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venue_Trend" sheetId="2" state="visible" r:id="rId4"/>
    <sheet name="Category_Performance" sheetId="3" state="visible" r:id="rId5"/>
    <sheet name="Customer_Segments" sheetId="4" state="visible" r:id="rId6"/>
    <sheet name="Returns_Analysis" sheetId="5" state="visible" r:id="rId7"/>
    <sheet name="Customers" sheetId="6" state="visible" r:id="rId8"/>
    <sheet name="Products" sheetId="7" state="visible" r:id="rId9"/>
    <sheet name="Orders" sheetId="8" state="visible" r:id="rId10"/>
    <sheet name="Order_Items" sheetId="9" state="visible" r:id="rId11"/>
    <sheet name="Return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<sst xmlns="http://schemas.openxmlformats.org/spreadsheetml/2006/main" count="102344" uniqueCount="27786">
  <si>
    <t xml:space="preserve">E-COMMERCE SALES &amp; CUSTOMER ANALYTICS DASHBOARD</t>
  </si>
  <si>
    <t xml:space="preserve">KPI</t>
  </si>
  <si>
    <t xml:space="preserve">Value</t>
  </si>
  <si>
    <t xml:space="preserve">Total Orders</t>
  </si>
  <si>
    <t xml:space="preserve">Total Customers</t>
  </si>
  <si>
    <t xml:space="preserve">Gross Revenue</t>
  </si>
  <si>
    <t xml:space="preserve">Total Refunds</t>
  </si>
  <si>
    <t xml:space="preserve">Return Count</t>
  </si>
  <si>
    <t xml:space="preserve">Revenue-Generating Orders</t>
  </si>
  <si>
    <t xml:space="preserve">Avg Order Value</t>
  </si>
  <si>
    <t xml:space="preserve">Refunds as % of Revenue</t>
  </si>
  <si>
    <t xml:space="preserve">Return Rate %</t>
  </si>
  <si>
    <t xml:space="preserve">See tabs: Revenue_Trend, Category_Performance, Customer_Segments, Returns_Analysis for detailed breakdowns and charts.</t>
  </si>
  <si>
    <t xml:space="preserve">Monthly Revenue &amp; Order Trend</t>
  </si>
  <si>
    <t xml:space="preserve">Month</t>
  </si>
  <si>
    <t xml:space="preserve">Total Revenue</t>
  </si>
  <si>
    <t xml:space="preserve">MoM Growth %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</si>
  <si>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</si>
  <si>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</si>
  <si>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</si>
  <si>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</si>
  <si>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</si>
  <si>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</si>
  <si>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</si>
  <si>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</si>
  <si>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</si>
  <si>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</si>
  <si>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</si>
  <si>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</si>
  <si>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</si>
  <si>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</si>
  <si>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</si>
  <si>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</si>
  <si>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</si>
  <si>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</si>
  <si>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</si>
  <si>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</si>
  <si>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</si>
  <si>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</si>
  <si>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</si>
  <si>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</si>
  <si>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Revenue &amp; Return Performance by Category</t>
  </si>
  <si>
    <t xml:space="preserve">Note: Revenue here is product-level (line item) revenue and excludes shipping fees, so the total is slightly below Dashboard Gross Revenue.</t>
  </si>
  <si>
    <t xml:space="preserve">Category</t>
  </si>
  <si>
    <t xml:space="preserve">Units Sold</t>
  </si>
  <si>
    <t xml:space="preserve">Revenue</t>
  </si>
  <si>
    <t xml:space="preserve">% of Total Revenue</t>
  </si>
  <si>
    <t xml:space="preserve">Units Returned</t>
  </si>
  <si>
    <t xml:space="preserve">Beauty &amp; Personal Care</t>
  </si>
  <si>
    <t xml:space="preserve">Books &amp; Stationery</t>
  </si>
  <si>
    <t xml:space="preserve">Electronics</t>
  </si>
  <si>
    <t xml:space="preserve">Fashion</t>
  </si>
  <si>
    <t xml:space="preserve">Home &amp; Kitchen</t>
  </si>
  <si>
    <t xml:space="preserve">Sports &amp; Fitness</t>
  </si>
  <si>
    <t xml:space="preserve">Customer Purchasing Behavior — RFM Segmentation</t>
  </si>
  <si>
    <t xml:space="preserve">Recency = days since last order (lower = more recent). Frequency = number of orders. Monetary = total spend.</t>
  </si>
  <si>
    <t xml:space="preserve">Segment Summary</t>
  </si>
  <si>
    <t xml:space="preserve">Segment</t>
  </si>
  <si>
    <t xml:space="preserve">Customers</t>
  </si>
  <si>
    <t xml:space="preserve">Customer ID</t>
  </si>
  <si>
    <t xml:space="preserve">Name</t>
  </si>
  <si>
    <t xml:space="preserve">Frequency (Orders)</t>
  </si>
  <si>
    <t xml:space="preserve">Monetary (Revenue)</t>
  </si>
  <si>
    <t xml:space="preserve">Last Order Date</t>
  </si>
  <si>
    <t xml:space="preserve">Recency (Days)</t>
  </si>
  <si>
    <t xml:space="preserve">F Score</t>
  </si>
  <si>
    <t xml:space="preserve">M Score</t>
  </si>
  <si>
    <t xml:space="preserve">R Score</t>
  </si>
  <si>
    <t xml:space="preserve">Champions</t>
  </si>
  <si>
    <t xml:space="preserve">New / Promising</t>
  </si>
  <si>
    <t xml:space="preserve">At Risk (High Value)</t>
  </si>
  <si>
    <t xml:space="preserve">Lost / Dormant</t>
  </si>
  <si>
    <t xml:space="preserve">Regular</t>
  </si>
  <si>
    <t xml:space="preserve">Product Returns Analysis</t>
  </si>
  <si>
    <t xml:space="preserve">Return Reason</t>
  </si>
  <si>
    <t xml:space="preserve">Count</t>
  </si>
  <si>
    <t xml:space="preserve">% of Returns</t>
  </si>
  <si>
    <t xml:space="preserve">Refund Value</t>
  </si>
  <si>
    <t xml:space="preserve">Better Price Found Elsewhere</t>
  </si>
  <si>
    <t xml:space="preserve">Changed Mind</t>
  </si>
  <si>
    <t xml:space="preserve">Not as Described</t>
  </si>
  <si>
    <t xml:space="preserve">Product Damaged</t>
  </si>
  <si>
    <t xml:space="preserve">Quality Issue</t>
  </si>
  <si>
    <t xml:space="preserve">Size/Fit Issue</t>
  </si>
  <si>
    <t xml:space="preserve">Wrong Item Delivered</t>
  </si>
  <si>
    <t xml:space="preserve">Top 10 Most-Returned Products</t>
  </si>
  <si>
    <t xml:space="preserve">Product Name</t>
  </si>
  <si>
    <t xml:space="preserve">Times Returned</t>
  </si>
  <si>
    <t xml:space="preserve">Total Refunded</t>
  </si>
  <si>
    <t xml:space="preserve">Kids Activity Book</t>
  </si>
  <si>
    <t xml:space="preserve">Gaming Mouse</t>
  </si>
  <si>
    <t xml:space="preserve">Denim Jeans</t>
  </si>
  <si>
    <t xml:space="preserve">Desk Organizer</t>
  </si>
  <si>
    <t xml:space="preserve">Skipping Rope</t>
  </si>
  <si>
    <t xml:space="preserve">Adjustable Dumbbells</t>
  </si>
  <si>
    <t xml:space="preserve">Face Serum</t>
  </si>
  <si>
    <t xml:space="preserve">Hair Dryer</t>
  </si>
  <si>
    <t xml:space="preserve">Men's Casual Shirt</t>
  </si>
  <si>
    <t xml:space="preserve">Sunscreen SPF50</t>
  </si>
  <si>
    <t xml:space="preserve">Overall Return Rate</t>
  </si>
  <si>
    <t xml:space="preserve">customer_id</t>
  </si>
  <si>
    <t xml:space="preserve">first_name</t>
  </si>
  <si>
    <t xml:space="preserve">last_name</t>
  </si>
  <si>
    <t xml:space="preserve">email</t>
  </si>
  <si>
    <t xml:space="preserve">city</t>
  </si>
  <si>
    <t xml:space="preserve">country</t>
  </si>
  <si>
    <t xml:space="preserve">region</t>
  </si>
  <si>
    <t xml:space="preserve">signup_date</t>
  </si>
  <si>
    <t xml:space="preserve">acquisition_channel</t>
  </si>
  <si>
    <t xml:space="preserve">age</t>
  </si>
  <si>
    <t xml:space="preserve">gender</t>
  </si>
  <si>
    <t xml:space="preserve">membership_tier</t>
  </si>
  <si>
    <t xml:space="preserve">CUST00001</t>
  </si>
  <si>
    <t xml:space="preserve">Liam</t>
  </si>
  <si>
    <t xml:space="preserve">Nair</t>
  </si>
  <si>
    <t xml:space="preserve">liam.nair1@example.com</t>
  </si>
  <si>
    <t xml:space="preserve">Mumbai</t>
  </si>
  <si>
    <t xml:space="preserve">India</t>
  </si>
  <si>
    <t xml:space="preserve">APAC</t>
  </si>
  <si>
    <t xml:space="preserve">2024-07-17</t>
  </si>
  <si>
    <t xml:space="preserve">Paid Search</t>
  </si>
  <si>
    <t xml:space="preserve">Male</t>
  </si>
  <si>
    <t xml:space="preserve">Silver</t>
  </si>
  <si>
    <t xml:space="preserve">CUST00002</t>
  </si>
  <si>
    <t xml:space="preserve">Lucas</t>
  </si>
  <si>
    <t xml:space="preserve">Ramirez</t>
  </si>
  <si>
    <t xml:space="preserve">lucas.ramirez2@example.com</t>
  </si>
  <si>
    <t xml:space="preserve">Bengaluru</t>
  </si>
  <si>
    <t xml:space="preserve">2025-05-14</t>
  </si>
  <si>
    <t xml:space="preserve">Organic Search</t>
  </si>
  <si>
    <t xml:space="preserve">Standard</t>
  </si>
  <si>
    <t xml:space="preserve">CUST00003</t>
  </si>
  <si>
    <t xml:space="preserve">Elizabeth</t>
  </si>
  <si>
    <t xml:space="preserve">Young</t>
  </si>
  <si>
    <t xml:space="preserve">elizabeth.young3@example.com</t>
  </si>
  <si>
    <t xml:space="preserve">2024-02-12</t>
  </si>
  <si>
    <t xml:space="preserve">Email Marketing</t>
  </si>
  <si>
    <t xml:space="preserve">Other</t>
  </si>
  <si>
    <t xml:space="preserve">CUST00004</t>
  </si>
  <si>
    <t xml:space="preserve">Kiara</t>
  </si>
  <si>
    <t xml:space="preserve">Perez</t>
  </si>
  <si>
    <t xml:space="preserve">kiara.perez4@example.com</t>
  </si>
  <si>
    <t xml:space="preserve">Toronto</t>
  </si>
  <si>
    <t xml:space="preserve">Canada</t>
  </si>
  <si>
    <t xml:space="preserve">North America</t>
  </si>
  <si>
    <t xml:space="preserve">2024-07-23</t>
  </si>
  <si>
    <t xml:space="preserve">Referral</t>
  </si>
  <si>
    <t xml:space="preserve">CUST00005</t>
  </si>
  <si>
    <t xml:space="preserve">Ananya</t>
  </si>
  <si>
    <t xml:space="preserve">Lee</t>
  </si>
  <si>
    <t xml:space="preserve">ananya.lee5@example.com</t>
  </si>
  <si>
    <t xml:space="preserve">New York</t>
  </si>
  <si>
    <t xml:space="preserve">USA</t>
  </si>
  <si>
    <t xml:space="preserve">Female</t>
  </si>
  <si>
    <t xml:space="preserve">CUST00006</t>
  </si>
  <si>
    <t xml:space="preserve">William</t>
  </si>
  <si>
    <t xml:space="preserve">Reddy</t>
  </si>
  <si>
    <t xml:space="preserve">william.reddy6@example.com</t>
  </si>
  <si>
    <t xml:space="preserve">Los Angeles</t>
  </si>
  <si>
    <t xml:space="preserve">2024-12-05</t>
  </si>
  <si>
    <t xml:space="preserve">CUST00007</t>
  </si>
  <si>
    <t xml:space="preserve">Susan</t>
  </si>
  <si>
    <t xml:space="preserve">susan.nair7@example.com</t>
  </si>
  <si>
    <t xml:space="preserve">Chicago</t>
  </si>
  <si>
    <t xml:space="preserve">2023-06-11</t>
  </si>
  <si>
    <t xml:space="preserve">Social Media</t>
  </si>
  <si>
    <t xml:space="preserve">CUST00008</t>
  </si>
  <si>
    <t xml:space="preserve">Sofia</t>
  </si>
  <si>
    <t xml:space="preserve">Thomas</t>
  </si>
  <si>
    <t xml:space="preserve">sofia.thomas8@example.com</t>
  </si>
  <si>
    <t xml:space="preserve">2024-01-29</t>
  </si>
  <si>
    <t xml:space="preserve">CUST00009</t>
  </si>
  <si>
    <t xml:space="preserve">Mia</t>
  </si>
  <si>
    <t xml:space="preserve">Rodriguez</t>
  </si>
  <si>
    <t xml:space="preserve">mia.rodriguez9@example.com</t>
  </si>
  <si>
    <t xml:space="preserve">2024-04-21</t>
  </si>
  <si>
    <t xml:space="preserve">Direct</t>
  </si>
  <si>
    <t xml:space="preserve">CUST00010</t>
  </si>
  <si>
    <t xml:space="preserve">liam.thomas10@example.com</t>
  </si>
  <si>
    <t xml:space="preserve">Pune</t>
  </si>
  <si>
    <t xml:space="preserve">2025-01-28</t>
  </si>
  <si>
    <t xml:space="preserve">CUST00011</t>
  </si>
  <si>
    <t xml:space="preserve">Diego</t>
  </si>
  <si>
    <t xml:space="preserve">Singh</t>
  </si>
  <si>
    <t xml:space="preserve">diego.singh11@example.com</t>
  </si>
  <si>
    <t xml:space="preserve">Vancouver</t>
  </si>
  <si>
    <t xml:space="preserve">2023-12-17</t>
  </si>
  <si>
    <t xml:space="preserve">CUST00012</t>
  </si>
  <si>
    <t xml:space="preserve">Davis</t>
  </si>
  <si>
    <t xml:space="preserve">william.davis12@example.com</t>
  </si>
  <si>
    <t xml:space="preserve">Sydney</t>
  </si>
  <si>
    <t xml:space="preserve">Australia</t>
  </si>
  <si>
    <t xml:space="preserve">2024-03-25</t>
  </si>
  <si>
    <t xml:space="preserve">CUST00013</t>
  </si>
  <si>
    <t xml:space="preserve">Aditya</t>
  </si>
  <si>
    <t xml:space="preserve">Wilson</t>
  </si>
  <si>
    <t xml:space="preserve">aditya.wilson13@example.com</t>
  </si>
  <si>
    <t xml:space="preserve">2024-07-02</t>
  </si>
  <si>
    <t xml:space="preserve">Gold</t>
  </si>
  <si>
    <t xml:space="preserve">CUST00014</t>
  </si>
  <si>
    <t xml:space="preserve">James</t>
  </si>
  <si>
    <t xml:space="preserve">Brown</t>
  </si>
  <si>
    <t xml:space="preserve">james.brown14@example.com</t>
  </si>
  <si>
    <t xml:space="preserve">2025-10-19</t>
  </si>
  <si>
    <t xml:space="preserve">CUST00015</t>
  </si>
  <si>
    <t xml:space="preserve">Anika</t>
  </si>
  <si>
    <t xml:space="preserve">Iyer</t>
  </si>
  <si>
    <t xml:space="preserve">anika.iyer15@example.com</t>
  </si>
  <si>
    <t xml:space="preserve">Ahmedabad</t>
  </si>
  <si>
    <t xml:space="preserve">2024-06-22</t>
  </si>
  <si>
    <t xml:space="preserve">CUST00016</t>
  </si>
  <si>
    <t xml:space="preserve">David</t>
  </si>
  <si>
    <t xml:space="preserve">david.thomas16@example.com</t>
  </si>
  <si>
    <t xml:space="preserve">2023-10-11</t>
  </si>
  <si>
    <t xml:space="preserve">CUST00017</t>
  </si>
  <si>
    <t xml:space="preserve">sofia.nair17@example.com</t>
  </si>
  <si>
    <t xml:space="preserve">Hyderabad</t>
  </si>
  <si>
    <t xml:space="preserve">2023-11-24</t>
  </si>
  <si>
    <t xml:space="preserve">CUST00018</t>
  </si>
  <si>
    <t xml:space="preserve">Moore</t>
  </si>
  <si>
    <t xml:space="preserve">william.moore18@example.com</t>
  </si>
  <si>
    <t xml:space="preserve">2025-08-16</t>
  </si>
  <si>
    <t xml:space="preserve">CUST00019</t>
  </si>
  <si>
    <t xml:space="preserve">Aarav</t>
  </si>
  <si>
    <t xml:space="preserve">aarav.nair19@example.com</t>
  </si>
  <si>
    <t xml:space="preserve">Melbourne</t>
  </si>
  <si>
    <t xml:space="preserve">2024-06-30</t>
  </si>
  <si>
    <t xml:space="preserve">CUST00020</t>
  </si>
  <si>
    <t xml:space="preserve">Joseph</t>
  </si>
  <si>
    <t xml:space="preserve">Smith</t>
  </si>
  <si>
    <t xml:space="preserve">joseph.smith20@example.com</t>
  </si>
  <si>
    <t xml:space="preserve">Phoenix</t>
  </si>
  <si>
    <t xml:space="preserve">2023-01-07</t>
  </si>
  <si>
    <t xml:space="preserve">Affiliate</t>
  </si>
  <si>
    <t xml:space="preserve">CUST00021</t>
  </si>
  <si>
    <t xml:space="preserve">Johnson</t>
  </si>
  <si>
    <t xml:space="preserve">elizabeth.johnson21@example.com</t>
  </si>
  <si>
    <t xml:space="preserve">Manchester</t>
  </si>
  <si>
    <t xml:space="preserve">UK</t>
  </si>
  <si>
    <t xml:space="preserve">Europe</t>
  </si>
  <si>
    <t xml:space="preserve">2023-08-06</t>
  </si>
  <si>
    <t xml:space="preserve">CUST00022</t>
  </si>
  <si>
    <t xml:space="preserve">elizabeth.young22@example.com</t>
  </si>
  <si>
    <t xml:space="preserve">Kolkata</t>
  </si>
  <si>
    <t xml:space="preserve">2023-11-10</t>
  </si>
  <si>
    <t xml:space="preserve">CUST00023</t>
  </si>
  <si>
    <t xml:space="preserve">Clark</t>
  </si>
  <si>
    <t xml:space="preserve">mia.clark23@example.com</t>
  </si>
  <si>
    <t xml:space="preserve">2024-10-25</t>
  </si>
  <si>
    <t xml:space="preserve">CUST00024</t>
  </si>
  <si>
    <t xml:space="preserve">Mateo</t>
  </si>
  <si>
    <t xml:space="preserve">Martinez</t>
  </si>
  <si>
    <t xml:space="preserve">mateo.martinez24@example.com</t>
  </si>
  <si>
    <t xml:space="preserve">2023-04-29</t>
  </si>
  <si>
    <t xml:space="preserve">Platinum</t>
  </si>
  <si>
    <t xml:space="preserve">CUST00025</t>
  </si>
  <si>
    <t xml:space="preserve">Sai</t>
  </si>
  <si>
    <t xml:space="preserve">Harris</t>
  </si>
  <si>
    <t xml:space="preserve">sai.harris25@example.com</t>
  </si>
  <si>
    <t xml:space="preserve">2023-09-15</t>
  </si>
  <si>
    <t xml:space="preserve">CUST00026</t>
  </si>
  <si>
    <t xml:space="preserve">Miller</t>
  </si>
  <si>
    <t xml:space="preserve">ananya.miller26@example.com</t>
  </si>
  <si>
    <t xml:space="preserve">2025-05-16</t>
  </si>
  <si>
    <t xml:space="preserve">CUST00027</t>
  </si>
  <si>
    <t xml:space="preserve">Mason</t>
  </si>
  <si>
    <t xml:space="preserve">Williams</t>
  </si>
  <si>
    <t xml:space="preserve">mason.williams27@example.com</t>
  </si>
  <si>
    <t xml:space="preserve">Berlin</t>
  </si>
  <si>
    <t xml:space="preserve">Germany</t>
  </si>
  <si>
    <t xml:space="preserve">2024-09-30</t>
  </si>
  <si>
    <t xml:space="preserve">CUST00028</t>
  </si>
  <si>
    <t xml:space="preserve">Mary</t>
  </si>
  <si>
    <t xml:space="preserve">mary.clark28@example.com</t>
  </si>
  <si>
    <t xml:space="preserve">2023-09-05</t>
  </si>
  <si>
    <t xml:space="preserve">CUST00029</t>
  </si>
  <si>
    <t xml:space="preserve">Karen</t>
  </si>
  <si>
    <t xml:space="preserve">Lewis</t>
  </si>
  <si>
    <t xml:space="preserve">karen.lewis29@example.com</t>
  </si>
  <si>
    <t xml:space="preserve">2024-03-27</t>
  </si>
  <si>
    <t xml:space="preserve">CUST00030</t>
  </si>
  <si>
    <t xml:space="preserve">kiara.singh30@example.com</t>
  </si>
  <si>
    <t xml:space="preserve">Delhi</t>
  </si>
  <si>
    <t xml:space="preserve">2024-11-07</t>
  </si>
  <si>
    <t xml:space="preserve">CUST00031</t>
  </si>
  <si>
    <t xml:space="preserve">Linda</t>
  </si>
  <si>
    <t xml:space="preserve">linda.brown31@example.com</t>
  </si>
  <si>
    <t xml:space="preserve">Birmingham</t>
  </si>
  <si>
    <t xml:space="preserve">2023-09-28</t>
  </si>
  <si>
    <t xml:space="preserve">CUST00032</t>
  </si>
  <si>
    <t xml:space="preserve">Myra</t>
  </si>
  <si>
    <t xml:space="preserve">White</t>
  </si>
  <si>
    <t xml:space="preserve">myra.white32@example.com</t>
  </si>
  <si>
    <t xml:space="preserve">Houston</t>
  </si>
  <si>
    <t xml:space="preserve">2024-01-25</t>
  </si>
  <si>
    <t xml:space="preserve">CUST00033</t>
  </si>
  <si>
    <t xml:space="preserve">Martin</t>
  </si>
  <si>
    <t xml:space="preserve">joseph.martin33@example.com</t>
  </si>
  <si>
    <t xml:space="preserve">2023-04-21</t>
  </si>
  <si>
    <t xml:space="preserve">CUST00034</t>
  </si>
  <si>
    <t xml:space="preserve">Anderson</t>
  </si>
  <si>
    <t xml:space="preserve">david.anderson34@example.com</t>
  </si>
  <si>
    <t xml:space="preserve">Chennai</t>
  </si>
  <si>
    <t xml:space="preserve">2024-05-24</t>
  </si>
  <si>
    <t xml:space="preserve">CUST00035</t>
  </si>
  <si>
    <t xml:space="preserve">joseph.johnson35@example.com</t>
  </si>
  <si>
    <t xml:space="preserve">Jaipur</t>
  </si>
  <si>
    <t xml:space="preserve">2025-08-05</t>
  </si>
  <si>
    <t xml:space="preserve">CUST00036</t>
  </si>
  <si>
    <t xml:space="preserve">sofia.lewis36@example.com</t>
  </si>
  <si>
    <t xml:space="preserve">2023-04-14</t>
  </si>
  <si>
    <t xml:space="preserve">CUST00037</t>
  </si>
  <si>
    <t xml:space="preserve">Garcia</t>
  </si>
  <si>
    <t xml:space="preserve">sai.garcia37@example.com</t>
  </si>
  <si>
    <t xml:space="preserve">2025-04-12</t>
  </si>
  <si>
    <t xml:space="preserve">CUST00038</t>
  </si>
  <si>
    <t xml:space="preserve">Valentina</t>
  </si>
  <si>
    <t xml:space="preserve">Kumar</t>
  </si>
  <si>
    <t xml:space="preserve">valentina.kumar38@example.com</t>
  </si>
  <si>
    <t xml:space="preserve">2025-02-15</t>
  </si>
  <si>
    <t xml:space="preserve">CUST00039</t>
  </si>
  <si>
    <t xml:space="preserve">Chen</t>
  </si>
  <si>
    <t xml:space="preserve">Thompson</t>
  </si>
  <si>
    <t xml:space="preserve">chen.thompson39@example.com</t>
  </si>
  <si>
    <t xml:space="preserve">Lucknow</t>
  </si>
  <si>
    <t xml:space="preserve">CUST00040</t>
  </si>
  <si>
    <t xml:space="preserve">Jessica</t>
  </si>
  <si>
    <t xml:space="preserve">jessica.harris40@example.com</t>
  </si>
  <si>
    <t xml:space="preserve">2024-01-24</t>
  </si>
  <si>
    <t xml:space="preserve">CUST00041</t>
  </si>
  <si>
    <t xml:space="preserve">susan.kumar41@example.com</t>
  </si>
  <si>
    <t xml:space="preserve">Dubai</t>
  </si>
  <si>
    <t xml:space="preserve">UAE</t>
  </si>
  <si>
    <t xml:space="preserve">Middle East</t>
  </si>
  <si>
    <t xml:space="preserve">2024-10-04</t>
  </si>
  <si>
    <t xml:space="preserve">CUST00042</t>
  </si>
  <si>
    <t xml:space="preserve">Camila</t>
  </si>
  <si>
    <t xml:space="preserve">camila.clark42@example.com</t>
  </si>
  <si>
    <t xml:space="preserve">2023-04-27</t>
  </si>
  <si>
    <t xml:space="preserve">CUST00043</t>
  </si>
  <si>
    <t xml:space="preserve">Arjun</t>
  </si>
  <si>
    <t xml:space="preserve">arjun.young43@example.com</t>
  </si>
  <si>
    <t xml:space="preserve">2024-04-26</t>
  </si>
  <si>
    <t xml:space="preserve">CUST00044</t>
  </si>
  <si>
    <t xml:space="preserve">Emma</t>
  </si>
  <si>
    <t xml:space="preserve">Gupta</t>
  </si>
  <si>
    <t xml:space="preserve">emma.gupta44@example.com</t>
  </si>
  <si>
    <t xml:space="preserve">2023-06-17</t>
  </si>
  <si>
    <t xml:space="preserve">CUST00045</t>
  </si>
  <si>
    <t xml:space="preserve">james.miller45@example.com</t>
  </si>
  <si>
    <t xml:space="preserve">2024-10-05</t>
  </si>
  <si>
    <t xml:space="preserve">CUST00046</t>
  </si>
  <si>
    <t xml:space="preserve">Noah</t>
  </si>
  <si>
    <t xml:space="preserve">noah.martinez46@example.com</t>
  </si>
  <si>
    <t xml:space="preserve">2024-10-09</t>
  </si>
  <si>
    <t xml:space="preserve">CUST00047</t>
  </si>
  <si>
    <t xml:space="preserve">Olivia</t>
  </si>
  <si>
    <t xml:space="preserve">Robinson</t>
  </si>
  <si>
    <t xml:space="preserve">olivia.robinson47@example.com</t>
  </si>
  <si>
    <t xml:space="preserve">2023-05-31</t>
  </si>
  <si>
    <t xml:space="preserve">CUST00048</t>
  </si>
  <si>
    <t xml:space="preserve">Taylor</t>
  </si>
  <si>
    <t xml:space="preserve">diego.taylor48@example.com</t>
  </si>
  <si>
    <t xml:space="preserve">2024-05-15</t>
  </si>
  <si>
    <t xml:space="preserve">CUST00049</t>
  </si>
  <si>
    <t xml:space="preserve">susan.martinez49@example.com</t>
  </si>
  <si>
    <t xml:space="preserve">2023-01-17</t>
  </si>
  <si>
    <t xml:space="preserve">CUST00050</t>
  </si>
  <si>
    <t xml:space="preserve">Ethan</t>
  </si>
  <si>
    <t xml:space="preserve">ethan.reddy50@example.com</t>
  </si>
  <si>
    <t xml:space="preserve">2024-06-25</t>
  </si>
  <si>
    <t xml:space="preserve">CUST00051</t>
  </si>
  <si>
    <t xml:space="preserve">Ishaan</t>
  </si>
  <si>
    <t xml:space="preserve">ishaan.davis51@example.com</t>
  </si>
  <si>
    <t xml:space="preserve">2024-03-07</t>
  </si>
  <si>
    <t xml:space="preserve">CUST00052</t>
  </si>
  <si>
    <t xml:space="preserve">Haruto</t>
  </si>
  <si>
    <t xml:space="preserve">haruto.miller52@example.com</t>
  </si>
  <si>
    <t xml:space="preserve">2025-09-27</t>
  </si>
  <si>
    <t xml:space="preserve">CUST00053</t>
  </si>
  <si>
    <t xml:space="preserve">joseph.davis53@example.com</t>
  </si>
  <si>
    <t xml:space="preserve">2023-01-08</t>
  </si>
  <si>
    <t xml:space="preserve">CUST00054</t>
  </si>
  <si>
    <t xml:space="preserve">anika.smith54@example.com</t>
  </si>
  <si>
    <t xml:space="preserve">2025-06-23</t>
  </si>
  <si>
    <t xml:space="preserve">CUST00055</t>
  </si>
  <si>
    <t xml:space="preserve">Ayaan</t>
  </si>
  <si>
    <t xml:space="preserve">ayaan.singh55@example.com</t>
  </si>
  <si>
    <t xml:space="preserve">2023-11-02</t>
  </si>
  <si>
    <t xml:space="preserve">CUST00056</t>
  </si>
  <si>
    <t xml:space="preserve">ishaan.lee56@example.com</t>
  </si>
  <si>
    <t xml:space="preserve">2023-03-27</t>
  </si>
  <si>
    <t xml:space="preserve">CUST00057</t>
  </si>
  <si>
    <t xml:space="preserve">Aadhya</t>
  </si>
  <si>
    <t xml:space="preserve">aadhya.garcia57@example.com</t>
  </si>
  <si>
    <t xml:space="preserve">2023-07-30</t>
  </si>
  <si>
    <t xml:space="preserve">CUST00058</t>
  </si>
  <si>
    <t xml:space="preserve">Richard</t>
  </si>
  <si>
    <t xml:space="preserve">Allen</t>
  </si>
  <si>
    <t xml:space="preserve">richard.allen58@example.com</t>
  </si>
  <si>
    <t xml:space="preserve">2023-11-13</t>
  </si>
  <si>
    <t xml:space="preserve">CUST00059</t>
  </si>
  <si>
    <t xml:space="preserve">Wei</t>
  </si>
  <si>
    <t xml:space="preserve">wei.johnson59@example.com</t>
  </si>
  <si>
    <t xml:space="preserve">2023-02-20</t>
  </si>
  <si>
    <t xml:space="preserve">CUST00060</t>
  </si>
  <si>
    <t xml:space="preserve">richard.garcia60@example.com</t>
  </si>
  <si>
    <t xml:space="preserve">2023-11-23</t>
  </si>
  <si>
    <t xml:space="preserve">CUST00061</t>
  </si>
  <si>
    <t xml:space="preserve">aditya.white61@example.com</t>
  </si>
  <si>
    <t xml:space="preserve">2024-02-13</t>
  </si>
  <si>
    <t xml:space="preserve">CUST00062</t>
  </si>
  <si>
    <t xml:space="preserve">Li</t>
  </si>
  <si>
    <t xml:space="preserve">Jones</t>
  </si>
  <si>
    <t xml:space="preserve">li.jones62@example.com</t>
  </si>
  <si>
    <t xml:space="preserve">2023-02-18</t>
  </si>
  <si>
    <t xml:space="preserve">CUST00063</t>
  </si>
  <si>
    <t xml:space="preserve">sofia.singh63@example.com</t>
  </si>
  <si>
    <t xml:space="preserve">Singapore</t>
  </si>
  <si>
    <t xml:space="preserve">2024-07-25</t>
  </si>
  <si>
    <t xml:space="preserve">CUST00064</t>
  </si>
  <si>
    <t xml:space="preserve">Yuki</t>
  </si>
  <si>
    <t xml:space="preserve">yuki.ramirez64@example.com</t>
  </si>
  <si>
    <t xml:space="preserve">2023-02-26</t>
  </si>
  <si>
    <t xml:space="preserve">CUST00065</t>
  </si>
  <si>
    <t xml:space="preserve">anika.gupta65@example.com</t>
  </si>
  <si>
    <t xml:space="preserve">2025-06-08</t>
  </si>
  <si>
    <t xml:space="preserve">CUST00066</t>
  </si>
  <si>
    <t xml:space="preserve">elizabeth.nair66@example.com</t>
  </si>
  <si>
    <t xml:space="preserve">CUST00067</t>
  </si>
  <si>
    <t xml:space="preserve">Barbara</t>
  </si>
  <si>
    <t xml:space="preserve">barbara.ramirez67@example.com</t>
  </si>
  <si>
    <t xml:space="preserve">2024-02-08</t>
  </si>
  <si>
    <t xml:space="preserve">CUST00068</t>
  </si>
  <si>
    <t xml:space="preserve">camila.anderson68@example.com</t>
  </si>
  <si>
    <t xml:space="preserve">CUST00069</t>
  </si>
  <si>
    <t xml:space="preserve">Siya</t>
  </si>
  <si>
    <t xml:space="preserve">Sanchez</t>
  </si>
  <si>
    <t xml:space="preserve">siya.sanchez69@example.com</t>
  </si>
  <si>
    <t xml:space="preserve">2025-04-16</t>
  </si>
  <si>
    <t xml:space="preserve">CUST00070</t>
  </si>
  <si>
    <t xml:space="preserve">Krishna</t>
  </si>
  <si>
    <t xml:space="preserve">krishna.williams70@example.com</t>
  </si>
  <si>
    <t xml:space="preserve">CUST00071</t>
  </si>
  <si>
    <t xml:space="preserve">Jackson</t>
  </si>
  <si>
    <t xml:space="preserve">siya.jackson71@example.com</t>
  </si>
  <si>
    <t xml:space="preserve">2023-01-01</t>
  </si>
  <si>
    <t xml:space="preserve">CUST00072</t>
  </si>
  <si>
    <t xml:space="preserve">karen.young72@example.com</t>
  </si>
  <si>
    <t xml:space="preserve">2024-10-21</t>
  </si>
  <si>
    <t xml:space="preserve">CUST00073</t>
  </si>
  <si>
    <t xml:space="preserve">elizabeth.white73@example.com</t>
  </si>
  <si>
    <t xml:space="preserve">2023-12-14</t>
  </si>
  <si>
    <t xml:space="preserve">CUST00074</t>
  </si>
  <si>
    <t xml:space="preserve">liam.allen74@example.com</t>
  </si>
  <si>
    <t xml:space="preserve">2023-07-11</t>
  </si>
  <si>
    <t xml:space="preserve">CUST00075</t>
  </si>
  <si>
    <t xml:space="preserve">kiara.williams75@example.com</t>
  </si>
  <si>
    <t xml:space="preserve">CUST00076</t>
  </si>
  <si>
    <t xml:space="preserve">mia.singh76@example.com</t>
  </si>
  <si>
    <t xml:space="preserve">2025-04-28</t>
  </si>
  <si>
    <t xml:space="preserve">CUST00077</t>
  </si>
  <si>
    <t xml:space="preserve">mason.moore77@example.com</t>
  </si>
  <si>
    <t xml:space="preserve">London</t>
  </si>
  <si>
    <t xml:space="preserve">2025-03-29</t>
  </si>
  <si>
    <t xml:space="preserve">CUST00078</t>
  </si>
  <si>
    <t xml:space="preserve">valentina.reddy78@example.com</t>
  </si>
  <si>
    <t xml:space="preserve">2025-05-20</t>
  </si>
  <si>
    <t xml:space="preserve">CUST00079</t>
  </si>
  <si>
    <t xml:space="preserve">Vihaan</t>
  </si>
  <si>
    <t xml:space="preserve">vihaan.lewis79@example.com</t>
  </si>
  <si>
    <t xml:space="preserve">2023-09-06</t>
  </si>
  <si>
    <t xml:space="preserve">CUST00080</t>
  </si>
  <si>
    <t xml:space="preserve">jessica.young80@example.com</t>
  </si>
  <si>
    <t xml:space="preserve">2025-06-25</t>
  </si>
  <si>
    <t xml:space="preserve">CUST00081</t>
  </si>
  <si>
    <t xml:space="preserve">joseph.lewis81@example.com</t>
  </si>
  <si>
    <t xml:space="preserve">2023-11-22</t>
  </si>
  <si>
    <t xml:space="preserve">CUST00082</t>
  </si>
  <si>
    <t xml:space="preserve">Isabella</t>
  </si>
  <si>
    <t xml:space="preserve">isabella.garcia82@example.com</t>
  </si>
  <si>
    <t xml:space="preserve">2024-07-21</t>
  </si>
  <si>
    <t xml:space="preserve">CUST00083</t>
  </si>
  <si>
    <t xml:space="preserve">myra.davis83@example.com</t>
  </si>
  <si>
    <t xml:space="preserve">2023-06-08</t>
  </si>
  <si>
    <t xml:space="preserve">CUST00084</t>
  </si>
  <si>
    <t xml:space="preserve">james.ramirez84@example.com</t>
  </si>
  <si>
    <t xml:space="preserve">CUST00085</t>
  </si>
  <si>
    <t xml:space="preserve">Logan</t>
  </si>
  <si>
    <t xml:space="preserve">logan.brown85@example.com</t>
  </si>
  <si>
    <t xml:space="preserve">2025-04-29</t>
  </si>
  <si>
    <t xml:space="preserve">CUST00086</t>
  </si>
  <si>
    <t xml:space="preserve">vihaan.brown86@example.com</t>
  </si>
  <si>
    <t xml:space="preserve">2025-03-08</t>
  </si>
  <si>
    <t xml:space="preserve">CUST00087</t>
  </si>
  <si>
    <t xml:space="preserve">Vivaan</t>
  </si>
  <si>
    <t xml:space="preserve">vivaan.robinson87@example.com</t>
  </si>
  <si>
    <t xml:space="preserve">2025-09-03</t>
  </si>
  <si>
    <t xml:space="preserve">CUST00088</t>
  </si>
  <si>
    <t xml:space="preserve">william.martin88@example.com</t>
  </si>
  <si>
    <t xml:space="preserve">CUST00089</t>
  </si>
  <si>
    <t xml:space="preserve">vivaan.moore89@example.com</t>
  </si>
  <si>
    <t xml:space="preserve">2025-04-08</t>
  </si>
  <si>
    <t xml:space="preserve">CUST00090</t>
  </si>
  <si>
    <t xml:space="preserve">olivia.ramirez90@example.com</t>
  </si>
  <si>
    <t xml:space="preserve">2025-03-17</t>
  </si>
  <si>
    <t xml:space="preserve">CUST00091</t>
  </si>
  <si>
    <t xml:space="preserve">noah.lee91@example.com</t>
  </si>
  <si>
    <t xml:space="preserve">2025-08-03</t>
  </si>
  <si>
    <t xml:space="preserve">CUST00092</t>
  </si>
  <si>
    <t xml:space="preserve">aadhya.thompson92@example.com</t>
  </si>
  <si>
    <t xml:space="preserve">2024-11-22</t>
  </si>
  <si>
    <t xml:space="preserve">CUST00093</t>
  </si>
  <si>
    <t xml:space="preserve">yuki.martin93@example.com</t>
  </si>
  <si>
    <t xml:space="preserve">CUST00094</t>
  </si>
  <si>
    <t xml:space="preserve">Robert</t>
  </si>
  <si>
    <t xml:space="preserve">robert.jones94@example.com</t>
  </si>
  <si>
    <t xml:space="preserve">2023-05-21</t>
  </si>
  <si>
    <t xml:space="preserve">CUST00095</t>
  </si>
  <si>
    <t xml:space="preserve">vivaan.garcia95@example.com</t>
  </si>
  <si>
    <t xml:space="preserve">2023-02-11</t>
  </si>
  <si>
    <t xml:space="preserve">CUST00096</t>
  </si>
  <si>
    <t xml:space="preserve">ethan.nair96@example.com</t>
  </si>
  <si>
    <t xml:space="preserve">2024-03-22</t>
  </si>
  <si>
    <t xml:space="preserve">CUST00097</t>
  </si>
  <si>
    <t xml:space="preserve">ananya.young97@example.com</t>
  </si>
  <si>
    <t xml:space="preserve">2023-08-23</t>
  </si>
  <si>
    <t xml:space="preserve">CUST00098</t>
  </si>
  <si>
    <t xml:space="preserve">Reyansh</t>
  </si>
  <si>
    <t xml:space="preserve">Walker</t>
  </si>
  <si>
    <t xml:space="preserve">reyansh.walker98@example.com</t>
  </si>
  <si>
    <t xml:space="preserve">CUST00099</t>
  </si>
  <si>
    <t xml:space="preserve">logan.williams99@example.com</t>
  </si>
  <si>
    <t xml:space="preserve">2024-05-12</t>
  </si>
  <si>
    <t xml:space="preserve">CUST00100</t>
  </si>
  <si>
    <t xml:space="preserve">emma.nair100@example.com</t>
  </si>
  <si>
    <t xml:space="preserve">2023-03-26</t>
  </si>
  <si>
    <t xml:space="preserve">CUST00101</t>
  </si>
  <si>
    <t xml:space="preserve">arjun.sanchez101@example.com</t>
  </si>
  <si>
    <t xml:space="preserve">2024-11-29</t>
  </si>
  <si>
    <t xml:space="preserve">CUST00102</t>
  </si>
  <si>
    <t xml:space="preserve">reyansh.lee102@example.com</t>
  </si>
  <si>
    <t xml:space="preserve">2025-07-30</t>
  </si>
  <si>
    <t xml:space="preserve">CUST00103</t>
  </si>
  <si>
    <t xml:space="preserve">barbara.davis103@example.com</t>
  </si>
  <si>
    <t xml:space="preserve">2025-09-17</t>
  </si>
  <si>
    <t xml:space="preserve">CUST00104</t>
  </si>
  <si>
    <t xml:space="preserve">james.garcia104@example.com</t>
  </si>
  <si>
    <t xml:space="preserve">CUST00105</t>
  </si>
  <si>
    <t xml:space="preserve">Sarah</t>
  </si>
  <si>
    <t xml:space="preserve">sarah.allen105@example.com</t>
  </si>
  <si>
    <t xml:space="preserve">CUST00106</t>
  </si>
  <si>
    <t xml:space="preserve">Diya</t>
  </si>
  <si>
    <t xml:space="preserve">diya.harris106@example.com</t>
  </si>
  <si>
    <t xml:space="preserve">2024-12-27</t>
  </si>
  <si>
    <t xml:space="preserve">CUST00107</t>
  </si>
  <si>
    <t xml:space="preserve">emma.davis107@example.com</t>
  </si>
  <si>
    <t xml:space="preserve">2023-01-21</t>
  </si>
  <si>
    <t xml:space="preserve">CUST00108</t>
  </si>
  <si>
    <t xml:space="preserve">Amelia</t>
  </si>
  <si>
    <t xml:space="preserve">amelia.martin108@example.com</t>
  </si>
  <si>
    <t xml:space="preserve">2024-05-07</t>
  </si>
  <si>
    <t xml:space="preserve">CUST00109</t>
  </si>
  <si>
    <t xml:space="preserve">Verma</t>
  </si>
  <si>
    <t xml:space="preserve">mary.verma109@example.com</t>
  </si>
  <si>
    <t xml:space="preserve">2024-08-25</t>
  </si>
  <si>
    <t xml:space="preserve">CUST00110</t>
  </si>
  <si>
    <t xml:space="preserve">ethan.walker110@example.com</t>
  </si>
  <si>
    <t xml:space="preserve">2025-08-27</t>
  </si>
  <si>
    <t xml:space="preserve">CUST00111</t>
  </si>
  <si>
    <t xml:space="preserve">Sophia</t>
  </si>
  <si>
    <t xml:space="preserve">sophia.lewis111@example.com</t>
  </si>
  <si>
    <t xml:space="preserve">2024-12-21</t>
  </si>
  <si>
    <t xml:space="preserve">CUST00112</t>
  </si>
  <si>
    <t xml:space="preserve">kiara.nair112@example.com</t>
  </si>
  <si>
    <t xml:space="preserve">2024-01-30</t>
  </si>
  <si>
    <t xml:space="preserve">CUST00113</t>
  </si>
  <si>
    <t xml:space="preserve">isabella.johnson113@example.com</t>
  </si>
  <si>
    <t xml:space="preserve">2024-03-19</t>
  </si>
  <si>
    <t xml:space="preserve">CUST00114</t>
  </si>
  <si>
    <t xml:space="preserve">isabella.clark114@example.com</t>
  </si>
  <si>
    <t xml:space="preserve">2024-08-02</t>
  </si>
  <si>
    <t xml:space="preserve">CUST00115</t>
  </si>
  <si>
    <t xml:space="preserve">Michael</t>
  </si>
  <si>
    <t xml:space="preserve">michael.johnson115@example.com</t>
  </si>
  <si>
    <t xml:space="preserve">2023-01-29</t>
  </si>
  <si>
    <t xml:space="preserve">CUST00116</t>
  </si>
  <si>
    <t xml:space="preserve">vihaan.lewis116@example.com</t>
  </si>
  <si>
    <t xml:space="preserve">2023-09-16</t>
  </si>
  <si>
    <t xml:space="preserve">CUST00117</t>
  </si>
  <si>
    <t xml:space="preserve">aarav.robinson117@example.com</t>
  </si>
  <si>
    <t xml:space="preserve">2025-08-19</t>
  </si>
  <si>
    <t xml:space="preserve">CUST00118</t>
  </si>
  <si>
    <t xml:space="preserve">vihaan.miller118@example.com</t>
  </si>
  <si>
    <t xml:space="preserve">2023-08-22</t>
  </si>
  <si>
    <t xml:space="preserve">CUST00119</t>
  </si>
  <si>
    <t xml:space="preserve">sarah.kumar119@example.com</t>
  </si>
  <si>
    <t xml:space="preserve">CUST00120</t>
  </si>
  <si>
    <t xml:space="preserve">myra.nair120@example.com</t>
  </si>
  <si>
    <t xml:space="preserve">2025-05-02</t>
  </si>
  <si>
    <t xml:space="preserve">CUST00121</t>
  </si>
  <si>
    <t xml:space="preserve">barbara.moore121@example.com</t>
  </si>
  <si>
    <t xml:space="preserve">CUST00122</t>
  </si>
  <si>
    <t xml:space="preserve">siya.robinson122@example.com</t>
  </si>
  <si>
    <t xml:space="preserve">2023-05-04</t>
  </si>
  <si>
    <t xml:space="preserve">CUST00123</t>
  </si>
  <si>
    <t xml:space="preserve">isabella.brown123@example.com</t>
  </si>
  <si>
    <t xml:space="preserve">2024-03-08</t>
  </si>
  <si>
    <t xml:space="preserve">CUST00124</t>
  </si>
  <si>
    <t xml:space="preserve">diya.lewis124@example.com</t>
  </si>
  <si>
    <t xml:space="preserve">2023-11-17</t>
  </si>
  <si>
    <t xml:space="preserve">CUST00125</t>
  </si>
  <si>
    <t xml:space="preserve">Jennifer</t>
  </si>
  <si>
    <t xml:space="preserve">jennifer.rodriguez125@example.com</t>
  </si>
  <si>
    <t xml:space="preserve">2024-04-19</t>
  </si>
  <si>
    <t xml:space="preserve">CUST00126</t>
  </si>
  <si>
    <t xml:space="preserve">Patricia</t>
  </si>
  <si>
    <t xml:space="preserve">patricia.singh126@example.com</t>
  </si>
  <si>
    <t xml:space="preserve">2024-04-23</t>
  </si>
  <si>
    <t xml:space="preserve">CUST00127</t>
  </si>
  <si>
    <t xml:space="preserve">wei.williams127@example.com</t>
  </si>
  <si>
    <t xml:space="preserve">2023-08-24</t>
  </si>
  <si>
    <t xml:space="preserve">CUST00128</t>
  </si>
  <si>
    <t xml:space="preserve">Navya</t>
  </si>
  <si>
    <t xml:space="preserve">Menon</t>
  </si>
  <si>
    <t xml:space="preserve">navya.menon128@example.com</t>
  </si>
  <si>
    <t xml:space="preserve">2023-05-03</t>
  </si>
  <si>
    <t xml:space="preserve">CUST00129</t>
  </si>
  <si>
    <t xml:space="preserve">li.robinson129@example.com</t>
  </si>
  <si>
    <t xml:space="preserve">2025-06-18</t>
  </si>
  <si>
    <t xml:space="preserve">CUST00130</t>
  </si>
  <si>
    <t xml:space="preserve">david.davis130@example.com</t>
  </si>
  <si>
    <t xml:space="preserve">2025-10-08</t>
  </si>
  <si>
    <t xml:space="preserve">CUST00131</t>
  </si>
  <si>
    <t xml:space="preserve">joseph.wilson131@example.com</t>
  </si>
  <si>
    <t xml:space="preserve">2024-05-27</t>
  </si>
  <si>
    <t xml:space="preserve">CUST00132</t>
  </si>
  <si>
    <t xml:space="preserve">yuki.robinson132@example.com</t>
  </si>
  <si>
    <t xml:space="preserve">2023-02-12</t>
  </si>
  <si>
    <t xml:space="preserve">CUST00133</t>
  </si>
  <si>
    <t xml:space="preserve">sarah.gupta133@example.com</t>
  </si>
  <si>
    <t xml:space="preserve">2023-12-25</t>
  </si>
  <si>
    <t xml:space="preserve">CUST00134</t>
  </si>
  <si>
    <t xml:space="preserve">navya.johnson134@example.com</t>
  </si>
  <si>
    <t xml:space="preserve">2025-06-11</t>
  </si>
  <si>
    <t xml:space="preserve">CUST00135</t>
  </si>
  <si>
    <t xml:space="preserve">jennifer.taylor135@example.com</t>
  </si>
  <si>
    <t xml:space="preserve">2024-11-13</t>
  </si>
  <si>
    <t xml:space="preserve">CUST00136</t>
  </si>
  <si>
    <t xml:space="preserve">John</t>
  </si>
  <si>
    <t xml:space="preserve">john.martin136@example.com</t>
  </si>
  <si>
    <t xml:space="preserve">2025-10-11</t>
  </si>
  <si>
    <t xml:space="preserve">CUST00137</t>
  </si>
  <si>
    <t xml:space="preserve">jessica.gupta137@example.com</t>
  </si>
  <si>
    <t xml:space="preserve">2023-06-30</t>
  </si>
  <si>
    <t xml:space="preserve">CUST00138</t>
  </si>
  <si>
    <t xml:space="preserve">mia.jackson138@example.com</t>
  </si>
  <si>
    <t xml:space="preserve">2023-01-03</t>
  </si>
  <si>
    <t xml:space="preserve">CUST00139</t>
  </si>
  <si>
    <t xml:space="preserve">vihaan.williams139@example.com</t>
  </si>
  <si>
    <t xml:space="preserve">2025-01-10</t>
  </si>
  <si>
    <t xml:space="preserve">CUST00140</t>
  </si>
  <si>
    <t xml:space="preserve">isabella.kumar140@example.com</t>
  </si>
  <si>
    <t xml:space="preserve">CUST00141</t>
  </si>
  <si>
    <t xml:space="preserve">mason.harris141@example.com</t>
  </si>
  <si>
    <t xml:space="preserve">2023-03-01</t>
  </si>
  <si>
    <t xml:space="preserve">CUST00142</t>
  </si>
  <si>
    <t xml:space="preserve">logan.smith142@example.com</t>
  </si>
  <si>
    <t xml:space="preserve">CUST00143</t>
  </si>
  <si>
    <t xml:space="preserve">yuki.nair143@example.com</t>
  </si>
  <si>
    <t xml:space="preserve">2023-08-29</t>
  </si>
  <si>
    <t xml:space="preserve">CUST00144</t>
  </si>
  <si>
    <t xml:space="preserve">logan.rodriguez144@example.com</t>
  </si>
  <si>
    <t xml:space="preserve">2024-07-13</t>
  </si>
  <si>
    <t xml:space="preserve">CUST00145</t>
  </si>
  <si>
    <t xml:space="preserve">myra.thompson145@example.com</t>
  </si>
  <si>
    <t xml:space="preserve">2023-10-24</t>
  </si>
  <si>
    <t xml:space="preserve">CUST00146</t>
  </si>
  <si>
    <t xml:space="preserve">mateo.iyer146@example.com</t>
  </si>
  <si>
    <t xml:space="preserve">2024-07-19</t>
  </si>
  <si>
    <t xml:space="preserve">CUST00147</t>
  </si>
  <si>
    <t xml:space="preserve">chen.sanchez147@example.com</t>
  </si>
  <si>
    <t xml:space="preserve">2023-01-06</t>
  </si>
  <si>
    <t xml:space="preserve">CUST00148</t>
  </si>
  <si>
    <t xml:space="preserve">karen.harris148@example.com</t>
  </si>
  <si>
    <t xml:space="preserve">2025-07-03</t>
  </si>
  <si>
    <t xml:space="preserve">CUST00149</t>
  </si>
  <si>
    <t xml:space="preserve">isabella.ramirez149@example.com</t>
  </si>
  <si>
    <t xml:space="preserve">2025-07-21</t>
  </si>
  <si>
    <t xml:space="preserve">CUST00150</t>
  </si>
  <si>
    <t xml:space="preserve">myra.robinson150@example.com</t>
  </si>
  <si>
    <t xml:space="preserve">CUST00151</t>
  </si>
  <si>
    <t xml:space="preserve">sophia.white151@example.com</t>
  </si>
  <si>
    <t xml:space="preserve">2025-02-19</t>
  </si>
  <si>
    <t xml:space="preserve">CUST00152</t>
  </si>
  <si>
    <t xml:space="preserve">noah.menon152@example.com</t>
  </si>
  <si>
    <t xml:space="preserve">2023-03-17</t>
  </si>
  <si>
    <t xml:space="preserve">CUST00153</t>
  </si>
  <si>
    <t xml:space="preserve">reyansh.perez153@example.com</t>
  </si>
  <si>
    <t xml:space="preserve">2025-07-24</t>
  </si>
  <si>
    <t xml:space="preserve">CUST00154</t>
  </si>
  <si>
    <t xml:space="preserve">noah.menon154@example.com</t>
  </si>
  <si>
    <t xml:space="preserve">CUST00155</t>
  </si>
  <si>
    <t xml:space="preserve">mason.jackson155@example.com</t>
  </si>
  <si>
    <t xml:space="preserve">2023-06-14</t>
  </si>
  <si>
    <t xml:space="preserve">CUST00156</t>
  </si>
  <si>
    <t xml:space="preserve">william.wilson156@example.com</t>
  </si>
  <si>
    <t xml:space="preserve">2025-09-26</t>
  </si>
  <si>
    <t xml:space="preserve">CUST00157</t>
  </si>
  <si>
    <t xml:space="preserve">myra.rodriguez157@example.com</t>
  </si>
  <si>
    <t xml:space="preserve">2023-07-05</t>
  </si>
  <si>
    <t xml:space="preserve">CUST00158</t>
  </si>
  <si>
    <t xml:space="preserve">logan.reddy158@example.com</t>
  </si>
  <si>
    <t xml:space="preserve">2023-12-07</t>
  </si>
  <si>
    <t xml:space="preserve">CUST00159</t>
  </si>
  <si>
    <t xml:space="preserve">chen.kumar159@example.com</t>
  </si>
  <si>
    <t xml:space="preserve">2025-01-04</t>
  </si>
  <si>
    <t xml:space="preserve">CUST00160</t>
  </si>
  <si>
    <t xml:space="preserve">richard.robinson160@example.com</t>
  </si>
  <si>
    <t xml:space="preserve">2024-01-04</t>
  </si>
  <si>
    <t xml:space="preserve">CUST00161</t>
  </si>
  <si>
    <t xml:space="preserve">william.allen161@example.com</t>
  </si>
  <si>
    <t xml:space="preserve">2024-05-08</t>
  </si>
  <si>
    <t xml:space="preserve">CUST00162</t>
  </si>
  <si>
    <t xml:space="preserve">patricia.miller162@example.com</t>
  </si>
  <si>
    <t xml:space="preserve">2024-06-06</t>
  </si>
  <si>
    <t xml:space="preserve">CUST00163</t>
  </si>
  <si>
    <t xml:space="preserve">lucas.ramirez163@example.com</t>
  </si>
  <si>
    <t xml:space="preserve">2023-06-01</t>
  </si>
  <si>
    <t xml:space="preserve">CUST00164</t>
  </si>
  <si>
    <t xml:space="preserve">siya.lee164@example.com</t>
  </si>
  <si>
    <t xml:space="preserve">CUST00165</t>
  </si>
  <si>
    <t xml:space="preserve">william.white165@example.com</t>
  </si>
  <si>
    <t xml:space="preserve">2024-04-30</t>
  </si>
  <si>
    <t xml:space="preserve">CUST00166</t>
  </si>
  <si>
    <t xml:space="preserve">mason.rodriguez166@example.com</t>
  </si>
  <si>
    <t xml:space="preserve">2025-03-21</t>
  </si>
  <si>
    <t xml:space="preserve">CUST00167</t>
  </si>
  <si>
    <t xml:space="preserve">mia.kumar167@example.com</t>
  </si>
  <si>
    <t xml:space="preserve">2025-10-14</t>
  </si>
  <si>
    <t xml:space="preserve">CUST00168</t>
  </si>
  <si>
    <t xml:space="preserve">kiara.young168@example.com</t>
  </si>
  <si>
    <t xml:space="preserve">2024-03-24</t>
  </si>
  <si>
    <t xml:space="preserve">CUST00169</t>
  </si>
  <si>
    <t xml:space="preserve">isabella.iyer169@example.com</t>
  </si>
  <si>
    <t xml:space="preserve">2023-07-18</t>
  </si>
  <si>
    <t xml:space="preserve">CUST00170</t>
  </si>
  <si>
    <t xml:space="preserve">chen.perez170@example.com</t>
  </si>
  <si>
    <t xml:space="preserve">2025-01-17</t>
  </si>
  <si>
    <t xml:space="preserve">CUST00171</t>
  </si>
  <si>
    <t xml:space="preserve">james.martin171@example.com</t>
  </si>
  <si>
    <t xml:space="preserve">2024-02-16</t>
  </si>
  <si>
    <t xml:space="preserve">CUST00172</t>
  </si>
  <si>
    <t xml:space="preserve">michael.clark172@example.com</t>
  </si>
  <si>
    <t xml:space="preserve">2024-07-12</t>
  </si>
  <si>
    <t xml:space="preserve">CUST00173</t>
  </si>
  <si>
    <t xml:space="preserve">jennifer.rodriguez173@example.com</t>
  </si>
  <si>
    <t xml:space="preserve">2024-11-24</t>
  </si>
  <si>
    <t xml:space="preserve">CUST00174</t>
  </si>
  <si>
    <t xml:space="preserve">ishaan.jones174@example.com</t>
  </si>
  <si>
    <t xml:space="preserve">2025-03-24</t>
  </si>
  <si>
    <t xml:space="preserve">CUST00175</t>
  </si>
  <si>
    <t xml:space="preserve">chen.jackson175@example.com</t>
  </si>
  <si>
    <t xml:space="preserve">CUST00176</t>
  </si>
  <si>
    <t xml:space="preserve">sophia.miller176@example.com</t>
  </si>
  <si>
    <t xml:space="preserve">CUST00177</t>
  </si>
  <si>
    <t xml:space="preserve">kiara.white177@example.com</t>
  </si>
  <si>
    <t xml:space="preserve">2024-11-02</t>
  </si>
  <si>
    <t xml:space="preserve">CUST00178</t>
  </si>
  <si>
    <t xml:space="preserve">liam.thompson178@example.com</t>
  </si>
  <si>
    <t xml:space="preserve">2024-09-10</t>
  </si>
  <si>
    <t xml:space="preserve">CUST00179</t>
  </si>
  <si>
    <t xml:space="preserve">aditya.martinez179@example.com</t>
  </si>
  <si>
    <t xml:space="preserve">2023-08-26</t>
  </si>
  <si>
    <t xml:space="preserve">CUST00180</t>
  </si>
  <si>
    <t xml:space="preserve">patricia.thomas180@example.com</t>
  </si>
  <si>
    <t xml:space="preserve">2025-05-08</t>
  </si>
  <si>
    <t xml:space="preserve">CUST00181</t>
  </si>
  <si>
    <t xml:space="preserve">richard.reddy181@example.com</t>
  </si>
  <si>
    <t xml:space="preserve">2025-04-15</t>
  </si>
  <si>
    <t xml:space="preserve">CUST00182</t>
  </si>
  <si>
    <t xml:space="preserve">michael.brown182@example.com</t>
  </si>
  <si>
    <t xml:space="preserve">2025-06-29</t>
  </si>
  <si>
    <t xml:space="preserve">CUST00183</t>
  </si>
  <si>
    <t xml:space="preserve">lucas.thomas183@example.com</t>
  </si>
  <si>
    <t xml:space="preserve">CUST00184</t>
  </si>
  <si>
    <t xml:space="preserve">ayaan.thompson184@example.com</t>
  </si>
  <si>
    <t xml:space="preserve">2024-03-10</t>
  </si>
  <si>
    <t xml:space="preserve">CUST00185</t>
  </si>
  <si>
    <t xml:space="preserve">vihaan.anderson185@example.com</t>
  </si>
  <si>
    <t xml:space="preserve">CUST00186</t>
  </si>
  <si>
    <t xml:space="preserve">isabella.lewis186@example.com</t>
  </si>
  <si>
    <t xml:space="preserve">2024-03-18</t>
  </si>
  <si>
    <t xml:space="preserve">CUST00187</t>
  </si>
  <si>
    <t xml:space="preserve">ishaan.young187@example.com</t>
  </si>
  <si>
    <t xml:space="preserve">CUST00188</t>
  </si>
  <si>
    <t xml:space="preserve">susan.miller188@example.com</t>
  </si>
  <si>
    <t xml:space="preserve">2023-08-14</t>
  </si>
  <si>
    <t xml:space="preserve">CUST00189</t>
  </si>
  <si>
    <t xml:space="preserve">robert.garcia189@example.com</t>
  </si>
  <si>
    <t xml:space="preserve">CUST00190</t>
  </si>
  <si>
    <t xml:space="preserve">sophia.martin190@example.com</t>
  </si>
  <si>
    <t xml:space="preserve">2023-08-21</t>
  </si>
  <si>
    <t xml:space="preserve">CUST00191</t>
  </si>
  <si>
    <t xml:space="preserve">michael.sanchez191@example.com</t>
  </si>
  <si>
    <t xml:space="preserve">2023-08-12</t>
  </si>
  <si>
    <t xml:space="preserve">CUST00192</t>
  </si>
  <si>
    <t xml:space="preserve">aditya.clark192@example.com</t>
  </si>
  <si>
    <t xml:space="preserve">2025-07-27</t>
  </si>
  <si>
    <t xml:space="preserve">CUST00193</t>
  </si>
  <si>
    <t xml:space="preserve">jennifer.jackson193@example.com</t>
  </si>
  <si>
    <t xml:space="preserve">2023-08-10</t>
  </si>
  <si>
    <t xml:space="preserve">CUST00194</t>
  </si>
  <si>
    <t xml:space="preserve">sai.wilson194@example.com</t>
  </si>
  <si>
    <t xml:space="preserve">2023-10-31</t>
  </si>
  <si>
    <t xml:space="preserve">CUST00195</t>
  </si>
  <si>
    <t xml:space="preserve">karen.lewis195@example.com</t>
  </si>
  <si>
    <t xml:space="preserve">2024-10-27</t>
  </si>
  <si>
    <t xml:space="preserve">CUST00196</t>
  </si>
  <si>
    <t xml:space="preserve">patricia.sanchez196@example.com</t>
  </si>
  <si>
    <t xml:space="preserve">2025-05-31</t>
  </si>
  <si>
    <t xml:space="preserve">CUST00197</t>
  </si>
  <si>
    <t xml:space="preserve">noah.lewis197@example.com</t>
  </si>
  <si>
    <t xml:space="preserve">2024-03-16</t>
  </si>
  <si>
    <t xml:space="preserve">CUST00198</t>
  </si>
  <si>
    <t xml:space="preserve">li.thompson198@example.com</t>
  </si>
  <si>
    <t xml:space="preserve">2025-05-01</t>
  </si>
  <si>
    <t xml:space="preserve">CUST00199</t>
  </si>
  <si>
    <t xml:space="preserve">ethan.miller199@example.com</t>
  </si>
  <si>
    <t xml:space="preserve">2023-11-09</t>
  </si>
  <si>
    <t xml:space="preserve">CUST00200</t>
  </si>
  <si>
    <t xml:space="preserve">Patel</t>
  </si>
  <si>
    <t xml:space="preserve">yuki.patel200@example.com</t>
  </si>
  <si>
    <t xml:space="preserve">2025-06-03</t>
  </si>
  <si>
    <t xml:space="preserve">CUST00201</t>
  </si>
  <si>
    <t xml:space="preserve">krishna.lewis201@example.com</t>
  </si>
  <si>
    <t xml:space="preserve">2024-11-06</t>
  </si>
  <si>
    <t xml:space="preserve">CUST00202</t>
  </si>
  <si>
    <t xml:space="preserve">ethan.lee202@example.com</t>
  </si>
  <si>
    <t xml:space="preserve">2023-04-16</t>
  </si>
  <si>
    <t xml:space="preserve">CUST00203</t>
  </si>
  <si>
    <t xml:space="preserve">reyansh.robinson203@example.com</t>
  </si>
  <si>
    <t xml:space="preserve">2024-03-11</t>
  </si>
  <si>
    <t xml:space="preserve">CUST00204</t>
  </si>
  <si>
    <t xml:space="preserve">reyansh.taylor204@example.com</t>
  </si>
  <si>
    <t xml:space="preserve">2025-01-22</t>
  </si>
  <si>
    <t xml:space="preserve">CUST00205</t>
  </si>
  <si>
    <t xml:space="preserve">wei.lee205@example.com</t>
  </si>
  <si>
    <t xml:space="preserve">2023-02-23</t>
  </si>
  <si>
    <t xml:space="preserve">CUST00206</t>
  </si>
  <si>
    <t xml:space="preserve">navya.verma206@example.com</t>
  </si>
  <si>
    <t xml:space="preserve">CUST00207</t>
  </si>
  <si>
    <t xml:space="preserve">Sharma</t>
  </si>
  <si>
    <t xml:space="preserve">robert.sharma207@example.com</t>
  </si>
  <si>
    <t xml:space="preserve">2023-10-21</t>
  </si>
  <si>
    <t xml:space="preserve">CUST00208</t>
  </si>
  <si>
    <t xml:space="preserve">sophia.verma208@example.com</t>
  </si>
  <si>
    <t xml:space="preserve">CUST00209</t>
  </si>
  <si>
    <t xml:space="preserve">michael.martinez209@example.com</t>
  </si>
  <si>
    <t xml:space="preserve">2024-10-26</t>
  </si>
  <si>
    <t xml:space="preserve">CUST00210</t>
  </si>
  <si>
    <t xml:space="preserve">mateo.kumar210@example.com</t>
  </si>
  <si>
    <t xml:space="preserve">2023-11-19</t>
  </si>
  <si>
    <t xml:space="preserve">CUST00211</t>
  </si>
  <si>
    <t xml:space="preserve">navya.perez211@example.com</t>
  </si>
  <si>
    <t xml:space="preserve">2025-05-18</t>
  </si>
  <si>
    <t xml:space="preserve">CUST00212</t>
  </si>
  <si>
    <t xml:space="preserve">aadhya.sanchez212@example.com</t>
  </si>
  <si>
    <t xml:space="preserve">2024-12-07</t>
  </si>
  <si>
    <t xml:space="preserve">CUST00213</t>
  </si>
  <si>
    <t xml:space="preserve">karen.harris213@example.com</t>
  </si>
  <si>
    <t xml:space="preserve">2024-09-23</t>
  </si>
  <si>
    <t xml:space="preserve">CUST00214</t>
  </si>
  <si>
    <t xml:space="preserve">vihaan.sharma214@example.com</t>
  </si>
  <si>
    <t xml:space="preserve">2024-09-09</t>
  </si>
  <si>
    <t xml:space="preserve">CUST00215</t>
  </si>
  <si>
    <t xml:space="preserve">Riya</t>
  </si>
  <si>
    <t xml:space="preserve">riya.wilson215@example.com</t>
  </si>
  <si>
    <t xml:space="preserve">2023-01-16</t>
  </si>
  <si>
    <t xml:space="preserve">CUST00216</t>
  </si>
  <si>
    <t xml:space="preserve">william.ramirez216@example.com</t>
  </si>
  <si>
    <t xml:space="preserve">2024-04-16</t>
  </si>
  <si>
    <t xml:space="preserve">CUST00217</t>
  </si>
  <si>
    <t xml:space="preserve">arjun.jackson217@example.com</t>
  </si>
  <si>
    <t xml:space="preserve">2023-03-28</t>
  </si>
  <si>
    <t xml:space="preserve">CUST00218</t>
  </si>
  <si>
    <t xml:space="preserve">sofia.wilson218@example.com</t>
  </si>
  <si>
    <t xml:space="preserve">2025-05-29</t>
  </si>
  <si>
    <t xml:space="preserve">CUST00219</t>
  </si>
  <si>
    <t xml:space="preserve">riya.nair219@example.com</t>
  </si>
  <si>
    <t xml:space="preserve">CUST00220</t>
  </si>
  <si>
    <t xml:space="preserve">olivia.thompson220@example.com</t>
  </si>
  <si>
    <t xml:space="preserve">2025-01-11</t>
  </si>
  <si>
    <t xml:space="preserve">CUST00221</t>
  </si>
  <si>
    <t xml:space="preserve">karen.jackson221@example.com</t>
  </si>
  <si>
    <t xml:space="preserve">CUST00222</t>
  </si>
  <si>
    <t xml:space="preserve">kiara.anderson222@example.com</t>
  </si>
  <si>
    <t xml:space="preserve">2023-12-11</t>
  </si>
  <si>
    <t xml:space="preserve">CUST00223</t>
  </si>
  <si>
    <t xml:space="preserve">elizabeth.williams223@example.com</t>
  </si>
  <si>
    <t xml:space="preserve">2024-12-16</t>
  </si>
  <si>
    <t xml:space="preserve">CUST00224</t>
  </si>
  <si>
    <t xml:space="preserve">myra.reddy224@example.com</t>
  </si>
  <si>
    <t xml:space="preserve">2024-06-08</t>
  </si>
  <si>
    <t xml:space="preserve">CUST00225</t>
  </si>
  <si>
    <t xml:space="preserve">isabella.singh225@example.com</t>
  </si>
  <si>
    <t xml:space="preserve">CUST00226</t>
  </si>
  <si>
    <t xml:space="preserve">mary.robinson226@example.com</t>
  </si>
  <si>
    <t xml:space="preserve">2024-10-23</t>
  </si>
  <si>
    <t xml:space="preserve">CUST00227</t>
  </si>
  <si>
    <t xml:space="preserve">mary.singh227@example.com</t>
  </si>
  <si>
    <t xml:space="preserve">2025-06-24</t>
  </si>
  <si>
    <t xml:space="preserve">CUST00228</t>
  </si>
  <si>
    <t xml:space="preserve">robert.sanchez228@example.com</t>
  </si>
  <si>
    <t xml:space="preserve">2024-09-27</t>
  </si>
  <si>
    <t xml:space="preserve">CUST00229</t>
  </si>
  <si>
    <t xml:space="preserve">yuki.rodriguez229@example.com</t>
  </si>
  <si>
    <t xml:space="preserve">2023-07-04</t>
  </si>
  <si>
    <t xml:space="preserve">CUST00230</t>
  </si>
  <si>
    <t xml:space="preserve">karen.lewis230@example.com</t>
  </si>
  <si>
    <t xml:space="preserve">CUST00231</t>
  </si>
  <si>
    <t xml:space="preserve">james.young231@example.com</t>
  </si>
  <si>
    <t xml:space="preserve">2025-10-23</t>
  </si>
  <si>
    <t xml:space="preserve">CUST00232</t>
  </si>
  <si>
    <t xml:space="preserve">wei.anderson232@example.com</t>
  </si>
  <si>
    <t xml:space="preserve">2023-06-22</t>
  </si>
  <si>
    <t xml:space="preserve">CUST00233</t>
  </si>
  <si>
    <t xml:space="preserve">logan.perez233@example.com</t>
  </si>
  <si>
    <t xml:space="preserve">CUST00234</t>
  </si>
  <si>
    <t xml:space="preserve">mia.anderson234@example.com</t>
  </si>
  <si>
    <t xml:space="preserve">2023-04-18</t>
  </si>
  <si>
    <t xml:space="preserve">CUST00235</t>
  </si>
  <si>
    <t xml:space="preserve">john.reddy235@example.com</t>
  </si>
  <si>
    <t xml:space="preserve">2025-03-02</t>
  </si>
  <si>
    <t xml:space="preserve">CUST00236</t>
  </si>
  <si>
    <t xml:space="preserve">camila.young236@example.com</t>
  </si>
  <si>
    <t xml:space="preserve">CUST00237</t>
  </si>
  <si>
    <t xml:space="preserve">robert.martinez237@example.com</t>
  </si>
  <si>
    <t xml:space="preserve">2025-03-13</t>
  </si>
  <si>
    <t xml:space="preserve">CUST00238</t>
  </si>
  <si>
    <t xml:space="preserve">siya.lewis238@example.com</t>
  </si>
  <si>
    <t xml:space="preserve">2024-11-03</t>
  </si>
  <si>
    <t xml:space="preserve">CUST00239</t>
  </si>
  <si>
    <t xml:space="preserve">sophia.clark239@example.com</t>
  </si>
  <si>
    <t xml:space="preserve">2025-05-17</t>
  </si>
  <si>
    <t xml:space="preserve">CUST00240</t>
  </si>
  <si>
    <t xml:space="preserve">diya.brown240@example.com</t>
  </si>
  <si>
    <t xml:space="preserve">2025-09-22</t>
  </si>
  <si>
    <t xml:space="preserve">CUST00241</t>
  </si>
  <si>
    <t xml:space="preserve">riya.reddy241@example.com</t>
  </si>
  <si>
    <t xml:space="preserve">2023-03-19</t>
  </si>
  <si>
    <t xml:space="preserve">CUST00242</t>
  </si>
  <si>
    <t xml:space="preserve">william.menon242@example.com</t>
  </si>
  <si>
    <t xml:space="preserve">2024-01-06</t>
  </si>
  <si>
    <t xml:space="preserve">CUST00243</t>
  </si>
  <si>
    <t xml:space="preserve">ananya.perez243@example.com</t>
  </si>
  <si>
    <t xml:space="preserve">2025-04-21</t>
  </si>
  <si>
    <t xml:space="preserve">CUST00244</t>
  </si>
  <si>
    <t xml:space="preserve">mary.allen244@example.com</t>
  </si>
  <si>
    <t xml:space="preserve">2025-07-08</t>
  </si>
  <si>
    <t xml:space="preserve">CUST00245</t>
  </si>
  <si>
    <t xml:space="preserve">wei.white245@example.com</t>
  </si>
  <si>
    <t xml:space="preserve">2025-01-23</t>
  </si>
  <si>
    <t xml:space="preserve">CUST00246</t>
  </si>
  <si>
    <t xml:space="preserve">patricia.rodriguez246@example.com</t>
  </si>
  <si>
    <t xml:space="preserve">2025-02-21</t>
  </si>
  <si>
    <t xml:space="preserve">CUST00247</t>
  </si>
  <si>
    <t xml:space="preserve">li.williams247@example.com</t>
  </si>
  <si>
    <t xml:space="preserve">CUST00248</t>
  </si>
  <si>
    <t xml:space="preserve">sofia.thomas248@example.com</t>
  </si>
  <si>
    <t xml:space="preserve">CUST00249</t>
  </si>
  <si>
    <t xml:space="preserve">riya.patel249@example.com</t>
  </si>
  <si>
    <t xml:space="preserve">2023-11-25</t>
  </si>
  <si>
    <t xml:space="preserve">CUST00250</t>
  </si>
  <si>
    <t xml:space="preserve">joseph.patel250@example.com</t>
  </si>
  <si>
    <t xml:space="preserve">2025-07-12</t>
  </si>
  <si>
    <t xml:space="preserve">CUST00251</t>
  </si>
  <si>
    <t xml:space="preserve">david.sanchez251@example.com</t>
  </si>
  <si>
    <t xml:space="preserve">2024-04-27</t>
  </si>
  <si>
    <t xml:space="preserve">CUST00252</t>
  </si>
  <si>
    <t xml:space="preserve">vivaan.wilson252@example.com</t>
  </si>
  <si>
    <t xml:space="preserve">2024-11-17</t>
  </si>
  <si>
    <t xml:space="preserve">CUST00253</t>
  </si>
  <si>
    <t xml:space="preserve">camila.white253@example.com</t>
  </si>
  <si>
    <t xml:space="preserve">2023-10-12</t>
  </si>
  <si>
    <t xml:space="preserve">CUST00254</t>
  </si>
  <si>
    <t xml:space="preserve">aarav.patel254@example.com</t>
  </si>
  <si>
    <t xml:space="preserve">CUST00255</t>
  </si>
  <si>
    <t xml:space="preserve">amelia.young255@example.com</t>
  </si>
  <si>
    <t xml:space="preserve">CUST00256</t>
  </si>
  <si>
    <t xml:space="preserve">ayaan.kumar256@example.com</t>
  </si>
  <si>
    <t xml:space="preserve">2025-05-09</t>
  </si>
  <si>
    <t xml:space="preserve">CUST00257</t>
  </si>
  <si>
    <t xml:space="preserve">ayaan.harris257@example.com</t>
  </si>
  <si>
    <t xml:space="preserve">2023-02-03</t>
  </si>
  <si>
    <t xml:space="preserve">CUST00258</t>
  </si>
  <si>
    <t xml:space="preserve">ishaan.rodriguez258@example.com</t>
  </si>
  <si>
    <t xml:space="preserve">2023-01-04</t>
  </si>
  <si>
    <t xml:space="preserve">CUST00259</t>
  </si>
  <si>
    <t xml:space="preserve">diya.patel259@example.com</t>
  </si>
  <si>
    <t xml:space="preserve">2025-01-08</t>
  </si>
  <si>
    <t xml:space="preserve">CUST00260</t>
  </si>
  <si>
    <t xml:space="preserve">chen.sanchez260@example.com</t>
  </si>
  <si>
    <t xml:space="preserve">CUST00261</t>
  </si>
  <si>
    <t xml:space="preserve">william.thomas261@example.com</t>
  </si>
  <si>
    <t xml:space="preserve">CUST00262</t>
  </si>
  <si>
    <t xml:space="preserve">amelia.reddy262@example.com</t>
  </si>
  <si>
    <t xml:space="preserve">2024-11-11</t>
  </si>
  <si>
    <t xml:space="preserve">CUST00263</t>
  </si>
  <si>
    <t xml:space="preserve">li.johnson263@example.com</t>
  </si>
  <si>
    <t xml:space="preserve">2025-08-09</t>
  </si>
  <si>
    <t xml:space="preserve">CUST00264</t>
  </si>
  <si>
    <t xml:space="preserve">wei.iyer264@example.com</t>
  </si>
  <si>
    <t xml:space="preserve">2025-07-26</t>
  </si>
  <si>
    <t xml:space="preserve">CUST00265</t>
  </si>
  <si>
    <t xml:space="preserve">Saanvi</t>
  </si>
  <si>
    <t xml:space="preserve">saanvi.gupta265@example.com</t>
  </si>
  <si>
    <t xml:space="preserve">CUST00266</t>
  </si>
  <si>
    <t xml:space="preserve">aditya.williams266@example.com</t>
  </si>
  <si>
    <t xml:space="preserve">2025-01-01</t>
  </si>
  <si>
    <t xml:space="preserve">CUST00267</t>
  </si>
  <si>
    <t xml:space="preserve">john.davis267@example.com</t>
  </si>
  <si>
    <t xml:space="preserve">CUST00268</t>
  </si>
  <si>
    <t xml:space="preserve">valentina.moore268@example.com</t>
  </si>
  <si>
    <t xml:space="preserve">2024-01-18</t>
  </si>
  <si>
    <t xml:space="preserve">CUST00269</t>
  </si>
  <si>
    <t xml:space="preserve">wei.clark269@example.com</t>
  </si>
  <si>
    <t xml:space="preserve">2023-06-19</t>
  </si>
  <si>
    <t xml:space="preserve">CUST00270</t>
  </si>
  <si>
    <t xml:space="preserve">li.johnson270@example.com</t>
  </si>
  <si>
    <t xml:space="preserve">2024-08-24</t>
  </si>
  <si>
    <t xml:space="preserve">CUST00271</t>
  </si>
  <si>
    <t xml:space="preserve">riya.martinez271@example.com</t>
  </si>
  <si>
    <t xml:space="preserve">2025-05-22</t>
  </si>
  <si>
    <t xml:space="preserve">CUST00272</t>
  </si>
  <si>
    <t xml:space="preserve">aditya.taylor272@example.com</t>
  </si>
  <si>
    <t xml:space="preserve">2025-06-09</t>
  </si>
  <si>
    <t xml:space="preserve">CUST00273</t>
  </si>
  <si>
    <t xml:space="preserve">liam.jackson273@example.com</t>
  </si>
  <si>
    <t xml:space="preserve">CUST00274</t>
  </si>
  <si>
    <t xml:space="preserve">lucas.perez274@example.com</t>
  </si>
  <si>
    <t xml:space="preserve">CUST00275</t>
  </si>
  <si>
    <t xml:space="preserve">william.robinson275@example.com</t>
  </si>
  <si>
    <t xml:space="preserve">2023-11-11</t>
  </si>
  <si>
    <t xml:space="preserve">CUST00276</t>
  </si>
  <si>
    <t xml:space="preserve">isabella.singh276@example.com</t>
  </si>
  <si>
    <t xml:space="preserve">2023-10-09</t>
  </si>
  <si>
    <t xml:space="preserve">CUST00277</t>
  </si>
  <si>
    <t xml:space="preserve">navya.garcia277@example.com</t>
  </si>
  <si>
    <t xml:space="preserve">CUST00278</t>
  </si>
  <si>
    <t xml:space="preserve">camila.lewis278@example.com</t>
  </si>
  <si>
    <t xml:space="preserve">2024-06-20</t>
  </si>
  <si>
    <t xml:space="preserve">CUST00279</t>
  </si>
  <si>
    <t xml:space="preserve">olivia.rodriguez279@example.com</t>
  </si>
  <si>
    <t xml:space="preserve">2025-10-02</t>
  </si>
  <si>
    <t xml:space="preserve">CUST00280</t>
  </si>
  <si>
    <t xml:space="preserve">mary.johnson280@example.com</t>
  </si>
  <si>
    <t xml:space="preserve">2025-06-30</t>
  </si>
  <si>
    <t xml:space="preserve">CUST00281</t>
  </si>
  <si>
    <t xml:space="preserve">james.taylor281@example.com</t>
  </si>
  <si>
    <t xml:space="preserve">2023-05-13</t>
  </si>
  <si>
    <t xml:space="preserve">CUST00282</t>
  </si>
  <si>
    <t xml:space="preserve">haruto.smith282@example.com</t>
  </si>
  <si>
    <t xml:space="preserve">2023-12-23</t>
  </si>
  <si>
    <t xml:space="preserve">CUST00283</t>
  </si>
  <si>
    <t xml:space="preserve">saanvi.iyer283@example.com</t>
  </si>
  <si>
    <t xml:space="preserve">CUST00284</t>
  </si>
  <si>
    <t xml:space="preserve">patricia.lewis284@example.com</t>
  </si>
  <si>
    <t xml:space="preserve">2023-06-26</t>
  </si>
  <si>
    <t xml:space="preserve">CUST00285</t>
  </si>
  <si>
    <t xml:space="preserve">amelia.white285@example.com</t>
  </si>
  <si>
    <t xml:space="preserve">CUST00286</t>
  </si>
  <si>
    <t xml:space="preserve">james.singh286@example.com</t>
  </si>
  <si>
    <t xml:space="preserve">2025-08-12</t>
  </si>
  <si>
    <t xml:space="preserve">CUST00287</t>
  </si>
  <si>
    <t xml:space="preserve">yuki.lewis287@example.com</t>
  </si>
  <si>
    <t xml:space="preserve">2024-01-08</t>
  </si>
  <si>
    <t xml:space="preserve">CUST00288</t>
  </si>
  <si>
    <t xml:space="preserve">camila.kumar288@example.com</t>
  </si>
  <si>
    <t xml:space="preserve">CUST00289</t>
  </si>
  <si>
    <t xml:space="preserve">logan.jones289@example.com</t>
  </si>
  <si>
    <t xml:space="preserve">2024-08-04</t>
  </si>
  <si>
    <t xml:space="preserve">CUST00290</t>
  </si>
  <si>
    <t xml:space="preserve">jessica.davis290@example.com</t>
  </si>
  <si>
    <t xml:space="preserve">2024-09-12</t>
  </si>
  <si>
    <t xml:space="preserve">CUST00291</t>
  </si>
  <si>
    <t xml:space="preserve">ananya.walker291@example.com</t>
  </si>
  <si>
    <t xml:space="preserve">2023-11-12</t>
  </si>
  <si>
    <t xml:space="preserve">CUST00292</t>
  </si>
  <si>
    <t xml:space="preserve">emma.anderson292@example.com</t>
  </si>
  <si>
    <t xml:space="preserve">CUST00293</t>
  </si>
  <si>
    <t xml:space="preserve">noah.robinson293@example.com</t>
  </si>
  <si>
    <t xml:space="preserve">CUST00294</t>
  </si>
  <si>
    <t xml:space="preserve">vivaan.harris294@example.com</t>
  </si>
  <si>
    <t xml:space="preserve">2024-08-16</t>
  </si>
  <si>
    <t xml:space="preserve">CUST00295</t>
  </si>
  <si>
    <t xml:space="preserve">wei.jackson295@example.com</t>
  </si>
  <si>
    <t xml:space="preserve">2025-07-17</t>
  </si>
  <si>
    <t xml:space="preserve">CUST00296</t>
  </si>
  <si>
    <t xml:space="preserve">richard.white296@example.com</t>
  </si>
  <si>
    <t xml:space="preserve">2024-02-22</t>
  </si>
  <si>
    <t xml:space="preserve">CUST00297</t>
  </si>
  <si>
    <t xml:space="preserve">logan.wilson297@example.com</t>
  </si>
  <si>
    <t xml:space="preserve">2024-12-08</t>
  </si>
  <si>
    <t xml:space="preserve">CUST00298</t>
  </si>
  <si>
    <t xml:space="preserve">elizabeth.lewis298@example.com</t>
  </si>
  <si>
    <t xml:space="preserve">2024-10-15</t>
  </si>
  <si>
    <t xml:space="preserve">CUST00299</t>
  </si>
  <si>
    <t xml:space="preserve">myra.menon299@example.com</t>
  </si>
  <si>
    <t xml:space="preserve">CUST00300</t>
  </si>
  <si>
    <t xml:space="preserve">richard.garcia300@example.com</t>
  </si>
  <si>
    <t xml:space="preserve">2024-11-01</t>
  </si>
  <si>
    <t xml:space="preserve">CUST00301</t>
  </si>
  <si>
    <t xml:space="preserve">isabella.smith301@example.com</t>
  </si>
  <si>
    <t xml:space="preserve">2025-08-14</t>
  </si>
  <si>
    <t xml:space="preserve">CUST00302</t>
  </si>
  <si>
    <t xml:space="preserve">sai.jackson302@example.com</t>
  </si>
  <si>
    <t xml:space="preserve">2025-07-25</t>
  </si>
  <si>
    <t xml:space="preserve">CUST00303</t>
  </si>
  <si>
    <t xml:space="preserve">vihaan.kumar303@example.com</t>
  </si>
  <si>
    <t xml:space="preserve">2025-10-10</t>
  </si>
  <si>
    <t xml:space="preserve">CUST00304</t>
  </si>
  <si>
    <t xml:space="preserve">riya.ramirez304@example.com</t>
  </si>
  <si>
    <t xml:space="preserve">2023-08-09</t>
  </si>
  <si>
    <t xml:space="preserve">CUST00305</t>
  </si>
  <si>
    <t xml:space="preserve">isabella.jackson305@example.com</t>
  </si>
  <si>
    <t xml:space="preserve">2023-04-03</t>
  </si>
  <si>
    <t xml:space="preserve">CUST00306</t>
  </si>
  <si>
    <t xml:space="preserve">michael.lewis306@example.com</t>
  </si>
  <si>
    <t xml:space="preserve">CUST00307</t>
  </si>
  <si>
    <t xml:space="preserve">navya.allen307@example.com</t>
  </si>
  <si>
    <t xml:space="preserve">2023-09-01</t>
  </si>
  <si>
    <t xml:space="preserve">CUST00308</t>
  </si>
  <si>
    <t xml:space="preserve">chen.anderson308@example.com</t>
  </si>
  <si>
    <t xml:space="preserve">2025-01-18</t>
  </si>
  <si>
    <t xml:space="preserve">CUST00309</t>
  </si>
  <si>
    <t xml:space="preserve">david.sanchez309@example.com</t>
  </si>
  <si>
    <t xml:space="preserve">CUST00310</t>
  </si>
  <si>
    <t xml:space="preserve">jennifer.clark310@example.com</t>
  </si>
  <si>
    <t xml:space="preserve">CUST00311</t>
  </si>
  <si>
    <t xml:space="preserve">diego.allen311@example.com</t>
  </si>
  <si>
    <t xml:space="preserve">2023-11-29</t>
  </si>
  <si>
    <t xml:space="preserve">CUST00312</t>
  </si>
  <si>
    <t xml:space="preserve">siya.walker312@example.com</t>
  </si>
  <si>
    <t xml:space="preserve">2025-09-30</t>
  </si>
  <si>
    <t xml:space="preserve">CUST00313</t>
  </si>
  <si>
    <t xml:space="preserve">vivaan.thomas313@example.com</t>
  </si>
  <si>
    <t xml:space="preserve">2023-08-13</t>
  </si>
  <si>
    <t xml:space="preserve">CUST00314</t>
  </si>
  <si>
    <t xml:space="preserve">valentina.verma314@example.com</t>
  </si>
  <si>
    <t xml:space="preserve">2025-08-29</t>
  </si>
  <si>
    <t xml:space="preserve">CUST00315</t>
  </si>
  <si>
    <t xml:space="preserve">mia.walker315@example.com</t>
  </si>
  <si>
    <t xml:space="preserve">2024-04-11</t>
  </si>
  <si>
    <t xml:space="preserve">CUST00316</t>
  </si>
  <si>
    <t xml:space="preserve">barbara.allen316@example.com</t>
  </si>
  <si>
    <t xml:space="preserve">2025-02-17</t>
  </si>
  <si>
    <t xml:space="preserve">CUST00317</t>
  </si>
  <si>
    <t xml:space="preserve">sarah.nair317@example.com</t>
  </si>
  <si>
    <t xml:space="preserve">2023-02-08</t>
  </si>
  <si>
    <t xml:space="preserve">CUST00318</t>
  </si>
  <si>
    <t xml:space="preserve">mason.brown318@example.com</t>
  </si>
  <si>
    <t xml:space="preserve">2025-10-24</t>
  </si>
  <si>
    <t xml:space="preserve">CUST00319</t>
  </si>
  <si>
    <t xml:space="preserve">sophia.kumar319@example.com</t>
  </si>
  <si>
    <t xml:space="preserve">2023-10-10</t>
  </si>
  <si>
    <t xml:space="preserve">CUST00320</t>
  </si>
  <si>
    <t xml:space="preserve">ethan.white320@example.com</t>
  </si>
  <si>
    <t xml:space="preserve">2025-02-10</t>
  </si>
  <si>
    <t xml:space="preserve">CUST00321</t>
  </si>
  <si>
    <t xml:space="preserve">susan.anderson321@example.com</t>
  </si>
  <si>
    <t xml:space="preserve">2024-12-26</t>
  </si>
  <si>
    <t xml:space="preserve">CUST00322</t>
  </si>
  <si>
    <t xml:space="preserve">wei.miller322@example.com</t>
  </si>
  <si>
    <t xml:space="preserve">2025-09-18</t>
  </si>
  <si>
    <t xml:space="preserve">CUST00323</t>
  </si>
  <si>
    <t xml:space="preserve">siya.jones323@example.com</t>
  </si>
  <si>
    <t xml:space="preserve">2024-08-14</t>
  </si>
  <si>
    <t xml:space="preserve">CUST00324</t>
  </si>
  <si>
    <t xml:space="preserve">james.white324@example.com</t>
  </si>
  <si>
    <t xml:space="preserve">2024-07-14</t>
  </si>
  <si>
    <t xml:space="preserve">CUST00325</t>
  </si>
  <si>
    <t xml:space="preserve">william.jackson325@example.com</t>
  </si>
  <si>
    <t xml:space="preserve">2023-10-27</t>
  </si>
  <si>
    <t xml:space="preserve">CUST00326</t>
  </si>
  <si>
    <t xml:space="preserve">sai.taylor326@example.com</t>
  </si>
  <si>
    <t xml:space="preserve">2024-06-09</t>
  </si>
  <si>
    <t xml:space="preserve">CUST00327</t>
  </si>
  <si>
    <t xml:space="preserve">susan.davis327@example.com</t>
  </si>
  <si>
    <t xml:space="preserve">2024-07-10</t>
  </si>
  <si>
    <t xml:space="preserve">CUST00328</t>
  </si>
  <si>
    <t xml:space="preserve">myra.garcia328@example.com</t>
  </si>
  <si>
    <t xml:space="preserve">2024-04-07</t>
  </si>
  <si>
    <t xml:space="preserve">CUST00329</t>
  </si>
  <si>
    <t xml:space="preserve">john.white329@example.com</t>
  </si>
  <si>
    <t xml:space="preserve">CUST00330</t>
  </si>
  <si>
    <t xml:space="preserve">ananya.martin330@example.com</t>
  </si>
  <si>
    <t xml:space="preserve">2025-09-01</t>
  </si>
  <si>
    <t xml:space="preserve">CUST00331</t>
  </si>
  <si>
    <t xml:space="preserve">riya.wilson331@example.com</t>
  </si>
  <si>
    <t xml:space="preserve">2023-05-02</t>
  </si>
  <si>
    <t xml:space="preserve">CUST00332</t>
  </si>
  <si>
    <t xml:space="preserve">kiara.ramirez332@example.com</t>
  </si>
  <si>
    <t xml:space="preserve">2023-03-18</t>
  </si>
  <si>
    <t xml:space="preserve">CUST00333</t>
  </si>
  <si>
    <t xml:space="preserve">yuki.johnson333@example.com</t>
  </si>
  <si>
    <t xml:space="preserve">CUST00334</t>
  </si>
  <si>
    <t xml:space="preserve">sofia.rodriguez334@example.com</t>
  </si>
  <si>
    <t xml:space="preserve">2023-01-19</t>
  </si>
  <si>
    <t xml:space="preserve">CUST00335</t>
  </si>
  <si>
    <t xml:space="preserve">john.rodriguez335@example.com</t>
  </si>
  <si>
    <t xml:space="preserve">CUST00336</t>
  </si>
  <si>
    <t xml:space="preserve">patricia.davis336@example.com</t>
  </si>
  <si>
    <t xml:space="preserve">2023-08-19</t>
  </si>
  <si>
    <t xml:space="preserve">CUST00337</t>
  </si>
  <si>
    <t xml:space="preserve">anika.johnson337@example.com</t>
  </si>
  <si>
    <t xml:space="preserve">2024-11-21</t>
  </si>
  <si>
    <t xml:space="preserve">CUST00338</t>
  </si>
  <si>
    <t xml:space="preserve">saanvi.johnson338@example.com</t>
  </si>
  <si>
    <t xml:space="preserve">2025-04-10</t>
  </si>
  <si>
    <t xml:space="preserve">CUST00339</t>
  </si>
  <si>
    <t xml:space="preserve">david.reddy339@example.com</t>
  </si>
  <si>
    <t xml:space="preserve">2023-10-15</t>
  </si>
  <si>
    <t xml:space="preserve">CUST00340</t>
  </si>
  <si>
    <t xml:space="preserve">william.garcia340@example.com</t>
  </si>
  <si>
    <t xml:space="preserve">CUST00341</t>
  </si>
  <si>
    <t xml:space="preserve">sarah.sharma341@example.com</t>
  </si>
  <si>
    <t xml:space="preserve">2025-01-06</t>
  </si>
  <si>
    <t xml:space="preserve">CUST00342</t>
  </si>
  <si>
    <t xml:space="preserve">patricia.martinez342@example.com</t>
  </si>
  <si>
    <t xml:space="preserve">CUST00343</t>
  </si>
  <si>
    <t xml:space="preserve">mason.nair343@example.com</t>
  </si>
  <si>
    <t xml:space="preserve">2024-08-27</t>
  </si>
  <si>
    <t xml:space="preserve">CUST00344</t>
  </si>
  <si>
    <t xml:space="preserve">krishna.white344@example.com</t>
  </si>
  <si>
    <t xml:space="preserve">2025-07-20</t>
  </si>
  <si>
    <t xml:space="preserve">CUST00345</t>
  </si>
  <si>
    <t xml:space="preserve">mason.lewis345@example.com</t>
  </si>
  <si>
    <t xml:space="preserve">2024-03-23</t>
  </si>
  <si>
    <t xml:space="preserve">CUST00346</t>
  </si>
  <si>
    <t xml:space="preserve">sofia.patel346@example.com</t>
  </si>
  <si>
    <t xml:space="preserve">CUST00347</t>
  </si>
  <si>
    <t xml:space="preserve">sarah.nair347@example.com</t>
  </si>
  <si>
    <t xml:space="preserve">2024-02-19</t>
  </si>
  <si>
    <t xml:space="preserve">CUST00348</t>
  </si>
  <si>
    <t xml:space="preserve">haruto.clark348@example.com</t>
  </si>
  <si>
    <t xml:space="preserve">2023-08-27</t>
  </si>
  <si>
    <t xml:space="preserve">CUST00349</t>
  </si>
  <si>
    <t xml:space="preserve">sai.sanchez349@example.com</t>
  </si>
  <si>
    <t xml:space="preserve">2023-04-24</t>
  </si>
  <si>
    <t xml:space="preserve">CUST00350</t>
  </si>
  <si>
    <t xml:space="preserve">sarah.kumar350@example.com</t>
  </si>
  <si>
    <t xml:space="preserve">2025-08-04</t>
  </si>
  <si>
    <t xml:space="preserve">CUST00351</t>
  </si>
  <si>
    <t xml:space="preserve">david.miller351@example.com</t>
  </si>
  <si>
    <t xml:space="preserve">CUST00352</t>
  </si>
  <si>
    <t xml:space="preserve">mason.singh352@example.com</t>
  </si>
  <si>
    <t xml:space="preserve">CUST00353</t>
  </si>
  <si>
    <t xml:space="preserve">jennifer.gupta353@example.com</t>
  </si>
  <si>
    <t xml:space="preserve">2025-04-17</t>
  </si>
  <si>
    <t xml:space="preserve">CUST00354</t>
  </si>
  <si>
    <t xml:space="preserve">amelia.martin354@example.com</t>
  </si>
  <si>
    <t xml:space="preserve">2025-02-22</t>
  </si>
  <si>
    <t xml:space="preserve">CUST00355</t>
  </si>
  <si>
    <t xml:space="preserve">lucas.ramirez355@example.com</t>
  </si>
  <si>
    <t xml:space="preserve">2024-12-13</t>
  </si>
  <si>
    <t xml:space="preserve">CUST00356</t>
  </si>
  <si>
    <t xml:space="preserve">krishna.jones356@example.com</t>
  </si>
  <si>
    <t xml:space="preserve">2023-02-16</t>
  </si>
  <si>
    <t xml:space="preserve">CUST00357</t>
  </si>
  <si>
    <t xml:space="preserve">susan.lee357@example.com</t>
  </si>
  <si>
    <t xml:space="preserve">CUST00358</t>
  </si>
  <si>
    <t xml:space="preserve">ishaan.davis358@example.com</t>
  </si>
  <si>
    <t xml:space="preserve">2023-08-20</t>
  </si>
  <si>
    <t xml:space="preserve">CUST00359</t>
  </si>
  <si>
    <t xml:space="preserve">mia.verma359@example.com</t>
  </si>
  <si>
    <t xml:space="preserve">2024-02-27</t>
  </si>
  <si>
    <t xml:space="preserve">CUST00360</t>
  </si>
  <si>
    <t xml:space="preserve">emma.kumar360@example.com</t>
  </si>
  <si>
    <t xml:space="preserve">2023-04-01</t>
  </si>
  <si>
    <t xml:space="preserve">CUST00361</t>
  </si>
  <si>
    <t xml:space="preserve">isabella.kumar361@example.com</t>
  </si>
  <si>
    <t xml:space="preserve">2025-10-28</t>
  </si>
  <si>
    <t xml:space="preserve">CUST00362</t>
  </si>
  <si>
    <t xml:space="preserve">amelia.robinson362@example.com</t>
  </si>
  <si>
    <t xml:space="preserve">2024-10-18</t>
  </si>
  <si>
    <t xml:space="preserve">CUST00363</t>
  </si>
  <si>
    <t xml:space="preserve">barbara.jones363@example.com</t>
  </si>
  <si>
    <t xml:space="preserve">2024-09-07</t>
  </si>
  <si>
    <t xml:space="preserve">CUST00364</t>
  </si>
  <si>
    <t xml:space="preserve">mateo.johnson364@example.com</t>
  </si>
  <si>
    <t xml:space="preserve">2025-05-24</t>
  </si>
  <si>
    <t xml:space="preserve">CUST00365</t>
  </si>
  <si>
    <t xml:space="preserve">noah.moore365@example.com</t>
  </si>
  <si>
    <t xml:space="preserve">2024-10-14</t>
  </si>
  <si>
    <t xml:space="preserve">CUST00366</t>
  </si>
  <si>
    <t xml:space="preserve">william.johnson366@example.com</t>
  </si>
  <si>
    <t xml:space="preserve">CUST00367</t>
  </si>
  <si>
    <t xml:space="preserve">logan.menon367@example.com</t>
  </si>
  <si>
    <t xml:space="preserve">CUST00368</t>
  </si>
  <si>
    <t xml:space="preserve">krishna.moore368@example.com</t>
  </si>
  <si>
    <t xml:space="preserve">CUST00369</t>
  </si>
  <si>
    <t xml:space="preserve">mary.thomas369@example.com</t>
  </si>
  <si>
    <t xml:space="preserve">2024-01-26</t>
  </si>
  <si>
    <t xml:space="preserve">CUST00370</t>
  </si>
  <si>
    <t xml:space="preserve">emma.gupta370@example.com</t>
  </si>
  <si>
    <t xml:space="preserve">2024-01-21</t>
  </si>
  <si>
    <t xml:space="preserve">CUST00371</t>
  </si>
  <si>
    <t xml:space="preserve">jessica.brown371@example.com</t>
  </si>
  <si>
    <t xml:space="preserve">2024-03-03</t>
  </si>
  <si>
    <t xml:space="preserve">CUST00372</t>
  </si>
  <si>
    <t xml:space="preserve">camila.sharma372@example.com</t>
  </si>
  <si>
    <t xml:space="preserve">CUST00373</t>
  </si>
  <si>
    <t xml:space="preserve">isabella.white373@example.com</t>
  </si>
  <si>
    <t xml:space="preserve">2024-02-23</t>
  </si>
  <si>
    <t xml:space="preserve">CUST00374</t>
  </si>
  <si>
    <t xml:space="preserve">mia.rodriguez374@example.com</t>
  </si>
  <si>
    <t xml:space="preserve">CUST00375</t>
  </si>
  <si>
    <t xml:space="preserve">michael.sanchez375@example.com</t>
  </si>
  <si>
    <t xml:space="preserve">CUST00376</t>
  </si>
  <si>
    <t xml:space="preserve">yuki.wilson376@example.com</t>
  </si>
  <si>
    <t xml:space="preserve">2025-01-29</t>
  </si>
  <si>
    <t xml:space="preserve">CUST00377</t>
  </si>
  <si>
    <t xml:space="preserve">kiara.menon377@example.com</t>
  </si>
  <si>
    <t xml:space="preserve">2024-06-18</t>
  </si>
  <si>
    <t xml:space="preserve">CUST00378</t>
  </si>
  <si>
    <t xml:space="preserve">richard.rodriguez378@example.com</t>
  </si>
  <si>
    <t xml:space="preserve">2024-02-06</t>
  </si>
  <si>
    <t xml:space="preserve">CUST00379</t>
  </si>
  <si>
    <t xml:space="preserve">myra.harris379@example.com</t>
  </si>
  <si>
    <t xml:space="preserve">CUST00380</t>
  </si>
  <si>
    <t xml:space="preserve">noah.harris380@example.com</t>
  </si>
  <si>
    <t xml:space="preserve">CUST00381</t>
  </si>
  <si>
    <t xml:space="preserve">amelia.ramirez381@example.com</t>
  </si>
  <si>
    <t xml:space="preserve">2024-01-12</t>
  </si>
  <si>
    <t xml:space="preserve">CUST00382</t>
  </si>
  <si>
    <t xml:space="preserve">vihaan.clark382@example.com</t>
  </si>
  <si>
    <t xml:space="preserve">2023-06-02</t>
  </si>
  <si>
    <t xml:space="preserve">CUST00383</t>
  </si>
  <si>
    <t xml:space="preserve">aarav.martin383@example.com</t>
  </si>
  <si>
    <t xml:space="preserve">2024-04-18</t>
  </si>
  <si>
    <t xml:space="preserve">CUST00384</t>
  </si>
  <si>
    <t xml:space="preserve">elizabeth.thompson384@example.com</t>
  </si>
  <si>
    <t xml:space="preserve">CUST00385</t>
  </si>
  <si>
    <t xml:space="preserve">camila.white385@example.com</t>
  </si>
  <si>
    <t xml:space="preserve">CUST00386</t>
  </si>
  <si>
    <t xml:space="preserve">aarav.verma386@example.com</t>
  </si>
  <si>
    <t xml:space="preserve">2024-07-16</t>
  </si>
  <si>
    <t xml:space="preserve">CUST00387</t>
  </si>
  <si>
    <t xml:space="preserve">li.lee387@example.com</t>
  </si>
  <si>
    <t xml:space="preserve">2023-08-08</t>
  </si>
  <si>
    <t xml:space="preserve">CUST00388</t>
  </si>
  <si>
    <t xml:space="preserve">saanvi.allen388@example.com</t>
  </si>
  <si>
    <t xml:space="preserve">2024-05-31</t>
  </si>
  <si>
    <t xml:space="preserve">CUST00389</t>
  </si>
  <si>
    <t xml:space="preserve">sai.thomas389@example.com</t>
  </si>
  <si>
    <t xml:space="preserve">2025-07-29</t>
  </si>
  <si>
    <t xml:space="preserve">CUST00390</t>
  </si>
  <si>
    <t xml:space="preserve">lucas.patel390@example.com</t>
  </si>
  <si>
    <t xml:space="preserve">2023-03-06</t>
  </si>
  <si>
    <t xml:space="preserve">CUST00391</t>
  </si>
  <si>
    <t xml:space="preserve">jennifer.kumar391@example.com</t>
  </si>
  <si>
    <t xml:space="preserve">2023-01-20</t>
  </si>
  <si>
    <t xml:space="preserve">CUST00392</t>
  </si>
  <si>
    <t xml:space="preserve">joseph.anderson392@example.com</t>
  </si>
  <si>
    <t xml:space="preserve">2023-07-15</t>
  </si>
  <si>
    <t xml:space="preserve">CUST00393</t>
  </si>
  <si>
    <t xml:space="preserve">valentina.robinson393@example.com</t>
  </si>
  <si>
    <t xml:space="preserve">2024-07-09</t>
  </si>
  <si>
    <t xml:space="preserve">CUST00394</t>
  </si>
  <si>
    <t xml:space="preserve">navya.ramirez394@example.com</t>
  </si>
  <si>
    <t xml:space="preserve">2023-03-09</t>
  </si>
  <si>
    <t xml:space="preserve">CUST00395</t>
  </si>
  <si>
    <t xml:space="preserve">aadhya.walker395@example.com</t>
  </si>
  <si>
    <t xml:space="preserve">2025-03-26</t>
  </si>
  <si>
    <t xml:space="preserve">CUST00396</t>
  </si>
  <si>
    <t xml:space="preserve">myra.robinson396@example.com</t>
  </si>
  <si>
    <t xml:space="preserve">2024-11-10</t>
  </si>
  <si>
    <t xml:space="preserve">CUST00397</t>
  </si>
  <si>
    <t xml:space="preserve">mason.patel397@example.com</t>
  </si>
  <si>
    <t xml:space="preserve">2024-12-09</t>
  </si>
  <si>
    <t xml:space="preserve">CUST00398</t>
  </si>
  <si>
    <t xml:space="preserve">arjun.anderson398@example.com</t>
  </si>
  <si>
    <t xml:space="preserve">2025-03-23</t>
  </si>
  <si>
    <t xml:space="preserve">CUST00399</t>
  </si>
  <si>
    <t xml:space="preserve">navya.perez399@example.com</t>
  </si>
  <si>
    <t xml:space="preserve">2024-04-12</t>
  </si>
  <si>
    <t xml:space="preserve">CUST00400</t>
  </si>
  <si>
    <t xml:space="preserve">lucas.walker400@example.com</t>
  </si>
  <si>
    <t xml:space="preserve">CUST00401</t>
  </si>
  <si>
    <t xml:space="preserve">myra.singh401@example.com</t>
  </si>
  <si>
    <t xml:space="preserve">CUST00402</t>
  </si>
  <si>
    <t xml:space="preserve">ishaan.moore402@example.com</t>
  </si>
  <si>
    <t xml:space="preserve">CUST00403</t>
  </si>
  <si>
    <t xml:space="preserve">mary.thomas403@example.com</t>
  </si>
  <si>
    <t xml:space="preserve">2024-07-06</t>
  </si>
  <si>
    <t xml:space="preserve">CUST00404</t>
  </si>
  <si>
    <t xml:space="preserve">mary.lewis404@example.com</t>
  </si>
  <si>
    <t xml:space="preserve">CUST00405</t>
  </si>
  <si>
    <t xml:space="preserve">sai.young405@example.com</t>
  </si>
  <si>
    <t xml:space="preserve">CUST00406</t>
  </si>
  <si>
    <t xml:space="preserve">william.patel406@example.com</t>
  </si>
  <si>
    <t xml:space="preserve">CUST00407</t>
  </si>
  <si>
    <t xml:space="preserve">ananya.iyer407@example.com</t>
  </si>
  <si>
    <t xml:space="preserve">2024-09-08</t>
  </si>
  <si>
    <t xml:space="preserve">CUST00408</t>
  </si>
  <si>
    <t xml:space="preserve">joseph.davis408@example.com</t>
  </si>
  <si>
    <t xml:space="preserve">2024-09-05</t>
  </si>
  <si>
    <t xml:space="preserve">CUST00409</t>
  </si>
  <si>
    <t xml:space="preserve">myra.harris409@example.com</t>
  </si>
  <si>
    <t xml:space="preserve">2024-02-05</t>
  </si>
  <si>
    <t xml:space="preserve">CUST00410</t>
  </si>
  <si>
    <t xml:space="preserve">david.anderson410@example.com</t>
  </si>
  <si>
    <t xml:space="preserve">CUST00411</t>
  </si>
  <si>
    <t xml:space="preserve">joseph.young411@example.com</t>
  </si>
  <si>
    <t xml:space="preserve">CUST00412</t>
  </si>
  <si>
    <t xml:space="preserve">james.johnson412@example.com</t>
  </si>
  <si>
    <t xml:space="preserve">CUST00413</t>
  </si>
  <si>
    <t xml:space="preserve">sarah.garcia413@example.com</t>
  </si>
  <si>
    <t xml:space="preserve">2025-02-09</t>
  </si>
  <si>
    <t xml:space="preserve">CUST00414</t>
  </si>
  <si>
    <t xml:space="preserve">diego.robinson414@example.com</t>
  </si>
  <si>
    <t xml:space="preserve">CUST00415</t>
  </si>
  <si>
    <t xml:space="preserve">amelia.thompson415@example.com</t>
  </si>
  <si>
    <t xml:space="preserve">2024-03-05</t>
  </si>
  <si>
    <t xml:space="preserve">CUST00416</t>
  </si>
  <si>
    <t xml:space="preserve">arjun.martin416@example.com</t>
  </si>
  <si>
    <t xml:space="preserve">CUST00417</t>
  </si>
  <si>
    <t xml:space="preserve">ethan.menon417@example.com</t>
  </si>
  <si>
    <t xml:space="preserve">CUST00418</t>
  </si>
  <si>
    <t xml:space="preserve">emma.white418@example.com</t>
  </si>
  <si>
    <t xml:space="preserve">2025-03-31</t>
  </si>
  <si>
    <t xml:space="preserve">CUST00419</t>
  </si>
  <si>
    <t xml:space="preserve">aditya.thomas419@example.com</t>
  </si>
  <si>
    <t xml:space="preserve">2023-06-24</t>
  </si>
  <si>
    <t xml:space="preserve">CUST00420</t>
  </si>
  <si>
    <t xml:space="preserve">robert.smith420@example.com</t>
  </si>
  <si>
    <t xml:space="preserve">CUST00421</t>
  </si>
  <si>
    <t xml:space="preserve">david.anderson421@example.com</t>
  </si>
  <si>
    <t xml:space="preserve">2023-08-05</t>
  </si>
  <si>
    <t xml:space="preserve">CUST00422</t>
  </si>
  <si>
    <t xml:space="preserve">sophia.clark422@example.com</t>
  </si>
  <si>
    <t xml:space="preserve">2024-03-28</t>
  </si>
  <si>
    <t xml:space="preserve">CUST00423</t>
  </si>
  <si>
    <t xml:space="preserve">lucas.walker423@example.com</t>
  </si>
  <si>
    <t xml:space="preserve">2025-10-21</t>
  </si>
  <si>
    <t xml:space="preserve">CUST00424</t>
  </si>
  <si>
    <t xml:space="preserve">riya.martin424@example.com</t>
  </si>
  <si>
    <t xml:space="preserve">CUST00425</t>
  </si>
  <si>
    <t xml:space="preserve">siya.anderson425@example.com</t>
  </si>
  <si>
    <t xml:space="preserve">2024-02-28</t>
  </si>
  <si>
    <t xml:space="preserve">CUST00426</t>
  </si>
  <si>
    <t xml:space="preserve">mary.perez426@example.com</t>
  </si>
  <si>
    <t xml:space="preserve">2023-05-18</t>
  </si>
  <si>
    <t xml:space="preserve">CUST00427</t>
  </si>
  <si>
    <t xml:space="preserve">haruto.anderson427@example.com</t>
  </si>
  <si>
    <t xml:space="preserve">CUST00428</t>
  </si>
  <si>
    <t xml:space="preserve">sophia.garcia428@example.com</t>
  </si>
  <si>
    <t xml:space="preserve">2023-12-24</t>
  </si>
  <si>
    <t xml:space="preserve">CUST00429</t>
  </si>
  <si>
    <t xml:space="preserve">patricia.jones429@example.com</t>
  </si>
  <si>
    <t xml:space="preserve">2024-01-13</t>
  </si>
  <si>
    <t xml:space="preserve">CUST00430</t>
  </si>
  <si>
    <t xml:space="preserve">vivaan.allen430@example.com</t>
  </si>
  <si>
    <t xml:space="preserve">2025-07-09</t>
  </si>
  <si>
    <t xml:space="preserve">CUST00431</t>
  </si>
  <si>
    <t xml:space="preserve">aadhya.brown431@example.com</t>
  </si>
  <si>
    <t xml:space="preserve">2023-05-09</t>
  </si>
  <si>
    <t xml:space="preserve">CUST00432</t>
  </si>
  <si>
    <t xml:space="preserve">james.williams432@example.com</t>
  </si>
  <si>
    <t xml:space="preserve">CUST00433</t>
  </si>
  <si>
    <t xml:space="preserve">liam.wilson433@example.com</t>
  </si>
  <si>
    <t xml:space="preserve">2025-03-06</t>
  </si>
  <si>
    <t xml:space="preserve">CUST00434</t>
  </si>
  <si>
    <t xml:space="preserve">robert.thompson434@example.com</t>
  </si>
  <si>
    <t xml:space="preserve">2023-12-20</t>
  </si>
  <si>
    <t xml:space="preserve">CUST00435</t>
  </si>
  <si>
    <t xml:space="preserve">camila.allen435@example.com</t>
  </si>
  <si>
    <t xml:space="preserve">2023-06-23</t>
  </si>
  <si>
    <t xml:space="preserve">CUST00436</t>
  </si>
  <si>
    <t xml:space="preserve">siya.nair436@example.com</t>
  </si>
  <si>
    <t xml:space="preserve">2025-02-03</t>
  </si>
  <si>
    <t xml:space="preserve">CUST00437</t>
  </si>
  <si>
    <t xml:space="preserve">emma.iyer437@example.com</t>
  </si>
  <si>
    <t xml:space="preserve">2025-02-24</t>
  </si>
  <si>
    <t xml:space="preserve">CUST00438</t>
  </si>
  <si>
    <t xml:space="preserve">mason.johnson438@example.com</t>
  </si>
  <si>
    <t xml:space="preserve">2023-12-08</t>
  </si>
  <si>
    <t xml:space="preserve">CUST00439</t>
  </si>
  <si>
    <t xml:space="preserve">yuki.perez439@example.com</t>
  </si>
  <si>
    <t xml:space="preserve">2023-04-20</t>
  </si>
  <si>
    <t xml:space="preserve">CUST00440</t>
  </si>
  <si>
    <t xml:space="preserve">saanvi.moore440@example.com</t>
  </si>
  <si>
    <t xml:space="preserve">CUST00441</t>
  </si>
  <si>
    <t xml:space="preserve">yuki.perez441@example.com</t>
  </si>
  <si>
    <t xml:space="preserve">2023-12-09</t>
  </si>
  <si>
    <t xml:space="preserve">CUST00442</t>
  </si>
  <si>
    <t xml:space="preserve">kiara.rodriguez442@example.com</t>
  </si>
  <si>
    <t xml:space="preserve">CUST00443</t>
  </si>
  <si>
    <t xml:space="preserve">patricia.robinson443@example.com</t>
  </si>
  <si>
    <t xml:space="preserve">CUST00444</t>
  </si>
  <si>
    <t xml:space="preserve">navya.ramirez444@example.com</t>
  </si>
  <si>
    <t xml:space="preserve">CUST00445</t>
  </si>
  <si>
    <t xml:space="preserve">joseph.reddy445@example.com</t>
  </si>
  <si>
    <t xml:space="preserve">2024-05-21</t>
  </si>
  <si>
    <t xml:space="preserve">CUST00446</t>
  </si>
  <si>
    <t xml:space="preserve">robert.patel446@example.com</t>
  </si>
  <si>
    <t xml:space="preserve">CUST00447</t>
  </si>
  <si>
    <t xml:space="preserve">sophia.walker447@example.com</t>
  </si>
  <si>
    <t xml:space="preserve">2024-12-19</t>
  </si>
  <si>
    <t xml:space="preserve">CUST00448</t>
  </si>
  <si>
    <t xml:space="preserve">ananya.allen448@example.com</t>
  </si>
  <si>
    <t xml:space="preserve">CUST00449</t>
  </si>
  <si>
    <t xml:space="preserve">susan.davis449@example.com</t>
  </si>
  <si>
    <t xml:space="preserve">CUST00450</t>
  </si>
  <si>
    <t xml:space="preserve">sarah.davis450@example.com</t>
  </si>
  <si>
    <t xml:space="preserve">CUST00451</t>
  </si>
  <si>
    <t xml:space="preserve">navya.iyer451@example.com</t>
  </si>
  <si>
    <t xml:space="preserve">2023-09-29</t>
  </si>
  <si>
    <t xml:space="preserve">CUST00452</t>
  </si>
  <si>
    <t xml:space="preserve">myra.jackson452@example.com</t>
  </si>
  <si>
    <t xml:space="preserve">2023-10-19</t>
  </si>
  <si>
    <t xml:space="preserve">CUST00453</t>
  </si>
  <si>
    <t xml:space="preserve">william.perez453@example.com</t>
  </si>
  <si>
    <t xml:space="preserve">2023-07-10</t>
  </si>
  <si>
    <t xml:space="preserve">CUST00454</t>
  </si>
  <si>
    <t xml:space="preserve">diego.thomas454@example.com</t>
  </si>
  <si>
    <t xml:space="preserve">CUST00455</t>
  </si>
  <si>
    <t xml:space="preserve">haruto.patel455@example.com</t>
  </si>
  <si>
    <t xml:space="preserve">CUST00456</t>
  </si>
  <si>
    <t xml:space="preserve">arjun.ramirez456@example.com</t>
  </si>
  <si>
    <t xml:space="preserve">CUST00457</t>
  </si>
  <si>
    <t xml:space="preserve">james.rodriguez457@example.com</t>
  </si>
  <si>
    <t xml:space="preserve">2023-09-25</t>
  </si>
  <si>
    <t xml:space="preserve">CUST00458</t>
  </si>
  <si>
    <t xml:space="preserve">valentina.kumar458@example.com</t>
  </si>
  <si>
    <t xml:space="preserve">2023-07-23</t>
  </si>
  <si>
    <t xml:space="preserve">CUST00459</t>
  </si>
  <si>
    <t xml:space="preserve">diego.smith459@example.com</t>
  </si>
  <si>
    <t xml:space="preserve">2025-07-23</t>
  </si>
  <si>
    <t xml:space="preserve">CUST00460</t>
  </si>
  <si>
    <t xml:space="preserve">mason.iyer460@example.com</t>
  </si>
  <si>
    <t xml:space="preserve">CUST00461</t>
  </si>
  <si>
    <t xml:space="preserve">michael.miller461@example.com</t>
  </si>
  <si>
    <t xml:space="preserve">2025-01-31</t>
  </si>
  <si>
    <t xml:space="preserve">CUST00462</t>
  </si>
  <si>
    <t xml:space="preserve">david.martinez462@example.com</t>
  </si>
  <si>
    <t xml:space="preserve">2024-04-24</t>
  </si>
  <si>
    <t xml:space="preserve">CUST00463</t>
  </si>
  <si>
    <t xml:space="preserve">aarav.brown463@example.com</t>
  </si>
  <si>
    <t xml:space="preserve">2023-06-09</t>
  </si>
  <si>
    <t xml:space="preserve">CUST00464</t>
  </si>
  <si>
    <t xml:space="preserve">mary.sharma464@example.com</t>
  </si>
  <si>
    <t xml:space="preserve">2024-12-04</t>
  </si>
  <si>
    <t xml:space="preserve">CUST00465</t>
  </si>
  <si>
    <t xml:space="preserve">jennifer.singh465@example.com</t>
  </si>
  <si>
    <t xml:space="preserve">2025-02-23</t>
  </si>
  <si>
    <t xml:space="preserve">CUST00466</t>
  </si>
  <si>
    <t xml:space="preserve">michael.martinez466@example.com</t>
  </si>
  <si>
    <t xml:space="preserve">CUST00467</t>
  </si>
  <si>
    <t xml:space="preserve">lucas.menon467@example.com</t>
  </si>
  <si>
    <t xml:space="preserve">2023-01-18</t>
  </si>
  <si>
    <t xml:space="preserve">CUST00468</t>
  </si>
  <si>
    <t xml:space="preserve">amelia.brown468@example.com</t>
  </si>
  <si>
    <t xml:space="preserve">2023-11-07</t>
  </si>
  <si>
    <t xml:space="preserve">CUST00469</t>
  </si>
  <si>
    <t xml:space="preserve">sofia.brown469@example.com</t>
  </si>
  <si>
    <t xml:space="preserve">2023-07-25</t>
  </si>
  <si>
    <t xml:space="preserve">CUST00470</t>
  </si>
  <si>
    <t xml:space="preserve">william.taylor470@example.com</t>
  </si>
  <si>
    <t xml:space="preserve">2024-10-06</t>
  </si>
  <si>
    <t xml:space="preserve">CUST00471</t>
  </si>
  <si>
    <t xml:space="preserve">sai.garcia471@example.com</t>
  </si>
  <si>
    <t xml:space="preserve">2024-08-06</t>
  </si>
  <si>
    <t xml:space="preserve">CUST00472</t>
  </si>
  <si>
    <t xml:space="preserve">haruto.martinez472@example.com</t>
  </si>
  <si>
    <t xml:space="preserve">2024-01-22</t>
  </si>
  <si>
    <t xml:space="preserve">CUST00473</t>
  </si>
  <si>
    <t xml:space="preserve">chen.garcia473@example.com</t>
  </si>
  <si>
    <t xml:space="preserve">2025-03-01</t>
  </si>
  <si>
    <t xml:space="preserve">CUST00474</t>
  </si>
  <si>
    <t xml:space="preserve">arjun.clark474@example.com</t>
  </si>
  <si>
    <t xml:space="preserve">2025-01-09</t>
  </si>
  <si>
    <t xml:space="preserve">CUST00475</t>
  </si>
  <si>
    <t xml:space="preserve">yuki.robinson475@example.com</t>
  </si>
  <si>
    <t xml:space="preserve">CUST00476</t>
  </si>
  <si>
    <t xml:space="preserve">mia.singh476@example.com</t>
  </si>
  <si>
    <t xml:space="preserve">2023-05-19</t>
  </si>
  <si>
    <t xml:space="preserve">CUST00477</t>
  </si>
  <si>
    <t xml:space="preserve">vihaan.jackson477@example.com</t>
  </si>
  <si>
    <t xml:space="preserve">2024-08-09</t>
  </si>
  <si>
    <t xml:space="preserve">CUST00478</t>
  </si>
  <si>
    <t xml:space="preserve">joseph.jackson478@example.com</t>
  </si>
  <si>
    <t xml:space="preserve">CUST00479</t>
  </si>
  <si>
    <t xml:space="preserve">camila.brown479@example.com</t>
  </si>
  <si>
    <t xml:space="preserve">2024-10-31</t>
  </si>
  <si>
    <t xml:space="preserve">CUST00480</t>
  </si>
  <si>
    <t xml:space="preserve">noah.singh480@example.com</t>
  </si>
  <si>
    <t xml:space="preserve">2025-06-14</t>
  </si>
  <si>
    <t xml:space="preserve">CUST00481</t>
  </si>
  <si>
    <t xml:space="preserve">sai.lee481@example.com</t>
  </si>
  <si>
    <t xml:space="preserve">CUST00482</t>
  </si>
  <si>
    <t xml:space="preserve">sophia.johnson482@example.com</t>
  </si>
  <si>
    <t xml:space="preserve">2023-01-26</t>
  </si>
  <si>
    <t xml:space="preserve">CUST00483</t>
  </si>
  <si>
    <t xml:space="preserve">linda.taylor483@example.com</t>
  </si>
  <si>
    <t xml:space="preserve">2024-06-14</t>
  </si>
  <si>
    <t xml:space="preserve">CUST00484</t>
  </si>
  <si>
    <t xml:space="preserve">sofia.davis484@example.com</t>
  </si>
  <si>
    <t xml:space="preserve">2023-08-30</t>
  </si>
  <si>
    <t xml:space="preserve">CUST00485</t>
  </si>
  <si>
    <t xml:space="preserve">joseph.davis485@example.com</t>
  </si>
  <si>
    <t xml:space="preserve">2023-05-11</t>
  </si>
  <si>
    <t xml:space="preserve">CUST00486</t>
  </si>
  <si>
    <t xml:space="preserve">linda.thompson486@example.com</t>
  </si>
  <si>
    <t xml:space="preserve">2025-01-07</t>
  </si>
  <si>
    <t xml:space="preserve">CUST00487</t>
  </si>
  <si>
    <t xml:space="preserve">ananya.miller487@example.com</t>
  </si>
  <si>
    <t xml:space="preserve">CUST00488</t>
  </si>
  <si>
    <t xml:space="preserve">kiara.sanchez488@example.com</t>
  </si>
  <si>
    <t xml:space="preserve">CUST00489</t>
  </si>
  <si>
    <t xml:space="preserve">jennifer.thomas489@example.com</t>
  </si>
  <si>
    <t xml:space="preserve">2023-11-04</t>
  </si>
  <si>
    <t xml:space="preserve">CUST00490</t>
  </si>
  <si>
    <t xml:space="preserve">camila.martin490@example.com</t>
  </si>
  <si>
    <t xml:space="preserve">CUST00491</t>
  </si>
  <si>
    <t xml:space="preserve">li.singh491@example.com</t>
  </si>
  <si>
    <t xml:space="preserve">2025-02-02</t>
  </si>
  <si>
    <t xml:space="preserve">CUST00492</t>
  </si>
  <si>
    <t xml:space="preserve">diya.jones492@example.com</t>
  </si>
  <si>
    <t xml:space="preserve">2023-04-05</t>
  </si>
  <si>
    <t xml:space="preserve">CUST00493</t>
  </si>
  <si>
    <t xml:space="preserve">sofia.rodriguez493@example.com</t>
  </si>
  <si>
    <t xml:space="preserve">2024-09-28</t>
  </si>
  <si>
    <t xml:space="preserve">CUST00494</t>
  </si>
  <si>
    <t xml:space="preserve">michael.williams494@example.com</t>
  </si>
  <si>
    <t xml:space="preserve">2024-09-14</t>
  </si>
  <si>
    <t xml:space="preserve">CUST00495</t>
  </si>
  <si>
    <t xml:space="preserve">karen.harris495@example.com</t>
  </si>
  <si>
    <t xml:space="preserve">CUST00496</t>
  </si>
  <si>
    <t xml:space="preserve">myra.menon496@example.com</t>
  </si>
  <si>
    <t xml:space="preserve">2025-04-19</t>
  </si>
  <si>
    <t xml:space="preserve">CUST00497</t>
  </si>
  <si>
    <t xml:space="preserve">yuki.sharma497@example.com</t>
  </si>
  <si>
    <t xml:space="preserve">CUST00498</t>
  </si>
  <si>
    <t xml:space="preserve">amelia.martinez498@example.com</t>
  </si>
  <si>
    <t xml:space="preserve">2024-02-25</t>
  </si>
  <si>
    <t xml:space="preserve">CUST00499</t>
  </si>
  <si>
    <t xml:space="preserve">vihaan.menon499@example.com</t>
  </si>
  <si>
    <t xml:space="preserve">2024-07-27</t>
  </si>
  <si>
    <t xml:space="preserve">CUST00500</t>
  </si>
  <si>
    <t xml:space="preserve">barbara.martin500@example.com</t>
  </si>
  <si>
    <t xml:space="preserve">2025-02-01</t>
  </si>
  <si>
    <t xml:space="preserve">CUST00501</t>
  </si>
  <si>
    <t xml:space="preserve">reyansh.sanchez501@example.com</t>
  </si>
  <si>
    <t xml:space="preserve">2025-03-18</t>
  </si>
  <si>
    <t xml:space="preserve">CUST00502</t>
  </si>
  <si>
    <t xml:space="preserve">ethan.iyer502@example.com</t>
  </si>
  <si>
    <t xml:space="preserve">2024-08-20</t>
  </si>
  <si>
    <t xml:space="preserve">CUST00503</t>
  </si>
  <si>
    <t xml:space="preserve">david.wilson503@example.com</t>
  </si>
  <si>
    <t xml:space="preserve">2025-07-16</t>
  </si>
  <si>
    <t xml:space="preserve">CUST00504</t>
  </si>
  <si>
    <t xml:space="preserve">krishna.walker504@example.com</t>
  </si>
  <si>
    <t xml:space="preserve">2023-11-15</t>
  </si>
  <si>
    <t xml:space="preserve">CUST00505</t>
  </si>
  <si>
    <t xml:space="preserve">richard.nair505@example.com</t>
  </si>
  <si>
    <t xml:space="preserve">2025-01-03</t>
  </si>
  <si>
    <t xml:space="preserve">CUST00506</t>
  </si>
  <si>
    <t xml:space="preserve">patricia.miller506@example.com</t>
  </si>
  <si>
    <t xml:space="preserve">CUST00507</t>
  </si>
  <si>
    <t xml:space="preserve">logan.young507@example.com</t>
  </si>
  <si>
    <t xml:space="preserve">CUST00508</t>
  </si>
  <si>
    <t xml:space="preserve">logan.garcia508@example.com</t>
  </si>
  <si>
    <t xml:space="preserve">2025-03-22</t>
  </si>
  <si>
    <t xml:space="preserve">CUST00509</t>
  </si>
  <si>
    <t xml:space="preserve">li.johnson509@example.com</t>
  </si>
  <si>
    <t xml:space="preserve">CUST00510</t>
  </si>
  <si>
    <t xml:space="preserve">myra.reddy510@example.com</t>
  </si>
  <si>
    <t xml:space="preserve">2023-07-28</t>
  </si>
  <si>
    <t xml:space="preserve">CUST00511</t>
  </si>
  <si>
    <t xml:space="preserve">vihaan.jones511@example.com</t>
  </si>
  <si>
    <t xml:space="preserve">2024-02-10</t>
  </si>
  <si>
    <t xml:space="preserve">CUST00512</t>
  </si>
  <si>
    <t xml:space="preserve">noah.patel512@example.com</t>
  </si>
  <si>
    <t xml:space="preserve">CUST00513</t>
  </si>
  <si>
    <t xml:space="preserve">arjun.williams513@example.com</t>
  </si>
  <si>
    <t xml:space="preserve">2025-06-27</t>
  </si>
  <si>
    <t xml:space="preserve">CUST00514</t>
  </si>
  <si>
    <t xml:space="preserve">yuki.anderson514@example.com</t>
  </si>
  <si>
    <t xml:space="preserve">2023-03-29</t>
  </si>
  <si>
    <t xml:space="preserve">CUST00515</t>
  </si>
  <si>
    <t xml:space="preserve">sarah.lee515@example.com</t>
  </si>
  <si>
    <t xml:space="preserve">2025-03-19</t>
  </si>
  <si>
    <t xml:space="preserve">CUST00516</t>
  </si>
  <si>
    <t xml:space="preserve">diya.taylor516@example.com</t>
  </si>
  <si>
    <t xml:space="preserve">2024-01-19</t>
  </si>
  <si>
    <t xml:space="preserve">CUST00517</t>
  </si>
  <si>
    <t xml:space="preserve">aditya.allen517@example.com</t>
  </si>
  <si>
    <t xml:space="preserve">2024-05-18</t>
  </si>
  <si>
    <t xml:space="preserve">CUST00518</t>
  </si>
  <si>
    <t xml:space="preserve">jessica.white518@example.com</t>
  </si>
  <si>
    <t xml:space="preserve">2023-06-29</t>
  </si>
  <si>
    <t xml:space="preserve">CUST00519</t>
  </si>
  <si>
    <t xml:space="preserve">noah.clark519@example.com</t>
  </si>
  <si>
    <t xml:space="preserve">2023-02-09</t>
  </si>
  <si>
    <t xml:space="preserve">CUST00520</t>
  </si>
  <si>
    <t xml:space="preserve">susan.harris520@example.com</t>
  </si>
  <si>
    <t xml:space="preserve">2025-10-25</t>
  </si>
  <si>
    <t xml:space="preserve">CUST00521</t>
  </si>
  <si>
    <t xml:space="preserve">james.young521@example.com</t>
  </si>
  <si>
    <t xml:space="preserve">2023-03-02</t>
  </si>
  <si>
    <t xml:space="preserve">CUST00522</t>
  </si>
  <si>
    <t xml:space="preserve">jennifer.clark522@example.com</t>
  </si>
  <si>
    <t xml:space="preserve">CUST00523</t>
  </si>
  <si>
    <t xml:space="preserve">myra.davis523@example.com</t>
  </si>
  <si>
    <t xml:space="preserve">2023-04-25</t>
  </si>
  <si>
    <t xml:space="preserve">CUST00524</t>
  </si>
  <si>
    <t xml:space="preserve">wei.moore524@example.com</t>
  </si>
  <si>
    <t xml:space="preserve">2023-12-22</t>
  </si>
  <si>
    <t xml:space="preserve">CUST00525</t>
  </si>
  <si>
    <t xml:space="preserve">sophia.taylor525@example.com</t>
  </si>
  <si>
    <t xml:space="preserve">2023-02-27</t>
  </si>
  <si>
    <t xml:space="preserve">CUST00526</t>
  </si>
  <si>
    <t xml:space="preserve">sarah.menon526@example.com</t>
  </si>
  <si>
    <t xml:space="preserve">CUST00527</t>
  </si>
  <si>
    <t xml:space="preserve">diya.harris527@example.com</t>
  </si>
  <si>
    <t xml:space="preserve">CUST00528</t>
  </si>
  <si>
    <t xml:space="preserve">barbara.white528@example.com</t>
  </si>
  <si>
    <t xml:space="preserve">CUST00529</t>
  </si>
  <si>
    <t xml:space="preserve">john.johnson529@example.com</t>
  </si>
  <si>
    <t xml:space="preserve">CUST00530</t>
  </si>
  <si>
    <t xml:space="preserve">ishaan.nair530@example.com</t>
  </si>
  <si>
    <t xml:space="preserve">CUST00531</t>
  </si>
  <si>
    <t xml:space="preserve">ethan.jackson531@example.com</t>
  </si>
  <si>
    <t xml:space="preserve">2023-07-26</t>
  </si>
  <si>
    <t xml:space="preserve">CUST00532</t>
  </si>
  <si>
    <t xml:space="preserve">ananya.lee532@example.com</t>
  </si>
  <si>
    <t xml:space="preserve">2025-09-24</t>
  </si>
  <si>
    <t xml:space="preserve">CUST00533</t>
  </si>
  <si>
    <t xml:space="preserve">jessica.allen533@example.com</t>
  </si>
  <si>
    <t xml:space="preserve">2024-04-02</t>
  </si>
  <si>
    <t xml:space="preserve">CUST00534</t>
  </si>
  <si>
    <t xml:space="preserve">amelia.rodriguez534@example.com</t>
  </si>
  <si>
    <t xml:space="preserve">2023-12-30</t>
  </si>
  <si>
    <t xml:space="preserve">CUST00535</t>
  </si>
  <si>
    <t xml:space="preserve">david.robinson535@example.com</t>
  </si>
  <si>
    <t xml:space="preserve">CUST00536</t>
  </si>
  <si>
    <t xml:space="preserve">sarah.reddy536@example.com</t>
  </si>
  <si>
    <t xml:space="preserve">2023-10-16</t>
  </si>
  <si>
    <t xml:space="preserve">CUST00537</t>
  </si>
  <si>
    <t xml:space="preserve">james.smith537@example.com</t>
  </si>
  <si>
    <t xml:space="preserve">2023-07-01</t>
  </si>
  <si>
    <t xml:space="preserve">CUST00538</t>
  </si>
  <si>
    <t xml:space="preserve">mateo.anderson538@example.com</t>
  </si>
  <si>
    <t xml:space="preserve">2023-01-24</t>
  </si>
  <si>
    <t xml:space="preserve">CUST00539</t>
  </si>
  <si>
    <t xml:space="preserve">robert.miller539@example.com</t>
  </si>
  <si>
    <t xml:space="preserve">CUST00540</t>
  </si>
  <si>
    <t xml:space="preserve">ananya.martin540@example.com</t>
  </si>
  <si>
    <t xml:space="preserve">2025-02-14</t>
  </si>
  <si>
    <t xml:space="preserve">CUST00541</t>
  </si>
  <si>
    <t xml:space="preserve">jennifer.robinson541@example.com</t>
  </si>
  <si>
    <t xml:space="preserve">2024-04-06</t>
  </si>
  <si>
    <t xml:space="preserve">CUST00542</t>
  </si>
  <si>
    <t xml:space="preserve">aditya.rodriguez542@example.com</t>
  </si>
  <si>
    <t xml:space="preserve">CUST00543</t>
  </si>
  <si>
    <t xml:space="preserve">ananya.moore543@example.com</t>
  </si>
  <si>
    <t xml:space="preserve">2023-06-03</t>
  </si>
  <si>
    <t xml:space="preserve">CUST00544</t>
  </si>
  <si>
    <t xml:space="preserve">olivia.white544@example.com</t>
  </si>
  <si>
    <t xml:space="preserve">2023-03-05</t>
  </si>
  <si>
    <t xml:space="preserve">CUST00545</t>
  </si>
  <si>
    <t xml:space="preserve">mateo.lee545@example.com</t>
  </si>
  <si>
    <t xml:space="preserve">CUST00546</t>
  </si>
  <si>
    <t xml:space="preserve">richard.lewis546@example.com</t>
  </si>
  <si>
    <t xml:space="preserve">2024-06-27</t>
  </si>
  <si>
    <t xml:space="preserve">CUST00547</t>
  </si>
  <si>
    <t xml:space="preserve">vihaan.jackson547@example.com</t>
  </si>
  <si>
    <t xml:space="preserve">CUST00548</t>
  </si>
  <si>
    <t xml:space="preserve">sai.rodriguez548@example.com</t>
  </si>
  <si>
    <t xml:space="preserve">2025-09-10</t>
  </si>
  <si>
    <t xml:space="preserve">CUST00549</t>
  </si>
  <si>
    <t xml:space="preserve">liam.rodriguez549@example.com</t>
  </si>
  <si>
    <t xml:space="preserve">CUST00550</t>
  </si>
  <si>
    <t xml:space="preserve">jennifer.harris550@example.com</t>
  </si>
  <si>
    <t xml:space="preserve">2024-06-26</t>
  </si>
  <si>
    <t xml:space="preserve">CUST00551</t>
  </si>
  <si>
    <t xml:space="preserve">michael.moore551@example.com</t>
  </si>
  <si>
    <t xml:space="preserve">CUST00552</t>
  </si>
  <si>
    <t xml:space="preserve">anika.jones552@example.com</t>
  </si>
  <si>
    <t xml:space="preserve">2023-05-07</t>
  </si>
  <si>
    <t xml:space="preserve">CUST00553</t>
  </si>
  <si>
    <t xml:space="preserve">sai.taylor553@example.com</t>
  </si>
  <si>
    <t xml:space="preserve">2025-04-27</t>
  </si>
  <si>
    <t xml:space="preserve">CUST00554</t>
  </si>
  <si>
    <t xml:space="preserve">vihaan.moore554@example.com</t>
  </si>
  <si>
    <t xml:space="preserve">2025-05-07</t>
  </si>
  <si>
    <t xml:space="preserve">CUST00555</t>
  </si>
  <si>
    <t xml:space="preserve">jennifer.robinson555@example.com</t>
  </si>
  <si>
    <t xml:space="preserve">2025-09-02</t>
  </si>
  <si>
    <t xml:space="preserve">CUST00556</t>
  </si>
  <si>
    <t xml:space="preserve">logan.gupta556@example.com</t>
  </si>
  <si>
    <t xml:space="preserve">2023-10-29</t>
  </si>
  <si>
    <t xml:space="preserve">CUST00557</t>
  </si>
  <si>
    <t xml:space="preserve">ananya.brown557@example.com</t>
  </si>
  <si>
    <t xml:space="preserve">CUST00558</t>
  </si>
  <si>
    <t xml:space="preserve">joseph.williams558@example.com</t>
  </si>
  <si>
    <t xml:space="preserve">2023-10-30</t>
  </si>
  <si>
    <t xml:space="preserve">CUST00559</t>
  </si>
  <si>
    <t xml:space="preserve">amelia.singh559@example.com</t>
  </si>
  <si>
    <t xml:space="preserve">2025-03-05</t>
  </si>
  <si>
    <t xml:space="preserve">CUST00560</t>
  </si>
  <si>
    <t xml:space="preserve">navya.clark560@example.com</t>
  </si>
  <si>
    <t xml:space="preserve">CUST00561</t>
  </si>
  <si>
    <t xml:space="preserve">chen.martin561@example.com</t>
  </si>
  <si>
    <t xml:space="preserve">CUST00562</t>
  </si>
  <si>
    <t xml:space="preserve">isabella.reddy562@example.com</t>
  </si>
  <si>
    <t xml:space="preserve">CUST00563</t>
  </si>
  <si>
    <t xml:space="preserve">mateo.martin563@example.com</t>
  </si>
  <si>
    <t xml:space="preserve">CUST00564</t>
  </si>
  <si>
    <t xml:space="preserve">aditya.johnson564@example.com</t>
  </si>
  <si>
    <t xml:space="preserve">2025-04-05</t>
  </si>
  <si>
    <t xml:space="preserve">CUST00565</t>
  </si>
  <si>
    <t xml:space="preserve">david.gupta565@example.com</t>
  </si>
  <si>
    <t xml:space="preserve">2024-11-09</t>
  </si>
  <si>
    <t xml:space="preserve">CUST00566</t>
  </si>
  <si>
    <t xml:space="preserve">camila.davis566@example.com</t>
  </si>
  <si>
    <t xml:space="preserve">CUST00567</t>
  </si>
  <si>
    <t xml:space="preserve">yuki.harris567@example.com</t>
  </si>
  <si>
    <t xml:space="preserve">2023-07-21</t>
  </si>
  <si>
    <t xml:space="preserve">CUST00568</t>
  </si>
  <si>
    <t xml:space="preserve">sophia.perez568@example.com</t>
  </si>
  <si>
    <t xml:space="preserve">2024-10-19</t>
  </si>
  <si>
    <t xml:space="preserve">CUST00569</t>
  </si>
  <si>
    <t xml:space="preserve">sai.williams569@example.com</t>
  </si>
  <si>
    <t xml:space="preserve">CUST00570</t>
  </si>
  <si>
    <t xml:space="preserve">isabella.clark570@example.com</t>
  </si>
  <si>
    <t xml:space="preserve">2023-04-26</t>
  </si>
  <si>
    <t xml:space="preserve">CUST00571</t>
  </si>
  <si>
    <t xml:space="preserve">logan.sanchez571@example.com</t>
  </si>
  <si>
    <t xml:space="preserve">2023-10-05</t>
  </si>
  <si>
    <t xml:space="preserve">CUST00572</t>
  </si>
  <si>
    <t xml:space="preserve">vivaan.johnson572@example.com</t>
  </si>
  <si>
    <t xml:space="preserve">CUST00573</t>
  </si>
  <si>
    <t xml:space="preserve">vihaan.thomas573@example.com</t>
  </si>
  <si>
    <t xml:space="preserve">CUST00574</t>
  </si>
  <si>
    <t xml:space="preserve">liam.nair574@example.com</t>
  </si>
  <si>
    <t xml:space="preserve">2023-03-04</t>
  </si>
  <si>
    <t xml:space="preserve">CUST00575</t>
  </si>
  <si>
    <t xml:space="preserve">diya.white575@example.com</t>
  </si>
  <si>
    <t xml:space="preserve">2024-12-17</t>
  </si>
  <si>
    <t xml:space="preserve">CUST00576</t>
  </si>
  <si>
    <t xml:space="preserve">mason.patel576@example.com</t>
  </si>
  <si>
    <t xml:space="preserve">CUST00577</t>
  </si>
  <si>
    <t xml:space="preserve">mia.brown577@example.com</t>
  </si>
  <si>
    <t xml:space="preserve">CUST00578</t>
  </si>
  <si>
    <t xml:space="preserve">elizabeth.verma578@example.com</t>
  </si>
  <si>
    <t xml:space="preserve">CUST00579</t>
  </si>
  <si>
    <t xml:space="preserve">emma.sharma579@example.com</t>
  </si>
  <si>
    <t xml:space="preserve">CUST00580</t>
  </si>
  <si>
    <t xml:space="preserve">logan.davis580@example.com</t>
  </si>
  <si>
    <t xml:space="preserve">CUST00581</t>
  </si>
  <si>
    <t xml:space="preserve">patricia.martinez581@example.com</t>
  </si>
  <si>
    <t xml:space="preserve">CUST00582</t>
  </si>
  <si>
    <t xml:space="preserve">ethan.thomas582@example.com</t>
  </si>
  <si>
    <t xml:space="preserve">2024-08-01</t>
  </si>
  <si>
    <t xml:space="preserve">CUST00583</t>
  </si>
  <si>
    <t xml:space="preserve">john.davis583@example.com</t>
  </si>
  <si>
    <t xml:space="preserve">CUST00584</t>
  </si>
  <si>
    <t xml:space="preserve">valentina.martinez584@example.com</t>
  </si>
  <si>
    <t xml:space="preserve">CUST00585</t>
  </si>
  <si>
    <t xml:space="preserve">wei.young585@example.com</t>
  </si>
  <si>
    <t xml:space="preserve">2024-10-16</t>
  </si>
  <si>
    <t xml:space="preserve">CUST00586</t>
  </si>
  <si>
    <t xml:space="preserve">linda.rodriguez586@example.com</t>
  </si>
  <si>
    <t xml:space="preserve">CUST00587</t>
  </si>
  <si>
    <t xml:space="preserve">logan.robinson587@example.com</t>
  </si>
  <si>
    <t xml:space="preserve">2024-12-03</t>
  </si>
  <si>
    <t xml:space="preserve">CUST00588</t>
  </si>
  <si>
    <t xml:space="preserve">liam.white588@example.com</t>
  </si>
  <si>
    <t xml:space="preserve">CUST00589</t>
  </si>
  <si>
    <t xml:space="preserve">mateo.lewis589@example.com</t>
  </si>
  <si>
    <t xml:space="preserve">CUST00590</t>
  </si>
  <si>
    <t xml:space="preserve">amelia.lewis590@example.com</t>
  </si>
  <si>
    <t xml:space="preserve">2024-01-10</t>
  </si>
  <si>
    <t xml:space="preserve">CUST00591</t>
  </si>
  <si>
    <t xml:space="preserve">kiara.taylor591@example.com</t>
  </si>
  <si>
    <t xml:space="preserve">2024-09-20</t>
  </si>
  <si>
    <t xml:space="preserve">CUST00592</t>
  </si>
  <si>
    <t xml:space="preserve">karen.rodriguez592@example.com</t>
  </si>
  <si>
    <t xml:space="preserve">CUST00593</t>
  </si>
  <si>
    <t xml:space="preserve">olivia.singh593@example.com</t>
  </si>
  <si>
    <t xml:space="preserve">2024-02-03</t>
  </si>
  <si>
    <t xml:space="preserve">CUST00594</t>
  </si>
  <si>
    <t xml:space="preserve">siya.martin594@example.com</t>
  </si>
  <si>
    <t xml:space="preserve">2023-11-05</t>
  </si>
  <si>
    <t xml:space="preserve">CUST00595</t>
  </si>
  <si>
    <t xml:space="preserve">sarah.thompson595@example.com</t>
  </si>
  <si>
    <t xml:space="preserve">CUST00596</t>
  </si>
  <si>
    <t xml:space="preserve">linda.anderson596@example.com</t>
  </si>
  <si>
    <t xml:space="preserve">2023-12-29</t>
  </si>
  <si>
    <t xml:space="preserve">CUST00597</t>
  </si>
  <si>
    <t xml:space="preserve">navya.brown597@example.com</t>
  </si>
  <si>
    <t xml:space="preserve">2023-12-12</t>
  </si>
  <si>
    <t xml:space="preserve">CUST00598</t>
  </si>
  <si>
    <t xml:space="preserve">isabella.patel598@example.com</t>
  </si>
  <si>
    <t xml:space="preserve">2025-06-07</t>
  </si>
  <si>
    <t xml:space="preserve">CUST00599</t>
  </si>
  <si>
    <t xml:space="preserve">jennifer.moore599@example.com</t>
  </si>
  <si>
    <t xml:space="preserve">CUST00600</t>
  </si>
  <si>
    <t xml:space="preserve">aarav.wilson600@example.com</t>
  </si>
  <si>
    <t xml:space="preserve">product_id</t>
  </si>
  <si>
    <t xml:space="preserve">product_name</t>
  </si>
  <si>
    <t xml:space="preserve">category</t>
  </si>
  <si>
    <t xml:space="preserve">unit_cost</t>
  </si>
  <si>
    <t xml:space="preserve">unit_price</t>
  </si>
  <si>
    <t xml:space="preserve">margin_pct</t>
  </si>
  <si>
    <t xml:space="preserve">PROD0001</t>
  </si>
  <si>
    <t xml:space="preserve">Wireless Earbuds</t>
  </si>
  <si>
    <t xml:space="preserve">PROD0002</t>
  </si>
  <si>
    <t xml:space="preserve">Smartwatch</t>
  </si>
  <si>
    <t xml:space="preserve">PROD0003</t>
  </si>
  <si>
    <t xml:space="preserve">Bluetooth Speaker</t>
  </si>
  <si>
    <t xml:space="preserve">PROD0004</t>
  </si>
  <si>
    <t xml:space="preserve">Laptop Backpack</t>
  </si>
  <si>
    <t xml:space="preserve">PROD0005</t>
  </si>
  <si>
    <t xml:space="preserve">Power Bank 20000mAh</t>
  </si>
  <si>
    <t xml:space="preserve">PROD0006</t>
  </si>
  <si>
    <t xml:space="preserve">Smartphone Case</t>
  </si>
  <si>
    <t xml:space="preserve">PROD0007</t>
  </si>
  <si>
    <t xml:space="preserve">PROD0008</t>
  </si>
  <si>
    <t xml:space="preserve">USB-C Hub</t>
  </si>
  <si>
    <t xml:space="preserve">PROD0009</t>
  </si>
  <si>
    <t xml:space="preserve">Noise Cancelling Headphones</t>
  </si>
  <si>
    <t xml:space="preserve">PROD0010</t>
  </si>
  <si>
    <t xml:space="preserve">Action Camera</t>
  </si>
  <si>
    <t xml:space="preserve">PROD0011</t>
  </si>
  <si>
    <t xml:space="preserve">PROD0012</t>
  </si>
  <si>
    <t xml:space="preserve">Women's Kurti</t>
  </si>
  <si>
    <t xml:space="preserve">PROD0013</t>
  </si>
  <si>
    <t xml:space="preserve">PROD0014</t>
  </si>
  <si>
    <t xml:space="preserve">Running Shoes</t>
  </si>
  <si>
    <t xml:space="preserve">PROD0015</t>
  </si>
  <si>
    <t xml:space="preserve">Leather Wallet</t>
  </si>
  <si>
    <t xml:space="preserve">PROD0016</t>
  </si>
  <si>
    <t xml:space="preserve">Sunglasses</t>
  </si>
  <si>
    <t xml:space="preserve">PROD0017</t>
  </si>
  <si>
    <t xml:space="preserve">Formal Blazer</t>
  </si>
  <si>
    <t xml:space="preserve">PROD0018</t>
  </si>
  <si>
    <t xml:space="preserve">Women's Handbag</t>
  </si>
  <si>
    <t xml:space="preserve">PROD0019</t>
  </si>
  <si>
    <t xml:space="preserve">Sports T-Shirt</t>
  </si>
  <si>
    <t xml:space="preserve">PROD0020</t>
  </si>
  <si>
    <t xml:space="preserve">Winter Jacket</t>
  </si>
  <si>
    <t xml:space="preserve">PROD0021</t>
  </si>
  <si>
    <t xml:space="preserve">Non-stick Cookware Set</t>
  </si>
  <si>
    <t xml:space="preserve">PROD0022</t>
  </si>
  <si>
    <t xml:space="preserve">Electric Kettle</t>
  </si>
  <si>
    <t xml:space="preserve">PROD0023</t>
  </si>
  <si>
    <t xml:space="preserve">Bedsheet Set</t>
  </si>
  <si>
    <t xml:space="preserve">PROD0024</t>
  </si>
  <si>
    <t xml:space="preserve">Mixer Grinder</t>
  </si>
  <si>
    <t xml:space="preserve">PROD0025</t>
  </si>
  <si>
    <t xml:space="preserve">Table Lamp</t>
  </si>
  <si>
    <t xml:space="preserve">PROD0026</t>
  </si>
  <si>
    <t xml:space="preserve">Storage Organizer Set</t>
  </si>
  <si>
    <t xml:space="preserve">PROD0027</t>
  </si>
  <si>
    <t xml:space="preserve">Air Fryer</t>
  </si>
  <si>
    <t xml:space="preserve">PROD0028</t>
  </si>
  <si>
    <t xml:space="preserve">Vacuum Cleaner</t>
  </si>
  <si>
    <t xml:space="preserve">PROD0029</t>
  </si>
  <si>
    <t xml:space="preserve">Ceramic Dinner Set</t>
  </si>
  <si>
    <t xml:space="preserve">PROD0030</t>
  </si>
  <si>
    <t xml:space="preserve">Curtain Set</t>
  </si>
  <si>
    <t xml:space="preserve">PROD0031</t>
  </si>
  <si>
    <t xml:space="preserve">PROD0032</t>
  </si>
  <si>
    <t xml:space="preserve">PROD0033</t>
  </si>
  <si>
    <t xml:space="preserve">Perfume 100ml</t>
  </si>
  <si>
    <t xml:space="preserve">PROD0034</t>
  </si>
  <si>
    <t xml:space="preserve">PROD0035</t>
  </si>
  <si>
    <t xml:space="preserve">Electric Trimmer</t>
  </si>
  <si>
    <t xml:space="preserve">PROD0036</t>
  </si>
  <si>
    <t xml:space="preserve">Makeup Kit</t>
  </si>
  <si>
    <t xml:space="preserve">PROD0037</t>
  </si>
  <si>
    <t xml:space="preserve">Body Lotion Combo</t>
  </si>
  <si>
    <t xml:space="preserve">PROD0038</t>
  </si>
  <si>
    <t xml:space="preserve">Hair Straightener</t>
  </si>
  <si>
    <t xml:space="preserve">PROD0039</t>
  </si>
  <si>
    <t xml:space="preserve">Yoga Mat</t>
  </si>
  <si>
    <t xml:space="preserve">PROD0040</t>
  </si>
  <si>
    <t xml:space="preserve">PROD0041</t>
  </si>
  <si>
    <t xml:space="preserve">Resistance Bands Set</t>
  </si>
  <si>
    <t xml:space="preserve">PROD0042</t>
  </si>
  <si>
    <t xml:space="preserve">Cycling Helmet</t>
  </si>
  <si>
    <t xml:space="preserve">PROD0043</t>
  </si>
  <si>
    <t xml:space="preserve">Fitness Tracker Band</t>
  </si>
  <si>
    <t xml:space="preserve">PROD0044</t>
  </si>
  <si>
    <t xml:space="preserve">PROD0045</t>
  </si>
  <si>
    <t xml:space="preserve">Badminton Racket Set</t>
  </si>
  <si>
    <t xml:space="preserve">PROD0046</t>
  </si>
  <si>
    <t xml:space="preserve">Bestseller Novel</t>
  </si>
  <si>
    <t xml:space="preserve">PROD0047</t>
  </si>
  <si>
    <t xml:space="preserve">Planner Notebook</t>
  </si>
  <si>
    <t xml:space="preserve">PROD0048</t>
  </si>
  <si>
    <t xml:space="preserve">Fountain Pen Set</t>
  </si>
  <si>
    <t xml:space="preserve">PROD0049</t>
  </si>
  <si>
    <t xml:space="preserve">PROD0050</t>
  </si>
  <si>
    <t xml:space="preserve">order_id</t>
  </si>
  <si>
    <t xml:space="preserve">order_date</t>
  </si>
  <si>
    <t xml:space="preserve">payment_method</t>
  </si>
  <si>
    <t xml:space="preserve">order_status</t>
  </si>
  <si>
    <t xml:space="preserve">shipping_fee</t>
  </si>
  <si>
    <t xml:space="preserve">order_subtotal</t>
  </si>
  <si>
    <t xml:space="preserve">total_amount</t>
  </si>
  <si>
    <t xml:space="preserve">ORD000001</t>
  </si>
  <si>
    <t xml:space="preserve">2024-02-26</t>
  </si>
  <si>
    <t xml:space="preserve">UPI</t>
  </si>
  <si>
    <t xml:space="preserve">Delivered</t>
  </si>
  <si>
    <t xml:space="preserve">ORD000002</t>
  </si>
  <si>
    <t xml:space="preserve">2025-06-05</t>
  </si>
  <si>
    <t xml:space="preserve">Debit Card</t>
  </si>
  <si>
    <t xml:space="preserve">Cancelled</t>
  </si>
  <si>
    <t xml:space="preserve">ORD000003</t>
  </si>
  <si>
    <t xml:space="preserve">2024-09-13</t>
  </si>
  <si>
    <t xml:space="preserve">Credit Card</t>
  </si>
  <si>
    <t xml:space="preserve">ORD000004</t>
  </si>
  <si>
    <t xml:space="preserve">2025-04-24</t>
  </si>
  <si>
    <t xml:space="preserve">Wallet</t>
  </si>
  <si>
    <t xml:space="preserve">ORD000005</t>
  </si>
  <si>
    <t xml:space="preserve">2024-07-08</t>
  </si>
  <si>
    <t xml:space="preserve">ORD000006</t>
  </si>
  <si>
    <t xml:space="preserve">Net Banking</t>
  </si>
  <si>
    <t xml:space="preserve">ORD000007</t>
  </si>
  <si>
    <t xml:space="preserve">2025-11-01</t>
  </si>
  <si>
    <t xml:space="preserve">ORD000008</t>
  </si>
  <si>
    <t xml:space="preserve">ORD000009</t>
  </si>
  <si>
    <t xml:space="preserve">2024-10-29</t>
  </si>
  <si>
    <t xml:space="preserve">ORD000010</t>
  </si>
  <si>
    <t xml:space="preserve">ORD000011</t>
  </si>
  <si>
    <t xml:space="preserve">ORD000012</t>
  </si>
  <si>
    <t xml:space="preserve">ORD000013</t>
  </si>
  <si>
    <t xml:space="preserve">2024-12-31</t>
  </si>
  <si>
    <t xml:space="preserve">ORD000014</t>
  </si>
  <si>
    <t xml:space="preserve">2025-12-01</t>
  </si>
  <si>
    <t xml:space="preserve">Returned</t>
  </si>
  <si>
    <t xml:space="preserve">ORD000015</t>
  </si>
  <si>
    <t xml:space="preserve">2024-09-01</t>
  </si>
  <si>
    <t xml:space="preserve">ORD000016</t>
  </si>
  <si>
    <t xml:space="preserve">ORD000017</t>
  </si>
  <si>
    <t xml:space="preserve">2025-03-10</t>
  </si>
  <si>
    <t xml:space="preserve">ORD000018</t>
  </si>
  <si>
    <t xml:space="preserve">ORD000019</t>
  </si>
  <si>
    <t xml:space="preserve">ORD000020</t>
  </si>
  <si>
    <t xml:space="preserve">2025-01-02</t>
  </si>
  <si>
    <t xml:space="preserve">Cash on Delivery</t>
  </si>
  <si>
    <t xml:space="preserve">ORD000021</t>
  </si>
  <si>
    <t xml:space="preserve">ORD000022</t>
  </si>
  <si>
    <t xml:space="preserve">2025-02-18</t>
  </si>
  <si>
    <t xml:space="preserve">ORD000023</t>
  </si>
  <si>
    <t xml:space="preserve">2025-12-26</t>
  </si>
  <si>
    <t xml:space="preserve">ORD000024</t>
  </si>
  <si>
    <t xml:space="preserve">2025-12-27</t>
  </si>
  <si>
    <t xml:space="preserve">ORD000025</t>
  </si>
  <si>
    <t xml:space="preserve">ORD000026</t>
  </si>
  <si>
    <t xml:space="preserve">ORD000027</t>
  </si>
  <si>
    <t xml:space="preserve">ORD000028</t>
  </si>
  <si>
    <t xml:space="preserve">2025-05-23</t>
  </si>
  <si>
    <t xml:space="preserve">ORD000029</t>
  </si>
  <si>
    <t xml:space="preserve">2025-12-29</t>
  </si>
  <si>
    <t xml:space="preserve">ORD000030</t>
  </si>
  <si>
    <t xml:space="preserve">2025-12-12</t>
  </si>
  <si>
    <t xml:space="preserve">ORD000031</t>
  </si>
  <si>
    <t xml:space="preserve">2025-08-07</t>
  </si>
  <si>
    <t xml:space="preserve">ORD000032</t>
  </si>
  <si>
    <t xml:space="preserve">ORD000033</t>
  </si>
  <si>
    <t xml:space="preserve">2025-08-30</t>
  </si>
  <si>
    <t xml:space="preserve">ORD000034</t>
  </si>
  <si>
    <t xml:space="preserve">ORD000035</t>
  </si>
  <si>
    <t xml:space="preserve">2025-12-28</t>
  </si>
  <si>
    <t xml:space="preserve">ORD000036</t>
  </si>
  <si>
    <t xml:space="preserve">ORD000037</t>
  </si>
  <si>
    <t xml:space="preserve">ORD000038</t>
  </si>
  <si>
    <t xml:space="preserve">2024-12-25</t>
  </si>
  <si>
    <t xml:space="preserve">Refunded</t>
  </si>
  <si>
    <t xml:space="preserve">ORD000039</t>
  </si>
  <si>
    <t xml:space="preserve">2025-06-06</t>
  </si>
  <si>
    <t xml:space="preserve">ORD000040</t>
  </si>
  <si>
    <t xml:space="preserve">ORD000041</t>
  </si>
  <si>
    <t xml:space="preserve">2024-03-01</t>
  </si>
  <si>
    <t xml:space="preserve">ORD000042</t>
  </si>
  <si>
    <t xml:space="preserve">2025-03-09</t>
  </si>
  <si>
    <t xml:space="preserve">ORD000043</t>
  </si>
  <si>
    <t xml:space="preserve">ORD000044</t>
  </si>
  <si>
    <t xml:space="preserve">ORD000045</t>
  </si>
  <si>
    <t xml:space="preserve">2024-10-30</t>
  </si>
  <si>
    <t xml:space="preserve">ORD000046</t>
  </si>
  <si>
    <t xml:space="preserve">2024-08-10</t>
  </si>
  <si>
    <t xml:space="preserve">ORD000047</t>
  </si>
  <si>
    <t xml:space="preserve">2024-06-28</t>
  </si>
  <si>
    <t xml:space="preserve">ORD000048</t>
  </si>
  <si>
    <t xml:space="preserve">ORD000049</t>
  </si>
  <si>
    <t xml:space="preserve">2025-11-11</t>
  </si>
  <si>
    <t xml:space="preserve">ORD000050</t>
  </si>
  <si>
    <t xml:space="preserve">2025-11-15</t>
  </si>
  <si>
    <t xml:space="preserve">ORD000051</t>
  </si>
  <si>
    <t xml:space="preserve">2024-03-09</t>
  </si>
  <si>
    <t xml:space="preserve">ORD000052</t>
  </si>
  <si>
    <t xml:space="preserve">ORD000053</t>
  </si>
  <si>
    <t xml:space="preserve">ORD000054</t>
  </si>
  <si>
    <t xml:space="preserve">ORD000055</t>
  </si>
  <si>
    <t xml:space="preserve">2025-08-18</t>
  </si>
  <si>
    <t xml:space="preserve">ORD000056</t>
  </si>
  <si>
    <t xml:space="preserve">ORD000057</t>
  </si>
  <si>
    <t xml:space="preserve">2024-10-20</t>
  </si>
  <si>
    <t xml:space="preserve">ORD000058</t>
  </si>
  <si>
    <t xml:space="preserve">2024-11-30</t>
  </si>
  <si>
    <t xml:space="preserve">ORD000059</t>
  </si>
  <si>
    <t xml:space="preserve">2025-11-09</t>
  </si>
  <si>
    <t xml:space="preserve">ORD000060</t>
  </si>
  <si>
    <t xml:space="preserve">2025-10-18</t>
  </si>
  <si>
    <t xml:space="preserve">ORD000061</t>
  </si>
  <si>
    <t xml:space="preserve">2025-10-15</t>
  </si>
  <si>
    <t xml:space="preserve">ORD000062</t>
  </si>
  <si>
    <t xml:space="preserve">ORD000063</t>
  </si>
  <si>
    <t xml:space="preserve">2025-03-30</t>
  </si>
  <si>
    <t xml:space="preserve">ORD000064</t>
  </si>
  <si>
    <t xml:space="preserve">2025-11-02</t>
  </si>
  <si>
    <t xml:space="preserve">ORD000065</t>
  </si>
  <si>
    <t xml:space="preserve">ORD000066</t>
  </si>
  <si>
    <t xml:space="preserve">2025-08-31</t>
  </si>
  <si>
    <t xml:space="preserve">ORD000067</t>
  </si>
  <si>
    <t xml:space="preserve">ORD000068</t>
  </si>
  <si>
    <t xml:space="preserve">2025-04-02</t>
  </si>
  <si>
    <t xml:space="preserve">ORD000069</t>
  </si>
  <si>
    <t xml:space="preserve">ORD000070</t>
  </si>
  <si>
    <t xml:space="preserve">ORD000071</t>
  </si>
  <si>
    <t xml:space="preserve">2024-12-30</t>
  </si>
  <si>
    <t xml:space="preserve">ORD000072</t>
  </si>
  <si>
    <t xml:space="preserve">ORD000073</t>
  </si>
  <si>
    <t xml:space="preserve">2025-07-22</t>
  </si>
  <si>
    <t xml:space="preserve">ORD000074</t>
  </si>
  <si>
    <t xml:space="preserve">ORD000075</t>
  </si>
  <si>
    <t xml:space="preserve">2025-02-13</t>
  </si>
  <si>
    <t xml:space="preserve">ORD000076</t>
  </si>
  <si>
    <t xml:space="preserve">2025-10-09</t>
  </si>
  <si>
    <t xml:space="preserve">ORD000077</t>
  </si>
  <si>
    <t xml:space="preserve">ORD000078</t>
  </si>
  <si>
    <t xml:space="preserve">2025-06-16</t>
  </si>
  <si>
    <t xml:space="preserve">ORD000079</t>
  </si>
  <si>
    <t xml:space="preserve">2024-12-02</t>
  </si>
  <si>
    <t xml:space="preserve">ORD000080</t>
  </si>
  <si>
    <t xml:space="preserve">2025-08-28</t>
  </si>
  <si>
    <t xml:space="preserve">ORD000081</t>
  </si>
  <si>
    <t xml:space="preserve">2025-11-18</t>
  </si>
  <si>
    <t xml:space="preserve">ORD000082</t>
  </si>
  <si>
    <t xml:space="preserve">2025-08-25</t>
  </si>
  <si>
    <t xml:space="preserve">ORD000083</t>
  </si>
  <si>
    <t xml:space="preserve">ORD000084</t>
  </si>
  <si>
    <t xml:space="preserve">ORD000085</t>
  </si>
  <si>
    <t xml:space="preserve">2025-07-19</t>
  </si>
  <si>
    <t xml:space="preserve">ORD000086</t>
  </si>
  <si>
    <t xml:space="preserve">ORD000087</t>
  </si>
  <si>
    <t xml:space="preserve">2025-10-26</t>
  </si>
  <si>
    <t xml:space="preserve">ORD000088</t>
  </si>
  <si>
    <t xml:space="preserve">ORD000089</t>
  </si>
  <si>
    <t xml:space="preserve">2024-12-14</t>
  </si>
  <si>
    <t xml:space="preserve">ORD000090</t>
  </si>
  <si>
    <t xml:space="preserve">2024-12-12</t>
  </si>
  <si>
    <t xml:space="preserve">ORD000091</t>
  </si>
  <si>
    <t xml:space="preserve">2025-11-04</t>
  </si>
  <si>
    <t xml:space="preserve">ORD000092</t>
  </si>
  <si>
    <t xml:space="preserve">ORD000093</t>
  </si>
  <si>
    <t xml:space="preserve">2024-11-05</t>
  </si>
  <si>
    <t xml:space="preserve">ORD000094</t>
  </si>
  <si>
    <t xml:space="preserve">ORD000095</t>
  </si>
  <si>
    <t xml:space="preserve">ORD000096</t>
  </si>
  <si>
    <t xml:space="preserve">2025-11-12</t>
  </si>
  <si>
    <t xml:space="preserve">ORD000097</t>
  </si>
  <si>
    <t xml:space="preserve">ORD000098</t>
  </si>
  <si>
    <t xml:space="preserve">2024-06-04</t>
  </si>
  <si>
    <t xml:space="preserve">ORD000099</t>
  </si>
  <si>
    <t xml:space="preserve">ORD000100</t>
  </si>
  <si>
    <t xml:space="preserve">ORD000101</t>
  </si>
  <si>
    <t xml:space="preserve">ORD000102</t>
  </si>
  <si>
    <t xml:space="preserve">2025-10-05</t>
  </si>
  <si>
    <t xml:space="preserve">ORD000103</t>
  </si>
  <si>
    <t xml:space="preserve">ORD000104</t>
  </si>
  <si>
    <t xml:space="preserve">2025-12-22</t>
  </si>
  <si>
    <t xml:space="preserve">ORD000105</t>
  </si>
  <si>
    <t xml:space="preserve">ORD000106</t>
  </si>
  <si>
    <t xml:space="preserve">2025-10-12</t>
  </si>
  <si>
    <t xml:space="preserve">ORD000107</t>
  </si>
  <si>
    <t xml:space="preserve">2024-02-04</t>
  </si>
  <si>
    <t xml:space="preserve">ORD000108</t>
  </si>
  <si>
    <t xml:space="preserve">2025-06-04</t>
  </si>
  <si>
    <t xml:space="preserve">ORD000109</t>
  </si>
  <si>
    <t xml:space="preserve">2025-12-21</t>
  </si>
  <si>
    <t xml:space="preserve">ORD000110</t>
  </si>
  <si>
    <t xml:space="preserve">ORD000111</t>
  </si>
  <si>
    <t xml:space="preserve">ORD000112</t>
  </si>
  <si>
    <t xml:space="preserve">2025-04-07</t>
  </si>
  <si>
    <t xml:space="preserve">ORD000113</t>
  </si>
  <si>
    <t xml:space="preserve">2025-11-16</t>
  </si>
  <si>
    <t xml:space="preserve">ORD000114</t>
  </si>
  <si>
    <t xml:space="preserve">ORD000115</t>
  </si>
  <si>
    <t xml:space="preserve">ORD000116</t>
  </si>
  <si>
    <t xml:space="preserve">ORD000117</t>
  </si>
  <si>
    <t xml:space="preserve">ORD000118</t>
  </si>
  <si>
    <t xml:space="preserve">2025-01-13</t>
  </si>
  <si>
    <t xml:space="preserve">ORD000119</t>
  </si>
  <si>
    <t xml:space="preserve">2025-12-08</t>
  </si>
  <si>
    <t xml:space="preserve">ORD000120</t>
  </si>
  <si>
    <t xml:space="preserve">2024-02-17</t>
  </si>
  <si>
    <t xml:space="preserve">ORD000121</t>
  </si>
  <si>
    <t xml:space="preserve">2024-12-23</t>
  </si>
  <si>
    <t xml:space="preserve">ORD000122</t>
  </si>
  <si>
    <t xml:space="preserve">2024-07-11</t>
  </si>
  <si>
    <t xml:space="preserve">ORD000123</t>
  </si>
  <si>
    <t xml:space="preserve">2025-03-14</t>
  </si>
  <si>
    <t xml:space="preserve">ORD000124</t>
  </si>
  <si>
    <t xml:space="preserve">ORD000125</t>
  </si>
  <si>
    <t xml:space="preserve">2025-11-03</t>
  </si>
  <si>
    <t xml:space="preserve">ORD000126</t>
  </si>
  <si>
    <t xml:space="preserve">ORD000127</t>
  </si>
  <si>
    <t xml:space="preserve">ORD000128</t>
  </si>
  <si>
    <t xml:space="preserve">2025-04-11</t>
  </si>
  <si>
    <t xml:space="preserve">ORD000129</t>
  </si>
  <si>
    <t xml:space="preserve">ORD000130</t>
  </si>
  <si>
    <t xml:space="preserve">ORD000131</t>
  </si>
  <si>
    <t xml:space="preserve">ORD000132</t>
  </si>
  <si>
    <t xml:space="preserve">ORD000133</t>
  </si>
  <si>
    <t xml:space="preserve">ORD000134</t>
  </si>
  <si>
    <t xml:space="preserve">ORD000135</t>
  </si>
  <si>
    <t xml:space="preserve">2024-08-23</t>
  </si>
  <si>
    <t xml:space="preserve">ORD000136</t>
  </si>
  <si>
    <t xml:space="preserve">ORD000137</t>
  </si>
  <si>
    <t xml:space="preserve">2025-10-04</t>
  </si>
  <si>
    <t xml:space="preserve">ORD000138</t>
  </si>
  <si>
    <t xml:space="preserve">2025-07-31</t>
  </si>
  <si>
    <t xml:space="preserve">ORD000139</t>
  </si>
  <si>
    <t xml:space="preserve">2025-03-12</t>
  </si>
  <si>
    <t xml:space="preserve">ORD000140</t>
  </si>
  <si>
    <t xml:space="preserve">2025-06-20</t>
  </si>
  <si>
    <t xml:space="preserve">ORD000141</t>
  </si>
  <si>
    <t xml:space="preserve">ORD000142</t>
  </si>
  <si>
    <t xml:space="preserve">ORD000143</t>
  </si>
  <si>
    <t xml:space="preserve">2025-12-11</t>
  </si>
  <si>
    <t xml:space="preserve">ORD000144</t>
  </si>
  <si>
    <t xml:space="preserve">2025-02-12</t>
  </si>
  <si>
    <t xml:space="preserve">ORD000145</t>
  </si>
  <si>
    <t xml:space="preserve">2024-09-16</t>
  </si>
  <si>
    <t xml:space="preserve">ORD000146</t>
  </si>
  <si>
    <t xml:space="preserve">ORD000147</t>
  </si>
  <si>
    <t xml:space="preserve">ORD000148</t>
  </si>
  <si>
    <t xml:space="preserve">ORD000149</t>
  </si>
  <si>
    <t xml:space="preserve">ORD000150</t>
  </si>
  <si>
    <t xml:space="preserve">ORD000151</t>
  </si>
  <si>
    <t xml:space="preserve">ORD000152</t>
  </si>
  <si>
    <t xml:space="preserve">ORD000153</t>
  </si>
  <si>
    <t xml:space="preserve">2024-12-20</t>
  </si>
  <si>
    <t xml:space="preserve">ORD000154</t>
  </si>
  <si>
    <t xml:space="preserve">ORD000155</t>
  </si>
  <si>
    <t xml:space="preserve">2025-10-07</t>
  </si>
  <si>
    <t xml:space="preserve">ORD000156</t>
  </si>
  <si>
    <t xml:space="preserve">ORD000157</t>
  </si>
  <si>
    <t xml:space="preserve">ORD000158</t>
  </si>
  <si>
    <t xml:space="preserve">2024-04-17</t>
  </si>
  <si>
    <t xml:space="preserve">ORD000159</t>
  </si>
  <si>
    <t xml:space="preserve">ORD000160</t>
  </si>
  <si>
    <t xml:space="preserve">2024-08-28</t>
  </si>
  <si>
    <t xml:space="preserve">ORD000161</t>
  </si>
  <si>
    <t xml:space="preserve">2024-11-25</t>
  </si>
  <si>
    <t xml:space="preserve">ORD000162</t>
  </si>
  <si>
    <t xml:space="preserve">ORD000163</t>
  </si>
  <si>
    <t xml:space="preserve">2025-10-03</t>
  </si>
  <si>
    <t xml:space="preserve">ORD000164</t>
  </si>
  <si>
    <t xml:space="preserve">ORD000165</t>
  </si>
  <si>
    <t xml:space="preserve">ORD000166</t>
  </si>
  <si>
    <t xml:space="preserve">ORD000167</t>
  </si>
  <si>
    <t xml:space="preserve">ORD000168</t>
  </si>
  <si>
    <t xml:space="preserve">ORD000169</t>
  </si>
  <si>
    <t xml:space="preserve">ORD000170</t>
  </si>
  <si>
    <t xml:space="preserve">2025-06-19</t>
  </si>
  <si>
    <t xml:space="preserve">ORD000171</t>
  </si>
  <si>
    <t xml:space="preserve">ORD000172</t>
  </si>
  <si>
    <t xml:space="preserve">ORD000173</t>
  </si>
  <si>
    <t xml:space="preserve">ORD000174</t>
  </si>
  <si>
    <t xml:space="preserve">2025-08-01</t>
  </si>
  <si>
    <t xml:space="preserve">ORD000175</t>
  </si>
  <si>
    <t xml:space="preserve">ORD000176</t>
  </si>
  <si>
    <t xml:space="preserve">ORD000177</t>
  </si>
  <si>
    <t xml:space="preserve">2025-10-31</t>
  </si>
  <si>
    <t xml:space="preserve">ORD000178</t>
  </si>
  <si>
    <t xml:space="preserve">2025-10-30</t>
  </si>
  <si>
    <t xml:space="preserve">ORD000179</t>
  </si>
  <si>
    <t xml:space="preserve">2024-11-16</t>
  </si>
  <si>
    <t xml:space="preserve">ORD000180</t>
  </si>
  <si>
    <t xml:space="preserve">2025-06-12</t>
  </si>
  <si>
    <t xml:space="preserve">ORD000181</t>
  </si>
  <si>
    <t xml:space="preserve">2025-09-21</t>
  </si>
  <si>
    <t xml:space="preserve">ORD000182</t>
  </si>
  <si>
    <t xml:space="preserve">2025-11-20</t>
  </si>
  <si>
    <t xml:space="preserve">ORD000183</t>
  </si>
  <si>
    <t xml:space="preserve">ORD000184</t>
  </si>
  <si>
    <t xml:space="preserve">ORD000185</t>
  </si>
  <si>
    <t xml:space="preserve">ORD000186</t>
  </si>
  <si>
    <t xml:space="preserve">2024-09-06</t>
  </si>
  <si>
    <t xml:space="preserve">ORD000187</t>
  </si>
  <si>
    <t xml:space="preserve">ORD000188</t>
  </si>
  <si>
    <t xml:space="preserve">ORD000189</t>
  </si>
  <si>
    <t xml:space="preserve">ORD000190</t>
  </si>
  <si>
    <t xml:space="preserve">ORD000191</t>
  </si>
  <si>
    <t xml:space="preserve">2024-06-21</t>
  </si>
  <si>
    <t xml:space="preserve">ORD000192</t>
  </si>
  <si>
    <t xml:space="preserve">2025-08-13</t>
  </si>
  <si>
    <t xml:space="preserve">ORD000193</t>
  </si>
  <si>
    <t xml:space="preserve">2025-03-25</t>
  </si>
  <si>
    <t xml:space="preserve">ORD000194</t>
  </si>
  <si>
    <t xml:space="preserve">2024-10-03</t>
  </si>
  <si>
    <t xml:space="preserve">ORD000195</t>
  </si>
  <si>
    <t xml:space="preserve">ORD000196</t>
  </si>
  <si>
    <t xml:space="preserve">ORD000197</t>
  </si>
  <si>
    <t xml:space="preserve">2025-11-23</t>
  </si>
  <si>
    <t xml:space="preserve">ORD000198</t>
  </si>
  <si>
    <t xml:space="preserve">ORD000199</t>
  </si>
  <si>
    <t xml:space="preserve">ORD000200</t>
  </si>
  <si>
    <t xml:space="preserve">ORD000201</t>
  </si>
  <si>
    <t xml:space="preserve">ORD000202</t>
  </si>
  <si>
    <t xml:space="preserve">ORD000203</t>
  </si>
  <si>
    <t xml:space="preserve">2025-10-16</t>
  </si>
  <si>
    <t xml:space="preserve">ORD000204</t>
  </si>
  <si>
    <t xml:space="preserve">2024-10-22</t>
  </si>
  <si>
    <t xml:space="preserve">ORD000205</t>
  </si>
  <si>
    <t xml:space="preserve">ORD000206</t>
  </si>
  <si>
    <t xml:space="preserve">ORD000207</t>
  </si>
  <si>
    <t xml:space="preserve">ORD000208</t>
  </si>
  <si>
    <t xml:space="preserve">2024-06-05</t>
  </si>
  <si>
    <t xml:space="preserve">ORD000209</t>
  </si>
  <si>
    <t xml:space="preserve">2024-09-11</t>
  </si>
  <si>
    <t xml:space="preserve">ORD000210</t>
  </si>
  <si>
    <t xml:space="preserve">ORD000211</t>
  </si>
  <si>
    <t xml:space="preserve">ORD000212</t>
  </si>
  <si>
    <t xml:space="preserve">ORD000213</t>
  </si>
  <si>
    <t xml:space="preserve">ORD000214</t>
  </si>
  <si>
    <t xml:space="preserve">2025-12-16</t>
  </si>
  <si>
    <t xml:space="preserve">ORD000215</t>
  </si>
  <si>
    <t xml:space="preserve">ORD000216</t>
  </si>
  <si>
    <t xml:space="preserve">ORD000217</t>
  </si>
  <si>
    <t xml:space="preserve">2025-06-10</t>
  </si>
  <si>
    <t xml:space="preserve">ORD000218</t>
  </si>
  <si>
    <t xml:space="preserve">2024-10-10</t>
  </si>
  <si>
    <t xml:space="preserve">ORD000219</t>
  </si>
  <si>
    <t xml:space="preserve">ORD000220</t>
  </si>
  <si>
    <t xml:space="preserve">2025-05-15</t>
  </si>
  <si>
    <t xml:space="preserve">ORD000221</t>
  </si>
  <si>
    <t xml:space="preserve">2024-08-26</t>
  </si>
  <si>
    <t xml:space="preserve">ORD000222</t>
  </si>
  <si>
    <t xml:space="preserve">2025-12-18</t>
  </si>
  <si>
    <t xml:space="preserve">ORD000223</t>
  </si>
  <si>
    <t xml:space="preserve">ORD000224</t>
  </si>
  <si>
    <t xml:space="preserve">2025-01-12</t>
  </si>
  <si>
    <t xml:space="preserve">ORD000225</t>
  </si>
  <si>
    <t xml:space="preserve">ORD000226</t>
  </si>
  <si>
    <t xml:space="preserve">2025-09-13</t>
  </si>
  <si>
    <t xml:space="preserve">ORD000227</t>
  </si>
  <si>
    <t xml:space="preserve">ORD000228</t>
  </si>
  <si>
    <t xml:space="preserve">2024-04-13</t>
  </si>
  <si>
    <t xml:space="preserve">ORD000229</t>
  </si>
  <si>
    <t xml:space="preserve">ORD000230</t>
  </si>
  <si>
    <t xml:space="preserve">ORD000231</t>
  </si>
  <si>
    <t xml:space="preserve">2025-01-05</t>
  </si>
  <si>
    <t xml:space="preserve">ORD000232</t>
  </si>
  <si>
    <t xml:space="preserve">2025-07-07</t>
  </si>
  <si>
    <t xml:space="preserve">ORD000233</t>
  </si>
  <si>
    <t xml:space="preserve">2024-03-30</t>
  </si>
  <si>
    <t xml:space="preserve">ORD000234</t>
  </si>
  <si>
    <t xml:space="preserve">ORD000235</t>
  </si>
  <si>
    <t xml:space="preserve">ORD000236</t>
  </si>
  <si>
    <t xml:space="preserve">ORD000237</t>
  </si>
  <si>
    <t xml:space="preserve">ORD000238</t>
  </si>
  <si>
    <t xml:space="preserve">2025-09-04</t>
  </si>
  <si>
    <t xml:space="preserve">ORD000239</t>
  </si>
  <si>
    <t xml:space="preserve">ORD000240</t>
  </si>
  <si>
    <t xml:space="preserve">ORD000241</t>
  </si>
  <si>
    <t xml:space="preserve">ORD000242</t>
  </si>
  <si>
    <t xml:space="preserve">2025-05-27</t>
  </si>
  <si>
    <t xml:space="preserve">ORD000243</t>
  </si>
  <si>
    <t xml:space="preserve">2024-11-18</t>
  </si>
  <si>
    <t xml:space="preserve">ORD000244</t>
  </si>
  <si>
    <t xml:space="preserve">ORD000245</t>
  </si>
  <si>
    <t xml:space="preserve">ORD000246</t>
  </si>
  <si>
    <t xml:space="preserve">ORD000247</t>
  </si>
  <si>
    <t xml:space="preserve">ORD000248</t>
  </si>
  <si>
    <t xml:space="preserve">2025-07-11</t>
  </si>
  <si>
    <t xml:space="preserve">ORD000249</t>
  </si>
  <si>
    <t xml:space="preserve">2025-11-10</t>
  </si>
  <si>
    <t xml:space="preserve">ORD000250</t>
  </si>
  <si>
    <t xml:space="preserve">2025-01-20</t>
  </si>
  <si>
    <t xml:space="preserve">ORD000251</t>
  </si>
  <si>
    <t xml:space="preserve">ORD000252</t>
  </si>
  <si>
    <t xml:space="preserve">2025-05-06</t>
  </si>
  <si>
    <t xml:space="preserve">ORD000253</t>
  </si>
  <si>
    <t xml:space="preserve">2025-03-15</t>
  </si>
  <si>
    <t xml:space="preserve">ORD000254</t>
  </si>
  <si>
    <t xml:space="preserve">ORD000255</t>
  </si>
  <si>
    <t xml:space="preserve">ORD000256</t>
  </si>
  <si>
    <t xml:space="preserve">2025-02-06</t>
  </si>
  <si>
    <t xml:space="preserve">ORD000257</t>
  </si>
  <si>
    <t xml:space="preserve">ORD000258</t>
  </si>
  <si>
    <t xml:space="preserve">ORD000259</t>
  </si>
  <si>
    <t xml:space="preserve">ORD000260</t>
  </si>
  <si>
    <t xml:space="preserve">ORD000261</t>
  </si>
  <si>
    <t xml:space="preserve">ORD000262</t>
  </si>
  <si>
    <t xml:space="preserve">ORD000263</t>
  </si>
  <si>
    <t xml:space="preserve">ORD000264</t>
  </si>
  <si>
    <t xml:space="preserve">ORD000265</t>
  </si>
  <si>
    <t xml:space="preserve">ORD000266</t>
  </si>
  <si>
    <t xml:space="preserve">2024-07-26</t>
  </si>
  <si>
    <t xml:space="preserve">ORD000267</t>
  </si>
  <si>
    <t xml:space="preserve">ORD000268</t>
  </si>
  <si>
    <t xml:space="preserve">2025-05-10</t>
  </si>
  <si>
    <t xml:space="preserve">ORD000269</t>
  </si>
  <si>
    <t xml:space="preserve">2024-10-01</t>
  </si>
  <si>
    <t xml:space="preserve">ORD000270</t>
  </si>
  <si>
    <t xml:space="preserve">2025-08-26</t>
  </si>
  <si>
    <t xml:space="preserve">ORD000271</t>
  </si>
  <si>
    <t xml:space="preserve">ORD000272</t>
  </si>
  <si>
    <t xml:space="preserve">2025-11-05</t>
  </si>
  <si>
    <t xml:space="preserve">ORD000273</t>
  </si>
  <si>
    <t xml:space="preserve">ORD000274</t>
  </si>
  <si>
    <t xml:space="preserve">ORD000275</t>
  </si>
  <si>
    <t xml:space="preserve">2025-03-11</t>
  </si>
  <si>
    <t xml:space="preserve">ORD000276</t>
  </si>
  <si>
    <t xml:space="preserve">ORD000277</t>
  </si>
  <si>
    <t xml:space="preserve">2025-03-27</t>
  </si>
  <si>
    <t xml:space="preserve">ORD000278</t>
  </si>
  <si>
    <t xml:space="preserve">2024-07-05</t>
  </si>
  <si>
    <t xml:space="preserve">ORD000279</t>
  </si>
  <si>
    <t xml:space="preserve">ORD000280</t>
  </si>
  <si>
    <t xml:space="preserve">2025-09-15</t>
  </si>
  <si>
    <t xml:space="preserve">ORD000281</t>
  </si>
  <si>
    <t xml:space="preserve">2025-08-02</t>
  </si>
  <si>
    <t xml:space="preserve">ORD000282</t>
  </si>
  <si>
    <t xml:space="preserve">ORD000283</t>
  </si>
  <si>
    <t xml:space="preserve">ORD000284</t>
  </si>
  <si>
    <t xml:space="preserve">2025-11-06</t>
  </si>
  <si>
    <t xml:space="preserve">ORD000285</t>
  </si>
  <si>
    <t xml:space="preserve">ORD000286</t>
  </si>
  <si>
    <t xml:space="preserve">ORD000287</t>
  </si>
  <si>
    <t xml:space="preserve">ORD000288</t>
  </si>
  <si>
    <t xml:space="preserve">ORD000289</t>
  </si>
  <si>
    <t xml:space="preserve">2024-07-20</t>
  </si>
  <si>
    <t xml:space="preserve">ORD000290</t>
  </si>
  <si>
    <t xml:space="preserve">ORD000291</t>
  </si>
  <si>
    <t xml:space="preserve">ORD000292</t>
  </si>
  <si>
    <t xml:space="preserve">ORD000293</t>
  </si>
  <si>
    <t xml:space="preserve">ORD000294</t>
  </si>
  <si>
    <t xml:space="preserve">ORD000295</t>
  </si>
  <si>
    <t xml:space="preserve">ORD000296</t>
  </si>
  <si>
    <t xml:space="preserve">2024-06-11</t>
  </si>
  <si>
    <t xml:space="preserve">ORD000297</t>
  </si>
  <si>
    <t xml:space="preserve">ORD000298</t>
  </si>
  <si>
    <t xml:space="preserve">ORD000299</t>
  </si>
  <si>
    <t xml:space="preserve">2025-11-27</t>
  </si>
  <si>
    <t xml:space="preserve">ORD000300</t>
  </si>
  <si>
    <t xml:space="preserve">ORD000301</t>
  </si>
  <si>
    <t xml:space="preserve">2024-10-07</t>
  </si>
  <si>
    <t xml:space="preserve">ORD000302</t>
  </si>
  <si>
    <t xml:space="preserve">ORD000303</t>
  </si>
  <si>
    <t xml:space="preserve">ORD000304</t>
  </si>
  <si>
    <t xml:space="preserve">2024-11-28</t>
  </si>
  <si>
    <t xml:space="preserve">ORD000305</t>
  </si>
  <si>
    <t xml:space="preserve">ORD000306</t>
  </si>
  <si>
    <t xml:space="preserve">2025-10-13</t>
  </si>
  <si>
    <t xml:space="preserve">ORD000307</t>
  </si>
  <si>
    <t xml:space="preserve">2024-02-21</t>
  </si>
  <si>
    <t xml:space="preserve">ORD000308</t>
  </si>
  <si>
    <t xml:space="preserve">ORD000309</t>
  </si>
  <si>
    <t xml:space="preserve">ORD000310</t>
  </si>
  <si>
    <t xml:space="preserve">2025-10-06</t>
  </si>
  <si>
    <t xml:space="preserve">ORD000311</t>
  </si>
  <si>
    <t xml:space="preserve">2024-08-15</t>
  </si>
  <si>
    <t xml:space="preserve">ORD000312</t>
  </si>
  <si>
    <t xml:space="preserve">ORD000313</t>
  </si>
  <si>
    <t xml:space="preserve">ORD000314</t>
  </si>
  <si>
    <t xml:space="preserve">ORD000315</t>
  </si>
  <si>
    <t xml:space="preserve">ORD000316</t>
  </si>
  <si>
    <t xml:space="preserve">ORD000317</t>
  </si>
  <si>
    <t xml:space="preserve">ORD000318</t>
  </si>
  <si>
    <t xml:space="preserve">2025-11-19</t>
  </si>
  <si>
    <t xml:space="preserve">ORD000319</t>
  </si>
  <si>
    <t xml:space="preserve">ORD000320</t>
  </si>
  <si>
    <t xml:space="preserve">2024-09-04</t>
  </si>
  <si>
    <t xml:space="preserve">ORD000321</t>
  </si>
  <si>
    <t xml:space="preserve">ORD000322</t>
  </si>
  <si>
    <t xml:space="preserve">2025-11-29</t>
  </si>
  <si>
    <t xml:space="preserve">ORD000323</t>
  </si>
  <si>
    <t xml:space="preserve">ORD000324</t>
  </si>
  <si>
    <t xml:space="preserve">2024-09-26</t>
  </si>
  <si>
    <t xml:space="preserve">ORD000325</t>
  </si>
  <si>
    <t xml:space="preserve">ORD000326</t>
  </si>
  <si>
    <t xml:space="preserve">2025-06-22</t>
  </si>
  <si>
    <t xml:space="preserve">ORD000327</t>
  </si>
  <si>
    <t xml:space="preserve">ORD000328</t>
  </si>
  <si>
    <t xml:space="preserve">2024-07-04</t>
  </si>
  <si>
    <t xml:space="preserve">ORD000329</t>
  </si>
  <si>
    <t xml:space="preserve">ORD000330</t>
  </si>
  <si>
    <t xml:space="preserve">2025-11-30</t>
  </si>
  <si>
    <t xml:space="preserve">ORD000331</t>
  </si>
  <si>
    <t xml:space="preserve">ORD000332</t>
  </si>
  <si>
    <t xml:space="preserve">ORD000333</t>
  </si>
  <si>
    <t xml:space="preserve">ORD000334</t>
  </si>
  <si>
    <t xml:space="preserve">ORD000335</t>
  </si>
  <si>
    <t xml:space="preserve">ORD000336</t>
  </si>
  <si>
    <t xml:space="preserve">ORD000337</t>
  </si>
  <si>
    <t xml:space="preserve">ORD000338</t>
  </si>
  <si>
    <t xml:space="preserve">ORD000339</t>
  </si>
  <si>
    <t xml:space="preserve">2025-11-22</t>
  </si>
  <si>
    <t xml:space="preserve">ORD000340</t>
  </si>
  <si>
    <t xml:space="preserve">ORD000341</t>
  </si>
  <si>
    <t xml:space="preserve">ORD000342</t>
  </si>
  <si>
    <t xml:space="preserve">2024-06-15</t>
  </si>
  <si>
    <t xml:space="preserve">ORD000343</t>
  </si>
  <si>
    <t xml:space="preserve">ORD000344</t>
  </si>
  <si>
    <t xml:space="preserve">2025-11-14</t>
  </si>
  <si>
    <t xml:space="preserve">ORD000345</t>
  </si>
  <si>
    <t xml:space="preserve">2025-06-02</t>
  </si>
  <si>
    <t xml:space="preserve">ORD000346</t>
  </si>
  <si>
    <t xml:space="preserve">ORD000347</t>
  </si>
  <si>
    <t xml:space="preserve">ORD000348</t>
  </si>
  <si>
    <t xml:space="preserve">ORD000349</t>
  </si>
  <si>
    <t xml:space="preserve">ORD000350</t>
  </si>
  <si>
    <t xml:space="preserve">2025-09-28</t>
  </si>
  <si>
    <t xml:space="preserve">ORD000351</t>
  </si>
  <si>
    <t xml:space="preserve">ORD000352</t>
  </si>
  <si>
    <t xml:space="preserve">ORD000353</t>
  </si>
  <si>
    <t xml:space="preserve">2024-05-26</t>
  </si>
  <si>
    <t xml:space="preserve">ORD000354</t>
  </si>
  <si>
    <t xml:space="preserve">2025-08-17</t>
  </si>
  <si>
    <t xml:space="preserve">ORD000355</t>
  </si>
  <si>
    <t xml:space="preserve">2024-06-23</t>
  </si>
  <si>
    <t xml:space="preserve">ORD000356</t>
  </si>
  <si>
    <t xml:space="preserve">ORD000357</t>
  </si>
  <si>
    <t xml:space="preserve">ORD000358</t>
  </si>
  <si>
    <t xml:space="preserve">ORD000359</t>
  </si>
  <si>
    <t xml:space="preserve">2025-09-09</t>
  </si>
  <si>
    <t xml:space="preserve">ORD000360</t>
  </si>
  <si>
    <t xml:space="preserve">ORD000361</t>
  </si>
  <si>
    <t xml:space="preserve">ORD000362</t>
  </si>
  <si>
    <t xml:space="preserve">2025-10-01</t>
  </si>
  <si>
    <t xml:space="preserve">ORD000363</t>
  </si>
  <si>
    <t xml:space="preserve">ORD000364</t>
  </si>
  <si>
    <t xml:space="preserve">ORD000365</t>
  </si>
  <si>
    <t xml:space="preserve">ORD000366</t>
  </si>
  <si>
    <t xml:space="preserve">2025-04-13</t>
  </si>
  <si>
    <t xml:space="preserve">ORD000367</t>
  </si>
  <si>
    <t xml:space="preserve">ORD000368</t>
  </si>
  <si>
    <t xml:space="preserve">ORD000369</t>
  </si>
  <si>
    <t xml:space="preserve">ORD000370</t>
  </si>
  <si>
    <t xml:space="preserve">ORD000371</t>
  </si>
  <si>
    <t xml:space="preserve">2025-04-09</t>
  </si>
  <si>
    <t xml:space="preserve">ORD000372</t>
  </si>
  <si>
    <t xml:space="preserve">ORD000373</t>
  </si>
  <si>
    <t xml:space="preserve">ORD000374</t>
  </si>
  <si>
    <t xml:space="preserve">ORD000375</t>
  </si>
  <si>
    <t xml:space="preserve">2024-07-29</t>
  </si>
  <si>
    <t xml:space="preserve">ORD000376</t>
  </si>
  <si>
    <t xml:space="preserve">ORD000377</t>
  </si>
  <si>
    <t xml:space="preserve">2025-06-01</t>
  </si>
  <si>
    <t xml:space="preserve">ORD000378</t>
  </si>
  <si>
    <t xml:space="preserve">2025-09-07</t>
  </si>
  <si>
    <t xml:space="preserve">ORD000379</t>
  </si>
  <si>
    <t xml:space="preserve">ORD000380</t>
  </si>
  <si>
    <t xml:space="preserve">2025-03-20</t>
  </si>
  <si>
    <t xml:space="preserve">ORD000381</t>
  </si>
  <si>
    <t xml:space="preserve">ORD000382</t>
  </si>
  <si>
    <t xml:space="preserve">2025-12-14</t>
  </si>
  <si>
    <t xml:space="preserve">ORD000383</t>
  </si>
  <si>
    <t xml:space="preserve">ORD000384</t>
  </si>
  <si>
    <t xml:space="preserve">ORD000385</t>
  </si>
  <si>
    <t xml:space="preserve">ORD000386</t>
  </si>
  <si>
    <t xml:space="preserve">ORD000387</t>
  </si>
  <si>
    <t xml:space="preserve">ORD000388</t>
  </si>
  <si>
    <t xml:space="preserve">ORD000389</t>
  </si>
  <si>
    <t xml:space="preserve">2025-08-22</t>
  </si>
  <si>
    <t xml:space="preserve">ORD000390</t>
  </si>
  <si>
    <t xml:space="preserve">2025-05-30</t>
  </si>
  <si>
    <t xml:space="preserve">ORD000391</t>
  </si>
  <si>
    <t xml:space="preserve">ORD000392</t>
  </si>
  <si>
    <t xml:space="preserve">2025-12-04</t>
  </si>
  <si>
    <t xml:space="preserve">ORD000393</t>
  </si>
  <si>
    <t xml:space="preserve">ORD000394</t>
  </si>
  <si>
    <t xml:space="preserve">ORD000395</t>
  </si>
  <si>
    <t xml:space="preserve">ORD000396</t>
  </si>
  <si>
    <t xml:space="preserve">2025-04-04</t>
  </si>
  <si>
    <t xml:space="preserve">ORD000397</t>
  </si>
  <si>
    <t xml:space="preserve">ORD000398</t>
  </si>
  <si>
    <t xml:space="preserve">2024-06-12</t>
  </si>
  <si>
    <t xml:space="preserve">ORD000399</t>
  </si>
  <si>
    <t xml:space="preserve">ORD000400</t>
  </si>
  <si>
    <t xml:space="preserve">2025-12-23</t>
  </si>
  <si>
    <t xml:space="preserve">ORD000401</t>
  </si>
  <si>
    <t xml:space="preserve">ORD000402</t>
  </si>
  <si>
    <t xml:space="preserve">2024-02-20</t>
  </si>
  <si>
    <t xml:space="preserve">ORD000403</t>
  </si>
  <si>
    <t xml:space="preserve">ORD000404</t>
  </si>
  <si>
    <t xml:space="preserve">2025-08-20</t>
  </si>
  <si>
    <t xml:space="preserve">ORD000405</t>
  </si>
  <si>
    <t xml:space="preserve">ORD000406</t>
  </si>
  <si>
    <t xml:space="preserve">ORD000407</t>
  </si>
  <si>
    <t xml:space="preserve">ORD000408</t>
  </si>
  <si>
    <t xml:space="preserve">ORD000409</t>
  </si>
  <si>
    <t xml:space="preserve">ORD000410</t>
  </si>
  <si>
    <t xml:space="preserve">ORD000411</t>
  </si>
  <si>
    <t xml:space="preserve">2024-10-24</t>
  </si>
  <si>
    <t xml:space="preserve">ORD000412</t>
  </si>
  <si>
    <t xml:space="preserve">ORD000413</t>
  </si>
  <si>
    <t xml:space="preserve">ORD000414</t>
  </si>
  <si>
    <t xml:space="preserve">ORD000415</t>
  </si>
  <si>
    <t xml:space="preserve">2024-04-05</t>
  </si>
  <si>
    <t xml:space="preserve">ORD000416</t>
  </si>
  <si>
    <t xml:space="preserve">ORD000417</t>
  </si>
  <si>
    <t xml:space="preserve">ORD000418</t>
  </si>
  <si>
    <t xml:space="preserve">ORD000419</t>
  </si>
  <si>
    <t xml:space="preserve">ORD000420</t>
  </si>
  <si>
    <t xml:space="preserve">ORD000421</t>
  </si>
  <si>
    <t xml:space="preserve">ORD000422</t>
  </si>
  <si>
    <t xml:space="preserve">ORD000423</t>
  </si>
  <si>
    <t xml:space="preserve">2025-01-14</t>
  </si>
  <si>
    <t xml:space="preserve">ORD000424</t>
  </si>
  <si>
    <t xml:space="preserve">ORD000425</t>
  </si>
  <si>
    <t xml:space="preserve">ORD000426</t>
  </si>
  <si>
    <t xml:space="preserve">ORD000427</t>
  </si>
  <si>
    <t xml:space="preserve">ORD000428</t>
  </si>
  <si>
    <t xml:space="preserve">2025-10-20</t>
  </si>
  <si>
    <t xml:space="preserve">ORD000429</t>
  </si>
  <si>
    <t xml:space="preserve">2024-08-30</t>
  </si>
  <si>
    <t xml:space="preserve">ORD000430</t>
  </si>
  <si>
    <t xml:space="preserve">ORD000431</t>
  </si>
  <si>
    <t xml:space="preserve">2025-12-30</t>
  </si>
  <si>
    <t xml:space="preserve">ORD000432</t>
  </si>
  <si>
    <t xml:space="preserve">ORD000433</t>
  </si>
  <si>
    <t xml:space="preserve">ORD000434</t>
  </si>
  <si>
    <t xml:space="preserve">2024-11-19</t>
  </si>
  <si>
    <t xml:space="preserve">ORD000435</t>
  </si>
  <si>
    <t xml:space="preserve">ORD000436</t>
  </si>
  <si>
    <t xml:space="preserve">ORD000437</t>
  </si>
  <si>
    <t xml:space="preserve">ORD000438</t>
  </si>
  <si>
    <t xml:space="preserve">ORD000439</t>
  </si>
  <si>
    <t xml:space="preserve">ORD000440</t>
  </si>
  <si>
    <t xml:space="preserve">ORD000441</t>
  </si>
  <si>
    <t xml:space="preserve">2024-05-11</t>
  </si>
  <si>
    <t xml:space="preserve">ORD000442</t>
  </si>
  <si>
    <t xml:space="preserve">2025-09-25</t>
  </si>
  <si>
    <t xml:space="preserve">ORD000443</t>
  </si>
  <si>
    <t xml:space="preserve">2025-07-01</t>
  </si>
  <si>
    <t xml:space="preserve">ORD000444</t>
  </si>
  <si>
    <t xml:space="preserve">2025-07-10</t>
  </si>
  <si>
    <t xml:space="preserve">ORD000445</t>
  </si>
  <si>
    <t xml:space="preserve">ORD000446</t>
  </si>
  <si>
    <t xml:space="preserve">ORD000447</t>
  </si>
  <si>
    <t xml:space="preserve">ORD000448</t>
  </si>
  <si>
    <t xml:space="preserve">2025-08-24</t>
  </si>
  <si>
    <t xml:space="preserve">ORD000449</t>
  </si>
  <si>
    <t xml:space="preserve">2025-12-20</t>
  </si>
  <si>
    <t xml:space="preserve">ORD000450</t>
  </si>
  <si>
    <t xml:space="preserve">ORD000451</t>
  </si>
  <si>
    <t xml:space="preserve">ORD000452</t>
  </si>
  <si>
    <t xml:space="preserve">ORD000453</t>
  </si>
  <si>
    <t xml:space="preserve">ORD000454</t>
  </si>
  <si>
    <t xml:space="preserve">2024-12-01</t>
  </si>
  <si>
    <t xml:space="preserve">ORD000455</t>
  </si>
  <si>
    <t xml:space="preserve">ORD000456</t>
  </si>
  <si>
    <t xml:space="preserve">ORD000457</t>
  </si>
  <si>
    <t xml:space="preserve">2025-11-28</t>
  </si>
  <si>
    <t xml:space="preserve">ORD000458</t>
  </si>
  <si>
    <t xml:space="preserve">ORD000459</t>
  </si>
  <si>
    <t xml:space="preserve">ORD000460</t>
  </si>
  <si>
    <t xml:space="preserve">2024-01-11</t>
  </si>
  <si>
    <t xml:space="preserve">ORD000461</t>
  </si>
  <si>
    <t xml:space="preserve">2024-07-31</t>
  </si>
  <si>
    <t xml:space="preserve">ORD000462</t>
  </si>
  <si>
    <t xml:space="preserve">ORD000463</t>
  </si>
  <si>
    <t xml:space="preserve">2024-06-19</t>
  </si>
  <si>
    <t xml:space="preserve">ORD000464</t>
  </si>
  <si>
    <t xml:space="preserve">ORD000465</t>
  </si>
  <si>
    <t xml:space="preserve">ORD000466</t>
  </si>
  <si>
    <t xml:space="preserve">ORD000467</t>
  </si>
  <si>
    <t xml:space="preserve">ORD000468</t>
  </si>
  <si>
    <t xml:space="preserve">ORD000469</t>
  </si>
  <si>
    <t xml:space="preserve">ORD000470</t>
  </si>
  <si>
    <t xml:space="preserve">2025-02-16</t>
  </si>
  <si>
    <t xml:space="preserve">ORD000471</t>
  </si>
  <si>
    <t xml:space="preserve">ORD000472</t>
  </si>
  <si>
    <t xml:space="preserve">2024-11-04</t>
  </si>
  <si>
    <t xml:space="preserve">ORD000473</t>
  </si>
  <si>
    <t xml:space="preserve">2025-12-10</t>
  </si>
  <si>
    <t xml:space="preserve">ORD000474</t>
  </si>
  <si>
    <t xml:space="preserve">2025-12-07</t>
  </si>
  <si>
    <t xml:space="preserve">ORD000475</t>
  </si>
  <si>
    <t xml:space="preserve">2025-04-14</t>
  </si>
  <si>
    <t xml:space="preserve">ORD000476</t>
  </si>
  <si>
    <t xml:space="preserve">ORD000477</t>
  </si>
  <si>
    <t xml:space="preserve">ORD000478</t>
  </si>
  <si>
    <t xml:space="preserve">ORD000479</t>
  </si>
  <si>
    <t xml:space="preserve">ORD000480</t>
  </si>
  <si>
    <t xml:space="preserve">ORD000481</t>
  </si>
  <si>
    <t xml:space="preserve">2024-05-20</t>
  </si>
  <si>
    <t xml:space="preserve">ORD000482</t>
  </si>
  <si>
    <t xml:space="preserve">2024-12-24</t>
  </si>
  <si>
    <t xml:space="preserve">ORD000483</t>
  </si>
  <si>
    <t xml:space="preserve">2025-12-15</t>
  </si>
  <si>
    <t xml:space="preserve">ORD000484</t>
  </si>
  <si>
    <t xml:space="preserve">ORD000485</t>
  </si>
  <si>
    <t xml:space="preserve">ORD000486</t>
  </si>
  <si>
    <t xml:space="preserve">2024-11-26</t>
  </si>
  <si>
    <t xml:space="preserve">ORD000487</t>
  </si>
  <si>
    <t xml:space="preserve">ORD000488</t>
  </si>
  <si>
    <t xml:space="preserve">ORD000489</t>
  </si>
  <si>
    <t xml:space="preserve">ORD000490</t>
  </si>
  <si>
    <t xml:space="preserve">2024-11-27</t>
  </si>
  <si>
    <t xml:space="preserve">ORD000491</t>
  </si>
  <si>
    <t xml:space="preserve">ORD000492</t>
  </si>
  <si>
    <t xml:space="preserve">ORD000493</t>
  </si>
  <si>
    <t xml:space="preserve">2024-04-25</t>
  </si>
  <si>
    <t xml:space="preserve">ORD000494</t>
  </si>
  <si>
    <t xml:space="preserve">ORD000495</t>
  </si>
  <si>
    <t xml:space="preserve">ORD000496</t>
  </si>
  <si>
    <t xml:space="preserve">ORD000497</t>
  </si>
  <si>
    <t xml:space="preserve">ORD000498</t>
  </si>
  <si>
    <t xml:space="preserve">ORD000499</t>
  </si>
  <si>
    <t xml:space="preserve">ORD000500</t>
  </si>
  <si>
    <t xml:space="preserve">2025-10-17</t>
  </si>
  <si>
    <t xml:space="preserve">ORD000501</t>
  </si>
  <si>
    <t xml:space="preserve">ORD000502</t>
  </si>
  <si>
    <t xml:space="preserve">2024-10-11</t>
  </si>
  <si>
    <t xml:space="preserve">ORD000503</t>
  </si>
  <si>
    <t xml:space="preserve">ORD000504</t>
  </si>
  <si>
    <t xml:space="preserve">ORD000505</t>
  </si>
  <si>
    <t xml:space="preserve">ORD000506</t>
  </si>
  <si>
    <t xml:space="preserve">2025-09-11</t>
  </si>
  <si>
    <t xml:space="preserve">ORD000507</t>
  </si>
  <si>
    <t xml:space="preserve">ORD000508</t>
  </si>
  <si>
    <t xml:space="preserve">2024-12-10</t>
  </si>
  <si>
    <t xml:space="preserve">ORD000509</t>
  </si>
  <si>
    <t xml:space="preserve">ORD000510</t>
  </si>
  <si>
    <t xml:space="preserve">2025-03-03</t>
  </si>
  <si>
    <t xml:space="preserve">ORD000511</t>
  </si>
  <si>
    <t xml:space="preserve">ORD000512</t>
  </si>
  <si>
    <t xml:space="preserve">ORD000513</t>
  </si>
  <si>
    <t xml:space="preserve">ORD000514</t>
  </si>
  <si>
    <t xml:space="preserve">ORD000515</t>
  </si>
  <si>
    <t xml:space="preserve">ORD000516</t>
  </si>
  <si>
    <t xml:space="preserve">ORD000517</t>
  </si>
  <si>
    <t xml:space="preserve">ORD000518</t>
  </si>
  <si>
    <t xml:space="preserve">2025-11-08</t>
  </si>
  <si>
    <t xml:space="preserve">ORD000519</t>
  </si>
  <si>
    <t xml:space="preserve">ORD000520</t>
  </si>
  <si>
    <t xml:space="preserve">ORD000521</t>
  </si>
  <si>
    <t xml:space="preserve">ORD000522</t>
  </si>
  <si>
    <t xml:space="preserve">ORD000523</t>
  </si>
  <si>
    <t xml:space="preserve">ORD000524</t>
  </si>
  <si>
    <t xml:space="preserve">ORD000525</t>
  </si>
  <si>
    <t xml:space="preserve">2024-11-23</t>
  </si>
  <si>
    <t xml:space="preserve">ORD000526</t>
  </si>
  <si>
    <t xml:space="preserve">ORD000527</t>
  </si>
  <si>
    <t xml:space="preserve">ORD000528</t>
  </si>
  <si>
    <t xml:space="preserve">ORD000529</t>
  </si>
  <si>
    <t xml:space="preserve">ORD000530</t>
  </si>
  <si>
    <t xml:space="preserve">ORD000531</t>
  </si>
  <si>
    <t xml:space="preserve">ORD000532</t>
  </si>
  <si>
    <t xml:space="preserve">ORD000533</t>
  </si>
  <si>
    <t xml:space="preserve">2025-12-24</t>
  </si>
  <si>
    <t xml:space="preserve">ORD000534</t>
  </si>
  <si>
    <t xml:space="preserve">2024-06-17</t>
  </si>
  <si>
    <t xml:space="preserve">ORD000535</t>
  </si>
  <si>
    <t xml:space="preserve">ORD000536</t>
  </si>
  <si>
    <t xml:space="preserve">ORD000537</t>
  </si>
  <si>
    <t xml:space="preserve">ORD000538</t>
  </si>
  <si>
    <t xml:space="preserve">ORD000539</t>
  </si>
  <si>
    <t xml:space="preserve">2025-12-06</t>
  </si>
  <si>
    <t xml:space="preserve">ORD000540</t>
  </si>
  <si>
    <t xml:space="preserve">ORD000541</t>
  </si>
  <si>
    <t xml:space="preserve">ORD000542</t>
  </si>
  <si>
    <t xml:space="preserve">2025-08-21</t>
  </si>
  <si>
    <t xml:space="preserve">ORD000543</t>
  </si>
  <si>
    <t xml:space="preserve">ORD000544</t>
  </si>
  <si>
    <t xml:space="preserve">ORD000545</t>
  </si>
  <si>
    <t xml:space="preserve">ORD000546</t>
  </si>
  <si>
    <t xml:space="preserve">2024-04-01</t>
  </si>
  <si>
    <t xml:space="preserve">ORD000547</t>
  </si>
  <si>
    <t xml:space="preserve">ORD000548</t>
  </si>
  <si>
    <t xml:space="preserve">ORD000549</t>
  </si>
  <si>
    <t xml:space="preserve">2024-08-22</t>
  </si>
  <si>
    <t xml:space="preserve">ORD000550</t>
  </si>
  <si>
    <t xml:space="preserve">ORD000551</t>
  </si>
  <si>
    <t xml:space="preserve">2024-11-20</t>
  </si>
  <si>
    <t xml:space="preserve">ORD000552</t>
  </si>
  <si>
    <t xml:space="preserve">ORD000553</t>
  </si>
  <si>
    <t xml:space="preserve">ORD000554</t>
  </si>
  <si>
    <t xml:space="preserve">ORD000555</t>
  </si>
  <si>
    <t xml:space="preserve">ORD000556</t>
  </si>
  <si>
    <t xml:space="preserve">ORD000557</t>
  </si>
  <si>
    <t xml:space="preserve">ORD000558</t>
  </si>
  <si>
    <t xml:space="preserve">ORD000559</t>
  </si>
  <si>
    <t xml:space="preserve">ORD000560</t>
  </si>
  <si>
    <t xml:space="preserve">2024-12-06</t>
  </si>
  <si>
    <t xml:space="preserve">ORD000561</t>
  </si>
  <si>
    <t xml:space="preserve">ORD000562</t>
  </si>
  <si>
    <t xml:space="preserve">ORD000563</t>
  </si>
  <si>
    <t xml:space="preserve">ORD000564</t>
  </si>
  <si>
    <t xml:space="preserve">ORD000565</t>
  </si>
  <si>
    <t xml:space="preserve">2025-05-19</t>
  </si>
  <si>
    <t xml:space="preserve">ORD000566</t>
  </si>
  <si>
    <t xml:space="preserve">ORD000567</t>
  </si>
  <si>
    <t xml:space="preserve">2024-10-28</t>
  </si>
  <si>
    <t xml:space="preserve">ORD000568</t>
  </si>
  <si>
    <t xml:space="preserve">ORD000569</t>
  </si>
  <si>
    <t xml:space="preserve">2025-04-23</t>
  </si>
  <si>
    <t xml:space="preserve">ORD000570</t>
  </si>
  <si>
    <t xml:space="preserve">2025-12-05</t>
  </si>
  <si>
    <t xml:space="preserve">ORD000571</t>
  </si>
  <si>
    <t xml:space="preserve">2024-08-13</t>
  </si>
  <si>
    <t xml:space="preserve">ORD000572</t>
  </si>
  <si>
    <t xml:space="preserve">ORD000573</t>
  </si>
  <si>
    <t xml:space="preserve">ORD000574</t>
  </si>
  <si>
    <t xml:space="preserve">2024-09-25</t>
  </si>
  <si>
    <t xml:space="preserve">ORD000575</t>
  </si>
  <si>
    <t xml:space="preserve">ORD000576</t>
  </si>
  <si>
    <t xml:space="preserve">ORD000577</t>
  </si>
  <si>
    <t xml:space="preserve">ORD000578</t>
  </si>
  <si>
    <t xml:space="preserve">ORD000579</t>
  </si>
  <si>
    <t xml:space="preserve">ORD000580</t>
  </si>
  <si>
    <t xml:space="preserve">ORD000581</t>
  </si>
  <si>
    <t xml:space="preserve">2024-02-29</t>
  </si>
  <si>
    <t xml:space="preserve">ORD000582</t>
  </si>
  <si>
    <t xml:space="preserve">ORD000583</t>
  </si>
  <si>
    <t xml:space="preserve">ORD000584</t>
  </si>
  <si>
    <t xml:space="preserve">ORD000585</t>
  </si>
  <si>
    <t xml:space="preserve">ORD000586</t>
  </si>
  <si>
    <t xml:space="preserve">ORD000587</t>
  </si>
  <si>
    <t xml:space="preserve">2024-12-29</t>
  </si>
  <si>
    <t xml:space="preserve">ORD000588</t>
  </si>
  <si>
    <t xml:space="preserve">ORD000589</t>
  </si>
  <si>
    <t xml:space="preserve">2025-11-07</t>
  </si>
  <si>
    <t xml:space="preserve">ORD000590</t>
  </si>
  <si>
    <t xml:space="preserve">ORD000591</t>
  </si>
  <si>
    <t xml:space="preserve">2024-08-03</t>
  </si>
  <si>
    <t xml:space="preserve">ORD000592</t>
  </si>
  <si>
    <t xml:space="preserve">2025-05-28</t>
  </si>
  <si>
    <t xml:space="preserve">ORD000593</t>
  </si>
  <si>
    <t xml:space="preserve">ORD000594</t>
  </si>
  <si>
    <t xml:space="preserve">ORD000595</t>
  </si>
  <si>
    <t xml:space="preserve">2024-05-14</t>
  </si>
  <si>
    <t xml:space="preserve">ORD000596</t>
  </si>
  <si>
    <t xml:space="preserve">ORD000597</t>
  </si>
  <si>
    <t xml:space="preserve">ORD000598</t>
  </si>
  <si>
    <t xml:space="preserve">2024-06-03</t>
  </si>
  <si>
    <t xml:space="preserve">ORD000599</t>
  </si>
  <si>
    <t xml:space="preserve">2024-04-14</t>
  </si>
  <si>
    <t xml:space="preserve">ORD000600</t>
  </si>
  <si>
    <t xml:space="preserve">ORD000601</t>
  </si>
  <si>
    <t xml:space="preserve">ORD000602</t>
  </si>
  <si>
    <t xml:space="preserve">ORD000603</t>
  </si>
  <si>
    <t xml:space="preserve">ORD000604</t>
  </si>
  <si>
    <t xml:space="preserve">ORD000605</t>
  </si>
  <si>
    <t xml:space="preserve">2025-05-04</t>
  </si>
  <si>
    <t xml:space="preserve">ORD000606</t>
  </si>
  <si>
    <t xml:space="preserve">ORD000607</t>
  </si>
  <si>
    <t xml:space="preserve">ORD000608</t>
  </si>
  <si>
    <t xml:space="preserve">ORD000609</t>
  </si>
  <si>
    <t xml:space="preserve">ORD000610</t>
  </si>
  <si>
    <t xml:space="preserve">ORD000611</t>
  </si>
  <si>
    <t xml:space="preserve">ORD000612</t>
  </si>
  <si>
    <t xml:space="preserve">ORD000613</t>
  </si>
  <si>
    <t xml:space="preserve">ORD000614</t>
  </si>
  <si>
    <t xml:space="preserve">ORD000615</t>
  </si>
  <si>
    <t xml:space="preserve">ORD000616</t>
  </si>
  <si>
    <t xml:space="preserve">ORD000617</t>
  </si>
  <si>
    <t xml:space="preserve">ORD000618</t>
  </si>
  <si>
    <t xml:space="preserve">ORD000619</t>
  </si>
  <si>
    <t xml:space="preserve">ORD000620</t>
  </si>
  <si>
    <t xml:space="preserve">ORD000621</t>
  </si>
  <si>
    <t xml:space="preserve">ORD000622</t>
  </si>
  <si>
    <t xml:space="preserve">ORD000623</t>
  </si>
  <si>
    <t xml:space="preserve">ORD000624</t>
  </si>
  <si>
    <t xml:space="preserve">ORD000625</t>
  </si>
  <si>
    <t xml:space="preserve">2025-04-22</t>
  </si>
  <si>
    <t xml:space="preserve">ORD000626</t>
  </si>
  <si>
    <t xml:space="preserve">2024-11-15</t>
  </si>
  <si>
    <t xml:space="preserve">ORD000627</t>
  </si>
  <si>
    <t xml:space="preserve">2025-11-13</t>
  </si>
  <si>
    <t xml:space="preserve">ORD000628</t>
  </si>
  <si>
    <t xml:space="preserve">ORD000629</t>
  </si>
  <si>
    <t xml:space="preserve">ORD000630</t>
  </si>
  <si>
    <t xml:space="preserve">2024-05-16</t>
  </si>
  <si>
    <t xml:space="preserve">ORD000631</t>
  </si>
  <si>
    <t xml:space="preserve">ORD000632</t>
  </si>
  <si>
    <t xml:space="preserve">ORD000633</t>
  </si>
  <si>
    <t xml:space="preserve">ORD000634</t>
  </si>
  <si>
    <t xml:space="preserve">ORD000635</t>
  </si>
  <si>
    <t xml:space="preserve">ORD000636</t>
  </si>
  <si>
    <t xml:space="preserve">ORD000637</t>
  </si>
  <si>
    <t xml:space="preserve">ORD000638</t>
  </si>
  <si>
    <t xml:space="preserve">ORD000639</t>
  </si>
  <si>
    <t xml:space="preserve">ORD000640</t>
  </si>
  <si>
    <t xml:space="preserve">ORD000641</t>
  </si>
  <si>
    <t xml:space="preserve">ORD000642</t>
  </si>
  <si>
    <t xml:space="preserve">ORD000643</t>
  </si>
  <si>
    <t xml:space="preserve">ORD000644</t>
  </si>
  <si>
    <t xml:space="preserve">ORD000645</t>
  </si>
  <si>
    <t xml:space="preserve">ORD000646</t>
  </si>
  <si>
    <t xml:space="preserve">ORD000647</t>
  </si>
  <si>
    <t xml:space="preserve">ORD000648</t>
  </si>
  <si>
    <t xml:space="preserve">ORD000649</t>
  </si>
  <si>
    <t xml:space="preserve">2024-04-10</t>
  </si>
  <si>
    <t xml:space="preserve">ORD000650</t>
  </si>
  <si>
    <t xml:space="preserve">ORD000651</t>
  </si>
  <si>
    <t xml:space="preserve">ORD000652</t>
  </si>
  <si>
    <t xml:space="preserve">2024-08-31</t>
  </si>
  <si>
    <t xml:space="preserve">ORD000653</t>
  </si>
  <si>
    <t xml:space="preserve">2024-12-22</t>
  </si>
  <si>
    <t xml:space="preserve">ORD000654</t>
  </si>
  <si>
    <t xml:space="preserve">ORD000655</t>
  </si>
  <si>
    <t xml:space="preserve">ORD000656</t>
  </si>
  <si>
    <t xml:space="preserve">ORD000657</t>
  </si>
  <si>
    <t xml:space="preserve">ORD000658</t>
  </si>
  <si>
    <t xml:space="preserve">2025-06-26</t>
  </si>
  <si>
    <t xml:space="preserve">ORD000659</t>
  </si>
  <si>
    <t xml:space="preserve">ORD000660</t>
  </si>
  <si>
    <t xml:space="preserve">ORD000661</t>
  </si>
  <si>
    <t xml:space="preserve">ORD000662</t>
  </si>
  <si>
    <t xml:space="preserve">ORD000663</t>
  </si>
  <si>
    <t xml:space="preserve">ORD000664</t>
  </si>
  <si>
    <t xml:space="preserve">ORD000665</t>
  </si>
  <si>
    <t xml:space="preserve">ORD000666</t>
  </si>
  <si>
    <t xml:space="preserve">ORD000667</t>
  </si>
  <si>
    <t xml:space="preserve">ORD000668</t>
  </si>
  <si>
    <t xml:space="preserve">ORD000669</t>
  </si>
  <si>
    <t xml:space="preserve">2025-05-11</t>
  </si>
  <si>
    <t xml:space="preserve">ORD000670</t>
  </si>
  <si>
    <t xml:space="preserve">ORD000671</t>
  </si>
  <si>
    <t xml:space="preserve">ORD000672</t>
  </si>
  <si>
    <t xml:space="preserve">ORD000673</t>
  </si>
  <si>
    <t xml:space="preserve">ORD000674</t>
  </si>
  <si>
    <t xml:space="preserve">ORD000675</t>
  </si>
  <si>
    <t xml:space="preserve">ORD000676</t>
  </si>
  <si>
    <t xml:space="preserve">2024-08-18</t>
  </si>
  <si>
    <t xml:space="preserve">ORD000677</t>
  </si>
  <si>
    <t xml:space="preserve">2024-05-30</t>
  </si>
  <si>
    <t xml:space="preserve">ORD000678</t>
  </si>
  <si>
    <t xml:space="preserve">ORD000679</t>
  </si>
  <si>
    <t xml:space="preserve">ORD000680</t>
  </si>
  <si>
    <t xml:space="preserve">ORD000681</t>
  </si>
  <si>
    <t xml:space="preserve">2025-02-11</t>
  </si>
  <si>
    <t xml:space="preserve">ORD000682</t>
  </si>
  <si>
    <t xml:space="preserve">ORD000683</t>
  </si>
  <si>
    <t xml:space="preserve">ORD000684</t>
  </si>
  <si>
    <t xml:space="preserve">ORD000685</t>
  </si>
  <si>
    <t xml:space="preserve">ORD000686</t>
  </si>
  <si>
    <t xml:space="preserve">ORD000687</t>
  </si>
  <si>
    <t xml:space="preserve">ORD000688</t>
  </si>
  <si>
    <t xml:space="preserve">ORD000689</t>
  </si>
  <si>
    <t xml:space="preserve">ORD000690</t>
  </si>
  <si>
    <t xml:space="preserve">ORD000691</t>
  </si>
  <si>
    <t xml:space="preserve">ORD000692</t>
  </si>
  <si>
    <t xml:space="preserve">ORD000693</t>
  </si>
  <si>
    <t xml:space="preserve">ORD000694</t>
  </si>
  <si>
    <t xml:space="preserve">ORD000695</t>
  </si>
  <si>
    <t xml:space="preserve">ORD000696</t>
  </si>
  <si>
    <t xml:space="preserve">ORD000697</t>
  </si>
  <si>
    <t xml:space="preserve">2025-03-28</t>
  </si>
  <si>
    <t xml:space="preserve">ORD000698</t>
  </si>
  <si>
    <t xml:space="preserve">ORD000699</t>
  </si>
  <si>
    <t xml:space="preserve">ORD000700</t>
  </si>
  <si>
    <t xml:space="preserve">2025-09-14</t>
  </si>
  <si>
    <t xml:space="preserve">ORD000701</t>
  </si>
  <si>
    <t xml:space="preserve">ORD000702</t>
  </si>
  <si>
    <t xml:space="preserve">ORD000703</t>
  </si>
  <si>
    <t xml:space="preserve">ORD000704</t>
  </si>
  <si>
    <t xml:space="preserve">ORD000705</t>
  </si>
  <si>
    <t xml:space="preserve">ORD000706</t>
  </si>
  <si>
    <t xml:space="preserve">ORD000707</t>
  </si>
  <si>
    <t xml:space="preserve">ORD000708</t>
  </si>
  <si>
    <t xml:space="preserve">ORD000709</t>
  </si>
  <si>
    <t xml:space="preserve">2024-08-19</t>
  </si>
  <si>
    <t xml:space="preserve">ORD000710</t>
  </si>
  <si>
    <t xml:space="preserve">ORD000711</t>
  </si>
  <si>
    <t xml:space="preserve">ORD000712</t>
  </si>
  <si>
    <t xml:space="preserve">2025-06-13</t>
  </si>
  <si>
    <t xml:space="preserve">ORD000713</t>
  </si>
  <si>
    <t xml:space="preserve">2024-04-22</t>
  </si>
  <si>
    <t xml:space="preserve">ORD000714</t>
  </si>
  <si>
    <t xml:space="preserve">2024-07-30</t>
  </si>
  <si>
    <t xml:space="preserve">ORD000715</t>
  </si>
  <si>
    <t xml:space="preserve">ORD000716</t>
  </si>
  <si>
    <t xml:space="preserve">ORD000717</t>
  </si>
  <si>
    <t xml:space="preserve">2025-01-26</t>
  </si>
  <si>
    <t xml:space="preserve">ORD000718</t>
  </si>
  <si>
    <t xml:space="preserve">ORD000719</t>
  </si>
  <si>
    <t xml:space="preserve">ORD000720</t>
  </si>
  <si>
    <t xml:space="preserve">2024-06-13</t>
  </si>
  <si>
    <t xml:space="preserve">ORD000721</t>
  </si>
  <si>
    <t xml:space="preserve">ORD000722</t>
  </si>
  <si>
    <t xml:space="preserve">ORD000723</t>
  </si>
  <si>
    <t xml:space="preserve">2024-05-06</t>
  </si>
  <si>
    <t xml:space="preserve">ORD000724</t>
  </si>
  <si>
    <t xml:space="preserve">ORD000725</t>
  </si>
  <si>
    <t xml:space="preserve">ORD000726</t>
  </si>
  <si>
    <t xml:space="preserve">ORD000727</t>
  </si>
  <si>
    <t xml:space="preserve">ORD000728</t>
  </si>
  <si>
    <t xml:space="preserve">ORD000729</t>
  </si>
  <si>
    <t xml:space="preserve">ORD000730</t>
  </si>
  <si>
    <t xml:space="preserve">2024-10-08</t>
  </si>
  <si>
    <t xml:space="preserve">ORD000731</t>
  </si>
  <si>
    <t xml:space="preserve">ORD000732</t>
  </si>
  <si>
    <t xml:space="preserve">ORD000733</t>
  </si>
  <si>
    <t xml:space="preserve">2025-04-18</t>
  </si>
  <si>
    <t xml:space="preserve">ORD000734</t>
  </si>
  <si>
    <t xml:space="preserve">ORD000735</t>
  </si>
  <si>
    <t xml:space="preserve">ORD000736</t>
  </si>
  <si>
    <t xml:space="preserve">ORD000737</t>
  </si>
  <si>
    <t xml:space="preserve">ORD000738</t>
  </si>
  <si>
    <t xml:space="preserve">ORD000739</t>
  </si>
  <si>
    <t xml:space="preserve">2025-09-05</t>
  </si>
  <si>
    <t xml:space="preserve">ORD000740</t>
  </si>
  <si>
    <t xml:space="preserve">ORD000741</t>
  </si>
  <si>
    <t xml:space="preserve">ORD000742</t>
  </si>
  <si>
    <t xml:space="preserve">ORD000743</t>
  </si>
  <si>
    <t xml:space="preserve">ORD000744</t>
  </si>
  <si>
    <t xml:space="preserve">2025-07-05</t>
  </si>
  <si>
    <t xml:space="preserve">ORD000745</t>
  </si>
  <si>
    <t xml:space="preserve">ORD000746</t>
  </si>
  <si>
    <t xml:space="preserve">ORD000747</t>
  </si>
  <si>
    <t xml:space="preserve">ORD000748</t>
  </si>
  <si>
    <t xml:space="preserve">ORD000749</t>
  </si>
  <si>
    <t xml:space="preserve">ORD000750</t>
  </si>
  <si>
    <t xml:space="preserve">ORD000751</t>
  </si>
  <si>
    <t xml:space="preserve">ORD000752</t>
  </si>
  <si>
    <t xml:space="preserve">ORD000753</t>
  </si>
  <si>
    <t xml:space="preserve">ORD000754</t>
  </si>
  <si>
    <t xml:space="preserve">2024-07-18</t>
  </si>
  <si>
    <t xml:space="preserve">ORD000755</t>
  </si>
  <si>
    <t xml:space="preserve">2024-02-24</t>
  </si>
  <si>
    <t xml:space="preserve">ORD000756</t>
  </si>
  <si>
    <t xml:space="preserve">ORD000757</t>
  </si>
  <si>
    <t xml:space="preserve">2025-03-04</t>
  </si>
  <si>
    <t xml:space="preserve">ORD000758</t>
  </si>
  <si>
    <t xml:space="preserve">ORD000759</t>
  </si>
  <si>
    <t xml:space="preserve">2025-05-12</t>
  </si>
  <si>
    <t xml:space="preserve">ORD000760</t>
  </si>
  <si>
    <t xml:space="preserve">ORD000761</t>
  </si>
  <si>
    <t xml:space="preserve">ORD000762</t>
  </si>
  <si>
    <t xml:space="preserve">ORD000763</t>
  </si>
  <si>
    <t xml:space="preserve">ORD000764</t>
  </si>
  <si>
    <t xml:space="preserve">ORD000765</t>
  </si>
  <si>
    <t xml:space="preserve">ORD000766</t>
  </si>
  <si>
    <t xml:space="preserve">ORD000767</t>
  </si>
  <si>
    <t xml:space="preserve">ORD000768</t>
  </si>
  <si>
    <t xml:space="preserve">ORD000769</t>
  </si>
  <si>
    <t xml:space="preserve">ORD000770</t>
  </si>
  <si>
    <t xml:space="preserve">ORD000771</t>
  </si>
  <si>
    <t xml:space="preserve">2025-10-29</t>
  </si>
  <si>
    <t xml:space="preserve">ORD000772</t>
  </si>
  <si>
    <t xml:space="preserve">ORD000773</t>
  </si>
  <si>
    <t xml:space="preserve">ORD000774</t>
  </si>
  <si>
    <t xml:space="preserve">ORD000775</t>
  </si>
  <si>
    <t xml:space="preserve">2025-01-30</t>
  </si>
  <si>
    <t xml:space="preserve">ORD000776</t>
  </si>
  <si>
    <t xml:space="preserve">ORD000777</t>
  </si>
  <si>
    <t xml:space="preserve">2024-06-16</t>
  </si>
  <si>
    <t xml:space="preserve">ORD000778</t>
  </si>
  <si>
    <t xml:space="preserve">2025-03-16</t>
  </si>
  <si>
    <t xml:space="preserve">ORD000779</t>
  </si>
  <si>
    <t xml:space="preserve">ORD000780</t>
  </si>
  <si>
    <t xml:space="preserve">ORD000781</t>
  </si>
  <si>
    <t xml:space="preserve">2024-05-02</t>
  </si>
  <si>
    <t xml:space="preserve">ORD000782</t>
  </si>
  <si>
    <t xml:space="preserve">2025-02-05</t>
  </si>
  <si>
    <t xml:space="preserve">ORD000783</t>
  </si>
  <si>
    <t xml:space="preserve">ORD000784</t>
  </si>
  <si>
    <t xml:space="preserve">ORD000785</t>
  </si>
  <si>
    <t xml:space="preserve">ORD000786</t>
  </si>
  <si>
    <t xml:space="preserve">ORD000787</t>
  </si>
  <si>
    <t xml:space="preserve">2025-08-23</t>
  </si>
  <si>
    <t xml:space="preserve">ORD000788</t>
  </si>
  <si>
    <t xml:space="preserve">ORD000789</t>
  </si>
  <si>
    <t xml:space="preserve">ORD000790</t>
  </si>
  <si>
    <t xml:space="preserve">ORD000791</t>
  </si>
  <si>
    <t xml:space="preserve">ORD000792</t>
  </si>
  <si>
    <t xml:space="preserve">ORD000793</t>
  </si>
  <si>
    <t xml:space="preserve">ORD000794</t>
  </si>
  <si>
    <t xml:space="preserve">ORD000795</t>
  </si>
  <si>
    <t xml:space="preserve">ORD000796</t>
  </si>
  <si>
    <t xml:space="preserve">ORD000797</t>
  </si>
  <si>
    <t xml:space="preserve">ORD000798</t>
  </si>
  <si>
    <t xml:space="preserve">ORD000799</t>
  </si>
  <si>
    <t xml:space="preserve">ORD000800</t>
  </si>
  <si>
    <t xml:space="preserve">2024-02-15</t>
  </si>
  <si>
    <t xml:space="preserve">ORD000801</t>
  </si>
  <si>
    <t xml:space="preserve">2025-09-20</t>
  </si>
  <si>
    <t xml:space="preserve">ORD000802</t>
  </si>
  <si>
    <t xml:space="preserve">ORD000803</t>
  </si>
  <si>
    <t xml:space="preserve">ORD000804</t>
  </si>
  <si>
    <t xml:space="preserve">ORD000805</t>
  </si>
  <si>
    <t xml:space="preserve">ORD000806</t>
  </si>
  <si>
    <t xml:space="preserve">ORD000807</t>
  </si>
  <si>
    <t xml:space="preserve">ORD000808</t>
  </si>
  <si>
    <t xml:space="preserve">ORD000809</t>
  </si>
  <si>
    <t xml:space="preserve">2025-10-27</t>
  </si>
  <si>
    <t xml:space="preserve">ORD000810</t>
  </si>
  <si>
    <t xml:space="preserve">2025-05-26</t>
  </si>
  <si>
    <t xml:space="preserve">ORD000811</t>
  </si>
  <si>
    <t xml:space="preserve">ORD000812</t>
  </si>
  <si>
    <t xml:space="preserve">ORD000813</t>
  </si>
  <si>
    <t xml:space="preserve">ORD000814</t>
  </si>
  <si>
    <t xml:space="preserve">ORD000815</t>
  </si>
  <si>
    <t xml:space="preserve">ORD000816</t>
  </si>
  <si>
    <t xml:space="preserve">ORD000817</t>
  </si>
  <si>
    <t xml:space="preserve">2025-08-06</t>
  </si>
  <si>
    <t xml:space="preserve">ORD000818</t>
  </si>
  <si>
    <t xml:space="preserve">ORD000819</t>
  </si>
  <si>
    <t xml:space="preserve">ORD000820</t>
  </si>
  <si>
    <t xml:space="preserve">ORD000821</t>
  </si>
  <si>
    <t xml:space="preserve">ORD000822</t>
  </si>
  <si>
    <t xml:space="preserve">ORD000823</t>
  </si>
  <si>
    <t xml:space="preserve">2024-09-02</t>
  </si>
  <si>
    <t xml:space="preserve">ORD000824</t>
  </si>
  <si>
    <t xml:space="preserve">ORD000825</t>
  </si>
  <si>
    <t xml:space="preserve">2025-05-13</t>
  </si>
  <si>
    <t xml:space="preserve">ORD000826</t>
  </si>
  <si>
    <t xml:space="preserve">ORD000827</t>
  </si>
  <si>
    <t xml:space="preserve">ORD000828</t>
  </si>
  <si>
    <t xml:space="preserve">2025-12-31</t>
  </si>
  <si>
    <t xml:space="preserve">ORD000829</t>
  </si>
  <si>
    <t xml:space="preserve">ORD000830</t>
  </si>
  <si>
    <t xml:space="preserve">ORD000831</t>
  </si>
  <si>
    <t xml:space="preserve">ORD000832</t>
  </si>
  <si>
    <t xml:space="preserve">ORD000833</t>
  </si>
  <si>
    <t xml:space="preserve">ORD000834</t>
  </si>
  <si>
    <t xml:space="preserve">ORD000835</t>
  </si>
  <si>
    <t xml:space="preserve">ORD000836</t>
  </si>
  <si>
    <t xml:space="preserve">ORD000837</t>
  </si>
  <si>
    <t xml:space="preserve">ORD000838</t>
  </si>
  <si>
    <t xml:space="preserve">ORD000839</t>
  </si>
  <si>
    <t xml:space="preserve">ORD000840</t>
  </si>
  <si>
    <t xml:space="preserve">ORD000841</t>
  </si>
  <si>
    <t xml:space="preserve">ORD000842</t>
  </si>
  <si>
    <t xml:space="preserve">ORD000843</t>
  </si>
  <si>
    <t xml:space="preserve">2024-02-09</t>
  </si>
  <si>
    <t xml:space="preserve">ORD000844</t>
  </si>
  <si>
    <t xml:space="preserve">ORD000845</t>
  </si>
  <si>
    <t xml:space="preserve">ORD000846</t>
  </si>
  <si>
    <t xml:space="preserve">2025-09-19</t>
  </si>
  <si>
    <t xml:space="preserve">ORD000847</t>
  </si>
  <si>
    <t xml:space="preserve">2024-02-01</t>
  </si>
  <si>
    <t xml:space="preserve">ORD000848</t>
  </si>
  <si>
    <t xml:space="preserve">ORD000849</t>
  </si>
  <si>
    <t xml:space="preserve">2025-04-30</t>
  </si>
  <si>
    <t xml:space="preserve">ORD000850</t>
  </si>
  <si>
    <t xml:space="preserve">ORD000851</t>
  </si>
  <si>
    <t xml:space="preserve">2025-07-28</t>
  </si>
  <si>
    <t xml:space="preserve">ORD000852</t>
  </si>
  <si>
    <t xml:space="preserve">ORD000853</t>
  </si>
  <si>
    <t xml:space="preserve">ORD000854</t>
  </si>
  <si>
    <t xml:space="preserve">ORD000855</t>
  </si>
  <si>
    <t xml:space="preserve">ORD000856</t>
  </si>
  <si>
    <t xml:space="preserve">ORD000857</t>
  </si>
  <si>
    <t xml:space="preserve">ORD000858</t>
  </si>
  <si>
    <t xml:space="preserve">ORD000859</t>
  </si>
  <si>
    <t xml:space="preserve">ORD000860</t>
  </si>
  <si>
    <t xml:space="preserve">ORD000861</t>
  </si>
  <si>
    <t xml:space="preserve">ORD000862</t>
  </si>
  <si>
    <t xml:space="preserve">ORD000863</t>
  </si>
  <si>
    <t xml:space="preserve">ORD000864</t>
  </si>
  <si>
    <t xml:space="preserve">2025-02-26</t>
  </si>
  <si>
    <t xml:space="preserve">ORD000865</t>
  </si>
  <si>
    <t xml:space="preserve">ORD000866</t>
  </si>
  <si>
    <t xml:space="preserve">ORD000867</t>
  </si>
  <si>
    <t xml:space="preserve">ORD000868</t>
  </si>
  <si>
    <t xml:space="preserve">ORD000869</t>
  </si>
  <si>
    <t xml:space="preserve">ORD000870</t>
  </si>
  <si>
    <t xml:space="preserve">ORD000871</t>
  </si>
  <si>
    <t xml:space="preserve">ORD000872</t>
  </si>
  <si>
    <t xml:space="preserve">ORD000873</t>
  </si>
  <si>
    <t xml:space="preserve">ORD000874</t>
  </si>
  <si>
    <t xml:space="preserve">ORD000875</t>
  </si>
  <si>
    <t xml:space="preserve">2025-12-02</t>
  </si>
  <si>
    <t xml:space="preserve">ORD000876</t>
  </si>
  <si>
    <t xml:space="preserve">ORD000877</t>
  </si>
  <si>
    <t xml:space="preserve">ORD000878</t>
  </si>
  <si>
    <t xml:space="preserve">ORD000879</t>
  </si>
  <si>
    <t xml:space="preserve">2025-11-17</t>
  </si>
  <si>
    <t xml:space="preserve">ORD000880</t>
  </si>
  <si>
    <t xml:space="preserve">ORD000881</t>
  </si>
  <si>
    <t xml:space="preserve">ORD000882</t>
  </si>
  <si>
    <t xml:space="preserve">ORD000883</t>
  </si>
  <si>
    <t xml:space="preserve">ORD000884</t>
  </si>
  <si>
    <t xml:space="preserve">ORD000885</t>
  </si>
  <si>
    <t xml:space="preserve">ORD000886</t>
  </si>
  <si>
    <t xml:space="preserve">2025-12-19</t>
  </si>
  <si>
    <t xml:space="preserve">ORD000887</t>
  </si>
  <si>
    <t xml:space="preserve">ORD000888</t>
  </si>
  <si>
    <t xml:space="preserve">2024-12-11</t>
  </si>
  <si>
    <t xml:space="preserve">ORD000889</t>
  </si>
  <si>
    <t xml:space="preserve">2025-09-16</t>
  </si>
  <si>
    <t xml:space="preserve">ORD000890</t>
  </si>
  <si>
    <t xml:space="preserve">ORD000891</t>
  </si>
  <si>
    <t xml:space="preserve">ORD000892</t>
  </si>
  <si>
    <t xml:space="preserve">2024-12-28</t>
  </si>
  <si>
    <t xml:space="preserve">ORD000893</t>
  </si>
  <si>
    <t xml:space="preserve">2025-04-06</t>
  </si>
  <si>
    <t xml:space="preserve">ORD000894</t>
  </si>
  <si>
    <t xml:space="preserve">ORD000895</t>
  </si>
  <si>
    <t xml:space="preserve">ORD000896</t>
  </si>
  <si>
    <t xml:space="preserve">ORD000897</t>
  </si>
  <si>
    <t xml:space="preserve">2025-07-18</t>
  </si>
  <si>
    <t xml:space="preserve">ORD000898</t>
  </si>
  <si>
    <t xml:space="preserve">ORD000899</t>
  </si>
  <si>
    <t xml:space="preserve">ORD000900</t>
  </si>
  <si>
    <t xml:space="preserve">ORD000901</t>
  </si>
  <si>
    <t xml:space="preserve">ORD000902</t>
  </si>
  <si>
    <t xml:space="preserve">ORD000903</t>
  </si>
  <si>
    <t xml:space="preserve">2024-08-21</t>
  </si>
  <si>
    <t xml:space="preserve">ORD000904</t>
  </si>
  <si>
    <t xml:space="preserve">2024-04-04</t>
  </si>
  <si>
    <t xml:space="preserve">ORD000905</t>
  </si>
  <si>
    <t xml:space="preserve">2025-01-27</t>
  </si>
  <si>
    <t xml:space="preserve">ORD000906</t>
  </si>
  <si>
    <t xml:space="preserve">ORD000907</t>
  </si>
  <si>
    <t xml:space="preserve">ORD000908</t>
  </si>
  <si>
    <t xml:space="preserve">ORD000909</t>
  </si>
  <si>
    <t xml:space="preserve">ORD000910</t>
  </si>
  <si>
    <t xml:space="preserve">2024-10-17</t>
  </si>
  <si>
    <t xml:space="preserve">ORD000911</t>
  </si>
  <si>
    <t xml:space="preserve">ORD000912</t>
  </si>
  <si>
    <t xml:space="preserve">ORD000913</t>
  </si>
  <si>
    <t xml:space="preserve">2024-01-16</t>
  </si>
  <si>
    <t xml:space="preserve">ORD000914</t>
  </si>
  <si>
    <t xml:space="preserve">ORD000915</t>
  </si>
  <si>
    <t xml:space="preserve">ORD000916</t>
  </si>
  <si>
    <t xml:space="preserve">ORD000917</t>
  </si>
  <si>
    <t xml:space="preserve">ORD000918</t>
  </si>
  <si>
    <t xml:space="preserve">ORD000919</t>
  </si>
  <si>
    <t xml:space="preserve">ORD000920</t>
  </si>
  <si>
    <t xml:space="preserve">ORD000921</t>
  </si>
  <si>
    <t xml:space="preserve">ORD000922</t>
  </si>
  <si>
    <t xml:space="preserve">ORD000923</t>
  </si>
  <si>
    <t xml:space="preserve">ORD000924</t>
  </si>
  <si>
    <t xml:space="preserve">ORD000925</t>
  </si>
  <si>
    <t xml:space="preserve">ORD000926</t>
  </si>
  <si>
    <t xml:space="preserve">ORD000927</t>
  </si>
  <si>
    <t xml:space="preserve">ORD000928</t>
  </si>
  <si>
    <t xml:space="preserve">ORD000929</t>
  </si>
  <si>
    <t xml:space="preserve">ORD000930</t>
  </si>
  <si>
    <t xml:space="preserve">ORD000931</t>
  </si>
  <si>
    <t xml:space="preserve">ORD000932</t>
  </si>
  <si>
    <t xml:space="preserve">2024-09-19</t>
  </si>
  <si>
    <t xml:space="preserve">ORD000933</t>
  </si>
  <si>
    <t xml:space="preserve">ORD000934</t>
  </si>
  <si>
    <t xml:space="preserve">ORD000935</t>
  </si>
  <si>
    <t xml:space="preserve">ORD000936</t>
  </si>
  <si>
    <t xml:space="preserve">ORD000937</t>
  </si>
  <si>
    <t xml:space="preserve">ORD000938</t>
  </si>
  <si>
    <t xml:space="preserve">ORD000939</t>
  </si>
  <si>
    <t xml:space="preserve">2025-04-20</t>
  </si>
  <si>
    <t xml:space="preserve">ORD000940</t>
  </si>
  <si>
    <t xml:space="preserve">ORD000941</t>
  </si>
  <si>
    <t xml:space="preserve">ORD000942</t>
  </si>
  <si>
    <t xml:space="preserve">ORD000943</t>
  </si>
  <si>
    <t xml:space="preserve">ORD000944</t>
  </si>
  <si>
    <t xml:space="preserve">ORD000945</t>
  </si>
  <si>
    <t xml:space="preserve">ORD000946</t>
  </si>
  <si>
    <t xml:space="preserve">ORD000947</t>
  </si>
  <si>
    <t xml:space="preserve">ORD000948</t>
  </si>
  <si>
    <t xml:space="preserve">ORD000949</t>
  </si>
  <si>
    <t xml:space="preserve">ORD000950</t>
  </si>
  <si>
    <t xml:space="preserve">ORD000951</t>
  </si>
  <si>
    <t xml:space="preserve">ORD000952</t>
  </si>
  <si>
    <t xml:space="preserve">ORD000953</t>
  </si>
  <si>
    <t xml:space="preserve">ORD000954</t>
  </si>
  <si>
    <t xml:space="preserve">ORD000955</t>
  </si>
  <si>
    <t xml:space="preserve">ORD000956</t>
  </si>
  <si>
    <t xml:space="preserve">ORD000957</t>
  </si>
  <si>
    <t xml:space="preserve">ORD000958</t>
  </si>
  <si>
    <t xml:space="preserve">2025-01-16</t>
  </si>
  <si>
    <t xml:space="preserve">ORD000959</t>
  </si>
  <si>
    <t xml:space="preserve">ORD000960</t>
  </si>
  <si>
    <t xml:space="preserve">ORD000961</t>
  </si>
  <si>
    <t xml:space="preserve">ORD000962</t>
  </si>
  <si>
    <t xml:space="preserve">ORD000963</t>
  </si>
  <si>
    <t xml:space="preserve">2025-02-28</t>
  </si>
  <si>
    <t xml:space="preserve">ORD000964</t>
  </si>
  <si>
    <t xml:space="preserve">ORD000965</t>
  </si>
  <si>
    <t xml:space="preserve">2025-12-25</t>
  </si>
  <si>
    <t xml:space="preserve">ORD000966</t>
  </si>
  <si>
    <t xml:space="preserve">ORD000967</t>
  </si>
  <si>
    <t xml:space="preserve">ORD000968</t>
  </si>
  <si>
    <t xml:space="preserve">ORD000969</t>
  </si>
  <si>
    <t xml:space="preserve">ORD000970</t>
  </si>
  <si>
    <t xml:space="preserve">ORD000971</t>
  </si>
  <si>
    <t xml:space="preserve">ORD000972</t>
  </si>
  <si>
    <t xml:space="preserve">2024-05-09</t>
  </si>
  <si>
    <t xml:space="preserve">ORD000973</t>
  </si>
  <si>
    <t xml:space="preserve">ORD000974</t>
  </si>
  <si>
    <t xml:space="preserve">2025-07-06</t>
  </si>
  <si>
    <t xml:space="preserve">ORD000975</t>
  </si>
  <si>
    <t xml:space="preserve">2025-11-26</t>
  </si>
  <si>
    <t xml:space="preserve">ORD000976</t>
  </si>
  <si>
    <t xml:space="preserve">ORD000977</t>
  </si>
  <si>
    <t xml:space="preserve">ORD000978</t>
  </si>
  <si>
    <t xml:space="preserve">2024-12-18</t>
  </si>
  <si>
    <t xml:space="preserve">ORD000979</t>
  </si>
  <si>
    <t xml:space="preserve">2025-01-21</t>
  </si>
  <si>
    <t xml:space="preserve">ORD000980</t>
  </si>
  <si>
    <t xml:space="preserve">2025-11-21</t>
  </si>
  <si>
    <t xml:space="preserve">ORD000981</t>
  </si>
  <si>
    <t xml:space="preserve">ORD000982</t>
  </si>
  <si>
    <t xml:space="preserve">2025-11-24</t>
  </si>
  <si>
    <t xml:space="preserve">ORD000983</t>
  </si>
  <si>
    <t xml:space="preserve">2024-08-17</t>
  </si>
  <si>
    <t xml:space="preserve">ORD000984</t>
  </si>
  <si>
    <t xml:space="preserve">ORD000985</t>
  </si>
  <si>
    <t xml:space="preserve">ORD000986</t>
  </si>
  <si>
    <t xml:space="preserve">ORD000987</t>
  </si>
  <si>
    <t xml:space="preserve">ORD000988</t>
  </si>
  <si>
    <t xml:space="preserve">ORD000989</t>
  </si>
  <si>
    <t xml:space="preserve">ORD000990</t>
  </si>
  <si>
    <t xml:space="preserve">ORD000991</t>
  </si>
  <si>
    <t xml:space="preserve">2025-09-23</t>
  </si>
  <si>
    <t xml:space="preserve">ORD000992</t>
  </si>
  <si>
    <t xml:space="preserve">ORD000993</t>
  </si>
  <si>
    <t xml:space="preserve">ORD000994</t>
  </si>
  <si>
    <t xml:space="preserve">ORD000995</t>
  </si>
  <si>
    <t xml:space="preserve">ORD000996</t>
  </si>
  <si>
    <t xml:space="preserve">ORD000997</t>
  </si>
  <si>
    <t xml:space="preserve">ORD000998</t>
  </si>
  <si>
    <t xml:space="preserve">ORD000999</t>
  </si>
  <si>
    <t xml:space="preserve">ORD001000</t>
  </si>
  <si>
    <t xml:space="preserve">ORD001001</t>
  </si>
  <si>
    <t xml:space="preserve">ORD001002</t>
  </si>
  <si>
    <t xml:space="preserve">ORD001003</t>
  </si>
  <si>
    <t xml:space="preserve">2025-07-14</t>
  </si>
  <si>
    <t xml:space="preserve">ORD001004</t>
  </si>
  <si>
    <t xml:space="preserve">ORD001005</t>
  </si>
  <si>
    <t xml:space="preserve">ORD001006</t>
  </si>
  <si>
    <t xml:space="preserve">ORD001007</t>
  </si>
  <si>
    <t xml:space="preserve">ORD001008</t>
  </si>
  <si>
    <t xml:space="preserve">2024-03-29</t>
  </si>
  <si>
    <t xml:space="preserve">ORD001009</t>
  </si>
  <si>
    <t xml:space="preserve">ORD001010</t>
  </si>
  <si>
    <t xml:space="preserve">ORD001011</t>
  </si>
  <si>
    <t xml:space="preserve">2025-10-22</t>
  </si>
  <si>
    <t xml:space="preserve">ORD001012</t>
  </si>
  <si>
    <t xml:space="preserve">2024-09-17</t>
  </si>
  <si>
    <t xml:space="preserve">ORD001013</t>
  </si>
  <si>
    <t xml:space="preserve">2025-02-04</t>
  </si>
  <si>
    <t xml:space="preserve">ORD001014</t>
  </si>
  <si>
    <t xml:space="preserve">ORD001015</t>
  </si>
  <si>
    <t xml:space="preserve">ORD001016</t>
  </si>
  <si>
    <t xml:space="preserve">ORD001017</t>
  </si>
  <si>
    <t xml:space="preserve">ORD001018</t>
  </si>
  <si>
    <t xml:space="preserve">ORD001019</t>
  </si>
  <si>
    <t xml:space="preserve">ORD001020</t>
  </si>
  <si>
    <t xml:space="preserve">ORD001021</t>
  </si>
  <si>
    <t xml:space="preserve">ORD001022</t>
  </si>
  <si>
    <t xml:space="preserve">ORD001023</t>
  </si>
  <si>
    <t xml:space="preserve">ORD001024</t>
  </si>
  <si>
    <t xml:space="preserve">ORD001025</t>
  </si>
  <si>
    <t xml:space="preserve">ORD001026</t>
  </si>
  <si>
    <t xml:space="preserve">2024-01-31</t>
  </si>
  <si>
    <t xml:space="preserve">ORD001027</t>
  </si>
  <si>
    <t xml:space="preserve">ORD001028</t>
  </si>
  <si>
    <t xml:space="preserve">ORD001029</t>
  </si>
  <si>
    <t xml:space="preserve">ORD001030</t>
  </si>
  <si>
    <t xml:space="preserve">2025-07-15</t>
  </si>
  <si>
    <t xml:space="preserve">ORD001031</t>
  </si>
  <si>
    <t xml:space="preserve">ORD001032</t>
  </si>
  <si>
    <t xml:space="preserve">ORD001033</t>
  </si>
  <si>
    <t xml:space="preserve">ORD001034</t>
  </si>
  <si>
    <t xml:space="preserve">ORD001035</t>
  </si>
  <si>
    <t xml:space="preserve">2025-01-15</t>
  </si>
  <si>
    <t xml:space="preserve">ORD001036</t>
  </si>
  <si>
    <t xml:space="preserve">ORD001037</t>
  </si>
  <si>
    <t xml:space="preserve">ORD001038</t>
  </si>
  <si>
    <t xml:space="preserve">ORD001039</t>
  </si>
  <si>
    <t xml:space="preserve">ORD001040</t>
  </si>
  <si>
    <t xml:space="preserve">ORD001041</t>
  </si>
  <si>
    <t xml:space="preserve">ORD001042</t>
  </si>
  <si>
    <t xml:space="preserve">2025-04-01</t>
  </si>
  <si>
    <t xml:space="preserve">ORD001043</t>
  </si>
  <si>
    <t xml:space="preserve">ORD001044</t>
  </si>
  <si>
    <t xml:space="preserve">ORD001045</t>
  </si>
  <si>
    <t xml:space="preserve">ORD001046</t>
  </si>
  <si>
    <t xml:space="preserve">ORD001047</t>
  </si>
  <si>
    <t xml:space="preserve">ORD001048</t>
  </si>
  <si>
    <t xml:space="preserve">ORD001049</t>
  </si>
  <si>
    <t xml:space="preserve">2024-08-11</t>
  </si>
  <si>
    <t xml:space="preserve">ORD001050</t>
  </si>
  <si>
    <t xml:space="preserve">ORD001051</t>
  </si>
  <si>
    <t xml:space="preserve">ORD001052</t>
  </si>
  <si>
    <t xml:space="preserve">ORD001053</t>
  </si>
  <si>
    <t xml:space="preserve">ORD001054</t>
  </si>
  <si>
    <t xml:space="preserve">ORD001055</t>
  </si>
  <si>
    <t xml:space="preserve">ORD001056</t>
  </si>
  <si>
    <t xml:space="preserve">ORD001057</t>
  </si>
  <si>
    <t xml:space="preserve">ORD001058</t>
  </si>
  <si>
    <t xml:space="preserve">ORD001059</t>
  </si>
  <si>
    <t xml:space="preserve">ORD001060</t>
  </si>
  <si>
    <t xml:space="preserve">2025-07-13</t>
  </si>
  <si>
    <t xml:space="preserve">ORD001061</t>
  </si>
  <si>
    <t xml:space="preserve">ORD001062</t>
  </si>
  <si>
    <t xml:space="preserve">ORD001063</t>
  </si>
  <si>
    <t xml:space="preserve">ORD001064</t>
  </si>
  <si>
    <t xml:space="preserve">ORD001065</t>
  </si>
  <si>
    <t xml:space="preserve">ORD001066</t>
  </si>
  <si>
    <t xml:space="preserve">ORD001067</t>
  </si>
  <si>
    <t xml:space="preserve">ORD001068</t>
  </si>
  <si>
    <t xml:space="preserve">ORD001069</t>
  </si>
  <si>
    <t xml:space="preserve">ORD001070</t>
  </si>
  <si>
    <t xml:space="preserve">ORD001071</t>
  </si>
  <si>
    <t xml:space="preserve">2024-05-01</t>
  </si>
  <si>
    <t xml:space="preserve">ORD001072</t>
  </si>
  <si>
    <t xml:space="preserve">ORD001073</t>
  </si>
  <si>
    <t xml:space="preserve">ORD001074</t>
  </si>
  <si>
    <t xml:space="preserve">ORD001075</t>
  </si>
  <si>
    <t xml:space="preserve">ORD001076</t>
  </si>
  <si>
    <t xml:space="preserve">ORD001077</t>
  </si>
  <si>
    <t xml:space="preserve">2025-09-08</t>
  </si>
  <si>
    <t xml:space="preserve">ORD001078</t>
  </si>
  <si>
    <t xml:space="preserve">ORD001079</t>
  </si>
  <si>
    <t xml:space="preserve">ORD001080</t>
  </si>
  <si>
    <t xml:space="preserve">ORD001081</t>
  </si>
  <si>
    <t xml:space="preserve">ORD001082</t>
  </si>
  <si>
    <t xml:space="preserve">ORD001083</t>
  </si>
  <si>
    <t xml:space="preserve">ORD001084</t>
  </si>
  <si>
    <t xml:space="preserve">ORD001085</t>
  </si>
  <si>
    <t xml:space="preserve">ORD001086</t>
  </si>
  <si>
    <t xml:space="preserve">ORD001087</t>
  </si>
  <si>
    <t xml:space="preserve">ORD001088</t>
  </si>
  <si>
    <t xml:space="preserve">ORD001089</t>
  </si>
  <si>
    <t xml:space="preserve">ORD001090</t>
  </si>
  <si>
    <t xml:space="preserve">2025-02-20</t>
  </si>
  <si>
    <t xml:space="preserve">ORD001091</t>
  </si>
  <si>
    <t xml:space="preserve">ORD001092</t>
  </si>
  <si>
    <t xml:space="preserve">ORD001093</t>
  </si>
  <si>
    <t xml:space="preserve">ORD001094</t>
  </si>
  <si>
    <t xml:space="preserve">2025-04-03</t>
  </si>
  <si>
    <t xml:space="preserve">ORD001095</t>
  </si>
  <si>
    <t xml:space="preserve">2025-05-21</t>
  </si>
  <si>
    <t xml:space="preserve">ORD001096</t>
  </si>
  <si>
    <t xml:space="preserve">ORD001097</t>
  </si>
  <si>
    <t xml:space="preserve">2024-11-08</t>
  </si>
  <si>
    <t xml:space="preserve">ORD001098</t>
  </si>
  <si>
    <t xml:space="preserve">ORD001099</t>
  </si>
  <si>
    <t xml:space="preserve">ORD001100</t>
  </si>
  <si>
    <t xml:space="preserve">ORD001101</t>
  </si>
  <si>
    <t xml:space="preserve">ORD001102</t>
  </si>
  <si>
    <t xml:space="preserve">ORD001103</t>
  </si>
  <si>
    <t xml:space="preserve">2024-09-15</t>
  </si>
  <si>
    <t xml:space="preserve">ORD001104</t>
  </si>
  <si>
    <t xml:space="preserve">ORD001105</t>
  </si>
  <si>
    <t xml:space="preserve">ORD001106</t>
  </si>
  <si>
    <t xml:space="preserve">ORD001107</t>
  </si>
  <si>
    <t xml:space="preserve">ORD001108</t>
  </si>
  <si>
    <t xml:space="preserve">ORD001109</t>
  </si>
  <si>
    <t xml:space="preserve">ORD001110</t>
  </si>
  <si>
    <t xml:space="preserve">ORD001111</t>
  </si>
  <si>
    <t xml:space="preserve">2024-11-14</t>
  </si>
  <si>
    <t xml:space="preserve">ORD001112</t>
  </si>
  <si>
    <t xml:space="preserve">ORD001113</t>
  </si>
  <si>
    <t xml:space="preserve">ORD001114</t>
  </si>
  <si>
    <t xml:space="preserve">ORD001115</t>
  </si>
  <si>
    <t xml:space="preserve">ORD001116</t>
  </si>
  <si>
    <t xml:space="preserve">ORD001117</t>
  </si>
  <si>
    <t xml:space="preserve">ORD001118</t>
  </si>
  <si>
    <t xml:space="preserve">ORD001119</t>
  </si>
  <si>
    <t xml:space="preserve">ORD001120</t>
  </si>
  <si>
    <t xml:space="preserve">ORD001121</t>
  </si>
  <si>
    <t xml:space="preserve">2024-04-15</t>
  </si>
  <si>
    <t xml:space="preserve">ORD001122</t>
  </si>
  <si>
    <t xml:space="preserve">ORD001123</t>
  </si>
  <si>
    <t xml:space="preserve">ORD001124</t>
  </si>
  <si>
    <t xml:space="preserve">ORD001125</t>
  </si>
  <si>
    <t xml:space="preserve">ORD001126</t>
  </si>
  <si>
    <t xml:space="preserve">ORD001127</t>
  </si>
  <si>
    <t xml:space="preserve">ORD001128</t>
  </si>
  <si>
    <t xml:space="preserve">ORD001129</t>
  </si>
  <si>
    <t xml:space="preserve">ORD001130</t>
  </si>
  <si>
    <t xml:space="preserve">ORD001131</t>
  </si>
  <si>
    <t xml:space="preserve">ORD001132</t>
  </si>
  <si>
    <t xml:space="preserve">ORD001133</t>
  </si>
  <si>
    <t xml:space="preserve">ORD001134</t>
  </si>
  <si>
    <t xml:space="preserve">ORD001135</t>
  </si>
  <si>
    <t xml:space="preserve">ORD001136</t>
  </si>
  <si>
    <t xml:space="preserve">ORD001137</t>
  </si>
  <si>
    <t xml:space="preserve">ORD001138</t>
  </si>
  <si>
    <t xml:space="preserve">ORD001139</t>
  </si>
  <si>
    <t xml:space="preserve">ORD001140</t>
  </si>
  <si>
    <t xml:space="preserve">ORD001141</t>
  </si>
  <si>
    <t xml:space="preserve">ORD001142</t>
  </si>
  <si>
    <t xml:space="preserve">ORD001143</t>
  </si>
  <si>
    <t xml:space="preserve">ORD001144</t>
  </si>
  <si>
    <t xml:space="preserve">ORD001145</t>
  </si>
  <si>
    <t xml:space="preserve">ORD001146</t>
  </si>
  <si>
    <t xml:space="preserve">ORD001147</t>
  </si>
  <si>
    <t xml:space="preserve">ORD001148</t>
  </si>
  <si>
    <t xml:space="preserve">ORD001149</t>
  </si>
  <si>
    <t xml:space="preserve">ORD001150</t>
  </si>
  <si>
    <t xml:space="preserve">2024-07-01</t>
  </si>
  <si>
    <t xml:space="preserve">ORD001151</t>
  </si>
  <si>
    <t xml:space="preserve">ORD001152</t>
  </si>
  <si>
    <t xml:space="preserve">ORD001153</t>
  </si>
  <si>
    <t xml:space="preserve">2024-02-07</t>
  </si>
  <si>
    <t xml:space="preserve">ORD001154</t>
  </si>
  <si>
    <t xml:space="preserve">ORD001155</t>
  </si>
  <si>
    <t xml:space="preserve">ORD001156</t>
  </si>
  <si>
    <t xml:space="preserve">ORD001157</t>
  </si>
  <si>
    <t xml:space="preserve">2024-12-15</t>
  </si>
  <si>
    <t xml:space="preserve">ORD001158</t>
  </si>
  <si>
    <t xml:space="preserve">2024-07-24</t>
  </si>
  <si>
    <t xml:space="preserve">ORD001159</t>
  </si>
  <si>
    <t xml:space="preserve">ORD001160</t>
  </si>
  <si>
    <t xml:space="preserve">ORD001161</t>
  </si>
  <si>
    <t xml:space="preserve">ORD001162</t>
  </si>
  <si>
    <t xml:space="preserve">ORD001163</t>
  </si>
  <si>
    <t xml:space="preserve">ORD001164</t>
  </si>
  <si>
    <t xml:space="preserve">ORD001165</t>
  </si>
  <si>
    <t xml:space="preserve">ORD001166</t>
  </si>
  <si>
    <t xml:space="preserve">ORD001167</t>
  </si>
  <si>
    <t xml:space="preserve">ORD001168</t>
  </si>
  <si>
    <t xml:space="preserve">ORD001169</t>
  </si>
  <si>
    <t xml:space="preserve">ORD001170</t>
  </si>
  <si>
    <t xml:space="preserve">ORD001171</t>
  </si>
  <si>
    <t xml:space="preserve">ORD001172</t>
  </si>
  <si>
    <t xml:space="preserve">ORD001173</t>
  </si>
  <si>
    <t xml:space="preserve">ORD001174</t>
  </si>
  <si>
    <t xml:space="preserve">ORD001175</t>
  </si>
  <si>
    <t xml:space="preserve">ORD001176</t>
  </si>
  <si>
    <t xml:space="preserve">ORD001177</t>
  </si>
  <si>
    <t xml:space="preserve">ORD001178</t>
  </si>
  <si>
    <t xml:space="preserve">ORD001179</t>
  </si>
  <si>
    <t xml:space="preserve">ORD001180</t>
  </si>
  <si>
    <t xml:space="preserve">ORD001181</t>
  </si>
  <si>
    <t xml:space="preserve">ORD001182</t>
  </si>
  <si>
    <t xml:space="preserve">ORD001183</t>
  </si>
  <si>
    <t xml:space="preserve">ORD001184</t>
  </si>
  <si>
    <t xml:space="preserve">ORD001185</t>
  </si>
  <si>
    <t xml:space="preserve">ORD001186</t>
  </si>
  <si>
    <t xml:space="preserve">ORD001187</t>
  </si>
  <si>
    <t xml:space="preserve">2025-08-10</t>
  </si>
  <si>
    <t xml:space="preserve">ORD001188</t>
  </si>
  <si>
    <t xml:space="preserve">ORD001189</t>
  </si>
  <si>
    <t xml:space="preserve">2024-01-09</t>
  </si>
  <si>
    <t xml:space="preserve">ORD001190</t>
  </si>
  <si>
    <t xml:space="preserve">ORD001191</t>
  </si>
  <si>
    <t xml:space="preserve">ORD001192</t>
  </si>
  <si>
    <t xml:space="preserve">ORD001193</t>
  </si>
  <si>
    <t xml:space="preserve">ORD001194</t>
  </si>
  <si>
    <t xml:space="preserve">ORD001195</t>
  </si>
  <si>
    <t xml:space="preserve">ORD001196</t>
  </si>
  <si>
    <t xml:space="preserve">ORD001197</t>
  </si>
  <si>
    <t xml:space="preserve">2025-08-08</t>
  </si>
  <si>
    <t xml:space="preserve">ORD001198</t>
  </si>
  <si>
    <t xml:space="preserve">ORD001199</t>
  </si>
  <si>
    <t xml:space="preserve">ORD001200</t>
  </si>
  <si>
    <t xml:space="preserve">ORD001201</t>
  </si>
  <si>
    <t xml:space="preserve">ORD001202</t>
  </si>
  <si>
    <t xml:space="preserve">ORD001203</t>
  </si>
  <si>
    <t xml:space="preserve">ORD001204</t>
  </si>
  <si>
    <t xml:space="preserve">ORD001205</t>
  </si>
  <si>
    <t xml:space="preserve">ORD001206</t>
  </si>
  <si>
    <t xml:space="preserve">ORD001207</t>
  </si>
  <si>
    <t xml:space="preserve">ORD001208</t>
  </si>
  <si>
    <t xml:space="preserve">2024-08-29</t>
  </si>
  <si>
    <t xml:space="preserve">ORD001209</t>
  </si>
  <si>
    <t xml:space="preserve">ORD001210</t>
  </si>
  <si>
    <t xml:space="preserve">ORD001211</t>
  </si>
  <si>
    <t xml:space="preserve">ORD001212</t>
  </si>
  <si>
    <t xml:space="preserve">ORD001213</t>
  </si>
  <si>
    <t xml:space="preserve">ORD001214</t>
  </si>
  <si>
    <t xml:space="preserve">ORD001215</t>
  </si>
  <si>
    <t xml:space="preserve">ORD001216</t>
  </si>
  <si>
    <t xml:space="preserve">ORD001217</t>
  </si>
  <si>
    <t xml:space="preserve">ORD001218</t>
  </si>
  <si>
    <t xml:space="preserve">ORD001219</t>
  </si>
  <si>
    <t xml:space="preserve">2025-07-02</t>
  </si>
  <si>
    <t xml:space="preserve">ORD001220</t>
  </si>
  <si>
    <t xml:space="preserve">ORD001221</t>
  </si>
  <si>
    <t xml:space="preserve">ORD001222</t>
  </si>
  <si>
    <t xml:space="preserve">ORD001223</t>
  </si>
  <si>
    <t xml:space="preserve">ORD001224</t>
  </si>
  <si>
    <t xml:space="preserve">ORD001225</t>
  </si>
  <si>
    <t xml:space="preserve">ORD001226</t>
  </si>
  <si>
    <t xml:space="preserve">ORD001227</t>
  </si>
  <si>
    <t xml:space="preserve">ORD001228</t>
  </si>
  <si>
    <t xml:space="preserve">ORD001229</t>
  </si>
  <si>
    <t xml:space="preserve">ORD001230</t>
  </si>
  <si>
    <t xml:space="preserve">ORD001231</t>
  </si>
  <si>
    <t xml:space="preserve">ORD001232</t>
  </si>
  <si>
    <t xml:space="preserve">ORD001233</t>
  </si>
  <si>
    <t xml:space="preserve">ORD001234</t>
  </si>
  <si>
    <t xml:space="preserve">ORD001235</t>
  </si>
  <si>
    <t xml:space="preserve">ORD001236</t>
  </si>
  <si>
    <t xml:space="preserve">ORD001237</t>
  </si>
  <si>
    <t xml:space="preserve">ORD001238</t>
  </si>
  <si>
    <t xml:space="preserve">ORD001239</t>
  </si>
  <si>
    <t xml:space="preserve">ORD001240</t>
  </si>
  <si>
    <t xml:space="preserve">ORD001241</t>
  </si>
  <si>
    <t xml:space="preserve">2024-06-24</t>
  </si>
  <si>
    <t xml:space="preserve">ORD001242</t>
  </si>
  <si>
    <t xml:space="preserve">ORD001243</t>
  </si>
  <si>
    <t xml:space="preserve">2024-05-25</t>
  </si>
  <si>
    <t xml:space="preserve">ORD001244</t>
  </si>
  <si>
    <t xml:space="preserve">ORD001245</t>
  </si>
  <si>
    <t xml:space="preserve">ORD001246</t>
  </si>
  <si>
    <t xml:space="preserve">ORD001247</t>
  </si>
  <si>
    <t xml:space="preserve">ORD001248</t>
  </si>
  <si>
    <t xml:space="preserve">ORD001249</t>
  </si>
  <si>
    <t xml:space="preserve">ORD001250</t>
  </si>
  <si>
    <t xml:space="preserve">ORD001251</t>
  </si>
  <si>
    <t xml:space="preserve">ORD001252</t>
  </si>
  <si>
    <t xml:space="preserve">ORD001253</t>
  </si>
  <si>
    <t xml:space="preserve">ORD001254</t>
  </si>
  <si>
    <t xml:space="preserve">ORD001255</t>
  </si>
  <si>
    <t xml:space="preserve">ORD001256</t>
  </si>
  <si>
    <t xml:space="preserve">ORD001257</t>
  </si>
  <si>
    <t xml:space="preserve">ORD001258</t>
  </si>
  <si>
    <t xml:space="preserve">ORD001259</t>
  </si>
  <si>
    <t xml:space="preserve">ORD001260</t>
  </si>
  <si>
    <t xml:space="preserve">ORD001261</t>
  </si>
  <si>
    <t xml:space="preserve">ORD001262</t>
  </si>
  <si>
    <t xml:space="preserve">ORD001263</t>
  </si>
  <si>
    <t xml:space="preserve">ORD001264</t>
  </si>
  <si>
    <t xml:space="preserve">ORD001265</t>
  </si>
  <si>
    <t xml:space="preserve">ORD001266</t>
  </si>
  <si>
    <t xml:space="preserve">ORD001267</t>
  </si>
  <si>
    <t xml:space="preserve">ORD001268</t>
  </si>
  <si>
    <t xml:space="preserve">2024-05-13</t>
  </si>
  <si>
    <t xml:space="preserve">ORD001269</t>
  </si>
  <si>
    <t xml:space="preserve">ORD001270</t>
  </si>
  <si>
    <t xml:space="preserve">ORD001271</t>
  </si>
  <si>
    <t xml:space="preserve">ORD001272</t>
  </si>
  <si>
    <t xml:space="preserve">ORD001273</t>
  </si>
  <si>
    <t xml:space="preserve">ORD001274</t>
  </si>
  <si>
    <t xml:space="preserve">ORD001275</t>
  </si>
  <si>
    <t xml:space="preserve">ORD001276</t>
  </si>
  <si>
    <t xml:space="preserve">ORD001277</t>
  </si>
  <si>
    <t xml:space="preserve">ORD001278</t>
  </si>
  <si>
    <t xml:space="preserve">ORD001279</t>
  </si>
  <si>
    <t xml:space="preserve">ORD001280</t>
  </si>
  <si>
    <t xml:space="preserve">ORD001281</t>
  </si>
  <si>
    <t xml:space="preserve">ORD001282</t>
  </si>
  <si>
    <t xml:space="preserve">ORD001283</t>
  </si>
  <si>
    <t xml:space="preserve">ORD001284</t>
  </si>
  <si>
    <t xml:space="preserve">ORD001285</t>
  </si>
  <si>
    <t xml:space="preserve">ORD001286</t>
  </si>
  <si>
    <t xml:space="preserve">ORD001287</t>
  </si>
  <si>
    <t xml:space="preserve">ORD001288</t>
  </si>
  <si>
    <t xml:space="preserve">ORD001289</t>
  </si>
  <si>
    <t xml:space="preserve">ORD001290</t>
  </si>
  <si>
    <t xml:space="preserve">ORD001291</t>
  </si>
  <si>
    <t xml:space="preserve">ORD001292</t>
  </si>
  <si>
    <t xml:space="preserve">ORD001293</t>
  </si>
  <si>
    <t xml:space="preserve">ORD001294</t>
  </si>
  <si>
    <t xml:space="preserve">ORD001295</t>
  </si>
  <si>
    <t xml:space="preserve">ORD001296</t>
  </si>
  <si>
    <t xml:space="preserve">ORD001297</t>
  </si>
  <si>
    <t xml:space="preserve">ORD001298</t>
  </si>
  <si>
    <t xml:space="preserve">2025-01-25</t>
  </si>
  <si>
    <t xml:space="preserve">ORD001299</t>
  </si>
  <si>
    <t xml:space="preserve">ORD001300</t>
  </si>
  <si>
    <t xml:space="preserve">ORD001301</t>
  </si>
  <si>
    <t xml:space="preserve">ORD001302</t>
  </si>
  <si>
    <t xml:space="preserve">ORD001303</t>
  </si>
  <si>
    <t xml:space="preserve">ORD001304</t>
  </si>
  <si>
    <t xml:space="preserve">2025-05-05</t>
  </si>
  <si>
    <t xml:space="preserve">ORD001305</t>
  </si>
  <si>
    <t xml:space="preserve">ORD001306</t>
  </si>
  <si>
    <t xml:space="preserve">ORD001307</t>
  </si>
  <si>
    <t xml:space="preserve">ORD001308</t>
  </si>
  <si>
    <t xml:space="preserve">ORD001309</t>
  </si>
  <si>
    <t xml:space="preserve">2025-09-06</t>
  </si>
  <si>
    <t xml:space="preserve">ORD001310</t>
  </si>
  <si>
    <t xml:space="preserve">ORD001311</t>
  </si>
  <si>
    <t xml:space="preserve">ORD001312</t>
  </si>
  <si>
    <t xml:space="preserve">2024-03-06</t>
  </si>
  <si>
    <t xml:space="preserve">ORD001313</t>
  </si>
  <si>
    <t xml:space="preserve">ORD001314</t>
  </si>
  <si>
    <t xml:space="preserve">ORD001315</t>
  </si>
  <si>
    <t xml:space="preserve">ORD001316</t>
  </si>
  <si>
    <t xml:space="preserve">ORD001317</t>
  </si>
  <si>
    <t xml:space="preserve">ORD001318</t>
  </si>
  <si>
    <t xml:space="preserve">ORD001319</t>
  </si>
  <si>
    <t xml:space="preserve">ORD001320</t>
  </si>
  <si>
    <t xml:space="preserve">ORD001321</t>
  </si>
  <si>
    <t xml:space="preserve">ORD001322</t>
  </si>
  <si>
    <t xml:space="preserve">ORD001323</t>
  </si>
  <si>
    <t xml:space="preserve">2025-05-03</t>
  </si>
  <si>
    <t xml:space="preserve">ORD001324</t>
  </si>
  <si>
    <t xml:space="preserve">ORD001325</t>
  </si>
  <si>
    <t xml:space="preserve">ORD001326</t>
  </si>
  <si>
    <t xml:space="preserve">ORD001327</t>
  </si>
  <si>
    <t xml:space="preserve">ORD001328</t>
  </si>
  <si>
    <t xml:space="preserve">ORD001329</t>
  </si>
  <si>
    <t xml:space="preserve">ORD001330</t>
  </si>
  <si>
    <t xml:space="preserve">2024-03-31</t>
  </si>
  <si>
    <t xml:space="preserve">ORD001331</t>
  </si>
  <si>
    <t xml:space="preserve">ORD001332</t>
  </si>
  <si>
    <t xml:space="preserve">ORD001333</t>
  </si>
  <si>
    <t xml:space="preserve">ORD001334</t>
  </si>
  <si>
    <t xml:space="preserve">ORD001335</t>
  </si>
  <si>
    <t xml:space="preserve">2024-02-11</t>
  </si>
  <si>
    <t xml:space="preserve">ORD001336</t>
  </si>
  <si>
    <t xml:space="preserve">ORD001337</t>
  </si>
  <si>
    <t xml:space="preserve">ORD001338</t>
  </si>
  <si>
    <t xml:space="preserve">ORD001339</t>
  </si>
  <si>
    <t xml:space="preserve">ORD001340</t>
  </si>
  <si>
    <t xml:space="preserve">2025-04-25</t>
  </si>
  <si>
    <t xml:space="preserve">ORD001341</t>
  </si>
  <si>
    <t xml:space="preserve">ORD001342</t>
  </si>
  <si>
    <t xml:space="preserve">ORD001343</t>
  </si>
  <si>
    <t xml:space="preserve">ORD001344</t>
  </si>
  <si>
    <t xml:space="preserve">ORD001345</t>
  </si>
  <si>
    <t xml:space="preserve">ORD001346</t>
  </si>
  <si>
    <t xml:space="preserve">ORD001347</t>
  </si>
  <si>
    <t xml:space="preserve">2024-02-02</t>
  </si>
  <si>
    <t xml:space="preserve">ORD001348</t>
  </si>
  <si>
    <t xml:space="preserve">ORD001349</t>
  </si>
  <si>
    <t xml:space="preserve">ORD001350</t>
  </si>
  <si>
    <t xml:space="preserve">ORD001351</t>
  </si>
  <si>
    <t xml:space="preserve">ORD001352</t>
  </si>
  <si>
    <t xml:space="preserve">ORD001353</t>
  </si>
  <si>
    <t xml:space="preserve">ORD001354</t>
  </si>
  <si>
    <t xml:space="preserve">ORD001355</t>
  </si>
  <si>
    <t xml:space="preserve">ORD001356</t>
  </si>
  <si>
    <t xml:space="preserve">ORD001357</t>
  </si>
  <si>
    <t xml:space="preserve">ORD001358</t>
  </si>
  <si>
    <t xml:space="preserve">2024-01-27</t>
  </si>
  <si>
    <t xml:space="preserve">ORD001359</t>
  </si>
  <si>
    <t xml:space="preserve">ORD001360</t>
  </si>
  <si>
    <t xml:space="preserve">2024-04-20</t>
  </si>
  <si>
    <t xml:space="preserve">ORD001361</t>
  </si>
  <si>
    <t xml:space="preserve">ORD001362</t>
  </si>
  <si>
    <t xml:space="preserve">ORD001363</t>
  </si>
  <si>
    <t xml:space="preserve">ORD001364</t>
  </si>
  <si>
    <t xml:space="preserve">ORD001365</t>
  </si>
  <si>
    <t xml:space="preserve">ORD001366</t>
  </si>
  <si>
    <t xml:space="preserve">ORD001367</t>
  </si>
  <si>
    <t xml:space="preserve">ORD001368</t>
  </si>
  <si>
    <t xml:space="preserve">2024-02-18</t>
  </si>
  <si>
    <t xml:space="preserve">ORD001369</t>
  </si>
  <si>
    <t xml:space="preserve">ORD001370</t>
  </si>
  <si>
    <t xml:space="preserve">ORD001371</t>
  </si>
  <si>
    <t xml:space="preserve">ORD001372</t>
  </si>
  <si>
    <t xml:space="preserve">ORD001373</t>
  </si>
  <si>
    <t xml:space="preserve">ORD001374</t>
  </si>
  <si>
    <t xml:space="preserve">ORD001375</t>
  </si>
  <si>
    <t xml:space="preserve">ORD001376</t>
  </si>
  <si>
    <t xml:space="preserve">ORD001377</t>
  </si>
  <si>
    <t xml:space="preserve">ORD001378</t>
  </si>
  <si>
    <t xml:space="preserve">ORD001379</t>
  </si>
  <si>
    <t xml:space="preserve">ORD001380</t>
  </si>
  <si>
    <t xml:space="preserve">ORD001381</t>
  </si>
  <si>
    <t xml:space="preserve">ORD001382</t>
  </si>
  <si>
    <t xml:space="preserve">ORD001383</t>
  </si>
  <si>
    <t xml:space="preserve">ORD001384</t>
  </si>
  <si>
    <t xml:space="preserve">ORD001385</t>
  </si>
  <si>
    <t xml:space="preserve">ORD001386</t>
  </si>
  <si>
    <t xml:space="preserve">ORD001387</t>
  </si>
  <si>
    <t xml:space="preserve">ORD001388</t>
  </si>
  <si>
    <t xml:space="preserve">ORD001389</t>
  </si>
  <si>
    <t xml:space="preserve">ORD001390</t>
  </si>
  <si>
    <t xml:space="preserve">ORD001391</t>
  </si>
  <si>
    <t xml:space="preserve">ORD001392</t>
  </si>
  <si>
    <t xml:space="preserve">2024-09-22</t>
  </si>
  <si>
    <t xml:space="preserve">ORD001393</t>
  </si>
  <si>
    <t xml:space="preserve">ORD001394</t>
  </si>
  <si>
    <t xml:space="preserve">ORD001395</t>
  </si>
  <si>
    <t xml:space="preserve">ORD001396</t>
  </si>
  <si>
    <t xml:space="preserve">ORD001397</t>
  </si>
  <si>
    <t xml:space="preserve">ORD001398</t>
  </si>
  <si>
    <t xml:space="preserve">ORD001399</t>
  </si>
  <si>
    <t xml:space="preserve">ORD001400</t>
  </si>
  <si>
    <t xml:space="preserve">ORD001401</t>
  </si>
  <si>
    <t xml:space="preserve">ORD001402</t>
  </si>
  <si>
    <t xml:space="preserve">2024-04-08</t>
  </si>
  <si>
    <t xml:space="preserve">ORD001403</t>
  </si>
  <si>
    <t xml:space="preserve">ORD001404</t>
  </si>
  <si>
    <t xml:space="preserve">ORD001405</t>
  </si>
  <si>
    <t xml:space="preserve">ORD001406</t>
  </si>
  <si>
    <t xml:space="preserve">ORD001407</t>
  </si>
  <si>
    <t xml:space="preserve">2025-09-12</t>
  </si>
  <si>
    <t xml:space="preserve">ORD001408</t>
  </si>
  <si>
    <t xml:space="preserve">ORD001409</t>
  </si>
  <si>
    <t xml:space="preserve">ORD001410</t>
  </si>
  <si>
    <t xml:space="preserve">ORD001411</t>
  </si>
  <si>
    <t xml:space="preserve">ORD001412</t>
  </si>
  <si>
    <t xml:space="preserve">ORD001413</t>
  </si>
  <si>
    <t xml:space="preserve">ORD001414</t>
  </si>
  <si>
    <t xml:space="preserve">ORD001415</t>
  </si>
  <si>
    <t xml:space="preserve">ORD001416</t>
  </si>
  <si>
    <t xml:space="preserve">ORD001417</t>
  </si>
  <si>
    <t xml:space="preserve">ORD001418</t>
  </si>
  <si>
    <t xml:space="preserve">ORD001419</t>
  </si>
  <si>
    <t xml:space="preserve">2024-10-12</t>
  </si>
  <si>
    <t xml:space="preserve">ORD001420</t>
  </si>
  <si>
    <t xml:space="preserve">ORD001421</t>
  </si>
  <si>
    <t xml:space="preserve">ORD001422</t>
  </si>
  <si>
    <t xml:space="preserve">ORD001423</t>
  </si>
  <si>
    <t xml:space="preserve">ORD001424</t>
  </si>
  <si>
    <t xml:space="preserve">ORD001425</t>
  </si>
  <si>
    <t xml:space="preserve">ORD001426</t>
  </si>
  <si>
    <t xml:space="preserve">2024-03-17</t>
  </si>
  <si>
    <t xml:space="preserve">ORD001427</t>
  </si>
  <si>
    <t xml:space="preserve">ORD001428</t>
  </si>
  <si>
    <t xml:space="preserve">ORD001429</t>
  </si>
  <si>
    <t xml:space="preserve">ORD001430</t>
  </si>
  <si>
    <t xml:space="preserve">2024-09-21</t>
  </si>
  <si>
    <t xml:space="preserve">ORD001431</t>
  </si>
  <si>
    <t xml:space="preserve">ORD001432</t>
  </si>
  <si>
    <t xml:space="preserve">ORD001433</t>
  </si>
  <si>
    <t xml:space="preserve">ORD001434</t>
  </si>
  <si>
    <t xml:space="preserve">ORD001435</t>
  </si>
  <si>
    <t xml:space="preserve">ORD001436</t>
  </si>
  <si>
    <t xml:space="preserve">ORD001437</t>
  </si>
  <si>
    <t xml:space="preserve">ORD001438</t>
  </si>
  <si>
    <t xml:space="preserve">ORD001439</t>
  </si>
  <si>
    <t xml:space="preserve">2025-02-25</t>
  </si>
  <si>
    <t xml:space="preserve">ORD001440</t>
  </si>
  <si>
    <t xml:space="preserve">ORD001441</t>
  </si>
  <si>
    <t xml:space="preserve">ORD001442</t>
  </si>
  <si>
    <t xml:space="preserve">ORD001443</t>
  </si>
  <si>
    <t xml:space="preserve">ORD001444</t>
  </si>
  <si>
    <t xml:space="preserve">ORD001445</t>
  </si>
  <si>
    <t xml:space="preserve">ORD001446</t>
  </si>
  <si>
    <t xml:space="preserve">ORD001447</t>
  </si>
  <si>
    <t xml:space="preserve">ORD001448</t>
  </si>
  <si>
    <t xml:space="preserve">2024-01-01</t>
  </si>
  <si>
    <t xml:space="preserve">ORD001449</t>
  </si>
  <si>
    <t xml:space="preserve">ORD001450</t>
  </si>
  <si>
    <t xml:space="preserve">ORD001451</t>
  </si>
  <si>
    <t xml:space="preserve">ORD001452</t>
  </si>
  <si>
    <t xml:space="preserve">ORD001453</t>
  </si>
  <si>
    <t xml:space="preserve">ORD001454</t>
  </si>
  <si>
    <t xml:space="preserve">ORD001455</t>
  </si>
  <si>
    <t xml:space="preserve">ORD001456</t>
  </si>
  <si>
    <t xml:space="preserve">ORD001457</t>
  </si>
  <si>
    <t xml:space="preserve">ORD001458</t>
  </si>
  <si>
    <t xml:space="preserve">ORD001459</t>
  </si>
  <si>
    <t xml:space="preserve">ORD001460</t>
  </si>
  <si>
    <t xml:space="preserve">2024-05-29</t>
  </si>
  <si>
    <t xml:space="preserve">ORD001461</t>
  </si>
  <si>
    <t xml:space="preserve">ORD001462</t>
  </si>
  <si>
    <t xml:space="preserve">ORD001463</t>
  </si>
  <si>
    <t xml:space="preserve">2024-01-05</t>
  </si>
  <si>
    <t xml:space="preserve">ORD001464</t>
  </si>
  <si>
    <t xml:space="preserve">ORD001465</t>
  </si>
  <si>
    <t xml:space="preserve">ORD001466</t>
  </si>
  <si>
    <t xml:space="preserve">ORD001467</t>
  </si>
  <si>
    <t xml:space="preserve">ORD001468</t>
  </si>
  <si>
    <t xml:space="preserve">ORD001469</t>
  </si>
  <si>
    <t xml:space="preserve">ORD001470</t>
  </si>
  <si>
    <t xml:space="preserve">ORD001471</t>
  </si>
  <si>
    <t xml:space="preserve">ORD001472</t>
  </si>
  <si>
    <t xml:space="preserve">ORD001473</t>
  </si>
  <si>
    <t xml:space="preserve">ORD001474</t>
  </si>
  <si>
    <t xml:space="preserve">ORD001475</t>
  </si>
  <si>
    <t xml:space="preserve">ORD001476</t>
  </si>
  <si>
    <t xml:space="preserve">ORD001477</t>
  </si>
  <si>
    <t xml:space="preserve">ORD001478</t>
  </si>
  <si>
    <t xml:space="preserve">ORD001479</t>
  </si>
  <si>
    <t xml:space="preserve">ORD001480</t>
  </si>
  <si>
    <t xml:space="preserve">ORD001481</t>
  </si>
  <si>
    <t xml:space="preserve">ORD001482</t>
  </si>
  <si>
    <t xml:space="preserve">ORD001483</t>
  </si>
  <si>
    <t xml:space="preserve">ORD001484</t>
  </si>
  <si>
    <t xml:space="preserve">ORD001485</t>
  </si>
  <si>
    <t xml:space="preserve">ORD001486</t>
  </si>
  <si>
    <t xml:space="preserve">ORD001487</t>
  </si>
  <si>
    <t xml:space="preserve">ORD001488</t>
  </si>
  <si>
    <t xml:space="preserve">ORD001489</t>
  </si>
  <si>
    <t xml:space="preserve">ORD001490</t>
  </si>
  <si>
    <t xml:space="preserve">ORD001491</t>
  </si>
  <si>
    <t xml:space="preserve">ORD001492</t>
  </si>
  <si>
    <t xml:space="preserve">ORD001493</t>
  </si>
  <si>
    <t xml:space="preserve">ORD001494</t>
  </si>
  <si>
    <t xml:space="preserve">ORD001495</t>
  </si>
  <si>
    <t xml:space="preserve">ORD001496</t>
  </si>
  <si>
    <t xml:space="preserve">ORD001497</t>
  </si>
  <si>
    <t xml:space="preserve">2025-12-17</t>
  </si>
  <si>
    <t xml:space="preserve">ORD001498</t>
  </si>
  <si>
    <t xml:space="preserve">ORD001499</t>
  </si>
  <si>
    <t xml:space="preserve">ORD001500</t>
  </si>
  <si>
    <t xml:space="preserve">ORD001501</t>
  </si>
  <si>
    <t xml:space="preserve">ORD001502</t>
  </si>
  <si>
    <t xml:space="preserve">2025-08-15</t>
  </si>
  <si>
    <t xml:space="preserve">ORD001503</t>
  </si>
  <si>
    <t xml:space="preserve">ORD001504</t>
  </si>
  <si>
    <t xml:space="preserve">ORD001505</t>
  </si>
  <si>
    <t xml:space="preserve">ORD001506</t>
  </si>
  <si>
    <t xml:space="preserve">ORD001507</t>
  </si>
  <si>
    <t xml:space="preserve">ORD001508</t>
  </si>
  <si>
    <t xml:space="preserve">ORD001509</t>
  </si>
  <si>
    <t xml:space="preserve">ORD001510</t>
  </si>
  <si>
    <t xml:space="preserve">ORD001511</t>
  </si>
  <si>
    <t xml:space="preserve">ORD001512</t>
  </si>
  <si>
    <t xml:space="preserve">ORD001513</t>
  </si>
  <si>
    <t xml:space="preserve">ORD001514</t>
  </si>
  <si>
    <t xml:space="preserve">ORD001515</t>
  </si>
  <si>
    <t xml:space="preserve">ORD001516</t>
  </si>
  <si>
    <t xml:space="preserve">ORD001517</t>
  </si>
  <si>
    <t xml:space="preserve">ORD001518</t>
  </si>
  <si>
    <t xml:space="preserve">ORD001519</t>
  </si>
  <si>
    <t xml:space="preserve">2024-04-03</t>
  </si>
  <si>
    <t xml:space="preserve">ORD001520</t>
  </si>
  <si>
    <t xml:space="preserve">ORD001521</t>
  </si>
  <si>
    <t xml:space="preserve">ORD001522</t>
  </si>
  <si>
    <t xml:space="preserve">2024-05-22</t>
  </si>
  <si>
    <t xml:space="preserve">ORD001523</t>
  </si>
  <si>
    <t xml:space="preserve">ORD001524</t>
  </si>
  <si>
    <t xml:space="preserve">ORD001525</t>
  </si>
  <si>
    <t xml:space="preserve">ORD001526</t>
  </si>
  <si>
    <t xml:space="preserve">ORD001527</t>
  </si>
  <si>
    <t xml:space="preserve">ORD001528</t>
  </si>
  <si>
    <t xml:space="preserve">ORD001529</t>
  </si>
  <si>
    <t xml:space="preserve">ORD001530</t>
  </si>
  <si>
    <t xml:space="preserve">ORD001531</t>
  </si>
  <si>
    <t xml:space="preserve">ORD001532</t>
  </si>
  <si>
    <t xml:space="preserve">ORD001533</t>
  </si>
  <si>
    <t xml:space="preserve">ORD001534</t>
  </si>
  <si>
    <t xml:space="preserve">ORD001535</t>
  </si>
  <si>
    <t xml:space="preserve">ORD001536</t>
  </si>
  <si>
    <t xml:space="preserve">ORD001537</t>
  </si>
  <si>
    <t xml:space="preserve">ORD001538</t>
  </si>
  <si>
    <t xml:space="preserve">ORD001539</t>
  </si>
  <si>
    <t xml:space="preserve">ORD001540</t>
  </si>
  <si>
    <t xml:space="preserve">ORD001541</t>
  </si>
  <si>
    <t xml:space="preserve">ORD001542</t>
  </si>
  <si>
    <t xml:space="preserve">ORD001543</t>
  </si>
  <si>
    <t xml:space="preserve">ORD001544</t>
  </si>
  <si>
    <t xml:space="preserve">ORD001545</t>
  </si>
  <si>
    <t xml:space="preserve">ORD001546</t>
  </si>
  <si>
    <t xml:space="preserve">ORD001547</t>
  </si>
  <si>
    <t xml:space="preserve">ORD001548</t>
  </si>
  <si>
    <t xml:space="preserve">ORD001549</t>
  </si>
  <si>
    <t xml:space="preserve">ORD001550</t>
  </si>
  <si>
    <t xml:space="preserve">ORD001551</t>
  </si>
  <si>
    <t xml:space="preserve">ORD001552</t>
  </si>
  <si>
    <t xml:space="preserve">ORD001553</t>
  </si>
  <si>
    <t xml:space="preserve">ORD001554</t>
  </si>
  <si>
    <t xml:space="preserve">ORD001555</t>
  </si>
  <si>
    <t xml:space="preserve">ORD001556</t>
  </si>
  <si>
    <t xml:space="preserve">ORD001557</t>
  </si>
  <si>
    <t xml:space="preserve">2024-10-02</t>
  </si>
  <si>
    <t xml:space="preserve">ORD001558</t>
  </si>
  <si>
    <t xml:space="preserve">ORD001559</t>
  </si>
  <si>
    <t xml:space="preserve">ORD001560</t>
  </si>
  <si>
    <t xml:space="preserve">ORD001561</t>
  </si>
  <si>
    <t xml:space="preserve">ORD001562</t>
  </si>
  <si>
    <t xml:space="preserve">ORD001563</t>
  </si>
  <si>
    <t xml:space="preserve">ORD001564</t>
  </si>
  <si>
    <t xml:space="preserve">ORD001565</t>
  </si>
  <si>
    <t xml:space="preserve">ORD001566</t>
  </si>
  <si>
    <t xml:space="preserve">ORD001567</t>
  </si>
  <si>
    <t xml:space="preserve">ORD001568</t>
  </si>
  <si>
    <t xml:space="preserve">ORD001569</t>
  </si>
  <si>
    <t xml:space="preserve">ORD001570</t>
  </si>
  <si>
    <t xml:space="preserve">ORD001571</t>
  </si>
  <si>
    <t xml:space="preserve">ORD001572</t>
  </si>
  <si>
    <t xml:space="preserve">ORD001573</t>
  </si>
  <si>
    <t xml:space="preserve">ORD001574</t>
  </si>
  <si>
    <t xml:space="preserve">ORD001575</t>
  </si>
  <si>
    <t xml:space="preserve">ORD001576</t>
  </si>
  <si>
    <t xml:space="preserve">ORD001577</t>
  </si>
  <si>
    <t xml:space="preserve">ORD001578</t>
  </si>
  <si>
    <t xml:space="preserve">2024-04-09</t>
  </si>
  <si>
    <t xml:space="preserve">ORD001579</t>
  </si>
  <si>
    <t xml:space="preserve">ORD001580</t>
  </si>
  <si>
    <t xml:space="preserve">ORD001581</t>
  </si>
  <si>
    <t xml:space="preserve">ORD001582</t>
  </si>
  <si>
    <t xml:space="preserve">ORD001583</t>
  </si>
  <si>
    <t xml:space="preserve">ORD001584</t>
  </si>
  <si>
    <t xml:space="preserve">ORD001585</t>
  </si>
  <si>
    <t xml:space="preserve">ORD001586</t>
  </si>
  <si>
    <t xml:space="preserve">ORD001587</t>
  </si>
  <si>
    <t xml:space="preserve">ORD001588</t>
  </si>
  <si>
    <t xml:space="preserve">ORD001589</t>
  </si>
  <si>
    <t xml:space="preserve">ORD001590</t>
  </si>
  <si>
    <t xml:space="preserve">ORD001591</t>
  </si>
  <si>
    <t xml:space="preserve">ORD001592</t>
  </si>
  <si>
    <t xml:space="preserve">ORD001593</t>
  </si>
  <si>
    <t xml:space="preserve">ORD001594</t>
  </si>
  <si>
    <t xml:space="preserve">ORD001595</t>
  </si>
  <si>
    <t xml:space="preserve">ORD001596</t>
  </si>
  <si>
    <t xml:space="preserve">ORD001597</t>
  </si>
  <si>
    <t xml:space="preserve">ORD001598</t>
  </si>
  <si>
    <t xml:space="preserve">ORD001599</t>
  </si>
  <si>
    <t xml:space="preserve">ORD001600</t>
  </si>
  <si>
    <t xml:space="preserve">ORD001601</t>
  </si>
  <si>
    <t xml:space="preserve">ORD001602</t>
  </si>
  <si>
    <t xml:space="preserve">ORD001603</t>
  </si>
  <si>
    <t xml:space="preserve">ORD001604</t>
  </si>
  <si>
    <t xml:space="preserve">ORD001605</t>
  </si>
  <si>
    <t xml:space="preserve">ORD001606</t>
  </si>
  <si>
    <t xml:space="preserve">ORD001607</t>
  </si>
  <si>
    <t xml:space="preserve">ORD001608</t>
  </si>
  <si>
    <t xml:space="preserve">ORD001609</t>
  </si>
  <si>
    <t xml:space="preserve">ORD001610</t>
  </si>
  <si>
    <t xml:space="preserve">ORD001611</t>
  </si>
  <si>
    <t xml:space="preserve">ORD001612</t>
  </si>
  <si>
    <t xml:space="preserve">ORD001613</t>
  </si>
  <si>
    <t xml:space="preserve">ORD001614</t>
  </si>
  <si>
    <t xml:space="preserve">ORD001615</t>
  </si>
  <si>
    <t xml:space="preserve">ORD001616</t>
  </si>
  <si>
    <t xml:space="preserve">ORD001617</t>
  </si>
  <si>
    <t xml:space="preserve">2025-12-09</t>
  </si>
  <si>
    <t xml:space="preserve">ORD001618</t>
  </si>
  <si>
    <t xml:space="preserve">ORD001619</t>
  </si>
  <si>
    <t xml:space="preserve">ORD001620</t>
  </si>
  <si>
    <t xml:space="preserve">2024-04-29</t>
  </si>
  <si>
    <t xml:space="preserve">ORD001621</t>
  </si>
  <si>
    <t xml:space="preserve">ORD001622</t>
  </si>
  <si>
    <t xml:space="preserve">ORD001623</t>
  </si>
  <si>
    <t xml:space="preserve">ORD001624</t>
  </si>
  <si>
    <t xml:space="preserve">ORD001625</t>
  </si>
  <si>
    <t xml:space="preserve">ORD001626</t>
  </si>
  <si>
    <t xml:space="preserve">2025-02-27</t>
  </si>
  <si>
    <t xml:space="preserve">ORD001627</t>
  </si>
  <si>
    <t xml:space="preserve">ORD001628</t>
  </si>
  <si>
    <t xml:space="preserve">ORD001629</t>
  </si>
  <si>
    <t xml:space="preserve">ORD001630</t>
  </si>
  <si>
    <t xml:space="preserve">ORD001631</t>
  </si>
  <si>
    <t xml:space="preserve">ORD001632</t>
  </si>
  <si>
    <t xml:space="preserve">ORD001633</t>
  </si>
  <si>
    <t xml:space="preserve">ORD001634</t>
  </si>
  <si>
    <t xml:space="preserve">ORD001635</t>
  </si>
  <si>
    <t xml:space="preserve">ORD001636</t>
  </si>
  <si>
    <t xml:space="preserve">ORD001637</t>
  </si>
  <si>
    <t xml:space="preserve">ORD001638</t>
  </si>
  <si>
    <t xml:space="preserve">ORD001639</t>
  </si>
  <si>
    <t xml:space="preserve">2024-07-07</t>
  </si>
  <si>
    <t xml:space="preserve">ORD001640</t>
  </si>
  <si>
    <t xml:space="preserve">ORD001641</t>
  </si>
  <si>
    <t xml:space="preserve">ORD001642</t>
  </si>
  <si>
    <t xml:space="preserve">ORD001643</t>
  </si>
  <si>
    <t xml:space="preserve">ORD001644</t>
  </si>
  <si>
    <t xml:space="preserve">ORD001645</t>
  </si>
  <si>
    <t xml:space="preserve">ORD001646</t>
  </si>
  <si>
    <t xml:space="preserve">ORD001647</t>
  </si>
  <si>
    <t xml:space="preserve">ORD001648</t>
  </si>
  <si>
    <t xml:space="preserve">ORD001649</t>
  </si>
  <si>
    <t xml:space="preserve">ORD001650</t>
  </si>
  <si>
    <t xml:space="preserve">ORD001651</t>
  </si>
  <si>
    <t xml:space="preserve">ORD001652</t>
  </si>
  <si>
    <t xml:space="preserve">ORD001653</t>
  </si>
  <si>
    <t xml:space="preserve">ORD001654</t>
  </si>
  <si>
    <t xml:space="preserve">ORD001655</t>
  </si>
  <si>
    <t xml:space="preserve">ORD001656</t>
  </si>
  <si>
    <t xml:space="preserve">ORD001657</t>
  </si>
  <si>
    <t xml:space="preserve">ORD001658</t>
  </si>
  <si>
    <t xml:space="preserve">ORD001659</t>
  </si>
  <si>
    <t xml:space="preserve">ORD001660</t>
  </si>
  <si>
    <t xml:space="preserve">ORD001661</t>
  </si>
  <si>
    <t xml:space="preserve">ORD001662</t>
  </si>
  <si>
    <t xml:space="preserve">ORD001663</t>
  </si>
  <si>
    <t xml:space="preserve">ORD001664</t>
  </si>
  <si>
    <t xml:space="preserve">ORD001665</t>
  </si>
  <si>
    <t xml:space="preserve">ORD001666</t>
  </si>
  <si>
    <t xml:space="preserve">ORD001667</t>
  </si>
  <si>
    <t xml:space="preserve">ORD001668</t>
  </si>
  <si>
    <t xml:space="preserve">ORD001669</t>
  </si>
  <si>
    <t xml:space="preserve">ORD001670</t>
  </si>
  <si>
    <t xml:space="preserve">ORD001671</t>
  </si>
  <si>
    <t xml:space="preserve">ORD001672</t>
  </si>
  <si>
    <t xml:space="preserve">ORD001673</t>
  </si>
  <si>
    <t xml:space="preserve">ORD001674</t>
  </si>
  <si>
    <t xml:space="preserve">ORD001675</t>
  </si>
  <si>
    <t xml:space="preserve">ORD001676</t>
  </si>
  <si>
    <t xml:space="preserve">ORD001677</t>
  </si>
  <si>
    <t xml:space="preserve">ORD001678</t>
  </si>
  <si>
    <t xml:space="preserve">ORD001679</t>
  </si>
  <si>
    <t xml:space="preserve">ORD001680</t>
  </si>
  <si>
    <t xml:space="preserve">ORD001681</t>
  </si>
  <si>
    <t xml:space="preserve">ORD001682</t>
  </si>
  <si>
    <t xml:space="preserve">2024-06-07</t>
  </si>
  <si>
    <t xml:space="preserve">ORD001683</t>
  </si>
  <si>
    <t xml:space="preserve">ORD001684</t>
  </si>
  <si>
    <t xml:space="preserve">2025-12-03</t>
  </si>
  <si>
    <t xml:space="preserve">ORD001685</t>
  </si>
  <si>
    <t xml:space="preserve">ORD001686</t>
  </si>
  <si>
    <t xml:space="preserve">ORD001687</t>
  </si>
  <si>
    <t xml:space="preserve">ORD001688</t>
  </si>
  <si>
    <t xml:space="preserve">ORD001689</t>
  </si>
  <si>
    <t xml:space="preserve">ORD001690</t>
  </si>
  <si>
    <t xml:space="preserve">ORD001691</t>
  </si>
  <si>
    <t xml:space="preserve">ORD001692</t>
  </si>
  <si>
    <t xml:space="preserve">ORD001693</t>
  </si>
  <si>
    <t xml:space="preserve">ORD001694</t>
  </si>
  <si>
    <t xml:space="preserve">ORD001695</t>
  </si>
  <si>
    <t xml:space="preserve">ORD001696</t>
  </si>
  <si>
    <t xml:space="preserve">ORD001697</t>
  </si>
  <si>
    <t xml:space="preserve">ORD001698</t>
  </si>
  <si>
    <t xml:space="preserve">ORD001699</t>
  </si>
  <si>
    <t xml:space="preserve">ORD001700</t>
  </si>
  <si>
    <t xml:space="preserve">ORD001701</t>
  </si>
  <si>
    <t xml:space="preserve">ORD001702</t>
  </si>
  <si>
    <t xml:space="preserve">ORD001703</t>
  </si>
  <si>
    <t xml:space="preserve">ORD001704</t>
  </si>
  <si>
    <t xml:space="preserve">ORD001705</t>
  </si>
  <si>
    <t xml:space="preserve">ORD001706</t>
  </si>
  <si>
    <t xml:space="preserve">ORD001707</t>
  </si>
  <si>
    <t xml:space="preserve">ORD001708</t>
  </si>
  <si>
    <t xml:space="preserve">ORD001709</t>
  </si>
  <si>
    <t xml:space="preserve">2024-08-12</t>
  </si>
  <si>
    <t xml:space="preserve">ORD001710</t>
  </si>
  <si>
    <t xml:space="preserve">ORD001711</t>
  </si>
  <si>
    <t xml:space="preserve">ORD001712</t>
  </si>
  <si>
    <t xml:space="preserve">ORD001713</t>
  </si>
  <si>
    <t xml:space="preserve">ORD001714</t>
  </si>
  <si>
    <t xml:space="preserve">ORD001715</t>
  </si>
  <si>
    <t xml:space="preserve">ORD001716</t>
  </si>
  <si>
    <t xml:space="preserve">ORD001717</t>
  </si>
  <si>
    <t xml:space="preserve">2024-05-03</t>
  </si>
  <si>
    <t xml:space="preserve">ORD001718</t>
  </si>
  <si>
    <t xml:space="preserve">2024-05-05</t>
  </si>
  <si>
    <t xml:space="preserve">ORD001719</t>
  </si>
  <si>
    <t xml:space="preserve">ORD001720</t>
  </si>
  <si>
    <t xml:space="preserve">ORD001721</t>
  </si>
  <si>
    <t xml:space="preserve">ORD001722</t>
  </si>
  <si>
    <t xml:space="preserve">ORD001723</t>
  </si>
  <si>
    <t xml:space="preserve">ORD001724</t>
  </si>
  <si>
    <t xml:space="preserve">2024-01-15</t>
  </si>
  <si>
    <t xml:space="preserve">ORD001725</t>
  </si>
  <si>
    <t xml:space="preserve">ORD001726</t>
  </si>
  <si>
    <t xml:space="preserve">2024-08-05</t>
  </si>
  <si>
    <t xml:space="preserve">ORD001727</t>
  </si>
  <si>
    <t xml:space="preserve">ORD001728</t>
  </si>
  <si>
    <t xml:space="preserve">ORD001729</t>
  </si>
  <si>
    <t xml:space="preserve">ORD001730</t>
  </si>
  <si>
    <t xml:space="preserve">ORD001731</t>
  </si>
  <si>
    <t xml:space="preserve">ORD001732</t>
  </si>
  <si>
    <t xml:space="preserve">2024-05-23</t>
  </si>
  <si>
    <t xml:space="preserve">ORD001733</t>
  </si>
  <si>
    <t xml:space="preserve">ORD001734</t>
  </si>
  <si>
    <t xml:space="preserve">ORD001735</t>
  </si>
  <si>
    <t xml:space="preserve">ORD001736</t>
  </si>
  <si>
    <t xml:space="preserve">ORD001737</t>
  </si>
  <si>
    <t xml:space="preserve">ORD001738</t>
  </si>
  <si>
    <t xml:space="preserve">2025-06-28</t>
  </si>
  <si>
    <t xml:space="preserve">ORD001739</t>
  </si>
  <si>
    <t xml:space="preserve">ORD001740</t>
  </si>
  <si>
    <t xml:space="preserve">ORD001741</t>
  </si>
  <si>
    <t xml:space="preserve">ORD001742</t>
  </si>
  <si>
    <t xml:space="preserve">ORD001743</t>
  </si>
  <si>
    <t xml:space="preserve">ORD001744</t>
  </si>
  <si>
    <t xml:space="preserve">ORD001745</t>
  </si>
  <si>
    <t xml:space="preserve">ORD001746</t>
  </si>
  <si>
    <t xml:space="preserve">ORD001747</t>
  </si>
  <si>
    <t xml:space="preserve">ORD001748</t>
  </si>
  <si>
    <t xml:space="preserve">ORD001749</t>
  </si>
  <si>
    <t xml:space="preserve">ORD001750</t>
  </si>
  <si>
    <t xml:space="preserve">ORD001751</t>
  </si>
  <si>
    <t xml:space="preserve">ORD001752</t>
  </si>
  <si>
    <t xml:space="preserve">ORD001753</t>
  </si>
  <si>
    <t xml:space="preserve">ORD001754</t>
  </si>
  <si>
    <t xml:space="preserve">ORD001755</t>
  </si>
  <si>
    <t xml:space="preserve">ORD001756</t>
  </si>
  <si>
    <t xml:space="preserve">ORD001757</t>
  </si>
  <si>
    <t xml:space="preserve">ORD001758</t>
  </si>
  <si>
    <t xml:space="preserve">ORD001759</t>
  </si>
  <si>
    <t xml:space="preserve">ORD001760</t>
  </si>
  <si>
    <t xml:space="preserve">ORD001761</t>
  </si>
  <si>
    <t xml:space="preserve">ORD001762</t>
  </si>
  <si>
    <t xml:space="preserve">ORD001763</t>
  </si>
  <si>
    <t xml:space="preserve">ORD001764</t>
  </si>
  <si>
    <t xml:space="preserve">ORD001765</t>
  </si>
  <si>
    <t xml:space="preserve">ORD001766</t>
  </si>
  <si>
    <t xml:space="preserve">2024-08-08</t>
  </si>
  <si>
    <t xml:space="preserve">ORD001767</t>
  </si>
  <si>
    <t xml:space="preserve">ORD001768</t>
  </si>
  <si>
    <t xml:space="preserve">ORD001769</t>
  </si>
  <si>
    <t xml:space="preserve">ORD001770</t>
  </si>
  <si>
    <t xml:space="preserve">ORD001771</t>
  </si>
  <si>
    <t xml:space="preserve">ORD001772</t>
  </si>
  <si>
    <t xml:space="preserve">ORD001773</t>
  </si>
  <si>
    <t xml:space="preserve">2024-03-14</t>
  </si>
  <si>
    <t xml:space="preserve">ORD001774</t>
  </si>
  <si>
    <t xml:space="preserve">ORD001775</t>
  </si>
  <si>
    <t xml:space="preserve">ORD001776</t>
  </si>
  <si>
    <t xml:space="preserve">ORD001777</t>
  </si>
  <si>
    <t xml:space="preserve">ORD001778</t>
  </si>
  <si>
    <t xml:space="preserve">ORD001779</t>
  </si>
  <si>
    <t xml:space="preserve">2025-06-21</t>
  </si>
  <si>
    <t xml:space="preserve">ORD001780</t>
  </si>
  <si>
    <t xml:space="preserve">ORD001781</t>
  </si>
  <si>
    <t xml:space="preserve">ORD001782</t>
  </si>
  <si>
    <t xml:space="preserve">ORD001783</t>
  </si>
  <si>
    <t xml:space="preserve">ORD001784</t>
  </si>
  <si>
    <t xml:space="preserve">ORD001785</t>
  </si>
  <si>
    <t xml:space="preserve">ORD001786</t>
  </si>
  <si>
    <t xml:space="preserve">2025-12-13</t>
  </si>
  <si>
    <t xml:space="preserve">ORD001787</t>
  </si>
  <si>
    <t xml:space="preserve">ORD001788</t>
  </si>
  <si>
    <t xml:space="preserve">ORD001789</t>
  </si>
  <si>
    <t xml:space="preserve">ORD001790</t>
  </si>
  <si>
    <t xml:space="preserve">ORD001791</t>
  </si>
  <si>
    <t xml:space="preserve">ORD001792</t>
  </si>
  <si>
    <t xml:space="preserve">ORD001793</t>
  </si>
  <si>
    <t xml:space="preserve">ORD001794</t>
  </si>
  <si>
    <t xml:space="preserve">ORD001795</t>
  </si>
  <si>
    <t xml:space="preserve">ORD001796</t>
  </si>
  <si>
    <t xml:space="preserve">ORD001797</t>
  </si>
  <si>
    <t xml:space="preserve">ORD001798</t>
  </si>
  <si>
    <t xml:space="preserve">ORD001799</t>
  </si>
  <si>
    <t xml:space="preserve">2024-01-23</t>
  </si>
  <si>
    <t xml:space="preserve">ORD001800</t>
  </si>
  <si>
    <t xml:space="preserve">ORD001801</t>
  </si>
  <si>
    <t xml:space="preserve">ORD001802</t>
  </si>
  <si>
    <t xml:space="preserve">ORD001803</t>
  </si>
  <si>
    <t xml:space="preserve">ORD001804</t>
  </si>
  <si>
    <t xml:space="preserve">ORD001805</t>
  </si>
  <si>
    <t xml:space="preserve">ORD001806</t>
  </si>
  <si>
    <t xml:space="preserve">ORD001807</t>
  </si>
  <si>
    <t xml:space="preserve">ORD001808</t>
  </si>
  <si>
    <t xml:space="preserve">ORD001809</t>
  </si>
  <si>
    <t xml:space="preserve">ORD001810</t>
  </si>
  <si>
    <t xml:space="preserve">ORD001811</t>
  </si>
  <si>
    <t xml:space="preserve">ORD001812</t>
  </si>
  <si>
    <t xml:space="preserve">ORD001813</t>
  </si>
  <si>
    <t xml:space="preserve">ORD001814</t>
  </si>
  <si>
    <t xml:space="preserve">ORD001815</t>
  </si>
  <si>
    <t xml:space="preserve">2025-08-11</t>
  </si>
  <si>
    <t xml:space="preserve">ORD001816</t>
  </si>
  <si>
    <t xml:space="preserve">ORD001817</t>
  </si>
  <si>
    <t xml:space="preserve">ORD001818</t>
  </si>
  <si>
    <t xml:space="preserve">ORD001819</t>
  </si>
  <si>
    <t xml:space="preserve">2024-02-14</t>
  </si>
  <si>
    <t xml:space="preserve">ORD001820</t>
  </si>
  <si>
    <t xml:space="preserve">ORD001821</t>
  </si>
  <si>
    <t xml:space="preserve">ORD001822</t>
  </si>
  <si>
    <t xml:space="preserve">ORD001823</t>
  </si>
  <si>
    <t xml:space="preserve">ORD001824</t>
  </si>
  <si>
    <t xml:space="preserve">ORD001825</t>
  </si>
  <si>
    <t xml:space="preserve">ORD001826</t>
  </si>
  <si>
    <t xml:space="preserve">ORD001827</t>
  </si>
  <si>
    <t xml:space="preserve">ORD001828</t>
  </si>
  <si>
    <t xml:space="preserve">ORD001829</t>
  </si>
  <si>
    <t xml:space="preserve">ORD001830</t>
  </si>
  <si>
    <t xml:space="preserve">ORD001831</t>
  </si>
  <si>
    <t xml:space="preserve">ORD001832</t>
  </si>
  <si>
    <t xml:space="preserve">ORD001833</t>
  </si>
  <si>
    <t xml:space="preserve">ORD001834</t>
  </si>
  <si>
    <t xml:space="preserve">ORD001835</t>
  </si>
  <si>
    <t xml:space="preserve">ORD001836</t>
  </si>
  <si>
    <t xml:space="preserve">ORD001837</t>
  </si>
  <si>
    <t xml:space="preserve">ORD001838</t>
  </si>
  <si>
    <t xml:space="preserve">ORD001839</t>
  </si>
  <si>
    <t xml:space="preserve">ORD001840</t>
  </si>
  <si>
    <t xml:space="preserve">ORD001841</t>
  </si>
  <si>
    <t xml:space="preserve">ORD001842</t>
  </si>
  <si>
    <t xml:space="preserve">ORD001843</t>
  </si>
  <si>
    <t xml:space="preserve">ORD001844</t>
  </si>
  <si>
    <t xml:space="preserve">ORD001845</t>
  </si>
  <si>
    <t xml:space="preserve">ORD001846</t>
  </si>
  <si>
    <t xml:space="preserve">ORD001847</t>
  </si>
  <si>
    <t xml:space="preserve">ORD001848</t>
  </si>
  <si>
    <t xml:space="preserve">ORD001849</t>
  </si>
  <si>
    <t xml:space="preserve">ORD001850</t>
  </si>
  <si>
    <t xml:space="preserve">ORD001851</t>
  </si>
  <si>
    <t xml:space="preserve">ORD001852</t>
  </si>
  <si>
    <t xml:space="preserve">ORD001853</t>
  </si>
  <si>
    <t xml:space="preserve">ORD001854</t>
  </si>
  <si>
    <t xml:space="preserve">ORD001855</t>
  </si>
  <si>
    <t xml:space="preserve">ORD001856</t>
  </si>
  <si>
    <t xml:space="preserve">ORD001857</t>
  </si>
  <si>
    <t xml:space="preserve">ORD001858</t>
  </si>
  <si>
    <t xml:space="preserve">ORD001859</t>
  </si>
  <si>
    <t xml:space="preserve">ORD001860</t>
  </si>
  <si>
    <t xml:space="preserve">ORD001861</t>
  </si>
  <si>
    <t xml:space="preserve">ORD001862</t>
  </si>
  <si>
    <t xml:space="preserve">ORD001863</t>
  </si>
  <si>
    <t xml:space="preserve">ORD001864</t>
  </si>
  <si>
    <t xml:space="preserve">ORD001865</t>
  </si>
  <si>
    <t xml:space="preserve">ORD001866</t>
  </si>
  <si>
    <t xml:space="preserve">ORD001867</t>
  </si>
  <si>
    <t xml:space="preserve">ORD001868</t>
  </si>
  <si>
    <t xml:space="preserve">ORD001869</t>
  </si>
  <si>
    <t xml:space="preserve">ORD001870</t>
  </si>
  <si>
    <t xml:space="preserve">ORD001871</t>
  </si>
  <si>
    <t xml:space="preserve">ORD001872</t>
  </si>
  <si>
    <t xml:space="preserve">ORD001873</t>
  </si>
  <si>
    <t xml:space="preserve">ORD001874</t>
  </si>
  <si>
    <t xml:space="preserve">ORD001875</t>
  </si>
  <si>
    <t xml:space="preserve">ORD001876</t>
  </si>
  <si>
    <t xml:space="preserve">ORD001877</t>
  </si>
  <si>
    <t xml:space="preserve">ORD001878</t>
  </si>
  <si>
    <t xml:space="preserve">ORD001879</t>
  </si>
  <si>
    <t xml:space="preserve">ORD001880</t>
  </si>
  <si>
    <t xml:space="preserve">ORD001881</t>
  </si>
  <si>
    <t xml:space="preserve">ORD001882</t>
  </si>
  <si>
    <t xml:space="preserve">ORD001883</t>
  </si>
  <si>
    <t xml:space="preserve">ORD001884</t>
  </si>
  <si>
    <t xml:space="preserve">ORD001885</t>
  </si>
  <si>
    <t xml:space="preserve">ORD001886</t>
  </si>
  <si>
    <t xml:space="preserve">ORD001887</t>
  </si>
  <si>
    <t xml:space="preserve">ORD001888</t>
  </si>
  <si>
    <t xml:space="preserve">ORD001889</t>
  </si>
  <si>
    <t xml:space="preserve">ORD001890</t>
  </si>
  <si>
    <t xml:space="preserve">ORD001891</t>
  </si>
  <si>
    <t xml:space="preserve">ORD001892</t>
  </si>
  <si>
    <t xml:space="preserve">ORD001893</t>
  </si>
  <si>
    <t xml:space="preserve">ORD001894</t>
  </si>
  <si>
    <t xml:space="preserve">ORD001895</t>
  </si>
  <si>
    <t xml:space="preserve">ORD001896</t>
  </si>
  <si>
    <t xml:space="preserve">ORD001897</t>
  </si>
  <si>
    <t xml:space="preserve">ORD001898</t>
  </si>
  <si>
    <t xml:space="preserve">ORD001899</t>
  </si>
  <si>
    <t xml:space="preserve">ORD001900</t>
  </si>
  <si>
    <t xml:space="preserve">ORD001901</t>
  </si>
  <si>
    <t xml:space="preserve">ORD001902</t>
  </si>
  <si>
    <t xml:space="preserve">ORD001903</t>
  </si>
  <si>
    <t xml:space="preserve">ORD001904</t>
  </si>
  <si>
    <t xml:space="preserve">ORD001905</t>
  </si>
  <si>
    <t xml:space="preserve">ORD001906</t>
  </si>
  <si>
    <t xml:space="preserve">ORD001907</t>
  </si>
  <si>
    <t xml:space="preserve">2025-06-15</t>
  </si>
  <si>
    <t xml:space="preserve">ORD001908</t>
  </si>
  <si>
    <t xml:space="preserve">ORD001909</t>
  </si>
  <si>
    <t xml:space="preserve">ORD001910</t>
  </si>
  <si>
    <t xml:space="preserve">ORD001911</t>
  </si>
  <si>
    <t xml:space="preserve">ORD001912</t>
  </si>
  <si>
    <t xml:space="preserve">ORD001913</t>
  </si>
  <si>
    <t xml:space="preserve">ORD001914</t>
  </si>
  <si>
    <t xml:space="preserve">ORD001915</t>
  </si>
  <si>
    <t xml:space="preserve">ORD001916</t>
  </si>
  <si>
    <t xml:space="preserve">ORD001917</t>
  </si>
  <si>
    <t xml:space="preserve">ORD001918</t>
  </si>
  <si>
    <t xml:space="preserve">ORD001919</t>
  </si>
  <si>
    <t xml:space="preserve">ORD001920</t>
  </si>
  <si>
    <t xml:space="preserve">ORD001921</t>
  </si>
  <si>
    <t xml:space="preserve">ORD001922</t>
  </si>
  <si>
    <t xml:space="preserve">ORD001923</t>
  </si>
  <si>
    <t xml:space="preserve">ORD001924</t>
  </si>
  <si>
    <t xml:space="preserve">ORD001925</t>
  </si>
  <si>
    <t xml:space="preserve">ORD001926</t>
  </si>
  <si>
    <t xml:space="preserve">ORD001927</t>
  </si>
  <si>
    <t xml:space="preserve">ORD001928</t>
  </si>
  <si>
    <t xml:space="preserve">ORD001929</t>
  </si>
  <si>
    <t xml:space="preserve">ORD001930</t>
  </si>
  <si>
    <t xml:space="preserve">ORD001931</t>
  </si>
  <si>
    <t xml:space="preserve">ORD001932</t>
  </si>
  <si>
    <t xml:space="preserve">ORD001933</t>
  </si>
  <si>
    <t xml:space="preserve">ORD001934</t>
  </si>
  <si>
    <t xml:space="preserve">ORD001935</t>
  </si>
  <si>
    <t xml:space="preserve">ORD001936</t>
  </si>
  <si>
    <t xml:space="preserve">ORD001937</t>
  </si>
  <si>
    <t xml:space="preserve">ORD001938</t>
  </si>
  <si>
    <t xml:space="preserve">ORD001939</t>
  </si>
  <si>
    <t xml:space="preserve">ORD001940</t>
  </si>
  <si>
    <t xml:space="preserve">ORD001941</t>
  </si>
  <si>
    <t xml:space="preserve">ORD001942</t>
  </si>
  <si>
    <t xml:space="preserve">ORD001943</t>
  </si>
  <si>
    <t xml:space="preserve">ORD001944</t>
  </si>
  <si>
    <t xml:space="preserve">ORD001945</t>
  </si>
  <si>
    <t xml:space="preserve">ORD001946</t>
  </si>
  <si>
    <t xml:space="preserve">ORD001947</t>
  </si>
  <si>
    <t xml:space="preserve">ORD001948</t>
  </si>
  <si>
    <t xml:space="preserve">ORD001949</t>
  </si>
  <si>
    <t xml:space="preserve">ORD001950</t>
  </si>
  <si>
    <t xml:space="preserve">ORD001951</t>
  </si>
  <si>
    <t xml:space="preserve">ORD001952</t>
  </si>
  <si>
    <t xml:space="preserve">ORD001953</t>
  </si>
  <si>
    <t xml:space="preserve">ORD001954</t>
  </si>
  <si>
    <t xml:space="preserve">ORD001955</t>
  </si>
  <si>
    <t xml:space="preserve">ORD001956</t>
  </si>
  <si>
    <t xml:space="preserve">ORD001957</t>
  </si>
  <si>
    <t xml:space="preserve">ORD001958</t>
  </si>
  <si>
    <t xml:space="preserve">ORD001959</t>
  </si>
  <si>
    <t xml:space="preserve">ORD001960</t>
  </si>
  <si>
    <t xml:space="preserve">ORD001961</t>
  </si>
  <si>
    <t xml:space="preserve">ORD001962</t>
  </si>
  <si>
    <t xml:space="preserve">ORD001963</t>
  </si>
  <si>
    <t xml:space="preserve">ORD001964</t>
  </si>
  <si>
    <t xml:space="preserve">ORD001965</t>
  </si>
  <si>
    <t xml:space="preserve">ORD001966</t>
  </si>
  <si>
    <t xml:space="preserve">ORD001967</t>
  </si>
  <si>
    <t xml:space="preserve">ORD001968</t>
  </si>
  <si>
    <t xml:space="preserve">ORD001969</t>
  </si>
  <si>
    <t xml:space="preserve">ORD001970</t>
  </si>
  <si>
    <t xml:space="preserve">ORD001971</t>
  </si>
  <si>
    <t xml:space="preserve">ORD001972</t>
  </si>
  <si>
    <t xml:space="preserve">ORD001973</t>
  </si>
  <si>
    <t xml:space="preserve">ORD001974</t>
  </si>
  <si>
    <t xml:space="preserve">ORD001975</t>
  </si>
  <si>
    <t xml:space="preserve">ORD001976</t>
  </si>
  <si>
    <t xml:space="preserve">ORD001977</t>
  </si>
  <si>
    <t xml:space="preserve">2025-11-25</t>
  </si>
  <si>
    <t xml:space="preserve">ORD001978</t>
  </si>
  <si>
    <t xml:space="preserve">ORD001979</t>
  </si>
  <si>
    <t xml:space="preserve">2024-08-07</t>
  </si>
  <si>
    <t xml:space="preserve">ORD001980</t>
  </si>
  <si>
    <t xml:space="preserve">ORD001981</t>
  </si>
  <si>
    <t xml:space="preserve">ORD001982</t>
  </si>
  <si>
    <t xml:space="preserve">ORD001983</t>
  </si>
  <si>
    <t xml:space="preserve">ORD001984</t>
  </si>
  <si>
    <t xml:space="preserve">ORD001985</t>
  </si>
  <si>
    <t xml:space="preserve">ORD001986</t>
  </si>
  <si>
    <t xml:space="preserve">ORD001987</t>
  </si>
  <si>
    <t xml:space="preserve">ORD001988</t>
  </si>
  <si>
    <t xml:space="preserve">ORD001989</t>
  </si>
  <si>
    <t xml:space="preserve">ORD001990</t>
  </si>
  <si>
    <t xml:space="preserve">ORD001991</t>
  </si>
  <si>
    <t xml:space="preserve">ORD001992</t>
  </si>
  <si>
    <t xml:space="preserve">ORD001993</t>
  </si>
  <si>
    <t xml:space="preserve">ORD001994</t>
  </si>
  <si>
    <t xml:space="preserve">ORD001995</t>
  </si>
  <si>
    <t xml:space="preserve">ORD001996</t>
  </si>
  <si>
    <t xml:space="preserve">ORD001997</t>
  </si>
  <si>
    <t xml:space="preserve">ORD001998</t>
  </si>
  <si>
    <t xml:space="preserve">ORD001999</t>
  </si>
  <si>
    <t xml:space="preserve">ORD002000</t>
  </si>
  <si>
    <t xml:space="preserve">ORD002001</t>
  </si>
  <si>
    <t xml:space="preserve">ORD002002</t>
  </si>
  <si>
    <t xml:space="preserve">ORD002003</t>
  </si>
  <si>
    <t xml:space="preserve">ORD002004</t>
  </si>
  <si>
    <t xml:space="preserve">ORD002005</t>
  </si>
  <si>
    <t xml:space="preserve">ORD002006</t>
  </si>
  <si>
    <t xml:space="preserve">ORD002007</t>
  </si>
  <si>
    <t xml:space="preserve">ORD002008</t>
  </si>
  <si>
    <t xml:space="preserve">ORD002009</t>
  </si>
  <si>
    <t xml:space="preserve">ORD002010</t>
  </si>
  <si>
    <t xml:space="preserve">ORD002011</t>
  </si>
  <si>
    <t xml:space="preserve">ORD002012</t>
  </si>
  <si>
    <t xml:space="preserve">ORD002013</t>
  </si>
  <si>
    <t xml:space="preserve">ORD002014</t>
  </si>
  <si>
    <t xml:space="preserve">ORD002015</t>
  </si>
  <si>
    <t xml:space="preserve">ORD002016</t>
  </si>
  <si>
    <t xml:space="preserve">ORD002017</t>
  </si>
  <si>
    <t xml:space="preserve">ORD002018</t>
  </si>
  <si>
    <t xml:space="preserve">ORD002019</t>
  </si>
  <si>
    <t xml:space="preserve">ORD002020</t>
  </si>
  <si>
    <t xml:space="preserve">ORD002021</t>
  </si>
  <si>
    <t xml:space="preserve">ORD002022</t>
  </si>
  <si>
    <t xml:space="preserve">ORD002023</t>
  </si>
  <si>
    <t xml:space="preserve">ORD002024</t>
  </si>
  <si>
    <t xml:space="preserve">ORD002025</t>
  </si>
  <si>
    <t xml:space="preserve">ORD002026</t>
  </si>
  <si>
    <t xml:space="preserve">ORD002027</t>
  </si>
  <si>
    <t xml:space="preserve">ORD002028</t>
  </si>
  <si>
    <t xml:space="preserve">ORD002029</t>
  </si>
  <si>
    <t xml:space="preserve">ORD002030</t>
  </si>
  <si>
    <t xml:space="preserve">ORD002031</t>
  </si>
  <si>
    <t xml:space="preserve">ORD002032</t>
  </si>
  <si>
    <t xml:space="preserve">ORD002033</t>
  </si>
  <si>
    <t xml:space="preserve">ORD002034</t>
  </si>
  <si>
    <t xml:space="preserve">ORD002035</t>
  </si>
  <si>
    <t xml:space="preserve">ORD002036</t>
  </si>
  <si>
    <t xml:space="preserve">ORD002037</t>
  </si>
  <si>
    <t xml:space="preserve">ORD002038</t>
  </si>
  <si>
    <t xml:space="preserve">ORD002039</t>
  </si>
  <si>
    <t xml:space="preserve">ORD002040</t>
  </si>
  <si>
    <t xml:space="preserve">2025-03-07</t>
  </si>
  <si>
    <t xml:space="preserve">ORD002041</t>
  </si>
  <si>
    <t xml:space="preserve">ORD002042</t>
  </si>
  <si>
    <t xml:space="preserve">ORD002043</t>
  </si>
  <si>
    <t xml:space="preserve">ORD002044</t>
  </si>
  <si>
    <t xml:space="preserve">ORD002045</t>
  </si>
  <si>
    <t xml:space="preserve">ORD002046</t>
  </si>
  <si>
    <t xml:space="preserve">ORD002047</t>
  </si>
  <si>
    <t xml:space="preserve">ORD002048</t>
  </si>
  <si>
    <t xml:space="preserve">ORD002049</t>
  </si>
  <si>
    <t xml:space="preserve">ORD002050</t>
  </si>
  <si>
    <t xml:space="preserve">ORD002051</t>
  </si>
  <si>
    <t xml:space="preserve">ORD002052</t>
  </si>
  <si>
    <t xml:space="preserve">ORD002053</t>
  </si>
  <si>
    <t xml:space="preserve">ORD002054</t>
  </si>
  <si>
    <t xml:space="preserve">ORD002055</t>
  </si>
  <si>
    <t xml:space="preserve">ORD002056</t>
  </si>
  <si>
    <t xml:space="preserve">ORD002057</t>
  </si>
  <si>
    <t xml:space="preserve">ORD002058</t>
  </si>
  <si>
    <t xml:space="preserve">ORD002059</t>
  </si>
  <si>
    <t xml:space="preserve">ORD002060</t>
  </si>
  <si>
    <t xml:space="preserve">ORD002061</t>
  </si>
  <si>
    <t xml:space="preserve">ORD002062</t>
  </si>
  <si>
    <t xml:space="preserve">ORD002063</t>
  </si>
  <si>
    <t xml:space="preserve">2024-01-02</t>
  </si>
  <si>
    <t xml:space="preserve">ORD002064</t>
  </si>
  <si>
    <t xml:space="preserve">ORD002065</t>
  </si>
  <si>
    <t xml:space="preserve">ORD002066</t>
  </si>
  <si>
    <t xml:space="preserve">ORD002067</t>
  </si>
  <si>
    <t xml:space="preserve">ORD002068</t>
  </si>
  <si>
    <t xml:space="preserve">2024-06-29</t>
  </si>
  <si>
    <t xml:space="preserve">ORD002069</t>
  </si>
  <si>
    <t xml:space="preserve">ORD002070</t>
  </si>
  <si>
    <t xml:space="preserve">ORD002071</t>
  </si>
  <si>
    <t xml:space="preserve">ORD002072</t>
  </si>
  <si>
    <t xml:space="preserve">ORD002073</t>
  </si>
  <si>
    <t xml:space="preserve">ORD002074</t>
  </si>
  <si>
    <t xml:space="preserve">ORD002075</t>
  </si>
  <si>
    <t xml:space="preserve">ORD002076</t>
  </si>
  <si>
    <t xml:space="preserve">ORD002077</t>
  </si>
  <si>
    <t xml:space="preserve">ORD002078</t>
  </si>
  <si>
    <t xml:space="preserve">ORD002079</t>
  </si>
  <si>
    <t xml:space="preserve">ORD002080</t>
  </si>
  <si>
    <t xml:space="preserve">ORD002081</t>
  </si>
  <si>
    <t xml:space="preserve">ORD002082</t>
  </si>
  <si>
    <t xml:space="preserve">ORD002083</t>
  </si>
  <si>
    <t xml:space="preserve">ORD002084</t>
  </si>
  <si>
    <t xml:space="preserve">ORD002085</t>
  </si>
  <si>
    <t xml:space="preserve">ORD002086</t>
  </si>
  <si>
    <t xml:space="preserve">ORD002087</t>
  </si>
  <si>
    <t xml:space="preserve">ORD002088</t>
  </si>
  <si>
    <t xml:space="preserve">ORD002089</t>
  </si>
  <si>
    <t xml:space="preserve">ORD002090</t>
  </si>
  <si>
    <t xml:space="preserve">ORD002091</t>
  </si>
  <si>
    <t xml:space="preserve">ORD002092</t>
  </si>
  <si>
    <t xml:space="preserve">ORD002093</t>
  </si>
  <si>
    <t xml:space="preserve">ORD002094</t>
  </si>
  <si>
    <t xml:space="preserve">ORD002095</t>
  </si>
  <si>
    <t xml:space="preserve">ORD002096</t>
  </si>
  <si>
    <t xml:space="preserve">ORD002097</t>
  </si>
  <si>
    <t xml:space="preserve">ORD002098</t>
  </si>
  <si>
    <t xml:space="preserve">ORD002099</t>
  </si>
  <si>
    <t xml:space="preserve">ORD002100</t>
  </si>
  <si>
    <t xml:space="preserve">ORD002101</t>
  </si>
  <si>
    <t xml:space="preserve">ORD002102</t>
  </si>
  <si>
    <t xml:space="preserve">ORD002103</t>
  </si>
  <si>
    <t xml:space="preserve">ORD002104</t>
  </si>
  <si>
    <t xml:space="preserve">ORD002105</t>
  </si>
  <si>
    <t xml:space="preserve">ORD002106</t>
  </si>
  <si>
    <t xml:space="preserve">ORD002107</t>
  </si>
  <si>
    <t xml:space="preserve">ORD002108</t>
  </si>
  <si>
    <t xml:space="preserve">ORD002109</t>
  </si>
  <si>
    <t xml:space="preserve">ORD002110</t>
  </si>
  <si>
    <t xml:space="preserve">ORD002111</t>
  </si>
  <si>
    <t xml:space="preserve">ORD002112</t>
  </si>
  <si>
    <t xml:space="preserve">ORD002113</t>
  </si>
  <si>
    <t xml:space="preserve">ORD002114</t>
  </si>
  <si>
    <t xml:space="preserve">ORD002115</t>
  </si>
  <si>
    <t xml:space="preserve">ORD002116</t>
  </si>
  <si>
    <t xml:space="preserve">ORD002117</t>
  </si>
  <si>
    <t xml:space="preserve">ORD002118</t>
  </si>
  <si>
    <t xml:space="preserve">ORD002119</t>
  </si>
  <si>
    <t xml:space="preserve">ORD002120</t>
  </si>
  <si>
    <t xml:space="preserve">ORD002121</t>
  </si>
  <si>
    <t xml:space="preserve">ORD002122</t>
  </si>
  <si>
    <t xml:space="preserve">ORD002123</t>
  </si>
  <si>
    <t xml:space="preserve">ORD002124</t>
  </si>
  <si>
    <t xml:space="preserve">2024-03-15</t>
  </si>
  <si>
    <t xml:space="preserve">ORD002125</t>
  </si>
  <si>
    <t xml:space="preserve">ORD002126</t>
  </si>
  <si>
    <t xml:space="preserve">ORD002127</t>
  </si>
  <si>
    <t xml:space="preserve">ORD002128</t>
  </si>
  <si>
    <t xml:space="preserve">ORD002129</t>
  </si>
  <si>
    <t xml:space="preserve">ORD002130</t>
  </si>
  <si>
    <t xml:space="preserve">ORD002131</t>
  </si>
  <si>
    <t xml:space="preserve">ORD002132</t>
  </si>
  <si>
    <t xml:space="preserve">ORD002133</t>
  </si>
  <si>
    <t xml:space="preserve">ORD002134</t>
  </si>
  <si>
    <t xml:space="preserve">ORD002135</t>
  </si>
  <si>
    <t xml:space="preserve">ORD002136</t>
  </si>
  <si>
    <t xml:space="preserve">ORD002137</t>
  </si>
  <si>
    <t xml:space="preserve">ORD002138</t>
  </si>
  <si>
    <t xml:space="preserve">ORD002139</t>
  </si>
  <si>
    <t xml:space="preserve">ORD002140</t>
  </si>
  <si>
    <t xml:space="preserve">ORD002141</t>
  </si>
  <si>
    <t xml:space="preserve">ORD002142</t>
  </si>
  <si>
    <t xml:space="preserve">ORD002143</t>
  </si>
  <si>
    <t xml:space="preserve">ORD002144</t>
  </si>
  <si>
    <t xml:space="preserve">ORD002145</t>
  </si>
  <si>
    <t xml:space="preserve">ORD002146</t>
  </si>
  <si>
    <t xml:space="preserve">ORD002147</t>
  </si>
  <si>
    <t xml:space="preserve">ORD002148</t>
  </si>
  <si>
    <t xml:space="preserve">ORD002149</t>
  </si>
  <si>
    <t xml:space="preserve">ORD002150</t>
  </si>
  <si>
    <t xml:space="preserve">ORD002151</t>
  </si>
  <si>
    <t xml:space="preserve">ORD002152</t>
  </si>
  <si>
    <t xml:space="preserve">ORD002153</t>
  </si>
  <si>
    <t xml:space="preserve">ORD002154</t>
  </si>
  <si>
    <t xml:space="preserve">ORD002155</t>
  </si>
  <si>
    <t xml:space="preserve">ORD002156</t>
  </si>
  <si>
    <t xml:space="preserve">ORD002157</t>
  </si>
  <si>
    <t xml:space="preserve">ORD002158</t>
  </si>
  <si>
    <t xml:space="preserve">2024-10-13</t>
  </si>
  <si>
    <t xml:space="preserve">ORD002159</t>
  </si>
  <si>
    <t xml:space="preserve">ORD002160</t>
  </si>
  <si>
    <t xml:space="preserve">ORD002161</t>
  </si>
  <si>
    <t xml:space="preserve">ORD002162</t>
  </si>
  <si>
    <t xml:space="preserve">ORD002163</t>
  </si>
  <si>
    <t xml:space="preserve">ORD002164</t>
  </si>
  <si>
    <t xml:space="preserve">ORD002165</t>
  </si>
  <si>
    <t xml:space="preserve">ORD002166</t>
  </si>
  <si>
    <t xml:space="preserve">ORD002167</t>
  </si>
  <si>
    <t xml:space="preserve">ORD002168</t>
  </si>
  <si>
    <t xml:space="preserve">ORD002169</t>
  </si>
  <si>
    <t xml:space="preserve">ORD002170</t>
  </si>
  <si>
    <t xml:space="preserve">ORD002171</t>
  </si>
  <si>
    <t xml:space="preserve">ORD002172</t>
  </si>
  <si>
    <t xml:space="preserve">ORD002173</t>
  </si>
  <si>
    <t xml:space="preserve">ORD002174</t>
  </si>
  <si>
    <t xml:space="preserve">ORD002175</t>
  </si>
  <si>
    <t xml:space="preserve">ORD002176</t>
  </si>
  <si>
    <t xml:space="preserve">ORD002177</t>
  </si>
  <si>
    <t xml:space="preserve">ORD002178</t>
  </si>
  <si>
    <t xml:space="preserve">ORD002179</t>
  </si>
  <si>
    <t xml:space="preserve">ORD002180</t>
  </si>
  <si>
    <t xml:space="preserve">ORD002181</t>
  </si>
  <si>
    <t xml:space="preserve">ORD002182</t>
  </si>
  <si>
    <t xml:space="preserve">ORD002183</t>
  </si>
  <si>
    <t xml:space="preserve">ORD002184</t>
  </si>
  <si>
    <t xml:space="preserve">ORD002185</t>
  </si>
  <si>
    <t xml:space="preserve">ORD002186</t>
  </si>
  <si>
    <t xml:space="preserve">ORD002187</t>
  </si>
  <si>
    <t xml:space="preserve">ORD002188</t>
  </si>
  <si>
    <t xml:space="preserve">ORD002189</t>
  </si>
  <si>
    <t xml:space="preserve">ORD002190</t>
  </si>
  <si>
    <t xml:space="preserve">ORD002191</t>
  </si>
  <si>
    <t xml:space="preserve">ORD002192</t>
  </si>
  <si>
    <t xml:space="preserve">ORD002193</t>
  </si>
  <si>
    <t xml:space="preserve">ORD002194</t>
  </si>
  <si>
    <t xml:space="preserve">ORD002195</t>
  </si>
  <si>
    <t xml:space="preserve">ORD002196</t>
  </si>
  <si>
    <t xml:space="preserve">ORD002197</t>
  </si>
  <si>
    <t xml:space="preserve">ORD002198</t>
  </si>
  <si>
    <t xml:space="preserve">ORD002199</t>
  </si>
  <si>
    <t xml:space="preserve">ORD002200</t>
  </si>
  <si>
    <t xml:space="preserve">ORD002201</t>
  </si>
  <si>
    <t xml:space="preserve">ORD002202</t>
  </si>
  <si>
    <t xml:space="preserve">ORD002203</t>
  </si>
  <si>
    <t xml:space="preserve">ORD002204</t>
  </si>
  <si>
    <t xml:space="preserve">ORD002205</t>
  </si>
  <si>
    <t xml:space="preserve">ORD002206</t>
  </si>
  <si>
    <t xml:space="preserve">ORD002207</t>
  </si>
  <si>
    <t xml:space="preserve">ORD002208</t>
  </si>
  <si>
    <t xml:space="preserve">ORD002209</t>
  </si>
  <si>
    <t xml:space="preserve">ORD002210</t>
  </si>
  <si>
    <t xml:space="preserve">ORD002211</t>
  </si>
  <si>
    <t xml:space="preserve">ORD002212</t>
  </si>
  <si>
    <t xml:space="preserve">ORD002213</t>
  </si>
  <si>
    <t xml:space="preserve">ORD002214</t>
  </si>
  <si>
    <t xml:space="preserve">ORD002215</t>
  </si>
  <si>
    <t xml:space="preserve">ORD002216</t>
  </si>
  <si>
    <t xml:space="preserve">2024-05-28</t>
  </si>
  <si>
    <t xml:space="preserve">ORD002217</t>
  </si>
  <si>
    <t xml:space="preserve">ORD002218</t>
  </si>
  <si>
    <t xml:space="preserve">ORD002219</t>
  </si>
  <si>
    <t xml:space="preserve">ORD002220</t>
  </si>
  <si>
    <t xml:space="preserve">ORD002221</t>
  </si>
  <si>
    <t xml:space="preserve">ORD002222</t>
  </si>
  <si>
    <t xml:space="preserve">ORD002223</t>
  </si>
  <si>
    <t xml:space="preserve">ORD002224</t>
  </si>
  <si>
    <t xml:space="preserve">ORD002225</t>
  </si>
  <si>
    <t xml:space="preserve">ORD002226</t>
  </si>
  <si>
    <t xml:space="preserve">ORD002227</t>
  </si>
  <si>
    <t xml:space="preserve">ORD002228</t>
  </si>
  <si>
    <t xml:space="preserve">ORD002229</t>
  </si>
  <si>
    <t xml:space="preserve">ORD002230</t>
  </si>
  <si>
    <t xml:space="preserve">ORD002231</t>
  </si>
  <si>
    <t xml:space="preserve">ORD002232</t>
  </si>
  <si>
    <t xml:space="preserve">ORD002233</t>
  </si>
  <si>
    <t xml:space="preserve">ORD002234</t>
  </si>
  <si>
    <t xml:space="preserve">ORD002235</t>
  </si>
  <si>
    <t xml:space="preserve">ORD002236</t>
  </si>
  <si>
    <t xml:space="preserve">ORD002237</t>
  </si>
  <si>
    <t xml:space="preserve">ORD002238</t>
  </si>
  <si>
    <t xml:space="preserve">ORD002239</t>
  </si>
  <si>
    <t xml:space="preserve">ORD002240</t>
  </si>
  <si>
    <t xml:space="preserve">ORD002241</t>
  </si>
  <si>
    <t xml:space="preserve">ORD002242</t>
  </si>
  <si>
    <t xml:space="preserve">ORD002243</t>
  </si>
  <si>
    <t xml:space="preserve">ORD002244</t>
  </si>
  <si>
    <t xml:space="preserve">ORD002245</t>
  </si>
  <si>
    <t xml:space="preserve">ORD002246</t>
  </si>
  <si>
    <t xml:space="preserve">ORD002247</t>
  </si>
  <si>
    <t xml:space="preserve">ORD002248</t>
  </si>
  <si>
    <t xml:space="preserve">ORD002249</t>
  </si>
  <si>
    <t xml:space="preserve">ORD002250</t>
  </si>
  <si>
    <t xml:space="preserve">2025-02-07</t>
  </si>
  <si>
    <t xml:space="preserve">ORD002251</t>
  </si>
  <si>
    <t xml:space="preserve">ORD002252</t>
  </si>
  <si>
    <t xml:space="preserve">ORD002253</t>
  </si>
  <si>
    <t xml:space="preserve">ORD002254</t>
  </si>
  <si>
    <t xml:space="preserve">2024-05-17</t>
  </si>
  <si>
    <t xml:space="preserve">ORD002255</t>
  </si>
  <si>
    <t xml:space="preserve">ORD002256</t>
  </si>
  <si>
    <t xml:space="preserve">ORD002257</t>
  </si>
  <si>
    <t xml:space="preserve">ORD002258</t>
  </si>
  <si>
    <t xml:space="preserve">ORD002259</t>
  </si>
  <si>
    <t xml:space="preserve">ORD002260</t>
  </si>
  <si>
    <t xml:space="preserve">ORD002261</t>
  </si>
  <si>
    <t xml:space="preserve">ORD002262</t>
  </si>
  <si>
    <t xml:space="preserve">ORD002263</t>
  </si>
  <si>
    <t xml:space="preserve">ORD002264</t>
  </si>
  <si>
    <t xml:space="preserve">ORD002265</t>
  </si>
  <si>
    <t xml:space="preserve">2024-04-28</t>
  </si>
  <si>
    <t xml:space="preserve">ORD002266</t>
  </si>
  <si>
    <t xml:space="preserve">ORD002267</t>
  </si>
  <si>
    <t xml:space="preserve">ORD002268</t>
  </si>
  <si>
    <t xml:space="preserve">ORD002269</t>
  </si>
  <si>
    <t xml:space="preserve">ORD002270</t>
  </si>
  <si>
    <t xml:space="preserve">ORD002271</t>
  </si>
  <si>
    <t xml:space="preserve">ORD002272</t>
  </si>
  <si>
    <t xml:space="preserve">ORD002273</t>
  </si>
  <si>
    <t xml:space="preserve">ORD002274</t>
  </si>
  <si>
    <t xml:space="preserve">ORD002275</t>
  </si>
  <si>
    <t xml:space="preserve">ORD002276</t>
  </si>
  <si>
    <t xml:space="preserve">ORD002277</t>
  </si>
  <si>
    <t xml:space="preserve">ORD002278</t>
  </si>
  <si>
    <t xml:space="preserve">ORD002279</t>
  </si>
  <si>
    <t xml:space="preserve">ORD002280</t>
  </si>
  <si>
    <t xml:space="preserve">ORD002281</t>
  </si>
  <si>
    <t xml:space="preserve">ORD002282</t>
  </si>
  <si>
    <t xml:space="preserve">ORD002283</t>
  </si>
  <si>
    <t xml:space="preserve">ORD002284</t>
  </si>
  <si>
    <t xml:space="preserve">ORD002285</t>
  </si>
  <si>
    <t xml:space="preserve">ORD002286</t>
  </si>
  <si>
    <t xml:space="preserve">ORD002287</t>
  </si>
  <si>
    <t xml:space="preserve">ORD002288</t>
  </si>
  <si>
    <t xml:space="preserve">ORD002289</t>
  </si>
  <si>
    <t xml:space="preserve">ORD002290</t>
  </si>
  <si>
    <t xml:space="preserve">ORD002291</t>
  </si>
  <si>
    <t xml:space="preserve">ORD002292</t>
  </si>
  <si>
    <t xml:space="preserve">ORD002293</t>
  </si>
  <si>
    <t xml:space="preserve">ORD002294</t>
  </si>
  <si>
    <t xml:space="preserve">ORD002295</t>
  </si>
  <si>
    <t xml:space="preserve">ORD002296</t>
  </si>
  <si>
    <t xml:space="preserve">ORD002297</t>
  </si>
  <si>
    <t xml:space="preserve">ORD002298</t>
  </si>
  <si>
    <t xml:space="preserve">ORD002299</t>
  </si>
  <si>
    <t xml:space="preserve">ORD002300</t>
  </si>
  <si>
    <t xml:space="preserve">ORD002301</t>
  </si>
  <si>
    <t xml:space="preserve">ORD002302</t>
  </si>
  <si>
    <t xml:space="preserve">ORD002303</t>
  </si>
  <si>
    <t xml:space="preserve">2024-03-04</t>
  </si>
  <si>
    <t xml:space="preserve">ORD002304</t>
  </si>
  <si>
    <t xml:space="preserve">ORD002305</t>
  </si>
  <si>
    <t xml:space="preserve">ORD002306</t>
  </si>
  <si>
    <t xml:space="preserve">ORD002307</t>
  </si>
  <si>
    <t xml:space="preserve">ORD002308</t>
  </si>
  <si>
    <t xml:space="preserve">ORD002309</t>
  </si>
  <si>
    <t xml:space="preserve">ORD002310</t>
  </si>
  <si>
    <t xml:space="preserve">ORD002311</t>
  </si>
  <si>
    <t xml:space="preserve">ORD002312</t>
  </si>
  <si>
    <t xml:space="preserve">ORD002313</t>
  </si>
  <si>
    <t xml:space="preserve">ORD002314</t>
  </si>
  <si>
    <t xml:space="preserve">ORD002315</t>
  </si>
  <si>
    <t xml:space="preserve">ORD002316</t>
  </si>
  <si>
    <t xml:space="preserve">ORD002317</t>
  </si>
  <si>
    <t xml:space="preserve">ORD002318</t>
  </si>
  <si>
    <t xml:space="preserve">ORD002319</t>
  </si>
  <si>
    <t xml:space="preserve">ORD002320</t>
  </si>
  <si>
    <t xml:space="preserve">ORD002321</t>
  </si>
  <si>
    <t xml:space="preserve">ORD002322</t>
  </si>
  <si>
    <t xml:space="preserve">ORD002323</t>
  </si>
  <si>
    <t xml:space="preserve">ORD002324</t>
  </si>
  <si>
    <t xml:space="preserve">ORD002325</t>
  </si>
  <si>
    <t xml:space="preserve">ORD002326</t>
  </si>
  <si>
    <t xml:space="preserve">ORD002327</t>
  </si>
  <si>
    <t xml:space="preserve">ORD002328</t>
  </si>
  <si>
    <t xml:space="preserve">ORD002329</t>
  </si>
  <si>
    <t xml:space="preserve">ORD002330</t>
  </si>
  <si>
    <t xml:space="preserve">ORD002331</t>
  </si>
  <si>
    <t xml:space="preserve">ORD002332</t>
  </si>
  <si>
    <t xml:space="preserve">ORD002333</t>
  </si>
  <si>
    <t xml:space="preserve">ORD002334</t>
  </si>
  <si>
    <t xml:space="preserve">ORD002335</t>
  </si>
  <si>
    <t xml:space="preserve">ORD002336</t>
  </si>
  <si>
    <t xml:space="preserve">ORD002337</t>
  </si>
  <si>
    <t xml:space="preserve">ORD002338</t>
  </si>
  <si>
    <t xml:space="preserve">ORD002339</t>
  </si>
  <si>
    <t xml:space="preserve">ORD002340</t>
  </si>
  <si>
    <t xml:space="preserve">ORD002341</t>
  </si>
  <si>
    <t xml:space="preserve">ORD002342</t>
  </si>
  <si>
    <t xml:space="preserve">ORD002343</t>
  </si>
  <si>
    <t xml:space="preserve">ORD002344</t>
  </si>
  <si>
    <t xml:space="preserve">ORD002345</t>
  </si>
  <si>
    <t xml:space="preserve">ORD002346</t>
  </si>
  <si>
    <t xml:space="preserve">ORD002347</t>
  </si>
  <si>
    <t xml:space="preserve">ORD002348</t>
  </si>
  <si>
    <t xml:space="preserve">ORD002349</t>
  </si>
  <si>
    <t xml:space="preserve">ORD002350</t>
  </si>
  <si>
    <t xml:space="preserve">ORD002351</t>
  </si>
  <si>
    <t xml:space="preserve">ORD002352</t>
  </si>
  <si>
    <t xml:space="preserve">ORD002353</t>
  </si>
  <si>
    <t xml:space="preserve">ORD002354</t>
  </si>
  <si>
    <t xml:space="preserve">ORD002355</t>
  </si>
  <si>
    <t xml:space="preserve">ORD002356</t>
  </si>
  <si>
    <t xml:space="preserve">ORD002357</t>
  </si>
  <si>
    <t xml:space="preserve">ORD002358</t>
  </si>
  <si>
    <t xml:space="preserve">ORD002359</t>
  </si>
  <si>
    <t xml:space="preserve">ORD002360</t>
  </si>
  <si>
    <t xml:space="preserve">ORD002361</t>
  </si>
  <si>
    <t xml:space="preserve">ORD002362</t>
  </si>
  <si>
    <t xml:space="preserve">ORD002363</t>
  </si>
  <si>
    <t xml:space="preserve">ORD002364</t>
  </si>
  <si>
    <t xml:space="preserve">2024-11-12</t>
  </si>
  <si>
    <t xml:space="preserve">ORD002365</t>
  </si>
  <si>
    <t xml:space="preserve">ORD002366</t>
  </si>
  <si>
    <t xml:space="preserve">ORD002367</t>
  </si>
  <si>
    <t xml:space="preserve">ORD002368</t>
  </si>
  <si>
    <t xml:space="preserve">ORD002369</t>
  </si>
  <si>
    <t xml:space="preserve">2025-01-19</t>
  </si>
  <si>
    <t xml:space="preserve">ORD002370</t>
  </si>
  <si>
    <t xml:space="preserve">ORD002371</t>
  </si>
  <si>
    <t xml:space="preserve">2025-05-25</t>
  </si>
  <si>
    <t xml:space="preserve">ORD002372</t>
  </si>
  <si>
    <t xml:space="preserve">ORD002373</t>
  </si>
  <si>
    <t xml:space="preserve">ORD002374</t>
  </si>
  <si>
    <t xml:space="preserve">ORD002375</t>
  </si>
  <si>
    <t xml:space="preserve">ORD002376</t>
  </si>
  <si>
    <t xml:space="preserve">ORD002377</t>
  </si>
  <si>
    <t xml:space="preserve">ORD002378</t>
  </si>
  <si>
    <t xml:space="preserve">ORD002379</t>
  </si>
  <si>
    <t xml:space="preserve">ORD002380</t>
  </si>
  <si>
    <t xml:space="preserve">ORD002381</t>
  </si>
  <si>
    <t xml:space="preserve">ORD002382</t>
  </si>
  <si>
    <t xml:space="preserve">ORD002383</t>
  </si>
  <si>
    <t xml:space="preserve">ORD002384</t>
  </si>
  <si>
    <t xml:space="preserve">ORD002385</t>
  </si>
  <si>
    <t xml:space="preserve">ORD002386</t>
  </si>
  <si>
    <t xml:space="preserve">ORD002387</t>
  </si>
  <si>
    <t xml:space="preserve">ORD002388</t>
  </si>
  <si>
    <t xml:space="preserve">ORD002389</t>
  </si>
  <si>
    <t xml:space="preserve">ORD002390</t>
  </si>
  <si>
    <t xml:space="preserve">ORD002391</t>
  </si>
  <si>
    <t xml:space="preserve">ORD002392</t>
  </si>
  <si>
    <t xml:space="preserve">ORD002393</t>
  </si>
  <si>
    <t xml:space="preserve">ORD002394</t>
  </si>
  <si>
    <t xml:space="preserve">ORD002395</t>
  </si>
  <si>
    <t xml:space="preserve">ORD002396</t>
  </si>
  <si>
    <t xml:space="preserve">ORD002397</t>
  </si>
  <si>
    <t xml:space="preserve">ORD002398</t>
  </si>
  <si>
    <t xml:space="preserve">ORD002399</t>
  </si>
  <si>
    <t xml:space="preserve">ORD002400</t>
  </si>
  <si>
    <t xml:space="preserve">ORD002401</t>
  </si>
  <si>
    <t xml:space="preserve">ORD002402</t>
  </si>
  <si>
    <t xml:space="preserve">2025-09-29</t>
  </si>
  <si>
    <t xml:space="preserve">ORD002403</t>
  </si>
  <si>
    <t xml:space="preserve">ORD002404</t>
  </si>
  <si>
    <t xml:space="preserve">ORD002405</t>
  </si>
  <si>
    <t xml:space="preserve">ORD002406</t>
  </si>
  <si>
    <t xml:space="preserve">ORD002407</t>
  </si>
  <si>
    <t xml:space="preserve">ORD002408</t>
  </si>
  <si>
    <t xml:space="preserve">2024-07-22</t>
  </si>
  <si>
    <t xml:space="preserve">ORD002409</t>
  </si>
  <si>
    <t xml:space="preserve">ORD002410</t>
  </si>
  <si>
    <t xml:space="preserve">ORD002411</t>
  </si>
  <si>
    <t xml:space="preserve">ORD002412</t>
  </si>
  <si>
    <t xml:space="preserve">ORD002413</t>
  </si>
  <si>
    <t xml:space="preserve">ORD002414</t>
  </si>
  <si>
    <t xml:space="preserve">ORD002415</t>
  </si>
  <si>
    <t xml:space="preserve">ORD002416</t>
  </si>
  <si>
    <t xml:space="preserve">ORD002417</t>
  </si>
  <si>
    <t xml:space="preserve">ORD002418</t>
  </si>
  <si>
    <t xml:space="preserve">ORD002419</t>
  </si>
  <si>
    <t xml:space="preserve">ORD002420</t>
  </si>
  <si>
    <t xml:space="preserve">ORD002421</t>
  </si>
  <si>
    <t xml:space="preserve">ORD002422</t>
  </si>
  <si>
    <t xml:space="preserve">ORD002423</t>
  </si>
  <si>
    <t xml:space="preserve">ORD002424</t>
  </si>
  <si>
    <t xml:space="preserve">ORD002425</t>
  </si>
  <si>
    <t xml:space="preserve">ORD002426</t>
  </si>
  <si>
    <t xml:space="preserve">ORD002427</t>
  </si>
  <si>
    <t xml:space="preserve">ORD002428</t>
  </si>
  <si>
    <t xml:space="preserve">ORD002429</t>
  </si>
  <si>
    <t xml:space="preserve">ORD002430</t>
  </si>
  <si>
    <t xml:space="preserve">ORD002431</t>
  </si>
  <si>
    <t xml:space="preserve">ORD002432</t>
  </si>
  <si>
    <t xml:space="preserve">ORD002433</t>
  </si>
  <si>
    <t xml:space="preserve">ORD002434</t>
  </si>
  <si>
    <t xml:space="preserve">ORD002435</t>
  </si>
  <si>
    <t xml:space="preserve">ORD002436</t>
  </si>
  <si>
    <t xml:space="preserve">ORD002437</t>
  </si>
  <si>
    <t xml:space="preserve">ORD002438</t>
  </si>
  <si>
    <t xml:space="preserve">ORD002439</t>
  </si>
  <si>
    <t xml:space="preserve">ORD002440</t>
  </si>
  <si>
    <t xml:space="preserve">ORD002441</t>
  </si>
  <si>
    <t xml:space="preserve">ORD002442</t>
  </si>
  <si>
    <t xml:space="preserve">ORD002443</t>
  </si>
  <si>
    <t xml:space="preserve">ORD002444</t>
  </si>
  <si>
    <t xml:space="preserve">ORD002445</t>
  </si>
  <si>
    <t xml:space="preserve">ORD002446</t>
  </si>
  <si>
    <t xml:space="preserve">ORD002447</t>
  </si>
  <si>
    <t xml:space="preserve">ORD002448</t>
  </si>
  <si>
    <t xml:space="preserve">ORD002449</t>
  </si>
  <si>
    <t xml:space="preserve">ORD002450</t>
  </si>
  <si>
    <t xml:space="preserve">ORD002451</t>
  </si>
  <si>
    <t xml:space="preserve">ORD002452</t>
  </si>
  <si>
    <t xml:space="preserve">ORD002453</t>
  </si>
  <si>
    <t xml:space="preserve">ORD002454</t>
  </si>
  <si>
    <t xml:space="preserve">ORD002455</t>
  </si>
  <si>
    <t xml:space="preserve">ORD002456</t>
  </si>
  <si>
    <t xml:space="preserve">ORD002457</t>
  </si>
  <si>
    <t xml:space="preserve">ORD002458</t>
  </si>
  <si>
    <t xml:space="preserve">ORD002459</t>
  </si>
  <si>
    <t xml:space="preserve">ORD002460</t>
  </si>
  <si>
    <t xml:space="preserve">ORD002461</t>
  </si>
  <si>
    <t xml:space="preserve">ORD002462</t>
  </si>
  <si>
    <t xml:space="preserve">ORD002463</t>
  </si>
  <si>
    <t xml:space="preserve">2024-05-19</t>
  </si>
  <si>
    <t xml:space="preserve">ORD002464</t>
  </si>
  <si>
    <t xml:space="preserve">ORD002465</t>
  </si>
  <si>
    <t xml:space="preserve">ORD002466</t>
  </si>
  <si>
    <t xml:space="preserve">ORD002467</t>
  </si>
  <si>
    <t xml:space="preserve">ORD002468</t>
  </si>
  <si>
    <t xml:space="preserve">ORD002469</t>
  </si>
  <si>
    <t xml:space="preserve">ORD002470</t>
  </si>
  <si>
    <t xml:space="preserve">ORD002471</t>
  </si>
  <si>
    <t xml:space="preserve">ORD002472</t>
  </si>
  <si>
    <t xml:space="preserve">ORD002473</t>
  </si>
  <si>
    <t xml:space="preserve">ORD002474</t>
  </si>
  <si>
    <t xml:space="preserve">ORD002475</t>
  </si>
  <si>
    <t xml:space="preserve">ORD002476</t>
  </si>
  <si>
    <t xml:space="preserve">ORD002477</t>
  </si>
  <si>
    <t xml:space="preserve">ORD002478</t>
  </si>
  <si>
    <t xml:space="preserve">ORD002479</t>
  </si>
  <si>
    <t xml:space="preserve">ORD002480</t>
  </si>
  <si>
    <t xml:space="preserve">ORD002481</t>
  </si>
  <si>
    <t xml:space="preserve">ORD002482</t>
  </si>
  <si>
    <t xml:space="preserve">ORD002483</t>
  </si>
  <si>
    <t xml:space="preserve">ORD002484</t>
  </si>
  <si>
    <t xml:space="preserve">2024-03-26</t>
  </si>
  <si>
    <t xml:space="preserve">ORD002485</t>
  </si>
  <si>
    <t xml:space="preserve">ORD002486</t>
  </si>
  <si>
    <t xml:space="preserve">ORD002487</t>
  </si>
  <si>
    <t xml:space="preserve">ORD002488</t>
  </si>
  <si>
    <t xml:space="preserve">ORD002489</t>
  </si>
  <si>
    <t xml:space="preserve">ORD002490</t>
  </si>
  <si>
    <t xml:space="preserve">ORD002491</t>
  </si>
  <si>
    <t xml:space="preserve">ORD002492</t>
  </si>
  <si>
    <t xml:space="preserve">ORD002493</t>
  </si>
  <si>
    <t xml:space="preserve">ORD002494</t>
  </si>
  <si>
    <t xml:space="preserve">ORD002495</t>
  </si>
  <si>
    <t xml:space="preserve">ORD002496</t>
  </si>
  <si>
    <t xml:space="preserve">ORD002497</t>
  </si>
  <si>
    <t xml:space="preserve">ORD002498</t>
  </si>
  <si>
    <t xml:space="preserve">ORD002499</t>
  </si>
  <si>
    <t xml:space="preserve">ORD002500</t>
  </si>
  <si>
    <t xml:space="preserve">ORD002501</t>
  </si>
  <si>
    <t xml:space="preserve">ORD002502</t>
  </si>
  <si>
    <t xml:space="preserve">ORD002503</t>
  </si>
  <si>
    <t xml:space="preserve">ORD002504</t>
  </si>
  <si>
    <t xml:space="preserve">ORD002505</t>
  </si>
  <si>
    <t xml:space="preserve">ORD002506</t>
  </si>
  <si>
    <t xml:space="preserve">ORD002507</t>
  </si>
  <si>
    <t xml:space="preserve">ORD002508</t>
  </si>
  <si>
    <t xml:space="preserve">ORD002509</t>
  </si>
  <si>
    <t xml:space="preserve">ORD002510</t>
  </si>
  <si>
    <t xml:space="preserve">ORD002511</t>
  </si>
  <si>
    <t xml:space="preserve">ORD002512</t>
  </si>
  <si>
    <t xml:space="preserve">ORD002513</t>
  </si>
  <si>
    <t xml:space="preserve">ORD002514</t>
  </si>
  <si>
    <t xml:space="preserve">ORD002515</t>
  </si>
  <si>
    <t xml:space="preserve">ORD002516</t>
  </si>
  <si>
    <t xml:space="preserve">ORD002517</t>
  </si>
  <si>
    <t xml:space="preserve">ORD002518</t>
  </si>
  <si>
    <t xml:space="preserve">ORD002519</t>
  </si>
  <si>
    <t xml:space="preserve">ORD002520</t>
  </si>
  <si>
    <t xml:space="preserve">ORD002521</t>
  </si>
  <si>
    <t xml:space="preserve">ORD002522</t>
  </si>
  <si>
    <t xml:space="preserve">ORD002523</t>
  </si>
  <si>
    <t xml:space="preserve">ORD002524</t>
  </si>
  <si>
    <t xml:space="preserve">ORD002525</t>
  </si>
  <si>
    <t xml:space="preserve">ORD002526</t>
  </si>
  <si>
    <t xml:space="preserve">ORD002527</t>
  </si>
  <si>
    <t xml:space="preserve">ORD002528</t>
  </si>
  <si>
    <t xml:space="preserve">ORD002529</t>
  </si>
  <si>
    <t xml:space="preserve">ORD002530</t>
  </si>
  <si>
    <t xml:space="preserve">ORD002531</t>
  </si>
  <si>
    <t xml:space="preserve">ORD002532</t>
  </si>
  <si>
    <t xml:space="preserve">ORD002533</t>
  </si>
  <si>
    <t xml:space="preserve">ORD002534</t>
  </si>
  <si>
    <t xml:space="preserve">ORD002535</t>
  </si>
  <si>
    <t xml:space="preserve">ORD002536</t>
  </si>
  <si>
    <t xml:space="preserve">ORD002537</t>
  </si>
  <si>
    <t xml:space="preserve">ORD002538</t>
  </si>
  <si>
    <t xml:space="preserve">ORD002539</t>
  </si>
  <si>
    <t xml:space="preserve">ORD002540</t>
  </si>
  <si>
    <t xml:space="preserve">ORD002541</t>
  </si>
  <si>
    <t xml:space="preserve">ORD002542</t>
  </si>
  <si>
    <t xml:space="preserve">ORD002543</t>
  </si>
  <si>
    <t xml:space="preserve">ORD002544</t>
  </si>
  <si>
    <t xml:space="preserve">ORD002545</t>
  </si>
  <si>
    <t xml:space="preserve">ORD002546</t>
  </si>
  <si>
    <t xml:space="preserve">ORD002547</t>
  </si>
  <si>
    <t xml:space="preserve">ORD002548</t>
  </si>
  <si>
    <t xml:space="preserve">2024-09-29</t>
  </si>
  <si>
    <t xml:space="preserve">ORD002549</t>
  </si>
  <si>
    <t xml:space="preserve">ORD002550</t>
  </si>
  <si>
    <t xml:space="preserve">ORD002551</t>
  </si>
  <si>
    <t xml:space="preserve">ORD002552</t>
  </si>
  <si>
    <t xml:space="preserve">ORD002553</t>
  </si>
  <si>
    <t xml:space="preserve">ORD002554</t>
  </si>
  <si>
    <t xml:space="preserve">ORD002555</t>
  </si>
  <si>
    <t xml:space="preserve">ORD002556</t>
  </si>
  <si>
    <t xml:space="preserve">ORD002557</t>
  </si>
  <si>
    <t xml:space="preserve">ORD002558</t>
  </si>
  <si>
    <t xml:space="preserve">ORD002559</t>
  </si>
  <si>
    <t xml:space="preserve">ORD002560</t>
  </si>
  <si>
    <t xml:space="preserve">ORD002561</t>
  </si>
  <si>
    <t xml:space="preserve">ORD002562</t>
  </si>
  <si>
    <t xml:space="preserve">ORD002563</t>
  </si>
  <si>
    <t xml:space="preserve">ORD002564</t>
  </si>
  <si>
    <t xml:space="preserve">ORD002565</t>
  </si>
  <si>
    <t xml:space="preserve">ORD002566</t>
  </si>
  <si>
    <t xml:space="preserve">ORD002567</t>
  </si>
  <si>
    <t xml:space="preserve">ORD002568</t>
  </si>
  <si>
    <t xml:space="preserve">ORD002569</t>
  </si>
  <si>
    <t xml:space="preserve">ORD002570</t>
  </si>
  <si>
    <t xml:space="preserve">ORD002571</t>
  </si>
  <si>
    <t xml:space="preserve">ORD002572</t>
  </si>
  <si>
    <t xml:space="preserve">ORD002573</t>
  </si>
  <si>
    <t xml:space="preserve">ORD002574</t>
  </si>
  <si>
    <t xml:space="preserve">ORD002575</t>
  </si>
  <si>
    <t xml:space="preserve">ORD002576</t>
  </si>
  <si>
    <t xml:space="preserve">ORD002577</t>
  </si>
  <si>
    <t xml:space="preserve">ORD002578</t>
  </si>
  <si>
    <t xml:space="preserve">ORD002579</t>
  </si>
  <si>
    <t xml:space="preserve">ORD002580</t>
  </si>
  <si>
    <t xml:space="preserve">ORD002581</t>
  </si>
  <si>
    <t xml:space="preserve">ORD002582</t>
  </si>
  <si>
    <t xml:space="preserve">ORD002583</t>
  </si>
  <si>
    <t xml:space="preserve">ORD002584</t>
  </si>
  <si>
    <t xml:space="preserve">ORD002585</t>
  </si>
  <si>
    <t xml:space="preserve">ORD002586</t>
  </si>
  <si>
    <t xml:space="preserve">ORD002587</t>
  </si>
  <si>
    <t xml:space="preserve">ORD002588</t>
  </si>
  <si>
    <t xml:space="preserve">ORD002589</t>
  </si>
  <si>
    <t xml:space="preserve">ORD002590</t>
  </si>
  <si>
    <t xml:space="preserve">ORD002591</t>
  </si>
  <si>
    <t xml:space="preserve">ORD002592</t>
  </si>
  <si>
    <t xml:space="preserve">ORD002593</t>
  </si>
  <si>
    <t xml:space="preserve">ORD002594</t>
  </si>
  <si>
    <t xml:space="preserve">ORD002595</t>
  </si>
  <si>
    <t xml:space="preserve">ORD002596</t>
  </si>
  <si>
    <t xml:space="preserve">ORD002597</t>
  </si>
  <si>
    <t xml:space="preserve">ORD002598</t>
  </si>
  <si>
    <t xml:space="preserve">ORD002599</t>
  </si>
  <si>
    <t xml:space="preserve">ORD002600</t>
  </si>
  <si>
    <t xml:space="preserve">ORD002601</t>
  </si>
  <si>
    <t xml:space="preserve">ORD002602</t>
  </si>
  <si>
    <t xml:space="preserve">ORD002603</t>
  </si>
  <si>
    <t xml:space="preserve">ORD002604</t>
  </si>
  <si>
    <t xml:space="preserve">ORD002605</t>
  </si>
  <si>
    <t xml:space="preserve">ORD002606</t>
  </si>
  <si>
    <t xml:space="preserve">ORD002607</t>
  </si>
  <si>
    <t xml:space="preserve">ORD002608</t>
  </si>
  <si>
    <t xml:space="preserve">ORD002609</t>
  </si>
  <si>
    <t xml:space="preserve">ORD002610</t>
  </si>
  <si>
    <t xml:space="preserve">ORD002611</t>
  </si>
  <si>
    <t xml:space="preserve">ORD002612</t>
  </si>
  <si>
    <t xml:space="preserve">ORD002613</t>
  </si>
  <si>
    <t xml:space="preserve">ORD002614</t>
  </si>
  <si>
    <t xml:space="preserve">ORD002615</t>
  </si>
  <si>
    <t xml:space="preserve">ORD002616</t>
  </si>
  <si>
    <t xml:space="preserve">ORD002617</t>
  </si>
  <si>
    <t xml:space="preserve">ORD002618</t>
  </si>
  <si>
    <t xml:space="preserve">ORD002619</t>
  </si>
  <si>
    <t xml:space="preserve">2024-07-03</t>
  </si>
  <si>
    <t xml:space="preserve">ORD002620</t>
  </si>
  <si>
    <t xml:space="preserve">ORD002621</t>
  </si>
  <si>
    <t xml:space="preserve">ORD002622</t>
  </si>
  <si>
    <t xml:space="preserve">ORD002623</t>
  </si>
  <si>
    <t xml:space="preserve">ORD002624</t>
  </si>
  <si>
    <t xml:space="preserve">ORD002625</t>
  </si>
  <si>
    <t xml:space="preserve">ORD002626</t>
  </si>
  <si>
    <t xml:space="preserve">ORD002627</t>
  </si>
  <si>
    <t xml:space="preserve">ORD002628</t>
  </si>
  <si>
    <t xml:space="preserve">ORD002629</t>
  </si>
  <si>
    <t xml:space="preserve">ORD002630</t>
  </si>
  <si>
    <t xml:space="preserve">ORD002631</t>
  </si>
  <si>
    <t xml:space="preserve">ORD002632</t>
  </si>
  <si>
    <t xml:space="preserve">ORD002633</t>
  </si>
  <si>
    <t xml:space="preserve">ORD002634</t>
  </si>
  <si>
    <t xml:space="preserve">ORD002635</t>
  </si>
  <si>
    <t xml:space="preserve">ORD002636</t>
  </si>
  <si>
    <t xml:space="preserve">ORD002637</t>
  </si>
  <si>
    <t xml:space="preserve">ORD002638</t>
  </si>
  <si>
    <t xml:space="preserve">ORD002639</t>
  </si>
  <si>
    <t xml:space="preserve">ORD002640</t>
  </si>
  <si>
    <t xml:space="preserve">ORD002641</t>
  </si>
  <si>
    <t xml:space="preserve">ORD002642</t>
  </si>
  <si>
    <t xml:space="preserve">ORD002643</t>
  </si>
  <si>
    <t xml:space="preserve">ORD002644</t>
  </si>
  <si>
    <t xml:space="preserve">ORD002645</t>
  </si>
  <si>
    <t xml:space="preserve">ORD002646</t>
  </si>
  <si>
    <t xml:space="preserve">ORD002647</t>
  </si>
  <si>
    <t xml:space="preserve">ORD002648</t>
  </si>
  <si>
    <t xml:space="preserve">ORD002649</t>
  </si>
  <si>
    <t xml:space="preserve">ORD002650</t>
  </si>
  <si>
    <t xml:space="preserve">ORD002651</t>
  </si>
  <si>
    <t xml:space="preserve">ORD002652</t>
  </si>
  <si>
    <t xml:space="preserve">ORD002653</t>
  </si>
  <si>
    <t xml:space="preserve">ORD002654</t>
  </si>
  <si>
    <t xml:space="preserve">ORD002655</t>
  </si>
  <si>
    <t xml:space="preserve">ORD002656</t>
  </si>
  <si>
    <t xml:space="preserve">ORD002657</t>
  </si>
  <si>
    <t xml:space="preserve">ORD002658</t>
  </si>
  <si>
    <t xml:space="preserve">ORD002659</t>
  </si>
  <si>
    <t xml:space="preserve">ORD002660</t>
  </si>
  <si>
    <t xml:space="preserve">ORD002661</t>
  </si>
  <si>
    <t xml:space="preserve">ORD002662</t>
  </si>
  <si>
    <t xml:space="preserve">ORD002663</t>
  </si>
  <si>
    <t xml:space="preserve">ORD002664</t>
  </si>
  <si>
    <t xml:space="preserve">2024-06-02</t>
  </si>
  <si>
    <t xml:space="preserve">ORD002665</t>
  </si>
  <si>
    <t xml:space="preserve">ORD002666</t>
  </si>
  <si>
    <t xml:space="preserve">ORD002667</t>
  </si>
  <si>
    <t xml:space="preserve">ORD002668</t>
  </si>
  <si>
    <t xml:space="preserve">ORD002669</t>
  </si>
  <si>
    <t xml:space="preserve">ORD002670</t>
  </si>
  <si>
    <t xml:space="preserve">ORD002671</t>
  </si>
  <si>
    <t xml:space="preserve">ORD002672</t>
  </si>
  <si>
    <t xml:space="preserve">ORD002673</t>
  </si>
  <si>
    <t xml:space="preserve">ORD002674</t>
  </si>
  <si>
    <t xml:space="preserve">ORD002675</t>
  </si>
  <si>
    <t xml:space="preserve">ORD002676</t>
  </si>
  <si>
    <t xml:space="preserve">ORD002677</t>
  </si>
  <si>
    <t xml:space="preserve">ORD002678</t>
  </si>
  <si>
    <t xml:space="preserve">ORD002679</t>
  </si>
  <si>
    <t xml:space="preserve">ORD002680</t>
  </si>
  <si>
    <t xml:space="preserve">ORD002681</t>
  </si>
  <si>
    <t xml:space="preserve">ORD002682</t>
  </si>
  <si>
    <t xml:space="preserve">ORD002683</t>
  </si>
  <si>
    <t xml:space="preserve">ORD002684</t>
  </si>
  <si>
    <t xml:space="preserve">ORD002685</t>
  </si>
  <si>
    <t xml:space="preserve">2024-07-28</t>
  </si>
  <si>
    <t xml:space="preserve">ORD002686</t>
  </si>
  <si>
    <t xml:space="preserve">ORD002687</t>
  </si>
  <si>
    <t xml:space="preserve">ORD002688</t>
  </si>
  <si>
    <t xml:space="preserve">ORD002689</t>
  </si>
  <si>
    <t xml:space="preserve">ORD002690</t>
  </si>
  <si>
    <t xml:space="preserve">ORD002691</t>
  </si>
  <si>
    <t xml:space="preserve">ORD002692</t>
  </si>
  <si>
    <t xml:space="preserve">ORD002693</t>
  </si>
  <si>
    <t xml:space="preserve">ORD002694</t>
  </si>
  <si>
    <t xml:space="preserve">ORD002695</t>
  </si>
  <si>
    <t xml:space="preserve">ORD002696</t>
  </si>
  <si>
    <t xml:space="preserve">ORD002697</t>
  </si>
  <si>
    <t xml:space="preserve">ORD002698</t>
  </si>
  <si>
    <t xml:space="preserve">ORD002699</t>
  </si>
  <si>
    <t xml:space="preserve">ORD002700</t>
  </si>
  <si>
    <t xml:space="preserve">ORD002701</t>
  </si>
  <si>
    <t xml:space="preserve">ORD002702</t>
  </si>
  <si>
    <t xml:space="preserve">ORD002703</t>
  </si>
  <si>
    <t xml:space="preserve">ORD002704</t>
  </si>
  <si>
    <t xml:space="preserve">ORD002705</t>
  </si>
  <si>
    <t xml:space="preserve">ORD002706</t>
  </si>
  <si>
    <t xml:space="preserve">ORD002707</t>
  </si>
  <si>
    <t xml:space="preserve">ORD002708</t>
  </si>
  <si>
    <t xml:space="preserve">ORD002709</t>
  </si>
  <si>
    <t xml:space="preserve">ORD002710</t>
  </si>
  <si>
    <t xml:space="preserve">ORD002711</t>
  </si>
  <si>
    <t xml:space="preserve">ORD002712</t>
  </si>
  <si>
    <t xml:space="preserve">ORD002713</t>
  </si>
  <si>
    <t xml:space="preserve">ORD002714</t>
  </si>
  <si>
    <t xml:space="preserve">ORD002715</t>
  </si>
  <si>
    <t xml:space="preserve">ORD002716</t>
  </si>
  <si>
    <t xml:space="preserve">ORD002717</t>
  </si>
  <si>
    <t xml:space="preserve">ORD002718</t>
  </si>
  <si>
    <t xml:space="preserve">ORD002719</t>
  </si>
  <si>
    <t xml:space="preserve">ORD002720</t>
  </si>
  <si>
    <t xml:space="preserve">ORD002721</t>
  </si>
  <si>
    <t xml:space="preserve">ORD002722</t>
  </si>
  <si>
    <t xml:space="preserve">ORD002723</t>
  </si>
  <si>
    <t xml:space="preserve">ORD002724</t>
  </si>
  <si>
    <t xml:space="preserve">ORD002725</t>
  </si>
  <si>
    <t xml:space="preserve">ORD002726</t>
  </si>
  <si>
    <t xml:space="preserve">ORD002727</t>
  </si>
  <si>
    <t xml:space="preserve">ORD002728</t>
  </si>
  <si>
    <t xml:space="preserve">ORD002729</t>
  </si>
  <si>
    <t xml:space="preserve">ORD002730</t>
  </si>
  <si>
    <t xml:space="preserve">ORD002731</t>
  </si>
  <si>
    <t xml:space="preserve">ORD002732</t>
  </si>
  <si>
    <t xml:space="preserve">ORD002733</t>
  </si>
  <si>
    <t xml:space="preserve">ORD002734</t>
  </si>
  <si>
    <t xml:space="preserve">ORD002735</t>
  </si>
  <si>
    <t xml:space="preserve">ORD002736</t>
  </si>
  <si>
    <t xml:space="preserve">ORD002737</t>
  </si>
  <si>
    <t xml:space="preserve">ORD002738</t>
  </si>
  <si>
    <t xml:space="preserve">ORD002739</t>
  </si>
  <si>
    <t xml:space="preserve">ORD002740</t>
  </si>
  <si>
    <t xml:space="preserve">ORD002741</t>
  </si>
  <si>
    <t xml:space="preserve">ORD002742</t>
  </si>
  <si>
    <t xml:space="preserve">ORD002743</t>
  </si>
  <si>
    <t xml:space="preserve">ORD002744</t>
  </si>
  <si>
    <t xml:space="preserve">ORD002745</t>
  </si>
  <si>
    <t xml:space="preserve">ORD002746</t>
  </si>
  <si>
    <t xml:space="preserve">ORD002747</t>
  </si>
  <si>
    <t xml:space="preserve">ORD002748</t>
  </si>
  <si>
    <t xml:space="preserve">ORD002749</t>
  </si>
  <si>
    <t xml:space="preserve">ORD002750</t>
  </si>
  <si>
    <t xml:space="preserve">ORD002751</t>
  </si>
  <si>
    <t xml:space="preserve">ORD002752</t>
  </si>
  <si>
    <t xml:space="preserve">ORD002753</t>
  </si>
  <si>
    <t xml:space="preserve">ORD002754</t>
  </si>
  <si>
    <t xml:space="preserve">ORD002755</t>
  </si>
  <si>
    <t xml:space="preserve">ORD002756</t>
  </si>
  <si>
    <t xml:space="preserve">ORD002757</t>
  </si>
  <si>
    <t xml:space="preserve">ORD002758</t>
  </si>
  <si>
    <t xml:space="preserve">ORD002759</t>
  </si>
  <si>
    <t xml:space="preserve">ORD002760</t>
  </si>
  <si>
    <t xml:space="preserve">ORD002761</t>
  </si>
  <si>
    <t xml:space="preserve">ORD002762</t>
  </si>
  <si>
    <t xml:space="preserve">ORD002763</t>
  </si>
  <si>
    <t xml:space="preserve">ORD002764</t>
  </si>
  <si>
    <t xml:space="preserve">ORD002765</t>
  </si>
  <si>
    <t xml:space="preserve">ORD002766</t>
  </si>
  <si>
    <t xml:space="preserve">ORD002767</t>
  </si>
  <si>
    <t xml:space="preserve">ORD002768</t>
  </si>
  <si>
    <t xml:space="preserve">ORD002769</t>
  </si>
  <si>
    <t xml:space="preserve">ORD002770</t>
  </si>
  <si>
    <t xml:space="preserve">ORD002771</t>
  </si>
  <si>
    <t xml:space="preserve">ORD002772</t>
  </si>
  <si>
    <t xml:space="preserve">ORD002773</t>
  </si>
  <si>
    <t xml:space="preserve">ORD002774</t>
  </si>
  <si>
    <t xml:space="preserve">2024-03-21</t>
  </si>
  <si>
    <t xml:space="preserve">ORD002775</t>
  </si>
  <si>
    <t xml:space="preserve">ORD002776</t>
  </si>
  <si>
    <t xml:space="preserve">ORD002777</t>
  </si>
  <si>
    <t xml:space="preserve">2025-07-04</t>
  </si>
  <si>
    <t xml:space="preserve">ORD002778</t>
  </si>
  <si>
    <t xml:space="preserve">ORD002779</t>
  </si>
  <si>
    <t xml:space="preserve">ORD002780</t>
  </si>
  <si>
    <t xml:space="preserve">ORD002781</t>
  </si>
  <si>
    <t xml:space="preserve">ORD002782</t>
  </si>
  <si>
    <t xml:space="preserve">ORD002783</t>
  </si>
  <si>
    <t xml:space="preserve">ORD002784</t>
  </si>
  <si>
    <t xml:space="preserve">ORD002785</t>
  </si>
  <si>
    <t xml:space="preserve">ORD002786</t>
  </si>
  <si>
    <t xml:space="preserve">ORD002787</t>
  </si>
  <si>
    <t xml:space="preserve">ORD002788</t>
  </si>
  <si>
    <t xml:space="preserve">ORD002789</t>
  </si>
  <si>
    <t xml:space="preserve">ORD002790</t>
  </si>
  <si>
    <t xml:space="preserve">ORD002791</t>
  </si>
  <si>
    <t xml:space="preserve">ORD002792</t>
  </si>
  <si>
    <t xml:space="preserve">ORD002793</t>
  </si>
  <si>
    <t xml:space="preserve">ORD002794</t>
  </si>
  <si>
    <t xml:space="preserve">ORD002795</t>
  </si>
  <si>
    <t xml:space="preserve">ORD002796</t>
  </si>
  <si>
    <t xml:space="preserve">ORD002797</t>
  </si>
  <si>
    <t xml:space="preserve">ORD002798</t>
  </si>
  <si>
    <t xml:space="preserve">ORD002799</t>
  </si>
  <si>
    <t xml:space="preserve">ORD002800</t>
  </si>
  <si>
    <t xml:space="preserve">ORD002801</t>
  </si>
  <si>
    <t xml:space="preserve">ORD002802</t>
  </si>
  <si>
    <t xml:space="preserve">ORD002803</t>
  </si>
  <si>
    <t xml:space="preserve">ORD002804</t>
  </si>
  <si>
    <t xml:space="preserve">ORD002805</t>
  </si>
  <si>
    <t xml:space="preserve">ORD002806</t>
  </si>
  <si>
    <t xml:space="preserve">ORD002807</t>
  </si>
  <si>
    <t xml:space="preserve">ORD002808</t>
  </si>
  <si>
    <t xml:space="preserve">ORD002809</t>
  </si>
  <si>
    <t xml:space="preserve">ORD002810</t>
  </si>
  <si>
    <t xml:space="preserve">ORD002811</t>
  </si>
  <si>
    <t xml:space="preserve">ORD002812</t>
  </si>
  <si>
    <t xml:space="preserve">2024-01-03</t>
  </si>
  <si>
    <t xml:space="preserve">ORD002813</t>
  </si>
  <si>
    <t xml:space="preserve">ORD002814</t>
  </si>
  <si>
    <t xml:space="preserve">ORD002815</t>
  </si>
  <si>
    <t xml:space="preserve">ORD002816</t>
  </si>
  <si>
    <t xml:space="preserve">ORD002817</t>
  </si>
  <si>
    <t xml:space="preserve">ORD002818</t>
  </si>
  <si>
    <t xml:space="preserve">ORD002819</t>
  </si>
  <si>
    <t xml:space="preserve">ORD002820</t>
  </si>
  <si>
    <t xml:space="preserve">ORD002821</t>
  </si>
  <si>
    <t xml:space="preserve">ORD002822</t>
  </si>
  <si>
    <t xml:space="preserve">ORD002823</t>
  </si>
  <si>
    <t xml:space="preserve">ORD002824</t>
  </si>
  <si>
    <t xml:space="preserve">ORD002825</t>
  </si>
  <si>
    <t xml:space="preserve">ORD002826</t>
  </si>
  <si>
    <t xml:space="preserve">ORD002827</t>
  </si>
  <si>
    <t xml:space="preserve">ORD002828</t>
  </si>
  <si>
    <t xml:space="preserve">ORD002829</t>
  </si>
  <si>
    <t xml:space="preserve">ORD002830</t>
  </si>
  <si>
    <t xml:space="preserve">ORD002831</t>
  </si>
  <si>
    <t xml:space="preserve">ORD002832</t>
  </si>
  <si>
    <t xml:space="preserve">ORD002833</t>
  </si>
  <si>
    <t xml:space="preserve">ORD002834</t>
  </si>
  <si>
    <t xml:space="preserve">ORD002835</t>
  </si>
  <si>
    <t xml:space="preserve">ORD002836</t>
  </si>
  <si>
    <t xml:space="preserve">ORD002837</t>
  </si>
  <si>
    <t xml:space="preserve">ORD002838</t>
  </si>
  <si>
    <t xml:space="preserve">ORD002839</t>
  </si>
  <si>
    <t xml:space="preserve">ORD002840</t>
  </si>
  <si>
    <t xml:space="preserve">ORD002841</t>
  </si>
  <si>
    <t xml:space="preserve">ORD002842</t>
  </si>
  <si>
    <t xml:space="preserve">ORD002843</t>
  </si>
  <si>
    <t xml:space="preserve">ORD002844</t>
  </si>
  <si>
    <t xml:space="preserve">ORD002845</t>
  </si>
  <si>
    <t xml:space="preserve">ORD002846</t>
  </si>
  <si>
    <t xml:space="preserve">ORD002847</t>
  </si>
  <si>
    <t xml:space="preserve">ORD002848</t>
  </si>
  <si>
    <t xml:space="preserve">ORD002849</t>
  </si>
  <si>
    <t xml:space="preserve">ORD002850</t>
  </si>
  <si>
    <t xml:space="preserve">ORD002851</t>
  </si>
  <si>
    <t xml:space="preserve">ORD002852</t>
  </si>
  <si>
    <t xml:space="preserve">ORD002853</t>
  </si>
  <si>
    <t xml:space="preserve">ORD002854</t>
  </si>
  <si>
    <t xml:space="preserve">ORD002855</t>
  </si>
  <si>
    <t xml:space="preserve">ORD002856</t>
  </si>
  <si>
    <t xml:space="preserve">ORD002857</t>
  </si>
  <si>
    <t xml:space="preserve">ORD002858</t>
  </si>
  <si>
    <t xml:space="preserve">ORD002859</t>
  </si>
  <si>
    <t xml:space="preserve">ORD002860</t>
  </si>
  <si>
    <t xml:space="preserve">ORD002861</t>
  </si>
  <si>
    <t xml:space="preserve">ORD002862</t>
  </si>
  <si>
    <t xml:space="preserve">ORD002863</t>
  </si>
  <si>
    <t xml:space="preserve">ORD002864</t>
  </si>
  <si>
    <t xml:space="preserve">ORD002865</t>
  </si>
  <si>
    <t xml:space="preserve">ORD002866</t>
  </si>
  <si>
    <t xml:space="preserve">ORD002867</t>
  </si>
  <si>
    <t xml:space="preserve">ORD002868</t>
  </si>
  <si>
    <t xml:space="preserve">ORD002869</t>
  </si>
  <si>
    <t xml:space="preserve">ORD002870</t>
  </si>
  <si>
    <t xml:space="preserve">ORD002871</t>
  </si>
  <si>
    <t xml:space="preserve">ORD002872</t>
  </si>
  <si>
    <t xml:space="preserve">ORD002873</t>
  </si>
  <si>
    <t xml:space="preserve">ORD002874</t>
  </si>
  <si>
    <t xml:space="preserve">ORD002875</t>
  </si>
  <si>
    <t xml:space="preserve">ORD002876</t>
  </si>
  <si>
    <t xml:space="preserve">ORD002877</t>
  </si>
  <si>
    <t xml:space="preserve">ORD002878</t>
  </si>
  <si>
    <t xml:space="preserve">ORD002879</t>
  </si>
  <si>
    <t xml:space="preserve">ORD002880</t>
  </si>
  <si>
    <t xml:space="preserve">ORD002881</t>
  </si>
  <si>
    <t xml:space="preserve">ORD002882</t>
  </si>
  <si>
    <t xml:space="preserve">ORD002883</t>
  </si>
  <si>
    <t xml:space="preserve">ORD002884</t>
  </si>
  <si>
    <t xml:space="preserve">ORD002885</t>
  </si>
  <si>
    <t xml:space="preserve">ORD002886</t>
  </si>
  <si>
    <t xml:space="preserve">ORD002887</t>
  </si>
  <si>
    <t xml:space="preserve">ORD002888</t>
  </si>
  <si>
    <t xml:space="preserve">ORD002889</t>
  </si>
  <si>
    <t xml:space="preserve">ORD002890</t>
  </si>
  <si>
    <t xml:space="preserve">ORD002891</t>
  </si>
  <si>
    <t xml:space="preserve">ORD002892</t>
  </si>
  <si>
    <t xml:space="preserve">ORD002893</t>
  </si>
  <si>
    <t xml:space="preserve">ORD002894</t>
  </si>
  <si>
    <t xml:space="preserve">ORD002895</t>
  </si>
  <si>
    <t xml:space="preserve">ORD002896</t>
  </si>
  <si>
    <t xml:space="preserve">ORD002897</t>
  </si>
  <si>
    <t xml:space="preserve">ORD002898</t>
  </si>
  <si>
    <t xml:space="preserve">ORD002899</t>
  </si>
  <si>
    <t xml:space="preserve">ORD002900</t>
  </si>
  <si>
    <t xml:space="preserve">ORD002901</t>
  </si>
  <si>
    <t xml:space="preserve">ORD002902</t>
  </si>
  <si>
    <t xml:space="preserve">ORD002903</t>
  </si>
  <si>
    <t xml:space="preserve">ORD002904</t>
  </si>
  <si>
    <t xml:space="preserve">ORD002905</t>
  </si>
  <si>
    <t xml:space="preserve">ORD002906</t>
  </si>
  <si>
    <t xml:space="preserve">ORD002907</t>
  </si>
  <si>
    <t xml:space="preserve">ORD002908</t>
  </si>
  <si>
    <t xml:space="preserve">ORD002909</t>
  </si>
  <si>
    <t xml:space="preserve">ORD002910</t>
  </si>
  <si>
    <t xml:space="preserve">ORD002911</t>
  </si>
  <si>
    <t xml:space="preserve">ORD002912</t>
  </si>
  <si>
    <t xml:space="preserve">ORD002913</t>
  </si>
  <si>
    <t xml:space="preserve">ORD002914</t>
  </si>
  <si>
    <t xml:space="preserve">ORD002915</t>
  </si>
  <si>
    <t xml:space="preserve">ORD002916</t>
  </si>
  <si>
    <t xml:space="preserve">ORD002917</t>
  </si>
  <si>
    <t xml:space="preserve">ORD002918</t>
  </si>
  <si>
    <t xml:space="preserve">ORD002919</t>
  </si>
  <si>
    <t xml:space="preserve">ORD002920</t>
  </si>
  <si>
    <t xml:space="preserve">ORD002921</t>
  </si>
  <si>
    <t xml:space="preserve">ORD002922</t>
  </si>
  <si>
    <t xml:space="preserve">ORD002923</t>
  </si>
  <si>
    <t xml:space="preserve">2024-01-28</t>
  </si>
  <si>
    <t xml:space="preserve">ORD002924</t>
  </si>
  <si>
    <t xml:space="preserve">ORD002925</t>
  </si>
  <si>
    <t xml:space="preserve">ORD002926</t>
  </si>
  <si>
    <t xml:space="preserve">ORD002927</t>
  </si>
  <si>
    <t xml:space="preserve">ORD002928</t>
  </si>
  <si>
    <t xml:space="preserve">ORD002929</t>
  </si>
  <si>
    <t xml:space="preserve">ORD002930</t>
  </si>
  <si>
    <t xml:space="preserve">ORD002931</t>
  </si>
  <si>
    <t xml:space="preserve">ORD002932</t>
  </si>
  <si>
    <t xml:space="preserve">ORD002933</t>
  </si>
  <si>
    <t xml:space="preserve">ORD002934</t>
  </si>
  <si>
    <t xml:space="preserve">ORD002935</t>
  </si>
  <si>
    <t xml:space="preserve">ORD002936</t>
  </si>
  <si>
    <t xml:space="preserve">ORD002937</t>
  </si>
  <si>
    <t xml:space="preserve">ORD002938</t>
  </si>
  <si>
    <t xml:space="preserve">ORD002939</t>
  </si>
  <si>
    <t xml:space="preserve">ORD002940</t>
  </si>
  <si>
    <t xml:space="preserve">ORD002941</t>
  </si>
  <si>
    <t xml:space="preserve">ORD002942</t>
  </si>
  <si>
    <t xml:space="preserve">ORD002943</t>
  </si>
  <si>
    <t xml:space="preserve">ORD002944</t>
  </si>
  <si>
    <t xml:space="preserve">ORD002945</t>
  </si>
  <si>
    <t xml:space="preserve">ORD002946</t>
  </si>
  <si>
    <t xml:space="preserve">ORD002947</t>
  </si>
  <si>
    <t xml:space="preserve">ORD002948</t>
  </si>
  <si>
    <t xml:space="preserve">ORD002949</t>
  </si>
  <si>
    <t xml:space="preserve">ORD002950</t>
  </si>
  <si>
    <t xml:space="preserve">ORD002951</t>
  </si>
  <si>
    <t xml:space="preserve">ORD002952</t>
  </si>
  <si>
    <t xml:space="preserve">ORD002953</t>
  </si>
  <si>
    <t xml:space="preserve">ORD002954</t>
  </si>
  <si>
    <t xml:space="preserve">ORD002955</t>
  </si>
  <si>
    <t xml:space="preserve">2024-03-20</t>
  </si>
  <si>
    <t xml:space="preserve">ORD002956</t>
  </si>
  <si>
    <t xml:space="preserve">2025-06-17</t>
  </si>
  <si>
    <t xml:space="preserve">ORD002957</t>
  </si>
  <si>
    <t xml:space="preserve">ORD002958</t>
  </si>
  <si>
    <t xml:space="preserve">ORD002959</t>
  </si>
  <si>
    <t xml:space="preserve">ORD002960</t>
  </si>
  <si>
    <t xml:space="preserve">ORD002961</t>
  </si>
  <si>
    <t xml:space="preserve">ORD002962</t>
  </si>
  <si>
    <t xml:space="preserve">ORD002963</t>
  </si>
  <si>
    <t xml:space="preserve">ORD002964</t>
  </si>
  <si>
    <t xml:space="preserve">ORD002965</t>
  </si>
  <si>
    <t xml:space="preserve">ORD002966</t>
  </si>
  <si>
    <t xml:space="preserve">ORD002967</t>
  </si>
  <si>
    <t xml:space="preserve">ORD002968</t>
  </si>
  <si>
    <t xml:space="preserve">ORD002969</t>
  </si>
  <si>
    <t xml:space="preserve">ORD002970</t>
  </si>
  <si>
    <t xml:space="preserve">ORD002971</t>
  </si>
  <si>
    <t xml:space="preserve">ORD002972</t>
  </si>
  <si>
    <t xml:space="preserve">ORD002973</t>
  </si>
  <si>
    <t xml:space="preserve">ORD002974</t>
  </si>
  <si>
    <t xml:space="preserve">ORD002975</t>
  </si>
  <si>
    <t xml:space="preserve">ORD002976</t>
  </si>
  <si>
    <t xml:space="preserve">ORD002977</t>
  </si>
  <si>
    <t xml:space="preserve">ORD002978</t>
  </si>
  <si>
    <t xml:space="preserve">ORD002979</t>
  </si>
  <si>
    <t xml:space="preserve">ORD002980</t>
  </si>
  <si>
    <t xml:space="preserve">ORD002981</t>
  </si>
  <si>
    <t xml:space="preserve">ORD002982</t>
  </si>
  <si>
    <t xml:space="preserve">ORD002983</t>
  </si>
  <si>
    <t xml:space="preserve">ORD002984</t>
  </si>
  <si>
    <t xml:space="preserve">ORD002985</t>
  </si>
  <si>
    <t xml:space="preserve">ORD002986</t>
  </si>
  <si>
    <t xml:space="preserve">ORD002987</t>
  </si>
  <si>
    <t xml:space="preserve">ORD002988</t>
  </si>
  <si>
    <t xml:space="preserve">ORD002989</t>
  </si>
  <si>
    <t xml:space="preserve">ORD002990</t>
  </si>
  <si>
    <t xml:space="preserve">ORD002991</t>
  </si>
  <si>
    <t xml:space="preserve">ORD002992</t>
  </si>
  <si>
    <t xml:space="preserve">ORD002993</t>
  </si>
  <si>
    <t xml:space="preserve">ORD002994</t>
  </si>
  <si>
    <t xml:space="preserve">ORD002995</t>
  </si>
  <si>
    <t xml:space="preserve">ORD002996</t>
  </si>
  <si>
    <t xml:space="preserve">ORD002997</t>
  </si>
  <si>
    <t xml:space="preserve">ORD002998</t>
  </si>
  <si>
    <t xml:space="preserve">ORD002999</t>
  </si>
  <si>
    <t xml:space="preserve">ORD003000</t>
  </si>
  <si>
    <t xml:space="preserve">ORD003001</t>
  </si>
  <si>
    <t xml:space="preserve">ORD003002</t>
  </si>
  <si>
    <t xml:space="preserve">ORD003003</t>
  </si>
  <si>
    <t xml:space="preserve">ORD003004</t>
  </si>
  <si>
    <t xml:space="preserve">ORD003005</t>
  </si>
  <si>
    <t xml:space="preserve">ORD003006</t>
  </si>
  <si>
    <t xml:space="preserve">ORD003007</t>
  </si>
  <si>
    <t xml:space="preserve">ORD003008</t>
  </si>
  <si>
    <t xml:space="preserve">ORD003009</t>
  </si>
  <si>
    <t xml:space="preserve">ORD003010</t>
  </si>
  <si>
    <t xml:space="preserve">ORD003011</t>
  </si>
  <si>
    <t xml:space="preserve">ORD003012</t>
  </si>
  <si>
    <t xml:space="preserve">ORD003013</t>
  </si>
  <si>
    <t xml:space="preserve">ORD003014</t>
  </si>
  <si>
    <t xml:space="preserve">ORD003015</t>
  </si>
  <si>
    <t xml:space="preserve">ORD003016</t>
  </si>
  <si>
    <t xml:space="preserve">ORD003017</t>
  </si>
  <si>
    <t xml:space="preserve">ORD003018</t>
  </si>
  <si>
    <t xml:space="preserve">ORD003019</t>
  </si>
  <si>
    <t xml:space="preserve">ORD003020</t>
  </si>
  <si>
    <t xml:space="preserve">ORD003021</t>
  </si>
  <si>
    <t xml:space="preserve">ORD003022</t>
  </si>
  <si>
    <t xml:space="preserve">ORD003023</t>
  </si>
  <si>
    <t xml:space="preserve">ORD003024</t>
  </si>
  <si>
    <t xml:space="preserve">ORD003025</t>
  </si>
  <si>
    <t xml:space="preserve">ORD003026</t>
  </si>
  <si>
    <t xml:space="preserve">ORD003027</t>
  </si>
  <si>
    <t xml:space="preserve">ORD003028</t>
  </si>
  <si>
    <t xml:space="preserve">ORD003029</t>
  </si>
  <si>
    <t xml:space="preserve">ORD003030</t>
  </si>
  <si>
    <t xml:space="preserve">ORD003031</t>
  </si>
  <si>
    <t xml:space="preserve">ORD003032</t>
  </si>
  <si>
    <t xml:space="preserve">ORD003033</t>
  </si>
  <si>
    <t xml:space="preserve">ORD003034</t>
  </si>
  <si>
    <t xml:space="preserve">ORD003035</t>
  </si>
  <si>
    <t xml:space="preserve">ORD003036</t>
  </si>
  <si>
    <t xml:space="preserve">ORD003037</t>
  </si>
  <si>
    <t xml:space="preserve">ORD003038</t>
  </si>
  <si>
    <t xml:space="preserve">ORD003039</t>
  </si>
  <si>
    <t xml:space="preserve">ORD003040</t>
  </si>
  <si>
    <t xml:space="preserve">ORD003041</t>
  </si>
  <si>
    <t xml:space="preserve">ORD003042</t>
  </si>
  <si>
    <t xml:space="preserve">ORD003043</t>
  </si>
  <si>
    <t xml:space="preserve">ORD003044</t>
  </si>
  <si>
    <t xml:space="preserve">ORD003045</t>
  </si>
  <si>
    <t xml:space="preserve">ORD003046</t>
  </si>
  <si>
    <t xml:space="preserve">ORD003047</t>
  </si>
  <si>
    <t xml:space="preserve">ORD003048</t>
  </si>
  <si>
    <t xml:space="preserve">ORD003049</t>
  </si>
  <si>
    <t xml:space="preserve">ORD003050</t>
  </si>
  <si>
    <t xml:space="preserve">ORD003051</t>
  </si>
  <si>
    <t xml:space="preserve">ORD003052</t>
  </si>
  <si>
    <t xml:space="preserve">ORD003053</t>
  </si>
  <si>
    <t xml:space="preserve">ORD003054</t>
  </si>
  <si>
    <t xml:space="preserve">ORD003055</t>
  </si>
  <si>
    <t xml:space="preserve">ORD003056</t>
  </si>
  <si>
    <t xml:space="preserve">ORD003057</t>
  </si>
  <si>
    <t xml:space="preserve">ORD003058</t>
  </si>
  <si>
    <t xml:space="preserve">ORD003059</t>
  </si>
  <si>
    <t xml:space="preserve">ORD003060</t>
  </si>
  <si>
    <t xml:space="preserve">ORD003061</t>
  </si>
  <si>
    <t xml:space="preserve">ORD003062</t>
  </si>
  <si>
    <t xml:space="preserve">ORD003063</t>
  </si>
  <si>
    <t xml:space="preserve">ORD003064</t>
  </si>
  <si>
    <t xml:space="preserve">ORD003065</t>
  </si>
  <si>
    <t xml:space="preserve">ORD003066</t>
  </si>
  <si>
    <t xml:space="preserve">ORD003067</t>
  </si>
  <si>
    <t xml:space="preserve">ORD003068</t>
  </si>
  <si>
    <t xml:space="preserve">ORD003069</t>
  </si>
  <si>
    <t xml:space="preserve">ORD003070</t>
  </si>
  <si>
    <t xml:space="preserve">ORD003071</t>
  </si>
  <si>
    <t xml:space="preserve">ORD003072</t>
  </si>
  <si>
    <t xml:space="preserve">ORD003073</t>
  </si>
  <si>
    <t xml:space="preserve">ORD003074</t>
  </si>
  <si>
    <t xml:space="preserve">ORD003075</t>
  </si>
  <si>
    <t xml:space="preserve">ORD003076</t>
  </si>
  <si>
    <t xml:space="preserve">ORD003077</t>
  </si>
  <si>
    <t xml:space="preserve">ORD003078</t>
  </si>
  <si>
    <t xml:space="preserve">ORD003079</t>
  </si>
  <si>
    <t xml:space="preserve">ORD003080</t>
  </si>
  <si>
    <t xml:space="preserve">ORD003081</t>
  </si>
  <si>
    <t xml:space="preserve">ORD003082</t>
  </si>
  <si>
    <t xml:space="preserve">ORD003083</t>
  </si>
  <si>
    <t xml:space="preserve">ORD003084</t>
  </si>
  <si>
    <t xml:space="preserve">ORD003085</t>
  </si>
  <si>
    <t xml:space="preserve">ORD003086</t>
  </si>
  <si>
    <t xml:space="preserve">ORD003087</t>
  </si>
  <si>
    <t xml:space="preserve">ORD003088</t>
  </si>
  <si>
    <t xml:space="preserve">ORD003089</t>
  </si>
  <si>
    <t xml:space="preserve">ORD003090</t>
  </si>
  <si>
    <t xml:space="preserve">ORD003091</t>
  </si>
  <si>
    <t xml:space="preserve">ORD003092</t>
  </si>
  <si>
    <t xml:space="preserve">ORD003093</t>
  </si>
  <si>
    <t xml:space="preserve">ORD003094</t>
  </si>
  <si>
    <t xml:space="preserve">ORD003095</t>
  </si>
  <si>
    <t xml:space="preserve">ORD003096</t>
  </si>
  <si>
    <t xml:space="preserve">ORD003097</t>
  </si>
  <si>
    <t xml:space="preserve">ORD003098</t>
  </si>
  <si>
    <t xml:space="preserve">ORD003099</t>
  </si>
  <si>
    <t xml:space="preserve">ORD003100</t>
  </si>
  <si>
    <t xml:space="preserve">ORD003101</t>
  </si>
  <si>
    <t xml:space="preserve">ORD003102</t>
  </si>
  <si>
    <t xml:space="preserve">ORD003103</t>
  </si>
  <si>
    <t xml:space="preserve">ORD003104</t>
  </si>
  <si>
    <t xml:space="preserve">ORD003105</t>
  </si>
  <si>
    <t xml:space="preserve">ORD003106</t>
  </si>
  <si>
    <t xml:space="preserve">ORD003107</t>
  </si>
  <si>
    <t xml:space="preserve">ORD003108</t>
  </si>
  <si>
    <t xml:space="preserve">ORD003109</t>
  </si>
  <si>
    <t xml:space="preserve">ORD003110</t>
  </si>
  <si>
    <t xml:space="preserve">ORD003111</t>
  </si>
  <si>
    <t xml:space="preserve">ORD003112</t>
  </si>
  <si>
    <t xml:space="preserve">ORD003113</t>
  </si>
  <si>
    <t xml:space="preserve">ORD003114</t>
  </si>
  <si>
    <t xml:space="preserve">ORD003115</t>
  </si>
  <si>
    <t xml:space="preserve">ORD003116</t>
  </si>
  <si>
    <t xml:space="preserve">ORD003117</t>
  </si>
  <si>
    <t xml:space="preserve">ORD003118</t>
  </si>
  <si>
    <t xml:space="preserve">ORD003119</t>
  </si>
  <si>
    <t xml:space="preserve">ORD003120</t>
  </si>
  <si>
    <t xml:space="preserve">ORD003121</t>
  </si>
  <si>
    <t xml:space="preserve">ORD003122</t>
  </si>
  <si>
    <t xml:space="preserve">ORD003123</t>
  </si>
  <si>
    <t xml:space="preserve">ORD003124</t>
  </si>
  <si>
    <t xml:space="preserve">ORD003125</t>
  </si>
  <si>
    <t xml:space="preserve">ORD003126</t>
  </si>
  <si>
    <t xml:space="preserve">ORD003127</t>
  </si>
  <si>
    <t xml:space="preserve">ORD003128</t>
  </si>
  <si>
    <t xml:space="preserve">ORD003129</t>
  </si>
  <si>
    <t xml:space="preserve">ORD003130</t>
  </si>
  <si>
    <t xml:space="preserve">ORD003131</t>
  </si>
  <si>
    <t xml:space="preserve">ORD003132</t>
  </si>
  <si>
    <t xml:space="preserve">ORD003133</t>
  </si>
  <si>
    <t xml:space="preserve">ORD003134</t>
  </si>
  <si>
    <t xml:space="preserve">ORD003135</t>
  </si>
  <si>
    <t xml:space="preserve">ORD003136</t>
  </si>
  <si>
    <t xml:space="preserve">ORD003137</t>
  </si>
  <si>
    <t xml:space="preserve">ORD003138</t>
  </si>
  <si>
    <t xml:space="preserve">ORD003139</t>
  </si>
  <si>
    <t xml:space="preserve">ORD003140</t>
  </si>
  <si>
    <t xml:space="preserve">ORD003141</t>
  </si>
  <si>
    <t xml:space="preserve">ORD003142</t>
  </si>
  <si>
    <t xml:space="preserve">ORD003143</t>
  </si>
  <si>
    <t xml:space="preserve">ORD003144</t>
  </si>
  <si>
    <t xml:space="preserve">ORD003145</t>
  </si>
  <si>
    <t xml:space="preserve">ORD003146</t>
  </si>
  <si>
    <t xml:space="preserve">ORD003147</t>
  </si>
  <si>
    <t xml:space="preserve">ORD003148</t>
  </si>
  <si>
    <t xml:space="preserve">ORD003149</t>
  </si>
  <si>
    <t xml:space="preserve">ORD003150</t>
  </si>
  <si>
    <t xml:space="preserve">ORD003151</t>
  </si>
  <si>
    <t xml:space="preserve">ORD003152</t>
  </si>
  <si>
    <t xml:space="preserve">ORD003153</t>
  </si>
  <si>
    <t xml:space="preserve">ORD003154</t>
  </si>
  <si>
    <t xml:space="preserve">ORD003155</t>
  </si>
  <si>
    <t xml:space="preserve">ORD003156</t>
  </si>
  <si>
    <t xml:space="preserve">ORD003157</t>
  </si>
  <si>
    <t xml:space="preserve">ORD003158</t>
  </si>
  <si>
    <t xml:space="preserve">ORD003159</t>
  </si>
  <si>
    <t xml:space="preserve">ORD003160</t>
  </si>
  <si>
    <t xml:space="preserve">ORD003161</t>
  </si>
  <si>
    <t xml:space="preserve">ORD003162</t>
  </si>
  <si>
    <t xml:space="preserve">ORD003163</t>
  </si>
  <si>
    <t xml:space="preserve">ORD003164</t>
  </si>
  <si>
    <t xml:space="preserve">ORD003165</t>
  </si>
  <si>
    <t xml:space="preserve">ORD003166</t>
  </si>
  <si>
    <t xml:space="preserve">ORD003167</t>
  </si>
  <si>
    <t xml:space="preserve">ORD003168</t>
  </si>
  <si>
    <t xml:space="preserve">ORD003169</t>
  </si>
  <si>
    <t xml:space="preserve">ORD003170</t>
  </si>
  <si>
    <t xml:space="preserve">ORD003171</t>
  </si>
  <si>
    <t xml:space="preserve">ORD003172</t>
  </si>
  <si>
    <t xml:space="preserve">ORD003173</t>
  </si>
  <si>
    <t xml:space="preserve">ORD003174</t>
  </si>
  <si>
    <t xml:space="preserve">ORD003175</t>
  </si>
  <si>
    <t xml:space="preserve">ORD003176</t>
  </si>
  <si>
    <t xml:space="preserve">ORD003177</t>
  </si>
  <si>
    <t xml:space="preserve">ORD003178</t>
  </si>
  <si>
    <t xml:space="preserve">ORD003179</t>
  </si>
  <si>
    <t xml:space="preserve">ORD003180</t>
  </si>
  <si>
    <t xml:space="preserve">ORD003181</t>
  </si>
  <si>
    <t xml:space="preserve">ORD003182</t>
  </si>
  <si>
    <t xml:space="preserve">ORD003183</t>
  </si>
  <si>
    <t xml:space="preserve">ORD003184</t>
  </si>
  <si>
    <t xml:space="preserve">ORD003185</t>
  </si>
  <si>
    <t xml:space="preserve">ORD003186</t>
  </si>
  <si>
    <t xml:space="preserve">ORD003187</t>
  </si>
  <si>
    <t xml:space="preserve">ORD003188</t>
  </si>
  <si>
    <t xml:space="preserve">ORD003189</t>
  </si>
  <si>
    <t xml:space="preserve">ORD003190</t>
  </si>
  <si>
    <t xml:space="preserve">ORD003191</t>
  </si>
  <si>
    <t xml:space="preserve">ORD003192</t>
  </si>
  <si>
    <t xml:space="preserve">ORD003193</t>
  </si>
  <si>
    <t xml:space="preserve">ORD003194</t>
  </si>
  <si>
    <t xml:space="preserve">ORD003195</t>
  </si>
  <si>
    <t xml:space="preserve">ORD003196</t>
  </si>
  <si>
    <t xml:space="preserve">ORD003197</t>
  </si>
  <si>
    <t xml:space="preserve">ORD003198</t>
  </si>
  <si>
    <t xml:space="preserve">ORD003199</t>
  </si>
  <si>
    <t xml:space="preserve">ORD003200</t>
  </si>
  <si>
    <t xml:space="preserve">ORD003201</t>
  </si>
  <si>
    <t xml:space="preserve">ORD003202</t>
  </si>
  <si>
    <t xml:space="preserve">ORD003203</t>
  </si>
  <si>
    <t xml:space="preserve">ORD003204</t>
  </si>
  <si>
    <t xml:space="preserve">ORD003205</t>
  </si>
  <si>
    <t xml:space="preserve">ORD003206</t>
  </si>
  <si>
    <t xml:space="preserve">ORD003207</t>
  </si>
  <si>
    <t xml:space="preserve">ORD003208</t>
  </si>
  <si>
    <t xml:space="preserve">ORD003209</t>
  </si>
  <si>
    <t xml:space="preserve">ORD003210</t>
  </si>
  <si>
    <t xml:space="preserve">ORD003211</t>
  </si>
  <si>
    <t xml:space="preserve">ORD003212</t>
  </si>
  <si>
    <t xml:space="preserve">ORD003213</t>
  </si>
  <si>
    <t xml:space="preserve">ORD003214</t>
  </si>
  <si>
    <t xml:space="preserve">ORD003215</t>
  </si>
  <si>
    <t xml:space="preserve">ORD003216</t>
  </si>
  <si>
    <t xml:space="preserve">ORD003217</t>
  </si>
  <si>
    <t xml:space="preserve">ORD003218</t>
  </si>
  <si>
    <t xml:space="preserve">ORD003219</t>
  </si>
  <si>
    <t xml:space="preserve">ORD003220</t>
  </si>
  <si>
    <t xml:space="preserve">ORD003221</t>
  </si>
  <si>
    <t xml:space="preserve">ORD003222</t>
  </si>
  <si>
    <t xml:space="preserve">ORD003223</t>
  </si>
  <si>
    <t xml:space="preserve">ORD003224</t>
  </si>
  <si>
    <t xml:space="preserve">ORD003225</t>
  </si>
  <si>
    <t xml:space="preserve">ORD003226</t>
  </si>
  <si>
    <t xml:space="preserve">ORD003227</t>
  </si>
  <si>
    <t xml:space="preserve">ORD003228</t>
  </si>
  <si>
    <t xml:space="preserve">ORD003229</t>
  </si>
  <si>
    <t xml:space="preserve">ORD003230</t>
  </si>
  <si>
    <t xml:space="preserve">ORD003231</t>
  </si>
  <si>
    <t xml:space="preserve">ORD003232</t>
  </si>
  <si>
    <t xml:space="preserve">ORD003233</t>
  </si>
  <si>
    <t xml:space="preserve">ORD003234</t>
  </si>
  <si>
    <t xml:space="preserve">ORD003235</t>
  </si>
  <si>
    <t xml:space="preserve">ORD003236</t>
  </si>
  <si>
    <t xml:space="preserve">ORD003237</t>
  </si>
  <si>
    <t xml:space="preserve">ORD003238</t>
  </si>
  <si>
    <t xml:space="preserve">ORD003239</t>
  </si>
  <si>
    <t xml:space="preserve">ORD003240</t>
  </si>
  <si>
    <t xml:space="preserve">ORD003241</t>
  </si>
  <si>
    <t xml:space="preserve">ORD003242</t>
  </si>
  <si>
    <t xml:space="preserve">ORD003243</t>
  </si>
  <si>
    <t xml:space="preserve">ORD003244</t>
  </si>
  <si>
    <t xml:space="preserve">ORD003245</t>
  </si>
  <si>
    <t xml:space="preserve">ORD003246</t>
  </si>
  <si>
    <t xml:space="preserve">ORD003247</t>
  </si>
  <si>
    <t xml:space="preserve">2024-09-03</t>
  </si>
  <si>
    <t xml:space="preserve">ORD003248</t>
  </si>
  <si>
    <t xml:space="preserve">ORD003249</t>
  </si>
  <si>
    <t xml:space="preserve">ORD003250</t>
  </si>
  <si>
    <t xml:space="preserve">ORD003251</t>
  </si>
  <si>
    <t xml:space="preserve">ORD003252</t>
  </si>
  <si>
    <t xml:space="preserve">ORD003253</t>
  </si>
  <si>
    <t xml:space="preserve">ORD003254</t>
  </si>
  <si>
    <t xml:space="preserve">ORD003255</t>
  </si>
  <si>
    <t xml:space="preserve">ORD003256</t>
  </si>
  <si>
    <t xml:space="preserve">ORD003257</t>
  </si>
  <si>
    <t xml:space="preserve">ORD003258</t>
  </si>
  <si>
    <t xml:space="preserve">ORD003259</t>
  </si>
  <si>
    <t xml:space="preserve">ORD003260</t>
  </si>
  <si>
    <t xml:space="preserve">ORD003261</t>
  </si>
  <si>
    <t xml:space="preserve">ORD003262</t>
  </si>
  <si>
    <t xml:space="preserve">ORD003263</t>
  </si>
  <si>
    <t xml:space="preserve">2025-04-26</t>
  </si>
  <si>
    <t xml:space="preserve">ORD003264</t>
  </si>
  <si>
    <t xml:space="preserve">ORD003265</t>
  </si>
  <si>
    <t xml:space="preserve">ORD003266</t>
  </si>
  <si>
    <t xml:space="preserve">ORD003267</t>
  </si>
  <si>
    <t xml:space="preserve">ORD003268</t>
  </si>
  <si>
    <t xml:space="preserve">ORD003269</t>
  </si>
  <si>
    <t xml:space="preserve">ORD003270</t>
  </si>
  <si>
    <t xml:space="preserve">ORD003271</t>
  </si>
  <si>
    <t xml:space="preserve">ORD003272</t>
  </si>
  <si>
    <t xml:space="preserve">ORD003273</t>
  </si>
  <si>
    <t xml:space="preserve">ORD003274</t>
  </si>
  <si>
    <t xml:space="preserve">ORD003275</t>
  </si>
  <si>
    <t xml:space="preserve">ORD003276</t>
  </si>
  <si>
    <t xml:space="preserve">ORD003277</t>
  </si>
  <si>
    <t xml:space="preserve">ORD003278</t>
  </si>
  <si>
    <t xml:space="preserve">ORD003279</t>
  </si>
  <si>
    <t xml:space="preserve">ORD003280</t>
  </si>
  <si>
    <t xml:space="preserve">ORD003281</t>
  </si>
  <si>
    <t xml:space="preserve">ORD003282</t>
  </si>
  <si>
    <t xml:space="preserve">ORD003283</t>
  </si>
  <si>
    <t xml:space="preserve">ORD003284</t>
  </si>
  <si>
    <t xml:space="preserve">ORD003285</t>
  </si>
  <si>
    <t xml:space="preserve">ORD003286</t>
  </si>
  <si>
    <t xml:space="preserve">ORD003287</t>
  </si>
  <si>
    <t xml:space="preserve">ORD003288</t>
  </si>
  <si>
    <t xml:space="preserve">ORD003289</t>
  </si>
  <si>
    <t xml:space="preserve">ORD003290</t>
  </si>
  <si>
    <t xml:space="preserve">ORD003291</t>
  </si>
  <si>
    <t xml:space="preserve">ORD003292</t>
  </si>
  <si>
    <t xml:space="preserve">ORD003293</t>
  </si>
  <si>
    <t xml:space="preserve">ORD003294</t>
  </si>
  <si>
    <t xml:space="preserve">ORD003295</t>
  </si>
  <si>
    <t xml:space="preserve">ORD003296</t>
  </si>
  <si>
    <t xml:space="preserve">ORD003297</t>
  </si>
  <si>
    <t xml:space="preserve">ORD003298</t>
  </si>
  <si>
    <t xml:space="preserve">ORD003299</t>
  </si>
  <si>
    <t xml:space="preserve">ORD003300</t>
  </si>
  <si>
    <t xml:space="preserve">ORD003301</t>
  </si>
  <si>
    <t xml:space="preserve">ORD003302</t>
  </si>
  <si>
    <t xml:space="preserve">ORD003303</t>
  </si>
  <si>
    <t xml:space="preserve">ORD003304</t>
  </si>
  <si>
    <t xml:space="preserve">ORD003305</t>
  </si>
  <si>
    <t xml:space="preserve">ORD003306</t>
  </si>
  <si>
    <t xml:space="preserve">ORD003307</t>
  </si>
  <si>
    <t xml:space="preserve">ORD003308</t>
  </si>
  <si>
    <t xml:space="preserve">ORD003309</t>
  </si>
  <si>
    <t xml:space="preserve">ORD003310</t>
  </si>
  <si>
    <t xml:space="preserve">ORD003311</t>
  </si>
  <si>
    <t xml:space="preserve">ORD003312</t>
  </si>
  <si>
    <t xml:space="preserve">ORD003313</t>
  </si>
  <si>
    <t xml:space="preserve">ORD003314</t>
  </si>
  <si>
    <t xml:space="preserve">ORD003315</t>
  </si>
  <si>
    <t xml:space="preserve">ORD003316</t>
  </si>
  <si>
    <t xml:space="preserve">ORD003317</t>
  </si>
  <si>
    <t xml:space="preserve">ORD003318</t>
  </si>
  <si>
    <t xml:space="preserve">ORD003319</t>
  </si>
  <si>
    <t xml:space="preserve">ORD003320</t>
  </si>
  <si>
    <t xml:space="preserve">2024-06-10</t>
  </si>
  <si>
    <t xml:space="preserve">ORD003321</t>
  </si>
  <si>
    <t xml:space="preserve">ORD003322</t>
  </si>
  <si>
    <t xml:space="preserve">ORD003323</t>
  </si>
  <si>
    <t xml:space="preserve">ORD003324</t>
  </si>
  <si>
    <t xml:space="preserve">ORD003325</t>
  </si>
  <si>
    <t xml:space="preserve">ORD003326</t>
  </si>
  <si>
    <t xml:space="preserve">ORD003327</t>
  </si>
  <si>
    <t xml:space="preserve">ORD003328</t>
  </si>
  <si>
    <t xml:space="preserve">ORD003329</t>
  </si>
  <si>
    <t xml:space="preserve">ORD003330</t>
  </si>
  <si>
    <t xml:space="preserve">ORD003331</t>
  </si>
  <si>
    <t xml:space="preserve">ORD003332</t>
  </si>
  <si>
    <t xml:space="preserve">ORD003333</t>
  </si>
  <si>
    <t xml:space="preserve">ORD003334</t>
  </si>
  <si>
    <t xml:space="preserve">ORD003335</t>
  </si>
  <si>
    <t xml:space="preserve">ORD003336</t>
  </si>
  <si>
    <t xml:space="preserve">ORD003337</t>
  </si>
  <si>
    <t xml:space="preserve">ORD003338</t>
  </si>
  <si>
    <t xml:space="preserve">ORD003339</t>
  </si>
  <si>
    <t xml:space="preserve">ORD003340</t>
  </si>
  <si>
    <t xml:space="preserve">ORD003341</t>
  </si>
  <si>
    <t xml:space="preserve">ORD003342</t>
  </si>
  <si>
    <t xml:space="preserve">ORD003343</t>
  </si>
  <si>
    <t xml:space="preserve">ORD003344</t>
  </si>
  <si>
    <t xml:space="preserve">ORD003345</t>
  </si>
  <si>
    <t xml:space="preserve">ORD003346</t>
  </si>
  <si>
    <t xml:space="preserve">ORD003347</t>
  </si>
  <si>
    <t xml:space="preserve">ORD003348</t>
  </si>
  <si>
    <t xml:space="preserve">ORD003349</t>
  </si>
  <si>
    <t xml:space="preserve">ORD003350</t>
  </si>
  <si>
    <t xml:space="preserve">ORD003351</t>
  </si>
  <si>
    <t xml:space="preserve">ORD003352</t>
  </si>
  <si>
    <t xml:space="preserve">ORD003353</t>
  </si>
  <si>
    <t xml:space="preserve">ORD003354</t>
  </si>
  <si>
    <t xml:space="preserve">ORD003355</t>
  </si>
  <si>
    <t xml:space="preserve">ORD003356</t>
  </si>
  <si>
    <t xml:space="preserve">ORD003357</t>
  </si>
  <si>
    <t xml:space="preserve">ORD003358</t>
  </si>
  <si>
    <t xml:space="preserve">ORD003359</t>
  </si>
  <si>
    <t xml:space="preserve">ORD003360</t>
  </si>
  <si>
    <t xml:space="preserve">ORD003361</t>
  </si>
  <si>
    <t xml:space="preserve">ORD003362</t>
  </si>
  <si>
    <t xml:space="preserve">ORD003363</t>
  </si>
  <si>
    <t xml:space="preserve">ORD003364</t>
  </si>
  <si>
    <t xml:space="preserve">ORD003365</t>
  </si>
  <si>
    <t xml:space="preserve">ORD003366</t>
  </si>
  <si>
    <t xml:space="preserve">ORD003367</t>
  </si>
  <si>
    <t xml:space="preserve">ORD003368</t>
  </si>
  <si>
    <t xml:space="preserve">ORD003369</t>
  </si>
  <si>
    <t xml:space="preserve">ORD003370</t>
  </si>
  <si>
    <t xml:space="preserve">ORD003371</t>
  </si>
  <si>
    <t xml:space="preserve">ORD003372</t>
  </si>
  <si>
    <t xml:space="preserve">ORD003373</t>
  </si>
  <si>
    <t xml:space="preserve">ORD003374</t>
  </si>
  <si>
    <t xml:space="preserve">ORD003375</t>
  </si>
  <si>
    <t xml:space="preserve">ORD003376</t>
  </si>
  <si>
    <t xml:space="preserve">ORD003377</t>
  </si>
  <si>
    <t xml:space="preserve">ORD003378</t>
  </si>
  <si>
    <t xml:space="preserve">ORD003379</t>
  </si>
  <si>
    <t xml:space="preserve">ORD003380</t>
  </si>
  <si>
    <t xml:space="preserve">ORD003381</t>
  </si>
  <si>
    <t xml:space="preserve">ORD003382</t>
  </si>
  <si>
    <t xml:space="preserve">ORD003383</t>
  </si>
  <si>
    <t xml:space="preserve">ORD003384</t>
  </si>
  <si>
    <t xml:space="preserve">ORD003385</t>
  </si>
  <si>
    <t xml:space="preserve">ORD003386</t>
  </si>
  <si>
    <t xml:space="preserve">ORD003387</t>
  </si>
  <si>
    <t xml:space="preserve">ORD003388</t>
  </si>
  <si>
    <t xml:space="preserve">ORD003389</t>
  </si>
  <si>
    <t xml:space="preserve">ORD003390</t>
  </si>
  <si>
    <t xml:space="preserve">ORD003391</t>
  </si>
  <si>
    <t xml:space="preserve">ORD003392</t>
  </si>
  <si>
    <t xml:space="preserve">ORD003393</t>
  </si>
  <si>
    <t xml:space="preserve">ORD003394</t>
  </si>
  <si>
    <t xml:space="preserve">ORD003395</t>
  </si>
  <si>
    <t xml:space="preserve">ORD003396</t>
  </si>
  <si>
    <t xml:space="preserve">ORD003397</t>
  </si>
  <si>
    <t xml:space="preserve">ORD003398</t>
  </si>
  <si>
    <t xml:space="preserve">ORD003399</t>
  </si>
  <si>
    <t xml:space="preserve">ORD003400</t>
  </si>
  <si>
    <t xml:space="preserve">ORD003401</t>
  </si>
  <si>
    <t xml:space="preserve">ORD003402</t>
  </si>
  <si>
    <t xml:space="preserve">ORD003403</t>
  </si>
  <si>
    <t xml:space="preserve">ORD003404</t>
  </si>
  <si>
    <t xml:space="preserve">ORD003405</t>
  </si>
  <si>
    <t xml:space="preserve">ORD003406</t>
  </si>
  <si>
    <t xml:space="preserve">ORD003407</t>
  </si>
  <si>
    <t xml:space="preserve">ORD003408</t>
  </si>
  <si>
    <t xml:space="preserve">ORD003409</t>
  </si>
  <si>
    <t xml:space="preserve">ORD003410</t>
  </si>
  <si>
    <t xml:space="preserve">ORD003411</t>
  </si>
  <si>
    <t xml:space="preserve">ORD003412</t>
  </si>
  <si>
    <t xml:space="preserve">ORD003413</t>
  </si>
  <si>
    <t xml:space="preserve">ORD003414</t>
  </si>
  <si>
    <t xml:space="preserve">ORD003415</t>
  </si>
  <si>
    <t xml:space="preserve">ORD003416</t>
  </si>
  <si>
    <t xml:space="preserve">ORD003417</t>
  </si>
  <si>
    <t xml:space="preserve">ORD003418</t>
  </si>
  <si>
    <t xml:space="preserve">ORD003419</t>
  </si>
  <si>
    <t xml:space="preserve">ORD003420</t>
  </si>
  <si>
    <t xml:space="preserve">ORD003421</t>
  </si>
  <si>
    <t xml:space="preserve">ORD003422</t>
  </si>
  <si>
    <t xml:space="preserve">ORD003423</t>
  </si>
  <si>
    <t xml:space="preserve">ORD003424</t>
  </si>
  <si>
    <t xml:space="preserve">ORD003425</t>
  </si>
  <si>
    <t xml:space="preserve">ORD003426</t>
  </si>
  <si>
    <t xml:space="preserve">ORD003427</t>
  </si>
  <si>
    <t xml:space="preserve">ORD003428</t>
  </si>
  <si>
    <t xml:space="preserve">ORD003429</t>
  </si>
  <si>
    <t xml:space="preserve">ORD003430</t>
  </si>
  <si>
    <t xml:space="preserve">ORD003431</t>
  </si>
  <si>
    <t xml:space="preserve">ORD003432</t>
  </si>
  <si>
    <t xml:space="preserve">ORD003433</t>
  </si>
  <si>
    <t xml:space="preserve">ORD003434</t>
  </si>
  <si>
    <t xml:space="preserve">ORD003435</t>
  </si>
  <si>
    <t xml:space="preserve">ORD003436</t>
  </si>
  <si>
    <t xml:space="preserve">ORD003437</t>
  </si>
  <si>
    <t xml:space="preserve">ORD003438</t>
  </si>
  <si>
    <t xml:space="preserve">ORD003439</t>
  </si>
  <si>
    <t xml:space="preserve">ORD003440</t>
  </si>
  <si>
    <t xml:space="preserve">ORD003441</t>
  </si>
  <si>
    <t xml:space="preserve">ORD003442</t>
  </si>
  <si>
    <t xml:space="preserve">ORD003443</t>
  </si>
  <si>
    <t xml:space="preserve">ORD003444</t>
  </si>
  <si>
    <t xml:space="preserve">ORD003445</t>
  </si>
  <si>
    <t xml:space="preserve">ORD003446</t>
  </si>
  <si>
    <t xml:space="preserve">ORD003447</t>
  </si>
  <si>
    <t xml:space="preserve">ORD003448</t>
  </si>
  <si>
    <t xml:space="preserve">ORD003449</t>
  </si>
  <si>
    <t xml:space="preserve">ORD003450</t>
  </si>
  <si>
    <t xml:space="preserve">ORD003451</t>
  </si>
  <si>
    <t xml:space="preserve">ORD003452</t>
  </si>
  <si>
    <t xml:space="preserve">ORD003453</t>
  </si>
  <si>
    <t xml:space="preserve">ORD003454</t>
  </si>
  <si>
    <t xml:space="preserve">ORD003455</t>
  </si>
  <si>
    <t xml:space="preserve">ORD003456</t>
  </si>
  <si>
    <t xml:space="preserve">ORD003457</t>
  </si>
  <si>
    <t xml:space="preserve">ORD003458</t>
  </si>
  <si>
    <t xml:space="preserve">ORD003459</t>
  </si>
  <si>
    <t xml:space="preserve">ORD003460</t>
  </si>
  <si>
    <t xml:space="preserve">ORD003461</t>
  </si>
  <si>
    <t xml:space="preserve">ORD003462</t>
  </si>
  <si>
    <t xml:space="preserve">ORD003463</t>
  </si>
  <si>
    <t xml:space="preserve">ORD003464</t>
  </si>
  <si>
    <t xml:space="preserve">ORD003465</t>
  </si>
  <si>
    <t xml:space="preserve">ORD003466</t>
  </si>
  <si>
    <t xml:space="preserve">ORD003467</t>
  </si>
  <si>
    <t xml:space="preserve">ORD003468</t>
  </si>
  <si>
    <t xml:space="preserve">ORD003469</t>
  </si>
  <si>
    <t xml:space="preserve">ORD003470</t>
  </si>
  <si>
    <t xml:space="preserve">ORD003471</t>
  </si>
  <si>
    <t xml:space="preserve">ORD003472</t>
  </si>
  <si>
    <t xml:space="preserve">ORD003473</t>
  </si>
  <si>
    <t xml:space="preserve">ORD003474</t>
  </si>
  <si>
    <t xml:space="preserve">ORD003475</t>
  </si>
  <si>
    <t xml:space="preserve">ORD003476</t>
  </si>
  <si>
    <t xml:space="preserve">ORD003477</t>
  </si>
  <si>
    <t xml:space="preserve">ORD003478</t>
  </si>
  <si>
    <t xml:space="preserve">ORD003479</t>
  </si>
  <si>
    <t xml:space="preserve">ORD003480</t>
  </si>
  <si>
    <t xml:space="preserve">ORD003481</t>
  </si>
  <si>
    <t xml:space="preserve">ORD003482</t>
  </si>
  <si>
    <t xml:space="preserve">ORD003483</t>
  </si>
  <si>
    <t xml:space="preserve">ORD003484</t>
  </si>
  <si>
    <t xml:space="preserve">ORD003485</t>
  </si>
  <si>
    <t xml:space="preserve">ORD003486</t>
  </si>
  <si>
    <t xml:space="preserve">ORD003487</t>
  </si>
  <si>
    <t xml:space="preserve">ORD003488</t>
  </si>
  <si>
    <t xml:space="preserve">ORD003489</t>
  </si>
  <si>
    <t xml:space="preserve">ORD003490</t>
  </si>
  <si>
    <t xml:space="preserve">ORD003491</t>
  </si>
  <si>
    <t xml:space="preserve">ORD003492</t>
  </si>
  <si>
    <t xml:space="preserve">ORD003493</t>
  </si>
  <si>
    <t xml:space="preserve">ORD003494</t>
  </si>
  <si>
    <t xml:space="preserve">ORD003495</t>
  </si>
  <si>
    <t xml:space="preserve">ORD003496</t>
  </si>
  <si>
    <t xml:space="preserve">ORD003497</t>
  </si>
  <si>
    <t xml:space="preserve">ORD003498</t>
  </si>
  <si>
    <t xml:space="preserve">ORD003499</t>
  </si>
  <si>
    <t xml:space="preserve">ORD003500</t>
  </si>
  <si>
    <t xml:space="preserve">ORD003501</t>
  </si>
  <si>
    <t xml:space="preserve">ORD003502</t>
  </si>
  <si>
    <t xml:space="preserve">ORD003503</t>
  </si>
  <si>
    <t xml:space="preserve">ORD003504</t>
  </si>
  <si>
    <t xml:space="preserve">ORD003505</t>
  </si>
  <si>
    <t xml:space="preserve">ORD003506</t>
  </si>
  <si>
    <t xml:space="preserve">ORD003507</t>
  </si>
  <si>
    <t xml:space="preserve">ORD003508</t>
  </si>
  <si>
    <t xml:space="preserve">ORD003509</t>
  </si>
  <si>
    <t xml:space="preserve">ORD003510</t>
  </si>
  <si>
    <t xml:space="preserve">ORD003511</t>
  </si>
  <si>
    <t xml:space="preserve">ORD003512</t>
  </si>
  <si>
    <t xml:space="preserve">ORD003513</t>
  </si>
  <si>
    <t xml:space="preserve">ORD003514</t>
  </si>
  <si>
    <t xml:space="preserve">ORD003515</t>
  </si>
  <si>
    <t xml:space="preserve">ORD003516</t>
  </si>
  <si>
    <t xml:space="preserve">ORD003517</t>
  </si>
  <si>
    <t xml:space="preserve">ORD003518</t>
  </si>
  <si>
    <t xml:space="preserve">ORD003519</t>
  </si>
  <si>
    <t xml:space="preserve">ORD003520</t>
  </si>
  <si>
    <t xml:space="preserve">ORD003521</t>
  </si>
  <si>
    <t xml:space="preserve">ORD003522</t>
  </si>
  <si>
    <t xml:space="preserve">ORD003523</t>
  </si>
  <si>
    <t xml:space="preserve">ORD003524</t>
  </si>
  <si>
    <t xml:space="preserve">ORD003525</t>
  </si>
  <si>
    <t xml:space="preserve">ORD003526</t>
  </si>
  <si>
    <t xml:space="preserve">ORD003527</t>
  </si>
  <si>
    <t xml:space="preserve">ORD003528</t>
  </si>
  <si>
    <t xml:space="preserve">ORD003529</t>
  </si>
  <si>
    <t xml:space="preserve">ORD003530</t>
  </si>
  <si>
    <t xml:space="preserve">ORD003531</t>
  </si>
  <si>
    <t xml:space="preserve">ORD003532</t>
  </si>
  <si>
    <t xml:space="preserve">ORD003533</t>
  </si>
  <si>
    <t xml:space="preserve">ORD003534</t>
  </si>
  <si>
    <t xml:space="preserve">ORD003535</t>
  </si>
  <si>
    <t xml:space="preserve">ORD003536</t>
  </si>
  <si>
    <t xml:space="preserve">ORD003537</t>
  </si>
  <si>
    <t xml:space="preserve">ORD003538</t>
  </si>
  <si>
    <t xml:space="preserve">ORD003539</t>
  </si>
  <si>
    <t xml:space="preserve">ORD003540</t>
  </si>
  <si>
    <t xml:space="preserve">ORD003541</t>
  </si>
  <si>
    <t xml:space="preserve">ORD003542</t>
  </si>
  <si>
    <t xml:space="preserve">ORD003543</t>
  </si>
  <si>
    <t xml:space="preserve">ORD003544</t>
  </si>
  <si>
    <t xml:space="preserve">ORD003545</t>
  </si>
  <si>
    <t xml:space="preserve">ORD003546</t>
  </si>
  <si>
    <t xml:space="preserve">ORD003547</t>
  </si>
  <si>
    <t xml:space="preserve">ORD003548</t>
  </si>
  <si>
    <t xml:space="preserve">ORD003549</t>
  </si>
  <si>
    <t xml:space="preserve">ORD003550</t>
  </si>
  <si>
    <t xml:space="preserve">ORD003551</t>
  </si>
  <si>
    <t xml:space="preserve">ORD003552</t>
  </si>
  <si>
    <t xml:space="preserve">ORD003553</t>
  </si>
  <si>
    <t xml:space="preserve">ORD003554</t>
  </si>
  <si>
    <t xml:space="preserve">ORD003555</t>
  </si>
  <si>
    <t xml:space="preserve">ORD003556</t>
  </si>
  <si>
    <t xml:space="preserve">ORD003557</t>
  </si>
  <si>
    <t xml:space="preserve">ORD003558</t>
  </si>
  <si>
    <t xml:space="preserve">ORD003559</t>
  </si>
  <si>
    <t xml:space="preserve">ORD003560</t>
  </si>
  <si>
    <t xml:space="preserve">ORD003561</t>
  </si>
  <si>
    <t xml:space="preserve">2024-03-13</t>
  </si>
  <si>
    <t xml:space="preserve">ORD003562</t>
  </si>
  <si>
    <t xml:space="preserve">ORD003563</t>
  </si>
  <si>
    <t xml:space="preserve">ORD003564</t>
  </si>
  <si>
    <t xml:space="preserve">ORD003565</t>
  </si>
  <si>
    <t xml:space="preserve">ORD003566</t>
  </si>
  <si>
    <t xml:space="preserve">ORD003567</t>
  </si>
  <si>
    <t xml:space="preserve">ORD003568</t>
  </si>
  <si>
    <t xml:space="preserve">ORD003569</t>
  </si>
  <si>
    <t xml:space="preserve">ORD003570</t>
  </si>
  <si>
    <t xml:space="preserve">ORD003571</t>
  </si>
  <si>
    <t xml:space="preserve">ORD003572</t>
  </si>
  <si>
    <t xml:space="preserve">ORD003573</t>
  </si>
  <si>
    <t xml:space="preserve">ORD003574</t>
  </si>
  <si>
    <t xml:space="preserve">ORD003575</t>
  </si>
  <si>
    <t xml:space="preserve">ORD003576</t>
  </si>
  <si>
    <t xml:space="preserve">ORD003577</t>
  </si>
  <si>
    <t xml:space="preserve">ORD003578</t>
  </si>
  <si>
    <t xml:space="preserve">ORD003579</t>
  </si>
  <si>
    <t xml:space="preserve">ORD003580</t>
  </si>
  <si>
    <t xml:space="preserve">ORD003581</t>
  </si>
  <si>
    <t xml:space="preserve">ORD003582</t>
  </si>
  <si>
    <t xml:space="preserve">ORD003583</t>
  </si>
  <si>
    <t xml:space="preserve">ORD003584</t>
  </si>
  <si>
    <t xml:space="preserve">ORD003585</t>
  </si>
  <si>
    <t xml:space="preserve">ORD003586</t>
  </si>
  <si>
    <t xml:space="preserve">ORD003587</t>
  </si>
  <si>
    <t xml:space="preserve">ORD003588</t>
  </si>
  <si>
    <t xml:space="preserve">ORD003589</t>
  </si>
  <si>
    <t xml:space="preserve">ORD003590</t>
  </si>
  <si>
    <t xml:space="preserve">ORD003591</t>
  </si>
  <si>
    <t xml:space="preserve">ORD003592</t>
  </si>
  <si>
    <t xml:space="preserve">ORD003593</t>
  </si>
  <si>
    <t xml:space="preserve">ORD003594</t>
  </si>
  <si>
    <t xml:space="preserve">ORD003595</t>
  </si>
  <si>
    <t xml:space="preserve">ORD003596</t>
  </si>
  <si>
    <t xml:space="preserve">ORD003597</t>
  </si>
  <si>
    <t xml:space="preserve">ORD003598</t>
  </si>
  <si>
    <t xml:space="preserve">ORD003599</t>
  </si>
  <si>
    <t xml:space="preserve">ORD003600</t>
  </si>
  <si>
    <t xml:space="preserve">ORD003601</t>
  </si>
  <si>
    <t xml:space="preserve">ORD003602</t>
  </si>
  <si>
    <t xml:space="preserve">ORD003603</t>
  </si>
  <si>
    <t xml:space="preserve">ORD003604</t>
  </si>
  <si>
    <t xml:space="preserve">ORD003605</t>
  </si>
  <si>
    <t xml:space="preserve">ORD003606</t>
  </si>
  <si>
    <t xml:space="preserve">ORD003607</t>
  </si>
  <si>
    <t xml:space="preserve">2025-01-24</t>
  </si>
  <si>
    <t xml:space="preserve">ORD003608</t>
  </si>
  <si>
    <t xml:space="preserve">ORD003609</t>
  </si>
  <si>
    <t xml:space="preserve">ORD003610</t>
  </si>
  <si>
    <t xml:space="preserve">ORD003611</t>
  </si>
  <si>
    <t xml:space="preserve">ORD003612</t>
  </si>
  <si>
    <t xml:space="preserve">ORD003613</t>
  </si>
  <si>
    <t xml:space="preserve">ORD003614</t>
  </si>
  <si>
    <t xml:space="preserve">ORD003615</t>
  </si>
  <si>
    <t xml:space="preserve">ORD003616</t>
  </si>
  <si>
    <t xml:space="preserve">ORD003617</t>
  </si>
  <si>
    <t xml:space="preserve">ORD003618</t>
  </si>
  <si>
    <t xml:space="preserve">ORD003619</t>
  </si>
  <si>
    <t xml:space="preserve">ORD003620</t>
  </si>
  <si>
    <t xml:space="preserve">ORD003621</t>
  </si>
  <si>
    <t xml:space="preserve">ORD003622</t>
  </si>
  <si>
    <t xml:space="preserve">ORD003623</t>
  </si>
  <si>
    <t xml:space="preserve">ORD003624</t>
  </si>
  <si>
    <t xml:space="preserve">ORD003625</t>
  </si>
  <si>
    <t xml:space="preserve">ORD003626</t>
  </si>
  <si>
    <t xml:space="preserve">ORD003627</t>
  </si>
  <si>
    <t xml:space="preserve">ORD003628</t>
  </si>
  <si>
    <t xml:space="preserve">ORD003629</t>
  </si>
  <si>
    <t xml:space="preserve">ORD003630</t>
  </si>
  <si>
    <t xml:space="preserve">ORD003631</t>
  </si>
  <si>
    <t xml:space="preserve">ORD003632</t>
  </si>
  <si>
    <t xml:space="preserve">ORD003633</t>
  </si>
  <si>
    <t xml:space="preserve">ORD003634</t>
  </si>
  <si>
    <t xml:space="preserve">ORD003635</t>
  </si>
  <si>
    <t xml:space="preserve">ORD003636</t>
  </si>
  <si>
    <t xml:space="preserve">ORD003637</t>
  </si>
  <si>
    <t xml:space="preserve">ORD003638</t>
  </si>
  <si>
    <t xml:space="preserve">ORD003639</t>
  </si>
  <si>
    <t xml:space="preserve">ORD003640</t>
  </si>
  <si>
    <t xml:space="preserve">ORD003641</t>
  </si>
  <si>
    <t xml:space="preserve">ORD003642</t>
  </si>
  <si>
    <t xml:space="preserve">ORD003643</t>
  </si>
  <si>
    <t xml:space="preserve">ORD003644</t>
  </si>
  <si>
    <t xml:space="preserve">ORD003645</t>
  </si>
  <si>
    <t xml:space="preserve">ORD003646</t>
  </si>
  <si>
    <t xml:space="preserve">ORD003647</t>
  </si>
  <si>
    <t xml:space="preserve">ORD003648</t>
  </si>
  <si>
    <t xml:space="preserve">ORD003649</t>
  </si>
  <si>
    <t xml:space="preserve">ORD003650</t>
  </si>
  <si>
    <t xml:space="preserve">ORD003651</t>
  </si>
  <si>
    <t xml:space="preserve">ORD003652</t>
  </si>
  <si>
    <t xml:space="preserve">ORD003653</t>
  </si>
  <si>
    <t xml:space="preserve">ORD003654</t>
  </si>
  <si>
    <t xml:space="preserve">ORD003655</t>
  </si>
  <si>
    <t xml:space="preserve">ORD003656</t>
  </si>
  <si>
    <t xml:space="preserve">ORD003657</t>
  </si>
  <si>
    <t xml:space="preserve">ORD003658</t>
  </si>
  <si>
    <t xml:space="preserve">ORD003659</t>
  </si>
  <si>
    <t xml:space="preserve">2024-07-15</t>
  </si>
  <si>
    <t xml:space="preserve">ORD003660</t>
  </si>
  <si>
    <t xml:space="preserve">ORD003661</t>
  </si>
  <si>
    <t xml:space="preserve">ORD003662</t>
  </si>
  <si>
    <t xml:space="preserve">ORD003663</t>
  </si>
  <si>
    <t xml:space="preserve">ORD003664</t>
  </si>
  <si>
    <t xml:space="preserve">ORD003665</t>
  </si>
  <si>
    <t xml:space="preserve">ORD003666</t>
  </si>
  <si>
    <t xml:space="preserve">ORD003667</t>
  </si>
  <si>
    <t xml:space="preserve">ORD003668</t>
  </si>
  <si>
    <t xml:space="preserve">ORD003669</t>
  </si>
  <si>
    <t xml:space="preserve">ORD003670</t>
  </si>
  <si>
    <t xml:space="preserve">2024-01-17</t>
  </si>
  <si>
    <t xml:space="preserve">ORD003671</t>
  </si>
  <si>
    <t xml:space="preserve">ORD003672</t>
  </si>
  <si>
    <t xml:space="preserve">ORD003673</t>
  </si>
  <si>
    <t xml:space="preserve">ORD003674</t>
  </si>
  <si>
    <t xml:space="preserve">ORD003675</t>
  </si>
  <si>
    <t xml:space="preserve">ORD003676</t>
  </si>
  <si>
    <t xml:space="preserve">ORD003677</t>
  </si>
  <si>
    <t xml:space="preserve">ORD003678</t>
  </si>
  <si>
    <t xml:space="preserve">ORD003679</t>
  </si>
  <si>
    <t xml:space="preserve">ORD003680</t>
  </si>
  <si>
    <t xml:space="preserve">ORD003681</t>
  </si>
  <si>
    <t xml:space="preserve">ORD003682</t>
  </si>
  <si>
    <t xml:space="preserve">ORD003683</t>
  </si>
  <si>
    <t xml:space="preserve">ORD003684</t>
  </si>
  <si>
    <t xml:space="preserve">ORD003685</t>
  </si>
  <si>
    <t xml:space="preserve">ORD003686</t>
  </si>
  <si>
    <t xml:space="preserve">ORD003687</t>
  </si>
  <si>
    <t xml:space="preserve">ORD003688</t>
  </si>
  <si>
    <t xml:space="preserve">ORD003689</t>
  </si>
  <si>
    <t xml:space="preserve">ORD003690</t>
  </si>
  <si>
    <t xml:space="preserve">ORD003691</t>
  </si>
  <si>
    <t xml:space="preserve">ORD003692</t>
  </si>
  <si>
    <t xml:space="preserve">ORD003693</t>
  </si>
  <si>
    <t xml:space="preserve">ORD003694</t>
  </si>
  <si>
    <t xml:space="preserve">ORD003695</t>
  </si>
  <si>
    <t xml:space="preserve">ORD003696</t>
  </si>
  <si>
    <t xml:space="preserve">ORD003697</t>
  </si>
  <si>
    <t xml:space="preserve">ORD003698</t>
  </si>
  <si>
    <t xml:space="preserve">ORD003699</t>
  </si>
  <si>
    <t xml:space="preserve">ORD003700</t>
  </si>
  <si>
    <t xml:space="preserve">ORD003701</t>
  </si>
  <si>
    <t xml:space="preserve">ORD003702</t>
  </si>
  <si>
    <t xml:space="preserve">ORD003703</t>
  </si>
  <si>
    <t xml:space="preserve">ORD003704</t>
  </si>
  <si>
    <t xml:space="preserve">ORD003705</t>
  </si>
  <si>
    <t xml:space="preserve">ORD003706</t>
  </si>
  <si>
    <t xml:space="preserve">ORD003707</t>
  </si>
  <si>
    <t xml:space="preserve">ORD003708</t>
  </si>
  <si>
    <t xml:space="preserve">ORD003709</t>
  </si>
  <si>
    <t xml:space="preserve">ORD003710</t>
  </si>
  <si>
    <t xml:space="preserve">ORD003711</t>
  </si>
  <si>
    <t xml:space="preserve">ORD003712</t>
  </si>
  <si>
    <t xml:space="preserve">ORD003713</t>
  </si>
  <si>
    <t xml:space="preserve">ORD003714</t>
  </si>
  <si>
    <t xml:space="preserve">ORD003715</t>
  </si>
  <si>
    <t xml:space="preserve">ORD003716</t>
  </si>
  <si>
    <t xml:space="preserve">ORD003717</t>
  </si>
  <si>
    <t xml:space="preserve">ORD003718</t>
  </si>
  <si>
    <t xml:space="preserve">ORD003719</t>
  </si>
  <si>
    <t xml:space="preserve">ORD003720</t>
  </si>
  <si>
    <t xml:space="preserve">ORD003721</t>
  </si>
  <si>
    <t xml:space="preserve">ORD003722</t>
  </si>
  <si>
    <t xml:space="preserve">ORD003723</t>
  </si>
  <si>
    <t xml:space="preserve">ORD003724</t>
  </si>
  <si>
    <t xml:space="preserve">ORD003725</t>
  </si>
  <si>
    <t xml:space="preserve">ORD003726</t>
  </si>
  <si>
    <t xml:space="preserve">ORD003727</t>
  </si>
  <si>
    <t xml:space="preserve">ORD003728</t>
  </si>
  <si>
    <t xml:space="preserve">ORD003729</t>
  </si>
  <si>
    <t xml:space="preserve">ORD003730</t>
  </si>
  <si>
    <t xml:space="preserve">ORD003731</t>
  </si>
  <si>
    <t xml:space="preserve">ORD003732</t>
  </si>
  <si>
    <t xml:space="preserve">ORD003733</t>
  </si>
  <si>
    <t xml:space="preserve">ORD003734</t>
  </si>
  <si>
    <t xml:space="preserve">ORD003735</t>
  </si>
  <si>
    <t xml:space="preserve">ORD003736</t>
  </si>
  <si>
    <t xml:space="preserve">ORD003737</t>
  </si>
  <si>
    <t xml:space="preserve">ORD003738</t>
  </si>
  <si>
    <t xml:space="preserve">ORD003739</t>
  </si>
  <si>
    <t xml:space="preserve">ORD003740</t>
  </si>
  <si>
    <t xml:space="preserve">ORD003741</t>
  </si>
  <si>
    <t xml:space="preserve">ORD003742</t>
  </si>
  <si>
    <t xml:space="preserve">ORD003743</t>
  </si>
  <si>
    <t xml:space="preserve">ORD003744</t>
  </si>
  <si>
    <t xml:space="preserve">ORD003745</t>
  </si>
  <si>
    <t xml:space="preserve">ORD003746</t>
  </si>
  <si>
    <t xml:space="preserve">ORD003747</t>
  </si>
  <si>
    <t xml:space="preserve">ORD003748</t>
  </si>
  <si>
    <t xml:space="preserve">ORD003749</t>
  </si>
  <si>
    <t xml:space="preserve">ORD003750</t>
  </si>
  <si>
    <t xml:space="preserve">ORD003751</t>
  </si>
  <si>
    <t xml:space="preserve">ORD003752</t>
  </si>
  <si>
    <t xml:space="preserve">ORD003753</t>
  </si>
  <si>
    <t xml:space="preserve">ORD003754</t>
  </si>
  <si>
    <t xml:space="preserve">ORD003755</t>
  </si>
  <si>
    <t xml:space="preserve">ORD003756</t>
  </si>
  <si>
    <t xml:space="preserve">ORD003757</t>
  </si>
  <si>
    <t xml:space="preserve">ORD003758</t>
  </si>
  <si>
    <t xml:space="preserve">ORD003759</t>
  </si>
  <si>
    <t xml:space="preserve">ORD003760</t>
  </si>
  <si>
    <t xml:space="preserve">ORD003761</t>
  </si>
  <si>
    <t xml:space="preserve">ORD003762</t>
  </si>
  <si>
    <t xml:space="preserve">ORD003763</t>
  </si>
  <si>
    <t xml:space="preserve">ORD003764</t>
  </si>
  <si>
    <t xml:space="preserve">ORD003765</t>
  </si>
  <si>
    <t xml:space="preserve">ORD003766</t>
  </si>
  <si>
    <t xml:space="preserve">ORD003767</t>
  </si>
  <si>
    <t xml:space="preserve">ORD003768</t>
  </si>
  <si>
    <t xml:space="preserve">ORD003769</t>
  </si>
  <si>
    <t xml:space="preserve">ORD003770</t>
  </si>
  <si>
    <t xml:space="preserve">ORD003771</t>
  </si>
  <si>
    <t xml:space="preserve">ORD003772</t>
  </si>
  <si>
    <t xml:space="preserve">ORD003773</t>
  </si>
  <si>
    <t xml:space="preserve">ORD003774</t>
  </si>
  <si>
    <t xml:space="preserve">ORD003775</t>
  </si>
  <si>
    <t xml:space="preserve">ORD003776</t>
  </si>
  <si>
    <t xml:space="preserve">ORD003777</t>
  </si>
  <si>
    <t xml:space="preserve">ORD003778</t>
  </si>
  <si>
    <t xml:space="preserve">ORD003779</t>
  </si>
  <si>
    <t xml:space="preserve">ORD003780</t>
  </si>
  <si>
    <t xml:space="preserve">ORD003781</t>
  </si>
  <si>
    <t xml:space="preserve">ORD003782</t>
  </si>
  <si>
    <t xml:space="preserve">ORD003783</t>
  </si>
  <si>
    <t xml:space="preserve">ORD003784</t>
  </si>
  <si>
    <t xml:space="preserve">ORD003785</t>
  </si>
  <si>
    <t xml:space="preserve">ORD003786</t>
  </si>
  <si>
    <t xml:space="preserve">ORD003787</t>
  </si>
  <si>
    <t xml:space="preserve">ORD003788</t>
  </si>
  <si>
    <t xml:space="preserve">ORD003789</t>
  </si>
  <si>
    <t xml:space="preserve">ORD003790</t>
  </si>
  <si>
    <t xml:space="preserve">ORD003791</t>
  </si>
  <si>
    <t xml:space="preserve">ORD003792</t>
  </si>
  <si>
    <t xml:space="preserve">ORD003793</t>
  </si>
  <si>
    <t xml:space="preserve">ORD003794</t>
  </si>
  <si>
    <t xml:space="preserve">ORD003795</t>
  </si>
  <si>
    <t xml:space="preserve">ORD003796</t>
  </si>
  <si>
    <t xml:space="preserve">ORD003797</t>
  </si>
  <si>
    <t xml:space="preserve">ORD003798</t>
  </si>
  <si>
    <t xml:space="preserve">ORD003799</t>
  </si>
  <si>
    <t xml:space="preserve">ORD003800</t>
  </si>
  <si>
    <t xml:space="preserve">ORD003801</t>
  </si>
  <si>
    <t xml:space="preserve">ORD003802</t>
  </si>
  <si>
    <t xml:space="preserve">ORD003803</t>
  </si>
  <si>
    <t xml:space="preserve">ORD003804</t>
  </si>
  <si>
    <t xml:space="preserve">ORD003805</t>
  </si>
  <si>
    <t xml:space="preserve">ORD003806</t>
  </si>
  <si>
    <t xml:space="preserve">ORD003807</t>
  </si>
  <si>
    <t xml:space="preserve">ORD003808</t>
  </si>
  <si>
    <t xml:space="preserve">ORD003809</t>
  </si>
  <si>
    <t xml:space="preserve">ORD003810</t>
  </si>
  <si>
    <t xml:space="preserve">ORD003811</t>
  </si>
  <si>
    <t xml:space="preserve">ORD003812</t>
  </si>
  <si>
    <t xml:space="preserve">ORD003813</t>
  </si>
  <si>
    <t xml:space="preserve">ORD003814</t>
  </si>
  <si>
    <t xml:space="preserve">ORD003815</t>
  </si>
  <si>
    <t xml:space="preserve">ORD003816</t>
  </si>
  <si>
    <t xml:space="preserve">ORD003817</t>
  </si>
  <si>
    <t xml:space="preserve">ORD003818</t>
  </si>
  <si>
    <t xml:space="preserve">ORD003819</t>
  </si>
  <si>
    <t xml:space="preserve">ORD003820</t>
  </si>
  <si>
    <t xml:space="preserve">ORD003821</t>
  </si>
  <si>
    <t xml:space="preserve">ORD003822</t>
  </si>
  <si>
    <t xml:space="preserve">ORD003823</t>
  </si>
  <si>
    <t xml:space="preserve">ORD003824</t>
  </si>
  <si>
    <t xml:space="preserve">ORD003825</t>
  </si>
  <si>
    <t xml:space="preserve">ORD003826</t>
  </si>
  <si>
    <t xml:space="preserve">ORD003827</t>
  </si>
  <si>
    <t xml:space="preserve">ORD003828</t>
  </si>
  <si>
    <t xml:space="preserve">ORD003829</t>
  </si>
  <si>
    <t xml:space="preserve">ORD003830</t>
  </si>
  <si>
    <t xml:space="preserve">ORD003831</t>
  </si>
  <si>
    <t xml:space="preserve">ORD003832</t>
  </si>
  <si>
    <t xml:space="preserve">ORD003833</t>
  </si>
  <si>
    <t xml:space="preserve">ORD003834</t>
  </si>
  <si>
    <t xml:space="preserve">ORD003835</t>
  </si>
  <si>
    <t xml:space="preserve">ORD003836</t>
  </si>
  <si>
    <t xml:space="preserve">ORD003837</t>
  </si>
  <si>
    <t xml:space="preserve">ORD003838</t>
  </si>
  <si>
    <t xml:space="preserve">ORD003839</t>
  </si>
  <si>
    <t xml:space="preserve">ORD003840</t>
  </si>
  <si>
    <t xml:space="preserve">ORD003841</t>
  </si>
  <si>
    <t xml:space="preserve">ORD003842</t>
  </si>
  <si>
    <t xml:space="preserve">ORD003843</t>
  </si>
  <si>
    <t xml:space="preserve">ORD003844</t>
  </si>
  <si>
    <t xml:space="preserve">ORD003845</t>
  </si>
  <si>
    <t xml:space="preserve">ORD003846</t>
  </si>
  <si>
    <t xml:space="preserve">ORD003847</t>
  </si>
  <si>
    <t xml:space="preserve">ORD003848</t>
  </si>
  <si>
    <t xml:space="preserve">ORD003849</t>
  </si>
  <si>
    <t xml:space="preserve">ORD003850</t>
  </si>
  <si>
    <t xml:space="preserve">ORD003851</t>
  </si>
  <si>
    <t xml:space="preserve">ORD003852</t>
  </si>
  <si>
    <t xml:space="preserve">ORD003853</t>
  </si>
  <si>
    <t xml:space="preserve">ORD003854</t>
  </si>
  <si>
    <t xml:space="preserve">ORD003855</t>
  </si>
  <si>
    <t xml:space="preserve">ORD003856</t>
  </si>
  <si>
    <t xml:space="preserve">ORD003857</t>
  </si>
  <si>
    <t xml:space="preserve">ORD003858</t>
  </si>
  <si>
    <t xml:space="preserve">ORD003859</t>
  </si>
  <si>
    <t xml:space="preserve">ORD003860</t>
  </si>
  <si>
    <t xml:space="preserve">ORD003861</t>
  </si>
  <si>
    <t xml:space="preserve">ORD003862</t>
  </si>
  <si>
    <t xml:space="preserve">ORD003863</t>
  </si>
  <si>
    <t xml:space="preserve">ORD003864</t>
  </si>
  <si>
    <t xml:space="preserve">ORD003865</t>
  </si>
  <si>
    <t xml:space="preserve">ORD003866</t>
  </si>
  <si>
    <t xml:space="preserve">ORD003867</t>
  </si>
  <si>
    <t xml:space="preserve">ORD003868</t>
  </si>
  <si>
    <t xml:space="preserve">ORD003869</t>
  </si>
  <si>
    <t xml:space="preserve">ORD003870</t>
  </si>
  <si>
    <t xml:space="preserve">ORD003871</t>
  </si>
  <si>
    <t xml:space="preserve">ORD003872</t>
  </si>
  <si>
    <t xml:space="preserve">ORD003873</t>
  </si>
  <si>
    <t xml:space="preserve">ORD003874</t>
  </si>
  <si>
    <t xml:space="preserve">ORD003875</t>
  </si>
  <si>
    <t xml:space="preserve">ORD003876</t>
  </si>
  <si>
    <t xml:space="preserve">ORD003877</t>
  </si>
  <si>
    <t xml:space="preserve">ORD003878</t>
  </si>
  <si>
    <t xml:space="preserve">ORD003879</t>
  </si>
  <si>
    <t xml:space="preserve">ORD003880</t>
  </si>
  <si>
    <t xml:space="preserve">ORD003881</t>
  </si>
  <si>
    <t xml:space="preserve">ORD003882</t>
  </si>
  <si>
    <t xml:space="preserve">ORD003883</t>
  </si>
  <si>
    <t xml:space="preserve">ORD003884</t>
  </si>
  <si>
    <t xml:space="preserve">ORD003885</t>
  </si>
  <si>
    <t xml:space="preserve">ORD003886</t>
  </si>
  <si>
    <t xml:space="preserve">ORD003887</t>
  </si>
  <si>
    <t xml:space="preserve">ORD003888</t>
  </si>
  <si>
    <t xml:space="preserve">ORD003889</t>
  </si>
  <si>
    <t xml:space="preserve">ORD003890</t>
  </si>
  <si>
    <t xml:space="preserve">ORD003891</t>
  </si>
  <si>
    <t xml:space="preserve">ORD003892</t>
  </si>
  <si>
    <t xml:space="preserve">ORD003893</t>
  </si>
  <si>
    <t xml:space="preserve">ORD003894</t>
  </si>
  <si>
    <t xml:space="preserve">ORD003895</t>
  </si>
  <si>
    <t xml:space="preserve">ORD003896</t>
  </si>
  <si>
    <t xml:space="preserve">ORD003897</t>
  </si>
  <si>
    <t xml:space="preserve">ORD003898</t>
  </si>
  <si>
    <t xml:space="preserve">ORD003899</t>
  </si>
  <si>
    <t xml:space="preserve">ORD003900</t>
  </si>
  <si>
    <t xml:space="preserve">ORD003901</t>
  </si>
  <si>
    <t xml:space="preserve">ORD003902</t>
  </si>
  <si>
    <t xml:space="preserve">ORD003903</t>
  </si>
  <si>
    <t xml:space="preserve">ORD003904</t>
  </si>
  <si>
    <t xml:space="preserve">ORD003905</t>
  </si>
  <si>
    <t xml:space="preserve">ORD003906</t>
  </si>
  <si>
    <t xml:space="preserve">ORD003907</t>
  </si>
  <si>
    <t xml:space="preserve">ORD003908</t>
  </si>
  <si>
    <t xml:space="preserve">ORD003909</t>
  </si>
  <si>
    <t xml:space="preserve">ORD003910</t>
  </si>
  <si>
    <t xml:space="preserve">ORD003911</t>
  </si>
  <si>
    <t xml:space="preserve">ORD003912</t>
  </si>
  <si>
    <t xml:space="preserve">ORD003913</t>
  </si>
  <si>
    <t xml:space="preserve">ORD003914</t>
  </si>
  <si>
    <t xml:space="preserve">ORD003915</t>
  </si>
  <si>
    <t xml:space="preserve">ORD003916</t>
  </si>
  <si>
    <t xml:space="preserve">ORD003917</t>
  </si>
  <si>
    <t xml:space="preserve">ORD003918</t>
  </si>
  <si>
    <t xml:space="preserve">ORD003919</t>
  </si>
  <si>
    <t xml:space="preserve">ORD003920</t>
  </si>
  <si>
    <t xml:space="preserve">ORD003921</t>
  </si>
  <si>
    <t xml:space="preserve">ORD003922</t>
  </si>
  <si>
    <t xml:space="preserve">ORD003923</t>
  </si>
  <si>
    <t xml:space="preserve">ORD003924</t>
  </si>
  <si>
    <t xml:space="preserve">ORD003925</t>
  </si>
  <si>
    <t xml:space="preserve">ORD003926</t>
  </si>
  <si>
    <t xml:space="preserve">ORD003927</t>
  </si>
  <si>
    <t xml:space="preserve">ORD003928</t>
  </si>
  <si>
    <t xml:space="preserve">ORD003929</t>
  </si>
  <si>
    <t xml:space="preserve">ORD003930</t>
  </si>
  <si>
    <t xml:space="preserve">ORD003931</t>
  </si>
  <si>
    <t xml:space="preserve">ORD003932</t>
  </si>
  <si>
    <t xml:space="preserve">ORD003933</t>
  </si>
  <si>
    <t xml:space="preserve">ORD003934</t>
  </si>
  <si>
    <t xml:space="preserve">ORD003935</t>
  </si>
  <si>
    <t xml:space="preserve">ORD003936</t>
  </si>
  <si>
    <t xml:space="preserve">ORD003937</t>
  </si>
  <si>
    <t xml:space="preserve">ORD003938</t>
  </si>
  <si>
    <t xml:space="preserve">ORD003939</t>
  </si>
  <si>
    <t xml:space="preserve">ORD003940</t>
  </si>
  <si>
    <t xml:space="preserve">ORD003941</t>
  </si>
  <si>
    <t xml:space="preserve">ORD003942</t>
  </si>
  <si>
    <t xml:space="preserve">ORD003943</t>
  </si>
  <si>
    <t xml:space="preserve">ORD003944</t>
  </si>
  <si>
    <t xml:space="preserve">ORD003945</t>
  </si>
  <si>
    <t xml:space="preserve">ORD003946</t>
  </si>
  <si>
    <t xml:space="preserve">ORD003947</t>
  </si>
  <si>
    <t xml:space="preserve">ORD003948</t>
  </si>
  <si>
    <t xml:space="preserve">ORD003949</t>
  </si>
  <si>
    <t xml:space="preserve">ORD003950</t>
  </si>
  <si>
    <t xml:space="preserve">ORD003951</t>
  </si>
  <si>
    <t xml:space="preserve">ORD003952</t>
  </si>
  <si>
    <t xml:space="preserve">ORD003953</t>
  </si>
  <si>
    <t xml:space="preserve">ORD003954</t>
  </si>
  <si>
    <t xml:space="preserve">ORD003955</t>
  </si>
  <si>
    <t xml:space="preserve">ORD003956</t>
  </si>
  <si>
    <t xml:space="preserve">ORD003957</t>
  </si>
  <si>
    <t xml:space="preserve">ORD003958</t>
  </si>
  <si>
    <t xml:space="preserve">ORD003959</t>
  </si>
  <si>
    <t xml:space="preserve">ORD003960</t>
  </si>
  <si>
    <t xml:space="preserve">ORD003961</t>
  </si>
  <si>
    <t xml:space="preserve">ORD003962</t>
  </si>
  <si>
    <t xml:space="preserve">ORD003963</t>
  </si>
  <si>
    <t xml:space="preserve">ORD003964</t>
  </si>
  <si>
    <t xml:space="preserve">ORD003965</t>
  </si>
  <si>
    <t xml:space="preserve">ORD003966</t>
  </si>
  <si>
    <t xml:space="preserve">ORD003967</t>
  </si>
  <si>
    <t xml:space="preserve">ORD003968</t>
  </si>
  <si>
    <t xml:space="preserve">ORD003969</t>
  </si>
  <si>
    <t xml:space="preserve">ORD003970</t>
  </si>
  <si>
    <t xml:space="preserve">ORD003971</t>
  </si>
  <si>
    <t xml:space="preserve">ORD003972</t>
  </si>
  <si>
    <t xml:space="preserve">ORD003973</t>
  </si>
  <si>
    <t xml:space="preserve">ORD003974</t>
  </si>
  <si>
    <t xml:space="preserve">ORD003975</t>
  </si>
  <si>
    <t xml:space="preserve">ORD003976</t>
  </si>
  <si>
    <t xml:space="preserve">ORD003977</t>
  </si>
  <si>
    <t xml:space="preserve">ORD003978</t>
  </si>
  <si>
    <t xml:space="preserve">ORD003979</t>
  </si>
  <si>
    <t xml:space="preserve">ORD003980</t>
  </si>
  <si>
    <t xml:space="preserve">ORD003981</t>
  </si>
  <si>
    <t xml:space="preserve">ORD003982</t>
  </si>
  <si>
    <t xml:space="preserve">ORD003983</t>
  </si>
  <si>
    <t xml:space="preserve">ORD003984</t>
  </si>
  <si>
    <t xml:space="preserve">ORD003985</t>
  </si>
  <si>
    <t xml:space="preserve">ORD003986</t>
  </si>
  <si>
    <t xml:space="preserve">ORD003987</t>
  </si>
  <si>
    <t xml:space="preserve">ORD003988</t>
  </si>
  <si>
    <t xml:space="preserve">ORD003989</t>
  </si>
  <si>
    <t xml:space="preserve">ORD003990</t>
  </si>
  <si>
    <t xml:space="preserve">ORD003991</t>
  </si>
  <si>
    <t xml:space="preserve">ORD003992</t>
  </si>
  <si>
    <t xml:space="preserve">ORD003993</t>
  </si>
  <si>
    <t xml:space="preserve">ORD003994</t>
  </si>
  <si>
    <t xml:space="preserve">ORD003995</t>
  </si>
  <si>
    <t xml:space="preserve">ORD003996</t>
  </si>
  <si>
    <t xml:space="preserve">ORD003997</t>
  </si>
  <si>
    <t xml:space="preserve">ORD003998</t>
  </si>
  <si>
    <t xml:space="preserve">ORD003999</t>
  </si>
  <si>
    <t xml:space="preserve">ORD004000</t>
  </si>
  <si>
    <t xml:space="preserve">ORD004001</t>
  </si>
  <si>
    <t xml:space="preserve">ORD004002</t>
  </si>
  <si>
    <t xml:space="preserve">ORD004003</t>
  </si>
  <si>
    <t xml:space="preserve">ORD004004</t>
  </si>
  <si>
    <t xml:space="preserve">ORD004005</t>
  </si>
  <si>
    <t xml:space="preserve">ORD004006</t>
  </si>
  <si>
    <t xml:space="preserve">ORD004007</t>
  </si>
  <si>
    <t xml:space="preserve">ORD004008</t>
  </si>
  <si>
    <t xml:space="preserve">ORD004009</t>
  </si>
  <si>
    <t xml:space="preserve">ORD004010</t>
  </si>
  <si>
    <t xml:space="preserve">ORD004011</t>
  </si>
  <si>
    <t xml:space="preserve">ORD004012</t>
  </si>
  <si>
    <t xml:space="preserve">ORD004013</t>
  </si>
  <si>
    <t xml:space="preserve">ORD004014</t>
  </si>
  <si>
    <t xml:space="preserve">ORD004015</t>
  </si>
  <si>
    <t xml:space="preserve">ORD004016</t>
  </si>
  <si>
    <t xml:space="preserve">ORD004017</t>
  </si>
  <si>
    <t xml:space="preserve">ORD004018</t>
  </si>
  <si>
    <t xml:space="preserve">ORD004019</t>
  </si>
  <si>
    <t xml:space="preserve">ORD004020</t>
  </si>
  <si>
    <t xml:space="preserve">ORD004021</t>
  </si>
  <si>
    <t xml:space="preserve">ORD004022</t>
  </si>
  <si>
    <t xml:space="preserve">ORD004023</t>
  </si>
  <si>
    <t xml:space="preserve">ORD004024</t>
  </si>
  <si>
    <t xml:space="preserve">ORD004025</t>
  </si>
  <si>
    <t xml:space="preserve">ORD004026</t>
  </si>
  <si>
    <t xml:space="preserve">ORD004027</t>
  </si>
  <si>
    <t xml:space="preserve">ORD004028</t>
  </si>
  <si>
    <t xml:space="preserve">ORD004029</t>
  </si>
  <si>
    <t xml:space="preserve">ORD004030</t>
  </si>
  <si>
    <t xml:space="preserve">ORD004031</t>
  </si>
  <si>
    <t xml:space="preserve">ORD004032</t>
  </si>
  <si>
    <t xml:space="preserve">ORD004033</t>
  </si>
  <si>
    <t xml:space="preserve">ORD004034</t>
  </si>
  <si>
    <t xml:space="preserve">ORD004035</t>
  </si>
  <si>
    <t xml:space="preserve">ORD004036</t>
  </si>
  <si>
    <t xml:space="preserve">ORD004037</t>
  </si>
  <si>
    <t xml:space="preserve">ORD004038</t>
  </si>
  <si>
    <t xml:space="preserve">ORD004039</t>
  </si>
  <si>
    <t xml:space="preserve">ORD004040</t>
  </si>
  <si>
    <t xml:space="preserve">ORD004041</t>
  </si>
  <si>
    <t xml:space="preserve">ORD004042</t>
  </si>
  <si>
    <t xml:space="preserve">ORD004043</t>
  </si>
  <si>
    <t xml:space="preserve">ORD004044</t>
  </si>
  <si>
    <t xml:space="preserve">ORD004045</t>
  </si>
  <si>
    <t xml:space="preserve">ORD004046</t>
  </si>
  <si>
    <t xml:space="preserve">ORD004047</t>
  </si>
  <si>
    <t xml:space="preserve">ORD004048</t>
  </si>
  <si>
    <t xml:space="preserve">ORD004049</t>
  </si>
  <si>
    <t xml:space="preserve">ORD004050</t>
  </si>
  <si>
    <t xml:space="preserve">ORD004051</t>
  </si>
  <si>
    <t xml:space="preserve">ORD004052</t>
  </si>
  <si>
    <t xml:space="preserve">ORD004053</t>
  </si>
  <si>
    <t xml:space="preserve">ORD004054</t>
  </si>
  <si>
    <t xml:space="preserve">ORD004055</t>
  </si>
  <si>
    <t xml:space="preserve">ORD004056</t>
  </si>
  <si>
    <t xml:space="preserve">ORD004057</t>
  </si>
  <si>
    <t xml:space="preserve">ORD004058</t>
  </si>
  <si>
    <t xml:space="preserve">ORD004059</t>
  </si>
  <si>
    <t xml:space="preserve">ORD004060</t>
  </si>
  <si>
    <t xml:space="preserve">ORD004061</t>
  </si>
  <si>
    <t xml:space="preserve">ORD004062</t>
  </si>
  <si>
    <t xml:space="preserve">ORD004063</t>
  </si>
  <si>
    <t xml:space="preserve">ORD004064</t>
  </si>
  <si>
    <t xml:space="preserve">ORD004065</t>
  </si>
  <si>
    <t xml:space="preserve">ORD004066</t>
  </si>
  <si>
    <t xml:space="preserve">ORD004067</t>
  </si>
  <si>
    <t xml:space="preserve">ORD004068</t>
  </si>
  <si>
    <t xml:space="preserve">ORD004069</t>
  </si>
  <si>
    <t xml:space="preserve">ORD004070</t>
  </si>
  <si>
    <t xml:space="preserve">ORD004071</t>
  </si>
  <si>
    <t xml:space="preserve">ORD004072</t>
  </si>
  <si>
    <t xml:space="preserve">ORD004073</t>
  </si>
  <si>
    <t xml:space="preserve">ORD004074</t>
  </si>
  <si>
    <t xml:space="preserve">ORD004075</t>
  </si>
  <si>
    <t xml:space="preserve">ORD004076</t>
  </si>
  <si>
    <t xml:space="preserve">ORD004077</t>
  </si>
  <si>
    <t xml:space="preserve">ORD004078</t>
  </si>
  <si>
    <t xml:space="preserve">ORD004079</t>
  </si>
  <si>
    <t xml:space="preserve">ORD004080</t>
  </si>
  <si>
    <t xml:space="preserve">ORD004081</t>
  </si>
  <si>
    <t xml:space="preserve">ORD004082</t>
  </si>
  <si>
    <t xml:space="preserve">ORD004083</t>
  </si>
  <si>
    <t xml:space="preserve">ORD004084</t>
  </si>
  <si>
    <t xml:space="preserve">ORD004085</t>
  </si>
  <si>
    <t xml:space="preserve">ORD004086</t>
  </si>
  <si>
    <t xml:space="preserve">ORD004087</t>
  </si>
  <si>
    <t xml:space="preserve">ORD004088</t>
  </si>
  <si>
    <t xml:space="preserve">ORD004089</t>
  </si>
  <si>
    <t xml:space="preserve">ORD004090</t>
  </si>
  <si>
    <t xml:space="preserve">ORD004091</t>
  </si>
  <si>
    <t xml:space="preserve">ORD004092</t>
  </si>
  <si>
    <t xml:space="preserve">ORD004093</t>
  </si>
  <si>
    <t xml:space="preserve">ORD004094</t>
  </si>
  <si>
    <t xml:space="preserve">ORD004095</t>
  </si>
  <si>
    <t xml:space="preserve">ORD004096</t>
  </si>
  <si>
    <t xml:space="preserve">ORD004097</t>
  </si>
  <si>
    <t xml:space="preserve">ORD004098</t>
  </si>
  <si>
    <t xml:space="preserve">ORD004099</t>
  </si>
  <si>
    <t xml:space="preserve">ORD004100</t>
  </si>
  <si>
    <t xml:space="preserve">ORD004101</t>
  </si>
  <si>
    <t xml:space="preserve">ORD004102</t>
  </si>
  <si>
    <t xml:space="preserve">ORD004103</t>
  </si>
  <si>
    <t xml:space="preserve">ORD004104</t>
  </si>
  <si>
    <t xml:space="preserve">ORD004105</t>
  </si>
  <si>
    <t xml:space="preserve">ORD004106</t>
  </si>
  <si>
    <t xml:space="preserve">ORD004107</t>
  </si>
  <si>
    <t xml:space="preserve">ORD004108</t>
  </si>
  <si>
    <t xml:space="preserve">ORD004109</t>
  </si>
  <si>
    <t xml:space="preserve">ORD004110</t>
  </si>
  <si>
    <t xml:space="preserve">ORD004111</t>
  </si>
  <si>
    <t xml:space="preserve">ORD004112</t>
  </si>
  <si>
    <t xml:space="preserve">ORD004113</t>
  </si>
  <si>
    <t xml:space="preserve">ORD004114</t>
  </si>
  <si>
    <t xml:space="preserve">ORD004115</t>
  </si>
  <si>
    <t xml:space="preserve">ORD004116</t>
  </si>
  <si>
    <t xml:space="preserve">ORD004117</t>
  </si>
  <si>
    <t xml:space="preserve">ORD004118</t>
  </si>
  <si>
    <t xml:space="preserve">ORD004119</t>
  </si>
  <si>
    <t xml:space="preserve">ORD004120</t>
  </si>
  <si>
    <t xml:space="preserve">ORD004121</t>
  </si>
  <si>
    <t xml:space="preserve">ORD004122</t>
  </si>
  <si>
    <t xml:space="preserve">ORD004123</t>
  </si>
  <si>
    <t xml:space="preserve">ORD004124</t>
  </si>
  <si>
    <t xml:space="preserve">ORD004125</t>
  </si>
  <si>
    <t xml:space="preserve">ORD004126</t>
  </si>
  <si>
    <t xml:space="preserve">ORD004127</t>
  </si>
  <si>
    <t xml:space="preserve">ORD004128</t>
  </si>
  <si>
    <t xml:space="preserve">ORD004129</t>
  </si>
  <si>
    <t xml:space="preserve">ORD004130</t>
  </si>
  <si>
    <t xml:space="preserve">ORD004131</t>
  </si>
  <si>
    <t xml:space="preserve">ORD004132</t>
  </si>
  <si>
    <t xml:space="preserve">ORD004133</t>
  </si>
  <si>
    <t xml:space="preserve">ORD004134</t>
  </si>
  <si>
    <t xml:space="preserve">ORD004135</t>
  </si>
  <si>
    <t xml:space="preserve">ORD004136</t>
  </si>
  <si>
    <t xml:space="preserve">ORD004137</t>
  </si>
  <si>
    <t xml:space="preserve">ORD004138</t>
  </si>
  <si>
    <t xml:space="preserve">ORD004139</t>
  </si>
  <si>
    <t xml:space="preserve">ORD004140</t>
  </si>
  <si>
    <t xml:space="preserve">ORD004141</t>
  </si>
  <si>
    <t xml:space="preserve">ORD004142</t>
  </si>
  <si>
    <t xml:space="preserve">ORD004143</t>
  </si>
  <si>
    <t xml:space="preserve">ORD004144</t>
  </si>
  <si>
    <t xml:space="preserve">ORD004145</t>
  </si>
  <si>
    <t xml:space="preserve">ORD004146</t>
  </si>
  <si>
    <t xml:space="preserve">ORD004147</t>
  </si>
  <si>
    <t xml:space="preserve">ORD004148</t>
  </si>
  <si>
    <t xml:space="preserve">ORD004149</t>
  </si>
  <si>
    <t xml:space="preserve">ORD004150</t>
  </si>
  <si>
    <t xml:space="preserve">ORD004151</t>
  </si>
  <si>
    <t xml:space="preserve">ORD004152</t>
  </si>
  <si>
    <t xml:space="preserve">ORD004153</t>
  </si>
  <si>
    <t xml:space="preserve">ORD004154</t>
  </si>
  <si>
    <t xml:space="preserve">ORD004155</t>
  </si>
  <si>
    <t xml:space="preserve">ORD004156</t>
  </si>
  <si>
    <t xml:space="preserve">ORD004157</t>
  </si>
  <si>
    <t xml:space="preserve">ORD004158</t>
  </si>
  <si>
    <t xml:space="preserve">ORD004159</t>
  </si>
  <si>
    <t xml:space="preserve">ORD004160</t>
  </si>
  <si>
    <t xml:space="preserve">ORD004161</t>
  </si>
  <si>
    <t xml:space="preserve">ORD004162</t>
  </si>
  <si>
    <t xml:space="preserve">ORD004163</t>
  </si>
  <si>
    <t xml:space="preserve">ORD004164</t>
  </si>
  <si>
    <t xml:space="preserve">ORD004165</t>
  </si>
  <si>
    <t xml:space="preserve">ORD004166</t>
  </si>
  <si>
    <t xml:space="preserve">ORD004167</t>
  </si>
  <si>
    <t xml:space="preserve">ORD004168</t>
  </si>
  <si>
    <t xml:space="preserve">ORD004169</t>
  </si>
  <si>
    <t xml:space="preserve">ORD004170</t>
  </si>
  <si>
    <t xml:space="preserve">ORD004171</t>
  </si>
  <si>
    <t xml:space="preserve">ORD004172</t>
  </si>
  <si>
    <t xml:space="preserve">ORD004173</t>
  </si>
  <si>
    <t xml:space="preserve">ORD004174</t>
  </si>
  <si>
    <t xml:space="preserve">ORD004175</t>
  </si>
  <si>
    <t xml:space="preserve">ORD004176</t>
  </si>
  <si>
    <t xml:space="preserve">ORD004177</t>
  </si>
  <si>
    <t xml:space="preserve">ORD004178</t>
  </si>
  <si>
    <t xml:space="preserve">ORD004179</t>
  </si>
  <si>
    <t xml:space="preserve">ORD004180</t>
  </si>
  <si>
    <t xml:space="preserve">ORD004181</t>
  </si>
  <si>
    <t xml:space="preserve">ORD004182</t>
  </si>
  <si>
    <t xml:space="preserve">ORD004183</t>
  </si>
  <si>
    <t xml:space="preserve">ORD004184</t>
  </si>
  <si>
    <t xml:space="preserve">ORD004185</t>
  </si>
  <si>
    <t xml:space="preserve">ORD004186</t>
  </si>
  <si>
    <t xml:space="preserve">ORD004187</t>
  </si>
  <si>
    <t xml:space="preserve">ORD004188</t>
  </si>
  <si>
    <t xml:space="preserve">ORD004189</t>
  </si>
  <si>
    <t xml:space="preserve">ORD004190</t>
  </si>
  <si>
    <t xml:space="preserve">ORD004191</t>
  </si>
  <si>
    <t xml:space="preserve">ORD004192</t>
  </si>
  <si>
    <t xml:space="preserve">ORD004193</t>
  </si>
  <si>
    <t xml:space="preserve">ORD004194</t>
  </si>
  <si>
    <t xml:space="preserve">ORD004195</t>
  </si>
  <si>
    <t xml:space="preserve">ORD004196</t>
  </si>
  <si>
    <t xml:space="preserve">ORD004197</t>
  </si>
  <si>
    <t xml:space="preserve">ORD004198</t>
  </si>
  <si>
    <t xml:space="preserve">ORD004199</t>
  </si>
  <si>
    <t xml:space="preserve">ORD004200</t>
  </si>
  <si>
    <t xml:space="preserve">2024-09-18</t>
  </si>
  <si>
    <t xml:space="preserve">ORD004201</t>
  </si>
  <si>
    <t xml:space="preserve">ORD004202</t>
  </si>
  <si>
    <t xml:space="preserve">ORD004203</t>
  </si>
  <si>
    <t xml:space="preserve">ORD004204</t>
  </si>
  <si>
    <t xml:space="preserve">ORD004205</t>
  </si>
  <si>
    <t xml:space="preserve">ORD004206</t>
  </si>
  <si>
    <t xml:space="preserve">ORD004207</t>
  </si>
  <si>
    <t xml:space="preserve">ORD004208</t>
  </si>
  <si>
    <t xml:space="preserve">ORD004209</t>
  </si>
  <si>
    <t xml:space="preserve">ORD004210</t>
  </si>
  <si>
    <t xml:space="preserve">ORD004211</t>
  </si>
  <si>
    <t xml:space="preserve">ORD004212</t>
  </si>
  <si>
    <t xml:space="preserve">ORD004213</t>
  </si>
  <si>
    <t xml:space="preserve">ORD004214</t>
  </si>
  <si>
    <t xml:space="preserve">ORD004215</t>
  </si>
  <si>
    <t xml:space="preserve">ORD004216</t>
  </si>
  <si>
    <t xml:space="preserve">ORD004217</t>
  </si>
  <si>
    <t xml:space="preserve">ORD004218</t>
  </si>
  <si>
    <t xml:space="preserve">ORD004219</t>
  </si>
  <si>
    <t xml:space="preserve">ORD004220</t>
  </si>
  <si>
    <t xml:space="preserve">ORD004221</t>
  </si>
  <si>
    <t xml:space="preserve">ORD004222</t>
  </si>
  <si>
    <t xml:space="preserve">ORD004223</t>
  </si>
  <si>
    <t xml:space="preserve">ORD004224</t>
  </si>
  <si>
    <t xml:space="preserve">ORD004225</t>
  </si>
  <si>
    <t xml:space="preserve">ORD004226</t>
  </si>
  <si>
    <t xml:space="preserve">ORD004227</t>
  </si>
  <si>
    <t xml:space="preserve">ORD004228</t>
  </si>
  <si>
    <t xml:space="preserve">ORD004229</t>
  </si>
  <si>
    <t xml:space="preserve">ORD004230</t>
  </si>
  <si>
    <t xml:space="preserve">ORD004231</t>
  </si>
  <si>
    <t xml:space="preserve">ORD004232</t>
  </si>
  <si>
    <t xml:space="preserve">ORD004233</t>
  </si>
  <si>
    <t xml:space="preserve">ORD004234</t>
  </si>
  <si>
    <t xml:space="preserve">ORD004235</t>
  </si>
  <si>
    <t xml:space="preserve">ORD004236</t>
  </si>
  <si>
    <t xml:space="preserve">ORD004237</t>
  </si>
  <si>
    <t xml:space="preserve">ORD004238</t>
  </si>
  <si>
    <t xml:space="preserve">ORD004239</t>
  </si>
  <si>
    <t xml:space="preserve">ORD004240</t>
  </si>
  <si>
    <t xml:space="preserve">ORD004241</t>
  </si>
  <si>
    <t xml:space="preserve">ORD004242</t>
  </si>
  <si>
    <t xml:space="preserve">ORD004243</t>
  </si>
  <si>
    <t xml:space="preserve">ORD004244</t>
  </si>
  <si>
    <t xml:space="preserve">ORD004245</t>
  </si>
  <si>
    <t xml:space="preserve">ORD004246</t>
  </si>
  <si>
    <t xml:space="preserve">ORD004247</t>
  </si>
  <si>
    <t xml:space="preserve">ORD004248</t>
  </si>
  <si>
    <t xml:space="preserve">ORD004249</t>
  </si>
  <si>
    <t xml:space="preserve">ORD004250</t>
  </si>
  <si>
    <t xml:space="preserve">ORD004251</t>
  </si>
  <si>
    <t xml:space="preserve">ORD004252</t>
  </si>
  <si>
    <t xml:space="preserve">ORD004253</t>
  </si>
  <si>
    <t xml:space="preserve">ORD004254</t>
  </si>
  <si>
    <t xml:space="preserve">ORD004255</t>
  </si>
  <si>
    <t xml:space="preserve">ORD004256</t>
  </si>
  <si>
    <t xml:space="preserve">ORD004257</t>
  </si>
  <si>
    <t xml:space="preserve">ORD004258</t>
  </si>
  <si>
    <t xml:space="preserve">ORD004259</t>
  </si>
  <si>
    <t xml:space="preserve">ORD004260</t>
  </si>
  <si>
    <t xml:space="preserve">ORD004261</t>
  </si>
  <si>
    <t xml:space="preserve">ORD004262</t>
  </si>
  <si>
    <t xml:space="preserve">ORD004263</t>
  </si>
  <si>
    <t xml:space="preserve">ORD004264</t>
  </si>
  <si>
    <t xml:space="preserve">ORD004265</t>
  </si>
  <si>
    <t xml:space="preserve">ORD004266</t>
  </si>
  <si>
    <t xml:space="preserve">ORD004267</t>
  </si>
  <si>
    <t xml:space="preserve">ORD004268</t>
  </si>
  <si>
    <t xml:space="preserve">ORD004269</t>
  </si>
  <si>
    <t xml:space="preserve">ORD004270</t>
  </si>
  <si>
    <t xml:space="preserve">ORD004271</t>
  </si>
  <si>
    <t xml:space="preserve">ORD004272</t>
  </si>
  <si>
    <t xml:space="preserve">ORD004273</t>
  </si>
  <si>
    <t xml:space="preserve">ORD004274</t>
  </si>
  <si>
    <t xml:space="preserve">ORD004275</t>
  </si>
  <si>
    <t xml:space="preserve">ORD004276</t>
  </si>
  <si>
    <t xml:space="preserve">ORD004277</t>
  </si>
  <si>
    <t xml:space="preserve">ORD004278</t>
  </si>
  <si>
    <t xml:space="preserve">ORD004279</t>
  </si>
  <si>
    <t xml:space="preserve">ORD004280</t>
  </si>
  <si>
    <t xml:space="preserve">ORD004281</t>
  </si>
  <si>
    <t xml:space="preserve">ORD004282</t>
  </si>
  <si>
    <t xml:space="preserve">ORD004283</t>
  </si>
  <si>
    <t xml:space="preserve">ORD004284</t>
  </si>
  <si>
    <t xml:space="preserve">ORD004285</t>
  </si>
  <si>
    <t xml:space="preserve">ORD004286</t>
  </si>
  <si>
    <t xml:space="preserve">ORD004287</t>
  </si>
  <si>
    <t xml:space="preserve">ORD004288</t>
  </si>
  <si>
    <t xml:space="preserve">ORD004289</t>
  </si>
  <si>
    <t xml:space="preserve">ORD004290</t>
  </si>
  <si>
    <t xml:space="preserve">ORD004291</t>
  </si>
  <si>
    <t xml:space="preserve">ORD004292</t>
  </si>
  <si>
    <t xml:space="preserve">ORD004293</t>
  </si>
  <si>
    <t xml:space="preserve">ORD004294</t>
  </si>
  <si>
    <t xml:space="preserve">ORD004295</t>
  </si>
  <si>
    <t xml:space="preserve">ORD004296</t>
  </si>
  <si>
    <t xml:space="preserve">ORD004297</t>
  </si>
  <si>
    <t xml:space="preserve">ORD004298</t>
  </si>
  <si>
    <t xml:space="preserve">ORD004299</t>
  </si>
  <si>
    <t xml:space="preserve">ORD004300</t>
  </si>
  <si>
    <t xml:space="preserve">ORD004301</t>
  </si>
  <si>
    <t xml:space="preserve">ORD004302</t>
  </si>
  <si>
    <t xml:space="preserve">ORD004303</t>
  </si>
  <si>
    <t xml:space="preserve">ORD004304</t>
  </si>
  <si>
    <t xml:space="preserve">ORD004305</t>
  </si>
  <si>
    <t xml:space="preserve">ORD004306</t>
  </si>
  <si>
    <t xml:space="preserve">ORD004307</t>
  </si>
  <si>
    <t xml:space="preserve">ORD004308</t>
  </si>
  <si>
    <t xml:space="preserve">ORD004309</t>
  </si>
  <si>
    <t xml:space="preserve">ORD004310</t>
  </si>
  <si>
    <t xml:space="preserve">ORD004311</t>
  </si>
  <si>
    <t xml:space="preserve">ORD004312</t>
  </si>
  <si>
    <t xml:space="preserve">ORD004313</t>
  </si>
  <si>
    <t xml:space="preserve">ORD004314</t>
  </si>
  <si>
    <t xml:space="preserve">ORD004315</t>
  </si>
  <si>
    <t xml:space="preserve">ORD004316</t>
  </si>
  <si>
    <t xml:space="preserve">ORD004317</t>
  </si>
  <si>
    <t xml:space="preserve">ORD004318</t>
  </si>
  <si>
    <t xml:space="preserve">ORD004319</t>
  </si>
  <si>
    <t xml:space="preserve">ORD004320</t>
  </si>
  <si>
    <t xml:space="preserve">ORD004321</t>
  </si>
  <si>
    <t xml:space="preserve">ORD004322</t>
  </si>
  <si>
    <t xml:space="preserve">ORD004323</t>
  </si>
  <si>
    <t xml:space="preserve">ORD004324</t>
  </si>
  <si>
    <t xml:space="preserve">ORD004325</t>
  </si>
  <si>
    <t xml:space="preserve">ORD004326</t>
  </si>
  <si>
    <t xml:space="preserve">ORD004327</t>
  </si>
  <si>
    <t xml:space="preserve">ORD004328</t>
  </si>
  <si>
    <t xml:space="preserve">ORD004329</t>
  </si>
  <si>
    <t xml:space="preserve">ORD004330</t>
  </si>
  <si>
    <t xml:space="preserve">ORD004331</t>
  </si>
  <si>
    <t xml:space="preserve">ORD004332</t>
  </si>
  <si>
    <t xml:space="preserve">ORD004333</t>
  </si>
  <si>
    <t xml:space="preserve">ORD004334</t>
  </si>
  <si>
    <t xml:space="preserve">ORD004335</t>
  </si>
  <si>
    <t xml:space="preserve">ORD004336</t>
  </si>
  <si>
    <t xml:space="preserve">ORD004337</t>
  </si>
  <si>
    <t xml:space="preserve">ORD004338</t>
  </si>
  <si>
    <t xml:space="preserve">ORD004339</t>
  </si>
  <si>
    <t xml:space="preserve">ORD004340</t>
  </si>
  <si>
    <t xml:space="preserve">ORD004341</t>
  </si>
  <si>
    <t xml:space="preserve">ORD004342</t>
  </si>
  <si>
    <t xml:space="preserve">ORD004343</t>
  </si>
  <si>
    <t xml:space="preserve">ORD004344</t>
  </si>
  <si>
    <t xml:space="preserve">ORD004345</t>
  </si>
  <si>
    <t xml:space="preserve">ORD004346</t>
  </si>
  <si>
    <t xml:space="preserve">ORD004347</t>
  </si>
  <si>
    <t xml:space="preserve">ORD004348</t>
  </si>
  <si>
    <t xml:space="preserve">2024-05-10</t>
  </si>
  <si>
    <t xml:space="preserve">ORD004349</t>
  </si>
  <si>
    <t xml:space="preserve">ORD004350</t>
  </si>
  <si>
    <t xml:space="preserve">ORD004351</t>
  </si>
  <si>
    <t xml:space="preserve">ORD004352</t>
  </si>
  <si>
    <t xml:space="preserve">ORD004353</t>
  </si>
  <si>
    <t xml:space="preserve">ORD004354</t>
  </si>
  <si>
    <t xml:space="preserve">ORD004355</t>
  </si>
  <si>
    <t xml:space="preserve">ORD004356</t>
  </si>
  <si>
    <t xml:space="preserve">ORD004357</t>
  </si>
  <si>
    <t xml:space="preserve">ORD004358</t>
  </si>
  <si>
    <t xml:space="preserve">ORD004359</t>
  </si>
  <si>
    <t xml:space="preserve">ORD004360</t>
  </si>
  <si>
    <t xml:space="preserve">ORD004361</t>
  </si>
  <si>
    <t xml:space="preserve">ORD004362</t>
  </si>
  <si>
    <t xml:space="preserve">ORD004363</t>
  </si>
  <si>
    <t xml:space="preserve">ORD004364</t>
  </si>
  <si>
    <t xml:space="preserve">ORD004365</t>
  </si>
  <si>
    <t xml:space="preserve">2024-01-20</t>
  </si>
  <si>
    <t xml:space="preserve">ORD004366</t>
  </si>
  <si>
    <t xml:space="preserve">ORD004367</t>
  </si>
  <si>
    <t xml:space="preserve">ORD004368</t>
  </si>
  <si>
    <t xml:space="preserve">ORD004369</t>
  </si>
  <si>
    <t xml:space="preserve">ORD004370</t>
  </si>
  <si>
    <t xml:space="preserve">ORD004371</t>
  </si>
  <si>
    <t xml:space="preserve">ORD004372</t>
  </si>
  <si>
    <t xml:space="preserve">ORD004373</t>
  </si>
  <si>
    <t xml:space="preserve">ORD004374</t>
  </si>
  <si>
    <t xml:space="preserve">ORD004375</t>
  </si>
  <si>
    <t xml:space="preserve">ORD004376</t>
  </si>
  <si>
    <t xml:space="preserve">ORD004377</t>
  </si>
  <si>
    <t xml:space="preserve">ORD004378</t>
  </si>
  <si>
    <t xml:space="preserve">ORD004379</t>
  </si>
  <si>
    <t xml:space="preserve">ORD004380</t>
  </si>
  <si>
    <t xml:space="preserve">ORD004381</t>
  </si>
  <si>
    <t xml:space="preserve">ORD004382</t>
  </si>
  <si>
    <t xml:space="preserve">ORD004383</t>
  </si>
  <si>
    <t xml:space="preserve">ORD004384</t>
  </si>
  <si>
    <t xml:space="preserve">ORD004385</t>
  </si>
  <si>
    <t xml:space="preserve">ORD004386</t>
  </si>
  <si>
    <t xml:space="preserve">ORD004387</t>
  </si>
  <si>
    <t xml:space="preserve">ORD004388</t>
  </si>
  <si>
    <t xml:space="preserve">ORD004389</t>
  </si>
  <si>
    <t xml:space="preserve">ORD004390</t>
  </si>
  <si>
    <t xml:space="preserve">ORD004391</t>
  </si>
  <si>
    <t xml:space="preserve">ORD004392</t>
  </si>
  <si>
    <t xml:space="preserve">ORD004393</t>
  </si>
  <si>
    <t xml:space="preserve">ORD004394</t>
  </si>
  <si>
    <t xml:space="preserve">ORD004395</t>
  </si>
  <si>
    <t xml:space="preserve">ORD004396</t>
  </si>
  <si>
    <t xml:space="preserve">ORD004397</t>
  </si>
  <si>
    <t xml:space="preserve">ORD004398</t>
  </si>
  <si>
    <t xml:space="preserve">ORD004399</t>
  </si>
  <si>
    <t xml:space="preserve">ORD004400</t>
  </si>
  <si>
    <t xml:space="preserve">ORD004401</t>
  </si>
  <si>
    <t xml:space="preserve">ORD004402</t>
  </si>
  <si>
    <t xml:space="preserve">ORD004403</t>
  </si>
  <si>
    <t xml:space="preserve">ORD004404</t>
  </si>
  <si>
    <t xml:space="preserve">ORD004405</t>
  </si>
  <si>
    <t xml:space="preserve">ORD004406</t>
  </si>
  <si>
    <t xml:space="preserve">ORD004407</t>
  </si>
  <si>
    <t xml:space="preserve">ORD004408</t>
  </si>
  <si>
    <t xml:space="preserve">ORD004409</t>
  </si>
  <si>
    <t xml:space="preserve">ORD004410</t>
  </si>
  <si>
    <t xml:space="preserve">ORD004411</t>
  </si>
  <si>
    <t xml:space="preserve">ORD004412</t>
  </si>
  <si>
    <t xml:space="preserve">ORD004413</t>
  </si>
  <si>
    <t xml:space="preserve">ORD004414</t>
  </si>
  <si>
    <t xml:space="preserve">ORD004415</t>
  </si>
  <si>
    <t xml:space="preserve">ORD004416</t>
  </si>
  <si>
    <t xml:space="preserve">ORD004417</t>
  </si>
  <si>
    <t xml:space="preserve">ORD004418</t>
  </si>
  <si>
    <t xml:space="preserve">ORD004419</t>
  </si>
  <si>
    <t xml:space="preserve">ORD004420</t>
  </si>
  <si>
    <t xml:space="preserve">ORD004421</t>
  </si>
  <si>
    <t xml:space="preserve">ORD004422</t>
  </si>
  <si>
    <t xml:space="preserve">ORD004423</t>
  </si>
  <si>
    <t xml:space="preserve">ORD004424</t>
  </si>
  <si>
    <t xml:space="preserve">ORD004425</t>
  </si>
  <si>
    <t xml:space="preserve">ORD004426</t>
  </si>
  <si>
    <t xml:space="preserve">ORD004427</t>
  </si>
  <si>
    <t xml:space="preserve">ORD004428</t>
  </si>
  <si>
    <t xml:space="preserve">ORD004429</t>
  </si>
  <si>
    <t xml:space="preserve">ORD004430</t>
  </si>
  <si>
    <t xml:space="preserve">ORD004431</t>
  </si>
  <si>
    <t xml:space="preserve">ORD004432</t>
  </si>
  <si>
    <t xml:space="preserve">ORD004433</t>
  </si>
  <si>
    <t xml:space="preserve">ORD004434</t>
  </si>
  <si>
    <t xml:space="preserve">ORD004435</t>
  </si>
  <si>
    <t xml:space="preserve">ORD004436</t>
  </si>
  <si>
    <t xml:space="preserve">ORD004437</t>
  </si>
  <si>
    <t xml:space="preserve">ORD004438</t>
  </si>
  <si>
    <t xml:space="preserve">ORD004439</t>
  </si>
  <si>
    <t xml:space="preserve">ORD004440</t>
  </si>
  <si>
    <t xml:space="preserve">ORD004441</t>
  </si>
  <si>
    <t xml:space="preserve">ORD004442</t>
  </si>
  <si>
    <t xml:space="preserve">ORD004443</t>
  </si>
  <si>
    <t xml:space="preserve">ORD004444</t>
  </si>
  <si>
    <t xml:space="preserve">ORD004445</t>
  </si>
  <si>
    <t xml:space="preserve">ORD004446</t>
  </si>
  <si>
    <t xml:space="preserve">ORD004447</t>
  </si>
  <si>
    <t xml:space="preserve">ORD004448</t>
  </si>
  <si>
    <t xml:space="preserve">ORD004449</t>
  </si>
  <si>
    <t xml:space="preserve">ORD004450</t>
  </si>
  <si>
    <t xml:space="preserve">ORD004451</t>
  </si>
  <si>
    <t xml:space="preserve">ORD004452</t>
  </si>
  <si>
    <t xml:space="preserve">ORD004453</t>
  </si>
  <si>
    <t xml:space="preserve">ORD004454</t>
  </si>
  <si>
    <t xml:space="preserve">ORD004455</t>
  </si>
  <si>
    <t xml:space="preserve">ORD004456</t>
  </si>
  <si>
    <t xml:space="preserve">ORD004457</t>
  </si>
  <si>
    <t xml:space="preserve">ORD004458</t>
  </si>
  <si>
    <t xml:space="preserve">ORD004459</t>
  </si>
  <si>
    <t xml:space="preserve">ORD004460</t>
  </si>
  <si>
    <t xml:space="preserve">ORD004461</t>
  </si>
  <si>
    <t xml:space="preserve">ORD004462</t>
  </si>
  <si>
    <t xml:space="preserve">ORD004463</t>
  </si>
  <si>
    <t xml:space="preserve">ORD004464</t>
  </si>
  <si>
    <t xml:space="preserve">ORD004465</t>
  </si>
  <si>
    <t xml:space="preserve">ORD004466</t>
  </si>
  <si>
    <t xml:space="preserve">ORD004467</t>
  </si>
  <si>
    <t xml:space="preserve">ORD004468</t>
  </si>
  <si>
    <t xml:space="preserve">ORD004469</t>
  </si>
  <si>
    <t xml:space="preserve">ORD004470</t>
  </si>
  <si>
    <t xml:space="preserve">ORD004471</t>
  </si>
  <si>
    <t xml:space="preserve">ORD004472</t>
  </si>
  <si>
    <t xml:space="preserve">ORD004473</t>
  </si>
  <si>
    <t xml:space="preserve">ORD004474</t>
  </si>
  <si>
    <t xml:space="preserve">ORD004475</t>
  </si>
  <si>
    <t xml:space="preserve">ORD004476</t>
  </si>
  <si>
    <t xml:space="preserve">ORD004477</t>
  </si>
  <si>
    <t xml:space="preserve">ORD004478</t>
  </si>
  <si>
    <t xml:space="preserve">ORD004479</t>
  </si>
  <si>
    <t xml:space="preserve">ORD004480</t>
  </si>
  <si>
    <t xml:space="preserve">ORD004481</t>
  </si>
  <si>
    <t xml:space="preserve">ORD004482</t>
  </si>
  <si>
    <t xml:space="preserve">ORD004483</t>
  </si>
  <si>
    <t xml:space="preserve">ORD004484</t>
  </si>
  <si>
    <t xml:space="preserve">ORD004485</t>
  </si>
  <si>
    <t xml:space="preserve">ORD004486</t>
  </si>
  <si>
    <t xml:space="preserve">ORD004487</t>
  </si>
  <si>
    <t xml:space="preserve">ORD004488</t>
  </si>
  <si>
    <t xml:space="preserve">ORD004489</t>
  </si>
  <si>
    <t xml:space="preserve">ORD004490</t>
  </si>
  <si>
    <t xml:space="preserve">ORD004491</t>
  </si>
  <si>
    <t xml:space="preserve">ORD004492</t>
  </si>
  <si>
    <t xml:space="preserve">ORD004493</t>
  </si>
  <si>
    <t xml:space="preserve">ORD004494</t>
  </si>
  <si>
    <t xml:space="preserve">ORD004495</t>
  </si>
  <si>
    <t xml:space="preserve">ORD004496</t>
  </si>
  <si>
    <t xml:space="preserve">ORD004497</t>
  </si>
  <si>
    <t xml:space="preserve">ORD004498</t>
  </si>
  <si>
    <t xml:space="preserve">ORD004499</t>
  </si>
  <si>
    <t xml:space="preserve">ORD004500</t>
  </si>
  <si>
    <t xml:space="preserve">ORD004501</t>
  </si>
  <si>
    <t xml:space="preserve">ORD004502</t>
  </si>
  <si>
    <t xml:space="preserve">ORD004503</t>
  </si>
  <si>
    <t xml:space="preserve">ORD004504</t>
  </si>
  <si>
    <t xml:space="preserve">ORD004505</t>
  </si>
  <si>
    <t xml:space="preserve">ORD004506</t>
  </si>
  <si>
    <t xml:space="preserve">ORD004507</t>
  </si>
  <si>
    <t xml:space="preserve">ORD004508</t>
  </si>
  <si>
    <t xml:space="preserve">ORD004509</t>
  </si>
  <si>
    <t xml:space="preserve">ORD004510</t>
  </si>
  <si>
    <t xml:space="preserve">ORD004511</t>
  </si>
  <si>
    <t xml:space="preserve">ORD004512</t>
  </si>
  <si>
    <t xml:space="preserve">ORD004513</t>
  </si>
  <si>
    <t xml:space="preserve">ORD004514</t>
  </si>
  <si>
    <t xml:space="preserve">ORD004515</t>
  </si>
  <si>
    <t xml:space="preserve">ORD004516</t>
  </si>
  <si>
    <t xml:space="preserve">ORD004517</t>
  </si>
  <si>
    <t xml:space="preserve">ORD004518</t>
  </si>
  <si>
    <t xml:space="preserve">ORD004519</t>
  </si>
  <si>
    <t xml:space="preserve">ORD004520</t>
  </si>
  <si>
    <t xml:space="preserve">ORD004521</t>
  </si>
  <si>
    <t xml:space="preserve">ORD004522</t>
  </si>
  <si>
    <t xml:space="preserve">ORD004523</t>
  </si>
  <si>
    <t xml:space="preserve">ORD004524</t>
  </si>
  <si>
    <t xml:space="preserve">ORD004525</t>
  </si>
  <si>
    <t xml:space="preserve">ORD004526</t>
  </si>
  <si>
    <t xml:space="preserve">ORD004527</t>
  </si>
  <si>
    <t xml:space="preserve">ORD004528</t>
  </si>
  <si>
    <t xml:space="preserve">ORD004529</t>
  </si>
  <si>
    <t xml:space="preserve">ORD004530</t>
  </si>
  <si>
    <t xml:space="preserve">ORD004531</t>
  </si>
  <si>
    <t xml:space="preserve">ORD004532</t>
  </si>
  <si>
    <t xml:space="preserve">ORD004533</t>
  </si>
  <si>
    <t xml:space="preserve">ORD004534</t>
  </si>
  <si>
    <t xml:space="preserve">ORD004535</t>
  </si>
  <si>
    <t xml:space="preserve">ORD004536</t>
  </si>
  <si>
    <t xml:space="preserve">ORD004537</t>
  </si>
  <si>
    <t xml:space="preserve">ORD004538</t>
  </si>
  <si>
    <t xml:space="preserve">ORD004539</t>
  </si>
  <si>
    <t xml:space="preserve">ORD004540</t>
  </si>
  <si>
    <t xml:space="preserve">ORD004541</t>
  </si>
  <si>
    <t xml:space="preserve">ORD004542</t>
  </si>
  <si>
    <t xml:space="preserve">ORD004543</t>
  </si>
  <si>
    <t xml:space="preserve">ORD004544</t>
  </si>
  <si>
    <t xml:space="preserve">ORD004545</t>
  </si>
  <si>
    <t xml:space="preserve">ORD004546</t>
  </si>
  <si>
    <t xml:space="preserve">ORD004547</t>
  </si>
  <si>
    <t xml:space="preserve">ORD004548</t>
  </si>
  <si>
    <t xml:space="preserve">ORD004549</t>
  </si>
  <si>
    <t xml:space="preserve">ORD004550</t>
  </si>
  <si>
    <t xml:space="preserve">ORD004551</t>
  </si>
  <si>
    <t xml:space="preserve">ORD004552</t>
  </si>
  <si>
    <t xml:space="preserve">ORD004553</t>
  </si>
  <si>
    <t xml:space="preserve">ORD004554</t>
  </si>
  <si>
    <t xml:space="preserve">ORD004555</t>
  </si>
  <si>
    <t xml:space="preserve">ORD004556</t>
  </si>
  <si>
    <t xml:space="preserve">ORD004557</t>
  </si>
  <si>
    <t xml:space="preserve">ORD004558</t>
  </si>
  <si>
    <t xml:space="preserve">ORD004559</t>
  </si>
  <si>
    <t xml:space="preserve">ORD004560</t>
  </si>
  <si>
    <t xml:space="preserve">ORD004561</t>
  </si>
  <si>
    <t xml:space="preserve">ORD004562</t>
  </si>
  <si>
    <t xml:space="preserve">ORD004563</t>
  </si>
  <si>
    <t xml:space="preserve">ORD004564</t>
  </si>
  <si>
    <t xml:space="preserve">ORD004565</t>
  </si>
  <si>
    <t xml:space="preserve">ORD004566</t>
  </si>
  <si>
    <t xml:space="preserve">ORD004567</t>
  </si>
  <si>
    <t xml:space="preserve">ORD004568</t>
  </si>
  <si>
    <t xml:space="preserve">ORD004569</t>
  </si>
  <si>
    <t xml:space="preserve">ORD004570</t>
  </si>
  <si>
    <t xml:space="preserve">ORD004571</t>
  </si>
  <si>
    <t xml:space="preserve">ORD004572</t>
  </si>
  <si>
    <t xml:space="preserve">ORD004573</t>
  </si>
  <si>
    <t xml:space="preserve">ORD004574</t>
  </si>
  <si>
    <t xml:space="preserve">ORD004575</t>
  </si>
  <si>
    <t xml:space="preserve">ORD004576</t>
  </si>
  <si>
    <t xml:space="preserve">ORD004577</t>
  </si>
  <si>
    <t xml:space="preserve">ORD004578</t>
  </si>
  <si>
    <t xml:space="preserve">ORD004579</t>
  </si>
  <si>
    <t xml:space="preserve">ORD004580</t>
  </si>
  <si>
    <t xml:space="preserve">ORD004581</t>
  </si>
  <si>
    <t xml:space="preserve">ORD004582</t>
  </si>
  <si>
    <t xml:space="preserve">ORD004583</t>
  </si>
  <si>
    <t xml:space="preserve">ORD004584</t>
  </si>
  <si>
    <t xml:space="preserve">ORD004585</t>
  </si>
  <si>
    <t xml:space="preserve">ORD004586</t>
  </si>
  <si>
    <t xml:space="preserve">ORD004587</t>
  </si>
  <si>
    <t xml:space="preserve">ORD004588</t>
  </si>
  <si>
    <t xml:space="preserve">ORD004589</t>
  </si>
  <si>
    <t xml:space="preserve">ORD004590</t>
  </si>
  <si>
    <t xml:space="preserve">ORD004591</t>
  </si>
  <si>
    <t xml:space="preserve">ORD004592</t>
  </si>
  <si>
    <t xml:space="preserve">ORD004593</t>
  </si>
  <si>
    <t xml:space="preserve">ORD004594</t>
  </si>
  <si>
    <t xml:space="preserve">ORD004595</t>
  </si>
  <si>
    <t xml:space="preserve">ORD004596</t>
  </si>
  <si>
    <t xml:space="preserve">ORD004597</t>
  </si>
  <si>
    <t xml:space="preserve">ORD004598</t>
  </si>
  <si>
    <t xml:space="preserve">ORD004599</t>
  </si>
  <si>
    <t xml:space="preserve">ORD004600</t>
  </si>
  <si>
    <t xml:space="preserve">ORD004601</t>
  </si>
  <si>
    <t xml:space="preserve">ORD004602</t>
  </si>
  <si>
    <t xml:space="preserve">ORD004603</t>
  </si>
  <si>
    <t xml:space="preserve">ORD004604</t>
  </si>
  <si>
    <t xml:space="preserve">ORD004605</t>
  </si>
  <si>
    <t xml:space="preserve">ORD004606</t>
  </si>
  <si>
    <t xml:space="preserve">ORD004607</t>
  </si>
  <si>
    <t xml:space="preserve">ORD004608</t>
  </si>
  <si>
    <t xml:space="preserve">ORD004609</t>
  </si>
  <si>
    <t xml:space="preserve">ORD004610</t>
  </si>
  <si>
    <t xml:space="preserve">ORD004611</t>
  </si>
  <si>
    <t xml:space="preserve">ORD004612</t>
  </si>
  <si>
    <t xml:space="preserve">ORD004613</t>
  </si>
  <si>
    <t xml:space="preserve">ORD004614</t>
  </si>
  <si>
    <t xml:space="preserve">ORD004615</t>
  </si>
  <si>
    <t xml:space="preserve">ORD004616</t>
  </si>
  <si>
    <t xml:space="preserve">ORD004617</t>
  </si>
  <si>
    <t xml:space="preserve">ORD004618</t>
  </si>
  <si>
    <t xml:space="preserve">ORD004619</t>
  </si>
  <si>
    <t xml:space="preserve">ORD004620</t>
  </si>
  <si>
    <t xml:space="preserve">ORD004621</t>
  </si>
  <si>
    <t xml:space="preserve">ORD004622</t>
  </si>
  <si>
    <t xml:space="preserve">ORD004623</t>
  </si>
  <si>
    <t xml:space="preserve">ORD004624</t>
  </si>
  <si>
    <t xml:space="preserve">ORD004625</t>
  </si>
  <si>
    <t xml:space="preserve">ORD004626</t>
  </si>
  <si>
    <t xml:space="preserve">ORD004627</t>
  </si>
  <si>
    <t xml:space="preserve">ORD004628</t>
  </si>
  <si>
    <t xml:space="preserve">ORD004629</t>
  </si>
  <si>
    <t xml:space="preserve">ORD004630</t>
  </si>
  <si>
    <t xml:space="preserve">ORD004631</t>
  </si>
  <si>
    <t xml:space="preserve">ORD004632</t>
  </si>
  <si>
    <t xml:space="preserve">ORD004633</t>
  </si>
  <si>
    <t xml:space="preserve">ORD004634</t>
  </si>
  <si>
    <t xml:space="preserve">ORD004635</t>
  </si>
  <si>
    <t xml:space="preserve">ORD004636</t>
  </si>
  <si>
    <t xml:space="preserve">ORD004637</t>
  </si>
  <si>
    <t xml:space="preserve">ORD004638</t>
  </si>
  <si>
    <t xml:space="preserve">ORD004639</t>
  </si>
  <si>
    <t xml:space="preserve">ORD004640</t>
  </si>
  <si>
    <t xml:space="preserve">ORD004641</t>
  </si>
  <si>
    <t xml:space="preserve">ORD004642</t>
  </si>
  <si>
    <t xml:space="preserve">ORD004643</t>
  </si>
  <si>
    <t xml:space="preserve">ORD004644</t>
  </si>
  <si>
    <t xml:space="preserve">ORD004645</t>
  </si>
  <si>
    <t xml:space="preserve">ORD004646</t>
  </si>
  <si>
    <t xml:space="preserve">ORD004647</t>
  </si>
  <si>
    <t xml:space="preserve">ORD004648</t>
  </si>
  <si>
    <t xml:space="preserve">ORD004649</t>
  </si>
  <si>
    <t xml:space="preserve">ORD004650</t>
  </si>
  <si>
    <t xml:space="preserve">ORD004651</t>
  </si>
  <si>
    <t xml:space="preserve">ORD004652</t>
  </si>
  <si>
    <t xml:space="preserve">ORD004653</t>
  </si>
  <si>
    <t xml:space="preserve">ORD004654</t>
  </si>
  <si>
    <t xml:space="preserve">ORD004655</t>
  </si>
  <si>
    <t xml:space="preserve">ORD004656</t>
  </si>
  <si>
    <t xml:space="preserve">ORD004657</t>
  </si>
  <si>
    <t xml:space="preserve">ORD004658</t>
  </si>
  <si>
    <t xml:space="preserve">ORD004659</t>
  </si>
  <si>
    <t xml:space="preserve">ORD004660</t>
  </si>
  <si>
    <t xml:space="preserve">ORD004661</t>
  </si>
  <si>
    <t xml:space="preserve">ORD004662</t>
  </si>
  <si>
    <t xml:space="preserve">ORD004663</t>
  </si>
  <si>
    <t xml:space="preserve">ORD004664</t>
  </si>
  <si>
    <t xml:space="preserve">ORD004665</t>
  </si>
  <si>
    <t xml:space="preserve">ORD004666</t>
  </si>
  <si>
    <t xml:space="preserve">ORD004667</t>
  </si>
  <si>
    <t xml:space="preserve">ORD004668</t>
  </si>
  <si>
    <t xml:space="preserve">ORD004669</t>
  </si>
  <si>
    <t xml:space="preserve">ORD004670</t>
  </si>
  <si>
    <t xml:space="preserve">ORD004671</t>
  </si>
  <si>
    <t xml:space="preserve">ORD004672</t>
  </si>
  <si>
    <t xml:space="preserve">ORD004673</t>
  </si>
  <si>
    <t xml:space="preserve">ORD004674</t>
  </si>
  <si>
    <t xml:space="preserve">ORD004675</t>
  </si>
  <si>
    <t xml:space="preserve">ORD004676</t>
  </si>
  <si>
    <t xml:space="preserve">ORD004677</t>
  </si>
  <si>
    <t xml:space="preserve">ORD004678</t>
  </si>
  <si>
    <t xml:space="preserve">ORD004679</t>
  </si>
  <si>
    <t xml:space="preserve">ORD004680</t>
  </si>
  <si>
    <t xml:space="preserve">ORD004681</t>
  </si>
  <si>
    <t xml:space="preserve">ORD004682</t>
  </si>
  <si>
    <t xml:space="preserve">ORD004683</t>
  </si>
  <si>
    <t xml:space="preserve">ORD004684</t>
  </si>
  <si>
    <t xml:space="preserve">ORD004685</t>
  </si>
  <si>
    <t xml:space="preserve">ORD004686</t>
  </si>
  <si>
    <t xml:space="preserve">ORD004687</t>
  </si>
  <si>
    <t xml:space="preserve">ORD004688</t>
  </si>
  <si>
    <t xml:space="preserve">ORD004689</t>
  </si>
  <si>
    <t xml:space="preserve">ORD004690</t>
  </si>
  <si>
    <t xml:space="preserve">ORD004691</t>
  </si>
  <si>
    <t xml:space="preserve">ORD004692</t>
  </si>
  <si>
    <t xml:space="preserve">ORD004693</t>
  </si>
  <si>
    <t xml:space="preserve">ORD004694</t>
  </si>
  <si>
    <t xml:space="preserve">ORD004695</t>
  </si>
  <si>
    <t xml:space="preserve">ORD004696</t>
  </si>
  <si>
    <t xml:space="preserve">ORD004697</t>
  </si>
  <si>
    <t xml:space="preserve">ORD004698</t>
  </si>
  <si>
    <t xml:space="preserve">ORD004699</t>
  </si>
  <si>
    <t xml:space="preserve">ORD004700</t>
  </si>
  <si>
    <t xml:space="preserve">ORD004701</t>
  </si>
  <si>
    <t xml:space="preserve">ORD004702</t>
  </si>
  <si>
    <t xml:space="preserve">ORD004703</t>
  </si>
  <si>
    <t xml:space="preserve">ORD004704</t>
  </si>
  <si>
    <t xml:space="preserve">ORD004705</t>
  </si>
  <si>
    <t xml:space="preserve">ORD004706</t>
  </si>
  <si>
    <t xml:space="preserve">ORD004707</t>
  </si>
  <si>
    <t xml:space="preserve">ORD004708</t>
  </si>
  <si>
    <t xml:space="preserve">ORD004709</t>
  </si>
  <si>
    <t xml:space="preserve">ORD004710</t>
  </si>
  <si>
    <t xml:space="preserve">ORD004711</t>
  </si>
  <si>
    <t xml:space="preserve">ORD004712</t>
  </si>
  <si>
    <t xml:space="preserve">ORD004713</t>
  </si>
  <si>
    <t xml:space="preserve">ORD004714</t>
  </si>
  <si>
    <t xml:space="preserve">ORD004715</t>
  </si>
  <si>
    <t xml:space="preserve">ORD004716</t>
  </si>
  <si>
    <t xml:space="preserve">ORD004717</t>
  </si>
  <si>
    <t xml:space="preserve">ORD004718</t>
  </si>
  <si>
    <t xml:space="preserve">ORD004719</t>
  </si>
  <si>
    <t xml:space="preserve">ORD004720</t>
  </si>
  <si>
    <t xml:space="preserve">ORD004721</t>
  </si>
  <si>
    <t xml:space="preserve">ORD004722</t>
  </si>
  <si>
    <t xml:space="preserve">ORD004723</t>
  </si>
  <si>
    <t xml:space="preserve">ORD004724</t>
  </si>
  <si>
    <t xml:space="preserve">ORD004725</t>
  </si>
  <si>
    <t xml:space="preserve">ORD004726</t>
  </si>
  <si>
    <t xml:space="preserve">ORD004727</t>
  </si>
  <si>
    <t xml:space="preserve">ORD004728</t>
  </si>
  <si>
    <t xml:space="preserve">ORD004729</t>
  </si>
  <si>
    <t xml:space="preserve">ORD004730</t>
  </si>
  <si>
    <t xml:space="preserve">ORD004731</t>
  </si>
  <si>
    <t xml:space="preserve">ORD004732</t>
  </si>
  <si>
    <t xml:space="preserve">ORD004733</t>
  </si>
  <si>
    <t xml:space="preserve">ORD004734</t>
  </si>
  <si>
    <t xml:space="preserve">ORD004735</t>
  </si>
  <si>
    <t xml:space="preserve">ORD004736</t>
  </si>
  <si>
    <t xml:space="preserve">ORD004737</t>
  </si>
  <si>
    <t xml:space="preserve">ORD004738</t>
  </si>
  <si>
    <t xml:space="preserve">ORD004739</t>
  </si>
  <si>
    <t xml:space="preserve">ORD004740</t>
  </si>
  <si>
    <t xml:space="preserve">ORD004741</t>
  </si>
  <si>
    <t xml:space="preserve">ORD004742</t>
  </si>
  <si>
    <t xml:space="preserve">ORD004743</t>
  </si>
  <si>
    <t xml:space="preserve">ORD004744</t>
  </si>
  <si>
    <t xml:space="preserve">ORD004745</t>
  </si>
  <si>
    <t xml:space="preserve">ORD004746</t>
  </si>
  <si>
    <t xml:space="preserve">ORD004747</t>
  </si>
  <si>
    <t xml:space="preserve">ORD004748</t>
  </si>
  <si>
    <t xml:space="preserve">ORD004749</t>
  </si>
  <si>
    <t xml:space="preserve">ORD004750</t>
  </si>
  <si>
    <t xml:space="preserve">ORD004751</t>
  </si>
  <si>
    <t xml:space="preserve">ORD004752</t>
  </si>
  <si>
    <t xml:space="preserve">ORD004753</t>
  </si>
  <si>
    <t xml:space="preserve">ORD004754</t>
  </si>
  <si>
    <t xml:space="preserve">ORD004755</t>
  </si>
  <si>
    <t xml:space="preserve">ORD004756</t>
  </si>
  <si>
    <t xml:space="preserve">ORD004757</t>
  </si>
  <si>
    <t xml:space="preserve">ORD004758</t>
  </si>
  <si>
    <t xml:space="preserve">ORD004759</t>
  </si>
  <si>
    <t xml:space="preserve">ORD004760</t>
  </si>
  <si>
    <t xml:space="preserve">ORD004761</t>
  </si>
  <si>
    <t xml:space="preserve">ORD004762</t>
  </si>
  <si>
    <t xml:space="preserve">ORD004763</t>
  </si>
  <si>
    <t xml:space="preserve">ORD004764</t>
  </si>
  <si>
    <t xml:space="preserve">ORD004765</t>
  </si>
  <si>
    <t xml:space="preserve">ORD004766</t>
  </si>
  <si>
    <t xml:space="preserve">ORD004767</t>
  </si>
  <si>
    <t xml:space="preserve">ORD004768</t>
  </si>
  <si>
    <t xml:space="preserve">ORD004769</t>
  </si>
  <si>
    <t xml:space="preserve">ORD004770</t>
  </si>
  <si>
    <t xml:space="preserve">ORD004771</t>
  </si>
  <si>
    <t xml:space="preserve">ORD004772</t>
  </si>
  <si>
    <t xml:space="preserve">ORD004773</t>
  </si>
  <si>
    <t xml:space="preserve">ORD004774</t>
  </si>
  <si>
    <t xml:space="preserve">ORD004775</t>
  </si>
  <si>
    <t xml:space="preserve">ORD004776</t>
  </si>
  <si>
    <t xml:space="preserve">ORD004777</t>
  </si>
  <si>
    <t xml:space="preserve">ORD004778</t>
  </si>
  <si>
    <t xml:space="preserve">ORD004779</t>
  </si>
  <si>
    <t xml:space="preserve">ORD004780</t>
  </si>
  <si>
    <t xml:space="preserve">ORD004781</t>
  </si>
  <si>
    <t xml:space="preserve">ORD004782</t>
  </si>
  <si>
    <t xml:space="preserve">ORD004783</t>
  </si>
  <si>
    <t xml:space="preserve">ORD004784</t>
  </si>
  <si>
    <t xml:space="preserve">ORD004785</t>
  </si>
  <si>
    <t xml:space="preserve">ORD004786</t>
  </si>
  <si>
    <t xml:space="preserve">ORD004787</t>
  </si>
  <si>
    <t xml:space="preserve">ORD004788</t>
  </si>
  <si>
    <t xml:space="preserve">ORD004789</t>
  </si>
  <si>
    <t xml:space="preserve">ORD004790</t>
  </si>
  <si>
    <t xml:space="preserve">ORD004791</t>
  </si>
  <si>
    <t xml:space="preserve">ORD004792</t>
  </si>
  <si>
    <t xml:space="preserve">ORD004793</t>
  </si>
  <si>
    <t xml:space="preserve">ORD004794</t>
  </si>
  <si>
    <t xml:space="preserve">ORD004795</t>
  </si>
  <si>
    <t xml:space="preserve">ORD004796</t>
  </si>
  <si>
    <t xml:space="preserve">ORD004797</t>
  </si>
  <si>
    <t xml:space="preserve">ORD004798</t>
  </si>
  <si>
    <t xml:space="preserve">ORD004799</t>
  </si>
  <si>
    <t xml:space="preserve">ORD004800</t>
  </si>
  <si>
    <t xml:space="preserve">ORD004801</t>
  </si>
  <si>
    <t xml:space="preserve">ORD004802</t>
  </si>
  <si>
    <t xml:space="preserve">ORD004803</t>
  </si>
  <si>
    <t xml:space="preserve">ORD004804</t>
  </si>
  <si>
    <t xml:space="preserve">ORD004805</t>
  </si>
  <si>
    <t xml:space="preserve">ORD004806</t>
  </si>
  <si>
    <t xml:space="preserve">ORD004807</t>
  </si>
  <si>
    <t xml:space="preserve">ORD004808</t>
  </si>
  <si>
    <t xml:space="preserve">ORD004809</t>
  </si>
  <si>
    <t xml:space="preserve">ORD004810</t>
  </si>
  <si>
    <t xml:space="preserve">ORD004811</t>
  </si>
  <si>
    <t xml:space="preserve">ORD004812</t>
  </si>
  <si>
    <t xml:space="preserve">ORD004813</t>
  </si>
  <si>
    <t xml:space="preserve">ORD004814</t>
  </si>
  <si>
    <t xml:space="preserve">ORD004815</t>
  </si>
  <si>
    <t xml:space="preserve">ORD004816</t>
  </si>
  <si>
    <t xml:space="preserve">ORD004817</t>
  </si>
  <si>
    <t xml:space="preserve">ORD004818</t>
  </si>
  <si>
    <t xml:space="preserve">ORD004819</t>
  </si>
  <si>
    <t xml:space="preserve">ORD004820</t>
  </si>
  <si>
    <t xml:space="preserve">ORD004821</t>
  </si>
  <si>
    <t xml:space="preserve">ORD004822</t>
  </si>
  <si>
    <t xml:space="preserve">ORD004823</t>
  </si>
  <si>
    <t xml:space="preserve">ORD004824</t>
  </si>
  <si>
    <t xml:space="preserve">ORD004825</t>
  </si>
  <si>
    <t xml:space="preserve">ORD004826</t>
  </si>
  <si>
    <t xml:space="preserve">ORD004827</t>
  </si>
  <si>
    <t xml:space="preserve">ORD004828</t>
  </si>
  <si>
    <t xml:space="preserve">ORD004829</t>
  </si>
  <si>
    <t xml:space="preserve">ORD004830</t>
  </si>
  <si>
    <t xml:space="preserve">ORD004831</t>
  </si>
  <si>
    <t xml:space="preserve">ORD004832</t>
  </si>
  <si>
    <t xml:space="preserve">ORD004833</t>
  </si>
  <si>
    <t xml:space="preserve">ORD004834</t>
  </si>
  <si>
    <t xml:space="preserve">ORD004835</t>
  </si>
  <si>
    <t xml:space="preserve">ORD004836</t>
  </si>
  <si>
    <t xml:space="preserve">ORD004837</t>
  </si>
  <si>
    <t xml:space="preserve">ORD004838</t>
  </si>
  <si>
    <t xml:space="preserve">ORD004839</t>
  </si>
  <si>
    <t xml:space="preserve">ORD004840</t>
  </si>
  <si>
    <t xml:space="preserve">ORD004841</t>
  </si>
  <si>
    <t xml:space="preserve">ORD004842</t>
  </si>
  <si>
    <t xml:space="preserve">ORD004843</t>
  </si>
  <si>
    <t xml:space="preserve">ORD004844</t>
  </si>
  <si>
    <t xml:space="preserve">ORD004845</t>
  </si>
  <si>
    <t xml:space="preserve">ORD004846</t>
  </si>
  <si>
    <t xml:space="preserve">ORD004847</t>
  </si>
  <si>
    <t xml:space="preserve">ORD004848</t>
  </si>
  <si>
    <t xml:space="preserve">ORD004849</t>
  </si>
  <si>
    <t xml:space="preserve">ORD004850</t>
  </si>
  <si>
    <t xml:space="preserve">ORD004851</t>
  </si>
  <si>
    <t xml:space="preserve">ORD004852</t>
  </si>
  <si>
    <t xml:space="preserve">ORD004853</t>
  </si>
  <si>
    <t xml:space="preserve">ORD004854</t>
  </si>
  <si>
    <t xml:space="preserve">ORD004855</t>
  </si>
  <si>
    <t xml:space="preserve">ORD004856</t>
  </si>
  <si>
    <t xml:space="preserve">ORD004857</t>
  </si>
  <si>
    <t xml:space="preserve">ORD004858</t>
  </si>
  <si>
    <t xml:space="preserve">ORD004859</t>
  </si>
  <si>
    <t xml:space="preserve">ORD004860</t>
  </si>
  <si>
    <t xml:space="preserve">ORD004861</t>
  </si>
  <si>
    <t xml:space="preserve">ORD004862</t>
  </si>
  <si>
    <t xml:space="preserve">ORD004863</t>
  </si>
  <si>
    <t xml:space="preserve">ORD004864</t>
  </si>
  <si>
    <t xml:space="preserve">ORD004865</t>
  </si>
  <si>
    <t xml:space="preserve">ORD004866</t>
  </si>
  <si>
    <t xml:space="preserve">ORD004867</t>
  </si>
  <si>
    <t xml:space="preserve">ORD004868</t>
  </si>
  <si>
    <t xml:space="preserve">ORD004869</t>
  </si>
  <si>
    <t xml:space="preserve">ORD004870</t>
  </si>
  <si>
    <t xml:space="preserve">ORD004871</t>
  </si>
  <si>
    <t xml:space="preserve">ORD004872</t>
  </si>
  <si>
    <t xml:space="preserve">ORD004873</t>
  </si>
  <si>
    <t xml:space="preserve">ORD004874</t>
  </si>
  <si>
    <t xml:space="preserve">ORD004875</t>
  </si>
  <si>
    <t xml:space="preserve">ORD004876</t>
  </si>
  <si>
    <t xml:space="preserve">ORD004877</t>
  </si>
  <si>
    <t xml:space="preserve">ORD004878</t>
  </si>
  <si>
    <t xml:space="preserve">ORD004879</t>
  </si>
  <si>
    <t xml:space="preserve">ORD004880</t>
  </si>
  <si>
    <t xml:space="preserve">ORD004881</t>
  </si>
  <si>
    <t xml:space="preserve">ORD004882</t>
  </si>
  <si>
    <t xml:space="preserve">ORD004883</t>
  </si>
  <si>
    <t xml:space="preserve">ORD004884</t>
  </si>
  <si>
    <t xml:space="preserve">ORD004885</t>
  </si>
  <si>
    <t xml:space="preserve">ORD004886</t>
  </si>
  <si>
    <t xml:space="preserve">ORD004887</t>
  </si>
  <si>
    <t xml:space="preserve">ORD004888</t>
  </si>
  <si>
    <t xml:space="preserve">ORD004889</t>
  </si>
  <si>
    <t xml:space="preserve">ORD004890</t>
  </si>
  <si>
    <t xml:space="preserve">ORD004891</t>
  </si>
  <si>
    <t xml:space="preserve">ORD004892</t>
  </si>
  <si>
    <t xml:space="preserve">ORD004893</t>
  </si>
  <si>
    <t xml:space="preserve">ORD004894</t>
  </si>
  <si>
    <t xml:space="preserve">ORD004895</t>
  </si>
  <si>
    <t xml:space="preserve">ORD004896</t>
  </si>
  <si>
    <t xml:space="preserve">ORD004897</t>
  </si>
  <si>
    <t xml:space="preserve">ORD004898</t>
  </si>
  <si>
    <t xml:space="preserve">ORD004899</t>
  </si>
  <si>
    <t xml:space="preserve">ORD004900</t>
  </si>
  <si>
    <t xml:space="preserve">ORD004901</t>
  </si>
  <si>
    <t xml:space="preserve">ORD004902</t>
  </si>
  <si>
    <t xml:space="preserve">ORD004903</t>
  </si>
  <si>
    <t xml:space="preserve">ORD004904</t>
  </si>
  <si>
    <t xml:space="preserve">ORD004905</t>
  </si>
  <si>
    <t xml:space="preserve">ORD004906</t>
  </si>
  <si>
    <t xml:space="preserve">ORD004907</t>
  </si>
  <si>
    <t xml:space="preserve">ORD004908</t>
  </si>
  <si>
    <t xml:space="preserve">ORD004909</t>
  </si>
  <si>
    <t xml:space="preserve">ORD004910</t>
  </si>
  <si>
    <t xml:space="preserve">ORD004911</t>
  </si>
  <si>
    <t xml:space="preserve">ORD004912</t>
  </si>
  <si>
    <t xml:space="preserve">ORD004913</t>
  </si>
  <si>
    <t xml:space="preserve">ORD004914</t>
  </si>
  <si>
    <t xml:space="preserve">ORD004915</t>
  </si>
  <si>
    <t xml:space="preserve">ORD004916</t>
  </si>
  <si>
    <t xml:space="preserve">ORD004917</t>
  </si>
  <si>
    <t xml:space="preserve">ORD004918</t>
  </si>
  <si>
    <t xml:space="preserve">ORD004919</t>
  </si>
  <si>
    <t xml:space="preserve">ORD004920</t>
  </si>
  <si>
    <t xml:space="preserve">ORD004921</t>
  </si>
  <si>
    <t xml:space="preserve">ORD004922</t>
  </si>
  <si>
    <t xml:space="preserve">ORD004923</t>
  </si>
  <si>
    <t xml:space="preserve">ORD004924</t>
  </si>
  <si>
    <t xml:space="preserve">ORD004925</t>
  </si>
  <si>
    <t xml:space="preserve">ORD004926</t>
  </si>
  <si>
    <t xml:space="preserve">ORD004927</t>
  </si>
  <si>
    <t xml:space="preserve">ORD004928</t>
  </si>
  <si>
    <t xml:space="preserve">ORD004929</t>
  </si>
  <si>
    <t xml:space="preserve">ORD004930</t>
  </si>
  <si>
    <t xml:space="preserve">ORD004931</t>
  </si>
  <si>
    <t xml:space="preserve">ORD004932</t>
  </si>
  <si>
    <t xml:space="preserve">ORD004933</t>
  </si>
  <si>
    <t xml:space="preserve">ORD004934</t>
  </si>
  <si>
    <t xml:space="preserve">ORD004935</t>
  </si>
  <si>
    <t xml:space="preserve">ORD004936</t>
  </si>
  <si>
    <t xml:space="preserve">ORD004937</t>
  </si>
  <si>
    <t xml:space="preserve">ORD004938</t>
  </si>
  <si>
    <t xml:space="preserve">ORD004939</t>
  </si>
  <si>
    <t xml:space="preserve">ORD004940</t>
  </si>
  <si>
    <t xml:space="preserve">ORD004941</t>
  </si>
  <si>
    <t xml:space="preserve">ORD004942</t>
  </si>
  <si>
    <t xml:space="preserve">ORD004943</t>
  </si>
  <si>
    <t xml:space="preserve">ORD004944</t>
  </si>
  <si>
    <t xml:space="preserve">ORD004945</t>
  </si>
  <si>
    <t xml:space="preserve">ORD004946</t>
  </si>
  <si>
    <t xml:space="preserve">ORD004947</t>
  </si>
  <si>
    <t xml:space="preserve">ORD004948</t>
  </si>
  <si>
    <t xml:space="preserve">ORD004949</t>
  </si>
  <si>
    <t xml:space="preserve">ORD004950</t>
  </si>
  <si>
    <t xml:space="preserve">ORD004951</t>
  </si>
  <si>
    <t xml:space="preserve">ORD004952</t>
  </si>
  <si>
    <t xml:space="preserve">ORD004953</t>
  </si>
  <si>
    <t xml:space="preserve">ORD004954</t>
  </si>
  <si>
    <t xml:space="preserve">ORD004955</t>
  </si>
  <si>
    <t xml:space="preserve">ORD004956</t>
  </si>
  <si>
    <t xml:space="preserve">ORD004957</t>
  </si>
  <si>
    <t xml:space="preserve">ORD004958</t>
  </si>
  <si>
    <t xml:space="preserve">ORD004959</t>
  </si>
  <si>
    <t xml:space="preserve">ORD004960</t>
  </si>
  <si>
    <t xml:space="preserve">ORD004961</t>
  </si>
  <si>
    <t xml:space="preserve">ORD004962</t>
  </si>
  <si>
    <t xml:space="preserve">ORD004963</t>
  </si>
  <si>
    <t xml:space="preserve">ORD004964</t>
  </si>
  <si>
    <t xml:space="preserve">ORD004965</t>
  </si>
  <si>
    <t xml:space="preserve">ORD004966</t>
  </si>
  <si>
    <t xml:space="preserve">ORD004967</t>
  </si>
  <si>
    <t xml:space="preserve">ORD004968</t>
  </si>
  <si>
    <t xml:space="preserve">ORD004969</t>
  </si>
  <si>
    <t xml:space="preserve">ORD004970</t>
  </si>
  <si>
    <t xml:space="preserve">ORD004971</t>
  </si>
  <si>
    <t xml:space="preserve">ORD004972</t>
  </si>
  <si>
    <t xml:space="preserve">ORD004973</t>
  </si>
  <si>
    <t xml:space="preserve">ORD004974</t>
  </si>
  <si>
    <t xml:space="preserve">ORD004975</t>
  </si>
  <si>
    <t xml:space="preserve">ORD004976</t>
  </si>
  <si>
    <t xml:space="preserve">ORD004977</t>
  </si>
  <si>
    <t xml:space="preserve">ORD004978</t>
  </si>
  <si>
    <t xml:space="preserve">ORD004979</t>
  </si>
  <si>
    <t xml:space="preserve">ORD004980</t>
  </si>
  <si>
    <t xml:space="preserve">ORD004981</t>
  </si>
  <si>
    <t xml:space="preserve">ORD004982</t>
  </si>
  <si>
    <t xml:space="preserve">ORD004983</t>
  </si>
  <si>
    <t xml:space="preserve">ORD004984</t>
  </si>
  <si>
    <t xml:space="preserve">ORD004985</t>
  </si>
  <si>
    <t xml:space="preserve">ORD004986</t>
  </si>
  <si>
    <t xml:space="preserve">ORD004987</t>
  </si>
  <si>
    <t xml:space="preserve">ORD004988</t>
  </si>
  <si>
    <t xml:space="preserve">ORD004989</t>
  </si>
  <si>
    <t xml:space="preserve">ORD004990</t>
  </si>
  <si>
    <t xml:space="preserve">ORD004991</t>
  </si>
  <si>
    <t xml:space="preserve">ORD004992</t>
  </si>
  <si>
    <t xml:space="preserve">ORD004993</t>
  </si>
  <si>
    <t xml:space="preserve">ORD004994</t>
  </si>
  <si>
    <t xml:space="preserve">ORD004995</t>
  </si>
  <si>
    <t xml:space="preserve">ORD004996</t>
  </si>
  <si>
    <t xml:space="preserve">ORD004997</t>
  </si>
  <si>
    <t xml:space="preserve">ORD004998</t>
  </si>
  <si>
    <t xml:space="preserve">ORD004999</t>
  </si>
  <si>
    <t xml:space="preserve">ORD005000</t>
  </si>
  <si>
    <t xml:space="preserve">ORD005001</t>
  </si>
  <si>
    <t xml:space="preserve">ORD005002</t>
  </si>
  <si>
    <t xml:space="preserve">ORD005003</t>
  </si>
  <si>
    <t xml:space="preserve">ORD005004</t>
  </si>
  <si>
    <t xml:space="preserve">ORD005005</t>
  </si>
  <si>
    <t xml:space="preserve">ORD005006</t>
  </si>
  <si>
    <t xml:space="preserve">ORD005007</t>
  </si>
  <si>
    <t xml:space="preserve">ORD005008</t>
  </si>
  <si>
    <t xml:space="preserve">ORD005009</t>
  </si>
  <si>
    <t xml:space="preserve">ORD005010</t>
  </si>
  <si>
    <t xml:space="preserve">ORD005011</t>
  </si>
  <si>
    <t xml:space="preserve">ORD005012</t>
  </si>
  <si>
    <t xml:space="preserve">ORD005013</t>
  </si>
  <si>
    <t xml:space="preserve">ORD005014</t>
  </si>
  <si>
    <t xml:space="preserve">ORD005015</t>
  </si>
  <si>
    <t xml:space="preserve">ORD005016</t>
  </si>
  <si>
    <t xml:space="preserve">ORD005017</t>
  </si>
  <si>
    <t xml:space="preserve">ORD005018</t>
  </si>
  <si>
    <t xml:space="preserve">ORD005019</t>
  </si>
  <si>
    <t xml:space="preserve">ORD005020</t>
  </si>
  <si>
    <t xml:space="preserve">ORD005021</t>
  </si>
  <si>
    <t xml:space="preserve">ORD005022</t>
  </si>
  <si>
    <t xml:space="preserve">ORD005023</t>
  </si>
  <si>
    <t xml:space="preserve">ORD005024</t>
  </si>
  <si>
    <t xml:space="preserve">ORD005025</t>
  </si>
  <si>
    <t xml:space="preserve">ORD005026</t>
  </si>
  <si>
    <t xml:space="preserve">ORD005027</t>
  </si>
  <si>
    <t xml:space="preserve">ORD005028</t>
  </si>
  <si>
    <t xml:space="preserve">ORD005029</t>
  </si>
  <si>
    <t xml:space="preserve">ORD005030</t>
  </si>
  <si>
    <t xml:space="preserve">ORD005031</t>
  </si>
  <si>
    <t xml:space="preserve">ORD005032</t>
  </si>
  <si>
    <t xml:space="preserve">ORD005033</t>
  </si>
  <si>
    <t xml:space="preserve">ORD005034</t>
  </si>
  <si>
    <t xml:space="preserve">ORD005035</t>
  </si>
  <si>
    <t xml:space="preserve">ORD005036</t>
  </si>
  <si>
    <t xml:space="preserve">ORD005037</t>
  </si>
  <si>
    <t xml:space="preserve">ORD005038</t>
  </si>
  <si>
    <t xml:space="preserve">ORD005039</t>
  </si>
  <si>
    <t xml:space="preserve">ORD005040</t>
  </si>
  <si>
    <t xml:space="preserve">ORD005041</t>
  </si>
  <si>
    <t xml:space="preserve">ORD005042</t>
  </si>
  <si>
    <t xml:space="preserve">ORD005043</t>
  </si>
  <si>
    <t xml:space="preserve">ORD005044</t>
  </si>
  <si>
    <t xml:space="preserve">ORD005045</t>
  </si>
  <si>
    <t xml:space="preserve">ORD005046</t>
  </si>
  <si>
    <t xml:space="preserve">ORD005047</t>
  </si>
  <si>
    <t xml:space="preserve">ORD005048</t>
  </si>
  <si>
    <t xml:space="preserve">ORD005049</t>
  </si>
  <si>
    <t xml:space="preserve">ORD005050</t>
  </si>
  <si>
    <t xml:space="preserve">ORD005051</t>
  </si>
  <si>
    <t xml:space="preserve">ORD005052</t>
  </si>
  <si>
    <t xml:space="preserve">ORD005053</t>
  </si>
  <si>
    <t xml:space="preserve">ORD005054</t>
  </si>
  <si>
    <t xml:space="preserve">ORD005055</t>
  </si>
  <si>
    <t xml:space="preserve">ORD005056</t>
  </si>
  <si>
    <t xml:space="preserve">ORD005057</t>
  </si>
  <si>
    <t xml:space="preserve">ORD005058</t>
  </si>
  <si>
    <t xml:space="preserve">ORD005059</t>
  </si>
  <si>
    <t xml:space="preserve">ORD005060</t>
  </si>
  <si>
    <t xml:space="preserve">ORD005061</t>
  </si>
  <si>
    <t xml:space="preserve">ORD005062</t>
  </si>
  <si>
    <t xml:space="preserve">ORD005063</t>
  </si>
  <si>
    <t xml:space="preserve">ORD005064</t>
  </si>
  <si>
    <t xml:space="preserve">ORD005065</t>
  </si>
  <si>
    <t xml:space="preserve">ORD005066</t>
  </si>
  <si>
    <t xml:space="preserve">ORD005067</t>
  </si>
  <si>
    <t xml:space="preserve">ORD005068</t>
  </si>
  <si>
    <t xml:space="preserve">ORD005069</t>
  </si>
  <si>
    <t xml:space="preserve">ORD005070</t>
  </si>
  <si>
    <t xml:space="preserve">ORD005071</t>
  </si>
  <si>
    <t xml:space="preserve">ORD005072</t>
  </si>
  <si>
    <t xml:space="preserve">ORD005073</t>
  </si>
  <si>
    <t xml:space="preserve">ORD005074</t>
  </si>
  <si>
    <t xml:space="preserve">ORD005075</t>
  </si>
  <si>
    <t xml:space="preserve">ORD005076</t>
  </si>
  <si>
    <t xml:space="preserve">ORD005077</t>
  </si>
  <si>
    <t xml:space="preserve">ORD005078</t>
  </si>
  <si>
    <t xml:space="preserve">ORD005079</t>
  </si>
  <si>
    <t xml:space="preserve">ORD005080</t>
  </si>
  <si>
    <t xml:space="preserve">ORD005081</t>
  </si>
  <si>
    <t xml:space="preserve">ORD005082</t>
  </si>
  <si>
    <t xml:space="preserve">ORD005083</t>
  </si>
  <si>
    <t xml:space="preserve">ORD005084</t>
  </si>
  <si>
    <t xml:space="preserve">ORD005085</t>
  </si>
  <si>
    <t xml:space="preserve">ORD005086</t>
  </si>
  <si>
    <t xml:space="preserve">ORD005087</t>
  </si>
  <si>
    <t xml:space="preserve">ORD005088</t>
  </si>
  <si>
    <t xml:space="preserve">ORD005089</t>
  </si>
  <si>
    <t xml:space="preserve">ORD005090</t>
  </si>
  <si>
    <t xml:space="preserve">ORD005091</t>
  </si>
  <si>
    <t xml:space="preserve">ORD005092</t>
  </si>
  <si>
    <t xml:space="preserve">ORD005093</t>
  </si>
  <si>
    <t xml:space="preserve">ORD005094</t>
  </si>
  <si>
    <t xml:space="preserve">ORD005095</t>
  </si>
  <si>
    <t xml:space="preserve">ORD005096</t>
  </si>
  <si>
    <t xml:space="preserve">ORD005097</t>
  </si>
  <si>
    <t xml:space="preserve">ORD005098</t>
  </si>
  <si>
    <t xml:space="preserve">ORD005099</t>
  </si>
  <si>
    <t xml:space="preserve">ORD005100</t>
  </si>
  <si>
    <t xml:space="preserve">ORD005101</t>
  </si>
  <si>
    <t xml:space="preserve">ORD005102</t>
  </si>
  <si>
    <t xml:space="preserve">ORD005103</t>
  </si>
  <si>
    <t xml:space="preserve">ORD005104</t>
  </si>
  <si>
    <t xml:space="preserve">ORD005105</t>
  </si>
  <si>
    <t xml:space="preserve">ORD005106</t>
  </si>
  <si>
    <t xml:space="preserve">ORD005107</t>
  </si>
  <si>
    <t xml:space="preserve">ORD005108</t>
  </si>
  <si>
    <t xml:space="preserve">ORD005109</t>
  </si>
  <si>
    <t xml:space="preserve">ORD005110</t>
  </si>
  <si>
    <t xml:space="preserve">ORD005111</t>
  </si>
  <si>
    <t xml:space="preserve">ORD005112</t>
  </si>
  <si>
    <t xml:space="preserve">ORD005113</t>
  </si>
  <si>
    <t xml:space="preserve">ORD005114</t>
  </si>
  <si>
    <t xml:space="preserve">ORD005115</t>
  </si>
  <si>
    <t xml:space="preserve">ORD005116</t>
  </si>
  <si>
    <t xml:space="preserve">ORD005117</t>
  </si>
  <si>
    <t xml:space="preserve">ORD005118</t>
  </si>
  <si>
    <t xml:space="preserve">ORD005119</t>
  </si>
  <si>
    <t xml:space="preserve">ORD005120</t>
  </si>
  <si>
    <t xml:space="preserve">ORD005121</t>
  </si>
  <si>
    <t xml:space="preserve">ORD005122</t>
  </si>
  <si>
    <t xml:space="preserve">ORD005123</t>
  </si>
  <si>
    <t xml:space="preserve">ORD005124</t>
  </si>
  <si>
    <t xml:space="preserve">ORD005125</t>
  </si>
  <si>
    <t xml:space="preserve">ORD005126</t>
  </si>
  <si>
    <t xml:space="preserve">ORD005127</t>
  </si>
  <si>
    <t xml:space="preserve">ORD005128</t>
  </si>
  <si>
    <t xml:space="preserve">ORD005129</t>
  </si>
  <si>
    <t xml:space="preserve">ORD005130</t>
  </si>
  <si>
    <t xml:space="preserve">ORD005131</t>
  </si>
  <si>
    <t xml:space="preserve">ORD005132</t>
  </si>
  <si>
    <t xml:space="preserve">ORD005133</t>
  </si>
  <si>
    <t xml:space="preserve">ORD005134</t>
  </si>
  <si>
    <t xml:space="preserve">ORD005135</t>
  </si>
  <si>
    <t xml:space="preserve">ORD005136</t>
  </si>
  <si>
    <t xml:space="preserve">ORD005137</t>
  </si>
  <si>
    <t xml:space="preserve">ORD005138</t>
  </si>
  <si>
    <t xml:space="preserve">ORD005139</t>
  </si>
  <si>
    <t xml:space="preserve">ORD005140</t>
  </si>
  <si>
    <t xml:space="preserve">ORD005141</t>
  </si>
  <si>
    <t xml:space="preserve">ORD005142</t>
  </si>
  <si>
    <t xml:space="preserve">ORD005143</t>
  </si>
  <si>
    <t xml:space="preserve">ORD005144</t>
  </si>
  <si>
    <t xml:space="preserve">ORD005145</t>
  </si>
  <si>
    <t xml:space="preserve">ORD005146</t>
  </si>
  <si>
    <t xml:space="preserve">ORD005147</t>
  </si>
  <si>
    <t xml:space="preserve">ORD005148</t>
  </si>
  <si>
    <t xml:space="preserve">ORD005149</t>
  </si>
  <si>
    <t xml:space="preserve">ORD005150</t>
  </si>
  <si>
    <t xml:space="preserve">ORD005151</t>
  </si>
  <si>
    <t xml:space="preserve">ORD005152</t>
  </si>
  <si>
    <t xml:space="preserve">ORD005153</t>
  </si>
  <si>
    <t xml:space="preserve">ORD005154</t>
  </si>
  <si>
    <t xml:space="preserve">ORD005155</t>
  </si>
  <si>
    <t xml:space="preserve">ORD005156</t>
  </si>
  <si>
    <t xml:space="preserve">ORD005157</t>
  </si>
  <si>
    <t xml:space="preserve">ORD005158</t>
  </si>
  <si>
    <t xml:space="preserve">ORD005159</t>
  </si>
  <si>
    <t xml:space="preserve">ORD005160</t>
  </si>
  <si>
    <t xml:space="preserve">ORD005161</t>
  </si>
  <si>
    <t xml:space="preserve">ORD005162</t>
  </si>
  <si>
    <t xml:space="preserve">ORD005163</t>
  </si>
  <si>
    <t xml:space="preserve">ORD005164</t>
  </si>
  <si>
    <t xml:space="preserve">ORD005165</t>
  </si>
  <si>
    <t xml:space="preserve">ORD005166</t>
  </si>
  <si>
    <t xml:space="preserve">ORD005167</t>
  </si>
  <si>
    <t xml:space="preserve">ORD005168</t>
  </si>
  <si>
    <t xml:space="preserve">ORD005169</t>
  </si>
  <si>
    <t xml:space="preserve">ORD005170</t>
  </si>
  <si>
    <t xml:space="preserve">ORD005171</t>
  </si>
  <si>
    <t xml:space="preserve">ORD005172</t>
  </si>
  <si>
    <t xml:space="preserve">ORD005173</t>
  </si>
  <si>
    <t xml:space="preserve">ORD005174</t>
  </si>
  <si>
    <t xml:space="preserve">ORD005175</t>
  </si>
  <si>
    <t xml:space="preserve">ORD005176</t>
  </si>
  <si>
    <t xml:space="preserve">ORD005177</t>
  </si>
  <si>
    <t xml:space="preserve">ORD005178</t>
  </si>
  <si>
    <t xml:space="preserve">ORD005179</t>
  </si>
  <si>
    <t xml:space="preserve">ORD005180</t>
  </si>
  <si>
    <t xml:space="preserve">ORD005181</t>
  </si>
  <si>
    <t xml:space="preserve">ORD005182</t>
  </si>
  <si>
    <t xml:space="preserve">ORD005183</t>
  </si>
  <si>
    <t xml:space="preserve">ORD005184</t>
  </si>
  <si>
    <t xml:space="preserve">ORD005185</t>
  </si>
  <si>
    <t xml:space="preserve">ORD005186</t>
  </si>
  <si>
    <t xml:space="preserve">ORD005187</t>
  </si>
  <si>
    <t xml:space="preserve">ORD005188</t>
  </si>
  <si>
    <t xml:space="preserve">ORD005189</t>
  </si>
  <si>
    <t xml:space="preserve">ORD005190</t>
  </si>
  <si>
    <t xml:space="preserve">ORD005191</t>
  </si>
  <si>
    <t xml:space="preserve">ORD005192</t>
  </si>
  <si>
    <t xml:space="preserve">ORD005193</t>
  </si>
  <si>
    <t xml:space="preserve">ORD005194</t>
  </si>
  <si>
    <t xml:space="preserve">ORD005195</t>
  </si>
  <si>
    <t xml:space="preserve">ORD005196</t>
  </si>
  <si>
    <t xml:space="preserve">ORD005197</t>
  </si>
  <si>
    <t xml:space="preserve">ORD005198</t>
  </si>
  <si>
    <t xml:space="preserve">ORD005199</t>
  </si>
  <si>
    <t xml:space="preserve">ORD005200</t>
  </si>
  <si>
    <t xml:space="preserve">ORD005201</t>
  </si>
  <si>
    <t xml:space="preserve">ORD005202</t>
  </si>
  <si>
    <t xml:space="preserve">ORD005203</t>
  </si>
  <si>
    <t xml:space="preserve">ORD005204</t>
  </si>
  <si>
    <t xml:space="preserve">ORD005205</t>
  </si>
  <si>
    <t xml:space="preserve">ORD005206</t>
  </si>
  <si>
    <t xml:space="preserve">ORD005207</t>
  </si>
  <si>
    <t xml:space="preserve">ORD005208</t>
  </si>
  <si>
    <t xml:space="preserve">ORD005209</t>
  </si>
  <si>
    <t xml:space="preserve">ORD005210</t>
  </si>
  <si>
    <t xml:space="preserve">ORD005211</t>
  </si>
  <si>
    <t xml:space="preserve">ORD005212</t>
  </si>
  <si>
    <t xml:space="preserve">ORD005213</t>
  </si>
  <si>
    <t xml:space="preserve">ORD005214</t>
  </si>
  <si>
    <t xml:space="preserve">ORD005215</t>
  </si>
  <si>
    <t xml:space="preserve">ORD005216</t>
  </si>
  <si>
    <t xml:space="preserve">ORD005217</t>
  </si>
  <si>
    <t xml:space="preserve">ORD005218</t>
  </si>
  <si>
    <t xml:space="preserve">ORD005219</t>
  </si>
  <si>
    <t xml:space="preserve">ORD005220</t>
  </si>
  <si>
    <t xml:space="preserve">ORD005221</t>
  </si>
  <si>
    <t xml:space="preserve">ORD005222</t>
  </si>
  <si>
    <t xml:space="preserve">ORD005223</t>
  </si>
  <si>
    <t xml:space="preserve">ORD005224</t>
  </si>
  <si>
    <t xml:space="preserve">ORD005225</t>
  </si>
  <si>
    <t xml:space="preserve">ORD005226</t>
  </si>
  <si>
    <t xml:space="preserve">ORD005227</t>
  </si>
  <si>
    <t xml:space="preserve">ORD005228</t>
  </si>
  <si>
    <t xml:space="preserve">ORD005229</t>
  </si>
  <si>
    <t xml:space="preserve">ORD005230</t>
  </si>
  <si>
    <t xml:space="preserve">ORD005231</t>
  </si>
  <si>
    <t xml:space="preserve">ORD005232</t>
  </si>
  <si>
    <t xml:space="preserve">ORD005233</t>
  </si>
  <si>
    <t xml:space="preserve">ORD005234</t>
  </si>
  <si>
    <t xml:space="preserve">ORD005235</t>
  </si>
  <si>
    <t xml:space="preserve">ORD005236</t>
  </si>
  <si>
    <t xml:space="preserve">ORD005237</t>
  </si>
  <si>
    <t xml:space="preserve">ORD005238</t>
  </si>
  <si>
    <t xml:space="preserve">ORD005239</t>
  </si>
  <si>
    <t xml:space="preserve">ORD005240</t>
  </si>
  <si>
    <t xml:space="preserve">ORD005241</t>
  </si>
  <si>
    <t xml:space="preserve">ORD005242</t>
  </si>
  <si>
    <t xml:space="preserve">ORD005243</t>
  </si>
  <si>
    <t xml:space="preserve">ORD005244</t>
  </si>
  <si>
    <t xml:space="preserve">ORD005245</t>
  </si>
  <si>
    <t xml:space="preserve">ORD005246</t>
  </si>
  <si>
    <t xml:space="preserve">ORD005247</t>
  </si>
  <si>
    <t xml:space="preserve">ORD005248</t>
  </si>
  <si>
    <t xml:space="preserve">ORD005249</t>
  </si>
  <si>
    <t xml:space="preserve">ORD005250</t>
  </si>
  <si>
    <t xml:space="preserve">ORD005251</t>
  </si>
  <si>
    <t xml:space="preserve">ORD005252</t>
  </si>
  <si>
    <t xml:space="preserve">ORD005253</t>
  </si>
  <si>
    <t xml:space="preserve">ORD005254</t>
  </si>
  <si>
    <t xml:space="preserve">ORD005255</t>
  </si>
  <si>
    <t xml:space="preserve">ORD005256</t>
  </si>
  <si>
    <t xml:space="preserve">ORD005257</t>
  </si>
  <si>
    <t xml:space="preserve">ORD005258</t>
  </si>
  <si>
    <t xml:space="preserve">ORD005259</t>
  </si>
  <si>
    <t xml:space="preserve">ORD005260</t>
  </si>
  <si>
    <t xml:space="preserve">ORD005261</t>
  </si>
  <si>
    <t xml:space="preserve">ORD005262</t>
  </si>
  <si>
    <t xml:space="preserve">ORD005263</t>
  </si>
  <si>
    <t xml:space="preserve">ORD005264</t>
  </si>
  <si>
    <t xml:space="preserve">ORD005265</t>
  </si>
  <si>
    <t xml:space="preserve">ORD005266</t>
  </si>
  <si>
    <t xml:space="preserve">ORD005267</t>
  </si>
  <si>
    <t xml:space="preserve">ORD005268</t>
  </si>
  <si>
    <t xml:space="preserve">ORD005269</t>
  </si>
  <si>
    <t xml:space="preserve">ORD005270</t>
  </si>
  <si>
    <t xml:space="preserve">ORD005271</t>
  </si>
  <si>
    <t xml:space="preserve">ORD005272</t>
  </si>
  <si>
    <t xml:space="preserve">ORD005273</t>
  </si>
  <si>
    <t xml:space="preserve">ORD005274</t>
  </si>
  <si>
    <t xml:space="preserve">ORD005275</t>
  </si>
  <si>
    <t xml:space="preserve">ORD005276</t>
  </si>
  <si>
    <t xml:space="preserve">ORD005277</t>
  </si>
  <si>
    <t xml:space="preserve">ORD005278</t>
  </si>
  <si>
    <t xml:space="preserve">ORD005279</t>
  </si>
  <si>
    <t xml:space="preserve">ORD005280</t>
  </si>
  <si>
    <t xml:space="preserve">ORD005281</t>
  </si>
  <si>
    <t xml:space="preserve">ORD005282</t>
  </si>
  <si>
    <t xml:space="preserve">ORD005283</t>
  </si>
  <si>
    <t xml:space="preserve">ORD005284</t>
  </si>
  <si>
    <t xml:space="preserve">ORD005285</t>
  </si>
  <si>
    <t xml:space="preserve">ORD005286</t>
  </si>
  <si>
    <t xml:space="preserve">ORD005287</t>
  </si>
  <si>
    <t xml:space="preserve">ORD005288</t>
  </si>
  <si>
    <t xml:space="preserve">ORD005289</t>
  </si>
  <si>
    <t xml:space="preserve">ORD005290</t>
  </si>
  <si>
    <t xml:space="preserve">ORD005291</t>
  </si>
  <si>
    <t xml:space="preserve">ORD005292</t>
  </si>
  <si>
    <t xml:space="preserve">ORD005293</t>
  </si>
  <si>
    <t xml:space="preserve">ORD005294</t>
  </si>
  <si>
    <t xml:space="preserve">ORD005295</t>
  </si>
  <si>
    <t xml:space="preserve">ORD005296</t>
  </si>
  <si>
    <t xml:space="preserve">ORD005297</t>
  </si>
  <si>
    <t xml:space="preserve">ORD005298</t>
  </si>
  <si>
    <t xml:space="preserve">ORD005299</t>
  </si>
  <si>
    <t xml:space="preserve">ORD005300</t>
  </si>
  <si>
    <t xml:space="preserve">ORD005301</t>
  </si>
  <si>
    <t xml:space="preserve">ORD005302</t>
  </si>
  <si>
    <t xml:space="preserve">ORD005303</t>
  </si>
  <si>
    <t xml:space="preserve">ORD005304</t>
  </si>
  <si>
    <t xml:space="preserve">ORD005305</t>
  </si>
  <si>
    <t xml:space="preserve">ORD005306</t>
  </si>
  <si>
    <t xml:space="preserve">ORD005307</t>
  </si>
  <si>
    <t xml:space="preserve">ORD005308</t>
  </si>
  <si>
    <t xml:space="preserve">ORD005309</t>
  </si>
  <si>
    <t xml:space="preserve">ORD005310</t>
  </si>
  <si>
    <t xml:space="preserve">ORD005311</t>
  </si>
  <si>
    <t xml:space="preserve">ORD005312</t>
  </si>
  <si>
    <t xml:space="preserve">ORD005313</t>
  </si>
  <si>
    <t xml:space="preserve">ORD005314</t>
  </si>
  <si>
    <t xml:space="preserve">ORD005315</t>
  </si>
  <si>
    <t xml:space="preserve">ORD005316</t>
  </si>
  <si>
    <t xml:space="preserve">ORD005317</t>
  </si>
  <si>
    <t xml:space="preserve">ORD005318</t>
  </si>
  <si>
    <t xml:space="preserve">ORD005319</t>
  </si>
  <si>
    <t xml:space="preserve">ORD005320</t>
  </si>
  <si>
    <t xml:space="preserve">ORD005321</t>
  </si>
  <si>
    <t xml:space="preserve">ORD005322</t>
  </si>
  <si>
    <t xml:space="preserve">ORD005323</t>
  </si>
  <si>
    <t xml:space="preserve">ORD005324</t>
  </si>
  <si>
    <t xml:space="preserve">ORD005325</t>
  </si>
  <si>
    <t xml:space="preserve">ORD005326</t>
  </si>
  <si>
    <t xml:space="preserve">ORD005327</t>
  </si>
  <si>
    <t xml:space="preserve">ORD005328</t>
  </si>
  <si>
    <t xml:space="preserve">ORD005329</t>
  </si>
  <si>
    <t xml:space="preserve">ORD005330</t>
  </si>
  <si>
    <t xml:space="preserve">ORD005331</t>
  </si>
  <si>
    <t xml:space="preserve">ORD005332</t>
  </si>
  <si>
    <t xml:space="preserve">ORD005333</t>
  </si>
  <si>
    <t xml:space="preserve">ORD005334</t>
  </si>
  <si>
    <t xml:space="preserve">ORD005335</t>
  </si>
  <si>
    <t xml:space="preserve">ORD005336</t>
  </si>
  <si>
    <t xml:space="preserve">ORD005337</t>
  </si>
  <si>
    <t xml:space="preserve">ORD005338</t>
  </si>
  <si>
    <t xml:space="preserve">ORD005339</t>
  </si>
  <si>
    <t xml:space="preserve">ORD005340</t>
  </si>
  <si>
    <t xml:space="preserve">ORD005341</t>
  </si>
  <si>
    <t xml:space="preserve">ORD005342</t>
  </si>
  <si>
    <t xml:space="preserve">ORD005343</t>
  </si>
  <si>
    <t xml:space="preserve">ORD005344</t>
  </si>
  <si>
    <t xml:space="preserve">ORD005345</t>
  </si>
  <si>
    <t xml:space="preserve">ORD005346</t>
  </si>
  <si>
    <t xml:space="preserve">ORD005347</t>
  </si>
  <si>
    <t xml:space="preserve">ORD005348</t>
  </si>
  <si>
    <t xml:space="preserve">ORD005349</t>
  </si>
  <si>
    <t xml:space="preserve">ORD005350</t>
  </si>
  <si>
    <t xml:space="preserve">ORD005351</t>
  </si>
  <si>
    <t xml:space="preserve">ORD005352</t>
  </si>
  <si>
    <t xml:space="preserve">2025-02-08</t>
  </si>
  <si>
    <t xml:space="preserve">ORD005353</t>
  </si>
  <si>
    <t xml:space="preserve">ORD005354</t>
  </si>
  <si>
    <t xml:space="preserve">ORD005355</t>
  </si>
  <si>
    <t xml:space="preserve">ORD005356</t>
  </si>
  <si>
    <t xml:space="preserve">ORD005357</t>
  </si>
  <si>
    <t xml:space="preserve">ORD005358</t>
  </si>
  <si>
    <t xml:space="preserve">ORD005359</t>
  </si>
  <si>
    <t xml:space="preserve">ORD005360</t>
  </si>
  <si>
    <t xml:space="preserve">ORD005361</t>
  </si>
  <si>
    <t xml:space="preserve">ORD005362</t>
  </si>
  <si>
    <t xml:space="preserve">ORD005363</t>
  </si>
  <si>
    <t xml:space="preserve">ORD005364</t>
  </si>
  <si>
    <t xml:space="preserve">ORD005365</t>
  </si>
  <si>
    <t xml:space="preserve">ORD005366</t>
  </si>
  <si>
    <t xml:space="preserve">ORD005367</t>
  </si>
  <si>
    <t xml:space="preserve">ORD005368</t>
  </si>
  <si>
    <t xml:space="preserve">ORD005369</t>
  </si>
  <si>
    <t xml:space="preserve">ORD005370</t>
  </si>
  <si>
    <t xml:space="preserve">ORD005371</t>
  </si>
  <si>
    <t xml:space="preserve">ORD005372</t>
  </si>
  <si>
    <t xml:space="preserve">ORD005373</t>
  </si>
  <si>
    <t xml:space="preserve">ORD005374</t>
  </si>
  <si>
    <t xml:space="preserve">ORD005375</t>
  </si>
  <si>
    <t xml:space="preserve">ORD005376</t>
  </si>
  <si>
    <t xml:space="preserve">ORD005377</t>
  </si>
  <si>
    <t xml:space="preserve">ORD005378</t>
  </si>
  <si>
    <t xml:space="preserve">ORD005379</t>
  </si>
  <si>
    <t xml:space="preserve">ORD005380</t>
  </si>
  <si>
    <t xml:space="preserve">ORD005381</t>
  </si>
  <si>
    <t xml:space="preserve">ORD005382</t>
  </si>
  <si>
    <t xml:space="preserve">ORD005383</t>
  </si>
  <si>
    <t xml:space="preserve">ORD005384</t>
  </si>
  <si>
    <t xml:space="preserve">ORD005385</t>
  </si>
  <si>
    <t xml:space="preserve">ORD005386</t>
  </si>
  <si>
    <t xml:space="preserve">ORD005387</t>
  </si>
  <si>
    <t xml:space="preserve">ORD005388</t>
  </si>
  <si>
    <t xml:space="preserve">ORD005389</t>
  </si>
  <si>
    <t xml:space="preserve">ORD005390</t>
  </si>
  <si>
    <t xml:space="preserve">ORD005391</t>
  </si>
  <si>
    <t xml:space="preserve">ORD005392</t>
  </si>
  <si>
    <t xml:space="preserve">ORD005393</t>
  </si>
  <si>
    <t xml:space="preserve">ORD005394</t>
  </si>
  <si>
    <t xml:space="preserve">ORD005395</t>
  </si>
  <si>
    <t xml:space="preserve">ORD005396</t>
  </si>
  <si>
    <t xml:space="preserve">ORD005397</t>
  </si>
  <si>
    <t xml:space="preserve">ORD005398</t>
  </si>
  <si>
    <t xml:space="preserve">ORD005399</t>
  </si>
  <si>
    <t xml:space="preserve">ORD005400</t>
  </si>
  <si>
    <t xml:space="preserve">ORD005401</t>
  </si>
  <si>
    <t xml:space="preserve">ORD005402</t>
  </si>
  <si>
    <t xml:space="preserve">ORD005403</t>
  </si>
  <si>
    <t xml:space="preserve">ORD005404</t>
  </si>
  <si>
    <t xml:space="preserve">ORD005405</t>
  </si>
  <si>
    <t xml:space="preserve">ORD005406</t>
  </si>
  <si>
    <t xml:space="preserve">ORD005407</t>
  </si>
  <si>
    <t xml:space="preserve">ORD005408</t>
  </si>
  <si>
    <t xml:space="preserve">ORD005409</t>
  </si>
  <si>
    <t xml:space="preserve">ORD005410</t>
  </si>
  <si>
    <t xml:space="preserve">ORD005411</t>
  </si>
  <si>
    <t xml:space="preserve">ORD005412</t>
  </si>
  <si>
    <t xml:space="preserve">ORD005413</t>
  </si>
  <si>
    <t xml:space="preserve">ORD005414</t>
  </si>
  <si>
    <t xml:space="preserve">ORD005415</t>
  </si>
  <si>
    <t xml:space="preserve">ORD005416</t>
  </si>
  <si>
    <t xml:space="preserve">ORD005417</t>
  </si>
  <si>
    <t xml:space="preserve">ORD005418</t>
  </si>
  <si>
    <t xml:space="preserve">ORD005419</t>
  </si>
  <si>
    <t xml:space="preserve">ORD005420</t>
  </si>
  <si>
    <t xml:space="preserve">ORD005421</t>
  </si>
  <si>
    <t xml:space="preserve">ORD005422</t>
  </si>
  <si>
    <t xml:space="preserve">ORD005423</t>
  </si>
  <si>
    <t xml:space="preserve">ORD005424</t>
  </si>
  <si>
    <t xml:space="preserve">ORD005425</t>
  </si>
  <si>
    <t xml:space="preserve">ORD005426</t>
  </si>
  <si>
    <t xml:space="preserve">ORD005427</t>
  </si>
  <si>
    <t xml:space="preserve">ORD005428</t>
  </si>
  <si>
    <t xml:space="preserve">ORD005429</t>
  </si>
  <si>
    <t xml:space="preserve">ORD005430</t>
  </si>
  <si>
    <t xml:space="preserve">ORD005431</t>
  </si>
  <si>
    <t xml:space="preserve">ORD005432</t>
  </si>
  <si>
    <t xml:space="preserve">ORD005433</t>
  </si>
  <si>
    <t xml:space="preserve">ORD005434</t>
  </si>
  <si>
    <t xml:space="preserve">ORD005435</t>
  </si>
  <si>
    <t xml:space="preserve">ORD005436</t>
  </si>
  <si>
    <t xml:space="preserve">ORD005437</t>
  </si>
  <si>
    <t xml:space="preserve">ORD005438</t>
  </si>
  <si>
    <t xml:space="preserve">ORD005439</t>
  </si>
  <si>
    <t xml:space="preserve">ORD005440</t>
  </si>
  <si>
    <t xml:space="preserve">ORD005441</t>
  </si>
  <si>
    <t xml:space="preserve">ORD005442</t>
  </si>
  <si>
    <t xml:space="preserve">ORD005443</t>
  </si>
  <si>
    <t xml:space="preserve">ORD005444</t>
  </si>
  <si>
    <t xml:space="preserve">ORD005445</t>
  </si>
  <si>
    <t xml:space="preserve">ORD005446</t>
  </si>
  <si>
    <t xml:space="preserve">ORD005447</t>
  </si>
  <si>
    <t xml:space="preserve">ORD005448</t>
  </si>
  <si>
    <t xml:space="preserve">ORD005449</t>
  </si>
  <si>
    <t xml:space="preserve">ORD005450</t>
  </si>
  <si>
    <t xml:space="preserve">ORD005451</t>
  </si>
  <si>
    <t xml:space="preserve">ORD005452</t>
  </si>
  <si>
    <t xml:space="preserve">ORD005453</t>
  </si>
  <si>
    <t xml:space="preserve">ORD005454</t>
  </si>
  <si>
    <t xml:space="preserve">ORD005455</t>
  </si>
  <si>
    <t xml:space="preserve">ORD005456</t>
  </si>
  <si>
    <t xml:space="preserve">ORD005457</t>
  </si>
  <si>
    <t xml:space="preserve">ORD005458</t>
  </si>
  <si>
    <t xml:space="preserve">ORD005459</t>
  </si>
  <si>
    <t xml:space="preserve">ORD005460</t>
  </si>
  <si>
    <t xml:space="preserve">ORD005461</t>
  </si>
  <si>
    <t xml:space="preserve">ORD005462</t>
  </si>
  <si>
    <t xml:space="preserve">ORD005463</t>
  </si>
  <si>
    <t xml:space="preserve">ORD005464</t>
  </si>
  <si>
    <t xml:space="preserve">ORD005465</t>
  </si>
  <si>
    <t xml:space="preserve">ORD005466</t>
  </si>
  <si>
    <t xml:space="preserve">ORD005467</t>
  </si>
  <si>
    <t xml:space="preserve">ORD005468</t>
  </si>
  <si>
    <t xml:space="preserve">ORD005469</t>
  </si>
  <si>
    <t xml:space="preserve">ORD005470</t>
  </si>
  <si>
    <t xml:space="preserve">ORD005471</t>
  </si>
  <si>
    <t xml:space="preserve">ORD005472</t>
  </si>
  <si>
    <t xml:space="preserve">ORD005473</t>
  </si>
  <si>
    <t xml:space="preserve">ORD005474</t>
  </si>
  <si>
    <t xml:space="preserve">ORD005475</t>
  </si>
  <si>
    <t xml:space="preserve">ORD005476</t>
  </si>
  <si>
    <t xml:space="preserve">ORD005477</t>
  </si>
  <si>
    <t xml:space="preserve">ORD005478</t>
  </si>
  <si>
    <t xml:space="preserve">ORD005479</t>
  </si>
  <si>
    <t xml:space="preserve">ORD005480</t>
  </si>
  <si>
    <t xml:space="preserve">ORD005481</t>
  </si>
  <si>
    <t xml:space="preserve">ORD005482</t>
  </si>
  <si>
    <t xml:space="preserve">ORD005483</t>
  </si>
  <si>
    <t xml:space="preserve">ORD005484</t>
  </si>
  <si>
    <t xml:space="preserve">ORD005485</t>
  </si>
  <si>
    <t xml:space="preserve">ORD005486</t>
  </si>
  <si>
    <t xml:space="preserve">ORD005487</t>
  </si>
  <si>
    <t xml:space="preserve">ORD005488</t>
  </si>
  <si>
    <t xml:space="preserve">ORD005489</t>
  </si>
  <si>
    <t xml:space="preserve">ORD005490</t>
  </si>
  <si>
    <t xml:space="preserve">ORD005491</t>
  </si>
  <si>
    <t xml:space="preserve">ORD005492</t>
  </si>
  <si>
    <t xml:space="preserve">ORD005493</t>
  </si>
  <si>
    <t xml:space="preserve">ORD005494</t>
  </si>
  <si>
    <t xml:space="preserve">ORD005495</t>
  </si>
  <si>
    <t xml:space="preserve">ORD005496</t>
  </si>
  <si>
    <t xml:space="preserve">ORD005497</t>
  </si>
  <si>
    <t xml:space="preserve">ORD005498</t>
  </si>
  <si>
    <t xml:space="preserve">ORD005499</t>
  </si>
  <si>
    <t xml:space="preserve">ORD005500</t>
  </si>
  <si>
    <t xml:space="preserve">ORD005501</t>
  </si>
  <si>
    <t xml:space="preserve">ORD005502</t>
  </si>
  <si>
    <t xml:space="preserve">ORD005503</t>
  </si>
  <si>
    <t xml:space="preserve">ORD005504</t>
  </si>
  <si>
    <t xml:space="preserve">ORD005505</t>
  </si>
  <si>
    <t xml:space="preserve">ORD005506</t>
  </si>
  <si>
    <t xml:space="preserve">ORD005507</t>
  </si>
  <si>
    <t xml:space="preserve">ORD005508</t>
  </si>
  <si>
    <t xml:space="preserve">ORD005509</t>
  </si>
  <si>
    <t xml:space="preserve">ORD005510</t>
  </si>
  <si>
    <t xml:space="preserve">ORD005511</t>
  </si>
  <si>
    <t xml:space="preserve">ORD005512</t>
  </si>
  <si>
    <t xml:space="preserve">ORD005513</t>
  </si>
  <si>
    <t xml:space="preserve">ORD005514</t>
  </si>
  <si>
    <t xml:space="preserve">ORD005515</t>
  </si>
  <si>
    <t xml:space="preserve">ORD005516</t>
  </si>
  <si>
    <t xml:space="preserve">ORD005517</t>
  </si>
  <si>
    <t xml:space="preserve">ORD005518</t>
  </si>
  <si>
    <t xml:space="preserve">ORD005519</t>
  </si>
  <si>
    <t xml:space="preserve">ORD005520</t>
  </si>
  <si>
    <t xml:space="preserve">ORD005521</t>
  </si>
  <si>
    <t xml:space="preserve">ORD005522</t>
  </si>
  <si>
    <t xml:space="preserve">ORD005523</t>
  </si>
  <si>
    <t xml:space="preserve">ORD005524</t>
  </si>
  <si>
    <t xml:space="preserve">ORD005525</t>
  </si>
  <si>
    <t xml:space="preserve">ORD005526</t>
  </si>
  <si>
    <t xml:space="preserve">ORD005527</t>
  </si>
  <si>
    <t xml:space="preserve">ORD005528</t>
  </si>
  <si>
    <t xml:space="preserve">ORD005529</t>
  </si>
  <si>
    <t xml:space="preserve">ORD005530</t>
  </si>
  <si>
    <t xml:space="preserve">ORD005531</t>
  </si>
  <si>
    <t xml:space="preserve">ORD005532</t>
  </si>
  <si>
    <t xml:space="preserve">ORD005533</t>
  </si>
  <si>
    <t xml:space="preserve">ORD005534</t>
  </si>
  <si>
    <t xml:space="preserve">ORD005535</t>
  </si>
  <si>
    <t xml:space="preserve">ORD005536</t>
  </si>
  <si>
    <t xml:space="preserve">ORD005537</t>
  </si>
  <si>
    <t xml:space="preserve">ORD005538</t>
  </si>
  <si>
    <t xml:space="preserve">ORD005539</t>
  </si>
  <si>
    <t xml:space="preserve">ORD005540</t>
  </si>
  <si>
    <t xml:space="preserve">ORD005541</t>
  </si>
  <si>
    <t xml:space="preserve">ORD005542</t>
  </si>
  <si>
    <t xml:space="preserve">ORD005543</t>
  </si>
  <si>
    <t xml:space="preserve">ORD005544</t>
  </si>
  <si>
    <t xml:space="preserve">ORD005545</t>
  </si>
  <si>
    <t xml:space="preserve">ORD005546</t>
  </si>
  <si>
    <t xml:space="preserve">ORD005547</t>
  </si>
  <si>
    <t xml:space="preserve">ORD005548</t>
  </si>
  <si>
    <t xml:space="preserve">ORD005549</t>
  </si>
  <si>
    <t xml:space="preserve">ORD005550</t>
  </si>
  <si>
    <t xml:space="preserve">ORD005551</t>
  </si>
  <si>
    <t xml:space="preserve">ORD005552</t>
  </si>
  <si>
    <t xml:space="preserve">ORD005553</t>
  </si>
  <si>
    <t xml:space="preserve">ORD005554</t>
  </si>
  <si>
    <t xml:space="preserve">ORD005555</t>
  </si>
  <si>
    <t xml:space="preserve">ORD005556</t>
  </si>
  <si>
    <t xml:space="preserve">ORD005557</t>
  </si>
  <si>
    <t xml:space="preserve">ORD005558</t>
  </si>
  <si>
    <t xml:space="preserve">ORD005559</t>
  </si>
  <si>
    <t xml:space="preserve">ORD005560</t>
  </si>
  <si>
    <t xml:space="preserve">ORD005561</t>
  </si>
  <si>
    <t xml:space="preserve">ORD005562</t>
  </si>
  <si>
    <t xml:space="preserve">ORD005563</t>
  </si>
  <si>
    <t xml:space="preserve">ORD005564</t>
  </si>
  <si>
    <t xml:space="preserve">ORD005565</t>
  </si>
  <si>
    <t xml:space="preserve">ORD005566</t>
  </si>
  <si>
    <t xml:space="preserve">ORD005567</t>
  </si>
  <si>
    <t xml:space="preserve">ORD005568</t>
  </si>
  <si>
    <t xml:space="preserve">ORD005569</t>
  </si>
  <si>
    <t xml:space="preserve">ORD005570</t>
  </si>
  <si>
    <t xml:space="preserve">ORD005571</t>
  </si>
  <si>
    <t xml:space="preserve">ORD005572</t>
  </si>
  <si>
    <t xml:space="preserve">ORD005573</t>
  </si>
  <si>
    <t xml:space="preserve">ORD005574</t>
  </si>
  <si>
    <t xml:space="preserve">ORD005575</t>
  </si>
  <si>
    <t xml:space="preserve">ORD005576</t>
  </si>
  <si>
    <t xml:space="preserve">ORD005577</t>
  </si>
  <si>
    <t xml:space="preserve">ORD005578</t>
  </si>
  <si>
    <t xml:space="preserve">ORD005579</t>
  </si>
  <si>
    <t xml:space="preserve">ORD005580</t>
  </si>
  <si>
    <t xml:space="preserve">ORD005581</t>
  </si>
  <si>
    <t xml:space="preserve">ORD005582</t>
  </si>
  <si>
    <t xml:space="preserve">ORD005583</t>
  </si>
  <si>
    <t xml:space="preserve">ORD005584</t>
  </si>
  <si>
    <t xml:space="preserve">ORD005585</t>
  </si>
  <si>
    <t xml:space="preserve">ORD005586</t>
  </si>
  <si>
    <t xml:space="preserve">ORD005587</t>
  </si>
  <si>
    <t xml:space="preserve">ORD005588</t>
  </si>
  <si>
    <t xml:space="preserve">ORD005589</t>
  </si>
  <si>
    <t xml:space="preserve">ORD005590</t>
  </si>
  <si>
    <t xml:space="preserve">ORD005591</t>
  </si>
  <si>
    <t xml:space="preserve">ORD005592</t>
  </si>
  <si>
    <t xml:space="preserve">ORD005593</t>
  </si>
  <si>
    <t xml:space="preserve">ORD005594</t>
  </si>
  <si>
    <t xml:space="preserve">ORD005595</t>
  </si>
  <si>
    <t xml:space="preserve">ORD005596</t>
  </si>
  <si>
    <t xml:space="preserve">ORD005597</t>
  </si>
  <si>
    <t xml:space="preserve">ORD005598</t>
  </si>
  <si>
    <t xml:space="preserve">ORD005599</t>
  </si>
  <si>
    <t xml:space="preserve">ORD005600</t>
  </si>
  <si>
    <t xml:space="preserve">ORD005601</t>
  </si>
  <si>
    <t xml:space="preserve">ORD005602</t>
  </si>
  <si>
    <t xml:space="preserve">ORD005603</t>
  </si>
  <si>
    <t xml:space="preserve">ORD005604</t>
  </si>
  <si>
    <t xml:space="preserve">ORD005605</t>
  </si>
  <si>
    <t xml:space="preserve">ORD005606</t>
  </si>
  <si>
    <t xml:space="preserve">ORD005607</t>
  </si>
  <si>
    <t xml:space="preserve">ORD005608</t>
  </si>
  <si>
    <t xml:space="preserve">ORD005609</t>
  </si>
  <si>
    <t xml:space="preserve">ORD005610</t>
  </si>
  <si>
    <t xml:space="preserve">ORD005611</t>
  </si>
  <si>
    <t xml:space="preserve">ORD005612</t>
  </si>
  <si>
    <t xml:space="preserve">ORD005613</t>
  </si>
  <si>
    <t xml:space="preserve">ORD005614</t>
  </si>
  <si>
    <t xml:space="preserve">ORD005615</t>
  </si>
  <si>
    <t xml:space="preserve">ORD005616</t>
  </si>
  <si>
    <t xml:space="preserve">ORD005617</t>
  </si>
  <si>
    <t xml:space="preserve">ORD005618</t>
  </si>
  <si>
    <t xml:space="preserve">ORD005619</t>
  </si>
  <si>
    <t xml:space="preserve">ORD005620</t>
  </si>
  <si>
    <t xml:space="preserve">ORD005621</t>
  </si>
  <si>
    <t xml:space="preserve">ORD005622</t>
  </si>
  <si>
    <t xml:space="preserve">ORD005623</t>
  </si>
  <si>
    <t xml:space="preserve">ORD005624</t>
  </si>
  <si>
    <t xml:space="preserve">ORD005625</t>
  </si>
  <si>
    <t xml:space="preserve">ORD005626</t>
  </si>
  <si>
    <t xml:space="preserve">ORD005627</t>
  </si>
  <si>
    <t xml:space="preserve">ORD005628</t>
  </si>
  <si>
    <t xml:space="preserve">ORD005629</t>
  </si>
  <si>
    <t xml:space="preserve">ORD005630</t>
  </si>
  <si>
    <t xml:space="preserve">ORD005631</t>
  </si>
  <si>
    <t xml:space="preserve">ORD005632</t>
  </si>
  <si>
    <t xml:space="preserve">ORD005633</t>
  </si>
  <si>
    <t xml:space="preserve">ORD005634</t>
  </si>
  <si>
    <t xml:space="preserve">ORD005635</t>
  </si>
  <si>
    <t xml:space="preserve">ORD005636</t>
  </si>
  <si>
    <t xml:space="preserve">ORD005637</t>
  </si>
  <si>
    <t xml:space="preserve">ORD005638</t>
  </si>
  <si>
    <t xml:space="preserve">ORD005639</t>
  </si>
  <si>
    <t xml:space="preserve">ORD005640</t>
  </si>
  <si>
    <t xml:space="preserve">ORD005641</t>
  </si>
  <si>
    <t xml:space="preserve">ORD005642</t>
  </si>
  <si>
    <t xml:space="preserve">ORD005643</t>
  </si>
  <si>
    <t xml:space="preserve">ORD005644</t>
  </si>
  <si>
    <t xml:space="preserve">ORD005645</t>
  </si>
  <si>
    <t xml:space="preserve">ORD005646</t>
  </si>
  <si>
    <t xml:space="preserve">ORD005647</t>
  </si>
  <si>
    <t xml:space="preserve">ORD005648</t>
  </si>
  <si>
    <t xml:space="preserve">ORD005649</t>
  </si>
  <si>
    <t xml:space="preserve">ORD005650</t>
  </si>
  <si>
    <t xml:space="preserve">ORD005651</t>
  </si>
  <si>
    <t xml:space="preserve">ORD005652</t>
  </si>
  <si>
    <t xml:space="preserve">ORD005653</t>
  </si>
  <si>
    <t xml:space="preserve">ORD005654</t>
  </si>
  <si>
    <t xml:space="preserve">ORD005655</t>
  </si>
  <si>
    <t xml:space="preserve">ORD005656</t>
  </si>
  <si>
    <t xml:space="preserve">ORD005657</t>
  </si>
  <si>
    <t xml:space="preserve">ORD005658</t>
  </si>
  <si>
    <t xml:space="preserve">ORD005659</t>
  </si>
  <si>
    <t xml:space="preserve">ORD005660</t>
  </si>
  <si>
    <t xml:space="preserve">ORD005661</t>
  </si>
  <si>
    <t xml:space="preserve">ORD005662</t>
  </si>
  <si>
    <t xml:space="preserve">ORD005663</t>
  </si>
  <si>
    <t xml:space="preserve">ORD005664</t>
  </si>
  <si>
    <t xml:space="preserve">ORD005665</t>
  </si>
  <si>
    <t xml:space="preserve">ORD005666</t>
  </si>
  <si>
    <t xml:space="preserve">ORD005667</t>
  </si>
  <si>
    <t xml:space="preserve">ORD005668</t>
  </si>
  <si>
    <t xml:space="preserve">ORD005669</t>
  </si>
  <si>
    <t xml:space="preserve">ORD005670</t>
  </si>
  <si>
    <t xml:space="preserve">ORD005671</t>
  </si>
  <si>
    <t xml:space="preserve">ORD005672</t>
  </si>
  <si>
    <t xml:space="preserve">ORD005673</t>
  </si>
  <si>
    <t xml:space="preserve">ORD005674</t>
  </si>
  <si>
    <t xml:space="preserve">ORD005675</t>
  </si>
  <si>
    <t xml:space="preserve">2024-03-12</t>
  </si>
  <si>
    <t xml:space="preserve">ORD005676</t>
  </si>
  <si>
    <t xml:space="preserve">ORD005677</t>
  </si>
  <si>
    <t xml:space="preserve">ORD005678</t>
  </si>
  <si>
    <t xml:space="preserve">ORD005679</t>
  </si>
  <si>
    <t xml:space="preserve">ORD005680</t>
  </si>
  <si>
    <t xml:space="preserve">ORD005681</t>
  </si>
  <si>
    <t xml:space="preserve">ORD005682</t>
  </si>
  <si>
    <t xml:space="preserve">ORD005683</t>
  </si>
  <si>
    <t xml:space="preserve">ORD005684</t>
  </si>
  <si>
    <t xml:space="preserve">ORD005685</t>
  </si>
  <si>
    <t xml:space="preserve">ORD005686</t>
  </si>
  <si>
    <t xml:space="preserve">ORD005687</t>
  </si>
  <si>
    <t xml:space="preserve">ORD005688</t>
  </si>
  <si>
    <t xml:space="preserve">ORD005689</t>
  </si>
  <si>
    <t xml:space="preserve">ORD005690</t>
  </si>
  <si>
    <t xml:space="preserve">ORD005691</t>
  </si>
  <si>
    <t xml:space="preserve">ORD005692</t>
  </si>
  <si>
    <t xml:space="preserve">ORD005693</t>
  </si>
  <si>
    <t xml:space="preserve">ORD005694</t>
  </si>
  <si>
    <t xml:space="preserve">ORD005695</t>
  </si>
  <si>
    <t xml:space="preserve">ORD005696</t>
  </si>
  <si>
    <t xml:space="preserve">ORD005697</t>
  </si>
  <si>
    <t xml:space="preserve">ORD005698</t>
  </si>
  <si>
    <t xml:space="preserve">ORD005699</t>
  </si>
  <si>
    <t xml:space="preserve">ORD005700</t>
  </si>
  <si>
    <t xml:space="preserve">ORD005701</t>
  </si>
  <si>
    <t xml:space="preserve">ORD005702</t>
  </si>
  <si>
    <t xml:space="preserve">ORD005703</t>
  </si>
  <si>
    <t xml:space="preserve">ORD005704</t>
  </si>
  <si>
    <t xml:space="preserve">ORD005705</t>
  </si>
  <si>
    <t xml:space="preserve">ORD005706</t>
  </si>
  <si>
    <t xml:space="preserve">ORD005707</t>
  </si>
  <si>
    <t xml:space="preserve">ORD005708</t>
  </si>
  <si>
    <t xml:space="preserve">ORD005709</t>
  </si>
  <si>
    <t xml:space="preserve">ORD005710</t>
  </si>
  <si>
    <t xml:space="preserve">ORD005711</t>
  </si>
  <si>
    <t xml:space="preserve">ORD005712</t>
  </si>
  <si>
    <t xml:space="preserve">ORD005713</t>
  </si>
  <si>
    <t xml:space="preserve">ORD005714</t>
  </si>
  <si>
    <t xml:space="preserve">ORD005715</t>
  </si>
  <si>
    <t xml:space="preserve">ORD005716</t>
  </si>
  <si>
    <t xml:space="preserve">ORD005717</t>
  </si>
  <si>
    <t xml:space="preserve">ORD005718</t>
  </si>
  <si>
    <t xml:space="preserve">ORD005719</t>
  </si>
  <si>
    <t xml:space="preserve">ORD005720</t>
  </si>
  <si>
    <t xml:space="preserve">ORD005721</t>
  </si>
  <si>
    <t xml:space="preserve">ORD005722</t>
  </si>
  <si>
    <t xml:space="preserve">ORD005723</t>
  </si>
  <si>
    <t xml:space="preserve">ORD005724</t>
  </si>
  <si>
    <t xml:space="preserve">ORD005725</t>
  </si>
  <si>
    <t xml:space="preserve">ORD005726</t>
  </si>
  <si>
    <t xml:space="preserve">ORD005727</t>
  </si>
  <si>
    <t xml:space="preserve">ORD005728</t>
  </si>
  <si>
    <t xml:space="preserve">ORD005729</t>
  </si>
  <si>
    <t xml:space="preserve">ORD005730</t>
  </si>
  <si>
    <t xml:space="preserve">ORD005731</t>
  </si>
  <si>
    <t xml:space="preserve">ORD005732</t>
  </si>
  <si>
    <t xml:space="preserve">ORD005733</t>
  </si>
  <si>
    <t xml:space="preserve">ORD005734</t>
  </si>
  <si>
    <t xml:space="preserve">ORD005735</t>
  </si>
  <si>
    <t xml:space="preserve">ORD005736</t>
  </si>
  <si>
    <t xml:space="preserve">ORD005737</t>
  </si>
  <si>
    <t xml:space="preserve">ORD005738</t>
  </si>
  <si>
    <t xml:space="preserve">ORD005739</t>
  </si>
  <si>
    <t xml:space="preserve">ORD005740</t>
  </si>
  <si>
    <t xml:space="preserve">ORD005741</t>
  </si>
  <si>
    <t xml:space="preserve">ORD005742</t>
  </si>
  <si>
    <t xml:space="preserve">ORD005743</t>
  </si>
  <si>
    <t xml:space="preserve">ORD005744</t>
  </si>
  <si>
    <t xml:space="preserve">ORD005745</t>
  </si>
  <si>
    <t xml:space="preserve">ORD005746</t>
  </si>
  <si>
    <t xml:space="preserve">ORD005747</t>
  </si>
  <si>
    <t xml:space="preserve">ORD005748</t>
  </si>
  <si>
    <t xml:space="preserve">ORD005749</t>
  </si>
  <si>
    <t xml:space="preserve">ORD005750</t>
  </si>
  <si>
    <t xml:space="preserve">ORD005751</t>
  </si>
  <si>
    <t xml:space="preserve">ORD005752</t>
  </si>
  <si>
    <t xml:space="preserve">ORD005753</t>
  </si>
  <si>
    <t xml:space="preserve">ORD005754</t>
  </si>
  <si>
    <t xml:space="preserve">ORD005755</t>
  </si>
  <si>
    <t xml:space="preserve">ORD005756</t>
  </si>
  <si>
    <t xml:space="preserve">ORD005757</t>
  </si>
  <si>
    <t xml:space="preserve">ORD005758</t>
  </si>
  <si>
    <t xml:space="preserve">ORD005759</t>
  </si>
  <si>
    <t xml:space="preserve">ORD005760</t>
  </si>
  <si>
    <t xml:space="preserve">ORD005761</t>
  </si>
  <si>
    <t xml:space="preserve">ORD005762</t>
  </si>
  <si>
    <t xml:space="preserve">ORD005763</t>
  </si>
  <si>
    <t xml:space="preserve">ORD005764</t>
  </si>
  <si>
    <t xml:space="preserve">ORD005765</t>
  </si>
  <si>
    <t xml:space="preserve">ORD005766</t>
  </si>
  <si>
    <t xml:space="preserve">ORD005767</t>
  </si>
  <si>
    <t xml:space="preserve">ORD005768</t>
  </si>
  <si>
    <t xml:space="preserve">ORD005769</t>
  </si>
  <si>
    <t xml:space="preserve">ORD005770</t>
  </si>
  <si>
    <t xml:space="preserve">ORD005771</t>
  </si>
  <si>
    <t xml:space="preserve">ORD005772</t>
  </si>
  <si>
    <t xml:space="preserve">ORD005773</t>
  </si>
  <si>
    <t xml:space="preserve">ORD005774</t>
  </si>
  <si>
    <t xml:space="preserve">ORD005775</t>
  </si>
  <si>
    <t xml:space="preserve">ORD005776</t>
  </si>
  <si>
    <t xml:space="preserve">ORD005777</t>
  </si>
  <si>
    <t xml:space="preserve">ORD005778</t>
  </si>
  <si>
    <t xml:space="preserve">ORD005779</t>
  </si>
  <si>
    <t xml:space="preserve">ORD005780</t>
  </si>
  <si>
    <t xml:space="preserve">ORD005781</t>
  </si>
  <si>
    <t xml:space="preserve">ORD005782</t>
  </si>
  <si>
    <t xml:space="preserve">ORD005783</t>
  </si>
  <si>
    <t xml:space="preserve">ORD005784</t>
  </si>
  <si>
    <t xml:space="preserve">ORD005785</t>
  </si>
  <si>
    <t xml:space="preserve">ORD005786</t>
  </si>
  <si>
    <t xml:space="preserve">ORD005787</t>
  </si>
  <si>
    <t xml:space="preserve">ORD005788</t>
  </si>
  <si>
    <t xml:space="preserve">ORD005789</t>
  </si>
  <si>
    <t xml:space="preserve">ORD005790</t>
  </si>
  <si>
    <t xml:space="preserve">ORD005791</t>
  </si>
  <si>
    <t xml:space="preserve">ORD005792</t>
  </si>
  <si>
    <t xml:space="preserve">ORD005793</t>
  </si>
  <si>
    <t xml:space="preserve">ORD005794</t>
  </si>
  <si>
    <t xml:space="preserve">ORD005795</t>
  </si>
  <si>
    <t xml:space="preserve">ORD005796</t>
  </si>
  <si>
    <t xml:space="preserve">ORD005797</t>
  </si>
  <si>
    <t xml:space="preserve">ORD005798</t>
  </si>
  <si>
    <t xml:space="preserve">ORD005799</t>
  </si>
  <si>
    <t xml:space="preserve">ORD005800</t>
  </si>
  <si>
    <t xml:space="preserve">ORD005801</t>
  </si>
  <si>
    <t xml:space="preserve">ORD005802</t>
  </si>
  <si>
    <t xml:space="preserve">ORD005803</t>
  </si>
  <si>
    <t xml:space="preserve">ORD005804</t>
  </si>
  <si>
    <t xml:space="preserve">ORD005805</t>
  </si>
  <si>
    <t xml:space="preserve">ORD005806</t>
  </si>
  <si>
    <t xml:space="preserve">ORD005807</t>
  </si>
  <si>
    <t xml:space="preserve">ORD005808</t>
  </si>
  <si>
    <t xml:space="preserve">ORD005809</t>
  </si>
  <si>
    <t xml:space="preserve">ORD005810</t>
  </si>
  <si>
    <t xml:space="preserve">ORD005811</t>
  </si>
  <si>
    <t xml:space="preserve">ORD005812</t>
  </si>
  <si>
    <t xml:space="preserve">ORD005813</t>
  </si>
  <si>
    <t xml:space="preserve">ORD005814</t>
  </si>
  <si>
    <t xml:space="preserve">ORD005815</t>
  </si>
  <si>
    <t xml:space="preserve">ORD005816</t>
  </si>
  <si>
    <t xml:space="preserve">ORD005817</t>
  </si>
  <si>
    <t xml:space="preserve">ORD005818</t>
  </si>
  <si>
    <t xml:space="preserve">ORD005819</t>
  </si>
  <si>
    <t xml:space="preserve">ORD005820</t>
  </si>
  <si>
    <t xml:space="preserve">ORD005821</t>
  </si>
  <si>
    <t xml:space="preserve">ORD005822</t>
  </si>
  <si>
    <t xml:space="preserve">ORD005823</t>
  </si>
  <si>
    <t xml:space="preserve">ORD005824</t>
  </si>
  <si>
    <t xml:space="preserve">ORD005825</t>
  </si>
  <si>
    <t xml:space="preserve">ORD005826</t>
  </si>
  <si>
    <t xml:space="preserve">ORD005827</t>
  </si>
  <si>
    <t xml:space="preserve">ORD005828</t>
  </si>
  <si>
    <t xml:space="preserve">ORD005829</t>
  </si>
  <si>
    <t xml:space="preserve">ORD005830</t>
  </si>
  <si>
    <t xml:space="preserve">ORD005831</t>
  </si>
  <si>
    <t xml:space="preserve">ORD005832</t>
  </si>
  <si>
    <t xml:space="preserve">ORD005833</t>
  </si>
  <si>
    <t xml:space="preserve">ORD005834</t>
  </si>
  <si>
    <t xml:space="preserve">ORD005835</t>
  </si>
  <si>
    <t xml:space="preserve">ORD005836</t>
  </si>
  <si>
    <t xml:space="preserve">ORD005837</t>
  </si>
  <si>
    <t xml:space="preserve">ORD005838</t>
  </si>
  <si>
    <t xml:space="preserve">ORD005839</t>
  </si>
  <si>
    <t xml:space="preserve">ORD005840</t>
  </si>
  <si>
    <t xml:space="preserve">ORD005841</t>
  </si>
  <si>
    <t xml:space="preserve">ORD005842</t>
  </si>
  <si>
    <t xml:space="preserve">ORD005843</t>
  </si>
  <si>
    <t xml:space="preserve">ORD005844</t>
  </si>
  <si>
    <t xml:space="preserve">ORD005845</t>
  </si>
  <si>
    <t xml:space="preserve">ORD005846</t>
  </si>
  <si>
    <t xml:space="preserve">ORD005847</t>
  </si>
  <si>
    <t xml:space="preserve">ORD005848</t>
  </si>
  <si>
    <t xml:space="preserve">ORD005849</t>
  </si>
  <si>
    <t xml:space="preserve">ORD005850</t>
  </si>
  <si>
    <t xml:space="preserve">ORD005851</t>
  </si>
  <si>
    <t xml:space="preserve">ORD005852</t>
  </si>
  <si>
    <t xml:space="preserve">ORD005853</t>
  </si>
  <si>
    <t xml:space="preserve">ORD005854</t>
  </si>
  <si>
    <t xml:space="preserve">ORD005855</t>
  </si>
  <si>
    <t xml:space="preserve">ORD005856</t>
  </si>
  <si>
    <t xml:space="preserve">ORD005857</t>
  </si>
  <si>
    <t xml:space="preserve">ORD005858</t>
  </si>
  <si>
    <t xml:space="preserve">ORD005859</t>
  </si>
  <si>
    <t xml:space="preserve">ORD005860</t>
  </si>
  <si>
    <t xml:space="preserve">ORD005861</t>
  </si>
  <si>
    <t xml:space="preserve">ORD005862</t>
  </si>
  <si>
    <t xml:space="preserve">ORD005863</t>
  </si>
  <si>
    <t xml:space="preserve">ORD005864</t>
  </si>
  <si>
    <t xml:space="preserve">ORD005865</t>
  </si>
  <si>
    <t xml:space="preserve">ORD005866</t>
  </si>
  <si>
    <t xml:space="preserve">ORD005867</t>
  </si>
  <si>
    <t xml:space="preserve">ORD005868</t>
  </si>
  <si>
    <t xml:space="preserve">ORD005869</t>
  </si>
  <si>
    <t xml:space="preserve">ORD005870</t>
  </si>
  <si>
    <t xml:space="preserve">ORD005871</t>
  </si>
  <si>
    <t xml:space="preserve">ORD005872</t>
  </si>
  <si>
    <t xml:space="preserve">ORD005873</t>
  </si>
  <si>
    <t xml:space="preserve">ORD005874</t>
  </si>
  <si>
    <t xml:space="preserve">ORD005875</t>
  </si>
  <si>
    <t xml:space="preserve">ORD005876</t>
  </si>
  <si>
    <t xml:space="preserve">ORD005877</t>
  </si>
  <si>
    <t xml:space="preserve">ORD005878</t>
  </si>
  <si>
    <t xml:space="preserve">ORD005879</t>
  </si>
  <si>
    <t xml:space="preserve">ORD005880</t>
  </si>
  <si>
    <t xml:space="preserve">ORD005881</t>
  </si>
  <si>
    <t xml:space="preserve">ORD005882</t>
  </si>
  <si>
    <t xml:space="preserve">ORD005883</t>
  </si>
  <si>
    <t xml:space="preserve">ORD005884</t>
  </si>
  <si>
    <t xml:space="preserve">ORD005885</t>
  </si>
  <si>
    <t xml:space="preserve">ORD005886</t>
  </si>
  <si>
    <t xml:space="preserve">ORD005887</t>
  </si>
  <si>
    <t xml:space="preserve">ORD005888</t>
  </si>
  <si>
    <t xml:space="preserve">ORD005889</t>
  </si>
  <si>
    <t xml:space="preserve">ORD005890</t>
  </si>
  <si>
    <t xml:space="preserve">ORD005891</t>
  </si>
  <si>
    <t xml:space="preserve">ORD005892</t>
  </si>
  <si>
    <t xml:space="preserve">ORD005893</t>
  </si>
  <si>
    <t xml:space="preserve">ORD005894</t>
  </si>
  <si>
    <t xml:space="preserve">ORD005895</t>
  </si>
  <si>
    <t xml:space="preserve">ORD005896</t>
  </si>
  <si>
    <t xml:space="preserve">ORD005897</t>
  </si>
  <si>
    <t xml:space="preserve">ORD005898</t>
  </si>
  <si>
    <t xml:space="preserve">ORD005899</t>
  </si>
  <si>
    <t xml:space="preserve">ORD005900</t>
  </si>
  <si>
    <t xml:space="preserve">ORD005901</t>
  </si>
  <si>
    <t xml:space="preserve">ORD005902</t>
  </si>
  <si>
    <t xml:space="preserve">ORD005903</t>
  </si>
  <si>
    <t xml:space="preserve">ORD005904</t>
  </si>
  <si>
    <t xml:space="preserve">ORD005905</t>
  </si>
  <si>
    <t xml:space="preserve">ORD005906</t>
  </si>
  <si>
    <t xml:space="preserve">ORD005907</t>
  </si>
  <si>
    <t xml:space="preserve">ORD005908</t>
  </si>
  <si>
    <t xml:space="preserve">ORD005909</t>
  </si>
  <si>
    <t xml:space="preserve">ORD005910</t>
  </si>
  <si>
    <t xml:space="preserve">ORD005911</t>
  </si>
  <si>
    <t xml:space="preserve">ORD005912</t>
  </si>
  <si>
    <t xml:space="preserve">ORD005913</t>
  </si>
  <si>
    <t xml:space="preserve">ORD005914</t>
  </si>
  <si>
    <t xml:space="preserve">ORD005915</t>
  </si>
  <si>
    <t xml:space="preserve">ORD005916</t>
  </si>
  <si>
    <t xml:space="preserve">ORD005917</t>
  </si>
  <si>
    <t xml:space="preserve">ORD005918</t>
  </si>
  <si>
    <t xml:space="preserve">ORD005919</t>
  </si>
  <si>
    <t xml:space="preserve">ORD005920</t>
  </si>
  <si>
    <t xml:space="preserve">ORD005921</t>
  </si>
  <si>
    <t xml:space="preserve">ORD005922</t>
  </si>
  <si>
    <t xml:space="preserve">ORD005923</t>
  </si>
  <si>
    <t xml:space="preserve">ORD005924</t>
  </si>
  <si>
    <t xml:space="preserve">ORD005925</t>
  </si>
  <si>
    <t xml:space="preserve">ORD005926</t>
  </si>
  <si>
    <t xml:space="preserve">ORD005927</t>
  </si>
  <si>
    <t xml:space="preserve">ORD005928</t>
  </si>
  <si>
    <t xml:space="preserve">ORD005929</t>
  </si>
  <si>
    <t xml:space="preserve">ORD005930</t>
  </si>
  <si>
    <t xml:space="preserve">ORD005931</t>
  </si>
  <si>
    <t xml:space="preserve">ORD005932</t>
  </si>
  <si>
    <t xml:space="preserve">ORD005933</t>
  </si>
  <si>
    <t xml:space="preserve">ORD005934</t>
  </si>
  <si>
    <t xml:space="preserve">ORD005935</t>
  </si>
  <si>
    <t xml:space="preserve">ORD005936</t>
  </si>
  <si>
    <t xml:space="preserve">ORD005937</t>
  </si>
  <si>
    <t xml:space="preserve">ORD005938</t>
  </si>
  <si>
    <t xml:space="preserve">ORD005939</t>
  </si>
  <si>
    <t xml:space="preserve">ORD005940</t>
  </si>
  <si>
    <t xml:space="preserve">ORD005941</t>
  </si>
  <si>
    <t xml:space="preserve">ORD005942</t>
  </si>
  <si>
    <t xml:space="preserve">ORD005943</t>
  </si>
  <si>
    <t xml:space="preserve">ORD005944</t>
  </si>
  <si>
    <t xml:space="preserve">ORD005945</t>
  </si>
  <si>
    <t xml:space="preserve">ORD005946</t>
  </si>
  <si>
    <t xml:space="preserve">ORD005947</t>
  </si>
  <si>
    <t xml:space="preserve">ORD005948</t>
  </si>
  <si>
    <t xml:space="preserve">2024-05-04</t>
  </si>
  <si>
    <t xml:space="preserve">ORD005949</t>
  </si>
  <si>
    <t xml:space="preserve">ORD005950</t>
  </si>
  <si>
    <t xml:space="preserve">ORD005951</t>
  </si>
  <si>
    <t xml:space="preserve">ORD005952</t>
  </si>
  <si>
    <t xml:space="preserve">ORD005953</t>
  </si>
  <si>
    <t xml:space="preserve">ORD005954</t>
  </si>
  <si>
    <t xml:space="preserve">ORD005955</t>
  </si>
  <si>
    <t xml:space="preserve">ORD005956</t>
  </si>
  <si>
    <t xml:space="preserve">ORD005957</t>
  </si>
  <si>
    <t xml:space="preserve">ORD005958</t>
  </si>
  <si>
    <t xml:space="preserve">ORD005959</t>
  </si>
  <si>
    <t xml:space="preserve">ORD005960</t>
  </si>
  <si>
    <t xml:space="preserve">ORD005961</t>
  </si>
  <si>
    <t xml:space="preserve">ORD005962</t>
  </si>
  <si>
    <t xml:space="preserve">ORD005963</t>
  </si>
  <si>
    <t xml:space="preserve">ORD005964</t>
  </si>
  <si>
    <t xml:space="preserve">ORD005965</t>
  </si>
  <si>
    <t xml:space="preserve">ORD005966</t>
  </si>
  <si>
    <t xml:space="preserve">ORD005967</t>
  </si>
  <si>
    <t xml:space="preserve">ORD005968</t>
  </si>
  <si>
    <t xml:space="preserve">ORD005969</t>
  </si>
  <si>
    <t xml:space="preserve">ORD005970</t>
  </si>
  <si>
    <t xml:space="preserve">ORD005971</t>
  </si>
  <si>
    <t xml:space="preserve">ORD005972</t>
  </si>
  <si>
    <t xml:space="preserve">ORD005973</t>
  </si>
  <si>
    <t xml:space="preserve">ORD005974</t>
  </si>
  <si>
    <t xml:space="preserve">ORD005975</t>
  </si>
  <si>
    <t xml:space="preserve">ORD005976</t>
  </si>
  <si>
    <t xml:space="preserve">ORD005977</t>
  </si>
  <si>
    <t xml:space="preserve">ORD005978</t>
  </si>
  <si>
    <t xml:space="preserve">ORD005979</t>
  </si>
  <si>
    <t xml:space="preserve">ORD005980</t>
  </si>
  <si>
    <t xml:space="preserve">ORD005981</t>
  </si>
  <si>
    <t xml:space="preserve">ORD005982</t>
  </si>
  <si>
    <t xml:space="preserve">ORD005983</t>
  </si>
  <si>
    <t xml:space="preserve">ORD005984</t>
  </si>
  <si>
    <t xml:space="preserve">ORD005985</t>
  </si>
  <si>
    <t xml:space="preserve">ORD005986</t>
  </si>
  <si>
    <t xml:space="preserve">ORD005987</t>
  </si>
  <si>
    <t xml:space="preserve">ORD005988</t>
  </si>
  <si>
    <t xml:space="preserve">ORD005989</t>
  </si>
  <si>
    <t xml:space="preserve">ORD005990</t>
  </si>
  <si>
    <t xml:space="preserve">ORD005991</t>
  </si>
  <si>
    <t xml:space="preserve">ORD005992</t>
  </si>
  <si>
    <t xml:space="preserve">ORD005993</t>
  </si>
  <si>
    <t xml:space="preserve">ORD005994</t>
  </si>
  <si>
    <t xml:space="preserve">ORD005995</t>
  </si>
  <si>
    <t xml:space="preserve">ORD005996</t>
  </si>
  <si>
    <t xml:space="preserve">ORD005997</t>
  </si>
  <si>
    <t xml:space="preserve">ORD005998</t>
  </si>
  <si>
    <t xml:space="preserve">ORD005999</t>
  </si>
  <si>
    <t xml:space="preserve">ORD006000</t>
  </si>
  <si>
    <t xml:space="preserve">ORD006001</t>
  </si>
  <si>
    <t xml:space="preserve">ORD006002</t>
  </si>
  <si>
    <t xml:space="preserve">ORD006003</t>
  </si>
  <si>
    <t xml:space="preserve">ORD006004</t>
  </si>
  <si>
    <t xml:space="preserve">ORD006005</t>
  </si>
  <si>
    <t xml:space="preserve">ORD006006</t>
  </si>
  <si>
    <t xml:space="preserve">ORD006007</t>
  </si>
  <si>
    <t xml:space="preserve">ORD006008</t>
  </si>
  <si>
    <t xml:space="preserve">ORD006009</t>
  </si>
  <si>
    <t xml:space="preserve">ORD006010</t>
  </si>
  <si>
    <t xml:space="preserve">ORD006011</t>
  </si>
  <si>
    <t xml:space="preserve">ORD006012</t>
  </si>
  <si>
    <t xml:space="preserve">ORD006013</t>
  </si>
  <si>
    <t xml:space="preserve">ORD006014</t>
  </si>
  <si>
    <t xml:space="preserve">ORD006015</t>
  </si>
  <si>
    <t xml:space="preserve">ORD006016</t>
  </si>
  <si>
    <t xml:space="preserve">ORD006017</t>
  </si>
  <si>
    <t xml:space="preserve">ORD006018</t>
  </si>
  <si>
    <t xml:space="preserve">ORD006019</t>
  </si>
  <si>
    <t xml:space="preserve">ORD006020</t>
  </si>
  <si>
    <t xml:space="preserve">ORD006021</t>
  </si>
  <si>
    <t xml:space="preserve">ORD006022</t>
  </si>
  <si>
    <t xml:space="preserve">ORD006023</t>
  </si>
  <si>
    <t xml:space="preserve">ORD006024</t>
  </si>
  <si>
    <t xml:space="preserve">ORD006025</t>
  </si>
  <si>
    <t xml:space="preserve">ORD006026</t>
  </si>
  <si>
    <t xml:space="preserve">ORD006027</t>
  </si>
  <si>
    <t xml:space="preserve">ORD006028</t>
  </si>
  <si>
    <t xml:space="preserve">ORD006029</t>
  </si>
  <si>
    <t xml:space="preserve">ORD006030</t>
  </si>
  <si>
    <t xml:space="preserve">ORD006031</t>
  </si>
  <si>
    <t xml:space="preserve">ORD006032</t>
  </si>
  <si>
    <t xml:space="preserve">ORD006033</t>
  </si>
  <si>
    <t xml:space="preserve">ORD006034</t>
  </si>
  <si>
    <t xml:space="preserve">ORD006035</t>
  </si>
  <si>
    <t xml:space="preserve">ORD006036</t>
  </si>
  <si>
    <t xml:space="preserve">ORD006037</t>
  </si>
  <si>
    <t xml:space="preserve">ORD006038</t>
  </si>
  <si>
    <t xml:space="preserve">ORD006039</t>
  </si>
  <si>
    <t xml:space="preserve">ORD006040</t>
  </si>
  <si>
    <t xml:space="preserve">ORD006041</t>
  </si>
  <si>
    <t xml:space="preserve">ORD006042</t>
  </si>
  <si>
    <t xml:space="preserve">ORD006043</t>
  </si>
  <si>
    <t xml:space="preserve">ORD006044</t>
  </si>
  <si>
    <t xml:space="preserve">ORD006045</t>
  </si>
  <si>
    <t xml:space="preserve">ORD006046</t>
  </si>
  <si>
    <t xml:space="preserve">ORD006047</t>
  </si>
  <si>
    <t xml:space="preserve">ORD006048</t>
  </si>
  <si>
    <t xml:space="preserve">ORD006049</t>
  </si>
  <si>
    <t xml:space="preserve">ORD006050</t>
  </si>
  <si>
    <t xml:space="preserve">ORD006051</t>
  </si>
  <si>
    <t xml:space="preserve">ORD006052</t>
  </si>
  <si>
    <t xml:space="preserve">ORD006053</t>
  </si>
  <si>
    <t xml:space="preserve">ORD006054</t>
  </si>
  <si>
    <t xml:space="preserve">ORD006055</t>
  </si>
  <si>
    <t xml:space="preserve">ORD006056</t>
  </si>
  <si>
    <t xml:space="preserve">ORD006057</t>
  </si>
  <si>
    <t xml:space="preserve">ORD006058</t>
  </si>
  <si>
    <t xml:space="preserve">ORD006059</t>
  </si>
  <si>
    <t xml:space="preserve">ORD006060</t>
  </si>
  <si>
    <t xml:space="preserve">ORD006061</t>
  </si>
  <si>
    <t xml:space="preserve">ORD006062</t>
  </si>
  <si>
    <t xml:space="preserve">ORD006063</t>
  </si>
  <si>
    <t xml:space="preserve">ORD006064</t>
  </si>
  <si>
    <t xml:space="preserve">ORD006065</t>
  </si>
  <si>
    <t xml:space="preserve">ORD006066</t>
  </si>
  <si>
    <t xml:space="preserve">ORD006067</t>
  </si>
  <si>
    <t xml:space="preserve">ORD006068</t>
  </si>
  <si>
    <t xml:space="preserve">ORD006069</t>
  </si>
  <si>
    <t xml:space="preserve">ORD006070</t>
  </si>
  <si>
    <t xml:space="preserve">ORD006071</t>
  </si>
  <si>
    <t xml:space="preserve">ORD006072</t>
  </si>
  <si>
    <t xml:space="preserve">ORD006073</t>
  </si>
  <si>
    <t xml:space="preserve">ORD006074</t>
  </si>
  <si>
    <t xml:space="preserve">ORD006075</t>
  </si>
  <si>
    <t xml:space="preserve">ORD006076</t>
  </si>
  <si>
    <t xml:space="preserve">ORD006077</t>
  </si>
  <si>
    <t xml:space="preserve">ORD006078</t>
  </si>
  <si>
    <t xml:space="preserve">ORD006079</t>
  </si>
  <si>
    <t xml:space="preserve">ORD006080</t>
  </si>
  <si>
    <t xml:space="preserve">ORD006081</t>
  </si>
  <si>
    <t xml:space="preserve">ORD006082</t>
  </si>
  <si>
    <t xml:space="preserve">ORD006083</t>
  </si>
  <si>
    <t xml:space="preserve">ORD006084</t>
  </si>
  <si>
    <t xml:space="preserve">ORD006085</t>
  </si>
  <si>
    <t xml:space="preserve">ORD006086</t>
  </si>
  <si>
    <t xml:space="preserve">ORD006087</t>
  </si>
  <si>
    <t xml:space="preserve">ORD006088</t>
  </si>
  <si>
    <t xml:space="preserve">ORD006089</t>
  </si>
  <si>
    <t xml:space="preserve">ORD006090</t>
  </si>
  <si>
    <t xml:space="preserve">ORD006091</t>
  </si>
  <si>
    <t xml:space="preserve">ORD006092</t>
  </si>
  <si>
    <t xml:space="preserve">ORD006093</t>
  </si>
  <si>
    <t xml:space="preserve">ORD006094</t>
  </si>
  <si>
    <t xml:space="preserve">ORD006095</t>
  </si>
  <si>
    <t xml:space="preserve">ORD006096</t>
  </si>
  <si>
    <t xml:space="preserve">ORD006097</t>
  </si>
  <si>
    <t xml:space="preserve">ORD006098</t>
  </si>
  <si>
    <t xml:space="preserve">ORD006099</t>
  </si>
  <si>
    <t xml:space="preserve">ORD006100</t>
  </si>
  <si>
    <t xml:space="preserve">ORD006101</t>
  </si>
  <si>
    <t xml:space="preserve">ORD006102</t>
  </si>
  <si>
    <t xml:space="preserve">ORD006103</t>
  </si>
  <si>
    <t xml:space="preserve">ORD006104</t>
  </si>
  <si>
    <t xml:space="preserve">ORD006105</t>
  </si>
  <si>
    <t xml:space="preserve">ORD006106</t>
  </si>
  <si>
    <t xml:space="preserve">ORD006107</t>
  </si>
  <si>
    <t xml:space="preserve">ORD006108</t>
  </si>
  <si>
    <t xml:space="preserve">ORD006109</t>
  </si>
  <si>
    <t xml:space="preserve">ORD006110</t>
  </si>
  <si>
    <t xml:space="preserve">ORD006111</t>
  </si>
  <si>
    <t xml:space="preserve">ORD006112</t>
  </si>
  <si>
    <t xml:space="preserve">ORD006113</t>
  </si>
  <si>
    <t xml:space="preserve">ORD006114</t>
  </si>
  <si>
    <t xml:space="preserve">ORD006115</t>
  </si>
  <si>
    <t xml:space="preserve">ORD006116</t>
  </si>
  <si>
    <t xml:space="preserve">ORD006117</t>
  </si>
  <si>
    <t xml:space="preserve">ORD006118</t>
  </si>
  <si>
    <t xml:space="preserve">ORD006119</t>
  </si>
  <si>
    <t xml:space="preserve">ORD006120</t>
  </si>
  <si>
    <t xml:space="preserve">ORD006121</t>
  </si>
  <si>
    <t xml:space="preserve">ORD006122</t>
  </si>
  <si>
    <t xml:space="preserve">ORD006123</t>
  </si>
  <si>
    <t xml:space="preserve">ORD006124</t>
  </si>
  <si>
    <t xml:space="preserve">ORD006125</t>
  </si>
  <si>
    <t xml:space="preserve">ORD006126</t>
  </si>
  <si>
    <t xml:space="preserve">ORD006127</t>
  </si>
  <si>
    <t xml:space="preserve">ORD006128</t>
  </si>
  <si>
    <t xml:space="preserve">ORD006129</t>
  </si>
  <si>
    <t xml:space="preserve">ORD006130</t>
  </si>
  <si>
    <t xml:space="preserve">ORD006131</t>
  </si>
  <si>
    <t xml:space="preserve">ORD006132</t>
  </si>
  <si>
    <t xml:space="preserve">ORD006133</t>
  </si>
  <si>
    <t xml:space="preserve">ORD006134</t>
  </si>
  <si>
    <t xml:space="preserve">ORD006135</t>
  </si>
  <si>
    <t xml:space="preserve">ORD006136</t>
  </si>
  <si>
    <t xml:space="preserve">ORD006137</t>
  </si>
  <si>
    <t xml:space="preserve">ORD006138</t>
  </si>
  <si>
    <t xml:space="preserve">ORD006139</t>
  </si>
  <si>
    <t xml:space="preserve">ORD006140</t>
  </si>
  <si>
    <t xml:space="preserve">ORD006141</t>
  </si>
  <si>
    <t xml:space="preserve">ORD006142</t>
  </si>
  <si>
    <t xml:space="preserve">ORD006143</t>
  </si>
  <si>
    <t xml:space="preserve">ORD006144</t>
  </si>
  <si>
    <t xml:space="preserve">ORD006145</t>
  </si>
  <si>
    <t xml:space="preserve">ORD006146</t>
  </si>
  <si>
    <t xml:space="preserve">ORD006147</t>
  </si>
  <si>
    <t xml:space="preserve">ORD006148</t>
  </si>
  <si>
    <t xml:space="preserve">ORD006149</t>
  </si>
  <si>
    <t xml:space="preserve">ORD006150</t>
  </si>
  <si>
    <t xml:space="preserve">ORD006151</t>
  </si>
  <si>
    <t xml:space="preserve">ORD006152</t>
  </si>
  <si>
    <t xml:space="preserve">ORD006153</t>
  </si>
  <si>
    <t xml:space="preserve">ORD006154</t>
  </si>
  <si>
    <t xml:space="preserve">ORD006155</t>
  </si>
  <si>
    <t xml:space="preserve">ORD006156</t>
  </si>
  <si>
    <t xml:space="preserve">ORD006157</t>
  </si>
  <si>
    <t xml:space="preserve">ORD006158</t>
  </si>
  <si>
    <t xml:space="preserve">ORD006159</t>
  </si>
  <si>
    <t xml:space="preserve">ORD006160</t>
  </si>
  <si>
    <t xml:space="preserve">ORD006161</t>
  </si>
  <si>
    <t xml:space="preserve">ORD006162</t>
  </si>
  <si>
    <t xml:space="preserve">ORD006163</t>
  </si>
  <si>
    <t xml:space="preserve">ORD006164</t>
  </si>
  <si>
    <t xml:space="preserve">ORD006165</t>
  </si>
  <si>
    <t xml:space="preserve">ORD006166</t>
  </si>
  <si>
    <t xml:space="preserve">ORD006167</t>
  </si>
  <si>
    <t xml:space="preserve">ORD006168</t>
  </si>
  <si>
    <t xml:space="preserve">ORD006169</t>
  </si>
  <si>
    <t xml:space="preserve">ORD006170</t>
  </si>
  <si>
    <t xml:space="preserve">ORD006171</t>
  </si>
  <si>
    <t xml:space="preserve">ORD006172</t>
  </si>
  <si>
    <t xml:space="preserve">ORD006173</t>
  </si>
  <si>
    <t xml:space="preserve">ORD006174</t>
  </si>
  <si>
    <t xml:space="preserve">ORD006175</t>
  </si>
  <si>
    <t xml:space="preserve">ORD006176</t>
  </si>
  <si>
    <t xml:space="preserve">ORD006177</t>
  </si>
  <si>
    <t xml:space="preserve">ORD006178</t>
  </si>
  <si>
    <t xml:space="preserve">ORD006179</t>
  </si>
  <si>
    <t xml:space="preserve">ORD006180</t>
  </si>
  <si>
    <t xml:space="preserve">ORD006181</t>
  </si>
  <si>
    <t xml:space="preserve">ORD006182</t>
  </si>
  <si>
    <t xml:space="preserve">ORD006183</t>
  </si>
  <si>
    <t xml:space="preserve">ORD006184</t>
  </si>
  <si>
    <t xml:space="preserve">ORD006185</t>
  </si>
  <si>
    <t xml:space="preserve">ORD006186</t>
  </si>
  <si>
    <t xml:space="preserve">ORD006187</t>
  </si>
  <si>
    <t xml:space="preserve">ORD006188</t>
  </si>
  <si>
    <t xml:space="preserve">ORD006189</t>
  </si>
  <si>
    <t xml:space="preserve">ORD006190</t>
  </si>
  <si>
    <t xml:space="preserve">ORD006191</t>
  </si>
  <si>
    <t xml:space="preserve">ORD006192</t>
  </si>
  <si>
    <t xml:space="preserve">ORD006193</t>
  </si>
  <si>
    <t xml:space="preserve">ORD006194</t>
  </si>
  <si>
    <t xml:space="preserve">ORD006195</t>
  </si>
  <si>
    <t xml:space="preserve">ORD006196</t>
  </si>
  <si>
    <t xml:space="preserve">ORD006197</t>
  </si>
  <si>
    <t xml:space="preserve">ORD006198</t>
  </si>
  <si>
    <t xml:space="preserve">ORD006199</t>
  </si>
  <si>
    <t xml:space="preserve">ORD006200</t>
  </si>
  <si>
    <t xml:space="preserve">ORD006201</t>
  </si>
  <si>
    <t xml:space="preserve">ORD006202</t>
  </si>
  <si>
    <t xml:space="preserve">ORD006203</t>
  </si>
  <si>
    <t xml:space="preserve">ORD006204</t>
  </si>
  <si>
    <t xml:space="preserve">ORD006205</t>
  </si>
  <si>
    <t xml:space="preserve">ORD006206</t>
  </si>
  <si>
    <t xml:space="preserve">ORD006207</t>
  </si>
  <si>
    <t xml:space="preserve">ORD006208</t>
  </si>
  <si>
    <t xml:space="preserve">ORD006209</t>
  </si>
  <si>
    <t xml:space="preserve">ORD006210</t>
  </si>
  <si>
    <t xml:space="preserve">ORD006211</t>
  </si>
  <si>
    <t xml:space="preserve">ORD006212</t>
  </si>
  <si>
    <t xml:space="preserve">ORD006213</t>
  </si>
  <si>
    <t xml:space="preserve">ORD006214</t>
  </si>
  <si>
    <t xml:space="preserve">ORD006215</t>
  </si>
  <si>
    <t xml:space="preserve">ORD006216</t>
  </si>
  <si>
    <t xml:space="preserve">ORD006217</t>
  </si>
  <si>
    <t xml:space="preserve">ORD006218</t>
  </si>
  <si>
    <t xml:space="preserve">ORD006219</t>
  </si>
  <si>
    <t xml:space="preserve">ORD006220</t>
  </si>
  <si>
    <t xml:space="preserve">ORD006221</t>
  </si>
  <si>
    <t xml:space="preserve">ORD006222</t>
  </si>
  <si>
    <t xml:space="preserve">ORD006223</t>
  </si>
  <si>
    <t xml:space="preserve">ORD006224</t>
  </si>
  <si>
    <t xml:space="preserve">ORD006225</t>
  </si>
  <si>
    <t xml:space="preserve">ORD006226</t>
  </si>
  <si>
    <t xml:space="preserve">ORD006227</t>
  </si>
  <si>
    <t xml:space="preserve">ORD006228</t>
  </si>
  <si>
    <t xml:space="preserve">ORD006229</t>
  </si>
  <si>
    <t xml:space="preserve">ORD006230</t>
  </si>
  <si>
    <t xml:space="preserve">ORD006231</t>
  </si>
  <si>
    <t xml:space="preserve">ORD006232</t>
  </si>
  <si>
    <t xml:space="preserve">ORD006233</t>
  </si>
  <si>
    <t xml:space="preserve">ORD006234</t>
  </si>
  <si>
    <t xml:space="preserve">ORD006235</t>
  </si>
  <si>
    <t xml:space="preserve">ORD006236</t>
  </si>
  <si>
    <t xml:space="preserve">ORD006237</t>
  </si>
  <si>
    <t xml:space="preserve">ORD006238</t>
  </si>
  <si>
    <t xml:space="preserve">ORD006239</t>
  </si>
  <si>
    <t xml:space="preserve">ORD006240</t>
  </si>
  <si>
    <t xml:space="preserve">ORD006241</t>
  </si>
  <si>
    <t xml:space="preserve">ORD006242</t>
  </si>
  <si>
    <t xml:space="preserve">ORD006243</t>
  </si>
  <si>
    <t xml:space="preserve">ORD006244</t>
  </si>
  <si>
    <t xml:space="preserve">ORD006245</t>
  </si>
  <si>
    <t xml:space="preserve">ORD006246</t>
  </si>
  <si>
    <t xml:space="preserve">ORD006247</t>
  </si>
  <si>
    <t xml:space="preserve">ORD006248</t>
  </si>
  <si>
    <t xml:space="preserve">ORD006249</t>
  </si>
  <si>
    <t xml:space="preserve">ORD006250</t>
  </si>
  <si>
    <t xml:space="preserve">ORD006251</t>
  </si>
  <si>
    <t xml:space="preserve">ORD006252</t>
  </si>
  <si>
    <t xml:space="preserve">ORD006253</t>
  </si>
  <si>
    <t xml:space="preserve">ORD006254</t>
  </si>
  <si>
    <t xml:space="preserve">ORD006255</t>
  </si>
  <si>
    <t xml:space="preserve">ORD006256</t>
  </si>
  <si>
    <t xml:space="preserve">ORD006257</t>
  </si>
  <si>
    <t xml:space="preserve">ORD006258</t>
  </si>
  <si>
    <t xml:space="preserve">ORD006259</t>
  </si>
  <si>
    <t xml:space="preserve">ORD006260</t>
  </si>
  <si>
    <t xml:space="preserve">ORD006261</t>
  </si>
  <si>
    <t xml:space="preserve">ORD006262</t>
  </si>
  <si>
    <t xml:space="preserve">ORD006263</t>
  </si>
  <si>
    <t xml:space="preserve">ORD006264</t>
  </si>
  <si>
    <t xml:space="preserve">ORD006265</t>
  </si>
  <si>
    <t xml:space="preserve">ORD006266</t>
  </si>
  <si>
    <t xml:space="preserve">ORD006267</t>
  </si>
  <si>
    <t xml:space="preserve">ORD006268</t>
  </si>
  <si>
    <t xml:space="preserve">ORD006269</t>
  </si>
  <si>
    <t xml:space="preserve">ORD006270</t>
  </si>
  <si>
    <t xml:space="preserve">ORD006271</t>
  </si>
  <si>
    <t xml:space="preserve">ORD006272</t>
  </si>
  <si>
    <t xml:space="preserve">ORD006273</t>
  </si>
  <si>
    <t xml:space="preserve">ORD006274</t>
  </si>
  <si>
    <t xml:space="preserve">ORD006275</t>
  </si>
  <si>
    <t xml:space="preserve">ORD006276</t>
  </si>
  <si>
    <t xml:space="preserve">ORD006277</t>
  </si>
  <si>
    <t xml:space="preserve">ORD006278</t>
  </si>
  <si>
    <t xml:space="preserve">ORD006279</t>
  </si>
  <si>
    <t xml:space="preserve">ORD006280</t>
  </si>
  <si>
    <t xml:space="preserve">ORD006281</t>
  </si>
  <si>
    <t xml:space="preserve">ORD006282</t>
  </si>
  <si>
    <t xml:space="preserve">ORD006283</t>
  </si>
  <si>
    <t xml:space="preserve">ORD006284</t>
  </si>
  <si>
    <t xml:space="preserve">ORD006285</t>
  </si>
  <si>
    <t xml:space="preserve">ORD006286</t>
  </si>
  <si>
    <t xml:space="preserve">ORD006287</t>
  </si>
  <si>
    <t xml:space="preserve">ORD006288</t>
  </si>
  <si>
    <t xml:space="preserve">ORD006289</t>
  </si>
  <si>
    <t xml:space="preserve">ORD006290</t>
  </si>
  <si>
    <t xml:space="preserve">ORD006291</t>
  </si>
  <si>
    <t xml:space="preserve">ORD006292</t>
  </si>
  <si>
    <t xml:space="preserve">ORD006293</t>
  </si>
  <si>
    <t xml:space="preserve">ORD006294</t>
  </si>
  <si>
    <t xml:space="preserve">ORD006295</t>
  </si>
  <si>
    <t xml:space="preserve">ORD006296</t>
  </si>
  <si>
    <t xml:space="preserve">ORD006297</t>
  </si>
  <si>
    <t xml:space="preserve">ORD006298</t>
  </si>
  <si>
    <t xml:space="preserve">ORD006299</t>
  </si>
  <si>
    <t xml:space="preserve">ORD006300</t>
  </si>
  <si>
    <t xml:space="preserve">ORD006301</t>
  </si>
  <si>
    <t xml:space="preserve">ORD006302</t>
  </si>
  <si>
    <t xml:space="preserve">ORD006303</t>
  </si>
  <si>
    <t xml:space="preserve">ORD006304</t>
  </si>
  <si>
    <t xml:space="preserve">ORD006305</t>
  </si>
  <si>
    <t xml:space="preserve">ORD006306</t>
  </si>
  <si>
    <t xml:space="preserve">ORD006307</t>
  </si>
  <si>
    <t xml:space="preserve">ORD006308</t>
  </si>
  <si>
    <t xml:space="preserve">ORD006309</t>
  </si>
  <si>
    <t xml:space="preserve">ORD006310</t>
  </si>
  <si>
    <t xml:space="preserve">ORD006311</t>
  </si>
  <si>
    <t xml:space="preserve">ORD006312</t>
  </si>
  <si>
    <t xml:space="preserve">ORD006313</t>
  </si>
  <si>
    <t xml:space="preserve">ORD006314</t>
  </si>
  <si>
    <t xml:space="preserve">ORD006315</t>
  </si>
  <si>
    <t xml:space="preserve">ORD006316</t>
  </si>
  <si>
    <t xml:space="preserve">ORD006317</t>
  </si>
  <si>
    <t xml:space="preserve">ORD006318</t>
  </si>
  <si>
    <t xml:space="preserve">ORD006319</t>
  </si>
  <si>
    <t xml:space="preserve">ORD006320</t>
  </si>
  <si>
    <t xml:space="preserve">ORD006321</t>
  </si>
  <si>
    <t xml:space="preserve">ORD006322</t>
  </si>
  <si>
    <t xml:space="preserve">ORD006323</t>
  </si>
  <si>
    <t xml:space="preserve">ORD006324</t>
  </si>
  <si>
    <t xml:space="preserve">ORD006325</t>
  </si>
  <si>
    <t xml:space="preserve">ORD006326</t>
  </si>
  <si>
    <t xml:space="preserve">ORD006327</t>
  </si>
  <si>
    <t xml:space="preserve">ORD006328</t>
  </si>
  <si>
    <t xml:space="preserve">ORD006329</t>
  </si>
  <si>
    <t xml:space="preserve">ORD006330</t>
  </si>
  <si>
    <t xml:space="preserve">ORD006331</t>
  </si>
  <si>
    <t xml:space="preserve">ORD006332</t>
  </si>
  <si>
    <t xml:space="preserve">ORD006333</t>
  </si>
  <si>
    <t xml:space="preserve">ORD006334</t>
  </si>
  <si>
    <t xml:space="preserve">ORD006335</t>
  </si>
  <si>
    <t xml:space="preserve">ORD006336</t>
  </si>
  <si>
    <t xml:space="preserve">ORD006337</t>
  </si>
  <si>
    <t xml:space="preserve">ORD006338</t>
  </si>
  <si>
    <t xml:space="preserve">ORD006339</t>
  </si>
  <si>
    <t xml:space="preserve">ORD006340</t>
  </si>
  <si>
    <t xml:space="preserve">ORD006341</t>
  </si>
  <si>
    <t xml:space="preserve">ORD006342</t>
  </si>
  <si>
    <t xml:space="preserve">ORD006343</t>
  </si>
  <si>
    <t xml:space="preserve">ORD006344</t>
  </si>
  <si>
    <t xml:space="preserve">ORD006345</t>
  </si>
  <si>
    <t xml:space="preserve">ORD006346</t>
  </si>
  <si>
    <t xml:space="preserve">ORD006347</t>
  </si>
  <si>
    <t xml:space="preserve">ORD006348</t>
  </si>
  <si>
    <t xml:space="preserve">ORD006349</t>
  </si>
  <si>
    <t xml:space="preserve">ORD006350</t>
  </si>
  <si>
    <t xml:space="preserve">ORD006351</t>
  </si>
  <si>
    <t xml:space="preserve">ORD006352</t>
  </si>
  <si>
    <t xml:space="preserve">ORD006353</t>
  </si>
  <si>
    <t xml:space="preserve">ORD006354</t>
  </si>
  <si>
    <t xml:space="preserve">ORD006355</t>
  </si>
  <si>
    <t xml:space="preserve">ORD006356</t>
  </si>
  <si>
    <t xml:space="preserve">ORD006357</t>
  </si>
  <si>
    <t xml:space="preserve">ORD006358</t>
  </si>
  <si>
    <t xml:space="preserve">ORD006359</t>
  </si>
  <si>
    <t xml:space="preserve">ORD006360</t>
  </si>
  <si>
    <t xml:space="preserve">ORD006361</t>
  </si>
  <si>
    <t xml:space="preserve">ORD006362</t>
  </si>
  <si>
    <t xml:space="preserve">ORD006363</t>
  </si>
  <si>
    <t xml:space="preserve">ORD006364</t>
  </si>
  <si>
    <t xml:space="preserve">ORD006365</t>
  </si>
  <si>
    <t xml:space="preserve">ORD006366</t>
  </si>
  <si>
    <t xml:space="preserve">ORD006367</t>
  </si>
  <si>
    <t xml:space="preserve">ORD006368</t>
  </si>
  <si>
    <t xml:space="preserve">ORD006369</t>
  </si>
  <si>
    <t xml:space="preserve">ORD006370</t>
  </si>
  <si>
    <t xml:space="preserve">ORD006371</t>
  </si>
  <si>
    <t xml:space="preserve">ORD006372</t>
  </si>
  <si>
    <t xml:space="preserve">ORD006373</t>
  </si>
  <si>
    <t xml:space="preserve">ORD006374</t>
  </si>
  <si>
    <t xml:space="preserve">ORD006375</t>
  </si>
  <si>
    <t xml:space="preserve">ORD006376</t>
  </si>
  <si>
    <t xml:space="preserve">ORD006377</t>
  </si>
  <si>
    <t xml:space="preserve">ORD006378</t>
  </si>
  <si>
    <t xml:space="preserve">ORD006379</t>
  </si>
  <si>
    <t xml:space="preserve">ORD006380</t>
  </si>
  <si>
    <t xml:space="preserve">ORD006381</t>
  </si>
  <si>
    <t xml:space="preserve">ORD006382</t>
  </si>
  <si>
    <t xml:space="preserve">ORD006383</t>
  </si>
  <si>
    <t xml:space="preserve">ORD006384</t>
  </si>
  <si>
    <t xml:space="preserve">ORD006385</t>
  </si>
  <si>
    <t xml:space="preserve">ORD006386</t>
  </si>
  <si>
    <t xml:space="preserve">ORD006387</t>
  </si>
  <si>
    <t xml:space="preserve">ORD006388</t>
  </si>
  <si>
    <t xml:space="preserve">ORD006389</t>
  </si>
  <si>
    <t xml:space="preserve">ORD006390</t>
  </si>
  <si>
    <t xml:space="preserve">ORD006391</t>
  </si>
  <si>
    <t xml:space="preserve">ORD006392</t>
  </si>
  <si>
    <t xml:space="preserve">ORD006393</t>
  </si>
  <si>
    <t xml:space="preserve">ORD006394</t>
  </si>
  <si>
    <t xml:space="preserve">ORD006395</t>
  </si>
  <si>
    <t xml:space="preserve">ORD006396</t>
  </si>
  <si>
    <t xml:space="preserve">ORD006397</t>
  </si>
  <si>
    <t xml:space="preserve">ORD006398</t>
  </si>
  <si>
    <t xml:space="preserve">ORD006399</t>
  </si>
  <si>
    <t xml:space="preserve">ORD006400</t>
  </si>
  <si>
    <t xml:space="preserve">ORD006401</t>
  </si>
  <si>
    <t xml:space="preserve">ORD006402</t>
  </si>
  <si>
    <t xml:space="preserve">ORD006403</t>
  </si>
  <si>
    <t xml:space="preserve">ORD006404</t>
  </si>
  <si>
    <t xml:space="preserve">ORD006405</t>
  </si>
  <si>
    <t xml:space="preserve">ORD006406</t>
  </si>
  <si>
    <t xml:space="preserve">ORD006407</t>
  </si>
  <si>
    <t xml:space="preserve">ORD006408</t>
  </si>
  <si>
    <t xml:space="preserve">ORD006409</t>
  </si>
  <si>
    <t xml:space="preserve">ORD006410</t>
  </si>
  <si>
    <t xml:space="preserve">ORD006411</t>
  </si>
  <si>
    <t xml:space="preserve">ORD006412</t>
  </si>
  <si>
    <t xml:space="preserve">ORD006413</t>
  </si>
  <si>
    <t xml:space="preserve">ORD006414</t>
  </si>
  <si>
    <t xml:space="preserve">ORD006415</t>
  </si>
  <si>
    <t xml:space="preserve">ORD006416</t>
  </si>
  <si>
    <t xml:space="preserve">ORD006417</t>
  </si>
  <si>
    <t xml:space="preserve">ORD006418</t>
  </si>
  <si>
    <t xml:space="preserve">ORD006419</t>
  </si>
  <si>
    <t xml:space="preserve">ORD006420</t>
  </si>
  <si>
    <t xml:space="preserve">ORD006421</t>
  </si>
  <si>
    <t xml:space="preserve">ORD006422</t>
  </si>
  <si>
    <t xml:space="preserve">ORD006423</t>
  </si>
  <si>
    <t xml:space="preserve">ORD006424</t>
  </si>
  <si>
    <t xml:space="preserve">ORD006425</t>
  </si>
  <si>
    <t xml:space="preserve">ORD006426</t>
  </si>
  <si>
    <t xml:space="preserve">ORD006427</t>
  </si>
  <si>
    <t xml:space="preserve">ORD006428</t>
  </si>
  <si>
    <t xml:space="preserve">ORD006429</t>
  </si>
  <si>
    <t xml:space="preserve">ORD006430</t>
  </si>
  <si>
    <t xml:space="preserve">ORD006431</t>
  </si>
  <si>
    <t xml:space="preserve">ORD006432</t>
  </si>
  <si>
    <t xml:space="preserve">ORD006433</t>
  </si>
  <si>
    <t xml:space="preserve">ORD006434</t>
  </si>
  <si>
    <t xml:space="preserve">ORD006435</t>
  </si>
  <si>
    <t xml:space="preserve">ORD006436</t>
  </si>
  <si>
    <t xml:space="preserve">ORD006437</t>
  </si>
  <si>
    <t xml:space="preserve">ORD006438</t>
  </si>
  <si>
    <t xml:space="preserve">ORD006439</t>
  </si>
  <si>
    <t xml:space="preserve">ORD006440</t>
  </si>
  <si>
    <t xml:space="preserve">ORD006441</t>
  </si>
  <si>
    <t xml:space="preserve">ORD006442</t>
  </si>
  <si>
    <t xml:space="preserve">ORD006443</t>
  </si>
  <si>
    <t xml:space="preserve">ORD006444</t>
  </si>
  <si>
    <t xml:space="preserve">ORD006445</t>
  </si>
  <si>
    <t xml:space="preserve">ORD006446</t>
  </si>
  <si>
    <t xml:space="preserve">ORD006447</t>
  </si>
  <si>
    <t xml:space="preserve">ORD006448</t>
  </si>
  <si>
    <t xml:space="preserve">ORD006449</t>
  </si>
  <si>
    <t xml:space="preserve">ORD006450</t>
  </si>
  <si>
    <t xml:space="preserve">ORD006451</t>
  </si>
  <si>
    <t xml:space="preserve">ORD006452</t>
  </si>
  <si>
    <t xml:space="preserve">ORD006453</t>
  </si>
  <si>
    <t xml:space="preserve">ORD006454</t>
  </si>
  <si>
    <t xml:space="preserve">ORD006455</t>
  </si>
  <si>
    <t xml:space="preserve">ORD006456</t>
  </si>
  <si>
    <t xml:space="preserve">ORD006457</t>
  </si>
  <si>
    <t xml:space="preserve">ORD006458</t>
  </si>
  <si>
    <t xml:space="preserve">ORD006459</t>
  </si>
  <si>
    <t xml:space="preserve">ORD006460</t>
  </si>
  <si>
    <t xml:space="preserve">ORD006461</t>
  </si>
  <si>
    <t xml:space="preserve">ORD006462</t>
  </si>
  <si>
    <t xml:space="preserve">ORD006463</t>
  </si>
  <si>
    <t xml:space="preserve">ORD006464</t>
  </si>
  <si>
    <t xml:space="preserve">ORD006465</t>
  </si>
  <si>
    <t xml:space="preserve">ORD006466</t>
  </si>
  <si>
    <t xml:space="preserve">ORD006467</t>
  </si>
  <si>
    <t xml:space="preserve">ORD006468</t>
  </si>
  <si>
    <t xml:space="preserve">ORD006469</t>
  </si>
  <si>
    <t xml:space="preserve">ORD006470</t>
  </si>
  <si>
    <t xml:space="preserve">ORD006471</t>
  </si>
  <si>
    <t xml:space="preserve">ORD006472</t>
  </si>
  <si>
    <t xml:space="preserve">ORD006473</t>
  </si>
  <si>
    <t xml:space="preserve">ORD006474</t>
  </si>
  <si>
    <t xml:space="preserve">ORD006475</t>
  </si>
  <si>
    <t xml:space="preserve">ORD006476</t>
  </si>
  <si>
    <t xml:space="preserve">ORD006477</t>
  </si>
  <si>
    <t xml:space="preserve">ORD006478</t>
  </si>
  <si>
    <t xml:space="preserve">ORD006479</t>
  </si>
  <si>
    <t xml:space="preserve">ORD006480</t>
  </si>
  <si>
    <t xml:space="preserve">ORD006481</t>
  </si>
  <si>
    <t xml:space="preserve">ORD006482</t>
  </si>
  <si>
    <t xml:space="preserve">ORD006483</t>
  </si>
  <si>
    <t xml:space="preserve">ORD006484</t>
  </si>
  <si>
    <t xml:space="preserve">ORD006485</t>
  </si>
  <si>
    <t xml:space="preserve">ORD006486</t>
  </si>
  <si>
    <t xml:space="preserve">ORD006487</t>
  </si>
  <si>
    <t xml:space="preserve">ORD006488</t>
  </si>
  <si>
    <t xml:space="preserve">ORD006489</t>
  </si>
  <si>
    <t xml:space="preserve">ORD006490</t>
  </si>
  <si>
    <t xml:space="preserve">ORD006491</t>
  </si>
  <si>
    <t xml:space="preserve">ORD006492</t>
  </si>
  <si>
    <t xml:space="preserve">ORD006493</t>
  </si>
  <si>
    <t xml:space="preserve">ORD006494</t>
  </si>
  <si>
    <t xml:space="preserve">ORD006495</t>
  </si>
  <si>
    <t xml:space="preserve">ORD006496</t>
  </si>
  <si>
    <t xml:space="preserve">ORD006497</t>
  </si>
  <si>
    <t xml:space="preserve">ORD006498</t>
  </si>
  <si>
    <t xml:space="preserve">ORD006499</t>
  </si>
  <si>
    <t xml:space="preserve">ORD006500</t>
  </si>
  <si>
    <t xml:space="preserve">ORD006501</t>
  </si>
  <si>
    <t xml:space="preserve">ORD006502</t>
  </si>
  <si>
    <t xml:space="preserve">ORD006503</t>
  </si>
  <si>
    <t xml:space="preserve">ORD006504</t>
  </si>
  <si>
    <t xml:space="preserve">ORD006505</t>
  </si>
  <si>
    <t xml:space="preserve">ORD006506</t>
  </si>
  <si>
    <t xml:space="preserve">ORD006507</t>
  </si>
  <si>
    <t xml:space="preserve">ORD006508</t>
  </si>
  <si>
    <t xml:space="preserve">ORD006509</t>
  </si>
  <si>
    <t xml:space="preserve">ORD006510</t>
  </si>
  <si>
    <t xml:space="preserve">ORD006511</t>
  </si>
  <si>
    <t xml:space="preserve">ORD006512</t>
  </si>
  <si>
    <t xml:space="preserve">ORD006513</t>
  </si>
  <si>
    <t xml:space="preserve">ORD006514</t>
  </si>
  <si>
    <t xml:space="preserve">ORD006515</t>
  </si>
  <si>
    <t xml:space="preserve">ORD006516</t>
  </si>
  <si>
    <t xml:space="preserve">ORD006517</t>
  </si>
  <si>
    <t xml:space="preserve">ORD006518</t>
  </si>
  <si>
    <t xml:space="preserve">ORD006519</t>
  </si>
  <si>
    <t xml:space="preserve">ORD006520</t>
  </si>
  <si>
    <t xml:space="preserve">ORD006521</t>
  </si>
  <si>
    <t xml:space="preserve">ORD006522</t>
  </si>
  <si>
    <t xml:space="preserve">ORD006523</t>
  </si>
  <si>
    <t xml:space="preserve">ORD006524</t>
  </si>
  <si>
    <t xml:space="preserve">ORD006525</t>
  </si>
  <si>
    <t xml:space="preserve">ORD006526</t>
  </si>
  <si>
    <t xml:space="preserve">ORD006527</t>
  </si>
  <si>
    <t xml:space="preserve">ORD006528</t>
  </si>
  <si>
    <t xml:space="preserve">ORD006529</t>
  </si>
  <si>
    <t xml:space="preserve">ORD006530</t>
  </si>
  <si>
    <t xml:space="preserve">ORD006531</t>
  </si>
  <si>
    <t xml:space="preserve">ORD006532</t>
  </si>
  <si>
    <t xml:space="preserve">ORD006533</t>
  </si>
  <si>
    <t xml:space="preserve">ORD006534</t>
  </si>
  <si>
    <t xml:space="preserve">ORD006535</t>
  </si>
  <si>
    <t xml:space="preserve">ORD006536</t>
  </si>
  <si>
    <t xml:space="preserve">ORD006537</t>
  </si>
  <si>
    <t xml:space="preserve">ORD006538</t>
  </si>
  <si>
    <t xml:space="preserve">ORD006539</t>
  </si>
  <si>
    <t xml:space="preserve">ORD006540</t>
  </si>
  <si>
    <t xml:space="preserve">ORD006541</t>
  </si>
  <si>
    <t xml:space="preserve">ORD006542</t>
  </si>
  <si>
    <t xml:space="preserve">ORD006543</t>
  </si>
  <si>
    <t xml:space="preserve">ORD006544</t>
  </si>
  <si>
    <t xml:space="preserve">ORD006545</t>
  </si>
  <si>
    <t xml:space="preserve">ORD006546</t>
  </si>
  <si>
    <t xml:space="preserve">ORD006547</t>
  </si>
  <si>
    <t xml:space="preserve">ORD006548</t>
  </si>
  <si>
    <t xml:space="preserve">ORD006549</t>
  </si>
  <si>
    <t xml:space="preserve">ORD006550</t>
  </si>
  <si>
    <t xml:space="preserve">ORD006551</t>
  </si>
  <si>
    <t xml:space="preserve">ORD006552</t>
  </si>
  <si>
    <t xml:space="preserve">ORD006553</t>
  </si>
  <si>
    <t xml:space="preserve">ORD006554</t>
  </si>
  <si>
    <t xml:space="preserve">ORD006555</t>
  </si>
  <si>
    <t xml:space="preserve">ORD006556</t>
  </si>
  <si>
    <t xml:space="preserve">ORD006557</t>
  </si>
  <si>
    <t xml:space="preserve">ORD006558</t>
  </si>
  <si>
    <t xml:space="preserve">ORD006559</t>
  </si>
  <si>
    <t xml:space="preserve">ORD006560</t>
  </si>
  <si>
    <t xml:space="preserve">ORD006561</t>
  </si>
  <si>
    <t xml:space="preserve">ORD006562</t>
  </si>
  <si>
    <t xml:space="preserve">ORD006563</t>
  </si>
  <si>
    <t xml:space="preserve">ORD006564</t>
  </si>
  <si>
    <t xml:space="preserve">ORD006565</t>
  </si>
  <si>
    <t xml:space="preserve">ORD006566</t>
  </si>
  <si>
    <t xml:space="preserve">ORD006567</t>
  </si>
  <si>
    <t xml:space="preserve">ORD006568</t>
  </si>
  <si>
    <t xml:space="preserve">ORD006569</t>
  </si>
  <si>
    <t xml:space="preserve">ORD006570</t>
  </si>
  <si>
    <t xml:space="preserve">ORD006571</t>
  </si>
  <si>
    <t xml:space="preserve">ORD006572</t>
  </si>
  <si>
    <t xml:space="preserve">ORD006573</t>
  </si>
  <si>
    <t xml:space="preserve">ORD006574</t>
  </si>
  <si>
    <t xml:space="preserve">ORD006575</t>
  </si>
  <si>
    <t xml:space="preserve">ORD006576</t>
  </si>
  <si>
    <t xml:space="preserve">ORD006577</t>
  </si>
  <si>
    <t xml:space="preserve">ORD006578</t>
  </si>
  <si>
    <t xml:space="preserve">ORD006579</t>
  </si>
  <si>
    <t xml:space="preserve">ORD006580</t>
  </si>
  <si>
    <t xml:space="preserve">ORD006581</t>
  </si>
  <si>
    <t xml:space="preserve">ORD006582</t>
  </si>
  <si>
    <t xml:space="preserve">ORD006583</t>
  </si>
  <si>
    <t xml:space="preserve">ORD006584</t>
  </si>
  <si>
    <t xml:space="preserve">ORD006585</t>
  </si>
  <si>
    <t xml:space="preserve">ORD006586</t>
  </si>
  <si>
    <t xml:space="preserve">ORD006587</t>
  </si>
  <si>
    <t xml:space="preserve">ORD006588</t>
  </si>
  <si>
    <t xml:space="preserve">ORD006589</t>
  </si>
  <si>
    <t xml:space="preserve">ORD006590</t>
  </si>
  <si>
    <t xml:space="preserve">ORD006591</t>
  </si>
  <si>
    <t xml:space="preserve">ORD006592</t>
  </si>
  <si>
    <t xml:space="preserve">ORD006593</t>
  </si>
  <si>
    <t xml:space="preserve">ORD006594</t>
  </si>
  <si>
    <t xml:space="preserve">ORD006595</t>
  </si>
  <si>
    <t xml:space="preserve">ORD006596</t>
  </si>
  <si>
    <t xml:space="preserve">ORD006597</t>
  </si>
  <si>
    <t xml:space="preserve">ORD006598</t>
  </si>
  <si>
    <t xml:space="preserve">ORD006599</t>
  </si>
  <si>
    <t xml:space="preserve">ORD006600</t>
  </si>
  <si>
    <t xml:space="preserve">ORD006601</t>
  </si>
  <si>
    <t xml:space="preserve">ORD006602</t>
  </si>
  <si>
    <t xml:space="preserve">ORD006603</t>
  </si>
  <si>
    <t xml:space="preserve">ORD006604</t>
  </si>
  <si>
    <t xml:space="preserve">ORD006605</t>
  </si>
  <si>
    <t xml:space="preserve">ORD006606</t>
  </si>
  <si>
    <t xml:space="preserve">ORD006607</t>
  </si>
  <si>
    <t xml:space="preserve">ORD006608</t>
  </si>
  <si>
    <t xml:space="preserve">ORD006609</t>
  </si>
  <si>
    <t xml:space="preserve">ORD006610</t>
  </si>
  <si>
    <t xml:space="preserve">ORD006611</t>
  </si>
  <si>
    <t xml:space="preserve">ORD006612</t>
  </si>
  <si>
    <t xml:space="preserve">ORD006613</t>
  </si>
  <si>
    <t xml:space="preserve">ORD006614</t>
  </si>
  <si>
    <t xml:space="preserve">ORD006615</t>
  </si>
  <si>
    <t xml:space="preserve">ORD006616</t>
  </si>
  <si>
    <t xml:space="preserve">2024-01-14</t>
  </si>
  <si>
    <t xml:space="preserve">ORD006617</t>
  </si>
  <si>
    <t xml:space="preserve">ORD006618</t>
  </si>
  <si>
    <t xml:space="preserve">ORD006619</t>
  </si>
  <si>
    <t xml:space="preserve">ORD006620</t>
  </si>
  <si>
    <t xml:space="preserve">ORD006621</t>
  </si>
  <si>
    <t xml:space="preserve">ORD006622</t>
  </si>
  <si>
    <t xml:space="preserve">ORD006623</t>
  </si>
  <si>
    <t xml:space="preserve">ORD006624</t>
  </si>
  <si>
    <t xml:space="preserve">ORD006625</t>
  </si>
  <si>
    <t xml:space="preserve">ORD006626</t>
  </si>
  <si>
    <t xml:space="preserve">ORD006627</t>
  </si>
  <si>
    <t xml:space="preserve">ORD006628</t>
  </si>
  <si>
    <t xml:space="preserve">ORD006629</t>
  </si>
  <si>
    <t xml:space="preserve">ORD006630</t>
  </si>
  <si>
    <t xml:space="preserve">ORD006631</t>
  </si>
  <si>
    <t xml:space="preserve">ORD006632</t>
  </si>
  <si>
    <t xml:space="preserve">ORD006633</t>
  </si>
  <si>
    <t xml:space="preserve">ORD006634</t>
  </si>
  <si>
    <t xml:space="preserve">ORD006635</t>
  </si>
  <si>
    <t xml:space="preserve">ORD006636</t>
  </si>
  <si>
    <t xml:space="preserve">ORD006637</t>
  </si>
  <si>
    <t xml:space="preserve">ORD006638</t>
  </si>
  <si>
    <t xml:space="preserve">ORD006639</t>
  </si>
  <si>
    <t xml:space="preserve">ORD006640</t>
  </si>
  <si>
    <t xml:space="preserve">ORD006641</t>
  </si>
  <si>
    <t xml:space="preserve">ORD006642</t>
  </si>
  <si>
    <t xml:space="preserve">ORD006643</t>
  </si>
  <si>
    <t xml:space="preserve">ORD006644</t>
  </si>
  <si>
    <t xml:space="preserve">ORD006645</t>
  </si>
  <si>
    <t xml:space="preserve">ORD006646</t>
  </si>
  <si>
    <t xml:space="preserve">ORD006647</t>
  </si>
  <si>
    <t xml:space="preserve">ORD006648</t>
  </si>
  <si>
    <t xml:space="preserve">ORD006649</t>
  </si>
  <si>
    <t xml:space="preserve">ORD006650</t>
  </si>
  <si>
    <t xml:space="preserve">ORD006651</t>
  </si>
  <si>
    <t xml:space="preserve">ORD006652</t>
  </si>
  <si>
    <t xml:space="preserve">ORD006653</t>
  </si>
  <si>
    <t xml:space="preserve">ORD006654</t>
  </si>
  <si>
    <t xml:space="preserve">ORD006655</t>
  </si>
  <si>
    <t xml:space="preserve">ORD006656</t>
  </si>
  <si>
    <t xml:space="preserve">ORD006657</t>
  </si>
  <si>
    <t xml:space="preserve">ORD006658</t>
  </si>
  <si>
    <t xml:space="preserve">ORD006659</t>
  </si>
  <si>
    <t xml:space="preserve">ORD006660</t>
  </si>
  <si>
    <t xml:space="preserve">ORD006661</t>
  </si>
  <si>
    <t xml:space="preserve">ORD006662</t>
  </si>
  <si>
    <t xml:space="preserve">ORD006663</t>
  </si>
  <si>
    <t xml:space="preserve">ORD006664</t>
  </si>
  <si>
    <t xml:space="preserve">ORD006665</t>
  </si>
  <si>
    <t xml:space="preserve">ORD006666</t>
  </si>
  <si>
    <t xml:space="preserve">ORD006667</t>
  </si>
  <si>
    <t xml:space="preserve">ORD006668</t>
  </si>
  <si>
    <t xml:space="preserve">ORD006669</t>
  </si>
  <si>
    <t xml:space="preserve">ORD006670</t>
  </si>
  <si>
    <t xml:space="preserve">ORD006671</t>
  </si>
  <si>
    <t xml:space="preserve">ORD006672</t>
  </si>
  <si>
    <t xml:space="preserve">ORD006673</t>
  </si>
  <si>
    <t xml:space="preserve">ORD006674</t>
  </si>
  <si>
    <t xml:space="preserve">ORD006675</t>
  </si>
  <si>
    <t xml:space="preserve">ORD006676</t>
  </si>
  <si>
    <t xml:space="preserve">ORD006677</t>
  </si>
  <si>
    <t xml:space="preserve">ORD006678</t>
  </si>
  <si>
    <t xml:space="preserve">ORD006679</t>
  </si>
  <si>
    <t xml:space="preserve">ORD006680</t>
  </si>
  <si>
    <t xml:space="preserve">ORD006681</t>
  </si>
  <si>
    <t xml:space="preserve">ORD006682</t>
  </si>
  <si>
    <t xml:space="preserve">ORD006683</t>
  </si>
  <si>
    <t xml:space="preserve">ORD006684</t>
  </si>
  <si>
    <t xml:space="preserve">ORD006685</t>
  </si>
  <si>
    <t xml:space="preserve">ORD006686</t>
  </si>
  <si>
    <t xml:space="preserve">ORD006687</t>
  </si>
  <si>
    <t xml:space="preserve">ORD006688</t>
  </si>
  <si>
    <t xml:space="preserve">ORD006689</t>
  </si>
  <si>
    <t xml:space="preserve">ORD006690</t>
  </si>
  <si>
    <t xml:space="preserve">ORD006691</t>
  </si>
  <si>
    <t xml:space="preserve">ORD006692</t>
  </si>
  <si>
    <t xml:space="preserve">ORD006693</t>
  </si>
  <si>
    <t xml:space="preserve">ORD006694</t>
  </si>
  <si>
    <t xml:space="preserve">ORD006695</t>
  </si>
  <si>
    <t xml:space="preserve">ORD006696</t>
  </si>
  <si>
    <t xml:space="preserve">ORD006697</t>
  </si>
  <si>
    <t xml:space="preserve">ORD006698</t>
  </si>
  <si>
    <t xml:space="preserve">ORD006699</t>
  </si>
  <si>
    <t xml:space="preserve">ORD006700</t>
  </si>
  <si>
    <t xml:space="preserve">ORD006701</t>
  </si>
  <si>
    <t xml:space="preserve">ORD006702</t>
  </si>
  <si>
    <t xml:space="preserve">ORD006703</t>
  </si>
  <si>
    <t xml:space="preserve">ORD006704</t>
  </si>
  <si>
    <t xml:space="preserve">ORD006705</t>
  </si>
  <si>
    <t xml:space="preserve">ORD006706</t>
  </si>
  <si>
    <t xml:space="preserve">ORD006707</t>
  </si>
  <si>
    <t xml:space="preserve">ORD006708</t>
  </si>
  <si>
    <t xml:space="preserve">ORD006709</t>
  </si>
  <si>
    <t xml:space="preserve">ORD006710</t>
  </si>
  <si>
    <t xml:space="preserve">ORD006711</t>
  </si>
  <si>
    <t xml:space="preserve">ORD006712</t>
  </si>
  <si>
    <t xml:space="preserve">ORD006713</t>
  </si>
  <si>
    <t xml:space="preserve">ORD006714</t>
  </si>
  <si>
    <t xml:space="preserve">ORD006715</t>
  </si>
  <si>
    <t xml:space="preserve">ORD006716</t>
  </si>
  <si>
    <t xml:space="preserve">ORD006717</t>
  </si>
  <si>
    <t xml:space="preserve">ORD006718</t>
  </si>
  <si>
    <t xml:space="preserve">ORD006719</t>
  </si>
  <si>
    <t xml:space="preserve">ORD006720</t>
  </si>
  <si>
    <t xml:space="preserve">ORD006721</t>
  </si>
  <si>
    <t xml:space="preserve">ORD006722</t>
  </si>
  <si>
    <t xml:space="preserve">ORD006723</t>
  </si>
  <si>
    <t xml:space="preserve">ORD006724</t>
  </si>
  <si>
    <t xml:space="preserve">ORD006725</t>
  </si>
  <si>
    <t xml:space="preserve">ORD006726</t>
  </si>
  <si>
    <t xml:space="preserve">ORD006727</t>
  </si>
  <si>
    <t xml:space="preserve">ORD006728</t>
  </si>
  <si>
    <t xml:space="preserve">ORD006729</t>
  </si>
  <si>
    <t xml:space="preserve">ORD006730</t>
  </si>
  <si>
    <t xml:space="preserve">ORD006731</t>
  </si>
  <si>
    <t xml:space="preserve">ORD006732</t>
  </si>
  <si>
    <t xml:space="preserve">ORD006733</t>
  </si>
  <si>
    <t xml:space="preserve">ORD006734</t>
  </si>
  <si>
    <t xml:space="preserve">ORD006735</t>
  </si>
  <si>
    <t xml:space="preserve">ORD006736</t>
  </si>
  <si>
    <t xml:space="preserve">ORD006737</t>
  </si>
  <si>
    <t xml:space="preserve">ORD006738</t>
  </si>
  <si>
    <t xml:space="preserve">ORD006739</t>
  </si>
  <si>
    <t xml:space="preserve">2024-09-24</t>
  </si>
  <si>
    <t xml:space="preserve">ORD006740</t>
  </si>
  <si>
    <t xml:space="preserve">ORD006741</t>
  </si>
  <si>
    <t xml:space="preserve">ORD006742</t>
  </si>
  <si>
    <t xml:space="preserve">ORD006743</t>
  </si>
  <si>
    <t xml:space="preserve">ORD006744</t>
  </si>
  <si>
    <t xml:space="preserve">ORD006745</t>
  </si>
  <si>
    <t xml:space="preserve">ORD006746</t>
  </si>
  <si>
    <t xml:space="preserve">ORD006747</t>
  </si>
  <si>
    <t xml:space="preserve">ORD006748</t>
  </si>
  <si>
    <t xml:space="preserve">ORD006749</t>
  </si>
  <si>
    <t xml:space="preserve">ORD006750</t>
  </si>
  <si>
    <t xml:space="preserve">ORD006751</t>
  </si>
  <si>
    <t xml:space="preserve">ORD006752</t>
  </si>
  <si>
    <t xml:space="preserve">ORD006753</t>
  </si>
  <si>
    <t xml:space="preserve">ORD006754</t>
  </si>
  <si>
    <t xml:space="preserve">ORD006755</t>
  </si>
  <si>
    <t xml:space="preserve">ORD006756</t>
  </si>
  <si>
    <t xml:space="preserve">ORD006757</t>
  </si>
  <si>
    <t xml:space="preserve">ORD006758</t>
  </si>
  <si>
    <t xml:space="preserve">ORD006759</t>
  </si>
  <si>
    <t xml:space="preserve">ORD006760</t>
  </si>
  <si>
    <t xml:space="preserve">ORD006761</t>
  </si>
  <si>
    <t xml:space="preserve">ORD006762</t>
  </si>
  <si>
    <t xml:space="preserve">ORD006763</t>
  </si>
  <si>
    <t xml:space="preserve">ORD006764</t>
  </si>
  <si>
    <t xml:space="preserve">ORD006765</t>
  </si>
  <si>
    <t xml:space="preserve">ORD006766</t>
  </si>
  <si>
    <t xml:space="preserve">ORD006767</t>
  </si>
  <si>
    <t xml:space="preserve">ORD006768</t>
  </si>
  <si>
    <t xml:space="preserve">ORD006769</t>
  </si>
  <si>
    <t xml:space="preserve">ORD006770</t>
  </si>
  <si>
    <t xml:space="preserve">ORD006771</t>
  </si>
  <si>
    <t xml:space="preserve">ORD006772</t>
  </si>
  <si>
    <t xml:space="preserve">ORD006773</t>
  </si>
  <si>
    <t xml:space="preserve">ORD006774</t>
  </si>
  <si>
    <t xml:space="preserve">ORD006775</t>
  </si>
  <si>
    <t xml:space="preserve">ORD006776</t>
  </si>
  <si>
    <t xml:space="preserve">ORD006777</t>
  </si>
  <si>
    <t xml:space="preserve">ORD006778</t>
  </si>
  <si>
    <t xml:space="preserve">ORD006779</t>
  </si>
  <si>
    <t xml:space="preserve">ORD006780</t>
  </si>
  <si>
    <t xml:space="preserve">ORD006781</t>
  </si>
  <si>
    <t xml:space="preserve">ORD006782</t>
  </si>
  <si>
    <t xml:space="preserve">ORD006783</t>
  </si>
  <si>
    <t xml:space="preserve">ORD006784</t>
  </si>
  <si>
    <t xml:space="preserve">ORD006785</t>
  </si>
  <si>
    <t xml:space="preserve">ORD006786</t>
  </si>
  <si>
    <t xml:space="preserve">ORD006787</t>
  </si>
  <si>
    <t xml:space="preserve">ORD006788</t>
  </si>
  <si>
    <t xml:space="preserve">ORD006789</t>
  </si>
  <si>
    <t xml:space="preserve">ORD006790</t>
  </si>
  <si>
    <t xml:space="preserve">ORD006791</t>
  </si>
  <si>
    <t xml:space="preserve">ORD006792</t>
  </si>
  <si>
    <t xml:space="preserve">ORD006793</t>
  </si>
  <si>
    <t xml:space="preserve">ORD006794</t>
  </si>
  <si>
    <t xml:space="preserve">ORD006795</t>
  </si>
  <si>
    <t xml:space="preserve">ORD006796</t>
  </si>
  <si>
    <t xml:space="preserve">ORD006797</t>
  </si>
  <si>
    <t xml:space="preserve">ORD006798</t>
  </si>
  <si>
    <t xml:space="preserve">ORD006799</t>
  </si>
  <si>
    <t xml:space="preserve">ORD006800</t>
  </si>
  <si>
    <t xml:space="preserve">ORD006801</t>
  </si>
  <si>
    <t xml:space="preserve">ORD006802</t>
  </si>
  <si>
    <t xml:space="preserve">ORD006803</t>
  </si>
  <si>
    <t xml:space="preserve">ORD006804</t>
  </si>
  <si>
    <t xml:space="preserve">ORD006805</t>
  </si>
  <si>
    <t xml:space="preserve">ORD006806</t>
  </si>
  <si>
    <t xml:space="preserve">ORD006807</t>
  </si>
  <si>
    <t xml:space="preserve">ORD006808</t>
  </si>
  <si>
    <t xml:space="preserve">ORD006809</t>
  </si>
  <si>
    <t xml:space="preserve">ORD006810</t>
  </si>
  <si>
    <t xml:space="preserve">ORD006811</t>
  </si>
  <si>
    <t xml:space="preserve">ORD006812</t>
  </si>
  <si>
    <t xml:space="preserve">ORD006813</t>
  </si>
  <si>
    <t xml:space="preserve">ORD006814</t>
  </si>
  <si>
    <t xml:space="preserve">ORD006815</t>
  </si>
  <si>
    <t xml:space="preserve">ORD006816</t>
  </si>
  <si>
    <t xml:space="preserve">ORD006817</t>
  </si>
  <si>
    <t xml:space="preserve">ORD006818</t>
  </si>
  <si>
    <t xml:space="preserve">ORD006819</t>
  </si>
  <si>
    <t xml:space="preserve">ORD006820</t>
  </si>
  <si>
    <t xml:space="preserve">ORD006821</t>
  </si>
  <si>
    <t xml:space="preserve">ORD006822</t>
  </si>
  <si>
    <t xml:space="preserve">ORD006823</t>
  </si>
  <si>
    <t xml:space="preserve">ORD006824</t>
  </si>
  <si>
    <t xml:space="preserve">ORD006825</t>
  </si>
  <si>
    <t xml:space="preserve">ORD006826</t>
  </si>
  <si>
    <t xml:space="preserve">ORD006827</t>
  </si>
  <si>
    <t xml:space="preserve">ORD006828</t>
  </si>
  <si>
    <t xml:space="preserve">ORD006829</t>
  </si>
  <si>
    <t xml:space="preserve">ORD006830</t>
  </si>
  <si>
    <t xml:space="preserve">ORD006831</t>
  </si>
  <si>
    <t xml:space="preserve">ORD006832</t>
  </si>
  <si>
    <t xml:space="preserve">ORD006833</t>
  </si>
  <si>
    <t xml:space="preserve">ORD006834</t>
  </si>
  <si>
    <t xml:space="preserve">ORD006835</t>
  </si>
  <si>
    <t xml:space="preserve">ORD006836</t>
  </si>
  <si>
    <t xml:space="preserve">ORD006837</t>
  </si>
  <si>
    <t xml:space="preserve">ORD006838</t>
  </si>
  <si>
    <t xml:space="preserve">ORD006839</t>
  </si>
  <si>
    <t xml:space="preserve">ORD006840</t>
  </si>
  <si>
    <t xml:space="preserve">ORD006841</t>
  </si>
  <si>
    <t xml:space="preserve">ORD006842</t>
  </si>
  <si>
    <t xml:space="preserve">ORD006843</t>
  </si>
  <si>
    <t xml:space="preserve">ORD006844</t>
  </si>
  <si>
    <t xml:space="preserve">ORD006845</t>
  </si>
  <si>
    <t xml:space="preserve">ORD006846</t>
  </si>
  <si>
    <t xml:space="preserve">ORD006847</t>
  </si>
  <si>
    <t xml:space="preserve">ORD006848</t>
  </si>
  <si>
    <t xml:space="preserve">ORD006849</t>
  </si>
  <si>
    <t xml:space="preserve">ORD006850</t>
  </si>
  <si>
    <t xml:space="preserve">ORD006851</t>
  </si>
  <si>
    <t xml:space="preserve">ORD006852</t>
  </si>
  <si>
    <t xml:space="preserve">ORD006853</t>
  </si>
  <si>
    <t xml:space="preserve">ORD006854</t>
  </si>
  <si>
    <t xml:space="preserve">ORD006855</t>
  </si>
  <si>
    <t xml:space="preserve">ORD006856</t>
  </si>
  <si>
    <t xml:space="preserve">ORD006857</t>
  </si>
  <si>
    <t xml:space="preserve">ORD006858</t>
  </si>
  <si>
    <t xml:space="preserve">ORD006859</t>
  </si>
  <si>
    <t xml:space="preserve">ORD006860</t>
  </si>
  <si>
    <t xml:space="preserve">ORD006861</t>
  </si>
  <si>
    <t xml:space="preserve">ORD006862</t>
  </si>
  <si>
    <t xml:space="preserve">ORD006863</t>
  </si>
  <si>
    <t xml:space="preserve">ORD006864</t>
  </si>
  <si>
    <t xml:space="preserve">ORD006865</t>
  </si>
  <si>
    <t xml:space="preserve">ORD006866</t>
  </si>
  <si>
    <t xml:space="preserve">ORD006867</t>
  </si>
  <si>
    <t xml:space="preserve">ORD006868</t>
  </si>
  <si>
    <t xml:space="preserve">ORD006869</t>
  </si>
  <si>
    <t xml:space="preserve">ORD006870</t>
  </si>
  <si>
    <t xml:space="preserve">ORD006871</t>
  </si>
  <si>
    <t xml:space="preserve">ORD006872</t>
  </si>
  <si>
    <t xml:space="preserve">ORD006873</t>
  </si>
  <si>
    <t xml:space="preserve">ORD006874</t>
  </si>
  <si>
    <t xml:space="preserve">ORD006875</t>
  </si>
  <si>
    <t xml:space="preserve">ORD006876</t>
  </si>
  <si>
    <t xml:space="preserve">ORD006877</t>
  </si>
  <si>
    <t xml:space="preserve">ORD006878</t>
  </si>
  <si>
    <t xml:space="preserve">ORD006879</t>
  </si>
  <si>
    <t xml:space="preserve">ORD006880</t>
  </si>
  <si>
    <t xml:space="preserve">ORD006881</t>
  </si>
  <si>
    <t xml:space="preserve">ORD006882</t>
  </si>
  <si>
    <t xml:space="preserve">ORD006883</t>
  </si>
  <si>
    <t xml:space="preserve">ORD006884</t>
  </si>
  <si>
    <t xml:space="preserve">ORD006885</t>
  </si>
  <si>
    <t xml:space="preserve">ORD006886</t>
  </si>
  <si>
    <t xml:space="preserve">ORD006887</t>
  </si>
  <si>
    <t xml:space="preserve">ORD006888</t>
  </si>
  <si>
    <t xml:space="preserve">ORD006889</t>
  </si>
  <si>
    <t xml:space="preserve">ORD006890</t>
  </si>
  <si>
    <t xml:space="preserve">ORD006891</t>
  </si>
  <si>
    <t xml:space="preserve">ORD006892</t>
  </si>
  <si>
    <t xml:space="preserve">ORD006893</t>
  </si>
  <si>
    <t xml:space="preserve">ORD006894</t>
  </si>
  <si>
    <t xml:space="preserve">ORD006895</t>
  </si>
  <si>
    <t xml:space="preserve">ORD006896</t>
  </si>
  <si>
    <t xml:space="preserve">ORD006897</t>
  </si>
  <si>
    <t xml:space="preserve">ORD006898</t>
  </si>
  <si>
    <t xml:space="preserve">ORD006899</t>
  </si>
  <si>
    <t xml:space="preserve">ORD006900</t>
  </si>
  <si>
    <t xml:space="preserve">ORD006901</t>
  </si>
  <si>
    <t xml:space="preserve">ORD006902</t>
  </si>
  <si>
    <t xml:space="preserve">ORD006903</t>
  </si>
  <si>
    <t xml:space="preserve">ORD006904</t>
  </si>
  <si>
    <t xml:space="preserve">ORD006905</t>
  </si>
  <si>
    <t xml:space="preserve">ORD006906</t>
  </si>
  <si>
    <t xml:space="preserve">ORD006907</t>
  </si>
  <si>
    <t xml:space="preserve">ORD006908</t>
  </si>
  <si>
    <t xml:space="preserve">ORD006909</t>
  </si>
  <si>
    <t xml:space="preserve">ORD006910</t>
  </si>
  <si>
    <t xml:space="preserve">ORD006911</t>
  </si>
  <si>
    <t xml:space="preserve">ORD006912</t>
  </si>
  <si>
    <t xml:space="preserve">ORD006913</t>
  </si>
  <si>
    <t xml:space="preserve">ORD006914</t>
  </si>
  <si>
    <t xml:space="preserve">ORD006915</t>
  </si>
  <si>
    <t xml:space="preserve">ORD006916</t>
  </si>
  <si>
    <t xml:space="preserve">ORD006917</t>
  </si>
  <si>
    <t xml:space="preserve">ORD006918</t>
  </si>
  <si>
    <t xml:space="preserve">ORD006919</t>
  </si>
  <si>
    <t xml:space="preserve">ORD006920</t>
  </si>
  <si>
    <t xml:space="preserve">ORD006921</t>
  </si>
  <si>
    <t xml:space="preserve">ORD006922</t>
  </si>
  <si>
    <t xml:space="preserve">ORD006923</t>
  </si>
  <si>
    <t xml:space="preserve">ORD006924</t>
  </si>
  <si>
    <t xml:space="preserve">ORD006925</t>
  </si>
  <si>
    <t xml:space="preserve">ORD006926</t>
  </si>
  <si>
    <t xml:space="preserve">ORD006927</t>
  </si>
  <si>
    <t xml:space="preserve">ORD006928</t>
  </si>
  <si>
    <t xml:space="preserve">ORD006929</t>
  </si>
  <si>
    <t xml:space="preserve">ORD006930</t>
  </si>
  <si>
    <t xml:space="preserve">ORD006931</t>
  </si>
  <si>
    <t xml:space="preserve">ORD006932</t>
  </si>
  <si>
    <t xml:space="preserve">ORD006933</t>
  </si>
  <si>
    <t xml:space="preserve">ORD006934</t>
  </si>
  <si>
    <t xml:space="preserve">ORD006935</t>
  </si>
  <si>
    <t xml:space="preserve">ORD006936</t>
  </si>
  <si>
    <t xml:space="preserve">ORD006937</t>
  </si>
  <si>
    <t xml:space="preserve">ORD006938</t>
  </si>
  <si>
    <t xml:space="preserve">ORD006939</t>
  </si>
  <si>
    <t xml:space="preserve">ORD006940</t>
  </si>
  <si>
    <t xml:space="preserve">ORD006941</t>
  </si>
  <si>
    <t xml:space="preserve">ORD006942</t>
  </si>
  <si>
    <t xml:space="preserve">ORD006943</t>
  </si>
  <si>
    <t xml:space="preserve">ORD006944</t>
  </si>
  <si>
    <t xml:space="preserve">ORD006945</t>
  </si>
  <si>
    <t xml:space="preserve">ORD006946</t>
  </si>
  <si>
    <t xml:space="preserve">ORD006947</t>
  </si>
  <si>
    <t xml:space="preserve">ORD006948</t>
  </si>
  <si>
    <t xml:space="preserve">ORD006949</t>
  </si>
  <si>
    <t xml:space="preserve">ORD006950</t>
  </si>
  <si>
    <t xml:space="preserve">ORD006951</t>
  </si>
  <si>
    <t xml:space="preserve">ORD006952</t>
  </si>
  <si>
    <t xml:space="preserve">ORD006953</t>
  </si>
  <si>
    <t xml:space="preserve">ORD006954</t>
  </si>
  <si>
    <t xml:space="preserve">ORD006955</t>
  </si>
  <si>
    <t xml:space="preserve">ORD006956</t>
  </si>
  <si>
    <t xml:space="preserve">ORD006957</t>
  </si>
  <si>
    <t xml:space="preserve">ORD006958</t>
  </si>
  <si>
    <t xml:space="preserve">ORD006959</t>
  </si>
  <si>
    <t xml:space="preserve">ORD006960</t>
  </si>
  <si>
    <t xml:space="preserve">ORD006961</t>
  </si>
  <si>
    <t xml:space="preserve">ORD006962</t>
  </si>
  <si>
    <t xml:space="preserve">ORD006963</t>
  </si>
  <si>
    <t xml:space="preserve">ORD006964</t>
  </si>
  <si>
    <t xml:space="preserve">ORD006965</t>
  </si>
  <si>
    <t xml:space="preserve">ORD006966</t>
  </si>
  <si>
    <t xml:space="preserve">ORD006967</t>
  </si>
  <si>
    <t xml:space="preserve">ORD006968</t>
  </si>
  <si>
    <t xml:space="preserve">ORD006969</t>
  </si>
  <si>
    <t xml:space="preserve">ORD006970</t>
  </si>
  <si>
    <t xml:space="preserve">ORD006971</t>
  </si>
  <si>
    <t xml:space="preserve">ORD006972</t>
  </si>
  <si>
    <t xml:space="preserve">ORD006973</t>
  </si>
  <si>
    <t xml:space="preserve">ORD006974</t>
  </si>
  <si>
    <t xml:space="preserve">ORD006975</t>
  </si>
  <si>
    <t xml:space="preserve">ORD006976</t>
  </si>
  <si>
    <t xml:space="preserve">ORD006977</t>
  </si>
  <si>
    <t xml:space="preserve">ORD006978</t>
  </si>
  <si>
    <t xml:space="preserve">ORD006979</t>
  </si>
  <si>
    <t xml:space="preserve">ORD006980</t>
  </si>
  <si>
    <t xml:space="preserve">ORD006981</t>
  </si>
  <si>
    <t xml:space="preserve">ORD006982</t>
  </si>
  <si>
    <t xml:space="preserve">ORD006983</t>
  </si>
  <si>
    <t xml:space="preserve">ORD006984</t>
  </si>
  <si>
    <t xml:space="preserve">ORD006985</t>
  </si>
  <si>
    <t xml:space="preserve">ORD006986</t>
  </si>
  <si>
    <t xml:space="preserve">ORD006987</t>
  </si>
  <si>
    <t xml:space="preserve">ORD006988</t>
  </si>
  <si>
    <t xml:space="preserve">ORD006989</t>
  </si>
  <si>
    <t xml:space="preserve">ORD006990</t>
  </si>
  <si>
    <t xml:space="preserve">ORD006991</t>
  </si>
  <si>
    <t xml:space="preserve">ORD006992</t>
  </si>
  <si>
    <t xml:space="preserve">ORD006993</t>
  </si>
  <si>
    <t xml:space="preserve">ORD006994</t>
  </si>
  <si>
    <t xml:space="preserve">ORD006995</t>
  </si>
  <si>
    <t xml:space="preserve">ORD006996</t>
  </si>
  <si>
    <t xml:space="preserve">ORD006997</t>
  </si>
  <si>
    <t xml:space="preserve">ORD006998</t>
  </si>
  <si>
    <t xml:space="preserve">ORD006999</t>
  </si>
  <si>
    <t xml:space="preserve">ORD007000</t>
  </si>
  <si>
    <t xml:space="preserve">ORD007001</t>
  </si>
  <si>
    <t xml:space="preserve">ORD007002</t>
  </si>
  <si>
    <t xml:space="preserve">2024-06-01</t>
  </si>
  <si>
    <t xml:space="preserve">ORD007003</t>
  </si>
  <si>
    <t xml:space="preserve">ORD007004</t>
  </si>
  <si>
    <t xml:space="preserve">ORD007005</t>
  </si>
  <si>
    <t xml:space="preserve">ORD007006</t>
  </si>
  <si>
    <t xml:space="preserve">ORD007007</t>
  </si>
  <si>
    <t xml:space="preserve">ORD007008</t>
  </si>
  <si>
    <t xml:space="preserve">ORD007009</t>
  </si>
  <si>
    <t xml:space="preserve">ORD007010</t>
  </si>
  <si>
    <t xml:space="preserve">ORD007011</t>
  </si>
  <si>
    <t xml:space="preserve">ORD007012</t>
  </si>
  <si>
    <t xml:space="preserve">ORD007013</t>
  </si>
  <si>
    <t xml:space="preserve">ORD007014</t>
  </si>
  <si>
    <t xml:space="preserve">ORD007015</t>
  </si>
  <si>
    <t xml:space="preserve">ORD007016</t>
  </si>
  <si>
    <t xml:space="preserve">ORD007017</t>
  </si>
  <si>
    <t xml:space="preserve">ORD007018</t>
  </si>
  <si>
    <t xml:space="preserve">ORD007019</t>
  </si>
  <si>
    <t xml:space="preserve">ORD007020</t>
  </si>
  <si>
    <t xml:space="preserve">ORD007021</t>
  </si>
  <si>
    <t xml:space="preserve">ORD007022</t>
  </si>
  <si>
    <t xml:space="preserve">ORD007023</t>
  </si>
  <si>
    <t xml:space="preserve">ORD007024</t>
  </si>
  <si>
    <t xml:space="preserve">ORD007025</t>
  </si>
  <si>
    <t xml:space="preserve">ORD007026</t>
  </si>
  <si>
    <t xml:space="preserve">ORD007027</t>
  </si>
  <si>
    <t xml:space="preserve">ORD007028</t>
  </si>
  <si>
    <t xml:space="preserve">ORD007029</t>
  </si>
  <si>
    <t xml:space="preserve">ORD007030</t>
  </si>
  <si>
    <t xml:space="preserve">ORD007031</t>
  </si>
  <si>
    <t xml:space="preserve">ORD007032</t>
  </si>
  <si>
    <t xml:space="preserve">ORD007033</t>
  </si>
  <si>
    <t xml:space="preserve">ORD007034</t>
  </si>
  <si>
    <t xml:space="preserve">ORD007035</t>
  </si>
  <si>
    <t xml:space="preserve">ORD007036</t>
  </si>
  <si>
    <t xml:space="preserve">ORD007037</t>
  </si>
  <si>
    <t xml:space="preserve">ORD007038</t>
  </si>
  <si>
    <t xml:space="preserve">ORD007039</t>
  </si>
  <si>
    <t xml:space="preserve">ORD007040</t>
  </si>
  <si>
    <t xml:space="preserve">ORD007041</t>
  </si>
  <si>
    <t xml:space="preserve">ORD007042</t>
  </si>
  <si>
    <t xml:space="preserve">ORD007043</t>
  </si>
  <si>
    <t xml:space="preserve">ORD007044</t>
  </si>
  <si>
    <t xml:space="preserve">ORD007045</t>
  </si>
  <si>
    <t xml:space="preserve">ORD007046</t>
  </si>
  <si>
    <t xml:space="preserve">ORD007047</t>
  </si>
  <si>
    <t xml:space="preserve">ORD007048</t>
  </si>
  <si>
    <t xml:space="preserve">ORD007049</t>
  </si>
  <si>
    <t xml:space="preserve">ORD007050</t>
  </si>
  <si>
    <t xml:space="preserve">ORD007051</t>
  </si>
  <si>
    <t xml:space="preserve">ORD007052</t>
  </si>
  <si>
    <t xml:space="preserve">ORD007053</t>
  </si>
  <si>
    <t xml:space="preserve">ORD007054</t>
  </si>
  <si>
    <t xml:space="preserve">ORD007055</t>
  </si>
  <si>
    <t xml:space="preserve">ORD007056</t>
  </si>
  <si>
    <t xml:space="preserve">ORD007057</t>
  </si>
  <si>
    <t xml:space="preserve">ORD007058</t>
  </si>
  <si>
    <t xml:space="preserve">ORD007059</t>
  </si>
  <si>
    <t xml:space="preserve">ORD007060</t>
  </si>
  <si>
    <t xml:space="preserve">ORD007061</t>
  </si>
  <si>
    <t xml:space="preserve">ORD007062</t>
  </si>
  <si>
    <t xml:space="preserve">ORD007063</t>
  </si>
  <si>
    <t xml:space="preserve">ORD007064</t>
  </si>
  <si>
    <t xml:space="preserve">ORD007065</t>
  </si>
  <si>
    <t xml:space="preserve">ORD007066</t>
  </si>
  <si>
    <t xml:space="preserve">ORD007067</t>
  </si>
  <si>
    <t xml:space="preserve">ORD007068</t>
  </si>
  <si>
    <t xml:space="preserve">ORD007069</t>
  </si>
  <si>
    <t xml:space="preserve">ORD007070</t>
  </si>
  <si>
    <t xml:space="preserve">ORD007071</t>
  </si>
  <si>
    <t xml:space="preserve">ORD007072</t>
  </si>
  <si>
    <t xml:space="preserve">ORD007073</t>
  </si>
  <si>
    <t xml:space="preserve">ORD007074</t>
  </si>
  <si>
    <t xml:space="preserve">ORD007075</t>
  </si>
  <si>
    <t xml:space="preserve">ORD007076</t>
  </si>
  <si>
    <t xml:space="preserve">ORD007077</t>
  </si>
  <si>
    <t xml:space="preserve">ORD007078</t>
  </si>
  <si>
    <t xml:space="preserve">ORD007079</t>
  </si>
  <si>
    <t xml:space="preserve">ORD007080</t>
  </si>
  <si>
    <t xml:space="preserve">ORD007081</t>
  </si>
  <si>
    <t xml:space="preserve">ORD007082</t>
  </si>
  <si>
    <t xml:space="preserve">ORD007083</t>
  </si>
  <si>
    <t xml:space="preserve">ORD007084</t>
  </si>
  <si>
    <t xml:space="preserve">ORD007085</t>
  </si>
  <si>
    <t xml:space="preserve">ORD007086</t>
  </si>
  <si>
    <t xml:space="preserve">ORD007087</t>
  </si>
  <si>
    <t xml:space="preserve">ORD007088</t>
  </si>
  <si>
    <t xml:space="preserve">ORD007089</t>
  </si>
  <si>
    <t xml:space="preserve">ORD007090</t>
  </si>
  <si>
    <t xml:space="preserve">ORD007091</t>
  </si>
  <si>
    <t xml:space="preserve">ORD007092</t>
  </si>
  <si>
    <t xml:space="preserve">ORD007093</t>
  </si>
  <si>
    <t xml:space="preserve">ORD007094</t>
  </si>
  <si>
    <t xml:space="preserve">ORD007095</t>
  </si>
  <si>
    <t xml:space="preserve">ORD007096</t>
  </si>
  <si>
    <t xml:space="preserve">ORD007097</t>
  </si>
  <si>
    <t xml:space="preserve">ORD007098</t>
  </si>
  <si>
    <t xml:space="preserve">ORD007099</t>
  </si>
  <si>
    <t xml:space="preserve">ORD007100</t>
  </si>
  <si>
    <t xml:space="preserve">ORD007101</t>
  </si>
  <si>
    <t xml:space="preserve">ORD007102</t>
  </si>
  <si>
    <t xml:space="preserve">ORD007103</t>
  </si>
  <si>
    <t xml:space="preserve">ORD007104</t>
  </si>
  <si>
    <t xml:space="preserve">ORD007105</t>
  </si>
  <si>
    <t xml:space="preserve">ORD007106</t>
  </si>
  <si>
    <t xml:space="preserve">ORD007107</t>
  </si>
  <si>
    <t xml:space="preserve">ORD007108</t>
  </si>
  <si>
    <t xml:space="preserve">ORD007109</t>
  </si>
  <si>
    <t xml:space="preserve">ORD007110</t>
  </si>
  <si>
    <t xml:space="preserve">ORD007111</t>
  </si>
  <si>
    <t xml:space="preserve">ORD007112</t>
  </si>
  <si>
    <t xml:space="preserve">ORD007113</t>
  </si>
  <si>
    <t xml:space="preserve">ORD007114</t>
  </si>
  <si>
    <t xml:space="preserve">ORD007115</t>
  </si>
  <si>
    <t xml:space="preserve">ORD007116</t>
  </si>
  <si>
    <t xml:space="preserve">ORD007117</t>
  </si>
  <si>
    <t xml:space="preserve">ORD007118</t>
  </si>
  <si>
    <t xml:space="preserve">ORD007119</t>
  </si>
  <si>
    <t xml:space="preserve">ORD007120</t>
  </si>
  <si>
    <t xml:space="preserve">ORD007121</t>
  </si>
  <si>
    <t xml:space="preserve">ORD007122</t>
  </si>
  <si>
    <t xml:space="preserve">ORD007123</t>
  </si>
  <si>
    <t xml:space="preserve">ORD007124</t>
  </si>
  <si>
    <t xml:space="preserve">ORD007125</t>
  </si>
  <si>
    <t xml:space="preserve">ORD007126</t>
  </si>
  <si>
    <t xml:space="preserve">ORD007127</t>
  </si>
  <si>
    <t xml:space="preserve">ORD007128</t>
  </si>
  <si>
    <t xml:space="preserve">ORD007129</t>
  </si>
  <si>
    <t xml:space="preserve">ORD007130</t>
  </si>
  <si>
    <t xml:space="preserve">ORD007131</t>
  </si>
  <si>
    <t xml:space="preserve">ORD007132</t>
  </si>
  <si>
    <t xml:space="preserve">ORD007133</t>
  </si>
  <si>
    <t xml:space="preserve">ORD007134</t>
  </si>
  <si>
    <t xml:space="preserve">ORD007135</t>
  </si>
  <si>
    <t xml:space="preserve">ORD007136</t>
  </si>
  <si>
    <t xml:space="preserve">ORD007137</t>
  </si>
  <si>
    <t xml:space="preserve">ORD007138</t>
  </si>
  <si>
    <t xml:space="preserve">ORD007139</t>
  </si>
  <si>
    <t xml:space="preserve">ORD007140</t>
  </si>
  <si>
    <t xml:space="preserve">ORD007141</t>
  </si>
  <si>
    <t xml:space="preserve">ORD007142</t>
  </si>
  <si>
    <t xml:space="preserve">ORD007143</t>
  </si>
  <si>
    <t xml:space="preserve">ORD007144</t>
  </si>
  <si>
    <t xml:space="preserve">ORD007145</t>
  </si>
  <si>
    <t xml:space="preserve">ORD007146</t>
  </si>
  <si>
    <t xml:space="preserve">ORD007147</t>
  </si>
  <si>
    <t xml:space="preserve">ORD007148</t>
  </si>
  <si>
    <t xml:space="preserve">ORD007149</t>
  </si>
  <si>
    <t xml:space="preserve">ORD007150</t>
  </si>
  <si>
    <t xml:space="preserve">ORD007151</t>
  </si>
  <si>
    <t xml:space="preserve">ORD007152</t>
  </si>
  <si>
    <t xml:space="preserve">ORD007153</t>
  </si>
  <si>
    <t xml:space="preserve">ORD007154</t>
  </si>
  <si>
    <t xml:space="preserve">ORD007155</t>
  </si>
  <si>
    <t xml:space="preserve">ORD007156</t>
  </si>
  <si>
    <t xml:space="preserve">ORD007157</t>
  </si>
  <si>
    <t xml:space="preserve">ORD007158</t>
  </si>
  <si>
    <t xml:space="preserve">ORD007159</t>
  </si>
  <si>
    <t xml:space="preserve">ORD007160</t>
  </si>
  <si>
    <t xml:space="preserve">ORD007161</t>
  </si>
  <si>
    <t xml:space="preserve">ORD007162</t>
  </si>
  <si>
    <t xml:space="preserve">ORD007163</t>
  </si>
  <si>
    <t xml:space="preserve">ORD007164</t>
  </si>
  <si>
    <t xml:space="preserve">ORD007165</t>
  </si>
  <si>
    <t xml:space="preserve">ORD007166</t>
  </si>
  <si>
    <t xml:space="preserve">ORD007167</t>
  </si>
  <si>
    <t xml:space="preserve">ORD007168</t>
  </si>
  <si>
    <t xml:space="preserve">ORD007169</t>
  </si>
  <si>
    <t xml:space="preserve">ORD007170</t>
  </si>
  <si>
    <t xml:space="preserve">ORD007171</t>
  </si>
  <si>
    <t xml:space="preserve">ORD007172</t>
  </si>
  <si>
    <t xml:space="preserve">ORD007173</t>
  </si>
  <si>
    <t xml:space="preserve">ORD007174</t>
  </si>
  <si>
    <t xml:space="preserve">ORD007175</t>
  </si>
  <si>
    <t xml:space="preserve">ORD007176</t>
  </si>
  <si>
    <t xml:space="preserve">ORD007177</t>
  </si>
  <si>
    <t xml:space="preserve">ORD007178</t>
  </si>
  <si>
    <t xml:space="preserve">ORD007179</t>
  </si>
  <si>
    <t xml:space="preserve">ORD007180</t>
  </si>
  <si>
    <t xml:space="preserve">ORD007181</t>
  </si>
  <si>
    <t xml:space="preserve">ORD007182</t>
  </si>
  <si>
    <t xml:space="preserve">ORD007183</t>
  </si>
  <si>
    <t xml:space="preserve">ORD007184</t>
  </si>
  <si>
    <t xml:space="preserve">ORD007185</t>
  </si>
  <si>
    <t xml:space="preserve">ORD007186</t>
  </si>
  <si>
    <t xml:space="preserve">ORD007187</t>
  </si>
  <si>
    <t xml:space="preserve">ORD007188</t>
  </si>
  <si>
    <t xml:space="preserve">ORD007189</t>
  </si>
  <si>
    <t xml:space="preserve">ORD007190</t>
  </si>
  <si>
    <t xml:space="preserve">ORD007191</t>
  </si>
  <si>
    <t xml:space="preserve">ORD007192</t>
  </si>
  <si>
    <t xml:space="preserve">ORD007193</t>
  </si>
  <si>
    <t xml:space="preserve">ORD007194</t>
  </si>
  <si>
    <t xml:space="preserve">ORD007195</t>
  </si>
  <si>
    <t xml:space="preserve">ORD007196</t>
  </si>
  <si>
    <t xml:space="preserve">ORD007197</t>
  </si>
  <si>
    <t xml:space="preserve">ORD007198</t>
  </si>
  <si>
    <t xml:space="preserve">ORD007199</t>
  </si>
  <si>
    <t xml:space="preserve">ORD007200</t>
  </si>
  <si>
    <t xml:space="preserve">ORD007201</t>
  </si>
  <si>
    <t xml:space="preserve">ORD007202</t>
  </si>
  <si>
    <t xml:space="preserve">ORD007203</t>
  </si>
  <si>
    <t xml:space="preserve">ORD007204</t>
  </si>
  <si>
    <t xml:space="preserve">ORD007205</t>
  </si>
  <si>
    <t xml:space="preserve">ORD007206</t>
  </si>
  <si>
    <t xml:space="preserve">ORD007207</t>
  </si>
  <si>
    <t xml:space="preserve">ORD007208</t>
  </si>
  <si>
    <t xml:space="preserve">ORD007209</t>
  </si>
  <si>
    <t xml:space="preserve">ORD007210</t>
  </si>
  <si>
    <t xml:space="preserve">ORD007211</t>
  </si>
  <si>
    <t xml:space="preserve">ORD007212</t>
  </si>
  <si>
    <t xml:space="preserve">ORD007213</t>
  </si>
  <si>
    <t xml:space="preserve">ORD007214</t>
  </si>
  <si>
    <t xml:space="preserve">ORD007215</t>
  </si>
  <si>
    <t xml:space="preserve">ORD007216</t>
  </si>
  <si>
    <t xml:space="preserve">ORD007217</t>
  </si>
  <si>
    <t xml:space="preserve">ORD007218</t>
  </si>
  <si>
    <t xml:space="preserve">ORD007219</t>
  </si>
  <si>
    <t xml:space="preserve">ORD007220</t>
  </si>
  <si>
    <t xml:space="preserve">ORD007221</t>
  </si>
  <si>
    <t xml:space="preserve">ORD007222</t>
  </si>
  <si>
    <t xml:space="preserve">ORD007223</t>
  </si>
  <si>
    <t xml:space="preserve">ORD007224</t>
  </si>
  <si>
    <t xml:space="preserve">ORD007225</t>
  </si>
  <si>
    <t xml:space="preserve">ORD007226</t>
  </si>
  <si>
    <t xml:space="preserve">ORD007227</t>
  </si>
  <si>
    <t xml:space="preserve">ORD007228</t>
  </si>
  <si>
    <t xml:space="preserve">ORD007229</t>
  </si>
  <si>
    <t xml:space="preserve">ORD007230</t>
  </si>
  <si>
    <t xml:space="preserve">ORD007231</t>
  </si>
  <si>
    <t xml:space="preserve">ORD007232</t>
  </si>
  <si>
    <t xml:space="preserve">ORD007233</t>
  </si>
  <si>
    <t xml:space="preserve">ORD007234</t>
  </si>
  <si>
    <t xml:space="preserve">ORD007235</t>
  </si>
  <si>
    <t xml:space="preserve">ORD007236</t>
  </si>
  <si>
    <t xml:space="preserve">ORD007237</t>
  </si>
  <si>
    <t xml:space="preserve">ORD007238</t>
  </si>
  <si>
    <t xml:space="preserve">ORD007239</t>
  </si>
  <si>
    <t xml:space="preserve">ORD007240</t>
  </si>
  <si>
    <t xml:space="preserve">ORD007241</t>
  </si>
  <si>
    <t xml:space="preserve">ORD007242</t>
  </si>
  <si>
    <t xml:space="preserve">ORD007243</t>
  </si>
  <si>
    <t xml:space="preserve">ORD007244</t>
  </si>
  <si>
    <t xml:space="preserve">ORD007245</t>
  </si>
  <si>
    <t xml:space="preserve">ORD007246</t>
  </si>
  <si>
    <t xml:space="preserve">ORD007247</t>
  </si>
  <si>
    <t xml:space="preserve">ORD007248</t>
  </si>
  <si>
    <t xml:space="preserve">ORD007249</t>
  </si>
  <si>
    <t xml:space="preserve">ORD007250</t>
  </si>
  <si>
    <t xml:space="preserve">ORD007251</t>
  </si>
  <si>
    <t xml:space="preserve">ORD007252</t>
  </si>
  <si>
    <t xml:space="preserve">ORD007253</t>
  </si>
  <si>
    <t xml:space="preserve">ORD007254</t>
  </si>
  <si>
    <t xml:space="preserve">ORD007255</t>
  </si>
  <si>
    <t xml:space="preserve">ORD007256</t>
  </si>
  <si>
    <t xml:space="preserve">ORD007257</t>
  </si>
  <si>
    <t xml:space="preserve">ORD007258</t>
  </si>
  <si>
    <t xml:space="preserve">ORD007259</t>
  </si>
  <si>
    <t xml:space="preserve">ORD007260</t>
  </si>
  <si>
    <t xml:space="preserve">ORD007261</t>
  </si>
  <si>
    <t xml:space="preserve">ORD007262</t>
  </si>
  <si>
    <t xml:space="preserve">ORD007263</t>
  </si>
  <si>
    <t xml:space="preserve">ORD007264</t>
  </si>
  <si>
    <t xml:space="preserve">ORD007265</t>
  </si>
  <si>
    <t xml:space="preserve">ORD007266</t>
  </si>
  <si>
    <t xml:space="preserve">ORD007267</t>
  </si>
  <si>
    <t xml:space="preserve">ORD007268</t>
  </si>
  <si>
    <t xml:space="preserve">ORD007269</t>
  </si>
  <si>
    <t xml:space="preserve">ORD007270</t>
  </si>
  <si>
    <t xml:space="preserve">ORD007271</t>
  </si>
  <si>
    <t xml:space="preserve">ORD007272</t>
  </si>
  <si>
    <t xml:space="preserve">ORD007273</t>
  </si>
  <si>
    <t xml:space="preserve">ORD007274</t>
  </si>
  <si>
    <t xml:space="preserve">ORD007275</t>
  </si>
  <si>
    <t xml:space="preserve">ORD007276</t>
  </si>
  <si>
    <t xml:space="preserve">ORD007277</t>
  </si>
  <si>
    <t xml:space="preserve">ORD007278</t>
  </si>
  <si>
    <t xml:space="preserve">ORD007279</t>
  </si>
  <si>
    <t xml:space="preserve">ORD007280</t>
  </si>
  <si>
    <t xml:space="preserve">ORD007281</t>
  </si>
  <si>
    <t xml:space="preserve">ORD007282</t>
  </si>
  <si>
    <t xml:space="preserve">ORD007283</t>
  </si>
  <si>
    <t xml:space="preserve">ORD007284</t>
  </si>
  <si>
    <t xml:space="preserve">ORD007285</t>
  </si>
  <si>
    <t xml:space="preserve">ORD007286</t>
  </si>
  <si>
    <t xml:space="preserve">ORD007287</t>
  </si>
  <si>
    <t xml:space="preserve">ORD007288</t>
  </si>
  <si>
    <t xml:space="preserve">ORD007289</t>
  </si>
  <si>
    <t xml:space="preserve">ORD007290</t>
  </si>
  <si>
    <t xml:space="preserve">ORD007291</t>
  </si>
  <si>
    <t xml:space="preserve">ORD007292</t>
  </si>
  <si>
    <t xml:space="preserve">ORD007293</t>
  </si>
  <si>
    <t xml:space="preserve">ORD007294</t>
  </si>
  <si>
    <t xml:space="preserve">ORD007295</t>
  </si>
  <si>
    <t xml:space="preserve">ORD007296</t>
  </si>
  <si>
    <t xml:space="preserve">ORD007297</t>
  </si>
  <si>
    <t xml:space="preserve">ORD007298</t>
  </si>
  <si>
    <t xml:space="preserve">ORD007299</t>
  </si>
  <si>
    <t xml:space="preserve">ORD007300</t>
  </si>
  <si>
    <t xml:space="preserve">ORD007301</t>
  </si>
  <si>
    <t xml:space="preserve">ORD007302</t>
  </si>
  <si>
    <t xml:space="preserve">ORD007303</t>
  </si>
  <si>
    <t xml:space="preserve">ORD007304</t>
  </si>
  <si>
    <t xml:space="preserve">ORD007305</t>
  </si>
  <si>
    <t xml:space="preserve">ORD007306</t>
  </si>
  <si>
    <t xml:space="preserve">ORD007307</t>
  </si>
  <si>
    <t xml:space="preserve">ORD007308</t>
  </si>
  <si>
    <t xml:space="preserve">ORD007309</t>
  </si>
  <si>
    <t xml:space="preserve">ORD007310</t>
  </si>
  <si>
    <t xml:space="preserve">ORD007311</t>
  </si>
  <si>
    <t xml:space="preserve">ORD007312</t>
  </si>
  <si>
    <t xml:space="preserve">ORD007313</t>
  </si>
  <si>
    <t xml:space="preserve">ORD007314</t>
  </si>
  <si>
    <t xml:space="preserve">ORD007315</t>
  </si>
  <si>
    <t xml:space="preserve">ORD007316</t>
  </si>
  <si>
    <t xml:space="preserve">ORD007317</t>
  </si>
  <si>
    <t xml:space="preserve">ORD007318</t>
  </si>
  <si>
    <t xml:space="preserve">ORD007319</t>
  </si>
  <si>
    <t xml:space="preserve">ORD007320</t>
  </si>
  <si>
    <t xml:space="preserve">ORD007321</t>
  </si>
  <si>
    <t xml:space="preserve">ORD007322</t>
  </si>
  <si>
    <t xml:space="preserve">ORD007323</t>
  </si>
  <si>
    <t xml:space="preserve">ORD007324</t>
  </si>
  <si>
    <t xml:space="preserve">ORD007325</t>
  </si>
  <si>
    <t xml:space="preserve">ORD007326</t>
  </si>
  <si>
    <t xml:space="preserve">ORD007327</t>
  </si>
  <si>
    <t xml:space="preserve">ORD007328</t>
  </si>
  <si>
    <t xml:space="preserve">ORD007329</t>
  </si>
  <si>
    <t xml:space="preserve">ORD007330</t>
  </si>
  <si>
    <t xml:space="preserve">ORD007331</t>
  </si>
  <si>
    <t xml:space="preserve">ORD007332</t>
  </si>
  <si>
    <t xml:space="preserve">ORD007333</t>
  </si>
  <si>
    <t xml:space="preserve">ORD007334</t>
  </si>
  <si>
    <t xml:space="preserve">ORD007335</t>
  </si>
  <si>
    <t xml:space="preserve">ORD007336</t>
  </si>
  <si>
    <t xml:space="preserve">ORD007337</t>
  </si>
  <si>
    <t xml:space="preserve">ORD007338</t>
  </si>
  <si>
    <t xml:space="preserve">ORD007339</t>
  </si>
  <si>
    <t xml:space="preserve">ORD007340</t>
  </si>
  <si>
    <t xml:space="preserve">ORD007341</t>
  </si>
  <si>
    <t xml:space="preserve">ORD007342</t>
  </si>
  <si>
    <t xml:space="preserve">ORD007343</t>
  </si>
  <si>
    <t xml:space="preserve">ORD007344</t>
  </si>
  <si>
    <t xml:space="preserve">ORD007345</t>
  </si>
  <si>
    <t xml:space="preserve">ORD007346</t>
  </si>
  <si>
    <t xml:space="preserve">ORD007347</t>
  </si>
  <si>
    <t xml:space="preserve">ORD007348</t>
  </si>
  <si>
    <t xml:space="preserve">ORD007349</t>
  </si>
  <si>
    <t xml:space="preserve">ORD007350</t>
  </si>
  <si>
    <t xml:space="preserve">ORD007351</t>
  </si>
  <si>
    <t xml:space="preserve">ORD007352</t>
  </si>
  <si>
    <t xml:space="preserve">ORD007353</t>
  </si>
  <si>
    <t xml:space="preserve">ORD007354</t>
  </si>
  <si>
    <t xml:space="preserve">ORD007355</t>
  </si>
  <si>
    <t xml:space="preserve">ORD007356</t>
  </si>
  <si>
    <t xml:space="preserve">ORD007357</t>
  </si>
  <si>
    <t xml:space="preserve">ORD007358</t>
  </si>
  <si>
    <t xml:space="preserve">ORD007359</t>
  </si>
  <si>
    <t xml:space="preserve">ORD007360</t>
  </si>
  <si>
    <t xml:space="preserve">ORD007361</t>
  </si>
  <si>
    <t xml:space="preserve">ORD007362</t>
  </si>
  <si>
    <t xml:space="preserve">ORD007363</t>
  </si>
  <si>
    <t xml:space="preserve">ORD007364</t>
  </si>
  <si>
    <t xml:space="preserve">ORD007365</t>
  </si>
  <si>
    <t xml:space="preserve">ORD007366</t>
  </si>
  <si>
    <t xml:space="preserve">ORD007367</t>
  </si>
  <si>
    <t xml:space="preserve">ORD007368</t>
  </si>
  <si>
    <t xml:space="preserve">ORD007369</t>
  </si>
  <si>
    <t xml:space="preserve">ORD007370</t>
  </si>
  <si>
    <t xml:space="preserve">ORD007371</t>
  </si>
  <si>
    <t xml:space="preserve">ORD007372</t>
  </si>
  <si>
    <t xml:space="preserve">ORD007373</t>
  </si>
  <si>
    <t xml:space="preserve">ORD007374</t>
  </si>
  <si>
    <t xml:space="preserve">ORD007375</t>
  </si>
  <si>
    <t xml:space="preserve">ORD007376</t>
  </si>
  <si>
    <t xml:space="preserve">ORD007377</t>
  </si>
  <si>
    <t xml:space="preserve">ORD007378</t>
  </si>
  <si>
    <t xml:space="preserve">ORD007379</t>
  </si>
  <si>
    <t xml:space="preserve">ORD007380</t>
  </si>
  <si>
    <t xml:space="preserve">ORD007381</t>
  </si>
  <si>
    <t xml:space="preserve">ORD007382</t>
  </si>
  <si>
    <t xml:space="preserve">ORD007383</t>
  </si>
  <si>
    <t xml:space="preserve">ORD007384</t>
  </si>
  <si>
    <t xml:space="preserve">ORD007385</t>
  </si>
  <si>
    <t xml:space="preserve">ORD007386</t>
  </si>
  <si>
    <t xml:space="preserve">ORD007387</t>
  </si>
  <si>
    <t xml:space="preserve">ORD007388</t>
  </si>
  <si>
    <t xml:space="preserve">ORD007389</t>
  </si>
  <si>
    <t xml:space="preserve">ORD007390</t>
  </si>
  <si>
    <t xml:space="preserve">ORD007391</t>
  </si>
  <si>
    <t xml:space="preserve">ORD007392</t>
  </si>
  <si>
    <t xml:space="preserve">ORD007393</t>
  </si>
  <si>
    <t xml:space="preserve">ORD007394</t>
  </si>
  <si>
    <t xml:space="preserve">ORD007395</t>
  </si>
  <si>
    <t xml:space="preserve">ORD007396</t>
  </si>
  <si>
    <t xml:space="preserve">ORD007397</t>
  </si>
  <si>
    <t xml:space="preserve">ORD007398</t>
  </si>
  <si>
    <t xml:space="preserve">ORD007399</t>
  </si>
  <si>
    <t xml:space="preserve">ORD007400</t>
  </si>
  <si>
    <t xml:space="preserve">ORD007401</t>
  </si>
  <si>
    <t xml:space="preserve">ORD007402</t>
  </si>
  <si>
    <t xml:space="preserve">ORD007403</t>
  </si>
  <si>
    <t xml:space="preserve">ORD007404</t>
  </si>
  <si>
    <t xml:space="preserve">ORD007405</t>
  </si>
  <si>
    <t xml:space="preserve">ORD007406</t>
  </si>
  <si>
    <t xml:space="preserve">ORD007407</t>
  </si>
  <si>
    <t xml:space="preserve">ORD007408</t>
  </si>
  <si>
    <t xml:space="preserve">ORD007409</t>
  </si>
  <si>
    <t xml:space="preserve">ORD007410</t>
  </si>
  <si>
    <t xml:space="preserve">ORD007411</t>
  </si>
  <si>
    <t xml:space="preserve">ORD007412</t>
  </si>
  <si>
    <t xml:space="preserve">ORD007413</t>
  </si>
  <si>
    <t xml:space="preserve">ORD007414</t>
  </si>
  <si>
    <t xml:space="preserve">ORD007415</t>
  </si>
  <si>
    <t xml:space="preserve">ORD007416</t>
  </si>
  <si>
    <t xml:space="preserve">ORD007417</t>
  </si>
  <si>
    <t xml:space="preserve">ORD007418</t>
  </si>
  <si>
    <t xml:space="preserve">ORD007419</t>
  </si>
  <si>
    <t xml:space="preserve">ORD007420</t>
  </si>
  <si>
    <t xml:space="preserve">ORD007421</t>
  </si>
  <si>
    <t xml:space="preserve">ORD007422</t>
  </si>
  <si>
    <t xml:space="preserve">ORD007423</t>
  </si>
  <si>
    <t xml:space="preserve">ORD007424</t>
  </si>
  <si>
    <t xml:space="preserve">ORD007425</t>
  </si>
  <si>
    <t xml:space="preserve">ORD007426</t>
  </si>
  <si>
    <t xml:space="preserve">ORD007427</t>
  </si>
  <si>
    <t xml:space="preserve">ORD007428</t>
  </si>
  <si>
    <t xml:space="preserve">ORD007429</t>
  </si>
  <si>
    <t xml:space="preserve">ORD007430</t>
  </si>
  <si>
    <t xml:space="preserve">ORD007431</t>
  </si>
  <si>
    <t xml:space="preserve">ORD007432</t>
  </si>
  <si>
    <t xml:space="preserve">ORD007433</t>
  </si>
  <si>
    <t xml:space="preserve">ORD007434</t>
  </si>
  <si>
    <t xml:space="preserve">ORD007435</t>
  </si>
  <si>
    <t xml:space="preserve">ORD007436</t>
  </si>
  <si>
    <t xml:space="preserve">ORD007437</t>
  </si>
  <si>
    <t xml:space="preserve">ORD007438</t>
  </si>
  <si>
    <t xml:space="preserve">ORD007439</t>
  </si>
  <si>
    <t xml:space="preserve">ORD007440</t>
  </si>
  <si>
    <t xml:space="preserve">ORD007441</t>
  </si>
  <si>
    <t xml:space="preserve">ORD007442</t>
  </si>
  <si>
    <t xml:space="preserve">ORD007443</t>
  </si>
  <si>
    <t xml:space="preserve">ORD007444</t>
  </si>
  <si>
    <t xml:space="preserve">ORD007445</t>
  </si>
  <si>
    <t xml:space="preserve">ORD007446</t>
  </si>
  <si>
    <t xml:space="preserve">ORD007447</t>
  </si>
  <si>
    <t xml:space="preserve">ORD007448</t>
  </si>
  <si>
    <t xml:space="preserve">ORD007449</t>
  </si>
  <si>
    <t xml:space="preserve">ORD007450</t>
  </si>
  <si>
    <t xml:space="preserve">ORD007451</t>
  </si>
  <si>
    <t xml:space="preserve">ORD007452</t>
  </si>
  <si>
    <t xml:space="preserve">ORD007453</t>
  </si>
  <si>
    <t xml:space="preserve">ORD007454</t>
  </si>
  <si>
    <t xml:space="preserve">ORD007455</t>
  </si>
  <si>
    <t xml:space="preserve">ORD007456</t>
  </si>
  <si>
    <t xml:space="preserve">ORD007457</t>
  </si>
  <si>
    <t xml:space="preserve">ORD007458</t>
  </si>
  <si>
    <t xml:space="preserve">ORD007459</t>
  </si>
  <si>
    <t xml:space="preserve">ORD007460</t>
  </si>
  <si>
    <t xml:space="preserve">ORD007461</t>
  </si>
  <si>
    <t xml:space="preserve">ORD007462</t>
  </si>
  <si>
    <t xml:space="preserve">ORD007463</t>
  </si>
  <si>
    <t xml:space="preserve">ORD007464</t>
  </si>
  <si>
    <t xml:space="preserve">ORD007465</t>
  </si>
  <si>
    <t xml:space="preserve">ORD007466</t>
  </si>
  <si>
    <t xml:space="preserve">ORD007467</t>
  </si>
  <si>
    <t xml:space="preserve">ORD007468</t>
  </si>
  <si>
    <t xml:space="preserve">ORD007469</t>
  </si>
  <si>
    <t xml:space="preserve">ORD007470</t>
  </si>
  <si>
    <t xml:space="preserve">ORD007471</t>
  </si>
  <si>
    <t xml:space="preserve">ORD007472</t>
  </si>
  <si>
    <t xml:space="preserve">ORD007473</t>
  </si>
  <si>
    <t xml:space="preserve">ORD007474</t>
  </si>
  <si>
    <t xml:space="preserve">ORD007475</t>
  </si>
  <si>
    <t xml:space="preserve">ORD007476</t>
  </si>
  <si>
    <t xml:space="preserve">ORD007477</t>
  </si>
  <si>
    <t xml:space="preserve">ORD007478</t>
  </si>
  <si>
    <t xml:space="preserve">ORD007479</t>
  </si>
  <si>
    <t xml:space="preserve">ORD007480</t>
  </si>
  <si>
    <t xml:space="preserve">ORD007481</t>
  </si>
  <si>
    <t xml:space="preserve">ORD007482</t>
  </si>
  <si>
    <t xml:space="preserve">ORD007483</t>
  </si>
  <si>
    <t xml:space="preserve">ORD007484</t>
  </si>
  <si>
    <t xml:space="preserve">ORD007485</t>
  </si>
  <si>
    <t xml:space="preserve">ORD007486</t>
  </si>
  <si>
    <t xml:space="preserve">ORD007487</t>
  </si>
  <si>
    <t xml:space="preserve">ORD007488</t>
  </si>
  <si>
    <t xml:space="preserve">ORD007489</t>
  </si>
  <si>
    <t xml:space="preserve">ORD007490</t>
  </si>
  <si>
    <t xml:space="preserve">ORD007491</t>
  </si>
  <si>
    <t xml:space="preserve">ORD007492</t>
  </si>
  <si>
    <t xml:space="preserve">ORD007493</t>
  </si>
  <si>
    <t xml:space="preserve">ORD007494</t>
  </si>
  <si>
    <t xml:space="preserve">ORD007495</t>
  </si>
  <si>
    <t xml:space="preserve">ORD007496</t>
  </si>
  <si>
    <t xml:space="preserve">ORD007497</t>
  </si>
  <si>
    <t xml:space="preserve">ORD007498</t>
  </si>
  <si>
    <t xml:space="preserve">ORD007499</t>
  </si>
  <si>
    <t xml:space="preserve">ORD007500</t>
  </si>
  <si>
    <t xml:space="preserve">ORD007501</t>
  </si>
  <si>
    <t xml:space="preserve">ORD007502</t>
  </si>
  <si>
    <t xml:space="preserve">ORD007503</t>
  </si>
  <si>
    <t xml:space="preserve">ORD007504</t>
  </si>
  <si>
    <t xml:space="preserve">ORD007505</t>
  </si>
  <si>
    <t xml:space="preserve">ORD007506</t>
  </si>
  <si>
    <t xml:space="preserve">ORD007507</t>
  </si>
  <si>
    <t xml:space="preserve">ORD007508</t>
  </si>
  <si>
    <t xml:space="preserve">ORD007509</t>
  </si>
  <si>
    <t xml:space="preserve">ORD007510</t>
  </si>
  <si>
    <t xml:space="preserve">ORD007511</t>
  </si>
  <si>
    <t xml:space="preserve">ORD007512</t>
  </si>
  <si>
    <t xml:space="preserve">ORD007513</t>
  </si>
  <si>
    <t xml:space="preserve">ORD007514</t>
  </si>
  <si>
    <t xml:space="preserve">ORD007515</t>
  </si>
  <si>
    <t xml:space="preserve">ORD007516</t>
  </si>
  <si>
    <t xml:space="preserve">ORD007517</t>
  </si>
  <si>
    <t xml:space="preserve">ORD007518</t>
  </si>
  <si>
    <t xml:space="preserve">ORD007519</t>
  </si>
  <si>
    <t xml:space="preserve">ORD007520</t>
  </si>
  <si>
    <t xml:space="preserve">ORD007521</t>
  </si>
  <si>
    <t xml:space="preserve">ORD007522</t>
  </si>
  <si>
    <t xml:space="preserve">ORD007523</t>
  </si>
  <si>
    <t xml:space="preserve">ORD007524</t>
  </si>
  <si>
    <t xml:space="preserve">ORD007525</t>
  </si>
  <si>
    <t xml:space="preserve">ORD007526</t>
  </si>
  <si>
    <t xml:space="preserve">ORD007527</t>
  </si>
  <si>
    <t xml:space="preserve">ORD007528</t>
  </si>
  <si>
    <t xml:space="preserve">ORD007529</t>
  </si>
  <si>
    <t xml:space="preserve">ORD007530</t>
  </si>
  <si>
    <t xml:space="preserve">ORD007531</t>
  </si>
  <si>
    <t xml:space="preserve">ORD007532</t>
  </si>
  <si>
    <t xml:space="preserve">ORD007533</t>
  </si>
  <si>
    <t xml:space="preserve">ORD007534</t>
  </si>
  <si>
    <t xml:space="preserve">ORD007535</t>
  </si>
  <si>
    <t xml:space="preserve">ORD007536</t>
  </si>
  <si>
    <t xml:space="preserve">ORD007537</t>
  </si>
  <si>
    <t xml:space="preserve">ORD007538</t>
  </si>
  <si>
    <t xml:space="preserve">ORD007539</t>
  </si>
  <si>
    <t xml:space="preserve">ORD007540</t>
  </si>
  <si>
    <t xml:space="preserve">ORD007541</t>
  </si>
  <si>
    <t xml:space="preserve">ORD007542</t>
  </si>
  <si>
    <t xml:space="preserve">ORD007543</t>
  </si>
  <si>
    <t xml:space="preserve">ORD007544</t>
  </si>
  <si>
    <t xml:space="preserve">ORD007545</t>
  </si>
  <si>
    <t xml:space="preserve">ORD007546</t>
  </si>
  <si>
    <t xml:space="preserve">ORD007547</t>
  </si>
  <si>
    <t xml:space="preserve">ORD007548</t>
  </si>
  <si>
    <t xml:space="preserve">ORD007549</t>
  </si>
  <si>
    <t xml:space="preserve">ORD007550</t>
  </si>
  <si>
    <t xml:space="preserve">ORD007551</t>
  </si>
  <si>
    <t xml:space="preserve">ORD007552</t>
  </si>
  <si>
    <t xml:space="preserve">ORD007553</t>
  </si>
  <si>
    <t xml:space="preserve">ORD007554</t>
  </si>
  <si>
    <t xml:space="preserve">ORD007555</t>
  </si>
  <si>
    <t xml:space="preserve">ORD007556</t>
  </si>
  <si>
    <t xml:space="preserve">ORD007557</t>
  </si>
  <si>
    <t xml:space="preserve">ORD007558</t>
  </si>
  <si>
    <t xml:space="preserve">ORD007559</t>
  </si>
  <si>
    <t xml:space="preserve">ORD007560</t>
  </si>
  <si>
    <t xml:space="preserve">ORD007561</t>
  </si>
  <si>
    <t xml:space="preserve">ORD007562</t>
  </si>
  <si>
    <t xml:space="preserve">ORD007563</t>
  </si>
  <si>
    <t xml:space="preserve">ORD007564</t>
  </si>
  <si>
    <t xml:space="preserve">ORD007565</t>
  </si>
  <si>
    <t xml:space="preserve">ORD007566</t>
  </si>
  <si>
    <t xml:space="preserve">ORD007567</t>
  </si>
  <si>
    <t xml:space="preserve">ORD007568</t>
  </si>
  <si>
    <t xml:space="preserve">ORD007569</t>
  </si>
  <si>
    <t xml:space="preserve">ORD007570</t>
  </si>
  <si>
    <t xml:space="preserve">ORD007571</t>
  </si>
  <si>
    <t xml:space="preserve">ORD007572</t>
  </si>
  <si>
    <t xml:space="preserve">ORD007573</t>
  </si>
  <si>
    <t xml:space="preserve">ORD007574</t>
  </si>
  <si>
    <t xml:space="preserve">ORD007575</t>
  </si>
  <si>
    <t xml:space="preserve">ORD007576</t>
  </si>
  <si>
    <t xml:space="preserve">ORD007577</t>
  </si>
  <si>
    <t xml:space="preserve">ORD007578</t>
  </si>
  <si>
    <t xml:space="preserve">ORD007579</t>
  </si>
  <si>
    <t xml:space="preserve">ORD007580</t>
  </si>
  <si>
    <t xml:space="preserve">ORD007581</t>
  </si>
  <si>
    <t xml:space="preserve">ORD007582</t>
  </si>
  <si>
    <t xml:space="preserve">ORD007583</t>
  </si>
  <si>
    <t xml:space="preserve">ORD007584</t>
  </si>
  <si>
    <t xml:space="preserve">ORD007585</t>
  </si>
  <si>
    <t xml:space="preserve">ORD007586</t>
  </si>
  <si>
    <t xml:space="preserve">ORD007587</t>
  </si>
  <si>
    <t xml:space="preserve">ORD007588</t>
  </si>
  <si>
    <t xml:space="preserve">ORD007589</t>
  </si>
  <si>
    <t xml:space="preserve">ORD007590</t>
  </si>
  <si>
    <t xml:space="preserve">ORD007591</t>
  </si>
  <si>
    <t xml:space="preserve">ORD007592</t>
  </si>
  <si>
    <t xml:space="preserve">ORD007593</t>
  </si>
  <si>
    <t xml:space="preserve">ORD007594</t>
  </si>
  <si>
    <t xml:space="preserve">ORD007595</t>
  </si>
  <si>
    <t xml:space="preserve">ORD007596</t>
  </si>
  <si>
    <t xml:space="preserve">ORD007597</t>
  </si>
  <si>
    <t xml:space="preserve">ORD007598</t>
  </si>
  <si>
    <t xml:space="preserve">ORD007599</t>
  </si>
  <si>
    <t xml:space="preserve">ORD007600</t>
  </si>
  <si>
    <t xml:space="preserve">ORD007601</t>
  </si>
  <si>
    <t xml:space="preserve">ORD007602</t>
  </si>
  <si>
    <t xml:space="preserve">ORD007603</t>
  </si>
  <si>
    <t xml:space="preserve">ORD007604</t>
  </si>
  <si>
    <t xml:space="preserve">ORD007605</t>
  </si>
  <si>
    <t xml:space="preserve">ORD007606</t>
  </si>
  <si>
    <t xml:space="preserve">ORD007607</t>
  </si>
  <si>
    <t xml:space="preserve">ORD007608</t>
  </si>
  <si>
    <t xml:space="preserve">ORD007609</t>
  </si>
  <si>
    <t xml:space="preserve">ORD007610</t>
  </si>
  <si>
    <t xml:space="preserve">ORD007611</t>
  </si>
  <si>
    <t xml:space="preserve">ORD007612</t>
  </si>
  <si>
    <t xml:space="preserve">ORD007613</t>
  </si>
  <si>
    <t xml:space="preserve">ORD007614</t>
  </si>
  <si>
    <t xml:space="preserve">ORD007615</t>
  </si>
  <si>
    <t xml:space="preserve">ORD007616</t>
  </si>
  <si>
    <t xml:space="preserve">ORD007617</t>
  </si>
  <si>
    <t xml:space="preserve">ORD007618</t>
  </si>
  <si>
    <t xml:space="preserve">ORD007619</t>
  </si>
  <si>
    <t xml:space="preserve">ORD007620</t>
  </si>
  <si>
    <t xml:space="preserve">ORD007621</t>
  </si>
  <si>
    <t xml:space="preserve">ORD007622</t>
  </si>
  <si>
    <t xml:space="preserve">ORD007623</t>
  </si>
  <si>
    <t xml:space="preserve">ORD007624</t>
  </si>
  <si>
    <t xml:space="preserve">ORD007625</t>
  </si>
  <si>
    <t xml:space="preserve">ORD007626</t>
  </si>
  <si>
    <t xml:space="preserve">ORD007627</t>
  </si>
  <si>
    <t xml:space="preserve">ORD007628</t>
  </si>
  <si>
    <t xml:space="preserve">ORD007629</t>
  </si>
  <si>
    <t xml:space="preserve">ORD007630</t>
  </si>
  <si>
    <t xml:space="preserve">ORD007631</t>
  </si>
  <si>
    <t xml:space="preserve">ORD007632</t>
  </si>
  <si>
    <t xml:space="preserve">ORD007633</t>
  </si>
  <si>
    <t xml:space="preserve">ORD007634</t>
  </si>
  <si>
    <t xml:space="preserve">ORD007635</t>
  </si>
  <si>
    <t xml:space="preserve">ORD007636</t>
  </si>
  <si>
    <t xml:space="preserve">ORD007637</t>
  </si>
  <si>
    <t xml:space="preserve">ORD007638</t>
  </si>
  <si>
    <t xml:space="preserve">ORD007639</t>
  </si>
  <si>
    <t xml:space="preserve">ORD007640</t>
  </si>
  <si>
    <t xml:space="preserve">ORD007641</t>
  </si>
  <si>
    <t xml:space="preserve">ORD007642</t>
  </si>
  <si>
    <t xml:space="preserve">ORD007643</t>
  </si>
  <si>
    <t xml:space="preserve">ORD007644</t>
  </si>
  <si>
    <t xml:space="preserve">ORD007645</t>
  </si>
  <si>
    <t xml:space="preserve">ORD007646</t>
  </si>
  <si>
    <t xml:space="preserve">ORD007647</t>
  </si>
  <si>
    <t xml:space="preserve">ORD007648</t>
  </si>
  <si>
    <t xml:space="preserve">ORD007649</t>
  </si>
  <si>
    <t xml:space="preserve">ORD007650</t>
  </si>
  <si>
    <t xml:space="preserve">ORD007651</t>
  </si>
  <si>
    <t xml:space="preserve">ORD007652</t>
  </si>
  <si>
    <t xml:space="preserve">ORD007653</t>
  </si>
  <si>
    <t xml:space="preserve">ORD007654</t>
  </si>
  <si>
    <t xml:space="preserve">ORD007655</t>
  </si>
  <si>
    <t xml:space="preserve">ORD007656</t>
  </si>
  <si>
    <t xml:space="preserve">ORD007657</t>
  </si>
  <si>
    <t xml:space="preserve">ORD007658</t>
  </si>
  <si>
    <t xml:space="preserve">ORD007659</t>
  </si>
  <si>
    <t xml:space="preserve">ORD007660</t>
  </si>
  <si>
    <t xml:space="preserve">ORD007661</t>
  </si>
  <si>
    <t xml:space="preserve">ORD007662</t>
  </si>
  <si>
    <t xml:space="preserve">ORD007663</t>
  </si>
  <si>
    <t xml:space="preserve">ORD007664</t>
  </si>
  <si>
    <t xml:space="preserve">ORD007665</t>
  </si>
  <si>
    <t xml:space="preserve">ORD007666</t>
  </si>
  <si>
    <t xml:space="preserve">ORD007667</t>
  </si>
  <si>
    <t xml:space="preserve">ORD007668</t>
  </si>
  <si>
    <t xml:space="preserve">ORD007669</t>
  </si>
  <si>
    <t xml:space="preserve">ORD007670</t>
  </si>
  <si>
    <t xml:space="preserve">ORD007671</t>
  </si>
  <si>
    <t xml:space="preserve">ORD007672</t>
  </si>
  <si>
    <t xml:space="preserve">ORD007673</t>
  </si>
  <si>
    <t xml:space="preserve">ORD007674</t>
  </si>
  <si>
    <t xml:space="preserve">ORD007675</t>
  </si>
  <si>
    <t xml:space="preserve">ORD007676</t>
  </si>
  <si>
    <t xml:space="preserve">ORD007677</t>
  </si>
  <si>
    <t xml:space="preserve">ORD007678</t>
  </si>
  <si>
    <t xml:space="preserve">ORD007679</t>
  </si>
  <si>
    <t xml:space="preserve">ORD007680</t>
  </si>
  <si>
    <t xml:space="preserve">ORD007681</t>
  </si>
  <si>
    <t xml:space="preserve">ORD007682</t>
  </si>
  <si>
    <t xml:space="preserve">ORD007683</t>
  </si>
  <si>
    <t xml:space="preserve">ORD007684</t>
  </si>
  <si>
    <t xml:space="preserve">ORD007685</t>
  </si>
  <si>
    <t xml:space="preserve">ORD007686</t>
  </si>
  <si>
    <t xml:space="preserve">ORD007687</t>
  </si>
  <si>
    <t xml:space="preserve">ORD007688</t>
  </si>
  <si>
    <t xml:space="preserve">ORD007689</t>
  </si>
  <si>
    <t xml:space="preserve">ORD007690</t>
  </si>
  <si>
    <t xml:space="preserve">ORD007691</t>
  </si>
  <si>
    <t xml:space="preserve">ORD007692</t>
  </si>
  <si>
    <t xml:space="preserve">ORD007693</t>
  </si>
  <si>
    <t xml:space="preserve">ORD007694</t>
  </si>
  <si>
    <t xml:space="preserve">ORD007695</t>
  </si>
  <si>
    <t xml:space="preserve">ORD007696</t>
  </si>
  <si>
    <t xml:space="preserve">ORD007697</t>
  </si>
  <si>
    <t xml:space="preserve">ORD007698</t>
  </si>
  <si>
    <t xml:space="preserve">ORD007699</t>
  </si>
  <si>
    <t xml:space="preserve">ORD007700</t>
  </si>
  <si>
    <t xml:space="preserve">ORD007701</t>
  </si>
  <si>
    <t xml:space="preserve">ORD007702</t>
  </si>
  <si>
    <t xml:space="preserve">ORD007703</t>
  </si>
  <si>
    <t xml:space="preserve">ORD007704</t>
  </si>
  <si>
    <t xml:space="preserve">ORD007705</t>
  </si>
  <si>
    <t xml:space="preserve">ORD007706</t>
  </si>
  <si>
    <t xml:space="preserve">ORD007707</t>
  </si>
  <si>
    <t xml:space="preserve">ORD007708</t>
  </si>
  <si>
    <t xml:space="preserve">ORD007709</t>
  </si>
  <si>
    <t xml:space="preserve">ORD007710</t>
  </si>
  <si>
    <t xml:space="preserve">ORD007711</t>
  </si>
  <si>
    <t xml:space="preserve">ORD007712</t>
  </si>
  <si>
    <t xml:space="preserve">ORD007713</t>
  </si>
  <si>
    <t xml:space="preserve">ORD007714</t>
  </si>
  <si>
    <t xml:space="preserve">ORD007715</t>
  </si>
  <si>
    <t xml:space="preserve">ORD007716</t>
  </si>
  <si>
    <t xml:space="preserve">ORD007717</t>
  </si>
  <si>
    <t xml:space="preserve">ORD007718</t>
  </si>
  <si>
    <t xml:space="preserve">ORD007719</t>
  </si>
  <si>
    <t xml:space="preserve">ORD007720</t>
  </si>
  <si>
    <t xml:space="preserve">ORD007721</t>
  </si>
  <si>
    <t xml:space="preserve">ORD007722</t>
  </si>
  <si>
    <t xml:space="preserve">ORD007723</t>
  </si>
  <si>
    <t xml:space="preserve">ORD007724</t>
  </si>
  <si>
    <t xml:space="preserve">ORD007725</t>
  </si>
  <si>
    <t xml:space="preserve">ORD007726</t>
  </si>
  <si>
    <t xml:space="preserve">ORD007727</t>
  </si>
  <si>
    <t xml:space="preserve">ORD007728</t>
  </si>
  <si>
    <t xml:space="preserve">ORD007729</t>
  </si>
  <si>
    <t xml:space="preserve">ORD007730</t>
  </si>
  <si>
    <t xml:space="preserve">ORD007731</t>
  </si>
  <si>
    <t xml:space="preserve">ORD007732</t>
  </si>
  <si>
    <t xml:space="preserve">ORD007733</t>
  </si>
  <si>
    <t xml:space="preserve">ORD007734</t>
  </si>
  <si>
    <t xml:space="preserve">ORD007735</t>
  </si>
  <si>
    <t xml:space="preserve">ORD007736</t>
  </si>
  <si>
    <t xml:space="preserve">ORD007737</t>
  </si>
  <si>
    <t xml:space="preserve">ORD007738</t>
  </si>
  <si>
    <t xml:space="preserve">ORD007739</t>
  </si>
  <si>
    <t xml:space="preserve">ORD007740</t>
  </si>
  <si>
    <t xml:space="preserve">ORD007741</t>
  </si>
  <si>
    <t xml:space="preserve">ORD007742</t>
  </si>
  <si>
    <t xml:space="preserve">2024-03-02</t>
  </si>
  <si>
    <t xml:space="preserve">ORD007743</t>
  </si>
  <si>
    <t xml:space="preserve">ORD007744</t>
  </si>
  <si>
    <t xml:space="preserve">ORD007745</t>
  </si>
  <si>
    <t xml:space="preserve">ORD007746</t>
  </si>
  <si>
    <t xml:space="preserve">ORD007747</t>
  </si>
  <si>
    <t xml:space="preserve">ORD007748</t>
  </si>
  <si>
    <t xml:space="preserve">ORD007749</t>
  </si>
  <si>
    <t xml:space="preserve">ORD007750</t>
  </si>
  <si>
    <t xml:space="preserve">ORD007751</t>
  </si>
  <si>
    <t xml:space="preserve">ORD007752</t>
  </si>
  <si>
    <t xml:space="preserve">ORD007753</t>
  </si>
  <si>
    <t xml:space="preserve">ORD007754</t>
  </si>
  <si>
    <t xml:space="preserve">ORD007755</t>
  </si>
  <si>
    <t xml:space="preserve">ORD007756</t>
  </si>
  <si>
    <t xml:space="preserve">ORD007757</t>
  </si>
  <si>
    <t xml:space="preserve">ORD007758</t>
  </si>
  <si>
    <t xml:space="preserve">ORD007759</t>
  </si>
  <si>
    <t xml:space="preserve">ORD007760</t>
  </si>
  <si>
    <t xml:space="preserve">ORD007761</t>
  </si>
  <si>
    <t xml:space="preserve">ORD007762</t>
  </si>
  <si>
    <t xml:space="preserve">ORD007763</t>
  </si>
  <si>
    <t xml:space="preserve">ORD007764</t>
  </si>
  <si>
    <t xml:space="preserve">ORD007765</t>
  </si>
  <si>
    <t xml:space="preserve">ORD007766</t>
  </si>
  <si>
    <t xml:space="preserve">ORD007767</t>
  </si>
  <si>
    <t xml:space="preserve">ORD007768</t>
  </si>
  <si>
    <t xml:space="preserve">ORD007769</t>
  </si>
  <si>
    <t xml:space="preserve">ORD007770</t>
  </si>
  <si>
    <t xml:space="preserve">ORD007771</t>
  </si>
  <si>
    <t xml:space="preserve">ORD007772</t>
  </si>
  <si>
    <t xml:space="preserve">ORD007773</t>
  </si>
  <si>
    <t xml:space="preserve">ORD007774</t>
  </si>
  <si>
    <t xml:space="preserve">ORD007775</t>
  </si>
  <si>
    <t xml:space="preserve">ORD007776</t>
  </si>
  <si>
    <t xml:space="preserve">ORD007777</t>
  </si>
  <si>
    <t xml:space="preserve">ORD007778</t>
  </si>
  <si>
    <t xml:space="preserve">ORD007779</t>
  </si>
  <si>
    <t xml:space="preserve">ORD007780</t>
  </si>
  <si>
    <t xml:space="preserve">ORD007781</t>
  </si>
  <si>
    <t xml:space="preserve">ORD007782</t>
  </si>
  <si>
    <t xml:space="preserve">ORD007783</t>
  </si>
  <si>
    <t xml:space="preserve">ORD007784</t>
  </si>
  <si>
    <t xml:space="preserve">ORD007785</t>
  </si>
  <si>
    <t xml:space="preserve">ORD007786</t>
  </si>
  <si>
    <t xml:space="preserve">ORD007787</t>
  </si>
  <si>
    <t xml:space="preserve">ORD007788</t>
  </si>
  <si>
    <t xml:space="preserve">ORD007789</t>
  </si>
  <si>
    <t xml:space="preserve">ORD007790</t>
  </si>
  <si>
    <t xml:space="preserve">ORD007791</t>
  </si>
  <si>
    <t xml:space="preserve">ORD007792</t>
  </si>
  <si>
    <t xml:space="preserve">ORD007793</t>
  </si>
  <si>
    <t xml:space="preserve">ORD007794</t>
  </si>
  <si>
    <t xml:space="preserve">ORD007795</t>
  </si>
  <si>
    <t xml:space="preserve">ORD007796</t>
  </si>
  <si>
    <t xml:space="preserve">ORD007797</t>
  </si>
  <si>
    <t xml:space="preserve">ORD007798</t>
  </si>
  <si>
    <t xml:space="preserve">ORD007799</t>
  </si>
  <si>
    <t xml:space="preserve">ORD007800</t>
  </si>
  <si>
    <t xml:space="preserve">ORD007801</t>
  </si>
  <si>
    <t xml:space="preserve">ORD007802</t>
  </si>
  <si>
    <t xml:space="preserve">ORD007803</t>
  </si>
  <si>
    <t xml:space="preserve">ORD007804</t>
  </si>
  <si>
    <t xml:space="preserve">ORD007805</t>
  </si>
  <si>
    <t xml:space="preserve">ORD007806</t>
  </si>
  <si>
    <t xml:space="preserve">ORD007807</t>
  </si>
  <si>
    <t xml:space="preserve">ORD007808</t>
  </si>
  <si>
    <t xml:space="preserve">ORD007809</t>
  </si>
  <si>
    <t xml:space="preserve">ORD007810</t>
  </si>
  <si>
    <t xml:space="preserve">ORD007811</t>
  </si>
  <si>
    <t xml:space="preserve">ORD007812</t>
  </si>
  <si>
    <t xml:space="preserve">ORD007813</t>
  </si>
  <si>
    <t xml:space="preserve">ORD007814</t>
  </si>
  <si>
    <t xml:space="preserve">ORD007815</t>
  </si>
  <si>
    <t xml:space="preserve">ORD007816</t>
  </si>
  <si>
    <t xml:space="preserve">ORD007817</t>
  </si>
  <si>
    <t xml:space="preserve">ORD007818</t>
  </si>
  <si>
    <t xml:space="preserve">ORD007819</t>
  </si>
  <si>
    <t xml:space="preserve">ORD007820</t>
  </si>
  <si>
    <t xml:space="preserve">ORD007821</t>
  </si>
  <si>
    <t xml:space="preserve">ORD007822</t>
  </si>
  <si>
    <t xml:space="preserve">ORD007823</t>
  </si>
  <si>
    <t xml:space="preserve">ORD007824</t>
  </si>
  <si>
    <t xml:space="preserve">ORD007825</t>
  </si>
  <si>
    <t xml:space="preserve">ORD007826</t>
  </si>
  <si>
    <t xml:space="preserve">ORD007827</t>
  </si>
  <si>
    <t xml:space="preserve">ORD007828</t>
  </si>
  <si>
    <t xml:space="preserve">ORD007829</t>
  </si>
  <si>
    <t xml:space="preserve">ORD007830</t>
  </si>
  <si>
    <t xml:space="preserve">ORD007831</t>
  </si>
  <si>
    <t xml:space="preserve">ORD007832</t>
  </si>
  <si>
    <t xml:space="preserve">ORD007833</t>
  </si>
  <si>
    <t xml:space="preserve">ORD007834</t>
  </si>
  <si>
    <t xml:space="preserve">ORD007835</t>
  </si>
  <si>
    <t xml:space="preserve">ORD007836</t>
  </si>
  <si>
    <t xml:space="preserve">ORD007837</t>
  </si>
  <si>
    <t xml:space="preserve">ORD007838</t>
  </si>
  <si>
    <t xml:space="preserve">ORD007839</t>
  </si>
  <si>
    <t xml:space="preserve">ORD007840</t>
  </si>
  <si>
    <t xml:space="preserve">ORD007841</t>
  </si>
  <si>
    <t xml:space="preserve">ORD007842</t>
  </si>
  <si>
    <t xml:space="preserve">ORD007843</t>
  </si>
  <si>
    <t xml:space="preserve">ORD007844</t>
  </si>
  <si>
    <t xml:space="preserve">ORD007845</t>
  </si>
  <si>
    <t xml:space="preserve">ORD007846</t>
  </si>
  <si>
    <t xml:space="preserve">ORD007847</t>
  </si>
  <si>
    <t xml:space="preserve">ORD007848</t>
  </si>
  <si>
    <t xml:space="preserve">ORD007849</t>
  </si>
  <si>
    <t xml:space="preserve">ORD007850</t>
  </si>
  <si>
    <t xml:space="preserve">ORD007851</t>
  </si>
  <si>
    <t xml:space="preserve">ORD007852</t>
  </si>
  <si>
    <t xml:space="preserve">ORD007853</t>
  </si>
  <si>
    <t xml:space="preserve">ORD007854</t>
  </si>
  <si>
    <t xml:space="preserve">ORD007855</t>
  </si>
  <si>
    <t xml:space="preserve">ORD007856</t>
  </si>
  <si>
    <t xml:space="preserve">ORD007857</t>
  </si>
  <si>
    <t xml:space="preserve">ORD007858</t>
  </si>
  <si>
    <t xml:space="preserve">ORD007859</t>
  </si>
  <si>
    <t xml:space="preserve">ORD007860</t>
  </si>
  <si>
    <t xml:space="preserve">ORD007861</t>
  </si>
  <si>
    <t xml:space="preserve">ORD007862</t>
  </si>
  <si>
    <t xml:space="preserve">ORD007863</t>
  </si>
  <si>
    <t xml:space="preserve">ORD007864</t>
  </si>
  <si>
    <t xml:space="preserve">ORD007865</t>
  </si>
  <si>
    <t xml:space="preserve">ORD007866</t>
  </si>
  <si>
    <t xml:space="preserve">ORD007867</t>
  </si>
  <si>
    <t xml:space="preserve">ORD007868</t>
  </si>
  <si>
    <t xml:space="preserve">ORD007869</t>
  </si>
  <si>
    <t xml:space="preserve">ORD007870</t>
  </si>
  <si>
    <t xml:space="preserve">ORD007871</t>
  </si>
  <si>
    <t xml:space="preserve">ORD007872</t>
  </si>
  <si>
    <t xml:space="preserve">ORD007873</t>
  </si>
  <si>
    <t xml:space="preserve">ORD007874</t>
  </si>
  <si>
    <t xml:space="preserve">ORD007875</t>
  </si>
  <si>
    <t xml:space="preserve">ORD007876</t>
  </si>
  <si>
    <t xml:space="preserve">ORD007877</t>
  </si>
  <si>
    <t xml:space="preserve">ORD007878</t>
  </si>
  <si>
    <t xml:space="preserve">ORD007879</t>
  </si>
  <si>
    <t xml:space="preserve">ORD007880</t>
  </si>
  <si>
    <t xml:space="preserve">ORD007881</t>
  </si>
  <si>
    <t xml:space="preserve">ORD007882</t>
  </si>
  <si>
    <t xml:space="preserve">ORD007883</t>
  </si>
  <si>
    <t xml:space="preserve">ORD007884</t>
  </si>
  <si>
    <t xml:space="preserve">ORD007885</t>
  </si>
  <si>
    <t xml:space="preserve">ORD007886</t>
  </si>
  <si>
    <t xml:space="preserve">ORD007887</t>
  </si>
  <si>
    <t xml:space="preserve">ORD007888</t>
  </si>
  <si>
    <t xml:space="preserve">ORD007889</t>
  </si>
  <si>
    <t xml:space="preserve">ORD007890</t>
  </si>
  <si>
    <t xml:space="preserve">ORD007891</t>
  </si>
  <si>
    <t xml:space="preserve">ORD007892</t>
  </si>
  <si>
    <t xml:space="preserve">ORD007893</t>
  </si>
  <si>
    <t xml:space="preserve">ORD007894</t>
  </si>
  <si>
    <t xml:space="preserve">ORD007895</t>
  </si>
  <si>
    <t xml:space="preserve">ORD007896</t>
  </si>
  <si>
    <t xml:space="preserve">ORD007897</t>
  </si>
  <si>
    <t xml:space="preserve">ORD007898</t>
  </si>
  <si>
    <t xml:space="preserve">ORD007899</t>
  </si>
  <si>
    <t xml:space="preserve">ORD007900</t>
  </si>
  <si>
    <t xml:space="preserve">ORD007901</t>
  </si>
  <si>
    <t xml:space="preserve">ORD007902</t>
  </si>
  <si>
    <t xml:space="preserve">ORD007903</t>
  </si>
  <si>
    <t xml:space="preserve">ORD007904</t>
  </si>
  <si>
    <t xml:space="preserve">ORD007905</t>
  </si>
  <si>
    <t xml:space="preserve">ORD007906</t>
  </si>
  <si>
    <t xml:space="preserve">ORD007907</t>
  </si>
  <si>
    <t xml:space="preserve">ORD007908</t>
  </si>
  <si>
    <t xml:space="preserve">ORD007909</t>
  </si>
  <si>
    <t xml:space="preserve">ORD007910</t>
  </si>
  <si>
    <t xml:space="preserve">ORD007911</t>
  </si>
  <si>
    <t xml:space="preserve">ORD007912</t>
  </si>
  <si>
    <t xml:space="preserve">ORD007913</t>
  </si>
  <si>
    <t xml:space="preserve">ORD007914</t>
  </si>
  <si>
    <t xml:space="preserve">ORD007915</t>
  </si>
  <si>
    <t xml:space="preserve">ORD007916</t>
  </si>
  <si>
    <t xml:space="preserve">ORD007917</t>
  </si>
  <si>
    <t xml:space="preserve">ORD007918</t>
  </si>
  <si>
    <t xml:space="preserve">ORD007919</t>
  </si>
  <si>
    <t xml:space="preserve">ORD007920</t>
  </si>
  <si>
    <t xml:space="preserve">ORD007921</t>
  </si>
  <si>
    <t xml:space="preserve">ORD007922</t>
  </si>
  <si>
    <t xml:space="preserve">ORD007923</t>
  </si>
  <si>
    <t xml:space="preserve">ORD007924</t>
  </si>
  <si>
    <t xml:space="preserve">ORD007925</t>
  </si>
  <si>
    <t xml:space="preserve">ORD007926</t>
  </si>
  <si>
    <t xml:space="preserve">ORD007927</t>
  </si>
  <si>
    <t xml:space="preserve">ORD007928</t>
  </si>
  <si>
    <t xml:space="preserve">ORD007929</t>
  </si>
  <si>
    <t xml:space="preserve">ORD007930</t>
  </si>
  <si>
    <t xml:space="preserve">ORD007931</t>
  </si>
  <si>
    <t xml:space="preserve">ORD007932</t>
  </si>
  <si>
    <t xml:space="preserve">ORD007933</t>
  </si>
  <si>
    <t xml:space="preserve">ORD007934</t>
  </si>
  <si>
    <t xml:space="preserve">ORD007935</t>
  </si>
  <si>
    <t xml:space="preserve">ORD007936</t>
  </si>
  <si>
    <t xml:space="preserve">ORD007937</t>
  </si>
  <si>
    <t xml:space="preserve">ORD007938</t>
  </si>
  <si>
    <t xml:space="preserve">ORD007939</t>
  </si>
  <si>
    <t xml:space="preserve">ORD007940</t>
  </si>
  <si>
    <t xml:space="preserve">ORD007941</t>
  </si>
  <si>
    <t xml:space="preserve">ORD007942</t>
  </si>
  <si>
    <t xml:space="preserve">ORD007943</t>
  </si>
  <si>
    <t xml:space="preserve">ORD007944</t>
  </si>
  <si>
    <t xml:space="preserve">ORD007945</t>
  </si>
  <si>
    <t xml:space="preserve">ORD007946</t>
  </si>
  <si>
    <t xml:space="preserve">ORD007947</t>
  </si>
  <si>
    <t xml:space="preserve">ORD007948</t>
  </si>
  <si>
    <t xml:space="preserve">ORD007949</t>
  </si>
  <si>
    <t xml:space="preserve">ORD007950</t>
  </si>
  <si>
    <t xml:space="preserve">ORD007951</t>
  </si>
  <si>
    <t xml:space="preserve">ORD007952</t>
  </si>
  <si>
    <t xml:space="preserve">ORD007953</t>
  </si>
  <si>
    <t xml:space="preserve">ORD007954</t>
  </si>
  <si>
    <t xml:space="preserve">ORD007955</t>
  </si>
  <si>
    <t xml:space="preserve">ORD007956</t>
  </si>
  <si>
    <t xml:space="preserve">ORD007957</t>
  </si>
  <si>
    <t xml:space="preserve">ORD007958</t>
  </si>
  <si>
    <t xml:space="preserve">ORD007959</t>
  </si>
  <si>
    <t xml:space="preserve">ORD007960</t>
  </si>
  <si>
    <t xml:space="preserve">ORD007961</t>
  </si>
  <si>
    <t xml:space="preserve">ORD007962</t>
  </si>
  <si>
    <t xml:space="preserve">ORD007963</t>
  </si>
  <si>
    <t xml:space="preserve">ORD007964</t>
  </si>
  <si>
    <t xml:space="preserve">ORD007965</t>
  </si>
  <si>
    <t xml:space="preserve">ORD007966</t>
  </si>
  <si>
    <t xml:space="preserve">ORD007967</t>
  </si>
  <si>
    <t xml:space="preserve">ORD007968</t>
  </si>
  <si>
    <t xml:space="preserve">ORD007969</t>
  </si>
  <si>
    <t xml:space="preserve">ORD007970</t>
  </si>
  <si>
    <t xml:space="preserve">ORD007971</t>
  </si>
  <si>
    <t xml:space="preserve">ORD007972</t>
  </si>
  <si>
    <t xml:space="preserve">ORD007973</t>
  </si>
  <si>
    <t xml:space="preserve">ORD007974</t>
  </si>
  <si>
    <t xml:space="preserve">ORD007975</t>
  </si>
  <si>
    <t xml:space="preserve">ORD007976</t>
  </si>
  <si>
    <t xml:space="preserve">ORD007977</t>
  </si>
  <si>
    <t xml:space="preserve">ORD007978</t>
  </si>
  <si>
    <t xml:space="preserve">ORD007979</t>
  </si>
  <si>
    <t xml:space="preserve">ORD007980</t>
  </si>
  <si>
    <t xml:space="preserve">ORD007981</t>
  </si>
  <si>
    <t xml:space="preserve">ORD007982</t>
  </si>
  <si>
    <t xml:space="preserve">ORD007983</t>
  </si>
  <si>
    <t xml:space="preserve">ORD007984</t>
  </si>
  <si>
    <t xml:space="preserve">ORD007985</t>
  </si>
  <si>
    <t xml:space="preserve">ORD007986</t>
  </si>
  <si>
    <t xml:space="preserve">ORD007987</t>
  </si>
  <si>
    <t xml:space="preserve">ORD007988</t>
  </si>
  <si>
    <t xml:space="preserve">ORD007989</t>
  </si>
  <si>
    <t xml:space="preserve">ORD007990</t>
  </si>
  <si>
    <t xml:space="preserve">ORD007991</t>
  </si>
  <si>
    <t xml:space="preserve">ORD007992</t>
  </si>
  <si>
    <t xml:space="preserve">ORD007993</t>
  </si>
  <si>
    <t xml:space="preserve">ORD007994</t>
  </si>
  <si>
    <t xml:space="preserve">ORD007995</t>
  </si>
  <si>
    <t xml:space="preserve">ORD007996</t>
  </si>
  <si>
    <t xml:space="preserve">ORD007997</t>
  </si>
  <si>
    <t xml:space="preserve">ORD007998</t>
  </si>
  <si>
    <t xml:space="preserve">ORD007999</t>
  </si>
  <si>
    <t xml:space="preserve">ORD008000</t>
  </si>
  <si>
    <t xml:space="preserve">order_item_id</t>
  </si>
  <si>
    <t xml:space="preserve">quantity</t>
  </si>
  <si>
    <t xml:space="preserve">discount_pct</t>
  </si>
  <si>
    <t xml:space="preserve">line_total</t>
  </si>
  <si>
    <t xml:space="preserve">order_month</t>
  </si>
  <si>
    <t xml:space="preserve">OI000001</t>
  </si>
  <si>
    <t xml:space="preserve">OI000002</t>
  </si>
  <si>
    <t xml:space="preserve">OI000003</t>
  </si>
  <si>
    <t xml:space="preserve">OI000004</t>
  </si>
  <si>
    <t xml:space="preserve">OI000005</t>
  </si>
  <si>
    <t xml:space="preserve">OI000006</t>
  </si>
  <si>
    <t xml:space="preserve">OI000007</t>
  </si>
  <si>
    <t xml:space="preserve">OI000008</t>
  </si>
  <si>
    <t xml:space="preserve">OI000009</t>
  </si>
  <si>
    <t xml:space="preserve">OI000010</t>
  </si>
  <si>
    <t xml:space="preserve">OI000011</t>
  </si>
  <si>
    <t xml:space="preserve">OI000012</t>
  </si>
  <si>
    <t xml:space="preserve">OI000013</t>
  </si>
  <si>
    <t xml:space="preserve">OI000014</t>
  </si>
  <si>
    <t xml:space="preserve">OI000015</t>
  </si>
  <si>
    <t xml:space="preserve">OI000016</t>
  </si>
  <si>
    <t xml:space="preserve">OI000017</t>
  </si>
  <si>
    <t xml:space="preserve">OI000018</t>
  </si>
  <si>
    <t xml:space="preserve">OI000019</t>
  </si>
  <si>
    <t xml:space="preserve">OI000020</t>
  </si>
  <si>
    <t xml:space="preserve">OI000021</t>
  </si>
  <si>
    <t xml:space="preserve">OI000022</t>
  </si>
  <si>
    <t xml:space="preserve">OI000023</t>
  </si>
  <si>
    <t xml:space="preserve">OI000024</t>
  </si>
  <si>
    <t xml:space="preserve">OI000025</t>
  </si>
  <si>
    <t xml:space="preserve">OI000026</t>
  </si>
  <si>
    <t xml:space="preserve">OI000027</t>
  </si>
  <si>
    <t xml:space="preserve">OI000028</t>
  </si>
  <si>
    <t xml:space="preserve">OI000029</t>
  </si>
  <si>
    <t xml:space="preserve">OI000030</t>
  </si>
  <si>
    <t xml:space="preserve">OI000031</t>
  </si>
  <si>
    <t xml:space="preserve">OI000032</t>
  </si>
  <si>
    <t xml:space="preserve">OI000033</t>
  </si>
  <si>
    <t xml:space="preserve">OI000034</t>
  </si>
  <si>
    <t xml:space="preserve">OI000035</t>
  </si>
  <si>
    <t xml:space="preserve">OI000036</t>
  </si>
  <si>
    <t xml:space="preserve">OI000037</t>
  </si>
  <si>
    <t xml:space="preserve">OI000038</t>
  </si>
  <si>
    <t xml:space="preserve">OI000039</t>
  </si>
  <si>
    <t xml:space="preserve">OI000040</t>
  </si>
  <si>
    <t xml:space="preserve">OI000041</t>
  </si>
  <si>
    <t xml:space="preserve">OI000042</t>
  </si>
  <si>
    <t xml:space="preserve">OI000043</t>
  </si>
  <si>
    <t xml:space="preserve">OI000044</t>
  </si>
  <si>
    <t xml:space="preserve">OI000045</t>
  </si>
  <si>
    <t xml:space="preserve">OI000046</t>
  </si>
  <si>
    <t xml:space="preserve">OI000047</t>
  </si>
  <si>
    <t xml:space="preserve">OI000048</t>
  </si>
  <si>
    <t xml:space="preserve">OI000049</t>
  </si>
  <si>
    <t xml:space="preserve">OI000050</t>
  </si>
  <si>
    <t xml:space="preserve">OI000051</t>
  </si>
  <si>
    <t xml:space="preserve">OI000052</t>
  </si>
  <si>
    <t xml:space="preserve">OI000053</t>
  </si>
  <si>
    <t xml:space="preserve">OI000054</t>
  </si>
  <si>
    <t xml:space="preserve">OI000055</t>
  </si>
  <si>
    <t xml:space="preserve">OI000056</t>
  </si>
  <si>
    <t xml:space="preserve">OI000057</t>
  </si>
  <si>
    <t xml:space="preserve">OI000058</t>
  </si>
  <si>
    <t xml:space="preserve">OI000059</t>
  </si>
  <si>
    <t xml:space="preserve">OI000060</t>
  </si>
  <si>
    <t xml:space="preserve">OI000061</t>
  </si>
  <si>
    <t xml:space="preserve">OI000062</t>
  </si>
  <si>
    <t xml:space="preserve">OI000063</t>
  </si>
  <si>
    <t xml:space="preserve">OI000064</t>
  </si>
  <si>
    <t xml:space="preserve">OI000065</t>
  </si>
  <si>
    <t xml:space="preserve">OI000066</t>
  </si>
  <si>
    <t xml:space="preserve">OI000067</t>
  </si>
  <si>
    <t xml:space="preserve">OI000068</t>
  </si>
  <si>
    <t xml:space="preserve">OI000069</t>
  </si>
  <si>
    <t xml:space="preserve">OI000070</t>
  </si>
  <si>
    <t xml:space="preserve">OI000071</t>
  </si>
  <si>
    <t xml:space="preserve">OI000072</t>
  </si>
  <si>
    <t xml:space="preserve">OI000073</t>
  </si>
  <si>
    <t xml:space="preserve">OI000074</t>
  </si>
  <si>
    <t xml:space="preserve">OI000075</t>
  </si>
  <si>
    <t xml:space="preserve">OI000076</t>
  </si>
  <si>
    <t xml:space="preserve">OI000077</t>
  </si>
  <si>
    <t xml:space="preserve">OI000078</t>
  </si>
  <si>
    <t xml:space="preserve">OI000079</t>
  </si>
  <si>
    <t xml:space="preserve">OI000080</t>
  </si>
  <si>
    <t xml:space="preserve">OI000081</t>
  </si>
  <si>
    <t xml:space="preserve">OI000082</t>
  </si>
  <si>
    <t xml:space="preserve">OI000083</t>
  </si>
  <si>
    <t xml:space="preserve">OI000084</t>
  </si>
  <si>
    <t xml:space="preserve">OI000085</t>
  </si>
  <si>
    <t xml:space="preserve">OI000086</t>
  </si>
  <si>
    <t xml:space="preserve">OI000087</t>
  </si>
  <si>
    <t xml:space="preserve">OI000088</t>
  </si>
  <si>
    <t xml:space="preserve">OI000089</t>
  </si>
  <si>
    <t xml:space="preserve">OI000090</t>
  </si>
  <si>
    <t xml:space="preserve">OI000091</t>
  </si>
  <si>
    <t xml:space="preserve">OI000092</t>
  </si>
  <si>
    <t xml:space="preserve">OI000093</t>
  </si>
  <si>
    <t xml:space="preserve">OI000094</t>
  </si>
  <si>
    <t xml:space="preserve">OI000095</t>
  </si>
  <si>
    <t xml:space="preserve">OI000096</t>
  </si>
  <si>
    <t xml:space="preserve">OI000097</t>
  </si>
  <si>
    <t xml:space="preserve">OI000098</t>
  </si>
  <si>
    <t xml:space="preserve">OI000099</t>
  </si>
  <si>
    <t xml:space="preserve">OI000100</t>
  </si>
  <si>
    <t xml:space="preserve">OI000101</t>
  </si>
  <si>
    <t xml:space="preserve">OI000102</t>
  </si>
  <si>
    <t xml:space="preserve">OI000103</t>
  </si>
  <si>
    <t xml:space="preserve">OI000104</t>
  </si>
  <si>
    <t xml:space="preserve">OI000105</t>
  </si>
  <si>
    <t xml:space="preserve">OI000106</t>
  </si>
  <si>
    <t xml:space="preserve">OI000107</t>
  </si>
  <si>
    <t xml:space="preserve">OI000108</t>
  </si>
  <si>
    <t xml:space="preserve">OI000109</t>
  </si>
  <si>
    <t xml:space="preserve">OI000110</t>
  </si>
  <si>
    <t xml:space="preserve">OI000111</t>
  </si>
  <si>
    <t xml:space="preserve">OI000112</t>
  </si>
  <si>
    <t xml:space="preserve">OI000113</t>
  </si>
  <si>
    <t xml:space="preserve">OI000114</t>
  </si>
  <si>
    <t xml:space="preserve">OI000115</t>
  </si>
  <si>
    <t xml:space="preserve">OI000116</t>
  </si>
  <si>
    <t xml:space="preserve">OI000117</t>
  </si>
  <si>
    <t xml:space="preserve">OI000118</t>
  </si>
  <si>
    <t xml:space="preserve">OI000119</t>
  </si>
  <si>
    <t xml:space="preserve">OI000120</t>
  </si>
  <si>
    <t xml:space="preserve">OI000121</t>
  </si>
  <si>
    <t xml:space="preserve">OI000122</t>
  </si>
  <si>
    <t xml:space="preserve">OI000123</t>
  </si>
  <si>
    <t xml:space="preserve">OI000124</t>
  </si>
  <si>
    <t xml:space="preserve">OI000125</t>
  </si>
  <si>
    <t xml:space="preserve">OI000126</t>
  </si>
  <si>
    <t xml:space="preserve">OI000127</t>
  </si>
  <si>
    <t xml:space="preserve">OI000128</t>
  </si>
  <si>
    <t xml:space="preserve">OI000129</t>
  </si>
  <si>
    <t xml:space="preserve">OI000130</t>
  </si>
  <si>
    <t xml:space="preserve">OI000131</t>
  </si>
  <si>
    <t xml:space="preserve">OI000132</t>
  </si>
  <si>
    <t xml:space="preserve">OI000133</t>
  </si>
  <si>
    <t xml:space="preserve">OI000134</t>
  </si>
  <si>
    <t xml:space="preserve">OI000135</t>
  </si>
  <si>
    <t xml:space="preserve">OI000136</t>
  </si>
  <si>
    <t xml:space="preserve">OI000137</t>
  </si>
  <si>
    <t xml:space="preserve">OI000138</t>
  </si>
  <si>
    <t xml:space="preserve">OI000139</t>
  </si>
  <si>
    <t xml:space="preserve">OI000140</t>
  </si>
  <si>
    <t xml:space="preserve">OI000141</t>
  </si>
  <si>
    <t xml:space="preserve">OI000142</t>
  </si>
  <si>
    <t xml:space="preserve">OI000143</t>
  </si>
  <si>
    <t xml:space="preserve">OI000144</t>
  </si>
  <si>
    <t xml:space="preserve">OI000145</t>
  </si>
  <si>
    <t xml:space="preserve">OI000146</t>
  </si>
  <si>
    <t xml:space="preserve">OI000147</t>
  </si>
  <si>
    <t xml:space="preserve">OI000148</t>
  </si>
  <si>
    <t xml:space="preserve">OI000149</t>
  </si>
  <si>
    <t xml:space="preserve">OI000150</t>
  </si>
  <si>
    <t xml:space="preserve">OI000151</t>
  </si>
  <si>
    <t xml:space="preserve">OI000152</t>
  </si>
  <si>
    <t xml:space="preserve">OI000153</t>
  </si>
  <si>
    <t xml:space="preserve">OI000154</t>
  </si>
  <si>
    <t xml:space="preserve">OI000155</t>
  </si>
  <si>
    <t xml:space="preserve">OI000156</t>
  </si>
  <si>
    <t xml:space="preserve">OI000157</t>
  </si>
  <si>
    <t xml:space="preserve">OI000158</t>
  </si>
  <si>
    <t xml:space="preserve">OI000159</t>
  </si>
  <si>
    <t xml:space="preserve">OI000160</t>
  </si>
  <si>
    <t xml:space="preserve">OI000161</t>
  </si>
  <si>
    <t xml:space="preserve">OI000162</t>
  </si>
  <si>
    <t xml:space="preserve">OI000163</t>
  </si>
  <si>
    <t xml:space="preserve">OI000164</t>
  </si>
  <si>
    <t xml:space="preserve">OI000165</t>
  </si>
  <si>
    <t xml:space="preserve">OI000166</t>
  </si>
  <si>
    <t xml:space="preserve">OI000167</t>
  </si>
  <si>
    <t xml:space="preserve">OI000168</t>
  </si>
  <si>
    <t xml:space="preserve">OI000169</t>
  </si>
  <si>
    <t xml:space="preserve">OI000170</t>
  </si>
  <si>
    <t xml:space="preserve">OI000171</t>
  </si>
  <si>
    <t xml:space="preserve">OI000172</t>
  </si>
  <si>
    <t xml:space="preserve">OI000173</t>
  </si>
  <si>
    <t xml:space="preserve">OI000174</t>
  </si>
  <si>
    <t xml:space="preserve">OI000175</t>
  </si>
  <si>
    <t xml:space="preserve">OI000176</t>
  </si>
  <si>
    <t xml:space="preserve">OI000177</t>
  </si>
  <si>
    <t xml:space="preserve">OI000178</t>
  </si>
  <si>
    <t xml:space="preserve">OI000179</t>
  </si>
  <si>
    <t xml:space="preserve">OI000180</t>
  </si>
  <si>
    <t xml:space="preserve">OI000181</t>
  </si>
  <si>
    <t xml:space="preserve">OI000182</t>
  </si>
  <si>
    <t xml:space="preserve">OI000183</t>
  </si>
  <si>
    <t xml:space="preserve">OI000184</t>
  </si>
  <si>
    <t xml:space="preserve">OI000185</t>
  </si>
  <si>
    <t xml:space="preserve">OI000186</t>
  </si>
  <si>
    <t xml:space="preserve">OI000187</t>
  </si>
  <si>
    <t xml:space="preserve">OI000188</t>
  </si>
  <si>
    <t xml:space="preserve">OI000189</t>
  </si>
  <si>
    <t xml:space="preserve">OI000190</t>
  </si>
  <si>
    <t xml:space="preserve">OI000191</t>
  </si>
  <si>
    <t xml:space="preserve">OI000192</t>
  </si>
  <si>
    <t xml:space="preserve">OI000193</t>
  </si>
  <si>
    <t xml:space="preserve">OI000194</t>
  </si>
  <si>
    <t xml:space="preserve">OI000195</t>
  </si>
  <si>
    <t xml:space="preserve">OI000196</t>
  </si>
  <si>
    <t xml:space="preserve">OI000197</t>
  </si>
  <si>
    <t xml:space="preserve">OI000198</t>
  </si>
  <si>
    <t xml:space="preserve">OI000199</t>
  </si>
  <si>
    <t xml:space="preserve">OI000200</t>
  </si>
  <si>
    <t xml:space="preserve">OI000201</t>
  </si>
  <si>
    <t xml:space="preserve">OI000202</t>
  </si>
  <si>
    <t xml:space="preserve">OI000203</t>
  </si>
  <si>
    <t xml:space="preserve">OI000204</t>
  </si>
  <si>
    <t xml:space="preserve">OI000205</t>
  </si>
  <si>
    <t xml:space="preserve">OI000206</t>
  </si>
  <si>
    <t xml:space="preserve">OI000207</t>
  </si>
  <si>
    <t xml:space="preserve">OI000208</t>
  </si>
  <si>
    <t xml:space="preserve">OI000209</t>
  </si>
  <si>
    <t xml:space="preserve">OI000210</t>
  </si>
  <si>
    <t xml:space="preserve">OI000211</t>
  </si>
  <si>
    <t xml:space="preserve">OI000212</t>
  </si>
  <si>
    <t xml:space="preserve">OI000213</t>
  </si>
  <si>
    <t xml:space="preserve">OI000214</t>
  </si>
  <si>
    <t xml:space="preserve">OI000215</t>
  </si>
  <si>
    <t xml:space="preserve">OI000216</t>
  </si>
  <si>
    <t xml:space="preserve">OI000217</t>
  </si>
  <si>
    <t xml:space="preserve">OI000218</t>
  </si>
  <si>
    <t xml:space="preserve">OI000219</t>
  </si>
  <si>
    <t xml:space="preserve">OI000220</t>
  </si>
  <si>
    <t xml:space="preserve">OI000221</t>
  </si>
  <si>
    <t xml:space="preserve">OI000222</t>
  </si>
  <si>
    <t xml:space="preserve">OI000223</t>
  </si>
  <si>
    <t xml:space="preserve">OI000224</t>
  </si>
  <si>
    <t xml:space="preserve">OI000225</t>
  </si>
  <si>
    <t xml:space="preserve">OI000226</t>
  </si>
  <si>
    <t xml:space="preserve">OI000227</t>
  </si>
  <si>
    <t xml:space="preserve">OI000228</t>
  </si>
  <si>
    <t xml:space="preserve">OI000229</t>
  </si>
  <si>
    <t xml:space="preserve">OI000230</t>
  </si>
  <si>
    <t xml:space="preserve">OI000231</t>
  </si>
  <si>
    <t xml:space="preserve">OI000232</t>
  </si>
  <si>
    <t xml:space="preserve">OI000233</t>
  </si>
  <si>
    <t xml:space="preserve">OI000234</t>
  </si>
  <si>
    <t xml:space="preserve">OI000235</t>
  </si>
  <si>
    <t xml:space="preserve">OI000236</t>
  </si>
  <si>
    <t xml:space="preserve">OI000237</t>
  </si>
  <si>
    <t xml:space="preserve">OI000238</t>
  </si>
  <si>
    <t xml:space="preserve">OI000239</t>
  </si>
  <si>
    <t xml:space="preserve">OI000240</t>
  </si>
  <si>
    <t xml:space="preserve">OI000241</t>
  </si>
  <si>
    <t xml:space="preserve">OI000242</t>
  </si>
  <si>
    <t xml:space="preserve">OI000243</t>
  </si>
  <si>
    <t xml:space="preserve">OI000244</t>
  </si>
  <si>
    <t xml:space="preserve">OI000245</t>
  </si>
  <si>
    <t xml:space="preserve">OI000246</t>
  </si>
  <si>
    <t xml:space="preserve">OI000247</t>
  </si>
  <si>
    <t xml:space="preserve">OI000248</t>
  </si>
  <si>
    <t xml:space="preserve">OI000249</t>
  </si>
  <si>
    <t xml:space="preserve">OI000250</t>
  </si>
  <si>
    <t xml:space="preserve">OI000251</t>
  </si>
  <si>
    <t xml:space="preserve">OI000252</t>
  </si>
  <si>
    <t xml:space="preserve">OI000253</t>
  </si>
  <si>
    <t xml:space="preserve">OI000254</t>
  </si>
  <si>
    <t xml:space="preserve">OI000255</t>
  </si>
  <si>
    <t xml:space="preserve">OI000256</t>
  </si>
  <si>
    <t xml:space="preserve">OI000257</t>
  </si>
  <si>
    <t xml:space="preserve">OI000258</t>
  </si>
  <si>
    <t xml:space="preserve">OI000259</t>
  </si>
  <si>
    <t xml:space="preserve">OI000260</t>
  </si>
  <si>
    <t xml:space="preserve">OI000261</t>
  </si>
  <si>
    <t xml:space="preserve">OI000262</t>
  </si>
  <si>
    <t xml:space="preserve">OI000263</t>
  </si>
  <si>
    <t xml:space="preserve">OI000264</t>
  </si>
  <si>
    <t xml:space="preserve">OI000265</t>
  </si>
  <si>
    <t xml:space="preserve">OI000266</t>
  </si>
  <si>
    <t xml:space="preserve">OI000267</t>
  </si>
  <si>
    <t xml:space="preserve">OI000268</t>
  </si>
  <si>
    <t xml:space="preserve">OI000269</t>
  </si>
  <si>
    <t xml:space="preserve">OI000270</t>
  </si>
  <si>
    <t xml:space="preserve">OI000271</t>
  </si>
  <si>
    <t xml:space="preserve">OI000272</t>
  </si>
  <si>
    <t xml:space="preserve">OI000273</t>
  </si>
  <si>
    <t xml:space="preserve">OI000274</t>
  </si>
  <si>
    <t xml:space="preserve">OI000275</t>
  </si>
  <si>
    <t xml:space="preserve">OI000276</t>
  </si>
  <si>
    <t xml:space="preserve">OI000277</t>
  </si>
  <si>
    <t xml:space="preserve">OI000278</t>
  </si>
  <si>
    <t xml:space="preserve">OI000279</t>
  </si>
  <si>
    <t xml:space="preserve">OI000280</t>
  </si>
  <si>
    <t xml:space="preserve">OI000281</t>
  </si>
  <si>
    <t xml:space="preserve">OI000282</t>
  </si>
  <si>
    <t xml:space="preserve">OI000283</t>
  </si>
  <si>
    <t xml:space="preserve">OI000284</t>
  </si>
  <si>
    <t xml:space="preserve">OI000285</t>
  </si>
  <si>
    <t xml:space="preserve">OI000286</t>
  </si>
  <si>
    <t xml:space="preserve">OI000287</t>
  </si>
  <si>
    <t xml:space="preserve">OI000288</t>
  </si>
  <si>
    <t xml:space="preserve">OI000289</t>
  </si>
  <si>
    <t xml:space="preserve">OI000290</t>
  </si>
  <si>
    <t xml:space="preserve">OI000291</t>
  </si>
  <si>
    <t xml:space="preserve">OI000292</t>
  </si>
  <si>
    <t xml:space="preserve">OI000293</t>
  </si>
  <si>
    <t xml:space="preserve">OI000294</t>
  </si>
  <si>
    <t xml:space="preserve">OI000295</t>
  </si>
  <si>
    <t xml:space="preserve">OI000296</t>
  </si>
  <si>
    <t xml:space="preserve">OI000297</t>
  </si>
  <si>
    <t xml:space="preserve">OI000298</t>
  </si>
  <si>
    <t xml:space="preserve">OI000299</t>
  </si>
  <si>
    <t xml:space="preserve">OI000300</t>
  </si>
  <si>
    <t xml:space="preserve">OI000301</t>
  </si>
  <si>
    <t xml:space="preserve">OI000302</t>
  </si>
  <si>
    <t xml:space="preserve">OI000303</t>
  </si>
  <si>
    <t xml:space="preserve">OI000304</t>
  </si>
  <si>
    <t xml:space="preserve">OI000305</t>
  </si>
  <si>
    <t xml:space="preserve">OI000306</t>
  </si>
  <si>
    <t xml:space="preserve">OI000307</t>
  </si>
  <si>
    <t xml:space="preserve">OI000308</t>
  </si>
  <si>
    <t xml:space="preserve">OI000309</t>
  </si>
  <si>
    <t xml:space="preserve">OI000310</t>
  </si>
  <si>
    <t xml:space="preserve">OI000311</t>
  </si>
  <si>
    <t xml:space="preserve">OI000312</t>
  </si>
  <si>
    <t xml:space="preserve">OI000313</t>
  </si>
  <si>
    <t xml:space="preserve">OI000314</t>
  </si>
  <si>
    <t xml:space="preserve">OI000315</t>
  </si>
  <si>
    <t xml:space="preserve">OI000316</t>
  </si>
  <si>
    <t xml:space="preserve">OI000317</t>
  </si>
  <si>
    <t xml:space="preserve">OI000318</t>
  </si>
  <si>
    <t xml:space="preserve">OI000319</t>
  </si>
  <si>
    <t xml:space="preserve">OI000320</t>
  </si>
  <si>
    <t xml:space="preserve">OI000321</t>
  </si>
  <si>
    <t xml:space="preserve">OI000322</t>
  </si>
  <si>
    <t xml:space="preserve">OI000323</t>
  </si>
  <si>
    <t xml:space="preserve">OI000324</t>
  </si>
  <si>
    <t xml:space="preserve">OI000325</t>
  </si>
  <si>
    <t xml:space="preserve">OI000326</t>
  </si>
  <si>
    <t xml:space="preserve">OI000327</t>
  </si>
  <si>
    <t xml:space="preserve">OI000328</t>
  </si>
  <si>
    <t xml:space="preserve">OI000329</t>
  </si>
  <si>
    <t xml:space="preserve">OI000330</t>
  </si>
  <si>
    <t xml:space="preserve">OI000331</t>
  </si>
  <si>
    <t xml:space="preserve">OI000332</t>
  </si>
  <si>
    <t xml:space="preserve">OI000333</t>
  </si>
  <si>
    <t xml:space="preserve">OI000334</t>
  </si>
  <si>
    <t xml:space="preserve">OI000335</t>
  </si>
  <si>
    <t xml:space="preserve">OI000336</t>
  </si>
  <si>
    <t xml:space="preserve">OI000337</t>
  </si>
  <si>
    <t xml:space="preserve">OI000338</t>
  </si>
  <si>
    <t xml:space="preserve">OI000339</t>
  </si>
  <si>
    <t xml:space="preserve">OI000340</t>
  </si>
  <si>
    <t xml:space="preserve">OI000341</t>
  </si>
  <si>
    <t xml:space="preserve">OI000342</t>
  </si>
  <si>
    <t xml:space="preserve">OI000343</t>
  </si>
  <si>
    <t xml:space="preserve">OI000344</t>
  </si>
  <si>
    <t xml:space="preserve">OI000345</t>
  </si>
  <si>
    <t xml:space="preserve">OI000346</t>
  </si>
  <si>
    <t xml:space="preserve">OI000347</t>
  </si>
  <si>
    <t xml:space="preserve">OI000348</t>
  </si>
  <si>
    <t xml:space="preserve">OI000349</t>
  </si>
  <si>
    <t xml:space="preserve">OI000350</t>
  </si>
  <si>
    <t xml:space="preserve">OI000351</t>
  </si>
  <si>
    <t xml:space="preserve">OI000352</t>
  </si>
  <si>
    <t xml:space="preserve">OI000353</t>
  </si>
  <si>
    <t xml:space="preserve">OI000354</t>
  </si>
  <si>
    <t xml:space="preserve">OI000355</t>
  </si>
  <si>
    <t xml:space="preserve">OI000356</t>
  </si>
  <si>
    <t xml:space="preserve">OI000357</t>
  </si>
  <si>
    <t xml:space="preserve">OI000358</t>
  </si>
  <si>
    <t xml:space="preserve">OI000359</t>
  </si>
  <si>
    <t xml:space="preserve">OI000360</t>
  </si>
  <si>
    <t xml:space="preserve">OI000361</t>
  </si>
  <si>
    <t xml:space="preserve">OI000362</t>
  </si>
  <si>
    <t xml:space="preserve">OI000363</t>
  </si>
  <si>
    <t xml:space="preserve">OI000364</t>
  </si>
  <si>
    <t xml:space="preserve">OI000365</t>
  </si>
  <si>
    <t xml:space="preserve">OI000366</t>
  </si>
  <si>
    <t xml:space="preserve">OI000367</t>
  </si>
  <si>
    <t xml:space="preserve">OI000368</t>
  </si>
  <si>
    <t xml:space="preserve">OI000369</t>
  </si>
  <si>
    <t xml:space="preserve">OI000370</t>
  </si>
  <si>
    <t xml:space="preserve">OI000371</t>
  </si>
  <si>
    <t xml:space="preserve">OI000372</t>
  </si>
  <si>
    <t xml:space="preserve">OI000373</t>
  </si>
  <si>
    <t xml:space="preserve">OI000374</t>
  </si>
  <si>
    <t xml:space="preserve">OI000375</t>
  </si>
  <si>
    <t xml:space="preserve">OI000376</t>
  </si>
  <si>
    <t xml:space="preserve">OI000377</t>
  </si>
  <si>
    <t xml:space="preserve">OI000378</t>
  </si>
  <si>
    <t xml:space="preserve">OI000379</t>
  </si>
  <si>
    <t xml:space="preserve">OI000380</t>
  </si>
  <si>
    <t xml:space="preserve">OI000381</t>
  </si>
  <si>
    <t xml:space="preserve">OI000382</t>
  </si>
  <si>
    <t xml:space="preserve">OI000383</t>
  </si>
  <si>
    <t xml:space="preserve">OI000384</t>
  </si>
  <si>
    <t xml:space="preserve">OI000385</t>
  </si>
  <si>
    <t xml:space="preserve">OI000386</t>
  </si>
  <si>
    <t xml:space="preserve">OI000387</t>
  </si>
  <si>
    <t xml:space="preserve">OI000388</t>
  </si>
  <si>
    <t xml:space="preserve">OI000389</t>
  </si>
  <si>
    <t xml:space="preserve">OI000390</t>
  </si>
  <si>
    <t xml:space="preserve">OI000391</t>
  </si>
  <si>
    <t xml:space="preserve">OI000392</t>
  </si>
  <si>
    <t xml:space="preserve">OI000393</t>
  </si>
  <si>
    <t xml:space="preserve">OI000394</t>
  </si>
  <si>
    <t xml:space="preserve">OI000395</t>
  </si>
  <si>
    <t xml:space="preserve">OI000396</t>
  </si>
  <si>
    <t xml:space="preserve">OI000397</t>
  </si>
  <si>
    <t xml:space="preserve">OI000398</t>
  </si>
  <si>
    <t xml:space="preserve">OI000399</t>
  </si>
  <si>
    <t xml:space="preserve">OI000400</t>
  </si>
  <si>
    <t xml:space="preserve">OI000401</t>
  </si>
  <si>
    <t xml:space="preserve">OI000402</t>
  </si>
  <si>
    <t xml:space="preserve">OI000403</t>
  </si>
  <si>
    <t xml:space="preserve">OI000404</t>
  </si>
  <si>
    <t xml:space="preserve">OI000405</t>
  </si>
  <si>
    <t xml:space="preserve">OI000406</t>
  </si>
  <si>
    <t xml:space="preserve">OI000407</t>
  </si>
  <si>
    <t xml:space="preserve">OI000408</t>
  </si>
  <si>
    <t xml:space="preserve">OI000409</t>
  </si>
  <si>
    <t xml:space="preserve">OI000410</t>
  </si>
  <si>
    <t xml:space="preserve">OI000411</t>
  </si>
  <si>
    <t xml:space="preserve">OI000412</t>
  </si>
  <si>
    <t xml:space="preserve">OI000413</t>
  </si>
  <si>
    <t xml:space="preserve">OI000414</t>
  </si>
  <si>
    <t xml:space="preserve">OI000415</t>
  </si>
  <si>
    <t xml:space="preserve">OI000416</t>
  </si>
  <si>
    <t xml:space="preserve">OI000417</t>
  </si>
  <si>
    <t xml:space="preserve">OI000418</t>
  </si>
  <si>
    <t xml:space="preserve">OI000419</t>
  </si>
  <si>
    <t xml:space="preserve">OI000420</t>
  </si>
  <si>
    <t xml:space="preserve">OI000421</t>
  </si>
  <si>
    <t xml:space="preserve">OI000422</t>
  </si>
  <si>
    <t xml:space="preserve">OI000423</t>
  </si>
  <si>
    <t xml:space="preserve">OI000424</t>
  </si>
  <si>
    <t xml:space="preserve">OI000425</t>
  </si>
  <si>
    <t xml:space="preserve">OI000426</t>
  </si>
  <si>
    <t xml:space="preserve">OI000427</t>
  </si>
  <si>
    <t xml:space="preserve">OI000428</t>
  </si>
  <si>
    <t xml:space="preserve">OI000429</t>
  </si>
  <si>
    <t xml:space="preserve">OI000430</t>
  </si>
  <si>
    <t xml:space="preserve">OI000431</t>
  </si>
  <si>
    <t xml:space="preserve">OI000432</t>
  </si>
  <si>
    <t xml:space="preserve">OI000433</t>
  </si>
  <si>
    <t xml:space="preserve">OI000434</t>
  </si>
  <si>
    <t xml:space="preserve">OI000435</t>
  </si>
  <si>
    <t xml:space="preserve">OI000436</t>
  </si>
  <si>
    <t xml:space="preserve">OI000437</t>
  </si>
  <si>
    <t xml:space="preserve">OI000438</t>
  </si>
  <si>
    <t xml:space="preserve">OI000439</t>
  </si>
  <si>
    <t xml:space="preserve">OI000440</t>
  </si>
  <si>
    <t xml:space="preserve">OI000441</t>
  </si>
  <si>
    <t xml:space="preserve">OI000442</t>
  </si>
  <si>
    <t xml:space="preserve">OI000443</t>
  </si>
  <si>
    <t xml:space="preserve">OI000444</t>
  </si>
  <si>
    <t xml:space="preserve">OI000445</t>
  </si>
  <si>
    <t xml:space="preserve">OI000446</t>
  </si>
  <si>
    <t xml:space="preserve">OI000447</t>
  </si>
  <si>
    <t xml:space="preserve">OI000448</t>
  </si>
  <si>
    <t xml:space="preserve">OI000449</t>
  </si>
  <si>
    <t xml:space="preserve">OI000450</t>
  </si>
  <si>
    <t xml:space="preserve">OI000451</t>
  </si>
  <si>
    <t xml:space="preserve">OI000452</t>
  </si>
  <si>
    <t xml:space="preserve">OI000453</t>
  </si>
  <si>
    <t xml:space="preserve">OI000454</t>
  </si>
  <si>
    <t xml:space="preserve">OI000455</t>
  </si>
  <si>
    <t xml:space="preserve">OI000456</t>
  </si>
  <si>
    <t xml:space="preserve">OI000457</t>
  </si>
  <si>
    <t xml:space="preserve">OI000458</t>
  </si>
  <si>
    <t xml:space="preserve">OI000459</t>
  </si>
  <si>
    <t xml:space="preserve">OI000460</t>
  </si>
  <si>
    <t xml:space="preserve">OI000461</t>
  </si>
  <si>
    <t xml:space="preserve">OI000462</t>
  </si>
  <si>
    <t xml:space="preserve">OI000463</t>
  </si>
  <si>
    <t xml:space="preserve">OI000464</t>
  </si>
  <si>
    <t xml:space="preserve">OI000465</t>
  </si>
  <si>
    <t xml:space="preserve">OI000466</t>
  </si>
  <si>
    <t xml:space="preserve">OI000467</t>
  </si>
  <si>
    <t xml:space="preserve">OI000468</t>
  </si>
  <si>
    <t xml:space="preserve">OI000469</t>
  </si>
  <si>
    <t xml:space="preserve">OI000470</t>
  </si>
  <si>
    <t xml:space="preserve">OI000471</t>
  </si>
  <si>
    <t xml:space="preserve">OI000472</t>
  </si>
  <si>
    <t xml:space="preserve">OI000473</t>
  </si>
  <si>
    <t xml:space="preserve">OI000474</t>
  </si>
  <si>
    <t xml:space="preserve">OI000475</t>
  </si>
  <si>
    <t xml:space="preserve">OI000476</t>
  </si>
  <si>
    <t xml:space="preserve">OI000477</t>
  </si>
  <si>
    <t xml:space="preserve">OI000478</t>
  </si>
  <si>
    <t xml:space="preserve">OI000479</t>
  </si>
  <si>
    <t xml:space="preserve">OI000480</t>
  </si>
  <si>
    <t xml:space="preserve">OI000481</t>
  </si>
  <si>
    <t xml:space="preserve">OI000482</t>
  </si>
  <si>
    <t xml:space="preserve">OI000483</t>
  </si>
  <si>
    <t xml:space="preserve">OI000484</t>
  </si>
  <si>
    <t xml:space="preserve">OI000485</t>
  </si>
  <si>
    <t xml:space="preserve">OI000486</t>
  </si>
  <si>
    <t xml:space="preserve">OI000487</t>
  </si>
  <si>
    <t xml:space="preserve">OI000488</t>
  </si>
  <si>
    <t xml:space="preserve">OI000489</t>
  </si>
  <si>
    <t xml:space="preserve">OI000490</t>
  </si>
  <si>
    <t xml:space="preserve">OI000491</t>
  </si>
  <si>
    <t xml:space="preserve">OI000492</t>
  </si>
  <si>
    <t xml:space="preserve">OI000493</t>
  </si>
  <si>
    <t xml:space="preserve">OI000494</t>
  </si>
  <si>
    <t xml:space="preserve">OI000495</t>
  </si>
  <si>
    <t xml:space="preserve">OI000496</t>
  </si>
  <si>
    <t xml:space="preserve">OI000497</t>
  </si>
  <si>
    <t xml:space="preserve">OI000498</t>
  </si>
  <si>
    <t xml:space="preserve">OI000499</t>
  </si>
  <si>
    <t xml:space="preserve">OI000500</t>
  </si>
  <si>
    <t xml:space="preserve">OI000501</t>
  </si>
  <si>
    <t xml:space="preserve">OI000502</t>
  </si>
  <si>
    <t xml:space="preserve">OI000503</t>
  </si>
  <si>
    <t xml:space="preserve">OI000504</t>
  </si>
  <si>
    <t xml:space="preserve">OI000505</t>
  </si>
  <si>
    <t xml:space="preserve">OI000506</t>
  </si>
  <si>
    <t xml:space="preserve">OI000507</t>
  </si>
  <si>
    <t xml:space="preserve">OI000508</t>
  </si>
  <si>
    <t xml:space="preserve">OI000509</t>
  </si>
  <si>
    <t xml:space="preserve">OI000510</t>
  </si>
  <si>
    <t xml:space="preserve">OI000511</t>
  </si>
  <si>
    <t xml:space="preserve">OI000512</t>
  </si>
  <si>
    <t xml:space="preserve">OI000513</t>
  </si>
  <si>
    <t xml:space="preserve">OI000514</t>
  </si>
  <si>
    <t xml:space="preserve">OI000515</t>
  </si>
  <si>
    <t xml:space="preserve">OI000516</t>
  </si>
  <si>
    <t xml:space="preserve">OI000517</t>
  </si>
  <si>
    <t xml:space="preserve">OI000518</t>
  </si>
  <si>
    <t xml:space="preserve">OI000519</t>
  </si>
  <si>
    <t xml:space="preserve">OI000520</t>
  </si>
  <si>
    <t xml:space="preserve">OI000521</t>
  </si>
  <si>
    <t xml:space="preserve">OI000522</t>
  </si>
  <si>
    <t xml:space="preserve">OI000523</t>
  </si>
  <si>
    <t xml:space="preserve">OI000524</t>
  </si>
  <si>
    <t xml:space="preserve">OI000525</t>
  </si>
  <si>
    <t xml:space="preserve">OI000526</t>
  </si>
  <si>
    <t xml:space="preserve">OI000527</t>
  </si>
  <si>
    <t xml:space="preserve">OI000528</t>
  </si>
  <si>
    <t xml:space="preserve">OI000529</t>
  </si>
  <si>
    <t xml:space="preserve">OI000530</t>
  </si>
  <si>
    <t xml:space="preserve">OI000531</t>
  </si>
  <si>
    <t xml:space="preserve">OI000532</t>
  </si>
  <si>
    <t xml:space="preserve">OI000533</t>
  </si>
  <si>
    <t xml:space="preserve">OI000534</t>
  </si>
  <si>
    <t xml:space="preserve">OI000535</t>
  </si>
  <si>
    <t xml:space="preserve">OI000536</t>
  </si>
  <si>
    <t xml:space="preserve">OI000537</t>
  </si>
  <si>
    <t xml:space="preserve">OI000538</t>
  </si>
  <si>
    <t xml:space="preserve">OI000539</t>
  </si>
  <si>
    <t xml:space="preserve">OI000540</t>
  </si>
  <si>
    <t xml:space="preserve">OI000541</t>
  </si>
  <si>
    <t xml:space="preserve">OI000542</t>
  </si>
  <si>
    <t xml:space="preserve">OI000543</t>
  </si>
  <si>
    <t xml:space="preserve">OI000544</t>
  </si>
  <si>
    <t xml:space="preserve">OI000545</t>
  </si>
  <si>
    <t xml:space="preserve">OI000546</t>
  </si>
  <si>
    <t xml:space="preserve">OI000547</t>
  </si>
  <si>
    <t xml:space="preserve">OI000548</t>
  </si>
  <si>
    <t xml:space="preserve">OI000549</t>
  </si>
  <si>
    <t xml:space="preserve">OI000550</t>
  </si>
  <si>
    <t xml:space="preserve">OI000551</t>
  </si>
  <si>
    <t xml:space="preserve">OI000552</t>
  </si>
  <si>
    <t xml:space="preserve">OI000553</t>
  </si>
  <si>
    <t xml:space="preserve">OI000554</t>
  </si>
  <si>
    <t xml:space="preserve">OI000555</t>
  </si>
  <si>
    <t xml:space="preserve">OI000556</t>
  </si>
  <si>
    <t xml:space="preserve">OI000557</t>
  </si>
  <si>
    <t xml:space="preserve">OI000558</t>
  </si>
  <si>
    <t xml:space="preserve">OI000559</t>
  </si>
  <si>
    <t xml:space="preserve">OI000560</t>
  </si>
  <si>
    <t xml:space="preserve">OI000561</t>
  </si>
  <si>
    <t xml:space="preserve">OI000562</t>
  </si>
  <si>
    <t xml:space="preserve">OI000563</t>
  </si>
  <si>
    <t xml:space="preserve">OI000564</t>
  </si>
  <si>
    <t xml:space="preserve">OI000565</t>
  </si>
  <si>
    <t xml:space="preserve">OI000566</t>
  </si>
  <si>
    <t xml:space="preserve">OI000567</t>
  </si>
  <si>
    <t xml:space="preserve">OI000568</t>
  </si>
  <si>
    <t xml:space="preserve">OI000569</t>
  </si>
  <si>
    <t xml:space="preserve">OI000570</t>
  </si>
  <si>
    <t xml:space="preserve">OI000571</t>
  </si>
  <si>
    <t xml:space="preserve">OI000572</t>
  </si>
  <si>
    <t xml:space="preserve">OI000573</t>
  </si>
  <si>
    <t xml:space="preserve">OI000574</t>
  </si>
  <si>
    <t xml:space="preserve">OI000575</t>
  </si>
  <si>
    <t xml:space="preserve">OI000576</t>
  </si>
  <si>
    <t xml:space="preserve">OI000577</t>
  </si>
  <si>
    <t xml:space="preserve">OI000578</t>
  </si>
  <si>
    <t xml:space="preserve">OI000579</t>
  </si>
  <si>
    <t xml:space="preserve">OI000580</t>
  </si>
  <si>
    <t xml:space="preserve">OI000581</t>
  </si>
  <si>
    <t xml:space="preserve">OI000582</t>
  </si>
  <si>
    <t xml:space="preserve">OI000583</t>
  </si>
  <si>
    <t xml:space="preserve">OI000584</t>
  </si>
  <si>
    <t xml:space="preserve">OI000585</t>
  </si>
  <si>
    <t xml:space="preserve">OI000586</t>
  </si>
  <si>
    <t xml:space="preserve">OI000587</t>
  </si>
  <si>
    <t xml:space="preserve">OI000588</t>
  </si>
  <si>
    <t xml:space="preserve">OI000589</t>
  </si>
  <si>
    <t xml:space="preserve">OI000590</t>
  </si>
  <si>
    <t xml:space="preserve">OI000591</t>
  </si>
  <si>
    <t xml:space="preserve">OI000592</t>
  </si>
  <si>
    <t xml:space="preserve">OI000593</t>
  </si>
  <si>
    <t xml:space="preserve">OI000594</t>
  </si>
  <si>
    <t xml:space="preserve">OI000595</t>
  </si>
  <si>
    <t xml:space="preserve">OI000596</t>
  </si>
  <si>
    <t xml:space="preserve">OI000597</t>
  </si>
  <si>
    <t xml:space="preserve">OI000598</t>
  </si>
  <si>
    <t xml:space="preserve">OI000599</t>
  </si>
  <si>
    <t xml:space="preserve">OI000600</t>
  </si>
  <si>
    <t xml:space="preserve">OI000601</t>
  </si>
  <si>
    <t xml:space="preserve">OI000602</t>
  </si>
  <si>
    <t xml:space="preserve">OI000603</t>
  </si>
  <si>
    <t xml:space="preserve">OI000604</t>
  </si>
  <si>
    <t xml:space="preserve">OI000605</t>
  </si>
  <si>
    <t xml:space="preserve">OI000606</t>
  </si>
  <si>
    <t xml:space="preserve">OI000607</t>
  </si>
  <si>
    <t xml:space="preserve">OI000608</t>
  </si>
  <si>
    <t xml:space="preserve">OI000609</t>
  </si>
  <si>
    <t xml:space="preserve">OI000610</t>
  </si>
  <si>
    <t xml:space="preserve">OI000611</t>
  </si>
  <si>
    <t xml:space="preserve">OI000612</t>
  </si>
  <si>
    <t xml:space="preserve">OI000613</t>
  </si>
  <si>
    <t xml:space="preserve">OI000614</t>
  </si>
  <si>
    <t xml:space="preserve">OI000615</t>
  </si>
  <si>
    <t xml:space="preserve">OI000616</t>
  </si>
  <si>
    <t xml:space="preserve">OI000617</t>
  </si>
  <si>
    <t xml:space="preserve">OI000618</t>
  </si>
  <si>
    <t xml:space="preserve">OI000619</t>
  </si>
  <si>
    <t xml:space="preserve">OI000620</t>
  </si>
  <si>
    <t xml:space="preserve">OI000621</t>
  </si>
  <si>
    <t xml:space="preserve">OI000622</t>
  </si>
  <si>
    <t xml:space="preserve">OI000623</t>
  </si>
  <si>
    <t xml:space="preserve">OI000624</t>
  </si>
  <si>
    <t xml:space="preserve">OI000625</t>
  </si>
  <si>
    <t xml:space="preserve">OI000626</t>
  </si>
  <si>
    <t xml:space="preserve">OI000627</t>
  </si>
  <si>
    <t xml:space="preserve">OI000628</t>
  </si>
  <si>
    <t xml:space="preserve">OI000629</t>
  </si>
  <si>
    <t xml:space="preserve">OI000630</t>
  </si>
  <si>
    <t xml:space="preserve">OI000631</t>
  </si>
  <si>
    <t xml:space="preserve">OI000632</t>
  </si>
  <si>
    <t xml:space="preserve">OI000633</t>
  </si>
  <si>
    <t xml:space="preserve">OI000634</t>
  </si>
  <si>
    <t xml:space="preserve">OI000635</t>
  </si>
  <si>
    <t xml:space="preserve">OI000636</t>
  </si>
  <si>
    <t xml:space="preserve">OI000637</t>
  </si>
  <si>
    <t xml:space="preserve">OI000638</t>
  </si>
  <si>
    <t xml:space="preserve">OI000639</t>
  </si>
  <si>
    <t xml:space="preserve">OI000640</t>
  </si>
  <si>
    <t xml:space="preserve">OI000641</t>
  </si>
  <si>
    <t xml:space="preserve">OI000642</t>
  </si>
  <si>
    <t xml:space="preserve">OI000643</t>
  </si>
  <si>
    <t xml:space="preserve">OI000644</t>
  </si>
  <si>
    <t xml:space="preserve">OI000645</t>
  </si>
  <si>
    <t xml:space="preserve">OI000646</t>
  </si>
  <si>
    <t xml:space="preserve">OI000647</t>
  </si>
  <si>
    <t xml:space="preserve">OI000648</t>
  </si>
  <si>
    <t xml:space="preserve">OI000649</t>
  </si>
  <si>
    <t xml:space="preserve">OI000650</t>
  </si>
  <si>
    <t xml:space="preserve">OI000651</t>
  </si>
  <si>
    <t xml:space="preserve">OI000652</t>
  </si>
  <si>
    <t xml:space="preserve">OI000653</t>
  </si>
  <si>
    <t xml:space="preserve">OI000654</t>
  </si>
  <si>
    <t xml:space="preserve">OI000655</t>
  </si>
  <si>
    <t xml:space="preserve">OI000656</t>
  </si>
  <si>
    <t xml:space="preserve">OI000657</t>
  </si>
  <si>
    <t xml:space="preserve">OI000658</t>
  </si>
  <si>
    <t xml:space="preserve">OI000659</t>
  </si>
  <si>
    <t xml:space="preserve">OI000660</t>
  </si>
  <si>
    <t xml:space="preserve">OI000661</t>
  </si>
  <si>
    <t xml:space="preserve">OI000662</t>
  </si>
  <si>
    <t xml:space="preserve">OI000663</t>
  </si>
  <si>
    <t xml:space="preserve">OI000664</t>
  </si>
  <si>
    <t xml:space="preserve">OI000665</t>
  </si>
  <si>
    <t xml:space="preserve">OI000666</t>
  </si>
  <si>
    <t xml:space="preserve">OI000667</t>
  </si>
  <si>
    <t xml:space="preserve">OI000668</t>
  </si>
  <si>
    <t xml:space="preserve">OI000669</t>
  </si>
  <si>
    <t xml:space="preserve">OI000670</t>
  </si>
  <si>
    <t xml:space="preserve">OI000671</t>
  </si>
  <si>
    <t xml:space="preserve">OI000672</t>
  </si>
  <si>
    <t xml:space="preserve">OI000673</t>
  </si>
  <si>
    <t xml:space="preserve">OI000674</t>
  </si>
  <si>
    <t xml:space="preserve">OI000675</t>
  </si>
  <si>
    <t xml:space="preserve">OI000676</t>
  </si>
  <si>
    <t xml:space="preserve">OI000677</t>
  </si>
  <si>
    <t xml:space="preserve">OI000678</t>
  </si>
  <si>
    <t xml:space="preserve">OI000679</t>
  </si>
  <si>
    <t xml:space="preserve">OI000680</t>
  </si>
  <si>
    <t xml:space="preserve">OI000681</t>
  </si>
  <si>
    <t xml:space="preserve">OI000682</t>
  </si>
  <si>
    <t xml:space="preserve">OI000683</t>
  </si>
  <si>
    <t xml:space="preserve">OI000684</t>
  </si>
  <si>
    <t xml:space="preserve">OI000685</t>
  </si>
  <si>
    <t xml:space="preserve">OI000686</t>
  </si>
  <si>
    <t xml:space="preserve">OI000687</t>
  </si>
  <si>
    <t xml:space="preserve">OI000688</t>
  </si>
  <si>
    <t xml:space="preserve">OI000689</t>
  </si>
  <si>
    <t xml:space="preserve">OI000690</t>
  </si>
  <si>
    <t xml:space="preserve">OI000691</t>
  </si>
  <si>
    <t xml:space="preserve">OI000692</t>
  </si>
  <si>
    <t xml:space="preserve">OI000693</t>
  </si>
  <si>
    <t xml:space="preserve">OI000694</t>
  </si>
  <si>
    <t xml:space="preserve">OI000695</t>
  </si>
  <si>
    <t xml:space="preserve">OI000696</t>
  </si>
  <si>
    <t xml:space="preserve">OI000697</t>
  </si>
  <si>
    <t xml:space="preserve">OI000698</t>
  </si>
  <si>
    <t xml:space="preserve">OI000699</t>
  </si>
  <si>
    <t xml:space="preserve">OI000700</t>
  </si>
  <si>
    <t xml:space="preserve">OI000701</t>
  </si>
  <si>
    <t xml:space="preserve">OI000702</t>
  </si>
  <si>
    <t xml:space="preserve">OI000703</t>
  </si>
  <si>
    <t xml:space="preserve">OI000704</t>
  </si>
  <si>
    <t xml:space="preserve">OI000705</t>
  </si>
  <si>
    <t xml:space="preserve">OI000706</t>
  </si>
  <si>
    <t xml:space="preserve">OI000707</t>
  </si>
  <si>
    <t xml:space="preserve">OI000708</t>
  </si>
  <si>
    <t xml:space="preserve">OI000709</t>
  </si>
  <si>
    <t xml:space="preserve">OI000710</t>
  </si>
  <si>
    <t xml:space="preserve">OI000711</t>
  </si>
  <si>
    <t xml:space="preserve">OI000712</t>
  </si>
  <si>
    <t xml:space="preserve">OI000713</t>
  </si>
  <si>
    <t xml:space="preserve">OI000714</t>
  </si>
  <si>
    <t xml:space="preserve">OI000715</t>
  </si>
  <si>
    <t xml:space="preserve">OI000716</t>
  </si>
  <si>
    <t xml:space="preserve">OI000717</t>
  </si>
  <si>
    <t xml:space="preserve">OI000718</t>
  </si>
  <si>
    <t xml:space="preserve">OI000719</t>
  </si>
  <si>
    <t xml:space="preserve">OI000720</t>
  </si>
  <si>
    <t xml:space="preserve">OI000721</t>
  </si>
  <si>
    <t xml:space="preserve">OI000722</t>
  </si>
  <si>
    <t xml:space="preserve">OI000723</t>
  </si>
  <si>
    <t xml:space="preserve">OI000724</t>
  </si>
  <si>
    <t xml:space="preserve">OI000725</t>
  </si>
  <si>
    <t xml:space="preserve">OI000726</t>
  </si>
  <si>
    <t xml:space="preserve">OI000727</t>
  </si>
  <si>
    <t xml:space="preserve">OI000728</t>
  </si>
  <si>
    <t xml:space="preserve">OI000729</t>
  </si>
  <si>
    <t xml:space="preserve">OI000730</t>
  </si>
  <si>
    <t xml:space="preserve">OI000731</t>
  </si>
  <si>
    <t xml:space="preserve">OI000732</t>
  </si>
  <si>
    <t xml:space="preserve">OI000733</t>
  </si>
  <si>
    <t xml:space="preserve">OI000734</t>
  </si>
  <si>
    <t xml:space="preserve">OI000735</t>
  </si>
  <si>
    <t xml:space="preserve">OI000736</t>
  </si>
  <si>
    <t xml:space="preserve">OI000737</t>
  </si>
  <si>
    <t xml:space="preserve">OI000738</t>
  </si>
  <si>
    <t xml:space="preserve">OI000739</t>
  </si>
  <si>
    <t xml:space="preserve">OI000740</t>
  </si>
  <si>
    <t xml:space="preserve">OI000741</t>
  </si>
  <si>
    <t xml:space="preserve">OI000742</t>
  </si>
  <si>
    <t xml:space="preserve">OI000743</t>
  </si>
  <si>
    <t xml:space="preserve">OI000744</t>
  </si>
  <si>
    <t xml:space="preserve">OI000745</t>
  </si>
  <si>
    <t xml:space="preserve">OI000746</t>
  </si>
  <si>
    <t xml:space="preserve">OI000747</t>
  </si>
  <si>
    <t xml:space="preserve">OI000748</t>
  </si>
  <si>
    <t xml:space="preserve">OI000749</t>
  </si>
  <si>
    <t xml:space="preserve">OI000750</t>
  </si>
  <si>
    <t xml:space="preserve">OI000751</t>
  </si>
  <si>
    <t xml:space="preserve">OI000752</t>
  </si>
  <si>
    <t xml:space="preserve">OI000753</t>
  </si>
  <si>
    <t xml:space="preserve">OI000754</t>
  </si>
  <si>
    <t xml:space="preserve">OI000755</t>
  </si>
  <si>
    <t xml:space="preserve">OI000756</t>
  </si>
  <si>
    <t xml:space="preserve">OI000757</t>
  </si>
  <si>
    <t xml:space="preserve">OI000758</t>
  </si>
  <si>
    <t xml:space="preserve">OI000759</t>
  </si>
  <si>
    <t xml:space="preserve">OI000760</t>
  </si>
  <si>
    <t xml:space="preserve">OI000761</t>
  </si>
  <si>
    <t xml:space="preserve">OI000762</t>
  </si>
  <si>
    <t xml:space="preserve">OI000763</t>
  </si>
  <si>
    <t xml:space="preserve">OI000764</t>
  </si>
  <si>
    <t xml:space="preserve">OI000765</t>
  </si>
  <si>
    <t xml:space="preserve">OI000766</t>
  </si>
  <si>
    <t xml:space="preserve">OI000767</t>
  </si>
  <si>
    <t xml:space="preserve">OI000768</t>
  </si>
  <si>
    <t xml:space="preserve">OI000769</t>
  </si>
  <si>
    <t xml:space="preserve">OI000770</t>
  </si>
  <si>
    <t xml:space="preserve">OI000771</t>
  </si>
  <si>
    <t xml:space="preserve">OI000772</t>
  </si>
  <si>
    <t xml:space="preserve">OI000773</t>
  </si>
  <si>
    <t xml:space="preserve">OI000774</t>
  </si>
  <si>
    <t xml:space="preserve">OI000775</t>
  </si>
  <si>
    <t xml:space="preserve">OI000776</t>
  </si>
  <si>
    <t xml:space="preserve">OI000777</t>
  </si>
  <si>
    <t xml:space="preserve">OI000778</t>
  </si>
  <si>
    <t xml:space="preserve">OI000779</t>
  </si>
  <si>
    <t xml:space="preserve">OI000780</t>
  </si>
  <si>
    <t xml:space="preserve">OI000781</t>
  </si>
  <si>
    <t xml:space="preserve">OI000782</t>
  </si>
  <si>
    <t xml:space="preserve">OI000783</t>
  </si>
  <si>
    <t xml:space="preserve">OI000784</t>
  </si>
  <si>
    <t xml:space="preserve">OI000785</t>
  </si>
  <si>
    <t xml:space="preserve">OI000786</t>
  </si>
  <si>
    <t xml:space="preserve">OI000787</t>
  </si>
  <si>
    <t xml:space="preserve">OI000788</t>
  </si>
  <si>
    <t xml:space="preserve">OI000789</t>
  </si>
  <si>
    <t xml:space="preserve">OI000790</t>
  </si>
  <si>
    <t xml:space="preserve">OI000791</t>
  </si>
  <si>
    <t xml:space="preserve">OI000792</t>
  </si>
  <si>
    <t xml:space="preserve">OI000793</t>
  </si>
  <si>
    <t xml:space="preserve">OI000794</t>
  </si>
  <si>
    <t xml:space="preserve">OI000795</t>
  </si>
  <si>
    <t xml:space="preserve">OI000796</t>
  </si>
  <si>
    <t xml:space="preserve">OI000797</t>
  </si>
  <si>
    <t xml:space="preserve">OI000798</t>
  </si>
  <si>
    <t xml:space="preserve">OI000799</t>
  </si>
  <si>
    <t xml:space="preserve">OI000800</t>
  </si>
  <si>
    <t xml:space="preserve">OI000801</t>
  </si>
  <si>
    <t xml:space="preserve">OI000802</t>
  </si>
  <si>
    <t xml:space="preserve">OI000803</t>
  </si>
  <si>
    <t xml:space="preserve">OI000804</t>
  </si>
  <si>
    <t xml:space="preserve">OI000805</t>
  </si>
  <si>
    <t xml:space="preserve">OI000806</t>
  </si>
  <si>
    <t xml:space="preserve">OI000807</t>
  </si>
  <si>
    <t xml:space="preserve">OI000808</t>
  </si>
  <si>
    <t xml:space="preserve">OI000809</t>
  </si>
  <si>
    <t xml:space="preserve">OI000810</t>
  </si>
  <si>
    <t xml:space="preserve">OI000811</t>
  </si>
  <si>
    <t xml:space="preserve">OI000812</t>
  </si>
  <si>
    <t xml:space="preserve">OI000813</t>
  </si>
  <si>
    <t xml:space="preserve">OI000814</t>
  </si>
  <si>
    <t xml:space="preserve">OI000815</t>
  </si>
  <si>
    <t xml:space="preserve">OI000816</t>
  </si>
  <si>
    <t xml:space="preserve">OI000817</t>
  </si>
  <si>
    <t xml:space="preserve">OI000818</t>
  </si>
  <si>
    <t xml:space="preserve">OI000819</t>
  </si>
  <si>
    <t xml:space="preserve">OI000820</t>
  </si>
  <si>
    <t xml:space="preserve">OI000821</t>
  </si>
  <si>
    <t xml:space="preserve">OI000822</t>
  </si>
  <si>
    <t xml:space="preserve">OI000823</t>
  </si>
  <si>
    <t xml:space="preserve">OI000824</t>
  </si>
  <si>
    <t xml:space="preserve">OI000825</t>
  </si>
  <si>
    <t xml:space="preserve">OI000826</t>
  </si>
  <si>
    <t xml:space="preserve">OI000827</t>
  </si>
  <si>
    <t xml:space="preserve">OI000828</t>
  </si>
  <si>
    <t xml:space="preserve">OI000829</t>
  </si>
  <si>
    <t xml:space="preserve">OI000830</t>
  </si>
  <si>
    <t xml:space="preserve">OI000831</t>
  </si>
  <si>
    <t xml:space="preserve">OI000832</t>
  </si>
  <si>
    <t xml:space="preserve">OI000833</t>
  </si>
  <si>
    <t xml:space="preserve">OI000834</t>
  </si>
  <si>
    <t xml:space="preserve">OI000835</t>
  </si>
  <si>
    <t xml:space="preserve">OI000836</t>
  </si>
  <si>
    <t xml:space="preserve">OI000837</t>
  </si>
  <si>
    <t xml:space="preserve">OI000838</t>
  </si>
  <si>
    <t xml:space="preserve">OI000839</t>
  </si>
  <si>
    <t xml:space="preserve">OI000840</t>
  </si>
  <si>
    <t xml:space="preserve">OI000841</t>
  </si>
  <si>
    <t xml:space="preserve">OI000842</t>
  </si>
  <si>
    <t xml:space="preserve">OI000843</t>
  </si>
  <si>
    <t xml:space="preserve">OI000844</t>
  </si>
  <si>
    <t xml:space="preserve">OI000845</t>
  </si>
  <si>
    <t xml:space="preserve">OI000846</t>
  </si>
  <si>
    <t xml:space="preserve">OI000847</t>
  </si>
  <si>
    <t xml:space="preserve">OI000848</t>
  </si>
  <si>
    <t xml:space="preserve">OI000849</t>
  </si>
  <si>
    <t xml:space="preserve">OI000850</t>
  </si>
  <si>
    <t xml:space="preserve">OI000851</t>
  </si>
  <si>
    <t xml:space="preserve">OI000852</t>
  </si>
  <si>
    <t xml:space="preserve">OI000853</t>
  </si>
  <si>
    <t xml:space="preserve">OI000854</t>
  </si>
  <si>
    <t xml:space="preserve">OI000855</t>
  </si>
  <si>
    <t xml:space="preserve">OI000856</t>
  </si>
  <si>
    <t xml:space="preserve">OI000857</t>
  </si>
  <si>
    <t xml:space="preserve">OI000858</t>
  </si>
  <si>
    <t xml:space="preserve">OI000859</t>
  </si>
  <si>
    <t xml:space="preserve">OI000860</t>
  </si>
  <si>
    <t xml:space="preserve">OI000861</t>
  </si>
  <si>
    <t xml:space="preserve">OI000862</t>
  </si>
  <si>
    <t xml:space="preserve">OI000863</t>
  </si>
  <si>
    <t xml:space="preserve">OI000864</t>
  </si>
  <si>
    <t xml:space="preserve">OI000865</t>
  </si>
  <si>
    <t xml:space="preserve">OI000866</t>
  </si>
  <si>
    <t xml:space="preserve">OI000867</t>
  </si>
  <si>
    <t xml:space="preserve">OI000868</t>
  </si>
  <si>
    <t xml:space="preserve">OI000869</t>
  </si>
  <si>
    <t xml:space="preserve">OI000870</t>
  </si>
  <si>
    <t xml:space="preserve">OI000871</t>
  </si>
  <si>
    <t xml:space="preserve">OI000872</t>
  </si>
  <si>
    <t xml:space="preserve">OI000873</t>
  </si>
  <si>
    <t xml:space="preserve">OI000874</t>
  </si>
  <si>
    <t xml:space="preserve">OI000875</t>
  </si>
  <si>
    <t xml:space="preserve">OI000876</t>
  </si>
  <si>
    <t xml:space="preserve">OI000877</t>
  </si>
  <si>
    <t xml:space="preserve">OI000878</t>
  </si>
  <si>
    <t xml:space="preserve">OI000879</t>
  </si>
  <si>
    <t xml:space="preserve">OI000880</t>
  </si>
  <si>
    <t xml:space="preserve">OI000881</t>
  </si>
  <si>
    <t xml:space="preserve">OI000882</t>
  </si>
  <si>
    <t xml:space="preserve">OI000883</t>
  </si>
  <si>
    <t xml:space="preserve">OI000884</t>
  </si>
  <si>
    <t xml:space="preserve">OI000885</t>
  </si>
  <si>
    <t xml:space="preserve">OI000886</t>
  </si>
  <si>
    <t xml:space="preserve">OI000887</t>
  </si>
  <si>
    <t xml:space="preserve">OI000888</t>
  </si>
  <si>
    <t xml:space="preserve">OI000889</t>
  </si>
  <si>
    <t xml:space="preserve">OI000890</t>
  </si>
  <si>
    <t xml:space="preserve">OI000891</t>
  </si>
  <si>
    <t xml:space="preserve">OI000892</t>
  </si>
  <si>
    <t xml:space="preserve">OI000893</t>
  </si>
  <si>
    <t xml:space="preserve">OI000894</t>
  </si>
  <si>
    <t xml:space="preserve">OI000895</t>
  </si>
  <si>
    <t xml:space="preserve">OI000896</t>
  </si>
  <si>
    <t xml:space="preserve">OI000897</t>
  </si>
  <si>
    <t xml:space="preserve">OI000898</t>
  </si>
  <si>
    <t xml:space="preserve">OI000899</t>
  </si>
  <si>
    <t xml:space="preserve">OI000900</t>
  </si>
  <si>
    <t xml:space="preserve">OI000901</t>
  </si>
  <si>
    <t xml:space="preserve">OI000902</t>
  </si>
  <si>
    <t xml:space="preserve">OI000903</t>
  </si>
  <si>
    <t xml:space="preserve">OI000904</t>
  </si>
  <si>
    <t xml:space="preserve">OI000905</t>
  </si>
  <si>
    <t xml:space="preserve">OI000906</t>
  </si>
  <si>
    <t xml:space="preserve">OI000907</t>
  </si>
  <si>
    <t xml:space="preserve">OI000908</t>
  </si>
  <si>
    <t xml:space="preserve">OI000909</t>
  </si>
  <si>
    <t xml:space="preserve">OI000910</t>
  </si>
  <si>
    <t xml:space="preserve">OI000911</t>
  </si>
  <si>
    <t xml:space="preserve">OI000912</t>
  </si>
  <si>
    <t xml:space="preserve">OI000913</t>
  </si>
  <si>
    <t xml:space="preserve">OI000914</t>
  </si>
  <si>
    <t xml:space="preserve">OI000915</t>
  </si>
  <si>
    <t xml:space="preserve">OI000916</t>
  </si>
  <si>
    <t xml:space="preserve">OI000917</t>
  </si>
  <si>
    <t xml:space="preserve">OI000918</t>
  </si>
  <si>
    <t xml:space="preserve">OI000919</t>
  </si>
  <si>
    <t xml:space="preserve">OI000920</t>
  </si>
  <si>
    <t xml:space="preserve">OI000921</t>
  </si>
  <si>
    <t xml:space="preserve">OI000922</t>
  </si>
  <si>
    <t xml:space="preserve">OI000923</t>
  </si>
  <si>
    <t xml:space="preserve">OI000924</t>
  </si>
  <si>
    <t xml:space="preserve">OI000925</t>
  </si>
  <si>
    <t xml:space="preserve">OI000926</t>
  </si>
  <si>
    <t xml:space="preserve">OI000927</t>
  </si>
  <si>
    <t xml:space="preserve">OI000928</t>
  </si>
  <si>
    <t xml:space="preserve">OI000929</t>
  </si>
  <si>
    <t xml:space="preserve">OI000930</t>
  </si>
  <si>
    <t xml:space="preserve">OI000931</t>
  </si>
  <si>
    <t xml:space="preserve">OI000932</t>
  </si>
  <si>
    <t xml:space="preserve">OI000933</t>
  </si>
  <si>
    <t xml:space="preserve">OI000934</t>
  </si>
  <si>
    <t xml:space="preserve">OI000935</t>
  </si>
  <si>
    <t xml:space="preserve">OI000936</t>
  </si>
  <si>
    <t xml:space="preserve">OI000937</t>
  </si>
  <si>
    <t xml:space="preserve">OI000938</t>
  </si>
  <si>
    <t xml:space="preserve">OI000939</t>
  </si>
  <si>
    <t xml:space="preserve">OI000940</t>
  </si>
  <si>
    <t xml:space="preserve">OI000941</t>
  </si>
  <si>
    <t xml:space="preserve">OI000942</t>
  </si>
  <si>
    <t xml:space="preserve">OI000943</t>
  </si>
  <si>
    <t xml:space="preserve">OI000944</t>
  </si>
  <si>
    <t xml:space="preserve">OI000945</t>
  </si>
  <si>
    <t xml:space="preserve">OI000946</t>
  </si>
  <si>
    <t xml:space="preserve">OI000947</t>
  </si>
  <si>
    <t xml:space="preserve">OI000948</t>
  </si>
  <si>
    <t xml:space="preserve">OI000949</t>
  </si>
  <si>
    <t xml:space="preserve">OI000950</t>
  </si>
  <si>
    <t xml:space="preserve">OI000951</t>
  </si>
  <si>
    <t xml:space="preserve">OI000952</t>
  </si>
  <si>
    <t xml:space="preserve">OI000953</t>
  </si>
  <si>
    <t xml:space="preserve">OI000954</t>
  </si>
  <si>
    <t xml:space="preserve">OI000955</t>
  </si>
  <si>
    <t xml:space="preserve">OI000956</t>
  </si>
  <si>
    <t xml:space="preserve">OI000957</t>
  </si>
  <si>
    <t xml:space="preserve">OI000958</t>
  </si>
  <si>
    <t xml:space="preserve">OI000959</t>
  </si>
  <si>
    <t xml:space="preserve">OI000960</t>
  </si>
  <si>
    <t xml:space="preserve">OI000961</t>
  </si>
  <si>
    <t xml:space="preserve">OI000962</t>
  </si>
  <si>
    <t xml:space="preserve">OI000963</t>
  </si>
  <si>
    <t xml:space="preserve">OI000964</t>
  </si>
  <si>
    <t xml:space="preserve">OI000965</t>
  </si>
  <si>
    <t xml:space="preserve">OI000966</t>
  </si>
  <si>
    <t xml:space="preserve">OI000967</t>
  </si>
  <si>
    <t xml:space="preserve">OI000968</t>
  </si>
  <si>
    <t xml:space="preserve">OI000969</t>
  </si>
  <si>
    <t xml:space="preserve">OI000970</t>
  </si>
  <si>
    <t xml:space="preserve">OI000971</t>
  </si>
  <si>
    <t xml:space="preserve">OI000972</t>
  </si>
  <si>
    <t xml:space="preserve">OI000973</t>
  </si>
  <si>
    <t xml:space="preserve">OI000974</t>
  </si>
  <si>
    <t xml:space="preserve">OI000975</t>
  </si>
  <si>
    <t xml:space="preserve">OI000976</t>
  </si>
  <si>
    <t xml:space="preserve">OI000977</t>
  </si>
  <si>
    <t xml:space="preserve">OI000978</t>
  </si>
  <si>
    <t xml:space="preserve">OI000979</t>
  </si>
  <si>
    <t xml:space="preserve">OI000980</t>
  </si>
  <si>
    <t xml:space="preserve">OI000981</t>
  </si>
  <si>
    <t xml:space="preserve">OI000982</t>
  </si>
  <si>
    <t xml:space="preserve">OI000983</t>
  </si>
  <si>
    <t xml:space="preserve">OI000984</t>
  </si>
  <si>
    <t xml:space="preserve">OI000985</t>
  </si>
  <si>
    <t xml:space="preserve">OI000986</t>
  </si>
  <si>
    <t xml:space="preserve">OI000987</t>
  </si>
  <si>
    <t xml:space="preserve">OI000988</t>
  </si>
  <si>
    <t xml:space="preserve">OI000989</t>
  </si>
  <si>
    <t xml:space="preserve">OI000990</t>
  </si>
  <si>
    <t xml:space="preserve">OI000991</t>
  </si>
  <si>
    <t xml:space="preserve">OI000992</t>
  </si>
  <si>
    <t xml:space="preserve">OI000993</t>
  </si>
  <si>
    <t xml:space="preserve">OI000994</t>
  </si>
  <si>
    <t xml:space="preserve">OI000995</t>
  </si>
  <si>
    <t xml:space="preserve">OI000996</t>
  </si>
  <si>
    <t xml:space="preserve">OI000997</t>
  </si>
  <si>
    <t xml:space="preserve">OI000998</t>
  </si>
  <si>
    <t xml:space="preserve">OI000999</t>
  </si>
  <si>
    <t xml:space="preserve">OI001000</t>
  </si>
  <si>
    <t xml:space="preserve">OI001001</t>
  </si>
  <si>
    <t xml:space="preserve">OI001002</t>
  </si>
  <si>
    <t xml:space="preserve">OI001003</t>
  </si>
  <si>
    <t xml:space="preserve">OI001004</t>
  </si>
  <si>
    <t xml:space="preserve">OI001005</t>
  </si>
  <si>
    <t xml:space="preserve">OI001006</t>
  </si>
  <si>
    <t xml:space="preserve">OI001007</t>
  </si>
  <si>
    <t xml:space="preserve">OI001008</t>
  </si>
  <si>
    <t xml:space="preserve">OI001009</t>
  </si>
  <si>
    <t xml:space="preserve">OI001010</t>
  </si>
  <si>
    <t xml:space="preserve">OI001011</t>
  </si>
  <si>
    <t xml:space="preserve">OI001012</t>
  </si>
  <si>
    <t xml:space="preserve">OI001013</t>
  </si>
  <si>
    <t xml:space="preserve">OI001014</t>
  </si>
  <si>
    <t xml:space="preserve">OI001015</t>
  </si>
  <si>
    <t xml:space="preserve">OI001016</t>
  </si>
  <si>
    <t xml:space="preserve">OI001017</t>
  </si>
  <si>
    <t xml:space="preserve">OI001018</t>
  </si>
  <si>
    <t xml:space="preserve">OI001019</t>
  </si>
  <si>
    <t xml:space="preserve">OI001020</t>
  </si>
  <si>
    <t xml:space="preserve">OI001021</t>
  </si>
  <si>
    <t xml:space="preserve">OI001022</t>
  </si>
  <si>
    <t xml:space="preserve">OI001023</t>
  </si>
  <si>
    <t xml:space="preserve">OI001024</t>
  </si>
  <si>
    <t xml:space="preserve">OI001025</t>
  </si>
  <si>
    <t xml:space="preserve">OI001026</t>
  </si>
  <si>
    <t xml:space="preserve">OI001027</t>
  </si>
  <si>
    <t xml:space="preserve">OI001028</t>
  </si>
  <si>
    <t xml:space="preserve">OI001029</t>
  </si>
  <si>
    <t xml:space="preserve">OI001030</t>
  </si>
  <si>
    <t xml:space="preserve">OI001031</t>
  </si>
  <si>
    <t xml:space="preserve">OI001032</t>
  </si>
  <si>
    <t xml:space="preserve">OI001033</t>
  </si>
  <si>
    <t xml:space="preserve">OI001034</t>
  </si>
  <si>
    <t xml:space="preserve">OI001035</t>
  </si>
  <si>
    <t xml:space="preserve">OI001036</t>
  </si>
  <si>
    <t xml:space="preserve">OI001037</t>
  </si>
  <si>
    <t xml:space="preserve">OI001038</t>
  </si>
  <si>
    <t xml:space="preserve">OI001039</t>
  </si>
  <si>
    <t xml:space="preserve">OI001040</t>
  </si>
  <si>
    <t xml:space="preserve">OI001041</t>
  </si>
  <si>
    <t xml:space="preserve">OI001042</t>
  </si>
  <si>
    <t xml:space="preserve">OI001043</t>
  </si>
  <si>
    <t xml:space="preserve">OI001044</t>
  </si>
  <si>
    <t xml:space="preserve">OI001045</t>
  </si>
  <si>
    <t xml:space="preserve">OI001046</t>
  </si>
  <si>
    <t xml:space="preserve">OI001047</t>
  </si>
  <si>
    <t xml:space="preserve">OI001048</t>
  </si>
  <si>
    <t xml:space="preserve">OI001049</t>
  </si>
  <si>
    <t xml:space="preserve">OI001050</t>
  </si>
  <si>
    <t xml:space="preserve">OI001051</t>
  </si>
  <si>
    <t xml:space="preserve">OI001052</t>
  </si>
  <si>
    <t xml:space="preserve">OI001053</t>
  </si>
  <si>
    <t xml:space="preserve">OI001054</t>
  </si>
  <si>
    <t xml:space="preserve">OI001055</t>
  </si>
  <si>
    <t xml:space="preserve">OI001056</t>
  </si>
  <si>
    <t xml:space="preserve">OI001057</t>
  </si>
  <si>
    <t xml:space="preserve">OI001058</t>
  </si>
  <si>
    <t xml:space="preserve">OI001059</t>
  </si>
  <si>
    <t xml:space="preserve">OI001060</t>
  </si>
  <si>
    <t xml:space="preserve">OI001061</t>
  </si>
  <si>
    <t xml:space="preserve">OI001062</t>
  </si>
  <si>
    <t xml:space="preserve">OI001063</t>
  </si>
  <si>
    <t xml:space="preserve">OI001064</t>
  </si>
  <si>
    <t xml:space="preserve">OI001065</t>
  </si>
  <si>
    <t xml:space="preserve">OI001066</t>
  </si>
  <si>
    <t xml:space="preserve">OI001067</t>
  </si>
  <si>
    <t xml:space="preserve">OI001068</t>
  </si>
  <si>
    <t xml:space="preserve">OI001069</t>
  </si>
  <si>
    <t xml:space="preserve">OI001070</t>
  </si>
  <si>
    <t xml:space="preserve">OI001071</t>
  </si>
  <si>
    <t xml:space="preserve">OI001072</t>
  </si>
  <si>
    <t xml:space="preserve">OI001073</t>
  </si>
  <si>
    <t xml:space="preserve">OI001074</t>
  </si>
  <si>
    <t xml:space="preserve">OI001075</t>
  </si>
  <si>
    <t xml:space="preserve">OI001076</t>
  </si>
  <si>
    <t xml:space="preserve">OI001077</t>
  </si>
  <si>
    <t xml:space="preserve">OI001078</t>
  </si>
  <si>
    <t xml:space="preserve">OI001079</t>
  </si>
  <si>
    <t xml:space="preserve">OI001080</t>
  </si>
  <si>
    <t xml:space="preserve">OI001081</t>
  </si>
  <si>
    <t xml:space="preserve">OI001082</t>
  </si>
  <si>
    <t xml:space="preserve">OI001083</t>
  </si>
  <si>
    <t xml:space="preserve">OI001084</t>
  </si>
  <si>
    <t xml:space="preserve">OI001085</t>
  </si>
  <si>
    <t xml:space="preserve">OI001086</t>
  </si>
  <si>
    <t xml:space="preserve">OI001087</t>
  </si>
  <si>
    <t xml:space="preserve">OI001088</t>
  </si>
  <si>
    <t xml:space="preserve">OI001089</t>
  </si>
  <si>
    <t xml:space="preserve">OI001090</t>
  </si>
  <si>
    <t xml:space="preserve">OI001091</t>
  </si>
  <si>
    <t xml:space="preserve">OI001092</t>
  </si>
  <si>
    <t xml:space="preserve">OI001093</t>
  </si>
  <si>
    <t xml:space="preserve">OI001094</t>
  </si>
  <si>
    <t xml:space="preserve">OI001095</t>
  </si>
  <si>
    <t xml:space="preserve">OI001096</t>
  </si>
  <si>
    <t xml:space="preserve">OI001097</t>
  </si>
  <si>
    <t xml:space="preserve">OI001098</t>
  </si>
  <si>
    <t xml:space="preserve">OI001099</t>
  </si>
  <si>
    <t xml:space="preserve">OI001100</t>
  </si>
  <si>
    <t xml:space="preserve">OI001101</t>
  </si>
  <si>
    <t xml:space="preserve">OI001102</t>
  </si>
  <si>
    <t xml:space="preserve">OI001103</t>
  </si>
  <si>
    <t xml:space="preserve">OI001104</t>
  </si>
  <si>
    <t xml:space="preserve">OI001105</t>
  </si>
  <si>
    <t xml:space="preserve">OI001106</t>
  </si>
  <si>
    <t xml:space="preserve">OI001107</t>
  </si>
  <si>
    <t xml:space="preserve">OI001108</t>
  </si>
  <si>
    <t xml:space="preserve">OI001109</t>
  </si>
  <si>
    <t xml:space="preserve">OI001110</t>
  </si>
  <si>
    <t xml:space="preserve">OI001111</t>
  </si>
  <si>
    <t xml:space="preserve">OI001112</t>
  </si>
  <si>
    <t xml:space="preserve">OI001113</t>
  </si>
  <si>
    <t xml:space="preserve">OI001114</t>
  </si>
  <si>
    <t xml:space="preserve">OI001115</t>
  </si>
  <si>
    <t xml:space="preserve">OI001116</t>
  </si>
  <si>
    <t xml:space="preserve">OI001117</t>
  </si>
  <si>
    <t xml:space="preserve">OI001118</t>
  </si>
  <si>
    <t xml:space="preserve">OI001119</t>
  </si>
  <si>
    <t xml:space="preserve">OI001120</t>
  </si>
  <si>
    <t xml:space="preserve">OI001121</t>
  </si>
  <si>
    <t xml:space="preserve">OI001122</t>
  </si>
  <si>
    <t xml:space="preserve">OI001123</t>
  </si>
  <si>
    <t xml:space="preserve">OI001124</t>
  </si>
  <si>
    <t xml:space="preserve">OI001125</t>
  </si>
  <si>
    <t xml:space="preserve">OI001126</t>
  </si>
  <si>
    <t xml:space="preserve">OI001127</t>
  </si>
  <si>
    <t xml:space="preserve">OI001128</t>
  </si>
  <si>
    <t xml:space="preserve">OI001129</t>
  </si>
  <si>
    <t xml:space="preserve">OI001130</t>
  </si>
  <si>
    <t xml:space="preserve">OI001131</t>
  </si>
  <si>
    <t xml:space="preserve">OI001132</t>
  </si>
  <si>
    <t xml:space="preserve">OI001133</t>
  </si>
  <si>
    <t xml:space="preserve">OI001134</t>
  </si>
  <si>
    <t xml:space="preserve">OI001135</t>
  </si>
  <si>
    <t xml:space="preserve">OI001136</t>
  </si>
  <si>
    <t xml:space="preserve">OI001137</t>
  </si>
  <si>
    <t xml:space="preserve">OI001138</t>
  </si>
  <si>
    <t xml:space="preserve">OI001139</t>
  </si>
  <si>
    <t xml:space="preserve">OI001140</t>
  </si>
  <si>
    <t xml:space="preserve">OI001141</t>
  </si>
  <si>
    <t xml:space="preserve">OI001142</t>
  </si>
  <si>
    <t xml:space="preserve">OI001143</t>
  </si>
  <si>
    <t xml:space="preserve">OI001144</t>
  </si>
  <si>
    <t xml:space="preserve">OI001145</t>
  </si>
  <si>
    <t xml:space="preserve">OI001146</t>
  </si>
  <si>
    <t xml:space="preserve">OI001147</t>
  </si>
  <si>
    <t xml:space="preserve">OI001148</t>
  </si>
  <si>
    <t xml:space="preserve">OI001149</t>
  </si>
  <si>
    <t xml:space="preserve">OI001150</t>
  </si>
  <si>
    <t xml:space="preserve">OI001151</t>
  </si>
  <si>
    <t xml:space="preserve">OI001152</t>
  </si>
  <si>
    <t xml:space="preserve">OI001153</t>
  </si>
  <si>
    <t xml:space="preserve">OI001154</t>
  </si>
  <si>
    <t xml:space="preserve">OI001155</t>
  </si>
  <si>
    <t xml:space="preserve">OI001156</t>
  </si>
  <si>
    <t xml:space="preserve">OI001157</t>
  </si>
  <si>
    <t xml:space="preserve">OI001158</t>
  </si>
  <si>
    <t xml:space="preserve">OI001159</t>
  </si>
  <si>
    <t xml:space="preserve">OI001160</t>
  </si>
  <si>
    <t xml:space="preserve">OI001161</t>
  </si>
  <si>
    <t xml:space="preserve">OI001162</t>
  </si>
  <si>
    <t xml:space="preserve">OI001163</t>
  </si>
  <si>
    <t xml:space="preserve">OI001164</t>
  </si>
  <si>
    <t xml:space="preserve">OI001165</t>
  </si>
  <si>
    <t xml:space="preserve">OI001166</t>
  </si>
  <si>
    <t xml:space="preserve">OI001167</t>
  </si>
  <si>
    <t xml:space="preserve">OI001168</t>
  </si>
  <si>
    <t xml:space="preserve">OI001169</t>
  </si>
  <si>
    <t xml:space="preserve">OI001170</t>
  </si>
  <si>
    <t xml:space="preserve">OI001171</t>
  </si>
  <si>
    <t xml:space="preserve">OI001172</t>
  </si>
  <si>
    <t xml:space="preserve">OI001173</t>
  </si>
  <si>
    <t xml:space="preserve">OI001174</t>
  </si>
  <si>
    <t xml:space="preserve">OI001175</t>
  </si>
  <si>
    <t xml:space="preserve">OI001176</t>
  </si>
  <si>
    <t xml:space="preserve">OI001177</t>
  </si>
  <si>
    <t xml:space="preserve">OI001178</t>
  </si>
  <si>
    <t xml:space="preserve">OI001179</t>
  </si>
  <si>
    <t xml:space="preserve">OI001180</t>
  </si>
  <si>
    <t xml:space="preserve">OI001181</t>
  </si>
  <si>
    <t xml:space="preserve">OI001182</t>
  </si>
  <si>
    <t xml:space="preserve">OI001183</t>
  </si>
  <si>
    <t xml:space="preserve">OI001184</t>
  </si>
  <si>
    <t xml:space="preserve">OI001185</t>
  </si>
  <si>
    <t xml:space="preserve">OI001186</t>
  </si>
  <si>
    <t xml:space="preserve">OI001187</t>
  </si>
  <si>
    <t xml:space="preserve">OI001188</t>
  </si>
  <si>
    <t xml:space="preserve">OI001189</t>
  </si>
  <si>
    <t xml:space="preserve">OI001190</t>
  </si>
  <si>
    <t xml:space="preserve">OI001191</t>
  </si>
  <si>
    <t xml:space="preserve">OI001192</t>
  </si>
  <si>
    <t xml:space="preserve">OI001193</t>
  </si>
  <si>
    <t xml:space="preserve">OI001194</t>
  </si>
  <si>
    <t xml:space="preserve">OI001195</t>
  </si>
  <si>
    <t xml:space="preserve">OI001196</t>
  </si>
  <si>
    <t xml:space="preserve">OI001197</t>
  </si>
  <si>
    <t xml:space="preserve">OI001198</t>
  </si>
  <si>
    <t xml:space="preserve">OI001199</t>
  </si>
  <si>
    <t xml:space="preserve">OI001200</t>
  </si>
  <si>
    <t xml:space="preserve">OI001201</t>
  </si>
  <si>
    <t xml:space="preserve">OI001202</t>
  </si>
  <si>
    <t xml:space="preserve">OI001203</t>
  </si>
  <si>
    <t xml:space="preserve">OI001204</t>
  </si>
  <si>
    <t xml:space="preserve">OI001205</t>
  </si>
  <si>
    <t xml:space="preserve">OI001206</t>
  </si>
  <si>
    <t xml:space="preserve">OI001207</t>
  </si>
  <si>
    <t xml:space="preserve">OI001208</t>
  </si>
  <si>
    <t xml:space="preserve">OI001209</t>
  </si>
  <si>
    <t xml:space="preserve">OI001210</t>
  </si>
  <si>
    <t xml:space="preserve">OI001211</t>
  </si>
  <si>
    <t xml:space="preserve">OI001212</t>
  </si>
  <si>
    <t xml:space="preserve">OI001213</t>
  </si>
  <si>
    <t xml:space="preserve">OI001214</t>
  </si>
  <si>
    <t xml:space="preserve">OI001215</t>
  </si>
  <si>
    <t xml:space="preserve">OI001216</t>
  </si>
  <si>
    <t xml:space="preserve">OI001217</t>
  </si>
  <si>
    <t xml:space="preserve">OI001218</t>
  </si>
  <si>
    <t xml:space="preserve">OI001219</t>
  </si>
  <si>
    <t xml:space="preserve">OI001220</t>
  </si>
  <si>
    <t xml:space="preserve">OI001221</t>
  </si>
  <si>
    <t xml:space="preserve">OI001222</t>
  </si>
  <si>
    <t xml:space="preserve">OI001223</t>
  </si>
  <si>
    <t xml:space="preserve">OI001224</t>
  </si>
  <si>
    <t xml:space="preserve">OI001225</t>
  </si>
  <si>
    <t xml:space="preserve">OI001226</t>
  </si>
  <si>
    <t xml:space="preserve">OI001227</t>
  </si>
  <si>
    <t xml:space="preserve">OI001228</t>
  </si>
  <si>
    <t xml:space="preserve">OI001229</t>
  </si>
  <si>
    <t xml:space="preserve">OI001230</t>
  </si>
  <si>
    <t xml:space="preserve">OI001231</t>
  </si>
  <si>
    <t xml:space="preserve">OI001232</t>
  </si>
  <si>
    <t xml:space="preserve">OI001233</t>
  </si>
  <si>
    <t xml:space="preserve">OI001234</t>
  </si>
  <si>
    <t xml:space="preserve">OI001235</t>
  </si>
  <si>
    <t xml:space="preserve">OI001236</t>
  </si>
  <si>
    <t xml:space="preserve">OI001237</t>
  </si>
  <si>
    <t xml:space="preserve">OI001238</t>
  </si>
  <si>
    <t xml:space="preserve">OI001239</t>
  </si>
  <si>
    <t xml:space="preserve">OI001240</t>
  </si>
  <si>
    <t xml:space="preserve">OI001241</t>
  </si>
  <si>
    <t xml:space="preserve">OI001242</t>
  </si>
  <si>
    <t xml:space="preserve">OI001243</t>
  </si>
  <si>
    <t xml:space="preserve">OI001244</t>
  </si>
  <si>
    <t xml:space="preserve">OI001245</t>
  </si>
  <si>
    <t xml:space="preserve">OI001246</t>
  </si>
  <si>
    <t xml:space="preserve">OI001247</t>
  </si>
  <si>
    <t xml:space="preserve">OI001248</t>
  </si>
  <si>
    <t xml:space="preserve">OI001249</t>
  </si>
  <si>
    <t xml:space="preserve">OI001250</t>
  </si>
  <si>
    <t xml:space="preserve">OI001251</t>
  </si>
  <si>
    <t xml:space="preserve">OI001252</t>
  </si>
  <si>
    <t xml:space="preserve">OI001253</t>
  </si>
  <si>
    <t xml:space="preserve">OI001254</t>
  </si>
  <si>
    <t xml:space="preserve">OI001255</t>
  </si>
  <si>
    <t xml:space="preserve">OI001256</t>
  </si>
  <si>
    <t xml:space="preserve">OI001257</t>
  </si>
  <si>
    <t xml:space="preserve">OI001258</t>
  </si>
  <si>
    <t xml:space="preserve">OI001259</t>
  </si>
  <si>
    <t xml:space="preserve">OI001260</t>
  </si>
  <si>
    <t xml:space="preserve">OI001261</t>
  </si>
  <si>
    <t xml:space="preserve">OI001262</t>
  </si>
  <si>
    <t xml:space="preserve">OI001263</t>
  </si>
  <si>
    <t xml:space="preserve">OI001264</t>
  </si>
  <si>
    <t xml:space="preserve">OI001265</t>
  </si>
  <si>
    <t xml:space="preserve">OI001266</t>
  </si>
  <si>
    <t xml:space="preserve">OI001267</t>
  </si>
  <si>
    <t xml:space="preserve">OI001268</t>
  </si>
  <si>
    <t xml:space="preserve">OI001269</t>
  </si>
  <si>
    <t xml:space="preserve">OI001270</t>
  </si>
  <si>
    <t xml:space="preserve">OI001271</t>
  </si>
  <si>
    <t xml:space="preserve">OI001272</t>
  </si>
  <si>
    <t xml:space="preserve">OI001273</t>
  </si>
  <si>
    <t xml:space="preserve">OI001274</t>
  </si>
  <si>
    <t xml:space="preserve">OI001275</t>
  </si>
  <si>
    <t xml:space="preserve">OI001276</t>
  </si>
  <si>
    <t xml:space="preserve">OI001277</t>
  </si>
  <si>
    <t xml:space="preserve">OI001278</t>
  </si>
  <si>
    <t xml:space="preserve">OI001279</t>
  </si>
  <si>
    <t xml:space="preserve">OI001280</t>
  </si>
  <si>
    <t xml:space="preserve">OI001281</t>
  </si>
  <si>
    <t xml:space="preserve">OI001282</t>
  </si>
  <si>
    <t xml:space="preserve">OI001283</t>
  </si>
  <si>
    <t xml:space="preserve">OI001284</t>
  </si>
  <si>
    <t xml:space="preserve">OI001285</t>
  </si>
  <si>
    <t xml:space="preserve">OI001286</t>
  </si>
  <si>
    <t xml:space="preserve">OI001287</t>
  </si>
  <si>
    <t xml:space="preserve">OI001288</t>
  </si>
  <si>
    <t xml:space="preserve">OI001289</t>
  </si>
  <si>
    <t xml:space="preserve">OI001290</t>
  </si>
  <si>
    <t xml:space="preserve">OI001291</t>
  </si>
  <si>
    <t xml:space="preserve">OI001292</t>
  </si>
  <si>
    <t xml:space="preserve">OI001293</t>
  </si>
  <si>
    <t xml:space="preserve">OI001294</t>
  </si>
  <si>
    <t xml:space="preserve">OI001295</t>
  </si>
  <si>
    <t xml:space="preserve">OI001296</t>
  </si>
  <si>
    <t xml:space="preserve">OI001297</t>
  </si>
  <si>
    <t xml:space="preserve">OI001298</t>
  </si>
  <si>
    <t xml:space="preserve">OI001299</t>
  </si>
  <si>
    <t xml:space="preserve">OI001300</t>
  </si>
  <si>
    <t xml:space="preserve">OI001301</t>
  </si>
  <si>
    <t xml:space="preserve">OI001302</t>
  </si>
  <si>
    <t xml:space="preserve">OI001303</t>
  </si>
  <si>
    <t xml:space="preserve">OI001304</t>
  </si>
  <si>
    <t xml:space="preserve">OI001305</t>
  </si>
  <si>
    <t xml:space="preserve">OI001306</t>
  </si>
  <si>
    <t xml:space="preserve">OI001307</t>
  </si>
  <si>
    <t xml:space="preserve">OI001308</t>
  </si>
  <si>
    <t xml:space="preserve">OI001309</t>
  </si>
  <si>
    <t xml:space="preserve">OI001310</t>
  </si>
  <si>
    <t xml:space="preserve">OI001311</t>
  </si>
  <si>
    <t xml:space="preserve">OI001312</t>
  </si>
  <si>
    <t xml:space="preserve">OI001313</t>
  </si>
  <si>
    <t xml:space="preserve">OI001314</t>
  </si>
  <si>
    <t xml:space="preserve">OI001315</t>
  </si>
  <si>
    <t xml:space="preserve">OI001316</t>
  </si>
  <si>
    <t xml:space="preserve">OI001317</t>
  </si>
  <si>
    <t xml:space="preserve">OI001318</t>
  </si>
  <si>
    <t xml:space="preserve">OI001319</t>
  </si>
  <si>
    <t xml:space="preserve">OI001320</t>
  </si>
  <si>
    <t xml:space="preserve">OI001321</t>
  </si>
  <si>
    <t xml:space="preserve">OI001322</t>
  </si>
  <si>
    <t xml:space="preserve">OI001323</t>
  </si>
  <si>
    <t xml:space="preserve">OI001324</t>
  </si>
  <si>
    <t xml:space="preserve">OI001325</t>
  </si>
  <si>
    <t xml:space="preserve">OI001326</t>
  </si>
  <si>
    <t xml:space="preserve">OI001327</t>
  </si>
  <si>
    <t xml:space="preserve">OI001328</t>
  </si>
  <si>
    <t xml:space="preserve">OI001329</t>
  </si>
  <si>
    <t xml:space="preserve">OI001330</t>
  </si>
  <si>
    <t xml:space="preserve">OI001331</t>
  </si>
  <si>
    <t xml:space="preserve">OI001332</t>
  </si>
  <si>
    <t xml:space="preserve">OI001333</t>
  </si>
  <si>
    <t xml:space="preserve">OI001334</t>
  </si>
  <si>
    <t xml:space="preserve">OI001335</t>
  </si>
  <si>
    <t xml:space="preserve">OI001336</t>
  </si>
  <si>
    <t xml:space="preserve">OI001337</t>
  </si>
  <si>
    <t xml:space="preserve">OI001338</t>
  </si>
  <si>
    <t xml:space="preserve">OI001339</t>
  </si>
  <si>
    <t xml:space="preserve">OI001340</t>
  </si>
  <si>
    <t xml:space="preserve">OI001341</t>
  </si>
  <si>
    <t xml:space="preserve">OI001342</t>
  </si>
  <si>
    <t xml:space="preserve">OI001343</t>
  </si>
  <si>
    <t xml:space="preserve">OI001344</t>
  </si>
  <si>
    <t xml:space="preserve">OI001345</t>
  </si>
  <si>
    <t xml:space="preserve">OI001346</t>
  </si>
  <si>
    <t xml:space="preserve">OI001347</t>
  </si>
  <si>
    <t xml:space="preserve">OI001348</t>
  </si>
  <si>
    <t xml:space="preserve">OI001349</t>
  </si>
  <si>
    <t xml:space="preserve">OI001350</t>
  </si>
  <si>
    <t xml:space="preserve">OI001351</t>
  </si>
  <si>
    <t xml:space="preserve">OI001352</t>
  </si>
  <si>
    <t xml:space="preserve">OI001353</t>
  </si>
  <si>
    <t xml:space="preserve">OI001354</t>
  </si>
  <si>
    <t xml:space="preserve">OI001355</t>
  </si>
  <si>
    <t xml:space="preserve">OI001356</t>
  </si>
  <si>
    <t xml:space="preserve">OI001357</t>
  </si>
  <si>
    <t xml:space="preserve">OI001358</t>
  </si>
  <si>
    <t xml:space="preserve">OI001359</t>
  </si>
  <si>
    <t xml:space="preserve">OI001360</t>
  </si>
  <si>
    <t xml:space="preserve">OI001361</t>
  </si>
  <si>
    <t xml:space="preserve">OI001362</t>
  </si>
  <si>
    <t xml:space="preserve">OI001363</t>
  </si>
  <si>
    <t xml:space="preserve">OI001364</t>
  </si>
  <si>
    <t xml:space="preserve">OI001365</t>
  </si>
  <si>
    <t xml:space="preserve">OI001366</t>
  </si>
  <si>
    <t xml:space="preserve">OI001367</t>
  </si>
  <si>
    <t xml:space="preserve">OI001368</t>
  </si>
  <si>
    <t xml:space="preserve">OI001369</t>
  </si>
  <si>
    <t xml:space="preserve">OI001370</t>
  </si>
  <si>
    <t xml:space="preserve">OI001371</t>
  </si>
  <si>
    <t xml:space="preserve">OI001372</t>
  </si>
  <si>
    <t xml:space="preserve">OI001373</t>
  </si>
  <si>
    <t xml:space="preserve">OI001374</t>
  </si>
  <si>
    <t xml:space="preserve">OI001375</t>
  </si>
  <si>
    <t xml:space="preserve">OI001376</t>
  </si>
  <si>
    <t xml:space="preserve">OI001377</t>
  </si>
  <si>
    <t xml:space="preserve">OI001378</t>
  </si>
  <si>
    <t xml:space="preserve">OI001379</t>
  </si>
  <si>
    <t xml:space="preserve">OI001380</t>
  </si>
  <si>
    <t xml:space="preserve">OI001381</t>
  </si>
  <si>
    <t xml:space="preserve">OI001382</t>
  </si>
  <si>
    <t xml:space="preserve">OI001383</t>
  </si>
  <si>
    <t xml:space="preserve">OI001384</t>
  </si>
  <si>
    <t xml:space="preserve">OI001385</t>
  </si>
  <si>
    <t xml:space="preserve">OI001386</t>
  </si>
  <si>
    <t xml:space="preserve">OI001387</t>
  </si>
  <si>
    <t xml:space="preserve">OI001388</t>
  </si>
  <si>
    <t xml:space="preserve">OI001389</t>
  </si>
  <si>
    <t xml:space="preserve">OI001390</t>
  </si>
  <si>
    <t xml:space="preserve">OI001391</t>
  </si>
  <si>
    <t xml:space="preserve">OI001392</t>
  </si>
  <si>
    <t xml:space="preserve">OI001393</t>
  </si>
  <si>
    <t xml:space="preserve">OI001394</t>
  </si>
  <si>
    <t xml:space="preserve">OI001395</t>
  </si>
  <si>
    <t xml:space="preserve">OI001396</t>
  </si>
  <si>
    <t xml:space="preserve">OI001397</t>
  </si>
  <si>
    <t xml:space="preserve">OI001398</t>
  </si>
  <si>
    <t xml:space="preserve">OI001399</t>
  </si>
  <si>
    <t xml:space="preserve">OI001400</t>
  </si>
  <si>
    <t xml:space="preserve">OI001401</t>
  </si>
  <si>
    <t xml:space="preserve">OI001402</t>
  </si>
  <si>
    <t xml:space="preserve">OI001403</t>
  </si>
  <si>
    <t xml:space="preserve">OI001404</t>
  </si>
  <si>
    <t xml:space="preserve">OI001405</t>
  </si>
  <si>
    <t xml:space="preserve">OI001406</t>
  </si>
  <si>
    <t xml:space="preserve">OI001407</t>
  </si>
  <si>
    <t xml:space="preserve">OI001408</t>
  </si>
  <si>
    <t xml:space="preserve">OI001409</t>
  </si>
  <si>
    <t xml:space="preserve">OI001410</t>
  </si>
  <si>
    <t xml:space="preserve">OI001411</t>
  </si>
  <si>
    <t xml:space="preserve">OI001412</t>
  </si>
  <si>
    <t xml:space="preserve">OI001413</t>
  </si>
  <si>
    <t xml:space="preserve">OI001414</t>
  </si>
  <si>
    <t xml:space="preserve">OI001415</t>
  </si>
  <si>
    <t xml:space="preserve">OI001416</t>
  </si>
  <si>
    <t xml:space="preserve">OI001417</t>
  </si>
  <si>
    <t xml:space="preserve">OI001418</t>
  </si>
  <si>
    <t xml:space="preserve">OI001419</t>
  </si>
  <si>
    <t xml:space="preserve">OI001420</t>
  </si>
  <si>
    <t xml:space="preserve">OI001421</t>
  </si>
  <si>
    <t xml:space="preserve">OI001422</t>
  </si>
  <si>
    <t xml:space="preserve">OI001423</t>
  </si>
  <si>
    <t xml:space="preserve">OI001424</t>
  </si>
  <si>
    <t xml:space="preserve">OI001425</t>
  </si>
  <si>
    <t xml:space="preserve">OI001426</t>
  </si>
  <si>
    <t xml:space="preserve">OI001427</t>
  </si>
  <si>
    <t xml:space="preserve">OI001428</t>
  </si>
  <si>
    <t xml:space="preserve">OI001429</t>
  </si>
  <si>
    <t xml:space="preserve">OI001430</t>
  </si>
  <si>
    <t xml:space="preserve">OI001431</t>
  </si>
  <si>
    <t xml:space="preserve">OI001432</t>
  </si>
  <si>
    <t xml:space="preserve">OI001433</t>
  </si>
  <si>
    <t xml:space="preserve">OI001434</t>
  </si>
  <si>
    <t xml:space="preserve">OI001435</t>
  </si>
  <si>
    <t xml:space="preserve">OI001436</t>
  </si>
  <si>
    <t xml:space="preserve">OI001437</t>
  </si>
  <si>
    <t xml:space="preserve">OI001438</t>
  </si>
  <si>
    <t xml:space="preserve">OI001439</t>
  </si>
  <si>
    <t xml:space="preserve">OI001440</t>
  </si>
  <si>
    <t xml:space="preserve">OI001441</t>
  </si>
  <si>
    <t xml:space="preserve">OI001442</t>
  </si>
  <si>
    <t xml:space="preserve">OI001443</t>
  </si>
  <si>
    <t xml:space="preserve">OI001444</t>
  </si>
  <si>
    <t xml:space="preserve">OI001445</t>
  </si>
  <si>
    <t xml:space="preserve">OI001446</t>
  </si>
  <si>
    <t xml:space="preserve">OI001447</t>
  </si>
  <si>
    <t xml:space="preserve">OI001448</t>
  </si>
  <si>
    <t xml:space="preserve">OI001449</t>
  </si>
  <si>
    <t xml:space="preserve">OI001450</t>
  </si>
  <si>
    <t xml:space="preserve">OI001451</t>
  </si>
  <si>
    <t xml:space="preserve">OI001452</t>
  </si>
  <si>
    <t xml:space="preserve">OI001453</t>
  </si>
  <si>
    <t xml:space="preserve">OI001454</t>
  </si>
  <si>
    <t xml:space="preserve">OI001455</t>
  </si>
  <si>
    <t xml:space="preserve">OI001456</t>
  </si>
  <si>
    <t xml:space="preserve">OI001457</t>
  </si>
  <si>
    <t xml:space="preserve">OI001458</t>
  </si>
  <si>
    <t xml:space="preserve">OI001459</t>
  </si>
  <si>
    <t xml:space="preserve">OI001460</t>
  </si>
  <si>
    <t xml:space="preserve">OI001461</t>
  </si>
  <si>
    <t xml:space="preserve">OI001462</t>
  </si>
  <si>
    <t xml:space="preserve">OI001463</t>
  </si>
  <si>
    <t xml:space="preserve">OI001464</t>
  </si>
  <si>
    <t xml:space="preserve">OI001465</t>
  </si>
  <si>
    <t xml:space="preserve">OI001466</t>
  </si>
  <si>
    <t xml:space="preserve">OI001467</t>
  </si>
  <si>
    <t xml:space="preserve">OI001468</t>
  </si>
  <si>
    <t xml:space="preserve">OI001469</t>
  </si>
  <si>
    <t xml:space="preserve">OI001470</t>
  </si>
  <si>
    <t xml:space="preserve">OI001471</t>
  </si>
  <si>
    <t xml:space="preserve">OI001472</t>
  </si>
  <si>
    <t xml:space="preserve">OI001473</t>
  </si>
  <si>
    <t xml:space="preserve">OI001474</t>
  </si>
  <si>
    <t xml:space="preserve">OI001475</t>
  </si>
  <si>
    <t xml:space="preserve">OI001476</t>
  </si>
  <si>
    <t xml:space="preserve">OI001477</t>
  </si>
  <si>
    <t xml:space="preserve">OI001478</t>
  </si>
  <si>
    <t xml:space="preserve">OI001479</t>
  </si>
  <si>
    <t xml:space="preserve">OI001480</t>
  </si>
  <si>
    <t xml:space="preserve">OI001481</t>
  </si>
  <si>
    <t xml:space="preserve">OI001482</t>
  </si>
  <si>
    <t xml:space="preserve">OI001483</t>
  </si>
  <si>
    <t xml:space="preserve">OI001484</t>
  </si>
  <si>
    <t xml:space="preserve">OI001485</t>
  </si>
  <si>
    <t xml:space="preserve">OI001486</t>
  </si>
  <si>
    <t xml:space="preserve">OI001487</t>
  </si>
  <si>
    <t xml:space="preserve">OI001488</t>
  </si>
  <si>
    <t xml:space="preserve">OI001489</t>
  </si>
  <si>
    <t xml:space="preserve">OI001490</t>
  </si>
  <si>
    <t xml:space="preserve">OI001491</t>
  </si>
  <si>
    <t xml:space="preserve">OI001492</t>
  </si>
  <si>
    <t xml:space="preserve">OI001493</t>
  </si>
  <si>
    <t xml:space="preserve">OI001494</t>
  </si>
  <si>
    <t xml:space="preserve">OI001495</t>
  </si>
  <si>
    <t xml:space="preserve">OI001496</t>
  </si>
  <si>
    <t xml:space="preserve">OI001497</t>
  </si>
  <si>
    <t xml:space="preserve">OI001498</t>
  </si>
  <si>
    <t xml:space="preserve">OI001499</t>
  </si>
  <si>
    <t xml:space="preserve">OI001500</t>
  </si>
  <si>
    <t xml:space="preserve">OI001501</t>
  </si>
  <si>
    <t xml:space="preserve">OI001502</t>
  </si>
  <si>
    <t xml:space="preserve">OI001503</t>
  </si>
  <si>
    <t xml:space="preserve">OI001504</t>
  </si>
  <si>
    <t xml:space="preserve">OI001505</t>
  </si>
  <si>
    <t xml:space="preserve">OI001506</t>
  </si>
  <si>
    <t xml:space="preserve">OI001507</t>
  </si>
  <si>
    <t xml:space="preserve">OI001508</t>
  </si>
  <si>
    <t xml:space="preserve">OI001509</t>
  </si>
  <si>
    <t xml:space="preserve">OI001510</t>
  </si>
  <si>
    <t xml:space="preserve">OI001511</t>
  </si>
  <si>
    <t xml:space="preserve">OI001512</t>
  </si>
  <si>
    <t xml:space="preserve">OI001513</t>
  </si>
  <si>
    <t xml:space="preserve">OI001514</t>
  </si>
  <si>
    <t xml:space="preserve">OI001515</t>
  </si>
  <si>
    <t xml:space="preserve">OI001516</t>
  </si>
  <si>
    <t xml:space="preserve">OI001517</t>
  </si>
  <si>
    <t xml:space="preserve">OI001518</t>
  </si>
  <si>
    <t xml:space="preserve">OI001519</t>
  </si>
  <si>
    <t xml:space="preserve">OI001520</t>
  </si>
  <si>
    <t xml:space="preserve">OI001521</t>
  </si>
  <si>
    <t xml:space="preserve">OI001522</t>
  </si>
  <si>
    <t xml:space="preserve">OI001523</t>
  </si>
  <si>
    <t xml:space="preserve">OI001524</t>
  </si>
  <si>
    <t xml:space="preserve">OI001525</t>
  </si>
  <si>
    <t xml:space="preserve">OI001526</t>
  </si>
  <si>
    <t xml:space="preserve">OI001527</t>
  </si>
  <si>
    <t xml:space="preserve">OI001528</t>
  </si>
  <si>
    <t xml:space="preserve">OI001529</t>
  </si>
  <si>
    <t xml:space="preserve">OI001530</t>
  </si>
  <si>
    <t xml:space="preserve">OI001531</t>
  </si>
  <si>
    <t xml:space="preserve">OI001532</t>
  </si>
  <si>
    <t xml:space="preserve">OI001533</t>
  </si>
  <si>
    <t xml:space="preserve">OI001534</t>
  </si>
  <si>
    <t xml:space="preserve">OI001535</t>
  </si>
  <si>
    <t xml:space="preserve">OI001536</t>
  </si>
  <si>
    <t xml:space="preserve">OI001537</t>
  </si>
  <si>
    <t xml:space="preserve">OI001538</t>
  </si>
  <si>
    <t xml:space="preserve">OI001539</t>
  </si>
  <si>
    <t xml:space="preserve">OI001540</t>
  </si>
  <si>
    <t xml:space="preserve">OI001541</t>
  </si>
  <si>
    <t xml:space="preserve">OI001542</t>
  </si>
  <si>
    <t xml:space="preserve">OI001543</t>
  </si>
  <si>
    <t xml:space="preserve">OI001544</t>
  </si>
  <si>
    <t xml:space="preserve">OI001545</t>
  </si>
  <si>
    <t xml:space="preserve">OI001546</t>
  </si>
  <si>
    <t xml:space="preserve">OI001547</t>
  </si>
  <si>
    <t xml:space="preserve">OI001548</t>
  </si>
  <si>
    <t xml:space="preserve">OI001549</t>
  </si>
  <si>
    <t xml:space="preserve">OI001550</t>
  </si>
  <si>
    <t xml:space="preserve">OI001551</t>
  </si>
  <si>
    <t xml:space="preserve">OI001552</t>
  </si>
  <si>
    <t xml:space="preserve">OI001553</t>
  </si>
  <si>
    <t xml:space="preserve">OI001554</t>
  </si>
  <si>
    <t xml:space="preserve">OI001555</t>
  </si>
  <si>
    <t xml:space="preserve">OI001556</t>
  </si>
  <si>
    <t xml:space="preserve">OI001557</t>
  </si>
  <si>
    <t xml:space="preserve">OI001558</t>
  </si>
  <si>
    <t xml:space="preserve">OI001559</t>
  </si>
  <si>
    <t xml:space="preserve">OI001560</t>
  </si>
  <si>
    <t xml:space="preserve">OI001561</t>
  </si>
  <si>
    <t xml:space="preserve">OI001562</t>
  </si>
  <si>
    <t xml:space="preserve">OI001563</t>
  </si>
  <si>
    <t xml:space="preserve">OI001564</t>
  </si>
  <si>
    <t xml:space="preserve">OI001565</t>
  </si>
  <si>
    <t xml:space="preserve">OI001566</t>
  </si>
  <si>
    <t xml:space="preserve">OI001567</t>
  </si>
  <si>
    <t xml:space="preserve">OI001568</t>
  </si>
  <si>
    <t xml:space="preserve">OI001569</t>
  </si>
  <si>
    <t xml:space="preserve">OI001570</t>
  </si>
  <si>
    <t xml:space="preserve">OI001571</t>
  </si>
  <si>
    <t xml:space="preserve">OI001572</t>
  </si>
  <si>
    <t xml:space="preserve">OI001573</t>
  </si>
  <si>
    <t xml:space="preserve">OI001574</t>
  </si>
  <si>
    <t xml:space="preserve">OI001575</t>
  </si>
  <si>
    <t xml:space="preserve">OI001576</t>
  </si>
  <si>
    <t xml:space="preserve">OI001577</t>
  </si>
  <si>
    <t xml:space="preserve">OI001578</t>
  </si>
  <si>
    <t xml:space="preserve">OI001579</t>
  </si>
  <si>
    <t xml:space="preserve">OI001580</t>
  </si>
  <si>
    <t xml:space="preserve">OI001581</t>
  </si>
  <si>
    <t xml:space="preserve">OI001582</t>
  </si>
  <si>
    <t xml:space="preserve">OI001583</t>
  </si>
  <si>
    <t xml:space="preserve">OI001584</t>
  </si>
  <si>
    <t xml:space="preserve">OI001585</t>
  </si>
  <si>
    <t xml:space="preserve">OI001586</t>
  </si>
  <si>
    <t xml:space="preserve">OI001587</t>
  </si>
  <si>
    <t xml:space="preserve">OI001588</t>
  </si>
  <si>
    <t xml:space="preserve">OI001589</t>
  </si>
  <si>
    <t xml:space="preserve">OI001590</t>
  </si>
  <si>
    <t xml:space="preserve">OI001591</t>
  </si>
  <si>
    <t xml:space="preserve">OI001592</t>
  </si>
  <si>
    <t xml:space="preserve">OI001593</t>
  </si>
  <si>
    <t xml:space="preserve">OI001594</t>
  </si>
  <si>
    <t xml:space="preserve">OI001595</t>
  </si>
  <si>
    <t xml:space="preserve">OI001596</t>
  </si>
  <si>
    <t xml:space="preserve">OI001597</t>
  </si>
  <si>
    <t xml:space="preserve">OI001598</t>
  </si>
  <si>
    <t xml:space="preserve">OI001599</t>
  </si>
  <si>
    <t xml:space="preserve">OI001600</t>
  </si>
  <si>
    <t xml:space="preserve">OI001601</t>
  </si>
  <si>
    <t xml:space="preserve">OI001602</t>
  </si>
  <si>
    <t xml:space="preserve">OI001603</t>
  </si>
  <si>
    <t xml:space="preserve">OI001604</t>
  </si>
  <si>
    <t xml:space="preserve">OI001605</t>
  </si>
  <si>
    <t xml:space="preserve">OI001606</t>
  </si>
  <si>
    <t xml:space="preserve">OI001607</t>
  </si>
  <si>
    <t xml:space="preserve">OI001608</t>
  </si>
  <si>
    <t xml:space="preserve">OI001609</t>
  </si>
  <si>
    <t xml:space="preserve">OI001610</t>
  </si>
  <si>
    <t xml:space="preserve">OI001611</t>
  </si>
  <si>
    <t xml:space="preserve">OI001612</t>
  </si>
  <si>
    <t xml:space="preserve">OI001613</t>
  </si>
  <si>
    <t xml:space="preserve">OI001614</t>
  </si>
  <si>
    <t xml:space="preserve">OI001615</t>
  </si>
  <si>
    <t xml:space="preserve">OI001616</t>
  </si>
  <si>
    <t xml:space="preserve">OI001617</t>
  </si>
  <si>
    <t xml:space="preserve">OI001618</t>
  </si>
  <si>
    <t xml:space="preserve">OI001619</t>
  </si>
  <si>
    <t xml:space="preserve">OI001620</t>
  </si>
  <si>
    <t xml:space="preserve">OI001621</t>
  </si>
  <si>
    <t xml:space="preserve">OI001622</t>
  </si>
  <si>
    <t xml:space="preserve">OI001623</t>
  </si>
  <si>
    <t xml:space="preserve">OI001624</t>
  </si>
  <si>
    <t xml:space="preserve">OI001625</t>
  </si>
  <si>
    <t xml:space="preserve">OI001626</t>
  </si>
  <si>
    <t xml:space="preserve">OI001627</t>
  </si>
  <si>
    <t xml:space="preserve">OI001628</t>
  </si>
  <si>
    <t xml:space="preserve">OI001629</t>
  </si>
  <si>
    <t xml:space="preserve">OI001630</t>
  </si>
  <si>
    <t xml:space="preserve">OI001631</t>
  </si>
  <si>
    <t xml:space="preserve">OI001632</t>
  </si>
  <si>
    <t xml:space="preserve">OI001633</t>
  </si>
  <si>
    <t xml:space="preserve">OI001634</t>
  </si>
  <si>
    <t xml:space="preserve">OI001635</t>
  </si>
  <si>
    <t xml:space="preserve">OI001636</t>
  </si>
  <si>
    <t xml:space="preserve">OI001637</t>
  </si>
  <si>
    <t xml:space="preserve">OI001638</t>
  </si>
  <si>
    <t xml:space="preserve">OI001639</t>
  </si>
  <si>
    <t xml:space="preserve">OI001640</t>
  </si>
  <si>
    <t xml:space="preserve">OI001641</t>
  </si>
  <si>
    <t xml:space="preserve">OI001642</t>
  </si>
  <si>
    <t xml:space="preserve">OI001643</t>
  </si>
  <si>
    <t xml:space="preserve">OI001644</t>
  </si>
  <si>
    <t xml:space="preserve">OI001645</t>
  </si>
  <si>
    <t xml:space="preserve">OI001646</t>
  </si>
  <si>
    <t xml:space="preserve">OI001647</t>
  </si>
  <si>
    <t xml:space="preserve">OI001648</t>
  </si>
  <si>
    <t xml:space="preserve">OI001649</t>
  </si>
  <si>
    <t xml:space="preserve">OI001650</t>
  </si>
  <si>
    <t xml:space="preserve">OI001651</t>
  </si>
  <si>
    <t xml:space="preserve">OI001652</t>
  </si>
  <si>
    <t xml:space="preserve">OI001653</t>
  </si>
  <si>
    <t xml:space="preserve">OI001654</t>
  </si>
  <si>
    <t xml:space="preserve">OI001655</t>
  </si>
  <si>
    <t xml:space="preserve">OI001656</t>
  </si>
  <si>
    <t xml:space="preserve">OI001657</t>
  </si>
  <si>
    <t xml:space="preserve">OI001658</t>
  </si>
  <si>
    <t xml:space="preserve">OI001659</t>
  </si>
  <si>
    <t xml:space="preserve">OI001660</t>
  </si>
  <si>
    <t xml:space="preserve">OI001661</t>
  </si>
  <si>
    <t xml:space="preserve">OI001662</t>
  </si>
  <si>
    <t xml:space="preserve">OI001663</t>
  </si>
  <si>
    <t xml:space="preserve">OI001664</t>
  </si>
  <si>
    <t xml:space="preserve">OI001665</t>
  </si>
  <si>
    <t xml:space="preserve">OI001666</t>
  </si>
  <si>
    <t xml:space="preserve">OI001667</t>
  </si>
  <si>
    <t xml:space="preserve">OI001668</t>
  </si>
  <si>
    <t xml:space="preserve">OI001669</t>
  </si>
  <si>
    <t xml:space="preserve">OI001670</t>
  </si>
  <si>
    <t xml:space="preserve">OI001671</t>
  </si>
  <si>
    <t xml:space="preserve">OI001672</t>
  </si>
  <si>
    <t xml:space="preserve">OI001673</t>
  </si>
  <si>
    <t xml:space="preserve">OI001674</t>
  </si>
  <si>
    <t xml:space="preserve">OI001675</t>
  </si>
  <si>
    <t xml:space="preserve">OI001676</t>
  </si>
  <si>
    <t xml:space="preserve">OI001677</t>
  </si>
  <si>
    <t xml:space="preserve">OI001678</t>
  </si>
  <si>
    <t xml:space="preserve">OI001679</t>
  </si>
  <si>
    <t xml:space="preserve">OI001680</t>
  </si>
  <si>
    <t xml:space="preserve">OI001681</t>
  </si>
  <si>
    <t xml:space="preserve">OI001682</t>
  </si>
  <si>
    <t xml:space="preserve">OI001683</t>
  </si>
  <si>
    <t xml:space="preserve">OI001684</t>
  </si>
  <si>
    <t xml:space="preserve">OI001685</t>
  </si>
  <si>
    <t xml:space="preserve">OI001686</t>
  </si>
  <si>
    <t xml:space="preserve">OI001687</t>
  </si>
  <si>
    <t xml:space="preserve">OI001688</t>
  </si>
  <si>
    <t xml:space="preserve">OI001689</t>
  </si>
  <si>
    <t xml:space="preserve">OI001690</t>
  </si>
  <si>
    <t xml:space="preserve">OI001691</t>
  </si>
  <si>
    <t xml:space="preserve">OI001692</t>
  </si>
  <si>
    <t xml:space="preserve">OI001693</t>
  </si>
  <si>
    <t xml:space="preserve">OI001694</t>
  </si>
  <si>
    <t xml:space="preserve">OI001695</t>
  </si>
  <si>
    <t xml:space="preserve">OI001696</t>
  </si>
  <si>
    <t xml:space="preserve">OI001697</t>
  </si>
  <si>
    <t xml:space="preserve">OI001698</t>
  </si>
  <si>
    <t xml:space="preserve">OI001699</t>
  </si>
  <si>
    <t xml:space="preserve">OI001700</t>
  </si>
  <si>
    <t xml:space="preserve">OI001701</t>
  </si>
  <si>
    <t xml:space="preserve">OI001702</t>
  </si>
  <si>
    <t xml:space="preserve">OI001703</t>
  </si>
  <si>
    <t xml:space="preserve">OI001704</t>
  </si>
  <si>
    <t xml:space="preserve">OI001705</t>
  </si>
  <si>
    <t xml:space="preserve">OI001706</t>
  </si>
  <si>
    <t xml:space="preserve">OI001707</t>
  </si>
  <si>
    <t xml:space="preserve">OI001708</t>
  </si>
  <si>
    <t xml:space="preserve">OI001709</t>
  </si>
  <si>
    <t xml:space="preserve">OI001710</t>
  </si>
  <si>
    <t xml:space="preserve">OI001711</t>
  </si>
  <si>
    <t xml:space="preserve">OI001712</t>
  </si>
  <si>
    <t xml:space="preserve">OI001713</t>
  </si>
  <si>
    <t xml:space="preserve">OI001714</t>
  </si>
  <si>
    <t xml:space="preserve">OI001715</t>
  </si>
  <si>
    <t xml:space="preserve">OI001716</t>
  </si>
  <si>
    <t xml:space="preserve">OI001717</t>
  </si>
  <si>
    <t xml:space="preserve">OI001718</t>
  </si>
  <si>
    <t xml:space="preserve">OI001719</t>
  </si>
  <si>
    <t xml:space="preserve">OI001720</t>
  </si>
  <si>
    <t xml:space="preserve">OI001721</t>
  </si>
  <si>
    <t xml:space="preserve">OI001722</t>
  </si>
  <si>
    <t xml:space="preserve">OI001723</t>
  </si>
  <si>
    <t xml:space="preserve">OI001724</t>
  </si>
  <si>
    <t xml:space="preserve">OI001725</t>
  </si>
  <si>
    <t xml:space="preserve">OI001726</t>
  </si>
  <si>
    <t xml:space="preserve">OI001727</t>
  </si>
  <si>
    <t xml:space="preserve">OI001728</t>
  </si>
  <si>
    <t xml:space="preserve">OI001729</t>
  </si>
  <si>
    <t xml:space="preserve">OI001730</t>
  </si>
  <si>
    <t xml:space="preserve">OI001731</t>
  </si>
  <si>
    <t xml:space="preserve">OI001732</t>
  </si>
  <si>
    <t xml:space="preserve">OI001733</t>
  </si>
  <si>
    <t xml:space="preserve">OI001734</t>
  </si>
  <si>
    <t xml:space="preserve">OI001735</t>
  </si>
  <si>
    <t xml:space="preserve">OI001736</t>
  </si>
  <si>
    <t xml:space="preserve">OI001737</t>
  </si>
  <si>
    <t xml:space="preserve">OI001738</t>
  </si>
  <si>
    <t xml:space="preserve">OI001739</t>
  </si>
  <si>
    <t xml:space="preserve">OI001740</t>
  </si>
  <si>
    <t xml:space="preserve">OI001741</t>
  </si>
  <si>
    <t xml:space="preserve">OI001742</t>
  </si>
  <si>
    <t xml:space="preserve">OI001743</t>
  </si>
  <si>
    <t xml:space="preserve">OI001744</t>
  </si>
  <si>
    <t xml:space="preserve">OI001745</t>
  </si>
  <si>
    <t xml:space="preserve">OI001746</t>
  </si>
  <si>
    <t xml:space="preserve">OI001747</t>
  </si>
  <si>
    <t xml:space="preserve">OI001748</t>
  </si>
  <si>
    <t xml:space="preserve">OI001749</t>
  </si>
  <si>
    <t xml:space="preserve">OI001750</t>
  </si>
  <si>
    <t xml:space="preserve">OI001751</t>
  </si>
  <si>
    <t xml:space="preserve">OI001752</t>
  </si>
  <si>
    <t xml:space="preserve">OI001753</t>
  </si>
  <si>
    <t xml:space="preserve">OI001754</t>
  </si>
  <si>
    <t xml:space="preserve">OI001755</t>
  </si>
  <si>
    <t xml:space="preserve">OI001756</t>
  </si>
  <si>
    <t xml:space="preserve">OI001757</t>
  </si>
  <si>
    <t xml:space="preserve">OI001758</t>
  </si>
  <si>
    <t xml:space="preserve">OI001759</t>
  </si>
  <si>
    <t xml:space="preserve">OI001760</t>
  </si>
  <si>
    <t xml:space="preserve">OI001761</t>
  </si>
  <si>
    <t xml:space="preserve">OI001762</t>
  </si>
  <si>
    <t xml:space="preserve">OI001763</t>
  </si>
  <si>
    <t xml:space="preserve">OI001764</t>
  </si>
  <si>
    <t xml:space="preserve">OI001765</t>
  </si>
  <si>
    <t xml:space="preserve">OI001766</t>
  </si>
  <si>
    <t xml:space="preserve">OI001767</t>
  </si>
  <si>
    <t xml:space="preserve">OI001768</t>
  </si>
  <si>
    <t xml:space="preserve">OI001769</t>
  </si>
  <si>
    <t xml:space="preserve">OI001770</t>
  </si>
  <si>
    <t xml:space="preserve">OI001771</t>
  </si>
  <si>
    <t xml:space="preserve">OI001772</t>
  </si>
  <si>
    <t xml:space="preserve">OI001773</t>
  </si>
  <si>
    <t xml:space="preserve">OI001774</t>
  </si>
  <si>
    <t xml:space="preserve">OI001775</t>
  </si>
  <si>
    <t xml:space="preserve">OI001776</t>
  </si>
  <si>
    <t xml:space="preserve">OI001777</t>
  </si>
  <si>
    <t xml:space="preserve">OI001778</t>
  </si>
  <si>
    <t xml:space="preserve">OI001779</t>
  </si>
  <si>
    <t xml:space="preserve">OI001780</t>
  </si>
  <si>
    <t xml:space="preserve">OI001781</t>
  </si>
  <si>
    <t xml:space="preserve">OI001782</t>
  </si>
  <si>
    <t xml:space="preserve">OI001783</t>
  </si>
  <si>
    <t xml:space="preserve">OI001784</t>
  </si>
  <si>
    <t xml:space="preserve">OI001785</t>
  </si>
  <si>
    <t xml:space="preserve">OI001786</t>
  </si>
  <si>
    <t xml:space="preserve">OI001787</t>
  </si>
  <si>
    <t xml:space="preserve">OI001788</t>
  </si>
  <si>
    <t xml:space="preserve">OI001789</t>
  </si>
  <si>
    <t xml:space="preserve">OI001790</t>
  </si>
  <si>
    <t xml:space="preserve">OI001791</t>
  </si>
  <si>
    <t xml:space="preserve">OI001792</t>
  </si>
  <si>
    <t xml:space="preserve">OI001793</t>
  </si>
  <si>
    <t xml:space="preserve">OI001794</t>
  </si>
  <si>
    <t xml:space="preserve">OI001795</t>
  </si>
  <si>
    <t xml:space="preserve">OI001796</t>
  </si>
  <si>
    <t xml:space="preserve">OI001797</t>
  </si>
  <si>
    <t xml:space="preserve">OI001798</t>
  </si>
  <si>
    <t xml:space="preserve">OI001799</t>
  </si>
  <si>
    <t xml:space="preserve">OI001800</t>
  </si>
  <si>
    <t xml:space="preserve">OI001801</t>
  </si>
  <si>
    <t xml:space="preserve">OI001802</t>
  </si>
  <si>
    <t xml:space="preserve">OI001803</t>
  </si>
  <si>
    <t xml:space="preserve">OI001804</t>
  </si>
  <si>
    <t xml:space="preserve">OI001805</t>
  </si>
  <si>
    <t xml:space="preserve">OI001806</t>
  </si>
  <si>
    <t xml:space="preserve">OI001807</t>
  </si>
  <si>
    <t xml:space="preserve">OI001808</t>
  </si>
  <si>
    <t xml:space="preserve">OI001809</t>
  </si>
  <si>
    <t xml:space="preserve">OI001810</t>
  </si>
  <si>
    <t xml:space="preserve">OI001811</t>
  </si>
  <si>
    <t xml:space="preserve">OI001812</t>
  </si>
  <si>
    <t xml:space="preserve">OI001813</t>
  </si>
  <si>
    <t xml:space="preserve">OI001814</t>
  </si>
  <si>
    <t xml:space="preserve">OI001815</t>
  </si>
  <si>
    <t xml:space="preserve">OI001816</t>
  </si>
  <si>
    <t xml:space="preserve">OI001817</t>
  </si>
  <si>
    <t xml:space="preserve">OI001818</t>
  </si>
  <si>
    <t xml:space="preserve">OI001819</t>
  </si>
  <si>
    <t xml:space="preserve">OI001820</t>
  </si>
  <si>
    <t xml:space="preserve">OI001821</t>
  </si>
  <si>
    <t xml:space="preserve">OI001822</t>
  </si>
  <si>
    <t xml:space="preserve">OI001823</t>
  </si>
  <si>
    <t xml:space="preserve">OI001824</t>
  </si>
  <si>
    <t xml:space="preserve">OI001825</t>
  </si>
  <si>
    <t xml:space="preserve">OI001826</t>
  </si>
  <si>
    <t xml:space="preserve">OI001827</t>
  </si>
  <si>
    <t xml:space="preserve">OI001828</t>
  </si>
  <si>
    <t xml:space="preserve">OI001829</t>
  </si>
  <si>
    <t xml:space="preserve">OI001830</t>
  </si>
  <si>
    <t xml:space="preserve">OI001831</t>
  </si>
  <si>
    <t xml:space="preserve">OI001832</t>
  </si>
  <si>
    <t xml:space="preserve">OI001833</t>
  </si>
  <si>
    <t xml:space="preserve">OI001834</t>
  </si>
  <si>
    <t xml:space="preserve">OI001835</t>
  </si>
  <si>
    <t xml:space="preserve">OI001836</t>
  </si>
  <si>
    <t xml:space="preserve">OI001837</t>
  </si>
  <si>
    <t xml:space="preserve">OI001838</t>
  </si>
  <si>
    <t xml:space="preserve">OI001839</t>
  </si>
  <si>
    <t xml:space="preserve">OI001840</t>
  </si>
  <si>
    <t xml:space="preserve">OI001841</t>
  </si>
  <si>
    <t xml:space="preserve">OI001842</t>
  </si>
  <si>
    <t xml:space="preserve">OI001843</t>
  </si>
  <si>
    <t xml:space="preserve">OI001844</t>
  </si>
  <si>
    <t xml:space="preserve">OI001845</t>
  </si>
  <si>
    <t xml:space="preserve">OI001846</t>
  </si>
  <si>
    <t xml:space="preserve">OI001847</t>
  </si>
  <si>
    <t xml:space="preserve">OI001848</t>
  </si>
  <si>
    <t xml:space="preserve">OI001849</t>
  </si>
  <si>
    <t xml:space="preserve">OI001850</t>
  </si>
  <si>
    <t xml:space="preserve">OI001851</t>
  </si>
  <si>
    <t xml:space="preserve">OI001852</t>
  </si>
  <si>
    <t xml:space="preserve">OI001853</t>
  </si>
  <si>
    <t xml:space="preserve">OI001854</t>
  </si>
  <si>
    <t xml:space="preserve">OI001855</t>
  </si>
  <si>
    <t xml:space="preserve">OI001856</t>
  </si>
  <si>
    <t xml:space="preserve">OI001857</t>
  </si>
  <si>
    <t xml:space="preserve">OI001858</t>
  </si>
  <si>
    <t xml:space="preserve">OI001859</t>
  </si>
  <si>
    <t xml:space="preserve">OI001860</t>
  </si>
  <si>
    <t xml:space="preserve">OI001861</t>
  </si>
  <si>
    <t xml:space="preserve">OI001862</t>
  </si>
  <si>
    <t xml:space="preserve">OI001863</t>
  </si>
  <si>
    <t xml:space="preserve">OI001864</t>
  </si>
  <si>
    <t xml:space="preserve">OI001865</t>
  </si>
  <si>
    <t xml:space="preserve">OI001866</t>
  </si>
  <si>
    <t xml:space="preserve">OI001867</t>
  </si>
  <si>
    <t xml:space="preserve">OI001868</t>
  </si>
  <si>
    <t xml:space="preserve">OI001869</t>
  </si>
  <si>
    <t xml:space="preserve">OI001870</t>
  </si>
  <si>
    <t xml:space="preserve">OI001871</t>
  </si>
  <si>
    <t xml:space="preserve">OI001872</t>
  </si>
  <si>
    <t xml:space="preserve">OI001873</t>
  </si>
  <si>
    <t xml:space="preserve">OI001874</t>
  </si>
  <si>
    <t xml:space="preserve">OI001875</t>
  </si>
  <si>
    <t xml:space="preserve">OI001876</t>
  </si>
  <si>
    <t xml:space="preserve">OI001877</t>
  </si>
  <si>
    <t xml:space="preserve">OI001878</t>
  </si>
  <si>
    <t xml:space="preserve">OI001879</t>
  </si>
  <si>
    <t xml:space="preserve">OI001880</t>
  </si>
  <si>
    <t xml:space="preserve">OI001881</t>
  </si>
  <si>
    <t xml:space="preserve">OI001882</t>
  </si>
  <si>
    <t xml:space="preserve">OI001883</t>
  </si>
  <si>
    <t xml:space="preserve">OI001884</t>
  </si>
  <si>
    <t xml:space="preserve">OI001885</t>
  </si>
  <si>
    <t xml:space="preserve">OI001886</t>
  </si>
  <si>
    <t xml:space="preserve">OI001887</t>
  </si>
  <si>
    <t xml:space="preserve">OI001888</t>
  </si>
  <si>
    <t xml:space="preserve">OI001889</t>
  </si>
  <si>
    <t xml:space="preserve">OI001890</t>
  </si>
  <si>
    <t xml:space="preserve">OI001891</t>
  </si>
  <si>
    <t xml:space="preserve">OI001892</t>
  </si>
  <si>
    <t xml:space="preserve">OI001893</t>
  </si>
  <si>
    <t xml:space="preserve">OI001894</t>
  </si>
  <si>
    <t xml:space="preserve">OI001895</t>
  </si>
  <si>
    <t xml:space="preserve">OI001896</t>
  </si>
  <si>
    <t xml:space="preserve">OI001897</t>
  </si>
  <si>
    <t xml:space="preserve">OI001898</t>
  </si>
  <si>
    <t xml:space="preserve">OI001899</t>
  </si>
  <si>
    <t xml:space="preserve">OI001900</t>
  </si>
  <si>
    <t xml:space="preserve">OI001901</t>
  </si>
  <si>
    <t xml:space="preserve">OI001902</t>
  </si>
  <si>
    <t xml:space="preserve">OI001903</t>
  </si>
  <si>
    <t xml:space="preserve">OI001904</t>
  </si>
  <si>
    <t xml:space="preserve">OI001905</t>
  </si>
  <si>
    <t xml:space="preserve">OI001906</t>
  </si>
  <si>
    <t xml:space="preserve">OI001907</t>
  </si>
  <si>
    <t xml:space="preserve">OI001908</t>
  </si>
  <si>
    <t xml:space="preserve">OI001909</t>
  </si>
  <si>
    <t xml:space="preserve">OI001910</t>
  </si>
  <si>
    <t xml:space="preserve">OI001911</t>
  </si>
  <si>
    <t xml:space="preserve">OI001912</t>
  </si>
  <si>
    <t xml:space="preserve">OI001913</t>
  </si>
  <si>
    <t xml:space="preserve">OI001914</t>
  </si>
  <si>
    <t xml:space="preserve">OI001915</t>
  </si>
  <si>
    <t xml:space="preserve">OI001916</t>
  </si>
  <si>
    <t xml:space="preserve">OI001917</t>
  </si>
  <si>
    <t xml:space="preserve">OI001918</t>
  </si>
  <si>
    <t xml:space="preserve">OI001919</t>
  </si>
  <si>
    <t xml:space="preserve">OI001920</t>
  </si>
  <si>
    <t xml:space="preserve">OI001921</t>
  </si>
  <si>
    <t xml:space="preserve">OI001922</t>
  </si>
  <si>
    <t xml:space="preserve">OI001923</t>
  </si>
  <si>
    <t xml:space="preserve">OI001924</t>
  </si>
  <si>
    <t xml:space="preserve">OI001925</t>
  </si>
  <si>
    <t xml:space="preserve">OI001926</t>
  </si>
  <si>
    <t xml:space="preserve">OI001927</t>
  </si>
  <si>
    <t xml:space="preserve">OI001928</t>
  </si>
  <si>
    <t xml:space="preserve">OI001929</t>
  </si>
  <si>
    <t xml:space="preserve">OI001930</t>
  </si>
  <si>
    <t xml:space="preserve">OI001931</t>
  </si>
  <si>
    <t xml:space="preserve">OI001932</t>
  </si>
  <si>
    <t xml:space="preserve">OI001933</t>
  </si>
  <si>
    <t xml:space="preserve">OI001934</t>
  </si>
  <si>
    <t xml:space="preserve">OI001935</t>
  </si>
  <si>
    <t xml:space="preserve">OI001936</t>
  </si>
  <si>
    <t xml:space="preserve">OI001937</t>
  </si>
  <si>
    <t xml:space="preserve">OI001938</t>
  </si>
  <si>
    <t xml:space="preserve">OI001939</t>
  </si>
  <si>
    <t xml:space="preserve">OI001940</t>
  </si>
  <si>
    <t xml:space="preserve">OI001941</t>
  </si>
  <si>
    <t xml:space="preserve">OI001942</t>
  </si>
  <si>
    <t xml:space="preserve">OI001943</t>
  </si>
  <si>
    <t xml:space="preserve">OI001944</t>
  </si>
  <si>
    <t xml:space="preserve">OI001945</t>
  </si>
  <si>
    <t xml:space="preserve">OI001946</t>
  </si>
  <si>
    <t xml:space="preserve">OI001947</t>
  </si>
  <si>
    <t xml:space="preserve">OI001948</t>
  </si>
  <si>
    <t xml:space="preserve">OI001949</t>
  </si>
  <si>
    <t xml:space="preserve">OI001950</t>
  </si>
  <si>
    <t xml:space="preserve">OI001951</t>
  </si>
  <si>
    <t xml:space="preserve">OI001952</t>
  </si>
  <si>
    <t xml:space="preserve">OI001953</t>
  </si>
  <si>
    <t xml:space="preserve">OI001954</t>
  </si>
  <si>
    <t xml:space="preserve">OI001955</t>
  </si>
  <si>
    <t xml:space="preserve">OI001956</t>
  </si>
  <si>
    <t xml:space="preserve">OI001957</t>
  </si>
  <si>
    <t xml:space="preserve">OI001958</t>
  </si>
  <si>
    <t xml:space="preserve">OI001959</t>
  </si>
  <si>
    <t xml:space="preserve">OI001960</t>
  </si>
  <si>
    <t xml:space="preserve">OI001961</t>
  </si>
  <si>
    <t xml:space="preserve">OI001962</t>
  </si>
  <si>
    <t xml:space="preserve">OI001963</t>
  </si>
  <si>
    <t xml:space="preserve">OI001964</t>
  </si>
  <si>
    <t xml:space="preserve">OI001965</t>
  </si>
  <si>
    <t xml:space="preserve">OI001966</t>
  </si>
  <si>
    <t xml:space="preserve">OI001967</t>
  </si>
  <si>
    <t xml:space="preserve">OI001968</t>
  </si>
  <si>
    <t xml:space="preserve">OI001969</t>
  </si>
  <si>
    <t xml:space="preserve">OI001970</t>
  </si>
  <si>
    <t xml:space="preserve">OI001971</t>
  </si>
  <si>
    <t xml:space="preserve">OI001972</t>
  </si>
  <si>
    <t xml:space="preserve">OI001973</t>
  </si>
  <si>
    <t xml:space="preserve">OI001974</t>
  </si>
  <si>
    <t xml:space="preserve">OI001975</t>
  </si>
  <si>
    <t xml:space="preserve">OI001976</t>
  </si>
  <si>
    <t xml:space="preserve">OI001977</t>
  </si>
  <si>
    <t xml:space="preserve">OI001978</t>
  </si>
  <si>
    <t xml:space="preserve">OI001979</t>
  </si>
  <si>
    <t xml:space="preserve">OI001980</t>
  </si>
  <si>
    <t xml:space="preserve">OI001981</t>
  </si>
  <si>
    <t xml:space="preserve">OI001982</t>
  </si>
  <si>
    <t xml:space="preserve">OI001983</t>
  </si>
  <si>
    <t xml:space="preserve">OI001984</t>
  </si>
  <si>
    <t xml:space="preserve">OI001985</t>
  </si>
  <si>
    <t xml:space="preserve">OI001986</t>
  </si>
  <si>
    <t xml:space="preserve">OI001987</t>
  </si>
  <si>
    <t xml:space="preserve">OI001988</t>
  </si>
  <si>
    <t xml:space="preserve">OI001989</t>
  </si>
  <si>
    <t xml:space="preserve">OI001990</t>
  </si>
  <si>
    <t xml:space="preserve">OI001991</t>
  </si>
  <si>
    <t xml:space="preserve">OI001992</t>
  </si>
  <si>
    <t xml:space="preserve">OI001993</t>
  </si>
  <si>
    <t xml:space="preserve">OI001994</t>
  </si>
  <si>
    <t xml:space="preserve">OI001995</t>
  </si>
  <si>
    <t xml:space="preserve">OI001996</t>
  </si>
  <si>
    <t xml:space="preserve">OI001997</t>
  </si>
  <si>
    <t xml:space="preserve">OI001998</t>
  </si>
  <si>
    <t xml:space="preserve">OI001999</t>
  </si>
  <si>
    <t xml:space="preserve">OI002000</t>
  </si>
  <si>
    <t xml:space="preserve">OI002001</t>
  </si>
  <si>
    <t xml:space="preserve">OI002002</t>
  </si>
  <si>
    <t xml:space="preserve">OI002003</t>
  </si>
  <si>
    <t xml:space="preserve">OI002004</t>
  </si>
  <si>
    <t xml:space="preserve">OI002005</t>
  </si>
  <si>
    <t xml:space="preserve">OI002006</t>
  </si>
  <si>
    <t xml:space="preserve">OI002007</t>
  </si>
  <si>
    <t xml:space="preserve">OI002008</t>
  </si>
  <si>
    <t xml:space="preserve">OI002009</t>
  </si>
  <si>
    <t xml:space="preserve">OI002010</t>
  </si>
  <si>
    <t xml:space="preserve">OI002011</t>
  </si>
  <si>
    <t xml:space="preserve">OI002012</t>
  </si>
  <si>
    <t xml:space="preserve">OI002013</t>
  </si>
  <si>
    <t xml:space="preserve">OI002014</t>
  </si>
  <si>
    <t xml:space="preserve">OI002015</t>
  </si>
  <si>
    <t xml:space="preserve">OI002016</t>
  </si>
  <si>
    <t xml:space="preserve">OI002017</t>
  </si>
  <si>
    <t xml:space="preserve">OI002018</t>
  </si>
  <si>
    <t xml:space="preserve">OI002019</t>
  </si>
  <si>
    <t xml:space="preserve">OI002020</t>
  </si>
  <si>
    <t xml:space="preserve">OI002021</t>
  </si>
  <si>
    <t xml:space="preserve">OI002022</t>
  </si>
  <si>
    <t xml:space="preserve">OI002023</t>
  </si>
  <si>
    <t xml:space="preserve">OI002024</t>
  </si>
  <si>
    <t xml:space="preserve">OI002025</t>
  </si>
  <si>
    <t xml:space="preserve">OI002026</t>
  </si>
  <si>
    <t xml:space="preserve">OI002027</t>
  </si>
  <si>
    <t xml:space="preserve">OI002028</t>
  </si>
  <si>
    <t xml:space="preserve">OI002029</t>
  </si>
  <si>
    <t xml:space="preserve">OI002030</t>
  </si>
  <si>
    <t xml:space="preserve">OI002031</t>
  </si>
  <si>
    <t xml:space="preserve">OI002032</t>
  </si>
  <si>
    <t xml:space="preserve">OI002033</t>
  </si>
  <si>
    <t xml:space="preserve">OI002034</t>
  </si>
  <si>
    <t xml:space="preserve">OI002035</t>
  </si>
  <si>
    <t xml:space="preserve">OI002036</t>
  </si>
  <si>
    <t xml:space="preserve">OI002037</t>
  </si>
  <si>
    <t xml:space="preserve">OI002038</t>
  </si>
  <si>
    <t xml:space="preserve">OI002039</t>
  </si>
  <si>
    <t xml:space="preserve">OI002040</t>
  </si>
  <si>
    <t xml:space="preserve">OI002041</t>
  </si>
  <si>
    <t xml:space="preserve">OI002042</t>
  </si>
  <si>
    <t xml:space="preserve">OI002043</t>
  </si>
  <si>
    <t xml:space="preserve">OI002044</t>
  </si>
  <si>
    <t xml:space="preserve">OI002045</t>
  </si>
  <si>
    <t xml:space="preserve">OI002046</t>
  </si>
  <si>
    <t xml:space="preserve">OI002047</t>
  </si>
  <si>
    <t xml:space="preserve">OI002048</t>
  </si>
  <si>
    <t xml:space="preserve">OI002049</t>
  </si>
  <si>
    <t xml:space="preserve">OI002050</t>
  </si>
  <si>
    <t xml:space="preserve">OI002051</t>
  </si>
  <si>
    <t xml:space="preserve">OI002052</t>
  </si>
  <si>
    <t xml:space="preserve">OI002053</t>
  </si>
  <si>
    <t xml:space="preserve">OI002054</t>
  </si>
  <si>
    <t xml:space="preserve">OI002055</t>
  </si>
  <si>
    <t xml:space="preserve">OI002056</t>
  </si>
  <si>
    <t xml:space="preserve">OI002057</t>
  </si>
  <si>
    <t xml:space="preserve">OI002058</t>
  </si>
  <si>
    <t xml:space="preserve">OI002059</t>
  </si>
  <si>
    <t xml:space="preserve">OI002060</t>
  </si>
  <si>
    <t xml:space="preserve">OI002061</t>
  </si>
  <si>
    <t xml:space="preserve">OI002062</t>
  </si>
  <si>
    <t xml:space="preserve">OI002063</t>
  </si>
  <si>
    <t xml:space="preserve">OI002064</t>
  </si>
  <si>
    <t xml:space="preserve">OI002065</t>
  </si>
  <si>
    <t xml:space="preserve">OI002066</t>
  </si>
  <si>
    <t xml:space="preserve">OI002067</t>
  </si>
  <si>
    <t xml:space="preserve">OI002068</t>
  </si>
  <si>
    <t xml:space="preserve">OI002069</t>
  </si>
  <si>
    <t xml:space="preserve">OI002070</t>
  </si>
  <si>
    <t xml:space="preserve">OI002071</t>
  </si>
  <si>
    <t xml:space="preserve">OI002072</t>
  </si>
  <si>
    <t xml:space="preserve">OI002073</t>
  </si>
  <si>
    <t xml:space="preserve">OI002074</t>
  </si>
  <si>
    <t xml:space="preserve">OI002075</t>
  </si>
  <si>
    <t xml:space="preserve">OI002076</t>
  </si>
  <si>
    <t xml:space="preserve">OI002077</t>
  </si>
  <si>
    <t xml:space="preserve">OI002078</t>
  </si>
  <si>
    <t xml:space="preserve">OI002079</t>
  </si>
  <si>
    <t xml:space="preserve">OI002080</t>
  </si>
  <si>
    <t xml:space="preserve">OI002081</t>
  </si>
  <si>
    <t xml:space="preserve">OI002082</t>
  </si>
  <si>
    <t xml:space="preserve">OI002083</t>
  </si>
  <si>
    <t xml:space="preserve">OI002084</t>
  </si>
  <si>
    <t xml:space="preserve">OI002085</t>
  </si>
  <si>
    <t xml:space="preserve">OI002086</t>
  </si>
  <si>
    <t xml:space="preserve">OI002087</t>
  </si>
  <si>
    <t xml:space="preserve">OI002088</t>
  </si>
  <si>
    <t xml:space="preserve">OI002089</t>
  </si>
  <si>
    <t xml:space="preserve">OI002090</t>
  </si>
  <si>
    <t xml:space="preserve">OI002091</t>
  </si>
  <si>
    <t xml:space="preserve">OI002092</t>
  </si>
  <si>
    <t xml:space="preserve">OI002093</t>
  </si>
  <si>
    <t xml:space="preserve">OI002094</t>
  </si>
  <si>
    <t xml:space="preserve">OI002095</t>
  </si>
  <si>
    <t xml:space="preserve">OI002096</t>
  </si>
  <si>
    <t xml:space="preserve">OI002097</t>
  </si>
  <si>
    <t xml:space="preserve">OI002098</t>
  </si>
  <si>
    <t xml:space="preserve">OI002099</t>
  </si>
  <si>
    <t xml:space="preserve">OI002100</t>
  </si>
  <si>
    <t xml:space="preserve">OI002101</t>
  </si>
  <si>
    <t xml:space="preserve">OI002102</t>
  </si>
  <si>
    <t xml:space="preserve">OI002103</t>
  </si>
  <si>
    <t xml:space="preserve">OI002104</t>
  </si>
  <si>
    <t xml:space="preserve">OI002105</t>
  </si>
  <si>
    <t xml:space="preserve">OI002106</t>
  </si>
  <si>
    <t xml:space="preserve">OI002107</t>
  </si>
  <si>
    <t xml:space="preserve">OI002108</t>
  </si>
  <si>
    <t xml:space="preserve">OI002109</t>
  </si>
  <si>
    <t xml:space="preserve">OI002110</t>
  </si>
  <si>
    <t xml:space="preserve">OI002111</t>
  </si>
  <si>
    <t xml:space="preserve">OI002112</t>
  </si>
  <si>
    <t xml:space="preserve">OI002113</t>
  </si>
  <si>
    <t xml:space="preserve">OI002114</t>
  </si>
  <si>
    <t xml:space="preserve">OI002115</t>
  </si>
  <si>
    <t xml:space="preserve">OI002116</t>
  </si>
  <si>
    <t xml:space="preserve">OI002117</t>
  </si>
  <si>
    <t xml:space="preserve">OI002118</t>
  </si>
  <si>
    <t xml:space="preserve">OI002119</t>
  </si>
  <si>
    <t xml:space="preserve">OI002120</t>
  </si>
  <si>
    <t xml:space="preserve">OI002121</t>
  </si>
  <si>
    <t xml:space="preserve">OI002122</t>
  </si>
  <si>
    <t xml:space="preserve">OI002123</t>
  </si>
  <si>
    <t xml:space="preserve">OI002124</t>
  </si>
  <si>
    <t xml:space="preserve">OI002125</t>
  </si>
  <si>
    <t xml:space="preserve">OI002126</t>
  </si>
  <si>
    <t xml:space="preserve">OI002127</t>
  </si>
  <si>
    <t xml:space="preserve">OI002128</t>
  </si>
  <si>
    <t xml:space="preserve">OI002129</t>
  </si>
  <si>
    <t xml:space="preserve">OI002130</t>
  </si>
  <si>
    <t xml:space="preserve">OI002131</t>
  </si>
  <si>
    <t xml:space="preserve">OI002132</t>
  </si>
  <si>
    <t xml:space="preserve">OI002133</t>
  </si>
  <si>
    <t xml:space="preserve">OI002134</t>
  </si>
  <si>
    <t xml:space="preserve">OI002135</t>
  </si>
  <si>
    <t xml:space="preserve">OI002136</t>
  </si>
  <si>
    <t xml:space="preserve">OI002137</t>
  </si>
  <si>
    <t xml:space="preserve">OI002138</t>
  </si>
  <si>
    <t xml:space="preserve">OI002139</t>
  </si>
  <si>
    <t xml:space="preserve">OI002140</t>
  </si>
  <si>
    <t xml:space="preserve">OI002141</t>
  </si>
  <si>
    <t xml:space="preserve">OI002142</t>
  </si>
  <si>
    <t xml:space="preserve">OI002143</t>
  </si>
  <si>
    <t xml:space="preserve">OI002144</t>
  </si>
  <si>
    <t xml:space="preserve">OI002145</t>
  </si>
  <si>
    <t xml:space="preserve">OI002146</t>
  </si>
  <si>
    <t xml:space="preserve">OI002147</t>
  </si>
  <si>
    <t xml:space="preserve">OI002148</t>
  </si>
  <si>
    <t xml:space="preserve">OI002149</t>
  </si>
  <si>
    <t xml:space="preserve">OI002150</t>
  </si>
  <si>
    <t xml:space="preserve">OI002151</t>
  </si>
  <si>
    <t xml:space="preserve">OI002152</t>
  </si>
  <si>
    <t xml:space="preserve">OI002153</t>
  </si>
  <si>
    <t xml:space="preserve">OI002154</t>
  </si>
  <si>
    <t xml:space="preserve">OI002155</t>
  </si>
  <si>
    <t xml:space="preserve">OI002156</t>
  </si>
  <si>
    <t xml:space="preserve">OI002157</t>
  </si>
  <si>
    <t xml:space="preserve">OI002158</t>
  </si>
  <si>
    <t xml:space="preserve">OI002159</t>
  </si>
  <si>
    <t xml:space="preserve">OI002160</t>
  </si>
  <si>
    <t xml:space="preserve">OI002161</t>
  </si>
  <si>
    <t xml:space="preserve">OI002162</t>
  </si>
  <si>
    <t xml:space="preserve">OI002163</t>
  </si>
  <si>
    <t xml:space="preserve">OI002164</t>
  </si>
  <si>
    <t xml:space="preserve">OI002165</t>
  </si>
  <si>
    <t xml:space="preserve">OI002166</t>
  </si>
  <si>
    <t xml:space="preserve">OI002167</t>
  </si>
  <si>
    <t xml:space="preserve">OI002168</t>
  </si>
  <si>
    <t xml:space="preserve">OI002169</t>
  </si>
  <si>
    <t xml:space="preserve">OI002170</t>
  </si>
  <si>
    <t xml:space="preserve">OI002171</t>
  </si>
  <si>
    <t xml:space="preserve">OI002172</t>
  </si>
  <si>
    <t xml:space="preserve">OI002173</t>
  </si>
  <si>
    <t xml:space="preserve">OI002174</t>
  </si>
  <si>
    <t xml:space="preserve">OI002175</t>
  </si>
  <si>
    <t xml:space="preserve">OI002176</t>
  </si>
  <si>
    <t xml:space="preserve">OI002177</t>
  </si>
  <si>
    <t xml:space="preserve">OI002178</t>
  </si>
  <si>
    <t xml:space="preserve">OI002179</t>
  </si>
  <si>
    <t xml:space="preserve">OI002180</t>
  </si>
  <si>
    <t xml:space="preserve">OI002181</t>
  </si>
  <si>
    <t xml:space="preserve">OI002182</t>
  </si>
  <si>
    <t xml:space="preserve">OI002183</t>
  </si>
  <si>
    <t xml:space="preserve">OI002184</t>
  </si>
  <si>
    <t xml:space="preserve">OI002185</t>
  </si>
  <si>
    <t xml:space="preserve">OI002186</t>
  </si>
  <si>
    <t xml:space="preserve">OI002187</t>
  </si>
  <si>
    <t xml:space="preserve">OI002188</t>
  </si>
  <si>
    <t xml:space="preserve">OI002189</t>
  </si>
  <si>
    <t xml:space="preserve">OI002190</t>
  </si>
  <si>
    <t xml:space="preserve">OI002191</t>
  </si>
  <si>
    <t xml:space="preserve">OI002192</t>
  </si>
  <si>
    <t xml:space="preserve">OI002193</t>
  </si>
  <si>
    <t xml:space="preserve">OI002194</t>
  </si>
  <si>
    <t xml:space="preserve">OI002195</t>
  </si>
  <si>
    <t xml:space="preserve">OI002196</t>
  </si>
  <si>
    <t xml:space="preserve">OI002197</t>
  </si>
  <si>
    <t xml:space="preserve">OI002198</t>
  </si>
  <si>
    <t xml:space="preserve">OI002199</t>
  </si>
  <si>
    <t xml:space="preserve">OI002200</t>
  </si>
  <si>
    <t xml:space="preserve">OI002201</t>
  </si>
  <si>
    <t xml:space="preserve">OI002202</t>
  </si>
  <si>
    <t xml:space="preserve">OI002203</t>
  </si>
  <si>
    <t xml:space="preserve">OI002204</t>
  </si>
  <si>
    <t xml:space="preserve">OI002205</t>
  </si>
  <si>
    <t xml:space="preserve">OI002206</t>
  </si>
  <si>
    <t xml:space="preserve">OI002207</t>
  </si>
  <si>
    <t xml:space="preserve">OI002208</t>
  </si>
  <si>
    <t xml:space="preserve">OI002209</t>
  </si>
  <si>
    <t xml:space="preserve">OI002210</t>
  </si>
  <si>
    <t xml:space="preserve">OI002211</t>
  </si>
  <si>
    <t xml:space="preserve">OI002212</t>
  </si>
  <si>
    <t xml:space="preserve">OI002213</t>
  </si>
  <si>
    <t xml:space="preserve">OI002214</t>
  </si>
  <si>
    <t xml:space="preserve">OI002215</t>
  </si>
  <si>
    <t xml:space="preserve">OI002216</t>
  </si>
  <si>
    <t xml:space="preserve">OI002217</t>
  </si>
  <si>
    <t xml:space="preserve">OI002218</t>
  </si>
  <si>
    <t xml:space="preserve">OI002219</t>
  </si>
  <si>
    <t xml:space="preserve">OI002220</t>
  </si>
  <si>
    <t xml:space="preserve">OI002221</t>
  </si>
  <si>
    <t xml:space="preserve">OI002222</t>
  </si>
  <si>
    <t xml:space="preserve">OI002223</t>
  </si>
  <si>
    <t xml:space="preserve">OI002224</t>
  </si>
  <si>
    <t xml:space="preserve">OI002225</t>
  </si>
  <si>
    <t xml:space="preserve">OI002226</t>
  </si>
  <si>
    <t xml:space="preserve">OI002227</t>
  </si>
  <si>
    <t xml:space="preserve">OI002228</t>
  </si>
  <si>
    <t xml:space="preserve">OI002229</t>
  </si>
  <si>
    <t xml:space="preserve">OI002230</t>
  </si>
  <si>
    <t xml:space="preserve">OI002231</t>
  </si>
  <si>
    <t xml:space="preserve">OI002232</t>
  </si>
  <si>
    <t xml:space="preserve">OI002233</t>
  </si>
  <si>
    <t xml:space="preserve">OI002234</t>
  </si>
  <si>
    <t xml:space="preserve">OI002235</t>
  </si>
  <si>
    <t xml:space="preserve">OI002236</t>
  </si>
  <si>
    <t xml:space="preserve">OI002237</t>
  </si>
  <si>
    <t xml:space="preserve">OI002238</t>
  </si>
  <si>
    <t xml:space="preserve">OI002239</t>
  </si>
  <si>
    <t xml:space="preserve">OI002240</t>
  </si>
  <si>
    <t xml:space="preserve">OI002241</t>
  </si>
  <si>
    <t xml:space="preserve">OI002242</t>
  </si>
  <si>
    <t xml:space="preserve">OI002243</t>
  </si>
  <si>
    <t xml:space="preserve">OI002244</t>
  </si>
  <si>
    <t xml:space="preserve">OI002245</t>
  </si>
  <si>
    <t xml:space="preserve">OI002246</t>
  </si>
  <si>
    <t xml:space="preserve">OI002247</t>
  </si>
  <si>
    <t xml:space="preserve">OI002248</t>
  </si>
  <si>
    <t xml:space="preserve">OI002249</t>
  </si>
  <si>
    <t xml:space="preserve">OI002250</t>
  </si>
  <si>
    <t xml:space="preserve">OI002251</t>
  </si>
  <si>
    <t xml:space="preserve">OI002252</t>
  </si>
  <si>
    <t xml:space="preserve">OI002253</t>
  </si>
  <si>
    <t xml:space="preserve">OI002254</t>
  </si>
  <si>
    <t xml:space="preserve">OI002255</t>
  </si>
  <si>
    <t xml:space="preserve">OI002256</t>
  </si>
  <si>
    <t xml:space="preserve">OI002257</t>
  </si>
  <si>
    <t xml:space="preserve">OI002258</t>
  </si>
  <si>
    <t xml:space="preserve">OI002259</t>
  </si>
  <si>
    <t xml:space="preserve">OI002260</t>
  </si>
  <si>
    <t xml:space="preserve">OI002261</t>
  </si>
  <si>
    <t xml:space="preserve">OI002262</t>
  </si>
  <si>
    <t xml:space="preserve">OI002263</t>
  </si>
  <si>
    <t xml:space="preserve">OI002264</t>
  </si>
  <si>
    <t xml:space="preserve">OI002265</t>
  </si>
  <si>
    <t xml:space="preserve">OI002266</t>
  </si>
  <si>
    <t xml:space="preserve">OI002267</t>
  </si>
  <si>
    <t xml:space="preserve">OI002268</t>
  </si>
  <si>
    <t xml:space="preserve">OI002269</t>
  </si>
  <si>
    <t xml:space="preserve">OI002270</t>
  </si>
  <si>
    <t xml:space="preserve">OI002271</t>
  </si>
  <si>
    <t xml:space="preserve">OI002272</t>
  </si>
  <si>
    <t xml:space="preserve">OI002273</t>
  </si>
  <si>
    <t xml:space="preserve">OI002274</t>
  </si>
  <si>
    <t xml:space="preserve">OI002275</t>
  </si>
  <si>
    <t xml:space="preserve">OI002276</t>
  </si>
  <si>
    <t xml:space="preserve">OI002277</t>
  </si>
  <si>
    <t xml:space="preserve">OI002278</t>
  </si>
  <si>
    <t xml:space="preserve">OI002279</t>
  </si>
  <si>
    <t xml:space="preserve">OI002280</t>
  </si>
  <si>
    <t xml:space="preserve">OI002281</t>
  </si>
  <si>
    <t xml:space="preserve">OI002282</t>
  </si>
  <si>
    <t xml:space="preserve">OI002283</t>
  </si>
  <si>
    <t xml:space="preserve">OI002284</t>
  </si>
  <si>
    <t xml:space="preserve">OI002285</t>
  </si>
  <si>
    <t xml:space="preserve">OI002286</t>
  </si>
  <si>
    <t xml:space="preserve">OI002287</t>
  </si>
  <si>
    <t xml:space="preserve">OI002288</t>
  </si>
  <si>
    <t xml:space="preserve">OI002289</t>
  </si>
  <si>
    <t xml:space="preserve">OI002290</t>
  </si>
  <si>
    <t xml:space="preserve">OI002291</t>
  </si>
  <si>
    <t xml:space="preserve">OI002292</t>
  </si>
  <si>
    <t xml:space="preserve">OI002293</t>
  </si>
  <si>
    <t xml:space="preserve">OI002294</t>
  </si>
  <si>
    <t xml:space="preserve">OI002295</t>
  </si>
  <si>
    <t xml:space="preserve">OI002296</t>
  </si>
  <si>
    <t xml:space="preserve">OI002297</t>
  </si>
  <si>
    <t xml:space="preserve">OI002298</t>
  </si>
  <si>
    <t xml:space="preserve">OI002299</t>
  </si>
  <si>
    <t xml:space="preserve">OI002300</t>
  </si>
  <si>
    <t xml:space="preserve">OI002301</t>
  </si>
  <si>
    <t xml:space="preserve">OI002302</t>
  </si>
  <si>
    <t xml:space="preserve">OI002303</t>
  </si>
  <si>
    <t xml:space="preserve">OI002304</t>
  </si>
  <si>
    <t xml:space="preserve">OI002305</t>
  </si>
  <si>
    <t xml:space="preserve">OI002306</t>
  </si>
  <si>
    <t xml:space="preserve">OI002307</t>
  </si>
  <si>
    <t xml:space="preserve">OI002308</t>
  </si>
  <si>
    <t xml:space="preserve">OI002309</t>
  </si>
  <si>
    <t xml:space="preserve">OI002310</t>
  </si>
  <si>
    <t xml:space="preserve">OI002311</t>
  </si>
  <si>
    <t xml:space="preserve">OI002312</t>
  </si>
  <si>
    <t xml:space="preserve">OI002313</t>
  </si>
  <si>
    <t xml:space="preserve">OI002314</t>
  </si>
  <si>
    <t xml:space="preserve">OI002315</t>
  </si>
  <si>
    <t xml:space="preserve">OI002316</t>
  </si>
  <si>
    <t xml:space="preserve">OI002317</t>
  </si>
  <si>
    <t xml:space="preserve">OI002318</t>
  </si>
  <si>
    <t xml:space="preserve">OI002319</t>
  </si>
  <si>
    <t xml:space="preserve">OI002320</t>
  </si>
  <si>
    <t xml:space="preserve">OI002321</t>
  </si>
  <si>
    <t xml:space="preserve">OI002322</t>
  </si>
  <si>
    <t xml:space="preserve">OI002323</t>
  </si>
  <si>
    <t xml:space="preserve">OI002324</t>
  </si>
  <si>
    <t xml:space="preserve">OI002325</t>
  </si>
  <si>
    <t xml:space="preserve">OI002326</t>
  </si>
  <si>
    <t xml:space="preserve">OI002327</t>
  </si>
  <si>
    <t xml:space="preserve">OI002328</t>
  </si>
  <si>
    <t xml:space="preserve">OI002329</t>
  </si>
  <si>
    <t xml:space="preserve">OI002330</t>
  </si>
  <si>
    <t xml:space="preserve">OI002331</t>
  </si>
  <si>
    <t xml:space="preserve">OI002332</t>
  </si>
  <si>
    <t xml:space="preserve">OI002333</t>
  </si>
  <si>
    <t xml:space="preserve">OI002334</t>
  </si>
  <si>
    <t xml:space="preserve">OI002335</t>
  </si>
  <si>
    <t xml:space="preserve">OI002336</t>
  </si>
  <si>
    <t xml:space="preserve">OI002337</t>
  </si>
  <si>
    <t xml:space="preserve">OI002338</t>
  </si>
  <si>
    <t xml:space="preserve">OI002339</t>
  </si>
  <si>
    <t xml:space="preserve">OI002340</t>
  </si>
  <si>
    <t xml:space="preserve">OI002341</t>
  </si>
  <si>
    <t xml:space="preserve">OI002342</t>
  </si>
  <si>
    <t xml:space="preserve">OI002343</t>
  </si>
  <si>
    <t xml:space="preserve">OI002344</t>
  </si>
  <si>
    <t xml:space="preserve">OI002345</t>
  </si>
  <si>
    <t xml:space="preserve">OI002346</t>
  </si>
  <si>
    <t xml:space="preserve">OI002347</t>
  </si>
  <si>
    <t xml:space="preserve">OI002348</t>
  </si>
  <si>
    <t xml:space="preserve">OI002349</t>
  </si>
  <si>
    <t xml:space="preserve">OI002350</t>
  </si>
  <si>
    <t xml:space="preserve">OI002351</t>
  </si>
  <si>
    <t xml:space="preserve">OI002352</t>
  </si>
  <si>
    <t xml:space="preserve">OI002353</t>
  </si>
  <si>
    <t xml:space="preserve">OI002354</t>
  </si>
  <si>
    <t xml:space="preserve">OI002355</t>
  </si>
  <si>
    <t xml:space="preserve">OI002356</t>
  </si>
  <si>
    <t xml:space="preserve">OI002357</t>
  </si>
  <si>
    <t xml:space="preserve">OI002358</t>
  </si>
  <si>
    <t xml:space="preserve">OI002359</t>
  </si>
  <si>
    <t xml:space="preserve">OI002360</t>
  </si>
  <si>
    <t xml:space="preserve">OI002361</t>
  </si>
  <si>
    <t xml:space="preserve">OI002362</t>
  </si>
  <si>
    <t xml:space="preserve">OI002363</t>
  </si>
  <si>
    <t xml:space="preserve">OI002364</t>
  </si>
  <si>
    <t xml:space="preserve">OI002365</t>
  </si>
  <si>
    <t xml:space="preserve">OI002366</t>
  </si>
  <si>
    <t xml:space="preserve">OI002367</t>
  </si>
  <si>
    <t xml:space="preserve">OI002368</t>
  </si>
  <si>
    <t xml:space="preserve">OI002369</t>
  </si>
  <si>
    <t xml:space="preserve">OI002370</t>
  </si>
  <si>
    <t xml:space="preserve">OI002371</t>
  </si>
  <si>
    <t xml:space="preserve">OI002372</t>
  </si>
  <si>
    <t xml:space="preserve">OI002373</t>
  </si>
  <si>
    <t xml:space="preserve">OI002374</t>
  </si>
  <si>
    <t xml:space="preserve">OI002375</t>
  </si>
  <si>
    <t xml:space="preserve">OI002376</t>
  </si>
  <si>
    <t xml:space="preserve">OI002377</t>
  </si>
  <si>
    <t xml:space="preserve">OI002378</t>
  </si>
  <si>
    <t xml:space="preserve">OI002379</t>
  </si>
  <si>
    <t xml:space="preserve">OI002380</t>
  </si>
  <si>
    <t xml:space="preserve">OI002381</t>
  </si>
  <si>
    <t xml:space="preserve">OI002382</t>
  </si>
  <si>
    <t xml:space="preserve">OI002383</t>
  </si>
  <si>
    <t xml:space="preserve">OI002384</t>
  </si>
  <si>
    <t xml:space="preserve">OI002385</t>
  </si>
  <si>
    <t xml:space="preserve">OI002386</t>
  </si>
  <si>
    <t xml:space="preserve">OI002387</t>
  </si>
  <si>
    <t xml:space="preserve">OI002388</t>
  </si>
  <si>
    <t xml:space="preserve">OI002389</t>
  </si>
  <si>
    <t xml:space="preserve">OI002390</t>
  </si>
  <si>
    <t xml:space="preserve">OI002391</t>
  </si>
  <si>
    <t xml:space="preserve">OI002392</t>
  </si>
  <si>
    <t xml:space="preserve">OI002393</t>
  </si>
  <si>
    <t xml:space="preserve">OI002394</t>
  </si>
  <si>
    <t xml:space="preserve">OI002395</t>
  </si>
  <si>
    <t xml:space="preserve">OI002396</t>
  </si>
  <si>
    <t xml:space="preserve">OI002397</t>
  </si>
  <si>
    <t xml:space="preserve">OI002398</t>
  </si>
  <si>
    <t xml:space="preserve">OI002399</t>
  </si>
  <si>
    <t xml:space="preserve">OI002400</t>
  </si>
  <si>
    <t xml:space="preserve">OI002401</t>
  </si>
  <si>
    <t xml:space="preserve">OI002402</t>
  </si>
  <si>
    <t xml:space="preserve">OI002403</t>
  </si>
  <si>
    <t xml:space="preserve">OI002404</t>
  </si>
  <si>
    <t xml:space="preserve">OI002405</t>
  </si>
  <si>
    <t xml:space="preserve">OI002406</t>
  </si>
  <si>
    <t xml:space="preserve">OI002407</t>
  </si>
  <si>
    <t xml:space="preserve">OI002408</t>
  </si>
  <si>
    <t xml:space="preserve">OI002409</t>
  </si>
  <si>
    <t xml:space="preserve">OI002410</t>
  </si>
  <si>
    <t xml:space="preserve">OI002411</t>
  </si>
  <si>
    <t xml:space="preserve">OI002412</t>
  </si>
  <si>
    <t xml:space="preserve">OI002413</t>
  </si>
  <si>
    <t xml:space="preserve">OI002414</t>
  </si>
  <si>
    <t xml:space="preserve">OI002415</t>
  </si>
  <si>
    <t xml:space="preserve">OI002416</t>
  </si>
  <si>
    <t xml:space="preserve">OI002417</t>
  </si>
  <si>
    <t xml:space="preserve">OI002418</t>
  </si>
  <si>
    <t xml:space="preserve">OI002419</t>
  </si>
  <si>
    <t xml:space="preserve">OI002420</t>
  </si>
  <si>
    <t xml:space="preserve">OI002421</t>
  </si>
  <si>
    <t xml:space="preserve">OI002422</t>
  </si>
  <si>
    <t xml:space="preserve">OI002423</t>
  </si>
  <si>
    <t xml:space="preserve">OI002424</t>
  </si>
  <si>
    <t xml:space="preserve">OI002425</t>
  </si>
  <si>
    <t xml:space="preserve">OI002426</t>
  </si>
  <si>
    <t xml:space="preserve">OI002427</t>
  </si>
  <si>
    <t xml:space="preserve">OI002428</t>
  </si>
  <si>
    <t xml:space="preserve">OI002429</t>
  </si>
  <si>
    <t xml:space="preserve">OI002430</t>
  </si>
  <si>
    <t xml:space="preserve">OI002431</t>
  </si>
  <si>
    <t xml:space="preserve">OI002432</t>
  </si>
  <si>
    <t xml:space="preserve">OI002433</t>
  </si>
  <si>
    <t xml:space="preserve">OI002434</t>
  </si>
  <si>
    <t xml:space="preserve">OI002435</t>
  </si>
  <si>
    <t xml:space="preserve">OI002436</t>
  </si>
  <si>
    <t xml:space="preserve">OI002437</t>
  </si>
  <si>
    <t xml:space="preserve">OI002438</t>
  </si>
  <si>
    <t xml:space="preserve">OI002439</t>
  </si>
  <si>
    <t xml:space="preserve">OI002440</t>
  </si>
  <si>
    <t xml:space="preserve">OI002441</t>
  </si>
  <si>
    <t xml:space="preserve">OI002442</t>
  </si>
  <si>
    <t xml:space="preserve">OI002443</t>
  </si>
  <si>
    <t xml:space="preserve">OI002444</t>
  </si>
  <si>
    <t xml:space="preserve">OI002445</t>
  </si>
  <si>
    <t xml:space="preserve">OI002446</t>
  </si>
  <si>
    <t xml:space="preserve">OI002447</t>
  </si>
  <si>
    <t xml:space="preserve">OI002448</t>
  </si>
  <si>
    <t xml:space="preserve">OI002449</t>
  </si>
  <si>
    <t xml:space="preserve">OI002450</t>
  </si>
  <si>
    <t xml:space="preserve">OI002451</t>
  </si>
  <si>
    <t xml:space="preserve">OI002452</t>
  </si>
  <si>
    <t xml:space="preserve">OI002453</t>
  </si>
  <si>
    <t xml:space="preserve">OI002454</t>
  </si>
  <si>
    <t xml:space="preserve">OI002455</t>
  </si>
  <si>
    <t xml:space="preserve">OI002456</t>
  </si>
  <si>
    <t xml:space="preserve">OI002457</t>
  </si>
  <si>
    <t xml:space="preserve">OI002458</t>
  </si>
  <si>
    <t xml:space="preserve">OI002459</t>
  </si>
  <si>
    <t xml:space="preserve">OI002460</t>
  </si>
  <si>
    <t xml:space="preserve">OI002461</t>
  </si>
  <si>
    <t xml:space="preserve">OI002462</t>
  </si>
  <si>
    <t xml:space="preserve">OI002463</t>
  </si>
  <si>
    <t xml:space="preserve">OI002464</t>
  </si>
  <si>
    <t xml:space="preserve">OI002465</t>
  </si>
  <si>
    <t xml:space="preserve">OI002466</t>
  </si>
  <si>
    <t xml:space="preserve">OI002467</t>
  </si>
  <si>
    <t xml:space="preserve">OI002468</t>
  </si>
  <si>
    <t xml:space="preserve">OI002469</t>
  </si>
  <si>
    <t xml:space="preserve">OI002470</t>
  </si>
  <si>
    <t xml:space="preserve">OI002471</t>
  </si>
  <si>
    <t xml:space="preserve">OI002472</t>
  </si>
  <si>
    <t xml:space="preserve">OI002473</t>
  </si>
  <si>
    <t xml:space="preserve">OI002474</t>
  </si>
  <si>
    <t xml:space="preserve">OI002475</t>
  </si>
  <si>
    <t xml:space="preserve">OI002476</t>
  </si>
  <si>
    <t xml:space="preserve">OI002477</t>
  </si>
  <si>
    <t xml:space="preserve">OI002478</t>
  </si>
  <si>
    <t xml:space="preserve">OI002479</t>
  </si>
  <si>
    <t xml:space="preserve">OI002480</t>
  </si>
  <si>
    <t xml:space="preserve">OI002481</t>
  </si>
  <si>
    <t xml:space="preserve">OI002482</t>
  </si>
  <si>
    <t xml:space="preserve">OI002483</t>
  </si>
  <si>
    <t xml:space="preserve">OI002484</t>
  </si>
  <si>
    <t xml:space="preserve">OI002485</t>
  </si>
  <si>
    <t xml:space="preserve">OI002486</t>
  </si>
  <si>
    <t xml:space="preserve">OI002487</t>
  </si>
  <si>
    <t xml:space="preserve">OI002488</t>
  </si>
  <si>
    <t xml:space="preserve">OI002489</t>
  </si>
  <si>
    <t xml:space="preserve">OI002490</t>
  </si>
  <si>
    <t xml:space="preserve">OI002491</t>
  </si>
  <si>
    <t xml:space="preserve">OI002492</t>
  </si>
  <si>
    <t xml:space="preserve">OI002493</t>
  </si>
  <si>
    <t xml:space="preserve">OI002494</t>
  </si>
  <si>
    <t xml:space="preserve">OI002495</t>
  </si>
  <si>
    <t xml:space="preserve">OI002496</t>
  </si>
  <si>
    <t xml:space="preserve">OI002497</t>
  </si>
  <si>
    <t xml:space="preserve">OI002498</t>
  </si>
  <si>
    <t xml:space="preserve">OI002499</t>
  </si>
  <si>
    <t xml:space="preserve">OI002500</t>
  </si>
  <si>
    <t xml:space="preserve">OI002501</t>
  </si>
  <si>
    <t xml:space="preserve">OI002502</t>
  </si>
  <si>
    <t xml:space="preserve">OI002503</t>
  </si>
  <si>
    <t xml:space="preserve">OI002504</t>
  </si>
  <si>
    <t xml:space="preserve">OI002505</t>
  </si>
  <si>
    <t xml:space="preserve">OI002506</t>
  </si>
  <si>
    <t xml:space="preserve">OI002507</t>
  </si>
  <si>
    <t xml:space="preserve">OI002508</t>
  </si>
  <si>
    <t xml:space="preserve">OI002509</t>
  </si>
  <si>
    <t xml:space="preserve">OI002510</t>
  </si>
  <si>
    <t xml:space="preserve">OI002511</t>
  </si>
  <si>
    <t xml:space="preserve">OI002512</t>
  </si>
  <si>
    <t xml:space="preserve">OI002513</t>
  </si>
  <si>
    <t xml:space="preserve">OI002514</t>
  </si>
  <si>
    <t xml:space="preserve">OI002515</t>
  </si>
  <si>
    <t xml:space="preserve">OI002516</t>
  </si>
  <si>
    <t xml:space="preserve">OI002517</t>
  </si>
  <si>
    <t xml:space="preserve">OI002518</t>
  </si>
  <si>
    <t xml:space="preserve">OI002519</t>
  </si>
  <si>
    <t xml:space="preserve">OI002520</t>
  </si>
  <si>
    <t xml:space="preserve">OI002521</t>
  </si>
  <si>
    <t xml:space="preserve">OI002522</t>
  </si>
  <si>
    <t xml:space="preserve">OI002523</t>
  </si>
  <si>
    <t xml:space="preserve">OI002524</t>
  </si>
  <si>
    <t xml:space="preserve">OI002525</t>
  </si>
  <si>
    <t xml:space="preserve">OI002526</t>
  </si>
  <si>
    <t xml:space="preserve">OI002527</t>
  </si>
  <si>
    <t xml:space="preserve">OI002528</t>
  </si>
  <si>
    <t xml:space="preserve">OI002529</t>
  </si>
  <si>
    <t xml:space="preserve">OI002530</t>
  </si>
  <si>
    <t xml:space="preserve">OI002531</t>
  </si>
  <si>
    <t xml:space="preserve">OI002532</t>
  </si>
  <si>
    <t xml:space="preserve">OI002533</t>
  </si>
  <si>
    <t xml:space="preserve">OI002534</t>
  </si>
  <si>
    <t xml:space="preserve">OI002535</t>
  </si>
  <si>
    <t xml:space="preserve">OI002536</t>
  </si>
  <si>
    <t xml:space="preserve">OI002537</t>
  </si>
  <si>
    <t xml:space="preserve">OI002538</t>
  </si>
  <si>
    <t xml:space="preserve">OI002539</t>
  </si>
  <si>
    <t xml:space="preserve">OI002540</t>
  </si>
  <si>
    <t xml:space="preserve">OI002541</t>
  </si>
  <si>
    <t xml:space="preserve">OI002542</t>
  </si>
  <si>
    <t xml:space="preserve">OI002543</t>
  </si>
  <si>
    <t xml:space="preserve">OI002544</t>
  </si>
  <si>
    <t xml:space="preserve">OI002545</t>
  </si>
  <si>
    <t xml:space="preserve">OI002546</t>
  </si>
  <si>
    <t xml:space="preserve">OI002547</t>
  </si>
  <si>
    <t xml:space="preserve">OI002548</t>
  </si>
  <si>
    <t xml:space="preserve">OI002549</t>
  </si>
  <si>
    <t xml:space="preserve">OI002550</t>
  </si>
  <si>
    <t xml:space="preserve">OI002551</t>
  </si>
  <si>
    <t xml:space="preserve">OI002552</t>
  </si>
  <si>
    <t xml:space="preserve">OI002553</t>
  </si>
  <si>
    <t xml:space="preserve">OI002554</t>
  </si>
  <si>
    <t xml:space="preserve">OI002555</t>
  </si>
  <si>
    <t xml:space="preserve">OI002556</t>
  </si>
  <si>
    <t xml:space="preserve">OI002557</t>
  </si>
  <si>
    <t xml:space="preserve">OI002558</t>
  </si>
  <si>
    <t xml:space="preserve">OI002559</t>
  </si>
  <si>
    <t xml:space="preserve">OI002560</t>
  </si>
  <si>
    <t xml:space="preserve">OI002561</t>
  </si>
  <si>
    <t xml:space="preserve">OI002562</t>
  </si>
  <si>
    <t xml:space="preserve">OI002563</t>
  </si>
  <si>
    <t xml:space="preserve">OI002564</t>
  </si>
  <si>
    <t xml:space="preserve">OI002565</t>
  </si>
  <si>
    <t xml:space="preserve">OI002566</t>
  </si>
  <si>
    <t xml:space="preserve">OI002567</t>
  </si>
  <si>
    <t xml:space="preserve">OI002568</t>
  </si>
  <si>
    <t xml:space="preserve">OI002569</t>
  </si>
  <si>
    <t xml:space="preserve">OI002570</t>
  </si>
  <si>
    <t xml:space="preserve">OI002571</t>
  </si>
  <si>
    <t xml:space="preserve">OI002572</t>
  </si>
  <si>
    <t xml:space="preserve">OI002573</t>
  </si>
  <si>
    <t xml:space="preserve">OI002574</t>
  </si>
  <si>
    <t xml:space="preserve">OI002575</t>
  </si>
  <si>
    <t xml:space="preserve">OI002576</t>
  </si>
  <si>
    <t xml:space="preserve">OI002577</t>
  </si>
  <si>
    <t xml:space="preserve">OI002578</t>
  </si>
  <si>
    <t xml:space="preserve">OI002579</t>
  </si>
  <si>
    <t xml:space="preserve">OI002580</t>
  </si>
  <si>
    <t xml:space="preserve">OI002581</t>
  </si>
  <si>
    <t xml:space="preserve">OI002582</t>
  </si>
  <si>
    <t xml:space="preserve">OI002583</t>
  </si>
  <si>
    <t xml:space="preserve">OI002584</t>
  </si>
  <si>
    <t xml:space="preserve">OI002585</t>
  </si>
  <si>
    <t xml:space="preserve">OI002586</t>
  </si>
  <si>
    <t xml:space="preserve">OI002587</t>
  </si>
  <si>
    <t xml:space="preserve">OI002588</t>
  </si>
  <si>
    <t xml:space="preserve">OI002589</t>
  </si>
  <si>
    <t xml:space="preserve">OI002590</t>
  </si>
  <si>
    <t xml:space="preserve">OI002591</t>
  </si>
  <si>
    <t xml:space="preserve">OI002592</t>
  </si>
  <si>
    <t xml:space="preserve">OI002593</t>
  </si>
  <si>
    <t xml:space="preserve">OI002594</t>
  </si>
  <si>
    <t xml:space="preserve">OI002595</t>
  </si>
  <si>
    <t xml:space="preserve">OI002596</t>
  </si>
  <si>
    <t xml:space="preserve">OI002597</t>
  </si>
  <si>
    <t xml:space="preserve">OI002598</t>
  </si>
  <si>
    <t xml:space="preserve">OI002599</t>
  </si>
  <si>
    <t xml:space="preserve">OI002600</t>
  </si>
  <si>
    <t xml:space="preserve">OI002601</t>
  </si>
  <si>
    <t xml:space="preserve">OI002602</t>
  </si>
  <si>
    <t xml:space="preserve">OI002603</t>
  </si>
  <si>
    <t xml:space="preserve">OI002604</t>
  </si>
  <si>
    <t xml:space="preserve">OI002605</t>
  </si>
  <si>
    <t xml:space="preserve">OI002606</t>
  </si>
  <si>
    <t xml:space="preserve">OI002607</t>
  </si>
  <si>
    <t xml:space="preserve">OI002608</t>
  </si>
  <si>
    <t xml:space="preserve">OI002609</t>
  </si>
  <si>
    <t xml:space="preserve">OI002610</t>
  </si>
  <si>
    <t xml:space="preserve">OI002611</t>
  </si>
  <si>
    <t xml:space="preserve">OI002612</t>
  </si>
  <si>
    <t xml:space="preserve">OI002613</t>
  </si>
  <si>
    <t xml:space="preserve">OI002614</t>
  </si>
  <si>
    <t xml:space="preserve">OI002615</t>
  </si>
  <si>
    <t xml:space="preserve">OI002616</t>
  </si>
  <si>
    <t xml:space="preserve">OI002617</t>
  </si>
  <si>
    <t xml:space="preserve">OI002618</t>
  </si>
  <si>
    <t xml:space="preserve">OI002619</t>
  </si>
  <si>
    <t xml:space="preserve">OI002620</t>
  </si>
  <si>
    <t xml:space="preserve">OI002621</t>
  </si>
  <si>
    <t xml:space="preserve">OI002622</t>
  </si>
  <si>
    <t xml:space="preserve">OI002623</t>
  </si>
  <si>
    <t xml:space="preserve">OI002624</t>
  </si>
  <si>
    <t xml:space="preserve">OI002625</t>
  </si>
  <si>
    <t xml:space="preserve">OI002626</t>
  </si>
  <si>
    <t xml:space="preserve">OI002627</t>
  </si>
  <si>
    <t xml:space="preserve">OI002628</t>
  </si>
  <si>
    <t xml:space="preserve">OI002629</t>
  </si>
  <si>
    <t xml:space="preserve">OI002630</t>
  </si>
  <si>
    <t xml:space="preserve">OI002631</t>
  </si>
  <si>
    <t xml:space="preserve">OI002632</t>
  </si>
  <si>
    <t xml:space="preserve">OI002633</t>
  </si>
  <si>
    <t xml:space="preserve">OI002634</t>
  </si>
  <si>
    <t xml:space="preserve">OI002635</t>
  </si>
  <si>
    <t xml:space="preserve">OI002636</t>
  </si>
  <si>
    <t xml:space="preserve">OI002637</t>
  </si>
  <si>
    <t xml:space="preserve">OI002638</t>
  </si>
  <si>
    <t xml:space="preserve">OI002639</t>
  </si>
  <si>
    <t xml:space="preserve">OI002640</t>
  </si>
  <si>
    <t xml:space="preserve">OI002641</t>
  </si>
  <si>
    <t xml:space="preserve">OI002642</t>
  </si>
  <si>
    <t xml:space="preserve">OI002643</t>
  </si>
  <si>
    <t xml:space="preserve">OI002644</t>
  </si>
  <si>
    <t xml:space="preserve">OI002645</t>
  </si>
  <si>
    <t xml:space="preserve">OI002646</t>
  </si>
  <si>
    <t xml:space="preserve">OI002647</t>
  </si>
  <si>
    <t xml:space="preserve">OI002648</t>
  </si>
  <si>
    <t xml:space="preserve">OI002649</t>
  </si>
  <si>
    <t xml:space="preserve">OI002650</t>
  </si>
  <si>
    <t xml:space="preserve">OI002651</t>
  </si>
  <si>
    <t xml:space="preserve">OI002652</t>
  </si>
  <si>
    <t xml:space="preserve">OI002653</t>
  </si>
  <si>
    <t xml:space="preserve">OI002654</t>
  </si>
  <si>
    <t xml:space="preserve">OI002655</t>
  </si>
  <si>
    <t xml:space="preserve">OI002656</t>
  </si>
  <si>
    <t xml:space="preserve">OI002657</t>
  </si>
  <si>
    <t xml:space="preserve">OI002658</t>
  </si>
  <si>
    <t xml:space="preserve">OI002659</t>
  </si>
  <si>
    <t xml:space="preserve">OI002660</t>
  </si>
  <si>
    <t xml:space="preserve">OI002661</t>
  </si>
  <si>
    <t xml:space="preserve">OI002662</t>
  </si>
  <si>
    <t xml:space="preserve">OI002663</t>
  </si>
  <si>
    <t xml:space="preserve">OI002664</t>
  </si>
  <si>
    <t xml:space="preserve">OI002665</t>
  </si>
  <si>
    <t xml:space="preserve">OI002666</t>
  </si>
  <si>
    <t xml:space="preserve">OI002667</t>
  </si>
  <si>
    <t xml:space="preserve">OI002668</t>
  </si>
  <si>
    <t xml:space="preserve">OI002669</t>
  </si>
  <si>
    <t xml:space="preserve">OI002670</t>
  </si>
  <si>
    <t xml:space="preserve">OI002671</t>
  </si>
  <si>
    <t xml:space="preserve">OI002672</t>
  </si>
  <si>
    <t xml:space="preserve">OI002673</t>
  </si>
  <si>
    <t xml:space="preserve">OI002674</t>
  </si>
  <si>
    <t xml:space="preserve">OI002675</t>
  </si>
  <si>
    <t xml:space="preserve">OI002676</t>
  </si>
  <si>
    <t xml:space="preserve">OI002677</t>
  </si>
  <si>
    <t xml:space="preserve">OI002678</t>
  </si>
  <si>
    <t xml:space="preserve">OI002679</t>
  </si>
  <si>
    <t xml:space="preserve">OI002680</t>
  </si>
  <si>
    <t xml:space="preserve">OI002681</t>
  </si>
  <si>
    <t xml:space="preserve">OI002682</t>
  </si>
  <si>
    <t xml:space="preserve">OI002683</t>
  </si>
  <si>
    <t xml:space="preserve">OI002684</t>
  </si>
  <si>
    <t xml:space="preserve">OI002685</t>
  </si>
  <si>
    <t xml:space="preserve">OI002686</t>
  </si>
  <si>
    <t xml:space="preserve">OI002687</t>
  </si>
  <si>
    <t xml:space="preserve">OI002688</t>
  </si>
  <si>
    <t xml:space="preserve">OI002689</t>
  </si>
  <si>
    <t xml:space="preserve">OI002690</t>
  </si>
  <si>
    <t xml:space="preserve">OI002691</t>
  </si>
  <si>
    <t xml:space="preserve">OI002692</t>
  </si>
  <si>
    <t xml:space="preserve">OI002693</t>
  </si>
  <si>
    <t xml:space="preserve">OI002694</t>
  </si>
  <si>
    <t xml:space="preserve">OI002695</t>
  </si>
  <si>
    <t xml:space="preserve">OI002696</t>
  </si>
  <si>
    <t xml:space="preserve">OI002697</t>
  </si>
  <si>
    <t xml:space="preserve">OI002698</t>
  </si>
  <si>
    <t xml:space="preserve">OI002699</t>
  </si>
  <si>
    <t xml:space="preserve">OI002700</t>
  </si>
  <si>
    <t xml:space="preserve">OI002701</t>
  </si>
  <si>
    <t xml:space="preserve">OI002702</t>
  </si>
  <si>
    <t xml:space="preserve">OI002703</t>
  </si>
  <si>
    <t xml:space="preserve">OI002704</t>
  </si>
  <si>
    <t xml:space="preserve">OI002705</t>
  </si>
  <si>
    <t xml:space="preserve">OI002706</t>
  </si>
  <si>
    <t xml:space="preserve">OI002707</t>
  </si>
  <si>
    <t xml:space="preserve">OI002708</t>
  </si>
  <si>
    <t xml:space="preserve">OI002709</t>
  </si>
  <si>
    <t xml:space="preserve">OI002710</t>
  </si>
  <si>
    <t xml:space="preserve">OI002711</t>
  </si>
  <si>
    <t xml:space="preserve">OI002712</t>
  </si>
  <si>
    <t xml:space="preserve">OI002713</t>
  </si>
  <si>
    <t xml:space="preserve">OI002714</t>
  </si>
  <si>
    <t xml:space="preserve">OI002715</t>
  </si>
  <si>
    <t xml:space="preserve">OI002716</t>
  </si>
  <si>
    <t xml:space="preserve">OI002717</t>
  </si>
  <si>
    <t xml:space="preserve">OI002718</t>
  </si>
  <si>
    <t xml:space="preserve">OI002719</t>
  </si>
  <si>
    <t xml:space="preserve">OI002720</t>
  </si>
  <si>
    <t xml:space="preserve">OI002721</t>
  </si>
  <si>
    <t xml:space="preserve">OI002722</t>
  </si>
  <si>
    <t xml:space="preserve">OI002723</t>
  </si>
  <si>
    <t xml:space="preserve">OI002724</t>
  </si>
  <si>
    <t xml:space="preserve">OI002725</t>
  </si>
  <si>
    <t xml:space="preserve">OI002726</t>
  </si>
  <si>
    <t xml:space="preserve">OI002727</t>
  </si>
  <si>
    <t xml:space="preserve">OI002728</t>
  </si>
  <si>
    <t xml:space="preserve">OI002729</t>
  </si>
  <si>
    <t xml:space="preserve">OI002730</t>
  </si>
  <si>
    <t xml:space="preserve">OI002731</t>
  </si>
  <si>
    <t xml:space="preserve">OI002732</t>
  </si>
  <si>
    <t xml:space="preserve">OI002733</t>
  </si>
  <si>
    <t xml:space="preserve">OI002734</t>
  </si>
  <si>
    <t xml:space="preserve">OI002735</t>
  </si>
  <si>
    <t xml:space="preserve">OI002736</t>
  </si>
  <si>
    <t xml:space="preserve">OI002737</t>
  </si>
  <si>
    <t xml:space="preserve">OI002738</t>
  </si>
  <si>
    <t xml:space="preserve">OI002739</t>
  </si>
  <si>
    <t xml:space="preserve">OI002740</t>
  </si>
  <si>
    <t xml:space="preserve">OI002741</t>
  </si>
  <si>
    <t xml:space="preserve">OI002742</t>
  </si>
  <si>
    <t xml:space="preserve">OI002743</t>
  </si>
  <si>
    <t xml:space="preserve">OI002744</t>
  </si>
  <si>
    <t xml:space="preserve">OI002745</t>
  </si>
  <si>
    <t xml:space="preserve">OI002746</t>
  </si>
  <si>
    <t xml:space="preserve">OI002747</t>
  </si>
  <si>
    <t xml:space="preserve">OI002748</t>
  </si>
  <si>
    <t xml:space="preserve">OI002749</t>
  </si>
  <si>
    <t xml:space="preserve">OI002750</t>
  </si>
  <si>
    <t xml:space="preserve">OI002751</t>
  </si>
  <si>
    <t xml:space="preserve">OI002752</t>
  </si>
  <si>
    <t xml:space="preserve">OI002753</t>
  </si>
  <si>
    <t xml:space="preserve">OI002754</t>
  </si>
  <si>
    <t xml:space="preserve">OI002755</t>
  </si>
  <si>
    <t xml:space="preserve">OI002756</t>
  </si>
  <si>
    <t xml:space="preserve">OI002757</t>
  </si>
  <si>
    <t xml:space="preserve">OI002758</t>
  </si>
  <si>
    <t xml:space="preserve">OI002759</t>
  </si>
  <si>
    <t xml:space="preserve">OI002760</t>
  </si>
  <si>
    <t xml:space="preserve">OI002761</t>
  </si>
  <si>
    <t xml:space="preserve">OI002762</t>
  </si>
  <si>
    <t xml:space="preserve">OI002763</t>
  </si>
  <si>
    <t xml:space="preserve">OI002764</t>
  </si>
  <si>
    <t xml:space="preserve">OI002765</t>
  </si>
  <si>
    <t xml:space="preserve">OI002766</t>
  </si>
  <si>
    <t xml:space="preserve">OI002767</t>
  </si>
  <si>
    <t xml:space="preserve">OI002768</t>
  </si>
  <si>
    <t xml:space="preserve">OI002769</t>
  </si>
  <si>
    <t xml:space="preserve">OI002770</t>
  </si>
  <si>
    <t xml:space="preserve">OI002771</t>
  </si>
  <si>
    <t xml:space="preserve">OI002772</t>
  </si>
  <si>
    <t xml:space="preserve">OI002773</t>
  </si>
  <si>
    <t xml:space="preserve">OI002774</t>
  </si>
  <si>
    <t xml:space="preserve">OI002775</t>
  </si>
  <si>
    <t xml:space="preserve">OI002776</t>
  </si>
  <si>
    <t xml:space="preserve">OI002777</t>
  </si>
  <si>
    <t xml:space="preserve">OI002778</t>
  </si>
  <si>
    <t xml:space="preserve">OI002779</t>
  </si>
  <si>
    <t xml:space="preserve">OI002780</t>
  </si>
  <si>
    <t xml:space="preserve">OI002781</t>
  </si>
  <si>
    <t xml:space="preserve">OI002782</t>
  </si>
  <si>
    <t xml:space="preserve">OI002783</t>
  </si>
  <si>
    <t xml:space="preserve">OI002784</t>
  </si>
  <si>
    <t xml:space="preserve">OI002785</t>
  </si>
  <si>
    <t xml:space="preserve">OI002786</t>
  </si>
  <si>
    <t xml:space="preserve">OI002787</t>
  </si>
  <si>
    <t xml:space="preserve">OI002788</t>
  </si>
  <si>
    <t xml:space="preserve">OI002789</t>
  </si>
  <si>
    <t xml:space="preserve">OI002790</t>
  </si>
  <si>
    <t xml:space="preserve">OI002791</t>
  </si>
  <si>
    <t xml:space="preserve">OI002792</t>
  </si>
  <si>
    <t xml:space="preserve">OI002793</t>
  </si>
  <si>
    <t xml:space="preserve">OI002794</t>
  </si>
  <si>
    <t xml:space="preserve">OI002795</t>
  </si>
  <si>
    <t xml:space="preserve">OI002796</t>
  </si>
  <si>
    <t xml:space="preserve">OI002797</t>
  </si>
  <si>
    <t xml:space="preserve">OI002798</t>
  </si>
  <si>
    <t xml:space="preserve">OI002799</t>
  </si>
  <si>
    <t xml:space="preserve">OI002800</t>
  </si>
  <si>
    <t xml:space="preserve">OI002801</t>
  </si>
  <si>
    <t xml:space="preserve">OI002802</t>
  </si>
  <si>
    <t xml:space="preserve">OI002803</t>
  </si>
  <si>
    <t xml:space="preserve">OI002804</t>
  </si>
  <si>
    <t xml:space="preserve">OI002805</t>
  </si>
  <si>
    <t xml:space="preserve">OI002806</t>
  </si>
  <si>
    <t xml:space="preserve">OI002807</t>
  </si>
  <si>
    <t xml:space="preserve">OI002808</t>
  </si>
  <si>
    <t xml:space="preserve">OI002809</t>
  </si>
  <si>
    <t xml:space="preserve">OI002810</t>
  </si>
  <si>
    <t xml:space="preserve">OI002811</t>
  </si>
  <si>
    <t xml:space="preserve">OI002812</t>
  </si>
  <si>
    <t xml:space="preserve">OI002813</t>
  </si>
  <si>
    <t xml:space="preserve">OI002814</t>
  </si>
  <si>
    <t xml:space="preserve">OI002815</t>
  </si>
  <si>
    <t xml:space="preserve">OI002816</t>
  </si>
  <si>
    <t xml:space="preserve">OI002817</t>
  </si>
  <si>
    <t xml:space="preserve">OI002818</t>
  </si>
  <si>
    <t xml:space="preserve">OI002819</t>
  </si>
  <si>
    <t xml:space="preserve">OI002820</t>
  </si>
  <si>
    <t xml:space="preserve">OI002821</t>
  </si>
  <si>
    <t xml:space="preserve">OI002822</t>
  </si>
  <si>
    <t xml:space="preserve">OI002823</t>
  </si>
  <si>
    <t xml:space="preserve">OI002824</t>
  </si>
  <si>
    <t xml:space="preserve">OI002825</t>
  </si>
  <si>
    <t xml:space="preserve">OI002826</t>
  </si>
  <si>
    <t xml:space="preserve">OI002827</t>
  </si>
  <si>
    <t xml:space="preserve">OI002828</t>
  </si>
  <si>
    <t xml:space="preserve">OI002829</t>
  </si>
  <si>
    <t xml:space="preserve">OI002830</t>
  </si>
  <si>
    <t xml:space="preserve">OI002831</t>
  </si>
  <si>
    <t xml:space="preserve">OI002832</t>
  </si>
  <si>
    <t xml:space="preserve">OI002833</t>
  </si>
  <si>
    <t xml:space="preserve">OI002834</t>
  </si>
  <si>
    <t xml:space="preserve">OI002835</t>
  </si>
  <si>
    <t xml:space="preserve">OI002836</t>
  </si>
  <si>
    <t xml:space="preserve">OI002837</t>
  </si>
  <si>
    <t xml:space="preserve">OI002838</t>
  </si>
  <si>
    <t xml:space="preserve">OI002839</t>
  </si>
  <si>
    <t xml:space="preserve">OI002840</t>
  </si>
  <si>
    <t xml:space="preserve">OI002841</t>
  </si>
  <si>
    <t xml:space="preserve">OI002842</t>
  </si>
  <si>
    <t xml:space="preserve">OI002843</t>
  </si>
  <si>
    <t xml:space="preserve">OI002844</t>
  </si>
  <si>
    <t xml:space="preserve">OI002845</t>
  </si>
  <si>
    <t xml:space="preserve">OI002846</t>
  </si>
  <si>
    <t xml:space="preserve">OI002847</t>
  </si>
  <si>
    <t xml:space="preserve">OI002848</t>
  </si>
  <si>
    <t xml:space="preserve">OI002849</t>
  </si>
  <si>
    <t xml:space="preserve">OI002850</t>
  </si>
  <si>
    <t xml:space="preserve">OI002851</t>
  </si>
  <si>
    <t xml:space="preserve">OI002852</t>
  </si>
  <si>
    <t xml:space="preserve">OI002853</t>
  </si>
  <si>
    <t xml:space="preserve">OI002854</t>
  </si>
  <si>
    <t xml:space="preserve">OI002855</t>
  </si>
  <si>
    <t xml:space="preserve">OI002856</t>
  </si>
  <si>
    <t xml:space="preserve">OI002857</t>
  </si>
  <si>
    <t xml:space="preserve">OI002858</t>
  </si>
  <si>
    <t xml:space="preserve">OI002859</t>
  </si>
  <si>
    <t xml:space="preserve">OI002860</t>
  </si>
  <si>
    <t xml:space="preserve">OI002861</t>
  </si>
  <si>
    <t xml:space="preserve">OI002862</t>
  </si>
  <si>
    <t xml:space="preserve">OI002863</t>
  </si>
  <si>
    <t xml:space="preserve">OI002864</t>
  </si>
  <si>
    <t xml:space="preserve">OI002865</t>
  </si>
  <si>
    <t xml:space="preserve">OI002866</t>
  </si>
  <si>
    <t xml:space="preserve">OI002867</t>
  </si>
  <si>
    <t xml:space="preserve">OI002868</t>
  </si>
  <si>
    <t xml:space="preserve">OI002869</t>
  </si>
  <si>
    <t xml:space="preserve">OI002870</t>
  </si>
  <si>
    <t xml:space="preserve">OI002871</t>
  </si>
  <si>
    <t xml:space="preserve">OI002872</t>
  </si>
  <si>
    <t xml:space="preserve">OI002873</t>
  </si>
  <si>
    <t xml:space="preserve">OI002874</t>
  </si>
  <si>
    <t xml:space="preserve">OI002875</t>
  </si>
  <si>
    <t xml:space="preserve">OI002876</t>
  </si>
  <si>
    <t xml:space="preserve">OI002877</t>
  </si>
  <si>
    <t xml:space="preserve">OI002878</t>
  </si>
  <si>
    <t xml:space="preserve">OI002879</t>
  </si>
  <si>
    <t xml:space="preserve">OI002880</t>
  </si>
  <si>
    <t xml:space="preserve">OI002881</t>
  </si>
  <si>
    <t xml:space="preserve">OI002882</t>
  </si>
  <si>
    <t xml:space="preserve">OI002883</t>
  </si>
  <si>
    <t xml:space="preserve">OI002884</t>
  </si>
  <si>
    <t xml:space="preserve">OI002885</t>
  </si>
  <si>
    <t xml:space="preserve">OI002886</t>
  </si>
  <si>
    <t xml:space="preserve">OI002887</t>
  </si>
  <si>
    <t xml:space="preserve">OI002888</t>
  </si>
  <si>
    <t xml:space="preserve">OI002889</t>
  </si>
  <si>
    <t xml:space="preserve">OI002890</t>
  </si>
  <si>
    <t xml:space="preserve">OI002891</t>
  </si>
  <si>
    <t xml:space="preserve">OI002892</t>
  </si>
  <si>
    <t xml:space="preserve">OI002893</t>
  </si>
  <si>
    <t xml:space="preserve">OI002894</t>
  </si>
  <si>
    <t xml:space="preserve">OI002895</t>
  </si>
  <si>
    <t xml:space="preserve">OI002896</t>
  </si>
  <si>
    <t xml:space="preserve">OI002897</t>
  </si>
  <si>
    <t xml:space="preserve">OI002898</t>
  </si>
  <si>
    <t xml:space="preserve">OI002899</t>
  </si>
  <si>
    <t xml:space="preserve">OI002900</t>
  </si>
  <si>
    <t xml:space="preserve">OI002901</t>
  </si>
  <si>
    <t xml:space="preserve">OI002902</t>
  </si>
  <si>
    <t xml:space="preserve">OI002903</t>
  </si>
  <si>
    <t xml:space="preserve">OI002904</t>
  </si>
  <si>
    <t xml:space="preserve">OI002905</t>
  </si>
  <si>
    <t xml:space="preserve">OI002906</t>
  </si>
  <si>
    <t xml:space="preserve">OI002907</t>
  </si>
  <si>
    <t xml:space="preserve">OI002908</t>
  </si>
  <si>
    <t xml:space="preserve">OI002909</t>
  </si>
  <si>
    <t xml:space="preserve">OI002910</t>
  </si>
  <si>
    <t xml:space="preserve">OI002911</t>
  </si>
  <si>
    <t xml:space="preserve">OI002912</t>
  </si>
  <si>
    <t xml:space="preserve">OI002913</t>
  </si>
  <si>
    <t xml:space="preserve">OI002914</t>
  </si>
  <si>
    <t xml:space="preserve">OI002915</t>
  </si>
  <si>
    <t xml:space="preserve">OI002916</t>
  </si>
  <si>
    <t xml:space="preserve">OI002917</t>
  </si>
  <si>
    <t xml:space="preserve">OI002918</t>
  </si>
  <si>
    <t xml:space="preserve">OI002919</t>
  </si>
  <si>
    <t xml:space="preserve">OI002920</t>
  </si>
  <si>
    <t xml:space="preserve">OI002921</t>
  </si>
  <si>
    <t xml:space="preserve">OI002922</t>
  </si>
  <si>
    <t xml:space="preserve">OI002923</t>
  </si>
  <si>
    <t xml:space="preserve">OI002924</t>
  </si>
  <si>
    <t xml:space="preserve">OI002925</t>
  </si>
  <si>
    <t xml:space="preserve">OI002926</t>
  </si>
  <si>
    <t xml:space="preserve">OI002927</t>
  </si>
  <si>
    <t xml:space="preserve">OI002928</t>
  </si>
  <si>
    <t xml:space="preserve">OI002929</t>
  </si>
  <si>
    <t xml:space="preserve">OI002930</t>
  </si>
  <si>
    <t xml:space="preserve">OI002931</t>
  </si>
  <si>
    <t xml:space="preserve">OI002932</t>
  </si>
  <si>
    <t xml:space="preserve">OI002933</t>
  </si>
  <si>
    <t xml:space="preserve">OI002934</t>
  </si>
  <si>
    <t xml:space="preserve">OI002935</t>
  </si>
  <si>
    <t xml:space="preserve">OI002936</t>
  </si>
  <si>
    <t xml:space="preserve">OI002937</t>
  </si>
  <si>
    <t xml:space="preserve">OI002938</t>
  </si>
  <si>
    <t xml:space="preserve">OI002939</t>
  </si>
  <si>
    <t xml:space="preserve">OI002940</t>
  </si>
  <si>
    <t xml:space="preserve">OI002941</t>
  </si>
  <si>
    <t xml:space="preserve">OI002942</t>
  </si>
  <si>
    <t xml:space="preserve">OI002943</t>
  </si>
  <si>
    <t xml:space="preserve">OI002944</t>
  </si>
  <si>
    <t xml:space="preserve">OI002945</t>
  </si>
  <si>
    <t xml:space="preserve">OI002946</t>
  </si>
  <si>
    <t xml:space="preserve">OI002947</t>
  </si>
  <si>
    <t xml:space="preserve">OI002948</t>
  </si>
  <si>
    <t xml:space="preserve">OI002949</t>
  </si>
  <si>
    <t xml:space="preserve">OI002950</t>
  </si>
  <si>
    <t xml:space="preserve">OI002951</t>
  </si>
  <si>
    <t xml:space="preserve">OI002952</t>
  </si>
  <si>
    <t xml:space="preserve">OI002953</t>
  </si>
  <si>
    <t xml:space="preserve">OI002954</t>
  </si>
  <si>
    <t xml:space="preserve">OI002955</t>
  </si>
  <si>
    <t xml:space="preserve">OI002956</t>
  </si>
  <si>
    <t xml:space="preserve">OI002957</t>
  </si>
  <si>
    <t xml:space="preserve">OI002958</t>
  </si>
  <si>
    <t xml:space="preserve">OI002959</t>
  </si>
  <si>
    <t xml:space="preserve">OI002960</t>
  </si>
  <si>
    <t xml:space="preserve">OI002961</t>
  </si>
  <si>
    <t xml:space="preserve">OI002962</t>
  </si>
  <si>
    <t xml:space="preserve">OI002963</t>
  </si>
  <si>
    <t xml:space="preserve">OI002964</t>
  </si>
  <si>
    <t xml:space="preserve">OI002965</t>
  </si>
  <si>
    <t xml:space="preserve">OI002966</t>
  </si>
  <si>
    <t xml:space="preserve">OI002967</t>
  </si>
  <si>
    <t xml:space="preserve">OI002968</t>
  </si>
  <si>
    <t xml:space="preserve">OI002969</t>
  </si>
  <si>
    <t xml:space="preserve">OI002970</t>
  </si>
  <si>
    <t xml:space="preserve">OI002971</t>
  </si>
  <si>
    <t xml:space="preserve">OI002972</t>
  </si>
  <si>
    <t xml:space="preserve">OI002973</t>
  </si>
  <si>
    <t xml:space="preserve">OI002974</t>
  </si>
  <si>
    <t xml:space="preserve">OI002975</t>
  </si>
  <si>
    <t xml:space="preserve">OI002976</t>
  </si>
  <si>
    <t xml:space="preserve">OI002977</t>
  </si>
  <si>
    <t xml:space="preserve">OI002978</t>
  </si>
  <si>
    <t xml:space="preserve">OI002979</t>
  </si>
  <si>
    <t xml:space="preserve">OI002980</t>
  </si>
  <si>
    <t xml:space="preserve">OI002981</t>
  </si>
  <si>
    <t xml:space="preserve">OI002982</t>
  </si>
  <si>
    <t xml:space="preserve">OI002983</t>
  </si>
  <si>
    <t xml:space="preserve">OI002984</t>
  </si>
  <si>
    <t xml:space="preserve">OI002985</t>
  </si>
  <si>
    <t xml:space="preserve">OI002986</t>
  </si>
  <si>
    <t xml:space="preserve">OI002987</t>
  </si>
  <si>
    <t xml:space="preserve">OI002988</t>
  </si>
  <si>
    <t xml:space="preserve">OI002989</t>
  </si>
  <si>
    <t xml:space="preserve">OI002990</t>
  </si>
  <si>
    <t xml:space="preserve">OI002991</t>
  </si>
  <si>
    <t xml:space="preserve">OI002992</t>
  </si>
  <si>
    <t xml:space="preserve">OI002993</t>
  </si>
  <si>
    <t xml:space="preserve">OI002994</t>
  </si>
  <si>
    <t xml:space="preserve">OI002995</t>
  </si>
  <si>
    <t xml:space="preserve">OI002996</t>
  </si>
  <si>
    <t xml:space="preserve">OI002997</t>
  </si>
  <si>
    <t xml:space="preserve">OI002998</t>
  </si>
  <si>
    <t xml:space="preserve">OI002999</t>
  </si>
  <si>
    <t xml:space="preserve">OI003000</t>
  </si>
  <si>
    <t xml:space="preserve">OI003001</t>
  </si>
  <si>
    <t xml:space="preserve">OI003002</t>
  </si>
  <si>
    <t xml:space="preserve">OI003003</t>
  </si>
  <si>
    <t xml:space="preserve">OI003004</t>
  </si>
  <si>
    <t xml:space="preserve">OI003005</t>
  </si>
  <si>
    <t xml:space="preserve">OI003006</t>
  </si>
  <si>
    <t xml:space="preserve">OI003007</t>
  </si>
  <si>
    <t xml:space="preserve">OI003008</t>
  </si>
  <si>
    <t xml:space="preserve">OI003009</t>
  </si>
  <si>
    <t xml:space="preserve">OI003010</t>
  </si>
  <si>
    <t xml:space="preserve">OI003011</t>
  </si>
  <si>
    <t xml:space="preserve">OI003012</t>
  </si>
  <si>
    <t xml:space="preserve">OI003013</t>
  </si>
  <si>
    <t xml:space="preserve">OI003014</t>
  </si>
  <si>
    <t xml:space="preserve">OI003015</t>
  </si>
  <si>
    <t xml:space="preserve">OI003016</t>
  </si>
  <si>
    <t xml:space="preserve">OI003017</t>
  </si>
  <si>
    <t xml:space="preserve">OI003018</t>
  </si>
  <si>
    <t xml:space="preserve">OI003019</t>
  </si>
  <si>
    <t xml:space="preserve">OI003020</t>
  </si>
  <si>
    <t xml:space="preserve">OI003021</t>
  </si>
  <si>
    <t xml:space="preserve">OI003022</t>
  </si>
  <si>
    <t xml:space="preserve">OI003023</t>
  </si>
  <si>
    <t xml:space="preserve">OI003024</t>
  </si>
  <si>
    <t xml:space="preserve">OI003025</t>
  </si>
  <si>
    <t xml:space="preserve">OI003026</t>
  </si>
  <si>
    <t xml:space="preserve">OI003027</t>
  </si>
  <si>
    <t xml:space="preserve">OI003028</t>
  </si>
  <si>
    <t xml:space="preserve">OI003029</t>
  </si>
  <si>
    <t xml:space="preserve">OI003030</t>
  </si>
  <si>
    <t xml:space="preserve">OI003031</t>
  </si>
  <si>
    <t xml:space="preserve">OI003032</t>
  </si>
  <si>
    <t xml:space="preserve">OI003033</t>
  </si>
  <si>
    <t xml:space="preserve">OI003034</t>
  </si>
  <si>
    <t xml:space="preserve">OI003035</t>
  </si>
  <si>
    <t xml:space="preserve">OI003036</t>
  </si>
  <si>
    <t xml:space="preserve">OI003037</t>
  </si>
  <si>
    <t xml:space="preserve">OI003038</t>
  </si>
  <si>
    <t xml:space="preserve">OI003039</t>
  </si>
  <si>
    <t xml:space="preserve">OI003040</t>
  </si>
  <si>
    <t xml:space="preserve">OI003041</t>
  </si>
  <si>
    <t xml:space="preserve">OI003042</t>
  </si>
  <si>
    <t xml:space="preserve">OI003043</t>
  </si>
  <si>
    <t xml:space="preserve">OI003044</t>
  </si>
  <si>
    <t xml:space="preserve">OI003045</t>
  </si>
  <si>
    <t xml:space="preserve">OI003046</t>
  </si>
  <si>
    <t xml:space="preserve">OI003047</t>
  </si>
  <si>
    <t xml:space="preserve">OI003048</t>
  </si>
  <si>
    <t xml:space="preserve">OI003049</t>
  </si>
  <si>
    <t xml:space="preserve">OI003050</t>
  </si>
  <si>
    <t xml:space="preserve">OI003051</t>
  </si>
  <si>
    <t xml:space="preserve">OI003052</t>
  </si>
  <si>
    <t xml:space="preserve">OI003053</t>
  </si>
  <si>
    <t xml:space="preserve">OI003054</t>
  </si>
  <si>
    <t xml:space="preserve">OI003055</t>
  </si>
  <si>
    <t xml:space="preserve">OI003056</t>
  </si>
  <si>
    <t xml:space="preserve">OI003057</t>
  </si>
  <si>
    <t xml:space="preserve">OI003058</t>
  </si>
  <si>
    <t xml:space="preserve">OI003059</t>
  </si>
  <si>
    <t xml:space="preserve">OI003060</t>
  </si>
  <si>
    <t xml:space="preserve">OI003061</t>
  </si>
  <si>
    <t xml:space="preserve">OI003062</t>
  </si>
  <si>
    <t xml:space="preserve">OI003063</t>
  </si>
  <si>
    <t xml:space="preserve">OI003064</t>
  </si>
  <si>
    <t xml:space="preserve">OI003065</t>
  </si>
  <si>
    <t xml:space="preserve">OI003066</t>
  </si>
  <si>
    <t xml:space="preserve">OI003067</t>
  </si>
  <si>
    <t xml:space="preserve">OI003068</t>
  </si>
  <si>
    <t xml:space="preserve">OI003069</t>
  </si>
  <si>
    <t xml:space="preserve">OI003070</t>
  </si>
  <si>
    <t xml:space="preserve">OI003071</t>
  </si>
  <si>
    <t xml:space="preserve">OI003072</t>
  </si>
  <si>
    <t xml:space="preserve">OI003073</t>
  </si>
  <si>
    <t xml:space="preserve">OI003074</t>
  </si>
  <si>
    <t xml:space="preserve">OI003075</t>
  </si>
  <si>
    <t xml:space="preserve">OI003076</t>
  </si>
  <si>
    <t xml:space="preserve">OI003077</t>
  </si>
  <si>
    <t xml:space="preserve">OI003078</t>
  </si>
  <si>
    <t xml:space="preserve">OI003079</t>
  </si>
  <si>
    <t xml:space="preserve">OI003080</t>
  </si>
  <si>
    <t xml:space="preserve">OI003081</t>
  </si>
  <si>
    <t xml:space="preserve">OI003082</t>
  </si>
  <si>
    <t xml:space="preserve">OI003083</t>
  </si>
  <si>
    <t xml:space="preserve">OI003084</t>
  </si>
  <si>
    <t xml:space="preserve">OI003085</t>
  </si>
  <si>
    <t xml:space="preserve">OI003086</t>
  </si>
  <si>
    <t xml:space="preserve">OI003087</t>
  </si>
  <si>
    <t xml:space="preserve">OI003088</t>
  </si>
  <si>
    <t xml:space="preserve">OI003089</t>
  </si>
  <si>
    <t xml:space="preserve">OI003090</t>
  </si>
  <si>
    <t xml:space="preserve">OI003091</t>
  </si>
  <si>
    <t xml:space="preserve">OI003092</t>
  </si>
  <si>
    <t xml:space="preserve">OI003093</t>
  </si>
  <si>
    <t xml:space="preserve">OI003094</t>
  </si>
  <si>
    <t xml:space="preserve">OI003095</t>
  </si>
  <si>
    <t xml:space="preserve">OI003096</t>
  </si>
  <si>
    <t xml:space="preserve">OI003097</t>
  </si>
  <si>
    <t xml:space="preserve">OI003098</t>
  </si>
  <si>
    <t xml:space="preserve">OI003099</t>
  </si>
  <si>
    <t xml:space="preserve">OI003100</t>
  </si>
  <si>
    <t xml:space="preserve">OI003101</t>
  </si>
  <si>
    <t xml:space="preserve">OI003102</t>
  </si>
  <si>
    <t xml:space="preserve">OI003103</t>
  </si>
  <si>
    <t xml:space="preserve">OI003104</t>
  </si>
  <si>
    <t xml:space="preserve">OI003105</t>
  </si>
  <si>
    <t xml:space="preserve">OI003106</t>
  </si>
  <si>
    <t xml:space="preserve">OI003107</t>
  </si>
  <si>
    <t xml:space="preserve">OI003108</t>
  </si>
  <si>
    <t xml:space="preserve">OI003109</t>
  </si>
  <si>
    <t xml:space="preserve">OI003110</t>
  </si>
  <si>
    <t xml:space="preserve">OI003111</t>
  </si>
  <si>
    <t xml:space="preserve">OI003112</t>
  </si>
  <si>
    <t xml:space="preserve">OI003113</t>
  </si>
  <si>
    <t xml:space="preserve">OI003114</t>
  </si>
  <si>
    <t xml:space="preserve">OI003115</t>
  </si>
  <si>
    <t xml:space="preserve">OI003116</t>
  </si>
  <si>
    <t xml:space="preserve">OI003117</t>
  </si>
  <si>
    <t xml:space="preserve">OI003118</t>
  </si>
  <si>
    <t xml:space="preserve">OI003119</t>
  </si>
  <si>
    <t xml:space="preserve">OI003120</t>
  </si>
  <si>
    <t xml:space="preserve">OI003121</t>
  </si>
  <si>
    <t xml:space="preserve">OI003122</t>
  </si>
  <si>
    <t xml:space="preserve">OI003123</t>
  </si>
  <si>
    <t xml:space="preserve">OI003124</t>
  </si>
  <si>
    <t xml:space="preserve">OI003125</t>
  </si>
  <si>
    <t xml:space="preserve">OI003126</t>
  </si>
  <si>
    <t xml:space="preserve">OI003127</t>
  </si>
  <si>
    <t xml:space="preserve">OI003128</t>
  </si>
  <si>
    <t xml:space="preserve">OI003129</t>
  </si>
  <si>
    <t xml:space="preserve">OI003130</t>
  </si>
  <si>
    <t xml:space="preserve">OI003131</t>
  </si>
  <si>
    <t xml:space="preserve">OI003132</t>
  </si>
  <si>
    <t xml:space="preserve">OI003133</t>
  </si>
  <si>
    <t xml:space="preserve">OI003134</t>
  </si>
  <si>
    <t xml:space="preserve">OI003135</t>
  </si>
  <si>
    <t xml:space="preserve">OI003136</t>
  </si>
  <si>
    <t xml:space="preserve">OI003137</t>
  </si>
  <si>
    <t xml:space="preserve">OI003138</t>
  </si>
  <si>
    <t xml:space="preserve">OI003139</t>
  </si>
  <si>
    <t xml:space="preserve">OI003140</t>
  </si>
  <si>
    <t xml:space="preserve">OI003141</t>
  </si>
  <si>
    <t xml:space="preserve">OI003142</t>
  </si>
  <si>
    <t xml:space="preserve">OI003143</t>
  </si>
  <si>
    <t xml:space="preserve">OI003144</t>
  </si>
  <si>
    <t xml:space="preserve">OI003145</t>
  </si>
  <si>
    <t xml:space="preserve">OI003146</t>
  </si>
  <si>
    <t xml:space="preserve">OI003147</t>
  </si>
  <si>
    <t xml:space="preserve">OI003148</t>
  </si>
  <si>
    <t xml:space="preserve">OI003149</t>
  </si>
  <si>
    <t xml:space="preserve">OI003150</t>
  </si>
  <si>
    <t xml:space="preserve">OI003151</t>
  </si>
  <si>
    <t xml:space="preserve">OI003152</t>
  </si>
  <si>
    <t xml:space="preserve">OI003153</t>
  </si>
  <si>
    <t xml:space="preserve">OI003154</t>
  </si>
  <si>
    <t xml:space="preserve">OI003155</t>
  </si>
  <si>
    <t xml:space="preserve">OI003156</t>
  </si>
  <si>
    <t xml:space="preserve">OI003157</t>
  </si>
  <si>
    <t xml:space="preserve">OI003158</t>
  </si>
  <si>
    <t xml:space="preserve">OI003159</t>
  </si>
  <si>
    <t xml:space="preserve">OI003160</t>
  </si>
  <si>
    <t xml:space="preserve">OI003161</t>
  </si>
  <si>
    <t xml:space="preserve">OI003162</t>
  </si>
  <si>
    <t xml:space="preserve">OI003163</t>
  </si>
  <si>
    <t xml:space="preserve">OI003164</t>
  </si>
  <si>
    <t xml:space="preserve">OI003165</t>
  </si>
  <si>
    <t xml:space="preserve">OI003166</t>
  </si>
  <si>
    <t xml:space="preserve">OI003167</t>
  </si>
  <si>
    <t xml:space="preserve">OI003168</t>
  </si>
  <si>
    <t xml:space="preserve">OI003169</t>
  </si>
  <si>
    <t xml:space="preserve">OI003170</t>
  </si>
  <si>
    <t xml:space="preserve">OI003171</t>
  </si>
  <si>
    <t xml:space="preserve">OI003172</t>
  </si>
  <si>
    <t xml:space="preserve">OI003173</t>
  </si>
  <si>
    <t xml:space="preserve">OI003174</t>
  </si>
  <si>
    <t xml:space="preserve">OI003175</t>
  </si>
  <si>
    <t xml:space="preserve">OI003176</t>
  </si>
  <si>
    <t xml:space="preserve">OI003177</t>
  </si>
  <si>
    <t xml:space="preserve">OI003178</t>
  </si>
  <si>
    <t xml:space="preserve">OI003179</t>
  </si>
  <si>
    <t xml:space="preserve">OI003180</t>
  </si>
  <si>
    <t xml:space="preserve">OI003181</t>
  </si>
  <si>
    <t xml:space="preserve">OI003182</t>
  </si>
  <si>
    <t xml:space="preserve">OI003183</t>
  </si>
  <si>
    <t xml:space="preserve">OI003184</t>
  </si>
  <si>
    <t xml:space="preserve">OI003185</t>
  </si>
  <si>
    <t xml:space="preserve">OI003186</t>
  </si>
  <si>
    <t xml:space="preserve">OI003187</t>
  </si>
  <si>
    <t xml:space="preserve">OI003188</t>
  </si>
  <si>
    <t xml:space="preserve">OI003189</t>
  </si>
  <si>
    <t xml:space="preserve">OI003190</t>
  </si>
  <si>
    <t xml:space="preserve">OI003191</t>
  </si>
  <si>
    <t xml:space="preserve">OI003192</t>
  </si>
  <si>
    <t xml:space="preserve">OI003193</t>
  </si>
  <si>
    <t xml:space="preserve">OI003194</t>
  </si>
  <si>
    <t xml:space="preserve">OI003195</t>
  </si>
  <si>
    <t xml:space="preserve">OI003196</t>
  </si>
  <si>
    <t xml:space="preserve">OI003197</t>
  </si>
  <si>
    <t xml:space="preserve">OI003198</t>
  </si>
  <si>
    <t xml:space="preserve">OI003199</t>
  </si>
  <si>
    <t xml:space="preserve">OI003200</t>
  </si>
  <si>
    <t xml:space="preserve">OI003201</t>
  </si>
  <si>
    <t xml:space="preserve">OI003202</t>
  </si>
  <si>
    <t xml:space="preserve">OI003203</t>
  </si>
  <si>
    <t xml:space="preserve">OI003204</t>
  </si>
  <si>
    <t xml:space="preserve">OI003205</t>
  </si>
  <si>
    <t xml:space="preserve">OI003206</t>
  </si>
  <si>
    <t xml:space="preserve">OI003207</t>
  </si>
  <si>
    <t xml:space="preserve">OI003208</t>
  </si>
  <si>
    <t xml:space="preserve">OI003209</t>
  </si>
  <si>
    <t xml:space="preserve">OI003210</t>
  </si>
  <si>
    <t xml:space="preserve">OI003211</t>
  </si>
  <si>
    <t xml:space="preserve">OI003212</t>
  </si>
  <si>
    <t xml:space="preserve">OI003213</t>
  </si>
  <si>
    <t xml:space="preserve">OI003214</t>
  </si>
  <si>
    <t xml:space="preserve">OI003215</t>
  </si>
  <si>
    <t xml:space="preserve">OI003216</t>
  </si>
  <si>
    <t xml:space="preserve">OI003217</t>
  </si>
  <si>
    <t xml:space="preserve">OI003218</t>
  </si>
  <si>
    <t xml:space="preserve">OI003219</t>
  </si>
  <si>
    <t xml:space="preserve">OI003220</t>
  </si>
  <si>
    <t xml:space="preserve">OI003221</t>
  </si>
  <si>
    <t xml:space="preserve">OI003222</t>
  </si>
  <si>
    <t xml:space="preserve">OI003223</t>
  </si>
  <si>
    <t xml:space="preserve">OI003224</t>
  </si>
  <si>
    <t xml:space="preserve">OI003225</t>
  </si>
  <si>
    <t xml:space="preserve">OI003226</t>
  </si>
  <si>
    <t xml:space="preserve">OI003227</t>
  </si>
  <si>
    <t xml:space="preserve">OI003228</t>
  </si>
  <si>
    <t xml:space="preserve">OI003229</t>
  </si>
  <si>
    <t xml:space="preserve">OI003230</t>
  </si>
  <si>
    <t xml:space="preserve">OI003231</t>
  </si>
  <si>
    <t xml:space="preserve">OI003232</t>
  </si>
  <si>
    <t xml:space="preserve">OI003233</t>
  </si>
  <si>
    <t xml:space="preserve">OI003234</t>
  </si>
  <si>
    <t xml:space="preserve">OI003235</t>
  </si>
  <si>
    <t xml:space="preserve">OI003236</t>
  </si>
  <si>
    <t xml:space="preserve">OI003237</t>
  </si>
  <si>
    <t xml:space="preserve">OI003238</t>
  </si>
  <si>
    <t xml:space="preserve">OI003239</t>
  </si>
  <si>
    <t xml:space="preserve">OI003240</t>
  </si>
  <si>
    <t xml:space="preserve">OI003241</t>
  </si>
  <si>
    <t xml:space="preserve">OI003242</t>
  </si>
  <si>
    <t xml:space="preserve">OI003243</t>
  </si>
  <si>
    <t xml:space="preserve">OI003244</t>
  </si>
  <si>
    <t xml:space="preserve">OI003245</t>
  </si>
  <si>
    <t xml:space="preserve">OI003246</t>
  </si>
  <si>
    <t xml:space="preserve">OI003247</t>
  </si>
  <si>
    <t xml:space="preserve">OI003248</t>
  </si>
  <si>
    <t xml:space="preserve">OI003249</t>
  </si>
  <si>
    <t xml:space="preserve">OI003250</t>
  </si>
  <si>
    <t xml:space="preserve">OI003251</t>
  </si>
  <si>
    <t xml:space="preserve">OI003252</t>
  </si>
  <si>
    <t xml:space="preserve">OI003253</t>
  </si>
  <si>
    <t xml:space="preserve">OI003254</t>
  </si>
  <si>
    <t xml:space="preserve">OI003255</t>
  </si>
  <si>
    <t xml:space="preserve">OI003256</t>
  </si>
  <si>
    <t xml:space="preserve">OI003257</t>
  </si>
  <si>
    <t xml:space="preserve">OI003258</t>
  </si>
  <si>
    <t xml:space="preserve">OI003259</t>
  </si>
  <si>
    <t xml:space="preserve">OI003260</t>
  </si>
  <si>
    <t xml:space="preserve">OI003261</t>
  </si>
  <si>
    <t xml:space="preserve">OI003262</t>
  </si>
  <si>
    <t xml:space="preserve">OI003263</t>
  </si>
  <si>
    <t xml:space="preserve">OI003264</t>
  </si>
  <si>
    <t xml:space="preserve">OI003265</t>
  </si>
  <si>
    <t xml:space="preserve">OI003266</t>
  </si>
  <si>
    <t xml:space="preserve">OI003267</t>
  </si>
  <si>
    <t xml:space="preserve">OI003268</t>
  </si>
  <si>
    <t xml:space="preserve">OI003269</t>
  </si>
  <si>
    <t xml:space="preserve">OI003270</t>
  </si>
  <si>
    <t xml:space="preserve">OI003271</t>
  </si>
  <si>
    <t xml:space="preserve">OI003272</t>
  </si>
  <si>
    <t xml:space="preserve">OI003273</t>
  </si>
  <si>
    <t xml:space="preserve">OI003274</t>
  </si>
  <si>
    <t xml:space="preserve">OI003275</t>
  </si>
  <si>
    <t xml:space="preserve">OI003276</t>
  </si>
  <si>
    <t xml:space="preserve">OI003277</t>
  </si>
  <si>
    <t xml:space="preserve">OI003278</t>
  </si>
  <si>
    <t xml:space="preserve">OI003279</t>
  </si>
  <si>
    <t xml:space="preserve">OI003280</t>
  </si>
  <si>
    <t xml:space="preserve">OI003281</t>
  </si>
  <si>
    <t xml:space="preserve">OI003282</t>
  </si>
  <si>
    <t xml:space="preserve">OI003283</t>
  </si>
  <si>
    <t xml:space="preserve">OI003284</t>
  </si>
  <si>
    <t xml:space="preserve">OI003285</t>
  </si>
  <si>
    <t xml:space="preserve">OI003286</t>
  </si>
  <si>
    <t xml:space="preserve">OI003287</t>
  </si>
  <si>
    <t xml:space="preserve">OI003288</t>
  </si>
  <si>
    <t xml:space="preserve">OI003289</t>
  </si>
  <si>
    <t xml:space="preserve">OI003290</t>
  </si>
  <si>
    <t xml:space="preserve">OI003291</t>
  </si>
  <si>
    <t xml:space="preserve">OI003292</t>
  </si>
  <si>
    <t xml:space="preserve">OI003293</t>
  </si>
  <si>
    <t xml:space="preserve">OI003294</t>
  </si>
  <si>
    <t xml:space="preserve">OI003295</t>
  </si>
  <si>
    <t xml:space="preserve">OI003296</t>
  </si>
  <si>
    <t xml:space="preserve">OI003297</t>
  </si>
  <si>
    <t xml:space="preserve">OI003298</t>
  </si>
  <si>
    <t xml:space="preserve">OI003299</t>
  </si>
  <si>
    <t xml:space="preserve">OI003300</t>
  </si>
  <si>
    <t xml:space="preserve">OI003301</t>
  </si>
  <si>
    <t xml:space="preserve">OI003302</t>
  </si>
  <si>
    <t xml:space="preserve">OI003303</t>
  </si>
  <si>
    <t xml:space="preserve">OI003304</t>
  </si>
  <si>
    <t xml:space="preserve">OI003305</t>
  </si>
  <si>
    <t xml:space="preserve">OI003306</t>
  </si>
  <si>
    <t xml:space="preserve">OI003307</t>
  </si>
  <si>
    <t xml:space="preserve">OI003308</t>
  </si>
  <si>
    <t xml:space="preserve">OI003309</t>
  </si>
  <si>
    <t xml:space="preserve">OI003310</t>
  </si>
  <si>
    <t xml:space="preserve">OI003311</t>
  </si>
  <si>
    <t xml:space="preserve">OI003312</t>
  </si>
  <si>
    <t xml:space="preserve">OI003313</t>
  </si>
  <si>
    <t xml:space="preserve">OI003314</t>
  </si>
  <si>
    <t xml:space="preserve">OI003315</t>
  </si>
  <si>
    <t xml:space="preserve">OI003316</t>
  </si>
  <si>
    <t xml:space="preserve">OI003317</t>
  </si>
  <si>
    <t xml:space="preserve">OI003318</t>
  </si>
  <si>
    <t xml:space="preserve">OI003319</t>
  </si>
  <si>
    <t xml:space="preserve">OI003320</t>
  </si>
  <si>
    <t xml:space="preserve">OI003321</t>
  </si>
  <si>
    <t xml:space="preserve">OI003322</t>
  </si>
  <si>
    <t xml:space="preserve">OI003323</t>
  </si>
  <si>
    <t xml:space="preserve">OI003324</t>
  </si>
  <si>
    <t xml:space="preserve">OI003325</t>
  </si>
  <si>
    <t xml:space="preserve">OI003326</t>
  </si>
  <si>
    <t xml:space="preserve">OI003327</t>
  </si>
  <si>
    <t xml:space="preserve">OI003328</t>
  </si>
  <si>
    <t xml:space="preserve">OI003329</t>
  </si>
  <si>
    <t xml:space="preserve">OI003330</t>
  </si>
  <si>
    <t xml:space="preserve">OI003331</t>
  </si>
  <si>
    <t xml:space="preserve">OI003332</t>
  </si>
  <si>
    <t xml:space="preserve">OI003333</t>
  </si>
  <si>
    <t xml:space="preserve">OI003334</t>
  </si>
  <si>
    <t xml:space="preserve">OI003335</t>
  </si>
  <si>
    <t xml:space="preserve">OI003336</t>
  </si>
  <si>
    <t xml:space="preserve">OI003337</t>
  </si>
  <si>
    <t xml:space="preserve">OI003338</t>
  </si>
  <si>
    <t xml:space="preserve">OI003339</t>
  </si>
  <si>
    <t xml:space="preserve">OI003340</t>
  </si>
  <si>
    <t xml:space="preserve">OI003341</t>
  </si>
  <si>
    <t xml:space="preserve">OI003342</t>
  </si>
  <si>
    <t xml:space="preserve">OI003343</t>
  </si>
  <si>
    <t xml:space="preserve">OI003344</t>
  </si>
  <si>
    <t xml:space="preserve">OI003345</t>
  </si>
  <si>
    <t xml:space="preserve">OI003346</t>
  </si>
  <si>
    <t xml:space="preserve">OI003347</t>
  </si>
  <si>
    <t xml:space="preserve">OI003348</t>
  </si>
  <si>
    <t xml:space="preserve">OI003349</t>
  </si>
  <si>
    <t xml:space="preserve">OI003350</t>
  </si>
  <si>
    <t xml:space="preserve">OI003351</t>
  </si>
  <si>
    <t xml:space="preserve">OI003352</t>
  </si>
  <si>
    <t xml:space="preserve">OI003353</t>
  </si>
  <si>
    <t xml:space="preserve">OI003354</t>
  </si>
  <si>
    <t xml:space="preserve">OI003355</t>
  </si>
  <si>
    <t xml:space="preserve">OI003356</t>
  </si>
  <si>
    <t xml:space="preserve">OI003357</t>
  </si>
  <si>
    <t xml:space="preserve">OI003358</t>
  </si>
  <si>
    <t xml:space="preserve">OI003359</t>
  </si>
  <si>
    <t xml:space="preserve">OI003360</t>
  </si>
  <si>
    <t xml:space="preserve">OI003361</t>
  </si>
  <si>
    <t xml:space="preserve">OI003362</t>
  </si>
  <si>
    <t xml:space="preserve">OI003363</t>
  </si>
  <si>
    <t xml:space="preserve">OI003364</t>
  </si>
  <si>
    <t xml:space="preserve">OI003365</t>
  </si>
  <si>
    <t xml:space="preserve">OI003366</t>
  </si>
  <si>
    <t xml:space="preserve">OI003367</t>
  </si>
  <si>
    <t xml:space="preserve">OI003368</t>
  </si>
  <si>
    <t xml:space="preserve">OI003369</t>
  </si>
  <si>
    <t xml:space="preserve">OI003370</t>
  </si>
  <si>
    <t xml:space="preserve">OI003371</t>
  </si>
  <si>
    <t xml:space="preserve">OI003372</t>
  </si>
  <si>
    <t xml:space="preserve">OI003373</t>
  </si>
  <si>
    <t xml:space="preserve">OI003374</t>
  </si>
  <si>
    <t xml:space="preserve">OI003375</t>
  </si>
  <si>
    <t xml:space="preserve">OI003376</t>
  </si>
  <si>
    <t xml:space="preserve">OI003377</t>
  </si>
  <si>
    <t xml:space="preserve">OI003378</t>
  </si>
  <si>
    <t xml:space="preserve">OI003379</t>
  </si>
  <si>
    <t xml:space="preserve">OI003380</t>
  </si>
  <si>
    <t xml:space="preserve">OI003381</t>
  </si>
  <si>
    <t xml:space="preserve">OI003382</t>
  </si>
  <si>
    <t xml:space="preserve">OI003383</t>
  </si>
  <si>
    <t xml:space="preserve">OI003384</t>
  </si>
  <si>
    <t xml:space="preserve">OI003385</t>
  </si>
  <si>
    <t xml:space="preserve">OI003386</t>
  </si>
  <si>
    <t xml:space="preserve">OI003387</t>
  </si>
  <si>
    <t xml:space="preserve">OI003388</t>
  </si>
  <si>
    <t xml:space="preserve">OI003389</t>
  </si>
  <si>
    <t xml:space="preserve">OI003390</t>
  </si>
  <si>
    <t xml:space="preserve">OI003391</t>
  </si>
  <si>
    <t xml:space="preserve">OI003392</t>
  </si>
  <si>
    <t xml:space="preserve">OI003393</t>
  </si>
  <si>
    <t xml:space="preserve">OI003394</t>
  </si>
  <si>
    <t xml:space="preserve">OI003395</t>
  </si>
  <si>
    <t xml:space="preserve">OI003396</t>
  </si>
  <si>
    <t xml:space="preserve">OI003397</t>
  </si>
  <si>
    <t xml:space="preserve">OI003398</t>
  </si>
  <si>
    <t xml:space="preserve">OI003399</t>
  </si>
  <si>
    <t xml:space="preserve">OI003400</t>
  </si>
  <si>
    <t xml:space="preserve">OI003401</t>
  </si>
  <si>
    <t xml:space="preserve">OI003402</t>
  </si>
  <si>
    <t xml:space="preserve">OI003403</t>
  </si>
  <si>
    <t xml:space="preserve">OI003404</t>
  </si>
  <si>
    <t xml:space="preserve">OI003405</t>
  </si>
  <si>
    <t xml:space="preserve">OI003406</t>
  </si>
  <si>
    <t xml:space="preserve">OI003407</t>
  </si>
  <si>
    <t xml:space="preserve">OI003408</t>
  </si>
  <si>
    <t xml:space="preserve">OI003409</t>
  </si>
  <si>
    <t xml:space="preserve">OI003410</t>
  </si>
  <si>
    <t xml:space="preserve">OI003411</t>
  </si>
  <si>
    <t xml:space="preserve">OI003412</t>
  </si>
  <si>
    <t xml:space="preserve">OI003413</t>
  </si>
  <si>
    <t xml:space="preserve">OI003414</t>
  </si>
  <si>
    <t xml:space="preserve">OI003415</t>
  </si>
  <si>
    <t xml:space="preserve">OI003416</t>
  </si>
  <si>
    <t xml:space="preserve">OI003417</t>
  </si>
  <si>
    <t xml:space="preserve">OI003418</t>
  </si>
  <si>
    <t xml:space="preserve">OI003419</t>
  </si>
  <si>
    <t xml:space="preserve">OI003420</t>
  </si>
  <si>
    <t xml:space="preserve">OI003421</t>
  </si>
  <si>
    <t xml:space="preserve">OI003422</t>
  </si>
  <si>
    <t xml:space="preserve">OI003423</t>
  </si>
  <si>
    <t xml:space="preserve">OI003424</t>
  </si>
  <si>
    <t xml:space="preserve">OI003425</t>
  </si>
  <si>
    <t xml:space="preserve">OI003426</t>
  </si>
  <si>
    <t xml:space="preserve">OI003427</t>
  </si>
  <si>
    <t xml:space="preserve">OI003428</t>
  </si>
  <si>
    <t xml:space="preserve">OI003429</t>
  </si>
  <si>
    <t xml:space="preserve">OI003430</t>
  </si>
  <si>
    <t xml:space="preserve">OI003431</t>
  </si>
  <si>
    <t xml:space="preserve">OI003432</t>
  </si>
  <si>
    <t xml:space="preserve">OI003433</t>
  </si>
  <si>
    <t xml:space="preserve">OI003434</t>
  </si>
  <si>
    <t xml:space="preserve">OI003435</t>
  </si>
  <si>
    <t xml:space="preserve">OI003436</t>
  </si>
  <si>
    <t xml:space="preserve">OI003437</t>
  </si>
  <si>
    <t xml:space="preserve">OI003438</t>
  </si>
  <si>
    <t xml:space="preserve">OI003439</t>
  </si>
  <si>
    <t xml:space="preserve">OI003440</t>
  </si>
  <si>
    <t xml:space="preserve">OI003441</t>
  </si>
  <si>
    <t xml:space="preserve">OI003442</t>
  </si>
  <si>
    <t xml:space="preserve">OI003443</t>
  </si>
  <si>
    <t xml:space="preserve">OI003444</t>
  </si>
  <si>
    <t xml:space="preserve">OI003445</t>
  </si>
  <si>
    <t xml:space="preserve">OI003446</t>
  </si>
  <si>
    <t xml:space="preserve">OI003447</t>
  </si>
  <si>
    <t xml:space="preserve">OI003448</t>
  </si>
  <si>
    <t xml:space="preserve">OI003449</t>
  </si>
  <si>
    <t xml:space="preserve">OI003450</t>
  </si>
  <si>
    <t xml:space="preserve">OI003451</t>
  </si>
  <si>
    <t xml:space="preserve">OI003452</t>
  </si>
  <si>
    <t xml:space="preserve">OI003453</t>
  </si>
  <si>
    <t xml:space="preserve">OI003454</t>
  </si>
  <si>
    <t xml:space="preserve">OI003455</t>
  </si>
  <si>
    <t xml:space="preserve">OI003456</t>
  </si>
  <si>
    <t xml:space="preserve">OI003457</t>
  </si>
  <si>
    <t xml:space="preserve">OI003458</t>
  </si>
  <si>
    <t xml:space="preserve">OI003459</t>
  </si>
  <si>
    <t xml:space="preserve">OI003460</t>
  </si>
  <si>
    <t xml:space="preserve">OI003461</t>
  </si>
  <si>
    <t xml:space="preserve">OI003462</t>
  </si>
  <si>
    <t xml:space="preserve">OI003463</t>
  </si>
  <si>
    <t xml:space="preserve">OI003464</t>
  </si>
  <si>
    <t xml:space="preserve">OI003465</t>
  </si>
  <si>
    <t xml:space="preserve">OI003466</t>
  </si>
  <si>
    <t xml:space="preserve">OI003467</t>
  </si>
  <si>
    <t xml:space="preserve">OI003468</t>
  </si>
  <si>
    <t xml:space="preserve">OI003469</t>
  </si>
  <si>
    <t xml:space="preserve">OI003470</t>
  </si>
  <si>
    <t xml:space="preserve">OI003471</t>
  </si>
  <si>
    <t xml:space="preserve">OI003472</t>
  </si>
  <si>
    <t xml:space="preserve">OI003473</t>
  </si>
  <si>
    <t xml:space="preserve">OI003474</t>
  </si>
  <si>
    <t xml:space="preserve">OI003475</t>
  </si>
  <si>
    <t xml:space="preserve">OI003476</t>
  </si>
  <si>
    <t xml:space="preserve">OI003477</t>
  </si>
  <si>
    <t xml:space="preserve">OI003478</t>
  </si>
  <si>
    <t xml:space="preserve">OI003479</t>
  </si>
  <si>
    <t xml:space="preserve">OI003480</t>
  </si>
  <si>
    <t xml:space="preserve">OI003481</t>
  </si>
  <si>
    <t xml:space="preserve">OI003482</t>
  </si>
  <si>
    <t xml:space="preserve">OI003483</t>
  </si>
  <si>
    <t xml:space="preserve">OI003484</t>
  </si>
  <si>
    <t xml:space="preserve">OI003485</t>
  </si>
  <si>
    <t xml:space="preserve">OI003486</t>
  </si>
  <si>
    <t xml:space="preserve">OI003487</t>
  </si>
  <si>
    <t xml:space="preserve">OI003488</t>
  </si>
  <si>
    <t xml:space="preserve">OI003489</t>
  </si>
  <si>
    <t xml:space="preserve">OI003490</t>
  </si>
  <si>
    <t xml:space="preserve">OI003491</t>
  </si>
  <si>
    <t xml:space="preserve">OI003492</t>
  </si>
  <si>
    <t xml:space="preserve">OI003493</t>
  </si>
  <si>
    <t xml:space="preserve">OI003494</t>
  </si>
  <si>
    <t xml:space="preserve">OI003495</t>
  </si>
  <si>
    <t xml:space="preserve">OI003496</t>
  </si>
  <si>
    <t xml:space="preserve">OI003497</t>
  </si>
  <si>
    <t xml:space="preserve">OI003498</t>
  </si>
  <si>
    <t xml:space="preserve">OI003499</t>
  </si>
  <si>
    <t xml:space="preserve">OI003500</t>
  </si>
  <si>
    <t xml:space="preserve">OI003501</t>
  </si>
  <si>
    <t xml:space="preserve">OI003502</t>
  </si>
  <si>
    <t xml:space="preserve">OI003503</t>
  </si>
  <si>
    <t xml:space="preserve">OI003504</t>
  </si>
  <si>
    <t xml:space="preserve">OI003505</t>
  </si>
  <si>
    <t xml:space="preserve">OI003506</t>
  </si>
  <si>
    <t xml:space="preserve">OI003507</t>
  </si>
  <si>
    <t xml:space="preserve">OI003508</t>
  </si>
  <si>
    <t xml:space="preserve">OI003509</t>
  </si>
  <si>
    <t xml:space="preserve">OI003510</t>
  </si>
  <si>
    <t xml:space="preserve">OI003511</t>
  </si>
  <si>
    <t xml:space="preserve">OI003512</t>
  </si>
  <si>
    <t xml:space="preserve">OI003513</t>
  </si>
  <si>
    <t xml:space="preserve">OI003514</t>
  </si>
  <si>
    <t xml:space="preserve">OI003515</t>
  </si>
  <si>
    <t xml:space="preserve">OI003516</t>
  </si>
  <si>
    <t xml:space="preserve">OI003517</t>
  </si>
  <si>
    <t xml:space="preserve">OI003518</t>
  </si>
  <si>
    <t xml:space="preserve">OI003519</t>
  </si>
  <si>
    <t xml:space="preserve">OI003520</t>
  </si>
  <si>
    <t xml:space="preserve">OI003521</t>
  </si>
  <si>
    <t xml:space="preserve">OI003522</t>
  </si>
  <si>
    <t xml:space="preserve">OI003523</t>
  </si>
  <si>
    <t xml:space="preserve">OI003524</t>
  </si>
  <si>
    <t xml:space="preserve">OI003525</t>
  </si>
  <si>
    <t xml:space="preserve">OI003526</t>
  </si>
  <si>
    <t xml:space="preserve">OI003527</t>
  </si>
  <si>
    <t xml:space="preserve">OI003528</t>
  </si>
  <si>
    <t xml:space="preserve">OI003529</t>
  </si>
  <si>
    <t xml:space="preserve">OI003530</t>
  </si>
  <si>
    <t xml:space="preserve">OI003531</t>
  </si>
  <si>
    <t xml:space="preserve">OI003532</t>
  </si>
  <si>
    <t xml:space="preserve">OI003533</t>
  </si>
  <si>
    <t xml:space="preserve">OI003534</t>
  </si>
  <si>
    <t xml:space="preserve">OI003535</t>
  </si>
  <si>
    <t xml:space="preserve">OI003536</t>
  </si>
  <si>
    <t xml:space="preserve">OI003537</t>
  </si>
  <si>
    <t xml:space="preserve">OI003538</t>
  </si>
  <si>
    <t xml:space="preserve">OI003539</t>
  </si>
  <si>
    <t xml:space="preserve">OI003540</t>
  </si>
  <si>
    <t xml:space="preserve">OI003541</t>
  </si>
  <si>
    <t xml:space="preserve">OI003542</t>
  </si>
  <si>
    <t xml:space="preserve">OI003543</t>
  </si>
  <si>
    <t xml:space="preserve">OI003544</t>
  </si>
  <si>
    <t xml:space="preserve">OI003545</t>
  </si>
  <si>
    <t xml:space="preserve">OI003546</t>
  </si>
  <si>
    <t xml:space="preserve">OI003547</t>
  </si>
  <si>
    <t xml:space="preserve">OI003548</t>
  </si>
  <si>
    <t xml:space="preserve">OI003549</t>
  </si>
  <si>
    <t xml:space="preserve">OI003550</t>
  </si>
  <si>
    <t xml:space="preserve">OI003551</t>
  </si>
  <si>
    <t xml:space="preserve">OI003552</t>
  </si>
  <si>
    <t xml:space="preserve">OI003553</t>
  </si>
  <si>
    <t xml:space="preserve">OI003554</t>
  </si>
  <si>
    <t xml:space="preserve">OI003555</t>
  </si>
  <si>
    <t xml:space="preserve">OI003556</t>
  </si>
  <si>
    <t xml:space="preserve">OI003557</t>
  </si>
  <si>
    <t xml:space="preserve">OI003558</t>
  </si>
  <si>
    <t xml:space="preserve">OI003559</t>
  </si>
  <si>
    <t xml:space="preserve">OI003560</t>
  </si>
  <si>
    <t xml:space="preserve">OI003561</t>
  </si>
  <si>
    <t xml:space="preserve">OI003562</t>
  </si>
  <si>
    <t xml:space="preserve">OI003563</t>
  </si>
  <si>
    <t xml:space="preserve">OI003564</t>
  </si>
  <si>
    <t xml:space="preserve">OI003565</t>
  </si>
  <si>
    <t xml:space="preserve">OI003566</t>
  </si>
  <si>
    <t xml:space="preserve">OI003567</t>
  </si>
  <si>
    <t xml:space="preserve">OI003568</t>
  </si>
  <si>
    <t xml:space="preserve">OI003569</t>
  </si>
  <si>
    <t xml:space="preserve">OI003570</t>
  </si>
  <si>
    <t xml:space="preserve">OI003571</t>
  </si>
  <si>
    <t xml:space="preserve">OI003572</t>
  </si>
  <si>
    <t xml:space="preserve">OI003573</t>
  </si>
  <si>
    <t xml:space="preserve">OI003574</t>
  </si>
  <si>
    <t xml:space="preserve">OI003575</t>
  </si>
  <si>
    <t xml:space="preserve">OI003576</t>
  </si>
  <si>
    <t xml:space="preserve">OI003577</t>
  </si>
  <si>
    <t xml:space="preserve">OI003578</t>
  </si>
  <si>
    <t xml:space="preserve">OI003579</t>
  </si>
  <si>
    <t xml:space="preserve">OI003580</t>
  </si>
  <si>
    <t xml:space="preserve">OI003581</t>
  </si>
  <si>
    <t xml:space="preserve">OI003582</t>
  </si>
  <si>
    <t xml:space="preserve">OI003583</t>
  </si>
  <si>
    <t xml:space="preserve">OI003584</t>
  </si>
  <si>
    <t xml:space="preserve">OI003585</t>
  </si>
  <si>
    <t xml:space="preserve">OI003586</t>
  </si>
  <si>
    <t xml:space="preserve">OI003587</t>
  </si>
  <si>
    <t xml:space="preserve">OI003588</t>
  </si>
  <si>
    <t xml:space="preserve">OI003589</t>
  </si>
  <si>
    <t xml:space="preserve">OI003590</t>
  </si>
  <si>
    <t xml:space="preserve">OI003591</t>
  </si>
  <si>
    <t xml:space="preserve">OI003592</t>
  </si>
  <si>
    <t xml:space="preserve">OI003593</t>
  </si>
  <si>
    <t xml:space="preserve">OI003594</t>
  </si>
  <si>
    <t xml:space="preserve">OI003595</t>
  </si>
  <si>
    <t xml:space="preserve">OI003596</t>
  </si>
  <si>
    <t xml:space="preserve">OI003597</t>
  </si>
  <si>
    <t xml:space="preserve">OI003598</t>
  </si>
  <si>
    <t xml:space="preserve">OI003599</t>
  </si>
  <si>
    <t xml:space="preserve">OI003600</t>
  </si>
  <si>
    <t xml:space="preserve">OI003601</t>
  </si>
  <si>
    <t xml:space="preserve">OI003602</t>
  </si>
  <si>
    <t xml:space="preserve">OI003603</t>
  </si>
  <si>
    <t xml:space="preserve">OI003604</t>
  </si>
  <si>
    <t xml:space="preserve">OI003605</t>
  </si>
  <si>
    <t xml:space="preserve">OI003606</t>
  </si>
  <si>
    <t xml:space="preserve">OI003607</t>
  </si>
  <si>
    <t xml:space="preserve">OI003608</t>
  </si>
  <si>
    <t xml:space="preserve">OI003609</t>
  </si>
  <si>
    <t xml:space="preserve">OI003610</t>
  </si>
  <si>
    <t xml:space="preserve">OI003611</t>
  </si>
  <si>
    <t xml:space="preserve">OI003612</t>
  </si>
  <si>
    <t xml:space="preserve">OI003613</t>
  </si>
  <si>
    <t xml:space="preserve">OI003614</t>
  </si>
  <si>
    <t xml:space="preserve">OI003615</t>
  </si>
  <si>
    <t xml:space="preserve">OI003616</t>
  </si>
  <si>
    <t xml:space="preserve">OI003617</t>
  </si>
  <si>
    <t xml:space="preserve">OI003618</t>
  </si>
  <si>
    <t xml:space="preserve">OI003619</t>
  </si>
  <si>
    <t xml:space="preserve">OI003620</t>
  </si>
  <si>
    <t xml:space="preserve">OI003621</t>
  </si>
  <si>
    <t xml:space="preserve">OI003622</t>
  </si>
  <si>
    <t xml:space="preserve">OI003623</t>
  </si>
  <si>
    <t xml:space="preserve">OI003624</t>
  </si>
  <si>
    <t xml:space="preserve">OI003625</t>
  </si>
  <si>
    <t xml:space="preserve">OI003626</t>
  </si>
  <si>
    <t xml:space="preserve">OI003627</t>
  </si>
  <si>
    <t xml:space="preserve">OI003628</t>
  </si>
  <si>
    <t xml:space="preserve">OI003629</t>
  </si>
  <si>
    <t xml:space="preserve">OI003630</t>
  </si>
  <si>
    <t xml:space="preserve">OI003631</t>
  </si>
  <si>
    <t xml:space="preserve">OI003632</t>
  </si>
  <si>
    <t xml:space="preserve">OI003633</t>
  </si>
  <si>
    <t xml:space="preserve">OI003634</t>
  </si>
  <si>
    <t xml:space="preserve">OI003635</t>
  </si>
  <si>
    <t xml:space="preserve">OI003636</t>
  </si>
  <si>
    <t xml:space="preserve">OI003637</t>
  </si>
  <si>
    <t xml:space="preserve">OI003638</t>
  </si>
  <si>
    <t xml:space="preserve">OI003639</t>
  </si>
  <si>
    <t xml:space="preserve">OI003640</t>
  </si>
  <si>
    <t xml:space="preserve">OI003641</t>
  </si>
  <si>
    <t xml:space="preserve">OI003642</t>
  </si>
  <si>
    <t xml:space="preserve">OI003643</t>
  </si>
  <si>
    <t xml:space="preserve">OI003644</t>
  </si>
  <si>
    <t xml:space="preserve">OI003645</t>
  </si>
  <si>
    <t xml:space="preserve">OI003646</t>
  </si>
  <si>
    <t xml:space="preserve">OI003647</t>
  </si>
  <si>
    <t xml:space="preserve">OI003648</t>
  </si>
  <si>
    <t xml:space="preserve">OI003649</t>
  </si>
  <si>
    <t xml:space="preserve">OI003650</t>
  </si>
  <si>
    <t xml:space="preserve">OI003651</t>
  </si>
  <si>
    <t xml:space="preserve">OI003652</t>
  </si>
  <si>
    <t xml:space="preserve">OI003653</t>
  </si>
  <si>
    <t xml:space="preserve">OI003654</t>
  </si>
  <si>
    <t xml:space="preserve">OI003655</t>
  </si>
  <si>
    <t xml:space="preserve">OI003656</t>
  </si>
  <si>
    <t xml:space="preserve">OI003657</t>
  </si>
  <si>
    <t xml:space="preserve">OI003658</t>
  </si>
  <si>
    <t xml:space="preserve">OI003659</t>
  </si>
  <si>
    <t xml:space="preserve">OI003660</t>
  </si>
  <si>
    <t xml:space="preserve">OI003661</t>
  </si>
  <si>
    <t xml:space="preserve">OI003662</t>
  </si>
  <si>
    <t xml:space="preserve">OI003663</t>
  </si>
  <si>
    <t xml:space="preserve">OI003664</t>
  </si>
  <si>
    <t xml:space="preserve">OI003665</t>
  </si>
  <si>
    <t xml:space="preserve">OI003666</t>
  </si>
  <si>
    <t xml:space="preserve">OI003667</t>
  </si>
  <si>
    <t xml:space="preserve">OI003668</t>
  </si>
  <si>
    <t xml:space="preserve">OI003669</t>
  </si>
  <si>
    <t xml:space="preserve">OI003670</t>
  </si>
  <si>
    <t xml:space="preserve">OI003671</t>
  </si>
  <si>
    <t xml:space="preserve">OI003672</t>
  </si>
  <si>
    <t xml:space="preserve">OI003673</t>
  </si>
  <si>
    <t xml:space="preserve">OI003674</t>
  </si>
  <si>
    <t xml:space="preserve">OI003675</t>
  </si>
  <si>
    <t xml:space="preserve">OI003676</t>
  </si>
  <si>
    <t xml:space="preserve">OI003677</t>
  </si>
  <si>
    <t xml:space="preserve">OI003678</t>
  </si>
  <si>
    <t xml:space="preserve">OI003679</t>
  </si>
  <si>
    <t xml:space="preserve">OI003680</t>
  </si>
  <si>
    <t xml:space="preserve">OI003681</t>
  </si>
  <si>
    <t xml:space="preserve">OI003682</t>
  </si>
  <si>
    <t xml:space="preserve">OI003683</t>
  </si>
  <si>
    <t xml:space="preserve">OI003684</t>
  </si>
  <si>
    <t xml:space="preserve">OI003685</t>
  </si>
  <si>
    <t xml:space="preserve">OI003686</t>
  </si>
  <si>
    <t xml:space="preserve">OI003687</t>
  </si>
  <si>
    <t xml:space="preserve">OI003688</t>
  </si>
  <si>
    <t xml:space="preserve">OI003689</t>
  </si>
  <si>
    <t xml:space="preserve">OI003690</t>
  </si>
  <si>
    <t xml:space="preserve">OI003691</t>
  </si>
  <si>
    <t xml:space="preserve">OI003692</t>
  </si>
  <si>
    <t xml:space="preserve">OI003693</t>
  </si>
  <si>
    <t xml:space="preserve">OI003694</t>
  </si>
  <si>
    <t xml:space="preserve">OI003695</t>
  </si>
  <si>
    <t xml:space="preserve">OI003696</t>
  </si>
  <si>
    <t xml:space="preserve">OI003697</t>
  </si>
  <si>
    <t xml:space="preserve">OI003698</t>
  </si>
  <si>
    <t xml:space="preserve">OI003699</t>
  </si>
  <si>
    <t xml:space="preserve">OI003700</t>
  </si>
  <si>
    <t xml:space="preserve">OI003701</t>
  </si>
  <si>
    <t xml:space="preserve">OI003702</t>
  </si>
  <si>
    <t xml:space="preserve">OI003703</t>
  </si>
  <si>
    <t xml:space="preserve">OI003704</t>
  </si>
  <si>
    <t xml:space="preserve">OI003705</t>
  </si>
  <si>
    <t xml:space="preserve">OI003706</t>
  </si>
  <si>
    <t xml:space="preserve">OI003707</t>
  </si>
  <si>
    <t xml:space="preserve">OI003708</t>
  </si>
  <si>
    <t xml:space="preserve">OI003709</t>
  </si>
  <si>
    <t xml:space="preserve">OI003710</t>
  </si>
  <si>
    <t xml:space="preserve">OI003711</t>
  </si>
  <si>
    <t xml:space="preserve">OI003712</t>
  </si>
  <si>
    <t xml:space="preserve">OI003713</t>
  </si>
  <si>
    <t xml:space="preserve">OI003714</t>
  </si>
  <si>
    <t xml:space="preserve">OI003715</t>
  </si>
  <si>
    <t xml:space="preserve">OI003716</t>
  </si>
  <si>
    <t xml:space="preserve">OI003717</t>
  </si>
  <si>
    <t xml:space="preserve">OI003718</t>
  </si>
  <si>
    <t xml:space="preserve">OI003719</t>
  </si>
  <si>
    <t xml:space="preserve">OI003720</t>
  </si>
  <si>
    <t xml:space="preserve">OI003721</t>
  </si>
  <si>
    <t xml:space="preserve">OI003722</t>
  </si>
  <si>
    <t xml:space="preserve">OI003723</t>
  </si>
  <si>
    <t xml:space="preserve">OI003724</t>
  </si>
  <si>
    <t xml:space="preserve">OI003725</t>
  </si>
  <si>
    <t xml:space="preserve">OI003726</t>
  </si>
  <si>
    <t xml:space="preserve">OI003727</t>
  </si>
  <si>
    <t xml:space="preserve">OI003728</t>
  </si>
  <si>
    <t xml:space="preserve">OI003729</t>
  </si>
  <si>
    <t xml:space="preserve">OI003730</t>
  </si>
  <si>
    <t xml:space="preserve">OI003731</t>
  </si>
  <si>
    <t xml:space="preserve">OI003732</t>
  </si>
  <si>
    <t xml:space="preserve">OI003733</t>
  </si>
  <si>
    <t xml:space="preserve">OI003734</t>
  </si>
  <si>
    <t xml:space="preserve">OI003735</t>
  </si>
  <si>
    <t xml:space="preserve">OI003736</t>
  </si>
  <si>
    <t xml:space="preserve">OI003737</t>
  </si>
  <si>
    <t xml:space="preserve">OI003738</t>
  </si>
  <si>
    <t xml:space="preserve">OI003739</t>
  </si>
  <si>
    <t xml:space="preserve">OI003740</t>
  </si>
  <si>
    <t xml:space="preserve">OI003741</t>
  </si>
  <si>
    <t xml:space="preserve">OI003742</t>
  </si>
  <si>
    <t xml:space="preserve">OI003743</t>
  </si>
  <si>
    <t xml:space="preserve">OI003744</t>
  </si>
  <si>
    <t xml:space="preserve">OI003745</t>
  </si>
  <si>
    <t xml:space="preserve">OI003746</t>
  </si>
  <si>
    <t xml:space="preserve">OI003747</t>
  </si>
  <si>
    <t xml:space="preserve">OI003748</t>
  </si>
  <si>
    <t xml:space="preserve">OI003749</t>
  </si>
  <si>
    <t xml:space="preserve">OI003750</t>
  </si>
  <si>
    <t xml:space="preserve">OI003751</t>
  </si>
  <si>
    <t xml:space="preserve">OI003752</t>
  </si>
  <si>
    <t xml:space="preserve">OI003753</t>
  </si>
  <si>
    <t xml:space="preserve">OI003754</t>
  </si>
  <si>
    <t xml:space="preserve">OI003755</t>
  </si>
  <si>
    <t xml:space="preserve">OI003756</t>
  </si>
  <si>
    <t xml:space="preserve">OI003757</t>
  </si>
  <si>
    <t xml:space="preserve">OI003758</t>
  </si>
  <si>
    <t xml:space="preserve">OI003759</t>
  </si>
  <si>
    <t xml:space="preserve">OI003760</t>
  </si>
  <si>
    <t xml:space="preserve">OI003761</t>
  </si>
  <si>
    <t xml:space="preserve">OI003762</t>
  </si>
  <si>
    <t xml:space="preserve">OI003763</t>
  </si>
  <si>
    <t xml:space="preserve">OI003764</t>
  </si>
  <si>
    <t xml:space="preserve">OI003765</t>
  </si>
  <si>
    <t xml:space="preserve">OI003766</t>
  </si>
  <si>
    <t xml:space="preserve">OI003767</t>
  </si>
  <si>
    <t xml:space="preserve">OI003768</t>
  </si>
  <si>
    <t xml:space="preserve">OI003769</t>
  </si>
  <si>
    <t xml:space="preserve">OI003770</t>
  </si>
  <si>
    <t xml:space="preserve">OI003771</t>
  </si>
  <si>
    <t xml:space="preserve">OI003772</t>
  </si>
  <si>
    <t xml:space="preserve">OI003773</t>
  </si>
  <si>
    <t xml:space="preserve">OI003774</t>
  </si>
  <si>
    <t xml:space="preserve">OI003775</t>
  </si>
  <si>
    <t xml:space="preserve">OI003776</t>
  </si>
  <si>
    <t xml:space="preserve">OI003777</t>
  </si>
  <si>
    <t xml:space="preserve">OI003778</t>
  </si>
  <si>
    <t xml:space="preserve">OI003779</t>
  </si>
  <si>
    <t xml:space="preserve">OI003780</t>
  </si>
  <si>
    <t xml:space="preserve">OI003781</t>
  </si>
  <si>
    <t xml:space="preserve">OI003782</t>
  </si>
  <si>
    <t xml:space="preserve">OI003783</t>
  </si>
  <si>
    <t xml:space="preserve">OI003784</t>
  </si>
  <si>
    <t xml:space="preserve">OI003785</t>
  </si>
  <si>
    <t xml:space="preserve">OI003786</t>
  </si>
  <si>
    <t xml:space="preserve">OI003787</t>
  </si>
  <si>
    <t xml:space="preserve">OI003788</t>
  </si>
  <si>
    <t xml:space="preserve">OI003789</t>
  </si>
  <si>
    <t xml:space="preserve">OI003790</t>
  </si>
  <si>
    <t xml:space="preserve">OI003791</t>
  </si>
  <si>
    <t xml:space="preserve">OI003792</t>
  </si>
  <si>
    <t xml:space="preserve">OI003793</t>
  </si>
  <si>
    <t xml:space="preserve">OI003794</t>
  </si>
  <si>
    <t xml:space="preserve">OI003795</t>
  </si>
  <si>
    <t xml:space="preserve">OI003796</t>
  </si>
  <si>
    <t xml:space="preserve">OI003797</t>
  </si>
  <si>
    <t xml:space="preserve">OI003798</t>
  </si>
  <si>
    <t xml:space="preserve">OI003799</t>
  </si>
  <si>
    <t xml:space="preserve">OI003800</t>
  </si>
  <si>
    <t xml:space="preserve">OI003801</t>
  </si>
  <si>
    <t xml:space="preserve">OI003802</t>
  </si>
  <si>
    <t xml:space="preserve">OI003803</t>
  </si>
  <si>
    <t xml:space="preserve">OI003804</t>
  </si>
  <si>
    <t xml:space="preserve">OI003805</t>
  </si>
  <si>
    <t xml:space="preserve">OI003806</t>
  </si>
  <si>
    <t xml:space="preserve">OI003807</t>
  </si>
  <si>
    <t xml:space="preserve">OI003808</t>
  </si>
  <si>
    <t xml:space="preserve">OI003809</t>
  </si>
  <si>
    <t xml:space="preserve">OI003810</t>
  </si>
  <si>
    <t xml:space="preserve">OI003811</t>
  </si>
  <si>
    <t xml:space="preserve">OI003812</t>
  </si>
  <si>
    <t xml:space="preserve">OI003813</t>
  </si>
  <si>
    <t xml:space="preserve">OI003814</t>
  </si>
  <si>
    <t xml:space="preserve">OI003815</t>
  </si>
  <si>
    <t xml:space="preserve">OI003816</t>
  </si>
  <si>
    <t xml:space="preserve">OI003817</t>
  </si>
  <si>
    <t xml:space="preserve">OI003818</t>
  </si>
  <si>
    <t xml:space="preserve">OI003819</t>
  </si>
  <si>
    <t xml:space="preserve">OI003820</t>
  </si>
  <si>
    <t xml:space="preserve">OI003821</t>
  </si>
  <si>
    <t xml:space="preserve">OI003822</t>
  </si>
  <si>
    <t xml:space="preserve">OI003823</t>
  </si>
  <si>
    <t xml:space="preserve">OI003824</t>
  </si>
  <si>
    <t xml:space="preserve">OI003825</t>
  </si>
  <si>
    <t xml:space="preserve">OI003826</t>
  </si>
  <si>
    <t xml:space="preserve">OI003827</t>
  </si>
  <si>
    <t xml:space="preserve">OI003828</t>
  </si>
  <si>
    <t xml:space="preserve">OI003829</t>
  </si>
  <si>
    <t xml:space="preserve">OI003830</t>
  </si>
  <si>
    <t xml:space="preserve">OI003831</t>
  </si>
  <si>
    <t xml:space="preserve">OI003832</t>
  </si>
  <si>
    <t xml:space="preserve">OI003833</t>
  </si>
  <si>
    <t xml:space="preserve">OI003834</t>
  </si>
  <si>
    <t xml:space="preserve">OI003835</t>
  </si>
  <si>
    <t xml:space="preserve">OI003836</t>
  </si>
  <si>
    <t xml:space="preserve">OI003837</t>
  </si>
  <si>
    <t xml:space="preserve">OI003838</t>
  </si>
  <si>
    <t xml:space="preserve">OI003839</t>
  </si>
  <si>
    <t xml:space="preserve">OI003840</t>
  </si>
  <si>
    <t xml:space="preserve">OI003841</t>
  </si>
  <si>
    <t xml:space="preserve">OI003842</t>
  </si>
  <si>
    <t xml:space="preserve">OI003843</t>
  </si>
  <si>
    <t xml:space="preserve">OI003844</t>
  </si>
  <si>
    <t xml:space="preserve">OI003845</t>
  </si>
  <si>
    <t xml:space="preserve">OI003846</t>
  </si>
  <si>
    <t xml:space="preserve">OI003847</t>
  </si>
  <si>
    <t xml:space="preserve">OI003848</t>
  </si>
  <si>
    <t xml:space="preserve">OI003849</t>
  </si>
  <si>
    <t xml:space="preserve">OI003850</t>
  </si>
  <si>
    <t xml:space="preserve">OI003851</t>
  </si>
  <si>
    <t xml:space="preserve">OI003852</t>
  </si>
  <si>
    <t xml:space="preserve">OI003853</t>
  </si>
  <si>
    <t xml:space="preserve">OI003854</t>
  </si>
  <si>
    <t xml:space="preserve">OI003855</t>
  </si>
  <si>
    <t xml:space="preserve">OI003856</t>
  </si>
  <si>
    <t xml:space="preserve">OI003857</t>
  </si>
  <si>
    <t xml:space="preserve">OI003858</t>
  </si>
  <si>
    <t xml:space="preserve">OI003859</t>
  </si>
  <si>
    <t xml:space="preserve">OI003860</t>
  </si>
  <si>
    <t xml:space="preserve">OI003861</t>
  </si>
  <si>
    <t xml:space="preserve">OI003862</t>
  </si>
  <si>
    <t xml:space="preserve">OI003863</t>
  </si>
  <si>
    <t xml:space="preserve">OI003864</t>
  </si>
  <si>
    <t xml:space="preserve">OI003865</t>
  </si>
  <si>
    <t xml:space="preserve">OI003866</t>
  </si>
  <si>
    <t xml:space="preserve">OI003867</t>
  </si>
  <si>
    <t xml:space="preserve">OI003868</t>
  </si>
  <si>
    <t xml:space="preserve">OI003869</t>
  </si>
  <si>
    <t xml:space="preserve">OI003870</t>
  </si>
  <si>
    <t xml:space="preserve">OI003871</t>
  </si>
  <si>
    <t xml:space="preserve">OI003872</t>
  </si>
  <si>
    <t xml:space="preserve">OI003873</t>
  </si>
  <si>
    <t xml:space="preserve">OI003874</t>
  </si>
  <si>
    <t xml:space="preserve">OI003875</t>
  </si>
  <si>
    <t xml:space="preserve">OI003876</t>
  </si>
  <si>
    <t xml:space="preserve">OI003877</t>
  </si>
  <si>
    <t xml:space="preserve">OI003878</t>
  </si>
  <si>
    <t xml:space="preserve">OI003879</t>
  </si>
  <si>
    <t xml:space="preserve">OI003880</t>
  </si>
  <si>
    <t xml:space="preserve">OI003881</t>
  </si>
  <si>
    <t xml:space="preserve">OI003882</t>
  </si>
  <si>
    <t xml:space="preserve">OI003883</t>
  </si>
  <si>
    <t xml:space="preserve">OI003884</t>
  </si>
  <si>
    <t xml:space="preserve">OI003885</t>
  </si>
  <si>
    <t xml:space="preserve">OI003886</t>
  </si>
  <si>
    <t xml:space="preserve">OI003887</t>
  </si>
  <si>
    <t xml:space="preserve">OI003888</t>
  </si>
  <si>
    <t xml:space="preserve">OI003889</t>
  </si>
  <si>
    <t xml:space="preserve">OI003890</t>
  </si>
  <si>
    <t xml:space="preserve">OI003891</t>
  </si>
  <si>
    <t xml:space="preserve">OI003892</t>
  </si>
  <si>
    <t xml:space="preserve">OI003893</t>
  </si>
  <si>
    <t xml:space="preserve">OI003894</t>
  </si>
  <si>
    <t xml:space="preserve">OI003895</t>
  </si>
  <si>
    <t xml:space="preserve">OI003896</t>
  </si>
  <si>
    <t xml:space="preserve">OI003897</t>
  </si>
  <si>
    <t xml:space="preserve">OI003898</t>
  </si>
  <si>
    <t xml:space="preserve">OI003899</t>
  </si>
  <si>
    <t xml:space="preserve">OI003900</t>
  </si>
  <si>
    <t xml:space="preserve">OI003901</t>
  </si>
  <si>
    <t xml:space="preserve">OI003902</t>
  </si>
  <si>
    <t xml:space="preserve">OI003903</t>
  </si>
  <si>
    <t xml:space="preserve">OI003904</t>
  </si>
  <si>
    <t xml:space="preserve">OI003905</t>
  </si>
  <si>
    <t xml:space="preserve">OI003906</t>
  </si>
  <si>
    <t xml:space="preserve">OI003907</t>
  </si>
  <si>
    <t xml:space="preserve">OI003908</t>
  </si>
  <si>
    <t xml:space="preserve">OI003909</t>
  </si>
  <si>
    <t xml:space="preserve">OI003910</t>
  </si>
  <si>
    <t xml:space="preserve">OI003911</t>
  </si>
  <si>
    <t xml:space="preserve">OI003912</t>
  </si>
  <si>
    <t xml:space="preserve">OI003913</t>
  </si>
  <si>
    <t xml:space="preserve">OI003914</t>
  </si>
  <si>
    <t xml:space="preserve">OI003915</t>
  </si>
  <si>
    <t xml:space="preserve">OI003916</t>
  </si>
  <si>
    <t xml:space="preserve">OI003917</t>
  </si>
  <si>
    <t xml:space="preserve">OI003918</t>
  </si>
  <si>
    <t xml:space="preserve">OI003919</t>
  </si>
  <si>
    <t xml:space="preserve">OI003920</t>
  </si>
  <si>
    <t xml:space="preserve">OI003921</t>
  </si>
  <si>
    <t xml:space="preserve">OI003922</t>
  </si>
  <si>
    <t xml:space="preserve">OI003923</t>
  </si>
  <si>
    <t xml:space="preserve">OI003924</t>
  </si>
  <si>
    <t xml:space="preserve">OI003925</t>
  </si>
  <si>
    <t xml:space="preserve">OI003926</t>
  </si>
  <si>
    <t xml:space="preserve">OI003927</t>
  </si>
  <si>
    <t xml:space="preserve">OI003928</t>
  </si>
  <si>
    <t xml:space="preserve">OI003929</t>
  </si>
  <si>
    <t xml:space="preserve">OI003930</t>
  </si>
  <si>
    <t xml:space="preserve">OI003931</t>
  </si>
  <si>
    <t xml:space="preserve">OI003932</t>
  </si>
  <si>
    <t xml:space="preserve">OI003933</t>
  </si>
  <si>
    <t xml:space="preserve">OI003934</t>
  </si>
  <si>
    <t xml:space="preserve">OI003935</t>
  </si>
  <si>
    <t xml:space="preserve">OI003936</t>
  </si>
  <si>
    <t xml:space="preserve">OI003937</t>
  </si>
  <si>
    <t xml:space="preserve">OI003938</t>
  </si>
  <si>
    <t xml:space="preserve">OI003939</t>
  </si>
  <si>
    <t xml:space="preserve">OI003940</t>
  </si>
  <si>
    <t xml:space="preserve">OI003941</t>
  </si>
  <si>
    <t xml:space="preserve">OI003942</t>
  </si>
  <si>
    <t xml:space="preserve">OI003943</t>
  </si>
  <si>
    <t xml:space="preserve">OI003944</t>
  </si>
  <si>
    <t xml:space="preserve">OI003945</t>
  </si>
  <si>
    <t xml:space="preserve">OI003946</t>
  </si>
  <si>
    <t xml:space="preserve">OI003947</t>
  </si>
  <si>
    <t xml:space="preserve">OI003948</t>
  </si>
  <si>
    <t xml:space="preserve">OI003949</t>
  </si>
  <si>
    <t xml:space="preserve">OI003950</t>
  </si>
  <si>
    <t xml:space="preserve">OI003951</t>
  </si>
  <si>
    <t xml:space="preserve">OI003952</t>
  </si>
  <si>
    <t xml:space="preserve">OI003953</t>
  </si>
  <si>
    <t xml:space="preserve">OI003954</t>
  </si>
  <si>
    <t xml:space="preserve">OI003955</t>
  </si>
  <si>
    <t xml:space="preserve">OI003956</t>
  </si>
  <si>
    <t xml:space="preserve">OI003957</t>
  </si>
  <si>
    <t xml:space="preserve">OI003958</t>
  </si>
  <si>
    <t xml:space="preserve">OI003959</t>
  </si>
  <si>
    <t xml:space="preserve">OI003960</t>
  </si>
  <si>
    <t xml:space="preserve">OI003961</t>
  </si>
  <si>
    <t xml:space="preserve">OI003962</t>
  </si>
  <si>
    <t xml:space="preserve">OI003963</t>
  </si>
  <si>
    <t xml:space="preserve">OI003964</t>
  </si>
  <si>
    <t xml:space="preserve">OI003965</t>
  </si>
  <si>
    <t xml:space="preserve">OI003966</t>
  </si>
  <si>
    <t xml:space="preserve">OI003967</t>
  </si>
  <si>
    <t xml:space="preserve">OI003968</t>
  </si>
  <si>
    <t xml:space="preserve">OI003969</t>
  </si>
  <si>
    <t xml:space="preserve">OI003970</t>
  </si>
  <si>
    <t xml:space="preserve">OI003971</t>
  </si>
  <si>
    <t xml:space="preserve">OI003972</t>
  </si>
  <si>
    <t xml:space="preserve">OI003973</t>
  </si>
  <si>
    <t xml:space="preserve">OI003974</t>
  </si>
  <si>
    <t xml:space="preserve">OI003975</t>
  </si>
  <si>
    <t xml:space="preserve">OI003976</t>
  </si>
  <si>
    <t xml:space="preserve">OI003977</t>
  </si>
  <si>
    <t xml:space="preserve">OI003978</t>
  </si>
  <si>
    <t xml:space="preserve">OI003979</t>
  </si>
  <si>
    <t xml:space="preserve">OI003980</t>
  </si>
  <si>
    <t xml:space="preserve">OI003981</t>
  </si>
  <si>
    <t xml:space="preserve">OI003982</t>
  </si>
  <si>
    <t xml:space="preserve">OI003983</t>
  </si>
  <si>
    <t xml:space="preserve">OI003984</t>
  </si>
  <si>
    <t xml:space="preserve">OI003985</t>
  </si>
  <si>
    <t xml:space="preserve">OI003986</t>
  </si>
  <si>
    <t xml:space="preserve">OI003987</t>
  </si>
  <si>
    <t xml:space="preserve">OI003988</t>
  </si>
  <si>
    <t xml:space="preserve">OI003989</t>
  </si>
  <si>
    <t xml:space="preserve">OI003990</t>
  </si>
  <si>
    <t xml:space="preserve">OI003991</t>
  </si>
  <si>
    <t xml:space="preserve">OI003992</t>
  </si>
  <si>
    <t xml:space="preserve">OI003993</t>
  </si>
  <si>
    <t xml:space="preserve">OI003994</t>
  </si>
  <si>
    <t xml:space="preserve">OI003995</t>
  </si>
  <si>
    <t xml:space="preserve">OI003996</t>
  </si>
  <si>
    <t xml:space="preserve">OI003997</t>
  </si>
  <si>
    <t xml:space="preserve">OI003998</t>
  </si>
  <si>
    <t xml:space="preserve">OI003999</t>
  </si>
  <si>
    <t xml:space="preserve">OI004000</t>
  </si>
  <si>
    <t xml:space="preserve">OI004001</t>
  </si>
  <si>
    <t xml:space="preserve">OI004002</t>
  </si>
  <si>
    <t xml:space="preserve">OI004003</t>
  </si>
  <si>
    <t xml:space="preserve">OI004004</t>
  </si>
  <si>
    <t xml:space="preserve">OI004005</t>
  </si>
  <si>
    <t xml:space="preserve">OI004006</t>
  </si>
  <si>
    <t xml:space="preserve">OI004007</t>
  </si>
  <si>
    <t xml:space="preserve">OI004008</t>
  </si>
  <si>
    <t xml:space="preserve">OI004009</t>
  </si>
  <si>
    <t xml:space="preserve">OI004010</t>
  </si>
  <si>
    <t xml:space="preserve">OI004011</t>
  </si>
  <si>
    <t xml:space="preserve">OI004012</t>
  </si>
  <si>
    <t xml:space="preserve">OI004013</t>
  </si>
  <si>
    <t xml:space="preserve">OI004014</t>
  </si>
  <si>
    <t xml:space="preserve">OI004015</t>
  </si>
  <si>
    <t xml:space="preserve">OI004016</t>
  </si>
  <si>
    <t xml:space="preserve">OI004017</t>
  </si>
  <si>
    <t xml:space="preserve">OI004018</t>
  </si>
  <si>
    <t xml:space="preserve">OI004019</t>
  </si>
  <si>
    <t xml:space="preserve">OI004020</t>
  </si>
  <si>
    <t xml:space="preserve">OI004021</t>
  </si>
  <si>
    <t xml:space="preserve">OI004022</t>
  </si>
  <si>
    <t xml:space="preserve">OI004023</t>
  </si>
  <si>
    <t xml:space="preserve">OI004024</t>
  </si>
  <si>
    <t xml:space="preserve">OI004025</t>
  </si>
  <si>
    <t xml:space="preserve">OI004026</t>
  </si>
  <si>
    <t xml:space="preserve">OI004027</t>
  </si>
  <si>
    <t xml:space="preserve">OI004028</t>
  </si>
  <si>
    <t xml:space="preserve">OI004029</t>
  </si>
  <si>
    <t xml:space="preserve">OI004030</t>
  </si>
  <si>
    <t xml:space="preserve">OI004031</t>
  </si>
  <si>
    <t xml:space="preserve">OI004032</t>
  </si>
  <si>
    <t xml:space="preserve">OI004033</t>
  </si>
  <si>
    <t xml:space="preserve">OI004034</t>
  </si>
  <si>
    <t xml:space="preserve">OI004035</t>
  </si>
  <si>
    <t xml:space="preserve">OI004036</t>
  </si>
  <si>
    <t xml:space="preserve">OI004037</t>
  </si>
  <si>
    <t xml:space="preserve">OI004038</t>
  </si>
  <si>
    <t xml:space="preserve">OI004039</t>
  </si>
  <si>
    <t xml:space="preserve">OI004040</t>
  </si>
  <si>
    <t xml:space="preserve">OI004041</t>
  </si>
  <si>
    <t xml:space="preserve">OI004042</t>
  </si>
  <si>
    <t xml:space="preserve">OI004043</t>
  </si>
  <si>
    <t xml:space="preserve">OI004044</t>
  </si>
  <si>
    <t xml:space="preserve">OI004045</t>
  </si>
  <si>
    <t xml:space="preserve">OI004046</t>
  </si>
  <si>
    <t xml:space="preserve">OI004047</t>
  </si>
  <si>
    <t xml:space="preserve">OI004048</t>
  </si>
  <si>
    <t xml:space="preserve">OI004049</t>
  </si>
  <si>
    <t xml:space="preserve">OI004050</t>
  </si>
  <si>
    <t xml:space="preserve">OI004051</t>
  </si>
  <si>
    <t xml:space="preserve">OI004052</t>
  </si>
  <si>
    <t xml:space="preserve">OI004053</t>
  </si>
  <si>
    <t xml:space="preserve">OI004054</t>
  </si>
  <si>
    <t xml:space="preserve">OI004055</t>
  </si>
  <si>
    <t xml:space="preserve">OI004056</t>
  </si>
  <si>
    <t xml:space="preserve">OI004057</t>
  </si>
  <si>
    <t xml:space="preserve">OI004058</t>
  </si>
  <si>
    <t xml:space="preserve">OI004059</t>
  </si>
  <si>
    <t xml:space="preserve">OI004060</t>
  </si>
  <si>
    <t xml:space="preserve">OI004061</t>
  </si>
  <si>
    <t xml:space="preserve">OI004062</t>
  </si>
  <si>
    <t xml:space="preserve">OI004063</t>
  </si>
  <si>
    <t xml:space="preserve">OI004064</t>
  </si>
  <si>
    <t xml:space="preserve">OI004065</t>
  </si>
  <si>
    <t xml:space="preserve">OI004066</t>
  </si>
  <si>
    <t xml:space="preserve">OI004067</t>
  </si>
  <si>
    <t xml:space="preserve">OI004068</t>
  </si>
  <si>
    <t xml:space="preserve">OI004069</t>
  </si>
  <si>
    <t xml:space="preserve">OI004070</t>
  </si>
  <si>
    <t xml:space="preserve">OI004071</t>
  </si>
  <si>
    <t xml:space="preserve">OI004072</t>
  </si>
  <si>
    <t xml:space="preserve">OI004073</t>
  </si>
  <si>
    <t xml:space="preserve">OI004074</t>
  </si>
  <si>
    <t xml:space="preserve">OI004075</t>
  </si>
  <si>
    <t xml:space="preserve">OI004076</t>
  </si>
  <si>
    <t xml:space="preserve">OI004077</t>
  </si>
  <si>
    <t xml:space="preserve">OI004078</t>
  </si>
  <si>
    <t xml:space="preserve">OI004079</t>
  </si>
  <si>
    <t xml:space="preserve">OI004080</t>
  </si>
  <si>
    <t xml:space="preserve">OI004081</t>
  </si>
  <si>
    <t xml:space="preserve">OI004082</t>
  </si>
  <si>
    <t xml:space="preserve">OI004083</t>
  </si>
  <si>
    <t xml:space="preserve">OI004084</t>
  </si>
  <si>
    <t xml:space="preserve">OI004085</t>
  </si>
  <si>
    <t xml:space="preserve">OI004086</t>
  </si>
  <si>
    <t xml:space="preserve">OI004087</t>
  </si>
  <si>
    <t xml:space="preserve">OI004088</t>
  </si>
  <si>
    <t xml:space="preserve">OI004089</t>
  </si>
  <si>
    <t xml:space="preserve">OI004090</t>
  </si>
  <si>
    <t xml:space="preserve">OI004091</t>
  </si>
  <si>
    <t xml:space="preserve">OI004092</t>
  </si>
  <si>
    <t xml:space="preserve">OI004093</t>
  </si>
  <si>
    <t xml:space="preserve">OI004094</t>
  </si>
  <si>
    <t xml:space="preserve">OI004095</t>
  </si>
  <si>
    <t xml:space="preserve">OI004096</t>
  </si>
  <si>
    <t xml:space="preserve">OI004097</t>
  </si>
  <si>
    <t xml:space="preserve">OI004098</t>
  </si>
  <si>
    <t xml:space="preserve">OI004099</t>
  </si>
  <si>
    <t xml:space="preserve">OI004100</t>
  </si>
  <si>
    <t xml:space="preserve">OI004101</t>
  </si>
  <si>
    <t xml:space="preserve">OI004102</t>
  </si>
  <si>
    <t xml:space="preserve">OI004103</t>
  </si>
  <si>
    <t xml:space="preserve">OI004104</t>
  </si>
  <si>
    <t xml:space="preserve">OI004105</t>
  </si>
  <si>
    <t xml:space="preserve">OI004106</t>
  </si>
  <si>
    <t xml:space="preserve">OI004107</t>
  </si>
  <si>
    <t xml:space="preserve">OI004108</t>
  </si>
  <si>
    <t xml:space="preserve">OI004109</t>
  </si>
  <si>
    <t xml:space="preserve">OI004110</t>
  </si>
  <si>
    <t xml:space="preserve">OI004111</t>
  </si>
  <si>
    <t xml:space="preserve">OI004112</t>
  </si>
  <si>
    <t xml:space="preserve">OI004113</t>
  </si>
  <si>
    <t xml:space="preserve">OI004114</t>
  </si>
  <si>
    <t xml:space="preserve">OI004115</t>
  </si>
  <si>
    <t xml:space="preserve">OI004116</t>
  </si>
  <si>
    <t xml:space="preserve">OI004117</t>
  </si>
  <si>
    <t xml:space="preserve">OI004118</t>
  </si>
  <si>
    <t xml:space="preserve">OI004119</t>
  </si>
  <si>
    <t xml:space="preserve">OI004120</t>
  </si>
  <si>
    <t xml:space="preserve">OI004121</t>
  </si>
  <si>
    <t xml:space="preserve">OI004122</t>
  </si>
  <si>
    <t xml:space="preserve">OI004123</t>
  </si>
  <si>
    <t xml:space="preserve">OI004124</t>
  </si>
  <si>
    <t xml:space="preserve">OI004125</t>
  </si>
  <si>
    <t xml:space="preserve">OI004126</t>
  </si>
  <si>
    <t xml:space="preserve">OI004127</t>
  </si>
  <si>
    <t xml:space="preserve">OI004128</t>
  </si>
  <si>
    <t xml:space="preserve">OI004129</t>
  </si>
  <si>
    <t xml:space="preserve">OI004130</t>
  </si>
  <si>
    <t xml:space="preserve">OI004131</t>
  </si>
  <si>
    <t xml:space="preserve">OI004132</t>
  </si>
  <si>
    <t xml:space="preserve">OI004133</t>
  </si>
  <si>
    <t xml:space="preserve">OI004134</t>
  </si>
  <si>
    <t xml:space="preserve">OI004135</t>
  </si>
  <si>
    <t xml:space="preserve">OI004136</t>
  </si>
  <si>
    <t xml:space="preserve">OI004137</t>
  </si>
  <si>
    <t xml:space="preserve">OI004138</t>
  </si>
  <si>
    <t xml:space="preserve">OI004139</t>
  </si>
  <si>
    <t xml:space="preserve">OI004140</t>
  </si>
  <si>
    <t xml:space="preserve">OI004141</t>
  </si>
  <si>
    <t xml:space="preserve">OI004142</t>
  </si>
  <si>
    <t xml:space="preserve">OI004143</t>
  </si>
  <si>
    <t xml:space="preserve">OI004144</t>
  </si>
  <si>
    <t xml:space="preserve">OI004145</t>
  </si>
  <si>
    <t xml:space="preserve">OI004146</t>
  </si>
  <si>
    <t xml:space="preserve">OI004147</t>
  </si>
  <si>
    <t xml:space="preserve">OI004148</t>
  </si>
  <si>
    <t xml:space="preserve">OI004149</t>
  </si>
  <si>
    <t xml:space="preserve">OI004150</t>
  </si>
  <si>
    <t xml:space="preserve">OI004151</t>
  </si>
  <si>
    <t xml:space="preserve">OI004152</t>
  </si>
  <si>
    <t xml:space="preserve">OI004153</t>
  </si>
  <si>
    <t xml:space="preserve">OI004154</t>
  </si>
  <si>
    <t xml:space="preserve">OI004155</t>
  </si>
  <si>
    <t xml:space="preserve">OI004156</t>
  </si>
  <si>
    <t xml:space="preserve">OI004157</t>
  </si>
  <si>
    <t xml:space="preserve">OI004158</t>
  </si>
  <si>
    <t xml:space="preserve">OI004159</t>
  </si>
  <si>
    <t xml:space="preserve">OI004160</t>
  </si>
  <si>
    <t xml:space="preserve">OI004161</t>
  </si>
  <si>
    <t xml:space="preserve">OI004162</t>
  </si>
  <si>
    <t xml:space="preserve">OI004163</t>
  </si>
  <si>
    <t xml:space="preserve">OI004164</t>
  </si>
  <si>
    <t xml:space="preserve">OI004165</t>
  </si>
  <si>
    <t xml:space="preserve">OI004166</t>
  </si>
  <si>
    <t xml:space="preserve">OI004167</t>
  </si>
  <si>
    <t xml:space="preserve">OI004168</t>
  </si>
  <si>
    <t xml:space="preserve">OI004169</t>
  </si>
  <si>
    <t xml:space="preserve">OI004170</t>
  </si>
  <si>
    <t xml:space="preserve">OI004171</t>
  </si>
  <si>
    <t xml:space="preserve">OI004172</t>
  </si>
  <si>
    <t xml:space="preserve">OI004173</t>
  </si>
  <si>
    <t xml:space="preserve">OI004174</t>
  </si>
  <si>
    <t xml:space="preserve">OI004175</t>
  </si>
  <si>
    <t xml:space="preserve">OI004176</t>
  </si>
  <si>
    <t xml:space="preserve">OI004177</t>
  </si>
  <si>
    <t xml:space="preserve">OI004178</t>
  </si>
  <si>
    <t xml:space="preserve">OI004179</t>
  </si>
  <si>
    <t xml:space="preserve">OI004180</t>
  </si>
  <si>
    <t xml:space="preserve">OI004181</t>
  </si>
  <si>
    <t xml:space="preserve">OI004182</t>
  </si>
  <si>
    <t xml:space="preserve">OI004183</t>
  </si>
  <si>
    <t xml:space="preserve">OI004184</t>
  </si>
  <si>
    <t xml:space="preserve">OI004185</t>
  </si>
  <si>
    <t xml:space="preserve">OI004186</t>
  </si>
  <si>
    <t xml:space="preserve">OI004187</t>
  </si>
  <si>
    <t xml:space="preserve">OI004188</t>
  </si>
  <si>
    <t xml:space="preserve">OI004189</t>
  </si>
  <si>
    <t xml:space="preserve">OI004190</t>
  </si>
  <si>
    <t xml:space="preserve">OI004191</t>
  </si>
  <si>
    <t xml:space="preserve">OI004192</t>
  </si>
  <si>
    <t xml:space="preserve">OI004193</t>
  </si>
  <si>
    <t xml:space="preserve">OI004194</t>
  </si>
  <si>
    <t xml:space="preserve">OI004195</t>
  </si>
  <si>
    <t xml:space="preserve">OI004196</t>
  </si>
  <si>
    <t xml:space="preserve">OI004197</t>
  </si>
  <si>
    <t xml:space="preserve">OI004198</t>
  </si>
  <si>
    <t xml:space="preserve">OI004199</t>
  </si>
  <si>
    <t xml:space="preserve">OI004200</t>
  </si>
  <si>
    <t xml:space="preserve">OI004201</t>
  </si>
  <si>
    <t xml:space="preserve">OI004202</t>
  </si>
  <si>
    <t xml:space="preserve">OI004203</t>
  </si>
  <si>
    <t xml:space="preserve">OI004204</t>
  </si>
  <si>
    <t xml:space="preserve">OI004205</t>
  </si>
  <si>
    <t xml:space="preserve">OI004206</t>
  </si>
  <si>
    <t xml:space="preserve">OI004207</t>
  </si>
  <si>
    <t xml:space="preserve">OI004208</t>
  </si>
  <si>
    <t xml:space="preserve">OI004209</t>
  </si>
  <si>
    <t xml:space="preserve">OI004210</t>
  </si>
  <si>
    <t xml:space="preserve">OI004211</t>
  </si>
  <si>
    <t xml:space="preserve">OI004212</t>
  </si>
  <si>
    <t xml:space="preserve">OI004213</t>
  </si>
  <si>
    <t xml:space="preserve">OI004214</t>
  </si>
  <si>
    <t xml:space="preserve">OI004215</t>
  </si>
  <si>
    <t xml:space="preserve">OI004216</t>
  </si>
  <si>
    <t xml:space="preserve">OI004217</t>
  </si>
  <si>
    <t xml:space="preserve">OI004218</t>
  </si>
  <si>
    <t xml:space="preserve">OI004219</t>
  </si>
  <si>
    <t xml:space="preserve">OI004220</t>
  </si>
  <si>
    <t xml:space="preserve">OI004221</t>
  </si>
  <si>
    <t xml:space="preserve">OI004222</t>
  </si>
  <si>
    <t xml:space="preserve">OI004223</t>
  </si>
  <si>
    <t xml:space="preserve">OI004224</t>
  </si>
  <si>
    <t xml:space="preserve">OI004225</t>
  </si>
  <si>
    <t xml:space="preserve">OI004226</t>
  </si>
  <si>
    <t xml:space="preserve">OI004227</t>
  </si>
  <si>
    <t xml:space="preserve">OI004228</t>
  </si>
  <si>
    <t xml:space="preserve">OI004229</t>
  </si>
  <si>
    <t xml:space="preserve">OI004230</t>
  </si>
  <si>
    <t xml:space="preserve">OI004231</t>
  </si>
  <si>
    <t xml:space="preserve">OI004232</t>
  </si>
  <si>
    <t xml:space="preserve">OI004233</t>
  </si>
  <si>
    <t xml:space="preserve">OI004234</t>
  </si>
  <si>
    <t xml:space="preserve">OI004235</t>
  </si>
  <si>
    <t xml:space="preserve">OI004236</t>
  </si>
  <si>
    <t xml:space="preserve">OI004237</t>
  </si>
  <si>
    <t xml:space="preserve">OI004238</t>
  </si>
  <si>
    <t xml:space="preserve">OI004239</t>
  </si>
  <si>
    <t xml:space="preserve">OI004240</t>
  </si>
  <si>
    <t xml:space="preserve">OI004241</t>
  </si>
  <si>
    <t xml:space="preserve">OI004242</t>
  </si>
  <si>
    <t xml:space="preserve">OI004243</t>
  </si>
  <si>
    <t xml:space="preserve">OI004244</t>
  </si>
  <si>
    <t xml:space="preserve">OI004245</t>
  </si>
  <si>
    <t xml:space="preserve">OI004246</t>
  </si>
  <si>
    <t xml:space="preserve">OI004247</t>
  </si>
  <si>
    <t xml:space="preserve">OI004248</t>
  </si>
  <si>
    <t xml:space="preserve">OI004249</t>
  </si>
  <si>
    <t xml:space="preserve">OI004250</t>
  </si>
  <si>
    <t xml:space="preserve">OI004251</t>
  </si>
  <si>
    <t xml:space="preserve">OI004252</t>
  </si>
  <si>
    <t xml:space="preserve">OI004253</t>
  </si>
  <si>
    <t xml:space="preserve">OI004254</t>
  </si>
  <si>
    <t xml:space="preserve">OI004255</t>
  </si>
  <si>
    <t xml:space="preserve">OI004256</t>
  </si>
  <si>
    <t xml:space="preserve">OI004257</t>
  </si>
  <si>
    <t xml:space="preserve">OI004258</t>
  </si>
  <si>
    <t xml:space="preserve">OI004259</t>
  </si>
  <si>
    <t xml:space="preserve">OI004260</t>
  </si>
  <si>
    <t xml:space="preserve">OI004261</t>
  </si>
  <si>
    <t xml:space="preserve">OI004262</t>
  </si>
  <si>
    <t xml:space="preserve">OI004263</t>
  </si>
  <si>
    <t xml:space="preserve">OI004264</t>
  </si>
  <si>
    <t xml:space="preserve">OI004265</t>
  </si>
  <si>
    <t xml:space="preserve">OI004266</t>
  </si>
  <si>
    <t xml:space="preserve">OI004267</t>
  </si>
  <si>
    <t xml:space="preserve">OI004268</t>
  </si>
  <si>
    <t xml:space="preserve">OI004269</t>
  </si>
  <si>
    <t xml:space="preserve">OI004270</t>
  </si>
  <si>
    <t xml:space="preserve">OI004271</t>
  </si>
  <si>
    <t xml:space="preserve">OI004272</t>
  </si>
  <si>
    <t xml:space="preserve">OI004273</t>
  </si>
  <si>
    <t xml:space="preserve">OI004274</t>
  </si>
  <si>
    <t xml:space="preserve">OI004275</t>
  </si>
  <si>
    <t xml:space="preserve">OI004276</t>
  </si>
  <si>
    <t xml:space="preserve">OI004277</t>
  </si>
  <si>
    <t xml:space="preserve">OI004278</t>
  </si>
  <si>
    <t xml:space="preserve">OI004279</t>
  </si>
  <si>
    <t xml:space="preserve">OI004280</t>
  </si>
  <si>
    <t xml:space="preserve">OI004281</t>
  </si>
  <si>
    <t xml:space="preserve">OI004282</t>
  </si>
  <si>
    <t xml:space="preserve">OI004283</t>
  </si>
  <si>
    <t xml:space="preserve">OI004284</t>
  </si>
  <si>
    <t xml:space="preserve">OI004285</t>
  </si>
  <si>
    <t xml:space="preserve">OI004286</t>
  </si>
  <si>
    <t xml:space="preserve">OI004287</t>
  </si>
  <si>
    <t xml:space="preserve">OI004288</t>
  </si>
  <si>
    <t xml:space="preserve">OI004289</t>
  </si>
  <si>
    <t xml:space="preserve">OI004290</t>
  </si>
  <si>
    <t xml:space="preserve">OI004291</t>
  </si>
  <si>
    <t xml:space="preserve">OI004292</t>
  </si>
  <si>
    <t xml:space="preserve">OI004293</t>
  </si>
  <si>
    <t xml:space="preserve">OI004294</t>
  </si>
  <si>
    <t xml:space="preserve">OI004295</t>
  </si>
  <si>
    <t xml:space="preserve">OI004296</t>
  </si>
  <si>
    <t xml:space="preserve">OI004297</t>
  </si>
  <si>
    <t xml:space="preserve">OI004298</t>
  </si>
  <si>
    <t xml:space="preserve">OI004299</t>
  </si>
  <si>
    <t xml:space="preserve">OI004300</t>
  </si>
  <si>
    <t xml:space="preserve">OI004301</t>
  </si>
  <si>
    <t xml:space="preserve">OI004302</t>
  </si>
  <si>
    <t xml:space="preserve">OI004303</t>
  </si>
  <si>
    <t xml:space="preserve">OI004304</t>
  </si>
  <si>
    <t xml:space="preserve">OI004305</t>
  </si>
  <si>
    <t xml:space="preserve">OI004306</t>
  </si>
  <si>
    <t xml:space="preserve">OI004307</t>
  </si>
  <si>
    <t xml:space="preserve">OI004308</t>
  </si>
  <si>
    <t xml:space="preserve">OI004309</t>
  </si>
  <si>
    <t xml:space="preserve">OI004310</t>
  </si>
  <si>
    <t xml:space="preserve">OI004311</t>
  </si>
  <si>
    <t xml:space="preserve">OI004312</t>
  </si>
  <si>
    <t xml:space="preserve">OI004313</t>
  </si>
  <si>
    <t xml:space="preserve">OI004314</t>
  </si>
  <si>
    <t xml:space="preserve">OI004315</t>
  </si>
  <si>
    <t xml:space="preserve">OI004316</t>
  </si>
  <si>
    <t xml:space="preserve">OI004317</t>
  </si>
  <si>
    <t xml:space="preserve">OI004318</t>
  </si>
  <si>
    <t xml:space="preserve">OI004319</t>
  </si>
  <si>
    <t xml:space="preserve">OI004320</t>
  </si>
  <si>
    <t xml:space="preserve">OI004321</t>
  </si>
  <si>
    <t xml:space="preserve">OI004322</t>
  </si>
  <si>
    <t xml:space="preserve">OI004323</t>
  </si>
  <si>
    <t xml:space="preserve">OI004324</t>
  </si>
  <si>
    <t xml:space="preserve">OI004325</t>
  </si>
  <si>
    <t xml:space="preserve">OI004326</t>
  </si>
  <si>
    <t xml:space="preserve">OI004327</t>
  </si>
  <si>
    <t xml:space="preserve">OI004328</t>
  </si>
  <si>
    <t xml:space="preserve">OI004329</t>
  </si>
  <si>
    <t xml:space="preserve">OI004330</t>
  </si>
  <si>
    <t xml:space="preserve">OI004331</t>
  </si>
  <si>
    <t xml:space="preserve">OI004332</t>
  </si>
  <si>
    <t xml:space="preserve">OI004333</t>
  </si>
  <si>
    <t xml:space="preserve">OI004334</t>
  </si>
  <si>
    <t xml:space="preserve">OI004335</t>
  </si>
  <si>
    <t xml:space="preserve">OI004336</t>
  </si>
  <si>
    <t xml:space="preserve">OI004337</t>
  </si>
  <si>
    <t xml:space="preserve">OI004338</t>
  </si>
  <si>
    <t xml:space="preserve">OI004339</t>
  </si>
  <si>
    <t xml:space="preserve">OI004340</t>
  </si>
  <si>
    <t xml:space="preserve">OI004341</t>
  </si>
  <si>
    <t xml:space="preserve">OI004342</t>
  </si>
  <si>
    <t xml:space="preserve">OI004343</t>
  </si>
  <si>
    <t xml:space="preserve">OI004344</t>
  </si>
  <si>
    <t xml:space="preserve">OI004345</t>
  </si>
  <si>
    <t xml:space="preserve">OI004346</t>
  </si>
  <si>
    <t xml:space="preserve">OI004347</t>
  </si>
  <si>
    <t xml:space="preserve">OI004348</t>
  </si>
  <si>
    <t xml:space="preserve">OI004349</t>
  </si>
  <si>
    <t xml:space="preserve">OI004350</t>
  </si>
  <si>
    <t xml:space="preserve">OI004351</t>
  </si>
  <si>
    <t xml:space="preserve">OI004352</t>
  </si>
  <si>
    <t xml:space="preserve">OI004353</t>
  </si>
  <si>
    <t xml:space="preserve">OI004354</t>
  </si>
  <si>
    <t xml:space="preserve">OI004355</t>
  </si>
  <si>
    <t xml:space="preserve">OI004356</t>
  </si>
  <si>
    <t xml:space="preserve">OI004357</t>
  </si>
  <si>
    <t xml:space="preserve">OI004358</t>
  </si>
  <si>
    <t xml:space="preserve">OI004359</t>
  </si>
  <si>
    <t xml:space="preserve">OI004360</t>
  </si>
  <si>
    <t xml:space="preserve">OI004361</t>
  </si>
  <si>
    <t xml:space="preserve">OI004362</t>
  </si>
  <si>
    <t xml:space="preserve">OI004363</t>
  </si>
  <si>
    <t xml:space="preserve">OI004364</t>
  </si>
  <si>
    <t xml:space="preserve">OI004365</t>
  </si>
  <si>
    <t xml:space="preserve">OI004366</t>
  </si>
  <si>
    <t xml:space="preserve">OI004367</t>
  </si>
  <si>
    <t xml:space="preserve">OI004368</t>
  </si>
  <si>
    <t xml:space="preserve">OI004369</t>
  </si>
  <si>
    <t xml:space="preserve">OI004370</t>
  </si>
  <si>
    <t xml:space="preserve">OI004371</t>
  </si>
  <si>
    <t xml:space="preserve">OI004372</t>
  </si>
  <si>
    <t xml:space="preserve">OI004373</t>
  </si>
  <si>
    <t xml:space="preserve">OI004374</t>
  </si>
  <si>
    <t xml:space="preserve">OI004375</t>
  </si>
  <si>
    <t xml:space="preserve">OI004376</t>
  </si>
  <si>
    <t xml:space="preserve">OI004377</t>
  </si>
  <si>
    <t xml:space="preserve">OI004378</t>
  </si>
  <si>
    <t xml:space="preserve">OI004379</t>
  </si>
  <si>
    <t xml:space="preserve">OI004380</t>
  </si>
  <si>
    <t xml:space="preserve">OI004381</t>
  </si>
  <si>
    <t xml:space="preserve">OI004382</t>
  </si>
  <si>
    <t xml:space="preserve">OI004383</t>
  </si>
  <si>
    <t xml:space="preserve">OI004384</t>
  </si>
  <si>
    <t xml:space="preserve">OI004385</t>
  </si>
  <si>
    <t xml:space="preserve">OI004386</t>
  </si>
  <si>
    <t xml:space="preserve">OI004387</t>
  </si>
  <si>
    <t xml:space="preserve">OI004388</t>
  </si>
  <si>
    <t xml:space="preserve">OI004389</t>
  </si>
  <si>
    <t xml:space="preserve">OI004390</t>
  </si>
  <si>
    <t xml:space="preserve">OI004391</t>
  </si>
  <si>
    <t xml:space="preserve">OI004392</t>
  </si>
  <si>
    <t xml:space="preserve">OI004393</t>
  </si>
  <si>
    <t xml:space="preserve">OI004394</t>
  </si>
  <si>
    <t xml:space="preserve">OI004395</t>
  </si>
  <si>
    <t xml:space="preserve">OI004396</t>
  </si>
  <si>
    <t xml:space="preserve">OI004397</t>
  </si>
  <si>
    <t xml:space="preserve">OI004398</t>
  </si>
  <si>
    <t xml:space="preserve">OI004399</t>
  </si>
  <si>
    <t xml:space="preserve">OI004400</t>
  </si>
  <si>
    <t xml:space="preserve">OI004401</t>
  </si>
  <si>
    <t xml:space="preserve">OI004402</t>
  </si>
  <si>
    <t xml:space="preserve">OI004403</t>
  </si>
  <si>
    <t xml:space="preserve">OI004404</t>
  </si>
  <si>
    <t xml:space="preserve">OI004405</t>
  </si>
  <si>
    <t xml:space="preserve">OI004406</t>
  </si>
  <si>
    <t xml:space="preserve">OI004407</t>
  </si>
  <si>
    <t xml:space="preserve">OI004408</t>
  </si>
  <si>
    <t xml:space="preserve">OI004409</t>
  </si>
  <si>
    <t xml:space="preserve">OI004410</t>
  </si>
  <si>
    <t xml:space="preserve">OI004411</t>
  </si>
  <si>
    <t xml:space="preserve">OI004412</t>
  </si>
  <si>
    <t xml:space="preserve">OI004413</t>
  </si>
  <si>
    <t xml:space="preserve">OI004414</t>
  </si>
  <si>
    <t xml:space="preserve">OI004415</t>
  </si>
  <si>
    <t xml:space="preserve">OI004416</t>
  </si>
  <si>
    <t xml:space="preserve">OI004417</t>
  </si>
  <si>
    <t xml:space="preserve">OI004418</t>
  </si>
  <si>
    <t xml:space="preserve">OI004419</t>
  </si>
  <si>
    <t xml:space="preserve">OI004420</t>
  </si>
  <si>
    <t xml:space="preserve">OI004421</t>
  </si>
  <si>
    <t xml:space="preserve">OI004422</t>
  </si>
  <si>
    <t xml:space="preserve">OI004423</t>
  </si>
  <si>
    <t xml:space="preserve">OI004424</t>
  </si>
  <si>
    <t xml:space="preserve">OI004425</t>
  </si>
  <si>
    <t xml:space="preserve">OI004426</t>
  </si>
  <si>
    <t xml:space="preserve">OI004427</t>
  </si>
  <si>
    <t xml:space="preserve">OI004428</t>
  </si>
  <si>
    <t xml:space="preserve">OI004429</t>
  </si>
  <si>
    <t xml:space="preserve">OI004430</t>
  </si>
  <si>
    <t xml:space="preserve">OI004431</t>
  </si>
  <si>
    <t xml:space="preserve">OI004432</t>
  </si>
  <si>
    <t xml:space="preserve">OI004433</t>
  </si>
  <si>
    <t xml:space="preserve">OI004434</t>
  </si>
  <si>
    <t xml:space="preserve">OI004435</t>
  </si>
  <si>
    <t xml:space="preserve">OI004436</t>
  </si>
  <si>
    <t xml:space="preserve">OI004437</t>
  </si>
  <si>
    <t xml:space="preserve">OI004438</t>
  </si>
  <si>
    <t xml:space="preserve">OI004439</t>
  </si>
  <si>
    <t xml:space="preserve">OI004440</t>
  </si>
  <si>
    <t xml:space="preserve">OI004441</t>
  </si>
  <si>
    <t xml:space="preserve">OI004442</t>
  </si>
  <si>
    <t xml:space="preserve">OI004443</t>
  </si>
  <si>
    <t xml:space="preserve">OI004444</t>
  </si>
  <si>
    <t xml:space="preserve">OI004445</t>
  </si>
  <si>
    <t xml:space="preserve">OI004446</t>
  </si>
  <si>
    <t xml:space="preserve">OI004447</t>
  </si>
  <si>
    <t xml:space="preserve">OI004448</t>
  </si>
  <si>
    <t xml:space="preserve">OI004449</t>
  </si>
  <si>
    <t xml:space="preserve">OI004450</t>
  </si>
  <si>
    <t xml:space="preserve">OI004451</t>
  </si>
  <si>
    <t xml:space="preserve">OI004452</t>
  </si>
  <si>
    <t xml:space="preserve">OI004453</t>
  </si>
  <si>
    <t xml:space="preserve">OI004454</t>
  </si>
  <si>
    <t xml:space="preserve">OI004455</t>
  </si>
  <si>
    <t xml:space="preserve">OI004456</t>
  </si>
  <si>
    <t xml:space="preserve">OI004457</t>
  </si>
  <si>
    <t xml:space="preserve">OI004458</t>
  </si>
  <si>
    <t xml:space="preserve">OI004459</t>
  </si>
  <si>
    <t xml:space="preserve">OI004460</t>
  </si>
  <si>
    <t xml:space="preserve">OI004461</t>
  </si>
  <si>
    <t xml:space="preserve">OI004462</t>
  </si>
  <si>
    <t xml:space="preserve">OI004463</t>
  </si>
  <si>
    <t xml:space="preserve">OI004464</t>
  </si>
  <si>
    <t xml:space="preserve">OI004465</t>
  </si>
  <si>
    <t xml:space="preserve">OI004466</t>
  </si>
  <si>
    <t xml:space="preserve">OI004467</t>
  </si>
  <si>
    <t xml:space="preserve">OI004468</t>
  </si>
  <si>
    <t xml:space="preserve">OI004469</t>
  </si>
  <si>
    <t xml:space="preserve">OI004470</t>
  </si>
  <si>
    <t xml:space="preserve">OI004471</t>
  </si>
  <si>
    <t xml:space="preserve">OI004472</t>
  </si>
  <si>
    <t xml:space="preserve">OI004473</t>
  </si>
  <si>
    <t xml:space="preserve">OI004474</t>
  </si>
  <si>
    <t xml:space="preserve">OI004475</t>
  </si>
  <si>
    <t xml:space="preserve">OI004476</t>
  </si>
  <si>
    <t xml:space="preserve">OI004477</t>
  </si>
  <si>
    <t xml:space="preserve">OI004478</t>
  </si>
  <si>
    <t xml:space="preserve">OI004479</t>
  </si>
  <si>
    <t xml:space="preserve">OI004480</t>
  </si>
  <si>
    <t xml:space="preserve">OI004481</t>
  </si>
  <si>
    <t xml:space="preserve">OI004482</t>
  </si>
  <si>
    <t xml:space="preserve">OI004483</t>
  </si>
  <si>
    <t xml:space="preserve">OI004484</t>
  </si>
  <si>
    <t xml:space="preserve">OI004485</t>
  </si>
  <si>
    <t xml:space="preserve">OI004486</t>
  </si>
  <si>
    <t xml:space="preserve">OI004487</t>
  </si>
  <si>
    <t xml:space="preserve">OI004488</t>
  </si>
  <si>
    <t xml:space="preserve">OI004489</t>
  </si>
  <si>
    <t xml:space="preserve">OI004490</t>
  </si>
  <si>
    <t xml:space="preserve">OI004491</t>
  </si>
  <si>
    <t xml:space="preserve">OI004492</t>
  </si>
  <si>
    <t xml:space="preserve">OI004493</t>
  </si>
  <si>
    <t xml:space="preserve">OI004494</t>
  </si>
  <si>
    <t xml:space="preserve">OI004495</t>
  </si>
  <si>
    <t xml:space="preserve">OI004496</t>
  </si>
  <si>
    <t xml:space="preserve">OI004497</t>
  </si>
  <si>
    <t xml:space="preserve">OI004498</t>
  </si>
  <si>
    <t xml:space="preserve">OI004499</t>
  </si>
  <si>
    <t xml:space="preserve">OI004500</t>
  </si>
  <si>
    <t xml:space="preserve">OI004501</t>
  </si>
  <si>
    <t xml:space="preserve">OI004502</t>
  </si>
  <si>
    <t xml:space="preserve">OI004503</t>
  </si>
  <si>
    <t xml:space="preserve">OI004504</t>
  </si>
  <si>
    <t xml:space="preserve">OI004505</t>
  </si>
  <si>
    <t xml:space="preserve">OI004506</t>
  </si>
  <si>
    <t xml:space="preserve">OI004507</t>
  </si>
  <si>
    <t xml:space="preserve">OI004508</t>
  </si>
  <si>
    <t xml:space="preserve">OI004509</t>
  </si>
  <si>
    <t xml:space="preserve">OI004510</t>
  </si>
  <si>
    <t xml:space="preserve">OI004511</t>
  </si>
  <si>
    <t xml:space="preserve">OI004512</t>
  </si>
  <si>
    <t xml:space="preserve">OI004513</t>
  </si>
  <si>
    <t xml:space="preserve">OI004514</t>
  </si>
  <si>
    <t xml:space="preserve">OI004515</t>
  </si>
  <si>
    <t xml:space="preserve">OI004516</t>
  </si>
  <si>
    <t xml:space="preserve">OI004517</t>
  </si>
  <si>
    <t xml:space="preserve">OI004518</t>
  </si>
  <si>
    <t xml:space="preserve">OI004519</t>
  </si>
  <si>
    <t xml:space="preserve">OI004520</t>
  </si>
  <si>
    <t xml:space="preserve">OI004521</t>
  </si>
  <si>
    <t xml:space="preserve">OI004522</t>
  </si>
  <si>
    <t xml:space="preserve">OI004523</t>
  </si>
  <si>
    <t xml:space="preserve">OI004524</t>
  </si>
  <si>
    <t xml:space="preserve">OI004525</t>
  </si>
  <si>
    <t xml:space="preserve">OI004526</t>
  </si>
  <si>
    <t xml:space="preserve">OI004527</t>
  </si>
  <si>
    <t xml:space="preserve">OI004528</t>
  </si>
  <si>
    <t xml:space="preserve">OI004529</t>
  </si>
  <si>
    <t xml:space="preserve">OI004530</t>
  </si>
  <si>
    <t xml:space="preserve">OI004531</t>
  </si>
  <si>
    <t xml:space="preserve">OI004532</t>
  </si>
  <si>
    <t xml:space="preserve">OI004533</t>
  </si>
  <si>
    <t xml:space="preserve">OI004534</t>
  </si>
  <si>
    <t xml:space="preserve">OI004535</t>
  </si>
  <si>
    <t xml:space="preserve">OI004536</t>
  </si>
  <si>
    <t xml:space="preserve">OI004537</t>
  </si>
  <si>
    <t xml:space="preserve">OI004538</t>
  </si>
  <si>
    <t xml:space="preserve">OI004539</t>
  </si>
  <si>
    <t xml:space="preserve">OI004540</t>
  </si>
  <si>
    <t xml:space="preserve">OI004541</t>
  </si>
  <si>
    <t xml:space="preserve">OI004542</t>
  </si>
  <si>
    <t xml:space="preserve">OI004543</t>
  </si>
  <si>
    <t xml:space="preserve">OI004544</t>
  </si>
  <si>
    <t xml:space="preserve">OI004545</t>
  </si>
  <si>
    <t xml:space="preserve">OI004546</t>
  </si>
  <si>
    <t xml:space="preserve">OI004547</t>
  </si>
  <si>
    <t xml:space="preserve">OI004548</t>
  </si>
  <si>
    <t xml:space="preserve">OI004549</t>
  </si>
  <si>
    <t xml:space="preserve">OI004550</t>
  </si>
  <si>
    <t xml:space="preserve">OI004551</t>
  </si>
  <si>
    <t xml:space="preserve">OI004552</t>
  </si>
  <si>
    <t xml:space="preserve">OI004553</t>
  </si>
  <si>
    <t xml:space="preserve">OI004554</t>
  </si>
  <si>
    <t xml:space="preserve">OI004555</t>
  </si>
  <si>
    <t xml:space="preserve">OI004556</t>
  </si>
  <si>
    <t xml:space="preserve">OI004557</t>
  </si>
  <si>
    <t xml:space="preserve">OI004558</t>
  </si>
  <si>
    <t xml:space="preserve">OI004559</t>
  </si>
  <si>
    <t xml:space="preserve">OI004560</t>
  </si>
  <si>
    <t xml:space="preserve">OI004561</t>
  </si>
  <si>
    <t xml:space="preserve">OI004562</t>
  </si>
  <si>
    <t xml:space="preserve">OI004563</t>
  </si>
  <si>
    <t xml:space="preserve">OI004564</t>
  </si>
  <si>
    <t xml:space="preserve">OI004565</t>
  </si>
  <si>
    <t xml:space="preserve">OI004566</t>
  </si>
  <si>
    <t xml:space="preserve">OI004567</t>
  </si>
  <si>
    <t xml:space="preserve">OI004568</t>
  </si>
  <si>
    <t xml:space="preserve">OI004569</t>
  </si>
  <si>
    <t xml:space="preserve">OI004570</t>
  </si>
  <si>
    <t xml:space="preserve">OI004571</t>
  </si>
  <si>
    <t xml:space="preserve">OI004572</t>
  </si>
  <si>
    <t xml:space="preserve">OI004573</t>
  </si>
  <si>
    <t xml:space="preserve">OI004574</t>
  </si>
  <si>
    <t xml:space="preserve">OI004575</t>
  </si>
  <si>
    <t xml:space="preserve">OI004576</t>
  </si>
  <si>
    <t xml:space="preserve">OI004577</t>
  </si>
  <si>
    <t xml:space="preserve">OI004578</t>
  </si>
  <si>
    <t xml:space="preserve">OI004579</t>
  </si>
  <si>
    <t xml:space="preserve">OI004580</t>
  </si>
  <si>
    <t xml:space="preserve">OI004581</t>
  </si>
  <si>
    <t xml:space="preserve">OI004582</t>
  </si>
  <si>
    <t xml:space="preserve">OI004583</t>
  </si>
  <si>
    <t xml:space="preserve">OI004584</t>
  </si>
  <si>
    <t xml:space="preserve">OI004585</t>
  </si>
  <si>
    <t xml:space="preserve">OI004586</t>
  </si>
  <si>
    <t xml:space="preserve">OI004587</t>
  </si>
  <si>
    <t xml:space="preserve">OI004588</t>
  </si>
  <si>
    <t xml:space="preserve">OI004589</t>
  </si>
  <si>
    <t xml:space="preserve">OI004590</t>
  </si>
  <si>
    <t xml:space="preserve">OI004591</t>
  </si>
  <si>
    <t xml:space="preserve">OI004592</t>
  </si>
  <si>
    <t xml:space="preserve">OI004593</t>
  </si>
  <si>
    <t xml:space="preserve">OI004594</t>
  </si>
  <si>
    <t xml:space="preserve">OI004595</t>
  </si>
  <si>
    <t xml:space="preserve">OI004596</t>
  </si>
  <si>
    <t xml:space="preserve">OI004597</t>
  </si>
  <si>
    <t xml:space="preserve">OI004598</t>
  </si>
  <si>
    <t xml:space="preserve">OI004599</t>
  </si>
  <si>
    <t xml:space="preserve">OI004600</t>
  </si>
  <si>
    <t xml:space="preserve">OI004601</t>
  </si>
  <si>
    <t xml:space="preserve">OI004602</t>
  </si>
  <si>
    <t xml:space="preserve">OI004603</t>
  </si>
  <si>
    <t xml:space="preserve">OI004604</t>
  </si>
  <si>
    <t xml:space="preserve">OI004605</t>
  </si>
  <si>
    <t xml:space="preserve">OI004606</t>
  </si>
  <si>
    <t xml:space="preserve">OI004607</t>
  </si>
  <si>
    <t xml:space="preserve">OI004608</t>
  </si>
  <si>
    <t xml:space="preserve">OI004609</t>
  </si>
  <si>
    <t xml:space="preserve">OI004610</t>
  </si>
  <si>
    <t xml:space="preserve">OI004611</t>
  </si>
  <si>
    <t xml:space="preserve">OI004612</t>
  </si>
  <si>
    <t xml:space="preserve">OI004613</t>
  </si>
  <si>
    <t xml:space="preserve">OI004614</t>
  </si>
  <si>
    <t xml:space="preserve">OI004615</t>
  </si>
  <si>
    <t xml:space="preserve">OI004616</t>
  </si>
  <si>
    <t xml:space="preserve">OI004617</t>
  </si>
  <si>
    <t xml:space="preserve">OI004618</t>
  </si>
  <si>
    <t xml:space="preserve">OI004619</t>
  </si>
  <si>
    <t xml:space="preserve">OI004620</t>
  </si>
  <si>
    <t xml:space="preserve">OI004621</t>
  </si>
  <si>
    <t xml:space="preserve">OI004622</t>
  </si>
  <si>
    <t xml:space="preserve">OI004623</t>
  </si>
  <si>
    <t xml:space="preserve">OI004624</t>
  </si>
  <si>
    <t xml:space="preserve">OI004625</t>
  </si>
  <si>
    <t xml:space="preserve">OI004626</t>
  </si>
  <si>
    <t xml:space="preserve">OI004627</t>
  </si>
  <si>
    <t xml:space="preserve">OI004628</t>
  </si>
  <si>
    <t xml:space="preserve">OI004629</t>
  </si>
  <si>
    <t xml:space="preserve">OI004630</t>
  </si>
  <si>
    <t xml:space="preserve">OI004631</t>
  </si>
  <si>
    <t xml:space="preserve">OI004632</t>
  </si>
  <si>
    <t xml:space="preserve">OI004633</t>
  </si>
  <si>
    <t xml:space="preserve">OI004634</t>
  </si>
  <si>
    <t xml:space="preserve">OI004635</t>
  </si>
  <si>
    <t xml:space="preserve">OI004636</t>
  </si>
  <si>
    <t xml:space="preserve">OI004637</t>
  </si>
  <si>
    <t xml:space="preserve">OI004638</t>
  </si>
  <si>
    <t xml:space="preserve">OI004639</t>
  </si>
  <si>
    <t xml:space="preserve">OI004640</t>
  </si>
  <si>
    <t xml:space="preserve">OI004641</t>
  </si>
  <si>
    <t xml:space="preserve">OI004642</t>
  </si>
  <si>
    <t xml:space="preserve">OI004643</t>
  </si>
  <si>
    <t xml:space="preserve">OI004644</t>
  </si>
  <si>
    <t xml:space="preserve">OI004645</t>
  </si>
  <si>
    <t xml:space="preserve">OI004646</t>
  </si>
  <si>
    <t xml:space="preserve">OI004647</t>
  </si>
  <si>
    <t xml:space="preserve">OI004648</t>
  </si>
  <si>
    <t xml:space="preserve">OI004649</t>
  </si>
  <si>
    <t xml:space="preserve">OI004650</t>
  </si>
  <si>
    <t xml:space="preserve">OI004651</t>
  </si>
  <si>
    <t xml:space="preserve">OI004652</t>
  </si>
  <si>
    <t xml:space="preserve">OI004653</t>
  </si>
  <si>
    <t xml:space="preserve">OI004654</t>
  </si>
  <si>
    <t xml:space="preserve">OI004655</t>
  </si>
  <si>
    <t xml:space="preserve">OI004656</t>
  </si>
  <si>
    <t xml:space="preserve">OI004657</t>
  </si>
  <si>
    <t xml:space="preserve">OI004658</t>
  </si>
  <si>
    <t xml:space="preserve">OI004659</t>
  </si>
  <si>
    <t xml:space="preserve">OI004660</t>
  </si>
  <si>
    <t xml:space="preserve">OI004661</t>
  </si>
  <si>
    <t xml:space="preserve">OI004662</t>
  </si>
  <si>
    <t xml:space="preserve">OI004663</t>
  </si>
  <si>
    <t xml:space="preserve">OI004664</t>
  </si>
  <si>
    <t xml:space="preserve">OI004665</t>
  </si>
  <si>
    <t xml:space="preserve">OI004666</t>
  </si>
  <si>
    <t xml:space="preserve">OI004667</t>
  </si>
  <si>
    <t xml:space="preserve">OI004668</t>
  </si>
  <si>
    <t xml:space="preserve">OI004669</t>
  </si>
  <si>
    <t xml:space="preserve">OI004670</t>
  </si>
  <si>
    <t xml:space="preserve">OI004671</t>
  </si>
  <si>
    <t xml:space="preserve">OI004672</t>
  </si>
  <si>
    <t xml:space="preserve">OI004673</t>
  </si>
  <si>
    <t xml:space="preserve">OI004674</t>
  </si>
  <si>
    <t xml:space="preserve">OI004675</t>
  </si>
  <si>
    <t xml:space="preserve">OI004676</t>
  </si>
  <si>
    <t xml:space="preserve">OI004677</t>
  </si>
  <si>
    <t xml:space="preserve">OI004678</t>
  </si>
  <si>
    <t xml:space="preserve">OI004679</t>
  </si>
  <si>
    <t xml:space="preserve">OI004680</t>
  </si>
  <si>
    <t xml:space="preserve">OI004681</t>
  </si>
  <si>
    <t xml:space="preserve">OI004682</t>
  </si>
  <si>
    <t xml:space="preserve">OI004683</t>
  </si>
  <si>
    <t xml:space="preserve">OI004684</t>
  </si>
  <si>
    <t xml:space="preserve">OI004685</t>
  </si>
  <si>
    <t xml:space="preserve">OI004686</t>
  </si>
  <si>
    <t xml:space="preserve">OI004687</t>
  </si>
  <si>
    <t xml:space="preserve">OI004688</t>
  </si>
  <si>
    <t xml:space="preserve">OI004689</t>
  </si>
  <si>
    <t xml:space="preserve">OI004690</t>
  </si>
  <si>
    <t xml:space="preserve">OI004691</t>
  </si>
  <si>
    <t xml:space="preserve">OI004692</t>
  </si>
  <si>
    <t xml:space="preserve">OI004693</t>
  </si>
  <si>
    <t xml:space="preserve">OI004694</t>
  </si>
  <si>
    <t xml:space="preserve">OI004695</t>
  </si>
  <si>
    <t xml:space="preserve">OI004696</t>
  </si>
  <si>
    <t xml:space="preserve">OI004697</t>
  </si>
  <si>
    <t xml:space="preserve">OI004698</t>
  </si>
  <si>
    <t xml:space="preserve">OI004699</t>
  </si>
  <si>
    <t xml:space="preserve">OI004700</t>
  </si>
  <si>
    <t xml:space="preserve">OI004701</t>
  </si>
  <si>
    <t xml:space="preserve">OI004702</t>
  </si>
  <si>
    <t xml:space="preserve">OI004703</t>
  </si>
  <si>
    <t xml:space="preserve">OI004704</t>
  </si>
  <si>
    <t xml:space="preserve">OI004705</t>
  </si>
  <si>
    <t xml:space="preserve">OI004706</t>
  </si>
  <si>
    <t xml:space="preserve">OI004707</t>
  </si>
  <si>
    <t xml:space="preserve">OI004708</t>
  </si>
  <si>
    <t xml:space="preserve">OI004709</t>
  </si>
  <si>
    <t xml:space="preserve">OI004710</t>
  </si>
  <si>
    <t xml:space="preserve">OI004711</t>
  </si>
  <si>
    <t xml:space="preserve">OI004712</t>
  </si>
  <si>
    <t xml:space="preserve">OI004713</t>
  </si>
  <si>
    <t xml:space="preserve">OI004714</t>
  </si>
  <si>
    <t xml:space="preserve">OI004715</t>
  </si>
  <si>
    <t xml:space="preserve">OI004716</t>
  </si>
  <si>
    <t xml:space="preserve">OI004717</t>
  </si>
  <si>
    <t xml:space="preserve">OI004718</t>
  </si>
  <si>
    <t xml:space="preserve">OI004719</t>
  </si>
  <si>
    <t xml:space="preserve">OI004720</t>
  </si>
  <si>
    <t xml:space="preserve">OI004721</t>
  </si>
  <si>
    <t xml:space="preserve">OI004722</t>
  </si>
  <si>
    <t xml:space="preserve">OI004723</t>
  </si>
  <si>
    <t xml:space="preserve">OI004724</t>
  </si>
  <si>
    <t xml:space="preserve">OI004725</t>
  </si>
  <si>
    <t xml:space="preserve">OI004726</t>
  </si>
  <si>
    <t xml:space="preserve">OI004727</t>
  </si>
  <si>
    <t xml:space="preserve">OI004728</t>
  </si>
  <si>
    <t xml:space="preserve">OI004729</t>
  </si>
  <si>
    <t xml:space="preserve">OI004730</t>
  </si>
  <si>
    <t xml:space="preserve">OI004731</t>
  </si>
  <si>
    <t xml:space="preserve">OI004732</t>
  </si>
  <si>
    <t xml:space="preserve">OI004733</t>
  </si>
  <si>
    <t xml:space="preserve">OI004734</t>
  </si>
  <si>
    <t xml:space="preserve">OI004735</t>
  </si>
  <si>
    <t xml:space="preserve">OI004736</t>
  </si>
  <si>
    <t xml:space="preserve">OI004737</t>
  </si>
  <si>
    <t xml:space="preserve">OI004738</t>
  </si>
  <si>
    <t xml:space="preserve">OI004739</t>
  </si>
  <si>
    <t xml:space="preserve">OI004740</t>
  </si>
  <si>
    <t xml:space="preserve">OI004741</t>
  </si>
  <si>
    <t xml:space="preserve">OI004742</t>
  </si>
  <si>
    <t xml:space="preserve">OI004743</t>
  </si>
  <si>
    <t xml:space="preserve">OI004744</t>
  </si>
  <si>
    <t xml:space="preserve">OI004745</t>
  </si>
  <si>
    <t xml:space="preserve">OI004746</t>
  </si>
  <si>
    <t xml:space="preserve">OI004747</t>
  </si>
  <si>
    <t xml:space="preserve">OI004748</t>
  </si>
  <si>
    <t xml:space="preserve">OI004749</t>
  </si>
  <si>
    <t xml:space="preserve">OI004750</t>
  </si>
  <si>
    <t xml:space="preserve">OI004751</t>
  </si>
  <si>
    <t xml:space="preserve">OI004752</t>
  </si>
  <si>
    <t xml:space="preserve">OI004753</t>
  </si>
  <si>
    <t xml:space="preserve">OI004754</t>
  </si>
  <si>
    <t xml:space="preserve">OI004755</t>
  </si>
  <si>
    <t xml:space="preserve">OI004756</t>
  </si>
  <si>
    <t xml:space="preserve">OI004757</t>
  </si>
  <si>
    <t xml:space="preserve">OI004758</t>
  </si>
  <si>
    <t xml:space="preserve">OI004759</t>
  </si>
  <si>
    <t xml:space="preserve">OI004760</t>
  </si>
  <si>
    <t xml:space="preserve">OI004761</t>
  </si>
  <si>
    <t xml:space="preserve">OI004762</t>
  </si>
  <si>
    <t xml:space="preserve">OI004763</t>
  </si>
  <si>
    <t xml:space="preserve">OI004764</t>
  </si>
  <si>
    <t xml:space="preserve">OI004765</t>
  </si>
  <si>
    <t xml:space="preserve">OI004766</t>
  </si>
  <si>
    <t xml:space="preserve">OI004767</t>
  </si>
  <si>
    <t xml:space="preserve">OI004768</t>
  </si>
  <si>
    <t xml:space="preserve">OI004769</t>
  </si>
  <si>
    <t xml:space="preserve">OI004770</t>
  </si>
  <si>
    <t xml:space="preserve">OI004771</t>
  </si>
  <si>
    <t xml:space="preserve">OI004772</t>
  </si>
  <si>
    <t xml:space="preserve">OI004773</t>
  </si>
  <si>
    <t xml:space="preserve">OI004774</t>
  </si>
  <si>
    <t xml:space="preserve">OI004775</t>
  </si>
  <si>
    <t xml:space="preserve">OI004776</t>
  </si>
  <si>
    <t xml:space="preserve">OI004777</t>
  </si>
  <si>
    <t xml:space="preserve">OI004778</t>
  </si>
  <si>
    <t xml:space="preserve">OI004779</t>
  </si>
  <si>
    <t xml:space="preserve">OI004780</t>
  </si>
  <si>
    <t xml:space="preserve">OI004781</t>
  </si>
  <si>
    <t xml:space="preserve">OI004782</t>
  </si>
  <si>
    <t xml:space="preserve">OI004783</t>
  </si>
  <si>
    <t xml:space="preserve">OI004784</t>
  </si>
  <si>
    <t xml:space="preserve">OI004785</t>
  </si>
  <si>
    <t xml:space="preserve">OI004786</t>
  </si>
  <si>
    <t xml:space="preserve">OI004787</t>
  </si>
  <si>
    <t xml:space="preserve">OI004788</t>
  </si>
  <si>
    <t xml:space="preserve">OI004789</t>
  </si>
  <si>
    <t xml:space="preserve">OI004790</t>
  </si>
  <si>
    <t xml:space="preserve">OI004791</t>
  </si>
  <si>
    <t xml:space="preserve">OI004792</t>
  </si>
  <si>
    <t xml:space="preserve">OI004793</t>
  </si>
  <si>
    <t xml:space="preserve">OI004794</t>
  </si>
  <si>
    <t xml:space="preserve">OI004795</t>
  </si>
  <si>
    <t xml:space="preserve">OI004796</t>
  </si>
  <si>
    <t xml:space="preserve">OI004797</t>
  </si>
  <si>
    <t xml:space="preserve">OI004798</t>
  </si>
  <si>
    <t xml:space="preserve">OI004799</t>
  </si>
  <si>
    <t xml:space="preserve">OI004800</t>
  </si>
  <si>
    <t xml:space="preserve">OI004801</t>
  </si>
  <si>
    <t xml:space="preserve">OI004802</t>
  </si>
  <si>
    <t xml:space="preserve">OI004803</t>
  </si>
  <si>
    <t xml:space="preserve">OI004804</t>
  </si>
  <si>
    <t xml:space="preserve">OI004805</t>
  </si>
  <si>
    <t xml:space="preserve">OI004806</t>
  </si>
  <si>
    <t xml:space="preserve">OI004807</t>
  </si>
  <si>
    <t xml:space="preserve">OI004808</t>
  </si>
  <si>
    <t xml:space="preserve">OI004809</t>
  </si>
  <si>
    <t xml:space="preserve">OI004810</t>
  </si>
  <si>
    <t xml:space="preserve">OI004811</t>
  </si>
  <si>
    <t xml:space="preserve">OI004812</t>
  </si>
  <si>
    <t xml:space="preserve">OI004813</t>
  </si>
  <si>
    <t xml:space="preserve">OI004814</t>
  </si>
  <si>
    <t xml:space="preserve">OI004815</t>
  </si>
  <si>
    <t xml:space="preserve">OI004816</t>
  </si>
  <si>
    <t xml:space="preserve">OI004817</t>
  </si>
  <si>
    <t xml:space="preserve">OI004818</t>
  </si>
  <si>
    <t xml:space="preserve">OI004819</t>
  </si>
  <si>
    <t xml:space="preserve">OI004820</t>
  </si>
  <si>
    <t xml:space="preserve">OI004821</t>
  </si>
  <si>
    <t xml:space="preserve">OI004822</t>
  </si>
  <si>
    <t xml:space="preserve">OI004823</t>
  </si>
  <si>
    <t xml:space="preserve">OI004824</t>
  </si>
  <si>
    <t xml:space="preserve">OI004825</t>
  </si>
  <si>
    <t xml:space="preserve">OI004826</t>
  </si>
  <si>
    <t xml:space="preserve">OI004827</t>
  </si>
  <si>
    <t xml:space="preserve">OI004828</t>
  </si>
  <si>
    <t xml:space="preserve">OI004829</t>
  </si>
  <si>
    <t xml:space="preserve">OI004830</t>
  </si>
  <si>
    <t xml:space="preserve">OI004831</t>
  </si>
  <si>
    <t xml:space="preserve">OI004832</t>
  </si>
  <si>
    <t xml:space="preserve">OI004833</t>
  </si>
  <si>
    <t xml:space="preserve">OI004834</t>
  </si>
  <si>
    <t xml:space="preserve">OI004835</t>
  </si>
  <si>
    <t xml:space="preserve">OI004836</t>
  </si>
  <si>
    <t xml:space="preserve">OI004837</t>
  </si>
  <si>
    <t xml:space="preserve">OI004838</t>
  </si>
  <si>
    <t xml:space="preserve">OI004839</t>
  </si>
  <si>
    <t xml:space="preserve">OI004840</t>
  </si>
  <si>
    <t xml:space="preserve">OI004841</t>
  </si>
  <si>
    <t xml:space="preserve">OI004842</t>
  </si>
  <si>
    <t xml:space="preserve">OI004843</t>
  </si>
  <si>
    <t xml:space="preserve">OI004844</t>
  </si>
  <si>
    <t xml:space="preserve">OI004845</t>
  </si>
  <si>
    <t xml:space="preserve">OI004846</t>
  </si>
  <si>
    <t xml:space="preserve">OI004847</t>
  </si>
  <si>
    <t xml:space="preserve">OI004848</t>
  </si>
  <si>
    <t xml:space="preserve">OI004849</t>
  </si>
  <si>
    <t xml:space="preserve">OI004850</t>
  </si>
  <si>
    <t xml:space="preserve">OI004851</t>
  </si>
  <si>
    <t xml:space="preserve">OI004852</t>
  </si>
  <si>
    <t xml:space="preserve">OI004853</t>
  </si>
  <si>
    <t xml:space="preserve">OI004854</t>
  </si>
  <si>
    <t xml:space="preserve">OI004855</t>
  </si>
  <si>
    <t xml:space="preserve">OI004856</t>
  </si>
  <si>
    <t xml:space="preserve">OI004857</t>
  </si>
  <si>
    <t xml:space="preserve">OI004858</t>
  </si>
  <si>
    <t xml:space="preserve">OI004859</t>
  </si>
  <si>
    <t xml:space="preserve">OI004860</t>
  </si>
  <si>
    <t xml:space="preserve">OI004861</t>
  </si>
  <si>
    <t xml:space="preserve">OI004862</t>
  </si>
  <si>
    <t xml:space="preserve">OI004863</t>
  </si>
  <si>
    <t xml:space="preserve">OI004864</t>
  </si>
  <si>
    <t xml:space="preserve">OI004865</t>
  </si>
  <si>
    <t xml:space="preserve">OI004866</t>
  </si>
  <si>
    <t xml:space="preserve">OI004867</t>
  </si>
  <si>
    <t xml:space="preserve">OI004868</t>
  </si>
  <si>
    <t xml:space="preserve">OI004869</t>
  </si>
  <si>
    <t xml:space="preserve">OI004870</t>
  </si>
  <si>
    <t xml:space="preserve">OI004871</t>
  </si>
  <si>
    <t xml:space="preserve">OI004872</t>
  </si>
  <si>
    <t xml:space="preserve">OI004873</t>
  </si>
  <si>
    <t xml:space="preserve">OI004874</t>
  </si>
  <si>
    <t xml:space="preserve">OI004875</t>
  </si>
  <si>
    <t xml:space="preserve">OI004876</t>
  </si>
  <si>
    <t xml:space="preserve">OI004877</t>
  </si>
  <si>
    <t xml:space="preserve">OI004878</t>
  </si>
  <si>
    <t xml:space="preserve">OI004879</t>
  </si>
  <si>
    <t xml:space="preserve">OI004880</t>
  </si>
  <si>
    <t xml:space="preserve">OI004881</t>
  </si>
  <si>
    <t xml:space="preserve">OI004882</t>
  </si>
  <si>
    <t xml:space="preserve">OI004883</t>
  </si>
  <si>
    <t xml:space="preserve">OI004884</t>
  </si>
  <si>
    <t xml:space="preserve">OI004885</t>
  </si>
  <si>
    <t xml:space="preserve">OI004886</t>
  </si>
  <si>
    <t xml:space="preserve">OI004887</t>
  </si>
  <si>
    <t xml:space="preserve">OI004888</t>
  </si>
  <si>
    <t xml:space="preserve">OI004889</t>
  </si>
  <si>
    <t xml:space="preserve">OI004890</t>
  </si>
  <si>
    <t xml:space="preserve">OI004891</t>
  </si>
  <si>
    <t xml:space="preserve">OI004892</t>
  </si>
  <si>
    <t xml:space="preserve">OI004893</t>
  </si>
  <si>
    <t xml:space="preserve">OI004894</t>
  </si>
  <si>
    <t xml:space="preserve">OI004895</t>
  </si>
  <si>
    <t xml:space="preserve">OI004896</t>
  </si>
  <si>
    <t xml:space="preserve">OI004897</t>
  </si>
  <si>
    <t xml:space="preserve">OI004898</t>
  </si>
  <si>
    <t xml:space="preserve">OI004899</t>
  </si>
  <si>
    <t xml:space="preserve">OI004900</t>
  </si>
  <si>
    <t xml:space="preserve">OI004901</t>
  </si>
  <si>
    <t xml:space="preserve">OI004902</t>
  </si>
  <si>
    <t xml:space="preserve">OI004903</t>
  </si>
  <si>
    <t xml:space="preserve">OI004904</t>
  </si>
  <si>
    <t xml:space="preserve">OI004905</t>
  </si>
  <si>
    <t xml:space="preserve">OI004906</t>
  </si>
  <si>
    <t xml:space="preserve">OI004907</t>
  </si>
  <si>
    <t xml:space="preserve">OI004908</t>
  </si>
  <si>
    <t xml:space="preserve">OI004909</t>
  </si>
  <si>
    <t xml:space="preserve">OI004910</t>
  </si>
  <si>
    <t xml:space="preserve">OI004911</t>
  </si>
  <si>
    <t xml:space="preserve">OI004912</t>
  </si>
  <si>
    <t xml:space="preserve">OI004913</t>
  </si>
  <si>
    <t xml:space="preserve">OI004914</t>
  </si>
  <si>
    <t xml:space="preserve">OI004915</t>
  </si>
  <si>
    <t xml:space="preserve">OI004916</t>
  </si>
  <si>
    <t xml:space="preserve">OI004917</t>
  </si>
  <si>
    <t xml:space="preserve">OI004918</t>
  </si>
  <si>
    <t xml:space="preserve">OI004919</t>
  </si>
  <si>
    <t xml:space="preserve">OI004920</t>
  </si>
  <si>
    <t xml:space="preserve">OI004921</t>
  </si>
  <si>
    <t xml:space="preserve">OI004922</t>
  </si>
  <si>
    <t xml:space="preserve">OI004923</t>
  </si>
  <si>
    <t xml:space="preserve">OI004924</t>
  </si>
  <si>
    <t xml:space="preserve">OI004925</t>
  </si>
  <si>
    <t xml:space="preserve">OI004926</t>
  </si>
  <si>
    <t xml:space="preserve">OI004927</t>
  </si>
  <si>
    <t xml:space="preserve">OI004928</t>
  </si>
  <si>
    <t xml:space="preserve">OI004929</t>
  </si>
  <si>
    <t xml:space="preserve">OI004930</t>
  </si>
  <si>
    <t xml:space="preserve">OI004931</t>
  </si>
  <si>
    <t xml:space="preserve">OI004932</t>
  </si>
  <si>
    <t xml:space="preserve">OI004933</t>
  </si>
  <si>
    <t xml:space="preserve">OI004934</t>
  </si>
  <si>
    <t xml:space="preserve">OI004935</t>
  </si>
  <si>
    <t xml:space="preserve">OI004936</t>
  </si>
  <si>
    <t xml:space="preserve">OI004937</t>
  </si>
  <si>
    <t xml:space="preserve">OI004938</t>
  </si>
  <si>
    <t xml:space="preserve">OI004939</t>
  </si>
  <si>
    <t xml:space="preserve">OI004940</t>
  </si>
  <si>
    <t xml:space="preserve">OI004941</t>
  </si>
  <si>
    <t xml:space="preserve">OI004942</t>
  </si>
  <si>
    <t xml:space="preserve">OI004943</t>
  </si>
  <si>
    <t xml:space="preserve">OI004944</t>
  </si>
  <si>
    <t xml:space="preserve">OI004945</t>
  </si>
  <si>
    <t xml:space="preserve">OI004946</t>
  </si>
  <si>
    <t xml:space="preserve">OI004947</t>
  </si>
  <si>
    <t xml:space="preserve">OI004948</t>
  </si>
  <si>
    <t xml:space="preserve">OI004949</t>
  </si>
  <si>
    <t xml:space="preserve">OI004950</t>
  </si>
  <si>
    <t xml:space="preserve">OI004951</t>
  </si>
  <si>
    <t xml:space="preserve">OI004952</t>
  </si>
  <si>
    <t xml:space="preserve">OI004953</t>
  </si>
  <si>
    <t xml:space="preserve">OI004954</t>
  </si>
  <si>
    <t xml:space="preserve">OI004955</t>
  </si>
  <si>
    <t xml:space="preserve">OI004956</t>
  </si>
  <si>
    <t xml:space="preserve">OI004957</t>
  </si>
  <si>
    <t xml:space="preserve">OI004958</t>
  </si>
  <si>
    <t xml:space="preserve">OI004959</t>
  </si>
  <si>
    <t xml:space="preserve">OI004960</t>
  </si>
  <si>
    <t xml:space="preserve">OI004961</t>
  </si>
  <si>
    <t xml:space="preserve">OI004962</t>
  </si>
  <si>
    <t xml:space="preserve">OI004963</t>
  </si>
  <si>
    <t xml:space="preserve">OI004964</t>
  </si>
  <si>
    <t xml:space="preserve">OI004965</t>
  </si>
  <si>
    <t xml:space="preserve">OI004966</t>
  </si>
  <si>
    <t xml:space="preserve">OI004967</t>
  </si>
  <si>
    <t xml:space="preserve">OI004968</t>
  </si>
  <si>
    <t xml:space="preserve">OI004969</t>
  </si>
  <si>
    <t xml:space="preserve">OI004970</t>
  </si>
  <si>
    <t xml:space="preserve">OI004971</t>
  </si>
  <si>
    <t xml:space="preserve">OI004972</t>
  </si>
  <si>
    <t xml:space="preserve">OI004973</t>
  </si>
  <si>
    <t xml:space="preserve">OI004974</t>
  </si>
  <si>
    <t xml:space="preserve">OI004975</t>
  </si>
  <si>
    <t xml:space="preserve">OI004976</t>
  </si>
  <si>
    <t xml:space="preserve">OI004977</t>
  </si>
  <si>
    <t xml:space="preserve">OI004978</t>
  </si>
  <si>
    <t xml:space="preserve">OI004979</t>
  </si>
  <si>
    <t xml:space="preserve">OI004980</t>
  </si>
  <si>
    <t xml:space="preserve">OI004981</t>
  </si>
  <si>
    <t xml:space="preserve">OI004982</t>
  </si>
  <si>
    <t xml:space="preserve">OI004983</t>
  </si>
  <si>
    <t xml:space="preserve">OI004984</t>
  </si>
  <si>
    <t xml:space="preserve">OI004985</t>
  </si>
  <si>
    <t xml:space="preserve">OI004986</t>
  </si>
  <si>
    <t xml:space="preserve">OI004987</t>
  </si>
  <si>
    <t xml:space="preserve">OI004988</t>
  </si>
  <si>
    <t xml:space="preserve">OI004989</t>
  </si>
  <si>
    <t xml:space="preserve">OI004990</t>
  </si>
  <si>
    <t xml:space="preserve">OI004991</t>
  </si>
  <si>
    <t xml:space="preserve">OI004992</t>
  </si>
  <si>
    <t xml:space="preserve">OI004993</t>
  </si>
  <si>
    <t xml:space="preserve">OI004994</t>
  </si>
  <si>
    <t xml:space="preserve">OI004995</t>
  </si>
  <si>
    <t xml:space="preserve">OI004996</t>
  </si>
  <si>
    <t xml:space="preserve">OI004997</t>
  </si>
  <si>
    <t xml:space="preserve">OI004998</t>
  </si>
  <si>
    <t xml:space="preserve">OI004999</t>
  </si>
  <si>
    <t xml:space="preserve">OI005000</t>
  </si>
  <si>
    <t xml:space="preserve">OI005001</t>
  </si>
  <si>
    <t xml:space="preserve">OI005002</t>
  </si>
  <si>
    <t xml:space="preserve">OI005003</t>
  </si>
  <si>
    <t xml:space="preserve">OI005004</t>
  </si>
  <si>
    <t xml:space="preserve">OI005005</t>
  </si>
  <si>
    <t xml:space="preserve">OI005006</t>
  </si>
  <si>
    <t xml:space="preserve">OI005007</t>
  </si>
  <si>
    <t xml:space="preserve">OI005008</t>
  </si>
  <si>
    <t xml:space="preserve">OI005009</t>
  </si>
  <si>
    <t xml:space="preserve">OI005010</t>
  </si>
  <si>
    <t xml:space="preserve">OI005011</t>
  </si>
  <si>
    <t xml:space="preserve">OI005012</t>
  </si>
  <si>
    <t xml:space="preserve">OI005013</t>
  </si>
  <si>
    <t xml:space="preserve">OI005014</t>
  </si>
  <si>
    <t xml:space="preserve">OI005015</t>
  </si>
  <si>
    <t xml:space="preserve">OI005016</t>
  </si>
  <si>
    <t xml:space="preserve">OI005017</t>
  </si>
  <si>
    <t xml:space="preserve">OI005018</t>
  </si>
  <si>
    <t xml:space="preserve">OI005019</t>
  </si>
  <si>
    <t xml:space="preserve">OI005020</t>
  </si>
  <si>
    <t xml:space="preserve">OI005021</t>
  </si>
  <si>
    <t xml:space="preserve">OI005022</t>
  </si>
  <si>
    <t xml:space="preserve">OI005023</t>
  </si>
  <si>
    <t xml:space="preserve">OI005024</t>
  </si>
  <si>
    <t xml:space="preserve">OI005025</t>
  </si>
  <si>
    <t xml:space="preserve">OI005026</t>
  </si>
  <si>
    <t xml:space="preserve">OI005027</t>
  </si>
  <si>
    <t xml:space="preserve">OI005028</t>
  </si>
  <si>
    <t xml:space="preserve">OI005029</t>
  </si>
  <si>
    <t xml:space="preserve">OI005030</t>
  </si>
  <si>
    <t xml:space="preserve">OI005031</t>
  </si>
  <si>
    <t xml:space="preserve">OI005032</t>
  </si>
  <si>
    <t xml:space="preserve">OI005033</t>
  </si>
  <si>
    <t xml:space="preserve">OI005034</t>
  </si>
  <si>
    <t xml:space="preserve">OI005035</t>
  </si>
  <si>
    <t xml:space="preserve">OI005036</t>
  </si>
  <si>
    <t xml:space="preserve">OI005037</t>
  </si>
  <si>
    <t xml:space="preserve">OI005038</t>
  </si>
  <si>
    <t xml:space="preserve">OI005039</t>
  </si>
  <si>
    <t xml:space="preserve">OI005040</t>
  </si>
  <si>
    <t xml:space="preserve">OI005041</t>
  </si>
  <si>
    <t xml:space="preserve">OI005042</t>
  </si>
  <si>
    <t xml:space="preserve">OI005043</t>
  </si>
  <si>
    <t xml:space="preserve">OI005044</t>
  </si>
  <si>
    <t xml:space="preserve">OI005045</t>
  </si>
  <si>
    <t xml:space="preserve">OI005046</t>
  </si>
  <si>
    <t xml:space="preserve">OI005047</t>
  </si>
  <si>
    <t xml:space="preserve">OI005048</t>
  </si>
  <si>
    <t xml:space="preserve">OI005049</t>
  </si>
  <si>
    <t xml:space="preserve">OI005050</t>
  </si>
  <si>
    <t xml:space="preserve">OI005051</t>
  </si>
  <si>
    <t xml:space="preserve">OI005052</t>
  </si>
  <si>
    <t xml:space="preserve">OI005053</t>
  </si>
  <si>
    <t xml:space="preserve">OI005054</t>
  </si>
  <si>
    <t xml:space="preserve">OI005055</t>
  </si>
  <si>
    <t xml:space="preserve">OI005056</t>
  </si>
  <si>
    <t xml:space="preserve">OI005057</t>
  </si>
  <si>
    <t xml:space="preserve">OI005058</t>
  </si>
  <si>
    <t xml:space="preserve">OI005059</t>
  </si>
  <si>
    <t xml:space="preserve">OI005060</t>
  </si>
  <si>
    <t xml:space="preserve">OI005061</t>
  </si>
  <si>
    <t xml:space="preserve">OI005062</t>
  </si>
  <si>
    <t xml:space="preserve">OI005063</t>
  </si>
  <si>
    <t xml:space="preserve">OI005064</t>
  </si>
  <si>
    <t xml:space="preserve">OI005065</t>
  </si>
  <si>
    <t xml:space="preserve">OI005066</t>
  </si>
  <si>
    <t xml:space="preserve">OI005067</t>
  </si>
  <si>
    <t xml:space="preserve">OI005068</t>
  </si>
  <si>
    <t xml:space="preserve">OI005069</t>
  </si>
  <si>
    <t xml:space="preserve">OI005070</t>
  </si>
  <si>
    <t xml:space="preserve">OI005071</t>
  </si>
  <si>
    <t xml:space="preserve">OI005072</t>
  </si>
  <si>
    <t xml:space="preserve">OI005073</t>
  </si>
  <si>
    <t xml:space="preserve">OI005074</t>
  </si>
  <si>
    <t xml:space="preserve">OI005075</t>
  </si>
  <si>
    <t xml:space="preserve">OI005076</t>
  </si>
  <si>
    <t xml:space="preserve">OI005077</t>
  </si>
  <si>
    <t xml:space="preserve">OI005078</t>
  </si>
  <si>
    <t xml:space="preserve">OI005079</t>
  </si>
  <si>
    <t xml:space="preserve">OI005080</t>
  </si>
  <si>
    <t xml:space="preserve">OI005081</t>
  </si>
  <si>
    <t xml:space="preserve">OI005082</t>
  </si>
  <si>
    <t xml:space="preserve">OI005083</t>
  </si>
  <si>
    <t xml:space="preserve">OI005084</t>
  </si>
  <si>
    <t xml:space="preserve">OI005085</t>
  </si>
  <si>
    <t xml:space="preserve">OI005086</t>
  </si>
  <si>
    <t xml:space="preserve">OI005087</t>
  </si>
  <si>
    <t xml:space="preserve">OI005088</t>
  </si>
  <si>
    <t xml:space="preserve">OI005089</t>
  </si>
  <si>
    <t xml:space="preserve">OI005090</t>
  </si>
  <si>
    <t xml:space="preserve">OI005091</t>
  </si>
  <si>
    <t xml:space="preserve">OI005092</t>
  </si>
  <si>
    <t xml:space="preserve">OI005093</t>
  </si>
  <si>
    <t xml:space="preserve">OI005094</t>
  </si>
  <si>
    <t xml:space="preserve">OI005095</t>
  </si>
  <si>
    <t xml:space="preserve">OI005096</t>
  </si>
  <si>
    <t xml:space="preserve">OI005097</t>
  </si>
  <si>
    <t xml:space="preserve">OI005098</t>
  </si>
  <si>
    <t xml:space="preserve">OI005099</t>
  </si>
  <si>
    <t xml:space="preserve">OI005100</t>
  </si>
  <si>
    <t xml:space="preserve">OI005101</t>
  </si>
  <si>
    <t xml:space="preserve">OI005102</t>
  </si>
  <si>
    <t xml:space="preserve">OI005103</t>
  </si>
  <si>
    <t xml:space="preserve">OI005104</t>
  </si>
  <si>
    <t xml:space="preserve">OI005105</t>
  </si>
  <si>
    <t xml:space="preserve">OI005106</t>
  </si>
  <si>
    <t xml:space="preserve">OI005107</t>
  </si>
  <si>
    <t xml:space="preserve">OI005108</t>
  </si>
  <si>
    <t xml:space="preserve">OI005109</t>
  </si>
  <si>
    <t xml:space="preserve">OI005110</t>
  </si>
  <si>
    <t xml:space="preserve">OI005111</t>
  </si>
  <si>
    <t xml:space="preserve">OI005112</t>
  </si>
  <si>
    <t xml:space="preserve">OI005113</t>
  </si>
  <si>
    <t xml:space="preserve">OI005114</t>
  </si>
  <si>
    <t xml:space="preserve">OI005115</t>
  </si>
  <si>
    <t xml:space="preserve">OI005116</t>
  </si>
  <si>
    <t xml:space="preserve">OI005117</t>
  </si>
  <si>
    <t xml:space="preserve">OI005118</t>
  </si>
  <si>
    <t xml:space="preserve">OI005119</t>
  </si>
  <si>
    <t xml:space="preserve">OI005120</t>
  </si>
  <si>
    <t xml:space="preserve">OI005121</t>
  </si>
  <si>
    <t xml:space="preserve">OI005122</t>
  </si>
  <si>
    <t xml:space="preserve">OI005123</t>
  </si>
  <si>
    <t xml:space="preserve">OI005124</t>
  </si>
  <si>
    <t xml:space="preserve">OI005125</t>
  </si>
  <si>
    <t xml:space="preserve">OI005126</t>
  </si>
  <si>
    <t xml:space="preserve">OI005127</t>
  </si>
  <si>
    <t xml:space="preserve">OI005128</t>
  </si>
  <si>
    <t xml:space="preserve">OI005129</t>
  </si>
  <si>
    <t xml:space="preserve">OI005130</t>
  </si>
  <si>
    <t xml:space="preserve">OI005131</t>
  </si>
  <si>
    <t xml:space="preserve">OI005132</t>
  </si>
  <si>
    <t xml:space="preserve">OI005133</t>
  </si>
  <si>
    <t xml:space="preserve">OI005134</t>
  </si>
  <si>
    <t xml:space="preserve">OI005135</t>
  </si>
  <si>
    <t xml:space="preserve">OI005136</t>
  </si>
  <si>
    <t xml:space="preserve">OI005137</t>
  </si>
  <si>
    <t xml:space="preserve">OI005138</t>
  </si>
  <si>
    <t xml:space="preserve">OI005139</t>
  </si>
  <si>
    <t xml:space="preserve">OI005140</t>
  </si>
  <si>
    <t xml:space="preserve">OI005141</t>
  </si>
  <si>
    <t xml:space="preserve">OI005142</t>
  </si>
  <si>
    <t xml:space="preserve">OI005143</t>
  </si>
  <si>
    <t xml:space="preserve">OI005144</t>
  </si>
  <si>
    <t xml:space="preserve">OI005145</t>
  </si>
  <si>
    <t xml:space="preserve">OI005146</t>
  </si>
  <si>
    <t xml:space="preserve">OI005147</t>
  </si>
  <si>
    <t xml:space="preserve">OI005148</t>
  </si>
  <si>
    <t xml:space="preserve">OI005149</t>
  </si>
  <si>
    <t xml:space="preserve">OI005150</t>
  </si>
  <si>
    <t xml:space="preserve">OI005151</t>
  </si>
  <si>
    <t xml:space="preserve">OI005152</t>
  </si>
  <si>
    <t xml:space="preserve">OI005153</t>
  </si>
  <si>
    <t xml:space="preserve">OI005154</t>
  </si>
  <si>
    <t xml:space="preserve">OI005155</t>
  </si>
  <si>
    <t xml:space="preserve">OI005156</t>
  </si>
  <si>
    <t xml:space="preserve">OI005157</t>
  </si>
  <si>
    <t xml:space="preserve">OI005158</t>
  </si>
  <si>
    <t xml:space="preserve">OI005159</t>
  </si>
  <si>
    <t xml:space="preserve">OI005160</t>
  </si>
  <si>
    <t xml:space="preserve">OI005161</t>
  </si>
  <si>
    <t xml:space="preserve">OI005162</t>
  </si>
  <si>
    <t xml:space="preserve">OI005163</t>
  </si>
  <si>
    <t xml:space="preserve">OI005164</t>
  </si>
  <si>
    <t xml:space="preserve">OI005165</t>
  </si>
  <si>
    <t xml:space="preserve">OI005166</t>
  </si>
  <si>
    <t xml:space="preserve">OI005167</t>
  </si>
  <si>
    <t xml:space="preserve">OI005168</t>
  </si>
  <si>
    <t xml:space="preserve">OI005169</t>
  </si>
  <si>
    <t xml:space="preserve">OI005170</t>
  </si>
  <si>
    <t xml:space="preserve">OI005171</t>
  </si>
  <si>
    <t xml:space="preserve">OI005172</t>
  </si>
  <si>
    <t xml:space="preserve">OI005173</t>
  </si>
  <si>
    <t xml:space="preserve">OI005174</t>
  </si>
  <si>
    <t xml:space="preserve">OI005175</t>
  </si>
  <si>
    <t xml:space="preserve">OI005176</t>
  </si>
  <si>
    <t xml:space="preserve">OI005177</t>
  </si>
  <si>
    <t xml:space="preserve">OI005178</t>
  </si>
  <si>
    <t xml:space="preserve">OI005179</t>
  </si>
  <si>
    <t xml:space="preserve">OI005180</t>
  </si>
  <si>
    <t xml:space="preserve">OI005181</t>
  </si>
  <si>
    <t xml:space="preserve">OI005182</t>
  </si>
  <si>
    <t xml:space="preserve">OI005183</t>
  </si>
  <si>
    <t xml:space="preserve">OI005184</t>
  </si>
  <si>
    <t xml:space="preserve">OI005185</t>
  </si>
  <si>
    <t xml:space="preserve">OI005186</t>
  </si>
  <si>
    <t xml:space="preserve">OI005187</t>
  </si>
  <si>
    <t xml:space="preserve">OI005188</t>
  </si>
  <si>
    <t xml:space="preserve">OI005189</t>
  </si>
  <si>
    <t xml:space="preserve">OI005190</t>
  </si>
  <si>
    <t xml:space="preserve">OI005191</t>
  </si>
  <si>
    <t xml:space="preserve">OI005192</t>
  </si>
  <si>
    <t xml:space="preserve">OI005193</t>
  </si>
  <si>
    <t xml:space="preserve">OI005194</t>
  </si>
  <si>
    <t xml:space="preserve">OI005195</t>
  </si>
  <si>
    <t xml:space="preserve">OI005196</t>
  </si>
  <si>
    <t xml:space="preserve">OI005197</t>
  </si>
  <si>
    <t xml:space="preserve">OI005198</t>
  </si>
  <si>
    <t xml:space="preserve">OI005199</t>
  </si>
  <si>
    <t xml:space="preserve">OI005200</t>
  </si>
  <si>
    <t xml:space="preserve">OI005201</t>
  </si>
  <si>
    <t xml:space="preserve">OI005202</t>
  </si>
  <si>
    <t xml:space="preserve">OI005203</t>
  </si>
  <si>
    <t xml:space="preserve">OI005204</t>
  </si>
  <si>
    <t xml:space="preserve">OI005205</t>
  </si>
  <si>
    <t xml:space="preserve">OI005206</t>
  </si>
  <si>
    <t xml:space="preserve">OI005207</t>
  </si>
  <si>
    <t xml:space="preserve">OI005208</t>
  </si>
  <si>
    <t xml:space="preserve">OI005209</t>
  </si>
  <si>
    <t xml:space="preserve">OI005210</t>
  </si>
  <si>
    <t xml:space="preserve">OI005211</t>
  </si>
  <si>
    <t xml:space="preserve">OI005212</t>
  </si>
  <si>
    <t xml:space="preserve">OI005213</t>
  </si>
  <si>
    <t xml:space="preserve">OI005214</t>
  </si>
  <si>
    <t xml:space="preserve">OI005215</t>
  </si>
  <si>
    <t xml:space="preserve">OI005216</t>
  </si>
  <si>
    <t xml:space="preserve">OI005217</t>
  </si>
  <si>
    <t xml:space="preserve">OI005218</t>
  </si>
  <si>
    <t xml:space="preserve">OI005219</t>
  </si>
  <si>
    <t xml:space="preserve">OI005220</t>
  </si>
  <si>
    <t xml:space="preserve">OI005221</t>
  </si>
  <si>
    <t xml:space="preserve">OI005222</t>
  </si>
  <si>
    <t xml:space="preserve">OI005223</t>
  </si>
  <si>
    <t xml:space="preserve">OI005224</t>
  </si>
  <si>
    <t xml:space="preserve">OI005225</t>
  </si>
  <si>
    <t xml:space="preserve">OI005226</t>
  </si>
  <si>
    <t xml:space="preserve">OI005227</t>
  </si>
  <si>
    <t xml:space="preserve">OI005228</t>
  </si>
  <si>
    <t xml:space="preserve">OI005229</t>
  </si>
  <si>
    <t xml:space="preserve">OI005230</t>
  </si>
  <si>
    <t xml:space="preserve">OI005231</t>
  </si>
  <si>
    <t xml:space="preserve">OI005232</t>
  </si>
  <si>
    <t xml:space="preserve">OI005233</t>
  </si>
  <si>
    <t xml:space="preserve">OI005234</t>
  </si>
  <si>
    <t xml:space="preserve">OI005235</t>
  </si>
  <si>
    <t xml:space="preserve">OI005236</t>
  </si>
  <si>
    <t xml:space="preserve">OI005237</t>
  </si>
  <si>
    <t xml:space="preserve">OI005238</t>
  </si>
  <si>
    <t xml:space="preserve">OI005239</t>
  </si>
  <si>
    <t xml:space="preserve">OI005240</t>
  </si>
  <si>
    <t xml:space="preserve">OI005241</t>
  </si>
  <si>
    <t xml:space="preserve">OI005242</t>
  </si>
  <si>
    <t xml:space="preserve">OI005243</t>
  </si>
  <si>
    <t xml:space="preserve">OI005244</t>
  </si>
  <si>
    <t xml:space="preserve">OI005245</t>
  </si>
  <si>
    <t xml:space="preserve">OI005246</t>
  </si>
  <si>
    <t xml:space="preserve">OI005247</t>
  </si>
  <si>
    <t xml:space="preserve">OI005248</t>
  </si>
  <si>
    <t xml:space="preserve">OI005249</t>
  </si>
  <si>
    <t xml:space="preserve">OI005250</t>
  </si>
  <si>
    <t xml:space="preserve">OI005251</t>
  </si>
  <si>
    <t xml:space="preserve">OI005252</t>
  </si>
  <si>
    <t xml:space="preserve">OI005253</t>
  </si>
  <si>
    <t xml:space="preserve">OI005254</t>
  </si>
  <si>
    <t xml:space="preserve">OI005255</t>
  </si>
  <si>
    <t xml:space="preserve">OI005256</t>
  </si>
  <si>
    <t xml:space="preserve">OI005257</t>
  </si>
  <si>
    <t xml:space="preserve">OI005258</t>
  </si>
  <si>
    <t xml:space="preserve">OI005259</t>
  </si>
  <si>
    <t xml:space="preserve">OI005260</t>
  </si>
  <si>
    <t xml:space="preserve">OI005261</t>
  </si>
  <si>
    <t xml:space="preserve">OI005262</t>
  </si>
  <si>
    <t xml:space="preserve">OI005263</t>
  </si>
  <si>
    <t xml:space="preserve">OI005264</t>
  </si>
  <si>
    <t xml:space="preserve">OI005265</t>
  </si>
  <si>
    <t xml:space="preserve">OI005266</t>
  </si>
  <si>
    <t xml:space="preserve">OI005267</t>
  </si>
  <si>
    <t xml:space="preserve">OI005268</t>
  </si>
  <si>
    <t xml:space="preserve">OI005269</t>
  </si>
  <si>
    <t xml:space="preserve">OI005270</t>
  </si>
  <si>
    <t xml:space="preserve">OI005271</t>
  </si>
  <si>
    <t xml:space="preserve">OI005272</t>
  </si>
  <si>
    <t xml:space="preserve">OI005273</t>
  </si>
  <si>
    <t xml:space="preserve">OI005274</t>
  </si>
  <si>
    <t xml:space="preserve">OI005275</t>
  </si>
  <si>
    <t xml:space="preserve">OI005276</t>
  </si>
  <si>
    <t xml:space="preserve">OI005277</t>
  </si>
  <si>
    <t xml:space="preserve">OI005278</t>
  </si>
  <si>
    <t xml:space="preserve">OI005279</t>
  </si>
  <si>
    <t xml:space="preserve">OI005280</t>
  </si>
  <si>
    <t xml:space="preserve">OI005281</t>
  </si>
  <si>
    <t xml:space="preserve">OI005282</t>
  </si>
  <si>
    <t xml:space="preserve">OI005283</t>
  </si>
  <si>
    <t xml:space="preserve">OI005284</t>
  </si>
  <si>
    <t xml:space="preserve">OI005285</t>
  </si>
  <si>
    <t xml:space="preserve">OI005286</t>
  </si>
  <si>
    <t xml:space="preserve">OI005287</t>
  </si>
  <si>
    <t xml:space="preserve">OI005288</t>
  </si>
  <si>
    <t xml:space="preserve">OI005289</t>
  </si>
  <si>
    <t xml:space="preserve">OI005290</t>
  </si>
  <si>
    <t xml:space="preserve">OI005291</t>
  </si>
  <si>
    <t xml:space="preserve">OI005292</t>
  </si>
  <si>
    <t xml:space="preserve">OI005293</t>
  </si>
  <si>
    <t xml:space="preserve">OI005294</t>
  </si>
  <si>
    <t xml:space="preserve">OI005295</t>
  </si>
  <si>
    <t xml:space="preserve">OI005296</t>
  </si>
  <si>
    <t xml:space="preserve">OI005297</t>
  </si>
  <si>
    <t xml:space="preserve">OI005298</t>
  </si>
  <si>
    <t xml:space="preserve">OI005299</t>
  </si>
  <si>
    <t xml:space="preserve">OI005300</t>
  </si>
  <si>
    <t xml:space="preserve">OI005301</t>
  </si>
  <si>
    <t xml:space="preserve">OI005302</t>
  </si>
  <si>
    <t xml:space="preserve">OI005303</t>
  </si>
  <si>
    <t xml:space="preserve">OI005304</t>
  </si>
  <si>
    <t xml:space="preserve">OI005305</t>
  </si>
  <si>
    <t xml:space="preserve">OI005306</t>
  </si>
  <si>
    <t xml:space="preserve">OI005307</t>
  </si>
  <si>
    <t xml:space="preserve">OI005308</t>
  </si>
  <si>
    <t xml:space="preserve">OI005309</t>
  </si>
  <si>
    <t xml:space="preserve">OI005310</t>
  </si>
  <si>
    <t xml:space="preserve">OI005311</t>
  </si>
  <si>
    <t xml:space="preserve">OI005312</t>
  </si>
  <si>
    <t xml:space="preserve">OI005313</t>
  </si>
  <si>
    <t xml:space="preserve">OI005314</t>
  </si>
  <si>
    <t xml:space="preserve">OI005315</t>
  </si>
  <si>
    <t xml:space="preserve">OI005316</t>
  </si>
  <si>
    <t xml:space="preserve">OI005317</t>
  </si>
  <si>
    <t xml:space="preserve">OI005318</t>
  </si>
  <si>
    <t xml:space="preserve">OI005319</t>
  </si>
  <si>
    <t xml:space="preserve">OI005320</t>
  </si>
  <si>
    <t xml:space="preserve">OI005321</t>
  </si>
  <si>
    <t xml:space="preserve">OI005322</t>
  </si>
  <si>
    <t xml:space="preserve">OI005323</t>
  </si>
  <si>
    <t xml:space="preserve">OI005324</t>
  </si>
  <si>
    <t xml:space="preserve">OI005325</t>
  </si>
  <si>
    <t xml:space="preserve">OI005326</t>
  </si>
  <si>
    <t xml:space="preserve">OI005327</t>
  </si>
  <si>
    <t xml:space="preserve">OI005328</t>
  </si>
  <si>
    <t xml:space="preserve">OI005329</t>
  </si>
  <si>
    <t xml:space="preserve">OI005330</t>
  </si>
  <si>
    <t xml:space="preserve">OI005331</t>
  </si>
  <si>
    <t xml:space="preserve">OI005332</t>
  </si>
  <si>
    <t xml:space="preserve">OI005333</t>
  </si>
  <si>
    <t xml:space="preserve">OI005334</t>
  </si>
  <si>
    <t xml:space="preserve">OI005335</t>
  </si>
  <si>
    <t xml:space="preserve">OI005336</t>
  </si>
  <si>
    <t xml:space="preserve">OI005337</t>
  </si>
  <si>
    <t xml:space="preserve">OI005338</t>
  </si>
  <si>
    <t xml:space="preserve">OI005339</t>
  </si>
  <si>
    <t xml:space="preserve">OI005340</t>
  </si>
  <si>
    <t xml:space="preserve">OI005341</t>
  </si>
  <si>
    <t xml:space="preserve">OI005342</t>
  </si>
  <si>
    <t xml:space="preserve">OI005343</t>
  </si>
  <si>
    <t xml:space="preserve">OI005344</t>
  </si>
  <si>
    <t xml:space="preserve">OI005345</t>
  </si>
  <si>
    <t xml:space="preserve">OI005346</t>
  </si>
  <si>
    <t xml:space="preserve">OI005347</t>
  </si>
  <si>
    <t xml:space="preserve">OI005348</t>
  </si>
  <si>
    <t xml:space="preserve">OI005349</t>
  </si>
  <si>
    <t xml:space="preserve">OI005350</t>
  </si>
  <si>
    <t xml:space="preserve">OI005351</t>
  </si>
  <si>
    <t xml:space="preserve">OI005352</t>
  </si>
  <si>
    <t xml:space="preserve">OI005353</t>
  </si>
  <si>
    <t xml:space="preserve">OI005354</t>
  </si>
  <si>
    <t xml:space="preserve">OI005355</t>
  </si>
  <si>
    <t xml:space="preserve">OI005356</t>
  </si>
  <si>
    <t xml:space="preserve">OI005357</t>
  </si>
  <si>
    <t xml:space="preserve">OI005358</t>
  </si>
  <si>
    <t xml:space="preserve">OI005359</t>
  </si>
  <si>
    <t xml:space="preserve">OI005360</t>
  </si>
  <si>
    <t xml:space="preserve">OI005361</t>
  </si>
  <si>
    <t xml:space="preserve">OI005362</t>
  </si>
  <si>
    <t xml:space="preserve">OI005363</t>
  </si>
  <si>
    <t xml:space="preserve">OI005364</t>
  </si>
  <si>
    <t xml:space="preserve">OI005365</t>
  </si>
  <si>
    <t xml:space="preserve">OI005366</t>
  </si>
  <si>
    <t xml:space="preserve">OI005367</t>
  </si>
  <si>
    <t xml:space="preserve">OI005368</t>
  </si>
  <si>
    <t xml:space="preserve">OI005369</t>
  </si>
  <si>
    <t xml:space="preserve">OI005370</t>
  </si>
  <si>
    <t xml:space="preserve">OI005371</t>
  </si>
  <si>
    <t xml:space="preserve">OI005372</t>
  </si>
  <si>
    <t xml:space="preserve">OI005373</t>
  </si>
  <si>
    <t xml:space="preserve">OI005374</t>
  </si>
  <si>
    <t xml:space="preserve">OI005375</t>
  </si>
  <si>
    <t xml:space="preserve">OI005376</t>
  </si>
  <si>
    <t xml:space="preserve">OI005377</t>
  </si>
  <si>
    <t xml:space="preserve">OI005378</t>
  </si>
  <si>
    <t xml:space="preserve">OI005379</t>
  </si>
  <si>
    <t xml:space="preserve">OI005380</t>
  </si>
  <si>
    <t xml:space="preserve">OI005381</t>
  </si>
  <si>
    <t xml:space="preserve">OI005382</t>
  </si>
  <si>
    <t xml:space="preserve">OI005383</t>
  </si>
  <si>
    <t xml:space="preserve">OI005384</t>
  </si>
  <si>
    <t xml:space="preserve">OI005385</t>
  </si>
  <si>
    <t xml:space="preserve">OI005386</t>
  </si>
  <si>
    <t xml:space="preserve">OI005387</t>
  </si>
  <si>
    <t xml:space="preserve">OI005388</t>
  </si>
  <si>
    <t xml:space="preserve">OI005389</t>
  </si>
  <si>
    <t xml:space="preserve">OI005390</t>
  </si>
  <si>
    <t xml:space="preserve">OI005391</t>
  </si>
  <si>
    <t xml:space="preserve">OI005392</t>
  </si>
  <si>
    <t xml:space="preserve">OI005393</t>
  </si>
  <si>
    <t xml:space="preserve">OI005394</t>
  </si>
  <si>
    <t xml:space="preserve">OI005395</t>
  </si>
  <si>
    <t xml:space="preserve">OI005396</t>
  </si>
  <si>
    <t xml:space="preserve">OI005397</t>
  </si>
  <si>
    <t xml:space="preserve">OI005398</t>
  </si>
  <si>
    <t xml:space="preserve">OI005399</t>
  </si>
  <si>
    <t xml:space="preserve">OI005400</t>
  </si>
  <si>
    <t xml:space="preserve">OI005401</t>
  </si>
  <si>
    <t xml:space="preserve">OI005402</t>
  </si>
  <si>
    <t xml:space="preserve">OI005403</t>
  </si>
  <si>
    <t xml:space="preserve">OI005404</t>
  </si>
  <si>
    <t xml:space="preserve">OI005405</t>
  </si>
  <si>
    <t xml:space="preserve">OI005406</t>
  </si>
  <si>
    <t xml:space="preserve">OI005407</t>
  </si>
  <si>
    <t xml:space="preserve">OI005408</t>
  </si>
  <si>
    <t xml:space="preserve">OI005409</t>
  </si>
  <si>
    <t xml:space="preserve">OI005410</t>
  </si>
  <si>
    <t xml:space="preserve">OI005411</t>
  </si>
  <si>
    <t xml:space="preserve">OI005412</t>
  </si>
  <si>
    <t xml:space="preserve">OI005413</t>
  </si>
  <si>
    <t xml:space="preserve">OI005414</t>
  </si>
  <si>
    <t xml:space="preserve">OI005415</t>
  </si>
  <si>
    <t xml:space="preserve">OI005416</t>
  </si>
  <si>
    <t xml:space="preserve">OI005417</t>
  </si>
  <si>
    <t xml:space="preserve">OI005418</t>
  </si>
  <si>
    <t xml:space="preserve">OI005419</t>
  </si>
  <si>
    <t xml:space="preserve">OI005420</t>
  </si>
  <si>
    <t xml:space="preserve">OI005421</t>
  </si>
  <si>
    <t xml:space="preserve">OI005422</t>
  </si>
  <si>
    <t xml:space="preserve">OI005423</t>
  </si>
  <si>
    <t xml:space="preserve">OI005424</t>
  </si>
  <si>
    <t xml:space="preserve">OI005425</t>
  </si>
  <si>
    <t xml:space="preserve">OI005426</t>
  </si>
  <si>
    <t xml:space="preserve">OI005427</t>
  </si>
  <si>
    <t xml:space="preserve">OI005428</t>
  </si>
  <si>
    <t xml:space="preserve">OI005429</t>
  </si>
  <si>
    <t xml:space="preserve">OI005430</t>
  </si>
  <si>
    <t xml:space="preserve">OI005431</t>
  </si>
  <si>
    <t xml:space="preserve">OI005432</t>
  </si>
  <si>
    <t xml:space="preserve">OI005433</t>
  </si>
  <si>
    <t xml:space="preserve">OI005434</t>
  </si>
  <si>
    <t xml:space="preserve">OI005435</t>
  </si>
  <si>
    <t xml:space="preserve">OI005436</t>
  </si>
  <si>
    <t xml:space="preserve">OI005437</t>
  </si>
  <si>
    <t xml:space="preserve">OI005438</t>
  </si>
  <si>
    <t xml:space="preserve">OI005439</t>
  </si>
  <si>
    <t xml:space="preserve">OI005440</t>
  </si>
  <si>
    <t xml:space="preserve">OI005441</t>
  </si>
  <si>
    <t xml:space="preserve">OI005442</t>
  </si>
  <si>
    <t xml:space="preserve">OI005443</t>
  </si>
  <si>
    <t xml:space="preserve">OI005444</t>
  </si>
  <si>
    <t xml:space="preserve">OI005445</t>
  </si>
  <si>
    <t xml:space="preserve">OI005446</t>
  </si>
  <si>
    <t xml:space="preserve">OI005447</t>
  </si>
  <si>
    <t xml:space="preserve">OI005448</t>
  </si>
  <si>
    <t xml:space="preserve">OI005449</t>
  </si>
  <si>
    <t xml:space="preserve">OI005450</t>
  </si>
  <si>
    <t xml:space="preserve">OI005451</t>
  </si>
  <si>
    <t xml:space="preserve">OI005452</t>
  </si>
  <si>
    <t xml:space="preserve">OI005453</t>
  </si>
  <si>
    <t xml:space="preserve">OI005454</t>
  </si>
  <si>
    <t xml:space="preserve">OI005455</t>
  </si>
  <si>
    <t xml:space="preserve">OI005456</t>
  </si>
  <si>
    <t xml:space="preserve">OI005457</t>
  </si>
  <si>
    <t xml:space="preserve">OI005458</t>
  </si>
  <si>
    <t xml:space="preserve">OI005459</t>
  </si>
  <si>
    <t xml:space="preserve">OI005460</t>
  </si>
  <si>
    <t xml:space="preserve">OI005461</t>
  </si>
  <si>
    <t xml:space="preserve">OI005462</t>
  </si>
  <si>
    <t xml:space="preserve">OI005463</t>
  </si>
  <si>
    <t xml:space="preserve">OI005464</t>
  </si>
  <si>
    <t xml:space="preserve">OI005465</t>
  </si>
  <si>
    <t xml:space="preserve">OI005466</t>
  </si>
  <si>
    <t xml:space="preserve">OI005467</t>
  </si>
  <si>
    <t xml:space="preserve">OI005468</t>
  </si>
  <si>
    <t xml:space="preserve">OI005469</t>
  </si>
  <si>
    <t xml:space="preserve">OI005470</t>
  </si>
  <si>
    <t xml:space="preserve">OI005471</t>
  </si>
  <si>
    <t xml:space="preserve">OI005472</t>
  </si>
  <si>
    <t xml:space="preserve">OI005473</t>
  </si>
  <si>
    <t xml:space="preserve">OI005474</t>
  </si>
  <si>
    <t xml:space="preserve">OI005475</t>
  </si>
  <si>
    <t xml:space="preserve">OI005476</t>
  </si>
  <si>
    <t xml:space="preserve">OI005477</t>
  </si>
  <si>
    <t xml:space="preserve">OI005478</t>
  </si>
  <si>
    <t xml:space="preserve">OI005479</t>
  </si>
  <si>
    <t xml:space="preserve">OI005480</t>
  </si>
  <si>
    <t xml:space="preserve">OI005481</t>
  </si>
  <si>
    <t xml:space="preserve">OI005482</t>
  </si>
  <si>
    <t xml:space="preserve">OI005483</t>
  </si>
  <si>
    <t xml:space="preserve">OI005484</t>
  </si>
  <si>
    <t xml:space="preserve">OI005485</t>
  </si>
  <si>
    <t xml:space="preserve">OI005486</t>
  </si>
  <si>
    <t xml:space="preserve">OI005487</t>
  </si>
  <si>
    <t xml:space="preserve">OI005488</t>
  </si>
  <si>
    <t xml:space="preserve">OI005489</t>
  </si>
  <si>
    <t xml:space="preserve">OI005490</t>
  </si>
  <si>
    <t xml:space="preserve">OI005491</t>
  </si>
  <si>
    <t xml:space="preserve">OI005492</t>
  </si>
  <si>
    <t xml:space="preserve">OI005493</t>
  </si>
  <si>
    <t xml:space="preserve">OI005494</t>
  </si>
  <si>
    <t xml:space="preserve">OI005495</t>
  </si>
  <si>
    <t xml:space="preserve">OI005496</t>
  </si>
  <si>
    <t xml:space="preserve">OI005497</t>
  </si>
  <si>
    <t xml:space="preserve">OI005498</t>
  </si>
  <si>
    <t xml:space="preserve">OI005499</t>
  </si>
  <si>
    <t xml:space="preserve">OI005500</t>
  </si>
  <si>
    <t xml:space="preserve">OI005501</t>
  </si>
  <si>
    <t xml:space="preserve">OI005502</t>
  </si>
  <si>
    <t xml:space="preserve">OI005503</t>
  </si>
  <si>
    <t xml:space="preserve">OI005504</t>
  </si>
  <si>
    <t xml:space="preserve">OI005505</t>
  </si>
  <si>
    <t xml:space="preserve">OI005506</t>
  </si>
  <si>
    <t xml:space="preserve">OI005507</t>
  </si>
  <si>
    <t xml:space="preserve">OI005508</t>
  </si>
  <si>
    <t xml:space="preserve">OI005509</t>
  </si>
  <si>
    <t xml:space="preserve">OI005510</t>
  </si>
  <si>
    <t xml:space="preserve">OI005511</t>
  </si>
  <si>
    <t xml:space="preserve">OI005512</t>
  </si>
  <si>
    <t xml:space="preserve">OI005513</t>
  </si>
  <si>
    <t xml:space="preserve">OI005514</t>
  </si>
  <si>
    <t xml:space="preserve">OI005515</t>
  </si>
  <si>
    <t xml:space="preserve">OI005516</t>
  </si>
  <si>
    <t xml:space="preserve">OI005517</t>
  </si>
  <si>
    <t xml:space="preserve">OI005518</t>
  </si>
  <si>
    <t xml:space="preserve">OI005519</t>
  </si>
  <si>
    <t xml:space="preserve">OI005520</t>
  </si>
  <si>
    <t xml:space="preserve">OI005521</t>
  </si>
  <si>
    <t xml:space="preserve">OI005522</t>
  </si>
  <si>
    <t xml:space="preserve">OI005523</t>
  </si>
  <si>
    <t xml:space="preserve">OI005524</t>
  </si>
  <si>
    <t xml:space="preserve">OI005525</t>
  </si>
  <si>
    <t xml:space="preserve">OI005526</t>
  </si>
  <si>
    <t xml:space="preserve">OI005527</t>
  </si>
  <si>
    <t xml:space="preserve">OI005528</t>
  </si>
  <si>
    <t xml:space="preserve">OI005529</t>
  </si>
  <si>
    <t xml:space="preserve">OI005530</t>
  </si>
  <si>
    <t xml:space="preserve">OI005531</t>
  </si>
  <si>
    <t xml:space="preserve">OI005532</t>
  </si>
  <si>
    <t xml:space="preserve">OI005533</t>
  </si>
  <si>
    <t xml:space="preserve">OI005534</t>
  </si>
  <si>
    <t xml:space="preserve">OI005535</t>
  </si>
  <si>
    <t xml:space="preserve">OI005536</t>
  </si>
  <si>
    <t xml:space="preserve">OI005537</t>
  </si>
  <si>
    <t xml:space="preserve">OI005538</t>
  </si>
  <si>
    <t xml:space="preserve">OI005539</t>
  </si>
  <si>
    <t xml:space="preserve">OI005540</t>
  </si>
  <si>
    <t xml:space="preserve">OI005541</t>
  </si>
  <si>
    <t xml:space="preserve">OI005542</t>
  </si>
  <si>
    <t xml:space="preserve">OI005543</t>
  </si>
  <si>
    <t xml:space="preserve">OI005544</t>
  </si>
  <si>
    <t xml:space="preserve">OI005545</t>
  </si>
  <si>
    <t xml:space="preserve">OI005546</t>
  </si>
  <si>
    <t xml:space="preserve">OI005547</t>
  </si>
  <si>
    <t xml:space="preserve">OI005548</t>
  </si>
  <si>
    <t xml:space="preserve">OI005549</t>
  </si>
  <si>
    <t xml:space="preserve">OI005550</t>
  </si>
  <si>
    <t xml:space="preserve">OI005551</t>
  </si>
  <si>
    <t xml:space="preserve">OI005552</t>
  </si>
  <si>
    <t xml:space="preserve">OI005553</t>
  </si>
  <si>
    <t xml:space="preserve">OI005554</t>
  </si>
  <si>
    <t xml:space="preserve">OI005555</t>
  </si>
  <si>
    <t xml:space="preserve">OI005556</t>
  </si>
  <si>
    <t xml:space="preserve">OI005557</t>
  </si>
  <si>
    <t xml:space="preserve">OI005558</t>
  </si>
  <si>
    <t xml:space="preserve">OI005559</t>
  </si>
  <si>
    <t xml:space="preserve">OI005560</t>
  </si>
  <si>
    <t xml:space="preserve">OI005561</t>
  </si>
  <si>
    <t xml:space="preserve">OI005562</t>
  </si>
  <si>
    <t xml:space="preserve">OI005563</t>
  </si>
  <si>
    <t xml:space="preserve">OI005564</t>
  </si>
  <si>
    <t xml:space="preserve">OI005565</t>
  </si>
  <si>
    <t xml:space="preserve">OI005566</t>
  </si>
  <si>
    <t xml:space="preserve">OI005567</t>
  </si>
  <si>
    <t xml:space="preserve">OI005568</t>
  </si>
  <si>
    <t xml:space="preserve">OI005569</t>
  </si>
  <si>
    <t xml:space="preserve">OI005570</t>
  </si>
  <si>
    <t xml:space="preserve">OI005571</t>
  </si>
  <si>
    <t xml:space="preserve">OI005572</t>
  </si>
  <si>
    <t xml:space="preserve">OI005573</t>
  </si>
  <si>
    <t xml:space="preserve">OI005574</t>
  </si>
  <si>
    <t xml:space="preserve">OI005575</t>
  </si>
  <si>
    <t xml:space="preserve">OI005576</t>
  </si>
  <si>
    <t xml:space="preserve">OI005577</t>
  </si>
  <si>
    <t xml:space="preserve">OI005578</t>
  </si>
  <si>
    <t xml:space="preserve">OI005579</t>
  </si>
  <si>
    <t xml:space="preserve">OI005580</t>
  </si>
  <si>
    <t xml:space="preserve">OI005581</t>
  </si>
  <si>
    <t xml:space="preserve">OI005582</t>
  </si>
  <si>
    <t xml:space="preserve">OI005583</t>
  </si>
  <si>
    <t xml:space="preserve">OI005584</t>
  </si>
  <si>
    <t xml:space="preserve">OI005585</t>
  </si>
  <si>
    <t xml:space="preserve">OI005586</t>
  </si>
  <si>
    <t xml:space="preserve">OI005587</t>
  </si>
  <si>
    <t xml:space="preserve">OI005588</t>
  </si>
  <si>
    <t xml:space="preserve">OI005589</t>
  </si>
  <si>
    <t xml:space="preserve">OI005590</t>
  </si>
  <si>
    <t xml:space="preserve">OI005591</t>
  </si>
  <si>
    <t xml:space="preserve">OI005592</t>
  </si>
  <si>
    <t xml:space="preserve">OI005593</t>
  </si>
  <si>
    <t xml:space="preserve">OI005594</t>
  </si>
  <si>
    <t xml:space="preserve">OI005595</t>
  </si>
  <si>
    <t xml:space="preserve">OI005596</t>
  </si>
  <si>
    <t xml:space="preserve">OI005597</t>
  </si>
  <si>
    <t xml:space="preserve">OI005598</t>
  </si>
  <si>
    <t xml:space="preserve">OI005599</t>
  </si>
  <si>
    <t xml:space="preserve">OI005600</t>
  </si>
  <si>
    <t xml:space="preserve">OI005601</t>
  </si>
  <si>
    <t xml:space="preserve">OI005602</t>
  </si>
  <si>
    <t xml:space="preserve">OI005603</t>
  </si>
  <si>
    <t xml:space="preserve">OI005604</t>
  </si>
  <si>
    <t xml:space="preserve">OI005605</t>
  </si>
  <si>
    <t xml:space="preserve">OI005606</t>
  </si>
  <si>
    <t xml:space="preserve">OI005607</t>
  </si>
  <si>
    <t xml:space="preserve">OI005608</t>
  </si>
  <si>
    <t xml:space="preserve">OI005609</t>
  </si>
  <si>
    <t xml:space="preserve">OI005610</t>
  </si>
  <si>
    <t xml:space="preserve">OI005611</t>
  </si>
  <si>
    <t xml:space="preserve">OI005612</t>
  </si>
  <si>
    <t xml:space="preserve">OI005613</t>
  </si>
  <si>
    <t xml:space="preserve">OI005614</t>
  </si>
  <si>
    <t xml:space="preserve">OI005615</t>
  </si>
  <si>
    <t xml:space="preserve">OI005616</t>
  </si>
  <si>
    <t xml:space="preserve">OI005617</t>
  </si>
  <si>
    <t xml:space="preserve">OI005618</t>
  </si>
  <si>
    <t xml:space="preserve">OI005619</t>
  </si>
  <si>
    <t xml:space="preserve">OI005620</t>
  </si>
  <si>
    <t xml:space="preserve">OI005621</t>
  </si>
  <si>
    <t xml:space="preserve">OI005622</t>
  </si>
  <si>
    <t xml:space="preserve">OI005623</t>
  </si>
  <si>
    <t xml:space="preserve">OI005624</t>
  </si>
  <si>
    <t xml:space="preserve">OI005625</t>
  </si>
  <si>
    <t xml:space="preserve">OI005626</t>
  </si>
  <si>
    <t xml:space="preserve">OI005627</t>
  </si>
  <si>
    <t xml:space="preserve">OI005628</t>
  </si>
  <si>
    <t xml:space="preserve">OI005629</t>
  </si>
  <si>
    <t xml:space="preserve">OI005630</t>
  </si>
  <si>
    <t xml:space="preserve">OI005631</t>
  </si>
  <si>
    <t xml:space="preserve">OI005632</t>
  </si>
  <si>
    <t xml:space="preserve">OI005633</t>
  </si>
  <si>
    <t xml:space="preserve">OI005634</t>
  </si>
  <si>
    <t xml:space="preserve">OI005635</t>
  </si>
  <si>
    <t xml:space="preserve">OI005636</t>
  </si>
  <si>
    <t xml:space="preserve">OI005637</t>
  </si>
  <si>
    <t xml:space="preserve">OI005638</t>
  </si>
  <si>
    <t xml:space="preserve">OI005639</t>
  </si>
  <si>
    <t xml:space="preserve">OI005640</t>
  </si>
  <si>
    <t xml:space="preserve">OI005641</t>
  </si>
  <si>
    <t xml:space="preserve">OI005642</t>
  </si>
  <si>
    <t xml:space="preserve">OI005643</t>
  </si>
  <si>
    <t xml:space="preserve">OI005644</t>
  </si>
  <si>
    <t xml:space="preserve">OI005645</t>
  </si>
  <si>
    <t xml:space="preserve">OI005646</t>
  </si>
  <si>
    <t xml:space="preserve">OI005647</t>
  </si>
  <si>
    <t xml:space="preserve">OI005648</t>
  </si>
  <si>
    <t xml:space="preserve">OI005649</t>
  </si>
  <si>
    <t xml:space="preserve">OI005650</t>
  </si>
  <si>
    <t xml:space="preserve">OI005651</t>
  </si>
  <si>
    <t xml:space="preserve">OI005652</t>
  </si>
  <si>
    <t xml:space="preserve">OI005653</t>
  </si>
  <si>
    <t xml:space="preserve">OI005654</t>
  </si>
  <si>
    <t xml:space="preserve">OI005655</t>
  </si>
  <si>
    <t xml:space="preserve">OI005656</t>
  </si>
  <si>
    <t xml:space="preserve">OI005657</t>
  </si>
  <si>
    <t xml:space="preserve">OI005658</t>
  </si>
  <si>
    <t xml:space="preserve">OI005659</t>
  </si>
  <si>
    <t xml:space="preserve">OI005660</t>
  </si>
  <si>
    <t xml:space="preserve">OI005661</t>
  </si>
  <si>
    <t xml:space="preserve">OI005662</t>
  </si>
  <si>
    <t xml:space="preserve">OI005663</t>
  </si>
  <si>
    <t xml:space="preserve">OI005664</t>
  </si>
  <si>
    <t xml:space="preserve">OI005665</t>
  </si>
  <si>
    <t xml:space="preserve">OI005666</t>
  </si>
  <si>
    <t xml:space="preserve">OI005667</t>
  </si>
  <si>
    <t xml:space="preserve">OI005668</t>
  </si>
  <si>
    <t xml:space="preserve">OI005669</t>
  </si>
  <si>
    <t xml:space="preserve">OI005670</t>
  </si>
  <si>
    <t xml:space="preserve">OI005671</t>
  </si>
  <si>
    <t xml:space="preserve">OI005672</t>
  </si>
  <si>
    <t xml:space="preserve">OI005673</t>
  </si>
  <si>
    <t xml:space="preserve">OI005674</t>
  </si>
  <si>
    <t xml:space="preserve">OI005675</t>
  </si>
  <si>
    <t xml:space="preserve">OI005676</t>
  </si>
  <si>
    <t xml:space="preserve">OI005677</t>
  </si>
  <si>
    <t xml:space="preserve">OI005678</t>
  </si>
  <si>
    <t xml:space="preserve">OI005679</t>
  </si>
  <si>
    <t xml:space="preserve">OI005680</t>
  </si>
  <si>
    <t xml:space="preserve">OI005681</t>
  </si>
  <si>
    <t xml:space="preserve">OI005682</t>
  </si>
  <si>
    <t xml:space="preserve">OI005683</t>
  </si>
  <si>
    <t xml:space="preserve">OI005684</t>
  </si>
  <si>
    <t xml:space="preserve">OI005685</t>
  </si>
  <si>
    <t xml:space="preserve">OI005686</t>
  </si>
  <si>
    <t xml:space="preserve">OI005687</t>
  </si>
  <si>
    <t xml:space="preserve">OI005688</t>
  </si>
  <si>
    <t xml:space="preserve">OI005689</t>
  </si>
  <si>
    <t xml:space="preserve">OI005690</t>
  </si>
  <si>
    <t xml:space="preserve">OI005691</t>
  </si>
  <si>
    <t xml:space="preserve">OI005692</t>
  </si>
  <si>
    <t xml:space="preserve">OI005693</t>
  </si>
  <si>
    <t xml:space="preserve">OI005694</t>
  </si>
  <si>
    <t xml:space="preserve">OI005695</t>
  </si>
  <si>
    <t xml:space="preserve">OI005696</t>
  </si>
  <si>
    <t xml:space="preserve">OI005697</t>
  </si>
  <si>
    <t xml:space="preserve">OI005698</t>
  </si>
  <si>
    <t xml:space="preserve">OI005699</t>
  </si>
  <si>
    <t xml:space="preserve">OI005700</t>
  </si>
  <si>
    <t xml:space="preserve">OI005701</t>
  </si>
  <si>
    <t xml:space="preserve">OI005702</t>
  </si>
  <si>
    <t xml:space="preserve">OI005703</t>
  </si>
  <si>
    <t xml:space="preserve">OI005704</t>
  </si>
  <si>
    <t xml:space="preserve">OI005705</t>
  </si>
  <si>
    <t xml:space="preserve">OI005706</t>
  </si>
  <si>
    <t xml:space="preserve">OI005707</t>
  </si>
  <si>
    <t xml:space="preserve">OI005708</t>
  </si>
  <si>
    <t xml:space="preserve">OI005709</t>
  </si>
  <si>
    <t xml:space="preserve">OI005710</t>
  </si>
  <si>
    <t xml:space="preserve">OI005711</t>
  </si>
  <si>
    <t xml:space="preserve">OI005712</t>
  </si>
  <si>
    <t xml:space="preserve">OI005713</t>
  </si>
  <si>
    <t xml:space="preserve">OI005714</t>
  </si>
  <si>
    <t xml:space="preserve">OI005715</t>
  </si>
  <si>
    <t xml:space="preserve">OI005716</t>
  </si>
  <si>
    <t xml:space="preserve">OI005717</t>
  </si>
  <si>
    <t xml:space="preserve">OI005718</t>
  </si>
  <si>
    <t xml:space="preserve">OI005719</t>
  </si>
  <si>
    <t xml:space="preserve">OI005720</t>
  </si>
  <si>
    <t xml:space="preserve">OI005721</t>
  </si>
  <si>
    <t xml:space="preserve">OI005722</t>
  </si>
  <si>
    <t xml:space="preserve">OI005723</t>
  </si>
  <si>
    <t xml:space="preserve">OI005724</t>
  </si>
  <si>
    <t xml:space="preserve">OI005725</t>
  </si>
  <si>
    <t xml:space="preserve">OI005726</t>
  </si>
  <si>
    <t xml:space="preserve">OI005727</t>
  </si>
  <si>
    <t xml:space="preserve">OI005728</t>
  </si>
  <si>
    <t xml:space="preserve">OI005729</t>
  </si>
  <si>
    <t xml:space="preserve">OI005730</t>
  </si>
  <si>
    <t xml:space="preserve">OI005731</t>
  </si>
  <si>
    <t xml:space="preserve">OI005732</t>
  </si>
  <si>
    <t xml:space="preserve">OI005733</t>
  </si>
  <si>
    <t xml:space="preserve">OI005734</t>
  </si>
  <si>
    <t xml:space="preserve">OI005735</t>
  </si>
  <si>
    <t xml:space="preserve">OI005736</t>
  </si>
  <si>
    <t xml:space="preserve">OI005737</t>
  </si>
  <si>
    <t xml:space="preserve">OI005738</t>
  </si>
  <si>
    <t xml:space="preserve">OI005739</t>
  </si>
  <si>
    <t xml:space="preserve">OI005740</t>
  </si>
  <si>
    <t xml:space="preserve">OI005741</t>
  </si>
  <si>
    <t xml:space="preserve">OI005742</t>
  </si>
  <si>
    <t xml:space="preserve">OI005743</t>
  </si>
  <si>
    <t xml:space="preserve">OI005744</t>
  </si>
  <si>
    <t xml:space="preserve">OI005745</t>
  </si>
  <si>
    <t xml:space="preserve">OI005746</t>
  </si>
  <si>
    <t xml:space="preserve">OI005747</t>
  </si>
  <si>
    <t xml:space="preserve">OI005748</t>
  </si>
  <si>
    <t xml:space="preserve">OI005749</t>
  </si>
  <si>
    <t xml:space="preserve">OI005750</t>
  </si>
  <si>
    <t xml:space="preserve">OI005751</t>
  </si>
  <si>
    <t xml:space="preserve">OI005752</t>
  </si>
  <si>
    <t xml:space="preserve">OI005753</t>
  </si>
  <si>
    <t xml:space="preserve">OI005754</t>
  </si>
  <si>
    <t xml:space="preserve">OI005755</t>
  </si>
  <si>
    <t xml:space="preserve">OI005756</t>
  </si>
  <si>
    <t xml:space="preserve">OI005757</t>
  </si>
  <si>
    <t xml:space="preserve">OI005758</t>
  </si>
  <si>
    <t xml:space="preserve">OI005759</t>
  </si>
  <si>
    <t xml:space="preserve">OI005760</t>
  </si>
  <si>
    <t xml:space="preserve">OI005761</t>
  </si>
  <si>
    <t xml:space="preserve">OI005762</t>
  </si>
  <si>
    <t xml:space="preserve">OI005763</t>
  </si>
  <si>
    <t xml:space="preserve">OI005764</t>
  </si>
  <si>
    <t xml:space="preserve">OI005765</t>
  </si>
  <si>
    <t xml:space="preserve">OI005766</t>
  </si>
  <si>
    <t xml:space="preserve">OI005767</t>
  </si>
  <si>
    <t xml:space="preserve">OI005768</t>
  </si>
  <si>
    <t xml:space="preserve">OI005769</t>
  </si>
  <si>
    <t xml:space="preserve">OI005770</t>
  </si>
  <si>
    <t xml:space="preserve">OI005771</t>
  </si>
  <si>
    <t xml:space="preserve">OI005772</t>
  </si>
  <si>
    <t xml:space="preserve">OI005773</t>
  </si>
  <si>
    <t xml:space="preserve">OI005774</t>
  </si>
  <si>
    <t xml:space="preserve">OI005775</t>
  </si>
  <si>
    <t xml:space="preserve">OI005776</t>
  </si>
  <si>
    <t xml:space="preserve">OI005777</t>
  </si>
  <si>
    <t xml:space="preserve">OI005778</t>
  </si>
  <si>
    <t xml:space="preserve">OI005779</t>
  </si>
  <si>
    <t xml:space="preserve">OI005780</t>
  </si>
  <si>
    <t xml:space="preserve">OI005781</t>
  </si>
  <si>
    <t xml:space="preserve">OI005782</t>
  </si>
  <si>
    <t xml:space="preserve">OI005783</t>
  </si>
  <si>
    <t xml:space="preserve">OI005784</t>
  </si>
  <si>
    <t xml:space="preserve">OI005785</t>
  </si>
  <si>
    <t xml:space="preserve">OI005786</t>
  </si>
  <si>
    <t xml:space="preserve">OI005787</t>
  </si>
  <si>
    <t xml:space="preserve">OI005788</t>
  </si>
  <si>
    <t xml:space="preserve">OI005789</t>
  </si>
  <si>
    <t xml:space="preserve">OI005790</t>
  </si>
  <si>
    <t xml:space="preserve">OI005791</t>
  </si>
  <si>
    <t xml:space="preserve">OI005792</t>
  </si>
  <si>
    <t xml:space="preserve">OI005793</t>
  </si>
  <si>
    <t xml:space="preserve">OI005794</t>
  </si>
  <si>
    <t xml:space="preserve">OI005795</t>
  </si>
  <si>
    <t xml:space="preserve">OI005796</t>
  </si>
  <si>
    <t xml:space="preserve">OI005797</t>
  </si>
  <si>
    <t xml:space="preserve">OI005798</t>
  </si>
  <si>
    <t xml:space="preserve">OI005799</t>
  </si>
  <si>
    <t xml:space="preserve">OI005800</t>
  </si>
  <si>
    <t xml:space="preserve">OI005801</t>
  </si>
  <si>
    <t xml:space="preserve">OI005802</t>
  </si>
  <si>
    <t xml:space="preserve">OI005803</t>
  </si>
  <si>
    <t xml:space="preserve">OI005804</t>
  </si>
  <si>
    <t xml:space="preserve">OI005805</t>
  </si>
  <si>
    <t xml:space="preserve">OI005806</t>
  </si>
  <si>
    <t xml:space="preserve">OI005807</t>
  </si>
  <si>
    <t xml:space="preserve">OI005808</t>
  </si>
  <si>
    <t xml:space="preserve">OI005809</t>
  </si>
  <si>
    <t xml:space="preserve">OI005810</t>
  </si>
  <si>
    <t xml:space="preserve">OI005811</t>
  </si>
  <si>
    <t xml:space="preserve">OI005812</t>
  </si>
  <si>
    <t xml:space="preserve">OI005813</t>
  </si>
  <si>
    <t xml:space="preserve">OI005814</t>
  </si>
  <si>
    <t xml:space="preserve">OI005815</t>
  </si>
  <si>
    <t xml:space="preserve">OI005816</t>
  </si>
  <si>
    <t xml:space="preserve">OI005817</t>
  </si>
  <si>
    <t xml:space="preserve">OI005818</t>
  </si>
  <si>
    <t xml:space="preserve">OI005819</t>
  </si>
  <si>
    <t xml:space="preserve">OI005820</t>
  </si>
  <si>
    <t xml:space="preserve">OI005821</t>
  </si>
  <si>
    <t xml:space="preserve">OI005822</t>
  </si>
  <si>
    <t xml:space="preserve">OI005823</t>
  </si>
  <si>
    <t xml:space="preserve">OI005824</t>
  </si>
  <si>
    <t xml:space="preserve">OI005825</t>
  </si>
  <si>
    <t xml:space="preserve">OI005826</t>
  </si>
  <si>
    <t xml:space="preserve">OI005827</t>
  </si>
  <si>
    <t xml:space="preserve">OI005828</t>
  </si>
  <si>
    <t xml:space="preserve">OI005829</t>
  </si>
  <si>
    <t xml:space="preserve">OI005830</t>
  </si>
  <si>
    <t xml:space="preserve">OI005831</t>
  </si>
  <si>
    <t xml:space="preserve">OI005832</t>
  </si>
  <si>
    <t xml:space="preserve">OI005833</t>
  </si>
  <si>
    <t xml:space="preserve">OI005834</t>
  </si>
  <si>
    <t xml:space="preserve">OI005835</t>
  </si>
  <si>
    <t xml:space="preserve">OI005836</t>
  </si>
  <si>
    <t xml:space="preserve">OI005837</t>
  </si>
  <si>
    <t xml:space="preserve">OI005838</t>
  </si>
  <si>
    <t xml:space="preserve">OI005839</t>
  </si>
  <si>
    <t xml:space="preserve">OI005840</t>
  </si>
  <si>
    <t xml:space="preserve">OI005841</t>
  </si>
  <si>
    <t xml:space="preserve">OI005842</t>
  </si>
  <si>
    <t xml:space="preserve">OI005843</t>
  </si>
  <si>
    <t xml:space="preserve">OI005844</t>
  </si>
  <si>
    <t xml:space="preserve">OI005845</t>
  </si>
  <si>
    <t xml:space="preserve">OI005846</t>
  </si>
  <si>
    <t xml:space="preserve">OI005847</t>
  </si>
  <si>
    <t xml:space="preserve">OI005848</t>
  </si>
  <si>
    <t xml:space="preserve">OI005849</t>
  </si>
  <si>
    <t xml:space="preserve">OI005850</t>
  </si>
  <si>
    <t xml:space="preserve">OI005851</t>
  </si>
  <si>
    <t xml:space="preserve">OI005852</t>
  </si>
  <si>
    <t xml:space="preserve">OI005853</t>
  </si>
  <si>
    <t xml:space="preserve">OI005854</t>
  </si>
  <si>
    <t xml:space="preserve">OI005855</t>
  </si>
  <si>
    <t xml:space="preserve">OI005856</t>
  </si>
  <si>
    <t xml:space="preserve">OI005857</t>
  </si>
  <si>
    <t xml:space="preserve">OI005858</t>
  </si>
  <si>
    <t xml:space="preserve">OI005859</t>
  </si>
  <si>
    <t xml:space="preserve">OI005860</t>
  </si>
  <si>
    <t xml:space="preserve">OI005861</t>
  </si>
  <si>
    <t xml:space="preserve">OI005862</t>
  </si>
  <si>
    <t xml:space="preserve">OI005863</t>
  </si>
  <si>
    <t xml:space="preserve">OI005864</t>
  </si>
  <si>
    <t xml:space="preserve">OI005865</t>
  </si>
  <si>
    <t xml:space="preserve">OI005866</t>
  </si>
  <si>
    <t xml:space="preserve">OI005867</t>
  </si>
  <si>
    <t xml:space="preserve">OI005868</t>
  </si>
  <si>
    <t xml:space="preserve">OI005869</t>
  </si>
  <si>
    <t xml:space="preserve">OI005870</t>
  </si>
  <si>
    <t xml:space="preserve">OI005871</t>
  </si>
  <si>
    <t xml:space="preserve">OI005872</t>
  </si>
  <si>
    <t xml:space="preserve">OI005873</t>
  </si>
  <si>
    <t xml:space="preserve">OI005874</t>
  </si>
  <si>
    <t xml:space="preserve">OI005875</t>
  </si>
  <si>
    <t xml:space="preserve">OI005876</t>
  </si>
  <si>
    <t xml:space="preserve">OI005877</t>
  </si>
  <si>
    <t xml:space="preserve">OI005878</t>
  </si>
  <si>
    <t xml:space="preserve">OI005879</t>
  </si>
  <si>
    <t xml:space="preserve">OI005880</t>
  </si>
  <si>
    <t xml:space="preserve">OI005881</t>
  </si>
  <si>
    <t xml:space="preserve">OI005882</t>
  </si>
  <si>
    <t xml:space="preserve">OI005883</t>
  </si>
  <si>
    <t xml:space="preserve">OI005884</t>
  </si>
  <si>
    <t xml:space="preserve">OI005885</t>
  </si>
  <si>
    <t xml:space="preserve">OI005886</t>
  </si>
  <si>
    <t xml:space="preserve">OI005887</t>
  </si>
  <si>
    <t xml:space="preserve">OI005888</t>
  </si>
  <si>
    <t xml:space="preserve">OI005889</t>
  </si>
  <si>
    <t xml:space="preserve">OI005890</t>
  </si>
  <si>
    <t xml:space="preserve">OI005891</t>
  </si>
  <si>
    <t xml:space="preserve">OI005892</t>
  </si>
  <si>
    <t xml:space="preserve">OI005893</t>
  </si>
  <si>
    <t xml:space="preserve">OI005894</t>
  </si>
  <si>
    <t xml:space="preserve">OI005895</t>
  </si>
  <si>
    <t xml:space="preserve">OI005896</t>
  </si>
  <si>
    <t xml:space="preserve">OI005897</t>
  </si>
  <si>
    <t xml:space="preserve">OI005898</t>
  </si>
  <si>
    <t xml:space="preserve">OI005899</t>
  </si>
  <si>
    <t xml:space="preserve">OI005900</t>
  </si>
  <si>
    <t xml:space="preserve">OI005901</t>
  </si>
  <si>
    <t xml:space="preserve">OI005902</t>
  </si>
  <si>
    <t xml:space="preserve">OI005903</t>
  </si>
  <si>
    <t xml:space="preserve">OI005904</t>
  </si>
  <si>
    <t xml:space="preserve">OI005905</t>
  </si>
  <si>
    <t xml:space="preserve">OI005906</t>
  </si>
  <si>
    <t xml:space="preserve">OI005907</t>
  </si>
  <si>
    <t xml:space="preserve">OI005908</t>
  </si>
  <si>
    <t xml:space="preserve">OI005909</t>
  </si>
  <si>
    <t xml:space="preserve">OI005910</t>
  </si>
  <si>
    <t xml:space="preserve">OI005911</t>
  </si>
  <si>
    <t xml:space="preserve">OI005912</t>
  </si>
  <si>
    <t xml:space="preserve">OI005913</t>
  </si>
  <si>
    <t xml:space="preserve">OI005914</t>
  </si>
  <si>
    <t xml:space="preserve">OI005915</t>
  </si>
  <si>
    <t xml:space="preserve">OI005916</t>
  </si>
  <si>
    <t xml:space="preserve">OI005917</t>
  </si>
  <si>
    <t xml:space="preserve">OI005918</t>
  </si>
  <si>
    <t xml:space="preserve">OI005919</t>
  </si>
  <si>
    <t xml:space="preserve">OI005920</t>
  </si>
  <si>
    <t xml:space="preserve">OI005921</t>
  </si>
  <si>
    <t xml:space="preserve">OI005922</t>
  </si>
  <si>
    <t xml:space="preserve">OI005923</t>
  </si>
  <si>
    <t xml:space="preserve">OI005924</t>
  </si>
  <si>
    <t xml:space="preserve">OI005925</t>
  </si>
  <si>
    <t xml:space="preserve">OI005926</t>
  </si>
  <si>
    <t xml:space="preserve">OI005927</t>
  </si>
  <si>
    <t xml:space="preserve">OI005928</t>
  </si>
  <si>
    <t xml:space="preserve">OI005929</t>
  </si>
  <si>
    <t xml:space="preserve">OI005930</t>
  </si>
  <si>
    <t xml:space="preserve">OI005931</t>
  </si>
  <si>
    <t xml:space="preserve">OI005932</t>
  </si>
  <si>
    <t xml:space="preserve">OI005933</t>
  </si>
  <si>
    <t xml:space="preserve">OI005934</t>
  </si>
  <si>
    <t xml:space="preserve">OI005935</t>
  </si>
  <si>
    <t xml:space="preserve">OI005936</t>
  </si>
  <si>
    <t xml:space="preserve">OI005937</t>
  </si>
  <si>
    <t xml:space="preserve">OI005938</t>
  </si>
  <si>
    <t xml:space="preserve">OI005939</t>
  </si>
  <si>
    <t xml:space="preserve">OI005940</t>
  </si>
  <si>
    <t xml:space="preserve">OI005941</t>
  </si>
  <si>
    <t xml:space="preserve">OI005942</t>
  </si>
  <si>
    <t xml:space="preserve">OI005943</t>
  </si>
  <si>
    <t xml:space="preserve">OI005944</t>
  </si>
  <si>
    <t xml:space="preserve">OI005945</t>
  </si>
  <si>
    <t xml:space="preserve">OI005946</t>
  </si>
  <si>
    <t xml:space="preserve">OI005947</t>
  </si>
  <si>
    <t xml:space="preserve">OI005948</t>
  </si>
  <si>
    <t xml:space="preserve">OI005949</t>
  </si>
  <si>
    <t xml:space="preserve">OI005950</t>
  </si>
  <si>
    <t xml:space="preserve">OI005951</t>
  </si>
  <si>
    <t xml:space="preserve">OI005952</t>
  </si>
  <si>
    <t xml:space="preserve">OI005953</t>
  </si>
  <si>
    <t xml:space="preserve">OI005954</t>
  </si>
  <si>
    <t xml:space="preserve">OI005955</t>
  </si>
  <si>
    <t xml:space="preserve">OI005956</t>
  </si>
  <si>
    <t xml:space="preserve">OI005957</t>
  </si>
  <si>
    <t xml:space="preserve">OI005958</t>
  </si>
  <si>
    <t xml:space="preserve">OI005959</t>
  </si>
  <si>
    <t xml:space="preserve">OI005960</t>
  </si>
  <si>
    <t xml:space="preserve">OI005961</t>
  </si>
  <si>
    <t xml:space="preserve">OI005962</t>
  </si>
  <si>
    <t xml:space="preserve">OI005963</t>
  </si>
  <si>
    <t xml:space="preserve">OI005964</t>
  </si>
  <si>
    <t xml:space="preserve">OI005965</t>
  </si>
  <si>
    <t xml:space="preserve">OI005966</t>
  </si>
  <si>
    <t xml:space="preserve">OI005967</t>
  </si>
  <si>
    <t xml:space="preserve">OI005968</t>
  </si>
  <si>
    <t xml:space="preserve">OI005969</t>
  </si>
  <si>
    <t xml:space="preserve">OI005970</t>
  </si>
  <si>
    <t xml:space="preserve">OI005971</t>
  </si>
  <si>
    <t xml:space="preserve">OI005972</t>
  </si>
  <si>
    <t xml:space="preserve">OI005973</t>
  </si>
  <si>
    <t xml:space="preserve">OI005974</t>
  </si>
  <si>
    <t xml:space="preserve">OI005975</t>
  </si>
  <si>
    <t xml:space="preserve">OI005976</t>
  </si>
  <si>
    <t xml:space="preserve">OI005977</t>
  </si>
  <si>
    <t xml:space="preserve">OI005978</t>
  </si>
  <si>
    <t xml:space="preserve">OI005979</t>
  </si>
  <si>
    <t xml:space="preserve">OI005980</t>
  </si>
  <si>
    <t xml:space="preserve">OI005981</t>
  </si>
  <si>
    <t xml:space="preserve">OI005982</t>
  </si>
  <si>
    <t xml:space="preserve">OI005983</t>
  </si>
  <si>
    <t xml:space="preserve">OI005984</t>
  </si>
  <si>
    <t xml:space="preserve">OI005985</t>
  </si>
  <si>
    <t xml:space="preserve">OI005986</t>
  </si>
  <si>
    <t xml:space="preserve">OI005987</t>
  </si>
  <si>
    <t xml:space="preserve">OI005988</t>
  </si>
  <si>
    <t xml:space="preserve">OI005989</t>
  </si>
  <si>
    <t xml:space="preserve">OI005990</t>
  </si>
  <si>
    <t xml:space="preserve">OI005991</t>
  </si>
  <si>
    <t xml:space="preserve">OI005992</t>
  </si>
  <si>
    <t xml:space="preserve">OI005993</t>
  </si>
  <si>
    <t xml:space="preserve">OI005994</t>
  </si>
  <si>
    <t xml:space="preserve">OI005995</t>
  </si>
  <si>
    <t xml:space="preserve">OI005996</t>
  </si>
  <si>
    <t xml:space="preserve">OI005997</t>
  </si>
  <si>
    <t xml:space="preserve">OI005998</t>
  </si>
  <si>
    <t xml:space="preserve">OI005999</t>
  </si>
  <si>
    <t xml:space="preserve">OI006000</t>
  </si>
  <si>
    <t xml:space="preserve">OI006001</t>
  </si>
  <si>
    <t xml:space="preserve">OI006002</t>
  </si>
  <si>
    <t xml:space="preserve">OI006003</t>
  </si>
  <si>
    <t xml:space="preserve">OI006004</t>
  </si>
  <si>
    <t xml:space="preserve">OI006005</t>
  </si>
  <si>
    <t xml:space="preserve">OI006006</t>
  </si>
  <si>
    <t xml:space="preserve">OI006007</t>
  </si>
  <si>
    <t xml:space="preserve">OI006008</t>
  </si>
  <si>
    <t xml:space="preserve">OI006009</t>
  </si>
  <si>
    <t xml:space="preserve">OI006010</t>
  </si>
  <si>
    <t xml:space="preserve">OI006011</t>
  </si>
  <si>
    <t xml:space="preserve">OI006012</t>
  </si>
  <si>
    <t xml:space="preserve">OI006013</t>
  </si>
  <si>
    <t xml:space="preserve">OI006014</t>
  </si>
  <si>
    <t xml:space="preserve">OI006015</t>
  </si>
  <si>
    <t xml:space="preserve">OI006016</t>
  </si>
  <si>
    <t xml:space="preserve">OI006017</t>
  </si>
  <si>
    <t xml:space="preserve">OI006018</t>
  </si>
  <si>
    <t xml:space="preserve">OI006019</t>
  </si>
  <si>
    <t xml:space="preserve">OI006020</t>
  </si>
  <si>
    <t xml:space="preserve">OI006021</t>
  </si>
  <si>
    <t xml:space="preserve">OI006022</t>
  </si>
  <si>
    <t xml:space="preserve">OI006023</t>
  </si>
  <si>
    <t xml:space="preserve">OI006024</t>
  </si>
  <si>
    <t xml:space="preserve">OI006025</t>
  </si>
  <si>
    <t xml:space="preserve">OI006026</t>
  </si>
  <si>
    <t xml:space="preserve">OI006027</t>
  </si>
  <si>
    <t xml:space="preserve">OI006028</t>
  </si>
  <si>
    <t xml:space="preserve">OI006029</t>
  </si>
  <si>
    <t xml:space="preserve">OI006030</t>
  </si>
  <si>
    <t xml:space="preserve">OI006031</t>
  </si>
  <si>
    <t xml:space="preserve">OI006032</t>
  </si>
  <si>
    <t xml:space="preserve">OI006033</t>
  </si>
  <si>
    <t xml:space="preserve">OI006034</t>
  </si>
  <si>
    <t xml:space="preserve">OI006035</t>
  </si>
  <si>
    <t xml:space="preserve">OI006036</t>
  </si>
  <si>
    <t xml:space="preserve">OI006037</t>
  </si>
  <si>
    <t xml:space="preserve">OI006038</t>
  </si>
  <si>
    <t xml:space="preserve">OI006039</t>
  </si>
  <si>
    <t xml:space="preserve">OI006040</t>
  </si>
  <si>
    <t xml:space="preserve">OI006041</t>
  </si>
  <si>
    <t xml:space="preserve">OI006042</t>
  </si>
  <si>
    <t xml:space="preserve">OI006043</t>
  </si>
  <si>
    <t xml:space="preserve">OI006044</t>
  </si>
  <si>
    <t xml:space="preserve">OI006045</t>
  </si>
  <si>
    <t xml:space="preserve">OI006046</t>
  </si>
  <si>
    <t xml:space="preserve">OI006047</t>
  </si>
  <si>
    <t xml:space="preserve">OI006048</t>
  </si>
  <si>
    <t xml:space="preserve">OI006049</t>
  </si>
  <si>
    <t xml:space="preserve">OI006050</t>
  </si>
  <si>
    <t xml:space="preserve">OI006051</t>
  </si>
  <si>
    <t xml:space="preserve">OI006052</t>
  </si>
  <si>
    <t xml:space="preserve">OI006053</t>
  </si>
  <si>
    <t xml:space="preserve">OI006054</t>
  </si>
  <si>
    <t xml:space="preserve">OI006055</t>
  </si>
  <si>
    <t xml:space="preserve">OI006056</t>
  </si>
  <si>
    <t xml:space="preserve">OI006057</t>
  </si>
  <si>
    <t xml:space="preserve">OI006058</t>
  </si>
  <si>
    <t xml:space="preserve">OI006059</t>
  </si>
  <si>
    <t xml:space="preserve">OI006060</t>
  </si>
  <si>
    <t xml:space="preserve">OI006061</t>
  </si>
  <si>
    <t xml:space="preserve">OI006062</t>
  </si>
  <si>
    <t xml:space="preserve">OI006063</t>
  </si>
  <si>
    <t xml:space="preserve">OI006064</t>
  </si>
  <si>
    <t xml:space="preserve">OI006065</t>
  </si>
  <si>
    <t xml:space="preserve">OI006066</t>
  </si>
  <si>
    <t xml:space="preserve">OI006067</t>
  </si>
  <si>
    <t xml:space="preserve">OI006068</t>
  </si>
  <si>
    <t xml:space="preserve">OI006069</t>
  </si>
  <si>
    <t xml:space="preserve">OI006070</t>
  </si>
  <si>
    <t xml:space="preserve">OI006071</t>
  </si>
  <si>
    <t xml:space="preserve">OI006072</t>
  </si>
  <si>
    <t xml:space="preserve">OI006073</t>
  </si>
  <si>
    <t xml:space="preserve">OI006074</t>
  </si>
  <si>
    <t xml:space="preserve">OI006075</t>
  </si>
  <si>
    <t xml:space="preserve">OI006076</t>
  </si>
  <si>
    <t xml:space="preserve">OI006077</t>
  </si>
  <si>
    <t xml:space="preserve">OI006078</t>
  </si>
  <si>
    <t xml:space="preserve">OI006079</t>
  </si>
  <si>
    <t xml:space="preserve">OI006080</t>
  </si>
  <si>
    <t xml:space="preserve">OI006081</t>
  </si>
  <si>
    <t xml:space="preserve">OI006082</t>
  </si>
  <si>
    <t xml:space="preserve">OI006083</t>
  </si>
  <si>
    <t xml:space="preserve">OI006084</t>
  </si>
  <si>
    <t xml:space="preserve">OI006085</t>
  </si>
  <si>
    <t xml:space="preserve">OI006086</t>
  </si>
  <si>
    <t xml:space="preserve">OI006087</t>
  </si>
  <si>
    <t xml:space="preserve">OI006088</t>
  </si>
  <si>
    <t xml:space="preserve">OI006089</t>
  </si>
  <si>
    <t xml:space="preserve">OI006090</t>
  </si>
  <si>
    <t xml:space="preserve">OI006091</t>
  </si>
  <si>
    <t xml:space="preserve">OI006092</t>
  </si>
  <si>
    <t xml:space="preserve">OI006093</t>
  </si>
  <si>
    <t xml:space="preserve">OI006094</t>
  </si>
  <si>
    <t xml:space="preserve">OI006095</t>
  </si>
  <si>
    <t xml:space="preserve">OI006096</t>
  </si>
  <si>
    <t xml:space="preserve">OI006097</t>
  </si>
  <si>
    <t xml:space="preserve">OI006098</t>
  </si>
  <si>
    <t xml:space="preserve">OI006099</t>
  </si>
  <si>
    <t xml:space="preserve">OI006100</t>
  </si>
  <si>
    <t xml:space="preserve">OI006101</t>
  </si>
  <si>
    <t xml:space="preserve">OI006102</t>
  </si>
  <si>
    <t xml:space="preserve">OI006103</t>
  </si>
  <si>
    <t xml:space="preserve">OI006104</t>
  </si>
  <si>
    <t xml:space="preserve">OI006105</t>
  </si>
  <si>
    <t xml:space="preserve">OI006106</t>
  </si>
  <si>
    <t xml:space="preserve">OI006107</t>
  </si>
  <si>
    <t xml:space="preserve">OI006108</t>
  </si>
  <si>
    <t xml:space="preserve">OI006109</t>
  </si>
  <si>
    <t xml:space="preserve">OI006110</t>
  </si>
  <si>
    <t xml:space="preserve">OI006111</t>
  </si>
  <si>
    <t xml:space="preserve">OI006112</t>
  </si>
  <si>
    <t xml:space="preserve">OI006113</t>
  </si>
  <si>
    <t xml:space="preserve">OI006114</t>
  </si>
  <si>
    <t xml:space="preserve">OI006115</t>
  </si>
  <si>
    <t xml:space="preserve">OI006116</t>
  </si>
  <si>
    <t xml:space="preserve">OI006117</t>
  </si>
  <si>
    <t xml:space="preserve">OI006118</t>
  </si>
  <si>
    <t xml:space="preserve">OI006119</t>
  </si>
  <si>
    <t xml:space="preserve">OI006120</t>
  </si>
  <si>
    <t xml:space="preserve">OI006121</t>
  </si>
  <si>
    <t xml:space="preserve">OI006122</t>
  </si>
  <si>
    <t xml:space="preserve">OI006123</t>
  </si>
  <si>
    <t xml:space="preserve">OI006124</t>
  </si>
  <si>
    <t xml:space="preserve">OI006125</t>
  </si>
  <si>
    <t xml:space="preserve">OI006126</t>
  </si>
  <si>
    <t xml:space="preserve">OI006127</t>
  </si>
  <si>
    <t xml:space="preserve">OI006128</t>
  </si>
  <si>
    <t xml:space="preserve">OI006129</t>
  </si>
  <si>
    <t xml:space="preserve">OI006130</t>
  </si>
  <si>
    <t xml:space="preserve">OI006131</t>
  </si>
  <si>
    <t xml:space="preserve">OI006132</t>
  </si>
  <si>
    <t xml:space="preserve">OI006133</t>
  </si>
  <si>
    <t xml:space="preserve">OI006134</t>
  </si>
  <si>
    <t xml:space="preserve">OI006135</t>
  </si>
  <si>
    <t xml:space="preserve">OI006136</t>
  </si>
  <si>
    <t xml:space="preserve">OI006137</t>
  </si>
  <si>
    <t xml:space="preserve">OI006138</t>
  </si>
  <si>
    <t xml:space="preserve">OI006139</t>
  </si>
  <si>
    <t xml:space="preserve">OI006140</t>
  </si>
  <si>
    <t xml:space="preserve">OI006141</t>
  </si>
  <si>
    <t xml:space="preserve">OI006142</t>
  </si>
  <si>
    <t xml:space="preserve">OI006143</t>
  </si>
  <si>
    <t xml:space="preserve">OI006144</t>
  </si>
  <si>
    <t xml:space="preserve">OI006145</t>
  </si>
  <si>
    <t xml:space="preserve">OI006146</t>
  </si>
  <si>
    <t xml:space="preserve">OI006147</t>
  </si>
  <si>
    <t xml:space="preserve">OI006148</t>
  </si>
  <si>
    <t xml:space="preserve">OI006149</t>
  </si>
  <si>
    <t xml:space="preserve">OI006150</t>
  </si>
  <si>
    <t xml:space="preserve">OI006151</t>
  </si>
  <si>
    <t xml:space="preserve">OI006152</t>
  </si>
  <si>
    <t xml:space="preserve">OI006153</t>
  </si>
  <si>
    <t xml:space="preserve">OI006154</t>
  </si>
  <si>
    <t xml:space="preserve">OI006155</t>
  </si>
  <si>
    <t xml:space="preserve">OI006156</t>
  </si>
  <si>
    <t xml:space="preserve">OI006157</t>
  </si>
  <si>
    <t xml:space="preserve">OI006158</t>
  </si>
  <si>
    <t xml:space="preserve">OI006159</t>
  </si>
  <si>
    <t xml:space="preserve">OI006160</t>
  </si>
  <si>
    <t xml:space="preserve">OI006161</t>
  </si>
  <si>
    <t xml:space="preserve">OI006162</t>
  </si>
  <si>
    <t xml:space="preserve">OI006163</t>
  </si>
  <si>
    <t xml:space="preserve">OI006164</t>
  </si>
  <si>
    <t xml:space="preserve">OI006165</t>
  </si>
  <si>
    <t xml:space="preserve">OI006166</t>
  </si>
  <si>
    <t xml:space="preserve">OI006167</t>
  </si>
  <si>
    <t xml:space="preserve">OI006168</t>
  </si>
  <si>
    <t xml:space="preserve">OI006169</t>
  </si>
  <si>
    <t xml:space="preserve">OI006170</t>
  </si>
  <si>
    <t xml:space="preserve">OI006171</t>
  </si>
  <si>
    <t xml:space="preserve">OI006172</t>
  </si>
  <si>
    <t xml:space="preserve">OI006173</t>
  </si>
  <si>
    <t xml:space="preserve">OI006174</t>
  </si>
  <si>
    <t xml:space="preserve">OI006175</t>
  </si>
  <si>
    <t xml:space="preserve">OI006176</t>
  </si>
  <si>
    <t xml:space="preserve">OI006177</t>
  </si>
  <si>
    <t xml:space="preserve">OI006178</t>
  </si>
  <si>
    <t xml:space="preserve">OI006179</t>
  </si>
  <si>
    <t xml:space="preserve">OI006180</t>
  </si>
  <si>
    <t xml:space="preserve">OI006181</t>
  </si>
  <si>
    <t xml:space="preserve">OI006182</t>
  </si>
  <si>
    <t xml:space="preserve">OI006183</t>
  </si>
  <si>
    <t xml:space="preserve">OI006184</t>
  </si>
  <si>
    <t xml:space="preserve">OI006185</t>
  </si>
  <si>
    <t xml:space="preserve">OI006186</t>
  </si>
  <si>
    <t xml:space="preserve">OI006187</t>
  </si>
  <si>
    <t xml:space="preserve">OI006188</t>
  </si>
  <si>
    <t xml:space="preserve">OI006189</t>
  </si>
  <si>
    <t xml:space="preserve">OI006190</t>
  </si>
  <si>
    <t xml:space="preserve">OI006191</t>
  </si>
  <si>
    <t xml:space="preserve">OI006192</t>
  </si>
  <si>
    <t xml:space="preserve">OI006193</t>
  </si>
  <si>
    <t xml:space="preserve">OI006194</t>
  </si>
  <si>
    <t xml:space="preserve">OI006195</t>
  </si>
  <si>
    <t xml:space="preserve">OI006196</t>
  </si>
  <si>
    <t xml:space="preserve">OI006197</t>
  </si>
  <si>
    <t xml:space="preserve">OI006198</t>
  </si>
  <si>
    <t xml:space="preserve">OI006199</t>
  </si>
  <si>
    <t xml:space="preserve">OI006200</t>
  </si>
  <si>
    <t xml:space="preserve">OI006201</t>
  </si>
  <si>
    <t xml:space="preserve">OI006202</t>
  </si>
  <si>
    <t xml:space="preserve">OI006203</t>
  </si>
  <si>
    <t xml:space="preserve">OI006204</t>
  </si>
  <si>
    <t xml:space="preserve">OI006205</t>
  </si>
  <si>
    <t xml:space="preserve">OI006206</t>
  </si>
  <si>
    <t xml:space="preserve">OI006207</t>
  </si>
  <si>
    <t xml:space="preserve">OI006208</t>
  </si>
  <si>
    <t xml:space="preserve">OI006209</t>
  </si>
  <si>
    <t xml:space="preserve">OI006210</t>
  </si>
  <si>
    <t xml:space="preserve">OI006211</t>
  </si>
  <si>
    <t xml:space="preserve">OI006212</t>
  </si>
  <si>
    <t xml:space="preserve">OI006213</t>
  </si>
  <si>
    <t xml:space="preserve">OI006214</t>
  </si>
  <si>
    <t xml:space="preserve">OI006215</t>
  </si>
  <si>
    <t xml:space="preserve">OI006216</t>
  </si>
  <si>
    <t xml:space="preserve">OI006217</t>
  </si>
  <si>
    <t xml:space="preserve">OI006218</t>
  </si>
  <si>
    <t xml:space="preserve">OI006219</t>
  </si>
  <si>
    <t xml:space="preserve">OI006220</t>
  </si>
  <si>
    <t xml:space="preserve">OI006221</t>
  </si>
  <si>
    <t xml:space="preserve">OI006222</t>
  </si>
  <si>
    <t xml:space="preserve">OI006223</t>
  </si>
  <si>
    <t xml:space="preserve">OI006224</t>
  </si>
  <si>
    <t xml:space="preserve">OI006225</t>
  </si>
  <si>
    <t xml:space="preserve">OI006226</t>
  </si>
  <si>
    <t xml:space="preserve">OI006227</t>
  </si>
  <si>
    <t xml:space="preserve">OI006228</t>
  </si>
  <si>
    <t xml:space="preserve">OI006229</t>
  </si>
  <si>
    <t xml:space="preserve">OI006230</t>
  </si>
  <si>
    <t xml:space="preserve">OI006231</t>
  </si>
  <si>
    <t xml:space="preserve">OI006232</t>
  </si>
  <si>
    <t xml:space="preserve">OI006233</t>
  </si>
  <si>
    <t xml:space="preserve">OI006234</t>
  </si>
  <si>
    <t xml:space="preserve">OI006235</t>
  </si>
  <si>
    <t xml:space="preserve">OI006236</t>
  </si>
  <si>
    <t xml:space="preserve">OI006237</t>
  </si>
  <si>
    <t xml:space="preserve">OI006238</t>
  </si>
  <si>
    <t xml:space="preserve">OI006239</t>
  </si>
  <si>
    <t xml:space="preserve">OI006240</t>
  </si>
  <si>
    <t xml:space="preserve">OI006241</t>
  </si>
  <si>
    <t xml:space="preserve">OI006242</t>
  </si>
  <si>
    <t xml:space="preserve">OI006243</t>
  </si>
  <si>
    <t xml:space="preserve">OI006244</t>
  </si>
  <si>
    <t xml:space="preserve">OI006245</t>
  </si>
  <si>
    <t xml:space="preserve">OI006246</t>
  </si>
  <si>
    <t xml:space="preserve">OI006247</t>
  </si>
  <si>
    <t xml:space="preserve">OI006248</t>
  </si>
  <si>
    <t xml:space="preserve">OI006249</t>
  </si>
  <si>
    <t xml:space="preserve">OI006250</t>
  </si>
  <si>
    <t xml:space="preserve">OI006251</t>
  </si>
  <si>
    <t xml:space="preserve">OI006252</t>
  </si>
  <si>
    <t xml:space="preserve">OI006253</t>
  </si>
  <si>
    <t xml:space="preserve">OI006254</t>
  </si>
  <si>
    <t xml:space="preserve">OI006255</t>
  </si>
  <si>
    <t xml:space="preserve">OI006256</t>
  </si>
  <si>
    <t xml:space="preserve">OI006257</t>
  </si>
  <si>
    <t xml:space="preserve">OI006258</t>
  </si>
  <si>
    <t xml:space="preserve">OI006259</t>
  </si>
  <si>
    <t xml:space="preserve">OI006260</t>
  </si>
  <si>
    <t xml:space="preserve">OI006261</t>
  </si>
  <si>
    <t xml:space="preserve">OI006262</t>
  </si>
  <si>
    <t xml:space="preserve">OI006263</t>
  </si>
  <si>
    <t xml:space="preserve">OI006264</t>
  </si>
  <si>
    <t xml:space="preserve">OI006265</t>
  </si>
  <si>
    <t xml:space="preserve">OI006266</t>
  </si>
  <si>
    <t xml:space="preserve">OI006267</t>
  </si>
  <si>
    <t xml:space="preserve">OI006268</t>
  </si>
  <si>
    <t xml:space="preserve">OI006269</t>
  </si>
  <si>
    <t xml:space="preserve">OI006270</t>
  </si>
  <si>
    <t xml:space="preserve">OI006271</t>
  </si>
  <si>
    <t xml:space="preserve">OI006272</t>
  </si>
  <si>
    <t xml:space="preserve">OI006273</t>
  </si>
  <si>
    <t xml:space="preserve">OI006274</t>
  </si>
  <si>
    <t xml:space="preserve">OI006275</t>
  </si>
  <si>
    <t xml:space="preserve">OI006276</t>
  </si>
  <si>
    <t xml:space="preserve">OI006277</t>
  </si>
  <si>
    <t xml:space="preserve">OI006278</t>
  </si>
  <si>
    <t xml:space="preserve">OI006279</t>
  </si>
  <si>
    <t xml:space="preserve">OI006280</t>
  </si>
  <si>
    <t xml:space="preserve">OI006281</t>
  </si>
  <si>
    <t xml:space="preserve">OI006282</t>
  </si>
  <si>
    <t xml:space="preserve">OI006283</t>
  </si>
  <si>
    <t xml:space="preserve">OI006284</t>
  </si>
  <si>
    <t xml:space="preserve">OI006285</t>
  </si>
  <si>
    <t xml:space="preserve">OI006286</t>
  </si>
  <si>
    <t xml:space="preserve">OI006287</t>
  </si>
  <si>
    <t xml:space="preserve">OI006288</t>
  </si>
  <si>
    <t xml:space="preserve">OI006289</t>
  </si>
  <si>
    <t xml:space="preserve">OI006290</t>
  </si>
  <si>
    <t xml:space="preserve">OI006291</t>
  </si>
  <si>
    <t xml:space="preserve">OI006292</t>
  </si>
  <si>
    <t xml:space="preserve">OI006293</t>
  </si>
  <si>
    <t xml:space="preserve">OI006294</t>
  </si>
  <si>
    <t xml:space="preserve">OI006295</t>
  </si>
  <si>
    <t xml:space="preserve">OI006296</t>
  </si>
  <si>
    <t xml:space="preserve">OI006297</t>
  </si>
  <si>
    <t xml:space="preserve">OI006298</t>
  </si>
  <si>
    <t xml:space="preserve">OI006299</t>
  </si>
  <si>
    <t xml:space="preserve">OI006300</t>
  </si>
  <si>
    <t xml:space="preserve">OI006301</t>
  </si>
  <si>
    <t xml:space="preserve">OI006302</t>
  </si>
  <si>
    <t xml:space="preserve">OI006303</t>
  </si>
  <si>
    <t xml:space="preserve">OI006304</t>
  </si>
  <si>
    <t xml:space="preserve">OI006305</t>
  </si>
  <si>
    <t xml:space="preserve">OI006306</t>
  </si>
  <si>
    <t xml:space="preserve">OI006307</t>
  </si>
  <si>
    <t xml:space="preserve">OI006308</t>
  </si>
  <si>
    <t xml:space="preserve">OI006309</t>
  </si>
  <si>
    <t xml:space="preserve">OI006310</t>
  </si>
  <si>
    <t xml:space="preserve">OI006311</t>
  </si>
  <si>
    <t xml:space="preserve">OI006312</t>
  </si>
  <si>
    <t xml:space="preserve">OI006313</t>
  </si>
  <si>
    <t xml:space="preserve">OI006314</t>
  </si>
  <si>
    <t xml:space="preserve">OI006315</t>
  </si>
  <si>
    <t xml:space="preserve">OI006316</t>
  </si>
  <si>
    <t xml:space="preserve">OI006317</t>
  </si>
  <si>
    <t xml:space="preserve">OI006318</t>
  </si>
  <si>
    <t xml:space="preserve">OI006319</t>
  </si>
  <si>
    <t xml:space="preserve">OI006320</t>
  </si>
  <si>
    <t xml:space="preserve">OI006321</t>
  </si>
  <si>
    <t xml:space="preserve">OI006322</t>
  </si>
  <si>
    <t xml:space="preserve">OI006323</t>
  </si>
  <si>
    <t xml:space="preserve">OI006324</t>
  </si>
  <si>
    <t xml:space="preserve">OI006325</t>
  </si>
  <si>
    <t xml:space="preserve">OI006326</t>
  </si>
  <si>
    <t xml:space="preserve">OI006327</t>
  </si>
  <si>
    <t xml:space="preserve">OI006328</t>
  </si>
  <si>
    <t xml:space="preserve">OI006329</t>
  </si>
  <si>
    <t xml:space="preserve">OI006330</t>
  </si>
  <si>
    <t xml:space="preserve">OI006331</t>
  </si>
  <si>
    <t xml:space="preserve">OI006332</t>
  </si>
  <si>
    <t xml:space="preserve">OI006333</t>
  </si>
  <si>
    <t xml:space="preserve">OI006334</t>
  </si>
  <si>
    <t xml:space="preserve">OI006335</t>
  </si>
  <si>
    <t xml:space="preserve">OI006336</t>
  </si>
  <si>
    <t xml:space="preserve">OI006337</t>
  </si>
  <si>
    <t xml:space="preserve">OI006338</t>
  </si>
  <si>
    <t xml:space="preserve">OI006339</t>
  </si>
  <si>
    <t xml:space="preserve">OI006340</t>
  </si>
  <si>
    <t xml:space="preserve">OI006341</t>
  </si>
  <si>
    <t xml:space="preserve">OI006342</t>
  </si>
  <si>
    <t xml:space="preserve">OI006343</t>
  </si>
  <si>
    <t xml:space="preserve">OI006344</t>
  </si>
  <si>
    <t xml:space="preserve">OI006345</t>
  </si>
  <si>
    <t xml:space="preserve">OI006346</t>
  </si>
  <si>
    <t xml:space="preserve">OI006347</t>
  </si>
  <si>
    <t xml:space="preserve">OI006348</t>
  </si>
  <si>
    <t xml:space="preserve">OI006349</t>
  </si>
  <si>
    <t xml:space="preserve">OI006350</t>
  </si>
  <si>
    <t xml:space="preserve">OI006351</t>
  </si>
  <si>
    <t xml:space="preserve">OI006352</t>
  </si>
  <si>
    <t xml:space="preserve">OI006353</t>
  </si>
  <si>
    <t xml:space="preserve">OI006354</t>
  </si>
  <si>
    <t xml:space="preserve">OI006355</t>
  </si>
  <si>
    <t xml:space="preserve">OI006356</t>
  </si>
  <si>
    <t xml:space="preserve">OI006357</t>
  </si>
  <si>
    <t xml:space="preserve">OI006358</t>
  </si>
  <si>
    <t xml:space="preserve">OI006359</t>
  </si>
  <si>
    <t xml:space="preserve">OI006360</t>
  </si>
  <si>
    <t xml:space="preserve">OI006361</t>
  </si>
  <si>
    <t xml:space="preserve">OI006362</t>
  </si>
  <si>
    <t xml:space="preserve">OI006363</t>
  </si>
  <si>
    <t xml:space="preserve">OI006364</t>
  </si>
  <si>
    <t xml:space="preserve">OI006365</t>
  </si>
  <si>
    <t xml:space="preserve">OI006366</t>
  </si>
  <si>
    <t xml:space="preserve">OI006367</t>
  </si>
  <si>
    <t xml:space="preserve">OI006368</t>
  </si>
  <si>
    <t xml:space="preserve">OI006369</t>
  </si>
  <si>
    <t xml:space="preserve">OI006370</t>
  </si>
  <si>
    <t xml:space="preserve">OI006371</t>
  </si>
  <si>
    <t xml:space="preserve">OI006372</t>
  </si>
  <si>
    <t xml:space="preserve">OI006373</t>
  </si>
  <si>
    <t xml:space="preserve">OI006374</t>
  </si>
  <si>
    <t xml:space="preserve">OI006375</t>
  </si>
  <si>
    <t xml:space="preserve">OI006376</t>
  </si>
  <si>
    <t xml:space="preserve">OI006377</t>
  </si>
  <si>
    <t xml:space="preserve">OI006378</t>
  </si>
  <si>
    <t xml:space="preserve">OI006379</t>
  </si>
  <si>
    <t xml:space="preserve">OI006380</t>
  </si>
  <si>
    <t xml:space="preserve">OI006381</t>
  </si>
  <si>
    <t xml:space="preserve">OI006382</t>
  </si>
  <si>
    <t xml:space="preserve">OI006383</t>
  </si>
  <si>
    <t xml:space="preserve">OI006384</t>
  </si>
  <si>
    <t xml:space="preserve">OI006385</t>
  </si>
  <si>
    <t xml:space="preserve">OI006386</t>
  </si>
  <si>
    <t xml:space="preserve">OI006387</t>
  </si>
  <si>
    <t xml:space="preserve">OI006388</t>
  </si>
  <si>
    <t xml:space="preserve">OI006389</t>
  </si>
  <si>
    <t xml:space="preserve">OI006390</t>
  </si>
  <si>
    <t xml:space="preserve">OI006391</t>
  </si>
  <si>
    <t xml:space="preserve">OI006392</t>
  </si>
  <si>
    <t xml:space="preserve">OI006393</t>
  </si>
  <si>
    <t xml:space="preserve">OI006394</t>
  </si>
  <si>
    <t xml:space="preserve">OI006395</t>
  </si>
  <si>
    <t xml:space="preserve">OI006396</t>
  </si>
  <si>
    <t xml:space="preserve">OI006397</t>
  </si>
  <si>
    <t xml:space="preserve">OI006398</t>
  </si>
  <si>
    <t xml:space="preserve">OI006399</t>
  </si>
  <si>
    <t xml:space="preserve">OI006400</t>
  </si>
  <si>
    <t xml:space="preserve">OI006401</t>
  </si>
  <si>
    <t xml:space="preserve">OI006402</t>
  </si>
  <si>
    <t xml:space="preserve">OI006403</t>
  </si>
  <si>
    <t xml:space="preserve">OI006404</t>
  </si>
  <si>
    <t xml:space="preserve">OI006405</t>
  </si>
  <si>
    <t xml:space="preserve">OI006406</t>
  </si>
  <si>
    <t xml:space="preserve">OI006407</t>
  </si>
  <si>
    <t xml:space="preserve">OI006408</t>
  </si>
  <si>
    <t xml:space="preserve">OI006409</t>
  </si>
  <si>
    <t xml:space="preserve">OI006410</t>
  </si>
  <si>
    <t xml:space="preserve">OI006411</t>
  </si>
  <si>
    <t xml:space="preserve">OI006412</t>
  </si>
  <si>
    <t xml:space="preserve">OI006413</t>
  </si>
  <si>
    <t xml:space="preserve">OI006414</t>
  </si>
  <si>
    <t xml:space="preserve">OI006415</t>
  </si>
  <si>
    <t xml:space="preserve">OI006416</t>
  </si>
  <si>
    <t xml:space="preserve">OI006417</t>
  </si>
  <si>
    <t xml:space="preserve">OI006418</t>
  </si>
  <si>
    <t xml:space="preserve">OI006419</t>
  </si>
  <si>
    <t xml:space="preserve">OI006420</t>
  </si>
  <si>
    <t xml:space="preserve">OI006421</t>
  </si>
  <si>
    <t xml:space="preserve">OI006422</t>
  </si>
  <si>
    <t xml:space="preserve">OI006423</t>
  </si>
  <si>
    <t xml:space="preserve">OI006424</t>
  </si>
  <si>
    <t xml:space="preserve">OI006425</t>
  </si>
  <si>
    <t xml:space="preserve">OI006426</t>
  </si>
  <si>
    <t xml:space="preserve">OI006427</t>
  </si>
  <si>
    <t xml:space="preserve">OI006428</t>
  </si>
  <si>
    <t xml:space="preserve">OI006429</t>
  </si>
  <si>
    <t xml:space="preserve">OI006430</t>
  </si>
  <si>
    <t xml:space="preserve">OI006431</t>
  </si>
  <si>
    <t xml:space="preserve">OI006432</t>
  </si>
  <si>
    <t xml:space="preserve">OI006433</t>
  </si>
  <si>
    <t xml:space="preserve">OI006434</t>
  </si>
  <si>
    <t xml:space="preserve">OI006435</t>
  </si>
  <si>
    <t xml:space="preserve">OI006436</t>
  </si>
  <si>
    <t xml:space="preserve">OI006437</t>
  </si>
  <si>
    <t xml:space="preserve">OI006438</t>
  </si>
  <si>
    <t xml:space="preserve">OI006439</t>
  </si>
  <si>
    <t xml:space="preserve">OI006440</t>
  </si>
  <si>
    <t xml:space="preserve">OI006441</t>
  </si>
  <si>
    <t xml:space="preserve">OI006442</t>
  </si>
  <si>
    <t xml:space="preserve">OI006443</t>
  </si>
  <si>
    <t xml:space="preserve">OI006444</t>
  </si>
  <si>
    <t xml:space="preserve">OI006445</t>
  </si>
  <si>
    <t xml:space="preserve">OI006446</t>
  </si>
  <si>
    <t xml:space="preserve">OI006447</t>
  </si>
  <si>
    <t xml:space="preserve">OI006448</t>
  </si>
  <si>
    <t xml:space="preserve">OI006449</t>
  </si>
  <si>
    <t xml:space="preserve">OI006450</t>
  </si>
  <si>
    <t xml:space="preserve">OI006451</t>
  </si>
  <si>
    <t xml:space="preserve">OI006452</t>
  </si>
  <si>
    <t xml:space="preserve">OI006453</t>
  </si>
  <si>
    <t xml:space="preserve">OI006454</t>
  </si>
  <si>
    <t xml:space="preserve">OI006455</t>
  </si>
  <si>
    <t xml:space="preserve">OI006456</t>
  </si>
  <si>
    <t xml:space="preserve">OI006457</t>
  </si>
  <si>
    <t xml:space="preserve">OI006458</t>
  </si>
  <si>
    <t xml:space="preserve">OI006459</t>
  </si>
  <si>
    <t xml:space="preserve">OI006460</t>
  </si>
  <si>
    <t xml:space="preserve">OI006461</t>
  </si>
  <si>
    <t xml:space="preserve">OI006462</t>
  </si>
  <si>
    <t xml:space="preserve">OI006463</t>
  </si>
  <si>
    <t xml:space="preserve">OI006464</t>
  </si>
  <si>
    <t xml:space="preserve">OI006465</t>
  </si>
  <si>
    <t xml:space="preserve">OI006466</t>
  </si>
  <si>
    <t xml:space="preserve">OI006467</t>
  </si>
  <si>
    <t xml:space="preserve">OI006468</t>
  </si>
  <si>
    <t xml:space="preserve">OI006469</t>
  </si>
  <si>
    <t xml:space="preserve">OI006470</t>
  </si>
  <si>
    <t xml:space="preserve">OI006471</t>
  </si>
  <si>
    <t xml:space="preserve">OI006472</t>
  </si>
  <si>
    <t xml:space="preserve">OI006473</t>
  </si>
  <si>
    <t xml:space="preserve">OI006474</t>
  </si>
  <si>
    <t xml:space="preserve">OI006475</t>
  </si>
  <si>
    <t xml:space="preserve">OI006476</t>
  </si>
  <si>
    <t xml:space="preserve">OI006477</t>
  </si>
  <si>
    <t xml:space="preserve">OI006478</t>
  </si>
  <si>
    <t xml:space="preserve">OI006479</t>
  </si>
  <si>
    <t xml:space="preserve">OI006480</t>
  </si>
  <si>
    <t xml:space="preserve">OI006481</t>
  </si>
  <si>
    <t xml:space="preserve">OI006482</t>
  </si>
  <si>
    <t xml:space="preserve">OI006483</t>
  </si>
  <si>
    <t xml:space="preserve">OI006484</t>
  </si>
  <si>
    <t xml:space="preserve">OI006485</t>
  </si>
  <si>
    <t xml:space="preserve">OI006486</t>
  </si>
  <si>
    <t xml:space="preserve">OI006487</t>
  </si>
  <si>
    <t xml:space="preserve">OI006488</t>
  </si>
  <si>
    <t xml:space="preserve">OI006489</t>
  </si>
  <si>
    <t xml:space="preserve">OI006490</t>
  </si>
  <si>
    <t xml:space="preserve">OI006491</t>
  </si>
  <si>
    <t xml:space="preserve">OI006492</t>
  </si>
  <si>
    <t xml:space="preserve">OI006493</t>
  </si>
  <si>
    <t xml:space="preserve">OI006494</t>
  </si>
  <si>
    <t xml:space="preserve">OI006495</t>
  </si>
  <si>
    <t xml:space="preserve">OI006496</t>
  </si>
  <si>
    <t xml:space="preserve">OI006497</t>
  </si>
  <si>
    <t xml:space="preserve">OI006498</t>
  </si>
  <si>
    <t xml:space="preserve">OI006499</t>
  </si>
  <si>
    <t xml:space="preserve">OI006500</t>
  </si>
  <si>
    <t xml:space="preserve">OI006501</t>
  </si>
  <si>
    <t xml:space="preserve">OI006502</t>
  </si>
  <si>
    <t xml:space="preserve">OI006503</t>
  </si>
  <si>
    <t xml:space="preserve">OI006504</t>
  </si>
  <si>
    <t xml:space="preserve">OI006505</t>
  </si>
  <si>
    <t xml:space="preserve">OI006506</t>
  </si>
  <si>
    <t xml:space="preserve">OI006507</t>
  </si>
  <si>
    <t xml:space="preserve">OI006508</t>
  </si>
  <si>
    <t xml:space="preserve">OI006509</t>
  </si>
  <si>
    <t xml:space="preserve">OI006510</t>
  </si>
  <si>
    <t xml:space="preserve">OI006511</t>
  </si>
  <si>
    <t xml:space="preserve">OI006512</t>
  </si>
  <si>
    <t xml:space="preserve">OI006513</t>
  </si>
  <si>
    <t xml:space="preserve">OI006514</t>
  </si>
  <si>
    <t xml:space="preserve">OI006515</t>
  </si>
  <si>
    <t xml:space="preserve">OI006516</t>
  </si>
  <si>
    <t xml:space="preserve">OI006517</t>
  </si>
  <si>
    <t xml:space="preserve">OI006518</t>
  </si>
  <si>
    <t xml:space="preserve">OI006519</t>
  </si>
  <si>
    <t xml:space="preserve">OI006520</t>
  </si>
  <si>
    <t xml:space="preserve">OI006521</t>
  </si>
  <si>
    <t xml:space="preserve">OI006522</t>
  </si>
  <si>
    <t xml:space="preserve">OI006523</t>
  </si>
  <si>
    <t xml:space="preserve">OI006524</t>
  </si>
  <si>
    <t xml:space="preserve">OI006525</t>
  </si>
  <si>
    <t xml:space="preserve">OI006526</t>
  </si>
  <si>
    <t xml:space="preserve">OI006527</t>
  </si>
  <si>
    <t xml:space="preserve">OI006528</t>
  </si>
  <si>
    <t xml:space="preserve">OI006529</t>
  </si>
  <si>
    <t xml:space="preserve">OI006530</t>
  </si>
  <si>
    <t xml:space="preserve">OI006531</t>
  </si>
  <si>
    <t xml:space="preserve">OI006532</t>
  </si>
  <si>
    <t xml:space="preserve">OI006533</t>
  </si>
  <si>
    <t xml:space="preserve">OI006534</t>
  </si>
  <si>
    <t xml:space="preserve">OI006535</t>
  </si>
  <si>
    <t xml:space="preserve">OI006536</t>
  </si>
  <si>
    <t xml:space="preserve">OI006537</t>
  </si>
  <si>
    <t xml:space="preserve">OI006538</t>
  </si>
  <si>
    <t xml:space="preserve">OI006539</t>
  </si>
  <si>
    <t xml:space="preserve">OI006540</t>
  </si>
  <si>
    <t xml:space="preserve">OI006541</t>
  </si>
  <si>
    <t xml:space="preserve">OI006542</t>
  </si>
  <si>
    <t xml:space="preserve">OI006543</t>
  </si>
  <si>
    <t xml:space="preserve">OI006544</t>
  </si>
  <si>
    <t xml:space="preserve">OI006545</t>
  </si>
  <si>
    <t xml:space="preserve">OI006546</t>
  </si>
  <si>
    <t xml:space="preserve">OI006547</t>
  </si>
  <si>
    <t xml:space="preserve">OI006548</t>
  </si>
  <si>
    <t xml:space="preserve">OI006549</t>
  </si>
  <si>
    <t xml:space="preserve">OI006550</t>
  </si>
  <si>
    <t xml:space="preserve">OI006551</t>
  </si>
  <si>
    <t xml:space="preserve">OI006552</t>
  </si>
  <si>
    <t xml:space="preserve">OI006553</t>
  </si>
  <si>
    <t xml:space="preserve">OI006554</t>
  </si>
  <si>
    <t xml:space="preserve">OI006555</t>
  </si>
  <si>
    <t xml:space="preserve">OI006556</t>
  </si>
  <si>
    <t xml:space="preserve">OI006557</t>
  </si>
  <si>
    <t xml:space="preserve">OI006558</t>
  </si>
  <si>
    <t xml:space="preserve">OI006559</t>
  </si>
  <si>
    <t xml:space="preserve">OI006560</t>
  </si>
  <si>
    <t xml:space="preserve">OI006561</t>
  </si>
  <si>
    <t xml:space="preserve">OI006562</t>
  </si>
  <si>
    <t xml:space="preserve">OI006563</t>
  </si>
  <si>
    <t xml:space="preserve">OI006564</t>
  </si>
  <si>
    <t xml:space="preserve">OI006565</t>
  </si>
  <si>
    <t xml:space="preserve">OI006566</t>
  </si>
  <si>
    <t xml:space="preserve">OI006567</t>
  </si>
  <si>
    <t xml:space="preserve">OI006568</t>
  </si>
  <si>
    <t xml:space="preserve">OI006569</t>
  </si>
  <si>
    <t xml:space="preserve">OI006570</t>
  </si>
  <si>
    <t xml:space="preserve">OI006571</t>
  </si>
  <si>
    <t xml:space="preserve">OI006572</t>
  </si>
  <si>
    <t xml:space="preserve">OI006573</t>
  </si>
  <si>
    <t xml:space="preserve">OI006574</t>
  </si>
  <si>
    <t xml:space="preserve">OI006575</t>
  </si>
  <si>
    <t xml:space="preserve">OI006576</t>
  </si>
  <si>
    <t xml:space="preserve">OI006577</t>
  </si>
  <si>
    <t xml:space="preserve">OI006578</t>
  </si>
  <si>
    <t xml:space="preserve">OI006579</t>
  </si>
  <si>
    <t xml:space="preserve">OI006580</t>
  </si>
  <si>
    <t xml:space="preserve">OI006581</t>
  </si>
  <si>
    <t xml:space="preserve">OI006582</t>
  </si>
  <si>
    <t xml:space="preserve">OI006583</t>
  </si>
  <si>
    <t xml:space="preserve">OI006584</t>
  </si>
  <si>
    <t xml:space="preserve">OI006585</t>
  </si>
  <si>
    <t xml:space="preserve">OI006586</t>
  </si>
  <si>
    <t xml:space="preserve">OI006587</t>
  </si>
  <si>
    <t xml:space="preserve">OI006588</t>
  </si>
  <si>
    <t xml:space="preserve">OI006589</t>
  </si>
  <si>
    <t xml:space="preserve">OI006590</t>
  </si>
  <si>
    <t xml:space="preserve">OI006591</t>
  </si>
  <si>
    <t xml:space="preserve">OI006592</t>
  </si>
  <si>
    <t xml:space="preserve">OI006593</t>
  </si>
  <si>
    <t xml:space="preserve">OI006594</t>
  </si>
  <si>
    <t xml:space="preserve">OI006595</t>
  </si>
  <si>
    <t xml:space="preserve">OI006596</t>
  </si>
  <si>
    <t xml:space="preserve">OI006597</t>
  </si>
  <si>
    <t xml:space="preserve">OI006598</t>
  </si>
  <si>
    <t xml:space="preserve">OI006599</t>
  </si>
  <si>
    <t xml:space="preserve">OI006600</t>
  </si>
  <si>
    <t xml:space="preserve">OI006601</t>
  </si>
  <si>
    <t xml:space="preserve">OI006602</t>
  </si>
  <si>
    <t xml:space="preserve">OI006603</t>
  </si>
  <si>
    <t xml:space="preserve">OI006604</t>
  </si>
  <si>
    <t xml:space="preserve">OI006605</t>
  </si>
  <si>
    <t xml:space="preserve">OI006606</t>
  </si>
  <si>
    <t xml:space="preserve">OI006607</t>
  </si>
  <si>
    <t xml:space="preserve">OI006608</t>
  </si>
  <si>
    <t xml:space="preserve">OI006609</t>
  </si>
  <si>
    <t xml:space="preserve">OI006610</t>
  </si>
  <si>
    <t xml:space="preserve">OI006611</t>
  </si>
  <si>
    <t xml:space="preserve">OI006612</t>
  </si>
  <si>
    <t xml:space="preserve">OI006613</t>
  </si>
  <si>
    <t xml:space="preserve">OI006614</t>
  </si>
  <si>
    <t xml:space="preserve">OI006615</t>
  </si>
  <si>
    <t xml:space="preserve">OI006616</t>
  </si>
  <si>
    <t xml:space="preserve">OI006617</t>
  </si>
  <si>
    <t xml:space="preserve">OI006618</t>
  </si>
  <si>
    <t xml:space="preserve">OI006619</t>
  </si>
  <si>
    <t xml:space="preserve">OI006620</t>
  </si>
  <si>
    <t xml:space="preserve">OI006621</t>
  </si>
  <si>
    <t xml:space="preserve">OI006622</t>
  </si>
  <si>
    <t xml:space="preserve">OI006623</t>
  </si>
  <si>
    <t xml:space="preserve">OI006624</t>
  </si>
  <si>
    <t xml:space="preserve">OI006625</t>
  </si>
  <si>
    <t xml:space="preserve">OI006626</t>
  </si>
  <si>
    <t xml:space="preserve">OI006627</t>
  </si>
  <si>
    <t xml:space="preserve">OI006628</t>
  </si>
  <si>
    <t xml:space="preserve">OI006629</t>
  </si>
  <si>
    <t xml:space="preserve">OI006630</t>
  </si>
  <si>
    <t xml:space="preserve">OI006631</t>
  </si>
  <si>
    <t xml:space="preserve">OI006632</t>
  </si>
  <si>
    <t xml:space="preserve">OI006633</t>
  </si>
  <si>
    <t xml:space="preserve">OI006634</t>
  </si>
  <si>
    <t xml:space="preserve">OI006635</t>
  </si>
  <si>
    <t xml:space="preserve">OI006636</t>
  </si>
  <si>
    <t xml:space="preserve">OI006637</t>
  </si>
  <si>
    <t xml:space="preserve">OI006638</t>
  </si>
  <si>
    <t xml:space="preserve">OI006639</t>
  </si>
  <si>
    <t xml:space="preserve">OI006640</t>
  </si>
  <si>
    <t xml:space="preserve">OI006641</t>
  </si>
  <si>
    <t xml:space="preserve">OI006642</t>
  </si>
  <si>
    <t xml:space="preserve">OI006643</t>
  </si>
  <si>
    <t xml:space="preserve">OI006644</t>
  </si>
  <si>
    <t xml:space="preserve">OI006645</t>
  </si>
  <si>
    <t xml:space="preserve">OI006646</t>
  </si>
  <si>
    <t xml:space="preserve">OI006647</t>
  </si>
  <si>
    <t xml:space="preserve">OI006648</t>
  </si>
  <si>
    <t xml:space="preserve">OI006649</t>
  </si>
  <si>
    <t xml:space="preserve">OI006650</t>
  </si>
  <si>
    <t xml:space="preserve">OI006651</t>
  </si>
  <si>
    <t xml:space="preserve">OI006652</t>
  </si>
  <si>
    <t xml:space="preserve">OI006653</t>
  </si>
  <si>
    <t xml:space="preserve">OI006654</t>
  </si>
  <si>
    <t xml:space="preserve">OI006655</t>
  </si>
  <si>
    <t xml:space="preserve">OI006656</t>
  </si>
  <si>
    <t xml:space="preserve">OI006657</t>
  </si>
  <si>
    <t xml:space="preserve">OI006658</t>
  </si>
  <si>
    <t xml:space="preserve">OI006659</t>
  </si>
  <si>
    <t xml:space="preserve">OI006660</t>
  </si>
  <si>
    <t xml:space="preserve">OI006661</t>
  </si>
  <si>
    <t xml:space="preserve">OI006662</t>
  </si>
  <si>
    <t xml:space="preserve">OI006663</t>
  </si>
  <si>
    <t xml:space="preserve">OI006664</t>
  </si>
  <si>
    <t xml:space="preserve">OI006665</t>
  </si>
  <si>
    <t xml:space="preserve">OI006666</t>
  </si>
  <si>
    <t xml:space="preserve">OI006667</t>
  </si>
  <si>
    <t xml:space="preserve">OI006668</t>
  </si>
  <si>
    <t xml:space="preserve">OI006669</t>
  </si>
  <si>
    <t xml:space="preserve">OI006670</t>
  </si>
  <si>
    <t xml:space="preserve">OI006671</t>
  </si>
  <si>
    <t xml:space="preserve">OI006672</t>
  </si>
  <si>
    <t xml:space="preserve">OI006673</t>
  </si>
  <si>
    <t xml:space="preserve">OI006674</t>
  </si>
  <si>
    <t xml:space="preserve">OI006675</t>
  </si>
  <si>
    <t xml:space="preserve">OI006676</t>
  </si>
  <si>
    <t xml:space="preserve">OI006677</t>
  </si>
  <si>
    <t xml:space="preserve">OI006678</t>
  </si>
  <si>
    <t xml:space="preserve">OI006679</t>
  </si>
  <si>
    <t xml:space="preserve">OI006680</t>
  </si>
  <si>
    <t xml:space="preserve">OI006681</t>
  </si>
  <si>
    <t xml:space="preserve">OI006682</t>
  </si>
  <si>
    <t xml:space="preserve">OI006683</t>
  </si>
  <si>
    <t xml:space="preserve">OI006684</t>
  </si>
  <si>
    <t xml:space="preserve">OI006685</t>
  </si>
  <si>
    <t xml:space="preserve">OI006686</t>
  </si>
  <si>
    <t xml:space="preserve">OI006687</t>
  </si>
  <si>
    <t xml:space="preserve">OI006688</t>
  </si>
  <si>
    <t xml:space="preserve">OI006689</t>
  </si>
  <si>
    <t xml:space="preserve">OI006690</t>
  </si>
  <si>
    <t xml:space="preserve">OI006691</t>
  </si>
  <si>
    <t xml:space="preserve">OI006692</t>
  </si>
  <si>
    <t xml:space="preserve">OI006693</t>
  </si>
  <si>
    <t xml:space="preserve">OI006694</t>
  </si>
  <si>
    <t xml:space="preserve">OI006695</t>
  </si>
  <si>
    <t xml:space="preserve">OI006696</t>
  </si>
  <si>
    <t xml:space="preserve">OI006697</t>
  </si>
  <si>
    <t xml:space="preserve">OI006698</t>
  </si>
  <si>
    <t xml:space="preserve">OI006699</t>
  </si>
  <si>
    <t xml:space="preserve">OI006700</t>
  </si>
  <si>
    <t xml:space="preserve">OI006701</t>
  </si>
  <si>
    <t xml:space="preserve">OI006702</t>
  </si>
  <si>
    <t xml:space="preserve">OI006703</t>
  </si>
  <si>
    <t xml:space="preserve">OI006704</t>
  </si>
  <si>
    <t xml:space="preserve">OI006705</t>
  </si>
  <si>
    <t xml:space="preserve">OI006706</t>
  </si>
  <si>
    <t xml:space="preserve">OI006707</t>
  </si>
  <si>
    <t xml:space="preserve">OI006708</t>
  </si>
  <si>
    <t xml:space="preserve">OI006709</t>
  </si>
  <si>
    <t xml:space="preserve">OI006710</t>
  </si>
  <si>
    <t xml:space="preserve">OI006711</t>
  </si>
  <si>
    <t xml:space="preserve">OI006712</t>
  </si>
  <si>
    <t xml:space="preserve">OI006713</t>
  </si>
  <si>
    <t xml:space="preserve">OI006714</t>
  </si>
  <si>
    <t xml:space="preserve">OI006715</t>
  </si>
  <si>
    <t xml:space="preserve">OI006716</t>
  </si>
  <si>
    <t xml:space="preserve">OI006717</t>
  </si>
  <si>
    <t xml:space="preserve">OI006718</t>
  </si>
  <si>
    <t xml:space="preserve">OI006719</t>
  </si>
  <si>
    <t xml:space="preserve">OI006720</t>
  </si>
  <si>
    <t xml:space="preserve">OI006721</t>
  </si>
  <si>
    <t xml:space="preserve">OI006722</t>
  </si>
  <si>
    <t xml:space="preserve">OI006723</t>
  </si>
  <si>
    <t xml:space="preserve">OI006724</t>
  </si>
  <si>
    <t xml:space="preserve">OI006725</t>
  </si>
  <si>
    <t xml:space="preserve">OI006726</t>
  </si>
  <si>
    <t xml:space="preserve">OI006727</t>
  </si>
  <si>
    <t xml:space="preserve">OI006728</t>
  </si>
  <si>
    <t xml:space="preserve">OI006729</t>
  </si>
  <si>
    <t xml:space="preserve">OI006730</t>
  </si>
  <si>
    <t xml:space="preserve">OI006731</t>
  </si>
  <si>
    <t xml:space="preserve">OI006732</t>
  </si>
  <si>
    <t xml:space="preserve">OI006733</t>
  </si>
  <si>
    <t xml:space="preserve">OI006734</t>
  </si>
  <si>
    <t xml:space="preserve">OI006735</t>
  </si>
  <si>
    <t xml:space="preserve">OI006736</t>
  </si>
  <si>
    <t xml:space="preserve">OI006737</t>
  </si>
  <si>
    <t xml:space="preserve">OI006738</t>
  </si>
  <si>
    <t xml:space="preserve">OI006739</t>
  </si>
  <si>
    <t xml:space="preserve">OI006740</t>
  </si>
  <si>
    <t xml:space="preserve">OI006741</t>
  </si>
  <si>
    <t xml:space="preserve">OI006742</t>
  </si>
  <si>
    <t xml:space="preserve">OI006743</t>
  </si>
  <si>
    <t xml:space="preserve">OI006744</t>
  </si>
  <si>
    <t xml:space="preserve">OI006745</t>
  </si>
  <si>
    <t xml:space="preserve">OI006746</t>
  </si>
  <si>
    <t xml:space="preserve">OI006747</t>
  </si>
  <si>
    <t xml:space="preserve">OI006748</t>
  </si>
  <si>
    <t xml:space="preserve">OI006749</t>
  </si>
  <si>
    <t xml:space="preserve">OI006750</t>
  </si>
  <si>
    <t xml:space="preserve">OI006751</t>
  </si>
  <si>
    <t xml:space="preserve">OI006752</t>
  </si>
  <si>
    <t xml:space="preserve">OI006753</t>
  </si>
  <si>
    <t xml:space="preserve">OI006754</t>
  </si>
  <si>
    <t xml:space="preserve">OI006755</t>
  </si>
  <si>
    <t xml:space="preserve">OI006756</t>
  </si>
  <si>
    <t xml:space="preserve">OI006757</t>
  </si>
  <si>
    <t xml:space="preserve">OI006758</t>
  </si>
  <si>
    <t xml:space="preserve">OI006759</t>
  </si>
  <si>
    <t xml:space="preserve">OI006760</t>
  </si>
  <si>
    <t xml:space="preserve">OI006761</t>
  </si>
  <si>
    <t xml:space="preserve">OI006762</t>
  </si>
  <si>
    <t xml:space="preserve">OI006763</t>
  </si>
  <si>
    <t xml:space="preserve">OI006764</t>
  </si>
  <si>
    <t xml:space="preserve">OI006765</t>
  </si>
  <si>
    <t xml:space="preserve">OI006766</t>
  </si>
  <si>
    <t xml:space="preserve">OI006767</t>
  </si>
  <si>
    <t xml:space="preserve">OI006768</t>
  </si>
  <si>
    <t xml:space="preserve">OI006769</t>
  </si>
  <si>
    <t xml:space="preserve">OI006770</t>
  </si>
  <si>
    <t xml:space="preserve">OI006771</t>
  </si>
  <si>
    <t xml:space="preserve">OI006772</t>
  </si>
  <si>
    <t xml:space="preserve">OI006773</t>
  </si>
  <si>
    <t xml:space="preserve">OI006774</t>
  </si>
  <si>
    <t xml:space="preserve">OI006775</t>
  </si>
  <si>
    <t xml:space="preserve">OI006776</t>
  </si>
  <si>
    <t xml:space="preserve">OI006777</t>
  </si>
  <si>
    <t xml:space="preserve">OI006778</t>
  </si>
  <si>
    <t xml:space="preserve">OI006779</t>
  </si>
  <si>
    <t xml:space="preserve">OI006780</t>
  </si>
  <si>
    <t xml:space="preserve">OI006781</t>
  </si>
  <si>
    <t xml:space="preserve">OI006782</t>
  </si>
  <si>
    <t xml:space="preserve">OI006783</t>
  </si>
  <si>
    <t xml:space="preserve">OI006784</t>
  </si>
  <si>
    <t xml:space="preserve">OI006785</t>
  </si>
  <si>
    <t xml:space="preserve">OI006786</t>
  </si>
  <si>
    <t xml:space="preserve">OI006787</t>
  </si>
  <si>
    <t xml:space="preserve">OI006788</t>
  </si>
  <si>
    <t xml:space="preserve">OI006789</t>
  </si>
  <si>
    <t xml:space="preserve">OI006790</t>
  </si>
  <si>
    <t xml:space="preserve">OI006791</t>
  </si>
  <si>
    <t xml:space="preserve">OI006792</t>
  </si>
  <si>
    <t xml:space="preserve">OI006793</t>
  </si>
  <si>
    <t xml:space="preserve">OI006794</t>
  </si>
  <si>
    <t xml:space="preserve">OI006795</t>
  </si>
  <si>
    <t xml:space="preserve">OI006796</t>
  </si>
  <si>
    <t xml:space="preserve">OI006797</t>
  </si>
  <si>
    <t xml:space="preserve">OI006798</t>
  </si>
  <si>
    <t xml:space="preserve">OI006799</t>
  </si>
  <si>
    <t xml:space="preserve">OI006800</t>
  </si>
  <si>
    <t xml:space="preserve">OI006801</t>
  </si>
  <si>
    <t xml:space="preserve">OI006802</t>
  </si>
  <si>
    <t xml:space="preserve">OI006803</t>
  </si>
  <si>
    <t xml:space="preserve">OI006804</t>
  </si>
  <si>
    <t xml:space="preserve">OI006805</t>
  </si>
  <si>
    <t xml:space="preserve">OI006806</t>
  </si>
  <si>
    <t xml:space="preserve">OI006807</t>
  </si>
  <si>
    <t xml:space="preserve">OI006808</t>
  </si>
  <si>
    <t xml:space="preserve">OI006809</t>
  </si>
  <si>
    <t xml:space="preserve">OI006810</t>
  </si>
  <si>
    <t xml:space="preserve">OI006811</t>
  </si>
  <si>
    <t xml:space="preserve">OI006812</t>
  </si>
  <si>
    <t xml:space="preserve">OI006813</t>
  </si>
  <si>
    <t xml:space="preserve">OI006814</t>
  </si>
  <si>
    <t xml:space="preserve">OI006815</t>
  </si>
  <si>
    <t xml:space="preserve">OI006816</t>
  </si>
  <si>
    <t xml:space="preserve">OI006817</t>
  </si>
  <si>
    <t xml:space="preserve">OI006818</t>
  </si>
  <si>
    <t xml:space="preserve">OI006819</t>
  </si>
  <si>
    <t xml:space="preserve">OI006820</t>
  </si>
  <si>
    <t xml:space="preserve">OI006821</t>
  </si>
  <si>
    <t xml:space="preserve">OI006822</t>
  </si>
  <si>
    <t xml:space="preserve">OI006823</t>
  </si>
  <si>
    <t xml:space="preserve">OI006824</t>
  </si>
  <si>
    <t xml:space="preserve">OI006825</t>
  </si>
  <si>
    <t xml:space="preserve">OI006826</t>
  </si>
  <si>
    <t xml:space="preserve">OI006827</t>
  </si>
  <si>
    <t xml:space="preserve">OI006828</t>
  </si>
  <si>
    <t xml:space="preserve">OI006829</t>
  </si>
  <si>
    <t xml:space="preserve">OI006830</t>
  </si>
  <si>
    <t xml:space="preserve">OI006831</t>
  </si>
  <si>
    <t xml:space="preserve">OI006832</t>
  </si>
  <si>
    <t xml:space="preserve">OI006833</t>
  </si>
  <si>
    <t xml:space="preserve">OI006834</t>
  </si>
  <si>
    <t xml:space="preserve">OI006835</t>
  </si>
  <si>
    <t xml:space="preserve">OI006836</t>
  </si>
  <si>
    <t xml:space="preserve">OI006837</t>
  </si>
  <si>
    <t xml:space="preserve">OI006838</t>
  </si>
  <si>
    <t xml:space="preserve">OI006839</t>
  </si>
  <si>
    <t xml:space="preserve">OI006840</t>
  </si>
  <si>
    <t xml:space="preserve">OI006841</t>
  </si>
  <si>
    <t xml:space="preserve">OI006842</t>
  </si>
  <si>
    <t xml:space="preserve">OI006843</t>
  </si>
  <si>
    <t xml:space="preserve">OI006844</t>
  </si>
  <si>
    <t xml:space="preserve">OI006845</t>
  </si>
  <si>
    <t xml:space="preserve">OI006846</t>
  </si>
  <si>
    <t xml:space="preserve">OI006847</t>
  </si>
  <si>
    <t xml:space="preserve">OI006848</t>
  </si>
  <si>
    <t xml:space="preserve">OI006849</t>
  </si>
  <si>
    <t xml:space="preserve">OI006850</t>
  </si>
  <si>
    <t xml:space="preserve">OI006851</t>
  </si>
  <si>
    <t xml:space="preserve">OI006852</t>
  </si>
  <si>
    <t xml:space="preserve">OI006853</t>
  </si>
  <si>
    <t xml:space="preserve">OI006854</t>
  </si>
  <si>
    <t xml:space="preserve">OI006855</t>
  </si>
  <si>
    <t xml:space="preserve">OI006856</t>
  </si>
  <si>
    <t xml:space="preserve">OI006857</t>
  </si>
  <si>
    <t xml:space="preserve">OI006858</t>
  </si>
  <si>
    <t xml:space="preserve">OI006859</t>
  </si>
  <si>
    <t xml:space="preserve">OI006860</t>
  </si>
  <si>
    <t xml:space="preserve">OI006861</t>
  </si>
  <si>
    <t xml:space="preserve">OI006862</t>
  </si>
  <si>
    <t xml:space="preserve">OI006863</t>
  </si>
  <si>
    <t xml:space="preserve">OI006864</t>
  </si>
  <si>
    <t xml:space="preserve">OI006865</t>
  </si>
  <si>
    <t xml:space="preserve">OI006866</t>
  </si>
  <si>
    <t xml:space="preserve">OI006867</t>
  </si>
  <si>
    <t xml:space="preserve">OI006868</t>
  </si>
  <si>
    <t xml:space="preserve">OI006869</t>
  </si>
  <si>
    <t xml:space="preserve">OI006870</t>
  </si>
  <si>
    <t xml:space="preserve">OI006871</t>
  </si>
  <si>
    <t xml:space="preserve">OI006872</t>
  </si>
  <si>
    <t xml:space="preserve">OI006873</t>
  </si>
  <si>
    <t xml:space="preserve">OI006874</t>
  </si>
  <si>
    <t xml:space="preserve">OI006875</t>
  </si>
  <si>
    <t xml:space="preserve">OI006876</t>
  </si>
  <si>
    <t xml:space="preserve">OI006877</t>
  </si>
  <si>
    <t xml:space="preserve">OI006878</t>
  </si>
  <si>
    <t xml:space="preserve">OI006879</t>
  </si>
  <si>
    <t xml:space="preserve">OI006880</t>
  </si>
  <si>
    <t xml:space="preserve">OI006881</t>
  </si>
  <si>
    <t xml:space="preserve">OI006882</t>
  </si>
  <si>
    <t xml:space="preserve">OI006883</t>
  </si>
  <si>
    <t xml:space="preserve">OI006884</t>
  </si>
  <si>
    <t xml:space="preserve">OI006885</t>
  </si>
  <si>
    <t xml:space="preserve">OI006886</t>
  </si>
  <si>
    <t xml:space="preserve">OI006887</t>
  </si>
  <si>
    <t xml:space="preserve">OI006888</t>
  </si>
  <si>
    <t xml:space="preserve">OI006889</t>
  </si>
  <si>
    <t xml:space="preserve">OI006890</t>
  </si>
  <si>
    <t xml:space="preserve">OI006891</t>
  </si>
  <si>
    <t xml:space="preserve">OI006892</t>
  </si>
  <si>
    <t xml:space="preserve">OI006893</t>
  </si>
  <si>
    <t xml:space="preserve">OI006894</t>
  </si>
  <si>
    <t xml:space="preserve">OI006895</t>
  </si>
  <si>
    <t xml:space="preserve">OI006896</t>
  </si>
  <si>
    <t xml:space="preserve">OI006897</t>
  </si>
  <si>
    <t xml:space="preserve">OI006898</t>
  </si>
  <si>
    <t xml:space="preserve">OI006899</t>
  </si>
  <si>
    <t xml:space="preserve">OI006900</t>
  </si>
  <si>
    <t xml:space="preserve">OI006901</t>
  </si>
  <si>
    <t xml:space="preserve">OI006902</t>
  </si>
  <si>
    <t xml:space="preserve">OI006903</t>
  </si>
  <si>
    <t xml:space="preserve">OI006904</t>
  </si>
  <si>
    <t xml:space="preserve">OI006905</t>
  </si>
  <si>
    <t xml:space="preserve">OI006906</t>
  </si>
  <si>
    <t xml:space="preserve">OI006907</t>
  </si>
  <si>
    <t xml:space="preserve">OI006908</t>
  </si>
  <si>
    <t xml:space="preserve">OI006909</t>
  </si>
  <si>
    <t xml:space="preserve">OI006910</t>
  </si>
  <si>
    <t xml:space="preserve">OI006911</t>
  </si>
  <si>
    <t xml:space="preserve">OI006912</t>
  </si>
  <si>
    <t xml:space="preserve">OI006913</t>
  </si>
  <si>
    <t xml:space="preserve">OI006914</t>
  </si>
  <si>
    <t xml:space="preserve">OI006915</t>
  </si>
  <si>
    <t xml:space="preserve">OI006916</t>
  </si>
  <si>
    <t xml:space="preserve">OI006917</t>
  </si>
  <si>
    <t xml:space="preserve">OI006918</t>
  </si>
  <si>
    <t xml:space="preserve">OI006919</t>
  </si>
  <si>
    <t xml:space="preserve">OI006920</t>
  </si>
  <si>
    <t xml:space="preserve">OI006921</t>
  </si>
  <si>
    <t xml:space="preserve">OI006922</t>
  </si>
  <si>
    <t xml:space="preserve">OI006923</t>
  </si>
  <si>
    <t xml:space="preserve">OI006924</t>
  </si>
  <si>
    <t xml:space="preserve">OI006925</t>
  </si>
  <si>
    <t xml:space="preserve">OI006926</t>
  </si>
  <si>
    <t xml:space="preserve">OI006927</t>
  </si>
  <si>
    <t xml:space="preserve">OI006928</t>
  </si>
  <si>
    <t xml:space="preserve">OI006929</t>
  </si>
  <si>
    <t xml:space="preserve">OI006930</t>
  </si>
  <si>
    <t xml:space="preserve">OI006931</t>
  </si>
  <si>
    <t xml:space="preserve">OI006932</t>
  </si>
  <si>
    <t xml:space="preserve">OI006933</t>
  </si>
  <si>
    <t xml:space="preserve">OI006934</t>
  </si>
  <si>
    <t xml:space="preserve">OI006935</t>
  </si>
  <si>
    <t xml:space="preserve">OI006936</t>
  </si>
  <si>
    <t xml:space="preserve">OI006937</t>
  </si>
  <si>
    <t xml:space="preserve">OI006938</t>
  </si>
  <si>
    <t xml:space="preserve">OI006939</t>
  </si>
  <si>
    <t xml:space="preserve">OI006940</t>
  </si>
  <si>
    <t xml:space="preserve">OI006941</t>
  </si>
  <si>
    <t xml:space="preserve">OI006942</t>
  </si>
  <si>
    <t xml:space="preserve">OI006943</t>
  </si>
  <si>
    <t xml:space="preserve">OI006944</t>
  </si>
  <si>
    <t xml:space="preserve">OI006945</t>
  </si>
  <si>
    <t xml:space="preserve">OI006946</t>
  </si>
  <si>
    <t xml:space="preserve">OI006947</t>
  </si>
  <si>
    <t xml:space="preserve">OI006948</t>
  </si>
  <si>
    <t xml:space="preserve">OI006949</t>
  </si>
  <si>
    <t xml:space="preserve">OI006950</t>
  </si>
  <si>
    <t xml:space="preserve">OI006951</t>
  </si>
  <si>
    <t xml:space="preserve">OI006952</t>
  </si>
  <si>
    <t xml:space="preserve">OI006953</t>
  </si>
  <si>
    <t xml:space="preserve">OI006954</t>
  </si>
  <si>
    <t xml:space="preserve">OI006955</t>
  </si>
  <si>
    <t xml:space="preserve">OI006956</t>
  </si>
  <si>
    <t xml:space="preserve">OI006957</t>
  </si>
  <si>
    <t xml:space="preserve">OI006958</t>
  </si>
  <si>
    <t xml:space="preserve">OI006959</t>
  </si>
  <si>
    <t xml:space="preserve">OI006960</t>
  </si>
  <si>
    <t xml:space="preserve">OI006961</t>
  </si>
  <si>
    <t xml:space="preserve">OI006962</t>
  </si>
  <si>
    <t xml:space="preserve">OI006963</t>
  </si>
  <si>
    <t xml:space="preserve">OI006964</t>
  </si>
  <si>
    <t xml:space="preserve">OI006965</t>
  </si>
  <si>
    <t xml:space="preserve">OI006966</t>
  </si>
  <si>
    <t xml:space="preserve">OI006967</t>
  </si>
  <si>
    <t xml:space="preserve">OI006968</t>
  </si>
  <si>
    <t xml:space="preserve">OI006969</t>
  </si>
  <si>
    <t xml:space="preserve">OI006970</t>
  </si>
  <si>
    <t xml:space="preserve">OI006971</t>
  </si>
  <si>
    <t xml:space="preserve">OI006972</t>
  </si>
  <si>
    <t xml:space="preserve">OI006973</t>
  </si>
  <si>
    <t xml:space="preserve">OI006974</t>
  </si>
  <si>
    <t xml:space="preserve">OI006975</t>
  </si>
  <si>
    <t xml:space="preserve">OI006976</t>
  </si>
  <si>
    <t xml:space="preserve">OI006977</t>
  </si>
  <si>
    <t xml:space="preserve">OI006978</t>
  </si>
  <si>
    <t xml:space="preserve">OI006979</t>
  </si>
  <si>
    <t xml:space="preserve">OI006980</t>
  </si>
  <si>
    <t xml:space="preserve">OI006981</t>
  </si>
  <si>
    <t xml:space="preserve">OI006982</t>
  </si>
  <si>
    <t xml:space="preserve">OI006983</t>
  </si>
  <si>
    <t xml:space="preserve">OI006984</t>
  </si>
  <si>
    <t xml:space="preserve">OI006985</t>
  </si>
  <si>
    <t xml:space="preserve">OI006986</t>
  </si>
  <si>
    <t xml:space="preserve">OI006987</t>
  </si>
  <si>
    <t xml:space="preserve">OI006988</t>
  </si>
  <si>
    <t xml:space="preserve">OI006989</t>
  </si>
  <si>
    <t xml:space="preserve">OI006990</t>
  </si>
  <si>
    <t xml:space="preserve">OI006991</t>
  </si>
  <si>
    <t xml:space="preserve">OI006992</t>
  </si>
  <si>
    <t xml:space="preserve">OI006993</t>
  </si>
  <si>
    <t xml:space="preserve">OI006994</t>
  </si>
  <si>
    <t xml:space="preserve">OI006995</t>
  </si>
  <si>
    <t xml:space="preserve">OI006996</t>
  </si>
  <si>
    <t xml:space="preserve">OI006997</t>
  </si>
  <si>
    <t xml:space="preserve">OI006998</t>
  </si>
  <si>
    <t xml:space="preserve">OI006999</t>
  </si>
  <si>
    <t xml:space="preserve">OI007000</t>
  </si>
  <si>
    <t xml:space="preserve">OI007001</t>
  </si>
  <si>
    <t xml:space="preserve">OI007002</t>
  </si>
  <si>
    <t xml:space="preserve">OI007003</t>
  </si>
  <si>
    <t xml:space="preserve">OI007004</t>
  </si>
  <si>
    <t xml:space="preserve">OI007005</t>
  </si>
  <si>
    <t xml:space="preserve">OI007006</t>
  </si>
  <si>
    <t xml:space="preserve">OI007007</t>
  </si>
  <si>
    <t xml:space="preserve">OI007008</t>
  </si>
  <si>
    <t xml:space="preserve">OI007009</t>
  </si>
  <si>
    <t xml:space="preserve">OI007010</t>
  </si>
  <si>
    <t xml:space="preserve">OI007011</t>
  </si>
  <si>
    <t xml:space="preserve">OI007012</t>
  </si>
  <si>
    <t xml:space="preserve">OI007013</t>
  </si>
  <si>
    <t xml:space="preserve">OI007014</t>
  </si>
  <si>
    <t xml:space="preserve">OI007015</t>
  </si>
  <si>
    <t xml:space="preserve">OI007016</t>
  </si>
  <si>
    <t xml:space="preserve">OI007017</t>
  </si>
  <si>
    <t xml:space="preserve">OI007018</t>
  </si>
  <si>
    <t xml:space="preserve">OI007019</t>
  </si>
  <si>
    <t xml:space="preserve">OI007020</t>
  </si>
  <si>
    <t xml:space="preserve">OI007021</t>
  </si>
  <si>
    <t xml:space="preserve">OI007022</t>
  </si>
  <si>
    <t xml:space="preserve">OI007023</t>
  </si>
  <si>
    <t xml:space="preserve">OI007024</t>
  </si>
  <si>
    <t xml:space="preserve">OI007025</t>
  </si>
  <si>
    <t xml:space="preserve">OI007026</t>
  </si>
  <si>
    <t xml:space="preserve">OI007027</t>
  </si>
  <si>
    <t xml:space="preserve">OI007028</t>
  </si>
  <si>
    <t xml:space="preserve">OI007029</t>
  </si>
  <si>
    <t xml:space="preserve">OI007030</t>
  </si>
  <si>
    <t xml:space="preserve">OI007031</t>
  </si>
  <si>
    <t xml:space="preserve">OI007032</t>
  </si>
  <si>
    <t xml:space="preserve">OI007033</t>
  </si>
  <si>
    <t xml:space="preserve">OI007034</t>
  </si>
  <si>
    <t xml:space="preserve">OI007035</t>
  </si>
  <si>
    <t xml:space="preserve">OI007036</t>
  </si>
  <si>
    <t xml:space="preserve">OI007037</t>
  </si>
  <si>
    <t xml:space="preserve">OI007038</t>
  </si>
  <si>
    <t xml:space="preserve">OI007039</t>
  </si>
  <si>
    <t xml:space="preserve">OI007040</t>
  </si>
  <si>
    <t xml:space="preserve">OI007041</t>
  </si>
  <si>
    <t xml:space="preserve">OI007042</t>
  </si>
  <si>
    <t xml:space="preserve">OI007043</t>
  </si>
  <si>
    <t xml:space="preserve">OI007044</t>
  </si>
  <si>
    <t xml:space="preserve">OI007045</t>
  </si>
  <si>
    <t xml:space="preserve">OI007046</t>
  </si>
  <si>
    <t xml:space="preserve">OI007047</t>
  </si>
  <si>
    <t xml:space="preserve">OI007048</t>
  </si>
  <si>
    <t xml:space="preserve">OI007049</t>
  </si>
  <si>
    <t xml:space="preserve">OI007050</t>
  </si>
  <si>
    <t xml:space="preserve">OI007051</t>
  </si>
  <si>
    <t xml:space="preserve">OI007052</t>
  </si>
  <si>
    <t xml:space="preserve">OI007053</t>
  </si>
  <si>
    <t xml:space="preserve">OI007054</t>
  </si>
  <si>
    <t xml:space="preserve">OI007055</t>
  </si>
  <si>
    <t xml:space="preserve">OI007056</t>
  </si>
  <si>
    <t xml:space="preserve">OI007057</t>
  </si>
  <si>
    <t xml:space="preserve">OI007058</t>
  </si>
  <si>
    <t xml:space="preserve">OI007059</t>
  </si>
  <si>
    <t xml:space="preserve">OI007060</t>
  </si>
  <si>
    <t xml:space="preserve">OI007061</t>
  </si>
  <si>
    <t xml:space="preserve">OI007062</t>
  </si>
  <si>
    <t xml:space="preserve">OI007063</t>
  </si>
  <si>
    <t xml:space="preserve">OI007064</t>
  </si>
  <si>
    <t xml:space="preserve">OI007065</t>
  </si>
  <si>
    <t xml:space="preserve">OI007066</t>
  </si>
  <si>
    <t xml:space="preserve">OI007067</t>
  </si>
  <si>
    <t xml:space="preserve">OI007068</t>
  </si>
  <si>
    <t xml:space="preserve">OI007069</t>
  </si>
  <si>
    <t xml:space="preserve">OI007070</t>
  </si>
  <si>
    <t xml:space="preserve">OI007071</t>
  </si>
  <si>
    <t xml:space="preserve">OI007072</t>
  </si>
  <si>
    <t xml:space="preserve">OI007073</t>
  </si>
  <si>
    <t xml:space="preserve">OI007074</t>
  </si>
  <si>
    <t xml:space="preserve">OI007075</t>
  </si>
  <si>
    <t xml:space="preserve">OI007076</t>
  </si>
  <si>
    <t xml:space="preserve">OI007077</t>
  </si>
  <si>
    <t xml:space="preserve">OI007078</t>
  </si>
  <si>
    <t xml:space="preserve">OI007079</t>
  </si>
  <si>
    <t xml:space="preserve">OI007080</t>
  </si>
  <si>
    <t xml:space="preserve">OI007081</t>
  </si>
  <si>
    <t xml:space="preserve">OI007082</t>
  </si>
  <si>
    <t xml:space="preserve">OI007083</t>
  </si>
  <si>
    <t xml:space="preserve">OI007084</t>
  </si>
  <si>
    <t xml:space="preserve">OI007085</t>
  </si>
  <si>
    <t xml:space="preserve">OI007086</t>
  </si>
  <si>
    <t xml:space="preserve">OI007087</t>
  </si>
  <si>
    <t xml:space="preserve">OI007088</t>
  </si>
  <si>
    <t xml:space="preserve">OI007089</t>
  </si>
  <si>
    <t xml:space="preserve">OI007090</t>
  </si>
  <si>
    <t xml:space="preserve">OI007091</t>
  </si>
  <si>
    <t xml:space="preserve">OI007092</t>
  </si>
  <si>
    <t xml:space="preserve">OI007093</t>
  </si>
  <si>
    <t xml:space="preserve">OI007094</t>
  </si>
  <si>
    <t xml:space="preserve">OI007095</t>
  </si>
  <si>
    <t xml:space="preserve">OI007096</t>
  </si>
  <si>
    <t xml:space="preserve">OI007097</t>
  </si>
  <si>
    <t xml:space="preserve">OI007098</t>
  </si>
  <si>
    <t xml:space="preserve">OI007099</t>
  </si>
  <si>
    <t xml:space="preserve">OI007100</t>
  </si>
  <si>
    <t xml:space="preserve">OI007101</t>
  </si>
  <si>
    <t xml:space="preserve">OI007102</t>
  </si>
  <si>
    <t xml:space="preserve">OI007103</t>
  </si>
  <si>
    <t xml:space="preserve">OI007104</t>
  </si>
  <si>
    <t xml:space="preserve">OI007105</t>
  </si>
  <si>
    <t xml:space="preserve">OI007106</t>
  </si>
  <si>
    <t xml:space="preserve">OI007107</t>
  </si>
  <si>
    <t xml:space="preserve">OI007108</t>
  </si>
  <si>
    <t xml:space="preserve">OI007109</t>
  </si>
  <si>
    <t xml:space="preserve">OI007110</t>
  </si>
  <si>
    <t xml:space="preserve">OI007111</t>
  </si>
  <si>
    <t xml:space="preserve">OI007112</t>
  </si>
  <si>
    <t xml:space="preserve">OI007113</t>
  </si>
  <si>
    <t xml:space="preserve">OI007114</t>
  </si>
  <si>
    <t xml:space="preserve">OI007115</t>
  </si>
  <si>
    <t xml:space="preserve">OI007116</t>
  </si>
  <si>
    <t xml:space="preserve">OI007117</t>
  </si>
  <si>
    <t xml:space="preserve">OI007118</t>
  </si>
  <si>
    <t xml:space="preserve">OI007119</t>
  </si>
  <si>
    <t xml:space="preserve">OI007120</t>
  </si>
  <si>
    <t xml:space="preserve">OI007121</t>
  </si>
  <si>
    <t xml:space="preserve">OI007122</t>
  </si>
  <si>
    <t xml:space="preserve">OI007123</t>
  </si>
  <si>
    <t xml:space="preserve">OI007124</t>
  </si>
  <si>
    <t xml:space="preserve">OI007125</t>
  </si>
  <si>
    <t xml:space="preserve">OI007126</t>
  </si>
  <si>
    <t xml:space="preserve">OI007127</t>
  </si>
  <si>
    <t xml:space="preserve">OI007128</t>
  </si>
  <si>
    <t xml:space="preserve">OI007129</t>
  </si>
  <si>
    <t xml:space="preserve">OI007130</t>
  </si>
  <si>
    <t xml:space="preserve">OI007131</t>
  </si>
  <si>
    <t xml:space="preserve">OI007132</t>
  </si>
  <si>
    <t xml:space="preserve">OI007133</t>
  </si>
  <si>
    <t xml:space="preserve">OI007134</t>
  </si>
  <si>
    <t xml:space="preserve">OI007135</t>
  </si>
  <si>
    <t xml:space="preserve">OI007136</t>
  </si>
  <si>
    <t xml:space="preserve">OI007137</t>
  </si>
  <si>
    <t xml:space="preserve">OI007138</t>
  </si>
  <si>
    <t xml:space="preserve">OI007139</t>
  </si>
  <si>
    <t xml:space="preserve">OI007140</t>
  </si>
  <si>
    <t xml:space="preserve">OI007141</t>
  </si>
  <si>
    <t xml:space="preserve">OI007142</t>
  </si>
  <si>
    <t xml:space="preserve">OI007143</t>
  </si>
  <si>
    <t xml:space="preserve">OI007144</t>
  </si>
  <si>
    <t xml:space="preserve">OI007145</t>
  </si>
  <si>
    <t xml:space="preserve">OI007146</t>
  </si>
  <si>
    <t xml:space="preserve">OI007147</t>
  </si>
  <si>
    <t xml:space="preserve">OI007148</t>
  </si>
  <si>
    <t xml:space="preserve">OI007149</t>
  </si>
  <si>
    <t xml:space="preserve">OI007150</t>
  </si>
  <si>
    <t xml:space="preserve">OI007151</t>
  </si>
  <si>
    <t xml:space="preserve">OI007152</t>
  </si>
  <si>
    <t xml:space="preserve">OI007153</t>
  </si>
  <si>
    <t xml:space="preserve">OI007154</t>
  </si>
  <si>
    <t xml:space="preserve">OI007155</t>
  </si>
  <si>
    <t xml:space="preserve">OI007156</t>
  </si>
  <si>
    <t xml:space="preserve">OI007157</t>
  </si>
  <si>
    <t xml:space="preserve">OI007158</t>
  </si>
  <si>
    <t xml:space="preserve">OI007159</t>
  </si>
  <si>
    <t xml:space="preserve">OI007160</t>
  </si>
  <si>
    <t xml:space="preserve">OI007161</t>
  </si>
  <si>
    <t xml:space="preserve">OI007162</t>
  </si>
  <si>
    <t xml:space="preserve">OI007163</t>
  </si>
  <si>
    <t xml:space="preserve">OI007164</t>
  </si>
  <si>
    <t xml:space="preserve">OI007165</t>
  </si>
  <si>
    <t xml:space="preserve">OI007166</t>
  </si>
  <si>
    <t xml:space="preserve">OI007167</t>
  </si>
  <si>
    <t xml:space="preserve">OI007168</t>
  </si>
  <si>
    <t xml:space="preserve">OI007169</t>
  </si>
  <si>
    <t xml:space="preserve">OI007170</t>
  </si>
  <si>
    <t xml:space="preserve">OI007171</t>
  </si>
  <si>
    <t xml:space="preserve">OI007172</t>
  </si>
  <si>
    <t xml:space="preserve">OI007173</t>
  </si>
  <si>
    <t xml:space="preserve">OI007174</t>
  </si>
  <si>
    <t xml:space="preserve">OI007175</t>
  </si>
  <si>
    <t xml:space="preserve">OI007176</t>
  </si>
  <si>
    <t xml:space="preserve">OI007177</t>
  </si>
  <si>
    <t xml:space="preserve">OI007178</t>
  </si>
  <si>
    <t xml:space="preserve">OI007179</t>
  </si>
  <si>
    <t xml:space="preserve">OI007180</t>
  </si>
  <si>
    <t xml:space="preserve">OI007181</t>
  </si>
  <si>
    <t xml:space="preserve">OI007182</t>
  </si>
  <si>
    <t xml:space="preserve">OI007183</t>
  </si>
  <si>
    <t xml:space="preserve">OI007184</t>
  </si>
  <si>
    <t xml:space="preserve">OI007185</t>
  </si>
  <si>
    <t xml:space="preserve">OI007186</t>
  </si>
  <si>
    <t xml:space="preserve">OI007187</t>
  </si>
  <si>
    <t xml:space="preserve">OI007188</t>
  </si>
  <si>
    <t xml:space="preserve">OI007189</t>
  </si>
  <si>
    <t xml:space="preserve">OI007190</t>
  </si>
  <si>
    <t xml:space="preserve">OI007191</t>
  </si>
  <si>
    <t xml:space="preserve">OI007192</t>
  </si>
  <si>
    <t xml:space="preserve">OI007193</t>
  </si>
  <si>
    <t xml:space="preserve">OI007194</t>
  </si>
  <si>
    <t xml:space="preserve">OI007195</t>
  </si>
  <si>
    <t xml:space="preserve">OI007196</t>
  </si>
  <si>
    <t xml:space="preserve">OI007197</t>
  </si>
  <si>
    <t xml:space="preserve">OI007198</t>
  </si>
  <si>
    <t xml:space="preserve">OI007199</t>
  </si>
  <si>
    <t xml:space="preserve">OI007200</t>
  </si>
  <si>
    <t xml:space="preserve">OI007201</t>
  </si>
  <si>
    <t xml:space="preserve">OI007202</t>
  </si>
  <si>
    <t xml:space="preserve">OI007203</t>
  </si>
  <si>
    <t xml:space="preserve">OI007204</t>
  </si>
  <si>
    <t xml:space="preserve">OI007205</t>
  </si>
  <si>
    <t xml:space="preserve">OI007206</t>
  </si>
  <si>
    <t xml:space="preserve">OI007207</t>
  </si>
  <si>
    <t xml:space="preserve">OI007208</t>
  </si>
  <si>
    <t xml:space="preserve">OI007209</t>
  </si>
  <si>
    <t xml:space="preserve">OI007210</t>
  </si>
  <si>
    <t xml:space="preserve">OI007211</t>
  </si>
  <si>
    <t xml:space="preserve">OI007212</t>
  </si>
  <si>
    <t xml:space="preserve">OI007213</t>
  </si>
  <si>
    <t xml:space="preserve">OI007214</t>
  </si>
  <si>
    <t xml:space="preserve">OI007215</t>
  </si>
  <si>
    <t xml:space="preserve">OI007216</t>
  </si>
  <si>
    <t xml:space="preserve">OI007217</t>
  </si>
  <si>
    <t xml:space="preserve">OI007218</t>
  </si>
  <si>
    <t xml:space="preserve">OI007219</t>
  </si>
  <si>
    <t xml:space="preserve">OI007220</t>
  </si>
  <si>
    <t xml:space="preserve">OI007221</t>
  </si>
  <si>
    <t xml:space="preserve">OI007222</t>
  </si>
  <si>
    <t xml:space="preserve">OI007223</t>
  </si>
  <si>
    <t xml:space="preserve">OI007224</t>
  </si>
  <si>
    <t xml:space="preserve">OI007225</t>
  </si>
  <si>
    <t xml:space="preserve">OI007226</t>
  </si>
  <si>
    <t xml:space="preserve">OI007227</t>
  </si>
  <si>
    <t xml:space="preserve">OI007228</t>
  </si>
  <si>
    <t xml:space="preserve">OI007229</t>
  </si>
  <si>
    <t xml:space="preserve">OI007230</t>
  </si>
  <si>
    <t xml:space="preserve">OI007231</t>
  </si>
  <si>
    <t xml:space="preserve">OI007232</t>
  </si>
  <si>
    <t xml:space="preserve">OI007233</t>
  </si>
  <si>
    <t xml:space="preserve">OI007234</t>
  </si>
  <si>
    <t xml:space="preserve">OI007235</t>
  </si>
  <si>
    <t xml:space="preserve">OI007236</t>
  </si>
  <si>
    <t xml:space="preserve">OI007237</t>
  </si>
  <si>
    <t xml:space="preserve">OI007238</t>
  </si>
  <si>
    <t xml:space="preserve">OI007239</t>
  </si>
  <si>
    <t xml:space="preserve">OI007240</t>
  </si>
  <si>
    <t xml:space="preserve">OI007241</t>
  </si>
  <si>
    <t xml:space="preserve">OI007242</t>
  </si>
  <si>
    <t xml:space="preserve">OI007243</t>
  </si>
  <si>
    <t xml:space="preserve">OI007244</t>
  </si>
  <si>
    <t xml:space="preserve">OI007245</t>
  </si>
  <si>
    <t xml:space="preserve">OI007246</t>
  </si>
  <si>
    <t xml:space="preserve">OI007247</t>
  </si>
  <si>
    <t xml:space="preserve">OI007248</t>
  </si>
  <si>
    <t xml:space="preserve">OI007249</t>
  </si>
  <si>
    <t xml:space="preserve">OI007250</t>
  </si>
  <si>
    <t xml:space="preserve">OI007251</t>
  </si>
  <si>
    <t xml:space="preserve">OI007252</t>
  </si>
  <si>
    <t xml:space="preserve">OI007253</t>
  </si>
  <si>
    <t xml:space="preserve">OI007254</t>
  </si>
  <si>
    <t xml:space="preserve">OI007255</t>
  </si>
  <si>
    <t xml:space="preserve">OI007256</t>
  </si>
  <si>
    <t xml:space="preserve">OI007257</t>
  </si>
  <si>
    <t xml:space="preserve">OI007258</t>
  </si>
  <si>
    <t xml:space="preserve">OI007259</t>
  </si>
  <si>
    <t xml:space="preserve">OI007260</t>
  </si>
  <si>
    <t xml:space="preserve">OI007261</t>
  </si>
  <si>
    <t xml:space="preserve">OI007262</t>
  </si>
  <si>
    <t xml:space="preserve">OI007263</t>
  </si>
  <si>
    <t xml:space="preserve">OI007264</t>
  </si>
  <si>
    <t xml:space="preserve">OI007265</t>
  </si>
  <si>
    <t xml:space="preserve">OI007266</t>
  </si>
  <si>
    <t xml:space="preserve">OI007267</t>
  </si>
  <si>
    <t xml:space="preserve">OI007268</t>
  </si>
  <si>
    <t xml:space="preserve">OI007269</t>
  </si>
  <si>
    <t xml:space="preserve">OI007270</t>
  </si>
  <si>
    <t xml:space="preserve">OI007271</t>
  </si>
  <si>
    <t xml:space="preserve">OI007272</t>
  </si>
  <si>
    <t xml:space="preserve">OI007273</t>
  </si>
  <si>
    <t xml:space="preserve">OI007274</t>
  </si>
  <si>
    <t xml:space="preserve">OI007275</t>
  </si>
  <si>
    <t xml:space="preserve">OI007276</t>
  </si>
  <si>
    <t xml:space="preserve">OI007277</t>
  </si>
  <si>
    <t xml:space="preserve">OI007278</t>
  </si>
  <si>
    <t xml:space="preserve">OI007279</t>
  </si>
  <si>
    <t xml:space="preserve">OI007280</t>
  </si>
  <si>
    <t xml:space="preserve">OI007281</t>
  </si>
  <si>
    <t xml:space="preserve">OI007282</t>
  </si>
  <si>
    <t xml:space="preserve">OI007283</t>
  </si>
  <si>
    <t xml:space="preserve">OI007284</t>
  </si>
  <si>
    <t xml:space="preserve">OI007285</t>
  </si>
  <si>
    <t xml:space="preserve">OI007286</t>
  </si>
  <si>
    <t xml:space="preserve">OI007287</t>
  </si>
  <si>
    <t xml:space="preserve">OI007288</t>
  </si>
  <si>
    <t xml:space="preserve">OI007289</t>
  </si>
  <si>
    <t xml:space="preserve">OI007290</t>
  </si>
  <si>
    <t xml:space="preserve">OI007291</t>
  </si>
  <si>
    <t xml:space="preserve">OI007292</t>
  </si>
  <si>
    <t xml:space="preserve">OI007293</t>
  </si>
  <si>
    <t xml:space="preserve">OI007294</t>
  </si>
  <si>
    <t xml:space="preserve">OI007295</t>
  </si>
  <si>
    <t xml:space="preserve">OI007296</t>
  </si>
  <si>
    <t xml:space="preserve">OI007297</t>
  </si>
  <si>
    <t xml:space="preserve">OI007298</t>
  </si>
  <si>
    <t xml:space="preserve">OI007299</t>
  </si>
  <si>
    <t xml:space="preserve">OI007300</t>
  </si>
  <si>
    <t xml:space="preserve">OI007301</t>
  </si>
  <si>
    <t xml:space="preserve">OI007302</t>
  </si>
  <si>
    <t xml:space="preserve">OI007303</t>
  </si>
  <si>
    <t xml:space="preserve">OI007304</t>
  </si>
  <si>
    <t xml:space="preserve">OI007305</t>
  </si>
  <si>
    <t xml:space="preserve">OI007306</t>
  </si>
  <si>
    <t xml:space="preserve">OI007307</t>
  </si>
  <si>
    <t xml:space="preserve">OI007308</t>
  </si>
  <si>
    <t xml:space="preserve">OI007309</t>
  </si>
  <si>
    <t xml:space="preserve">OI007310</t>
  </si>
  <si>
    <t xml:space="preserve">OI007311</t>
  </si>
  <si>
    <t xml:space="preserve">OI007312</t>
  </si>
  <si>
    <t xml:space="preserve">OI007313</t>
  </si>
  <si>
    <t xml:space="preserve">OI007314</t>
  </si>
  <si>
    <t xml:space="preserve">OI007315</t>
  </si>
  <si>
    <t xml:space="preserve">OI007316</t>
  </si>
  <si>
    <t xml:space="preserve">OI007317</t>
  </si>
  <si>
    <t xml:space="preserve">OI007318</t>
  </si>
  <si>
    <t xml:space="preserve">OI007319</t>
  </si>
  <si>
    <t xml:space="preserve">OI007320</t>
  </si>
  <si>
    <t xml:space="preserve">OI007321</t>
  </si>
  <si>
    <t xml:space="preserve">OI007322</t>
  </si>
  <si>
    <t xml:space="preserve">OI007323</t>
  </si>
  <si>
    <t xml:space="preserve">OI007324</t>
  </si>
  <si>
    <t xml:space="preserve">OI007325</t>
  </si>
  <si>
    <t xml:space="preserve">OI007326</t>
  </si>
  <si>
    <t xml:space="preserve">OI007327</t>
  </si>
  <si>
    <t xml:space="preserve">OI007328</t>
  </si>
  <si>
    <t xml:space="preserve">OI007329</t>
  </si>
  <si>
    <t xml:space="preserve">OI007330</t>
  </si>
  <si>
    <t xml:space="preserve">OI007331</t>
  </si>
  <si>
    <t xml:space="preserve">OI007332</t>
  </si>
  <si>
    <t xml:space="preserve">OI007333</t>
  </si>
  <si>
    <t xml:space="preserve">OI007334</t>
  </si>
  <si>
    <t xml:space="preserve">OI007335</t>
  </si>
  <si>
    <t xml:space="preserve">OI007336</t>
  </si>
  <si>
    <t xml:space="preserve">OI007337</t>
  </si>
  <si>
    <t xml:space="preserve">OI007338</t>
  </si>
  <si>
    <t xml:space="preserve">OI007339</t>
  </si>
  <si>
    <t xml:space="preserve">OI007340</t>
  </si>
  <si>
    <t xml:space="preserve">OI007341</t>
  </si>
  <si>
    <t xml:space="preserve">OI007342</t>
  </si>
  <si>
    <t xml:space="preserve">OI007343</t>
  </si>
  <si>
    <t xml:space="preserve">OI007344</t>
  </si>
  <si>
    <t xml:space="preserve">OI007345</t>
  </si>
  <si>
    <t xml:space="preserve">OI007346</t>
  </si>
  <si>
    <t xml:space="preserve">OI007347</t>
  </si>
  <si>
    <t xml:space="preserve">OI007348</t>
  </si>
  <si>
    <t xml:space="preserve">OI007349</t>
  </si>
  <si>
    <t xml:space="preserve">OI007350</t>
  </si>
  <si>
    <t xml:space="preserve">OI007351</t>
  </si>
  <si>
    <t xml:space="preserve">OI007352</t>
  </si>
  <si>
    <t xml:space="preserve">OI007353</t>
  </si>
  <si>
    <t xml:space="preserve">OI007354</t>
  </si>
  <si>
    <t xml:space="preserve">OI007355</t>
  </si>
  <si>
    <t xml:space="preserve">OI007356</t>
  </si>
  <si>
    <t xml:space="preserve">OI007357</t>
  </si>
  <si>
    <t xml:space="preserve">OI007358</t>
  </si>
  <si>
    <t xml:space="preserve">OI007359</t>
  </si>
  <si>
    <t xml:space="preserve">OI007360</t>
  </si>
  <si>
    <t xml:space="preserve">OI007361</t>
  </si>
  <si>
    <t xml:space="preserve">OI007362</t>
  </si>
  <si>
    <t xml:space="preserve">OI007363</t>
  </si>
  <si>
    <t xml:space="preserve">OI007364</t>
  </si>
  <si>
    <t xml:space="preserve">OI007365</t>
  </si>
  <si>
    <t xml:space="preserve">OI007366</t>
  </si>
  <si>
    <t xml:space="preserve">OI007367</t>
  </si>
  <si>
    <t xml:space="preserve">OI007368</t>
  </si>
  <si>
    <t xml:space="preserve">OI007369</t>
  </si>
  <si>
    <t xml:space="preserve">OI007370</t>
  </si>
  <si>
    <t xml:space="preserve">OI007371</t>
  </si>
  <si>
    <t xml:space="preserve">OI007372</t>
  </si>
  <si>
    <t xml:space="preserve">OI007373</t>
  </si>
  <si>
    <t xml:space="preserve">OI007374</t>
  </si>
  <si>
    <t xml:space="preserve">OI007375</t>
  </si>
  <si>
    <t xml:space="preserve">OI007376</t>
  </si>
  <si>
    <t xml:space="preserve">OI007377</t>
  </si>
  <si>
    <t xml:space="preserve">OI007378</t>
  </si>
  <si>
    <t xml:space="preserve">OI007379</t>
  </si>
  <si>
    <t xml:space="preserve">OI007380</t>
  </si>
  <si>
    <t xml:space="preserve">OI007381</t>
  </si>
  <si>
    <t xml:space="preserve">OI007382</t>
  </si>
  <si>
    <t xml:space="preserve">OI007383</t>
  </si>
  <si>
    <t xml:space="preserve">OI007384</t>
  </si>
  <si>
    <t xml:space="preserve">OI007385</t>
  </si>
  <si>
    <t xml:space="preserve">OI007386</t>
  </si>
  <si>
    <t xml:space="preserve">OI007387</t>
  </si>
  <si>
    <t xml:space="preserve">OI007388</t>
  </si>
  <si>
    <t xml:space="preserve">OI007389</t>
  </si>
  <si>
    <t xml:space="preserve">OI007390</t>
  </si>
  <si>
    <t xml:space="preserve">OI007391</t>
  </si>
  <si>
    <t xml:space="preserve">OI007392</t>
  </si>
  <si>
    <t xml:space="preserve">OI007393</t>
  </si>
  <si>
    <t xml:space="preserve">OI007394</t>
  </si>
  <si>
    <t xml:space="preserve">OI007395</t>
  </si>
  <si>
    <t xml:space="preserve">OI007396</t>
  </si>
  <si>
    <t xml:space="preserve">OI007397</t>
  </si>
  <si>
    <t xml:space="preserve">OI007398</t>
  </si>
  <si>
    <t xml:space="preserve">OI007399</t>
  </si>
  <si>
    <t xml:space="preserve">OI007400</t>
  </si>
  <si>
    <t xml:space="preserve">OI007401</t>
  </si>
  <si>
    <t xml:space="preserve">OI007402</t>
  </si>
  <si>
    <t xml:space="preserve">OI007403</t>
  </si>
  <si>
    <t xml:space="preserve">OI007404</t>
  </si>
  <si>
    <t xml:space="preserve">OI007405</t>
  </si>
  <si>
    <t xml:space="preserve">OI007406</t>
  </si>
  <si>
    <t xml:space="preserve">OI007407</t>
  </si>
  <si>
    <t xml:space="preserve">OI007408</t>
  </si>
  <si>
    <t xml:space="preserve">OI007409</t>
  </si>
  <si>
    <t xml:space="preserve">OI007410</t>
  </si>
  <si>
    <t xml:space="preserve">OI007411</t>
  </si>
  <si>
    <t xml:space="preserve">OI007412</t>
  </si>
  <si>
    <t xml:space="preserve">OI007413</t>
  </si>
  <si>
    <t xml:space="preserve">OI007414</t>
  </si>
  <si>
    <t xml:space="preserve">OI007415</t>
  </si>
  <si>
    <t xml:space="preserve">OI007416</t>
  </si>
  <si>
    <t xml:space="preserve">OI007417</t>
  </si>
  <si>
    <t xml:space="preserve">OI007418</t>
  </si>
  <si>
    <t xml:space="preserve">OI007419</t>
  </si>
  <si>
    <t xml:space="preserve">OI007420</t>
  </si>
  <si>
    <t xml:space="preserve">OI007421</t>
  </si>
  <si>
    <t xml:space="preserve">OI007422</t>
  </si>
  <si>
    <t xml:space="preserve">OI007423</t>
  </si>
  <si>
    <t xml:space="preserve">OI007424</t>
  </si>
  <si>
    <t xml:space="preserve">OI007425</t>
  </si>
  <si>
    <t xml:space="preserve">OI007426</t>
  </si>
  <si>
    <t xml:space="preserve">OI007427</t>
  </si>
  <si>
    <t xml:space="preserve">OI007428</t>
  </si>
  <si>
    <t xml:space="preserve">OI007429</t>
  </si>
  <si>
    <t xml:space="preserve">OI007430</t>
  </si>
  <si>
    <t xml:space="preserve">OI007431</t>
  </si>
  <si>
    <t xml:space="preserve">OI007432</t>
  </si>
  <si>
    <t xml:space="preserve">OI007433</t>
  </si>
  <si>
    <t xml:space="preserve">OI007434</t>
  </si>
  <si>
    <t xml:space="preserve">OI007435</t>
  </si>
  <si>
    <t xml:space="preserve">OI007436</t>
  </si>
  <si>
    <t xml:space="preserve">OI007437</t>
  </si>
  <si>
    <t xml:space="preserve">OI007438</t>
  </si>
  <si>
    <t xml:space="preserve">OI007439</t>
  </si>
  <si>
    <t xml:space="preserve">OI007440</t>
  </si>
  <si>
    <t xml:space="preserve">OI007441</t>
  </si>
  <si>
    <t xml:space="preserve">OI007442</t>
  </si>
  <si>
    <t xml:space="preserve">OI007443</t>
  </si>
  <si>
    <t xml:space="preserve">OI007444</t>
  </si>
  <si>
    <t xml:space="preserve">OI007445</t>
  </si>
  <si>
    <t xml:space="preserve">OI007446</t>
  </si>
  <si>
    <t xml:space="preserve">OI007447</t>
  </si>
  <si>
    <t xml:space="preserve">OI007448</t>
  </si>
  <si>
    <t xml:space="preserve">OI007449</t>
  </si>
  <si>
    <t xml:space="preserve">OI007450</t>
  </si>
  <si>
    <t xml:space="preserve">OI007451</t>
  </si>
  <si>
    <t xml:space="preserve">OI007452</t>
  </si>
  <si>
    <t xml:space="preserve">OI007453</t>
  </si>
  <si>
    <t xml:space="preserve">OI007454</t>
  </si>
  <si>
    <t xml:space="preserve">OI007455</t>
  </si>
  <si>
    <t xml:space="preserve">OI007456</t>
  </si>
  <si>
    <t xml:space="preserve">OI007457</t>
  </si>
  <si>
    <t xml:space="preserve">OI007458</t>
  </si>
  <si>
    <t xml:space="preserve">OI007459</t>
  </si>
  <si>
    <t xml:space="preserve">OI007460</t>
  </si>
  <si>
    <t xml:space="preserve">OI007461</t>
  </si>
  <si>
    <t xml:space="preserve">OI007462</t>
  </si>
  <si>
    <t xml:space="preserve">OI007463</t>
  </si>
  <si>
    <t xml:space="preserve">OI007464</t>
  </si>
  <si>
    <t xml:space="preserve">OI007465</t>
  </si>
  <si>
    <t xml:space="preserve">OI007466</t>
  </si>
  <si>
    <t xml:space="preserve">OI007467</t>
  </si>
  <si>
    <t xml:space="preserve">OI007468</t>
  </si>
  <si>
    <t xml:space="preserve">OI007469</t>
  </si>
  <si>
    <t xml:space="preserve">OI007470</t>
  </si>
  <si>
    <t xml:space="preserve">OI007471</t>
  </si>
  <si>
    <t xml:space="preserve">OI007472</t>
  </si>
  <si>
    <t xml:space="preserve">OI007473</t>
  </si>
  <si>
    <t xml:space="preserve">OI007474</t>
  </si>
  <si>
    <t xml:space="preserve">OI007475</t>
  </si>
  <si>
    <t xml:space="preserve">OI007476</t>
  </si>
  <si>
    <t xml:space="preserve">OI007477</t>
  </si>
  <si>
    <t xml:space="preserve">OI007478</t>
  </si>
  <si>
    <t xml:space="preserve">OI007479</t>
  </si>
  <si>
    <t xml:space="preserve">OI007480</t>
  </si>
  <si>
    <t xml:space="preserve">OI007481</t>
  </si>
  <si>
    <t xml:space="preserve">OI007482</t>
  </si>
  <si>
    <t xml:space="preserve">OI007483</t>
  </si>
  <si>
    <t xml:space="preserve">OI007484</t>
  </si>
  <si>
    <t xml:space="preserve">OI007485</t>
  </si>
  <si>
    <t xml:space="preserve">OI007486</t>
  </si>
  <si>
    <t xml:space="preserve">OI007487</t>
  </si>
  <si>
    <t xml:space="preserve">OI007488</t>
  </si>
  <si>
    <t xml:space="preserve">OI007489</t>
  </si>
  <si>
    <t xml:space="preserve">OI007490</t>
  </si>
  <si>
    <t xml:space="preserve">OI007491</t>
  </si>
  <si>
    <t xml:space="preserve">OI007492</t>
  </si>
  <si>
    <t xml:space="preserve">OI007493</t>
  </si>
  <si>
    <t xml:space="preserve">OI007494</t>
  </si>
  <si>
    <t xml:space="preserve">OI007495</t>
  </si>
  <si>
    <t xml:space="preserve">OI007496</t>
  </si>
  <si>
    <t xml:space="preserve">OI007497</t>
  </si>
  <si>
    <t xml:space="preserve">OI007498</t>
  </si>
  <si>
    <t xml:space="preserve">OI007499</t>
  </si>
  <si>
    <t xml:space="preserve">OI007500</t>
  </si>
  <si>
    <t xml:space="preserve">OI007501</t>
  </si>
  <si>
    <t xml:space="preserve">OI007502</t>
  </si>
  <si>
    <t xml:space="preserve">OI007503</t>
  </si>
  <si>
    <t xml:space="preserve">OI007504</t>
  </si>
  <si>
    <t xml:space="preserve">OI007505</t>
  </si>
  <si>
    <t xml:space="preserve">OI007506</t>
  </si>
  <si>
    <t xml:space="preserve">OI007507</t>
  </si>
  <si>
    <t xml:space="preserve">OI007508</t>
  </si>
  <si>
    <t xml:space="preserve">OI007509</t>
  </si>
  <si>
    <t xml:space="preserve">OI007510</t>
  </si>
  <si>
    <t xml:space="preserve">OI007511</t>
  </si>
  <si>
    <t xml:space="preserve">OI007512</t>
  </si>
  <si>
    <t xml:space="preserve">OI007513</t>
  </si>
  <si>
    <t xml:space="preserve">OI007514</t>
  </si>
  <si>
    <t xml:space="preserve">OI007515</t>
  </si>
  <si>
    <t xml:space="preserve">OI007516</t>
  </si>
  <si>
    <t xml:space="preserve">OI007517</t>
  </si>
  <si>
    <t xml:space="preserve">OI007518</t>
  </si>
  <si>
    <t xml:space="preserve">OI007519</t>
  </si>
  <si>
    <t xml:space="preserve">OI007520</t>
  </si>
  <si>
    <t xml:space="preserve">OI007521</t>
  </si>
  <si>
    <t xml:space="preserve">OI007522</t>
  </si>
  <si>
    <t xml:space="preserve">OI007523</t>
  </si>
  <si>
    <t xml:space="preserve">OI007524</t>
  </si>
  <si>
    <t xml:space="preserve">OI007525</t>
  </si>
  <si>
    <t xml:space="preserve">OI007526</t>
  </si>
  <si>
    <t xml:space="preserve">OI007527</t>
  </si>
  <si>
    <t xml:space="preserve">OI007528</t>
  </si>
  <si>
    <t xml:space="preserve">OI007529</t>
  </si>
  <si>
    <t xml:space="preserve">OI007530</t>
  </si>
  <si>
    <t xml:space="preserve">OI007531</t>
  </si>
  <si>
    <t xml:space="preserve">OI007532</t>
  </si>
  <si>
    <t xml:space="preserve">OI007533</t>
  </si>
  <si>
    <t xml:space="preserve">OI007534</t>
  </si>
  <si>
    <t xml:space="preserve">OI007535</t>
  </si>
  <si>
    <t xml:space="preserve">OI007536</t>
  </si>
  <si>
    <t xml:space="preserve">OI007537</t>
  </si>
  <si>
    <t xml:space="preserve">OI007538</t>
  </si>
  <si>
    <t xml:space="preserve">OI007539</t>
  </si>
  <si>
    <t xml:space="preserve">OI007540</t>
  </si>
  <si>
    <t xml:space="preserve">OI007541</t>
  </si>
  <si>
    <t xml:space="preserve">OI007542</t>
  </si>
  <si>
    <t xml:space="preserve">OI007543</t>
  </si>
  <si>
    <t xml:space="preserve">OI007544</t>
  </si>
  <si>
    <t xml:space="preserve">OI007545</t>
  </si>
  <si>
    <t xml:space="preserve">OI007546</t>
  </si>
  <si>
    <t xml:space="preserve">OI007547</t>
  </si>
  <si>
    <t xml:space="preserve">OI007548</t>
  </si>
  <si>
    <t xml:space="preserve">OI007549</t>
  </si>
  <si>
    <t xml:space="preserve">OI007550</t>
  </si>
  <si>
    <t xml:space="preserve">OI007551</t>
  </si>
  <si>
    <t xml:space="preserve">OI007552</t>
  </si>
  <si>
    <t xml:space="preserve">OI007553</t>
  </si>
  <si>
    <t xml:space="preserve">OI007554</t>
  </si>
  <si>
    <t xml:space="preserve">OI007555</t>
  </si>
  <si>
    <t xml:space="preserve">OI007556</t>
  </si>
  <si>
    <t xml:space="preserve">OI007557</t>
  </si>
  <si>
    <t xml:space="preserve">OI007558</t>
  </si>
  <si>
    <t xml:space="preserve">OI007559</t>
  </si>
  <si>
    <t xml:space="preserve">OI007560</t>
  </si>
  <si>
    <t xml:space="preserve">OI007561</t>
  </si>
  <si>
    <t xml:space="preserve">OI007562</t>
  </si>
  <si>
    <t xml:space="preserve">OI007563</t>
  </si>
  <si>
    <t xml:space="preserve">OI007564</t>
  </si>
  <si>
    <t xml:space="preserve">OI007565</t>
  </si>
  <si>
    <t xml:space="preserve">OI007566</t>
  </si>
  <si>
    <t xml:space="preserve">OI007567</t>
  </si>
  <si>
    <t xml:space="preserve">OI007568</t>
  </si>
  <si>
    <t xml:space="preserve">OI007569</t>
  </si>
  <si>
    <t xml:space="preserve">OI007570</t>
  </si>
  <si>
    <t xml:space="preserve">OI007571</t>
  </si>
  <si>
    <t xml:space="preserve">OI007572</t>
  </si>
  <si>
    <t xml:space="preserve">OI007573</t>
  </si>
  <si>
    <t xml:space="preserve">OI007574</t>
  </si>
  <si>
    <t xml:space="preserve">OI007575</t>
  </si>
  <si>
    <t xml:space="preserve">OI007576</t>
  </si>
  <si>
    <t xml:space="preserve">OI007577</t>
  </si>
  <si>
    <t xml:space="preserve">OI007578</t>
  </si>
  <si>
    <t xml:space="preserve">OI007579</t>
  </si>
  <si>
    <t xml:space="preserve">OI007580</t>
  </si>
  <si>
    <t xml:space="preserve">OI007581</t>
  </si>
  <si>
    <t xml:space="preserve">OI007582</t>
  </si>
  <si>
    <t xml:space="preserve">OI007583</t>
  </si>
  <si>
    <t xml:space="preserve">OI007584</t>
  </si>
  <si>
    <t xml:space="preserve">OI007585</t>
  </si>
  <si>
    <t xml:space="preserve">OI007586</t>
  </si>
  <si>
    <t xml:space="preserve">OI007587</t>
  </si>
  <si>
    <t xml:space="preserve">OI007588</t>
  </si>
  <si>
    <t xml:space="preserve">OI007589</t>
  </si>
  <si>
    <t xml:space="preserve">OI007590</t>
  </si>
  <si>
    <t xml:space="preserve">OI007591</t>
  </si>
  <si>
    <t xml:space="preserve">OI007592</t>
  </si>
  <si>
    <t xml:space="preserve">OI007593</t>
  </si>
  <si>
    <t xml:space="preserve">OI007594</t>
  </si>
  <si>
    <t xml:space="preserve">OI007595</t>
  </si>
  <si>
    <t xml:space="preserve">OI007596</t>
  </si>
  <si>
    <t xml:space="preserve">OI007597</t>
  </si>
  <si>
    <t xml:space="preserve">OI007598</t>
  </si>
  <si>
    <t xml:space="preserve">OI007599</t>
  </si>
  <si>
    <t xml:space="preserve">OI007600</t>
  </si>
  <si>
    <t xml:space="preserve">OI007601</t>
  </si>
  <si>
    <t xml:space="preserve">OI007602</t>
  </si>
  <si>
    <t xml:space="preserve">OI007603</t>
  </si>
  <si>
    <t xml:space="preserve">OI007604</t>
  </si>
  <si>
    <t xml:space="preserve">OI007605</t>
  </si>
  <si>
    <t xml:space="preserve">OI007606</t>
  </si>
  <si>
    <t xml:space="preserve">OI007607</t>
  </si>
  <si>
    <t xml:space="preserve">OI007608</t>
  </si>
  <si>
    <t xml:space="preserve">OI007609</t>
  </si>
  <si>
    <t xml:space="preserve">OI007610</t>
  </si>
  <si>
    <t xml:space="preserve">OI007611</t>
  </si>
  <si>
    <t xml:space="preserve">OI007612</t>
  </si>
  <si>
    <t xml:space="preserve">OI007613</t>
  </si>
  <si>
    <t xml:space="preserve">OI007614</t>
  </si>
  <si>
    <t xml:space="preserve">OI007615</t>
  </si>
  <si>
    <t xml:space="preserve">OI007616</t>
  </si>
  <si>
    <t xml:space="preserve">OI007617</t>
  </si>
  <si>
    <t xml:space="preserve">OI007618</t>
  </si>
  <si>
    <t xml:space="preserve">OI007619</t>
  </si>
  <si>
    <t xml:space="preserve">OI007620</t>
  </si>
  <si>
    <t xml:space="preserve">OI007621</t>
  </si>
  <si>
    <t xml:space="preserve">OI007622</t>
  </si>
  <si>
    <t xml:space="preserve">OI007623</t>
  </si>
  <si>
    <t xml:space="preserve">OI007624</t>
  </si>
  <si>
    <t xml:space="preserve">OI007625</t>
  </si>
  <si>
    <t xml:space="preserve">OI007626</t>
  </si>
  <si>
    <t xml:space="preserve">OI007627</t>
  </si>
  <si>
    <t xml:space="preserve">OI007628</t>
  </si>
  <si>
    <t xml:space="preserve">OI007629</t>
  </si>
  <si>
    <t xml:space="preserve">OI007630</t>
  </si>
  <si>
    <t xml:space="preserve">OI007631</t>
  </si>
  <si>
    <t xml:space="preserve">OI007632</t>
  </si>
  <si>
    <t xml:space="preserve">OI007633</t>
  </si>
  <si>
    <t xml:space="preserve">OI007634</t>
  </si>
  <si>
    <t xml:space="preserve">OI007635</t>
  </si>
  <si>
    <t xml:space="preserve">OI007636</t>
  </si>
  <si>
    <t xml:space="preserve">OI007637</t>
  </si>
  <si>
    <t xml:space="preserve">OI007638</t>
  </si>
  <si>
    <t xml:space="preserve">OI007639</t>
  </si>
  <si>
    <t xml:space="preserve">OI007640</t>
  </si>
  <si>
    <t xml:space="preserve">OI007641</t>
  </si>
  <si>
    <t xml:space="preserve">OI007642</t>
  </si>
  <si>
    <t xml:space="preserve">OI007643</t>
  </si>
  <si>
    <t xml:space="preserve">OI007644</t>
  </si>
  <si>
    <t xml:space="preserve">OI007645</t>
  </si>
  <si>
    <t xml:space="preserve">OI007646</t>
  </si>
  <si>
    <t xml:space="preserve">OI007647</t>
  </si>
  <si>
    <t xml:space="preserve">OI007648</t>
  </si>
  <si>
    <t xml:space="preserve">OI007649</t>
  </si>
  <si>
    <t xml:space="preserve">OI007650</t>
  </si>
  <si>
    <t xml:space="preserve">OI007651</t>
  </si>
  <si>
    <t xml:space="preserve">OI007652</t>
  </si>
  <si>
    <t xml:space="preserve">OI007653</t>
  </si>
  <si>
    <t xml:space="preserve">OI007654</t>
  </si>
  <si>
    <t xml:space="preserve">OI007655</t>
  </si>
  <si>
    <t xml:space="preserve">OI007656</t>
  </si>
  <si>
    <t xml:space="preserve">OI007657</t>
  </si>
  <si>
    <t xml:space="preserve">OI007658</t>
  </si>
  <si>
    <t xml:space="preserve">OI007659</t>
  </si>
  <si>
    <t xml:space="preserve">OI007660</t>
  </si>
  <si>
    <t xml:space="preserve">OI007661</t>
  </si>
  <si>
    <t xml:space="preserve">OI007662</t>
  </si>
  <si>
    <t xml:space="preserve">OI007663</t>
  </si>
  <si>
    <t xml:space="preserve">OI007664</t>
  </si>
  <si>
    <t xml:space="preserve">OI007665</t>
  </si>
  <si>
    <t xml:space="preserve">OI007666</t>
  </si>
  <si>
    <t xml:space="preserve">OI007667</t>
  </si>
  <si>
    <t xml:space="preserve">OI007668</t>
  </si>
  <si>
    <t xml:space="preserve">OI007669</t>
  </si>
  <si>
    <t xml:space="preserve">OI007670</t>
  </si>
  <si>
    <t xml:space="preserve">OI007671</t>
  </si>
  <si>
    <t xml:space="preserve">OI007672</t>
  </si>
  <si>
    <t xml:space="preserve">OI007673</t>
  </si>
  <si>
    <t xml:space="preserve">OI007674</t>
  </si>
  <si>
    <t xml:space="preserve">OI007675</t>
  </si>
  <si>
    <t xml:space="preserve">OI007676</t>
  </si>
  <si>
    <t xml:space="preserve">OI007677</t>
  </si>
  <si>
    <t xml:space="preserve">OI007678</t>
  </si>
  <si>
    <t xml:space="preserve">OI007679</t>
  </si>
  <si>
    <t xml:space="preserve">OI007680</t>
  </si>
  <si>
    <t xml:space="preserve">OI007681</t>
  </si>
  <si>
    <t xml:space="preserve">OI007682</t>
  </si>
  <si>
    <t xml:space="preserve">OI007683</t>
  </si>
  <si>
    <t xml:space="preserve">OI007684</t>
  </si>
  <si>
    <t xml:space="preserve">OI007685</t>
  </si>
  <si>
    <t xml:space="preserve">OI007686</t>
  </si>
  <si>
    <t xml:space="preserve">OI007687</t>
  </si>
  <si>
    <t xml:space="preserve">OI007688</t>
  </si>
  <si>
    <t xml:space="preserve">OI007689</t>
  </si>
  <si>
    <t xml:space="preserve">OI007690</t>
  </si>
  <si>
    <t xml:space="preserve">OI007691</t>
  </si>
  <si>
    <t xml:space="preserve">OI007692</t>
  </si>
  <si>
    <t xml:space="preserve">OI007693</t>
  </si>
  <si>
    <t xml:space="preserve">OI007694</t>
  </si>
  <si>
    <t xml:space="preserve">OI007695</t>
  </si>
  <si>
    <t xml:space="preserve">OI007696</t>
  </si>
  <si>
    <t xml:space="preserve">OI007697</t>
  </si>
  <si>
    <t xml:space="preserve">OI007698</t>
  </si>
  <si>
    <t xml:space="preserve">OI007699</t>
  </si>
  <si>
    <t xml:space="preserve">OI007700</t>
  </si>
  <si>
    <t xml:space="preserve">OI007701</t>
  </si>
  <si>
    <t xml:space="preserve">OI007702</t>
  </si>
  <si>
    <t xml:space="preserve">OI007703</t>
  </si>
  <si>
    <t xml:space="preserve">OI007704</t>
  </si>
  <si>
    <t xml:space="preserve">OI007705</t>
  </si>
  <si>
    <t xml:space="preserve">OI007706</t>
  </si>
  <si>
    <t xml:space="preserve">OI007707</t>
  </si>
  <si>
    <t xml:space="preserve">OI007708</t>
  </si>
  <si>
    <t xml:space="preserve">OI007709</t>
  </si>
  <si>
    <t xml:space="preserve">OI007710</t>
  </si>
  <si>
    <t xml:space="preserve">OI007711</t>
  </si>
  <si>
    <t xml:space="preserve">OI007712</t>
  </si>
  <si>
    <t xml:space="preserve">OI007713</t>
  </si>
  <si>
    <t xml:space="preserve">OI007714</t>
  </si>
  <si>
    <t xml:space="preserve">OI007715</t>
  </si>
  <si>
    <t xml:space="preserve">OI007716</t>
  </si>
  <si>
    <t xml:space="preserve">OI007717</t>
  </si>
  <si>
    <t xml:space="preserve">OI007718</t>
  </si>
  <si>
    <t xml:space="preserve">OI007719</t>
  </si>
  <si>
    <t xml:space="preserve">OI007720</t>
  </si>
  <si>
    <t xml:space="preserve">OI007721</t>
  </si>
  <si>
    <t xml:space="preserve">OI007722</t>
  </si>
  <si>
    <t xml:space="preserve">OI007723</t>
  </si>
  <si>
    <t xml:space="preserve">OI007724</t>
  </si>
  <si>
    <t xml:space="preserve">OI007725</t>
  </si>
  <si>
    <t xml:space="preserve">OI007726</t>
  </si>
  <si>
    <t xml:space="preserve">OI007727</t>
  </si>
  <si>
    <t xml:space="preserve">OI007728</t>
  </si>
  <si>
    <t xml:space="preserve">OI007729</t>
  </si>
  <si>
    <t xml:space="preserve">OI007730</t>
  </si>
  <si>
    <t xml:space="preserve">OI007731</t>
  </si>
  <si>
    <t xml:space="preserve">OI007732</t>
  </si>
  <si>
    <t xml:space="preserve">OI007733</t>
  </si>
  <si>
    <t xml:space="preserve">OI007734</t>
  </si>
  <si>
    <t xml:space="preserve">OI007735</t>
  </si>
  <si>
    <t xml:space="preserve">OI007736</t>
  </si>
  <si>
    <t xml:space="preserve">OI007737</t>
  </si>
  <si>
    <t xml:space="preserve">OI007738</t>
  </si>
  <si>
    <t xml:space="preserve">OI007739</t>
  </si>
  <si>
    <t xml:space="preserve">OI007740</t>
  </si>
  <si>
    <t xml:space="preserve">OI007741</t>
  </si>
  <si>
    <t xml:space="preserve">OI007742</t>
  </si>
  <si>
    <t xml:space="preserve">OI007743</t>
  </si>
  <si>
    <t xml:space="preserve">OI007744</t>
  </si>
  <si>
    <t xml:space="preserve">OI007745</t>
  </si>
  <si>
    <t xml:space="preserve">OI007746</t>
  </si>
  <si>
    <t xml:space="preserve">OI007747</t>
  </si>
  <si>
    <t xml:space="preserve">OI007748</t>
  </si>
  <si>
    <t xml:space="preserve">OI007749</t>
  </si>
  <si>
    <t xml:space="preserve">OI007750</t>
  </si>
  <si>
    <t xml:space="preserve">OI007751</t>
  </si>
  <si>
    <t xml:space="preserve">OI007752</t>
  </si>
  <si>
    <t xml:space="preserve">OI007753</t>
  </si>
  <si>
    <t xml:space="preserve">OI007754</t>
  </si>
  <si>
    <t xml:space="preserve">OI007755</t>
  </si>
  <si>
    <t xml:space="preserve">OI007756</t>
  </si>
  <si>
    <t xml:space="preserve">OI007757</t>
  </si>
  <si>
    <t xml:space="preserve">OI007758</t>
  </si>
  <si>
    <t xml:space="preserve">OI007759</t>
  </si>
  <si>
    <t xml:space="preserve">OI007760</t>
  </si>
  <si>
    <t xml:space="preserve">OI007761</t>
  </si>
  <si>
    <t xml:space="preserve">OI007762</t>
  </si>
  <si>
    <t xml:space="preserve">OI007763</t>
  </si>
  <si>
    <t xml:space="preserve">OI007764</t>
  </si>
  <si>
    <t xml:space="preserve">OI007765</t>
  </si>
  <si>
    <t xml:space="preserve">OI007766</t>
  </si>
  <si>
    <t xml:space="preserve">OI007767</t>
  </si>
  <si>
    <t xml:space="preserve">OI007768</t>
  </si>
  <si>
    <t xml:space="preserve">OI007769</t>
  </si>
  <si>
    <t xml:space="preserve">OI007770</t>
  </si>
  <si>
    <t xml:space="preserve">OI007771</t>
  </si>
  <si>
    <t xml:space="preserve">OI007772</t>
  </si>
  <si>
    <t xml:space="preserve">OI007773</t>
  </si>
  <si>
    <t xml:space="preserve">OI007774</t>
  </si>
  <si>
    <t xml:space="preserve">OI007775</t>
  </si>
  <si>
    <t xml:space="preserve">OI007776</t>
  </si>
  <si>
    <t xml:space="preserve">OI007777</t>
  </si>
  <si>
    <t xml:space="preserve">OI007778</t>
  </si>
  <si>
    <t xml:space="preserve">OI007779</t>
  </si>
  <si>
    <t xml:space="preserve">OI007780</t>
  </si>
  <si>
    <t xml:space="preserve">OI007781</t>
  </si>
  <si>
    <t xml:space="preserve">OI007782</t>
  </si>
  <si>
    <t xml:space="preserve">OI007783</t>
  </si>
  <si>
    <t xml:space="preserve">OI007784</t>
  </si>
  <si>
    <t xml:space="preserve">OI007785</t>
  </si>
  <si>
    <t xml:space="preserve">OI007786</t>
  </si>
  <si>
    <t xml:space="preserve">OI007787</t>
  </si>
  <si>
    <t xml:space="preserve">OI007788</t>
  </si>
  <si>
    <t xml:space="preserve">OI007789</t>
  </si>
  <si>
    <t xml:space="preserve">OI007790</t>
  </si>
  <si>
    <t xml:space="preserve">OI007791</t>
  </si>
  <si>
    <t xml:space="preserve">OI007792</t>
  </si>
  <si>
    <t xml:space="preserve">OI007793</t>
  </si>
  <si>
    <t xml:space="preserve">OI007794</t>
  </si>
  <si>
    <t xml:space="preserve">OI007795</t>
  </si>
  <si>
    <t xml:space="preserve">OI007796</t>
  </si>
  <si>
    <t xml:space="preserve">OI007797</t>
  </si>
  <si>
    <t xml:space="preserve">OI007798</t>
  </si>
  <si>
    <t xml:space="preserve">OI007799</t>
  </si>
  <si>
    <t xml:space="preserve">OI007800</t>
  </si>
  <si>
    <t xml:space="preserve">OI007801</t>
  </si>
  <si>
    <t xml:space="preserve">OI007802</t>
  </si>
  <si>
    <t xml:space="preserve">OI007803</t>
  </si>
  <si>
    <t xml:space="preserve">OI007804</t>
  </si>
  <si>
    <t xml:space="preserve">OI007805</t>
  </si>
  <si>
    <t xml:space="preserve">OI007806</t>
  </si>
  <si>
    <t xml:space="preserve">OI007807</t>
  </si>
  <si>
    <t xml:space="preserve">OI007808</t>
  </si>
  <si>
    <t xml:space="preserve">OI007809</t>
  </si>
  <si>
    <t xml:space="preserve">OI007810</t>
  </si>
  <si>
    <t xml:space="preserve">OI007811</t>
  </si>
  <si>
    <t xml:space="preserve">OI007812</t>
  </si>
  <si>
    <t xml:space="preserve">OI007813</t>
  </si>
  <si>
    <t xml:space="preserve">OI007814</t>
  </si>
  <si>
    <t xml:space="preserve">OI007815</t>
  </si>
  <si>
    <t xml:space="preserve">OI007816</t>
  </si>
  <si>
    <t xml:space="preserve">OI007817</t>
  </si>
  <si>
    <t xml:space="preserve">OI007818</t>
  </si>
  <si>
    <t xml:space="preserve">OI007819</t>
  </si>
  <si>
    <t xml:space="preserve">OI007820</t>
  </si>
  <si>
    <t xml:space="preserve">OI007821</t>
  </si>
  <si>
    <t xml:space="preserve">OI007822</t>
  </si>
  <si>
    <t xml:space="preserve">OI007823</t>
  </si>
  <si>
    <t xml:space="preserve">OI007824</t>
  </si>
  <si>
    <t xml:space="preserve">OI007825</t>
  </si>
  <si>
    <t xml:space="preserve">OI007826</t>
  </si>
  <si>
    <t xml:space="preserve">OI007827</t>
  </si>
  <si>
    <t xml:space="preserve">OI007828</t>
  </si>
  <si>
    <t xml:space="preserve">OI007829</t>
  </si>
  <si>
    <t xml:space="preserve">OI007830</t>
  </si>
  <si>
    <t xml:space="preserve">OI007831</t>
  </si>
  <si>
    <t xml:space="preserve">OI007832</t>
  </si>
  <si>
    <t xml:space="preserve">OI007833</t>
  </si>
  <si>
    <t xml:space="preserve">OI007834</t>
  </si>
  <si>
    <t xml:space="preserve">OI007835</t>
  </si>
  <si>
    <t xml:space="preserve">OI007836</t>
  </si>
  <si>
    <t xml:space="preserve">OI007837</t>
  </si>
  <si>
    <t xml:space="preserve">OI007838</t>
  </si>
  <si>
    <t xml:space="preserve">OI007839</t>
  </si>
  <si>
    <t xml:space="preserve">OI007840</t>
  </si>
  <si>
    <t xml:space="preserve">OI007841</t>
  </si>
  <si>
    <t xml:space="preserve">OI007842</t>
  </si>
  <si>
    <t xml:space="preserve">OI007843</t>
  </si>
  <si>
    <t xml:space="preserve">OI007844</t>
  </si>
  <si>
    <t xml:space="preserve">OI007845</t>
  </si>
  <si>
    <t xml:space="preserve">OI007846</t>
  </si>
  <si>
    <t xml:space="preserve">OI007847</t>
  </si>
  <si>
    <t xml:space="preserve">OI007848</t>
  </si>
  <si>
    <t xml:space="preserve">OI007849</t>
  </si>
  <si>
    <t xml:space="preserve">OI007850</t>
  </si>
  <si>
    <t xml:space="preserve">OI007851</t>
  </si>
  <si>
    <t xml:space="preserve">OI007852</t>
  </si>
  <si>
    <t xml:space="preserve">OI007853</t>
  </si>
  <si>
    <t xml:space="preserve">OI007854</t>
  </si>
  <si>
    <t xml:space="preserve">OI007855</t>
  </si>
  <si>
    <t xml:space="preserve">OI007856</t>
  </si>
  <si>
    <t xml:space="preserve">OI007857</t>
  </si>
  <si>
    <t xml:space="preserve">OI007858</t>
  </si>
  <si>
    <t xml:space="preserve">OI007859</t>
  </si>
  <si>
    <t xml:space="preserve">OI007860</t>
  </si>
  <si>
    <t xml:space="preserve">OI007861</t>
  </si>
  <si>
    <t xml:space="preserve">OI007862</t>
  </si>
  <si>
    <t xml:space="preserve">OI007863</t>
  </si>
  <si>
    <t xml:space="preserve">OI007864</t>
  </si>
  <si>
    <t xml:space="preserve">OI007865</t>
  </si>
  <si>
    <t xml:space="preserve">OI007866</t>
  </si>
  <si>
    <t xml:space="preserve">OI007867</t>
  </si>
  <si>
    <t xml:space="preserve">OI007868</t>
  </si>
  <si>
    <t xml:space="preserve">OI007869</t>
  </si>
  <si>
    <t xml:space="preserve">OI007870</t>
  </si>
  <si>
    <t xml:space="preserve">OI007871</t>
  </si>
  <si>
    <t xml:space="preserve">OI007872</t>
  </si>
  <si>
    <t xml:space="preserve">OI007873</t>
  </si>
  <si>
    <t xml:space="preserve">OI007874</t>
  </si>
  <si>
    <t xml:space="preserve">OI007875</t>
  </si>
  <si>
    <t xml:space="preserve">OI007876</t>
  </si>
  <si>
    <t xml:space="preserve">OI007877</t>
  </si>
  <si>
    <t xml:space="preserve">OI007878</t>
  </si>
  <si>
    <t xml:space="preserve">OI007879</t>
  </si>
  <si>
    <t xml:space="preserve">OI007880</t>
  </si>
  <si>
    <t xml:space="preserve">OI007881</t>
  </si>
  <si>
    <t xml:space="preserve">OI007882</t>
  </si>
  <si>
    <t xml:space="preserve">OI007883</t>
  </si>
  <si>
    <t xml:space="preserve">OI007884</t>
  </si>
  <si>
    <t xml:space="preserve">OI007885</t>
  </si>
  <si>
    <t xml:space="preserve">OI007886</t>
  </si>
  <si>
    <t xml:space="preserve">OI007887</t>
  </si>
  <si>
    <t xml:space="preserve">OI007888</t>
  </si>
  <si>
    <t xml:space="preserve">OI007889</t>
  </si>
  <si>
    <t xml:space="preserve">OI007890</t>
  </si>
  <si>
    <t xml:space="preserve">OI007891</t>
  </si>
  <si>
    <t xml:space="preserve">OI007892</t>
  </si>
  <si>
    <t xml:space="preserve">OI007893</t>
  </si>
  <si>
    <t xml:space="preserve">OI007894</t>
  </si>
  <si>
    <t xml:space="preserve">OI007895</t>
  </si>
  <si>
    <t xml:space="preserve">OI007896</t>
  </si>
  <si>
    <t xml:space="preserve">OI007897</t>
  </si>
  <si>
    <t xml:space="preserve">OI007898</t>
  </si>
  <si>
    <t xml:space="preserve">OI007899</t>
  </si>
  <si>
    <t xml:space="preserve">OI007900</t>
  </si>
  <si>
    <t xml:space="preserve">OI007901</t>
  </si>
  <si>
    <t xml:space="preserve">OI007902</t>
  </si>
  <si>
    <t xml:space="preserve">OI007903</t>
  </si>
  <si>
    <t xml:space="preserve">OI007904</t>
  </si>
  <si>
    <t xml:space="preserve">OI007905</t>
  </si>
  <si>
    <t xml:space="preserve">OI007906</t>
  </si>
  <si>
    <t xml:space="preserve">OI007907</t>
  </si>
  <si>
    <t xml:space="preserve">OI007908</t>
  </si>
  <si>
    <t xml:space="preserve">OI007909</t>
  </si>
  <si>
    <t xml:space="preserve">OI007910</t>
  </si>
  <si>
    <t xml:space="preserve">OI007911</t>
  </si>
  <si>
    <t xml:space="preserve">OI007912</t>
  </si>
  <si>
    <t xml:space="preserve">OI007913</t>
  </si>
  <si>
    <t xml:space="preserve">OI007914</t>
  </si>
  <si>
    <t xml:space="preserve">OI007915</t>
  </si>
  <si>
    <t xml:space="preserve">OI007916</t>
  </si>
  <si>
    <t xml:space="preserve">OI007917</t>
  </si>
  <si>
    <t xml:space="preserve">OI007918</t>
  </si>
  <si>
    <t xml:space="preserve">OI007919</t>
  </si>
  <si>
    <t xml:space="preserve">OI007920</t>
  </si>
  <si>
    <t xml:space="preserve">OI007921</t>
  </si>
  <si>
    <t xml:space="preserve">OI007922</t>
  </si>
  <si>
    <t xml:space="preserve">OI007923</t>
  </si>
  <si>
    <t xml:space="preserve">OI007924</t>
  </si>
  <si>
    <t xml:space="preserve">OI007925</t>
  </si>
  <si>
    <t xml:space="preserve">OI007926</t>
  </si>
  <si>
    <t xml:space="preserve">OI007927</t>
  </si>
  <si>
    <t xml:space="preserve">OI007928</t>
  </si>
  <si>
    <t xml:space="preserve">OI007929</t>
  </si>
  <si>
    <t xml:space="preserve">OI007930</t>
  </si>
  <si>
    <t xml:space="preserve">OI007931</t>
  </si>
  <si>
    <t xml:space="preserve">OI007932</t>
  </si>
  <si>
    <t xml:space="preserve">OI007933</t>
  </si>
  <si>
    <t xml:space="preserve">OI007934</t>
  </si>
  <si>
    <t xml:space="preserve">OI007935</t>
  </si>
  <si>
    <t xml:space="preserve">OI007936</t>
  </si>
  <si>
    <t xml:space="preserve">OI007937</t>
  </si>
  <si>
    <t xml:space="preserve">OI007938</t>
  </si>
  <si>
    <t xml:space="preserve">OI007939</t>
  </si>
  <si>
    <t xml:space="preserve">OI007940</t>
  </si>
  <si>
    <t xml:space="preserve">OI007941</t>
  </si>
  <si>
    <t xml:space="preserve">OI007942</t>
  </si>
  <si>
    <t xml:space="preserve">OI007943</t>
  </si>
  <si>
    <t xml:space="preserve">OI007944</t>
  </si>
  <si>
    <t xml:space="preserve">OI007945</t>
  </si>
  <si>
    <t xml:space="preserve">OI007946</t>
  </si>
  <si>
    <t xml:space="preserve">OI007947</t>
  </si>
  <si>
    <t xml:space="preserve">OI007948</t>
  </si>
  <si>
    <t xml:space="preserve">OI007949</t>
  </si>
  <si>
    <t xml:space="preserve">OI007950</t>
  </si>
  <si>
    <t xml:space="preserve">OI007951</t>
  </si>
  <si>
    <t xml:space="preserve">OI007952</t>
  </si>
  <si>
    <t xml:space="preserve">OI007953</t>
  </si>
  <si>
    <t xml:space="preserve">OI007954</t>
  </si>
  <si>
    <t xml:space="preserve">OI007955</t>
  </si>
  <si>
    <t xml:space="preserve">OI007956</t>
  </si>
  <si>
    <t xml:space="preserve">OI007957</t>
  </si>
  <si>
    <t xml:space="preserve">OI007958</t>
  </si>
  <si>
    <t xml:space="preserve">OI007959</t>
  </si>
  <si>
    <t xml:space="preserve">OI007960</t>
  </si>
  <si>
    <t xml:space="preserve">OI007961</t>
  </si>
  <si>
    <t xml:space="preserve">OI007962</t>
  </si>
  <si>
    <t xml:space="preserve">OI007963</t>
  </si>
  <si>
    <t xml:space="preserve">OI007964</t>
  </si>
  <si>
    <t xml:space="preserve">OI007965</t>
  </si>
  <si>
    <t xml:space="preserve">OI007966</t>
  </si>
  <si>
    <t xml:space="preserve">OI007967</t>
  </si>
  <si>
    <t xml:space="preserve">OI007968</t>
  </si>
  <si>
    <t xml:space="preserve">OI007969</t>
  </si>
  <si>
    <t xml:space="preserve">OI007970</t>
  </si>
  <si>
    <t xml:space="preserve">OI007971</t>
  </si>
  <si>
    <t xml:space="preserve">OI007972</t>
  </si>
  <si>
    <t xml:space="preserve">OI007973</t>
  </si>
  <si>
    <t xml:space="preserve">OI007974</t>
  </si>
  <si>
    <t xml:space="preserve">OI007975</t>
  </si>
  <si>
    <t xml:space="preserve">OI007976</t>
  </si>
  <si>
    <t xml:space="preserve">OI007977</t>
  </si>
  <si>
    <t xml:space="preserve">OI007978</t>
  </si>
  <si>
    <t xml:space="preserve">OI007979</t>
  </si>
  <si>
    <t xml:space="preserve">OI007980</t>
  </si>
  <si>
    <t xml:space="preserve">OI007981</t>
  </si>
  <si>
    <t xml:space="preserve">OI007982</t>
  </si>
  <si>
    <t xml:space="preserve">OI007983</t>
  </si>
  <si>
    <t xml:space="preserve">OI007984</t>
  </si>
  <si>
    <t xml:space="preserve">OI007985</t>
  </si>
  <si>
    <t xml:space="preserve">OI007986</t>
  </si>
  <si>
    <t xml:space="preserve">OI007987</t>
  </si>
  <si>
    <t xml:space="preserve">OI007988</t>
  </si>
  <si>
    <t xml:space="preserve">OI007989</t>
  </si>
  <si>
    <t xml:space="preserve">OI007990</t>
  </si>
  <si>
    <t xml:space="preserve">OI007991</t>
  </si>
  <si>
    <t xml:space="preserve">OI007992</t>
  </si>
  <si>
    <t xml:space="preserve">OI007993</t>
  </si>
  <si>
    <t xml:space="preserve">OI007994</t>
  </si>
  <si>
    <t xml:space="preserve">OI007995</t>
  </si>
  <si>
    <t xml:space="preserve">OI007996</t>
  </si>
  <si>
    <t xml:space="preserve">OI007997</t>
  </si>
  <si>
    <t xml:space="preserve">OI007998</t>
  </si>
  <si>
    <t xml:space="preserve">OI007999</t>
  </si>
  <si>
    <t xml:space="preserve">OI008000</t>
  </si>
  <si>
    <t xml:space="preserve">OI008001</t>
  </si>
  <si>
    <t xml:space="preserve">OI008002</t>
  </si>
  <si>
    <t xml:space="preserve">OI008003</t>
  </si>
  <si>
    <t xml:space="preserve">OI008004</t>
  </si>
  <si>
    <t xml:space="preserve">OI008005</t>
  </si>
  <si>
    <t xml:space="preserve">OI008006</t>
  </si>
  <si>
    <t xml:space="preserve">OI008007</t>
  </si>
  <si>
    <t xml:space="preserve">OI008008</t>
  </si>
  <si>
    <t xml:space="preserve">OI008009</t>
  </si>
  <si>
    <t xml:space="preserve">OI008010</t>
  </si>
  <si>
    <t xml:space="preserve">OI008011</t>
  </si>
  <si>
    <t xml:space="preserve">OI008012</t>
  </si>
  <si>
    <t xml:space="preserve">OI008013</t>
  </si>
  <si>
    <t xml:space="preserve">OI008014</t>
  </si>
  <si>
    <t xml:space="preserve">OI008015</t>
  </si>
  <si>
    <t xml:space="preserve">OI008016</t>
  </si>
  <si>
    <t xml:space="preserve">OI008017</t>
  </si>
  <si>
    <t xml:space="preserve">OI008018</t>
  </si>
  <si>
    <t xml:space="preserve">OI008019</t>
  </si>
  <si>
    <t xml:space="preserve">OI008020</t>
  </si>
  <si>
    <t xml:space="preserve">OI008021</t>
  </si>
  <si>
    <t xml:space="preserve">OI008022</t>
  </si>
  <si>
    <t xml:space="preserve">OI008023</t>
  </si>
  <si>
    <t xml:space="preserve">OI008024</t>
  </si>
  <si>
    <t xml:space="preserve">OI008025</t>
  </si>
  <si>
    <t xml:space="preserve">OI008026</t>
  </si>
  <si>
    <t xml:space="preserve">OI008027</t>
  </si>
  <si>
    <t xml:space="preserve">OI008028</t>
  </si>
  <si>
    <t xml:space="preserve">OI008029</t>
  </si>
  <si>
    <t xml:space="preserve">OI008030</t>
  </si>
  <si>
    <t xml:space="preserve">OI008031</t>
  </si>
  <si>
    <t xml:space="preserve">OI008032</t>
  </si>
  <si>
    <t xml:space="preserve">OI008033</t>
  </si>
  <si>
    <t xml:space="preserve">OI008034</t>
  </si>
  <si>
    <t xml:space="preserve">OI008035</t>
  </si>
  <si>
    <t xml:space="preserve">OI008036</t>
  </si>
  <si>
    <t xml:space="preserve">OI008037</t>
  </si>
  <si>
    <t xml:space="preserve">OI008038</t>
  </si>
  <si>
    <t xml:space="preserve">OI008039</t>
  </si>
  <si>
    <t xml:space="preserve">OI008040</t>
  </si>
  <si>
    <t xml:space="preserve">OI008041</t>
  </si>
  <si>
    <t xml:space="preserve">OI008042</t>
  </si>
  <si>
    <t xml:space="preserve">OI008043</t>
  </si>
  <si>
    <t xml:space="preserve">OI008044</t>
  </si>
  <si>
    <t xml:space="preserve">OI008045</t>
  </si>
  <si>
    <t xml:space="preserve">OI008046</t>
  </si>
  <si>
    <t xml:space="preserve">OI008047</t>
  </si>
  <si>
    <t xml:space="preserve">OI008048</t>
  </si>
  <si>
    <t xml:space="preserve">OI008049</t>
  </si>
  <si>
    <t xml:space="preserve">OI008050</t>
  </si>
  <si>
    <t xml:space="preserve">OI008051</t>
  </si>
  <si>
    <t xml:space="preserve">OI008052</t>
  </si>
  <si>
    <t xml:space="preserve">OI008053</t>
  </si>
  <si>
    <t xml:space="preserve">OI008054</t>
  </si>
  <si>
    <t xml:space="preserve">OI008055</t>
  </si>
  <si>
    <t xml:space="preserve">OI008056</t>
  </si>
  <si>
    <t xml:space="preserve">OI008057</t>
  </si>
  <si>
    <t xml:space="preserve">OI008058</t>
  </si>
  <si>
    <t xml:space="preserve">OI008059</t>
  </si>
  <si>
    <t xml:space="preserve">OI008060</t>
  </si>
  <si>
    <t xml:space="preserve">OI008061</t>
  </si>
  <si>
    <t xml:space="preserve">OI008062</t>
  </si>
  <si>
    <t xml:space="preserve">OI008063</t>
  </si>
  <si>
    <t xml:space="preserve">OI008064</t>
  </si>
  <si>
    <t xml:space="preserve">OI008065</t>
  </si>
  <si>
    <t xml:space="preserve">OI008066</t>
  </si>
  <si>
    <t xml:space="preserve">OI008067</t>
  </si>
  <si>
    <t xml:space="preserve">OI008068</t>
  </si>
  <si>
    <t xml:space="preserve">OI008069</t>
  </si>
  <si>
    <t xml:space="preserve">OI008070</t>
  </si>
  <si>
    <t xml:space="preserve">OI008071</t>
  </si>
  <si>
    <t xml:space="preserve">OI008072</t>
  </si>
  <si>
    <t xml:space="preserve">OI008073</t>
  </si>
  <si>
    <t xml:space="preserve">OI008074</t>
  </si>
  <si>
    <t xml:space="preserve">OI008075</t>
  </si>
  <si>
    <t xml:space="preserve">OI008076</t>
  </si>
  <si>
    <t xml:space="preserve">OI008077</t>
  </si>
  <si>
    <t xml:space="preserve">OI008078</t>
  </si>
  <si>
    <t xml:space="preserve">OI008079</t>
  </si>
  <si>
    <t xml:space="preserve">OI008080</t>
  </si>
  <si>
    <t xml:space="preserve">OI008081</t>
  </si>
  <si>
    <t xml:space="preserve">OI008082</t>
  </si>
  <si>
    <t xml:space="preserve">OI008083</t>
  </si>
  <si>
    <t xml:space="preserve">OI008084</t>
  </si>
  <si>
    <t xml:space="preserve">OI008085</t>
  </si>
  <si>
    <t xml:space="preserve">OI008086</t>
  </si>
  <si>
    <t xml:space="preserve">OI008087</t>
  </si>
  <si>
    <t xml:space="preserve">OI008088</t>
  </si>
  <si>
    <t xml:space="preserve">OI008089</t>
  </si>
  <si>
    <t xml:space="preserve">OI008090</t>
  </si>
  <si>
    <t xml:space="preserve">OI008091</t>
  </si>
  <si>
    <t xml:space="preserve">OI008092</t>
  </si>
  <si>
    <t xml:space="preserve">OI008093</t>
  </si>
  <si>
    <t xml:space="preserve">OI008094</t>
  </si>
  <si>
    <t xml:space="preserve">OI008095</t>
  </si>
  <si>
    <t xml:space="preserve">OI008096</t>
  </si>
  <si>
    <t xml:space="preserve">OI008097</t>
  </si>
  <si>
    <t xml:space="preserve">OI008098</t>
  </si>
  <si>
    <t xml:space="preserve">OI008099</t>
  </si>
  <si>
    <t xml:space="preserve">OI008100</t>
  </si>
  <si>
    <t xml:space="preserve">OI008101</t>
  </si>
  <si>
    <t xml:space="preserve">OI008102</t>
  </si>
  <si>
    <t xml:space="preserve">OI008103</t>
  </si>
  <si>
    <t xml:space="preserve">OI008104</t>
  </si>
  <si>
    <t xml:space="preserve">OI008105</t>
  </si>
  <si>
    <t xml:space="preserve">OI008106</t>
  </si>
  <si>
    <t xml:space="preserve">OI008107</t>
  </si>
  <si>
    <t xml:space="preserve">OI008108</t>
  </si>
  <si>
    <t xml:space="preserve">OI008109</t>
  </si>
  <si>
    <t xml:space="preserve">OI008110</t>
  </si>
  <si>
    <t xml:space="preserve">OI008111</t>
  </si>
  <si>
    <t xml:space="preserve">OI008112</t>
  </si>
  <si>
    <t xml:space="preserve">OI008113</t>
  </si>
  <si>
    <t xml:space="preserve">OI008114</t>
  </si>
  <si>
    <t xml:space="preserve">OI008115</t>
  </si>
  <si>
    <t xml:space="preserve">OI008116</t>
  </si>
  <si>
    <t xml:space="preserve">OI008117</t>
  </si>
  <si>
    <t xml:space="preserve">OI008118</t>
  </si>
  <si>
    <t xml:space="preserve">OI008119</t>
  </si>
  <si>
    <t xml:space="preserve">OI008120</t>
  </si>
  <si>
    <t xml:space="preserve">OI008121</t>
  </si>
  <si>
    <t xml:space="preserve">OI008122</t>
  </si>
  <si>
    <t xml:space="preserve">OI008123</t>
  </si>
  <si>
    <t xml:space="preserve">OI008124</t>
  </si>
  <si>
    <t xml:space="preserve">OI008125</t>
  </si>
  <si>
    <t xml:space="preserve">OI008126</t>
  </si>
  <si>
    <t xml:space="preserve">OI008127</t>
  </si>
  <si>
    <t xml:space="preserve">OI008128</t>
  </si>
  <si>
    <t xml:space="preserve">OI008129</t>
  </si>
  <si>
    <t xml:space="preserve">OI008130</t>
  </si>
  <si>
    <t xml:space="preserve">OI008131</t>
  </si>
  <si>
    <t xml:space="preserve">OI008132</t>
  </si>
  <si>
    <t xml:space="preserve">OI008133</t>
  </si>
  <si>
    <t xml:space="preserve">OI008134</t>
  </si>
  <si>
    <t xml:space="preserve">OI008135</t>
  </si>
  <si>
    <t xml:space="preserve">OI008136</t>
  </si>
  <si>
    <t xml:space="preserve">OI008137</t>
  </si>
  <si>
    <t xml:space="preserve">OI008138</t>
  </si>
  <si>
    <t xml:space="preserve">OI008139</t>
  </si>
  <si>
    <t xml:space="preserve">OI008140</t>
  </si>
  <si>
    <t xml:space="preserve">OI008141</t>
  </si>
  <si>
    <t xml:space="preserve">OI008142</t>
  </si>
  <si>
    <t xml:space="preserve">OI008143</t>
  </si>
  <si>
    <t xml:space="preserve">OI008144</t>
  </si>
  <si>
    <t xml:space="preserve">OI008145</t>
  </si>
  <si>
    <t xml:space="preserve">OI008146</t>
  </si>
  <si>
    <t xml:space="preserve">OI008147</t>
  </si>
  <si>
    <t xml:space="preserve">OI008148</t>
  </si>
  <si>
    <t xml:space="preserve">OI008149</t>
  </si>
  <si>
    <t xml:space="preserve">OI008150</t>
  </si>
  <si>
    <t xml:space="preserve">OI008151</t>
  </si>
  <si>
    <t xml:space="preserve">OI008152</t>
  </si>
  <si>
    <t xml:space="preserve">OI008153</t>
  </si>
  <si>
    <t xml:space="preserve">OI008154</t>
  </si>
  <si>
    <t xml:space="preserve">OI008155</t>
  </si>
  <si>
    <t xml:space="preserve">OI008156</t>
  </si>
  <si>
    <t xml:space="preserve">OI008157</t>
  </si>
  <si>
    <t xml:space="preserve">OI008158</t>
  </si>
  <si>
    <t xml:space="preserve">OI008159</t>
  </si>
  <si>
    <t xml:space="preserve">OI008160</t>
  </si>
  <si>
    <t xml:space="preserve">OI008161</t>
  </si>
  <si>
    <t xml:space="preserve">OI008162</t>
  </si>
  <si>
    <t xml:space="preserve">OI008163</t>
  </si>
  <si>
    <t xml:space="preserve">OI008164</t>
  </si>
  <si>
    <t xml:space="preserve">OI008165</t>
  </si>
  <si>
    <t xml:space="preserve">OI008166</t>
  </si>
  <si>
    <t xml:space="preserve">OI008167</t>
  </si>
  <si>
    <t xml:space="preserve">OI008168</t>
  </si>
  <si>
    <t xml:space="preserve">OI008169</t>
  </si>
  <si>
    <t xml:space="preserve">OI008170</t>
  </si>
  <si>
    <t xml:space="preserve">OI008171</t>
  </si>
  <si>
    <t xml:space="preserve">OI008172</t>
  </si>
  <si>
    <t xml:space="preserve">OI008173</t>
  </si>
  <si>
    <t xml:space="preserve">OI008174</t>
  </si>
  <si>
    <t xml:space="preserve">OI008175</t>
  </si>
  <si>
    <t xml:space="preserve">OI008176</t>
  </si>
  <si>
    <t xml:space="preserve">OI008177</t>
  </si>
  <si>
    <t xml:space="preserve">OI008178</t>
  </si>
  <si>
    <t xml:space="preserve">OI008179</t>
  </si>
  <si>
    <t xml:space="preserve">OI008180</t>
  </si>
  <si>
    <t xml:space="preserve">OI008181</t>
  </si>
  <si>
    <t xml:space="preserve">OI008182</t>
  </si>
  <si>
    <t xml:space="preserve">OI008183</t>
  </si>
  <si>
    <t xml:space="preserve">OI008184</t>
  </si>
  <si>
    <t xml:space="preserve">OI008185</t>
  </si>
  <si>
    <t xml:space="preserve">OI008186</t>
  </si>
  <si>
    <t xml:space="preserve">OI008187</t>
  </si>
  <si>
    <t xml:space="preserve">OI008188</t>
  </si>
  <si>
    <t xml:space="preserve">OI008189</t>
  </si>
  <si>
    <t xml:space="preserve">OI008190</t>
  </si>
  <si>
    <t xml:space="preserve">OI008191</t>
  </si>
  <si>
    <t xml:space="preserve">OI008192</t>
  </si>
  <si>
    <t xml:space="preserve">OI008193</t>
  </si>
  <si>
    <t xml:space="preserve">OI008194</t>
  </si>
  <si>
    <t xml:space="preserve">OI008195</t>
  </si>
  <si>
    <t xml:space="preserve">OI008196</t>
  </si>
  <si>
    <t xml:space="preserve">OI008197</t>
  </si>
  <si>
    <t xml:space="preserve">OI008198</t>
  </si>
  <si>
    <t xml:space="preserve">OI008199</t>
  </si>
  <si>
    <t xml:space="preserve">OI008200</t>
  </si>
  <si>
    <t xml:space="preserve">OI008201</t>
  </si>
  <si>
    <t xml:space="preserve">OI008202</t>
  </si>
  <si>
    <t xml:space="preserve">OI008203</t>
  </si>
  <si>
    <t xml:space="preserve">OI008204</t>
  </si>
  <si>
    <t xml:space="preserve">OI008205</t>
  </si>
  <si>
    <t xml:space="preserve">OI008206</t>
  </si>
  <si>
    <t xml:space="preserve">OI008207</t>
  </si>
  <si>
    <t xml:space="preserve">OI008208</t>
  </si>
  <si>
    <t xml:space="preserve">OI008209</t>
  </si>
  <si>
    <t xml:space="preserve">OI008210</t>
  </si>
  <si>
    <t xml:space="preserve">OI008211</t>
  </si>
  <si>
    <t xml:space="preserve">OI008212</t>
  </si>
  <si>
    <t xml:space="preserve">OI008213</t>
  </si>
  <si>
    <t xml:space="preserve">OI008214</t>
  </si>
  <si>
    <t xml:space="preserve">OI008215</t>
  </si>
  <si>
    <t xml:space="preserve">OI008216</t>
  </si>
  <si>
    <t xml:space="preserve">OI008217</t>
  </si>
  <si>
    <t xml:space="preserve">OI008218</t>
  </si>
  <si>
    <t xml:space="preserve">OI008219</t>
  </si>
  <si>
    <t xml:space="preserve">OI008220</t>
  </si>
  <si>
    <t xml:space="preserve">OI008221</t>
  </si>
  <si>
    <t xml:space="preserve">OI008222</t>
  </si>
  <si>
    <t xml:space="preserve">OI008223</t>
  </si>
  <si>
    <t xml:space="preserve">OI008224</t>
  </si>
  <si>
    <t xml:space="preserve">OI008225</t>
  </si>
  <si>
    <t xml:space="preserve">OI008226</t>
  </si>
  <si>
    <t xml:space="preserve">OI008227</t>
  </si>
  <si>
    <t xml:space="preserve">OI008228</t>
  </si>
  <si>
    <t xml:space="preserve">OI008229</t>
  </si>
  <si>
    <t xml:space="preserve">OI008230</t>
  </si>
  <si>
    <t xml:space="preserve">OI008231</t>
  </si>
  <si>
    <t xml:space="preserve">OI008232</t>
  </si>
  <si>
    <t xml:space="preserve">OI008233</t>
  </si>
  <si>
    <t xml:space="preserve">OI008234</t>
  </si>
  <si>
    <t xml:space="preserve">OI008235</t>
  </si>
  <si>
    <t xml:space="preserve">OI008236</t>
  </si>
  <si>
    <t xml:space="preserve">OI008237</t>
  </si>
  <si>
    <t xml:space="preserve">OI008238</t>
  </si>
  <si>
    <t xml:space="preserve">OI008239</t>
  </si>
  <si>
    <t xml:space="preserve">OI008240</t>
  </si>
  <si>
    <t xml:space="preserve">OI008241</t>
  </si>
  <si>
    <t xml:space="preserve">OI008242</t>
  </si>
  <si>
    <t xml:space="preserve">OI008243</t>
  </si>
  <si>
    <t xml:space="preserve">OI008244</t>
  </si>
  <si>
    <t xml:space="preserve">OI008245</t>
  </si>
  <si>
    <t xml:space="preserve">OI008246</t>
  </si>
  <si>
    <t xml:space="preserve">OI008247</t>
  </si>
  <si>
    <t xml:space="preserve">OI008248</t>
  </si>
  <si>
    <t xml:space="preserve">OI008249</t>
  </si>
  <si>
    <t xml:space="preserve">OI008250</t>
  </si>
  <si>
    <t xml:space="preserve">OI008251</t>
  </si>
  <si>
    <t xml:space="preserve">OI008252</t>
  </si>
  <si>
    <t xml:space="preserve">OI008253</t>
  </si>
  <si>
    <t xml:space="preserve">OI008254</t>
  </si>
  <si>
    <t xml:space="preserve">OI008255</t>
  </si>
  <si>
    <t xml:space="preserve">OI008256</t>
  </si>
  <si>
    <t xml:space="preserve">OI008257</t>
  </si>
  <si>
    <t xml:space="preserve">OI008258</t>
  </si>
  <si>
    <t xml:space="preserve">OI008259</t>
  </si>
  <si>
    <t xml:space="preserve">OI008260</t>
  </si>
  <si>
    <t xml:space="preserve">OI008261</t>
  </si>
  <si>
    <t xml:space="preserve">OI008262</t>
  </si>
  <si>
    <t xml:space="preserve">OI008263</t>
  </si>
  <si>
    <t xml:space="preserve">OI008264</t>
  </si>
  <si>
    <t xml:space="preserve">OI008265</t>
  </si>
  <si>
    <t xml:space="preserve">OI008266</t>
  </si>
  <si>
    <t xml:space="preserve">OI008267</t>
  </si>
  <si>
    <t xml:space="preserve">OI008268</t>
  </si>
  <si>
    <t xml:space="preserve">OI008269</t>
  </si>
  <si>
    <t xml:space="preserve">OI008270</t>
  </si>
  <si>
    <t xml:space="preserve">OI008271</t>
  </si>
  <si>
    <t xml:space="preserve">OI008272</t>
  </si>
  <si>
    <t xml:space="preserve">OI008273</t>
  </si>
  <si>
    <t xml:space="preserve">OI008274</t>
  </si>
  <si>
    <t xml:space="preserve">OI008275</t>
  </si>
  <si>
    <t xml:space="preserve">OI008276</t>
  </si>
  <si>
    <t xml:space="preserve">OI008277</t>
  </si>
  <si>
    <t xml:space="preserve">OI008278</t>
  </si>
  <si>
    <t xml:space="preserve">OI008279</t>
  </si>
  <si>
    <t xml:space="preserve">OI008280</t>
  </si>
  <si>
    <t xml:space="preserve">OI008281</t>
  </si>
  <si>
    <t xml:space="preserve">OI008282</t>
  </si>
  <si>
    <t xml:space="preserve">OI008283</t>
  </si>
  <si>
    <t xml:space="preserve">OI008284</t>
  </si>
  <si>
    <t xml:space="preserve">OI008285</t>
  </si>
  <si>
    <t xml:space="preserve">OI008286</t>
  </si>
  <si>
    <t xml:space="preserve">OI008287</t>
  </si>
  <si>
    <t xml:space="preserve">OI008288</t>
  </si>
  <si>
    <t xml:space="preserve">OI008289</t>
  </si>
  <si>
    <t xml:space="preserve">OI008290</t>
  </si>
  <si>
    <t xml:space="preserve">OI008291</t>
  </si>
  <si>
    <t xml:space="preserve">OI008292</t>
  </si>
  <si>
    <t xml:space="preserve">OI008293</t>
  </si>
  <si>
    <t xml:space="preserve">OI008294</t>
  </si>
  <si>
    <t xml:space="preserve">OI008295</t>
  </si>
  <si>
    <t xml:space="preserve">OI008296</t>
  </si>
  <si>
    <t xml:space="preserve">OI008297</t>
  </si>
  <si>
    <t xml:space="preserve">OI008298</t>
  </si>
  <si>
    <t xml:space="preserve">OI008299</t>
  </si>
  <si>
    <t xml:space="preserve">OI008300</t>
  </si>
  <si>
    <t xml:space="preserve">OI008301</t>
  </si>
  <si>
    <t xml:space="preserve">OI008302</t>
  </si>
  <si>
    <t xml:space="preserve">OI008303</t>
  </si>
  <si>
    <t xml:space="preserve">OI008304</t>
  </si>
  <si>
    <t xml:space="preserve">OI008305</t>
  </si>
  <si>
    <t xml:space="preserve">OI008306</t>
  </si>
  <si>
    <t xml:space="preserve">OI008307</t>
  </si>
  <si>
    <t xml:space="preserve">OI008308</t>
  </si>
  <si>
    <t xml:space="preserve">OI008309</t>
  </si>
  <si>
    <t xml:space="preserve">OI008310</t>
  </si>
  <si>
    <t xml:space="preserve">OI008311</t>
  </si>
  <si>
    <t xml:space="preserve">OI008312</t>
  </si>
  <si>
    <t xml:space="preserve">OI008313</t>
  </si>
  <si>
    <t xml:space="preserve">OI008314</t>
  </si>
  <si>
    <t xml:space="preserve">OI008315</t>
  </si>
  <si>
    <t xml:space="preserve">OI008316</t>
  </si>
  <si>
    <t xml:space="preserve">OI008317</t>
  </si>
  <si>
    <t xml:space="preserve">OI008318</t>
  </si>
  <si>
    <t xml:space="preserve">OI008319</t>
  </si>
  <si>
    <t xml:space="preserve">OI008320</t>
  </si>
  <si>
    <t xml:space="preserve">OI008321</t>
  </si>
  <si>
    <t xml:space="preserve">OI008322</t>
  </si>
  <si>
    <t xml:space="preserve">OI008323</t>
  </si>
  <si>
    <t xml:space="preserve">OI008324</t>
  </si>
  <si>
    <t xml:space="preserve">OI008325</t>
  </si>
  <si>
    <t xml:space="preserve">OI008326</t>
  </si>
  <si>
    <t xml:space="preserve">OI008327</t>
  </si>
  <si>
    <t xml:space="preserve">OI008328</t>
  </si>
  <si>
    <t xml:space="preserve">OI008329</t>
  </si>
  <si>
    <t xml:space="preserve">OI008330</t>
  </si>
  <si>
    <t xml:space="preserve">OI008331</t>
  </si>
  <si>
    <t xml:space="preserve">OI008332</t>
  </si>
  <si>
    <t xml:space="preserve">OI008333</t>
  </si>
  <si>
    <t xml:space="preserve">OI008334</t>
  </si>
  <si>
    <t xml:space="preserve">OI008335</t>
  </si>
  <si>
    <t xml:space="preserve">OI008336</t>
  </si>
  <si>
    <t xml:space="preserve">OI008337</t>
  </si>
  <si>
    <t xml:space="preserve">OI008338</t>
  </si>
  <si>
    <t xml:space="preserve">OI008339</t>
  </si>
  <si>
    <t xml:space="preserve">OI008340</t>
  </si>
  <si>
    <t xml:space="preserve">OI008341</t>
  </si>
  <si>
    <t xml:space="preserve">OI008342</t>
  </si>
  <si>
    <t xml:space="preserve">OI008343</t>
  </si>
  <si>
    <t xml:space="preserve">OI008344</t>
  </si>
  <si>
    <t xml:space="preserve">OI008345</t>
  </si>
  <si>
    <t xml:space="preserve">OI008346</t>
  </si>
  <si>
    <t xml:space="preserve">OI008347</t>
  </si>
  <si>
    <t xml:space="preserve">OI008348</t>
  </si>
  <si>
    <t xml:space="preserve">OI008349</t>
  </si>
  <si>
    <t xml:space="preserve">OI008350</t>
  </si>
  <si>
    <t xml:space="preserve">OI008351</t>
  </si>
  <si>
    <t xml:space="preserve">OI008352</t>
  </si>
  <si>
    <t xml:space="preserve">OI008353</t>
  </si>
  <si>
    <t xml:space="preserve">OI008354</t>
  </si>
  <si>
    <t xml:space="preserve">OI008355</t>
  </si>
  <si>
    <t xml:space="preserve">OI008356</t>
  </si>
  <si>
    <t xml:space="preserve">OI008357</t>
  </si>
  <si>
    <t xml:space="preserve">OI008358</t>
  </si>
  <si>
    <t xml:space="preserve">OI008359</t>
  </si>
  <si>
    <t xml:space="preserve">OI008360</t>
  </si>
  <si>
    <t xml:space="preserve">OI008361</t>
  </si>
  <si>
    <t xml:space="preserve">OI008362</t>
  </si>
  <si>
    <t xml:space="preserve">OI008363</t>
  </si>
  <si>
    <t xml:space="preserve">OI008364</t>
  </si>
  <si>
    <t xml:space="preserve">OI008365</t>
  </si>
  <si>
    <t xml:space="preserve">OI008366</t>
  </si>
  <si>
    <t xml:space="preserve">OI008367</t>
  </si>
  <si>
    <t xml:space="preserve">OI008368</t>
  </si>
  <si>
    <t xml:space="preserve">OI008369</t>
  </si>
  <si>
    <t xml:space="preserve">OI008370</t>
  </si>
  <si>
    <t xml:space="preserve">OI008371</t>
  </si>
  <si>
    <t xml:space="preserve">OI008372</t>
  </si>
  <si>
    <t xml:space="preserve">OI008373</t>
  </si>
  <si>
    <t xml:space="preserve">OI008374</t>
  </si>
  <si>
    <t xml:space="preserve">OI008375</t>
  </si>
  <si>
    <t xml:space="preserve">OI008376</t>
  </si>
  <si>
    <t xml:space="preserve">OI008377</t>
  </si>
  <si>
    <t xml:space="preserve">OI008378</t>
  </si>
  <si>
    <t xml:space="preserve">OI008379</t>
  </si>
  <si>
    <t xml:space="preserve">OI008380</t>
  </si>
  <si>
    <t xml:space="preserve">OI008381</t>
  </si>
  <si>
    <t xml:space="preserve">OI008382</t>
  </si>
  <si>
    <t xml:space="preserve">OI008383</t>
  </si>
  <si>
    <t xml:space="preserve">OI008384</t>
  </si>
  <si>
    <t xml:space="preserve">OI008385</t>
  </si>
  <si>
    <t xml:space="preserve">OI008386</t>
  </si>
  <si>
    <t xml:space="preserve">OI008387</t>
  </si>
  <si>
    <t xml:space="preserve">OI008388</t>
  </si>
  <si>
    <t xml:space="preserve">OI008389</t>
  </si>
  <si>
    <t xml:space="preserve">OI008390</t>
  </si>
  <si>
    <t xml:space="preserve">OI008391</t>
  </si>
  <si>
    <t xml:space="preserve">OI008392</t>
  </si>
  <si>
    <t xml:space="preserve">OI008393</t>
  </si>
  <si>
    <t xml:space="preserve">OI008394</t>
  </si>
  <si>
    <t xml:space="preserve">OI008395</t>
  </si>
  <si>
    <t xml:space="preserve">OI008396</t>
  </si>
  <si>
    <t xml:space="preserve">OI008397</t>
  </si>
  <si>
    <t xml:space="preserve">OI008398</t>
  </si>
  <si>
    <t xml:space="preserve">OI008399</t>
  </si>
  <si>
    <t xml:space="preserve">OI008400</t>
  </si>
  <si>
    <t xml:space="preserve">OI008401</t>
  </si>
  <si>
    <t xml:space="preserve">OI008402</t>
  </si>
  <si>
    <t xml:space="preserve">OI008403</t>
  </si>
  <si>
    <t xml:space="preserve">OI008404</t>
  </si>
  <si>
    <t xml:space="preserve">OI008405</t>
  </si>
  <si>
    <t xml:space="preserve">OI008406</t>
  </si>
  <si>
    <t xml:space="preserve">OI008407</t>
  </si>
  <si>
    <t xml:space="preserve">OI008408</t>
  </si>
  <si>
    <t xml:space="preserve">OI008409</t>
  </si>
  <si>
    <t xml:space="preserve">OI008410</t>
  </si>
  <si>
    <t xml:space="preserve">OI008411</t>
  </si>
  <si>
    <t xml:space="preserve">OI008412</t>
  </si>
  <si>
    <t xml:space="preserve">OI008413</t>
  </si>
  <si>
    <t xml:space="preserve">OI008414</t>
  </si>
  <si>
    <t xml:space="preserve">OI008415</t>
  </si>
  <si>
    <t xml:space="preserve">OI008416</t>
  </si>
  <si>
    <t xml:space="preserve">OI008417</t>
  </si>
  <si>
    <t xml:space="preserve">OI008418</t>
  </si>
  <si>
    <t xml:space="preserve">OI008419</t>
  </si>
  <si>
    <t xml:space="preserve">OI008420</t>
  </si>
  <si>
    <t xml:space="preserve">OI008421</t>
  </si>
  <si>
    <t xml:space="preserve">OI008422</t>
  </si>
  <si>
    <t xml:space="preserve">OI008423</t>
  </si>
  <si>
    <t xml:space="preserve">OI008424</t>
  </si>
  <si>
    <t xml:space="preserve">OI008425</t>
  </si>
  <si>
    <t xml:space="preserve">OI008426</t>
  </si>
  <si>
    <t xml:space="preserve">OI008427</t>
  </si>
  <si>
    <t xml:space="preserve">OI008428</t>
  </si>
  <si>
    <t xml:space="preserve">OI008429</t>
  </si>
  <si>
    <t xml:space="preserve">OI008430</t>
  </si>
  <si>
    <t xml:space="preserve">OI008431</t>
  </si>
  <si>
    <t xml:space="preserve">OI008432</t>
  </si>
  <si>
    <t xml:space="preserve">OI008433</t>
  </si>
  <si>
    <t xml:space="preserve">OI008434</t>
  </si>
  <si>
    <t xml:space="preserve">OI008435</t>
  </si>
  <si>
    <t xml:space="preserve">OI008436</t>
  </si>
  <si>
    <t xml:space="preserve">OI008437</t>
  </si>
  <si>
    <t xml:space="preserve">OI008438</t>
  </si>
  <si>
    <t xml:space="preserve">OI008439</t>
  </si>
  <si>
    <t xml:space="preserve">OI008440</t>
  </si>
  <si>
    <t xml:space="preserve">OI008441</t>
  </si>
  <si>
    <t xml:space="preserve">OI008442</t>
  </si>
  <si>
    <t xml:space="preserve">OI008443</t>
  </si>
  <si>
    <t xml:space="preserve">OI008444</t>
  </si>
  <si>
    <t xml:space="preserve">OI008445</t>
  </si>
  <si>
    <t xml:space="preserve">OI008446</t>
  </si>
  <si>
    <t xml:space="preserve">OI008447</t>
  </si>
  <si>
    <t xml:space="preserve">OI008448</t>
  </si>
  <si>
    <t xml:space="preserve">OI008449</t>
  </si>
  <si>
    <t xml:space="preserve">OI008450</t>
  </si>
  <si>
    <t xml:space="preserve">OI008451</t>
  </si>
  <si>
    <t xml:space="preserve">OI008452</t>
  </si>
  <si>
    <t xml:space="preserve">OI008453</t>
  </si>
  <si>
    <t xml:space="preserve">OI008454</t>
  </si>
  <si>
    <t xml:space="preserve">OI008455</t>
  </si>
  <si>
    <t xml:space="preserve">OI008456</t>
  </si>
  <si>
    <t xml:space="preserve">OI008457</t>
  </si>
  <si>
    <t xml:space="preserve">OI008458</t>
  </si>
  <si>
    <t xml:space="preserve">OI008459</t>
  </si>
  <si>
    <t xml:space="preserve">OI008460</t>
  </si>
  <si>
    <t xml:space="preserve">OI008461</t>
  </si>
  <si>
    <t xml:space="preserve">OI008462</t>
  </si>
  <si>
    <t xml:space="preserve">OI008463</t>
  </si>
  <si>
    <t xml:space="preserve">OI008464</t>
  </si>
  <si>
    <t xml:space="preserve">OI008465</t>
  </si>
  <si>
    <t xml:space="preserve">OI008466</t>
  </si>
  <si>
    <t xml:space="preserve">OI008467</t>
  </si>
  <si>
    <t xml:space="preserve">OI008468</t>
  </si>
  <si>
    <t xml:space="preserve">OI008469</t>
  </si>
  <si>
    <t xml:space="preserve">OI008470</t>
  </si>
  <si>
    <t xml:space="preserve">OI008471</t>
  </si>
  <si>
    <t xml:space="preserve">OI008472</t>
  </si>
  <si>
    <t xml:space="preserve">OI008473</t>
  </si>
  <si>
    <t xml:space="preserve">OI008474</t>
  </si>
  <si>
    <t xml:space="preserve">OI008475</t>
  </si>
  <si>
    <t xml:space="preserve">OI008476</t>
  </si>
  <si>
    <t xml:space="preserve">OI008477</t>
  </si>
  <si>
    <t xml:space="preserve">OI008478</t>
  </si>
  <si>
    <t xml:space="preserve">OI008479</t>
  </si>
  <si>
    <t xml:space="preserve">OI008480</t>
  </si>
  <si>
    <t xml:space="preserve">OI008481</t>
  </si>
  <si>
    <t xml:space="preserve">OI008482</t>
  </si>
  <si>
    <t xml:space="preserve">OI008483</t>
  </si>
  <si>
    <t xml:space="preserve">OI008484</t>
  </si>
  <si>
    <t xml:space="preserve">OI008485</t>
  </si>
  <si>
    <t xml:space="preserve">OI008486</t>
  </si>
  <si>
    <t xml:space="preserve">OI008487</t>
  </si>
  <si>
    <t xml:space="preserve">OI008488</t>
  </si>
  <si>
    <t xml:space="preserve">OI008489</t>
  </si>
  <si>
    <t xml:space="preserve">OI008490</t>
  </si>
  <si>
    <t xml:space="preserve">OI008491</t>
  </si>
  <si>
    <t xml:space="preserve">OI008492</t>
  </si>
  <si>
    <t xml:space="preserve">OI008493</t>
  </si>
  <si>
    <t xml:space="preserve">OI008494</t>
  </si>
  <si>
    <t xml:space="preserve">OI008495</t>
  </si>
  <si>
    <t xml:space="preserve">OI008496</t>
  </si>
  <si>
    <t xml:space="preserve">OI008497</t>
  </si>
  <si>
    <t xml:space="preserve">OI008498</t>
  </si>
  <si>
    <t xml:space="preserve">OI008499</t>
  </si>
  <si>
    <t xml:space="preserve">OI008500</t>
  </si>
  <si>
    <t xml:space="preserve">OI008501</t>
  </si>
  <si>
    <t xml:space="preserve">OI008502</t>
  </si>
  <si>
    <t xml:space="preserve">OI008503</t>
  </si>
  <si>
    <t xml:space="preserve">OI008504</t>
  </si>
  <si>
    <t xml:space="preserve">OI008505</t>
  </si>
  <si>
    <t xml:space="preserve">OI008506</t>
  </si>
  <si>
    <t xml:space="preserve">OI008507</t>
  </si>
  <si>
    <t xml:space="preserve">OI008508</t>
  </si>
  <si>
    <t xml:space="preserve">OI008509</t>
  </si>
  <si>
    <t xml:space="preserve">OI008510</t>
  </si>
  <si>
    <t xml:space="preserve">OI008511</t>
  </si>
  <si>
    <t xml:space="preserve">OI008512</t>
  </si>
  <si>
    <t xml:space="preserve">OI008513</t>
  </si>
  <si>
    <t xml:space="preserve">OI008514</t>
  </si>
  <si>
    <t xml:space="preserve">OI008515</t>
  </si>
  <si>
    <t xml:space="preserve">OI008516</t>
  </si>
  <si>
    <t xml:space="preserve">OI008517</t>
  </si>
  <si>
    <t xml:space="preserve">OI008518</t>
  </si>
  <si>
    <t xml:space="preserve">OI008519</t>
  </si>
  <si>
    <t xml:space="preserve">OI008520</t>
  </si>
  <si>
    <t xml:space="preserve">OI008521</t>
  </si>
  <si>
    <t xml:space="preserve">OI008522</t>
  </si>
  <si>
    <t xml:space="preserve">OI008523</t>
  </si>
  <si>
    <t xml:space="preserve">OI008524</t>
  </si>
  <si>
    <t xml:space="preserve">OI008525</t>
  </si>
  <si>
    <t xml:space="preserve">OI008526</t>
  </si>
  <si>
    <t xml:space="preserve">OI008527</t>
  </si>
  <si>
    <t xml:space="preserve">OI008528</t>
  </si>
  <si>
    <t xml:space="preserve">OI008529</t>
  </si>
  <si>
    <t xml:space="preserve">OI008530</t>
  </si>
  <si>
    <t xml:space="preserve">OI008531</t>
  </si>
  <si>
    <t xml:space="preserve">OI008532</t>
  </si>
  <si>
    <t xml:space="preserve">OI008533</t>
  </si>
  <si>
    <t xml:space="preserve">OI008534</t>
  </si>
  <si>
    <t xml:space="preserve">OI008535</t>
  </si>
  <si>
    <t xml:space="preserve">OI008536</t>
  </si>
  <si>
    <t xml:space="preserve">OI008537</t>
  </si>
  <si>
    <t xml:space="preserve">OI008538</t>
  </si>
  <si>
    <t xml:space="preserve">OI008539</t>
  </si>
  <si>
    <t xml:space="preserve">OI008540</t>
  </si>
  <si>
    <t xml:space="preserve">OI008541</t>
  </si>
  <si>
    <t xml:space="preserve">OI008542</t>
  </si>
  <si>
    <t xml:space="preserve">OI008543</t>
  </si>
  <si>
    <t xml:space="preserve">OI008544</t>
  </si>
  <si>
    <t xml:space="preserve">OI008545</t>
  </si>
  <si>
    <t xml:space="preserve">OI008546</t>
  </si>
  <si>
    <t xml:space="preserve">OI008547</t>
  </si>
  <si>
    <t xml:space="preserve">OI008548</t>
  </si>
  <si>
    <t xml:space="preserve">OI008549</t>
  </si>
  <si>
    <t xml:space="preserve">OI008550</t>
  </si>
  <si>
    <t xml:space="preserve">OI008551</t>
  </si>
  <si>
    <t xml:space="preserve">OI008552</t>
  </si>
  <si>
    <t xml:space="preserve">OI008553</t>
  </si>
  <si>
    <t xml:space="preserve">OI008554</t>
  </si>
  <si>
    <t xml:space="preserve">OI008555</t>
  </si>
  <si>
    <t xml:space="preserve">OI008556</t>
  </si>
  <si>
    <t xml:space="preserve">OI008557</t>
  </si>
  <si>
    <t xml:space="preserve">OI008558</t>
  </si>
  <si>
    <t xml:space="preserve">OI008559</t>
  </si>
  <si>
    <t xml:space="preserve">OI008560</t>
  </si>
  <si>
    <t xml:space="preserve">OI008561</t>
  </si>
  <si>
    <t xml:space="preserve">OI008562</t>
  </si>
  <si>
    <t xml:space="preserve">OI008563</t>
  </si>
  <si>
    <t xml:space="preserve">OI008564</t>
  </si>
  <si>
    <t xml:space="preserve">OI008565</t>
  </si>
  <si>
    <t xml:space="preserve">OI008566</t>
  </si>
  <si>
    <t xml:space="preserve">OI008567</t>
  </si>
  <si>
    <t xml:space="preserve">OI008568</t>
  </si>
  <si>
    <t xml:space="preserve">OI008569</t>
  </si>
  <si>
    <t xml:space="preserve">OI008570</t>
  </si>
  <si>
    <t xml:space="preserve">OI008571</t>
  </si>
  <si>
    <t xml:space="preserve">OI008572</t>
  </si>
  <si>
    <t xml:space="preserve">OI008573</t>
  </si>
  <si>
    <t xml:space="preserve">OI008574</t>
  </si>
  <si>
    <t xml:space="preserve">OI008575</t>
  </si>
  <si>
    <t xml:space="preserve">OI008576</t>
  </si>
  <si>
    <t xml:space="preserve">OI008577</t>
  </si>
  <si>
    <t xml:space="preserve">OI008578</t>
  </si>
  <si>
    <t xml:space="preserve">OI008579</t>
  </si>
  <si>
    <t xml:space="preserve">OI008580</t>
  </si>
  <si>
    <t xml:space="preserve">OI008581</t>
  </si>
  <si>
    <t xml:space="preserve">OI008582</t>
  </si>
  <si>
    <t xml:space="preserve">OI008583</t>
  </si>
  <si>
    <t xml:space="preserve">OI008584</t>
  </si>
  <si>
    <t xml:space="preserve">OI008585</t>
  </si>
  <si>
    <t xml:space="preserve">OI008586</t>
  </si>
  <si>
    <t xml:space="preserve">OI008587</t>
  </si>
  <si>
    <t xml:space="preserve">OI008588</t>
  </si>
  <si>
    <t xml:space="preserve">OI008589</t>
  </si>
  <si>
    <t xml:space="preserve">OI008590</t>
  </si>
  <si>
    <t xml:space="preserve">OI008591</t>
  </si>
  <si>
    <t xml:space="preserve">OI008592</t>
  </si>
  <si>
    <t xml:space="preserve">OI008593</t>
  </si>
  <si>
    <t xml:space="preserve">OI008594</t>
  </si>
  <si>
    <t xml:space="preserve">OI008595</t>
  </si>
  <si>
    <t xml:space="preserve">OI008596</t>
  </si>
  <si>
    <t xml:space="preserve">OI008597</t>
  </si>
  <si>
    <t xml:space="preserve">OI008598</t>
  </si>
  <si>
    <t xml:space="preserve">OI008599</t>
  </si>
  <si>
    <t xml:space="preserve">OI008600</t>
  </si>
  <si>
    <t xml:space="preserve">OI008601</t>
  </si>
  <si>
    <t xml:space="preserve">OI008602</t>
  </si>
  <si>
    <t xml:space="preserve">OI008603</t>
  </si>
  <si>
    <t xml:space="preserve">OI008604</t>
  </si>
  <si>
    <t xml:space="preserve">OI008605</t>
  </si>
  <si>
    <t xml:space="preserve">OI008606</t>
  </si>
  <si>
    <t xml:space="preserve">OI008607</t>
  </si>
  <si>
    <t xml:space="preserve">OI008608</t>
  </si>
  <si>
    <t xml:space="preserve">OI008609</t>
  </si>
  <si>
    <t xml:space="preserve">OI008610</t>
  </si>
  <si>
    <t xml:space="preserve">OI008611</t>
  </si>
  <si>
    <t xml:space="preserve">OI008612</t>
  </si>
  <si>
    <t xml:space="preserve">OI008613</t>
  </si>
  <si>
    <t xml:space="preserve">OI008614</t>
  </si>
  <si>
    <t xml:space="preserve">OI008615</t>
  </si>
  <si>
    <t xml:space="preserve">OI008616</t>
  </si>
  <si>
    <t xml:space="preserve">OI008617</t>
  </si>
  <si>
    <t xml:space="preserve">OI008618</t>
  </si>
  <si>
    <t xml:space="preserve">OI008619</t>
  </si>
  <si>
    <t xml:space="preserve">OI008620</t>
  </si>
  <si>
    <t xml:space="preserve">OI008621</t>
  </si>
  <si>
    <t xml:space="preserve">OI008622</t>
  </si>
  <si>
    <t xml:space="preserve">OI008623</t>
  </si>
  <si>
    <t xml:space="preserve">OI008624</t>
  </si>
  <si>
    <t xml:space="preserve">OI008625</t>
  </si>
  <si>
    <t xml:space="preserve">OI008626</t>
  </si>
  <si>
    <t xml:space="preserve">OI008627</t>
  </si>
  <si>
    <t xml:space="preserve">OI008628</t>
  </si>
  <si>
    <t xml:space="preserve">OI008629</t>
  </si>
  <si>
    <t xml:space="preserve">OI008630</t>
  </si>
  <si>
    <t xml:space="preserve">OI008631</t>
  </si>
  <si>
    <t xml:space="preserve">OI008632</t>
  </si>
  <si>
    <t xml:space="preserve">OI008633</t>
  </si>
  <si>
    <t xml:space="preserve">OI008634</t>
  </si>
  <si>
    <t xml:space="preserve">OI008635</t>
  </si>
  <si>
    <t xml:space="preserve">OI008636</t>
  </si>
  <si>
    <t xml:space="preserve">OI008637</t>
  </si>
  <si>
    <t xml:space="preserve">OI008638</t>
  </si>
  <si>
    <t xml:space="preserve">OI008639</t>
  </si>
  <si>
    <t xml:space="preserve">OI008640</t>
  </si>
  <si>
    <t xml:space="preserve">OI008641</t>
  </si>
  <si>
    <t xml:space="preserve">OI008642</t>
  </si>
  <si>
    <t xml:space="preserve">OI008643</t>
  </si>
  <si>
    <t xml:space="preserve">OI008644</t>
  </si>
  <si>
    <t xml:space="preserve">OI008645</t>
  </si>
  <si>
    <t xml:space="preserve">OI008646</t>
  </si>
  <si>
    <t xml:space="preserve">OI008647</t>
  </si>
  <si>
    <t xml:space="preserve">OI008648</t>
  </si>
  <si>
    <t xml:space="preserve">OI008649</t>
  </si>
  <si>
    <t xml:space="preserve">OI008650</t>
  </si>
  <si>
    <t xml:space="preserve">OI008651</t>
  </si>
  <si>
    <t xml:space="preserve">OI008652</t>
  </si>
  <si>
    <t xml:space="preserve">OI008653</t>
  </si>
  <si>
    <t xml:space="preserve">OI008654</t>
  </si>
  <si>
    <t xml:space="preserve">OI008655</t>
  </si>
  <si>
    <t xml:space="preserve">OI008656</t>
  </si>
  <si>
    <t xml:space="preserve">OI008657</t>
  </si>
  <si>
    <t xml:space="preserve">OI008658</t>
  </si>
  <si>
    <t xml:space="preserve">OI008659</t>
  </si>
  <si>
    <t xml:space="preserve">OI008660</t>
  </si>
  <si>
    <t xml:space="preserve">OI008661</t>
  </si>
  <si>
    <t xml:space="preserve">OI008662</t>
  </si>
  <si>
    <t xml:space="preserve">OI008663</t>
  </si>
  <si>
    <t xml:space="preserve">OI008664</t>
  </si>
  <si>
    <t xml:space="preserve">OI008665</t>
  </si>
  <si>
    <t xml:space="preserve">OI008666</t>
  </si>
  <si>
    <t xml:space="preserve">OI008667</t>
  </si>
  <si>
    <t xml:space="preserve">OI008668</t>
  </si>
  <si>
    <t xml:space="preserve">OI008669</t>
  </si>
  <si>
    <t xml:space="preserve">OI008670</t>
  </si>
  <si>
    <t xml:space="preserve">OI008671</t>
  </si>
  <si>
    <t xml:space="preserve">OI008672</t>
  </si>
  <si>
    <t xml:space="preserve">OI008673</t>
  </si>
  <si>
    <t xml:space="preserve">OI008674</t>
  </si>
  <si>
    <t xml:space="preserve">OI008675</t>
  </si>
  <si>
    <t xml:space="preserve">OI008676</t>
  </si>
  <si>
    <t xml:space="preserve">OI008677</t>
  </si>
  <si>
    <t xml:space="preserve">OI008678</t>
  </si>
  <si>
    <t xml:space="preserve">OI008679</t>
  </si>
  <si>
    <t xml:space="preserve">OI008680</t>
  </si>
  <si>
    <t xml:space="preserve">OI008681</t>
  </si>
  <si>
    <t xml:space="preserve">OI008682</t>
  </si>
  <si>
    <t xml:space="preserve">OI008683</t>
  </si>
  <si>
    <t xml:space="preserve">OI008684</t>
  </si>
  <si>
    <t xml:space="preserve">OI008685</t>
  </si>
  <si>
    <t xml:space="preserve">OI008686</t>
  </si>
  <si>
    <t xml:space="preserve">OI008687</t>
  </si>
  <si>
    <t xml:space="preserve">OI008688</t>
  </si>
  <si>
    <t xml:space="preserve">OI008689</t>
  </si>
  <si>
    <t xml:space="preserve">OI008690</t>
  </si>
  <si>
    <t xml:space="preserve">OI008691</t>
  </si>
  <si>
    <t xml:space="preserve">OI008692</t>
  </si>
  <si>
    <t xml:space="preserve">OI008693</t>
  </si>
  <si>
    <t xml:space="preserve">OI008694</t>
  </si>
  <si>
    <t xml:space="preserve">OI008695</t>
  </si>
  <si>
    <t xml:space="preserve">OI008696</t>
  </si>
  <si>
    <t xml:space="preserve">OI008697</t>
  </si>
  <si>
    <t xml:space="preserve">OI008698</t>
  </si>
  <si>
    <t xml:space="preserve">OI008699</t>
  </si>
  <si>
    <t xml:space="preserve">OI008700</t>
  </si>
  <si>
    <t xml:space="preserve">OI008701</t>
  </si>
  <si>
    <t xml:space="preserve">OI008702</t>
  </si>
  <si>
    <t xml:space="preserve">OI008703</t>
  </si>
  <si>
    <t xml:space="preserve">OI008704</t>
  </si>
  <si>
    <t xml:space="preserve">OI008705</t>
  </si>
  <si>
    <t xml:space="preserve">OI008706</t>
  </si>
  <si>
    <t xml:space="preserve">OI008707</t>
  </si>
  <si>
    <t xml:space="preserve">OI008708</t>
  </si>
  <si>
    <t xml:space="preserve">OI008709</t>
  </si>
  <si>
    <t xml:space="preserve">OI008710</t>
  </si>
  <si>
    <t xml:space="preserve">OI008711</t>
  </si>
  <si>
    <t xml:space="preserve">OI008712</t>
  </si>
  <si>
    <t xml:space="preserve">OI008713</t>
  </si>
  <si>
    <t xml:space="preserve">OI008714</t>
  </si>
  <si>
    <t xml:space="preserve">OI008715</t>
  </si>
  <si>
    <t xml:space="preserve">OI008716</t>
  </si>
  <si>
    <t xml:space="preserve">OI008717</t>
  </si>
  <si>
    <t xml:space="preserve">OI008718</t>
  </si>
  <si>
    <t xml:space="preserve">OI008719</t>
  </si>
  <si>
    <t xml:space="preserve">OI008720</t>
  </si>
  <si>
    <t xml:space="preserve">OI008721</t>
  </si>
  <si>
    <t xml:space="preserve">OI008722</t>
  </si>
  <si>
    <t xml:space="preserve">OI008723</t>
  </si>
  <si>
    <t xml:space="preserve">OI008724</t>
  </si>
  <si>
    <t xml:space="preserve">OI008725</t>
  </si>
  <si>
    <t xml:space="preserve">OI008726</t>
  </si>
  <si>
    <t xml:space="preserve">OI008727</t>
  </si>
  <si>
    <t xml:space="preserve">OI008728</t>
  </si>
  <si>
    <t xml:space="preserve">OI008729</t>
  </si>
  <si>
    <t xml:space="preserve">OI008730</t>
  </si>
  <si>
    <t xml:space="preserve">OI008731</t>
  </si>
  <si>
    <t xml:space="preserve">OI008732</t>
  </si>
  <si>
    <t xml:space="preserve">OI008733</t>
  </si>
  <si>
    <t xml:space="preserve">OI008734</t>
  </si>
  <si>
    <t xml:space="preserve">OI008735</t>
  </si>
  <si>
    <t xml:space="preserve">OI008736</t>
  </si>
  <si>
    <t xml:space="preserve">OI008737</t>
  </si>
  <si>
    <t xml:space="preserve">OI008738</t>
  </si>
  <si>
    <t xml:space="preserve">OI008739</t>
  </si>
  <si>
    <t xml:space="preserve">OI008740</t>
  </si>
  <si>
    <t xml:space="preserve">OI008741</t>
  </si>
  <si>
    <t xml:space="preserve">OI008742</t>
  </si>
  <si>
    <t xml:space="preserve">OI008743</t>
  </si>
  <si>
    <t xml:space="preserve">OI008744</t>
  </si>
  <si>
    <t xml:space="preserve">OI008745</t>
  </si>
  <si>
    <t xml:space="preserve">OI008746</t>
  </si>
  <si>
    <t xml:space="preserve">OI008747</t>
  </si>
  <si>
    <t xml:space="preserve">OI008748</t>
  </si>
  <si>
    <t xml:space="preserve">OI008749</t>
  </si>
  <si>
    <t xml:space="preserve">OI008750</t>
  </si>
  <si>
    <t xml:space="preserve">OI008751</t>
  </si>
  <si>
    <t xml:space="preserve">OI008752</t>
  </si>
  <si>
    <t xml:space="preserve">OI008753</t>
  </si>
  <si>
    <t xml:space="preserve">OI008754</t>
  </si>
  <si>
    <t xml:space="preserve">OI008755</t>
  </si>
  <si>
    <t xml:space="preserve">OI008756</t>
  </si>
  <si>
    <t xml:space="preserve">OI008757</t>
  </si>
  <si>
    <t xml:space="preserve">OI008758</t>
  </si>
  <si>
    <t xml:space="preserve">OI008759</t>
  </si>
  <si>
    <t xml:space="preserve">OI008760</t>
  </si>
  <si>
    <t xml:space="preserve">OI008761</t>
  </si>
  <si>
    <t xml:space="preserve">OI008762</t>
  </si>
  <si>
    <t xml:space="preserve">OI008763</t>
  </si>
  <si>
    <t xml:space="preserve">OI008764</t>
  </si>
  <si>
    <t xml:space="preserve">OI008765</t>
  </si>
  <si>
    <t xml:space="preserve">OI008766</t>
  </si>
  <si>
    <t xml:space="preserve">OI008767</t>
  </si>
  <si>
    <t xml:space="preserve">OI008768</t>
  </si>
  <si>
    <t xml:space="preserve">OI008769</t>
  </si>
  <si>
    <t xml:space="preserve">OI008770</t>
  </si>
  <si>
    <t xml:space="preserve">OI008771</t>
  </si>
  <si>
    <t xml:space="preserve">OI008772</t>
  </si>
  <si>
    <t xml:space="preserve">OI008773</t>
  </si>
  <si>
    <t xml:space="preserve">OI008774</t>
  </si>
  <si>
    <t xml:space="preserve">OI008775</t>
  </si>
  <si>
    <t xml:space="preserve">OI008776</t>
  </si>
  <si>
    <t xml:space="preserve">OI008777</t>
  </si>
  <si>
    <t xml:space="preserve">OI008778</t>
  </si>
  <si>
    <t xml:space="preserve">OI008779</t>
  </si>
  <si>
    <t xml:space="preserve">OI008780</t>
  </si>
  <si>
    <t xml:space="preserve">OI008781</t>
  </si>
  <si>
    <t xml:space="preserve">OI008782</t>
  </si>
  <si>
    <t xml:space="preserve">OI008783</t>
  </si>
  <si>
    <t xml:space="preserve">OI008784</t>
  </si>
  <si>
    <t xml:space="preserve">OI008785</t>
  </si>
  <si>
    <t xml:space="preserve">OI008786</t>
  </si>
  <si>
    <t xml:space="preserve">OI008787</t>
  </si>
  <si>
    <t xml:space="preserve">OI008788</t>
  </si>
  <si>
    <t xml:space="preserve">OI008789</t>
  </si>
  <si>
    <t xml:space="preserve">OI008790</t>
  </si>
  <si>
    <t xml:space="preserve">OI008791</t>
  </si>
  <si>
    <t xml:space="preserve">OI008792</t>
  </si>
  <si>
    <t xml:space="preserve">OI008793</t>
  </si>
  <si>
    <t xml:space="preserve">OI008794</t>
  </si>
  <si>
    <t xml:space="preserve">OI008795</t>
  </si>
  <si>
    <t xml:space="preserve">OI008796</t>
  </si>
  <si>
    <t xml:space="preserve">OI008797</t>
  </si>
  <si>
    <t xml:space="preserve">OI008798</t>
  </si>
  <si>
    <t xml:space="preserve">OI008799</t>
  </si>
  <si>
    <t xml:space="preserve">OI008800</t>
  </si>
  <si>
    <t xml:space="preserve">OI008801</t>
  </si>
  <si>
    <t xml:space="preserve">OI008802</t>
  </si>
  <si>
    <t xml:space="preserve">OI008803</t>
  </si>
  <si>
    <t xml:space="preserve">OI008804</t>
  </si>
  <si>
    <t xml:space="preserve">OI008805</t>
  </si>
  <si>
    <t xml:space="preserve">OI008806</t>
  </si>
  <si>
    <t xml:space="preserve">OI008807</t>
  </si>
  <si>
    <t xml:space="preserve">OI008808</t>
  </si>
  <si>
    <t xml:space="preserve">OI008809</t>
  </si>
  <si>
    <t xml:space="preserve">OI008810</t>
  </si>
  <si>
    <t xml:space="preserve">OI008811</t>
  </si>
  <si>
    <t xml:space="preserve">OI008812</t>
  </si>
  <si>
    <t xml:space="preserve">OI008813</t>
  </si>
  <si>
    <t xml:space="preserve">OI008814</t>
  </si>
  <si>
    <t xml:space="preserve">OI008815</t>
  </si>
  <si>
    <t xml:space="preserve">OI008816</t>
  </si>
  <si>
    <t xml:space="preserve">OI008817</t>
  </si>
  <si>
    <t xml:space="preserve">OI008818</t>
  </si>
  <si>
    <t xml:space="preserve">OI008819</t>
  </si>
  <si>
    <t xml:space="preserve">OI008820</t>
  </si>
  <si>
    <t xml:space="preserve">OI008821</t>
  </si>
  <si>
    <t xml:space="preserve">OI008822</t>
  </si>
  <si>
    <t xml:space="preserve">OI008823</t>
  </si>
  <si>
    <t xml:space="preserve">OI008824</t>
  </si>
  <si>
    <t xml:space="preserve">OI008825</t>
  </si>
  <si>
    <t xml:space="preserve">OI008826</t>
  </si>
  <si>
    <t xml:space="preserve">OI008827</t>
  </si>
  <si>
    <t xml:space="preserve">OI008828</t>
  </si>
  <si>
    <t xml:space="preserve">OI008829</t>
  </si>
  <si>
    <t xml:space="preserve">OI008830</t>
  </si>
  <si>
    <t xml:space="preserve">OI008831</t>
  </si>
  <si>
    <t xml:space="preserve">OI008832</t>
  </si>
  <si>
    <t xml:space="preserve">OI008833</t>
  </si>
  <si>
    <t xml:space="preserve">OI008834</t>
  </si>
  <si>
    <t xml:space="preserve">OI008835</t>
  </si>
  <si>
    <t xml:space="preserve">OI008836</t>
  </si>
  <si>
    <t xml:space="preserve">OI008837</t>
  </si>
  <si>
    <t xml:space="preserve">OI008838</t>
  </si>
  <si>
    <t xml:space="preserve">OI008839</t>
  </si>
  <si>
    <t xml:space="preserve">OI008840</t>
  </si>
  <si>
    <t xml:space="preserve">OI008841</t>
  </si>
  <si>
    <t xml:space="preserve">OI008842</t>
  </si>
  <si>
    <t xml:space="preserve">OI008843</t>
  </si>
  <si>
    <t xml:space="preserve">OI008844</t>
  </si>
  <si>
    <t xml:space="preserve">OI008845</t>
  </si>
  <si>
    <t xml:space="preserve">OI008846</t>
  </si>
  <si>
    <t xml:space="preserve">OI008847</t>
  </si>
  <si>
    <t xml:space="preserve">OI008848</t>
  </si>
  <si>
    <t xml:space="preserve">OI008849</t>
  </si>
  <si>
    <t xml:space="preserve">OI008850</t>
  </si>
  <si>
    <t xml:space="preserve">OI008851</t>
  </si>
  <si>
    <t xml:space="preserve">OI008852</t>
  </si>
  <si>
    <t xml:space="preserve">OI008853</t>
  </si>
  <si>
    <t xml:space="preserve">OI008854</t>
  </si>
  <si>
    <t xml:space="preserve">OI008855</t>
  </si>
  <si>
    <t xml:space="preserve">OI008856</t>
  </si>
  <si>
    <t xml:space="preserve">OI008857</t>
  </si>
  <si>
    <t xml:space="preserve">OI008858</t>
  </si>
  <si>
    <t xml:space="preserve">OI008859</t>
  </si>
  <si>
    <t xml:space="preserve">OI008860</t>
  </si>
  <si>
    <t xml:space="preserve">OI008861</t>
  </si>
  <si>
    <t xml:space="preserve">OI008862</t>
  </si>
  <si>
    <t xml:space="preserve">OI008863</t>
  </si>
  <si>
    <t xml:space="preserve">OI008864</t>
  </si>
  <si>
    <t xml:space="preserve">OI008865</t>
  </si>
  <si>
    <t xml:space="preserve">OI008866</t>
  </si>
  <si>
    <t xml:space="preserve">OI008867</t>
  </si>
  <si>
    <t xml:space="preserve">OI008868</t>
  </si>
  <si>
    <t xml:space="preserve">OI008869</t>
  </si>
  <si>
    <t xml:space="preserve">OI008870</t>
  </si>
  <si>
    <t xml:space="preserve">OI008871</t>
  </si>
  <si>
    <t xml:space="preserve">OI008872</t>
  </si>
  <si>
    <t xml:space="preserve">OI008873</t>
  </si>
  <si>
    <t xml:space="preserve">OI008874</t>
  </si>
  <si>
    <t xml:space="preserve">OI008875</t>
  </si>
  <si>
    <t xml:space="preserve">OI008876</t>
  </si>
  <si>
    <t xml:space="preserve">OI008877</t>
  </si>
  <si>
    <t xml:space="preserve">OI008878</t>
  </si>
  <si>
    <t xml:space="preserve">OI008879</t>
  </si>
  <si>
    <t xml:space="preserve">OI008880</t>
  </si>
  <si>
    <t xml:space="preserve">OI008881</t>
  </si>
  <si>
    <t xml:space="preserve">OI008882</t>
  </si>
  <si>
    <t xml:space="preserve">OI008883</t>
  </si>
  <si>
    <t xml:space="preserve">OI008884</t>
  </si>
  <si>
    <t xml:space="preserve">OI008885</t>
  </si>
  <si>
    <t xml:space="preserve">OI008886</t>
  </si>
  <si>
    <t xml:space="preserve">OI008887</t>
  </si>
  <si>
    <t xml:space="preserve">OI008888</t>
  </si>
  <si>
    <t xml:space="preserve">OI008889</t>
  </si>
  <si>
    <t xml:space="preserve">OI008890</t>
  </si>
  <si>
    <t xml:space="preserve">OI008891</t>
  </si>
  <si>
    <t xml:space="preserve">OI008892</t>
  </si>
  <si>
    <t xml:space="preserve">OI008893</t>
  </si>
  <si>
    <t xml:space="preserve">OI008894</t>
  </si>
  <si>
    <t xml:space="preserve">OI008895</t>
  </si>
  <si>
    <t xml:space="preserve">OI008896</t>
  </si>
  <si>
    <t xml:space="preserve">OI008897</t>
  </si>
  <si>
    <t xml:space="preserve">OI008898</t>
  </si>
  <si>
    <t xml:space="preserve">OI008899</t>
  </si>
  <si>
    <t xml:space="preserve">OI008900</t>
  </si>
  <si>
    <t xml:space="preserve">OI008901</t>
  </si>
  <si>
    <t xml:space="preserve">OI008902</t>
  </si>
  <si>
    <t xml:space="preserve">OI008903</t>
  </si>
  <si>
    <t xml:space="preserve">OI008904</t>
  </si>
  <si>
    <t xml:space="preserve">OI008905</t>
  </si>
  <si>
    <t xml:space="preserve">OI008906</t>
  </si>
  <si>
    <t xml:space="preserve">OI008907</t>
  </si>
  <si>
    <t xml:space="preserve">OI008908</t>
  </si>
  <si>
    <t xml:space="preserve">OI008909</t>
  </si>
  <si>
    <t xml:space="preserve">OI008910</t>
  </si>
  <si>
    <t xml:space="preserve">OI008911</t>
  </si>
  <si>
    <t xml:space="preserve">OI008912</t>
  </si>
  <si>
    <t xml:space="preserve">OI008913</t>
  </si>
  <si>
    <t xml:space="preserve">OI008914</t>
  </si>
  <si>
    <t xml:space="preserve">OI008915</t>
  </si>
  <si>
    <t xml:space="preserve">OI008916</t>
  </si>
  <si>
    <t xml:space="preserve">OI008917</t>
  </si>
  <si>
    <t xml:space="preserve">OI008918</t>
  </si>
  <si>
    <t xml:space="preserve">OI008919</t>
  </si>
  <si>
    <t xml:space="preserve">OI008920</t>
  </si>
  <si>
    <t xml:space="preserve">OI008921</t>
  </si>
  <si>
    <t xml:space="preserve">OI008922</t>
  </si>
  <si>
    <t xml:space="preserve">OI008923</t>
  </si>
  <si>
    <t xml:space="preserve">OI008924</t>
  </si>
  <si>
    <t xml:space="preserve">OI008925</t>
  </si>
  <si>
    <t xml:space="preserve">OI008926</t>
  </si>
  <si>
    <t xml:space="preserve">OI008927</t>
  </si>
  <si>
    <t xml:space="preserve">OI008928</t>
  </si>
  <si>
    <t xml:space="preserve">OI008929</t>
  </si>
  <si>
    <t xml:space="preserve">OI008930</t>
  </si>
  <si>
    <t xml:space="preserve">OI008931</t>
  </si>
  <si>
    <t xml:space="preserve">OI008932</t>
  </si>
  <si>
    <t xml:space="preserve">OI008933</t>
  </si>
  <si>
    <t xml:space="preserve">OI008934</t>
  </si>
  <si>
    <t xml:space="preserve">OI008935</t>
  </si>
  <si>
    <t xml:space="preserve">OI008936</t>
  </si>
  <si>
    <t xml:space="preserve">OI008937</t>
  </si>
  <si>
    <t xml:space="preserve">OI008938</t>
  </si>
  <si>
    <t xml:space="preserve">OI008939</t>
  </si>
  <si>
    <t xml:space="preserve">OI008940</t>
  </si>
  <si>
    <t xml:space="preserve">OI008941</t>
  </si>
  <si>
    <t xml:space="preserve">OI008942</t>
  </si>
  <si>
    <t xml:space="preserve">OI008943</t>
  </si>
  <si>
    <t xml:space="preserve">OI008944</t>
  </si>
  <si>
    <t xml:space="preserve">OI008945</t>
  </si>
  <si>
    <t xml:space="preserve">OI008946</t>
  </si>
  <si>
    <t xml:space="preserve">OI008947</t>
  </si>
  <si>
    <t xml:space="preserve">OI008948</t>
  </si>
  <si>
    <t xml:space="preserve">OI008949</t>
  </si>
  <si>
    <t xml:space="preserve">OI008950</t>
  </si>
  <si>
    <t xml:space="preserve">OI008951</t>
  </si>
  <si>
    <t xml:space="preserve">OI008952</t>
  </si>
  <si>
    <t xml:space="preserve">OI008953</t>
  </si>
  <si>
    <t xml:space="preserve">OI008954</t>
  </si>
  <si>
    <t xml:space="preserve">OI008955</t>
  </si>
  <si>
    <t xml:space="preserve">OI008956</t>
  </si>
  <si>
    <t xml:space="preserve">OI008957</t>
  </si>
  <si>
    <t xml:space="preserve">OI008958</t>
  </si>
  <si>
    <t xml:space="preserve">OI008959</t>
  </si>
  <si>
    <t xml:space="preserve">OI008960</t>
  </si>
  <si>
    <t xml:space="preserve">OI008961</t>
  </si>
  <si>
    <t xml:space="preserve">OI008962</t>
  </si>
  <si>
    <t xml:space="preserve">OI008963</t>
  </si>
  <si>
    <t xml:space="preserve">OI008964</t>
  </si>
  <si>
    <t xml:space="preserve">OI008965</t>
  </si>
  <si>
    <t xml:space="preserve">OI008966</t>
  </si>
  <si>
    <t xml:space="preserve">OI008967</t>
  </si>
  <si>
    <t xml:space="preserve">OI008968</t>
  </si>
  <si>
    <t xml:space="preserve">OI008969</t>
  </si>
  <si>
    <t xml:space="preserve">OI008970</t>
  </si>
  <si>
    <t xml:space="preserve">OI008971</t>
  </si>
  <si>
    <t xml:space="preserve">OI008972</t>
  </si>
  <si>
    <t xml:space="preserve">OI008973</t>
  </si>
  <si>
    <t xml:space="preserve">OI008974</t>
  </si>
  <si>
    <t xml:space="preserve">OI008975</t>
  </si>
  <si>
    <t xml:space="preserve">OI008976</t>
  </si>
  <si>
    <t xml:space="preserve">OI008977</t>
  </si>
  <si>
    <t xml:space="preserve">OI008978</t>
  </si>
  <si>
    <t xml:space="preserve">OI008979</t>
  </si>
  <si>
    <t xml:space="preserve">OI008980</t>
  </si>
  <si>
    <t xml:space="preserve">OI008981</t>
  </si>
  <si>
    <t xml:space="preserve">OI008982</t>
  </si>
  <si>
    <t xml:space="preserve">OI008983</t>
  </si>
  <si>
    <t xml:space="preserve">OI008984</t>
  </si>
  <si>
    <t xml:space="preserve">OI008985</t>
  </si>
  <si>
    <t xml:space="preserve">OI008986</t>
  </si>
  <si>
    <t xml:space="preserve">OI008987</t>
  </si>
  <si>
    <t xml:space="preserve">OI008988</t>
  </si>
  <si>
    <t xml:space="preserve">OI008989</t>
  </si>
  <si>
    <t xml:space="preserve">OI008990</t>
  </si>
  <si>
    <t xml:space="preserve">OI008991</t>
  </si>
  <si>
    <t xml:space="preserve">OI008992</t>
  </si>
  <si>
    <t xml:space="preserve">OI008993</t>
  </si>
  <si>
    <t xml:space="preserve">OI008994</t>
  </si>
  <si>
    <t xml:space="preserve">OI008995</t>
  </si>
  <si>
    <t xml:space="preserve">OI008996</t>
  </si>
  <si>
    <t xml:space="preserve">OI008997</t>
  </si>
  <si>
    <t xml:space="preserve">OI008998</t>
  </si>
  <si>
    <t xml:space="preserve">OI008999</t>
  </si>
  <si>
    <t xml:space="preserve">OI009000</t>
  </si>
  <si>
    <t xml:space="preserve">OI009001</t>
  </si>
  <si>
    <t xml:space="preserve">OI009002</t>
  </si>
  <si>
    <t xml:space="preserve">OI009003</t>
  </si>
  <si>
    <t xml:space="preserve">OI009004</t>
  </si>
  <si>
    <t xml:space="preserve">OI009005</t>
  </si>
  <si>
    <t xml:space="preserve">OI009006</t>
  </si>
  <si>
    <t xml:space="preserve">OI009007</t>
  </si>
  <si>
    <t xml:space="preserve">OI009008</t>
  </si>
  <si>
    <t xml:space="preserve">OI009009</t>
  </si>
  <si>
    <t xml:space="preserve">OI009010</t>
  </si>
  <si>
    <t xml:space="preserve">OI009011</t>
  </si>
  <si>
    <t xml:space="preserve">OI009012</t>
  </si>
  <si>
    <t xml:space="preserve">OI009013</t>
  </si>
  <si>
    <t xml:space="preserve">OI009014</t>
  </si>
  <si>
    <t xml:space="preserve">OI009015</t>
  </si>
  <si>
    <t xml:space="preserve">OI009016</t>
  </si>
  <si>
    <t xml:space="preserve">OI009017</t>
  </si>
  <si>
    <t xml:space="preserve">OI009018</t>
  </si>
  <si>
    <t xml:space="preserve">OI009019</t>
  </si>
  <si>
    <t xml:space="preserve">OI009020</t>
  </si>
  <si>
    <t xml:space="preserve">OI009021</t>
  </si>
  <si>
    <t xml:space="preserve">OI009022</t>
  </si>
  <si>
    <t xml:space="preserve">OI009023</t>
  </si>
  <si>
    <t xml:space="preserve">OI009024</t>
  </si>
  <si>
    <t xml:space="preserve">OI009025</t>
  </si>
  <si>
    <t xml:space="preserve">OI009026</t>
  </si>
  <si>
    <t xml:space="preserve">OI009027</t>
  </si>
  <si>
    <t xml:space="preserve">OI009028</t>
  </si>
  <si>
    <t xml:space="preserve">OI009029</t>
  </si>
  <si>
    <t xml:space="preserve">OI009030</t>
  </si>
  <si>
    <t xml:space="preserve">OI009031</t>
  </si>
  <si>
    <t xml:space="preserve">OI009032</t>
  </si>
  <si>
    <t xml:space="preserve">OI009033</t>
  </si>
  <si>
    <t xml:space="preserve">OI009034</t>
  </si>
  <si>
    <t xml:space="preserve">OI009035</t>
  </si>
  <si>
    <t xml:space="preserve">OI009036</t>
  </si>
  <si>
    <t xml:space="preserve">OI009037</t>
  </si>
  <si>
    <t xml:space="preserve">OI009038</t>
  </si>
  <si>
    <t xml:space="preserve">OI009039</t>
  </si>
  <si>
    <t xml:space="preserve">OI009040</t>
  </si>
  <si>
    <t xml:space="preserve">OI009041</t>
  </si>
  <si>
    <t xml:space="preserve">OI009042</t>
  </si>
  <si>
    <t xml:space="preserve">OI009043</t>
  </si>
  <si>
    <t xml:space="preserve">OI009044</t>
  </si>
  <si>
    <t xml:space="preserve">OI009045</t>
  </si>
  <si>
    <t xml:space="preserve">OI009046</t>
  </si>
  <si>
    <t xml:space="preserve">OI009047</t>
  </si>
  <si>
    <t xml:space="preserve">OI009048</t>
  </si>
  <si>
    <t xml:space="preserve">OI009049</t>
  </si>
  <si>
    <t xml:space="preserve">OI009050</t>
  </si>
  <si>
    <t xml:space="preserve">OI009051</t>
  </si>
  <si>
    <t xml:space="preserve">OI009052</t>
  </si>
  <si>
    <t xml:space="preserve">OI009053</t>
  </si>
  <si>
    <t xml:space="preserve">OI009054</t>
  </si>
  <si>
    <t xml:space="preserve">OI009055</t>
  </si>
  <si>
    <t xml:space="preserve">OI009056</t>
  </si>
  <si>
    <t xml:space="preserve">OI009057</t>
  </si>
  <si>
    <t xml:space="preserve">OI009058</t>
  </si>
  <si>
    <t xml:space="preserve">OI009059</t>
  </si>
  <si>
    <t xml:space="preserve">OI009060</t>
  </si>
  <si>
    <t xml:space="preserve">OI009061</t>
  </si>
  <si>
    <t xml:space="preserve">OI009062</t>
  </si>
  <si>
    <t xml:space="preserve">OI009063</t>
  </si>
  <si>
    <t xml:space="preserve">OI009064</t>
  </si>
  <si>
    <t xml:space="preserve">OI009065</t>
  </si>
  <si>
    <t xml:space="preserve">OI009066</t>
  </si>
  <si>
    <t xml:space="preserve">OI009067</t>
  </si>
  <si>
    <t xml:space="preserve">OI009068</t>
  </si>
  <si>
    <t xml:space="preserve">OI009069</t>
  </si>
  <si>
    <t xml:space="preserve">OI009070</t>
  </si>
  <si>
    <t xml:space="preserve">OI009071</t>
  </si>
  <si>
    <t xml:space="preserve">OI009072</t>
  </si>
  <si>
    <t xml:space="preserve">OI009073</t>
  </si>
  <si>
    <t xml:space="preserve">OI009074</t>
  </si>
  <si>
    <t xml:space="preserve">OI009075</t>
  </si>
  <si>
    <t xml:space="preserve">OI009076</t>
  </si>
  <si>
    <t xml:space="preserve">OI009077</t>
  </si>
  <si>
    <t xml:space="preserve">OI009078</t>
  </si>
  <si>
    <t xml:space="preserve">OI009079</t>
  </si>
  <si>
    <t xml:space="preserve">OI009080</t>
  </si>
  <si>
    <t xml:space="preserve">OI009081</t>
  </si>
  <si>
    <t xml:space="preserve">OI009082</t>
  </si>
  <si>
    <t xml:space="preserve">OI009083</t>
  </si>
  <si>
    <t xml:space="preserve">OI009084</t>
  </si>
  <si>
    <t xml:space="preserve">OI009085</t>
  </si>
  <si>
    <t xml:space="preserve">OI009086</t>
  </si>
  <si>
    <t xml:space="preserve">OI009087</t>
  </si>
  <si>
    <t xml:space="preserve">OI009088</t>
  </si>
  <si>
    <t xml:space="preserve">OI009089</t>
  </si>
  <si>
    <t xml:space="preserve">OI009090</t>
  </si>
  <si>
    <t xml:space="preserve">OI009091</t>
  </si>
  <si>
    <t xml:space="preserve">OI009092</t>
  </si>
  <si>
    <t xml:space="preserve">OI009093</t>
  </si>
  <si>
    <t xml:space="preserve">OI009094</t>
  </si>
  <si>
    <t xml:space="preserve">OI009095</t>
  </si>
  <si>
    <t xml:space="preserve">OI009096</t>
  </si>
  <si>
    <t xml:space="preserve">OI009097</t>
  </si>
  <si>
    <t xml:space="preserve">OI009098</t>
  </si>
  <si>
    <t xml:space="preserve">OI009099</t>
  </si>
  <si>
    <t xml:space="preserve">OI009100</t>
  </si>
  <si>
    <t xml:space="preserve">OI009101</t>
  </si>
  <si>
    <t xml:space="preserve">OI009102</t>
  </si>
  <si>
    <t xml:space="preserve">OI009103</t>
  </si>
  <si>
    <t xml:space="preserve">OI009104</t>
  </si>
  <si>
    <t xml:space="preserve">OI009105</t>
  </si>
  <si>
    <t xml:space="preserve">OI009106</t>
  </si>
  <si>
    <t xml:space="preserve">OI009107</t>
  </si>
  <si>
    <t xml:space="preserve">OI009108</t>
  </si>
  <si>
    <t xml:space="preserve">OI009109</t>
  </si>
  <si>
    <t xml:space="preserve">OI009110</t>
  </si>
  <si>
    <t xml:space="preserve">OI009111</t>
  </si>
  <si>
    <t xml:space="preserve">OI009112</t>
  </si>
  <si>
    <t xml:space="preserve">OI009113</t>
  </si>
  <si>
    <t xml:space="preserve">OI009114</t>
  </si>
  <si>
    <t xml:space="preserve">OI009115</t>
  </si>
  <si>
    <t xml:space="preserve">OI009116</t>
  </si>
  <si>
    <t xml:space="preserve">OI009117</t>
  </si>
  <si>
    <t xml:space="preserve">OI009118</t>
  </si>
  <si>
    <t xml:space="preserve">OI009119</t>
  </si>
  <si>
    <t xml:space="preserve">OI009120</t>
  </si>
  <si>
    <t xml:space="preserve">OI009121</t>
  </si>
  <si>
    <t xml:space="preserve">OI009122</t>
  </si>
  <si>
    <t xml:space="preserve">OI009123</t>
  </si>
  <si>
    <t xml:space="preserve">OI009124</t>
  </si>
  <si>
    <t xml:space="preserve">OI009125</t>
  </si>
  <si>
    <t xml:space="preserve">OI009126</t>
  </si>
  <si>
    <t xml:space="preserve">OI009127</t>
  </si>
  <si>
    <t xml:space="preserve">OI009128</t>
  </si>
  <si>
    <t xml:space="preserve">OI009129</t>
  </si>
  <si>
    <t xml:space="preserve">OI009130</t>
  </si>
  <si>
    <t xml:space="preserve">OI009131</t>
  </si>
  <si>
    <t xml:space="preserve">OI009132</t>
  </si>
  <si>
    <t xml:space="preserve">OI009133</t>
  </si>
  <si>
    <t xml:space="preserve">OI009134</t>
  </si>
  <si>
    <t xml:space="preserve">OI009135</t>
  </si>
  <si>
    <t xml:space="preserve">OI009136</t>
  </si>
  <si>
    <t xml:space="preserve">OI009137</t>
  </si>
  <si>
    <t xml:space="preserve">OI009138</t>
  </si>
  <si>
    <t xml:space="preserve">OI009139</t>
  </si>
  <si>
    <t xml:space="preserve">OI009140</t>
  </si>
  <si>
    <t xml:space="preserve">OI009141</t>
  </si>
  <si>
    <t xml:space="preserve">OI009142</t>
  </si>
  <si>
    <t xml:space="preserve">OI009143</t>
  </si>
  <si>
    <t xml:space="preserve">OI009144</t>
  </si>
  <si>
    <t xml:space="preserve">OI009145</t>
  </si>
  <si>
    <t xml:space="preserve">OI009146</t>
  </si>
  <si>
    <t xml:space="preserve">OI009147</t>
  </si>
  <si>
    <t xml:space="preserve">OI009148</t>
  </si>
  <si>
    <t xml:space="preserve">OI009149</t>
  </si>
  <si>
    <t xml:space="preserve">OI009150</t>
  </si>
  <si>
    <t xml:space="preserve">OI009151</t>
  </si>
  <si>
    <t xml:space="preserve">OI009152</t>
  </si>
  <si>
    <t xml:space="preserve">OI009153</t>
  </si>
  <si>
    <t xml:space="preserve">OI009154</t>
  </si>
  <si>
    <t xml:space="preserve">OI009155</t>
  </si>
  <si>
    <t xml:space="preserve">OI009156</t>
  </si>
  <si>
    <t xml:space="preserve">OI009157</t>
  </si>
  <si>
    <t xml:space="preserve">OI009158</t>
  </si>
  <si>
    <t xml:space="preserve">OI009159</t>
  </si>
  <si>
    <t xml:space="preserve">OI009160</t>
  </si>
  <si>
    <t xml:space="preserve">OI009161</t>
  </si>
  <si>
    <t xml:space="preserve">OI009162</t>
  </si>
  <si>
    <t xml:space="preserve">OI009163</t>
  </si>
  <si>
    <t xml:space="preserve">OI009164</t>
  </si>
  <si>
    <t xml:space="preserve">OI009165</t>
  </si>
  <si>
    <t xml:space="preserve">OI009166</t>
  </si>
  <si>
    <t xml:space="preserve">OI009167</t>
  </si>
  <si>
    <t xml:space="preserve">OI009168</t>
  </si>
  <si>
    <t xml:space="preserve">OI009169</t>
  </si>
  <si>
    <t xml:space="preserve">OI009170</t>
  </si>
  <si>
    <t xml:space="preserve">OI009171</t>
  </si>
  <si>
    <t xml:space="preserve">OI009172</t>
  </si>
  <si>
    <t xml:space="preserve">OI009173</t>
  </si>
  <si>
    <t xml:space="preserve">OI009174</t>
  </si>
  <si>
    <t xml:space="preserve">OI009175</t>
  </si>
  <si>
    <t xml:space="preserve">OI009176</t>
  </si>
  <si>
    <t xml:space="preserve">OI009177</t>
  </si>
  <si>
    <t xml:space="preserve">OI009178</t>
  </si>
  <si>
    <t xml:space="preserve">OI009179</t>
  </si>
  <si>
    <t xml:space="preserve">OI009180</t>
  </si>
  <si>
    <t xml:space="preserve">OI009181</t>
  </si>
  <si>
    <t xml:space="preserve">OI009182</t>
  </si>
  <si>
    <t xml:space="preserve">OI009183</t>
  </si>
  <si>
    <t xml:space="preserve">OI009184</t>
  </si>
  <si>
    <t xml:space="preserve">OI009185</t>
  </si>
  <si>
    <t xml:space="preserve">OI009186</t>
  </si>
  <si>
    <t xml:space="preserve">OI009187</t>
  </si>
  <si>
    <t xml:space="preserve">OI009188</t>
  </si>
  <si>
    <t xml:space="preserve">OI009189</t>
  </si>
  <si>
    <t xml:space="preserve">OI009190</t>
  </si>
  <si>
    <t xml:space="preserve">OI009191</t>
  </si>
  <si>
    <t xml:space="preserve">OI009192</t>
  </si>
  <si>
    <t xml:space="preserve">OI009193</t>
  </si>
  <si>
    <t xml:space="preserve">OI009194</t>
  </si>
  <si>
    <t xml:space="preserve">OI009195</t>
  </si>
  <si>
    <t xml:space="preserve">OI009196</t>
  </si>
  <si>
    <t xml:space="preserve">OI009197</t>
  </si>
  <si>
    <t xml:space="preserve">OI009198</t>
  </si>
  <si>
    <t xml:space="preserve">OI009199</t>
  </si>
  <si>
    <t xml:space="preserve">OI009200</t>
  </si>
  <si>
    <t xml:space="preserve">OI009201</t>
  </si>
  <si>
    <t xml:space="preserve">OI009202</t>
  </si>
  <si>
    <t xml:space="preserve">OI009203</t>
  </si>
  <si>
    <t xml:space="preserve">OI009204</t>
  </si>
  <si>
    <t xml:space="preserve">OI009205</t>
  </si>
  <si>
    <t xml:space="preserve">OI009206</t>
  </si>
  <si>
    <t xml:space="preserve">OI009207</t>
  </si>
  <si>
    <t xml:space="preserve">OI009208</t>
  </si>
  <si>
    <t xml:space="preserve">OI009209</t>
  </si>
  <si>
    <t xml:space="preserve">OI009210</t>
  </si>
  <si>
    <t xml:space="preserve">OI009211</t>
  </si>
  <si>
    <t xml:space="preserve">OI009212</t>
  </si>
  <si>
    <t xml:space="preserve">OI009213</t>
  </si>
  <si>
    <t xml:space="preserve">OI009214</t>
  </si>
  <si>
    <t xml:space="preserve">OI009215</t>
  </si>
  <si>
    <t xml:space="preserve">OI009216</t>
  </si>
  <si>
    <t xml:space="preserve">OI009217</t>
  </si>
  <si>
    <t xml:space="preserve">OI009218</t>
  </si>
  <si>
    <t xml:space="preserve">OI009219</t>
  </si>
  <si>
    <t xml:space="preserve">OI009220</t>
  </si>
  <si>
    <t xml:space="preserve">OI009221</t>
  </si>
  <si>
    <t xml:space="preserve">OI009222</t>
  </si>
  <si>
    <t xml:space="preserve">OI009223</t>
  </si>
  <si>
    <t xml:space="preserve">OI009224</t>
  </si>
  <si>
    <t xml:space="preserve">OI009225</t>
  </si>
  <si>
    <t xml:space="preserve">OI009226</t>
  </si>
  <si>
    <t xml:space="preserve">OI009227</t>
  </si>
  <si>
    <t xml:space="preserve">OI009228</t>
  </si>
  <si>
    <t xml:space="preserve">OI009229</t>
  </si>
  <si>
    <t xml:space="preserve">OI009230</t>
  </si>
  <si>
    <t xml:space="preserve">OI009231</t>
  </si>
  <si>
    <t xml:space="preserve">OI009232</t>
  </si>
  <si>
    <t xml:space="preserve">OI009233</t>
  </si>
  <si>
    <t xml:space="preserve">OI009234</t>
  </si>
  <si>
    <t xml:space="preserve">OI009235</t>
  </si>
  <si>
    <t xml:space="preserve">OI009236</t>
  </si>
  <si>
    <t xml:space="preserve">OI009237</t>
  </si>
  <si>
    <t xml:space="preserve">OI009238</t>
  </si>
  <si>
    <t xml:space="preserve">OI009239</t>
  </si>
  <si>
    <t xml:space="preserve">OI009240</t>
  </si>
  <si>
    <t xml:space="preserve">OI009241</t>
  </si>
  <si>
    <t xml:space="preserve">OI009242</t>
  </si>
  <si>
    <t xml:space="preserve">OI009243</t>
  </si>
  <si>
    <t xml:space="preserve">OI009244</t>
  </si>
  <si>
    <t xml:space="preserve">OI009245</t>
  </si>
  <si>
    <t xml:space="preserve">OI009246</t>
  </si>
  <si>
    <t xml:space="preserve">OI009247</t>
  </si>
  <si>
    <t xml:space="preserve">OI009248</t>
  </si>
  <si>
    <t xml:space="preserve">OI009249</t>
  </si>
  <si>
    <t xml:space="preserve">OI009250</t>
  </si>
  <si>
    <t xml:space="preserve">OI009251</t>
  </si>
  <si>
    <t xml:space="preserve">OI009252</t>
  </si>
  <si>
    <t xml:space="preserve">OI009253</t>
  </si>
  <si>
    <t xml:space="preserve">OI009254</t>
  </si>
  <si>
    <t xml:space="preserve">OI009255</t>
  </si>
  <si>
    <t xml:space="preserve">OI009256</t>
  </si>
  <si>
    <t xml:space="preserve">OI009257</t>
  </si>
  <si>
    <t xml:space="preserve">OI009258</t>
  </si>
  <si>
    <t xml:space="preserve">OI009259</t>
  </si>
  <si>
    <t xml:space="preserve">OI009260</t>
  </si>
  <si>
    <t xml:space="preserve">OI009261</t>
  </si>
  <si>
    <t xml:space="preserve">OI009262</t>
  </si>
  <si>
    <t xml:space="preserve">OI009263</t>
  </si>
  <si>
    <t xml:space="preserve">OI009264</t>
  </si>
  <si>
    <t xml:space="preserve">OI009265</t>
  </si>
  <si>
    <t xml:space="preserve">OI009266</t>
  </si>
  <si>
    <t xml:space="preserve">OI009267</t>
  </si>
  <si>
    <t xml:space="preserve">OI009268</t>
  </si>
  <si>
    <t xml:space="preserve">OI009269</t>
  </si>
  <si>
    <t xml:space="preserve">OI009270</t>
  </si>
  <si>
    <t xml:space="preserve">OI009271</t>
  </si>
  <si>
    <t xml:space="preserve">OI009272</t>
  </si>
  <si>
    <t xml:space="preserve">OI009273</t>
  </si>
  <si>
    <t xml:space="preserve">OI009274</t>
  </si>
  <si>
    <t xml:space="preserve">OI009275</t>
  </si>
  <si>
    <t xml:space="preserve">OI009276</t>
  </si>
  <si>
    <t xml:space="preserve">OI009277</t>
  </si>
  <si>
    <t xml:space="preserve">OI009278</t>
  </si>
  <si>
    <t xml:space="preserve">OI009279</t>
  </si>
  <si>
    <t xml:space="preserve">OI009280</t>
  </si>
  <si>
    <t xml:space="preserve">OI009281</t>
  </si>
  <si>
    <t xml:space="preserve">OI009282</t>
  </si>
  <si>
    <t xml:space="preserve">OI009283</t>
  </si>
  <si>
    <t xml:space="preserve">OI009284</t>
  </si>
  <si>
    <t xml:space="preserve">OI009285</t>
  </si>
  <si>
    <t xml:space="preserve">OI009286</t>
  </si>
  <si>
    <t xml:space="preserve">OI009287</t>
  </si>
  <si>
    <t xml:space="preserve">OI009288</t>
  </si>
  <si>
    <t xml:space="preserve">OI009289</t>
  </si>
  <si>
    <t xml:space="preserve">OI009290</t>
  </si>
  <si>
    <t xml:space="preserve">OI009291</t>
  </si>
  <si>
    <t xml:space="preserve">OI009292</t>
  </si>
  <si>
    <t xml:space="preserve">OI009293</t>
  </si>
  <si>
    <t xml:space="preserve">OI009294</t>
  </si>
  <si>
    <t xml:space="preserve">OI009295</t>
  </si>
  <si>
    <t xml:space="preserve">OI009296</t>
  </si>
  <si>
    <t xml:space="preserve">OI009297</t>
  </si>
  <si>
    <t xml:space="preserve">OI009298</t>
  </si>
  <si>
    <t xml:space="preserve">OI009299</t>
  </si>
  <si>
    <t xml:space="preserve">OI009300</t>
  </si>
  <si>
    <t xml:space="preserve">OI009301</t>
  </si>
  <si>
    <t xml:space="preserve">OI009302</t>
  </si>
  <si>
    <t xml:space="preserve">OI009303</t>
  </si>
  <si>
    <t xml:space="preserve">OI009304</t>
  </si>
  <si>
    <t xml:space="preserve">OI009305</t>
  </si>
  <si>
    <t xml:space="preserve">OI009306</t>
  </si>
  <si>
    <t xml:space="preserve">OI009307</t>
  </si>
  <si>
    <t xml:space="preserve">OI009308</t>
  </si>
  <si>
    <t xml:space="preserve">OI009309</t>
  </si>
  <si>
    <t xml:space="preserve">OI009310</t>
  </si>
  <si>
    <t xml:space="preserve">OI009311</t>
  </si>
  <si>
    <t xml:space="preserve">OI009312</t>
  </si>
  <si>
    <t xml:space="preserve">OI009313</t>
  </si>
  <si>
    <t xml:space="preserve">OI009314</t>
  </si>
  <si>
    <t xml:space="preserve">OI009315</t>
  </si>
  <si>
    <t xml:space="preserve">OI009316</t>
  </si>
  <si>
    <t xml:space="preserve">OI009317</t>
  </si>
  <si>
    <t xml:space="preserve">OI009318</t>
  </si>
  <si>
    <t xml:space="preserve">OI009319</t>
  </si>
  <si>
    <t xml:space="preserve">OI009320</t>
  </si>
  <si>
    <t xml:space="preserve">OI009321</t>
  </si>
  <si>
    <t xml:space="preserve">OI009322</t>
  </si>
  <si>
    <t xml:space="preserve">OI009323</t>
  </si>
  <si>
    <t xml:space="preserve">OI009324</t>
  </si>
  <si>
    <t xml:space="preserve">OI009325</t>
  </si>
  <si>
    <t xml:space="preserve">OI009326</t>
  </si>
  <si>
    <t xml:space="preserve">OI009327</t>
  </si>
  <si>
    <t xml:space="preserve">OI009328</t>
  </si>
  <si>
    <t xml:space="preserve">OI009329</t>
  </si>
  <si>
    <t xml:space="preserve">OI009330</t>
  </si>
  <si>
    <t xml:space="preserve">OI009331</t>
  </si>
  <si>
    <t xml:space="preserve">OI009332</t>
  </si>
  <si>
    <t xml:space="preserve">OI009333</t>
  </si>
  <si>
    <t xml:space="preserve">OI009334</t>
  </si>
  <si>
    <t xml:space="preserve">OI009335</t>
  </si>
  <si>
    <t xml:space="preserve">OI009336</t>
  </si>
  <si>
    <t xml:space="preserve">OI009337</t>
  </si>
  <si>
    <t xml:space="preserve">OI009338</t>
  </si>
  <si>
    <t xml:space="preserve">OI009339</t>
  </si>
  <si>
    <t xml:space="preserve">OI009340</t>
  </si>
  <si>
    <t xml:space="preserve">OI009341</t>
  </si>
  <si>
    <t xml:space="preserve">OI009342</t>
  </si>
  <si>
    <t xml:space="preserve">OI009343</t>
  </si>
  <si>
    <t xml:space="preserve">OI009344</t>
  </si>
  <si>
    <t xml:space="preserve">OI009345</t>
  </si>
  <si>
    <t xml:space="preserve">OI009346</t>
  </si>
  <si>
    <t xml:space="preserve">OI009347</t>
  </si>
  <si>
    <t xml:space="preserve">OI009348</t>
  </si>
  <si>
    <t xml:space="preserve">OI009349</t>
  </si>
  <si>
    <t xml:space="preserve">OI009350</t>
  </si>
  <si>
    <t xml:space="preserve">OI009351</t>
  </si>
  <si>
    <t xml:space="preserve">OI009352</t>
  </si>
  <si>
    <t xml:space="preserve">OI009353</t>
  </si>
  <si>
    <t xml:space="preserve">OI009354</t>
  </si>
  <si>
    <t xml:space="preserve">OI009355</t>
  </si>
  <si>
    <t xml:space="preserve">OI009356</t>
  </si>
  <si>
    <t xml:space="preserve">OI009357</t>
  </si>
  <si>
    <t xml:space="preserve">OI009358</t>
  </si>
  <si>
    <t xml:space="preserve">OI009359</t>
  </si>
  <si>
    <t xml:space="preserve">OI009360</t>
  </si>
  <si>
    <t xml:space="preserve">OI009361</t>
  </si>
  <si>
    <t xml:space="preserve">OI009362</t>
  </si>
  <si>
    <t xml:space="preserve">OI009363</t>
  </si>
  <si>
    <t xml:space="preserve">OI009364</t>
  </si>
  <si>
    <t xml:space="preserve">OI009365</t>
  </si>
  <si>
    <t xml:space="preserve">OI009366</t>
  </si>
  <si>
    <t xml:space="preserve">OI009367</t>
  </si>
  <si>
    <t xml:space="preserve">OI009368</t>
  </si>
  <si>
    <t xml:space="preserve">OI009369</t>
  </si>
  <si>
    <t xml:space="preserve">OI009370</t>
  </si>
  <si>
    <t xml:space="preserve">OI009371</t>
  </si>
  <si>
    <t xml:space="preserve">OI009372</t>
  </si>
  <si>
    <t xml:space="preserve">OI009373</t>
  </si>
  <si>
    <t xml:space="preserve">OI009374</t>
  </si>
  <si>
    <t xml:space="preserve">OI009375</t>
  </si>
  <si>
    <t xml:space="preserve">OI009376</t>
  </si>
  <si>
    <t xml:space="preserve">OI009377</t>
  </si>
  <si>
    <t xml:space="preserve">OI009378</t>
  </si>
  <si>
    <t xml:space="preserve">OI009379</t>
  </si>
  <si>
    <t xml:space="preserve">OI009380</t>
  </si>
  <si>
    <t xml:space="preserve">OI009381</t>
  </si>
  <si>
    <t xml:space="preserve">OI009382</t>
  </si>
  <si>
    <t xml:space="preserve">OI009383</t>
  </si>
  <si>
    <t xml:space="preserve">OI009384</t>
  </si>
  <si>
    <t xml:space="preserve">OI009385</t>
  </si>
  <si>
    <t xml:space="preserve">OI009386</t>
  </si>
  <si>
    <t xml:space="preserve">OI009387</t>
  </si>
  <si>
    <t xml:space="preserve">OI009388</t>
  </si>
  <si>
    <t xml:space="preserve">OI009389</t>
  </si>
  <si>
    <t xml:space="preserve">OI009390</t>
  </si>
  <si>
    <t xml:space="preserve">OI009391</t>
  </si>
  <si>
    <t xml:space="preserve">OI009392</t>
  </si>
  <si>
    <t xml:space="preserve">OI009393</t>
  </si>
  <si>
    <t xml:space="preserve">OI009394</t>
  </si>
  <si>
    <t xml:space="preserve">OI009395</t>
  </si>
  <si>
    <t xml:space="preserve">OI009396</t>
  </si>
  <si>
    <t xml:space="preserve">OI009397</t>
  </si>
  <si>
    <t xml:space="preserve">OI009398</t>
  </si>
  <si>
    <t xml:space="preserve">OI009399</t>
  </si>
  <si>
    <t xml:space="preserve">OI009400</t>
  </si>
  <si>
    <t xml:space="preserve">OI009401</t>
  </si>
  <si>
    <t xml:space="preserve">OI009402</t>
  </si>
  <si>
    <t xml:space="preserve">OI009403</t>
  </si>
  <si>
    <t xml:space="preserve">OI009404</t>
  </si>
  <si>
    <t xml:space="preserve">OI009405</t>
  </si>
  <si>
    <t xml:space="preserve">OI009406</t>
  </si>
  <si>
    <t xml:space="preserve">OI009407</t>
  </si>
  <si>
    <t xml:space="preserve">OI009408</t>
  </si>
  <si>
    <t xml:space="preserve">OI009409</t>
  </si>
  <si>
    <t xml:space="preserve">OI009410</t>
  </si>
  <si>
    <t xml:space="preserve">OI009411</t>
  </si>
  <si>
    <t xml:space="preserve">OI009412</t>
  </si>
  <si>
    <t xml:space="preserve">OI009413</t>
  </si>
  <si>
    <t xml:space="preserve">OI009414</t>
  </si>
  <si>
    <t xml:space="preserve">OI009415</t>
  </si>
  <si>
    <t xml:space="preserve">OI009416</t>
  </si>
  <si>
    <t xml:space="preserve">OI009417</t>
  </si>
  <si>
    <t xml:space="preserve">OI009418</t>
  </si>
  <si>
    <t xml:space="preserve">OI009419</t>
  </si>
  <si>
    <t xml:space="preserve">OI009420</t>
  </si>
  <si>
    <t xml:space="preserve">OI009421</t>
  </si>
  <si>
    <t xml:space="preserve">OI009422</t>
  </si>
  <si>
    <t xml:space="preserve">OI009423</t>
  </si>
  <si>
    <t xml:space="preserve">OI009424</t>
  </si>
  <si>
    <t xml:space="preserve">OI009425</t>
  </si>
  <si>
    <t xml:space="preserve">OI009426</t>
  </si>
  <si>
    <t xml:space="preserve">OI009427</t>
  </si>
  <si>
    <t xml:space="preserve">OI009428</t>
  </si>
  <si>
    <t xml:space="preserve">OI009429</t>
  </si>
  <si>
    <t xml:space="preserve">OI009430</t>
  </si>
  <si>
    <t xml:space="preserve">OI009431</t>
  </si>
  <si>
    <t xml:space="preserve">OI009432</t>
  </si>
  <si>
    <t xml:space="preserve">OI009433</t>
  </si>
  <si>
    <t xml:space="preserve">OI009434</t>
  </si>
  <si>
    <t xml:space="preserve">OI009435</t>
  </si>
  <si>
    <t xml:space="preserve">OI009436</t>
  </si>
  <si>
    <t xml:space="preserve">OI009437</t>
  </si>
  <si>
    <t xml:space="preserve">OI009438</t>
  </si>
  <si>
    <t xml:space="preserve">OI009439</t>
  </si>
  <si>
    <t xml:space="preserve">OI009440</t>
  </si>
  <si>
    <t xml:space="preserve">OI009441</t>
  </si>
  <si>
    <t xml:space="preserve">OI009442</t>
  </si>
  <si>
    <t xml:space="preserve">OI009443</t>
  </si>
  <si>
    <t xml:space="preserve">OI009444</t>
  </si>
  <si>
    <t xml:space="preserve">OI009445</t>
  </si>
  <si>
    <t xml:space="preserve">OI009446</t>
  </si>
  <si>
    <t xml:space="preserve">OI009447</t>
  </si>
  <si>
    <t xml:space="preserve">OI009448</t>
  </si>
  <si>
    <t xml:space="preserve">OI009449</t>
  </si>
  <si>
    <t xml:space="preserve">OI009450</t>
  </si>
  <si>
    <t xml:space="preserve">OI009451</t>
  </si>
  <si>
    <t xml:space="preserve">OI009452</t>
  </si>
  <si>
    <t xml:space="preserve">OI009453</t>
  </si>
  <si>
    <t xml:space="preserve">OI009454</t>
  </si>
  <si>
    <t xml:space="preserve">OI009455</t>
  </si>
  <si>
    <t xml:space="preserve">OI009456</t>
  </si>
  <si>
    <t xml:space="preserve">OI009457</t>
  </si>
  <si>
    <t xml:space="preserve">OI009458</t>
  </si>
  <si>
    <t xml:space="preserve">OI009459</t>
  </si>
  <si>
    <t xml:space="preserve">OI009460</t>
  </si>
  <si>
    <t xml:space="preserve">OI009461</t>
  </si>
  <si>
    <t xml:space="preserve">OI009462</t>
  </si>
  <si>
    <t xml:space="preserve">OI009463</t>
  </si>
  <si>
    <t xml:space="preserve">OI009464</t>
  </si>
  <si>
    <t xml:space="preserve">OI009465</t>
  </si>
  <si>
    <t xml:space="preserve">OI009466</t>
  </si>
  <si>
    <t xml:space="preserve">OI009467</t>
  </si>
  <si>
    <t xml:space="preserve">OI009468</t>
  </si>
  <si>
    <t xml:space="preserve">OI009469</t>
  </si>
  <si>
    <t xml:space="preserve">OI009470</t>
  </si>
  <si>
    <t xml:space="preserve">OI009471</t>
  </si>
  <si>
    <t xml:space="preserve">OI009472</t>
  </si>
  <si>
    <t xml:space="preserve">OI009473</t>
  </si>
  <si>
    <t xml:space="preserve">OI009474</t>
  </si>
  <si>
    <t xml:space="preserve">OI009475</t>
  </si>
  <si>
    <t xml:space="preserve">OI009476</t>
  </si>
  <si>
    <t xml:space="preserve">OI009477</t>
  </si>
  <si>
    <t xml:space="preserve">OI009478</t>
  </si>
  <si>
    <t xml:space="preserve">OI009479</t>
  </si>
  <si>
    <t xml:space="preserve">OI009480</t>
  </si>
  <si>
    <t xml:space="preserve">OI009481</t>
  </si>
  <si>
    <t xml:space="preserve">OI009482</t>
  </si>
  <si>
    <t xml:space="preserve">OI009483</t>
  </si>
  <si>
    <t xml:space="preserve">OI009484</t>
  </si>
  <si>
    <t xml:space="preserve">OI009485</t>
  </si>
  <si>
    <t xml:space="preserve">OI009486</t>
  </si>
  <si>
    <t xml:space="preserve">OI009487</t>
  </si>
  <si>
    <t xml:space="preserve">OI009488</t>
  </si>
  <si>
    <t xml:space="preserve">OI009489</t>
  </si>
  <si>
    <t xml:space="preserve">OI009490</t>
  </si>
  <si>
    <t xml:space="preserve">OI009491</t>
  </si>
  <si>
    <t xml:space="preserve">OI009492</t>
  </si>
  <si>
    <t xml:space="preserve">OI009493</t>
  </si>
  <si>
    <t xml:space="preserve">OI009494</t>
  </si>
  <si>
    <t xml:space="preserve">OI009495</t>
  </si>
  <si>
    <t xml:space="preserve">OI009496</t>
  </si>
  <si>
    <t xml:space="preserve">OI009497</t>
  </si>
  <si>
    <t xml:space="preserve">OI009498</t>
  </si>
  <si>
    <t xml:space="preserve">OI009499</t>
  </si>
  <si>
    <t xml:space="preserve">OI009500</t>
  </si>
  <si>
    <t xml:space="preserve">OI009501</t>
  </si>
  <si>
    <t xml:space="preserve">OI009502</t>
  </si>
  <si>
    <t xml:space="preserve">OI009503</t>
  </si>
  <si>
    <t xml:space="preserve">OI009504</t>
  </si>
  <si>
    <t xml:space="preserve">OI009505</t>
  </si>
  <si>
    <t xml:space="preserve">OI009506</t>
  </si>
  <si>
    <t xml:space="preserve">OI009507</t>
  </si>
  <si>
    <t xml:space="preserve">OI009508</t>
  </si>
  <si>
    <t xml:space="preserve">OI009509</t>
  </si>
  <si>
    <t xml:space="preserve">OI009510</t>
  </si>
  <si>
    <t xml:space="preserve">OI009511</t>
  </si>
  <si>
    <t xml:space="preserve">OI009512</t>
  </si>
  <si>
    <t xml:space="preserve">OI009513</t>
  </si>
  <si>
    <t xml:space="preserve">OI009514</t>
  </si>
  <si>
    <t xml:space="preserve">OI009515</t>
  </si>
  <si>
    <t xml:space="preserve">OI009516</t>
  </si>
  <si>
    <t xml:space="preserve">OI009517</t>
  </si>
  <si>
    <t xml:space="preserve">OI009518</t>
  </si>
  <si>
    <t xml:space="preserve">OI009519</t>
  </si>
  <si>
    <t xml:space="preserve">OI009520</t>
  </si>
  <si>
    <t xml:space="preserve">OI009521</t>
  </si>
  <si>
    <t xml:space="preserve">OI009522</t>
  </si>
  <si>
    <t xml:space="preserve">OI009523</t>
  </si>
  <si>
    <t xml:space="preserve">OI009524</t>
  </si>
  <si>
    <t xml:space="preserve">OI009525</t>
  </si>
  <si>
    <t xml:space="preserve">OI009526</t>
  </si>
  <si>
    <t xml:space="preserve">OI009527</t>
  </si>
  <si>
    <t xml:space="preserve">OI009528</t>
  </si>
  <si>
    <t xml:space="preserve">OI009529</t>
  </si>
  <si>
    <t xml:space="preserve">OI009530</t>
  </si>
  <si>
    <t xml:space="preserve">OI009531</t>
  </si>
  <si>
    <t xml:space="preserve">OI009532</t>
  </si>
  <si>
    <t xml:space="preserve">OI009533</t>
  </si>
  <si>
    <t xml:space="preserve">OI009534</t>
  </si>
  <si>
    <t xml:space="preserve">OI009535</t>
  </si>
  <si>
    <t xml:space="preserve">OI009536</t>
  </si>
  <si>
    <t xml:space="preserve">OI009537</t>
  </si>
  <si>
    <t xml:space="preserve">OI009538</t>
  </si>
  <si>
    <t xml:space="preserve">OI009539</t>
  </si>
  <si>
    <t xml:space="preserve">OI009540</t>
  </si>
  <si>
    <t xml:space="preserve">OI009541</t>
  </si>
  <si>
    <t xml:space="preserve">OI009542</t>
  </si>
  <si>
    <t xml:space="preserve">OI009543</t>
  </si>
  <si>
    <t xml:space="preserve">OI009544</t>
  </si>
  <si>
    <t xml:space="preserve">OI009545</t>
  </si>
  <si>
    <t xml:space="preserve">OI009546</t>
  </si>
  <si>
    <t xml:space="preserve">OI009547</t>
  </si>
  <si>
    <t xml:space="preserve">OI009548</t>
  </si>
  <si>
    <t xml:space="preserve">OI009549</t>
  </si>
  <si>
    <t xml:space="preserve">OI009550</t>
  </si>
  <si>
    <t xml:space="preserve">OI009551</t>
  </si>
  <si>
    <t xml:space="preserve">OI009552</t>
  </si>
  <si>
    <t xml:space="preserve">OI009553</t>
  </si>
  <si>
    <t xml:space="preserve">OI009554</t>
  </si>
  <si>
    <t xml:space="preserve">OI009555</t>
  </si>
  <si>
    <t xml:space="preserve">OI009556</t>
  </si>
  <si>
    <t xml:space="preserve">OI009557</t>
  </si>
  <si>
    <t xml:space="preserve">OI009558</t>
  </si>
  <si>
    <t xml:space="preserve">OI009559</t>
  </si>
  <si>
    <t xml:space="preserve">OI009560</t>
  </si>
  <si>
    <t xml:space="preserve">OI009561</t>
  </si>
  <si>
    <t xml:space="preserve">OI009562</t>
  </si>
  <si>
    <t xml:space="preserve">OI009563</t>
  </si>
  <si>
    <t xml:space="preserve">OI009564</t>
  </si>
  <si>
    <t xml:space="preserve">OI009565</t>
  </si>
  <si>
    <t xml:space="preserve">OI009566</t>
  </si>
  <si>
    <t xml:space="preserve">OI009567</t>
  </si>
  <si>
    <t xml:space="preserve">OI009568</t>
  </si>
  <si>
    <t xml:space="preserve">OI009569</t>
  </si>
  <si>
    <t xml:space="preserve">OI009570</t>
  </si>
  <si>
    <t xml:space="preserve">OI009571</t>
  </si>
  <si>
    <t xml:space="preserve">OI009572</t>
  </si>
  <si>
    <t xml:space="preserve">OI009573</t>
  </si>
  <si>
    <t xml:space="preserve">OI009574</t>
  </si>
  <si>
    <t xml:space="preserve">OI009575</t>
  </si>
  <si>
    <t xml:space="preserve">OI009576</t>
  </si>
  <si>
    <t xml:space="preserve">OI009577</t>
  </si>
  <si>
    <t xml:space="preserve">OI009578</t>
  </si>
  <si>
    <t xml:space="preserve">OI009579</t>
  </si>
  <si>
    <t xml:space="preserve">OI009580</t>
  </si>
  <si>
    <t xml:space="preserve">OI009581</t>
  </si>
  <si>
    <t xml:space="preserve">OI009582</t>
  </si>
  <si>
    <t xml:space="preserve">OI009583</t>
  </si>
  <si>
    <t xml:space="preserve">OI009584</t>
  </si>
  <si>
    <t xml:space="preserve">OI009585</t>
  </si>
  <si>
    <t xml:space="preserve">OI009586</t>
  </si>
  <si>
    <t xml:space="preserve">OI009587</t>
  </si>
  <si>
    <t xml:space="preserve">OI009588</t>
  </si>
  <si>
    <t xml:space="preserve">OI009589</t>
  </si>
  <si>
    <t xml:space="preserve">OI009590</t>
  </si>
  <si>
    <t xml:space="preserve">OI009591</t>
  </si>
  <si>
    <t xml:space="preserve">OI009592</t>
  </si>
  <si>
    <t xml:space="preserve">OI009593</t>
  </si>
  <si>
    <t xml:space="preserve">OI009594</t>
  </si>
  <si>
    <t xml:space="preserve">OI009595</t>
  </si>
  <si>
    <t xml:space="preserve">OI009596</t>
  </si>
  <si>
    <t xml:space="preserve">OI009597</t>
  </si>
  <si>
    <t xml:space="preserve">OI009598</t>
  </si>
  <si>
    <t xml:space="preserve">OI009599</t>
  </si>
  <si>
    <t xml:space="preserve">OI009600</t>
  </si>
  <si>
    <t xml:space="preserve">OI009601</t>
  </si>
  <si>
    <t xml:space="preserve">OI009602</t>
  </si>
  <si>
    <t xml:space="preserve">OI009603</t>
  </si>
  <si>
    <t xml:space="preserve">OI009604</t>
  </si>
  <si>
    <t xml:space="preserve">OI009605</t>
  </si>
  <si>
    <t xml:space="preserve">OI009606</t>
  </si>
  <si>
    <t xml:space="preserve">OI009607</t>
  </si>
  <si>
    <t xml:space="preserve">OI009608</t>
  </si>
  <si>
    <t xml:space="preserve">OI009609</t>
  </si>
  <si>
    <t xml:space="preserve">OI009610</t>
  </si>
  <si>
    <t xml:space="preserve">OI009611</t>
  </si>
  <si>
    <t xml:space="preserve">OI009612</t>
  </si>
  <si>
    <t xml:space="preserve">OI009613</t>
  </si>
  <si>
    <t xml:space="preserve">OI009614</t>
  </si>
  <si>
    <t xml:space="preserve">OI009615</t>
  </si>
  <si>
    <t xml:space="preserve">OI009616</t>
  </si>
  <si>
    <t xml:space="preserve">OI009617</t>
  </si>
  <si>
    <t xml:space="preserve">OI009618</t>
  </si>
  <si>
    <t xml:space="preserve">OI009619</t>
  </si>
  <si>
    <t xml:space="preserve">OI009620</t>
  </si>
  <si>
    <t xml:space="preserve">OI009621</t>
  </si>
  <si>
    <t xml:space="preserve">OI009622</t>
  </si>
  <si>
    <t xml:space="preserve">OI009623</t>
  </si>
  <si>
    <t xml:space="preserve">OI009624</t>
  </si>
  <si>
    <t xml:space="preserve">OI009625</t>
  </si>
  <si>
    <t xml:space="preserve">OI009626</t>
  </si>
  <si>
    <t xml:space="preserve">OI009627</t>
  </si>
  <si>
    <t xml:space="preserve">OI009628</t>
  </si>
  <si>
    <t xml:space="preserve">OI009629</t>
  </si>
  <si>
    <t xml:space="preserve">OI009630</t>
  </si>
  <si>
    <t xml:space="preserve">OI009631</t>
  </si>
  <si>
    <t xml:space="preserve">OI009632</t>
  </si>
  <si>
    <t xml:space="preserve">OI009633</t>
  </si>
  <si>
    <t xml:space="preserve">OI009634</t>
  </si>
  <si>
    <t xml:space="preserve">OI009635</t>
  </si>
  <si>
    <t xml:space="preserve">OI009636</t>
  </si>
  <si>
    <t xml:space="preserve">OI009637</t>
  </si>
  <si>
    <t xml:space="preserve">OI009638</t>
  </si>
  <si>
    <t xml:space="preserve">OI009639</t>
  </si>
  <si>
    <t xml:space="preserve">OI009640</t>
  </si>
  <si>
    <t xml:space="preserve">OI009641</t>
  </si>
  <si>
    <t xml:space="preserve">OI009642</t>
  </si>
  <si>
    <t xml:space="preserve">OI009643</t>
  </si>
  <si>
    <t xml:space="preserve">OI009644</t>
  </si>
  <si>
    <t xml:space="preserve">OI009645</t>
  </si>
  <si>
    <t xml:space="preserve">OI009646</t>
  </si>
  <si>
    <t xml:space="preserve">OI009647</t>
  </si>
  <si>
    <t xml:space="preserve">OI009648</t>
  </si>
  <si>
    <t xml:space="preserve">OI009649</t>
  </si>
  <si>
    <t xml:space="preserve">OI009650</t>
  </si>
  <si>
    <t xml:space="preserve">OI009651</t>
  </si>
  <si>
    <t xml:space="preserve">OI009652</t>
  </si>
  <si>
    <t xml:space="preserve">OI009653</t>
  </si>
  <si>
    <t xml:space="preserve">OI009654</t>
  </si>
  <si>
    <t xml:space="preserve">OI009655</t>
  </si>
  <si>
    <t xml:space="preserve">OI009656</t>
  </si>
  <si>
    <t xml:space="preserve">OI009657</t>
  </si>
  <si>
    <t xml:space="preserve">OI009658</t>
  </si>
  <si>
    <t xml:space="preserve">OI009659</t>
  </si>
  <si>
    <t xml:space="preserve">OI009660</t>
  </si>
  <si>
    <t xml:space="preserve">OI009661</t>
  </si>
  <si>
    <t xml:space="preserve">OI009662</t>
  </si>
  <si>
    <t xml:space="preserve">OI009663</t>
  </si>
  <si>
    <t xml:space="preserve">OI009664</t>
  </si>
  <si>
    <t xml:space="preserve">OI009665</t>
  </si>
  <si>
    <t xml:space="preserve">OI009666</t>
  </si>
  <si>
    <t xml:space="preserve">OI009667</t>
  </si>
  <si>
    <t xml:space="preserve">OI009668</t>
  </si>
  <si>
    <t xml:space="preserve">OI009669</t>
  </si>
  <si>
    <t xml:space="preserve">OI009670</t>
  </si>
  <si>
    <t xml:space="preserve">OI009671</t>
  </si>
  <si>
    <t xml:space="preserve">OI009672</t>
  </si>
  <si>
    <t xml:space="preserve">OI009673</t>
  </si>
  <si>
    <t xml:space="preserve">OI009674</t>
  </si>
  <si>
    <t xml:space="preserve">OI009675</t>
  </si>
  <si>
    <t xml:space="preserve">OI009676</t>
  </si>
  <si>
    <t xml:space="preserve">OI009677</t>
  </si>
  <si>
    <t xml:space="preserve">OI009678</t>
  </si>
  <si>
    <t xml:space="preserve">OI009679</t>
  </si>
  <si>
    <t xml:space="preserve">OI009680</t>
  </si>
  <si>
    <t xml:space="preserve">OI009681</t>
  </si>
  <si>
    <t xml:space="preserve">OI009682</t>
  </si>
  <si>
    <t xml:space="preserve">OI009683</t>
  </si>
  <si>
    <t xml:space="preserve">OI009684</t>
  </si>
  <si>
    <t xml:space="preserve">OI009685</t>
  </si>
  <si>
    <t xml:space="preserve">OI009686</t>
  </si>
  <si>
    <t xml:space="preserve">OI009687</t>
  </si>
  <si>
    <t xml:space="preserve">OI009688</t>
  </si>
  <si>
    <t xml:space="preserve">OI009689</t>
  </si>
  <si>
    <t xml:space="preserve">OI009690</t>
  </si>
  <si>
    <t xml:space="preserve">OI009691</t>
  </si>
  <si>
    <t xml:space="preserve">OI009692</t>
  </si>
  <si>
    <t xml:space="preserve">OI009693</t>
  </si>
  <si>
    <t xml:space="preserve">OI009694</t>
  </si>
  <si>
    <t xml:space="preserve">OI009695</t>
  </si>
  <si>
    <t xml:space="preserve">OI009696</t>
  </si>
  <si>
    <t xml:space="preserve">OI009697</t>
  </si>
  <si>
    <t xml:space="preserve">OI009698</t>
  </si>
  <si>
    <t xml:space="preserve">OI009699</t>
  </si>
  <si>
    <t xml:space="preserve">OI009700</t>
  </si>
  <si>
    <t xml:space="preserve">OI009701</t>
  </si>
  <si>
    <t xml:space="preserve">OI009702</t>
  </si>
  <si>
    <t xml:space="preserve">OI009703</t>
  </si>
  <si>
    <t xml:space="preserve">OI009704</t>
  </si>
  <si>
    <t xml:space="preserve">OI009705</t>
  </si>
  <si>
    <t xml:space="preserve">OI009706</t>
  </si>
  <si>
    <t xml:space="preserve">OI009707</t>
  </si>
  <si>
    <t xml:space="preserve">OI009708</t>
  </si>
  <si>
    <t xml:space="preserve">OI009709</t>
  </si>
  <si>
    <t xml:space="preserve">OI009710</t>
  </si>
  <si>
    <t xml:space="preserve">OI009711</t>
  </si>
  <si>
    <t xml:space="preserve">OI009712</t>
  </si>
  <si>
    <t xml:space="preserve">OI009713</t>
  </si>
  <si>
    <t xml:space="preserve">OI009714</t>
  </si>
  <si>
    <t xml:space="preserve">OI009715</t>
  </si>
  <si>
    <t xml:space="preserve">OI009716</t>
  </si>
  <si>
    <t xml:space="preserve">OI009717</t>
  </si>
  <si>
    <t xml:space="preserve">OI009718</t>
  </si>
  <si>
    <t xml:space="preserve">OI009719</t>
  </si>
  <si>
    <t xml:space="preserve">OI009720</t>
  </si>
  <si>
    <t xml:space="preserve">OI009721</t>
  </si>
  <si>
    <t xml:space="preserve">OI009722</t>
  </si>
  <si>
    <t xml:space="preserve">OI009723</t>
  </si>
  <si>
    <t xml:space="preserve">OI009724</t>
  </si>
  <si>
    <t xml:space="preserve">OI009725</t>
  </si>
  <si>
    <t xml:space="preserve">OI009726</t>
  </si>
  <si>
    <t xml:space="preserve">OI009727</t>
  </si>
  <si>
    <t xml:space="preserve">OI009728</t>
  </si>
  <si>
    <t xml:space="preserve">OI009729</t>
  </si>
  <si>
    <t xml:space="preserve">OI009730</t>
  </si>
  <si>
    <t xml:space="preserve">OI009731</t>
  </si>
  <si>
    <t xml:space="preserve">OI009732</t>
  </si>
  <si>
    <t xml:space="preserve">OI009733</t>
  </si>
  <si>
    <t xml:space="preserve">OI009734</t>
  </si>
  <si>
    <t xml:space="preserve">OI009735</t>
  </si>
  <si>
    <t xml:space="preserve">OI009736</t>
  </si>
  <si>
    <t xml:space="preserve">OI009737</t>
  </si>
  <si>
    <t xml:space="preserve">OI009738</t>
  </si>
  <si>
    <t xml:space="preserve">OI009739</t>
  </si>
  <si>
    <t xml:space="preserve">OI009740</t>
  </si>
  <si>
    <t xml:space="preserve">OI009741</t>
  </si>
  <si>
    <t xml:space="preserve">OI009742</t>
  </si>
  <si>
    <t xml:space="preserve">OI009743</t>
  </si>
  <si>
    <t xml:space="preserve">OI009744</t>
  </si>
  <si>
    <t xml:space="preserve">OI009745</t>
  </si>
  <si>
    <t xml:space="preserve">OI009746</t>
  </si>
  <si>
    <t xml:space="preserve">OI009747</t>
  </si>
  <si>
    <t xml:space="preserve">OI009748</t>
  </si>
  <si>
    <t xml:space="preserve">OI009749</t>
  </si>
  <si>
    <t xml:space="preserve">OI009750</t>
  </si>
  <si>
    <t xml:space="preserve">OI009751</t>
  </si>
  <si>
    <t xml:space="preserve">OI009752</t>
  </si>
  <si>
    <t xml:space="preserve">OI009753</t>
  </si>
  <si>
    <t xml:space="preserve">OI009754</t>
  </si>
  <si>
    <t xml:space="preserve">OI009755</t>
  </si>
  <si>
    <t xml:space="preserve">OI009756</t>
  </si>
  <si>
    <t xml:space="preserve">OI009757</t>
  </si>
  <si>
    <t xml:space="preserve">OI009758</t>
  </si>
  <si>
    <t xml:space="preserve">OI009759</t>
  </si>
  <si>
    <t xml:space="preserve">OI009760</t>
  </si>
  <si>
    <t xml:space="preserve">OI009761</t>
  </si>
  <si>
    <t xml:space="preserve">OI009762</t>
  </si>
  <si>
    <t xml:space="preserve">OI009763</t>
  </si>
  <si>
    <t xml:space="preserve">OI009764</t>
  </si>
  <si>
    <t xml:space="preserve">OI009765</t>
  </si>
  <si>
    <t xml:space="preserve">OI009766</t>
  </si>
  <si>
    <t xml:space="preserve">OI009767</t>
  </si>
  <si>
    <t xml:space="preserve">OI009768</t>
  </si>
  <si>
    <t xml:space="preserve">OI009769</t>
  </si>
  <si>
    <t xml:space="preserve">OI009770</t>
  </si>
  <si>
    <t xml:space="preserve">OI009771</t>
  </si>
  <si>
    <t xml:space="preserve">OI009772</t>
  </si>
  <si>
    <t xml:space="preserve">OI009773</t>
  </si>
  <si>
    <t xml:space="preserve">OI009774</t>
  </si>
  <si>
    <t xml:space="preserve">OI009775</t>
  </si>
  <si>
    <t xml:space="preserve">OI009776</t>
  </si>
  <si>
    <t xml:space="preserve">OI009777</t>
  </si>
  <si>
    <t xml:space="preserve">OI009778</t>
  </si>
  <si>
    <t xml:space="preserve">OI009779</t>
  </si>
  <si>
    <t xml:space="preserve">OI009780</t>
  </si>
  <si>
    <t xml:space="preserve">OI009781</t>
  </si>
  <si>
    <t xml:space="preserve">OI009782</t>
  </si>
  <si>
    <t xml:space="preserve">OI009783</t>
  </si>
  <si>
    <t xml:space="preserve">OI009784</t>
  </si>
  <si>
    <t xml:space="preserve">OI009785</t>
  </si>
  <si>
    <t xml:space="preserve">OI009786</t>
  </si>
  <si>
    <t xml:space="preserve">OI009787</t>
  </si>
  <si>
    <t xml:space="preserve">OI009788</t>
  </si>
  <si>
    <t xml:space="preserve">OI009789</t>
  </si>
  <si>
    <t xml:space="preserve">OI009790</t>
  </si>
  <si>
    <t xml:space="preserve">OI009791</t>
  </si>
  <si>
    <t xml:space="preserve">OI009792</t>
  </si>
  <si>
    <t xml:space="preserve">OI009793</t>
  </si>
  <si>
    <t xml:space="preserve">OI009794</t>
  </si>
  <si>
    <t xml:space="preserve">OI009795</t>
  </si>
  <si>
    <t xml:space="preserve">OI009796</t>
  </si>
  <si>
    <t xml:space="preserve">OI009797</t>
  </si>
  <si>
    <t xml:space="preserve">OI009798</t>
  </si>
  <si>
    <t xml:space="preserve">OI009799</t>
  </si>
  <si>
    <t xml:space="preserve">OI009800</t>
  </si>
  <si>
    <t xml:space="preserve">OI009801</t>
  </si>
  <si>
    <t xml:space="preserve">OI009802</t>
  </si>
  <si>
    <t xml:space="preserve">OI009803</t>
  </si>
  <si>
    <t xml:space="preserve">OI009804</t>
  </si>
  <si>
    <t xml:space="preserve">OI009805</t>
  </si>
  <si>
    <t xml:space="preserve">OI009806</t>
  </si>
  <si>
    <t xml:space="preserve">OI009807</t>
  </si>
  <si>
    <t xml:space="preserve">OI009808</t>
  </si>
  <si>
    <t xml:space="preserve">OI009809</t>
  </si>
  <si>
    <t xml:space="preserve">OI009810</t>
  </si>
  <si>
    <t xml:space="preserve">OI009811</t>
  </si>
  <si>
    <t xml:space="preserve">OI009812</t>
  </si>
  <si>
    <t xml:space="preserve">OI009813</t>
  </si>
  <si>
    <t xml:space="preserve">OI009814</t>
  </si>
  <si>
    <t xml:space="preserve">OI009815</t>
  </si>
  <si>
    <t xml:space="preserve">OI009816</t>
  </si>
  <si>
    <t xml:space="preserve">OI009817</t>
  </si>
  <si>
    <t xml:space="preserve">OI009818</t>
  </si>
  <si>
    <t xml:space="preserve">OI009819</t>
  </si>
  <si>
    <t xml:space="preserve">OI009820</t>
  </si>
  <si>
    <t xml:space="preserve">OI009821</t>
  </si>
  <si>
    <t xml:space="preserve">OI009822</t>
  </si>
  <si>
    <t xml:space="preserve">OI009823</t>
  </si>
  <si>
    <t xml:space="preserve">OI009824</t>
  </si>
  <si>
    <t xml:space="preserve">OI009825</t>
  </si>
  <si>
    <t xml:space="preserve">OI009826</t>
  </si>
  <si>
    <t xml:space="preserve">OI009827</t>
  </si>
  <si>
    <t xml:space="preserve">OI009828</t>
  </si>
  <si>
    <t xml:space="preserve">OI009829</t>
  </si>
  <si>
    <t xml:space="preserve">OI009830</t>
  </si>
  <si>
    <t xml:space="preserve">OI009831</t>
  </si>
  <si>
    <t xml:space="preserve">OI009832</t>
  </si>
  <si>
    <t xml:space="preserve">OI009833</t>
  </si>
  <si>
    <t xml:space="preserve">OI009834</t>
  </si>
  <si>
    <t xml:space="preserve">OI009835</t>
  </si>
  <si>
    <t xml:space="preserve">OI009836</t>
  </si>
  <si>
    <t xml:space="preserve">OI009837</t>
  </si>
  <si>
    <t xml:space="preserve">OI009838</t>
  </si>
  <si>
    <t xml:space="preserve">OI009839</t>
  </si>
  <si>
    <t xml:space="preserve">OI009840</t>
  </si>
  <si>
    <t xml:space="preserve">OI009841</t>
  </si>
  <si>
    <t xml:space="preserve">OI009842</t>
  </si>
  <si>
    <t xml:space="preserve">OI009843</t>
  </si>
  <si>
    <t xml:space="preserve">OI009844</t>
  </si>
  <si>
    <t xml:space="preserve">OI009845</t>
  </si>
  <si>
    <t xml:space="preserve">OI009846</t>
  </si>
  <si>
    <t xml:space="preserve">OI009847</t>
  </si>
  <si>
    <t xml:space="preserve">OI009848</t>
  </si>
  <si>
    <t xml:space="preserve">OI009849</t>
  </si>
  <si>
    <t xml:space="preserve">OI009850</t>
  </si>
  <si>
    <t xml:space="preserve">OI009851</t>
  </si>
  <si>
    <t xml:space="preserve">OI009852</t>
  </si>
  <si>
    <t xml:space="preserve">OI009853</t>
  </si>
  <si>
    <t xml:space="preserve">OI009854</t>
  </si>
  <si>
    <t xml:space="preserve">OI009855</t>
  </si>
  <si>
    <t xml:space="preserve">OI009856</t>
  </si>
  <si>
    <t xml:space="preserve">OI009857</t>
  </si>
  <si>
    <t xml:space="preserve">OI009858</t>
  </si>
  <si>
    <t xml:space="preserve">OI009859</t>
  </si>
  <si>
    <t xml:space="preserve">OI009860</t>
  </si>
  <si>
    <t xml:space="preserve">OI009861</t>
  </si>
  <si>
    <t xml:space="preserve">OI009862</t>
  </si>
  <si>
    <t xml:space="preserve">OI009863</t>
  </si>
  <si>
    <t xml:space="preserve">OI009864</t>
  </si>
  <si>
    <t xml:space="preserve">OI009865</t>
  </si>
  <si>
    <t xml:space="preserve">OI009866</t>
  </si>
  <si>
    <t xml:space="preserve">OI009867</t>
  </si>
  <si>
    <t xml:space="preserve">OI009868</t>
  </si>
  <si>
    <t xml:space="preserve">OI009869</t>
  </si>
  <si>
    <t xml:space="preserve">OI009870</t>
  </si>
  <si>
    <t xml:space="preserve">OI009871</t>
  </si>
  <si>
    <t xml:space="preserve">OI009872</t>
  </si>
  <si>
    <t xml:space="preserve">OI009873</t>
  </si>
  <si>
    <t xml:space="preserve">OI009874</t>
  </si>
  <si>
    <t xml:space="preserve">OI009875</t>
  </si>
  <si>
    <t xml:space="preserve">OI009876</t>
  </si>
  <si>
    <t xml:space="preserve">OI009877</t>
  </si>
  <si>
    <t xml:space="preserve">OI009878</t>
  </si>
  <si>
    <t xml:space="preserve">OI009879</t>
  </si>
  <si>
    <t xml:space="preserve">OI009880</t>
  </si>
  <si>
    <t xml:space="preserve">OI009881</t>
  </si>
  <si>
    <t xml:space="preserve">OI009882</t>
  </si>
  <si>
    <t xml:space="preserve">OI009883</t>
  </si>
  <si>
    <t xml:space="preserve">OI009884</t>
  </si>
  <si>
    <t xml:space="preserve">OI009885</t>
  </si>
  <si>
    <t xml:space="preserve">OI009886</t>
  </si>
  <si>
    <t xml:space="preserve">OI009887</t>
  </si>
  <si>
    <t xml:space="preserve">OI009888</t>
  </si>
  <si>
    <t xml:space="preserve">OI009889</t>
  </si>
  <si>
    <t xml:space="preserve">OI009890</t>
  </si>
  <si>
    <t xml:space="preserve">OI009891</t>
  </si>
  <si>
    <t xml:space="preserve">OI009892</t>
  </si>
  <si>
    <t xml:space="preserve">OI009893</t>
  </si>
  <si>
    <t xml:space="preserve">OI009894</t>
  </si>
  <si>
    <t xml:space="preserve">OI009895</t>
  </si>
  <si>
    <t xml:space="preserve">OI009896</t>
  </si>
  <si>
    <t xml:space="preserve">OI009897</t>
  </si>
  <si>
    <t xml:space="preserve">OI009898</t>
  </si>
  <si>
    <t xml:space="preserve">OI009899</t>
  </si>
  <si>
    <t xml:space="preserve">OI009900</t>
  </si>
  <si>
    <t xml:space="preserve">OI009901</t>
  </si>
  <si>
    <t xml:space="preserve">OI009902</t>
  </si>
  <si>
    <t xml:space="preserve">OI009903</t>
  </si>
  <si>
    <t xml:space="preserve">OI009904</t>
  </si>
  <si>
    <t xml:space="preserve">OI009905</t>
  </si>
  <si>
    <t xml:space="preserve">OI009906</t>
  </si>
  <si>
    <t xml:space="preserve">OI009907</t>
  </si>
  <si>
    <t xml:space="preserve">OI009908</t>
  </si>
  <si>
    <t xml:space="preserve">OI009909</t>
  </si>
  <si>
    <t xml:space="preserve">OI009910</t>
  </si>
  <si>
    <t xml:space="preserve">OI009911</t>
  </si>
  <si>
    <t xml:space="preserve">OI009912</t>
  </si>
  <si>
    <t xml:space="preserve">OI009913</t>
  </si>
  <si>
    <t xml:space="preserve">OI009914</t>
  </si>
  <si>
    <t xml:space="preserve">OI009915</t>
  </si>
  <si>
    <t xml:space="preserve">OI009916</t>
  </si>
  <si>
    <t xml:space="preserve">OI009917</t>
  </si>
  <si>
    <t xml:space="preserve">OI009918</t>
  </si>
  <si>
    <t xml:space="preserve">OI009919</t>
  </si>
  <si>
    <t xml:space="preserve">OI009920</t>
  </si>
  <si>
    <t xml:space="preserve">OI009921</t>
  </si>
  <si>
    <t xml:space="preserve">OI009922</t>
  </si>
  <si>
    <t xml:space="preserve">OI009923</t>
  </si>
  <si>
    <t xml:space="preserve">OI009924</t>
  </si>
  <si>
    <t xml:space="preserve">OI009925</t>
  </si>
  <si>
    <t xml:space="preserve">OI009926</t>
  </si>
  <si>
    <t xml:space="preserve">OI009927</t>
  </si>
  <si>
    <t xml:space="preserve">OI009928</t>
  </si>
  <si>
    <t xml:space="preserve">OI009929</t>
  </si>
  <si>
    <t xml:space="preserve">OI009930</t>
  </si>
  <si>
    <t xml:space="preserve">OI009931</t>
  </si>
  <si>
    <t xml:space="preserve">OI009932</t>
  </si>
  <si>
    <t xml:space="preserve">OI009933</t>
  </si>
  <si>
    <t xml:space="preserve">OI009934</t>
  </si>
  <si>
    <t xml:space="preserve">OI009935</t>
  </si>
  <si>
    <t xml:space="preserve">OI009936</t>
  </si>
  <si>
    <t xml:space="preserve">OI009937</t>
  </si>
  <si>
    <t xml:space="preserve">OI009938</t>
  </si>
  <si>
    <t xml:space="preserve">OI009939</t>
  </si>
  <si>
    <t xml:space="preserve">OI009940</t>
  </si>
  <si>
    <t xml:space="preserve">OI009941</t>
  </si>
  <si>
    <t xml:space="preserve">OI009942</t>
  </si>
  <si>
    <t xml:space="preserve">OI009943</t>
  </si>
  <si>
    <t xml:space="preserve">OI009944</t>
  </si>
  <si>
    <t xml:space="preserve">OI009945</t>
  </si>
  <si>
    <t xml:space="preserve">OI009946</t>
  </si>
  <si>
    <t xml:space="preserve">OI009947</t>
  </si>
  <si>
    <t xml:space="preserve">OI009948</t>
  </si>
  <si>
    <t xml:space="preserve">OI009949</t>
  </si>
  <si>
    <t xml:space="preserve">OI009950</t>
  </si>
  <si>
    <t xml:space="preserve">OI009951</t>
  </si>
  <si>
    <t xml:space="preserve">OI009952</t>
  </si>
  <si>
    <t xml:space="preserve">OI009953</t>
  </si>
  <si>
    <t xml:space="preserve">OI009954</t>
  </si>
  <si>
    <t xml:space="preserve">OI009955</t>
  </si>
  <si>
    <t xml:space="preserve">OI009956</t>
  </si>
  <si>
    <t xml:space="preserve">OI009957</t>
  </si>
  <si>
    <t xml:space="preserve">OI009958</t>
  </si>
  <si>
    <t xml:space="preserve">OI009959</t>
  </si>
  <si>
    <t xml:space="preserve">OI009960</t>
  </si>
  <si>
    <t xml:space="preserve">OI009961</t>
  </si>
  <si>
    <t xml:space="preserve">OI009962</t>
  </si>
  <si>
    <t xml:space="preserve">OI009963</t>
  </si>
  <si>
    <t xml:space="preserve">OI009964</t>
  </si>
  <si>
    <t xml:space="preserve">OI009965</t>
  </si>
  <si>
    <t xml:space="preserve">OI009966</t>
  </si>
  <si>
    <t xml:space="preserve">OI009967</t>
  </si>
  <si>
    <t xml:space="preserve">OI009968</t>
  </si>
  <si>
    <t xml:space="preserve">OI009969</t>
  </si>
  <si>
    <t xml:space="preserve">OI009970</t>
  </si>
  <si>
    <t xml:space="preserve">OI009971</t>
  </si>
  <si>
    <t xml:space="preserve">OI009972</t>
  </si>
  <si>
    <t xml:space="preserve">OI009973</t>
  </si>
  <si>
    <t xml:space="preserve">OI009974</t>
  </si>
  <si>
    <t xml:space="preserve">OI009975</t>
  </si>
  <si>
    <t xml:space="preserve">OI009976</t>
  </si>
  <si>
    <t xml:space="preserve">OI009977</t>
  </si>
  <si>
    <t xml:space="preserve">OI009978</t>
  </si>
  <si>
    <t xml:space="preserve">OI009979</t>
  </si>
  <si>
    <t xml:space="preserve">OI009980</t>
  </si>
  <si>
    <t xml:space="preserve">OI009981</t>
  </si>
  <si>
    <t xml:space="preserve">OI009982</t>
  </si>
  <si>
    <t xml:space="preserve">OI009983</t>
  </si>
  <si>
    <t xml:space="preserve">OI009984</t>
  </si>
  <si>
    <t xml:space="preserve">OI009985</t>
  </si>
  <si>
    <t xml:space="preserve">OI009986</t>
  </si>
  <si>
    <t xml:space="preserve">OI009987</t>
  </si>
  <si>
    <t xml:space="preserve">OI009988</t>
  </si>
  <si>
    <t xml:space="preserve">OI009989</t>
  </si>
  <si>
    <t xml:space="preserve">OI009990</t>
  </si>
  <si>
    <t xml:space="preserve">OI009991</t>
  </si>
  <si>
    <t xml:space="preserve">OI009992</t>
  </si>
  <si>
    <t xml:space="preserve">OI009993</t>
  </si>
  <si>
    <t xml:space="preserve">OI009994</t>
  </si>
  <si>
    <t xml:space="preserve">OI009995</t>
  </si>
  <si>
    <t xml:space="preserve">OI009996</t>
  </si>
  <si>
    <t xml:space="preserve">OI009997</t>
  </si>
  <si>
    <t xml:space="preserve">OI009998</t>
  </si>
  <si>
    <t xml:space="preserve">OI009999</t>
  </si>
  <si>
    <t xml:space="preserve">OI010000</t>
  </si>
  <si>
    <t xml:space="preserve">OI010001</t>
  </si>
  <si>
    <t xml:space="preserve">OI010002</t>
  </si>
  <si>
    <t xml:space="preserve">OI010003</t>
  </si>
  <si>
    <t xml:space="preserve">OI010004</t>
  </si>
  <si>
    <t xml:space="preserve">OI010005</t>
  </si>
  <si>
    <t xml:space="preserve">OI010006</t>
  </si>
  <si>
    <t xml:space="preserve">OI010007</t>
  </si>
  <si>
    <t xml:space="preserve">OI010008</t>
  </si>
  <si>
    <t xml:space="preserve">OI010009</t>
  </si>
  <si>
    <t xml:space="preserve">OI010010</t>
  </si>
  <si>
    <t xml:space="preserve">OI010011</t>
  </si>
  <si>
    <t xml:space="preserve">OI010012</t>
  </si>
  <si>
    <t xml:space="preserve">OI010013</t>
  </si>
  <si>
    <t xml:space="preserve">OI010014</t>
  </si>
  <si>
    <t xml:space="preserve">OI010015</t>
  </si>
  <si>
    <t xml:space="preserve">OI010016</t>
  </si>
  <si>
    <t xml:space="preserve">OI010017</t>
  </si>
  <si>
    <t xml:space="preserve">OI010018</t>
  </si>
  <si>
    <t xml:space="preserve">OI010019</t>
  </si>
  <si>
    <t xml:space="preserve">OI010020</t>
  </si>
  <si>
    <t xml:space="preserve">OI010021</t>
  </si>
  <si>
    <t xml:space="preserve">OI010022</t>
  </si>
  <si>
    <t xml:space="preserve">OI010023</t>
  </si>
  <si>
    <t xml:space="preserve">OI010024</t>
  </si>
  <si>
    <t xml:space="preserve">OI010025</t>
  </si>
  <si>
    <t xml:space="preserve">OI010026</t>
  </si>
  <si>
    <t xml:space="preserve">OI010027</t>
  </si>
  <si>
    <t xml:space="preserve">OI010028</t>
  </si>
  <si>
    <t xml:space="preserve">OI010029</t>
  </si>
  <si>
    <t xml:space="preserve">OI010030</t>
  </si>
  <si>
    <t xml:space="preserve">OI010031</t>
  </si>
  <si>
    <t xml:space="preserve">OI010032</t>
  </si>
  <si>
    <t xml:space="preserve">OI010033</t>
  </si>
  <si>
    <t xml:space="preserve">OI010034</t>
  </si>
  <si>
    <t xml:space="preserve">OI010035</t>
  </si>
  <si>
    <t xml:space="preserve">OI010036</t>
  </si>
  <si>
    <t xml:space="preserve">OI010037</t>
  </si>
  <si>
    <t xml:space="preserve">OI010038</t>
  </si>
  <si>
    <t xml:space="preserve">OI010039</t>
  </si>
  <si>
    <t xml:space="preserve">OI010040</t>
  </si>
  <si>
    <t xml:space="preserve">OI010041</t>
  </si>
  <si>
    <t xml:space="preserve">OI010042</t>
  </si>
  <si>
    <t xml:space="preserve">OI010043</t>
  </si>
  <si>
    <t xml:space="preserve">OI010044</t>
  </si>
  <si>
    <t xml:space="preserve">OI010045</t>
  </si>
  <si>
    <t xml:space="preserve">OI010046</t>
  </si>
  <si>
    <t xml:space="preserve">OI010047</t>
  </si>
  <si>
    <t xml:space="preserve">OI010048</t>
  </si>
  <si>
    <t xml:space="preserve">OI010049</t>
  </si>
  <si>
    <t xml:space="preserve">OI010050</t>
  </si>
  <si>
    <t xml:space="preserve">OI010051</t>
  </si>
  <si>
    <t xml:space="preserve">OI010052</t>
  </si>
  <si>
    <t xml:space="preserve">OI010053</t>
  </si>
  <si>
    <t xml:space="preserve">OI010054</t>
  </si>
  <si>
    <t xml:space="preserve">OI010055</t>
  </si>
  <si>
    <t xml:space="preserve">OI010056</t>
  </si>
  <si>
    <t xml:space="preserve">OI010057</t>
  </si>
  <si>
    <t xml:space="preserve">OI010058</t>
  </si>
  <si>
    <t xml:space="preserve">OI010059</t>
  </si>
  <si>
    <t xml:space="preserve">OI010060</t>
  </si>
  <si>
    <t xml:space="preserve">OI010061</t>
  </si>
  <si>
    <t xml:space="preserve">OI010062</t>
  </si>
  <si>
    <t xml:space="preserve">OI010063</t>
  </si>
  <si>
    <t xml:space="preserve">OI010064</t>
  </si>
  <si>
    <t xml:space="preserve">OI010065</t>
  </si>
  <si>
    <t xml:space="preserve">OI010066</t>
  </si>
  <si>
    <t xml:space="preserve">OI010067</t>
  </si>
  <si>
    <t xml:space="preserve">OI010068</t>
  </si>
  <si>
    <t xml:space="preserve">OI010069</t>
  </si>
  <si>
    <t xml:space="preserve">OI010070</t>
  </si>
  <si>
    <t xml:space="preserve">OI010071</t>
  </si>
  <si>
    <t xml:space="preserve">OI010072</t>
  </si>
  <si>
    <t xml:space="preserve">OI010073</t>
  </si>
  <si>
    <t xml:space="preserve">OI010074</t>
  </si>
  <si>
    <t xml:space="preserve">OI010075</t>
  </si>
  <si>
    <t xml:space="preserve">OI010076</t>
  </si>
  <si>
    <t xml:space="preserve">OI010077</t>
  </si>
  <si>
    <t xml:space="preserve">OI010078</t>
  </si>
  <si>
    <t xml:space="preserve">OI010079</t>
  </si>
  <si>
    <t xml:space="preserve">OI010080</t>
  </si>
  <si>
    <t xml:space="preserve">OI010081</t>
  </si>
  <si>
    <t xml:space="preserve">OI010082</t>
  </si>
  <si>
    <t xml:space="preserve">OI010083</t>
  </si>
  <si>
    <t xml:space="preserve">OI010084</t>
  </si>
  <si>
    <t xml:space="preserve">OI010085</t>
  </si>
  <si>
    <t xml:space="preserve">OI010086</t>
  </si>
  <si>
    <t xml:space="preserve">OI010087</t>
  </si>
  <si>
    <t xml:space="preserve">OI010088</t>
  </si>
  <si>
    <t xml:space="preserve">OI010089</t>
  </si>
  <si>
    <t xml:space="preserve">OI010090</t>
  </si>
  <si>
    <t xml:space="preserve">OI010091</t>
  </si>
  <si>
    <t xml:space="preserve">OI010092</t>
  </si>
  <si>
    <t xml:space="preserve">OI010093</t>
  </si>
  <si>
    <t xml:space="preserve">OI010094</t>
  </si>
  <si>
    <t xml:space="preserve">OI010095</t>
  </si>
  <si>
    <t xml:space="preserve">OI010096</t>
  </si>
  <si>
    <t xml:space="preserve">OI010097</t>
  </si>
  <si>
    <t xml:space="preserve">OI010098</t>
  </si>
  <si>
    <t xml:space="preserve">OI010099</t>
  </si>
  <si>
    <t xml:space="preserve">OI010100</t>
  </si>
  <si>
    <t xml:space="preserve">OI010101</t>
  </si>
  <si>
    <t xml:space="preserve">OI010102</t>
  </si>
  <si>
    <t xml:space="preserve">OI010103</t>
  </si>
  <si>
    <t xml:space="preserve">OI010104</t>
  </si>
  <si>
    <t xml:space="preserve">OI010105</t>
  </si>
  <si>
    <t xml:space="preserve">OI010106</t>
  </si>
  <si>
    <t xml:space="preserve">OI010107</t>
  </si>
  <si>
    <t xml:space="preserve">OI010108</t>
  </si>
  <si>
    <t xml:space="preserve">OI010109</t>
  </si>
  <si>
    <t xml:space="preserve">OI010110</t>
  </si>
  <si>
    <t xml:space="preserve">OI010111</t>
  </si>
  <si>
    <t xml:space="preserve">OI010112</t>
  </si>
  <si>
    <t xml:space="preserve">OI010113</t>
  </si>
  <si>
    <t xml:space="preserve">OI010114</t>
  </si>
  <si>
    <t xml:space="preserve">OI010115</t>
  </si>
  <si>
    <t xml:space="preserve">OI010116</t>
  </si>
  <si>
    <t xml:space="preserve">OI010117</t>
  </si>
  <si>
    <t xml:space="preserve">OI010118</t>
  </si>
  <si>
    <t xml:space="preserve">OI010119</t>
  </si>
  <si>
    <t xml:space="preserve">OI010120</t>
  </si>
  <si>
    <t xml:space="preserve">OI010121</t>
  </si>
  <si>
    <t xml:space="preserve">OI010122</t>
  </si>
  <si>
    <t xml:space="preserve">OI010123</t>
  </si>
  <si>
    <t xml:space="preserve">OI010124</t>
  </si>
  <si>
    <t xml:space="preserve">OI010125</t>
  </si>
  <si>
    <t xml:space="preserve">OI010126</t>
  </si>
  <si>
    <t xml:space="preserve">OI010127</t>
  </si>
  <si>
    <t xml:space="preserve">OI010128</t>
  </si>
  <si>
    <t xml:space="preserve">OI010129</t>
  </si>
  <si>
    <t xml:space="preserve">OI010130</t>
  </si>
  <si>
    <t xml:space="preserve">OI010131</t>
  </si>
  <si>
    <t xml:space="preserve">OI010132</t>
  </si>
  <si>
    <t xml:space="preserve">OI010133</t>
  </si>
  <si>
    <t xml:space="preserve">OI010134</t>
  </si>
  <si>
    <t xml:space="preserve">OI010135</t>
  </si>
  <si>
    <t xml:space="preserve">OI010136</t>
  </si>
  <si>
    <t xml:space="preserve">OI010137</t>
  </si>
  <si>
    <t xml:space="preserve">OI010138</t>
  </si>
  <si>
    <t xml:space="preserve">OI010139</t>
  </si>
  <si>
    <t xml:space="preserve">OI010140</t>
  </si>
  <si>
    <t xml:space="preserve">OI010141</t>
  </si>
  <si>
    <t xml:space="preserve">OI010142</t>
  </si>
  <si>
    <t xml:space="preserve">OI010143</t>
  </si>
  <si>
    <t xml:space="preserve">OI010144</t>
  </si>
  <si>
    <t xml:space="preserve">OI010145</t>
  </si>
  <si>
    <t xml:space="preserve">OI010146</t>
  </si>
  <si>
    <t xml:space="preserve">OI010147</t>
  </si>
  <si>
    <t xml:space="preserve">OI010148</t>
  </si>
  <si>
    <t xml:space="preserve">OI010149</t>
  </si>
  <si>
    <t xml:space="preserve">OI010150</t>
  </si>
  <si>
    <t xml:space="preserve">OI010151</t>
  </si>
  <si>
    <t xml:space="preserve">OI010152</t>
  </si>
  <si>
    <t xml:space="preserve">OI010153</t>
  </si>
  <si>
    <t xml:space="preserve">OI010154</t>
  </si>
  <si>
    <t xml:space="preserve">OI010155</t>
  </si>
  <si>
    <t xml:space="preserve">OI010156</t>
  </si>
  <si>
    <t xml:space="preserve">OI010157</t>
  </si>
  <si>
    <t xml:space="preserve">OI010158</t>
  </si>
  <si>
    <t xml:space="preserve">OI010159</t>
  </si>
  <si>
    <t xml:space="preserve">OI010160</t>
  </si>
  <si>
    <t xml:space="preserve">OI010161</t>
  </si>
  <si>
    <t xml:space="preserve">OI010162</t>
  </si>
  <si>
    <t xml:space="preserve">OI010163</t>
  </si>
  <si>
    <t xml:space="preserve">OI010164</t>
  </si>
  <si>
    <t xml:space="preserve">OI010165</t>
  </si>
  <si>
    <t xml:space="preserve">OI010166</t>
  </si>
  <si>
    <t xml:space="preserve">OI010167</t>
  </si>
  <si>
    <t xml:space="preserve">OI010168</t>
  </si>
  <si>
    <t xml:space="preserve">OI010169</t>
  </si>
  <si>
    <t xml:space="preserve">OI010170</t>
  </si>
  <si>
    <t xml:space="preserve">OI010171</t>
  </si>
  <si>
    <t xml:space="preserve">OI010172</t>
  </si>
  <si>
    <t xml:space="preserve">OI010173</t>
  </si>
  <si>
    <t xml:space="preserve">OI010174</t>
  </si>
  <si>
    <t xml:space="preserve">OI010175</t>
  </si>
  <si>
    <t xml:space="preserve">OI010176</t>
  </si>
  <si>
    <t xml:space="preserve">OI010177</t>
  </si>
  <si>
    <t xml:space="preserve">OI010178</t>
  </si>
  <si>
    <t xml:space="preserve">OI010179</t>
  </si>
  <si>
    <t xml:space="preserve">OI010180</t>
  </si>
  <si>
    <t xml:space="preserve">OI010181</t>
  </si>
  <si>
    <t xml:space="preserve">OI010182</t>
  </si>
  <si>
    <t xml:space="preserve">OI010183</t>
  </si>
  <si>
    <t xml:space="preserve">OI010184</t>
  </si>
  <si>
    <t xml:space="preserve">OI010185</t>
  </si>
  <si>
    <t xml:space="preserve">OI010186</t>
  </si>
  <si>
    <t xml:space="preserve">OI010187</t>
  </si>
  <si>
    <t xml:space="preserve">OI010188</t>
  </si>
  <si>
    <t xml:space="preserve">OI010189</t>
  </si>
  <si>
    <t xml:space="preserve">OI010190</t>
  </si>
  <si>
    <t xml:space="preserve">OI010191</t>
  </si>
  <si>
    <t xml:space="preserve">OI010192</t>
  </si>
  <si>
    <t xml:space="preserve">OI010193</t>
  </si>
  <si>
    <t xml:space="preserve">OI010194</t>
  </si>
  <si>
    <t xml:space="preserve">OI010195</t>
  </si>
  <si>
    <t xml:space="preserve">OI010196</t>
  </si>
  <si>
    <t xml:space="preserve">OI010197</t>
  </si>
  <si>
    <t xml:space="preserve">OI010198</t>
  </si>
  <si>
    <t xml:space="preserve">OI010199</t>
  </si>
  <si>
    <t xml:space="preserve">OI010200</t>
  </si>
  <si>
    <t xml:space="preserve">OI010201</t>
  </si>
  <si>
    <t xml:space="preserve">OI010202</t>
  </si>
  <si>
    <t xml:space="preserve">OI010203</t>
  </si>
  <si>
    <t xml:space="preserve">OI010204</t>
  </si>
  <si>
    <t xml:space="preserve">OI010205</t>
  </si>
  <si>
    <t xml:space="preserve">OI010206</t>
  </si>
  <si>
    <t xml:space="preserve">OI010207</t>
  </si>
  <si>
    <t xml:space="preserve">OI010208</t>
  </si>
  <si>
    <t xml:space="preserve">OI010209</t>
  </si>
  <si>
    <t xml:space="preserve">OI010210</t>
  </si>
  <si>
    <t xml:space="preserve">OI010211</t>
  </si>
  <si>
    <t xml:space="preserve">OI010212</t>
  </si>
  <si>
    <t xml:space="preserve">OI010213</t>
  </si>
  <si>
    <t xml:space="preserve">OI010214</t>
  </si>
  <si>
    <t xml:space="preserve">OI010215</t>
  </si>
  <si>
    <t xml:space="preserve">OI010216</t>
  </si>
  <si>
    <t xml:space="preserve">OI010217</t>
  </si>
  <si>
    <t xml:space="preserve">OI010218</t>
  </si>
  <si>
    <t xml:space="preserve">OI010219</t>
  </si>
  <si>
    <t xml:space="preserve">OI010220</t>
  </si>
  <si>
    <t xml:space="preserve">OI010221</t>
  </si>
  <si>
    <t xml:space="preserve">OI010222</t>
  </si>
  <si>
    <t xml:space="preserve">OI010223</t>
  </si>
  <si>
    <t xml:space="preserve">OI010224</t>
  </si>
  <si>
    <t xml:space="preserve">OI010225</t>
  </si>
  <si>
    <t xml:space="preserve">OI010226</t>
  </si>
  <si>
    <t xml:space="preserve">OI010227</t>
  </si>
  <si>
    <t xml:space="preserve">OI010228</t>
  </si>
  <si>
    <t xml:space="preserve">OI010229</t>
  </si>
  <si>
    <t xml:space="preserve">OI010230</t>
  </si>
  <si>
    <t xml:space="preserve">OI010231</t>
  </si>
  <si>
    <t xml:space="preserve">OI010232</t>
  </si>
  <si>
    <t xml:space="preserve">OI010233</t>
  </si>
  <si>
    <t xml:space="preserve">OI010234</t>
  </si>
  <si>
    <t xml:space="preserve">OI010235</t>
  </si>
  <si>
    <t xml:space="preserve">OI010236</t>
  </si>
  <si>
    <t xml:space="preserve">OI010237</t>
  </si>
  <si>
    <t xml:space="preserve">OI010238</t>
  </si>
  <si>
    <t xml:space="preserve">OI010239</t>
  </si>
  <si>
    <t xml:space="preserve">OI010240</t>
  </si>
  <si>
    <t xml:space="preserve">OI010241</t>
  </si>
  <si>
    <t xml:space="preserve">OI010242</t>
  </si>
  <si>
    <t xml:space="preserve">OI010243</t>
  </si>
  <si>
    <t xml:space="preserve">OI010244</t>
  </si>
  <si>
    <t xml:space="preserve">OI010245</t>
  </si>
  <si>
    <t xml:space="preserve">OI010246</t>
  </si>
  <si>
    <t xml:space="preserve">OI010247</t>
  </si>
  <si>
    <t xml:space="preserve">OI010248</t>
  </si>
  <si>
    <t xml:space="preserve">OI010249</t>
  </si>
  <si>
    <t xml:space="preserve">OI010250</t>
  </si>
  <si>
    <t xml:space="preserve">OI010251</t>
  </si>
  <si>
    <t xml:space="preserve">OI010252</t>
  </si>
  <si>
    <t xml:space="preserve">OI010253</t>
  </si>
  <si>
    <t xml:space="preserve">OI010254</t>
  </si>
  <si>
    <t xml:space="preserve">OI010255</t>
  </si>
  <si>
    <t xml:space="preserve">OI010256</t>
  </si>
  <si>
    <t xml:space="preserve">OI010257</t>
  </si>
  <si>
    <t xml:space="preserve">OI010258</t>
  </si>
  <si>
    <t xml:space="preserve">OI010259</t>
  </si>
  <si>
    <t xml:space="preserve">OI010260</t>
  </si>
  <si>
    <t xml:space="preserve">OI010261</t>
  </si>
  <si>
    <t xml:space="preserve">OI010262</t>
  </si>
  <si>
    <t xml:space="preserve">OI010263</t>
  </si>
  <si>
    <t xml:space="preserve">OI010264</t>
  </si>
  <si>
    <t xml:space="preserve">OI010265</t>
  </si>
  <si>
    <t xml:space="preserve">OI010266</t>
  </si>
  <si>
    <t xml:space="preserve">OI010267</t>
  </si>
  <si>
    <t xml:space="preserve">OI010268</t>
  </si>
  <si>
    <t xml:space="preserve">OI010269</t>
  </si>
  <si>
    <t xml:space="preserve">OI010270</t>
  </si>
  <si>
    <t xml:space="preserve">OI010271</t>
  </si>
  <si>
    <t xml:space="preserve">OI010272</t>
  </si>
  <si>
    <t xml:space="preserve">OI010273</t>
  </si>
  <si>
    <t xml:space="preserve">OI010274</t>
  </si>
  <si>
    <t xml:space="preserve">OI010275</t>
  </si>
  <si>
    <t xml:space="preserve">OI010276</t>
  </si>
  <si>
    <t xml:space="preserve">OI010277</t>
  </si>
  <si>
    <t xml:space="preserve">OI010278</t>
  </si>
  <si>
    <t xml:space="preserve">OI010279</t>
  </si>
  <si>
    <t xml:space="preserve">OI010280</t>
  </si>
  <si>
    <t xml:space="preserve">OI010281</t>
  </si>
  <si>
    <t xml:space="preserve">OI010282</t>
  </si>
  <si>
    <t xml:space="preserve">OI010283</t>
  </si>
  <si>
    <t xml:space="preserve">OI010284</t>
  </si>
  <si>
    <t xml:space="preserve">OI010285</t>
  </si>
  <si>
    <t xml:space="preserve">OI010286</t>
  </si>
  <si>
    <t xml:space="preserve">OI010287</t>
  </si>
  <si>
    <t xml:space="preserve">OI010288</t>
  </si>
  <si>
    <t xml:space="preserve">OI010289</t>
  </si>
  <si>
    <t xml:space="preserve">OI010290</t>
  </si>
  <si>
    <t xml:space="preserve">OI010291</t>
  </si>
  <si>
    <t xml:space="preserve">OI010292</t>
  </si>
  <si>
    <t xml:space="preserve">OI010293</t>
  </si>
  <si>
    <t xml:space="preserve">OI010294</t>
  </si>
  <si>
    <t xml:space="preserve">OI010295</t>
  </si>
  <si>
    <t xml:space="preserve">OI010296</t>
  </si>
  <si>
    <t xml:space="preserve">OI010297</t>
  </si>
  <si>
    <t xml:space="preserve">OI010298</t>
  </si>
  <si>
    <t xml:space="preserve">OI010299</t>
  </si>
  <si>
    <t xml:space="preserve">OI010300</t>
  </si>
  <si>
    <t xml:space="preserve">OI010301</t>
  </si>
  <si>
    <t xml:space="preserve">OI010302</t>
  </si>
  <si>
    <t xml:space="preserve">OI010303</t>
  </si>
  <si>
    <t xml:space="preserve">OI010304</t>
  </si>
  <si>
    <t xml:space="preserve">OI010305</t>
  </si>
  <si>
    <t xml:space="preserve">OI010306</t>
  </si>
  <si>
    <t xml:space="preserve">OI010307</t>
  </si>
  <si>
    <t xml:space="preserve">OI010308</t>
  </si>
  <si>
    <t xml:space="preserve">OI010309</t>
  </si>
  <si>
    <t xml:space="preserve">OI010310</t>
  </si>
  <si>
    <t xml:space="preserve">OI010311</t>
  </si>
  <si>
    <t xml:space="preserve">OI010312</t>
  </si>
  <si>
    <t xml:space="preserve">OI010313</t>
  </si>
  <si>
    <t xml:space="preserve">OI010314</t>
  </si>
  <si>
    <t xml:space="preserve">OI010315</t>
  </si>
  <si>
    <t xml:space="preserve">OI010316</t>
  </si>
  <si>
    <t xml:space="preserve">OI010317</t>
  </si>
  <si>
    <t xml:space="preserve">OI010318</t>
  </si>
  <si>
    <t xml:space="preserve">OI010319</t>
  </si>
  <si>
    <t xml:space="preserve">OI010320</t>
  </si>
  <si>
    <t xml:space="preserve">OI010321</t>
  </si>
  <si>
    <t xml:space="preserve">OI010322</t>
  </si>
  <si>
    <t xml:space="preserve">OI010323</t>
  </si>
  <si>
    <t xml:space="preserve">OI010324</t>
  </si>
  <si>
    <t xml:space="preserve">OI010325</t>
  </si>
  <si>
    <t xml:space="preserve">OI010326</t>
  </si>
  <si>
    <t xml:space="preserve">OI010327</t>
  </si>
  <si>
    <t xml:space="preserve">OI010328</t>
  </si>
  <si>
    <t xml:space="preserve">OI010329</t>
  </si>
  <si>
    <t xml:space="preserve">OI010330</t>
  </si>
  <si>
    <t xml:space="preserve">OI010331</t>
  </si>
  <si>
    <t xml:space="preserve">OI010332</t>
  </si>
  <si>
    <t xml:space="preserve">OI010333</t>
  </si>
  <si>
    <t xml:space="preserve">OI010334</t>
  </si>
  <si>
    <t xml:space="preserve">OI010335</t>
  </si>
  <si>
    <t xml:space="preserve">OI010336</t>
  </si>
  <si>
    <t xml:space="preserve">OI010337</t>
  </si>
  <si>
    <t xml:space="preserve">OI010338</t>
  </si>
  <si>
    <t xml:space="preserve">OI010339</t>
  </si>
  <si>
    <t xml:space="preserve">OI010340</t>
  </si>
  <si>
    <t xml:space="preserve">OI010341</t>
  </si>
  <si>
    <t xml:space="preserve">OI010342</t>
  </si>
  <si>
    <t xml:space="preserve">OI010343</t>
  </si>
  <si>
    <t xml:space="preserve">OI010344</t>
  </si>
  <si>
    <t xml:space="preserve">OI010345</t>
  </si>
  <si>
    <t xml:space="preserve">OI010346</t>
  </si>
  <si>
    <t xml:space="preserve">OI010347</t>
  </si>
  <si>
    <t xml:space="preserve">OI010348</t>
  </si>
  <si>
    <t xml:space="preserve">OI010349</t>
  </si>
  <si>
    <t xml:space="preserve">OI010350</t>
  </si>
  <si>
    <t xml:space="preserve">OI010351</t>
  </si>
  <si>
    <t xml:space="preserve">OI010352</t>
  </si>
  <si>
    <t xml:space="preserve">OI010353</t>
  </si>
  <si>
    <t xml:space="preserve">OI010354</t>
  </si>
  <si>
    <t xml:space="preserve">OI010355</t>
  </si>
  <si>
    <t xml:space="preserve">OI010356</t>
  </si>
  <si>
    <t xml:space="preserve">OI010357</t>
  </si>
  <si>
    <t xml:space="preserve">OI010358</t>
  </si>
  <si>
    <t xml:space="preserve">OI010359</t>
  </si>
  <si>
    <t xml:space="preserve">OI010360</t>
  </si>
  <si>
    <t xml:space="preserve">OI010361</t>
  </si>
  <si>
    <t xml:space="preserve">OI010362</t>
  </si>
  <si>
    <t xml:space="preserve">OI010363</t>
  </si>
  <si>
    <t xml:space="preserve">OI010364</t>
  </si>
  <si>
    <t xml:space="preserve">OI010365</t>
  </si>
  <si>
    <t xml:space="preserve">OI010366</t>
  </si>
  <si>
    <t xml:space="preserve">OI010367</t>
  </si>
  <si>
    <t xml:space="preserve">OI010368</t>
  </si>
  <si>
    <t xml:space="preserve">OI010369</t>
  </si>
  <si>
    <t xml:space="preserve">OI010370</t>
  </si>
  <si>
    <t xml:space="preserve">OI010371</t>
  </si>
  <si>
    <t xml:space="preserve">OI010372</t>
  </si>
  <si>
    <t xml:space="preserve">OI010373</t>
  </si>
  <si>
    <t xml:space="preserve">OI010374</t>
  </si>
  <si>
    <t xml:space="preserve">OI010375</t>
  </si>
  <si>
    <t xml:space="preserve">OI010376</t>
  </si>
  <si>
    <t xml:space="preserve">OI010377</t>
  </si>
  <si>
    <t xml:space="preserve">OI010378</t>
  </si>
  <si>
    <t xml:space="preserve">OI010379</t>
  </si>
  <si>
    <t xml:space="preserve">OI010380</t>
  </si>
  <si>
    <t xml:space="preserve">OI010381</t>
  </si>
  <si>
    <t xml:space="preserve">OI010382</t>
  </si>
  <si>
    <t xml:space="preserve">OI010383</t>
  </si>
  <si>
    <t xml:space="preserve">OI010384</t>
  </si>
  <si>
    <t xml:space="preserve">OI010385</t>
  </si>
  <si>
    <t xml:space="preserve">OI010386</t>
  </si>
  <si>
    <t xml:space="preserve">OI010387</t>
  </si>
  <si>
    <t xml:space="preserve">OI010388</t>
  </si>
  <si>
    <t xml:space="preserve">OI010389</t>
  </si>
  <si>
    <t xml:space="preserve">OI010390</t>
  </si>
  <si>
    <t xml:space="preserve">OI010391</t>
  </si>
  <si>
    <t xml:space="preserve">OI010392</t>
  </si>
  <si>
    <t xml:space="preserve">OI010393</t>
  </si>
  <si>
    <t xml:space="preserve">OI010394</t>
  </si>
  <si>
    <t xml:space="preserve">OI010395</t>
  </si>
  <si>
    <t xml:space="preserve">OI010396</t>
  </si>
  <si>
    <t xml:space="preserve">OI010397</t>
  </si>
  <si>
    <t xml:space="preserve">OI010398</t>
  </si>
  <si>
    <t xml:space="preserve">OI010399</t>
  </si>
  <si>
    <t xml:space="preserve">OI010400</t>
  </si>
  <si>
    <t xml:space="preserve">OI010401</t>
  </si>
  <si>
    <t xml:space="preserve">OI010402</t>
  </si>
  <si>
    <t xml:space="preserve">OI010403</t>
  </si>
  <si>
    <t xml:space="preserve">OI010404</t>
  </si>
  <si>
    <t xml:space="preserve">OI010405</t>
  </si>
  <si>
    <t xml:space="preserve">OI010406</t>
  </si>
  <si>
    <t xml:space="preserve">OI010407</t>
  </si>
  <si>
    <t xml:space="preserve">OI010408</t>
  </si>
  <si>
    <t xml:space="preserve">OI010409</t>
  </si>
  <si>
    <t xml:space="preserve">OI010410</t>
  </si>
  <si>
    <t xml:space="preserve">OI010411</t>
  </si>
  <si>
    <t xml:space="preserve">OI010412</t>
  </si>
  <si>
    <t xml:space="preserve">OI010413</t>
  </si>
  <si>
    <t xml:space="preserve">OI010414</t>
  </si>
  <si>
    <t xml:space="preserve">OI010415</t>
  </si>
  <si>
    <t xml:space="preserve">OI010416</t>
  </si>
  <si>
    <t xml:space="preserve">OI010417</t>
  </si>
  <si>
    <t xml:space="preserve">OI010418</t>
  </si>
  <si>
    <t xml:space="preserve">OI010419</t>
  </si>
  <si>
    <t xml:space="preserve">OI010420</t>
  </si>
  <si>
    <t xml:space="preserve">OI010421</t>
  </si>
  <si>
    <t xml:space="preserve">OI010422</t>
  </si>
  <si>
    <t xml:space="preserve">OI010423</t>
  </si>
  <si>
    <t xml:space="preserve">OI010424</t>
  </si>
  <si>
    <t xml:space="preserve">OI010425</t>
  </si>
  <si>
    <t xml:space="preserve">OI010426</t>
  </si>
  <si>
    <t xml:space="preserve">OI010427</t>
  </si>
  <si>
    <t xml:space="preserve">OI010428</t>
  </si>
  <si>
    <t xml:space="preserve">OI010429</t>
  </si>
  <si>
    <t xml:space="preserve">OI010430</t>
  </si>
  <si>
    <t xml:space="preserve">OI010431</t>
  </si>
  <si>
    <t xml:space="preserve">OI010432</t>
  </si>
  <si>
    <t xml:space="preserve">OI010433</t>
  </si>
  <si>
    <t xml:space="preserve">OI010434</t>
  </si>
  <si>
    <t xml:space="preserve">OI010435</t>
  </si>
  <si>
    <t xml:space="preserve">OI010436</t>
  </si>
  <si>
    <t xml:space="preserve">OI010437</t>
  </si>
  <si>
    <t xml:space="preserve">OI010438</t>
  </si>
  <si>
    <t xml:space="preserve">OI010439</t>
  </si>
  <si>
    <t xml:space="preserve">OI010440</t>
  </si>
  <si>
    <t xml:space="preserve">OI010441</t>
  </si>
  <si>
    <t xml:space="preserve">OI010442</t>
  </si>
  <si>
    <t xml:space="preserve">OI010443</t>
  </si>
  <si>
    <t xml:space="preserve">OI010444</t>
  </si>
  <si>
    <t xml:space="preserve">OI010445</t>
  </si>
  <si>
    <t xml:space="preserve">OI010446</t>
  </si>
  <si>
    <t xml:space="preserve">OI010447</t>
  </si>
  <si>
    <t xml:space="preserve">OI010448</t>
  </si>
  <si>
    <t xml:space="preserve">OI010449</t>
  </si>
  <si>
    <t xml:space="preserve">OI010450</t>
  </si>
  <si>
    <t xml:space="preserve">OI010451</t>
  </si>
  <si>
    <t xml:space="preserve">OI010452</t>
  </si>
  <si>
    <t xml:space="preserve">OI010453</t>
  </si>
  <si>
    <t xml:space="preserve">OI010454</t>
  </si>
  <si>
    <t xml:space="preserve">OI010455</t>
  </si>
  <si>
    <t xml:space="preserve">OI010456</t>
  </si>
  <si>
    <t xml:space="preserve">OI010457</t>
  </si>
  <si>
    <t xml:space="preserve">OI010458</t>
  </si>
  <si>
    <t xml:space="preserve">OI010459</t>
  </si>
  <si>
    <t xml:space="preserve">OI010460</t>
  </si>
  <si>
    <t xml:space="preserve">OI010461</t>
  </si>
  <si>
    <t xml:space="preserve">OI010462</t>
  </si>
  <si>
    <t xml:space="preserve">OI010463</t>
  </si>
  <si>
    <t xml:space="preserve">OI010464</t>
  </si>
  <si>
    <t xml:space="preserve">OI010465</t>
  </si>
  <si>
    <t xml:space="preserve">OI010466</t>
  </si>
  <si>
    <t xml:space="preserve">OI010467</t>
  </si>
  <si>
    <t xml:space="preserve">OI010468</t>
  </si>
  <si>
    <t xml:space="preserve">OI010469</t>
  </si>
  <si>
    <t xml:space="preserve">OI010470</t>
  </si>
  <si>
    <t xml:space="preserve">OI010471</t>
  </si>
  <si>
    <t xml:space="preserve">OI010472</t>
  </si>
  <si>
    <t xml:space="preserve">OI010473</t>
  </si>
  <si>
    <t xml:space="preserve">OI010474</t>
  </si>
  <si>
    <t xml:space="preserve">OI010475</t>
  </si>
  <si>
    <t xml:space="preserve">OI010476</t>
  </si>
  <si>
    <t xml:space="preserve">OI010477</t>
  </si>
  <si>
    <t xml:space="preserve">OI010478</t>
  </si>
  <si>
    <t xml:space="preserve">OI010479</t>
  </si>
  <si>
    <t xml:space="preserve">OI010480</t>
  </si>
  <si>
    <t xml:space="preserve">OI010481</t>
  </si>
  <si>
    <t xml:space="preserve">OI010482</t>
  </si>
  <si>
    <t xml:space="preserve">OI010483</t>
  </si>
  <si>
    <t xml:space="preserve">OI010484</t>
  </si>
  <si>
    <t xml:space="preserve">OI010485</t>
  </si>
  <si>
    <t xml:space="preserve">OI010486</t>
  </si>
  <si>
    <t xml:space="preserve">OI010487</t>
  </si>
  <si>
    <t xml:space="preserve">OI010488</t>
  </si>
  <si>
    <t xml:space="preserve">OI010489</t>
  </si>
  <si>
    <t xml:space="preserve">OI010490</t>
  </si>
  <si>
    <t xml:space="preserve">OI010491</t>
  </si>
  <si>
    <t xml:space="preserve">OI010492</t>
  </si>
  <si>
    <t xml:space="preserve">OI010493</t>
  </si>
  <si>
    <t xml:space="preserve">OI010494</t>
  </si>
  <si>
    <t xml:space="preserve">OI010495</t>
  </si>
  <si>
    <t xml:space="preserve">OI010496</t>
  </si>
  <si>
    <t xml:space="preserve">OI010497</t>
  </si>
  <si>
    <t xml:space="preserve">OI010498</t>
  </si>
  <si>
    <t xml:space="preserve">OI010499</t>
  </si>
  <si>
    <t xml:space="preserve">OI010500</t>
  </si>
  <si>
    <t xml:space="preserve">OI010501</t>
  </si>
  <si>
    <t xml:space="preserve">OI010502</t>
  </si>
  <si>
    <t xml:space="preserve">OI010503</t>
  </si>
  <si>
    <t xml:space="preserve">OI010504</t>
  </si>
  <si>
    <t xml:space="preserve">OI010505</t>
  </si>
  <si>
    <t xml:space="preserve">OI010506</t>
  </si>
  <si>
    <t xml:space="preserve">OI010507</t>
  </si>
  <si>
    <t xml:space="preserve">OI010508</t>
  </si>
  <si>
    <t xml:space="preserve">OI010509</t>
  </si>
  <si>
    <t xml:space="preserve">OI010510</t>
  </si>
  <si>
    <t xml:space="preserve">OI010511</t>
  </si>
  <si>
    <t xml:space="preserve">OI010512</t>
  </si>
  <si>
    <t xml:space="preserve">OI010513</t>
  </si>
  <si>
    <t xml:space="preserve">OI010514</t>
  </si>
  <si>
    <t xml:space="preserve">OI010515</t>
  </si>
  <si>
    <t xml:space="preserve">OI010516</t>
  </si>
  <si>
    <t xml:space="preserve">OI010517</t>
  </si>
  <si>
    <t xml:space="preserve">OI010518</t>
  </si>
  <si>
    <t xml:space="preserve">OI010519</t>
  </si>
  <si>
    <t xml:space="preserve">OI010520</t>
  </si>
  <si>
    <t xml:space="preserve">OI010521</t>
  </si>
  <si>
    <t xml:space="preserve">OI010522</t>
  </si>
  <si>
    <t xml:space="preserve">OI010523</t>
  </si>
  <si>
    <t xml:space="preserve">OI010524</t>
  </si>
  <si>
    <t xml:space="preserve">OI010525</t>
  </si>
  <si>
    <t xml:space="preserve">OI010526</t>
  </si>
  <si>
    <t xml:space="preserve">OI010527</t>
  </si>
  <si>
    <t xml:space="preserve">OI010528</t>
  </si>
  <si>
    <t xml:space="preserve">OI010529</t>
  </si>
  <si>
    <t xml:space="preserve">OI010530</t>
  </si>
  <si>
    <t xml:space="preserve">OI010531</t>
  </si>
  <si>
    <t xml:space="preserve">OI010532</t>
  </si>
  <si>
    <t xml:space="preserve">OI010533</t>
  </si>
  <si>
    <t xml:space="preserve">OI010534</t>
  </si>
  <si>
    <t xml:space="preserve">OI010535</t>
  </si>
  <si>
    <t xml:space="preserve">OI010536</t>
  </si>
  <si>
    <t xml:space="preserve">OI010537</t>
  </si>
  <si>
    <t xml:space="preserve">OI010538</t>
  </si>
  <si>
    <t xml:space="preserve">OI010539</t>
  </si>
  <si>
    <t xml:space="preserve">OI010540</t>
  </si>
  <si>
    <t xml:space="preserve">OI010541</t>
  </si>
  <si>
    <t xml:space="preserve">OI010542</t>
  </si>
  <si>
    <t xml:space="preserve">OI010543</t>
  </si>
  <si>
    <t xml:space="preserve">OI010544</t>
  </si>
  <si>
    <t xml:space="preserve">OI010545</t>
  </si>
  <si>
    <t xml:space="preserve">OI010546</t>
  </si>
  <si>
    <t xml:space="preserve">OI010547</t>
  </si>
  <si>
    <t xml:space="preserve">OI010548</t>
  </si>
  <si>
    <t xml:space="preserve">OI010549</t>
  </si>
  <si>
    <t xml:space="preserve">OI010550</t>
  </si>
  <si>
    <t xml:space="preserve">OI010551</t>
  </si>
  <si>
    <t xml:space="preserve">OI010552</t>
  </si>
  <si>
    <t xml:space="preserve">OI010553</t>
  </si>
  <si>
    <t xml:space="preserve">OI010554</t>
  </si>
  <si>
    <t xml:space="preserve">OI010555</t>
  </si>
  <si>
    <t xml:space="preserve">OI010556</t>
  </si>
  <si>
    <t xml:space="preserve">OI010557</t>
  </si>
  <si>
    <t xml:space="preserve">OI010558</t>
  </si>
  <si>
    <t xml:space="preserve">OI010559</t>
  </si>
  <si>
    <t xml:space="preserve">OI010560</t>
  </si>
  <si>
    <t xml:space="preserve">OI010561</t>
  </si>
  <si>
    <t xml:space="preserve">OI010562</t>
  </si>
  <si>
    <t xml:space="preserve">OI010563</t>
  </si>
  <si>
    <t xml:space="preserve">OI010564</t>
  </si>
  <si>
    <t xml:space="preserve">OI010565</t>
  </si>
  <si>
    <t xml:space="preserve">OI010566</t>
  </si>
  <si>
    <t xml:space="preserve">OI010567</t>
  </si>
  <si>
    <t xml:space="preserve">OI010568</t>
  </si>
  <si>
    <t xml:space="preserve">OI010569</t>
  </si>
  <si>
    <t xml:space="preserve">OI010570</t>
  </si>
  <si>
    <t xml:space="preserve">OI010571</t>
  </si>
  <si>
    <t xml:space="preserve">OI010572</t>
  </si>
  <si>
    <t xml:space="preserve">OI010573</t>
  </si>
  <si>
    <t xml:space="preserve">OI010574</t>
  </si>
  <si>
    <t xml:space="preserve">OI010575</t>
  </si>
  <si>
    <t xml:space="preserve">OI010576</t>
  </si>
  <si>
    <t xml:space="preserve">OI010577</t>
  </si>
  <si>
    <t xml:space="preserve">OI010578</t>
  </si>
  <si>
    <t xml:space="preserve">OI010579</t>
  </si>
  <si>
    <t xml:space="preserve">OI010580</t>
  </si>
  <si>
    <t xml:space="preserve">OI010581</t>
  </si>
  <si>
    <t xml:space="preserve">OI010582</t>
  </si>
  <si>
    <t xml:space="preserve">OI010583</t>
  </si>
  <si>
    <t xml:space="preserve">OI010584</t>
  </si>
  <si>
    <t xml:space="preserve">OI010585</t>
  </si>
  <si>
    <t xml:space="preserve">OI010586</t>
  </si>
  <si>
    <t xml:space="preserve">OI010587</t>
  </si>
  <si>
    <t xml:space="preserve">OI010588</t>
  </si>
  <si>
    <t xml:space="preserve">OI010589</t>
  </si>
  <si>
    <t xml:space="preserve">OI010590</t>
  </si>
  <si>
    <t xml:space="preserve">OI010591</t>
  </si>
  <si>
    <t xml:space="preserve">OI010592</t>
  </si>
  <si>
    <t xml:space="preserve">OI010593</t>
  </si>
  <si>
    <t xml:space="preserve">OI010594</t>
  </si>
  <si>
    <t xml:space="preserve">OI010595</t>
  </si>
  <si>
    <t xml:space="preserve">OI010596</t>
  </si>
  <si>
    <t xml:space="preserve">OI010597</t>
  </si>
  <si>
    <t xml:space="preserve">OI010598</t>
  </si>
  <si>
    <t xml:space="preserve">OI010599</t>
  </si>
  <si>
    <t xml:space="preserve">OI010600</t>
  </si>
  <si>
    <t xml:space="preserve">OI010601</t>
  </si>
  <si>
    <t xml:space="preserve">OI010602</t>
  </si>
  <si>
    <t xml:space="preserve">OI010603</t>
  </si>
  <si>
    <t xml:space="preserve">OI010604</t>
  </si>
  <si>
    <t xml:space="preserve">OI010605</t>
  </si>
  <si>
    <t xml:space="preserve">OI010606</t>
  </si>
  <si>
    <t xml:space="preserve">OI010607</t>
  </si>
  <si>
    <t xml:space="preserve">OI010608</t>
  </si>
  <si>
    <t xml:space="preserve">OI010609</t>
  </si>
  <si>
    <t xml:space="preserve">OI010610</t>
  </si>
  <si>
    <t xml:space="preserve">OI010611</t>
  </si>
  <si>
    <t xml:space="preserve">OI010612</t>
  </si>
  <si>
    <t xml:space="preserve">OI010613</t>
  </si>
  <si>
    <t xml:space="preserve">OI010614</t>
  </si>
  <si>
    <t xml:space="preserve">OI010615</t>
  </si>
  <si>
    <t xml:space="preserve">OI010616</t>
  </si>
  <si>
    <t xml:space="preserve">OI010617</t>
  </si>
  <si>
    <t xml:space="preserve">OI010618</t>
  </si>
  <si>
    <t xml:space="preserve">OI010619</t>
  </si>
  <si>
    <t xml:space="preserve">OI010620</t>
  </si>
  <si>
    <t xml:space="preserve">OI010621</t>
  </si>
  <si>
    <t xml:space="preserve">OI010622</t>
  </si>
  <si>
    <t xml:space="preserve">OI010623</t>
  </si>
  <si>
    <t xml:space="preserve">OI010624</t>
  </si>
  <si>
    <t xml:space="preserve">OI010625</t>
  </si>
  <si>
    <t xml:space="preserve">OI010626</t>
  </si>
  <si>
    <t xml:space="preserve">OI010627</t>
  </si>
  <si>
    <t xml:space="preserve">OI010628</t>
  </si>
  <si>
    <t xml:space="preserve">OI010629</t>
  </si>
  <si>
    <t xml:space="preserve">OI010630</t>
  </si>
  <si>
    <t xml:space="preserve">OI010631</t>
  </si>
  <si>
    <t xml:space="preserve">OI010632</t>
  </si>
  <si>
    <t xml:space="preserve">OI010633</t>
  </si>
  <si>
    <t xml:space="preserve">OI010634</t>
  </si>
  <si>
    <t xml:space="preserve">OI010635</t>
  </si>
  <si>
    <t xml:space="preserve">OI010636</t>
  </si>
  <si>
    <t xml:space="preserve">OI010637</t>
  </si>
  <si>
    <t xml:space="preserve">OI010638</t>
  </si>
  <si>
    <t xml:space="preserve">OI010639</t>
  </si>
  <si>
    <t xml:space="preserve">OI010640</t>
  </si>
  <si>
    <t xml:space="preserve">OI010641</t>
  </si>
  <si>
    <t xml:space="preserve">OI010642</t>
  </si>
  <si>
    <t xml:space="preserve">OI010643</t>
  </si>
  <si>
    <t xml:space="preserve">OI010644</t>
  </si>
  <si>
    <t xml:space="preserve">OI010645</t>
  </si>
  <si>
    <t xml:space="preserve">OI010646</t>
  </si>
  <si>
    <t xml:space="preserve">OI010647</t>
  </si>
  <si>
    <t xml:space="preserve">OI010648</t>
  </si>
  <si>
    <t xml:space="preserve">OI010649</t>
  </si>
  <si>
    <t xml:space="preserve">OI010650</t>
  </si>
  <si>
    <t xml:space="preserve">OI010651</t>
  </si>
  <si>
    <t xml:space="preserve">OI010652</t>
  </si>
  <si>
    <t xml:space="preserve">OI010653</t>
  </si>
  <si>
    <t xml:space="preserve">OI010654</t>
  </si>
  <si>
    <t xml:space="preserve">OI010655</t>
  </si>
  <si>
    <t xml:space="preserve">OI010656</t>
  </si>
  <si>
    <t xml:space="preserve">OI010657</t>
  </si>
  <si>
    <t xml:space="preserve">OI010658</t>
  </si>
  <si>
    <t xml:space="preserve">OI010659</t>
  </si>
  <si>
    <t xml:space="preserve">OI010660</t>
  </si>
  <si>
    <t xml:space="preserve">OI010661</t>
  </si>
  <si>
    <t xml:space="preserve">OI010662</t>
  </si>
  <si>
    <t xml:space="preserve">OI010663</t>
  </si>
  <si>
    <t xml:space="preserve">OI010664</t>
  </si>
  <si>
    <t xml:space="preserve">OI010665</t>
  </si>
  <si>
    <t xml:space="preserve">OI010666</t>
  </si>
  <si>
    <t xml:space="preserve">OI010667</t>
  </si>
  <si>
    <t xml:space="preserve">OI010668</t>
  </si>
  <si>
    <t xml:space="preserve">OI010669</t>
  </si>
  <si>
    <t xml:space="preserve">OI010670</t>
  </si>
  <si>
    <t xml:space="preserve">OI010671</t>
  </si>
  <si>
    <t xml:space="preserve">OI010672</t>
  </si>
  <si>
    <t xml:space="preserve">OI010673</t>
  </si>
  <si>
    <t xml:space="preserve">OI010674</t>
  </si>
  <si>
    <t xml:space="preserve">OI010675</t>
  </si>
  <si>
    <t xml:space="preserve">OI010676</t>
  </si>
  <si>
    <t xml:space="preserve">OI010677</t>
  </si>
  <si>
    <t xml:space="preserve">OI010678</t>
  </si>
  <si>
    <t xml:space="preserve">OI010679</t>
  </si>
  <si>
    <t xml:space="preserve">OI010680</t>
  </si>
  <si>
    <t xml:space="preserve">OI010681</t>
  </si>
  <si>
    <t xml:space="preserve">OI010682</t>
  </si>
  <si>
    <t xml:space="preserve">OI010683</t>
  </si>
  <si>
    <t xml:space="preserve">OI010684</t>
  </si>
  <si>
    <t xml:space="preserve">OI010685</t>
  </si>
  <si>
    <t xml:space="preserve">OI010686</t>
  </si>
  <si>
    <t xml:space="preserve">OI010687</t>
  </si>
  <si>
    <t xml:space="preserve">OI010688</t>
  </si>
  <si>
    <t xml:space="preserve">OI010689</t>
  </si>
  <si>
    <t xml:space="preserve">OI010690</t>
  </si>
  <si>
    <t xml:space="preserve">OI010691</t>
  </si>
  <si>
    <t xml:space="preserve">OI010692</t>
  </si>
  <si>
    <t xml:space="preserve">OI010693</t>
  </si>
  <si>
    <t xml:space="preserve">OI010694</t>
  </si>
  <si>
    <t xml:space="preserve">OI010695</t>
  </si>
  <si>
    <t xml:space="preserve">OI010696</t>
  </si>
  <si>
    <t xml:space="preserve">OI010697</t>
  </si>
  <si>
    <t xml:space="preserve">OI010698</t>
  </si>
  <si>
    <t xml:space="preserve">OI010699</t>
  </si>
  <si>
    <t xml:space="preserve">OI010700</t>
  </si>
  <si>
    <t xml:space="preserve">OI010701</t>
  </si>
  <si>
    <t xml:space="preserve">OI010702</t>
  </si>
  <si>
    <t xml:space="preserve">OI010703</t>
  </si>
  <si>
    <t xml:space="preserve">OI010704</t>
  </si>
  <si>
    <t xml:space="preserve">OI010705</t>
  </si>
  <si>
    <t xml:space="preserve">OI010706</t>
  </si>
  <si>
    <t xml:space="preserve">OI010707</t>
  </si>
  <si>
    <t xml:space="preserve">OI010708</t>
  </si>
  <si>
    <t xml:space="preserve">OI010709</t>
  </si>
  <si>
    <t xml:space="preserve">OI010710</t>
  </si>
  <si>
    <t xml:space="preserve">OI010711</t>
  </si>
  <si>
    <t xml:space="preserve">OI010712</t>
  </si>
  <si>
    <t xml:space="preserve">OI010713</t>
  </si>
  <si>
    <t xml:space="preserve">OI010714</t>
  </si>
  <si>
    <t xml:space="preserve">OI010715</t>
  </si>
  <si>
    <t xml:space="preserve">OI010716</t>
  </si>
  <si>
    <t xml:space="preserve">OI010717</t>
  </si>
  <si>
    <t xml:space="preserve">OI010718</t>
  </si>
  <si>
    <t xml:space="preserve">OI010719</t>
  </si>
  <si>
    <t xml:space="preserve">OI010720</t>
  </si>
  <si>
    <t xml:space="preserve">OI010721</t>
  </si>
  <si>
    <t xml:space="preserve">OI010722</t>
  </si>
  <si>
    <t xml:space="preserve">OI010723</t>
  </si>
  <si>
    <t xml:space="preserve">OI010724</t>
  </si>
  <si>
    <t xml:space="preserve">OI010725</t>
  </si>
  <si>
    <t xml:space="preserve">OI010726</t>
  </si>
  <si>
    <t xml:space="preserve">OI010727</t>
  </si>
  <si>
    <t xml:space="preserve">OI010728</t>
  </si>
  <si>
    <t xml:space="preserve">OI010729</t>
  </si>
  <si>
    <t xml:space="preserve">OI010730</t>
  </si>
  <si>
    <t xml:space="preserve">OI010731</t>
  </si>
  <si>
    <t xml:space="preserve">OI010732</t>
  </si>
  <si>
    <t xml:space="preserve">OI010733</t>
  </si>
  <si>
    <t xml:space="preserve">OI010734</t>
  </si>
  <si>
    <t xml:space="preserve">OI010735</t>
  </si>
  <si>
    <t xml:space="preserve">OI010736</t>
  </si>
  <si>
    <t xml:space="preserve">OI010737</t>
  </si>
  <si>
    <t xml:space="preserve">OI010738</t>
  </si>
  <si>
    <t xml:space="preserve">OI010739</t>
  </si>
  <si>
    <t xml:space="preserve">OI010740</t>
  </si>
  <si>
    <t xml:space="preserve">OI010741</t>
  </si>
  <si>
    <t xml:space="preserve">OI010742</t>
  </si>
  <si>
    <t xml:space="preserve">OI010743</t>
  </si>
  <si>
    <t xml:space="preserve">OI010744</t>
  </si>
  <si>
    <t xml:space="preserve">OI010745</t>
  </si>
  <si>
    <t xml:space="preserve">OI010746</t>
  </si>
  <si>
    <t xml:space="preserve">OI010747</t>
  </si>
  <si>
    <t xml:space="preserve">OI010748</t>
  </si>
  <si>
    <t xml:space="preserve">OI010749</t>
  </si>
  <si>
    <t xml:space="preserve">OI010750</t>
  </si>
  <si>
    <t xml:space="preserve">OI010751</t>
  </si>
  <si>
    <t xml:space="preserve">OI010752</t>
  </si>
  <si>
    <t xml:space="preserve">OI010753</t>
  </si>
  <si>
    <t xml:space="preserve">OI010754</t>
  </si>
  <si>
    <t xml:space="preserve">OI010755</t>
  </si>
  <si>
    <t xml:space="preserve">OI010756</t>
  </si>
  <si>
    <t xml:space="preserve">OI010757</t>
  </si>
  <si>
    <t xml:space="preserve">OI010758</t>
  </si>
  <si>
    <t xml:space="preserve">OI010759</t>
  </si>
  <si>
    <t xml:space="preserve">OI010760</t>
  </si>
  <si>
    <t xml:space="preserve">OI010761</t>
  </si>
  <si>
    <t xml:space="preserve">OI010762</t>
  </si>
  <si>
    <t xml:space="preserve">OI010763</t>
  </si>
  <si>
    <t xml:space="preserve">OI010764</t>
  </si>
  <si>
    <t xml:space="preserve">OI010765</t>
  </si>
  <si>
    <t xml:space="preserve">OI010766</t>
  </si>
  <si>
    <t xml:space="preserve">OI010767</t>
  </si>
  <si>
    <t xml:space="preserve">OI010768</t>
  </si>
  <si>
    <t xml:space="preserve">OI010769</t>
  </si>
  <si>
    <t xml:space="preserve">OI010770</t>
  </si>
  <si>
    <t xml:space="preserve">OI010771</t>
  </si>
  <si>
    <t xml:space="preserve">OI010772</t>
  </si>
  <si>
    <t xml:space="preserve">OI010773</t>
  </si>
  <si>
    <t xml:space="preserve">OI010774</t>
  </si>
  <si>
    <t xml:space="preserve">OI010775</t>
  </si>
  <si>
    <t xml:space="preserve">OI010776</t>
  </si>
  <si>
    <t xml:space="preserve">OI010777</t>
  </si>
  <si>
    <t xml:space="preserve">OI010778</t>
  </si>
  <si>
    <t xml:space="preserve">OI010779</t>
  </si>
  <si>
    <t xml:space="preserve">OI010780</t>
  </si>
  <si>
    <t xml:space="preserve">OI010781</t>
  </si>
  <si>
    <t xml:space="preserve">OI010782</t>
  </si>
  <si>
    <t xml:space="preserve">OI010783</t>
  </si>
  <si>
    <t xml:space="preserve">OI010784</t>
  </si>
  <si>
    <t xml:space="preserve">OI010785</t>
  </si>
  <si>
    <t xml:space="preserve">OI010786</t>
  </si>
  <si>
    <t xml:space="preserve">OI010787</t>
  </si>
  <si>
    <t xml:space="preserve">OI010788</t>
  </si>
  <si>
    <t xml:space="preserve">OI010789</t>
  </si>
  <si>
    <t xml:space="preserve">OI010790</t>
  </si>
  <si>
    <t xml:space="preserve">OI010791</t>
  </si>
  <si>
    <t xml:space="preserve">OI010792</t>
  </si>
  <si>
    <t xml:space="preserve">OI010793</t>
  </si>
  <si>
    <t xml:space="preserve">OI010794</t>
  </si>
  <si>
    <t xml:space="preserve">OI010795</t>
  </si>
  <si>
    <t xml:space="preserve">OI010796</t>
  </si>
  <si>
    <t xml:space="preserve">OI010797</t>
  </si>
  <si>
    <t xml:space="preserve">OI010798</t>
  </si>
  <si>
    <t xml:space="preserve">OI010799</t>
  </si>
  <si>
    <t xml:space="preserve">OI010800</t>
  </si>
  <si>
    <t xml:space="preserve">OI010801</t>
  </si>
  <si>
    <t xml:space="preserve">OI010802</t>
  </si>
  <si>
    <t xml:space="preserve">OI010803</t>
  </si>
  <si>
    <t xml:space="preserve">OI010804</t>
  </si>
  <si>
    <t xml:space="preserve">OI010805</t>
  </si>
  <si>
    <t xml:space="preserve">OI010806</t>
  </si>
  <si>
    <t xml:space="preserve">OI010807</t>
  </si>
  <si>
    <t xml:space="preserve">OI010808</t>
  </si>
  <si>
    <t xml:space="preserve">OI010809</t>
  </si>
  <si>
    <t xml:space="preserve">OI010810</t>
  </si>
  <si>
    <t xml:space="preserve">OI010811</t>
  </si>
  <si>
    <t xml:space="preserve">OI010812</t>
  </si>
  <si>
    <t xml:space="preserve">OI010813</t>
  </si>
  <si>
    <t xml:space="preserve">OI010814</t>
  </si>
  <si>
    <t xml:space="preserve">OI010815</t>
  </si>
  <si>
    <t xml:space="preserve">OI010816</t>
  </si>
  <si>
    <t xml:space="preserve">OI010817</t>
  </si>
  <si>
    <t xml:space="preserve">OI010818</t>
  </si>
  <si>
    <t xml:space="preserve">OI010819</t>
  </si>
  <si>
    <t xml:space="preserve">OI010820</t>
  </si>
  <si>
    <t xml:space="preserve">OI010821</t>
  </si>
  <si>
    <t xml:space="preserve">OI010822</t>
  </si>
  <si>
    <t xml:space="preserve">OI010823</t>
  </si>
  <si>
    <t xml:space="preserve">OI010824</t>
  </si>
  <si>
    <t xml:space="preserve">OI010825</t>
  </si>
  <si>
    <t xml:space="preserve">OI010826</t>
  </si>
  <si>
    <t xml:space="preserve">OI010827</t>
  </si>
  <si>
    <t xml:space="preserve">OI010828</t>
  </si>
  <si>
    <t xml:space="preserve">OI010829</t>
  </si>
  <si>
    <t xml:space="preserve">OI010830</t>
  </si>
  <si>
    <t xml:space="preserve">OI010831</t>
  </si>
  <si>
    <t xml:space="preserve">OI010832</t>
  </si>
  <si>
    <t xml:space="preserve">OI010833</t>
  </si>
  <si>
    <t xml:space="preserve">OI010834</t>
  </si>
  <si>
    <t xml:space="preserve">OI010835</t>
  </si>
  <si>
    <t xml:space="preserve">OI010836</t>
  </si>
  <si>
    <t xml:space="preserve">OI010837</t>
  </si>
  <si>
    <t xml:space="preserve">OI010838</t>
  </si>
  <si>
    <t xml:space="preserve">OI010839</t>
  </si>
  <si>
    <t xml:space="preserve">OI010840</t>
  </si>
  <si>
    <t xml:space="preserve">OI010841</t>
  </si>
  <si>
    <t xml:space="preserve">OI010842</t>
  </si>
  <si>
    <t xml:space="preserve">OI010843</t>
  </si>
  <si>
    <t xml:space="preserve">OI010844</t>
  </si>
  <si>
    <t xml:space="preserve">OI010845</t>
  </si>
  <si>
    <t xml:space="preserve">OI010846</t>
  </si>
  <si>
    <t xml:space="preserve">OI010847</t>
  </si>
  <si>
    <t xml:space="preserve">OI010848</t>
  </si>
  <si>
    <t xml:space="preserve">OI010849</t>
  </si>
  <si>
    <t xml:space="preserve">OI010850</t>
  </si>
  <si>
    <t xml:space="preserve">OI010851</t>
  </si>
  <si>
    <t xml:space="preserve">OI010852</t>
  </si>
  <si>
    <t xml:space="preserve">OI010853</t>
  </si>
  <si>
    <t xml:space="preserve">OI010854</t>
  </si>
  <si>
    <t xml:space="preserve">OI010855</t>
  </si>
  <si>
    <t xml:space="preserve">OI010856</t>
  </si>
  <si>
    <t xml:space="preserve">OI010857</t>
  </si>
  <si>
    <t xml:space="preserve">OI010858</t>
  </si>
  <si>
    <t xml:space="preserve">OI010859</t>
  </si>
  <si>
    <t xml:space="preserve">OI010860</t>
  </si>
  <si>
    <t xml:space="preserve">OI010861</t>
  </si>
  <si>
    <t xml:space="preserve">OI010862</t>
  </si>
  <si>
    <t xml:space="preserve">OI010863</t>
  </si>
  <si>
    <t xml:space="preserve">OI010864</t>
  </si>
  <si>
    <t xml:space="preserve">OI010865</t>
  </si>
  <si>
    <t xml:space="preserve">OI010866</t>
  </si>
  <si>
    <t xml:space="preserve">OI010867</t>
  </si>
  <si>
    <t xml:space="preserve">OI010868</t>
  </si>
  <si>
    <t xml:space="preserve">OI010869</t>
  </si>
  <si>
    <t xml:space="preserve">OI010870</t>
  </si>
  <si>
    <t xml:space="preserve">OI010871</t>
  </si>
  <si>
    <t xml:space="preserve">OI010872</t>
  </si>
  <si>
    <t xml:space="preserve">OI010873</t>
  </si>
  <si>
    <t xml:space="preserve">OI010874</t>
  </si>
  <si>
    <t xml:space="preserve">OI010875</t>
  </si>
  <si>
    <t xml:space="preserve">OI010876</t>
  </si>
  <si>
    <t xml:space="preserve">OI010877</t>
  </si>
  <si>
    <t xml:space="preserve">OI010878</t>
  </si>
  <si>
    <t xml:space="preserve">OI010879</t>
  </si>
  <si>
    <t xml:space="preserve">OI010880</t>
  </si>
  <si>
    <t xml:space="preserve">OI010881</t>
  </si>
  <si>
    <t xml:space="preserve">OI010882</t>
  </si>
  <si>
    <t xml:space="preserve">OI010883</t>
  </si>
  <si>
    <t xml:space="preserve">OI010884</t>
  </si>
  <si>
    <t xml:space="preserve">OI010885</t>
  </si>
  <si>
    <t xml:space="preserve">OI010886</t>
  </si>
  <si>
    <t xml:space="preserve">OI010887</t>
  </si>
  <si>
    <t xml:space="preserve">OI010888</t>
  </si>
  <si>
    <t xml:space="preserve">OI010889</t>
  </si>
  <si>
    <t xml:space="preserve">OI010890</t>
  </si>
  <si>
    <t xml:space="preserve">OI010891</t>
  </si>
  <si>
    <t xml:space="preserve">OI010892</t>
  </si>
  <si>
    <t xml:space="preserve">OI010893</t>
  </si>
  <si>
    <t xml:space="preserve">OI010894</t>
  </si>
  <si>
    <t xml:space="preserve">OI010895</t>
  </si>
  <si>
    <t xml:space="preserve">OI010896</t>
  </si>
  <si>
    <t xml:space="preserve">OI010897</t>
  </si>
  <si>
    <t xml:space="preserve">OI010898</t>
  </si>
  <si>
    <t xml:space="preserve">OI010899</t>
  </si>
  <si>
    <t xml:space="preserve">OI010900</t>
  </si>
  <si>
    <t xml:space="preserve">OI010901</t>
  </si>
  <si>
    <t xml:space="preserve">OI010902</t>
  </si>
  <si>
    <t xml:space="preserve">OI010903</t>
  </si>
  <si>
    <t xml:space="preserve">OI010904</t>
  </si>
  <si>
    <t xml:space="preserve">OI010905</t>
  </si>
  <si>
    <t xml:space="preserve">OI010906</t>
  </si>
  <si>
    <t xml:space="preserve">OI010907</t>
  </si>
  <si>
    <t xml:space="preserve">OI010908</t>
  </si>
  <si>
    <t xml:space="preserve">OI010909</t>
  </si>
  <si>
    <t xml:space="preserve">OI010910</t>
  </si>
  <si>
    <t xml:space="preserve">OI010911</t>
  </si>
  <si>
    <t xml:space="preserve">OI010912</t>
  </si>
  <si>
    <t xml:space="preserve">OI010913</t>
  </si>
  <si>
    <t xml:space="preserve">OI010914</t>
  </si>
  <si>
    <t xml:space="preserve">OI010915</t>
  </si>
  <si>
    <t xml:space="preserve">OI010916</t>
  </si>
  <si>
    <t xml:space="preserve">OI010917</t>
  </si>
  <si>
    <t xml:space="preserve">OI010918</t>
  </si>
  <si>
    <t xml:space="preserve">OI010919</t>
  </si>
  <si>
    <t xml:space="preserve">OI010920</t>
  </si>
  <si>
    <t xml:space="preserve">OI010921</t>
  </si>
  <si>
    <t xml:space="preserve">OI010922</t>
  </si>
  <si>
    <t xml:space="preserve">OI010923</t>
  </si>
  <si>
    <t xml:space="preserve">OI010924</t>
  </si>
  <si>
    <t xml:space="preserve">OI010925</t>
  </si>
  <si>
    <t xml:space="preserve">OI010926</t>
  </si>
  <si>
    <t xml:space="preserve">OI010927</t>
  </si>
  <si>
    <t xml:space="preserve">OI010928</t>
  </si>
  <si>
    <t xml:space="preserve">OI010929</t>
  </si>
  <si>
    <t xml:space="preserve">OI010930</t>
  </si>
  <si>
    <t xml:space="preserve">OI010931</t>
  </si>
  <si>
    <t xml:space="preserve">OI010932</t>
  </si>
  <si>
    <t xml:space="preserve">OI010933</t>
  </si>
  <si>
    <t xml:space="preserve">OI010934</t>
  </si>
  <si>
    <t xml:space="preserve">OI010935</t>
  </si>
  <si>
    <t xml:space="preserve">OI010936</t>
  </si>
  <si>
    <t xml:space="preserve">OI010937</t>
  </si>
  <si>
    <t xml:space="preserve">OI010938</t>
  </si>
  <si>
    <t xml:space="preserve">OI010939</t>
  </si>
  <si>
    <t xml:space="preserve">OI010940</t>
  </si>
  <si>
    <t xml:space="preserve">OI010941</t>
  </si>
  <si>
    <t xml:space="preserve">OI010942</t>
  </si>
  <si>
    <t xml:space="preserve">OI010943</t>
  </si>
  <si>
    <t xml:space="preserve">OI010944</t>
  </si>
  <si>
    <t xml:space="preserve">OI010945</t>
  </si>
  <si>
    <t xml:space="preserve">OI010946</t>
  </si>
  <si>
    <t xml:space="preserve">OI010947</t>
  </si>
  <si>
    <t xml:space="preserve">OI010948</t>
  </si>
  <si>
    <t xml:space="preserve">OI010949</t>
  </si>
  <si>
    <t xml:space="preserve">OI010950</t>
  </si>
  <si>
    <t xml:space="preserve">OI010951</t>
  </si>
  <si>
    <t xml:space="preserve">OI010952</t>
  </si>
  <si>
    <t xml:space="preserve">OI010953</t>
  </si>
  <si>
    <t xml:space="preserve">OI010954</t>
  </si>
  <si>
    <t xml:space="preserve">OI010955</t>
  </si>
  <si>
    <t xml:space="preserve">OI010956</t>
  </si>
  <si>
    <t xml:space="preserve">OI010957</t>
  </si>
  <si>
    <t xml:space="preserve">OI010958</t>
  </si>
  <si>
    <t xml:space="preserve">OI010959</t>
  </si>
  <si>
    <t xml:space="preserve">OI010960</t>
  </si>
  <si>
    <t xml:space="preserve">OI010961</t>
  </si>
  <si>
    <t xml:space="preserve">OI010962</t>
  </si>
  <si>
    <t xml:space="preserve">OI010963</t>
  </si>
  <si>
    <t xml:space="preserve">OI010964</t>
  </si>
  <si>
    <t xml:space="preserve">OI010965</t>
  </si>
  <si>
    <t xml:space="preserve">OI010966</t>
  </si>
  <si>
    <t xml:space="preserve">OI010967</t>
  </si>
  <si>
    <t xml:space="preserve">OI010968</t>
  </si>
  <si>
    <t xml:space="preserve">OI010969</t>
  </si>
  <si>
    <t xml:space="preserve">OI010970</t>
  </si>
  <si>
    <t xml:space="preserve">OI010971</t>
  </si>
  <si>
    <t xml:space="preserve">OI010972</t>
  </si>
  <si>
    <t xml:space="preserve">OI010973</t>
  </si>
  <si>
    <t xml:space="preserve">OI010974</t>
  </si>
  <si>
    <t xml:space="preserve">OI010975</t>
  </si>
  <si>
    <t xml:space="preserve">OI010976</t>
  </si>
  <si>
    <t xml:space="preserve">OI010977</t>
  </si>
  <si>
    <t xml:space="preserve">OI010978</t>
  </si>
  <si>
    <t xml:space="preserve">OI010979</t>
  </si>
  <si>
    <t xml:space="preserve">OI010980</t>
  </si>
  <si>
    <t xml:space="preserve">OI010981</t>
  </si>
  <si>
    <t xml:space="preserve">OI010982</t>
  </si>
  <si>
    <t xml:space="preserve">OI010983</t>
  </si>
  <si>
    <t xml:space="preserve">OI010984</t>
  </si>
  <si>
    <t xml:space="preserve">OI010985</t>
  </si>
  <si>
    <t xml:space="preserve">OI010986</t>
  </si>
  <si>
    <t xml:space="preserve">OI010987</t>
  </si>
  <si>
    <t xml:space="preserve">OI010988</t>
  </si>
  <si>
    <t xml:space="preserve">OI010989</t>
  </si>
  <si>
    <t xml:space="preserve">OI010990</t>
  </si>
  <si>
    <t xml:space="preserve">OI010991</t>
  </si>
  <si>
    <t xml:space="preserve">OI010992</t>
  </si>
  <si>
    <t xml:space="preserve">OI010993</t>
  </si>
  <si>
    <t xml:space="preserve">OI010994</t>
  </si>
  <si>
    <t xml:space="preserve">OI010995</t>
  </si>
  <si>
    <t xml:space="preserve">OI010996</t>
  </si>
  <si>
    <t xml:space="preserve">OI010997</t>
  </si>
  <si>
    <t xml:space="preserve">OI010998</t>
  </si>
  <si>
    <t xml:space="preserve">OI010999</t>
  </si>
  <si>
    <t xml:space="preserve">OI011000</t>
  </si>
  <si>
    <t xml:space="preserve">OI011001</t>
  </si>
  <si>
    <t xml:space="preserve">OI011002</t>
  </si>
  <si>
    <t xml:space="preserve">OI011003</t>
  </si>
  <si>
    <t xml:space="preserve">OI011004</t>
  </si>
  <si>
    <t xml:space="preserve">OI011005</t>
  </si>
  <si>
    <t xml:space="preserve">OI011006</t>
  </si>
  <si>
    <t xml:space="preserve">OI011007</t>
  </si>
  <si>
    <t xml:space="preserve">OI011008</t>
  </si>
  <si>
    <t xml:space="preserve">OI011009</t>
  </si>
  <si>
    <t xml:space="preserve">OI011010</t>
  </si>
  <si>
    <t xml:space="preserve">OI011011</t>
  </si>
  <si>
    <t xml:space="preserve">OI011012</t>
  </si>
  <si>
    <t xml:space="preserve">OI011013</t>
  </si>
  <si>
    <t xml:space="preserve">OI011014</t>
  </si>
  <si>
    <t xml:space="preserve">OI011015</t>
  </si>
  <si>
    <t xml:space="preserve">OI011016</t>
  </si>
  <si>
    <t xml:space="preserve">OI011017</t>
  </si>
  <si>
    <t xml:space="preserve">OI011018</t>
  </si>
  <si>
    <t xml:space="preserve">OI011019</t>
  </si>
  <si>
    <t xml:space="preserve">OI011020</t>
  </si>
  <si>
    <t xml:space="preserve">OI011021</t>
  </si>
  <si>
    <t xml:space="preserve">OI011022</t>
  </si>
  <si>
    <t xml:space="preserve">OI011023</t>
  </si>
  <si>
    <t xml:space="preserve">OI011024</t>
  </si>
  <si>
    <t xml:space="preserve">OI011025</t>
  </si>
  <si>
    <t xml:space="preserve">OI011026</t>
  </si>
  <si>
    <t xml:space="preserve">OI011027</t>
  </si>
  <si>
    <t xml:space="preserve">OI011028</t>
  </si>
  <si>
    <t xml:space="preserve">OI011029</t>
  </si>
  <si>
    <t xml:space="preserve">OI011030</t>
  </si>
  <si>
    <t xml:space="preserve">OI011031</t>
  </si>
  <si>
    <t xml:space="preserve">OI011032</t>
  </si>
  <si>
    <t xml:space="preserve">OI011033</t>
  </si>
  <si>
    <t xml:space="preserve">OI011034</t>
  </si>
  <si>
    <t xml:space="preserve">OI011035</t>
  </si>
  <si>
    <t xml:space="preserve">OI011036</t>
  </si>
  <si>
    <t xml:space="preserve">OI011037</t>
  </si>
  <si>
    <t xml:space="preserve">OI011038</t>
  </si>
  <si>
    <t xml:space="preserve">OI011039</t>
  </si>
  <si>
    <t xml:space="preserve">OI011040</t>
  </si>
  <si>
    <t xml:space="preserve">OI011041</t>
  </si>
  <si>
    <t xml:space="preserve">OI011042</t>
  </si>
  <si>
    <t xml:space="preserve">OI011043</t>
  </si>
  <si>
    <t xml:space="preserve">OI011044</t>
  </si>
  <si>
    <t xml:space="preserve">OI011045</t>
  </si>
  <si>
    <t xml:space="preserve">OI011046</t>
  </si>
  <si>
    <t xml:space="preserve">OI011047</t>
  </si>
  <si>
    <t xml:space="preserve">OI011048</t>
  </si>
  <si>
    <t xml:space="preserve">OI011049</t>
  </si>
  <si>
    <t xml:space="preserve">OI011050</t>
  </si>
  <si>
    <t xml:space="preserve">OI011051</t>
  </si>
  <si>
    <t xml:space="preserve">OI011052</t>
  </si>
  <si>
    <t xml:space="preserve">OI011053</t>
  </si>
  <si>
    <t xml:space="preserve">OI011054</t>
  </si>
  <si>
    <t xml:space="preserve">OI011055</t>
  </si>
  <si>
    <t xml:space="preserve">OI011056</t>
  </si>
  <si>
    <t xml:space="preserve">OI011057</t>
  </si>
  <si>
    <t xml:space="preserve">OI011058</t>
  </si>
  <si>
    <t xml:space="preserve">OI011059</t>
  </si>
  <si>
    <t xml:space="preserve">OI011060</t>
  </si>
  <si>
    <t xml:space="preserve">OI011061</t>
  </si>
  <si>
    <t xml:space="preserve">OI011062</t>
  </si>
  <si>
    <t xml:space="preserve">OI011063</t>
  </si>
  <si>
    <t xml:space="preserve">OI011064</t>
  </si>
  <si>
    <t xml:space="preserve">OI011065</t>
  </si>
  <si>
    <t xml:space="preserve">OI011066</t>
  </si>
  <si>
    <t xml:space="preserve">OI011067</t>
  </si>
  <si>
    <t xml:space="preserve">OI011068</t>
  </si>
  <si>
    <t xml:space="preserve">OI011069</t>
  </si>
  <si>
    <t xml:space="preserve">OI011070</t>
  </si>
  <si>
    <t xml:space="preserve">OI011071</t>
  </si>
  <si>
    <t xml:space="preserve">OI011072</t>
  </si>
  <si>
    <t xml:space="preserve">OI011073</t>
  </si>
  <si>
    <t xml:space="preserve">OI011074</t>
  </si>
  <si>
    <t xml:space="preserve">OI011075</t>
  </si>
  <si>
    <t xml:space="preserve">OI011076</t>
  </si>
  <si>
    <t xml:space="preserve">OI011077</t>
  </si>
  <si>
    <t xml:space="preserve">OI011078</t>
  </si>
  <si>
    <t xml:space="preserve">OI011079</t>
  </si>
  <si>
    <t xml:space="preserve">OI011080</t>
  </si>
  <si>
    <t xml:space="preserve">OI011081</t>
  </si>
  <si>
    <t xml:space="preserve">OI011082</t>
  </si>
  <si>
    <t xml:space="preserve">OI011083</t>
  </si>
  <si>
    <t xml:space="preserve">OI011084</t>
  </si>
  <si>
    <t xml:space="preserve">OI011085</t>
  </si>
  <si>
    <t xml:space="preserve">OI011086</t>
  </si>
  <si>
    <t xml:space="preserve">OI011087</t>
  </si>
  <si>
    <t xml:space="preserve">OI011088</t>
  </si>
  <si>
    <t xml:space="preserve">OI011089</t>
  </si>
  <si>
    <t xml:space="preserve">OI011090</t>
  </si>
  <si>
    <t xml:space="preserve">OI011091</t>
  </si>
  <si>
    <t xml:space="preserve">OI011092</t>
  </si>
  <si>
    <t xml:space="preserve">OI011093</t>
  </si>
  <si>
    <t xml:space="preserve">OI011094</t>
  </si>
  <si>
    <t xml:space="preserve">OI011095</t>
  </si>
  <si>
    <t xml:space="preserve">OI011096</t>
  </si>
  <si>
    <t xml:space="preserve">OI011097</t>
  </si>
  <si>
    <t xml:space="preserve">OI011098</t>
  </si>
  <si>
    <t xml:space="preserve">OI011099</t>
  </si>
  <si>
    <t xml:space="preserve">OI011100</t>
  </si>
  <si>
    <t xml:space="preserve">OI011101</t>
  </si>
  <si>
    <t xml:space="preserve">OI011102</t>
  </si>
  <si>
    <t xml:space="preserve">OI011103</t>
  </si>
  <si>
    <t xml:space="preserve">OI011104</t>
  </si>
  <si>
    <t xml:space="preserve">OI011105</t>
  </si>
  <si>
    <t xml:space="preserve">OI011106</t>
  </si>
  <si>
    <t xml:space="preserve">OI011107</t>
  </si>
  <si>
    <t xml:space="preserve">OI011108</t>
  </si>
  <si>
    <t xml:space="preserve">OI011109</t>
  </si>
  <si>
    <t xml:space="preserve">OI011110</t>
  </si>
  <si>
    <t xml:space="preserve">OI011111</t>
  </si>
  <si>
    <t xml:space="preserve">OI011112</t>
  </si>
  <si>
    <t xml:space="preserve">OI011113</t>
  </si>
  <si>
    <t xml:space="preserve">OI011114</t>
  </si>
  <si>
    <t xml:space="preserve">OI011115</t>
  </si>
  <si>
    <t xml:space="preserve">OI011116</t>
  </si>
  <si>
    <t xml:space="preserve">OI011117</t>
  </si>
  <si>
    <t xml:space="preserve">OI011118</t>
  </si>
  <si>
    <t xml:space="preserve">OI011119</t>
  </si>
  <si>
    <t xml:space="preserve">OI011120</t>
  </si>
  <si>
    <t xml:space="preserve">OI011121</t>
  </si>
  <si>
    <t xml:space="preserve">OI011122</t>
  </si>
  <si>
    <t xml:space="preserve">OI011123</t>
  </si>
  <si>
    <t xml:space="preserve">OI011124</t>
  </si>
  <si>
    <t xml:space="preserve">OI011125</t>
  </si>
  <si>
    <t xml:space="preserve">OI011126</t>
  </si>
  <si>
    <t xml:space="preserve">OI011127</t>
  </si>
  <si>
    <t xml:space="preserve">OI011128</t>
  </si>
  <si>
    <t xml:space="preserve">OI011129</t>
  </si>
  <si>
    <t xml:space="preserve">OI011130</t>
  </si>
  <si>
    <t xml:space="preserve">OI011131</t>
  </si>
  <si>
    <t xml:space="preserve">OI011132</t>
  </si>
  <si>
    <t xml:space="preserve">OI011133</t>
  </si>
  <si>
    <t xml:space="preserve">OI011134</t>
  </si>
  <si>
    <t xml:space="preserve">OI011135</t>
  </si>
  <si>
    <t xml:space="preserve">OI011136</t>
  </si>
  <si>
    <t xml:space="preserve">OI011137</t>
  </si>
  <si>
    <t xml:space="preserve">OI011138</t>
  </si>
  <si>
    <t xml:space="preserve">OI011139</t>
  </si>
  <si>
    <t xml:space="preserve">OI011140</t>
  </si>
  <si>
    <t xml:space="preserve">OI011141</t>
  </si>
  <si>
    <t xml:space="preserve">OI011142</t>
  </si>
  <si>
    <t xml:space="preserve">OI011143</t>
  </si>
  <si>
    <t xml:space="preserve">OI011144</t>
  </si>
  <si>
    <t xml:space="preserve">OI011145</t>
  </si>
  <si>
    <t xml:space="preserve">OI011146</t>
  </si>
  <si>
    <t xml:space="preserve">OI011147</t>
  </si>
  <si>
    <t xml:space="preserve">OI011148</t>
  </si>
  <si>
    <t xml:space="preserve">OI011149</t>
  </si>
  <si>
    <t xml:space="preserve">OI011150</t>
  </si>
  <si>
    <t xml:space="preserve">OI011151</t>
  </si>
  <si>
    <t xml:space="preserve">OI011152</t>
  </si>
  <si>
    <t xml:space="preserve">OI011153</t>
  </si>
  <si>
    <t xml:space="preserve">OI011154</t>
  </si>
  <si>
    <t xml:space="preserve">OI011155</t>
  </si>
  <si>
    <t xml:space="preserve">OI011156</t>
  </si>
  <si>
    <t xml:space="preserve">OI011157</t>
  </si>
  <si>
    <t xml:space="preserve">OI011158</t>
  </si>
  <si>
    <t xml:space="preserve">OI011159</t>
  </si>
  <si>
    <t xml:space="preserve">OI011160</t>
  </si>
  <si>
    <t xml:space="preserve">OI011161</t>
  </si>
  <si>
    <t xml:space="preserve">OI011162</t>
  </si>
  <si>
    <t xml:space="preserve">OI011163</t>
  </si>
  <si>
    <t xml:space="preserve">OI011164</t>
  </si>
  <si>
    <t xml:space="preserve">OI011165</t>
  </si>
  <si>
    <t xml:space="preserve">OI011166</t>
  </si>
  <si>
    <t xml:space="preserve">OI011167</t>
  </si>
  <si>
    <t xml:space="preserve">OI011168</t>
  </si>
  <si>
    <t xml:space="preserve">OI011169</t>
  </si>
  <si>
    <t xml:space="preserve">OI011170</t>
  </si>
  <si>
    <t xml:space="preserve">OI011171</t>
  </si>
  <si>
    <t xml:space="preserve">OI011172</t>
  </si>
  <si>
    <t xml:space="preserve">OI011173</t>
  </si>
  <si>
    <t xml:space="preserve">OI011174</t>
  </si>
  <si>
    <t xml:space="preserve">OI011175</t>
  </si>
  <si>
    <t xml:space="preserve">OI011176</t>
  </si>
  <si>
    <t xml:space="preserve">OI011177</t>
  </si>
  <si>
    <t xml:space="preserve">OI011178</t>
  </si>
  <si>
    <t xml:space="preserve">OI011179</t>
  </si>
  <si>
    <t xml:space="preserve">OI011180</t>
  </si>
  <si>
    <t xml:space="preserve">OI011181</t>
  </si>
  <si>
    <t xml:space="preserve">OI011182</t>
  </si>
  <si>
    <t xml:space="preserve">OI011183</t>
  </si>
  <si>
    <t xml:space="preserve">OI011184</t>
  </si>
  <si>
    <t xml:space="preserve">OI011185</t>
  </si>
  <si>
    <t xml:space="preserve">OI011186</t>
  </si>
  <si>
    <t xml:space="preserve">OI011187</t>
  </si>
  <si>
    <t xml:space="preserve">OI011188</t>
  </si>
  <si>
    <t xml:space="preserve">OI011189</t>
  </si>
  <si>
    <t xml:space="preserve">OI011190</t>
  </si>
  <si>
    <t xml:space="preserve">OI011191</t>
  </si>
  <si>
    <t xml:space="preserve">OI011192</t>
  </si>
  <si>
    <t xml:space="preserve">OI011193</t>
  </si>
  <si>
    <t xml:space="preserve">OI011194</t>
  </si>
  <si>
    <t xml:space="preserve">OI011195</t>
  </si>
  <si>
    <t xml:space="preserve">OI011196</t>
  </si>
  <si>
    <t xml:space="preserve">OI011197</t>
  </si>
  <si>
    <t xml:space="preserve">OI011198</t>
  </si>
  <si>
    <t xml:space="preserve">OI011199</t>
  </si>
  <si>
    <t xml:space="preserve">OI011200</t>
  </si>
  <si>
    <t xml:space="preserve">OI011201</t>
  </si>
  <si>
    <t xml:space="preserve">OI011202</t>
  </si>
  <si>
    <t xml:space="preserve">OI011203</t>
  </si>
  <si>
    <t xml:space="preserve">OI011204</t>
  </si>
  <si>
    <t xml:space="preserve">OI011205</t>
  </si>
  <si>
    <t xml:space="preserve">OI011206</t>
  </si>
  <si>
    <t xml:space="preserve">OI011207</t>
  </si>
  <si>
    <t xml:space="preserve">OI011208</t>
  </si>
  <si>
    <t xml:space="preserve">OI011209</t>
  </si>
  <si>
    <t xml:space="preserve">OI011210</t>
  </si>
  <si>
    <t xml:space="preserve">OI011211</t>
  </si>
  <si>
    <t xml:space="preserve">OI011212</t>
  </si>
  <si>
    <t xml:space="preserve">OI011213</t>
  </si>
  <si>
    <t xml:space="preserve">OI011214</t>
  </si>
  <si>
    <t xml:space="preserve">OI011215</t>
  </si>
  <si>
    <t xml:space="preserve">OI011216</t>
  </si>
  <si>
    <t xml:space="preserve">OI011217</t>
  </si>
  <si>
    <t xml:space="preserve">OI011218</t>
  </si>
  <si>
    <t xml:space="preserve">OI011219</t>
  </si>
  <si>
    <t xml:space="preserve">OI011220</t>
  </si>
  <si>
    <t xml:space="preserve">OI011221</t>
  </si>
  <si>
    <t xml:space="preserve">OI011222</t>
  </si>
  <si>
    <t xml:space="preserve">OI011223</t>
  </si>
  <si>
    <t xml:space="preserve">OI011224</t>
  </si>
  <si>
    <t xml:space="preserve">OI011225</t>
  </si>
  <si>
    <t xml:space="preserve">OI011226</t>
  </si>
  <si>
    <t xml:space="preserve">OI011227</t>
  </si>
  <si>
    <t xml:space="preserve">OI011228</t>
  </si>
  <si>
    <t xml:space="preserve">OI011229</t>
  </si>
  <si>
    <t xml:space="preserve">OI011230</t>
  </si>
  <si>
    <t xml:space="preserve">OI011231</t>
  </si>
  <si>
    <t xml:space="preserve">OI011232</t>
  </si>
  <si>
    <t xml:space="preserve">OI011233</t>
  </si>
  <si>
    <t xml:space="preserve">OI011234</t>
  </si>
  <si>
    <t xml:space="preserve">OI011235</t>
  </si>
  <si>
    <t xml:space="preserve">OI011236</t>
  </si>
  <si>
    <t xml:space="preserve">OI011237</t>
  </si>
  <si>
    <t xml:space="preserve">OI011238</t>
  </si>
  <si>
    <t xml:space="preserve">OI011239</t>
  </si>
  <si>
    <t xml:space="preserve">OI011240</t>
  </si>
  <si>
    <t xml:space="preserve">OI011241</t>
  </si>
  <si>
    <t xml:space="preserve">OI011242</t>
  </si>
  <si>
    <t xml:space="preserve">OI011243</t>
  </si>
  <si>
    <t xml:space="preserve">OI011244</t>
  </si>
  <si>
    <t xml:space="preserve">OI011245</t>
  </si>
  <si>
    <t xml:space="preserve">OI011246</t>
  </si>
  <si>
    <t xml:space="preserve">OI011247</t>
  </si>
  <si>
    <t xml:space="preserve">OI011248</t>
  </si>
  <si>
    <t xml:space="preserve">OI011249</t>
  </si>
  <si>
    <t xml:space="preserve">OI011250</t>
  </si>
  <si>
    <t xml:space="preserve">OI011251</t>
  </si>
  <si>
    <t xml:space="preserve">OI011252</t>
  </si>
  <si>
    <t xml:space="preserve">OI011253</t>
  </si>
  <si>
    <t xml:space="preserve">OI011254</t>
  </si>
  <si>
    <t xml:space="preserve">OI011255</t>
  </si>
  <si>
    <t xml:space="preserve">OI011256</t>
  </si>
  <si>
    <t xml:space="preserve">OI011257</t>
  </si>
  <si>
    <t xml:space="preserve">OI011258</t>
  </si>
  <si>
    <t xml:space="preserve">OI011259</t>
  </si>
  <si>
    <t xml:space="preserve">OI011260</t>
  </si>
  <si>
    <t xml:space="preserve">OI011261</t>
  </si>
  <si>
    <t xml:space="preserve">OI011262</t>
  </si>
  <si>
    <t xml:space="preserve">OI011263</t>
  </si>
  <si>
    <t xml:space="preserve">OI011264</t>
  </si>
  <si>
    <t xml:space="preserve">OI011265</t>
  </si>
  <si>
    <t xml:space="preserve">OI011266</t>
  </si>
  <si>
    <t xml:space="preserve">OI011267</t>
  </si>
  <si>
    <t xml:space="preserve">OI011268</t>
  </si>
  <si>
    <t xml:space="preserve">OI011269</t>
  </si>
  <si>
    <t xml:space="preserve">OI011270</t>
  </si>
  <si>
    <t xml:space="preserve">OI011271</t>
  </si>
  <si>
    <t xml:space="preserve">OI011272</t>
  </si>
  <si>
    <t xml:space="preserve">OI011273</t>
  </si>
  <si>
    <t xml:space="preserve">OI011274</t>
  </si>
  <si>
    <t xml:space="preserve">OI011275</t>
  </si>
  <si>
    <t xml:space="preserve">OI011276</t>
  </si>
  <si>
    <t xml:space="preserve">OI011277</t>
  </si>
  <si>
    <t xml:space="preserve">OI011278</t>
  </si>
  <si>
    <t xml:space="preserve">OI011279</t>
  </si>
  <si>
    <t xml:space="preserve">OI011280</t>
  </si>
  <si>
    <t xml:space="preserve">OI011281</t>
  </si>
  <si>
    <t xml:space="preserve">OI011282</t>
  </si>
  <si>
    <t xml:space="preserve">OI011283</t>
  </si>
  <si>
    <t xml:space="preserve">OI011284</t>
  </si>
  <si>
    <t xml:space="preserve">OI011285</t>
  </si>
  <si>
    <t xml:space="preserve">OI011286</t>
  </si>
  <si>
    <t xml:space="preserve">OI011287</t>
  </si>
  <si>
    <t xml:space="preserve">OI011288</t>
  </si>
  <si>
    <t xml:space="preserve">OI011289</t>
  </si>
  <si>
    <t xml:space="preserve">OI011290</t>
  </si>
  <si>
    <t xml:space="preserve">OI011291</t>
  </si>
  <si>
    <t xml:space="preserve">OI011292</t>
  </si>
  <si>
    <t xml:space="preserve">OI011293</t>
  </si>
  <si>
    <t xml:space="preserve">OI011294</t>
  </si>
  <si>
    <t xml:space="preserve">OI011295</t>
  </si>
  <si>
    <t xml:space="preserve">OI011296</t>
  </si>
  <si>
    <t xml:space="preserve">OI011297</t>
  </si>
  <si>
    <t xml:space="preserve">OI011298</t>
  </si>
  <si>
    <t xml:space="preserve">OI011299</t>
  </si>
  <si>
    <t xml:space="preserve">OI011300</t>
  </si>
  <si>
    <t xml:space="preserve">OI011301</t>
  </si>
  <si>
    <t xml:space="preserve">OI011302</t>
  </si>
  <si>
    <t xml:space="preserve">OI011303</t>
  </si>
  <si>
    <t xml:space="preserve">OI011304</t>
  </si>
  <si>
    <t xml:space="preserve">OI011305</t>
  </si>
  <si>
    <t xml:space="preserve">OI011306</t>
  </si>
  <si>
    <t xml:space="preserve">OI011307</t>
  </si>
  <si>
    <t xml:space="preserve">OI011308</t>
  </si>
  <si>
    <t xml:space="preserve">OI011309</t>
  </si>
  <si>
    <t xml:space="preserve">OI011310</t>
  </si>
  <si>
    <t xml:space="preserve">OI011311</t>
  </si>
  <si>
    <t xml:space="preserve">OI011312</t>
  </si>
  <si>
    <t xml:space="preserve">OI011313</t>
  </si>
  <si>
    <t xml:space="preserve">OI011314</t>
  </si>
  <si>
    <t xml:space="preserve">OI011315</t>
  </si>
  <si>
    <t xml:space="preserve">OI011316</t>
  </si>
  <si>
    <t xml:space="preserve">OI011317</t>
  </si>
  <si>
    <t xml:space="preserve">OI011318</t>
  </si>
  <si>
    <t xml:space="preserve">OI011319</t>
  </si>
  <si>
    <t xml:space="preserve">OI011320</t>
  </si>
  <si>
    <t xml:space="preserve">OI011321</t>
  </si>
  <si>
    <t xml:space="preserve">OI011322</t>
  </si>
  <si>
    <t xml:space="preserve">OI011323</t>
  </si>
  <si>
    <t xml:space="preserve">OI011324</t>
  </si>
  <si>
    <t xml:space="preserve">OI011325</t>
  </si>
  <si>
    <t xml:space="preserve">OI011326</t>
  </si>
  <si>
    <t xml:space="preserve">OI011327</t>
  </si>
  <si>
    <t xml:space="preserve">OI011328</t>
  </si>
  <si>
    <t xml:space="preserve">OI011329</t>
  </si>
  <si>
    <t xml:space="preserve">OI011330</t>
  </si>
  <si>
    <t xml:space="preserve">OI011331</t>
  </si>
  <si>
    <t xml:space="preserve">OI011332</t>
  </si>
  <si>
    <t xml:space="preserve">OI011333</t>
  </si>
  <si>
    <t xml:space="preserve">OI011334</t>
  </si>
  <si>
    <t xml:space="preserve">OI011335</t>
  </si>
  <si>
    <t xml:space="preserve">OI011336</t>
  </si>
  <si>
    <t xml:space="preserve">OI011337</t>
  </si>
  <si>
    <t xml:space="preserve">OI011338</t>
  </si>
  <si>
    <t xml:space="preserve">OI011339</t>
  </si>
  <si>
    <t xml:space="preserve">OI011340</t>
  </si>
  <si>
    <t xml:space="preserve">OI011341</t>
  </si>
  <si>
    <t xml:space="preserve">OI011342</t>
  </si>
  <si>
    <t xml:space="preserve">OI011343</t>
  </si>
  <si>
    <t xml:space="preserve">OI011344</t>
  </si>
  <si>
    <t xml:space="preserve">OI011345</t>
  </si>
  <si>
    <t xml:space="preserve">OI011346</t>
  </si>
  <si>
    <t xml:space="preserve">OI011347</t>
  </si>
  <si>
    <t xml:space="preserve">OI011348</t>
  </si>
  <si>
    <t xml:space="preserve">OI011349</t>
  </si>
  <si>
    <t xml:space="preserve">OI011350</t>
  </si>
  <si>
    <t xml:space="preserve">OI011351</t>
  </si>
  <si>
    <t xml:space="preserve">OI011352</t>
  </si>
  <si>
    <t xml:space="preserve">OI011353</t>
  </si>
  <si>
    <t xml:space="preserve">OI011354</t>
  </si>
  <si>
    <t xml:space="preserve">OI011355</t>
  </si>
  <si>
    <t xml:space="preserve">OI011356</t>
  </si>
  <si>
    <t xml:space="preserve">OI011357</t>
  </si>
  <si>
    <t xml:space="preserve">OI011358</t>
  </si>
  <si>
    <t xml:space="preserve">OI011359</t>
  </si>
  <si>
    <t xml:space="preserve">OI011360</t>
  </si>
  <si>
    <t xml:space="preserve">OI011361</t>
  </si>
  <si>
    <t xml:space="preserve">OI011362</t>
  </si>
  <si>
    <t xml:space="preserve">OI011363</t>
  </si>
  <si>
    <t xml:space="preserve">OI011364</t>
  </si>
  <si>
    <t xml:space="preserve">OI011365</t>
  </si>
  <si>
    <t xml:space="preserve">OI011366</t>
  </si>
  <si>
    <t xml:space="preserve">OI011367</t>
  </si>
  <si>
    <t xml:space="preserve">OI011368</t>
  </si>
  <si>
    <t xml:space="preserve">OI011369</t>
  </si>
  <si>
    <t xml:space="preserve">OI011370</t>
  </si>
  <si>
    <t xml:space="preserve">OI011371</t>
  </si>
  <si>
    <t xml:space="preserve">OI011372</t>
  </si>
  <si>
    <t xml:space="preserve">OI011373</t>
  </si>
  <si>
    <t xml:space="preserve">OI011374</t>
  </si>
  <si>
    <t xml:space="preserve">OI011375</t>
  </si>
  <si>
    <t xml:space="preserve">OI011376</t>
  </si>
  <si>
    <t xml:space="preserve">OI011377</t>
  </si>
  <si>
    <t xml:space="preserve">OI011378</t>
  </si>
  <si>
    <t xml:space="preserve">OI011379</t>
  </si>
  <si>
    <t xml:space="preserve">OI011380</t>
  </si>
  <si>
    <t xml:space="preserve">OI011381</t>
  </si>
  <si>
    <t xml:space="preserve">OI011382</t>
  </si>
  <si>
    <t xml:space="preserve">OI011383</t>
  </si>
  <si>
    <t xml:space="preserve">OI011384</t>
  </si>
  <si>
    <t xml:space="preserve">OI011385</t>
  </si>
  <si>
    <t xml:space="preserve">OI011386</t>
  </si>
  <si>
    <t xml:space="preserve">OI011387</t>
  </si>
  <si>
    <t xml:space="preserve">OI011388</t>
  </si>
  <si>
    <t xml:space="preserve">OI011389</t>
  </si>
  <si>
    <t xml:space="preserve">OI011390</t>
  </si>
  <si>
    <t xml:space="preserve">OI011391</t>
  </si>
  <si>
    <t xml:space="preserve">OI011392</t>
  </si>
  <si>
    <t xml:space="preserve">OI011393</t>
  </si>
  <si>
    <t xml:space="preserve">OI011394</t>
  </si>
  <si>
    <t xml:space="preserve">OI011395</t>
  </si>
  <si>
    <t xml:space="preserve">OI011396</t>
  </si>
  <si>
    <t xml:space="preserve">OI011397</t>
  </si>
  <si>
    <t xml:space="preserve">OI011398</t>
  </si>
  <si>
    <t xml:space="preserve">OI011399</t>
  </si>
  <si>
    <t xml:space="preserve">OI011400</t>
  </si>
  <si>
    <t xml:space="preserve">OI011401</t>
  </si>
  <si>
    <t xml:space="preserve">OI011402</t>
  </si>
  <si>
    <t xml:space="preserve">OI011403</t>
  </si>
  <si>
    <t xml:space="preserve">OI011404</t>
  </si>
  <si>
    <t xml:space="preserve">OI011405</t>
  </si>
  <si>
    <t xml:space="preserve">OI011406</t>
  </si>
  <si>
    <t xml:space="preserve">OI011407</t>
  </si>
  <si>
    <t xml:space="preserve">OI011408</t>
  </si>
  <si>
    <t xml:space="preserve">OI011409</t>
  </si>
  <si>
    <t xml:space="preserve">OI011410</t>
  </si>
  <si>
    <t xml:space="preserve">OI011411</t>
  </si>
  <si>
    <t xml:space="preserve">OI011412</t>
  </si>
  <si>
    <t xml:space="preserve">OI011413</t>
  </si>
  <si>
    <t xml:space="preserve">OI011414</t>
  </si>
  <si>
    <t xml:space="preserve">OI011415</t>
  </si>
  <si>
    <t xml:space="preserve">OI011416</t>
  </si>
  <si>
    <t xml:space="preserve">OI011417</t>
  </si>
  <si>
    <t xml:space="preserve">OI011418</t>
  </si>
  <si>
    <t xml:space="preserve">OI011419</t>
  </si>
  <si>
    <t xml:space="preserve">OI011420</t>
  </si>
  <si>
    <t xml:space="preserve">OI011421</t>
  </si>
  <si>
    <t xml:space="preserve">OI011422</t>
  </si>
  <si>
    <t xml:space="preserve">OI011423</t>
  </si>
  <si>
    <t xml:space="preserve">OI011424</t>
  </si>
  <si>
    <t xml:space="preserve">OI011425</t>
  </si>
  <si>
    <t xml:space="preserve">OI011426</t>
  </si>
  <si>
    <t xml:space="preserve">OI011427</t>
  </si>
  <si>
    <t xml:space="preserve">OI011428</t>
  </si>
  <si>
    <t xml:space="preserve">OI011429</t>
  </si>
  <si>
    <t xml:space="preserve">OI011430</t>
  </si>
  <si>
    <t xml:space="preserve">OI011431</t>
  </si>
  <si>
    <t xml:space="preserve">OI011432</t>
  </si>
  <si>
    <t xml:space="preserve">OI011433</t>
  </si>
  <si>
    <t xml:space="preserve">OI011434</t>
  </si>
  <si>
    <t xml:space="preserve">OI011435</t>
  </si>
  <si>
    <t xml:space="preserve">OI011436</t>
  </si>
  <si>
    <t xml:space="preserve">OI011437</t>
  </si>
  <si>
    <t xml:space="preserve">OI011438</t>
  </si>
  <si>
    <t xml:space="preserve">OI011439</t>
  </si>
  <si>
    <t xml:space="preserve">OI011440</t>
  </si>
  <si>
    <t xml:space="preserve">OI011441</t>
  </si>
  <si>
    <t xml:space="preserve">OI011442</t>
  </si>
  <si>
    <t xml:space="preserve">OI011443</t>
  </si>
  <si>
    <t xml:space="preserve">OI011444</t>
  </si>
  <si>
    <t xml:space="preserve">OI011445</t>
  </si>
  <si>
    <t xml:space="preserve">OI011446</t>
  </si>
  <si>
    <t xml:space="preserve">OI011447</t>
  </si>
  <si>
    <t xml:space="preserve">OI011448</t>
  </si>
  <si>
    <t xml:space="preserve">OI011449</t>
  </si>
  <si>
    <t xml:space="preserve">OI011450</t>
  </si>
  <si>
    <t xml:space="preserve">OI011451</t>
  </si>
  <si>
    <t xml:space="preserve">OI011452</t>
  </si>
  <si>
    <t xml:space="preserve">OI011453</t>
  </si>
  <si>
    <t xml:space="preserve">OI011454</t>
  </si>
  <si>
    <t xml:space="preserve">OI011455</t>
  </si>
  <si>
    <t xml:space="preserve">OI011456</t>
  </si>
  <si>
    <t xml:space="preserve">OI011457</t>
  </si>
  <si>
    <t xml:space="preserve">OI011458</t>
  </si>
  <si>
    <t xml:space="preserve">OI011459</t>
  </si>
  <si>
    <t xml:space="preserve">OI011460</t>
  </si>
  <si>
    <t xml:space="preserve">OI011461</t>
  </si>
  <si>
    <t xml:space="preserve">OI011462</t>
  </si>
  <si>
    <t xml:space="preserve">OI011463</t>
  </si>
  <si>
    <t xml:space="preserve">OI011464</t>
  </si>
  <si>
    <t xml:space="preserve">OI011465</t>
  </si>
  <si>
    <t xml:space="preserve">OI011466</t>
  </si>
  <si>
    <t xml:space="preserve">OI011467</t>
  </si>
  <si>
    <t xml:space="preserve">OI011468</t>
  </si>
  <si>
    <t xml:space="preserve">OI011469</t>
  </si>
  <si>
    <t xml:space="preserve">OI011470</t>
  </si>
  <si>
    <t xml:space="preserve">OI011471</t>
  </si>
  <si>
    <t xml:space="preserve">OI011472</t>
  </si>
  <si>
    <t xml:space="preserve">OI011473</t>
  </si>
  <si>
    <t xml:space="preserve">OI011474</t>
  </si>
  <si>
    <t xml:space="preserve">OI011475</t>
  </si>
  <si>
    <t xml:space="preserve">OI011476</t>
  </si>
  <si>
    <t xml:space="preserve">OI011477</t>
  </si>
  <si>
    <t xml:space="preserve">OI011478</t>
  </si>
  <si>
    <t xml:space="preserve">OI011479</t>
  </si>
  <si>
    <t xml:space="preserve">OI011480</t>
  </si>
  <si>
    <t xml:space="preserve">OI011481</t>
  </si>
  <si>
    <t xml:space="preserve">OI011482</t>
  </si>
  <si>
    <t xml:space="preserve">OI011483</t>
  </si>
  <si>
    <t xml:space="preserve">OI011484</t>
  </si>
  <si>
    <t xml:space="preserve">OI011485</t>
  </si>
  <si>
    <t xml:space="preserve">OI011486</t>
  </si>
  <si>
    <t xml:space="preserve">OI011487</t>
  </si>
  <si>
    <t xml:space="preserve">OI011488</t>
  </si>
  <si>
    <t xml:space="preserve">OI011489</t>
  </si>
  <si>
    <t xml:space="preserve">OI011490</t>
  </si>
  <si>
    <t xml:space="preserve">OI011491</t>
  </si>
  <si>
    <t xml:space="preserve">OI011492</t>
  </si>
  <si>
    <t xml:space="preserve">OI011493</t>
  </si>
  <si>
    <t xml:space="preserve">OI011494</t>
  </si>
  <si>
    <t xml:space="preserve">OI011495</t>
  </si>
  <si>
    <t xml:space="preserve">OI011496</t>
  </si>
  <si>
    <t xml:space="preserve">OI011497</t>
  </si>
  <si>
    <t xml:space="preserve">OI011498</t>
  </si>
  <si>
    <t xml:space="preserve">OI011499</t>
  </si>
  <si>
    <t xml:space="preserve">OI011500</t>
  </si>
  <si>
    <t xml:space="preserve">OI011501</t>
  </si>
  <si>
    <t xml:space="preserve">OI011502</t>
  </si>
  <si>
    <t xml:space="preserve">OI011503</t>
  </si>
  <si>
    <t xml:space="preserve">OI011504</t>
  </si>
  <si>
    <t xml:space="preserve">OI011505</t>
  </si>
  <si>
    <t xml:space="preserve">OI011506</t>
  </si>
  <si>
    <t xml:space="preserve">OI011507</t>
  </si>
  <si>
    <t xml:space="preserve">OI011508</t>
  </si>
  <si>
    <t xml:space="preserve">OI011509</t>
  </si>
  <si>
    <t xml:space="preserve">OI011510</t>
  </si>
  <si>
    <t xml:space="preserve">OI011511</t>
  </si>
  <si>
    <t xml:space="preserve">OI011512</t>
  </si>
  <si>
    <t xml:space="preserve">OI011513</t>
  </si>
  <si>
    <t xml:space="preserve">OI011514</t>
  </si>
  <si>
    <t xml:space="preserve">OI011515</t>
  </si>
  <si>
    <t xml:space="preserve">OI011516</t>
  </si>
  <si>
    <t xml:space="preserve">OI011517</t>
  </si>
  <si>
    <t xml:space="preserve">OI011518</t>
  </si>
  <si>
    <t xml:space="preserve">OI011519</t>
  </si>
  <si>
    <t xml:space="preserve">OI011520</t>
  </si>
  <si>
    <t xml:space="preserve">OI011521</t>
  </si>
  <si>
    <t xml:space="preserve">OI011522</t>
  </si>
  <si>
    <t xml:space="preserve">OI011523</t>
  </si>
  <si>
    <t xml:space="preserve">OI011524</t>
  </si>
  <si>
    <t xml:space="preserve">OI011525</t>
  </si>
  <si>
    <t xml:space="preserve">OI011526</t>
  </si>
  <si>
    <t xml:space="preserve">OI011527</t>
  </si>
  <si>
    <t xml:space="preserve">OI011528</t>
  </si>
  <si>
    <t xml:space="preserve">OI011529</t>
  </si>
  <si>
    <t xml:space="preserve">OI011530</t>
  </si>
  <si>
    <t xml:space="preserve">OI011531</t>
  </si>
  <si>
    <t xml:space="preserve">OI011532</t>
  </si>
  <si>
    <t xml:space="preserve">OI011533</t>
  </si>
  <si>
    <t xml:space="preserve">OI011534</t>
  </si>
  <si>
    <t xml:space="preserve">OI011535</t>
  </si>
  <si>
    <t xml:space="preserve">OI011536</t>
  </si>
  <si>
    <t xml:space="preserve">OI011537</t>
  </si>
  <si>
    <t xml:space="preserve">OI011538</t>
  </si>
  <si>
    <t xml:space="preserve">OI011539</t>
  </si>
  <si>
    <t xml:space="preserve">OI011540</t>
  </si>
  <si>
    <t xml:space="preserve">OI011541</t>
  </si>
  <si>
    <t xml:space="preserve">OI011542</t>
  </si>
  <si>
    <t xml:space="preserve">OI011543</t>
  </si>
  <si>
    <t xml:space="preserve">OI011544</t>
  </si>
  <si>
    <t xml:space="preserve">OI011545</t>
  </si>
  <si>
    <t xml:space="preserve">OI011546</t>
  </si>
  <si>
    <t xml:space="preserve">OI011547</t>
  </si>
  <si>
    <t xml:space="preserve">OI011548</t>
  </si>
  <si>
    <t xml:space="preserve">OI011549</t>
  </si>
  <si>
    <t xml:space="preserve">OI011550</t>
  </si>
  <si>
    <t xml:space="preserve">OI011551</t>
  </si>
  <si>
    <t xml:space="preserve">OI011552</t>
  </si>
  <si>
    <t xml:space="preserve">OI011553</t>
  </si>
  <si>
    <t xml:space="preserve">OI011554</t>
  </si>
  <si>
    <t xml:space="preserve">OI011555</t>
  </si>
  <si>
    <t xml:space="preserve">OI011556</t>
  </si>
  <si>
    <t xml:space="preserve">OI011557</t>
  </si>
  <si>
    <t xml:space="preserve">OI011558</t>
  </si>
  <si>
    <t xml:space="preserve">OI011559</t>
  </si>
  <si>
    <t xml:space="preserve">OI011560</t>
  </si>
  <si>
    <t xml:space="preserve">OI011561</t>
  </si>
  <si>
    <t xml:space="preserve">OI011562</t>
  </si>
  <si>
    <t xml:space="preserve">OI011563</t>
  </si>
  <si>
    <t xml:space="preserve">OI011564</t>
  </si>
  <si>
    <t xml:space="preserve">OI011565</t>
  </si>
  <si>
    <t xml:space="preserve">OI011566</t>
  </si>
  <si>
    <t xml:space="preserve">OI011567</t>
  </si>
  <si>
    <t xml:space="preserve">OI011568</t>
  </si>
  <si>
    <t xml:space="preserve">OI011569</t>
  </si>
  <si>
    <t xml:space="preserve">OI011570</t>
  </si>
  <si>
    <t xml:space="preserve">OI011571</t>
  </si>
  <si>
    <t xml:space="preserve">OI011572</t>
  </si>
  <si>
    <t xml:space="preserve">OI011573</t>
  </si>
  <si>
    <t xml:space="preserve">OI011574</t>
  </si>
  <si>
    <t xml:space="preserve">OI011575</t>
  </si>
  <si>
    <t xml:space="preserve">OI011576</t>
  </si>
  <si>
    <t xml:space="preserve">OI011577</t>
  </si>
  <si>
    <t xml:space="preserve">OI011578</t>
  </si>
  <si>
    <t xml:space="preserve">OI011579</t>
  </si>
  <si>
    <t xml:space="preserve">OI011580</t>
  </si>
  <si>
    <t xml:space="preserve">OI011581</t>
  </si>
  <si>
    <t xml:space="preserve">OI011582</t>
  </si>
  <si>
    <t xml:space="preserve">OI011583</t>
  </si>
  <si>
    <t xml:space="preserve">OI011584</t>
  </si>
  <si>
    <t xml:space="preserve">OI011585</t>
  </si>
  <si>
    <t xml:space="preserve">OI011586</t>
  </si>
  <si>
    <t xml:space="preserve">OI011587</t>
  </si>
  <si>
    <t xml:space="preserve">OI011588</t>
  </si>
  <si>
    <t xml:space="preserve">OI011589</t>
  </si>
  <si>
    <t xml:space="preserve">OI011590</t>
  </si>
  <si>
    <t xml:space="preserve">OI011591</t>
  </si>
  <si>
    <t xml:space="preserve">OI011592</t>
  </si>
  <si>
    <t xml:space="preserve">OI011593</t>
  </si>
  <si>
    <t xml:space="preserve">OI011594</t>
  </si>
  <si>
    <t xml:space="preserve">OI011595</t>
  </si>
  <si>
    <t xml:space="preserve">OI011596</t>
  </si>
  <si>
    <t xml:space="preserve">OI011597</t>
  </si>
  <si>
    <t xml:space="preserve">OI011598</t>
  </si>
  <si>
    <t xml:space="preserve">OI011599</t>
  </si>
  <si>
    <t xml:space="preserve">OI011600</t>
  </si>
  <si>
    <t xml:space="preserve">OI011601</t>
  </si>
  <si>
    <t xml:space="preserve">OI011602</t>
  </si>
  <si>
    <t xml:space="preserve">OI011603</t>
  </si>
  <si>
    <t xml:space="preserve">OI011604</t>
  </si>
  <si>
    <t xml:space="preserve">OI011605</t>
  </si>
  <si>
    <t xml:space="preserve">OI011606</t>
  </si>
  <si>
    <t xml:space="preserve">OI011607</t>
  </si>
  <si>
    <t xml:space="preserve">OI011608</t>
  </si>
  <si>
    <t xml:space="preserve">OI011609</t>
  </si>
  <si>
    <t xml:space="preserve">OI011610</t>
  </si>
  <si>
    <t xml:space="preserve">OI011611</t>
  </si>
  <si>
    <t xml:space="preserve">OI011612</t>
  </si>
  <si>
    <t xml:space="preserve">OI011613</t>
  </si>
  <si>
    <t xml:space="preserve">OI011614</t>
  </si>
  <si>
    <t xml:space="preserve">OI011615</t>
  </si>
  <si>
    <t xml:space="preserve">OI011616</t>
  </si>
  <si>
    <t xml:space="preserve">OI011617</t>
  </si>
  <si>
    <t xml:space="preserve">OI011618</t>
  </si>
  <si>
    <t xml:space="preserve">OI011619</t>
  </si>
  <si>
    <t xml:space="preserve">OI011620</t>
  </si>
  <si>
    <t xml:space="preserve">OI011621</t>
  </si>
  <si>
    <t xml:space="preserve">OI011622</t>
  </si>
  <si>
    <t xml:space="preserve">OI011623</t>
  </si>
  <si>
    <t xml:space="preserve">OI011624</t>
  </si>
  <si>
    <t xml:space="preserve">OI011625</t>
  </si>
  <si>
    <t xml:space="preserve">OI011626</t>
  </si>
  <si>
    <t xml:space="preserve">OI011627</t>
  </si>
  <si>
    <t xml:space="preserve">OI011628</t>
  </si>
  <si>
    <t xml:space="preserve">OI011629</t>
  </si>
  <si>
    <t xml:space="preserve">OI011630</t>
  </si>
  <si>
    <t xml:space="preserve">OI011631</t>
  </si>
  <si>
    <t xml:space="preserve">OI011632</t>
  </si>
  <si>
    <t xml:space="preserve">OI011633</t>
  </si>
  <si>
    <t xml:space="preserve">OI011634</t>
  </si>
  <si>
    <t xml:space="preserve">OI011635</t>
  </si>
  <si>
    <t xml:space="preserve">OI011636</t>
  </si>
  <si>
    <t xml:space="preserve">OI011637</t>
  </si>
  <si>
    <t xml:space="preserve">OI011638</t>
  </si>
  <si>
    <t xml:space="preserve">OI011639</t>
  </si>
  <si>
    <t xml:space="preserve">OI011640</t>
  </si>
  <si>
    <t xml:space="preserve">OI011641</t>
  </si>
  <si>
    <t xml:space="preserve">OI011642</t>
  </si>
  <si>
    <t xml:space="preserve">OI011643</t>
  </si>
  <si>
    <t xml:space="preserve">OI011644</t>
  </si>
  <si>
    <t xml:space="preserve">OI011645</t>
  </si>
  <si>
    <t xml:space="preserve">OI011646</t>
  </si>
  <si>
    <t xml:space="preserve">OI011647</t>
  </si>
  <si>
    <t xml:space="preserve">OI011648</t>
  </si>
  <si>
    <t xml:space="preserve">OI011649</t>
  </si>
  <si>
    <t xml:space="preserve">OI011650</t>
  </si>
  <si>
    <t xml:space="preserve">OI011651</t>
  </si>
  <si>
    <t xml:space="preserve">OI011652</t>
  </si>
  <si>
    <t xml:space="preserve">OI011653</t>
  </si>
  <si>
    <t xml:space="preserve">OI011654</t>
  </si>
  <si>
    <t xml:space="preserve">OI011655</t>
  </si>
  <si>
    <t xml:space="preserve">OI011656</t>
  </si>
  <si>
    <t xml:space="preserve">OI011657</t>
  </si>
  <si>
    <t xml:space="preserve">OI011658</t>
  </si>
  <si>
    <t xml:space="preserve">OI011659</t>
  </si>
  <si>
    <t xml:space="preserve">OI011660</t>
  </si>
  <si>
    <t xml:space="preserve">OI011661</t>
  </si>
  <si>
    <t xml:space="preserve">OI011662</t>
  </si>
  <si>
    <t xml:space="preserve">OI011663</t>
  </si>
  <si>
    <t xml:space="preserve">OI011664</t>
  </si>
  <si>
    <t xml:space="preserve">OI011665</t>
  </si>
  <si>
    <t xml:space="preserve">OI011666</t>
  </si>
  <si>
    <t xml:space="preserve">OI011667</t>
  </si>
  <si>
    <t xml:space="preserve">OI011668</t>
  </si>
  <si>
    <t xml:space="preserve">OI011669</t>
  </si>
  <si>
    <t xml:space="preserve">OI011670</t>
  </si>
  <si>
    <t xml:space="preserve">OI011671</t>
  </si>
  <si>
    <t xml:space="preserve">OI011672</t>
  </si>
  <si>
    <t xml:space="preserve">OI011673</t>
  </si>
  <si>
    <t xml:space="preserve">OI011674</t>
  </si>
  <si>
    <t xml:space="preserve">OI011675</t>
  </si>
  <si>
    <t xml:space="preserve">OI011676</t>
  </si>
  <si>
    <t xml:space="preserve">OI011677</t>
  </si>
  <si>
    <t xml:space="preserve">OI011678</t>
  </si>
  <si>
    <t xml:space="preserve">OI011679</t>
  </si>
  <si>
    <t xml:space="preserve">OI011680</t>
  </si>
  <si>
    <t xml:space="preserve">OI011681</t>
  </si>
  <si>
    <t xml:space="preserve">OI011682</t>
  </si>
  <si>
    <t xml:space="preserve">OI011683</t>
  </si>
  <si>
    <t xml:space="preserve">OI011684</t>
  </si>
  <si>
    <t xml:space="preserve">OI011685</t>
  </si>
  <si>
    <t xml:space="preserve">OI011686</t>
  </si>
  <si>
    <t xml:space="preserve">OI011687</t>
  </si>
  <si>
    <t xml:space="preserve">OI011688</t>
  </si>
  <si>
    <t xml:space="preserve">OI011689</t>
  </si>
  <si>
    <t xml:space="preserve">OI011690</t>
  </si>
  <si>
    <t xml:space="preserve">OI011691</t>
  </si>
  <si>
    <t xml:space="preserve">OI011692</t>
  </si>
  <si>
    <t xml:space="preserve">OI011693</t>
  </si>
  <si>
    <t xml:space="preserve">OI011694</t>
  </si>
  <si>
    <t xml:space="preserve">OI011695</t>
  </si>
  <si>
    <t xml:space="preserve">OI011696</t>
  </si>
  <si>
    <t xml:space="preserve">OI011697</t>
  </si>
  <si>
    <t xml:space="preserve">OI011698</t>
  </si>
  <si>
    <t xml:space="preserve">OI011699</t>
  </si>
  <si>
    <t xml:space="preserve">OI011700</t>
  </si>
  <si>
    <t xml:space="preserve">OI011701</t>
  </si>
  <si>
    <t xml:space="preserve">OI011702</t>
  </si>
  <si>
    <t xml:space="preserve">OI011703</t>
  </si>
  <si>
    <t xml:space="preserve">OI011704</t>
  </si>
  <si>
    <t xml:space="preserve">OI011705</t>
  </si>
  <si>
    <t xml:space="preserve">OI011706</t>
  </si>
  <si>
    <t xml:space="preserve">OI011707</t>
  </si>
  <si>
    <t xml:space="preserve">OI011708</t>
  </si>
  <si>
    <t xml:space="preserve">OI011709</t>
  </si>
  <si>
    <t xml:space="preserve">OI011710</t>
  </si>
  <si>
    <t xml:space="preserve">OI011711</t>
  </si>
  <si>
    <t xml:space="preserve">OI011712</t>
  </si>
  <si>
    <t xml:space="preserve">OI011713</t>
  </si>
  <si>
    <t xml:space="preserve">OI011714</t>
  </si>
  <si>
    <t xml:space="preserve">OI011715</t>
  </si>
  <si>
    <t xml:space="preserve">OI011716</t>
  </si>
  <si>
    <t xml:space="preserve">OI011717</t>
  </si>
  <si>
    <t xml:space="preserve">OI011718</t>
  </si>
  <si>
    <t xml:space="preserve">OI011719</t>
  </si>
  <si>
    <t xml:space="preserve">OI011720</t>
  </si>
  <si>
    <t xml:space="preserve">OI011721</t>
  </si>
  <si>
    <t xml:space="preserve">OI011722</t>
  </si>
  <si>
    <t xml:space="preserve">OI011723</t>
  </si>
  <si>
    <t xml:space="preserve">OI011724</t>
  </si>
  <si>
    <t xml:space="preserve">OI011725</t>
  </si>
  <si>
    <t xml:space="preserve">OI011726</t>
  </si>
  <si>
    <t xml:space="preserve">OI011727</t>
  </si>
  <si>
    <t xml:space="preserve">OI011728</t>
  </si>
  <si>
    <t xml:space="preserve">OI011729</t>
  </si>
  <si>
    <t xml:space="preserve">OI011730</t>
  </si>
  <si>
    <t xml:space="preserve">OI011731</t>
  </si>
  <si>
    <t xml:space="preserve">OI011732</t>
  </si>
  <si>
    <t xml:space="preserve">OI011733</t>
  </si>
  <si>
    <t xml:space="preserve">OI011734</t>
  </si>
  <si>
    <t xml:space="preserve">OI011735</t>
  </si>
  <si>
    <t xml:space="preserve">OI011736</t>
  </si>
  <si>
    <t xml:space="preserve">OI011737</t>
  </si>
  <si>
    <t xml:space="preserve">OI011738</t>
  </si>
  <si>
    <t xml:space="preserve">OI011739</t>
  </si>
  <si>
    <t xml:space="preserve">OI011740</t>
  </si>
  <si>
    <t xml:space="preserve">OI011741</t>
  </si>
  <si>
    <t xml:space="preserve">OI011742</t>
  </si>
  <si>
    <t xml:space="preserve">OI011743</t>
  </si>
  <si>
    <t xml:space="preserve">OI011744</t>
  </si>
  <si>
    <t xml:space="preserve">OI011745</t>
  </si>
  <si>
    <t xml:space="preserve">OI011746</t>
  </si>
  <si>
    <t xml:space="preserve">OI011747</t>
  </si>
  <si>
    <t xml:space="preserve">OI011748</t>
  </si>
  <si>
    <t xml:space="preserve">OI011749</t>
  </si>
  <si>
    <t xml:space="preserve">OI011750</t>
  </si>
  <si>
    <t xml:space="preserve">OI011751</t>
  </si>
  <si>
    <t xml:space="preserve">OI011752</t>
  </si>
  <si>
    <t xml:space="preserve">OI011753</t>
  </si>
  <si>
    <t xml:space="preserve">OI011754</t>
  </si>
  <si>
    <t xml:space="preserve">OI011755</t>
  </si>
  <si>
    <t xml:space="preserve">OI011756</t>
  </si>
  <si>
    <t xml:space="preserve">OI011757</t>
  </si>
  <si>
    <t xml:space="preserve">OI011758</t>
  </si>
  <si>
    <t xml:space="preserve">OI011759</t>
  </si>
  <si>
    <t xml:space="preserve">OI011760</t>
  </si>
  <si>
    <t xml:space="preserve">OI011761</t>
  </si>
  <si>
    <t xml:space="preserve">OI011762</t>
  </si>
  <si>
    <t xml:space="preserve">OI011763</t>
  </si>
  <si>
    <t xml:space="preserve">OI011764</t>
  </si>
  <si>
    <t xml:space="preserve">OI011765</t>
  </si>
  <si>
    <t xml:space="preserve">OI011766</t>
  </si>
  <si>
    <t xml:space="preserve">OI011767</t>
  </si>
  <si>
    <t xml:space="preserve">OI011768</t>
  </si>
  <si>
    <t xml:space="preserve">OI011769</t>
  </si>
  <si>
    <t xml:space="preserve">OI011770</t>
  </si>
  <si>
    <t xml:space="preserve">OI011771</t>
  </si>
  <si>
    <t xml:space="preserve">OI011772</t>
  </si>
  <si>
    <t xml:space="preserve">OI011773</t>
  </si>
  <si>
    <t xml:space="preserve">OI011774</t>
  </si>
  <si>
    <t xml:space="preserve">OI011775</t>
  </si>
  <si>
    <t xml:space="preserve">OI011776</t>
  </si>
  <si>
    <t xml:space="preserve">OI011777</t>
  </si>
  <si>
    <t xml:space="preserve">OI011778</t>
  </si>
  <si>
    <t xml:space="preserve">OI011779</t>
  </si>
  <si>
    <t xml:space="preserve">OI011780</t>
  </si>
  <si>
    <t xml:space="preserve">OI011781</t>
  </si>
  <si>
    <t xml:space="preserve">OI011782</t>
  </si>
  <si>
    <t xml:space="preserve">OI011783</t>
  </si>
  <si>
    <t xml:space="preserve">OI011784</t>
  </si>
  <si>
    <t xml:space="preserve">OI011785</t>
  </si>
  <si>
    <t xml:space="preserve">OI011786</t>
  </si>
  <si>
    <t xml:space="preserve">OI011787</t>
  </si>
  <si>
    <t xml:space="preserve">OI011788</t>
  </si>
  <si>
    <t xml:space="preserve">OI011789</t>
  </si>
  <si>
    <t xml:space="preserve">OI011790</t>
  </si>
  <si>
    <t xml:space="preserve">OI011791</t>
  </si>
  <si>
    <t xml:space="preserve">OI011792</t>
  </si>
  <si>
    <t xml:space="preserve">OI011793</t>
  </si>
  <si>
    <t xml:space="preserve">OI011794</t>
  </si>
  <si>
    <t xml:space="preserve">OI011795</t>
  </si>
  <si>
    <t xml:space="preserve">OI011796</t>
  </si>
  <si>
    <t xml:space="preserve">OI011797</t>
  </si>
  <si>
    <t xml:space="preserve">OI011798</t>
  </si>
  <si>
    <t xml:space="preserve">OI011799</t>
  </si>
  <si>
    <t xml:space="preserve">OI011800</t>
  </si>
  <si>
    <t xml:space="preserve">OI011801</t>
  </si>
  <si>
    <t xml:space="preserve">OI011802</t>
  </si>
  <si>
    <t xml:space="preserve">OI011803</t>
  </si>
  <si>
    <t xml:space="preserve">OI011804</t>
  </si>
  <si>
    <t xml:space="preserve">OI011805</t>
  </si>
  <si>
    <t xml:space="preserve">OI011806</t>
  </si>
  <si>
    <t xml:space="preserve">OI011807</t>
  </si>
  <si>
    <t xml:space="preserve">OI011808</t>
  </si>
  <si>
    <t xml:space="preserve">OI011809</t>
  </si>
  <si>
    <t xml:space="preserve">OI011810</t>
  </si>
  <si>
    <t xml:space="preserve">OI011811</t>
  </si>
  <si>
    <t xml:space="preserve">OI011812</t>
  </si>
  <si>
    <t xml:space="preserve">OI011813</t>
  </si>
  <si>
    <t xml:space="preserve">OI011814</t>
  </si>
  <si>
    <t xml:space="preserve">OI011815</t>
  </si>
  <si>
    <t xml:space="preserve">OI011816</t>
  </si>
  <si>
    <t xml:space="preserve">OI011817</t>
  </si>
  <si>
    <t xml:space="preserve">OI011818</t>
  </si>
  <si>
    <t xml:space="preserve">OI011819</t>
  </si>
  <si>
    <t xml:space="preserve">OI011820</t>
  </si>
  <si>
    <t xml:space="preserve">OI011821</t>
  </si>
  <si>
    <t xml:space="preserve">OI011822</t>
  </si>
  <si>
    <t xml:space="preserve">OI011823</t>
  </si>
  <si>
    <t xml:space="preserve">OI011824</t>
  </si>
  <si>
    <t xml:space="preserve">OI011825</t>
  </si>
  <si>
    <t xml:space="preserve">OI011826</t>
  </si>
  <si>
    <t xml:space="preserve">OI011827</t>
  </si>
  <si>
    <t xml:space="preserve">OI011828</t>
  </si>
  <si>
    <t xml:space="preserve">OI011829</t>
  </si>
  <si>
    <t xml:space="preserve">OI011830</t>
  </si>
  <si>
    <t xml:space="preserve">OI011831</t>
  </si>
  <si>
    <t xml:space="preserve">OI011832</t>
  </si>
  <si>
    <t xml:space="preserve">OI011833</t>
  </si>
  <si>
    <t xml:space="preserve">OI011834</t>
  </si>
  <si>
    <t xml:space="preserve">OI011835</t>
  </si>
  <si>
    <t xml:space="preserve">OI011836</t>
  </si>
  <si>
    <t xml:space="preserve">OI011837</t>
  </si>
  <si>
    <t xml:space="preserve">OI011838</t>
  </si>
  <si>
    <t xml:space="preserve">OI011839</t>
  </si>
  <si>
    <t xml:space="preserve">OI011840</t>
  </si>
  <si>
    <t xml:space="preserve">OI011841</t>
  </si>
  <si>
    <t xml:space="preserve">OI011842</t>
  </si>
  <si>
    <t xml:space="preserve">OI011843</t>
  </si>
  <si>
    <t xml:space="preserve">OI011844</t>
  </si>
  <si>
    <t xml:space="preserve">OI011845</t>
  </si>
  <si>
    <t xml:space="preserve">OI011846</t>
  </si>
  <si>
    <t xml:space="preserve">OI011847</t>
  </si>
  <si>
    <t xml:space="preserve">OI011848</t>
  </si>
  <si>
    <t xml:space="preserve">OI011849</t>
  </si>
  <si>
    <t xml:space="preserve">OI011850</t>
  </si>
  <si>
    <t xml:space="preserve">OI011851</t>
  </si>
  <si>
    <t xml:space="preserve">OI011852</t>
  </si>
  <si>
    <t xml:space="preserve">OI011853</t>
  </si>
  <si>
    <t xml:space="preserve">OI011854</t>
  </si>
  <si>
    <t xml:space="preserve">OI011855</t>
  </si>
  <si>
    <t xml:space="preserve">OI011856</t>
  </si>
  <si>
    <t xml:space="preserve">OI011857</t>
  </si>
  <si>
    <t xml:space="preserve">OI011858</t>
  </si>
  <si>
    <t xml:space="preserve">OI011859</t>
  </si>
  <si>
    <t xml:space="preserve">OI011860</t>
  </si>
  <si>
    <t xml:space="preserve">OI011861</t>
  </si>
  <si>
    <t xml:space="preserve">OI011862</t>
  </si>
  <si>
    <t xml:space="preserve">OI011863</t>
  </si>
  <si>
    <t xml:space="preserve">OI011864</t>
  </si>
  <si>
    <t xml:space="preserve">OI011865</t>
  </si>
  <si>
    <t xml:space="preserve">OI011866</t>
  </si>
  <si>
    <t xml:space="preserve">OI011867</t>
  </si>
  <si>
    <t xml:space="preserve">OI011868</t>
  </si>
  <si>
    <t xml:space="preserve">OI011869</t>
  </si>
  <si>
    <t xml:space="preserve">OI011870</t>
  </si>
  <si>
    <t xml:space="preserve">OI011871</t>
  </si>
  <si>
    <t xml:space="preserve">OI011872</t>
  </si>
  <si>
    <t xml:space="preserve">OI011873</t>
  </si>
  <si>
    <t xml:space="preserve">OI011874</t>
  </si>
  <si>
    <t xml:space="preserve">OI011875</t>
  </si>
  <si>
    <t xml:space="preserve">OI011876</t>
  </si>
  <si>
    <t xml:space="preserve">OI011877</t>
  </si>
  <si>
    <t xml:space="preserve">OI011878</t>
  </si>
  <si>
    <t xml:space="preserve">OI011879</t>
  </si>
  <si>
    <t xml:space="preserve">OI011880</t>
  </si>
  <si>
    <t xml:space="preserve">OI011881</t>
  </si>
  <si>
    <t xml:space="preserve">OI011882</t>
  </si>
  <si>
    <t xml:space="preserve">OI011883</t>
  </si>
  <si>
    <t xml:space="preserve">OI011884</t>
  </si>
  <si>
    <t xml:space="preserve">OI011885</t>
  </si>
  <si>
    <t xml:space="preserve">OI011886</t>
  </si>
  <si>
    <t xml:space="preserve">OI011887</t>
  </si>
  <si>
    <t xml:space="preserve">OI011888</t>
  </si>
  <si>
    <t xml:space="preserve">OI011889</t>
  </si>
  <si>
    <t xml:space="preserve">OI011890</t>
  </si>
  <si>
    <t xml:space="preserve">OI011891</t>
  </si>
  <si>
    <t xml:space="preserve">OI011892</t>
  </si>
  <si>
    <t xml:space="preserve">OI011893</t>
  </si>
  <si>
    <t xml:space="preserve">OI011894</t>
  </si>
  <si>
    <t xml:space="preserve">OI011895</t>
  </si>
  <si>
    <t xml:space="preserve">OI011896</t>
  </si>
  <si>
    <t xml:space="preserve">OI011897</t>
  </si>
  <si>
    <t xml:space="preserve">OI011898</t>
  </si>
  <si>
    <t xml:space="preserve">OI011899</t>
  </si>
  <si>
    <t xml:space="preserve">OI011900</t>
  </si>
  <si>
    <t xml:space="preserve">OI011901</t>
  </si>
  <si>
    <t xml:space="preserve">OI011902</t>
  </si>
  <si>
    <t xml:space="preserve">OI011903</t>
  </si>
  <si>
    <t xml:space="preserve">OI011904</t>
  </si>
  <si>
    <t xml:space="preserve">OI011905</t>
  </si>
  <si>
    <t xml:space="preserve">OI011906</t>
  </si>
  <si>
    <t xml:space="preserve">OI011907</t>
  </si>
  <si>
    <t xml:space="preserve">OI011908</t>
  </si>
  <si>
    <t xml:space="preserve">OI011909</t>
  </si>
  <si>
    <t xml:space="preserve">OI011910</t>
  </si>
  <si>
    <t xml:space="preserve">OI011911</t>
  </si>
  <si>
    <t xml:space="preserve">OI011912</t>
  </si>
  <si>
    <t xml:space="preserve">OI011913</t>
  </si>
  <si>
    <t xml:space="preserve">OI011914</t>
  </si>
  <si>
    <t xml:space="preserve">OI011915</t>
  </si>
  <si>
    <t xml:space="preserve">OI011916</t>
  </si>
  <si>
    <t xml:space="preserve">OI011917</t>
  </si>
  <si>
    <t xml:space="preserve">OI011918</t>
  </si>
  <si>
    <t xml:space="preserve">OI011919</t>
  </si>
  <si>
    <t xml:space="preserve">OI011920</t>
  </si>
  <si>
    <t xml:space="preserve">OI011921</t>
  </si>
  <si>
    <t xml:space="preserve">OI011922</t>
  </si>
  <si>
    <t xml:space="preserve">OI011923</t>
  </si>
  <si>
    <t xml:space="preserve">OI011924</t>
  </si>
  <si>
    <t xml:space="preserve">OI011925</t>
  </si>
  <si>
    <t xml:space="preserve">OI011926</t>
  </si>
  <si>
    <t xml:space="preserve">OI011927</t>
  </si>
  <si>
    <t xml:space="preserve">OI011928</t>
  </si>
  <si>
    <t xml:space="preserve">OI011929</t>
  </si>
  <si>
    <t xml:space="preserve">OI011930</t>
  </si>
  <si>
    <t xml:space="preserve">OI011931</t>
  </si>
  <si>
    <t xml:space="preserve">OI011932</t>
  </si>
  <si>
    <t xml:space="preserve">OI011933</t>
  </si>
  <si>
    <t xml:space="preserve">OI011934</t>
  </si>
  <si>
    <t xml:space="preserve">OI011935</t>
  </si>
  <si>
    <t xml:space="preserve">OI011936</t>
  </si>
  <si>
    <t xml:space="preserve">OI011937</t>
  </si>
  <si>
    <t xml:space="preserve">OI011938</t>
  </si>
  <si>
    <t xml:space="preserve">OI011939</t>
  </si>
  <si>
    <t xml:space="preserve">OI011940</t>
  </si>
  <si>
    <t xml:space="preserve">OI011941</t>
  </si>
  <si>
    <t xml:space="preserve">OI011942</t>
  </si>
  <si>
    <t xml:space="preserve">OI011943</t>
  </si>
  <si>
    <t xml:space="preserve">OI011944</t>
  </si>
  <si>
    <t xml:space="preserve">OI011945</t>
  </si>
  <si>
    <t xml:space="preserve">OI011946</t>
  </si>
  <si>
    <t xml:space="preserve">OI011947</t>
  </si>
  <si>
    <t xml:space="preserve">OI011948</t>
  </si>
  <si>
    <t xml:space="preserve">OI011949</t>
  </si>
  <si>
    <t xml:space="preserve">OI011950</t>
  </si>
  <si>
    <t xml:space="preserve">OI011951</t>
  </si>
  <si>
    <t xml:space="preserve">OI011952</t>
  </si>
  <si>
    <t xml:space="preserve">OI011953</t>
  </si>
  <si>
    <t xml:space="preserve">OI011954</t>
  </si>
  <si>
    <t xml:space="preserve">OI011955</t>
  </si>
  <si>
    <t xml:space="preserve">OI011956</t>
  </si>
  <si>
    <t xml:space="preserve">OI011957</t>
  </si>
  <si>
    <t xml:space="preserve">OI011958</t>
  </si>
  <si>
    <t xml:space="preserve">OI011959</t>
  </si>
  <si>
    <t xml:space="preserve">OI011960</t>
  </si>
  <si>
    <t xml:space="preserve">OI011961</t>
  </si>
  <si>
    <t xml:space="preserve">OI011962</t>
  </si>
  <si>
    <t xml:space="preserve">OI011963</t>
  </si>
  <si>
    <t xml:space="preserve">OI011964</t>
  </si>
  <si>
    <t xml:space="preserve">OI011965</t>
  </si>
  <si>
    <t xml:space="preserve">OI011966</t>
  </si>
  <si>
    <t xml:space="preserve">OI011967</t>
  </si>
  <si>
    <t xml:space="preserve">OI011968</t>
  </si>
  <si>
    <t xml:space="preserve">OI011969</t>
  </si>
  <si>
    <t xml:space="preserve">OI011970</t>
  </si>
  <si>
    <t xml:space="preserve">OI011971</t>
  </si>
  <si>
    <t xml:space="preserve">OI011972</t>
  </si>
  <si>
    <t xml:space="preserve">OI011973</t>
  </si>
  <si>
    <t xml:space="preserve">OI011974</t>
  </si>
  <si>
    <t xml:space="preserve">OI011975</t>
  </si>
  <si>
    <t xml:space="preserve">OI011976</t>
  </si>
  <si>
    <t xml:space="preserve">OI011977</t>
  </si>
  <si>
    <t xml:space="preserve">OI011978</t>
  </si>
  <si>
    <t xml:space="preserve">OI011979</t>
  </si>
  <si>
    <t xml:space="preserve">OI011980</t>
  </si>
  <si>
    <t xml:space="preserve">OI011981</t>
  </si>
  <si>
    <t xml:space="preserve">OI011982</t>
  </si>
  <si>
    <t xml:space="preserve">OI011983</t>
  </si>
  <si>
    <t xml:space="preserve">OI011984</t>
  </si>
  <si>
    <t xml:space="preserve">OI011985</t>
  </si>
  <si>
    <t xml:space="preserve">OI011986</t>
  </si>
  <si>
    <t xml:space="preserve">OI011987</t>
  </si>
  <si>
    <t xml:space="preserve">OI011988</t>
  </si>
  <si>
    <t xml:space="preserve">OI011989</t>
  </si>
  <si>
    <t xml:space="preserve">OI011990</t>
  </si>
  <si>
    <t xml:space="preserve">OI011991</t>
  </si>
  <si>
    <t xml:space="preserve">OI011992</t>
  </si>
  <si>
    <t xml:space="preserve">OI011993</t>
  </si>
  <si>
    <t xml:space="preserve">OI011994</t>
  </si>
  <si>
    <t xml:space="preserve">OI011995</t>
  </si>
  <si>
    <t xml:space="preserve">OI011996</t>
  </si>
  <si>
    <t xml:space="preserve">OI011997</t>
  </si>
  <si>
    <t xml:space="preserve">OI011998</t>
  </si>
  <si>
    <t xml:space="preserve">OI011999</t>
  </si>
  <si>
    <t xml:space="preserve">OI012000</t>
  </si>
  <si>
    <t xml:space="preserve">OI012001</t>
  </si>
  <si>
    <t xml:space="preserve">OI012002</t>
  </si>
  <si>
    <t xml:space="preserve">OI012003</t>
  </si>
  <si>
    <t xml:space="preserve">OI012004</t>
  </si>
  <si>
    <t xml:space="preserve">OI012005</t>
  </si>
  <si>
    <t xml:space="preserve">OI012006</t>
  </si>
  <si>
    <t xml:space="preserve">OI012007</t>
  </si>
  <si>
    <t xml:space="preserve">OI012008</t>
  </si>
  <si>
    <t xml:space="preserve">OI012009</t>
  </si>
  <si>
    <t xml:space="preserve">OI012010</t>
  </si>
  <si>
    <t xml:space="preserve">OI012011</t>
  </si>
  <si>
    <t xml:space="preserve">OI012012</t>
  </si>
  <si>
    <t xml:space="preserve">OI012013</t>
  </si>
  <si>
    <t xml:space="preserve">OI012014</t>
  </si>
  <si>
    <t xml:space="preserve">OI012015</t>
  </si>
  <si>
    <t xml:space="preserve">OI012016</t>
  </si>
  <si>
    <t xml:space="preserve">OI012017</t>
  </si>
  <si>
    <t xml:space="preserve">OI012018</t>
  </si>
  <si>
    <t xml:space="preserve">OI012019</t>
  </si>
  <si>
    <t xml:space="preserve">OI012020</t>
  </si>
  <si>
    <t xml:space="preserve">OI012021</t>
  </si>
  <si>
    <t xml:space="preserve">OI012022</t>
  </si>
  <si>
    <t xml:space="preserve">OI012023</t>
  </si>
  <si>
    <t xml:space="preserve">OI012024</t>
  </si>
  <si>
    <t xml:space="preserve">OI012025</t>
  </si>
  <si>
    <t xml:space="preserve">OI012026</t>
  </si>
  <si>
    <t xml:space="preserve">OI012027</t>
  </si>
  <si>
    <t xml:space="preserve">OI012028</t>
  </si>
  <si>
    <t xml:space="preserve">OI012029</t>
  </si>
  <si>
    <t xml:space="preserve">OI012030</t>
  </si>
  <si>
    <t xml:space="preserve">OI012031</t>
  </si>
  <si>
    <t xml:space="preserve">OI012032</t>
  </si>
  <si>
    <t xml:space="preserve">OI012033</t>
  </si>
  <si>
    <t xml:space="preserve">OI012034</t>
  </si>
  <si>
    <t xml:space="preserve">OI012035</t>
  </si>
  <si>
    <t xml:space="preserve">OI012036</t>
  </si>
  <si>
    <t xml:space="preserve">OI012037</t>
  </si>
  <si>
    <t xml:space="preserve">OI012038</t>
  </si>
  <si>
    <t xml:space="preserve">OI012039</t>
  </si>
  <si>
    <t xml:space="preserve">OI012040</t>
  </si>
  <si>
    <t xml:space="preserve">OI012041</t>
  </si>
  <si>
    <t xml:space="preserve">OI012042</t>
  </si>
  <si>
    <t xml:space="preserve">OI012043</t>
  </si>
  <si>
    <t xml:space="preserve">OI012044</t>
  </si>
  <si>
    <t xml:space="preserve">OI012045</t>
  </si>
  <si>
    <t xml:space="preserve">OI012046</t>
  </si>
  <si>
    <t xml:space="preserve">OI012047</t>
  </si>
  <si>
    <t xml:space="preserve">OI012048</t>
  </si>
  <si>
    <t xml:space="preserve">OI012049</t>
  </si>
  <si>
    <t xml:space="preserve">OI012050</t>
  </si>
  <si>
    <t xml:space="preserve">OI012051</t>
  </si>
  <si>
    <t xml:space="preserve">OI012052</t>
  </si>
  <si>
    <t xml:space="preserve">OI012053</t>
  </si>
  <si>
    <t xml:space="preserve">OI012054</t>
  </si>
  <si>
    <t xml:space="preserve">OI012055</t>
  </si>
  <si>
    <t xml:space="preserve">OI012056</t>
  </si>
  <si>
    <t xml:space="preserve">OI012057</t>
  </si>
  <si>
    <t xml:space="preserve">OI012058</t>
  </si>
  <si>
    <t xml:space="preserve">OI012059</t>
  </si>
  <si>
    <t xml:space="preserve">OI012060</t>
  </si>
  <si>
    <t xml:space="preserve">OI012061</t>
  </si>
  <si>
    <t xml:space="preserve">OI012062</t>
  </si>
  <si>
    <t xml:space="preserve">OI012063</t>
  </si>
  <si>
    <t xml:space="preserve">OI012064</t>
  </si>
  <si>
    <t xml:space="preserve">OI012065</t>
  </si>
  <si>
    <t xml:space="preserve">OI012066</t>
  </si>
  <si>
    <t xml:space="preserve">OI012067</t>
  </si>
  <si>
    <t xml:space="preserve">OI012068</t>
  </si>
  <si>
    <t xml:space="preserve">OI012069</t>
  </si>
  <si>
    <t xml:space="preserve">OI012070</t>
  </si>
  <si>
    <t xml:space="preserve">OI012071</t>
  </si>
  <si>
    <t xml:space="preserve">OI012072</t>
  </si>
  <si>
    <t xml:space="preserve">OI012073</t>
  </si>
  <si>
    <t xml:space="preserve">OI012074</t>
  </si>
  <si>
    <t xml:space="preserve">OI012075</t>
  </si>
  <si>
    <t xml:space="preserve">OI012076</t>
  </si>
  <si>
    <t xml:space="preserve">OI012077</t>
  </si>
  <si>
    <t xml:space="preserve">OI012078</t>
  </si>
  <si>
    <t xml:space="preserve">OI012079</t>
  </si>
  <si>
    <t xml:space="preserve">OI012080</t>
  </si>
  <si>
    <t xml:space="preserve">OI012081</t>
  </si>
  <si>
    <t xml:space="preserve">OI012082</t>
  </si>
  <si>
    <t xml:space="preserve">OI012083</t>
  </si>
  <si>
    <t xml:space="preserve">OI012084</t>
  </si>
  <si>
    <t xml:space="preserve">OI012085</t>
  </si>
  <si>
    <t xml:space="preserve">OI012086</t>
  </si>
  <si>
    <t xml:space="preserve">OI012087</t>
  </si>
  <si>
    <t xml:space="preserve">OI012088</t>
  </si>
  <si>
    <t xml:space="preserve">OI012089</t>
  </si>
  <si>
    <t xml:space="preserve">OI012090</t>
  </si>
  <si>
    <t xml:space="preserve">OI012091</t>
  </si>
  <si>
    <t xml:space="preserve">OI012092</t>
  </si>
  <si>
    <t xml:space="preserve">OI012093</t>
  </si>
  <si>
    <t xml:space="preserve">OI012094</t>
  </si>
  <si>
    <t xml:space="preserve">OI012095</t>
  </si>
  <si>
    <t xml:space="preserve">OI012096</t>
  </si>
  <si>
    <t xml:space="preserve">OI012097</t>
  </si>
  <si>
    <t xml:space="preserve">OI012098</t>
  </si>
  <si>
    <t xml:space="preserve">OI012099</t>
  </si>
  <si>
    <t xml:space="preserve">OI012100</t>
  </si>
  <si>
    <t xml:space="preserve">OI012101</t>
  </si>
  <si>
    <t xml:space="preserve">OI012102</t>
  </si>
  <si>
    <t xml:space="preserve">OI012103</t>
  </si>
  <si>
    <t xml:space="preserve">OI012104</t>
  </si>
  <si>
    <t xml:space="preserve">OI012105</t>
  </si>
  <si>
    <t xml:space="preserve">OI012106</t>
  </si>
  <si>
    <t xml:space="preserve">OI012107</t>
  </si>
  <si>
    <t xml:space="preserve">OI012108</t>
  </si>
  <si>
    <t xml:space="preserve">OI012109</t>
  </si>
  <si>
    <t xml:space="preserve">OI012110</t>
  </si>
  <si>
    <t xml:space="preserve">OI012111</t>
  </si>
  <si>
    <t xml:space="preserve">OI012112</t>
  </si>
  <si>
    <t xml:space="preserve">OI012113</t>
  </si>
  <si>
    <t xml:space="preserve">OI012114</t>
  </si>
  <si>
    <t xml:space="preserve">OI012115</t>
  </si>
  <si>
    <t xml:space="preserve">OI012116</t>
  </si>
  <si>
    <t xml:space="preserve">OI012117</t>
  </si>
  <si>
    <t xml:space="preserve">OI012118</t>
  </si>
  <si>
    <t xml:space="preserve">OI012119</t>
  </si>
  <si>
    <t xml:space="preserve">OI012120</t>
  </si>
  <si>
    <t xml:space="preserve">OI012121</t>
  </si>
  <si>
    <t xml:space="preserve">OI012122</t>
  </si>
  <si>
    <t xml:space="preserve">OI012123</t>
  </si>
  <si>
    <t xml:space="preserve">OI012124</t>
  </si>
  <si>
    <t xml:space="preserve">OI012125</t>
  </si>
  <si>
    <t xml:space="preserve">OI012126</t>
  </si>
  <si>
    <t xml:space="preserve">OI012127</t>
  </si>
  <si>
    <t xml:space="preserve">OI012128</t>
  </si>
  <si>
    <t xml:space="preserve">OI012129</t>
  </si>
  <si>
    <t xml:space="preserve">OI012130</t>
  </si>
  <si>
    <t xml:space="preserve">OI012131</t>
  </si>
  <si>
    <t xml:space="preserve">OI012132</t>
  </si>
  <si>
    <t xml:space="preserve">OI012133</t>
  </si>
  <si>
    <t xml:space="preserve">OI012134</t>
  </si>
  <si>
    <t xml:space="preserve">OI012135</t>
  </si>
  <si>
    <t xml:space="preserve">OI012136</t>
  </si>
  <si>
    <t xml:space="preserve">OI012137</t>
  </si>
  <si>
    <t xml:space="preserve">OI012138</t>
  </si>
  <si>
    <t xml:space="preserve">OI012139</t>
  </si>
  <si>
    <t xml:space="preserve">OI012140</t>
  </si>
  <si>
    <t xml:space="preserve">OI012141</t>
  </si>
  <si>
    <t xml:space="preserve">OI012142</t>
  </si>
  <si>
    <t xml:space="preserve">OI012143</t>
  </si>
  <si>
    <t xml:space="preserve">OI012144</t>
  </si>
  <si>
    <t xml:space="preserve">OI012145</t>
  </si>
  <si>
    <t xml:space="preserve">OI012146</t>
  </si>
  <si>
    <t xml:space="preserve">OI012147</t>
  </si>
  <si>
    <t xml:space="preserve">OI012148</t>
  </si>
  <si>
    <t xml:space="preserve">OI012149</t>
  </si>
  <si>
    <t xml:space="preserve">OI012150</t>
  </si>
  <si>
    <t xml:space="preserve">OI012151</t>
  </si>
  <si>
    <t xml:space="preserve">OI012152</t>
  </si>
  <si>
    <t xml:space="preserve">OI012153</t>
  </si>
  <si>
    <t xml:space="preserve">OI012154</t>
  </si>
  <si>
    <t xml:space="preserve">OI012155</t>
  </si>
  <si>
    <t xml:space="preserve">OI012156</t>
  </si>
  <si>
    <t xml:space="preserve">OI012157</t>
  </si>
  <si>
    <t xml:space="preserve">OI012158</t>
  </si>
  <si>
    <t xml:space="preserve">OI012159</t>
  </si>
  <si>
    <t xml:space="preserve">OI012160</t>
  </si>
  <si>
    <t xml:space="preserve">OI012161</t>
  </si>
  <si>
    <t xml:space="preserve">OI012162</t>
  </si>
  <si>
    <t xml:space="preserve">OI012163</t>
  </si>
  <si>
    <t xml:space="preserve">OI012164</t>
  </si>
  <si>
    <t xml:space="preserve">OI012165</t>
  </si>
  <si>
    <t xml:space="preserve">OI012166</t>
  </si>
  <si>
    <t xml:space="preserve">OI012167</t>
  </si>
  <si>
    <t xml:space="preserve">OI012168</t>
  </si>
  <si>
    <t xml:space="preserve">OI012169</t>
  </si>
  <si>
    <t xml:space="preserve">OI012170</t>
  </si>
  <si>
    <t xml:space="preserve">OI012171</t>
  </si>
  <si>
    <t xml:space="preserve">OI012172</t>
  </si>
  <si>
    <t xml:space="preserve">OI012173</t>
  </si>
  <si>
    <t xml:space="preserve">OI012174</t>
  </si>
  <si>
    <t xml:space="preserve">OI012175</t>
  </si>
  <si>
    <t xml:space="preserve">OI012176</t>
  </si>
  <si>
    <t xml:space="preserve">OI012177</t>
  </si>
  <si>
    <t xml:space="preserve">OI012178</t>
  </si>
  <si>
    <t xml:space="preserve">OI012179</t>
  </si>
  <si>
    <t xml:space="preserve">OI012180</t>
  </si>
  <si>
    <t xml:space="preserve">OI012181</t>
  </si>
  <si>
    <t xml:space="preserve">OI012182</t>
  </si>
  <si>
    <t xml:space="preserve">OI012183</t>
  </si>
  <si>
    <t xml:space="preserve">OI012184</t>
  </si>
  <si>
    <t xml:space="preserve">OI012185</t>
  </si>
  <si>
    <t xml:space="preserve">OI012186</t>
  </si>
  <si>
    <t xml:space="preserve">OI012187</t>
  </si>
  <si>
    <t xml:space="preserve">OI012188</t>
  </si>
  <si>
    <t xml:space="preserve">OI012189</t>
  </si>
  <si>
    <t xml:space="preserve">OI012190</t>
  </si>
  <si>
    <t xml:space="preserve">OI012191</t>
  </si>
  <si>
    <t xml:space="preserve">OI012192</t>
  </si>
  <si>
    <t xml:space="preserve">OI012193</t>
  </si>
  <si>
    <t xml:space="preserve">OI012194</t>
  </si>
  <si>
    <t xml:space="preserve">OI012195</t>
  </si>
  <si>
    <t xml:space="preserve">OI012196</t>
  </si>
  <si>
    <t xml:space="preserve">OI012197</t>
  </si>
  <si>
    <t xml:space="preserve">OI012198</t>
  </si>
  <si>
    <t xml:space="preserve">OI012199</t>
  </si>
  <si>
    <t xml:space="preserve">OI012200</t>
  </si>
  <si>
    <t xml:space="preserve">OI012201</t>
  </si>
  <si>
    <t xml:space="preserve">OI012202</t>
  </si>
  <si>
    <t xml:space="preserve">OI012203</t>
  </si>
  <si>
    <t xml:space="preserve">OI012204</t>
  </si>
  <si>
    <t xml:space="preserve">OI012205</t>
  </si>
  <si>
    <t xml:space="preserve">OI012206</t>
  </si>
  <si>
    <t xml:space="preserve">OI012207</t>
  </si>
  <si>
    <t xml:space="preserve">OI012208</t>
  </si>
  <si>
    <t xml:space="preserve">OI012209</t>
  </si>
  <si>
    <t xml:space="preserve">OI012210</t>
  </si>
  <si>
    <t xml:space="preserve">OI012211</t>
  </si>
  <si>
    <t xml:space="preserve">OI012212</t>
  </si>
  <si>
    <t xml:space="preserve">OI012213</t>
  </si>
  <si>
    <t xml:space="preserve">OI012214</t>
  </si>
  <si>
    <t xml:space="preserve">OI012215</t>
  </si>
  <si>
    <t xml:space="preserve">OI012216</t>
  </si>
  <si>
    <t xml:space="preserve">OI012217</t>
  </si>
  <si>
    <t xml:space="preserve">OI012218</t>
  </si>
  <si>
    <t xml:space="preserve">OI012219</t>
  </si>
  <si>
    <t xml:space="preserve">OI012220</t>
  </si>
  <si>
    <t xml:space="preserve">OI012221</t>
  </si>
  <si>
    <t xml:space="preserve">OI012222</t>
  </si>
  <si>
    <t xml:space="preserve">OI012223</t>
  </si>
  <si>
    <t xml:space="preserve">OI012224</t>
  </si>
  <si>
    <t xml:space="preserve">OI012225</t>
  </si>
  <si>
    <t xml:space="preserve">OI012226</t>
  </si>
  <si>
    <t xml:space="preserve">OI012227</t>
  </si>
  <si>
    <t xml:space="preserve">OI012228</t>
  </si>
  <si>
    <t xml:space="preserve">OI012229</t>
  </si>
  <si>
    <t xml:space="preserve">OI012230</t>
  </si>
  <si>
    <t xml:space="preserve">OI012231</t>
  </si>
  <si>
    <t xml:space="preserve">OI012232</t>
  </si>
  <si>
    <t xml:space="preserve">OI012233</t>
  </si>
  <si>
    <t xml:space="preserve">OI012234</t>
  </si>
  <si>
    <t xml:space="preserve">OI012235</t>
  </si>
  <si>
    <t xml:space="preserve">OI012236</t>
  </si>
  <si>
    <t xml:space="preserve">OI012237</t>
  </si>
  <si>
    <t xml:space="preserve">OI012238</t>
  </si>
  <si>
    <t xml:space="preserve">OI012239</t>
  </si>
  <si>
    <t xml:space="preserve">OI012240</t>
  </si>
  <si>
    <t xml:space="preserve">OI012241</t>
  </si>
  <si>
    <t xml:space="preserve">OI012242</t>
  </si>
  <si>
    <t xml:space="preserve">OI012243</t>
  </si>
  <si>
    <t xml:space="preserve">OI012244</t>
  </si>
  <si>
    <t xml:space="preserve">OI012245</t>
  </si>
  <si>
    <t xml:space="preserve">OI012246</t>
  </si>
  <si>
    <t xml:space="preserve">OI012247</t>
  </si>
  <si>
    <t xml:space="preserve">OI012248</t>
  </si>
  <si>
    <t xml:space="preserve">OI012249</t>
  </si>
  <si>
    <t xml:space="preserve">OI012250</t>
  </si>
  <si>
    <t xml:space="preserve">OI012251</t>
  </si>
  <si>
    <t xml:space="preserve">OI012252</t>
  </si>
  <si>
    <t xml:space="preserve">OI012253</t>
  </si>
  <si>
    <t xml:space="preserve">OI012254</t>
  </si>
  <si>
    <t xml:space="preserve">OI012255</t>
  </si>
  <si>
    <t xml:space="preserve">OI012256</t>
  </si>
  <si>
    <t xml:space="preserve">OI012257</t>
  </si>
  <si>
    <t xml:space="preserve">OI012258</t>
  </si>
  <si>
    <t xml:space="preserve">OI012259</t>
  </si>
  <si>
    <t xml:space="preserve">OI012260</t>
  </si>
  <si>
    <t xml:space="preserve">OI012261</t>
  </si>
  <si>
    <t xml:space="preserve">OI012262</t>
  </si>
  <si>
    <t xml:space="preserve">OI012263</t>
  </si>
  <si>
    <t xml:space="preserve">OI012264</t>
  </si>
  <si>
    <t xml:space="preserve">OI012265</t>
  </si>
  <si>
    <t xml:space="preserve">OI012266</t>
  </si>
  <si>
    <t xml:space="preserve">OI012267</t>
  </si>
  <si>
    <t xml:space="preserve">OI012268</t>
  </si>
  <si>
    <t xml:space="preserve">OI012269</t>
  </si>
  <si>
    <t xml:space="preserve">OI012270</t>
  </si>
  <si>
    <t xml:space="preserve">OI012271</t>
  </si>
  <si>
    <t xml:space="preserve">OI012272</t>
  </si>
  <si>
    <t xml:space="preserve">OI012273</t>
  </si>
  <si>
    <t xml:space="preserve">OI012274</t>
  </si>
  <si>
    <t xml:space="preserve">OI012275</t>
  </si>
  <si>
    <t xml:space="preserve">OI012276</t>
  </si>
  <si>
    <t xml:space="preserve">OI012277</t>
  </si>
  <si>
    <t xml:space="preserve">OI012278</t>
  </si>
  <si>
    <t xml:space="preserve">OI012279</t>
  </si>
  <si>
    <t xml:space="preserve">OI012280</t>
  </si>
  <si>
    <t xml:space="preserve">OI012281</t>
  </si>
  <si>
    <t xml:space="preserve">OI012282</t>
  </si>
  <si>
    <t xml:space="preserve">OI012283</t>
  </si>
  <si>
    <t xml:space="preserve">OI012284</t>
  </si>
  <si>
    <t xml:space="preserve">OI012285</t>
  </si>
  <si>
    <t xml:space="preserve">OI012286</t>
  </si>
  <si>
    <t xml:space="preserve">OI012287</t>
  </si>
  <si>
    <t xml:space="preserve">OI012288</t>
  </si>
  <si>
    <t xml:space="preserve">OI012289</t>
  </si>
  <si>
    <t xml:space="preserve">OI012290</t>
  </si>
  <si>
    <t xml:space="preserve">OI012291</t>
  </si>
  <si>
    <t xml:space="preserve">OI012292</t>
  </si>
  <si>
    <t xml:space="preserve">OI012293</t>
  </si>
  <si>
    <t xml:space="preserve">OI012294</t>
  </si>
  <si>
    <t xml:space="preserve">OI012295</t>
  </si>
  <si>
    <t xml:space="preserve">OI012296</t>
  </si>
  <si>
    <t xml:space="preserve">OI012297</t>
  </si>
  <si>
    <t xml:space="preserve">OI012298</t>
  </si>
  <si>
    <t xml:space="preserve">OI012299</t>
  </si>
  <si>
    <t xml:space="preserve">OI012300</t>
  </si>
  <si>
    <t xml:space="preserve">OI012301</t>
  </si>
  <si>
    <t xml:space="preserve">OI012302</t>
  </si>
  <si>
    <t xml:space="preserve">OI012303</t>
  </si>
  <si>
    <t xml:space="preserve">OI012304</t>
  </si>
  <si>
    <t xml:space="preserve">OI012305</t>
  </si>
  <si>
    <t xml:space="preserve">OI012306</t>
  </si>
  <si>
    <t xml:space="preserve">OI012307</t>
  </si>
  <si>
    <t xml:space="preserve">OI012308</t>
  </si>
  <si>
    <t xml:space="preserve">OI012309</t>
  </si>
  <si>
    <t xml:space="preserve">OI012310</t>
  </si>
  <si>
    <t xml:space="preserve">OI012311</t>
  </si>
  <si>
    <t xml:space="preserve">OI012312</t>
  </si>
  <si>
    <t xml:space="preserve">OI012313</t>
  </si>
  <si>
    <t xml:space="preserve">OI012314</t>
  </si>
  <si>
    <t xml:space="preserve">OI012315</t>
  </si>
  <si>
    <t xml:space="preserve">OI012316</t>
  </si>
  <si>
    <t xml:space="preserve">OI012317</t>
  </si>
  <si>
    <t xml:space="preserve">OI012318</t>
  </si>
  <si>
    <t xml:space="preserve">OI012319</t>
  </si>
  <si>
    <t xml:space="preserve">OI012320</t>
  </si>
  <si>
    <t xml:space="preserve">OI012321</t>
  </si>
  <si>
    <t xml:space="preserve">OI012322</t>
  </si>
  <si>
    <t xml:space="preserve">OI012323</t>
  </si>
  <si>
    <t xml:space="preserve">OI012324</t>
  </si>
  <si>
    <t xml:space="preserve">OI012325</t>
  </si>
  <si>
    <t xml:space="preserve">OI012326</t>
  </si>
  <si>
    <t xml:space="preserve">OI012327</t>
  </si>
  <si>
    <t xml:space="preserve">OI012328</t>
  </si>
  <si>
    <t xml:space="preserve">OI012329</t>
  </si>
  <si>
    <t xml:space="preserve">OI012330</t>
  </si>
  <si>
    <t xml:space="preserve">OI012331</t>
  </si>
  <si>
    <t xml:space="preserve">OI012332</t>
  </si>
  <si>
    <t xml:space="preserve">OI012333</t>
  </si>
  <si>
    <t xml:space="preserve">OI012334</t>
  </si>
  <si>
    <t xml:space="preserve">OI012335</t>
  </si>
  <si>
    <t xml:space="preserve">OI012336</t>
  </si>
  <si>
    <t xml:space="preserve">OI012337</t>
  </si>
  <si>
    <t xml:space="preserve">OI012338</t>
  </si>
  <si>
    <t xml:space="preserve">OI012339</t>
  </si>
  <si>
    <t xml:space="preserve">OI012340</t>
  </si>
  <si>
    <t xml:space="preserve">OI012341</t>
  </si>
  <si>
    <t xml:space="preserve">OI012342</t>
  </si>
  <si>
    <t xml:space="preserve">OI012343</t>
  </si>
  <si>
    <t xml:space="preserve">OI012344</t>
  </si>
  <si>
    <t xml:space="preserve">OI012345</t>
  </si>
  <si>
    <t xml:space="preserve">OI012346</t>
  </si>
  <si>
    <t xml:space="preserve">OI012347</t>
  </si>
  <si>
    <t xml:space="preserve">OI012348</t>
  </si>
  <si>
    <t xml:space="preserve">OI012349</t>
  </si>
  <si>
    <t xml:space="preserve">OI012350</t>
  </si>
  <si>
    <t xml:space="preserve">OI012351</t>
  </si>
  <si>
    <t xml:space="preserve">OI012352</t>
  </si>
  <si>
    <t xml:space="preserve">OI012353</t>
  </si>
  <si>
    <t xml:space="preserve">OI012354</t>
  </si>
  <si>
    <t xml:space="preserve">OI012355</t>
  </si>
  <si>
    <t xml:space="preserve">OI012356</t>
  </si>
  <si>
    <t xml:space="preserve">OI012357</t>
  </si>
  <si>
    <t xml:space="preserve">OI012358</t>
  </si>
  <si>
    <t xml:space="preserve">OI012359</t>
  </si>
  <si>
    <t xml:space="preserve">OI012360</t>
  </si>
  <si>
    <t xml:space="preserve">OI012361</t>
  </si>
  <si>
    <t xml:space="preserve">OI012362</t>
  </si>
  <si>
    <t xml:space="preserve">OI012363</t>
  </si>
  <si>
    <t xml:space="preserve">OI012364</t>
  </si>
  <si>
    <t xml:space="preserve">OI012365</t>
  </si>
  <si>
    <t xml:space="preserve">OI012366</t>
  </si>
  <si>
    <t xml:space="preserve">OI012367</t>
  </si>
  <si>
    <t xml:space="preserve">OI012368</t>
  </si>
  <si>
    <t xml:space="preserve">OI012369</t>
  </si>
  <si>
    <t xml:space="preserve">OI012370</t>
  </si>
  <si>
    <t xml:space="preserve">OI012371</t>
  </si>
  <si>
    <t xml:space="preserve">OI012372</t>
  </si>
  <si>
    <t xml:space="preserve">OI012373</t>
  </si>
  <si>
    <t xml:space="preserve">OI012374</t>
  </si>
  <si>
    <t xml:space="preserve">OI012375</t>
  </si>
  <si>
    <t xml:space="preserve">OI012376</t>
  </si>
  <si>
    <t xml:space="preserve">OI012377</t>
  </si>
  <si>
    <t xml:space="preserve">OI012378</t>
  </si>
  <si>
    <t xml:space="preserve">OI012379</t>
  </si>
  <si>
    <t xml:space="preserve">OI012380</t>
  </si>
  <si>
    <t xml:space="preserve">OI012381</t>
  </si>
  <si>
    <t xml:space="preserve">OI012382</t>
  </si>
  <si>
    <t xml:space="preserve">OI012383</t>
  </si>
  <si>
    <t xml:space="preserve">OI012384</t>
  </si>
  <si>
    <t xml:space="preserve">OI012385</t>
  </si>
  <si>
    <t xml:space="preserve">OI012386</t>
  </si>
  <si>
    <t xml:space="preserve">OI012387</t>
  </si>
  <si>
    <t xml:space="preserve">OI012388</t>
  </si>
  <si>
    <t xml:space="preserve">OI012389</t>
  </si>
  <si>
    <t xml:space="preserve">OI012390</t>
  </si>
  <si>
    <t xml:space="preserve">OI012391</t>
  </si>
  <si>
    <t xml:space="preserve">OI012392</t>
  </si>
  <si>
    <t xml:space="preserve">OI012393</t>
  </si>
  <si>
    <t xml:space="preserve">OI012394</t>
  </si>
  <si>
    <t xml:space="preserve">OI012395</t>
  </si>
  <si>
    <t xml:space="preserve">OI012396</t>
  </si>
  <si>
    <t xml:space="preserve">OI012397</t>
  </si>
  <si>
    <t xml:space="preserve">OI012398</t>
  </si>
  <si>
    <t xml:space="preserve">OI012399</t>
  </si>
  <si>
    <t xml:space="preserve">OI012400</t>
  </si>
  <si>
    <t xml:space="preserve">OI012401</t>
  </si>
  <si>
    <t xml:space="preserve">OI012402</t>
  </si>
  <si>
    <t xml:space="preserve">OI012403</t>
  </si>
  <si>
    <t xml:space="preserve">OI012404</t>
  </si>
  <si>
    <t xml:space="preserve">OI012405</t>
  </si>
  <si>
    <t xml:space="preserve">OI012406</t>
  </si>
  <si>
    <t xml:space="preserve">OI012407</t>
  </si>
  <si>
    <t xml:space="preserve">OI012408</t>
  </si>
  <si>
    <t xml:space="preserve">OI012409</t>
  </si>
  <si>
    <t xml:space="preserve">OI012410</t>
  </si>
  <si>
    <t xml:space="preserve">OI012411</t>
  </si>
  <si>
    <t xml:space="preserve">OI012412</t>
  </si>
  <si>
    <t xml:space="preserve">OI012413</t>
  </si>
  <si>
    <t xml:space="preserve">OI012414</t>
  </si>
  <si>
    <t xml:space="preserve">OI012415</t>
  </si>
  <si>
    <t xml:space="preserve">OI012416</t>
  </si>
  <si>
    <t xml:space="preserve">OI012417</t>
  </si>
  <si>
    <t xml:space="preserve">OI012418</t>
  </si>
  <si>
    <t xml:space="preserve">OI012419</t>
  </si>
  <si>
    <t xml:space="preserve">OI012420</t>
  </si>
  <si>
    <t xml:space="preserve">OI012421</t>
  </si>
  <si>
    <t xml:space="preserve">OI012422</t>
  </si>
  <si>
    <t xml:space="preserve">OI012423</t>
  </si>
  <si>
    <t xml:space="preserve">OI012424</t>
  </si>
  <si>
    <t xml:space="preserve">OI012425</t>
  </si>
  <si>
    <t xml:space="preserve">OI012426</t>
  </si>
  <si>
    <t xml:space="preserve">OI012427</t>
  </si>
  <si>
    <t xml:space="preserve">OI012428</t>
  </si>
  <si>
    <t xml:space="preserve">OI012429</t>
  </si>
  <si>
    <t xml:space="preserve">OI012430</t>
  </si>
  <si>
    <t xml:space="preserve">OI012431</t>
  </si>
  <si>
    <t xml:space="preserve">OI012432</t>
  </si>
  <si>
    <t xml:space="preserve">OI012433</t>
  </si>
  <si>
    <t xml:space="preserve">OI012434</t>
  </si>
  <si>
    <t xml:space="preserve">OI012435</t>
  </si>
  <si>
    <t xml:space="preserve">OI012436</t>
  </si>
  <si>
    <t xml:space="preserve">OI012437</t>
  </si>
  <si>
    <t xml:space="preserve">OI012438</t>
  </si>
  <si>
    <t xml:space="preserve">OI012439</t>
  </si>
  <si>
    <t xml:space="preserve">OI012440</t>
  </si>
  <si>
    <t xml:space="preserve">OI012441</t>
  </si>
  <si>
    <t xml:space="preserve">OI012442</t>
  </si>
  <si>
    <t xml:space="preserve">OI012443</t>
  </si>
  <si>
    <t xml:space="preserve">OI012444</t>
  </si>
  <si>
    <t xml:space="preserve">OI012445</t>
  </si>
  <si>
    <t xml:space="preserve">OI012446</t>
  </si>
  <si>
    <t xml:space="preserve">OI012447</t>
  </si>
  <si>
    <t xml:space="preserve">OI012448</t>
  </si>
  <si>
    <t xml:space="preserve">OI012449</t>
  </si>
  <si>
    <t xml:space="preserve">OI012450</t>
  </si>
  <si>
    <t xml:space="preserve">OI012451</t>
  </si>
  <si>
    <t xml:space="preserve">OI012452</t>
  </si>
  <si>
    <t xml:space="preserve">OI012453</t>
  </si>
  <si>
    <t xml:space="preserve">OI012454</t>
  </si>
  <si>
    <t xml:space="preserve">OI012455</t>
  </si>
  <si>
    <t xml:space="preserve">OI012456</t>
  </si>
  <si>
    <t xml:space="preserve">OI012457</t>
  </si>
  <si>
    <t xml:space="preserve">OI012458</t>
  </si>
  <si>
    <t xml:space="preserve">OI012459</t>
  </si>
  <si>
    <t xml:space="preserve">OI012460</t>
  </si>
  <si>
    <t xml:space="preserve">OI012461</t>
  </si>
  <si>
    <t xml:space="preserve">OI012462</t>
  </si>
  <si>
    <t xml:space="preserve">OI012463</t>
  </si>
  <si>
    <t xml:space="preserve">OI012464</t>
  </si>
  <si>
    <t xml:space="preserve">OI012465</t>
  </si>
  <si>
    <t xml:space="preserve">OI012466</t>
  </si>
  <si>
    <t xml:space="preserve">OI012467</t>
  </si>
  <si>
    <t xml:space="preserve">OI012468</t>
  </si>
  <si>
    <t xml:space="preserve">OI012469</t>
  </si>
  <si>
    <t xml:space="preserve">OI012470</t>
  </si>
  <si>
    <t xml:space="preserve">OI012471</t>
  </si>
  <si>
    <t xml:space="preserve">OI012472</t>
  </si>
  <si>
    <t xml:space="preserve">OI012473</t>
  </si>
  <si>
    <t xml:space="preserve">OI012474</t>
  </si>
  <si>
    <t xml:space="preserve">OI012475</t>
  </si>
  <si>
    <t xml:space="preserve">OI012476</t>
  </si>
  <si>
    <t xml:space="preserve">OI012477</t>
  </si>
  <si>
    <t xml:space="preserve">OI012478</t>
  </si>
  <si>
    <t xml:space="preserve">OI012479</t>
  </si>
  <si>
    <t xml:space="preserve">OI012480</t>
  </si>
  <si>
    <t xml:space="preserve">OI012481</t>
  </si>
  <si>
    <t xml:space="preserve">OI012482</t>
  </si>
  <si>
    <t xml:space="preserve">OI012483</t>
  </si>
  <si>
    <t xml:space="preserve">OI012484</t>
  </si>
  <si>
    <t xml:space="preserve">OI012485</t>
  </si>
  <si>
    <t xml:space="preserve">OI012486</t>
  </si>
  <si>
    <t xml:space="preserve">OI012487</t>
  </si>
  <si>
    <t xml:space="preserve">OI012488</t>
  </si>
  <si>
    <t xml:space="preserve">OI012489</t>
  </si>
  <si>
    <t xml:space="preserve">OI012490</t>
  </si>
  <si>
    <t xml:space="preserve">OI012491</t>
  </si>
  <si>
    <t xml:space="preserve">OI012492</t>
  </si>
  <si>
    <t xml:space="preserve">OI012493</t>
  </si>
  <si>
    <t xml:space="preserve">OI012494</t>
  </si>
  <si>
    <t xml:space="preserve">OI012495</t>
  </si>
  <si>
    <t xml:space="preserve">OI012496</t>
  </si>
  <si>
    <t xml:space="preserve">OI012497</t>
  </si>
  <si>
    <t xml:space="preserve">OI012498</t>
  </si>
  <si>
    <t xml:space="preserve">OI012499</t>
  </si>
  <si>
    <t xml:space="preserve">OI012500</t>
  </si>
  <si>
    <t xml:space="preserve">OI012501</t>
  </si>
  <si>
    <t xml:space="preserve">OI012502</t>
  </si>
  <si>
    <t xml:space="preserve">OI012503</t>
  </si>
  <si>
    <t xml:space="preserve">OI012504</t>
  </si>
  <si>
    <t xml:space="preserve">OI012505</t>
  </si>
  <si>
    <t xml:space="preserve">OI012506</t>
  </si>
  <si>
    <t xml:space="preserve">OI012507</t>
  </si>
  <si>
    <t xml:space="preserve">OI012508</t>
  </si>
  <si>
    <t xml:space="preserve">OI012509</t>
  </si>
  <si>
    <t xml:space="preserve">OI012510</t>
  </si>
  <si>
    <t xml:space="preserve">OI012511</t>
  </si>
  <si>
    <t xml:space="preserve">OI012512</t>
  </si>
  <si>
    <t xml:space="preserve">OI012513</t>
  </si>
  <si>
    <t xml:space="preserve">OI012514</t>
  </si>
  <si>
    <t xml:space="preserve">OI012515</t>
  </si>
  <si>
    <t xml:space="preserve">OI012516</t>
  </si>
  <si>
    <t xml:space="preserve">OI012517</t>
  </si>
  <si>
    <t xml:space="preserve">OI012518</t>
  </si>
  <si>
    <t xml:space="preserve">OI012519</t>
  </si>
  <si>
    <t xml:space="preserve">OI012520</t>
  </si>
  <si>
    <t xml:space="preserve">OI012521</t>
  </si>
  <si>
    <t xml:space="preserve">OI012522</t>
  </si>
  <si>
    <t xml:space="preserve">OI012523</t>
  </si>
  <si>
    <t xml:space="preserve">OI012524</t>
  </si>
  <si>
    <t xml:space="preserve">OI012525</t>
  </si>
  <si>
    <t xml:space="preserve">OI012526</t>
  </si>
  <si>
    <t xml:space="preserve">OI012527</t>
  </si>
  <si>
    <t xml:space="preserve">OI012528</t>
  </si>
  <si>
    <t xml:space="preserve">OI012529</t>
  </si>
  <si>
    <t xml:space="preserve">OI012530</t>
  </si>
  <si>
    <t xml:space="preserve">OI012531</t>
  </si>
  <si>
    <t xml:space="preserve">OI012532</t>
  </si>
  <si>
    <t xml:space="preserve">OI012533</t>
  </si>
  <si>
    <t xml:space="preserve">OI012534</t>
  </si>
  <si>
    <t xml:space="preserve">OI012535</t>
  </si>
  <si>
    <t xml:space="preserve">OI012536</t>
  </si>
  <si>
    <t xml:space="preserve">OI012537</t>
  </si>
  <si>
    <t xml:space="preserve">OI012538</t>
  </si>
  <si>
    <t xml:space="preserve">OI012539</t>
  </si>
  <si>
    <t xml:space="preserve">OI012540</t>
  </si>
  <si>
    <t xml:space="preserve">OI012541</t>
  </si>
  <si>
    <t xml:space="preserve">OI012542</t>
  </si>
  <si>
    <t xml:space="preserve">OI012543</t>
  </si>
  <si>
    <t xml:space="preserve">OI012544</t>
  </si>
  <si>
    <t xml:space="preserve">OI012545</t>
  </si>
  <si>
    <t xml:space="preserve">OI012546</t>
  </si>
  <si>
    <t xml:space="preserve">OI012547</t>
  </si>
  <si>
    <t xml:space="preserve">OI012548</t>
  </si>
  <si>
    <t xml:space="preserve">OI012549</t>
  </si>
  <si>
    <t xml:space="preserve">OI012550</t>
  </si>
  <si>
    <t xml:space="preserve">OI012551</t>
  </si>
  <si>
    <t xml:space="preserve">OI012552</t>
  </si>
  <si>
    <t xml:space="preserve">OI012553</t>
  </si>
  <si>
    <t xml:space="preserve">OI012554</t>
  </si>
  <si>
    <t xml:space="preserve">OI012555</t>
  </si>
  <si>
    <t xml:space="preserve">OI012556</t>
  </si>
  <si>
    <t xml:space="preserve">OI012557</t>
  </si>
  <si>
    <t xml:space="preserve">OI012558</t>
  </si>
  <si>
    <t xml:space="preserve">OI012559</t>
  </si>
  <si>
    <t xml:space="preserve">OI012560</t>
  </si>
  <si>
    <t xml:space="preserve">OI012561</t>
  </si>
  <si>
    <t xml:space="preserve">OI012562</t>
  </si>
  <si>
    <t xml:space="preserve">OI012563</t>
  </si>
  <si>
    <t xml:space="preserve">OI012564</t>
  </si>
  <si>
    <t xml:space="preserve">OI012565</t>
  </si>
  <si>
    <t xml:space="preserve">OI012566</t>
  </si>
  <si>
    <t xml:space="preserve">OI012567</t>
  </si>
  <si>
    <t xml:space="preserve">OI012568</t>
  </si>
  <si>
    <t xml:space="preserve">OI012569</t>
  </si>
  <si>
    <t xml:space="preserve">OI012570</t>
  </si>
  <si>
    <t xml:space="preserve">OI012571</t>
  </si>
  <si>
    <t xml:space="preserve">OI012572</t>
  </si>
  <si>
    <t xml:space="preserve">OI012573</t>
  </si>
  <si>
    <t xml:space="preserve">OI012574</t>
  </si>
  <si>
    <t xml:space="preserve">OI012575</t>
  </si>
  <si>
    <t xml:space="preserve">OI012576</t>
  </si>
  <si>
    <t xml:space="preserve">OI012577</t>
  </si>
  <si>
    <t xml:space="preserve">OI012578</t>
  </si>
  <si>
    <t xml:space="preserve">OI012579</t>
  </si>
  <si>
    <t xml:space="preserve">OI012580</t>
  </si>
  <si>
    <t xml:space="preserve">OI012581</t>
  </si>
  <si>
    <t xml:space="preserve">OI012582</t>
  </si>
  <si>
    <t xml:space="preserve">OI012583</t>
  </si>
  <si>
    <t xml:space="preserve">OI012584</t>
  </si>
  <si>
    <t xml:space="preserve">OI012585</t>
  </si>
  <si>
    <t xml:space="preserve">OI012586</t>
  </si>
  <si>
    <t xml:space="preserve">OI012587</t>
  </si>
  <si>
    <t xml:space="preserve">OI012588</t>
  </si>
  <si>
    <t xml:space="preserve">OI012589</t>
  </si>
  <si>
    <t xml:space="preserve">OI012590</t>
  </si>
  <si>
    <t xml:space="preserve">OI012591</t>
  </si>
  <si>
    <t xml:space="preserve">OI012592</t>
  </si>
  <si>
    <t xml:space="preserve">OI012593</t>
  </si>
  <si>
    <t xml:space="preserve">OI012594</t>
  </si>
  <si>
    <t xml:space="preserve">OI012595</t>
  </si>
  <si>
    <t xml:space="preserve">OI012596</t>
  </si>
  <si>
    <t xml:space="preserve">OI012597</t>
  </si>
  <si>
    <t xml:space="preserve">OI012598</t>
  </si>
  <si>
    <t xml:space="preserve">OI012599</t>
  </si>
  <si>
    <t xml:space="preserve">OI012600</t>
  </si>
  <si>
    <t xml:space="preserve">OI012601</t>
  </si>
  <si>
    <t xml:space="preserve">OI012602</t>
  </si>
  <si>
    <t xml:space="preserve">OI012603</t>
  </si>
  <si>
    <t xml:space="preserve">OI012604</t>
  </si>
  <si>
    <t xml:space="preserve">OI012605</t>
  </si>
  <si>
    <t xml:space="preserve">OI012606</t>
  </si>
  <si>
    <t xml:space="preserve">OI012607</t>
  </si>
  <si>
    <t xml:space="preserve">OI012608</t>
  </si>
  <si>
    <t xml:space="preserve">OI012609</t>
  </si>
  <si>
    <t xml:space="preserve">OI012610</t>
  </si>
  <si>
    <t xml:space="preserve">OI012611</t>
  </si>
  <si>
    <t xml:space="preserve">OI012612</t>
  </si>
  <si>
    <t xml:space="preserve">OI012613</t>
  </si>
  <si>
    <t xml:space="preserve">OI012614</t>
  </si>
  <si>
    <t xml:space="preserve">OI012615</t>
  </si>
  <si>
    <t xml:space="preserve">OI012616</t>
  </si>
  <si>
    <t xml:space="preserve">OI012617</t>
  </si>
  <si>
    <t xml:space="preserve">OI012618</t>
  </si>
  <si>
    <t xml:space="preserve">OI012619</t>
  </si>
  <si>
    <t xml:space="preserve">OI012620</t>
  </si>
  <si>
    <t xml:space="preserve">OI012621</t>
  </si>
  <si>
    <t xml:space="preserve">OI012622</t>
  </si>
  <si>
    <t xml:space="preserve">OI012623</t>
  </si>
  <si>
    <t xml:space="preserve">OI012624</t>
  </si>
  <si>
    <t xml:space="preserve">OI012625</t>
  </si>
  <si>
    <t xml:space="preserve">OI012626</t>
  </si>
  <si>
    <t xml:space="preserve">OI012627</t>
  </si>
  <si>
    <t xml:space="preserve">OI012628</t>
  </si>
  <si>
    <t xml:space="preserve">OI012629</t>
  </si>
  <si>
    <t xml:space="preserve">OI012630</t>
  </si>
  <si>
    <t xml:space="preserve">OI012631</t>
  </si>
  <si>
    <t xml:space="preserve">OI012632</t>
  </si>
  <si>
    <t xml:space="preserve">OI012633</t>
  </si>
  <si>
    <t xml:space="preserve">OI012634</t>
  </si>
  <si>
    <t xml:space="preserve">OI012635</t>
  </si>
  <si>
    <t xml:space="preserve">OI012636</t>
  </si>
  <si>
    <t xml:space="preserve">OI012637</t>
  </si>
  <si>
    <t xml:space="preserve">OI012638</t>
  </si>
  <si>
    <t xml:space="preserve">OI012639</t>
  </si>
  <si>
    <t xml:space="preserve">OI012640</t>
  </si>
  <si>
    <t xml:space="preserve">OI012641</t>
  </si>
  <si>
    <t xml:space="preserve">OI012642</t>
  </si>
  <si>
    <t xml:space="preserve">OI012643</t>
  </si>
  <si>
    <t xml:space="preserve">OI012644</t>
  </si>
  <si>
    <t xml:space="preserve">OI012645</t>
  </si>
  <si>
    <t xml:space="preserve">OI012646</t>
  </si>
  <si>
    <t xml:space="preserve">OI012647</t>
  </si>
  <si>
    <t xml:space="preserve">OI012648</t>
  </si>
  <si>
    <t xml:space="preserve">OI012649</t>
  </si>
  <si>
    <t xml:space="preserve">OI012650</t>
  </si>
  <si>
    <t xml:space="preserve">OI012651</t>
  </si>
  <si>
    <t xml:space="preserve">OI012652</t>
  </si>
  <si>
    <t xml:space="preserve">OI012653</t>
  </si>
  <si>
    <t xml:space="preserve">OI012654</t>
  </si>
  <si>
    <t xml:space="preserve">OI012655</t>
  </si>
  <si>
    <t xml:space="preserve">OI012656</t>
  </si>
  <si>
    <t xml:space="preserve">OI012657</t>
  </si>
  <si>
    <t xml:space="preserve">OI012658</t>
  </si>
  <si>
    <t xml:space="preserve">OI012659</t>
  </si>
  <si>
    <t xml:space="preserve">OI012660</t>
  </si>
  <si>
    <t xml:space="preserve">OI012661</t>
  </si>
  <si>
    <t xml:space="preserve">OI012662</t>
  </si>
  <si>
    <t xml:space="preserve">OI012663</t>
  </si>
  <si>
    <t xml:space="preserve">OI012664</t>
  </si>
  <si>
    <t xml:space="preserve">OI012665</t>
  </si>
  <si>
    <t xml:space="preserve">OI012666</t>
  </si>
  <si>
    <t xml:space="preserve">OI012667</t>
  </si>
  <si>
    <t xml:space="preserve">OI012668</t>
  </si>
  <si>
    <t xml:space="preserve">OI012669</t>
  </si>
  <si>
    <t xml:space="preserve">OI012670</t>
  </si>
  <si>
    <t xml:space="preserve">OI012671</t>
  </si>
  <si>
    <t xml:space="preserve">OI012672</t>
  </si>
  <si>
    <t xml:space="preserve">OI012673</t>
  </si>
  <si>
    <t xml:space="preserve">OI012674</t>
  </si>
  <si>
    <t xml:space="preserve">OI012675</t>
  </si>
  <si>
    <t xml:space="preserve">OI012676</t>
  </si>
  <si>
    <t xml:space="preserve">OI012677</t>
  </si>
  <si>
    <t xml:space="preserve">OI012678</t>
  </si>
  <si>
    <t xml:space="preserve">OI012679</t>
  </si>
  <si>
    <t xml:space="preserve">OI012680</t>
  </si>
  <si>
    <t xml:space="preserve">OI012681</t>
  </si>
  <si>
    <t xml:space="preserve">OI012682</t>
  </si>
  <si>
    <t xml:space="preserve">OI012683</t>
  </si>
  <si>
    <t xml:space="preserve">OI012684</t>
  </si>
  <si>
    <t xml:space="preserve">OI012685</t>
  </si>
  <si>
    <t xml:space="preserve">OI012686</t>
  </si>
  <si>
    <t xml:space="preserve">OI012687</t>
  </si>
  <si>
    <t xml:space="preserve">OI012688</t>
  </si>
  <si>
    <t xml:space="preserve">OI012689</t>
  </si>
  <si>
    <t xml:space="preserve">OI012690</t>
  </si>
  <si>
    <t xml:space="preserve">OI012691</t>
  </si>
  <si>
    <t xml:space="preserve">OI012692</t>
  </si>
  <si>
    <t xml:space="preserve">OI012693</t>
  </si>
  <si>
    <t xml:space="preserve">OI012694</t>
  </si>
  <si>
    <t xml:space="preserve">OI012695</t>
  </si>
  <si>
    <t xml:space="preserve">OI012696</t>
  </si>
  <si>
    <t xml:space="preserve">OI012697</t>
  </si>
  <si>
    <t xml:space="preserve">OI012698</t>
  </si>
  <si>
    <t xml:space="preserve">OI012699</t>
  </si>
  <si>
    <t xml:space="preserve">OI012700</t>
  </si>
  <si>
    <t xml:space="preserve">OI012701</t>
  </si>
  <si>
    <t xml:space="preserve">OI012702</t>
  </si>
  <si>
    <t xml:space="preserve">OI012703</t>
  </si>
  <si>
    <t xml:space="preserve">OI012704</t>
  </si>
  <si>
    <t xml:space="preserve">OI012705</t>
  </si>
  <si>
    <t xml:space="preserve">OI012706</t>
  </si>
  <si>
    <t xml:space="preserve">OI012707</t>
  </si>
  <si>
    <t xml:space="preserve">OI012708</t>
  </si>
  <si>
    <t xml:space="preserve">OI012709</t>
  </si>
  <si>
    <t xml:space="preserve">OI012710</t>
  </si>
  <si>
    <t xml:space="preserve">OI012711</t>
  </si>
  <si>
    <t xml:space="preserve">OI012712</t>
  </si>
  <si>
    <t xml:space="preserve">OI012713</t>
  </si>
  <si>
    <t xml:space="preserve">OI012714</t>
  </si>
  <si>
    <t xml:space="preserve">OI012715</t>
  </si>
  <si>
    <t xml:space="preserve">OI012716</t>
  </si>
  <si>
    <t xml:space="preserve">OI012717</t>
  </si>
  <si>
    <t xml:space="preserve">OI012718</t>
  </si>
  <si>
    <t xml:space="preserve">OI012719</t>
  </si>
  <si>
    <t xml:space="preserve">OI012720</t>
  </si>
  <si>
    <t xml:space="preserve">OI012721</t>
  </si>
  <si>
    <t xml:space="preserve">OI012722</t>
  </si>
  <si>
    <t xml:space="preserve">OI012723</t>
  </si>
  <si>
    <t xml:space="preserve">OI012724</t>
  </si>
  <si>
    <t xml:space="preserve">OI012725</t>
  </si>
  <si>
    <t xml:space="preserve">OI012726</t>
  </si>
  <si>
    <t xml:space="preserve">OI012727</t>
  </si>
  <si>
    <t xml:space="preserve">OI012728</t>
  </si>
  <si>
    <t xml:space="preserve">OI012729</t>
  </si>
  <si>
    <t xml:space="preserve">OI012730</t>
  </si>
  <si>
    <t xml:space="preserve">OI012731</t>
  </si>
  <si>
    <t xml:space="preserve">OI012732</t>
  </si>
  <si>
    <t xml:space="preserve">OI012733</t>
  </si>
  <si>
    <t xml:space="preserve">OI012734</t>
  </si>
  <si>
    <t xml:space="preserve">OI012735</t>
  </si>
  <si>
    <t xml:space="preserve">OI012736</t>
  </si>
  <si>
    <t xml:space="preserve">OI012737</t>
  </si>
  <si>
    <t xml:space="preserve">OI012738</t>
  </si>
  <si>
    <t xml:space="preserve">OI012739</t>
  </si>
  <si>
    <t xml:space="preserve">OI012740</t>
  </si>
  <si>
    <t xml:space="preserve">OI012741</t>
  </si>
  <si>
    <t xml:space="preserve">OI012742</t>
  </si>
  <si>
    <t xml:space="preserve">OI012743</t>
  </si>
  <si>
    <t xml:space="preserve">OI012744</t>
  </si>
  <si>
    <t xml:space="preserve">OI012745</t>
  </si>
  <si>
    <t xml:space="preserve">OI012746</t>
  </si>
  <si>
    <t xml:space="preserve">OI012747</t>
  </si>
  <si>
    <t xml:space="preserve">OI012748</t>
  </si>
  <si>
    <t xml:space="preserve">OI012749</t>
  </si>
  <si>
    <t xml:space="preserve">OI012750</t>
  </si>
  <si>
    <t xml:space="preserve">OI012751</t>
  </si>
  <si>
    <t xml:space="preserve">OI012752</t>
  </si>
  <si>
    <t xml:space="preserve">OI012753</t>
  </si>
  <si>
    <t xml:space="preserve">OI012754</t>
  </si>
  <si>
    <t xml:space="preserve">OI012755</t>
  </si>
  <si>
    <t xml:space="preserve">OI012756</t>
  </si>
  <si>
    <t xml:space="preserve">OI012757</t>
  </si>
  <si>
    <t xml:space="preserve">OI012758</t>
  </si>
  <si>
    <t xml:space="preserve">OI012759</t>
  </si>
  <si>
    <t xml:space="preserve">OI012760</t>
  </si>
  <si>
    <t xml:space="preserve">OI012761</t>
  </si>
  <si>
    <t xml:space="preserve">OI012762</t>
  </si>
  <si>
    <t xml:space="preserve">OI012763</t>
  </si>
  <si>
    <t xml:space="preserve">OI012764</t>
  </si>
  <si>
    <t xml:space="preserve">OI012765</t>
  </si>
  <si>
    <t xml:space="preserve">OI012766</t>
  </si>
  <si>
    <t xml:space="preserve">OI012767</t>
  </si>
  <si>
    <t xml:space="preserve">OI012768</t>
  </si>
  <si>
    <t xml:space="preserve">OI012769</t>
  </si>
  <si>
    <t xml:space="preserve">OI012770</t>
  </si>
  <si>
    <t xml:space="preserve">OI012771</t>
  </si>
  <si>
    <t xml:space="preserve">OI012772</t>
  </si>
  <si>
    <t xml:space="preserve">OI012773</t>
  </si>
  <si>
    <t xml:space="preserve">OI012774</t>
  </si>
  <si>
    <t xml:space="preserve">OI012775</t>
  </si>
  <si>
    <t xml:space="preserve">OI012776</t>
  </si>
  <si>
    <t xml:space="preserve">OI012777</t>
  </si>
  <si>
    <t xml:space="preserve">OI012778</t>
  </si>
  <si>
    <t xml:space="preserve">OI012779</t>
  </si>
  <si>
    <t xml:space="preserve">OI012780</t>
  </si>
  <si>
    <t xml:space="preserve">OI012781</t>
  </si>
  <si>
    <t xml:space="preserve">OI012782</t>
  </si>
  <si>
    <t xml:space="preserve">OI012783</t>
  </si>
  <si>
    <t xml:space="preserve">OI012784</t>
  </si>
  <si>
    <t xml:space="preserve">OI012785</t>
  </si>
  <si>
    <t xml:space="preserve">OI012786</t>
  </si>
  <si>
    <t xml:space="preserve">OI012787</t>
  </si>
  <si>
    <t xml:space="preserve">OI012788</t>
  </si>
  <si>
    <t xml:space="preserve">OI012789</t>
  </si>
  <si>
    <t xml:space="preserve">OI012790</t>
  </si>
  <si>
    <t xml:space="preserve">OI012791</t>
  </si>
  <si>
    <t xml:space="preserve">OI012792</t>
  </si>
  <si>
    <t xml:space="preserve">OI012793</t>
  </si>
  <si>
    <t xml:space="preserve">OI012794</t>
  </si>
  <si>
    <t xml:space="preserve">OI012795</t>
  </si>
  <si>
    <t xml:space="preserve">OI012796</t>
  </si>
  <si>
    <t xml:space="preserve">OI012797</t>
  </si>
  <si>
    <t xml:space="preserve">OI012798</t>
  </si>
  <si>
    <t xml:space="preserve">OI012799</t>
  </si>
  <si>
    <t xml:space="preserve">OI012800</t>
  </si>
  <si>
    <t xml:space="preserve">OI012801</t>
  </si>
  <si>
    <t xml:space="preserve">OI012802</t>
  </si>
  <si>
    <t xml:space="preserve">OI012803</t>
  </si>
  <si>
    <t xml:space="preserve">OI012804</t>
  </si>
  <si>
    <t xml:space="preserve">OI012805</t>
  </si>
  <si>
    <t xml:space="preserve">OI012806</t>
  </si>
  <si>
    <t xml:space="preserve">OI012807</t>
  </si>
  <si>
    <t xml:space="preserve">OI012808</t>
  </si>
  <si>
    <t xml:space="preserve">OI012809</t>
  </si>
  <si>
    <t xml:space="preserve">OI012810</t>
  </si>
  <si>
    <t xml:space="preserve">OI012811</t>
  </si>
  <si>
    <t xml:space="preserve">OI012812</t>
  </si>
  <si>
    <t xml:space="preserve">OI012813</t>
  </si>
  <si>
    <t xml:space="preserve">OI012814</t>
  </si>
  <si>
    <t xml:space="preserve">OI012815</t>
  </si>
  <si>
    <t xml:space="preserve">OI012816</t>
  </si>
  <si>
    <t xml:space="preserve">OI012817</t>
  </si>
  <si>
    <t xml:space="preserve">OI012818</t>
  </si>
  <si>
    <t xml:space="preserve">OI012819</t>
  </si>
  <si>
    <t xml:space="preserve">OI012820</t>
  </si>
  <si>
    <t xml:space="preserve">OI012821</t>
  </si>
  <si>
    <t xml:space="preserve">OI012822</t>
  </si>
  <si>
    <t xml:space="preserve">OI012823</t>
  </si>
  <si>
    <t xml:space="preserve">OI012824</t>
  </si>
  <si>
    <t xml:space="preserve">OI012825</t>
  </si>
  <si>
    <t xml:space="preserve">OI012826</t>
  </si>
  <si>
    <t xml:space="preserve">OI012827</t>
  </si>
  <si>
    <t xml:space="preserve">OI012828</t>
  </si>
  <si>
    <t xml:space="preserve">OI012829</t>
  </si>
  <si>
    <t xml:space="preserve">OI012830</t>
  </si>
  <si>
    <t xml:space="preserve">OI012831</t>
  </si>
  <si>
    <t xml:space="preserve">OI012832</t>
  </si>
  <si>
    <t xml:space="preserve">OI012833</t>
  </si>
  <si>
    <t xml:space="preserve">OI012834</t>
  </si>
  <si>
    <t xml:space="preserve">OI012835</t>
  </si>
  <si>
    <t xml:space="preserve">OI012836</t>
  </si>
  <si>
    <t xml:space="preserve">OI012837</t>
  </si>
  <si>
    <t xml:space="preserve">OI012838</t>
  </si>
  <si>
    <t xml:space="preserve">OI012839</t>
  </si>
  <si>
    <t xml:space="preserve">OI012840</t>
  </si>
  <si>
    <t xml:space="preserve">OI012841</t>
  </si>
  <si>
    <t xml:space="preserve">OI012842</t>
  </si>
  <si>
    <t xml:space="preserve">OI012843</t>
  </si>
  <si>
    <t xml:space="preserve">OI012844</t>
  </si>
  <si>
    <t xml:space="preserve">OI012845</t>
  </si>
  <si>
    <t xml:space="preserve">OI012846</t>
  </si>
  <si>
    <t xml:space="preserve">OI012847</t>
  </si>
  <si>
    <t xml:space="preserve">OI012848</t>
  </si>
  <si>
    <t xml:space="preserve">OI012849</t>
  </si>
  <si>
    <t xml:space="preserve">OI012850</t>
  </si>
  <si>
    <t xml:space="preserve">OI012851</t>
  </si>
  <si>
    <t xml:space="preserve">OI012852</t>
  </si>
  <si>
    <t xml:space="preserve">OI012853</t>
  </si>
  <si>
    <t xml:space="preserve">OI012854</t>
  </si>
  <si>
    <t xml:space="preserve">OI012855</t>
  </si>
  <si>
    <t xml:space="preserve">OI012856</t>
  </si>
  <si>
    <t xml:space="preserve">OI012857</t>
  </si>
  <si>
    <t xml:space="preserve">OI012858</t>
  </si>
  <si>
    <t xml:space="preserve">OI012859</t>
  </si>
  <si>
    <t xml:space="preserve">OI012860</t>
  </si>
  <si>
    <t xml:space="preserve">OI012861</t>
  </si>
  <si>
    <t xml:space="preserve">OI012862</t>
  </si>
  <si>
    <t xml:space="preserve">OI012863</t>
  </si>
  <si>
    <t xml:space="preserve">OI012864</t>
  </si>
  <si>
    <t xml:space="preserve">OI012865</t>
  </si>
  <si>
    <t xml:space="preserve">OI012866</t>
  </si>
  <si>
    <t xml:space="preserve">OI012867</t>
  </si>
  <si>
    <t xml:space="preserve">OI012868</t>
  </si>
  <si>
    <t xml:space="preserve">OI012869</t>
  </si>
  <si>
    <t xml:space="preserve">OI012870</t>
  </si>
  <si>
    <t xml:space="preserve">OI012871</t>
  </si>
  <si>
    <t xml:space="preserve">OI012872</t>
  </si>
  <si>
    <t xml:space="preserve">OI012873</t>
  </si>
  <si>
    <t xml:space="preserve">OI012874</t>
  </si>
  <si>
    <t xml:space="preserve">OI012875</t>
  </si>
  <si>
    <t xml:space="preserve">OI012876</t>
  </si>
  <si>
    <t xml:space="preserve">OI012877</t>
  </si>
  <si>
    <t xml:space="preserve">OI012878</t>
  </si>
  <si>
    <t xml:space="preserve">OI012879</t>
  </si>
  <si>
    <t xml:space="preserve">OI012880</t>
  </si>
  <si>
    <t xml:space="preserve">OI012881</t>
  </si>
  <si>
    <t xml:space="preserve">OI012882</t>
  </si>
  <si>
    <t xml:space="preserve">OI012883</t>
  </si>
  <si>
    <t xml:space="preserve">OI012884</t>
  </si>
  <si>
    <t xml:space="preserve">OI012885</t>
  </si>
  <si>
    <t xml:space="preserve">OI012886</t>
  </si>
  <si>
    <t xml:space="preserve">OI012887</t>
  </si>
  <si>
    <t xml:space="preserve">OI012888</t>
  </si>
  <si>
    <t xml:space="preserve">OI012889</t>
  </si>
  <si>
    <t xml:space="preserve">OI012890</t>
  </si>
  <si>
    <t xml:space="preserve">OI012891</t>
  </si>
  <si>
    <t xml:space="preserve">OI012892</t>
  </si>
  <si>
    <t xml:space="preserve">OI012893</t>
  </si>
  <si>
    <t xml:space="preserve">OI012894</t>
  </si>
  <si>
    <t xml:space="preserve">OI012895</t>
  </si>
  <si>
    <t xml:space="preserve">OI012896</t>
  </si>
  <si>
    <t xml:space="preserve">OI012897</t>
  </si>
  <si>
    <t xml:space="preserve">OI012898</t>
  </si>
  <si>
    <t xml:space="preserve">OI012899</t>
  </si>
  <si>
    <t xml:space="preserve">OI012900</t>
  </si>
  <si>
    <t xml:space="preserve">OI012901</t>
  </si>
  <si>
    <t xml:space="preserve">OI012902</t>
  </si>
  <si>
    <t xml:space="preserve">OI012903</t>
  </si>
  <si>
    <t xml:space="preserve">OI012904</t>
  </si>
  <si>
    <t xml:space="preserve">OI012905</t>
  </si>
  <si>
    <t xml:space="preserve">OI012906</t>
  </si>
  <si>
    <t xml:space="preserve">OI012907</t>
  </si>
  <si>
    <t xml:space="preserve">OI012908</t>
  </si>
  <si>
    <t xml:space="preserve">OI012909</t>
  </si>
  <si>
    <t xml:space="preserve">OI012910</t>
  </si>
  <si>
    <t xml:space="preserve">OI012911</t>
  </si>
  <si>
    <t xml:space="preserve">OI012912</t>
  </si>
  <si>
    <t xml:space="preserve">OI012913</t>
  </si>
  <si>
    <t xml:space="preserve">OI012914</t>
  </si>
  <si>
    <t xml:space="preserve">OI012915</t>
  </si>
  <si>
    <t xml:space="preserve">OI012916</t>
  </si>
  <si>
    <t xml:space="preserve">OI012917</t>
  </si>
  <si>
    <t xml:space="preserve">OI012918</t>
  </si>
  <si>
    <t xml:space="preserve">OI012919</t>
  </si>
  <si>
    <t xml:space="preserve">OI012920</t>
  </si>
  <si>
    <t xml:space="preserve">OI012921</t>
  </si>
  <si>
    <t xml:space="preserve">OI012922</t>
  </si>
  <si>
    <t xml:space="preserve">OI012923</t>
  </si>
  <si>
    <t xml:space="preserve">OI012924</t>
  </si>
  <si>
    <t xml:space="preserve">OI012925</t>
  </si>
  <si>
    <t xml:space="preserve">OI012926</t>
  </si>
  <si>
    <t xml:space="preserve">OI012927</t>
  </si>
  <si>
    <t xml:space="preserve">OI012928</t>
  </si>
  <si>
    <t xml:space="preserve">OI012929</t>
  </si>
  <si>
    <t xml:space="preserve">OI012930</t>
  </si>
  <si>
    <t xml:space="preserve">OI012931</t>
  </si>
  <si>
    <t xml:space="preserve">OI012932</t>
  </si>
  <si>
    <t xml:space="preserve">OI012933</t>
  </si>
  <si>
    <t xml:space="preserve">OI012934</t>
  </si>
  <si>
    <t xml:space="preserve">OI012935</t>
  </si>
  <si>
    <t xml:space="preserve">OI012936</t>
  </si>
  <si>
    <t xml:space="preserve">OI012937</t>
  </si>
  <si>
    <t xml:space="preserve">OI012938</t>
  </si>
  <si>
    <t xml:space="preserve">OI012939</t>
  </si>
  <si>
    <t xml:space="preserve">OI012940</t>
  </si>
  <si>
    <t xml:space="preserve">OI012941</t>
  </si>
  <si>
    <t xml:space="preserve">OI012942</t>
  </si>
  <si>
    <t xml:space="preserve">OI012943</t>
  </si>
  <si>
    <t xml:space="preserve">OI012944</t>
  </si>
  <si>
    <t xml:space="preserve">OI012945</t>
  </si>
  <si>
    <t xml:space="preserve">OI012946</t>
  </si>
  <si>
    <t xml:space="preserve">OI012947</t>
  </si>
  <si>
    <t xml:space="preserve">OI012948</t>
  </si>
  <si>
    <t xml:space="preserve">OI012949</t>
  </si>
  <si>
    <t xml:space="preserve">OI012950</t>
  </si>
  <si>
    <t xml:space="preserve">OI012951</t>
  </si>
  <si>
    <t xml:space="preserve">OI012952</t>
  </si>
  <si>
    <t xml:space="preserve">OI012953</t>
  </si>
  <si>
    <t xml:space="preserve">OI012954</t>
  </si>
  <si>
    <t xml:space="preserve">OI012955</t>
  </si>
  <si>
    <t xml:space="preserve">OI012956</t>
  </si>
  <si>
    <t xml:space="preserve">OI012957</t>
  </si>
  <si>
    <t xml:space="preserve">OI012958</t>
  </si>
  <si>
    <t xml:space="preserve">OI012959</t>
  </si>
  <si>
    <t xml:space="preserve">OI012960</t>
  </si>
  <si>
    <t xml:space="preserve">OI012961</t>
  </si>
  <si>
    <t xml:space="preserve">OI012962</t>
  </si>
  <si>
    <t xml:space="preserve">OI012963</t>
  </si>
  <si>
    <t xml:space="preserve">OI012964</t>
  </si>
  <si>
    <t xml:space="preserve">OI012965</t>
  </si>
  <si>
    <t xml:space="preserve">OI012966</t>
  </si>
  <si>
    <t xml:space="preserve">OI012967</t>
  </si>
  <si>
    <t xml:space="preserve">OI012968</t>
  </si>
  <si>
    <t xml:space="preserve">OI012969</t>
  </si>
  <si>
    <t xml:space="preserve">OI012970</t>
  </si>
  <si>
    <t xml:space="preserve">OI012971</t>
  </si>
  <si>
    <t xml:space="preserve">OI012972</t>
  </si>
  <si>
    <t xml:space="preserve">OI012973</t>
  </si>
  <si>
    <t xml:space="preserve">OI012974</t>
  </si>
  <si>
    <t xml:space="preserve">OI012975</t>
  </si>
  <si>
    <t xml:space="preserve">OI012976</t>
  </si>
  <si>
    <t xml:space="preserve">OI012977</t>
  </si>
  <si>
    <t xml:space="preserve">OI012978</t>
  </si>
  <si>
    <t xml:space="preserve">OI012979</t>
  </si>
  <si>
    <t xml:space="preserve">OI012980</t>
  </si>
  <si>
    <t xml:space="preserve">OI012981</t>
  </si>
  <si>
    <t xml:space="preserve">OI012982</t>
  </si>
  <si>
    <t xml:space="preserve">OI012983</t>
  </si>
  <si>
    <t xml:space="preserve">OI012984</t>
  </si>
  <si>
    <t xml:space="preserve">OI012985</t>
  </si>
  <si>
    <t xml:space="preserve">OI012986</t>
  </si>
  <si>
    <t xml:space="preserve">OI012987</t>
  </si>
  <si>
    <t xml:space="preserve">OI012988</t>
  </si>
  <si>
    <t xml:space="preserve">OI012989</t>
  </si>
  <si>
    <t xml:space="preserve">OI012990</t>
  </si>
  <si>
    <t xml:space="preserve">OI012991</t>
  </si>
  <si>
    <t xml:space="preserve">OI012992</t>
  </si>
  <si>
    <t xml:space="preserve">OI012993</t>
  </si>
  <si>
    <t xml:space="preserve">OI012994</t>
  </si>
  <si>
    <t xml:space="preserve">OI012995</t>
  </si>
  <si>
    <t xml:space="preserve">OI012996</t>
  </si>
  <si>
    <t xml:space="preserve">OI012997</t>
  </si>
  <si>
    <t xml:space="preserve">OI012998</t>
  </si>
  <si>
    <t xml:space="preserve">OI012999</t>
  </si>
  <si>
    <t xml:space="preserve">OI013000</t>
  </si>
  <si>
    <t xml:space="preserve">OI013001</t>
  </si>
  <si>
    <t xml:space="preserve">OI013002</t>
  </si>
  <si>
    <t xml:space="preserve">OI013003</t>
  </si>
  <si>
    <t xml:space="preserve">OI013004</t>
  </si>
  <si>
    <t xml:space="preserve">OI013005</t>
  </si>
  <si>
    <t xml:space="preserve">OI013006</t>
  </si>
  <si>
    <t xml:space="preserve">OI013007</t>
  </si>
  <si>
    <t xml:space="preserve">OI013008</t>
  </si>
  <si>
    <t xml:space="preserve">OI013009</t>
  </si>
  <si>
    <t xml:space="preserve">OI013010</t>
  </si>
  <si>
    <t xml:space="preserve">OI013011</t>
  </si>
  <si>
    <t xml:space="preserve">OI013012</t>
  </si>
  <si>
    <t xml:space="preserve">OI013013</t>
  </si>
  <si>
    <t xml:space="preserve">OI013014</t>
  </si>
  <si>
    <t xml:space="preserve">OI013015</t>
  </si>
  <si>
    <t xml:space="preserve">OI013016</t>
  </si>
  <si>
    <t xml:space="preserve">OI013017</t>
  </si>
  <si>
    <t xml:space="preserve">OI013018</t>
  </si>
  <si>
    <t xml:space="preserve">OI013019</t>
  </si>
  <si>
    <t xml:space="preserve">OI013020</t>
  </si>
  <si>
    <t xml:space="preserve">OI013021</t>
  </si>
  <si>
    <t xml:space="preserve">OI013022</t>
  </si>
  <si>
    <t xml:space="preserve">OI013023</t>
  </si>
  <si>
    <t xml:space="preserve">OI013024</t>
  </si>
  <si>
    <t xml:space="preserve">OI013025</t>
  </si>
  <si>
    <t xml:space="preserve">OI013026</t>
  </si>
  <si>
    <t xml:space="preserve">OI013027</t>
  </si>
  <si>
    <t xml:space="preserve">OI013028</t>
  </si>
  <si>
    <t xml:space="preserve">OI013029</t>
  </si>
  <si>
    <t xml:space="preserve">OI013030</t>
  </si>
  <si>
    <t xml:space="preserve">OI013031</t>
  </si>
  <si>
    <t xml:space="preserve">OI013032</t>
  </si>
  <si>
    <t xml:space="preserve">OI013033</t>
  </si>
  <si>
    <t xml:space="preserve">OI013034</t>
  </si>
  <si>
    <t xml:space="preserve">OI013035</t>
  </si>
  <si>
    <t xml:space="preserve">OI013036</t>
  </si>
  <si>
    <t xml:space="preserve">OI013037</t>
  </si>
  <si>
    <t xml:space="preserve">OI013038</t>
  </si>
  <si>
    <t xml:space="preserve">OI013039</t>
  </si>
  <si>
    <t xml:space="preserve">OI013040</t>
  </si>
  <si>
    <t xml:space="preserve">OI013041</t>
  </si>
  <si>
    <t xml:space="preserve">OI013042</t>
  </si>
  <si>
    <t xml:space="preserve">OI013043</t>
  </si>
  <si>
    <t xml:space="preserve">OI013044</t>
  </si>
  <si>
    <t xml:space="preserve">OI013045</t>
  </si>
  <si>
    <t xml:space="preserve">OI013046</t>
  </si>
  <si>
    <t xml:space="preserve">OI013047</t>
  </si>
  <si>
    <t xml:space="preserve">OI013048</t>
  </si>
  <si>
    <t xml:space="preserve">OI013049</t>
  </si>
  <si>
    <t xml:space="preserve">OI013050</t>
  </si>
  <si>
    <t xml:space="preserve">OI013051</t>
  </si>
  <si>
    <t xml:space="preserve">OI013052</t>
  </si>
  <si>
    <t xml:space="preserve">OI013053</t>
  </si>
  <si>
    <t xml:space="preserve">OI013054</t>
  </si>
  <si>
    <t xml:space="preserve">OI013055</t>
  </si>
  <si>
    <t xml:space="preserve">OI013056</t>
  </si>
  <si>
    <t xml:space="preserve">OI013057</t>
  </si>
  <si>
    <t xml:space="preserve">OI013058</t>
  </si>
  <si>
    <t xml:space="preserve">OI013059</t>
  </si>
  <si>
    <t xml:space="preserve">OI013060</t>
  </si>
  <si>
    <t xml:space="preserve">OI013061</t>
  </si>
  <si>
    <t xml:space="preserve">OI013062</t>
  </si>
  <si>
    <t xml:space="preserve">OI013063</t>
  </si>
  <si>
    <t xml:space="preserve">OI013064</t>
  </si>
  <si>
    <t xml:space="preserve">OI013065</t>
  </si>
  <si>
    <t xml:space="preserve">OI013066</t>
  </si>
  <si>
    <t xml:space="preserve">OI013067</t>
  </si>
  <si>
    <t xml:space="preserve">OI013068</t>
  </si>
  <si>
    <t xml:space="preserve">OI013069</t>
  </si>
  <si>
    <t xml:space="preserve">OI013070</t>
  </si>
  <si>
    <t xml:space="preserve">OI013071</t>
  </si>
  <si>
    <t xml:space="preserve">OI013072</t>
  </si>
  <si>
    <t xml:space="preserve">OI013073</t>
  </si>
  <si>
    <t xml:space="preserve">OI013074</t>
  </si>
  <si>
    <t xml:space="preserve">OI013075</t>
  </si>
  <si>
    <t xml:space="preserve">OI013076</t>
  </si>
  <si>
    <t xml:space="preserve">OI013077</t>
  </si>
  <si>
    <t xml:space="preserve">OI013078</t>
  </si>
  <si>
    <t xml:space="preserve">OI013079</t>
  </si>
  <si>
    <t xml:space="preserve">OI013080</t>
  </si>
  <si>
    <t xml:space="preserve">OI013081</t>
  </si>
  <si>
    <t xml:space="preserve">OI013082</t>
  </si>
  <si>
    <t xml:space="preserve">OI013083</t>
  </si>
  <si>
    <t xml:space="preserve">OI013084</t>
  </si>
  <si>
    <t xml:space="preserve">OI013085</t>
  </si>
  <si>
    <t xml:space="preserve">OI013086</t>
  </si>
  <si>
    <t xml:space="preserve">OI013087</t>
  </si>
  <si>
    <t xml:space="preserve">OI013088</t>
  </si>
  <si>
    <t xml:space="preserve">OI013089</t>
  </si>
  <si>
    <t xml:space="preserve">OI013090</t>
  </si>
  <si>
    <t xml:space="preserve">OI013091</t>
  </si>
  <si>
    <t xml:space="preserve">OI013092</t>
  </si>
  <si>
    <t xml:space="preserve">OI013093</t>
  </si>
  <si>
    <t xml:space="preserve">OI013094</t>
  </si>
  <si>
    <t xml:space="preserve">OI013095</t>
  </si>
  <si>
    <t xml:space="preserve">OI013096</t>
  </si>
  <si>
    <t xml:space="preserve">OI013097</t>
  </si>
  <si>
    <t xml:space="preserve">OI013098</t>
  </si>
  <si>
    <t xml:space="preserve">OI013099</t>
  </si>
  <si>
    <t xml:space="preserve">OI013100</t>
  </si>
  <si>
    <t xml:space="preserve">OI013101</t>
  </si>
  <si>
    <t xml:space="preserve">OI013102</t>
  </si>
  <si>
    <t xml:space="preserve">OI013103</t>
  </si>
  <si>
    <t xml:space="preserve">OI013104</t>
  </si>
  <si>
    <t xml:space="preserve">OI013105</t>
  </si>
  <si>
    <t xml:space="preserve">OI013106</t>
  </si>
  <si>
    <t xml:space="preserve">OI013107</t>
  </si>
  <si>
    <t xml:space="preserve">OI013108</t>
  </si>
  <si>
    <t xml:space="preserve">OI013109</t>
  </si>
  <si>
    <t xml:space="preserve">OI013110</t>
  </si>
  <si>
    <t xml:space="preserve">OI013111</t>
  </si>
  <si>
    <t xml:space="preserve">OI013112</t>
  </si>
  <si>
    <t xml:space="preserve">OI013113</t>
  </si>
  <si>
    <t xml:space="preserve">OI013114</t>
  </si>
  <si>
    <t xml:space="preserve">OI013115</t>
  </si>
  <si>
    <t xml:space="preserve">OI013116</t>
  </si>
  <si>
    <t xml:space="preserve">OI013117</t>
  </si>
  <si>
    <t xml:space="preserve">OI013118</t>
  </si>
  <si>
    <t xml:space="preserve">OI013119</t>
  </si>
  <si>
    <t xml:space="preserve">OI013120</t>
  </si>
  <si>
    <t xml:space="preserve">OI013121</t>
  </si>
  <si>
    <t xml:space="preserve">OI013122</t>
  </si>
  <si>
    <t xml:space="preserve">OI013123</t>
  </si>
  <si>
    <t xml:space="preserve">OI013124</t>
  </si>
  <si>
    <t xml:space="preserve">OI013125</t>
  </si>
  <si>
    <t xml:space="preserve">OI013126</t>
  </si>
  <si>
    <t xml:space="preserve">OI013127</t>
  </si>
  <si>
    <t xml:space="preserve">OI013128</t>
  </si>
  <si>
    <t xml:space="preserve">OI013129</t>
  </si>
  <si>
    <t xml:space="preserve">OI013130</t>
  </si>
  <si>
    <t xml:space="preserve">OI013131</t>
  </si>
  <si>
    <t xml:space="preserve">OI013132</t>
  </si>
  <si>
    <t xml:space="preserve">OI013133</t>
  </si>
  <si>
    <t xml:space="preserve">OI013134</t>
  </si>
  <si>
    <t xml:space="preserve">OI013135</t>
  </si>
  <si>
    <t xml:space="preserve">OI013136</t>
  </si>
  <si>
    <t xml:space="preserve">OI013137</t>
  </si>
  <si>
    <t xml:space="preserve">OI013138</t>
  </si>
  <si>
    <t xml:space="preserve">OI013139</t>
  </si>
  <si>
    <t xml:space="preserve">OI013140</t>
  </si>
  <si>
    <t xml:space="preserve">OI013141</t>
  </si>
  <si>
    <t xml:space="preserve">OI013142</t>
  </si>
  <si>
    <t xml:space="preserve">OI013143</t>
  </si>
  <si>
    <t xml:space="preserve">OI013144</t>
  </si>
  <si>
    <t xml:space="preserve">OI013145</t>
  </si>
  <si>
    <t xml:space="preserve">OI013146</t>
  </si>
  <si>
    <t xml:space="preserve">OI013147</t>
  </si>
  <si>
    <t xml:space="preserve">OI013148</t>
  </si>
  <si>
    <t xml:space="preserve">OI013149</t>
  </si>
  <si>
    <t xml:space="preserve">OI013150</t>
  </si>
  <si>
    <t xml:space="preserve">OI013151</t>
  </si>
  <si>
    <t xml:space="preserve">OI013152</t>
  </si>
  <si>
    <t xml:space="preserve">OI013153</t>
  </si>
  <si>
    <t xml:space="preserve">OI013154</t>
  </si>
  <si>
    <t xml:space="preserve">OI013155</t>
  </si>
  <si>
    <t xml:space="preserve">OI013156</t>
  </si>
  <si>
    <t xml:space="preserve">OI013157</t>
  </si>
  <si>
    <t xml:space="preserve">OI013158</t>
  </si>
  <si>
    <t xml:space="preserve">OI013159</t>
  </si>
  <si>
    <t xml:space="preserve">OI013160</t>
  </si>
  <si>
    <t xml:space="preserve">OI013161</t>
  </si>
  <si>
    <t xml:space="preserve">OI013162</t>
  </si>
  <si>
    <t xml:space="preserve">OI013163</t>
  </si>
  <si>
    <t xml:space="preserve">OI013164</t>
  </si>
  <si>
    <t xml:space="preserve">OI013165</t>
  </si>
  <si>
    <t xml:space="preserve">OI013166</t>
  </si>
  <si>
    <t xml:space="preserve">OI013167</t>
  </si>
  <si>
    <t xml:space="preserve">OI013168</t>
  </si>
  <si>
    <t xml:space="preserve">OI013169</t>
  </si>
  <si>
    <t xml:space="preserve">OI013170</t>
  </si>
  <si>
    <t xml:space="preserve">OI013171</t>
  </si>
  <si>
    <t xml:space="preserve">OI013172</t>
  </si>
  <si>
    <t xml:space="preserve">OI013173</t>
  </si>
  <si>
    <t xml:space="preserve">OI013174</t>
  </si>
  <si>
    <t xml:space="preserve">OI013175</t>
  </si>
  <si>
    <t xml:space="preserve">OI013176</t>
  </si>
  <si>
    <t xml:space="preserve">OI013177</t>
  </si>
  <si>
    <t xml:space="preserve">OI013178</t>
  </si>
  <si>
    <t xml:space="preserve">OI013179</t>
  </si>
  <si>
    <t xml:space="preserve">OI013180</t>
  </si>
  <si>
    <t xml:space="preserve">OI013181</t>
  </si>
  <si>
    <t xml:space="preserve">OI013182</t>
  </si>
  <si>
    <t xml:space="preserve">OI013183</t>
  </si>
  <si>
    <t xml:space="preserve">OI013184</t>
  </si>
  <si>
    <t xml:space="preserve">OI013185</t>
  </si>
  <si>
    <t xml:space="preserve">OI013186</t>
  </si>
  <si>
    <t xml:space="preserve">OI013187</t>
  </si>
  <si>
    <t xml:space="preserve">OI013188</t>
  </si>
  <si>
    <t xml:space="preserve">OI013189</t>
  </si>
  <si>
    <t xml:space="preserve">OI013190</t>
  </si>
  <si>
    <t xml:space="preserve">OI013191</t>
  </si>
  <si>
    <t xml:space="preserve">OI013192</t>
  </si>
  <si>
    <t xml:space="preserve">OI013193</t>
  </si>
  <si>
    <t xml:space="preserve">OI013194</t>
  </si>
  <si>
    <t xml:space="preserve">OI013195</t>
  </si>
  <si>
    <t xml:space="preserve">OI013196</t>
  </si>
  <si>
    <t xml:space="preserve">OI013197</t>
  </si>
  <si>
    <t xml:space="preserve">OI013198</t>
  </si>
  <si>
    <t xml:space="preserve">OI013199</t>
  </si>
  <si>
    <t xml:space="preserve">OI013200</t>
  </si>
  <si>
    <t xml:space="preserve">OI013201</t>
  </si>
  <si>
    <t xml:space="preserve">OI013202</t>
  </si>
  <si>
    <t xml:space="preserve">OI013203</t>
  </si>
  <si>
    <t xml:space="preserve">OI013204</t>
  </si>
  <si>
    <t xml:space="preserve">OI013205</t>
  </si>
  <si>
    <t xml:space="preserve">OI013206</t>
  </si>
  <si>
    <t xml:space="preserve">OI013207</t>
  </si>
  <si>
    <t xml:space="preserve">OI013208</t>
  </si>
  <si>
    <t xml:space="preserve">OI013209</t>
  </si>
  <si>
    <t xml:space="preserve">OI013210</t>
  </si>
  <si>
    <t xml:space="preserve">OI013211</t>
  </si>
  <si>
    <t xml:space="preserve">OI013212</t>
  </si>
  <si>
    <t xml:space="preserve">OI013213</t>
  </si>
  <si>
    <t xml:space="preserve">OI013214</t>
  </si>
  <si>
    <t xml:space="preserve">OI013215</t>
  </si>
  <si>
    <t xml:space="preserve">OI013216</t>
  </si>
  <si>
    <t xml:space="preserve">OI013217</t>
  </si>
  <si>
    <t xml:space="preserve">OI013218</t>
  </si>
  <si>
    <t xml:space="preserve">OI013219</t>
  </si>
  <si>
    <t xml:space="preserve">OI013220</t>
  </si>
  <si>
    <t xml:space="preserve">OI013221</t>
  </si>
  <si>
    <t xml:space="preserve">OI013222</t>
  </si>
  <si>
    <t xml:space="preserve">OI013223</t>
  </si>
  <si>
    <t xml:space="preserve">OI013224</t>
  </si>
  <si>
    <t xml:space="preserve">OI013225</t>
  </si>
  <si>
    <t xml:space="preserve">OI013226</t>
  </si>
  <si>
    <t xml:space="preserve">OI013227</t>
  </si>
  <si>
    <t xml:space="preserve">OI013228</t>
  </si>
  <si>
    <t xml:space="preserve">OI013229</t>
  </si>
  <si>
    <t xml:space="preserve">OI013230</t>
  </si>
  <si>
    <t xml:space="preserve">OI013231</t>
  </si>
  <si>
    <t xml:space="preserve">OI013232</t>
  </si>
  <si>
    <t xml:space="preserve">OI013233</t>
  </si>
  <si>
    <t xml:space="preserve">OI013234</t>
  </si>
  <si>
    <t xml:space="preserve">OI013235</t>
  </si>
  <si>
    <t xml:space="preserve">OI013236</t>
  </si>
  <si>
    <t xml:space="preserve">OI013237</t>
  </si>
  <si>
    <t xml:space="preserve">OI013238</t>
  </si>
  <si>
    <t xml:space="preserve">OI013239</t>
  </si>
  <si>
    <t xml:space="preserve">OI013240</t>
  </si>
  <si>
    <t xml:space="preserve">OI013241</t>
  </si>
  <si>
    <t xml:space="preserve">OI013242</t>
  </si>
  <si>
    <t xml:space="preserve">OI013243</t>
  </si>
  <si>
    <t xml:space="preserve">OI013244</t>
  </si>
  <si>
    <t xml:space="preserve">OI013245</t>
  </si>
  <si>
    <t xml:space="preserve">OI013246</t>
  </si>
  <si>
    <t xml:space="preserve">OI013247</t>
  </si>
  <si>
    <t xml:space="preserve">OI013248</t>
  </si>
  <si>
    <t xml:space="preserve">OI013249</t>
  </si>
  <si>
    <t xml:space="preserve">OI013250</t>
  </si>
  <si>
    <t xml:space="preserve">OI013251</t>
  </si>
  <si>
    <t xml:space="preserve">OI013252</t>
  </si>
  <si>
    <t xml:space="preserve">OI013253</t>
  </si>
  <si>
    <t xml:space="preserve">OI013254</t>
  </si>
  <si>
    <t xml:space="preserve">OI013255</t>
  </si>
  <si>
    <t xml:space="preserve">OI013256</t>
  </si>
  <si>
    <t xml:space="preserve">OI013257</t>
  </si>
  <si>
    <t xml:space="preserve">OI013258</t>
  </si>
  <si>
    <t xml:space="preserve">OI013259</t>
  </si>
  <si>
    <t xml:space="preserve">OI013260</t>
  </si>
  <si>
    <t xml:space="preserve">OI013261</t>
  </si>
  <si>
    <t xml:space="preserve">OI013262</t>
  </si>
  <si>
    <t xml:space="preserve">OI013263</t>
  </si>
  <si>
    <t xml:space="preserve">OI013264</t>
  </si>
  <si>
    <t xml:space="preserve">OI013265</t>
  </si>
  <si>
    <t xml:space="preserve">OI013266</t>
  </si>
  <si>
    <t xml:space="preserve">OI013267</t>
  </si>
  <si>
    <t xml:space="preserve">OI013268</t>
  </si>
  <si>
    <t xml:space="preserve">OI013269</t>
  </si>
  <si>
    <t xml:space="preserve">OI013270</t>
  </si>
  <si>
    <t xml:space="preserve">OI013271</t>
  </si>
  <si>
    <t xml:space="preserve">OI013272</t>
  </si>
  <si>
    <t xml:space="preserve">OI013273</t>
  </si>
  <si>
    <t xml:space="preserve">OI013274</t>
  </si>
  <si>
    <t xml:space="preserve">OI013275</t>
  </si>
  <si>
    <t xml:space="preserve">OI013276</t>
  </si>
  <si>
    <t xml:space="preserve">OI013277</t>
  </si>
  <si>
    <t xml:space="preserve">OI013278</t>
  </si>
  <si>
    <t xml:space="preserve">OI013279</t>
  </si>
  <si>
    <t xml:space="preserve">OI013280</t>
  </si>
  <si>
    <t xml:space="preserve">OI013281</t>
  </si>
  <si>
    <t xml:space="preserve">OI013282</t>
  </si>
  <si>
    <t xml:space="preserve">OI013283</t>
  </si>
  <si>
    <t xml:space="preserve">OI013284</t>
  </si>
  <si>
    <t xml:space="preserve">OI013285</t>
  </si>
  <si>
    <t xml:space="preserve">OI013286</t>
  </si>
  <si>
    <t xml:space="preserve">OI013287</t>
  </si>
  <si>
    <t xml:space="preserve">OI013288</t>
  </si>
  <si>
    <t xml:space="preserve">OI013289</t>
  </si>
  <si>
    <t xml:space="preserve">OI013290</t>
  </si>
  <si>
    <t xml:space="preserve">OI013291</t>
  </si>
  <si>
    <t xml:space="preserve">OI013292</t>
  </si>
  <si>
    <t xml:space="preserve">OI013293</t>
  </si>
  <si>
    <t xml:space="preserve">OI013294</t>
  </si>
  <si>
    <t xml:space="preserve">OI013295</t>
  </si>
  <si>
    <t xml:space="preserve">OI013296</t>
  </si>
  <si>
    <t xml:space="preserve">OI013297</t>
  </si>
  <si>
    <t xml:space="preserve">OI013298</t>
  </si>
  <si>
    <t xml:space="preserve">OI013299</t>
  </si>
  <si>
    <t xml:space="preserve">OI013300</t>
  </si>
  <si>
    <t xml:space="preserve">OI013301</t>
  </si>
  <si>
    <t xml:space="preserve">OI013302</t>
  </si>
  <si>
    <t xml:space="preserve">OI013303</t>
  </si>
  <si>
    <t xml:space="preserve">OI013304</t>
  </si>
  <si>
    <t xml:space="preserve">OI013305</t>
  </si>
  <si>
    <t xml:space="preserve">OI013306</t>
  </si>
  <si>
    <t xml:space="preserve">OI013307</t>
  </si>
  <si>
    <t xml:space="preserve">OI013308</t>
  </si>
  <si>
    <t xml:space="preserve">OI013309</t>
  </si>
  <si>
    <t xml:space="preserve">OI013310</t>
  </si>
  <si>
    <t xml:space="preserve">OI013311</t>
  </si>
  <si>
    <t xml:space="preserve">OI013312</t>
  </si>
  <si>
    <t xml:space="preserve">OI013313</t>
  </si>
  <si>
    <t xml:space="preserve">OI013314</t>
  </si>
  <si>
    <t xml:space="preserve">OI013315</t>
  </si>
  <si>
    <t xml:space="preserve">OI013316</t>
  </si>
  <si>
    <t xml:space="preserve">OI013317</t>
  </si>
  <si>
    <t xml:space="preserve">OI013318</t>
  </si>
  <si>
    <t xml:space="preserve">OI013319</t>
  </si>
  <si>
    <t xml:space="preserve">OI013320</t>
  </si>
  <si>
    <t xml:space="preserve">OI013321</t>
  </si>
  <si>
    <t xml:space="preserve">OI013322</t>
  </si>
  <si>
    <t xml:space="preserve">OI013323</t>
  </si>
  <si>
    <t xml:space="preserve">OI013324</t>
  </si>
  <si>
    <t xml:space="preserve">OI013325</t>
  </si>
  <si>
    <t xml:space="preserve">OI013326</t>
  </si>
  <si>
    <t xml:space="preserve">OI013327</t>
  </si>
  <si>
    <t xml:space="preserve">OI013328</t>
  </si>
  <si>
    <t xml:space="preserve">OI013329</t>
  </si>
  <si>
    <t xml:space="preserve">OI013330</t>
  </si>
  <si>
    <t xml:space="preserve">OI013331</t>
  </si>
  <si>
    <t xml:space="preserve">OI013332</t>
  </si>
  <si>
    <t xml:space="preserve">OI013333</t>
  </si>
  <si>
    <t xml:space="preserve">OI013334</t>
  </si>
  <si>
    <t xml:space="preserve">OI013335</t>
  </si>
  <si>
    <t xml:space="preserve">OI013336</t>
  </si>
  <si>
    <t xml:space="preserve">OI013337</t>
  </si>
  <si>
    <t xml:space="preserve">OI013338</t>
  </si>
  <si>
    <t xml:space="preserve">OI013339</t>
  </si>
  <si>
    <t xml:space="preserve">OI013340</t>
  </si>
  <si>
    <t xml:space="preserve">OI013341</t>
  </si>
  <si>
    <t xml:space="preserve">OI013342</t>
  </si>
  <si>
    <t xml:space="preserve">OI013343</t>
  </si>
  <si>
    <t xml:space="preserve">OI013344</t>
  </si>
  <si>
    <t xml:space="preserve">OI013345</t>
  </si>
  <si>
    <t xml:space="preserve">OI013346</t>
  </si>
  <si>
    <t xml:space="preserve">OI013347</t>
  </si>
  <si>
    <t xml:space="preserve">OI013348</t>
  </si>
  <si>
    <t xml:space="preserve">OI013349</t>
  </si>
  <si>
    <t xml:space="preserve">OI013350</t>
  </si>
  <si>
    <t xml:space="preserve">OI013351</t>
  </si>
  <si>
    <t xml:space="preserve">OI013352</t>
  </si>
  <si>
    <t xml:space="preserve">OI013353</t>
  </si>
  <si>
    <t xml:space="preserve">OI013354</t>
  </si>
  <si>
    <t xml:space="preserve">OI013355</t>
  </si>
  <si>
    <t xml:space="preserve">OI013356</t>
  </si>
  <si>
    <t xml:space="preserve">OI013357</t>
  </si>
  <si>
    <t xml:space="preserve">OI013358</t>
  </si>
  <si>
    <t xml:space="preserve">OI013359</t>
  </si>
  <si>
    <t xml:space="preserve">OI013360</t>
  </si>
  <si>
    <t xml:space="preserve">OI013361</t>
  </si>
  <si>
    <t xml:space="preserve">OI013362</t>
  </si>
  <si>
    <t xml:space="preserve">OI013363</t>
  </si>
  <si>
    <t xml:space="preserve">OI013364</t>
  </si>
  <si>
    <t xml:space="preserve">OI013365</t>
  </si>
  <si>
    <t xml:space="preserve">OI013366</t>
  </si>
  <si>
    <t xml:space="preserve">OI013367</t>
  </si>
  <si>
    <t xml:space="preserve">OI013368</t>
  </si>
  <si>
    <t xml:space="preserve">OI013369</t>
  </si>
  <si>
    <t xml:space="preserve">OI013370</t>
  </si>
  <si>
    <t xml:space="preserve">OI013371</t>
  </si>
  <si>
    <t xml:space="preserve">OI013372</t>
  </si>
  <si>
    <t xml:space="preserve">OI013373</t>
  </si>
  <si>
    <t xml:space="preserve">OI013374</t>
  </si>
  <si>
    <t xml:space="preserve">OI013375</t>
  </si>
  <si>
    <t xml:space="preserve">OI013376</t>
  </si>
  <si>
    <t xml:space="preserve">OI013377</t>
  </si>
  <si>
    <t xml:space="preserve">OI013378</t>
  </si>
  <si>
    <t xml:space="preserve">OI013379</t>
  </si>
  <si>
    <t xml:space="preserve">OI013380</t>
  </si>
  <si>
    <t xml:space="preserve">OI013381</t>
  </si>
  <si>
    <t xml:space="preserve">OI013382</t>
  </si>
  <si>
    <t xml:space="preserve">OI013383</t>
  </si>
  <si>
    <t xml:space="preserve">OI013384</t>
  </si>
  <si>
    <t xml:space="preserve">OI013385</t>
  </si>
  <si>
    <t xml:space="preserve">OI013386</t>
  </si>
  <si>
    <t xml:space="preserve">OI013387</t>
  </si>
  <si>
    <t xml:space="preserve">OI013388</t>
  </si>
  <si>
    <t xml:space="preserve">OI013389</t>
  </si>
  <si>
    <t xml:space="preserve">OI013390</t>
  </si>
  <si>
    <t xml:space="preserve">OI013391</t>
  </si>
  <si>
    <t xml:space="preserve">OI013392</t>
  </si>
  <si>
    <t xml:space="preserve">OI013393</t>
  </si>
  <si>
    <t xml:space="preserve">OI013394</t>
  </si>
  <si>
    <t xml:space="preserve">OI013395</t>
  </si>
  <si>
    <t xml:space="preserve">OI013396</t>
  </si>
  <si>
    <t xml:space="preserve">OI013397</t>
  </si>
  <si>
    <t xml:space="preserve">OI013398</t>
  </si>
  <si>
    <t xml:space="preserve">OI013399</t>
  </si>
  <si>
    <t xml:space="preserve">OI013400</t>
  </si>
  <si>
    <t xml:space="preserve">OI013401</t>
  </si>
  <si>
    <t xml:space="preserve">OI013402</t>
  </si>
  <si>
    <t xml:space="preserve">OI013403</t>
  </si>
  <si>
    <t xml:space="preserve">OI013404</t>
  </si>
  <si>
    <t xml:space="preserve">OI013405</t>
  </si>
  <si>
    <t xml:space="preserve">OI013406</t>
  </si>
  <si>
    <t xml:space="preserve">OI013407</t>
  </si>
  <si>
    <t xml:space="preserve">OI013408</t>
  </si>
  <si>
    <t xml:space="preserve">OI013409</t>
  </si>
  <si>
    <t xml:space="preserve">OI013410</t>
  </si>
  <si>
    <t xml:space="preserve">OI013411</t>
  </si>
  <si>
    <t xml:space="preserve">OI013412</t>
  </si>
  <si>
    <t xml:space="preserve">OI013413</t>
  </si>
  <si>
    <t xml:space="preserve">OI013414</t>
  </si>
  <si>
    <t xml:space="preserve">OI013415</t>
  </si>
  <si>
    <t xml:space="preserve">OI013416</t>
  </si>
  <si>
    <t xml:space="preserve">OI013417</t>
  </si>
  <si>
    <t xml:space="preserve">OI013418</t>
  </si>
  <si>
    <t xml:space="preserve">OI013419</t>
  </si>
  <si>
    <t xml:space="preserve">OI013420</t>
  </si>
  <si>
    <t xml:space="preserve">OI013421</t>
  </si>
  <si>
    <t xml:space="preserve">OI013422</t>
  </si>
  <si>
    <t xml:space="preserve">OI013423</t>
  </si>
  <si>
    <t xml:space="preserve">OI013424</t>
  </si>
  <si>
    <t xml:space="preserve">OI013425</t>
  </si>
  <si>
    <t xml:space="preserve">OI013426</t>
  </si>
  <si>
    <t xml:space="preserve">OI013427</t>
  </si>
  <si>
    <t xml:space="preserve">OI013428</t>
  </si>
  <si>
    <t xml:space="preserve">OI013429</t>
  </si>
  <si>
    <t xml:space="preserve">OI013430</t>
  </si>
  <si>
    <t xml:space="preserve">OI013431</t>
  </si>
  <si>
    <t xml:space="preserve">OI013432</t>
  </si>
  <si>
    <t xml:space="preserve">OI013433</t>
  </si>
  <si>
    <t xml:space="preserve">OI013434</t>
  </si>
  <si>
    <t xml:space="preserve">OI013435</t>
  </si>
  <si>
    <t xml:space="preserve">OI013436</t>
  </si>
  <si>
    <t xml:space="preserve">OI013437</t>
  </si>
  <si>
    <t xml:space="preserve">OI013438</t>
  </si>
  <si>
    <t xml:space="preserve">OI013439</t>
  </si>
  <si>
    <t xml:space="preserve">OI013440</t>
  </si>
  <si>
    <t xml:space="preserve">OI013441</t>
  </si>
  <si>
    <t xml:space="preserve">OI013442</t>
  </si>
  <si>
    <t xml:space="preserve">OI013443</t>
  </si>
  <si>
    <t xml:space="preserve">OI013444</t>
  </si>
  <si>
    <t xml:space="preserve">OI013445</t>
  </si>
  <si>
    <t xml:space="preserve">OI013446</t>
  </si>
  <si>
    <t xml:space="preserve">OI013447</t>
  </si>
  <si>
    <t xml:space="preserve">OI013448</t>
  </si>
  <si>
    <t xml:space="preserve">OI013449</t>
  </si>
  <si>
    <t xml:space="preserve">OI013450</t>
  </si>
  <si>
    <t xml:space="preserve">OI013451</t>
  </si>
  <si>
    <t xml:space="preserve">OI013452</t>
  </si>
  <si>
    <t xml:space="preserve">OI013453</t>
  </si>
  <si>
    <t xml:space="preserve">OI013454</t>
  </si>
  <si>
    <t xml:space="preserve">OI013455</t>
  </si>
  <si>
    <t xml:space="preserve">OI013456</t>
  </si>
  <si>
    <t xml:space="preserve">OI013457</t>
  </si>
  <si>
    <t xml:space="preserve">OI013458</t>
  </si>
  <si>
    <t xml:space="preserve">OI013459</t>
  </si>
  <si>
    <t xml:space="preserve">OI013460</t>
  </si>
  <si>
    <t xml:space="preserve">OI013461</t>
  </si>
  <si>
    <t xml:space="preserve">OI013462</t>
  </si>
  <si>
    <t xml:space="preserve">OI013463</t>
  </si>
  <si>
    <t xml:space="preserve">OI013464</t>
  </si>
  <si>
    <t xml:space="preserve">OI013465</t>
  </si>
  <si>
    <t xml:space="preserve">OI013466</t>
  </si>
  <si>
    <t xml:space="preserve">OI013467</t>
  </si>
  <si>
    <t xml:space="preserve">OI013468</t>
  </si>
  <si>
    <t xml:space="preserve">OI013469</t>
  </si>
  <si>
    <t xml:space="preserve">OI013470</t>
  </si>
  <si>
    <t xml:space="preserve">OI013471</t>
  </si>
  <si>
    <t xml:space="preserve">OI013472</t>
  </si>
  <si>
    <t xml:space="preserve">OI013473</t>
  </si>
  <si>
    <t xml:space="preserve">OI013474</t>
  </si>
  <si>
    <t xml:space="preserve">OI013475</t>
  </si>
  <si>
    <t xml:space="preserve">OI013476</t>
  </si>
  <si>
    <t xml:space="preserve">OI013477</t>
  </si>
  <si>
    <t xml:space="preserve">OI013478</t>
  </si>
  <si>
    <t xml:space="preserve">OI013479</t>
  </si>
  <si>
    <t xml:space="preserve">OI013480</t>
  </si>
  <si>
    <t xml:space="preserve">OI013481</t>
  </si>
  <si>
    <t xml:space="preserve">OI013482</t>
  </si>
  <si>
    <t xml:space="preserve">OI013483</t>
  </si>
  <si>
    <t xml:space="preserve">OI013484</t>
  </si>
  <si>
    <t xml:space="preserve">OI013485</t>
  </si>
  <si>
    <t xml:space="preserve">OI013486</t>
  </si>
  <si>
    <t xml:space="preserve">OI013487</t>
  </si>
  <si>
    <t xml:space="preserve">OI013488</t>
  </si>
  <si>
    <t xml:space="preserve">OI013489</t>
  </si>
  <si>
    <t xml:space="preserve">OI013490</t>
  </si>
  <si>
    <t xml:space="preserve">OI013491</t>
  </si>
  <si>
    <t xml:space="preserve">OI013492</t>
  </si>
  <si>
    <t xml:space="preserve">OI013493</t>
  </si>
  <si>
    <t xml:space="preserve">OI013494</t>
  </si>
  <si>
    <t xml:space="preserve">OI013495</t>
  </si>
  <si>
    <t xml:space="preserve">OI013496</t>
  </si>
  <si>
    <t xml:space="preserve">OI013497</t>
  </si>
  <si>
    <t xml:space="preserve">OI013498</t>
  </si>
  <si>
    <t xml:space="preserve">OI013499</t>
  </si>
  <si>
    <t xml:space="preserve">OI013500</t>
  </si>
  <si>
    <t xml:space="preserve">OI013501</t>
  </si>
  <si>
    <t xml:space="preserve">OI013502</t>
  </si>
  <si>
    <t xml:space="preserve">OI013503</t>
  </si>
  <si>
    <t xml:space="preserve">OI013504</t>
  </si>
  <si>
    <t xml:space="preserve">OI013505</t>
  </si>
  <si>
    <t xml:space="preserve">OI013506</t>
  </si>
  <si>
    <t xml:space="preserve">OI013507</t>
  </si>
  <si>
    <t xml:space="preserve">OI013508</t>
  </si>
  <si>
    <t xml:space="preserve">OI013509</t>
  </si>
  <si>
    <t xml:space="preserve">OI013510</t>
  </si>
  <si>
    <t xml:space="preserve">OI013511</t>
  </si>
  <si>
    <t xml:space="preserve">OI013512</t>
  </si>
  <si>
    <t xml:space="preserve">OI013513</t>
  </si>
  <si>
    <t xml:space="preserve">OI013514</t>
  </si>
  <si>
    <t xml:space="preserve">OI013515</t>
  </si>
  <si>
    <t xml:space="preserve">OI013516</t>
  </si>
  <si>
    <t xml:space="preserve">OI013517</t>
  </si>
  <si>
    <t xml:space="preserve">OI013518</t>
  </si>
  <si>
    <t xml:space="preserve">OI013519</t>
  </si>
  <si>
    <t xml:space="preserve">OI013520</t>
  </si>
  <si>
    <t xml:space="preserve">OI013521</t>
  </si>
  <si>
    <t xml:space="preserve">OI013522</t>
  </si>
  <si>
    <t xml:space="preserve">OI013523</t>
  </si>
  <si>
    <t xml:space="preserve">OI013524</t>
  </si>
  <si>
    <t xml:space="preserve">OI013525</t>
  </si>
  <si>
    <t xml:space="preserve">OI013526</t>
  </si>
  <si>
    <t xml:space="preserve">OI013527</t>
  </si>
  <si>
    <t xml:space="preserve">OI013528</t>
  </si>
  <si>
    <t xml:space="preserve">OI013529</t>
  </si>
  <si>
    <t xml:space="preserve">OI013530</t>
  </si>
  <si>
    <t xml:space="preserve">OI013531</t>
  </si>
  <si>
    <t xml:space="preserve">OI013532</t>
  </si>
  <si>
    <t xml:space="preserve">OI013533</t>
  </si>
  <si>
    <t xml:space="preserve">OI013534</t>
  </si>
  <si>
    <t xml:space="preserve">OI013535</t>
  </si>
  <si>
    <t xml:space="preserve">OI013536</t>
  </si>
  <si>
    <t xml:space="preserve">OI013537</t>
  </si>
  <si>
    <t xml:space="preserve">OI013538</t>
  </si>
  <si>
    <t xml:space="preserve">OI013539</t>
  </si>
  <si>
    <t xml:space="preserve">OI013540</t>
  </si>
  <si>
    <t xml:space="preserve">OI013541</t>
  </si>
  <si>
    <t xml:space="preserve">OI013542</t>
  </si>
  <si>
    <t xml:space="preserve">OI013543</t>
  </si>
  <si>
    <t xml:space="preserve">OI013544</t>
  </si>
  <si>
    <t xml:space="preserve">OI013545</t>
  </si>
  <si>
    <t xml:space="preserve">OI013546</t>
  </si>
  <si>
    <t xml:space="preserve">OI013547</t>
  </si>
  <si>
    <t xml:space="preserve">OI013548</t>
  </si>
  <si>
    <t xml:space="preserve">OI013549</t>
  </si>
  <si>
    <t xml:space="preserve">OI013550</t>
  </si>
  <si>
    <t xml:space="preserve">OI013551</t>
  </si>
  <si>
    <t xml:space="preserve">OI013552</t>
  </si>
  <si>
    <t xml:space="preserve">OI013553</t>
  </si>
  <si>
    <t xml:space="preserve">OI013554</t>
  </si>
  <si>
    <t xml:space="preserve">OI013555</t>
  </si>
  <si>
    <t xml:space="preserve">OI013556</t>
  </si>
  <si>
    <t xml:space="preserve">OI013557</t>
  </si>
  <si>
    <t xml:space="preserve">OI013558</t>
  </si>
  <si>
    <t xml:space="preserve">OI013559</t>
  </si>
  <si>
    <t xml:space="preserve">OI013560</t>
  </si>
  <si>
    <t xml:space="preserve">OI013561</t>
  </si>
  <si>
    <t xml:space="preserve">OI013562</t>
  </si>
  <si>
    <t xml:space="preserve">OI013563</t>
  </si>
  <si>
    <t xml:space="preserve">OI013564</t>
  </si>
  <si>
    <t xml:space="preserve">OI013565</t>
  </si>
  <si>
    <t xml:space="preserve">OI013566</t>
  </si>
  <si>
    <t xml:space="preserve">OI013567</t>
  </si>
  <si>
    <t xml:space="preserve">OI013568</t>
  </si>
  <si>
    <t xml:space="preserve">OI013569</t>
  </si>
  <si>
    <t xml:space="preserve">OI013570</t>
  </si>
  <si>
    <t xml:space="preserve">OI013571</t>
  </si>
  <si>
    <t xml:space="preserve">OI013572</t>
  </si>
  <si>
    <t xml:space="preserve">OI013573</t>
  </si>
  <si>
    <t xml:space="preserve">OI013574</t>
  </si>
  <si>
    <t xml:space="preserve">OI013575</t>
  </si>
  <si>
    <t xml:space="preserve">OI013576</t>
  </si>
  <si>
    <t xml:space="preserve">OI013577</t>
  </si>
  <si>
    <t xml:space="preserve">OI013578</t>
  </si>
  <si>
    <t xml:space="preserve">OI013579</t>
  </si>
  <si>
    <t xml:space="preserve">OI013580</t>
  </si>
  <si>
    <t xml:space="preserve">OI013581</t>
  </si>
  <si>
    <t xml:space="preserve">OI013582</t>
  </si>
  <si>
    <t xml:space="preserve">OI013583</t>
  </si>
  <si>
    <t xml:space="preserve">OI013584</t>
  </si>
  <si>
    <t xml:space="preserve">OI013585</t>
  </si>
  <si>
    <t xml:space="preserve">OI013586</t>
  </si>
  <si>
    <t xml:space="preserve">OI013587</t>
  </si>
  <si>
    <t xml:space="preserve">OI013588</t>
  </si>
  <si>
    <t xml:space="preserve">OI013589</t>
  </si>
  <si>
    <t xml:space="preserve">OI013590</t>
  </si>
  <si>
    <t xml:space="preserve">OI013591</t>
  </si>
  <si>
    <t xml:space="preserve">OI013592</t>
  </si>
  <si>
    <t xml:space="preserve">OI013593</t>
  </si>
  <si>
    <t xml:space="preserve">OI013594</t>
  </si>
  <si>
    <t xml:space="preserve">OI013595</t>
  </si>
  <si>
    <t xml:space="preserve">OI013596</t>
  </si>
  <si>
    <t xml:space="preserve">OI013597</t>
  </si>
  <si>
    <t xml:space="preserve">OI013598</t>
  </si>
  <si>
    <t xml:space="preserve">OI013599</t>
  </si>
  <si>
    <t xml:space="preserve">OI013600</t>
  </si>
  <si>
    <t xml:space="preserve">OI013601</t>
  </si>
  <si>
    <t xml:space="preserve">OI013602</t>
  </si>
  <si>
    <t xml:space="preserve">OI013603</t>
  </si>
  <si>
    <t xml:space="preserve">OI013604</t>
  </si>
  <si>
    <t xml:space="preserve">OI013605</t>
  </si>
  <si>
    <t xml:space="preserve">OI013606</t>
  </si>
  <si>
    <t xml:space="preserve">OI013607</t>
  </si>
  <si>
    <t xml:space="preserve">OI013608</t>
  </si>
  <si>
    <t xml:space="preserve">OI013609</t>
  </si>
  <si>
    <t xml:space="preserve">OI013610</t>
  </si>
  <si>
    <t xml:space="preserve">OI013611</t>
  </si>
  <si>
    <t xml:space="preserve">OI013612</t>
  </si>
  <si>
    <t xml:space="preserve">OI013613</t>
  </si>
  <si>
    <t xml:space="preserve">OI013614</t>
  </si>
  <si>
    <t xml:space="preserve">OI013615</t>
  </si>
  <si>
    <t xml:space="preserve">OI013616</t>
  </si>
  <si>
    <t xml:space="preserve">OI013617</t>
  </si>
  <si>
    <t xml:space="preserve">OI013618</t>
  </si>
  <si>
    <t xml:space="preserve">OI013619</t>
  </si>
  <si>
    <t xml:space="preserve">OI013620</t>
  </si>
  <si>
    <t xml:space="preserve">OI013621</t>
  </si>
  <si>
    <t xml:space="preserve">OI013622</t>
  </si>
  <si>
    <t xml:space="preserve">OI013623</t>
  </si>
  <si>
    <t xml:space="preserve">OI013624</t>
  </si>
  <si>
    <t xml:space="preserve">OI013625</t>
  </si>
  <si>
    <t xml:space="preserve">OI013626</t>
  </si>
  <si>
    <t xml:space="preserve">OI013627</t>
  </si>
  <si>
    <t xml:space="preserve">OI013628</t>
  </si>
  <si>
    <t xml:space="preserve">OI013629</t>
  </si>
  <si>
    <t xml:space="preserve">OI013630</t>
  </si>
  <si>
    <t xml:space="preserve">OI013631</t>
  </si>
  <si>
    <t xml:space="preserve">OI013632</t>
  </si>
  <si>
    <t xml:space="preserve">OI013633</t>
  </si>
  <si>
    <t xml:space="preserve">OI013634</t>
  </si>
  <si>
    <t xml:space="preserve">OI013635</t>
  </si>
  <si>
    <t xml:space="preserve">OI013636</t>
  </si>
  <si>
    <t xml:space="preserve">OI013637</t>
  </si>
  <si>
    <t xml:space="preserve">OI013638</t>
  </si>
  <si>
    <t xml:space="preserve">OI013639</t>
  </si>
  <si>
    <t xml:space="preserve">OI013640</t>
  </si>
  <si>
    <t xml:space="preserve">OI013641</t>
  </si>
  <si>
    <t xml:space="preserve">OI013642</t>
  </si>
  <si>
    <t xml:space="preserve">OI013643</t>
  </si>
  <si>
    <t xml:space="preserve">OI013644</t>
  </si>
  <si>
    <t xml:space="preserve">OI013645</t>
  </si>
  <si>
    <t xml:space="preserve">OI013646</t>
  </si>
  <si>
    <t xml:space="preserve">OI013647</t>
  </si>
  <si>
    <t xml:space="preserve">OI013648</t>
  </si>
  <si>
    <t xml:space="preserve">OI013649</t>
  </si>
  <si>
    <t xml:space="preserve">OI013650</t>
  </si>
  <si>
    <t xml:space="preserve">OI013651</t>
  </si>
  <si>
    <t xml:space="preserve">OI013652</t>
  </si>
  <si>
    <t xml:space="preserve">OI013653</t>
  </si>
  <si>
    <t xml:space="preserve">OI013654</t>
  </si>
  <si>
    <t xml:space="preserve">OI013655</t>
  </si>
  <si>
    <t xml:space="preserve">OI013656</t>
  </si>
  <si>
    <t xml:space="preserve">OI013657</t>
  </si>
  <si>
    <t xml:space="preserve">OI013658</t>
  </si>
  <si>
    <t xml:space="preserve">OI013659</t>
  </si>
  <si>
    <t xml:space="preserve">OI013660</t>
  </si>
  <si>
    <t xml:space="preserve">OI013661</t>
  </si>
  <si>
    <t xml:space="preserve">OI013662</t>
  </si>
  <si>
    <t xml:space="preserve">OI013663</t>
  </si>
  <si>
    <t xml:space="preserve">OI013664</t>
  </si>
  <si>
    <t xml:space="preserve">OI013665</t>
  </si>
  <si>
    <t xml:space="preserve">OI013666</t>
  </si>
  <si>
    <t xml:space="preserve">OI013667</t>
  </si>
  <si>
    <t xml:space="preserve">OI013668</t>
  </si>
  <si>
    <t xml:space="preserve">OI013669</t>
  </si>
  <si>
    <t xml:space="preserve">OI013670</t>
  </si>
  <si>
    <t xml:space="preserve">OI013671</t>
  </si>
  <si>
    <t xml:space="preserve">OI013672</t>
  </si>
  <si>
    <t xml:space="preserve">OI013673</t>
  </si>
  <si>
    <t xml:space="preserve">OI013674</t>
  </si>
  <si>
    <t xml:space="preserve">OI013675</t>
  </si>
  <si>
    <t xml:space="preserve">OI013676</t>
  </si>
  <si>
    <t xml:space="preserve">OI013677</t>
  </si>
  <si>
    <t xml:space="preserve">OI013678</t>
  </si>
  <si>
    <t xml:space="preserve">OI013679</t>
  </si>
  <si>
    <t xml:space="preserve">OI013680</t>
  </si>
  <si>
    <t xml:space="preserve">OI013681</t>
  </si>
  <si>
    <t xml:space="preserve">OI013682</t>
  </si>
  <si>
    <t xml:space="preserve">OI013683</t>
  </si>
  <si>
    <t xml:space="preserve">OI013684</t>
  </si>
  <si>
    <t xml:space="preserve">OI013685</t>
  </si>
  <si>
    <t xml:space="preserve">OI013686</t>
  </si>
  <si>
    <t xml:space="preserve">OI013687</t>
  </si>
  <si>
    <t xml:space="preserve">OI013688</t>
  </si>
  <si>
    <t xml:space="preserve">OI013689</t>
  </si>
  <si>
    <t xml:space="preserve">OI013690</t>
  </si>
  <si>
    <t xml:space="preserve">OI013691</t>
  </si>
  <si>
    <t xml:space="preserve">OI013692</t>
  </si>
  <si>
    <t xml:space="preserve">OI013693</t>
  </si>
  <si>
    <t xml:space="preserve">OI013694</t>
  </si>
  <si>
    <t xml:space="preserve">OI013695</t>
  </si>
  <si>
    <t xml:space="preserve">OI013696</t>
  </si>
  <si>
    <t xml:space="preserve">OI013697</t>
  </si>
  <si>
    <t xml:space="preserve">OI013698</t>
  </si>
  <si>
    <t xml:space="preserve">OI013699</t>
  </si>
  <si>
    <t xml:space="preserve">OI013700</t>
  </si>
  <si>
    <t xml:space="preserve">OI013701</t>
  </si>
  <si>
    <t xml:space="preserve">OI013702</t>
  </si>
  <si>
    <t xml:space="preserve">OI013703</t>
  </si>
  <si>
    <t xml:space="preserve">OI013704</t>
  </si>
  <si>
    <t xml:space="preserve">OI013705</t>
  </si>
  <si>
    <t xml:space="preserve">OI013706</t>
  </si>
  <si>
    <t xml:space="preserve">OI013707</t>
  </si>
  <si>
    <t xml:space="preserve">OI013708</t>
  </si>
  <si>
    <t xml:space="preserve">OI013709</t>
  </si>
  <si>
    <t xml:space="preserve">OI013710</t>
  </si>
  <si>
    <t xml:space="preserve">OI013711</t>
  </si>
  <si>
    <t xml:space="preserve">OI013712</t>
  </si>
  <si>
    <t xml:space="preserve">OI013713</t>
  </si>
  <si>
    <t xml:space="preserve">OI013714</t>
  </si>
  <si>
    <t xml:space="preserve">OI013715</t>
  </si>
  <si>
    <t xml:space="preserve">OI013716</t>
  </si>
  <si>
    <t xml:space="preserve">OI013717</t>
  </si>
  <si>
    <t xml:space="preserve">OI013718</t>
  </si>
  <si>
    <t xml:space="preserve">OI013719</t>
  </si>
  <si>
    <t xml:space="preserve">OI013720</t>
  </si>
  <si>
    <t xml:space="preserve">OI013721</t>
  </si>
  <si>
    <t xml:space="preserve">OI013722</t>
  </si>
  <si>
    <t xml:space="preserve">OI013723</t>
  </si>
  <si>
    <t xml:space="preserve">OI013724</t>
  </si>
  <si>
    <t xml:space="preserve">OI013725</t>
  </si>
  <si>
    <t xml:space="preserve">OI013726</t>
  </si>
  <si>
    <t xml:space="preserve">OI013727</t>
  </si>
  <si>
    <t xml:space="preserve">OI013728</t>
  </si>
  <si>
    <t xml:space="preserve">OI013729</t>
  </si>
  <si>
    <t xml:space="preserve">OI013730</t>
  </si>
  <si>
    <t xml:space="preserve">OI013731</t>
  </si>
  <si>
    <t xml:space="preserve">OI013732</t>
  </si>
  <si>
    <t xml:space="preserve">OI013733</t>
  </si>
  <si>
    <t xml:space="preserve">OI013734</t>
  </si>
  <si>
    <t xml:space="preserve">OI013735</t>
  </si>
  <si>
    <t xml:space="preserve">OI013736</t>
  </si>
  <si>
    <t xml:space="preserve">OI013737</t>
  </si>
  <si>
    <t xml:space="preserve">OI013738</t>
  </si>
  <si>
    <t xml:space="preserve">OI013739</t>
  </si>
  <si>
    <t xml:space="preserve">OI013740</t>
  </si>
  <si>
    <t xml:space="preserve">OI013741</t>
  </si>
  <si>
    <t xml:space="preserve">OI013742</t>
  </si>
  <si>
    <t xml:space="preserve">OI013743</t>
  </si>
  <si>
    <t xml:space="preserve">OI013744</t>
  </si>
  <si>
    <t xml:space="preserve">OI013745</t>
  </si>
  <si>
    <t xml:space="preserve">OI013746</t>
  </si>
  <si>
    <t xml:space="preserve">OI013747</t>
  </si>
  <si>
    <t xml:space="preserve">OI013748</t>
  </si>
  <si>
    <t xml:space="preserve">OI013749</t>
  </si>
  <si>
    <t xml:space="preserve">OI013750</t>
  </si>
  <si>
    <t xml:space="preserve">OI013751</t>
  </si>
  <si>
    <t xml:space="preserve">OI013752</t>
  </si>
  <si>
    <t xml:space="preserve">OI013753</t>
  </si>
  <si>
    <t xml:space="preserve">OI013754</t>
  </si>
  <si>
    <t xml:space="preserve">OI013755</t>
  </si>
  <si>
    <t xml:space="preserve">OI013756</t>
  </si>
  <si>
    <t xml:space="preserve">OI013757</t>
  </si>
  <si>
    <t xml:space="preserve">OI013758</t>
  </si>
  <si>
    <t xml:space="preserve">OI013759</t>
  </si>
  <si>
    <t xml:space="preserve">OI013760</t>
  </si>
  <si>
    <t xml:space="preserve">OI013761</t>
  </si>
  <si>
    <t xml:space="preserve">OI013762</t>
  </si>
  <si>
    <t xml:space="preserve">OI013763</t>
  </si>
  <si>
    <t xml:space="preserve">OI013764</t>
  </si>
  <si>
    <t xml:space="preserve">OI013765</t>
  </si>
  <si>
    <t xml:space="preserve">OI013766</t>
  </si>
  <si>
    <t xml:space="preserve">OI013767</t>
  </si>
  <si>
    <t xml:space="preserve">OI013768</t>
  </si>
  <si>
    <t xml:space="preserve">OI013769</t>
  </si>
  <si>
    <t xml:space="preserve">OI013770</t>
  </si>
  <si>
    <t xml:space="preserve">OI013771</t>
  </si>
  <si>
    <t xml:space="preserve">OI013772</t>
  </si>
  <si>
    <t xml:space="preserve">OI013773</t>
  </si>
  <si>
    <t xml:space="preserve">OI013774</t>
  </si>
  <si>
    <t xml:space="preserve">OI013775</t>
  </si>
  <si>
    <t xml:space="preserve">OI013776</t>
  </si>
  <si>
    <t xml:space="preserve">OI013777</t>
  </si>
  <si>
    <t xml:space="preserve">OI013778</t>
  </si>
  <si>
    <t xml:space="preserve">OI013779</t>
  </si>
  <si>
    <t xml:space="preserve">OI013780</t>
  </si>
  <si>
    <t xml:space="preserve">OI013781</t>
  </si>
  <si>
    <t xml:space="preserve">OI013782</t>
  </si>
  <si>
    <t xml:space="preserve">OI013783</t>
  </si>
  <si>
    <t xml:space="preserve">OI013784</t>
  </si>
  <si>
    <t xml:space="preserve">OI013785</t>
  </si>
  <si>
    <t xml:space="preserve">OI013786</t>
  </si>
  <si>
    <t xml:space="preserve">OI013787</t>
  </si>
  <si>
    <t xml:space="preserve">OI013788</t>
  </si>
  <si>
    <t xml:space="preserve">OI013789</t>
  </si>
  <si>
    <t xml:space="preserve">OI013790</t>
  </si>
  <si>
    <t xml:space="preserve">OI013791</t>
  </si>
  <si>
    <t xml:space="preserve">OI013792</t>
  </si>
  <si>
    <t xml:space="preserve">OI013793</t>
  </si>
  <si>
    <t xml:space="preserve">OI013794</t>
  </si>
  <si>
    <t xml:space="preserve">OI013795</t>
  </si>
  <si>
    <t xml:space="preserve">OI013796</t>
  </si>
  <si>
    <t xml:space="preserve">OI013797</t>
  </si>
  <si>
    <t xml:space="preserve">OI013798</t>
  </si>
  <si>
    <t xml:space="preserve">OI013799</t>
  </si>
  <si>
    <t xml:space="preserve">OI013800</t>
  </si>
  <si>
    <t xml:space="preserve">OI013801</t>
  </si>
  <si>
    <t xml:space="preserve">OI013802</t>
  </si>
  <si>
    <t xml:space="preserve">OI013803</t>
  </si>
  <si>
    <t xml:space="preserve">OI013804</t>
  </si>
  <si>
    <t xml:space="preserve">OI013805</t>
  </si>
  <si>
    <t xml:space="preserve">OI013806</t>
  </si>
  <si>
    <t xml:space="preserve">OI013807</t>
  </si>
  <si>
    <t xml:space="preserve">OI013808</t>
  </si>
  <si>
    <t xml:space="preserve">OI013809</t>
  </si>
  <si>
    <t xml:space="preserve">OI013810</t>
  </si>
  <si>
    <t xml:space="preserve">OI013811</t>
  </si>
  <si>
    <t xml:space="preserve">OI013812</t>
  </si>
  <si>
    <t xml:space="preserve">OI013813</t>
  </si>
  <si>
    <t xml:space="preserve">OI013814</t>
  </si>
  <si>
    <t xml:space="preserve">OI013815</t>
  </si>
  <si>
    <t xml:space="preserve">OI013816</t>
  </si>
  <si>
    <t xml:space="preserve">OI013817</t>
  </si>
  <si>
    <t xml:space="preserve">OI013818</t>
  </si>
  <si>
    <t xml:space="preserve">OI013819</t>
  </si>
  <si>
    <t xml:space="preserve">OI013820</t>
  </si>
  <si>
    <t xml:space="preserve">OI013821</t>
  </si>
  <si>
    <t xml:space="preserve">OI013822</t>
  </si>
  <si>
    <t xml:space="preserve">OI013823</t>
  </si>
  <si>
    <t xml:space="preserve">OI013824</t>
  </si>
  <si>
    <t xml:space="preserve">OI013825</t>
  </si>
  <si>
    <t xml:space="preserve">OI013826</t>
  </si>
  <si>
    <t xml:space="preserve">OI013827</t>
  </si>
  <si>
    <t xml:space="preserve">OI013828</t>
  </si>
  <si>
    <t xml:space="preserve">OI013829</t>
  </si>
  <si>
    <t xml:space="preserve">OI013830</t>
  </si>
  <si>
    <t xml:space="preserve">OI013831</t>
  </si>
  <si>
    <t xml:space="preserve">OI013832</t>
  </si>
  <si>
    <t xml:space="preserve">OI013833</t>
  </si>
  <si>
    <t xml:space="preserve">OI013834</t>
  </si>
  <si>
    <t xml:space="preserve">OI013835</t>
  </si>
  <si>
    <t xml:space="preserve">OI013836</t>
  </si>
  <si>
    <t xml:space="preserve">OI013837</t>
  </si>
  <si>
    <t xml:space="preserve">OI013838</t>
  </si>
  <si>
    <t xml:space="preserve">OI013839</t>
  </si>
  <si>
    <t xml:space="preserve">OI013840</t>
  </si>
  <si>
    <t xml:space="preserve">OI013841</t>
  </si>
  <si>
    <t xml:space="preserve">OI013842</t>
  </si>
  <si>
    <t xml:space="preserve">OI013843</t>
  </si>
  <si>
    <t xml:space="preserve">OI013844</t>
  </si>
  <si>
    <t xml:space="preserve">OI013845</t>
  </si>
  <si>
    <t xml:space="preserve">OI013846</t>
  </si>
  <si>
    <t xml:space="preserve">OI013847</t>
  </si>
  <si>
    <t xml:space="preserve">OI013848</t>
  </si>
  <si>
    <t xml:space="preserve">OI013849</t>
  </si>
  <si>
    <t xml:space="preserve">OI013850</t>
  </si>
  <si>
    <t xml:space="preserve">OI013851</t>
  </si>
  <si>
    <t xml:space="preserve">OI013852</t>
  </si>
  <si>
    <t xml:space="preserve">OI013853</t>
  </si>
  <si>
    <t xml:space="preserve">OI013854</t>
  </si>
  <si>
    <t xml:space="preserve">OI013855</t>
  </si>
  <si>
    <t xml:space="preserve">OI013856</t>
  </si>
  <si>
    <t xml:space="preserve">OI013857</t>
  </si>
  <si>
    <t xml:space="preserve">OI013858</t>
  </si>
  <si>
    <t xml:space="preserve">OI013859</t>
  </si>
  <si>
    <t xml:space="preserve">OI013860</t>
  </si>
  <si>
    <t xml:space="preserve">OI013861</t>
  </si>
  <si>
    <t xml:space="preserve">OI013862</t>
  </si>
  <si>
    <t xml:space="preserve">OI013863</t>
  </si>
  <si>
    <t xml:space="preserve">OI013864</t>
  </si>
  <si>
    <t xml:space="preserve">OI013865</t>
  </si>
  <si>
    <t xml:space="preserve">OI013866</t>
  </si>
  <si>
    <t xml:space="preserve">OI013867</t>
  </si>
  <si>
    <t xml:space="preserve">OI013868</t>
  </si>
  <si>
    <t xml:space="preserve">OI013869</t>
  </si>
  <si>
    <t xml:space="preserve">OI013870</t>
  </si>
  <si>
    <t xml:space="preserve">OI013871</t>
  </si>
  <si>
    <t xml:space="preserve">OI013872</t>
  </si>
  <si>
    <t xml:space="preserve">OI013873</t>
  </si>
  <si>
    <t xml:space="preserve">OI013874</t>
  </si>
  <si>
    <t xml:space="preserve">OI013875</t>
  </si>
  <si>
    <t xml:space="preserve">OI013876</t>
  </si>
  <si>
    <t xml:space="preserve">OI013877</t>
  </si>
  <si>
    <t xml:space="preserve">OI013878</t>
  </si>
  <si>
    <t xml:space="preserve">OI013879</t>
  </si>
  <si>
    <t xml:space="preserve">OI013880</t>
  </si>
  <si>
    <t xml:space="preserve">OI013881</t>
  </si>
  <si>
    <t xml:space="preserve">OI013882</t>
  </si>
  <si>
    <t xml:space="preserve">OI013883</t>
  </si>
  <si>
    <t xml:space="preserve">OI013884</t>
  </si>
  <si>
    <t xml:space="preserve">OI013885</t>
  </si>
  <si>
    <t xml:space="preserve">OI013886</t>
  </si>
  <si>
    <t xml:space="preserve">OI013887</t>
  </si>
  <si>
    <t xml:space="preserve">OI013888</t>
  </si>
  <si>
    <t xml:space="preserve">OI013889</t>
  </si>
  <si>
    <t xml:space="preserve">OI013890</t>
  </si>
  <si>
    <t xml:space="preserve">OI013891</t>
  </si>
  <si>
    <t xml:space="preserve">OI013892</t>
  </si>
  <si>
    <t xml:space="preserve">OI013893</t>
  </si>
  <si>
    <t xml:space="preserve">OI013894</t>
  </si>
  <si>
    <t xml:space="preserve">OI013895</t>
  </si>
  <si>
    <t xml:space="preserve">OI013896</t>
  </si>
  <si>
    <t xml:space="preserve">OI013897</t>
  </si>
  <si>
    <t xml:space="preserve">OI013898</t>
  </si>
  <si>
    <t xml:space="preserve">OI013899</t>
  </si>
  <si>
    <t xml:space="preserve">OI013900</t>
  </si>
  <si>
    <t xml:space="preserve">OI013901</t>
  </si>
  <si>
    <t xml:space="preserve">OI013902</t>
  </si>
  <si>
    <t xml:space="preserve">OI013903</t>
  </si>
  <si>
    <t xml:space="preserve">OI013904</t>
  </si>
  <si>
    <t xml:space="preserve">OI013905</t>
  </si>
  <si>
    <t xml:space="preserve">OI013906</t>
  </si>
  <si>
    <t xml:space="preserve">OI013907</t>
  </si>
  <si>
    <t xml:space="preserve">OI013908</t>
  </si>
  <si>
    <t xml:space="preserve">OI013909</t>
  </si>
  <si>
    <t xml:space="preserve">OI013910</t>
  </si>
  <si>
    <t xml:space="preserve">OI013911</t>
  </si>
  <si>
    <t xml:space="preserve">OI013912</t>
  </si>
  <si>
    <t xml:space="preserve">OI013913</t>
  </si>
  <si>
    <t xml:space="preserve">OI013914</t>
  </si>
  <si>
    <t xml:space="preserve">OI013915</t>
  </si>
  <si>
    <t xml:space="preserve">OI013916</t>
  </si>
  <si>
    <t xml:space="preserve">OI013917</t>
  </si>
  <si>
    <t xml:space="preserve">OI013918</t>
  </si>
  <si>
    <t xml:space="preserve">OI013919</t>
  </si>
  <si>
    <t xml:space="preserve">OI013920</t>
  </si>
  <si>
    <t xml:space="preserve">OI013921</t>
  </si>
  <si>
    <t xml:space="preserve">OI013922</t>
  </si>
  <si>
    <t xml:space="preserve">OI013923</t>
  </si>
  <si>
    <t xml:space="preserve">OI013924</t>
  </si>
  <si>
    <t xml:space="preserve">OI013925</t>
  </si>
  <si>
    <t xml:space="preserve">OI013926</t>
  </si>
  <si>
    <t xml:space="preserve">OI013927</t>
  </si>
  <si>
    <t xml:space="preserve">OI013928</t>
  </si>
  <si>
    <t xml:space="preserve">OI013929</t>
  </si>
  <si>
    <t xml:space="preserve">OI013930</t>
  </si>
  <si>
    <t xml:space="preserve">OI013931</t>
  </si>
  <si>
    <t xml:space="preserve">OI013932</t>
  </si>
  <si>
    <t xml:space="preserve">OI013933</t>
  </si>
  <si>
    <t xml:space="preserve">OI013934</t>
  </si>
  <si>
    <t xml:space="preserve">OI013935</t>
  </si>
  <si>
    <t xml:space="preserve">OI013936</t>
  </si>
  <si>
    <t xml:space="preserve">OI013937</t>
  </si>
  <si>
    <t xml:space="preserve">OI013938</t>
  </si>
  <si>
    <t xml:space="preserve">OI013939</t>
  </si>
  <si>
    <t xml:space="preserve">OI013940</t>
  </si>
  <si>
    <t xml:space="preserve">OI013941</t>
  </si>
  <si>
    <t xml:space="preserve">OI013942</t>
  </si>
  <si>
    <t xml:space="preserve">OI013943</t>
  </si>
  <si>
    <t xml:space="preserve">OI013944</t>
  </si>
  <si>
    <t xml:space="preserve">OI013945</t>
  </si>
  <si>
    <t xml:space="preserve">OI013946</t>
  </si>
  <si>
    <t xml:space="preserve">OI013947</t>
  </si>
  <si>
    <t xml:space="preserve">OI013948</t>
  </si>
  <si>
    <t xml:space="preserve">OI013949</t>
  </si>
  <si>
    <t xml:space="preserve">OI013950</t>
  </si>
  <si>
    <t xml:space="preserve">OI013951</t>
  </si>
  <si>
    <t xml:space="preserve">OI013952</t>
  </si>
  <si>
    <t xml:space="preserve">OI013953</t>
  </si>
  <si>
    <t xml:space="preserve">OI013954</t>
  </si>
  <si>
    <t xml:space="preserve">OI013955</t>
  </si>
  <si>
    <t xml:space="preserve">OI013956</t>
  </si>
  <si>
    <t xml:space="preserve">OI013957</t>
  </si>
  <si>
    <t xml:space="preserve">OI013958</t>
  </si>
  <si>
    <t xml:space="preserve">OI013959</t>
  </si>
  <si>
    <t xml:space="preserve">OI013960</t>
  </si>
  <si>
    <t xml:space="preserve">OI013961</t>
  </si>
  <si>
    <t xml:space="preserve">OI013962</t>
  </si>
  <si>
    <t xml:space="preserve">OI013963</t>
  </si>
  <si>
    <t xml:space="preserve">OI013964</t>
  </si>
  <si>
    <t xml:space="preserve">OI013965</t>
  </si>
  <si>
    <t xml:space="preserve">OI013966</t>
  </si>
  <si>
    <t xml:space="preserve">OI013967</t>
  </si>
  <si>
    <t xml:space="preserve">OI013968</t>
  </si>
  <si>
    <t xml:space="preserve">OI013969</t>
  </si>
  <si>
    <t xml:space="preserve">OI013970</t>
  </si>
  <si>
    <t xml:space="preserve">OI013971</t>
  </si>
  <si>
    <t xml:space="preserve">OI013972</t>
  </si>
  <si>
    <t xml:space="preserve">OI013973</t>
  </si>
  <si>
    <t xml:space="preserve">OI013974</t>
  </si>
  <si>
    <t xml:space="preserve">OI013975</t>
  </si>
  <si>
    <t xml:space="preserve">OI013976</t>
  </si>
  <si>
    <t xml:space="preserve">OI013977</t>
  </si>
  <si>
    <t xml:space="preserve">OI013978</t>
  </si>
  <si>
    <t xml:space="preserve">OI013979</t>
  </si>
  <si>
    <t xml:space="preserve">OI013980</t>
  </si>
  <si>
    <t xml:space="preserve">OI013981</t>
  </si>
  <si>
    <t xml:space="preserve">OI013982</t>
  </si>
  <si>
    <t xml:space="preserve">OI013983</t>
  </si>
  <si>
    <t xml:space="preserve">OI013984</t>
  </si>
  <si>
    <t xml:space="preserve">OI013985</t>
  </si>
  <si>
    <t xml:space="preserve">OI013986</t>
  </si>
  <si>
    <t xml:space="preserve">OI013987</t>
  </si>
  <si>
    <t xml:space="preserve">OI013988</t>
  </si>
  <si>
    <t xml:space="preserve">OI013989</t>
  </si>
  <si>
    <t xml:space="preserve">OI013990</t>
  </si>
  <si>
    <t xml:space="preserve">OI013991</t>
  </si>
  <si>
    <t xml:space="preserve">OI013992</t>
  </si>
  <si>
    <t xml:space="preserve">OI013993</t>
  </si>
  <si>
    <t xml:space="preserve">OI013994</t>
  </si>
  <si>
    <t xml:space="preserve">OI013995</t>
  </si>
  <si>
    <t xml:space="preserve">OI013996</t>
  </si>
  <si>
    <t xml:space="preserve">OI013997</t>
  </si>
  <si>
    <t xml:space="preserve">OI013998</t>
  </si>
  <si>
    <t xml:space="preserve">OI013999</t>
  </si>
  <si>
    <t xml:space="preserve">OI014000</t>
  </si>
  <si>
    <t xml:space="preserve">OI014001</t>
  </si>
  <si>
    <t xml:space="preserve">OI014002</t>
  </si>
  <si>
    <t xml:space="preserve">OI014003</t>
  </si>
  <si>
    <t xml:space="preserve">OI014004</t>
  </si>
  <si>
    <t xml:space="preserve">OI014005</t>
  </si>
  <si>
    <t xml:space="preserve">OI014006</t>
  </si>
  <si>
    <t xml:space="preserve">OI014007</t>
  </si>
  <si>
    <t xml:space="preserve">OI014008</t>
  </si>
  <si>
    <t xml:space="preserve">OI014009</t>
  </si>
  <si>
    <t xml:space="preserve">OI014010</t>
  </si>
  <si>
    <t xml:space="preserve">OI014011</t>
  </si>
  <si>
    <t xml:space="preserve">OI014012</t>
  </si>
  <si>
    <t xml:space="preserve">OI014013</t>
  </si>
  <si>
    <t xml:space="preserve">OI014014</t>
  </si>
  <si>
    <t xml:space="preserve">OI014015</t>
  </si>
  <si>
    <t xml:space="preserve">OI014016</t>
  </si>
  <si>
    <t xml:space="preserve">OI014017</t>
  </si>
  <si>
    <t xml:space="preserve">OI014018</t>
  </si>
  <si>
    <t xml:space="preserve">OI014019</t>
  </si>
  <si>
    <t xml:space="preserve">OI014020</t>
  </si>
  <si>
    <t xml:space="preserve">OI014021</t>
  </si>
  <si>
    <t xml:space="preserve">OI014022</t>
  </si>
  <si>
    <t xml:space="preserve">OI014023</t>
  </si>
  <si>
    <t xml:space="preserve">OI014024</t>
  </si>
  <si>
    <t xml:space="preserve">OI014025</t>
  </si>
  <si>
    <t xml:space="preserve">OI014026</t>
  </si>
  <si>
    <t xml:space="preserve">OI014027</t>
  </si>
  <si>
    <t xml:space="preserve">OI014028</t>
  </si>
  <si>
    <t xml:space="preserve">OI014029</t>
  </si>
  <si>
    <t xml:space="preserve">OI014030</t>
  </si>
  <si>
    <t xml:space="preserve">OI014031</t>
  </si>
  <si>
    <t xml:space="preserve">OI014032</t>
  </si>
  <si>
    <t xml:space="preserve">OI014033</t>
  </si>
  <si>
    <t xml:space="preserve">OI014034</t>
  </si>
  <si>
    <t xml:space="preserve">OI014035</t>
  </si>
  <si>
    <t xml:space="preserve">OI014036</t>
  </si>
  <si>
    <t xml:space="preserve">OI014037</t>
  </si>
  <si>
    <t xml:space="preserve">OI014038</t>
  </si>
  <si>
    <t xml:space="preserve">OI014039</t>
  </si>
  <si>
    <t xml:space="preserve">OI014040</t>
  </si>
  <si>
    <t xml:space="preserve">OI014041</t>
  </si>
  <si>
    <t xml:space="preserve">OI014042</t>
  </si>
  <si>
    <t xml:space="preserve">OI014043</t>
  </si>
  <si>
    <t xml:space="preserve">OI014044</t>
  </si>
  <si>
    <t xml:space="preserve">OI014045</t>
  </si>
  <si>
    <t xml:space="preserve">OI014046</t>
  </si>
  <si>
    <t xml:space="preserve">OI014047</t>
  </si>
  <si>
    <t xml:space="preserve">OI014048</t>
  </si>
  <si>
    <t xml:space="preserve">OI014049</t>
  </si>
  <si>
    <t xml:space="preserve">OI014050</t>
  </si>
  <si>
    <t xml:space="preserve">OI014051</t>
  </si>
  <si>
    <t xml:space="preserve">OI014052</t>
  </si>
  <si>
    <t xml:space="preserve">OI014053</t>
  </si>
  <si>
    <t xml:space="preserve">OI014054</t>
  </si>
  <si>
    <t xml:space="preserve">OI014055</t>
  </si>
  <si>
    <t xml:space="preserve">OI014056</t>
  </si>
  <si>
    <t xml:space="preserve">OI014057</t>
  </si>
  <si>
    <t xml:space="preserve">OI014058</t>
  </si>
  <si>
    <t xml:space="preserve">OI014059</t>
  </si>
  <si>
    <t xml:space="preserve">OI014060</t>
  </si>
  <si>
    <t xml:space="preserve">OI014061</t>
  </si>
  <si>
    <t xml:space="preserve">OI014062</t>
  </si>
  <si>
    <t xml:space="preserve">OI014063</t>
  </si>
  <si>
    <t xml:space="preserve">OI014064</t>
  </si>
  <si>
    <t xml:space="preserve">OI014065</t>
  </si>
  <si>
    <t xml:space="preserve">OI014066</t>
  </si>
  <si>
    <t xml:space="preserve">OI014067</t>
  </si>
  <si>
    <t xml:space="preserve">OI014068</t>
  </si>
  <si>
    <t xml:space="preserve">OI014069</t>
  </si>
  <si>
    <t xml:space="preserve">OI014070</t>
  </si>
  <si>
    <t xml:space="preserve">OI014071</t>
  </si>
  <si>
    <t xml:space="preserve">OI014072</t>
  </si>
  <si>
    <t xml:space="preserve">OI014073</t>
  </si>
  <si>
    <t xml:space="preserve">OI014074</t>
  </si>
  <si>
    <t xml:space="preserve">OI014075</t>
  </si>
  <si>
    <t xml:space="preserve">OI014076</t>
  </si>
  <si>
    <t xml:space="preserve">OI014077</t>
  </si>
  <si>
    <t xml:space="preserve">OI014078</t>
  </si>
  <si>
    <t xml:space="preserve">OI014079</t>
  </si>
  <si>
    <t xml:space="preserve">OI014080</t>
  </si>
  <si>
    <t xml:space="preserve">OI014081</t>
  </si>
  <si>
    <t xml:space="preserve">OI014082</t>
  </si>
  <si>
    <t xml:space="preserve">OI014083</t>
  </si>
  <si>
    <t xml:space="preserve">OI014084</t>
  </si>
  <si>
    <t xml:space="preserve">OI014085</t>
  </si>
  <si>
    <t xml:space="preserve">OI014086</t>
  </si>
  <si>
    <t xml:space="preserve">OI014087</t>
  </si>
  <si>
    <t xml:space="preserve">OI014088</t>
  </si>
  <si>
    <t xml:space="preserve">OI014089</t>
  </si>
  <si>
    <t xml:space="preserve">OI014090</t>
  </si>
  <si>
    <t xml:space="preserve">OI014091</t>
  </si>
  <si>
    <t xml:space="preserve">OI014092</t>
  </si>
  <si>
    <t xml:space="preserve">OI014093</t>
  </si>
  <si>
    <t xml:space="preserve">OI014094</t>
  </si>
  <si>
    <t xml:space="preserve">OI014095</t>
  </si>
  <si>
    <t xml:space="preserve">OI014096</t>
  </si>
  <si>
    <t xml:space="preserve">OI014097</t>
  </si>
  <si>
    <t xml:space="preserve">OI014098</t>
  </si>
  <si>
    <t xml:space="preserve">OI014099</t>
  </si>
  <si>
    <t xml:space="preserve">OI014100</t>
  </si>
  <si>
    <t xml:space="preserve">OI014101</t>
  </si>
  <si>
    <t xml:space="preserve">OI014102</t>
  </si>
  <si>
    <t xml:space="preserve">OI014103</t>
  </si>
  <si>
    <t xml:space="preserve">OI014104</t>
  </si>
  <si>
    <t xml:space="preserve">OI014105</t>
  </si>
  <si>
    <t xml:space="preserve">OI014106</t>
  </si>
  <si>
    <t xml:space="preserve">OI014107</t>
  </si>
  <si>
    <t xml:space="preserve">OI014108</t>
  </si>
  <si>
    <t xml:space="preserve">OI014109</t>
  </si>
  <si>
    <t xml:space="preserve">OI014110</t>
  </si>
  <si>
    <t xml:space="preserve">OI014111</t>
  </si>
  <si>
    <t xml:space="preserve">OI014112</t>
  </si>
  <si>
    <t xml:space="preserve">OI014113</t>
  </si>
  <si>
    <t xml:space="preserve">OI014114</t>
  </si>
  <si>
    <t xml:space="preserve">OI014115</t>
  </si>
  <si>
    <t xml:space="preserve">OI014116</t>
  </si>
  <si>
    <t xml:space="preserve">OI014117</t>
  </si>
  <si>
    <t xml:space="preserve">OI014118</t>
  </si>
  <si>
    <t xml:space="preserve">OI014119</t>
  </si>
  <si>
    <t xml:space="preserve">OI014120</t>
  </si>
  <si>
    <t xml:space="preserve">OI014121</t>
  </si>
  <si>
    <t xml:space="preserve">OI014122</t>
  </si>
  <si>
    <t xml:space="preserve">OI014123</t>
  </si>
  <si>
    <t xml:space="preserve">OI014124</t>
  </si>
  <si>
    <t xml:space="preserve">OI014125</t>
  </si>
  <si>
    <t xml:space="preserve">OI014126</t>
  </si>
  <si>
    <t xml:space="preserve">OI014127</t>
  </si>
  <si>
    <t xml:space="preserve">OI014128</t>
  </si>
  <si>
    <t xml:space="preserve">OI014129</t>
  </si>
  <si>
    <t xml:space="preserve">OI014130</t>
  </si>
  <si>
    <t xml:space="preserve">OI014131</t>
  </si>
  <si>
    <t xml:space="preserve">OI014132</t>
  </si>
  <si>
    <t xml:space="preserve">OI014133</t>
  </si>
  <si>
    <t xml:space="preserve">OI014134</t>
  </si>
  <si>
    <t xml:space="preserve">OI014135</t>
  </si>
  <si>
    <t xml:space="preserve">OI014136</t>
  </si>
  <si>
    <t xml:space="preserve">OI014137</t>
  </si>
  <si>
    <t xml:space="preserve">OI014138</t>
  </si>
  <si>
    <t xml:space="preserve">OI014139</t>
  </si>
  <si>
    <t xml:space="preserve">OI014140</t>
  </si>
  <si>
    <t xml:space="preserve">OI014141</t>
  </si>
  <si>
    <t xml:space="preserve">OI014142</t>
  </si>
  <si>
    <t xml:space="preserve">OI014143</t>
  </si>
  <si>
    <t xml:space="preserve">OI014144</t>
  </si>
  <si>
    <t xml:space="preserve">OI014145</t>
  </si>
  <si>
    <t xml:space="preserve">OI014146</t>
  </si>
  <si>
    <t xml:space="preserve">OI014147</t>
  </si>
  <si>
    <t xml:space="preserve">OI014148</t>
  </si>
  <si>
    <t xml:space="preserve">OI014149</t>
  </si>
  <si>
    <t xml:space="preserve">OI014150</t>
  </si>
  <si>
    <t xml:space="preserve">OI014151</t>
  </si>
  <si>
    <t xml:space="preserve">OI014152</t>
  </si>
  <si>
    <t xml:space="preserve">OI014153</t>
  </si>
  <si>
    <t xml:space="preserve">OI014154</t>
  </si>
  <si>
    <t xml:space="preserve">OI014155</t>
  </si>
  <si>
    <t xml:space="preserve">OI014156</t>
  </si>
  <si>
    <t xml:space="preserve">OI014157</t>
  </si>
  <si>
    <t xml:space="preserve">OI014158</t>
  </si>
  <si>
    <t xml:space="preserve">OI014159</t>
  </si>
  <si>
    <t xml:space="preserve">OI014160</t>
  </si>
  <si>
    <t xml:space="preserve">OI014161</t>
  </si>
  <si>
    <t xml:space="preserve">OI014162</t>
  </si>
  <si>
    <t xml:space="preserve">OI014163</t>
  </si>
  <si>
    <t xml:space="preserve">OI014164</t>
  </si>
  <si>
    <t xml:space="preserve">OI014165</t>
  </si>
  <si>
    <t xml:space="preserve">OI014166</t>
  </si>
  <si>
    <t xml:space="preserve">OI014167</t>
  </si>
  <si>
    <t xml:space="preserve">OI014168</t>
  </si>
  <si>
    <t xml:space="preserve">OI014169</t>
  </si>
  <si>
    <t xml:space="preserve">OI014170</t>
  </si>
  <si>
    <t xml:space="preserve">OI014171</t>
  </si>
  <si>
    <t xml:space="preserve">OI014172</t>
  </si>
  <si>
    <t xml:space="preserve">OI014173</t>
  </si>
  <si>
    <t xml:space="preserve">OI014174</t>
  </si>
  <si>
    <t xml:space="preserve">OI014175</t>
  </si>
  <si>
    <t xml:space="preserve">OI014176</t>
  </si>
  <si>
    <t xml:space="preserve">OI014177</t>
  </si>
  <si>
    <t xml:space="preserve">OI014178</t>
  </si>
  <si>
    <t xml:space="preserve">OI014179</t>
  </si>
  <si>
    <t xml:space="preserve">OI014180</t>
  </si>
  <si>
    <t xml:space="preserve">OI014181</t>
  </si>
  <si>
    <t xml:space="preserve">OI014182</t>
  </si>
  <si>
    <t xml:space="preserve">OI014183</t>
  </si>
  <si>
    <t xml:space="preserve">OI014184</t>
  </si>
  <si>
    <t xml:space="preserve">OI014185</t>
  </si>
  <si>
    <t xml:space="preserve">OI014186</t>
  </si>
  <si>
    <t xml:space="preserve">OI014187</t>
  </si>
  <si>
    <t xml:space="preserve">OI014188</t>
  </si>
  <si>
    <t xml:space="preserve">OI014189</t>
  </si>
  <si>
    <t xml:space="preserve">OI014190</t>
  </si>
  <si>
    <t xml:space="preserve">OI014191</t>
  </si>
  <si>
    <t xml:space="preserve">OI014192</t>
  </si>
  <si>
    <t xml:space="preserve">OI014193</t>
  </si>
  <si>
    <t xml:space="preserve">OI014194</t>
  </si>
  <si>
    <t xml:space="preserve">OI014195</t>
  </si>
  <si>
    <t xml:space="preserve">OI014196</t>
  </si>
  <si>
    <t xml:space="preserve">OI014197</t>
  </si>
  <si>
    <t xml:space="preserve">OI014198</t>
  </si>
  <si>
    <t xml:space="preserve">OI014199</t>
  </si>
  <si>
    <t xml:space="preserve">OI014200</t>
  </si>
  <si>
    <t xml:space="preserve">OI014201</t>
  </si>
  <si>
    <t xml:space="preserve">OI014202</t>
  </si>
  <si>
    <t xml:space="preserve">OI014203</t>
  </si>
  <si>
    <t xml:space="preserve">OI014204</t>
  </si>
  <si>
    <t xml:space="preserve">OI014205</t>
  </si>
  <si>
    <t xml:space="preserve">OI014206</t>
  </si>
  <si>
    <t xml:space="preserve">OI014207</t>
  </si>
  <si>
    <t xml:space="preserve">OI014208</t>
  </si>
  <si>
    <t xml:space="preserve">OI014209</t>
  </si>
  <si>
    <t xml:space="preserve">OI014210</t>
  </si>
  <si>
    <t xml:space="preserve">OI014211</t>
  </si>
  <si>
    <t xml:space="preserve">OI014212</t>
  </si>
  <si>
    <t xml:space="preserve">OI014213</t>
  </si>
  <si>
    <t xml:space="preserve">OI014214</t>
  </si>
  <si>
    <t xml:space="preserve">OI014215</t>
  </si>
  <si>
    <t xml:space="preserve">OI014216</t>
  </si>
  <si>
    <t xml:space="preserve">OI014217</t>
  </si>
  <si>
    <t xml:space="preserve">OI014218</t>
  </si>
  <si>
    <t xml:space="preserve">OI014219</t>
  </si>
  <si>
    <t xml:space="preserve">OI014220</t>
  </si>
  <si>
    <t xml:space="preserve">OI014221</t>
  </si>
  <si>
    <t xml:space="preserve">OI014222</t>
  </si>
  <si>
    <t xml:space="preserve">OI014223</t>
  </si>
  <si>
    <t xml:space="preserve">OI014224</t>
  </si>
  <si>
    <t xml:space="preserve">OI014225</t>
  </si>
  <si>
    <t xml:space="preserve">OI014226</t>
  </si>
  <si>
    <t xml:space="preserve">OI014227</t>
  </si>
  <si>
    <t xml:space="preserve">OI014228</t>
  </si>
  <si>
    <t xml:space="preserve">OI014229</t>
  </si>
  <si>
    <t xml:space="preserve">OI014230</t>
  </si>
  <si>
    <t xml:space="preserve">OI014231</t>
  </si>
  <si>
    <t xml:space="preserve">OI014232</t>
  </si>
  <si>
    <t xml:space="preserve">OI014233</t>
  </si>
  <si>
    <t xml:space="preserve">OI014234</t>
  </si>
  <si>
    <t xml:space="preserve">OI014235</t>
  </si>
  <si>
    <t xml:space="preserve">OI014236</t>
  </si>
  <si>
    <t xml:space="preserve">OI014237</t>
  </si>
  <si>
    <t xml:space="preserve">OI014238</t>
  </si>
  <si>
    <t xml:space="preserve">OI014239</t>
  </si>
  <si>
    <t xml:space="preserve">OI014240</t>
  </si>
  <si>
    <t xml:space="preserve">OI014241</t>
  </si>
  <si>
    <t xml:space="preserve">OI014242</t>
  </si>
  <si>
    <t xml:space="preserve">OI014243</t>
  </si>
  <si>
    <t xml:space="preserve">OI014244</t>
  </si>
  <si>
    <t xml:space="preserve">OI014245</t>
  </si>
  <si>
    <t xml:space="preserve">OI014246</t>
  </si>
  <si>
    <t xml:space="preserve">OI014247</t>
  </si>
  <si>
    <t xml:space="preserve">OI014248</t>
  </si>
  <si>
    <t xml:space="preserve">OI014249</t>
  </si>
  <si>
    <t xml:space="preserve">OI014250</t>
  </si>
  <si>
    <t xml:space="preserve">OI014251</t>
  </si>
  <si>
    <t xml:space="preserve">OI014252</t>
  </si>
  <si>
    <t xml:space="preserve">OI014253</t>
  </si>
  <si>
    <t xml:space="preserve">OI014254</t>
  </si>
  <si>
    <t xml:space="preserve">OI014255</t>
  </si>
  <si>
    <t xml:space="preserve">OI014256</t>
  </si>
  <si>
    <t xml:space="preserve">OI014257</t>
  </si>
  <si>
    <t xml:space="preserve">OI014258</t>
  </si>
  <si>
    <t xml:space="preserve">OI014259</t>
  </si>
  <si>
    <t xml:space="preserve">OI014260</t>
  </si>
  <si>
    <t xml:space="preserve">OI014261</t>
  </si>
  <si>
    <t xml:space="preserve">OI014262</t>
  </si>
  <si>
    <t xml:space="preserve">OI014263</t>
  </si>
  <si>
    <t xml:space="preserve">OI014264</t>
  </si>
  <si>
    <t xml:space="preserve">OI014265</t>
  </si>
  <si>
    <t xml:space="preserve">OI014266</t>
  </si>
  <si>
    <t xml:space="preserve">OI014267</t>
  </si>
  <si>
    <t xml:space="preserve">OI014268</t>
  </si>
  <si>
    <t xml:space="preserve">OI014269</t>
  </si>
  <si>
    <t xml:space="preserve">OI014270</t>
  </si>
  <si>
    <t xml:space="preserve">OI014271</t>
  </si>
  <si>
    <t xml:space="preserve">OI014272</t>
  </si>
  <si>
    <t xml:space="preserve">OI014273</t>
  </si>
  <si>
    <t xml:space="preserve">OI014274</t>
  </si>
  <si>
    <t xml:space="preserve">OI014275</t>
  </si>
  <si>
    <t xml:space="preserve">OI014276</t>
  </si>
  <si>
    <t xml:space="preserve">OI014277</t>
  </si>
  <si>
    <t xml:space="preserve">OI014278</t>
  </si>
  <si>
    <t xml:space="preserve">OI014279</t>
  </si>
  <si>
    <t xml:space="preserve">OI014280</t>
  </si>
  <si>
    <t xml:space="preserve">OI014281</t>
  </si>
  <si>
    <t xml:space="preserve">OI014282</t>
  </si>
  <si>
    <t xml:space="preserve">OI014283</t>
  </si>
  <si>
    <t xml:space="preserve">OI014284</t>
  </si>
  <si>
    <t xml:space="preserve">OI014285</t>
  </si>
  <si>
    <t xml:space="preserve">OI014286</t>
  </si>
  <si>
    <t xml:space="preserve">OI014287</t>
  </si>
  <si>
    <t xml:space="preserve">OI014288</t>
  </si>
  <si>
    <t xml:space="preserve">OI014289</t>
  </si>
  <si>
    <t xml:space="preserve">OI014290</t>
  </si>
  <si>
    <t xml:space="preserve">OI014291</t>
  </si>
  <si>
    <t xml:space="preserve">OI014292</t>
  </si>
  <si>
    <t xml:space="preserve">OI014293</t>
  </si>
  <si>
    <t xml:space="preserve">OI014294</t>
  </si>
  <si>
    <t xml:space="preserve">OI014295</t>
  </si>
  <si>
    <t xml:space="preserve">OI014296</t>
  </si>
  <si>
    <t xml:space="preserve">OI014297</t>
  </si>
  <si>
    <t xml:space="preserve">OI014298</t>
  </si>
  <si>
    <t xml:space="preserve">OI014299</t>
  </si>
  <si>
    <t xml:space="preserve">OI014300</t>
  </si>
  <si>
    <t xml:space="preserve">OI014301</t>
  </si>
  <si>
    <t xml:space="preserve">OI014302</t>
  </si>
  <si>
    <t xml:space="preserve">OI014303</t>
  </si>
  <si>
    <t xml:space="preserve">OI014304</t>
  </si>
  <si>
    <t xml:space="preserve">OI014305</t>
  </si>
  <si>
    <t xml:space="preserve">OI014306</t>
  </si>
  <si>
    <t xml:space="preserve">OI014307</t>
  </si>
  <si>
    <t xml:space="preserve">OI014308</t>
  </si>
  <si>
    <t xml:space="preserve">OI014309</t>
  </si>
  <si>
    <t xml:space="preserve">OI014310</t>
  </si>
  <si>
    <t xml:space="preserve">OI014311</t>
  </si>
  <si>
    <t xml:space="preserve">OI014312</t>
  </si>
  <si>
    <t xml:space="preserve">OI014313</t>
  </si>
  <si>
    <t xml:space="preserve">OI014314</t>
  </si>
  <si>
    <t xml:space="preserve">OI014315</t>
  </si>
  <si>
    <t xml:space="preserve">OI014316</t>
  </si>
  <si>
    <t xml:space="preserve">OI014317</t>
  </si>
  <si>
    <t xml:space="preserve">OI014318</t>
  </si>
  <si>
    <t xml:space="preserve">OI014319</t>
  </si>
  <si>
    <t xml:space="preserve">OI014320</t>
  </si>
  <si>
    <t xml:space="preserve">OI014321</t>
  </si>
  <si>
    <t xml:space="preserve">OI014322</t>
  </si>
  <si>
    <t xml:space="preserve">OI014323</t>
  </si>
  <si>
    <t xml:space="preserve">OI014324</t>
  </si>
  <si>
    <t xml:space="preserve">OI014325</t>
  </si>
  <si>
    <t xml:space="preserve">OI014326</t>
  </si>
  <si>
    <t xml:space="preserve">OI014327</t>
  </si>
  <si>
    <t xml:space="preserve">OI014328</t>
  </si>
  <si>
    <t xml:space="preserve">OI014329</t>
  </si>
  <si>
    <t xml:space="preserve">OI014330</t>
  </si>
  <si>
    <t xml:space="preserve">OI014331</t>
  </si>
  <si>
    <t xml:space="preserve">OI014332</t>
  </si>
  <si>
    <t xml:space="preserve">OI014333</t>
  </si>
  <si>
    <t xml:space="preserve">OI014334</t>
  </si>
  <si>
    <t xml:space="preserve">OI014335</t>
  </si>
  <si>
    <t xml:space="preserve">OI014336</t>
  </si>
  <si>
    <t xml:space="preserve">OI014337</t>
  </si>
  <si>
    <t xml:space="preserve">OI014338</t>
  </si>
  <si>
    <t xml:space="preserve">OI014339</t>
  </si>
  <si>
    <t xml:space="preserve">OI014340</t>
  </si>
  <si>
    <t xml:space="preserve">OI014341</t>
  </si>
  <si>
    <t xml:space="preserve">OI014342</t>
  </si>
  <si>
    <t xml:space="preserve">OI014343</t>
  </si>
  <si>
    <t xml:space="preserve">OI014344</t>
  </si>
  <si>
    <t xml:space="preserve">OI014345</t>
  </si>
  <si>
    <t xml:space="preserve">OI014346</t>
  </si>
  <si>
    <t xml:space="preserve">OI014347</t>
  </si>
  <si>
    <t xml:space="preserve">OI014348</t>
  </si>
  <si>
    <t xml:space="preserve">OI014349</t>
  </si>
  <si>
    <t xml:space="preserve">OI014350</t>
  </si>
  <si>
    <t xml:space="preserve">OI014351</t>
  </si>
  <si>
    <t xml:space="preserve">OI014352</t>
  </si>
  <si>
    <t xml:space="preserve">OI014353</t>
  </si>
  <si>
    <t xml:space="preserve">OI014354</t>
  </si>
  <si>
    <t xml:space="preserve">OI014355</t>
  </si>
  <si>
    <t xml:space="preserve">OI014356</t>
  </si>
  <si>
    <t xml:space="preserve">OI014357</t>
  </si>
  <si>
    <t xml:space="preserve">OI014358</t>
  </si>
  <si>
    <t xml:space="preserve">OI014359</t>
  </si>
  <si>
    <t xml:space="preserve">OI014360</t>
  </si>
  <si>
    <t xml:space="preserve">OI014361</t>
  </si>
  <si>
    <t xml:space="preserve">OI014362</t>
  </si>
  <si>
    <t xml:space="preserve">OI014363</t>
  </si>
  <si>
    <t xml:space="preserve">OI014364</t>
  </si>
  <si>
    <t xml:space="preserve">OI014365</t>
  </si>
  <si>
    <t xml:space="preserve">OI014366</t>
  </si>
  <si>
    <t xml:space="preserve">OI014367</t>
  </si>
  <si>
    <t xml:space="preserve">OI014368</t>
  </si>
  <si>
    <t xml:space="preserve">OI014369</t>
  </si>
  <si>
    <t xml:space="preserve">OI014370</t>
  </si>
  <si>
    <t xml:space="preserve">OI014371</t>
  </si>
  <si>
    <t xml:space="preserve">OI014372</t>
  </si>
  <si>
    <t xml:space="preserve">OI014373</t>
  </si>
  <si>
    <t xml:space="preserve">OI014374</t>
  </si>
  <si>
    <t xml:space="preserve">OI014375</t>
  </si>
  <si>
    <t xml:space="preserve">OI014376</t>
  </si>
  <si>
    <t xml:space="preserve">OI014377</t>
  </si>
  <si>
    <t xml:space="preserve">OI014378</t>
  </si>
  <si>
    <t xml:space="preserve">OI014379</t>
  </si>
  <si>
    <t xml:space="preserve">OI014380</t>
  </si>
  <si>
    <t xml:space="preserve">OI014381</t>
  </si>
  <si>
    <t xml:space="preserve">OI014382</t>
  </si>
  <si>
    <t xml:space="preserve">OI014383</t>
  </si>
  <si>
    <t xml:space="preserve">OI014384</t>
  </si>
  <si>
    <t xml:space="preserve">OI014385</t>
  </si>
  <si>
    <t xml:space="preserve">OI014386</t>
  </si>
  <si>
    <t xml:space="preserve">OI014387</t>
  </si>
  <si>
    <t xml:space="preserve">OI014388</t>
  </si>
  <si>
    <t xml:space="preserve">OI014389</t>
  </si>
  <si>
    <t xml:space="preserve">OI014390</t>
  </si>
  <si>
    <t xml:space="preserve">OI014391</t>
  </si>
  <si>
    <t xml:space="preserve">OI014392</t>
  </si>
  <si>
    <t xml:space="preserve">OI014393</t>
  </si>
  <si>
    <t xml:space="preserve">OI014394</t>
  </si>
  <si>
    <t xml:space="preserve">OI014395</t>
  </si>
  <si>
    <t xml:space="preserve">OI014396</t>
  </si>
  <si>
    <t xml:space="preserve">OI014397</t>
  </si>
  <si>
    <t xml:space="preserve">OI014398</t>
  </si>
  <si>
    <t xml:space="preserve">OI014399</t>
  </si>
  <si>
    <t xml:space="preserve">OI014400</t>
  </si>
  <si>
    <t xml:space="preserve">OI014401</t>
  </si>
  <si>
    <t xml:space="preserve">OI014402</t>
  </si>
  <si>
    <t xml:space="preserve">OI014403</t>
  </si>
  <si>
    <t xml:space="preserve">OI014404</t>
  </si>
  <si>
    <t xml:space="preserve">OI014405</t>
  </si>
  <si>
    <t xml:space="preserve">OI014406</t>
  </si>
  <si>
    <t xml:space="preserve">OI014407</t>
  </si>
  <si>
    <t xml:space="preserve">OI014408</t>
  </si>
  <si>
    <t xml:space="preserve">OI014409</t>
  </si>
  <si>
    <t xml:space="preserve">OI014410</t>
  </si>
  <si>
    <t xml:space="preserve">OI014411</t>
  </si>
  <si>
    <t xml:space="preserve">OI014412</t>
  </si>
  <si>
    <t xml:space="preserve">OI014413</t>
  </si>
  <si>
    <t xml:space="preserve">OI014414</t>
  </si>
  <si>
    <t xml:space="preserve">OI014415</t>
  </si>
  <si>
    <t xml:space="preserve">OI014416</t>
  </si>
  <si>
    <t xml:space="preserve">OI014417</t>
  </si>
  <si>
    <t xml:space="preserve">OI014418</t>
  </si>
  <si>
    <t xml:space="preserve">OI014419</t>
  </si>
  <si>
    <t xml:space="preserve">OI014420</t>
  </si>
  <si>
    <t xml:space="preserve">OI014421</t>
  </si>
  <si>
    <t xml:space="preserve">OI014422</t>
  </si>
  <si>
    <t xml:space="preserve">OI014423</t>
  </si>
  <si>
    <t xml:space="preserve">OI014424</t>
  </si>
  <si>
    <t xml:space="preserve">OI014425</t>
  </si>
  <si>
    <t xml:space="preserve">OI014426</t>
  </si>
  <si>
    <t xml:space="preserve">OI014427</t>
  </si>
  <si>
    <t xml:space="preserve">OI014428</t>
  </si>
  <si>
    <t xml:space="preserve">OI014429</t>
  </si>
  <si>
    <t xml:space="preserve">OI014430</t>
  </si>
  <si>
    <t xml:space="preserve">OI014431</t>
  </si>
  <si>
    <t xml:space="preserve">OI014432</t>
  </si>
  <si>
    <t xml:space="preserve">OI014433</t>
  </si>
  <si>
    <t xml:space="preserve">OI014434</t>
  </si>
  <si>
    <t xml:space="preserve">OI014435</t>
  </si>
  <si>
    <t xml:space="preserve">OI014436</t>
  </si>
  <si>
    <t xml:space="preserve">OI014437</t>
  </si>
  <si>
    <t xml:space="preserve">OI014438</t>
  </si>
  <si>
    <t xml:space="preserve">OI014439</t>
  </si>
  <si>
    <t xml:space="preserve">OI014440</t>
  </si>
  <si>
    <t xml:space="preserve">OI014441</t>
  </si>
  <si>
    <t xml:space="preserve">OI014442</t>
  </si>
  <si>
    <t xml:space="preserve">OI014443</t>
  </si>
  <si>
    <t xml:space="preserve">OI014444</t>
  </si>
  <si>
    <t xml:space="preserve">OI014445</t>
  </si>
  <si>
    <t xml:space="preserve">OI014446</t>
  </si>
  <si>
    <t xml:space="preserve">OI014447</t>
  </si>
  <si>
    <t xml:space="preserve">OI014448</t>
  </si>
  <si>
    <t xml:space="preserve">OI014449</t>
  </si>
  <si>
    <t xml:space="preserve">OI014450</t>
  </si>
  <si>
    <t xml:space="preserve">OI014451</t>
  </si>
  <si>
    <t xml:space="preserve">OI014452</t>
  </si>
  <si>
    <t xml:space="preserve">OI014453</t>
  </si>
  <si>
    <t xml:space="preserve">OI014454</t>
  </si>
  <si>
    <t xml:space="preserve">OI014455</t>
  </si>
  <si>
    <t xml:space="preserve">OI014456</t>
  </si>
  <si>
    <t xml:space="preserve">OI014457</t>
  </si>
  <si>
    <t xml:space="preserve">OI014458</t>
  </si>
  <si>
    <t xml:space="preserve">OI014459</t>
  </si>
  <si>
    <t xml:space="preserve">OI014460</t>
  </si>
  <si>
    <t xml:space="preserve">OI014461</t>
  </si>
  <si>
    <t xml:space="preserve">OI014462</t>
  </si>
  <si>
    <t xml:space="preserve">OI014463</t>
  </si>
  <si>
    <t xml:space="preserve">OI014464</t>
  </si>
  <si>
    <t xml:space="preserve">OI014465</t>
  </si>
  <si>
    <t xml:space="preserve">OI014466</t>
  </si>
  <si>
    <t xml:space="preserve">OI014467</t>
  </si>
  <si>
    <t xml:space="preserve">OI014468</t>
  </si>
  <si>
    <t xml:space="preserve">OI014469</t>
  </si>
  <si>
    <t xml:space="preserve">OI014470</t>
  </si>
  <si>
    <t xml:space="preserve">OI014471</t>
  </si>
  <si>
    <t xml:space="preserve">OI014472</t>
  </si>
  <si>
    <t xml:space="preserve">OI014473</t>
  </si>
  <si>
    <t xml:space="preserve">OI014474</t>
  </si>
  <si>
    <t xml:space="preserve">OI014475</t>
  </si>
  <si>
    <t xml:space="preserve">OI014476</t>
  </si>
  <si>
    <t xml:space="preserve">OI014477</t>
  </si>
  <si>
    <t xml:space="preserve">OI014478</t>
  </si>
  <si>
    <t xml:space="preserve">OI014479</t>
  </si>
  <si>
    <t xml:space="preserve">OI014480</t>
  </si>
  <si>
    <t xml:space="preserve">OI014481</t>
  </si>
  <si>
    <t xml:space="preserve">OI014482</t>
  </si>
  <si>
    <t xml:space="preserve">OI014483</t>
  </si>
  <si>
    <t xml:space="preserve">OI014484</t>
  </si>
  <si>
    <t xml:space="preserve">OI014485</t>
  </si>
  <si>
    <t xml:space="preserve">OI014486</t>
  </si>
  <si>
    <t xml:space="preserve">OI014487</t>
  </si>
  <si>
    <t xml:space="preserve">OI014488</t>
  </si>
  <si>
    <t xml:space="preserve">OI014489</t>
  </si>
  <si>
    <t xml:space="preserve">OI014490</t>
  </si>
  <si>
    <t xml:space="preserve">OI014491</t>
  </si>
  <si>
    <t xml:space="preserve">OI014492</t>
  </si>
  <si>
    <t xml:space="preserve">OI014493</t>
  </si>
  <si>
    <t xml:space="preserve">OI014494</t>
  </si>
  <si>
    <t xml:space="preserve">OI014495</t>
  </si>
  <si>
    <t xml:space="preserve">OI014496</t>
  </si>
  <si>
    <t xml:space="preserve">OI014497</t>
  </si>
  <si>
    <t xml:space="preserve">OI014498</t>
  </si>
  <si>
    <t xml:space="preserve">OI014499</t>
  </si>
  <si>
    <t xml:space="preserve">OI014500</t>
  </si>
  <si>
    <t xml:space="preserve">OI014501</t>
  </si>
  <si>
    <t xml:space="preserve">OI014502</t>
  </si>
  <si>
    <t xml:space="preserve">OI014503</t>
  </si>
  <si>
    <t xml:space="preserve">OI014504</t>
  </si>
  <si>
    <t xml:space="preserve">OI014505</t>
  </si>
  <si>
    <t xml:space="preserve">OI014506</t>
  </si>
  <si>
    <t xml:space="preserve">OI014507</t>
  </si>
  <si>
    <t xml:space="preserve">OI014508</t>
  </si>
  <si>
    <t xml:space="preserve">OI014509</t>
  </si>
  <si>
    <t xml:space="preserve">OI014510</t>
  </si>
  <si>
    <t xml:space="preserve">OI014511</t>
  </si>
  <si>
    <t xml:space="preserve">OI014512</t>
  </si>
  <si>
    <t xml:space="preserve">OI014513</t>
  </si>
  <si>
    <t xml:space="preserve">OI014514</t>
  </si>
  <si>
    <t xml:space="preserve">OI014515</t>
  </si>
  <si>
    <t xml:space="preserve">OI014516</t>
  </si>
  <si>
    <t xml:space="preserve">OI014517</t>
  </si>
  <si>
    <t xml:space="preserve">OI014518</t>
  </si>
  <si>
    <t xml:space="preserve">OI014519</t>
  </si>
  <si>
    <t xml:space="preserve">OI014520</t>
  </si>
  <si>
    <t xml:space="preserve">OI014521</t>
  </si>
  <si>
    <t xml:space="preserve">OI014522</t>
  </si>
  <si>
    <t xml:space="preserve">OI014523</t>
  </si>
  <si>
    <t xml:space="preserve">OI014524</t>
  </si>
  <si>
    <t xml:space="preserve">OI014525</t>
  </si>
  <si>
    <t xml:space="preserve">OI014526</t>
  </si>
  <si>
    <t xml:space="preserve">OI014527</t>
  </si>
  <si>
    <t xml:space="preserve">OI014528</t>
  </si>
  <si>
    <t xml:space="preserve">OI014529</t>
  </si>
  <si>
    <t xml:space="preserve">OI014530</t>
  </si>
  <si>
    <t xml:space="preserve">OI014531</t>
  </si>
  <si>
    <t xml:space="preserve">OI014532</t>
  </si>
  <si>
    <t xml:space="preserve">OI014533</t>
  </si>
  <si>
    <t xml:space="preserve">OI014534</t>
  </si>
  <si>
    <t xml:space="preserve">OI014535</t>
  </si>
  <si>
    <t xml:space="preserve">OI014536</t>
  </si>
  <si>
    <t xml:space="preserve">OI014537</t>
  </si>
  <si>
    <t xml:space="preserve">OI014538</t>
  </si>
  <si>
    <t xml:space="preserve">OI014539</t>
  </si>
  <si>
    <t xml:space="preserve">OI014540</t>
  </si>
  <si>
    <t xml:space="preserve">OI014541</t>
  </si>
  <si>
    <t xml:space="preserve">OI014542</t>
  </si>
  <si>
    <t xml:space="preserve">OI014543</t>
  </si>
  <si>
    <t xml:space="preserve">OI014544</t>
  </si>
  <si>
    <t xml:space="preserve">OI014545</t>
  </si>
  <si>
    <t xml:space="preserve">OI014546</t>
  </si>
  <si>
    <t xml:space="preserve">OI014547</t>
  </si>
  <si>
    <t xml:space="preserve">OI014548</t>
  </si>
  <si>
    <t xml:space="preserve">OI014549</t>
  </si>
  <si>
    <t xml:space="preserve">OI014550</t>
  </si>
  <si>
    <t xml:space="preserve">OI014551</t>
  </si>
  <si>
    <t xml:space="preserve">OI014552</t>
  </si>
  <si>
    <t xml:space="preserve">OI014553</t>
  </si>
  <si>
    <t xml:space="preserve">OI014554</t>
  </si>
  <si>
    <t xml:space="preserve">OI014555</t>
  </si>
  <si>
    <t xml:space="preserve">OI014556</t>
  </si>
  <si>
    <t xml:space="preserve">OI014557</t>
  </si>
  <si>
    <t xml:space="preserve">OI014558</t>
  </si>
  <si>
    <t xml:space="preserve">OI014559</t>
  </si>
  <si>
    <t xml:space="preserve">OI014560</t>
  </si>
  <si>
    <t xml:space="preserve">OI014561</t>
  </si>
  <si>
    <t xml:space="preserve">OI014562</t>
  </si>
  <si>
    <t xml:space="preserve">OI014563</t>
  </si>
  <si>
    <t xml:space="preserve">OI014564</t>
  </si>
  <si>
    <t xml:space="preserve">OI014565</t>
  </si>
  <si>
    <t xml:space="preserve">OI014566</t>
  </si>
  <si>
    <t xml:space="preserve">OI014567</t>
  </si>
  <si>
    <t xml:space="preserve">OI014568</t>
  </si>
  <si>
    <t xml:space="preserve">OI014569</t>
  </si>
  <si>
    <t xml:space="preserve">OI014570</t>
  </si>
  <si>
    <t xml:space="preserve">OI014571</t>
  </si>
  <si>
    <t xml:space="preserve">OI014572</t>
  </si>
  <si>
    <t xml:space="preserve">OI014573</t>
  </si>
  <si>
    <t xml:space="preserve">OI014574</t>
  </si>
  <si>
    <t xml:space="preserve">OI014575</t>
  </si>
  <si>
    <t xml:space="preserve">OI014576</t>
  </si>
  <si>
    <t xml:space="preserve">OI014577</t>
  </si>
  <si>
    <t xml:space="preserve">OI014578</t>
  </si>
  <si>
    <t xml:space="preserve">OI014579</t>
  </si>
  <si>
    <t xml:space="preserve">OI014580</t>
  </si>
  <si>
    <t xml:space="preserve">OI014581</t>
  </si>
  <si>
    <t xml:space="preserve">OI014582</t>
  </si>
  <si>
    <t xml:space="preserve">OI014583</t>
  </si>
  <si>
    <t xml:space="preserve">OI014584</t>
  </si>
  <si>
    <t xml:space="preserve">OI014585</t>
  </si>
  <si>
    <t xml:space="preserve">OI014586</t>
  </si>
  <si>
    <t xml:space="preserve">OI014587</t>
  </si>
  <si>
    <t xml:space="preserve">OI014588</t>
  </si>
  <si>
    <t xml:space="preserve">OI014589</t>
  </si>
  <si>
    <t xml:space="preserve">OI014590</t>
  </si>
  <si>
    <t xml:space="preserve">OI014591</t>
  </si>
  <si>
    <t xml:space="preserve">OI014592</t>
  </si>
  <si>
    <t xml:space="preserve">OI014593</t>
  </si>
  <si>
    <t xml:space="preserve">OI014594</t>
  </si>
  <si>
    <t xml:space="preserve">OI014595</t>
  </si>
  <si>
    <t xml:space="preserve">OI014596</t>
  </si>
  <si>
    <t xml:space="preserve">OI014597</t>
  </si>
  <si>
    <t xml:space="preserve">OI014598</t>
  </si>
  <si>
    <t xml:space="preserve">OI014599</t>
  </si>
  <si>
    <t xml:space="preserve">OI014600</t>
  </si>
  <si>
    <t xml:space="preserve">OI014601</t>
  </si>
  <si>
    <t xml:space="preserve">OI014602</t>
  </si>
  <si>
    <t xml:space="preserve">OI014603</t>
  </si>
  <si>
    <t xml:space="preserve">OI014604</t>
  </si>
  <si>
    <t xml:space="preserve">OI014605</t>
  </si>
  <si>
    <t xml:space="preserve">OI014606</t>
  </si>
  <si>
    <t xml:space="preserve">OI014607</t>
  </si>
  <si>
    <t xml:space="preserve">OI014608</t>
  </si>
  <si>
    <t xml:space="preserve">OI014609</t>
  </si>
  <si>
    <t xml:space="preserve">OI014610</t>
  </si>
  <si>
    <t xml:space="preserve">OI014611</t>
  </si>
  <si>
    <t xml:space="preserve">OI014612</t>
  </si>
  <si>
    <t xml:space="preserve">OI014613</t>
  </si>
  <si>
    <t xml:space="preserve">OI014614</t>
  </si>
  <si>
    <t xml:space="preserve">OI014615</t>
  </si>
  <si>
    <t xml:space="preserve">OI014616</t>
  </si>
  <si>
    <t xml:space="preserve">OI014617</t>
  </si>
  <si>
    <t xml:space="preserve">OI014618</t>
  </si>
  <si>
    <t xml:space="preserve">OI014619</t>
  </si>
  <si>
    <t xml:space="preserve">OI014620</t>
  </si>
  <si>
    <t xml:space="preserve">OI014621</t>
  </si>
  <si>
    <t xml:space="preserve">OI014622</t>
  </si>
  <si>
    <t xml:space="preserve">OI014623</t>
  </si>
  <si>
    <t xml:space="preserve">OI014624</t>
  </si>
  <si>
    <t xml:space="preserve">OI014625</t>
  </si>
  <si>
    <t xml:space="preserve">OI014626</t>
  </si>
  <si>
    <t xml:space="preserve">OI014627</t>
  </si>
  <si>
    <t xml:space="preserve">OI014628</t>
  </si>
  <si>
    <t xml:space="preserve">OI014629</t>
  </si>
  <si>
    <t xml:space="preserve">OI014630</t>
  </si>
  <si>
    <t xml:space="preserve">OI014631</t>
  </si>
  <si>
    <t xml:space="preserve">OI014632</t>
  </si>
  <si>
    <t xml:space="preserve">OI014633</t>
  </si>
  <si>
    <t xml:space="preserve">OI014634</t>
  </si>
  <si>
    <t xml:space="preserve">OI014635</t>
  </si>
  <si>
    <t xml:space="preserve">OI014636</t>
  </si>
  <si>
    <t xml:space="preserve">OI014637</t>
  </si>
  <si>
    <t xml:space="preserve">OI014638</t>
  </si>
  <si>
    <t xml:space="preserve">OI014639</t>
  </si>
  <si>
    <t xml:space="preserve">OI014640</t>
  </si>
  <si>
    <t xml:space="preserve">OI014641</t>
  </si>
  <si>
    <t xml:space="preserve">OI014642</t>
  </si>
  <si>
    <t xml:space="preserve">OI014643</t>
  </si>
  <si>
    <t xml:space="preserve">OI014644</t>
  </si>
  <si>
    <t xml:space="preserve">OI014645</t>
  </si>
  <si>
    <t xml:space="preserve">OI014646</t>
  </si>
  <si>
    <t xml:space="preserve">OI014647</t>
  </si>
  <si>
    <t xml:space="preserve">OI014648</t>
  </si>
  <si>
    <t xml:space="preserve">OI014649</t>
  </si>
  <si>
    <t xml:space="preserve">OI014650</t>
  </si>
  <si>
    <t xml:space="preserve">OI014651</t>
  </si>
  <si>
    <t xml:space="preserve">OI014652</t>
  </si>
  <si>
    <t xml:space="preserve">OI014653</t>
  </si>
  <si>
    <t xml:space="preserve">OI014654</t>
  </si>
  <si>
    <t xml:space="preserve">OI014655</t>
  </si>
  <si>
    <t xml:space="preserve">OI014656</t>
  </si>
  <si>
    <t xml:space="preserve">OI014657</t>
  </si>
  <si>
    <t xml:space="preserve">OI014658</t>
  </si>
  <si>
    <t xml:space="preserve">OI014659</t>
  </si>
  <si>
    <t xml:space="preserve">OI014660</t>
  </si>
  <si>
    <t xml:space="preserve">OI014661</t>
  </si>
  <si>
    <t xml:space="preserve">OI014662</t>
  </si>
  <si>
    <t xml:space="preserve">OI014663</t>
  </si>
  <si>
    <t xml:space="preserve">OI014664</t>
  </si>
  <si>
    <t xml:space="preserve">OI014665</t>
  </si>
  <si>
    <t xml:space="preserve">OI014666</t>
  </si>
  <si>
    <t xml:space="preserve">OI014667</t>
  </si>
  <si>
    <t xml:space="preserve">OI014668</t>
  </si>
  <si>
    <t xml:space="preserve">OI014669</t>
  </si>
  <si>
    <t xml:space="preserve">OI014670</t>
  </si>
  <si>
    <t xml:space="preserve">OI014671</t>
  </si>
  <si>
    <t xml:space="preserve">OI014672</t>
  </si>
  <si>
    <t xml:space="preserve">OI014673</t>
  </si>
  <si>
    <t xml:space="preserve">OI014674</t>
  </si>
  <si>
    <t xml:space="preserve">OI014675</t>
  </si>
  <si>
    <t xml:space="preserve">OI014676</t>
  </si>
  <si>
    <t xml:space="preserve">OI014677</t>
  </si>
  <si>
    <t xml:space="preserve">OI014678</t>
  </si>
  <si>
    <t xml:space="preserve">OI014679</t>
  </si>
  <si>
    <t xml:space="preserve">OI014680</t>
  </si>
  <si>
    <t xml:space="preserve">OI014681</t>
  </si>
  <si>
    <t xml:space="preserve">OI014682</t>
  </si>
  <si>
    <t xml:space="preserve">OI014683</t>
  </si>
  <si>
    <t xml:space="preserve">OI014684</t>
  </si>
  <si>
    <t xml:space="preserve">OI014685</t>
  </si>
  <si>
    <t xml:space="preserve">OI014686</t>
  </si>
  <si>
    <t xml:space="preserve">OI014687</t>
  </si>
  <si>
    <t xml:space="preserve">OI014688</t>
  </si>
  <si>
    <t xml:space="preserve">OI014689</t>
  </si>
  <si>
    <t xml:space="preserve">OI014690</t>
  </si>
  <si>
    <t xml:space="preserve">OI014691</t>
  </si>
  <si>
    <t xml:space="preserve">OI014692</t>
  </si>
  <si>
    <t xml:space="preserve">OI014693</t>
  </si>
  <si>
    <t xml:space="preserve">OI014694</t>
  </si>
  <si>
    <t xml:space="preserve">OI014695</t>
  </si>
  <si>
    <t xml:space="preserve">OI014696</t>
  </si>
  <si>
    <t xml:space="preserve">OI014697</t>
  </si>
  <si>
    <t xml:space="preserve">OI014698</t>
  </si>
  <si>
    <t xml:space="preserve">OI014699</t>
  </si>
  <si>
    <t xml:space="preserve">OI014700</t>
  </si>
  <si>
    <t xml:space="preserve">OI014701</t>
  </si>
  <si>
    <t xml:space="preserve">OI014702</t>
  </si>
  <si>
    <t xml:space="preserve">OI014703</t>
  </si>
  <si>
    <t xml:space="preserve">OI014704</t>
  </si>
  <si>
    <t xml:space="preserve">OI014705</t>
  </si>
  <si>
    <t xml:space="preserve">OI014706</t>
  </si>
  <si>
    <t xml:space="preserve">OI014707</t>
  </si>
  <si>
    <t xml:space="preserve">OI014708</t>
  </si>
  <si>
    <t xml:space="preserve">OI014709</t>
  </si>
  <si>
    <t xml:space="preserve">OI014710</t>
  </si>
  <si>
    <t xml:space="preserve">OI014711</t>
  </si>
  <si>
    <t xml:space="preserve">OI014712</t>
  </si>
  <si>
    <t xml:space="preserve">OI014713</t>
  </si>
  <si>
    <t xml:space="preserve">OI014714</t>
  </si>
  <si>
    <t xml:space="preserve">OI014715</t>
  </si>
  <si>
    <t xml:space="preserve">OI014716</t>
  </si>
  <si>
    <t xml:space="preserve">OI014717</t>
  </si>
  <si>
    <t xml:space="preserve">OI014718</t>
  </si>
  <si>
    <t xml:space="preserve">OI014719</t>
  </si>
  <si>
    <t xml:space="preserve">OI014720</t>
  </si>
  <si>
    <t xml:space="preserve">OI014721</t>
  </si>
  <si>
    <t xml:space="preserve">OI014722</t>
  </si>
  <si>
    <t xml:space="preserve">OI014723</t>
  </si>
  <si>
    <t xml:space="preserve">OI014724</t>
  </si>
  <si>
    <t xml:space="preserve">OI014725</t>
  </si>
  <si>
    <t xml:space="preserve">OI014726</t>
  </si>
  <si>
    <t xml:space="preserve">OI014727</t>
  </si>
  <si>
    <t xml:space="preserve">OI014728</t>
  </si>
  <si>
    <t xml:space="preserve">OI014729</t>
  </si>
  <si>
    <t xml:space="preserve">OI014730</t>
  </si>
  <si>
    <t xml:space="preserve">OI014731</t>
  </si>
  <si>
    <t xml:space="preserve">OI014732</t>
  </si>
  <si>
    <t xml:space="preserve">OI014733</t>
  </si>
  <si>
    <t xml:space="preserve">OI014734</t>
  </si>
  <si>
    <t xml:space="preserve">OI014735</t>
  </si>
  <si>
    <t xml:space="preserve">OI014736</t>
  </si>
  <si>
    <t xml:space="preserve">OI014737</t>
  </si>
  <si>
    <t xml:space="preserve">OI014738</t>
  </si>
  <si>
    <t xml:space="preserve">OI014739</t>
  </si>
  <si>
    <t xml:space="preserve">OI014740</t>
  </si>
  <si>
    <t xml:space="preserve">OI014741</t>
  </si>
  <si>
    <t xml:space="preserve">OI014742</t>
  </si>
  <si>
    <t xml:space="preserve">OI014743</t>
  </si>
  <si>
    <t xml:space="preserve">OI014744</t>
  </si>
  <si>
    <t xml:space="preserve">OI014745</t>
  </si>
  <si>
    <t xml:space="preserve">OI014746</t>
  </si>
  <si>
    <t xml:space="preserve">OI014747</t>
  </si>
  <si>
    <t xml:space="preserve">OI014748</t>
  </si>
  <si>
    <t xml:space="preserve">OI014749</t>
  </si>
  <si>
    <t xml:space="preserve">OI014750</t>
  </si>
  <si>
    <t xml:space="preserve">OI014751</t>
  </si>
  <si>
    <t xml:space="preserve">OI014752</t>
  </si>
  <si>
    <t xml:space="preserve">OI014753</t>
  </si>
  <si>
    <t xml:space="preserve">OI014754</t>
  </si>
  <si>
    <t xml:space="preserve">OI014755</t>
  </si>
  <si>
    <t xml:space="preserve">OI014756</t>
  </si>
  <si>
    <t xml:space="preserve">OI014757</t>
  </si>
  <si>
    <t xml:space="preserve">OI014758</t>
  </si>
  <si>
    <t xml:space="preserve">OI014759</t>
  </si>
  <si>
    <t xml:space="preserve">OI014760</t>
  </si>
  <si>
    <t xml:space="preserve">OI014761</t>
  </si>
  <si>
    <t xml:space="preserve">OI014762</t>
  </si>
  <si>
    <t xml:space="preserve">OI014763</t>
  </si>
  <si>
    <t xml:space="preserve">OI014764</t>
  </si>
  <si>
    <t xml:space="preserve">OI014765</t>
  </si>
  <si>
    <t xml:space="preserve">OI014766</t>
  </si>
  <si>
    <t xml:space="preserve">OI014767</t>
  </si>
  <si>
    <t xml:space="preserve">OI014768</t>
  </si>
  <si>
    <t xml:space="preserve">OI014769</t>
  </si>
  <si>
    <t xml:space="preserve">OI014770</t>
  </si>
  <si>
    <t xml:space="preserve">OI014771</t>
  </si>
  <si>
    <t xml:space="preserve">OI014772</t>
  </si>
  <si>
    <t xml:space="preserve">OI014773</t>
  </si>
  <si>
    <t xml:space="preserve">OI014774</t>
  </si>
  <si>
    <t xml:space="preserve">OI014775</t>
  </si>
  <si>
    <t xml:space="preserve">OI014776</t>
  </si>
  <si>
    <t xml:space="preserve">OI014777</t>
  </si>
  <si>
    <t xml:space="preserve">OI014778</t>
  </si>
  <si>
    <t xml:space="preserve">OI014779</t>
  </si>
  <si>
    <t xml:space="preserve">OI014780</t>
  </si>
  <si>
    <t xml:space="preserve">OI014781</t>
  </si>
  <si>
    <t xml:space="preserve">OI014782</t>
  </si>
  <si>
    <t xml:space="preserve">OI014783</t>
  </si>
  <si>
    <t xml:space="preserve">OI014784</t>
  </si>
  <si>
    <t xml:space="preserve">OI014785</t>
  </si>
  <si>
    <t xml:space="preserve">OI014786</t>
  </si>
  <si>
    <t xml:space="preserve">OI014787</t>
  </si>
  <si>
    <t xml:space="preserve">OI014788</t>
  </si>
  <si>
    <t xml:space="preserve">OI014789</t>
  </si>
  <si>
    <t xml:space="preserve">OI014790</t>
  </si>
  <si>
    <t xml:space="preserve">OI014791</t>
  </si>
  <si>
    <t xml:space="preserve">OI014792</t>
  </si>
  <si>
    <t xml:space="preserve">OI014793</t>
  </si>
  <si>
    <t xml:space="preserve">OI014794</t>
  </si>
  <si>
    <t xml:space="preserve">OI014795</t>
  </si>
  <si>
    <t xml:space="preserve">OI014796</t>
  </si>
  <si>
    <t xml:space="preserve">OI014797</t>
  </si>
  <si>
    <t xml:space="preserve">OI014798</t>
  </si>
  <si>
    <t xml:space="preserve">OI014799</t>
  </si>
  <si>
    <t xml:space="preserve">OI014800</t>
  </si>
  <si>
    <t xml:space="preserve">OI014801</t>
  </si>
  <si>
    <t xml:space="preserve">OI014802</t>
  </si>
  <si>
    <t xml:space="preserve">OI014803</t>
  </si>
  <si>
    <t xml:space="preserve">OI014804</t>
  </si>
  <si>
    <t xml:space="preserve">OI014805</t>
  </si>
  <si>
    <t xml:space="preserve">OI014806</t>
  </si>
  <si>
    <t xml:space="preserve">OI014807</t>
  </si>
  <si>
    <t xml:space="preserve">OI014808</t>
  </si>
  <si>
    <t xml:space="preserve">OI014809</t>
  </si>
  <si>
    <t xml:space="preserve">OI014810</t>
  </si>
  <si>
    <t xml:space="preserve">OI014811</t>
  </si>
  <si>
    <t xml:space="preserve">OI014812</t>
  </si>
  <si>
    <t xml:space="preserve">OI014813</t>
  </si>
  <si>
    <t xml:space="preserve">OI014814</t>
  </si>
  <si>
    <t xml:space="preserve">OI014815</t>
  </si>
  <si>
    <t xml:space="preserve">OI014816</t>
  </si>
  <si>
    <t xml:space="preserve">OI014817</t>
  </si>
  <si>
    <t xml:space="preserve">OI014818</t>
  </si>
  <si>
    <t xml:space="preserve">OI014819</t>
  </si>
  <si>
    <t xml:space="preserve">OI014820</t>
  </si>
  <si>
    <t xml:space="preserve">OI014821</t>
  </si>
  <si>
    <t xml:space="preserve">OI014822</t>
  </si>
  <si>
    <t xml:space="preserve">OI014823</t>
  </si>
  <si>
    <t xml:space="preserve">OI014824</t>
  </si>
  <si>
    <t xml:space="preserve">OI014825</t>
  </si>
  <si>
    <t xml:space="preserve">OI014826</t>
  </si>
  <si>
    <t xml:space="preserve">OI014827</t>
  </si>
  <si>
    <t xml:space="preserve">OI014828</t>
  </si>
  <si>
    <t xml:space="preserve">OI014829</t>
  </si>
  <si>
    <t xml:space="preserve">OI014830</t>
  </si>
  <si>
    <t xml:space="preserve">OI014831</t>
  </si>
  <si>
    <t xml:space="preserve">OI014832</t>
  </si>
  <si>
    <t xml:space="preserve">OI014833</t>
  </si>
  <si>
    <t xml:space="preserve">OI014834</t>
  </si>
  <si>
    <t xml:space="preserve">OI014835</t>
  </si>
  <si>
    <t xml:space="preserve">OI014836</t>
  </si>
  <si>
    <t xml:space="preserve">OI014837</t>
  </si>
  <si>
    <t xml:space="preserve">OI014838</t>
  </si>
  <si>
    <t xml:space="preserve">OI014839</t>
  </si>
  <si>
    <t xml:space="preserve">OI014840</t>
  </si>
  <si>
    <t xml:space="preserve">OI014841</t>
  </si>
  <si>
    <t xml:space="preserve">OI014842</t>
  </si>
  <si>
    <t xml:space="preserve">OI014843</t>
  </si>
  <si>
    <t xml:space="preserve">OI014844</t>
  </si>
  <si>
    <t xml:space="preserve">OI014845</t>
  </si>
  <si>
    <t xml:space="preserve">OI014846</t>
  </si>
  <si>
    <t xml:space="preserve">OI014847</t>
  </si>
  <si>
    <t xml:space="preserve">OI014848</t>
  </si>
  <si>
    <t xml:space="preserve">OI014849</t>
  </si>
  <si>
    <t xml:space="preserve">OI014850</t>
  </si>
  <si>
    <t xml:space="preserve">OI014851</t>
  </si>
  <si>
    <t xml:space="preserve">OI014852</t>
  </si>
  <si>
    <t xml:space="preserve">OI014853</t>
  </si>
  <si>
    <t xml:space="preserve">OI014854</t>
  </si>
  <si>
    <t xml:space="preserve">OI014855</t>
  </si>
  <si>
    <t xml:space="preserve">OI014856</t>
  </si>
  <si>
    <t xml:space="preserve">OI014857</t>
  </si>
  <si>
    <t xml:space="preserve">OI014858</t>
  </si>
  <si>
    <t xml:space="preserve">OI014859</t>
  </si>
  <si>
    <t xml:space="preserve">OI014860</t>
  </si>
  <si>
    <t xml:space="preserve">OI014861</t>
  </si>
  <si>
    <t xml:space="preserve">OI014862</t>
  </si>
  <si>
    <t xml:space="preserve">OI014863</t>
  </si>
  <si>
    <t xml:space="preserve">OI014864</t>
  </si>
  <si>
    <t xml:space="preserve">OI014865</t>
  </si>
  <si>
    <t xml:space="preserve">OI014866</t>
  </si>
  <si>
    <t xml:space="preserve">OI014867</t>
  </si>
  <si>
    <t xml:space="preserve">OI014868</t>
  </si>
  <si>
    <t xml:space="preserve">OI014869</t>
  </si>
  <si>
    <t xml:space="preserve">OI014870</t>
  </si>
  <si>
    <t xml:space="preserve">OI014871</t>
  </si>
  <si>
    <t xml:space="preserve">OI014872</t>
  </si>
  <si>
    <t xml:space="preserve">OI014873</t>
  </si>
  <si>
    <t xml:space="preserve">OI014874</t>
  </si>
  <si>
    <t xml:space="preserve">OI014875</t>
  </si>
  <si>
    <t xml:space="preserve">OI014876</t>
  </si>
  <si>
    <t xml:space="preserve">OI014877</t>
  </si>
  <si>
    <t xml:space="preserve">OI014878</t>
  </si>
  <si>
    <t xml:space="preserve">OI014879</t>
  </si>
  <si>
    <t xml:space="preserve">OI014880</t>
  </si>
  <si>
    <t xml:space="preserve">OI014881</t>
  </si>
  <si>
    <t xml:space="preserve">OI014882</t>
  </si>
  <si>
    <t xml:space="preserve">OI014883</t>
  </si>
  <si>
    <t xml:space="preserve">OI014884</t>
  </si>
  <si>
    <t xml:space="preserve">OI014885</t>
  </si>
  <si>
    <t xml:space="preserve">OI014886</t>
  </si>
  <si>
    <t xml:space="preserve">OI014887</t>
  </si>
  <si>
    <t xml:space="preserve">OI014888</t>
  </si>
  <si>
    <t xml:space="preserve">OI014889</t>
  </si>
  <si>
    <t xml:space="preserve">OI014890</t>
  </si>
  <si>
    <t xml:space="preserve">OI014891</t>
  </si>
  <si>
    <t xml:space="preserve">OI014892</t>
  </si>
  <si>
    <t xml:space="preserve">OI014893</t>
  </si>
  <si>
    <t xml:space="preserve">OI014894</t>
  </si>
  <si>
    <t xml:space="preserve">OI014895</t>
  </si>
  <si>
    <t xml:space="preserve">OI014896</t>
  </si>
  <si>
    <t xml:space="preserve">OI014897</t>
  </si>
  <si>
    <t xml:space="preserve">OI014898</t>
  </si>
  <si>
    <t xml:space="preserve">OI014899</t>
  </si>
  <si>
    <t xml:space="preserve">OI014900</t>
  </si>
  <si>
    <t xml:space="preserve">OI014901</t>
  </si>
  <si>
    <t xml:space="preserve">OI014902</t>
  </si>
  <si>
    <t xml:space="preserve">OI014903</t>
  </si>
  <si>
    <t xml:space="preserve">OI014904</t>
  </si>
  <si>
    <t xml:space="preserve">OI014905</t>
  </si>
  <si>
    <t xml:space="preserve">OI014906</t>
  </si>
  <si>
    <t xml:space="preserve">OI014907</t>
  </si>
  <si>
    <t xml:space="preserve">OI014908</t>
  </si>
  <si>
    <t xml:space="preserve">OI014909</t>
  </si>
  <si>
    <t xml:space="preserve">OI014910</t>
  </si>
  <si>
    <t xml:space="preserve">OI014911</t>
  </si>
  <si>
    <t xml:space="preserve">OI014912</t>
  </si>
  <si>
    <t xml:space="preserve">OI014913</t>
  </si>
  <si>
    <t xml:space="preserve">OI014914</t>
  </si>
  <si>
    <t xml:space="preserve">OI014915</t>
  </si>
  <si>
    <t xml:space="preserve">OI014916</t>
  </si>
  <si>
    <t xml:space="preserve">OI014917</t>
  </si>
  <si>
    <t xml:space="preserve">OI014918</t>
  </si>
  <si>
    <t xml:space="preserve">OI014919</t>
  </si>
  <si>
    <t xml:space="preserve">OI014920</t>
  </si>
  <si>
    <t xml:space="preserve">OI014921</t>
  </si>
  <si>
    <t xml:space="preserve">OI014922</t>
  </si>
  <si>
    <t xml:space="preserve">OI014923</t>
  </si>
  <si>
    <t xml:space="preserve">OI014924</t>
  </si>
  <si>
    <t xml:space="preserve">OI014925</t>
  </si>
  <si>
    <t xml:space="preserve">OI014926</t>
  </si>
  <si>
    <t xml:space="preserve">OI014927</t>
  </si>
  <si>
    <t xml:space="preserve">OI014928</t>
  </si>
  <si>
    <t xml:space="preserve">OI014929</t>
  </si>
  <si>
    <t xml:space="preserve">OI014930</t>
  </si>
  <si>
    <t xml:space="preserve">OI014931</t>
  </si>
  <si>
    <t xml:space="preserve">OI014932</t>
  </si>
  <si>
    <t xml:space="preserve">OI014933</t>
  </si>
  <si>
    <t xml:space="preserve">OI014934</t>
  </si>
  <si>
    <t xml:space="preserve">OI014935</t>
  </si>
  <si>
    <t xml:space="preserve">OI014936</t>
  </si>
  <si>
    <t xml:space="preserve">OI014937</t>
  </si>
  <si>
    <t xml:space="preserve">OI014938</t>
  </si>
  <si>
    <t xml:space="preserve">OI014939</t>
  </si>
  <si>
    <t xml:space="preserve">OI014940</t>
  </si>
  <si>
    <t xml:space="preserve">OI014941</t>
  </si>
  <si>
    <t xml:space="preserve">OI014942</t>
  </si>
  <si>
    <t xml:space="preserve">OI014943</t>
  </si>
  <si>
    <t xml:space="preserve">OI014944</t>
  </si>
  <si>
    <t xml:space="preserve">OI014945</t>
  </si>
  <si>
    <t xml:space="preserve">OI014946</t>
  </si>
  <si>
    <t xml:space="preserve">OI014947</t>
  </si>
  <si>
    <t xml:space="preserve">OI014948</t>
  </si>
  <si>
    <t xml:space="preserve">OI014949</t>
  </si>
  <si>
    <t xml:space="preserve">OI014950</t>
  </si>
  <si>
    <t xml:space="preserve">OI014951</t>
  </si>
  <si>
    <t xml:space="preserve">OI014952</t>
  </si>
  <si>
    <t xml:space="preserve">OI014953</t>
  </si>
  <si>
    <t xml:space="preserve">OI014954</t>
  </si>
  <si>
    <t xml:space="preserve">OI014955</t>
  </si>
  <si>
    <t xml:space="preserve">OI014956</t>
  </si>
  <si>
    <t xml:space="preserve">OI014957</t>
  </si>
  <si>
    <t xml:space="preserve">OI014958</t>
  </si>
  <si>
    <t xml:space="preserve">OI014959</t>
  </si>
  <si>
    <t xml:space="preserve">OI014960</t>
  </si>
  <si>
    <t xml:space="preserve">OI014961</t>
  </si>
  <si>
    <t xml:space="preserve">OI014962</t>
  </si>
  <si>
    <t xml:space="preserve">OI014963</t>
  </si>
  <si>
    <t xml:space="preserve">OI014964</t>
  </si>
  <si>
    <t xml:space="preserve">OI014965</t>
  </si>
  <si>
    <t xml:space="preserve">OI014966</t>
  </si>
  <si>
    <t xml:space="preserve">OI014967</t>
  </si>
  <si>
    <t xml:space="preserve">OI014968</t>
  </si>
  <si>
    <t xml:space="preserve">OI014969</t>
  </si>
  <si>
    <t xml:space="preserve">OI014970</t>
  </si>
  <si>
    <t xml:space="preserve">OI014971</t>
  </si>
  <si>
    <t xml:space="preserve">OI014972</t>
  </si>
  <si>
    <t xml:space="preserve">OI014973</t>
  </si>
  <si>
    <t xml:space="preserve">OI014974</t>
  </si>
  <si>
    <t xml:space="preserve">OI014975</t>
  </si>
  <si>
    <t xml:space="preserve">OI014976</t>
  </si>
  <si>
    <t xml:space="preserve">OI014977</t>
  </si>
  <si>
    <t xml:space="preserve">OI014978</t>
  </si>
  <si>
    <t xml:space="preserve">OI014979</t>
  </si>
  <si>
    <t xml:space="preserve">OI014980</t>
  </si>
  <si>
    <t xml:space="preserve">OI014981</t>
  </si>
  <si>
    <t xml:space="preserve">OI014982</t>
  </si>
  <si>
    <t xml:space="preserve">OI014983</t>
  </si>
  <si>
    <t xml:space="preserve">OI014984</t>
  </si>
  <si>
    <t xml:space="preserve">OI014985</t>
  </si>
  <si>
    <t xml:space="preserve">OI014986</t>
  </si>
  <si>
    <t xml:space="preserve">OI014987</t>
  </si>
  <si>
    <t xml:space="preserve">OI014988</t>
  </si>
  <si>
    <t xml:space="preserve">OI014989</t>
  </si>
  <si>
    <t xml:space="preserve">OI014990</t>
  </si>
  <si>
    <t xml:space="preserve">OI014991</t>
  </si>
  <si>
    <t xml:space="preserve">OI014992</t>
  </si>
  <si>
    <t xml:space="preserve">OI014993</t>
  </si>
  <si>
    <t xml:space="preserve">OI014994</t>
  </si>
  <si>
    <t xml:space="preserve">OI014995</t>
  </si>
  <si>
    <t xml:space="preserve">OI014996</t>
  </si>
  <si>
    <t xml:space="preserve">OI014997</t>
  </si>
  <si>
    <t xml:space="preserve">OI014998</t>
  </si>
  <si>
    <t xml:space="preserve">OI014999</t>
  </si>
  <si>
    <t xml:space="preserve">OI015000</t>
  </si>
  <si>
    <t xml:space="preserve">OI015001</t>
  </si>
  <si>
    <t xml:space="preserve">OI015002</t>
  </si>
  <si>
    <t xml:space="preserve">OI015003</t>
  </si>
  <si>
    <t xml:space="preserve">OI015004</t>
  </si>
  <si>
    <t xml:space="preserve">OI015005</t>
  </si>
  <si>
    <t xml:space="preserve">OI015006</t>
  </si>
  <si>
    <t xml:space="preserve">OI015007</t>
  </si>
  <si>
    <t xml:space="preserve">OI015008</t>
  </si>
  <si>
    <t xml:space="preserve">OI015009</t>
  </si>
  <si>
    <t xml:space="preserve">OI015010</t>
  </si>
  <si>
    <t xml:space="preserve">OI015011</t>
  </si>
  <si>
    <t xml:space="preserve">OI015012</t>
  </si>
  <si>
    <t xml:space="preserve">OI015013</t>
  </si>
  <si>
    <t xml:space="preserve">OI015014</t>
  </si>
  <si>
    <t xml:space="preserve">OI015015</t>
  </si>
  <si>
    <t xml:space="preserve">OI015016</t>
  </si>
  <si>
    <t xml:space="preserve">OI015017</t>
  </si>
  <si>
    <t xml:space="preserve">OI015018</t>
  </si>
  <si>
    <t xml:space="preserve">OI015019</t>
  </si>
  <si>
    <t xml:space="preserve">OI015020</t>
  </si>
  <si>
    <t xml:space="preserve">OI015021</t>
  </si>
  <si>
    <t xml:space="preserve">OI015022</t>
  </si>
  <si>
    <t xml:space="preserve">OI015023</t>
  </si>
  <si>
    <t xml:space="preserve">OI015024</t>
  </si>
  <si>
    <t xml:space="preserve">OI015025</t>
  </si>
  <si>
    <t xml:space="preserve">OI015026</t>
  </si>
  <si>
    <t xml:space="preserve">OI015027</t>
  </si>
  <si>
    <t xml:space="preserve">OI015028</t>
  </si>
  <si>
    <t xml:space="preserve">OI015029</t>
  </si>
  <si>
    <t xml:space="preserve">OI015030</t>
  </si>
  <si>
    <t xml:space="preserve">OI015031</t>
  </si>
  <si>
    <t xml:space="preserve">OI015032</t>
  </si>
  <si>
    <t xml:space="preserve">OI015033</t>
  </si>
  <si>
    <t xml:space="preserve">OI015034</t>
  </si>
  <si>
    <t xml:space="preserve">OI015035</t>
  </si>
  <si>
    <t xml:space="preserve">OI015036</t>
  </si>
  <si>
    <t xml:space="preserve">OI015037</t>
  </si>
  <si>
    <t xml:space="preserve">OI015038</t>
  </si>
  <si>
    <t xml:space="preserve">OI015039</t>
  </si>
  <si>
    <t xml:space="preserve">OI015040</t>
  </si>
  <si>
    <t xml:space="preserve">OI015041</t>
  </si>
  <si>
    <t xml:space="preserve">OI015042</t>
  </si>
  <si>
    <t xml:space="preserve">OI015043</t>
  </si>
  <si>
    <t xml:space="preserve">OI015044</t>
  </si>
  <si>
    <t xml:space="preserve">OI015045</t>
  </si>
  <si>
    <t xml:space="preserve">OI015046</t>
  </si>
  <si>
    <t xml:space="preserve">OI015047</t>
  </si>
  <si>
    <t xml:space="preserve">OI015048</t>
  </si>
  <si>
    <t xml:space="preserve">OI015049</t>
  </si>
  <si>
    <t xml:space="preserve">OI015050</t>
  </si>
  <si>
    <t xml:space="preserve">OI015051</t>
  </si>
  <si>
    <t xml:space="preserve">OI015052</t>
  </si>
  <si>
    <t xml:space="preserve">OI015053</t>
  </si>
  <si>
    <t xml:space="preserve">OI015054</t>
  </si>
  <si>
    <t xml:space="preserve">OI015055</t>
  </si>
  <si>
    <t xml:space="preserve">OI015056</t>
  </si>
  <si>
    <t xml:space="preserve">OI015057</t>
  </si>
  <si>
    <t xml:space="preserve">OI015058</t>
  </si>
  <si>
    <t xml:space="preserve">OI015059</t>
  </si>
  <si>
    <t xml:space="preserve">OI015060</t>
  </si>
  <si>
    <t xml:space="preserve">OI015061</t>
  </si>
  <si>
    <t xml:space="preserve">OI015062</t>
  </si>
  <si>
    <t xml:space="preserve">OI015063</t>
  </si>
  <si>
    <t xml:space="preserve">OI015064</t>
  </si>
  <si>
    <t xml:space="preserve">OI015065</t>
  </si>
  <si>
    <t xml:space="preserve">OI015066</t>
  </si>
  <si>
    <t xml:space="preserve">OI015067</t>
  </si>
  <si>
    <t xml:space="preserve">OI015068</t>
  </si>
  <si>
    <t xml:space="preserve">OI015069</t>
  </si>
  <si>
    <t xml:space="preserve">OI015070</t>
  </si>
  <si>
    <t xml:space="preserve">OI015071</t>
  </si>
  <si>
    <t xml:space="preserve">OI015072</t>
  </si>
  <si>
    <t xml:space="preserve">OI015073</t>
  </si>
  <si>
    <t xml:space="preserve">OI015074</t>
  </si>
  <si>
    <t xml:space="preserve">OI015075</t>
  </si>
  <si>
    <t xml:space="preserve">OI015076</t>
  </si>
  <si>
    <t xml:space="preserve">OI015077</t>
  </si>
  <si>
    <t xml:space="preserve">OI015078</t>
  </si>
  <si>
    <t xml:space="preserve">OI015079</t>
  </si>
  <si>
    <t xml:space="preserve">OI015080</t>
  </si>
  <si>
    <t xml:space="preserve">OI015081</t>
  </si>
  <si>
    <t xml:space="preserve">OI015082</t>
  </si>
  <si>
    <t xml:space="preserve">OI015083</t>
  </si>
  <si>
    <t xml:space="preserve">OI015084</t>
  </si>
  <si>
    <t xml:space="preserve">OI015085</t>
  </si>
  <si>
    <t xml:space="preserve">OI015086</t>
  </si>
  <si>
    <t xml:space="preserve">OI015087</t>
  </si>
  <si>
    <t xml:space="preserve">OI015088</t>
  </si>
  <si>
    <t xml:space="preserve">OI015089</t>
  </si>
  <si>
    <t xml:space="preserve">OI015090</t>
  </si>
  <si>
    <t xml:space="preserve">OI015091</t>
  </si>
  <si>
    <t xml:space="preserve">OI015092</t>
  </si>
  <si>
    <t xml:space="preserve">OI015093</t>
  </si>
  <si>
    <t xml:space="preserve">OI015094</t>
  </si>
  <si>
    <t xml:space="preserve">OI015095</t>
  </si>
  <si>
    <t xml:space="preserve">OI015096</t>
  </si>
  <si>
    <t xml:space="preserve">OI015097</t>
  </si>
  <si>
    <t xml:space="preserve">OI015098</t>
  </si>
  <si>
    <t xml:space="preserve">OI015099</t>
  </si>
  <si>
    <t xml:space="preserve">OI015100</t>
  </si>
  <si>
    <t xml:space="preserve">OI015101</t>
  </si>
  <si>
    <t xml:space="preserve">OI015102</t>
  </si>
  <si>
    <t xml:space="preserve">OI015103</t>
  </si>
  <si>
    <t xml:space="preserve">OI015104</t>
  </si>
  <si>
    <t xml:space="preserve">OI015105</t>
  </si>
  <si>
    <t xml:space="preserve">OI015106</t>
  </si>
  <si>
    <t xml:space="preserve">OI015107</t>
  </si>
  <si>
    <t xml:space="preserve">OI015108</t>
  </si>
  <si>
    <t xml:space="preserve">OI015109</t>
  </si>
  <si>
    <t xml:space="preserve">OI015110</t>
  </si>
  <si>
    <t xml:space="preserve">OI015111</t>
  </si>
  <si>
    <t xml:space="preserve">OI015112</t>
  </si>
  <si>
    <t xml:space="preserve">OI015113</t>
  </si>
  <si>
    <t xml:space="preserve">OI015114</t>
  </si>
  <si>
    <t xml:space="preserve">OI015115</t>
  </si>
  <si>
    <t xml:space="preserve">OI015116</t>
  </si>
  <si>
    <t xml:space="preserve">OI015117</t>
  </si>
  <si>
    <t xml:space="preserve">OI015118</t>
  </si>
  <si>
    <t xml:space="preserve">OI015119</t>
  </si>
  <si>
    <t xml:space="preserve">OI015120</t>
  </si>
  <si>
    <t xml:space="preserve">OI015121</t>
  </si>
  <si>
    <t xml:space="preserve">OI015122</t>
  </si>
  <si>
    <t xml:space="preserve">OI015123</t>
  </si>
  <si>
    <t xml:space="preserve">OI015124</t>
  </si>
  <si>
    <t xml:space="preserve">OI015125</t>
  </si>
  <si>
    <t xml:space="preserve">OI015126</t>
  </si>
  <si>
    <t xml:space="preserve">OI015127</t>
  </si>
  <si>
    <t xml:space="preserve">OI015128</t>
  </si>
  <si>
    <t xml:space="preserve">OI015129</t>
  </si>
  <si>
    <t xml:space="preserve">OI015130</t>
  </si>
  <si>
    <t xml:space="preserve">OI015131</t>
  </si>
  <si>
    <t xml:space="preserve">OI015132</t>
  </si>
  <si>
    <t xml:space="preserve">OI015133</t>
  </si>
  <si>
    <t xml:space="preserve">OI015134</t>
  </si>
  <si>
    <t xml:space="preserve">OI015135</t>
  </si>
  <si>
    <t xml:space="preserve">OI015136</t>
  </si>
  <si>
    <t xml:space="preserve">OI015137</t>
  </si>
  <si>
    <t xml:space="preserve">OI015138</t>
  </si>
  <si>
    <t xml:space="preserve">OI015139</t>
  </si>
  <si>
    <t xml:space="preserve">OI015140</t>
  </si>
  <si>
    <t xml:space="preserve">OI015141</t>
  </si>
  <si>
    <t xml:space="preserve">OI015142</t>
  </si>
  <si>
    <t xml:space="preserve">OI015143</t>
  </si>
  <si>
    <t xml:space="preserve">OI015144</t>
  </si>
  <si>
    <t xml:space="preserve">OI015145</t>
  </si>
  <si>
    <t xml:space="preserve">OI015146</t>
  </si>
  <si>
    <t xml:space="preserve">OI015147</t>
  </si>
  <si>
    <t xml:space="preserve">OI015148</t>
  </si>
  <si>
    <t xml:space="preserve">OI015149</t>
  </si>
  <si>
    <t xml:space="preserve">OI015150</t>
  </si>
  <si>
    <t xml:space="preserve">OI015151</t>
  </si>
  <si>
    <t xml:space="preserve">OI015152</t>
  </si>
  <si>
    <t xml:space="preserve">OI015153</t>
  </si>
  <si>
    <t xml:space="preserve">OI015154</t>
  </si>
  <si>
    <t xml:space="preserve">OI015155</t>
  </si>
  <si>
    <t xml:space="preserve">OI015156</t>
  </si>
  <si>
    <t xml:space="preserve">OI015157</t>
  </si>
  <si>
    <t xml:space="preserve">OI015158</t>
  </si>
  <si>
    <t xml:space="preserve">OI015159</t>
  </si>
  <si>
    <t xml:space="preserve">OI015160</t>
  </si>
  <si>
    <t xml:space="preserve">OI015161</t>
  </si>
  <si>
    <t xml:space="preserve">OI015162</t>
  </si>
  <si>
    <t xml:space="preserve">OI015163</t>
  </si>
  <si>
    <t xml:space="preserve">OI015164</t>
  </si>
  <si>
    <t xml:space="preserve">OI015165</t>
  </si>
  <si>
    <t xml:space="preserve">OI015166</t>
  </si>
  <si>
    <t xml:space="preserve">OI015167</t>
  </si>
  <si>
    <t xml:space="preserve">OI015168</t>
  </si>
  <si>
    <t xml:space="preserve">OI015169</t>
  </si>
  <si>
    <t xml:space="preserve">OI015170</t>
  </si>
  <si>
    <t xml:space="preserve">OI015171</t>
  </si>
  <si>
    <t xml:space="preserve">OI015172</t>
  </si>
  <si>
    <t xml:space="preserve">OI015173</t>
  </si>
  <si>
    <t xml:space="preserve">OI015174</t>
  </si>
  <si>
    <t xml:space="preserve">OI015175</t>
  </si>
  <si>
    <t xml:space="preserve">OI015176</t>
  </si>
  <si>
    <t xml:space="preserve">OI015177</t>
  </si>
  <si>
    <t xml:space="preserve">OI015178</t>
  </si>
  <si>
    <t xml:space="preserve">OI015179</t>
  </si>
  <si>
    <t xml:space="preserve">OI015180</t>
  </si>
  <si>
    <t xml:space="preserve">OI015181</t>
  </si>
  <si>
    <t xml:space="preserve">OI015182</t>
  </si>
  <si>
    <t xml:space="preserve">OI015183</t>
  </si>
  <si>
    <t xml:space="preserve">OI015184</t>
  </si>
  <si>
    <t xml:space="preserve">OI015185</t>
  </si>
  <si>
    <t xml:space="preserve">OI015186</t>
  </si>
  <si>
    <t xml:space="preserve">OI015187</t>
  </si>
  <si>
    <t xml:space="preserve">OI015188</t>
  </si>
  <si>
    <t xml:space="preserve">OI015189</t>
  </si>
  <si>
    <t xml:space="preserve">OI015190</t>
  </si>
  <si>
    <t xml:space="preserve">OI015191</t>
  </si>
  <si>
    <t xml:space="preserve">OI015192</t>
  </si>
  <si>
    <t xml:space="preserve">OI015193</t>
  </si>
  <si>
    <t xml:space="preserve">OI015194</t>
  </si>
  <si>
    <t xml:space="preserve">OI015195</t>
  </si>
  <si>
    <t xml:space="preserve">OI015196</t>
  </si>
  <si>
    <t xml:space="preserve">OI015197</t>
  </si>
  <si>
    <t xml:space="preserve">OI015198</t>
  </si>
  <si>
    <t xml:space="preserve">OI015199</t>
  </si>
  <si>
    <t xml:space="preserve">OI015200</t>
  </si>
  <si>
    <t xml:space="preserve">OI015201</t>
  </si>
  <si>
    <t xml:space="preserve">OI015202</t>
  </si>
  <si>
    <t xml:space="preserve">OI015203</t>
  </si>
  <si>
    <t xml:space="preserve">OI015204</t>
  </si>
  <si>
    <t xml:space="preserve">OI015205</t>
  </si>
  <si>
    <t xml:space="preserve">OI015206</t>
  </si>
  <si>
    <t xml:space="preserve">OI015207</t>
  </si>
  <si>
    <t xml:space="preserve">OI015208</t>
  </si>
  <si>
    <t xml:space="preserve">OI015209</t>
  </si>
  <si>
    <t xml:space="preserve">OI015210</t>
  </si>
  <si>
    <t xml:space="preserve">OI015211</t>
  </si>
  <si>
    <t xml:space="preserve">OI015212</t>
  </si>
  <si>
    <t xml:space="preserve">OI015213</t>
  </si>
  <si>
    <t xml:space="preserve">OI015214</t>
  </si>
  <si>
    <t xml:space="preserve">OI015215</t>
  </si>
  <si>
    <t xml:space="preserve">OI015216</t>
  </si>
  <si>
    <t xml:space="preserve">OI015217</t>
  </si>
  <si>
    <t xml:space="preserve">OI015218</t>
  </si>
  <si>
    <t xml:space="preserve">OI015219</t>
  </si>
  <si>
    <t xml:space="preserve">OI015220</t>
  </si>
  <si>
    <t xml:space="preserve">OI015221</t>
  </si>
  <si>
    <t xml:space="preserve">OI015222</t>
  </si>
  <si>
    <t xml:space="preserve">OI015223</t>
  </si>
  <si>
    <t xml:space="preserve">OI015224</t>
  </si>
  <si>
    <t xml:space="preserve">OI015225</t>
  </si>
  <si>
    <t xml:space="preserve">OI015226</t>
  </si>
  <si>
    <t xml:space="preserve">OI015227</t>
  </si>
  <si>
    <t xml:space="preserve">OI015228</t>
  </si>
  <si>
    <t xml:space="preserve">OI015229</t>
  </si>
  <si>
    <t xml:space="preserve">OI015230</t>
  </si>
  <si>
    <t xml:space="preserve">OI015231</t>
  </si>
  <si>
    <t xml:space="preserve">OI015232</t>
  </si>
  <si>
    <t xml:space="preserve">OI015233</t>
  </si>
  <si>
    <t xml:space="preserve">OI015234</t>
  </si>
  <si>
    <t xml:space="preserve">OI015235</t>
  </si>
  <si>
    <t xml:space="preserve">OI015236</t>
  </si>
  <si>
    <t xml:space="preserve">OI015237</t>
  </si>
  <si>
    <t xml:space="preserve">OI015238</t>
  </si>
  <si>
    <t xml:space="preserve">OI015239</t>
  </si>
  <si>
    <t xml:space="preserve">OI015240</t>
  </si>
  <si>
    <t xml:space="preserve">OI015241</t>
  </si>
  <si>
    <t xml:space="preserve">OI015242</t>
  </si>
  <si>
    <t xml:space="preserve">OI015243</t>
  </si>
  <si>
    <t xml:space="preserve">OI015244</t>
  </si>
  <si>
    <t xml:space="preserve">OI015245</t>
  </si>
  <si>
    <t xml:space="preserve">OI015246</t>
  </si>
  <si>
    <t xml:space="preserve">OI015247</t>
  </si>
  <si>
    <t xml:space="preserve">OI015248</t>
  </si>
  <si>
    <t xml:space="preserve">OI015249</t>
  </si>
  <si>
    <t xml:space="preserve">OI015250</t>
  </si>
  <si>
    <t xml:space="preserve">OI015251</t>
  </si>
  <si>
    <t xml:space="preserve">OI015252</t>
  </si>
  <si>
    <t xml:space="preserve">OI015253</t>
  </si>
  <si>
    <t xml:space="preserve">OI015254</t>
  </si>
  <si>
    <t xml:space="preserve">OI015255</t>
  </si>
  <si>
    <t xml:space="preserve">OI015256</t>
  </si>
  <si>
    <t xml:space="preserve">OI015257</t>
  </si>
  <si>
    <t xml:space="preserve">OI015258</t>
  </si>
  <si>
    <t xml:space="preserve">OI015259</t>
  </si>
  <si>
    <t xml:space="preserve">OI015260</t>
  </si>
  <si>
    <t xml:space="preserve">OI015261</t>
  </si>
  <si>
    <t xml:space="preserve">OI015262</t>
  </si>
  <si>
    <t xml:space="preserve">OI015263</t>
  </si>
  <si>
    <t xml:space="preserve">OI015264</t>
  </si>
  <si>
    <t xml:space="preserve">OI015265</t>
  </si>
  <si>
    <t xml:space="preserve">OI015266</t>
  </si>
  <si>
    <t xml:space="preserve">OI015267</t>
  </si>
  <si>
    <t xml:space="preserve">OI015268</t>
  </si>
  <si>
    <t xml:space="preserve">OI015269</t>
  </si>
  <si>
    <t xml:space="preserve">OI015270</t>
  </si>
  <si>
    <t xml:space="preserve">OI015271</t>
  </si>
  <si>
    <t xml:space="preserve">OI015272</t>
  </si>
  <si>
    <t xml:space="preserve">OI015273</t>
  </si>
  <si>
    <t xml:space="preserve">OI015274</t>
  </si>
  <si>
    <t xml:space="preserve">OI015275</t>
  </si>
  <si>
    <t xml:space="preserve">OI015276</t>
  </si>
  <si>
    <t xml:space="preserve">OI015277</t>
  </si>
  <si>
    <t xml:space="preserve">OI015278</t>
  </si>
  <si>
    <t xml:space="preserve">OI015279</t>
  </si>
  <si>
    <t xml:space="preserve">OI015280</t>
  </si>
  <si>
    <t xml:space="preserve">OI015281</t>
  </si>
  <si>
    <t xml:space="preserve">OI015282</t>
  </si>
  <si>
    <t xml:space="preserve">OI015283</t>
  </si>
  <si>
    <t xml:space="preserve">OI015284</t>
  </si>
  <si>
    <t xml:space="preserve">OI015285</t>
  </si>
  <si>
    <t xml:space="preserve">OI015286</t>
  </si>
  <si>
    <t xml:space="preserve">OI015287</t>
  </si>
  <si>
    <t xml:space="preserve">OI015288</t>
  </si>
  <si>
    <t xml:space="preserve">OI015289</t>
  </si>
  <si>
    <t xml:space="preserve">OI015290</t>
  </si>
  <si>
    <t xml:space="preserve">OI015291</t>
  </si>
  <si>
    <t xml:space="preserve">OI015292</t>
  </si>
  <si>
    <t xml:space="preserve">OI015293</t>
  </si>
  <si>
    <t xml:space="preserve">OI015294</t>
  </si>
  <si>
    <t xml:space="preserve">OI015295</t>
  </si>
  <si>
    <t xml:space="preserve">OI015296</t>
  </si>
  <si>
    <t xml:space="preserve">OI015297</t>
  </si>
  <si>
    <t xml:space="preserve">OI015298</t>
  </si>
  <si>
    <t xml:space="preserve">OI015299</t>
  </si>
  <si>
    <t xml:space="preserve">OI015300</t>
  </si>
  <si>
    <t xml:space="preserve">OI015301</t>
  </si>
  <si>
    <t xml:space="preserve">OI015302</t>
  </si>
  <si>
    <t xml:space="preserve">OI015303</t>
  </si>
  <si>
    <t xml:space="preserve">OI015304</t>
  </si>
  <si>
    <t xml:space="preserve">OI015305</t>
  </si>
  <si>
    <t xml:space="preserve">OI015306</t>
  </si>
  <si>
    <t xml:space="preserve">OI015307</t>
  </si>
  <si>
    <t xml:space="preserve">OI015308</t>
  </si>
  <si>
    <t xml:space="preserve">OI015309</t>
  </si>
  <si>
    <t xml:space="preserve">OI015310</t>
  </si>
  <si>
    <t xml:space="preserve">OI015311</t>
  </si>
  <si>
    <t xml:space="preserve">OI015312</t>
  </si>
  <si>
    <t xml:space="preserve">OI015313</t>
  </si>
  <si>
    <t xml:space="preserve">OI015314</t>
  </si>
  <si>
    <t xml:space="preserve">OI015315</t>
  </si>
  <si>
    <t xml:space="preserve">OI015316</t>
  </si>
  <si>
    <t xml:space="preserve">OI015317</t>
  </si>
  <si>
    <t xml:space="preserve">OI015318</t>
  </si>
  <si>
    <t xml:space="preserve">OI015319</t>
  </si>
  <si>
    <t xml:space="preserve">OI015320</t>
  </si>
  <si>
    <t xml:space="preserve">OI015321</t>
  </si>
  <si>
    <t xml:space="preserve">OI015322</t>
  </si>
  <si>
    <t xml:space="preserve">OI015323</t>
  </si>
  <si>
    <t xml:space="preserve">OI015324</t>
  </si>
  <si>
    <t xml:space="preserve">OI015325</t>
  </si>
  <si>
    <t xml:space="preserve">OI015326</t>
  </si>
  <si>
    <t xml:space="preserve">OI015327</t>
  </si>
  <si>
    <t xml:space="preserve">OI015328</t>
  </si>
  <si>
    <t xml:space="preserve">OI015329</t>
  </si>
  <si>
    <t xml:space="preserve">OI015330</t>
  </si>
  <si>
    <t xml:space="preserve">OI015331</t>
  </si>
  <si>
    <t xml:space="preserve">OI015332</t>
  </si>
  <si>
    <t xml:space="preserve">OI015333</t>
  </si>
  <si>
    <t xml:space="preserve">OI015334</t>
  </si>
  <si>
    <t xml:space="preserve">OI015335</t>
  </si>
  <si>
    <t xml:space="preserve">OI015336</t>
  </si>
  <si>
    <t xml:space="preserve">OI015337</t>
  </si>
  <si>
    <t xml:space="preserve">OI015338</t>
  </si>
  <si>
    <t xml:space="preserve">OI015339</t>
  </si>
  <si>
    <t xml:space="preserve">OI015340</t>
  </si>
  <si>
    <t xml:space="preserve">OI015341</t>
  </si>
  <si>
    <t xml:space="preserve">OI015342</t>
  </si>
  <si>
    <t xml:space="preserve">OI015343</t>
  </si>
  <si>
    <t xml:space="preserve">OI015344</t>
  </si>
  <si>
    <t xml:space="preserve">OI015345</t>
  </si>
  <si>
    <t xml:space="preserve">OI015346</t>
  </si>
  <si>
    <t xml:space="preserve">OI015347</t>
  </si>
  <si>
    <t xml:space="preserve">OI015348</t>
  </si>
  <si>
    <t xml:space="preserve">OI015349</t>
  </si>
  <si>
    <t xml:space="preserve">OI015350</t>
  </si>
  <si>
    <t xml:space="preserve">OI015351</t>
  </si>
  <si>
    <t xml:space="preserve">OI015352</t>
  </si>
  <si>
    <t xml:space="preserve">OI015353</t>
  </si>
  <si>
    <t xml:space="preserve">OI015354</t>
  </si>
  <si>
    <t xml:space="preserve">OI015355</t>
  </si>
  <si>
    <t xml:space="preserve">OI015356</t>
  </si>
  <si>
    <t xml:space="preserve">OI015357</t>
  </si>
  <si>
    <t xml:space="preserve">OI015358</t>
  </si>
  <si>
    <t xml:space="preserve">OI015359</t>
  </si>
  <si>
    <t xml:space="preserve">OI015360</t>
  </si>
  <si>
    <t xml:space="preserve">OI015361</t>
  </si>
  <si>
    <t xml:space="preserve">OI015362</t>
  </si>
  <si>
    <t xml:space="preserve">OI015363</t>
  </si>
  <si>
    <t xml:space="preserve">OI015364</t>
  </si>
  <si>
    <t xml:space="preserve">OI015365</t>
  </si>
  <si>
    <t xml:space="preserve">OI015366</t>
  </si>
  <si>
    <t xml:space="preserve">OI015367</t>
  </si>
  <si>
    <t xml:space="preserve">OI015368</t>
  </si>
  <si>
    <t xml:space="preserve">OI015369</t>
  </si>
  <si>
    <t xml:space="preserve">OI015370</t>
  </si>
  <si>
    <t xml:space="preserve">OI015371</t>
  </si>
  <si>
    <t xml:space="preserve">OI015372</t>
  </si>
  <si>
    <t xml:space="preserve">OI015373</t>
  </si>
  <si>
    <t xml:space="preserve">OI015374</t>
  </si>
  <si>
    <t xml:space="preserve">OI015375</t>
  </si>
  <si>
    <t xml:space="preserve">OI015376</t>
  </si>
  <si>
    <t xml:space="preserve">OI015377</t>
  </si>
  <si>
    <t xml:space="preserve">OI015378</t>
  </si>
  <si>
    <t xml:space="preserve">OI015379</t>
  </si>
  <si>
    <t xml:space="preserve">OI015380</t>
  </si>
  <si>
    <t xml:space="preserve">OI015381</t>
  </si>
  <si>
    <t xml:space="preserve">OI015382</t>
  </si>
  <si>
    <t xml:space="preserve">OI015383</t>
  </si>
  <si>
    <t xml:space="preserve">OI015384</t>
  </si>
  <si>
    <t xml:space="preserve">OI015385</t>
  </si>
  <si>
    <t xml:space="preserve">OI015386</t>
  </si>
  <si>
    <t xml:space="preserve">OI015387</t>
  </si>
  <si>
    <t xml:space="preserve">OI015388</t>
  </si>
  <si>
    <t xml:space="preserve">OI015389</t>
  </si>
  <si>
    <t xml:space="preserve">OI015390</t>
  </si>
  <si>
    <t xml:space="preserve">OI015391</t>
  </si>
  <si>
    <t xml:space="preserve">OI015392</t>
  </si>
  <si>
    <t xml:space="preserve">OI015393</t>
  </si>
  <si>
    <t xml:space="preserve">OI015394</t>
  </si>
  <si>
    <t xml:space="preserve">OI015395</t>
  </si>
  <si>
    <t xml:space="preserve">OI015396</t>
  </si>
  <si>
    <t xml:space="preserve">OI015397</t>
  </si>
  <si>
    <t xml:space="preserve">OI015398</t>
  </si>
  <si>
    <t xml:space="preserve">OI015399</t>
  </si>
  <si>
    <t xml:space="preserve">OI015400</t>
  </si>
  <si>
    <t xml:space="preserve">OI015401</t>
  </si>
  <si>
    <t xml:space="preserve">OI015402</t>
  </si>
  <si>
    <t xml:space="preserve">OI015403</t>
  </si>
  <si>
    <t xml:space="preserve">OI015404</t>
  </si>
  <si>
    <t xml:space="preserve">OI015405</t>
  </si>
  <si>
    <t xml:space="preserve">OI015406</t>
  </si>
  <si>
    <t xml:space="preserve">OI015407</t>
  </si>
  <si>
    <t xml:space="preserve">OI015408</t>
  </si>
  <si>
    <t xml:space="preserve">OI015409</t>
  </si>
  <si>
    <t xml:space="preserve">OI015410</t>
  </si>
  <si>
    <t xml:space="preserve">OI015411</t>
  </si>
  <si>
    <t xml:space="preserve">OI015412</t>
  </si>
  <si>
    <t xml:space="preserve">OI015413</t>
  </si>
  <si>
    <t xml:space="preserve">OI015414</t>
  </si>
  <si>
    <t xml:space="preserve">OI015415</t>
  </si>
  <si>
    <t xml:space="preserve">OI015416</t>
  </si>
  <si>
    <t xml:space="preserve">OI015417</t>
  </si>
  <si>
    <t xml:space="preserve">OI015418</t>
  </si>
  <si>
    <t xml:space="preserve">OI015419</t>
  </si>
  <si>
    <t xml:space="preserve">OI015420</t>
  </si>
  <si>
    <t xml:space="preserve">OI015421</t>
  </si>
  <si>
    <t xml:space="preserve">OI015422</t>
  </si>
  <si>
    <t xml:space="preserve">OI015423</t>
  </si>
  <si>
    <t xml:space="preserve">OI015424</t>
  </si>
  <si>
    <t xml:space="preserve">OI015425</t>
  </si>
  <si>
    <t xml:space="preserve">OI015426</t>
  </si>
  <si>
    <t xml:space="preserve">OI015427</t>
  </si>
  <si>
    <t xml:space="preserve">OI015428</t>
  </si>
  <si>
    <t xml:space="preserve">OI015429</t>
  </si>
  <si>
    <t xml:space="preserve">OI015430</t>
  </si>
  <si>
    <t xml:space="preserve">OI015431</t>
  </si>
  <si>
    <t xml:space="preserve">OI015432</t>
  </si>
  <si>
    <t xml:space="preserve">OI015433</t>
  </si>
  <si>
    <t xml:space="preserve">OI015434</t>
  </si>
  <si>
    <t xml:space="preserve">OI015435</t>
  </si>
  <si>
    <t xml:space="preserve">OI015436</t>
  </si>
  <si>
    <t xml:space="preserve">OI015437</t>
  </si>
  <si>
    <t xml:space="preserve">OI015438</t>
  </si>
  <si>
    <t xml:space="preserve">OI015439</t>
  </si>
  <si>
    <t xml:space="preserve">OI015440</t>
  </si>
  <si>
    <t xml:space="preserve">OI015441</t>
  </si>
  <si>
    <t xml:space="preserve">OI015442</t>
  </si>
  <si>
    <t xml:space="preserve">OI015443</t>
  </si>
  <si>
    <t xml:space="preserve">OI015444</t>
  </si>
  <si>
    <t xml:space="preserve">OI015445</t>
  </si>
  <si>
    <t xml:space="preserve">OI015446</t>
  </si>
  <si>
    <t xml:space="preserve">OI015447</t>
  </si>
  <si>
    <t xml:space="preserve">OI015448</t>
  </si>
  <si>
    <t xml:space="preserve">OI015449</t>
  </si>
  <si>
    <t xml:space="preserve">OI015450</t>
  </si>
  <si>
    <t xml:space="preserve">OI015451</t>
  </si>
  <si>
    <t xml:space="preserve">OI015452</t>
  </si>
  <si>
    <t xml:space="preserve">OI015453</t>
  </si>
  <si>
    <t xml:space="preserve">OI015454</t>
  </si>
  <si>
    <t xml:space="preserve">OI015455</t>
  </si>
  <si>
    <t xml:space="preserve">OI015456</t>
  </si>
  <si>
    <t xml:space="preserve">OI015457</t>
  </si>
  <si>
    <t xml:space="preserve">OI015458</t>
  </si>
  <si>
    <t xml:space="preserve">OI015459</t>
  </si>
  <si>
    <t xml:space="preserve">OI015460</t>
  </si>
  <si>
    <t xml:space="preserve">OI015461</t>
  </si>
  <si>
    <t xml:space="preserve">OI015462</t>
  </si>
  <si>
    <t xml:space="preserve">OI015463</t>
  </si>
  <si>
    <t xml:space="preserve">OI015464</t>
  </si>
  <si>
    <t xml:space="preserve">OI015465</t>
  </si>
  <si>
    <t xml:space="preserve">OI015466</t>
  </si>
  <si>
    <t xml:space="preserve">OI015467</t>
  </si>
  <si>
    <t xml:space="preserve">OI015468</t>
  </si>
  <si>
    <t xml:space="preserve">OI015469</t>
  </si>
  <si>
    <t xml:space="preserve">OI015470</t>
  </si>
  <si>
    <t xml:space="preserve">OI015471</t>
  </si>
  <si>
    <t xml:space="preserve">OI015472</t>
  </si>
  <si>
    <t xml:space="preserve">OI015473</t>
  </si>
  <si>
    <t xml:space="preserve">OI015474</t>
  </si>
  <si>
    <t xml:space="preserve">OI015475</t>
  </si>
  <si>
    <t xml:space="preserve">OI015476</t>
  </si>
  <si>
    <t xml:space="preserve">OI015477</t>
  </si>
  <si>
    <t xml:space="preserve">OI015478</t>
  </si>
  <si>
    <t xml:space="preserve">OI015479</t>
  </si>
  <si>
    <t xml:space="preserve">OI015480</t>
  </si>
  <si>
    <t xml:space="preserve">OI015481</t>
  </si>
  <si>
    <t xml:space="preserve">OI015482</t>
  </si>
  <si>
    <t xml:space="preserve">OI015483</t>
  </si>
  <si>
    <t xml:space="preserve">OI015484</t>
  </si>
  <si>
    <t xml:space="preserve">OI015485</t>
  </si>
  <si>
    <t xml:space="preserve">OI015486</t>
  </si>
  <si>
    <t xml:space="preserve">OI015487</t>
  </si>
  <si>
    <t xml:space="preserve">OI015488</t>
  </si>
  <si>
    <t xml:space="preserve">OI015489</t>
  </si>
  <si>
    <t xml:space="preserve">OI015490</t>
  </si>
  <si>
    <t xml:space="preserve">OI015491</t>
  </si>
  <si>
    <t xml:space="preserve">OI015492</t>
  </si>
  <si>
    <t xml:space="preserve">OI015493</t>
  </si>
  <si>
    <t xml:space="preserve">OI015494</t>
  </si>
  <si>
    <t xml:space="preserve">OI015495</t>
  </si>
  <si>
    <t xml:space="preserve">OI015496</t>
  </si>
  <si>
    <t xml:space="preserve">OI015497</t>
  </si>
  <si>
    <t xml:space="preserve">OI015498</t>
  </si>
  <si>
    <t xml:space="preserve">OI015499</t>
  </si>
  <si>
    <t xml:space="preserve">OI015500</t>
  </si>
  <si>
    <t xml:space="preserve">OI015501</t>
  </si>
  <si>
    <t xml:space="preserve">OI015502</t>
  </si>
  <si>
    <t xml:space="preserve">OI015503</t>
  </si>
  <si>
    <t xml:space="preserve">OI015504</t>
  </si>
  <si>
    <t xml:space="preserve">OI015505</t>
  </si>
  <si>
    <t xml:space="preserve">OI015506</t>
  </si>
  <si>
    <t xml:space="preserve">OI015507</t>
  </si>
  <si>
    <t xml:space="preserve">OI015508</t>
  </si>
  <si>
    <t xml:space="preserve">OI015509</t>
  </si>
  <si>
    <t xml:space="preserve">OI015510</t>
  </si>
  <si>
    <t xml:space="preserve">OI015511</t>
  </si>
  <si>
    <t xml:space="preserve">OI015512</t>
  </si>
  <si>
    <t xml:space="preserve">OI015513</t>
  </si>
  <si>
    <t xml:space="preserve">OI015514</t>
  </si>
  <si>
    <t xml:space="preserve">OI015515</t>
  </si>
  <si>
    <t xml:space="preserve">OI015516</t>
  </si>
  <si>
    <t xml:space="preserve">OI015517</t>
  </si>
  <si>
    <t xml:space="preserve">OI015518</t>
  </si>
  <si>
    <t xml:space="preserve">OI015519</t>
  </si>
  <si>
    <t xml:space="preserve">OI015520</t>
  </si>
  <si>
    <t xml:space="preserve">OI015521</t>
  </si>
  <si>
    <t xml:space="preserve">OI015522</t>
  </si>
  <si>
    <t xml:space="preserve">OI015523</t>
  </si>
  <si>
    <t xml:space="preserve">OI015524</t>
  </si>
  <si>
    <t xml:space="preserve">OI015525</t>
  </si>
  <si>
    <t xml:space="preserve">OI015526</t>
  </si>
  <si>
    <t xml:space="preserve">OI015527</t>
  </si>
  <si>
    <t xml:space="preserve">OI015528</t>
  </si>
  <si>
    <t xml:space="preserve">OI015529</t>
  </si>
  <si>
    <t xml:space="preserve">OI015530</t>
  </si>
  <si>
    <t xml:space="preserve">OI015531</t>
  </si>
  <si>
    <t xml:space="preserve">OI015532</t>
  </si>
  <si>
    <t xml:space="preserve">OI015533</t>
  </si>
  <si>
    <t xml:space="preserve">OI015534</t>
  </si>
  <si>
    <t xml:space="preserve">OI015535</t>
  </si>
  <si>
    <t xml:space="preserve">OI015536</t>
  </si>
  <si>
    <t xml:space="preserve">OI015537</t>
  </si>
  <si>
    <t xml:space="preserve">OI015538</t>
  </si>
  <si>
    <t xml:space="preserve">OI015539</t>
  </si>
  <si>
    <t xml:space="preserve">OI015540</t>
  </si>
  <si>
    <t xml:space="preserve">OI015541</t>
  </si>
  <si>
    <t xml:space="preserve">OI015542</t>
  </si>
  <si>
    <t xml:space="preserve">OI015543</t>
  </si>
  <si>
    <t xml:space="preserve">OI015544</t>
  </si>
  <si>
    <t xml:space="preserve">OI015545</t>
  </si>
  <si>
    <t xml:space="preserve">OI015546</t>
  </si>
  <si>
    <t xml:space="preserve">OI015547</t>
  </si>
  <si>
    <t xml:space="preserve">OI015548</t>
  </si>
  <si>
    <t xml:space="preserve">OI015549</t>
  </si>
  <si>
    <t xml:space="preserve">OI015550</t>
  </si>
  <si>
    <t xml:space="preserve">OI015551</t>
  </si>
  <si>
    <t xml:space="preserve">OI015552</t>
  </si>
  <si>
    <t xml:space="preserve">OI015553</t>
  </si>
  <si>
    <t xml:space="preserve">OI015554</t>
  </si>
  <si>
    <t xml:space="preserve">OI015555</t>
  </si>
  <si>
    <t xml:space="preserve">OI015556</t>
  </si>
  <si>
    <t xml:space="preserve">OI015557</t>
  </si>
  <si>
    <t xml:space="preserve">OI015558</t>
  </si>
  <si>
    <t xml:space="preserve">OI015559</t>
  </si>
  <si>
    <t xml:space="preserve">OI015560</t>
  </si>
  <si>
    <t xml:space="preserve">OI015561</t>
  </si>
  <si>
    <t xml:space="preserve">OI015562</t>
  </si>
  <si>
    <t xml:space="preserve">OI015563</t>
  </si>
  <si>
    <t xml:space="preserve">OI015564</t>
  </si>
  <si>
    <t xml:space="preserve">OI015565</t>
  </si>
  <si>
    <t xml:space="preserve">OI015566</t>
  </si>
  <si>
    <t xml:space="preserve">OI015567</t>
  </si>
  <si>
    <t xml:space="preserve">OI015568</t>
  </si>
  <si>
    <t xml:space="preserve">OI015569</t>
  </si>
  <si>
    <t xml:space="preserve">OI015570</t>
  </si>
  <si>
    <t xml:space="preserve">OI015571</t>
  </si>
  <si>
    <t xml:space="preserve">OI015572</t>
  </si>
  <si>
    <t xml:space="preserve">OI015573</t>
  </si>
  <si>
    <t xml:space="preserve">OI015574</t>
  </si>
  <si>
    <t xml:space="preserve">OI015575</t>
  </si>
  <si>
    <t xml:space="preserve">OI015576</t>
  </si>
  <si>
    <t xml:space="preserve">OI015577</t>
  </si>
  <si>
    <t xml:space="preserve">OI015578</t>
  </si>
  <si>
    <t xml:space="preserve">OI015579</t>
  </si>
  <si>
    <t xml:space="preserve">OI015580</t>
  </si>
  <si>
    <t xml:space="preserve">OI015581</t>
  </si>
  <si>
    <t xml:space="preserve">OI015582</t>
  </si>
  <si>
    <t xml:space="preserve">OI015583</t>
  </si>
  <si>
    <t xml:space="preserve">OI015584</t>
  </si>
  <si>
    <t xml:space="preserve">OI015585</t>
  </si>
  <si>
    <t xml:space="preserve">OI015586</t>
  </si>
  <si>
    <t xml:space="preserve">OI015587</t>
  </si>
  <si>
    <t xml:space="preserve">OI015588</t>
  </si>
  <si>
    <t xml:space="preserve">OI015589</t>
  </si>
  <si>
    <t xml:space="preserve">OI015590</t>
  </si>
  <si>
    <t xml:space="preserve">OI015591</t>
  </si>
  <si>
    <t xml:space="preserve">OI015592</t>
  </si>
  <si>
    <t xml:space="preserve">OI015593</t>
  </si>
  <si>
    <t xml:space="preserve">OI015594</t>
  </si>
  <si>
    <t xml:space="preserve">OI015595</t>
  </si>
  <si>
    <t xml:space="preserve">OI015596</t>
  </si>
  <si>
    <t xml:space="preserve">OI015597</t>
  </si>
  <si>
    <t xml:space="preserve">OI015598</t>
  </si>
  <si>
    <t xml:space="preserve">OI015599</t>
  </si>
  <si>
    <t xml:space="preserve">OI015600</t>
  </si>
  <si>
    <t xml:space="preserve">OI015601</t>
  </si>
  <si>
    <t xml:space="preserve">OI015602</t>
  </si>
  <si>
    <t xml:space="preserve">OI015603</t>
  </si>
  <si>
    <t xml:space="preserve">OI015604</t>
  </si>
  <si>
    <t xml:space="preserve">OI015605</t>
  </si>
  <si>
    <t xml:space="preserve">OI015606</t>
  </si>
  <si>
    <t xml:space="preserve">OI015607</t>
  </si>
  <si>
    <t xml:space="preserve">OI015608</t>
  </si>
  <si>
    <t xml:space="preserve">OI015609</t>
  </si>
  <si>
    <t xml:space="preserve">OI015610</t>
  </si>
  <si>
    <t xml:space="preserve">OI015611</t>
  </si>
  <si>
    <t xml:space="preserve">OI015612</t>
  </si>
  <si>
    <t xml:space="preserve">OI015613</t>
  </si>
  <si>
    <t xml:space="preserve">OI015614</t>
  </si>
  <si>
    <t xml:space="preserve">OI015615</t>
  </si>
  <si>
    <t xml:space="preserve">OI015616</t>
  </si>
  <si>
    <t xml:space="preserve">OI015617</t>
  </si>
  <si>
    <t xml:space="preserve">OI015618</t>
  </si>
  <si>
    <t xml:space="preserve">OI015619</t>
  </si>
  <si>
    <t xml:space="preserve">OI015620</t>
  </si>
  <si>
    <t xml:space="preserve">OI015621</t>
  </si>
  <si>
    <t xml:space="preserve">OI015622</t>
  </si>
  <si>
    <t xml:space="preserve">OI015623</t>
  </si>
  <si>
    <t xml:space="preserve">OI015624</t>
  </si>
  <si>
    <t xml:space="preserve">OI015625</t>
  </si>
  <si>
    <t xml:space="preserve">OI015626</t>
  </si>
  <si>
    <t xml:space="preserve">OI015627</t>
  </si>
  <si>
    <t xml:space="preserve">OI015628</t>
  </si>
  <si>
    <t xml:space="preserve">OI015629</t>
  </si>
  <si>
    <t xml:space="preserve">OI015630</t>
  </si>
  <si>
    <t xml:space="preserve">OI015631</t>
  </si>
  <si>
    <t xml:space="preserve">OI015632</t>
  </si>
  <si>
    <t xml:space="preserve">OI015633</t>
  </si>
  <si>
    <t xml:space="preserve">OI015634</t>
  </si>
  <si>
    <t xml:space="preserve">OI015635</t>
  </si>
  <si>
    <t xml:space="preserve">OI015636</t>
  </si>
  <si>
    <t xml:space="preserve">OI015637</t>
  </si>
  <si>
    <t xml:space="preserve">OI015638</t>
  </si>
  <si>
    <t xml:space="preserve">OI015639</t>
  </si>
  <si>
    <t xml:space="preserve">OI015640</t>
  </si>
  <si>
    <t xml:space="preserve">OI015641</t>
  </si>
  <si>
    <t xml:space="preserve">OI015642</t>
  </si>
  <si>
    <t xml:space="preserve">OI015643</t>
  </si>
  <si>
    <t xml:space="preserve">OI015644</t>
  </si>
  <si>
    <t xml:space="preserve">OI015645</t>
  </si>
  <si>
    <t xml:space="preserve">OI015646</t>
  </si>
  <si>
    <t xml:space="preserve">OI015647</t>
  </si>
  <si>
    <t xml:space="preserve">OI015648</t>
  </si>
  <si>
    <t xml:space="preserve">OI015649</t>
  </si>
  <si>
    <t xml:space="preserve">OI015650</t>
  </si>
  <si>
    <t xml:space="preserve">OI015651</t>
  </si>
  <si>
    <t xml:space="preserve">OI015652</t>
  </si>
  <si>
    <t xml:space="preserve">OI015653</t>
  </si>
  <si>
    <t xml:space="preserve">OI015654</t>
  </si>
  <si>
    <t xml:space="preserve">OI015655</t>
  </si>
  <si>
    <t xml:space="preserve">OI015656</t>
  </si>
  <si>
    <t xml:space="preserve">OI015657</t>
  </si>
  <si>
    <t xml:space="preserve">OI015658</t>
  </si>
  <si>
    <t xml:space="preserve">OI015659</t>
  </si>
  <si>
    <t xml:space="preserve">OI015660</t>
  </si>
  <si>
    <t xml:space="preserve">OI015661</t>
  </si>
  <si>
    <t xml:space="preserve">OI015662</t>
  </si>
  <si>
    <t xml:space="preserve">OI015663</t>
  </si>
  <si>
    <t xml:space="preserve">OI015664</t>
  </si>
  <si>
    <t xml:space="preserve">OI015665</t>
  </si>
  <si>
    <t xml:space="preserve">OI015666</t>
  </si>
  <si>
    <t xml:space="preserve">OI015667</t>
  </si>
  <si>
    <t xml:space="preserve">OI015668</t>
  </si>
  <si>
    <t xml:space="preserve">OI015669</t>
  </si>
  <si>
    <t xml:space="preserve">OI015670</t>
  </si>
  <si>
    <t xml:space="preserve">OI015671</t>
  </si>
  <si>
    <t xml:space="preserve">OI015672</t>
  </si>
  <si>
    <t xml:space="preserve">OI015673</t>
  </si>
  <si>
    <t xml:space="preserve">OI015674</t>
  </si>
  <si>
    <t xml:space="preserve">OI015675</t>
  </si>
  <si>
    <t xml:space="preserve">OI015676</t>
  </si>
  <si>
    <t xml:space="preserve">OI015677</t>
  </si>
  <si>
    <t xml:space="preserve">OI015678</t>
  </si>
  <si>
    <t xml:space="preserve">OI015679</t>
  </si>
  <si>
    <t xml:space="preserve">OI015680</t>
  </si>
  <si>
    <t xml:space="preserve">OI015681</t>
  </si>
  <si>
    <t xml:space="preserve">OI015682</t>
  </si>
  <si>
    <t xml:space="preserve">OI015683</t>
  </si>
  <si>
    <t xml:space="preserve">OI015684</t>
  </si>
  <si>
    <t xml:space="preserve">OI015685</t>
  </si>
  <si>
    <t xml:space="preserve">OI015686</t>
  </si>
  <si>
    <t xml:space="preserve">OI015687</t>
  </si>
  <si>
    <t xml:space="preserve">OI015688</t>
  </si>
  <si>
    <t xml:space="preserve">OI015689</t>
  </si>
  <si>
    <t xml:space="preserve">OI015690</t>
  </si>
  <si>
    <t xml:space="preserve">OI015691</t>
  </si>
  <si>
    <t xml:space="preserve">OI015692</t>
  </si>
  <si>
    <t xml:space="preserve">OI015693</t>
  </si>
  <si>
    <t xml:space="preserve">OI015694</t>
  </si>
  <si>
    <t xml:space="preserve">OI015695</t>
  </si>
  <si>
    <t xml:space="preserve">OI015696</t>
  </si>
  <si>
    <t xml:space="preserve">OI015697</t>
  </si>
  <si>
    <t xml:space="preserve">OI015698</t>
  </si>
  <si>
    <t xml:space="preserve">OI015699</t>
  </si>
  <si>
    <t xml:space="preserve">OI015700</t>
  </si>
  <si>
    <t xml:space="preserve">OI015701</t>
  </si>
  <si>
    <t xml:space="preserve">OI015702</t>
  </si>
  <si>
    <t xml:space="preserve">OI015703</t>
  </si>
  <si>
    <t xml:space="preserve">OI015704</t>
  </si>
  <si>
    <t xml:space="preserve">OI015705</t>
  </si>
  <si>
    <t xml:space="preserve">OI015706</t>
  </si>
  <si>
    <t xml:space="preserve">OI015707</t>
  </si>
  <si>
    <t xml:space="preserve">OI015708</t>
  </si>
  <si>
    <t xml:space="preserve">OI015709</t>
  </si>
  <si>
    <t xml:space="preserve">OI015710</t>
  </si>
  <si>
    <t xml:space="preserve">OI015711</t>
  </si>
  <si>
    <t xml:space="preserve">OI015712</t>
  </si>
  <si>
    <t xml:space="preserve">OI015713</t>
  </si>
  <si>
    <t xml:space="preserve">OI015714</t>
  </si>
  <si>
    <t xml:space="preserve">OI015715</t>
  </si>
  <si>
    <t xml:space="preserve">OI015716</t>
  </si>
  <si>
    <t xml:space="preserve">OI015717</t>
  </si>
  <si>
    <t xml:space="preserve">OI015718</t>
  </si>
  <si>
    <t xml:space="preserve">OI015719</t>
  </si>
  <si>
    <t xml:space="preserve">OI015720</t>
  </si>
  <si>
    <t xml:space="preserve">OI015721</t>
  </si>
  <si>
    <t xml:space="preserve">OI015722</t>
  </si>
  <si>
    <t xml:space="preserve">OI015723</t>
  </si>
  <si>
    <t xml:space="preserve">OI015724</t>
  </si>
  <si>
    <t xml:space="preserve">OI015725</t>
  </si>
  <si>
    <t xml:space="preserve">OI015726</t>
  </si>
  <si>
    <t xml:space="preserve">OI015727</t>
  </si>
  <si>
    <t xml:space="preserve">OI015728</t>
  </si>
  <si>
    <t xml:space="preserve">OI015729</t>
  </si>
  <si>
    <t xml:space="preserve">OI015730</t>
  </si>
  <si>
    <t xml:space="preserve">OI015731</t>
  </si>
  <si>
    <t xml:space="preserve">OI015732</t>
  </si>
  <si>
    <t xml:space="preserve">OI015733</t>
  </si>
  <si>
    <t xml:space="preserve">OI015734</t>
  </si>
  <si>
    <t xml:space="preserve">OI015735</t>
  </si>
  <si>
    <t xml:space="preserve">OI015736</t>
  </si>
  <si>
    <t xml:space="preserve">OI015737</t>
  </si>
  <si>
    <t xml:space="preserve">OI015738</t>
  </si>
  <si>
    <t xml:space="preserve">OI015739</t>
  </si>
  <si>
    <t xml:space="preserve">OI015740</t>
  </si>
  <si>
    <t xml:space="preserve">OI015741</t>
  </si>
  <si>
    <t xml:space="preserve">OI015742</t>
  </si>
  <si>
    <t xml:space="preserve">OI015743</t>
  </si>
  <si>
    <t xml:space="preserve">OI015744</t>
  </si>
  <si>
    <t xml:space="preserve">OI015745</t>
  </si>
  <si>
    <t xml:space="preserve">OI015746</t>
  </si>
  <si>
    <t xml:space="preserve">OI015747</t>
  </si>
  <si>
    <t xml:space="preserve">OI015748</t>
  </si>
  <si>
    <t xml:space="preserve">OI015749</t>
  </si>
  <si>
    <t xml:space="preserve">OI015750</t>
  </si>
  <si>
    <t xml:space="preserve">OI015751</t>
  </si>
  <si>
    <t xml:space="preserve">OI015752</t>
  </si>
  <si>
    <t xml:space="preserve">OI015753</t>
  </si>
  <si>
    <t xml:space="preserve">OI015754</t>
  </si>
  <si>
    <t xml:space="preserve">OI015755</t>
  </si>
  <si>
    <t xml:space="preserve">OI015756</t>
  </si>
  <si>
    <t xml:space="preserve">OI015757</t>
  </si>
  <si>
    <t xml:space="preserve">OI015758</t>
  </si>
  <si>
    <t xml:space="preserve">OI015759</t>
  </si>
  <si>
    <t xml:space="preserve">OI015760</t>
  </si>
  <si>
    <t xml:space="preserve">OI015761</t>
  </si>
  <si>
    <t xml:space="preserve">OI015762</t>
  </si>
  <si>
    <t xml:space="preserve">OI015763</t>
  </si>
  <si>
    <t xml:space="preserve">OI015764</t>
  </si>
  <si>
    <t xml:space="preserve">OI015765</t>
  </si>
  <si>
    <t xml:space="preserve">OI015766</t>
  </si>
  <si>
    <t xml:space="preserve">OI015767</t>
  </si>
  <si>
    <t xml:space="preserve">OI015768</t>
  </si>
  <si>
    <t xml:space="preserve">OI015769</t>
  </si>
  <si>
    <t xml:space="preserve">OI015770</t>
  </si>
  <si>
    <t xml:space="preserve">OI015771</t>
  </si>
  <si>
    <t xml:space="preserve">OI015772</t>
  </si>
  <si>
    <t xml:space="preserve">OI015773</t>
  </si>
  <si>
    <t xml:space="preserve">OI015774</t>
  </si>
  <si>
    <t xml:space="preserve">OI015775</t>
  </si>
  <si>
    <t xml:space="preserve">OI015776</t>
  </si>
  <si>
    <t xml:space="preserve">OI015777</t>
  </si>
  <si>
    <t xml:space="preserve">OI015778</t>
  </si>
  <si>
    <t xml:space="preserve">OI015779</t>
  </si>
  <si>
    <t xml:space="preserve">OI015780</t>
  </si>
  <si>
    <t xml:space="preserve">OI015781</t>
  </si>
  <si>
    <t xml:space="preserve">OI015782</t>
  </si>
  <si>
    <t xml:space="preserve">OI015783</t>
  </si>
  <si>
    <t xml:space="preserve">OI015784</t>
  </si>
  <si>
    <t xml:space="preserve">OI015785</t>
  </si>
  <si>
    <t xml:space="preserve">OI015786</t>
  </si>
  <si>
    <t xml:space="preserve">OI015787</t>
  </si>
  <si>
    <t xml:space="preserve">OI015788</t>
  </si>
  <si>
    <t xml:space="preserve">OI015789</t>
  </si>
  <si>
    <t xml:space="preserve">OI015790</t>
  </si>
  <si>
    <t xml:space="preserve">OI015791</t>
  </si>
  <si>
    <t xml:space="preserve">OI015792</t>
  </si>
  <si>
    <t xml:space="preserve">OI015793</t>
  </si>
  <si>
    <t xml:space="preserve">OI015794</t>
  </si>
  <si>
    <t xml:space="preserve">OI015795</t>
  </si>
  <si>
    <t xml:space="preserve">OI015796</t>
  </si>
  <si>
    <t xml:space="preserve">OI015797</t>
  </si>
  <si>
    <t xml:space="preserve">OI015798</t>
  </si>
  <si>
    <t xml:space="preserve">OI015799</t>
  </si>
  <si>
    <t xml:space="preserve">OI015800</t>
  </si>
  <si>
    <t xml:space="preserve">OI015801</t>
  </si>
  <si>
    <t xml:space="preserve">OI015802</t>
  </si>
  <si>
    <t xml:space="preserve">OI015803</t>
  </si>
  <si>
    <t xml:space="preserve">OI015804</t>
  </si>
  <si>
    <t xml:space="preserve">OI015805</t>
  </si>
  <si>
    <t xml:space="preserve">OI015806</t>
  </si>
  <si>
    <t xml:space="preserve">OI015807</t>
  </si>
  <si>
    <t xml:space="preserve">OI015808</t>
  </si>
  <si>
    <t xml:space="preserve">OI015809</t>
  </si>
  <si>
    <t xml:space="preserve">OI015810</t>
  </si>
  <si>
    <t xml:space="preserve">OI015811</t>
  </si>
  <si>
    <t xml:space="preserve">OI015812</t>
  </si>
  <si>
    <t xml:space="preserve">OI015813</t>
  </si>
  <si>
    <t xml:space="preserve">OI015814</t>
  </si>
  <si>
    <t xml:space="preserve">OI015815</t>
  </si>
  <si>
    <t xml:space="preserve">OI015816</t>
  </si>
  <si>
    <t xml:space="preserve">OI015817</t>
  </si>
  <si>
    <t xml:space="preserve">OI015818</t>
  </si>
  <si>
    <t xml:space="preserve">OI015819</t>
  </si>
  <si>
    <t xml:space="preserve">OI015820</t>
  </si>
  <si>
    <t xml:space="preserve">OI015821</t>
  </si>
  <si>
    <t xml:space="preserve">OI015822</t>
  </si>
  <si>
    <t xml:space="preserve">OI015823</t>
  </si>
  <si>
    <t xml:space="preserve">OI015824</t>
  </si>
  <si>
    <t xml:space="preserve">OI015825</t>
  </si>
  <si>
    <t xml:space="preserve">OI015826</t>
  </si>
  <si>
    <t xml:space="preserve">OI015827</t>
  </si>
  <si>
    <t xml:space="preserve">OI015828</t>
  </si>
  <si>
    <t xml:space="preserve">OI015829</t>
  </si>
  <si>
    <t xml:space="preserve">OI015830</t>
  </si>
  <si>
    <t xml:space="preserve">OI015831</t>
  </si>
  <si>
    <t xml:space="preserve">OI015832</t>
  </si>
  <si>
    <t xml:space="preserve">OI015833</t>
  </si>
  <si>
    <t xml:space="preserve">OI015834</t>
  </si>
  <si>
    <t xml:space="preserve">OI015835</t>
  </si>
  <si>
    <t xml:space="preserve">OI015836</t>
  </si>
  <si>
    <t xml:space="preserve">OI015837</t>
  </si>
  <si>
    <t xml:space="preserve">OI015838</t>
  </si>
  <si>
    <t xml:space="preserve">OI015839</t>
  </si>
  <si>
    <t xml:space="preserve">OI015840</t>
  </si>
  <si>
    <t xml:space="preserve">OI015841</t>
  </si>
  <si>
    <t xml:space="preserve">OI015842</t>
  </si>
  <si>
    <t xml:space="preserve">OI015843</t>
  </si>
  <si>
    <t xml:space="preserve">OI015844</t>
  </si>
  <si>
    <t xml:space="preserve">OI015845</t>
  </si>
  <si>
    <t xml:space="preserve">OI015846</t>
  </si>
  <si>
    <t xml:space="preserve">OI015847</t>
  </si>
  <si>
    <t xml:space="preserve">OI015848</t>
  </si>
  <si>
    <t xml:space="preserve">OI015849</t>
  </si>
  <si>
    <t xml:space="preserve">OI015850</t>
  </si>
  <si>
    <t xml:space="preserve">OI015851</t>
  </si>
  <si>
    <t xml:space="preserve">OI015852</t>
  </si>
  <si>
    <t xml:space="preserve">OI015853</t>
  </si>
  <si>
    <t xml:space="preserve">OI015854</t>
  </si>
  <si>
    <t xml:space="preserve">OI015855</t>
  </si>
  <si>
    <t xml:space="preserve">OI015856</t>
  </si>
  <si>
    <t xml:space="preserve">OI015857</t>
  </si>
  <si>
    <t xml:space="preserve">OI015858</t>
  </si>
  <si>
    <t xml:space="preserve">OI015859</t>
  </si>
  <si>
    <t xml:space="preserve">OI015860</t>
  </si>
  <si>
    <t xml:space="preserve">OI015861</t>
  </si>
  <si>
    <t xml:space="preserve">OI015862</t>
  </si>
  <si>
    <t xml:space="preserve">OI015863</t>
  </si>
  <si>
    <t xml:space="preserve">OI015864</t>
  </si>
  <si>
    <t xml:space="preserve">OI015865</t>
  </si>
  <si>
    <t xml:space="preserve">OI015866</t>
  </si>
  <si>
    <t xml:space="preserve">OI015867</t>
  </si>
  <si>
    <t xml:space="preserve">OI015868</t>
  </si>
  <si>
    <t xml:space="preserve">OI015869</t>
  </si>
  <si>
    <t xml:space="preserve">OI015870</t>
  </si>
  <si>
    <t xml:space="preserve">OI015871</t>
  </si>
  <si>
    <t xml:space="preserve">OI015872</t>
  </si>
  <si>
    <t xml:space="preserve">OI015873</t>
  </si>
  <si>
    <t xml:space="preserve">OI015874</t>
  </si>
  <si>
    <t xml:space="preserve">OI015875</t>
  </si>
  <si>
    <t xml:space="preserve">OI015876</t>
  </si>
  <si>
    <t xml:space="preserve">OI015877</t>
  </si>
  <si>
    <t xml:space="preserve">OI015878</t>
  </si>
  <si>
    <t xml:space="preserve">OI015879</t>
  </si>
  <si>
    <t xml:space="preserve">OI015880</t>
  </si>
  <si>
    <t xml:space="preserve">OI015881</t>
  </si>
  <si>
    <t xml:space="preserve">OI015882</t>
  </si>
  <si>
    <t xml:space="preserve">OI015883</t>
  </si>
  <si>
    <t xml:space="preserve">OI015884</t>
  </si>
  <si>
    <t xml:space="preserve">OI015885</t>
  </si>
  <si>
    <t xml:space="preserve">OI015886</t>
  </si>
  <si>
    <t xml:space="preserve">OI015887</t>
  </si>
  <si>
    <t xml:space="preserve">OI015888</t>
  </si>
  <si>
    <t xml:space="preserve">OI015889</t>
  </si>
  <si>
    <t xml:space="preserve">OI015890</t>
  </si>
  <si>
    <t xml:space="preserve">OI015891</t>
  </si>
  <si>
    <t xml:space="preserve">OI015892</t>
  </si>
  <si>
    <t xml:space="preserve">OI015893</t>
  </si>
  <si>
    <t xml:space="preserve">OI015894</t>
  </si>
  <si>
    <t xml:space="preserve">OI015895</t>
  </si>
  <si>
    <t xml:space="preserve">OI015896</t>
  </si>
  <si>
    <t xml:space="preserve">OI015897</t>
  </si>
  <si>
    <t xml:space="preserve">OI015898</t>
  </si>
  <si>
    <t xml:space="preserve">OI015899</t>
  </si>
  <si>
    <t xml:space="preserve">OI015900</t>
  </si>
  <si>
    <t xml:space="preserve">OI015901</t>
  </si>
  <si>
    <t xml:space="preserve">OI015902</t>
  </si>
  <si>
    <t xml:space="preserve">OI015903</t>
  </si>
  <si>
    <t xml:space="preserve">OI015904</t>
  </si>
  <si>
    <t xml:space="preserve">OI015905</t>
  </si>
  <si>
    <t xml:space="preserve">OI015906</t>
  </si>
  <si>
    <t xml:space="preserve">OI015907</t>
  </si>
  <si>
    <t xml:space="preserve">OI015908</t>
  </si>
  <si>
    <t xml:space="preserve">OI015909</t>
  </si>
  <si>
    <t xml:space="preserve">OI015910</t>
  </si>
  <si>
    <t xml:space="preserve">OI015911</t>
  </si>
  <si>
    <t xml:space="preserve">OI015912</t>
  </si>
  <si>
    <t xml:space="preserve">OI015913</t>
  </si>
  <si>
    <t xml:space="preserve">OI015914</t>
  </si>
  <si>
    <t xml:space="preserve">OI015915</t>
  </si>
  <si>
    <t xml:space="preserve">OI015916</t>
  </si>
  <si>
    <t xml:space="preserve">OI015917</t>
  </si>
  <si>
    <t xml:space="preserve">OI015918</t>
  </si>
  <si>
    <t xml:space="preserve">OI015919</t>
  </si>
  <si>
    <t xml:space="preserve">OI015920</t>
  </si>
  <si>
    <t xml:space="preserve">OI015921</t>
  </si>
  <si>
    <t xml:space="preserve">OI015922</t>
  </si>
  <si>
    <t xml:space="preserve">OI015923</t>
  </si>
  <si>
    <t xml:space="preserve">OI015924</t>
  </si>
  <si>
    <t xml:space="preserve">OI015925</t>
  </si>
  <si>
    <t xml:space="preserve">OI015926</t>
  </si>
  <si>
    <t xml:space="preserve">OI015927</t>
  </si>
  <si>
    <t xml:space="preserve">OI015928</t>
  </si>
  <si>
    <t xml:space="preserve">OI015929</t>
  </si>
  <si>
    <t xml:space="preserve">OI015930</t>
  </si>
  <si>
    <t xml:space="preserve">OI015931</t>
  </si>
  <si>
    <t xml:space="preserve">OI015932</t>
  </si>
  <si>
    <t xml:space="preserve">OI015933</t>
  </si>
  <si>
    <t xml:space="preserve">OI015934</t>
  </si>
  <si>
    <t xml:space="preserve">OI015935</t>
  </si>
  <si>
    <t xml:space="preserve">OI015936</t>
  </si>
  <si>
    <t xml:space="preserve">OI015937</t>
  </si>
  <si>
    <t xml:space="preserve">OI015938</t>
  </si>
  <si>
    <t xml:space="preserve">OI015939</t>
  </si>
  <si>
    <t xml:space="preserve">OI015940</t>
  </si>
  <si>
    <t xml:space="preserve">OI015941</t>
  </si>
  <si>
    <t xml:space="preserve">OI015942</t>
  </si>
  <si>
    <t xml:space="preserve">OI015943</t>
  </si>
  <si>
    <t xml:space="preserve">OI015944</t>
  </si>
  <si>
    <t xml:space="preserve">OI015945</t>
  </si>
  <si>
    <t xml:space="preserve">OI015946</t>
  </si>
  <si>
    <t xml:space="preserve">OI015947</t>
  </si>
  <si>
    <t xml:space="preserve">OI015948</t>
  </si>
  <si>
    <t xml:space="preserve">OI015949</t>
  </si>
  <si>
    <t xml:space="preserve">OI015950</t>
  </si>
  <si>
    <t xml:space="preserve">OI015951</t>
  </si>
  <si>
    <t xml:space="preserve">OI015952</t>
  </si>
  <si>
    <t xml:space="preserve">OI015953</t>
  </si>
  <si>
    <t xml:space="preserve">OI015954</t>
  </si>
  <si>
    <t xml:space="preserve">OI015955</t>
  </si>
  <si>
    <t xml:space="preserve">OI015956</t>
  </si>
  <si>
    <t xml:space="preserve">OI015957</t>
  </si>
  <si>
    <t xml:space="preserve">OI015958</t>
  </si>
  <si>
    <t xml:space="preserve">OI015959</t>
  </si>
  <si>
    <t xml:space="preserve">OI015960</t>
  </si>
  <si>
    <t xml:space="preserve">OI015961</t>
  </si>
  <si>
    <t xml:space="preserve">OI015962</t>
  </si>
  <si>
    <t xml:space="preserve">OI015963</t>
  </si>
  <si>
    <t xml:space="preserve">OI015964</t>
  </si>
  <si>
    <t xml:space="preserve">OI015965</t>
  </si>
  <si>
    <t xml:space="preserve">OI015966</t>
  </si>
  <si>
    <t xml:space="preserve">OI015967</t>
  </si>
  <si>
    <t xml:space="preserve">OI015968</t>
  </si>
  <si>
    <t xml:space="preserve">OI015969</t>
  </si>
  <si>
    <t xml:space="preserve">OI015970</t>
  </si>
  <si>
    <t xml:space="preserve">OI015971</t>
  </si>
  <si>
    <t xml:space="preserve">OI015972</t>
  </si>
  <si>
    <t xml:space="preserve">OI015973</t>
  </si>
  <si>
    <t xml:space="preserve">OI015974</t>
  </si>
  <si>
    <t xml:space="preserve">OI015975</t>
  </si>
  <si>
    <t xml:space="preserve">OI015976</t>
  </si>
  <si>
    <t xml:space="preserve">OI015977</t>
  </si>
  <si>
    <t xml:space="preserve">OI015978</t>
  </si>
  <si>
    <t xml:space="preserve">OI015979</t>
  </si>
  <si>
    <t xml:space="preserve">OI015980</t>
  </si>
  <si>
    <t xml:space="preserve">OI015981</t>
  </si>
  <si>
    <t xml:space="preserve">OI015982</t>
  </si>
  <si>
    <t xml:space="preserve">OI015983</t>
  </si>
  <si>
    <t xml:space="preserve">OI015984</t>
  </si>
  <si>
    <t xml:space="preserve">OI015985</t>
  </si>
  <si>
    <t xml:space="preserve">OI015986</t>
  </si>
  <si>
    <t xml:space="preserve">OI015987</t>
  </si>
  <si>
    <t xml:space="preserve">OI015988</t>
  </si>
  <si>
    <t xml:space="preserve">OI015989</t>
  </si>
  <si>
    <t xml:space="preserve">OI015990</t>
  </si>
  <si>
    <t xml:space="preserve">OI015991</t>
  </si>
  <si>
    <t xml:space="preserve">OI015992</t>
  </si>
  <si>
    <t xml:space="preserve">OI015993</t>
  </si>
  <si>
    <t xml:space="preserve">OI015994</t>
  </si>
  <si>
    <t xml:space="preserve">OI015995</t>
  </si>
  <si>
    <t xml:space="preserve">OI015996</t>
  </si>
  <si>
    <t xml:space="preserve">OI015997</t>
  </si>
  <si>
    <t xml:space="preserve">OI015998</t>
  </si>
  <si>
    <t xml:space="preserve">OI015999</t>
  </si>
  <si>
    <t xml:space="preserve">OI016000</t>
  </si>
  <si>
    <t xml:space="preserve">OI016001</t>
  </si>
  <si>
    <t xml:space="preserve">OI016002</t>
  </si>
  <si>
    <t xml:space="preserve">OI016003</t>
  </si>
  <si>
    <t xml:space="preserve">OI016004</t>
  </si>
  <si>
    <t xml:space="preserve">OI016005</t>
  </si>
  <si>
    <t xml:space="preserve">OI016006</t>
  </si>
  <si>
    <t xml:space="preserve">OI016007</t>
  </si>
  <si>
    <t xml:space="preserve">OI016008</t>
  </si>
  <si>
    <t xml:space="preserve">OI016009</t>
  </si>
  <si>
    <t xml:space="preserve">OI016010</t>
  </si>
  <si>
    <t xml:space="preserve">OI016011</t>
  </si>
  <si>
    <t xml:space="preserve">OI016012</t>
  </si>
  <si>
    <t xml:space="preserve">OI016013</t>
  </si>
  <si>
    <t xml:space="preserve">OI016014</t>
  </si>
  <si>
    <t xml:space="preserve">OI016015</t>
  </si>
  <si>
    <t xml:space="preserve">OI016016</t>
  </si>
  <si>
    <t xml:space="preserve">OI016017</t>
  </si>
  <si>
    <t xml:space="preserve">OI016018</t>
  </si>
  <si>
    <t xml:space="preserve">OI016019</t>
  </si>
  <si>
    <t xml:space="preserve">OI016020</t>
  </si>
  <si>
    <t xml:space="preserve">OI016021</t>
  </si>
  <si>
    <t xml:space="preserve">OI016022</t>
  </si>
  <si>
    <t xml:space="preserve">OI016023</t>
  </si>
  <si>
    <t xml:space="preserve">OI016024</t>
  </si>
  <si>
    <t xml:space="preserve">OI016025</t>
  </si>
  <si>
    <t xml:space="preserve">OI016026</t>
  </si>
  <si>
    <t xml:space="preserve">OI016027</t>
  </si>
  <si>
    <t xml:space="preserve">OI016028</t>
  </si>
  <si>
    <t xml:space="preserve">OI016029</t>
  </si>
  <si>
    <t xml:space="preserve">OI016030</t>
  </si>
  <si>
    <t xml:space="preserve">OI016031</t>
  </si>
  <si>
    <t xml:space="preserve">OI016032</t>
  </si>
  <si>
    <t xml:space="preserve">OI016033</t>
  </si>
  <si>
    <t xml:space="preserve">OI016034</t>
  </si>
  <si>
    <t xml:space="preserve">OI016035</t>
  </si>
  <si>
    <t xml:space="preserve">OI016036</t>
  </si>
  <si>
    <t xml:space="preserve">OI016037</t>
  </si>
  <si>
    <t xml:space="preserve">OI016038</t>
  </si>
  <si>
    <t xml:space="preserve">OI016039</t>
  </si>
  <si>
    <t xml:space="preserve">OI016040</t>
  </si>
  <si>
    <t xml:space="preserve">OI016041</t>
  </si>
  <si>
    <t xml:space="preserve">OI016042</t>
  </si>
  <si>
    <t xml:space="preserve">OI016043</t>
  </si>
  <si>
    <t xml:space="preserve">OI016044</t>
  </si>
  <si>
    <t xml:space="preserve">OI016045</t>
  </si>
  <si>
    <t xml:space="preserve">OI016046</t>
  </si>
  <si>
    <t xml:space="preserve">OI016047</t>
  </si>
  <si>
    <t xml:space="preserve">OI016048</t>
  </si>
  <si>
    <t xml:space="preserve">OI016049</t>
  </si>
  <si>
    <t xml:space="preserve">OI016050</t>
  </si>
  <si>
    <t xml:space="preserve">OI016051</t>
  </si>
  <si>
    <t xml:space="preserve">OI016052</t>
  </si>
  <si>
    <t xml:space="preserve">OI016053</t>
  </si>
  <si>
    <t xml:space="preserve">OI016054</t>
  </si>
  <si>
    <t xml:space="preserve">OI016055</t>
  </si>
  <si>
    <t xml:space="preserve">OI016056</t>
  </si>
  <si>
    <t xml:space="preserve">OI016057</t>
  </si>
  <si>
    <t xml:space="preserve">OI016058</t>
  </si>
  <si>
    <t xml:space="preserve">OI016059</t>
  </si>
  <si>
    <t xml:space="preserve">OI016060</t>
  </si>
  <si>
    <t xml:space="preserve">OI016061</t>
  </si>
  <si>
    <t xml:space="preserve">OI016062</t>
  </si>
  <si>
    <t xml:space="preserve">OI016063</t>
  </si>
  <si>
    <t xml:space="preserve">OI016064</t>
  </si>
  <si>
    <t xml:space="preserve">OI016065</t>
  </si>
  <si>
    <t xml:space="preserve">OI016066</t>
  </si>
  <si>
    <t xml:space="preserve">OI016067</t>
  </si>
  <si>
    <t xml:space="preserve">OI016068</t>
  </si>
  <si>
    <t xml:space="preserve">OI016069</t>
  </si>
  <si>
    <t xml:space="preserve">OI016070</t>
  </si>
  <si>
    <t xml:space="preserve">OI016071</t>
  </si>
  <si>
    <t xml:space="preserve">OI016072</t>
  </si>
  <si>
    <t xml:space="preserve">OI016073</t>
  </si>
  <si>
    <t xml:space="preserve">OI016074</t>
  </si>
  <si>
    <t xml:space="preserve">OI016075</t>
  </si>
  <si>
    <t xml:space="preserve">OI016076</t>
  </si>
  <si>
    <t xml:space="preserve">OI016077</t>
  </si>
  <si>
    <t xml:space="preserve">OI016078</t>
  </si>
  <si>
    <t xml:space="preserve">OI016079</t>
  </si>
  <si>
    <t xml:space="preserve">OI016080</t>
  </si>
  <si>
    <t xml:space="preserve">OI016081</t>
  </si>
  <si>
    <t xml:space="preserve">OI016082</t>
  </si>
  <si>
    <t xml:space="preserve">OI016083</t>
  </si>
  <si>
    <t xml:space="preserve">OI016084</t>
  </si>
  <si>
    <t xml:space="preserve">OI016085</t>
  </si>
  <si>
    <t xml:space="preserve">OI016086</t>
  </si>
  <si>
    <t xml:space="preserve">OI016087</t>
  </si>
  <si>
    <t xml:space="preserve">OI016088</t>
  </si>
  <si>
    <t xml:space="preserve">OI016089</t>
  </si>
  <si>
    <t xml:space="preserve">OI016090</t>
  </si>
  <si>
    <t xml:space="preserve">OI016091</t>
  </si>
  <si>
    <t xml:space="preserve">OI016092</t>
  </si>
  <si>
    <t xml:space="preserve">OI016093</t>
  </si>
  <si>
    <t xml:space="preserve">OI016094</t>
  </si>
  <si>
    <t xml:space="preserve">OI016095</t>
  </si>
  <si>
    <t xml:space="preserve">OI016096</t>
  </si>
  <si>
    <t xml:space="preserve">OI016097</t>
  </si>
  <si>
    <t xml:space="preserve">OI016098</t>
  </si>
  <si>
    <t xml:space="preserve">OI016099</t>
  </si>
  <si>
    <t xml:space="preserve">OI016100</t>
  </si>
  <si>
    <t xml:space="preserve">OI016101</t>
  </si>
  <si>
    <t xml:space="preserve">OI016102</t>
  </si>
  <si>
    <t xml:space="preserve">OI016103</t>
  </si>
  <si>
    <t xml:space="preserve">OI016104</t>
  </si>
  <si>
    <t xml:space="preserve">OI016105</t>
  </si>
  <si>
    <t xml:space="preserve">OI016106</t>
  </si>
  <si>
    <t xml:space="preserve">OI016107</t>
  </si>
  <si>
    <t xml:space="preserve">OI016108</t>
  </si>
  <si>
    <t xml:space="preserve">OI016109</t>
  </si>
  <si>
    <t xml:space="preserve">OI016110</t>
  </si>
  <si>
    <t xml:space="preserve">OI016111</t>
  </si>
  <si>
    <t xml:space="preserve">OI016112</t>
  </si>
  <si>
    <t xml:space="preserve">OI016113</t>
  </si>
  <si>
    <t xml:space="preserve">OI016114</t>
  </si>
  <si>
    <t xml:space="preserve">OI016115</t>
  </si>
  <si>
    <t xml:space="preserve">OI016116</t>
  </si>
  <si>
    <t xml:space="preserve">OI016117</t>
  </si>
  <si>
    <t xml:space="preserve">OI016118</t>
  </si>
  <si>
    <t xml:space="preserve">OI016119</t>
  </si>
  <si>
    <t xml:space="preserve">OI016120</t>
  </si>
  <si>
    <t xml:space="preserve">OI016121</t>
  </si>
  <si>
    <t xml:space="preserve">OI016122</t>
  </si>
  <si>
    <t xml:space="preserve">OI016123</t>
  </si>
  <si>
    <t xml:space="preserve">OI016124</t>
  </si>
  <si>
    <t xml:space="preserve">OI016125</t>
  </si>
  <si>
    <t xml:space="preserve">OI016126</t>
  </si>
  <si>
    <t xml:space="preserve">OI016127</t>
  </si>
  <si>
    <t xml:space="preserve">OI016128</t>
  </si>
  <si>
    <t xml:space="preserve">OI016129</t>
  </si>
  <si>
    <t xml:space="preserve">OI016130</t>
  </si>
  <si>
    <t xml:space="preserve">OI016131</t>
  </si>
  <si>
    <t xml:space="preserve">OI016132</t>
  </si>
  <si>
    <t xml:space="preserve">OI016133</t>
  </si>
  <si>
    <t xml:space="preserve">OI016134</t>
  </si>
  <si>
    <t xml:space="preserve">OI016135</t>
  </si>
  <si>
    <t xml:space="preserve">OI016136</t>
  </si>
  <si>
    <t xml:space="preserve">OI016137</t>
  </si>
  <si>
    <t xml:space="preserve">OI016138</t>
  </si>
  <si>
    <t xml:space="preserve">OI016139</t>
  </si>
  <si>
    <t xml:space="preserve">OI016140</t>
  </si>
  <si>
    <t xml:space="preserve">OI016141</t>
  </si>
  <si>
    <t xml:space="preserve">OI016142</t>
  </si>
  <si>
    <t xml:space="preserve">OI016143</t>
  </si>
  <si>
    <t xml:space="preserve">OI016144</t>
  </si>
  <si>
    <t xml:space="preserve">OI016145</t>
  </si>
  <si>
    <t xml:space="preserve">OI016146</t>
  </si>
  <si>
    <t xml:space="preserve">OI016147</t>
  </si>
  <si>
    <t xml:space="preserve">OI016148</t>
  </si>
  <si>
    <t xml:space="preserve">OI016149</t>
  </si>
  <si>
    <t xml:space="preserve">OI016150</t>
  </si>
  <si>
    <t xml:space="preserve">OI016151</t>
  </si>
  <si>
    <t xml:space="preserve">OI016152</t>
  </si>
  <si>
    <t xml:space="preserve">OI016153</t>
  </si>
  <si>
    <t xml:space="preserve">OI016154</t>
  </si>
  <si>
    <t xml:space="preserve">OI016155</t>
  </si>
  <si>
    <t xml:space="preserve">OI016156</t>
  </si>
  <si>
    <t xml:space="preserve">OI016157</t>
  </si>
  <si>
    <t xml:space="preserve">OI016158</t>
  </si>
  <si>
    <t xml:space="preserve">OI016159</t>
  </si>
  <si>
    <t xml:space="preserve">OI016160</t>
  </si>
  <si>
    <t xml:space="preserve">OI016161</t>
  </si>
  <si>
    <t xml:space="preserve">OI016162</t>
  </si>
  <si>
    <t xml:space="preserve">OI016163</t>
  </si>
  <si>
    <t xml:space="preserve">OI016164</t>
  </si>
  <si>
    <t xml:space="preserve">OI016165</t>
  </si>
  <si>
    <t xml:space="preserve">OI016166</t>
  </si>
  <si>
    <t xml:space="preserve">OI016167</t>
  </si>
  <si>
    <t xml:space="preserve">OI016168</t>
  </si>
  <si>
    <t xml:space="preserve">OI016169</t>
  </si>
  <si>
    <t xml:space="preserve">OI016170</t>
  </si>
  <si>
    <t xml:space="preserve">OI016171</t>
  </si>
  <si>
    <t xml:space="preserve">OI016172</t>
  </si>
  <si>
    <t xml:space="preserve">OI016173</t>
  </si>
  <si>
    <t xml:space="preserve">OI016174</t>
  </si>
  <si>
    <t xml:space="preserve">OI016175</t>
  </si>
  <si>
    <t xml:space="preserve">OI016176</t>
  </si>
  <si>
    <t xml:space="preserve">OI016177</t>
  </si>
  <si>
    <t xml:space="preserve">OI016178</t>
  </si>
  <si>
    <t xml:space="preserve">OI016179</t>
  </si>
  <si>
    <t xml:space="preserve">OI016180</t>
  </si>
  <si>
    <t xml:space="preserve">OI016181</t>
  </si>
  <si>
    <t xml:space="preserve">OI016182</t>
  </si>
  <si>
    <t xml:space="preserve">OI016183</t>
  </si>
  <si>
    <t xml:space="preserve">OI016184</t>
  </si>
  <si>
    <t xml:space="preserve">OI016185</t>
  </si>
  <si>
    <t xml:space="preserve">OI016186</t>
  </si>
  <si>
    <t xml:space="preserve">OI016187</t>
  </si>
  <si>
    <t xml:space="preserve">OI016188</t>
  </si>
  <si>
    <t xml:space="preserve">OI016189</t>
  </si>
  <si>
    <t xml:space="preserve">OI016190</t>
  </si>
  <si>
    <t xml:space="preserve">OI016191</t>
  </si>
  <si>
    <t xml:space="preserve">OI016192</t>
  </si>
  <si>
    <t xml:space="preserve">OI016193</t>
  </si>
  <si>
    <t xml:space="preserve">OI016194</t>
  </si>
  <si>
    <t xml:space="preserve">OI016195</t>
  </si>
  <si>
    <t xml:space="preserve">OI016196</t>
  </si>
  <si>
    <t xml:space="preserve">OI016197</t>
  </si>
  <si>
    <t xml:space="preserve">OI016198</t>
  </si>
  <si>
    <t xml:space="preserve">OI016199</t>
  </si>
  <si>
    <t xml:space="preserve">OI016200</t>
  </si>
  <si>
    <t xml:space="preserve">OI016201</t>
  </si>
  <si>
    <t xml:space="preserve">OI016202</t>
  </si>
  <si>
    <t xml:space="preserve">OI016203</t>
  </si>
  <si>
    <t xml:space="preserve">OI016204</t>
  </si>
  <si>
    <t xml:space="preserve">OI016205</t>
  </si>
  <si>
    <t xml:space="preserve">OI016206</t>
  </si>
  <si>
    <t xml:space="preserve">OI016207</t>
  </si>
  <si>
    <t xml:space="preserve">OI016208</t>
  </si>
  <si>
    <t xml:space="preserve">OI016209</t>
  </si>
  <si>
    <t xml:space="preserve">OI016210</t>
  </si>
  <si>
    <t xml:space="preserve">OI016211</t>
  </si>
  <si>
    <t xml:space="preserve">OI016212</t>
  </si>
  <si>
    <t xml:space="preserve">OI016213</t>
  </si>
  <si>
    <t xml:space="preserve">OI016214</t>
  </si>
  <si>
    <t xml:space="preserve">OI016215</t>
  </si>
  <si>
    <t xml:space="preserve">OI016216</t>
  </si>
  <si>
    <t xml:space="preserve">OI016217</t>
  </si>
  <si>
    <t xml:space="preserve">OI016218</t>
  </si>
  <si>
    <t xml:space="preserve">OI016219</t>
  </si>
  <si>
    <t xml:space="preserve">OI016220</t>
  </si>
  <si>
    <t xml:space="preserve">OI016221</t>
  </si>
  <si>
    <t xml:space="preserve">OI016222</t>
  </si>
  <si>
    <t xml:space="preserve">OI016223</t>
  </si>
  <si>
    <t xml:space="preserve">OI016224</t>
  </si>
  <si>
    <t xml:space="preserve">OI016225</t>
  </si>
  <si>
    <t xml:space="preserve">OI016226</t>
  </si>
  <si>
    <t xml:space="preserve">OI016227</t>
  </si>
  <si>
    <t xml:space="preserve">OI016228</t>
  </si>
  <si>
    <t xml:space="preserve">OI016229</t>
  </si>
  <si>
    <t xml:space="preserve">OI016230</t>
  </si>
  <si>
    <t xml:space="preserve">OI016231</t>
  </si>
  <si>
    <t xml:space="preserve">OI016232</t>
  </si>
  <si>
    <t xml:space="preserve">OI016233</t>
  </si>
  <si>
    <t xml:space="preserve">OI016234</t>
  </si>
  <si>
    <t xml:space="preserve">OI016235</t>
  </si>
  <si>
    <t xml:space="preserve">OI016236</t>
  </si>
  <si>
    <t xml:space="preserve">OI016237</t>
  </si>
  <si>
    <t xml:space="preserve">OI016238</t>
  </si>
  <si>
    <t xml:space="preserve">OI016239</t>
  </si>
  <si>
    <t xml:space="preserve">OI016240</t>
  </si>
  <si>
    <t xml:space="preserve">OI016241</t>
  </si>
  <si>
    <t xml:space="preserve">OI016242</t>
  </si>
  <si>
    <t xml:space="preserve">OI016243</t>
  </si>
  <si>
    <t xml:space="preserve">OI016244</t>
  </si>
  <si>
    <t xml:space="preserve">OI016245</t>
  </si>
  <si>
    <t xml:space="preserve">OI016246</t>
  </si>
  <si>
    <t xml:space="preserve">OI016247</t>
  </si>
  <si>
    <t xml:space="preserve">OI016248</t>
  </si>
  <si>
    <t xml:space="preserve">OI016249</t>
  </si>
  <si>
    <t xml:space="preserve">OI016250</t>
  </si>
  <si>
    <t xml:space="preserve">OI016251</t>
  </si>
  <si>
    <t xml:space="preserve">OI016252</t>
  </si>
  <si>
    <t xml:space="preserve">OI016253</t>
  </si>
  <si>
    <t xml:space="preserve">OI016254</t>
  </si>
  <si>
    <t xml:space="preserve">OI016255</t>
  </si>
  <si>
    <t xml:space="preserve">OI016256</t>
  </si>
  <si>
    <t xml:space="preserve">OI016257</t>
  </si>
  <si>
    <t xml:space="preserve">OI016258</t>
  </si>
  <si>
    <t xml:space="preserve">OI016259</t>
  </si>
  <si>
    <t xml:space="preserve">OI016260</t>
  </si>
  <si>
    <t xml:space="preserve">OI016261</t>
  </si>
  <si>
    <t xml:space="preserve">OI016262</t>
  </si>
  <si>
    <t xml:space="preserve">OI016263</t>
  </si>
  <si>
    <t xml:space="preserve">OI016264</t>
  </si>
  <si>
    <t xml:space="preserve">OI016265</t>
  </si>
  <si>
    <t xml:space="preserve">OI016266</t>
  </si>
  <si>
    <t xml:space="preserve">OI016267</t>
  </si>
  <si>
    <t xml:space="preserve">OI016268</t>
  </si>
  <si>
    <t xml:space="preserve">OI016269</t>
  </si>
  <si>
    <t xml:space="preserve">OI016270</t>
  </si>
  <si>
    <t xml:space="preserve">OI016271</t>
  </si>
  <si>
    <t xml:space="preserve">OI016272</t>
  </si>
  <si>
    <t xml:space="preserve">OI016273</t>
  </si>
  <si>
    <t xml:space="preserve">OI016274</t>
  </si>
  <si>
    <t xml:space="preserve">OI016275</t>
  </si>
  <si>
    <t xml:space="preserve">OI016276</t>
  </si>
  <si>
    <t xml:space="preserve">OI016277</t>
  </si>
  <si>
    <t xml:space="preserve">OI016278</t>
  </si>
  <si>
    <t xml:space="preserve">OI016279</t>
  </si>
  <si>
    <t xml:space="preserve">OI016280</t>
  </si>
  <si>
    <t xml:space="preserve">OI016281</t>
  </si>
  <si>
    <t xml:space="preserve">OI016282</t>
  </si>
  <si>
    <t xml:space="preserve">OI016283</t>
  </si>
  <si>
    <t xml:space="preserve">OI016284</t>
  </si>
  <si>
    <t xml:space="preserve">OI016285</t>
  </si>
  <si>
    <t xml:space="preserve">OI016286</t>
  </si>
  <si>
    <t xml:space="preserve">OI016287</t>
  </si>
  <si>
    <t xml:space="preserve">OI016288</t>
  </si>
  <si>
    <t xml:space="preserve">OI016289</t>
  </si>
  <si>
    <t xml:space="preserve">OI016290</t>
  </si>
  <si>
    <t xml:space="preserve">OI016291</t>
  </si>
  <si>
    <t xml:space="preserve">OI016292</t>
  </si>
  <si>
    <t xml:space="preserve">OI016293</t>
  </si>
  <si>
    <t xml:space="preserve">OI016294</t>
  </si>
  <si>
    <t xml:space="preserve">OI016295</t>
  </si>
  <si>
    <t xml:space="preserve">OI016296</t>
  </si>
  <si>
    <t xml:space="preserve">OI016297</t>
  </si>
  <si>
    <t xml:space="preserve">OI016298</t>
  </si>
  <si>
    <t xml:space="preserve">OI016299</t>
  </si>
  <si>
    <t xml:space="preserve">OI016300</t>
  </si>
  <si>
    <t xml:space="preserve">OI016301</t>
  </si>
  <si>
    <t xml:space="preserve">OI016302</t>
  </si>
  <si>
    <t xml:space="preserve">OI016303</t>
  </si>
  <si>
    <t xml:space="preserve">OI016304</t>
  </si>
  <si>
    <t xml:space="preserve">OI016305</t>
  </si>
  <si>
    <t xml:space="preserve">OI016306</t>
  </si>
  <si>
    <t xml:space="preserve">OI016307</t>
  </si>
  <si>
    <t xml:space="preserve">OI016308</t>
  </si>
  <si>
    <t xml:space="preserve">OI016309</t>
  </si>
  <si>
    <t xml:space="preserve">OI016310</t>
  </si>
  <si>
    <t xml:space="preserve">OI016311</t>
  </si>
  <si>
    <t xml:space="preserve">OI016312</t>
  </si>
  <si>
    <t xml:space="preserve">OI016313</t>
  </si>
  <si>
    <t xml:space="preserve">OI016314</t>
  </si>
  <si>
    <t xml:space="preserve">OI016315</t>
  </si>
  <si>
    <t xml:space="preserve">OI016316</t>
  </si>
  <si>
    <t xml:space="preserve">OI016317</t>
  </si>
  <si>
    <t xml:space="preserve">OI016318</t>
  </si>
  <si>
    <t xml:space="preserve">OI016319</t>
  </si>
  <si>
    <t xml:space="preserve">OI016320</t>
  </si>
  <si>
    <t xml:space="preserve">OI016321</t>
  </si>
  <si>
    <t xml:space="preserve">OI016322</t>
  </si>
  <si>
    <t xml:space="preserve">OI016323</t>
  </si>
  <si>
    <t xml:space="preserve">OI016324</t>
  </si>
  <si>
    <t xml:space="preserve">OI016325</t>
  </si>
  <si>
    <t xml:space="preserve">OI016326</t>
  </si>
  <si>
    <t xml:space="preserve">OI016327</t>
  </si>
  <si>
    <t xml:space="preserve">OI016328</t>
  </si>
  <si>
    <t xml:space="preserve">OI016329</t>
  </si>
  <si>
    <t xml:space="preserve">OI016330</t>
  </si>
  <si>
    <t xml:space="preserve">OI016331</t>
  </si>
  <si>
    <t xml:space="preserve">OI016332</t>
  </si>
  <si>
    <t xml:space="preserve">OI016333</t>
  </si>
  <si>
    <t xml:space="preserve">OI016334</t>
  </si>
  <si>
    <t xml:space="preserve">OI016335</t>
  </si>
  <si>
    <t xml:space="preserve">OI016336</t>
  </si>
  <si>
    <t xml:space="preserve">OI016337</t>
  </si>
  <si>
    <t xml:space="preserve">OI016338</t>
  </si>
  <si>
    <t xml:space="preserve">OI016339</t>
  </si>
  <si>
    <t xml:space="preserve">OI016340</t>
  </si>
  <si>
    <t xml:space="preserve">OI016341</t>
  </si>
  <si>
    <t xml:space="preserve">OI016342</t>
  </si>
  <si>
    <t xml:space="preserve">OI016343</t>
  </si>
  <si>
    <t xml:space="preserve">OI016344</t>
  </si>
  <si>
    <t xml:space="preserve">OI016345</t>
  </si>
  <si>
    <t xml:space="preserve">OI016346</t>
  </si>
  <si>
    <t xml:space="preserve">OI016347</t>
  </si>
  <si>
    <t xml:space="preserve">OI016348</t>
  </si>
  <si>
    <t xml:space="preserve">OI016349</t>
  </si>
  <si>
    <t xml:space="preserve">OI016350</t>
  </si>
  <si>
    <t xml:space="preserve">OI016351</t>
  </si>
  <si>
    <t xml:space="preserve">OI016352</t>
  </si>
  <si>
    <t xml:space="preserve">OI016353</t>
  </si>
  <si>
    <t xml:space="preserve">OI016354</t>
  </si>
  <si>
    <t xml:space="preserve">OI016355</t>
  </si>
  <si>
    <t xml:space="preserve">OI016356</t>
  </si>
  <si>
    <t xml:space="preserve">OI016357</t>
  </si>
  <si>
    <t xml:space="preserve">OI016358</t>
  </si>
  <si>
    <t xml:space="preserve">OI016359</t>
  </si>
  <si>
    <t xml:space="preserve">OI016360</t>
  </si>
  <si>
    <t xml:space="preserve">OI016361</t>
  </si>
  <si>
    <t xml:space="preserve">OI016362</t>
  </si>
  <si>
    <t xml:space="preserve">OI016363</t>
  </si>
  <si>
    <t xml:space="preserve">OI016364</t>
  </si>
  <si>
    <t xml:space="preserve">OI016365</t>
  </si>
  <si>
    <t xml:space="preserve">OI016366</t>
  </si>
  <si>
    <t xml:space="preserve">OI016367</t>
  </si>
  <si>
    <t xml:space="preserve">OI016368</t>
  </si>
  <si>
    <t xml:space="preserve">OI016369</t>
  </si>
  <si>
    <t xml:space="preserve">OI016370</t>
  </si>
  <si>
    <t xml:space="preserve">OI016371</t>
  </si>
  <si>
    <t xml:space="preserve">OI016372</t>
  </si>
  <si>
    <t xml:space="preserve">OI016373</t>
  </si>
  <si>
    <t xml:space="preserve">OI016374</t>
  </si>
  <si>
    <t xml:space="preserve">OI016375</t>
  </si>
  <si>
    <t xml:space="preserve">OI016376</t>
  </si>
  <si>
    <t xml:space="preserve">OI016377</t>
  </si>
  <si>
    <t xml:space="preserve">OI016378</t>
  </si>
  <si>
    <t xml:space="preserve">OI016379</t>
  </si>
  <si>
    <t xml:space="preserve">OI016380</t>
  </si>
  <si>
    <t xml:space="preserve">OI016381</t>
  </si>
  <si>
    <t xml:space="preserve">OI016382</t>
  </si>
  <si>
    <t xml:space="preserve">OI016383</t>
  </si>
  <si>
    <t xml:space="preserve">OI016384</t>
  </si>
  <si>
    <t xml:space="preserve">OI016385</t>
  </si>
  <si>
    <t xml:space="preserve">OI016386</t>
  </si>
  <si>
    <t xml:space="preserve">OI016387</t>
  </si>
  <si>
    <t xml:space="preserve">OI016388</t>
  </si>
  <si>
    <t xml:space="preserve">OI016389</t>
  </si>
  <si>
    <t xml:space="preserve">OI016390</t>
  </si>
  <si>
    <t xml:space="preserve">OI016391</t>
  </si>
  <si>
    <t xml:space="preserve">OI016392</t>
  </si>
  <si>
    <t xml:space="preserve">OI016393</t>
  </si>
  <si>
    <t xml:space="preserve">OI016394</t>
  </si>
  <si>
    <t xml:space="preserve">OI016395</t>
  </si>
  <si>
    <t xml:space="preserve">OI016396</t>
  </si>
  <si>
    <t xml:space="preserve">OI016397</t>
  </si>
  <si>
    <t xml:space="preserve">OI016398</t>
  </si>
  <si>
    <t xml:space="preserve">OI016399</t>
  </si>
  <si>
    <t xml:space="preserve">OI016400</t>
  </si>
  <si>
    <t xml:space="preserve">OI016401</t>
  </si>
  <si>
    <t xml:space="preserve">OI016402</t>
  </si>
  <si>
    <t xml:space="preserve">OI016403</t>
  </si>
  <si>
    <t xml:space="preserve">OI016404</t>
  </si>
  <si>
    <t xml:space="preserve">OI016405</t>
  </si>
  <si>
    <t xml:space="preserve">OI016406</t>
  </si>
  <si>
    <t xml:space="preserve">OI016407</t>
  </si>
  <si>
    <t xml:space="preserve">OI016408</t>
  </si>
  <si>
    <t xml:space="preserve">OI016409</t>
  </si>
  <si>
    <t xml:space="preserve">OI016410</t>
  </si>
  <si>
    <t xml:space="preserve">OI016411</t>
  </si>
  <si>
    <t xml:space="preserve">OI016412</t>
  </si>
  <si>
    <t xml:space="preserve">OI016413</t>
  </si>
  <si>
    <t xml:space="preserve">OI016414</t>
  </si>
  <si>
    <t xml:space="preserve">OI016415</t>
  </si>
  <si>
    <t xml:space="preserve">OI016416</t>
  </si>
  <si>
    <t xml:space="preserve">OI016417</t>
  </si>
  <si>
    <t xml:space="preserve">OI016418</t>
  </si>
  <si>
    <t xml:space="preserve">return_id</t>
  </si>
  <si>
    <t xml:space="preserve">return_date</t>
  </si>
  <si>
    <t xml:space="preserve">return_reason</t>
  </si>
  <si>
    <t xml:space="preserve">refund_amount</t>
  </si>
  <si>
    <t xml:space="preserve">RET00001</t>
  </si>
  <si>
    <t xml:space="preserve">RET00002</t>
  </si>
  <si>
    <t xml:space="preserve">RET00003</t>
  </si>
  <si>
    <t xml:space="preserve">RET00004</t>
  </si>
  <si>
    <t xml:space="preserve">RET00005</t>
  </si>
  <si>
    <t xml:space="preserve">RET00006</t>
  </si>
  <si>
    <t xml:space="preserve">RET00007</t>
  </si>
  <si>
    <t xml:space="preserve">RET00008</t>
  </si>
  <si>
    <t xml:space="preserve">RET00009</t>
  </si>
  <si>
    <t xml:space="preserve">RET00010</t>
  </si>
  <si>
    <t xml:space="preserve">RET00011</t>
  </si>
  <si>
    <t xml:space="preserve">RET00012</t>
  </si>
  <si>
    <t xml:space="preserve">RET00013</t>
  </si>
  <si>
    <t xml:space="preserve">RET00014</t>
  </si>
  <si>
    <t xml:space="preserve">RET00015</t>
  </si>
  <si>
    <t xml:space="preserve">RET00016</t>
  </si>
  <si>
    <t xml:space="preserve">RET00017</t>
  </si>
  <si>
    <t xml:space="preserve">RET00018</t>
  </si>
  <si>
    <t xml:space="preserve">RET00019</t>
  </si>
  <si>
    <t xml:space="preserve">RET00020</t>
  </si>
  <si>
    <t xml:space="preserve">RET00021</t>
  </si>
  <si>
    <t xml:space="preserve">RET00022</t>
  </si>
  <si>
    <t xml:space="preserve">RET00023</t>
  </si>
  <si>
    <t xml:space="preserve">RET00024</t>
  </si>
  <si>
    <t xml:space="preserve">RET00025</t>
  </si>
  <si>
    <t xml:space="preserve">RET00026</t>
  </si>
  <si>
    <t xml:space="preserve">RET00027</t>
  </si>
  <si>
    <t xml:space="preserve">RET00028</t>
  </si>
  <si>
    <t xml:space="preserve">RET00029</t>
  </si>
  <si>
    <t xml:space="preserve">RET00030</t>
  </si>
  <si>
    <t xml:space="preserve">RET00031</t>
  </si>
  <si>
    <t xml:space="preserve">RET00032</t>
  </si>
  <si>
    <t xml:space="preserve">RET00033</t>
  </si>
  <si>
    <t xml:space="preserve">RET00034</t>
  </si>
  <si>
    <t xml:space="preserve">RET00035</t>
  </si>
  <si>
    <t xml:space="preserve">RET00036</t>
  </si>
  <si>
    <t xml:space="preserve">RET00037</t>
  </si>
  <si>
    <t xml:space="preserve">RET00038</t>
  </si>
  <si>
    <t xml:space="preserve">RET00039</t>
  </si>
  <si>
    <t xml:space="preserve">RET00040</t>
  </si>
  <si>
    <t xml:space="preserve">RET00041</t>
  </si>
  <si>
    <t xml:space="preserve">RET00042</t>
  </si>
  <si>
    <t xml:space="preserve">RET00043</t>
  </si>
  <si>
    <t xml:space="preserve">RET00044</t>
  </si>
  <si>
    <t xml:space="preserve">RET00045</t>
  </si>
  <si>
    <t xml:space="preserve">RET00046</t>
  </si>
  <si>
    <t xml:space="preserve">RET00047</t>
  </si>
  <si>
    <t xml:space="preserve">RET00048</t>
  </si>
  <si>
    <t xml:space="preserve">RET00049</t>
  </si>
  <si>
    <t xml:space="preserve">RET00050</t>
  </si>
  <si>
    <t xml:space="preserve">RET00051</t>
  </si>
  <si>
    <t xml:space="preserve">2026-01-02</t>
  </si>
  <si>
    <t xml:space="preserve">RET00052</t>
  </si>
  <si>
    <t xml:space="preserve">RET00053</t>
  </si>
  <si>
    <t xml:space="preserve">RET00054</t>
  </si>
  <si>
    <t xml:space="preserve">RET00055</t>
  </si>
  <si>
    <t xml:space="preserve">RET00056</t>
  </si>
  <si>
    <t xml:space="preserve">RET00057</t>
  </si>
  <si>
    <t xml:space="preserve">RET00058</t>
  </si>
  <si>
    <t xml:space="preserve">RET00059</t>
  </si>
  <si>
    <t xml:space="preserve">RET00060</t>
  </si>
  <si>
    <t xml:space="preserve">RET00061</t>
  </si>
  <si>
    <t xml:space="preserve">RET00062</t>
  </si>
  <si>
    <t xml:space="preserve">RET00063</t>
  </si>
  <si>
    <t xml:space="preserve">RET00064</t>
  </si>
  <si>
    <t xml:space="preserve">RET00065</t>
  </si>
  <si>
    <t xml:space="preserve">RET00066</t>
  </si>
  <si>
    <t xml:space="preserve">RET00067</t>
  </si>
  <si>
    <t xml:space="preserve">RET00068</t>
  </si>
  <si>
    <t xml:space="preserve">RET00069</t>
  </si>
  <si>
    <t xml:space="preserve">RET00070</t>
  </si>
  <si>
    <t xml:space="preserve">RET00071</t>
  </si>
  <si>
    <t xml:space="preserve">RET00072</t>
  </si>
  <si>
    <t xml:space="preserve">2026-01-01</t>
  </si>
  <si>
    <t xml:space="preserve">RET00073</t>
  </si>
  <si>
    <t xml:space="preserve">RET00074</t>
  </si>
  <si>
    <t xml:space="preserve">RET00075</t>
  </si>
  <si>
    <t xml:space="preserve">RET00076</t>
  </si>
  <si>
    <t xml:space="preserve">RET00077</t>
  </si>
  <si>
    <t xml:space="preserve">RET00078</t>
  </si>
  <si>
    <t xml:space="preserve">RET00079</t>
  </si>
  <si>
    <t xml:space="preserve">RET00080</t>
  </si>
  <si>
    <t xml:space="preserve">RET00081</t>
  </si>
  <si>
    <t xml:space="preserve">RET00082</t>
  </si>
  <si>
    <t xml:space="preserve">RET00083</t>
  </si>
  <si>
    <t xml:space="preserve">RET00084</t>
  </si>
  <si>
    <t xml:space="preserve">RET00085</t>
  </si>
  <si>
    <t xml:space="preserve">RET00086</t>
  </si>
  <si>
    <t xml:space="preserve">RET00087</t>
  </si>
  <si>
    <t xml:space="preserve">RET00088</t>
  </si>
  <si>
    <t xml:space="preserve">RET00089</t>
  </si>
  <si>
    <t xml:space="preserve">RET00090</t>
  </si>
  <si>
    <t xml:space="preserve">RET00091</t>
  </si>
  <si>
    <t xml:space="preserve">RET00092</t>
  </si>
  <si>
    <t xml:space="preserve">RET00093</t>
  </si>
  <si>
    <t xml:space="preserve">RET00094</t>
  </si>
  <si>
    <t xml:space="preserve">RET00095</t>
  </si>
  <si>
    <t xml:space="preserve">RET00096</t>
  </si>
  <si>
    <t xml:space="preserve">RET00097</t>
  </si>
  <si>
    <t xml:space="preserve">RET00098</t>
  </si>
  <si>
    <t xml:space="preserve">RET00099</t>
  </si>
  <si>
    <t xml:space="preserve">RET00100</t>
  </si>
  <si>
    <t xml:space="preserve">RET00101</t>
  </si>
  <si>
    <t xml:space="preserve">RET00102</t>
  </si>
  <si>
    <t xml:space="preserve">RET00103</t>
  </si>
  <si>
    <t xml:space="preserve">RET00104</t>
  </si>
  <si>
    <t xml:space="preserve">RET00105</t>
  </si>
  <si>
    <t xml:space="preserve">RET00106</t>
  </si>
  <si>
    <t xml:space="preserve">RET00107</t>
  </si>
  <si>
    <t xml:space="preserve">RET00108</t>
  </si>
  <si>
    <t xml:space="preserve">RET00109</t>
  </si>
  <si>
    <t xml:space="preserve">RET00110</t>
  </si>
  <si>
    <t xml:space="preserve">RET00111</t>
  </si>
  <si>
    <t xml:space="preserve">RET00112</t>
  </si>
  <si>
    <t xml:space="preserve">RET00113</t>
  </si>
  <si>
    <t xml:space="preserve">RET00114</t>
  </si>
  <si>
    <t xml:space="preserve">RET00115</t>
  </si>
  <si>
    <t xml:space="preserve">RET00116</t>
  </si>
  <si>
    <t xml:space="preserve">RET00117</t>
  </si>
  <si>
    <t xml:space="preserve">RET00118</t>
  </si>
  <si>
    <t xml:space="preserve">RET00119</t>
  </si>
  <si>
    <t xml:space="preserve">RET00120</t>
  </si>
  <si>
    <t xml:space="preserve">RET00121</t>
  </si>
  <si>
    <t xml:space="preserve">RET00122</t>
  </si>
  <si>
    <t xml:space="preserve">RET00123</t>
  </si>
  <si>
    <t xml:space="preserve">RET00124</t>
  </si>
  <si>
    <t xml:space="preserve">RET00125</t>
  </si>
  <si>
    <t xml:space="preserve">RET00126</t>
  </si>
  <si>
    <t xml:space="preserve">RET00127</t>
  </si>
  <si>
    <t xml:space="preserve">RET00128</t>
  </si>
  <si>
    <t xml:space="preserve">RET00129</t>
  </si>
  <si>
    <t xml:space="preserve">RET00130</t>
  </si>
  <si>
    <t xml:space="preserve">RET00131</t>
  </si>
  <si>
    <t xml:space="preserve">RET00132</t>
  </si>
  <si>
    <t xml:space="preserve">RET00133</t>
  </si>
  <si>
    <t xml:space="preserve">RET00134</t>
  </si>
  <si>
    <t xml:space="preserve">RET00135</t>
  </si>
  <si>
    <t xml:space="preserve">RET00136</t>
  </si>
  <si>
    <t xml:space="preserve">RET00137</t>
  </si>
  <si>
    <t xml:space="preserve">RET00138</t>
  </si>
  <si>
    <t xml:space="preserve">RET00139</t>
  </si>
  <si>
    <t xml:space="preserve">RET00140</t>
  </si>
  <si>
    <t xml:space="preserve">RET00141</t>
  </si>
  <si>
    <t xml:space="preserve">RET00142</t>
  </si>
  <si>
    <t xml:space="preserve">RET00143</t>
  </si>
  <si>
    <t xml:space="preserve">RET00144</t>
  </si>
  <si>
    <t xml:space="preserve">RET00145</t>
  </si>
  <si>
    <t xml:space="preserve">2026-01-03</t>
  </si>
  <si>
    <t xml:space="preserve">RET00146</t>
  </si>
  <si>
    <t xml:space="preserve">RET00147</t>
  </si>
  <si>
    <t xml:space="preserve">RET00148</t>
  </si>
  <si>
    <t xml:space="preserve">RET00149</t>
  </si>
  <si>
    <t xml:space="preserve">RET00150</t>
  </si>
  <si>
    <t xml:space="preserve">RET00151</t>
  </si>
  <si>
    <t xml:space="preserve">RET00152</t>
  </si>
  <si>
    <t xml:space="preserve">RET00153</t>
  </si>
  <si>
    <t xml:space="preserve">RET00154</t>
  </si>
  <si>
    <t xml:space="preserve">RET00155</t>
  </si>
  <si>
    <t xml:space="preserve">RET00156</t>
  </si>
  <si>
    <t xml:space="preserve">RET00157</t>
  </si>
  <si>
    <t xml:space="preserve">RET00158</t>
  </si>
  <si>
    <t xml:space="preserve">RET00159</t>
  </si>
  <si>
    <t xml:space="preserve">RET00160</t>
  </si>
  <si>
    <t xml:space="preserve">RET00161</t>
  </si>
  <si>
    <t xml:space="preserve">RET00162</t>
  </si>
  <si>
    <t xml:space="preserve">RET00163</t>
  </si>
  <si>
    <t xml:space="preserve">RET00164</t>
  </si>
  <si>
    <t xml:space="preserve">RET00165</t>
  </si>
  <si>
    <t xml:space="preserve">RET00166</t>
  </si>
  <si>
    <t xml:space="preserve">RET00167</t>
  </si>
  <si>
    <t xml:space="preserve">RET00168</t>
  </si>
  <si>
    <t xml:space="preserve">RET00169</t>
  </si>
  <si>
    <t xml:space="preserve">RET00170</t>
  </si>
  <si>
    <t xml:space="preserve">RET00171</t>
  </si>
  <si>
    <t xml:space="preserve">RET00172</t>
  </si>
  <si>
    <t xml:space="preserve">RET00173</t>
  </si>
  <si>
    <t xml:space="preserve">RET00174</t>
  </si>
  <si>
    <t xml:space="preserve">RET00175</t>
  </si>
  <si>
    <t xml:space="preserve">RET00176</t>
  </si>
  <si>
    <t xml:space="preserve">RET00177</t>
  </si>
  <si>
    <t xml:space="preserve">RET00178</t>
  </si>
  <si>
    <t xml:space="preserve">RET00179</t>
  </si>
  <si>
    <t xml:space="preserve">RET00180</t>
  </si>
  <si>
    <t xml:space="preserve">RET00181</t>
  </si>
  <si>
    <t xml:space="preserve">RET00182</t>
  </si>
  <si>
    <t xml:space="preserve">RET00183</t>
  </si>
  <si>
    <t xml:space="preserve">RET00184</t>
  </si>
  <si>
    <t xml:space="preserve">RET00185</t>
  </si>
  <si>
    <t xml:space="preserve">RET00186</t>
  </si>
  <si>
    <t xml:space="preserve">RET00187</t>
  </si>
  <si>
    <t xml:space="preserve">RET00188</t>
  </si>
  <si>
    <t xml:space="preserve">RET00189</t>
  </si>
  <si>
    <t xml:space="preserve">RET00190</t>
  </si>
  <si>
    <t xml:space="preserve">RET00191</t>
  </si>
  <si>
    <t xml:space="preserve">RET00192</t>
  </si>
  <si>
    <t xml:space="preserve">RET00193</t>
  </si>
  <si>
    <t xml:space="preserve">RET00194</t>
  </si>
  <si>
    <t xml:space="preserve">RET00195</t>
  </si>
  <si>
    <t xml:space="preserve">2026-01-10</t>
  </si>
  <si>
    <t xml:space="preserve">RET00196</t>
  </si>
  <si>
    <t xml:space="preserve">RET00197</t>
  </si>
  <si>
    <t xml:space="preserve">RET00198</t>
  </si>
  <si>
    <t xml:space="preserve">RET00199</t>
  </si>
  <si>
    <t xml:space="preserve">RET00200</t>
  </si>
  <si>
    <t xml:space="preserve">RET00201</t>
  </si>
  <si>
    <t xml:space="preserve">RET00202</t>
  </si>
  <si>
    <t xml:space="preserve">RET00203</t>
  </si>
  <si>
    <t xml:space="preserve">RET00204</t>
  </si>
  <si>
    <t xml:space="preserve">RET00205</t>
  </si>
  <si>
    <t xml:space="preserve">RET00206</t>
  </si>
  <si>
    <t xml:space="preserve">2026-01-06</t>
  </si>
  <si>
    <t xml:space="preserve">RET00207</t>
  </si>
  <si>
    <t xml:space="preserve">RET00208</t>
  </si>
  <si>
    <t xml:space="preserve">RET00209</t>
  </si>
  <si>
    <t xml:space="preserve">RET00210</t>
  </si>
  <si>
    <t xml:space="preserve">RET00211</t>
  </si>
  <si>
    <t xml:space="preserve">RET00212</t>
  </si>
  <si>
    <t xml:space="preserve">RET00213</t>
  </si>
  <si>
    <t xml:space="preserve">RET00214</t>
  </si>
  <si>
    <t xml:space="preserve">RET00215</t>
  </si>
  <si>
    <t xml:space="preserve">RET00216</t>
  </si>
  <si>
    <t xml:space="preserve">RET00217</t>
  </si>
  <si>
    <t xml:space="preserve">RET00218</t>
  </si>
  <si>
    <t xml:space="preserve">RET00219</t>
  </si>
  <si>
    <t xml:space="preserve">RET00220</t>
  </si>
  <si>
    <t xml:space="preserve">RET00221</t>
  </si>
  <si>
    <t xml:space="preserve">RET00222</t>
  </si>
  <si>
    <t xml:space="preserve">RET00223</t>
  </si>
  <si>
    <t xml:space="preserve">RET00224</t>
  </si>
  <si>
    <t xml:space="preserve">RET00225</t>
  </si>
  <si>
    <t xml:space="preserve">RET00226</t>
  </si>
  <si>
    <t xml:space="preserve">RET00227</t>
  </si>
  <si>
    <t xml:space="preserve">RET00228</t>
  </si>
  <si>
    <t xml:space="preserve">RET00229</t>
  </si>
  <si>
    <t xml:space="preserve">RET00230</t>
  </si>
  <si>
    <t xml:space="preserve">RET00231</t>
  </si>
  <si>
    <t xml:space="preserve">RET00232</t>
  </si>
  <si>
    <t xml:space="preserve">RET00233</t>
  </si>
  <si>
    <t xml:space="preserve">RET00234</t>
  </si>
  <si>
    <t xml:space="preserve">RET00235</t>
  </si>
  <si>
    <t xml:space="preserve">RET00236</t>
  </si>
  <si>
    <t xml:space="preserve">RET00237</t>
  </si>
  <si>
    <t xml:space="preserve">RET00238</t>
  </si>
  <si>
    <t xml:space="preserve">RET00239</t>
  </si>
  <si>
    <t xml:space="preserve">RET00240</t>
  </si>
  <si>
    <t xml:space="preserve">RET00241</t>
  </si>
  <si>
    <t xml:space="preserve">RET00242</t>
  </si>
  <si>
    <t xml:space="preserve">RET00243</t>
  </si>
  <si>
    <t xml:space="preserve">RET00244</t>
  </si>
  <si>
    <t xml:space="preserve">RET00245</t>
  </si>
  <si>
    <t xml:space="preserve">RET00246</t>
  </si>
  <si>
    <t xml:space="preserve">RET00247</t>
  </si>
  <si>
    <t xml:space="preserve">RET00248</t>
  </si>
  <si>
    <t xml:space="preserve">RET00249</t>
  </si>
  <si>
    <t xml:space="preserve">RET00250</t>
  </si>
  <si>
    <t xml:space="preserve">RET00251</t>
  </si>
  <si>
    <t xml:space="preserve">RET00252</t>
  </si>
  <si>
    <t xml:space="preserve">RET00253</t>
  </si>
  <si>
    <t xml:space="preserve">RET00254</t>
  </si>
  <si>
    <t xml:space="preserve">RET00255</t>
  </si>
  <si>
    <t xml:space="preserve">RET00256</t>
  </si>
  <si>
    <t xml:space="preserve">RET00257</t>
  </si>
  <si>
    <t xml:space="preserve">RET00258</t>
  </si>
  <si>
    <t xml:space="preserve">RET00259</t>
  </si>
  <si>
    <t xml:space="preserve">RET00260</t>
  </si>
  <si>
    <t xml:space="preserve">RET00261</t>
  </si>
  <si>
    <t xml:space="preserve">RET00262</t>
  </si>
  <si>
    <t xml:space="preserve">RET00263</t>
  </si>
  <si>
    <t xml:space="preserve">RET00264</t>
  </si>
  <si>
    <t xml:space="preserve">RET00265</t>
  </si>
  <si>
    <t xml:space="preserve">RET00266</t>
  </si>
  <si>
    <t xml:space="preserve">RET00267</t>
  </si>
  <si>
    <t xml:space="preserve">RET00268</t>
  </si>
  <si>
    <t xml:space="preserve">RET00269</t>
  </si>
  <si>
    <t xml:space="preserve">RET00270</t>
  </si>
  <si>
    <t xml:space="preserve">RET00271</t>
  </si>
  <si>
    <t xml:space="preserve">RET00272</t>
  </si>
  <si>
    <t xml:space="preserve">RET00273</t>
  </si>
  <si>
    <t xml:space="preserve">RET00274</t>
  </si>
  <si>
    <t xml:space="preserve">RET00275</t>
  </si>
  <si>
    <t xml:space="preserve">RET00276</t>
  </si>
  <si>
    <t xml:space="preserve">RET00277</t>
  </si>
  <si>
    <t xml:space="preserve">RET00278</t>
  </si>
  <si>
    <t xml:space="preserve">RET00279</t>
  </si>
  <si>
    <t xml:space="preserve">RET00280</t>
  </si>
  <si>
    <t xml:space="preserve">RET00281</t>
  </si>
  <si>
    <t xml:space="preserve">RET00282</t>
  </si>
  <si>
    <t xml:space="preserve">RET00283</t>
  </si>
  <si>
    <t xml:space="preserve">RET00284</t>
  </si>
  <si>
    <t xml:space="preserve">RET00285</t>
  </si>
  <si>
    <t xml:space="preserve">RET00286</t>
  </si>
  <si>
    <t xml:space="preserve">RET00287</t>
  </si>
  <si>
    <t xml:space="preserve">RET00288</t>
  </si>
  <si>
    <t xml:space="preserve">RET00289</t>
  </si>
  <si>
    <t xml:space="preserve">RET00290</t>
  </si>
  <si>
    <t xml:space="preserve">RET00291</t>
  </si>
  <si>
    <t xml:space="preserve">RET00292</t>
  </si>
  <si>
    <t xml:space="preserve">RET00293</t>
  </si>
  <si>
    <t xml:space="preserve">RET00294</t>
  </si>
  <si>
    <t xml:space="preserve">RET00295</t>
  </si>
  <si>
    <t xml:space="preserve">RET00296</t>
  </si>
  <si>
    <t xml:space="preserve">RET00297</t>
  </si>
  <si>
    <t xml:space="preserve">RET00298</t>
  </si>
  <si>
    <t xml:space="preserve">RET00299</t>
  </si>
  <si>
    <t xml:space="preserve">RET00300</t>
  </si>
  <si>
    <t xml:space="preserve">RET00301</t>
  </si>
  <si>
    <t xml:space="preserve">RET00302</t>
  </si>
  <si>
    <t xml:space="preserve">RET00303</t>
  </si>
  <si>
    <t xml:space="preserve">RET00304</t>
  </si>
  <si>
    <t xml:space="preserve">RET00305</t>
  </si>
  <si>
    <t xml:space="preserve">RET00306</t>
  </si>
  <si>
    <t xml:space="preserve">RET00307</t>
  </si>
  <si>
    <t xml:space="preserve">RET00308</t>
  </si>
  <si>
    <t xml:space="preserve">RET00309</t>
  </si>
  <si>
    <t xml:space="preserve">RET00310</t>
  </si>
  <si>
    <t xml:space="preserve">RET00311</t>
  </si>
  <si>
    <t xml:space="preserve">RET00312</t>
  </si>
  <si>
    <t xml:space="preserve">RET00313</t>
  </si>
  <si>
    <t xml:space="preserve">RET00314</t>
  </si>
  <si>
    <t xml:space="preserve">RET00315</t>
  </si>
  <si>
    <t xml:space="preserve">RET00316</t>
  </si>
  <si>
    <t xml:space="preserve">RET00317</t>
  </si>
  <si>
    <t xml:space="preserve">RET00318</t>
  </si>
  <si>
    <t xml:space="preserve">RET00319</t>
  </si>
  <si>
    <t xml:space="preserve">RET00320</t>
  </si>
  <si>
    <t xml:space="preserve">RET00321</t>
  </si>
  <si>
    <t xml:space="preserve">RET00322</t>
  </si>
  <si>
    <t xml:space="preserve">RET00323</t>
  </si>
  <si>
    <t xml:space="preserve">RET00324</t>
  </si>
  <si>
    <t xml:space="preserve">RET00325</t>
  </si>
  <si>
    <t xml:space="preserve">RET00326</t>
  </si>
  <si>
    <t xml:space="preserve">RET00327</t>
  </si>
  <si>
    <t xml:space="preserve">RET00328</t>
  </si>
  <si>
    <t xml:space="preserve">RET00329</t>
  </si>
  <si>
    <t xml:space="preserve">RET00330</t>
  </si>
  <si>
    <t xml:space="preserve">RET00331</t>
  </si>
  <si>
    <t xml:space="preserve">RET00332</t>
  </si>
  <si>
    <t xml:space="preserve">RET00333</t>
  </si>
  <si>
    <t xml:space="preserve">RET00334</t>
  </si>
  <si>
    <t xml:space="preserve">RET00335</t>
  </si>
  <si>
    <t xml:space="preserve">RET00336</t>
  </si>
  <si>
    <t xml:space="preserve">RET00337</t>
  </si>
  <si>
    <t xml:space="preserve">RET00338</t>
  </si>
  <si>
    <t xml:space="preserve">RET00339</t>
  </si>
  <si>
    <t xml:space="preserve">RET00340</t>
  </si>
  <si>
    <t xml:space="preserve">RET00341</t>
  </si>
  <si>
    <t xml:space="preserve">RET00342</t>
  </si>
  <si>
    <t xml:space="preserve">RET00343</t>
  </si>
  <si>
    <t xml:space="preserve">RET00344</t>
  </si>
  <si>
    <t xml:space="preserve">RET00345</t>
  </si>
  <si>
    <t xml:space="preserve">RET00346</t>
  </si>
  <si>
    <t xml:space="preserve">RET00347</t>
  </si>
  <si>
    <t xml:space="preserve">RET00348</t>
  </si>
  <si>
    <t xml:space="preserve">RET00349</t>
  </si>
  <si>
    <t xml:space="preserve">RET00350</t>
  </si>
  <si>
    <t xml:space="preserve">RET00351</t>
  </si>
  <si>
    <t xml:space="preserve">RET00352</t>
  </si>
  <si>
    <t xml:space="preserve">RET00353</t>
  </si>
  <si>
    <t xml:space="preserve">RET00354</t>
  </si>
  <si>
    <t xml:space="preserve">RET00355</t>
  </si>
  <si>
    <t xml:space="preserve">RET00356</t>
  </si>
  <si>
    <t xml:space="preserve">RET00357</t>
  </si>
  <si>
    <t xml:space="preserve">RET00358</t>
  </si>
  <si>
    <t xml:space="preserve">RET00359</t>
  </si>
  <si>
    <t xml:space="preserve">RET00360</t>
  </si>
  <si>
    <t xml:space="preserve">RET00361</t>
  </si>
  <si>
    <t xml:space="preserve">RET00362</t>
  </si>
  <si>
    <t xml:space="preserve">RET00363</t>
  </si>
  <si>
    <t xml:space="preserve">RET00364</t>
  </si>
  <si>
    <t xml:space="preserve">RET00365</t>
  </si>
  <si>
    <t xml:space="preserve">RET00366</t>
  </si>
  <si>
    <t xml:space="preserve">RET00367</t>
  </si>
  <si>
    <t xml:space="preserve">RET00368</t>
  </si>
  <si>
    <t xml:space="preserve">RET00369</t>
  </si>
  <si>
    <t xml:space="preserve">RET00370</t>
  </si>
  <si>
    <t xml:space="preserve">RET00371</t>
  </si>
  <si>
    <t xml:space="preserve">RET00372</t>
  </si>
  <si>
    <t xml:space="preserve">RET00373</t>
  </si>
  <si>
    <t xml:space="preserve">RET00374</t>
  </si>
  <si>
    <t xml:space="preserve">RET00375</t>
  </si>
  <si>
    <t xml:space="preserve">RET00376</t>
  </si>
  <si>
    <t xml:space="preserve">RET00377</t>
  </si>
  <si>
    <t xml:space="preserve">RET00378</t>
  </si>
  <si>
    <t xml:space="preserve">RET00379</t>
  </si>
  <si>
    <t xml:space="preserve">RET00380</t>
  </si>
  <si>
    <t xml:space="preserve">RET00381</t>
  </si>
  <si>
    <t xml:space="preserve">RET00382</t>
  </si>
  <si>
    <t xml:space="preserve">RET00383</t>
  </si>
  <si>
    <t xml:space="preserve">RET00384</t>
  </si>
  <si>
    <t xml:space="preserve">RET00385</t>
  </si>
  <si>
    <t xml:space="preserve">RET00386</t>
  </si>
  <si>
    <t xml:space="preserve">RET00387</t>
  </si>
  <si>
    <t xml:space="preserve">RET00388</t>
  </si>
  <si>
    <t xml:space="preserve">RET00389</t>
  </si>
  <si>
    <t xml:space="preserve">RET00390</t>
  </si>
  <si>
    <t xml:space="preserve">RET00391</t>
  </si>
  <si>
    <t xml:space="preserve">RET00392</t>
  </si>
  <si>
    <t xml:space="preserve">RET00393</t>
  </si>
  <si>
    <t xml:space="preserve">RET00394</t>
  </si>
  <si>
    <t xml:space="preserve">RET00395</t>
  </si>
  <si>
    <t xml:space="preserve">RET00396</t>
  </si>
  <si>
    <t xml:space="preserve">RET00397</t>
  </si>
  <si>
    <t xml:space="preserve">RET00398</t>
  </si>
  <si>
    <t xml:space="preserve">RET00399</t>
  </si>
  <si>
    <t xml:space="preserve">RET00400</t>
  </si>
  <si>
    <t xml:space="preserve">RET00401</t>
  </si>
  <si>
    <t xml:space="preserve">RET00402</t>
  </si>
  <si>
    <t xml:space="preserve">RET00403</t>
  </si>
  <si>
    <t xml:space="preserve">RET00404</t>
  </si>
  <si>
    <t xml:space="preserve">RET00405</t>
  </si>
  <si>
    <t xml:space="preserve">RET00406</t>
  </si>
  <si>
    <t xml:space="preserve">RET00407</t>
  </si>
  <si>
    <t xml:space="preserve">RET00408</t>
  </si>
  <si>
    <t xml:space="preserve">RET00409</t>
  </si>
  <si>
    <t xml:space="preserve">RET00410</t>
  </si>
  <si>
    <t xml:space="preserve">RET00411</t>
  </si>
  <si>
    <t xml:space="preserve">RET00412</t>
  </si>
  <si>
    <t xml:space="preserve">RET00413</t>
  </si>
  <si>
    <t xml:space="preserve">RET00414</t>
  </si>
  <si>
    <t xml:space="preserve">RET00415</t>
  </si>
  <si>
    <t xml:space="preserve">RET00416</t>
  </si>
  <si>
    <t xml:space="preserve">RET00417</t>
  </si>
  <si>
    <t xml:space="preserve">RET00418</t>
  </si>
  <si>
    <t xml:space="preserve">RET00419</t>
  </si>
  <si>
    <t xml:space="preserve">RET00420</t>
  </si>
  <si>
    <t xml:space="preserve">RET00421</t>
  </si>
  <si>
    <t xml:space="preserve">RET00422</t>
  </si>
  <si>
    <t xml:space="preserve">RET00423</t>
  </si>
  <si>
    <t xml:space="preserve">RET00424</t>
  </si>
  <si>
    <t xml:space="preserve">RET00425</t>
  </si>
  <si>
    <t xml:space="preserve">RET00426</t>
  </si>
  <si>
    <t xml:space="preserve">RET00427</t>
  </si>
  <si>
    <t xml:space="preserve">RET00428</t>
  </si>
  <si>
    <t xml:space="preserve">RET00429</t>
  </si>
  <si>
    <t xml:space="preserve">RET00430</t>
  </si>
  <si>
    <t xml:space="preserve">RET00431</t>
  </si>
  <si>
    <t xml:space="preserve">RET00432</t>
  </si>
  <si>
    <t xml:space="preserve">RET00433</t>
  </si>
  <si>
    <t xml:space="preserve">RET00434</t>
  </si>
  <si>
    <t xml:space="preserve">RET00435</t>
  </si>
  <si>
    <t xml:space="preserve">RET00436</t>
  </si>
  <si>
    <t xml:space="preserve">RET00437</t>
  </si>
  <si>
    <t xml:space="preserve">RET00438</t>
  </si>
  <si>
    <t xml:space="preserve">RET00439</t>
  </si>
  <si>
    <t xml:space="preserve">RET00440</t>
  </si>
  <si>
    <t xml:space="preserve">RET00441</t>
  </si>
  <si>
    <t xml:space="preserve">RET00442</t>
  </si>
  <si>
    <t xml:space="preserve">RET00443</t>
  </si>
  <si>
    <t xml:space="preserve">RET00444</t>
  </si>
  <si>
    <t xml:space="preserve">RET00445</t>
  </si>
  <si>
    <t xml:space="preserve">2026-01-05</t>
  </si>
  <si>
    <t xml:space="preserve">RET00446</t>
  </si>
  <si>
    <t xml:space="preserve">RET00447</t>
  </si>
  <si>
    <t xml:space="preserve">RET00448</t>
  </si>
  <si>
    <t xml:space="preserve">RET00449</t>
  </si>
  <si>
    <t xml:space="preserve">RET00450</t>
  </si>
  <si>
    <t xml:space="preserve">RET00451</t>
  </si>
  <si>
    <t xml:space="preserve">RET00452</t>
  </si>
  <si>
    <t xml:space="preserve">RET00453</t>
  </si>
  <si>
    <t xml:space="preserve">RET00454</t>
  </si>
  <si>
    <t xml:space="preserve">RET00455</t>
  </si>
  <si>
    <t xml:space="preserve">RET00456</t>
  </si>
  <si>
    <t xml:space="preserve">RET00457</t>
  </si>
  <si>
    <t xml:space="preserve">RET00458</t>
  </si>
  <si>
    <t xml:space="preserve">RET00459</t>
  </si>
  <si>
    <t xml:space="preserve">RET00460</t>
  </si>
  <si>
    <t xml:space="preserve">RET00461</t>
  </si>
  <si>
    <t xml:space="preserve">RET00462</t>
  </si>
  <si>
    <t xml:space="preserve">RET00463</t>
  </si>
  <si>
    <t xml:space="preserve">RET00464</t>
  </si>
  <si>
    <t xml:space="preserve">RET00465</t>
  </si>
  <si>
    <t xml:space="preserve">RET00466</t>
  </si>
  <si>
    <t xml:space="preserve">RET00467</t>
  </si>
  <si>
    <t xml:space="preserve">RET00468</t>
  </si>
  <si>
    <t xml:space="preserve">RET00469</t>
  </si>
  <si>
    <t xml:space="preserve">RET00470</t>
  </si>
  <si>
    <t xml:space="preserve">RET00471</t>
  </si>
  <si>
    <t xml:space="preserve">RET00472</t>
  </si>
  <si>
    <t xml:space="preserve">RET00473</t>
  </si>
  <si>
    <t xml:space="preserve">RET00474</t>
  </si>
  <si>
    <t xml:space="preserve">RET00475</t>
  </si>
  <si>
    <t xml:space="preserve">RET00476</t>
  </si>
  <si>
    <t xml:space="preserve">RET00477</t>
  </si>
  <si>
    <t xml:space="preserve">RET00478</t>
  </si>
  <si>
    <t xml:space="preserve">RET00479</t>
  </si>
  <si>
    <t xml:space="preserve">RET00480</t>
  </si>
  <si>
    <t xml:space="preserve">RET00481</t>
  </si>
  <si>
    <t xml:space="preserve">RET00482</t>
  </si>
  <si>
    <t xml:space="preserve">RET00483</t>
  </si>
  <si>
    <t xml:space="preserve">RET00484</t>
  </si>
  <si>
    <t xml:space="preserve">RET00485</t>
  </si>
  <si>
    <t xml:space="preserve">RET00486</t>
  </si>
  <si>
    <t xml:space="preserve">RET00487</t>
  </si>
  <si>
    <t xml:space="preserve">RET00488</t>
  </si>
  <si>
    <t xml:space="preserve">RET00489</t>
  </si>
  <si>
    <t xml:space="preserve">RET00490</t>
  </si>
  <si>
    <t xml:space="preserve">RET00491</t>
  </si>
  <si>
    <t xml:space="preserve">RET00492</t>
  </si>
  <si>
    <t xml:space="preserve">RET00493</t>
  </si>
  <si>
    <t xml:space="preserve">RET00494</t>
  </si>
  <si>
    <t xml:space="preserve">RET00495</t>
  </si>
  <si>
    <t xml:space="preserve">RET00496</t>
  </si>
  <si>
    <t xml:space="preserve">RET00497</t>
  </si>
  <si>
    <t xml:space="preserve">RET00498</t>
  </si>
  <si>
    <t xml:space="preserve">RET00499</t>
  </si>
  <si>
    <t xml:space="preserve">RET00500</t>
  </si>
  <si>
    <t xml:space="preserve">RET00501</t>
  </si>
  <si>
    <t xml:space="preserve">RET00502</t>
  </si>
  <si>
    <t xml:space="preserve">RET00503</t>
  </si>
  <si>
    <t xml:space="preserve">RET00504</t>
  </si>
  <si>
    <t xml:space="preserve">RET00505</t>
  </si>
  <si>
    <t xml:space="preserve">RET00506</t>
  </si>
  <si>
    <t xml:space="preserve">RET00507</t>
  </si>
  <si>
    <t xml:space="preserve">RET00508</t>
  </si>
  <si>
    <t xml:space="preserve">RET00509</t>
  </si>
  <si>
    <t xml:space="preserve">RET00510</t>
  </si>
  <si>
    <t xml:space="preserve">RET00511</t>
  </si>
  <si>
    <t xml:space="preserve">RET00512</t>
  </si>
  <si>
    <t xml:space="preserve">RET00513</t>
  </si>
  <si>
    <t xml:space="preserve">RET00514</t>
  </si>
  <si>
    <t xml:space="preserve">RET00515</t>
  </si>
  <si>
    <t xml:space="preserve">2026-01-07</t>
  </si>
  <si>
    <t xml:space="preserve">RET00516</t>
  </si>
  <si>
    <t xml:space="preserve">RET00517</t>
  </si>
  <si>
    <t xml:space="preserve">RET00518</t>
  </si>
  <si>
    <t xml:space="preserve">RET00519</t>
  </si>
  <si>
    <t xml:space="preserve">RET00520</t>
  </si>
  <si>
    <t xml:space="preserve">RET00521</t>
  </si>
  <si>
    <t xml:space="preserve">RET00522</t>
  </si>
  <si>
    <t xml:space="preserve">RET00523</t>
  </si>
  <si>
    <t xml:space="preserve">RET00524</t>
  </si>
  <si>
    <t xml:space="preserve">RET00525</t>
  </si>
  <si>
    <t xml:space="preserve">RET00526</t>
  </si>
  <si>
    <t xml:space="preserve">RET00527</t>
  </si>
  <si>
    <t xml:space="preserve">RET00528</t>
  </si>
  <si>
    <t xml:space="preserve">RET00529</t>
  </si>
  <si>
    <t xml:space="preserve">RET00530</t>
  </si>
  <si>
    <t xml:space="preserve">RET00531</t>
  </si>
  <si>
    <t xml:space="preserve">RET00532</t>
  </si>
  <si>
    <t xml:space="preserve">RET00533</t>
  </si>
  <si>
    <t xml:space="preserve">RET00534</t>
  </si>
  <si>
    <t xml:space="preserve">RET00535</t>
  </si>
  <si>
    <t xml:space="preserve">RET00536</t>
  </si>
  <si>
    <t xml:space="preserve">RET00537</t>
  </si>
  <si>
    <t xml:space="preserve">RET00538</t>
  </si>
  <si>
    <t xml:space="preserve">RET00539</t>
  </si>
  <si>
    <t xml:space="preserve">RET00540</t>
  </si>
  <si>
    <t xml:space="preserve">RET00541</t>
  </si>
  <si>
    <t xml:space="preserve">RET00542</t>
  </si>
  <si>
    <t xml:space="preserve">RET00543</t>
  </si>
  <si>
    <t xml:space="preserve">RET00544</t>
  </si>
  <si>
    <t xml:space="preserve">RET00545</t>
  </si>
  <si>
    <t xml:space="preserve">RET00546</t>
  </si>
  <si>
    <t xml:space="preserve">RET00547</t>
  </si>
  <si>
    <t xml:space="preserve">RET00548</t>
  </si>
  <si>
    <t xml:space="preserve">RET00549</t>
  </si>
  <si>
    <t xml:space="preserve">RET00550</t>
  </si>
  <si>
    <t xml:space="preserve">RET00551</t>
  </si>
  <si>
    <t xml:space="preserve">RET00552</t>
  </si>
  <si>
    <t xml:space="preserve">RET00553</t>
  </si>
  <si>
    <t xml:space="preserve">RET00554</t>
  </si>
  <si>
    <t xml:space="preserve">RET00555</t>
  </si>
  <si>
    <t xml:space="preserve">RET00556</t>
  </si>
  <si>
    <t xml:space="preserve">RET00557</t>
  </si>
  <si>
    <t xml:space="preserve">RET00558</t>
  </si>
  <si>
    <t xml:space="preserve">RET00559</t>
  </si>
  <si>
    <t xml:space="preserve">RET00560</t>
  </si>
  <si>
    <t xml:space="preserve">RET00561</t>
  </si>
  <si>
    <t xml:space="preserve">RET00562</t>
  </si>
  <si>
    <t xml:space="preserve">RET00563</t>
  </si>
  <si>
    <t xml:space="preserve">RET00564</t>
  </si>
  <si>
    <t xml:space="preserve">RET00565</t>
  </si>
  <si>
    <t xml:space="preserve">RET00566</t>
  </si>
  <si>
    <t xml:space="preserve">RET00567</t>
  </si>
  <si>
    <t xml:space="preserve">RET00568</t>
  </si>
  <si>
    <t xml:space="preserve">RET00569</t>
  </si>
  <si>
    <t xml:space="preserve">RET00570</t>
  </si>
  <si>
    <t xml:space="preserve">RET00571</t>
  </si>
  <si>
    <t xml:space="preserve">RET00572</t>
  </si>
  <si>
    <t xml:space="preserve">RET00573</t>
  </si>
  <si>
    <t xml:space="preserve">RET00574</t>
  </si>
  <si>
    <t xml:space="preserve">RET00575</t>
  </si>
  <si>
    <t xml:space="preserve">RET00576</t>
  </si>
  <si>
    <t xml:space="preserve">RET00577</t>
  </si>
  <si>
    <t xml:space="preserve">RET00578</t>
  </si>
  <si>
    <t xml:space="preserve">RET00579</t>
  </si>
  <si>
    <t xml:space="preserve">RET00580</t>
  </si>
  <si>
    <t xml:space="preserve">RET00581</t>
  </si>
  <si>
    <t xml:space="preserve">RET00582</t>
  </si>
  <si>
    <t xml:space="preserve">RET00583</t>
  </si>
  <si>
    <t xml:space="preserve">RET00584</t>
  </si>
  <si>
    <t xml:space="preserve">RET00585</t>
  </si>
  <si>
    <t xml:space="preserve">RET00586</t>
  </si>
  <si>
    <t xml:space="preserve">RET00587</t>
  </si>
  <si>
    <t xml:space="preserve">RET00588</t>
  </si>
  <si>
    <t xml:space="preserve">RET00589</t>
  </si>
  <si>
    <t xml:space="preserve">RET00590</t>
  </si>
  <si>
    <t xml:space="preserve">RET00591</t>
  </si>
  <si>
    <t xml:space="preserve">RET00592</t>
  </si>
  <si>
    <t xml:space="preserve">RET00593</t>
  </si>
  <si>
    <t xml:space="preserve">RET00594</t>
  </si>
  <si>
    <t xml:space="preserve">RET00595</t>
  </si>
  <si>
    <t xml:space="preserve">RET00596</t>
  </si>
  <si>
    <t xml:space="preserve">RET00597</t>
  </si>
  <si>
    <t xml:space="preserve">RET00598</t>
  </si>
  <si>
    <t xml:space="preserve">RET00599</t>
  </si>
  <si>
    <t xml:space="preserve">RET00600</t>
  </si>
  <si>
    <t xml:space="preserve">RET00601</t>
  </si>
  <si>
    <t xml:space="preserve">RET00602</t>
  </si>
  <si>
    <t xml:space="preserve">RET00603</t>
  </si>
  <si>
    <t xml:space="preserve">RET00604</t>
  </si>
  <si>
    <t xml:space="preserve">RET00605</t>
  </si>
  <si>
    <t xml:space="preserve">RET00606</t>
  </si>
  <si>
    <t xml:space="preserve">RET00607</t>
  </si>
  <si>
    <t xml:space="preserve">RET00608</t>
  </si>
  <si>
    <t xml:space="preserve">RET00609</t>
  </si>
  <si>
    <t xml:space="preserve">RET00610</t>
  </si>
  <si>
    <t xml:space="preserve">RET00611</t>
  </si>
  <si>
    <t xml:space="preserve">RET00612</t>
  </si>
  <si>
    <t xml:space="preserve">RET00613</t>
  </si>
  <si>
    <t xml:space="preserve">RET00614</t>
  </si>
  <si>
    <t xml:space="preserve">RET00615</t>
  </si>
  <si>
    <t xml:space="preserve">RET00616</t>
  </si>
  <si>
    <t xml:space="preserve">RET00617</t>
  </si>
  <si>
    <t xml:space="preserve">RET00618</t>
  </si>
  <si>
    <t xml:space="preserve">RET00619</t>
  </si>
  <si>
    <t xml:space="preserve">RET00620</t>
  </si>
  <si>
    <t xml:space="preserve">RET00621</t>
  </si>
  <si>
    <t xml:space="preserve">RET00622</t>
  </si>
  <si>
    <t xml:space="preserve">RET00623</t>
  </si>
  <si>
    <t xml:space="preserve">RET00624</t>
  </si>
  <si>
    <t xml:space="preserve">RET00625</t>
  </si>
  <si>
    <t xml:space="preserve">RET00626</t>
  </si>
  <si>
    <t xml:space="preserve">RET00627</t>
  </si>
  <si>
    <t xml:space="preserve">RET00628</t>
  </si>
  <si>
    <t xml:space="preserve">RET00629</t>
  </si>
  <si>
    <t xml:space="preserve">RET00630</t>
  </si>
  <si>
    <t xml:space="preserve">RET00631</t>
  </si>
  <si>
    <t xml:space="preserve">RET00632</t>
  </si>
  <si>
    <t xml:space="preserve">RET00633</t>
  </si>
  <si>
    <t xml:space="preserve">RET00634</t>
  </si>
  <si>
    <t xml:space="preserve">RET00635</t>
  </si>
  <si>
    <t xml:space="preserve">RET00636</t>
  </si>
  <si>
    <t xml:space="preserve">RET00637</t>
  </si>
  <si>
    <t xml:space="preserve">RET00638</t>
  </si>
  <si>
    <t xml:space="preserve">RET00639</t>
  </si>
  <si>
    <t xml:space="preserve">RET00640</t>
  </si>
  <si>
    <t xml:space="preserve">RET00641</t>
  </si>
  <si>
    <t xml:space="preserve">RET00642</t>
  </si>
  <si>
    <t xml:space="preserve">RET00643</t>
  </si>
  <si>
    <t xml:space="preserve">RET00644</t>
  </si>
  <si>
    <t xml:space="preserve">RET00645</t>
  </si>
  <si>
    <t xml:space="preserve">RET00646</t>
  </si>
  <si>
    <t xml:space="preserve">RET00647</t>
  </si>
  <si>
    <t xml:space="preserve">RET00648</t>
  </si>
  <si>
    <t xml:space="preserve">RET00649</t>
  </si>
  <si>
    <t xml:space="preserve">RET00650</t>
  </si>
  <si>
    <t xml:space="preserve">RET00651</t>
  </si>
  <si>
    <t xml:space="preserve">RET00652</t>
  </si>
  <si>
    <t xml:space="preserve">RET00653</t>
  </si>
  <si>
    <t xml:space="preserve">RET00654</t>
  </si>
  <si>
    <t xml:space="preserve">RET00655</t>
  </si>
  <si>
    <t xml:space="preserve">RET00656</t>
  </si>
  <si>
    <t xml:space="preserve">RET00657</t>
  </si>
  <si>
    <t xml:space="preserve">RET00658</t>
  </si>
  <si>
    <t xml:space="preserve">RET00659</t>
  </si>
  <si>
    <t xml:space="preserve">RET00660</t>
  </si>
  <si>
    <t xml:space="preserve">RET00661</t>
  </si>
  <si>
    <t xml:space="preserve">RET00662</t>
  </si>
  <si>
    <t xml:space="preserve">RET00663</t>
  </si>
  <si>
    <t xml:space="preserve">RET00664</t>
  </si>
  <si>
    <t xml:space="preserve">RET00665</t>
  </si>
  <si>
    <t xml:space="preserve">RET00666</t>
  </si>
  <si>
    <t xml:space="preserve">RET00667</t>
  </si>
  <si>
    <t xml:space="preserve">RET00668</t>
  </si>
  <si>
    <t xml:space="preserve">RET00669</t>
  </si>
  <si>
    <t xml:space="preserve">RET00670</t>
  </si>
  <si>
    <t xml:space="preserve">RET00671</t>
  </si>
  <si>
    <t xml:space="preserve">RET00672</t>
  </si>
  <si>
    <t xml:space="preserve">RET00673</t>
  </si>
  <si>
    <t xml:space="preserve">RET00674</t>
  </si>
  <si>
    <t xml:space="preserve">RET00675</t>
  </si>
  <si>
    <t xml:space="preserve">RET00676</t>
  </si>
  <si>
    <t xml:space="preserve">RET00677</t>
  </si>
  <si>
    <t xml:space="preserve">RET00678</t>
  </si>
  <si>
    <t xml:space="preserve">RET00679</t>
  </si>
  <si>
    <t xml:space="preserve">RET00680</t>
  </si>
  <si>
    <t xml:space="preserve">RET00681</t>
  </si>
  <si>
    <t xml:space="preserve">RET00682</t>
  </si>
  <si>
    <t xml:space="preserve">RET00683</t>
  </si>
  <si>
    <t xml:space="preserve">RET00684</t>
  </si>
  <si>
    <t xml:space="preserve">RET00685</t>
  </si>
  <si>
    <t xml:space="preserve">RET00686</t>
  </si>
  <si>
    <t xml:space="preserve">RET00687</t>
  </si>
  <si>
    <t xml:space="preserve">RET00688</t>
  </si>
  <si>
    <t xml:space="preserve">RET00689</t>
  </si>
  <si>
    <t xml:space="preserve">RET00690</t>
  </si>
  <si>
    <t xml:space="preserve">RET00691</t>
  </si>
  <si>
    <t xml:space="preserve">RET00692</t>
  </si>
  <si>
    <t xml:space="preserve">RET00693</t>
  </si>
  <si>
    <t xml:space="preserve">RET00694</t>
  </si>
  <si>
    <t xml:space="preserve">RET00695</t>
  </si>
  <si>
    <t xml:space="preserve">RET00696</t>
  </si>
  <si>
    <t xml:space="preserve">RET00697</t>
  </si>
  <si>
    <t xml:space="preserve">RET00698</t>
  </si>
  <si>
    <t xml:space="preserve">RET00699</t>
  </si>
  <si>
    <t xml:space="preserve">RET00700</t>
  </si>
  <si>
    <t xml:space="preserve">RET00701</t>
  </si>
  <si>
    <t xml:space="preserve">RET00702</t>
  </si>
  <si>
    <t xml:space="preserve">RET00703</t>
  </si>
  <si>
    <t xml:space="preserve">RET00704</t>
  </si>
  <si>
    <t xml:space="preserve">RET00705</t>
  </si>
  <si>
    <t xml:space="preserve">RET00706</t>
  </si>
  <si>
    <t xml:space="preserve">RET00707</t>
  </si>
  <si>
    <t xml:space="preserve">RET00708</t>
  </si>
  <si>
    <t xml:space="preserve">RET00709</t>
  </si>
  <si>
    <t xml:space="preserve">RET00710</t>
  </si>
  <si>
    <t xml:space="preserve">RET00711</t>
  </si>
  <si>
    <t xml:space="preserve">RET00712</t>
  </si>
  <si>
    <t xml:space="preserve">RET00713</t>
  </si>
  <si>
    <t xml:space="preserve">RET00714</t>
  </si>
  <si>
    <t xml:space="preserve">RET00715</t>
  </si>
  <si>
    <t xml:space="preserve">RET00716</t>
  </si>
  <si>
    <t xml:space="preserve">RET00717</t>
  </si>
  <si>
    <t xml:space="preserve">RET00718</t>
  </si>
  <si>
    <t xml:space="preserve">RET00719</t>
  </si>
  <si>
    <t xml:space="preserve">RET00720</t>
  </si>
  <si>
    <t xml:space="preserve">RET00721</t>
  </si>
  <si>
    <t xml:space="preserve">RET00722</t>
  </si>
  <si>
    <t xml:space="preserve">RET00723</t>
  </si>
  <si>
    <t xml:space="preserve">RET00724</t>
  </si>
  <si>
    <t xml:space="preserve">RET00725</t>
  </si>
  <si>
    <t xml:space="preserve">RET00726</t>
  </si>
  <si>
    <t xml:space="preserve">RET00727</t>
  </si>
  <si>
    <t xml:space="preserve">RET00728</t>
  </si>
  <si>
    <t xml:space="preserve">RET00729</t>
  </si>
  <si>
    <t xml:space="preserve">RET00730</t>
  </si>
  <si>
    <t xml:space="preserve">RET00731</t>
  </si>
  <si>
    <t xml:space="preserve">RET00732</t>
  </si>
  <si>
    <t xml:space="preserve">RET00733</t>
  </si>
  <si>
    <t xml:space="preserve">RET00734</t>
  </si>
  <si>
    <t xml:space="preserve">RET00735</t>
  </si>
  <si>
    <t xml:space="preserve">RET00736</t>
  </si>
  <si>
    <t xml:space="preserve">RET00737</t>
  </si>
  <si>
    <t xml:space="preserve">RET00738</t>
  </si>
  <si>
    <t xml:space="preserve">RET00739</t>
  </si>
  <si>
    <t xml:space="preserve">RET00740</t>
  </si>
  <si>
    <t xml:space="preserve">RET00741</t>
  </si>
  <si>
    <t xml:space="preserve">RET00742</t>
  </si>
  <si>
    <t xml:space="preserve">RET00743</t>
  </si>
  <si>
    <t xml:space="preserve">RET00744</t>
  </si>
  <si>
    <t xml:space="preserve">RET00745</t>
  </si>
  <si>
    <t xml:space="preserve">RET00746</t>
  </si>
  <si>
    <t xml:space="preserve">RET00747</t>
  </si>
  <si>
    <t xml:space="preserve">RET00748</t>
  </si>
  <si>
    <t xml:space="preserve">RET00749</t>
  </si>
  <si>
    <t xml:space="preserve">RET00750</t>
  </si>
  <si>
    <t xml:space="preserve">RET00751</t>
  </si>
  <si>
    <t xml:space="preserve">RET00752</t>
  </si>
  <si>
    <t xml:space="preserve">RET00753</t>
  </si>
  <si>
    <t xml:space="preserve">RET00754</t>
  </si>
  <si>
    <t xml:space="preserve">RET00755</t>
  </si>
  <si>
    <t xml:space="preserve">RET00756</t>
  </si>
  <si>
    <t xml:space="preserve">RET00757</t>
  </si>
  <si>
    <t xml:space="preserve">RET00758</t>
  </si>
  <si>
    <t xml:space="preserve">RET00759</t>
  </si>
  <si>
    <t xml:space="preserve">RET00760</t>
  </si>
  <si>
    <t xml:space="preserve">RET00761</t>
  </si>
  <si>
    <t xml:space="preserve">RET00762</t>
  </si>
  <si>
    <t xml:space="preserve">RET00763</t>
  </si>
  <si>
    <t xml:space="preserve">RET00764</t>
  </si>
  <si>
    <t xml:space="preserve">RET00765</t>
  </si>
  <si>
    <t xml:space="preserve">RET00766</t>
  </si>
  <si>
    <t xml:space="preserve">RET00767</t>
  </si>
  <si>
    <t xml:space="preserve">RET00768</t>
  </si>
  <si>
    <t xml:space="preserve">RET00769</t>
  </si>
  <si>
    <t xml:space="preserve">RET00770</t>
  </si>
  <si>
    <t xml:space="preserve">RET00771</t>
  </si>
  <si>
    <t xml:space="preserve">RET00772</t>
  </si>
  <si>
    <t xml:space="preserve">RET00773</t>
  </si>
  <si>
    <t xml:space="preserve">RET00774</t>
  </si>
  <si>
    <t xml:space="preserve">RET00775</t>
  </si>
  <si>
    <t xml:space="preserve">RET00776</t>
  </si>
  <si>
    <t xml:space="preserve">RET00777</t>
  </si>
  <si>
    <t xml:space="preserve">RET00778</t>
  </si>
  <si>
    <t xml:space="preserve">RET00779</t>
  </si>
  <si>
    <t xml:space="preserve">RET00780</t>
  </si>
  <si>
    <t xml:space="preserve">RET00781</t>
  </si>
  <si>
    <t xml:space="preserve">RET00782</t>
  </si>
  <si>
    <t xml:space="preserve">RET00783</t>
  </si>
  <si>
    <t xml:space="preserve">RET00784</t>
  </si>
  <si>
    <t xml:space="preserve">RET00785</t>
  </si>
  <si>
    <t xml:space="preserve">RET00786</t>
  </si>
  <si>
    <t xml:space="preserve">RET00787</t>
  </si>
  <si>
    <t xml:space="preserve">RET00788</t>
  </si>
  <si>
    <t xml:space="preserve">RET00789</t>
  </si>
  <si>
    <t xml:space="preserve">RET00790</t>
  </si>
  <si>
    <t xml:space="preserve">RET00791</t>
  </si>
  <si>
    <t xml:space="preserve">RET00792</t>
  </si>
  <si>
    <t xml:space="preserve">RET00793</t>
  </si>
  <si>
    <t xml:space="preserve">RET00794</t>
  </si>
  <si>
    <t xml:space="preserve">RET00795</t>
  </si>
  <si>
    <t xml:space="preserve">RET00796</t>
  </si>
  <si>
    <t xml:space="preserve">RET00797</t>
  </si>
  <si>
    <t xml:space="preserve">RET00798</t>
  </si>
  <si>
    <t xml:space="preserve">RET00799</t>
  </si>
  <si>
    <t xml:space="preserve">RET00800</t>
  </si>
  <si>
    <t xml:space="preserve">RET00801</t>
  </si>
  <si>
    <t xml:space="preserve">RET00802</t>
  </si>
  <si>
    <t xml:space="preserve">RET00803</t>
  </si>
  <si>
    <t xml:space="preserve">RET00804</t>
  </si>
  <si>
    <t xml:space="preserve">RET00805</t>
  </si>
  <si>
    <t xml:space="preserve">RET00806</t>
  </si>
  <si>
    <t xml:space="preserve">RET00807</t>
  </si>
  <si>
    <t xml:space="preserve">RET00808</t>
  </si>
  <si>
    <t xml:space="preserve">RET00809</t>
  </si>
  <si>
    <t xml:space="preserve">RET00810</t>
  </si>
  <si>
    <t xml:space="preserve">RET00811</t>
  </si>
  <si>
    <t xml:space="preserve">RET00812</t>
  </si>
  <si>
    <t xml:space="preserve">RET00813</t>
  </si>
  <si>
    <t xml:space="preserve">RET00814</t>
  </si>
  <si>
    <t xml:space="preserve">RET00815</t>
  </si>
  <si>
    <t xml:space="preserve">RET00816</t>
  </si>
  <si>
    <t xml:space="preserve">RET00817</t>
  </si>
  <si>
    <t xml:space="preserve">RET00818</t>
  </si>
  <si>
    <t xml:space="preserve">RET00819</t>
  </si>
  <si>
    <t xml:space="preserve">RET00820</t>
  </si>
  <si>
    <t xml:space="preserve">RET00821</t>
  </si>
  <si>
    <t xml:space="preserve">RET00822</t>
  </si>
  <si>
    <t xml:space="preserve">RET00823</t>
  </si>
  <si>
    <t xml:space="preserve">RET00824</t>
  </si>
  <si>
    <t xml:space="preserve">RET00825</t>
  </si>
  <si>
    <t xml:space="preserve">RET00826</t>
  </si>
  <si>
    <t xml:space="preserve">RET00827</t>
  </si>
  <si>
    <t xml:space="preserve">RET00828</t>
  </si>
  <si>
    <t xml:space="preserve">RET00829</t>
  </si>
  <si>
    <t xml:space="preserve">RET00830</t>
  </si>
  <si>
    <t xml:space="preserve">2026-01-04</t>
  </si>
  <si>
    <t xml:space="preserve">RET00831</t>
  </si>
  <si>
    <t xml:space="preserve">RET00832</t>
  </si>
  <si>
    <t xml:space="preserve">RET00833</t>
  </si>
  <si>
    <t xml:space="preserve">RET00834</t>
  </si>
  <si>
    <t xml:space="preserve">RET00835</t>
  </si>
  <si>
    <t xml:space="preserve">RET00836</t>
  </si>
  <si>
    <t xml:space="preserve">RET00837</t>
  </si>
  <si>
    <t xml:space="preserve">RET00838</t>
  </si>
  <si>
    <t xml:space="preserve">RET00839</t>
  </si>
  <si>
    <t xml:space="preserve">RET00840</t>
  </si>
  <si>
    <t xml:space="preserve">RET00841</t>
  </si>
  <si>
    <t xml:space="preserve">RET00842</t>
  </si>
  <si>
    <t xml:space="preserve">RET00843</t>
  </si>
  <si>
    <t xml:space="preserve">2026-01-11</t>
  </si>
  <si>
    <t xml:space="preserve">RET00844</t>
  </si>
  <si>
    <t xml:space="preserve">RET00845</t>
  </si>
  <si>
    <t xml:space="preserve">RET00846</t>
  </si>
  <si>
    <t xml:space="preserve">RET00847</t>
  </si>
  <si>
    <t xml:space="preserve">RET00848</t>
  </si>
  <si>
    <t xml:space="preserve">RET00849</t>
  </si>
  <si>
    <t xml:space="preserve">RET00850</t>
  </si>
  <si>
    <t xml:space="preserve">RET00851</t>
  </si>
  <si>
    <t xml:space="preserve">RET00852</t>
  </si>
  <si>
    <t xml:space="preserve">RET00853</t>
  </si>
  <si>
    <t xml:space="preserve">RET00854</t>
  </si>
  <si>
    <t xml:space="preserve">RET00855</t>
  </si>
  <si>
    <t xml:space="preserve">RET00856</t>
  </si>
  <si>
    <t xml:space="preserve">RET00857</t>
  </si>
  <si>
    <t xml:space="preserve">RET00858</t>
  </si>
  <si>
    <t xml:space="preserve">RET00859</t>
  </si>
  <si>
    <t xml:space="preserve">RET00860</t>
  </si>
  <si>
    <t xml:space="preserve">RET00861</t>
  </si>
  <si>
    <t xml:space="preserve">RET00862</t>
  </si>
  <si>
    <t xml:space="preserve">RET00863</t>
  </si>
  <si>
    <t xml:space="preserve">RET00864</t>
  </si>
  <si>
    <t xml:space="preserve">RET00865</t>
  </si>
  <si>
    <t xml:space="preserve">RET00866</t>
  </si>
  <si>
    <t xml:space="preserve">RET00867</t>
  </si>
  <si>
    <t xml:space="preserve">RET00868</t>
  </si>
  <si>
    <t xml:space="preserve">RET00869</t>
  </si>
  <si>
    <t xml:space="preserve">RET00870</t>
  </si>
  <si>
    <t xml:space="preserve">RET00871</t>
  </si>
  <si>
    <t xml:space="preserve">RET00872</t>
  </si>
  <si>
    <t xml:space="preserve">RET00873</t>
  </si>
  <si>
    <t xml:space="preserve">RET00874</t>
  </si>
  <si>
    <t xml:space="preserve">RET00875</t>
  </si>
  <si>
    <t xml:space="preserve">RET00876</t>
  </si>
  <si>
    <t xml:space="preserve">RET00877</t>
  </si>
  <si>
    <t xml:space="preserve">RET00878</t>
  </si>
  <si>
    <t xml:space="preserve">RET00879</t>
  </si>
  <si>
    <t xml:space="preserve">RET00880</t>
  </si>
  <si>
    <t xml:space="preserve">RET00881</t>
  </si>
  <si>
    <t xml:space="preserve">RET00882</t>
  </si>
  <si>
    <t xml:space="preserve">RET00883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</si>
</sst>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.00"/>
    <numFmt numFmtId="168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548235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4823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79646"/>
      <rgbColor rgb="FFFF6600"/>
      <rgbColor rgb="FF8064A2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Revenue_Trend!C3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Revenue_Trend!$A$4:$A$27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Revenue_Trend!$C$4:$C$27</c:f>
              <c:numCache>
                <c:formatCode>#,##0</c:formatCode>
                <c:ptCount val="24"/>
                <c:pt idx="0">
                  <c:v>661374.81</c:v>
                </c:pt>
                <c:pt idx="1">
                  <c:v>581726.28</c:v>
                </c:pt>
                <c:pt idx="2">
                  <c:v>745999.33</c:v>
                </c:pt>
                <c:pt idx="3">
                  <c:v>821243.77</c:v>
                </c:pt>
                <c:pt idx="4">
                  <c:v>601815.68</c:v>
                </c:pt>
                <c:pt idx="5">
                  <c:v>1170430.62</c:v>
                </c:pt>
                <c:pt idx="6">
                  <c:v>1329627.67</c:v>
                </c:pt>
                <c:pt idx="7">
                  <c:v>1024287.45</c:v>
                </c:pt>
                <c:pt idx="8">
                  <c:v>1296327.15</c:v>
                </c:pt>
                <c:pt idx="9">
                  <c:v>1999628.65</c:v>
                </c:pt>
                <c:pt idx="10">
                  <c:v>2577631.19</c:v>
                </c:pt>
                <c:pt idx="11">
                  <c:v>2474712.17</c:v>
                </c:pt>
                <c:pt idx="12">
                  <c:v>1674319.8</c:v>
                </c:pt>
                <c:pt idx="13">
                  <c:v>1496220.59</c:v>
                </c:pt>
                <c:pt idx="14">
                  <c:v>2232334.03</c:v>
                </c:pt>
                <c:pt idx="15">
                  <c:v>1814209.16</c:v>
                </c:pt>
                <c:pt idx="16">
                  <c:v>2259961.2</c:v>
                </c:pt>
                <c:pt idx="17">
                  <c:v>2366622.55</c:v>
                </c:pt>
                <c:pt idx="18">
                  <c:v>2299401.34</c:v>
                </c:pt>
                <c:pt idx="19">
                  <c:v>2395468.29</c:v>
                </c:pt>
                <c:pt idx="20">
                  <c:v>2257896.65</c:v>
                </c:pt>
                <c:pt idx="21">
                  <c:v>3905660.2</c:v>
                </c:pt>
                <c:pt idx="22">
                  <c:v>3572300.03</c:v>
                </c:pt>
                <c:pt idx="23">
                  <c:v>3132208.72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317136"/>
        <c:axId val="62704216"/>
      </c:lineChart>
      <c:catAx>
        <c:axId val="413171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04216"/>
        <c:crosses val="autoZero"/>
        <c:auto val="1"/>
        <c:lblAlgn val="ctr"/>
        <c:lblOffset val="100"/>
        <c:noMultiLvlLbl val="0"/>
      </c:catAx>
      <c:valAx>
        <c:axId val="627042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3171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Orders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Revenue_Trend!B3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Revenue_Trend!$A$4:$A$27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Revenue_Trend!$B$4:$B$27</c:f>
              <c:numCache>
                <c:formatCode>#,##0</c:formatCode>
                <c:ptCount val="24"/>
                <c:pt idx="0">
                  <c:v>105</c:v>
                </c:pt>
                <c:pt idx="1">
                  <c:v>119</c:v>
                </c:pt>
                <c:pt idx="2">
                  <c:v>129</c:v>
                </c:pt>
                <c:pt idx="3">
                  <c:v>143</c:v>
                </c:pt>
                <c:pt idx="4">
                  <c:v>112</c:v>
                </c:pt>
                <c:pt idx="5">
                  <c:v>207</c:v>
                </c:pt>
                <c:pt idx="6">
                  <c:v>223</c:v>
                </c:pt>
                <c:pt idx="7">
                  <c:v>183</c:v>
                </c:pt>
                <c:pt idx="8">
                  <c:v>203</c:v>
                </c:pt>
                <c:pt idx="9">
                  <c:v>333</c:v>
                </c:pt>
                <c:pt idx="10">
                  <c:v>438</c:v>
                </c:pt>
                <c:pt idx="11">
                  <c:v>417</c:v>
                </c:pt>
                <c:pt idx="12">
                  <c:v>260</c:v>
                </c:pt>
                <c:pt idx="13">
                  <c:v>264</c:v>
                </c:pt>
                <c:pt idx="14">
                  <c:v>381</c:v>
                </c:pt>
                <c:pt idx="15">
                  <c:v>287</c:v>
                </c:pt>
                <c:pt idx="16">
                  <c:v>364</c:v>
                </c:pt>
                <c:pt idx="17">
                  <c:v>397</c:v>
                </c:pt>
                <c:pt idx="18">
                  <c:v>371</c:v>
                </c:pt>
                <c:pt idx="19">
                  <c:v>413</c:v>
                </c:pt>
                <c:pt idx="20">
                  <c:v>348</c:v>
                </c:pt>
                <c:pt idx="21">
                  <c:v>646</c:v>
                </c:pt>
                <c:pt idx="22">
                  <c:v>598</c:v>
                </c:pt>
                <c:pt idx="23">
                  <c:v>488</c:v>
                </c:pt>
              </c:numCache>
            </c:numRef>
          </c:val>
        </c:ser>
        <c:gapWidth val="150"/>
        <c:overlap val="0"/>
        <c:axId val="81249807"/>
        <c:axId val="94074204"/>
      </c:barChart>
      <c:catAx>
        <c:axId val="812498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074204"/>
        <c:crosses val="autoZero"/>
        <c:auto val="1"/>
        <c:lblAlgn val="ctr"/>
        <c:lblOffset val="100"/>
        <c:noMultiLvlLbl val="0"/>
      </c:catAx>
      <c:valAx>
        <c:axId val="940742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2498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Category_Performance!C3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Category_Performance!$A$4:$A$9</c:f>
              <c:strCache>
                <c:ptCount val="6"/>
                <c:pt idx="0">
                  <c:v>Beauty &amp; Personal Care</c:v>
                </c:pt>
                <c:pt idx="1">
                  <c:v>Books &amp; Stationery</c:v>
                </c:pt>
                <c:pt idx="2">
                  <c:v>Electronics</c:v>
                </c:pt>
                <c:pt idx="3">
                  <c:v>Fashion</c:v>
                </c:pt>
                <c:pt idx="4">
                  <c:v>Home &amp; Kitchen</c:v>
                </c:pt>
                <c:pt idx="5">
                  <c:v>Sports &amp; Fitness</c:v>
                </c:pt>
              </c:strCache>
            </c:strRef>
          </c:cat>
          <c:val>
            <c:numRef>
              <c:f>Category_Performance!$C$4:$C$9</c:f>
              <c:numCache>
                <c:formatCode>#,##0</c:formatCode>
                <c:ptCount val="6"/>
                <c:pt idx="0">
                  <c:v>3206216.72</c:v>
                </c:pt>
                <c:pt idx="1">
                  <c:v>2771586.33</c:v>
                </c:pt>
                <c:pt idx="2">
                  <c:v>11477080.44</c:v>
                </c:pt>
                <c:pt idx="3">
                  <c:v>10808177</c:v>
                </c:pt>
                <c:pt idx="4">
                  <c:v>8380245.11</c:v>
                </c:pt>
                <c:pt idx="5">
                  <c:v>7849320.73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 Rate %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Category_Performance!F3</c:f>
              <c:strCache>
                <c:ptCount val="1"/>
                <c:pt idx="0">
                  <c:v>Return Rate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Category_Performance!$A$4:$A$9</c:f>
              <c:strCache>
                <c:ptCount val="6"/>
                <c:pt idx="0">
                  <c:v>Beauty &amp; Personal Care</c:v>
                </c:pt>
                <c:pt idx="1">
                  <c:v>Books &amp; Stationery</c:v>
                </c:pt>
                <c:pt idx="2">
                  <c:v>Electronics</c:v>
                </c:pt>
                <c:pt idx="3">
                  <c:v>Fashion</c:v>
                </c:pt>
                <c:pt idx="4">
                  <c:v>Home &amp; Kitchen</c:v>
                </c:pt>
                <c:pt idx="5">
                  <c:v>Sports &amp; Fitness</c:v>
                </c:pt>
              </c:strCache>
            </c:strRef>
          </c:cat>
          <c:val>
            <c:numRef>
              <c:f>Category_Performance!$F$4:$F$9</c:f>
              <c:numCache>
                <c:formatCode>0.0%</c:formatCode>
                <c:ptCount val="6"/>
                <c:pt idx="0">
                  <c:v>0.0408163265306122</c:v>
                </c:pt>
                <c:pt idx="1">
                  <c:v>0.0430086410054988</c:v>
                </c:pt>
                <c:pt idx="2">
                  <c:v>0.0444874274661509</c:v>
                </c:pt>
                <c:pt idx="3">
                  <c:v>0.0393529695799131</c:v>
                </c:pt>
                <c:pt idx="4">
                  <c:v>0.0430958663148637</c:v>
                </c:pt>
                <c:pt idx="5">
                  <c:v>0.0402601424589656</c:v>
                </c:pt>
              </c:numCache>
            </c:numRef>
          </c:val>
        </c:ser>
        <c:gapWidth val="150"/>
        <c:overlap val="0"/>
        <c:axId val="80292187"/>
        <c:axId val="59866579"/>
      </c:barChart>
      <c:catAx>
        <c:axId val="802921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66579"/>
        <c:crosses val="autoZero"/>
        <c:auto val="1"/>
        <c:lblAlgn val="ctr"/>
        <c:lblOffset val="100"/>
        <c:noMultiLvlLbl val="0"/>
      </c:catAx>
      <c:valAx>
        <c:axId val="598665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Return Rate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2921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 Segments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Customer_Segments!M3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Customer_Segments!$L$4:$L$8</c:f>
              <c:strCache>
                <c:ptCount val="5"/>
                <c:pt idx="0">
                  <c:v>Champions</c:v>
                </c:pt>
                <c:pt idx="1">
                  <c:v>New / Promising</c:v>
                </c:pt>
                <c:pt idx="2">
                  <c:v>At Risk (High Value)</c:v>
                </c:pt>
                <c:pt idx="3">
                  <c:v>Lost / Dormant</c:v>
                </c:pt>
                <c:pt idx="4">
                  <c:v>Regular</c:v>
                </c:pt>
              </c:strCache>
            </c:strRef>
          </c:cat>
          <c:val>
            <c:numRef>
              <c:f>Customer_Segments!$M$4:$M$8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600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Returns by Reason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Returns_Analysis!B3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Returns_Analysis!$A$4:$A$10</c:f>
              <c:strCache>
                <c:ptCount val="7"/>
                <c:pt idx="0">
                  <c:v>Better Price Found Elsewhere</c:v>
                </c:pt>
                <c:pt idx="1">
                  <c:v>Changed Mind</c:v>
                </c:pt>
                <c:pt idx="2">
                  <c:v>Not as Described</c:v>
                </c:pt>
                <c:pt idx="3">
                  <c:v>Product Damaged</c:v>
                </c:pt>
                <c:pt idx="4">
                  <c:v>Quality Issue</c:v>
                </c:pt>
                <c:pt idx="5">
                  <c:v>Size/Fit Issue</c:v>
                </c:pt>
                <c:pt idx="6">
                  <c:v>Wrong Item Delivered</c:v>
                </c:pt>
              </c:strCache>
            </c:strRef>
          </c:cat>
          <c:val>
            <c:numRef>
              <c:f>Returns_Analysis!$B$4:$B$10</c:f>
              <c:numCache>
                <c:formatCode>#,##0</c:formatCode>
                <c:ptCount val="7"/>
                <c:pt idx="0">
                  <c:v>136</c:v>
                </c:pt>
                <c:pt idx="1">
                  <c:v>131</c:v>
                </c:pt>
                <c:pt idx="2">
                  <c:v>119</c:v>
                </c:pt>
                <c:pt idx="3">
                  <c:v>116</c:v>
                </c:pt>
                <c:pt idx="4">
                  <c:v>123</c:v>
                </c:pt>
                <c:pt idx="5">
                  <c:v>126</c:v>
                </c:pt>
                <c:pt idx="6">
                  <c:v>132</c:v>
                </c:pt>
              </c:numCache>
            </c:numRef>
          </c:val>
        </c:ser>
        <c:gapWidth val="150"/>
        <c:overlap val="0"/>
        <c:axId val="77182878"/>
        <c:axId val="75188630"/>
      </c:barChart>
      <c:catAx>
        <c:axId val="771828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88630"/>
        <c:crosses val="autoZero"/>
        <c:auto val="1"/>
        <c:lblAlgn val="ctr"/>
        <c:lblOffset val="100"/>
        <c:noMultiLvlLbl val="0"/>
      </c:catAx>
      <c:valAx>
        <c:axId val="751886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1828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18</xdr:col>
      <xdr:colOff>581400</xdr:colOff>
      <xdr:row>22</xdr:row>
      <xdr:rowOff>119160</xdr:rowOff>
    </xdr:to>
    <xdr:graphicFrame>
      <xdr:nvGraphicFramePr>
        <xdr:cNvPr id="0" name="Chart 1"/>
        <xdr:cNvGraphicFramePr/>
      </xdr:nvGraphicFramePr>
      <xdr:xfrm>
        <a:off x="5968440" y="379800"/>
        <a:ext cx="791928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23</xdr:row>
      <xdr:rowOff>160560</xdr:rowOff>
    </xdr:from>
    <xdr:to>
      <xdr:col>18</xdr:col>
      <xdr:colOff>581400</xdr:colOff>
      <xdr:row>44</xdr:row>
      <xdr:rowOff>119520</xdr:rowOff>
    </xdr:to>
    <xdr:graphicFrame>
      <xdr:nvGraphicFramePr>
        <xdr:cNvPr id="1" name="Chart 2"/>
        <xdr:cNvGraphicFramePr/>
      </xdr:nvGraphicFramePr>
      <xdr:xfrm>
        <a:off x="5968440" y="4570560"/>
        <a:ext cx="791928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160560</xdr:rowOff>
    </xdr:from>
    <xdr:to>
      <xdr:col>16</xdr:col>
      <xdr:colOff>255600</xdr:colOff>
      <xdr:row>20</xdr:row>
      <xdr:rowOff>28080</xdr:rowOff>
    </xdr:to>
    <xdr:graphicFrame>
      <xdr:nvGraphicFramePr>
        <xdr:cNvPr id="2" name="Chart 1"/>
        <xdr:cNvGraphicFramePr/>
      </xdr:nvGraphicFramePr>
      <xdr:xfrm>
        <a:off x="7800840" y="379800"/>
        <a:ext cx="5759280" cy="359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48240</xdr:rowOff>
    </xdr:from>
    <xdr:to>
      <xdr:col>16</xdr:col>
      <xdr:colOff>255600</xdr:colOff>
      <xdr:row>40</xdr:row>
      <xdr:rowOff>28080</xdr:rowOff>
    </xdr:to>
    <xdr:graphicFrame>
      <xdr:nvGraphicFramePr>
        <xdr:cNvPr id="3" name="Chart 2"/>
        <xdr:cNvGraphicFramePr/>
      </xdr:nvGraphicFramePr>
      <xdr:xfrm>
        <a:off x="7800840" y="4182120"/>
        <a:ext cx="575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9</xdr:row>
      <xdr:rowOff>48240</xdr:rowOff>
    </xdr:from>
    <xdr:to>
      <xdr:col>18</xdr:col>
      <xdr:colOff>86400</xdr:colOff>
      <xdr:row>26</xdr:row>
      <xdr:rowOff>49320</xdr:rowOff>
    </xdr:to>
    <xdr:graphicFrame>
      <xdr:nvGraphicFramePr>
        <xdr:cNvPr id="4" name="Chart 1"/>
        <xdr:cNvGraphicFramePr/>
      </xdr:nvGraphicFramePr>
      <xdr:xfrm>
        <a:off x="11325240" y="1896120"/>
        <a:ext cx="539928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15</xdr:col>
      <xdr:colOff>363960</xdr:colOff>
      <xdr:row>20</xdr:row>
      <xdr:rowOff>28080</xdr:rowOff>
    </xdr:to>
    <xdr:graphicFrame>
      <xdr:nvGraphicFramePr>
        <xdr:cNvPr id="5" name="Chart 1"/>
        <xdr:cNvGraphicFramePr/>
      </xdr:nvGraphicFramePr>
      <xdr:xfrm>
        <a:off x="5404320" y="379800"/>
        <a:ext cx="6479280" cy="359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Customers" displayName="tblCustomers" ref="A1:L601" headerRowCount="1" totalsRowCount="0" totalsRowShown="0">
  <autoFilter ref="A1:L601"/>
  <tableColumns count="12">
    <tableColumn id="1" name="customer_id"/>
    <tableColumn id="2" name="first_name"/>
    <tableColumn id="3" name="last_name"/>
    <tableColumn id="4" name="email"/>
    <tableColumn id="5" name="city"/>
    <tableColumn id="6" name="country"/>
    <tableColumn id="7" name="region"/>
    <tableColumn id="8" name="signup_date"/>
    <tableColumn id="9" name="acquisition_channel"/>
    <tableColumn id="10" name="age"/>
    <tableColumn id="11" name="gender"/>
    <tableColumn id="12" name="membership_tier"/>
  </tableColumns>
</table>
</file>

<file path=xl/tables/table2.xml><?xml version="1.0" encoding="utf-8"?>
<table xmlns="http://schemas.openxmlformats.org/spreadsheetml/2006/main" id="2" name="tblOrderItems" displayName="tblOrderItems" ref="A1:G16419" headerRowCount="1" totalsRowCount="0" totalsRowShown="0">
  <autoFilter ref="A1:G16419"/>
  <tableColumns count="7">
    <tableColumn id="1" name="order_item_id"/>
    <tableColumn id="2" name="order_id"/>
    <tableColumn id="3" name="product_id"/>
    <tableColumn id="4" name="quantity"/>
    <tableColumn id="5" name="unit_price"/>
    <tableColumn id="6" name="discount_pct"/>
    <tableColumn id="7" name="line_total"/>
  </tableColumns>
</table>
</file>

<file path=xl/tables/table3.xml><?xml version="1.0" encoding="utf-8"?>
<table xmlns="http://schemas.openxmlformats.org/spreadsheetml/2006/main" id="3" name="tblOrders" displayName="tblOrders" ref="A1:H8001" headerRowCount="1" totalsRowCount="0" totalsRowShown="0">
  <autoFilter ref="A1:H8001"/>
  <tableColumns count="8">
    <tableColumn id="1" name="order_id"/>
    <tableColumn id="2" name="customer_id"/>
    <tableColumn id="3" name="order_date"/>
    <tableColumn id="4" name="payment_method"/>
    <tableColumn id="5" name="order_status"/>
    <tableColumn id="6" name="shipping_fee"/>
    <tableColumn id="7" name="order_subtotal"/>
    <tableColumn id="8" name="total_amount"/>
  </tableColumns>
</table>
</file>

<file path=xl/tables/table4.xml><?xml version="1.0" encoding="utf-8"?>
<table xmlns="http://schemas.openxmlformats.org/spreadsheetml/2006/main" id="4" name="tblProducts" displayName="tblProducts" ref="A1:F51" headerRowCount="1" totalsRowCount="0" totalsRowShown="0">
  <autoFilter ref="A1:F51"/>
  <tableColumns count="6">
    <tableColumn id="1" name="product_id"/>
    <tableColumn id="2" name="product_name"/>
    <tableColumn id="3" name="category"/>
    <tableColumn id="4" name="unit_cost"/>
    <tableColumn id="5" name="unit_price"/>
    <tableColumn id="6" name="margin_pct"/>
  </tableColumns>
</table>
</file>

<file path=xl/tables/table5.xml><?xml version="1.0" encoding="utf-8"?>
<table xmlns="http://schemas.openxmlformats.org/spreadsheetml/2006/main" id="5" name="tblReturns" displayName="tblReturns" ref="A1:H884" headerRowCount="1" totalsRowCount="0" totalsRowShown="0">
  <autoFilter ref="A1:H884"/>
  <tableColumns count="8">
    <tableColumn id="1" name="return_id"/>
    <tableColumn id="2" name="order_id"/>
    <tableColumn id="3" name="order_item_id"/>
    <tableColumn id="4" name="product_id"/>
    <tableColumn id="5" name="customer_id"/>
    <tableColumn id="6" name="return_date"/>
    <tableColumn id="7" name="return_reason"/>
    <tableColumn id="8" name="refund_am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16"/>
  </cols>
  <sheetData>
    <row r="2" customFormat="false" ht="1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3"/>
      <c r="B4" s="3" t="s">
        <v>1</v>
      </c>
      <c r="C4" s="1" t="s">
        <v>2</v>
      </c>
    </row>
    <row r="5" customFormat="false" ht="15" hidden="false" customHeight="true" outlineLevel="0" collapsed="false">
      <c r="B5" s="4" t="s">
        <v>3</v>
      </c>
      <c r="C5" s="5" t="n">
        <f aca="false">COUNTA(Orders!A2:A8001)</f>
        <v>8000</v>
      </c>
    </row>
    <row r="6" customFormat="false" ht="15" hidden="false" customHeight="true" outlineLevel="0" collapsed="false">
      <c r="B6" s="4" t="s">
        <v>4</v>
      </c>
      <c r="C6" s="5" t="n">
        <f aca="false">COUNTA(Customers!A2:A601)</f>
        <v>600</v>
      </c>
    </row>
    <row r="7" customFormat="false" ht="15" hidden="false" customHeight="true" outlineLevel="0" collapsed="false">
      <c r="B7" s="4" t="s">
        <v>5</v>
      </c>
      <c r="C7" s="5" t="n">
        <f aca="false">SUMIFS(Orders!H2:H8001,Orders!E2:E8001,"Delivered")+SUMIFS(Orders!H2:H8001,Orders!E2:E8001,"Returned")</f>
        <v>44691407.33</v>
      </c>
    </row>
    <row r="8" customFormat="false" ht="15" hidden="false" customHeight="true" outlineLevel="0" collapsed="false">
      <c r="B8" s="4" t="s">
        <v>6</v>
      </c>
      <c r="C8" s="5" t="n">
        <f aca="false">SUM(Returns!H2:H884)</f>
        <v>2289755.42</v>
      </c>
    </row>
    <row r="9" customFormat="false" ht="15" hidden="false" customHeight="true" outlineLevel="0" collapsed="false">
      <c r="B9" s="4" t="s">
        <v>7</v>
      </c>
      <c r="C9" s="5" t="n">
        <f aca="false">COUNTA(Returns!A2:A884)</f>
        <v>883</v>
      </c>
    </row>
    <row r="10" customFormat="false" ht="15" hidden="false" customHeight="true" outlineLevel="0" collapsed="false">
      <c r="B10" s="4" t="s">
        <v>8</v>
      </c>
      <c r="C10" s="5" t="n">
        <f aca="false">COUNTIFS(Orders!E2:E8001,"Delivered")+COUNTIFS(Orders!E2:E8001,"Returned")</f>
        <v>7429</v>
      </c>
    </row>
    <row r="11" customFormat="false" ht="15" hidden="false" customHeight="true" outlineLevel="0" collapsed="false">
      <c r="B11" s="4" t="s">
        <v>9</v>
      </c>
      <c r="C11" s="5" t="n">
        <f aca="false">C7/C10</f>
        <v>6015.80392111994</v>
      </c>
    </row>
    <row r="12" customFormat="false" ht="15" hidden="false" customHeight="true" outlineLevel="0" collapsed="false">
      <c r="B12" s="4" t="s">
        <v>10</v>
      </c>
      <c r="C12" s="6" t="n">
        <f aca="false">C8/C7</f>
        <v>0.0512348023210036</v>
      </c>
    </row>
    <row r="13" customFormat="false" ht="15" hidden="false" customHeight="true" outlineLevel="0" collapsed="false">
      <c r="B13" s="4" t="s">
        <v>11</v>
      </c>
      <c r="C13" s="6" t="n">
        <f aca="false">C9/C5</f>
        <v>0.110375</v>
      </c>
    </row>
    <row r="15" customFormat="false" ht="15" hidden="false" customHeight="true" outlineLevel="0" collapsed="false">
      <c r="B15" s="7" t="s">
        <v>12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5" min="2" style="1" width="16"/>
  </cols>
  <sheetData>
    <row r="1" customFormat="false" ht="17.25" hidden="false" customHeight="true" outlineLevel="0" collapsed="false">
      <c r="A1" s="8" t="s">
        <v>13</v>
      </c>
    </row>
    <row r="3" customFormat="false" ht="15" hidden="false" customHeight="true" outlineLevel="0" collapsed="false">
      <c r="A3" s="3" t="s">
        <v>14</v>
      </c>
      <c r="B3" s="3" t="s">
        <v>3</v>
      </c>
      <c r="C3" s="3" t="s">
        <v>15</v>
      </c>
      <c r="D3" s="3" t="s">
        <v>9</v>
      </c>
      <c r="E3" s="3" t="s">
        <v>16</v>
      </c>
    </row>
    <row r="4" customFormat="false" ht="15" hidden="false" customHeight="true" outlineLevel="0" collapsed="false">
      <c r="A4" s="1" t="s">
        <v>17</v>
      </c>
      <c r="B4" s="9" t="n">
        <f aca="false">SUMPRODUCT((LEFT(Orders!$C$2:$C$8001,7)=A4)*((Orders!$E$2:$E$8001="Delivered")+(Orders!$E$2:$E$8001="Returned")))</f>
        <v>105</v>
      </c>
      <c r="C4" s="9" t="n">
        <f aca="false">SUMPRODUCT((LEFT(Orders!$C$2:$C$8001,7)=A4)*((Orders!$E$2:$E$8001="Delivered")+(Orders!$E$2:$E$8001="Returned"))*Orders!$H$2:$H$8001)</f>
        <v>661374.81</v>
      </c>
      <c r="D4" s="9" t="n">
        <f aca="false">IFERROR(C4/B4,0)</f>
        <v>6298.80771428572</v>
      </c>
      <c r="E4" s="10" t="n">
        <v>0</v>
      </c>
    </row>
    <row r="5" customFormat="false" ht="15" hidden="false" customHeight="true" outlineLevel="0" collapsed="false">
      <c r="A5" s="1" t="s">
        <v>18</v>
      </c>
      <c r="B5" s="9" t="n">
        <f aca="false">SUMPRODUCT((LEFT(Orders!$C$2:$C$8001,7)=A5)*((Orders!$E$2:$E$8001="Delivered")+(Orders!$E$2:$E$8001="Returned")))</f>
        <v>119</v>
      </c>
      <c r="C5" s="9" t="n">
        <f aca="false">SUMPRODUCT((LEFT(Orders!$C$2:$C$8001,7)=A5)*((Orders!$E$2:$E$8001="Delivered")+(Orders!$E$2:$E$8001="Returned"))*Orders!$H$2:$H$8001)</f>
        <v>581726.28</v>
      </c>
      <c r="D5" s="9" t="n">
        <f aca="false">IFERROR(C5/B5,0)</f>
        <v>4888.45613445378</v>
      </c>
      <c r="E5" s="10" t="n">
        <f aca="false">IFERROR((C5-C4)/C4,0)</f>
        <v>-0.120428732385499</v>
      </c>
    </row>
    <row r="6" customFormat="false" ht="15" hidden="false" customHeight="true" outlineLevel="0" collapsed="false">
      <c r="A6" s="1" t="s">
        <v>19</v>
      </c>
      <c r="B6" s="9" t="n">
        <f aca="false">SUMPRODUCT((LEFT(Orders!$C$2:$C$8001,7)=A6)*((Orders!$E$2:$E$8001="Delivered")+(Orders!$E$2:$E$8001="Returned")))</f>
        <v>129</v>
      </c>
      <c r="C6" s="9" t="n">
        <f aca="false">SUMPRODUCT((LEFT(Orders!$C$2:$C$8001,7)=A6)*((Orders!$E$2:$E$8001="Delivered")+(Orders!$E$2:$E$8001="Returned"))*Orders!$H$2:$H$8001)</f>
        <v>745999.33</v>
      </c>
      <c r="D6" s="9" t="n">
        <f aca="false">IFERROR(C6/B6,0)</f>
        <v>5782.94054263566</v>
      </c>
      <c r="E6" s="10" t="n">
        <f aca="false">IFERROR((C6-C5)/C5,0)</f>
        <v>0.28238890978073</v>
      </c>
    </row>
    <row r="7" customFormat="false" ht="15" hidden="false" customHeight="true" outlineLevel="0" collapsed="false">
      <c r="A7" s="1" t="s">
        <v>20</v>
      </c>
      <c r="B7" s="9" t="n">
        <f aca="false">SUMPRODUCT((LEFT(Orders!$C$2:$C$8001,7)=A7)*((Orders!$E$2:$E$8001="Delivered")+(Orders!$E$2:$E$8001="Returned")))</f>
        <v>143</v>
      </c>
      <c r="C7" s="9" t="n">
        <f aca="false">SUMPRODUCT((LEFT(Orders!$C$2:$C$8001,7)=A7)*((Orders!$E$2:$E$8001="Delivered")+(Orders!$E$2:$E$8001="Returned"))*Orders!$H$2:$H$8001)</f>
        <v>821243.77</v>
      </c>
      <c r="D7" s="9" t="n">
        <f aca="false">IFERROR(C7/B7,0)</f>
        <v>5742.96342657343</v>
      </c>
      <c r="E7" s="10" t="n">
        <f aca="false">IFERROR((C7-C6)/C6,0)</f>
        <v>0.10086395117808</v>
      </c>
    </row>
    <row r="8" customFormat="false" ht="15" hidden="false" customHeight="true" outlineLevel="0" collapsed="false">
      <c r="A8" s="1" t="s">
        <v>21</v>
      </c>
      <c r="B8" s="9" t="n">
        <f aca="false">SUMPRODUCT((LEFT(Orders!$C$2:$C$8001,7)=A8)*((Orders!$E$2:$E$8001="Delivered")+(Orders!$E$2:$E$8001="Returned")))</f>
        <v>112</v>
      </c>
      <c r="C8" s="9" t="n">
        <f aca="false">SUMPRODUCT((LEFT(Orders!$C$2:$C$8001,7)=A8)*((Orders!$E$2:$E$8001="Delivered")+(Orders!$E$2:$E$8001="Returned"))*Orders!$H$2:$H$8001)</f>
        <v>601815.68</v>
      </c>
      <c r="D8" s="9" t="n">
        <f aca="false">IFERROR(C8/B8,0)</f>
        <v>5373.35428571429</v>
      </c>
      <c r="E8" s="10" t="n">
        <f aca="false">IFERROR((C8-C7)/C7,0)</f>
        <v>-0.267189959931142</v>
      </c>
    </row>
    <row r="9" customFormat="false" ht="15" hidden="false" customHeight="true" outlineLevel="0" collapsed="false">
      <c r="A9" s="1" t="s">
        <v>22</v>
      </c>
      <c r="B9" s="9" t="n">
        <f aca="false">SUMPRODUCT((LEFT(Orders!$C$2:$C$8001,7)=A9)*((Orders!$E$2:$E$8001="Delivered")+(Orders!$E$2:$E$8001="Returned")))</f>
        <v>207</v>
      </c>
      <c r="C9" s="9" t="n">
        <f aca="false">SUMPRODUCT((LEFT(Orders!$C$2:$C$8001,7)=A9)*((Orders!$E$2:$E$8001="Delivered")+(Orders!$E$2:$E$8001="Returned"))*Orders!$H$2:$H$8001)</f>
        <v>1170430.62</v>
      </c>
      <c r="D9" s="9" t="n">
        <f aca="false">IFERROR(C9/B9,0)</f>
        <v>5654.25420289855</v>
      </c>
      <c r="E9" s="10" t="n">
        <f aca="false">IFERROR((C9-C8)/C8,0)</f>
        <v>0.94483237791345</v>
      </c>
    </row>
    <row r="10" customFormat="false" ht="15" hidden="false" customHeight="true" outlineLevel="0" collapsed="false">
      <c r="A10" s="1" t="s">
        <v>23</v>
      </c>
      <c r="B10" s="9" t="n">
        <f aca="false">SUMPRODUCT((LEFT(Orders!$C$2:$C$8001,7)=A10)*((Orders!$E$2:$E$8001="Delivered")+(Orders!$E$2:$E$8001="Returned")))</f>
        <v>223</v>
      </c>
      <c r="C10" s="9" t="n">
        <f aca="false">SUMPRODUCT((LEFT(Orders!$C$2:$C$8001,7)=A10)*((Orders!$E$2:$E$8001="Delivered")+(Orders!$E$2:$E$8001="Returned"))*Orders!$H$2:$H$8001)</f>
        <v>1329627.67</v>
      </c>
      <c r="D10" s="9" t="n">
        <f aca="false">IFERROR(C10/B10,0)</f>
        <v>5962.45591928251</v>
      </c>
      <c r="E10" s="10" t="n">
        <f aca="false">IFERROR((C10-C9)/C9,0)</f>
        <v>0.136015793913526</v>
      </c>
    </row>
    <row r="11" customFormat="false" ht="15" hidden="false" customHeight="true" outlineLevel="0" collapsed="false">
      <c r="A11" s="1" t="s">
        <v>24</v>
      </c>
      <c r="B11" s="9" t="n">
        <f aca="false">SUMPRODUCT((LEFT(Orders!$C$2:$C$8001,7)=A11)*((Orders!$E$2:$E$8001="Delivered")+(Orders!$E$2:$E$8001="Returned")))</f>
        <v>183</v>
      </c>
      <c r="C11" s="9" t="n">
        <f aca="false">SUMPRODUCT((LEFT(Orders!$C$2:$C$8001,7)=A11)*((Orders!$E$2:$E$8001="Delivered")+(Orders!$E$2:$E$8001="Returned"))*Orders!$H$2:$H$8001)</f>
        <v>1024287.45</v>
      </c>
      <c r="D11" s="9" t="n">
        <f aca="false">IFERROR(C11/B11,0)</f>
        <v>5597.19918032787</v>
      </c>
      <c r="E11" s="10" t="n">
        <f aca="false">IFERROR((C11-C10)/C10,0)</f>
        <v>-0.229643400847697</v>
      </c>
    </row>
    <row r="12" customFormat="false" ht="15" hidden="false" customHeight="true" outlineLevel="0" collapsed="false">
      <c r="A12" s="1" t="s">
        <v>25</v>
      </c>
      <c r="B12" s="9" t="n">
        <f aca="false">SUMPRODUCT((LEFT(Orders!$C$2:$C$8001,7)=A12)*((Orders!$E$2:$E$8001="Delivered")+(Orders!$E$2:$E$8001="Returned")))</f>
        <v>203</v>
      </c>
      <c r="C12" s="9" t="n">
        <f aca="false">SUMPRODUCT((LEFT(Orders!$C$2:$C$8001,7)=A12)*((Orders!$E$2:$E$8001="Delivered")+(Orders!$E$2:$E$8001="Returned"))*Orders!$H$2:$H$8001)</f>
        <v>1296327.15</v>
      </c>
      <c r="D12" s="9" t="n">
        <f aca="false">IFERROR(C12/B12,0)</f>
        <v>6385.84802955665</v>
      </c>
      <c r="E12" s="10" t="n">
        <f aca="false">IFERROR((C12-C11)/C11,0)</f>
        <v>0.265589215214928</v>
      </c>
    </row>
    <row r="13" customFormat="false" ht="15" hidden="false" customHeight="true" outlineLevel="0" collapsed="false">
      <c r="A13" s="1" t="s">
        <v>26</v>
      </c>
      <c r="B13" s="9" t="n">
        <f aca="false">SUMPRODUCT((LEFT(Orders!$C$2:$C$8001,7)=A13)*((Orders!$E$2:$E$8001="Delivered")+(Orders!$E$2:$E$8001="Returned")))</f>
        <v>333</v>
      </c>
      <c r="C13" s="9" t="n">
        <f aca="false">SUMPRODUCT((LEFT(Orders!$C$2:$C$8001,7)=A13)*((Orders!$E$2:$E$8001="Delivered")+(Orders!$E$2:$E$8001="Returned"))*Orders!$H$2:$H$8001)</f>
        <v>1999628.65</v>
      </c>
      <c r="D13" s="9" t="n">
        <f aca="false">IFERROR(C13/B13,0)</f>
        <v>6004.89084084084</v>
      </c>
      <c r="E13" s="10" t="n">
        <f aca="false">IFERROR((C13-C12)/C12,0)</f>
        <v>0.542533958345314</v>
      </c>
    </row>
    <row r="14" customFormat="false" ht="15" hidden="false" customHeight="true" outlineLevel="0" collapsed="false">
      <c r="A14" s="1" t="s">
        <v>27</v>
      </c>
      <c r="B14" s="9" t="n">
        <f aca="false">SUMPRODUCT((LEFT(Orders!$C$2:$C$8001,7)=A14)*((Orders!$E$2:$E$8001="Delivered")+(Orders!$E$2:$E$8001="Returned")))</f>
        <v>438</v>
      </c>
      <c r="C14" s="9" t="n">
        <f aca="false">SUMPRODUCT((LEFT(Orders!$C$2:$C$8001,7)=A14)*((Orders!$E$2:$E$8001="Delivered")+(Orders!$E$2:$E$8001="Returned"))*Orders!$H$2:$H$8001)</f>
        <v>2577631.19</v>
      </c>
      <c r="D14" s="9" t="n">
        <f aca="false">IFERROR(C14/B14,0)</f>
        <v>5885.00271689498</v>
      </c>
      <c r="E14" s="10" t="n">
        <f aca="false">IFERROR((C14-C13)/C13,0)</f>
        <v>0.289054940276036</v>
      </c>
    </row>
    <row r="15" customFormat="false" ht="15" hidden="false" customHeight="true" outlineLevel="0" collapsed="false">
      <c r="A15" s="1" t="s">
        <v>28</v>
      </c>
      <c r="B15" s="9" t="n">
        <f aca="false">SUMPRODUCT((LEFT(Orders!$C$2:$C$8001,7)=A15)*((Orders!$E$2:$E$8001="Delivered")+(Orders!$E$2:$E$8001="Returned")))</f>
        <v>417</v>
      </c>
      <c r="C15" s="9" t="n">
        <f aca="false">SUMPRODUCT((LEFT(Orders!$C$2:$C$8001,7)=A15)*((Orders!$E$2:$E$8001="Delivered")+(Orders!$E$2:$E$8001="Returned"))*Orders!$H$2:$H$8001)</f>
        <v>2474712.17</v>
      </c>
      <c r="D15" s="9" t="n">
        <f aca="false">IFERROR(C15/B15,0)</f>
        <v>5934.561558753</v>
      </c>
      <c r="E15" s="10" t="n">
        <f aca="false">IFERROR((C15-C14)/C14,0)</f>
        <v>-0.039927752426056</v>
      </c>
    </row>
    <row r="16" customFormat="false" ht="15" hidden="false" customHeight="true" outlineLevel="0" collapsed="false">
      <c r="A16" s="1" t="s">
        <v>29</v>
      </c>
      <c r="B16" s="9" t="n">
        <f aca="false">SUMPRODUCT((LEFT(Orders!$C$2:$C$8001,7)=A16)*((Orders!$E$2:$E$8001="Delivered")+(Orders!$E$2:$E$8001="Returned")))</f>
        <v>260</v>
      </c>
      <c r="C16" s="9" t="n">
        <f aca="false">SUMPRODUCT((LEFT(Orders!$C$2:$C$8001,7)=A16)*((Orders!$E$2:$E$8001="Delivered")+(Orders!$E$2:$E$8001="Returned"))*Orders!$H$2:$H$8001)</f>
        <v>1674319.8</v>
      </c>
      <c r="D16" s="9" t="n">
        <f aca="false">IFERROR(C16/B16,0)</f>
        <v>6439.69153846154</v>
      </c>
      <c r="E16" s="10" t="n">
        <f aca="false">IFERROR((C16-C15)/C15,0)</f>
        <v>-0.323428469663201</v>
      </c>
    </row>
    <row r="17" customFormat="false" ht="15" hidden="false" customHeight="true" outlineLevel="0" collapsed="false">
      <c r="A17" s="1" t="s">
        <v>30</v>
      </c>
      <c r="B17" s="9" t="n">
        <f aca="false">SUMPRODUCT((LEFT(Orders!$C$2:$C$8001,7)=A17)*((Orders!$E$2:$E$8001="Delivered")+(Orders!$E$2:$E$8001="Returned")))</f>
        <v>264</v>
      </c>
      <c r="C17" s="9" t="n">
        <f aca="false">SUMPRODUCT((LEFT(Orders!$C$2:$C$8001,7)=A17)*((Orders!$E$2:$E$8001="Delivered")+(Orders!$E$2:$E$8001="Returned"))*Orders!$H$2:$H$8001)</f>
        <v>1496220.59</v>
      </c>
      <c r="D17" s="9" t="n">
        <f aca="false">IFERROR(C17/B17,0)</f>
        <v>5667.50223484849</v>
      </c>
      <c r="E17" s="10" t="n">
        <f aca="false">IFERROR((C17-C16)/C16,0)</f>
        <v>-0.10637108275253</v>
      </c>
    </row>
    <row r="18" customFormat="false" ht="15" hidden="false" customHeight="true" outlineLevel="0" collapsed="false">
      <c r="A18" s="1" t="s">
        <v>31</v>
      </c>
      <c r="B18" s="9" t="n">
        <f aca="false">SUMPRODUCT((LEFT(Orders!$C$2:$C$8001,7)=A18)*((Orders!$E$2:$E$8001="Delivered")+(Orders!$E$2:$E$8001="Returned")))</f>
        <v>381</v>
      </c>
      <c r="C18" s="9" t="n">
        <f aca="false">SUMPRODUCT((LEFT(Orders!$C$2:$C$8001,7)=A18)*((Orders!$E$2:$E$8001="Delivered")+(Orders!$E$2:$E$8001="Returned"))*Orders!$H$2:$H$8001)</f>
        <v>2232334.03</v>
      </c>
      <c r="D18" s="9" t="n">
        <f aca="false">IFERROR(C18/B18,0)</f>
        <v>5859.14443569554</v>
      </c>
      <c r="E18" s="10" t="n">
        <f aca="false">IFERROR((C18-C17)/C17,0)</f>
        <v>0.491981894193823</v>
      </c>
    </row>
    <row r="19" customFormat="false" ht="15" hidden="false" customHeight="true" outlineLevel="0" collapsed="false">
      <c r="A19" s="1" t="s">
        <v>32</v>
      </c>
      <c r="B19" s="9" t="n">
        <f aca="false">SUMPRODUCT((LEFT(Orders!$C$2:$C$8001,7)=A19)*((Orders!$E$2:$E$8001="Delivered")+(Orders!$E$2:$E$8001="Returned")))</f>
        <v>287</v>
      </c>
      <c r="C19" s="9" t="n">
        <f aca="false">SUMPRODUCT((LEFT(Orders!$C$2:$C$8001,7)=A19)*((Orders!$E$2:$E$8001="Delivered")+(Orders!$E$2:$E$8001="Returned"))*Orders!$H$2:$H$8001)</f>
        <v>1814209.16</v>
      </c>
      <c r="D19" s="9" t="n">
        <f aca="false">IFERROR(C19/B19,0)</f>
        <v>6321.286271777</v>
      </c>
      <c r="E19" s="10" t="n">
        <f aca="false">IFERROR((C19-C18)/C18,0)</f>
        <v>-0.187303900035068</v>
      </c>
    </row>
    <row r="20" customFormat="false" ht="15" hidden="false" customHeight="true" outlineLevel="0" collapsed="false">
      <c r="A20" s="1" t="s">
        <v>33</v>
      </c>
      <c r="B20" s="9" t="n">
        <f aca="false">SUMPRODUCT((LEFT(Orders!$C$2:$C$8001,7)=A20)*((Orders!$E$2:$E$8001="Delivered")+(Orders!$E$2:$E$8001="Returned")))</f>
        <v>364</v>
      </c>
      <c r="C20" s="9" t="n">
        <f aca="false">SUMPRODUCT((LEFT(Orders!$C$2:$C$8001,7)=A20)*((Orders!$E$2:$E$8001="Delivered")+(Orders!$E$2:$E$8001="Returned"))*Orders!$H$2:$H$8001)</f>
        <v>2259961.2</v>
      </c>
      <c r="D20" s="9" t="n">
        <f aca="false">IFERROR(C20/B20,0)</f>
        <v>6208.68461538462</v>
      </c>
      <c r="E20" s="10" t="n">
        <f aca="false">IFERROR((C20-C19)/C19,0)</f>
        <v>0.24570046818637</v>
      </c>
    </row>
    <row r="21" customFormat="false" ht="15" hidden="false" customHeight="true" outlineLevel="0" collapsed="false">
      <c r="A21" s="1" t="s">
        <v>34</v>
      </c>
      <c r="B21" s="9" t="n">
        <f aca="false">SUMPRODUCT((LEFT(Orders!$C$2:$C$8001,7)=A21)*((Orders!$E$2:$E$8001="Delivered")+(Orders!$E$2:$E$8001="Returned")))</f>
        <v>397</v>
      </c>
      <c r="C21" s="9" t="n">
        <f aca="false">SUMPRODUCT((LEFT(Orders!$C$2:$C$8001,7)=A21)*((Orders!$E$2:$E$8001="Delivered")+(Orders!$E$2:$E$8001="Returned"))*Orders!$H$2:$H$8001)</f>
        <v>2366622.55</v>
      </c>
      <c r="D21" s="9" t="n">
        <f aca="false">IFERROR(C21/B21,0)</f>
        <v>5961.26586901763</v>
      </c>
      <c r="E21" s="10" t="n">
        <f aca="false">IFERROR((C21-C20)/C20,0)</f>
        <v>0.0471960978799103</v>
      </c>
    </row>
    <row r="22" customFormat="false" ht="15" hidden="false" customHeight="true" outlineLevel="0" collapsed="false">
      <c r="A22" s="1" t="s">
        <v>35</v>
      </c>
      <c r="B22" s="9" t="n">
        <f aca="false">SUMPRODUCT((LEFT(Orders!$C$2:$C$8001,7)=A22)*((Orders!$E$2:$E$8001="Delivered")+(Orders!$E$2:$E$8001="Returned")))</f>
        <v>371</v>
      </c>
      <c r="C22" s="9" t="n">
        <f aca="false">SUMPRODUCT((LEFT(Orders!$C$2:$C$8001,7)=A22)*((Orders!$E$2:$E$8001="Delivered")+(Orders!$E$2:$E$8001="Returned"))*Orders!$H$2:$H$8001)</f>
        <v>2299401.34</v>
      </c>
      <c r="D22" s="9" t="n">
        <f aca="false">IFERROR(C22/B22,0)</f>
        <v>6197.84727762803</v>
      </c>
      <c r="E22" s="10" t="n">
        <f aca="false">IFERROR((C22-C21)/C21,0)</f>
        <v>-0.0284038576409238</v>
      </c>
    </row>
    <row r="23" customFormat="false" ht="15" hidden="false" customHeight="true" outlineLevel="0" collapsed="false">
      <c r="A23" s="1" t="s">
        <v>36</v>
      </c>
      <c r="B23" s="9" t="n">
        <f aca="false">SUMPRODUCT((LEFT(Orders!$C$2:$C$8001,7)=A23)*((Orders!$E$2:$E$8001="Delivered")+(Orders!$E$2:$E$8001="Returned")))</f>
        <v>413</v>
      </c>
      <c r="C23" s="9" t="n">
        <f aca="false">SUMPRODUCT((LEFT(Orders!$C$2:$C$8001,7)=A23)*((Orders!$E$2:$E$8001="Delivered")+(Orders!$E$2:$E$8001="Returned"))*Orders!$H$2:$H$8001)</f>
        <v>2395468.29</v>
      </c>
      <c r="D23" s="9" t="n">
        <f aca="false">IFERROR(C23/B23,0)</f>
        <v>5800.16535108959</v>
      </c>
      <c r="E23" s="10" t="n">
        <f aca="false">IFERROR((C23-C22)/C22,0)</f>
        <v>0.0417791136887831</v>
      </c>
    </row>
    <row r="24" customFormat="false" ht="15" hidden="false" customHeight="true" outlineLevel="0" collapsed="false">
      <c r="A24" s="1" t="s">
        <v>37</v>
      </c>
      <c r="B24" s="9" t="n">
        <f aca="false">SUMPRODUCT((LEFT(Orders!$C$2:$C$8001,7)=A24)*((Orders!$E$2:$E$8001="Delivered")+(Orders!$E$2:$E$8001="Returned")))</f>
        <v>348</v>
      </c>
      <c r="C24" s="9" t="n">
        <f aca="false">SUMPRODUCT((LEFT(Orders!$C$2:$C$8001,7)=A24)*((Orders!$E$2:$E$8001="Delivered")+(Orders!$E$2:$E$8001="Returned"))*Orders!$H$2:$H$8001)</f>
        <v>2257896.65</v>
      </c>
      <c r="D24" s="9" t="n">
        <f aca="false">IFERROR(C24/B24,0)</f>
        <v>6488.20876436782</v>
      </c>
      <c r="E24" s="10" t="n">
        <f aca="false">IFERROR((C24-C23)/C23,0)</f>
        <v>-0.0574299566286474</v>
      </c>
    </row>
    <row r="25" customFormat="false" ht="15" hidden="false" customHeight="true" outlineLevel="0" collapsed="false">
      <c r="A25" s="1" t="s">
        <v>38</v>
      </c>
      <c r="B25" s="9" t="n">
        <f aca="false">SUMPRODUCT((LEFT(Orders!$C$2:$C$8001,7)=A25)*((Orders!$E$2:$E$8001="Delivered")+(Orders!$E$2:$E$8001="Returned")))</f>
        <v>646</v>
      </c>
      <c r="C25" s="9" t="n">
        <f aca="false">SUMPRODUCT((LEFT(Orders!$C$2:$C$8001,7)=A25)*((Orders!$E$2:$E$8001="Delivered")+(Orders!$E$2:$E$8001="Returned"))*Orders!$H$2:$H$8001)</f>
        <v>3905660.2</v>
      </c>
      <c r="D25" s="9" t="n">
        <f aca="false">IFERROR(C25/B25,0)</f>
        <v>6045.91362229102</v>
      </c>
      <c r="E25" s="10" t="n">
        <f aca="false">IFERROR((C25-C24)/C24,0)</f>
        <v>0.729778110083117</v>
      </c>
    </row>
    <row r="26" customFormat="false" ht="15" hidden="false" customHeight="true" outlineLevel="0" collapsed="false">
      <c r="A26" s="1" t="s">
        <v>39</v>
      </c>
      <c r="B26" s="9" t="n">
        <f aca="false">SUMPRODUCT((LEFT(Orders!$C$2:$C$8001,7)=A26)*((Orders!$E$2:$E$8001="Delivered")+(Orders!$E$2:$E$8001="Returned")))</f>
        <v>598</v>
      </c>
      <c r="C26" s="9" t="n">
        <f aca="false">SUMPRODUCT((LEFT(Orders!$C$2:$C$8001,7)=A26)*((Orders!$E$2:$E$8001="Delivered")+(Orders!$E$2:$E$8001="Returned"))*Orders!$H$2:$H$8001)</f>
        <v>3572300.03</v>
      </c>
      <c r="D26" s="9" t="n">
        <f aca="false">IFERROR(C26/B26,0)</f>
        <v>5973.74586956522</v>
      </c>
      <c r="E26" s="10" t="n">
        <f aca="false">IFERROR((C26-C25)/C25,0)</f>
        <v>-0.0853530908807685</v>
      </c>
    </row>
    <row r="27" customFormat="false" ht="15" hidden="false" customHeight="true" outlineLevel="0" collapsed="false">
      <c r="A27" s="1" t="s">
        <v>40</v>
      </c>
      <c r="B27" s="9" t="n">
        <f aca="false">SUMPRODUCT((LEFT(Orders!$C$2:$C$8001,7)=A27)*((Orders!$E$2:$E$8001="Delivered")+(Orders!$E$2:$E$8001="Returned")))</f>
        <v>488</v>
      </c>
      <c r="C27" s="9" t="n">
        <f aca="false">SUMPRODUCT((LEFT(Orders!$C$2:$C$8001,7)=A27)*((Orders!$E$2:$E$8001="Delivered")+(Orders!$E$2:$E$8001="Returned"))*Orders!$H$2:$H$8001)</f>
        <v>3132208.72</v>
      </c>
      <c r="D27" s="9" t="n">
        <f aca="false">IFERROR(C27/B27,0)</f>
        <v>6418.46049180328</v>
      </c>
      <c r="E27" s="10" t="n">
        <f aca="false">IFERROR((C27-C26)/C26,0)</f>
        <v>-0.123195506061679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6"/>
  </cols>
  <sheetData>
    <row r="1" customFormat="false" ht="17.25" hidden="false" customHeight="true" outlineLevel="0" collapsed="false">
      <c r="A1" s="8" t="s">
        <v>41</v>
      </c>
    </row>
    <row r="2" customFormat="false" ht="15" hidden="false" customHeight="false" outlineLevel="0" collapsed="false">
      <c r="A2" s="11" t="s">
        <v>42</v>
      </c>
    </row>
    <row r="3" customFormat="false" ht="23.25" hidden="false" customHeight="true" outlineLevel="0" collapsed="false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11</v>
      </c>
    </row>
    <row r="4" customFormat="false" ht="15" hidden="false" customHeight="true" outlineLevel="0" collapsed="false">
      <c r="A4" s="1" t="s">
        <v>48</v>
      </c>
      <c r="B4" s="9" t="n">
        <f aca="false">SUMIFS(Order_Items!$D$2:$D$16419,Order_Items!$I$2:$I$16419,A4,Order_Items!$J$2:$J$16419,"Delivered")+SUMIFS(Order_Items!$D$2:$D$16419,Order_Items!$I$2:$I$16419,A4,Order_Items!$J$2:$J$16419,"Returned")</f>
        <v>2744</v>
      </c>
      <c r="C4" s="9" t="n">
        <f aca="false">SUMIFS(Order_Items!$G$2:$G$16419,Order_Items!$I$2:$I$16419,A4,Order_Items!$J$2:$J$16419,"Delivered")+SUMIFS(Order_Items!$G$2:$G$16419,Order_Items!$I$2:$I$16419,A4,Order_Items!$J$2:$J$16419,"Returned")</f>
        <v>3206216.72</v>
      </c>
      <c r="D4" s="10" t="n">
        <f aca="false">C4/SUM($C$4:$C$9)</f>
        <v>0.0720617545977084</v>
      </c>
      <c r="E4" s="9" t="n">
        <f aca="false">SUMPRODUCT((Returns!$D$2:$D$884&lt;&gt;"")*(IFERROR(INDEX(Products!$C$2:$C$51,MATCH(Returns!$D$2:$D$884,Products!$A$2:$A$51,0)),"")=A4))</f>
        <v>112</v>
      </c>
      <c r="F4" s="10" t="n">
        <f aca="false">IFERROR(E4/B4,0)</f>
        <v>0.0408163265306122</v>
      </c>
    </row>
    <row r="5" customFormat="false" ht="15" hidden="false" customHeight="true" outlineLevel="0" collapsed="false">
      <c r="A5" s="1" t="s">
        <v>49</v>
      </c>
      <c r="B5" s="9" t="n">
        <f aca="false">SUMIFS(Order_Items!$D$2:$D$16419,Order_Items!$I$2:$I$16419,A5,Order_Items!$J$2:$J$16419,"Delivered")+SUMIFS(Order_Items!$D$2:$D$16419,Order_Items!$I$2:$I$16419,A5,Order_Items!$J$2:$J$16419,"Returned")</f>
        <v>5092</v>
      </c>
      <c r="C5" s="9" t="n">
        <f aca="false">SUMIFS(Order_Items!$G$2:$G$16419,Order_Items!$I$2:$I$16419,A5,Order_Items!$J$2:$J$16419,"Delivered")+SUMIFS(Order_Items!$G$2:$G$16419,Order_Items!$I$2:$I$16419,A5,Order_Items!$J$2:$J$16419,"Returned")</f>
        <v>2771586.33</v>
      </c>
      <c r="D5" s="10" t="n">
        <f aca="false">C5/SUM($C$4:$C$9)</f>
        <v>0.0622931608811594</v>
      </c>
      <c r="E5" s="9" t="n">
        <f aca="false">SUMPRODUCT((Returns!$D$2:$D$884&lt;&gt;"")*(IFERROR(INDEX(Products!$C$2:$C$51,MATCH(Returns!$D$2:$D$884,Products!$A$2:$A$51,0)),"")=A5))</f>
        <v>219</v>
      </c>
      <c r="F5" s="10" t="n">
        <f aca="false">IFERROR(E5/B5,0)</f>
        <v>0.0430086410054988</v>
      </c>
    </row>
    <row r="6" customFormat="false" ht="15" hidden="false" customHeight="true" outlineLevel="0" collapsed="false">
      <c r="A6" s="1" t="s">
        <v>50</v>
      </c>
      <c r="B6" s="9" t="n">
        <f aca="false">SUMIFS(Order_Items!$D$2:$D$16419,Order_Items!$I$2:$I$16419,A6,Order_Items!$J$2:$J$16419,"Delivered")+SUMIFS(Order_Items!$D$2:$D$16419,Order_Items!$I$2:$I$16419,A6,Order_Items!$J$2:$J$16419,"Returned")</f>
        <v>3619</v>
      </c>
      <c r="C6" s="9" t="n">
        <f aca="false">SUMIFS(Order_Items!$G$2:$G$16419,Order_Items!$I$2:$I$16419,A6,Order_Items!$J$2:$J$16419,"Delivered")+SUMIFS(Order_Items!$G$2:$G$16419,Order_Items!$I$2:$I$16419,A6,Order_Items!$J$2:$J$16419,"Returned")</f>
        <v>11477080.44</v>
      </c>
      <c r="D6" s="10" t="n">
        <f aca="false">C6/SUM($C$4:$C$9)</f>
        <v>0.257954663203628</v>
      </c>
      <c r="E6" s="9" t="n">
        <f aca="false">SUMPRODUCT((Returns!$D$2:$D$884&lt;&gt;"")*(IFERROR(INDEX(Products!$C$2:$C$51,MATCH(Returns!$D$2:$D$884,Products!$A$2:$A$51,0)),"")=A6))</f>
        <v>161</v>
      </c>
      <c r="F6" s="10" t="n">
        <f aca="false">IFERROR(E6/B6,0)</f>
        <v>0.0444874274661509</v>
      </c>
    </row>
    <row r="7" customFormat="false" ht="15" hidden="false" customHeight="true" outlineLevel="0" collapsed="false">
      <c r="A7" s="1" t="s">
        <v>51</v>
      </c>
      <c r="B7" s="9" t="n">
        <f aca="false">SUMIFS(Order_Items!$D$2:$D$16419,Order_Items!$I$2:$I$16419,A7,Order_Items!$J$2:$J$16419,"Delivered")+SUMIFS(Order_Items!$D$2:$D$16419,Order_Items!$I$2:$I$16419,A7,Order_Items!$J$2:$J$16419,"Returned")</f>
        <v>4142</v>
      </c>
      <c r="C7" s="9" t="n">
        <f aca="false">SUMIFS(Order_Items!$G$2:$G$16419,Order_Items!$I$2:$I$16419,A7,Order_Items!$J$2:$J$16419,"Delivered")+SUMIFS(Order_Items!$G$2:$G$16419,Order_Items!$I$2:$I$16419,A7,Order_Items!$J$2:$J$16419,"Returned")</f>
        <v>10808177</v>
      </c>
      <c r="D7" s="10" t="n">
        <f aca="false">C7/SUM($C$4:$C$9)</f>
        <v>0.242920634080717</v>
      </c>
      <c r="E7" s="9" t="n">
        <f aca="false">SUMPRODUCT((Returns!$D$2:$D$884&lt;&gt;"")*(IFERROR(INDEX(Products!$C$2:$C$51,MATCH(Returns!$D$2:$D$884,Products!$A$2:$A$51,0)),"")=A7))</f>
        <v>163</v>
      </c>
      <c r="F7" s="10" t="n">
        <f aca="false">IFERROR(E7/B7,0)</f>
        <v>0.0393529695799131</v>
      </c>
    </row>
    <row r="8" customFormat="false" ht="15" hidden="false" customHeight="true" outlineLevel="0" collapsed="false">
      <c r="A8" s="1" t="s">
        <v>52</v>
      </c>
      <c r="B8" s="9" t="n">
        <f aca="false">SUMIFS(Order_Items!$D$2:$D$16419,Order_Items!$I$2:$I$16419,A8,Order_Items!$J$2:$J$16419,"Delivered")+SUMIFS(Order_Items!$D$2:$D$16419,Order_Items!$I$2:$I$16419,A8,Order_Items!$J$2:$J$16419,"Returned")</f>
        <v>2274</v>
      </c>
      <c r="C8" s="9" t="n">
        <f aca="false">SUMIFS(Order_Items!$G$2:$G$16419,Order_Items!$I$2:$I$16419,A8,Order_Items!$J$2:$J$16419,"Delivered")+SUMIFS(Order_Items!$G$2:$G$16419,Order_Items!$I$2:$I$16419,A8,Order_Items!$J$2:$J$16419,"Returned")</f>
        <v>8380245.11</v>
      </c>
      <c r="D8" s="10" t="n">
        <f aca="false">C8/SUM($C$4:$C$9)</f>
        <v>0.188351324730621</v>
      </c>
      <c r="E8" s="9" t="n">
        <f aca="false">SUMPRODUCT((Returns!$D$2:$D$884&lt;&gt;"")*(IFERROR(INDEX(Products!$C$2:$C$51,MATCH(Returns!$D$2:$D$884,Products!$A$2:$A$51,0)),"")=A8))</f>
        <v>98</v>
      </c>
      <c r="F8" s="10" t="n">
        <f aca="false">IFERROR(E8/B8,0)</f>
        <v>0.0430958663148637</v>
      </c>
    </row>
    <row r="9" customFormat="false" ht="15" hidden="false" customHeight="true" outlineLevel="0" collapsed="false">
      <c r="A9" s="1" t="s">
        <v>53</v>
      </c>
      <c r="B9" s="9" t="n">
        <f aca="false">SUMIFS(Order_Items!$D$2:$D$16419,Order_Items!$I$2:$I$16419,A9,Order_Items!$J$2:$J$16419,"Delivered")+SUMIFS(Order_Items!$D$2:$D$16419,Order_Items!$I$2:$I$16419,A9,Order_Items!$J$2:$J$16419,"Returned")</f>
        <v>3229</v>
      </c>
      <c r="C9" s="9" t="n">
        <f aca="false">SUMIFS(Order_Items!$G$2:$G$16419,Order_Items!$I$2:$I$16419,A9,Order_Items!$J$2:$J$16419,"Delivered")+SUMIFS(Order_Items!$G$2:$G$16419,Order_Items!$I$2:$I$16419,A9,Order_Items!$J$2:$J$16419,"Returned")</f>
        <v>7849320.73</v>
      </c>
      <c r="D9" s="10" t="n">
        <f aca="false">C9/SUM($C$4:$C$9)</f>
        <v>0.176418462506167</v>
      </c>
      <c r="E9" s="9" t="n">
        <f aca="false">SUMPRODUCT((Returns!$D$2:$D$884&lt;&gt;"")*(IFERROR(INDEX(Products!$C$2:$C$51,MATCH(Returns!$D$2:$D$884,Products!$A$2:$A$51,0)),"")=A9))</f>
        <v>130</v>
      </c>
      <c r="F9" s="10" t="n">
        <f aca="false">IFERROR(E9/B9,0)</f>
        <v>0.0402601424589656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9" min="3" style="1" width="14"/>
    <col collapsed="false" customWidth="true" hidden="false" outlineLevel="0" max="10" min="10" style="1" width="20"/>
    <col collapsed="false" customWidth="true" hidden="false" outlineLevel="0" max="12" min="12" style="1" width="20"/>
    <col collapsed="false" customWidth="true" hidden="false" outlineLevel="0" max="13" min="13" style="1" width="12"/>
  </cols>
  <sheetData>
    <row r="1" customFormat="false" ht="17.25" hidden="false" customHeight="true" outlineLevel="0" collapsed="false">
      <c r="A1" s="8" t="s">
        <v>54</v>
      </c>
    </row>
    <row r="2" customFormat="false" ht="15" hidden="false" customHeight="true" outlineLevel="0" collapsed="false">
      <c r="A2" s="7" t="s">
        <v>55</v>
      </c>
      <c r="L2" s="12" t="s">
        <v>56</v>
      </c>
    </row>
    <row r="3" customFormat="false" ht="15" hidden="false" customHeight="true" outlineLevel="0" collapsed="false">
      <c r="A3" s="13"/>
      <c r="B3" s="13"/>
      <c r="L3" s="14" t="s">
        <v>57</v>
      </c>
      <c r="M3" s="14" t="s">
        <v>58</v>
      </c>
    </row>
    <row r="4" customFormat="false" ht="23.25" hidden="false" customHeight="true" outlineLevel="0" collapsed="false">
      <c r="A4" s="3" t="s">
        <v>59</v>
      </c>
      <c r="B4" s="3" t="s">
        <v>60</v>
      </c>
      <c r="C4" s="3" t="s">
        <v>61</v>
      </c>
      <c r="D4" s="3" t="s">
        <v>62</v>
      </c>
      <c r="E4" s="3" t="s">
        <v>63</v>
      </c>
      <c r="F4" s="3" t="s">
        <v>64</v>
      </c>
      <c r="G4" s="3" t="s">
        <v>65</v>
      </c>
      <c r="H4" s="3" t="s">
        <v>66</v>
      </c>
      <c r="I4" s="3" t="s">
        <v>67</v>
      </c>
      <c r="J4" s="3" t="s">
        <v>57</v>
      </c>
      <c r="L4" s="1" t="s">
        <v>68</v>
      </c>
      <c r="M4" s="1" t="n">
        <f aca="false">COUNTIF($J$5:$J$604,L4)</f>
        <v>0</v>
      </c>
    </row>
    <row r="5" customFormat="false" ht="15" hidden="false" customHeight="true" outlineLevel="0" collapsed="false">
      <c r="A5" s="1" t="str">
        <f aca="false">Customers!A2</f>
        <v>CUST00001</v>
      </c>
      <c r="B5" s="1" t="str">
        <f aca="false">Customers!B2&amp;" "&amp;Customers!C2</f>
        <v>Liam Nair</v>
      </c>
      <c r="C5" s="1" t="n">
        <f aca="false">COUNTIFS(Orders!$B$2:$B$8001,A5,Orders!$E$2:$E$8001,"Delivered")+COUNTIFS(Orders!$B$2:$B$8001,A5,Orders!$E$2:$E$8001,"Returned")</f>
        <v>4</v>
      </c>
      <c r="D5" s="9" t="n">
        <f aca="false">SUMIFS(Orders!$H$2:$H$8001,Orders!$B$2:$B$8001,A5,Orders!$E$2:$E$8001,"Delivered")+SUMIFS(Orders!$H$2:$H$8001,Orders!$B$2:$B$8001,A5,Orders!$E$2:$E$8001,"Returned")</f>
        <v>21943.47</v>
      </c>
      <c r="E5" s="1" t="str">
        <f aca="false">IFERROR(maxifs(Orders!$C$2:$C$8001,Orders!$B$2:$B$8001,A5),"")</f>
        <v/>
      </c>
      <c r="F5" s="9" t="str">
        <f aca="false">IF(E5="","",MAX(Orders!$C$2:$C$8001)-E5)</f>
        <v/>
      </c>
      <c r="G5" s="1" t="n">
        <f aca="false">IFERROR(CEILING(percentrank.inc($C$5:$C$604,C5)*4,1),1)</f>
        <v>1</v>
      </c>
      <c r="H5" s="1" t="n">
        <f aca="false">IFERROR(CEILING(percentrank.inc($D$5:$D$604,D5)*4,1),1)</f>
        <v>1</v>
      </c>
      <c r="I5" s="1" t="n">
        <f aca="false">IF(F5="",1,IFERROR(5-CEILING(percentrank.inc($F$5:$F$604,F5)*4,1),1))</f>
        <v>1</v>
      </c>
      <c r="J5" s="1" t="str">
        <f aca="false">IF(AND(I5&gt;=3,G5&gt;=3,H5&gt;=3),"Champions",IF(AND(I5&gt;=3,G5&lt;=2),"New / Promising",IF(AND(I5&lt;=2,G5&gt;=3,H5&gt;=3),"At Risk (High Value)",IF(AND(I5&lt;=2,G5&lt;=2),"Lost / Dormant","Regular"))))</f>
        <v>Lost / Dormant</v>
      </c>
      <c r="L5" s="1" t="s">
        <v>69</v>
      </c>
      <c r="M5" s="1" t="n">
        <f aca="false">COUNTIF($J$5:$J$604,L5)</f>
        <v>0</v>
      </c>
    </row>
    <row r="6" customFormat="false" ht="15" hidden="false" customHeight="true" outlineLevel="0" collapsed="false">
      <c r="A6" s="1" t="str">
        <f aca="false">Customers!A3</f>
        <v>CUST00002</v>
      </c>
      <c r="B6" s="1" t="str">
        <f aca="false">Customers!B3&amp;" "&amp;Customers!C3</f>
        <v>Lucas Ramirez</v>
      </c>
      <c r="C6" s="1" t="n">
        <f aca="false">COUNTIFS(Orders!$B$2:$B$8001,A6,Orders!$E$2:$E$8001,"Delivered")+COUNTIFS(Orders!$B$2:$B$8001,A6,Orders!$E$2:$E$8001,"Returned")</f>
        <v>13</v>
      </c>
      <c r="D6" s="9" t="n">
        <f aca="false">SUMIFS(Orders!$H$2:$H$8001,Orders!$B$2:$B$8001,A6,Orders!$E$2:$E$8001,"Delivered")+SUMIFS(Orders!$H$2:$H$8001,Orders!$B$2:$B$8001,A6,Orders!$E$2:$E$8001,"Returned")</f>
        <v>92901.53</v>
      </c>
      <c r="E6" s="1" t="str">
        <f aca="false">IFERROR(maxifs(Orders!$C$2:$C$8001,Orders!$B$2:$B$8001,A6),"")</f>
        <v/>
      </c>
      <c r="F6" s="9" t="str">
        <f aca="false">IF(E6="","",MAX(Orders!$C$2:$C$8001)-E6)</f>
        <v/>
      </c>
      <c r="G6" s="1" t="n">
        <f aca="false">IFERROR(CEILING(percentrank.inc($C$5:$C$604,C6)*4,1),1)</f>
        <v>1</v>
      </c>
      <c r="H6" s="1" t="n">
        <f aca="false">IFERROR(CEILING(percentrank.inc($D$5:$D$604,D6)*4,1),1)</f>
        <v>1</v>
      </c>
      <c r="I6" s="1" t="n">
        <f aca="false">IF(F6="",1,IFERROR(5-CEILING(percentrank.inc($F$5:$F$604,F6)*4,1),1))</f>
        <v>1</v>
      </c>
      <c r="J6" s="1" t="str">
        <f aca="false">IF(AND(I6&gt;=3,G6&gt;=3,H6&gt;=3),"Champions",IF(AND(I6&gt;=3,G6&lt;=2),"New / Promising",IF(AND(I6&lt;=2,G6&gt;=3,H6&gt;=3),"At Risk (High Value)",IF(AND(I6&lt;=2,G6&lt;=2),"Lost / Dormant","Regular"))))</f>
        <v>Lost / Dormant</v>
      </c>
      <c r="L6" s="1" t="s">
        <v>70</v>
      </c>
      <c r="M6" s="1" t="n">
        <f aca="false">COUNTIF($J$5:$J$604,L6)</f>
        <v>0</v>
      </c>
    </row>
    <row r="7" customFormat="false" ht="15" hidden="false" customHeight="true" outlineLevel="0" collapsed="false">
      <c r="A7" s="1" t="str">
        <f aca="false">Customers!A4</f>
        <v>CUST00003</v>
      </c>
      <c r="B7" s="1" t="str">
        <f aca="false">Customers!B4&amp;" "&amp;Customers!C4</f>
        <v>Elizabeth Young</v>
      </c>
      <c r="C7" s="1" t="n">
        <f aca="false">COUNTIFS(Orders!$B$2:$B$8001,A7,Orders!$E$2:$E$8001,"Delivered")+COUNTIFS(Orders!$B$2:$B$8001,A7,Orders!$E$2:$E$8001,"Returned")</f>
        <v>11</v>
      </c>
      <c r="D7" s="9" t="n">
        <f aca="false">SUMIFS(Orders!$H$2:$H$8001,Orders!$B$2:$B$8001,A7,Orders!$E$2:$E$8001,"Delivered")+SUMIFS(Orders!$H$2:$H$8001,Orders!$B$2:$B$8001,A7,Orders!$E$2:$E$8001,"Returned")</f>
        <v>60865.38</v>
      </c>
      <c r="E7" s="1" t="str">
        <f aca="false">IFERROR(maxifs(Orders!$C$2:$C$8001,Orders!$B$2:$B$8001,A7),"")</f>
        <v/>
      </c>
      <c r="F7" s="9" t="str">
        <f aca="false">IF(E7="","",MAX(Orders!$C$2:$C$8001)-E7)</f>
        <v/>
      </c>
      <c r="G7" s="1" t="n">
        <f aca="false">IFERROR(CEILING(percentrank.inc($C$5:$C$604,C7)*4,1),1)</f>
        <v>1</v>
      </c>
      <c r="H7" s="1" t="n">
        <f aca="false">IFERROR(CEILING(percentrank.inc($D$5:$D$604,D7)*4,1),1)</f>
        <v>1</v>
      </c>
      <c r="I7" s="1" t="n">
        <f aca="false">IF(F7="",1,IFERROR(5-CEILING(percentrank.inc($F$5:$F$604,F7)*4,1),1))</f>
        <v>1</v>
      </c>
      <c r="J7" s="1" t="str">
        <f aca="false">IF(AND(I7&gt;=3,G7&gt;=3,H7&gt;=3),"Champions",IF(AND(I7&gt;=3,G7&lt;=2),"New / Promising",IF(AND(I7&lt;=2,G7&gt;=3,H7&gt;=3),"At Risk (High Value)",IF(AND(I7&lt;=2,G7&lt;=2),"Lost / Dormant","Regular"))))</f>
        <v>Lost / Dormant</v>
      </c>
      <c r="L7" s="1" t="s">
        <v>71</v>
      </c>
      <c r="M7" s="1" t="n">
        <f aca="false">COUNTIF($J$5:$J$604,L7)</f>
        <v>600</v>
      </c>
    </row>
    <row r="8" customFormat="false" ht="15" hidden="false" customHeight="true" outlineLevel="0" collapsed="false">
      <c r="A8" s="1" t="str">
        <f aca="false">Customers!A5</f>
        <v>CUST00004</v>
      </c>
      <c r="B8" s="1" t="str">
        <f aca="false">Customers!B5&amp;" "&amp;Customers!C5</f>
        <v>Kiara Perez</v>
      </c>
      <c r="C8" s="1" t="n">
        <f aca="false">COUNTIFS(Orders!$B$2:$B$8001,A8,Orders!$E$2:$E$8001,"Delivered")+COUNTIFS(Orders!$B$2:$B$8001,A8,Orders!$E$2:$E$8001,"Returned")</f>
        <v>6</v>
      </c>
      <c r="D8" s="9" t="n">
        <f aca="false">SUMIFS(Orders!$H$2:$H$8001,Orders!$B$2:$B$8001,A8,Orders!$E$2:$E$8001,"Delivered")+SUMIFS(Orders!$H$2:$H$8001,Orders!$B$2:$B$8001,A8,Orders!$E$2:$E$8001,"Returned")</f>
        <v>35050.86</v>
      </c>
      <c r="E8" s="1" t="str">
        <f aca="false">IFERROR(maxifs(Orders!$C$2:$C$8001,Orders!$B$2:$B$8001,A8),"")</f>
        <v/>
      </c>
      <c r="F8" s="9" t="str">
        <f aca="false">IF(E8="","",MAX(Orders!$C$2:$C$8001)-E8)</f>
        <v/>
      </c>
      <c r="G8" s="1" t="n">
        <f aca="false">IFERROR(CEILING(percentrank.inc($C$5:$C$604,C8)*4,1),1)</f>
        <v>1</v>
      </c>
      <c r="H8" s="1" t="n">
        <f aca="false">IFERROR(CEILING(percentrank.inc($D$5:$D$604,D8)*4,1),1)</f>
        <v>1</v>
      </c>
      <c r="I8" s="1" t="n">
        <f aca="false">IF(F8="",1,IFERROR(5-CEILING(percentrank.inc($F$5:$F$604,F8)*4,1),1))</f>
        <v>1</v>
      </c>
      <c r="J8" s="1" t="str">
        <f aca="false">IF(AND(I8&gt;=3,G8&gt;=3,H8&gt;=3),"Champions",IF(AND(I8&gt;=3,G8&lt;=2),"New / Promising",IF(AND(I8&lt;=2,G8&gt;=3,H8&gt;=3),"At Risk (High Value)",IF(AND(I8&lt;=2,G8&lt;=2),"Lost / Dormant","Regular"))))</f>
        <v>Lost / Dormant</v>
      </c>
      <c r="L8" s="1" t="s">
        <v>72</v>
      </c>
      <c r="M8" s="1" t="n">
        <f aca="false">COUNTIF($J$5:$J$604,L8)</f>
        <v>0</v>
      </c>
    </row>
    <row r="9" customFormat="false" ht="15" hidden="false" customHeight="true" outlineLevel="0" collapsed="false">
      <c r="A9" s="1" t="str">
        <f aca="false">Customers!A6</f>
        <v>CUST00005</v>
      </c>
      <c r="B9" s="1" t="str">
        <f aca="false">Customers!B6&amp;" "&amp;Customers!C6</f>
        <v>Ananya Lee</v>
      </c>
      <c r="C9" s="1" t="n">
        <f aca="false">COUNTIFS(Orders!$B$2:$B$8001,A9,Orders!$E$2:$E$8001,"Delivered")+COUNTIFS(Orders!$B$2:$B$8001,A9,Orders!$E$2:$E$8001,"Returned")</f>
        <v>13</v>
      </c>
      <c r="D9" s="9" t="n">
        <f aca="false">SUMIFS(Orders!$H$2:$H$8001,Orders!$B$2:$B$8001,A9,Orders!$E$2:$E$8001,"Delivered")+SUMIFS(Orders!$H$2:$H$8001,Orders!$B$2:$B$8001,A9,Orders!$E$2:$E$8001,"Returned")</f>
        <v>88353.78</v>
      </c>
      <c r="E9" s="1" t="str">
        <f aca="false">IFERROR(maxifs(Orders!$C$2:$C$8001,Orders!$B$2:$B$8001,A9),"")</f>
        <v/>
      </c>
      <c r="F9" s="9" t="str">
        <f aca="false">IF(E9="","",MAX(Orders!$C$2:$C$8001)-E9)</f>
        <v/>
      </c>
      <c r="G9" s="1" t="n">
        <f aca="false">IFERROR(CEILING(percentrank.inc($C$5:$C$604,C9)*4,1),1)</f>
        <v>1</v>
      </c>
      <c r="H9" s="1" t="n">
        <f aca="false">IFERROR(CEILING(percentrank.inc($D$5:$D$604,D9)*4,1),1)</f>
        <v>1</v>
      </c>
      <c r="I9" s="1" t="n">
        <f aca="false">IF(F9="",1,IFERROR(5-CEILING(percentrank.inc($F$5:$F$604,F9)*4,1),1))</f>
        <v>1</v>
      </c>
      <c r="J9" s="1" t="str">
        <f aca="false">IF(AND(I9&gt;=3,G9&gt;=3,H9&gt;=3),"Champions",IF(AND(I9&gt;=3,G9&lt;=2),"New / Promising",IF(AND(I9&lt;=2,G9&gt;=3,H9&gt;=3),"At Risk (High Value)",IF(AND(I9&lt;=2,G9&lt;=2),"Lost / Dormant","Regular"))))</f>
        <v>Lost / Dormant</v>
      </c>
    </row>
    <row r="10" customFormat="false" ht="15" hidden="false" customHeight="true" outlineLevel="0" collapsed="false">
      <c r="A10" s="1" t="str">
        <f aca="false">Customers!A7</f>
        <v>CUST00006</v>
      </c>
      <c r="B10" s="1" t="str">
        <f aca="false">Customers!B7&amp;" "&amp;Customers!C7</f>
        <v>William Reddy</v>
      </c>
      <c r="C10" s="1" t="n">
        <f aca="false">COUNTIFS(Orders!$B$2:$B$8001,A10,Orders!$E$2:$E$8001,"Delivered")+COUNTIFS(Orders!$B$2:$B$8001,A10,Orders!$E$2:$E$8001,"Returned")</f>
        <v>4</v>
      </c>
      <c r="D10" s="9" t="n">
        <f aca="false">SUMIFS(Orders!$H$2:$H$8001,Orders!$B$2:$B$8001,A10,Orders!$E$2:$E$8001,"Delivered")+SUMIFS(Orders!$H$2:$H$8001,Orders!$B$2:$B$8001,A10,Orders!$E$2:$E$8001,"Returned")</f>
        <v>12842.41</v>
      </c>
      <c r="E10" s="1" t="str">
        <f aca="false">IFERROR(maxifs(Orders!$C$2:$C$8001,Orders!$B$2:$B$8001,A10),"")</f>
        <v/>
      </c>
      <c r="F10" s="9" t="str">
        <f aca="false">IF(E10="","",MAX(Orders!$C$2:$C$8001)-E10)</f>
        <v/>
      </c>
      <c r="G10" s="1" t="n">
        <f aca="false">IFERROR(CEILING(percentrank.inc($C$5:$C$604,C10)*4,1),1)</f>
        <v>1</v>
      </c>
      <c r="H10" s="1" t="n">
        <f aca="false">IFERROR(CEILING(percentrank.inc($D$5:$D$604,D10)*4,1),1)</f>
        <v>1</v>
      </c>
      <c r="I10" s="1" t="n">
        <f aca="false">IF(F10="",1,IFERROR(5-CEILING(percentrank.inc($F$5:$F$604,F10)*4,1),1))</f>
        <v>1</v>
      </c>
      <c r="J10" s="1" t="str">
        <f aca="false">IF(AND(I10&gt;=3,G10&gt;=3,H10&gt;=3),"Champions",IF(AND(I10&gt;=3,G10&lt;=2),"New / Promising",IF(AND(I10&lt;=2,G10&gt;=3,H10&gt;=3),"At Risk (High Value)",IF(AND(I10&lt;=2,G10&lt;=2),"Lost / Dormant","Regular"))))</f>
        <v>Lost / Dormant</v>
      </c>
    </row>
    <row r="11" customFormat="false" ht="15" hidden="false" customHeight="true" outlineLevel="0" collapsed="false">
      <c r="A11" s="1" t="str">
        <f aca="false">Customers!A8</f>
        <v>CUST00007</v>
      </c>
      <c r="B11" s="1" t="str">
        <f aca="false">Customers!B8&amp;" "&amp;Customers!C8</f>
        <v>Susan Nair</v>
      </c>
      <c r="C11" s="1" t="n">
        <f aca="false">COUNTIFS(Orders!$B$2:$B$8001,A11,Orders!$E$2:$E$8001,"Delivered")+COUNTIFS(Orders!$B$2:$B$8001,A11,Orders!$E$2:$E$8001,"Returned")</f>
        <v>4</v>
      </c>
      <c r="D11" s="9" t="n">
        <f aca="false">SUMIFS(Orders!$H$2:$H$8001,Orders!$B$2:$B$8001,A11,Orders!$E$2:$E$8001,"Delivered")+SUMIFS(Orders!$H$2:$H$8001,Orders!$B$2:$B$8001,A11,Orders!$E$2:$E$8001,"Returned")</f>
        <v>51053.36</v>
      </c>
      <c r="E11" s="1" t="str">
        <f aca="false">IFERROR(maxifs(Orders!$C$2:$C$8001,Orders!$B$2:$B$8001,A11),"")</f>
        <v/>
      </c>
      <c r="F11" s="9" t="str">
        <f aca="false">IF(E11="","",MAX(Orders!$C$2:$C$8001)-E11)</f>
        <v/>
      </c>
      <c r="G11" s="1" t="n">
        <f aca="false">IFERROR(CEILING(percentrank.inc($C$5:$C$604,C11)*4,1),1)</f>
        <v>1</v>
      </c>
      <c r="H11" s="1" t="n">
        <f aca="false">IFERROR(CEILING(percentrank.inc($D$5:$D$604,D11)*4,1),1)</f>
        <v>1</v>
      </c>
      <c r="I11" s="1" t="n">
        <f aca="false">IF(F11="",1,IFERROR(5-CEILING(percentrank.inc($F$5:$F$604,F11)*4,1),1))</f>
        <v>1</v>
      </c>
      <c r="J11" s="1" t="str">
        <f aca="false">IF(AND(I11&gt;=3,G11&gt;=3,H11&gt;=3),"Champions",IF(AND(I11&gt;=3,G11&lt;=2),"New / Promising",IF(AND(I11&lt;=2,G11&gt;=3,H11&gt;=3),"At Risk (High Value)",IF(AND(I11&lt;=2,G11&lt;=2),"Lost / Dormant","Regular"))))</f>
        <v>Lost / Dormant</v>
      </c>
    </row>
    <row r="12" customFormat="false" ht="15" hidden="false" customHeight="true" outlineLevel="0" collapsed="false">
      <c r="A12" s="1" t="str">
        <f aca="false">Customers!A9</f>
        <v>CUST00008</v>
      </c>
      <c r="B12" s="1" t="str">
        <f aca="false">Customers!B9&amp;" "&amp;Customers!C9</f>
        <v>Sofia Thomas</v>
      </c>
      <c r="C12" s="1" t="n">
        <f aca="false">COUNTIFS(Orders!$B$2:$B$8001,A12,Orders!$E$2:$E$8001,"Delivered")+COUNTIFS(Orders!$B$2:$B$8001,A12,Orders!$E$2:$E$8001,"Returned")</f>
        <v>4</v>
      </c>
      <c r="D12" s="9" t="n">
        <f aca="false">SUMIFS(Orders!$H$2:$H$8001,Orders!$B$2:$B$8001,A12,Orders!$E$2:$E$8001,"Delivered")+SUMIFS(Orders!$H$2:$H$8001,Orders!$B$2:$B$8001,A12,Orders!$E$2:$E$8001,"Returned")</f>
        <v>21768.63</v>
      </c>
      <c r="E12" s="1" t="str">
        <f aca="false">IFERROR(maxifs(Orders!$C$2:$C$8001,Orders!$B$2:$B$8001,A12),"")</f>
        <v/>
      </c>
      <c r="F12" s="9" t="str">
        <f aca="false">IF(E12="","",MAX(Orders!$C$2:$C$8001)-E12)</f>
        <v/>
      </c>
      <c r="G12" s="1" t="n">
        <f aca="false">IFERROR(CEILING(percentrank.inc($C$5:$C$604,C12)*4,1),1)</f>
        <v>1</v>
      </c>
      <c r="H12" s="1" t="n">
        <f aca="false">IFERROR(CEILING(percentrank.inc($D$5:$D$604,D12)*4,1),1)</f>
        <v>1</v>
      </c>
      <c r="I12" s="1" t="n">
        <f aca="false">IF(F12="",1,IFERROR(5-CEILING(percentrank.inc($F$5:$F$604,F12)*4,1),1))</f>
        <v>1</v>
      </c>
      <c r="J12" s="1" t="str">
        <f aca="false">IF(AND(I12&gt;=3,G12&gt;=3,H12&gt;=3),"Champions",IF(AND(I12&gt;=3,G12&lt;=2),"New / Promising",IF(AND(I12&lt;=2,G12&gt;=3,H12&gt;=3),"At Risk (High Value)",IF(AND(I12&lt;=2,G12&lt;=2),"Lost / Dormant","Regular"))))</f>
        <v>Lost / Dormant</v>
      </c>
    </row>
    <row r="13" customFormat="false" ht="15" hidden="false" customHeight="true" outlineLevel="0" collapsed="false">
      <c r="A13" s="1" t="str">
        <f aca="false">Customers!A10</f>
        <v>CUST00009</v>
      </c>
      <c r="B13" s="1" t="str">
        <f aca="false">Customers!B10&amp;" "&amp;Customers!C10</f>
        <v>Mia Rodriguez</v>
      </c>
      <c r="C13" s="1" t="n">
        <f aca="false">COUNTIFS(Orders!$B$2:$B$8001,A13,Orders!$E$2:$E$8001,"Delivered")+COUNTIFS(Orders!$B$2:$B$8001,A13,Orders!$E$2:$E$8001,"Returned")</f>
        <v>4</v>
      </c>
      <c r="D13" s="9" t="n">
        <f aca="false">SUMIFS(Orders!$H$2:$H$8001,Orders!$B$2:$B$8001,A13,Orders!$E$2:$E$8001,"Delivered")+SUMIFS(Orders!$H$2:$H$8001,Orders!$B$2:$B$8001,A13,Orders!$E$2:$E$8001,"Returned")</f>
        <v>22723.15</v>
      </c>
      <c r="E13" s="1" t="str">
        <f aca="false">IFERROR(maxifs(Orders!$C$2:$C$8001,Orders!$B$2:$B$8001,A13),"")</f>
        <v/>
      </c>
      <c r="F13" s="9" t="str">
        <f aca="false">IF(E13="","",MAX(Orders!$C$2:$C$8001)-E13)</f>
        <v/>
      </c>
      <c r="G13" s="1" t="n">
        <f aca="false">IFERROR(CEILING(percentrank.inc($C$5:$C$604,C13)*4,1),1)</f>
        <v>1</v>
      </c>
      <c r="H13" s="1" t="n">
        <f aca="false">IFERROR(CEILING(percentrank.inc($D$5:$D$604,D13)*4,1),1)</f>
        <v>1</v>
      </c>
      <c r="I13" s="1" t="n">
        <f aca="false">IF(F13="",1,IFERROR(5-CEILING(percentrank.inc($F$5:$F$604,F13)*4,1),1))</f>
        <v>1</v>
      </c>
      <c r="J13" s="1" t="str">
        <f aca="false">IF(AND(I13&gt;=3,G13&gt;=3,H13&gt;=3),"Champions",IF(AND(I13&gt;=3,G13&lt;=2),"New / Promising",IF(AND(I13&lt;=2,G13&gt;=3,H13&gt;=3),"At Risk (High Value)",IF(AND(I13&lt;=2,G13&lt;=2),"Lost / Dormant","Regular"))))</f>
        <v>Lost / Dormant</v>
      </c>
    </row>
    <row r="14" customFormat="false" ht="15" hidden="false" customHeight="true" outlineLevel="0" collapsed="false">
      <c r="A14" s="1" t="str">
        <f aca="false">Customers!A11</f>
        <v>CUST00010</v>
      </c>
      <c r="B14" s="1" t="str">
        <f aca="false">Customers!B11&amp;" "&amp;Customers!C11</f>
        <v>Liam Thomas</v>
      </c>
      <c r="C14" s="1" t="n">
        <f aca="false">COUNTIFS(Orders!$B$2:$B$8001,A14,Orders!$E$2:$E$8001,"Delivered")+COUNTIFS(Orders!$B$2:$B$8001,A14,Orders!$E$2:$E$8001,"Returned")</f>
        <v>33</v>
      </c>
      <c r="D14" s="9" t="n">
        <f aca="false">SUMIFS(Orders!$H$2:$H$8001,Orders!$B$2:$B$8001,A14,Orders!$E$2:$E$8001,"Delivered")+SUMIFS(Orders!$H$2:$H$8001,Orders!$B$2:$B$8001,A14,Orders!$E$2:$E$8001,"Returned")</f>
        <v>257174.11</v>
      </c>
      <c r="E14" s="1" t="str">
        <f aca="false">IFERROR(maxifs(Orders!$C$2:$C$8001,Orders!$B$2:$B$8001,A14),"")</f>
        <v/>
      </c>
      <c r="F14" s="9" t="str">
        <f aca="false">IF(E14="","",MAX(Orders!$C$2:$C$8001)-E14)</f>
        <v/>
      </c>
      <c r="G14" s="1" t="n">
        <f aca="false">IFERROR(CEILING(percentrank.inc($C$5:$C$604,C14)*4,1),1)</f>
        <v>1</v>
      </c>
      <c r="H14" s="1" t="n">
        <f aca="false">IFERROR(CEILING(percentrank.inc($D$5:$D$604,D14)*4,1),1)</f>
        <v>1</v>
      </c>
      <c r="I14" s="1" t="n">
        <f aca="false">IF(F14="",1,IFERROR(5-CEILING(percentrank.inc($F$5:$F$604,F14)*4,1),1))</f>
        <v>1</v>
      </c>
      <c r="J14" s="1" t="str">
        <f aca="false">IF(AND(I14&gt;=3,G14&gt;=3,H14&gt;=3),"Champions",IF(AND(I14&gt;=3,G14&lt;=2),"New / Promising",IF(AND(I14&lt;=2,G14&gt;=3,H14&gt;=3),"At Risk (High Value)",IF(AND(I14&lt;=2,G14&lt;=2),"Lost / Dormant","Regular"))))</f>
        <v>Lost / Dormant</v>
      </c>
    </row>
    <row r="15" customFormat="false" ht="15" hidden="false" customHeight="true" outlineLevel="0" collapsed="false">
      <c r="A15" s="1" t="str">
        <f aca="false">Customers!A12</f>
        <v>CUST00011</v>
      </c>
      <c r="B15" s="1" t="str">
        <f aca="false">Customers!B12&amp;" "&amp;Customers!C12</f>
        <v>Diego Singh</v>
      </c>
      <c r="C15" s="1" t="n">
        <f aca="false">COUNTIFS(Orders!$B$2:$B$8001,A15,Orders!$E$2:$E$8001,"Delivered")+COUNTIFS(Orders!$B$2:$B$8001,A15,Orders!$E$2:$E$8001,"Returned")</f>
        <v>7</v>
      </c>
      <c r="D15" s="9" t="n">
        <f aca="false">SUMIFS(Orders!$H$2:$H$8001,Orders!$B$2:$B$8001,A15,Orders!$E$2:$E$8001,"Delivered")+SUMIFS(Orders!$H$2:$H$8001,Orders!$B$2:$B$8001,A15,Orders!$E$2:$E$8001,"Returned")</f>
        <v>16749.97</v>
      </c>
      <c r="E15" s="1" t="str">
        <f aca="false">IFERROR(maxifs(Orders!$C$2:$C$8001,Orders!$B$2:$B$8001,A15),"")</f>
        <v/>
      </c>
      <c r="F15" s="9" t="str">
        <f aca="false">IF(E15="","",MAX(Orders!$C$2:$C$8001)-E15)</f>
        <v/>
      </c>
      <c r="G15" s="1" t="n">
        <f aca="false">IFERROR(CEILING(percentrank.inc($C$5:$C$604,C15)*4,1),1)</f>
        <v>1</v>
      </c>
      <c r="H15" s="1" t="n">
        <f aca="false">IFERROR(CEILING(percentrank.inc($D$5:$D$604,D15)*4,1),1)</f>
        <v>1</v>
      </c>
      <c r="I15" s="1" t="n">
        <f aca="false">IF(F15="",1,IFERROR(5-CEILING(percentrank.inc($F$5:$F$604,F15)*4,1),1))</f>
        <v>1</v>
      </c>
      <c r="J15" s="1" t="str">
        <f aca="false">IF(AND(I15&gt;=3,G15&gt;=3,H15&gt;=3),"Champions",IF(AND(I15&gt;=3,G15&lt;=2),"New / Promising",IF(AND(I15&lt;=2,G15&gt;=3,H15&gt;=3),"At Risk (High Value)",IF(AND(I15&lt;=2,G15&lt;=2),"Lost / Dormant","Regular"))))</f>
        <v>Lost / Dormant</v>
      </c>
    </row>
    <row r="16" customFormat="false" ht="15" hidden="false" customHeight="true" outlineLevel="0" collapsed="false">
      <c r="A16" s="1" t="str">
        <f aca="false">Customers!A13</f>
        <v>CUST00012</v>
      </c>
      <c r="B16" s="1" t="str">
        <f aca="false">Customers!B13&amp;" "&amp;Customers!C13</f>
        <v>William Davis</v>
      </c>
      <c r="C16" s="1" t="n">
        <f aca="false">COUNTIFS(Orders!$B$2:$B$8001,A16,Orders!$E$2:$E$8001,"Delivered")+COUNTIFS(Orders!$B$2:$B$8001,A16,Orders!$E$2:$E$8001,"Returned")</f>
        <v>6</v>
      </c>
      <c r="D16" s="9" t="n">
        <f aca="false">SUMIFS(Orders!$H$2:$H$8001,Orders!$B$2:$B$8001,A16,Orders!$E$2:$E$8001,"Delivered")+SUMIFS(Orders!$H$2:$H$8001,Orders!$B$2:$B$8001,A16,Orders!$E$2:$E$8001,"Returned")</f>
        <v>31400.26</v>
      </c>
      <c r="E16" s="1" t="str">
        <f aca="false">IFERROR(maxifs(Orders!$C$2:$C$8001,Orders!$B$2:$B$8001,A16),"")</f>
        <v/>
      </c>
      <c r="F16" s="9" t="str">
        <f aca="false">IF(E16="","",MAX(Orders!$C$2:$C$8001)-E16)</f>
        <v/>
      </c>
      <c r="G16" s="1" t="n">
        <f aca="false">IFERROR(CEILING(percentrank.inc($C$5:$C$604,C16)*4,1),1)</f>
        <v>1</v>
      </c>
      <c r="H16" s="1" t="n">
        <f aca="false">IFERROR(CEILING(percentrank.inc($D$5:$D$604,D16)*4,1),1)</f>
        <v>1</v>
      </c>
      <c r="I16" s="1" t="n">
        <f aca="false">IF(F16="",1,IFERROR(5-CEILING(percentrank.inc($F$5:$F$604,F16)*4,1),1))</f>
        <v>1</v>
      </c>
      <c r="J16" s="1" t="str">
        <f aca="false">IF(AND(I16&gt;=3,G16&gt;=3,H16&gt;=3),"Champions",IF(AND(I16&gt;=3,G16&lt;=2),"New / Promising",IF(AND(I16&lt;=2,G16&gt;=3,H16&gt;=3),"At Risk (High Value)",IF(AND(I16&lt;=2,G16&lt;=2),"Lost / Dormant","Regular"))))</f>
        <v>Lost / Dormant</v>
      </c>
    </row>
    <row r="17" customFormat="false" ht="15" hidden="false" customHeight="true" outlineLevel="0" collapsed="false">
      <c r="A17" s="1" t="str">
        <f aca="false">Customers!A14</f>
        <v>CUST00013</v>
      </c>
      <c r="B17" s="1" t="str">
        <f aca="false">Customers!B14&amp;" "&amp;Customers!C14</f>
        <v>Aditya Wilson</v>
      </c>
      <c r="C17" s="1" t="n">
        <f aca="false">COUNTIFS(Orders!$B$2:$B$8001,A17,Orders!$E$2:$E$8001,"Delivered")+COUNTIFS(Orders!$B$2:$B$8001,A17,Orders!$E$2:$E$8001,"Returned")</f>
        <v>4</v>
      </c>
      <c r="D17" s="9" t="n">
        <f aca="false">SUMIFS(Orders!$H$2:$H$8001,Orders!$B$2:$B$8001,A17,Orders!$E$2:$E$8001,"Delivered")+SUMIFS(Orders!$H$2:$H$8001,Orders!$B$2:$B$8001,A17,Orders!$E$2:$E$8001,"Returned")</f>
        <v>14325.8</v>
      </c>
      <c r="E17" s="1" t="str">
        <f aca="false">IFERROR(maxifs(Orders!$C$2:$C$8001,Orders!$B$2:$B$8001,A17),"")</f>
        <v/>
      </c>
      <c r="F17" s="9" t="str">
        <f aca="false">IF(E17="","",MAX(Orders!$C$2:$C$8001)-E17)</f>
        <v/>
      </c>
      <c r="G17" s="1" t="n">
        <f aca="false">IFERROR(CEILING(percentrank.inc($C$5:$C$604,C17)*4,1),1)</f>
        <v>1</v>
      </c>
      <c r="H17" s="1" t="n">
        <f aca="false">IFERROR(CEILING(percentrank.inc($D$5:$D$604,D17)*4,1),1)</f>
        <v>1</v>
      </c>
      <c r="I17" s="1" t="n">
        <f aca="false">IF(F17="",1,IFERROR(5-CEILING(percentrank.inc($F$5:$F$604,F17)*4,1),1))</f>
        <v>1</v>
      </c>
      <c r="J17" s="1" t="str">
        <f aca="false">IF(AND(I17&gt;=3,G17&gt;=3,H17&gt;=3),"Champions",IF(AND(I17&gt;=3,G17&lt;=2),"New / Promising",IF(AND(I17&lt;=2,G17&gt;=3,H17&gt;=3),"At Risk (High Value)",IF(AND(I17&lt;=2,G17&lt;=2),"Lost / Dormant","Regular"))))</f>
        <v>Lost / Dormant</v>
      </c>
    </row>
    <row r="18" customFormat="false" ht="15" hidden="false" customHeight="true" outlineLevel="0" collapsed="false">
      <c r="A18" s="1" t="str">
        <f aca="false">Customers!A15</f>
        <v>CUST00014</v>
      </c>
      <c r="B18" s="1" t="str">
        <f aca="false">Customers!B15&amp;" "&amp;Customers!C15</f>
        <v>James Brown</v>
      </c>
      <c r="C18" s="1" t="n">
        <f aca="false">COUNTIFS(Orders!$B$2:$B$8001,A18,Orders!$E$2:$E$8001,"Delivered")+COUNTIFS(Orders!$B$2:$B$8001,A18,Orders!$E$2:$E$8001,"Returned")</f>
        <v>39</v>
      </c>
      <c r="D18" s="9" t="n">
        <f aca="false">SUMIFS(Orders!$H$2:$H$8001,Orders!$B$2:$B$8001,A18,Orders!$E$2:$E$8001,"Delivered")+SUMIFS(Orders!$H$2:$H$8001,Orders!$B$2:$B$8001,A18,Orders!$E$2:$E$8001,"Returned")</f>
        <v>300107.66</v>
      </c>
      <c r="E18" s="1" t="str">
        <f aca="false">IFERROR(maxifs(Orders!$C$2:$C$8001,Orders!$B$2:$B$8001,A18),"")</f>
        <v/>
      </c>
      <c r="F18" s="9" t="str">
        <f aca="false">IF(E18="","",MAX(Orders!$C$2:$C$8001)-E18)</f>
        <v/>
      </c>
      <c r="G18" s="1" t="n">
        <f aca="false">IFERROR(CEILING(percentrank.inc($C$5:$C$604,C18)*4,1),1)</f>
        <v>1</v>
      </c>
      <c r="H18" s="1" t="n">
        <f aca="false">IFERROR(CEILING(percentrank.inc($D$5:$D$604,D18)*4,1),1)</f>
        <v>1</v>
      </c>
      <c r="I18" s="1" t="n">
        <f aca="false">IF(F18="",1,IFERROR(5-CEILING(percentrank.inc($F$5:$F$604,F18)*4,1),1))</f>
        <v>1</v>
      </c>
      <c r="J18" s="1" t="str">
        <f aca="false">IF(AND(I18&gt;=3,G18&gt;=3,H18&gt;=3),"Champions",IF(AND(I18&gt;=3,G18&lt;=2),"New / Promising",IF(AND(I18&lt;=2,G18&gt;=3,H18&gt;=3),"At Risk (High Value)",IF(AND(I18&lt;=2,G18&lt;=2),"Lost / Dormant","Regular"))))</f>
        <v>Lost / Dormant</v>
      </c>
    </row>
    <row r="19" customFormat="false" ht="15" hidden="false" customHeight="true" outlineLevel="0" collapsed="false">
      <c r="A19" s="1" t="str">
        <f aca="false">Customers!A16</f>
        <v>CUST00015</v>
      </c>
      <c r="B19" s="1" t="str">
        <f aca="false">Customers!B16&amp;" "&amp;Customers!C16</f>
        <v>Anika Iyer</v>
      </c>
      <c r="C19" s="1" t="n">
        <f aca="false">COUNTIFS(Orders!$B$2:$B$8001,A19,Orders!$E$2:$E$8001,"Delivered")+COUNTIFS(Orders!$B$2:$B$8001,A19,Orders!$E$2:$E$8001,"Returned")</f>
        <v>3</v>
      </c>
      <c r="D19" s="9" t="n">
        <f aca="false">SUMIFS(Orders!$H$2:$H$8001,Orders!$B$2:$B$8001,A19,Orders!$E$2:$E$8001,"Delivered")+SUMIFS(Orders!$H$2:$H$8001,Orders!$B$2:$B$8001,A19,Orders!$E$2:$E$8001,"Returned")</f>
        <v>11875.52</v>
      </c>
      <c r="E19" s="1" t="str">
        <f aca="false">IFERROR(maxifs(Orders!$C$2:$C$8001,Orders!$B$2:$B$8001,A19),"")</f>
        <v/>
      </c>
      <c r="F19" s="9" t="str">
        <f aca="false">IF(E19="","",MAX(Orders!$C$2:$C$8001)-E19)</f>
        <v/>
      </c>
      <c r="G19" s="1" t="n">
        <f aca="false">IFERROR(CEILING(percentrank.inc($C$5:$C$604,C19)*4,1),1)</f>
        <v>1</v>
      </c>
      <c r="H19" s="1" t="n">
        <f aca="false">IFERROR(CEILING(percentrank.inc($D$5:$D$604,D19)*4,1),1)</f>
        <v>1</v>
      </c>
      <c r="I19" s="1" t="n">
        <f aca="false">IF(F19="",1,IFERROR(5-CEILING(percentrank.inc($F$5:$F$604,F19)*4,1),1))</f>
        <v>1</v>
      </c>
      <c r="J19" s="1" t="str">
        <f aca="false">IF(AND(I19&gt;=3,G19&gt;=3,H19&gt;=3),"Champions",IF(AND(I19&gt;=3,G19&lt;=2),"New / Promising",IF(AND(I19&lt;=2,G19&gt;=3,H19&gt;=3),"At Risk (High Value)",IF(AND(I19&lt;=2,G19&lt;=2),"Lost / Dormant","Regular"))))</f>
        <v>Lost / Dormant</v>
      </c>
    </row>
    <row r="20" customFormat="false" ht="15" hidden="false" customHeight="true" outlineLevel="0" collapsed="false">
      <c r="A20" s="1" t="str">
        <f aca="false">Customers!A17</f>
        <v>CUST00016</v>
      </c>
      <c r="B20" s="1" t="str">
        <f aca="false">Customers!B17&amp;" "&amp;Customers!C17</f>
        <v>David Thomas</v>
      </c>
      <c r="C20" s="1" t="n">
        <f aca="false">COUNTIFS(Orders!$B$2:$B$8001,A20,Orders!$E$2:$E$8001,"Delivered")+COUNTIFS(Orders!$B$2:$B$8001,A20,Orders!$E$2:$E$8001,"Returned")</f>
        <v>10</v>
      </c>
      <c r="D20" s="9" t="n">
        <f aca="false">SUMIFS(Orders!$H$2:$H$8001,Orders!$B$2:$B$8001,A20,Orders!$E$2:$E$8001,"Delivered")+SUMIFS(Orders!$H$2:$H$8001,Orders!$B$2:$B$8001,A20,Orders!$E$2:$E$8001,"Returned")</f>
        <v>79846.94</v>
      </c>
      <c r="E20" s="1" t="str">
        <f aca="false">IFERROR(maxifs(Orders!$C$2:$C$8001,Orders!$B$2:$B$8001,A20),"")</f>
        <v/>
      </c>
      <c r="F20" s="9" t="str">
        <f aca="false">IF(E20="","",MAX(Orders!$C$2:$C$8001)-E20)</f>
        <v/>
      </c>
      <c r="G20" s="1" t="n">
        <f aca="false">IFERROR(CEILING(percentrank.inc($C$5:$C$604,C20)*4,1),1)</f>
        <v>1</v>
      </c>
      <c r="H20" s="1" t="n">
        <f aca="false">IFERROR(CEILING(percentrank.inc($D$5:$D$604,D20)*4,1),1)</f>
        <v>1</v>
      </c>
      <c r="I20" s="1" t="n">
        <f aca="false">IF(F20="",1,IFERROR(5-CEILING(percentrank.inc($F$5:$F$604,F20)*4,1),1))</f>
        <v>1</v>
      </c>
      <c r="J20" s="1" t="str">
        <f aca="false">IF(AND(I20&gt;=3,G20&gt;=3,H20&gt;=3),"Champions",IF(AND(I20&gt;=3,G20&lt;=2),"New / Promising",IF(AND(I20&lt;=2,G20&gt;=3,H20&gt;=3),"At Risk (High Value)",IF(AND(I20&lt;=2,G20&lt;=2),"Lost / Dormant","Regular"))))</f>
        <v>Lost / Dormant</v>
      </c>
    </row>
    <row r="21" customFormat="false" ht="15" hidden="false" customHeight="true" outlineLevel="0" collapsed="false">
      <c r="A21" s="1" t="str">
        <f aca="false">Customers!A18</f>
        <v>CUST00017</v>
      </c>
      <c r="B21" s="1" t="str">
        <f aca="false">Customers!B18&amp;" "&amp;Customers!C18</f>
        <v>Sofia Nair</v>
      </c>
      <c r="C21" s="1" t="n">
        <f aca="false">COUNTIFS(Orders!$B$2:$B$8001,A21,Orders!$E$2:$E$8001,"Delivered")+COUNTIFS(Orders!$B$2:$B$8001,A21,Orders!$E$2:$E$8001,"Returned")</f>
        <v>9</v>
      </c>
      <c r="D21" s="9" t="n">
        <f aca="false">SUMIFS(Orders!$H$2:$H$8001,Orders!$B$2:$B$8001,A21,Orders!$E$2:$E$8001,"Delivered")+SUMIFS(Orders!$H$2:$H$8001,Orders!$B$2:$B$8001,A21,Orders!$E$2:$E$8001,"Returned")</f>
        <v>54916.42</v>
      </c>
      <c r="E21" s="1" t="str">
        <f aca="false">IFERROR(maxifs(Orders!$C$2:$C$8001,Orders!$B$2:$B$8001,A21),"")</f>
        <v/>
      </c>
      <c r="F21" s="9" t="str">
        <f aca="false">IF(E21="","",MAX(Orders!$C$2:$C$8001)-E21)</f>
        <v/>
      </c>
      <c r="G21" s="1" t="n">
        <f aca="false">IFERROR(CEILING(percentrank.inc($C$5:$C$604,C21)*4,1),1)</f>
        <v>1</v>
      </c>
      <c r="H21" s="1" t="n">
        <f aca="false">IFERROR(CEILING(percentrank.inc($D$5:$D$604,D21)*4,1),1)</f>
        <v>1</v>
      </c>
      <c r="I21" s="1" t="n">
        <f aca="false">IF(F21="",1,IFERROR(5-CEILING(percentrank.inc($F$5:$F$604,F21)*4,1),1))</f>
        <v>1</v>
      </c>
      <c r="J21" s="1" t="str">
        <f aca="false">IF(AND(I21&gt;=3,G21&gt;=3,H21&gt;=3),"Champions",IF(AND(I21&gt;=3,G21&lt;=2),"New / Promising",IF(AND(I21&lt;=2,G21&gt;=3,H21&gt;=3),"At Risk (High Value)",IF(AND(I21&lt;=2,G21&lt;=2),"Lost / Dormant","Regular"))))</f>
        <v>Lost / Dormant</v>
      </c>
    </row>
    <row r="22" customFormat="false" ht="15" hidden="false" customHeight="true" outlineLevel="0" collapsed="false">
      <c r="A22" s="1" t="str">
        <f aca="false">Customers!A19</f>
        <v>CUST00018</v>
      </c>
      <c r="B22" s="1" t="str">
        <f aca="false">Customers!B19&amp;" "&amp;Customers!C19</f>
        <v>William Moore</v>
      </c>
      <c r="C22" s="1" t="n">
        <f aca="false">COUNTIFS(Orders!$B$2:$B$8001,A22,Orders!$E$2:$E$8001,"Delivered")+COUNTIFS(Orders!$B$2:$B$8001,A22,Orders!$E$2:$E$8001,"Returned")</f>
        <v>6</v>
      </c>
      <c r="D22" s="9" t="n">
        <f aca="false">SUMIFS(Orders!$H$2:$H$8001,Orders!$B$2:$B$8001,A22,Orders!$E$2:$E$8001,"Delivered")+SUMIFS(Orders!$H$2:$H$8001,Orders!$B$2:$B$8001,A22,Orders!$E$2:$E$8001,"Returned")</f>
        <v>64847.11</v>
      </c>
      <c r="E22" s="1" t="str">
        <f aca="false">IFERROR(maxifs(Orders!$C$2:$C$8001,Orders!$B$2:$B$8001,A22),"")</f>
        <v/>
      </c>
      <c r="F22" s="9" t="str">
        <f aca="false">IF(E22="","",MAX(Orders!$C$2:$C$8001)-E22)</f>
        <v/>
      </c>
      <c r="G22" s="1" t="n">
        <f aca="false">IFERROR(CEILING(percentrank.inc($C$5:$C$604,C22)*4,1),1)</f>
        <v>1</v>
      </c>
      <c r="H22" s="1" t="n">
        <f aca="false">IFERROR(CEILING(percentrank.inc($D$5:$D$604,D22)*4,1),1)</f>
        <v>1</v>
      </c>
      <c r="I22" s="1" t="n">
        <f aca="false">IF(F22="",1,IFERROR(5-CEILING(percentrank.inc($F$5:$F$604,F22)*4,1),1))</f>
        <v>1</v>
      </c>
      <c r="J22" s="1" t="str">
        <f aca="false">IF(AND(I22&gt;=3,G22&gt;=3,H22&gt;=3),"Champions",IF(AND(I22&gt;=3,G22&lt;=2),"New / Promising",IF(AND(I22&lt;=2,G22&gt;=3,H22&gt;=3),"At Risk (High Value)",IF(AND(I22&lt;=2,G22&lt;=2),"Lost / Dormant","Regular"))))</f>
        <v>Lost / Dormant</v>
      </c>
    </row>
    <row r="23" customFormat="false" ht="15" hidden="false" customHeight="true" outlineLevel="0" collapsed="false">
      <c r="A23" s="1" t="str">
        <f aca="false">Customers!A20</f>
        <v>CUST00019</v>
      </c>
      <c r="B23" s="1" t="str">
        <f aca="false">Customers!B20&amp;" "&amp;Customers!C20</f>
        <v>Aarav Nair</v>
      </c>
      <c r="C23" s="1" t="n">
        <f aca="false">COUNTIFS(Orders!$B$2:$B$8001,A23,Orders!$E$2:$E$8001,"Delivered")+COUNTIFS(Orders!$B$2:$B$8001,A23,Orders!$E$2:$E$8001,"Returned")</f>
        <v>3</v>
      </c>
      <c r="D23" s="9" t="n">
        <f aca="false">SUMIFS(Orders!$H$2:$H$8001,Orders!$B$2:$B$8001,A23,Orders!$E$2:$E$8001,"Delivered")+SUMIFS(Orders!$H$2:$H$8001,Orders!$B$2:$B$8001,A23,Orders!$E$2:$E$8001,"Returned")</f>
        <v>20981.2</v>
      </c>
      <c r="E23" s="1" t="str">
        <f aca="false">IFERROR(maxifs(Orders!$C$2:$C$8001,Orders!$B$2:$B$8001,A23),"")</f>
        <v/>
      </c>
      <c r="F23" s="9" t="str">
        <f aca="false">IF(E23="","",MAX(Orders!$C$2:$C$8001)-E23)</f>
        <v/>
      </c>
      <c r="G23" s="1" t="n">
        <f aca="false">IFERROR(CEILING(percentrank.inc($C$5:$C$604,C23)*4,1),1)</f>
        <v>1</v>
      </c>
      <c r="H23" s="1" t="n">
        <f aca="false">IFERROR(CEILING(percentrank.inc($D$5:$D$604,D23)*4,1),1)</f>
        <v>1</v>
      </c>
      <c r="I23" s="1" t="n">
        <f aca="false">IF(F23="",1,IFERROR(5-CEILING(percentrank.inc($F$5:$F$604,F23)*4,1),1))</f>
        <v>1</v>
      </c>
      <c r="J23" s="1" t="str">
        <f aca="false">IF(AND(I23&gt;=3,G23&gt;=3,H23&gt;=3),"Champions",IF(AND(I23&gt;=3,G23&lt;=2),"New / Promising",IF(AND(I23&lt;=2,G23&gt;=3,H23&gt;=3),"At Risk (High Value)",IF(AND(I23&lt;=2,G23&lt;=2),"Lost / Dormant","Regular"))))</f>
        <v>Lost / Dormant</v>
      </c>
    </row>
    <row r="24" customFormat="false" ht="15" hidden="false" customHeight="true" outlineLevel="0" collapsed="false">
      <c r="A24" s="1" t="str">
        <f aca="false">Customers!A21</f>
        <v>CUST00020</v>
      </c>
      <c r="B24" s="1" t="str">
        <f aca="false">Customers!B21&amp;" "&amp;Customers!C21</f>
        <v>Joseph Smith</v>
      </c>
      <c r="C24" s="1" t="n">
        <f aca="false">COUNTIFS(Orders!$B$2:$B$8001,A24,Orders!$E$2:$E$8001,"Delivered")+COUNTIFS(Orders!$B$2:$B$8001,A24,Orders!$E$2:$E$8001,"Returned")</f>
        <v>18</v>
      </c>
      <c r="D24" s="9" t="n">
        <f aca="false">SUMIFS(Orders!$H$2:$H$8001,Orders!$B$2:$B$8001,A24,Orders!$E$2:$E$8001,"Delivered")+SUMIFS(Orders!$H$2:$H$8001,Orders!$B$2:$B$8001,A24,Orders!$E$2:$E$8001,"Returned")</f>
        <v>138822.2</v>
      </c>
      <c r="E24" s="1" t="str">
        <f aca="false">IFERROR(maxifs(Orders!$C$2:$C$8001,Orders!$B$2:$B$8001,A24),"")</f>
        <v/>
      </c>
      <c r="F24" s="9" t="str">
        <f aca="false">IF(E24="","",MAX(Orders!$C$2:$C$8001)-E24)</f>
        <v/>
      </c>
      <c r="G24" s="1" t="n">
        <f aca="false">IFERROR(CEILING(percentrank.inc($C$5:$C$604,C24)*4,1),1)</f>
        <v>1</v>
      </c>
      <c r="H24" s="1" t="n">
        <f aca="false">IFERROR(CEILING(percentrank.inc($D$5:$D$604,D24)*4,1),1)</f>
        <v>1</v>
      </c>
      <c r="I24" s="1" t="n">
        <f aca="false">IF(F24="",1,IFERROR(5-CEILING(percentrank.inc($F$5:$F$604,F24)*4,1),1))</f>
        <v>1</v>
      </c>
      <c r="J24" s="1" t="str">
        <f aca="false">IF(AND(I24&gt;=3,G24&gt;=3,H24&gt;=3),"Champions",IF(AND(I24&gt;=3,G24&lt;=2),"New / Promising",IF(AND(I24&lt;=2,G24&gt;=3,H24&gt;=3),"At Risk (High Value)",IF(AND(I24&lt;=2,G24&lt;=2),"Lost / Dormant","Regular"))))</f>
        <v>Lost / Dormant</v>
      </c>
    </row>
    <row r="25" customFormat="false" ht="15" hidden="false" customHeight="true" outlineLevel="0" collapsed="false">
      <c r="A25" s="1" t="str">
        <f aca="false">Customers!A22</f>
        <v>CUST00021</v>
      </c>
      <c r="B25" s="1" t="str">
        <f aca="false">Customers!B22&amp;" "&amp;Customers!C22</f>
        <v>Elizabeth Johnson</v>
      </c>
      <c r="C25" s="1" t="n">
        <f aca="false">COUNTIFS(Orders!$B$2:$B$8001,A25,Orders!$E$2:$E$8001,"Delivered")+COUNTIFS(Orders!$B$2:$B$8001,A25,Orders!$E$2:$E$8001,"Returned")</f>
        <v>32</v>
      </c>
      <c r="D25" s="9" t="n">
        <f aca="false">SUMIFS(Orders!$H$2:$H$8001,Orders!$B$2:$B$8001,A25,Orders!$E$2:$E$8001,"Delivered")+SUMIFS(Orders!$H$2:$H$8001,Orders!$B$2:$B$8001,A25,Orders!$E$2:$E$8001,"Returned")</f>
        <v>150475.02</v>
      </c>
      <c r="E25" s="1" t="str">
        <f aca="false">IFERROR(maxifs(Orders!$C$2:$C$8001,Orders!$B$2:$B$8001,A25),"")</f>
        <v/>
      </c>
      <c r="F25" s="9" t="str">
        <f aca="false">IF(E25="","",MAX(Orders!$C$2:$C$8001)-E25)</f>
        <v/>
      </c>
      <c r="G25" s="1" t="n">
        <f aca="false">IFERROR(CEILING(percentrank.inc($C$5:$C$604,C25)*4,1),1)</f>
        <v>1</v>
      </c>
      <c r="H25" s="1" t="n">
        <f aca="false">IFERROR(CEILING(percentrank.inc($D$5:$D$604,D25)*4,1),1)</f>
        <v>1</v>
      </c>
      <c r="I25" s="1" t="n">
        <f aca="false">IF(F25="",1,IFERROR(5-CEILING(percentrank.inc($F$5:$F$604,F25)*4,1),1))</f>
        <v>1</v>
      </c>
      <c r="J25" s="1" t="str">
        <f aca="false">IF(AND(I25&gt;=3,G25&gt;=3,H25&gt;=3),"Champions",IF(AND(I25&gt;=3,G25&lt;=2),"New / Promising",IF(AND(I25&lt;=2,G25&gt;=3,H25&gt;=3),"At Risk (High Value)",IF(AND(I25&lt;=2,G25&lt;=2),"Lost / Dormant","Regular"))))</f>
        <v>Lost / Dormant</v>
      </c>
    </row>
    <row r="26" customFormat="false" ht="15" hidden="false" customHeight="true" outlineLevel="0" collapsed="false">
      <c r="A26" s="1" t="str">
        <f aca="false">Customers!A23</f>
        <v>CUST00022</v>
      </c>
      <c r="B26" s="1" t="str">
        <f aca="false">Customers!B23&amp;" "&amp;Customers!C23</f>
        <v>Elizabeth Young</v>
      </c>
      <c r="C26" s="1" t="n">
        <f aca="false">COUNTIFS(Orders!$B$2:$B$8001,A26,Orders!$E$2:$E$8001,"Delivered")+COUNTIFS(Orders!$B$2:$B$8001,A26,Orders!$E$2:$E$8001,"Returned")</f>
        <v>5</v>
      </c>
      <c r="D26" s="9" t="n">
        <f aca="false">SUMIFS(Orders!$H$2:$H$8001,Orders!$B$2:$B$8001,A26,Orders!$E$2:$E$8001,"Delivered")+SUMIFS(Orders!$H$2:$H$8001,Orders!$B$2:$B$8001,A26,Orders!$E$2:$E$8001,"Returned")</f>
        <v>20571.62</v>
      </c>
      <c r="E26" s="1" t="str">
        <f aca="false">IFERROR(maxifs(Orders!$C$2:$C$8001,Orders!$B$2:$B$8001,A26),"")</f>
        <v/>
      </c>
      <c r="F26" s="9" t="str">
        <f aca="false">IF(E26="","",MAX(Orders!$C$2:$C$8001)-E26)</f>
        <v/>
      </c>
      <c r="G26" s="1" t="n">
        <f aca="false">IFERROR(CEILING(percentrank.inc($C$5:$C$604,C26)*4,1),1)</f>
        <v>1</v>
      </c>
      <c r="H26" s="1" t="n">
        <f aca="false">IFERROR(CEILING(percentrank.inc($D$5:$D$604,D26)*4,1),1)</f>
        <v>1</v>
      </c>
      <c r="I26" s="1" t="n">
        <f aca="false">IF(F26="",1,IFERROR(5-CEILING(percentrank.inc($F$5:$F$604,F26)*4,1),1))</f>
        <v>1</v>
      </c>
      <c r="J26" s="1" t="str">
        <f aca="false">IF(AND(I26&gt;=3,G26&gt;=3,H26&gt;=3),"Champions",IF(AND(I26&gt;=3,G26&lt;=2),"New / Promising",IF(AND(I26&lt;=2,G26&gt;=3,H26&gt;=3),"At Risk (High Value)",IF(AND(I26&lt;=2,G26&lt;=2),"Lost / Dormant","Regular"))))</f>
        <v>Lost / Dormant</v>
      </c>
    </row>
    <row r="27" customFormat="false" ht="15" hidden="false" customHeight="true" outlineLevel="0" collapsed="false">
      <c r="A27" s="1" t="str">
        <f aca="false">Customers!A24</f>
        <v>CUST00023</v>
      </c>
      <c r="B27" s="1" t="str">
        <f aca="false">Customers!B24&amp;" "&amp;Customers!C24</f>
        <v>Mia Clark</v>
      </c>
      <c r="C27" s="1" t="n">
        <f aca="false">COUNTIFS(Orders!$B$2:$B$8001,A27,Orders!$E$2:$E$8001,"Delivered")+COUNTIFS(Orders!$B$2:$B$8001,A27,Orders!$E$2:$E$8001,"Returned")</f>
        <v>7</v>
      </c>
      <c r="D27" s="9" t="n">
        <f aca="false">SUMIFS(Orders!$H$2:$H$8001,Orders!$B$2:$B$8001,A27,Orders!$E$2:$E$8001,"Delivered")+SUMIFS(Orders!$H$2:$H$8001,Orders!$B$2:$B$8001,A27,Orders!$E$2:$E$8001,"Returned")</f>
        <v>54335.35</v>
      </c>
      <c r="E27" s="1" t="str">
        <f aca="false">IFERROR(maxifs(Orders!$C$2:$C$8001,Orders!$B$2:$B$8001,A27),"")</f>
        <v/>
      </c>
      <c r="F27" s="9" t="str">
        <f aca="false">IF(E27="","",MAX(Orders!$C$2:$C$8001)-E27)</f>
        <v/>
      </c>
      <c r="G27" s="1" t="n">
        <f aca="false">IFERROR(CEILING(percentrank.inc($C$5:$C$604,C27)*4,1),1)</f>
        <v>1</v>
      </c>
      <c r="H27" s="1" t="n">
        <f aca="false">IFERROR(CEILING(percentrank.inc($D$5:$D$604,D27)*4,1),1)</f>
        <v>1</v>
      </c>
      <c r="I27" s="1" t="n">
        <f aca="false">IF(F27="",1,IFERROR(5-CEILING(percentrank.inc($F$5:$F$604,F27)*4,1),1))</f>
        <v>1</v>
      </c>
      <c r="J27" s="1" t="str">
        <f aca="false">IF(AND(I27&gt;=3,G27&gt;=3,H27&gt;=3),"Champions",IF(AND(I27&gt;=3,G27&lt;=2),"New / Promising",IF(AND(I27&lt;=2,G27&gt;=3,H27&gt;=3),"At Risk (High Value)",IF(AND(I27&lt;=2,G27&lt;=2),"Lost / Dormant","Regular"))))</f>
        <v>Lost / Dormant</v>
      </c>
    </row>
    <row r="28" customFormat="false" ht="15" hidden="false" customHeight="true" outlineLevel="0" collapsed="false">
      <c r="A28" s="1" t="str">
        <f aca="false">Customers!A25</f>
        <v>CUST00024</v>
      </c>
      <c r="B28" s="1" t="str">
        <f aca="false">Customers!B25&amp;" "&amp;Customers!C25</f>
        <v>Mateo Martinez</v>
      </c>
      <c r="C28" s="1" t="n">
        <f aca="false">COUNTIFS(Orders!$B$2:$B$8001,A28,Orders!$E$2:$E$8001,"Delivered")+COUNTIFS(Orders!$B$2:$B$8001,A28,Orders!$E$2:$E$8001,"Returned")</f>
        <v>26</v>
      </c>
      <c r="D28" s="9" t="n">
        <f aca="false">SUMIFS(Orders!$H$2:$H$8001,Orders!$B$2:$B$8001,A28,Orders!$E$2:$E$8001,"Delivered")+SUMIFS(Orders!$H$2:$H$8001,Orders!$B$2:$B$8001,A28,Orders!$E$2:$E$8001,"Returned")</f>
        <v>147569.03</v>
      </c>
      <c r="E28" s="1" t="str">
        <f aca="false">IFERROR(maxifs(Orders!$C$2:$C$8001,Orders!$B$2:$B$8001,A28),"")</f>
        <v/>
      </c>
      <c r="F28" s="9" t="str">
        <f aca="false">IF(E28="","",MAX(Orders!$C$2:$C$8001)-E28)</f>
        <v/>
      </c>
      <c r="G28" s="1" t="n">
        <f aca="false">IFERROR(CEILING(percentrank.inc($C$5:$C$604,C28)*4,1),1)</f>
        <v>1</v>
      </c>
      <c r="H28" s="1" t="n">
        <f aca="false">IFERROR(CEILING(percentrank.inc($D$5:$D$604,D28)*4,1),1)</f>
        <v>1</v>
      </c>
      <c r="I28" s="1" t="n">
        <f aca="false">IF(F28="",1,IFERROR(5-CEILING(percentrank.inc($F$5:$F$604,F28)*4,1),1))</f>
        <v>1</v>
      </c>
      <c r="J28" s="1" t="str">
        <f aca="false">IF(AND(I28&gt;=3,G28&gt;=3,H28&gt;=3),"Champions",IF(AND(I28&gt;=3,G28&lt;=2),"New / Promising",IF(AND(I28&lt;=2,G28&gt;=3,H28&gt;=3),"At Risk (High Value)",IF(AND(I28&lt;=2,G28&lt;=2),"Lost / Dormant","Regular"))))</f>
        <v>Lost / Dormant</v>
      </c>
    </row>
    <row r="29" customFormat="false" ht="15" hidden="false" customHeight="true" outlineLevel="0" collapsed="false">
      <c r="A29" s="1" t="str">
        <f aca="false">Customers!A26</f>
        <v>CUST00025</v>
      </c>
      <c r="B29" s="1" t="str">
        <f aca="false">Customers!B26&amp;" "&amp;Customers!C26</f>
        <v>Sai Harris</v>
      </c>
      <c r="C29" s="1" t="n">
        <f aca="false">COUNTIFS(Orders!$B$2:$B$8001,A29,Orders!$E$2:$E$8001,"Delivered")+COUNTIFS(Orders!$B$2:$B$8001,A29,Orders!$E$2:$E$8001,"Returned")</f>
        <v>11</v>
      </c>
      <c r="D29" s="9" t="n">
        <f aca="false">SUMIFS(Orders!$H$2:$H$8001,Orders!$B$2:$B$8001,A29,Orders!$E$2:$E$8001,"Delivered")+SUMIFS(Orders!$H$2:$H$8001,Orders!$B$2:$B$8001,A29,Orders!$E$2:$E$8001,"Returned")</f>
        <v>33622.89</v>
      </c>
      <c r="E29" s="1" t="str">
        <f aca="false">IFERROR(maxifs(Orders!$C$2:$C$8001,Orders!$B$2:$B$8001,A29),"")</f>
        <v/>
      </c>
      <c r="F29" s="9" t="str">
        <f aca="false">IF(E29="","",MAX(Orders!$C$2:$C$8001)-E29)</f>
        <v/>
      </c>
      <c r="G29" s="1" t="n">
        <f aca="false">IFERROR(CEILING(percentrank.inc($C$5:$C$604,C29)*4,1),1)</f>
        <v>1</v>
      </c>
      <c r="H29" s="1" t="n">
        <f aca="false">IFERROR(CEILING(percentrank.inc($D$5:$D$604,D29)*4,1),1)</f>
        <v>1</v>
      </c>
      <c r="I29" s="1" t="n">
        <f aca="false">IF(F29="",1,IFERROR(5-CEILING(percentrank.inc($F$5:$F$604,F29)*4,1),1))</f>
        <v>1</v>
      </c>
      <c r="J29" s="1" t="str">
        <f aca="false">IF(AND(I29&gt;=3,G29&gt;=3,H29&gt;=3),"Champions",IF(AND(I29&gt;=3,G29&lt;=2),"New / Promising",IF(AND(I29&lt;=2,G29&gt;=3,H29&gt;=3),"At Risk (High Value)",IF(AND(I29&lt;=2,G29&lt;=2),"Lost / Dormant","Regular"))))</f>
        <v>Lost / Dormant</v>
      </c>
    </row>
    <row r="30" customFormat="false" ht="15" hidden="false" customHeight="true" outlineLevel="0" collapsed="false">
      <c r="A30" s="1" t="str">
        <f aca="false">Customers!A27</f>
        <v>CUST00026</v>
      </c>
      <c r="B30" s="1" t="str">
        <f aca="false">Customers!B27&amp;" "&amp;Customers!C27</f>
        <v>Ananya Miller</v>
      </c>
      <c r="C30" s="1" t="n">
        <f aca="false">COUNTIFS(Orders!$B$2:$B$8001,A30,Orders!$E$2:$E$8001,"Delivered")+COUNTIFS(Orders!$B$2:$B$8001,A30,Orders!$E$2:$E$8001,"Returned")</f>
        <v>2</v>
      </c>
      <c r="D30" s="9" t="n">
        <f aca="false">SUMIFS(Orders!$H$2:$H$8001,Orders!$B$2:$B$8001,A30,Orders!$E$2:$E$8001,"Delivered")+SUMIFS(Orders!$H$2:$H$8001,Orders!$B$2:$B$8001,A30,Orders!$E$2:$E$8001,"Returned")</f>
        <v>50926.34</v>
      </c>
      <c r="E30" s="1" t="str">
        <f aca="false">IFERROR(maxifs(Orders!$C$2:$C$8001,Orders!$B$2:$B$8001,A30),"")</f>
        <v/>
      </c>
      <c r="F30" s="9" t="str">
        <f aca="false">IF(E30="","",MAX(Orders!$C$2:$C$8001)-E30)</f>
        <v/>
      </c>
      <c r="G30" s="1" t="n">
        <f aca="false">IFERROR(CEILING(percentrank.inc($C$5:$C$604,C30)*4,1),1)</f>
        <v>1</v>
      </c>
      <c r="H30" s="1" t="n">
        <f aca="false">IFERROR(CEILING(percentrank.inc($D$5:$D$604,D30)*4,1),1)</f>
        <v>1</v>
      </c>
      <c r="I30" s="1" t="n">
        <f aca="false">IF(F30="",1,IFERROR(5-CEILING(percentrank.inc($F$5:$F$604,F30)*4,1),1))</f>
        <v>1</v>
      </c>
      <c r="J30" s="1" t="str">
        <f aca="false">IF(AND(I30&gt;=3,G30&gt;=3,H30&gt;=3),"Champions",IF(AND(I30&gt;=3,G30&lt;=2),"New / Promising",IF(AND(I30&lt;=2,G30&gt;=3,H30&gt;=3),"At Risk (High Value)",IF(AND(I30&lt;=2,G30&lt;=2),"Lost / Dormant","Regular"))))</f>
        <v>Lost / Dormant</v>
      </c>
    </row>
    <row r="31" customFormat="false" ht="15" hidden="false" customHeight="true" outlineLevel="0" collapsed="false">
      <c r="A31" s="1" t="str">
        <f aca="false">Customers!A28</f>
        <v>CUST00027</v>
      </c>
      <c r="B31" s="1" t="str">
        <f aca="false">Customers!B28&amp;" "&amp;Customers!C28</f>
        <v>Mason Williams</v>
      </c>
      <c r="C31" s="1" t="n">
        <f aca="false">COUNTIFS(Orders!$B$2:$B$8001,A31,Orders!$E$2:$E$8001,"Delivered")+COUNTIFS(Orders!$B$2:$B$8001,A31,Orders!$E$2:$E$8001,"Returned")</f>
        <v>9</v>
      </c>
      <c r="D31" s="9" t="n">
        <f aca="false">SUMIFS(Orders!$H$2:$H$8001,Orders!$B$2:$B$8001,A31,Orders!$E$2:$E$8001,"Delivered")+SUMIFS(Orders!$H$2:$H$8001,Orders!$B$2:$B$8001,A31,Orders!$E$2:$E$8001,"Returned")</f>
        <v>37139.33</v>
      </c>
      <c r="E31" s="1" t="str">
        <f aca="false">IFERROR(maxifs(Orders!$C$2:$C$8001,Orders!$B$2:$B$8001,A31),"")</f>
        <v/>
      </c>
      <c r="F31" s="9" t="str">
        <f aca="false">IF(E31="","",MAX(Orders!$C$2:$C$8001)-E31)</f>
        <v/>
      </c>
      <c r="G31" s="1" t="n">
        <f aca="false">IFERROR(CEILING(percentrank.inc($C$5:$C$604,C31)*4,1),1)</f>
        <v>1</v>
      </c>
      <c r="H31" s="1" t="n">
        <f aca="false">IFERROR(CEILING(percentrank.inc($D$5:$D$604,D31)*4,1),1)</f>
        <v>1</v>
      </c>
      <c r="I31" s="1" t="n">
        <f aca="false">IF(F31="",1,IFERROR(5-CEILING(percentrank.inc($F$5:$F$604,F31)*4,1),1))</f>
        <v>1</v>
      </c>
      <c r="J31" s="1" t="str">
        <f aca="false">IF(AND(I31&gt;=3,G31&gt;=3,H31&gt;=3),"Champions",IF(AND(I31&gt;=3,G31&lt;=2),"New / Promising",IF(AND(I31&lt;=2,G31&gt;=3,H31&gt;=3),"At Risk (High Value)",IF(AND(I31&lt;=2,G31&lt;=2),"Lost / Dormant","Regular"))))</f>
        <v>Lost / Dormant</v>
      </c>
    </row>
    <row r="32" customFormat="false" ht="15" hidden="false" customHeight="true" outlineLevel="0" collapsed="false">
      <c r="A32" s="1" t="str">
        <f aca="false">Customers!A29</f>
        <v>CUST00028</v>
      </c>
      <c r="B32" s="1" t="str">
        <f aca="false">Customers!B29&amp;" "&amp;Customers!C29</f>
        <v>Mary Clark</v>
      </c>
      <c r="C32" s="1" t="n">
        <f aca="false">COUNTIFS(Orders!$B$2:$B$8001,A32,Orders!$E$2:$E$8001,"Delivered")+COUNTIFS(Orders!$B$2:$B$8001,A32,Orders!$E$2:$E$8001,"Returned")</f>
        <v>7</v>
      </c>
      <c r="D32" s="9" t="n">
        <f aca="false">SUMIFS(Orders!$H$2:$H$8001,Orders!$B$2:$B$8001,A32,Orders!$E$2:$E$8001,"Delivered")+SUMIFS(Orders!$H$2:$H$8001,Orders!$B$2:$B$8001,A32,Orders!$E$2:$E$8001,"Returned")</f>
        <v>42734.85</v>
      </c>
      <c r="E32" s="1" t="str">
        <f aca="false">IFERROR(maxifs(Orders!$C$2:$C$8001,Orders!$B$2:$B$8001,A32),"")</f>
        <v/>
      </c>
      <c r="F32" s="9" t="str">
        <f aca="false">IF(E32="","",MAX(Orders!$C$2:$C$8001)-E32)</f>
        <v/>
      </c>
      <c r="G32" s="1" t="n">
        <f aca="false">IFERROR(CEILING(percentrank.inc($C$5:$C$604,C32)*4,1),1)</f>
        <v>1</v>
      </c>
      <c r="H32" s="1" t="n">
        <f aca="false">IFERROR(CEILING(percentrank.inc($D$5:$D$604,D32)*4,1),1)</f>
        <v>1</v>
      </c>
      <c r="I32" s="1" t="n">
        <f aca="false">IF(F32="",1,IFERROR(5-CEILING(percentrank.inc($F$5:$F$604,F32)*4,1),1))</f>
        <v>1</v>
      </c>
      <c r="J32" s="1" t="str">
        <f aca="false">IF(AND(I32&gt;=3,G32&gt;=3,H32&gt;=3),"Champions",IF(AND(I32&gt;=3,G32&lt;=2),"New / Promising",IF(AND(I32&lt;=2,G32&gt;=3,H32&gt;=3),"At Risk (High Value)",IF(AND(I32&lt;=2,G32&lt;=2),"Lost / Dormant","Regular"))))</f>
        <v>Lost / Dormant</v>
      </c>
    </row>
    <row r="33" customFormat="false" ht="15" hidden="false" customHeight="true" outlineLevel="0" collapsed="false">
      <c r="A33" s="1" t="str">
        <f aca="false">Customers!A30</f>
        <v>CUST00029</v>
      </c>
      <c r="B33" s="1" t="str">
        <f aca="false">Customers!B30&amp;" "&amp;Customers!C30</f>
        <v>Karen Lewis</v>
      </c>
      <c r="C33" s="1" t="n">
        <f aca="false">COUNTIFS(Orders!$B$2:$B$8001,A33,Orders!$E$2:$E$8001,"Delivered")+COUNTIFS(Orders!$B$2:$B$8001,A33,Orders!$E$2:$E$8001,"Returned")</f>
        <v>4</v>
      </c>
      <c r="D33" s="9" t="n">
        <f aca="false">SUMIFS(Orders!$H$2:$H$8001,Orders!$B$2:$B$8001,A33,Orders!$E$2:$E$8001,"Delivered")+SUMIFS(Orders!$H$2:$H$8001,Orders!$B$2:$B$8001,A33,Orders!$E$2:$E$8001,"Returned")</f>
        <v>9954.86</v>
      </c>
      <c r="E33" s="1" t="str">
        <f aca="false">IFERROR(maxifs(Orders!$C$2:$C$8001,Orders!$B$2:$B$8001,A33),"")</f>
        <v/>
      </c>
      <c r="F33" s="9" t="str">
        <f aca="false">IF(E33="","",MAX(Orders!$C$2:$C$8001)-E33)</f>
        <v/>
      </c>
      <c r="G33" s="1" t="n">
        <f aca="false">IFERROR(CEILING(percentrank.inc($C$5:$C$604,C33)*4,1),1)</f>
        <v>1</v>
      </c>
      <c r="H33" s="1" t="n">
        <f aca="false">IFERROR(CEILING(percentrank.inc($D$5:$D$604,D33)*4,1),1)</f>
        <v>1</v>
      </c>
      <c r="I33" s="1" t="n">
        <f aca="false">IF(F33="",1,IFERROR(5-CEILING(percentrank.inc($F$5:$F$604,F33)*4,1),1))</f>
        <v>1</v>
      </c>
      <c r="J33" s="1" t="str">
        <f aca="false">IF(AND(I33&gt;=3,G33&gt;=3,H33&gt;=3),"Champions",IF(AND(I33&gt;=3,G33&lt;=2),"New / Promising",IF(AND(I33&lt;=2,G33&gt;=3,H33&gt;=3),"At Risk (High Value)",IF(AND(I33&lt;=2,G33&lt;=2),"Lost / Dormant","Regular"))))</f>
        <v>Lost / Dormant</v>
      </c>
    </row>
    <row r="34" customFormat="false" ht="15" hidden="false" customHeight="true" outlineLevel="0" collapsed="false">
      <c r="A34" s="1" t="str">
        <f aca="false">Customers!A31</f>
        <v>CUST00030</v>
      </c>
      <c r="B34" s="1" t="str">
        <f aca="false">Customers!B31&amp;" "&amp;Customers!C31</f>
        <v>Kiara Singh</v>
      </c>
      <c r="C34" s="1" t="n">
        <f aca="false">COUNTIFS(Orders!$B$2:$B$8001,A34,Orders!$E$2:$E$8001,"Delivered")+COUNTIFS(Orders!$B$2:$B$8001,A34,Orders!$E$2:$E$8001,"Returned")</f>
        <v>10</v>
      </c>
      <c r="D34" s="9" t="n">
        <f aca="false">SUMIFS(Orders!$H$2:$H$8001,Orders!$B$2:$B$8001,A34,Orders!$E$2:$E$8001,"Delivered")+SUMIFS(Orders!$H$2:$H$8001,Orders!$B$2:$B$8001,A34,Orders!$E$2:$E$8001,"Returned")</f>
        <v>60403.53</v>
      </c>
      <c r="E34" s="1" t="str">
        <f aca="false">IFERROR(maxifs(Orders!$C$2:$C$8001,Orders!$B$2:$B$8001,A34),"")</f>
        <v/>
      </c>
      <c r="F34" s="9" t="str">
        <f aca="false">IF(E34="","",MAX(Orders!$C$2:$C$8001)-E34)</f>
        <v/>
      </c>
      <c r="G34" s="1" t="n">
        <f aca="false">IFERROR(CEILING(percentrank.inc($C$5:$C$604,C34)*4,1),1)</f>
        <v>1</v>
      </c>
      <c r="H34" s="1" t="n">
        <f aca="false">IFERROR(CEILING(percentrank.inc($D$5:$D$604,D34)*4,1),1)</f>
        <v>1</v>
      </c>
      <c r="I34" s="1" t="n">
        <f aca="false">IF(F34="",1,IFERROR(5-CEILING(percentrank.inc($F$5:$F$604,F34)*4,1),1))</f>
        <v>1</v>
      </c>
      <c r="J34" s="1" t="str">
        <f aca="false">IF(AND(I34&gt;=3,G34&gt;=3,H34&gt;=3),"Champions",IF(AND(I34&gt;=3,G34&lt;=2),"New / Promising",IF(AND(I34&lt;=2,G34&gt;=3,H34&gt;=3),"At Risk (High Value)",IF(AND(I34&lt;=2,G34&lt;=2),"Lost / Dormant","Regular"))))</f>
        <v>Lost / Dormant</v>
      </c>
    </row>
    <row r="35" customFormat="false" ht="15" hidden="false" customHeight="true" outlineLevel="0" collapsed="false">
      <c r="A35" s="1" t="str">
        <f aca="false">Customers!A32</f>
        <v>CUST00031</v>
      </c>
      <c r="B35" s="1" t="str">
        <f aca="false">Customers!B32&amp;" "&amp;Customers!C32</f>
        <v>Linda Brown</v>
      </c>
      <c r="C35" s="1" t="n">
        <f aca="false">COUNTIFS(Orders!$B$2:$B$8001,A35,Orders!$E$2:$E$8001,"Delivered")+COUNTIFS(Orders!$B$2:$B$8001,A35,Orders!$E$2:$E$8001,"Returned")</f>
        <v>24</v>
      </c>
      <c r="D35" s="9" t="n">
        <f aca="false">SUMIFS(Orders!$H$2:$H$8001,Orders!$B$2:$B$8001,A35,Orders!$E$2:$E$8001,"Delivered")+SUMIFS(Orders!$H$2:$H$8001,Orders!$B$2:$B$8001,A35,Orders!$E$2:$E$8001,"Returned")</f>
        <v>141046.49</v>
      </c>
      <c r="E35" s="1" t="str">
        <f aca="false">IFERROR(maxifs(Orders!$C$2:$C$8001,Orders!$B$2:$B$8001,A35),"")</f>
        <v/>
      </c>
      <c r="F35" s="9" t="str">
        <f aca="false">IF(E35="","",MAX(Orders!$C$2:$C$8001)-E35)</f>
        <v/>
      </c>
      <c r="G35" s="1" t="n">
        <f aca="false">IFERROR(CEILING(percentrank.inc($C$5:$C$604,C35)*4,1),1)</f>
        <v>1</v>
      </c>
      <c r="H35" s="1" t="n">
        <f aca="false">IFERROR(CEILING(percentrank.inc($D$5:$D$604,D35)*4,1),1)</f>
        <v>1</v>
      </c>
      <c r="I35" s="1" t="n">
        <f aca="false">IF(F35="",1,IFERROR(5-CEILING(percentrank.inc($F$5:$F$604,F35)*4,1),1))</f>
        <v>1</v>
      </c>
      <c r="J35" s="1" t="str">
        <f aca="false">IF(AND(I35&gt;=3,G35&gt;=3,H35&gt;=3),"Champions",IF(AND(I35&gt;=3,G35&lt;=2),"New / Promising",IF(AND(I35&lt;=2,G35&gt;=3,H35&gt;=3),"At Risk (High Value)",IF(AND(I35&lt;=2,G35&lt;=2),"Lost / Dormant","Regular"))))</f>
        <v>Lost / Dormant</v>
      </c>
    </row>
    <row r="36" customFormat="false" ht="15" hidden="false" customHeight="true" outlineLevel="0" collapsed="false">
      <c r="A36" s="1" t="str">
        <f aca="false">Customers!A33</f>
        <v>CUST00032</v>
      </c>
      <c r="B36" s="1" t="str">
        <f aca="false">Customers!B33&amp;" "&amp;Customers!C33</f>
        <v>Myra White</v>
      </c>
      <c r="C36" s="1" t="n">
        <f aca="false">COUNTIFS(Orders!$B$2:$B$8001,A36,Orders!$E$2:$E$8001,"Delivered")+COUNTIFS(Orders!$B$2:$B$8001,A36,Orders!$E$2:$E$8001,"Returned")</f>
        <v>26</v>
      </c>
      <c r="D36" s="9" t="n">
        <f aca="false">SUMIFS(Orders!$H$2:$H$8001,Orders!$B$2:$B$8001,A36,Orders!$E$2:$E$8001,"Delivered")+SUMIFS(Orders!$H$2:$H$8001,Orders!$B$2:$B$8001,A36,Orders!$E$2:$E$8001,"Returned")</f>
        <v>132972.64</v>
      </c>
      <c r="E36" s="1" t="str">
        <f aca="false">IFERROR(maxifs(Orders!$C$2:$C$8001,Orders!$B$2:$B$8001,A36),"")</f>
        <v/>
      </c>
      <c r="F36" s="9" t="str">
        <f aca="false">IF(E36="","",MAX(Orders!$C$2:$C$8001)-E36)</f>
        <v/>
      </c>
      <c r="G36" s="1" t="n">
        <f aca="false">IFERROR(CEILING(percentrank.inc($C$5:$C$604,C36)*4,1),1)</f>
        <v>1</v>
      </c>
      <c r="H36" s="1" t="n">
        <f aca="false">IFERROR(CEILING(percentrank.inc($D$5:$D$604,D36)*4,1),1)</f>
        <v>1</v>
      </c>
      <c r="I36" s="1" t="n">
        <f aca="false">IF(F36="",1,IFERROR(5-CEILING(percentrank.inc($F$5:$F$604,F36)*4,1),1))</f>
        <v>1</v>
      </c>
      <c r="J36" s="1" t="str">
        <f aca="false">IF(AND(I36&gt;=3,G36&gt;=3,H36&gt;=3),"Champions",IF(AND(I36&gt;=3,G36&lt;=2),"New / Promising",IF(AND(I36&lt;=2,G36&gt;=3,H36&gt;=3),"At Risk (High Value)",IF(AND(I36&lt;=2,G36&lt;=2),"Lost / Dormant","Regular"))))</f>
        <v>Lost / Dormant</v>
      </c>
    </row>
    <row r="37" customFormat="false" ht="15" hidden="false" customHeight="true" outlineLevel="0" collapsed="false">
      <c r="A37" s="1" t="str">
        <f aca="false">Customers!A34</f>
        <v>CUST00033</v>
      </c>
      <c r="B37" s="1" t="str">
        <f aca="false">Customers!B34&amp;" "&amp;Customers!C34</f>
        <v>Joseph Martin</v>
      </c>
      <c r="C37" s="1" t="n">
        <f aca="false">COUNTIFS(Orders!$B$2:$B$8001,A37,Orders!$E$2:$E$8001,"Delivered")+COUNTIFS(Orders!$B$2:$B$8001,A37,Orders!$E$2:$E$8001,"Returned")</f>
        <v>4</v>
      </c>
      <c r="D37" s="9" t="n">
        <f aca="false">SUMIFS(Orders!$H$2:$H$8001,Orders!$B$2:$B$8001,A37,Orders!$E$2:$E$8001,"Delivered")+SUMIFS(Orders!$H$2:$H$8001,Orders!$B$2:$B$8001,A37,Orders!$E$2:$E$8001,"Returned")</f>
        <v>38543.23</v>
      </c>
      <c r="E37" s="1" t="str">
        <f aca="false">IFERROR(maxifs(Orders!$C$2:$C$8001,Orders!$B$2:$B$8001,A37),"")</f>
        <v/>
      </c>
      <c r="F37" s="9" t="str">
        <f aca="false">IF(E37="","",MAX(Orders!$C$2:$C$8001)-E37)</f>
        <v/>
      </c>
      <c r="G37" s="1" t="n">
        <f aca="false">IFERROR(CEILING(percentrank.inc($C$5:$C$604,C37)*4,1),1)</f>
        <v>1</v>
      </c>
      <c r="H37" s="1" t="n">
        <f aca="false">IFERROR(CEILING(percentrank.inc($D$5:$D$604,D37)*4,1),1)</f>
        <v>1</v>
      </c>
      <c r="I37" s="1" t="n">
        <f aca="false">IF(F37="",1,IFERROR(5-CEILING(percentrank.inc($F$5:$F$604,F37)*4,1),1))</f>
        <v>1</v>
      </c>
      <c r="J37" s="1" t="str">
        <f aca="false">IF(AND(I37&gt;=3,G37&gt;=3,H37&gt;=3),"Champions",IF(AND(I37&gt;=3,G37&lt;=2),"New / Promising",IF(AND(I37&lt;=2,G37&gt;=3,H37&gt;=3),"At Risk (High Value)",IF(AND(I37&lt;=2,G37&lt;=2),"Lost / Dormant","Regular"))))</f>
        <v>Lost / Dormant</v>
      </c>
    </row>
    <row r="38" customFormat="false" ht="15" hidden="false" customHeight="true" outlineLevel="0" collapsed="false">
      <c r="A38" s="1" t="str">
        <f aca="false">Customers!A35</f>
        <v>CUST00034</v>
      </c>
      <c r="B38" s="1" t="str">
        <f aca="false">Customers!B35&amp;" "&amp;Customers!C35</f>
        <v>David Anderson</v>
      </c>
      <c r="C38" s="1" t="n">
        <f aca="false">COUNTIFS(Orders!$B$2:$B$8001,A38,Orders!$E$2:$E$8001,"Delivered")+COUNTIFS(Orders!$B$2:$B$8001,A38,Orders!$E$2:$E$8001,"Returned")</f>
        <v>5</v>
      </c>
      <c r="D38" s="9" t="n">
        <f aca="false">SUMIFS(Orders!$H$2:$H$8001,Orders!$B$2:$B$8001,A38,Orders!$E$2:$E$8001,"Delivered")+SUMIFS(Orders!$H$2:$H$8001,Orders!$B$2:$B$8001,A38,Orders!$E$2:$E$8001,"Returned")</f>
        <v>8745.65</v>
      </c>
      <c r="E38" s="1" t="str">
        <f aca="false">IFERROR(maxifs(Orders!$C$2:$C$8001,Orders!$B$2:$B$8001,A38),"")</f>
        <v/>
      </c>
      <c r="F38" s="9" t="str">
        <f aca="false">IF(E38="","",MAX(Orders!$C$2:$C$8001)-E38)</f>
        <v/>
      </c>
      <c r="G38" s="1" t="n">
        <f aca="false">IFERROR(CEILING(percentrank.inc($C$5:$C$604,C38)*4,1),1)</f>
        <v>1</v>
      </c>
      <c r="H38" s="1" t="n">
        <f aca="false">IFERROR(CEILING(percentrank.inc($D$5:$D$604,D38)*4,1),1)</f>
        <v>1</v>
      </c>
      <c r="I38" s="1" t="n">
        <f aca="false">IF(F38="",1,IFERROR(5-CEILING(percentrank.inc($F$5:$F$604,F38)*4,1),1))</f>
        <v>1</v>
      </c>
      <c r="J38" s="1" t="str">
        <f aca="false">IF(AND(I38&gt;=3,G38&gt;=3,H38&gt;=3),"Champions",IF(AND(I38&gt;=3,G38&lt;=2),"New / Promising",IF(AND(I38&lt;=2,G38&gt;=3,H38&gt;=3),"At Risk (High Value)",IF(AND(I38&lt;=2,G38&lt;=2),"Lost / Dormant","Regular"))))</f>
        <v>Lost / Dormant</v>
      </c>
    </row>
    <row r="39" customFormat="false" ht="15" hidden="false" customHeight="true" outlineLevel="0" collapsed="false">
      <c r="A39" s="1" t="str">
        <f aca="false">Customers!A36</f>
        <v>CUST00035</v>
      </c>
      <c r="B39" s="1" t="str">
        <f aca="false">Customers!B36&amp;" "&amp;Customers!C36</f>
        <v>Joseph Johnson</v>
      </c>
      <c r="C39" s="1" t="n">
        <f aca="false">COUNTIFS(Orders!$B$2:$B$8001,A39,Orders!$E$2:$E$8001,"Delivered")+COUNTIFS(Orders!$B$2:$B$8001,A39,Orders!$E$2:$E$8001,"Returned")</f>
        <v>63</v>
      </c>
      <c r="D39" s="9" t="n">
        <f aca="false">SUMIFS(Orders!$H$2:$H$8001,Orders!$B$2:$B$8001,A39,Orders!$E$2:$E$8001,"Delivered")+SUMIFS(Orders!$H$2:$H$8001,Orders!$B$2:$B$8001,A39,Orders!$E$2:$E$8001,"Returned")</f>
        <v>327851.03</v>
      </c>
      <c r="E39" s="1" t="str">
        <f aca="false">IFERROR(maxifs(Orders!$C$2:$C$8001,Orders!$B$2:$B$8001,A39),"")</f>
        <v/>
      </c>
      <c r="F39" s="9" t="str">
        <f aca="false">IF(E39="","",MAX(Orders!$C$2:$C$8001)-E39)</f>
        <v/>
      </c>
      <c r="G39" s="1" t="n">
        <f aca="false">IFERROR(CEILING(percentrank.inc($C$5:$C$604,C39)*4,1),1)</f>
        <v>1</v>
      </c>
      <c r="H39" s="1" t="n">
        <f aca="false">IFERROR(CEILING(percentrank.inc($D$5:$D$604,D39)*4,1),1)</f>
        <v>1</v>
      </c>
      <c r="I39" s="1" t="n">
        <f aca="false">IF(F39="",1,IFERROR(5-CEILING(percentrank.inc($F$5:$F$604,F39)*4,1),1))</f>
        <v>1</v>
      </c>
      <c r="J39" s="1" t="str">
        <f aca="false">IF(AND(I39&gt;=3,G39&gt;=3,H39&gt;=3),"Champions",IF(AND(I39&gt;=3,G39&lt;=2),"New / Promising",IF(AND(I39&lt;=2,G39&gt;=3,H39&gt;=3),"At Risk (High Value)",IF(AND(I39&lt;=2,G39&lt;=2),"Lost / Dormant","Regular"))))</f>
        <v>Lost / Dormant</v>
      </c>
    </row>
    <row r="40" customFormat="false" ht="15" hidden="false" customHeight="true" outlineLevel="0" collapsed="false">
      <c r="A40" s="1" t="str">
        <f aca="false">Customers!A37</f>
        <v>CUST00036</v>
      </c>
      <c r="B40" s="1" t="str">
        <f aca="false">Customers!B37&amp;" "&amp;Customers!C37</f>
        <v>Sofia Lewis</v>
      </c>
      <c r="C40" s="1" t="n">
        <f aca="false">COUNTIFS(Orders!$B$2:$B$8001,A40,Orders!$E$2:$E$8001,"Delivered")+COUNTIFS(Orders!$B$2:$B$8001,A40,Orders!$E$2:$E$8001,"Returned")</f>
        <v>21</v>
      </c>
      <c r="D40" s="9" t="n">
        <f aca="false">SUMIFS(Orders!$H$2:$H$8001,Orders!$B$2:$B$8001,A40,Orders!$E$2:$E$8001,"Delivered")+SUMIFS(Orders!$H$2:$H$8001,Orders!$B$2:$B$8001,A40,Orders!$E$2:$E$8001,"Returned")</f>
        <v>126018.72</v>
      </c>
      <c r="E40" s="1" t="str">
        <f aca="false">IFERROR(maxifs(Orders!$C$2:$C$8001,Orders!$B$2:$B$8001,A40),"")</f>
        <v/>
      </c>
      <c r="F40" s="9" t="str">
        <f aca="false">IF(E40="","",MAX(Orders!$C$2:$C$8001)-E40)</f>
        <v/>
      </c>
      <c r="G40" s="1" t="n">
        <f aca="false">IFERROR(CEILING(percentrank.inc($C$5:$C$604,C40)*4,1),1)</f>
        <v>1</v>
      </c>
      <c r="H40" s="1" t="n">
        <f aca="false">IFERROR(CEILING(percentrank.inc($D$5:$D$604,D40)*4,1),1)</f>
        <v>1</v>
      </c>
      <c r="I40" s="1" t="n">
        <f aca="false">IF(F40="",1,IFERROR(5-CEILING(percentrank.inc($F$5:$F$604,F40)*4,1),1))</f>
        <v>1</v>
      </c>
      <c r="J40" s="1" t="str">
        <f aca="false">IF(AND(I40&gt;=3,G40&gt;=3,H40&gt;=3),"Champions",IF(AND(I40&gt;=3,G40&lt;=2),"New / Promising",IF(AND(I40&lt;=2,G40&gt;=3,H40&gt;=3),"At Risk (High Value)",IF(AND(I40&lt;=2,G40&lt;=2),"Lost / Dormant","Regular"))))</f>
        <v>Lost / Dormant</v>
      </c>
    </row>
    <row r="41" customFormat="false" ht="15" hidden="false" customHeight="true" outlineLevel="0" collapsed="false">
      <c r="A41" s="1" t="str">
        <f aca="false">Customers!A38</f>
        <v>CUST00037</v>
      </c>
      <c r="B41" s="1" t="str">
        <f aca="false">Customers!B38&amp;" "&amp;Customers!C38</f>
        <v>Sai Garcia</v>
      </c>
      <c r="C41" s="1" t="n">
        <f aca="false">COUNTIFS(Orders!$B$2:$B$8001,A41,Orders!$E$2:$E$8001,"Delivered")+COUNTIFS(Orders!$B$2:$B$8001,A41,Orders!$E$2:$E$8001,"Returned")</f>
        <v>2</v>
      </c>
      <c r="D41" s="9" t="n">
        <f aca="false">SUMIFS(Orders!$H$2:$H$8001,Orders!$B$2:$B$8001,A41,Orders!$E$2:$E$8001,"Delivered")+SUMIFS(Orders!$H$2:$H$8001,Orders!$B$2:$B$8001,A41,Orders!$E$2:$E$8001,"Returned")</f>
        <v>18078.11</v>
      </c>
      <c r="E41" s="1" t="str">
        <f aca="false">IFERROR(maxifs(Orders!$C$2:$C$8001,Orders!$B$2:$B$8001,A41),"")</f>
        <v/>
      </c>
      <c r="F41" s="9" t="str">
        <f aca="false">IF(E41="","",MAX(Orders!$C$2:$C$8001)-E41)</f>
        <v/>
      </c>
      <c r="G41" s="1" t="n">
        <f aca="false">IFERROR(CEILING(percentrank.inc($C$5:$C$604,C41)*4,1),1)</f>
        <v>1</v>
      </c>
      <c r="H41" s="1" t="n">
        <f aca="false">IFERROR(CEILING(percentrank.inc($D$5:$D$604,D41)*4,1),1)</f>
        <v>1</v>
      </c>
      <c r="I41" s="1" t="n">
        <f aca="false">IF(F41="",1,IFERROR(5-CEILING(percentrank.inc($F$5:$F$604,F41)*4,1),1))</f>
        <v>1</v>
      </c>
      <c r="J41" s="1" t="str">
        <f aca="false">IF(AND(I41&gt;=3,G41&gt;=3,H41&gt;=3),"Champions",IF(AND(I41&gt;=3,G41&lt;=2),"New / Promising",IF(AND(I41&lt;=2,G41&gt;=3,H41&gt;=3),"At Risk (High Value)",IF(AND(I41&lt;=2,G41&lt;=2),"Lost / Dormant","Regular"))))</f>
        <v>Lost / Dormant</v>
      </c>
    </row>
    <row r="42" customFormat="false" ht="15" hidden="false" customHeight="true" outlineLevel="0" collapsed="false">
      <c r="A42" s="1" t="str">
        <f aca="false">Customers!A39</f>
        <v>CUST00038</v>
      </c>
      <c r="B42" s="1" t="str">
        <f aca="false">Customers!B39&amp;" "&amp;Customers!C39</f>
        <v>Valentina Kumar</v>
      </c>
      <c r="C42" s="1" t="n">
        <f aca="false">COUNTIFS(Orders!$B$2:$B$8001,A42,Orders!$E$2:$E$8001,"Delivered")+COUNTIFS(Orders!$B$2:$B$8001,A42,Orders!$E$2:$E$8001,"Returned")</f>
        <v>35</v>
      </c>
      <c r="D42" s="9" t="n">
        <f aca="false">SUMIFS(Orders!$H$2:$H$8001,Orders!$B$2:$B$8001,A42,Orders!$E$2:$E$8001,"Delivered")+SUMIFS(Orders!$H$2:$H$8001,Orders!$B$2:$B$8001,A42,Orders!$E$2:$E$8001,"Returned")</f>
        <v>185533.63</v>
      </c>
      <c r="E42" s="1" t="str">
        <f aca="false">IFERROR(maxifs(Orders!$C$2:$C$8001,Orders!$B$2:$B$8001,A42),"")</f>
        <v/>
      </c>
      <c r="F42" s="9" t="str">
        <f aca="false">IF(E42="","",MAX(Orders!$C$2:$C$8001)-E42)</f>
        <v/>
      </c>
      <c r="G42" s="1" t="n">
        <f aca="false">IFERROR(CEILING(percentrank.inc($C$5:$C$604,C42)*4,1),1)</f>
        <v>1</v>
      </c>
      <c r="H42" s="1" t="n">
        <f aca="false">IFERROR(CEILING(percentrank.inc($D$5:$D$604,D42)*4,1),1)</f>
        <v>1</v>
      </c>
      <c r="I42" s="1" t="n">
        <f aca="false">IF(F42="",1,IFERROR(5-CEILING(percentrank.inc($F$5:$F$604,F42)*4,1),1))</f>
        <v>1</v>
      </c>
      <c r="J42" s="1" t="str">
        <f aca="false">IF(AND(I42&gt;=3,G42&gt;=3,H42&gt;=3),"Champions",IF(AND(I42&gt;=3,G42&lt;=2),"New / Promising",IF(AND(I42&lt;=2,G42&gt;=3,H42&gt;=3),"At Risk (High Value)",IF(AND(I42&lt;=2,G42&lt;=2),"Lost / Dormant","Regular"))))</f>
        <v>Lost / Dormant</v>
      </c>
    </row>
    <row r="43" customFormat="false" ht="15" hidden="false" customHeight="true" outlineLevel="0" collapsed="false">
      <c r="A43" s="1" t="str">
        <f aca="false">Customers!A40</f>
        <v>CUST00039</v>
      </c>
      <c r="B43" s="1" t="str">
        <f aca="false">Customers!B40&amp;" "&amp;Customers!C40</f>
        <v>Chen Thompson</v>
      </c>
      <c r="C43" s="1" t="n">
        <f aca="false">COUNTIFS(Orders!$B$2:$B$8001,A43,Orders!$E$2:$E$8001,"Delivered")+COUNTIFS(Orders!$B$2:$B$8001,A43,Orders!$E$2:$E$8001,"Returned")</f>
        <v>24</v>
      </c>
      <c r="D43" s="9" t="n">
        <f aca="false">SUMIFS(Orders!$H$2:$H$8001,Orders!$B$2:$B$8001,A43,Orders!$E$2:$E$8001,"Delivered")+SUMIFS(Orders!$H$2:$H$8001,Orders!$B$2:$B$8001,A43,Orders!$E$2:$E$8001,"Returned")</f>
        <v>163180.44</v>
      </c>
      <c r="E43" s="1" t="str">
        <f aca="false">IFERROR(maxifs(Orders!$C$2:$C$8001,Orders!$B$2:$B$8001,A43),"")</f>
        <v/>
      </c>
      <c r="F43" s="9" t="str">
        <f aca="false">IF(E43="","",MAX(Orders!$C$2:$C$8001)-E43)</f>
        <v/>
      </c>
      <c r="G43" s="1" t="n">
        <f aca="false">IFERROR(CEILING(percentrank.inc($C$5:$C$604,C43)*4,1),1)</f>
        <v>1</v>
      </c>
      <c r="H43" s="1" t="n">
        <f aca="false">IFERROR(CEILING(percentrank.inc($D$5:$D$604,D43)*4,1),1)</f>
        <v>1</v>
      </c>
      <c r="I43" s="1" t="n">
        <f aca="false">IF(F43="",1,IFERROR(5-CEILING(percentrank.inc($F$5:$F$604,F43)*4,1),1))</f>
        <v>1</v>
      </c>
      <c r="J43" s="1" t="str">
        <f aca="false">IF(AND(I43&gt;=3,G43&gt;=3,H43&gt;=3),"Champions",IF(AND(I43&gt;=3,G43&lt;=2),"New / Promising",IF(AND(I43&lt;=2,G43&gt;=3,H43&gt;=3),"At Risk (High Value)",IF(AND(I43&lt;=2,G43&lt;=2),"Lost / Dormant","Regular"))))</f>
        <v>Lost / Dormant</v>
      </c>
    </row>
    <row r="44" customFormat="false" ht="15" hidden="false" customHeight="true" outlineLevel="0" collapsed="false">
      <c r="A44" s="1" t="str">
        <f aca="false">Customers!A41</f>
        <v>CUST00040</v>
      </c>
      <c r="B44" s="1" t="str">
        <f aca="false">Customers!B41&amp;" "&amp;Customers!C41</f>
        <v>Jessica Harris</v>
      </c>
      <c r="C44" s="1" t="n">
        <f aca="false">COUNTIFS(Orders!$B$2:$B$8001,A44,Orders!$E$2:$E$8001,"Delivered")+COUNTIFS(Orders!$B$2:$B$8001,A44,Orders!$E$2:$E$8001,"Returned")</f>
        <v>12</v>
      </c>
      <c r="D44" s="9" t="n">
        <f aca="false">SUMIFS(Orders!$H$2:$H$8001,Orders!$B$2:$B$8001,A44,Orders!$E$2:$E$8001,"Delivered")+SUMIFS(Orders!$H$2:$H$8001,Orders!$B$2:$B$8001,A44,Orders!$E$2:$E$8001,"Returned")</f>
        <v>79923.01</v>
      </c>
      <c r="E44" s="1" t="str">
        <f aca="false">IFERROR(maxifs(Orders!$C$2:$C$8001,Orders!$B$2:$B$8001,A44),"")</f>
        <v/>
      </c>
      <c r="F44" s="9" t="str">
        <f aca="false">IF(E44="","",MAX(Orders!$C$2:$C$8001)-E44)</f>
        <v/>
      </c>
      <c r="G44" s="1" t="n">
        <f aca="false">IFERROR(CEILING(percentrank.inc($C$5:$C$604,C44)*4,1),1)</f>
        <v>1</v>
      </c>
      <c r="H44" s="1" t="n">
        <f aca="false">IFERROR(CEILING(percentrank.inc($D$5:$D$604,D44)*4,1),1)</f>
        <v>1</v>
      </c>
      <c r="I44" s="1" t="n">
        <f aca="false">IF(F44="",1,IFERROR(5-CEILING(percentrank.inc($F$5:$F$604,F44)*4,1),1))</f>
        <v>1</v>
      </c>
      <c r="J44" s="1" t="str">
        <f aca="false">IF(AND(I44&gt;=3,G44&gt;=3,H44&gt;=3),"Champions",IF(AND(I44&gt;=3,G44&lt;=2),"New / Promising",IF(AND(I44&lt;=2,G44&gt;=3,H44&gt;=3),"At Risk (High Value)",IF(AND(I44&lt;=2,G44&lt;=2),"Lost / Dormant","Regular"))))</f>
        <v>Lost / Dormant</v>
      </c>
    </row>
    <row r="45" customFormat="false" ht="15" hidden="false" customHeight="true" outlineLevel="0" collapsed="false">
      <c r="A45" s="1" t="str">
        <f aca="false">Customers!A42</f>
        <v>CUST00041</v>
      </c>
      <c r="B45" s="1" t="str">
        <f aca="false">Customers!B42&amp;" "&amp;Customers!C42</f>
        <v>Susan Kumar</v>
      </c>
      <c r="C45" s="1" t="n">
        <f aca="false">COUNTIFS(Orders!$B$2:$B$8001,A45,Orders!$E$2:$E$8001,"Delivered")+COUNTIFS(Orders!$B$2:$B$8001,A45,Orders!$E$2:$E$8001,"Returned")</f>
        <v>10</v>
      </c>
      <c r="D45" s="9" t="n">
        <f aca="false">SUMIFS(Orders!$H$2:$H$8001,Orders!$B$2:$B$8001,A45,Orders!$E$2:$E$8001,"Delivered")+SUMIFS(Orders!$H$2:$H$8001,Orders!$B$2:$B$8001,A45,Orders!$E$2:$E$8001,"Returned")</f>
        <v>49814.84</v>
      </c>
      <c r="E45" s="1" t="str">
        <f aca="false">IFERROR(maxifs(Orders!$C$2:$C$8001,Orders!$B$2:$B$8001,A45),"")</f>
        <v/>
      </c>
      <c r="F45" s="9" t="str">
        <f aca="false">IF(E45="","",MAX(Orders!$C$2:$C$8001)-E45)</f>
        <v/>
      </c>
      <c r="G45" s="1" t="n">
        <f aca="false">IFERROR(CEILING(percentrank.inc($C$5:$C$604,C45)*4,1),1)</f>
        <v>1</v>
      </c>
      <c r="H45" s="1" t="n">
        <f aca="false">IFERROR(CEILING(percentrank.inc($D$5:$D$604,D45)*4,1),1)</f>
        <v>1</v>
      </c>
      <c r="I45" s="1" t="n">
        <f aca="false">IF(F45="",1,IFERROR(5-CEILING(percentrank.inc($F$5:$F$604,F45)*4,1),1))</f>
        <v>1</v>
      </c>
      <c r="J45" s="1" t="str">
        <f aca="false">IF(AND(I45&gt;=3,G45&gt;=3,H45&gt;=3),"Champions",IF(AND(I45&gt;=3,G45&lt;=2),"New / Promising",IF(AND(I45&lt;=2,G45&gt;=3,H45&gt;=3),"At Risk (High Value)",IF(AND(I45&lt;=2,G45&lt;=2),"Lost / Dormant","Regular"))))</f>
        <v>Lost / Dormant</v>
      </c>
    </row>
    <row r="46" customFormat="false" ht="15" hidden="false" customHeight="true" outlineLevel="0" collapsed="false">
      <c r="A46" s="1" t="str">
        <f aca="false">Customers!A43</f>
        <v>CUST00042</v>
      </c>
      <c r="B46" s="1" t="str">
        <f aca="false">Customers!B43&amp;" "&amp;Customers!C43</f>
        <v>Camila Clark</v>
      </c>
      <c r="C46" s="1" t="n">
        <f aca="false">COUNTIFS(Orders!$B$2:$B$8001,A46,Orders!$E$2:$E$8001,"Delivered")+COUNTIFS(Orders!$B$2:$B$8001,A46,Orders!$E$2:$E$8001,"Returned")</f>
        <v>6</v>
      </c>
      <c r="D46" s="9" t="n">
        <f aca="false">SUMIFS(Orders!$H$2:$H$8001,Orders!$B$2:$B$8001,A46,Orders!$E$2:$E$8001,"Delivered")+SUMIFS(Orders!$H$2:$H$8001,Orders!$B$2:$B$8001,A46,Orders!$E$2:$E$8001,"Returned")</f>
        <v>64995.1</v>
      </c>
      <c r="E46" s="1" t="str">
        <f aca="false">IFERROR(maxifs(Orders!$C$2:$C$8001,Orders!$B$2:$B$8001,A46),"")</f>
        <v/>
      </c>
      <c r="F46" s="9" t="str">
        <f aca="false">IF(E46="","",MAX(Orders!$C$2:$C$8001)-E46)</f>
        <v/>
      </c>
      <c r="G46" s="1" t="n">
        <f aca="false">IFERROR(CEILING(percentrank.inc($C$5:$C$604,C46)*4,1),1)</f>
        <v>1</v>
      </c>
      <c r="H46" s="1" t="n">
        <f aca="false">IFERROR(CEILING(percentrank.inc($D$5:$D$604,D46)*4,1),1)</f>
        <v>1</v>
      </c>
      <c r="I46" s="1" t="n">
        <f aca="false">IF(F46="",1,IFERROR(5-CEILING(percentrank.inc($F$5:$F$604,F46)*4,1),1))</f>
        <v>1</v>
      </c>
      <c r="J46" s="1" t="str">
        <f aca="false">IF(AND(I46&gt;=3,G46&gt;=3,H46&gt;=3),"Champions",IF(AND(I46&gt;=3,G46&lt;=2),"New / Promising",IF(AND(I46&lt;=2,G46&gt;=3,H46&gt;=3),"At Risk (High Value)",IF(AND(I46&lt;=2,G46&lt;=2),"Lost / Dormant","Regular"))))</f>
        <v>Lost / Dormant</v>
      </c>
    </row>
    <row r="47" customFormat="false" ht="15" hidden="false" customHeight="true" outlineLevel="0" collapsed="false">
      <c r="A47" s="1" t="str">
        <f aca="false">Customers!A44</f>
        <v>CUST00043</v>
      </c>
      <c r="B47" s="1" t="str">
        <f aca="false">Customers!B44&amp;" "&amp;Customers!C44</f>
        <v>Arjun Young</v>
      </c>
      <c r="C47" s="1" t="n">
        <f aca="false">COUNTIFS(Orders!$B$2:$B$8001,A47,Orders!$E$2:$E$8001,"Delivered")+COUNTIFS(Orders!$B$2:$B$8001,A47,Orders!$E$2:$E$8001,"Returned")</f>
        <v>3</v>
      </c>
      <c r="D47" s="9" t="n">
        <f aca="false">SUMIFS(Orders!$H$2:$H$8001,Orders!$B$2:$B$8001,A47,Orders!$E$2:$E$8001,"Delivered")+SUMIFS(Orders!$H$2:$H$8001,Orders!$B$2:$B$8001,A47,Orders!$E$2:$E$8001,"Returned")</f>
        <v>19251.96</v>
      </c>
      <c r="E47" s="1" t="str">
        <f aca="false">IFERROR(maxifs(Orders!$C$2:$C$8001,Orders!$B$2:$B$8001,A47),"")</f>
        <v/>
      </c>
      <c r="F47" s="9" t="str">
        <f aca="false">IF(E47="","",MAX(Orders!$C$2:$C$8001)-E47)</f>
        <v/>
      </c>
      <c r="G47" s="1" t="n">
        <f aca="false">IFERROR(CEILING(percentrank.inc($C$5:$C$604,C47)*4,1),1)</f>
        <v>1</v>
      </c>
      <c r="H47" s="1" t="n">
        <f aca="false">IFERROR(CEILING(percentrank.inc($D$5:$D$604,D47)*4,1),1)</f>
        <v>1</v>
      </c>
      <c r="I47" s="1" t="n">
        <f aca="false">IF(F47="",1,IFERROR(5-CEILING(percentrank.inc($F$5:$F$604,F47)*4,1),1))</f>
        <v>1</v>
      </c>
      <c r="J47" s="1" t="str">
        <f aca="false">IF(AND(I47&gt;=3,G47&gt;=3,H47&gt;=3),"Champions",IF(AND(I47&gt;=3,G47&lt;=2),"New / Promising",IF(AND(I47&lt;=2,G47&gt;=3,H47&gt;=3),"At Risk (High Value)",IF(AND(I47&lt;=2,G47&lt;=2),"Lost / Dormant","Regular"))))</f>
        <v>Lost / Dormant</v>
      </c>
    </row>
    <row r="48" customFormat="false" ht="15" hidden="false" customHeight="true" outlineLevel="0" collapsed="false">
      <c r="A48" s="1" t="str">
        <f aca="false">Customers!A45</f>
        <v>CUST00044</v>
      </c>
      <c r="B48" s="1" t="str">
        <f aca="false">Customers!B45&amp;" "&amp;Customers!C45</f>
        <v>Emma Gupta</v>
      </c>
      <c r="C48" s="1" t="n">
        <f aca="false">COUNTIFS(Orders!$B$2:$B$8001,A48,Orders!$E$2:$E$8001,"Delivered")+COUNTIFS(Orders!$B$2:$B$8001,A48,Orders!$E$2:$E$8001,"Returned")</f>
        <v>3</v>
      </c>
      <c r="D48" s="9" t="n">
        <f aca="false">SUMIFS(Orders!$H$2:$H$8001,Orders!$B$2:$B$8001,A48,Orders!$E$2:$E$8001,"Delivered")+SUMIFS(Orders!$H$2:$H$8001,Orders!$B$2:$B$8001,A48,Orders!$E$2:$E$8001,"Returned")</f>
        <v>30315.81</v>
      </c>
      <c r="E48" s="1" t="str">
        <f aca="false">IFERROR(maxifs(Orders!$C$2:$C$8001,Orders!$B$2:$B$8001,A48),"")</f>
        <v/>
      </c>
      <c r="F48" s="9" t="str">
        <f aca="false">IF(E48="","",MAX(Orders!$C$2:$C$8001)-E48)</f>
        <v/>
      </c>
      <c r="G48" s="1" t="n">
        <f aca="false">IFERROR(CEILING(percentrank.inc($C$5:$C$604,C48)*4,1),1)</f>
        <v>1</v>
      </c>
      <c r="H48" s="1" t="n">
        <f aca="false">IFERROR(CEILING(percentrank.inc($D$5:$D$604,D48)*4,1),1)</f>
        <v>1</v>
      </c>
      <c r="I48" s="1" t="n">
        <f aca="false">IF(F48="",1,IFERROR(5-CEILING(percentrank.inc($F$5:$F$604,F48)*4,1),1))</f>
        <v>1</v>
      </c>
      <c r="J48" s="1" t="str">
        <f aca="false">IF(AND(I48&gt;=3,G48&gt;=3,H48&gt;=3),"Champions",IF(AND(I48&gt;=3,G48&lt;=2),"New / Promising",IF(AND(I48&lt;=2,G48&gt;=3,H48&gt;=3),"At Risk (High Value)",IF(AND(I48&lt;=2,G48&lt;=2),"Lost / Dormant","Regular"))))</f>
        <v>Lost / Dormant</v>
      </c>
    </row>
    <row r="49" customFormat="false" ht="15" hidden="false" customHeight="true" outlineLevel="0" collapsed="false">
      <c r="A49" s="1" t="str">
        <f aca="false">Customers!A46</f>
        <v>CUST00045</v>
      </c>
      <c r="B49" s="1" t="str">
        <f aca="false">Customers!B46&amp;" "&amp;Customers!C46</f>
        <v>James Miller</v>
      </c>
      <c r="C49" s="1" t="n">
        <f aca="false">COUNTIFS(Orders!$B$2:$B$8001,A49,Orders!$E$2:$E$8001,"Delivered")+COUNTIFS(Orders!$B$2:$B$8001,A49,Orders!$E$2:$E$8001,"Returned")</f>
        <v>10</v>
      </c>
      <c r="D49" s="9" t="n">
        <f aca="false">SUMIFS(Orders!$H$2:$H$8001,Orders!$B$2:$B$8001,A49,Orders!$E$2:$E$8001,"Delivered")+SUMIFS(Orders!$H$2:$H$8001,Orders!$B$2:$B$8001,A49,Orders!$E$2:$E$8001,"Returned")</f>
        <v>51546.76</v>
      </c>
      <c r="E49" s="1" t="str">
        <f aca="false">IFERROR(maxifs(Orders!$C$2:$C$8001,Orders!$B$2:$B$8001,A49),"")</f>
        <v/>
      </c>
      <c r="F49" s="9" t="str">
        <f aca="false">IF(E49="","",MAX(Orders!$C$2:$C$8001)-E49)</f>
        <v/>
      </c>
      <c r="G49" s="1" t="n">
        <f aca="false">IFERROR(CEILING(percentrank.inc($C$5:$C$604,C49)*4,1),1)</f>
        <v>1</v>
      </c>
      <c r="H49" s="1" t="n">
        <f aca="false">IFERROR(CEILING(percentrank.inc($D$5:$D$604,D49)*4,1),1)</f>
        <v>1</v>
      </c>
      <c r="I49" s="1" t="n">
        <f aca="false">IF(F49="",1,IFERROR(5-CEILING(percentrank.inc($F$5:$F$604,F49)*4,1),1))</f>
        <v>1</v>
      </c>
      <c r="J49" s="1" t="str">
        <f aca="false">IF(AND(I49&gt;=3,G49&gt;=3,H49&gt;=3),"Champions",IF(AND(I49&gt;=3,G49&lt;=2),"New / Promising",IF(AND(I49&lt;=2,G49&gt;=3,H49&gt;=3),"At Risk (High Value)",IF(AND(I49&lt;=2,G49&lt;=2),"Lost / Dormant","Regular"))))</f>
        <v>Lost / Dormant</v>
      </c>
    </row>
    <row r="50" customFormat="false" ht="15" hidden="false" customHeight="true" outlineLevel="0" collapsed="false">
      <c r="A50" s="1" t="str">
        <f aca="false">Customers!A47</f>
        <v>CUST00046</v>
      </c>
      <c r="B50" s="1" t="str">
        <f aca="false">Customers!B47&amp;" "&amp;Customers!C47</f>
        <v>Noah Martinez</v>
      </c>
      <c r="C50" s="1" t="n">
        <f aca="false">COUNTIFS(Orders!$B$2:$B$8001,A50,Orders!$E$2:$E$8001,"Delivered")+COUNTIFS(Orders!$B$2:$B$8001,A50,Orders!$E$2:$E$8001,"Returned")</f>
        <v>3</v>
      </c>
      <c r="D50" s="9" t="n">
        <f aca="false">SUMIFS(Orders!$H$2:$H$8001,Orders!$B$2:$B$8001,A50,Orders!$E$2:$E$8001,"Delivered")+SUMIFS(Orders!$H$2:$H$8001,Orders!$B$2:$B$8001,A50,Orders!$E$2:$E$8001,"Returned")</f>
        <v>3040.65</v>
      </c>
      <c r="E50" s="1" t="str">
        <f aca="false">IFERROR(maxifs(Orders!$C$2:$C$8001,Orders!$B$2:$B$8001,A50),"")</f>
        <v/>
      </c>
      <c r="F50" s="9" t="str">
        <f aca="false">IF(E50="","",MAX(Orders!$C$2:$C$8001)-E50)</f>
        <v/>
      </c>
      <c r="G50" s="1" t="n">
        <f aca="false">IFERROR(CEILING(percentrank.inc($C$5:$C$604,C50)*4,1),1)</f>
        <v>1</v>
      </c>
      <c r="H50" s="1" t="n">
        <f aca="false">IFERROR(CEILING(percentrank.inc($D$5:$D$604,D50)*4,1),1)</f>
        <v>1</v>
      </c>
      <c r="I50" s="1" t="n">
        <f aca="false">IF(F50="",1,IFERROR(5-CEILING(percentrank.inc($F$5:$F$604,F50)*4,1),1))</f>
        <v>1</v>
      </c>
      <c r="J50" s="1" t="str">
        <f aca="false">IF(AND(I50&gt;=3,G50&gt;=3,H50&gt;=3),"Champions",IF(AND(I50&gt;=3,G50&lt;=2),"New / Promising",IF(AND(I50&lt;=2,G50&gt;=3,H50&gt;=3),"At Risk (High Value)",IF(AND(I50&lt;=2,G50&lt;=2),"Lost / Dormant","Regular"))))</f>
        <v>Lost / Dormant</v>
      </c>
    </row>
    <row r="51" customFormat="false" ht="15" hidden="false" customHeight="true" outlineLevel="0" collapsed="false">
      <c r="A51" s="1" t="str">
        <f aca="false">Customers!A48</f>
        <v>CUST00047</v>
      </c>
      <c r="B51" s="1" t="str">
        <f aca="false">Customers!B48&amp;" "&amp;Customers!C48</f>
        <v>Olivia Robinson</v>
      </c>
      <c r="C51" s="1" t="n">
        <f aca="false">COUNTIFS(Orders!$B$2:$B$8001,A51,Orders!$E$2:$E$8001,"Delivered")+COUNTIFS(Orders!$B$2:$B$8001,A51,Orders!$E$2:$E$8001,"Returned")</f>
        <v>8</v>
      </c>
      <c r="D51" s="9" t="n">
        <f aca="false">SUMIFS(Orders!$H$2:$H$8001,Orders!$B$2:$B$8001,A51,Orders!$E$2:$E$8001,"Delivered")+SUMIFS(Orders!$H$2:$H$8001,Orders!$B$2:$B$8001,A51,Orders!$E$2:$E$8001,"Returned")</f>
        <v>55647.05</v>
      </c>
      <c r="E51" s="1" t="str">
        <f aca="false">IFERROR(maxifs(Orders!$C$2:$C$8001,Orders!$B$2:$B$8001,A51),"")</f>
        <v/>
      </c>
      <c r="F51" s="9" t="str">
        <f aca="false">IF(E51="","",MAX(Orders!$C$2:$C$8001)-E51)</f>
        <v/>
      </c>
      <c r="G51" s="1" t="n">
        <f aca="false">IFERROR(CEILING(percentrank.inc($C$5:$C$604,C51)*4,1),1)</f>
        <v>1</v>
      </c>
      <c r="H51" s="1" t="n">
        <f aca="false">IFERROR(CEILING(percentrank.inc($D$5:$D$604,D51)*4,1),1)</f>
        <v>1</v>
      </c>
      <c r="I51" s="1" t="n">
        <f aca="false">IF(F51="",1,IFERROR(5-CEILING(percentrank.inc($F$5:$F$604,F51)*4,1),1))</f>
        <v>1</v>
      </c>
      <c r="J51" s="1" t="str">
        <f aca="false">IF(AND(I51&gt;=3,G51&gt;=3,H51&gt;=3),"Champions",IF(AND(I51&gt;=3,G51&lt;=2),"New / Promising",IF(AND(I51&lt;=2,G51&gt;=3,H51&gt;=3),"At Risk (High Value)",IF(AND(I51&lt;=2,G51&lt;=2),"Lost / Dormant","Regular"))))</f>
        <v>Lost / Dormant</v>
      </c>
    </row>
    <row r="52" customFormat="false" ht="15" hidden="false" customHeight="true" outlineLevel="0" collapsed="false">
      <c r="A52" s="1" t="str">
        <f aca="false">Customers!A49</f>
        <v>CUST00048</v>
      </c>
      <c r="B52" s="1" t="str">
        <f aca="false">Customers!B49&amp;" "&amp;Customers!C49</f>
        <v>Diego Taylor</v>
      </c>
      <c r="C52" s="1" t="n">
        <f aca="false">COUNTIFS(Orders!$B$2:$B$8001,A52,Orders!$E$2:$E$8001,"Delivered")+COUNTIFS(Orders!$B$2:$B$8001,A52,Orders!$E$2:$E$8001,"Returned")</f>
        <v>7</v>
      </c>
      <c r="D52" s="9" t="n">
        <f aca="false">SUMIFS(Orders!$H$2:$H$8001,Orders!$B$2:$B$8001,A52,Orders!$E$2:$E$8001,"Delivered")+SUMIFS(Orders!$H$2:$H$8001,Orders!$B$2:$B$8001,A52,Orders!$E$2:$E$8001,"Returned")</f>
        <v>39374.83</v>
      </c>
      <c r="E52" s="1" t="str">
        <f aca="false">IFERROR(maxifs(Orders!$C$2:$C$8001,Orders!$B$2:$B$8001,A52),"")</f>
        <v/>
      </c>
      <c r="F52" s="9" t="str">
        <f aca="false">IF(E52="","",MAX(Orders!$C$2:$C$8001)-E52)</f>
        <v/>
      </c>
      <c r="G52" s="1" t="n">
        <f aca="false">IFERROR(CEILING(percentrank.inc($C$5:$C$604,C52)*4,1),1)</f>
        <v>1</v>
      </c>
      <c r="H52" s="1" t="n">
        <f aca="false">IFERROR(CEILING(percentrank.inc($D$5:$D$604,D52)*4,1),1)</f>
        <v>1</v>
      </c>
      <c r="I52" s="1" t="n">
        <f aca="false">IF(F52="",1,IFERROR(5-CEILING(percentrank.inc($F$5:$F$604,F52)*4,1),1))</f>
        <v>1</v>
      </c>
      <c r="J52" s="1" t="str">
        <f aca="false">IF(AND(I52&gt;=3,G52&gt;=3,H52&gt;=3),"Champions",IF(AND(I52&gt;=3,G52&lt;=2),"New / Promising",IF(AND(I52&lt;=2,G52&gt;=3,H52&gt;=3),"At Risk (High Value)",IF(AND(I52&lt;=2,G52&lt;=2),"Lost / Dormant","Regular"))))</f>
        <v>Lost / Dormant</v>
      </c>
    </row>
    <row r="53" customFormat="false" ht="15" hidden="false" customHeight="true" outlineLevel="0" collapsed="false">
      <c r="A53" s="1" t="str">
        <f aca="false">Customers!A50</f>
        <v>CUST00049</v>
      </c>
      <c r="B53" s="1" t="str">
        <f aca="false">Customers!B50&amp;" "&amp;Customers!C50</f>
        <v>Susan Martinez</v>
      </c>
      <c r="C53" s="1" t="n">
        <f aca="false">COUNTIFS(Orders!$B$2:$B$8001,A53,Orders!$E$2:$E$8001,"Delivered")+COUNTIFS(Orders!$B$2:$B$8001,A53,Orders!$E$2:$E$8001,"Returned")</f>
        <v>8</v>
      </c>
      <c r="D53" s="9" t="n">
        <f aca="false">SUMIFS(Orders!$H$2:$H$8001,Orders!$B$2:$B$8001,A53,Orders!$E$2:$E$8001,"Delivered")+SUMIFS(Orders!$H$2:$H$8001,Orders!$B$2:$B$8001,A53,Orders!$E$2:$E$8001,"Returned")</f>
        <v>58744.24</v>
      </c>
      <c r="E53" s="1" t="str">
        <f aca="false">IFERROR(maxifs(Orders!$C$2:$C$8001,Orders!$B$2:$B$8001,A53),"")</f>
        <v/>
      </c>
      <c r="F53" s="9" t="str">
        <f aca="false">IF(E53="","",MAX(Orders!$C$2:$C$8001)-E53)</f>
        <v/>
      </c>
      <c r="G53" s="1" t="n">
        <f aca="false">IFERROR(CEILING(percentrank.inc($C$5:$C$604,C53)*4,1),1)</f>
        <v>1</v>
      </c>
      <c r="H53" s="1" t="n">
        <f aca="false">IFERROR(CEILING(percentrank.inc($D$5:$D$604,D53)*4,1),1)</f>
        <v>1</v>
      </c>
      <c r="I53" s="1" t="n">
        <f aca="false">IF(F53="",1,IFERROR(5-CEILING(percentrank.inc($F$5:$F$604,F53)*4,1),1))</f>
        <v>1</v>
      </c>
      <c r="J53" s="1" t="str">
        <f aca="false">IF(AND(I53&gt;=3,G53&gt;=3,H53&gt;=3),"Champions",IF(AND(I53&gt;=3,G53&lt;=2),"New / Promising",IF(AND(I53&lt;=2,G53&gt;=3,H53&gt;=3),"At Risk (High Value)",IF(AND(I53&lt;=2,G53&lt;=2),"Lost / Dormant","Regular"))))</f>
        <v>Lost / Dormant</v>
      </c>
    </row>
    <row r="54" customFormat="false" ht="15" hidden="false" customHeight="true" outlineLevel="0" collapsed="false">
      <c r="A54" s="1" t="str">
        <f aca="false">Customers!A51</f>
        <v>CUST00050</v>
      </c>
      <c r="B54" s="1" t="str">
        <f aca="false">Customers!B51&amp;" "&amp;Customers!C51</f>
        <v>Ethan Reddy</v>
      </c>
      <c r="C54" s="1" t="n">
        <f aca="false">COUNTIFS(Orders!$B$2:$B$8001,A54,Orders!$E$2:$E$8001,"Delivered")+COUNTIFS(Orders!$B$2:$B$8001,A54,Orders!$E$2:$E$8001,"Returned")</f>
        <v>26</v>
      </c>
      <c r="D54" s="9" t="n">
        <f aca="false">SUMIFS(Orders!$H$2:$H$8001,Orders!$B$2:$B$8001,A54,Orders!$E$2:$E$8001,"Delivered")+SUMIFS(Orders!$H$2:$H$8001,Orders!$B$2:$B$8001,A54,Orders!$E$2:$E$8001,"Returned")</f>
        <v>197543.7</v>
      </c>
      <c r="E54" s="1" t="str">
        <f aca="false">IFERROR(maxifs(Orders!$C$2:$C$8001,Orders!$B$2:$B$8001,A54),"")</f>
        <v/>
      </c>
      <c r="F54" s="9" t="str">
        <f aca="false">IF(E54="","",MAX(Orders!$C$2:$C$8001)-E54)</f>
        <v/>
      </c>
      <c r="G54" s="1" t="n">
        <f aca="false">IFERROR(CEILING(percentrank.inc($C$5:$C$604,C54)*4,1),1)</f>
        <v>1</v>
      </c>
      <c r="H54" s="1" t="n">
        <f aca="false">IFERROR(CEILING(percentrank.inc($D$5:$D$604,D54)*4,1),1)</f>
        <v>1</v>
      </c>
      <c r="I54" s="1" t="n">
        <f aca="false">IF(F54="",1,IFERROR(5-CEILING(percentrank.inc($F$5:$F$604,F54)*4,1),1))</f>
        <v>1</v>
      </c>
      <c r="J54" s="1" t="str">
        <f aca="false">IF(AND(I54&gt;=3,G54&gt;=3,H54&gt;=3),"Champions",IF(AND(I54&gt;=3,G54&lt;=2),"New / Promising",IF(AND(I54&lt;=2,G54&gt;=3,H54&gt;=3),"At Risk (High Value)",IF(AND(I54&lt;=2,G54&lt;=2),"Lost / Dormant","Regular"))))</f>
        <v>Lost / Dormant</v>
      </c>
    </row>
    <row r="55" customFormat="false" ht="15" hidden="false" customHeight="true" outlineLevel="0" collapsed="false">
      <c r="A55" s="1" t="str">
        <f aca="false">Customers!A52</f>
        <v>CUST00051</v>
      </c>
      <c r="B55" s="1" t="str">
        <f aca="false">Customers!B52&amp;" "&amp;Customers!C52</f>
        <v>Ishaan Davis</v>
      </c>
      <c r="C55" s="1" t="n">
        <f aca="false">COUNTIFS(Orders!$B$2:$B$8001,A55,Orders!$E$2:$E$8001,"Delivered")+COUNTIFS(Orders!$B$2:$B$8001,A55,Orders!$E$2:$E$8001,"Returned")</f>
        <v>8</v>
      </c>
      <c r="D55" s="9" t="n">
        <f aca="false">SUMIFS(Orders!$H$2:$H$8001,Orders!$B$2:$B$8001,A55,Orders!$E$2:$E$8001,"Delivered")+SUMIFS(Orders!$H$2:$H$8001,Orders!$B$2:$B$8001,A55,Orders!$E$2:$E$8001,"Returned")</f>
        <v>52408</v>
      </c>
      <c r="E55" s="1" t="str">
        <f aca="false">IFERROR(maxifs(Orders!$C$2:$C$8001,Orders!$B$2:$B$8001,A55),"")</f>
        <v/>
      </c>
      <c r="F55" s="9" t="str">
        <f aca="false">IF(E55="","",MAX(Orders!$C$2:$C$8001)-E55)</f>
        <v/>
      </c>
      <c r="G55" s="1" t="n">
        <f aca="false">IFERROR(CEILING(percentrank.inc($C$5:$C$604,C55)*4,1),1)</f>
        <v>1</v>
      </c>
      <c r="H55" s="1" t="n">
        <f aca="false">IFERROR(CEILING(percentrank.inc($D$5:$D$604,D55)*4,1),1)</f>
        <v>1</v>
      </c>
      <c r="I55" s="1" t="n">
        <f aca="false">IF(F55="",1,IFERROR(5-CEILING(percentrank.inc($F$5:$F$604,F55)*4,1),1))</f>
        <v>1</v>
      </c>
      <c r="J55" s="1" t="str">
        <f aca="false">IF(AND(I55&gt;=3,G55&gt;=3,H55&gt;=3),"Champions",IF(AND(I55&gt;=3,G55&lt;=2),"New / Promising",IF(AND(I55&lt;=2,G55&gt;=3,H55&gt;=3),"At Risk (High Value)",IF(AND(I55&lt;=2,G55&lt;=2),"Lost / Dormant","Regular"))))</f>
        <v>Lost / Dormant</v>
      </c>
    </row>
    <row r="56" customFormat="false" ht="15" hidden="false" customHeight="true" outlineLevel="0" collapsed="false">
      <c r="A56" s="1" t="str">
        <f aca="false">Customers!A53</f>
        <v>CUST00052</v>
      </c>
      <c r="B56" s="1" t="str">
        <f aca="false">Customers!B53&amp;" "&amp;Customers!C53</f>
        <v>Haruto Miller</v>
      </c>
      <c r="C56" s="1" t="n">
        <f aca="false">COUNTIFS(Orders!$B$2:$B$8001,A56,Orders!$E$2:$E$8001,"Delivered")+COUNTIFS(Orders!$B$2:$B$8001,A56,Orders!$E$2:$E$8001,"Returned")</f>
        <v>6</v>
      </c>
      <c r="D56" s="9" t="n">
        <f aca="false">SUMIFS(Orders!$H$2:$H$8001,Orders!$B$2:$B$8001,A56,Orders!$E$2:$E$8001,"Delivered")+SUMIFS(Orders!$H$2:$H$8001,Orders!$B$2:$B$8001,A56,Orders!$E$2:$E$8001,"Returned")</f>
        <v>25704.78</v>
      </c>
      <c r="E56" s="1" t="str">
        <f aca="false">IFERROR(maxifs(Orders!$C$2:$C$8001,Orders!$B$2:$B$8001,A56),"")</f>
        <v/>
      </c>
      <c r="F56" s="9" t="str">
        <f aca="false">IF(E56="","",MAX(Orders!$C$2:$C$8001)-E56)</f>
        <v/>
      </c>
      <c r="G56" s="1" t="n">
        <f aca="false">IFERROR(CEILING(percentrank.inc($C$5:$C$604,C56)*4,1),1)</f>
        <v>1</v>
      </c>
      <c r="H56" s="1" t="n">
        <f aca="false">IFERROR(CEILING(percentrank.inc($D$5:$D$604,D56)*4,1),1)</f>
        <v>1</v>
      </c>
      <c r="I56" s="1" t="n">
        <f aca="false">IF(F56="",1,IFERROR(5-CEILING(percentrank.inc($F$5:$F$604,F56)*4,1),1))</f>
        <v>1</v>
      </c>
      <c r="J56" s="1" t="str">
        <f aca="false">IF(AND(I56&gt;=3,G56&gt;=3,H56&gt;=3),"Champions",IF(AND(I56&gt;=3,G56&lt;=2),"New / Promising",IF(AND(I56&lt;=2,G56&gt;=3,H56&gt;=3),"At Risk (High Value)",IF(AND(I56&lt;=2,G56&lt;=2),"Lost / Dormant","Regular"))))</f>
        <v>Lost / Dormant</v>
      </c>
    </row>
    <row r="57" customFormat="false" ht="15" hidden="false" customHeight="true" outlineLevel="0" collapsed="false">
      <c r="A57" s="1" t="str">
        <f aca="false">Customers!A54</f>
        <v>CUST00053</v>
      </c>
      <c r="B57" s="1" t="str">
        <f aca="false">Customers!B54&amp;" "&amp;Customers!C54</f>
        <v>Joseph Davis</v>
      </c>
      <c r="C57" s="1" t="n">
        <f aca="false">COUNTIFS(Orders!$B$2:$B$8001,A57,Orders!$E$2:$E$8001,"Delivered")+COUNTIFS(Orders!$B$2:$B$8001,A57,Orders!$E$2:$E$8001,"Returned")</f>
        <v>20</v>
      </c>
      <c r="D57" s="9" t="n">
        <f aca="false">SUMIFS(Orders!$H$2:$H$8001,Orders!$B$2:$B$8001,A57,Orders!$E$2:$E$8001,"Delivered")+SUMIFS(Orders!$H$2:$H$8001,Orders!$B$2:$B$8001,A57,Orders!$E$2:$E$8001,"Returned")</f>
        <v>138023.11</v>
      </c>
      <c r="E57" s="1" t="str">
        <f aca="false">IFERROR(maxifs(Orders!$C$2:$C$8001,Orders!$B$2:$B$8001,A57),"")</f>
        <v/>
      </c>
      <c r="F57" s="9" t="str">
        <f aca="false">IF(E57="","",MAX(Orders!$C$2:$C$8001)-E57)</f>
        <v/>
      </c>
      <c r="G57" s="1" t="n">
        <f aca="false">IFERROR(CEILING(percentrank.inc($C$5:$C$604,C57)*4,1),1)</f>
        <v>1</v>
      </c>
      <c r="H57" s="1" t="n">
        <f aca="false">IFERROR(CEILING(percentrank.inc($D$5:$D$604,D57)*4,1),1)</f>
        <v>1</v>
      </c>
      <c r="I57" s="1" t="n">
        <f aca="false">IF(F57="",1,IFERROR(5-CEILING(percentrank.inc($F$5:$F$604,F57)*4,1),1))</f>
        <v>1</v>
      </c>
      <c r="J57" s="1" t="str">
        <f aca="false">IF(AND(I57&gt;=3,G57&gt;=3,H57&gt;=3),"Champions",IF(AND(I57&gt;=3,G57&lt;=2),"New / Promising",IF(AND(I57&lt;=2,G57&gt;=3,H57&gt;=3),"At Risk (High Value)",IF(AND(I57&lt;=2,G57&lt;=2),"Lost / Dormant","Regular"))))</f>
        <v>Lost / Dormant</v>
      </c>
    </row>
    <row r="58" customFormat="false" ht="15" hidden="false" customHeight="true" outlineLevel="0" collapsed="false">
      <c r="A58" s="1" t="str">
        <f aca="false">Customers!A55</f>
        <v>CUST00054</v>
      </c>
      <c r="B58" s="1" t="str">
        <f aca="false">Customers!B55&amp;" "&amp;Customers!C55</f>
        <v>Anika Smith</v>
      </c>
      <c r="C58" s="1" t="n">
        <f aca="false">COUNTIFS(Orders!$B$2:$B$8001,A58,Orders!$E$2:$E$8001,"Delivered")+COUNTIFS(Orders!$B$2:$B$8001,A58,Orders!$E$2:$E$8001,"Returned")</f>
        <v>8</v>
      </c>
      <c r="D58" s="9" t="n">
        <f aca="false">SUMIFS(Orders!$H$2:$H$8001,Orders!$B$2:$B$8001,A58,Orders!$E$2:$E$8001,"Delivered")+SUMIFS(Orders!$H$2:$H$8001,Orders!$B$2:$B$8001,A58,Orders!$E$2:$E$8001,"Returned")</f>
        <v>34757.65</v>
      </c>
      <c r="E58" s="1" t="str">
        <f aca="false">IFERROR(maxifs(Orders!$C$2:$C$8001,Orders!$B$2:$B$8001,A58),"")</f>
        <v/>
      </c>
      <c r="F58" s="9" t="str">
        <f aca="false">IF(E58="","",MAX(Orders!$C$2:$C$8001)-E58)</f>
        <v/>
      </c>
      <c r="G58" s="1" t="n">
        <f aca="false">IFERROR(CEILING(percentrank.inc($C$5:$C$604,C58)*4,1),1)</f>
        <v>1</v>
      </c>
      <c r="H58" s="1" t="n">
        <f aca="false">IFERROR(CEILING(percentrank.inc($D$5:$D$604,D58)*4,1),1)</f>
        <v>1</v>
      </c>
      <c r="I58" s="1" t="n">
        <f aca="false">IF(F58="",1,IFERROR(5-CEILING(percentrank.inc($F$5:$F$604,F58)*4,1),1))</f>
        <v>1</v>
      </c>
      <c r="J58" s="1" t="str">
        <f aca="false">IF(AND(I58&gt;=3,G58&gt;=3,H58&gt;=3),"Champions",IF(AND(I58&gt;=3,G58&lt;=2),"New / Promising",IF(AND(I58&lt;=2,G58&gt;=3,H58&gt;=3),"At Risk (High Value)",IF(AND(I58&lt;=2,G58&lt;=2),"Lost / Dormant","Regular"))))</f>
        <v>Lost / Dormant</v>
      </c>
    </row>
    <row r="59" customFormat="false" ht="15" hidden="false" customHeight="true" outlineLevel="0" collapsed="false">
      <c r="A59" s="1" t="str">
        <f aca="false">Customers!A56</f>
        <v>CUST00055</v>
      </c>
      <c r="B59" s="1" t="str">
        <f aca="false">Customers!B56&amp;" "&amp;Customers!C56</f>
        <v>Ayaan Singh</v>
      </c>
      <c r="C59" s="1" t="n">
        <f aca="false">COUNTIFS(Orders!$B$2:$B$8001,A59,Orders!$E$2:$E$8001,"Delivered")+COUNTIFS(Orders!$B$2:$B$8001,A59,Orders!$E$2:$E$8001,"Returned")</f>
        <v>5</v>
      </c>
      <c r="D59" s="9" t="n">
        <f aca="false">SUMIFS(Orders!$H$2:$H$8001,Orders!$B$2:$B$8001,A59,Orders!$E$2:$E$8001,"Delivered")+SUMIFS(Orders!$H$2:$H$8001,Orders!$B$2:$B$8001,A59,Orders!$E$2:$E$8001,"Returned")</f>
        <v>23229.22</v>
      </c>
      <c r="E59" s="1" t="str">
        <f aca="false">IFERROR(maxifs(Orders!$C$2:$C$8001,Orders!$B$2:$B$8001,A59),"")</f>
        <v/>
      </c>
      <c r="F59" s="9" t="str">
        <f aca="false">IF(E59="","",MAX(Orders!$C$2:$C$8001)-E59)</f>
        <v/>
      </c>
      <c r="G59" s="1" t="n">
        <f aca="false">IFERROR(CEILING(percentrank.inc($C$5:$C$604,C59)*4,1),1)</f>
        <v>1</v>
      </c>
      <c r="H59" s="1" t="n">
        <f aca="false">IFERROR(CEILING(percentrank.inc($D$5:$D$604,D59)*4,1),1)</f>
        <v>1</v>
      </c>
      <c r="I59" s="1" t="n">
        <f aca="false">IF(F59="",1,IFERROR(5-CEILING(percentrank.inc($F$5:$F$604,F59)*4,1),1))</f>
        <v>1</v>
      </c>
      <c r="J59" s="1" t="str">
        <f aca="false">IF(AND(I59&gt;=3,G59&gt;=3,H59&gt;=3),"Champions",IF(AND(I59&gt;=3,G59&lt;=2),"New / Promising",IF(AND(I59&lt;=2,G59&gt;=3,H59&gt;=3),"At Risk (High Value)",IF(AND(I59&lt;=2,G59&lt;=2),"Lost / Dormant","Regular"))))</f>
        <v>Lost / Dormant</v>
      </c>
    </row>
    <row r="60" customFormat="false" ht="15" hidden="false" customHeight="true" outlineLevel="0" collapsed="false">
      <c r="A60" s="1" t="str">
        <f aca="false">Customers!A57</f>
        <v>CUST00056</v>
      </c>
      <c r="B60" s="1" t="str">
        <f aca="false">Customers!B57&amp;" "&amp;Customers!C57</f>
        <v>Ishaan Lee</v>
      </c>
      <c r="C60" s="1" t="n">
        <f aca="false">COUNTIFS(Orders!$B$2:$B$8001,A60,Orders!$E$2:$E$8001,"Delivered")+COUNTIFS(Orders!$B$2:$B$8001,A60,Orders!$E$2:$E$8001,"Returned")</f>
        <v>8</v>
      </c>
      <c r="D60" s="9" t="n">
        <f aca="false">SUMIFS(Orders!$H$2:$H$8001,Orders!$B$2:$B$8001,A60,Orders!$E$2:$E$8001,"Delivered")+SUMIFS(Orders!$H$2:$H$8001,Orders!$B$2:$B$8001,A60,Orders!$E$2:$E$8001,"Returned")</f>
        <v>51732.13</v>
      </c>
      <c r="E60" s="1" t="str">
        <f aca="false">IFERROR(maxifs(Orders!$C$2:$C$8001,Orders!$B$2:$B$8001,A60),"")</f>
        <v/>
      </c>
      <c r="F60" s="9" t="str">
        <f aca="false">IF(E60="","",MAX(Orders!$C$2:$C$8001)-E60)</f>
        <v/>
      </c>
      <c r="G60" s="1" t="n">
        <f aca="false">IFERROR(CEILING(percentrank.inc($C$5:$C$604,C60)*4,1),1)</f>
        <v>1</v>
      </c>
      <c r="H60" s="1" t="n">
        <f aca="false">IFERROR(CEILING(percentrank.inc($D$5:$D$604,D60)*4,1),1)</f>
        <v>1</v>
      </c>
      <c r="I60" s="1" t="n">
        <f aca="false">IF(F60="",1,IFERROR(5-CEILING(percentrank.inc($F$5:$F$604,F60)*4,1),1))</f>
        <v>1</v>
      </c>
      <c r="J60" s="1" t="str">
        <f aca="false">IF(AND(I60&gt;=3,G60&gt;=3,H60&gt;=3),"Champions",IF(AND(I60&gt;=3,G60&lt;=2),"New / Promising",IF(AND(I60&lt;=2,G60&gt;=3,H60&gt;=3),"At Risk (High Value)",IF(AND(I60&lt;=2,G60&lt;=2),"Lost / Dormant","Regular"))))</f>
        <v>Lost / Dormant</v>
      </c>
    </row>
    <row r="61" customFormat="false" ht="15" hidden="false" customHeight="true" outlineLevel="0" collapsed="false">
      <c r="A61" s="1" t="str">
        <f aca="false">Customers!A58</f>
        <v>CUST00057</v>
      </c>
      <c r="B61" s="1" t="str">
        <f aca="false">Customers!B58&amp;" "&amp;Customers!C58</f>
        <v>Aadhya Garcia</v>
      </c>
      <c r="C61" s="1" t="n">
        <f aca="false">COUNTIFS(Orders!$B$2:$B$8001,A61,Orders!$E$2:$E$8001,"Delivered")+COUNTIFS(Orders!$B$2:$B$8001,A61,Orders!$E$2:$E$8001,"Returned")</f>
        <v>5</v>
      </c>
      <c r="D61" s="9" t="n">
        <f aca="false">SUMIFS(Orders!$H$2:$H$8001,Orders!$B$2:$B$8001,A61,Orders!$E$2:$E$8001,"Delivered")+SUMIFS(Orders!$H$2:$H$8001,Orders!$B$2:$B$8001,A61,Orders!$E$2:$E$8001,"Returned")</f>
        <v>18914.12</v>
      </c>
      <c r="E61" s="1" t="str">
        <f aca="false">IFERROR(maxifs(Orders!$C$2:$C$8001,Orders!$B$2:$B$8001,A61),"")</f>
        <v/>
      </c>
      <c r="F61" s="9" t="str">
        <f aca="false">IF(E61="","",MAX(Orders!$C$2:$C$8001)-E61)</f>
        <v/>
      </c>
      <c r="G61" s="1" t="n">
        <f aca="false">IFERROR(CEILING(percentrank.inc($C$5:$C$604,C61)*4,1),1)</f>
        <v>1</v>
      </c>
      <c r="H61" s="1" t="n">
        <f aca="false">IFERROR(CEILING(percentrank.inc($D$5:$D$604,D61)*4,1),1)</f>
        <v>1</v>
      </c>
      <c r="I61" s="1" t="n">
        <f aca="false">IF(F61="",1,IFERROR(5-CEILING(percentrank.inc($F$5:$F$604,F61)*4,1),1))</f>
        <v>1</v>
      </c>
      <c r="J61" s="1" t="str">
        <f aca="false">IF(AND(I61&gt;=3,G61&gt;=3,H61&gt;=3),"Champions",IF(AND(I61&gt;=3,G61&lt;=2),"New / Promising",IF(AND(I61&lt;=2,G61&gt;=3,H61&gt;=3),"At Risk (High Value)",IF(AND(I61&lt;=2,G61&lt;=2),"Lost / Dormant","Regular"))))</f>
        <v>Lost / Dormant</v>
      </c>
    </row>
    <row r="62" customFormat="false" ht="15" hidden="false" customHeight="true" outlineLevel="0" collapsed="false">
      <c r="A62" s="1" t="str">
        <f aca="false">Customers!A59</f>
        <v>CUST00058</v>
      </c>
      <c r="B62" s="1" t="str">
        <f aca="false">Customers!B59&amp;" "&amp;Customers!C59</f>
        <v>Richard Allen</v>
      </c>
      <c r="C62" s="1" t="n">
        <f aca="false">COUNTIFS(Orders!$B$2:$B$8001,A62,Orders!$E$2:$E$8001,"Delivered")+COUNTIFS(Orders!$B$2:$B$8001,A62,Orders!$E$2:$E$8001,"Returned")</f>
        <v>2</v>
      </c>
      <c r="D62" s="9" t="n">
        <f aca="false">SUMIFS(Orders!$H$2:$H$8001,Orders!$B$2:$B$8001,A62,Orders!$E$2:$E$8001,"Delivered")+SUMIFS(Orders!$H$2:$H$8001,Orders!$B$2:$B$8001,A62,Orders!$E$2:$E$8001,"Returned")</f>
        <v>1429.86</v>
      </c>
      <c r="E62" s="1" t="str">
        <f aca="false">IFERROR(maxifs(Orders!$C$2:$C$8001,Orders!$B$2:$B$8001,A62),"")</f>
        <v/>
      </c>
      <c r="F62" s="9" t="str">
        <f aca="false">IF(E62="","",MAX(Orders!$C$2:$C$8001)-E62)</f>
        <v/>
      </c>
      <c r="G62" s="1" t="n">
        <f aca="false">IFERROR(CEILING(percentrank.inc($C$5:$C$604,C62)*4,1),1)</f>
        <v>1</v>
      </c>
      <c r="H62" s="1" t="n">
        <f aca="false">IFERROR(CEILING(percentrank.inc($D$5:$D$604,D62)*4,1),1)</f>
        <v>1</v>
      </c>
      <c r="I62" s="1" t="n">
        <f aca="false">IF(F62="",1,IFERROR(5-CEILING(percentrank.inc($F$5:$F$604,F62)*4,1),1))</f>
        <v>1</v>
      </c>
      <c r="J62" s="1" t="str">
        <f aca="false">IF(AND(I62&gt;=3,G62&gt;=3,H62&gt;=3),"Champions",IF(AND(I62&gt;=3,G62&lt;=2),"New / Promising",IF(AND(I62&lt;=2,G62&gt;=3,H62&gt;=3),"At Risk (High Value)",IF(AND(I62&lt;=2,G62&lt;=2),"Lost / Dormant","Regular"))))</f>
        <v>Lost / Dormant</v>
      </c>
    </row>
    <row r="63" customFormat="false" ht="15" hidden="false" customHeight="true" outlineLevel="0" collapsed="false">
      <c r="A63" s="1" t="str">
        <f aca="false">Customers!A60</f>
        <v>CUST00059</v>
      </c>
      <c r="B63" s="1" t="str">
        <f aca="false">Customers!B60&amp;" "&amp;Customers!C60</f>
        <v>Wei Johnson</v>
      </c>
      <c r="C63" s="1" t="n">
        <f aca="false">COUNTIFS(Orders!$B$2:$B$8001,A63,Orders!$E$2:$E$8001,"Delivered")+COUNTIFS(Orders!$B$2:$B$8001,A63,Orders!$E$2:$E$8001,"Returned")</f>
        <v>9</v>
      </c>
      <c r="D63" s="9" t="n">
        <f aca="false">SUMIFS(Orders!$H$2:$H$8001,Orders!$B$2:$B$8001,A63,Orders!$E$2:$E$8001,"Delivered")+SUMIFS(Orders!$H$2:$H$8001,Orders!$B$2:$B$8001,A63,Orders!$E$2:$E$8001,"Returned")</f>
        <v>90721.79</v>
      </c>
      <c r="E63" s="1" t="str">
        <f aca="false">IFERROR(maxifs(Orders!$C$2:$C$8001,Orders!$B$2:$B$8001,A63),"")</f>
        <v/>
      </c>
      <c r="F63" s="9" t="str">
        <f aca="false">IF(E63="","",MAX(Orders!$C$2:$C$8001)-E63)</f>
        <v/>
      </c>
      <c r="G63" s="1" t="n">
        <f aca="false">IFERROR(CEILING(percentrank.inc($C$5:$C$604,C63)*4,1),1)</f>
        <v>1</v>
      </c>
      <c r="H63" s="1" t="n">
        <f aca="false">IFERROR(CEILING(percentrank.inc($D$5:$D$604,D63)*4,1),1)</f>
        <v>1</v>
      </c>
      <c r="I63" s="1" t="n">
        <f aca="false">IF(F63="",1,IFERROR(5-CEILING(percentrank.inc($F$5:$F$604,F63)*4,1),1))</f>
        <v>1</v>
      </c>
      <c r="J63" s="1" t="str">
        <f aca="false">IF(AND(I63&gt;=3,G63&gt;=3,H63&gt;=3),"Champions",IF(AND(I63&gt;=3,G63&lt;=2),"New / Promising",IF(AND(I63&lt;=2,G63&gt;=3,H63&gt;=3),"At Risk (High Value)",IF(AND(I63&lt;=2,G63&lt;=2),"Lost / Dormant","Regular"))))</f>
        <v>Lost / Dormant</v>
      </c>
    </row>
    <row r="64" customFormat="false" ht="15" hidden="false" customHeight="true" outlineLevel="0" collapsed="false">
      <c r="A64" s="1" t="str">
        <f aca="false">Customers!A61</f>
        <v>CUST00060</v>
      </c>
      <c r="B64" s="1" t="str">
        <f aca="false">Customers!B61&amp;" "&amp;Customers!C61</f>
        <v>Richard Garcia</v>
      </c>
      <c r="C64" s="1" t="n">
        <f aca="false">COUNTIFS(Orders!$B$2:$B$8001,A64,Orders!$E$2:$E$8001,"Delivered")+COUNTIFS(Orders!$B$2:$B$8001,A64,Orders!$E$2:$E$8001,"Returned")</f>
        <v>5</v>
      </c>
      <c r="D64" s="9" t="n">
        <f aca="false">SUMIFS(Orders!$H$2:$H$8001,Orders!$B$2:$B$8001,A64,Orders!$E$2:$E$8001,"Delivered")+SUMIFS(Orders!$H$2:$H$8001,Orders!$B$2:$B$8001,A64,Orders!$E$2:$E$8001,"Returned")</f>
        <v>26883.54</v>
      </c>
      <c r="E64" s="1" t="str">
        <f aca="false">IFERROR(maxifs(Orders!$C$2:$C$8001,Orders!$B$2:$B$8001,A64),"")</f>
        <v/>
      </c>
      <c r="F64" s="9" t="str">
        <f aca="false">IF(E64="","",MAX(Orders!$C$2:$C$8001)-E64)</f>
        <v/>
      </c>
      <c r="G64" s="1" t="n">
        <f aca="false">IFERROR(CEILING(percentrank.inc($C$5:$C$604,C64)*4,1),1)</f>
        <v>1</v>
      </c>
      <c r="H64" s="1" t="n">
        <f aca="false">IFERROR(CEILING(percentrank.inc($D$5:$D$604,D64)*4,1),1)</f>
        <v>1</v>
      </c>
      <c r="I64" s="1" t="n">
        <f aca="false">IF(F64="",1,IFERROR(5-CEILING(percentrank.inc($F$5:$F$604,F64)*4,1),1))</f>
        <v>1</v>
      </c>
      <c r="J64" s="1" t="str">
        <f aca="false">IF(AND(I64&gt;=3,G64&gt;=3,H64&gt;=3),"Champions",IF(AND(I64&gt;=3,G64&lt;=2),"New / Promising",IF(AND(I64&lt;=2,G64&gt;=3,H64&gt;=3),"At Risk (High Value)",IF(AND(I64&lt;=2,G64&lt;=2),"Lost / Dormant","Regular"))))</f>
        <v>Lost / Dormant</v>
      </c>
    </row>
    <row r="65" customFormat="false" ht="15" hidden="false" customHeight="true" outlineLevel="0" collapsed="false">
      <c r="A65" s="1" t="str">
        <f aca="false">Customers!A62</f>
        <v>CUST00061</v>
      </c>
      <c r="B65" s="1" t="str">
        <f aca="false">Customers!B62&amp;" "&amp;Customers!C62</f>
        <v>Aditya White</v>
      </c>
      <c r="C65" s="1" t="n">
        <f aca="false">COUNTIFS(Orders!$B$2:$B$8001,A65,Orders!$E$2:$E$8001,"Delivered")+COUNTIFS(Orders!$B$2:$B$8001,A65,Orders!$E$2:$E$8001,"Returned")</f>
        <v>28</v>
      </c>
      <c r="D65" s="9" t="n">
        <f aca="false">SUMIFS(Orders!$H$2:$H$8001,Orders!$B$2:$B$8001,A65,Orders!$E$2:$E$8001,"Delivered")+SUMIFS(Orders!$H$2:$H$8001,Orders!$B$2:$B$8001,A65,Orders!$E$2:$E$8001,"Returned")</f>
        <v>176668.91</v>
      </c>
      <c r="E65" s="1" t="str">
        <f aca="false">IFERROR(maxifs(Orders!$C$2:$C$8001,Orders!$B$2:$B$8001,A65),"")</f>
        <v/>
      </c>
      <c r="F65" s="9" t="str">
        <f aca="false">IF(E65="","",MAX(Orders!$C$2:$C$8001)-E65)</f>
        <v/>
      </c>
      <c r="G65" s="1" t="n">
        <f aca="false">IFERROR(CEILING(percentrank.inc($C$5:$C$604,C65)*4,1),1)</f>
        <v>1</v>
      </c>
      <c r="H65" s="1" t="n">
        <f aca="false">IFERROR(CEILING(percentrank.inc($D$5:$D$604,D65)*4,1),1)</f>
        <v>1</v>
      </c>
      <c r="I65" s="1" t="n">
        <f aca="false">IF(F65="",1,IFERROR(5-CEILING(percentrank.inc($F$5:$F$604,F65)*4,1),1))</f>
        <v>1</v>
      </c>
      <c r="J65" s="1" t="str">
        <f aca="false">IF(AND(I65&gt;=3,G65&gt;=3,H65&gt;=3),"Champions",IF(AND(I65&gt;=3,G65&lt;=2),"New / Promising",IF(AND(I65&lt;=2,G65&gt;=3,H65&gt;=3),"At Risk (High Value)",IF(AND(I65&lt;=2,G65&lt;=2),"Lost / Dormant","Regular"))))</f>
        <v>Lost / Dormant</v>
      </c>
    </row>
    <row r="66" customFormat="false" ht="15" hidden="false" customHeight="true" outlineLevel="0" collapsed="false">
      <c r="A66" s="1" t="str">
        <f aca="false">Customers!A63</f>
        <v>CUST00062</v>
      </c>
      <c r="B66" s="1" t="str">
        <f aca="false">Customers!B63&amp;" "&amp;Customers!C63</f>
        <v>Li Jones</v>
      </c>
      <c r="C66" s="1" t="n">
        <f aca="false">COUNTIFS(Orders!$B$2:$B$8001,A66,Orders!$E$2:$E$8001,"Delivered")+COUNTIFS(Orders!$B$2:$B$8001,A66,Orders!$E$2:$E$8001,"Returned")</f>
        <v>5</v>
      </c>
      <c r="D66" s="9" t="n">
        <f aca="false">SUMIFS(Orders!$H$2:$H$8001,Orders!$B$2:$B$8001,A66,Orders!$E$2:$E$8001,"Delivered")+SUMIFS(Orders!$H$2:$H$8001,Orders!$B$2:$B$8001,A66,Orders!$E$2:$E$8001,"Returned")</f>
        <v>27021.14</v>
      </c>
      <c r="E66" s="1" t="str">
        <f aca="false">IFERROR(maxifs(Orders!$C$2:$C$8001,Orders!$B$2:$B$8001,A66),"")</f>
        <v/>
      </c>
      <c r="F66" s="9" t="str">
        <f aca="false">IF(E66="","",MAX(Orders!$C$2:$C$8001)-E66)</f>
        <v/>
      </c>
      <c r="G66" s="1" t="n">
        <f aca="false">IFERROR(CEILING(percentrank.inc($C$5:$C$604,C66)*4,1),1)</f>
        <v>1</v>
      </c>
      <c r="H66" s="1" t="n">
        <f aca="false">IFERROR(CEILING(percentrank.inc($D$5:$D$604,D66)*4,1),1)</f>
        <v>1</v>
      </c>
      <c r="I66" s="1" t="n">
        <f aca="false">IF(F66="",1,IFERROR(5-CEILING(percentrank.inc($F$5:$F$604,F66)*4,1),1))</f>
        <v>1</v>
      </c>
      <c r="J66" s="1" t="str">
        <f aca="false">IF(AND(I66&gt;=3,G66&gt;=3,H66&gt;=3),"Champions",IF(AND(I66&gt;=3,G66&lt;=2),"New / Promising",IF(AND(I66&lt;=2,G66&gt;=3,H66&gt;=3),"At Risk (High Value)",IF(AND(I66&lt;=2,G66&lt;=2),"Lost / Dormant","Regular"))))</f>
        <v>Lost / Dormant</v>
      </c>
    </row>
    <row r="67" customFormat="false" ht="15" hidden="false" customHeight="true" outlineLevel="0" collapsed="false">
      <c r="A67" s="1" t="str">
        <f aca="false">Customers!A64</f>
        <v>CUST00063</v>
      </c>
      <c r="B67" s="1" t="str">
        <f aca="false">Customers!B64&amp;" "&amp;Customers!C64</f>
        <v>Sofia Singh</v>
      </c>
      <c r="C67" s="1" t="n">
        <f aca="false">COUNTIFS(Orders!$B$2:$B$8001,A67,Orders!$E$2:$E$8001,"Delivered")+COUNTIFS(Orders!$B$2:$B$8001,A67,Orders!$E$2:$E$8001,"Returned")</f>
        <v>10</v>
      </c>
      <c r="D67" s="9" t="n">
        <f aca="false">SUMIFS(Orders!$H$2:$H$8001,Orders!$B$2:$B$8001,A67,Orders!$E$2:$E$8001,"Delivered")+SUMIFS(Orders!$H$2:$H$8001,Orders!$B$2:$B$8001,A67,Orders!$E$2:$E$8001,"Returned")</f>
        <v>29875.45</v>
      </c>
      <c r="E67" s="1" t="str">
        <f aca="false">IFERROR(maxifs(Orders!$C$2:$C$8001,Orders!$B$2:$B$8001,A67),"")</f>
        <v/>
      </c>
      <c r="F67" s="9" t="str">
        <f aca="false">IF(E67="","",MAX(Orders!$C$2:$C$8001)-E67)</f>
        <v/>
      </c>
      <c r="G67" s="1" t="n">
        <f aca="false">IFERROR(CEILING(percentrank.inc($C$5:$C$604,C67)*4,1),1)</f>
        <v>1</v>
      </c>
      <c r="H67" s="1" t="n">
        <f aca="false">IFERROR(CEILING(percentrank.inc($D$5:$D$604,D67)*4,1),1)</f>
        <v>1</v>
      </c>
      <c r="I67" s="1" t="n">
        <f aca="false">IF(F67="",1,IFERROR(5-CEILING(percentrank.inc($F$5:$F$604,F67)*4,1),1))</f>
        <v>1</v>
      </c>
      <c r="J67" s="1" t="str">
        <f aca="false">IF(AND(I67&gt;=3,G67&gt;=3,H67&gt;=3),"Champions",IF(AND(I67&gt;=3,G67&lt;=2),"New / Promising",IF(AND(I67&lt;=2,G67&gt;=3,H67&gt;=3),"At Risk (High Value)",IF(AND(I67&lt;=2,G67&lt;=2),"Lost / Dormant","Regular"))))</f>
        <v>Lost / Dormant</v>
      </c>
    </row>
    <row r="68" customFormat="false" ht="15" hidden="false" customHeight="true" outlineLevel="0" collapsed="false">
      <c r="A68" s="1" t="str">
        <f aca="false">Customers!A65</f>
        <v>CUST00064</v>
      </c>
      <c r="B68" s="1" t="str">
        <f aca="false">Customers!B65&amp;" "&amp;Customers!C65</f>
        <v>Yuki Ramirez</v>
      </c>
      <c r="C68" s="1" t="n">
        <f aca="false">COUNTIFS(Orders!$B$2:$B$8001,A68,Orders!$E$2:$E$8001,"Delivered")+COUNTIFS(Orders!$B$2:$B$8001,A68,Orders!$E$2:$E$8001,"Returned")</f>
        <v>12</v>
      </c>
      <c r="D68" s="9" t="n">
        <f aca="false">SUMIFS(Orders!$H$2:$H$8001,Orders!$B$2:$B$8001,A68,Orders!$E$2:$E$8001,"Delivered")+SUMIFS(Orders!$H$2:$H$8001,Orders!$B$2:$B$8001,A68,Orders!$E$2:$E$8001,"Returned")</f>
        <v>69901.06</v>
      </c>
      <c r="E68" s="1" t="str">
        <f aca="false">IFERROR(maxifs(Orders!$C$2:$C$8001,Orders!$B$2:$B$8001,A68),"")</f>
        <v/>
      </c>
      <c r="F68" s="9" t="str">
        <f aca="false">IF(E68="","",MAX(Orders!$C$2:$C$8001)-E68)</f>
        <v/>
      </c>
      <c r="G68" s="1" t="n">
        <f aca="false">IFERROR(CEILING(percentrank.inc($C$5:$C$604,C68)*4,1),1)</f>
        <v>1</v>
      </c>
      <c r="H68" s="1" t="n">
        <f aca="false">IFERROR(CEILING(percentrank.inc($D$5:$D$604,D68)*4,1),1)</f>
        <v>1</v>
      </c>
      <c r="I68" s="1" t="n">
        <f aca="false">IF(F68="",1,IFERROR(5-CEILING(percentrank.inc($F$5:$F$604,F68)*4,1),1))</f>
        <v>1</v>
      </c>
      <c r="J68" s="1" t="str">
        <f aca="false">IF(AND(I68&gt;=3,G68&gt;=3,H68&gt;=3),"Champions",IF(AND(I68&gt;=3,G68&lt;=2),"New / Promising",IF(AND(I68&lt;=2,G68&gt;=3,H68&gt;=3),"At Risk (High Value)",IF(AND(I68&lt;=2,G68&lt;=2),"Lost / Dormant","Regular"))))</f>
        <v>Lost / Dormant</v>
      </c>
    </row>
    <row r="69" customFormat="false" ht="15" hidden="false" customHeight="true" outlineLevel="0" collapsed="false">
      <c r="A69" s="1" t="str">
        <f aca="false">Customers!A66</f>
        <v>CUST00065</v>
      </c>
      <c r="B69" s="1" t="str">
        <f aca="false">Customers!B66&amp;" "&amp;Customers!C66</f>
        <v>Anika Gupta</v>
      </c>
      <c r="C69" s="1" t="n">
        <f aca="false">COUNTIFS(Orders!$B$2:$B$8001,A69,Orders!$E$2:$E$8001,"Delivered")+COUNTIFS(Orders!$B$2:$B$8001,A69,Orders!$E$2:$E$8001,"Returned")</f>
        <v>3</v>
      </c>
      <c r="D69" s="9" t="n">
        <f aca="false">SUMIFS(Orders!$H$2:$H$8001,Orders!$B$2:$B$8001,A69,Orders!$E$2:$E$8001,"Delivered")+SUMIFS(Orders!$H$2:$H$8001,Orders!$B$2:$B$8001,A69,Orders!$E$2:$E$8001,"Returned")</f>
        <v>29918.75</v>
      </c>
      <c r="E69" s="1" t="str">
        <f aca="false">IFERROR(maxifs(Orders!$C$2:$C$8001,Orders!$B$2:$B$8001,A69),"")</f>
        <v/>
      </c>
      <c r="F69" s="9" t="str">
        <f aca="false">IF(E69="","",MAX(Orders!$C$2:$C$8001)-E69)</f>
        <v/>
      </c>
      <c r="G69" s="1" t="n">
        <f aca="false">IFERROR(CEILING(percentrank.inc($C$5:$C$604,C69)*4,1),1)</f>
        <v>1</v>
      </c>
      <c r="H69" s="1" t="n">
        <f aca="false">IFERROR(CEILING(percentrank.inc($D$5:$D$604,D69)*4,1),1)</f>
        <v>1</v>
      </c>
      <c r="I69" s="1" t="n">
        <f aca="false">IF(F69="",1,IFERROR(5-CEILING(percentrank.inc($F$5:$F$604,F69)*4,1),1))</f>
        <v>1</v>
      </c>
      <c r="J69" s="1" t="str">
        <f aca="false">IF(AND(I69&gt;=3,G69&gt;=3,H69&gt;=3),"Champions",IF(AND(I69&gt;=3,G69&lt;=2),"New / Promising",IF(AND(I69&lt;=2,G69&gt;=3,H69&gt;=3),"At Risk (High Value)",IF(AND(I69&lt;=2,G69&lt;=2),"Lost / Dormant","Regular"))))</f>
        <v>Lost / Dormant</v>
      </c>
    </row>
    <row r="70" customFormat="false" ht="15" hidden="false" customHeight="true" outlineLevel="0" collapsed="false">
      <c r="A70" s="1" t="str">
        <f aca="false">Customers!A67</f>
        <v>CUST00066</v>
      </c>
      <c r="B70" s="1" t="str">
        <f aca="false">Customers!B67&amp;" "&amp;Customers!C67</f>
        <v>Elizabeth Nair</v>
      </c>
      <c r="C70" s="1" t="n">
        <f aca="false">COUNTIFS(Orders!$B$2:$B$8001,A70,Orders!$E$2:$E$8001,"Delivered")+COUNTIFS(Orders!$B$2:$B$8001,A70,Orders!$E$2:$E$8001,"Returned")</f>
        <v>6</v>
      </c>
      <c r="D70" s="9" t="n">
        <f aca="false">SUMIFS(Orders!$H$2:$H$8001,Orders!$B$2:$B$8001,A70,Orders!$E$2:$E$8001,"Delivered")+SUMIFS(Orders!$H$2:$H$8001,Orders!$B$2:$B$8001,A70,Orders!$E$2:$E$8001,"Returned")</f>
        <v>32272.5</v>
      </c>
      <c r="E70" s="1" t="str">
        <f aca="false">IFERROR(maxifs(Orders!$C$2:$C$8001,Orders!$B$2:$B$8001,A70),"")</f>
        <v/>
      </c>
      <c r="F70" s="9" t="str">
        <f aca="false">IF(E70="","",MAX(Orders!$C$2:$C$8001)-E70)</f>
        <v/>
      </c>
      <c r="G70" s="1" t="n">
        <f aca="false">IFERROR(CEILING(percentrank.inc($C$5:$C$604,C70)*4,1),1)</f>
        <v>1</v>
      </c>
      <c r="H70" s="1" t="n">
        <f aca="false">IFERROR(CEILING(percentrank.inc($D$5:$D$604,D70)*4,1),1)</f>
        <v>1</v>
      </c>
      <c r="I70" s="1" t="n">
        <f aca="false">IF(F70="",1,IFERROR(5-CEILING(percentrank.inc($F$5:$F$604,F70)*4,1),1))</f>
        <v>1</v>
      </c>
      <c r="J70" s="1" t="str">
        <f aca="false">IF(AND(I70&gt;=3,G70&gt;=3,H70&gt;=3),"Champions",IF(AND(I70&gt;=3,G70&lt;=2),"New / Promising",IF(AND(I70&lt;=2,G70&gt;=3,H70&gt;=3),"At Risk (High Value)",IF(AND(I70&lt;=2,G70&lt;=2),"Lost / Dormant","Regular"))))</f>
        <v>Lost / Dormant</v>
      </c>
    </row>
    <row r="71" customFormat="false" ht="15" hidden="false" customHeight="true" outlineLevel="0" collapsed="false">
      <c r="A71" s="1" t="str">
        <f aca="false">Customers!A68</f>
        <v>CUST00067</v>
      </c>
      <c r="B71" s="1" t="str">
        <f aca="false">Customers!B68&amp;" "&amp;Customers!C68</f>
        <v>Barbara Ramirez</v>
      </c>
      <c r="C71" s="1" t="n">
        <f aca="false">COUNTIFS(Orders!$B$2:$B$8001,A71,Orders!$E$2:$E$8001,"Delivered")+COUNTIFS(Orders!$B$2:$B$8001,A71,Orders!$E$2:$E$8001,"Returned")</f>
        <v>9</v>
      </c>
      <c r="D71" s="9" t="n">
        <f aca="false">SUMIFS(Orders!$H$2:$H$8001,Orders!$B$2:$B$8001,A71,Orders!$E$2:$E$8001,"Delivered")+SUMIFS(Orders!$H$2:$H$8001,Orders!$B$2:$B$8001,A71,Orders!$E$2:$E$8001,"Returned")</f>
        <v>76762.04</v>
      </c>
      <c r="E71" s="1" t="str">
        <f aca="false">IFERROR(maxifs(Orders!$C$2:$C$8001,Orders!$B$2:$B$8001,A71),"")</f>
        <v/>
      </c>
      <c r="F71" s="9" t="str">
        <f aca="false">IF(E71="","",MAX(Orders!$C$2:$C$8001)-E71)</f>
        <v/>
      </c>
      <c r="G71" s="1" t="n">
        <f aca="false">IFERROR(CEILING(percentrank.inc($C$5:$C$604,C71)*4,1),1)</f>
        <v>1</v>
      </c>
      <c r="H71" s="1" t="n">
        <f aca="false">IFERROR(CEILING(percentrank.inc($D$5:$D$604,D71)*4,1),1)</f>
        <v>1</v>
      </c>
      <c r="I71" s="1" t="n">
        <f aca="false">IF(F71="",1,IFERROR(5-CEILING(percentrank.inc($F$5:$F$604,F71)*4,1),1))</f>
        <v>1</v>
      </c>
      <c r="J71" s="1" t="str">
        <f aca="false">IF(AND(I71&gt;=3,G71&gt;=3,H71&gt;=3),"Champions",IF(AND(I71&gt;=3,G71&lt;=2),"New / Promising",IF(AND(I71&lt;=2,G71&gt;=3,H71&gt;=3),"At Risk (High Value)",IF(AND(I71&lt;=2,G71&lt;=2),"Lost / Dormant","Regular"))))</f>
        <v>Lost / Dormant</v>
      </c>
    </row>
    <row r="72" customFormat="false" ht="15" hidden="false" customHeight="true" outlineLevel="0" collapsed="false">
      <c r="A72" s="1" t="str">
        <f aca="false">Customers!A69</f>
        <v>CUST00068</v>
      </c>
      <c r="B72" s="1" t="str">
        <f aca="false">Customers!B69&amp;" "&amp;Customers!C69</f>
        <v>Camila Anderson</v>
      </c>
      <c r="C72" s="1" t="n">
        <f aca="false">COUNTIFS(Orders!$B$2:$B$8001,A72,Orders!$E$2:$E$8001,"Delivered")+COUNTIFS(Orders!$B$2:$B$8001,A72,Orders!$E$2:$E$8001,"Returned")</f>
        <v>49</v>
      </c>
      <c r="D72" s="9" t="n">
        <f aca="false">SUMIFS(Orders!$H$2:$H$8001,Orders!$B$2:$B$8001,A72,Orders!$E$2:$E$8001,"Delivered")+SUMIFS(Orders!$H$2:$H$8001,Orders!$B$2:$B$8001,A72,Orders!$E$2:$E$8001,"Returned")</f>
        <v>305676.61</v>
      </c>
      <c r="E72" s="1" t="str">
        <f aca="false">IFERROR(maxifs(Orders!$C$2:$C$8001,Orders!$B$2:$B$8001,A72),"")</f>
        <v/>
      </c>
      <c r="F72" s="9" t="str">
        <f aca="false">IF(E72="","",MAX(Orders!$C$2:$C$8001)-E72)</f>
        <v/>
      </c>
      <c r="G72" s="1" t="n">
        <f aca="false">IFERROR(CEILING(percentrank.inc($C$5:$C$604,C72)*4,1),1)</f>
        <v>1</v>
      </c>
      <c r="H72" s="1" t="n">
        <f aca="false">IFERROR(CEILING(percentrank.inc($D$5:$D$604,D72)*4,1),1)</f>
        <v>1</v>
      </c>
      <c r="I72" s="1" t="n">
        <f aca="false">IF(F72="",1,IFERROR(5-CEILING(percentrank.inc($F$5:$F$604,F72)*4,1),1))</f>
        <v>1</v>
      </c>
      <c r="J72" s="1" t="str">
        <f aca="false">IF(AND(I72&gt;=3,G72&gt;=3,H72&gt;=3),"Champions",IF(AND(I72&gt;=3,G72&lt;=2),"New / Promising",IF(AND(I72&lt;=2,G72&gt;=3,H72&gt;=3),"At Risk (High Value)",IF(AND(I72&lt;=2,G72&lt;=2),"Lost / Dormant","Regular"))))</f>
        <v>Lost / Dormant</v>
      </c>
    </row>
    <row r="73" customFormat="false" ht="15" hidden="false" customHeight="true" outlineLevel="0" collapsed="false">
      <c r="A73" s="1" t="str">
        <f aca="false">Customers!A70</f>
        <v>CUST00069</v>
      </c>
      <c r="B73" s="1" t="str">
        <f aca="false">Customers!B70&amp;" "&amp;Customers!C70</f>
        <v>Siya Sanchez</v>
      </c>
      <c r="C73" s="1" t="n">
        <f aca="false">COUNTIFS(Orders!$B$2:$B$8001,A73,Orders!$E$2:$E$8001,"Delivered")+COUNTIFS(Orders!$B$2:$B$8001,A73,Orders!$E$2:$E$8001,"Returned")</f>
        <v>3</v>
      </c>
      <c r="D73" s="9" t="n">
        <f aca="false">SUMIFS(Orders!$H$2:$H$8001,Orders!$B$2:$B$8001,A73,Orders!$E$2:$E$8001,"Delivered")+SUMIFS(Orders!$H$2:$H$8001,Orders!$B$2:$B$8001,A73,Orders!$E$2:$E$8001,"Returned")</f>
        <v>23749.62</v>
      </c>
      <c r="E73" s="1" t="str">
        <f aca="false">IFERROR(maxifs(Orders!$C$2:$C$8001,Orders!$B$2:$B$8001,A73),"")</f>
        <v/>
      </c>
      <c r="F73" s="9" t="str">
        <f aca="false">IF(E73="","",MAX(Orders!$C$2:$C$8001)-E73)</f>
        <v/>
      </c>
      <c r="G73" s="1" t="n">
        <f aca="false">IFERROR(CEILING(percentrank.inc($C$5:$C$604,C73)*4,1),1)</f>
        <v>1</v>
      </c>
      <c r="H73" s="1" t="n">
        <f aca="false">IFERROR(CEILING(percentrank.inc($D$5:$D$604,D73)*4,1),1)</f>
        <v>1</v>
      </c>
      <c r="I73" s="1" t="n">
        <f aca="false">IF(F73="",1,IFERROR(5-CEILING(percentrank.inc($F$5:$F$604,F73)*4,1),1))</f>
        <v>1</v>
      </c>
      <c r="J73" s="1" t="str">
        <f aca="false">IF(AND(I73&gt;=3,G73&gt;=3,H73&gt;=3),"Champions",IF(AND(I73&gt;=3,G73&lt;=2),"New / Promising",IF(AND(I73&lt;=2,G73&gt;=3,H73&gt;=3),"At Risk (High Value)",IF(AND(I73&lt;=2,G73&lt;=2),"Lost / Dormant","Regular"))))</f>
        <v>Lost / Dormant</v>
      </c>
    </row>
    <row r="74" customFormat="false" ht="15" hidden="false" customHeight="true" outlineLevel="0" collapsed="false">
      <c r="A74" s="1" t="str">
        <f aca="false">Customers!A71</f>
        <v>CUST00070</v>
      </c>
      <c r="B74" s="1" t="str">
        <f aca="false">Customers!B71&amp;" "&amp;Customers!C71</f>
        <v>Krishna Williams</v>
      </c>
      <c r="C74" s="1" t="n">
        <f aca="false">COUNTIFS(Orders!$B$2:$B$8001,A74,Orders!$E$2:$E$8001,"Delivered")+COUNTIFS(Orders!$B$2:$B$8001,A74,Orders!$E$2:$E$8001,"Returned")</f>
        <v>4</v>
      </c>
      <c r="D74" s="9" t="n">
        <f aca="false">SUMIFS(Orders!$H$2:$H$8001,Orders!$B$2:$B$8001,A74,Orders!$E$2:$E$8001,"Delivered")+SUMIFS(Orders!$H$2:$H$8001,Orders!$B$2:$B$8001,A74,Orders!$E$2:$E$8001,"Returned")</f>
        <v>50597.9</v>
      </c>
      <c r="E74" s="1" t="str">
        <f aca="false">IFERROR(maxifs(Orders!$C$2:$C$8001,Orders!$B$2:$B$8001,A74),"")</f>
        <v/>
      </c>
      <c r="F74" s="9" t="str">
        <f aca="false">IF(E74="","",MAX(Orders!$C$2:$C$8001)-E74)</f>
        <v/>
      </c>
      <c r="G74" s="1" t="n">
        <f aca="false">IFERROR(CEILING(percentrank.inc($C$5:$C$604,C74)*4,1),1)</f>
        <v>1</v>
      </c>
      <c r="H74" s="1" t="n">
        <f aca="false">IFERROR(CEILING(percentrank.inc($D$5:$D$604,D74)*4,1),1)</f>
        <v>1</v>
      </c>
      <c r="I74" s="1" t="n">
        <f aca="false">IF(F74="",1,IFERROR(5-CEILING(percentrank.inc($F$5:$F$604,F74)*4,1),1))</f>
        <v>1</v>
      </c>
      <c r="J74" s="1" t="str">
        <f aca="false">IF(AND(I74&gt;=3,G74&gt;=3,H74&gt;=3),"Champions",IF(AND(I74&gt;=3,G74&lt;=2),"New / Promising",IF(AND(I74&lt;=2,G74&gt;=3,H74&gt;=3),"At Risk (High Value)",IF(AND(I74&lt;=2,G74&lt;=2),"Lost / Dormant","Regular"))))</f>
        <v>Lost / Dormant</v>
      </c>
    </row>
    <row r="75" customFormat="false" ht="15" hidden="false" customHeight="true" outlineLevel="0" collapsed="false">
      <c r="A75" s="1" t="str">
        <f aca="false">Customers!A72</f>
        <v>CUST00071</v>
      </c>
      <c r="B75" s="1" t="str">
        <f aca="false">Customers!B72&amp;" "&amp;Customers!C72</f>
        <v>Siya Jackson</v>
      </c>
      <c r="C75" s="1" t="n">
        <f aca="false">COUNTIFS(Orders!$B$2:$B$8001,A75,Orders!$E$2:$E$8001,"Delivered")+COUNTIFS(Orders!$B$2:$B$8001,A75,Orders!$E$2:$E$8001,"Returned")</f>
        <v>2</v>
      </c>
      <c r="D75" s="9" t="n">
        <f aca="false">SUMIFS(Orders!$H$2:$H$8001,Orders!$B$2:$B$8001,A75,Orders!$E$2:$E$8001,"Delivered")+SUMIFS(Orders!$H$2:$H$8001,Orders!$B$2:$B$8001,A75,Orders!$E$2:$E$8001,"Returned")</f>
        <v>5858.76</v>
      </c>
      <c r="E75" s="1" t="str">
        <f aca="false">IFERROR(maxifs(Orders!$C$2:$C$8001,Orders!$B$2:$B$8001,A75),"")</f>
        <v/>
      </c>
      <c r="F75" s="9" t="str">
        <f aca="false">IF(E75="","",MAX(Orders!$C$2:$C$8001)-E75)</f>
        <v/>
      </c>
      <c r="G75" s="1" t="n">
        <f aca="false">IFERROR(CEILING(percentrank.inc($C$5:$C$604,C75)*4,1),1)</f>
        <v>1</v>
      </c>
      <c r="H75" s="1" t="n">
        <f aca="false">IFERROR(CEILING(percentrank.inc($D$5:$D$604,D75)*4,1),1)</f>
        <v>1</v>
      </c>
      <c r="I75" s="1" t="n">
        <f aca="false">IF(F75="",1,IFERROR(5-CEILING(percentrank.inc($F$5:$F$604,F75)*4,1),1))</f>
        <v>1</v>
      </c>
      <c r="J75" s="1" t="str">
        <f aca="false">IF(AND(I75&gt;=3,G75&gt;=3,H75&gt;=3),"Champions",IF(AND(I75&gt;=3,G75&lt;=2),"New / Promising",IF(AND(I75&lt;=2,G75&gt;=3,H75&gt;=3),"At Risk (High Value)",IF(AND(I75&lt;=2,G75&lt;=2),"Lost / Dormant","Regular"))))</f>
        <v>Lost / Dormant</v>
      </c>
    </row>
    <row r="76" customFormat="false" ht="15" hidden="false" customHeight="true" outlineLevel="0" collapsed="false">
      <c r="A76" s="1" t="str">
        <f aca="false">Customers!A73</f>
        <v>CUST00072</v>
      </c>
      <c r="B76" s="1" t="str">
        <f aca="false">Customers!B73&amp;" "&amp;Customers!C73</f>
        <v>Karen Young</v>
      </c>
      <c r="C76" s="1" t="n">
        <f aca="false">COUNTIFS(Orders!$B$2:$B$8001,A76,Orders!$E$2:$E$8001,"Delivered")+COUNTIFS(Orders!$B$2:$B$8001,A76,Orders!$E$2:$E$8001,"Returned")</f>
        <v>128</v>
      </c>
      <c r="D76" s="9" t="n">
        <f aca="false">SUMIFS(Orders!$H$2:$H$8001,Orders!$B$2:$B$8001,A76,Orders!$E$2:$E$8001,"Delivered")+SUMIFS(Orders!$H$2:$H$8001,Orders!$B$2:$B$8001,A76,Orders!$E$2:$E$8001,"Returned")</f>
        <v>655008.31</v>
      </c>
      <c r="E76" s="1" t="str">
        <f aca="false">IFERROR(maxifs(Orders!$C$2:$C$8001,Orders!$B$2:$B$8001,A76),"")</f>
        <v/>
      </c>
      <c r="F76" s="9" t="str">
        <f aca="false">IF(E76="","",MAX(Orders!$C$2:$C$8001)-E76)</f>
        <v/>
      </c>
      <c r="G76" s="1" t="n">
        <f aca="false">IFERROR(CEILING(percentrank.inc($C$5:$C$604,C76)*4,1),1)</f>
        <v>1</v>
      </c>
      <c r="H76" s="1" t="n">
        <f aca="false">IFERROR(CEILING(percentrank.inc($D$5:$D$604,D76)*4,1),1)</f>
        <v>1</v>
      </c>
      <c r="I76" s="1" t="n">
        <f aca="false">IF(F76="",1,IFERROR(5-CEILING(percentrank.inc($F$5:$F$604,F76)*4,1),1))</f>
        <v>1</v>
      </c>
      <c r="J76" s="1" t="str">
        <f aca="false">IF(AND(I76&gt;=3,G76&gt;=3,H76&gt;=3),"Champions",IF(AND(I76&gt;=3,G76&lt;=2),"New / Promising",IF(AND(I76&lt;=2,G76&gt;=3,H76&gt;=3),"At Risk (High Value)",IF(AND(I76&lt;=2,G76&lt;=2),"Lost / Dormant","Regular"))))</f>
        <v>Lost / Dormant</v>
      </c>
    </row>
    <row r="77" customFormat="false" ht="15" hidden="false" customHeight="true" outlineLevel="0" collapsed="false">
      <c r="A77" s="1" t="str">
        <f aca="false">Customers!A74</f>
        <v>CUST00073</v>
      </c>
      <c r="B77" s="1" t="str">
        <f aca="false">Customers!B74&amp;" "&amp;Customers!C74</f>
        <v>Elizabeth White</v>
      </c>
      <c r="C77" s="1" t="n">
        <f aca="false">COUNTIFS(Orders!$B$2:$B$8001,A77,Orders!$E$2:$E$8001,"Delivered")+COUNTIFS(Orders!$B$2:$B$8001,A77,Orders!$E$2:$E$8001,"Returned")</f>
        <v>5</v>
      </c>
      <c r="D77" s="9" t="n">
        <f aca="false">SUMIFS(Orders!$H$2:$H$8001,Orders!$B$2:$B$8001,A77,Orders!$E$2:$E$8001,"Delivered")+SUMIFS(Orders!$H$2:$H$8001,Orders!$B$2:$B$8001,A77,Orders!$E$2:$E$8001,"Returned")</f>
        <v>26101.45</v>
      </c>
      <c r="E77" s="1" t="str">
        <f aca="false">IFERROR(maxifs(Orders!$C$2:$C$8001,Orders!$B$2:$B$8001,A77),"")</f>
        <v/>
      </c>
      <c r="F77" s="9" t="str">
        <f aca="false">IF(E77="","",MAX(Orders!$C$2:$C$8001)-E77)</f>
        <v/>
      </c>
      <c r="G77" s="1" t="n">
        <f aca="false">IFERROR(CEILING(percentrank.inc($C$5:$C$604,C77)*4,1),1)</f>
        <v>1</v>
      </c>
      <c r="H77" s="1" t="n">
        <f aca="false">IFERROR(CEILING(percentrank.inc($D$5:$D$604,D77)*4,1),1)</f>
        <v>1</v>
      </c>
      <c r="I77" s="1" t="n">
        <f aca="false">IF(F77="",1,IFERROR(5-CEILING(percentrank.inc($F$5:$F$604,F77)*4,1),1))</f>
        <v>1</v>
      </c>
      <c r="J77" s="1" t="str">
        <f aca="false">IF(AND(I77&gt;=3,G77&gt;=3,H77&gt;=3),"Champions",IF(AND(I77&gt;=3,G77&lt;=2),"New / Promising",IF(AND(I77&lt;=2,G77&gt;=3,H77&gt;=3),"At Risk (High Value)",IF(AND(I77&lt;=2,G77&lt;=2),"Lost / Dormant","Regular"))))</f>
        <v>Lost / Dormant</v>
      </c>
    </row>
    <row r="78" customFormat="false" ht="15" hidden="false" customHeight="true" outlineLevel="0" collapsed="false">
      <c r="A78" s="1" t="str">
        <f aca="false">Customers!A75</f>
        <v>CUST00074</v>
      </c>
      <c r="B78" s="1" t="str">
        <f aca="false">Customers!B75&amp;" "&amp;Customers!C75</f>
        <v>Liam Allen</v>
      </c>
      <c r="C78" s="1" t="n">
        <f aca="false">COUNTIFS(Orders!$B$2:$B$8001,A78,Orders!$E$2:$E$8001,"Delivered")+COUNTIFS(Orders!$B$2:$B$8001,A78,Orders!$E$2:$E$8001,"Returned")</f>
        <v>7</v>
      </c>
      <c r="D78" s="9" t="n">
        <f aca="false">SUMIFS(Orders!$H$2:$H$8001,Orders!$B$2:$B$8001,A78,Orders!$E$2:$E$8001,"Delivered")+SUMIFS(Orders!$H$2:$H$8001,Orders!$B$2:$B$8001,A78,Orders!$E$2:$E$8001,"Returned")</f>
        <v>52510.87</v>
      </c>
      <c r="E78" s="1" t="str">
        <f aca="false">IFERROR(maxifs(Orders!$C$2:$C$8001,Orders!$B$2:$B$8001,A78),"")</f>
        <v/>
      </c>
      <c r="F78" s="9" t="str">
        <f aca="false">IF(E78="","",MAX(Orders!$C$2:$C$8001)-E78)</f>
        <v/>
      </c>
      <c r="G78" s="1" t="n">
        <f aca="false">IFERROR(CEILING(percentrank.inc($C$5:$C$604,C78)*4,1),1)</f>
        <v>1</v>
      </c>
      <c r="H78" s="1" t="n">
        <f aca="false">IFERROR(CEILING(percentrank.inc($D$5:$D$604,D78)*4,1),1)</f>
        <v>1</v>
      </c>
      <c r="I78" s="1" t="n">
        <f aca="false">IF(F78="",1,IFERROR(5-CEILING(percentrank.inc($F$5:$F$604,F78)*4,1),1))</f>
        <v>1</v>
      </c>
      <c r="J78" s="1" t="str">
        <f aca="false">IF(AND(I78&gt;=3,G78&gt;=3,H78&gt;=3),"Champions",IF(AND(I78&gt;=3,G78&lt;=2),"New / Promising",IF(AND(I78&lt;=2,G78&gt;=3,H78&gt;=3),"At Risk (High Value)",IF(AND(I78&lt;=2,G78&lt;=2),"Lost / Dormant","Regular"))))</f>
        <v>Lost / Dormant</v>
      </c>
    </row>
    <row r="79" customFormat="false" ht="15" hidden="false" customHeight="true" outlineLevel="0" collapsed="false">
      <c r="A79" s="1" t="str">
        <f aca="false">Customers!A76</f>
        <v>CUST00075</v>
      </c>
      <c r="B79" s="1" t="str">
        <f aca="false">Customers!B76&amp;" "&amp;Customers!C76</f>
        <v>Kiara Williams</v>
      </c>
      <c r="C79" s="1" t="n">
        <f aca="false">COUNTIFS(Orders!$B$2:$B$8001,A79,Orders!$E$2:$E$8001,"Delivered")+COUNTIFS(Orders!$B$2:$B$8001,A79,Orders!$E$2:$E$8001,"Returned")</f>
        <v>5</v>
      </c>
      <c r="D79" s="9" t="n">
        <f aca="false">SUMIFS(Orders!$H$2:$H$8001,Orders!$B$2:$B$8001,A79,Orders!$E$2:$E$8001,"Delivered")+SUMIFS(Orders!$H$2:$H$8001,Orders!$B$2:$B$8001,A79,Orders!$E$2:$E$8001,"Returned")</f>
        <v>35858.38</v>
      </c>
      <c r="E79" s="1" t="str">
        <f aca="false">IFERROR(maxifs(Orders!$C$2:$C$8001,Orders!$B$2:$B$8001,A79),"")</f>
        <v/>
      </c>
      <c r="F79" s="9" t="str">
        <f aca="false">IF(E79="","",MAX(Orders!$C$2:$C$8001)-E79)</f>
        <v/>
      </c>
      <c r="G79" s="1" t="n">
        <f aca="false">IFERROR(CEILING(percentrank.inc($C$5:$C$604,C79)*4,1),1)</f>
        <v>1</v>
      </c>
      <c r="H79" s="1" t="n">
        <f aca="false">IFERROR(CEILING(percentrank.inc($D$5:$D$604,D79)*4,1),1)</f>
        <v>1</v>
      </c>
      <c r="I79" s="1" t="n">
        <f aca="false">IF(F79="",1,IFERROR(5-CEILING(percentrank.inc($F$5:$F$604,F79)*4,1),1))</f>
        <v>1</v>
      </c>
      <c r="J79" s="1" t="str">
        <f aca="false">IF(AND(I79&gt;=3,G79&gt;=3,H79&gt;=3),"Champions",IF(AND(I79&gt;=3,G79&lt;=2),"New / Promising",IF(AND(I79&lt;=2,G79&gt;=3,H79&gt;=3),"At Risk (High Value)",IF(AND(I79&lt;=2,G79&lt;=2),"Lost / Dormant","Regular"))))</f>
        <v>Lost / Dormant</v>
      </c>
    </row>
    <row r="80" customFormat="false" ht="15" hidden="false" customHeight="true" outlineLevel="0" collapsed="false">
      <c r="A80" s="1" t="str">
        <f aca="false">Customers!A77</f>
        <v>CUST00076</v>
      </c>
      <c r="B80" s="1" t="str">
        <f aca="false">Customers!B77&amp;" "&amp;Customers!C77</f>
        <v>Mia Singh</v>
      </c>
      <c r="C80" s="1" t="n">
        <f aca="false">COUNTIFS(Orders!$B$2:$B$8001,A80,Orders!$E$2:$E$8001,"Delivered")+COUNTIFS(Orders!$B$2:$B$8001,A80,Orders!$E$2:$E$8001,"Returned")</f>
        <v>18</v>
      </c>
      <c r="D80" s="9" t="n">
        <f aca="false">SUMIFS(Orders!$H$2:$H$8001,Orders!$B$2:$B$8001,A80,Orders!$E$2:$E$8001,"Delivered")+SUMIFS(Orders!$H$2:$H$8001,Orders!$B$2:$B$8001,A80,Orders!$E$2:$E$8001,"Returned")</f>
        <v>74960.53</v>
      </c>
      <c r="E80" s="1" t="str">
        <f aca="false">IFERROR(maxifs(Orders!$C$2:$C$8001,Orders!$B$2:$B$8001,A80),"")</f>
        <v/>
      </c>
      <c r="F80" s="9" t="str">
        <f aca="false">IF(E80="","",MAX(Orders!$C$2:$C$8001)-E80)</f>
        <v/>
      </c>
      <c r="G80" s="1" t="n">
        <f aca="false">IFERROR(CEILING(percentrank.inc($C$5:$C$604,C80)*4,1),1)</f>
        <v>1</v>
      </c>
      <c r="H80" s="1" t="n">
        <f aca="false">IFERROR(CEILING(percentrank.inc($D$5:$D$604,D80)*4,1),1)</f>
        <v>1</v>
      </c>
      <c r="I80" s="1" t="n">
        <f aca="false">IF(F80="",1,IFERROR(5-CEILING(percentrank.inc($F$5:$F$604,F80)*4,1),1))</f>
        <v>1</v>
      </c>
      <c r="J80" s="1" t="str">
        <f aca="false">IF(AND(I80&gt;=3,G80&gt;=3,H80&gt;=3),"Champions",IF(AND(I80&gt;=3,G80&lt;=2),"New / Promising",IF(AND(I80&lt;=2,G80&gt;=3,H80&gt;=3),"At Risk (High Value)",IF(AND(I80&lt;=2,G80&lt;=2),"Lost / Dormant","Regular"))))</f>
        <v>Lost / Dormant</v>
      </c>
    </row>
    <row r="81" customFormat="false" ht="15" hidden="false" customHeight="true" outlineLevel="0" collapsed="false">
      <c r="A81" s="1" t="str">
        <f aca="false">Customers!A78</f>
        <v>CUST00077</v>
      </c>
      <c r="B81" s="1" t="str">
        <f aca="false">Customers!B78&amp;" "&amp;Customers!C78</f>
        <v>Mason Moore</v>
      </c>
      <c r="C81" s="1" t="n">
        <f aca="false">COUNTIFS(Orders!$B$2:$B$8001,A81,Orders!$E$2:$E$8001,"Delivered")+COUNTIFS(Orders!$B$2:$B$8001,A81,Orders!$E$2:$E$8001,"Returned")</f>
        <v>3</v>
      </c>
      <c r="D81" s="9" t="n">
        <f aca="false">SUMIFS(Orders!$H$2:$H$8001,Orders!$B$2:$B$8001,A81,Orders!$E$2:$E$8001,"Delivered")+SUMIFS(Orders!$H$2:$H$8001,Orders!$B$2:$B$8001,A81,Orders!$E$2:$E$8001,"Returned")</f>
        <v>14193.56</v>
      </c>
      <c r="E81" s="1" t="str">
        <f aca="false">IFERROR(maxifs(Orders!$C$2:$C$8001,Orders!$B$2:$B$8001,A81),"")</f>
        <v/>
      </c>
      <c r="F81" s="9" t="str">
        <f aca="false">IF(E81="","",MAX(Orders!$C$2:$C$8001)-E81)</f>
        <v/>
      </c>
      <c r="G81" s="1" t="n">
        <f aca="false">IFERROR(CEILING(percentrank.inc($C$5:$C$604,C81)*4,1),1)</f>
        <v>1</v>
      </c>
      <c r="H81" s="1" t="n">
        <f aca="false">IFERROR(CEILING(percentrank.inc($D$5:$D$604,D81)*4,1),1)</f>
        <v>1</v>
      </c>
      <c r="I81" s="1" t="n">
        <f aca="false">IF(F81="",1,IFERROR(5-CEILING(percentrank.inc($F$5:$F$604,F81)*4,1),1))</f>
        <v>1</v>
      </c>
      <c r="J81" s="1" t="str">
        <f aca="false">IF(AND(I81&gt;=3,G81&gt;=3,H81&gt;=3),"Champions",IF(AND(I81&gt;=3,G81&lt;=2),"New / Promising",IF(AND(I81&lt;=2,G81&gt;=3,H81&gt;=3),"At Risk (High Value)",IF(AND(I81&lt;=2,G81&lt;=2),"Lost / Dormant","Regular"))))</f>
        <v>Lost / Dormant</v>
      </c>
    </row>
    <row r="82" customFormat="false" ht="15" hidden="false" customHeight="true" outlineLevel="0" collapsed="false">
      <c r="A82" s="1" t="str">
        <f aca="false">Customers!A79</f>
        <v>CUST00078</v>
      </c>
      <c r="B82" s="1" t="str">
        <f aca="false">Customers!B79&amp;" "&amp;Customers!C79</f>
        <v>Valentina Reddy</v>
      </c>
      <c r="C82" s="1" t="n">
        <f aca="false">COUNTIFS(Orders!$B$2:$B$8001,A82,Orders!$E$2:$E$8001,"Delivered")+COUNTIFS(Orders!$B$2:$B$8001,A82,Orders!$E$2:$E$8001,"Returned")</f>
        <v>25</v>
      </c>
      <c r="D82" s="9" t="n">
        <f aca="false">SUMIFS(Orders!$H$2:$H$8001,Orders!$B$2:$B$8001,A82,Orders!$E$2:$E$8001,"Delivered")+SUMIFS(Orders!$H$2:$H$8001,Orders!$B$2:$B$8001,A82,Orders!$E$2:$E$8001,"Returned")</f>
        <v>203158</v>
      </c>
      <c r="E82" s="1" t="str">
        <f aca="false">IFERROR(maxifs(Orders!$C$2:$C$8001,Orders!$B$2:$B$8001,A82),"")</f>
        <v/>
      </c>
      <c r="F82" s="9" t="str">
        <f aca="false">IF(E82="","",MAX(Orders!$C$2:$C$8001)-E82)</f>
        <v/>
      </c>
      <c r="G82" s="1" t="n">
        <f aca="false">IFERROR(CEILING(percentrank.inc($C$5:$C$604,C82)*4,1),1)</f>
        <v>1</v>
      </c>
      <c r="H82" s="1" t="n">
        <f aca="false">IFERROR(CEILING(percentrank.inc($D$5:$D$604,D82)*4,1),1)</f>
        <v>1</v>
      </c>
      <c r="I82" s="1" t="n">
        <f aca="false">IF(F82="",1,IFERROR(5-CEILING(percentrank.inc($F$5:$F$604,F82)*4,1),1))</f>
        <v>1</v>
      </c>
      <c r="J82" s="1" t="str">
        <f aca="false">IF(AND(I82&gt;=3,G82&gt;=3,H82&gt;=3),"Champions",IF(AND(I82&gt;=3,G82&lt;=2),"New / Promising",IF(AND(I82&lt;=2,G82&gt;=3,H82&gt;=3),"At Risk (High Value)",IF(AND(I82&lt;=2,G82&lt;=2),"Lost / Dormant","Regular"))))</f>
        <v>Lost / Dormant</v>
      </c>
    </row>
    <row r="83" customFormat="false" ht="15" hidden="false" customHeight="true" outlineLevel="0" collapsed="false">
      <c r="A83" s="1" t="str">
        <f aca="false">Customers!A80</f>
        <v>CUST00079</v>
      </c>
      <c r="B83" s="1" t="str">
        <f aca="false">Customers!B80&amp;" "&amp;Customers!C80</f>
        <v>Vihaan Lewis</v>
      </c>
      <c r="C83" s="1" t="n">
        <f aca="false">COUNTIFS(Orders!$B$2:$B$8001,A83,Orders!$E$2:$E$8001,"Delivered")+COUNTIFS(Orders!$B$2:$B$8001,A83,Orders!$E$2:$E$8001,"Returned")</f>
        <v>4</v>
      </c>
      <c r="D83" s="9" t="n">
        <f aca="false">SUMIFS(Orders!$H$2:$H$8001,Orders!$B$2:$B$8001,A83,Orders!$E$2:$E$8001,"Delivered")+SUMIFS(Orders!$H$2:$H$8001,Orders!$B$2:$B$8001,A83,Orders!$E$2:$E$8001,"Returned")</f>
        <v>28892.04</v>
      </c>
      <c r="E83" s="1" t="str">
        <f aca="false">IFERROR(maxifs(Orders!$C$2:$C$8001,Orders!$B$2:$B$8001,A83),"")</f>
        <v/>
      </c>
      <c r="F83" s="9" t="str">
        <f aca="false">IF(E83="","",MAX(Orders!$C$2:$C$8001)-E83)</f>
        <v/>
      </c>
      <c r="G83" s="1" t="n">
        <f aca="false">IFERROR(CEILING(percentrank.inc($C$5:$C$604,C83)*4,1),1)</f>
        <v>1</v>
      </c>
      <c r="H83" s="1" t="n">
        <f aca="false">IFERROR(CEILING(percentrank.inc($D$5:$D$604,D83)*4,1),1)</f>
        <v>1</v>
      </c>
      <c r="I83" s="1" t="n">
        <f aca="false">IF(F83="",1,IFERROR(5-CEILING(percentrank.inc($F$5:$F$604,F83)*4,1),1))</f>
        <v>1</v>
      </c>
      <c r="J83" s="1" t="str">
        <f aca="false">IF(AND(I83&gt;=3,G83&gt;=3,H83&gt;=3),"Champions",IF(AND(I83&gt;=3,G83&lt;=2),"New / Promising",IF(AND(I83&lt;=2,G83&gt;=3,H83&gt;=3),"At Risk (High Value)",IF(AND(I83&lt;=2,G83&lt;=2),"Lost / Dormant","Regular"))))</f>
        <v>Lost / Dormant</v>
      </c>
    </row>
    <row r="84" customFormat="false" ht="15" hidden="false" customHeight="true" outlineLevel="0" collapsed="false">
      <c r="A84" s="1" t="str">
        <f aca="false">Customers!A81</f>
        <v>CUST00080</v>
      </c>
      <c r="B84" s="1" t="str">
        <f aca="false">Customers!B81&amp;" "&amp;Customers!C81</f>
        <v>Jessica Young</v>
      </c>
      <c r="C84" s="1" t="n">
        <f aca="false">COUNTIFS(Orders!$B$2:$B$8001,A84,Orders!$E$2:$E$8001,"Delivered")+COUNTIFS(Orders!$B$2:$B$8001,A84,Orders!$E$2:$E$8001,"Returned")</f>
        <v>5</v>
      </c>
      <c r="D84" s="9" t="n">
        <f aca="false">SUMIFS(Orders!$H$2:$H$8001,Orders!$B$2:$B$8001,A84,Orders!$E$2:$E$8001,"Delivered")+SUMIFS(Orders!$H$2:$H$8001,Orders!$B$2:$B$8001,A84,Orders!$E$2:$E$8001,"Returned")</f>
        <v>14913.93</v>
      </c>
      <c r="E84" s="1" t="str">
        <f aca="false">IFERROR(maxifs(Orders!$C$2:$C$8001,Orders!$B$2:$B$8001,A84),"")</f>
        <v/>
      </c>
      <c r="F84" s="9" t="str">
        <f aca="false">IF(E84="","",MAX(Orders!$C$2:$C$8001)-E84)</f>
        <v/>
      </c>
      <c r="G84" s="1" t="n">
        <f aca="false">IFERROR(CEILING(percentrank.inc($C$5:$C$604,C84)*4,1),1)</f>
        <v>1</v>
      </c>
      <c r="H84" s="1" t="n">
        <f aca="false">IFERROR(CEILING(percentrank.inc($D$5:$D$604,D84)*4,1),1)</f>
        <v>1</v>
      </c>
      <c r="I84" s="1" t="n">
        <f aca="false">IF(F84="",1,IFERROR(5-CEILING(percentrank.inc($F$5:$F$604,F84)*4,1),1))</f>
        <v>1</v>
      </c>
      <c r="J84" s="1" t="str">
        <f aca="false">IF(AND(I84&gt;=3,G84&gt;=3,H84&gt;=3),"Champions",IF(AND(I84&gt;=3,G84&lt;=2),"New / Promising",IF(AND(I84&lt;=2,G84&gt;=3,H84&gt;=3),"At Risk (High Value)",IF(AND(I84&lt;=2,G84&lt;=2),"Lost / Dormant","Regular"))))</f>
        <v>Lost / Dormant</v>
      </c>
    </row>
    <row r="85" customFormat="false" ht="15" hidden="false" customHeight="true" outlineLevel="0" collapsed="false">
      <c r="A85" s="1" t="str">
        <f aca="false">Customers!A82</f>
        <v>CUST00081</v>
      </c>
      <c r="B85" s="1" t="str">
        <f aca="false">Customers!B82&amp;" "&amp;Customers!C82</f>
        <v>Joseph Lewis</v>
      </c>
      <c r="C85" s="1" t="n">
        <f aca="false">COUNTIFS(Orders!$B$2:$B$8001,A85,Orders!$E$2:$E$8001,"Delivered")+COUNTIFS(Orders!$B$2:$B$8001,A85,Orders!$E$2:$E$8001,"Returned")</f>
        <v>2</v>
      </c>
      <c r="D85" s="9" t="n">
        <f aca="false">SUMIFS(Orders!$H$2:$H$8001,Orders!$B$2:$B$8001,A85,Orders!$E$2:$E$8001,"Delivered")+SUMIFS(Orders!$H$2:$H$8001,Orders!$B$2:$B$8001,A85,Orders!$E$2:$E$8001,"Returned")</f>
        <v>4740.69</v>
      </c>
      <c r="E85" s="1" t="str">
        <f aca="false">IFERROR(maxifs(Orders!$C$2:$C$8001,Orders!$B$2:$B$8001,A85),"")</f>
        <v/>
      </c>
      <c r="F85" s="9" t="str">
        <f aca="false">IF(E85="","",MAX(Orders!$C$2:$C$8001)-E85)</f>
        <v/>
      </c>
      <c r="G85" s="1" t="n">
        <f aca="false">IFERROR(CEILING(percentrank.inc($C$5:$C$604,C85)*4,1),1)</f>
        <v>1</v>
      </c>
      <c r="H85" s="1" t="n">
        <f aca="false">IFERROR(CEILING(percentrank.inc($D$5:$D$604,D85)*4,1),1)</f>
        <v>1</v>
      </c>
      <c r="I85" s="1" t="n">
        <f aca="false">IF(F85="",1,IFERROR(5-CEILING(percentrank.inc($F$5:$F$604,F85)*4,1),1))</f>
        <v>1</v>
      </c>
      <c r="J85" s="1" t="str">
        <f aca="false">IF(AND(I85&gt;=3,G85&gt;=3,H85&gt;=3),"Champions",IF(AND(I85&gt;=3,G85&lt;=2),"New / Promising",IF(AND(I85&lt;=2,G85&gt;=3,H85&gt;=3),"At Risk (High Value)",IF(AND(I85&lt;=2,G85&lt;=2),"Lost / Dormant","Regular"))))</f>
        <v>Lost / Dormant</v>
      </c>
    </row>
    <row r="86" customFormat="false" ht="15" hidden="false" customHeight="true" outlineLevel="0" collapsed="false">
      <c r="A86" s="1" t="str">
        <f aca="false">Customers!A83</f>
        <v>CUST00082</v>
      </c>
      <c r="B86" s="1" t="str">
        <f aca="false">Customers!B83&amp;" "&amp;Customers!C83</f>
        <v>Isabella Garcia</v>
      </c>
      <c r="C86" s="1" t="n">
        <f aca="false">COUNTIFS(Orders!$B$2:$B$8001,A86,Orders!$E$2:$E$8001,"Delivered")+COUNTIFS(Orders!$B$2:$B$8001,A86,Orders!$E$2:$E$8001,"Returned")</f>
        <v>5</v>
      </c>
      <c r="D86" s="9" t="n">
        <f aca="false">SUMIFS(Orders!$H$2:$H$8001,Orders!$B$2:$B$8001,A86,Orders!$E$2:$E$8001,"Delivered")+SUMIFS(Orders!$H$2:$H$8001,Orders!$B$2:$B$8001,A86,Orders!$E$2:$E$8001,"Returned")</f>
        <v>23448.65</v>
      </c>
      <c r="E86" s="1" t="str">
        <f aca="false">IFERROR(maxifs(Orders!$C$2:$C$8001,Orders!$B$2:$B$8001,A86),"")</f>
        <v/>
      </c>
      <c r="F86" s="9" t="str">
        <f aca="false">IF(E86="","",MAX(Orders!$C$2:$C$8001)-E86)</f>
        <v/>
      </c>
      <c r="G86" s="1" t="n">
        <f aca="false">IFERROR(CEILING(percentrank.inc($C$5:$C$604,C86)*4,1),1)</f>
        <v>1</v>
      </c>
      <c r="H86" s="1" t="n">
        <f aca="false">IFERROR(CEILING(percentrank.inc($D$5:$D$604,D86)*4,1),1)</f>
        <v>1</v>
      </c>
      <c r="I86" s="1" t="n">
        <f aca="false">IF(F86="",1,IFERROR(5-CEILING(percentrank.inc($F$5:$F$604,F86)*4,1),1))</f>
        <v>1</v>
      </c>
      <c r="J86" s="1" t="str">
        <f aca="false">IF(AND(I86&gt;=3,G86&gt;=3,H86&gt;=3),"Champions",IF(AND(I86&gt;=3,G86&lt;=2),"New / Promising",IF(AND(I86&lt;=2,G86&gt;=3,H86&gt;=3),"At Risk (High Value)",IF(AND(I86&lt;=2,G86&lt;=2),"Lost / Dormant","Regular"))))</f>
        <v>Lost / Dormant</v>
      </c>
    </row>
    <row r="87" customFormat="false" ht="15" hidden="false" customHeight="true" outlineLevel="0" collapsed="false">
      <c r="A87" s="1" t="str">
        <f aca="false">Customers!A84</f>
        <v>CUST00083</v>
      </c>
      <c r="B87" s="1" t="str">
        <f aca="false">Customers!B84&amp;" "&amp;Customers!C84</f>
        <v>Myra Davis</v>
      </c>
      <c r="C87" s="1" t="n">
        <f aca="false">COUNTIFS(Orders!$B$2:$B$8001,A87,Orders!$E$2:$E$8001,"Delivered")+COUNTIFS(Orders!$B$2:$B$8001,A87,Orders!$E$2:$E$8001,"Returned")</f>
        <v>8</v>
      </c>
      <c r="D87" s="9" t="n">
        <f aca="false">SUMIFS(Orders!$H$2:$H$8001,Orders!$B$2:$B$8001,A87,Orders!$E$2:$E$8001,"Delivered")+SUMIFS(Orders!$H$2:$H$8001,Orders!$B$2:$B$8001,A87,Orders!$E$2:$E$8001,"Returned")</f>
        <v>20218.42</v>
      </c>
      <c r="E87" s="1" t="str">
        <f aca="false">IFERROR(maxifs(Orders!$C$2:$C$8001,Orders!$B$2:$B$8001,A87),"")</f>
        <v/>
      </c>
      <c r="F87" s="9" t="str">
        <f aca="false">IF(E87="","",MAX(Orders!$C$2:$C$8001)-E87)</f>
        <v/>
      </c>
      <c r="G87" s="1" t="n">
        <f aca="false">IFERROR(CEILING(percentrank.inc($C$5:$C$604,C87)*4,1),1)</f>
        <v>1</v>
      </c>
      <c r="H87" s="1" t="n">
        <f aca="false">IFERROR(CEILING(percentrank.inc($D$5:$D$604,D87)*4,1),1)</f>
        <v>1</v>
      </c>
      <c r="I87" s="1" t="n">
        <f aca="false">IF(F87="",1,IFERROR(5-CEILING(percentrank.inc($F$5:$F$604,F87)*4,1),1))</f>
        <v>1</v>
      </c>
      <c r="J87" s="1" t="str">
        <f aca="false">IF(AND(I87&gt;=3,G87&gt;=3,H87&gt;=3),"Champions",IF(AND(I87&gt;=3,G87&lt;=2),"New / Promising",IF(AND(I87&lt;=2,G87&gt;=3,H87&gt;=3),"At Risk (High Value)",IF(AND(I87&lt;=2,G87&lt;=2),"Lost / Dormant","Regular"))))</f>
        <v>Lost / Dormant</v>
      </c>
    </row>
    <row r="88" customFormat="false" ht="15" hidden="false" customHeight="true" outlineLevel="0" collapsed="false">
      <c r="A88" s="1" t="str">
        <f aca="false">Customers!A85</f>
        <v>CUST00084</v>
      </c>
      <c r="B88" s="1" t="str">
        <f aca="false">Customers!B85&amp;" "&amp;Customers!C85</f>
        <v>James Ramirez</v>
      </c>
      <c r="C88" s="1" t="n">
        <f aca="false">COUNTIFS(Orders!$B$2:$B$8001,A88,Orders!$E$2:$E$8001,"Delivered")+COUNTIFS(Orders!$B$2:$B$8001,A88,Orders!$E$2:$E$8001,"Returned")</f>
        <v>5</v>
      </c>
      <c r="D88" s="9" t="n">
        <f aca="false">SUMIFS(Orders!$H$2:$H$8001,Orders!$B$2:$B$8001,A88,Orders!$E$2:$E$8001,"Delivered")+SUMIFS(Orders!$H$2:$H$8001,Orders!$B$2:$B$8001,A88,Orders!$E$2:$E$8001,"Returned")</f>
        <v>11668.55</v>
      </c>
      <c r="E88" s="1" t="str">
        <f aca="false">IFERROR(maxifs(Orders!$C$2:$C$8001,Orders!$B$2:$B$8001,A88),"")</f>
        <v/>
      </c>
      <c r="F88" s="9" t="str">
        <f aca="false">IF(E88="","",MAX(Orders!$C$2:$C$8001)-E88)</f>
        <v/>
      </c>
      <c r="G88" s="1" t="n">
        <f aca="false">IFERROR(CEILING(percentrank.inc($C$5:$C$604,C88)*4,1),1)</f>
        <v>1</v>
      </c>
      <c r="H88" s="1" t="n">
        <f aca="false">IFERROR(CEILING(percentrank.inc($D$5:$D$604,D88)*4,1),1)</f>
        <v>1</v>
      </c>
      <c r="I88" s="1" t="n">
        <f aca="false">IF(F88="",1,IFERROR(5-CEILING(percentrank.inc($F$5:$F$604,F88)*4,1),1))</f>
        <v>1</v>
      </c>
      <c r="J88" s="1" t="str">
        <f aca="false">IF(AND(I88&gt;=3,G88&gt;=3,H88&gt;=3),"Champions",IF(AND(I88&gt;=3,G88&lt;=2),"New / Promising",IF(AND(I88&lt;=2,G88&gt;=3,H88&gt;=3),"At Risk (High Value)",IF(AND(I88&lt;=2,G88&lt;=2),"Lost / Dormant","Regular"))))</f>
        <v>Lost / Dormant</v>
      </c>
    </row>
    <row r="89" customFormat="false" ht="15" hidden="false" customHeight="true" outlineLevel="0" collapsed="false">
      <c r="A89" s="1" t="str">
        <f aca="false">Customers!A86</f>
        <v>CUST00085</v>
      </c>
      <c r="B89" s="1" t="str">
        <f aca="false">Customers!B86&amp;" "&amp;Customers!C86</f>
        <v>Logan Brown</v>
      </c>
      <c r="C89" s="1" t="n">
        <f aca="false">COUNTIFS(Orders!$B$2:$B$8001,A89,Orders!$E$2:$E$8001,"Delivered")+COUNTIFS(Orders!$B$2:$B$8001,A89,Orders!$E$2:$E$8001,"Returned")</f>
        <v>23</v>
      </c>
      <c r="D89" s="9" t="n">
        <f aca="false">SUMIFS(Orders!$H$2:$H$8001,Orders!$B$2:$B$8001,A89,Orders!$E$2:$E$8001,"Delivered")+SUMIFS(Orders!$H$2:$H$8001,Orders!$B$2:$B$8001,A89,Orders!$E$2:$E$8001,"Returned")</f>
        <v>141512.44</v>
      </c>
      <c r="E89" s="1" t="str">
        <f aca="false">IFERROR(maxifs(Orders!$C$2:$C$8001,Orders!$B$2:$B$8001,A89),"")</f>
        <v/>
      </c>
      <c r="F89" s="9" t="str">
        <f aca="false">IF(E89="","",MAX(Orders!$C$2:$C$8001)-E89)</f>
        <v/>
      </c>
      <c r="G89" s="1" t="n">
        <f aca="false">IFERROR(CEILING(percentrank.inc($C$5:$C$604,C89)*4,1),1)</f>
        <v>1</v>
      </c>
      <c r="H89" s="1" t="n">
        <f aca="false">IFERROR(CEILING(percentrank.inc($D$5:$D$604,D89)*4,1),1)</f>
        <v>1</v>
      </c>
      <c r="I89" s="1" t="n">
        <f aca="false">IF(F89="",1,IFERROR(5-CEILING(percentrank.inc($F$5:$F$604,F89)*4,1),1))</f>
        <v>1</v>
      </c>
      <c r="J89" s="1" t="str">
        <f aca="false">IF(AND(I89&gt;=3,G89&gt;=3,H89&gt;=3),"Champions",IF(AND(I89&gt;=3,G89&lt;=2),"New / Promising",IF(AND(I89&lt;=2,G89&gt;=3,H89&gt;=3),"At Risk (High Value)",IF(AND(I89&lt;=2,G89&lt;=2),"Lost / Dormant","Regular"))))</f>
        <v>Lost / Dormant</v>
      </c>
    </row>
    <row r="90" customFormat="false" ht="15" hidden="false" customHeight="true" outlineLevel="0" collapsed="false">
      <c r="A90" s="1" t="str">
        <f aca="false">Customers!A87</f>
        <v>CUST00086</v>
      </c>
      <c r="B90" s="1" t="str">
        <f aca="false">Customers!B87&amp;" "&amp;Customers!C87</f>
        <v>Vihaan Brown</v>
      </c>
      <c r="C90" s="1" t="n">
        <f aca="false">COUNTIFS(Orders!$B$2:$B$8001,A90,Orders!$E$2:$E$8001,"Delivered")+COUNTIFS(Orders!$B$2:$B$8001,A90,Orders!$E$2:$E$8001,"Returned")</f>
        <v>5</v>
      </c>
      <c r="D90" s="9" t="n">
        <f aca="false">SUMIFS(Orders!$H$2:$H$8001,Orders!$B$2:$B$8001,A90,Orders!$E$2:$E$8001,"Delivered")+SUMIFS(Orders!$H$2:$H$8001,Orders!$B$2:$B$8001,A90,Orders!$E$2:$E$8001,"Returned")</f>
        <v>26275.23</v>
      </c>
      <c r="E90" s="1" t="str">
        <f aca="false">IFERROR(maxifs(Orders!$C$2:$C$8001,Orders!$B$2:$B$8001,A90),"")</f>
        <v/>
      </c>
      <c r="F90" s="9" t="str">
        <f aca="false">IF(E90="","",MAX(Orders!$C$2:$C$8001)-E90)</f>
        <v/>
      </c>
      <c r="G90" s="1" t="n">
        <f aca="false">IFERROR(CEILING(percentrank.inc($C$5:$C$604,C90)*4,1),1)</f>
        <v>1</v>
      </c>
      <c r="H90" s="1" t="n">
        <f aca="false">IFERROR(CEILING(percentrank.inc($D$5:$D$604,D90)*4,1),1)</f>
        <v>1</v>
      </c>
      <c r="I90" s="1" t="n">
        <f aca="false">IF(F90="",1,IFERROR(5-CEILING(percentrank.inc($F$5:$F$604,F90)*4,1),1))</f>
        <v>1</v>
      </c>
      <c r="J90" s="1" t="str">
        <f aca="false">IF(AND(I90&gt;=3,G90&gt;=3,H90&gt;=3),"Champions",IF(AND(I90&gt;=3,G90&lt;=2),"New / Promising",IF(AND(I90&lt;=2,G90&gt;=3,H90&gt;=3),"At Risk (High Value)",IF(AND(I90&lt;=2,G90&lt;=2),"Lost / Dormant","Regular"))))</f>
        <v>Lost / Dormant</v>
      </c>
    </row>
    <row r="91" customFormat="false" ht="15" hidden="false" customHeight="true" outlineLevel="0" collapsed="false">
      <c r="A91" s="1" t="str">
        <f aca="false">Customers!A88</f>
        <v>CUST00087</v>
      </c>
      <c r="B91" s="1" t="str">
        <f aca="false">Customers!B88&amp;" "&amp;Customers!C88</f>
        <v>Vivaan Robinson</v>
      </c>
      <c r="C91" s="1" t="n">
        <f aca="false">COUNTIFS(Orders!$B$2:$B$8001,A91,Orders!$E$2:$E$8001,"Delivered")+COUNTIFS(Orders!$B$2:$B$8001,A91,Orders!$E$2:$E$8001,"Returned")</f>
        <v>9</v>
      </c>
      <c r="D91" s="9" t="n">
        <f aca="false">SUMIFS(Orders!$H$2:$H$8001,Orders!$B$2:$B$8001,A91,Orders!$E$2:$E$8001,"Delivered")+SUMIFS(Orders!$H$2:$H$8001,Orders!$B$2:$B$8001,A91,Orders!$E$2:$E$8001,"Returned")</f>
        <v>69050.74</v>
      </c>
      <c r="E91" s="1" t="str">
        <f aca="false">IFERROR(maxifs(Orders!$C$2:$C$8001,Orders!$B$2:$B$8001,A91),"")</f>
        <v/>
      </c>
      <c r="F91" s="9" t="str">
        <f aca="false">IF(E91="","",MAX(Orders!$C$2:$C$8001)-E91)</f>
        <v/>
      </c>
      <c r="G91" s="1" t="n">
        <f aca="false">IFERROR(CEILING(percentrank.inc($C$5:$C$604,C91)*4,1),1)</f>
        <v>1</v>
      </c>
      <c r="H91" s="1" t="n">
        <f aca="false">IFERROR(CEILING(percentrank.inc($D$5:$D$604,D91)*4,1),1)</f>
        <v>1</v>
      </c>
      <c r="I91" s="1" t="n">
        <f aca="false">IF(F91="",1,IFERROR(5-CEILING(percentrank.inc($F$5:$F$604,F91)*4,1),1))</f>
        <v>1</v>
      </c>
      <c r="J91" s="1" t="str">
        <f aca="false">IF(AND(I91&gt;=3,G91&gt;=3,H91&gt;=3),"Champions",IF(AND(I91&gt;=3,G91&lt;=2),"New / Promising",IF(AND(I91&lt;=2,G91&gt;=3,H91&gt;=3),"At Risk (High Value)",IF(AND(I91&lt;=2,G91&lt;=2),"Lost / Dormant","Regular"))))</f>
        <v>Lost / Dormant</v>
      </c>
    </row>
    <row r="92" customFormat="false" ht="15" hidden="false" customHeight="true" outlineLevel="0" collapsed="false">
      <c r="A92" s="1" t="str">
        <f aca="false">Customers!A89</f>
        <v>CUST00088</v>
      </c>
      <c r="B92" s="1" t="str">
        <f aca="false">Customers!B89&amp;" "&amp;Customers!C89</f>
        <v>William Martin</v>
      </c>
      <c r="C92" s="1" t="n">
        <f aca="false">COUNTIFS(Orders!$B$2:$B$8001,A92,Orders!$E$2:$E$8001,"Delivered")+COUNTIFS(Orders!$B$2:$B$8001,A92,Orders!$E$2:$E$8001,"Returned")</f>
        <v>5</v>
      </c>
      <c r="D92" s="9" t="n">
        <f aca="false">SUMIFS(Orders!$H$2:$H$8001,Orders!$B$2:$B$8001,A92,Orders!$E$2:$E$8001,"Delivered")+SUMIFS(Orders!$H$2:$H$8001,Orders!$B$2:$B$8001,A92,Orders!$E$2:$E$8001,"Returned")</f>
        <v>23929.17</v>
      </c>
      <c r="E92" s="1" t="str">
        <f aca="false">IFERROR(maxifs(Orders!$C$2:$C$8001,Orders!$B$2:$B$8001,A92),"")</f>
        <v/>
      </c>
      <c r="F92" s="9" t="str">
        <f aca="false">IF(E92="","",MAX(Orders!$C$2:$C$8001)-E92)</f>
        <v/>
      </c>
      <c r="G92" s="1" t="n">
        <f aca="false">IFERROR(CEILING(percentrank.inc($C$5:$C$604,C92)*4,1),1)</f>
        <v>1</v>
      </c>
      <c r="H92" s="1" t="n">
        <f aca="false">IFERROR(CEILING(percentrank.inc($D$5:$D$604,D92)*4,1),1)</f>
        <v>1</v>
      </c>
      <c r="I92" s="1" t="n">
        <f aca="false">IF(F92="",1,IFERROR(5-CEILING(percentrank.inc($F$5:$F$604,F92)*4,1),1))</f>
        <v>1</v>
      </c>
      <c r="J92" s="1" t="str">
        <f aca="false">IF(AND(I92&gt;=3,G92&gt;=3,H92&gt;=3),"Champions",IF(AND(I92&gt;=3,G92&lt;=2),"New / Promising",IF(AND(I92&lt;=2,G92&gt;=3,H92&gt;=3),"At Risk (High Value)",IF(AND(I92&lt;=2,G92&lt;=2),"Lost / Dormant","Regular"))))</f>
        <v>Lost / Dormant</v>
      </c>
    </row>
    <row r="93" customFormat="false" ht="15" hidden="false" customHeight="true" outlineLevel="0" collapsed="false">
      <c r="A93" s="1" t="str">
        <f aca="false">Customers!A90</f>
        <v>CUST00089</v>
      </c>
      <c r="B93" s="1" t="str">
        <f aca="false">Customers!B90&amp;" "&amp;Customers!C90</f>
        <v>Vivaan Moore</v>
      </c>
      <c r="C93" s="1" t="n">
        <f aca="false">COUNTIFS(Orders!$B$2:$B$8001,A93,Orders!$E$2:$E$8001,"Delivered")+COUNTIFS(Orders!$B$2:$B$8001,A93,Orders!$E$2:$E$8001,"Returned")</f>
        <v>5</v>
      </c>
      <c r="D93" s="9" t="n">
        <f aca="false">SUMIFS(Orders!$H$2:$H$8001,Orders!$B$2:$B$8001,A93,Orders!$E$2:$E$8001,"Delivered")+SUMIFS(Orders!$H$2:$H$8001,Orders!$B$2:$B$8001,A93,Orders!$E$2:$E$8001,"Returned")</f>
        <v>33236.15</v>
      </c>
      <c r="E93" s="1" t="str">
        <f aca="false">IFERROR(maxifs(Orders!$C$2:$C$8001,Orders!$B$2:$B$8001,A93),"")</f>
        <v/>
      </c>
      <c r="F93" s="9" t="str">
        <f aca="false">IF(E93="","",MAX(Orders!$C$2:$C$8001)-E93)</f>
        <v/>
      </c>
      <c r="G93" s="1" t="n">
        <f aca="false">IFERROR(CEILING(percentrank.inc($C$5:$C$604,C93)*4,1),1)</f>
        <v>1</v>
      </c>
      <c r="H93" s="1" t="n">
        <f aca="false">IFERROR(CEILING(percentrank.inc($D$5:$D$604,D93)*4,1),1)</f>
        <v>1</v>
      </c>
      <c r="I93" s="1" t="n">
        <f aca="false">IF(F93="",1,IFERROR(5-CEILING(percentrank.inc($F$5:$F$604,F93)*4,1),1))</f>
        <v>1</v>
      </c>
      <c r="J93" s="1" t="str">
        <f aca="false">IF(AND(I93&gt;=3,G93&gt;=3,H93&gt;=3),"Champions",IF(AND(I93&gt;=3,G93&lt;=2),"New / Promising",IF(AND(I93&lt;=2,G93&gt;=3,H93&gt;=3),"At Risk (High Value)",IF(AND(I93&lt;=2,G93&lt;=2),"Lost / Dormant","Regular"))))</f>
        <v>Lost / Dormant</v>
      </c>
    </row>
    <row r="94" customFormat="false" ht="15" hidden="false" customHeight="true" outlineLevel="0" collapsed="false">
      <c r="A94" s="1" t="str">
        <f aca="false">Customers!A91</f>
        <v>CUST00090</v>
      </c>
      <c r="B94" s="1" t="str">
        <f aca="false">Customers!B91&amp;" "&amp;Customers!C91</f>
        <v>Olivia Ramirez</v>
      </c>
      <c r="C94" s="1" t="n">
        <f aca="false">COUNTIFS(Orders!$B$2:$B$8001,A94,Orders!$E$2:$E$8001,"Delivered")+COUNTIFS(Orders!$B$2:$B$8001,A94,Orders!$E$2:$E$8001,"Returned")</f>
        <v>9</v>
      </c>
      <c r="D94" s="9" t="n">
        <f aca="false">SUMIFS(Orders!$H$2:$H$8001,Orders!$B$2:$B$8001,A94,Orders!$E$2:$E$8001,"Delivered")+SUMIFS(Orders!$H$2:$H$8001,Orders!$B$2:$B$8001,A94,Orders!$E$2:$E$8001,"Returned")</f>
        <v>57689.25</v>
      </c>
      <c r="E94" s="1" t="str">
        <f aca="false">IFERROR(maxifs(Orders!$C$2:$C$8001,Orders!$B$2:$B$8001,A94),"")</f>
        <v/>
      </c>
      <c r="F94" s="9" t="str">
        <f aca="false">IF(E94="","",MAX(Orders!$C$2:$C$8001)-E94)</f>
        <v/>
      </c>
      <c r="G94" s="1" t="n">
        <f aca="false">IFERROR(CEILING(percentrank.inc($C$5:$C$604,C94)*4,1),1)</f>
        <v>1</v>
      </c>
      <c r="H94" s="1" t="n">
        <f aca="false">IFERROR(CEILING(percentrank.inc($D$5:$D$604,D94)*4,1),1)</f>
        <v>1</v>
      </c>
      <c r="I94" s="1" t="n">
        <f aca="false">IF(F94="",1,IFERROR(5-CEILING(percentrank.inc($F$5:$F$604,F94)*4,1),1))</f>
        <v>1</v>
      </c>
      <c r="J94" s="1" t="str">
        <f aca="false">IF(AND(I94&gt;=3,G94&gt;=3,H94&gt;=3),"Champions",IF(AND(I94&gt;=3,G94&lt;=2),"New / Promising",IF(AND(I94&lt;=2,G94&gt;=3,H94&gt;=3),"At Risk (High Value)",IF(AND(I94&lt;=2,G94&lt;=2),"Lost / Dormant","Regular"))))</f>
        <v>Lost / Dormant</v>
      </c>
    </row>
    <row r="95" customFormat="false" ht="15" hidden="false" customHeight="true" outlineLevel="0" collapsed="false">
      <c r="A95" s="1" t="str">
        <f aca="false">Customers!A92</f>
        <v>CUST00091</v>
      </c>
      <c r="B95" s="1" t="str">
        <f aca="false">Customers!B92&amp;" "&amp;Customers!C92</f>
        <v>Noah Lee</v>
      </c>
      <c r="C95" s="1" t="n">
        <f aca="false">COUNTIFS(Orders!$B$2:$B$8001,A95,Orders!$E$2:$E$8001,"Delivered")+COUNTIFS(Orders!$B$2:$B$8001,A95,Orders!$E$2:$E$8001,"Returned")</f>
        <v>5</v>
      </c>
      <c r="D95" s="9" t="n">
        <f aca="false">SUMIFS(Orders!$H$2:$H$8001,Orders!$B$2:$B$8001,A95,Orders!$E$2:$E$8001,"Delivered")+SUMIFS(Orders!$H$2:$H$8001,Orders!$B$2:$B$8001,A95,Orders!$E$2:$E$8001,"Returned")</f>
        <v>42691.71</v>
      </c>
      <c r="E95" s="1" t="str">
        <f aca="false">IFERROR(maxifs(Orders!$C$2:$C$8001,Orders!$B$2:$B$8001,A95),"")</f>
        <v/>
      </c>
      <c r="F95" s="9" t="str">
        <f aca="false">IF(E95="","",MAX(Orders!$C$2:$C$8001)-E95)</f>
        <v/>
      </c>
      <c r="G95" s="1" t="n">
        <f aca="false">IFERROR(CEILING(percentrank.inc($C$5:$C$604,C95)*4,1),1)</f>
        <v>1</v>
      </c>
      <c r="H95" s="1" t="n">
        <f aca="false">IFERROR(CEILING(percentrank.inc($D$5:$D$604,D95)*4,1),1)</f>
        <v>1</v>
      </c>
      <c r="I95" s="1" t="n">
        <f aca="false">IF(F95="",1,IFERROR(5-CEILING(percentrank.inc($F$5:$F$604,F95)*4,1),1))</f>
        <v>1</v>
      </c>
      <c r="J95" s="1" t="str">
        <f aca="false">IF(AND(I95&gt;=3,G95&gt;=3,H95&gt;=3),"Champions",IF(AND(I95&gt;=3,G95&lt;=2),"New / Promising",IF(AND(I95&lt;=2,G95&gt;=3,H95&gt;=3),"At Risk (High Value)",IF(AND(I95&lt;=2,G95&lt;=2),"Lost / Dormant","Regular"))))</f>
        <v>Lost / Dormant</v>
      </c>
    </row>
    <row r="96" customFormat="false" ht="15" hidden="false" customHeight="true" outlineLevel="0" collapsed="false">
      <c r="A96" s="1" t="str">
        <f aca="false">Customers!A93</f>
        <v>CUST00092</v>
      </c>
      <c r="B96" s="1" t="str">
        <f aca="false">Customers!B93&amp;" "&amp;Customers!C93</f>
        <v>Aadhya Thompson</v>
      </c>
      <c r="C96" s="1" t="n">
        <f aca="false">COUNTIFS(Orders!$B$2:$B$8001,A96,Orders!$E$2:$E$8001,"Delivered")+COUNTIFS(Orders!$B$2:$B$8001,A96,Orders!$E$2:$E$8001,"Returned")</f>
        <v>4</v>
      </c>
      <c r="D96" s="9" t="n">
        <f aca="false">SUMIFS(Orders!$H$2:$H$8001,Orders!$B$2:$B$8001,A96,Orders!$E$2:$E$8001,"Delivered")+SUMIFS(Orders!$H$2:$H$8001,Orders!$B$2:$B$8001,A96,Orders!$E$2:$E$8001,"Returned")</f>
        <v>19111.89</v>
      </c>
      <c r="E96" s="1" t="str">
        <f aca="false">IFERROR(maxifs(Orders!$C$2:$C$8001,Orders!$B$2:$B$8001,A96),"")</f>
        <v/>
      </c>
      <c r="F96" s="9" t="str">
        <f aca="false">IF(E96="","",MAX(Orders!$C$2:$C$8001)-E96)</f>
        <v/>
      </c>
      <c r="G96" s="1" t="n">
        <f aca="false">IFERROR(CEILING(percentrank.inc($C$5:$C$604,C96)*4,1),1)</f>
        <v>1</v>
      </c>
      <c r="H96" s="1" t="n">
        <f aca="false">IFERROR(CEILING(percentrank.inc($D$5:$D$604,D96)*4,1),1)</f>
        <v>1</v>
      </c>
      <c r="I96" s="1" t="n">
        <f aca="false">IF(F96="",1,IFERROR(5-CEILING(percentrank.inc($F$5:$F$604,F96)*4,1),1))</f>
        <v>1</v>
      </c>
      <c r="J96" s="1" t="str">
        <f aca="false">IF(AND(I96&gt;=3,G96&gt;=3,H96&gt;=3),"Champions",IF(AND(I96&gt;=3,G96&lt;=2),"New / Promising",IF(AND(I96&lt;=2,G96&gt;=3,H96&gt;=3),"At Risk (High Value)",IF(AND(I96&lt;=2,G96&lt;=2),"Lost / Dormant","Regular"))))</f>
        <v>Lost / Dormant</v>
      </c>
    </row>
    <row r="97" customFormat="false" ht="15" hidden="false" customHeight="true" outlineLevel="0" collapsed="false">
      <c r="A97" s="1" t="str">
        <f aca="false">Customers!A94</f>
        <v>CUST00093</v>
      </c>
      <c r="B97" s="1" t="str">
        <f aca="false">Customers!B94&amp;" "&amp;Customers!C94</f>
        <v>Yuki Martin</v>
      </c>
      <c r="C97" s="1" t="n">
        <f aca="false">COUNTIFS(Orders!$B$2:$B$8001,A97,Orders!$E$2:$E$8001,"Delivered")+COUNTIFS(Orders!$B$2:$B$8001,A97,Orders!$E$2:$E$8001,"Returned")</f>
        <v>24</v>
      </c>
      <c r="D97" s="9" t="n">
        <f aca="false">SUMIFS(Orders!$H$2:$H$8001,Orders!$B$2:$B$8001,A97,Orders!$E$2:$E$8001,"Delivered")+SUMIFS(Orders!$H$2:$H$8001,Orders!$B$2:$B$8001,A97,Orders!$E$2:$E$8001,"Returned")</f>
        <v>155370.43</v>
      </c>
      <c r="E97" s="1" t="str">
        <f aca="false">IFERROR(maxifs(Orders!$C$2:$C$8001,Orders!$B$2:$B$8001,A97),"")</f>
        <v/>
      </c>
      <c r="F97" s="9" t="str">
        <f aca="false">IF(E97="","",MAX(Orders!$C$2:$C$8001)-E97)</f>
        <v/>
      </c>
      <c r="G97" s="1" t="n">
        <f aca="false">IFERROR(CEILING(percentrank.inc($C$5:$C$604,C97)*4,1),1)</f>
        <v>1</v>
      </c>
      <c r="H97" s="1" t="n">
        <f aca="false">IFERROR(CEILING(percentrank.inc($D$5:$D$604,D97)*4,1),1)</f>
        <v>1</v>
      </c>
      <c r="I97" s="1" t="n">
        <f aca="false">IF(F97="",1,IFERROR(5-CEILING(percentrank.inc($F$5:$F$604,F97)*4,1),1))</f>
        <v>1</v>
      </c>
      <c r="J97" s="1" t="str">
        <f aca="false">IF(AND(I97&gt;=3,G97&gt;=3,H97&gt;=3),"Champions",IF(AND(I97&gt;=3,G97&lt;=2),"New / Promising",IF(AND(I97&lt;=2,G97&gt;=3,H97&gt;=3),"At Risk (High Value)",IF(AND(I97&lt;=2,G97&lt;=2),"Lost / Dormant","Regular"))))</f>
        <v>Lost / Dormant</v>
      </c>
    </row>
    <row r="98" customFormat="false" ht="15" hidden="false" customHeight="true" outlineLevel="0" collapsed="false">
      <c r="A98" s="1" t="str">
        <f aca="false">Customers!A95</f>
        <v>CUST00094</v>
      </c>
      <c r="B98" s="1" t="str">
        <f aca="false">Customers!B95&amp;" "&amp;Customers!C95</f>
        <v>Robert Jones</v>
      </c>
      <c r="C98" s="1" t="n">
        <f aca="false">COUNTIFS(Orders!$B$2:$B$8001,A98,Orders!$E$2:$E$8001,"Delivered")+COUNTIFS(Orders!$B$2:$B$8001,A98,Orders!$E$2:$E$8001,"Returned")</f>
        <v>36</v>
      </c>
      <c r="D98" s="9" t="n">
        <f aca="false">SUMIFS(Orders!$H$2:$H$8001,Orders!$B$2:$B$8001,A98,Orders!$E$2:$E$8001,"Delivered")+SUMIFS(Orders!$H$2:$H$8001,Orders!$B$2:$B$8001,A98,Orders!$E$2:$E$8001,"Returned")</f>
        <v>230425.61</v>
      </c>
      <c r="E98" s="1" t="str">
        <f aca="false">IFERROR(maxifs(Orders!$C$2:$C$8001,Orders!$B$2:$B$8001,A98),"")</f>
        <v/>
      </c>
      <c r="F98" s="9" t="str">
        <f aca="false">IF(E98="","",MAX(Orders!$C$2:$C$8001)-E98)</f>
        <v/>
      </c>
      <c r="G98" s="1" t="n">
        <f aca="false">IFERROR(CEILING(percentrank.inc($C$5:$C$604,C98)*4,1),1)</f>
        <v>1</v>
      </c>
      <c r="H98" s="1" t="n">
        <f aca="false">IFERROR(CEILING(percentrank.inc($D$5:$D$604,D98)*4,1),1)</f>
        <v>1</v>
      </c>
      <c r="I98" s="1" t="n">
        <f aca="false">IF(F98="",1,IFERROR(5-CEILING(percentrank.inc($F$5:$F$604,F98)*4,1),1))</f>
        <v>1</v>
      </c>
      <c r="J98" s="1" t="str">
        <f aca="false">IF(AND(I98&gt;=3,G98&gt;=3,H98&gt;=3),"Champions",IF(AND(I98&gt;=3,G98&lt;=2),"New / Promising",IF(AND(I98&lt;=2,G98&gt;=3,H98&gt;=3),"At Risk (High Value)",IF(AND(I98&lt;=2,G98&lt;=2),"Lost / Dormant","Regular"))))</f>
        <v>Lost / Dormant</v>
      </c>
    </row>
    <row r="99" customFormat="false" ht="15" hidden="false" customHeight="true" outlineLevel="0" collapsed="false">
      <c r="A99" s="1" t="str">
        <f aca="false">Customers!A96</f>
        <v>CUST00095</v>
      </c>
      <c r="B99" s="1" t="str">
        <f aca="false">Customers!B96&amp;" "&amp;Customers!C96</f>
        <v>Vivaan Garcia</v>
      </c>
      <c r="C99" s="1" t="n">
        <f aca="false">COUNTIFS(Orders!$B$2:$B$8001,A99,Orders!$E$2:$E$8001,"Delivered")+COUNTIFS(Orders!$B$2:$B$8001,A99,Orders!$E$2:$E$8001,"Returned")</f>
        <v>5</v>
      </c>
      <c r="D99" s="9" t="n">
        <f aca="false">SUMIFS(Orders!$H$2:$H$8001,Orders!$B$2:$B$8001,A99,Orders!$E$2:$E$8001,"Delivered")+SUMIFS(Orders!$H$2:$H$8001,Orders!$B$2:$B$8001,A99,Orders!$E$2:$E$8001,"Returned")</f>
        <v>34485.31</v>
      </c>
      <c r="E99" s="1" t="str">
        <f aca="false">IFERROR(maxifs(Orders!$C$2:$C$8001,Orders!$B$2:$B$8001,A99),"")</f>
        <v/>
      </c>
      <c r="F99" s="9" t="str">
        <f aca="false">IF(E99="","",MAX(Orders!$C$2:$C$8001)-E99)</f>
        <v/>
      </c>
      <c r="G99" s="1" t="n">
        <f aca="false">IFERROR(CEILING(percentrank.inc($C$5:$C$604,C99)*4,1),1)</f>
        <v>1</v>
      </c>
      <c r="H99" s="1" t="n">
        <f aca="false">IFERROR(CEILING(percentrank.inc($D$5:$D$604,D99)*4,1),1)</f>
        <v>1</v>
      </c>
      <c r="I99" s="1" t="n">
        <f aca="false">IF(F99="",1,IFERROR(5-CEILING(percentrank.inc($F$5:$F$604,F99)*4,1),1))</f>
        <v>1</v>
      </c>
      <c r="J99" s="1" t="str">
        <f aca="false">IF(AND(I99&gt;=3,G99&gt;=3,H99&gt;=3),"Champions",IF(AND(I99&gt;=3,G99&lt;=2),"New / Promising",IF(AND(I99&lt;=2,G99&gt;=3,H99&gt;=3),"At Risk (High Value)",IF(AND(I99&lt;=2,G99&lt;=2),"Lost / Dormant","Regular"))))</f>
        <v>Lost / Dormant</v>
      </c>
    </row>
    <row r="100" customFormat="false" ht="15" hidden="false" customHeight="true" outlineLevel="0" collapsed="false">
      <c r="A100" s="1" t="str">
        <f aca="false">Customers!A97</f>
        <v>CUST00096</v>
      </c>
      <c r="B100" s="1" t="str">
        <f aca="false">Customers!B97&amp;" "&amp;Customers!C97</f>
        <v>Ethan Nair</v>
      </c>
      <c r="C100" s="1" t="n">
        <f aca="false">COUNTIFS(Orders!$B$2:$B$8001,A100,Orders!$E$2:$E$8001,"Delivered")+COUNTIFS(Orders!$B$2:$B$8001,A100,Orders!$E$2:$E$8001,"Returned")</f>
        <v>4</v>
      </c>
      <c r="D100" s="9" t="n">
        <f aca="false">SUMIFS(Orders!$H$2:$H$8001,Orders!$B$2:$B$8001,A100,Orders!$E$2:$E$8001,"Delivered")+SUMIFS(Orders!$H$2:$H$8001,Orders!$B$2:$B$8001,A100,Orders!$E$2:$E$8001,"Returned")</f>
        <v>17597.56</v>
      </c>
      <c r="E100" s="1" t="str">
        <f aca="false">IFERROR(maxifs(Orders!$C$2:$C$8001,Orders!$B$2:$B$8001,A100),"")</f>
        <v/>
      </c>
      <c r="F100" s="9" t="str">
        <f aca="false">IF(E100="","",MAX(Orders!$C$2:$C$8001)-E100)</f>
        <v/>
      </c>
      <c r="G100" s="1" t="n">
        <f aca="false">IFERROR(CEILING(percentrank.inc($C$5:$C$604,C100)*4,1),1)</f>
        <v>1</v>
      </c>
      <c r="H100" s="1" t="n">
        <f aca="false">IFERROR(CEILING(percentrank.inc($D$5:$D$604,D100)*4,1),1)</f>
        <v>1</v>
      </c>
      <c r="I100" s="1" t="n">
        <f aca="false">IF(F100="",1,IFERROR(5-CEILING(percentrank.inc($F$5:$F$604,F100)*4,1),1))</f>
        <v>1</v>
      </c>
      <c r="J100" s="1" t="str">
        <f aca="false">IF(AND(I100&gt;=3,G100&gt;=3,H100&gt;=3),"Champions",IF(AND(I100&gt;=3,G100&lt;=2),"New / Promising",IF(AND(I100&lt;=2,G100&gt;=3,H100&gt;=3),"At Risk (High Value)",IF(AND(I100&lt;=2,G100&lt;=2),"Lost / Dormant","Regular"))))</f>
        <v>Lost / Dormant</v>
      </c>
    </row>
    <row r="101" customFormat="false" ht="15" hidden="false" customHeight="true" outlineLevel="0" collapsed="false">
      <c r="A101" s="1" t="str">
        <f aca="false">Customers!A98</f>
        <v>CUST00097</v>
      </c>
      <c r="B101" s="1" t="str">
        <f aca="false">Customers!B98&amp;" "&amp;Customers!C98</f>
        <v>Ananya Young</v>
      </c>
      <c r="C101" s="1" t="n">
        <f aca="false">COUNTIFS(Orders!$B$2:$B$8001,A101,Orders!$E$2:$E$8001,"Delivered")+COUNTIFS(Orders!$B$2:$B$8001,A101,Orders!$E$2:$E$8001,"Returned")</f>
        <v>19</v>
      </c>
      <c r="D101" s="9" t="n">
        <f aca="false">SUMIFS(Orders!$H$2:$H$8001,Orders!$B$2:$B$8001,A101,Orders!$E$2:$E$8001,"Delivered")+SUMIFS(Orders!$H$2:$H$8001,Orders!$B$2:$B$8001,A101,Orders!$E$2:$E$8001,"Returned")</f>
        <v>149834.15</v>
      </c>
      <c r="E101" s="1" t="str">
        <f aca="false">IFERROR(maxifs(Orders!$C$2:$C$8001,Orders!$B$2:$B$8001,A101),"")</f>
        <v/>
      </c>
      <c r="F101" s="9" t="str">
        <f aca="false">IF(E101="","",MAX(Orders!$C$2:$C$8001)-E101)</f>
        <v/>
      </c>
      <c r="G101" s="1" t="n">
        <f aca="false">IFERROR(CEILING(percentrank.inc($C$5:$C$604,C101)*4,1),1)</f>
        <v>1</v>
      </c>
      <c r="H101" s="1" t="n">
        <f aca="false">IFERROR(CEILING(percentrank.inc($D$5:$D$604,D101)*4,1),1)</f>
        <v>1</v>
      </c>
      <c r="I101" s="1" t="n">
        <f aca="false">IF(F101="",1,IFERROR(5-CEILING(percentrank.inc($F$5:$F$604,F101)*4,1),1))</f>
        <v>1</v>
      </c>
      <c r="J101" s="1" t="str">
        <f aca="false">IF(AND(I101&gt;=3,G101&gt;=3,H101&gt;=3),"Champions",IF(AND(I101&gt;=3,G101&lt;=2),"New / Promising",IF(AND(I101&lt;=2,G101&gt;=3,H101&gt;=3),"At Risk (High Value)",IF(AND(I101&lt;=2,G101&lt;=2),"Lost / Dormant","Regular"))))</f>
        <v>Lost / Dormant</v>
      </c>
    </row>
    <row r="102" customFormat="false" ht="15" hidden="false" customHeight="true" outlineLevel="0" collapsed="false">
      <c r="A102" s="1" t="str">
        <f aca="false">Customers!A99</f>
        <v>CUST00098</v>
      </c>
      <c r="B102" s="1" t="str">
        <f aca="false">Customers!B99&amp;" "&amp;Customers!C99</f>
        <v>Reyansh Walker</v>
      </c>
      <c r="C102" s="1" t="n">
        <f aca="false">COUNTIFS(Orders!$B$2:$B$8001,A102,Orders!$E$2:$E$8001,"Delivered")+COUNTIFS(Orders!$B$2:$B$8001,A102,Orders!$E$2:$E$8001,"Returned")</f>
        <v>7</v>
      </c>
      <c r="D102" s="9" t="n">
        <f aca="false">SUMIFS(Orders!$H$2:$H$8001,Orders!$B$2:$B$8001,A102,Orders!$E$2:$E$8001,"Delivered")+SUMIFS(Orders!$H$2:$H$8001,Orders!$B$2:$B$8001,A102,Orders!$E$2:$E$8001,"Returned")</f>
        <v>53081.98</v>
      </c>
      <c r="E102" s="1" t="str">
        <f aca="false">IFERROR(maxifs(Orders!$C$2:$C$8001,Orders!$B$2:$B$8001,A102),"")</f>
        <v/>
      </c>
      <c r="F102" s="9" t="str">
        <f aca="false">IF(E102="","",MAX(Orders!$C$2:$C$8001)-E102)</f>
        <v/>
      </c>
      <c r="G102" s="1" t="n">
        <f aca="false">IFERROR(CEILING(percentrank.inc($C$5:$C$604,C102)*4,1),1)</f>
        <v>1</v>
      </c>
      <c r="H102" s="1" t="n">
        <f aca="false">IFERROR(CEILING(percentrank.inc($D$5:$D$604,D102)*4,1),1)</f>
        <v>1</v>
      </c>
      <c r="I102" s="1" t="n">
        <f aca="false">IF(F102="",1,IFERROR(5-CEILING(percentrank.inc($F$5:$F$604,F102)*4,1),1))</f>
        <v>1</v>
      </c>
      <c r="J102" s="1" t="str">
        <f aca="false">IF(AND(I102&gt;=3,G102&gt;=3,H102&gt;=3),"Champions",IF(AND(I102&gt;=3,G102&lt;=2),"New / Promising",IF(AND(I102&lt;=2,G102&gt;=3,H102&gt;=3),"At Risk (High Value)",IF(AND(I102&lt;=2,G102&lt;=2),"Lost / Dormant","Regular"))))</f>
        <v>Lost / Dormant</v>
      </c>
    </row>
    <row r="103" customFormat="false" ht="15" hidden="false" customHeight="true" outlineLevel="0" collapsed="false">
      <c r="A103" s="1" t="str">
        <f aca="false">Customers!A100</f>
        <v>CUST00099</v>
      </c>
      <c r="B103" s="1" t="str">
        <f aca="false">Customers!B100&amp;" "&amp;Customers!C100</f>
        <v>Logan Williams</v>
      </c>
      <c r="C103" s="1" t="n">
        <f aca="false">COUNTIFS(Orders!$B$2:$B$8001,A103,Orders!$E$2:$E$8001,"Delivered")+COUNTIFS(Orders!$B$2:$B$8001,A103,Orders!$E$2:$E$8001,"Returned")</f>
        <v>1</v>
      </c>
      <c r="D103" s="9" t="n">
        <f aca="false">SUMIFS(Orders!$H$2:$H$8001,Orders!$B$2:$B$8001,A103,Orders!$E$2:$E$8001,"Delivered")+SUMIFS(Orders!$H$2:$H$8001,Orders!$B$2:$B$8001,A103,Orders!$E$2:$E$8001,"Returned")</f>
        <v>6592.98</v>
      </c>
      <c r="E103" s="1" t="str">
        <f aca="false">IFERROR(maxifs(Orders!$C$2:$C$8001,Orders!$B$2:$B$8001,A103),"")</f>
        <v/>
      </c>
      <c r="F103" s="9" t="str">
        <f aca="false">IF(E103="","",MAX(Orders!$C$2:$C$8001)-E103)</f>
        <v/>
      </c>
      <c r="G103" s="1" t="n">
        <f aca="false">IFERROR(CEILING(percentrank.inc($C$5:$C$604,C103)*4,1),1)</f>
        <v>1</v>
      </c>
      <c r="H103" s="1" t="n">
        <f aca="false">IFERROR(CEILING(percentrank.inc($D$5:$D$604,D103)*4,1),1)</f>
        <v>1</v>
      </c>
      <c r="I103" s="1" t="n">
        <f aca="false">IF(F103="",1,IFERROR(5-CEILING(percentrank.inc($F$5:$F$604,F103)*4,1),1))</f>
        <v>1</v>
      </c>
      <c r="J103" s="1" t="str">
        <f aca="false">IF(AND(I103&gt;=3,G103&gt;=3,H103&gt;=3),"Champions",IF(AND(I103&gt;=3,G103&lt;=2),"New / Promising",IF(AND(I103&lt;=2,G103&gt;=3,H103&gt;=3),"At Risk (High Value)",IF(AND(I103&lt;=2,G103&lt;=2),"Lost / Dormant","Regular"))))</f>
        <v>Lost / Dormant</v>
      </c>
    </row>
    <row r="104" customFormat="false" ht="15" hidden="false" customHeight="true" outlineLevel="0" collapsed="false">
      <c r="A104" s="1" t="str">
        <f aca="false">Customers!A101</f>
        <v>CUST00100</v>
      </c>
      <c r="B104" s="1" t="str">
        <f aca="false">Customers!B101&amp;" "&amp;Customers!C101</f>
        <v>Emma Nair</v>
      </c>
      <c r="C104" s="1" t="n">
        <f aca="false">COUNTIFS(Orders!$B$2:$B$8001,A104,Orders!$E$2:$E$8001,"Delivered")+COUNTIFS(Orders!$B$2:$B$8001,A104,Orders!$E$2:$E$8001,"Returned")</f>
        <v>3</v>
      </c>
      <c r="D104" s="9" t="n">
        <f aca="false">SUMIFS(Orders!$H$2:$H$8001,Orders!$B$2:$B$8001,A104,Orders!$E$2:$E$8001,"Delivered")+SUMIFS(Orders!$H$2:$H$8001,Orders!$B$2:$B$8001,A104,Orders!$E$2:$E$8001,"Returned")</f>
        <v>15999.96</v>
      </c>
      <c r="E104" s="1" t="str">
        <f aca="false">IFERROR(maxifs(Orders!$C$2:$C$8001,Orders!$B$2:$B$8001,A104),"")</f>
        <v/>
      </c>
      <c r="F104" s="9" t="str">
        <f aca="false">IF(E104="","",MAX(Orders!$C$2:$C$8001)-E104)</f>
        <v/>
      </c>
      <c r="G104" s="1" t="n">
        <f aca="false">IFERROR(CEILING(percentrank.inc($C$5:$C$604,C104)*4,1),1)</f>
        <v>1</v>
      </c>
      <c r="H104" s="1" t="n">
        <f aca="false">IFERROR(CEILING(percentrank.inc($D$5:$D$604,D104)*4,1),1)</f>
        <v>1</v>
      </c>
      <c r="I104" s="1" t="n">
        <f aca="false">IF(F104="",1,IFERROR(5-CEILING(percentrank.inc($F$5:$F$604,F104)*4,1),1))</f>
        <v>1</v>
      </c>
      <c r="J104" s="1" t="str">
        <f aca="false">IF(AND(I104&gt;=3,G104&gt;=3,H104&gt;=3),"Champions",IF(AND(I104&gt;=3,G104&lt;=2),"New / Promising",IF(AND(I104&lt;=2,G104&gt;=3,H104&gt;=3),"At Risk (High Value)",IF(AND(I104&lt;=2,G104&lt;=2),"Lost / Dormant","Regular"))))</f>
        <v>Lost / Dormant</v>
      </c>
    </row>
    <row r="105" customFormat="false" ht="15" hidden="false" customHeight="true" outlineLevel="0" collapsed="false">
      <c r="A105" s="1" t="str">
        <f aca="false">Customers!A102</f>
        <v>CUST00101</v>
      </c>
      <c r="B105" s="1" t="str">
        <f aca="false">Customers!B102&amp;" "&amp;Customers!C102</f>
        <v>Arjun Sanchez</v>
      </c>
      <c r="C105" s="1" t="n">
        <f aca="false">COUNTIFS(Orders!$B$2:$B$8001,A105,Orders!$E$2:$E$8001,"Delivered")+COUNTIFS(Orders!$B$2:$B$8001,A105,Orders!$E$2:$E$8001,"Returned")</f>
        <v>14</v>
      </c>
      <c r="D105" s="9" t="n">
        <f aca="false">SUMIFS(Orders!$H$2:$H$8001,Orders!$B$2:$B$8001,A105,Orders!$E$2:$E$8001,"Delivered")+SUMIFS(Orders!$H$2:$H$8001,Orders!$B$2:$B$8001,A105,Orders!$E$2:$E$8001,"Returned")</f>
        <v>82367.05</v>
      </c>
      <c r="E105" s="1" t="str">
        <f aca="false">IFERROR(maxifs(Orders!$C$2:$C$8001,Orders!$B$2:$B$8001,A105),"")</f>
        <v/>
      </c>
      <c r="F105" s="9" t="str">
        <f aca="false">IF(E105="","",MAX(Orders!$C$2:$C$8001)-E105)</f>
        <v/>
      </c>
      <c r="G105" s="1" t="n">
        <f aca="false">IFERROR(CEILING(percentrank.inc($C$5:$C$604,C105)*4,1),1)</f>
        <v>1</v>
      </c>
      <c r="H105" s="1" t="n">
        <f aca="false">IFERROR(CEILING(percentrank.inc($D$5:$D$604,D105)*4,1),1)</f>
        <v>1</v>
      </c>
      <c r="I105" s="1" t="n">
        <f aca="false">IF(F105="",1,IFERROR(5-CEILING(percentrank.inc($F$5:$F$604,F105)*4,1),1))</f>
        <v>1</v>
      </c>
      <c r="J105" s="1" t="str">
        <f aca="false">IF(AND(I105&gt;=3,G105&gt;=3,H105&gt;=3),"Champions",IF(AND(I105&gt;=3,G105&lt;=2),"New / Promising",IF(AND(I105&lt;=2,G105&gt;=3,H105&gt;=3),"At Risk (High Value)",IF(AND(I105&lt;=2,G105&lt;=2),"Lost / Dormant","Regular"))))</f>
        <v>Lost / Dormant</v>
      </c>
    </row>
    <row r="106" customFormat="false" ht="15" hidden="false" customHeight="true" outlineLevel="0" collapsed="false">
      <c r="A106" s="1" t="str">
        <f aca="false">Customers!A103</f>
        <v>CUST00102</v>
      </c>
      <c r="B106" s="1" t="str">
        <f aca="false">Customers!B103&amp;" "&amp;Customers!C103</f>
        <v>Reyansh Lee</v>
      </c>
      <c r="C106" s="1" t="n">
        <f aca="false">COUNTIFS(Orders!$B$2:$B$8001,A106,Orders!$E$2:$E$8001,"Delivered")+COUNTIFS(Orders!$B$2:$B$8001,A106,Orders!$E$2:$E$8001,"Returned")</f>
        <v>8</v>
      </c>
      <c r="D106" s="9" t="n">
        <f aca="false">SUMIFS(Orders!$H$2:$H$8001,Orders!$B$2:$B$8001,A106,Orders!$E$2:$E$8001,"Delivered")+SUMIFS(Orders!$H$2:$H$8001,Orders!$B$2:$B$8001,A106,Orders!$E$2:$E$8001,"Returned")</f>
        <v>64334.92</v>
      </c>
      <c r="E106" s="1" t="str">
        <f aca="false">IFERROR(maxifs(Orders!$C$2:$C$8001,Orders!$B$2:$B$8001,A106),"")</f>
        <v/>
      </c>
      <c r="F106" s="9" t="str">
        <f aca="false">IF(E106="","",MAX(Orders!$C$2:$C$8001)-E106)</f>
        <v/>
      </c>
      <c r="G106" s="1" t="n">
        <f aca="false">IFERROR(CEILING(percentrank.inc($C$5:$C$604,C106)*4,1),1)</f>
        <v>1</v>
      </c>
      <c r="H106" s="1" t="n">
        <f aca="false">IFERROR(CEILING(percentrank.inc($D$5:$D$604,D106)*4,1),1)</f>
        <v>1</v>
      </c>
      <c r="I106" s="1" t="n">
        <f aca="false">IF(F106="",1,IFERROR(5-CEILING(percentrank.inc($F$5:$F$604,F106)*4,1),1))</f>
        <v>1</v>
      </c>
      <c r="J106" s="1" t="str">
        <f aca="false">IF(AND(I106&gt;=3,G106&gt;=3,H106&gt;=3),"Champions",IF(AND(I106&gt;=3,G106&lt;=2),"New / Promising",IF(AND(I106&lt;=2,G106&gt;=3,H106&gt;=3),"At Risk (High Value)",IF(AND(I106&lt;=2,G106&lt;=2),"Lost / Dormant","Regular"))))</f>
        <v>Lost / Dormant</v>
      </c>
    </row>
    <row r="107" customFormat="false" ht="15" hidden="false" customHeight="true" outlineLevel="0" collapsed="false">
      <c r="A107" s="1" t="str">
        <f aca="false">Customers!A104</f>
        <v>CUST00103</v>
      </c>
      <c r="B107" s="1" t="str">
        <f aca="false">Customers!B104&amp;" "&amp;Customers!C104</f>
        <v>Barbara Davis</v>
      </c>
      <c r="C107" s="1" t="n">
        <f aca="false">COUNTIFS(Orders!$B$2:$B$8001,A107,Orders!$E$2:$E$8001,"Delivered")+COUNTIFS(Orders!$B$2:$B$8001,A107,Orders!$E$2:$E$8001,"Returned")</f>
        <v>3</v>
      </c>
      <c r="D107" s="9" t="n">
        <f aca="false">SUMIFS(Orders!$H$2:$H$8001,Orders!$B$2:$B$8001,A107,Orders!$E$2:$E$8001,"Delivered")+SUMIFS(Orders!$H$2:$H$8001,Orders!$B$2:$B$8001,A107,Orders!$E$2:$E$8001,"Returned")</f>
        <v>19260.4</v>
      </c>
      <c r="E107" s="1" t="str">
        <f aca="false">IFERROR(maxifs(Orders!$C$2:$C$8001,Orders!$B$2:$B$8001,A107),"")</f>
        <v/>
      </c>
      <c r="F107" s="9" t="str">
        <f aca="false">IF(E107="","",MAX(Orders!$C$2:$C$8001)-E107)</f>
        <v/>
      </c>
      <c r="G107" s="1" t="n">
        <f aca="false">IFERROR(CEILING(percentrank.inc($C$5:$C$604,C107)*4,1),1)</f>
        <v>1</v>
      </c>
      <c r="H107" s="1" t="n">
        <f aca="false">IFERROR(CEILING(percentrank.inc($D$5:$D$604,D107)*4,1),1)</f>
        <v>1</v>
      </c>
      <c r="I107" s="1" t="n">
        <f aca="false">IF(F107="",1,IFERROR(5-CEILING(percentrank.inc($F$5:$F$604,F107)*4,1),1))</f>
        <v>1</v>
      </c>
      <c r="J107" s="1" t="str">
        <f aca="false">IF(AND(I107&gt;=3,G107&gt;=3,H107&gt;=3),"Champions",IF(AND(I107&gt;=3,G107&lt;=2),"New / Promising",IF(AND(I107&lt;=2,G107&gt;=3,H107&gt;=3),"At Risk (High Value)",IF(AND(I107&lt;=2,G107&lt;=2),"Lost / Dormant","Regular"))))</f>
        <v>Lost / Dormant</v>
      </c>
    </row>
    <row r="108" customFormat="false" ht="15" hidden="false" customHeight="true" outlineLevel="0" collapsed="false">
      <c r="A108" s="1" t="str">
        <f aca="false">Customers!A105</f>
        <v>CUST00104</v>
      </c>
      <c r="B108" s="1" t="str">
        <f aca="false">Customers!B105&amp;" "&amp;Customers!C105</f>
        <v>James Garcia</v>
      </c>
      <c r="C108" s="1" t="n">
        <f aca="false">COUNTIFS(Orders!$B$2:$B$8001,A108,Orders!$E$2:$E$8001,"Delivered")+COUNTIFS(Orders!$B$2:$B$8001,A108,Orders!$E$2:$E$8001,"Returned")</f>
        <v>5</v>
      </c>
      <c r="D108" s="9" t="n">
        <f aca="false">SUMIFS(Orders!$H$2:$H$8001,Orders!$B$2:$B$8001,A108,Orders!$E$2:$E$8001,"Delivered")+SUMIFS(Orders!$H$2:$H$8001,Orders!$B$2:$B$8001,A108,Orders!$E$2:$E$8001,"Returned")</f>
        <v>16616.26</v>
      </c>
      <c r="E108" s="1" t="str">
        <f aca="false">IFERROR(maxifs(Orders!$C$2:$C$8001,Orders!$B$2:$B$8001,A108),"")</f>
        <v/>
      </c>
      <c r="F108" s="9" t="str">
        <f aca="false">IF(E108="","",MAX(Orders!$C$2:$C$8001)-E108)</f>
        <v/>
      </c>
      <c r="G108" s="1" t="n">
        <f aca="false">IFERROR(CEILING(percentrank.inc($C$5:$C$604,C108)*4,1),1)</f>
        <v>1</v>
      </c>
      <c r="H108" s="1" t="n">
        <f aca="false">IFERROR(CEILING(percentrank.inc($D$5:$D$604,D108)*4,1),1)</f>
        <v>1</v>
      </c>
      <c r="I108" s="1" t="n">
        <f aca="false">IF(F108="",1,IFERROR(5-CEILING(percentrank.inc($F$5:$F$604,F108)*4,1),1))</f>
        <v>1</v>
      </c>
      <c r="J108" s="1" t="str">
        <f aca="false">IF(AND(I108&gt;=3,G108&gt;=3,H108&gt;=3),"Champions",IF(AND(I108&gt;=3,G108&lt;=2),"New / Promising",IF(AND(I108&lt;=2,G108&gt;=3,H108&gt;=3),"At Risk (High Value)",IF(AND(I108&lt;=2,G108&lt;=2),"Lost / Dormant","Regular"))))</f>
        <v>Lost / Dormant</v>
      </c>
    </row>
    <row r="109" customFormat="false" ht="15" hidden="false" customHeight="true" outlineLevel="0" collapsed="false">
      <c r="A109" s="1" t="str">
        <f aca="false">Customers!A106</f>
        <v>CUST00105</v>
      </c>
      <c r="B109" s="1" t="str">
        <f aca="false">Customers!B106&amp;" "&amp;Customers!C106</f>
        <v>Sarah Allen</v>
      </c>
      <c r="C109" s="1" t="n">
        <f aca="false">COUNTIFS(Orders!$B$2:$B$8001,A109,Orders!$E$2:$E$8001,"Delivered")+COUNTIFS(Orders!$B$2:$B$8001,A109,Orders!$E$2:$E$8001,"Returned")</f>
        <v>4</v>
      </c>
      <c r="D109" s="9" t="n">
        <f aca="false">SUMIFS(Orders!$H$2:$H$8001,Orders!$B$2:$B$8001,A109,Orders!$E$2:$E$8001,"Delivered")+SUMIFS(Orders!$H$2:$H$8001,Orders!$B$2:$B$8001,A109,Orders!$E$2:$E$8001,"Returned")</f>
        <v>16797.26</v>
      </c>
      <c r="E109" s="1" t="str">
        <f aca="false">IFERROR(maxifs(Orders!$C$2:$C$8001,Orders!$B$2:$B$8001,A109),"")</f>
        <v/>
      </c>
      <c r="F109" s="9" t="str">
        <f aca="false">IF(E109="","",MAX(Orders!$C$2:$C$8001)-E109)</f>
        <v/>
      </c>
      <c r="G109" s="1" t="n">
        <f aca="false">IFERROR(CEILING(percentrank.inc($C$5:$C$604,C109)*4,1),1)</f>
        <v>1</v>
      </c>
      <c r="H109" s="1" t="n">
        <f aca="false">IFERROR(CEILING(percentrank.inc($D$5:$D$604,D109)*4,1),1)</f>
        <v>1</v>
      </c>
      <c r="I109" s="1" t="n">
        <f aca="false">IF(F109="",1,IFERROR(5-CEILING(percentrank.inc($F$5:$F$604,F109)*4,1),1))</f>
        <v>1</v>
      </c>
      <c r="J109" s="1" t="str">
        <f aca="false">IF(AND(I109&gt;=3,G109&gt;=3,H109&gt;=3),"Champions",IF(AND(I109&gt;=3,G109&lt;=2),"New / Promising",IF(AND(I109&lt;=2,G109&gt;=3,H109&gt;=3),"At Risk (High Value)",IF(AND(I109&lt;=2,G109&lt;=2),"Lost / Dormant","Regular"))))</f>
        <v>Lost / Dormant</v>
      </c>
    </row>
    <row r="110" customFormat="false" ht="15" hidden="false" customHeight="true" outlineLevel="0" collapsed="false">
      <c r="A110" s="1" t="str">
        <f aca="false">Customers!A107</f>
        <v>CUST00106</v>
      </c>
      <c r="B110" s="1" t="str">
        <f aca="false">Customers!B107&amp;" "&amp;Customers!C107</f>
        <v>Diya Harris</v>
      </c>
      <c r="C110" s="1" t="n">
        <f aca="false">COUNTIFS(Orders!$B$2:$B$8001,A110,Orders!$E$2:$E$8001,"Delivered")+COUNTIFS(Orders!$B$2:$B$8001,A110,Orders!$E$2:$E$8001,"Returned")</f>
        <v>13</v>
      </c>
      <c r="D110" s="9" t="n">
        <f aca="false">SUMIFS(Orders!$H$2:$H$8001,Orders!$B$2:$B$8001,A110,Orders!$E$2:$E$8001,"Delivered")+SUMIFS(Orders!$H$2:$H$8001,Orders!$B$2:$B$8001,A110,Orders!$E$2:$E$8001,"Returned")</f>
        <v>87718.35</v>
      </c>
      <c r="E110" s="1" t="str">
        <f aca="false">IFERROR(maxifs(Orders!$C$2:$C$8001,Orders!$B$2:$B$8001,A110),"")</f>
        <v/>
      </c>
      <c r="F110" s="9" t="str">
        <f aca="false">IF(E110="","",MAX(Orders!$C$2:$C$8001)-E110)</f>
        <v/>
      </c>
      <c r="G110" s="1" t="n">
        <f aca="false">IFERROR(CEILING(percentrank.inc($C$5:$C$604,C110)*4,1),1)</f>
        <v>1</v>
      </c>
      <c r="H110" s="1" t="n">
        <f aca="false">IFERROR(CEILING(percentrank.inc($D$5:$D$604,D110)*4,1),1)</f>
        <v>1</v>
      </c>
      <c r="I110" s="1" t="n">
        <f aca="false">IF(F110="",1,IFERROR(5-CEILING(percentrank.inc($F$5:$F$604,F110)*4,1),1))</f>
        <v>1</v>
      </c>
      <c r="J110" s="1" t="str">
        <f aca="false">IF(AND(I110&gt;=3,G110&gt;=3,H110&gt;=3),"Champions",IF(AND(I110&gt;=3,G110&lt;=2),"New / Promising",IF(AND(I110&lt;=2,G110&gt;=3,H110&gt;=3),"At Risk (High Value)",IF(AND(I110&lt;=2,G110&lt;=2),"Lost / Dormant","Regular"))))</f>
        <v>Lost / Dormant</v>
      </c>
    </row>
    <row r="111" customFormat="false" ht="15" hidden="false" customHeight="true" outlineLevel="0" collapsed="false">
      <c r="A111" s="1" t="str">
        <f aca="false">Customers!A108</f>
        <v>CUST00107</v>
      </c>
      <c r="B111" s="1" t="str">
        <f aca="false">Customers!B108&amp;" "&amp;Customers!C108</f>
        <v>Emma Davis</v>
      </c>
      <c r="C111" s="1" t="n">
        <f aca="false">COUNTIFS(Orders!$B$2:$B$8001,A111,Orders!$E$2:$E$8001,"Delivered")+COUNTIFS(Orders!$B$2:$B$8001,A111,Orders!$E$2:$E$8001,"Returned")</f>
        <v>0</v>
      </c>
      <c r="D111" s="9" t="n">
        <f aca="false">SUMIFS(Orders!$H$2:$H$8001,Orders!$B$2:$B$8001,A111,Orders!$E$2:$E$8001,"Delivered")+SUMIFS(Orders!$H$2:$H$8001,Orders!$B$2:$B$8001,A111,Orders!$E$2:$E$8001,"Returned")</f>
        <v>0</v>
      </c>
      <c r="E111" s="1" t="str">
        <f aca="false">IFERROR(maxifs(Orders!$C$2:$C$8001,Orders!$B$2:$B$8001,A111),"")</f>
        <v/>
      </c>
      <c r="F111" s="9" t="str">
        <f aca="false">IF(E111="","",MAX(Orders!$C$2:$C$8001)-E111)</f>
        <v/>
      </c>
      <c r="G111" s="1" t="n">
        <f aca="false">IFERROR(CEILING(percentrank.inc($C$5:$C$604,C111)*4,1),1)</f>
        <v>1</v>
      </c>
      <c r="H111" s="1" t="n">
        <f aca="false">IFERROR(CEILING(percentrank.inc($D$5:$D$604,D111)*4,1),1)</f>
        <v>1</v>
      </c>
      <c r="I111" s="1" t="n">
        <f aca="false">IF(F111="",1,IFERROR(5-CEILING(percentrank.inc($F$5:$F$604,F111)*4,1),1))</f>
        <v>1</v>
      </c>
      <c r="J111" s="1" t="str">
        <f aca="false">IF(AND(I111&gt;=3,G111&gt;=3,H111&gt;=3),"Champions",IF(AND(I111&gt;=3,G111&lt;=2),"New / Promising",IF(AND(I111&lt;=2,G111&gt;=3,H111&gt;=3),"At Risk (High Value)",IF(AND(I111&lt;=2,G111&lt;=2),"Lost / Dormant","Regular"))))</f>
        <v>Lost / Dormant</v>
      </c>
    </row>
    <row r="112" customFormat="false" ht="15" hidden="false" customHeight="true" outlineLevel="0" collapsed="false">
      <c r="A112" s="1" t="str">
        <f aca="false">Customers!A109</f>
        <v>CUST00108</v>
      </c>
      <c r="B112" s="1" t="str">
        <f aca="false">Customers!B109&amp;" "&amp;Customers!C109</f>
        <v>Amelia Martin</v>
      </c>
      <c r="C112" s="1" t="n">
        <f aca="false">COUNTIFS(Orders!$B$2:$B$8001,A112,Orders!$E$2:$E$8001,"Delivered")+COUNTIFS(Orders!$B$2:$B$8001,A112,Orders!$E$2:$E$8001,"Returned")</f>
        <v>3</v>
      </c>
      <c r="D112" s="9" t="n">
        <f aca="false">SUMIFS(Orders!$H$2:$H$8001,Orders!$B$2:$B$8001,A112,Orders!$E$2:$E$8001,"Delivered")+SUMIFS(Orders!$H$2:$H$8001,Orders!$B$2:$B$8001,A112,Orders!$E$2:$E$8001,"Returned")</f>
        <v>11312.46</v>
      </c>
      <c r="E112" s="1" t="str">
        <f aca="false">IFERROR(maxifs(Orders!$C$2:$C$8001,Orders!$B$2:$B$8001,A112),"")</f>
        <v/>
      </c>
      <c r="F112" s="9" t="str">
        <f aca="false">IF(E112="","",MAX(Orders!$C$2:$C$8001)-E112)</f>
        <v/>
      </c>
      <c r="G112" s="1" t="n">
        <f aca="false">IFERROR(CEILING(percentrank.inc($C$5:$C$604,C112)*4,1),1)</f>
        <v>1</v>
      </c>
      <c r="H112" s="1" t="n">
        <f aca="false">IFERROR(CEILING(percentrank.inc($D$5:$D$604,D112)*4,1),1)</f>
        <v>1</v>
      </c>
      <c r="I112" s="1" t="n">
        <f aca="false">IF(F112="",1,IFERROR(5-CEILING(percentrank.inc($F$5:$F$604,F112)*4,1),1))</f>
        <v>1</v>
      </c>
      <c r="J112" s="1" t="str">
        <f aca="false">IF(AND(I112&gt;=3,G112&gt;=3,H112&gt;=3),"Champions",IF(AND(I112&gt;=3,G112&lt;=2),"New / Promising",IF(AND(I112&lt;=2,G112&gt;=3,H112&gt;=3),"At Risk (High Value)",IF(AND(I112&lt;=2,G112&lt;=2),"Lost / Dormant","Regular"))))</f>
        <v>Lost / Dormant</v>
      </c>
    </row>
    <row r="113" customFormat="false" ht="15" hidden="false" customHeight="true" outlineLevel="0" collapsed="false">
      <c r="A113" s="1" t="str">
        <f aca="false">Customers!A110</f>
        <v>CUST00109</v>
      </c>
      <c r="B113" s="1" t="str">
        <f aca="false">Customers!B110&amp;" "&amp;Customers!C110</f>
        <v>Mary Verma</v>
      </c>
      <c r="C113" s="1" t="n">
        <f aca="false">COUNTIFS(Orders!$B$2:$B$8001,A113,Orders!$E$2:$E$8001,"Delivered")+COUNTIFS(Orders!$B$2:$B$8001,A113,Orders!$E$2:$E$8001,"Returned")</f>
        <v>13</v>
      </c>
      <c r="D113" s="9" t="n">
        <f aca="false">SUMIFS(Orders!$H$2:$H$8001,Orders!$B$2:$B$8001,A113,Orders!$E$2:$E$8001,"Delivered")+SUMIFS(Orders!$H$2:$H$8001,Orders!$B$2:$B$8001,A113,Orders!$E$2:$E$8001,"Returned")</f>
        <v>54600.76</v>
      </c>
      <c r="E113" s="1" t="str">
        <f aca="false">IFERROR(maxifs(Orders!$C$2:$C$8001,Orders!$B$2:$B$8001,A113),"")</f>
        <v/>
      </c>
      <c r="F113" s="9" t="str">
        <f aca="false">IF(E113="","",MAX(Orders!$C$2:$C$8001)-E113)</f>
        <v/>
      </c>
      <c r="G113" s="1" t="n">
        <f aca="false">IFERROR(CEILING(percentrank.inc($C$5:$C$604,C113)*4,1),1)</f>
        <v>1</v>
      </c>
      <c r="H113" s="1" t="n">
        <f aca="false">IFERROR(CEILING(percentrank.inc($D$5:$D$604,D113)*4,1),1)</f>
        <v>1</v>
      </c>
      <c r="I113" s="1" t="n">
        <f aca="false">IF(F113="",1,IFERROR(5-CEILING(percentrank.inc($F$5:$F$604,F113)*4,1),1))</f>
        <v>1</v>
      </c>
      <c r="J113" s="1" t="str">
        <f aca="false">IF(AND(I113&gt;=3,G113&gt;=3,H113&gt;=3),"Champions",IF(AND(I113&gt;=3,G113&lt;=2),"New / Promising",IF(AND(I113&lt;=2,G113&gt;=3,H113&gt;=3),"At Risk (High Value)",IF(AND(I113&lt;=2,G113&lt;=2),"Lost / Dormant","Regular"))))</f>
        <v>Lost / Dormant</v>
      </c>
    </row>
    <row r="114" customFormat="false" ht="15" hidden="false" customHeight="true" outlineLevel="0" collapsed="false">
      <c r="A114" s="1" t="str">
        <f aca="false">Customers!A111</f>
        <v>CUST00110</v>
      </c>
      <c r="B114" s="1" t="str">
        <f aca="false">Customers!B111&amp;" "&amp;Customers!C111</f>
        <v>Ethan Walker</v>
      </c>
      <c r="C114" s="1" t="n">
        <f aca="false">COUNTIFS(Orders!$B$2:$B$8001,A114,Orders!$E$2:$E$8001,"Delivered")+COUNTIFS(Orders!$B$2:$B$8001,A114,Orders!$E$2:$E$8001,"Returned")</f>
        <v>4</v>
      </c>
      <c r="D114" s="9" t="n">
        <f aca="false">SUMIFS(Orders!$H$2:$H$8001,Orders!$B$2:$B$8001,A114,Orders!$E$2:$E$8001,"Delivered")+SUMIFS(Orders!$H$2:$H$8001,Orders!$B$2:$B$8001,A114,Orders!$E$2:$E$8001,"Returned")</f>
        <v>39374.24</v>
      </c>
      <c r="E114" s="1" t="str">
        <f aca="false">IFERROR(maxifs(Orders!$C$2:$C$8001,Orders!$B$2:$B$8001,A114),"")</f>
        <v/>
      </c>
      <c r="F114" s="9" t="str">
        <f aca="false">IF(E114="","",MAX(Orders!$C$2:$C$8001)-E114)</f>
        <v/>
      </c>
      <c r="G114" s="1" t="n">
        <f aca="false">IFERROR(CEILING(percentrank.inc($C$5:$C$604,C114)*4,1),1)</f>
        <v>1</v>
      </c>
      <c r="H114" s="1" t="n">
        <f aca="false">IFERROR(CEILING(percentrank.inc($D$5:$D$604,D114)*4,1),1)</f>
        <v>1</v>
      </c>
      <c r="I114" s="1" t="n">
        <f aca="false">IF(F114="",1,IFERROR(5-CEILING(percentrank.inc($F$5:$F$604,F114)*4,1),1))</f>
        <v>1</v>
      </c>
      <c r="J114" s="1" t="str">
        <f aca="false">IF(AND(I114&gt;=3,G114&gt;=3,H114&gt;=3),"Champions",IF(AND(I114&gt;=3,G114&lt;=2),"New / Promising",IF(AND(I114&lt;=2,G114&gt;=3,H114&gt;=3),"At Risk (High Value)",IF(AND(I114&lt;=2,G114&lt;=2),"Lost / Dormant","Regular"))))</f>
        <v>Lost / Dormant</v>
      </c>
    </row>
    <row r="115" customFormat="false" ht="15" hidden="false" customHeight="true" outlineLevel="0" collapsed="false">
      <c r="A115" s="1" t="str">
        <f aca="false">Customers!A112</f>
        <v>CUST00111</v>
      </c>
      <c r="B115" s="1" t="str">
        <f aca="false">Customers!B112&amp;" "&amp;Customers!C112</f>
        <v>Sophia Lewis</v>
      </c>
      <c r="C115" s="1" t="n">
        <f aca="false">COUNTIFS(Orders!$B$2:$B$8001,A115,Orders!$E$2:$E$8001,"Delivered")+COUNTIFS(Orders!$B$2:$B$8001,A115,Orders!$E$2:$E$8001,"Returned")</f>
        <v>7</v>
      </c>
      <c r="D115" s="9" t="n">
        <f aca="false">SUMIFS(Orders!$H$2:$H$8001,Orders!$B$2:$B$8001,A115,Orders!$E$2:$E$8001,"Delivered")+SUMIFS(Orders!$H$2:$H$8001,Orders!$B$2:$B$8001,A115,Orders!$E$2:$E$8001,"Returned")</f>
        <v>33620.43</v>
      </c>
      <c r="E115" s="1" t="str">
        <f aca="false">IFERROR(maxifs(Orders!$C$2:$C$8001,Orders!$B$2:$B$8001,A115),"")</f>
        <v/>
      </c>
      <c r="F115" s="9" t="str">
        <f aca="false">IF(E115="","",MAX(Orders!$C$2:$C$8001)-E115)</f>
        <v/>
      </c>
      <c r="G115" s="1" t="n">
        <f aca="false">IFERROR(CEILING(percentrank.inc($C$5:$C$604,C115)*4,1),1)</f>
        <v>1</v>
      </c>
      <c r="H115" s="1" t="n">
        <f aca="false">IFERROR(CEILING(percentrank.inc($D$5:$D$604,D115)*4,1),1)</f>
        <v>1</v>
      </c>
      <c r="I115" s="1" t="n">
        <f aca="false">IF(F115="",1,IFERROR(5-CEILING(percentrank.inc($F$5:$F$604,F115)*4,1),1))</f>
        <v>1</v>
      </c>
      <c r="J115" s="1" t="str">
        <f aca="false">IF(AND(I115&gt;=3,G115&gt;=3,H115&gt;=3),"Champions",IF(AND(I115&gt;=3,G115&lt;=2),"New / Promising",IF(AND(I115&lt;=2,G115&gt;=3,H115&gt;=3),"At Risk (High Value)",IF(AND(I115&lt;=2,G115&lt;=2),"Lost / Dormant","Regular"))))</f>
        <v>Lost / Dormant</v>
      </c>
    </row>
    <row r="116" customFormat="false" ht="15" hidden="false" customHeight="true" outlineLevel="0" collapsed="false">
      <c r="A116" s="1" t="str">
        <f aca="false">Customers!A113</f>
        <v>CUST00112</v>
      </c>
      <c r="B116" s="1" t="str">
        <f aca="false">Customers!B113&amp;" "&amp;Customers!C113</f>
        <v>Kiara Nair</v>
      </c>
      <c r="C116" s="1" t="n">
        <f aca="false">COUNTIFS(Orders!$B$2:$B$8001,A116,Orders!$E$2:$E$8001,"Delivered")+COUNTIFS(Orders!$B$2:$B$8001,A116,Orders!$E$2:$E$8001,"Returned")</f>
        <v>3</v>
      </c>
      <c r="D116" s="9" t="n">
        <f aca="false">SUMIFS(Orders!$H$2:$H$8001,Orders!$B$2:$B$8001,A116,Orders!$E$2:$E$8001,"Delivered")+SUMIFS(Orders!$H$2:$H$8001,Orders!$B$2:$B$8001,A116,Orders!$E$2:$E$8001,"Returned")</f>
        <v>43442.08</v>
      </c>
      <c r="E116" s="1" t="str">
        <f aca="false">IFERROR(maxifs(Orders!$C$2:$C$8001,Orders!$B$2:$B$8001,A116),"")</f>
        <v/>
      </c>
      <c r="F116" s="9" t="str">
        <f aca="false">IF(E116="","",MAX(Orders!$C$2:$C$8001)-E116)</f>
        <v/>
      </c>
      <c r="G116" s="1" t="n">
        <f aca="false">IFERROR(CEILING(percentrank.inc($C$5:$C$604,C116)*4,1),1)</f>
        <v>1</v>
      </c>
      <c r="H116" s="1" t="n">
        <f aca="false">IFERROR(CEILING(percentrank.inc($D$5:$D$604,D116)*4,1),1)</f>
        <v>1</v>
      </c>
      <c r="I116" s="1" t="n">
        <f aca="false">IF(F116="",1,IFERROR(5-CEILING(percentrank.inc($F$5:$F$604,F116)*4,1),1))</f>
        <v>1</v>
      </c>
      <c r="J116" s="1" t="str">
        <f aca="false">IF(AND(I116&gt;=3,G116&gt;=3,H116&gt;=3),"Champions",IF(AND(I116&gt;=3,G116&lt;=2),"New / Promising",IF(AND(I116&lt;=2,G116&gt;=3,H116&gt;=3),"At Risk (High Value)",IF(AND(I116&lt;=2,G116&lt;=2),"Lost / Dormant","Regular"))))</f>
        <v>Lost / Dormant</v>
      </c>
    </row>
    <row r="117" customFormat="false" ht="15" hidden="false" customHeight="true" outlineLevel="0" collapsed="false">
      <c r="A117" s="1" t="str">
        <f aca="false">Customers!A114</f>
        <v>CUST00113</v>
      </c>
      <c r="B117" s="1" t="str">
        <f aca="false">Customers!B114&amp;" "&amp;Customers!C114</f>
        <v>Isabella Johnson</v>
      </c>
      <c r="C117" s="1" t="n">
        <f aca="false">COUNTIFS(Orders!$B$2:$B$8001,A117,Orders!$E$2:$E$8001,"Delivered")+COUNTIFS(Orders!$B$2:$B$8001,A117,Orders!$E$2:$E$8001,"Returned")</f>
        <v>4</v>
      </c>
      <c r="D117" s="9" t="n">
        <f aca="false">SUMIFS(Orders!$H$2:$H$8001,Orders!$B$2:$B$8001,A117,Orders!$E$2:$E$8001,"Delivered")+SUMIFS(Orders!$H$2:$H$8001,Orders!$B$2:$B$8001,A117,Orders!$E$2:$E$8001,"Returned")</f>
        <v>30250.64</v>
      </c>
      <c r="E117" s="1" t="str">
        <f aca="false">IFERROR(maxifs(Orders!$C$2:$C$8001,Orders!$B$2:$B$8001,A117),"")</f>
        <v/>
      </c>
      <c r="F117" s="9" t="str">
        <f aca="false">IF(E117="","",MAX(Orders!$C$2:$C$8001)-E117)</f>
        <v/>
      </c>
      <c r="G117" s="1" t="n">
        <f aca="false">IFERROR(CEILING(percentrank.inc($C$5:$C$604,C117)*4,1),1)</f>
        <v>1</v>
      </c>
      <c r="H117" s="1" t="n">
        <f aca="false">IFERROR(CEILING(percentrank.inc($D$5:$D$604,D117)*4,1),1)</f>
        <v>1</v>
      </c>
      <c r="I117" s="1" t="n">
        <f aca="false">IF(F117="",1,IFERROR(5-CEILING(percentrank.inc($F$5:$F$604,F117)*4,1),1))</f>
        <v>1</v>
      </c>
      <c r="J117" s="1" t="str">
        <f aca="false">IF(AND(I117&gt;=3,G117&gt;=3,H117&gt;=3),"Champions",IF(AND(I117&gt;=3,G117&lt;=2),"New / Promising",IF(AND(I117&lt;=2,G117&gt;=3,H117&gt;=3),"At Risk (High Value)",IF(AND(I117&lt;=2,G117&lt;=2),"Lost / Dormant","Regular"))))</f>
        <v>Lost / Dormant</v>
      </c>
    </row>
    <row r="118" customFormat="false" ht="15" hidden="false" customHeight="true" outlineLevel="0" collapsed="false">
      <c r="A118" s="1" t="str">
        <f aca="false">Customers!A115</f>
        <v>CUST00114</v>
      </c>
      <c r="B118" s="1" t="str">
        <f aca="false">Customers!B115&amp;" "&amp;Customers!C115</f>
        <v>Isabella Clark</v>
      </c>
      <c r="C118" s="1" t="n">
        <f aca="false">COUNTIFS(Orders!$B$2:$B$8001,A118,Orders!$E$2:$E$8001,"Delivered")+COUNTIFS(Orders!$B$2:$B$8001,A118,Orders!$E$2:$E$8001,"Returned")</f>
        <v>7</v>
      </c>
      <c r="D118" s="9" t="n">
        <f aca="false">SUMIFS(Orders!$H$2:$H$8001,Orders!$B$2:$B$8001,A118,Orders!$E$2:$E$8001,"Delivered")+SUMIFS(Orders!$H$2:$H$8001,Orders!$B$2:$B$8001,A118,Orders!$E$2:$E$8001,"Returned")</f>
        <v>45912.77</v>
      </c>
      <c r="E118" s="1" t="str">
        <f aca="false">IFERROR(maxifs(Orders!$C$2:$C$8001,Orders!$B$2:$B$8001,A118),"")</f>
        <v/>
      </c>
      <c r="F118" s="9" t="str">
        <f aca="false">IF(E118="","",MAX(Orders!$C$2:$C$8001)-E118)</f>
        <v/>
      </c>
      <c r="G118" s="1" t="n">
        <f aca="false">IFERROR(CEILING(percentrank.inc($C$5:$C$604,C118)*4,1),1)</f>
        <v>1</v>
      </c>
      <c r="H118" s="1" t="n">
        <f aca="false">IFERROR(CEILING(percentrank.inc($D$5:$D$604,D118)*4,1),1)</f>
        <v>1</v>
      </c>
      <c r="I118" s="1" t="n">
        <f aca="false">IF(F118="",1,IFERROR(5-CEILING(percentrank.inc($F$5:$F$604,F118)*4,1),1))</f>
        <v>1</v>
      </c>
      <c r="J118" s="1" t="str">
        <f aca="false">IF(AND(I118&gt;=3,G118&gt;=3,H118&gt;=3),"Champions",IF(AND(I118&gt;=3,G118&lt;=2),"New / Promising",IF(AND(I118&lt;=2,G118&gt;=3,H118&gt;=3),"At Risk (High Value)",IF(AND(I118&lt;=2,G118&lt;=2),"Lost / Dormant","Regular"))))</f>
        <v>Lost / Dormant</v>
      </c>
    </row>
    <row r="119" customFormat="false" ht="15" hidden="false" customHeight="true" outlineLevel="0" collapsed="false">
      <c r="A119" s="1" t="str">
        <f aca="false">Customers!A116</f>
        <v>CUST00115</v>
      </c>
      <c r="B119" s="1" t="str">
        <f aca="false">Customers!B116&amp;" "&amp;Customers!C116</f>
        <v>Michael Johnson</v>
      </c>
      <c r="C119" s="1" t="n">
        <f aca="false">COUNTIFS(Orders!$B$2:$B$8001,A119,Orders!$E$2:$E$8001,"Delivered")+COUNTIFS(Orders!$B$2:$B$8001,A119,Orders!$E$2:$E$8001,"Returned")</f>
        <v>12</v>
      </c>
      <c r="D119" s="9" t="n">
        <f aca="false">SUMIFS(Orders!$H$2:$H$8001,Orders!$B$2:$B$8001,A119,Orders!$E$2:$E$8001,"Delivered")+SUMIFS(Orders!$H$2:$H$8001,Orders!$B$2:$B$8001,A119,Orders!$E$2:$E$8001,"Returned")</f>
        <v>52147.38</v>
      </c>
      <c r="E119" s="1" t="str">
        <f aca="false">IFERROR(maxifs(Orders!$C$2:$C$8001,Orders!$B$2:$B$8001,A119),"")</f>
        <v/>
      </c>
      <c r="F119" s="9" t="str">
        <f aca="false">IF(E119="","",MAX(Orders!$C$2:$C$8001)-E119)</f>
        <v/>
      </c>
      <c r="G119" s="1" t="n">
        <f aca="false">IFERROR(CEILING(percentrank.inc($C$5:$C$604,C119)*4,1),1)</f>
        <v>1</v>
      </c>
      <c r="H119" s="1" t="n">
        <f aca="false">IFERROR(CEILING(percentrank.inc($D$5:$D$604,D119)*4,1),1)</f>
        <v>1</v>
      </c>
      <c r="I119" s="1" t="n">
        <f aca="false">IF(F119="",1,IFERROR(5-CEILING(percentrank.inc($F$5:$F$604,F119)*4,1),1))</f>
        <v>1</v>
      </c>
      <c r="J119" s="1" t="str">
        <f aca="false">IF(AND(I119&gt;=3,G119&gt;=3,H119&gt;=3),"Champions",IF(AND(I119&gt;=3,G119&lt;=2),"New / Promising",IF(AND(I119&lt;=2,G119&gt;=3,H119&gt;=3),"At Risk (High Value)",IF(AND(I119&lt;=2,G119&lt;=2),"Lost / Dormant","Regular"))))</f>
        <v>Lost / Dormant</v>
      </c>
    </row>
    <row r="120" customFormat="false" ht="15" hidden="false" customHeight="true" outlineLevel="0" collapsed="false">
      <c r="A120" s="1" t="str">
        <f aca="false">Customers!A117</f>
        <v>CUST00116</v>
      </c>
      <c r="B120" s="1" t="str">
        <f aca="false">Customers!B117&amp;" "&amp;Customers!C117</f>
        <v>Vihaan Lewis</v>
      </c>
      <c r="C120" s="1" t="n">
        <f aca="false">COUNTIFS(Orders!$B$2:$B$8001,A120,Orders!$E$2:$E$8001,"Delivered")+COUNTIFS(Orders!$B$2:$B$8001,A120,Orders!$E$2:$E$8001,"Returned")</f>
        <v>22</v>
      </c>
      <c r="D120" s="9" t="n">
        <f aca="false">SUMIFS(Orders!$H$2:$H$8001,Orders!$B$2:$B$8001,A120,Orders!$E$2:$E$8001,"Delivered")+SUMIFS(Orders!$H$2:$H$8001,Orders!$B$2:$B$8001,A120,Orders!$E$2:$E$8001,"Returned")</f>
        <v>142160.43</v>
      </c>
      <c r="E120" s="1" t="str">
        <f aca="false">IFERROR(maxifs(Orders!$C$2:$C$8001,Orders!$B$2:$B$8001,A120),"")</f>
        <v/>
      </c>
      <c r="F120" s="9" t="str">
        <f aca="false">IF(E120="","",MAX(Orders!$C$2:$C$8001)-E120)</f>
        <v/>
      </c>
      <c r="G120" s="1" t="n">
        <f aca="false">IFERROR(CEILING(percentrank.inc($C$5:$C$604,C120)*4,1),1)</f>
        <v>1</v>
      </c>
      <c r="H120" s="1" t="n">
        <f aca="false">IFERROR(CEILING(percentrank.inc($D$5:$D$604,D120)*4,1),1)</f>
        <v>1</v>
      </c>
      <c r="I120" s="1" t="n">
        <f aca="false">IF(F120="",1,IFERROR(5-CEILING(percentrank.inc($F$5:$F$604,F120)*4,1),1))</f>
        <v>1</v>
      </c>
      <c r="J120" s="1" t="str">
        <f aca="false">IF(AND(I120&gt;=3,G120&gt;=3,H120&gt;=3),"Champions",IF(AND(I120&gt;=3,G120&lt;=2),"New / Promising",IF(AND(I120&lt;=2,G120&gt;=3,H120&gt;=3),"At Risk (High Value)",IF(AND(I120&lt;=2,G120&lt;=2),"Lost / Dormant","Regular"))))</f>
        <v>Lost / Dormant</v>
      </c>
    </row>
    <row r="121" customFormat="false" ht="15" hidden="false" customHeight="true" outlineLevel="0" collapsed="false">
      <c r="A121" s="1" t="str">
        <f aca="false">Customers!A118</f>
        <v>CUST00117</v>
      </c>
      <c r="B121" s="1" t="str">
        <f aca="false">Customers!B118&amp;" "&amp;Customers!C118</f>
        <v>Aarav Robinson</v>
      </c>
      <c r="C121" s="1" t="n">
        <f aca="false">COUNTIFS(Orders!$B$2:$B$8001,A121,Orders!$E$2:$E$8001,"Delivered")+COUNTIFS(Orders!$B$2:$B$8001,A121,Orders!$E$2:$E$8001,"Returned")</f>
        <v>21</v>
      </c>
      <c r="D121" s="9" t="n">
        <f aca="false">SUMIFS(Orders!$H$2:$H$8001,Orders!$B$2:$B$8001,A121,Orders!$E$2:$E$8001,"Delivered")+SUMIFS(Orders!$H$2:$H$8001,Orders!$B$2:$B$8001,A121,Orders!$E$2:$E$8001,"Returned")</f>
        <v>117069.27</v>
      </c>
      <c r="E121" s="1" t="str">
        <f aca="false">IFERROR(maxifs(Orders!$C$2:$C$8001,Orders!$B$2:$B$8001,A121),"")</f>
        <v/>
      </c>
      <c r="F121" s="9" t="str">
        <f aca="false">IF(E121="","",MAX(Orders!$C$2:$C$8001)-E121)</f>
        <v/>
      </c>
      <c r="G121" s="1" t="n">
        <f aca="false">IFERROR(CEILING(percentrank.inc($C$5:$C$604,C121)*4,1),1)</f>
        <v>1</v>
      </c>
      <c r="H121" s="1" t="n">
        <f aca="false">IFERROR(CEILING(percentrank.inc($D$5:$D$604,D121)*4,1),1)</f>
        <v>1</v>
      </c>
      <c r="I121" s="1" t="n">
        <f aca="false">IF(F121="",1,IFERROR(5-CEILING(percentrank.inc($F$5:$F$604,F121)*4,1),1))</f>
        <v>1</v>
      </c>
      <c r="J121" s="1" t="str">
        <f aca="false">IF(AND(I121&gt;=3,G121&gt;=3,H121&gt;=3),"Champions",IF(AND(I121&gt;=3,G121&lt;=2),"New / Promising",IF(AND(I121&lt;=2,G121&gt;=3,H121&gt;=3),"At Risk (High Value)",IF(AND(I121&lt;=2,G121&lt;=2),"Lost / Dormant","Regular"))))</f>
        <v>Lost / Dormant</v>
      </c>
    </row>
    <row r="122" customFormat="false" ht="15" hidden="false" customHeight="true" outlineLevel="0" collapsed="false">
      <c r="A122" s="1" t="str">
        <f aca="false">Customers!A119</f>
        <v>CUST00118</v>
      </c>
      <c r="B122" s="1" t="str">
        <f aca="false">Customers!B119&amp;" "&amp;Customers!C119</f>
        <v>Vihaan Miller</v>
      </c>
      <c r="C122" s="1" t="n">
        <f aca="false">COUNTIFS(Orders!$B$2:$B$8001,A122,Orders!$E$2:$E$8001,"Delivered")+COUNTIFS(Orders!$B$2:$B$8001,A122,Orders!$E$2:$E$8001,"Returned")</f>
        <v>6</v>
      </c>
      <c r="D122" s="9" t="n">
        <f aca="false">SUMIFS(Orders!$H$2:$H$8001,Orders!$B$2:$B$8001,A122,Orders!$E$2:$E$8001,"Delivered")+SUMIFS(Orders!$H$2:$H$8001,Orders!$B$2:$B$8001,A122,Orders!$E$2:$E$8001,"Returned")</f>
        <v>27482.39</v>
      </c>
      <c r="E122" s="1" t="str">
        <f aca="false">IFERROR(maxifs(Orders!$C$2:$C$8001,Orders!$B$2:$B$8001,A122),"")</f>
        <v/>
      </c>
      <c r="F122" s="9" t="str">
        <f aca="false">IF(E122="","",MAX(Orders!$C$2:$C$8001)-E122)</f>
        <v/>
      </c>
      <c r="G122" s="1" t="n">
        <f aca="false">IFERROR(CEILING(percentrank.inc($C$5:$C$604,C122)*4,1),1)</f>
        <v>1</v>
      </c>
      <c r="H122" s="1" t="n">
        <f aca="false">IFERROR(CEILING(percentrank.inc($D$5:$D$604,D122)*4,1),1)</f>
        <v>1</v>
      </c>
      <c r="I122" s="1" t="n">
        <f aca="false">IF(F122="",1,IFERROR(5-CEILING(percentrank.inc($F$5:$F$604,F122)*4,1),1))</f>
        <v>1</v>
      </c>
      <c r="J122" s="1" t="str">
        <f aca="false">IF(AND(I122&gt;=3,G122&gt;=3,H122&gt;=3),"Champions",IF(AND(I122&gt;=3,G122&lt;=2),"New / Promising",IF(AND(I122&lt;=2,G122&gt;=3,H122&gt;=3),"At Risk (High Value)",IF(AND(I122&lt;=2,G122&lt;=2),"Lost / Dormant","Regular"))))</f>
        <v>Lost / Dormant</v>
      </c>
    </row>
    <row r="123" customFormat="false" ht="15" hidden="false" customHeight="true" outlineLevel="0" collapsed="false">
      <c r="A123" s="1" t="str">
        <f aca="false">Customers!A120</f>
        <v>CUST00119</v>
      </c>
      <c r="B123" s="1" t="str">
        <f aca="false">Customers!B120&amp;" "&amp;Customers!C120</f>
        <v>Sarah Kumar</v>
      </c>
      <c r="C123" s="1" t="n">
        <f aca="false">COUNTIFS(Orders!$B$2:$B$8001,A123,Orders!$E$2:$E$8001,"Delivered")+COUNTIFS(Orders!$B$2:$B$8001,A123,Orders!$E$2:$E$8001,"Returned")</f>
        <v>14</v>
      </c>
      <c r="D123" s="9" t="n">
        <f aca="false">SUMIFS(Orders!$H$2:$H$8001,Orders!$B$2:$B$8001,A123,Orders!$E$2:$E$8001,"Delivered")+SUMIFS(Orders!$H$2:$H$8001,Orders!$B$2:$B$8001,A123,Orders!$E$2:$E$8001,"Returned")</f>
        <v>92202.86</v>
      </c>
      <c r="E123" s="1" t="str">
        <f aca="false">IFERROR(maxifs(Orders!$C$2:$C$8001,Orders!$B$2:$B$8001,A123),"")</f>
        <v/>
      </c>
      <c r="F123" s="9" t="str">
        <f aca="false">IF(E123="","",MAX(Orders!$C$2:$C$8001)-E123)</f>
        <v/>
      </c>
      <c r="G123" s="1" t="n">
        <f aca="false">IFERROR(CEILING(percentrank.inc($C$5:$C$604,C123)*4,1),1)</f>
        <v>1</v>
      </c>
      <c r="H123" s="1" t="n">
        <f aca="false">IFERROR(CEILING(percentrank.inc($D$5:$D$604,D123)*4,1),1)</f>
        <v>1</v>
      </c>
      <c r="I123" s="1" t="n">
        <f aca="false">IF(F123="",1,IFERROR(5-CEILING(percentrank.inc($F$5:$F$604,F123)*4,1),1))</f>
        <v>1</v>
      </c>
      <c r="J123" s="1" t="str">
        <f aca="false">IF(AND(I123&gt;=3,G123&gt;=3,H123&gt;=3),"Champions",IF(AND(I123&gt;=3,G123&lt;=2),"New / Promising",IF(AND(I123&lt;=2,G123&gt;=3,H123&gt;=3),"At Risk (High Value)",IF(AND(I123&lt;=2,G123&lt;=2),"Lost / Dormant","Regular"))))</f>
        <v>Lost / Dormant</v>
      </c>
    </row>
    <row r="124" customFormat="false" ht="15" hidden="false" customHeight="true" outlineLevel="0" collapsed="false">
      <c r="A124" s="1" t="str">
        <f aca="false">Customers!A121</f>
        <v>CUST00120</v>
      </c>
      <c r="B124" s="1" t="str">
        <f aca="false">Customers!B121&amp;" "&amp;Customers!C121</f>
        <v>Myra Nair</v>
      </c>
      <c r="C124" s="1" t="n">
        <f aca="false">COUNTIFS(Orders!$B$2:$B$8001,A124,Orders!$E$2:$E$8001,"Delivered")+COUNTIFS(Orders!$B$2:$B$8001,A124,Orders!$E$2:$E$8001,"Returned")</f>
        <v>3</v>
      </c>
      <c r="D124" s="9" t="n">
        <f aca="false">SUMIFS(Orders!$H$2:$H$8001,Orders!$B$2:$B$8001,A124,Orders!$E$2:$E$8001,"Delivered")+SUMIFS(Orders!$H$2:$H$8001,Orders!$B$2:$B$8001,A124,Orders!$E$2:$E$8001,"Returned")</f>
        <v>49745.55</v>
      </c>
      <c r="E124" s="1" t="str">
        <f aca="false">IFERROR(maxifs(Orders!$C$2:$C$8001,Orders!$B$2:$B$8001,A124),"")</f>
        <v/>
      </c>
      <c r="F124" s="9" t="str">
        <f aca="false">IF(E124="","",MAX(Orders!$C$2:$C$8001)-E124)</f>
        <v/>
      </c>
      <c r="G124" s="1" t="n">
        <f aca="false">IFERROR(CEILING(percentrank.inc($C$5:$C$604,C124)*4,1),1)</f>
        <v>1</v>
      </c>
      <c r="H124" s="1" t="n">
        <f aca="false">IFERROR(CEILING(percentrank.inc($D$5:$D$604,D124)*4,1),1)</f>
        <v>1</v>
      </c>
      <c r="I124" s="1" t="n">
        <f aca="false">IF(F124="",1,IFERROR(5-CEILING(percentrank.inc($F$5:$F$604,F124)*4,1),1))</f>
        <v>1</v>
      </c>
      <c r="J124" s="1" t="str">
        <f aca="false">IF(AND(I124&gt;=3,G124&gt;=3,H124&gt;=3),"Champions",IF(AND(I124&gt;=3,G124&lt;=2),"New / Promising",IF(AND(I124&lt;=2,G124&gt;=3,H124&gt;=3),"At Risk (High Value)",IF(AND(I124&lt;=2,G124&lt;=2),"Lost / Dormant","Regular"))))</f>
        <v>Lost / Dormant</v>
      </c>
    </row>
    <row r="125" customFormat="false" ht="15" hidden="false" customHeight="true" outlineLevel="0" collapsed="false">
      <c r="A125" s="1" t="str">
        <f aca="false">Customers!A122</f>
        <v>CUST00121</v>
      </c>
      <c r="B125" s="1" t="str">
        <f aca="false">Customers!B122&amp;" "&amp;Customers!C122</f>
        <v>Barbara Moore</v>
      </c>
      <c r="C125" s="1" t="n">
        <f aca="false">COUNTIFS(Orders!$B$2:$B$8001,A125,Orders!$E$2:$E$8001,"Delivered")+COUNTIFS(Orders!$B$2:$B$8001,A125,Orders!$E$2:$E$8001,"Returned")</f>
        <v>4</v>
      </c>
      <c r="D125" s="9" t="n">
        <f aca="false">SUMIFS(Orders!$H$2:$H$8001,Orders!$B$2:$B$8001,A125,Orders!$E$2:$E$8001,"Delivered")+SUMIFS(Orders!$H$2:$H$8001,Orders!$B$2:$B$8001,A125,Orders!$E$2:$E$8001,"Returned")</f>
        <v>8990.84</v>
      </c>
      <c r="E125" s="1" t="str">
        <f aca="false">IFERROR(maxifs(Orders!$C$2:$C$8001,Orders!$B$2:$B$8001,A125),"")</f>
        <v/>
      </c>
      <c r="F125" s="9" t="str">
        <f aca="false">IF(E125="","",MAX(Orders!$C$2:$C$8001)-E125)</f>
        <v/>
      </c>
      <c r="G125" s="1" t="n">
        <f aca="false">IFERROR(CEILING(percentrank.inc($C$5:$C$604,C125)*4,1),1)</f>
        <v>1</v>
      </c>
      <c r="H125" s="1" t="n">
        <f aca="false">IFERROR(CEILING(percentrank.inc($D$5:$D$604,D125)*4,1),1)</f>
        <v>1</v>
      </c>
      <c r="I125" s="1" t="n">
        <f aca="false">IF(F125="",1,IFERROR(5-CEILING(percentrank.inc($F$5:$F$604,F125)*4,1),1))</f>
        <v>1</v>
      </c>
      <c r="J125" s="1" t="str">
        <f aca="false">IF(AND(I125&gt;=3,G125&gt;=3,H125&gt;=3),"Champions",IF(AND(I125&gt;=3,G125&lt;=2),"New / Promising",IF(AND(I125&lt;=2,G125&gt;=3,H125&gt;=3),"At Risk (High Value)",IF(AND(I125&lt;=2,G125&lt;=2),"Lost / Dormant","Regular"))))</f>
        <v>Lost / Dormant</v>
      </c>
    </row>
    <row r="126" customFormat="false" ht="15" hidden="false" customHeight="true" outlineLevel="0" collapsed="false">
      <c r="A126" s="1" t="str">
        <f aca="false">Customers!A123</f>
        <v>CUST00122</v>
      </c>
      <c r="B126" s="1" t="str">
        <f aca="false">Customers!B123&amp;" "&amp;Customers!C123</f>
        <v>Siya Robinson</v>
      </c>
      <c r="C126" s="1" t="n">
        <f aca="false">COUNTIFS(Orders!$B$2:$B$8001,A126,Orders!$E$2:$E$8001,"Delivered")+COUNTIFS(Orders!$B$2:$B$8001,A126,Orders!$E$2:$E$8001,"Returned")</f>
        <v>15</v>
      </c>
      <c r="D126" s="9" t="n">
        <f aca="false">SUMIFS(Orders!$H$2:$H$8001,Orders!$B$2:$B$8001,A126,Orders!$E$2:$E$8001,"Delivered")+SUMIFS(Orders!$H$2:$H$8001,Orders!$B$2:$B$8001,A126,Orders!$E$2:$E$8001,"Returned")</f>
        <v>78474.27</v>
      </c>
      <c r="E126" s="1" t="str">
        <f aca="false">IFERROR(maxifs(Orders!$C$2:$C$8001,Orders!$B$2:$B$8001,A126),"")</f>
        <v/>
      </c>
      <c r="F126" s="9" t="str">
        <f aca="false">IF(E126="","",MAX(Orders!$C$2:$C$8001)-E126)</f>
        <v/>
      </c>
      <c r="G126" s="1" t="n">
        <f aca="false">IFERROR(CEILING(percentrank.inc($C$5:$C$604,C126)*4,1),1)</f>
        <v>1</v>
      </c>
      <c r="H126" s="1" t="n">
        <f aca="false">IFERROR(CEILING(percentrank.inc($D$5:$D$604,D126)*4,1),1)</f>
        <v>1</v>
      </c>
      <c r="I126" s="1" t="n">
        <f aca="false">IF(F126="",1,IFERROR(5-CEILING(percentrank.inc($F$5:$F$604,F126)*4,1),1))</f>
        <v>1</v>
      </c>
      <c r="J126" s="1" t="str">
        <f aca="false">IF(AND(I126&gt;=3,G126&gt;=3,H126&gt;=3),"Champions",IF(AND(I126&gt;=3,G126&lt;=2),"New / Promising",IF(AND(I126&lt;=2,G126&gt;=3,H126&gt;=3),"At Risk (High Value)",IF(AND(I126&lt;=2,G126&lt;=2),"Lost / Dormant","Regular"))))</f>
        <v>Lost / Dormant</v>
      </c>
    </row>
    <row r="127" customFormat="false" ht="15" hidden="false" customHeight="true" outlineLevel="0" collapsed="false">
      <c r="A127" s="1" t="str">
        <f aca="false">Customers!A124</f>
        <v>CUST00123</v>
      </c>
      <c r="B127" s="1" t="str">
        <f aca="false">Customers!B124&amp;" "&amp;Customers!C124</f>
        <v>Isabella Brown</v>
      </c>
      <c r="C127" s="1" t="n">
        <f aca="false">COUNTIFS(Orders!$B$2:$B$8001,A127,Orders!$E$2:$E$8001,"Delivered")+COUNTIFS(Orders!$B$2:$B$8001,A127,Orders!$E$2:$E$8001,"Returned")</f>
        <v>3</v>
      </c>
      <c r="D127" s="9" t="n">
        <f aca="false">SUMIFS(Orders!$H$2:$H$8001,Orders!$B$2:$B$8001,A127,Orders!$E$2:$E$8001,"Delivered")+SUMIFS(Orders!$H$2:$H$8001,Orders!$B$2:$B$8001,A127,Orders!$E$2:$E$8001,"Returned")</f>
        <v>15309.79</v>
      </c>
      <c r="E127" s="1" t="str">
        <f aca="false">IFERROR(maxifs(Orders!$C$2:$C$8001,Orders!$B$2:$B$8001,A127),"")</f>
        <v/>
      </c>
      <c r="F127" s="9" t="str">
        <f aca="false">IF(E127="","",MAX(Orders!$C$2:$C$8001)-E127)</f>
        <v/>
      </c>
      <c r="G127" s="1" t="n">
        <f aca="false">IFERROR(CEILING(percentrank.inc($C$5:$C$604,C127)*4,1),1)</f>
        <v>1</v>
      </c>
      <c r="H127" s="1" t="n">
        <f aca="false">IFERROR(CEILING(percentrank.inc($D$5:$D$604,D127)*4,1),1)</f>
        <v>1</v>
      </c>
      <c r="I127" s="1" t="n">
        <f aca="false">IF(F127="",1,IFERROR(5-CEILING(percentrank.inc($F$5:$F$604,F127)*4,1),1))</f>
        <v>1</v>
      </c>
      <c r="J127" s="1" t="str">
        <f aca="false">IF(AND(I127&gt;=3,G127&gt;=3,H127&gt;=3),"Champions",IF(AND(I127&gt;=3,G127&lt;=2),"New / Promising",IF(AND(I127&lt;=2,G127&gt;=3,H127&gt;=3),"At Risk (High Value)",IF(AND(I127&lt;=2,G127&lt;=2),"Lost / Dormant","Regular"))))</f>
        <v>Lost / Dormant</v>
      </c>
    </row>
    <row r="128" customFormat="false" ht="15" hidden="false" customHeight="true" outlineLevel="0" collapsed="false">
      <c r="A128" s="1" t="str">
        <f aca="false">Customers!A125</f>
        <v>CUST00124</v>
      </c>
      <c r="B128" s="1" t="str">
        <f aca="false">Customers!B125&amp;" "&amp;Customers!C125</f>
        <v>Diya Lewis</v>
      </c>
      <c r="C128" s="1" t="n">
        <f aca="false">COUNTIFS(Orders!$B$2:$B$8001,A128,Orders!$E$2:$E$8001,"Delivered")+COUNTIFS(Orders!$B$2:$B$8001,A128,Orders!$E$2:$E$8001,"Returned")</f>
        <v>3</v>
      </c>
      <c r="D128" s="9" t="n">
        <f aca="false">SUMIFS(Orders!$H$2:$H$8001,Orders!$B$2:$B$8001,A128,Orders!$E$2:$E$8001,"Delivered")+SUMIFS(Orders!$H$2:$H$8001,Orders!$B$2:$B$8001,A128,Orders!$E$2:$E$8001,"Returned")</f>
        <v>6247.53</v>
      </c>
      <c r="E128" s="1" t="str">
        <f aca="false">IFERROR(maxifs(Orders!$C$2:$C$8001,Orders!$B$2:$B$8001,A128),"")</f>
        <v/>
      </c>
      <c r="F128" s="9" t="str">
        <f aca="false">IF(E128="","",MAX(Orders!$C$2:$C$8001)-E128)</f>
        <v/>
      </c>
      <c r="G128" s="1" t="n">
        <f aca="false">IFERROR(CEILING(percentrank.inc($C$5:$C$604,C128)*4,1),1)</f>
        <v>1</v>
      </c>
      <c r="H128" s="1" t="n">
        <f aca="false">IFERROR(CEILING(percentrank.inc($D$5:$D$604,D128)*4,1),1)</f>
        <v>1</v>
      </c>
      <c r="I128" s="1" t="n">
        <f aca="false">IF(F128="",1,IFERROR(5-CEILING(percentrank.inc($F$5:$F$604,F128)*4,1),1))</f>
        <v>1</v>
      </c>
      <c r="J128" s="1" t="str">
        <f aca="false">IF(AND(I128&gt;=3,G128&gt;=3,H128&gt;=3),"Champions",IF(AND(I128&gt;=3,G128&lt;=2),"New / Promising",IF(AND(I128&lt;=2,G128&gt;=3,H128&gt;=3),"At Risk (High Value)",IF(AND(I128&lt;=2,G128&lt;=2),"Lost / Dormant","Regular"))))</f>
        <v>Lost / Dormant</v>
      </c>
    </row>
    <row r="129" customFormat="false" ht="15" hidden="false" customHeight="true" outlineLevel="0" collapsed="false">
      <c r="A129" s="1" t="str">
        <f aca="false">Customers!A126</f>
        <v>CUST00125</v>
      </c>
      <c r="B129" s="1" t="str">
        <f aca="false">Customers!B126&amp;" "&amp;Customers!C126</f>
        <v>Jennifer Rodriguez</v>
      </c>
      <c r="C129" s="1" t="n">
        <f aca="false">COUNTIFS(Orders!$B$2:$B$8001,A129,Orders!$E$2:$E$8001,"Delivered")+COUNTIFS(Orders!$B$2:$B$8001,A129,Orders!$E$2:$E$8001,"Returned")</f>
        <v>5</v>
      </c>
      <c r="D129" s="9" t="n">
        <f aca="false">SUMIFS(Orders!$H$2:$H$8001,Orders!$B$2:$B$8001,A129,Orders!$E$2:$E$8001,"Delivered")+SUMIFS(Orders!$H$2:$H$8001,Orders!$B$2:$B$8001,A129,Orders!$E$2:$E$8001,"Returned")</f>
        <v>31081.12</v>
      </c>
      <c r="E129" s="1" t="str">
        <f aca="false">IFERROR(maxifs(Orders!$C$2:$C$8001,Orders!$B$2:$B$8001,A129),"")</f>
        <v/>
      </c>
      <c r="F129" s="9" t="str">
        <f aca="false">IF(E129="","",MAX(Orders!$C$2:$C$8001)-E129)</f>
        <v/>
      </c>
      <c r="G129" s="1" t="n">
        <f aca="false">IFERROR(CEILING(percentrank.inc($C$5:$C$604,C129)*4,1),1)</f>
        <v>1</v>
      </c>
      <c r="H129" s="1" t="n">
        <f aca="false">IFERROR(CEILING(percentrank.inc($D$5:$D$604,D129)*4,1),1)</f>
        <v>1</v>
      </c>
      <c r="I129" s="1" t="n">
        <f aca="false">IF(F129="",1,IFERROR(5-CEILING(percentrank.inc($F$5:$F$604,F129)*4,1),1))</f>
        <v>1</v>
      </c>
      <c r="J129" s="1" t="str">
        <f aca="false">IF(AND(I129&gt;=3,G129&gt;=3,H129&gt;=3),"Champions",IF(AND(I129&gt;=3,G129&lt;=2),"New / Promising",IF(AND(I129&lt;=2,G129&gt;=3,H129&gt;=3),"At Risk (High Value)",IF(AND(I129&lt;=2,G129&lt;=2),"Lost / Dormant","Regular"))))</f>
        <v>Lost / Dormant</v>
      </c>
    </row>
    <row r="130" customFormat="false" ht="15" hidden="false" customHeight="true" outlineLevel="0" collapsed="false">
      <c r="A130" s="1" t="str">
        <f aca="false">Customers!A127</f>
        <v>CUST00126</v>
      </c>
      <c r="B130" s="1" t="str">
        <f aca="false">Customers!B127&amp;" "&amp;Customers!C127</f>
        <v>Patricia Singh</v>
      </c>
      <c r="C130" s="1" t="n">
        <f aca="false">COUNTIFS(Orders!$B$2:$B$8001,A130,Orders!$E$2:$E$8001,"Delivered")+COUNTIFS(Orders!$B$2:$B$8001,A130,Orders!$E$2:$E$8001,"Returned")</f>
        <v>5</v>
      </c>
      <c r="D130" s="9" t="n">
        <f aca="false">SUMIFS(Orders!$H$2:$H$8001,Orders!$B$2:$B$8001,A130,Orders!$E$2:$E$8001,"Delivered")+SUMIFS(Orders!$H$2:$H$8001,Orders!$B$2:$B$8001,A130,Orders!$E$2:$E$8001,"Returned")</f>
        <v>5994.44</v>
      </c>
      <c r="E130" s="1" t="str">
        <f aca="false">IFERROR(maxifs(Orders!$C$2:$C$8001,Orders!$B$2:$B$8001,A130),"")</f>
        <v/>
      </c>
      <c r="F130" s="9" t="str">
        <f aca="false">IF(E130="","",MAX(Orders!$C$2:$C$8001)-E130)</f>
        <v/>
      </c>
      <c r="G130" s="1" t="n">
        <f aca="false">IFERROR(CEILING(percentrank.inc($C$5:$C$604,C130)*4,1),1)</f>
        <v>1</v>
      </c>
      <c r="H130" s="1" t="n">
        <f aca="false">IFERROR(CEILING(percentrank.inc($D$5:$D$604,D130)*4,1),1)</f>
        <v>1</v>
      </c>
      <c r="I130" s="1" t="n">
        <f aca="false">IF(F130="",1,IFERROR(5-CEILING(percentrank.inc($F$5:$F$604,F130)*4,1),1))</f>
        <v>1</v>
      </c>
      <c r="J130" s="1" t="str">
        <f aca="false">IF(AND(I130&gt;=3,G130&gt;=3,H130&gt;=3),"Champions",IF(AND(I130&gt;=3,G130&lt;=2),"New / Promising",IF(AND(I130&lt;=2,G130&gt;=3,H130&gt;=3),"At Risk (High Value)",IF(AND(I130&lt;=2,G130&lt;=2),"Lost / Dormant","Regular"))))</f>
        <v>Lost / Dormant</v>
      </c>
    </row>
    <row r="131" customFormat="false" ht="15" hidden="false" customHeight="true" outlineLevel="0" collapsed="false">
      <c r="A131" s="1" t="str">
        <f aca="false">Customers!A128</f>
        <v>CUST00127</v>
      </c>
      <c r="B131" s="1" t="str">
        <f aca="false">Customers!B128&amp;" "&amp;Customers!C128</f>
        <v>Wei Williams</v>
      </c>
      <c r="C131" s="1" t="n">
        <f aca="false">COUNTIFS(Orders!$B$2:$B$8001,A131,Orders!$E$2:$E$8001,"Delivered")+COUNTIFS(Orders!$B$2:$B$8001,A131,Orders!$E$2:$E$8001,"Returned")</f>
        <v>4</v>
      </c>
      <c r="D131" s="9" t="n">
        <f aca="false">SUMIFS(Orders!$H$2:$H$8001,Orders!$B$2:$B$8001,A131,Orders!$E$2:$E$8001,"Delivered")+SUMIFS(Orders!$H$2:$H$8001,Orders!$B$2:$B$8001,A131,Orders!$E$2:$E$8001,"Returned")</f>
        <v>12922.38</v>
      </c>
      <c r="E131" s="1" t="str">
        <f aca="false">IFERROR(maxifs(Orders!$C$2:$C$8001,Orders!$B$2:$B$8001,A131),"")</f>
        <v/>
      </c>
      <c r="F131" s="9" t="str">
        <f aca="false">IF(E131="","",MAX(Orders!$C$2:$C$8001)-E131)</f>
        <v/>
      </c>
      <c r="G131" s="1" t="n">
        <f aca="false">IFERROR(CEILING(percentrank.inc($C$5:$C$604,C131)*4,1),1)</f>
        <v>1</v>
      </c>
      <c r="H131" s="1" t="n">
        <f aca="false">IFERROR(CEILING(percentrank.inc($D$5:$D$604,D131)*4,1),1)</f>
        <v>1</v>
      </c>
      <c r="I131" s="1" t="n">
        <f aca="false">IF(F131="",1,IFERROR(5-CEILING(percentrank.inc($F$5:$F$604,F131)*4,1),1))</f>
        <v>1</v>
      </c>
      <c r="J131" s="1" t="str">
        <f aca="false">IF(AND(I131&gt;=3,G131&gt;=3,H131&gt;=3),"Champions",IF(AND(I131&gt;=3,G131&lt;=2),"New / Promising",IF(AND(I131&lt;=2,G131&gt;=3,H131&gt;=3),"At Risk (High Value)",IF(AND(I131&lt;=2,G131&lt;=2),"Lost / Dormant","Regular"))))</f>
        <v>Lost / Dormant</v>
      </c>
    </row>
    <row r="132" customFormat="false" ht="15" hidden="false" customHeight="true" outlineLevel="0" collapsed="false">
      <c r="A132" s="1" t="str">
        <f aca="false">Customers!A129</f>
        <v>CUST00128</v>
      </c>
      <c r="B132" s="1" t="str">
        <f aca="false">Customers!B129&amp;" "&amp;Customers!C129</f>
        <v>Navya Menon</v>
      </c>
      <c r="C132" s="1" t="n">
        <f aca="false">COUNTIFS(Orders!$B$2:$B$8001,A132,Orders!$E$2:$E$8001,"Delivered")+COUNTIFS(Orders!$B$2:$B$8001,A132,Orders!$E$2:$E$8001,"Returned")</f>
        <v>7</v>
      </c>
      <c r="D132" s="9" t="n">
        <f aca="false">SUMIFS(Orders!$H$2:$H$8001,Orders!$B$2:$B$8001,A132,Orders!$E$2:$E$8001,"Delivered")+SUMIFS(Orders!$H$2:$H$8001,Orders!$B$2:$B$8001,A132,Orders!$E$2:$E$8001,"Returned")</f>
        <v>25150.46</v>
      </c>
      <c r="E132" s="1" t="str">
        <f aca="false">IFERROR(maxifs(Orders!$C$2:$C$8001,Orders!$B$2:$B$8001,A132),"")</f>
        <v/>
      </c>
      <c r="F132" s="9" t="str">
        <f aca="false">IF(E132="","",MAX(Orders!$C$2:$C$8001)-E132)</f>
        <v/>
      </c>
      <c r="G132" s="1" t="n">
        <f aca="false">IFERROR(CEILING(percentrank.inc($C$5:$C$604,C132)*4,1),1)</f>
        <v>1</v>
      </c>
      <c r="H132" s="1" t="n">
        <f aca="false">IFERROR(CEILING(percentrank.inc($D$5:$D$604,D132)*4,1),1)</f>
        <v>1</v>
      </c>
      <c r="I132" s="1" t="n">
        <f aca="false">IF(F132="",1,IFERROR(5-CEILING(percentrank.inc($F$5:$F$604,F132)*4,1),1))</f>
        <v>1</v>
      </c>
      <c r="J132" s="1" t="str">
        <f aca="false">IF(AND(I132&gt;=3,G132&gt;=3,H132&gt;=3),"Champions",IF(AND(I132&gt;=3,G132&lt;=2),"New / Promising",IF(AND(I132&lt;=2,G132&gt;=3,H132&gt;=3),"At Risk (High Value)",IF(AND(I132&lt;=2,G132&lt;=2),"Lost / Dormant","Regular"))))</f>
        <v>Lost / Dormant</v>
      </c>
    </row>
    <row r="133" customFormat="false" ht="15" hidden="false" customHeight="true" outlineLevel="0" collapsed="false">
      <c r="A133" s="1" t="str">
        <f aca="false">Customers!A130</f>
        <v>CUST00129</v>
      </c>
      <c r="B133" s="1" t="str">
        <f aca="false">Customers!B130&amp;" "&amp;Customers!C130</f>
        <v>Li Robinson</v>
      </c>
      <c r="C133" s="1" t="n">
        <f aca="false">COUNTIFS(Orders!$B$2:$B$8001,A133,Orders!$E$2:$E$8001,"Delivered")+COUNTIFS(Orders!$B$2:$B$8001,A133,Orders!$E$2:$E$8001,"Returned")</f>
        <v>10</v>
      </c>
      <c r="D133" s="9" t="n">
        <f aca="false">SUMIFS(Orders!$H$2:$H$8001,Orders!$B$2:$B$8001,A133,Orders!$E$2:$E$8001,"Delivered")+SUMIFS(Orders!$H$2:$H$8001,Orders!$B$2:$B$8001,A133,Orders!$E$2:$E$8001,"Returned")</f>
        <v>68534.12</v>
      </c>
      <c r="E133" s="1" t="str">
        <f aca="false">IFERROR(maxifs(Orders!$C$2:$C$8001,Orders!$B$2:$B$8001,A133),"")</f>
        <v/>
      </c>
      <c r="F133" s="9" t="str">
        <f aca="false">IF(E133="","",MAX(Orders!$C$2:$C$8001)-E133)</f>
        <v/>
      </c>
      <c r="G133" s="1" t="n">
        <f aca="false">IFERROR(CEILING(percentrank.inc($C$5:$C$604,C133)*4,1),1)</f>
        <v>1</v>
      </c>
      <c r="H133" s="1" t="n">
        <f aca="false">IFERROR(CEILING(percentrank.inc($D$5:$D$604,D133)*4,1),1)</f>
        <v>1</v>
      </c>
      <c r="I133" s="1" t="n">
        <f aca="false">IF(F133="",1,IFERROR(5-CEILING(percentrank.inc($F$5:$F$604,F133)*4,1),1))</f>
        <v>1</v>
      </c>
      <c r="J133" s="1" t="str">
        <f aca="false">IF(AND(I133&gt;=3,G133&gt;=3,H133&gt;=3),"Champions",IF(AND(I133&gt;=3,G133&lt;=2),"New / Promising",IF(AND(I133&lt;=2,G133&gt;=3,H133&gt;=3),"At Risk (High Value)",IF(AND(I133&lt;=2,G133&lt;=2),"Lost / Dormant","Regular"))))</f>
        <v>Lost / Dormant</v>
      </c>
    </row>
    <row r="134" customFormat="false" ht="15" hidden="false" customHeight="true" outlineLevel="0" collapsed="false">
      <c r="A134" s="1" t="str">
        <f aca="false">Customers!A131</f>
        <v>CUST00130</v>
      </c>
      <c r="B134" s="1" t="str">
        <f aca="false">Customers!B131&amp;" "&amp;Customers!C131</f>
        <v>David Davis</v>
      </c>
      <c r="C134" s="1" t="n">
        <f aca="false">COUNTIFS(Orders!$B$2:$B$8001,A134,Orders!$E$2:$E$8001,"Delivered")+COUNTIFS(Orders!$B$2:$B$8001,A134,Orders!$E$2:$E$8001,"Returned")</f>
        <v>21</v>
      </c>
      <c r="D134" s="9" t="n">
        <f aca="false">SUMIFS(Orders!$H$2:$H$8001,Orders!$B$2:$B$8001,A134,Orders!$E$2:$E$8001,"Delivered")+SUMIFS(Orders!$H$2:$H$8001,Orders!$B$2:$B$8001,A134,Orders!$E$2:$E$8001,"Returned")</f>
        <v>155629.05</v>
      </c>
      <c r="E134" s="1" t="str">
        <f aca="false">IFERROR(maxifs(Orders!$C$2:$C$8001,Orders!$B$2:$B$8001,A134),"")</f>
        <v/>
      </c>
      <c r="F134" s="9" t="str">
        <f aca="false">IF(E134="","",MAX(Orders!$C$2:$C$8001)-E134)</f>
        <v/>
      </c>
      <c r="G134" s="1" t="n">
        <f aca="false">IFERROR(CEILING(percentrank.inc($C$5:$C$604,C134)*4,1),1)</f>
        <v>1</v>
      </c>
      <c r="H134" s="1" t="n">
        <f aca="false">IFERROR(CEILING(percentrank.inc($D$5:$D$604,D134)*4,1),1)</f>
        <v>1</v>
      </c>
      <c r="I134" s="1" t="n">
        <f aca="false">IF(F134="",1,IFERROR(5-CEILING(percentrank.inc($F$5:$F$604,F134)*4,1),1))</f>
        <v>1</v>
      </c>
      <c r="J134" s="1" t="str">
        <f aca="false">IF(AND(I134&gt;=3,G134&gt;=3,H134&gt;=3),"Champions",IF(AND(I134&gt;=3,G134&lt;=2),"New / Promising",IF(AND(I134&lt;=2,G134&gt;=3,H134&gt;=3),"At Risk (High Value)",IF(AND(I134&lt;=2,G134&lt;=2),"Lost / Dormant","Regular"))))</f>
        <v>Lost / Dormant</v>
      </c>
    </row>
    <row r="135" customFormat="false" ht="15" hidden="false" customHeight="true" outlineLevel="0" collapsed="false">
      <c r="A135" s="1" t="str">
        <f aca="false">Customers!A132</f>
        <v>CUST00131</v>
      </c>
      <c r="B135" s="1" t="str">
        <f aca="false">Customers!B132&amp;" "&amp;Customers!C132</f>
        <v>Joseph Wilson</v>
      </c>
      <c r="C135" s="1" t="n">
        <f aca="false">COUNTIFS(Orders!$B$2:$B$8001,A135,Orders!$E$2:$E$8001,"Delivered")+COUNTIFS(Orders!$B$2:$B$8001,A135,Orders!$E$2:$E$8001,"Returned")</f>
        <v>13</v>
      </c>
      <c r="D135" s="9" t="n">
        <f aca="false">SUMIFS(Orders!$H$2:$H$8001,Orders!$B$2:$B$8001,A135,Orders!$E$2:$E$8001,"Delivered")+SUMIFS(Orders!$H$2:$H$8001,Orders!$B$2:$B$8001,A135,Orders!$E$2:$E$8001,"Returned")</f>
        <v>51486.35</v>
      </c>
      <c r="E135" s="1" t="str">
        <f aca="false">IFERROR(maxifs(Orders!$C$2:$C$8001,Orders!$B$2:$B$8001,A135),"")</f>
        <v/>
      </c>
      <c r="F135" s="9" t="str">
        <f aca="false">IF(E135="","",MAX(Orders!$C$2:$C$8001)-E135)</f>
        <v/>
      </c>
      <c r="G135" s="1" t="n">
        <f aca="false">IFERROR(CEILING(percentrank.inc($C$5:$C$604,C135)*4,1),1)</f>
        <v>1</v>
      </c>
      <c r="H135" s="1" t="n">
        <f aca="false">IFERROR(CEILING(percentrank.inc($D$5:$D$604,D135)*4,1),1)</f>
        <v>1</v>
      </c>
      <c r="I135" s="1" t="n">
        <f aca="false">IF(F135="",1,IFERROR(5-CEILING(percentrank.inc($F$5:$F$604,F135)*4,1),1))</f>
        <v>1</v>
      </c>
      <c r="J135" s="1" t="str">
        <f aca="false">IF(AND(I135&gt;=3,G135&gt;=3,H135&gt;=3),"Champions",IF(AND(I135&gt;=3,G135&lt;=2),"New / Promising",IF(AND(I135&lt;=2,G135&gt;=3,H135&gt;=3),"At Risk (High Value)",IF(AND(I135&lt;=2,G135&lt;=2),"Lost / Dormant","Regular"))))</f>
        <v>Lost / Dormant</v>
      </c>
    </row>
    <row r="136" customFormat="false" ht="15" hidden="false" customHeight="true" outlineLevel="0" collapsed="false">
      <c r="A136" s="1" t="str">
        <f aca="false">Customers!A133</f>
        <v>CUST00132</v>
      </c>
      <c r="B136" s="1" t="str">
        <f aca="false">Customers!B133&amp;" "&amp;Customers!C133</f>
        <v>Yuki Robinson</v>
      </c>
      <c r="C136" s="1" t="n">
        <f aca="false">COUNTIFS(Orders!$B$2:$B$8001,A136,Orders!$E$2:$E$8001,"Delivered")+COUNTIFS(Orders!$B$2:$B$8001,A136,Orders!$E$2:$E$8001,"Returned")</f>
        <v>8</v>
      </c>
      <c r="D136" s="9" t="n">
        <f aca="false">SUMIFS(Orders!$H$2:$H$8001,Orders!$B$2:$B$8001,A136,Orders!$E$2:$E$8001,"Delivered")+SUMIFS(Orders!$H$2:$H$8001,Orders!$B$2:$B$8001,A136,Orders!$E$2:$E$8001,"Returned")</f>
        <v>36362.45</v>
      </c>
      <c r="E136" s="1" t="str">
        <f aca="false">IFERROR(maxifs(Orders!$C$2:$C$8001,Orders!$B$2:$B$8001,A136),"")</f>
        <v/>
      </c>
      <c r="F136" s="9" t="str">
        <f aca="false">IF(E136="","",MAX(Orders!$C$2:$C$8001)-E136)</f>
        <v/>
      </c>
      <c r="G136" s="1" t="n">
        <f aca="false">IFERROR(CEILING(percentrank.inc($C$5:$C$604,C136)*4,1),1)</f>
        <v>1</v>
      </c>
      <c r="H136" s="1" t="n">
        <f aca="false">IFERROR(CEILING(percentrank.inc($D$5:$D$604,D136)*4,1),1)</f>
        <v>1</v>
      </c>
      <c r="I136" s="1" t="n">
        <f aca="false">IF(F136="",1,IFERROR(5-CEILING(percentrank.inc($F$5:$F$604,F136)*4,1),1))</f>
        <v>1</v>
      </c>
      <c r="J136" s="1" t="str">
        <f aca="false">IF(AND(I136&gt;=3,G136&gt;=3,H136&gt;=3),"Champions",IF(AND(I136&gt;=3,G136&lt;=2),"New / Promising",IF(AND(I136&lt;=2,G136&gt;=3,H136&gt;=3),"At Risk (High Value)",IF(AND(I136&lt;=2,G136&lt;=2),"Lost / Dormant","Regular"))))</f>
        <v>Lost / Dormant</v>
      </c>
    </row>
    <row r="137" customFormat="false" ht="15" hidden="false" customHeight="true" outlineLevel="0" collapsed="false">
      <c r="A137" s="1" t="str">
        <f aca="false">Customers!A134</f>
        <v>CUST00133</v>
      </c>
      <c r="B137" s="1" t="str">
        <f aca="false">Customers!B134&amp;" "&amp;Customers!C134</f>
        <v>Sarah Gupta</v>
      </c>
      <c r="C137" s="1" t="n">
        <f aca="false">COUNTIFS(Orders!$B$2:$B$8001,A137,Orders!$E$2:$E$8001,"Delivered")+COUNTIFS(Orders!$B$2:$B$8001,A137,Orders!$E$2:$E$8001,"Returned")</f>
        <v>8</v>
      </c>
      <c r="D137" s="9" t="n">
        <f aca="false">SUMIFS(Orders!$H$2:$H$8001,Orders!$B$2:$B$8001,A137,Orders!$E$2:$E$8001,"Delivered")+SUMIFS(Orders!$H$2:$H$8001,Orders!$B$2:$B$8001,A137,Orders!$E$2:$E$8001,"Returned")</f>
        <v>40703.76</v>
      </c>
      <c r="E137" s="1" t="str">
        <f aca="false">IFERROR(maxifs(Orders!$C$2:$C$8001,Orders!$B$2:$B$8001,A137),"")</f>
        <v/>
      </c>
      <c r="F137" s="9" t="str">
        <f aca="false">IF(E137="","",MAX(Orders!$C$2:$C$8001)-E137)</f>
        <v/>
      </c>
      <c r="G137" s="1" t="n">
        <f aca="false">IFERROR(CEILING(percentrank.inc($C$5:$C$604,C137)*4,1),1)</f>
        <v>1</v>
      </c>
      <c r="H137" s="1" t="n">
        <f aca="false">IFERROR(CEILING(percentrank.inc($D$5:$D$604,D137)*4,1),1)</f>
        <v>1</v>
      </c>
      <c r="I137" s="1" t="n">
        <f aca="false">IF(F137="",1,IFERROR(5-CEILING(percentrank.inc($F$5:$F$604,F137)*4,1),1))</f>
        <v>1</v>
      </c>
      <c r="J137" s="1" t="str">
        <f aca="false">IF(AND(I137&gt;=3,G137&gt;=3,H137&gt;=3),"Champions",IF(AND(I137&gt;=3,G137&lt;=2),"New / Promising",IF(AND(I137&lt;=2,G137&gt;=3,H137&gt;=3),"At Risk (High Value)",IF(AND(I137&lt;=2,G137&lt;=2),"Lost / Dormant","Regular"))))</f>
        <v>Lost / Dormant</v>
      </c>
    </row>
    <row r="138" customFormat="false" ht="15" hidden="false" customHeight="true" outlineLevel="0" collapsed="false">
      <c r="A138" s="1" t="str">
        <f aca="false">Customers!A135</f>
        <v>CUST00134</v>
      </c>
      <c r="B138" s="1" t="str">
        <f aca="false">Customers!B135&amp;" "&amp;Customers!C135</f>
        <v>Navya Johnson</v>
      </c>
      <c r="C138" s="1" t="n">
        <f aca="false">COUNTIFS(Orders!$B$2:$B$8001,A138,Orders!$E$2:$E$8001,"Delivered")+COUNTIFS(Orders!$B$2:$B$8001,A138,Orders!$E$2:$E$8001,"Returned")</f>
        <v>4</v>
      </c>
      <c r="D138" s="9" t="n">
        <f aca="false">SUMIFS(Orders!$H$2:$H$8001,Orders!$B$2:$B$8001,A138,Orders!$E$2:$E$8001,"Delivered")+SUMIFS(Orders!$H$2:$H$8001,Orders!$B$2:$B$8001,A138,Orders!$E$2:$E$8001,"Returned")</f>
        <v>12505.35</v>
      </c>
      <c r="E138" s="1" t="str">
        <f aca="false">IFERROR(maxifs(Orders!$C$2:$C$8001,Orders!$B$2:$B$8001,A138),"")</f>
        <v/>
      </c>
      <c r="F138" s="9" t="str">
        <f aca="false">IF(E138="","",MAX(Orders!$C$2:$C$8001)-E138)</f>
        <v/>
      </c>
      <c r="G138" s="1" t="n">
        <f aca="false">IFERROR(CEILING(percentrank.inc($C$5:$C$604,C138)*4,1),1)</f>
        <v>1</v>
      </c>
      <c r="H138" s="1" t="n">
        <f aca="false">IFERROR(CEILING(percentrank.inc($D$5:$D$604,D138)*4,1),1)</f>
        <v>1</v>
      </c>
      <c r="I138" s="1" t="n">
        <f aca="false">IF(F138="",1,IFERROR(5-CEILING(percentrank.inc($F$5:$F$604,F138)*4,1),1))</f>
        <v>1</v>
      </c>
      <c r="J138" s="1" t="str">
        <f aca="false">IF(AND(I138&gt;=3,G138&gt;=3,H138&gt;=3),"Champions",IF(AND(I138&gt;=3,G138&lt;=2),"New / Promising",IF(AND(I138&lt;=2,G138&gt;=3,H138&gt;=3),"At Risk (High Value)",IF(AND(I138&lt;=2,G138&lt;=2),"Lost / Dormant","Regular"))))</f>
        <v>Lost / Dormant</v>
      </c>
    </row>
    <row r="139" customFormat="false" ht="15" hidden="false" customHeight="true" outlineLevel="0" collapsed="false">
      <c r="A139" s="1" t="str">
        <f aca="false">Customers!A136</f>
        <v>CUST00135</v>
      </c>
      <c r="B139" s="1" t="str">
        <f aca="false">Customers!B136&amp;" "&amp;Customers!C136</f>
        <v>Jennifer Taylor</v>
      </c>
      <c r="C139" s="1" t="n">
        <f aca="false">COUNTIFS(Orders!$B$2:$B$8001,A139,Orders!$E$2:$E$8001,"Delivered")+COUNTIFS(Orders!$B$2:$B$8001,A139,Orders!$E$2:$E$8001,"Returned")</f>
        <v>9</v>
      </c>
      <c r="D139" s="9" t="n">
        <f aca="false">SUMIFS(Orders!$H$2:$H$8001,Orders!$B$2:$B$8001,A139,Orders!$E$2:$E$8001,"Delivered")+SUMIFS(Orders!$H$2:$H$8001,Orders!$B$2:$B$8001,A139,Orders!$E$2:$E$8001,"Returned")</f>
        <v>68197.16</v>
      </c>
      <c r="E139" s="1" t="str">
        <f aca="false">IFERROR(maxifs(Orders!$C$2:$C$8001,Orders!$B$2:$B$8001,A139),"")</f>
        <v/>
      </c>
      <c r="F139" s="9" t="str">
        <f aca="false">IF(E139="","",MAX(Orders!$C$2:$C$8001)-E139)</f>
        <v/>
      </c>
      <c r="G139" s="1" t="n">
        <f aca="false">IFERROR(CEILING(percentrank.inc($C$5:$C$604,C139)*4,1),1)</f>
        <v>1</v>
      </c>
      <c r="H139" s="1" t="n">
        <f aca="false">IFERROR(CEILING(percentrank.inc($D$5:$D$604,D139)*4,1),1)</f>
        <v>1</v>
      </c>
      <c r="I139" s="1" t="n">
        <f aca="false">IF(F139="",1,IFERROR(5-CEILING(percentrank.inc($F$5:$F$604,F139)*4,1),1))</f>
        <v>1</v>
      </c>
      <c r="J139" s="1" t="str">
        <f aca="false">IF(AND(I139&gt;=3,G139&gt;=3,H139&gt;=3),"Champions",IF(AND(I139&gt;=3,G139&lt;=2),"New / Promising",IF(AND(I139&lt;=2,G139&gt;=3,H139&gt;=3),"At Risk (High Value)",IF(AND(I139&lt;=2,G139&lt;=2),"Lost / Dormant","Regular"))))</f>
        <v>Lost / Dormant</v>
      </c>
    </row>
    <row r="140" customFormat="false" ht="15" hidden="false" customHeight="true" outlineLevel="0" collapsed="false">
      <c r="A140" s="1" t="str">
        <f aca="false">Customers!A137</f>
        <v>CUST00136</v>
      </c>
      <c r="B140" s="1" t="str">
        <f aca="false">Customers!B137&amp;" "&amp;Customers!C137</f>
        <v>John Martin</v>
      </c>
      <c r="C140" s="1" t="n">
        <f aca="false">COUNTIFS(Orders!$B$2:$B$8001,A140,Orders!$E$2:$E$8001,"Delivered")+COUNTIFS(Orders!$B$2:$B$8001,A140,Orders!$E$2:$E$8001,"Returned")</f>
        <v>4</v>
      </c>
      <c r="D140" s="9" t="n">
        <f aca="false">SUMIFS(Orders!$H$2:$H$8001,Orders!$B$2:$B$8001,A140,Orders!$E$2:$E$8001,"Delivered")+SUMIFS(Orders!$H$2:$H$8001,Orders!$B$2:$B$8001,A140,Orders!$E$2:$E$8001,"Returned")</f>
        <v>30934.67</v>
      </c>
      <c r="E140" s="1" t="str">
        <f aca="false">IFERROR(maxifs(Orders!$C$2:$C$8001,Orders!$B$2:$B$8001,A140),"")</f>
        <v/>
      </c>
      <c r="F140" s="9" t="str">
        <f aca="false">IF(E140="","",MAX(Orders!$C$2:$C$8001)-E140)</f>
        <v/>
      </c>
      <c r="G140" s="1" t="n">
        <f aca="false">IFERROR(CEILING(percentrank.inc($C$5:$C$604,C140)*4,1),1)</f>
        <v>1</v>
      </c>
      <c r="H140" s="1" t="n">
        <f aca="false">IFERROR(CEILING(percentrank.inc($D$5:$D$604,D140)*4,1),1)</f>
        <v>1</v>
      </c>
      <c r="I140" s="1" t="n">
        <f aca="false">IF(F140="",1,IFERROR(5-CEILING(percentrank.inc($F$5:$F$604,F140)*4,1),1))</f>
        <v>1</v>
      </c>
      <c r="J140" s="1" t="str">
        <f aca="false">IF(AND(I140&gt;=3,G140&gt;=3,H140&gt;=3),"Champions",IF(AND(I140&gt;=3,G140&lt;=2),"New / Promising",IF(AND(I140&lt;=2,G140&gt;=3,H140&gt;=3),"At Risk (High Value)",IF(AND(I140&lt;=2,G140&lt;=2),"Lost / Dormant","Regular"))))</f>
        <v>Lost / Dormant</v>
      </c>
    </row>
    <row r="141" customFormat="false" ht="15" hidden="false" customHeight="true" outlineLevel="0" collapsed="false">
      <c r="A141" s="1" t="str">
        <f aca="false">Customers!A138</f>
        <v>CUST00137</v>
      </c>
      <c r="B141" s="1" t="str">
        <f aca="false">Customers!B138&amp;" "&amp;Customers!C138</f>
        <v>Jessica Gupta</v>
      </c>
      <c r="C141" s="1" t="n">
        <f aca="false">COUNTIFS(Orders!$B$2:$B$8001,A141,Orders!$E$2:$E$8001,"Delivered")+COUNTIFS(Orders!$B$2:$B$8001,A141,Orders!$E$2:$E$8001,"Returned")</f>
        <v>12</v>
      </c>
      <c r="D141" s="9" t="n">
        <f aca="false">SUMIFS(Orders!$H$2:$H$8001,Orders!$B$2:$B$8001,A141,Orders!$E$2:$E$8001,"Delivered")+SUMIFS(Orders!$H$2:$H$8001,Orders!$B$2:$B$8001,A141,Orders!$E$2:$E$8001,"Returned")</f>
        <v>53408.33</v>
      </c>
      <c r="E141" s="1" t="str">
        <f aca="false">IFERROR(maxifs(Orders!$C$2:$C$8001,Orders!$B$2:$B$8001,A141),"")</f>
        <v/>
      </c>
      <c r="F141" s="9" t="str">
        <f aca="false">IF(E141="","",MAX(Orders!$C$2:$C$8001)-E141)</f>
        <v/>
      </c>
      <c r="G141" s="1" t="n">
        <f aca="false">IFERROR(CEILING(percentrank.inc($C$5:$C$604,C141)*4,1),1)</f>
        <v>1</v>
      </c>
      <c r="H141" s="1" t="n">
        <f aca="false">IFERROR(CEILING(percentrank.inc($D$5:$D$604,D141)*4,1),1)</f>
        <v>1</v>
      </c>
      <c r="I141" s="1" t="n">
        <f aca="false">IF(F141="",1,IFERROR(5-CEILING(percentrank.inc($F$5:$F$604,F141)*4,1),1))</f>
        <v>1</v>
      </c>
      <c r="J141" s="1" t="str">
        <f aca="false">IF(AND(I141&gt;=3,G141&gt;=3,H141&gt;=3),"Champions",IF(AND(I141&gt;=3,G141&lt;=2),"New / Promising",IF(AND(I141&lt;=2,G141&gt;=3,H141&gt;=3),"At Risk (High Value)",IF(AND(I141&lt;=2,G141&lt;=2),"Lost / Dormant","Regular"))))</f>
        <v>Lost / Dormant</v>
      </c>
    </row>
    <row r="142" customFormat="false" ht="15" hidden="false" customHeight="true" outlineLevel="0" collapsed="false">
      <c r="A142" s="1" t="str">
        <f aca="false">Customers!A139</f>
        <v>CUST00138</v>
      </c>
      <c r="B142" s="1" t="str">
        <f aca="false">Customers!B139&amp;" "&amp;Customers!C139</f>
        <v>Mia Jackson</v>
      </c>
      <c r="C142" s="1" t="n">
        <f aca="false">COUNTIFS(Orders!$B$2:$B$8001,A142,Orders!$E$2:$E$8001,"Delivered")+COUNTIFS(Orders!$B$2:$B$8001,A142,Orders!$E$2:$E$8001,"Returned")</f>
        <v>6</v>
      </c>
      <c r="D142" s="9" t="n">
        <f aca="false">SUMIFS(Orders!$H$2:$H$8001,Orders!$B$2:$B$8001,A142,Orders!$E$2:$E$8001,"Delivered")+SUMIFS(Orders!$H$2:$H$8001,Orders!$B$2:$B$8001,A142,Orders!$E$2:$E$8001,"Returned")</f>
        <v>30633.11</v>
      </c>
      <c r="E142" s="1" t="str">
        <f aca="false">IFERROR(maxifs(Orders!$C$2:$C$8001,Orders!$B$2:$B$8001,A142),"")</f>
        <v/>
      </c>
      <c r="F142" s="9" t="str">
        <f aca="false">IF(E142="","",MAX(Orders!$C$2:$C$8001)-E142)</f>
        <v/>
      </c>
      <c r="G142" s="1" t="n">
        <f aca="false">IFERROR(CEILING(percentrank.inc($C$5:$C$604,C142)*4,1),1)</f>
        <v>1</v>
      </c>
      <c r="H142" s="1" t="n">
        <f aca="false">IFERROR(CEILING(percentrank.inc($D$5:$D$604,D142)*4,1),1)</f>
        <v>1</v>
      </c>
      <c r="I142" s="1" t="n">
        <f aca="false">IF(F142="",1,IFERROR(5-CEILING(percentrank.inc($F$5:$F$604,F142)*4,1),1))</f>
        <v>1</v>
      </c>
      <c r="J142" s="1" t="str">
        <f aca="false">IF(AND(I142&gt;=3,G142&gt;=3,H142&gt;=3),"Champions",IF(AND(I142&gt;=3,G142&lt;=2),"New / Promising",IF(AND(I142&lt;=2,G142&gt;=3,H142&gt;=3),"At Risk (High Value)",IF(AND(I142&lt;=2,G142&lt;=2),"Lost / Dormant","Regular"))))</f>
        <v>Lost / Dormant</v>
      </c>
    </row>
    <row r="143" customFormat="false" ht="15" hidden="false" customHeight="true" outlineLevel="0" collapsed="false">
      <c r="A143" s="1" t="str">
        <f aca="false">Customers!A140</f>
        <v>CUST00139</v>
      </c>
      <c r="B143" s="1" t="str">
        <f aca="false">Customers!B140&amp;" "&amp;Customers!C140</f>
        <v>Vihaan Williams</v>
      </c>
      <c r="C143" s="1" t="n">
        <f aca="false">COUNTIFS(Orders!$B$2:$B$8001,A143,Orders!$E$2:$E$8001,"Delivered")+COUNTIFS(Orders!$B$2:$B$8001,A143,Orders!$E$2:$E$8001,"Returned")</f>
        <v>5</v>
      </c>
      <c r="D143" s="9" t="n">
        <f aca="false">SUMIFS(Orders!$H$2:$H$8001,Orders!$B$2:$B$8001,A143,Orders!$E$2:$E$8001,"Delivered")+SUMIFS(Orders!$H$2:$H$8001,Orders!$B$2:$B$8001,A143,Orders!$E$2:$E$8001,"Returned")</f>
        <v>49648.17</v>
      </c>
      <c r="E143" s="1" t="str">
        <f aca="false">IFERROR(maxifs(Orders!$C$2:$C$8001,Orders!$B$2:$B$8001,A143),"")</f>
        <v/>
      </c>
      <c r="F143" s="9" t="str">
        <f aca="false">IF(E143="","",MAX(Orders!$C$2:$C$8001)-E143)</f>
        <v/>
      </c>
      <c r="G143" s="1" t="n">
        <f aca="false">IFERROR(CEILING(percentrank.inc($C$5:$C$604,C143)*4,1),1)</f>
        <v>1</v>
      </c>
      <c r="H143" s="1" t="n">
        <f aca="false">IFERROR(CEILING(percentrank.inc($D$5:$D$604,D143)*4,1),1)</f>
        <v>1</v>
      </c>
      <c r="I143" s="1" t="n">
        <f aca="false">IF(F143="",1,IFERROR(5-CEILING(percentrank.inc($F$5:$F$604,F143)*4,1),1))</f>
        <v>1</v>
      </c>
      <c r="J143" s="1" t="str">
        <f aca="false">IF(AND(I143&gt;=3,G143&gt;=3,H143&gt;=3),"Champions",IF(AND(I143&gt;=3,G143&lt;=2),"New / Promising",IF(AND(I143&lt;=2,G143&gt;=3,H143&gt;=3),"At Risk (High Value)",IF(AND(I143&lt;=2,G143&lt;=2),"Lost / Dormant","Regular"))))</f>
        <v>Lost / Dormant</v>
      </c>
    </row>
    <row r="144" customFormat="false" ht="15" hidden="false" customHeight="true" outlineLevel="0" collapsed="false">
      <c r="A144" s="1" t="str">
        <f aca="false">Customers!A141</f>
        <v>CUST00140</v>
      </c>
      <c r="B144" s="1" t="str">
        <f aca="false">Customers!B141&amp;" "&amp;Customers!C141</f>
        <v>Isabella Kumar</v>
      </c>
      <c r="C144" s="1" t="n">
        <f aca="false">COUNTIFS(Orders!$B$2:$B$8001,A144,Orders!$E$2:$E$8001,"Delivered")+COUNTIFS(Orders!$B$2:$B$8001,A144,Orders!$E$2:$E$8001,"Returned")</f>
        <v>6</v>
      </c>
      <c r="D144" s="9" t="n">
        <f aca="false">SUMIFS(Orders!$H$2:$H$8001,Orders!$B$2:$B$8001,A144,Orders!$E$2:$E$8001,"Delivered")+SUMIFS(Orders!$H$2:$H$8001,Orders!$B$2:$B$8001,A144,Orders!$E$2:$E$8001,"Returned")</f>
        <v>65265.93</v>
      </c>
      <c r="E144" s="1" t="str">
        <f aca="false">IFERROR(maxifs(Orders!$C$2:$C$8001,Orders!$B$2:$B$8001,A144),"")</f>
        <v/>
      </c>
      <c r="F144" s="9" t="str">
        <f aca="false">IF(E144="","",MAX(Orders!$C$2:$C$8001)-E144)</f>
        <v/>
      </c>
      <c r="G144" s="1" t="n">
        <f aca="false">IFERROR(CEILING(percentrank.inc($C$5:$C$604,C144)*4,1),1)</f>
        <v>1</v>
      </c>
      <c r="H144" s="1" t="n">
        <f aca="false">IFERROR(CEILING(percentrank.inc($D$5:$D$604,D144)*4,1),1)</f>
        <v>1</v>
      </c>
      <c r="I144" s="1" t="n">
        <f aca="false">IF(F144="",1,IFERROR(5-CEILING(percentrank.inc($F$5:$F$604,F144)*4,1),1))</f>
        <v>1</v>
      </c>
      <c r="J144" s="1" t="str">
        <f aca="false">IF(AND(I144&gt;=3,G144&gt;=3,H144&gt;=3),"Champions",IF(AND(I144&gt;=3,G144&lt;=2),"New / Promising",IF(AND(I144&lt;=2,G144&gt;=3,H144&gt;=3),"At Risk (High Value)",IF(AND(I144&lt;=2,G144&lt;=2),"Lost / Dormant","Regular"))))</f>
        <v>Lost / Dormant</v>
      </c>
    </row>
    <row r="145" customFormat="false" ht="15" hidden="false" customHeight="true" outlineLevel="0" collapsed="false">
      <c r="A145" s="1" t="str">
        <f aca="false">Customers!A142</f>
        <v>CUST00141</v>
      </c>
      <c r="B145" s="1" t="str">
        <f aca="false">Customers!B142&amp;" "&amp;Customers!C142</f>
        <v>Mason Harris</v>
      </c>
      <c r="C145" s="1" t="n">
        <f aca="false">COUNTIFS(Orders!$B$2:$B$8001,A145,Orders!$E$2:$E$8001,"Delivered")+COUNTIFS(Orders!$B$2:$B$8001,A145,Orders!$E$2:$E$8001,"Returned")</f>
        <v>4</v>
      </c>
      <c r="D145" s="9" t="n">
        <f aca="false">SUMIFS(Orders!$H$2:$H$8001,Orders!$B$2:$B$8001,A145,Orders!$E$2:$E$8001,"Delivered")+SUMIFS(Orders!$H$2:$H$8001,Orders!$B$2:$B$8001,A145,Orders!$E$2:$E$8001,"Returned")</f>
        <v>22506.35</v>
      </c>
      <c r="E145" s="1" t="str">
        <f aca="false">IFERROR(maxifs(Orders!$C$2:$C$8001,Orders!$B$2:$B$8001,A145),"")</f>
        <v/>
      </c>
      <c r="F145" s="9" t="str">
        <f aca="false">IF(E145="","",MAX(Orders!$C$2:$C$8001)-E145)</f>
        <v/>
      </c>
      <c r="G145" s="1" t="n">
        <f aca="false">IFERROR(CEILING(percentrank.inc($C$5:$C$604,C145)*4,1),1)</f>
        <v>1</v>
      </c>
      <c r="H145" s="1" t="n">
        <f aca="false">IFERROR(CEILING(percentrank.inc($D$5:$D$604,D145)*4,1),1)</f>
        <v>1</v>
      </c>
      <c r="I145" s="1" t="n">
        <f aca="false">IF(F145="",1,IFERROR(5-CEILING(percentrank.inc($F$5:$F$604,F145)*4,1),1))</f>
        <v>1</v>
      </c>
      <c r="J145" s="1" t="str">
        <f aca="false">IF(AND(I145&gt;=3,G145&gt;=3,H145&gt;=3),"Champions",IF(AND(I145&gt;=3,G145&lt;=2),"New / Promising",IF(AND(I145&lt;=2,G145&gt;=3,H145&gt;=3),"At Risk (High Value)",IF(AND(I145&lt;=2,G145&lt;=2),"Lost / Dormant","Regular"))))</f>
        <v>Lost / Dormant</v>
      </c>
    </row>
    <row r="146" customFormat="false" ht="15" hidden="false" customHeight="true" outlineLevel="0" collapsed="false">
      <c r="A146" s="1" t="str">
        <f aca="false">Customers!A143</f>
        <v>CUST00142</v>
      </c>
      <c r="B146" s="1" t="str">
        <f aca="false">Customers!B143&amp;" "&amp;Customers!C143</f>
        <v>Logan Smith</v>
      </c>
      <c r="C146" s="1" t="n">
        <f aca="false">COUNTIFS(Orders!$B$2:$B$8001,A146,Orders!$E$2:$E$8001,"Delivered")+COUNTIFS(Orders!$B$2:$B$8001,A146,Orders!$E$2:$E$8001,"Returned")</f>
        <v>32</v>
      </c>
      <c r="D146" s="9" t="n">
        <f aca="false">SUMIFS(Orders!$H$2:$H$8001,Orders!$B$2:$B$8001,A146,Orders!$E$2:$E$8001,"Delivered")+SUMIFS(Orders!$H$2:$H$8001,Orders!$B$2:$B$8001,A146,Orders!$E$2:$E$8001,"Returned")</f>
        <v>290746.12</v>
      </c>
      <c r="E146" s="1" t="str">
        <f aca="false">IFERROR(maxifs(Orders!$C$2:$C$8001,Orders!$B$2:$B$8001,A146),"")</f>
        <v/>
      </c>
      <c r="F146" s="9" t="str">
        <f aca="false">IF(E146="","",MAX(Orders!$C$2:$C$8001)-E146)</f>
        <v/>
      </c>
      <c r="G146" s="1" t="n">
        <f aca="false">IFERROR(CEILING(percentrank.inc($C$5:$C$604,C146)*4,1),1)</f>
        <v>1</v>
      </c>
      <c r="H146" s="1" t="n">
        <f aca="false">IFERROR(CEILING(percentrank.inc($D$5:$D$604,D146)*4,1),1)</f>
        <v>1</v>
      </c>
      <c r="I146" s="1" t="n">
        <f aca="false">IF(F146="",1,IFERROR(5-CEILING(percentrank.inc($F$5:$F$604,F146)*4,1),1))</f>
        <v>1</v>
      </c>
      <c r="J146" s="1" t="str">
        <f aca="false">IF(AND(I146&gt;=3,G146&gt;=3,H146&gt;=3),"Champions",IF(AND(I146&gt;=3,G146&lt;=2),"New / Promising",IF(AND(I146&lt;=2,G146&gt;=3,H146&gt;=3),"At Risk (High Value)",IF(AND(I146&lt;=2,G146&lt;=2),"Lost / Dormant","Regular"))))</f>
        <v>Lost / Dormant</v>
      </c>
    </row>
    <row r="147" customFormat="false" ht="15" hidden="false" customHeight="true" outlineLevel="0" collapsed="false">
      <c r="A147" s="1" t="str">
        <f aca="false">Customers!A144</f>
        <v>CUST00143</v>
      </c>
      <c r="B147" s="1" t="str">
        <f aca="false">Customers!B144&amp;" "&amp;Customers!C144</f>
        <v>Yuki Nair</v>
      </c>
      <c r="C147" s="1" t="n">
        <f aca="false">COUNTIFS(Orders!$B$2:$B$8001,A147,Orders!$E$2:$E$8001,"Delivered")+COUNTIFS(Orders!$B$2:$B$8001,A147,Orders!$E$2:$E$8001,"Returned")</f>
        <v>16</v>
      </c>
      <c r="D147" s="9" t="n">
        <f aca="false">SUMIFS(Orders!$H$2:$H$8001,Orders!$B$2:$B$8001,A147,Orders!$E$2:$E$8001,"Delivered")+SUMIFS(Orders!$H$2:$H$8001,Orders!$B$2:$B$8001,A147,Orders!$E$2:$E$8001,"Returned")</f>
        <v>103776.73</v>
      </c>
      <c r="E147" s="1" t="str">
        <f aca="false">IFERROR(maxifs(Orders!$C$2:$C$8001,Orders!$B$2:$B$8001,A147),"")</f>
        <v/>
      </c>
      <c r="F147" s="9" t="str">
        <f aca="false">IF(E147="","",MAX(Orders!$C$2:$C$8001)-E147)</f>
        <v/>
      </c>
      <c r="G147" s="1" t="n">
        <f aca="false">IFERROR(CEILING(percentrank.inc($C$5:$C$604,C147)*4,1),1)</f>
        <v>1</v>
      </c>
      <c r="H147" s="1" t="n">
        <f aca="false">IFERROR(CEILING(percentrank.inc($D$5:$D$604,D147)*4,1),1)</f>
        <v>1</v>
      </c>
      <c r="I147" s="1" t="n">
        <f aca="false">IF(F147="",1,IFERROR(5-CEILING(percentrank.inc($F$5:$F$604,F147)*4,1),1))</f>
        <v>1</v>
      </c>
      <c r="J147" s="1" t="str">
        <f aca="false">IF(AND(I147&gt;=3,G147&gt;=3,H147&gt;=3),"Champions",IF(AND(I147&gt;=3,G147&lt;=2),"New / Promising",IF(AND(I147&lt;=2,G147&gt;=3,H147&gt;=3),"At Risk (High Value)",IF(AND(I147&lt;=2,G147&lt;=2),"Lost / Dormant","Regular"))))</f>
        <v>Lost / Dormant</v>
      </c>
    </row>
    <row r="148" customFormat="false" ht="15" hidden="false" customHeight="true" outlineLevel="0" collapsed="false">
      <c r="A148" s="1" t="str">
        <f aca="false">Customers!A145</f>
        <v>CUST00144</v>
      </c>
      <c r="B148" s="1" t="str">
        <f aca="false">Customers!B145&amp;" "&amp;Customers!C145</f>
        <v>Logan Rodriguez</v>
      </c>
      <c r="C148" s="1" t="n">
        <f aca="false">COUNTIFS(Orders!$B$2:$B$8001,A148,Orders!$E$2:$E$8001,"Delivered")+COUNTIFS(Orders!$B$2:$B$8001,A148,Orders!$E$2:$E$8001,"Returned")</f>
        <v>6</v>
      </c>
      <c r="D148" s="9" t="n">
        <f aca="false">SUMIFS(Orders!$H$2:$H$8001,Orders!$B$2:$B$8001,A148,Orders!$E$2:$E$8001,"Delivered")+SUMIFS(Orders!$H$2:$H$8001,Orders!$B$2:$B$8001,A148,Orders!$E$2:$E$8001,"Returned")</f>
        <v>17497.68</v>
      </c>
      <c r="E148" s="1" t="str">
        <f aca="false">IFERROR(maxifs(Orders!$C$2:$C$8001,Orders!$B$2:$B$8001,A148),"")</f>
        <v/>
      </c>
      <c r="F148" s="9" t="str">
        <f aca="false">IF(E148="","",MAX(Orders!$C$2:$C$8001)-E148)</f>
        <v/>
      </c>
      <c r="G148" s="1" t="n">
        <f aca="false">IFERROR(CEILING(percentrank.inc($C$5:$C$604,C148)*4,1),1)</f>
        <v>1</v>
      </c>
      <c r="H148" s="1" t="n">
        <f aca="false">IFERROR(CEILING(percentrank.inc($D$5:$D$604,D148)*4,1),1)</f>
        <v>1</v>
      </c>
      <c r="I148" s="1" t="n">
        <f aca="false">IF(F148="",1,IFERROR(5-CEILING(percentrank.inc($F$5:$F$604,F148)*4,1),1))</f>
        <v>1</v>
      </c>
      <c r="J148" s="1" t="str">
        <f aca="false">IF(AND(I148&gt;=3,G148&gt;=3,H148&gt;=3),"Champions",IF(AND(I148&gt;=3,G148&lt;=2),"New / Promising",IF(AND(I148&lt;=2,G148&gt;=3,H148&gt;=3),"At Risk (High Value)",IF(AND(I148&lt;=2,G148&lt;=2),"Lost / Dormant","Regular"))))</f>
        <v>Lost / Dormant</v>
      </c>
    </row>
    <row r="149" customFormat="false" ht="15" hidden="false" customHeight="true" outlineLevel="0" collapsed="false">
      <c r="A149" s="1" t="str">
        <f aca="false">Customers!A146</f>
        <v>CUST00145</v>
      </c>
      <c r="B149" s="1" t="str">
        <f aca="false">Customers!B146&amp;" "&amp;Customers!C146</f>
        <v>Myra Thompson</v>
      </c>
      <c r="C149" s="1" t="n">
        <f aca="false">COUNTIFS(Orders!$B$2:$B$8001,A149,Orders!$E$2:$E$8001,"Delivered")+COUNTIFS(Orders!$B$2:$B$8001,A149,Orders!$E$2:$E$8001,"Returned")</f>
        <v>15</v>
      </c>
      <c r="D149" s="9" t="n">
        <f aca="false">SUMIFS(Orders!$H$2:$H$8001,Orders!$B$2:$B$8001,A149,Orders!$E$2:$E$8001,"Delivered")+SUMIFS(Orders!$H$2:$H$8001,Orders!$B$2:$B$8001,A149,Orders!$E$2:$E$8001,"Returned")</f>
        <v>73584.34</v>
      </c>
      <c r="E149" s="1" t="str">
        <f aca="false">IFERROR(maxifs(Orders!$C$2:$C$8001,Orders!$B$2:$B$8001,A149),"")</f>
        <v/>
      </c>
      <c r="F149" s="9" t="str">
        <f aca="false">IF(E149="","",MAX(Orders!$C$2:$C$8001)-E149)</f>
        <v/>
      </c>
      <c r="G149" s="1" t="n">
        <f aca="false">IFERROR(CEILING(percentrank.inc($C$5:$C$604,C149)*4,1),1)</f>
        <v>1</v>
      </c>
      <c r="H149" s="1" t="n">
        <f aca="false">IFERROR(CEILING(percentrank.inc($D$5:$D$604,D149)*4,1),1)</f>
        <v>1</v>
      </c>
      <c r="I149" s="1" t="n">
        <f aca="false">IF(F149="",1,IFERROR(5-CEILING(percentrank.inc($F$5:$F$604,F149)*4,1),1))</f>
        <v>1</v>
      </c>
      <c r="J149" s="1" t="str">
        <f aca="false">IF(AND(I149&gt;=3,G149&gt;=3,H149&gt;=3),"Champions",IF(AND(I149&gt;=3,G149&lt;=2),"New / Promising",IF(AND(I149&lt;=2,G149&gt;=3,H149&gt;=3),"At Risk (High Value)",IF(AND(I149&lt;=2,G149&lt;=2),"Lost / Dormant","Regular"))))</f>
        <v>Lost / Dormant</v>
      </c>
    </row>
    <row r="150" customFormat="false" ht="15" hidden="false" customHeight="true" outlineLevel="0" collapsed="false">
      <c r="A150" s="1" t="str">
        <f aca="false">Customers!A147</f>
        <v>CUST00146</v>
      </c>
      <c r="B150" s="1" t="str">
        <f aca="false">Customers!B147&amp;" "&amp;Customers!C147</f>
        <v>Mateo Iyer</v>
      </c>
      <c r="C150" s="1" t="n">
        <f aca="false">COUNTIFS(Orders!$B$2:$B$8001,A150,Orders!$E$2:$E$8001,"Delivered")+COUNTIFS(Orders!$B$2:$B$8001,A150,Orders!$E$2:$E$8001,"Returned")</f>
        <v>3</v>
      </c>
      <c r="D150" s="9" t="n">
        <f aca="false">SUMIFS(Orders!$H$2:$H$8001,Orders!$B$2:$B$8001,A150,Orders!$E$2:$E$8001,"Delivered")+SUMIFS(Orders!$H$2:$H$8001,Orders!$B$2:$B$8001,A150,Orders!$E$2:$E$8001,"Returned")</f>
        <v>14312.67</v>
      </c>
      <c r="E150" s="1" t="str">
        <f aca="false">IFERROR(maxifs(Orders!$C$2:$C$8001,Orders!$B$2:$B$8001,A150),"")</f>
        <v/>
      </c>
      <c r="F150" s="9" t="str">
        <f aca="false">IF(E150="","",MAX(Orders!$C$2:$C$8001)-E150)</f>
        <v/>
      </c>
      <c r="G150" s="1" t="n">
        <f aca="false">IFERROR(CEILING(percentrank.inc($C$5:$C$604,C150)*4,1),1)</f>
        <v>1</v>
      </c>
      <c r="H150" s="1" t="n">
        <f aca="false">IFERROR(CEILING(percentrank.inc($D$5:$D$604,D150)*4,1),1)</f>
        <v>1</v>
      </c>
      <c r="I150" s="1" t="n">
        <f aca="false">IF(F150="",1,IFERROR(5-CEILING(percentrank.inc($F$5:$F$604,F150)*4,1),1))</f>
        <v>1</v>
      </c>
      <c r="J150" s="1" t="str">
        <f aca="false">IF(AND(I150&gt;=3,G150&gt;=3,H150&gt;=3),"Champions",IF(AND(I150&gt;=3,G150&lt;=2),"New / Promising",IF(AND(I150&lt;=2,G150&gt;=3,H150&gt;=3),"At Risk (High Value)",IF(AND(I150&lt;=2,G150&lt;=2),"Lost / Dormant","Regular"))))</f>
        <v>Lost / Dormant</v>
      </c>
    </row>
    <row r="151" customFormat="false" ht="15" hidden="false" customHeight="true" outlineLevel="0" collapsed="false">
      <c r="A151" s="1" t="str">
        <f aca="false">Customers!A148</f>
        <v>CUST00147</v>
      </c>
      <c r="B151" s="1" t="str">
        <f aca="false">Customers!B148&amp;" "&amp;Customers!C148</f>
        <v>Chen Sanchez</v>
      </c>
      <c r="C151" s="1" t="n">
        <f aca="false">COUNTIFS(Orders!$B$2:$B$8001,A151,Orders!$E$2:$E$8001,"Delivered")+COUNTIFS(Orders!$B$2:$B$8001,A151,Orders!$E$2:$E$8001,"Returned")</f>
        <v>20</v>
      </c>
      <c r="D151" s="9" t="n">
        <f aca="false">SUMIFS(Orders!$H$2:$H$8001,Orders!$B$2:$B$8001,A151,Orders!$E$2:$E$8001,"Delivered")+SUMIFS(Orders!$H$2:$H$8001,Orders!$B$2:$B$8001,A151,Orders!$E$2:$E$8001,"Returned")</f>
        <v>97158.03</v>
      </c>
      <c r="E151" s="1" t="str">
        <f aca="false">IFERROR(maxifs(Orders!$C$2:$C$8001,Orders!$B$2:$B$8001,A151),"")</f>
        <v/>
      </c>
      <c r="F151" s="9" t="str">
        <f aca="false">IF(E151="","",MAX(Orders!$C$2:$C$8001)-E151)</f>
        <v/>
      </c>
      <c r="G151" s="1" t="n">
        <f aca="false">IFERROR(CEILING(percentrank.inc($C$5:$C$604,C151)*4,1),1)</f>
        <v>1</v>
      </c>
      <c r="H151" s="1" t="n">
        <f aca="false">IFERROR(CEILING(percentrank.inc($D$5:$D$604,D151)*4,1),1)</f>
        <v>1</v>
      </c>
      <c r="I151" s="1" t="n">
        <f aca="false">IF(F151="",1,IFERROR(5-CEILING(percentrank.inc($F$5:$F$604,F151)*4,1),1))</f>
        <v>1</v>
      </c>
      <c r="J151" s="1" t="str">
        <f aca="false">IF(AND(I151&gt;=3,G151&gt;=3,H151&gt;=3),"Champions",IF(AND(I151&gt;=3,G151&lt;=2),"New / Promising",IF(AND(I151&lt;=2,G151&gt;=3,H151&gt;=3),"At Risk (High Value)",IF(AND(I151&lt;=2,G151&lt;=2),"Lost / Dormant","Regular"))))</f>
        <v>Lost / Dormant</v>
      </c>
    </row>
    <row r="152" customFormat="false" ht="15" hidden="false" customHeight="true" outlineLevel="0" collapsed="false">
      <c r="A152" s="1" t="str">
        <f aca="false">Customers!A149</f>
        <v>CUST00148</v>
      </c>
      <c r="B152" s="1" t="str">
        <f aca="false">Customers!B149&amp;" "&amp;Customers!C149</f>
        <v>Karen Harris</v>
      </c>
      <c r="C152" s="1" t="n">
        <f aca="false">COUNTIFS(Orders!$B$2:$B$8001,A152,Orders!$E$2:$E$8001,"Delivered")+COUNTIFS(Orders!$B$2:$B$8001,A152,Orders!$E$2:$E$8001,"Returned")</f>
        <v>13</v>
      </c>
      <c r="D152" s="9" t="n">
        <f aca="false">SUMIFS(Orders!$H$2:$H$8001,Orders!$B$2:$B$8001,A152,Orders!$E$2:$E$8001,"Delivered")+SUMIFS(Orders!$H$2:$H$8001,Orders!$B$2:$B$8001,A152,Orders!$E$2:$E$8001,"Returned")</f>
        <v>100768.26</v>
      </c>
      <c r="E152" s="1" t="str">
        <f aca="false">IFERROR(maxifs(Orders!$C$2:$C$8001,Orders!$B$2:$B$8001,A152),"")</f>
        <v/>
      </c>
      <c r="F152" s="9" t="str">
        <f aca="false">IF(E152="","",MAX(Orders!$C$2:$C$8001)-E152)</f>
        <v/>
      </c>
      <c r="G152" s="1" t="n">
        <f aca="false">IFERROR(CEILING(percentrank.inc($C$5:$C$604,C152)*4,1),1)</f>
        <v>1</v>
      </c>
      <c r="H152" s="1" t="n">
        <f aca="false">IFERROR(CEILING(percentrank.inc($D$5:$D$604,D152)*4,1),1)</f>
        <v>1</v>
      </c>
      <c r="I152" s="1" t="n">
        <f aca="false">IF(F152="",1,IFERROR(5-CEILING(percentrank.inc($F$5:$F$604,F152)*4,1),1))</f>
        <v>1</v>
      </c>
      <c r="J152" s="1" t="str">
        <f aca="false">IF(AND(I152&gt;=3,G152&gt;=3,H152&gt;=3),"Champions",IF(AND(I152&gt;=3,G152&lt;=2),"New / Promising",IF(AND(I152&lt;=2,G152&gt;=3,H152&gt;=3),"At Risk (High Value)",IF(AND(I152&lt;=2,G152&lt;=2),"Lost / Dormant","Regular"))))</f>
        <v>Lost / Dormant</v>
      </c>
    </row>
    <row r="153" customFormat="false" ht="15" hidden="false" customHeight="true" outlineLevel="0" collapsed="false">
      <c r="A153" s="1" t="str">
        <f aca="false">Customers!A150</f>
        <v>CUST00149</v>
      </c>
      <c r="B153" s="1" t="str">
        <f aca="false">Customers!B150&amp;" "&amp;Customers!C150</f>
        <v>Isabella Ramirez</v>
      </c>
      <c r="C153" s="1" t="n">
        <f aca="false">COUNTIFS(Orders!$B$2:$B$8001,A153,Orders!$E$2:$E$8001,"Delivered")+COUNTIFS(Orders!$B$2:$B$8001,A153,Orders!$E$2:$E$8001,"Returned")</f>
        <v>7</v>
      </c>
      <c r="D153" s="9" t="n">
        <f aca="false">SUMIFS(Orders!$H$2:$H$8001,Orders!$B$2:$B$8001,A153,Orders!$E$2:$E$8001,"Delivered")+SUMIFS(Orders!$H$2:$H$8001,Orders!$B$2:$B$8001,A153,Orders!$E$2:$E$8001,"Returned")</f>
        <v>28155.79</v>
      </c>
      <c r="E153" s="1" t="str">
        <f aca="false">IFERROR(maxifs(Orders!$C$2:$C$8001,Orders!$B$2:$B$8001,A153),"")</f>
        <v/>
      </c>
      <c r="F153" s="9" t="str">
        <f aca="false">IF(E153="","",MAX(Orders!$C$2:$C$8001)-E153)</f>
        <v/>
      </c>
      <c r="G153" s="1" t="n">
        <f aca="false">IFERROR(CEILING(percentrank.inc($C$5:$C$604,C153)*4,1),1)</f>
        <v>1</v>
      </c>
      <c r="H153" s="1" t="n">
        <f aca="false">IFERROR(CEILING(percentrank.inc($D$5:$D$604,D153)*4,1),1)</f>
        <v>1</v>
      </c>
      <c r="I153" s="1" t="n">
        <f aca="false">IF(F153="",1,IFERROR(5-CEILING(percentrank.inc($F$5:$F$604,F153)*4,1),1))</f>
        <v>1</v>
      </c>
      <c r="J153" s="1" t="str">
        <f aca="false">IF(AND(I153&gt;=3,G153&gt;=3,H153&gt;=3),"Champions",IF(AND(I153&gt;=3,G153&lt;=2),"New / Promising",IF(AND(I153&lt;=2,G153&gt;=3,H153&gt;=3),"At Risk (High Value)",IF(AND(I153&lt;=2,G153&lt;=2),"Lost / Dormant","Regular"))))</f>
        <v>Lost / Dormant</v>
      </c>
    </row>
    <row r="154" customFormat="false" ht="15" hidden="false" customHeight="true" outlineLevel="0" collapsed="false">
      <c r="A154" s="1" t="str">
        <f aca="false">Customers!A151</f>
        <v>CUST00150</v>
      </c>
      <c r="B154" s="1" t="str">
        <f aca="false">Customers!B151&amp;" "&amp;Customers!C151</f>
        <v>Myra Robinson</v>
      </c>
      <c r="C154" s="1" t="n">
        <f aca="false">COUNTIFS(Orders!$B$2:$B$8001,A154,Orders!$E$2:$E$8001,"Delivered")+COUNTIFS(Orders!$B$2:$B$8001,A154,Orders!$E$2:$E$8001,"Returned")</f>
        <v>3</v>
      </c>
      <c r="D154" s="9" t="n">
        <f aca="false">SUMIFS(Orders!$H$2:$H$8001,Orders!$B$2:$B$8001,A154,Orders!$E$2:$E$8001,"Delivered")+SUMIFS(Orders!$H$2:$H$8001,Orders!$B$2:$B$8001,A154,Orders!$E$2:$E$8001,"Returned")</f>
        <v>17803.45</v>
      </c>
      <c r="E154" s="1" t="str">
        <f aca="false">IFERROR(maxifs(Orders!$C$2:$C$8001,Orders!$B$2:$B$8001,A154),"")</f>
        <v/>
      </c>
      <c r="F154" s="9" t="str">
        <f aca="false">IF(E154="","",MAX(Orders!$C$2:$C$8001)-E154)</f>
        <v/>
      </c>
      <c r="G154" s="1" t="n">
        <f aca="false">IFERROR(CEILING(percentrank.inc($C$5:$C$604,C154)*4,1),1)</f>
        <v>1</v>
      </c>
      <c r="H154" s="1" t="n">
        <f aca="false">IFERROR(CEILING(percentrank.inc($D$5:$D$604,D154)*4,1),1)</f>
        <v>1</v>
      </c>
      <c r="I154" s="1" t="n">
        <f aca="false">IF(F154="",1,IFERROR(5-CEILING(percentrank.inc($F$5:$F$604,F154)*4,1),1))</f>
        <v>1</v>
      </c>
      <c r="J154" s="1" t="str">
        <f aca="false">IF(AND(I154&gt;=3,G154&gt;=3,H154&gt;=3),"Champions",IF(AND(I154&gt;=3,G154&lt;=2),"New / Promising",IF(AND(I154&lt;=2,G154&gt;=3,H154&gt;=3),"At Risk (High Value)",IF(AND(I154&lt;=2,G154&lt;=2),"Lost / Dormant","Regular"))))</f>
        <v>Lost / Dormant</v>
      </c>
    </row>
    <row r="155" customFormat="false" ht="15" hidden="false" customHeight="true" outlineLevel="0" collapsed="false">
      <c r="A155" s="1" t="str">
        <f aca="false">Customers!A152</f>
        <v>CUST00151</v>
      </c>
      <c r="B155" s="1" t="str">
        <f aca="false">Customers!B152&amp;" "&amp;Customers!C152</f>
        <v>Sophia White</v>
      </c>
      <c r="C155" s="1" t="n">
        <f aca="false">COUNTIFS(Orders!$B$2:$B$8001,A155,Orders!$E$2:$E$8001,"Delivered")+COUNTIFS(Orders!$B$2:$B$8001,A155,Orders!$E$2:$E$8001,"Returned")</f>
        <v>6</v>
      </c>
      <c r="D155" s="9" t="n">
        <f aca="false">SUMIFS(Orders!$H$2:$H$8001,Orders!$B$2:$B$8001,A155,Orders!$E$2:$E$8001,"Delivered")+SUMIFS(Orders!$H$2:$H$8001,Orders!$B$2:$B$8001,A155,Orders!$E$2:$E$8001,"Returned")</f>
        <v>27670.02</v>
      </c>
      <c r="E155" s="1" t="str">
        <f aca="false">IFERROR(maxifs(Orders!$C$2:$C$8001,Orders!$B$2:$B$8001,A155),"")</f>
        <v/>
      </c>
      <c r="F155" s="9" t="str">
        <f aca="false">IF(E155="","",MAX(Orders!$C$2:$C$8001)-E155)</f>
        <v/>
      </c>
      <c r="G155" s="1" t="n">
        <f aca="false">IFERROR(CEILING(percentrank.inc($C$5:$C$604,C155)*4,1),1)</f>
        <v>1</v>
      </c>
      <c r="H155" s="1" t="n">
        <f aca="false">IFERROR(CEILING(percentrank.inc($D$5:$D$604,D155)*4,1),1)</f>
        <v>1</v>
      </c>
      <c r="I155" s="1" t="n">
        <f aca="false">IF(F155="",1,IFERROR(5-CEILING(percentrank.inc($F$5:$F$604,F155)*4,1),1))</f>
        <v>1</v>
      </c>
      <c r="J155" s="1" t="str">
        <f aca="false">IF(AND(I155&gt;=3,G155&gt;=3,H155&gt;=3),"Champions",IF(AND(I155&gt;=3,G155&lt;=2),"New / Promising",IF(AND(I155&lt;=2,G155&gt;=3,H155&gt;=3),"At Risk (High Value)",IF(AND(I155&lt;=2,G155&lt;=2),"Lost / Dormant","Regular"))))</f>
        <v>Lost / Dormant</v>
      </c>
    </row>
    <row r="156" customFormat="false" ht="15" hidden="false" customHeight="true" outlineLevel="0" collapsed="false">
      <c r="A156" s="1" t="str">
        <f aca="false">Customers!A153</f>
        <v>CUST00152</v>
      </c>
      <c r="B156" s="1" t="str">
        <f aca="false">Customers!B153&amp;" "&amp;Customers!C153</f>
        <v>Noah Menon</v>
      </c>
      <c r="C156" s="1" t="n">
        <f aca="false">COUNTIFS(Orders!$B$2:$B$8001,A156,Orders!$E$2:$E$8001,"Delivered")+COUNTIFS(Orders!$B$2:$B$8001,A156,Orders!$E$2:$E$8001,"Returned")</f>
        <v>9</v>
      </c>
      <c r="D156" s="9" t="n">
        <f aca="false">SUMIFS(Orders!$H$2:$H$8001,Orders!$B$2:$B$8001,A156,Orders!$E$2:$E$8001,"Delivered")+SUMIFS(Orders!$H$2:$H$8001,Orders!$B$2:$B$8001,A156,Orders!$E$2:$E$8001,"Returned")</f>
        <v>68572.27</v>
      </c>
      <c r="E156" s="1" t="str">
        <f aca="false">IFERROR(maxifs(Orders!$C$2:$C$8001,Orders!$B$2:$B$8001,A156),"")</f>
        <v/>
      </c>
      <c r="F156" s="9" t="str">
        <f aca="false">IF(E156="","",MAX(Orders!$C$2:$C$8001)-E156)</f>
        <v/>
      </c>
      <c r="G156" s="1" t="n">
        <f aca="false">IFERROR(CEILING(percentrank.inc($C$5:$C$604,C156)*4,1),1)</f>
        <v>1</v>
      </c>
      <c r="H156" s="1" t="n">
        <f aca="false">IFERROR(CEILING(percentrank.inc($D$5:$D$604,D156)*4,1),1)</f>
        <v>1</v>
      </c>
      <c r="I156" s="1" t="n">
        <f aca="false">IF(F156="",1,IFERROR(5-CEILING(percentrank.inc($F$5:$F$604,F156)*4,1),1))</f>
        <v>1</v>
      </c>
      <c r="J156" s="1" t="str">
        <f aca="false">IF(AND(I156&gt;=3,G156&gt;=3,H156&gt;=3),"Champions",IF(AND(I156&gt;=3,G156&lt;=2),"New / Promising",IF(AND(I156&lt;=2,G156&gt;=3,H156&gt;=3),"At Risk (High Value)",IF(AND(I156&lt;=2,G156&lt;=2),"Lost / Dormant","Regular"))))</f>
        <v>Lost / Dormant</v>
      </c>
    </row>
    <row r="157" customFormat="false" ht="15" hidden="false" customHeight="true" outlineLevel="0" collapsed="false">
      <c r="A157" s="1" t="str">
        <f aca="false">Customers!A154</f>
        <v>CUST00153</v>
      </c>
      <c r="B157" s="1" t="str">
        <f aca="false">Customers!B154&amp;" "&amp;Customers!C154</f>
        <v>Reyansh Perez</v>
      </c>
      <c r="C157" s="1" t="n">
        <f aca="false">COUNTIFS(Orders!$B$2:$B$8001,A157,Orders!$E$2:$E$8001,"Delivered")+COUNTIFS(Orders!$B$2:$B$8001,A157,Orders!$E$2:$E$8001,"Returned")</f>
        <v>8</v>
      </c>
      <c r="D157" s="9" t="n">
        <f aca="false">SUMIFS(Orders!$H$2:$H$8001,Orders!$B$2:$B$8001,A157,Orders!$E$2:$E$8001,"Delivered")+SUMIFS(Orders!$H$2:$H$8001,Orders!$B$2:$B$8001,A157,Orders!$E$2:$E$8001,"Returned")</f>
        <v>38324.96</v>
      </c>
      <c r="E157" s="1" t="str">
        <f aca="false">IFERROR(maxifs(Orders!$C$2:$C$8001,Orders!$B$2:$B$8001,A157),"")</f>
        <v/>
      </c>
      <c r="F157" s="9" t="str">
        <f aca="false">IF(E157="","",MAX(Orders!$C$2:$C$8001)-E157)</f>
        <v/>
      </c>
      <c r="G157" s="1" t="n">
        <f aca="false">IFERROR(CEILING(percentrank.inc($C$5:$C$604,C157)*4,1),1)</f>
        <v>1</v>
      </c>
      <c r="H157" s="1" t="n">
        <f aca="false">IFERROR(CEILING(percentrank.inc($D$5:$D$604,D157)*4,1),1)</f>
        <v>1</v>
      </c>
      <c r="I157" s="1" t="n">
        <f aca="false">IF(F157="",1,IFERROR(5-CEILING(percentrank.inc($F$5:$F$604,F157)*4,1),1))</f>
        <v>1</v>
      </c>
      <c r="J157" s="1" t="str">
        <f aca="false">IF(AND(I157&gt;=3,G157&gt;=3,H157&gt;=3),"Champions",IF(AND(I157&gt;=3,G157&lt;=2),"New / Promising",IF(AND(I157&lt;=2,G157&gt;=3,H157&gt;=3),"At Risk (High Value)",IF(AND(I157&lt;=2,G157&lt;=2),"Lost / Dormant","Regular"))))</f>
        <v>Lost / Dormant</v>
      </c>
    </row>
    <row r="158" customFormat="false" ht="15" hidden="false" customHeight="true" outlineLevel="0" collapsed="false">
      <c r="A158" s="1" t="str">
        <f aca="false">Customers!A155</f>
        <v>CUST00154</v>
      </c>
      <c r="B158" s="1" t="str">
        <f aca="false">Customers!B155&amp;" "&amp;Customers!C155</f>
        <v>Noah Menon</v>
      </c>
      <c r="C158" s="1" t="n">
        <f aca="false">COUNTIFS(Orders!$B$2:$B$8001,A158,Orders!$E$2:$E$8001,"Delivered")+COUNTIFS(Orders!$B$2:$B$8001,A158,Orders!$E$2:$E$8001,"Returned")</f>
        <v>4</v>
      </c>
      <c r="D158" s="9" t="n">
        <f aca="false">SUMIFS(Orders!$H$2:$H$8001,Orders!$B$2:$B$8001,A158,Orders!$E$2:$E$8001,"Delivered")+SUMIFS(Orders!$H$2:$H$8001,Orders!$B$2:$B$8001,A158,Orders!$E$2:$E$8001,"Returned")</f>
        <v>21758.4</v>
      </c>
      <c r="E158" s="1" t="str">
        <f aca="false">IFERROR(maxifs(Orders!$C$2:$C$8001,Orders!$B$2:$B$8001,A158),"")</f>
        <v/>
      </c>
      <c r="F158" s="9" t="str">
        <f aca="false">IF(E158="","",MAX(Orders!$C$2:$C$8001)-E158)</f>
        <v/>
      </c>
      <c r="G158" s="1" t="n">
        <f aca="false">IFERROR(CEILING(percentrank.inc($C$5:$C$604,C158)*4,1),1)</f>
        <v>1</v>
      </c>
      <c r="H158" s="1" t="n">
        <f aca="false">IFERROR(CEILING(percentrank.inc($D$5:$D$604,D158)*4,1),1)</f>
        <v>1</v>
      </c>
      <c r="I158" s="1" t="n">
        <f aca="false">IF(F158="",1,IFERROR(5-CEILING(percentrank.inc($F$5:$F$604,F158)*4,1),1))</f>
        <v>1</v>
      </c>
      <c r="J158" s="1" t="str">
        <f aca="false">IF(AND(I158&gt;=3,G158&gt;=3,H158&gt;=3),"Champions",IF(AND(I158&gt;=3,G158&lt;=2),"New / Promising",IF(AND(I158&lt;=2,G158&gt;=3,H158&gt;=3),"At Risk (High Value)",IF(AND(I158&lt;=2,G158&lt;=2),"Lost / Dormant","Regular"))))</f>
        <v>Lost / Dormant</v>
      </c>
    </row>
    <row r="159" customFormat="false" ht="15" hidden="false" customHeight="true" outlineLevel="0" collapsed="false">
      <c r="A159" s="1" t="str">
        <f aca="false">Customers!A156</f>
        <v>CUST00155</v>
      </c>
      <c r="B159" s="1" t="str">
        <f aca="false">Customers!B156&amp;" "&amp;Customers!C156</f>
        <v>Mason Jackson</v>
      </c>
      <c r="C159" s="1" t="n">
        <f aca="false">COUNTIFS(Orders!$B$2:$B$8001,A159,Orders!$E$2:$E$8001,"Delivered")+COUNTIFS(Orders!$B$2:$B$8001,A159,Orders!$E$2:$E$8001,"Returned")</f>
        <v>0</v>
      </c>
      <c r="D159" s="9" t="n">
        <f aca="false">SUMIFS(Orders!$H$2:$H$8001,Orders!$B$2:$B$8001,A159,Orders!$E$2:$E$8001,"Delivered")+SUMIFS(Orders!$H$2:$H$8001,Orders!$B$2:$B$8001,A159,Orders!$E$2:$E$8001,"Returned")</f>
        <v>0</v>
      </c>
      <c r="E159" s="1" t="str">
        <f aca="false">IFERROR(maxifs(Orders!$C$2:$C$8001,Orders!$B$2:$B$8001,A159),"")</f>
        <v/>
      </c>
      <c r="F159" s="9" t="str">
        <f aca="false">IF(E159="","",MAX(Orders!$C$2:$C$8001)-E159)</f>
        <v/>
      </c>
      <c r="G159" s="1" t="n">
        <f aca="false">IFERROR(CEILING(percentrank.inc($C$5:$C$604,C159)*4,1),1)</f>
        <v>1</v>
      </c>
      <c r="H159" s="1" t="n">
        <f aca="false">IFERROR(CEILING(percentrank.inc($D$5:$D$604,D159)*4,1),1)</f>
        <v>1</v>
      </c>
      <c r="I159" s="1" t="n">
        <f aca="false">IF(F159="",1,IFERROR(5-CEILING(percentrank.inc($F$5:$F$604,F159)*4,1),1))</f>
        <v>1</v>
      </c>
      <c r="J159" s="1" t="str">
        <f aca="false">IF(AND(I159&gt;=3,G159&gt;=3,H159&gt;=3),"Champions",IF(AND(I159&gt;=3,G159&lt;=2),"New / Promising",IF(AND(I159&lt;=2,G159&gt;=3,H159&gt;=3),"At Risk (High Value)",IF(AND(I159&lt;=2,G159&lt;=2),"Lost / Dormant","Regular"))))</f>
        <v>Lost / Dormant</v>
      </c>
    </row>
    <row r="160" customFormat="false" ht="15" hidden="false" customHeight="true" outlineLevel="0" collapsed="false">
      <c r="A160" s="1" t="str">
        <f aca="false">Customers!A157</f>
        <v>CUST00156</v>
      </c>
      <c r="B160" s="1" t="str">
        <f aca="false">Customers!B157&amp;" "&amp;Customers!C157</f>
        <v>William Wilson</v>
      </c>
      <c r="C160" s="1" t="n">
        <f aca="false">COUNTIFS(Orders!$B$2:$B$8001,A160,Orders!$E$2:$E$8001,"Delivered")+COUNTIFS(Orders!$B$2:$B$8001,A160,Orders!$E$2:$E$8001,"Returned")</f>
        <v>14</v>
      </c>
      <c r="D160" s="9" t="n">
        <f aca="false">SUMIFS(Orders!$H$2:$H$8001,Orders!$B$2:$B$8001,A160,Orders!$E$2:$E$8001,"Delivered")+SUMIFS(Orders!$H$2:$H$8001,Orders!$B$2:$B$8001,A160,Orders!$E$2:$E$8001,"Returned")</f>
        <v>83026.05</v>
      </c>
      <c r="E160" s="1" t="str">
        <f aca="false">IFERROR(maxifs(Orders!$C$2:$C$8001,Orders!$B$2:$B$8001,A160),"")</f>
        <v/>
      </c>
      <c r="F160" s="9" t="str">
        <f aca="false">IF(E160="","",MAX(Orders!$C$2:$C$8001)-E160)</f>
        <v/>
      </c>
      <c r="G160" s="1" t="n">
        <f aca="false">IFERROR(CEILING(percentrank.inc($C$5:$C$604,C160)*4,1),1)</f>
        <v>1</v>
      </c>
      <c r="H160" s="1" t="n">
        <f aca="false">IFERROR(CEILING(percentrank.inc($D$5:$D$604,D160)*4,1),1)</f>
        <v>1</v>
      </c>
      <c r="I160" s="1" t="n">
        <f aca="false">IF(F160="",1,IFERROR(5-CEILING(percentrank.inc($F$5:$F$604,F160)*4,1),1))</f>
        <v>1</v>
      </c>
      <c r="J160" s="1" t="str">
        <f aca="false">IF(AND(I160&gt;=3,G160&gt;=3,H160&gt;=3),"Champions",IF(AND(I160&gt;=3,G160&lt;=2),"New / Promising",IF(AND(I160&lt;=2,G160&gt;=3,H160&gt;=3),"At Risk (High Value)",IF(AND(I160&lt;=2,G160&lt;=2),"Lost / Dormant","Regular"))))</f>
        <v>Lost / Dormant</v>
      </c>
    </row>
    <row r="161" customFormat="false" ht="15" hidden="false" customHeight="true" outlineLevel="0" collapsed="false">
      <c r="A161" s="1" t="str">
        <f aca="false">Customers!A158</f>
        <v>CUST00157</v>
      </c>
      <c r="B161" s="1" t="str">
        <f aca="false">Customers!B158&amp;" "&amp;Customers!C158</f>
        <v>Myra Rodriguez</v>
      </c>
      <c r="C161" s="1" t="n">
        <f aca="false">COUNTIFS(Orders!$B$2:$B$8001,A161,Orders!$E$2:$E$8001,"Delivered")+COUNTIFS(Orders!$B$2:$B$8001,A161,Orders!$E$2:$E$8001,"Returned")</f>
        <v>75</v>
      </c>
      <c r="D161" s="9" t="n">
        <f aca="false">SUMIFS(Orders!$H$2:$H$8001,Orders!$B$2:$B$8001,A161,Orders!$E$2:$E$8001,"Delivered")+SUMIFS(Orders!$H$2:$H$8001,Orders!$B$2:$B$8001,A161,Orders!$E$2:$E$8001,"Returned")</f>
        <v>305270.17</v>
      </c>
      <c r="E161" s="1" t="str">
        <f aca="false">IFERROR(maxifs(Orders!$C$2:$C$8001,Orders!$B$2:$B$8001,A161),"")</f>
        <v/>
      </c>
      <c r="F161" s="9" t="str">
        <f aca="false">IF(E161="","",MAX(Orders!$C$2:$C$8001)-E161)</f>
        <v/>
      </c>
      <c r="G161" s="1" t="n">
        <f aca="false">IFERROR(CEILING(percentrank.inc($C$5:$C$604,C161)*4,1),1)</f>
        <v>1</v>
      </c>
      <c r="H161" s="1" t="n">
        <f aca="false">IFERROR(CEILING(percentrank.inc($D$5:$D$604,D161)*4,1),1)</f>
        <v>1</v>
      </c>
      <c r="I161" s="1" t="n">
        <f aca="false">IF(F161="",1,IFERROR(5-CEILING(percentrank.inc($F$5:$F$604,F161)*4,1),1))</f>
        <v>1</v>
      </c>
      <c r="J161" s="1" t="str">
        <f aca="false">IF(AND(I161&gt;=3,G161&gt;=3,H161&gt;=3),"Champions",IF(AND(I161&gt;=3,G161&lt;=2),"New / Promising",IF(AND(I161&lt;=2,G161&gt;=3,H161&gt;=3),"At Risk (High Value)",IF(AND(I161&lt;=2,G161&lt;=2),"Lost / Dormant","Regular"))))</f>
        <v>Lost / Dormant</v>
      </c>
    </row>
    <row r="162" customFormat="false" ht="15" hidden="false" customHeight="true" outlineLevel="0" collapsed="false">
      <c r="A162" s="1" t="str">
        <f aca="false">Customers!A159</f>
        <v>CUST00158</v>
      </c>
      <c r="B162" s="1" t="str">
        <f aca="false">Customers!B159&amp;" "&amp;Customers!C159</f>
        <v>Logan Reddy</v>
      </c>
      <c r="C162" s="1" t="n">
        <f aca="false">COUNTIFS(Orders!$B$2:$B$8001,A162,Orders!$E$2:$E$8001,"Delivered")+COUNTIFS(Orders!$B$2:$B$8001,A162,Orders!$E$2:$E$8001,"Returned")</f>
        <v>10</v>
      </c>
      <c r="D162" s="9" t="n">
        <f aca="false">SUMIFS(Orders!$H$2:$H$8001,Orders!$B$2:$B$8001,A162,Orders!$E$2:$E$8001,"Delivered")+SUMIFS(Orders!$H$2:$H$8001,Orders!$B$2:$B$8001,A162,Orders!$E$2:$E$8001,"Returned")</f>
        <v>62318.46</v>
      </c>
      <c r="E162" s="1" t="str">
        <f aca="false">IFERROR(maxifs(Orders!$C$2:$C$8001,Orders!$B$2:$B$8001,A162),"")</f>
        <v/>
      </c>
      <c r="F162" s="9" t="str">
        <f aca="false">IF(E162="","",MAX(Orders!$C$2:$C$8001)-E162)</f>
        <v/>
      </c>
      <c r="G162" s="1" t="n">
        <f aca="false">IFERROR(CEILING(percentrank.inc($C$5:$C$604,C162)*4,1),1)</f>
        <v>1</v>
      </c>
      <c r="H162" s="1" t="n">
        <f aca="false">IFERROR(CEILING(percentrank.inc($D$5:$D$604,D162)*4,1),1)</f>
        <v>1</v>
      </c>
      <c r="I162" s="1" t="n">
        <f aca="false">IF(F162="",1,IFERROR(5-CEILING(percentrank.inc($F$5:$F$604,F162)*4,1),1))</f>
        <v>1</v>
      </c>
      <c r="J162" s="1" t="str">
        <f aca="false">IF(AND(I162&gt;=3,G162&gt;=3,H162&gt;=3),"Champions",IF(AND(I162&gt;=3,G162&lt;=2),"New / Promising",IF(AND(I162&lt;=2,G162&gt;=3,H162&gt;=3),"At Risk (High Value)",IF(AND(I162&lt;=2,G162&lt;=2),"Lost / Dormant","Regular"))))</f>
        <v>Lost / Dormant</v>
      </c>
    </row>
    <row r="163" customFormat="false" ht="15" hidden="false" customHeight="true" outlineLevel="0" collapsed="false">
      <c r="A163" s="1" t="str">
        <f aca="false">Customers!A160</f>
        <v>CUST00159</v>
      </c>
      <c r="B163" s="1" t="str">
        <f aca="false">Customers!B160&amp;" "&amp;Customers!C160</f>
        <v>Chen Kumar</v>
      </c>
      <c r="C163" s="1" t="n">
        <f aca="false">COUNTIFS(Orders!$B$2:$B$8001,A163,Orders!$E$2:$E$8001,"Delivered")+COUNTIFS(Orders!$B$2:$B$8001,A163,Orders!$E$2:$E$8001,"Returned")</f>
        <v>0</v>
      </c>
      <c r="D163" s="9" t="n">
        <f aca="false">SUMIFS(Orders!$H$2:$H$8001,Orders!$B$2:$B$8001,A163,Orders!$E$2:$E$8001,"Delivered")+SUMIFS(Orders!$H$2:$H$8001,Orders!$B$2:$B$8001,A163,Orders!$E$2:$E$8001,"Returned")</f>
        <v>0</v>
      </c>
      <c r="E163" s="1" t="str">
        <f aca="false">IFERROR(maxifs(Orders!$C$2:$C$8001,Orders!$B$2:$B$8001,A163),"")</f>
        <v/>
      </c>
      <c r="F163" s="9" t="str">
        <f aca="false">IF(E163="","",MAX(Orders!$C$2:$C$8001)-E163)</f>
        <v/>
      </c>
      <c r="G163" s="1" t="n">
        <f aca="false">IFERROR(CEILING(percentrank.inc($C$5:$C$604,C163)*4,1),1)</f>
        <v>1</v>
      </c>
      <c r="H163" s="1" t="n">
        <f aca="false">IFERROR(CEILING(percentrank.inc($D$5:$D$604,D163)*4,1),1)</f>
        <v>1</v>
      </c>
      <c r="I163" s="1" t="n">
        <f aca="false">IF(F163="",1,IFERROR(5-CEILING(percentrank.inc($F$5:$F$604,F163)*4,1),1))</f>
        <v>1</v>
      </c>
      <c r="J163" s="1" t="str">
        <f aca="false">IF(AND(I163&gt;=3,G163&gt;=3,H163&gt;=3),"Champions",IF(AND(I163&gt;=3,G163&lt;=2),"New / Promising",IF(AND(I163&lt;=2,G163&gt;=3,H163&gt;=3),"At Risk (High Value)",IF(AND(I163&lt;=2,G163&lt;=2),"Lost / Dormant","Regular"))))</f>
        <v>Lost / Dormant</v>
      </c>
    </row>
    <row r="164" customFormat="false" ht="15" hidden="false" customHeight="true" outlineLevel="0" collapsed="false">
      <c r="A164" s="1" t="str">
        <f aca="false">Customers!A161</f>
        <v>CUST00160</v>
      </c>
      <c r="B164" s="1" t="str">
        <f aca="false">Customers!B161&amp;" "&amp;Customers!C161</f>
        <v>Richard Robinson</v>
      </c>
      <c r="C164" s="1" t="n">
        <f aca="false">COUNTIFS(Orders!$B$2:$B$8001,A164,Orders!$E$2:$E$8001,"Delivered")+COUNTIFS(Orders!$B$2:$B$8001,A164,Orders!$E$2:$E$8001,"Returned")</f>
        <v>2</v>
      </c>
      <c r="D164" s="9" t="n">
        <f aca="false">SUMIFS(Orders!$H$2:$H$8001,Orders!$B$2:$B$8001,A164,Orders!$E$2:$E$8001,"Delivered")+SUMIFS(Orders!$H$2:$H$8001,Orders!$B$2:$B$8001,A164,Orders!$E$2:$E$8001,"Returned")</f>
        <v>17041.85</v>
      </c>
      <c r="E164" s="1" t="str">
        <f aca="false">IFERROR(maxifs(Orders!$C$2:$C$8001,Orders!$B$2:$B$8001,A164),"")</f>
        <v/>
      </c>
      <c r="F164" s="9" t="str">
        <f aca="false">IF(E164="","",MAX(Orders!$C$2:$C$8001)-E164)</f>
        <v/>
      </c>
      <c r="G164" s="1" t="n">
        <f aca="false">IFERROR(CEILING(percentrank.inc($C$5:$C$604,C164)*4,1),1)</f>
        <v>1</v>
      </c>
      <c r="H164" s="1" t="n">
        <f aca="false">IFERROR(CEILING(percentrank.inc($D$5:$D$604,D164)*4,1),1)</f>
        <v>1</v>
      </c>
      <c r="I164" s="1" t="n">
        <f aca="false">IF(F164="",1,IFERROR(5-CEILING(percentrank.inc($F$5:$F$604,F164)*4,1),1))</f>
        <v>1</v>
      </c>
      <c r="J164" s="1" t="str">
        <f aca="false">IF(AND(I164&gt;=3,G164&gt;=3,H164&gt;=3),"Champions",IF(AND(I164&gt;=3,G164&lt;=2),"New / Promising",IF(AND(I164&lt;=2,G164&gt;=3,H164&gt;=3),"At Risk (High Value)",IF(AND(I164&lt;=2,G164&lt;=2),"Lost / Dormant","Regular"))))</f>
        <v>Lost / Dormant</v>
      </c>
    </row>
    <row r="165" customFormat="false" ht="15" hidden="false" customHeight="true" outlineLevel="0" collapsed="false">
      <c r="A165" s="1" t="str">
        <f aca="false">Customers!A162</f>
        <v>CUST00161</v>
      </c>
      <c r="B165" s="1" t="str">
        <f aca="false">Customers!B162&amp;" "&amp;Customers!C162</f>
        <v>William Allen</v>
      </c>
      <c r="C165" s="1" t="n">
        <f aca="false">COUNTIFS(Orders!$B$2:$B$8001,A165,Orders!$E$2:$E$8001,"Delivered")+COUNTIFS(Orders!$B$2:$B$8001,A165,Orders!$E$2:$E$8001,"Returned")</f>
        <v>4</v>
      </c>
      <c r="D165" s="9" t="n">
        <f aca="false">SUMIFS(Orders!$H$2:$H$8001,Orders!$B$2:$B$8001,A165,Orders!$E$2:$E$8001,"Delivered")+SUMIFS(Orders!$H$2:$H$8001,Orders!$B$2:$B$8001,A165,Orders!$E$2:$E$8001,"Returned")</f>
        <v>10450.95</v>
      </c>
      <c r="E165" s="1" t="str">
        <f aca="false">IFERROR(maxifs(Orders!$C$2:$C$8001,Orders!$B$2:$B$8001,A165),"")</f>
        <v/>
      </c>
      <c r="F165" s="9" t="str">
        <f aca="false">IF(E165="","",MAX(Orders!$C$2:$C$8001)-E165)</f>
        <v/>
      </c>
      <c r="G165" s="1" t="n">
        <f aca="false">IFERROR(CEILING(percentrank.inc($C$5:$C$604,C165)*4,1),1)</f>
        <v>1</v>
      </c>
      <c r="H165" s="1" t="n">
        <f aca="false">IFERROR(CEILING(percentrank.inc($D$5:$D$604,D165)*4,1),1)</f>
        <v>1</v>
      </c>
      <c r="I165" s="1" t="n">
        <f aca="false">IF(F165="",1,IFERROR(5-CEILING(percentrank.inc($F$5:$F$604,F165)*4,1),1))</f>
        <v>1</v>
      </c>
      <c r="J165" s="1" t="str">
        <f aca="false">IF(AND(I165&gt;=3,G165&gt;=3,H165&gt;=3),"Champions",IF(AND(I165&gt;=3,G165&lt;=2),"New / Promising",IF(AND(I165&lt;=2,G165&gt;=3,H165&gt;=3),"At Risk (High Value)",IF(AND(I165&lt;=2,G165&lt;=2),"Lost / Dormant","Regular"))))</f>
        <v>Lost / Dormant</v>
      </c>
    </row>
    <row r="166" customFormat="false" ht="15" hidden="false" customHeight="true" outlineLevel="0" collapsed="false">
      <c r="A166" s="1" t="str">
        <f aca="false">Customers!A163</f>
        <v>CUST00162</v>
      </c>
      <c r="B166" s="1" t="str">
        <f aca="false">Customers!B163&amp;" "&amp;Customers!C163</f>
        <v>Patricia Miller</v>
      </c>
      <c r="C166" s="1" t="n">
        <f aca="false">COUNTIFS(Orders!$B$2:$B$8001,A166,Orders!$E$2:$E$8001,"Delivered")+COUNTIFS(Orders!$B$2:$B$8001,A166,Orders!$E$2:$E$8001,"Returned")</f>
        <v>27</v>
      </c>
      <c r="D166" s="9" t="n">
        <f aca="false">SUMIFS(Orders!$H$2:$H$8001,Orders!$B$2:$B$8001,A166,Orders!$E$2:$E$8001,"Delivered")+SUMIFS(Orders!$H$2:$H$8001,Orders!$B$2:$B$8001,A166,Orders!$E$2:$E$8001,"Returned")</f>
        <v>134128.16</v>
      </c>
      <c r="E166" s="1" t="str">
        <f aca="false">IFERROR(maxifs(Orders!$C$2:$C$8001,Orders!$B$2:$B$8001,A166),"")</f>
        <v/>
      </c>
      <c r="F166" s="9" t="str">
        <f aca="false">IF(E166="","",MAX(Orders!$C$2:$C$8001)-E166)</f>
        <v/>
      </c>
      <c r="G166" s="1" t="n">
        <f aca="false">IFERROR(CEILING(percentrank.inc($C$5:$C$604,C166)*4,1),1)</f>
        <v>1</v>
      </c>
      <c r="H166" s="1" t="n">
        <f aca="false">IFERROR(CEILING(percentrank.inc($D$5:$D$604,D166)*4,1),1)</f>
        <v>1</v>
      </c>
      <c r="I166" s="1" t="n">
        <f aca="false">IF(F166="",1,IFERROR(5-CEILING(percentrank.inc($F$5:$F$604,F166)*4,1),1))</f>
        <v>1</v>
      </c>
      <c r="J166" s="1" t="str">
        <f aca="false">IF(AND(I166&gt;=3,G166&gt;=3,H166&gt;=3),"Champions",IF(AND(I166&gt;=3,G166&lt;=2),"New / Promising",IF(AND(I166&lt;=2,G166&gt;=3,H166&gt;=3),"At Risk (High Value)",IF(AND(I166&lt;=2,G166&lt;=2),"Lost / Dormant","Regular"))))</f>
        <v>Lost / Dormant</v>
      </c>
    </row>
    <row r="167" customFormat="false" ht="15" hidden="false" customHeight="true" outlineLevel="0" collapsed="false">
      <c r="A167" s="1" t="str">
        <f aca="false">Customers!A164</f>
        <v>CUST00163</v>
      </c>
      <c r="B167" s="1" t="str">
        <f aca="false">Customers!B164&amp;" "&amp;Customers!C164</f>
        <v>Lucas Ramirez</v>
      </c>
      <c r="C167" s="1" t="n">
        <f aca="false">COUNTIFS(Orders!$B$2:$B$8001,A167,Orders!$E$2:$E$8001,"Delivered")+COUNTIFS(Orders!$B$2:$B$8001,A167,Orders!$E$2:$E$8001,"Returned")</f>
        <v>3</v>
      </c>
      <c r="D167" s="9" t="n">
        <f aca="false">SUMIFS(Orders!$H$2:$H$8001,Orders!$B$2:$B$8001,A167,Orders!$E$2:$E$8001,"Delivered")+SUMIFS(Orders!$H$2:$H$8001,Orders!$B$2:$B$8001,A167,Orders!$E$2:$E$8001,"Returned")</f>
        <v>16439.76</v>
      </c>
      <c r="E167" s="1" t="str">
        <f aca="false">IFERROR(maxifs(Orders!$C$2:$C$8001,Orders!$B$2:$B$8001,A167),"")</f>
        <v/>
      </c>
      <c r="F167" s="9" t="str">
        <f aca="false">IF(E167="","",MAX(Orders!$C$2:$C$8001)-E167)</f>
        <v/>
      </c>
      <c r="G167" s="1" t="n">
        <f aca="false">IFERROR(CEILING(percentrank.inc($C$5:$C$604,C167)*4,1),1)</f>
        <v>1</v>
      </c>
      <c r="H167" s="1" t="n">
        <f aca="false">IFERROR(CEILING(percentrank.inc($D$5:$D$604,D167)*4,1),1)</f>
        <v>1</v>
      </c>
      <c r="I167" s="1" t="n">
        <f aca="false">IF(F167="",1,IFERROR(5-CEILING(percentrank.inc($F$5:$F$604,F167)*4,1),1))</f>
        <v>1</v>
      </c>
      <c r="J167" s="1" t="str">
        <f aca="false">IF(AND(I167&gt;=3,G167&gt;=3,H167&gt;=3),"Champions",IF(AND(I167&gt;=3,G167&lt;=2),"New / Promising",IF(AND(I167&lt;=2,G167&gt;=3,H167&gt;=3),"At Risk (High Value)",IF(AND(I167&lt;=2,G167&lt;=2),"Lost / Dormant","Regular"))))</f>
        <v>Lost / Dormant</v>
      </c>
    </row>
    <row r="168" customFormat="false" ht="15" hidden="false" customHeight="true" outlineLevel="0" collapsed="false">
      <c r="A168" s="1" t="str">
        <f aca="false">Customers!A165</f>
        <v>CUST00164</v>
      </c>
      <c r="B168" s="1" t="str">
        <f aca="false">Customers!B165&amp;" "&amp;Customers!C165</f>
        <v>Siya Lee</v>
      </c>
      <c r="C168" s="1" t="n">
        <f aca="false">COUNTIFS(Orders!$B$2:$B$8001,A168,Orders!$E$2:$E$8001,"Delivered")+COUNTIFS(Orders!$B$2:$B$8001,A168,Orders!$E$2:$E$8001,"Returned")</f>
        <v>7</v>
      </c>
      <c r="D168" s="9" t="n">
        <f aca="false">SUMIFS(Orders!$H$2:$H$8001,Orders!$B$2:$B$8001,A168,Orders!$E$2:$E$8001,"Delivered")+SUMIFS(Orders!$H$2:$H$8001,Orders!$B$2:$B$8001,A168,Orders!$E$2:$E$8001,"Returned")</f>
        <v>36354.75</v>
      </c>
      <c r="E168" s="1" t="str">
        <f aca="false">IFERROR(maxifs(Orders!$C$2:$C$8001,Orders!$B$2:$B$8001,A168),"")</f>
        <v/>
      </c>
      <c r="F168" s="9" t="str">
        <f aca="false">IF(E168="","",MAX(Orders!$C$2:$C$8001)-E168)</f>
        <v/>
      </c>
      <c r="G168" s="1" t="n">
        <f aca="false">IFERROR(CEILING(percentrank.inc($C$5:$C$604,C168)*4,1),1)</f>
        <v>1</v>
      </c>
      <c r="H168" s="1" t="n">
        <f aca="false">IFERROR(CEILING(percentrank.inc($D$5:$D$604,D168)*4,1),1)</f>
        <v>1</v>
      </c>
      <c r="I168" s="1" t="n">
        <f aca="false">IF(F168="",1,IFERROR(5-CEILING(percentrank.inc($F$5:$F$604,F168)*4,1),1))</f>
        <v>1</v>
      </c>
      <c r="J168" s="1" t="str">
        <f aca="false">IF(AND(I168&gt;=3,G168&gt;=3,H168&gt;=3),"Champions",IF(AND(I168&gt;=3,G168&lt;=2),"New / Promising",IF(AND(I168&lt;=2,G168&gt;=3,H168&gt;=3),"At Risk (High Value)",IF(AND(I168&lt;=2,G168&lt;=2),"Lost / Dormant","Regular"))))</f>
        <v>Lost / Dormant</v>
      </c>
    </row>
    <row r="169" customFormat="false" ht="15" hidden="false" customHeight="true" outlineLevel="0" collapsed="false">
      <c r="A169" s="1" t="str">
        <f aca="false">Customers!A166</f>
        <v>CUST00165</v>
      </c>
      <c r="B169" s="1" t="str">
        <f aca="false">Customers!B166&amp;" "&amp;Customers!C166</f>
        <v>William White</v>
      </c>
      <c r="C169" s="1" t="n">
        <f aca="false">COUNTIFS(Orders!$B$2:$B$8001,A169,Orders!$E$2:$E$8001,"Delivered")+COUNTIFS(Orders!$B$2:$B$8001,A169,Orders!$E$2:$E$8001,"Returned")</f>
        <v>5</v>
      </c>
      <c r="D169" s="9" t="n">
        <f aca="false">SUMIFS(Orders!$H$2:$H$8001,Orders!$B$2:$B$8001,A169,Orders!$E$2:$E$8001,"Delivered")+SUMIFS(Orders!$H$2:$H$8001,Orders!$B$2:$B$8001,A169,Orders!$E$2:$E$8001,"Returned")</f>
        <v>29574.33</v>
      </c>
      <c r="E169" s="1" t="str">
        <f aca="false">IFERROR(maxifs(Orders!$C$2:$C$8001,Orders!$B$2:$B$8001,A169),"")</f>
        <v/>
      </c>
      <c r="F169" s="9" t="str">
        <f aca="false">IF(E169="","",MAX(Orders!$C$2:$C$8001)-E169)</f>
        <v/>
      </c>
      <c r="G169" s="1" t="n">
        <f aca="false">IFERROR(CEILING(percentrank.inc($C$5:$C$604,C169)*4,1),1)</f>
        <v>1</v>
      </c>
      <c r="H169" s="1" t="n">
        <f aca="false">IFERROR(CEILING(percentrank.inc($D$5:$D$604,D169)*4,1),1)</f>
        <v>1</v>
      </c>
      <c r="I169" s="1" t="n">
        <f aca="false">IF(F169="",1,IFERROR(5-CEILING(percentrank.inc($F$5:$F$604,F169)*4,1),1))</f>
        <v>1</v>
      </c>
      <c r="J169" s="1" t="str">
        <f aca="false">IF(AND(I169&gt;=3,G169&gt;=3,H169&gt;=3),"Champions",IF(AND(I169&gt;=3,G169&lt;=2),"New / Promising",IF(AND(I169&lt;=2,G169&gt;=3,H169&gt;=3),"At Risk (High Value)",IF(AND(I169&lt;=2,G169&lt;=2),"Lost / Dormant","Regular"))))</f>
        <v>Lost / Dormant</v>
      </c>
    </row>
    <row r="170" customFormat="false" ht="15" hidden="false" customHeight="true" outlineLevel="0" collapsed="false">
      <c r="A170" s="1" t="str">
        <f aca="false">Customers!A167</f>
        <v>CUST00166</v>
      </c>
      <c r="B170" s="1" t="str">
        <f aca="false">Customers!B167&amp;" "&amp;Customers!C167</f>
        <v>Mason Rodriguez</v>
      </c>
      <c r="C170" s="1" t="n">
        <f aca="false">COUNTIFS(Orders!$B$2:$B$8001,A170,Orders!$E$2:$E$8001,"Delivered")+COUNTIFS(Orders!$B$2:$B$8001,A170,Orders!$E$2:$E$8001,"Returned")</f>
        <v>9</v>
      </c>
      <c r="D170" s="9" t="n">
        <f aca="false">SUMIFS(Orders!$H$2:$H$8001,Orders!$B$2:$B$8001,A170,Orders!$E$2:$E$8001,"Delivered")+SUMIFS(Orders!$H$2:$H$8001,Orders!$B$2:$B$8001,A170,Orders!$E$2:$E$8001,"Returned")</f>
        <v>26358.32</v>
      </c>
      <c r="E170" s="1" t="str">
        <f aca="false">IFERROR(maxifs(Orders!$C$2:$C$8001,Orders!$B$2:$B$8001,A170),"")</f>
        <v/>
      </c>
      <c r="F170" s="9" t="str">
        <f aca="false">IF(E170="","",MAX(Orders!$C$2:$C$8001)-E170)</f>
        <v/>
      </c>
      <c r="G170" s="1" t="n">
        <f aca="false">IFERROR(CEILING(percentrank.inc($C$5:$C$604,C170)*4,1),1)</f>
        <v>1</v>
      </c>
      <c r="H170" s="1" t="n">
        <f aca="false">IFERROR(CEILING(percentrank.inc($D$5:$D$604,D170)*4,1),1)</f>
        <v>1</v>
      </c>
      <c r="I170" s="1" t="n">
        <f aca="false">IF(F170="",1,IFERROR(5-CEILING(percentrank.inc($F$5:$F$604,F170)*4,1),1))</f>
        <v>1</v>
      </c>
      <c r="J170" s="1" t="str">
        <f aca="false">IF(AND(I170&gt;=3,G170&gt;=3,H170&gt;=3),"Champions",IF(AND(I170&gt;=3,G170&lt;=2),"New / Promising",IF(AND(I170&lt;=2,G170&gt;=3,H170&gt;=3),"At Risk (High Value)",IF(AND(I170&lt;=2,G170&lt;=2),"Lost / Dormant","Regular"))))</f>
        <v>Lost / Dormant</v>
      </c>
    </row>
    <row r="171" customFormat="false" ht="15" hidden="false" customHeight="true" outlineLevel="0" collapsed="false">
      <c r="A171" s="1" t="str">
        <f aca="false">Customers!A168</f>
        <v>CUST00167</v>
      </c>
      <c r="B171" s="1" t="str">
        <f aca="false">Customers!B168&amp;" "&amp;Customers!C168</f>
        <v>Mia Kumar</v>
      </c>
      <c r="C171" s="1" t="n">
        <f aca="false">COUNTIFS(Orders!$B$2:$B$8001,A171,Orders!$E$2:$E$8001,"Delivered")+COUNTIFS(Orders!$B$2:$B$8001,A171,Orders!$E$2:$E$8001,"Returned")</f>
        <v>8</v>
      </c>
      <c r="D171" s="9" t="n">
        <f aca="false">SUMIFS(Orders!$H$2:$H$8001,Orders!$B$2:$B$8001,A171,Orders!$E$2:$E$8001,"Delivered")+SUMIFS(Orders!$H$2:$H$8001,Orders!$B$2:$B$8001,A171,Orders!$E$2:$E$8001,"Returned")</f>
        <v>36846.39</v>
      </c>
      <c r="E171" s="1" t="str">
        <f aca="false">IFERROR(maxifs(Orders!$C$2:$C$8001,Orders!$B$2:$B$8001,A171),"")</f>
        <v/>
      </c>
      <c r="F171" s="9" t="str">
        <f aca="false">IF(E171="","",MAX(Orders!$C$2:$C$8001)-E171)</f>
        <v/>
      </c>
      <c r="G171" s="1" t="n">
        <f aca="false">IFERROR(CEILING(percentrank.inc($C$5:$C$604,C171)*4,1),1)</f>
        <v>1</v>
      </c>
      <c r="H171" s="1" t="n">
        <f aca="false">IFERROR(CEILING(percentrank.inc($D$5:$D$604,D171)*4,1),1)</f>
        <v>1</v>
      </c>
      <c r="I171" s="1" t="n">
        <f aca="false">IF(F171="",1,IFERROR(5-CEILING(percentrank.inc($F$5:$F$604,F171)*4,1),1))</f>
        <v>1</v>
      </c>
      <c r="J171" s="1" t="str">
        <f aca="false">IF(AND(I171&gt;=3,G171&gt;=3,H171&gt;=3),"Champions",IF(AND(I171&gt;=3,G171&lt;=2),"New / Promising",IF(AND(I171&lt;=2,G171&gt;=3,H171&gt;=3),"At Risk (High Value)",IF(AND(I171&lt;=2,G171&lt;=2),"Lost / Dormant","Regular"))))</f>
        <v>Lost / Dormant</v>
      </c>
    </row>
    <row r="172" customFormat="false" ht="15" hidden="false" customHeight="true" outlineLevel="0" collapsed="false">
      <c r="A172" s="1" t="str">
        <f aca="false">Customers!A169</f>
        <v>CUST00168</v>
      </c>
      <c r="B172" s="1" t="str">
        <f aca="false">Customers!B169&amp;" "&amp;Customers!C169</f>
        <v>Kiara Young</v>
      </c>
      <c r="C172" s="1" t="n">
        <f aca="false">COUNTIFS(Orders!$B$2:$B$8001,A172,Orders!$E$2:$E$8001,"Delivered")+COUNTIFS(Orders!$B$2:$B$8001,A172,Orders!$E$2:$E$8001,"Returned")</f>
        <v>21</v>
      </c>
      <c r="D172" s="9" t="n">
        <f aca="false">SUMIFS(Orders!$H$2:$H$8001,Orders!$B$2:$B$8001,A172,Orders!$E$2:$E$8001,"Delivered")+SUMIFS(Orders!$H$2:$H$8001,Orders!$B$2:$B$8001,A172,Orders!$E$2:$E$8001,"Returned")</f>
        <v>59846.13</v>
      </c>
      <c r="E172" s="1" t="str">
        <f aca="false">IFERROR(maxifs(Orders!$C$2:$C$8001,Orders!$B$2:$B$8001,A172),"")</f>
        <v/>
      </c>
      <c r="F172" s="9" t="str">
        <f aca="false">IF(E172="","",MAX(Orders!$C$2:$C$8001)-E172)</f>
        <v/>
      </c>
      <c r="G172" s="1" t="n">
        <f aca="false">IFERROR(CEILING(percentrank.inc($C$5:$C$604,C172)*4,1),1)</f>
        <v>1</v>
      </c>
      <c r="H172" s="1" t="n">
        <f aca="false">IFERROR(CEILING(percentrank.inc($D$5:$D$604,D172)*4,1),1)</f>
        <v>1</v>
      </c>
      <c r="I172" s="1" t="n">
        <f aca="false">IF(F172="",1,IFERROR(5-CEILING(percentrank.inc($F$5:$F$604,F172)*4,1),1))</f>
        <v>1</v>
      </c>
      <c r="J172" s="1" t="str">
        <f aca="false">IF(AND(I172&gt;=3,G172&gt;=3,H172&gt;=3),"Champions",IF(AND(I172&gt;=3,G172&lt;=2),"New / Promising",IF(AND(I172&lt;=2,G172&gt;=3,H172&gt;=3),"At Risk (High Value)",IF(AND(I172&lt;=2,G172&lt;=2),"Lost / Dormant","Regular"))))</f>
        <v>Lost / Dormant</v>
      </c>
    </row>
    <row r="173" customFormat="false" ht="15" hidden="false" customHeight="true" outlineLevel="0" collapsed="false">
      <c r="A173" s="1" t="str">
        <f aca="false">Customers!A170</f>
        <v>CUST00169</v>
      </c>
      <c r="B173" s="1" t="str">
        <f aca="false">Customers!B170&amp;" "&amp;Customers!C170</f>
        <v>Isabella Iyer</v>
      </c>
      <c r="C173" s="1" t="n">
        <f aca="false">COUNTIFS(Orders!$B$2:$B$8001,A173,Orders!$E$2:$E$8001,"Delivered")+COUNTIFS(Orders!$B$2:$B$8001,A173,Orders!$E$2:$E$8001,"Returned")</f>
        <v>4</v>
      </c>
      <c r="D173" s="9" t="n">
        <f aca="false">SUMIFS(Orders!$H$2:$H$8001,Orders!$B$2:$B$8001,A173,Orders!$E$2:$E$8001,"Delivered")+SUMIFS(Orders!$H$2:$H$8001,Orders!$B$2:$B$8001,A173,Orders!$E$2:$E$8001,"Returned")</f>
        <v>19216.71</v>
      </c>
      <c r="E173" s="1" t="str">
        <f aca="false">IFERROR(maxifs(Orders!$C$2:$C$8001,Orders!$B$2:$B$8001,A173),"")</f>
        <v/>
      </c>
      <c r="F173" s="9" t="str">
        <f aca="false">IF(E173="","",MAX(Orders!$C$2:$C$8001)-E173)</f>
        <v/>
      </c>
      <c r="G173" s="1" t="n">
        <f aca="false">IFERROR(CEILING(percentrank.inc($C$5:$C$604,C173)*4,1),1)</f>
        <v>1</v>
      </c>
      <c r="H173" s="1" t="n">
        <f aca="false">IFERROR(CEILING(percentrank.inc($D$5:$D$604,D173)*4,1),1)</f>
        <v>1</v>
      </c>
      <c r="I173" s="1" t="n">
        <f aca="false">IF(F173="",1,IFERROR(5-CEILING(percentrank.inc($F$5:$F$604,F173)*4,1),1))</f>
        <v>1</v>
      </c>
      <c r="J173" s="1" t="str">
        <f aca="false">IF(AND(I173&gt;=3,G173&gt;=3,H173&gt;=3),"Champions",IF(AND(I173&gt;=3,G173&lt;=2),"New / Promising",IF(AND(I173&lt;=2,G173&gt;=3,H173&gt;=3),"At Risk (High Value)",IF(AND(I173&lt;=2,G173&lt;=2),"Lost / Dormant","Regular"))))</f>
        <v>Lost / Dormant</v>
      </c>
    </row>
    <row r="174" customFormat="false" ht="15" hidden="false" customHeight="true" outlineLevel="0" collapsed="false">
      <c r="A174" s="1" t="str">
        <f aca="false">Customers!A171</f>
        <v>CUST00170</v>
      </c>
      <c r="B174" s="1" t="str">
        <f aca="false">Customers!B171&amp;" "&amp;Customers!C171</f>
        <v>Chen Perez</v>
      </c>
      <c r="C174" s="1" t="n">
        <f aca="false">COUNTIFS(Orders!$B$2:$B$8001,A174,Orders!$E$2:$E$8001,"Delivered")+COUNTIFS(Orders!$B$2:$B$8001,A174,Orders!$E$2:$E$8001,"Returned")</f>
        <v>4</v>
      </c>
      <c r="D174" s="9" t="n">
        <f aca="false">SUMIFS(Orders!$H$2:$H$8001,Orders!$B$2:$B$8001,A174,Orders!$E$2:$E$8001,"Delivered")+SUMIFS(Orders!$H$2:$H$8001,Orders!$B$2:$B$8001,A174,Orders!$E$2:$E$8001,"Returned")</f>
        <v>9862.61</v>
      </c>
      <c r="E174" s="1" t="str">
        <f aca="false">IFERROR(maxifs(Orders!$C$2:$C$8001,Orders!$B$2:$B$8001,A174),"")</f>
        <v/>
      </c>
      <c r="F174" s="9" t="str">
        <f aca="false">IF(E174="","",MAX(Orders!$C$2:$C$8001)-E174)</f>
        <v/>
      </c>
      <c r="G174" s="1" t="n">
        <f aca="false">IFERROR(CEILING(percentrank.inc($C$5:$C$604,C174)*4,1),1)</f>
        <v>1</v>
      </c>
      <c r="H174" s="1" t="n">
        <f aca="false">IFERROR(CEILING(percentrank.inc($D$5:$D$604,D174)*4,1),1)</f>
        <v>1</v>
      </c>
      <c r="I174" s="1" t="n">
        <f aca="false">IF(F174="",1,IFERROR(5-CEILING(percentrank.inc($F$5:$F$604,F174)*4,1),1))</f>
        <v>1</v>
      </c>
      <c r="J174" s="1" t="str">
        <f aca="false">IF(AND(I174&gt;=3,G174&gt;=3,H174&gt;=3),"Champions",IF(AND(I174&gt;=3,G174&lt;=2),"New / Promising",IF(AND(I174&lt;=2,G174&gt;=3,H174&gt;=3),"At Risk (High Value)",IF(AND(I174&lt;=2,G174&lt;=2),"Lost / Dormant","Regular"))))</f>
        <v>Lost / Dormant</v>
      </c>
    </row>
    <row r="175" customFormat="false" ht="15" hidden="false" customHeight="true" outlineLevel="0" collapsed="false">
      <c r="A175" s="1" t="str">
        <f aca="false">Customers!A172</f>
        <v>CUST00171</v>
      </c>
      <c r="B175" s="1" t="str">
        <f aca="false">Customers!B172&amp;" "&amp;Customers!C172</f>
        <v>James Martin</v>
      </c>
      <c r="C175" s="1" t="n">
        <f aca="false">COUNTIFS(Orders!$B$2:$B$8001,A175,Orders!$E$2:$E$8001,"Delivered")+COUNTIFS(Orders!$B$2:$B$8001,A175,Orders!$E$2:$E$8001,"Returned")</f>
        <v>4</v>
      </c>
      <c r="D175" s="9" t="n">
        <f aca="false">SUMIFS(Orders!$H$2:$H$8001,Orders!$B$2:$B$8001,A175,Orders!$E$2:$E$8001,"Delivered")+SUMIFS(Orders!$H$2:$H$8001,Orders!$B$2:$B$8001,A175,Orders!$E$2:$E$8001,"Returned")</f>
        <v>65921.15</v>
      </c>
      <c r="E175" s="1" t="str">
        <f aca="false">IFERROR(maxifs(Orders!$C$2:$C$8001,Orders!$B$2:$B$8001,A175),"")</f>
        <v/>
      </c>
      <c r="F175" s="9" t="str">
        <f aca="false">IF(E175="","",MAX(Orders!$C$2:$C$8001)-E175)</f>
        <v/>
      </c>
      <c r="G175" s="1" t="n">
        <f aca="false">IFERROR(CEILING(percentrank.inc($C$5:$C$604,C175)*4,1),1)</f>
        <v>1</v>
      </c>
      <c r="H175" s="1" t="n">
        <f aca="false">IFERROR(CEILING(percentrank.inc($D$5:$D$604,D175)*4,1),1)</f>
        <v>1</v>
      </c>
      <c r="I175" s="1" t="n">
        <f aca="false">IF(F175="",1,IFERROR(5-CEILING(percentrank.inc($F$5:$F$604,F175)*4,1),1))</f>
        <v>1</v>
      </c>
      <c r="J175" s="1" t="str">
        <f aca="false">IF(AND(I175&gt;=3,G175&gt;=3,H175&gt;=3),"Champions",IF(AND(I175&gt;=3,G175&lt;=2),"New / Promising",IF(AND(I175&lt;=2,G175&gt;=3,H175&gt;=3),"At Risk (High Value)",IF(AND(I175&lt;=2,G175&lt;=2),"Lost / Dormant","Regular"))))</f>
        <v>Lost / Dormant</v>
      </c>
    </row>
    <row r="176" customFormat="false" ht="15" hidden="false" customHeight="true" outlineLevel="0" collapsed="false">
      <c r="A176" s="1" t="str">
        <f aca="false">Customers!A173</f>
        <v>CUST00172</v>
      </c>
      <c r="B176" s="1" t="str">
        <f aca="false">Customers!B173&amp;" "&amp;Customers!C173</f>
        <v>Michael Clark</v>
      </c>
      <c r="C176" s="1" t="n">
        <f aca="false">COUNTIFS(Orders!$B$2:$B$8001,A176,Orders!$E$2:$E$8001,"Delivered")+COUNTIFS(Orders!$B$2:$B$8001,A176,Orders!$E$2:$E$8001,"Returned")</f>
        <v>28</v>
      </c>
      <c r="D176" s="9" t="n">
        <f aca="false">SUMIFS(Orders!$H$2:$H$8001,Orders!$B$2:$B$8001,A176,Orders!$E$2:$E$8001,"Delivered")+SUMIFS(Orders!$H$2:$H$8001,Orders!$B$2:$B$8001,A176,Orders!$E$2:$E$8001,"Returned")</f>
        <v>110936.09</v>
      </c>
      <c r="E176" s="1" t="str">
        <f aca="false">IFERROR(maxifs(Orders!$C$2:$C$8001,Orders!$B$2:$B$8001,A176),"")</f>
        <v/>
      </c>
      <c r="F176" s="9" t="str">
        <f aca="false">IF(E176="","",MAX(Orders!$C$2:$C$8001)-E176)</f>
        <v/>
      </c>
      <c r="G176" s="1" t="n">
        <f aca="false">IFERROR(CEILING(percentrank.inc($C$5:$C$604,C176)*4,1),1)</f>
        <v>1</v>
      </c>
      <c r="H176" s="1" t="n">
        <f aca="false">IFERROR(CEILING(percentrank.inc($D$5:$D$604,D176)*4,1),1)</f>
        <v>1</v>
      </c>
      <c r="I176" s="1" t="n">
        <f aca="false">IF(F176="",1,IFERROR(5-CEILING(percentrank.inc($F$5:$F$604,F176)*4,1),1))</f>
        <v>1</v>
      </c>
      <c r="J176" s="1" t="str">
        <f aca="false">IF(AND(I176&gt;=3,G176&gt;=3,H176&gt;=3),"Champions",IF(AND(I176&gt;=3,G176&lt;=2),"New / Promising",IF(AND(I176&lt;=2,G176&gt;=3,H176&gt;=3),"At Risk (High Value)",IF(AND(I176&lt;=2,G176&lt;=2),"Lost / Dormant","Regular"))))</f>
        <v>Lost / Dormant</v>
      </c>
    </row>
    <row r="177" customFormat="false" ht="15" hidden="false" customHeight="true" outlineLevel="0" collapsed="false">
      <c r="A177" s="1" t="str">
        <f aca="false">Customers!A174</f>
        <v>CUST00173</v>
      </c>
      <c r="B177" s="1" t="str">
        <f aca="false">Customers!B174&amp;" "&amp;Customers!C174</f>
        <v>Jennifer Rodriguez</v>
      </c>
      <c r="C177" s="1" t="n">
        <f aca="false">COUNTIFS(Orders!$B$2:$B$8001,A177,Orders!$E$2:$E$8001,"Delivered")+COUNTIFS(Orders!$B$2:$B$8001,A177,Orders!$E$2:$E$8001,"Returned")</f>
        <v>14</v>
      </c>
      <c r="D177" s="9" t="n">
        <f aca="false">SUMIFS(Orders!$H$2:$H$8001,Orders!$B$2:$B$8001,A177,Orders!$E$2:$E$8001,"Delivered")+SUMIFS(Orders!$H$2:$H$8001,Orders!$B$2:$B$8001,A177,Orders!$E$2:$E$8001,"Returned")</f>
        <v>78550.21</v>
      </c>
      <c r="E177" s="1" t="str">
        <f aca="false">IFERROR(maxifs(Orders!$C$2:$C$8001,Orders!$B$2:$B$8001,A177),"")</f>
        <v/>
      </c>
      <c r="F177" s="9" t="str">
        <f aca="false">IF(E177="","",MAX(Orders!$C$2:$C$8001)-E177)</f>
        <v/>
      </c>
      <c r="G177" s="1" t="n">
        <f aca="false">IFERROR(CEILING(percentrank.inc($C$5:$C$604,C177)*4,1),1)</f>
        <v>1</v>
      </c>
      <c r="H177" s="1" t="n">
        <f aca="false">IFERROR(CEILING(percentrank.inc($D$5:$D$604,D177)*4,1),1)</f>
        <v>1</v>
      </c>
      <c r="I177" s="1" t="n">
        <f aca="false">IF(F177="",1,IFERROR(5-CEILING(percentrank.inc($F$5:$F$604,F177)*4,1),1))</f>
        <v>1</v>
      </c>
      <c r="J177" s="1" t="str">
        <f aca="false">IF(AND(I177&gt;=3,G177&gt;=3,H177&gt;=3),"Champions",IF(AND(I177&gt;=3,G177&lt;=2),"New / Promising",IF(AND(I177&lt;=2,G177&gt;=3,H177&gt;=3),"At Risk (High Value)",IF(AND(I177&lt;=2,G177&lt;=2),"Lost / Dormant","Regular"))))</f>
        <v>Lost / Dormant</v>
      </c>
    </row>
    <row r="178" customFormat="false" ht="15" hidden="false" customHeight="true" outlineLevel="0" collapsed="false">
      <c r="A178" s="1" t="str">
        <f aca="false">Customers!A175</f>
        <v>CUST00174</v>
      </c>
      <c r="B178" s="1" t="str">
        <f aca="false">Customers!B175&amp;" "&amp;Customers!C175</f>
        <v>Ishaan Jones</v>
      </c>
      <c r="C178" s="1" t="n">
        <f aca="false">COUNTIFS(Orders!$B$2:$B$8001,A178,Orders!$E$2:$E$8001,"Delivered")+COUNTIFS(Orders!$B$2:$B$8001,A178,Orders!$E$2:$E$8001,"Returned")</f>
        <v>15</v>
      </c>
      <c r="D178" s="9" t="n">
        <f aca="false">SUMIFS(Orders!$H$2:$H$8001,Orders!$B$2:$B$8001,A178,Orders!$E$2:$E$8001,"Delivered")+SUMIFS(Orders!$H$2:$H$8001,Orders!$B$2:$B$8001,A178,Orders!$E$2:$E$8001,"Returned")</f>
        <v>64484.27</v>
      </c>
      <c r="E178" s="1" t="str">
        <f aca="false">IFERROR(maxifs(Orders!$C$2:$C$8001,Orders!$B$2:$B$8001,A178),"")</f>
        <v/>
      </c>
      <c r="F178" s="9" t="str">
        <f aca="false">IF(E178="","",MAX(Orders!$C$2:$C$8001)-E178)</f>
        <v/>
      </c>
      <c r="G178" s="1" t="n">
        <f aca="false">IFERROR(CEILING(percentrank.inc($C$5:$C$604,C178)*4,1),1)</f>
        <v>1</v>
      </c>
      <c r="H178" s="1" t="n">
        <f aca="false">IFERROR(CEILING(percentrank.inc($D$5:$D$604,D178)*4,1),1)</f>
        <v>1</v>
      </c>
      <c r="I178" s="1" t="n">
        <f aca="false">IF(F178="",1,IFERROR(5-CEILING(percentrank.inc($F$5:$F$604,F178)*4,1),1))</f>
        <v>1</v>
      </c>
      <c r="J178" s="1" t="str">
        <f aca="false">IF(AND(I178&gt;=3,G178&gt;=3,H178&gt;=3),"Champions",IF(AND(I178&gt;=3,G178&lt;=2),"New / Promising",IF(AND(I178&lt;=2,G178&gt;=3,H178&gt;=3),"At Risk (High Value)",IF(AND(I178&lt;=2,G178&lt;=2),"Lost / Dormant","Regular"))))</f>
        <v>Lost / Dormant</v>
      </c>
    </row>
    <row r="179" customFormat="false" ht="15" hidden="false" customHeight="true" outlineLevel="0" collapsed="false">
      <c r="A179" s="1" t="str">
        <f aca="false">Customers!A176</f>
        <v>CUST00175</v>
      </c>
      <c r="B179" s="1" t="str">
        <f aca="false">Customers!B176&amp;" "&amp;Customers!C176</f>
        <v>Chen Jackson</v>
      </c>
      <c r="C179" s="1" t="n">
        <f aca="false">COUNTIFS(Orders!$B$2:$B$8001,A179,Orders!$E$2:$E$8001,"Delivered")+COUNTIFS(Orders!$B$2:$B$8001,A179,Orders!$E$2:$E$8001,"Returned")</f>
        <v>13</v>
      </c>
      <c r="D179" s="9" t="n">
        <f aca="false">SUMIFS(Orders!$H$2:$H$8001,Orders!$B$2:$B$8001,A179,Orders!$E$2:$E$8001,"Delivered")+SUMIFS(Orders!$H$2:$H$8001,Orders!$B$2:$B$8001,A179,Orders!$E$2:$E$8001,"Returned")</f>
        <v>93106.64</v>
      </c>
      <c r="E179" s="1" t="str">
        <f aca="false">IFERROR(maxifs(Orders!$C$2:$C$8001,Orders!$B$2:$B$8001,A179),"")</f>
        <v/>
      </c>
      <c r="F179" s="9" t="str">
        <f aca="false">IF(E179="","",MAX(Orders!$C$2:$C$8001)-E179)</f>
        <v/>
      </c>
      <c r="G179" s="1" t="n">
        <f aca="false">IFERROR(CEILING(percentrank.inc($C$5:$C$604,C179)*4,1),1)</f>
        <v>1</v>
      </c>
      <c r="H179" s="1" t="n">
        <f aca="false">IFERROR(CEILING(percentrank.inc($D$5:$D$604,D179)*4,1),1)</f>
        <v>1</v>
      </c>
      <c r="I179" s="1" t="n">
        <f aca="false">IF(F179="",1,IFERROR(5-CEILING(percentrank.inc($F$5:$F$604,F179)*4,1),1))</f>
        <v>1</v>
      </c>
      <c r="J179" s="1" t="str">
        <f aca="false">IF(AND(I179&gt;=3,G179&gt;=3,H179&gt;=3),"Champions",IF(AND(I179&gt;=3,G179&lt;=2),"New / Promising",IF(AND(I179&lt;=2,G179&gt;=3,H179&gt;=3),"At Risk (High Value)",IF(AND(I179&lt;=2,G179&lt;=2),"Lost / Dormant","Regular"))))</f>
        <v>Lost / Dormant</v>
      </c>
    </row>
    <row r="180" customFormat="false" ht="15" hidden="false" customHeight="true" outlineLevel="0" collapsed="false">
      <c r="A180" s="1" t="str">
        <f aca="false">Customers!A177</f>
        <v>CUST00176</v>
      </c>
      <c r="B180" s="1" t="str">
        <f aca="false">Customers!B177&amp;" "&amp;Customers!C177</f>
        <v>Sophia Miller</v>
      </c>
      <c r="C180" s="1" t="n">
        <f aca="false">COUNTIFS(Orders!$B$2:$B$8001,A180,Orders!$E$2:$E$8001,"Delivered")+COUNTIFS(Orders!$B$2:$B$8001,A180,Orders!$E$2:$E$8001,"Returned")</f>
        <v>15</v>
      </c>
      <c r="D180" s="9" t="n">
        <f aca="false">SUMIFS(Orders!$H$2:$H$8001,Orders!$B$2:$B$8001,A180,Orders!$E$2:$E$8001,"Delivered")+SUMIFS(Orders!$H$2:$H$8001,Orders!$B$2:$B$8001,A180,Orders!$E$2:$E$8001,"Returned")</f>
        <v>82860.12</v>
      </c>
      <c r="E180" s="1" t="str">
        <f aca="false">IFERROR(maxifs(Orders!$C$2:$C$8001,Orders!$B$2:$B$8001,A180),"")</f>
        <v/>
      </c>
      <c r="F180" s="9" t="str">
        <f aca="false">IF(E180="","",MAX(Orders!$C$2:$C$8001)-E180)</f>
        <v/>
      </c>
      <c r="G180" s="1" t="n">
        <f aca="false">IFERROR(CEILING(percentrank.inc($C$5:$C$604,C180)*4,1),1)</f>
        <v>1</v>
      </c>
      <c r="H180" s="1" t="n">
        <f aca="false">IFERROR(CEILING(percentrank.inc($D$5:$D$604,D180)*4,1),1)</f>
        <v>1</v>
      </c>
      <c r="I180" s="1" t="n">
        <f aca="false">IF(F180="",1,IFERROR(5-CEILING(percentrank.inc($F$5:$F$604,F180)*4,1),1))</f>
        <v>1</v>
      </c>
      <c r="J180" s="1" t="str">
        <f aca="false">IF(AND(I180&gt;=3,G180&gt;=3,H180&gt;=3),"Champions",IF(AND(I180&gt;=3,G180&lt;=2),"New / Promising",IF(AND(I180&lt;=2,G180&gt;=3,H180&gt;=3),"At Risk (High Value)",IF(AND(I180&lt;=2,G180&lt;=2),"Lost / Dormant","Regular"))))</f>
        <v>Lost / Dormant</v>
      </c>
    </row>
    <row r="181" customFormat="false" ht="15" hidden="false" customHeight="true" outlineLevel="0" collapsed="false">
      <c r="A181" s="1" t="str">
        <f aca="false">Customers!A178</f>
        <v>CUST00177</v>
      </c>
      <c r="B181" s="1" t="str">
        <f aca="false">Customers!B178&amp;" "&amp;Customers!C178</f>
        <v>Kiara White</v>
      </c>
      <c r="C181" s="1" t="n">
        <f aca="false">COUNTIFS(Orders!$B$2:$B$8001,A181,Orders!$E$2:$E$8001,"Delivered")+COUNTIFS(Orders!$B$2:$B$8001,A181,Orders!$E$2:$E$8001,"Returned")</f>
        <v>1</v>
      </c>
      <c r="D181" s="9" t="n">
        <f aca="false">SUMIFS(Orders!$H$2:$H$8001,Orders!$B$2:$B$8001,A181,Orders!$E$2:$E$8001,"Delivered")+SUMIFS(Orders!$H$2:$H$8001,Orders!$B$2:$B$8001,A181,Orders!$E$2:$E$8001,"Returned")</f>
        <v>1495.51</v>
      </c>
      <c r="E181" s="1" t="str">
        <f aca="false">IFERROR(maxifs(Orders!$C$2:$C$8001,Orders!$B$2:$B$8001,A181),"")</f>
        <v/>
      </c>
      <c r="F181" s="9" t="str">
        <f aca="false">IF(E181="","",MAX(Orders!$C$2:$C$8001)-E181)</f>
        <v/>
      </c>
      <c r="G181" s="1" t="n">
        <f aca="false">IFERROR(CEILING(percentrank.inc($C$5:$C$604,C181)*4,1),1)</f>
        <v>1</v>
      </c>
      <c r="H181" s="1" t="n">
        <f aca="false">IFERROR(CEILING(percentrank.inc($D$5:$D$604,D181)*4,1),1)</f>
        <v>1</v>
      </c>
      <c r="I181" s="1" t="n">
        <f aca="false">IF(F181="",1,IFERROR(5-CEILING(percentrank.inc($F$5:$F$604,F181)*4,1),1))</f>
        <v>1</v>
      </c>
      <c r="J181" s="1" t="str">
        <f aca="false">IF(AND(I181&gt;=3,G181&gt;=3,H181&gt;=3),"Champions",IF(AND(I181&gt;=3,G181&lt;=2),"New / Promising",IF(AND(I181&lt;=2,G181&gt;=3,H181&gt;=3),"At Risk (High Value)",IF(AND(I181&lt;=2,G181&lt;=2),"Lost / Dormant","Regular"))))</f>
        <v>Lost / Dormant</v>
      </c>
    </row>
    <row r="182" customFormat="false" ht="15" hidden="false" customHeight="true" outlineLevel="0" collapsed="false">
      <c r="A182" s="1" t="str">
        <f aca="false">Customers!A179</f>
        <v>CUST00178</v>
      </c>
      <c r="B182" s="1" t="str">
        <f aca="false">Customers!B179&amp;" "&amp;Customers!C179</f>
        <v>Liam Thompson</v>
      </c>
      <c r="C182" s="1" t="n">
        <f aca="false">COUNTIFS(Orders!$B$2:$B$8001,A182,Orders!$E$2:$E$8001,"Delivered")+COUNTIFS(Orders!$B$2:$B$8001,A182,Orders!$E$2:$E$8001,"Returned")</f>
        <v>21</v>
      </c>
      <c r="D182" s="9" t="n">
        <f aca="false">SUMIFS(Orders!$H$2:$H$8001,Orders!$B$2:$B$8001,A182,Orders!$E$2:$E$8001,"Delivered")+SUMIFS(Orders!$H$2:$H$8001,Orders!$B$2:$B$8001,A182,Orders!$E$2:$E$8001,"Returned")</f>
        <v>118490.11</v>
      </c>
      <c r="E182" s="1" t="str">
        <f aca="false">IFERROR(maxifs(Orders!$C$2:$C$8001,Orders!$B$2:$B$8001,A182),"")</f>
        <v/>
      </c>
      <c r="F182" s="9" t="str">
        <f aca="false">IF(E182="","",MAX(Orders!$C$2:$C$8001)-E182)</f>
        <v/>
      </c>
      <c r="G182" s="1" t="n">
        <f aca="false">IFERROR(CEILING(percentrank.inc($C$5:$C$604,C182)*4,1),1)</f>
        <v>1</v>
      </c>
      <c r="H182" s="1" t="n">
        <f aca="false">IFERROR(CEILING(percentrank.inc($D$5:$D$604,D182)*4,1),1)</f>
        <v>1</v>
      </c>
      <c r="I182" s="1" t="n">
        <f aca="false">IF(F182="",1,IFERROR(5-CEILING(percentrank.inc($F$5:$F$604,F182)*4,1),1))</f>
        <v>1</v>
      </c>
      <c r="J182" s="1" t="str">
        <f aca="false">IF(AND(I182&gt;=3,G182&gt;=3,H182&gt;=3),"Champions",IF(AND(I182&gt;=3,G182&lt;=2),"New / Promising",IF(AND(I182&lt;=2,G182&gt;=3,H182&gt;=3),"At Risk (High Value)",IF(AND(I182&lt;=2,G182&lt;=2),"Lost / Dormant","Regular"))))</f>
        <v>Lost / Dormant</v>
      </c>
    </row>
    <row r="183" customFormat="false" ht="15" hidden="false" customHeight="true" outlineLevel="0" collapsed="false">
      <c r="A183" s="1" t="str">
        <f aca="false">Customers!A180</f>
        <v>CUST00179</v>
      </c>
      <c r="B183" s="1" t="str">
        <f aca="false">Customers!B180&amp;" "&amp;Customers!C180</f>
        <v>Aditya Martinez</v>
      </c>
      <c r="C183" s="1" t="n">
        <f aca="false">COUNTIFS(Orders!$B$2:$B$8001,A183,Orders!$E$2:$E$8001,"Delivered")+COUNTIFS(Orders!$B$2:$B$8001,A183,Orders!$E$2:$E$8001,"Returned")</f>
        <v>5</v>
      </c>
      <c r="D183" s="9" t="n">
        <f aca="false">SUMIFS(Orders!$H$2:$H$8001,Orders!$B$2:$B$8001,A183,Orders!$E$2:$E$8001,"Delivered")+SUMIFS(Orders!$H$2:$H$8001,Orders!$B$2:$B$8001,A183,Orders!$E$2:$E$8001,"Returned")</f>
        <v>38054.32</v>
      </c>
      <c r="E183" s="1" t="str">
        <f aca="false">IFERROR(maxifs(Orders!$C$2:$C$8001,Orders!$B$2:$B$8001,A183),"")</f>
        <v/>
      </c>
      <c r="F183" s="9" t="str">
        <f aca="false">IF(E183="","",MAX(Orders!$C$2:$C$8001)-E183)</f>
        <v/>
      </c>
      <c r="G183" s="1" t="n">
        <f aca="false">IFERROR(CEILING(percentrank.inc($C$5:$C$604,C183)*4,1),1)</f>
        <v>1</v>
      </c>
      <c r="H183" s="1" t="n">
        <f aca="false">IFERROR(CEILING(percentrank.inc($D$5:$D$604,D183)*4,1),1)</f>
        <v>1</v>
      </c>
      <c r="I183" s="1" t="n">
        <f aca="false">IF(F183="",1,IFERROR(5-CEILING(percentrank.inc($F$5:$F$604,F183)*4,1),1))</f>
        <v>1</v>
      </c>
      <c r="J183" s="1" t="str">
        <f aca="false">IF(AND(I183&gt;=3,G183&gt;=3,H183&gt;=3),"Champions",IF(AND(I183&gt;=3,G183&lt;=2),"New / Promising",IF(AND(I183&lt;=2,G183&gt;=3,H183&gt;=3),"At Risk (High Value)",IF(AND(I183&lt;=2,G183&lt;=2),"Lost / Dormant","Regular"))))</f>
        <v>Lost / Dormant</v>
      </c>
    </row>
    <row r="184" customFormat="false" ht="15" hidden="false" customHeight="true" outlineLevel="0" collapsed="false">
      <c r="A184" s="1" t="str">
        <f aca="false">Customers!A181</f>
        <v>CUST00180</v>
      </c>
      <c r="B184" s="1" t="str">
        <f aca="false">Customers!B181&amp;" "&amp;Customers!C181</f>
        <v>Patricia Thomas</v>
      </c>
      <c r="C184" s="1" t="n">
        <f aca="false">COUNTIFS(Orders!$B$2:$B$8001,A184,Orders!$E$2:$E$8001,"Delivered")+COUNTIFS(Orders!$B$2:$B$8001,A184,Orders!$E$2:$E$8001,"Returned")</f>
        <v>4</v>
      </c>
      <c r="D184" s="9" t="n">
        <f aca="false">SUMIFS(Orders!$H$2:$H$8001,Orders!$B$2:$B$8001,A184,Orders!$E$2:$E$8001,"Delivered")+SUMIFS(Orders!$H$2:$H$8001,Orders!$B$2:$B$8001,A184,Orders!$E$2:$E$8001,"Returned")</f>
        <v>26168.01</v>
      </c>
      <c r="E184" s="1" t="str">
        <f aca="false">IFERROR(maxifs(Orders!$C$2:$C$8001,Orders!$B$2:$B$8001,A184),"")</f>
        <v/>
      </c>
      <c r="F184" s="9" t="str">
        <f aca="false">IF(E184="","",MAX(Orders!$C$2:$C$8001)-E184)</f>
        <v/>
      </c>
      <c r="G184" s="1" t="n">
        <f aca="false">IFERROR(CEILING(percentrank.inc($C$5:$C$604,C184)*4,1),1)</f>
        <v>1</v>
      </c>
      <c r="H184" s="1" t="n">
        <f aca="false">IFERROR(CEILING(percentrank.inc($D$5:$D$604,D184)*4,1),1)</f>
        <v>1</v>
      </c>
      <c r="I184" s="1" t="n">
        <f aca="false">IF(F184="",1,IFERROR(5-CEILING(percentrank.inc($F$5:$F$604,F184)*4,1),1))</f>
        <v>1</v>
      </c>
      <c r="J184" s="1" t="str">
        <f aca="false">IF(AND(I184&gt;=3,G184&gt;=3,H184&gt;=3),"Champions",IF(AND(I184&gt;=3,G184&lt;=2),"New / Promising",IF(AND(I184&lt;=2,G184&gt;=3,H184&gt;=3),"At Risk (High Value)",IF(AND(I184&lt;=2,G184&lt;=2),"Lost / Dormant","Regular"))))</f>
        <v>Lost / Dormant</v>
      </c>
    </row>
    <row r="185" customFormat="false" ht="15" hidden="false" customHeight="true" outlineLevel="0" collapsed="false">
      <c r="A185" s="1" t="str">
        <f aca="false">Customers!A182</f>
        <v>CUST00181</v>
      </c>
      <c r="B185" s="1" t="str">
        <f aca="false">Customers!B182&amp;" "&amp;Customers!C182</f>
        <v>Richard Reddy</v>
      </c>
      <c r="C185" s="1" t="n">
        <f aca="false">COUNTIFS(Orders!$B$2:$B$8001,A185,Orders!$E$2:$E$8001,"Delivered")+COUNTIFS(Orders!$B$2:$B$8001,A185,Orders!$E$2:$E$8001,"Returned")</f>
        <v>2</v>
      </c>
      <c r="D185" s="9" t="n">
        <f aca="false">SUMIFS(Orders!$H$2:$H$8001,Orders!$B$2:$B$8001,A185,Orders!$E$2:$E$8001,"Delivered")+SUMIFS(Orders!$H$2:$H$8001,Orders!$B$2:$B$8001,A185,Orders!$E$2:$E$8001,"Returned")</f>
        <v>1335.41</v>
      </c>
      <c r="E185" s="1" t="str">
        <f aca="false">IFERROR(maxifs(Orders!$C$2:$C$8001,Orders!$B$2:$B$8001,A185),"")</f>
        <v/>
      </c>
      <c r="F185" s="9" t="str">
        <f aca="false">IF(E185="","",MAX(Orders!$C$2:$C$8001)-E185)</f>
        <v/>
      </c>
      <c r="G185" s="1" t="n">
        <f aca="false">IFERROR(CEILING(percentrank.inc($C$5:$C$604,C185)*4,1),1)</f>
        <v>1</v>
      </c>
      <c r="H185" s="1" t="n">
        <f aca="false">IFERROR(CEILING(percentrank.inc($D$5:$D$604,D185)*4,1),1)</f>
        <v>1</v>
      </c>
      <c r="I185" s="1" t="n">
        <f aca="false">IF(F185="",1,IFERROR(5-CEILING(percentrank.inc($F$5:$F$604,F185)*4,1),1))</f>
        <v>1</v>
      </c>
      <c r="J185" s="1" t="str">
        <f aca="false">IF(AND(I185&gt;=3,G185&gt;=3,H185&gt;=3),"Champions",IF(AND(I185&gt;=3,G185&lt;=2),"New / Promising",IF(AND(I185&lt;=2,G185&gt;=3,H185&gt;=3),"At Risk (High Value)",IF(AND(I185&lt;=2,G185&lt;=2),"Lost / Dormant","Regular"))))</f>
        <v>Lost / Dormant</v>
      </c>
    </row>
    <row r="186" customFormat="false" ht="15" hidden="false" customHeight="true" outlineLevel="0" collapsed="false">
      <c r="A186" s="1" t="str">
        <f aca="false">Customers!A183</f>
        <v>CUST00182</v>
      </c>
      <c r="B186" s="1" t="str">
        <f aca="false">Customers!B183&amp;" "&amp;Customers!C183</f>
        <v>Michael Brown</v>
      </c>
      <c r="C186" s="1" t="n">
        <f aca="false">COUNTIFS(Orders!$B$2:$B$8001,A186,Orders!$E$2:$E$8001,"Delivered")+COUNTIFS(Orders!$B$2:$B$8001,A186,Orders!$E$2:$E$8001,"Returned")</f>
        <v>2</v>
      </c>
      <c r="D186" s="9" t="n">
        <f aca="false">SUMIFS(Orders!$H$2:$H$8001,Orders!$B$2:$B$8001,A186,Orders!$E$2:$E$8001,"Delivered")+SUMIFS(Orders!$H$2:$H$8001,Orders!$B$2:$B$8001,A186,Orders!$E$2:$E$8001,"Returned")</f>
        <v>11254.31</v>
      </c>
      <c r="E186" s="1" t="str">
        <f aca="false">IFERROR(maxifs(Orders!$C$2:$C$8001,Orders!$B$2:$B$8001,A186),"")</f>
        <v/>
      </c>
      <c r="F186" s="9" t="str">
        <f aca="false">IF(E186="","",MAX(Orders!$C$2:$C$8001)-E186)</f>
        <v/>
      </c>
      <c r="G186" s="1" t="n">
        <f aca="false">IFERROR(CEILING(percentrank.inc($C$5:$C$604,C186)*4,1),1)</f>
        <v>1</v>
      </c>
      <c r="H186" s="1" t="n">
        <f aca="false">IFERROR(CEILING(percentrank.inc($D$5:$D$604,D186)*4,1),1)</f>
        <v>1</v>
      </c>
      <c r="I186" s="1" t="n">
        <f aca="false">IF(F186="",1,IFERROR(5-CEILING(percentrank.inc($F$5:$F$604,F186)*4,1),1))</f>
        <v>1</v>
      </c>
      <c r="J186" s="1" t="str">
        <f aca="false">IF(AND(I186&gt;=3,G186&gt;=3,H186&gt;=3),"Champions",IF(AND(I186&gt;=3,G186&lt;=2),"New / Promising",IF(AND(I186&lt;=2,G186&gt;=3,H186&gt;=3),"At Risk (High Value)",IF(AND(I186&lt;=2,G186&lt;=2),"Lost / Dormant","Regular"))))</f>
        <v>Lost / Dormant</v>
      </c>
    </row>
    <row r="187" customFormat="false" ht="15" hidden="false" customHeight="true" outlineLevel="0" collapsed="false">
      <c r="A187" s="1" t="str">
        <f aca="false">Customers!A184</f>
        <v>CUST00183</v>
      </c>
      <c r="B187" s="1" t="str">
        <f aca="false">Customers!B184&amp;" "&amp;Customers!C184</f>
        <v>Lucas Thomas</v>
      </c>
      <c r="C187" s="1" t="n">
        <f aca="false">COUNTIFS(Orders!$B$2:$B$8001,A187,Orders!$E$2:$E$8001,"Delivered")+COUNTIFS(Orders!$B$2:$B$8001,A187,Orders!$E$2:$E$8001,"Returned")</f>
        <v>5</v>
      </c>
      <c r="D187" s="9" t="n">
        <f aca="false">SUMIFS(Orders!$H$2:$H$8001,Orders!$B$2:$B$8001,A187,Orders!$E$2:$E$8001,"Delivered")+SUMIFS(Orders!$H$2:$H$8001,Orders!$B$2:$B$8001,A187,Orders!$E$2:$E$8001,"Returned")</f>
        <v>61331.79</v>
      </c>
      <c r="E187" s="1" t="str">
        <f aca="false">IFERROR(maxifs(Orders!$C$2:$C$8001,Orders!$B$2:$B$8001,A187),"")</f>
        <v/>
      </c>
      <c r="F187" s="9" t="str">
        <f aca="false">IF(E187="","",MAX(Orders!$C$2:$C$8001)-E187)</f>
        <v/>
      </c>
      <c r="G187" s="1" t="n">
        <f aca="false">IFERROR(CEILING(percentrank.inc($C$5:$C$604,C187)*4,1),1)</f>
        <v>1</v>
      </c>
      <c r="H187" s="1" t="n">
        <f aca="false">IFERROR(CEILING(percentrank.inc($D$5:$D$604,D187)*4,1),1)</f>
        <v>1</v>
      </c>
      <c r="I187" s="1" t="n">
        <f aca="false">IF(F187="",1,IFERROR(5-CEILING(percentrank.inc($F$5:$F$604,F187)*4,1),1))</f>
        <v>1</v>
      </c>
      <c r="J187" s="1" t="str">
        <f aca="false">IF(AND(I187&gt;=3,G187&gt;=3,H187&gt;=3),"Champions",IF(AND(I187&gt;=3,G187&lt;=2),"New / Promising",IF(AND(I187&lt;=2,G187&gt;=3,H187&gt;=3),"At Risk (High Value)",IF(AND(I187&lt;=2,G187&lt;=2),"Lost / Dormant","Regular"))))</f>
        <v>Lost / Dormant</v>
      </c>
    </row>
    <row r="188" customFormat="false" ht="15" hidden="false" customHeight="true" outlineLevel="0" collapsed="false">
      <c r="A188" s="1" t="str">
        <f aca="false">Customers!A185</f>
        <v>CUST00184</v>
      </c>
      <c r="B188" s="1" t="str">
        <f aca="false">Customers!B185&amp;" "&amp;Customers!C185</f>
        <v>Ayaan Thompson</v>
      </c>
      <c r="C188" s="1" t="n">
        <f aca="false">COUNTIFS(Orders!$B$2:$B$8001,A188,Orders!$E$2:$E$8001,"Delivered")+COUNTIFS(Orders!$B$2:$B$8001,A188,Orders!$E$2:$E$8001,"Returned")</f>
        <v>14</v>
      </c>
      <c r="D188" s="9" t="n">
        <f aca="false">SUMIFS(Orders!$H$2:$H$8001,Orders!$B$2:$B$8001,A188,Orders!$E$2:$E$8001,"Delivered")+SUMIFS(Orders!$H$2:$H$8001,Orders!$B$2:$B$8001,A188,Orders!$E$2:$E$8001,"Returned")</f>
        <v>92177.92</v>
      </c>
      <c r="E188" s="1" t="str">
        <f aca="false">IFERROR(maxifs(Orders!$C$2:$C$8001,Orders!$B$2:$B$8001,A188),"")</f>
        <v/>
      </c>
      <c r="F188" s="9" t="str">
        <f aca="false">IF(E188="","",MAX(Orders!$C$2:$C$8001)-E188)</f>
        <v/>
      </c>
      <c r="G188" s="1" t="n">
        <f aca="false">IFERROR(CEILING(percentrank.inc($C$5:$C$604,C188)*4,1),1)</f>
        <v>1</v>
      </c>
      <c r="H188" s="1" t="n">
        <f aca="false">IFERROR(CEILING(percentrank.inc($D$5:$D$604,D188)*4,1),1)</f>
        <v>1</v>
      </c>
      <c r="I188" s="1" t="n">
        <f aca="false">IF(F188="",1,IFERROR(5-CEILING(percentrank.inc($F$5:$F$604,F188)*4,1),1))</f>
        <v>1</v>
      </c>
      <c r="J188" s="1" t="str">
        <f aca="false">IF(AND(I188&gt;=3,G188&gt;=3,H188&gt;=3),"Champions",IF(AND(I188&gt;=3,G188&lt;=2),"New / Promising",IF(AND(I188&lt;=2,G188&gt;=3,H188&gt;=3),"At Risk (High Value)",IF(AND(I188&lt;=2,G188&lt;=2),"Lost / Dormant","Regular"))))</f>
        <v>Lost / Dormant</v>
      </c>
    </row>
    <row r="189" customFormat="false" ht="15" hidden="false" customHeight="true" outlineLevel="0" collapsed="false">
      <c r="A189" s="1" t="str">
        <f aca="false">Customers!A186</f>
        <v>CUST00185</v>
      </c>
      <c r="B189" s="1" t="str">
        <f aca="false">Customers!B186&amp;" "&amp;Customers!C186</f>
        <v>Vihaan Anderson</v>
      </c>
      <c r="C189" s="1" t="n">
        <f aca="false">COUNTIFS(Orders!$B$2:$B$8001,A189,Orders!$E$2:$E$8001,"Delivered")+COUNTIFS(Orders!$B$2:$B$8001,A189,Orders!$E$2:$E$8001,"Returned")</f>
        <v>5</v>
      </c>
      <c r="D189" s="9" t="n">
        <f aca="false">SUMIFS(Orders!$H$2:$H$8001,Orders!$B$2:$B$8001,A189,Orders!$E$2:$E$8001,"Delivered")+SUMIFS(Orders!$H$2:$H$8001,Orders!$B$2:$B$8001,A189,Orders!$E$2:$E$8001,"Returned")</f>
        <v>20667.35</v>
      </c>
      <c r="E189" s="1" t="str">
        <f aca="false">IFERROR(maxifs(Orders!$C$2:$C$8001,Orders!$B$2:$B$8001,A189),"")</f>
        <v/>
      </c>
      <c r="F189" s="9" t="str">
        <f aca="false">IF(E189="","",MAX(Orders!$C$2:$C$8001)-E189)</f>
        <v/>
      </c>
      <c r="G189" s="1" t="n">
        <f aca="false">IFERROR(CEILING(percentrank.inc($C$5:$C$604,C189)*4,1),1)</f>
        <v>1</v>
      </c>
      <c r="H189" s="1" t="n">
        <f aca="false">IFERROR(CEILING(percentrank.inc($D$5:$D$604,D189)*4,1),1)</f>
        <v>1</v>
      </c>
      <c r="I189" s="1" t="n">
        <f aca="false">IF(F189="",1,IFERROR(5-CEILING(percentrank.inc($F$5:$F$604,F189)*4,1),1))</f>
        <v>1</v>
      </c>
      <c r="J189" s="1" t="str">
        <f aca="false">IF(AND(I189&gt;=3,G189&gt;=3,H189&gt;=3),"Champions",IF(AND(I189&gt;=3,G189&lt;=2),"New / Promising",IF(AND(I189&lt;=2,G189&gt;=3,H189&gt;=3),"At Risk (High Value)",IF(AND(I189&lt;=2,G189&lt;=2),"Lost / Dormant","Regular"))))</f>
        <v>Lost / Dormant</v>
      </c>
    </row>
    <row r="190" customFormat="false" ht="15" hidden="false" customHeight="true" outlineLevel="0" collapsed="false">
      <c r="A190" s="1" t="str">
        <f aca="false">Customers!A187</f>
        <v>CUST00186</v>
      </c>
      <c r="B190" s="1" t="str">
        <f aca="false">Customers!B187&amp;" "&amp;Customers!C187</f>
        <v>Isabella Lewis</v>
      </c>
      <c r="C190" s="1" t="n">
        <f aca="false">COUNTIFS(Orders!$B$2:$B$8001,A190,Orders!$E$2:$E$8001,"Delivered")+COUNTIFS(Orders!$B$2:$B$8001,A190,Orders!$E$2:$E$8001,"Returned")</f>
        <v>7</v>
      </c>
      <c r="D190" s="9" t="n">
        <f aca="false">SUMIFS(Orders!$H$2:$H$8001,Orders!$B$2:$B$8001,A190,Orders!$E$2:$E$8001,"Delivered")+SUMIFS(Orders!$H$2:$H$8001,Orders!$B$2:$B$8001,A190,Orders!$E$2:$E$8001,"Returned")</f>
        <v>51342.92</v>
      </c>
      <c r="E190" s="1" t="str">
        <f aca="false">IFERROR(maxifs(Orders!$C$2:$C$8001,Orders!$B$2:$B$8001,A190),"")</f>
        <v/>
      </c>
      <c r="F190" s="9" t="str">
        <f aca="false">IF(E190="","",MAX(Orders!$C$2:$C$8001)-E190)</f>
        <v/>
      </c>
      <c r="G190" s="1" t="n">
        <f aca="false">IFERROR(CEILING(percentrank.inc($C$5:$C$604,C190)*4,1),1)</f>
        <v>1</v>
      </c>
      <c r="H190" s="1" t="n">
        <f aca="false">IFERROR(CEILING(percentrank.inc($D$5:$D$604,D190)*4,1),1)</f>
        <v>1</v>
      </c>
      <c r="I190" s="1" t="n">
        <f aca="false">IF(F190="",1,IFERROR(5-CEILING(percentrank.inc($F$5:$F$604,F190)*4,1),1))</f>
        <v>1</v>
      </c>
      <c r="J190" s="1" t="str">
        <f aca="false">IF(AND(I190&gt;=3,G190&gt;=3,H190&gt;=3),"Champions",IF(AND(I190&gt;=3,G190&lt;=2),"New / Promising",IF(AND(I190&lt;=2,G190&gt;=3,H190&gt;=3),"At Risk (High Value)",IF(AND(I190&lt;=2,G190&lt;=2),"Lost / Dormant","Regular"))))</f>
        <v>Lost / Dormant</v>
      </c>
    </row>
    <row r="191" customFormat="false" ht="15" hidden="false" customHeight="true" outlineLevel="0" collapsed="false">
      <c r="A191" s="1" t="str">
        <f aca="false">Customers!A188</f>
        <v>CUST00187</v>
      </c>
      <c r="B191" s="1" t="str">
        <f aca="false">Customers!B188&amp;" "&amp;Customers!C188</f>
        <v>Ishaan Young</v>
      </c>
      <c r="C191" s="1" t="n">
        <f aca="false">COUNTIFS(Orders!$B$2:$B$8001,A191,Orders!$E$2:$E$8001,"Delivered")+COUNTIFS(Orders!$B$2:$B$8001,A191,Orders!$E$2:$E$8001,"Returned")</f>
        <v>3</v>
      </c>
      <c r="D191" s="9" t="n">
        <f aca="false">SUMIFS(Orders!$H$2:$H$8001,Orders!$B$2:$B$8001,A191,Orders!$E$2:$E$8001,"Delivered")+SUMIFS(Orders!$H$2:$H$8001,Orders!$B$2:$B$8001,A191,Orders!$E$2:$E$8001,"Returned")</f>
        <v>13936.59</v>
      </c>
      <c r="E191" s="1" t="str">
        <f aca="false">IFERROR(maxifs(Orders!$C$2:$C$8001,Orders!$B$2:$B$8001,A191),"")</f>
        <v/>
      </c>
      <c r="F191" s="9" t="str">
        <f aca="false">IF(E191="","",MAX(Orders!$C$2:$C$8001)-E191)</f>
        <v/>
      </c>
      <c r="G191" s="1" t="n">
        <f aca="false">IFERROR(CEILING(percentrank.inc($C$5:$C$604,C191)*4,1),1)</f>
        <v>1</v>
      </c>
      <c r="H191" s="1" t="n">
        <f aca="false">IFERROR(CEILING(percentrank.inc($D$5:$D$604,D191)*4,1),1)</f>
        <v>1</v>
      </c>
      <c r="I191" s="1" t="n">
        <f aca="false">IF(F191="",1,IFERROR(5-CEILING(percentrank.inc($F$5:$F$604,F191)*4,1),1))</f>
        <v>1</v>
      </c>
      <c r="J191" s="1" t="str">
        <f aca="false">IF(AND(I191&gt;=3,G191&gt;=3,H191&gt;=3),"Champions",IF(AND(I191&gt;=3,G191&lt;=2),"New / Promising",IF(AND(I191&lt;=2,G191&gt;=3,H191&gt;=3),"At Risk (High Value)",IF(AND(I191&lt;=2,G191&lt;=2),"Lost / Dormant","Regular"))))</f>
        <v>Lost / Dormant</v>
      </c>
    </row>
    <row r="192" customFormat="false" ht="15" hidden="false" customHeight="true" outlineLevel="0" collapsed="false">
      <c r="A192" s="1" t="str">
        <f aca="false">Customers!A189</f>
        <v>CUST00188</v>
      </c>
      <c r="B192" s="1" t="str">
        <f aca="false">Customers!B189&amp;" "&amp;Customers!C189</f>
        <v>Susan Miller</v>
      </c>
      <c r="C192" s="1" t="n">
        <f aca="false">COUNTIFS(Orders!$B$2:$B$8001,A192,Orders!$E$2:$E$8001,"Delivered")+COUNTIFS(Orders!$B$2:$B$8001,A192,Orders!$E$2:$E$8001,"Returned")</f>
        <v>1</v>
      </c>
      <c r="D192" s="9" t="n">
        <f aca="false">SUMIFS(Orders!$H$2:$H$8001,Orders!$B$2:$B$8001,A192,Orders!$E$2:$E$8001,"Delivered")+SUMIFS(Orders!$H$2:$H$8001,Orders!$B$2:$B$8001,A192,Orders!$E$2:$E$8001,"Returned")</f>
        <v>3157.13</v>
      </c>
      <c r="E192" s="1" t="str">
        <f aca="false">IFERROR(maxifs(Orders!$C$2:$C$8001,Orders!$B$2:$B$8001,A192),"")</f>
        <v/>
      </c>
      <c r="F192" s="9" t="str">
        <f aca="false">IF(E192="","",MAX(Orders!$C$2:$C$8001)-E192)</f>
        <v/>
      </c>
      <c r="G192" s="1" t="n">
        <f aca="false">IFERROR(CEILING(percentrank.inc($C$5:$C$604,C192)*4,1),1)</f>
        <v>1</v>
      </c>
      <c r="H192" s="1" t="n">
        <f aca="false">IFERROR(CEILING(percentrank.inc($D$5:$D$604,D192)*4,1),1)</f>
        <v>1</v>
      </c>
      <c r="I192" s="1" t="n">
        <f aca="false">IF(F192="",1,IFERROR(5-CEILING(percentrank.inc($F$5:$F$604,F192)*4,1),1))</f>
        <v>1</v>
      </c>
      <c r="J192" s="1" t="str">
        <f aca="false">IF(AND(I192&gt;=3,G192&gt;=3,H192&gt;=3),"Champions",IF(AND(I192&gt;=3,G192&lt;=2),"New / Promising",IF(AND(I192&lt;=2,G192&gt;=3,H192&gt;=3),"At Risk (High Value)",IF(AND(I192&lt;=2,G192&lt;=2),"Lost / Dormant","Regular"))))</f>
        <v>Lost / Dormant</v>
      </c>
    </row>
    <row r="193" customFormat="false" ht="15" hidden="false" customHeight="true" outlineLevel="0" collapsed="false">
      <c r="A193" s="1" t="str">
        <f aca="false">Customers!A190</f>
        <v>CUST00189</v>
      </c>
      <c r="B193" s="1" t="str">
        <f aca="false">Customers!B190&amp;" "&amp;Customers!C190</f>
        <v>Robert Garcia</v>
      </c>
      <c r="C193" s="1" t="n">
        <f aca="false">COUNTIFS(Orders!$B$2:$B$8001,A193,Orders!$E$2:$E$8001,"Delivered")+COUNTIFS(Orders!$B$2:$B$8001,A193,Orders!$E$2:$E$8001,"Returned")</f>
        <v>6</v>
      </c>
      <c r="D193" s="9" t="n">
        <f aca="false">SUMIFS(Orders!$H$2:$H$8001,Orders!$B$2:$B$8001,A193,Orders!$E$2:$E$8001,"Delivered")+SUMIFS(Orders!$H$2:$H$8001,Orders!$B$2:$B$8001,A193,Orders!$E$2:$E$8001,"Returned")</f>
        <v>37172.37</v>
      </c>
      <c r="E193" s="1" t="str">
        <f aca="false">IFERROR(maxifs(Orders!$C$2:$C$8001,Orders!$B$2:$B$8001,A193),"")</f>
        <v/>
      </c>
      <c r="F193" s="9" t="str">
        <f aca="false">IF(E193="","",MAX(Orders!$C$2:$C$8001)-E193)</f>
        <v/>
      </c>
      <c r="G193" s="1" t="n">
        <f aca="false">IFERROR(CEILING(percentrank.inc($C$5:$C$604,C193)*4,1),1)</f>
        <v>1</v>
      </c>
      <c r="H193" s="1" t="n">
        <f aca="false">IFERROR(CEILING(percentrank.inc($D$5:$D$604,D193)*4,1),1)</f>
        <v>1</v>
      </c>
      <c r="I193" s="1" t="n">
        <f aca="false">IF(F193="",1,IFERROR(5-CEILING(percentrank.inc($F$5:$F$604,F193)*4,1),1))</f>
        <v>1</v>
      </c>
      <c r="J193" s="1" t="str">
        <f aca="false">IF(AND(I193&gt;=3,G193&gt;=3,H193&gt;=3),"Champions",IF(AND(I193&gt;=3,G193&lt;=2),"New / Promising",IF(AND(I193&lt;=2,G193&gt;=3,H193&gt;=3),"At Risk (High Value)",IF(AND(I193&lt;=2,G193&lt;=2),"Lost / Dormant","Regular"))))</f>
        <v>Lost / Dormant</v>
      </c>
    </row>
    <row r="194" customFormat="false" ht="15" hidden="false" customHeight="true" outlineLevel="0" collapsed="false">
      <c r="A194" s="1" t="str">
        <f aca="false">Customers!A191</f>
        <v>CUST00190</v>
      </c>
      <c r="B194" s="1" t="str">
        <f aca="false">Customers!B191&amp;" "&amp;Customers!C191</f>
        <v>Sophia Martin</v>
      </c>
      <c r="C194" s="1" t="n">
        <f aca="false">COUNTIFS(Orders!$B$2:$B$8001,A194,Orders!$E$2:$E$8001,"Delivered")+COUNTIFS(Orders!$B$2:$B$8001,A194,Orders!$E$2:$E$8001,"Returned")</f>
        <v>4</v>
      </c>
      <c r="D194" s="9" t="n">
        <f aca="false">SUMIFS(Orders!$H$2:$H$8001,Orders!$B$2:$B$8001,A194,Orders!$E$2:$E$8001,"Delivered")+SUMIFS(Orders!$H$2:$H$8001,Orders!$B$2:$B$8001,A194,Orders!$E$2:$E$8001,"Returned")</f>
        <v>8118.38</v>
      </c>
      <c r="E194" s="1" t="str">
        <f aca="false">IFERROR(maxifs(Orders!$C$2:$C$8001,Orders!$B$2:$B$8001,A194),"")</f>
        <v/>
      </c>
      <c r="F194" s="9" t="str">
        <f aca="false">IF(E194="","",MAX(Orders!$C$2:$C$8001)-E194)</f>
        <v/>
      </c>
      <c r="G194" s="1" t="n">
        <f aca="false">IFERROR(CEILING(percentrank.inc($C$5:$C$604,C194)*4,1),1)</f>
        <v>1</v>
      </c>
      <c r="H194" s="1" t="n">
        <f aca="false">IFERROR(CEILING(percentrank.inc($D$5:$D$604,D194)*4,1),1)</f>
        <v>1</v>
      </c>
      <c r="I194" s="1" t="n">
        <f aca="false">IF(F194="",1,IFERROR(5-CEILING(percentrank.inc($F$5:$F$604,F194)*4,1),1))</f>
        <v>1</v>
      </c>
      <c r="J194" s="1" t="str">
        <f aca="false">IF(AND(I194&gt;=3,G194&gt;=3,H194&gt;=3),"Champions",IF(AND(I194&gt;=3,G194&lt;=2),"New / Promising",IF(AND(I194&lt;=2,G194&gt;=3,H194&gt;=3),"At Risk (High Value)",IF(AND(I194&lt;=2,G194&lt;=2),"Lost / Dormant","Regular"))))</f>
        <v>Lost / Dormant</v>
      </c>
    </row>
    <row r="195" customFormat="false" ht="15" hidden="false" customHeight="true" outlineLevel="0" collapsed="false">
      <c r="A195" s="1" t="str">
        <f aca="false">Customers!A192</f>
        <v>CUST00191</v>
      </c>
      <c r="B195" s="1" t="str">
        <f aca="false">Customers!B192&amp;" "&amp;Customers!C192</f>
        <v>Michael Sanchez</v>
      </c>
      <c r="C195" s="1" t="n">
        <f aca="false">COUNTIFS(Orders!$B$2:$B$8001,A195,Orders!$E$2:$E$8001,"Delivered")+COUNTIFS(Orders!$B$2:$B$8001,A195,Orders!$E$2:$E$8001,"Returned")</f>
        <v>17</v>
      </c>
      <c r="D195" s="9" t="n">
        <f aca="false">SUMIFS(Orders!$H$2:$H$8001,Orders!$B$2:$B$8001,A195,Orders!$E$2:$E$8001,"Delivered")+SUMIFS(Orders!$H$2:$H$8001,Orders!$B$2:$B$8001,A195,Orders!$E$2:$E$8001,"Returned")</f>
        <v>90354.3</v>
      </c>
      <c r="E195" s="1" t="str">
        <f aca="false">IFERROR(maxifs(Orders!$C$2:$C$8001,Orders!$B$2:$B$8001,A195),"")</f>
        <v/>
      </c>
      <c r="F195" s="9" t="str">
        <f aca="false">IF(E195="","",MAX(Orders!$C$2:$C$8001)-E195)</f>
        <v/>
      </c>
      <c r="G195" s="1" t="n">
        <f aca="false">IFERROR(CEILING(percentrank.inc($C$5:$C$604,C195)*4,1),1)</f>
        <v>1</v>
      </c>
      <c r="H195" s="1" t="n">
        <f aca="false">IFERROR(CEILING(percentrank.inc($D$5:$D$604,D195)*4,1),1)</f>
        <v>1</v>
      </c>
      <c r="I195" s="1" t="n">
        <f aca="false">IF(F195="",1,IFERROR(5-CEILING(percentrank.inc($F$5:$F$604,F195)*4,1),1))</f>
        <v>1</v>
      </c>
      <c r="J195" s="1" t="str">
        <f aca="false">IF(AND(I195&gt;=3,G195&gt;=3,H195&gt;=3),"Champions",IF(AND(I195&gt;=3,G195&lt;=2),"New / Promising",IF(AND(I195&lt;=2,G195&gt;=3,H195&gt;=3),"At Risk (High Value)",IF(AND(I195&lt;=2,G195&lt;=2),"Lost / Dormant","Regular"))))</f>
        <v>Lost / Dormant</v>
      </c>
    </row>
    <row r="196" customFormat="false" ht="15" hidden="false" customHeight="true" outlineLevel="0" collapsed="false">
      <c r="A196" s="1" t="str">
        <f aca="false">Customers!A193</f>
        <v>CUST00192</v>
      </c>
      <c r="B196" s="1" t="str">
        <f aca="false">Customers!B193&amp;" "&amp;Customers!C193</f>
        <v>Aditya Clark</v>
      </c>
      <c r="C196" s="1" t="n">
        <f aca="false">COUNTIFS(Orders!$B$2:$B$8001,A196,Orders!$E$2:$E$8001,"Delivered")+COUNTIFS(Orders!$B$2:$B$8001,A196,Orders!$E$2:$E$8001,"Returned")</f>
        <v>2</v>
      </c>
      <c r="D196" s="9" t="n">
        <f aca="false">SUMIFS(Orders!$H$2:$H$8001,Orders!$B$2:$B$8001,A196,Orders!$E$2:$E$8001,"Delivered")+SUMIFS(Orders!$H$2:$H$8001,Orders!$B$2:$B$8001,A196,Orders!$E$2:$E$8001,"Returned")</f>
        <v>14597.25</v>
      </c>
      <c r="E196" s="1" t="str">
        <f aca="false">IFERROR(maxifs(Orders!$C$2:$C$8001,Orders!$B$2:$B$8001,A196),"")</f>
        <v/>
      </c>
      <c r="F196" s="9" t="str">
        <f aca="false">IF(E196="","",MAX(Orders!$C$2:$C$8001)-E196)</f>
        <v/>
      </c>
      <c r="G196" s="1" t="n">
        <f aca="false">IFERROR(CEILING(percentrank.inc($C$5:$C$604,C196)*4,1),1)</f>
        <v>1</v>
      </c>
      <c r="H196" s="1" t="n">
        <f aca="false">IFERROR(CEILING(percentrank.inc($D$5:$D$604,D196)*4,1),1)</f>
        <v>1</v>
      </c>
      <c r="I196" s="1" t="n">
        <f aca="false">IF(F196="",1,IFERROR(5-CEILING(percentrank.inc($F$5:$F$604,F196)*4,1),1))</f>
        <v>1</v>
      </c>
      <c r="J196" s="1" t="str">
        <f aca="false">IF(AND(I196&gt;=3,G196&gt;=3,H196&gt;=3),"Champions",IF(AND(I196&gt;=3,G196&lt;=2),"New / Promising",IF(AND(I196&lt;=2,G196&gt;=3,H196&gt;=3),"At Risk (High Value)",IF(AND(I196&lt;=2,G196&lt;=2),"Lost / Dormant","Regular"))))</f>
        <v>Lost / Dormant</v>
      </c>
    </row>
    <row r="197" customFormat="false" ht="15" hidden="false" customHeight="true" outlineLevel="0" collapsed="false">
      <c r="A197" s="1" t="str">
        <f aca="false">Customers!A194</f>
        <v>CUST00193</v>
      </c>
      <c r="B197" s="1" t="str">
        <f aca="false">Customers!B194&amp;" "&amp;Customers!C194</f>
        <v>Jennifer Jackson</v>
      </c>
      <c r="C197" s="1" t="n">
        <f aca="false">COUNTIFS(Orders!$B$2:$B$8001,A197,Orders!$E$2:$E$8001,"Delivered")+COUNTIFS(Orders!$B$2:$B$8001,A197,Orders!$E$2:$E$8001,"Returned")</f>
        <v>11</v>
      </c>
      <c r="D197" s="9" t="n">
        <f aca="false">SUMIFS(Orders!$H$2:$H$8001,Orders!$B$2:$B$8001,A197,Orders!$E$2:$E$8001,"Delivered")+SUMIFS(Orders!$H$2:$H$8001,Orders!$B$2:$B$8001,A197,Orders!$E$2:$E$8001,"Returned")</f>
        <v>85704.84</v>
      </c>
      <c r="E197" s="1" t="str">
        <f aca="false">IFERROR(maxifs(Orders!$C$2:$C$8001,Orders!$B$2:$B$8001,A197),"")</f>
        <v/>
      </c>
      <c r="F197" s="9" t="str">
        <f aca="false">IF(E197="","",MAX(Orders!$C$2:$C$8001)-E197)</f>
        <v/>
      </c>
      <c r="G197" s="1" t="n">
        <f aca="false">IFERROR(CEILING(percentrank.inc($C$5:$C$604,C197)*4,1),1)</f>
        <v>1</v>
      </c>
      <c r="H197" s="1" t="n">
        <f aca="false">IFERROR(CEILING(percentrank.inc($D$5:$D$604,D197)*4,1),1)</f>
        <v>1</v>
      </c>
      <c r="I197" s="1" t="n">
        <f aca="false">IF(F197="",1,IFERROR(5-CEILING(percentrank.inc($F$5:$F$604,F197)*4,1),1))</f>
        <v>1</v>
      </c>
      <c r="J197" s="1" t="str">
        <f aca="false">IF(AND(I197&gt;=3,G197&gt;=3,H197&gt;=3),"Champions",IF(AND(I197&gt;=3,G197&lt;=2),"New / Promising",IF(AND(I197&lt;=2,G197&gt;=3,H197&gt;=3),"At Risk (High Value)",IF(AND(I197&lt;=2,G197&lt;=2),"Lost / Dormant","Regular"))))</f>
        <v>Lost / Dormant</v>
      </c>
    </row>
    <row r="198" customFormat="false" ht="15" hidden="false" customHeight="true" outlineLevel="0" collapsed="false">
      <c r="A198" s="1" t="str">
        <f aca="false">Customers!A195</f>
        <v>CUST00194</v>
      </c>
      <c r="B198" s="1" t="str">
        <f aca="false">Customers!B195&amp;" "&amp;Customers!C195</f>
        <v>Sai Wilson</v>
      </c>
      <c r="C198" s="1" t="n">
        <f aca="false">COUNTIFS(Orders!$B$2:$B$8001,A198,Orders!$E$2:$E$8001,"Delivered")+COUNTIFS(Orders!$B$2:$B$8001,A198,Orders!$E$2:$E$8001,"Returned")</f>
        <v>12</v>
      </c>
      <c r="D198" s="9" t="n">
        <f aca="false">SUMIFS(Orders!$H$2:$H$8001,Orders!$B$2:$B$8001,A198,Orders!$E$2:$E$8001,"Delivered")+SUMIFS(Orders!$H$2:$H$8001,Orders!$B$2:$B$8001,A198,Orders!$E$2:$E$8001,"Returned")</f>
        <v>72864.9</v>
      </c>
      <c r="E198" s="1" t="str">
        <f aca="false">IFERROR(maxifs(Orders!$C$2:$C$8001,Orders!$B$2:$B$8001,A198),"")</f>
        <v/>
      </c>
      <c r="F198" s="9" t="str">
        <f aca="false">IF(E198="","",MAX(Orders!$C$2:$C$8001)-E198)</f>
        <v/>
      </c>
      <c r="G198" s="1" t="n">
        <f aca="false">IFERROR(CEILING(percentrank.inc($C$5:$C$604,C198)*4,1),1)</f>
        <v>1</v>
      </c>
      <c r="H198" s="1" t="n">
        <f aca="false">IFERROR(CEILING(percentrank.inc($D$5:$D$604,D198)*4,1),1)</f>
        <v>1</v>
      </c>
      <c r="I198" s="1" t="n">
        <f aca="false">IF(F198="",1,IFERROR(5-CEILING(percentrank.inc($F$5:$F$604,F198)*4,1),1))</f>
        <v>1</v>
      </c>
      <c r="J198" s="1" t="str">
        <f aca="false">IF(AND(I198&gt;=3,G198&gt;=3,H198&gt;=3),"Champions",IF(AND(I198&gt;=3,G198&lt;=2),"New / Promising",IF(AND(I198&lt;=2,G198&gt;=3,H198&gt;=3),"At Risk (High Value)",IF(AND(I198&lt;=2,G198&lt;=2),"Lost / Dormant","Regular"))))</f>
        <v>Lost / Dormant</v>
      </c>
    </row>
    <row r="199" customFormat="false" ht="15" hidden="false" customHeight="true" outlineLevel="0" collapsed="false">
      <c r="A199" s="1" t="str">
        <f aca="false">Customers!A196</f>
        <v>CUST00195</v>
      </c>
      <c r="B199" s="1" t="str">
        <f aca="false">Customers!B196&amp;" "&amp;Customers!C196</f>
        <v>Karen Lewis</v>
      </c>
      <c r="C199" s="1" t="n">
        <f aca="false">COUNTIFS(Orders!$B$2:$B$8001,A199,Orders!$E$2:$E$8001,"Delivered")+COUNTIFS(Orders!$B$2:$B$8001,A199,Orders!$E$2:$E$8001,"Returned")</f>
        <v>7</v>
      </c>
      <c r="D199" s="9" t="n">
        <f aca="false">SUMIFS(Orders!$H$2:$H$8001,Orders!$B$2:$B$8001,A199,Orders!$E$2:$E$8001,"Delivered")+SUMIFS(Orders!$H$2:$H$8001,Orders!$B$2:$B$8001,A199,Orders!$E$2:$E$8001,"Returned")</f>
        <v>47255.26</v>
      </c>
      <c r="E199" s="1" t="str">
        <f aca="false">IFERROR(maxifs(Orders!$C$2:$C$8001,Orders!$B$2:$B$8001,A199),"")</f>
        <v/>
      </c>
      <c r="F199" s="9" t="str">
        <f aca="false">IF(E199="","",MAX(Orders!$C$2:$C$8001)-E199)</f>
        <v/>
      </c>
      <c r="G199" s="1" t="n">
        <f aca="false">IFERROR(CEILING(percentrank.inc($C$5:$C$604,C199)*4,1),1)</f>
        <v>1</v>
      </c>
      <c r="H199" s="1" t="n">
        <f aca="false">IFERROR(CEILING(percentrank.inc($D$5:$D$604,D199)*4,1),1)</f>
        <v>1</v>
      </c>
      <c r="I199" s="1" t="n">
        <f aca="false">IF(F199="",1,IFERROR(5-CEILING(percentrank.inc($F$5:$F$604,F199)*4,1),1))</f>
        <v>1</v>
      </c>
      <c r="J199" s="1" t="str">
        <f aca="false">IF(AND(I199&gt;=3,G199&gt;=3,H199&gt;=3),"Champions",IF(AND(I199&gt;=3,G199&lt;=2),"New / Promising",IF(AND(I199&lt;=2,G199&gt;=3,H199&gt;=3),"At Risk (High Value)",IF(AND(I199&lt;=2,G199&lt;=2),"Lost / Dormant","Regular"))))</f>
        <v>Lost / Dormant</v>
      </c>
    </row>
    <row r="200" customFormat="false" ht="15" hidden="false" customHeight="true" outlineLevel="0" collapsed="false">
      <c r="A200" s="1" t="str">
        <f aca="false">Customers!A197</f>
        <v>CUST00196</v>
      </c>
      <c r="B200" s="1" t="str">
        <f aca="false">Customers!B197&amp;" "&amp;Customers!C197</f>
        <v>Patricia Sanchez</v>
      </c>
      <c r="C200" s="1" t="n">
        <f aca="false">COUNTIFS(Orders!$B$2:$B$8001,A200,Orders!$E$2:$E$8001,"Delivered")+COUNTIFS(Orders!$B$2:$B$8001,A200,Orders!$E$2:$E$8001,"Returned")</f>
        <v>30</v>
      </c>
      <c r="D200" s="9" t="n">
        <f aca="false">SUMIFS(Orders!$H$2:$H$8001,Orders!$B$2:$B$8001,A200,Orders!$E$2:$E$8001,"Delivered")+SUMIFS(Orders!$H$2:$H$8001,Orders!$B$2:$B$8001,A200,Orders!$E$2:$E$8001,"Returned")</f>
        <v>185977.75</v>
      </c>
      <c r="E200" s="1" t="str">
        <f aca="false">IFERROR(maxifs(Orders!$C$2:$C$8001,Orders!$B$2:$B$8001,A200),"")</f>
        <v/>
      </c>
      <c r="F200" s="9" t="str">
        <f aca="false">IF(E200="","",MAX(Orders!$C$2:$C$8001)-E200)</f>
        <v/>
      </c>
      <c r="G200" s="1" t="n">
        <f aca="false">IFERROR(CEILING(percentrank.inc($C$5:$C$604,C200)*4,1),1)</f>
        <v>1</v>
      </c>
      <c r="H200" s="1" t="n">
        <f aca="false">IFERROR(CEILING(percentrank.inc($D$5:$D$604,D200)*4,1),1)</f>
        <v>1</v>
      </c>
      <c r="I200" s="1" t="n">
        <f aca="false">IF(F200="",1,IFERROR(5-CEILING(percentrank.inc($F$5:$F$604,F200)*4,1),1))</f>
        <v>1</v>
      </c>
      <c r="J200" s="1" t="str">
        <f aca="false">IF(AND(I200&gt;=3,G200&gt;=3,H200&gt;=3),"Champions",IF(AND(I200&gt;=3,G200&lt;=2),"New / Promising",IF(AND(I200&lt;=2,G200&gt;=3,H200&gt;=3),"At Risk (High Value)",IF(AND(I200&lt;=2,G200&lt;=2),"Lost / Dormant","Regular"))))</f>
        <v>Lost / Dormant</v>
      </c>
    </row>
    <row r="201" customFormat="false" ht="15" hidden="false" customHeight="true" outlineLevel="0" collapsed="false">
      <c r="A201" s="1" t="str">
        <f aca="false">Customers!A198</f>
        <v>CUST00197</v>
      </c>
      <c r="B201" s="1" t="str">
        <f aca="false">Customers!B198&amp;" "&amp;Customers!C198</f>
        <v>Noah Lewis</v>
      </c>
      <c r="C201" s="1" t="n">
        <f aca="false">COUNTIFS(Orders!$B$2:$B$8001,A201,Orders!$E$2:$E$8001,"Delivered")+COUNTIFS(Orders!$B$2:$B$8001,A201,Orders!$E$2:$E$8001,"Returned")</f>
        <v>15</v>
      </c>
      <c r="D201" s="9" t="n">
        <f aca="false">SUMIFS(Orders!$H$2:$H$8001,Orders!$B$2:$B$8001,A201,Orders!$E$2:$E$8001,"Delivered")+SUMIFS(Orders!$H$2:$H$8001,Orders!$B$2:$B$8001,A201,Orders!$E$2:$E$8001,"Returned")</f>
        <v>77310.58</v>
      </c>
      <c r="E201" s="1" t="str">
        <f aca="false">IFERROR(maxifs(Orders!$C$2:$C$8001,Orders!$B$2:$B$8001,A201),"")</f>
        <v/>
      </c>
      <c r="F201" s="9" t="str">
        <f aca="false">IF(E201="","",MAX(Orders!$C$2:$C$8001)-E201)</f>
        <v/>
      </c>
      <c r="G201" s="1" t="n">
        <f aca="false">IFERROR(CEILING(percentrank.inc($C$5:$C$604,C201)*4,1),1)</f>
        <v>1</v>
      </c>
      <c r="H201" s="1" t="n">
        <f aca="false">IFERROR(CEILING(percentrank.inc($D$5:$D$604,D201)*4,1),1)</f>
        <v>1</v>
      </c>
      <c r="I201" s="1" t="n">
        <f aca="false">IF(F201="",1,IFERROR(5-CEILING(percentrank.inc($F$5:$F$604,F201)*4,1),1))</f>
        <v>1</v>
      </c>
      <c r="J201" s="1" t="str">
        <f aca="false">IF(AND(I201&gt;=3,G201&gt;=3,H201&gt;=3),"Champions",IF(AND(I201&gt;=3,G201&lt;=2),"New / Promising",IF(AND(I201&lt;=2,G201&gt;=3,H201&gt;=3),"At Risk (High Value)",IF(AND(I201&lt;=2,G201&lt;=2),"Lost / Dormant","Regular"))))</f>
        <v>Lost / Dormant</v>
      </c>
    </row>
    <row r="202" customFormat="false" ht="15" hidden="false" customHeight="true" outlineLevel="0" collapsed="false">
      <c r="A202" s="1" t="str">
        <f aca="false">Customers!A199</f>
        <v>CUST00198</v>
      </c>
      <c r="B202" s="1" t="str">
        <f aca="false">Customers!B199&amp;" "&amp;Customers!C199</f>
        <v>Li Thompson</v>
      </c>
      <c r="C202" s="1" t="n">
        <f aca="false">COUNTIFS(Orders!$B$2:$B$8001,A202,Orders!$E$2:$E$8001,"Delivered")+COUNTIFS(Orders!$B$2:$B$8001,A202,Orders!$E$2:$E$8001,"Returned")</f>
        <v>3</v>
      </c>
      <c r="D202" s="9" t="n">
        <f aca="false">SUMIFS(Orders!$H$2:$H$8001,Orders!$B$2:$B$8001,A202,Orders!$E$2:$E$8001,"Delivered")+SUMIFS(Orders!$H$2:$H$8001,Orders!$B$2:$B$8001,A202,Orders!$E$2:$E$8001,"Returned")</f>
        <v>38900.15</v>
      </c>
      <c r="E202" s="1" t="str">
        <f aca="false">IFERROR(maxifs(Orders!$C$2:$C$8001,Orders!$B$2:$B$8001,A202),"")</f>
        <v/>
      </c>
      <c r="F202" s="9" t="str">
        <f aca="false">IF(E202="","",MAX(Orders!$C$2:$C$8001)-E202)</f>
        <v/>
      </c>
      <c r="G202" s="1" t="n">
        <f aca="false">IFERROR(CEILING(percentrank.inc($C$5:$C$604,C202)*4,1),1)</f>
        <v>1</v>
      </c>
      <c r="H202" s="1" t="n">
        <f aca="false">IFERROR(CEILING(percentrank.inc($D$5:$D$604,D202)*4,1),1)</f>
        <v>1</v>
      </c>
      <c r="I202" s="1" t="n">
        <f aca="false">IF(F202="",1,IFERROR(5-CEILING(percentrank.inc($F$5:$F$604,F202)*4,1),1))</f>
        <v>1</v>
      </c>
      <c r="J202" s="1" t="str">
        <f aca="false">IF(AND(I202&gt;=3,G202&gt;=3,H202&gt;=3),"Champions",IF(AND(I202&gt;=3,G202&lt;=2),"New / Promising",IF(AND(I202&lt;=2,G202&gt;=3,H202&gt;=3),"At Risk (High Value)",IF(AND(I202&lt;=2,G202&lt;=2),"Lost / Dormant","Regular"))))</f>
        <v>Lost / Dormant</v>
      </c>
    </row>
    <row r="203" customFormat="false" ht="15" hidden="false" customHeight="true" outlineLevel="0" collapsed="false">
      <c r="A203" s="1" t="str">
        <f aca="false">Customers!A200</f>
        <v>CUST00199</v>
      </c>
      <c r="B203" s="1" t="str">
        <f aca="false">Customers!B200&amp;" "&amp;Customers!C200</f>
        <v>Ethan Miller</v>
      </c>
      <c r="C203" s="1" t="n">
        <f aca="false">COUNTIFS(Orders!$B$2:$B$8001,A203,Orders!$E$2:$E$8001,"Delivered")+COUNTIFS(Orders!$B$2:$B$8001,A203,Orders!$E$2:$E$8001,"Returned")</f>
        <v>2</v>
      </c>
      <c r="D203" s="9" t="n">
        <f aca="false">SUMIFS(Orders!$H$2:$H$8001,Orders!$B$2:$B$8001,A203,Orders!$E$2:$E$8001,"Delivered")+SUMIFS(Orders!$H$2:$H$8001,Orders!$B$2:$B$8001,A203,Orders!$E$2:$E$8001,"Returned")</f>
        <v>18830.88</v>
      </c>
      <c r="E203" s="1" t="str">
        <f aca="false">IFERROR(maxifs(Orders!$C$2:$C$8001,Orders!$B$2:$B$8001,A203),"")</f>
        <v/>
      </c>
      <c r="F203" s="9" t="str">
        <f aca="false">IF(E203="","",MAX(Orders!$C$2:$C$8001)-E203)</f>
        <v/>
      </c>
      <c r="G203" s="1" t="n">
        <f aca="false">IFERROR(CEILING(percentrank.inc($C$5:$C$604,C203)*4,1),1)</f>
        <v>1</v>
      </c>
      <c r="H203" s="1" t="n">
        <f aca="false">IFERROR(CEILING(percentrank.inc($D$5:$D$604,D203)*4,1),1)</f>
        <v>1</v>
      </c>
      <c r="I203" s="1" t="n">
        <f aca="false">IF(F203="",1,IFERROR(5-CEILING(percentrank.inc($F$5:$F$604,F203)*4,1),1))</f>
        <v>1</v>
      </c>
      <c r="J203" s="1" t="str">
        <f aca="false">IF(AND(I203&gt;=3,G203&gt;=3,H203&gt;=3),"Champions",IF(AND(I203&gt;=3,G203&lt;=2),"New / Promising",IF(AND(I203&lt;=2,G203&gt;=3,H203&gt;=3),"At Risk (High Value)",IF(AND(I203&lt;=2,G203&lt;=2),"Lost / Dormant","Regular"))))</f>
        <v>Lost / Dormant</v>
      </c>
    </row>
    <row r="204" customFormat="false" ht="15" hidden="false" customHeight="true" outlineLevel="0" collapsed="false">
      <c r="A204" s="1" t="str">
        <f aca="false">Customers!A201</f>
        <v>CUST00200</v>
      </c>
      <c r="B204" s="1" t="str">
        <f aca="false">Customers!B201&amp;" "&amp;Customers!C201</f>
        <v>Yuki Patel</v>
      </c>
      <c r="C204" s="1" t="n">
        <f aca="false">COUNTIFS(Orders!$B$2:$B$8001,A204,Orders!$E$2:$E$8001,"Delivered")+COUNTIFS(Orders!$B$2:$B$8001,A204,Orders!$E$2:$E$8001,"Returned")</f>
        <v>6</v>
      </c>
      <c r="D204" s="9" t="n">
        <f aca="false">SUMIFS(Orders!$H$2:$H$8001,Orders!$B$2:$B$8001,A204,Orders!$E$2:$E$8001,"Delivered")+SUMIFS(Orders!$H$2:$H$8001,Orders!$B$2:$B$8001,A204,Orders!$E$2:$E$8001,"Returned")</f>
        <v>46531.64</v>
      </c>
      <c r="E204" s="1" t="str">
        <f aca="false">IFERROR(maxifs(Orders!$C$2:$C$8001,Orders!$B$2:$B$8001,A204),"")</f>
        <v/>
      </c>
      <c r="F204" s="9" t="str">
        <f aca="false">IF(E204="","",MAX(Orders!$C$2:$C$8001)-E204)</f>
        <v/>
      </c>
      <c r="G204" s="1" t="n">
        <f aca="false">IFERROR(CEILING(percentrank.inc($C$5:$C$604,C204)*4,1),1)</f>
        <v>1</v>
      </c>
      <c r="H204" s="1" t="n">
        <f aca="false">IFERROR(CEILING(percentrank.inc($D$5:$D$604,D204)*4,1),1)</f>
        <v>1</v>
      </c>
      <c r="I204" s="1" t="n">
        <f aca="false">IF(F204="",1,IFERROR(5-CEILING(percentrank.inc($F$5:$F$604,F204)*4,1),1))</f>
        <v>1</v>
      </c>
      <c r="J204" s="1" t="str">
        <f aca="false">IF(AND(I204&gt;=3,G204&gt;=3,H204&gt;=3),"Champions",IF(AND(I204&gt;=3,G204&lt;=2),"New / Promising",IF(AND(I204&lt;=2,G204&gt;=3,H204&gt;=3),"At Risk (High Value)",IF(AND(I204&lt;=2,G204&lt;=2),"Lost / Dormant","Regular"))))</f>
        <v>Lost / Dormant</v>
      </c>
    </row>
    <row r="205" customFormat="false" ht="15" hidden="false" customHeight="true" outlineLevel="0" collapsed="false">
      <c r="A205" s="1" t="str">
        <f aca="false">Customers!A202</f>
        <v>CUST00201</v>
      </c>
      <c r="B205" s="1" t="str">
        <f aca="false">Customers!B202&amp;" "&amp;Customers!C202</f>
        <v>Krishna Lewis</v>
      </c>
      <c r="C205" s="1" t="n">
        <f aca="false">COUNTIFS(Orders!$B$2:$B$8001,A205,Orders!$E$2:$E$8001,"Delivered")+COUNTIFS(Orders!$B$2:$B$8001,A205,Orders!$E$2:$E$8001,"Returned")</f>
        <v>13</v>
      </c>
      <c r="D205" s="9" t="n">
        <f aca="false">SUMIFS(Orders!$H$2:$H$8001,Orders!$B$2:$B$8001,A205,Orders!$E$2:$E$8001,"Delivered")+SUMIFS(Orders!$H$2:$H$8001,Orders!$B$2:$B$8001,A205,Orders!$E$2:$E$8001,"Returned")</f>
        <v>70288.08</v>
      </c>
      <c r="E205" s="1" t="str">
        <f aca="false">IFERROR(maxifs(Orders!$C$2:$C$8001,Orders!$B$2:$B$8001,A205),"")</f>
        <v/>
      </c>
      <c r="F205" s="9" t="str">
        <f aca="false">IF(E205="","",MAX(Orders!$C$2:$C$8001)-E205)</f>
        <v/>
      </c>
      <c r="G205" s="1" t="n">
        <f aca="false">IFERROR(CEILING(percentrank.inc($C$5:$C$604,C205)*4,1),1)</f>
        <v>1</v>
      </c>
      <c r="H205" s="1" t="n">
        <f aca="false">IFERROR(CEILING(percentrank.inc($D$5:$D$604,D205)*4,1),1)</f>
        <v>1</v>
      </c>
      <c r="I205" s="1" t="n">
        <f aca="false">IF(F205="",1,IFERROR(5-CEILING(percentrank.inc($F$5:$F$604,F205)*4,1),1))</f>
        <v>1</v>
      </c>
      <c r="J205" s="1" t="str">
        <f aca="false">IF(AND(I205&gt;=3,G205&gt;=3,H205&gt;=3),"Champions",IF(AND(I205&gt;=3,G205&lt;=2),"New / Promising",IF(AND(I205&lt;=2,G205&gt;=3,H205&gt;=3),"At Risk (High Value)",IF(AND(I205&lt;=2,G205&lt;=2),"Lost / Dormant","Regular"))))</f>
        <v>Lost / Dormant</v>
      </c>
    </row>
    <row r="206" customFormat="false" ht="15" hidden="false" customHeight="true" outlineLevel="0" collapsed="false">
      <c r="A206" s="1" t="str">
        <f aca="false">Customers!A203</f>
        <v>CUST00202</v>
      </c>
      <c r="B206" s="1" t="str">
        <f aca="false">Customers!B203&amp;" "&amp;Customers!C203</f>
        <v>Ethan Lee</v>
      </c>
      <c r="C206" s="1" t="n">
        <f aca="false">COUNTIFS(Orders!$B$2:$B$8001,A206,Orders!$E$2:$E$8001,"Delivered")+COUNTIFS(Orders!$B$2:$B$8001,A206,Orders!$E$2:$E$8001,"Returned")</f>
        <v>4</v>
      </c>
      <c r="D206" s="9" t="n">
        <f aca="false">SUMIFS(Orders!$H$2:$H$8001,Orders!$B$2:$B$8001,A206,Orders!$E$2:$E$8001,"Delivered")+SUMIFS(Orders!$H$2:$H$8001,Orders!$B$2:$B$8001,A206,Orders!$E$2:$E$8001,"Returned")</f>
        <v>26571.01</v>
      </c>
      <c r="E206" s="1" t="str">
        <f aca="false">IFERROR(maxifs(Orders!$C$2:$C$8001,Orders!$B$2:$B$8001,A206),"")</f>
        <v/>
      </c>
      <c r="F206" s="9" t="str">
        <f aca="false">IF(E206="","",MAX(Orders!$C$2:$C$8001)-E206)</f>
        <v/>
      </c>
      <c r="G206" s="1" t="n">
        <f aca="false">IFERROR(CEILING(percentrank.inc($C$5:$C$604,C206)*4,1),1)</f>
        <v>1</v>
      </c>
      <c r="H206" s="1" t="n">
        <f aca="false">IFERROR(CEILING(percentrank.inc($D$5:$D$604,D206)*4,1),1)</f>
        <v>1</v>
      </c>
      <c r="I206" s="1" t="n">
        <f aca="false">IF(F206="",1,IFERROR(5-CEILING(percentrank.inc($F$5:$F$604,F206)*4,1),1))</f>
        <v>1</v>
      </c>
      <c r="J206" s="1" t="str">
        <f aca="false">IF(AND(I206&gt;=3,G206&gt;=3,H206&gt;=3),"Champions",IF(AND(I206&gt;=3,G206&lt;=2),"New / Promising",IF(AND(I206&lt;=2,G206&gt;=3,H206&gt;=3),"At Risk (High Value)",IF(AND(I206&lt;=2,G206&lt;=2),"Lost / Dormant","Regular"))))</f>
        <v>Lost / Dormant</v>
      </c>
    </row>
    <row r="207" customFormat="false" ht="15" hidden="false" customHeight="true" outlineLevel="0" collapsed="false">
      <c r="A207" s="1" t="str">
        <f aca="false">Customers!A204</f>
        <v>CUST00203</v>
      </c>
      <c r="B207" s="1" t="str">
        <f aca="false">Customers!B204&amp;" "&amp;Customers!C204</f>
        <v>Reyansh Robinson</v>
      </c>
      <c r="C207" s="1" t="n">
        <f aca="false">COUNTIFS(Orders!$B$2:$B$8001,A207,Orders!$E$2:$E$8001,"Delivered")+COUNTIFS(Orders!$B$2:$B$8001,A207,Orders!$E$2:$E$8001,"Returned")</f>
        <v>6</v>
      </c>
      <c r="D207" s="9" t="n">
        <f aca="false">SUMIFS(Orders!$H$2:$H$8001,Orders!$B$2:$B$8001,A207,Orders!$E$2:$E$8001,"Delivered")+SUMIFS(Orders!$H$2:$H$8001,Orders!$B$2:$B$8001,A207,Orders!$E$2:$E$8001,"Returned")</f>
        <v>53848.72</v>
      </c>
      <c r="E207" s="1" t="str">
        <f aca="false">IFERROR(maxifs(Orders!$C$2:$C$8001,Orders!$B$2:$B$8001,A207),"")</f>
        <v/>
      </c>
      <c r="F207" s="9" t="str">
        <f aca="false">IF(E207="","",MAX(Orders!$C$2:$C$8001)-E207)</f>
        <v/>
      </c>
      <c r="G207" s="1" t="n">
        <f aca="false">IFERROR(CEILING(percentrank.inc($C$5:$C$604,C207)*4,1),1)</f>
        <v>1</v>
      </c>
      <c r="H207" s="1" t="n">
        <f aca="false">IFERROR(CEILING(percentrank.inc($D$5:$D$604,D207)*4,1),1)</f>
        <v>1</v>
      </c>
      <c r="I207" s="1" t="n">
        <f aca="false">IF(F207="",1,IFERROR(5-CEILING(percentrank.inc($F$5:$F$604,F207)*4,1),1))</f>
        <v>1</v>
      </c>
      <c r="J207" s="1" t="str">
        <f aca="false">IF(AND(I207&gt;=3,G207&gt;=3,H207&gt;=3),"Champions",IF(AND(I207&gt;=3,G207&lt;=2),"New / Promising",IF(AND(I207&lt;=2,G207&gt;=3,H207&gt;=3),"At Risk (High Value)",IF(AND(I207&lt;=2,G207&lt;=2),"Lost / Dormant","Regular"))))</f>
        <v>Lost / Dormant</v>
      </c>
    </row>
    <row r="208" customFormat="false" ht="15" hidden="false" customHeight="true" outlineLevel="0" collapsed="false">
      <c r="A208" s="1" t="str">
        <f aca="false">Customers!A205</f>
        <v>CUST00204</v>
      </c>
      <c r="B208" s="1" t="str">
        <f aca="false">Customers!B205&amp;" "&amp;Customers!C205</f>
        <v>Reyansh Taylor</v>
      </c>
      <c r="C208" s="1" t="n">
        <f aca="false">COUNTIFS(Orders!$B$2:$B$8001,A208,Orders!$E$2:$E$8001,"Delivered")+COUNTIFS(Orders!$B$2:$B$8001,A208,Orders!$E$2:$E$8001,"Returned")</f>
        <v>8</v>
      </c>
      <c r="D208" s="9" t="n">
        <f aca="false">SUMIFS(Orders!$H$2:$H$8001,Orders!$B$2:$B$8001,A208,Orders!$E$2:$E$8001,"Delivered")+SUMIFS(Orders!$H$2:$H$8001,Orders!$B$2:$B$8001,A208,Orders!$E$2:$E$8001,"Returned")</f>
        <v>53521.98</v>
      </c>
      <c r="E208" s="1" t="str">
        <f aca="false">IFERROR(maxifs(Orders!$C$2:$C$8001,Orders!$B$2:$B$8001,A208),"")</f>
        <v/>
      </c>
      <c r="F208" s="9" t="str">
        <f aca="false">IF(E208="","",MAX(Orders!$C$2:$C$8001)-E208)</f>
        <v/>
      </c>
      <c r="G208" s="1" t="n">
        <f aca="false">IFERROR(CEILING(percentrank.inc($C$5:$C$604,C208)*4,1),1)</f>
        <v>1</v>
      </c>
      <c r="H208" s="1" t="n">
        <f aca="false">IFERROR(CEILING(percentrank.inc($D$5:$D$604,D208)*4,1),1)</f>
        <v>1</v>
      </c>
      <c r="I208" s="1" t="n">
        <f aca="false">IF(F208="",1,IFERROR(5-CEILING(percentrank.inc($F$5:$F$604,F208)*4,1),1))</f>
        <v>1</v>
      </c>
      <c r="J208" s="1" t="str">
        <f aca="false">IF(AND(I208&gt;=3,G208&gt;=3,H208&gt;=3),"Champions",IF(AND(I208&gt;=3,G208&lt;=2),"New / Promising",IF(AND(I208&lt;=2,G208&gt;=3,H208&gt;=3),"At Risk (High Value)",IF(AND(I208&lt;=2,G208&lt;=2),"Lost / Dormant","Regular"))))</f>
        <v>Lost / Dormant</v>
      </c>
    </row>
    <row r="209" customFormat="false" ht="15" hidden="false" customHeight="true" outlineLevel="0" collapsed="false">
      <c r="A209" s="1" t="str">
        <f aca="false">Customers!A206</f>
        <v>CUST00205</v>
      </c>
      <c r="B209" s="1" t="str">
        <f aca="false">Customers!B206&amp;" "&amp;Customers!C206</f>
        <v>Wei Lee</v>
      </c>
      <c r="C209" s="1" t="n">
        <f aca="false">COUNTIFS(Orders!$B$2:$B$8001,A209,Orders!$E$2:$E$8001,"Delivered")+COUNTIFS(Orders!$B$2:$B$8001,A209,Orders!$E$2:$E$8001,"Returned")</f>
        <v>6</v>
      </c>
      <c r="D209" s="9" t="n">
        <f aca="false">SUMIFS(Orders!$H$2:$H$8001,Orders!$B$2:$B$8001,A209,Orders!$E$2:$E$8001,"Delivered")+SUMIFS(Orders!$H$2:$H$8001,Orders!$B$2:$B$8001,A209,Orders!$E$2:$E$8001,"Returned")</f>
        <v>57644.64</v>
      </c>
      <c r="E209" s="1" t="str">
        <f aca="false">IFERROR(maxifs(Orders!$C$2:$C$8001,Orders!$B$2:$B$8001,A209),"")</f>
        <v/>
      </c>
      <c r="F209" s="9" t="str">
        <f aca="false">IF(E209="","",MAX(Orders!$C$2:$C$8001)-E209)</f>
        <v/>
      </c>
      <c r="G209" s="1" t="n">
        <f aca="false">IFERROR(CEILING(percentrank.inc($C$5:$C$604,C209)*4,1),1)</f>
        <v>1</v>
      </c>
      <c r="H209" s="1" t="n">
        <f aca="false">IFERROR(CEILING(percentrank.inc($D$5:$D$604,D209)*4,1),1)</f>
        <v>1</v>
      </c>
      <c r="I209" s="1" t="n">
        <f aca="false">IF(F209="",1,IFERROR(5-CEILING(percentrank.inc($F$5:$F$604,F209)*4,1),1))</f>
        <v>1</v>
      </c>
      <c r="J209" s="1" t="str">
        <f aca="false">IF(AND(I209&gt;=3,G209&gt;=3,H209&gt;=3),"Champions",IF(AND(I209&gt;=3,G209&lt;=2),"New / Promising",IF(AND(I209&lt;=2,G209&gt;=3,H209&gt;=3),"At Risk (High Value)",IF(AND(I209&lt;=2,G209&lt;=2),"Lost / Dormant","Regular"))))</f>
        <v>Lost / Dormant</v>
      </c>
    </row>
    <row r="210" customFormat="false" ht="15" hidden="false" customHeight="true" outlineLevel="0" collapsed="false">
      <c r="A210" s="1" t="str">
        <f aca="false">Customers!A207</f>
        <v>CUST00206</v>
      </c>
      <c r="B210" s="1" t="str">
        <f aca="false">Customers!B207&amp;" "&amp;Customers!C207</f>
        <v>Navya Verma</v>
      </c>
      <c r="C210" s="1" t="n">
        <f aca="false">COUNTIFS(Orders!$B$2:$B$8001,A210,Orders!$E$2:$E$8001,"Delivered")+COUNTIFS(Orders!$B$2:$B$8001,A210,Orders!$E$2:$E$8001,"Returned")</f>
        <v>11</v>
      </c>
      <c r="D210" s="9" t="n">
        <f aca="false">SUMIFS(Orders!$H$2:$H$8001,Orders!$B$2:$B$8001,A210,Orders!$E$2:$E$8001,"Delivered")+SUMIFS(Orders!$H$2:$H$8001,Orders!$B$2:$B$8001,A210,Orders!$E$2:$E$8001,"Returned")</f>
        <v>44251.64</v>
      </c>
      <c r="E210" s="1" t="str">
        <f aca="false">IFERROR(maxifs(Orders!$C$2:$C$8001,Orders!$B$2:$B$8001,A210),"")</f>
        <v/>
      </c>
      <c r="F210" s="9" t="str">
        <f aca="false">IF(E210="","",MAX(Orders!$C$2:$C$8001)-E210)</f>
        <v/>
      </c>
      <c r="G210" s="1" t="n">
        <f aca="false">IFERROR(CEILING(percentrank.inc($C$5:$C$604,C210)*4,1),1)</f>
        <v>1</v>
      </c>
      <c r="H210" s="1" t="n">
        <f aca="false">IFERROR(CEILING(percentrank.inc($D$5:$D$604,D210)*4,1),1)</f>
        <v>1</v>
      </c>
      <c r="I210" s="1" t="n">
        <f aca="false">IF(F210="",1,IFERROR(5-CEILING(percentrank.inc($F$5:$F$604,F210)*4,1),1))</f>
        <v>1</v>
      </c>
      <c r="J210" s="1" t="str">
        <f aca="false">IF(AND(I210&gt;=3,G210&gt;=3,H210&gt;=3),"Champions",IF(AND(I210&gt;=3,G210&lt;=2),"New / Promising",IF(AND(I210&lt;=2,G210&gt;=3,H210&gt;=3),"At Risk (High Value)",IF(AND(I210&lt;=2,G210&lt;=2),"Lost / Dormant","Regular"))))</f>
        <v>Lost / Dormant</v>
      </c>
    </row>
    <row r="211" customFormat="false" ht="15" hidden="false" customHeight="true" outlineLevel="0" collapsed="false">
      <c r="A211" s="1" t="str">
        <f aca="false">Customers!A208</f>
        <v>CUST00207</v>
      </c>
      <c r="B211" s="1" t="str">
        <f aca="false">Customers!B208&amp;" "&amp;Customers!C208</f>
        <v>Robert Sharma</v>
      </c>
      <c r="C211" s="1" t="n">
        <f aca="false">COUNTIFS(Orders!$B$2:$B$8001,A211,Orders!$E$2:$E$8001,"Delivered")+COUNTIFS(Orders!$B$2:$B$8001,A211,Orders!$E$2:$E$8001,"Returned")</f>
        <v>6</v>
      </c>
      <c r="D211" s="9" t="n">
        <f aca="false">SUMIFS(Orders!$H$2:$H$8001,Orders!$B$2:$B$8001,A211,Orders!$E$2:$E$8001,"Delivered")+SUMIFS(Orders!$H$2:$H$8001,Orders!$B$2:$B$8001,A211,Orders!$E$2:$E$8001,"Returned")</f>
        <v>23893.67</v>
      </c>
      <c r="E211" s="1" t="str">
        <f aca="false">IFERROR(maxifs(Orders!$C$2:$C$8001,Orders!$B$2:$B$8001,A211),"")</f>
        <v/>
      </c>
      <c r="F211" s="9" t="str">
        <f aca="false">IF(E211="","",MAX(Orders!$C$2:$C$8001)-E211)</f>
        <v/>
      </c>
      <c r="G211" s="1" t="n">
        <f aca="false">IFERROR(CEILING(percentrank.inc($C$5:$C$604,C211)*4,1),1)</f>
        <v>1</v>
      </c>
      <c r="H211" s="1" t="n">
        <f aca="false">IFERROR(CEILING(percentrank.inc($D$5:$D$604,D211)*4,1),1)</f>
        <v>1</v>
      </c>
      <c r="I211" s="1" t="n">
        <f aca="false">IF(F211="",1,IFERROR(5-CEILING(percentrank.inc($F$5:$F$604,F211)*4,1),1))</f>
        <v>1</v>
      </c>
      <c r="J211" s="1" t="str">
        <f aca="false">IF(AND(I211&gt;=3,G211&gt;=3,H211&gt;=3),"Champions",IF(AND(I211&gt;=3,G211&lt;=2),"New / Promising",IF(AND(I211&lt;=2,G211&gt;=3,H211&gt;=3),"At Risk (High Value)",IF(AND(I211&lt;=2,G211&lt;=2),"Lost / Dormant","Regular"))))</f>
        <v>Lost / Dormant</v>
      </c>
    </row>
    <row r="212" customFormat="false" ht="15" hidden="false" customHeight="true" outlineLevel="0" collapsed="false">
      <c r="A212" s="1" t="str">
        <f aca="false">Customers!A209</f>
        <v>CUST00208</v>
      </c>
      <c r="B212" s="1" t="str">
        <f aca="false">Customers!B209&amp;" "&amp;Customers!C209</f>
        <v>Sophia Verma</v>
      </c>
      <c r="C212" s="1" t="n">
        <f aca="false">COUNTIFS(Orders!$B$2:$B$8001,A212,Orders!$E$2:$E$8001,"Delivered")+COUNTIFS(Orders!$B$2:$B$8001,A212,Orders!$E$2:$E$8001,"Returned")</f>
        <v>4</v>
      </c>
      <c r="D212" s="9" t="n">
        <f aca="false">SUMIFS(Orders!$H$2:$H$8001,Orders!$B$2:$B$8001,A212,Orders!$E$2:$E$8001,"Delivered")+SUMIFS(Orders!$H$2:$H$8001,Orders!$B$2:$B$8001,A212,Orders!$E$2:$E$8001,"Returned")</f>
        <v>24389.79</v>
      </c>
      <c r="E212" s="1" t="str">
        <f aca="false">IFERROR(maxifs(Orders!$C$2:$C$8001,Orders!$B$2:$B$8001,A212),"")</f>
        <v/>
      </c>
      <c r="F212" s="9" t="str">
        <f aca="false">IF(E212="","",MAX(Orders!$C$2:$C$8001)-E212)</f>
        <v/>
      </c>
      <c r="G212" s="1" t="n">
        <f aca="false">IFERROR(CEILING(percentrank.inc($C$5:$C$604,C212)*4,1),1)</f>
        <v>1</v>
      </c>
      <c r="H212" s="1" t="n">
        <f aca="false">IFERROR(CEILING(percentrank.inc($D$5:$D$604,D212)*4,1),1)</f>
        <v>1</v>
      </c>
      <c r="I212" s="1" t="n">
        <f aca="false">IF(F212="",1,IFERROR(5-CEILING(percentrank.inc($F$5:$F$604,F212)*4,1),1))</f>
        <v>1</v>
      </c>
      <c r="J212" s="1" t="str">
        <f aca="false">IF(AND(I212&gt;=3,G212&gt;=3,H212&gt;=3),"Champions",IF(AND(I212&gt;=3,G212&lt;=2),"New / Promising",IF(AND(I212&lt;=2,G212&gt;=3,H212&gt;=3),"At Risk (High Value)",IF(AND(I212&lt;=2,G212&lt;=2),"Lost / Dormant","Regular"))))</f>
        <v>Lost / Dormant</v>
      </c>
    </row>
    <row r="213" customFormat="false" ht="15" hidden="false" customHeight="true" outlineLevel="0" collapsed="false">
      <c r="A213" s="1" t="str">
        <f aca="false">Customers!A210</f>
        <v>CUST00209</v>
      </c>
      <c r="B213" s="1" t="str">
        <f aca="false">Customers!B210&amp;" "&amp;Customers!C210</f>
        <v>Michael Martinez</v>
      </c>
      <c r="C213" s="1" t="n">
        <f aca="false">COUNTIFS(Orders!$B$2:$B$8001,A213,Orders!$E$2:$E$8001,"Delivered")+COUNTIFS(Orders!$B$2:$B$8001,A213,Orders!$E$2:$E$8001,"Returned")</f>
        <v>26</v>
      </c>
      <c r="D213" s="9" t="n">
        <f aca="false">SUMIFS(Orders!$H$2:$H$8001,Orders!$B$2:$B$8001,A213,Orders!$E$2:$E$8001,"Delivered")+SUMIFS(Orders!$H$2:$H$8001,Orders!$B$2:$B$8001,A213,Orders!$E$2:$E$8001,"Returned")</f>
        <v>191814.62</v>
      </c>
      <c r="E213" s="1" t="str">
        <f aca="false">IFERROR(maxifs(Orders!$C$2:$C$8001,Orders!$B$2:$B$8001,A213),"")</f>
        <v/>
      </c>
      <c r="F213" s="9" t="str">
        <f aca="false">IF(E213="","",MAX(Orders!$C$2:$C$8001)-E213)</f>
        <v/>
      </c>
      <c r="G213" s="1" t="n">
        <f aca="false">IFERROR(CEILING(percentrank.inc($C$5:$C$604,C213)*4,1),1)</f>
        <v>1</v>
      </c>
      <c r="H213" s="1" t="n">
        <f aca="false">IFERROR(CEILING(percentrank.inc($D$5:$D$604,D213)*4,1),1)</f>
        <v>1</v>
      </c>
      <c r="I213" s="1" t="n">
        <f aca="false">IF(F213="",1,IFERROR(5-CEILING(percentrank.inc($F$5:$F$604,F213)*4,1),1))</f>
        <v>1</v>
      </c>
      <c r="J213" s="1" t="str">
        <f aca="false">IF(AND(I213&gt;=3,G213&gt;=3,H213&gt;=3),"Champions",IF(AND(I213&gt;=3,G213&lt;=2),"New / Promising",IF(AND(I213&lt;=2,G213&gt;=3,H213&gt;=3),"At Risk (High Value)",IF(AND(I213&lt;=2,G213&lt;=2),"Lost / Dormant","Regular"))))</f>
        <v>Lost / Dormant</v>
      </c>
    </row>
    <row r="214" customFormat="false" ht="15" hidden="false" customHeight="true" outlineLevel="0" collapsed="false">
      <c r="A214" s="1" t="str">
        <f aca="false">Customers!A211</f>
        <v>CUST00210</v>
      </c>
      <c r="B214" s="1" t="str">
        <f aca="false">Customers!B211&amp;" "&amp;Customers!C211</f>
        <v>Mateo Kumar</v>
      </c>
      <c r="C214" s="1" t="n">
        <f aca="false">COUNTIFS(Orders!$B$2:$B$8001,A214,Orders!$E$2:$E$8001,"Delivered")+COUNTIFS(Orders!$B$2:$B$8001,A214,Orders!$E$2:$E$8001,"Returned")</f>
        <v>10</v>
      </c>
      <c r="D214" s="9" t="n">
        <f aca="false">SUMIFS(Orders!$H$2:$H$8001,Orders!$B$2:$B$8001,A214,Orders!$E$2:$E$8001,"Delivered")+SUMIFS(Orders!$H$2:$H$8001,Orders!$B$2:$B$8001,A214,Orders!$E$2:$E$8001,"Returned")</f>
        <v>47514.67</v>
      </c>
      <c r="E214" s="1" t="str">
        <f aca="false">IFERROR(maxifs(Orders!$C$2:$C$8001,Orders!$B$2:$B$8001,A214),"")</f>
        <v/>
      </c>
      <c r="F214" s="9" t="str">
        <f aca="false">IF(E214="","",MAX(Orders!$C$2:$C$8001)-E214)</f>
        <v/>
      </c>
      <c r="G214" s="1" t="n">
        <f aca="false">IFERROR(CEILING(percentrank.inc($C$5:$C$604,C214)*4,1),1)</f>
        <v>1</v>
      </c>
      <c r="H214" s="1" t="n">
        <f aca="false">IFERROR(CEILING(percentrank.inc($D$5:$D$604,D214)*4,1),1)</f>
        <v>1</v>
      </c>
      <c r="I214" s="1" t="n">
        <f aca="false">IF(F214="",1,IFERROR(5-CEILING(percentrank.inc($F$5:$F$604,F214)*4,1),1))</f>
        <v>1</v>
      </c>
      <c r="J214" s="1" t="str">
        <f aca="false">IF(AND(I214&gt;=3,G214&gt;=3,H214&gt;=3),"Champions",IF(AND(I214&gt;=3,G214&lt;=2),"New / Promising",IF(AND(I214&lt;=2,G214&gt;=3,H214&gt;=3),"At Risk (High Value)",IF(AND(I214&lt;=2,G214&lt;=2),"Lost / Dormant","Regular"))))</f>
        <v>Lost / Dormant</v>
      </c>
    </row>
    <row r="215" customFormat="false" ht="15" hidden="false" customHeight="true" outlineLevel="0" collapsed="false">
      <c r="A215" s="1" t="str">
        <f aca="false">Customers!A212</f>
        <v>CUST00211</v>
      </c>
      <c r="B215" s="1" t="str">
        <f aca="false">Customers!B212&amp;" "&amp;Customers!C212</f>
        <v>Navya Perez</v>
      </c>
      <c r="C215" s="1" t="n">
        <f aca="false">COUNTIFS(Orders!$B$2:$B$8001,A215,Orders!$E$2:$E$8001,"Delivered")+COUNTIFS(Orders!$B$2:$B$8001,A215,Orders!$E$2:$E$8001,"Returned")</f>
        <v>9</v>
      </c>
      <c r="D215" s="9" t="n">
        <f aca="false">SUMIFS(Orders!$H$2:$H$8001,Orders!$B$2:$B$8001,A215,Orders!$E$2:$E$8001,"Delivered")+SUMIFS(Orders!$H$2:$H$8001,Orders!$B$2:$B$8001,A215,Orders!$E$2:$E$8001,"Returned")</f>
        <v>57259.98</v>
      </c>
      <c r="E215" s="1" t="str">
        <f aca="false">IFERROR(maxifs(Orders!$C$2:$C$8001,Orders!$B$2:$B$8001,A215),"")</f>
        <v/>
      </c>
      <c r="F215" s="9" t="str">
        <f aca="false">IF(E215="","",MAX(Orders!$C$2:$C$8001)-E215)</f>
        <v/>
      </c>
      <c r="G215" s="1" t="n">
        <f aca="false">IFERROR(CEILING(percentrank.inc($C$5:$C$604,C215)*4,1),1)</f>
        <v>1</v>
      </c>
      <c r="H215" s="1" t="n">
        <f aca="false">IFERROR(CEILING(percentrank.inc($D$5:$D$604,D215)*4,1),1)</f>
        <v>1</v>
      </c>
      <c r="I215" s="1" t="n">
        <f aca="false">IF(F215="",1,IFERROR(5-CEILING(percentrank.inc($F$5:$F$604,F215)*4,1),1))</f>
        <v>1</v>
      </c>
      <c r="J215" s="1" t="str">
        <f aca="false">IF(AND(I215&gt;=3,G215&gt;=3,H215&gt;=3),"Champions",IF(AND(I215&gt;=3,G215&lt;=2),"New / Promising",IF(AND(I215&lt;=2,G215&gt;=3,H215&gt;=3),"At Risk (High Value)",IF(AND(I215&lt;=2,G215&lt;=2),"Lost / Dormant","Regular"))))</f>
        <v>Lost / Dormant</v>
      </c>
    </row>
    <row r="216" customFormat="false" ht="15" hidden="false" customHeight="true" outlineLevel="0" collapsed="false">
      <c r="A216" s="1" t="str">
        <f aca="false">Customers!A213</f>
        <v>CUST00212</v>
      </c>
      <c r="B216" s="1" t="str">
        <f aca="false">Customers!B213&amp;" "&amp;Customers!C213</f>
        <v>Aadhya Sanchez</v>
      </c>
      <c r="C216" s="1" t="n">
        <f aca="false">COUNTIFS(Orders!$B$2:$B$8001,A216,Orders!$E$2:$E$8001,"Delivered")+COUNTIFS(Orders!$B$2:$B$8001,A216,Orders!$E$2:$E$8001,"Returned")</f>
        <v>6</v>
      </c>
      <c r="D216" s="9" t="n">
        <f aca="false">SUMIFS(Orders!$H$2:$H$8001,Orders!$B$2:$B$8001,A216,Orders!$E$2:$E$8001,"Delivered")+SUMIFS(Orders!$H$2:$H$8001,Orders!$B$2:$B$8001,A216,Orders!$E$2:$E$8001,"Returned")</f>
        <v>65783.09</v>
      </c>
      <c r="E216" s="1" t="str">
        <f aca="false">IFERROR(maxifs(Orders!$C$2:$C$8001,Orders!$B$2:$B$8001,A216),"")</f>
        <v/>
      </c>
      <c r="F216" s="9" t="str">
        <f aca="false">IF(E216="","",MAX(Orders!$C$2:$C$8001)-E216)</f>
        <v/>
      </c>
      <c r="G216" s="1" t="n">
        <f aca="false">IFERROR(CEILING(percentrank.inc($C$5:$C$604,C216)*4,1),1)</f>
        <v>1</v>
      </c>
      <c r="H216" s="1" t="n">
        <f aca="false">IFERROR(CEILING(percentrank.inc($D$5:$D$604,D216)*4,1),1)</f>
        <v>1</v>
      </c>
      <c r="I216" s="1" t="n">
        <f aca="false">IF(F216="",1,IFERROR(5-CEILING(percentrank.inc($F$5:$F$604,F216)*4,1),1))</f>
        <v>1</v>
      </c>
      <c r="J216" s="1" t="str">
        <f aca="false">IF(AND(I216&gt;=3,G216&gt;=3,H216&gt;=3),"Champions",IF(AND(I216&gt;=3,G216&lt;=2),"New / Promising",IF(AND(I216&lt;=2,G216&gt;=3,H216&gt;=3),"At Risk (High Value)",IF(AND(I216&lt;=2,G216&lt;=2),"Lost / Dormant","Regular"))))</f>
        <v>Lost / Dormant</v>
      </c>
    </row>
    <row r="217" customFormat="false" ht="15" hidden="false" customHeight="true" outlineLevel="0" collapsed="false">
      <c r="A217" s="1" t="str">
        <f aca="false">Customers!A214</f>
        <v>CUST00213</v>
      </c>
      <c r="B217" s="1" t="str">
        <f aca="false">Customers!B214&amp;" "&amp;Customers!C214</f>
        <v>Karen Harris</v>
      </c>
      <c r="C217" s="1" t="n">
        <f aca="false">COUNTIFS(Orders!$B$2:$B$8001,A217,Orders!$E$2:$E$8001,"Delivered")+COUNTIFS(Orders!$B$2:$B$8001,A217,Orders!$E$2:$E$8001,"Returned")</f>
        <v>3</v>
      </c>
      <c r="D217" s="9" t="n">
        <f aca="false">SUMIFS(Orders!$H$2:$H$8001,Orders!$B$2:$B$8001,A217,Orders!$E$2:$E$8001,"Delivered")+SUMIFS(Orders!$H$2:$H$8001,Orders!$B$2:$B$8001,A217,Orders!$E$2:$E$8001,"Returned")</f>
        <v>10275.62</v>
      </c>
      <c r="E217" s="1" t="str">
        <f aca="false">IFERROR(maxifs(Orders!$C$2:$C$8001,Orders!$B$2:$B$8001,A217),"")</f>
        <v/>
      </c>
      <c r="F217" s="9" t="str">
        <f aca="false">IF(E217="","",MAX(Orders!$C$2:$C$8001)-E217)</f>
        <v/>
      </c>
      <c r="G217" s="1" t="n">
        <f aca="false">IFERROR(CEILING(percentrank.inc($C$5:$C$604,C217)*4,1),1)</f>
        <v>1</v>
      </c>
      <c r="H217" s="1" t="n">
        <f aca="false">IFERROR(CEILING(percentrank.inc($D$5:$D$604,D217)*4,1),1)</f>
        <v>1</v>
      </c>
      <c r="I217" s="1" t="n">
        <f aca="false">IF(F217="",1,IFERROR(5-CEILING(percentrank.inc($F$5:$F$604,F217)*4,1),1))</f>
        <v>1</v>
      </c>
      <c r="J217" s="1" t="str">
        <f aca="false">IF(AND(I217&gt;=3,G217&gt;=3,H217&gt;=3),"Champions",IF(AND(I217&gt;=3,G217&lt;=2),"New / Promising",IF(AND(I217&lt;=2,G217&gt;=3,H217&gt;=3),"At Risk (High Value)",IF(AND(I217&lt;=2,G217&lt;=2),"Lost / Dormant","Regular"))))</f>
        <v>Lost / Dormant</v>
      </c>
    </row>
    <row r="218" customFormat="false" ht="15" hidden="false" customHeight="true" outlineLevel="0" collapsed="false">
      <c r="A218" s="1" t="str">
        <f aca="false">Customers!A215</f>
        <v>CUST00214</v>
      </c>
      <c r="B218" s="1" t="str">
        <f aca="false">Customers!B215&amp;" "&amp;Customers!C215</f>
        <v>Vihaan Sharma</v>
      </c>
      <c r="C218" s="1" t="n">
        <f aca="false">COUNTIFS(Orders!$B$2:$B$8001,A218,Orders!$E$2:$E$8001,"Delivered")+COUNTIFS(Orders!$B$2:$B$8001,A218,Orders!$E$2:$E$8001,"Returned")</f>
        <v>13</v>
      </c>
      <c r="D218" s="9" t="n">
        <f aca="false">SUMIFS(Orders!$H$2:$H$8001,Orders!$B$2:$B$8001,A218,Orders!$E$2:$E$8001,"Delivered")+SUMIFS(Orders!$H$2:$H$8001,Orders!$B$2:$B$8001,A218,Orders!$E$2:$E$8001,"Returned")</f>
        <v>70775.95</v>
      </c>
      <c r="E218" s="1" t="str">
        <f aca="false">IFERROR(maxifs(Orders!$C$2:$C$8001,Orders!$B$2:$B$8001,A218),"")</f>
        <v/>
      </c>
      <c r="F218" s="9" t="str">
        <f aca="false">IF(E218="","",MAX(Orders!$C$2:$C$8001)-E218)</f>
        <v/>
      </c>
      <c r="G218" s="1" t="n">
        <f aca="false">IFERROR(CEILING(percentrank.inc($C$5:$C$604,C218)*4,1),1)</f>
        <v>1</v>
      </c>
      <c r="H218" s="1" t="n">
        <f aca="false">IFERROR(CEILING(percentrank.inc($D$5:$D$604,D218)*4,1),1)</f>
        <v>1</v>
      </c>
      <c r="I218" s="1" t="n">
        <f aca="false">IF(F218="",1,IFERROR(5-CEILING(percentrank.inc($F$5:$F$604,F218)*4,1),1))</f>
        <v>1</v>
      </c>
      <c r="J218" s="1" t="str">
        <f aca="false">IF(AND(I218&gt;=3,G218&gt;=3,H218&gt;=3),"Champions",IF(AND(I218&gt;=3,G218&lt;=2),"New / Promising",IF(AND(I218&lt;=2,G218&gt;=3,H218&gt;=3),"At Risk (High Value)",IF(AND(I218&lt;=2,G218&lt;=2),"Lost / Dormant","Regular"))))</f>
        <v>Lost / Dormant</v>
      </c>
    </row>
    <row r="219" customFormat="false" ht="15" hidden="false" customHeight="true" outlineLevel="0" collapsed="false">
      <c r="A219" s="1" t="str">
        <f aca="false">Customers!A216</f>
        <v>CUST00215</v>
      </c>
      <c r="B219" s="1" t="str">
        <f aca="false">Customers!B216&amp;" "&amp;Customers!C216</f>
        <v>Riya Wilson</v>
      </c>
      <c r="C219" s="1" t="n">
        <f aca="false">COUNTIFS(Orders!$B$2:$B$8001,A219,Orders!$E$2:$E$8001,"Delivered")+COUNTIFS(Orders!$B$2:$B$8001,A219,Orders!$E$2:$E$8001,"Returned")</f>
        <v>10</v>
      </c>
      <c r="D219" s="9" t="n">
        <f aca="false">SUMIFS(Orders!$H$2:$H$8001,Orders!$B$2:$B$8001,A219,Orders!$E$2:$E$8001,"Delivered")+SUMIFS(Orders!$H$2:$H$8001,Orders!$B$2:$B$8001,A219,Orders!$E$2:$E$8001,"Returned")</f>
        <v>36213.73</v>
      </c>
      <c r="E219" s="1" t="str">
        <f aca="false">IFERROR(maxifs(Orders!$C$2:$C$8001,Orders!$B$2:$B$8001,A219),"")</f>
        <v/>
      </c>
      <c r="F219" s="9" t="str">
        <f aca="false">IF(E219="","",MAX(Orders!$C$2:$C$8001)-E219)</f>
        <v/>
      </c>
      <c r="G219" s="1" t="n">
        <f aca="false">IFERROR(CEILING(percentrank.inc($C$5:$C$604,C219)*4,1),1)</f>
        <v>1</v>
      </c>
      <c r="H219" s="1" t="n">
        <f aca="false">IFERROR(CEILING(percentrank.inc($D$5:$D$604,D219)*4,1),1)</f>
        <v>1</v>
      </c>
      <c r="I219" s="1" t="n">
        <f aca="false">IF(F219="",1,IFERROR(5-CEILING(percentrank.inc($F$5:$F$604,F219)*4,1),1))</f>
        <v>1</v>
      </c>
      <c r="J219" s="1" t="str">
        <f aca="false">IF(AND(I219&gt;=3,G219&gt;=3,H219&gt;=3),"Champions",IF(AND(I219&gt;=3,G219&lt;=2),"New / Promising",IF(AND(I219&lt;=2,G219&gt;=3,H219&gt;=3),"At Risk (High Value)",IF(AND(I219&lt;=2,G219&lt;=2),"Lost / Dormant","Regular"))))</f>
        <v>Lost / Dormant</v>
      </c>
    </row>
    <row r="220" customFormat="false" ht="15" hidden="false" customHeight="true" outlineLevel="0" collapsed="false">
      <c r="A220" s="1" t="str">
        <f aca="false">Customers!A217</f>
        <v>CUST00216</v>
      </c>
      <c r="B220" s="1" t="str">
        <f aca="false">Customers!B217&amp;" "&amp;Customers!C217</f>
        <v>William Ramirez</v>
      </c>
      <c r="C220" s="1" t="n">
        <f aca="false">COUNTIFS(Orders!$B$2:$B$8001,A220,Orders!$E$2:$E$8001,"Delivered")+COUNTIFS(Orders!$B$2:$B$8001,A220,Orders!$E$2:$E$8001,"Returned")</f>
        <v>10</v>
      </c>
      <c r="D220" s="9" t="n">
        <f aca="false">SUMIFS(Orders!$H$2:$H$8001,Orders!$B$2:$B$8001,A220,Orders!$E$2:$E$8001,"Delivered")+SUMIFS(Orders!$H$2:$H$8001,Orders!$B$2:$B$8001,A220,Orders!$E$2:$E$8001,"Returned")</f>
        <v>35806.28</v>
      </c>
      <c r="E220" s="1" t="str">
        <f aca="false">IFERROR(maxifs(Orders!$C$2:$C$8001,Orders!$B$2:$B$8001,A220),"")</f>
        <v/>
      </c>
      <c r="F220" s="9" t="str">
        <f aca="false">IF(E220="","",MAX(Orders!$C$2:$C$8001)-E220)</f>
        <v/>
      </c>
      <c r="G220" s="1" t="n">
        <f aca="false">IFERROR(CEILING(percentrank.inc($C$5:$C$604,C220)*4,1),1)</f>
        <v>1</v>
      </c>
      <c r="H220" s="1" t="n">
        <f aca="false">IFERROR(CEILING(percentrank.inc($D$5:$D$604,D220)*4,1),1)</f>
        <v>1</v>
      </c>
      <c r="I220" s="1" t="n">
        <f aca="false">IF(F220="",1,IFERROR(5-CEILING(percentrank.inc($F$5:$F$604,F220)*4,1),1))</f>
        <v>1</v>
      </c>
      <c r="J220" s="1" t="str">
        <f aca="false">IF(AND(I220&gt;=3,G220&gt;=3,H220&gt;=3),"Champions",IF(AND(I220&gt;=3,G220&lt;=2),"New / Promising",IF(AND(I220&lt;=2,G220&gt;=3,H220&gt;=3),"At Risk (High Value)",IF(AND(I220&lt;=2,G220&lt;=2),"Lost / Dormant","Regular"))))</f>
        <v>Lost / Dormant</v>
      </c>
    </row>
    <row r="221" customFormat="false" ht="15" hidden="false" customHeight="true" outlineLevel="0" collapsed="false">
      <c r="A221" s="1" t="str">
        <f aca="false">Customers!A218</f>
        <v>CUST00217</v>
      </c>
      <c r="B221" s="1" t="str">
        <f aca="false">Customers!B218&amp;" "&amp;Customers!C218</f>
        <v>Arjun Jackson</v>
      </c>
      <c r="C221" s="1" t="n">
        <f aca="false">COUNTIFS(Orders!$B$2:$B$8001,A221,Orders!$E$2:$E$8001,"Delivered")+COUNTIFS(Orders!$B$2:$B$8001,A221,Orders!$E$2:$E$8001,"Returned")</f>
        <v>1</v>
      </c>
      <c r="D221" s="9" t="n">
        <f aca="false">SUMIFS(Orders!$H$2:$H$8001,Orders!$B$2:$B$8001,A221,Orders!$E$2:$E$8001,"Delivered")+SUMIFS(Orders!$H$2:$H$8001,Orders!$B$2:$B$8001,A221,Orders!$E$2:$E$8001,"Returned")</f>
        <v>8947.45</v>
      </c>
      <c r="E221" s="1" t="str">
        <f aca="false">IFERROR(maxifs(Orders!$C$2:$C$8001,Orders!$B$2:$B$8001,A221),"")</f>
        <v/>
      </c>
      <c r="F221" s="9" t="str">
        <f aca="false">IF(E221="","",MAX(Orders!$C$2:$C$8001)-E221)</f>
        <v/>
      </c>
      <c r="G221" s="1" t="n">
        <f aca="false">IFERROR(CEILING(percentrank.inc($C$5:$C$604,C221)*4,1),1)</f>
        <v>1</v>
      </c>
      <c r="H221" s="1" t="n">
        <f aca="false">IFERROR(CEILING(percentrank.inc($D$5:$D$604,D221)*4,1),1)</f>
        <v>1</v>
      </c>
      <c r="I221" s="1" t="n">
        <f aca="false">IF(F221="",1,IFERROR(5-CEILING(percentrank.inc($F$5:$F$604,F221)*4,1),1))</f>
        <v>1</v>
      </c>
      <c r="J221" s="1" t="str">
        <f aca="false">IF(AND(I221&gt;=3,G221&gt;=3,H221&gt;=3),"Champions",IF(AND(I221&gt;=3,G221&lt;=2),"New / Promising",IF(AND(I221&lt;=2,G221&gt;=3,H221&gt;=3),"At Risk (High Value)",IF(AND(I221&lt;=2,G221&lt;=2),"Lost / Dormant","Regular"))))</f>
        <v>Lost / Dormant</v>
      </c>
    </row>
    <row r="222" customFormat="false" ht="15" hidden="false" customHeight="true" outlineLevel="0" collapsed="false">
      <c r="A222" s="1" t="str">
        <f aca="false">Customers!A219</f>
        <v>CUST00218</v>
      </c>
      <c r="B222" s="1" t="str">
        <f aca="false">Customers!B219&amp;" "&amp;Customers!C219</f>
        <v>Sofia Wilson</v>
      </c>
      <c r="C222" s="1" t="n">
        <f aca="false">COUNTIFS(Orders!$B$2:$B$8001,A222,Orders!$E$2:$E$8001,"Delivered")+COUNTIFS(Orders!$B$2:$B$8001,A222,Orders!$E$2:$E$8001,"Returned")</f>
        <v>8</v>
      </c>
      <c r="D222" s="9" t="n">
        <f aca="false">SUMIFS(Orders!$H$2:$H$8001,Orders!$B$2:$B$8001,A222,Orders!$E$2:$E$8001,"Delivered")+SUMIFS(Orders!$H$2:$H$8001,Orders!$B$2:$B$8001,A222,Orders!$E$2:$E$8001,"Returned")</f>
        <v>22300.24</v>
      </c>
      <c r="E222" s="1" t="str">
        <f aca="false">IFERROR(maxifs(Orders!$C$2:$C$8001,Orders!$B$2:$B$8001,A222),"")</f>
        <v/>
      </c>
      <c r="F222" s="9" t="str">
        <f aca="false">IF(E222="","",MAX(Orders!$C$2:$C$8001)-E222)</f>
        <v/>
      </c>
      <c r="G222" s="1" t="n">
        <f aca="false">IFERROR(CEILING(percentrank.inc($C$5:$C$604,C222)*4,1),1)</f>
        <v>1</v>
      </c>
      <c r="H222" s="1" t="n">
        <f aca="false">IFERROR(CEILING(percentrank.inc($D$5:$D$604,D222)*4,1),1)</f>
        <v>1</v>
      </c>
      <c r="I222" s="1" t="n">
        <f aca="false">IF(F222="",1,IFERROR(5-CEILING(percentrank.inc($F$5:$F$604,F222)*4,1),1))</f>
        <v>1</v>
      </c>
      <c r="J222" s="1" t="str">
        <f aca="false">IF(AND(I222&gt;=3,G222&gt;=3,H222&gt;=3),"Champions",IF(AND(I222&gt;=3,G222&lt;=2),"New / Promising",IF(AND(I222&lt;=2,G222&gt;=3,H222&gt;=3),"At Risk (High Value)",IF(AND(I222&lt;=2,G222&lt;=2),"Lost / Dormant","Regular"))))</f>
        <v>Lost / Dormant</v>
      </c>
    </row>
    <row r="223" customFormat="false" ht="15" hidden="false" customHeight="true" outlineLevel="0" collapsed="false">
      <c r="A223" s="1" t="str">
        <f aca="false">Customers!A220</f>
        <v>CUST00219</v>
      </c>
      <c r="B223" s="1" t="str">
        <f aca="false">Customers!B220&amp;" "&amp;Customers!C220</f>
        <v>Riya Nair</v>
      </c>
      <c r="C223" s="1" t="n">
        <f aca="false">COUNTIFS(Orders!$B$2:$B$8001,A223,Orders!$E$2:$E$8001,"Delivered")+COUNTIFS(Orders!$B$2:$B$8001,A223,Orders!$E$2:$E$8001,"Returned")</f>
        <v>6</v>
      </c>
      <c r="D223" s="9" t="n">
        <f aca="false">SUMIFS(Orders!$H$2:$H$8001,Orders!$B$2:$B$8001,A223,Orders!$E$2:$E$8001,"Delivered")+SUMIFS(Orders!$H$2:$H$8001,Orders!$B$2:$B$8001,A223,Orders!$E$2:$E$8001,"Returned")</f>
        <v>24279.94</v>
      </c>
      <c r="E223" s="1" t="str">
        <f aca="false">IFERROR(maxifs(Orders!$C$2:$C$8001,Orders!$B$2:$B$8001,A223),"")</f>
        <v/>
      </c>
      <c r="F223" s="9" t="str">
        <f aca="false">IF(E223="","",MAX(Orders!$C$2:$C$8001)-E223)</f>
        <v/>
      </c>
      <c r="G223" s="1" t="n">
        <f aca="false">IFERROR(CEILING(percentrank.inc($C$5:$C$604,C223)*4,1),1)</f>
        <v>1</v>
      </c>
      <c r="H223" s="1" t="n">
        <f aca="false">IFERROR(CEILING(percentrank.inc($D$5:$D$604,D223)*4,1),1)</f>
        <v>1</v>
      </c>
      <c r="I223" s="1" t="n">
        <f aca="false">IF(F223="",1,IFERROR(5-CEILING(percentrank.inc($F$5:$F$604,F223)*4,1),1))</f>
        <v>1</v>
      </c>
      <c r="J223" s="1" t="str">
        <f aca="false">IF(AND(I223&gt;=3,G223&gt;=3,H223&gt;=3),"Champions",IF(AND(I223&gt;=3,G223&lt;=2),"New / Promising",IF(AND(I223&lt;=2,G223&gt;=3,H223&gt;=3),"At Risk (High Value)",IF(AND(I223&lt;=2,G223&lt;=2),"Lost / Dormant","Regular"))))</f>
        <v>Lost / Dormant</v>
      </c>
    </row>
    <row r="224" customFormat="false" ht="15" hidden="false" customHeight="true" outlineLevel="0" collapsed="false">
      <c r="A224" s="1" t="str">
        <f aca="false">Customers!A221</f>
        <v>CUST00220</v>
      </c>
      <c r="B224" s="1" t="str">
        <f aca="false">Customers!B221&amp;" "&amp;Customers!C221</f>
        <v>Olivia Thompson</v>
      </c>
      <c r="C224" s="1" t="n">
        <f aca="false">COUNTIFS(Orders!$B$2:$B$8001,A224,Orders!$E$2:$E$8001,"Delivered")+COUNTIFS(Orders!$B$2:$B$8001,A224,Orders!$E$2:$E$8001,"Returned")</f>
        <v>3</v>
      </c>
      <c r="D224" s="9" t="n">
        <f aca="false">SUMIFS(Orders!$H$2:$H$8001,Orders!$B$2:$B$8001,A224,Orders!$E$2:$E$8001,"Delivered")+SUMIFS(Orders!$H$2:$H$8001,Orders!$B$2:$B$8001,A224,Orders!$E$2:$E$8001,"Returned")</f>
        <v>15958.17</v>
      </c>
      <c r="E224" s="1" t="str">
        <f aca="false">IFERROR(maxifs(Orders!$C$2:$C$8001,Orders!$B$2:$B$8001,A224),"")</f>
        <v/>
      </c>
      <c r="F224" s="9" t="str">
        <f aca="false">IF(E224="","",MAX(Orders!$C$2:$C$8001)-E224)</f>
        <v/>
      </c>
      <c r="G224" s="1" t="n">
        <f aca="false">IFERROR(CEILING(percentrank.inc($C$5:$C$604,C224)*4,1),1)</f>
        <v>1</v>
      </c>
      <c r="H224" s="1" t="n">
        <f aca="false">IFERROR(CEILING(percentrank.inc($D$5:$D$604,D224)*4,1),1)</f>
        <v>1</v>
      </c>
      <c r="I224" s="1" t="n">
        <f aca="false">IF(F224="",1,IFERROR(5-CEILING(percentrank.inc($F$5:$F$604,F224)*4,1),1))</f>
        <v>1</v>
      </c>
      <c r="J224" s="1" t="str">
        <f aca="false">IF(AND(I224&gt;=3,G224&gt;=3,H224&gt;=3),"Champions",IF(AND(I224&gt;=3,G224&lt;=2),"New / Promising",IF(AND(I224&lt;=2,G224&gt;=3,H224&gt;=3),"At Risk (High Value)",IF(AND(I224&lt;=2,G224&lt;=2),"Lost / Dormant","Regular"))))</f>
        <v>Lost / Dormant</v>
      </c>
    </row>
    <row r="225" customFormat="false" ht="15" hidden="false" customHeight="true" outlineLevel="0" collapsed="false">
      <c r="A225" s="1" t="str">
        <f aca="false">Customers!A222</f>
        <v>CUST00221</v>
      </c>
      <c r="B225" s="1" t="str">
        <f aca="false">Customers!B222&amp;" "&amp;Customers!C222</f>
        <v>Karen Jackson</v>
      </c>
      <c r="C225" s="1" t="n">
        <f aca="false">COUNTIFS(Orders!$B$2:$B$8001,A225,Orders!$E$2:$E$8001,"Delivered")+COUNTIFS(Orders!$B$2:$B$8001,A225,Orders!$E$2:$E$8001,"Returned")</f>
        <v>31</v>
      </c>
      <c r="D225" s="9" t="n">
        <f aca="false">SUMIFS(Orders!$H$2:$H$8001,Orders!$B$2:$B$8001,A225,Orders!$E$2:$E$8001,"Delivered")+SUMIFS(Orders!$H$2:$H$8001,Orders!$B$2:$B$8001,A225,Orders!$E$2:$E$8001,"Returned")</f>
        <v>160456.65</v>
      </c>
      <c r="E225" s="1" t="str">
        <f aca="false">IFERROR(maxifs(Orders!$C$2:$C$8001,Orders!$B$2:$B$8001,A225),"")</f>
        <v/>
      </c>
      <c r="F225" s="9" t="str">
        <f aca="false">IF(E225="","",MAX(Orders!$C$2:$C$8001)-E225)</f>
        <v/>
      </c>
      <c r="G225" s="1" t="n">
        <f aca="false">IFERROR(CEILING(percentrank.inc($C$5:$C$604,C225)*4,1),1)</f>
        <v>1</v>
      </c>
      <c r="H225" s="1" t="n">
        <f aca="false">IFERROR(CEILING(percentrank.inc($D$5:$D$604,D225)*4,1),1)</f>
        <v>1</v>
      </c>
      <c r="I225" s="1" t="n">
        <f aca="false">IF(F225="",1,IFERROR(5-CEILING(percentrank.inc($F$5:$F$604,F225)*4,1),1))</f>
        <v>1</v>
      </c>
      <c r="J225" s="1" t="str">
        <f aca="false">IF(AND(I225&gt;=3,G225&gt;=3,H225&gt;=3),"Champions",IF(AND(I225&gt;=3,G225&lt;=2),"New / Promising",IF(AND(I225&lt;=2,G225&gt;=3,H225&gt;=3),"At Risk (High Value)",IF(AND(I225&lt;=2,G225&lt;=2),"Lost / Dormant","Regular"))))</f>
        <v>Lost / Dormant</v>
      </c>
    </row>
    <row r="226" customFormat="false" ht="15" hidden="false" customHeight="true" outlineLevel="0" collapsed="false">
      <c r="A226" s="1" t="str">
        <f aca="false">Customers!A223</f>
        <v>CUST00222</v>
      </c>
      <c r="B226" s="1" t="str">
        <f aca="false">Customers!B223&amp;" "&amp;Customers!C223</f>
        <v>Kiara Anderson</v>
      </c>
      <c r="C226" s="1" t="n">
        <f aca="false">COUNTIFS(Orders!$B$2:$B$8001,A226,Orders!$E$2:$E$8001,"Delivered")+COUNTIFS(Orders!$B$2:$B$8001,A226,Orders!$E$2:$E$8001,"Returned")</f>
        <v>8</v>
      </c>
      <c r="D226" s="9" t="n">
        <f aca="false">SUMIFS(Orders!$H$2:$H$8001,Orders!$B$2:$B$8001,A226,Orders!$E$2:$E$8001,"Delivered")+SUMIFS(Orders!$H$2:$H$8001,Orders!$B$2:$B$8001,A226,Orders!$E$2:$E$8001,"Returned")</f>
        <v>89754.86</v>
      </c>
      <c r="E226" s="1" t="str">
        <f aca="false">IFERROR(maxifs(Orders!$C$2:$C$8001,Orders!$B$2:$B$8001,A226),"")</f>
        <v/>
      </c>
      <c r="F226" s="9" t="str">
        <f aca="false">IF(E226="","",MAX(Orders!$C$2:$C$8001)-E226)</f>
        <v/>
      </c>
      <c r="G226" s="1" t="n">
        <f aca="false">IFERROR(CEILING(percentrank.inc($C$5:$C$604,C226)*4,1),1)</f>
        <v>1</v>
      </c>
      <c r="H226" s="1" t="n">
        <f aca="false">IFERROR(CEILING(percentrank.inc($D$5:$D$604,D226)*4,1),1)</f>
        <v>1</v>
      </c>
      <c r="I226" s="1" t="n">
        <f aca="false">IF(F226="",1,IFERROR(5-CEILING(percentrank.inc($F$5:$F$604,F226)*4,1),1))</f>
        <v>1</v>
      </c>
      <c r="J226" s="1" t="str">
        <f aca="false">IF(AND(I226&gt;=3,G226&gt;=3,H226&gt;=3),"Champions",IF(AND(I226&gt;=3,G226&lt;=2),"New / Promising",IF(AND(I226&lt;=2,G226&gt;=3,H226&gt;=3),"At Risk (High Value)",IF(AND(I226&lt;=2,G226&lt;=2),"Lost / Dormant","Regular"))))</f>
        <v>Lost / Dormant</v>
      </c>
    </row>
    <row r="227" customFormat="false" ht="15" hidden="false" customHeight="true" outlineLevel="0" collapsed="false">
      <c r="A227" s="1" t="str">
        <f aca="false">Customers!A224</f>
        <v>CUST00223</v>
      </c>
      <c r="B227" s="1" t="str">
        <f aca="false">Customers!B224&amp;" "&amp;Customers!C224</f>
        <v>Elizabeth Williams</v>
      </c>
      <c r="C227" s="1" t="n">
        <f aca="false">COUNTIFS(Orders!$B$2:$B$8001,A227,Orders!$E$2:$E$8001,"Delivered")+COUNTIFS(Orders!$B$2:$B$8001,A227,Orders!$E$2:$E$8001,"Returned")</f>
        <v>32</v>
      </c>
      <c r="D227" s="9" t="n">
        <f aca="false">SUMIFS(Orders!$H$2:$H$8001,Orders!$B$2:$B$8001,A227,Orders!$E$2:$E$8001,"Delivered")+SUMIFS(Orders!$H$2:$H$8001,Orders!$B$2:$B$8001,A227,Orders!$E$2:$E$8001,"Returned")</f>
        <v>160809.51</v>
      </c>
      <c r="E227" s="1" t="str">
        <f aca="false">IFERROR(maxifs(Orders!$C$2:$C$8001,Orders!$B$2:$B$8001,A227),"")</f>
        <v/>
      </c>
      <c r="F227" s="9" t="str">
        <f aca="false">IF(E227="","",MAX(Orders!$C$2:$C$8001)-E227)</f>
        <v/>
      </c>
      <c r="G227" s="1" t="n">
        <f aca="false">IFERROR(CEILING(percentrank.inc($C$5:$C$604,C227)*4,1),1)</f>
        <v>1</v>
      </c>
      <c r="H227" s="1" t="n">
        <f aca="false">IFERROR(CEILING(percentrank.inc($D$5:$D$604,D227)*4,1),1)</f>
        <v>1</v>
      </c>
      <c r="I227" s="1" t="n">
        <f aca="false">IF(F227="",1,IFERROR(5-CEILING(percentrank.inc($F$5:$F$604,F227)*4,1),1))</f>
        <v>1</v>
      </c>
      <c r="J227" s="1" t="str">
        <f aca="false">IF(AND(I227&gt;=3,G227&gt;=3,H227&gt;=3),"Champions",IF(AND(I227&gt;=3,G227&lt;=2),"New / Promising",IF(AND(I227&lt;=2,G227&gt;=3,H227&gt;=3),"At Risk (High Value)",IF(AND(I227&lt;=2,G227&lt;=2),"Lost / Dormant","Regular"))))</f>
        <v>Lost / Dormant</v>
      </c>
    </row>
    <row r="228" customFormat="false" ht="15" hidden="false" customHeight="true" outlineLevel="0" collapsed="false">
      <c r="A228" s="1" t="str">
        <f aca="false">Customers!A225</f>
        <v>CUST00224</v>
      </c>
      <c r="B228" s="1" t="str">
        <f aca="false">Customers!B225&amp;" "&amp;Customers!C225</f>
        <v>Myra Reddy</v>
      </c>
      <c r="C228" s="1" t="n">
        <f aca="false">COUNTIFS(Orders!$B$2:$B$8001,A228,Orders!$E$2:$E$8001,"Delivered")+COUNTIFS(Orders!$B$2:$B$8001,A228,Orders!$E$2:$E$8001,"Returned")</f>
        <v>1</v>
      </c>
      <c r="D228" s="9" t="n">
        <f aca="false">SUMIFS(Orders!$H$2:$H$8001,Orders!$B$2:$B$8001,A228,Orders!$E$2:$E$8001,"Delivered")+SUMIFS(Orders!$H$2:$H$8001,Orders!$B$2:$B$8001,A228,Orders!$E$2:$E$8001,"Returned")</f>
        <v>7194.38</v>
      </c>
      <c r="E228" s="1" t="str">
        <f aca="false">IFERROR(maxifs(Orders!$C$2:$C$8001,Orders!$B$2:$B$8001,A228),"")</f>
        <v/>
      </c>
      <c r="F228" s="9" t="str">
        <f aca="false">IF(E228="","",MAX(Orders!$C$2:$C$8001)-E228)</f>
        <v/>
      </c>
      <c r="G228" s="1" t="n">
        <f aca="false">IFERROR(CEILING(percentrank.inc($C$5:$C$604,C228)*4,1),1)</f>
        <v>1</v>
      </c>
      <c r="H228" s="1" t="n">
        <f aca="false">IFERROR(CEILING(percentrank.inc($D$5:$D$604,D228)*4,1),1)</f>
        <v>1</v>
      </c>
      <c r="I228" s="1" t="n">
        <f aca="false">IF(F228="",1,IFERROR(5-CEILING(percentrank.inc($F$5:$F$604,F228)*4,1),1))</f>
        <v>1</v>
      </c>
      <c r="J228" s="1" t="str">
        <f aca="false">IF(AND(I228&gt;=3,G228&gt;=3,H228&gt;=3),"Champions",IF(AND(I228&gt;=3,G228&lt;=2),"New / Promising",IF(AND(I228&lt;=2,G228&gt;=3,H228&gt;=3),"At Risk (High Value)",IF(AND(I228&lt;=2,G228&lt;=2),"Lost / Dormant","Regular"))))</f>
        <v>Lost / Dormant</v>
      </c>
    </row>
    <row r="229" customFormat="false" ht="15" hidden="false" customHeight="true" outlineLevel="0" collapsed="false">
      <c r="A229" s="1" t="str">
        <f aca="false">Customers!A226</f>
        <v>CUST00225</v>
      </c>
      <c r="B229" s="1" t="str">
        <f aca="false">Customers!B226&amp;" "&amp;Customers!C226</f>
        <v>Isabella Singh</v>
      </c>
      <c r="C229" s="1" t="n">
        <f aca="false">COUNTIFS(Orders!$B$2:$B$8001,A229,Orders!$E$2:$E$8001,"Delivered")+COUNTIFS(Orders!$B$2:$B$8001,A229,Orders!$E$2:$E$8001,"Returned")</f>
        <v>2</v>
      </c>
      <c r="D229" s="9" t="n">
        <f aca="false">SUMIFS(Orders!$H$2:$H$8001,Orders!$B$2:$B$8001,A229,Orders!$E$2:$E$8001,"Delivered")+SUMIFS(Orders!$H$2:$H$8001,Orders!$B$2:$B$8001,A229,Orders!$E$2:$E$8001,"Returned")</f>
        <v>26790.43</v>
      </c>
      <c r="E229" s="1" t="str">
        <f aca="false">IFERROR(maxifs(Orders!$C$2:$C$8001,Orders!$B$2:$B$8001,A229),"")</f>
        <v/>
      </c>
      <c r="F229" s="9" t="str">
        <f aca="false">IF(E229="","",MAX(Orders!$C$2:$C$8001)-E229)</f>
        <v/>
      </c>
      <c r="G229" s="1" t="n">
        <f aca="false">IFERROR(CEILING(percentrank.inc($C$5:$C$604,C229)*4,1),1)</f>
        <v>1</v>
      </c>
      <c r="H229" s="1" t="n">
        <f aca="false">IFERROR(CEILING(percentrank.inc($D$5:$D$604,D229)*4,1),1)</f>
        <v>1</v>
      </c>
      <c r="I229" s="1" t="n">
        <f aca="false">IF(F229="",1,IFERROR(5-CEILING(percentrank.inc($F$5:$F$604,F229)*4,1),1))</f>
        <v>1</v>
      </c>
      <c r="J229" s="1" t="str">
        <f aca="false">IF(AND(I229&gt;=3,G229&gt;=3,H229&gt;=3),"Champions",IF(AND(I229&gt;=3,G229&lt;=2),"New / Promising",IF(AND(I229&lt;=2,G229&gt;=3,H229&gt;=3),"At Risk (High Value)",IF(AND(I229&lt;=2,G229&lt;=2),"Lost / Dormant","Regular"))))</f>
        <v>Lost / Dormant</v>
      </c>
    </row>
    <row r="230" customFormat="false" ht="15" hidden="false" customHeight="true" outlineLevel="0" collapsed="false">
      <c r="A230" s="1" t="str">
        <f aca="false">Customers!A227</f>
        <v>CUST00226</v>
      </c>
      <c r="B230" s="1" t="str">
        <f aca="false">Customers!B227&amp;" "&amp;Customers!C227</f>
        <v>Mary Robinson</v>
      </c>
      <c r="C230" s="1" t="n">
        <f aca="false">COUNTIFS(Orders!$B$2:$B$8001,A230,Orders!$E$2:$E$8001,"Delivered")+COUNTIFS(Orders!$B$2:$B$8001,A230,Orders!$E$2:$E$8001,"Returned")</f>
        <v>9</v>
      </c>
      <c r="D230" s="9" t="n">
        <f aca="false">SUMIFS(Orders!$H$2:$H$8001,Orders!$B$2:$B$8001,A230,Orders!$E$2:$E$8001,"Delivered")+SUMIFS(Orders!$H$2:$H$8001,Orders!$B$2:$B$8001,A230,Orders!$E$2:$E$8001,"Returned")</f>
        <v>86014.73</v>
      </c>
      <c r="E230" s="1" t="str">
        <f aca="false">IFERROR(maxifs(Orders!$C$2:$C$8001,Orders!$B$2:$B$8001,A230),"")</f>
        <v/>
      </c>
      <c r="F230" s="9" t="str">
        <f aca="false">IF(E230="","",MAX(Orders!$C$2:$C$8001)-E230)</f>
        <v/>
      </c>
      <c r="G230" s="1" t="n">
        <f aca="false">IFERROR(CEILING(percentrank.inc($C$5:$C$604,C230)*4,1),1)</f>
        <v>1</v>
      </c>
      <c r="H230" s="1" t="n">
        <f aca="false">IFERROR(CEILING(percentrank.inc($D$5:$D$604,D230)*4,1),1)</f>
        <v>1</v>
      </c>
      <c r="I230" s="1" t="n">
        <f aca="false">IF(F230="",1,IFERROR(5-CEILING(percentrank.inc($F$5:$F$604,F230)*4,1),1))</f>
        <v>1</v>
      </c>
      <c r="J230" s="1" t="str">
        <f aca="false">IF(AND(I230&gt;=3,G230&gt;=3,H230&gt;=3),"Champions",IF(AND(I230&gt;=3,G230&lt;=2),"New / Promising",IF(AND(I230&lt;=2,G230&gt;=3,H230&gt;=3),"At Risk (High Value)",IF(AND(I230&lt;=2,G230&lt;=2),"Lost / Dormant","Regular"))))</f>
        <v>Lost / Dormant</v>
      </c>
    </row>
    <row r="231" customFormat="false" ht="15" hidden="false" customHeight="true" outlineLevel="0" collapsed="false">
      <c r="A231" s="1" t="str">
        <f aca="false">Customers!A228</f>
        <v>CUST00227</v>
      </c>
      <c r="B231" s="1" t="str">
        <f aca="false">Customers!B228&amp;" "&amp;Customers!C228</f>
        <v>Mary Singh</v>
      </c>
      <c r="C231" s="1" t="n">
        <f aca="false">COUNTIFS(Orders!$B$2:$B$8001,A231,Orders!$E$2:$E$8001,"Delivered")+COUNTIFS(Orders!$B$2:$B$8001,A231,Orders!$E$2:$E$8001,"Returned")</f>
        <v>16</v>
      </c>
      <c r="D231" s="9" t="n">
        <f aca="false">SUMIFS(Orders!$H$2:$H$8001,Orders!$B$2:$B$8001,A231,Orders!$E$2:$E$8001,"Delivered")+SUMIFS(Orders!$H$2:$H$8001,Orders!$B$2:$B$8001,A231,Orders!$E$2:$E$8001,"Returned")</f>
        <v>73806.17</v>
      </c>
      <c r="E231" s="1" t="str">
        <f aca="false">IFERROR(maxifs(Orders!$C$2:$C$8001,Orders!$B$2:$B$8001,A231),"")</f>
        <v/>
      </c>
      <c r="F231" s="9" t="str">
        <f aca="false">IF(E231="","",MAX(Orders!$C$2:$C$8001)-E231)</f>
        <v/>
      </c>
      <c r="G231" s="1" t="n">
        <f aca="false">IFERROR(CEILING(percentrank.inc($C$5:$C$604,C231)*4,1),1)</f>
        <v>1</v>
      </c>
      <c r="H231" s="1" t="n">
        <f aca="false">IFERROR(CEILING(percentrank.inc($D$5:$D$604,D231)*4,1),1)</f>
        <v>1</v>
      </c>
      <c r="I231" s="1" t="n">
        <f aca="false">IF(F231="",1,IFERROR(5-CEILING(percentrank.inc($F$5:$F$604,F231)*4,1),1))</f>
        <v>1</v>
      </c>
      <c r="J231" s="1" t="str">
        <f aca="false">IF(AND(I231&gt;=3,G231&gt;=3,H231&gt;=3),"Champions",IF(AND(I231&gt;=3,G231&lt;=2),"New / Promising",IF(AND(I231&lt;=2,G231&gt;=3,H231&gt;=3),"At Risk (High Value)",IF(AND(I231&lt;=2,G231&lt;=2),"Lost / Dormant","Regular"))))</f>
        <v>Lost / Dormant</v>
      </c>
    </row>
    <row r="232" customFormat="false" ht="15" hidden="false" customHeight="true" outlineLevel="0" collapsed="false">
      <c r="A232" s="1" t="str">
        <f aca="false">Customers!A229</f>
        <v>CUST00228</v>
      </c>
      <c r="B232" s="1" t="str">
        <f aca="false">Customers!B229&amp;" "&amp;Customers!C229</f>
        <v>Robert Sanchez</v>
      </c>
      <c r="C232" s="1" t="n">
        <f aca="false">COUNTIFS(Orders!$B$2:$B$8001,A232,Orders!$E$2:$E$8001,"Delivered")+COUNTIFS(Orders!$B$2:$B$8001,A232,Orders!$E$2:$E$8001,"Returned")</f>
        <v>18</v>
      </c>
      <c r="D232" s="9" t="n">
        <f aca="false">SUMIFS(Orders!$H$2:$H$8001,Orders!$B$2:$B$8001,A232,Orders!$E$2:$E$8001,"Delivered")+SUMIFS(Orders!$H$2:$H$8001,Orders!$B$2:$B$8001,A232,Orders!$E$2:$E$8001,"Returned")</f>
        <v>100383.5</v>
      </c>
      <c r="E232" s="1" t="str">
        <f aca="false">IFERROR(maxifs(Orders!$C$2:$C$8001,Orders!$B$2:$B$8001,A232),"")</f>
        <v/>
      </c>
      <c r="F232" s="9" t="str">
        <f aca="false">IF(E232="","",MAX(Orders!$C$2:$C$8001)-E232)</f>
        <v/>
      </c>
      <c r="G232" s="1" t="n">
        <f aca="false">IFERROR(CEILING(percentrank.inc($C$5:$C$604,C232)*4,1),1)</f>
        <v>1</v>
      </c>
      <c r="H232" s="1" t="n">
        <f aca="false">IFERROR(CEILING(percentrank.inc($D$5:$D$604,D232)*4,1),1)</f>
        <v>1</v>
      </c>
      <c r="I232" s="1" t="n">
        <f aca="false">IF(F232="",1,IFERROR(5-CEILING(percentrank.inc($F$5:$F$604,F232)*4,1),1))</f>
        <v>1</v>
      </c>
      <c r="J232" s="1" t="str">
        <f aca="false">IF(AND(I232&gt;=3,G232&gt;=3,H232&gt;=3),"Champions",IF(AND(I232&gt;=3,G232&lt;=2),"New / Promising",IF(AND(I232&lt;=2,G232&gt;=3,H232&gt;=3),"At Risk (High Value)",IF(AND(I232&lt;=2,G232&lt;=2),"Lost / Dormant","Regular"))))</f>
        <v>Lost / Dormant</v>
      </c>
    </row>
    <row r="233" customFormat="false" ht="15" hidden="false" customHeight="true" outlineLevel="0" collapsed="false">
      <c r="A233" s="1" t="str">
        <f aca="false">Customers!A230</f>
        <v>CUST00229</v>
      </c>
      <c r="B233" s="1" t="str">
        <f aca="false">Customers!B230&amp;" "&amp;Customers!C230</f>
        <v>Yuki Rodriguez</v>
      </c>
      <c r="C233" s="1" t="n">
        <f aca="false">COUNTIFS(Orders!$B$2:$B$8001,A233,Orders!$E$2:$E$8001,"Delivered")+COUNTIFS(Orders!$B$2:$B$8001,A233,Orders!$E$2:$E$8001,"Returned")</f>
        <v>19</v>
      </c>
      <c r="D233" s="9" t="n">
        <f aca="false">SUMIFS(Orders!$H$2:$H$8001,Orders!$B$2:$B$8001,A233,Orders!$E$2:$E$8001,"Delivered")+SUMIFS(Orders!$H$2:$H$8001,Orders!$B$2:$B$8001,A233,Orders!$E$2:$E$8001,"Returned")</f>
        <v>113983.59</v>
      </c>
      <c r="E233" s="1" t="str">
        <f aca="false">IFERROR(maxifs(Orders!$C$2:$C$8001,Orders!$B$2:$B$8001,A233),"")</f>
        <v/>
      </c>
      <c r="F233" s="9" t="str">
        <f aca="false">IF(E233="","",MAX(Orders!$C$2:$C$8001)-E233)</f>
        <v/>
      </c>
      <c r="G233" s="1" t="n">
        <f aca="false">IFERROR(CEILING(percentrank.inc($C$5:$C$604,C233)*4,1),1)</f>
        <v>1</v>
      </c>
      <c r="H233" s="1" t="n">
        <f aca="false">IFERROR(CEILING(percentrank.inc($D$5:$D$604,D233)*4,1),1)</f>
        <v>1</v>
      </c>
      <c r="I233" s="1" t="n">
        <f aca="false">IF(F233="",1,IFERROR(5-CEILING(percentrank.inc($F$5:$F$604,F233)*4,1),1))</f>
        <v>1</v>
      </c>
      <c r="J233" s="1" t="str">
        <f aca="false">IF(AND(I233&gt;=3,G233&gt;=3,H233&gt;=3),"Champions",IF(AND(I233&gt;=3,G233&lt;=2),"New / Promising",IF(AND(I233&lt;=2,G233&gt;=3,H233&gt;=3),"At Risk (High Value)",IF(AND(I233&lt;=2,G233&lt;=2),"Lost / Dormant","Regular"))))</f>
        <v>Lost / Dormant</v>
      </c>
    </row>
    <row r="234" customFormat="false" ht="15" hidden="false" customHeight="true" outlineLevel="0" collapsed="false">
      <c r="A234" s="1" t="str">
        <f aca="false">Customers!A231</f>
        <v>CUST00230</v>
      </c>
      <c r="B234" s="1" t="str">
        <f aca="false">Customers!B231&amp;" "&amp;Customers!C231</f>
        <v>Karen Lewis</v>
      </c>
      <c r="C234" s="1" t="n">
        <f aca="false">COUNTIFS(Orders!$B$2:$B$8001,A234,Orders!$E$2:$E$8001,"Delivered")+COUNTIFS(Orders!$B$2:$B$8001,A234,Orders!$E$2:$E$8001,"Returned")</f>
        <v>19</v>
      </c>
      <c r="D234" s="9" t="n">
        <f aca="false">SUMIFS(Orders!$H$2:$H$8001,Orders!$B$2:$B$8001,A234,Orders!$E$2:$E$8001,"Delivered")+SUMIFS(Orders!$H$2:$H$8001,Orders!$B$2:$B$8001,A234,Orders!$E$2:$E$8001,"Returned")</f>
        <v>82344.54</v>
      </c>
      <c r="E234" s="1" t="str">
        <f aca="false">IFERROR(maxifs(Orders!$C$2:$C$8001,Orders!$B$2:$B$8001,A234),"")</f>
        <v/>
      </c>
      <c r="F234" s="9" t="str">
        <f aca="false">IF(E234="","",MAX(Orders!$C$2:$C$8001)-E234)</f>
        <v/>
      </c>
      <c r="G234" s="1" t="n">
        <f aca="false">IFERROR(CEILING(percentrank.inc($C$5:$C$604,C234)*4,1),1)</f>
        <v>1</v>
      </c>
      <c r="H234" s="1" t="n">
        <f aca="false">IFERROR(CEILING(percentrank.inc($D$5:$D$604,D234)*4,1),1)</f>
        <v>1</v>
      </c>
      <c r="I234" s="1" t="n">
        <f aca="false">IF(F234="",1,IFERROR(5-CEILING(percentrank.inc($F$5:$F$604,F234)*4,1),1))</f>
        <v>1</v>
      </c>
      <c r="J234" s="1" t="str">
        <f aca="false">IF(AND(I234&gt;=3,G234&gt;=3,H234&gt;=3),"Champions",IF(AND(I234&gt;=3,G234&lt;=2),"New / Promising",IF(AND(I234&lt;=2,G234&gt;=3,H234&gt;=3),"At Risk (High Value)",IF(AND(I234&lt;=2,G234&lt;=2),"Lost / Dormant","Regular"))))</f>
        <v>Lost / Dormant</v>
      </c>
    </row>
    <row r="235" customFormat="false" ht="15" hidden="false" customHeight="true" outlineLevel="0" collapsed="false">
      <c r="A235" s="1" t="str">
        <f aca="false">Customers!A232</f>
        <v>CUST00231</v>
      </c>
      <c r="B235" s="1" t="str">
        <f aca="false">Customers!B232&amp;" "&amp;Customers!C232</f>
        <v>James Young</v>
      </c>
      <c r="C235" s="1" t="n">
        <f aca="false">COUNTIFS(Orders!$B$2:$B$8001,A235,Orders!$E$2:$E$8001,"Delivered")+COUNTIFS(Orders!$B$2:$B$8001,A235,Orders!$E$2:$E$8001,"Returned")</f>
        <v>16</v>
      </c>
      <c r="D235" s="9" t="n">
        <f aca="false">SUMIFS(Orders!$H$2:$H$8001,Orders!$B$2:$B$8001,A235,Orders!$E$2:$E$8001,"Delivered")+SUMIFS(Orders!$H$2:$H$8001,Orders!$B$2:$B$8001,A235,Orders!$E$2:$E$8001,"Returned")</f>
        <v>97672.22</v>
      </c>
      <c r="E235" s="1" t="str">
        <f aca="false">IFERROR(maxifs(Orders!$C$2:$C$8001,Orders!$B$2:$B$8001,A235),"")</f>
        <v/>
      </c>
      <c r="F235" s="9" t="str">
        <f aca="false">IF(E235="","",MAX(Orders!$C$2:$C$8001)-E235)</f>
        <v/>
      </c>
      <c r="G235" s="1" t="n">
        <f aca="false">IFERROR(CEILING(percentrank.inc($C$5:$C$604,C235)*4,1),1)</f>
        <v>1</v>
      </c>
      <c r="H235" s="1" t="n">
        <f aca="false">IFERROR(CEILING(percentrank.inc($D$5:$D$604,D235)*4,1),1)</f>
        <v>1</v>
      </c>
      <c r="I235" s="1" t="n">
        <f aca="false">IF(F235="",1,IFERROR(5-CEILING(percentrank.inc($F$5:$F$604,F235)*4,1),1))</f>
        <v>1</v>
      </c>
      <c r="J235" s="1" t="str">
        <f aca="false">IF(AND(I235&gt;=3,G235&gt;=3,H235&gt;=3),"Champions",IF(AND(I235&gt;=3,G235&lt;=2),"New / Promising",IF(AND(I235&lt;=2,G235&gt;=3,H235&gt;=3),"At Risk (High Value)",IF(AND(I235&lt;=2,G235&lt;=2),"Lost / Dormant","Regular"))))</f>
        <v>Lost / Dormant</v>
      </c>
    </row>
    <row r="236" customFormat="false" ht="15" hidden="false" customHeight="true" outlineLevel="0" collapsed="false">
      <c r="A236" s="1" t="str">
        <f aca="false">Customers!A233</f>
        <v>CUST00232</v>
      </c>
      <c r="B236" s="1" t="str">
        <f aca="false">Customers!B233&amp;" "&amp;Customers!C233</f>
        <v>Wei Anderson</v>
      </c>
      <c r="C236" s="1" t="n">
        <f aca="false">COUNTIFS(Orders!$B$2:$B$8001,A236,Orders!$E$2:$E$8001,"Delivered")+COUNTIFS(Orders!$B$2:$B$8001,A236,Orders!$E$2:$E$8001,"Returned")</f>
        <v>17</v>
      </c>
      <c r="D236" s="9" t="n">
        <f aca="false">SUMIFS(Orders!$H$2:$H$8001,Orders!$B$2:$B$8001,A236,Orders!$E$2:$E$8001,"Delivered")+SUMIFS(Orders!$H$2:$H$8001,Orders!$B$2:$B$8001,A236,Orders!$E$2:$E$8001,"Returned")</f>
        <v>138372.42</v>
      </c>
      <c r="E236" s="1" t="str">
        <f aca="false">IFERROR(maxifs(Orders!$C$2:$C$8001,Orders!$B$2:$B$8001,A236),"")</f>
        <v/>
      </c>
      <c r="F236" s="9" t="str">
        <f aca="false">IF(E236="","",MAX(Orders!$C$2:$C$8001)-E236)</f>
        <v/>
      </c>
      <c r="G236" s="1" t="n">
        <f aca="false">IFERROR(CEILING(percentrank.inc($C$5:$C$604,C236)*4,1),1)</f>
        <v>1</v>
      </c>
      <c r="H236" s="1" t="n">
        <f aca="false">IFERROR(CEILING(percentrank.inc($D$5:$D$604,D236)*4,1),1)</f>
        <v>1</v>
      </c>
      <c r="I236" s="1" t="n">
        <f aca="false">IF(F236="",1,IFERROR(5-CEILING(percentrank.inc($F$5:$F$604,F236)*4,1),1))</f>
        <v>1</v>
      </c>
      <c r="J236" s="1" t="str">
        <f aca="false">IF(AND(I236&gt;=3,G236&gt;=3,H236&gt;=3),"Champions",IF(AND(I236&gt;=3,G236&lt;=2),"New / Promising",IF(AND(I236&lt;=2,G236&gt;=3,H236&gt;=3),"At Risk (High Value)",IF(AND(I236&lt;=2,G236&lt;=2),"Lost / Dormant","Regular"))))</f>
        <v>Lost / Dormant</v>
      </c>
    </row>
    <row r="237" customFormat="false" ht="15" hidden="false" customHeight="true" outlineLevel="0" collapsed="false">
      <c r="A237" s="1" t="str">
        <f aca="false">Customers!A234</f>
        <v>CUST00233</v>
      </c>
      <c r="B237" s="1" t="str">
        <f aca="false">Customers!B234&amp;" "&amp;Customers!C234</f>
        <v>Logan Perez</v>
      </c>
      <c r="C237" s="1" t="n">
        <f aca="false">COUNTIFS(Orders!$B$2:$B$8001,A237,Orders!$E$2:$E$8001,"Delivered")+COUNTIFS(Orders!$B$2:$B$8001,A237,Orders!$E$2:$E$8001,"Returned")</f>
        <v>5</v>
      </c>
      <c r="D237" s="9" t="n">
        <f aca="false">SUMIFS(Orders!$H$2:$H$8001,Orders!$B$2:$B$8001,A237,Orders!$E$2:$E$8001,"Delivered")+SUMIFS(Orders!$H$2:$H$8001,Orders!$B$2:$B$8001,A237,Orders!$E$2:$E$8001,"Returned")</f>
        <v>22778.47</v>
      </c>
      <c r="E237" s="1" t="str">
        <f aca="false">IFERROR(maxifs(Orders!$C$2:$C$8001,Orders!$B$2:$B$8001,A237),"")</f>
        <v/>
      </c>
      <c r="F237" s="9" t="str">
        <f aca="false">IF(E237="","",MAX(Orders!$C$2:$C$8001)-E237)</f>
        <v/>
      </c>
      <c r="G237" s="1" t="n">
        <f aca="false">IFERROR(CEILING(percentrank.inc($C$5:$C$604,C237)*4,1),1)</f>
        <v>1</v>
      </c>
      <c r="H237" s="1" t="n">
        <f aca="false">IFERROR(CEILING(percentrank.inc($D$5:$D$604,D237)*4,1),1)</f>
        <v>1</v>
      </c>
      <c r="I237" s="1" t="n">
        <f aca="false">IF(F237="",1,IFERROR(5-CEILING(percentrank.inc($F$5:$F$604,F237)*4,1),1))</f>
        <v>1</v>
      </c>
      <c r="J237" s="1" t="str">
        <f aca="false">IF(AND(I237&gt;=3,G237&gt;=3,H237&gt;=3),"Champions",IF(AND(I237&gt;=3,G237&lt;=2),"New / Promising",IF(AND(I237&lt;=2,G237&gt;=3,H237&gt;=3),"At Risk (High Value)",IF(AND(I237&lt;=2,G237&lt;=2),"Lost / Dormant","Regular"))))</f>
        <v>Lost / Dormant</v>
      </c>
    </row>
    <row r="238" customFormat="false" ht="15" hidden="false" customHeight="true" outlineLevel="0" collapsed="false">
      <c r="A238" s="1" t="str">
        <f aca="false">Customers!A235</f>
        <v>CUST00234</v>
      </c>
      <c r="B238" s="1" t="str">
        <f aca="false">Customers!B235&amp;" "&amp;Customers!C235</f>
        <v>Mia Anderson</v>
      </c>
      <c r="C238" s="1" t="n">
        <f aca="false">COUNTIFS(Orders!$B$2:$B$8001,A238,Orders!$E$2:$E$8001,"Delivered")+COUNTIFS(Orders!$B$2:$B$8001,A238,Orders!$E$2:$E$8001,"Returned")</f>
        <v>5</v>
      </c>
      <c r="D238" s="9" t="n">
        <f aca="false">SUMIFS(Orders!$H$2:$H$8001,Orders!$B$2:$B$8001,A238,Orders!$E$2:$E$8001,"Delivered")+SUMIFS(Orders!$H$2:$H$8001,Orders!$B$2:$B$8001,A238,Orders!$E$2:$E$8001,"Returned")</f>
        <v>24439.78</v>
      </c>
      <c r="E238" s="1" t="str">
        <f aca="false">IFERROR(maxifs(Orders!$C$2:$C$8001,Orders!$B$2:$B$8001,A238),"")</f>
        <v/>
      </c>
      <c r="F238" s="9" t="str">
        <f aca="false">IF(E238="","",MAX(Orders!$C$2:$C$8001)-E238)</f>
        <v/>
      </c>
      <c r="G238" s="1" t="n">
        <f aca="false">IFERROR(CEILING(percentrank.inc($C$5:$C$604,C238)*4,1),1)</f>
        <v>1</v>
      </c>
      <c r="H238" s="1" t="n">
        <f aca="false">IFERROR(CEILING(percentrank.inc($D$5:$D$604,D238)*4,1),1)</f>
        <v>1</v>
      </c>
      <c r="I238" s="1" t="n">
        <f aca="false">IF(F238="",1,IFERROR(5-CEILING(percentrank.inc($F$5:$F$604,F238)*4,1),1))</f>
        <v>1</v>
      </c>
      <c r="J238" s="1" t="str">
        <f aca="false">IF(AND(I238&gt;=3,G238&gt;=3,H238&gt;=3),"Champions",IF(AND(I238&gt;=3,G238&lt;=2),"New / Promising",IF(AND(I238&lt;=2,G238&gt;=3,H238&gt;=3),"At Risk (High Value)",IF(AND(I238&lt;=2,G238&lt;=2),"Lost / Dormant","Regular"))))</f>
        <v>Lost / Dormant</v>
      </c>
    </row>
    <row r="239" customFormat="false" ht="15" hidden="false" customHeight="true" outlineLevel="0" collapsed="false">
      <c r="A239" s="1" t="str">
        <f aca="false">Customers!A236</f>
        <v>CUST00235</v>
      </c>
      <c r="B239" s="1" t="str">
        <f aca="false">Customers!B236&amp;" "&amp;Customers!C236</f>
        <v>John Reddy</v>
      </c>
      <c r="C239" s="1" t="n">
        <f aca="false">COUNTIFS(Orders!$B$2:$B$8001,A239,Orders!$E$2:$E$8001,"Delivered")+COUNTIFS(Orders!$B$2:$B$8001,A239,Orders!$E$2:$E$8001,"Returned")</f>
        <v>3</v>
      </c>
      <c r="D239" s="9" t="n">
        <f aca="false">SUMIFS(Orders!$H$2:$H$8001,Orders!$B$2:$B$8001,A239,Orders!$E$2:$E$8001,"Delivered")+SUMIFS(Orders!$H$2:$H$8001,Orders!$B$2:$B$8001,A239,Orders!$E$2:$E$8001,"Returned")</f>
        <v>25194.97</v>
      </c>
      <c r="E239" s="1" t="str">
        <f aca="false">IFERROR(maxifs(Orders!$C$2:$C$8001,Orders!$B$2:$B$8001,A239),"")</f>
        <v/>
      </c>
      <c r="F239" s="9" t="str">
        <f aca="false">IF(E239="","",MAX(Orders!$C$2:$C$8001)-E239)</f>
        <v/>
      </c>
      <c r="G239" s="1" t="n">
        <f aca="false">IFERROR(CEILING(percentrank.inc($C$5:$C$604,C239)*4,1),1)</f>
        <v>1</v>
      </c>
      <c r="H239" s="1" t="n">
        <f aca="false">IFERROR(CEILING(percentrank.inc($D$5:$D$604,D239)*4,1),1)</f>
        <v>1</v>
      </c>
      <c r="I239" s="1" t="n">
        <f aca="false">IF(F239="",1,IFERROR(5-CEILING(percentrank.inc($F$5:$F$604,F239)*4,1),1))</f>
        <v>1</v>
      </c>
      <c r="J239" s="1" t="str">
        <f aca="false">IF(AND(I239&gt;=3,G239&gt;=3,H239&gt;=3),"Champions",IF(AND(I239&gt;=3,G239&lt;=2),"New / Promising",IF(AND(I239&lt;=2,G239&gt;=3,H239&gt;=3),"At Risk (High Value)",IF(AND(I239&lt;=2,G239&lt;=2),"Lost / Dormant","Regular"))))</f>
        <v>Lost / Dormant</v>
      </c>
    </row>
    <row r="240" customFormat="false" ht="15" hidden="false" customHeight="true" outlineLevel="0" collapsed="false">
      <c r="A240" s="1" t="str">
        <f aca="false">Customers!A237</f>
        <v>CUST00236</v>
      </c>
      <c r="B240" s="1" t="str">
        <f aca="false">Customers!B237&amp;" "&amp;Customers!C237</f>
        <v>Camila Young</v>
      </c>
      <c r="C240" s="1" t="n">
        <f aca="false">COUNTIFS(Orders!$B$2:$B$8001,A240,Orders!$E$2:$E$8001,"Delivered")+COUNTIFS(Orders!$B$2:$B$8001,A240,Orders!$E$2:$E$8001,"Returned")</f>
        <v>75</v>
      </c>
      <c r="D240" s="9" t="n">
        <f aca="false">SUMIFS(Orders!$H$2:$H$8001,Orders!$B$2:$B$8001,A240,Orders!$E$2:$E$8001,"Delivered")+SUMIFS(Orders!$H$2:$H$8001,Orders!$B$2:$B$8001,A240,Orders!$E$2:$E$8001,"Returned")</f>
        <v>510153.75</v>
      </c>
      <c r="E240" s="1" t="str">
        <f aca="false">IFERROR(maxifs(Orders!$C$2:$C$8001,Orders!$B$2:$B$8001,A240),"")</f>
        <v/>
      </c>
      <c r="F240" s="9" t="str">
        <f aca="false">IF(E240="","",MAX(Orders!$C$2:$C$8001)-E240)</f>
        <v/>
      </c>
      <c r="G240" s="1" t="n">
        <f aca="false">IFERROR(CEILING(percentrank.inc($C$5:$C$604,C240)*4,1),1)</f>
        <v>1</v>
      </c>
      <c r="H240" s="1" t="n">
        <f aca="false">IFERROR(CEILING(percentrank.inc($D$5:$D$604,D240)*4,1),1)</f>
        <v>1</v>
      </c>
      <c r="I240" s="1" t="n">
        <f aca="false">IF(F240="",1,IFERROR(5-CEILING(percentrank.inc($F$5:$F$604,F240)*4,1),1))</f>
        <v>1</v>
      </c>
      <c r="J240" s="1" t="str">
        <f aca="false">IF(AND(I240&gt;=3,G240&gt;=3,H240&gt;=3),"Champions",IF(AND(I240&gt;=3,G240&lt;=2),"New / Promising",IF(AND(I240&lt;=2,G240&gt;=3,H240&gt;=3),"At Risk (High Value)",IF(AND(I240&lt;=2,G240&lt;=2),"Lost / Dormant","Regular"))))</f>
        <v>Lost / Dormant</v>
      </c>
    </row>
    <row r="241" customFormat="false" ht="15" hidden="false" customHeight="true" outlineLevel="0" collapsed="false">
      <c r="A241" s="1" t="str">
        <f aca="false">Customers!A238</f>
        <v>CUST00237</v>
      </c>
      <c r="B241" s="1" t="str">
        <f aca="false">Customers!B238&amp;" "&amp;Customers!C238</f>
        <v>Robert Martinez</v>
      </c>
      <c r="C241" s="1" t="n">
        <f aca="false">COUNTIFS(Orders!$B$2:$B$8001,A241,Orders!$E$2:$E$8001,"Delivered")+COUNTIFS(Orders!$B$2:$B$8001,A241,Orders!$E$2:$E$8001,"Returned")</f>
        <v>34</v>
      </c>
      <c r="D241" s="9" t="n">
        <f aca="false">SUMIFS(Orders!$H$2:$H$8001,Orders!$B$2:$B$8001,A241,Orders!$E$2:$E$8001,"Delivered")+SUMIFS(Orders!$H$2:$H$8001,Orders!$B$2:$B$8001,A241,Orders!$E$2:$E$8001,"Returned")</f>
        <v>247318.41</v>
      </c>
      <c r="E241" s="1" t="str">
        <f aca="false">IFERROR(maxifs(Orders!$C$2:$C$8001,Orders!$B$2:$B$8001,A241),"")</f>
        <v/>
      </c>
      <c r="F241" s="9" t="str">
        <f aca="false">IF(E241="","",MAX(Orders!$C$2:$C$8001)-E241)</f>
        <v/>
      </c>
      <c r="G241" s="1" t="n">
        <f aca="false">IFERROR(CEILING(percentrank.inc($C$5:$C$604,C241)*4,1),1)</f>
        <v>1</v>
      </c>
      <c r="H241" s="1" t="n">
        <f aca="false">IFERROR(CEILING(percentrank.inc($D$5:$D$604,D241)*4,1),1)</f>
        <v>1</v>
      </c>
      <c r="I241" s="1" t="n">
        <f aca="false">IF(F241="",1,IFERROR(5-CEILING(percentrank.inc($F$5:$F$604,F241)*4,1),1))</f>
        <v>1</v>
      </c>
      <c r="J241" s="1" t="str">
        <f aca="false">IF(AND(I241&gt;=3,G241&gt;=3,H241&gt;=3),"Champions",IF(AND(I241&gt;=3,G241&lt;=2),"New / Promising",IF(AND(I241&lt;=2,G241&gt;=3,H241&gt;=3),"At Risk (High Value)",IF(AND(I241&lt;=2,G241&lt;=2),"Lost / Dormant","Regular"))))</f>
        <v>Lost / Dormant</v>
      </c>
    </row>
    <row r="242" customFormat="false" ht="15" hidden="false" customHeight="true" outlineLevel="0" collapsed="false">
      <c r="A242" s="1" t="str">
        <f aca="false">Customers!A239</f>
        <v>CUST00238</v>
      </c>
      <c r="B242" s="1" t="str">
        <f aca="false">Customers!B239&amp;" "&amp;Customers!C239</f>
        <v>Siya Lewis</v>
      </c>
      <c r="C242" s="1" t="n">
        <f aca="false">COUNTIFS(Orders!$B$2:$B$8001,A242,Orders!$E$2:$E$8001,"Delivered")+COUNTIFS(Orders!$B$2:$B$8001,A242,Orders!$E$2:$E$8001,"Returned")</f>
        <v>1</v>
      </c>
      <c r="D242" s="9" t="n">
        <f aca="false">SUMIFS(Orders!$H$2:$H$8001,Orders!$B$2:$B$8001,A242,Orders!$E$2:$E$8001,"Delivered")+SUMIFS(Orders!$H$2:$H$8001,Orders!$B$2:$B$8001,A242,Orders!$E$2:$E$8001,"Returned")</f>
        <v>702</v>
      </c>
      <c r="E242" s="1" t="str">
        <f aca="false">IFERROR(maxifs(Orders!$C$2:$C$8001,Orders!$B$2:$B$8001,A242),"")</f>
        <v/>
      </c>
      <c r="F242" s="9" t="str">
        <f aca="false">IF(E242="","",MAX(Orders!$C$2:$C$8001)-E242)</f>
        <v/>
      </c>
      <c r="G242" s="1" t="n">
        <f aca="false">IFERROR(CEILING(percentrank.inc($C$5:$C$604,C242)*4,1),1)</f>
        <v>1</v>
      </c>
      <c r="H242" s="1" t="n">
        <f aca="false">IFERROR(CEILING(percentrank.inc($D$5:$D$604,D242)*4,1),1)</f>
        <v>1</v>
      </c>
      <c r="I242" s="1" t="n">
        <f aca="false">IF(F242="",1,IFERROR(5-CEILING(percentrank.inc($F$5:$F$604,F242)*4,1),1))</f>
        <v>1</v>
      </c>
      <c r="J242" s="1" t="str">
        <f aca="false">IF(AND(I242&gt;=3,G242&gt;=3,H242&gt;=3),"Champions",IF(AND(I242&gt;=3,G242&lt;=2),"New / Promising",IF(AND(I242&lt;=2,G242&gt;=3,H242&gt;=3),"At Risk (High Value)",IF(AND(I242&lt;=2,G242&lt;=2),"Lost / Dormant","Regular"))))</f>
        <v>Lost / Dormant</v>
      </c>
    </row>
    <row r="243" customFormat="false" ht="15" hidden="false" customHeight="true" outlineLevel="0" collapsed="false">
      <c r="A243" s="1" t="str">
        <f aca="false">Customers!A240</f>
        <v>CUST00239</v>
      </c>
      <c r="B243" s="1" t="str">
        <f aca="false">Customers!B240&amp;" "&amp;Customers!C240</f>
        <v>Sophia Clark</v>
      </c>
      <c r="C243" s="1" t="n">
        <f aca="false">COUNTIFS(Orders!$B$2:$B$8001,A243,Orders!$E$2:$E$8001,"Delivered")+COUNTIFS(Orders!$B$2:$B$8001,A243,Orders!$E$2:$E$8001,"Returned")</f>
        <v>18</v>
      </c>
      <c r="D243" s="9" t="n">
        <f aca="false">SUMIFS(Orders!$H$2:$H$8001,Orders!$B$2:$B$8001,A243,Orders!$E$2:$E$8001,"Delivered")+SUMIFS(Orders!$H$2:$H$8001,Orders!$B$2:$B$8001,A243,Orders!$E$2:$E$8001,"Returned")</f>
        <v>89847.6</v>
      </c>
      <c r="E243" s="1" t="str">
        <f aca="false">IFERROR(maxifs(Orders!$C$2:$C$8001,Orders!$B$2:$B$8001,A243),"")</f>
        <v/>
      </c>
      <c r="F243" s="9" t="str">
        <f aca="false">IF(E243="","",MAX(Orders!$C$2:$C$8001)-E243)</f>
        <v/>
      </c>
      <c r="G243" s="1" t="n">
        <f aca="false">IFERROR(CEILING(percentrank.inc($C$5:$C$604,C243)*4,1),1)</f>
        <v>1</v>
      </c>
      <c r="H243" s="1" t="n">
        <f aca="false">IFERROR(CEILING(percentrank.inc($D$5:$D$604,D243)*4,1),1)</f>
        <v>1</v>
      </c>
      <c r="I243" s="1" t="n">
        <f aca="false">IF(F243="",1,IFERROR(5-CEILING(percentrank.inc($F$5:$F$604,F243)*4,1),1))</f>
        <v>1</v>
      </c>
      <c r="J243" s="1" t="str">
        <f aca="false">IF(AND(I243&gt;=3,G243&gt;=3,H243&gt;=3),"Champions",IF(AND(I243&gt;=3,G243&lt;=2),"New / Promising",IF(AND(I243&lt;=2,G243&gt;=3,H243&gt;=3),"At Risk (High Value)",IF(AND(I243&lt;=2,G243&lt;=2),"Lost / Dormant","Regular"))))</f>
        <v>Lost / Dormant</v>
      </c>
    </row>
    <row r="244" customFormat="false" ht="15" hidden="false" customHeight="true" outlineLevel="0" collapsed="false">
      <c r="A244" s="1" t="str">
        <f aca="false">Customers!A241</f>
        <v>CUST00240</v>
      </c>
      <c r="B244" s="1" t="str">
        <f aca="false">Customers!B241&amp;" "&amp;Customers!C241</f>
        <v>Diya Brown</v>
      </c>
      <c r="C244" s="1" t="n">
        <f aca="false">COUNTIFS(Orders!$B$2:$B$8001,A244,Orders!$E$2:$E$8001,"Delivered")+COUNTIFS(Orders!$B$2:$B$8001,A244,Orders!$E$2:$E$8001,"Returned")</f>
        <v>31</v>
      </c>
      <c r="D244" s="9" t="n">
        <f aca="false">SUMIFS(Orders!$H$2:$H$8001,Orders!$B$2:$B$8001,A244,Orders!$E$2:$E$8001,"Delivered")+SUMIFS(Orders!$H$2:$H$8001,Orders!$B$2:$B$8001,A244,Orders!$E$2:$E$8001,"Returned")</f>
        <v>181940.27</v>
      </c>
      <c r="E244" s="1" t="str">
        <f aca="false">IFERROR(maxifs(Orders!$C$2:$C$8001,Orders!$B$2:$B$8001,A244),"")</f>
        <v/>
      </c>
      <c r="F244" s="9" t="str">
        <f aca="false">IF(E244="","",MAX(Orders!$C$2:$C$8001)-E244)</f>
        <v/>
      </c>
      <c r="G244" s="1" t="n">
        <f aca="false">IFERROR(CEILING(percentrank.inc($C$5:$C$604,C244)*4,1),1)</f>
        <v>1</v>
      </c>
      <c r="H244" s="1" t="n">
        <f aca="false">IFERROR(CEILING(percentrank.inc($D$5:$D$604,D244)*4,1),1)</f>
        <v>1</v>
      </c>
      <c r="I244" s="1" t="n">
        <f aca="false">IF(F244="",1,IFERROR(5-CEILING(percentrank.inc($F$5:$F$604,F244)*4,1),1))</f>
        <v>1</v>
      </c>
      <c r="J244" s="1" t="str">
        <f aca="false">IF(AND(I244&gt;=3,G244&gt;=3,H244&gt;=3),"Champions",IF(AND(I244&gt;=3,G244&lt;=2),"New / Promising",IF(AND(I244&lt;=2,G244&gt;=3,H244&gt;=3),"At Risk (High Value)",IF(AND(I244&lt;=2,G244&lt;=2),"Lost / Dormant","Regular"))))</f>
        <v>Lost / Dormant</v>
      </c>
    </row>
    <row r="245" customFormat="false" ht="15" hidden="false" customHeight="true" outlineLevel="0" collapsed="false">
      <c r="A245" s="1" t="str">
        <f aca="false">Customers!A242</f>
        <v>CUST00241</v>
      </c>
      <c r="B245" s="1" t="str">
        <f aca="false">Customers!B242&amp;" "&amp;Customers!C242</f>
        <v>Riya Reddy</v>
      </c>
      <c r="C245" s="1" t="n">
        <f aca="false">COUNTIFS(Orders!$B$2:$B$8001,A245,Orders!$E$2:$E$8001,"Delivered")+COUNTIFS(Orders!$B$2:$B$8001,A245,Orders!$E$2:$E$8001,"Returned")</f>
        <v>4</v>
      </c>
      <c r="D245" s="9" t="n">
        <f aca="false">SUMIFS(Orders!$H$2:$H$8001,Orders!$B$2:$B$8001,A245,Orders!$E$2:$E$8001,"Delivered")+SUMIFS(Orders!$H$2:$H$8001,Orders!$B$2:$B$8001,A245,Orders!$E$2:$E$8001,"Returned")</f>
        <v>53519.24</v>
      </c>
      <c r="E245" s="1" t="str">
        <f aca="false">IFERROR(maxifs(Orders!$C$2:$C$8001,Orders!$B$2:$B$8001,A245),"")</f>
        <v/>
      </c>
      <c r="F245" s="9" t="str">
        <f aca="false">IF(E245="","",MAX(Orders!$C$2:$C$8001)-E245)</f>
        <v/>
      </c>
      <c r="G245" s="1" t="n">
        <f aca="false">IFERROR(CEILING(percentrank.inc($C$5:$C$604,C245)*4,1),1)</f>
        <v>1</v>
      </c>
      <c r="H245" s="1" t="n">
        <f aca="false">IFERROR(CEILING(percentrank.inc($D$5:$D$604,D245)*4,1),1)</f>
        <v>1</v>
      </c>
      <c r="I245" s="1" t="n">
        <f aca="false">IF(F245="",1,IFERROR(5-CEILING(percentrank.inc($F$5:$F$604,F245)*4,1),1))</f>
        <v>1</v>
      </c>
      <c r="J245" s="1" t="str">
        <f aca="false">IF(AND(I245&gt;=3,G245&gt;=3,H245&gt;=3),"Champions",IF(AND(I245&gt;=3,G245&lt;=2),"New / Promising",IF(AND(I245&lt;=2,G245&gt;=3,H245&gt;=3),"At Risk (High Value)",IF(AND(I245&lt;=2,G245&lt;=2),"Lost / Dormant","Regular"))))</f>
        <v>Lost / Dormant</v>
      </c>
    </row>
    <row r="246" customFormat="false" ht="15" hidden="false" customHeight="true" outlineLevel="0" collapsed="false">
      <c r="A246" s="1" t="str">
        <f aca="false">Customers!A243</f>
        <v>CUST00242</v>
      </c>
      <c r="B246" s="1" t="str">
        <f aca="false">Customers!B243&amp;" "&amp;Customers!C243</f>
        <v>William Menon</v>
      </c>
      <c r="C246" s="1" t="n">
        <f aca="false">COUNTIFS(Orders!$B$2:$B$8001,A246,Orders!$E$2:$E$8001,"Delivered")+COUNTIFS(Orders!$B$2:$B$8001,A246,Orders!$E$2:$E$8001,"Returned")</f>
        <v>13</v>
      </c>
      <c r="D246" s="9" t="n">
        <f aca="false">SUMIFS(Orders!$H$2:$H$8001,Orders!$B$2:$B$8001,A246,Orders!$E$2:$E$8001,"Delivered")+SUMIFS(Orders!$H$2:$H$8001,Orders!$B$2:$B$8001,A246,Orders!$E$2:$E$8001,"Returned")</f>
        <v>79939.67</v>
      </c>
      <c r="E246" s="1" t="str">
        <f aca="false">IFERROR(maxifs(Orders!$C$2:$C$8001,Orders!$B$2:$B$8001,A246),"")</f>
        <v/>
      </c>
      <c r="F246" s="9" t="str">
        <f aca="false">IF(E246="","",MAX(Orders!$C$2:$C$8001)-E246)</f>
        <v/>
      </c>
      <c r="G246" s="1" t="n">
        <f aca="false">IFERROR(CEILING(percentrank.inc($C$5:$C$604,C246)*4,1),1)</f>
        <v>1</v>
      </c>
      <c r="H246" s="1" t="n">
        <f aca="false">IFERROR(CEILING(percentrank.inc($D$5:$D$604,D246)*4,1),1)</f>
        <v>1</v>
      </c>
      <c r="I246" s="1" t="n">
        <f aca="false">IF(F246="",1,IFERROR(5-CEILING(percentrank.inc($F$5:$F$604,F246)*4,1),1))</f>
        <v>1</v>
      </c>
      <c r="J246" s="1" t="str">
        <f aca="false">IF(AND(I246&gt;=3,G246&gt;=3,H246&gt;=3),"Champions",IF(AND(I246&gt;=3,G246&lt;=2),"New / Promising",IF(AND(I246&lt;=2,G246&gt;=3,H246&gt;=3),"At Risk (High Value)",IF(AND(I246&lt;=2,G246&lt;=2),"Lost / Dormant","Regular"))))</f>
        <v>Lost / Dormant</v>
      </c>
    </row>
    <row r="247" customFormat="false" ht="15" hidden="false" customHeight="true" outlineLevel="0" collapsed="false">
      <c r="A247" s="1" t="str">
        <f aca="false">Customers!A244</f>
        <v>CUST00243</v>
      </c>
      <c r="B247" s="1" t="str">
        <f aca="false">Customers!B244&amp;" "&amp;Customers!C244</f>
        <v>Ananya Perez</v>
      </c>
      <c r="C247" s="1" t="n">
        <f aca="false">COUNTIFS(Orders!$B$2:$B$8001,A247,Orders!$E$2:$E$8001,"Delivered")+COUNTIFS(Orders!$B$2:$B$8001,A247,Orders!$E$2:$E$8001,"Returned")</f>
        <v>24</v>
      </c>
      <c r="D247" s="9" t="n">
        <f aca="false">SUMIFS(Orders!$H$2:$H$8001,Orders!$B$2:$B$8001,A247,Orders!$E$2:$E$8001,"Delivered")+SUMIFS(Orders!$H$2:$H$8001,Orders!$B$2:$B$8001,A247,Orders!$E$2:$E$8001,"Returned")</f>
        <v>162361.51</v>
      </c>
      <c r="E247" s="1" t="str">
        <f aca="false">IFERROR(maxifs(Orders!$C$2:$C$8001,Orders!$B$2:$B$8001,A247),"")</f>
        <v/>
      </c>
      <c r="F247" s="9" t="str">
        <f aca="false">IF(E247="","",MAX(Orders!$C$2:$C$8001)-E247)</f>
        <v/>
      </c>
      <c r="G247" s="1" t="n">
        <f aca="false">IFERROR(CEILING(percentrank.inc($C$5:$C$604,C247)*4,1),1)</f>
        <v>1</v>
      </c>
      <c r="H247" s="1" t="n">
        <f aca="false">IFERROR(CEILING(percentrank.inc($D$5:$D$604,D247)*4,1),1)</f>
        <v>1</v>
      </c>
      <c r="I247" s="1" t="n">
        <f aca="false">IF(F247="",1,IFERROR(5-CEILING(percentrank.inc($F$5:$F$604,F247)*4,1),1))</f>
        <v>1</v>
      </c>
      <c r="J247" s="1" t="str">
        <f aca="false">IF(AND(I247&gt;=3,G247&gt;=3,H247&gt;=3),"Champions",IF(AND(I247&gt;=3,G247&lt;=2),"New / Promising",IF(AND(I247&lt;=2,G247&gt;=3,H247&gt;=3),"At Risk (High Value)",IF(AND(I247&lt;=2,G247&lt;=2),"Lost / Dormant","Regular"))))</f>
        <v>Lost / Dormant</v>
      </c>
    </row>
    <row r="248" customFormat="false" ht="15" hidden="false" customHeight="true" outlineLevel="0" collapsed="false">
      <c r="A248" s="1" t="str">
        <f aca="false">Customers!A245</f>
        <v>CUST00244</v>
      </c>
      <c r="B248" s="1" t="str">
        <f aca="false">Customers!B245&amp;" "&amp;Customers!C245</f>
        <v>Mary Allen</v>
      </c>
      <c r="C248" s="1" t="n">
        <f aca="false">COUNTIFS(Orders!$B$2:$B$8001,A248,Orders!$E$2:$E$8001,"Delivered")+COUNTIFS(Orders!$B$2:$B$8001,A248,Orders!$E$2:$E$8001,"Returned")</f>
        <v>3</v>
      </c>
      <c r="D248" s="9" t="n">
        <f aca="false">SUMIFS(Orders!$H$2:$H$8001,Orders!$B$2:$B$8001,A248,Orders!$E$2:$E$8001,"Delivered")+SUMIFS(Orders!$H$2:$H$8001,Orders!$B$2:$B$8001,A248,Orders!$E$2:$E$8001,"Returned")</f>
        <v>13281.6</v>
      </c>
      <c r="E248" s="1" t="str">
        <f aca="false">IFERROR(maxifs(Orders!$C$2:$C$8001,Orders!$B$2:$B$8001,A248),"")</f>
        <v/>
      </c>
      <c r="F248" s="9" t="str">
        <f aca="false">IF(E248="","",MAX(Orders!$C$2:$C$8001)-E248)</f>
        <v/>
      </c>
      <c r="G248" s="1" t="n">
        <f aca="false">IFERROR(CEILING(percentrank.inc($C$5:$C$604,C248)*4,1),1)</f>
        <v>1</v>
      </c>
      <c r="H248" s="1" t="n">
        <f aca="false">IFERROR(CEILING(percentrank.inc($D$5:$D$604,D248)*4,1),1)</f>
        <v>1</v>
      </c>
      <c r="I248" s="1" t="n">
        <f aca="false">IF(F248="",1,IFERROR(5-CEILING(percentrank.inc($F$5:$F$604,F248)*4,1),1))</f>
        <v>1</v>
      </c>
      <c r="J248" s="1" t="str">
        <f aca="false">IF(AND(I248&gt;=3,G248&gt;=3,H248&gt;=3),"Champions",IF(AND(I248&gt;=3,G248&lt;=2),"New / Promising",IF(AND(I248&lt;=2,G248&gt;=3,H248&gt;=3),"At Risk (High Value)",IF(AND(I248&lt;=2,G248&lt;=2),"Lost / Dormant","Regular"))))</f>
        <v>Lost / Dormant</v>
      </c>
    </row>
    <row r="249" customFormat="false" ht="15" hidden="false" customHeight="true" outlineLevel="0" collapsed="false">
      <c r="A249" s="1" t="str">
        <f aca="false">Customers!A246</f>
        <v>CUST00245</v>
      </c>
      <c r="B249" s="1" t="str">
        <f aca="false">Customers!B246&amp;" "&amp;Customers!C246</f>
        <v>Wei White</v>
      </c>
      <c r="C249" s="1" t="n">
        <f aca="false">COUNTIFS(Orders!$B$2:$B$8001,A249,Orders!$E$2:$E$8001,"Delivered")+COUNTIFS(Orders!$B$2:$B$8001,A249,Orders!$E$2:$E$8001,"Returned")</f>
        <v>15</v>
      </c>
      <c r="D249" s="9" t="n">
        <f aca="false">SUMIFS(Orders!$H$2:$H$8001,Orders!$B$2:$B$8001,A249,Orders!$E$2:$E$8001,"Delivered")+SUMIFS(Orders!$H$2:$H$8001,Orders!$B$2:$B$8001,A249,Orders!$E$2:$E$8001,"Returned")</f>
        <v>64553.62</v>
      </c>
      <c r="E249" s="1" t="str">
        <f aca="false">IFERROR(maxifs(Orders!$C$2:$C$8001,Orders!$B$2:$B$8001,A249),"")</f>
        <v/>
      </c>
      <c r="F249" s="9" t="str">
        <f aca="false">IF(E249="","",MAX(Orders!$C$2:$C$8001)-E249)</f>
        <v/>
      </c>
      <c r="G249" s="1" t="n">
        <f aca="false">IFERROR(CEILING(percentrank.inc($C$5:$C$604,C249)*4,1),1)</f>
        <v>1</v>
      </c>
      <c r="H249" s="1" t="n">
        <f aca="false">IFERROR(CEILING(percentrank.inc($D$5:$D$604,D249)*4,1),1)</f>
        <v>1</v>
      </c>
      <c r="I249" s="1" t="n">
        <f aca="false">IF(F249="",1,IFERROR(5-CEILING(percentrank.inc($F$5:$F$604,F249)*4,1),1))</f>
        <v>1</v>
      </c>
      <c r="J249" s="1" t="str">
        <f aca="false">IF(AND(I249&gt;=3,G249&gt;=3,H249&gt;=3),"Champions",IF(AND(I249&gt;=3,G249&lt;=2),"New / Promising",IF(AND(I249&lt;=2,G249&gt;=3,H249&gt;=3),"At Risk (High Value)",IF(AND(I249&lt;=2,G249&lt;=2),"Lost / Dormant","Regular"))))</f>
        <v>Lost / Dormant</v>
      </c>
    </row>
    <row r="250" customFormat="false" ht="15" hidden="false" customHeight="true" outlineLevel="0" collapsed="false">
      <c r="A250" s="1" t="str">
        <f aca="false">Customers!A247</f>
        <v>CUST00246</v>
      </c>
      <c r="B250" s="1" t="str">
        <f aca="false">Customers!B247&amp;" "&amp;Customers!C247</f>
        <v>Patricia Rodriguez</v>
      </c>
      <c r="C250" s="1" t="n">
        <f aca="false">COUNTIFS(Orders!$B$2:$B$8001,A250,Orders!$E$2:$E$8001,"Delivered")+COUNTIFS(Orders!$B$2:$B$8001,A250,Orders!$E$2:$E$8001,"Returned")</f>
        <v>4</v>
      </c>
      <c r="D250" s="9" t="n">
        <f aca="false">SUMIFS(Orders!$H$2:$H$8001,Orders!$B$2:$B$8001,A250,Orders!$E$2:$E$8001,"Delivered")+SUMIFS(Orders!$H$2:$H$8001,Orders!$B$2:$B$8001,A250,Orders!$E$2:$E$8001,"Returned")</f>
        <v>15640.73</v>
      </c>
      <c r="E250" s="1" t="str">
        <f aca="false">IFERROR(maxifs(Orders!$C$2:$C$8001,Orders!$B$2:$B$8001,A250),"")</f>
        <v/>
      </c>
      <c r="F250" s="9" t="str">
        <f aca="false">IF(E250="","",MAX(Orders!$C$2:$C$8001)-E250)</f>
        <v/>
      </c>
      <c r="G250" s="1" t="n">
        <f aca="false">IFERROR(CEILING(percentrank.inc($C$5:$C$604,C250)*4,1),1)</f>
        <v>1</v>
      </c>
      <c r="H250" s="1" t="n">
        <f aca="false">IFERROR(CEILING(percentrank.inc($D$5:$D$604,D250)*4,1),1)</f>
        <v>1</v>
      </c>
      <c r="I250" s="1" t="n">
        <f aca="false">IF(F250="",1,IFERROR(5-CEILING(percentrank.inc($F$5:$F$604,F250)*4,1),1))</f>
        <v>1</v>
      </c>
      <c r="J250" s="1" t="str">
        <f aca="false">IF(AND(I250&gt;=3,G250&gt;=3,H250&gt;=3),"Champions",IF(AND(I250&gt;=3,G250&lt;=2),"New / Promising",IF(AND(I250&lt;=2,G250&gt;=3,H250&gt;=3),"At Risk (High Value)",IF(AND(I250&lt;=2,G250&lt;=2),"Lost / Dormant","Regular"))))</f>
        <v>Lost / Dormant</v>
      </c>
    </row>
    <row r="251" customFormat="false" ht="15" hidden="false" customHeight="true" outlineLevel="0" collapsed="false">
      <c r="A251" s="1" t="str">
        <f aca="false">Customers!A248</f>
        <v>CUST00247</v>
      </c>
      <c r="B251" s="1" t="str">
        <f aca="false">Customers!B248&amp;" "&amp;Customers!C248</f>
        <v>Li Williams</v>
      </c>
      <c r="C251" s="1" t="n">
        <f aca="false">COUNTIFS(Orders!$B$2:$B$8001,A251,Orders!$E$2:$E$8001,"Delivered")+COUNTIFS(Orders!$B$2:$B$8001,A251,Orders!$E$2:$E$8001,"Returned")</f>
        <v>24</v>
      </c>
      <c r="D251" s="9" t="n">
        <f aca="false">SUMIFS(Orders!$H$2:$H$8001,Orders!$B$2:$B$8001,A251,Orders!$E$2:$E$8001,"Delivered")+SUMIFS(Orders!$H$2:$H$8001,Orders!$B$2:$B$8001,A251,Orders!$E$2:$E$8001,"Returned")</f>
        <v>136859.55</v>
      </c>
      <c r="E251" s="1" t="str">
        <f aca="false">IFERROR(maxifs(Orders!$C$2:$C$8001,Orders!$B$2:$B$8001,A251),"")</f>
        <v/>
      </c>
      <c r="F251" s="9" t="str">
        <f aca="false">IF(E251="","",MAX(Orders!$C$2:$C$8001)-E251)</f>
        <v/>
      </c>
      <c r="G251" s="1" t="n">
        <f aca="false">IFERROR(CEILING(percentrank.inc($C$5:$C$604,C251)*4,1),1)</f>
        <v>1</v>
      </c>
      <c r="H251" s="1" t="n">
        <f aca="false">IFERROR(CEILING(percentrank.inc($D$5:$D$604,D251)*4,1),1)</f>
        <v>1</v>
      </c>
      <c r="I251" s="1" t="n">
        <f aca="false">IF(F251="",1,IFERROR(5-CEILING(percentrank.inc($F$5:$F$604,F251)*4,1),1))</f>
        <v>1</v>
      </c>
      <c r="J251" s="1" t="str">
        <f aca="false">IF(AND(I251&gt;=3,G251&gt;=3,H251&gt;=3),"Champions",IF(AND(I251&gt;=3,G251&lt;=2),"New / Promising",IF(AND(I251&lt;=2,G251&gt;=3,H251&gt;=3),"At Risk (High Value)",IF(AND(I251&lt;=2,G251&lt;=2),"Lost / Dormant","Regular"))))</f>
        <v>Lost / Dormant</v>
      </c>
    </row>
    <row r="252" customFormat="false" ht="15" hidden="false" customHeight="true" outlineLevel="0" collapsed="false">
      <c r="A252" s="1" t="str">
        <f aca="false">Customers!A249</f>
        <v>CUST00248</v>
      </c>
      <c r="B252" s="1" t="str">
        <f aca="false">Customers!B249&amp;" "&amp;Customers!C249</f>
        <v>Sofia Thomas</v>
      </c>
      <c r="C252" s="1" t="n">
        <f aca="false">COUNTIFS(Orders!$B$2:$B$8001,A252,Orders!$E$2:$E$8001,"Delivered")+COUNTIFS(Orders!$B$2:$B$8001,A252,Orders!$E$2:$E$8001,"Returned")</f>
        <v>52</v>
      </c>
      <c r="D252" s="9" t="n">
        <f aca="false">SUMIFS(Orders!$H$2:$H$8001,Orders!$B$2:$B$8001,A252,Orders!$E$2:$E$8001,"Delivered")+SUMIFS(Orders!$H$2:$H$8001,Orders!$B$2:$B$8001,A252,Orders!$E$2:$E$8001,"Returned")</f>
        <v>398249.43</v>
      </c>
      <c r="E252" s="1" t="str">
        <f aca="false">IFERROR(maxifs(Orders!$C$2:$C$8001,Orders!$B$2:$B$8001,A252),"")</f>
        <v/>
      </c>
      <c r="F252" s="9" t="str">
        <f aca="false">IF(E252="","",MAX(Orders!$C$2:$C$8001)-E252)</f>
        <v/>
      </c>
      <c r="G252" s="1" t="n">
        <f aca="false">IFERROR(CEILING(percentrank.inc($C$5:$C$604,C252)*4,1),1)</f>
        <v>1</v>
      </c>
      <c r="H252" s="1" t="n">
        <f aca="false">IFERROR(CEILING(percentrank.inc($D$5:$D$604,D252)*4,1),1)</f>
        <v>1</v>
      </c>
      <c r="I252" s="1" t="n">
        <f aca="false">IF(F252="",1,IFERROR(5-CEILING(percentrank.inc($F$5:$F$604,F252)*4,1),1))</f>
        <v>1</v>
      </c>
      <c r="J252" s="1" t="str">
        <f aca="false">IF(AND(I252&gt;=3,G252&gt;=3,H252&gt;=3),"Champions",IF(AND(I252&gt;=3,G252&lt;=2),"New / Promising",IF(AND(I252&lt;=2,G252&gt;=3,H252&gt;=3),"At Risk (High Value)",IF(AND(I252&lt;=2,G252&lt;=2),"Lost / Dormant","Regular"))))</f>
        <v>Lost / Dormant</v>
      </c>
    </row>
    <row r="253" customFormat="false" ht="15" hidden="false" customHeight="true" outlineLevel="0" collapsed="false">
      <c r="A253" s="1" t="str">
        <f aca="false">Customers!A250</f>
        <v>CUST00249</v>
      </c>
      <c r="B253" s="1" t="str">
        <f aca="false">Customers!B250&amp;" "&amp;Customers!C250</f>
        <v>Riya Patel</v>
      </c>
      <c r="C253" s="1" t="n">
        <f aca="false">COUNTIFS(Orders!$B$2:$B$8001,A253,Orders!$E$2:$E$8001,"Delivered")+COUNTIFS(Orders!$B$2:$B$8001,A253,Orders!$E$2:$E$8001,"Returned")</f>
        <v>21</v>
      </c>
      <c r="D253" s="9" t="n">
        <f aca="false">SUMIFS(Orders!$H$2:$H$8001,Orders!$B$2:$B$8001,A253,Orders!$E$2:$E$8001,"Delivered")+SUMIFS(Orders!$H$2:$H$8001,Orders!$B$2:$B$8001,A253,Orders!$E$2:$E$8001,"Returned")</f>
        <v>144236.76</v>
      </c>
      <c r="E253" s="1" t="str">
        <f aca="false">IFERROR(maxifs(Orders!$C$2:$C$8001,Orders!$B$2:$B$8001,A253),"")</f>
        <v/>
      </c>
      <c r="F253" s="9" t="str">
        <f aca="false">IF(E253="","",MAX(Orders!$C$2:$C$8001)-E253)</f>
        <v/>
      </c>
      <c r="G253" s="1" t="n">
        <f aca="false">IFERROR(CEILING(percentrank.inc($C$5:$C$604,C253)*4,1),1)</f>
        <v>1</v>
      </c>
      <c r="H253" s="1" t="n">
        <f aca="false">IFERROR(CEILING(percentrank.inc($D$5:$D$604,D253)*4,1),1)</f>
        <v>1</v>
      </c>
      <c r="I253" s="1" t="n">
        <f aca="false">IF(F253="",1,IFERROR(5-CEILING(percentrank.inc($F$5:$F$604,F253)*4,1),1))</f>
        <v>1</v>
      </c>
      <c r="J253" s="1" t="str">
        <f aca="false">IF(AND(I253&gt;=3,G253&gt;=3,H253&gt;=3),"Champions",IF(AND(I253&gt;=3,G253&lt;=2),"New / Promising",IF(AND(I253&lt;=2,G253&gt;=3,H253&gt;=3),"At Risk (High Value)",IF(AND(I253&lt;=2,G253&lt;=2),"Lost / Dormant","Regular"))))</f>
        <v>Lost / Dormant</v>
      </c>
    </row>
    <row r="254" customFormat="false" ht="15" hidden="false" customHeight="true" outlineLevel="0" collapsed="false">
      <c r="A254" s="1" t="str">
        <f aca="false">Customers!A251</f>
        <v>CUST00250</v>
      </c>
      <c r="B254" s="1" t="str">
        <f aca="false">Customers!B251&amp;" "&amp;Customers!C251</f>
        <v>Joseph Patel</v>
      </c>
      <c r="C254" s="1" t="n">
        <f aca="false">COUNTIFS(Orders!$B$2:$B$8001,A254,Orders!$E$2:$E$8001,"Delivered")+COUNTIFS(Orders!$B$2:$B$8001,A254,Orders!$E$2:$E$8001,"Returned")</f>
        <v>8</v>
      </c>
      <c r="D254" s="9" t="n">
        <f aca="false">SUMIFS(Orders!$H$2:$H$8001,Orders!$B$2:$B$8001,A254,Orders!$E$2:$E$8001,"Delivered")+SUMIFS(Orders!$H$2:$H$8001,Orders!$B$2:$B$8001,A254,Orders!$E$2:$E$8001,"Returned")</f>
        <v>60663.93</v>
      </c>
      <c r="E254" s="1" t="str">
        <f aca="false">IFERROR(maxifs(Orders!$C$2:$C$8001,Orders!$B$2:$B$8001,A254),"")</f>
        <v/>
      </c>
      <c r="F254" s="9" t="str">
        <f aca="false">IF(E254="","",MAX(Orders!$C$2:$C$8001)-E254)</f>
        <v/>
      </c>
      <c r="G254" s="1" t="n">
        <f aca="false">IFERROR(CEILING(percentrank.inc($C$5:$C$604,C254)*4,1),1)</f>
        <v>1</v>
      </c>
      <c r="H254" s="1" t="n">
        <f aca="false">IFERROR(CEILING(percentrank.inc($D$5:$D$604,D254)*4,1),1)</f>
        <v>1</v>
      </c>
      <c r="I254" s="1" t="n">
        <f aca="false">IF(F254="",1,IFERROR(5-CEILING(percentrank.inc($F$5:$F$604,F254)*4,1),1))</f>
        <v>1</v>
      </c>
      <c r="J254" s="1" t="str">
        <f aca="false">IF(AND(I254&gt;=3,G254&gt;=3,H254&gt;=3),"Champions",IF(AND(I254&gt;=3,G254&lt;=2),"New / Promising",IF(AND(I254&lt;=2,G254&gt;=3,H254&gt;=3),"At Risk (High Value)",IF(AND(I254&lt;=2,G254&lt;=2),"Lost / Dormant","Regular"))))</f>
        <v>Lost / Dormant</v>
      </c>
    </row>
    <row r="255" customFormat="false" ht="15" hidden="false" customHeight="true" outlineLevel="0" collapsed="false">
      <c r="A255" s="1" t="str">
        <f aca="false">Customers!A252</f>
        <v>CUST00251</v>
      </c>
      <c r="B255" s="1" t="str">
        <f aca="false">Customers!B252&amp;" "&amp;Customers!C252</f>
        <v>David Sanchez</v>
      </c>
      <c r="C255" s="1" t="n">
        <f aca="false">COUNTIFS(Orders!$B$2:$B$8001,A255,Orders!$E$2:$E$8001,"Delivered")+COUNTIFS(Orders!$B$2:$B$8001,A255,Orders!$E$2:$E$8001,"Returned")</f>
        <v>24</v>
      </c>
      <c r="D255" s="9" t="n">
        <f aca="false">SUMIFS(Orders!$H$2:$H$8001,Orders!$B$2:$B$8001,A255,Orders!$E$2:$E$8001,"Delivered")+SUMIFS(Orders!$H$2:$H$8001,Orders!$B$2:$B$8001,A255,Orders!$E$2:$E$8001,"Returned")</f>
        <v>164997.87</v>
      </c>
      <c r="E255" s="1" t="str">
        <f aca="false">IFERROR(maxifs(Orders!$C$2:$C$8001,Orders!$B$2:$B$8001,A255),"")</f>
        <v/>
      </c>
      <c r="F255" s="9" t="str">
        <f aca="false">IF(E255="","",MAX(Orders!$C$2:$C$8001)-E255)</f>
        <v/>
      </c>
      <c r="G255" s="1" t="n">
        <f aca="false">IFERROR(CEILING(percentrank.inc($C$5:$C$604,C255)*4,1),1)</f>
        <v>1</v>
      </c>
      <c r="H255" s="1" t="n">
        <f aca="false">IFERROR(CEILING(percentrank.inc($D$5:$D$604,D255)*4,1),1)</f>
        <v>1</v>
      </c>
      <c r="I255" s="1" t="n">
        <f aca="false">IF(F255="",1,IFERROR(5-CEILING(percentrank.inc($F$5:$F$604,F255)*4,1),1))</f>
        <v>1</v>
      </c>
      <c r="J255" s="1" t="str">
        <f aca="false">IF(AND(I255&gt;=3,G255&gt;=3,H255&gt;=3),"Champions",IF(AND(I255&gt;=3,G255&lt;=2),"New / Promising",IF(AND(I255&lt;=2,G255&gt;=3,H255&gt;=3),"At Risk (High Value)",IF(AND(I255&lt;=2,G255&lt;=2),"Lost / Dormant","Regular"))))</f>
        <v>Lost / Dormant</v>
      </c>
    </row>
    <row r="256" customFormat="false" ht="15" hidden="false" customHeight="true" outlineLevel="0" collapsed="false">
      <c r="A256" s="1" t="str">
        <f aca="false">Customers!A253</f>
        <v>CUST00252</v>
      </c>
      <c r="B256" s="1" t="str">
        <f aca="false">Customers!B253&amp;" "&amp;Customers!C253</f>
        <v>Vivaan Wilson</v>
      </c>
      <c r="C256" s="1" t="n">
        <f aca="false">COUNTIFS(Orders!$B$2:$B$8001,A256,Orders!$E$2:$E$8001,"Delivered")+COUNTIFS(Orders!$B$2:$B$8001,A256,Orders!$E$2:$E$8001,"Returned")</f>
        <v>16</v>
      </c>
      <c r="D256" s="9" t="n">
        <f aca="false">SUMIFS(Orders!$H$2:$H$8001,Orders!$B$2:$B$8001,A256,Orders!$E$2:$E$8001,"Delivered")+SUMIFS(Orders!$H$2:$H$8001,Orders!$B$2:$B$8001,A256,Orders!$E$2:$E$8001,"Returned")</f>
        <v>125314.53</v>
      </c>
      <c r="E256" s="1" t="str">
        <f aca="false">IFERROR(maxifs(Orders!$C$2:$C$8001,Orders!$B$2:$B$8001,A256),"")</f>
        <v/>
      </c>
      <c r="F256" s="9" t="str">
        <f aca="false">IF(E256="","",MAX(Orders!$C$2:$C$8001)-E256)</f>
        <v/>
      </c>
      <c r="G256" s="1" t="n">
        <f aca="false">IFERROR(CEILING(percentrank.inc($C$5:$C$604,C256)*4,1),1)</f>
        <v>1</v>
      </c>
      <c r="H256" s="1" t="n">
        <f aca="false">IFERROR(CEILING(percentrank.inc($D$5:$D$604,D256)*4,1),1)</f>
        <v>1</v>
      </c>
      <c r="I256" s="1" t="n">
        <f aca="false">IF(F256="",1,IFERROR(5-CEILING(percentrank.inc($F$5:$F$604,F256)*4,1),1))</f>
        <v>1</v>
      </c>
      <c r="J256" s="1" t="str">
        <f aca="false">IF(AND(I256&gt;=3,G256&gt;=3,H256&gt;=3),"Champions",IF(AND(I256&gt;=3,G256&lt;=2),"New / Promising",IF(AND(I256&lt;=2,G256&gt;=3,H256&gt;=3),"At Risk (High Value)",IF(AND(I256&lt;=2,G256&lt;=2),"Lost / Dormant","Regular"))))</f>
        <v>Lost / Dormant</v>
      </c>
    </row>
    <row r="257" customFormat="false" ht="15" hidden="false" customHeight="true" outlineLevel="0" collapsed="false">
      <c r="A257" s="1" t="str">
        <f aca="false">Customers!A254</f>
        <v>CUST00253</v>
      </c>
      <c r="B257" s="1" t="str">
        <f aca="false">Customers!B254&amp;" "&amp;Customers!C254</f>
        <v>Camila White</v>
      </c>
      <c r="C257" s="1" t="n">
        <f aca="false">COUNTIFS(Orders!$B$2:$B$8001,A257,Orders!$E$2:$E$8001,"Delivered")+COUNTIFS(Orders!$B$2:$B$8001,A257,Orders!$E$2:$E$8001,"Returned")</f>
        <v>7</v>
      </c>
      <c r="D257" s="9" t="n">
        <f aca="false">SUMIFS(Orders!$H$2:$H$8001,Orders!$B$2:$B$8001,A257,Orders!$E$2:$E$8001,"Delivered")+SUMIFS(Orders!$H$2:$H$8001,Orders!$B$2:$B$8001,A257,Orders!$E$2:$E$8001,"Returned")</f>
        <v>48955.96</v>
      </c>
      <c r="E257" s="1" t="str">
        <f aca="false">IFERROR(maxifs(Orders!$C$2:$C$8001,Orders!$B$2:$B$8001,A257),"")</f>
        <v/>
      </c>
      <c r="F257" s="9" t="str">
        <f aca="false">IF(E257="","",MAX(Orders!$C$2:$C$8001)-E257)</f>
        <v/>
      </c>
      <c r="G257" s="1" t="n">
        <f aca="false">IFERROR(CEILING(percentrank.inc($C$5:$C$604,C257)*4,1),1)</f>
        <v>1</v>
      </c>
      <c r="H257" s="1" t="n">
        <f aca="false">IFERROR(CEILING(percentrank.inc($D$5:$D$604,D257)*4,1),1)</f>
        <v>1</v>
      </c>
      <c r="I257" s="1" t="n">
        <f aca="false">IF(F257="",1,IFERROR(5-CEILING(percentrank.inc($F$5:$F$604,F257)*4,1),1))</f>
        <v>1</v>
      </c>
      <c r="J257" s="1" t="str">
        <f aca="false">IF(AND(I257&gt;=3,G257&gt;=3,H257&gt;=3),"Champions",IF(AND(I257&gt;=3,G257&lt;=2),"New / Promising",IF(AND(I257&lt;=2,G257&gt;=3,H257&gt;=3),"At Risk (High Value)",IF(AND(I257&lt;=2,G257&lt;=2),"Lost / Dormant","Regular"))))</f>
        <v>Lost / Dormant</v>
      </c>
    </row>
    <row r="258" customFormat="false" ht="15" hidden="false" customHeight="true" outlineLevel="0" collapsed="false">
      <c r="A258" s="1" t="str">
        <f aca="false">Customers!A255</f>
        <v>CUST00254</v>
      </c>
      <c r="B258" s="1" t="str">
        <f aca="false">Customers!B255&amp;" "&amp;Customers!C255</f>
        <v>Aarav Patel</v>
      </c>
      <c r="C258" s="1" t="n">
        <f aca="false">COUNTIFS(Orders!$B$2:$B$8001,A258,Orders!$E$2:$E$8001,"Delivered")+COUNTIFS(Orders!$B$2:$B$8001,A258,Orders!$E$2:$E$8001,"Returned")</f>
        <v>14</v>
      </c>
      <c r="D258" s="9" t="n">
        <f aca="false">SUMIFS(Orders!$H$2:$H$8001,Orders!$B$2:$B$8001,A258,Orders!$E$2:$E$8001,"Delivered")+SUMIFS(Orders!$H$2:$H$8001,Orders!$B$2:$B$8001,A258,Orders!$E$2:$E$8001,"Returned")</f>
        <v>101565.87</v>
      </c>
      <c r="E258" s="1" t="str">
        <f aca="false">IFERROR(maxifs(Orders!$C$2:$C$8001,Orders!$B$2:$B$8001,A258),"")</f>
        <v/>
      </c>
      <c r="F258" s="9" t="str">
        <f aca="false">IF(E258="","",MAX(Orders!$C$2:$C$8001)-E258)</f>
        <v/>
      </c>
      <c r="G258" s="1" t="n">
        <f aca="false">IFERROR(CEILING(percentrank.inc($C$5:$C$604,C258)*4,1),1)</f>
        <v>1</v>
      </c>
      <c r="H258" s="1" t="n">
        <f aca="false">IFERROR(CEILING(percentrank.inc($D$5:$D$604,D258)*4,1),1)</f>
        <v>1</v>
      </c>
      <c r="I258" s="1" t="n">
        <f aca="false">IF(F258="",1,IFERROR(5-CEILING(percentrank.inc($F$5:$F$604,F258)*4,1),1))</f>
        <v>1</v>
      </c>
      <c r="J258" s="1" t="str">
        <f aca="false">IF(AND(I258&gt;=3,G258&gt;=3,H258&gt;=3),"Champions",IF(AND(I258&gt;=3,G258&lt;=2),"New / Promising",IF(AND(I258&lt;=2,G258&gt;=3,H258&gt;=3),"At Risk (High Value)",IF(AND(I258&lt;=2,G258&lt;=2),"Lost / Dormant","Regular"))))</f>
        <v>Lost / Dormant</v>
      </c>
    </row>
    <row r="259" customFormat="false" ht="15" hidden="false" customHeight="true" outlineLevel="0" collapsed="false">
      <c r="A259" s="1" t="str">
        <f aca="false">Customers!A256</f>
        <v>CUST00255</v>
      </c>
      <c r="B259" s="1" t="str">
        <f aca="false">Customers!B256&amp;" "&amp;Customers!C256</f>
        <v>Amelia Young</v>
      </c>
      <c r="C259" s="1" t="n">
        <f aca="false">COUNTIFS(Orders!$B$2:$B$8001,A259,Orders!$E$2:$E$8001,"Delivered")+COUNTIFS(Orders!$B$2:$B$8001,A259,Orders!$E$2:$E$8001,"Returned")</f>
        <v>2</v>
      </c>
      <c r="D259" s="9" t="n">
        <f aca="false">SUMIFS(Orders!$H$2:$H$8001,Orders!$B$2:$B$8001,A259,Orders!$E$2:$E$8001,"Delivered")+SUMIFS(Orders!$H$2:$H$8001,Orders!$B$2:$B$8001,A259,Orders!$E$2:$E$8001,"Returned")</f>
        <v>14402.24</v>
      </c>
      <c r="E259" s="1" t="str">
        <f aca="false">IFERROR(maxifs(Orders!$C$2:$C$8001,Orders!$B$2:$B$8001,A259),"")</f>
        <v/>
      </c>
      <c r="F259" s="9" t="str">
        <f aca="false">IF(E259="","",MAX(Orders!$C$2:$C$8001)-E259)</f>
        <v/>
      </c>
      <c r="G259" s="1" t="n">
        <f aca="false">IFERROR(CEILING(percentrank.inc($C$5:$C$604,C259)*4,1),1)</f>
        <v>1</v>
      </c>
      <c r="H259" s="1" t="n">
        <f aca="false">IFERROR(CEILING(percentrank.inc($D$5:$D$604,D259)*4,1),1)</f>
        <v>1</v>
      </c>
      <c r="I259" s="1" t="n">
        <f aca="false">IF(F259="",1,IFERROR(5-CEILING(percentrank.inc($F$5:$F$604,F259)*4,1),1))</f>
        <v>1</v>
      </c>
      <c r="J259" s="1" t="str">
        <f aca="false">IF(AND(I259&gt;=3,G259&gt;=3,H259&gt;=3),"Champions",IF(AND(I259&gt;=3,G259&lt;=2),"New / Promising",IF(AND(I259&lt;=2,G259&gt;=3,H259&gt;=3),"At Risk (High Value)",IF(AND(I259&lt;=2,G259&lt;=2),"Lost / Dormant","Regular"))))</f>
        <v>Lost / Dormant</v>
      </c>
    </row>
    <row r="260" customFormat="false" ht="15" hidden="false" customHeight="true" outlineLevel="0" collapsed="false">
      <c r="A260" s="1" t="str">
        <f aca="false">Customers!A257</f>
        <v>CUST00256</v>
      </c>
      <c r="B260" s="1" t="str">
        <f aca="false">Customers!B257&amp;" "&amp;Customers!C257</f>
        <v>Ayaan Kumar</v>
      </c>
      <c r="C260" s="1" t="n">
        <f aca="false">COUNTIFS(Orders!$B$2:$B$8001,A260,Orders!$E$2:$E$8001,"Delivered")+COUNTIFS(Orders!$B$2:$B$8001,A260,Orders!$E$2:$E$8001,"Returned")</f>
        <v>15</v>
      </c>
      <c r="D260" s="9" t="n">
        <f aca="false">SUMIFS(Orders!$H$2:$H$8001,Orders!$B$2:$B$8001,A260,Orders!$E$2:$E$8001,"Delivered")+SUMIFS(Orders!$H$2:$H$8001,Orders!$B$2:$B$8001,A260,Orders!$E$2:$E$8001,"Returned")</f>
        <v>101273.4</v>
      </c>
      <c r="E260" s="1" t="str">
        <f aca="false">IFERROR(maxifs(Orders!$C$2:$C$8001,Orders!$B$2:$B$8001,A260),"")</f>
        <v/>
      </c>
      <c r="F260" s="9" t="str">
        <f aca="false">IF(E260="","",MAX(Orders!$C$2:$C$8001)-E260)</f>
        <v/>
      </c>
      <c r="G260" s="1" t="n">
        <f aca="false">IFERROR(CEILING(percentrank.inc($C$5:$C$604,C260)*4,1),1)</f>
        <v>1</v>
      </c>
      <c r="H260" s="1" t="n">
        <f aca="false">IFERROR(CEILING(percentrank.inc($D$5:$D$604,D260)*4,1),1)</f>
        <v>1</v>
      </c>
      <c r="I260" s="1" t="n">
        <f aca="false">IF(F260="",1,IFERROR(5-CEILING(percentrank.inc($F$5:$F$604,F260)*4,1),1))</f>
        <v>1</v>
      </c>
      <c r="J260" s="1" t="str">
        <f aca="false">IF(AND(I260&gt;=3,G260&gt;=3,H260&gt;=3),"Champions",IF(AND(I260&gt;=3,G260&lt;=2),"New / Promising",IF(AND(I260&lt;=2,G260&gt;=3,H260&gt;=3),"At Risk (High Value)",IF(AND(I260&lt;=2,G260&lt;=2),"Lost / Dormant","Regular"))))</f>
        <v>Lost / Dormant</v>
      </c>
    </row>
    <row r="261" customFormat="false" ht="15" hidden="false" customHeight="true" outlineLevel="0" collapsed="false">
      <c r="A261" s="1" t="str">
        <f aca="false">Customers!A258</f>
        <v>CUST00257</v>
      </c>
      <c r="B261" s="1" t="str">
        <f aca="false">Customers!B258&amp;" "&amp;Customers!C258</f>
        <v>Ayaan Harris</v>
      </c>
      <c r="C261" s="1" t="n">
        <f aca="false">COUNTIFS(Orders!$B$2:$B$8001,A261,Orders!$E$2:$E$8001,"Delivered")+COUNTIFS(Orders!$B$2:$B$8001,A261,Orders!$E$2:$E$8001,"Returned")</f>
        <v>2</v>
      </c>
      <c r="D261" s="9" t="n">
        <f aca="false">SUMIFS(Orders!$H$2:$H$8001,Orders!$B$2:$B$8001,A261,Orders!$E$2:$E$8001,"Delivered")+SUMIFS(Orders!$H$2:$H$8001,Orders!$B$2:$B$8001,A261,Orders!$E$2:$E$8001,"Returned")</f>
        <v>5509.72</v>
      </c>
      <c r="E261" s="1" t="str">
        <f aca="false">IFERROR(maxifs(Orders!$C$2:$C$8001,Orders!$B$2:$B$8001,A261),"")</f>
        <v/>
      </c>
      <c r="F261" s="9" t="str">
        <f aca="false">IF(E261="","",MAX(Orders!$C$2:$C$8001)-E261)</f>
        <v/>
      </c>
      <c r="G261" s="1" t="n">
        <f aca="false">IFERROR(CEILING(percentrank.inc($C$5:$C$604,C261)*4,1),1)</f>
        <v>1</v>
      </c>
      <c r="H261" s="1" t="n">
        <f aca="false">IFERROR(CEILING(percentrank.inc($D$5:$D$604,D261)*4,1),1)</f>
        <v>1</v>
      </c>
      <c r="I261" s="1" t="n">
        <f aca="false">IF(F261="",1,IFERROR(5-CEILING(percentrank.inc($F$5:$F$604,F261)*4,1),1))</f>
        <v>1</v>
      </c>
      <c r="J261" s="1" t="str">
        <f aca="false">IF(AND(I261&gt;=3,G261&gt;=3,H261&gt;=3),"Champions",IF(AND(I261&gt;=3,G261&lt;=2),"New / Promising",IF(AND(I261&lt;=2,G261&gt;=3,H261&gt;=3),"At Risk (High Value)",IF(AND(I261&lt;=2,G261&lt;=2),"Lost / Dormant","Regular"))))</f>
        <v>Lost / Dormant</v>
      </c>
    </row>
    <row r="262" customFormat="false" ht="15" hidden="false" customHeight="true" outlineLevel="0" collapsed="false">
      <c r="A262" s="1" t="str">
        <f aca="false">Customers!A259</f>
        <v>CUST00258</v>
      </c>
      <c r="B262" s="1" t="str">
        <f aca="false">Customers!B259&amp;" "&amp;Customers!C259</f>
        <v>Ishaan Rodriguez</v>
      </c>
      <c r="C262" s="1" t="n">
        <f aca="false">COUNTIFS(Orders!$B$2:$B$8001,A262,Orders!$E$2:$E$8001,"Delivered")+COUNTIFS(Orders!$B$2:$B$8001,A262,Orders!$E$2:$E$8001,"Returned")</f>
        <v>1</v>
      </c>
      <c r="D262" s="9" t="n">
        <f aca="false">SUMIFS(Orders!$H$2:$H$8001,Orders!$B$2:$B$8001,A262,Orders!$E$2:$E$8001,"Delivered")+SUMIFS(Orders!$H$2:$H$8001,Orders!$B$2:$B$8001,A262,Orders!$E$2:$E$8001,"Returned")</f>
        <v>2270.53</v>
      </c>
      <c r="E262" s="1" t="str">
        <f aca="false">IFERROR(maxifs(Orders!$C$2:$C$8001,Orders!$B$2:$B$8001,A262),"")</f>
        <v/>
      </c>
      <c r="F262" s="9" t="str">
        <f aca="false">IF(E262="","",MAX(Orders!$C$2:$C$8001)-E262)</f>
        <v/>
      </c>
      <c r="G262" s="1" t="n">
        <f aca="false">IFERROR(CEILING(percentrank.inc($C$5:$C$604,C262)*4,1),1)</f>
        <v>1</v>
      </c>
      <c r="H262" s="1" t="n">
        <f aca="false">IFERROR(CEILING(percentrank.inc($D$5:$D$604,D262)*4,1),1)</f>
        <v>1</v>
      </c>
      <c r="I262" s="1" t="n">
        <f aca="false">IF(F262="",1,IFERROR(5-CEILING(percentrank.inc($F$5:$F$604,F262)*4,1),1))</f>
        <v>1</v>
      </c>
      <c r="J262" s="1" t="str">
        <f aca="false">IF(AND(I262&gt;=3,G262&gt;=3,H262&gt;=3),"Champions",IF(AND(I262&gt;=3,G262&lt;=2),"New / Promising",IF(AND(I262&lt;=2,G262&gt;=3,H262&gt;=3),"At Risk (High Value)",IF(AND(I262&lt;=2,G262&lt;=2),"Lost / Dormant","Regular"))))</f>
        <v>Lost / Dormant</v>
      </c>
    </row>
    <row r="263" customFormat="false" ht="15" hidden="false" customHeight="true" outlineLevel="0" collapsed="false">
      <c r="A263" s="1" t="str">
        <f aca="false">Customers!A260</f>
        <v>CUST00259</v>
      </c>
      <c r="B263" s="1" t="str">
        <f aca="false">Customers!B260&amp;" "&amp;Customers!C260</f>
        <v>Diya Patel</v>
      </c>
      <c r="C263" s="1" t="n">
        <f aca="false">COUNTIFS(Orders!$B$2:$B$8001,A263,Orders!$E$2:$E$8001,"Delivered")+COUNTIFS(Orders!$B$2:$B$8001,A263,Orders!$E$2:$E$8001,"Returned")</f>
        <v>4</v>
      </c>
      <c r="D263" s="9" t="n">
        <f aca="false">SUMIFS(Orders!$H$2:$H$8001,Orders!$B$2:$B$8001,A263,Orders!$E$2:$E$8001,"Delivered")+SUMIFS(Orders!$H$2:$H$8001,Orders!$B$2:$B$8001,A263,Orders!$E$2:$E$8001,"Returned")</f>
        <v>20156.97</v>
      </c>
      <c r="E263" s="1" t="str">
        <f aca="false">IFERROR(maxifs(Orders!$C$2:$C$8001,Orders!$B$2:$B$8001,A263),"")</f>
        <v/>
      </c>
      <c r="F263" s="9" t="str">
        <f aca="false">IF(E263="","",MAX(Orders!$C$2:$C$8001)-E263)</f>
        <v/>
      </c>
      <c r="G263" s="1" t="n">
        <f aca="false">IFERROR(CEILING(percentrank.inc($C$5:$C$604,C263)*4,1),1)</f>
        <v>1</v>
      </c>
      <c r="H263" s="1" t="n">
        <f aca="false">IFERROR(CEILING(percentrank.inc($D$5:$D$604,D263)*4,1),1)</f>
        <v>1</v>
      </c>
      <c r="I263" s="1" t="n">
        <f aca="false">IF(F263="",1,IFERROR(5-CEILING(percentrank.inc($F$5:$F$604,F263)*4,1),1))</f>
        <v>1</v>
      </c>
      <c r="J263" s="1" t="str">
        <f aca="false">IF(AND(I263&gt;=3,G263&gt;=3,H263&gt;=3),"Champions",IF(AND(I263&gt;=3,G263&lt;=2),"New / Promising",IF(AND(I263&lt;=2,G263&gt;=3,H263&gt;=3),"At Risk (High Value)",IF(AND(I263&lt;=2,G263&lt;=2),"Lost / Dormant","Regular"))))</f>
        <v>Lost / Dormant</v>
      </c>
    </row>
    <row r="264" customFormat="false" ht="15" hidden="false" customHeight="true" outlineLevel="0" collapsed="false">
      <c r="A264" s="1" t="str">
        <f aca="false">Customers!A261</f>
        <v>CUST00260</v>
      </c>
      <c r="B264" s="1" t="str">
        <f aca="false">Customers!B261&amp;" "&amp;Customers!C261</f>
        <v>Chen Sanchez</v>
      </c>
      <c r="C264" s="1" t="n">
        <f aca="false">COUNTIFS(Orders!$B$2:$B$8001,A264,Orders!$E$2:$E$8001,"Delivered")+COUNTIFS(Orders!$B$2:$B$8001,A264,Orders!$E$2:$E$8001,"Returned")</f>
        <v>9</v>
      </c>
      <c r="D264" s="9" t="n">
        <f aca="false">SUMIFS(Orders!$H$2:$H$8001,Orders!$B$2:$B$8001,A264,Orders!$E$2:$E$8001,"Delivered")+SUMIFS(Orders!$H$2:$H$8001,Orders!$B$2:$B$8001,A264,Orders!$E$2:$E$8001,"Returned")</f>
        <v>22962.68</v>
      </c>
      <c r="E264" s="1" t="str">
        <f aca="false">IFERROR(maxifs(Orders!$C$2:$C$8001,Orders!$B$2:$B$8001,A264),"")</f>
        <v/>
      </c>
      <c r="F264" s="9" t="str">
        <f aca="false">IF(E264="","",MAX(Orders!$C$2:$C$8001)-E264)</f>
        <v/>
      </c>
      <c r="G264" s="1" t="n">
        <f aca="false">IFERROR(CEILING(percentrank.inc($C$5:$C$604,C264)*4,1),1)</f>
        <v>1</v>
      </c>
      <c r="H264" s="1" t="n">
        <f aca="false">IFERROR(CEILING(percentrank.inc($D$5:$D$604,D264)*4,1),1)</f>
        <v>1</v>
      </c>
      <c r="I264" s="1" t="n">
        <f aca="false">IF(F264="",1,IFERROR(5-CEILING(percentrank.inc($F$5:$F$604,F264)*4,1),1))</f>
        <v>1</v>
      </c>
      <c r="J264" s="1" t="str">
        <f aca="false">IF(AND(I264&gt;=3,G264&gt;=3,H264&gt;=3),"Champions",IF(AND(I264&gt;=3,G264&lt;=2),"New / Promising",IF(AND(I264&lt;=2,G264&gt;=3,H264&gt;=3),"At Risk (High Value)",IF(AND(I264&lt;=2,G264&lt;=2),"Lost / Dormant","Regular"))))</f>
        <v>Lost / Dormant</v>
      </c>
    </row>
    <row r="265" customFormat="false" ht="15" hidden="false" customHeight="true" outlineLevel="0" collapsed="false">
      <c r="A265" s="1" t="str">
        <f aca="false">Customers!A262</f>
        <v>CUST00261</v>
      </c>
      <c r="B265" s="1" t="str">
        <f aca="false">Customers!B262&amp;" "&amp;Customers!C262</f>
        <v>William Thomas</v>
      </c>
      <c r="C265" s="1" t="n">
        <f aca="false">COUNTIFS(Orders!$B$2:$B$8001,A265,Orders!$E$2:$E$8001,"Delivered")+COUNTIFS(Orders!$B$2:$B$8001,A265,Orders!$E$2:$E$8001,"Returned")</f>
        <v>5</v>
      </c>
      <c r="D265" s="9" t="n">
        <f aca="false">SUMIFS(Orders!$H$2:$H$8001,Orders!$B$2:$B$8001,A265,Orders!$E$2:$E$8001,"Delivered")+SUMIFS(Orders!$H$2:$H$8001,Orders!$B$2:$B$8001,A265,Orders!$E$2:$E$8001,"Returned")</f>
        <v>34673.92</v>
      </c>
      <c r="E265" s="1" t="str">
        <f aca="false">IFERROR(maxifs(Orders!$C$2:$C$8001,Orders!$B$2:$B$8001,A265),"")</f>
        <v/>
      </c>
      <c r="F265" s="9" t="str">
        <f aca="false">IF(E265="","",MAX(Orders!$C$2:$C$8001)-E265)</f>
        <v/>
      </c>
      <c r="G265" s="1" t="n">
        <f aca="false">IFERROR(CEILING(percentrank.inc($C$5:$C$604,C265)*4,1),1)</f>
        <v>1</v>
      </c>
      <c r="H265" s="1" t="n">
        <f aca="false">IFERROR(CEILING(percentrank.inc($D$5:$D$604,D265)*4,1),1)</f>
        <v>1</v>
      </c>
      <c r="I265" s="1" t="n">
        <f aca="false">IF(F265="",1,IFERROR(5-CEILING(percentrank.inc($F$5:$F$604,F265)*4,1),1))</f>
        <v>1</v>
      </c>
      <c r="J265" s="1" t="str">
        <f aca="false">IF(AND(I265&gt;=3,G265&gt;=3,H265&gt;=3),"Champions",IF(AND(I265&gt;=3,G265&lt;=2),"New / Promising",IF(AND(I265&lt;=2,G265&gt;=3,H265&gt;=3),"At Risk (High Value)",IF(AND(I265&lt;=2,G265&lt;=2),"Lost / Dormant","Regular"))))</f>
        <v>Lost / Dormant</v>
      </c>
    </row>
    <row r="266" customFormat="false" ht="15" hidden="false" customHeight="true" outlineLevel="0" collapsed="false">
      <c r="A266" s="1" t="str">
        <f aca="false">Customers!A263</f>
        <v>CUST00262</v>
      </c>
      <c r="B266" s="1" t="str">
        <f aca="false">Customers!B263&amp;" "&amp;Customers!C263</f>
        <v>Amelia Reddy</v>
      </c>
      <c r="C266" s="1" t="n">
        <f aca="false">COUNTIFS(Orders!$B$2:$B$8001,A266,Orders!$E$2:$E$8001,"Delivered")+COUNTIFS(Orders!$B$2:$B$8001,A266,Orders!$E$2:$E$8001,"Returned")</f>
        <v>12</v>
      </c>
      <c r="D266" s="9" t="n">
        <f aca="false">SUMIFS(Orders!$H$2:$H$8001,Orders!$B$2:$B$8001,A266,Orders!$E$2:$E$8001,"Delivered")+SUMIFS(Orders!$H$2:$H$8001,Orders!$B$2:$B$8001,A266,Orders!$E$2:$E$8001,"Returned")</f>
        <v>56463.23</v>
      </c>
      <c r="E266" s="1" t="str">
        <f aca="false">IFERROR(maxifs(Orders!$C$2:$C$8001,Orders!$B$2:$B$8001,A266),"")</f>
        <v/>
      </c>
      <c r="F266" s="9" t="str">
        <f aca="false">IF(E266="","",MAX(Orders!$C$2:$C$8001)-E266)</f>
        <v/>
      </c>
      <c r="G266" s="1" t="n">
        <f aca="false">IFERROR(CEILING(percentrank.inc($C$5:$C$604,C266)*4,1),1)</f>
        <v>1</v>
      </c>
      <c r="H266" s="1" t="n">
        <f aca="false">IFERROR(CEILING(percentrank.inc($D$5:$D$604,D266)*4,1),1)</f>
        <v>1</v>
      </c>
      <c r="I266" s="1" t="n">
        <f aca="false">IF(F266="",1,IFERROR(5-CEILING(percentrank.inc($F$5:$F$604,F266)*4,1),1))</f>
        <v>1</v>
      </c>
      <c r="J266" s="1" t="str">
        <f aca="false">IF(AND(I266&gt;=3,G266&gt;=3,H266&gt;=3),"Champions",IF(AND(I266&gt;=3,G266&lt;=2),"New / Promising",IF(AND(I266&lt;=2,G266&gt;=3,H266&gt;=3),"At Risk (High Value)",IF(AND(I266&lt;=2,G266&lt;=2),"Lost / Dormant","Regular"))))</f>
        <v>Lost / Dormant</v>
      </c>
    </row>
    <row r="267" customFormat="false" ht="15" hidden="false" customHeight="true" outlineLevel="0" collapsed="false">
      <c r="A267" s="1" t="str">
        <f aca="false">Customers!A264</f>
        <v>CUST00263</v>
      </c>
      <c r="B267" s="1" t="str">
        <f aca="false">Customers!B264&amp;" "&amp;Customers!C264</f>
        <v>Li Johnson</v>
      </c>
      <c r="C267" s="1" t="n">
        <f aca="false">COUNTIFS(Orders!$B$2:$B$8001,A267,Orders!$E$2:$E$8001,"Delivered")+COUNTIFS(Orders!$B$2:$B$8001,A267,Orders!$E$2:$E$8001,"Returned")</f>
        <v>4</v>
      </c>
      <c r="D267" s="9" t="n">
        <f aca="false">SUMIFS(Orders!$H$2:$H$8001,Orders!$B$2:$B$8001,A267,Orders!$E$2:$E$8001,"Delivered")+SUMIFS(Orders!$H$2:$H$8001,Orders!$B$2:$B$8001,A267,Orders!$E$2:$E$8001,"Returned")</f>
        <v>34229.58</v>
      </c>
      <c r="E267" s="1" t="str">
        <f aca="false">IFERROR(maxifs(Orders!$C$2:$C$8001,Orders!$B$2:$B$8001,A267),"")</f>
        <v/>
      </c>
      <c r="F267" s="9" t="str">
        <f aca="false">IF(E267="","",MAX(Orders!$C$2:$C$8001)-E267)</f>
        <v/>
      </c>
      <c r="G267" s="1" t="n">
        <f aca="false">IFERROR(CEILING(percentrank.inc($C$5:$C$604,C267)*4,1),1)</f>
        <v>1</v>
      </c>
      <c r="H267" s="1" t="n">
        <f aca="false">IFERROR(CEILING(percentrank.inc($D$5:$D$604,D267)*4,1),1)</f>
        <v>1</v>
      </c>
      <c r="I267" s="1" t="n">
        <f aca="false">IF(F267="",1,IFERROR(5-CEILING(percentrank.inc($F$5:$F$604,F267)*4,1),1))</f>
        <v>1</v>
      </c>
      <c r="J267" s="1" t="str">
        <f aca="false">IF(AND(I267&gt;=3,G267&gt;=3,H267&gt;=3),"Champions",IF(AND(I267&gt;=3,G267&lt;=2),"New / Promising",IF(AND(I267&lt;=2,G267&gt;=3,H267&gt;=3),"At Risk (High Value)",IF(AND(I267&lt;=2,G267&lt;=2),"Lost / Dormant","Regular"))))</f>
        <v>Lost / Dormant</v>
      </c>
    </row>
    <row r="268" customFormat="false" ht="15" hidden="false" customHeight="true" outlineLevel="0" collapsed="false">
      <c r="A268" s="1" t="str">
        <f aca="false">Customers!A265</f>
        <v>CUST00264</v>
      </c>
      <c r="B268" s="1" t="str">
        <f aca="false">Customers!B265&amp;" "&amp;Customers!C265</f>
        <v>Wei Iyer</v>
      </c>
      <c r="C268" s="1" t="n">
        <f aca="false">COUNTIFS(Orders!$B$2:$B$8001,A268,Orders!$E$2:$E$8001,"Delivered")+COUNTIFS(Orders!$B$2:$B$8001,A268,Orders!$E$2:$E$8001,"Returned")</f>
        <v>5</v>
      </c>
      <c r="D268" s="9" t="n">
        <f aca="false">SUMIFS(Orders!$H$2:$H$8001,Orders!$B$2:$B$8001,A268,Orders!$E$2:$E$8001,"Delivered")+SUMIFS(Orders!$H$2:$H$8001,Orders!$B$2:$B$8001,A268,Orders!$E$2:$E$8001,"Returned")</f>
        <v>39075.18</v>
      </c>
      <c r="E268" s="1" t="str">
        <f aca="false">IFERROR(maxifs(Orders!$C$2:$C$8001,Orders!$B$2:$B$8001,A268),"")</f>
        <v/>
      </c>
      <c r="F268" s="9" t="str">
        <f aca="false">IF(E268="","",MAX(Orders!$C$2:$C$8001)-E268)</f>
        <v/>
      </c>
      <c r="G268" s="1" t="n">
        <f aca="false">IFERROR(CEILING(percentrank.inc($C$5:$C$604,C268)*4,1),1)</f>
        <v>1</v>
      </c>
      <c r="H268" s="1" t="n">
        <f aca="false">IFERROR(CEILING(percentrank.inc($D$5:$D$604,D268)*4,1),1)</f>
        <v>1</v>
      </c>
      <c r="I268" s="1" t="n">
        <f aca="false">IF(F268="",1,IFERROR(5-CEILING(percentrank.inc($F$5:$F$604,F268)*4,1),1))</f>
        <v>1</v>
      </c>
      <c r="J268" s="1" t="str">
        <f aca="false">IF(AND(I268&gt;=3,G268&gt;=3,H268&gt;=3),"Champions",IF(AND(I268&gt;=3,G268&lt;=2),"New / Promising",IF(AND(I268&lt;=2,G268&gt;=3,H268&gt;=3),"At Risk (High Value)",IF(AND(I268&lt;=2,G268&lt;=2),"Lost / Dormant","Regular"))))</f>
        <v>Lost / Dormant</v>
      </c>
    </row>
    <row r="269" customFormat="false" ht="15" hidden="false" customHeight="true" outlineLevel="0" collapsed="false">
      <c r="A269" s="1" t="str">
        <f aca="false">Customers!A266</f>
        <v>CUST00265</v>
      </c>
      <c r="B269" s="1" t="str">
        <f aca="false">Customers!B266&amp;" "&amp;Customers!C266</f>
        <v>Saanvi Gupta</v>
      </c>
      <c r="C269" s="1" t="n">
        <f aca="false">COUNTIFS(Orders!$B$2:$B$8001,A269,Orders!$E$2:$E$8001,"Delivered")+COUNTIFS(Orders!$B$2:$B$8001,A269,Orders!$E$2:$E$8001,"Returned")</f>
        <v>5</v>
      </c>
      <c r="D269" s="9" t="n">
        <f aca="false">SUMIFS(Orders!$H$2:$H$8001,Orders!$B$2:$B$8001,A269,Orders!$E$2:$E$8001,"Delivered")+SUMIFS(Orders!$H$2:$H$8001,Orders!$B$2:$B$8001,A269,Orders!$E$2:$E$8001,"Returned")</f>
        <v>26142.58</v>
      </c>
      <c r="E269" s="1" t="str">
        <f aca="false">IFERROR(maxifs(Orders!$C$2:$C$8001,Orders!$B$2:$B$8001,A269),"")</f>
        <v/>
      </c>
      <c r="F269" s="9" t="str">
        <f aca="false">IF(E269="","",MAX(Orders!$C$2:$C$8001)-E269)</f>
        <v/>
      </c>
      <c r="G269" s="1" t="n">
        <f aca="false">IFERROR(CEILING(percentrank.inc($C$5:$C$604,C269)*4,1),1)</f>
        <v>1</v>
      </c>
      <c r="H269" s="1" t="n">
        <f aca="false">IFERROR(CEILING(percentrank.inc($D$5:$D$604,D269)*4,1),1)</f>
        <v>1</v>
      </c>
      <c r="I269" s="1" t="n">
        <f aca="false">IF(F269="",1,IFERROR(5-CEILING(percentrank.inc($F$5:$F$604,F269)*4,1),1))</f>
        <v>1</v>
      </c>
      <c r="J269" s="1" t="str">
        <f aca="false">IF(AND(I269&gt;=3,G269&gt;=3,H269&gt;=3),"Champions",IF(AND(I269&gt;=3,G269&lt;=2),"New / Promising",IF(AND(I269&lt;=2,G269&gt;=3,H269&gt;=3),"At Risk (High Value)",IF(AND(I269&lt;=2,G269&lt;=2),"Lost / Dormant","Regular"))))</f>
        <v>Lost / Dormant</v>
      </c>
    </row>
    <row r="270" customFormat="false" ht="15" hidden="false" customHeight="true" outlineLevel="0" collapsed="false">
      <c r="A270" s="1" t="str">
        <f aca="false">Customers!A267</f>
        <v>CUST00266</v>
      </c>
      <c r="B270" s="1" t="str">
        <f aca="false">Customers!B267&amp;" "&amp;Customers!C267</f>
        <v>Aditya Williams</v>
      </c>
      <c r="C270" s="1" t="n">
        <f aca="false">COUNTIFS(Orders!$B$2:$B$8001,A270,Orders!$E$2:$E$8001,"Delivered")+COUNTIFS(Orders!$B$2:$B$8001,A270,Orders!$E$2:$E$8001,"Returned")</f>
        <v>19</v>
      </c>
      <c r="D270" s="9" t="n">
        <f aca="false">SUMIFS(Orders!$H$2:$H$8001,Orders!$B$2:$B$8001,A270,Orders!$E$2:$E$8001,"Delivered")+SUMIFS(Orders!$H$2:$H$8001,Orders!$B$2:$B$8001,A270,Orders!$E$2:$E$8001,"Returned")</f>
        <v>133199.88</v>
      </c>
      <c r="E270" s="1" t="str">
        <f aca="false">IFERROR(maxifs(Orders!$C$2:$C$8001,Orders!$B$2:$B$8001,A270),"")</f>
        <v/>
      </c>
      <c r="F270" s="9" t="str">
        <f aca="false">IF(E270="","",MAX(Orders!$C$2:$C$8001)-E270)</f>
        <v/>
      </c>
      <c r="G270" s="1" t="n">
        <f aca="false">IFERROR(CEILING(percentrank.inc($C$5:$C$604,C270)*4,1),1)</f>
        <v>1</v>
      </c>
      <c r="H270" s="1" t="n">
        <f aca="false">IFERROR(CEILING(percentrank.inc($D$5:$D$604,D270)*4,1),1)</f>
        <v>1</v>
      </c>
      <c r="I270" s="1" t="n">
        <f aca="false">IF(F270="",1,IFERROR(5-CEILING(percentrank.inc($F$5:$F$604,F270)*4,1),1))</f>
        <v>1</v>
      </c>
      <c r="J270" s="1" t="str">
        <f aca="false">IF(AND(I270&gt;=3,G270&gt;=3,H270&gt;=3),"Champions",IF(AND(I270&gt;=3,G270&lt;=2),"New / Promising",IF(AND(I270&lt;=2,G270&gt;=3,H270&gt;=3),"At Risk (High Value)",IF(AND(I270&lt;=2,G270&lt;=2),"Lost / Dormant","Regular"))))</f>
        <v>Lost / Dormant</v>
      </c>
    </row>
    <row r="271" customFormat="false" ht="15" hidden="false" customHeight="true" outlineLevel="0" collapsed="false">
      <c r="A271" s="1" t="str">
        <f aca="false">Customers!A268</f>
        <v>CUST00267</v>
      </c>
      <c r="B271" s="1" t="str">
        <f aca="false">Customers!B268&amp;" "&amp;Customers!C268</f>
        <v>John Davis</v>
      </c>
      <c r="C271" s="1" t="n">
        <f aca="false">COUNTIFS(Orders!$B$2:$B$8001,A271,Orders!$E$2:$E$8001,"Delivered")+COUNTIFS(Orders!$B$2:$B$8001,A271,Orders!$E$2:$E$8001,"Returned")</f>
        <v>8</v>
      </c>
      <c r="D271" s="9" t="n">
        <f aca="false">SUMIFS(Orders!$H$2:$H$8001,Orders!$B$2:$B$8001,A271,Orders!$E$2:$E$8001,"Delivered")+SUMIFS(Orders!$H$2:$H$8001,Orders!$B$2:$B$8001,A271,Orders!$E$2:$E$8001,"Returned")</f>
        <v>54069.2</v>
      </c>
      <c r="E271" s="1" t="str">
        <f aca="false">IFERROR(maxifs(Orders!$C$2:$C$8001,Orders!$B$2:$B$8001,A271),"")</f>
        <v/>
      </c>
      <c r="F271" s="9" t="str">
        <f aca="false">IF(E271="","",MAX(Orders!$C$2:$C$8001)-E271)</f>
        <v/>
      </c>
      <c r="G271" s="1" t="n">
        <f aca="false">IFERROR(CEILING(percentrank.inc($C$5:$C$604,C271)*4,1),1)</f>
        <v>1</v>
      </c>
      <c r="H271" s="1" t="n">
        <f aca="false">IFERROR(CEILING(percentrank.inc($D$5:$D$604,D271)*4,1),1)</f>
        <v>1</v>
      </c>
      <c r="I271" s="1" t="n">
        <f aca="false">IF(F271="",1,IFERROR(5-CEILING(percentrank.inc($F$5:$F$604,F271)*4,1),1))</f>
        <v>1</v>
      </c>
      <c r="J271" s="1" t="str">
        <f aca="false">IF(AND(I271&gt;=3,G271&gt;=3,H271&gt;=3),"Champions",IF(AND(I271&gt;=3,G271&lt;=2),"New / Promising",IF(AND(I271&lt;=2,G271&gt;=3,H271&gt;=3),"At Risk (High Value)",IF(AND(I271&lt;=2,G271&lt;=2),"Lost / Dormant","Regular"))))</f>
        <v>Lost / Dormant</v>
      </c>
    </row>
    <row r="272" customFormat="false" ht="15" hidden="false" customHeight="true" outlineLevel="0" collapsed="false">
      <c r="A272" s="1" t="str">
        <f aca="false">Customers!A269</f>
        <v>CUST00268</v>
      </c>
      <c r="B272" s="1" t="str">
        <f aca="false">Customers!B269&amp;" "&amp;Customers!C269</f>
        <v>Valentina Moore</v>
      </c>
      <c r="C272" s="1" t="n">
        <f aca="false">COUNTIFS(Orders!$B$2:$B$8001,A272,Orders!$E$2:$E$8001,"Delivered")+COUNTIFS(Orders!$B$2:$B$8001,A272,Orders!$E$2:$E$8001,"Returned")</f>
        <v>7</v>
      </c>
      <c r="D272" s="9" t="n">
        <f aca="false">SUMIFS(Orders!$H$2:$H$8001,Orders!$B$2:$B$8001,A272,Orders!$E$2:$E$8001,"Delivered")+SUMIFS(Orders!$H$2:$H$8001,Orders!$B$2:$B$8001,A272,Orders!$E$2:$E$8001,"Returned")</f>
        <v>43550.07</v>
      </c>
      <c r="E272" s="1" t="str">
        <f aca="false">IFERROR(maxifs(Orders!$C$2:$C$8001,Orders!$B$2:$B$8001,A272),"")</f>
        <v/>
      </c>
      <c r="F272" s="9" t="str">
        <f aca="false">IF(E272="","",MAX(Orders!$C$2:$C$8001)-E272)</f>
        <v/>
      </c>
      <c r="G272" s="1" t="n">
        <f aca="false">IFERROR(CEILING(percentrank.inc($C$5:$C$604,C272)*4,1),1)</f>
        <v>1</v>
      </c>
      <c r="H272" s="1" t="n">
        <f aca="false">IFERROR(CEILING(percentrank.inc($D$5:$D$604,D272)*4,1),1)</f>
        <v>1</v>
      </c>
      <c r="I272" s="1" t="n">
        <f aca="false">IF(F272="",1,IFERROR(5-CEILING(percentrank.inc($F$5:$F$604,F272)*4,1),1))</f>
        <v>1</v>
      </c>
      <c r="J272" s="1" t="str">
        <f aca="false">IF(AND(I272&gt;=3,G272&gt;=3,H272&gt;=3),"Champions",IF(AND(I272&gt;=3,G272&lt;=2),"New / Promising",IF(AND(I272&lt;=2,G272&gt;=3,H272&gt;=3),"At Risk (High Value)",IF(AND(I272&lt;=2,G272&lt;=2),"Lost / Dormant","Regular"))))</f>
        <v>Lost / Dormant</v>
      </c>
    </row>
    <row r="273" customFormat="false" ht="15" hidden="false" customHeight="true" outlineLevel="0" collapsed="false">
      <c r="A273" s="1" t="str">
        <f aca="false">Customers!A270</f>
        <v>CUST00269</v>
      </c>
      <c r="B273" s="1" t="str">
        <f aca="false">Customers!B270&amp;" "&amp;Customers!C270</f>
        <v>Wei Clark</v>
      </c>
      <c r="C273" s="1" t="n">
        <f aca="false">COUNTIFS(Orders!$B$2:$B$8001,A273,Orders!$E$2:$E$8001,"Delivered")+COUNTIFS(Orders!$B$2:$B$8001,A273,Orders!$E$2:$E$8001,"Returned")</f>
        <v>14</v>
      </c>
      <c r="D273" s="9" t="n">
        <f aca="false">SUMIFS(Orders!$H$2:$H$8001,Orders!$B$2:$B$8001,A273,Orders!$E$2:$E$8001,"Delivered")+SUMIFS(Orders!$H$2:$H$8001,Orders!$B$2:$B$8001,A273,Orders!$E$2:$E$8001,"Returned")</f>
        <v>113856.18</v>
      </c>
      <c r="E273" s="1" t="str">
        <f aca="false">IFERROR(maxifs(Orders!$C$2:$C$8001,Orders!$B$2:$B$8001,A273),"")</f>
        <v/>
      </c>
      <c r="F273" s="9" t="str">
        <f aca="false">IF(E273="","",MAX(Orders!$C$2:$C$8001)-E273)</f>
        <v/>
      </c>
      <c r="G273" s="1" t="n">
        <f aca="false">IFERROR(CEILING(percentrank.inc($C$5:$C$604,C273)*4,1),1)</f>
        <v>1</v>
      </c>
      <c r="H273" s="1" t="n">
        <f aca="false">IFERROR(CEILING(percentrank.inc($D$5:$D$604,D273)*4,1),1)</f>
        <v>1</v>
      </c>
      <c r="I273" s="1" t="n">
        <f aca="false">IF(F273="",1,IFERROR(5-CEILING(percentrank.inc($F$5:$F$604,F273)*4,1),1))</f>
        <v>1</v>
      </c>
      <c r="J273" s="1" t="str">
        <f aca="false">IF(AND(I273&gt;=3,G273&gt;=3,H273&gt;=3),"Champions",IF(AND(I273&gt;=3,G273&lt;=2),"New / Promising",IF(AND(I273&lt;=2,G273&gt;=3,H273&gt;=3),"At Risk (High Value)",IF(AND(I273&lt;=2,G273&lt;=2),"Lost / Dormant","Regular"))))</f>
        <v>Lost / Dormant</v>
      </c>
    </row>
    <row r="274" customFormat="false" ht="15" hidden="false" customHeight="true" outlineLevel="0" collapsed="false">
      <c r="A274" s="1" t="str">
        <f aca="false">Customers!A271</f>
        <v>CUST00270</v>
      </c>
      <c r="B274" s="1" t="str">
        <f aca="false">Customers!B271&amp;" "&amp;Customers!C271</f>
        <v>Li Johnson</v>
      </c>
      <c r="C274" s="1" t="n">
        <f aca="false">COUNTIFS(Orders!$B$2:$B$8001,A274,Orders!$E$2:$E$8001,"Delivered")+COUNTIFS(Orders!$B$2:$B$8001,A274,Orders!$E$2:$E$8001,"Returned")</f>
        <v>10</v>
      </c>
      <c r="D274" s="9" t="n">
        <f aca="false">SUMIFS(Orders!$H$2:$H$8001,Orders!$B$2:$B$8001,A274,Orders!$E$2:$E$8001,"Delivered")+SUMIFS(Orders!$H$2:$H$8001,Orders!$B$2:$B$8001,A274,Orders!$E$2:$E$8001,"Returned")</f>
        <v>65577.99</v>
      </c>
      <c r="E274" s="1" t="str">
        <f aca="false">IFERROR(maxifs(Orders!$C$2:$C$8001,Orders!$B$2:$B$8001,A274),"")</f>
        <v/>
      </c>
      <c r="F274" s="9" t="str">
        <f aca="false">IF(E274="","",MAX(Orders!$C$2:$C$8001)-E274)</f>
        <v/>
      </c>
      <c r="G274" s="1" t="n">
        <f aca="false">IFERROR(CEILING(percentrank.inc($C$5:$C$604,C274)*4,1),1)</f>
        <v>1</v>
      </c>
      <c r="H274" s="1" t="n">
        <f aca="false">IFERROR(CEILING(percentrank.inc($D$5:$D$604,D274)*4,1),1)</f>
        <v>1</v>
      </c>
      <c r="I274" s="1" t="n">
        <f aca="false">IF(F274="",1,IFERROR(5-CEILING(percentrank.inc($F$5:$F$604,F274)*4,1),1))</f>
        <v>1</v>
      </c>
      <c r="J274" s="1" t="str">
        <f aca="false">IF(AND(I274&gt;=3,G274&gt;=3,H274&gt;=3),"Champions",IF(AND(I274&gt;=3,G274&lt;=2),"New / Promising",IF(AND(I274&lt;=2,G274&gt;=3,H274&gt;=3),"At Risk (High Value)",IF(AND(I274&lt;=2,G274&lt;=2),"Lost / Dormant","Regular"))))</f>
        <v>Lost / Dormant</v>
      </c>
    </row>
    <row r="275" customFormat="false" ht="15" hidden="false" customHeight="true" outlineLevel="0" collapsed="false">
      <c r="A275" s="1" t="str">
        <f aca="false">Customers!A272</f>
        <v>CUST00271</v>
      </c>
      <c r="B275" s="1" t="str">
        <f aca="false">Customers!B272&amp;" "&amp;Customers!C272</f>
        <v>Riya Martinez</v>
      </c>
      <c r="C275" s="1" t="n">
        <f aca="false">COUNTIFS(Orders!$B$2:$B$8001,A275,Orders!$E$2:$E$8001,"Delivered")+COUNTIFS(Orders!$B$2:$B$8001,A275,Orders!$E$2:$E$8001,"Returned")</f>
        <v>3</v>
      </c>
      <c r="D275" s="9" t="n">
        <f aca="false">SUMIFS(Orders!$H$2:$H$8001,Orders!$B$2:$B$8001,A275,Orders!$E$2:$E$8001,"Delivered")+SUMIFS(Orders!$H$2:$H$8001,Orders!$B$2:$B$8001,A275,Orders!$E$2:$E$8001,"Returned")</f>
        <v>28942.65</v>
      </c>
      <c r="E275" s="1" t="str">
        <f aca="false">IFERROR(maxifs(Orders!$C$2:$C$8001,Orders!$B$2:$B$8001,A275),"")</f>
        <v/>
      </c>
      <c r="F275" s="9" t="str">
        <f aca="false">IF(E275="","",MAX(Orders!$C$2:$C$8001)-E275)</f>
        <v/>
      </c>
      <c r="G275" s="1" t="n">
        <f aca="false">IFERROR(CEILING(percentrank.inc($C$5:$C$604,C275)*4,1),1)</f>
        <v>1</v>
      </c>
      <c r="H275" s="1" t="n">
        <f aca="false">IFERROR(CEILING(percentrank.inc($D$5:$D$604,D275)*4,1),1)</f>
        <v>1</v>
      </c>
      <c r="I275" s="1" t="n">
        <f aca="false">IF(F275="",1,IFERROR(5-CEILING(percentrank.inc($F$5:$F$604,F275)*4,1),1))</f>
        <v>1</v>
      </c>
      <c r="J275" s="1" t="str">
        <f aca="false">IF(AND(I275&gt;=3,G275&gt;=3,H275&gt;=3),"Champions",IF(AND(I275&gt;=3,G275&lt;=2),"New / Promising",IF(AND(I275&lt;=2,G275&gt;=3,H275&gt;=3),"At Risk (High Value)",IF(AND(I275&lt;=2,G275&lt;=2),"Lost / Dormant","Regular"))))</f>
        <v>Lost / Dormant</v>
      </c>
    </row>
    <row r="276" customFormat="false" ht="15" hidden="false" customHeight="true" outlineLevel="0" collapsed="false">
      <c r="A276" s="1" t="str">
        <f aca="false">Customers!A273</f>
        <v>CUST00272</v>
      </c>
      <c r="B276" s="1" t="str">
        <f aca="false">Customers!B273&amp;" "&amp;Customers!C273</f>
        <v>Aditya Taylor</v>
      </c>
      <c r="C276" s="1" t="n">
        <f aca="false">COUNTIFS(Orders!$B$2:$B$8001,A276,Orders!$E$2:$E$8001,"Delivered")+COUNTIFS(Orders!$B$2:$B$8001,A276,Orders!$E$2:$E$8001,"Returned")</f>
        <v>4</v>
      </c>
      <c r="D276" s="9" t="n">
        <f aca="false">SUMIFS(Orders!$H$2:$H$8001,Orders!$B$2:$B$8001,A276,Orders!$E$2:$E$8001,"Delivered")+SUMIFS(Orders!$H$2:$H$8001,Orders!$B$2:$B$8001,A276,Orders!$E$2:$E$8001,"Returned")</f>
        <v>36060.46</v>
      </c>
      <c r="E276" s="1" t="str">
        <f aca="false">IFERROR(maxifs(Orders!$C$2:$C$8001,Orders!$B$2:$B$8001,A276),"")</f>
        <v/>
      </c>
      <c r="F276" s="9" t="str">
        <f aca="false">IF(E276="","",MAX(Orders!$C$2:$C$8001)-E276)</f>
        <v/>
      </c>
      <c r="G276" s="1" t="n">
        <f aca="false">IFERROR(CEILING(percentrank.inc($C$5:$C$604,C276)*4,1),1)</f>
        <v>1</v>
      </c>
      <c r="H276" s="1" t="n">
        <f aca="false">IFERROR(CEILING(percentrank.inc($D$5:$D$604,D276)*4,1),1)</f>
        <v>1</v>
      </c>
      <c r="I276" s="1" t="n">
        <f aca="false">IF(F276="",1,IFERROR(5-CEILING(percentrank.inc($F$5:$F$604,F276)*4,1),1))</f>
        <v>1</v>
      </c>
      <c r="J276" s="1" t="str">
        <f aca="false">IF(AND(I276&gt;=3,G276&gt;=3,H276&gt;=3),"Champions",IF(AND(I276&gt;=3,G276&lt;=2),"New / Promising",IF(AND(I276&lt;=2,G276&gt;=3,H276&gt;=3),"At Risk (High Value)",IF(AND(I276&lt;=2,G276&lt;=2),"Lost / Dormant","Regular"))))</f>
        <v>Lost / Dormant</v>
      </c>
    </row>
    <row r="277" customFormat="false" ht="15" hidden="false" customHeight="true" outlineLevel="0" collapsed="false">
      <c r="A277" s="1" t="str">
        <f aca="false">Customers!A274</f>
        <v>CUST00273</v>
      </c>
      <c r="B277" s="1" t="str">
        <f aca="false">Customers!B274&amp;" "&amp;Customers!C274</f>
        <v>Liam Jackson</v>
      </c>
      <c r="C277" s="1" t="n">
        <f aca="false">COUNTIFS(Orders!$B$2:$B$8001,A277,Orders!$E$2:$E$8001,"Delivered")+COUNTIFS(Orders!$B$2:$B$8001,A277,Orders!$E$2:$E$8001,"Returned")</f>
        <v>24</v>
      </c>
      <c r="D277" s="9" t="n">
        <f aca="false">SUMIFS(Orders!$H$2:$H$8001,Orders!$B$2:$B$8001,A277,Orders!$E$2:$E$8001,"Delivered")+SUMIFS(Orders!$H$2:$H$8001,Orders!$B$2:$B$8001,A277,Orders!$E$2:$E$8001,"Returned")</f>
        <v>203379.92</v>
      </c>
      <c r="E277" s="1" t="str">
        <f aca="false">IFERROR(maxifs(Orders!$C$2:$C$8001,Orders!$B$2:$B$8001,A277),"")</f>
        <v/>
      </c>
      <c r="F277" s="9" t="str">
        <f aca="false">IF(E277="","",MAX(Orders!$C$2:$C$8001)-E277)</f>
        <v/>
      </c>
      <c r="G277" s="1" t="n">
        <f aca="false">IFERROR(CEILING(percentrank.inc($C$5:$C$604,C277)*4,1),1)</f>
        <v>1</v>
      </c>
      <c r="H277" s="1" t="n">
        <f aca="false">IFERROR(CEILING(percentrank.inc($D$5:$D$604,D277)*4,1),1)</f>
        <v>1</v>
      </c>
      <c r="I277" s="1" t="n">
        <f aca="false">IF(F277="",1,IFERROR(5-CEILING(percentrank.inc($F$5:$F$604,F277)*4,1),1))</f>
        <v>1</v>
      </c>
      <c r="J277" s="1" t="str">
        <f aca="false">IF(AND(I277&gt;=3,G277&gt;=3,H277&gt;=3),"Champions",IF(AND(I277&gt;=3,G277&lt;=2),"New / Promising",IF(AND(I277&lt;=2,G277&gt;=3,H277&gt;=3),"At Risk (High Value)",IF(AND(I277&lt;=2,G277&lt;=2),"Lost / Dormant","Regular"))))</f>
        <v>Lost / Dormant</v>
      </c>
    </row>
    <row r="278" customFormat="false" ht="15" hidden="false" customHeight="true" outlineLevel="0" collapsed="false">
      <c r="A278" s="1" t="str">
        <f aca="false">Customers!A275</f>
        <v>CUST00274</v>
      </c>
      <c r="B278" s="1" t="str">
        <f aca="false">Customers!B275&amp;" "&amp;Customers!C275</f>
        <v>Lucas Perez</v>
      </c>
      <c r="C278" s="1" t="n">
        <f aca="false">COUNTIFS(Orders!$B$2:$B$8001,A278,Orders!$E$2:$E$8001,"Delivered")+COUNTIFS(Orders!$B$2:$B$8001,A278,Orders!$E$2:$E$8001,"Returned")</f>
        <v>3</v>
      </c>
      <c r="D278" s="9" t="n">
        <f aca="false">SUMIFS(Orders!$H$2:$H$8001,Orders!$B$2:$B$8001,A278,Orders!$E$2:$E$8001,"Delivered")+SUMIFS(Orders!$H$2:$H$8001,Orders!$B$2:$B$8001,A278,Orders!$E$2:$E$8001,"Returned")</f>
        <v>31420.22</v>
      </c>
      <c r="E278" s="1" t="str">
        <f aca="false">IFERROR(maxifs(Orders!$C$2:$C$8001,Orders!$B$2:$B$8001,A278),"")</f>
        <v/>
      </c>
      <c r="F278" s="9" t="str">
        <f aca="false">IF(E278="","",MAX(Orders!$C$2:$C$8001)-E278)</f>
        <v/>
      </c>
      <c r="G278" s="1" t="n">
        <f aca="false">IFERROR(CEILING(percentrank.inc($C$5:$C$604,C278)*4,1),1)</f>
        <v>1</v>
      </c>
      <c r="H278" s="1" t="n">
        <f aca="false">IFERROR(CEILING(percentrank.inc($D$5:$D$604,D278)*4,1),1)</f>
        <v>1</v>
      </c>
      <c r="I278" s="1" t="n">
        <f aca="false">IF(F278="",1,IFERROR(5-CEILING(percentrank.inc($F$5:$F$604,F278)*4,1),1))</f>
        <v>1</v>
      </c>
      <c r="J278" s="1" t="str">
        <f aca="false">IF(AND(I278&gt;=3,G278&gt;=3,H278&gt;=3),"Champions",IF(AND(I278&gt;=3,G278&lt;=2),"New / Promising",IF(AND(I278&lt;=2,G278&gt;=3,H278&gt;=3),"At Risk (High Value)",IF(AND(I278&lt;=2,G278&lt;=2),"Lost / Dormant","Regular"))))</f>
        <v>Lost / Dormant</v>
      </c>
    </row>
    <row r="279" customFormat="false" ht="15" hidden="false" customHeight="true" outlineLevel="0" collapsed="false">
      <c r="A279" s="1" t="str">
        <f aca="false">Customers!A276</f>
        <v>CUST00275</v>
      </c>
      <c r="B279" s="1" t="str">
        <f aca="false">Customers!B276&amp;" "&amp;Customers!C276</f>
        <v>William Robinson</v>
      </c>
      <c r="C279" s="1" t="n">
        <f aca="false">COUNTIFS(Orders!$B$2:$B$8001,A279,Orders!$E$2:$E$8001,"Delivered")+COUNTIFS(Orders!$B$2:$B$8001,A279,Orders!$E$2:$E$8001,"Returned")</f>
        <v>23</v>
      </c>
      <c r="D279" s="9" t="n">
        <f aca="false">SUMIFS(Orders!$H$2:$H$8001,Orders!$B$2:$B$8001,A279,Orders!$E$2:$E$8001,"Delivered")+SUMIFS(Orders!$H$2:$H$8001,Orders!$B$2:$B$8001,A279,Orders!$E$2:$E$8001,"Returned")</f>
        <v>151099.9</v>
      </c>
      <c r="E279" s="1" t="str">
        <f aca="false">IFERROR(maxifs(Orders!$C$2:$C$8001,Orders!$B$2:$B$8001,A279),"")</f>
        <v/>
      </c>
      <c r="F279" s="9" t="str">
        <f aca="false">IF(E279="","",MAX(Orders!$C$2:$C$8001)-E279)</f>
        <v/>
      </c>
      <c r="G279" s="1" t="n">
        <f aca="false">IFERROR(CEILING(percentrank.inc($C$5:$C$604,C279)*4,1),1)</f>
        <v>1</v>
      </c>
      <c r="H279" s="1" t="n">
        <f aca="false">IFERROR(CEILING(percentrank.inc($D$5:$D$604,D279)*4,1),1)</f>
        <v>1</v>
      </c>
      <c r="I279" s="1" t="n">
        <f aca="false">IF(F279="",1,IFERROR(5-CEILING(percentrank.inc($F$5:$F$604,F279)*4,1),1))</f>
        <v>1</v>
      </c>
      <c r="J279" s="1" t="str">
        <f aca="false">IF(AND(I279&gt;=3,G279&gt;=3,H279&gt;=3),"Champions",IF(AND(I279&gt;=3,G279&lt;=2),"New / Promising",IF(AND(I279&lt;=2,G279&gt;=3,H279&gt;=3),"At Risk (High Value)",IF(AND(I279&lt;=2,G279&lt;=2),"Lost / Dormant","Regular"))))</f>
        <v>Lost / Dormant</v>
      </c>
    </row>
    <row r="280" customFormat="false" ht="15" hidden="false" customHeight="true" outlineLevel="0" collapsed="false">
      <c r="A280" s="1" t="str">
        <f aca="false">Customers!A277</f>
        <v>CUST00276</v>
      </c>
      <c r="B280" s="1" t="str">
        <f aca="false">Customers!B277&amp;" "&amp;Customers!C277</f>
        <v>Isabella Singh</v>
      </c>
      <c r="C280" s="1" t="n">
        <f aca="false">COUNTIFS(Orders!$B$2:$B$8001,A280,Orders!$E$2:$E$8001,"Delivered")+COUNTIFS(Orders!$B$2:$B$8001,A280,Orders!$E$2:$E$8001,"Returned")</f>
        <v>9</v>
      </c>
      <c r="D280" s="9" t="n">
        <f aca="false">SUMIFS(Orders!$H$2:$H$8001,Orders!$B$2:$B$8001,A280,Orders!$E$2:$E$8001,"Delivered")+SUMIFS(Orders!$H$2:$H$8001,Orders!$B$2:$B$8001,A280,Orders!$E$2:$E$8001,"Returned")</f>
        <v>36508.79</v>
      </c>
      <c r="E280" s="1" t="str">
        <f aca="false">IFERROR(maxifs(Orders!$C$2:$C$8001,Orders!$B$2:$B$8001,A280),"")</f>
        <v/>
      </c>
      <c r="F280" s="9" t="str">
        <f aca="false">IF(E280="","",MAX(Orders!$C$2:$C$8001)-E280)</f>
        <v/>
      </c>
      <c r="G280" s="1" t="n">
        <f aca="false">IFERROR(CEILING(percentrank.inc($C$5:$C$604,C280)*4,1),1)</f>
        <v>1</v>
      </c>
      <c r="H280" s="1" t="n">
        <f aca="false">IFERROR(CEILING(percentrank.inc($D$5:$D$604,D280)*4,1),1)</f>
        <v>1</v>
      </c>
      <c r="I280" s="1" t="n">
        <f aca="false">IF(F280="",1,IFERROR(5-CEILING(percentrank.inc($F$5:$F$604,F280)*4,1),1))</f>
        <v>1</v>
      </c>
      <c r="J280" s="1" t="str">
        <f aca="false">IF(AND(I280&gt;=3,G280&gt;=3,H280&gt;=3),"Champions",IF(AND(I280&gt;=3,G280&lt;=2),"New / Promising",IF(AND(I280&lt;=2,G280&gt;=3,H280&gt;=3),"At Risk (High Value)",IF(AND(I280&lt;=2,G280&lt;=2),"Lost / Dormant","Regular"))))</f>
        <v>Lost / Dormant</v>
      </c>
    </row>
    <row r="281" customFormat="false" ht="15" hidden="false" customHeight="true" outlineLevel="0" collapsed="false">
      <c r="A281" s="1" t="str">
        <f aca="false">Customers!A278</f>
        <v>CUST00277</v>
      </c>
      <c r="B281" s="1" t="str">
        <f aca="false">Customers!B278&amp;" "&amp;Customers!C278</f>
        <v>Navya Garcia</v>
      </c>
      <c r="C281" s="1" t="n">
        <f aca="false">COUNTIFS(Orders!$B$2:$B$8001,A281,Orders!$E$2:$E$8001,"Delivered")+COUNTIFS(Orders!$B$2:$B$8001,A281,Orders!$E$2:$E$8001,"Returned")</f>
        <v>35</v>
      </c>
      <c r="D281" s="9" t="n">
        <f aca="false">SUMIFS(Orders!$H$2:$H$8001,Orders!$B$2:$B$8001,A281,Orders!$E$2:$E$8001,"Delivered")+SUMIFS(Orders!$H$2:$H$8001,Orders!$B$2:$B$8001,A281,Orders!$E$2:$E$8001,"Returned")</f>
        <v>228729.53</v>
      </c>
      <c r="E281" s="1" t="str">
        <f aca="false">IFERROR(maxifs(Orders!$C$2:$C$8001,Orders!$B$2:$B$8001,A281),"")</f>
        <v/>
      </c>
      <c r="F281" s="9" t="str">
        <f aca="false">IF(E281="","",MAX(Orders!$C$2:$C$8001)-E281)</f>
        <v/>
      </c>
      <c r="G281" s="1" t="n">
        <f aca="false">IFERROR(CEILING(percentrank.inc($C$5:$C$604,C281)*4,1),1)</f>
        <v>1</v>
      </c>
      <c r="H281" s="1" t="n">
        <f aca="false">IFERROR(CEILING(percentrank.inc($D$5:$D$604,D281)*4,1),1)</f>
        <v>1</v>
      </c>
      <c r="I281" s="1" t="n">
        <f aca="false">IF(F281="",1,IFERROR(5-CEILING(percentrank.inc($F$5:$F$604,F281)*4,1),1))</f>
        <v>1</v>
      </c>
      <c r="J281" s="1" t="str">
        <f aca="false">IF(AND(I281&gt;=3,G281&gt;=3,H281&gt;=3),"Champions",IF(AND(I281&gt;=3,G281&lt;=2),"New / Promising",IF(AND(I281&lt;=2,G281&gt;=3,H281&gt;=3),"At Risk (High Value)",IF(AND(I281&lt;=2,G281&lt;=2),"Lost / Dormant","Regular"))))</f>
        <v>Lost / Dormant</v>
      </c>
    </row>
    <row r="282" customFormat="false" ht="15" hidden="false" customHeight="true" outlineLevel="0" collapsed="false">
      <c r="A282" s="1" t="str">
        <f aca="false">Customers!A279</f>
        <v>CUST00278</v>
      </c>
      <c r="B282" s="1" t="str">
        <f aca="false">Customers!B279&amp;" "&amp;Customers!C279</f>
        <v>Camila Lewis</v>
      </c>
      <c r="C282" s="1" t="n">
        <f aca="false">COUNTIFS(Orders!$B$2:$B$8001,A282,Orders!$E$2:$E$8001,"Delivered")+COUNTIFS(Orders!$B$2:$B$8001,A282,Orders!$E$2:$E$8001,"Returned")</f>
        <v>11</v>
      </c>
      <c r="D282" s="9" t="n">
        <f aca="false">SUMIFS(Orders!$H$2:$H$8001,Orders!$B$2:$B$8001,A282,Orders!$E$2:$E$8001,"Delivered")+SUMIFS(Orders!$H$2:$H$8001,Orders!$B$2:$B$8001,A282,Orders!$E$2:$E$8001,"Returned")</f>
        <v>51956.67</v>
      </c>
      <c r="E282" s="1" t="str">
        <f aca="false">IFERROR(maxifs(Orders!$C$2:$C$8001,Orders!$B$2:$B$8001,A282),"")</f>
        <v/>
      </c>
      <c r="F282" s="9" t="str">
        <f aca="false">IF(E282="","",MAX(Orders!$C$2:$C$8001)-E282)</f>
        <v/>
      </c>
      <c r="G282" s="1" t="n">
        <f aca="false">IFERROR(CEILING(percentrank.inc($C$5:$C$604,C282)*4,1),1)</f>
        <v>1</v>
      </c>
      <c r="H282" s="1" t="n">
        <f aca="false">IFERROR(CEILING(percentrank.inc($D$5:$D$604,D282)*4,1),1)</f>
        <v>1</v>
      </c>
      <c r="I282" s="1" t="n">
        <f aca="false">IF(F282="",1,IFERROR(5-CEILING(percentrank.inc($F$5:$F$604,F282)*4,1),1))</f>
        <v>1</v>
      </c>
      <c r="J282" s="1" t="str">
        <f aca="false">IF(AND(I282&gt;=3,G282&gt;=3,H282&gt;=3),"Champions",IF(AND(I282&gt;=3,G282&lt;=2),"New / Promising",IF(AND(I282&lt;=2,G282&gt;=3,H282&gt;=3),"At Risk (High Value)",IF(AND(I282&lt;=2,G282&lt;=2),"Lost / Dormant","Regular"))))</f>
        <v>Lost / Dormant</v>
      </c>
    </row>
    <row r="283" customFormat="false" ht="15" hidden="false" customHeight="true" outlineLevel="0" collapsed="false">
      <c r="A283" s="1" t="str">
        <f aca="false">Customers!A280</f>
        <v>CUST00279</v>
      </c>
      <c r="B283" s="1" t="str">
        <f aca="false">Customers!B280&amp;" "&amp;Customers!C280</f>
        <v>Olivia Rodriguez</v>
      </c>
      <c r="C283" s="1" t="n">
        <f aca="false">COUNTIFS(Orders!$B$2:$B$8001,A283,Orders!$E$2:$E$8001,"Delivered")+COUNTIFS(Orders!$B$2:$B$8001,A283,Orders!$E$2:$E$8001,"Returned")</f>
        <v>151</v>
      </c>
      <c r="D283" s="9" t="n">
        <f aca="false">SUMIFS(Orders!$H$2:$H$8001,Orders!$B$2:$B$8001,A283,Orders!$E$2:$E$8001,"Delivered")+SUMIFS(Orders!$H$2:$H$8001,Orders!$B$2:$B$8001,A283,Orders!$E$2:$E$8001,"Returned")</f>
        <v>838067.07</v>
      </c>
      <c r="E283" s="1" t="str">
        <f aca="false">IFERROR(maxifs(Orders!$C$2:$C$8001,Orders!$B$2:$B$8001,A283),"")</f>
        <v/>
      </c>
      <c r="F283" s="9" t="str">
        <f aca="false">IF(E283="","",MAX(Orders!$C$2:$C$8001)-E283)</f>
        <v/>
      </c>
      <c r="G283" s="1" t="n">
        <f aca="false">IFERROR(CEILING(percentrank.inc($C$5:$C$604,C283)*4,1),1)</f>
        <v>1</v>
      </c>
      <c r="H283" s="1" t="n">
        <f aca="false">IFERROR(CEILING(percentrank.inc($D$5:$D$604,D283)*4,1),1)</f>
        <v>1</v>
      </c>
      <c r="I283" s="1" t="n">
        <f aca="false">IF(F283="",1,IFERROR(5-CEILING(percentrank.inc($F$5:$F$604,F283)*4,1),1))</f>
        <v>1</v>
      </c>
      <c r="J283" s="1" t="str">
        <f aca="false">IF(AND(I283&gt;=3,G283&gt;=3,H283&gt;=3),"Champions",IF(AND(I283&gt;=3,G283&lt;=2),"New / Promising",IF(AND(I283&lt;=2,G283&gt;=3,H283&gt;=3),"At Risk (High Value)",IF(AND(I283&lt;=2,G283&lt;=2),"Lost / Dormant","Regular"))))</f>
        <v>Lost / Dormant</v>
      </c>
    </row>
    <row r="284" customFormat="false" ht="15" hidden="false" customHeight="true" outlineLevel="0" collapsed="false">
      <c r="A284" s="1" t="str">
        <f aca="false">Customers!A281</f>
        <v>CUST00280</v>
      </c>
      <c r="B284" s="1" t="str">
        <f aca="false">Customers!B281&amp;" "&amp;Customers!C281</f>
        <v>Mary Johnson</v>
      </c>
      <c r="C284" s="1" t="n">
        <f aca="false">COUNTIFS(Orders!$B$2:$B$8001,A284,Orders!$E$2:$E$8001,"Delivered")+COUNTIFS(Orders!$B$2:$B$8001,A284,Orders!$E$2:$E$8001,"Returned")</f>
        <v>3</v>
      </c>
      <c r="D284" s="9" t="n">
        <f aca="false">SUMIFS(Orders!$H$2:$H$8001,Orders!$B$2:$B$8001,A284,Orders!$E$2:$E$8001,"Delivered")+SUMIFS(Orders!$H$2:$H$8001,Orders!$B$2:$B$8001,A284,Orders!$E$2:$E$8001,"Returned")</f>
        <v>8496.47</v>
      </c>
      <c r="E284" s="1" t="str">
        <f aca="false">IFERROR(maxifs(Orders!$C$2:$C$8001,Orders!$B$2:$B$8001,A284),"")</f>
        <v/>
      </c>
      <c r="F284" s="9" t="str">
        <f aca="false">IF(E284="","",MAX(Orders!$C$2:$C$8001)-E284)</f>
        <v/>
      </c>
      <c r="G284" s="1" t="n">
        <f aca="false">IFERROR(CEILING(percentrank.inc($C$5:$C$604,C284)*4,1),1)</f>
        <v>1</v>
      </c>
      <c r="H284" s="1" t="n">
        <f aca="false">IFERROR(CEILING(percentrank.inc($D$5:$D$604,D284)*4,1),1)</f>
        <v>1</v>
      </c>
      <c r="I284" s="1" t="n">
        <f aca="false">IF(F284="",1,IFERROR(5-CEILING(percentrank.inc($F$5:$F$604,F284)*4,1),1))</f>
        <v>1</v>
      </c>
      <c r="J284" s="1" t="str">
        <f aca="false">IF(AND(I284&gt;=3,G284&gt;=3,H284&gt;=3),"Champions",IF(AND(I284&gt;=3,G284&lt;=2),"New / Promising",IF(AND(I284&lt;=2,G284&gt;=3,H284&gt;=3),"At Risk (High Value)",IF(AND(I284&lt;=2,G284&lt;=2),"Lost / Dormant","Regular"))))</f>
        <v>Lost / Dormant</v>
      </c>
    </row>
    <row r="285" customFormat="false" ht="15" hidden="false" customHeight="true" outlineLevel="0" collapsed="false">
      <c r="A285" s="1" t="str">
        <f aca="false">Customers!A282</f>
        <v>CUST00281</v>
      </c>
      <c r="B285" s="1" t="str">
        <f aca="false">Customers!B282&amp;" "&amp;Customers!C282</f>
        <v>James Taylor</v>
      </c>
      <c r="C285" s="1" t="n">
        <f aca="false">COUNTIFS(Orders!$B$2:$B$8001,A285,Orders!$E$2:$E$8001,"Delivered")+COUNTIFS(Orders!$B$2:$B$8001,A285,Orders!$E$2:$E$8001,"Returned")</f>
        <v>7</v>
      </c>
      <c r="D285" s="9" t="n">
        <f aca="false">SUMIFS(Orders!$H$2:$H$8001,Orders!$B$2:$B$8001,A285,Orders!$E$2:$E$8001,"Delivered")+SUMIFS(Orders!$H$2:$H$8001,Orders!$B$2:$B$8001,A285,Orders!$E$2:$E$8001,"Returned")</f>
        <v>32052.23</v>
      </c>
      <c r="E285" s="1" t="str">
        <f aca="false">IFERROR(maxifs(Orders!$C$2:$C$8001,Orders!$B$2:$B$8001,A285),"")</f>
        <v/>
      </c>
      <c r="F285" s="9" t="str">
        <f aca="false">IF(E285="","",MAX(Orders!$C$2:$C$8001)-E285)</f>
        <v/>
      </c>
      <c r="G285" s="1" t="n">
        <f aca="false">IFERROR(CEILING(percentrank.inc($C$5:$C$604,C285)*4,1),1)</f>
        <v>1</v>
      </c>
      <c r="H285" s="1" t="n">
        <f aca="false">IFERROR(CEILING(percentrank.inc($D$5:$D$604,D285)*4,1),1)</f>
        <v>1</v>
      </c>
      <c r="I285" s="1" t="n">
        <f aca="false">IF(F285="",1,IFERROR(5-CEILING(percentrank.inc($F$5:$F$604,F285)*4,1),1))</f>
        <v>1</v>
      </c>
      <c r="J285" s="1" t="str">
        <f aca="false">IF(AND(I285&gt;=3,G285&gt;=3,H285&gt;=3),"Champions",IF(AND(I285&gt;=3,G285&lt;=2),"New / Promising",IF(AND(I285&lt;=2,G285&gt;=3,H285&gt;=3),"At Risk (High Value)",IF(AND(I285&lt;=2,G285&lt;=2),"Lost / Dormant","Regular"))))</f>
        <v>Lost / Dormant</v>
      </c>
    </row>
    <row r="286" customFormat="false" ht="15" hidden="false" customHeight="true" outlineLevel="0" collapsed="false">
      <c r="A286" s="1" t="str">
        <f aca="false">Customers!A283</f>
        <v>CUST00282</v>
      </c>
      <c r="B286" s="1" t="str">
        <f aca="false">Customers!B283&amp;" "&amp;Customers!C283</f>
        <v>Haruto Smith</v>
      </c>
      <c r="C286" s="1" t="n">
        <f aca="false">COUNTIFS(Orders!$B$2:$B$8001,A286,Orders!$E$2:$E$8001,"Delivered")+COUNTIFS(Orders!$B$2:$B$8001,A286,Orders!$E$2:$E$8001,"Returned")</f>
        <v>3</v>
      </c>
      <c r="D286" s="9" t="n">
        <f aca="false">SUMIFS(Orders!$H$2:$H$8001,Orders!$B$2:$B$8001,A286,Orders!$E$2:$E$8001,"Delivered")+SUMIFS(Orders!$H$2:$H$8001,Orders!$B$2:$B$8001,A286,Orders!$E$2:$E$8001,"Returned")</f>
        <v>22303.39</v>
      </c>
      <c r="E286" s="1" t="str">
        <f aca="false">IFERROR(maxifs(Orders!$C$2:$C$8001,Orders!$B$2:$B$8001,A286),"")</f>
        <v/>
      </c>
      <c r="F286" s="9" t="str">
        <f aca="false">IF(E286="","",MAX(Orders!$C$2:$C$8001)-E286)</f>
        <v/>
      </c>
      <c r="G286" s="1" t="n">
        <f aca="false">IFERROR(CEILING(percentrank.inc($C$5:$C$604,C286)*4,1),1)</f>
        <v>1</v>
      </c>
      <c r="H286" s="1" t="n">
        <f aca="false">IFERROR(CEILING(percentrank.inc($D$5:$D$604,D286)*4,1),1)</f>
        <v>1</v>
      </c>
      <c r="I286" s="1" t="n">
        <f aca="false">IF(F286="",1,IFERROR(5-CEILING(percentrank.inc($F$5:$F$604,F286)*4,1),1))</f>
        <v>1</v>
      </c>
      <c r="J286" s="1" t="str">
        <f aca="false">IF(AND(I286&gt;=3,G286&gt;=3,H286&gt;=3),"Champions",IF(AND(I286&gt;=3,G286&lt;=2),"New / Promising",IF(AND(I286&lt;=2,G286&gt;=3,H286&gt;=3),"At Risk (High Value)",IF(AND(I286&lt;=2,G286&lt;=2),"Lost / Dormant","Regular"))))</f>
        <v>Lost / Dormant</v>
      </c>
    </row>
    <row r="287" customFormat="false" ht="15" hidden="false" customHeight="true" outlineLevel="0" collapsed="false">
      <c r="A287" s="1" t="str">
        <f aca="false">Customers!A284</f>
        <v>CUST00283</v>
      </c>
      <c r="B287" s="1" t="str">
        <f aca="false">Customers!B284&amp;" "&amp;Customers!C284</f>
        <v>Saanvi Iyer</v>
      </c>
      <c r="C287" s="1" t="n">
        <f aca="false">COUNTIFS(Orders!$B$2:$B$8001,A287,Orders!$E$2:$E$8001,"Delivered")+COUNTIFS(Orders!$B$2:$B$8001,A287,Orders!$E$2:$E$8001,"Returned")</f>
        <v>4</v>
      </c>
      <c r="D287" s="9" t="n">
        <f aca="false">SUMIFS(Orders!$H$2:$H$8001,Orders!$B$2:$B$8001,A287,Orders!$E$2:$E$8001,"Delivered")+SUMIFS(Orders!$H$2:$H$8001,Orders!$B$2:$B$8001,A287,Orders!$E$2:$E$8001,"Returned")</f>
        <v>13611.59</v>
      </c>
      <c r="E287" s="1" t="str">
        <f aca="false">IFERROR(maxifs(Orders!$C$2:$C$8001,Orders!$B$2:$B$8001,A287),"")</f>
        <v/>
      </c>
      <c r="F287" s="9" t="str">
        <f aca="false">IF(E287="","",MAX(Orders!$C$2:$C$8001)-E287)</f>
        <v/>
      </c>
      <c r="G287" s="1" t="n">
        <f aca="false">IFERROR(CEILING(percentrank.inc($C$5:$C$604,C287)*4,1),1)</f>
        <v>1</v>
      </c>
      <c r="H287" s="1" t="n">
        <f aca="false">IFERROR(CEILING(percentrank.inc($D$5:$D$604,D287)*4,1),1)</f>
        <v>1</v>
      </c>
      <c r="I287" s="1" t="n">
        <f aca="false">IF(F287="",1,IFERROR(5-CEILING(percentrank.inc($F$5:$F$604,F287)*4,1),1))</f>
        <v>1</v>
      </c>
      <c r="J287" s="1" t="str">
        <f aca="false">IF(AND(I287&gt;=3,G287&gt;=3,H287&gt;=3),"Champions",IF(AND(I287&gt;=3,G287&lt;=2),"New / Promising",IF(AND(I287&lt;=2,G287&gt;=3,H287&gt;=3),"At Risk (High Value)",IF(AND(I287&lt;=2,G287&lt;=2),"Lost / Dormant","Regular"))))</f>
        <v>Lost / Dormant</v>
      </c>
    </row>
    <row r="288" customFormat="false" ht="15" hidden="false" customHeight="true" outlineLevel="0" collapsed="false">
      <c r="A288" s="1" t="str">
        <f aca="false">Customers!A285</f>
        <v>CUST00284</v>
      </c>
      <c r="B288" s="1" t="str">
        <f aca="false">Customers!B285&amp;" "&amp;Customers!C285</f>
        <v>Patricia Lewis</v>
      </c>
      <c r="C288" s="1" t="n">
        <f aca="false">COUNTIFS(Orders!$B$2:$B$8001,A288,Orders!$E$2:$E$8001,"Delivered")+COUNTIFS(Orders!$B$2:$B$8001,A288,Orders!$E$2:$E$8001,"Returned")</f>
        <v>14</v>
      </c>
      <c r="D288" s="9" t="n">
        <f aca="false">SUMIFS(Orders!$H$2:$H$8001,Orders!$B$2:$B$8001,A288,Orders!$E$2:$E$8001,"Delivered")+SUMIFS(Orders!$H$2:$H$8001,Orders!$B$2:$B$8001,A288,Orders!$E$2:$E$8001,"Returned")</f>
        <v>67219.78</v>
      </c>
      <c r="E288" s="1" t="str">
        <f aca="false">IFERROR(maxifs(Orders!$C$2:$C$8001,Orders!$B$2:$B$8001,A288),"")</f>
        <v/>
      </c>
      <c r="F288" s="9" t="str">
        <f aca="false">IF(E288="","",MAX(Orders!$C$2:$C$8001)-E288)</f>
        <v/>
      </c>
      <c r="G288" s="1" t="n">
        <f aca="false">IFERROR(CEILING(percentrank.inc($C$5:$C$604,C288)*4,1),1)</f>
        <v>1</v>
      </c>
      <c r="H288" s="1" t="n">
        <f aca="false">IFERROR(CEILING(percentrank.inc($D$5:$D$604,D288)*4,1),1)</f>
        <v>1</v>
      </c>
      <c r="I288" s="1" t="n">
        <f aca="false">IF(F288="",1,IFERROR(5-CEILING(percentrank.inc($F$5:$F$604,F288)*4,1),1))</f>
        <v>1</v>
      </c>
      <c r="J288" s="1" t="str">
        <f aca="false">IF(AND(I288&gt;=3,G288&gt;=3,H288&gt;=3),"Champions",IF(AND(I288&gt;=3,G288&lt;=2),"New / Promising",IF(AND(I288&lt;=2,G288&gt;=3,H288&gt;=3),"At Risk (High Value)",IF(AND(I288&lt;=2,G288&lt;=2),"Lost / Dormant","Regular"))))</f>
        <v>Lost / Dormant</v>
      </c>
    </row>
    <row r="289" customFormat="false" ht="15" hidden="false" customHeight="true" outlineLevel="0" collapsed="false">
      <c r="A289" s="1" t="str">
        <f aca="false">Customers!A286</f>
        <v>CUST00285</v>
      </c>
      <c r="B289" s="1" t="str">
        <f aca="false">Customers!B286&amp;" "&amp;Customers!C286</f>
        <v>Amelia White</v>
      </c>
      <c r="C289" s="1" t="n">
        <f aca="false">COUNTIFS(Orders!$B$2:$B$8001,A289,Orders!$E$2:$E$8001,"Delivered")+COUNTIFS(Orders!$B$2:$B$8001,A289,Orders!$E$2:$E$8001,"Returned")</f>
        <v>26</v>
      </c>
      <c r="D289" s="9" t="n">
        <f aca="false">SUMIFS(Orders!$H$2:$H$8001,Orders!$B$2:$B$8001,A289,Orders!$E$2:$E$8001,"Delivered")+SUMIFS(Orders!$H$2:$H$8001,Orders!$B$2:$B$8001,A289,Orders!$E$2:$E$8001,"Returned")</f>
        <v>127900.5</v>
      </c>
      <c r="E289" s="1" t="str">
        <f aca="false">IFERROR(maxifs(Orders!$C$2:$C$8001,Orders!$B$2:$B$8001,A289),"")</f>
        <v/>
      </c>
      <c r="F289" s="9" t="str">
        <f aca="false">IF(E289="","",MAX(Orders!$C$2:$C$8001)-E289)</f>
        <v/>
      </c>
      <c r="G289" s="1" t="n">
        <f aca="false">IFERROR(CEILING(percentrank.inc($C$5:$C$604,C289)*4,1),1)</f>
        <v>1</v>
      </c>
      <c r="H289" s="1" t="n">
        <f aca="false">IFERROR(CEILING(percentrank.inc($D$5:$D$604,D289)*4,1),1)</f>
        <v>1</v>
      </c>
      <c r="I289" s="1" t="n">
        <f aca="false">IF(F289="",1,IFERROR(5-CEILING(percentrank.inc($F$5:$F$604,F289)*4,1),1))</f>
        <v>1</v>
      </c>
      <c r="J289" s="1" t="str">
        <f aca="false">IF(AND(I289&gt;=3,G289&gt;=3,H289&gt;=3),"Champions",IF(AND(I289&gt;=3,G289&lt;=2),"New / Promising",IF(AND(I289&lt;=2,G289&gt;=3,H289&gt;=3),"At Risk (High Value)",IF(AND(I289&lt;=2,G289&lt;=2),"Lost / Dormant","Regular"))))</f>
        <v>Lost / Dormant</v>
      </c>
    </row>
    <row r="290" customFormat="false" ht="15" hidden="false" customHeight="true" outlineLevel="0" collapsed="false">
      <c r="A290" s="1" t="str">
        <f aca="false">Customers!A287</f>
        <v>CUST00286</v>
      </c>
      <c r="B290" s="1" t="str">
        <f aca="false">Customers!B287&amp;" "&amp;Customers!C287</f>
        <v>James Singh</v>
      </c>
      <c r="C290" s="1" t="n">
        <f aca="false">COUNTIFS(Orders!$B$2:$B$8001,A290,Orders!$E$2:$E$8001,"Delivered")+COUNTIFS(Orders!$B$2:$B$8001,A290,Orders!$E$2:$E$8001,"Returned")</f>
        <v>71</v>
      </c>
      <c r="D290" s="9" t="n">
        <f aca="false">SUMIFS(Orders!$H$2:$H$8001,Orders!$B$2:$B$8001,A290,Orders!$E$2:$E$8001,"Delivered")+SUMIFS(Orders!$H$2:$H$8001,Orders!$B$2:$B$8001,A290,Orders!$E$2:$E$8001,"Returned")</f>
        <v>446232.02</v>
      </c>
      <c r="E290" s="1" t="str">
        <f aca="false">IFERROR(maxifs(Orders!$C$2:$C$8001,Orders!$B$2:$B$8001,A290),"")</f>
        <v/>
      </c>
      <c r="F290" s="9" t="str">
        <f aca="false">IF(E290="","",MAX(Orders!$C$2:$C$8001)-E290)</f>
        <v/>
      </c>
      <c r="G290" s="1" t="n">
        <f aca="false">IFERROR(CEILING(percentrank.inc($C$5:$C$604,C290)*4,1),1)</f>
        <v>1</v>
      </c>
      <c r="H290" s="1" t="n">
        <f aca="false">IFERROR(CEILING(percentrank.inc($D$5:$D$604,D290)*4,1),1)</f>
        <v>1</v>
      </c>
      <c r="I290" s="1" t="n">
        <f aca="false">IF(F290="",1,IFERROR(5-CEILING(percentrank.inc($F$5:$F$604,F290)*4,1),1))</f>
        <v>1</v>
      </c>
      <c r="J290" s="1" t="str">
        <f aca="false">IF(AND(I290&gt;=3,G290&gt;=3,H290&gt;=3),"Champions",IF(AND(I290&gt;=3,G290&lt;=2),"New / Promising",IF(AND(I290&lt;=2,G290&gt;=3,H290&gt;=3),"At Risk (High Value)",IF(AND(I290&lt;=2,G290&lt;=2),"Lost / Dormant","Regular"))))</f>
        <v>Lost / Dormant</v>
      </c>
    </row>
    <row r="291" customFormat="false" ht="15" hidden="false" customHeight="true" outlineLevel="0" collapsed="false">
      <c r="A291" s="1" t="str">
        <f aca="false">Customers!A288</f>
        <v>CUST00287</v>
      </c>
      <c r="B291" s="1" t="str">
        <f aca="false">Customers!B288&amp;" "&amp;Customers!C288</f>
        <v>Yuki Lewis</v>
      </c>
      <c r="C291" s="1" t="n">
        <f aca="false">COUNTIFS(Orders!$B$2:$B$8001,A291,Orders!$E$2:$E$8001,"Delivered")+COUNTIFS(Orders!$B$2:$B$8001,A291,Orders!$E$2:$E$8001,"Returned")</f>
        <v>18</v>
      </c>
      <c r="D291" s="9" t="n">
        <f aca="false">SUMIFS(Orders!$H$2:$H$8001,Orders!$B$2:$B$8001,A291,Orders!$E$2:$E$8001,"Delivered")+SUMIFS(Orders!$H$2:$H$8001,Orders!$B$2:$B$8001,A291,Orders!$E$2:$E$8001,"Returned")</f>
        <v>120075.38</v>
      </c>
      <c r="E291" s="1" t="str">
        <f aca="false">IFERROR(maxifs(Orders!$C$2:$C$8001,Orders!$B$2:$B$8001,A291),"")</f>
        <v/>
      </c>
      <c r="F291" s="9" t="str">
        <f aca="false">IF(E291="","",MAX(Orders!$C$2:$C$8001)-E291)</f>
        <v/>
      </c>
      <c r="G291" s="1" t="n">
        <f aca="false">IFERROR(CEILING(percentrank.inc($C$5:$C$604,C291)*4,1),1)</f>
        <v>1</v>
      </c>
      <c r="H291" s="1" t="n">
        <f aca="false">IFERROR(CEILING(percentrank.inc($D$5:$D$604,D291)*4,1),1)</f>
        <v>1</v>
      </c>
      <c r="I291" s="1" t="n">
        <f aca="false">IF(F291="",1,IFERROR(5-CEILING(percentrank.inc($F$5:$F$604,F291)*4,1),1))</f>
        <v>1</v>
      </c>
      <c r="J291" s="1" t="str">
        <f aca="false">IF(AND(I291&gt;=3,G291&gt;=3,H291&gt;=3),"Champions",IF(AND(I291&gt;=3,G291&lt;=2),"New / Promising",IF(AND(I291&lt;=2,G291&gt;=3,H291&gt;=3),"At Risk (High Value)",IF(AND(I291&lt;=2,G291&lt;=2),"Lost / Dormant","Regular"))))</f>
        <v>Lost / Dormant</v>
      </c>
    </row>
    <row r="292" customFormat="false" ht="15" hidden="false" customHeight="true" outlineLevel="0" collapsed="false">
      <c r="A292" s="1" t="str">
        <f aca="false">Customers!A289</f>
        <v>CUST00288</v>
      </c>
      <c r="B292" s="1" t="str">
        <f aca="false">Customers!B289&amp;" "&amp;Customers!C289</f>
        <v>Camila Kumar</v>
      </c>
      <c r="C292" s="1" t="n">
        <f aca="false">COUNTIFS(Orders!$B$2:$B$8001,A292,Orders!$E$2:$E$8001,"Delivered")+COUNTIFS(Orders!$B$2:$B$8001,A292,Orders!$E$2:$E$8001,"Returned")</f>
        <v>6</v>
      </c>
      <c r="D292" s="9" t="n">
        <f aca="false">SUMIFS(Orders!$H$2:$H$8001,Orders!$B$2:$B$8001,A292,Orders!$E$2:$E$8001,"Delivered")+SUMIFS(Orders!$H$2:$H$8001,Orders!$B$2:$B$8001,A292,Orders!$E$2:$E$8001,"Returned")</f>
        <v>56926.29</v>
      </c>
      <c r="E292" s="1" t="str">
        <f aca="false">IFERROR(maxifs(Orders!$C$2:$C$8001,Orders!$B$2:$B$8001,A292),"")</f>
        <v/>
      </c>
      <c r="F292" s="9" t="str">
        <f aca="false">IF(E292="","",MAX(Orders!$C$2:$C$8001)-E292)</f>
        <v/>
      </c>
      <c r="G292" s="1" t="n">
        <f aca="false">IFERROR(CEILING(percentrank.inc($C$5:$C$604,C292)*4,1),1)</f>
        <v>1</v>
      </c>
      <c r="H292" s="1" t="n">
        <f aca="false">IFERROR(CEILING(percentrank.inc($D$5:$D$604,D292)*4,1),1)</f>
        <v>1</v>
      </c>
      <c r="I292" s="1" t="n">
        <f aca="false">IF(F292="",1,IFERROR(5-CEILING(percentrank.inc($F$5:$F$604,F292)*4,1),1))</f>
        <v>1</v>
      </c>
      <c r="J292" s="1" t="str">
        <f aca="false">IF(AND(I292&gt;=3,G292&gt;=3,H292&gt;=3),"Champions",IF(AND(I292&gt;=3,G292&lt;=2),"New / Promising",IF(AND(I292&lt;=2,G292&gt;=3,H292&gt;=3),"At Risk (High Value)",IF(AND(I292&lt;=2,G292&lt;=2),"Lost / Dormant","Regular"))))</f>
        <v>Lost / Dormant</v>
      </c>
    </row>
    <row r="293" customFormat="false" ht="15" hidden="false" customHeight="true" outlineLevel="0" collapsed="false">
      <c r="A293" s="1" t="str">
        <f aca="false">Customers!A290</f>
        <v>CUST00289</v>
      </c>
      <c r="B293" s="1" t="str">
        <f aca="false">Customers!B290&amp;" "&amp;Customers!C290</f>
        <v>Logan Jones</v>
      </c>
      <c r="C293" s="1" t="n">
        <f aca="false">COUNTIFS(Orders!$B$2:$B$8001,A293,Orders!$E$2:$E$8001,"Delivered")+COUNTIFS(Orders!$B$2:$B$8001,A293,Orders!$E$2:$E$8001,"Returned")</f>
        <v>4</v>
      </c>
      <c r="D293" s="9" t="n">
        <f aca="false">SUMIFS(Orders!$H$2:$H$8001,Orders!$B$2:$B$8001,A293,Orders!$E$2:$E$8001,"Delivered")+SUMIFS(Orders!$H$2:$H$8001,Orders!$B$2:$B$8001,A293,Orders!$E$2:$E$8001,"Returned")</f>
        <v>30647.28</v>
      </c>
      <c r="E293" s="1" t="str">
        <f aca="false">IFERROR(maxifs(Orders!$C$2:$C$8001,Orders!$B$2:$B$8001,A293),"")</f>
        <v/>
      </c>
      <c r="F293" s="9" t="str">
        <f aca="false">IF(E293="","",MAX(Orders!$C$2:$C$8001)-E293)</f>
        <v/>
      </c>
      <c r="G293" s="1" t="n">
        <f aca="false">IFERROR(CEILING(percentrank.inc($C$5:$C$604,C293)*4,1),1)</f>
        <v>1</v>
      </c>
      <c r="H293" s="1" t="n">
        <f aca="false">IFERROR(CEILING(percentrank.inc($D$5:$D$604,D293)*4,1),1)</f>
        <v>1</v>
      </c>
      <c r="I293" s="1" t="n">
        <f aca="false">IF(F293="",1,IFERROR(5-CEILING(percentrank.inc($F$5:$F$604,F293)*4,1),1))</f>
        <v>1</v>
      </c>
      <c r="J293" s="1" t="str">
        <f aca="false">IF(AND(I293&gt;=3,G293&gt;=3,H293&gt;=3),"Champions",IF(AND(I293&gt;=3,G293&lt;=2),"New / Promising",IF(AND(I293&lt;=2,G293&gt;=3,H293&gt;=3),"At Risk (High Value)",IF(AND(I293&lt;=2,G293&lt;=2),"Lost / Dormant","Regular"))))</f>
        <v>Lost / Dormant</v>
      </c>
    </row>
    <row r="294" customFormat="false" ht="15" hidden="false" customHeight="true" outlineLevel="0" collapsed="false">
      <c r="A294" s="1" t="str">
        <f aca="false">Customers!A291</f>
        <v>CUST00290</v>
      </c>
      <c r="B294" s="1" t="str">
        <f aca="false">Customers!B291&amp;" "&amp;Customers!C291</f>
        <v>Jessica Davis</v>
      </c>
      <c r="C294" s="1" t="n">
        <f aca="false">COUNTIFS(Orders!$B$2:$B$8001,A294,Orders!$E$2:$E$8001,"Delivered")+COUNTIFS(Orders!$B$2:$B$8001,A294,Orders!$E$2:$E$8001,"Returned")</f>
        <v>12</v>
      </c>
      <c r="D294" s="9" t="n">
        <f aca="false">SUMIFS(Orders!$H$2:$H$8001,Orders!$B$2:$B$8001,A294,Orders!$E$2:$E$8001,"Delivered")+SUMIFS(Orders!$H$2:$H$8001,Orders!$B$2:$B$8001,A294,Orders!$E$2:$E$8001,"Returned")</f>
        <v>73745.83</v>
      </c>
      <c r="E294" s="1" t="str">
        <f aca="false">IFERROR(maxifs(Orders!$C$2:$C$8001,Orders!$B$2:$B$8001,A294),"")</f>
        <v/>
      </c>
      <c r="F294" s="9" t="str">
        <f aca="false">IF(E294="","",MAX(Orders!$C$2:$C$8001)-E294)</f>
        <v/>
      </c>
      <c r="G294" s="1" t="n">
        <f aca="false">IFERROR(CEILING(percentrank.inc($C$5:$C$604,C294)*4,1),1)</f>
        <v>1</v>
      </c>
      <c r="H294" s="1" t="n">
        <f aca="false">IFERROR(CEILING(percentrank.inc($D$5:$D$604,D294)*4,1),1)</f>
        <v>1</v>
      </c>
      <c r="I294" s="1" t="n">
        <f aca="false">IF(F294="",1,IFERROR(5-CEILING(percentrank.inc($F$5:$F$604,F294)*4,1),1))</f>
        <v>1</v>
      </c>
      <c r="J294" s="1" t="str">
        <f aca="false">IF(AND(I294&gt;=3,G294&gt;=3,H294&gt;=3),"Champions",IF(AND(I294&gt;=3,G294&lt;=2),"New / Promising",IF(AND(I294&lt;=2,G294&gt;=3,H294&gt;=3),"At Risk (High Value)",IF(AND(I294&lt;=2,G294&lt;=2),"Lost / Dormant","Regular"))))</f>
        <v>Lost / Dormant</v>
      </c>
    </row>
    <row r="295" customFormat="false" ht="15" hidden="false" customHeight="true" outlineLevel="0" collapsed="false">
      <c r="A295" s="1" t="str">
        <f aca="false">Customers!A292</f>
        <v>CUST00291</v>
      </c>
      <c r="B295" s="1" t="str">
        <f aca="false">Customers!B292&amp;" "&amp;Customers!C292</f>
        <v>Ananya Walker</v>
      </c>
      <c r="C295" s="1" t="n">
        <f aca="false">COUNTIFS(Orders!$B$2:$B$8001,A295,Orders!$E$2:$E$8001,"Delivered")+COUNTIFS(Orders!$B$2:$B$8001,A295,Orders!$E$2:$E$8001,"Returned")</f>
        <v>8</v>
      </c>
      <c r="D295" s="9" t="n">
        <f aca="false">SUMIFS(Orders!$H$2:$H$8001,Orders!$B$2:$B$8001,A295,Orders!$E$2:$E$8001,"Delivered")+SUMIFS(Orders!$H$2:$H$8001,Orders!$B$2:$B$8001,A295,Orders!$E$2:$E$8001,"Returned")</f>
        <v>36107.21</v>
      </c>
      <c r="E295" s="1" t="str">
        <f aca="false">IFERROR(maxifs(Orders!$C$2:$C$8001,Orders!$B$2:$B$8001,A295),"")</f>
        <v/>
      </c>
      <c r="F295" s="9" t="str">
        <f aca="false">IF(E295="","",MAX(Orders!$C$2:$C$8001)-E295)</f>
        <v/>
      </c>
      <c r="G295" s="1" t="n">
        <f aca="false">IFERROR(CEILING(percentrank.inc($C$5:$C$604,C295)*4,1),1)</f>
        <v>1</v>
      </c>
      <c r="H295" s="1" t="n">
        <f aca="false">IFERROR(CEILING(percentrank.inc($D$5:$D$604,D295)*4,1),1)</f>
        <v>1</v>
      </c>
      <c r="I295" s="1" t="n">
        <f aca="false">IF(F295="",1,IFERROR(5-CEILING(percentrank.inc($F$5:$F$604,F295)*4,1),1))</f>
        <v>1</v>
      </c>
      <c r="J295" s="1" t="str">
        <f aca="false">IF(AND(I295&gt;=3,G295&gt;=3,H295&gt;=3),"Champions",IF(AND(I295&gt;=3,G295&lt;=2),"New / Promising",IF(AND(I295&lt;=2,G295&gt;=3,H295&gt;=3),"At Risk (High Value)",IF(AND(I295&lt;=2,G295&lt;=2),"Lost / Dormant","Regular"))))</f>
        <v>Lost / Dormant</v>
      </c>
    </row>
    <row r="296" customFormat="false" ht="15" hidden="false" customHeight="true" outlineLevel="0" collapsed="false">
      <c r="A296" s="1" t="str">
        <f aca="false">Customers!A293</f>
        <v>CUST00292</v>
      </c>
      <c r="B296" s="1" t="str">
        <f aca="false">Customers!B293&amp;" "&amp;Customers!C293</f>
        <v>Emma Anderson</v>
      </c>
      <c r="C296" s="1" t="n">
        <f aca="false">COUNTIFS(Orders!$B$2:$B$8001,A296,Orders!$E$2:$E$8001,"Delivered")+COUNTIFS(Orders!$B$2:$B$8001,A296,Orders!$E$2:$E$8001,"Returned")</f>
        <v>7</v>
      </c>
      <c r="D296" s="9" t="n">
        <f aca="false">SUMIFS(Orders!$H$2:$H$8001,Orders!$B$2:$B$8001,A296,Orders!$E$2:$E$8001,"Delivered")+SUMIFS(Orders!$H$2:$H$8001,Orders!$B$2:$B$8001,A296,Orders!$E$2:$E$8001,"Returned")</f>
        <v>42918.93</v>
      </c>
      <c r="E296" s="1" t="str">
        <f aca="false">IFERROR(maxifs(Orders!$C$2:$C$8001,Orders!$B$2:$B$8001,A296),"")</f>
        <v/>
      </c>
      <c r="F296" s="9" t="str">
        <f aca="false">IF(E296="","",MAX(Orders!$C$2:$C$8001)-E296)</f>
        <v/>
      </c>
      <c r="G296" s="1" t="n">
        <f aca="false">IFERROR(CEILING(percentrank.inc($C$5:$C$604,C296)*4,1),1)</f>
        <v>1</v>
      </c>
      <c r="H296" s="1" t="n">
        <f aca="false">IFERROR(CEILING(percentrank.inc($D$5:$D$604,D296)*4,1),1)</f>
        <v>1</v>
      </c>
      <c r="I296" s="1" t="n">
        <f aca="false">IF(F296="",1,IFERROR(5-CEILING(percentrank.inc($F$5:$F$604,F296)*4,1),1))</f>
        <v>1</v>
      </c>
      <c r="J296" s="1" t="str">
        <f aca="false">IF(AND(I296&gt;=3,G296&gt;=3,H296&gt;=3),"Champions",IF(AND(I296&gt;=3,G296&lt;=2),"New / Promising",IF(AND(I296&lt;=2,G296&gt;=3,H296&gt;=3),"At Risk (High Value)",IF(AND(I296&lt;=2,G296&lt;=2),"Lost / Dormant","Regular"))))</f>
        <v>Lost / Dormant</v>
      </c>
    </row>
    <row r="297" customFormat="false" ht="15" hidden="false" customHeight="true" outlineLevel="0" collapsed="false">
      <c r="A297" s="1" t="str">
        <f aca="false">Customers!A294</f>
        <v>CUST00293</v>
      </c>
      <c r="B297" s="1" t="str">
        <f aca="false">Customers!B294&amp;" "&amp;Customers!C294</f>
        <v>Noah Robinson</v>
      </c>
      <c r="C297" s="1" t="n">
        <f aca="false">COUNTIFS(Orders!$B$2:$B$8001,A297,Orders!$E$2:$E$8001,"Delivered")+COUNTIFS(Orders!$B$2:$B$8001,A297,Orders!$E$2:$E$8001,"Returned")</f>
        <v>5</v>
      </c>
      <c r="D297" s="9" t="n">
        <f aca="false">SUMIFS(Orders!$H$2:$H$8001,Orders!$B$2:$B$8001,A297,Orders!$E$2:$E$8001,"Delivered")+SUMIFS(Orders!$H$2:$H$8001,Orders!$B$2:$B$8001,A297,Orders!$E$2:$E$8001,"Returned")</f>
        <v>56733.4</v>
      </c>
      <c r="E297" s="1" t="str">
        <f aca="false">IFERROR(maxifs(Orders!$C$2:$C$8001,Orders!$B$2:$B$8001,A297),"")</f>
        <v/>
      </c>
      <c r="F297" s="9" t="str">
        <f aca="false">IF(E297="","",MAX(Orders!$C$2:$C$8001)-E297)</f>
        <v/>
      </c>
      <c r="G297" s="1" t="n">
        <f aca="false">IFERROR(CEILING(percentrank.inc($C$5:$C$604,C297)*4,1),1)</f>
        <v>1</v>
      </c>
      <c r="H297" s="1" t="n">
        <f aca="false">IFERROR(CEILING(percentrank.inc($D$5:$D$604,D297)*4,1),1)</f>
        <v>1</v>
      </c>
      <c r="I297" s="1" t="n">
        <f aca="false">IF(F297="",1,IFERROR(5-CEILING(percentrank.inc($F$5:$F$604,F297)*4,1),1))</f>
        <v>1</v>
      </c>
      <c r="J297" s="1" t="str">
        <f aca="false">IF(AND(I297&gt;=3,G297&gt;=3,H297&gt;=3),"Champions",IF(AND(I297&gt;=3,G297&lt;=2),"New / Promising",IF(AND(I297&lt;=2,G297&gt;=3,H297&gt;=3),"At Risk (High Value)",IF(AND(I297&lt;=2,G297&lt;=2),"Lost / Dormant","Regular"))))</f>
        <v>Lost / Dormant</v>
      </c>
    </row>
    <row r="298" customFormat="false" ht="15" hidden="false" customHeight="true" outlineLevel="0" collapsed="false">
      <c r="A298" s="1" t="str">
        <f aca="false">Customers!A295</f>
        <v>CUST00294</v>
      </c>
      <c r="B298" s="1" t="str">
        <f aca="false">Customers!B295&amp;" "&amp;Customers!C295</f>
        <v>Vivaan Harris</v>
      </c>
      <c r="C298" s="1" t="n">
        <f aca="false">COUNTIFS(Orders!$B$2:$B$8001,A298,Orders!$E$2:$E$8001,"Delivered")+COUNTIFS(Orders!$B$2:$B$8001,A298,Orders!$E$2:$E$8001,"Returned")</f>
        <v>2</v>
      </c>
      <c r="D298" s="9" t="n">
        <f aca="false">SUMIFS(Orders!$H$2:$H$8001,Orders!$B$2:$B$8001,A298,Orders!$E$2:$E$8001,"Delivered")+SUMIFS(Orders!$H$2:$H$8001,Orders!$B$2:$B$8001,A298,Orders!$E$2:$E$8001,"Returned")</f>
        <v>3011.96</v>
      </c>
      <c r="E298" s="1" t="str">
        <f aca="false">IFERROR(maxifs(Orders!$C$2:$C$8001,Orders!$B$2:$B$8001,A298),"")</f>
        <v/>
      </c>
      <c r="F298" s="9" t="str">
        <f aca="false">IF(E298="","",MAX(Orders!$C$2:$C$8001)-E298)</f>
        <v/>
      </c>
      <c r="G298" s="1" t="n">
        <f aca="false">IFERROR(CEILING(percentrank.inc($C$5:$C$604,C298)*4,1),1)</f>
        <v>1</v>
      </c>
      <c r="H298" s="1" t="n">
        <f aca="false">IFERROR(CEILING(percentrank.inc($D$5:$D$604,D298)*4,1),1)</f>
        <v>1</v>
      </c>
      <c r="I298" s="1" t="n">
        <f aca="false">IF(F298="",1,IFERROR(5-CEILING(percentrank.inc($F$5:$F$604,F298)*4,1),1))</f>
        <v>1</v>
      </c>
      <c r="J298" s="1" t="str">
        <f aca="false">IF(AND(I298&gt;=3,G298&gt;=3,H298&gt;=3),"Champions",IF(AND(I298&gt;=3,G298&lt;=2),"New / Promising",IF(AND(I298&lt;=2,G298&gt;=3,H298&gt;=3),"At Risk (High Value)",IF(AND(I298&lt;=2,G298&lt;=2),"Lost / Dormant","Regular"))))</f>
        <v>Lost / Dormant</v>
      </c>
    </row>
    <row r="299" customFormat="false" ht="15" hidden="false" customHeight="true" outlineLevel="0" collapsed="false">
      <c r="A299" s="1" t="str">
        <f aca="false">Customers!A296</f>
        <v>CUST00295</v>
      </c>
      <c r="B299" s="1" t="str">
        <f aca="false">Customers!B296&amp;" "&amp;Customers!C296</f>
        <v>Wei Jackson</v>
      </c>
      <c r="C299" s="1" t="n">
        <f aca="false">COUNTIFS(Orders!$B$2:$B$8001,A299,Orders!$E$2:$E$8001,"Delivered")+COUNTIFS(Orders!$B$2:$B$8001,A299,Orders!$E$2:$E$8001,"Returned")</f>
        <v>5</v>
      </c>
      <c r="D299" s="9" t="n">
        <f aca="false">SUMIFS(Orders!$H$2:$H$8001,Orders!$B$2:$B$8001,A299,Orders!$E$2:$E$8001,"Delivered")+SUMIFS(Orders!$H$2:$H$8001,Orders!$B$2:$B$8001,A299,Orders!$E$2:$E$8001,"Returned")</f>
        <v>24267.76</v>
      </c>
      <c r="E299" s="1" t="str">
        <f aca="false">IFERROR(maxifs(Orders!$C$2:$C$8001,Orders!$B$2:$B$8001,A299),"")</f>
        <v/>
      </c>
      <c r="F299" s="9" t="str">
        <f aca="false">IF(E299="","",MAX(Orders!$C$2:$C$8001)-E299)</f>
        <v/>
      </c>
      <c r="G299" s="1" t="n">
        <f aca="false">IFERROR(CEILING(percentrank.inc($C$5:$C$604,C299)*4,1),1)</f>
        <v>1</v>
      </c>
      <c r="H299" s="1" t="n">
        <f aca="false">IFERROR(CEILING(percentrank.inc($D$5:$D$604,D299)*4,1),1)</f>
        <v>1</v>
      </c>
      <c r="I299" s="1" t="n">
        <f aca="false">IF(F299="",1,IFERROR(5-CEILING(percentrank.inc($F$5:$F$604,F299)*4,1),1))</f>
        <v>1</v>
      </c>
      <c r="J299" s="1" t="str">
        <f aca="false">IF(AND(I299&gt;=3,G299&gt;=3,H299&gt;=3),"Champions",IF(AND(I299&gt;=3,G299&lt;=2),"New / Promising",IF(AND(I299&lt;=2,G299&gt;=3,H299&gt;=3),"At Risk (High Value)",IF(AND(I299&lt;=2,G299&lt;=2),"Lost / Dormant","Regular"))))</f>
        <v>Lost / Dormant</v>
      </c>
    </row>
    <row r="300" customFormat="false" ht="15" hidden="false" customHeight="true" outlineLevel="0" collapsed="false">
      <c r="A300" s="1" t="str">
        <f aca="false">Customers!A297</f>
        <v>CUST00296</v>
      </c>
      <c r="B300" s="1" t="str">
        <f aca="false">Customers!B297&amp;" "&amp;Customers!C297</f>
        <v>Richard White</v>
      </c>
      <c r="C300" s="1" t="n">
        <f aca="false">COUNTIFS(Orders!$B$2:$B$8001,A300,Orders!$E$2:$E$8001,"Delivered")+COUNTIFS(Orders!$B$2:$B$8001,A300,Orders!$E$2:$E$8001,"Returned")</f>
        <v>5</v>
      </c>
      <c r="D300" s="9" t="n">
        <f aca="false">SUMIFS(Orders!$H$2:$H$8001,Orders!$B$2:$B$8001,A300,Orders!$E$2:$E$8001,"Delivered")+SUMIFS(Orders!$H$2:$H$8001,Orders!$B$2:$B$8001,A300,Orders!$E$2:$E$8001,"Returned")</f>
        <v>62928.5</v>
      </c>
      <c r="E300" s="1" t="str">
        <f aca="false">IFERROR(maxifs(Orders!$C$2:$C$8001,Orders!$B$2:$B$8001,A300),"")</f>
        <v/>
      </c>
      <c r="F300" s="9" t="str">
        <f aca="false">IF(E300="","",MAX(Orders!$C$2:$C$8001)-E300)</f>
        <v/>
      </c>
      <c r="G300" s="1" t="n">
        <f aca="false">IFERROR(CEILING(percentrank.inc($C$5:$C$604,C300)*4,1),1)</f>
        <v>1</v>
      </c>
      <c r="H300" s="1" t="n">
        <f aca="false">IFERROR(CEILING(percentrank.inc($D$5:$D$604,D300)*4,1),1)</f>
        <v>1</v>
      </c>
      <c r="I300" s="1" t="n">
        <f aca="false">IF(F300="",1,IFERROR(5-CEILING(percentrank.inc($F$5:$F$604,F300)*4,1),1))</f>
        <v>1</v>
      </c>
      <c r="J300" s="1" t="str">
        <f aca="false">IF(AND(I300&gt;=3,G300&gt;=3,H300&gt;=3),"Champions",IF(AND(I300&gt;=3,G300&lt;=2),"New / Promising",IF(AND(I300&lt;=2,G300&gt;=3,H300&gt;=3),"At Risk (High Value)",IF(AND(I300&lt;=2,G300&lt;=2),"Lost / Dormant","Regular"))))</f>
        <v>Lost / Dormant</v>
      </c>
    </row>
    <row r="301" customFormat="false" ht="15" hidden="false" customHeight="true" outlineLevel="0" collapsed="false">
      <c r="A301" s="1" t="str">
        <f aca="false">Customers!A298</f>
        <v>CUST00297</v>
      </c>
      <c r="B301" s="1" t="str">
        <f aca="false">Customers!B298&amp;" "&amp;Customers!C298</f>
        <v>Logan Wilson</v>
      </c>
      <c r="C301" s="1" t="n">
        <f aca="false">COUNTIFS(Orders!$B$2:$B$8001,A301,Orders!$E$2:$E$8001,"Delivered")+COUNTIFS(Orders!$B$2:$B$8001,A301,Orders!$E$2:$E$8001,"Returned")</f>
        <v>0</v>
      </c>
      <c r="D301" s="9" t="n">
        <f aca="false">SUMIFS(Orders!$H$2:$H$8001,Orders!$B$2:$B$8001,A301,Orders!$E$2:$E$8001,"Delivered")+SUMIFS(Orders!$H$2:$H$8001,Orders!$B$2:$B$8001,A301,Orders!$E$2:$E$8001,"Returned")</f>
        <v>0</v>
      </c>
      <c r="E301" s="1" t="str">
        <f aca="false">IFERROR(maxifs(Orders!$C$2:$C$8001,Orders!$B$2:$B$8001,A301),"")</f>
        <v/>
      </c>
      <c r="F301" s="9" t="str">
        <f aca="false">IF(E301="","",MAX(Orders!$C$2:$C$8001)-E301)</f>
        <v/>
      </c>
      <c r="G301" s="1" t="n">
        <f aca="false">IFERROR(CEILING(percentrank.inc($C$5:$C$604,C301)*4,1),1)</f>
        <v>1</v>
      </c>
      <c r="H301" s="1" t="n">
        <f aca="false">IFERROR(CEILING(percentrank.inc($D$5:$D$604,D301)*4,1),1)</f>
        <v>1</v>
      </c>
      <c r="I301" s="1" t="n">
        <f aca="false">IF(F301="",1,IFERROR(5-CEILING(percentrank.inc($F$5:$F$604,F301)*4,1),1))</f>
        <v>1</v>
      </c>
      <c r="J301" s="1" t="str">
        <f aca="false">IF(AND(I301&gt;=3,G301&gt;=3,H301&gt;=3),"Champions",IF(AND(I301&gt;=3,G301&lt;=2),"New / Promising",IF(AND(I301&lt;=2,G301&gt;=3,H301&gt;=3),"At Risk (High Value)",IF(AND(I301&lt;=2,G301&lt;=2),"Lost / Dormant","Regular"))))</f>
        <v>Lost / Dormant</v>
      </c>
    </row>
    <row r="302" customFormat="false" ht="15" hidden="false" customHeight="true" outlineLevel="0" collapsed="false">
      <c r="A302" s="1" t="str">
        <f aca="false">Customers!A299</f>
        <v>CUST00298</v>
      </c>
      <c r="B302" s="1" t="str">
        <f aca="false">Customers!B299&amp;" "&amp;Customers!C299</f>
        <v>Elizabeth Lewis</v>
      </c>
      <c r="C302" s="1" t="n">
        <f aca="false">COUNTIFS(Orders!$B$2:$B$8001,A302,Orders!$E$2:$E$8001,"Delivered")+COUNTIFS(Orders!$B$2:$B$8001,A302,Orders!$E$2:$E$8001,"Returned")</f>
        <v>1</v>
      </c>
      <c r="D302" s="9" t="n">
        <f aca="false">SUMIFS(Orders!$H$2:$H$8001,Orders!$B$2:$B$8001,A302,Orders!$E$2:$E$8001,"Delivered")+SUMIFS(Orders!$H$2:$H$8001,Orders!$B$2:$B$8001,A302,Orders!$E$2:$E$8001,"Returned")</f>
        <v>1343.06</v>
      </c>
      <c r="E302" s="1" t="str">
        <f aca="false">IFERROR(maxifs(Orders!$C$2:$C$8001,Orders!$B$2:$B$8001,A302),"")</f>
        <v/>
      </c>
      <c r="F302" s="9" t="str">
        <f aca="false">IF(E302="","",MAX(Orders!$C$2:$C$8001)-E302)</f>
        <v/>
      </c>
      <c r="G302" s="1" t="n">
        <f aca="false">IFERROR(CEILING(percentrank.inc($C$5:$C$604,C302)*4,1),1)</f>
        <v>1</v>
      </c>
      <c r="H302" s="1" t="n">
        <f aca="false">IFERROR(CEILING(percentrank.inc($D$5:$D$604,D302)*4,1),1)</f>
        <v>1</v>
      </c>
      <c r="I302" s="1" t="n">
        <f aca="false">IF(F302="",1,IFERROR(5-CEILING(percentrank.inc($F$5:$F$604,F302)*4,1),1))</f>
        <v>1</v>
      </c>
      <c r="J302" s="1" t="str">
        <f aca="false">IF(AND(I302&gt;=3,G302&gt;=3,H302&gt;=3),"Champions",IF(AND(I302&gt;=3,G302&lt;=2),"New / Promising",IF(AND(I302&lt;=2,G302&gt;=3,H302&gt;=3),"At Risk (High Value)",IF(AND(I302&lt;=2,G302&lt;=2),"Lost / Dormant","Regular"))))</f>
        <v>Lost / Dormant</v>
      </c>
    </row>
    <row r="303" customFormat="false" ht="15" hidden="false" customHeight="true" outlineLevel="0" collapsed="false">
      <c r="A303" s="1" t="str">
        <f aca="false">Customers!A300</f>
        <v>CUST00299</v>
      </c>
      <c r="B303" s="1" t="str">
        <f aca="false">Customers!B300&amp;" "&amp;Customers!C300</f>
        <v>Myra Menon</v>
      </c>
      <c r="C303" s="1" t="n">
        <f aca="false">COUNTIFS(Orders!$B$2:$B$8001,A303,Orders!$E$2:$E$8001,"Delivered")+COUNTIFS(Orders!$B$2:$B$8001,A303,Orders!$E$2:$E$8001,"Returned")</f>
        <v>80</v>
      </c>
      <c r="D303" s="9" t="n">
        <f aca="false">SUMIFS(Orders!$H$2:$H$8001,Orders!$B$2:$B$8001,A303,Orders!$E$2:$E$8001,"Delivered")+SUMIFS(Orders!$H$2:$H$8001,Orders!$B$2:$B$8001,A303,Orders!$E$2:$E$8001,"Returned")</f>
        <v>478850.12</v>
      </c>
      <c r="E303" s="1" t="str">
        <f aca="false">IFERROR(maxifs(Orders!$C$2:$C$8001,Orders!$B$2:$B$8001,A303),"")</f>
        <v/>
      </c>
      <c r="F303" s="9" t="str">
        <f aca="false">IF(E303="","",MAX(Orders!$C$2:$C$8001)-E303)</f>
        <v/>
      </c>
      <c r="G303" s="1" t="n">
        <f aca="false">IFERROR(CEILING(percentrank.inc($C$5:$C$604,C303)*4,1),1)</f>
        <v>1</v>
      </c>
      <c r="H303" s="1" t="n">
        <f aca="false">IFERROR(CEILING(percentrank.inc($D$5:$D$604,D303)*4,1),1)</f>
        <v>1</v>
      </c>
      <c r="I303" s="1" t="n">
        <f aca="false">IF(F303="",1,IFERROR(5-CEILING(percentrank.inc($F$5:$F$604,F303)*4,1),1))</f>
        <v>1</v>
      </c>
      <c r="J303" s="1" t="str">
        <f aca="false">IF(AND(I303&gt;=3,G303&gt;=3,H303&gt;=3),"Champions",IF(AND(I303&gt;=3,G303&lt;=2),"New / Promising",IF(AND(I303&lt;=2,G303&gt;=3,H303&gt;=3),"At Risk (High Value)",IF(AND(I303&lt;=2,G303&lt;=2),"Lost / Dormant","Regular"))))</f>
        <v>Lost / Dormant</v>
      </c>
    </row>
    <row r="304" customFormat="false" ht="15" hidden="false" customHeight="true" outlineLevel="0" collapsed="false">
      <c r="A304" s="1" t="str">
        <f aca="false">Customers!A301</f>
        <v>CUST00300</v>
      </c>
      <c r="B304" s="1" t="str">
        <f aca="false">Customers!B301&amp;" "&amp;Customers!C301</f>
        <v>Richard Garcia</v>
      </c>
      <c r="C304" s="1" t="n">
        <f aca="false">COUNTIFS(Orders!$B$2:$B$8001,A304,Orders!$E$2:$E$8001,"Delivered")+COUNTIFS(Orders!$B$2:$B$8001,A304,Orders!$E$2:$E$8001,"Returned")</f>
        <v>5</v>
      </c>
      <c r="D304" s="9" t="n">
        <f aca="false">SUMIFS(Orders!$H$2:$H$8001,Orders!$B$2:$B$8001,A304,Orders!$E$2:$E$8001,"Delivered")+SUMIFS(Orders!$H$2:$H$8001,Orders!$B$2:$B$8001,A304,Orders!$E$2:$E$8001,"Returned")</f>
        <v>63994.56</v>
      </c>
      <c r="E304" s="1" t="str">
        <f aca="false">IFERROR(maxifs(Orders!$C$2:$C$8001,Orders!$B$2:$B$8001,A304),"")</f>
        <v/>
      </c>
      <c r="F304" s="9" t="str">
        <f aca="false">IF(E304="","",MAX(Orders!$C$2:$C$8001)-E304)</f>
        <v/>
      </c>
      <c r="G304" s="1" t="n">
        <f aca="false">IFERROR(CEILING(percentrank.inc($C$5:$C$604,C304)*4,1),1)</f>
        <v>1</v>
      </c>
      <c r="H304" s="1" t="n">
        <f aca="false">IFERROR(CEILING(percentrank.inc($D$5:$D$604,D304)*4,1),1)</f>
        <v>1</v>
      </c>
      <c r="I304" s="1" t="n">
        <f aca="false">IF(F304="",1,IFERROR(5-CEILING(percentrank.inc($F$5:$F$604,F304)*4,1),1))</f>
        <v>1</v>
      </c>
      <c r="J304" s="1" t="str">
        <f aca="false">IF(AND(I304&gt;=3,G304&gt;=3,H304&gt;=3),"Champions",IF(AND(I304&gt;=3,G304&lt;=2),"New / Promising",IF(AND(I304&lt;=2,G304&gt;=3,H304&gt;=3),"At Risk (High Value)",IF(AND(I304&lt;=2,G304&lt;=2),"Lost / Dormant","Regular"))))</f>
        <v>Lost / Dormant</v>
      </c>
    </row>
    <row r="305" customFormat="false" ht="15" hidden="false" customHeight="true" outlineLevel="0" collapsed="false">
      <c r="A305" s="1" t="str">
        <f aca="false">Customers!A302</f>
        <v>CUST00301</v>
      </c>
      <c r="B305" s="1" t="str">
        <f aca="false">Customers!B302&amp;" "&amp;Customers!C302</f>
        <v>Isabella Smith</v>
      </c>
      <c r="C305" s="1" t="n">
        <f aca="false">COUNTIFS(Orders!$B$2:$B$8001,A305,Orders!$E$2:$E$8001,"Delivered")+COUNTIFS(Orders!$B$2:$B$8001,A305,Orders!$E$2:$E$8001,"Returned")</f>
        <v>5</v>
      </c>
      <c r="D305" s="9" t="n">
        <f aca="false">SUMIFS(Orders!$H$2:$H$8001,Orders!$B$2:$B$8001,A305,Orders!$E$2:$E$8001,"Delivered")+SUMIFS(Orders!$H$2:$H$8001,Orders!$B$2:$B$8001,A305,Orders!$E$2:$E$8001,"Returned")</f>
        <v>28580.53</v>
      </c>
      <c r="E305" s="1" t="str">
        <f aca="false">IFERROR(maxifs(Orders!$C$2:$C$8001,Orders!$B$2:$B$8001,A305),"")</f>
        <v/>
      </c>
      <c r="F305" s="9" t="str">
        <f aca="false">IF(E305="","",MAX(Orders!$C$2:$C$8001)-E305)</f>
        <v/>
      </c>
      <c r="G305" s="1" t="n">
        <f aca="false">IFERROR(CEILING(percentrank.inc($C$5:$C$604,C305)*4,1),1)</f>
        <v>1</v>
      </c>
      <c r="H305" s="1" t="n">
        <f aca="false">IFERROR(CEILING(percentrank.inc($D$5:$D$604,D305)*4,1),1)</f>
        <v>1</v>
      </c>
      <c r="I305" s="1" t="n">
        <f aca="false">IF(F305="",1,IFERROR(5-CEILING(percentrank.inc($F$5:$F$604,F305)*4,1),1))</f>
        <v>1</v>
      </c>
      <c r="J305" s="1" t="str">
        <f aca="false">IF(AND(I305&gt;=3,G305&gt;=3,H305&gt;=3),"Champions",IF(AND(I305&gt;=3,G305&lt;=2),"New / Promising",IF(AND(I305&lt;=2,G305&gt;=3,H305&gt;=3),"At Risk (High Value)",IF(AND(I305&lt;=2,G305&lt;=2),"Lost / Dormant","Regular"))))</f>
        <v>Lost / Dormant</v>
      </c>
    </row>
    <row r="306" customFormat="false" ht="15" hidden="false" customHeight="true" outlineLevel="0" collapsed="false">
      <c r="A306" s="1" t="str">
        <f aca="false">Customers!A303</f>
        <v>CUST00302</v>
      </c>
      <c r="B306" s="1" t="str">
        <f aca="false">Customers!B303&amp;" "&amp;Customers!C303</f>
        <v>Sai Jackson</v>
      </c>
      <c r="C306" s="1" t="n">
        <f aca="false">COUNTIFS(Orders!$B$2:$B$8001,A306,Orders!$E$2:$E$8001,"Delivered")+COUNTIFS(Orders!$B$2:$B$8001,A306,Orders!$E$2:$E$8001,"Returned")</f>
        <v>6</v>
      </c>
      <c r="D306" s="9" t="n">
        <f aca="false">SUMIFS(Orders!$H$2:$H$8001,Orders!$B$2:$B$8001,A306,Orders!$E$2:$E$8001,"Delivered")+SUMIFS(Orders!$H$2:$H$8001,Orders!$B$2:$B$8001,A306,Orders!$E$2:$E$8001,"Returned")</f>
        <v>20314.45</v>
      </c>
      <c r="E306" s="1" t="str">
        <f aca="false">IFERROR(maxifs(Orders!$C$2:$C$8001,Orders!$B$2:$B$8001,A306),"")</f>
        <v/>
      </c>
      <c r="F306" s="9" t="str">
        <f aca="false">IF(E306="","",MAX(Orders!$C$2:$C$8001)-E306)</f>
        <v/>
      </c>
      <c r="G306" s="1" t="n">
        <f aca="false">IFERROR(CEILING(percentrank.inc($C$5:$C$604,C306)*4,1),1)</f>
        <v>1</v>
      </c>
      <c r="H306" s="1" t="n">
        <f aca="false">IFERROR(CEILING(percentrank.inc($D$5:$D$604,D306)*4,1),1)</f>
        <v>1</v>
      </c>
      <c r="I306" s="1" t="n">
        <f aca="false">IF(F306="",1,IFERROR(5-CEILING(percentrank.inc($F$5:$F$604,F306)*4,1),1))</f>
        <v>1</v>
      </c>
      <c r="J306" s="1" t="str">
        <f aca="false">IF(AND(I306&gt;=3,G306&gt;=3,H306&gt;=3),"Champions",IF(AND(I306&gt;=3,G306&lt;=2),"New / Promising",IF(AND(I306&lt;=2,G306&gt;=3,H306&gt;=3),"At Risk (High Value)",IF(AND(I306&lt;=2,G306&lt;=2),"Lost / Dormant","Regular"))))</f>
        <v>Lost / Dormant</v>
      </c>
    </row>
    <row r="307" customFormat="false" ht="15" hidden="false" customHeight="true" outlineLevel="0" collapsed="false">
      <c r="A307" s="1" t="str">
        <f aca="false">Customers!A304</f>
        <v>CUST00303</v>
      </c>
      <c r="B307" s="1" t="str">
        <f aca="false">Customers!B304&amp;" "&amp;Customers!C304</f>
        <v>Vihaan Kumar</v>
      </c>
      <c r="C307" s="1" t="n">
        <f aca="false">COUNTIFS(Orders!$B$2:$B$8001,A307,Orders!$E$2:$E$8001,"Delivered")+COUNTIFS(Orders!$B$2:$B$8001,A307,Orders!$E$2:$E$8001,"Returned")</f>
        <v>5</v>
      </c>
      <c r="D307" s="9" t="n">
        <f aca="false">SUMIFS(Orders!$H$2:$H$8001,Orders!$B$2:$B$8001,A307,Orders!$E$2:$E$8001,"Delivered")+SUMIFS(Orders!$H$2:$H$8001,Orders!$B$2:$B$8001,A307,Orders!$E$2:$E$8001,"Returned")</f>
        <v>30147.77</v>
      </c>
      <c r="E307" s="1" t="str">
        <f aca="false">IFERROR(maxifs(Orders!$C$2:$C$8001,Orders!$B$2:$B$8001,A307),"")</f>
        <v/>
      </c>
      <c r="F307" s="9" t="str">
        <f aca="false">IF(E307="","",MAX(Orders!$C$2:$C$8001)-E307)</f>
        <v/>
      </c>
      <c r="G307" s="1" t="n">
        <f aca="false">IFERROR(CEILING(percentrank.inc($C$5:$C$604,C307)*4,1),1)</f>
        <v>1</v>
      </c>
      <c r="H307" s="1" t="n">
        <f aca="false">IFERROR(CEILING(percentrank.inc($D$5:$D$604,D307)*4,1),1)</f>
        <v>1</v>
      </c>
      <c r="I307" s="1" t="n">
        <f aca="false">IF(F307="",1,IFERROR(5-CEILING(percentrank.inc($F$5:$F$604,F307)*4,1),1))</f>
        <v>1</v>
      </c>
      <c r="J307" s="1" t="str">
        <f aca="false">IF(AND(I307&gt;=3,G307&gt;=3,H307&gt;=3),"Champions",IF(AND(I307&gt;=3,G307&lt;=2),"New / Promising",IF(AND(I307&lt;=2,G307&gt;=3,H307&gt;=3),"At Risk (High Value)",IF(AND(I307&lt;=2,G307&lt;=2),"Lost / Dormant","Regular"))))</f>
        <v>Lost / Dormant</v>
      </c>
    </row>
    <row r="308" customFormat="false" ht="15" hidden="false" customHeight="true" outlineLevel="0" collapsed="false">
      <c r="A308" s="1" t="str">
        <f aca="false">Customers!A305</f>
        <v>CUST00304</v>
      </c>
      <c r="B308" s="1" t="str">
        <f aca="false">Customers!B305&amp;" "&amp;Customers!C305</f>
        <v>Riya Ramirez</v>
      </c>
      <c r="C308" s="1" t="n">
        <f aca="false">COUNTIFS(Orders!$B$2:$B$8001,A308,Orders!$E$2:$E$8001,"Delivered")+COUNTIFS(Orders!$B$2:$B$8001,A308,Orders!$E$2:$E$8001,"Returned")</f>
        <v>37</v>
      </c>
      <c r="D308" s="9" t="n">
        <f aca="false">SUMIFS(Orders!$H$2:$H$8001,Orders!$B$2:$B$8001,A308,Orders!$E$2:$E$8001,"Delivered")+SUMIFS(Orders!$H$2:$H$8001,Orders!$B$2:$B$8001,A308,Orders!$E$2:$E$8001,"Returned")</f>
        <v>193854.1</v>
      </c>
      <c r="E308" s="1" t="str">
        <f aca="false">IFERROR(maxifs(Orders!$C$2:$C$8001,Orders!$B$2:$B$8001,A308),"")</f>
        <v/>
      </c>
      <c r="F308" s="9" t="str">
        <f aca="false">IF(E308="","",MAX(Orders!$C$2:$C$8001)-E308)</f>
        <v/>
      </c>
      <c r="G308" s="1" t="n">
        <f aca="false">IFERROR(CEILING(percentrank.inc($C$5:$C$604,C308)*4,1),1)</f>
        <v>1</v>
      </c>
      <c r="H308" s="1" t="n">
        <f aca="false">IFERROR(CEILING(percentrank.inc($D$5:$D$604,D308)*4,1),1)</f>
        <v>1</v>
      </c>
      <c r="I308" s="1" t="n">
        <f aca="false">IF(F308="",1,IFERROR(5-CEILING(percentrank.inc($F$5:$F$604,F308)*4,1),1))</f>
        <v>1</v>
      </c>
      <c r="J308" s="1" t="str">
        <f aca="false">IF(AND(I308&gt;=3,G308&gt;=3,H308&gt;=3),"Champions",IF(AND(I308&gt;=3,G308&lt;=2),"New / Promising",IF(AND(I308&lt;=2,G308&gt;=3,H308&gt;=3),"At Risk (High Value)",IF(AND(I308&lt;=2,G308&lt;=2),"Lost / Dormant","Regular"))))</f>
        <v>Lost / Dormant</v>
      </c>
    </row>
    <row r="309" customFormat="false" ht="15" hidden="false" customHeight="true" outlineLevel="0" collapsed="false">
      <c r="A309" s="1" t="str">
        <f aca="false">Customers!A306</f>
        <v>CUST00305</v>
      </c>
      <c r="B309" s="1" t="str">
        <f aca="false">Customers!B306&amp;" "&amp;Customers!C306</f>
        <v>Isabella Jackson</v>
      </c>
      <c r="C309" s="1" t="n">
        <f aca="false">COUNTIFS(Orders!$B$2:$B$8001,A309,Orders!$E$2:$E$8001,"Delivered")+COUNTIFS(Orders!$B$2:$B$8001,A309,Orders!$E$2:$E$8001,"Returned")</f>
        <v>13</v>
      </c>
      <c r="D309" s="9" t="n">
        <f aca="false">SUMIFS(Orders!$H$2:$H$8001,Orders!$B$2:$B$8001,A309,Orders!$E$2:$E$8001,"Delivered")+SUMIFS(Orders!$H$2:$H$8001,Orders!$B$2:$B$8001,A309,Orders!$E$2:$E$8001,"Returned")</f>
        <v>76438.53</v>
      </c>
      <c r="E309" s="1" t="str">
        <f aca="false">IFERROR(maxifs(Orders!$C$2:$C$8001,Orders!$B$2:$B$8001,A309),"")</f>
        <v/>
      </c>
      <c r="F309" s="9" t="str">
        <f aca="false">IF(E309="","",MAX(Orders!$C$2:$C$8001)-E309)</f>
        <v/>
      </c>
      <c r="G309" s="1" t="n">
        <f aca="false">IFERROR(CEILING(percentrank.inc($C$5:$C$604,C309)*4,1),1)</f>
        <v>1</v>
      </c>
      <c r="H309" s="1" t="n">
        <f aca="false">IFERROR(CEILING(percentrank.inc($D$5:$D$604,D309)*4,1),1)</f>
        <v>1</v>
      </c>
      <c r="I309" s="1" t="n">
        <f aca="false">IF(F309="",1,IFERROR(5-CEILING(percentrank.inc($F$5:$F$604,F309)*4,1),1))</f>
        <v>1</v>
      </c>
      <c r="J309" s="1" t="str">
        <f aca="false">IF(AND(I309&gt;=3,G309&gt;=3,H309&gt;=3),"Champions",IF(AND(I309&gt;=3,G309&lt;=2),"New / Promising",IF(AND(I309&lt;=2,G309&gt;=3,H309&gt;=3),"At Risk (High Value)",IF(AND(I309&lt;=2,G309&lt;=2),"Lost / Dormant","Regular"))))</f>
        <v>Lost / Dormant</v>
      </c>
    </row>
    <row r="310" customFormat="false" ht="15" hidden="false" customHeight="true" outlineLevel="0" collapsed="false">
      <c r="A310" s="1" t="str">
        <f aca="false">Customers!A307</f>
        <v>CUST00306</v>
      </c>
      <c r="B310" s="1" t="str">
        <f aca="false">Customers!B307&amp;" "&amp;Customers!C307</f>
        <v>Michael Lewis</v>
      </c>
      <c r="C310" s="1" t="n">
        <f aca="false">COUNTIFS(Orders!$B$2:$B$8001,A310,Orders!$E$2:$E$8001,"Delivered")+COUNTIFS(Orders!$B$2:$B$8001,A310,Orders!$E$2:$E$8001,"Returned")</f>
        <v>3</v>
      </c>
      <c r="D310" s="9" t="n">
        <f aca="false">SUMIFS(Orders!$H$2:$H$8001,Orders!$B$2:$B$8001,A310,Orders!$E$2:$E$8001,"Delivered")+SUMIFS(Orders!$H$2:$H$8001,Orders!$B$2:$B$8001,A310,Orders!$E$2:$E$8001,"Returned")</f>
        <v>11346.25</v>
      </c>
      <c r="E310" s="1" t="str">
        <f aca="false">IFERROR(maxifs(Orders!$C$2:$C$8001,Orders!$B$2:$B$8001,A310),"")</f>
        <v/>
      </c>
      <c r="F310" s="9" t="str">
        <f aca="false">IF(E310="","",MAX(Orders!$C$2:$C$8001)-E310)</f>
        <v/>
      </c>
      <c r="G310" s="1" t="n">
        <f aca="false">IFERROR(CEILING(percentrank.inc($C$5:$C$604,C310)*4,1),1)</f>
        <v>1</v>
      </c>
      <c r="H310" s="1" t="n">
        <f aca="false">IFERROR(CEILING(percentrank.inc($D$5:$D$604,D310)*4,1),1)</f>
        <v>1</v>
      </c>
      <c r="I310" s="1" t="n">
        <f aca="false">IF(F310="",1,IFERROR(5-CEILING(percentrank.inc($F$5:$F$604,F310)*4,1),1))</f>
        <v>1</v>
      </c>
      <c r="J310" s="1" t="str">
        <f aca="false">IF(AND(I310&gt;=3,G310&gt;=3,H310&gt;=3),"Champions",IF(AND(I310&gt;=3,G310&lt;=2),"New / Promising",IF(AND(I310&lt;=2,G310&gt;=3,H310&gt;=3),"At Risk (High Value)",IF(AND(I310&lt;=2,G310&lt;=2),"Lost / Dormant","Regular"))))</f>
        <v>Lost / Dormant</v>
      </c>
    </row>
    <row r="311" customFormat="false" ht="15" hidden="false" customHeight="true" outlineLevel="0" collapsed="false">
      <c r="A311" s="1" t="str">
        <f aca="false">Customers!A308</f>
        <v>CUST00307</v>
      </c>
      <c r="B311" s="1" t="str">
        <f aca="false">Customers!B308&amp;" "&amp;Customers!C308</f>
        <v>Navya Allen</v>
      </c>
      <c r="C311" s="1" t="n">
        <f aca="false">COUNTIFS(Orders!$B$2:$B$8001,A311,Orders!$E$2:$E$8001,"Delivered")+COUNTIFS(Orders!$B$2:$B$8001,A311,Orders!$E$2:$E$8001,"Returned")</f>
        <v>5</v>
      </c>
      <c r="D311" s="9" t="n">
        <f aca="false">SUMIFS(Orders!$H$2:$H$8001,Orders!$B$2:$B$8001,A311,Orders!$E$2:$E$8001,"Delivered")+SUMIFS(Orders!$H$2:$H$8001,Orders!$B$2:$B$8001,A311,Orders!$E$2:$E$8001,"Returned")</f>
        <v>20173.68</v>
      </c>
      <c r="E311" s="1" t="str">
        <f aca="false">IFERROR(maxifs(Orders!$C$2:$C$8001,Orders!$B$2:$B$8001,A311),"")</f>
        <v/>
      </c>
      <c r="F311" s="9" t="str">
        <f aca="false">IF(E311="","",MAX(Orders!$C$2:$C$8001)-E311)</f>
        <v/>
      </c>
      <c r="G311" s="1" t="n">
        <f aca="false">IFERROR(CEILING(percentrank.inc($C$5:$C$604,C311)*4,1),1)</f>
        <v>1</v>
      </c>
      <c r="H311" s="1" t="n">
        <f aca="false">IFERROR(CEILING(percentrank.inc($D$5:$D$604,D311)*4,1),1)</f>
        <v>1</v>
      </c>
      <c r="I311" s="1" t="n">
        <f aca="false">IF(F311="",1,IFERROR(5-CEILING(percentrank.inc($F$5:$F$604,F311)*4,1),1))</f>
        <v>1</v>
      </c>
      <c r="J311" s="1" t="str">
        <f aca="false">IF(AND(I311&gt;=3,G311&gt;=3,H311&gt;=3),"Champions",IF(AND(I311&gt;=3,G311&lt;=2),"New / Promising",IF(AND(I311&lt;=2,G311&gt;=3,H311&gt;=3),"At Risk (High Value)",IF(AND(I311&lt;=2,G311&lt;=2),"Lost / Dormant","Regular"))))</f>
        <v>Lost / Dormant</v>
      </c>
    </row>
    <row r="312" customFormat="false" ht="15" hidden="false" customHeight="true" outlineLevel="0" collapsed="false">
      <c r="A312" s="1" t="str">
        <f aca="false">Customers!A309</f>
        <v>CUST00308</v>
      </c>
      <c r="B312" s="1" t="str">
        <f aca="false">Customers!B309&amp;" "&amp;Customers!C309</f>
        <v>Chen Anderson</v>
      </c>
      <c r="C312" s="1" t="n">
        <f aca="false">COUNTIFS(Orders!$B$2:$B$8001,A312,Orders!$E$2:$E$8001,"Delivered")+COUNTIFS(Orders!$B$2:$B$8001,A312,Orders!$E$2:$E$8001,"Returned")</f>
        <v>16</v>
      </c>
      <c r="D312" s="9" t="n">
        <f aca="false">SUMIFS(Orders!$H$2:$H$8001,Orders!$B$2:$B$8001,A312,Orders!$E$2:$E$8001,"Delivered")+SUMIFS(Orders!$H$2:$H$8001,Orders!$B$2:$B$8001,A312,Orders!$E$2:$E$8001,"Returned")</f>
        <v>82293.11</v>
      </c>
      <c r="E312" s="1" t="str">
        <f aca="false">IFERROR(maxifs(Orders!$C$2:$C$8001,Orders!$B$2:$B$8001,A312),"")</f>
        <v/>
      </c>
      <c r="F312" s="9" t="str">
        <f aca="false">IF(E312="","",MAX(Orders!$C$2:$C$8001)-E312)</f>
        <v/>
      </c>
      <c r="G312" s="1" t="n">
        <f aca="false">IFERROR(CEILING(percentrank.inc($C$5:$C$604,C312)*4,1),1)</f>
        <v>1</v>
      </c>
      <c r="H312" s="1" t="n">
        <f aca="false">IFERROR(CEILING(percentrank.inc($D$5:$D$604,D312)*4,1),1)</f>
        <v>1</v>
      </c>
      <c r="I312" s="1" t="n">
        <f aca="false">IF(F312="",1,IFERROR(5-CEILING(percentrank.inc($F$5:$F$604,F312)*4,1),1))</f>
        <v>1</v>
      </c>
      <c r="J312" s="1" t="str">
        <f aca="false">IF(AND(I312&gt;=3,G312&gt;=3,H312&gt;=3),"Champions",IF(AND(I312&gt;=3,G312&lt;=2),"New / Promising",IF(AND(I312&lt;=2,G312&gt;=3,H312&gt;=3),"At Risk (High Value)",IF(AND(I312&lt;=2,G312&lt;=2),"Lost / Dormant","Regular"))))</f>
        <v>Lost / Dormant</v>
      </c>
    </row>
    <row r="313" customFormat="false" ht="15" hidden="false" customHeight="true" outlineLevel="0" collapsed="false">
      <c r="A313" s="1" t="str">
        <f aca="false">Customers!A310</f>
        <v>CUST00309</v>
      </c>
      <c r="B313" s="1" t="str">
        <f aca="false">Customers!B310&amp;" "&amp;Customers!C310</f>
        <v>David Sanchez</v>
      </c>
      <c r="C313" s="1" t="n">
        <f aca="false">COUNTIFS(Orders!$B$2:$B$8001,A313,Orders!$E$2:$E$8001,"Delivered")+COUNTIFS(Orders!$B$2:$B$8001,A313,Orders!$E$2:$E$8001,"Returned")</f>
        <v>41</v>
      </c>
      <c r="D313" s="9" t="n">
        <f aca="false">SUMIFS(Orders!$H$2:$H$8001,Orders!$B$2:$B$8001,A313,Orders!$E$2:$E$8001,"Delivered")+SUMIFS(Orders!$H$2:$H$8001,Orders!$B$2:$B$8001,A313,Orders!$E$2:$E$8001,"Returned")</f>
        <v>228603.02</v>
      </c>
      <c r="E313" s="1" t="str">
        <f aca="false">IFERROR(maxifs(Orders!$C$2:$C$8001,Orders!$B$2:$B$8001,A313),"")</f>
        <v/>
      </c>
      <c r="F313" s="9" t="str">
        <f aca="false">IF(E313="","",MAX(Orders!$C$2:$C$8001)-E313)</f>
        <v/>
      </c>
      <c r="G313" s="1" t="n">
        <f aca="false">IFERROR(CEILING(percentrank.inc($C$5:$C$604,C313)*4,1),1)</f>
        <v>1</v>
      </c>
      <c r="H313" s="1" t="n">
        <f aca="false">IFERROR(CEILING(percentrank.inc($D$5:$D$604,D313)*4,1),1)</f>
        <v>1</v>
      </c>
      <c r="I313" s="1" t="n">
        <f aca="false">IF(F313="",1,IFERROR(5-CEILING(percentrank.inc($F$5:$F$604,F313)*4,1),1))</f>
        <v>1</v>
      </c>
      <c r="J313" s="1" t="str">
        <f aca="false">IF(AND(I313&gt;=3,G313&gt;=3,H313&gt;=3),"Champions",IF(AND(I313&gt;=3,G313&lt;=2),"New / Promising",IF(AND(I313&lt;=2,G313&gt;=3,H313&gt;=3),"At Risk (High Value)",IF(AND(I313&lt;=2,G313&lt;=2),"Lost / Dormant","Regular"))))</f>
        <v>Lost / Dormant</v>
      </c>
    </row>
    <row r="314" customFormat="false" ht="15" hidden="false" customHeight="true" outlineLevel="0" collapsed="false">
      <c r="A314" s="1" t="str">
        <f aca="false">Customers!A311</f>
        <v>CUST00310</v>
      </c>
      <c r="B314" s="1" t="str">
        <f aca="false">Customers!B311&amp;" "&amp;Customers!C311</f>
        <v>Jennifer Clark</v>
      </c>
      <c r="C314" s="1" t="n">
        <f aca="false">COUNTIFS(Orders!$B$2:$B$8001,A314,Orders!$E$2:$E$8001,"Delivered")+COUNTIFS(Orders!$B$2:$B$8001,A314,Orders!$E$2:$E$8001,"Returned")</f>
        <v>10</v>
      </c>
      <c r="D314" s="9" t="n">
        <f aca="false">SUMIFS(Orders!$H$2:$H$8001,Orders!$B$2:$B$8001,A314,Orders!$E$2:$E$8001,"Delivered")+SUMIFS(Orders!$H$2:$H$8001,Orders!$B$2:$B$8001,A314,Orders!$E$2:$E$8001,"Returned")</f>
        <v>58388.44</v>
      </c>
      <c r="E314" s="1" t="str">
        <f aca="false">IFERROR(maxifs(Orders!$C$2:$C$8001,Orders!$B$2:$B$8001,A314),"")</f>
        <v/>
      </c>
      <c r="F314" s="9" t="str">
        <f aca="false">IF(E314="","",MAX(Orders!$C$2:$C$8001)-E314)</f>
        <v/>
      </c>
      <c r="G314" s="1" t="n">
        <f aca="false">IFERROR(CEILING(percentrank.inc($C$5:$C$604,C314)*4,1),1)</f>
        <v>1</v>
      </c>
      <c r="H314" s="1" t="n">
        <f aca="false">IFERROR(CEILING(percentrank.inc($D$5:$D$604,D314)*4,1),1)</f>
        <v>1</v>
      </c>
      <c r="I314" s="1" t="n">
        <f aca="false">IF(F314="",1,IFERROR(5-CEILING(percentrank.inc($F$5:$F$604,F314)*4,1),1))</f>
        <v>1</v>
      </c>
      <c r="J314" s="1" t="str">
        <f aca="false">IF(AND(I314&gt;=3,G314&gt;=3,H314&gt;=3),"Champions",IF(AND(I314&gt;=3,G314&lt;=2),"New / Promising",IF(AND(I314&lt;=2,G314&gt;=3,H314&gt;=3),"At Risk (High Value)",IF(AND(I314&lt;=2,G314&lt;=2),"Lost / Dormant","Regular"))))</f>
        <v>Lost / Dormant</v>
      </c>
    </row>
    <row r="315" customFormat="false" ht="15" hidden="false" customHeight="true" outlineLevel="0" collapsed="false">
      <c r="A315" s="1" t="str">
        <f aca="false">Customers!A312</f>
        <v>CUST00311</v>
      </c>
      <c r="B315" s="1" t="str">
        <f aca="false">Customers!B312&amp;" "&amp;Customers!C312</f>
        <v>Diego Allen</v>
      </c>
      <c r="C315" s="1" t="n">
        <f aca="false">COUNTIFS(Orders!$B$2:$B$8001,A315,Orders!$E$2:$E$8001,"Delivered")+COUNTIFS(Orders!$B$2:$B$8001,A315,Orders!$E$2:$E$8001,"Returned")</f>
        <v>4</v>
      </c>
      <c r="D315" s="9" t="n">
        <f aca="false">SUMIFS(Orders!$H$2:$H$8001,Orders!$B$2:$B$8001,A315,Orders!$E$2:$E$8001,"Delivered")+SUMIFS(Orders!$H$2:$H$8001,Orders!$B$2:$B$8001,A315,Orders!$E$2:$E$8001,"Returned")</f>
        <v>22489.1</v>
      </c>
      <c r="E315" s="1" t="str">
        <f aca="false">IFERROR(maxifs(Orders!$C$2:$C$8001,Orders!$B$2:$B$8001,A315),"")</f>
        <v/>
      </c>
      <c r="F315" s="9" t="str">
        <f aca="false">IF(E315="","",MAX(Orders!$C$2:$C$8001)-E315)</f>
        <v/>
      </c>
      <c r="G315" s="1" t="n">
        <f aca="false">IFERROR(CEILING(percentrank.inc($C$5:$C$604,C315)*4,1),1)</f>
        <v>1</v>
      </c>
      <c r="H315" s="1" t="n">
        <f aca="false">IFERROR(CEILING(percentrank.inc($D$5:$D$604,D315)*4,1),1)</f>
        <v>1</v>
      </c>
      <c r="I315" s="1" t="n">
        <f aca="false">IF(F315="",1,IFERROR(5-CEILING(percentrank.inc($F$5:$F$604,F315)*4,1),1))</f>
        <v>1</v>
      </c>
      <c r="J315" s="1" t="str">
        <f aca="false">IF(AND(I315&gt;=3,G315&gt;=3,H315&gt;=3),"Champions",IF(AND(I315&gt;=3,G315&lt;=2),"New / Promising",IF(AND(I315&lt;=2,G315&gt;=3,H315&gt;=3),"At Risk (High Value)",IF(AND(I315&lt;=2,G315&lt;=2),"Lost / Dormant","Regular"))))</f>
        <v>Lost / Dormant</v>
      </c>
    </row>
    <row r="316" customFormat="false" ht="15" hidden="false" customHeight="true" outlineLevel="0" collapsed="false">
      <c r="A316" s="1" t="str">
        <f aca="false">Customers!A313</f>
        <v>CUST00312</v>
      </c>
      <c r="B316" s="1" t="str">
        <f aca="false">Customers!B313&amp;" "&amp;Customers!C313</f>
        <v>Siya Walker</v>
      </c>
      <c r="C316" s="1" t="n">
        <f aca="false">COUNTIFS(Orders!$B$2:$B$8001,A316,Orders!$E$2:$E$8001,"Delivered")+COUNTIFS(Orders!$B$2:$B$8001,A316,Orders!$E$2:$E$8001,"Returned")</f>
        <v>4</v>
      </c>
      <c r="D316" s="9" t="n">
        <f aca="false">SUMIFS(Orders!$H$2:$H$8001,Orders!$B$2:$B$8001,A316,Orders!$E$2:$E$8001,"Delivered")+SUMIFS(Orders!$H$2:$H$8001,Orders!$B$2:$B$8001,A316,Orders!$E$2:$E$8001,"Returned")</f>
        <v>30062.96</v>
      </c>
      <c r="E316" s="1" t="str">
        <f aca="false">IFERROR(maxifs(Orders!$C$2:$C$8001,Orders!$B$2:$B$8001,A316),"")</f>
        <v/>
      </c>
      <c r="F316" s="9" t="str">
        <f aca="false">IF(E316="","",MAX(Orders!$C$2:$C$8001)-E316)</f>
        <v/>
      </c>
      <c r="G316" s="1" t="n">
        <f aca="false">IFERROR(CEILING(percentrank.inc($C$5:$C$604,C316)*4,1),1)</f>
        <v>1</v>
      </c>
      <c r="H316" s="1" t="n">
        <f aca="false">IFERROR(CEILING(percentrank.inc($D$5:$D$604,D316)*4,1),1)</f>
        <v>1</v>
      </c>
      <c r="I316" s="1" t="n">
        <f aca="false">IF(F316="",1,IFERROR(5-CEILING(percentrank.inc($F$5:$F$604,F316)*4,1),1))</f>
        <v>1</v>
      </c>
      <c r="J316" s="1" t="str">
        <f aca="false">IF(AND(I316&gt;=3,G316&gt;=3,H316&gt;=3),"Champions",IF(AND(I316&gt;=3,G316&lt;=2),"New / Promising",IF(AND(I316&lt;=2,G316&gt;=3,H316&gt;=3),"At Risk (High Value)",IF(AND(I316&lt;=2,G316&lt;=2),"Lost / Dormant","Regular"))))</f>
        <v>Lost / Dormant</v>
      </c>
    </row>
    <row r="317" customFormat="false" ht="15" hidden="false" customHeight="true" outlineLevel="0" collapsed="false">
      <c r="A317" s="1" t="str">
        <f aca="false">Customers!A314</f>
        <v>CUST00313</v>
      </c>
      <c r="B317" s="1" t="str">
        <f aca="false">Customers!B314&amp;" "&amp;Customers!C314</f>
        <v>Vivaan Thomas</v>
      </c>
      <c r="C317" s="1" t="n">
        <f aca="false">COUNTIFS(Orders!$B$2:$B$8001,A317,Orders!$E$2:$E$8001,"Delivered")+COUNTIFS(Orders!$B$2:$B$8001,A317,Orders!$E$2:$E$8001,"Returned")</f>
        <v>99</v>
      </c>
      <c r="D317" s="9" t="n">
        <f aca="false">SUMIFS(Orders!$H$2:$H$8001,Orders!$B$2:$B$8001,A317,Orders!$E$2:$E$8001,"Delivered")+SUMIFS(Orders!$H$2:$H$8001,Orders!$B$2:$B$8001,A317,Orders!$E$2:$E$8001,"Returned")</f>
        <v>515273.34</v>
      </c>
      <c r="E317" s="1" t="str">
        <f aca="false">IFERROR(maxifs(Orders!$C$2:$C$8001,Orders!$B$2:$B$8001,A317),"")</f>
        <v/>
      </c>
      <c r="F317" s="9" t="str">
        <f aca="false">IF(E317="","",MAX(Orders!$C$2:$C$8001)-E317)</f>
        <v/>
      </c>
      <c r="G317" s="1" t="n">
        <f aca="false">IFERROR(CEILING(percentrank.inc($C$5:$C$604,C317)*4,1),1)</f>
        <v>1</v>
      </c>
      <c r="H317" s="1" t="n">
        <f aca="false">IFERROR(CEILING(percentrank.inc($D$5:$D$604,D317)*4,1),1)</f>
        <v>1</v>
      </c>
      <c r="I317" s="1" t="n">
        <f aca="false">IF(F317="",1,IFERROR(5-CEILING(percentrank.inc($F$5:$F$604,F317)*4,1),1))</f>
        <v>1</v>
      </c>
      <c r="J317" s="1" t="str">
        <f aca="false">IF(AND(I317&gt;=3,G317&gt;=3,H317&gt;=3),"Champions",IF(AND(I317&gt;=3,G317&lt;=2),"New / Promising",IF(AND(I317&lt;=2,G317&gt;=3,H317&gt;=3),"At Risk (High Value)",IF(AND(I317&lt;=2,G317&lt;=2),"Lost / Dormant","Regular"))))</f>
        <v>Lost / Dormant</v>
      </c>
    </row>
    <row r="318" customFormat="false" ht="15" hidden="false" customHeight="true" outlineLevel="0" collapsed="false">
      <c r="A318" s="1" t="str">
        <f aca="false">Customers!A315</f>
        <v>CUST00314</v>
      </c>
      <c r="B318" s="1" t="str">
        <f aca="false">Customers!B315&amp;" "&amp;Customers!C315</f>
        <v>Valentina Verma</v>
      </c>
      <c r="C318" s="1" t="n">
        <f aca="false">COUNTIFS(Orders!$B$2:$B$8001,A318,Orders!$E$2:$E$8001,"Delivered")+COUNTIFS(Orders!$B$2:$B$8001,A318,Orders!$E$2:$E$8001,"Returned")</f>
        <v>5</v>
      </c>
      <c r="D318" s="9" t="n">
        <f aca="false">SUMIFS(Orders!$H$2:$H$8001,Orders!$B$2:$B$8001,A318,Orders!$E$2:$E$8001,"Delivered")+SUMIFS(Orders!$H$2:$H$8001,Orders!$B$2:$B$8001,A318,Orders!$E$2:$E$8001,"Returned")</f>
        <v>42403.38</v>
      </c>
      <c r="E318" s="1" t="str">
        <f aca="false">IFERROR(maxifs(Orders!$C$2:$C$8001,Orders!$B$2:$B$8001,A318),"")</f>
        <v/>
      </c>
      <c r="F318" s="9" t="str">
        <f aca="false">IF(E318="","",MAX(Orders!$C$2:$C$8001)-E318)</f>
        <v/>
      </c>
      <c r="G318" s="1" t="n">
        <f aca="false">IFERROR(CEILING(percentrank.inc($C$5:$C$604,C318)*4,1),1)</f>
        <v>1</v>
      </c>
      <c r="H318" s="1" t="n">
        <f aca="false">IFERROR(CEILING(percentrank.inc($D$5:$D$604,D318)*4,1),1)</f>
        <v>1</v>
      </c>
      <c r="I318" s="1" t="n">
        <f aca="false">IF(F318="",1,IFERROR(5-CEILING(percentrank.inc($F$5:$F$604,F318)*4,1),1))</f>
        <v>1</v>
      </c>
      <c r="J318" s="1" t="str">
        <f aca="false">IF(AND(I318&gt;=3,G318&gt;=3,H318&gt;=3),"Champions",IF(AND(I318&gt;=3,G318&lt;=2),"New / Promising",IF(AND(I318&lt;=2,G318&gt;=3,H318&gt;=3),"At Risk (High Value)",IF(AND(I318&lt;=2,G318&lt;=2),"Lost / Dormant","Regular"))))</f>
        <v>Lost / Dormant</v>
      </c>
    </row>
    <row r="319" customFormat="false" ht="15" hidden="false" customHeight="true" outlineLevel="0" collapsed="false">
      <c r="A319" s="1" t="str">
        <f aca="false">Customers!A316</f>
        <v>CUST00315</v>
      </c>
      <c r="B319" s="1" t="str">
        <f aca="false">Customers!B316&amp;" "&amp;Customers!C316</f>
        <v>Mia Walker</v>
      </c>
      <c r="C319" s="1" t="n">
        <f aca="false">COUNTIFS(Orders!$B$2:$B$8001,A319,Orders!$E$2:$E$8001,"Delivered")+COUNTIFS(Orders!$B$2:$B$8001,A319,Orders!$E$2:$E$8001,"Returned")</f>
        <v>31</v>
      </c>
      <c r="D319" s="9" t="n">
        <f aca="false">SUMIFS(Orders!$H$2:$H$8001,Orders!$B$2:$B$8001,A319,Orders!$E$2:$E$8001,"Delivered")+SUMIFS(Orders!$H$2:$H$8001,Orders!$B$2:$B$8001,A319,Orders!$E$2:$E$8001,"Returned")</f>
        <v>212264.55</v>
      </c>
      <c r="E319" s="1" t="str">
        <f aca="false">IFERROR(maxifs(Orders!$C$2:$C$8001,Orders!$B$2:$B$8001,A319),"")</f>
        <v/>
      </c>
      <c r="F319" s="9" t="str">
        <f aca="false">IF(E319="","",MAX(Orders!$C$2:$C$8001)-E319)</f>
        <v/>
      </c>
      <c r="G319" s="1" t="n">
        <f aca="false">IFERROR(CEILING(percentrank.inc($C$5:$C$604,C319)*4,1),1)</f>
        <v>1</v>
      </c>
      <c r="H319" s="1" t="n">
        <f aca="false">IFERROR(CEILING(percentrank.inc($D$5:$D$604,D319)*4,1),1)</f>
        <v>1</v>
      </c>
      <c r="I319" s="1" t="n">
        <f aca="false">IF(F319="",1,IFERROR(5-CEILING(percentrank.inc($F$5:$F$604,F319)*4,1),1))</f>
        <v>1</v>
      </c>
      <c r="J319" s="1" t="str">
        <f aca="false">IF(AND(I319&gt;=3,G319&gt;=3,H319&gt;=3),"Champions",IF(AND(I319&gt;=3,G319&lt;=2),"New / Promising",IF(AND(I319&lt;=2,G319&gt;=3,H319&gt;=3),"At Risk (High Value)",IF(AND(I319&lt;=2,G319&lt;=2),"Lost / Dormant","Regular"))))</f>
        <v>Lost / Dormant</v>
      </c>
    </row>
    <row r="320" customFormat="false" ht="15" hidden="false" customHeight="true" outlineLevel="0" collapsed="false">
      <c r="A320" s="1" t="str">
        <f aca="false">Customers!A317</f>
        <v>CUST00316</v>
      </c>
      <c r="B320" s="1" t="str">
        <f aca="false">Customers!B317&amp;" "&amp;Customers!C317</f>
        <v>Barbara Allen</v>
      </c>
      <c r="C320" s="1" t="n">
        <f aca="false">COUNTIFS(Orders!$B$2:$B$8001,A320,Orders!$E$2:$E$8001,"Delivered")+COUNTIFS(Orders!$B$2:$B$8001,A320,Orders!$E$2:$E$8001,"Returned")</f>
        <v>19</v>
      </c>
      <c r="D320" s="9" t="n">
        <f aca="false">SUMIFS(Orders!$H$2:$H$8001,Orders!$B$2:$B$8001,A320,Orders!$E$2:$E$8001,"Delivered")+SUMIFS(Orders!$H$2:$H$8001,Orders!$B$2:$B$8001,A320,Orders!$E$2:$E$8001,"Returned")</f>
        <v>142962.33</v>
      </c>
      <c r="E320" s="1" t="str">
        <f aca="false">IFERROR(maxifs(Orders!$C$2:$C$8001,Orders!$B$2:$B$8001,A320),"")</f>
        <v/>
      </c>
      <c r="F320" s="9" t="str">
        <f aca="false">IF(E320="","",MAX(Orders!$C$2:$C$8001)-E320)</f>
        <v/>
      </c>
      <c r="G320" s="1" t="n">
        <f aca="false">IFERROR(CEILING(percentrank.inc($C$5:$C$604,C320)*4,1),1)</f>
        <v>1</v>
      </c>
      <c r="H320" s="1" t="n">
        <f aca="false">IFERROR(CEILING(percentrank.inc($D$5:$D$604,D320)*4,1),1)</f>
        <v>1</v>
      </c>
      <c r="I320" s="1" t="n">
        <f aca="false">IF(F320="",1,IFERROR(5-CEILING(percentrank.inc($F$5:$F$604,F320)*4,1),1))</f>
        <v>1</v>
      </c>
      <c r="J320" s="1" t="str">
        <f aca="false">IF(AND(I320&gt;=3,G320&gt;=3,H320&gt;=3),"Champions",IF(AND(I320&gt;=3,G320&lt;=2),"New / Promising",IF(AND(I320&lt;=2,G320&gt;=3,H320&gt;=3),"At Risk (High Value)",IF(AND(I320&lt;=2,G320&lt;=2),"Lost / Dormant","Regular"))))</f>
        <v>Lost / Dormant</v>
      </c>
    </row>
    <row r="321" customFormat="false" ht="15" hidden="false" customHeight="true" outlineLevel="0" collapsed="false">
      <c r="A321" s="1" t="str">
        <f aca="false">Customers!A318</f>
        <v>CUST00317</v>
      </c>
      <c r="B321" s="1" t="str">
        <f aca="false">Customers!B318&amp;" "&amp;Customers!C318</f>
        <v>Sarah Nair</v>
      </c>
      <c r="C321" s="1" t="n">
        <f aca="false">COUNTIFS(Orders!$B$2:$B$8001,A321,Orders!$E$2:$E$8001,"Delivered")+COUNTIFS(Orders!$B$2:$B$8001,A321,Orders!$E$2:$E$8001,"Returned")</f>
        <v>10</v>
      </c>
      <c r="D321" s="9" t="n">
        <f aca="false">SUMIFS(Orders!$H$2:$H$8001,Orders!$B$2:$B$8001,A321,Orders!$E$2:$E$8001,"Delivered")+SUMIFS(Orders!$H$2:$H$8001,Orders!$B$2:$B$8001,A321,Orders!$E$2:$E$8001,"Returned")</f>
        <v>61285.67</v>
      </c>
      <c r="E321" s="1" t="str">
        <f aca="false">IFERROR(maxifs(Orders!$C$2:$C$8001,Orders!$B$2:$B$8001,A321),"")</f>
        <v/>
      </c>
      <c r="F321" s="9" t="str">
        <f aca="false">IF(E321="","",MAX(Orders!$C$2:$C$8001)-E321)</f>
        <v/>
      </c>
      <c r="G321" s="1" t="n">
        <f aca="false">IFERROR(CEILING(percentrank.inc($C$5:$C$604,C321)*4,1),1)</f>
        <v>1</v>
      </c>
      <c r="H321" s="1" t="n">
        <f aca="false">IFERROR(CEILING(percentrank.inc($D$5:$D$604,D321)*4,1),1)</f>
        <v>1</v>
      </c>
      <c r="I321" s="1" t="n">
        <f aca="false">IF(F321="",1,IFERROR(5-CEILING(percentrank.inc($F$5:$F$604,F321)*4,1),1))</f>
        <v>1</v>
      </c>
      <c r="J321" s="1" t="str">
        <f aca="false">IF(AND(I321&gt;=3,G321&gt;=3,H321&gt;=3),"Champions",IF(AND(I321&gt;=3,G321&lt;=2),"New / Promising",IF(AND(I321&lt;=2,G321&gt;=3,H321&gt;=3),"At Risk (High Value)",IF(AND(I321&lt;=2,G321&lt;=2),"Lost / Dormant","Regular"))))</f>
        <v>Lost / Dormant</v>
      </c>
    </row>
    <row r="322" customFormat="false" ht="15" hidden="false" customHeight="true" outlineLevel="0" collapsed="false">
      <c r="A322" s="1" t="str">
        <f aca="false">Customers!A319</f>
        <v>CUST00318</v>
      </c>
      <c r="B322" s="1" t="str">
        <f aca="false">Customers!B319&amp;" "&amp;Customers!C319</f>
        <v>Mason Brown</v>
      </c>
      <c r="C322" s="1" t="n">
        <f aca="false">COUNTIFS(Orders!$B$2:$B$8001,A322,Orders!$E$2:$E$8001,"Delivered")+COUNTIFS(Orders!$B$2:$B$8001,A322,Orders!$E$2:$E$8001,"Returned")</f>
        <v>8</v>
      </c>
      <c r="D322" s="9" t="n">
        <f aca="false">SUMIFS(Orders!$H$2:$H$8001,Orders!$B$2:$B$8001,A322,Orders!$E$2:$E$8001,"Delivered")+SUMIFS(Orders!$H$2:$H$8001,Orders!$B$2:$B$8001,A322,Orders!$E$2:$E$8001,"Returned")</f>
        <v>26496.5</v>
      </c>
      <c r="E322" s="1" t="str">
        <f aca="false">IFERROR(maxifs(Orders!$C$2:$C$8001,Orders!$B$2:$B$8001,A322),"")</f>
        <v/>
      </c>
      <c r="F322" s="9" t="str">
        <f aca="false">IF(E322="","",MAX(Orders!$C$2:$C$8001)-E322)</f>
        <v/>
      </c>
      <c r="G322" s="1" t="n">
        <f aca="false">IFERROR(CEILING(percentrank.inc($C$5:$C$604,C322)*4,1),1)</f>
        <v>1</v>
      </c>
      <c r="H322" s="1" t="n">
        <f aca="false">IFERROR(CEILING(percentrank.inc($D$5:$D$604,D322)*4,1),1)</f>
        <v>1</v>
      </c>
      <c r="I322" s="1" t="n">
        <f aca="false">IF(F322="",1,IFERROR(5-CEILING(percentrank.inc($F$5:$F$604,F322)*4,1),1))</f>
        <v>1</v>
      </c>
      <c r="J322" s="1" t="str">
        <f aca="false">IF(AND(I322&gt;=3,G322&gt;=3,H322&gt;=3),"Champions",IF(AND(I322&gt;=3,G322&lt;=2),"New / Promising",IF(AND(I322&lt;=2,G322&gt;=3,H322&gt;=3),"At Risk (High Value)",IF(AND(I322&lt;=2,G322&lt;=2),"Lost / Dormant","Regular"))))</f>
        <v>Lost / Dormant</v>
      </c>
    </row>
    <row r="323" customFormat="false" ht="15" hidden="false" customHeight="true" outlineLevel="0" collapsed="false">
      <c r="A323" s="1" t="str">
        <f aca="false">Customers!A320</f>
        <v>CUST00319</v>
      </c>
      <c r="B323" s="1" t="str">
        <f aca="false">Customers!B320&amp;" "&amp;Customers!C320</f>
        <v>Sophia Kumar</v>
      </c>
      <c r="C323" s="1" t="n">
        <f aca="false">COUNTIFS(Orders!$B$2:$B$8001,A323,Orders!$E$2:$E$8001,"Delivered")+COUNTIFS(Orders!$B$2:$B$8001,A323,Orders!$E$2:$E$8001,"Returned")</f>
        <v>6</v>
      </c>
      <c r="D323" s="9" t="n">
        <f aca="false">SUMIFS(Orders!$H$2:$H$8001,Orders!$B$2:$B$8001,A323,Orders!$E$2:$E$8001,"Delivered")+SUMIFS(Orders!$H$2:$H$8001,Orders!$B$2:$B$8001,A323,Orders!$E$2:$E$8001,"Returned")</f>
        <v>17286.64</v>
      </c>
      <c r="E323" s="1" t="str">
        <f aca="false">IFERROR(maxifs(Orders!$C$2:$C$8001,Orders!$B$2:$B$8001,A323),"")</f>
        <v/>
      </c>
      <c r="F323" s="9" t="str">
        <f aca="false">IF(E323="","",MAX(Orders!$C$2:$C$8001)-E323)</f>
        <v/>
      </c>
      <c r="G323" s="1" t="n">
        <f aca="false">IFERROR(CEILING(percentrank.inc($C$5:$C$604,C323)*4,1),1)</f>
        <v>1</v>
      </c>
      <c r="H323" s="1" t="n">
        <f aca="false">IFERROR(CEILING(percentrank.inc($D$5:$D$604,D323)*4,1),1)</f>
        <v>1</v>
      </c>
      <c r="I323" s="1" t="n">
        <f aca="false">IF(F323="",1,IFERROR(5-CEILING(percentrank.inc($F$5:$F$604,F323)*4,1),1))</f>
        <v>1</v>
      </c>
      <c r="J323" s="1" t="str">
        <f aca="false">IF(AND(I323&gt;=3,G323&gt;=3,H323&gt;=3),"Champions",IF(AND(I323&gt;=3,G323&lt;=2),"New / Promising",IF(AND(I323&lt;=2,G323&gt;=3,H323&gt;=3),"At Risk (High Value)",IF(AND(I323&lt;=2,G323&lt;=2),"Lost / Dormant","Regular"))))</f>
        <v>Lost / Dormant</v>
      </c>
    </row>
    <row r="324" customFormat="false" ht="15" hidden="false" customHeight="true" outlineLevel="0" collapsed="false">
      <c r="A324" s="1" t="str">
        <f aca="false">Customers!A321</f>
        <v>CUST00320</v>
      </c>
      <c r="B324" s="1" t="str">
        <f aca="false">Customers!B321&amp;" "&amp;Customers!C321</f>
        <v>Ethan White</v>
      </c>
      <c r="C324" s="1" t="n">
        <f aca="false">COUNTIFS(Orders!$B$2:$B$8001,A324,Orders!$E$2:$E$8001,"Delivered")+COUNTIFS(Orders!$B$2:$B$8001,A324,Orders!$E$2:$E$8001,"Returned")</f>
        <v>4</v>
      </c>
      <c r="D324" s="9" t="n">
        <f aca="false">SUMIFS(Orders!$H$2:$H$8001,Orders!$B$2:$B$8001,A324,Orders!$E$2:$E$8001,"Delivered")+SUMIFS(Orders!$H$2:$H$8001,Orders!$B$2:$B$8001,A324,Orders!$E$2:$E$8001,"Returned")</f>
        <v>13611.93</v>
      </c>
      <c r="E324" s="1" t="str">
        <f aca="false">IFERROR(maxifs(Orders!$C$2:$C$8001,Orders!$B$2:$B$8001,A324),"")</f>
        <v/>
      </c>
      <c r="F324" s="9" t="str">
        <f aca="false">IF(E324="","",MAX(Orders!$C$2:$C$8001)-E324)</f>
        <v/>
      </c>
      <c r="G324" s="1" t="n">
        <f aca="false">IFERROR(CEILING(percentrank.inc($C$5:$C$604,C324)*4,1),1)</f>
        <v>1</v>
      </c>
      <c r="H324" s="1" t="n">
        <f aca="false">IFERROR(CEILING(percentrank.inc($D$5:$D$604,D324)*4,1),1)</f>
        <v>1</v>
      </c>
      <c r="I324" s="1" t="n">
        <f aca="false">IF(F324="",1,IFERROR(5-CEILING(percentrank.inc($F$5:$F$604,F324)*4,1),1))</f>
        <v>1</v>
      </c>
      <c r="J324" s="1" t="str">
        <f aca="false">IF(AND(I324&gt;=3,G324&gt;=3,H324&gt;=3),"Champions",IF(AND(I324&gt;=3,G324&lt;=2),"New / Promising",IF(AND(I324&lt;=2,G324&gt;=3,H324&gt;=3),"At Risk (High Value)",IF(AND(I324&lt;=2,G324&lt;=2),"Lost / Dormant","Regular"))))</f>
        <v>Lost / Dormant</v>
      </c>
    </row>
    <row r="325" customFormat="false" ht="15" hidden="false" customHeight="true" outlineLevel="0" collapsed="false">
      <c r="A325" s="1" t="str">
        <f aca="false">Customers!A322</f>
        <v>CUST00321</v>
      </c>
      <c r="B325" s="1" t="str">
        <f aca="false">Customers!B322&amp;" "&amp;Customers!C322</f>
        <v>Susan Anderson</v>
      </c>
      <c r="C325" s="1" t="n">
        <f aca="false">COUNTIFS(Orders!$B$2:$B$8001,A325,Orders!$E$2:$E$8001,"Delivered")+COUNTIFS(Orders!$B$2:$B$8001,A325,Orders!$E$2:$E$8001,"Returned")</f>
        <v>7</v>
      </c>
      <c r="D325" s="9" t="n">
        <f aca="false">SUMIFS(Orders!$H$2:$H$8001,Orders!$B$2:$B$8001,A325,Orders!$E$2:$E$8001,"Delivered")+SUMIFS(Orders!$H$2:$H$8001,Orders!$B$2:$B$8001,A325,Orders!$E$2:$E$8001,"Returned")</f>
        <v>60521.86</v>
      </c>
      <c r="E325" s="1" t="str">
        <f aca="false">IFERROR(maxifs(Orders!$C$2:$C$8001,Orders!$B$2:$B$8001,A325),"")</f>
        <v/>
      </c>
      <c r="F325" s="9" t="str">
        <f aca="false">IF(E325="","",MAX(Orders!$C$2:$C$8001)-E325)</f>
        <v/>
      </c>
      <c r="G325" s="1" t="n">
        <f aca="false">IFERROR(CEILING(percentrank.inc($C$5:$C$604,C325)*4,1),1)</f>
        <v>1</v>
      </c>
      <c r="H325" s="1" t="n">
        <f aca="false">IFERROR(CEILING(percentrank.inc($D$5:$D$604,D325)*4,1),1)</f>
        <v>1</v>
      </c>
      <c r="I325" s="1" t="n">
        <f aca="false">IF(F325="",1,IFERROR(5-CEILING(percentrank.inc($F$5:$F$604,F325)*4,1),1))</f>
        <v>1</v>
      </c>
      <c r="J325" s="1" t="str">
        <f aca="false">IF(AND(I325&gt;=3,G325&gt;=3,H325&gt;=3),"Champions",IF(AND(I325&gt;=3,G325&lt;=2),"New / Promising",IF(AND(I325&lt;=2,G325&gt;=3,H325&gt;=3),"At Risk (High Value)",IF(AND(I325&lt;=2,G325&lt;=2),"Lost / Dormant","Regular"))))</f>
        <v>Lost / Dormant</v>
      </c>
    </row>
    <row r="326" customFormat="false" ht="15" hidden="false" customHeight="true" outlineLevel="0" collapsed="false">
      <c r="A326" s="1" t="str">
        <f aca="false">Customers!A323</f>
        <v>CUST00322</v>
      </c>
      <c r="B326" s="1" t="str">
        <f aca="false">Customers!B323&amp;" "&amp;Customers!C323</f>
        <v>Wei Miller</v>
      </c>
      <c r="C326" s="1" t="n">
        <f aca="false">COUNTIFS(Orders!$B$2:$B$8001,A326,Orders!$E$2:$E$8001,"Delivered")+COUNTIFS(Orders!$B$2:$B$8001,A326,Orders!$E$2:$E$8001,"Returned")</f>
        <v>0</v>
      </c>
      <c r="D326" s="9" t="n">
        <f aca="false">SUMIFS(Orders!$H$2:$H$8001,Orders!$B$2:$B$8001,A326,Orders!$E$2:$E$8001,"Delivered")+SUMIFS(Orders!$H$2:$H$8001,Orders!$B$2:$B$8001,A326,Orders!$E$2:$E$8001,"Returned")</f>
        <v>0</v>
      </c>
      <c r="E326" s="1" t="str">
        <f aca="false">IFERROR(maxifs(Orders!$C$2:$C$8001,Orders!$B$2:$B$8001,A326),"")</f>
        <v/>
      </c>
      <c r="F326" s="9" t="str">
        <f aca="false">IF(E326="","",MAX(Orders!$C$2:$C$8001)-E326)</f>
        <v/>
      </c>
      <c r="G326" s="1" t="n">
        <f aca="false">IFERROR(CEILING(percentrank.inc($C$5:$C$604,C326)*4,1),1)</f>
        <v>1</v>
      </c>
      <c r="H326" s="1" t="n">
        <f aca="false">IFERROR(CEILING(percentrank.inc($D$5:$D$604,D326)*4,1),1)</f>
        <v>1</v>
      </c>
      <c r="I326" s="1" t="n">
        <f aca="false">IF(F326="",1,IFERROR(5-CEILING(percentrank.inc($F$5:$F$604,F326)*4,1),1))</f>
        <v>1</v>
      </c>
      <c r="J326" s="1" t="str">
        <f aca="false">IF(AND(I326&gt;=3,G326&gt;=3,H326&gt;=3),"Champions",IF(AND(I326&gt;=3,G326&lt;=2),"New / Promising",IF(AND(I326&lt;=2,G326&gt;=3,H326&gt;=3),"At Risk (High Value)",IF(AND(I326&lt;=2,G326&lt;=2),"Lost / Dormant","Regular"))))</f>
        <v>Lost / Dormant</v>
      </c>
    </row>
    <row r="327" customFormat="false" ht="15" hidden="false" customHeight="true" outlineLevel="0" collapsed="false">
      <c r="A327" s="1" t="str">
        <f aca="false">Customers!A324</f>
        <v>CUST00323</v>
      </c>
      <c r="B327" s="1" t="str">
        <f aca="false">Customers!B324&amp;" "&amp;Customers!C324</f>
        <v>Siya Jones</v>
      </c>
      <c r="C327" s="1" t="n">
        <f aca="false">COUNTIFS(Orders!$B$2:$B$8001,A327,Orders!$E$2:$E$8001,"Delivered")+COUNTIFS(Orders!$B$2:$B$8001,A327,Orders!$E$2:$E$8001,"Returned")</f>
        <v>17</v>
      </c>
      <c r="D327" s="9" t="n">
        <f aca="false">SUMIFS(Orders!$H$2:$H$8001,Orders!$B$2:$B$8001,A327,Orders!$E$2:$E$8001,"Delivered")+SUMIFS(Orders!$H$2:$H$8001,Orders!$B$2:$B$8001,A327,Orders!$E$2:$E$8001,"Returned")</f>
        <v>140429.04</v>
      </c>
      <c r="E327" s="1" t="str">
        <f aca="false">IFERROR(maxifs(Orders!$C$2:$C$8001,Orders!$B$2:$B$8001,A327),"")</f>
        <v/>
      </c>
      <c r="F327" s="9" t="str">
        <f aca="false">IF(E327="","",MAX(Orders!$C$2:$C$8001)-E327)</f>
        <v/>
      </c>
      <c r="G327" s="1" t="n">
        <f aca="false">IFERROR(CEILING(percentrank.inc($C$5:$C$604,C327)*4,1),1)</f>
        <v>1</v>
      </c>
      <c r="H327" s="1" t="n">
        <f aca="false">IFERROR(CEILING(percentrank.inc($D$5:$D$604,D327)*4,1),1)</f>
        <v>1</v>
      </c>
      <c r="I327" s="1" t="n">
        <f aca="false">IF(F327="",1,IFERROR(5-CEILING(percentrank.inc($F$5:$F$604,F327)*4,1),1))</f>
        <v>1</v>
      </c>
      <c r="J327" s="1" t="str">
        <f aca="false">IF(AND(I327&gt;=3,G327&gt;=3,H327&gt;=3),"Champions",IF(AND(I327&gt;=3,G327&lt;=2),"New / Promising",IF(AND(I327&lt;=2,G327&gt;=3,H327&gt;=3),"At Risk (High Value)",IF(AND(I327&lt;=2,G327&lt;=2),"Lost / Dormant","Regular"))))</f>
        <v>Lost / Dormant</v>
      </c>
    </row>
    <row r="328" customFormat="false" ht="15" hidden="false" customHeight="true" outlineLevel="0" collapsed="false">
      <c r="A328" s="1" t="str">
        <f aca="false">Customers!A325</f>
        <v>CUST00324</v>
      </c>
      <c r="B328" s="1" t="str">
        <f aca="false">Customers!B325&amp;" "&amp;Customers!C325</f>
        <v>James White</v>
      </c>
      <c r="C328" s="1" t="n">
        <f aca="false">COUNTIFS(Orders!$B$2:$B$8001,A328,Orders!$E$2:$E$8001,"Delivered")+COUNTIFS(Orders!$B$2:$B$8001,A328,Orders!$E$2:$E$8001,"Returned")</f>
        <v>8</v>
      </c>
      <c r="D328" s="9" t="n">
        <f aca="false">SUMIFS(Orders!$H$2:$H$8001,Orders!$B$2:$B$8001,A328,Orders!$E$2:$E$8001,"Delivered")+SUMIFS(Orders!$H$2:$H$8001,Orders!$B$2:$B$8001,A328,Orders!$E$2:$E$8001,"Returned")</f>
        <v>38735</v>
      </c>
      <c r="E328" s="1" t="str">
        <f aca="false">IFERROR(maxifs(Orders!$C$2:$C$8001,Orders!$B$2:$B$8001,A328),"")</f>
        <v/>
      </c>
      <c r="F328" s="9" t="str">
        <f aca="false">IF(E328="","",MAX(Orders!$C$2:$C$8001)-E328)</f>
        <v/>
      </c>
      <c r="G328" s="1" t="n">
        <f aca="false">IFERROR(CEILING(percentrank.inc($C$5:$C$604,C328)*4,1),1)</f>
        <v>1</v>
      </c>
      <c r="H328" s="1" t="n">
        <f aca="false">IFERROR(CEILING(percentrank.inc($D$5:$D$604,D328)*4,1),1)</f>
        <v>1</v>
      </c>
      <c r="I328" s="1" t="n">
        <f aca="false">IF(F328="",1,IFERROR(5-CEILING(percentrank.inc($F$5:$F$604,F328)*4,1),1))</f>
        <v>1</v>
      </c>
      <c r="J328" s="1" t="str">
        <f aca="false">IF(AND(I328&gt;=3,G328&gt;=3,H328&gt;=3),"Champions",IF(AND(I328&gt;=3,G328&lt;=2),"New / Promising",IF(AND(I328&lt;=2,G328&gt;=3,H328&gt;=3),"At Risk (High Value)",IF(AND(I328&lt;=2,G328&lt;=2),"Lost / Dormant","Regular"))))</f>
        <v>Lost / Dormant</v>
      </c>
    </row>
    <row r="329" customFormat="false" ht="15" hidden="false" customHeight="true" outlineLevel="0" collapsed="false">
      <c r="A329" s="1" t="str">
        <f aca="false">Customers!A326</f>
        <v>CUST00325</v>
      </c>
      <c r="B329" s="1" t="str">
        <f aca="false">Customers!B326&amp;" "&amp;Customers!C326</f>
        <v>William Jackson</v>
      </c>
      <c r="C329" s="1" t="n">
        <f aca="false">COUNTIFS(Orders!$B$2:$B$8001,A329,Orders!$E$2:$E$8001,"Delivered")+COUNTIFS(Orders!$B$2:$B$8001,A329,Orders!$E$2:$E$8001,"Returned")</f>
        <v>3</v>
      </c>
      <c r="D329" s="9" t="n">
        <f aca="false">SUMIFS(Orders!$H$2:$H$8001,Orders!$B$2:$B$8001,A329,Orders!$E$2:$E$8001,"Delivered")+SUMIFS(Orders!$H$2:$H$8001,Orders!$B$2:$B$8001,A329,Orders!$E$2:$E$8001,"Returned")</f>
        <v>8513.03</v>
      </c>
      <c r="E329" s="1" t="str">
        <f aca="false">IFERROR(maxifs(Orders!$C$2:$C$8001,Orders!$B$2:$B$8001,A329),"")</f>
        <v/>
      </c>
      <c r="F329" s="9" t="str">
        <f aca="false">IF(E329="","",MAX(Orders!$C$2:$C$8001)-E329)</f>
        <v/>
      </c>
      <c r="G329" s="1" t="n">
        <f aca="false">IFERROR(CEILING(percentrank.inc($C$5:$C$604,C329)*4,1),1)</f>
        <v>1</v>
      </c>
      <c r="H329" s="1" t="n">
        <f aca="false">IFERROR(CEILING(percentrank.inc($D$5:$D$604,D329)*4,1),1)</f>
        <v>1</v>
      </c>
      <c r="I329" s="1" t="n">
        <f aca="false">IF(F329="",1,IFERROR(5-CEILING(percentrank.inc($F$5:$F$604,F329)*4,1),1))</f>
        <v>1</v>
      </c>
      <c r="J329" s="1" t="str">
        <f aca="false">IF(AND(I329&gt;=3,G329&gt;=3,H329&gt;=3),"Champions",IF(AND(I329&gt;=3,G329&lt;=2),"New / Promising",IF(AND(I329&lt;=2,G329&gt;=3,H329&gt;=3),"At Risk (High Value)",IF(AND(I329&lt;=2,G329&lt;=2),"Lost / Dormant","Regular"))))</f>
        <v>Lost / Dormant</v>
      </c>
    </row>
    <row r="330" customFormat="false" ht="15" hidden="false" customHeight="true" outlineLevel="0" collapsed="false">
      <c r="A330" s="1" t="str">
        <f aca="false">Customers!A327</f>
        <v>CUST00326</v>
      </c>
      <c r="B330" s="1" t="str">
        <f aca="false">Customers!B327&amp;" "&amp;Customers!C327</f>
        <v>Sai Taylor</v>
      </c>
      <c r="C330" s="1" t="n">
        <f aca="false">COUNTIFS(Orders!$B$2:$B$8001,A330,Orders!$E$2:$E$8001,"Delivered")+COUNTIFS(Orders!$B$2:$B$8001,A330,Orders!$E$2:$E$8001,"Returned")</f>
        <v>39</v>
      </c>
      <c r="D330" s="9" t="n">
        <f aca="false">SUMIFS(Orders!$H$2:$H$8001,Orders!$B$2:$B$8001,A330,Orders!$E$2:$E$8001,"Delivered")+SUMIFS(Orders!$H$2:$H$8001,Orders!$B$2:$B$8001,A330,Orders!$E$2:$E$8001,"Returned")</f>
        <v>197485.63</v>
      </c>
      <c r="E330" s="1" t="str">
        <f aca="false">IFERROR(maxifs(Orders!$C$2:$C$8001,Orders!$B$2:$B$8001,A330),"")</f>
        <v/>
      </c>
      <c r="F330" s="9" t="str">
        <f aca="false">IF(E330="","",MAX(Orders!$C$2:$C$8001)-E330)</f>
        <v/>
      </c>
      <c r="G330" s="1" t="n">
        <f aca="false">IFERROR(CEILING(percentrank.inc($C$5:$C$604,C330)*4,1),1)</f>
        <v>1</v>
      </c>
      <c r="H330" s="1" t="n">
        <f aca="false">IFERROR(CEILING(percentrank.inc($D$5:$D$604,D330)*4,1),1)</f>
        <v>1</v>
      </c>
      <c r="I330" s="1" t="n">
        <f aca="false">IF(F330="",1,IFERROR(5-CEILING(percentrank.inc($F$5:$F$604,F330)*4,1),1))</f>
        <v>1</v>
      </c>
      <c r="J330" s="1" t="str">
        <f aca="false">IF(AND(I330&gt;=3,G330&gt;=3,H330&gt;=3),"Champions",IF(AND(I330&gt;=3,G330&lt;=2),"New / Promising",IF(AND(I330&lt;=2,G330&gt;=3,H330&gt;=3),"At Risk (High Value)",IF(AND(I330&lt;=2,G330&lt;=2),"Lost / Dormant","Regular"))))</f>
        <v>Lost / Dormant</v>
      </c>
    </row>
    <row r="331" customFormat="false" ht="15" hidden="false" customHeight="true" outlineLevel="0" collapsed="false">
      <c r="A331" s="1" t="str">
        <f aca="false">Customers!A328</f>
        <v>CUST00327</v>
      </c>
      <c r="B331" s="1" t="str">
        <f aca="false">Customers!B328&amp;" "&amp;Customers!C328</f>
        <v>Susan Davis</v>
      </c>
      <c r="C331" s="1" t="n">
        <f aca="false">COUNTIFS(Orders!$B$2:$B$8001,A331,Orders!$E$2:$E$8001,"Delivered")+COUNTIFS(Orders!$B$2:$B$8001,A331,Orders!$E$2:$E$8001,"Returned")</f>
        <v>18</v>
      </c>
      <c r="D331" s="9" t="n">
        <f aca="false">SUMIFS(Orders!$H$2:$H$8001,Orders!$B$2:$B$8001,A331,Orders!$E$2:$E$8001,"Delivered")+SUMIFS(Orders!$H$2:$H$8001,Orders!$B$2:$B$8001,A331,Orders!$E$2:$E$8001,"Returned")</f>
        <v>89156.53</v>
      </c>
      <c r="E331" s="1" t="str">
        <f aca="false">IFERROR(maxifs(Orders!$C$2:$C$8001,Orders!$B$2:$B$8001,A331),"")</f>
        <v/>
      </c>
      <c r="F331" s="9" t="str">
        <f aca="false">IF(E331="","",MAX(Orders!$C$2:$C$8001)-E331)</f>
        <v/>
      </c>
      <c r="G331" s="1" t="n">
        <f aca="false">IFERROR(CEILING(percentrank.inc($C$5:$C$604,C331)*4,1),1)</f>
        <v>1</v>
      </c>
      <c r="H331" s="1" t="n">
        <f aca="false">IFERROR(CEILING(percentrank.inc($D$5:$D$604,D331)*4,1),1)</f>
        <v>1</v>
      </c>
      <c r="I331" s="1" t="n">
        <f aca="false">IF(F331="",1,IFERROR(5-CEILING(percentrank.inc($F$5:$F$604,F331)*4,1),1))</f>
        <v>1</v>
      </c>
      <c r="J331" s="1" t="str">
        <f aca="false">IF(AND(I331&gt;=3,G331&gt;=3,H331&gt;=3),"Champions",IF(AND(I331&gt;=3,G331&lt;=2),"New / Promising",IF(AND(I331&lt;=2,G331&gt;=3,H331&gt;=3),"At Risk (High Value)",IF(AND(I331&lt;=2,G331&lt;=2),"Lost / Dormant","Regular"))))</f>
        <v>Lost / Dormant</v>
      </c>
    </row>
    <row r="332" customFormat="false" ht="15" hidden="false" customHeight="true" outlineLevel="0" collapsed="false">
      <c r="A332" s="1" t="str">
        <f aca="false">Customers!A329</f>
        <v>CUST00328</v>
      </c>
      <c r="B332" s="1" t="str">
        <f aca="false">Customers!B329&amp;" "&amp;Customers!C329</f>
        <v>Myra Garcia</v>
      </c>
      <c r="C332" s="1" t="n">
        <f aca="false">COUNTIFS(Orders!$B$2:$B$8001,A332,Orders!$E$2:$E$8001,"Delivered")+COUNTIFS(Orders!$B$2:$B$8001,A332,Orders!$E$2:$E$8001,"Returned")</f>
        <v>29</v>
      </c>
      <c r="D332" s="9" t="n">
        <f aca="false">SUMIFS(Orders!$H$2:$H$8001,Orders!$B$2:$B$8001,A332,Orders!$E$2:$E$8001,"Delivered")+SUMIFS(Orders!$H$2:$H$8001,Orders!$B$2:$B$8001,A332,Orders!$E$2:$E$8001,"Returned")</f>
        <v>189691.8</v>
      </c>
      <c r="E332" s="1" t="str">
        <f aca="false">IFERROR(maxifs(Orders!$C$2:$C$8001,Orders!$B$2:$B$8001,A332),"")</f>
        <v/>
      </c>
      <c r="F332" s="9" t="str">
        <f aca="false">IF(E332="","",MAX(Orders!$C$2:$C$8001)-E332)</f>
        <v/>
      </c>
      <c r="G332" s="1" t="n">
        <f aca="false">IFERROR(CEILING(percentrank.inc($C$5:$C$604,C332)*4,1),1)</f>
        <v>1</v>
      </c>
      <c r="H332" s="1" t="n">
        <f aca="false">IFERROR(CEILING(percentrank.inc($D$5:$D$604,D332)*4,1),1)</f>
        <v>1</v>
      </c>
      <c r="I332" s="1" t="n">
        <f aca="false">IF(F332="",1,IFERROR(5-CEILING(percentrank.inc($F$5:$F$604,F332)*4,1),1))</f>
        <v>1</v>
      </c>
      <c r="J332" s="1" t="str">
        <f aca="false">IF(AND(I332&gt;=3,G332&gt;=3,H332&gt;=3),"Champions",IF(AND(I332&gt;=3,G332&lt;=2),"New / Promising",IF(AND(I332&lt;=2,G332&gt;=3,H332&gt;=3),"At Risk (High Value)",IF(AND(I332&lt;=2,G332&lt;=2),"Lost / Dormant","Regular"))))</f>
        <v>Lost / Dormant</v>
      </c>
    </row>
    <row r="333" customFormat="false" ht="15" hidden="false" customHeight="true" outlineLevel="0" collapsed="false">
      <c r="A333" s="1" t="str">
        <f aca="false">Customers!A330</f>
        <v>CUST00329</v>
      </c>
      <c r="B333" s="1" t="str">
        <f aca="false">Customers!B330&amp;" "&amp;Customers!C330</f>
        <v>John White</v>
      </c>
      <c r="C333" s="1" t="n">
        <f aca="false">COUNTIFS(Orders!$B$2:$B$8001,A333,Orders!$E$2:$E$8001,"Delivered")+COUNTIFS(Orders!$B$2:$B$8001,A333,Orders!$E$2:$E$8001,"Returned")</f>
        <v>91</v>
      </c>
      <c r="D333" s="9" t="n">
        <f aca="false">SUMIFS(Orders!$H$2:$H$8001,Orders!$B$2:$B$8001,A333,Orders!$E$2:$E$8001,"Delivered")+SUMIFS(Orders!$H$2:$H$8001,Orders!$B$2:$B$8001,A333,Orders!$E$2:$E$8001,"Returned")</f>
        <v>586715.57</v>
      </c>
      <c r="E333" s="1" t="str">
        <f aca="false">IFERROR(maxifs(Orders!$C$2:$C$8001,Orders!$B$2:$B$8001,A333),"")</f>
        <v/>
      </c>
      <c r="F333" s="9" t="str">
        <f aca="false">IF(E333="","",MAX(Orders!$C$2:$C$8001)-E333)</f>
        <v/>
      </c>
      <c r="G333" s="1" t="n">
        <f aca="false">IFERROR(CEILING(percentrank.inc($C$5:$C$604,C333)*4,1),1)</f>
        <v>1</v>
      </c>
      <c r="H333" s="1" t="n">
        <f aca="false">IFERROR(CEILING(percentrank.inc($D$5:$D$604,D333)*4,1),1)</f>
        <v>1</v>
      </c>
      <c r="I333" s="1" t="n">
        <f aca="false">IF(F333="",1,IFERROR(5-CEILING(percentrank.inc($F$5:$F$604,F333)*4,1),1))</f>
        <v>1</v>
      </c>
      <c r="J333" s="1" t="str">
        <f aca="false">IF(AND(I333&gt;=3,G333&gt;=3,H333&gt;=3),"Champions",IF(AND(I333&gt;=3,G333&lt;=2),"New / Promising",IF(AND(I333&lt;=2,G333&gt;=3,H333&gt;=3),"At Risk (High Value)",IF(AND(I333&lt;=2,G333&lt;=2),"Lost / Dormant","Regular"))))</f>
        <v>Lost / Dormant</v>
      </c>
    </row>
    <row r="334" customFormat="false" ht="15" hidden="false" customHeight="true" outlineLevel="0" collapsed="false">
      <c r="A334" s="1" t="str">
        <f aca="false">Customers!A331</f>
        <v>CUST00330</v>
      </c>
      <c r="B334" s="1" t="str">
        <f aca="false">Customers!B331&amp;" "&amp;Customers!C331</f>
        <v>Ananya Martin</v>
      </c>
      <c r="C334" s="1" t="n">
        <f aca="false">COUNTIFS(Orders!$B$2:$B$8001,A334,Orders!$E$2:$E$8001,"Delivered")+COUNTIFS(Orders!$B$2:$B$8001,A334,Orders!$E$2:$E$8001,"Returned")</f>
        <v>0</v>
      </c>
      <c r="D334" s="9" t="n">
        <f aca="false">SUMIFS(Orders!$H$2:$H$8001,Orders!$B$2:$B$8001,A334,Orders!$E$2:$E$8001,"Delivered")+SUMIFS(Orders!$H$2:$H$8001,Orders!$B$2:$B$8001,A334,Orders!$E$2:$E$8001,"Returned")</f>
        <v>0</v>
      </c>
      <c r="E334" s="1" t="str">
        <f aca="false">IFERROR(maxifs(Orders!$C$2:$C$8001,Orders!$B$2:$B$8001,A334),"")</f>
        <v/>
      </c>
      <c r="F334" s="9" t="str">
        <f aca="false">IF(E334="","",MAX(Orders!$C$2:$C$8001)-E334)</f>
        <v/>
      </c>
      <c r="G334" s="1" t="n">
        <f aca="false">IFERROR(CEILING(percentrank.inc($C$5:$C$604,C334)*4,1),1)</f>
        <v>1</v>
      </c>
      <c r="H334" s="1" t="n">
        <f aca="false">IFERROR(CEILING(percentrank.inc($D$5:$D$604,D334)*4,1),1)</f>
        <v>1</v>
      </c>
      <c r="I334" s="1" t="n">
        <f aca="false">IF(F334="",1,IFERROR(5-CEILING(percentrank.inc($F$5:$F$604,F334)*4,1),1))</f>
        <v>1</v>
      </c>
      <c r="J334" s="1" t="str">
        <f aca="false">IF(AND(I334&gt;=3,G334&gt;=3,H334&gt;=3),"Champions",IF(AND(I334&gt;=3,G334&lt;=2),"New / Promising",IF(AND(I334&lt;=2,G334&gt;=3,H334&gt;=3),"At Risk (High Value)",IF(AND(I334&lt;=2,G334&lt;=2),"Lost / Dormant","Regular"))))</f>
        <v>Lost / Dormant</v>
      </c>
    </row>
    <row r="335" customFormat="false" ht="15" hidden="false" customHeight="true" outlineLevel="0" collapsed="false">
      <c r="A335" s="1" t="str">
        <f aca="false">Customers!A332</f>
        <v>CUST00331</v>
      </c>
      <c r="B335" s="1" t="str">
        <f aca="false">Customers!B332&amp;" "&amp;Customers!C332</f>
        <v>Riya Wilson</v>
      </c>
      <c r="C335" s="1" t="n">
        <f aca="false">COUNTIFS(Orders!$B$2:$B$8001,A335,Orders!$E$2:$E$8001,"Delivered")+COUNTIFS(Orders!$B$2:$B$8001,A335,Orders!$E$2:$E$8001,"Returned")</f>
        <v>10</v>
      </c>
      <c r="D335" s="9" t="n">
        <f aca="false">SUMIFS(Orders!$H$2:$H$8001,Orders!$B$2:$B$8001,A335,Orders!$E$2:$E$8001,"Delivered")+SUMIFS(Orders!$H$2:$H$8001,Orders!$B$2:$B$8001,A335,Orders!$E$2:$E$8001,"Returned")</f>
        <v>34979.36</v>
      </c>
      <c r="E335" s="1" t="str">
        <f aca="false">IFERROR(maxifs(Orders!$C$2:$C$8001,Orders!$B$2:$B$8001,A335),"")</f>
        <v/>
      </c>
      <c r="F335" s="9" t="str">
        <f aca="false">IF(E335="","",MAX(Orders!$C$2:$C$8001)-E335)</f>
        <v/>
      </c>
      <c r="G335" s="1" t="n">
        <f aca="false">IFERROR(CEILING(percentrank.inc($C$5:$C$604,C335)*4,1),1)</f>
        <v>1</v>
      </c>
      <c r="H335" s="1" t="n">
        <f aca="false">IFERROR(CEILING(percentrank.inc($D$5:$D$604,D335)*4,1),1)</f>
        <v>1</v>
      </c>
      <c r="I335" s="1" t="n">
        <f aca="false">IF(F335="",1,IFERROR(5-CEILING(percentrank.inc($F$5:$F$604,F335)*4,1),1))</f>
        <v>1</v>
      </c>
      <c r="J335" s="1" t="str">
        <f aca="false">IF(AND(I335&gt;=3,G335&gt;=3,H335&gt;=3),"Champions",IF(AND(I335&gt;=3,G335&lt;=2),"New / Promising",IF(AND(I335&lt;=2,G335&gt;=3,H335&gt;=3),"At Risk (High Value)",IF(AND(I335&lt;=2,G335&lt;=2),"Lost / Dormant","Regular"))))</f>
        <v>Lost / Dormant</v>
      </c>
    </row>
    <row r="336" customFormat="false" ht="15" hidden="false" customHeight="true" outlineLevel="0" collapsed="false">
      <c r="A336" s="1" t="str">
        <f aca="false">Customers!A333</f>
        <v>CUST00332</v>
      </c>
      <c r="B336" s="1" t="str">
        <f aca="false">Customers!B333&amp;" "&amp;Customers!C333</f>
        <v>Kiara Ramirez</v>
      </c>
      <c r="C336" s="1" t="n">
        <f aca="false">COUNTIFS(Orders!$B$2:$B$8001,A336,Orders!$E$2:$E$8001,"Delivered")+COUNTIFS(Orders!$B$2:$B$8001,A336,Orders!$E$2:$E$8001,"Returned")</f>
        <v>18</v>
      </c>
      <c r="D336" s="9" t="n">
        <f aca="false">SUMIFS(Orders!$H$2:$H$8001,Orders!$B$2:$B$8001,A336,Orders!$E$2:$E$8001,"Delivered")+SUMIFS(Orders!$H$2:$H$8001,Orders!$B$2:$B$8001,A336,Orders!$E$2:$E$8001,"Returned")</f>
        <v>82667.97</v>
      </c>
      <c r="E336" s="1" t="str">
        <f aca="false">IFERROR(maxifs(Orders!$C$2:$C$8001,Orders!$B$2:$B$8001,A336),"")</f>
        <v/>
      </c>
      <c r="F336" s="9" t="str">
        <f aca="false">IF(E336="","",MAX(Orders!$C$2:$C$8001)-E336)</f>
        <v/>
      </c>
      <c r="G336" s="1" t="n">
        <f aca="false">IFERROR(CEILING(percentrank.inc($C$5:$C$604,C336)*4,1),1)</f>
        <v>1</v>
      </c>
      <c r="H336" s="1" t="n">
        <f aca="false">IFERROR(CEILING(percentrank.inc($D$5:$D$604,D336)*4,1),1)</f>
        <v>1</v>
      </c>
      <c r="I336" s="1" t="n">
        <f aca="false">IF(F336="",1,IFERROR(5-CEILING(percentrank.inc($F$5:$F$604,F336)*4,1),1))</f>
        <v>1</v>
      </c>
      <c r="J336" s="1" t="str">
        <f aca="false">IF(AND(I336&gt;=3,G336&gt;=3,H336&gt;=3),"Champions",IF(AND(I336&gt;=3,G336&lt;=2),"New / Promising",IF(AND(I336&lt;=2,G336&gt;=3,H336&gt;=3),"At Risk (High Value)",IF(AND(I336&lt;=2,G336&lt;=2),"Lost / Dormant","Regular"))))</f>
        <v>Lost / Dormant</v>
      </c>
    </row>
    <row r="337" customFormat="false" ht="15" hidden="false" customHeight="true" outlineLevel="0" collapsed="false">
      <c r="A337" s="1" t="str">
        <f aca="false">Customers!A334</f>
        <v>CUST00333</v>
      </c>
      <c r="B337" s="1" t="str">
        <f aca="false">Customers!B334&amp;" "&amp;Customers!C334</f>
        <v>Yuki Johnson</v>
      </c>
      <c r="C337" s="1" t="n">
        <f aca="false">COUNTIFS(Orders!$B$2:$B$8001,A337,Orders!$E$2:$E$8001,"Delivered")+COUNTIFS(Orders!$B$2:$B$8001,A337,Orders!$E$2:$E$8001,"Returned")</f>
        <v>12</v>
      </c>
      <c r="D337" s="9" t="n">
        <f aca="false">SUMIFS(Orders!$H$2:$H$8001,Orders!$B$2:$B$8001,A337,Orders!$E$2:$E$8001,"Delivered")+SUMIFS(Orders!$H$2:$H$8001,Orders!$B$2:$B$8001,A337,Orders!$E$2:$E$8001,"Returned")</f>
        <v>40387.77</v>
      </c>
      <c r="E337" s="1" t="str">
        <f aca="false">IFERROR(maxifs(Orders!$C$2:$C$8001,Orders!$B$2:$B$8001,A337),"")</f>
        <v/>
      </c>
      <c r="F337" s="9" t="str">
        <f aca="false">IF(E337="","",MAX(Orders!$C$2:$C$8001)-E337)</f>
        <v/>
      </c>
      <c r="G337" s="1" t="n">
        <f aca="false">IFERROR(CEILING(percentrank.inc($C$5:$C$604,C337)*4,1),1)</f>
        <v>1</v>
      </c>
      <c r="H337" s="1" t="n">
        <f aca="false">IFERROR(CEILING(percentrank.inc($D$5:$D$604,D337)*4,1),1)</f>
        <v>1</v>
      </c>
      <c r="I337" s="1" t="n">
        <f aca="false">IF(F337="",1,IFERROR(5-CEILING(percentrank.inc($F$5:$F$604,F337)*4,1),1))</f>
        <v>1</v>
      </c>
      <c r="J337" s="1" t="str">
        <f aca="false">IF(AND(I337&gt;=3,G337&gt;=3,H337&gt;=3),"Champions",IF(AND(I337&gt;=3,G337&lt;=2),"New / Promising",IF(AND(I337&lt;=2,G337&gt;=3,H337&gt;=3),"At Risk (High Value)",IF(AND(I337&lt;=2,G337&lt;=2),"Lost / Dormant","Regular"))))</f>
        <v>Lost / Dormant</v>
      </c>
    </row>
    <row r="338" customFormat="false" ht="15" hidden="false" customHeight="true" outlineLevel="0" collapsed="false">
      <c r="A338" s="1" t="str">
        <f aca="false">Customers!A335</f>
        <v>CUST00334</v>
      </c>
      <c r="B338" s="1" t="str">
        <f aca="false">Customers!B335&amp;" "&amp;Customers!C335</f>
        <v>Sofia Rodriguez</v>
      </c>
      <c r="C338" s="1" t="n">
        <f aca="false">COUNTIFS(Orders!$B$2:$B$8001,A338,Orders!$E$2:$E$8001,"Delivered")+COUNTIFS(Orders!$B$2:$B$8001,A338,Orders!$E$2:$E$8001,"Returned")</f>
        <v>6</v>
      </c>
      <c r="D338" s="9" t="n">
        <f aca="false">SUMIFS(Orders!$H$2:$H$8001,Orders!$B$2:$B$8001,A338,Orders!$E$2:$E$8001,"Delivered")+SUMIFS(Orders!$H$2:$H$8001,Orders!$B$2:$B$8001,A338,Orders!$E$2:$E$8001,"Returned")</f>
        <v>35295.36</v>
      </c>
      <c r="E338" s="1" t="str">
        <f aca="false">IFERROR(maxifs(Orders!$C$2:$C$8001,Orders!$B$2:$B$8001,A338),"")</f>
        <v/>
      </c>
      <c r="F338" s="9" t="str">
        <f aca="false">IF(E338="","",MAX(Orders!$C$2:$C$8001)-E338)</f>
        <v/>
      </c>
      <c r="G338" s="1" t="n">
        <f aca="false">IFERROR(CEILING(percentrank.inc($C$5:$C$604,C338)*4,1),1)</f>
        <v>1</v>
      </c>
      <c r="H338" s="1" t="n">
        <f aca="false">IFERROR(CEILING(percentrank.inc($D$5:$D$604,D338)*4,1),1)</f>
        <v>1</v>
      </c>
      <c r="I338" s="1" t="n">
        <f aca="false">IF(F338="",1,IFERROR(5-CEILING(percentrank.inc($F$5:$F$604,F338)*4,1),1))</f>
        <v>1</v>
      </c>
      <c r="J338" s="1" t="str">
        <f aca="false">IF(AND(I338&gt;=3,G338&gt;=3,H338&gt;=3),"Champions",IF(AND(I338&gt;=3,G338&lt;=2),"New / Promising",IF(AND(I338&lt;=2,G338&gt;=3,H338&gt;=3),"At Risk (High Value)",IF(AND(I338&lt;=2,G338&lt;=2),"Lost / Dormant","Regular"))))</f>
        <v>Lost / Dormant</v>
      </c>
    </row>
    <row r="339" customFormat="false" ht="15" hidden="false" customHeight="true" outlineLevel="0" collapsed="false">
      <c r="A339" s="1" t="str">
        <f aca="false">Customers!A336</f>
        <v>CUST00335</v>
      </c>
      <c r="B339" s="1" t="str">
        <f aca="false">Customers!B336&amp;" "&amp;Customers!C336</f>
        <v>John Rodriguez</v>
      </c>
      <c r="C339" s="1" t="n">
        <f aca="false">COUNTIFS(Orders!$B$2:$B$8001,A339,Orders!$E$2:$E$8001,"Delivered")+COUNTIFS(Orders!$B$2:$B$8001,A339,Orders!$E$2:$E$8001,"Returned")</f>
        <v>22</v>
      </c>
      <c r="D339" s="9" t="n">
        <f aca="false">SUMIFS(Orders!$H$2:$H$8001,Orders!$B$2:$B$8001,A339,Orders!$E$2:$E$8001,"Delivered")+SUMIFS(Orders!$H$2:$H$8001,Orders!$B$2:$B$8001,A339,Orders!$E$2:$E$8001,"Returned")</f>
        <v>123425.11</v>
      </c>
      <c r="E339" s="1" t="str">
        <f aca="false">IFERROR(maxifs(Orders!$C$2:$C$8001,Orders!$B$2:$B$8001,A339),"")</f>
        <v/>
      </c>
      <c r="F339" s="9" t="str">
        <f aca="false">IF(E339="","",MAX(Orders!$C$2:$C$8001)-E339)</f>
        <v/>
      </c>
      <c r="G339" s="1" t="n">
        <f aca="false">IFERROR(CEILING(percentrank.inc($C$5:$C$604,C339)*4,1),1)</f>
        <v>1</v>
      </c>
      <c r="H339" s="1" t="n">
        <f aca="false">IFERROR(CEILING(percentrank.inc($D$5:$D$604,D339)*4,1),1)</f>
        <v>1</v>
      </c>
      <c r="I339" s="1" t="n">
        <f aca="false">IF(F339="",1,IFERROR(5-CEILING(percentrank.inc($F$5:$F$604,F339)*4,1),1))</f>
        <v>1</v>
      </c>
      <c r="J339" s="1" t="str">
        <f aca="false">IF(AND(I339&gt;=3,G339&gt;=3,H339&gt;=3),"Champions",IF(AND(I339&gt;=3,G339&lt;=2),"New / Promising",IF(AND(I339&lt;=2,G339&gt;=3,H339&gt;=3),"At Risk (High Value)",IF(AND(I339&lt;=2,G339&lt;=2),"Lost / Dormant","Regular"))))</f>
        <v>Lost / Dormant</v>
      </c>
    </row>
    <row r="340" customFormat="false" ht="15" hidden="false" customHeight="true" outlineLevel="0" collapsed="false">
      <c r="A340" s="1" t="str">
        <f aca="false">Customers!A337</f>
        <v>CUST00336</v>
      </c>
      <c r="B340" s="1" t="str">
        <f aca="false">Customers!B337&amp;" "&amp;Customers!C337</f>
        <v>Patricia Davis</v>
      </c>
      <c r="C340" s="1" t="n">
        <f aca="false">COUNTIFS(Orders!$B$2:$B$8001,A340,Orders!$E$2:$E$8001,"Delivered")+COUNTIFS(Orders!$B$2:$B$8001,A340,Orders!$E$2:$E$8001,"Returned")</f>
        <v>4</v>
      </c>
      <c r="D340" s="9" t="n">
        <f aca="false">SUMIFS(Orders!$H$2:$H$8001,Orders!$B$2:$B$8001,A340,Orders!$E$2:$E$8001,"Delivered")+SUMIFS(Orders!$H$2:$H$8001,Orders!$B$2:$B$8001,A340,Orders!$E$2:$E$8001,"Returned")</f>
        <v>23893.97</v>
      </c>
      <c r="E340" s="1" t="str">
        <f aca="false">IFERROR(maxifs(Orders!$C$2:$C$8001,Orders!$B$2:$B$8001,A340),"")</f>
        <v/>
      </c>
      <c r="F340" s="9" t="str">
        <f aca="false">IF(E340="","",MAX(Orders!$C$2:$C$8001)-E340)</f>
        <v/>
      </c>
      <c r="G340" s="1" t="n">
        <f aca="false">IFERROR(CEILING(percentrank.inc($C$5:$C$604,C340)*4,1),1)</f>
        <v>1</v>
      </c>
      <c r="H340" s="1" t="n">
        <f aca="false">IFERROR(CEILING(percentrank.inc($D$5:$D$604,D340)*4,1),1)</f>
        <v>1</v>
      </c>
      <c r="I340" s="1" t="n">
        <f aca="false">IF(F340="",1,IFERROR(5-CEILING(percentrank.inc($F$5:$F$604,F340)*4,1),1))</f>
        <v>1</v>
      </c>
      <c r="J340" s="1" t="str">
        <f aca="false">IF(AND(I340&gt;=3,G340&gt;=3,H340&gt;=3),"Champions",IF(AND(I340&gt;=3,G340&lt;=2),"New / Promising",IF(AND(I340&lt;=2,G340&gt;=3,H340&gt;=3),"At Risk (High Value)",IF(AND(I340&lt;=2,G340&lt;=2),"Lost / Dormant","Regular"))))</f>
        <v>Lost / Dormant</v>
      </c>
    </row>
    <row r="341" customFormat="false" ht="15" hidden="false" customHeight="true" outlineLevel="0" collapsed="false">
      <c r="A341" s="1" t="str">
        <f aca="false">Customers!A338</f>
        <v>CUST00337</v>
      </c>
      <c r="B341" s="1" t="str">
        <f aca="false">Customers!B338&amp;" "&amp;Customers!C338</f>
        <v>Anika Johnson</v>
      </c>
      <c r="C341" s="1" t="n">
        <f aca="false">COUNTIFS(Orders!$B$2:$B$8001,A341,Orders!$E$2:$E$8001,"Delivered")+COUNTIFS(Orders!$B$2:$B$8001,A341,Orders!$E$2:$E$8001,"Returned")</f>
        <v>5</v>
      </c>
      <c r="D341" s="9" t="n">
        <f aca="false">SUMIFS(Orders!$H$2:$H$8001,Orders!$B$2:$B$8001,A341,Orders!$E$2:$E$8001,"Delivered")+SUMIFS(Orders!$H$2:$H$8001,Orders!$B$2:$B$8001,A341,Orders!$E$2:$E$8001,"Returned")</f>
        <v>33047.7</v>
      </c>
      <c r="E341" s="1" t="str">
        <f aca="false">IFERROR(maxifs(Orders!$C$2:$C$8001,Orders!$B$2:$B$8001,A341),"")</f>
        <v/>
      </c>
      <c r="F341" s="9" t="str">
        <f aca="false">IF(E341="","",MAX(Orders!$C$2:$C$8001)-E341)</f>
        <v/>
      </c>
      <c r="G341" s="1" t="n">
        <f aca="false">IFERROR(CEILING(percentrank.inc($C$5:$C$604,C341)*4,1),1)</f>
        <v>1</v>
      </c>
      <c r="H341" s="1" t="n">
        <f aca="false">IFERROR(CEILING(percentrank.inc($D$5:$D$604,D341)*4,1),1)</f>
        <v>1</v>
      </c>
      <c r="I341" s="1" t="n">
        <f aca="false">IF(F341="",1,IFERROR(5-CEILING(percentrank.inc($F$5:$F$604,F341)*4,1),1))</f>
        <v>1</v>
      </c>
      <c r="J341" s="1" t="str">
        <f aca="false">IF(AND(I341&gt;=3,G341&gt;=3,H341&gt;=3),"Champions",IF(AND(I341&gt;=3,G341&lt;=2),"New / Promising",IF(AND(I341&lt;=2,G341&gt;=3,H341&gt;=3),"At Risk (High Value)",IF(AND(I341&lt;=2,G341&lt;=2),"Lost / Dormant","Regular"))))</f>
        <v>Lost / Dormant</v>
      </c>
    </row>
    <row r="342" customFormat="false" ht="15" hidden="false" customHeight="true" outlineLevel="0" collapsed="false">
      <c r="A342" s="1" t="str">
        <f aca="false">Customers!A339</f>
        <v>CUST00338</v>
      </c>
      <c r="B342" s="1" t="str">
        <f aca="false">Customers!B339&amp;" "&amp;Customers!C339</f>
        <v>Saanvi Johnson</v>
      </c>
      <c r="C342" s="1" t="n">
        <f aca="false">COUNTIFS(Orders!$B$2:$B$8001,A342,Orders!$E$2:$E$8001,"Delivered")+COUNTIFS(Orders!$B$2:$B$8001,A342,Orders!$E$2:$E$8001,"Returned")</f>
        <v>11</v>
      </c>
      <c r="D342" s="9" t="n">
        <f aca="false">SUMIFS(Orders!$H$2:$H$8001,Orders!$B$2:$B$8001,A342,Orders!$E$2:$E$8001,"Delivered")+SUMIFS(Orders!$H$2:$H$8001,Orders!$B$2:$B$8001,A342,Orders!$E$2:$E$8001,"Returned")</f>
        <v>56350.56</v>
      </c>
      <c r="E342" s="1" t="str">
        <f aca="false">IFERROR(maxifs(Orders!$C$2:$C$8001,Orders!$B$2:$B$8001,A342),"")</f>
        <v/>
      </c>
      <c r="F342" s="9" t="str">
        <f aca="false">IF(E342="","",MAX(Orders!$C$2:$C$8001)-E342)</f>
        <v/>
      </c>
      <c r="G342" s="1" t="n">
        <f aca="false">IFERROR(CEILING(percentrank.inc($C$5:$C$604,C342)*4,1),1)</f>
        <v>1</v>
      </c>
      <c r="H342" s="1" t="n">
        <f aca="false">IFERROR(CEILING(percentrank.inc($D$5:$D$604,D342)*4,1),1)</f>
        <v>1</v>
      </c>
      <c r="I342" s="1" t="n">
        <f aca="false">IF(F342="",1,IFERROR(5-CEILING(percentrank.inc($F$5:$F$604,F342)*4,1),1))</f>
        <v>1</v>
      </c>
      <c r="J342" s="1" t="str">
        <f aca="false">IF(AND(I342&gt;=3,G342&gt;=3,H342&gt;=3),"Champions",IF(AND(I342&gt;=3,G342&lt;=2),"New / Promising",IF(AND(I342&lt;=2,G342&gt;=3,H342&gt;=3),"At Risk (High Value)",IF(AND(I342&lt;=2,G342&lt;=2),"Lost / Dormant","Regular"))))</f>
        <v>Lost / Dormant</v>
      </c>
    </row>
    <row r="343" customFormat="false" ht="15" hidden="false" customHeight="true" outlineLevel="0" collapsed="false">
      <c r="A343" s="1" t="str">
        <f aca="false">Customers!A340</f>
        <v>CUST00339</v>
      </c>
      <c r="B343" s="1" t="str">
        <f aca="false">Customers!B340&amp;" "&amp;Customers!C340</f>
        <v>David Reddy</v>
      </c>
      <c r="C343" s="1" t="n">
        <f aca="false">COUNTIFS(Orders!$B$2:$B$8001,A343,Orders!$E$2:$E$8001,"Delivered")+COUNTIFS(Orders!$B$2:$B$8001,A343,Orders!$E$2:$E$8001,"Returned")</f>
        <v>6</v>
      </c>
      <c r="D343" s="9" t="n">
        <f aca="false">SUMIFS(Orders!$H$2:$H$8001,Orders!$B$2:$B$8001,A343,Orders!$E$2:$E$8001,"Delivered")+SUMIFS(Orders!$H$2:$H$8001,Orders!$B$2:$B$8001,A343,Orders!$E$2:$E$8001,"Returned")</f>
        <v>48185.7</v>
      </c>
      <c r="E343" s="1" t="str">
        <f aca="false">IFERROR(maxifs(Orders!$C$2:$C$8001,Orders!$B$2:$B$8001,A343),"")</f>
        <v/>
      </c>
      <c r="F343" s="9" t="str">
        <f aca="false">IF(E343="","",MAX(Orders!$C$2:$C$8001)-E343)</f>
        <v/>
      </c>
      <c r="G343" s="1" t="n">
        <f aca="false">IFERROR(CEILING(percentrank.inc($C$5:$C$604,C343)*4,1),1)</f>
        <v>1</v>
      </c>
      <c r="H343" s="1" t="n">
        <f aca="false">IFERROR(CEILING(percentrank.inc($D$5:$D$604,D343)*4,1),1)</f>
        <v>1</v>
      </c>
      <c r="I343" s="1" t="n">
        <f aca="false">IF(F343="",1,IFERROR(5-CEILING(percentrank.inc($F$5:$F$604,F343)*4,1),1))</f>
        <v>1</v>
      </c>
      <c r="J343" s="1" t="str">
        <f aca="false">IF(AND(I343&gt;=3,G343&gt;=3,H343&gt;=3),"Champions",IF(AND(I343&gt;=3,G343&lt;=2),"New / Promising",IF(AND(I343&lt;=2,G343&gt;=3,H343&gt;=3),"At Risk (High Value)",IF(AND(I343&lt;=2,G343&lt;=2),"Lost / Dormant","Regular"))))</f>
        <v>Lost / Dormant</v>
      </c>
    </row>
    <row r="344" customFormat="false" ht="15" hidden="false" customHeight="true" outlineLevel="0" collapsed="false">
      <c r="A344" s="1" t="str">
        <f aca="false">Customers!A341</f>
        <v>CUST00340</v>
      </c>
      <c r="B344" s="1" t="str">
        <f aca="false">Customers!B341&amp;" "&amp;Customers!C341</f>
        <v>William Garcia</v>
      </c>
      <c r="C344" s="1" t="n">
        <f aca="false">COUNTIFS(Orders!$B$2:$B$8001,A344,Orders!$E$2:$E$8001,"Delivered")+COUNTIFS(Orders!$B$2:$B$8001,A344,Orders!$E$2:$E$8001,"Returned")</f>
        <v>8</v>
      </c>
      <c r="D344" s="9" t="n">
        <f aca="false">SUMIFS(Orders!$H$2:$H$8001,Orders!$B$2:$B$8001,A344,Orders!$E$2:$E$8001,"Delivered")+SUMIFS(Orders!$H$2:$H$8001,Orders!$B$2:$B$8001,A344,Orders!$E$2:$E$8001,"Returned")</f>
        <v>61457.19</v>
      </c>
      <c r="E344" s="1" t="str">
        <f aca="false">IFERROR(maxifs(Orders!$C$2:$C$8001,Orders!$B$2:$B$8001,A344),"")</f>
        <v/>
      </c>
      <c r="F344" s="9" t="str">
        <f aca="false">IF(E344="","",MAX(Orders!$C$2:$C$8001)-E344)</f>
        <v/>
      </c>
      <c r="G344" s="1" t="n">
        <f aca="false">IFERROR(CEILING(percentrank.inc($C$5:$C$604,C344)*4,1),1)</f>
        <v>1</v>
      </c>
      <c r="H344" s="1" t="n">
        <f aca="false">IFERROR(CEILING(percentrank.inc($D$5:$D$604,D344)*4,1),1)</f>
        <v>1</v>
      </c>
      <c r="I344" s="1" t="n">
        <f aca="false">IF(F344="",1,IFERROR(5-CEILING(percentrank.inc($F$5:$F$604,F344)*4,1),1))</f>
        <v>1</v>
      </c>
      <c r="J344" s="1" t="str">
        <f aca="false">IF(AND(I344&gt;=3,G344&gt;=3,H344&gt;=3),"Champions",IF(AND(I344&gt;=3,G344&lt;=2),"New / Promising",IF(AND(I344&lt;=2,G344&gt;=3,H344&gt;=3),"At Risk (High Value)",IF(AND(I344&lt;=2,G344&lt;=2),"Lost / Dormant","Regular"))))</f>
        <v>Lost / Dormant</v>
      </c>
    </row>
    <row r="345" customFormat="false" ht="15" hidden="false" customHeight="true" outlineLevel="0" collapsed="false">
      <c r="A345" s="1" t="str">
        <f aca="false">Customers!A342</f>
        <v>CUST00341</v>
      </c>
      <c r="B345" s="1" t="str">
        <f aca="false">Customers!B342&amp;" "&amp;Customers!C342</f>
        <v>Sarah Sharma</v>
      </c>
      <c r="C345" s="1" t="n">
        <f aca="false">COUNTIFS(Orders!$B$2:$B$8001,A345,Orders!$E$2:$E$8001,"Delivered")+COUNTIFS(Orders!$B$2:$B$8001,A345,Orders!$E$2:$E$8001,"Returned")</f>
        <v>4</v>
      </c>
      <c r="D345" s="9" t="n">
        <f aca="false">SUMIFS(Orders!$H$2:$H$8001,Orders!$B$2:$B$8001,A345,Orders!$E$2:$E$8001,"Delivered")+SUMIFS(Orders!$H$2:$H$8001,Orders!$B$2:$B$8001,A345,Orders!$E$2:$E$8001,"Returned")</f>
        <v>22812.24</v>
      </c>
      <c r="E345" s="1" t="str">
        <f aca="false">IFERROR(maxifs(Orders!$C$2:$C$8001,Orders!$B$2:$B$8001,A345),"")</f>
        <v/>
      </c>
      <c r="F345" s="9" t="str">
        <f aca="false">IF(E345="","",MAX(Orders!$C$2:$C$8001)-E345)</f>
        <v/>
      </c>
      <c r="G345" s="1" t="n">
        <f aca="false">IFERROR(CEILING(percentrank.inc($C$5:$C$604,C345)*4,1),1)</f>
        <v>1</v>
      </c>
      <c r="H345" s="1" t="n">
        <f aca="false">IFERROR(CEILING(percentrank.inc($D$5:$D$604,D345)*4,1),1)</f>
        <v>1</v>
      </c>
      <c r="I345" s="1" t="n">
        <f aca="false">IF(F345="",1,IFERROR(5-CEILING(percentrank.inc($F$5:$F$604,F345)*4,1),1))</f>
        <v>1</v>
      </c>
      <c r="J345" s="1" t="str">
        <f aca="false">IF(AND(I345&gt;=3,G345&gt;=3,H345&gt;=3),"Champions",IF(AND(I345&gt;=3,G345&lt;=2),"New / Promising",IF(AND(I345&lt;=2,G345&gt;=3,H345&gt;=3),"At Risk (High Value)",IF(AND(I345&lt;=2,G345&lt;=2),"Lost / Dormant","Regular"))))</f>
        <v>Lost / Dormant</v>
      </c>
    </row>
    <row r="346" customFormat="false" ht="15" hidden="false" customHeight="true" outlineLevel="0" collapsed="false">
      <c r="A346" s="1" t="str">
        <f aca="false">Customers!A343</f>
        <v>CUST00342</v>
      </c>
      <c r="B346" s="1" t="str">
        <f aca="false">Customers!B343&amp;" "&amp;Customers!C343</f>
        <v>Patricia Martinez</v>
      </c>
      <c r="C346" s="1" t="n">
        <f aca="false">COUNTIFS(Orders!$B$2:$B$8001,A346,Orders!$E$2:$E$8001,"Delivered")+COUNTIFS(Orders!$B$2:$B$8001,A346,Orders!$E$2:$E$8001,"Returned")</f>
        <v>19</v>
      </c>
      <c r="D346" s="9" t="n">
        <f aca="false">SUMIFS(Orders!$H$2:$H$8001,Orders!$B$2:$B$8001,A346,Orders!$E$2:$E$8001,"Delivered")+SUMIFS(Orders!$H$2:$H$8001,Orders!$B$2:$B$8001,A346,Orders!$E$2:$E$8001,"Returned")</f>
        <v>119888.86</v>
      </c>
      <c r="E346" s="1" t="str">
        <f aca="false">IFERROR(maxifs(Orders!$C$2:$C$8001,Orders!$B$2:$B$8001,A346),"")</f>
        <v/>
      </c>
      <c r="F346" s="9" t="str">
        <f aca="false">IF(E346="","",MAX(Orders!$C$2:$C$8001)-E346)</f>
        <v/>
      </c>
      <c r="G346" s="1" t="n">
        <f aca="false">IFERROR(CEILING(percentrank.inc($C$5:$C$604,C346)*4,1),1)</f>
        <v>1</v>
      </c>
      <c r="H346" s="1" t="n">
        <f aca="false">IFERROR(CEILING(percentrank.inc($D$5:$D$604,D346)*4,1),1)</f>
        <v>1</v>
      </c>
      <c r="I346" s="1" t="n">
        <f aca="false">IF(F346="",1,IFERROR(5-CEILING(percentrank.inc($F$5:$F$604,F346)*4,1),1))</f>
        <v>1</v>
      </c>
      <c r="J346" s="1" t="str">
        <f aca="false">IF(AND(I346&gt;=3,G346&gt;=3,H346&gt;=3),"Champions",IF(AND(I346&gt;=3,G346&lt;=2),"New / Promising",IF(AND(I346&lt;=2,G346&gt;=3,H346&gt;=3),"At Risk (High Value)",IF(AND(I346&lt;=2,G346&lt;=2),"Lost / Dormant","Regular"))))</f>
        <v>Lost / Dormant</v>
      </c>
    </row>
    <row r="347" customFormat="false" ht="15" hidden="false" customHeight="true" outlineLevel="0" collapsed="false">
      <c r="A347" s="1" t="str">
        <f aca="false">Customers!A344</f>
        <v>CUST00343</v>
      </c>
      <c r="B347" s="1" t="str">
        <f aca="false">Customers!B344&amp;" "&amp;Customers!C344</f>
        <v>Mason Nair</v>
      </c>
      <c r="C347" s="1" t="n">
        <f aca="false">COUNTIFS(Orders!$B$2:$B$8001,A347,Orders!$E$2:$E$8001,"Delivered")+COUNTIFS(Orders!$B$2:$B$8001,A347,Orders!$E$2:$E$8001,"Returned")</f>
        <v>5</v>
      </c>
      <c r="D347" s="9" t="n">
        <f aca="false">SUMIFS(Orders!$H$2:$H$8001,Orders!$B$2:$B$8001,A347,Orders!$E$2:$E$8001,"Delivered")+SUMIFS(Orders!$H$2:$H$8001,Orders!$B$2:$B$8001,A347,Orders!$E$2:$E$8001,"Returned")</f>
        <v>13219.83</v>
      </c>
      <c r="E347" s="1" t="str">
        <f aca="false">IFERROR(maxifs(Orders!$C$2:$C$8001,Orders!$B$2:$B$8001,A347),"")</f>
        <v/>
      </c>
      <c r="F347" s="9" t="str">
        <f aca="false">IF(E347="","",MAX(Orders!$C$2:$C$8001)-E347)</f>
        <v/>
      </c>
      <c r="G347" s="1" t="n">
        <f aca="false">IFERROR(CEILING(percentrank.inc($C$5:$C$604,C347)*4,1),1)</f>
        <v>1</v>
      </c>
      <c r="H347" s="1" t="n">
        <f aca="false">IFERROR(CEILING(percentrank.inc($D$5:$D$604,D347)*4,1),1)</f>
        <v>1</v>
      </c>
      <c r="I347" s="1" t="n">
        <f aca="false">IF(F347="",1,IFERROR(5-CEILING(percentrank.inc($F$5:$F$604,F347)*4,1),1))</f>
        <v>1</v>
      </c>
      <c r="J347" s="1" t="str">
        <f aca="false">IF(AND(I347&gt;=3,G347&gt;=3,H347&gt;=3),"Champions",IF(AND(I347&gt;=3,G347&lt;=2),"New / Promising",IF(AND(I347&lt;=2,G347&gt;=3,H347&gt;=3),"At Risk (High Value)",IF(AND(I347&lt;=2,G347&lt;=2),"Lost / Dormant","Regular"))))</f>
        <v>Lost / Dormant</v>
      </c>
    </row>
    <row r="348" customFormat="false" ht="15" hidden="false" customHeight="true" outlineLevel="0" collapsed="false">
      <c r="A348" s="1" t="str">
        <f aca="false">Customers!A345</f>
        <v>CUST00344</v>
      </c>
      <c r="B348" s="1" t="str">
        <f aca="false">Customers!B345&amp;" "&amp;Customers!C345</f>
        <v>Krishna White</v>
      </c>
      <c r="C348" s="1" t="n">
        <f aca="false">COUNTIFS(Orders!$B$2:$B$8001,A348,Orders!$E$2:$E$8001,"Delivered")+COUNTIFS(Orders!$B$2:$B$8001,A348,Orders!$E$2:$E$8001,"Returned")</f>
        <v>3</v>
      </c>
      <c r="D348" s="9" t="n">
        <f aca="false">SUMIFS(Orders!$H$2:$H$8001,Orders!$B$2:$B$8001,A348,Orders!$E$2:$E$8001,"Delivered")+SUMIFS(Orders!$H$2:$H$8001,Orders!$B$2:$B$8001,A348,Orders!$E$2:$E$8001,"Returned")</f>
        <v>14571.78</v>
      </c>
      <c r="E348" s="1" t="str">
        <f aca="false">IFERROR(maxifs(Orders!$C$2:$C$8001,Orders!$B$2:$B$8001,A348),"")</f>
        <v/>
      </c>
      <c r="F348" s="9" t="str">
        <f aca="false">IF(E348="","",MAX(Orders!$C$2:$C$8001)-E348)</f>
        <v/>
      </c>
      <c r="G348" s="1" t="n">
        <f aca="false">IFERROR(CEILING(percentrank.inc($C$5:$C$604,C348)*4,1),1)</f>
        <v>1</v>
      </c>
      <c r="H348" s="1" t="n">
        <f aca="false">IFERROR(CEILING(percentrank.inc($D$5:$D$604,D348)*4,1),1)</f>
        <v>1</v>
      </c>
      <c r="I348" s="1" t="n">
        <f aca="false">IF(F348="",1,IFERROR(5-CEILING(percentrank.inc($F$5:$F$604,F348)*4,1),1))</f>
        <v>1</v>
      </c>
      <c r="J348" s="1" t="str">
        <f aca="false">IF(AND(I348&gt;=3,G348&gt;=3,H348&gt;=3),"Champions",IF(AND(I348&gt;=3,G348&lt;=2),"New / Promising",IF(AND(I348&lt;=2,G348&gt;=3,H348&gt;=3),"At Risk (High Value)",IF(AND(I348&lt;=2,G348&lt;=2),"Lost / Dormant","Regular"))))</f>
        <v>Lost / Dormant</v>
      </c>
    </row>
    <row r="349" customFormat="false" ht="15" hidden="false" customHeight="true" outlineLevel="0" collapsed="false">
      <c r="A349" s="1" t="str">
        <f aca="false">Customers!A346</f>
        <v>CUST00345</v>
      </c>
      <c r="B349" s="1" t="str">
        <f aca="false">Customers!B346&amp;" "&amp;Customers!C346</f>
        <v>Mason Lewis</v>
      </c>
      <c r="C349" s="1" t="n">
        <f aca="false">COUNTIFS(Orders!$B$2:$B$8001,A349,Orders!$E$2:$E$8001,"Delivered")+COUNTIFS(Orders!$B$2:$B$8001,A349,Orders!$E$2:$E$8001,"Returned")</f>
        <v>23</v>
      </c>
      <c r="D349" s="9" t="n">
        <f aca="false">SUMIFS(Orders!$H$2:$H$8001,Orders!$B$2:$B$8001,A349,Orders!$E$2:$E$8001,"Delivered")+SUMIFS(Orders!$H$2:$H$8001,Orders!$B$2:$B$8001,A349,Orders!$E$2:$E$8001,"Returned")</f>
        <v>170723.19</v>
      </c>
      <c r="E349" s="1" t="str">
        <f aca="false">IFERROR(maxifs(Orders!$C$2:$C$8001,Orders!$B$2:$B$8001,A349),"")</f>
        <v/>
      </c>
      <c r="F349" s="9" t="str">
        <f aca="false">IF(E349="","",MAX(Orders!$C$2:$C$8001)-E349)</f>
        <v/>
      </c>
      <c r="G349" s="1" t="n">
        <f aca="false">IFERROR(CEILING(percentrank.inc($C$5:$C$604,C349)*4,1),1)</f>
        <v>1</v>
      </c>
      <c r="H349" s="1" t="n">
        <f aca="false">IFERROR(CEILING(percentrank.inc($D$5:$D$604,D349)*4,1),1)</f>
        <v>1</v>
      </c>
      <c r="I349" s="1" t="n">
        <f aca="false">IF(F349="",1,IFERROR(5-CEILING(percentrank.inc($F$5:$F$604,F349)*4,1),1))</f>
        <v>1</v>
      </c>
      <c r="J349" s="1" t="str">
        <f aca="false">IF(AND(I349&gt;=3,G349&gt;=3,H349&gt;=3),"Champions",IF(AND(I349&gt;=3,G349&lt;=2),"New / Promising",IF(AND(I349&lt;=2,G349&gt;=3,H349&gt;=3),"At Risk (High Value)",IF(AND(I349&lt;=2,G349&lt;=2),"Lost / Dormant","Regular"))))</f>
        <v>Lost / Dormant</v>
      </c>
    </row>
    <row r="350" customFormat="false" ht="15" hidden="false" customHeight="true" outlineLevel="0" collapsed="false">
      <c r="A350" s="1" t="str">
        <f aca="false">Customers!A347</f>
        <v>CUST00346</v>
      </c>
      <c r="B350" s="1" t="str">
        <f aca="false">Customers!B347&amp;" "&amp;Customers!C347</f>
        <v>Sofia Patel</v>
      </c>
      <c r="C350" s="1" t="n">
        <f aca="false">COUNTIFS(Orders!$B$2:$B$8001,A350,Orders!$E$2:$E$8001,"Delivered")+COUNTIFS(Orders!$B$2:$B$8001,A350,Orders!$E$2:$E$8001,"Returned")</f>
        <v>33</v>
      </c>
      <c r="D350" s="9" t="n">
        <f aca="false">SUMIFS(Orders!$H$2:$H$8001,Orders!$B$2:$B$8001,A350,Orders!$E$2:$E$8001,"Delivered")+SUMIFS(Orders!$H$2:$H$8001,Orders!$B$2:$B$8001,A350,Orders!$E$2:$E$8001,"Returned")</f>
        <v>159275.78</v>
      </c>
      <c r="E350" s="1" t="str">
        <f aca="false">IFERROR(maxifs(Orders!$C$2:$C$8001,Orders!$B$2:$B$8001,A350),"")</f>
        <v/>
      </c>
      <c r="F350" s="9" t="str">
        <f aca="false">IF(E350="","",MAX(Orders!$C$2:$C$8001)-E350)</f>
        <v/>
      </c>
      <c r="G350" s="1" t="n">
        <f aca="false">IFERROR(CEILING(percentrank.inc($C$5:$C$604,C350)*4,1),1)</f>
        <v>1</v>
      </c>
      <c r="H350" s="1" t="n">
        <f aca="false">IFERROR(CEILING(percentrank.inc($D$5:$D$604,D350)*4,1),1)</f>
        <v>1</v>
      </c>
      <c r="I350" s="1" t="n">
        <f aca="false">IF(F350="",1,IFERROR(5-CEILING(percentrank.inc($F$5:$F$604,F350)*4,1),1))</f>
        <v>1</v>
      </c>
      <c r="J350" s="1" t="str">
        <f aca="false">IF(AND(I350&gt;=3,G350&gt;=3,H350&gt;=3),"Champions",IF(AND(I350&gt;=3,G350&lt;=2),"New / Promising",IF(AND(I350&lt;=2,G350&gt;=3,H350&gt;=3),"At Risk (High Value)",IF(AND(I350&lt;=2,G350&lt;=2),"Lost / Dormant","Regular"))))</f>
        <v>Lost / Dormant</v>
      </c>
    </row>
    <row r="351" customFormat="false" ht="15" hidden="false" customHeight="true" outlineLevel="0" collapsed="false">
      <c r="A351" s="1" t="str">
        <f aca="false">Customers!A348</f>
        <v>CUST00347</v>
      </c>
      <c r="B351" s="1" t="str">
        <f aca="false">Customers!B348&amp;" "&amp;Customers!C348</f>
        <v>Sarah Nair</v>
      </c>
      <c r="C351" s="1" t="n">
        <f aca="false">COUNTIFS(Orders!$B$2:$B$8001,A351,Orders!$E$2:$E$8001,"Delivered")+COUNTIFS(Orders!$B$2:$B$8001,A351,Orders!$E$2:$E$8001,"Returned")</f>
        <v>19</v>
      </c>
      <c r="D351" s="9" t="n">
        <f aca="false">SUMIFS(Orders!$H$2:$H$8001,Orders!$B$2:$B$8001,A351,Orders!$E$2:$E$8001,"Delivered")+SUMIFS(Orders!$H$2:$H$8001,Orders!$B$2:$B$8001,A351,Orders!$E$2:$E$8001,"Returned")</f>
        <v>105552.04</v>
      </c>
      <c r="E351" s="1" t="str">
        <f aca="false">IFERROR(maxifs(Orders!$C$2:$C$8001,Orders!$B$2:$B$8001,A351),"")</f>
        <v/>
      </c>
      <c r="F351" s="9" t="str">
        <f aca="false">IF(E351="","",MAX(Orders!$C$2:$C$8001)-E351)</f>
        <v/>
      </c>
      <c r="G351" s="1" t="n">
        <f aca="false">IFERROR(CEILING(percentrank.inc($C$5:$C$604,C351)*4,1),1)</f>
        <v>1</v>
      </c>
      <c r="H351" s="1" t="n">
        <f aca="false">IFERROR(CEILING(percentrank.inc($D$5:$D$604,D351)*4,1),1)</f>
        <v>1</v>
      </c>
      <c r="I351" s="1" t="n">
        <f aca="false">IF(F351="",1,IFERROR(5-CEILING(percentrank.inc($F$5:$F$604,F351)*4,1),1))</f>
        <v>1</v>
      </c>
      <c r="J351" s="1" t="str">
        <f aca="false">IF(AND(I351&gt;=3,G351&gt;=3,H351&gt;=3),"Champions",IF(AND(I351&gt;=3,G351&lt;=2),"New / Promising",IF(AND(I351&lt;=2,G351&gt;=3,H351&gt;=3),"At Risk (High Value)",IF(AND(I351&lt;=2,G351&lt;=2),"Lost / Dormant","Regular"))))</f>
        <v>Lost / Dormant</v>
      </c>
    </row>
    <row r="352" customFormat="false" ht="15" hidden="false" customHeight="true" outlineLevel="0" collapsed="false">
      <c r="A352" s="1" t="str">
        <f aca="false">Customers!A349</f>
        <v>CUST00348</v>
      </c>
      <c r="B352" s="1" t="str">
        <f aca="false">Customers!B349&amp;" "&amp;Customers!C349</f>
        <v>Haruto Clark</v>
      </c>
      <c r="C352" s="1" t="n">
        <f aca="false">COUNTIFS(Orders!$B$2:$B$8001,A352,Orders!$E$2:$E$8001,"Delivered")+COUNTIFS(Orders!$B$2:$B$8001,A352,Orders!$E$2:$E$8001,"Returned")</f>
        <v>15</v>
      </c>
      <c r="D352" s="9" t="n">
        <f aca="false">SUMIFS(Orders!$H$2:$H$8001,Orders!$B$2:$B$8001,A352,Orders!$E$2:$E$8001,"Delivered")+SUMIFS(Orders!$H$2:$H$8001,Orders!$B$2:$B$8001,A352,Orders!$E$2:$E$8001,"Returned")</f>
        <v>71561.14</v>
      </c>
      <c r="E352" s="1" t="str">
        <f aca="false">IFERROR(maxifs(Orders!$C$2:$C$8001,Orders!$B$2:$B$8001,A352),"")</f>
        <v/>
      </c>
      <c r="F352" s="9" t="str">
        <f aca="false">IF(E352="","",MAX(Orders!$C$2:$C$8001)-E352)</f>
        <v/>
      </c>
      <c r="G352" s="1" t="n">
        <f aca="false">IFERROR(CEILING(percentrank.inc($C$5:$C$604,C352)*4,1),1)</f>
        <v>1</v>
      </c>
      <c r="H352" s="1" t="n">
        <f aca="false">IFERROR(CEILING(percentrank.inc($D$5:$D$604,D352)*4,1),1)</f>
        <v>1</v>
      </c>
      <c r="I352" s="1" t="n">
        <f aca="false">IF(F352="",1,IFERROR(5-CEILING(percentrank.inc($F$5:$F$604,F352)*4,1),1))</f>
        <v>1</v>
      </c>
      <c r="J352" s="1" t="str">
        <f aca="false">IF(AND(I352&gt;=3,G352&gt;=3,H352&gt;=3),"Champions",IF(AND(I352&gt;=3,G352&lt;=2),"New / Promising",IF(AND(I352&lt;=2,G352&gt;=3,H352&gt;=3),"At Risk (High Value)",IF(AND(I352&lt;=2,G352&lt;=2),"Lost / Dormant","Regular"))))</f>
        <v>Lost / Dormant</v>
      </c>
    </row>
    <row r="353" customFormat="false" ht="15" hidden="false" customHeight="true" outlineLevel="0" collapsed="false">
      <c r="A353" s="1" t="str">
        <f aca="false">Customers!A350</f>
        <v>CUST00349</v>
      </c>
      <c r="B353" s="1" t="str">
        <f aca="false">Customers!B350&amp;" "&amp;Customers!C350</f>
        <v>Sai Sanchez</v>
      </c>
      <c r="C353" s="1" t="n">
        <f aca="false">COUNTIFS(Orders!$B$2:$B$8001,A353,Orders!$E$2:$E$8001,"Delivered")+COUNTIFS(Orders!$B$2:$B$8001,A353,Orders!$E$2:$E$8001,"Returned")</f>
        <v>5</v>
      </c>
      <c r="D353" s="9" t="n">
        <f aca="false">SUMIFS(Orders!$H$2:$H$8001,Orders!$B$2:$B$8001,A353,Orders!$E$2:$E$8001,"Delivered")+SUMIFS(Orders!$H$2:$H$8001,Orders!$B$2:$B$8001,A353,Orders!$E$2:$E$8001,"Returned")</f>
        <v>57045.55</v>
      </c>
      <c r="E353" s="1" t="str">
        <f aca="false">IFERROR(maxifs(Orders!$C$2:$C$8001,Orders!$B$2:$B$8001,A353),"")</f>
        <v/>
      </c>
      <c r="F353" s="9" t="str">
        <f aca="false">IF(E353="","",MAX(Orders!$C$2:$C$8001)-E353)</f>
        <v/>
      </c>
      <c r="G353" s="1" t="n">
        <f aca="false">IFERROR(CEILING(percentrank.inc($C$5:$C$604,C353)*4,1),1)</f>
        <v>1</v>
      </c>
      <c r="H353" s="1" t="n">
        <f aca="false">IFERROR(CEILING(percentrank.inc($D$5:$D$604,D353)*4,1),1)</f>
        <v>1</v>
      </c>
      <c r="I353" s="1" t="n">
        <f aca="false">IF(F353="",1,IFERROR(5-CEILING(percentrank.inc($F$5:$F$604,F353)*4,1),1))</f>
        <v>1</v>
      </c>
      <c r="J353" s="1" t="str">
        <f aca="false">IF(AND(I353&gt;=3,G353&gt;=3,H353&gt;=3),"Champions",IF(AND(I353&gt;=3,G353&lt;=2),"New / Promising",IF(AND(I353&lt;=2,G353&gt;=3,H353&gt;=3),"At Risk (High Value)",IF(AND(I353&lt;=2,G353&lt;=2),"Lost / Dormant","Regular"))))</f>
        <v>Lost / Dormant</v>
      </c>
    </row>
    <row r="354" customFormat="false" ht="15" hidden="false" customHeight="true" outlineLevel="0" collapsed="false">
      <c r="A354" s="1" t="str">
        <f aca="false">Customers!A351</f>
        <v>CUST00350</v>
      </c>
      <c r="B354" s="1" t="str">
        <f aca="false">Customers!B351&amp;" "&amp;Customers!C351</f>
        <v>Sarah Kumar</v>
      </c>
      <c r="C354" s="1" t="n">
        <f aca="false">COUNTIFS(Orders!$B$2:$B$8001,A354,Orders!$E$2:$E$8001,"Delivered")+COUNTIFS(Orders!$B$2:$B$8001,A354,Orders!$E$2:$E$8001,"Returned")</f>
        <v>8</v>
      </c>
      <c r="D354" s="9" t="n">
        <f aca="false">SUMIFS(Orders!$H$2:$H$8001,Orders!$B$2:$B$8001,A354,Orders!$E$2:$E$8001,"Delivered")+SUMIFS(Orders!$H$2:$H$8001,Orders!$B$2:$B$8001,A354,Orders!$E$2:$E$8001,"Returned")</f>
        <v>71802.98</v>
      </c>
      <c r="E354" s="1" t="str">
        <f aca="false">IFERROR(maxifs(Orders!$C$2:$C$8001,Orders!$B$2:$B$8001,A354),"")</f>
        <v/>
      </c>
      <c r="F354" s="9" t="str">
        <f aca="false">IF(E354="","",MAX(Orders!$C$2:$C$8001)-E354)</f>
        <v/>
      </c>
      <c r="G354" s="1" t="n">
        <f aca="false">IFERROR(CEILING(percentrank.inc($C$5:$C$604,C354)*4,1),1)</f>
        <v>1</v>
      </c>
      <c r="H354" s="1" t="n">
        <f aca="false">IFERROR(CEILING(percentrank.inc($D$5:$D$604,D354)*4,1),1)</f>
        <v>1</v>
      </c>
      <c r="I354" s="1" t="n">
        <f aca="false">IF(F354="",1,IFERROR(5-CEILING(percentrank.inc($F$5:$F$604,F354)*4,1),1))</f>
        <v>1</v>
      </c>
      <c r="J354" s="1" t="str">
        <f aca="false">IF(AND(I354&gt;=3,G354&gt;=3,H354&gt;=3),"Champions",IF(AND(I354&gt;=3,G354&lt;=2),"New / Promising",IF(AND(I354&lt;=2,G354&gt;=3,H354&gt;=3),"At Risk (High Value)",IF(AND(I354&lt;=2,G354&lt;=2),"Lost / Dormant","Regular"))))</f>
        <v>Lost / Dormant</v>
      </c>
    </row>
    <row r="355" customFormat="false" ht="15" hidden="false" customHeight="true" outlineLevel="0" collapsed="false">
      <c r="A355" s="1" t="str">
        <f aca="false">Customers!A352</f>
        <v>CUST00351</v>
      </c>
      <c r="B355" s="1" t="str">
        <f aca="false">Customers!B352&amp;" "&amp;Customers!C352</f>
        <v>David Miller</v>
      </c>
      <c r="C355" s="1" t="n">
        <f aca="false">COUNTIFS(Orders!$B$2:$B$8001,A355,Orders!$E$2:$E$8001,"Delivered")+COUNTIFS(Orders!$B$2:$B$8001,A355,Orders!$E$2:$E$8001,"Returned")</f>
        <v>4</v>
      </c>
      <c r="D355" s="9" t="n">
        <f aca="false">SUMIFS(Orders!$H$2:$H$8001,Orders!$B$2:$B$8001,A355,Orders!$E$2:$E$8001,"Delivered")+SUMIFS(Orders!$H$2:$H$8001,Orders!$B$2:$B$8001,A355,Orders!$E$2:$E$8001,"Returned")</f>
        <v>20600.43</v>
      </c>
      <c r="E355" s="1" t="str">
        <f aca="false">IFERROR(maxifs(Orders!$C$2:$C$8001,Orders!$B$2:$B$8001,A355),"")</f>
        <v/>
      </c>
      <c r="F355" s="9" t="str">
        <f aca="false">IF(E355="","",MAX(Orders!$C$2:$C$8001)-E355)</f>
        <v/>
      </c>
      <c r="G355" s="1" t="n">
        <f aca="false">IFERROR(CEILING(percentrank.inc($C$5:$C$604,C355)*4,1),1)</f>
        <v>1</v>
      </c>
      <c r="H355" s="1" t="n">
        <f aca="false">IFERROR(CEILING(percentrank.inc($D$5:$D$604,D355)*4,1),1)</f>
        <v>1</v>
      </c>
      <c r="I355" s="1" t="n">
        <f aca="false">IF(F355="",1,IFERROR(5-CEILING(percentrank.inc($F$5:$F$604,F355)*4,1),1))</f>
        <v>1</v>
      </c>
      <c r="J355" s="1" t="str">
        <f aca="false">IF(AND(I355&gt;=3,G355&gt;=3,H355&gt;=3),"Champions",IF(AND(I355&gt;=3,G355&lt;=2),"New / Promising",IF(AND(I355&lt;=2,G355&gt;=3,H355&gt;=3),"At Risk (High Value)",IF(AND(I355&lt;=2,G355&lt;=2),"Lost / Dormant","Regular"))))</f>
        <v>Lost / Dormant</v>
      </c>
    </row>
    <row r="356" customFormat="false" ht="15" hidden="false" customHeight="true" outlineLevel="0" collapsed="false">
      <c r="A356" s="1" t="str">
        <f aca="false">Customers!A353</f>
        <v>CUST00352</v>
      </c>
      <c r="B356" s="1" t="str">
        <f aca="false">Customers!B353&amp;" "&amp;Customers!C353</f>
        <v>Mason Singh</v>
      </c>
      <c r="C356" s="1" t="n">
        <f aca="false">COUNTIFS(Orders!$B$2:$B$8001,A356,Orders!$E$2:$E$8001,"Delivered")+COUNTIFS(Orders!$B$2:$B$8001,A356,Orders!$E$2:$E$8001,"Returned")</f>
        <v>9</v>
      </c>
      <c r="D356" s="9" t="n">
        <f aca="false">SUMIFS(Orders!$H$2:$H$8001,Orders!$B$2:$B$8001,A356,Orders!$E$2:$E$8001,"Delivered")+SUMIFS(Orders!$H$2:$H$8001,Orders!$B$2:$B$8001,A356,Orders!$E$2:$E$8001,"Returned")</f>
        <v>64705.03</v>
      </c>
      <c r="E356" s="1" t="str">
        <f aca="false">IFERROR(maxifs(Orders!$C$2:$C$8001,Orders!$B$2:$B$8001,A356),"")</f>
        <v/>
      </c>
      <c r="F356" s="9" t="str">
        <f aca="false">IF(E356="","",MAX(Orders!$C$2:$C$8001)-E356)</f>
        <v/>
      </c>
      <c r="G356" s="1" t="n">
        <f aca="false">IFERROR(CEILING(percentrank.inc($C$5:$C$604,C356)*4,1),1)</f>
        <v>1</v>
      </c>
      <c r="H356" s="1" t="n">
        <f aca="false">IFERROR(CEILING(percentrank.inc($D$5:$D$604,D356)*4,1),1)</f>
        <v>1</v>
      </c>
      <c r="I356" s="1" t="n">
        <f aca="false">IF(F356="",1,IFERROR(5-CEILING(percentrank.inc($F$5:$F$604,F356)*4,1),1))</f>
        <v>1</v>
      </c>
      <c r="J356" s="1" t="str">
        <f aca="false">IF(AND(I356&gt;=3,G356&gt;=3,H356&gt;=3),"Champions",IF(AND(I356&gt;=3,G356&lt;=2),"New / Promising",IF(AND(I356&lt;=2,G356&gt;=3,H356&gt;=3),"At Risk (High Value)",IF(AND(I356&lt;=2,G356&lt;=2),"Lost / Dormant","Regular"))))</f>
        <v>Lost / Dormant</v>
      </c>
    </row>
    <row r="357" customFormat="false" ht="15" hidden="false" customHeight="true" outlineLevel="0" collapsed="false">
      <c r="A357" s="1" t="str">
        <f aca="false">Customers!A354</f>
        <v>CUST00353</v>
      </c>
      <c r="B357" s="1" t="str">
        <f aca="false">Customers!B354&amp;" "&amp;Customers!C354</f>
        <v>Jennifer Gupta</v>
      </c>
      <c r="C357" s="1" t="n">
        <f aca="false">COUNTIFS(Orders!$B$2:$B$8001,A357,Orders!$E$2:$E$8001,"Delivered")+COUNTIFS(Orders!$B$2:$B$8001,A357,Orders!$E$2:$E$8001,"Returned")</f>
        <v>6</v>
      </c>
      <c r="D357" s="9" t="n">
        <f aca="false">SUMIFS(Orders!$H$2:$H$8001,Orders!$B$2:$B$8001,A357,Orders!$E$2:$E$8001,"Delivered")+SUMIFS(Orders!$H$2:$H$8001,Orders!$B$2:$B$8001,A357,Orders!$E$2:$E$8001,"Returned")</f>
        <v>72457.47</v>
      </c>
      <c r="E357" s="1" t="str">
        <f aca="false">IFERROR(maxifs(Orders!$C$2:$C$8001,Orders!$B$2:$B$8001,A357),"")</f>
        <v/>
      </c>
      <c r="F357" s="9" t="str">
        <f aca="false">IF(E357="","",MAX(Orders!$C$2:$C$8001)-E357)</f>
        <v/>
      </c>
      <c r="G357" s="1" t="n">
        <f aca="false">IFERROR(CEILING(percentrank.inc($C$5:$C$604,C357)*4,1),1)</f>
        <v>1</v>
      </c>
      <c r="H357" s="1" t="n">
        <f aca="false">IFERROR(CEILING(percentrank.inc($D$5:$D$604,D357)*4,1),1)</f>
        <v>1</v>
      </c>
      <c r="I357" s="1" t="n">
        <f aca="false">IF(F357="",1,IFERROR(5-CEILING(percentrank.inc($F$5:$F$604,F357)*4,1),1))</f>
        <v>1</v>
      </c>
      <c r="J357" s="1" t="str">
        <f aca="false">IF(AND(I357&gt;=3,G357&gt;=3,H357&gt;=3),"Champions",IF(AND(I357&gt;=3,G357&lt;=2),"New / Promising",IF(AND(I357&lt;=2,G357&gt;=3,H357&gt;=3),"At Risk (High Value)",IF(AND(I357&lt;=2,G357&lt;=2),"Lost / Dormant","Regular"))))</f>
        <v>Lost / Dormant</v>
      </c>
    </row>
    <row r="358" customFormat="false" ht="15" hidden="false" customHeight="true" outlineLevel="0" collapsed="false">
      <c r="A358" s="1" t="str">
        <f aca="false">Customers!A355</f>
        <v>CUST00354</v>
      </c>
      <c r="B358" s="1" t="str">
        <f aca="false">Customers!B355&amp;" "&amp;Customers!C355</f>
        <v>Amelia Martin</v>
      </c>
      <c r="C358" s="1" t="n">
        <f aca="false">COUNTIFS(Orders!$B$2:$B$8001,A358,Orders!$E$2:$E$8001,"Delivered")+COUNTIFS(Orders!$B$2:$B$8001,A358,Orders!$E$2:$E$8001,"Returned")</f>
        <v>5</v>
      </c>
      <c r="D358" s="9" t="n">
        <f aca="false">SUMIFS(Orders!$H$2:$H$8001,Orders!$B$2:$B$8001,A358,Orders!$E$2:$E$8001,"Delivered")+SUMIFS(Orders!$H$2:$H$8001,Orders!$B$2:$B$8001,A358,Orders!$E$2:$E$8001,"Returned")</f>
        <v>23168.86</v>
      </c>
      <c r="E358" s="1" t="str">
        <f aca="false">IFERROR(maxifs(Orders!$C$2:$C$8001,Orders!$B$2:$B$8001,A358),"")</f>
        <v/>
      </c>
      <c r="F358" s="9" t="str">
        <f aca="false">IF(E358="","",MAX(Orders!$C$2:$C$8001)-E358)</f>
        <v/>
      </c>
      <c r="G358" s="1" t="n">
        <f aca="false">IFERROR(CEILING(percentrank.inc($C$5:$C$604,C358)*4,1),1)</f>
        <v>1</v>
      </c>
      <c r="H358" s="1" t="n">
        <f aca="false">IFERROR(CEILING(percentrank.inc($D$5:$D$604,D358)*4,1),1)</f>
        <v>1</v>
      </c>
      <c r="I358" s="1" t="n">
        <f aca="false">IF(F358="",1,IFERROR(5-CEILING(percentrank.inc($F$5:$F$604,F358)*4,1),1))</f>
        <v>1</v>
      </c>
      <c r="J358" s="1" t="str">
        <f aca="false">IF(AND(I358&gt;=3,G358&gt;=3,H358&gt;=3),"Champions",IF(AND(I358&gt;=3,G358&lt;=2),"New / Promising",IF(AND(I358&lt;=2,G358&gt;=3,H358&gt;=3),"At Risk (High Value)",IF(AND(I358&lt;=2,G358&lt;=2),"Lost / Dormant","Regular"))))</f>
        <v>Lost / Dormant</v>
      </c>
    </row>
    <row r="359" customFormat="false" ht="15" hidden="false" customHeight="true" outlineLevel="0" collapsed="false">
      <c r="A359" s="1" t="str">
        <f aca="false">Customers!A356</f>
        <v>CUST00355</v>
      </c>
      <c r="B359" s="1" t="str">
        <f aca="false">Customers!B356&amp;" "&amp;Customers!C356</f>
        <v>Lucas Ramirez</v>
      </c>
      <c r="C359" s="1" t="n">
        <f aca="false">COUNTIFS(Orders!$B$2:$B$8001,A359,Orders!$E$2:$E$8001,"Delivered")+COUNTIFS(Orders!$B$2:$B$8001,A359,Orders!$E$2:$E$8001,"Returned")</f>
        <v>22</v>
      </c>
      <c r="D359" s="9" t="n">
        <f aca="false">SUMIFS(Orders!$H$2:$H$8001,Orders!$B$2:$B$8001,A359,Orders!$E$2:$E$8001,"Delivered")+SUMIFS(Orders!$H$2:$H$8001,Orders!$B$2:$B$8001,A359,Orders!$E$2:$E$8001,"Returned")</f>
        <v>146632.27</v>
      </c>
      <c r="E359" s="1" t="str">
        <f aca="false">IFERROR(maxifs(Orders!$C$2:$C$8001,Orders!$B$2:$B$8001,A359),"")</f>
        <v/>
      </c>
      <c r="F359" s="9" t="str">
        <f aca="false">IF(E359="","",MAX(Orders!$C$2:$C$8001)-E359)</f>
        <v/>
      </c>
      <c r="G359" s="1" t="n">
        <f aca="false">IFERROR(CEILING(percentrank.inc($C$5:$C$604,C359)*4,1),1)</f>
        <v>1</v>
      </c>
      <c r="H359" s="1" t="n">
        <f aca="false">IFERROR(CEILING(percentrank.inc($D$5:$D$604,D359)*4,1),1)</f>
        <v>1</v>
      </c>
      <c r="I359" s="1" t="n">
        <f aca="false">IF(F359="",1,IFERROR(5-CEILING(percentrank.inc($F$5:$F$604,F359)*4,1),1))</f>
        <v>1</v>
      </c>
      <c r="J359" s="1" t="str">
        <f aca="false">IF(AND(I359&gt;=3,G359&gt;=3,H359&gt;=3),"Champions",IF(AND(I359&gt;=3,G359&lt;=2),"New / Promising",IF(AND(I359&lt;=2,G359&gt;=3,H359&gt;=3),"At Risk (High Value)",IF(AND(I359&lt;=2,G359&lt;=2),"Lost / Dormant","Regular"))))</f>
        <v>Lost / Dormant</v>
      </c>
    </row>
    <row r="360" customFormat="false" ht="15" hidden="false" customHeight="true" outlineLevel="0" collapsed="false">
      <c r="A360" s="1" t="str">
        <f aca="false">Customers!A357</f>
        <v>CUST00356</v>
      </c>
      <c r="B360" s="1" t="str">
        <f aca="false">Customers!B357&amp;" "&amp;Customers!C357</f>
        <v>Krishna Jones</v>
      </c>
      <c r="C360" s="1" t="n">
        <f aca="false">COUNTIFS(Orders!$B$2:$B$8001,A360,Orders!$E$2:$E$8001,"Delivered")+COUNTIFS(Orders!$B$2:$B$8001,A360,Orders!$E$2:$E$8001,"Returned")</f>
        <v>7</v>
      </c>
      <c r="D360" s="9" t="n">
        <f aca="false">SUMIFS(Orders!$H$2:$H$8001,Orders!$B$2:$B$8001,A360,Orders!$E$2:$E$8001,"Delivered")+SUMIFS(Orders!$H$2:$H$8001,Orders!$B$2:$B$8001,A360,Orders!$E$2:$E$8001,"Returned")</f>
        <v>61290.93</v>
      </c>
      <c r="E360" s="1" t="str">
        <f aca="false">IFERROR(maxifs(Orders!$C$2:$C$8001,Orders!$B$2:$B$8001,A360),"")</f>
        <v/>
      </c>
      <c r="F360" s="9" t="str">
        <f aca="false">IF(E360="","",MAX(Orders!$C$2:$C$8001)-E360)</f>
        <v/>
      </c>
      <c r="G360" s="1" t="n">
        <f aca="false">IFERROR(CEILING(percentrank.inc($C$5:$C$604,C360)*4,1),1)</f>
        <v>1</v>
      </c>
      <c r="H360" s="1" t="n">
        <f aca="false">IFERROR(CEILING(percentrank.inc($D$5:$D$604,D360)*4,1),1)</f>
        <v>1</v>
      </c>
      <c r="I360" s="1" t="n">
        <f aca="false">IF(F360="",1,IFERROR(5-CEILING(percentrank.inc($F$5:$F$604,F360)*4,1),1))</f>
        <v>1</v>
      </c>
      <c r="J360" s="1" t="str">
        <f aca="false">IF(AND(I360&gt;=3,G360&gt;=3,H360&gt;=3),"Champions",IF(AND(I360&gt;=3,G360&lt;=2),"New / Promising",IF(AND(I360&lt;=2,G360&gt;=3,H360&gt;=3),"At Risk (High Value)",IF(AND(I360&lt;=2,G360&lt;=2),"Lost / Dormant","Regular"))))</f>
        <v>Lost / Dormant</v>
      </c>
    </row>
    <row r="361" customFormat="false" ht="15" hidden="false" customHeight="true" outlineLevel="0" collapsed="false">
      <c r="A361" s="1" t="str">
        <f aca="false">Customers!A358</f>
        <v>CUST00357</v>
      </c>
      <c r="B361" s="1" t="str">
        <f aca="false">Customers!B358&amp;" "&amp;Customers!C358</f>
        <v>Susan Lee</v>
      </c>
      <c r="C361" s="1" t="n">
        <f aca="false">COUNTIFS(Orders!$B$2:$B$8001,A361,Orders!$E$2:$E$8001,"Delivered")+COUNTIFS(Orders!$B$2:$B$8001,A361,Orders!$E$2:$E$8001,"Returned")</f>
        <v>3</v>
      </c>
      <c r="D361" s="9" t="n">
        <f aca="false">SUMIFS(Orders!$H$2:$H$8001,Orders!$B$2:$B$8001,A361,Orders!$E$2:$E$8001,"Delivered")+SUMIFS(Orders!$H$2:$H$8001,Orders!$B$2:$B$8001,A361,Orders!$E$2:$E$8001,"Returned")</f>
        <v>28375.1</v>
      </c>
      <c r="E361" s="1" t="str">
        <f aca="false">IFERROR(maxifs(Orders!$C$2:$C$8001,Orders!$B$2:$B$8001,A361),"")</f>
        <v/>
      </c>
      <c r="F361" s="9" t="str">
        <f aca="false">IF(E361="","",MAX(Orders!$C$2:$C$8001)-E361)</f>
        <v/>
      </c>
      <c r="G361" s="1" t="n">
        <f aca="false">IFERROR(CEILING(percentrank.inc($C$5:$C$604,C361)*4,1),1)</f>
        <v>1</v>
      </c>
      <c r="H361" s="1" t="n">
        <f aca="false">IFERROR(CEILING(percentrank.inc($D$5:$D$604,D361)*4,1),1)</f>
        <v>1</v>
      </c>
      <c r="I361" s="1" t="n">
        <f aca="false">IF(F361="",1,IFERROR(5-CEILING(percentrank.inc($F$5:$F$604,F361)*4,1),1))</f>
        <v>1</v>
      </c>
      <c r="J361" s="1" t="str">
        <f aca="false">IF(AND(I361&gt;=3,G361&gt;=3,H361&gt;=3),"Champions",IF(AND(I361&gt;=3,G361&lt;=2),"New / Promising",IF(AND(I361&lt;=2,G361&gt;=3,H361&gt;=3),"At Risk (High Value)",IF(AND(I361&lt;=2,G361&lt;=2),"Lost / Dormant","Regular"))))</f>
        <v>Lost / Dormant</v>
      </c>
    </row>
    <row r="362" customFormat="false" ht="15" hidden="false" customHeight="true" outlineLevel="0" collapsed="false">
      <c r="A362" s="1" t="str">
        <f aca="false">Customers!A359</f>
        <v>CUST00358</v>
      </c>
      <c r="B362" s="1" t="str">
        <f aca="false">Customers!B359&amp;" "&amp;Customers!C359</f>
        <v>Ishaan Davis</v>
      </c>
      <c r="C362" s="1" t="n">
        <f aca="false">COUNTIFS(Orders!$B$2:$B$8001,A362,Orders!$E$2:$E$8001,"Delivered")+COUNTIFS(Orders!$B$2:$B$8001,A362,Orders!$E$2:$E$8001,"Returned")</f>
        <v>5</v>
      </c>
      <c r="D362" s="9" t="n">
        <f aca="false">SUMIFS(Orders!$H$2:$H$8001,Orders!$B$2:$B$8001,A362,Orders!$E$2:$E$8001,"Delivered")+SUMIFS(Orders!$H$2:$H$8001,Orders!$B$2:$B$8001,A362,Orders!$E$2:$E$8001,"Returned")</f>
        <v>16091.56</v>
      </c>
      <c r="E362" s="1" t="str">
        <f aca="false">IFERROR(maxifs(Orders!$C$2:$C$8001,Orders!$B$2:$B$8001,A362),"")</f>
        <v/>
      </c>
      <c r="F362" s="9" t="str">
        <f aca="false">IF(E362="","",MAX(Orders!$C$2:$C$8001)-E362)</f>
        <v/>
      </c>
      <c r="G362" s="1" t="n">
        <f aca="false">IFERROR(CEILING(percentrank.inc($C$5:$C$604,C362)*4,1),1)</f>
        <v>1</v>
      </c>
      <c r="H362" s="1" t="n">
        <f aca="false">IFERROR(CEILING(percentrank.inc($D$5:$D$604,D362)*4,1),1)</f>
        <v>1</v>
      </c>
      <c r="I362" s="1" t="n">
        <f aca="false">IF(F362="",1,IFERROR(5-CEILING(percentrank.inc($F$5:$F$604,F362)*4,1),1))</f>
        <v>1</v>
      </c>
      <c r="J362" s="1" t="str">
        <f aca="false">IF(AND(I362&gt;=3,G362&gt;=3,H362&gt;=3),"Champions",IF(AND(I362&gt;=3,G362&lt;=2),"New / Promising",IF(AND(I362&lt;=2,G362&gt;=3,H362&gt;=3),"At Risk (High Value)",IF(AND(I362&lt;=2,G362&lt;=2),"Lost / Dormant","Regular"))))</f>
        <v>Lost / Dormant</v>
      </c>
    </row>
    <row r="363" customFormat="false" ht="15" hidden="false" customHeight="true" outlineLevel="0" collapsed="false">
      <c r="A363" s="1" t="str">
        <f aca="false">Customers!A360</f>
        <v>CUST00359</v>
      </c>
      <c r="B363" s="1" t="str">
        <f aca="false">Customers!B360&amp;" "&amp;Customers!C360</f>
        <v>Mia Verma</v>
      </c>
      <c r="C363" s="1" t="n">
        <f aca="false">COUNTIFS(Orders!$B$2:$B$8001,A363,Orders!$E$2:$E$8001,"Delivered")+COUNTIFS(Orders!$B$2:$B$8001,A363,Orders!$E$2:$E$8001,"Returned")</f>
        <v>10</v>
      </c>
      <c r="D363" s="9" t="n">
        <f aca="false">SUMIFS(Orders!$H$2:$H$8001,Orders!$B$2:$B$8001,A363,Orders!$E$2:$E$8001,"Delivered")+SUMIFS(Orders!$H$2:$H$8001,Orders!$B$2:$B$8001,A363,Orders!$E$2:$E$8001,"Returned")</f>
        <v>64958.74</v>
      </c>
      <c r="E363" s="1" t="str">
        <f aca="false">IFERROR(maxifs(Orders!$C$2:$C$8001,Orders!$B$2:$B$8001,A363),"")</f>
        <v/>
      </c>
      <c r="F363" s="9" t="str">
        <f aca="false">IF(E363="","",MAX(Orders!$C$2:$C$8001)-E363)</f>
        <v/>
      </c>
      <c r="G363" s="1" t="n">
        <f aca="false">IFERROR(CEILING(percentrank.inc($C$5:$C$604,C363)*4,1),1)</f>
        <v>1</v>
      </c>
      <c r="H363" s="1" t="n">
        <f aca="false">IFERROR(CEILING(percentrank.inc($D$5:$D$604,D363)*4,1),1)</f>
        <v>1</v>
      </c>
      <c r="I363" s="1" t="n">
        <f aca="false">IF(F363="",1,IFERROR(5-CEILING(percentrank.inc($F$5:$F$604,F363)*4,1),1))</f>
        <v>1</v>
      </c>
      <c r="J363" s="1" t="str">
        <f aca="false">IF(AND(I363&gt;=3,G363&gt;=3,H363&gt;=3),"Champions",IF(AND(I363&gt;=3,G363&lt;=2),"New / Promising",IF(AND(I363&lt;=2,G363&gt;=3,H363&gt;=3),"At Risk (High Value)",IF(AND(I363&lt;=2,G363&lt;=2),"Lost / Dormant","Regular"))))</f>
        <v>Lost / Dormant</v>
      </c>
    </row>
    <row r="364" customFormat="false" ht="15" hidden="false" customHeight="true" outlineLevel="0" collapsed="false">
      <c r="A364" s="1" t="str">
        <f aca="false">Customers!A361</f>
        <v>CUST00360</v>
      </c>
      <c r="B364" s="1" t="str">
        <f aca="false">Customers!B361&amp;" "&amp;Customers!C361</f>
        <v>Emma Kumar</v>
      </c>
      <c r="C364" s="1" t="n">
        <f aca="false">COUNTIFS(Orders!$B$2:$B$8001,A364,Orders!$E$2:$E$8001,"Delivered")+COUNTIFS(Orders!$B$2:$B$8001,A364,Orders!$E$2:$E$8001,"Returned")</f>
        <v>3</v>
      </c>
      <c r="D364" s="9" t="n">
        <f aca="false">SUMIFS(Orders!$H$2:$H$8001,Orders!$B$2:$B$8001,A364,Orders!$E$2:$E$8001,"Delivered")+SUMIFS(Orders!$H$2:$H$8001,Orders!$B$2:$B$8001,A364,Orders!$E$2:$E$8001,"Returned")</f>
        <v>26895.41</v>
      </c>
      <c r="E364" s="1" t="str">
        <f aca="false">IFERROR(maxifs(Orders!$C$2:$C$8001,Orders!$B$2:$B$8001,A364),"")</f>
        <v/>
      </c>
      <c r="F364" s="9" t="str">
        <f aca="false">IF(E364="","",MAX(Orders!$C$2:$C$8001)-E364)</f>
        <v/>
      </c>
      <c r="G364" s="1" t="n">
        <f aca="false">IFERROR(CEILING(percentrank.inc($C$5:$C$604,C364)*4,1),1)</f>
        <v>1</v>
      </c>
      <c r="H364" s="1" t="n">
        <f aca="false">IFERROR(CEILING(percentrank.inc($D$5:$D$604,D364)*4,1),1)</f>
        <v>1</v>
      </c>
      <c r="I364" s="1" t="n">
        <f aca="false">IF(F364="",1,IFERROR(5-CEILING(percentrank.inc($F$5:$F$604,F364)*4,1),1))</f>
        <v>1</v>
      </c>
      <c r="J364" s="1" t="str">
        <f aca="false">IF(AND(I364&gt;=3,G364&gt;=3,H364&gt;=3),"Champions",IF(AND(I364&gt;=3,G364&lt;=2),"New / Promising",IF(AND(I364&lt;=2,G364&gt;=3,H364&gt;=3),"At Risk (High Value)",IF(AND(I364&lt;=2,G364&lt;=2),"Lost / Dormant","Regular"))))</f>
        <v>Lost / Dormant</v>
      </c>
    </row>
    <row r="365" customFormat="false" ht="15" hidden="false" customHeight="true" outlineLevel="0" collapsed="false">
      <c r="A365" s="1" t="str">
        <f aca="false">Customers!A362</f>
        <v>CUST00361</v>
      </c>
      <c r="B365" s="1" t="str">
        <f aca="false">Customers!B362&amp;" "&amp;Customers!C362</f>
        <v>Isabella Kumar</v>
      </c>
      <c r="C365" s="1" t="n">
        <f aca="false">COUNTIFS(Orders!$B$2:$B$8001,A365,Orders!$E$2:$E$8001,"Delivered")+COUNTIFS(Orders!$B$2:$B$8001,A365,Orders!$E$2:$E$8001,"Returned")</f>
        <v>21</v>
      </c>
      <c r="D365" s="9" t="n">
        <f aca="false">SUMIFS(Orders!$H$2:$H$8001,Orders!$B$2:$B$8001,A365,Orders!$E$2:$E$8001,"Delivered")+SUMIFS(Orders!$H$2:$H$8001,Orders!$B$2:$B$8001,A365,Orders!$E$2:$E$8001,"Returned")</f>
        <v>149671.95</v>
      </c>
      <c r="E365" s="1" t="str">
        <f aca="false">IFERROR(maxifs(Orders!$C$2:$C$8001,Orders!$B$2:$B$8001,A365),"")</f>
        <v/>
      </c>
      <c r="F365" s="9" t="str">
        <f aca="false">IF(E365="","",MAX(Orders!$C$2:$C$8001)-E365)</f>
        <v/>
      </c>
      <c r="G365" s="1" t="n">
        <f aca="false">IFERROR(CEILING(percentrank.inc($C$5:$C$604,C365)*4,1),1)</f>
        <v>1</v>
      </c>
      <c r="H365" s="1" t="n">
        <f aca="false">IFERROR(CEILING(percentrank.inc($D$5:$D$604,D365)*4,1),1)</f>
        <v>1</v>
      </c>
      <c r="I365" s="1" t="n">
        <f aca="false">IF(F365="",1,IFERROR(5-CEILING(percentrank.inc($F$5:$F$604,F365)*4,1),1))</f>
        <v>1</v>
      </c>
      <c r="J365" s="1" t="str">
        <f aca="false">IF(AND(I365&gt;=3,G365&gt;=3,H365&gt;=3),"Champions",IF(AND(I365&gt;=3,G365&lt;=2),"New / Promising",IF(AND(I365&lt;=2,G365&gt;=3,H365&gt;=3),"At Risk (High Value)",IF(AND(I365&lt;=2,G365&lt;=2),"Lost / Dormant","Regular"))))</f>
        <v>Lost / Dormant</v>
      </c>
    </row>
    <row r="366" customFormat="false" ht="15" hidden="false" customHeight="true" outlineLevel="0" collapsed="false">
      <c r="A366" s="1" t="str">
        <f aca="false">Customers!A363</f>
        <v>CUST00362</v>
      </c>
      <c r="B366" s="1" t="str">
        <f aca="false">Customers!B363&amp;" "&amp;Customers!C363</f>
        <v>Amelia Robinson</v>
      </c>
      <c r="C366" s="1" t="n">
        <f aca="false">COUNTIFS(Orders!$B$2:$B$8001,A366,Orders!$E$2:$E$8001,"Delivered")+COUNTIFS(Orders!$B$2:$B$8001,A366,Orders!$E$2:$E$8001,"Returned")</f>
        <v>5</v>
      </c>
      <c r="D366" s="9" t="n">
        <f aca="false">SUMIFS(Orders!$H$2:$H$8001,Orders!$B$2:$B$8001,A366,Orders!$E$2:$E$8001,"Delivered")+SUMIFS(Orders!$H$2:$H$8001,Orders!$B$2:$B$8001,A366,Orders!$E$2:$E$8001,"Returned")</f>
        <v>44092.8</v>
      </c>
      <c r="E366" s="1" t="str">
        <f aca="false">IFERROR(maxifs(Orders!$C$2:$C$8001,Orders!$B$2:$B$8001,A366),"")</f>
        <v/>
      </c>
      <c r="F366" s="9" t="str">
        <f aca="false">IF(E366="","",MAX(Orders!$C$2:$C$8001)-E366)</f>
        <v/>
      </c>
      <c r="G366" s="1" t="n">
        <f aca="false">IFERROR(CEILING(percentrank.inc($C$5:$C$604,C366)*4,1),1)</f>
        <v>1</v>
      </c>
      <c r="H366" s="1" t="n">
        <f aca="false">IFERROR(CEILING(percentrank.inc($D$5:$D$604,D366)*4,1),1)</f>
        <v>1</v>
      </c>
      <c r="I366" s="1" t="n">
        <f aca="false">IF(F366="",1,IFERROR(5-CEILING(percentrank.inc($F$5:$F$604,F366)*4,1),1))</f>
        <v>1</v>
      </c>
      <c r="J366" s="1" t="str">
        <f aca="false">IF(AND(I366&gt;=3,G366&gt;=3,H366&gt;=3),"Champions",IF(AND(I366&gt;=3,G366&lt;=2),"New / Promising",IF(AND(I366&lt;=2,G366&gt;=3,H366&gt;=3),"At Risk (High Value)",IF(AND(I366&lt;=2,G366&lt;=2),"Lost / Dormant","Regular"))))</f>
        <v>Lost / Dormant</v>
      </c>
    </row>
    <row r="367" customFormat="false" ht="15" hidden="false" customHeight="true" outlineLevel="0" collapsed="false">
      <c r="A367" s="1" t="str">
        <f aca="false">Customers!A364</f>
        <v>CUST00363</v>
      </c>
      <c r="B367" s="1" t="str">
        <f aca="false">Customers!B364&amp;" "&amp;Customers!C364</f>
        <v>Barbara Jones</v>
      </c>
      <c r="C367" s="1" t="n">
        <f aca="false">COUNTIFS(Orders!$B$2:$B$8001,A367,Orders!$E$2:$E$8001,"Delivered")+COUNTIFS(Orders!$B$2:$B$8001,A367,Orders!$E$2:$E$8001,"Returned")</f>
        <v>12</v>
      </c>
      <c r="D367" s="9" t="n">
        <f aca="false">SUMIFS(Orders!$H$2:$H$8001,Orders!$B$2:$B$8001,A367,Orders!$E$2:$E$8001,"Delivered")+SUMIFS(Orders!$H$2:$H$8001,Orders!$B$2:$B$8001,A367,Orders!$E$2:$E$8001,"Returned")</f>
        <v>134516.75</v>
      </c>
      <c r="E367" s="1" t="str">
        <f aca="false">IFERROR(maxifs(Orders!$C$2:$C$8001,Orders!$B$2:$B$8001,A367),"")</f>
        <v/>
      </c>
      <c r="F367" s="9" t="str">
        <f aca="false">IF(E367="","",MAX(Orders!$C$2:$C$8001)-E367)</f>
        <v/>
      </c>
      <c r="G367" s="1" t="n">
        <f aca="false">IFERROR(CEILING(percentrank.inc($C$5:$C$604,C367)*4,1),1)</f>
        <v>1</v>
      </c>
      <c r="H367" s="1" t="n">
        <f aca="false">IFERROR(CEILING(percentrank.inc($D$5:$D$604,D367)*4,1),1)</f>
        <v>1</v>
      </c>
      <c r="I367" s="1" t="n">
        <f aca="false">IF(F367="",1,IFERROR(5-CEILING(percentrank.inc($F$5:$F$604,F367)*4,1),1))</f>
        <v>1</v>
      </c>
      <c r="J367" s="1" t="str">
        <f aca="false">IF(AND(I367&gt;=3,G367&gt;=3,H367&gt;=3),"Champions",IF(AND(I367&gt;=3,G367&lt;=2),"New / Promising",IF(AND(I367&lt;=2,G367&gt;=3,H367&gt;=3),"At Risk (High Value)",IF(AND(I367&lt;=2,G367&lt;=2),"Lost / Dormant","Regular"))))</f>
        <v>Lost / Dormant</v>
      </c>
    </row>
    <row r="368" customFormat="false" ht="15" hidden="false" customHeight="true" outlineLevel="0" collapsed="false">
      <c r="A368" s="1" t="str">
        <f aca="false">Customers!A365</f>
        <v>CUST00364</v>
      </c>
      <c r="B368" s="1" t="str">
        <f aca="false">Customers!B365&amp;" "&amp;Customers!C365</f>
        <v>Mateo Johnson</v>
      </c>
      <c r="C368" s="1" t="n">
        <f aca="false">COUNTIFS(Orders!$B$2:$B$8001,A368,Orders!$E$2:$E$8001,"Delivered")+COUNTIFS(Orders!$B$2:$B$8001,A368,Orders!$E$2:$E$8001,"Returned")</f>
        <v>13</v>
      </c>
      <c r="D368" s="9" t="n">
        <f aca="false">SUMIFS(Orders!$H$2:$H$8001,Orders!$B$2:$B$8001,A368,Orders!$E$2:$E$8001,"Delivered")+SUMIFS(Orders!$H$2:$H$8001,Orders!$B$2:$B$8001,A368,Orders!$E$2:$E$8001,"Returned")</f>
        <v>97273.84</v>
      </c>
      <c r="E368" s="1" t="str">
        <f aca="false">IFERROR(maxifs(Orders!$C$2:$C$8001,Orders!$B$2:$B$8001,A368),"")</f>
        <v/>
      </c>
      <c r="F368" s="9" t="str">
        <f aca="false">IF(E368="","",MAX(Orders!$C$2:$C$8001)-E368)</f>
        <v/>
      </c>
      <c r="G368" s="1" t="n">
        <f aca="false">IFERROR(CEILING(percentrank.inc($C$5:$C$604,C368)*4,1),1)</f>
        <v>1</v>
      </c>
      <c r="H368" s="1" t="n">
        <f aca="false">IFERROR(CEILING(percentrank.inc($D$5:$D$604,D368)*4,1),1)</f>
        <v>1</v>
      </c>
      <c r="I368" s="1" t="n">
        <f aca="false">IF(F368="",1,IFERROR(5-CEILING(percentrank.inc($F$5:$F$604,F368)*4,1),1))</f>
        <v>1</v>
      </c>
      <c r="J368" s="1" t="str">
        <f aca="false">IF(AND(I368&gt;=3,G368&gt;=3,H368&gt;=3),"Champions",IF(AND(I368&gt;=3,G368&lt;=2),"New / Promising",IF(AND(I368&lt;=2,G368&gt;=3,H368&gt;=3),"At Risk (High Value)",IF(AND(I368&lt;=2,G368&lt;=2),"Lost / Dormant","Regular"))))</f>
        <v>Lost / Dormant</v>
      </c>
    </row>
    <row r="369" customFormat="false" ht="15" hidden="false" customHeight="true" outlineLevel="0" collapsed="false">
      <c r="A369" s="1" t="str">
        <f aca="false">Customers!A366</f>
        <v>CUST00365</v>
      </c>
      <c r="B369" s="1" t="str">
        <f aca="false">Customers!B366&amp;" "&amp;Customers!C366</f>
        <v>Noah Moore</v>
      </c>
      <c r="C369" s="1" t="n">
        <f aca="false">COUNTIFS(Orders!$B$2:$B$8001,A369,Orders!$E$2:$E$8001,"Delivered")+COUNTIFS(Orders!$B$2:$B$8001,A369,Orders!$E$2:$E$8001,"Returned")</f>
        <v>18</v>
      </c>
      <c r="D369" s="9" t="n">
        <f aca="false">SUMIFS(Orders!$H$2:$H$8001,Orders!$B$2:$B$8001,A369,Orders!$E$2:$E$8001,"Delivered")+SUMIFS(Orders!$H$2:$H$8001,Orders!$B$2:$B$8001,A369,Orders!$E$2:$E$8001,"Returned")</f>
        <v>94992.06</v>
      </c>
      <c r="E369" s="1" t="str">
        <f aca="false">IFERROR(maxifs(Orders!$C$2:$C$8001,Orders!$B$2:$B$8001,A369),"")</f>
        <v/>
      </c>
      <c r="F369" s="9" t="str">
        <f aca="false">IF(E369="","",MAX(Orders!$C$2:$C$8001)-E369)</f>
        <v/>
      </c>
      <c r="G369" s="1" t="n">
        <f aca="false">IFERROR(CEILING(percentrank.inc($C$5:$C$604,C369)*4,1),1)</f>
        <v>1</v>
      </c>
      <c r="H369" s="1" t="n">
        <f aca="false">IFERROR(CEILING(percentrank.inc($D$5:$D$604,D369)*4,1),1)</f>
        <v>1</v>
      </c>
      <c r="I369" s="1" t="n">
        <f aca="false">IF(F369="",1,IFERROR(5-CEILING(percentrank.inc($F$5:$F$604,F369)*4,1),1))</f>
        <v>1</v>
      </c>
      <c r="J369" s="1" t="str">
        <f aca="false">IF(AND(I369&gt;=3,G369&gt;=3,H369&gt;=3),"Champions",IF(AND(I369&gt;=3,G369&lt;=2),"New / Promising",IF(AND(I369&lt;=2,G369&gt;=3,H369&gt;=3),"At Risk (High Value)",IF(AND(I369&lt;=2,G369&lt;=2),"Lost / Dormant","Regular"))))</f>
        <v>Lost / Dormant</v>
      </c>
    </row>
    <row r="370" customFormat="false" ht="15" hidden="false" customHeight="true" outlineLevel="0" collapsed="false">
      <c r="A370" s="1" t="str">
        <f aca="false">Customers!A367</f>
        <v>CUST00366</v>
      </c>
      <c r="B370" s="1" t="str">
        <f aca="false">Customers!B367&amp;" "&amp;Customers!C367</f>
        <v>William Johnson</v>
      </c>
      <c r="C370" s="1" t="n">
        <f aca="false">COUNTIFS(Orders!$B$2:$B$8001,A370,Orders!$E$2:$E$8001,"Delivered")+COUNTIFS(Orders!$B$2:$B$8001,A370,Orders!$E$2:$E$8001,"Returned")</f>
        <v>11</v>
      </c>
      <c r="D370" s="9" t="n">
        <f aca="false">SUMIFS(Orders!$H$2:$H$8001,Orders!$B$2:$B$8001,A370,Orders!$E$2:$E$8001,"Delivered")+SUMIFS(Orders!$H$2:$H$8001,Orders!$B$2:$B$8001,A370,Orders!$E$2:$E$8001,"Returned")</f>
        <v>32311.52</v>
      </c>
      <c r="E370" s="1" t="str">
        <f aca="false">IFERROR(maxifs(Orders!$C$2:$C$8001,Orders!$B$2:$B$8001,A370),"")</f>
        <v/>
      </c>
      <c r="F370" s="9" t="str">
        <f aca="false">IF(E370="","",MAX(Orders!$C$2:$C$8001)-E370)</f>
        <v/>
      </c>
      <c r="G370" s="1" t="n">
        <f aca="false">IFERROR(CEILING(percentrank.inc($C$5:$C$604,C370)*4,1),1)</f>
        <v>1</v>
      </c>
      <c r="H370" s="1" t="n">
        <f aca="false">IFERROR(CEILING(percentrank.inc($D$5:$D$604,D370)*4,1),1)</f>
        <v>1</v>
      </c>
      <c r="I370" s="1" t="n">
        <f aca="false">IF(F370="",1,IFERROR(5-CEILING(percentrank.inc($F$5:$F$604,F370)*4,1),1))</f>
        <v>1</v>
      </c>
      <c r="J370" s="1" t="str">
        <f aca="false">IF(AND(I370&gt;=3,G370&gt;=3,H370&gt;=3),"Champions",IF(AND(I370&gt;=3,G370&lt;=2),"New / Promising",IF(AND(I370&lt;=2,G370&gt;=3,H370&gt;=3),"At Risk (High Value)",IF(AND(I370&lt;=2,G370&lt;=2),"Lost / Dormant","Regular"))))</f>
        <v>Lost / Dormant</v>
      </c>
    </row>
    <row r="371" customFormat="false" ht="15" hidden="false" customHeight="true" outlineLevel="0" collapsed="false">
      <c r="A371" s="1" t="str">
        <f aca="false">Customers!A368</f>
        <v>CUST00367</v>
      </c>
      <c r="B371" s="1" t="str">
        <f aca="false">Customers!B368&amp;" "&amp;Customers!C368</f>
        <v>Logan Menon</v>
      </c>
      <c r="C371" s="1" t="n">
        <f aca="false">COUNTIFS(Orders!$B$2:$B$8001,A371,Orders!$E$2:$E$8001,"Delivered")+COUNTIFS(Orders!$B$2:$B$8001,A371,Orders!$E$2:$E$8001,"Returned")</f>
        <v>14</v>
      </c>
      <c r="D371" s="9" t="n">
        <f aca="false">SUMIFS(Orders!$H$2:$H$8001,Orders!$B$2:$B$8001,A371,Orders!$E$2:$E$8001,"Delivered")+SUMIFS(Orders!$H$2:$H$8001,Orders!$B$2:$B$8001,A371,Orders!$E$2:$E$8001,"Returned")</f>
        <v>88862.2</v>
      </c>
      <c r="E371" s="1" t="str">
        <f aca="false">IFERROR(maxifs(Orders!$C$2:$C$8001,Orders!$B$2:$B$8001,A371),"")</f>
        <v/>
      </c>
      <c r="F371" s="9" t="str">
        <f aca="false">IF(E371="","",MAX(Orders!$C$2:$C$8001)-E371)</f>
        <v/>
      </c>
      <c r="G371" s="1" t="n">
        <f aca="false">IFERROR(CEILING(percentrank.inc($C$5:$C$604,C371)*4,1),1)</f>
        <v>1</v>
      </c>
      <c r="H371" s="1" t="n">
        <f aca="false">IFERROR(CEILING(percentrank.inc($D$5:$D$604,D371)*4,1),1)</f>
        <v>1</v>
      </c>
      <c r="I371" s="1" t="n">
        <f aca="false">IF(F371="",1,IFERROR(5-CEILING(percentrank.inc($F$5:$F$604,F371)*4,1),1))</f>
        <v>1</v>
      </c>
      <c r="J371" s="1" t="str">
        <f aca="false">IF(AND(I371&gt;=3,G371&gt;=3,H371&gt;=3),"Champions",IF(AND(I371&gt;=3,G371&lt;=2),"New / Promising",IF(AND(I371&lt;=2,G371&gt;=3,H371&gt;=3),"At Risk (High Value)",IF(AND(I371&lt;=2,G371&lt;=2),"Lost / Dormant","Regular"))))</f>
        <v>Lost / Dormant</v>
      </c>
    </row>
    <row r="372" customFormat="false" ht="15" hidden="false" customHeight="true" outlineLevel="0" collapsed="false">
      <c r="A372" s="1" t="str">
        <f aca="false">Customers!A369</f>
        <v>CUST00368</v>
      </c>
      <c r="B372" s="1" t="str">
        <f aca="false">Customers!B369&amp;" "&amp;Customers!C369</f>
        <v>Krishna Moore</v>
      </c>
      <c r="C372" s="1" t="n">
        <f aca="false">COUNTIFS(Orders!$B$2:$B$8001,A372,Orders!$E$2:$E$8001,"Delivered")+COUNTIFS(Orders!$B$2:$B$8001,A372,Orders!$E$2:$E$8001,"Returned")</f>
        <v>4</v>
      </c>
      <c r="D372" s="9" t="n">
        <f aca="false">SUMIFS(Orders!$H$2:$H$8001,Orders!$B$2:$B$8001,A372,Orders!$E$2:$E$8001,"Delivered")+SUMIFS(Orders!$H$2:$H$8001,Orders!$B$2:$B$8001,A372,Orders!$E$2:$E$8001,"Returned")</f>
        <v>31705.38</v>
      </c>
      <c r="E372" s="1" t="str">
        <f aca="false">IFERROR(maxifs(Orders!$C$2:$C$8001,Orders!$B$2:$B$8001,A372),"")</f>
        <v/>
      </c>
      <c r="F372" s="9" t="str">
        <f aca="false">IF(E372="","",MAX(Orders!$C$2:$C$8001)-E372)</f>
        <v/>
      </c>
      <c r="G372" s="1" t="n">
        <f aca="false">IFERROR(CEILING(percentrank.inc($C$5:$C$604,C372)*4,1),1)</f>
        <v>1</v>
      </c>
      <c r="H372" s="1" t="n">
        <f aca="false">IFERROR(CEILING(percentrank.inc($D$5:$D$604,D372)*4,1),1)</f>
        <v>1</v>
      </c>
      <c r="I372" s="1" t="n">
        <f aca="false">IF(F372="",1,IFERROR(5-CEILING(percentrank.inc($F$5:$F$604,F372)*4,1),1))</f>
        <v>1</v>
      </c>
      <c r="J372" s="1" t="str">
        <f aca="false">IF(AND(I372&gt;=3,G372&gt;=3,H372&gt;=3),"Champions",IF(AND(I372&gt;=3,G372&lt;=2),"New / Promising",IF(AND(I372&lt;=2,G372&gt;=3,H372&gt;=3),"At Risk (High Value)",IF(AND(I372&lt;=2,G372&lt;=2),"Lost / Dormant","Regular"))))</f>
        <v>Lost / Dormant</v>
      </c>
    </row>
    <row r="373" customFormat="false" ht="15" hidden="false" customHeight="true" outlineLevel="0" collapsed="false">
      <c r="A373" s="1" t="str">
        <f aca="false">Customers!A370</f>
        <v>CUST00369</v>
      </c>
      <c r="B373" s="1" t="str">
        <f aca="false">Customers!B370&amp;" "&amp;Customers!C370</f>
        <v>Mary Thomas</v>
      </c>
      <c r="C373" s="1" t="n">
        <f aca="false">COUNTIFS(Orders!$B$2:$B$8001,A373,Orders!$E$2:$E$8001,"Delivered")+COUNTIFS(Orders!$B$2:$B$8001,A373,Orders!$E$2:$E$8001,"Returned")</f>
        <v>4</v>
      </c>
      <c r="D373" s="9" t="n">
        <f aca="false">SUMIFS(Orders!$H$2:$H$8001,Orders!$B$2:$B$8001,A373,Orders!$E$2:$E$8001,"Delivered")+SUMIFS(Orders!$H$2:$H$8001,Orders!$B$2:$B$8001,A373,Orders!$E$2:$E$8001,"Returned")</f>
        <v>29028.42</v>
      </c>
      <c r="E373" s="1" t="str">
        <f aca="false">IFERROR(maxifs(Orders!$C$2:$C$8001,Orders!$B$2:$B$8001,A373),"")</f>
        <v/>
      </c>
      <c r="F373" s="9" t="str">
        <f aca="false">IF(E373="","",MAX(Orders!$C$2:$C$8001)-E373)</f>
        <v/>
      </c>
      <c r="G373" s="1" t="n">
        <f aca="false">IFERROR(CEILING(percentrank.inc($C$5:$C$604,C373)*4,1),1)</f>
        <v>1</v>
      </c>
      <c r="H373" s="1" t="n">
        <f aca="false">IFERROR(CEILING(percentrank.inc($D$5:$D$604,D373)*4,1),1)</f>
        <v>1</v>
      </c>
      <c r="I373" s="1" t="n">
        <f aca="false">IF(F373="",1,IFERROR(5-CEILING(percentrank.inc($F$5:$F$604,F373)*4,1),1))</f>
        <v>1</v>
      </c>
      <c r="J373" s="1" t="str">
        <f aca="false">IF(AND(I373&gt;=3,G373&gt;=3,H373&gt;=3),"Champions",IF(AND(I373&gt;=3,G373&lt;=2),"New / Promising",IF(AND(I373&lt;=2,G373&gt;=3,H373&gt;=3),"At Risk (High Value)",IF(AND(I373&lt;=2,G373&lt;=2),"Lost / Dormant","Regular"))))</f>
        <v>Lost / Dormant</v>
      </c>
    </row>
    <row r="374" customFormat="false" ht="15" hidden="false" customHeight="true" outlineLevel="0" collapsed="false">
      <c r="A374" s="1" t="str">
        <f aca="false">Customers!A371</f>
        <v>CUST00370</v>
      </c>
      <c r="B374" s="1" t="str">
        <f aca="false">Customers!B371&amp;" "&amp;Customers!C371</f>
        <v>Emma Gupta</v>
      </c>
      <c r="C374" s="1" t="n">
        <f aca="false">COUNTIFS(Orders!$B$2:$B$8001,A374,Orders!$E$2:$E$8001,"Delivered")+COUNTIFS(Orders!$B$2:$B$8001,A374,Orders!$E$2:$E$8001,"Returned")</f>
        <v>22</v>
      </c>
      <c r="D374" s="9" t="n">
        <f aca="false">SUMIFS(Orders!$H$2:$H$8001,Orders!$B$2:$B$8001,A374,Orders!$E$2:$E$8001,"Delivered")+SUMIFS(Orders!$H$2:$H$8001,Orders!$B$2:$B$8001,A374,Orders!$E$2:$E$8001,"Returned")</f>
        <v>114306.07</v>
      </c>
      <c r="E374" s="1" t="str">
        <f aca="false">IFERROR(maxifs(Orders!$C$2:$C$8001,Orders!$B$2:$B$8001,A374),"")</f>
        <v/>
      </c>
      <c r="F374" s="9" t="str">
        <f aca="false">IF(E374="","",MAX(Orders!$C$2:$C$8001)-E374)</f>
        <v/>
      </c>
      <c r="G374" s="1" t="n">
        <f aca="false">IFERROR(CEILING(percentrank.inc($C$5:$C$604,C374)*4,1),1)</f>
        <v>1</v>
      </c>
      <c r="H374" s="1" t="n">
        <f aca="false">IFERROR(CEILING(percentrank.inc($D$5:$D$604,D374)*4,1),1)</f>
        <v>1</v>
      </c>
      <c r="I374" s="1" t="n">
        <f aca="false">IF(F374="",1,IFERROR(5-CEILING(percentrank.inc($F$5:$F$604,F374)*4,1),1))</f>
        <v>1</v>
      </c>
      <c r="J374" s="1" t="str">
        <f aca="false">IF(AND(I374&gt;=3,G374&gt;=3,H374&gt;=3),"Champions",IF(AND(I374&gt;=3,G374&lt;=2),"New / Promising",IF(AND(I374&lt;=2,G374&gt;=3,H374&gt;=3),"At Risk (High Value)",IF(AND(I374&lt;=2,G374&lt;=2),"Lost / Dormant","Regular"))))</f>
        <v>Lost / Dormant</v>
      </c>
    </row>
    <row r="375" customFormat="false" ht="15" hidden="false" customHeight="true" outlineLevel="0" collapsed="false">
      <c r="A375" s="1" t="str">
        <f aca="false">Customers!A372</f>
        <v>CUST00371</v>
      </c>
      <c r="B375" s="1" t="str">
        <f aca="false">Customers!B372&amp;" "&amp;Customers!C372</f>
        <v>Jessica Brown</v>
      </c>
      <c r="C375" s="1" t="n">
        <f aca="false">COUNTIFS(Orders!$B$2:$B$8001,A375,Orders!$E$2:$E$8001,"Delivered")+COUNTIFS(Orders!$B$2:$B$8001,A375,Orders!$E$2:$E$8001,"Returned")</f>
        <v>19</v>
      </c>
      <c r="D375" s="9" t="n">
        <f aca="false">SUMIFS(Orders!$H$2:$H$8001,Orders!$B$2:$B$8001,A375,Orders!$E$2:$E$8001,"Delivered")+SUMIFS(Orders!$H$2:$H$8001,Orders!$B$2:$B$8001,A375,Orders!$E$2:$E$8001,"Returned")</f>
        <v>120426.38</v>
      </c>
      <c r="E375" s="1" t="str">
        <f aca="false">IFERROR(maxifs(Orders!$C$2:$C$8001,Orders!$B$2:$B$8001,A375),"")</f>
        <v/>
      </c>
      <c r="F375" s="9" t="str">
        <f aca="false">IF(E375="","",MAX(Orders!$C$2:$C$8001)-E375)</f>
        <v/>
      </c>
      <c r="G375" s="1" t="n">
        <f aca="false">IFERROR(CEILING(percentrank.inc($C$5:$C$604,C375)*4,1),1)</f>
        <v>1</v>
      </c>
      <c r="H375" s="1" t="n">
        <f aca="false">IFERROR(CEILING(percentrank.inc($D$5:$D$604,D375)*4,1),1)</f>
        <v>1</v>
      </c>
      <c r="I375" s="1" t="n">
        <f aca="false">IF(F375="",1,IFERROR(5-CEILING(percentrank.inc($F$5:$F$604,F375)*4,1),1))</f>
        <v>1</v>
      </c>
      <c r="J375" s="1" t="str">
        <f aca="false">IF(AND(I375&gt;=3,G375&gt;=3,H375&gt;=3),"Champions",IF(AND(I375&gt;=3,G375&lt;=2),"New / Promising",IF(AND(I375&lt;=2,G375&gt;=3,H375&gt;=3),"At Risk (High Value)",IF(AND(I375&lt;=2,G375&lt;=2),"Lost / Dormant","Regular"))))</f>
        <v>Lost / Dormant</v>
      </c>
    </row>
    <row r="376" customFormat="false" ht="15" hidden="false" customHeight="true" outlineLevel="0" collapsed="false">
      <c r="A376" s="1" t="str">
        <f aca="false">Customers!A373</f>
        <v>CUST00372</v>
      </c>
      <c r="B376" s="1" t="str">
        <f aca="false">Customers!B373&amp;" "&amp;Customers!C373</f>
        <v>Camila Sharma</v>
      </c>
      <c r="C376" s="1" t="n">
        <f aca="false">COUNTIFS(Orders!$B$2:$B$8001,A376,Orders!$E$2:$E$8001,"Delivered")+COUNTIFS(Orders!$B$2:$B$8001,A376,Orders!$E$2:$E$8001,"Returned")</f>
        <v>12</v>
      </c>
      <c r="D376" s="9" t="n">
        <f aca="false">SUMIFS(Orders!$H$2:$H$8001,Orders!$B$2:$B$8001,A376,Orders!$E$2:$E$8001,"Delivered")+SUMIFS(Orders!$H$2:$H$8001,Orders!$B$2:$B$8001,A376,Orders!$E$2:$E$8001,"Returned")</f>
        <v>86157.67</v>
      </c>
      <c r="E376" s="1" t="str">
        <f aca="false">IFERROR(maxifs(Orders!$C$2:$C$8001,Orders!$B$2:$B$8001,A376),"")</f>
        <v/>
      </c>
      <c r="F376" s="9" t="str">
        <f aca="false">IF(E376="","",MAX(Orders!$C$2:$C$8001)-E376)</f>
        <v/>
      </c>
      <c r="G376" s="1" t="n">
        <f aca="false">IFERROR(CEILING(percentrank.inc($C$5:$C$604,C376)*4,1),1)</f>
        <v>1</v>
      </c>
      <c r="H376" s="1" t="n">
        <f aca="false">IFERROR(CEILING(percentrank.inc($D$5:$D$604,D376)*4,1),1)</f>
        <v>1</v>
      </c>
      <c r="I376" s="1" t="n">
        <f aca="false">IF(F376="",1,IFERROR(5-CEILING(percentrank.inc($F$5:$F$604,F376)*4,1),1))</f>
        <v>1</v>
      </c>
      <c r="J376" s="1" t="str">
        <f aca="false">IF(AND(I376&gt;=3,G376&gt;=3,H376&gt;=3),"Champions",IF(AND(I376&gt;=3,G376&lt;=2),"New / Promising",IF(AND(I376&lt;=2,G376&gt;=3,H376&gt;=3),"At Risk (High Value)",IF(AND(I376&lt;=2,G376&lt;=2),"Lost / Dormant","Regular"))))</f>
        <v>Lost / Dormant</v>
      </c>
    </row>
    <row r="377" customFormat="false" ht="15" hidden="false" customHeight="true" outlineLevel="0" collapsed="false">
      <c r="A377" s="1" t="str">
        <f aca="false">Customers!A374</f>
        <v>CUST00373</v>
      </c>
      <c r="B377" s="1" t="str">
        <f aca="false">Customers!B374&amp;" "&amp;Customers!C374</f>
        <v>Isabella White</v>
      </c>
      <c r="C377" s="1" t="n">
        <f aca="false">COUNTIFS(Orders!$B$2:$B$8001,A377,Orders!$E$2:$E$8001,"Delivered")+COUNTIFS(Orders!$B$2:$B$8001,A377,Orders!$E$2:$E$8001,"Returned")</f>
        <v>21</v>
      </c>
      <c r="D377" s="9" t="n">
        <f aca="false">SUMIFS(Orders!$H$2:$H$8001,Orders!$B$2:$B$8001,A377,Orders!$E$2:$E$8001,"Delivered")+SUMIFS(Orders!$H$2:$H$8001,Orders!$B$2:$B$8001,A377,Orders!$E$2:$E$8001,"Returned")</f>
        <v>109079.7</v>
      </c>
      <c r="E377" s="1" t="str">
        <f aca="false">IFERROR(maxifs(Orders!$C$2:$C$8001,Orders!$B$2:$B$8001,A377),"")</f>
        <v/>
      </c>
      <c r="F377" s="9" t="str">
        <f aca="false">IF(E377="","",MAX(Orders!$C$2:$C$8001)-E377)</f>
        <v/>
      </c>
      <c r="G377" s="1" t="n">
        <f aca="false">IFERROR(CEILING(percentrank.inc($C$5:$C$604,C377)*4,1),1)</f>
        <v>1</v>
      </c>
      <c r="H377" s="1" t="n">
        <f aca="false">IFERROR(CEILING(percentrank.inc($D$5:$D$604,D377)*4,1),1)</f>
        <v>1</v>
      </c>
      <c r="I377" s="1" t="n">
        <f aca="false">IF(F377="",1,IFERROR(5-CEILING(percentrank.inc($F$5:$F$604,F377)*4,1),1))</f>
        <v>1</v>
      </c>
      <c r="J377" s="1" t="str">
        <f aca="false">IF(AND(I377&gt;=3,G377&gt;=3,H377&gt;=3),"Champions",IF(AND(I377&gt;=3,G377&lt;=2),"New / Promising",IF(AND(I377&lt;=2,G377&gt;=3,H377&gt;=3),"At Risk (High Value)",IF(AND(I377&lt;=2,G377&lt;=2),"Lost / Dormant","Regular"))))</f>
        <v>Lost / Dormant</v>
      </c>
    </row>
    <row r="378" customFormat="false" ht="15" hidden="false" customHeight="true" outlineLevel="0" collapsed="false">
      <c r="A378" s="1" t="str">
        <f aca="false">Customers!A375</f>
        <v>CUST00374</v>
      </c>
      <c r="B378" s="1" t="str">
        <f aca="false">Customers!B375&amp;" "&amp;Customers!C375</f>
        <v>Mia Rodriguez</v>
      </c>
      <c r="C378" s="1" t="n">
        <f aca="false">COUNTIFS(Orders!$B$2:$B$8001,A378,Orders!$E$2:$E$8001,"Delivered")+COUNTIFS(Orders!$B$2:$B$8001,A378,Orders!$E$2:$E$8001,"Returned")</f>
        <v>21</v>
      </c>
      <c r="D378" s="9" t="n">
        <f aca="false">SUMIFS(Orders!$H$2:$H$8001,Orders!$B$2:$B$8001,A378,Orders!$E$2:$E$8001,"Delivered")+SUMIFS(Orders!$H$2:$H$8001,Orders!$B$2:$B$8001,A378,Orders!$E$2:$E$8001,"Returned")</f>
        <v>131359.32</v>
      </c>
      <c r="E378" s="1" t="str">
        <f aca="false">IFERROR(maxifs(Orders!$C$2:$C$8001,Orders!$B$2:$B$8001,A378),"")</f>
        <v/>
      </c>
      <c r="F378" s="9" t="str">
        <f aca="false">IF(E378="","",MAX(Orders!$C$2:$C$8001)-E378)</f>
        <v/>
      </c>
      <c r="G378" s="1" t="n">
        <f aca="false">IFERROR(CEILING(percentrank.inc($C$5:$C$604,C378)*4,1),1)</f>
        <v>1</v>
      </c>
      <c r="H378" s="1" t="n">
        <f aca="false">IFERROR(CEILING(percentrank.inc($D$5:$D$604,D378)*4,1),1)</f>
        <v>1</v>
      </c>
      <c r="I378" s="1" t="n">
        <f aca="false">IF(F378="",1,IFERROR(5-CEILING(percentrank.inc($F$5:$F$604,F378)*4,1),1))</f>
        <v>1</v>
      </c>
      <c r="J378" s="1" t="str">
        <f aca="false">IF(AND(I378&gt;=3,G378&gt;=3,H378&gt;=3),"Champions",IF(AND(I378&gt;=3,G378&lt;=2),"New / Promising",IF(AND(I378&lt;=2,G378&gt;=3,H378&gt;=3),"At Risk (High Value)",IF(AND(I378&lt;=2,G378&lt;=2),"Lost / Dormant","Regular"))))</f>
        <v>Lost / Dormant</v>
      </c>
    </row>
    <row r="379" customFormat="false" ht="15" hidden="false" customHeight="true" outlineLevel="0" collapsed="false">
      <c r="A379" s="1" t="str">
        <f aca="false">Customers!A376</f>
        <v>CUST00375</v>
      </c>
      <c r="B379" s="1" t="str">
        <f aca="false">Customers!B376&amp;" "&amp;Customers!C376</f>
        <v>Michael Sanchez</v>
      </c>
      <c r="C379" s="1" t="n">
        <f aca="false">COUNTIFS(Orders!$B$2:$B$8001,A379,Orders!$E$2:$E$8001,"Delivered")+COUNTIFS(Orders!$B$2:$B$8001,A379,Orders!$E$2:$E$8001,"Returned")</f>
        <v>8</v>
      </c>
      <c r="D379" s="9" t="n">
        <f aca="false">SUMIFS(Orders!$H$2:$H$8001,Orders!$B$2:$B$8001,A379,Orders!$E$2:$E$8001,"Delivered")+SUMIFS(Orders!$H$2:$H$8001,Orders!$B$2:$B$8001,A379,Orders!$E$2:$E$8001,"Returned")</f>
        <v>58360.75</v>
      </c>
      <c r="E379" s="1" t="str">
        <f aca="false">IFERROR(maxifs(Orders!$C$2:$C$8001,Orders!$B$2:$B$8001,A379),"")</f>
        <v/>
      </c>
      <c r="F379" s="9" t="str">
        <f aca="false">IF(E379="","",MAX(Orders!$C$2:$C$8001)-E379)</f>
        <v/>
      </c>
      <c r="G379" s="1" t="n">
        <f aca="false">IFERROR(CEILING(percentrank.inc($C$5:$C$604,C379)*4,1),1)</f>
        <v>1</v>
      </c>
      <c r="H379" s="1" t="n">
        <f aca="false">IFERROR(CEILING(percentrank.inc($D$5:$D$604,D379)*4,1),1)</f>
        <v>1</v>
      </c>
      <c r="I379" s="1" t="n">
        <f aca="false">IF(F379="",1,IFERROR(5-CEILING(percentrank.inc($F$5:$F$604,F379)*4,1),1))</f>
        <v>1</v>
      </c>
      <c r="J379" s="1" t="str">
        <f aca="false">IF(AND(I379&gt;=3,G379&gt;=3,H379&gt;=3),"Champions",IF(AND(I379&gt;=3,G379&lt;=2),"New / Promising",IF(AND(I379&lt;=2,G379&gt;=3,H379&gt;=3),"At Risk (High Value)",IF(AND(I379&lt;=2,G379&lt;=2),"Lost / Dormant","Regular"))))</f>
        <v>Lost / Dormant</v>
      </c>
    </row>
    <row r="380" customFormat="false" ht="15" hidden="false" customHeight="true" outlineLevel="0" collapsed="false">
      <c r="A380" s="1" t="str">
        <f aca="false">Customers!A377</f>
        <v>CUST00376</v>
      </c>
      <c r="B380" s="1" t="str">
        <f aca="false">Customers!B377&amp;" "&amp;Customers!C377</f>
        <v>Yuki Wilson</v>
      </c>
      <c r="C380" s="1" t="n">
        <f aca="false">COUNTIFS(Orders!$B$2:$B$8001,A380,Orders!$E$2:$E$8001,"Delivered")+COUNTIFS(Orders!$B$2:$B$8001,A380,Orders!$E$2:$E$8001,"Returned")</f>
        <v>20</v>
      </c>
      <c r="D380" s="9" t="n">
        <f aca="false">SUMIFS(Orders!$H$2:$H$8001,Orders!$B$2:$B$8001,A380,Orders!$E$2:$E$8001,"Delivered")+SUMIFS(Orders!$H$2:$H$8001,Orders!$B$2:$B$8001,A380,Orders!$E$2:$E$8001,"Returned")</f>
        <v>98859.36</v>
      </c>
      <c r="E380" s="1" t="str">
        <f aca="false">IFERROR(maxifs(Orders!$C$2:$C$8001,Orders!$B$2:$B$8001,A380),"")</f>
        <v/>
      </c>
      <c r="F380" s="9" t="str">
        <f aca="false">IF(E380="","",MAX(Orders!$C$2:$C$8001)-E380)</f>
        <v/>
      </c>
      <c r="G380" s="1" t="n">
        <f aca="false">IFERROR(CEILING(percentrank.inc($C$5:$C$604,C380)*4,1),1)</f>
        <v>1</v>
      </c>
      <c r="H380" s="1" t="n">
        <f aca="false">IFERROR(CEILING(percentrank.inc($D$5:$D$604,D380)*4,1),1)</f>
        <v>1</v>
      </c>
      <c r="I380" s="1" t="n">
        <f aca="false">IF(F380="",1,IFERROR(5-CEILING(percentrank.inc($F$5:$F$604,F380)*4,1),1))</f>
        <v>1</v>
      </c>
      <c r="J380" s="1" t="str">
        <f aca="false">IF(AND(I380&gt;=3,G380&gt;=3,H380&gt;=3),"Champions",IF(AND(I380&gt;=3,G380&lt;=2),"New / Promising",IF(AND(I380&lt;=2,G380&gt;=3,H380&gt;=3),"At Risk (High Value)",IF(AND(I380&lt;=2,G380&lt;=2),"Lost / Dormant","Regular"))))</f>
        <v>Lost / Dormant</v>
      </c>
    </row>
    <row r="381" customFormat="false" ht="15" hidden="false" customHeight="true" outlineLevel="0" collapsed="false">
      <c r="A381" s="1" t="str">
        <f aca="false">Customers!A378</f>
        <v>CUST00377</v>
      </c>
      <c r="B381" s="1" t="str">
        <f aca="false">Customers!B378&amp;" "&amp;Customers!C378</f>
        <v>Kiara Menon</v>
      </c>
      <c r="C381" s="1" t="n">
        <f aca="false">COUNTIFS(Orders!$B$2:$B$8001,A381,Orders!$E$2:$E$8001,"Delivered")+COUNTIFS(Orders!$B$2:$B$8001,A381,Orders!$E$2:$E$8001,"Returned")</f>
        <v>8</v>
      </c>
      <c r="D381" s="9" t="n">
        <f aca="false">SUMIFS(Orders!$H$2:$H$8001,Orders!$B$2:$B$8001,A381,Orders!$E$2:$E$8001,"Delivered")+SUMIFS(Orders!$H$2:$H$8001,Orders!$B$2:$B$8001,A381,Orders!$E$2:$E$8001,"Returned")</f>
        <v>50164.03</v>
      </c>
      <c r="E381" s="1" t="str">
        <f aca="false">IFERROR(maxifs(Orders!$C$2:$C$8001,Orders!$B$2:$B$8001,A381),"")</f>
        <v/>
      </c>
      <c r="F381" s="9" t="str">
        <f aca="false">IF(E381="","",MAX(Orders!$C$2:$C$8001)-E381)</f>
        <v/>
      </c>
      <c r="G381" s="1" t="n">
        <f aca="false">IFERROR(CEILING(percentrank.inc($C$5:$C$604,C381)*4,1),1)</f>
        <v>1</v>
      </c>
      <c r="H381" s="1" t="n">
        <f aca="false">IFERROR(CEILING(percentrank.inc($D$5:$D$604,D381)*4,1),1)</f>
        <v>1</v>
      </c>
      <c r="I381" s="1" t="n">
        <f aca="false">IF(F381="",1,IFERROR(5-CEILING(percentrank.inc($F$5:$F$604,F381)*4,1),1))</f>
        <v>1</v>
      </c>
      <c r="J381" s="1" t="str">
        <f aca="false">IF(AND(I381&gt;=3,G381&gt;=3,H381&gt;=3),"Champions",IF(AND(I381&gt;=3,G381&lt;=2),"New / Promising",IF(AND(I381&lt;=2,G381&gt;=3,H381&gt;=3),"At Risk (High Value)",IF(AND(I381&lt;=2,G381&lt;=2),"Lost / Dormant","Regular"))))</f>
        <v>Lost / Dormant</v>
      </c>
    </row>
    <row r="382" customFormat="false" ht="15" hidden="false" customHeight="true" outlineLevel="0" collapsed="false">
      <c r="A382" s="1" t="str">
        <f aca="false">Customers!A379</f>
        <v>CUST00378</v>
      </c>
      <c r="B382" s="1" t="str">
        <f aca="false">Customers!B379&amp;" "&amp;Customers!C379</f>
        <v>Richard Rodriguez</v>
      </c>
      <c r="C382" s="1" t="n">
        <f aca="false">COUNTIFS(Orders!$B$2:$B$8001,A382,Orders!$E$2:$E$8001,"Delivered")+COUNTIFS(Orders!$B$2:$B$8001,A382,Orders!$E$2:$E$8001,"Returned")</f>
        <v>11</v>
      </c>
      <c r="D382" s="9" t="n">
        <f aca="false">SUMIFS(Orders!$H$2:$H$8001,Orders!$B$2:$B$8001,A382,Orders!$E$2:$E$8001,"Delivered")+SUMIFS(Orders!$H$2:$H$8001,Orders!$B$2:$B$8001,A382,Orders!$E$2:$E$8001,"Returned")</f>
        <v>111965.22</v>
      </c>
      <c r="E382" s="1" t="str">
        <f aca="false">IFERROR(maxifs(Orders!$C$2:$C$8001,Orders!$B$2:$B$8001,A382),"")</f>
        <v/>
      </c>
      <c r="F382" s="9" t="str">
        <f aca="false">IF(E382="","",MAX(Orders!$C$2:$C$8001)-E382)</f>
        <v/>
      </c>
      <c r="G382" s="1" t="n">
        <f aca="false">IFERROR(CEILING(percentrank.inc($C$5:$C$604,C382)*4,1),1)</f>
        <v>1</v>
      </c>
      <c r="H382" s="1" t="n">
        <f aca="false">IFERROR(CEILING(percentrank.inc($D$5:$D$604,D382)*4,1),1)</f>
        <v>1</v>
      </c>
      <c r="I382" s="1" t="n">
        <f aca="false">IF(F382="",1,IFERROR(5-CEILING(percentrank.inc($F$5:$F$604,F382)*4,1),1))</f>
        <v>1</v>
      </c>
      <c r="J382" s="1" t="str">
        <f aca="false">IF(AND(I382&gt;=3,G382&gt;=3,H382&gt;=3),"Champions",IF(AND(I382&gt;=3,G382&lt;=2),"New / Promising",IF(AND(I382&lt;=2,G382&gt;=3,H382&gt;=3),"At Risk (High Value)",IF(AND(I382&lt;=2,G382&lt;=2),"Lost / Dormant","Regular"))))</f>
        <v>Lost / Dormant</v>
      </c>
    </row>
    <row r="383" customFormat="false" ht="15" hidden="false" customHeight="true" outlineLevel="0" collapsed="false">
      <c r="A383" s="1" t="str">
        <f aca="false">Customers!A380</f>
        <v>CUST00379</v>
      </c>
      <c r="B383" s="1" t="str">
        <f aca="false">Customers!B380&amp;" "&amp;Customers!C380</f>
        <v>Myra Harris</v>
      </c>
      <c r="C383" s="1" t="n">
        <f aca="false">COUNTIFS(Orders!$B$2:$B$8001,A383,Orders!$E$2:$E$8001,"Delivered")+COUNTIFS(Orders!$B$2:$B$8001,A383,Orders!$E$2:$E$8001,"Returned")</f>
        <v>8</v>
      </c>
      <c r="D383" s="9" t="n">
        <f aca="false">SUMIFS(Orders!$H$2:$H$8001,Orders!$B$2:$B$8001,A383,Orders!$E$2:$E$8001,"Delivered")+SUMIFS(Orders!$H$2:$H$8001,Orders!$B$2:$B$8001,A383,Orders!$E$2:$E$8001,"Returned")</f>
        <v>38719.49</v>
      </c>
      <c r="E383" s="1" t="str">
        <f aca="false">IFERROR(maxifs(Orders!$C$2:$C$8001,Orders!$B$2:$B$8001,A383),"")</f>
        <v/>
      </c>
      <c r="F383" s="9" t="str">
        <f aca="false">IF(E383="","",MAX(Orders!$C$2:$C$8001)-E383)</f>
        <v/>
      </c>
      <c r="G383" s="1" t="n">
        <f aca="false">IFERROR(CEILING(percentrank.inc($C$5:$C$604,C383)*4,1),1)</f>
        <v>1</v>
      </c>
      <c r="H383" s="1" t="n">
        <f aca="false">IFERROR(CEILING(percentrank.inc($D$5:$D$604,D383)*4,1),1)</f>
        <v>1</v>
      </c>
      <c r="I383" s="1" t="n">
        <f aca="false">IF(F383="",1,IFERROR(5-CEILING(percentrank.inc($F$5:$F$604,F383)*4,1),1))</f>
        <v>1</v>
      </c>
      <c r="J383" s="1" t="str">
        <f aca="false">IF(AND(I383&gt;=3,G383&gt;=3,H383&gt;=3),"Champions",IF(AND(I383&gt;=3,G383&lt;=2),"New / Promising",IF(AND(I383&lt;=2,G383&gt;=3,H383&gt;=3),"At Risk (High Value)",IF(AND(I383&lt;=2,G383&lt;=2),"Lost / Dormant","Regular"))))</f>
        <v>Lost / Dormant</v>
      </c>
    </row>
    <row r="384" customFormat="false" ht="15" hidden="false" customHeight="true" outlineLevel="0" collapsed="false">
      <c r="A384" s="1" t="str">
        <f aca="false">Customers!A381</f>
        <v>CUST00380</v>
      </c>
      <c r="B384" s="1" t="str">
        <f aca="false">Customers!B381&amp;" "&amp;Customers!C381</f>
        <v>Noah Harris</v>
      </c>
      <c r="C384" s="1" t="n">
        <f aca="false">COUNTIFS(Orders!$B$2:$B$8001,A384,Orders!$E$2:$E$8001,"Delivered")+COUNTIFS(Orders!$B$2:$B$8001,A384,Orders!$E$2:$E$8001,"Returned")</f>
        <v>13</v>
      </c>
      <c r="D384" s="9" t="n">
        <f aca="false">SUMIFS(Orders!$H$2:$H$8001,Orders!$B$2:$B$8001,A384,Orders!$E$2:$E$8001,"Delivered")+SUMIFS(Orders!$H$2:$H$8001,Orders!$B$2:$B$8001,A384,Orders!$E$2:$E$8001,"Returned")</f>
        <v>61120.94</v>
      </c>
      <c r="E384" s="1" t="str">
        <f aca="false">IFERROR(maxifs(Orders!$C$2:$C$8001,Orders!$B$2:$B$8001,A384),"")</f>
        <v/>
      </c>
      <c r="F384" s="9" t="str">
        <f aca="false">IF(E384="","",MAX(Orders!$C$2:$C$8001)-E384)</f>
        <v/>
      </c>
      <c r="G384" s="1" t="n">
        <f aca="false">IFERROR(CEILING(percentrank.inc($C$5:$C$604,C384)*4,1),1)</f>
        <v>1</v>
      </c>
      <c r="H384" s="1" t="n">
        <f aca="false">IFERROR(CEILING(percentrank.inc($D$5:$D$604,D384)*4,1),1)</f>
        <v>1</v>
      </c>
      <c r="I384" s="1" t="n">
        <f aca="false">IF(F384="",1,IFERROR(5-CEILING(percentrank.inc($F$5:$F$604,F384)*4,1),1))</f>
        <v>1</v>
      </c>
      <c r="J384" s="1" t="str">
        <f aca="false">IF(AND(I384&gt;=3,G384&gt;=3,H384&gt;=3),"Champions",IF(AND(I384&gt;=3,G384&lt;=2),"New / Promising",IF(AND(I384&lt;=2,G384&gt;=3,H384&gt;=3),"At Risk (High Value)",IF(AND(I384&lt;=2,G384&lt;=2),"Lost / Dormant","Regular"))))</f>
        <v>Lost / Dormant</v>
      </c>
    </row>
    <row r="385" customFormat="false" ht="15" hidden="false" customHeight="true" outlineLevel="0" collapsed="false">
      <c r="A385" s="1" t="str">
        <f aca="false">Customers!A382</f>
        <v>CUST00381</v>
      </c>
      <c r="B385" s="1" t="str">
        <f aca="false">Customers!B382&amp;" "&amp;Customers!C382</f>
        <v>Amelia Ramirez</v>
      </c>
      <c r="C385" s="1" t="n">
        <f aca="false">COUNTIFS(Orders!$B$2:$B$8001,A385,Orders!$E$2:$E$8001,"Delivered")+COUNTIFS(Orders!$B$2:$B$8001,A385,Orders!$E$2:$E$8001,"Returned")</f>
        <v>6</v>
      </c>
      <c r="D385" s="9" t="n">
        <f aca="false">SUMIFS(Orders!$H$2:$H$8001,Orders!$B$2:$B$8001,A385,Orders!$E$2:$E$8001,"Delivered")+SUMIFS(Orders!$H$2:$H$8001,Orders!$B$2:$B$8001,A385,Orders!$E$2:$E$8001,"Returned")</f>
        <v>34766.47</v>
      </c>
      <c r="E385" s="1" t="str">
        <f aca="false">IFERROR(maxifs(Orders!$C$2:$C$8001,Orders!$B$2:$B$8001,A385),"")</f>
        <v/>
      </c>
      <c r="F385" s="9" t="str">
        <f aca="false">IF(E385="","",MAX(Orders!$C$2:$C$8001)-E385)</f>
        <v/>
      </c>
      <c r="G385" s="1" t="n">
        <f aca="false">IFERROR(CEILING(percentrank.inc($C$5:$C$604,C385)*4,1),1)</f>
        <v>1</v>
      </c>
      <c r="H385" s="1" t="n">
        <f aca="false">IFERROR(CEILING(percentrank.inc($D$5:$D$604,D385)*4,1),1)</f>
        <v>1</v>
      </c>
      <c r="I385" s="1" t="n">
        <f aca="false">IF(F385="",1,IFERROR(5-CEILING(percentrank.inc($F$5:$F$604,F385)*4,1),1))</f>
        <v>1</v>
      </c>
      <c r="J385" s="1" t="str">
        <f aca="false">IF(AND(I385&gt;=3,G385&gt;=3,H385&gt;=3),"Champions",IF(AND(I385&gt;=3,G385&lt;=2),"New / Promising",IF(AND(I385&lt;=2,G385&gt;=3,H385&gt;=3),"At Risk (High Value)",IF(AND(I385&lt;=2,G385&lt;=2),"Lost / Dormant","Regular"))))</f>
        <v>Lost / Dormant</v>
      </c>
    </row>
    <row r="386" customFormat="false" ht="15" hidden="false" customHeight="true" outlineLevel="0" collapsed="false">
      <c r="A386" s="1" t="str">
        <f aca="false">Customers!A383</f>
        <v>CUST00382</v>
      </c>
      <c r="B386" s="1" t="str">
        <f aca="false">Customers!B383&amp;" "&amp;Customers!C383</f>
        <v>Vihaan Clark</v>
      </c>
      <c r="C386" s="1" t="n">
        <f aca="false">COUNTIFS(Orders!$B$2:$B$8001,A386,Orders!$E$2:$E$8001,"Delivered")+COUNTIFS(Orders!$B$2:$B$8001,A386,Orders!$E$2:$E$8001,"Returned")</f>
        <v>24</v>
      </c>
      <c r="D386" s="9" t="n">
        <f aca="false">SUMIFS(Orders!$H$2:$H$8001,Orders!$B$2:$B$8001,A386,Orders!$E$2:$E$8001,"Delivered")+SUMIFS(Orders!$H$2:$H$8001,Orders!$B$2:$B$8001,A386,Orders!$E$2:$E$8001,"Returned")</f>
        <v>136668.02</v>
      </c>
      <c r="E386" s="1" t="str">
        <f aca="false">IFERROR(maxifs(Orders!$C$2:$C$8001,Orders!$B$2:$B$8001,A386),"")</f>
        <v/>
      </c>
      <c r="F386" s="9" t="str">
        <f aca="false">IF(E386="","",MAX(Orders!$C$2:$C$8001)-E386)</f>
        <v/>
      </c>
      <c r="G386" s="1" t="n">
        <f aca="false">IFERROR(CEILING(percentrank.inc($C$5:$C$604,C386)*4,1),1)</f>
        <v>1</v>
      </c>
      <c r="H386" s="1" t="n">
        <f aca="false">IFERROR(CEILING(percentrank.inc($D$5:$D$604,D386)*4,1),1)</f>
        <v>1</v>
      </c>
      <c r="I386" s="1" t="n">
        <f aca="false">IF(F386="",1,IFERROR(5-CEILING(percentrank.inc($F$5:$F$604,F386)*4,1),1))</f>
        <v>1</v>
      </c>
      <c r="J386" s="1" t="str">
        <f aca="false">IF(AND(I386&gt;=3,G386&gt;=3,H386&gt;=3),"Champions",IF(AND(I386&gt;=3,G386&lt;=2),"New / Promising",IF(AND(I386&lt;=2,G386&gt;=3,H386&gt;=3),"At Risk (High Value)",IF(AND(I386&lt;=2,G386&lt;=2),"Lost / Dormant","Regular"))))</f>
        <v>Lost / Dormant</v>
      </c>
    </row>
    <row r="387" customFormat="false" ht="15" hidden="false" customHeight="true" outlineLevel="0" collapsed="false">
      <c r="A387" s="1" t="str">
        <f aca="false">Customers!A384</f>
        <v>CUST00383</v>
      </c>
      <c r="B387" s="1" t="str">
        <f aca="false">Customers!B384&amp;" "&amp;Customers!C384</f>
        <v>Aarav Martin</v>
      </c>
      <c r="C387" s="1" t="n">
        <f aca="false">COUNTIFS(Orders!$B$2:$B$8001,A387,Orders!$E$2:$E$8001,"Delivered")+COUNTIFS(Orders!$B$2:$B$8001,A387,Orders!$E$2:$E$8001,"Returned")</f>
        <v>16</v>
      </c>
      <c r="D387" s="9" t="n">
        <f aca="false">SUMIFS(Orders!$H$2:$H$8001,Orders!$B$2:$B$8001,A387,Orders!$E$2:$E$8001,"Delivered")+SUMIFS(Orders!$H$2:$H$8001,Orders!$B$2:$B$8001,A387,Orders!$E$2:$E$8001,"Returned")</f>
        <v>73973.56</v>
      </c>
      <c r="E387" s="1" t="str">
        <f aca="false">IFERROR(maxifs(Orders!$C$2:$C$8001,Orders!$B$2:$B$8001,A387),"")</f>
        <v/>
      </c>
      <c r="F387" s="9" t="str">
        <f aca="false">IF(E387="","",MAX(Orders!$C$2:$C$8001)-E387)</f>
        <v/>
      </c>
      <c r="G387" s="1" t="n">
        <f aca="false">IFERROR(CEILING(percentrank.inc($C$5:$C$604,C387)*4,1),1)</f>
        <v>1</v>
      </c>
      <c r="H387" s="1" t="n">
        <f aca="false">IFERROR(CEILING(percentrank.inc($D$5:$D$604,D387)*4,1),1)</f>
        <v>1</v>
      </c>
      <c r="I387" s="1" t="n">
        <f aca="false">IF(F387="",1,IFERROR(5-CEILING(percentrank.inc($F$5:$F$604,F387)*4,1),1))</f>
        <v>1</v>
      </c>
      <c r="J387" s="1" t="str">
        <f aca="false">IF(AND(I387&gt;=3,G387&gt;=3,H387&gt;=3),"Champions",IF(AND(I387&gt;=3,G387&lt;=2),"New / Promising",IF(AND(I387&lt;=2,G387&gt;=3,H387&gt;=3),"At Risk (High Value)",IF(AND(I387&lt;=2,G387&lt;=2),"Lost / Dormant","Regular"))))</f>
        <v>Lost / Dormant</v>
      </c>
    </row>
    <row r="388" customFormat="false" ht="15" hidden="false" customHeight="true" outlineLevel="0" collapsed="false">
      <c r="A388" s="1" t="str">
        <f aca="false">Customers!A385</f>
        <v>CUST00384</v>
      </c>
      <c r="B388" s="1" t="str">
        <f aca="false">Customers!B385&amp;" "&amp;Customers!C385</f>
        <v>Elizabeth Thompson</v>
      </c>
      <c r="C388" s="1" t="n">
        <f aca="false">COUNTIFS(Orders!$B$2:$B$8001,A388,Orders!$E$2:$E$8001,"Delivered")+COUNTIFS(Orders!$B$2:$B$8001,A388,Orders!$E$2:$E$8001,"Returned")</f>
        <v>3</v>
      </c>
      <c r="D388" s="9" t="n">
        <f aca="false">SUMIFS(Orders!$H$2:$H$8001,Orders!$B$2:$B$8001,A388,Orders!$E$2:$E$8001,"Delivered")+SUMIFS(Orders!$H$2:$H$8001,Orders!$B$2:$B$8001,A388,Orders!$E$2:$E$8001,"Returned")</f>
        <v>11083.74</v>
      </c>
      <c r="E388" s="1" t="str">
        <f aca="false">IFERROR(maxifs(Orders!$C$2:$C$8001,Orders!$B$2:$B$8001,A388),"")</f>
        <v/>
      </c>
      <c r="F388" s="9" t="str">
        <f aca="false">IF(E388="","",MAX(Orders!$C$2:$C$8001)-E388)</f>
        <v/>
      </c>
      <c r="G388" s="1" t="n">
        <f aca="false">IFERROR(CEILING(percentrank.inc($C$5:$C$604,C388)*4,1),1)</f>
        <v>1</v>
      </c>
      <c r="H388" s="1" t="n">
        <f aca="false">IFERROR(CEILING(percentrank.inc($D$5:$D$604,D388)*4,1),1)</f>
        <v>1</v>
      </c>
      <c r="I388" s="1" t="n">
        <f aca="false">IF(F388="",1,IFERROR(5-CEILING(percentrank.inc($F$5:$F$604,F388)*4,1),1))</f>
        <v>1</v>
      </c>
      <c r="J388" s="1" t="str">
        <f aca="false">IF(AND(I388&gt;=3,G388&gt;=3,H388&gt;=3),"Champions",IF(AND(I388&gt;=3,G388&lt;=2),"New / Promising",IF(AND(I388&lt;=2,G388&gt;=3,H388&gt;=3),"At Risk (High Value)",IF(AND(I388&lt;=2,G388&lt;=2),"Lost / Dormant","Regular"))))</f>
        <v>Lost / Dormant</v>
      </c>
    </row>
    <row r="389" customFormat="false" ht="15" hidden="false" customHeight="true" outlineLevel="0" collapsed="false">
      <c r="A389" s="1" t="str">
        <f aca="false">Customers!A386</f>
        <v>CUST00385</v>
      </c>
      <c r="B389" s="1" t="str">
        <f aca="false">Customers!B386&amp;" "&amp;Customers!C386</f>
        <v>Camila White</v>
      </c>
      <c r="C389" s="1" t="n">
        <f aca="false">COUNTIFS(Orders!$B$2:$B$8001,A389,Orders!$E$2:$E$8001,"Delivered")+COUNTIFS(Orders!$B$2:$B$8001,A389,Orders!$E$2:$E$8001,"Returned")</f>
        <v>18</v>
      </c>
      <c r="D389" s="9" t="n">
        <f aca="false">SUMIFS(Orders!$H$2:$H$8001,Orders!$B$2:$B$8001,A389,Orders!$E$2:$E$8001,"Delivered")+SUMIFS(Orders!$H$2:$H$8001,Orders!$B$2:$B$8001,A389,Orders!$E$2:$E$8001,"Returned")</f>
        <v>76977.27</v>
      </c>
      <c r="E389" s="1" t="str">
        <f aca="false">IFERROR(maxifs(Orders!$C$2:$C$8001,Orders!$B$2:$B$8001,A389),"")</f>
        <v/>
      </c>
      <c r="F389" s="9" t="str">
        <f aca="false">IF(E389="","",MAX(Orders!$C$2:$C$8001)-E389)</f>
        <v/>
      </c>
      <c r="G389" s="1" t="n">
        <f aca="false">IFERROR(CEILING(percentrank.inc($C$5:$C$604,C389)*4,1),1)</f>
        <v>1</v>
      </c>
      <c r="H389" s="1" t="n">
        <f aca="false">IFERROR(CEILING(percentrank.inc($D$5:$D$604,D389)*4,1),1)</f>
        <v>1</v>
      </c>
      <c r="I389" s="1" t="n">
        <f aca="false">IF(F389="",1,IFERROR(5-CEILING(percentrank.inc($F$5:$F$604,F389)*4,1),1))</f>
        <v>1</v>
      </c>
      <c r="J389" s="1" t="str">
        <f aca="false">IF(AND(I389&gt;=3,G389&gt;=3,H389&gt;=3),"Champions",IF(AND(I389&gt;=3,G389&lt;=2),"New / Promising",IF(AND(I389&lt;=2,G389&gt;=3,H389&gt;=3),"At Risk (High Value)",IF(AND(I389&lt;=2,G389&lt;=2),"Lost / Dormant","Regular"))))</f>
        <v>Lost / Dormant</v>
      </c>
    </row>
    <row r="390" customFormat="false" ht="15" hidden="false" customHeight="true" outlineLevel="0" collapsed="false">
      <c r="A390" s="1" t="str">
        <f aca="false">Customers!A387</f>
        <v>CUST00386</v>
      </c>
      <c r="B390" s="1" t="str">
        <f aca="false">Customers!B387&amp;" "&amp;Customers!C387</f>
        <v>Aarav Verma</v>
      </c>
      <c r="C390" s="1" t="n">
        <f aca="false">COUNTIFS(Orders!$B$2:$B$8001,A390,Orders!$E$2:$E$8001,"Delivered")+COUNTIFS(Orders!$B$2:$B$8001,A390,Orders!$E$2:$E$8001,"Returned")</f>
        <v>4</v>
      </c>
      <c r="D390" s="9" t="n">
        <f aca="false">SUMIFS(Orders!$H$2:$H$8001,Orders!$B$2:$B$8001,A390,Orders!$E$2:$E$8001,"Delivered")+SUMIFS(Orders!$H$2:$H$8001,Orders!$B$2:$B$8001,A390,Orders!$E$2:$E$8001,"Returned")</f>
        <v>46266.82</v>
      </c>
      <c r="E390" s="1" t="str">
        <f aca="false">IFERROR(maxifs(Orders!$C$2:$C$8001,Orders!$B$2:$B$8001,A390),"")</f>
        <v/>
      </c>
      <c r="F390" s="9" t="str">
        <f aca="false">IF(E390="","",MAX(Orders!$C$2:$C$8001)-E390)</f>
        <v/>
      </c>
      <c r="G390" s="1" t="n">
        <f aca="false">IFERROR(CEILING(percentrank.inc($C$5:$C$604,C390)*4,1),1)</f>
        <v>1</v>
      </c>
      <c r="H390" s="1" t="n">
        <f aca="false">IFERROR(CEILING(percentrank.inc($D$5:$D$604,D390)*4,1),1)</f>
        <v>1</v>
      </c>
      <c r="I390" s="1" t="n">
        <f aca="false">IF(F390="",1,IFERROR(5-CEILING(percentrank.inc($F$5:$F$604,F390)*4,1),1))</f>
        <v>1</v>
      </c>
      <c r="J390" s="1" t="str">
        <f aca="false">IF(AND(I390&gt;=3,G390&gt;=3,H390&gt;=3),"Champions",IF(AND(I390&gt;=3,G390&lt;=2),"New / Promising",IF(AND(I390&lt;=2,G390&gt;=3,H390&gt;=3),"At Risk (High Value)",IF(AND(I390&lt;=2,G390&lt;=2),"Lost / Dormant","Regular"))))</f>
        <v>Lost / Dormant</v>
      </c>
    </row>
    <row r="391" customFormat="false" ht="15" hidden="false" customHeight="true" outlineLevel="0" collapsed="false">
      <c r="A391" s="1" t="str">
        <f aca="false">Customers!A388</f>
        <v>CUST00387</v>
      </c>
      <c r="B391" s="1" t="str">
        <f aca="false">Customers!B388&amp;" "&amp;Customers!C388</f>
        <v>Li Lee</v>
      </c>
      <c r="C391" s="1" t="n">
        <f aca="false">COUNTIFS(Orders!$B$2:$B$8001,A391,Orders!$E$2:$E$8001,"Delivered")+COUNTIFS(Orders!$B$2:$B$8001,A391,Orders!$E$2:$E$8001,"Returned")</f>
        <v>7</v>
      </c>
      <c r="D391" s="9" t="n">
        <f aca="false">SUMIFS(Orders!$H$2:$H$8001,Orders!$B$2:$B$8001,A391,Orders!$E$2:$E$8001,"Delivered")+SUMIFS(Orders!$H$2:$H$8001,Orders!$B$2:$B$8001,A391,Orders!$E$2:$E$8001,"Returned")</f>
        <v>25805.91</v>
      </c>
      <c r="E391" s="1" t="str">
        <f aca="false">IFERROR(maxifs(Orders!$C$2:$C$8001,Orders!$B$2:$B$8001,A391),"")</f>
        <v/>
      </c>
      <c r="F391" s="9" t="str">
        <f aca="false">IF(E391="","",MAX(Orders!$C$2:$C$8001)-E391)</f>
        <v/>
      </c>
      <c r="G391" s="1" t="n">
        <f aca="false">IFERROR(CEILING(percentrank.inc($C$5:$C$604,C391)*4,1),1)</f>
        <v>1</v>
      </c>
      <c r="H391" s="1" t="n">
        <f aca="false">IFERROR(CEILING(percentrank.inc($D$5:$D$604,D391)*4,1),1)</f>
        <v>1</v>
      </c>
      <c r="I391" s="1" t="n">
        <f aca="false">IF(F391="",1,IFERROR(5-CEILING(percentrank.inc($F$5:$F$604,F391)*4,1),1))</f>
        <v>1</v>
      </c>
      <c r="J391" s="1" t="str">
        <f aca="false">IF(AND(I391&gt;=3,G391&gt;=3,H391&gt;=3),"Champions",IF(AND(I391&gt;=3,G391&lt;=2),"New / Promising",IF(AND(I391&lt;=2,G391&gt;=3,H391&gt;=3),"At Risk (High Value)",IF(AND(I391&lt;=2,G391&lt;=2),"Lost / Dormant","Regular"))))</f>
        <v>Lost / Dormant</v>
      </c>
    </row>
    <row r="392" customFormat="false" ht="15" hidden="false" customHeight="true" outlineLevel="0" collapsed="false">
      <c r="A392" s="1" t="str">
        <f aca="false">Customers!A389</f>
        <v>CUST00388</v>
      </c>
      <c r="B392" s="1" t="str">
        <f aca="false">Customers!B389&amp;" "&amp;Customers!C389</f>
        <v>Saanvi Allen</v>
      </c>
      <c r="C392" s="1" t="n">
        <f aca="false">COUNTIFS(Orders!$B$2:$B$8001,A392,Orders!$E$2:$E$8001,"Delivered")+COUNTIFS(Orders!$B$2:$B$8001,A392,Orders!$E$2:$E$8001,"Returned")</f>
        <v>22</v>
      </c>
      <c r="D392" s="9" t="n">
        <f aca="false">SUMIFS(Orders!$H$2:$H$8001,Orders!$B$2:$B$8001,A392,Orders!$E$2:$E$8001,"Delivered")+SUMIFS(Orders!$H$2:$H$8001,Orders!$B$2:$B$8001,A392,Orders!$E$2:$E$8001,"Returned")</f>
        <v>123585.8</v>
      </c>
      <c r="E392" s="1" t="str">
        <f aca="false">IFERROR(maxifs(Orders!$C$2:$C$8001,Orders!$B$2:$B$8001,A392),"")</f>
        <v/>
      </c>
      <c r="F392" s="9" t="str">
        <f aca="false">IF(E392="","",MAX(Orders!$C$2:$C$8001)-E392)</f>
        <v/>
      </c>
      <c r="G392" s="1" t="n">
        <f aca="false">IFERROR(CEILING(percentrank.inc($C$5:$C$604,C392)*4,1),1)</f>
        <v>1</v>
      </c>
      <c r="H392" s="1" t="n">
        <f aca="false">IFERROR(CEILING(percentrank.inc($D$5:$D$604,D392)*4,1),1)</f>
        <v>1</v>
      </c>
      <c r="I392" s="1" t="n">
        <f aca="false">IF(F392="",1,IFERROR(5-CEILING(percentrank.inc($F$5:$F$604,F392)*4,1),1))</f>
        <v>1</v>
      </c>
      <c r="J392" s="1" t="str">
        <f aca="false">IF(AND(I392&gt;=3,G392&gt;=3,H392&gt;=3),"Champions",IF(AND(I392&gt;=3,G392&lt;=2),"New / Promising",IF(AND(I392&lt;=2,G392&gt;=3,H392&gt;=3),"At Risk (High Value)",IF(AND(I392&lt;=2,G392&lt;=2),"Lost / Dormant","Regular"))))</f>
        <v>Lost / Dormant</v>
      </c>
    </row>
    <row r="393" customFormat="false" ht="15" hidden="false" customHeight="true" outlineLevel="0" collapsed="false">
      <c r="A393" s="1" t="str">
        <f aca="false">Customers!A390</f>
        <v>CUST00389</v>
      </c>
      <c r="B393" s="1" t="str">
        <f aca="false">Customers!B390&amp;" "&amp;Customers!C390</f>
        <v>Sai Thomas</v>
      </c>
      <c r="C393" s="1" t="n">
        <f aca="false">COUNTIFS(Orders!$B$2:$B$8001,A393,Orders!$E$2:$E$8001,"Delivered")+COUNTIFS(Orders!$B$2:$B$8001,A393,Orders!$E$2:$E$8001,"Returned")</f>
        <v>7</v>
      </c>
      <c r="D393" s="9" t="n">
        <f aca="false">SUMIFS(Orders!$H$2:$H$8001,Orders!$B$2:$B$8001,A393,Orders!$E$2:$E$8001,"Delivered")+SUMIFS(Orders!$H$2:$H$8001,Orders!$B$2:$B$8001,A393,Orders!$E$2:$E$8001,"Returned")</f>
        <v>39891.43</v>
      </c>
      <c r="E393" s="1" t="str">
        <f aca="false">IFERROR(maxifs(Orders!$C$2:$C$8001,Orders!$B$2:$B$8001,A393),"")</f>
        <v/>
      </c>
      <c r="F393" s="9" t="str">
        <f aca="false">IF(E393="","",MAX(Orders!$C$2:$C$8001)-E393)</f>
        <v/>
      </c>
      <c r="G393" s="1" t="n">
        <f aca="false">IFERROR(CEILING(percentrank.inc($C$5:$C$604,C393)*4,1),1)</f>
        <v>1</v>
      </c>
      <c r="H393" s="1" t="n">
        <f aca="false">IFERROR(CEILING(percentrank.inc($D$5:$D$604,D393)*4,1),1)</f>
        <v>1</v>
      </c>
      <c r="I393" s="1" t="n">
        <f aca="false">IF(F393="",1,IFERROR(5-CEILING(percentrank.inc($F$5:$F$604,F393)*4,1),1))</f>
        <v>1</v>
      </c>
      <c r="J393" s="1" t="str">
        <f aca="false">IF(AND(I393&gt;=3,G393&gt;=3,H393&gt;=3),"Champions",IF(AND(I393&gt;=3,G393&lt;=2),"New / Promising",IF(AND(I393&lt;=2,G393&gt;=3,H393&gt;=3),"At Risk (High Value)",IF(AND(I393&lt;=2,G393&lt;=2),"Lost / Dormant","Regular"))))</f>
        <v>Lost / Dormant</v>
      </c>
    </row>
    <row r="394" customFormat="false" ht="15" hidden="false" customHeight="true" outlineLevel="0" collapsed="false">
      <c r="A394" s="1" t="str">
        <f aca="false">Customers!A391</f>
        <v>CUST00390</v>
      </c>
      <c r="B394" s="1" t="str">
        <f aca="false">Customers!B391&amp;" "&amp;Customers!C391</f>
        <v>Lucas Patel</v>
      </c>
      <c r="C394" s="1" t="n">
        <f aca="false">COUNTIFS(Orders!$B$2:$B$8001,A394,Orders!$E$2:$E$8001,"Delivered")+COUNTIFS(Orders!$B$2:$B$8001,A394,Orders!$E$2:$E$8001,"Returned")</f>
        <v>18</v>
      </c>
      <c r="D394" s="9" t="n">
        <f aca="false">SUMIFS(Orders!$H$2:$H$8001,Orders!$B$2:$B$8001,A394,Orders!$E$2:$E$8001,"Delivered")+SUMIFS(Orders!$H$2:$H$8001,Orders!$B$2:$B$8001,A394,Orders!$E$2:$E$8001,"Returned")</f>
        <v>133523.34</v>
      </c>
      <c r="E394" s="1" t="str">
        <f aca="false">IFERROR(maxifs(Orders!$C$2:$C$8001,Orders!$B$2:$B$8001,A394),"")</f>
        <v/>
      </c>
      <c r="F394" s="9" t="str">
        <f aca="false">IF(E394="","",MAX(Orders!$C$2:$C$8001)-E394)</f>
        <v/>
      </c>
      <c r="G394" s="1" t="n">
        <f aca="false">IFERROR(CEILING(percentrank.inc($C$5:$C$604,C394)*4,1),1)</f>
        <v>1</v>
      </c>
      <c r="H394" s="1" t="n">
        <f aca="false">IFERROR(CEILING(percentrank.inc($D$5:$D$604,D394)*4,1),1)</f>
        <v>1</v>
      </c>
      <c r="I394" s="1" t="n">
        <f aca="false">IF(F394="",1,IFERROR(5-CEILING(percentrank.inc($F$5:$F$604,F394)*4,1),1))</f>
        <v>1</v>
      </c>
      <c r="J394" s="1" t="str">
        <f aca="false">IF(AND(I394&gt;=3,G394&gt;=3,H394&gt;=3),"Champions",IF(AND(I394&gt;=3,G394&lt;=2),"New / Promising",IF(AND(I394&lt;=2,G394&gt;=3,H394&gt;=3),"At Risk (High Value)",IF(AND(I394&lt;=2,G394&lt;=2),"Lost / Dormant","Regular"))))</f>
        <v>Lost / Dormant</v>
      </c>
    </row>
    <row r="395" customFormat="false" ht="15" hidden="false" customHeight="true" outlineLevel="0" collapsed="false">
      <c r="A395" s="1" t="str">
        <f aca="false">Customers!A392</f>
        <v>CUST00391</v>
      </c>
      <c r="B395" s="1" t="str">
        <f aca="false">Customers!B392&amp;" "&amp;Customers!C392</f>
        <v>Jennifer Kumar</v>
      </c>
      <c r="C395" s="1" t="n">
        <f aca="false">COUNTIFS(Orders!$B$2:$B$8001,A395,Orders!$E$2:$E$8001,"Delivered")+COUNTIFS(Orders!$B$2:$B$8001,A395,Orders!$E$2:$E$8001,"Returned")</f>
        <v>26</v>
      </c>
      <c r="D395" s="9" t="n">
        <f aca="false">SUMIFS(Orders!$H$2:$H$8001,Orders!$B$2:$B$8001,A395,Orders!$E$2:$E$8001,"Delivered")+SUMIFS(Orders!$H$2:$H$8001,Orders!$B$2:$B$8001,A395,Orders!$E$2:$E$8001,"Returned")</f>
        <v>131343.9</v>
      </c>
      <c r="E395" s="1" t="str">
        <f aca="false">IFERROR(maxifs(Orders!$C$2:$C$8001,Orders!$B$2:$B$8001,A395),"")</f>
        <v/>
      </c>
      <c r="F395" s="9" t="str">
        <f aca="false">IF(E395="","",MAX(Orders!$C$2:$C$8001)-E395)</f>
        <v/>
      </c>
      <c r="G395" s="1" t="n">
        <f aca="false">IFERROR(CEILING(percentrank.inc($C$5:$C$604,C395)*4,1),1)</f>
        <v>1</v>
      </c>
      <c r="H395" s="1" t="n">
        <f aca="false">IFERROR(CEILING(percentrank.inc($D$5:$D$604,D395)*4,1),1)</f>
        <v>1</v>
      </c>
      <c r="I395" s="1" t="n">
        <f aca="false">IF(F395="",1,IFERROR(5-CEILING(percentrank.inc($F$5:$F$604,F395)*4,1),1))</f>
        <v>1</v>
      </c>
      <c r="J395" s="1" t="str">
        <f aca="false">IF(AND(I395&gt;=3,G395&gt;=3,H395&gt;=3),"Champions",IF(AND(I395&gt;=3,G395&lt;=2),"New / Promising",IF(AND(I395&lt;=2,G395&gt;=3,H395&gt;=3),"At Risk (High Value)",IF(AND(I395&lt;=2,G395&lt;=2),"Lost / Dormant","Regular"))))</f>
        <v>Lost / Dormant</v>
      </c>
    </row>
    <row r="396" customFormat="false" ht="15" hidden="false" customHeight="true" outlineLevel="0" collapsed="false">
      <c r="A396" s="1" t="str">
        <f aca="false">Customers!A393</f>
        <v>CUST00392</v>
      </c>
      <c r="B396" s="1" t="str">
        <f aca="false">Customers!B393&amp;" "&amp;Customers!C393</f>
        <v>Joseph Anderson</v>
      </c>
      <c r="C396" s="1" t="n">
        <f aca="false">COUNTIFS(Orders!$B$2:$B$8001,A396,Orders!$E$2:$E$8001,"Delivered")+COUNTIFS(Orders!$B$2:$B$8001,A396,Orders!$E$2:$E$8001,"Returned")</f>
        <v>4</v>
      </c>
      <c r="D396" s="9" t="n">
        <f aca="false">SUMIFS(Orders!$H$2:$H$8001,Orders!$B$2:$B$8001,A396,Orders!$E$2:$E$8001,"Delivered")+SUMIFS(Orders!$H$2:$H$8001,Orders!$B$2:$B$8001,A396,Orders!$E$2:$E$8001,"Returned")</f>
        <v>15077.99</v>
      </c>
      <c r="E396" s="1" t="str">
        <f aca="false">IFERROR(maxifs(Orders!$C$2:$C$8001,Orders!$B$2:$B$8001,A396),"")</f>
        <v/>
      </c>
      <c r="F396" s="9" t="str">
        <f aca="false">IF(E396="","",MAX(Orders!$C$2:$C$8001)-E396)</f>
        <v/>
      </c>
      <c r="G396" s="1" t="n">
        <f aca="false">IFERROR(CEILING(percentrank.inc($C$5:$C$604,C396)*4,1),1)</f>
        <v>1</v>
      </c>
      <c r="H396" s="1" t="n">
        <f aca="false">IFERROR(CEILING(percentrank.inc($D$5:$D$604,D396)*4,1),1)</f>
        <v>1</v>
      </c>
      <c r="I396" s="1" t="n">
        <f aca="false">IF(F396="",1,IFERROR(5-CEILING(percentrank.inc($F$5:$F$604,F396)*4,1),1))</f>
        <v>1</v>
      </c>
      <c r="J396" s="1" t="str">
        <f aca="false">IF(AND(I396&gt;=3,G396&gt;=3,H396&gt;=3),"Champions",IF(AND(I396&gt;=3,G396&lt;=2),"New / Promising",IF(AND(I396&lt;=2,G396&gt;=3,H396&gt;=3),"At Risk (High Value)",IF(AND(I396&lt;=2,G396&lt;=2),"Lost / Dormant","Regular"))))</f>
        <v>Lost / Dormant</v>
      </c>
    </row>
    <row r="397" customFormat="false" ht="15" hidden="false" customHeight="true" outlineLevel="0" collapsed="false">
      <c r="A397" s="1" t="str">
        <f aca="false">Customers!A394</f>
        <v>CUST00393</v>
      </c>
      <c r="B397" s="1" t="str">
        <f aca="false">Customers!B394&amp;" "&amp;Customers!C394</f>
        <v>Valentina Robinson</v>
      </c>
      <c r="C397" s="1" t="n">
        <f aca="false">COUNTIFS(Orders!$B$2:$B$8001,A397,Orders!$E$2:$E$8001,"Delivered")+COUNTIFS(Orders!$B$2:$B$8001,A397,Orders!$E$2:$E$8001,"Returned")</f>
        <v>2</v>
      </c>
      <c r="D397" s="9" t="n">
        <f aca="false">SUMIFS(Orders!$H$2:$H$8001,Orders!$B$2:$B$8001,A397,Orders!$E$2:$E$8001,"Delivered")+SUMIFS(Orders!$H$2:$H$8001,Orders!$B$2:$B$8001,A397,Orders!$E$2:$E$8001,"Returned")</f>
        <v>12630.12</v>
      </c>
      <c r="E397" s="1" t="str">
        <f aca="false">IFERROR(maxifs(Orders!$C$2:$C$8001,Orders!$B$2:$B$8001,A397),"")</f>
        <v/>
      </c>
      <c r="F397" s="9" t="str">
        <f aca="false">IF(E397="","",MAX(Orders!$C$2:$C$8001)-E397)</f>
        <v/>
      </c>
      <c r="G397" s="1" t="n">
        <f aca="false">IFERROR(CEILING(percentrank.inc($C$5:$C$604,C397)*4,1),1)</f>
        <v>1</v>
      </c>
      <c r="H397" s="1" t="n">
        <f aca="false">IFERROR(CEILING(percentrank.inc($D$5:$D$604,D397)*4,1),1)</f>
        <v>1</v>
      </c>
      <c r="I397" s="1" t="n">
        <f aca="false">IF(F397="",1,IFERROR(5-CEILING(percentrank.inc($F$5:$F$604,F397)*4,1),1))</f>
        <v>1</v>
      </c>
      <c r="J397" s="1" t="str">
        <f aca="false">IF(AND(I397&gt;=3,G397&gt;=3,H397&gt;=3),"Champions",IF(AND(I397&gt;=3,G397&lt;=2),"New / Promising",IF(AND(I397&lt;=2,G397&gt;=3,H397&gt;=3),"At Risk (High Value)",IF(AND(I397&lt;=2,G397&lt;=2),"Lost / Dormant","Regular"))))</f>
        <v>Lost / Dormant</v>
      </c>
    </row>
    <row r="398" customFormat="false" ht="15" hidden="false" customHeight="true" outlineLevel="0" collapsed="false">
      <c r="A398" s="1" t="str">
        <f aca="false">Customers!A395</f>
        <v>CUST00394</v>
      </c>
      <c r="B398" s="1" t="str">
        <f aca="false">Customers!B395&amp;" "&amp;Customers!C395</f>
        <v>Navya Ramirez</v>
      </c>
      <c r="C398" s="1" t="n">
        <f aca="false">COUNTIFS(Orders!$B$2:$B$8001,A398,Orders!$E$2:$E$8001,"Delivered")+COUNTIFS(Orders!$B$2:$B$8001,A398,Orders!$E$2:$E$8001,"Returned")</f>
        <v>4</v>
      </c>
      <c r="D398" s="9" t="n">
        <f aca="false">SUMIFS(Orders!$H$2:$H$8001,Orders!$B$2:$B$8001,A398,Orders!$E$2:$E$8001,"Delivered")+SUMIFS(Orders!$H$2:$H$8001,Orders!$B$2:$B$8001,A398,Orders!$E$2:$E$8001,"Returned")</f>
        <v>53612.4</v>
      </c>
      <c r="E398" s="1" t="str">
        <f aca="false">IFERROR(maxifs(Orders!$C$2:$C$8001,Orders!$B$2:$B$8001,A398),"")</f>
        <v/>
      </c>
      <c r="F398" s="9" t="str">
        <f aca="false">IF(E398="","",MAX(Orders!$C$2:$C$8001)-E398)</f>
        <v/>
      </c>
      <c r="G398" s="1" t="n">
        <f aca="false">IFERROR(CEILING(percentrank.inc($C$5:$C$604,C398)*4,1),1)</f>
        <v>1</v>
      </c>
      <c r="H398" s="1" t="n">
        <f aca="false">IFERROR(CEILING(percentrank.inc($D$5:$D$604,D398)*4,1),1)</f>
        <v>1</v>
      </c>
      <c r="I398" s="1" t="n">
        <f aca="false">IF(F398="",1,IFERROR(5-CEILING(percentrank.inc($F$5:$F$604,F398)*4,1),1))</f>
        <v>1</v>
      </c>
      <c r="J398" s="1" t="str">
        <f aca="false">IF(AND(I398&gt;=3,G398&gt;=3,H398&gt;=3),"Champions",IF(AND(I398&gt;=3,G398&lt;=2),"New / Promising",IF(AND(I398&lt;=2,G398&gt;=3,H398&gt;=3),"At Risk (High Value)",IF(AND(I398&lt;=2,G398&lt;=2),"Lost / Dormant","Regular"))))</f>
        <v>Lost / Dormant</v>
      </c>
    </row>
    <row r="399" customFormat="false" ht="15" hidden="false" customHeight="true" outlineLevel="0" collapsed="false">
      <c r="A399" s="1" t="str">
        <f aca="false">Customers!A396</f>
        <v>CUST00395</v>
      </c>
      <c r="B399" s="1" t="str">
        <f aca="false">Customers!B396&amp;" "&amp;Customers!C396</f>
        <v>Aadhya Walker</v>
      </c>
      <c r="C399" s="1" t="n">
        <f aca="false">COUNTIFS(Orders!$B$2:$B$8001,A399,Orders!$E$2:$E$8001,"Delivered")+COUNTIFS(Orders!$B$2:$B$8001,A399,Orders!$E$2:$E$8001,"Returned")</f>
        <v>13</v>
      </c>
      <c r="D399" s="9" t="n">
        <f aca="false">SUMIFS(Orders!$H$2:$H$8001,Orders!$B$2:$B$8001,A399,Orders!$E$2:$E$8001,"Delivered")+SUMIFS(Orders!$H$2:$H$8001,Orders!$B$2:$B$8001,A399,Orders!$E$2:$E$8001,"Returned")</f>
        <v>64800.67</v>
      </c>
      <c r="E399" s="1" t="str">
        <f aca="false">IFERROR(maxifs(Orders!$C$2:$C$8001,Orders!$B$2:$B$8001,A399),"")</f>
        <v/>
      </c>
      <c r="F399" s="9" t="str">
        <f aca="false">IF(E399="","",MAX(Orders!$C$2:$C$8001)-E399)</f>
        <v/>
      </c>
      <c r="G399" s="1" t="n">
        <f aca="false">IFERROR(CEILING(percentrank.inc($C$5:$C$604,C399)*4,1),1)</f>
        <v>1</v>
      </c>
      <c r="H399" s="1" t="n">
        <f aca="false">IFERROR(CEILING(percentrank.inc($D$5:$D$604,D399)*4,1),1)</f>
        <v>1</v>
      </c>
      <c r="I399" s="1" t="n">
        <f aca="false">IF(F399="",1,IFERROR(5-CEILING(percentrank.inc($F$5:$F$604,F399)*4,1),1))</f>
        <v>1</v>
      </c>
      <c r="J399" s="1" t="str">
        <f aca="false">IF(AND(I399&gt;=3,G399&gt;=3,H399&gt;=3),"Champions",IF(AND(I399&gt;=3,G399&lt;=2),"New / Promising",IF(AND(I399&lt;=2,G399&gt;=3,H399&gt;=3),"At Risk (High Value)",IF(AND(I399&lt;=2,G399&lt;=2),"Lost / Dormant","Regular"))))</f>
        <v>Lost / Dormant</v>
      </c>
    </row>
    <row r="400" customFormat="false" ht="15" hidden="false" customHeight="true" outlineLevel="0" collapsed="false">
      <c r="A400" s="1" t="str">
        <f aca="false">Customers!A397</f>
        <v>CUST00396</v>
      </c>
      <c r="B400" s="1" t="str">
        <f aca="false">Customers!B397&amp;" "&amp;Customers!C397</f>
        <v>Myra Robinson</v>
      </c>
      <c r="C400" s="1" t="n">
        <f aca="false">COUNTIFS(Orders!$B$2:$B$8001,A400,Orders!$E$2:$E$8001,"Delivered")+COUNTIFS(Orders!$B$2:$B$8001,A400,Orders!$E$2:$E$8001,"Returned")</f>
        <v>58</v>
      </c>
      <c r="D400" s="9" t="n">
        <f aca="false">SUMIFS(Orders!$H$2:$H$8001,Orders!$B$2:$B$8001,A400,Orders!$E$2:$E$8001,"Delivered")+SUMIFS(Orders!$H$2:$H$8001,Orders!$B$2:$B$8001,A400,Orders!$E$2:$E$8001,"Returned")</f>
        <v>389114.96</v>
      </c>
      <c r="E400" s="1" t="str">
        <f aca="false">IFERROR(maxifs(Orders!$C$2:$C$8001,Orders!$B$2:$B$8001,A400),"")</f>
        <v/>
      </c>
      <c r="F400" s="9" t="str">
        <f aca="false">IF(E400="","",MAX(Orders!$C$2:$C$8001)-E400)</f>
        <v/>
      </c>
      <c r="G400" s="1" t="n">
        <f aca="false">IFERROR(CEILING(percentrank.inc($C$5:$C$604,C400)*4,1),1)</f>
        <v>1</v>
      </c>
      <c r="H400" s="1" t="n">
        <f aca="false">IFERROR(CEILING(percentrank.inc($D$5:$D$604,D400)*4,1),1)</f>
        <v>1</v>
      </c>
      <c r="I400" s="1" t="n">
        <f aca="false">IF(F400="",1,IFERROR(5-CEILING(percentrank.inc($F$5:$F$604,F400)*4,1),1))</f>
        <v>1</v>
      </c>
      <c r="J400" s="1" t="str">
        <f aca="false">IF(AND(I400&gt;=3,G400&gt;=3,H400&gt;=3),"Champions",IF(AND(I400&gt;=3,G400&lt;=2),"New / Promising",IF(AND(I400&lt;=2,G400&gt;=3,H400&gt;=3),"At Risk (High Value)",IF(AND(I400&lt;=2,G400&lt;=2),"Lost / Dormant","Regular"))))</f>
        <v>Lost / Dormant</v>
      </c>
    </row>
    <row r="401" customFormat="false" ht="15" hidden="false" customHeight="true" outlineLevel="0" collapsed="false">
      <c r="A401" s="1" t="str">
        <f aca="false">Customers!A398</f>
        <v>CUST00397</v>
      </c>
      <c r="B401" s="1" t="str">
        <f aca="false">Customers!B398&amp;" "&amp;Customers!C398</f>
        <v>Mason Patel</v>
      </c>
      <c r="C401" s="1" t="n">
        <f aca="false">COUNTIFS(Orders!$B$2:$B$8001,A401,Orders!$E$2:$E$8001,"Delivered")+COUNTIFS(Orders!$B$2:$B$8001,A401,Orders!$E$2:$E$8001,"Returned")</f>
        <v>12</v>
      </c>
      <c r="D401" s="9" t="n">
        <f aca="false">SUMIFS(Orders!$H$2:$H$8001,Orders!$B$2:$B$8001,A401,Orders!$E$2:$E$8001,"Delivered")+SUMIFS(Orders!$H$2:$H$8001,Orders!$B$2:$B$8001,A401,Orders!$E$2:$E$8001,"Returned")</f>
        <v>84054.78</v>
      </c>
      <c r="E401" s="1" t="str">
        <f aca="false">IFERROR(maxifs(Orders!$C$2:$C$8001,Orders!$B$2:$B$8001,A401),"")</f>
        <v/>
      </c>
      <c r="F401" s="9" t="str">
        <f aca="false">IF(E401="","",MAX(Orders!$C$2:$C$8001)-E401)</f>
        <v/>
      </c>
      <c r="G401" s="1" t="n">
        <f aca="false">IFERROR(CEILING(percentrank.inc($C$5:$C$604,C401)*4,1),1)</f>
        <v>1</v>
      </c>
      <c r="H401" s="1" t="n">
        <f aca="false">IFERROR(CEILING(percentrank.inc($D$5:$D$604,D401)*4,1),1)</f>
        <v>1</v>
      </c>
      <c r="I401" s="1" t="n">
        <f aca="false">IF(F401="",1,IFERROR(5-CEILING(percentrank.inc($F$5:$F$604,F401)*4,1),1))</f>
        <v>1</v>
      </c>
      <c r="J401" s="1" t="str">
        <f aca="false">IF(AND(I401&gt;=3,G401&gt;=3,H401&gt;=3),"Champions",IF(AND(I401&gt;=3,G401&lt;=2),"New / Promising",IF(AND(I401&lt;=2,G401&gt;=3,H401&gt;=3),"At Risk (High Value)",IF(AND(I401&lt;=2,G401&lt;=2),"Lost / Dormant","Regular"))))</f>
        <v>Lost / Dormant</v>
      </c>
    </row>
    <row r="402" customFormat="false" ht="15" hidden="false" customHeight="true" outlineLevel="0" collapsed="false">
      <c r="A402" s="1" t="str">
        <f aca="false">Customers!A399</f>
        <v>CUST00398</v>
      </c>
      <c r="B402" s="1" t="str">
        <f aca="false">Customers!B399&amp;" "&amp;Customers!C399</f>
        <v>Arjun Anderson</v>
      </c>
      <c r="C402" s="1" t="n">
        <f aca="false">COUNTIFS(Orders!$B$2:$B$8001,A402,Orders!$E$2:$E$8001,"Delivered")+COUNTIFS(Orders!$B$2:$B$8001,A402,Orders!$E$2:$E$8001,"Returned")</f>
        <v>2</v>
      </c>
      <c r="D402" s="9" t="n">
        <f aca="false">SUMIFS(Orders!$H$2:$H$8001,Orders!$B$2:$B$8001,A402,Orders!$E$2:$E$8001,"Delivered")+SUMIFS(Orders!$H$2:$H$8001,Orders!$B$2:$B$8001,A402,Orders!$E$2:$E$8001,"Returned")</f>
        <v>11070.81</v>
      </c>
      <c r="E402" s="1" t="str">
        <f aca="false">IFERROR(maxifs(Orders!$C$2:$C$8001,Orders!$B$2:$B$8001,A402),"")</f>
        <v/>
      </c>
      <c r="F402" s="9" t="str">
        <f aca="false">IF(E402="","",MAX(Orders!$C$2:$C$8001)-E402)</f>
        <v/>
      </c>
      <c r="G402" s="1" t="n">
        <f aca="false">IFERROR(CEILING(percentrank.inc($C$5:$C$604,C402)*4,1),1)</f>
        <v>1</v>
      </c>
      <c r="H402" s="1" t="n">
        <f aca="false">IFERROR(CEILING(percentrank.inc($D$5:$D$604,D402)*4,1),1)</f>
        <v>1</v>
      </c>
      <c r="I402" s="1" t="n">
        <f aca="false">IF(F402="",1,IFERROR(5-CEILING(percentrank.inc($F$5:$F$604,F402)*4,1),1))</f>
        <v>1</v>
      </c>
      <c r="J402" s="1" t="str">
        <f aca="false">IF(AND(I402&gt;=3,G402&gt;=3,H402&gt;=3),"Champions",IF(AND(I402&gt;=3,G402&lt;=2),"New / Promising",IF(AND(I402&lt;=2,G402&gt;=3,H402&gt;=3),"At Risk (High Value)",IF(AND(I402&lt;=2,G402&lt;=2),"Lost / Dormant","Regular"))))</f>
        <v>Lost / Dormant</v>
      </c>
    </row>
    <row r="403" customFormat="false" ht="15" hidden="false" customHeight="true" outlineLevel="0" collapsed="false">
      <c r="A403" s="1" t="str">
        <f aca="false">Customers!A400</f>
        <v>CUST00399</v>
      </c>
      <c r="B403" s="1" t="str">
        <f aca="false">Customers!B400&amp;" "&amp;Customers!C400</f>
        <v>Navya Perez</v>
      </c>
      <c r="C403" s="1" t="n">
        <f aca="false">COUNTIFS(Orders!$B$2:$B$8001,A403,Orders!$E$2:$E$8001,"Delivered")+COUNTIFS(Orders!$B$2:$B$8001,A403,Orders!$E$2:$E$8001,"Returned")</f>
        <v>5</v>
      </c>
      <c r="D403" s="9" t="n">
        <f aca="false">SUMIFS(Orders!$H$2:$H$8001,Orders!$B$2:$B$8001,A403,Orders!$E$2:$E$8001,"Delivered")+SUMIFS(Orders!$H$2:$H$8001,Orders!$B$2:$B$8001,A403,Orders!$E$2:$E$8001,"Returned")</f>
        <v>15061.94</v>
      </c>
      <c r="E403" s="1" t="str">
        <f aca="false">IFERROR(maxifs(Orders!$C$2:$C$8001,Orders!$B$2:$B$8001,A403),"")</f>
        <v/>
      </c>
      <c r="F403" s="9" t="str">
        <f aca="false">IF(E403="","",MAX(Orders!$C$2:$C$8001)-E403)</f>
        <v/>
      </c>
      <c r="G403" s="1" t="n">
        <f aca="false">IFERROR(CEILING(percentrank.inc($C$5:$C$604,C403)*4,1),1)</f>
        <v>1</v>
      </c>
      <c r="H403" s="1" t="n">
        <f aca="false">IFERROR(CEILING(percentrank.inc($D$5:$D$604,D403)*4,1),1)</f>
        <v>1</v>
      </c>
      <c r="I403" s="1" t="n">
        <f aca="false">IF(F403="",1,IFERROR(5-CEILING(percentrank.inc($F$5:$F$604,F403)*4,1),1))</f>
        <v>1</v>
      </c>
      <c r="J403" s="1" t="str">
        <f aca="false">IF(AND(I403&gt;=3,G403&gt;=3,H403&gt;=3),"Champions",IF(AND(I403&gt;=3,G403&lt;=2),"New / Promising",IF(AND(I403&lt;=2,G403&gt;=3,H403&gt;=3),"At Risk (High Value)",IF(AND(I403&lt;=2,G403&lt;=2),"Lost / Dormant","Regular"))))</f>
        <v>Lost / Dormant</v>
      </c>
    </row>
    <row r="404" customFormat="false" ht="15" hidden="false" customHeight="true" outlineLevel="0" collapsed="false">
      <c r="A404" s="1" t="str">
        <f aca="false">Customers!A401</f>
        <v>CUST00400</v>
      </c>
      <c r="B404" s="1" t="str">
        <f aca="false">Customers!B401&amp;" "&amp;Customers!C401</f>
        <v>Lucas Walker</v>
      </c>
      <c r="C404" s="1" t="n">
        <f aca="false">COUNTIFS(Orders!$B$2:$B$8001,A404,Orders!$E$2:$E$8001,"Delivered")+COUNTIFS(Orders!$B$2:$B$8001,A404,Orders!$E$2:$E$8001,"Returned")</f>
        <v>8</v>
      </c>
      <c r="D404" s="9" t="n">
        <f aca="false">SUMIFS(Orders!$H$2:$H$8001,Orders!$B$2:$B$8001,A404,Orders!$E$2:$E$8001,"Delivered")+SUMIFS(Orders!$H$2:$H$8001,Orders!$B$2:$B$8001,A404,Orders!$E$2:$E$8001,"Returned")</f>
        <v>76468.09</v>
      </c>
      <c r="E404" s="1" t="str">
        <f aca="false">IFERROR(maxifs(Orders!$C$2:$C$8001,Orders!$B$2:$B$8001,A404),"")</f>
        <v/>
      </c>
      <c r="F404" s="9" t="str">
        <f aca="false">IF(E404="","",MAX(Orders!$C$2:$C$8001)-E404)</f>
        <v/>
      </c>
      <c r="G404" s="1" t="n">
        <f aca="false">IFERROR(CEILING(percentrank.inc($C$5:$C$604,C404)*4,1),1)</f>
        <v>1</v>
      </c>
      <c r="H404" s="1" t="n">
        <f aca="false">IFERROR(CEILING(percentrank.inc($D$5:$D$604,D404)*4,1),1)</f>
        <v>1</v>
      </c>
      <c r="I404" s="1" t="n">
        <f aca="false">IF(F404="",1,IFERROR(5-CEILING(percentrank.inc($F$5:$F$604,F404)*4,1),1))</f>
        <v>1</v>
      </c>
      <c r="J404" s="1" t="str">
        <f aca="false">IF(AND(I404&gt;=3,G404&gt;=3,H404&gt;=3),"Champions",IF(AND(I404&gt;=3,G404&lt;=2),"New / Promising",IF(AND(I404&lt;=2,G404&gt;=3,H404&gt;=3),"At Risk (High Value)",IF(AND(I404&lt;=2,G404&lt;=2),"Lost / Dormant","Regular"))))</f>
        <v>Lost / Dormant</v>
      </c>
    </row>
    <row r="405" customFormat="false" ht="15" hidden="false" customHeight="true" outlineLevel="0" collapsed="false">
      <c r="A405" s="1" t="str">
        <f aca="false">Customers!A402</f>
        <v>CUST00401</v>
      </c>
      <c r="B405" s="1" t="str">
        <f aca="false">Customers!B402&amp;" "&amp;Customers!C402</f>
        <v>Myra Singh</v>
      </c>
      <c r="C405" s="1" t="n">
        <f aca="false">COUNTIFS(Orders!$B$2:$B$8001,A405,Orders!$E$2:$E$8001,"Delivered")+COUNTIFS(Orders!$B$2:$B$8001,A405,Orders!$E$2:$E$8001,"Returned")</f>
        <v>13</v>
      </c>
      <c r="D405" s="9" t="n">
        <f aca="false">SUMIFS(Orders!$H$2:$H$8001,Orders!$B$2:$B$8001,A405,Orders!$E$2:$E$8001,"Delivered")+SUMIFS(Orders!$H$2:$H$8001,Orders!$B$2:$B$8001,A405,Orders!$E$2:$E$8001,"Returned")</f>
        <v>60349.69</v>
      </c>
      <c r="E405" s="1" t="str">
        <f aca="false">IFERROR(maxifs(Orders!$C$2:$C$8001,Orders!$B$2:$B$8001,A405),"")</f>
        <v/>
      </c>
      <c r="F405" s="9" t="str">
        <f aca="false">IF(E405="","",MAX(Orders!$C$2:$C$8001)-E405)</f>
        <v/>
      </c>
      <c r="G405" s="1" t="n">
        <f aca="false">IFERROR(CEILING(percentrank.inc($C$5:$C$604,C405)*4,1),1)</f>
        <v>1</v>
      </c>
      <c r="H405" s="1" t="n">
        <f aca="false">IFERROR(CEILING(percentrank.inc($D$5:$D$604,D405)*4,1),1)</f>
        <v>1</v>
      </c>
      <c r="I405" s="1" t="n">
        <f aca="false">IF(F405="",1,IFERROR(5-CEILING(percentrank.inc($F$5:$F$604,F405)*4,1),1))</f>
        <v>1</v>
      </c>
      <c r="J405" s="1" t="str">
        <f aca="false">IF(AND(I405&gt;=3,G405&gt;=3,H405&gt;=3),"Champions",IF(AND(I405&gt;=3,G405&lt;=2),"New / Promising",IF(AND(I405&lt;=2,G405&gt;=3,H405&gt;=3),"At Risk (High Value)",IF(AND(I405&lt;=2,G405&lt;=2),"Lost / Dormant","Regular"))))</f>
        <v>Lost / Dormant</v>
      </c>
    </row>
    <row r="406" customFormat="false" ht="15" hidden="false" customHeight="true" outlineLevel="0" collapsed="false">
      <c r="A406" s="1" t="str">
        <f aca="false">Customers!A403</f>
        <v>CUST00402</v>
      </c>
      <c r="B406" s="1" t="str">
        <f aca="false">Customers!B403&amp;" "&amp;Customers!C403</f>
        <v>Ishaan Moore</v>
      </c>
      <c r="C406" s="1" t="n">
        <f aca="false">COUNTIFS(Orders!$B$2:$B$8001,A406,Orders!$E$2:$E$8001,"Delivered")+COUNTIFS(Orders!$B$2:$B$8001,A406,Orders!$E$2:$E$8001,"Returned")</f>
        <v>3</v>
      </c>
      <c r="D406" s="9" t="n">
        <f aca="false">SUMIFS(Orders!$H$2:$H$8001,Orders!$B$2:$B$8001,A406,Orders!$E$2:$E$8001,"Delivered")+SUMIFS(Orders!$H$2:$H$8001,Orders!$B$2:$B$8001,A406,Orders!$E$2:$E$8001,"Returned")</f>
        <v>10251.31</v>
      </c>
      <c r="E406" s="1" t="str">
        <f aca="false">IFERROR(maxifs(Orders!$C$2:$C$8001,Orders!$B$2:$B$8001,A406),"")</f>
        <v/>
      </c>
      <c r="F406" s="9" t="str">
        <f aca="false">IF(E406="","",MAX(Orders!$C$2:$C$8001)-E406)</f>
        <v/>
      </c>
      <c r="G406" s="1" t="n">
        <f aca="false">IFERROR(CEILING(percentrank.inc($C$5:$C$604,C406)*4,1),1)</f>
        <v>1</v>
      </c>
      <c r="H406" s="1" t="n">
        <f aca="false">IFERROR(CEILING(percentrank.inc($D$5:$D$604,D406)*4,1),1)</f>
        <v>1</v>
      </c>
      <c r="I406" s="1" t="n">
        <f aca="false">IF(F406="",1,IFERROR(5-CEILING(percentrank.inc($F$5:$F$604,F406)*4,1),1))</f>
        <v>1</v>
      </c>
      <c r="J406" s="1" t="str">
        <f aca="false">IF(AND(I406&gt;=3,G406&gt;=3,H406&gt;=3),"Champions",IF(AND(I406&gt;=3,G406&lt;=2),"New / Promising",IF(AND(I406&lt;=2,G406&gt;=3,H406&gt;=3),"At Risk (High Value)",IF(AND(I406&lt;=2,G406&lt;=2),"Lost / Dormant","Regular"))))</f>
        <v>Lost / Dormant</v>
      </c>
    </row>
    <row r="407" customFormat="false" ht="15" hidden="false" customHeight="true" outlineLevel="0" collapsed="false">
      <c r="A407" s="1" t="str">
        <f aca="false">Customers!A404</f>
        <v>CUST00403</v>
      </c>
      <c r="B407" s="1" t="str">
        <f aca="false">Customers!B404&amp;" "&amp;Customers!C404</f>
        <v>Mary Thomas</v>
      </c>
      <c r="C407" s="1" t="n">
        <f aca="false">COUNTIFS(Orders!$B$2:$B$8001,A407,Orders!$E$2:$E$8001,"Delivered")+COUNTIFS(Orders!$B$2:$B$8001,A407,Orders!$E$2:$E$8001,"Returned")</f>
        <v>18</v>
      </c>
      <c r="D407" s="9" t="n">
        <f aca="false">SUMIFS(Orders!$H$2:$H$8001,Orders!$B$2:$B$8001,A407,Orders!$E$2:$E$8001,"Delivered")+SUMIFS(Orders!$H$2:$H$8001,Orders!$B$2:$B$8001,A407,Orders!$E$2:$E$8001,"Returned")</f>
        <v>105075.36</v>
      </c>
      <c r="E407" s="1" t="str">
        <f aca="false">IFERROR(maxifs(Orders!$C$2:$C$8001,Orders!$B$2:$B$8001,A407),"")</f>
        <v/>
      </c>
      <c r="F407" s="9" t="str">
        <f aca="false">IF(E407="","",MAX(Orders!$C$2:$C$8001)-E407)</f>
        <v/>
      </c>
      <c r="G407" s="1" t="n">
        <f aca="false">IFERROR(CEILING(percentrank.inc($C$5:$C$604,C407)*4,1),1)</f>
        <v>1</v>
      </c>
      <c r="H407" s="1" t="n">
        <f aca="false">IFERROR(CEILING(percentrank.inc($D$5:$D$604,D407)*4,1),1)</f>
        <v>1</v>
      </c>
      <c r="I407" s="1" t="n">
        <f aca="false">IF(F407="",1,IFERROR(5-CEILING(percentrank.inc($F$5:$F$604,F407)*4,1),1))</f>
        <v>1</v>
      </c>
      <c r="J407" s="1" t="str">
        <f aca="false">IF(AND(I407&gt;=3,G407&gt;=3,H407&gt;=3),"Champions",IF(AND(I407&gt;=3,G407&lt;=2),"New / Promising",IF(AND(I407&lt;=2,G407&gt;=3,H407&gt;=3),"At Risk (High Value)",IF(AND(I407&lt;=2,G407&lt;=2),"Lost / Dormant","Regular"))))</f>
        <v>Lost / Dormant</v>
      </c>
    </row>
    <row r="408" customFormat="false" ht="15" hidden="false" customHeight="true" outlineLevel="0" collapsed="false">
      <c r="A408" s="1" t="str">
        <f aca="false">Customers!A405</f>
        <v>CUST00404</v>
      </c>
      <c r="B408" s="1" t="str">
        <f aca="false">Customers!B405&amp;" "&amp;Customers!C405</f>
        <v>Mary Lewis</v>
      </c>
      <c r="C408" s="1" t="n">
        <f aca="false">COUNTIFS(Orders!$B$2:$B$8001,A408,Orders!$E$2:$E$8001,"Delivered")+COUNTIFS(Orders!$B$2:$B$8001,A408,Orders!$E$2:$E$8001,"Returned")</f>
        <v>13</v>
      </c>
      <c r="D408" s="9" t="n">
        <f aca="false">SUMIFS(Orders!$H$2:$H$8001,Orders!$B$2:$B$8001,A408,Orders!$E$2:$E$8001,"Delivered")+SUMIFS(Orders!$H$2:$H$8001,Orders!$B$2:$B$8001,A408,Orders!$E$2:$E$8001,"Returned")</f>
        <v>83222.45</v>
      </c>
      <c r="E408" s="1" t="str">
        <f aca="false">IFERROR(maxifs(Orders!$C$2:$C$8001,Orders!$B$2:$B$8001,A408),"")</f>
        <v/>
      </c>
      <c r="F408" s="9" t="str">
        <f aca="false">IF(E408="","",MAX(Orders!$C$2:$C$8001)-E408)</f>
        <v/>
      </c>
      <c r="G408" s="1" t="n">
        <f aca="false">IFERROR(CEILING(percentrank.inc($C$5:$C$604,C408)*4,1),1)</f>
        <v>1</v>
      </c>
      <c r="H408" s="1" t="n">
        <f aca="false">IFERROR(CEILING(percentrank.inc($D$5:$D$604,D408)*4,1),1)</f>
        <v>1</v>
      </c>
      <c r="I408" s="1" t="n">
        <f aca="false">IF(F408="",1,IFERROR(5-CEILING(percentrank.inc($F$5:$F$604,F408)*4,1),1))</f>
        <v>1</v>
      </c>
      <c r="J408" s="1" t="str">
        <f aca="false">IF(AND(I408&gt;=3,G408&gt;=3,H408&gt;=3),"Champions",IF(AND(I408&gt;=3,G408&lt;=2),"New / Promising",IF(AND(I408&lt;=2,G408&gt;=3,H408&gt;=3),"At Risk (High Value)",IF(AND(I408&lt;=2,G408&lt;=2),"Lost / Dormant","Regular"))))</f>
        <v>Lost / Dormant</v>
      </c>
    </row>
    <row r="409" customFormat="false" ht="15" hidden="false" customHeight="true" outlineLevel="0" collapsed="false">
      <c r="A409" s="1" t="str">
        <f aca="false">Customers!A406</f>
        <v>CUST00405</v>
      </c>
      <c r="B409" s="1" t="str">
        <f aca="false">Customers!B406&amp;" "&amp;Customers!C406</f>
        <v>Sai Young</v>
      </c>
      <c r="C409" s="1" t="n">
        <f aca="false">COUNTIFS(Orders!$B$2:$B$8001,A409,Orders!$E$2:$E$8001,"Delivered")+COUNTIFS(Orders!$B$2:$B$8001,A409,Orders!$E$2:$E$8001,"Returned")</f>
        <v>47</v>
      </c>
      <c r="D409" s="9" t="n">
        <f aca="false">SUMIFS(Orders!$H$2:$H$8001,Orders!$B$2:$B$8001,A409,Orders!$E$2:$E$8001,"Delivered")+SUMIFS(Orders!$H$2:$H$8001,Orders!$B$2:$B$8001,A409,Orders!$E$2:$E$8001,"Returned")</f>
        <v>319231.56</v>
      </c>
      <c r="E409" s="1" t="str">
        <f aca="false">IFERROR(maxifs(Orders!$C$2:$C$8001,Orders!$B$2:$B$8001,A409),"")</f>
        <v/>
      </c>
      <c r="F409" s="9" t="str">
        <f aca="false">IF(E409="","",MAX(Orders!$C$2:$C$8001)-E409)</f>
        <v/>
      </c>
      <c r="G409" s="1" t="n">
        <f aca="false">IFERROR(CEILING(percentrank.inc($C$5:$C$604,C409)*4,1),1)</f>
        <v>1</v>
      </c>
      <c r="H409" s="1" t="n">
        <f aca="false">IFERROR(CEILING(percentrank.inc($D$5:$D$604,D409)*4,1),1)</f>
        <v>1</v>
      </c>
      <c r="I409" s="1" t="n">
        <f aca="false">IF(F409="",1,IFERROR(5-CEILING(percentrank.inc($F$5:$F$604,F409)*4,1),1))</f>
        <v>1</v>
      </c>
      <c r="J409" s="1" t="str">
        <f aca="false">IF(AND(I409&gt;=3,G409&gt;=3,H409&gt;=3),"Champions",IF(AND(I409&gt;=3,G409&lt;=2),"New / Promising",IF(AND(I409&lt;=2,G409&gt;=3,H409&gt;=3),"At Risk (High Value)",IF(AND(I409&lt;=2,G409&lt;=2),"Lost / Dormant","Regular"))))</f>
        <v>Lost / Dormant</v>
      </c>
    </row>
    <row r="410" customFormat="false" ht="15" hidden="false" customHeight="true" outlineLevel="0" collapsed="false">
      <c r="A410" s="1" t="str">
        <f aca="false">Customers!A407</f>
        <v>CUST00406</v>
      </c>
      <c r="B410" s="1" t="str">
        <f aca="false">Customers!B407&amp;" "&amp;Customers!C407</f>
        <v>William Patel</v>
      </c>
      <c r="C410" s="1" t="n">
        <f aca="false">COUNTIFS(Orders!$B$2:$B$8001,A410,Orders!$E$2:$E$8001,"Delivered")+COUNTIFS(Orders!$B$2:$B$8001,A410,Orders!$E$2:$E$8001,"Returned")</f>
        <v>8</v>
      </c>
      <c r="D410" s="9" t="n">
        <f aca="false">SUMIFS(Orders!$H$2:$H$8001,Orders!$B$2:$B$8001,A410,Orders!$E$2:$E$8001,"Delivered")+SUMIFS(Orders!$H$2:$H$8001,Orders!$B$2:$B$8001,A410,Orders!$E$2:$E$8001,"Returned")</f>
        <v>70231.64</v>
      </c>
      <c r="E410" s="1" t="str">
        <f aca="false">IFERROR(maxifs(Orders!$C$2:$C$8001,Orders!$B$2:$B$8001,A410),"")</f>
        <v/>
      </c>
      <c r="F410" s="9" t="str">
        <f aca="false">IF(E410="","",MAX(Orders!$C$2:$C$8001)-E410)</f>
        <v/>
      </c>
      <c r="G410" s="1" t="n">
        <f aca="false">IFERROR(CEILING(percentrank.inc($C$5:$C$604,C410)*4,1),1)</f>
        <v>1</v>
      </c>
      <c r="H410" s="1" t="n">
        <f aca="false">IFERROR(CEILING(percentrank.inc($D$5:$D$604,D410)*4,1),1)</f>
        <v>1</v>
      </c>
      <c r="I410" s="1" t="n">
        <f aca="false">IF(F410="",1,IFERROR(5-CEILING(percentrank.inc($F$5:$F$604,F410)*4,1),1))</f>
        <v>1</v>
      </c>
      <c r="J410" s="1" t="str">
        <f aca="false">IF(AND(I410&gt;=3,G410&gt;=3,H410&gt;=3),"Champions",IF(AND(I410&gt;=3,G410&lt;=2),"New / Promising",IF(AND(I410&lt;=2,G410&gt;=3,H410&gt;=3),"At Risk (High Value)",IF(AND(I410&lt;=2,G410&lt;=2),"Lost / Dormant","Regular"))))</f>
        <v>Lost / Dormant</v>
      </c>
    </row>
    <row r="411" customFormat="false" ht="15" hidden="false" customHeight="true" outlineLevel="0" collapsed="false">
      <c r="A411" s="1" t="str">
        <f aca="false">Customers!A408</f>
        <v>CUST00407</v>
      </c>
      <c r="B411" s="1" t="str">
        <f aca="false">Customers!B408&amp;" "&amp;Customers!C408</f>
        <v>Ananya Iyer</v>
      </c>
      <c r="C411" s="1" t="n">
        <f aca="false">COUNTIFS(Orders!$B$2:$B$8001,A411,Orders!$E$2:$E$8001,"Delivered")+COUNTIFS(Orders!$B$2:$B$8001,A411,Orders!$E$2:$E$8001,"Returned")</f>
        <v>10</v>
      </c>
      <c r="D411" s="9" t="n">
        <f aca="false">SUMIFS(Orders!$H$2:$H$8001,Orders!$B$2:$B$8001,A411,Orders!$E$2:$E$8001,"Delivered")+SUMIFS(Orders!$H$2:$H$8001,Orders!$B$2:$B$8001,A411,Orders!$E$2:$E$8001,"Returned")</f>
        <v>51196.06</v>
      </c>
      <c r="E411" s="1" t="str">
        <f aca="false">IFERROR(maxifs(Orders!$C$2:$C$8001,Orders!$B$2:$B$8001,A411),"")</f>
        <v/>
      </c>
      <c r="F411" s="9" t="str">
        <f aca="false">IF(E411="","",MAX(Orders!$C$2:$C$8001)-E411)</f>
        <v/>
      </c>
      <c r="G411" s="1" t="n">
        <f aca="false">IFERROR(CEILING(percentrank.inc($C$5:$C$604,C411)*4,1),1)</f>
        <v>1</v>
      </c>
      <c r="H411" s="1" t="n">
        <f aca="false">IFERROR(CEILING(percentrank.inc($D$5:$D$604,D411)*4,1),1)</f>
        <v>1</v>
      </c>
      <c r="I411" s="1" t="n">
        <f aca="false">IF(F411="",1,IFERROR(5-CEILING(percentrank.inc($F$5:$F$604,F411)*4,1),1))</f>
        <v>1</v>
      </c>
      <c r="J411" s="1" t="str">
        <f aca="false">IF(AND(I411&gt;=3,G411&gt;=3,H411&gt;=3),"Champions",IF(AND(I411&gt;=3,G411&lt;=2),"New / Promising",IF(AND(I411&lt;=2,G411&gt;=3,H411&gt;=3),"At Risk (High Value)",IF(AND(I411&lt;=2,G411&lt;=2),"Lost / Dormant","Regular"))))</f>
        <v>Lost / Dormant</v>
      </c>
    </row>
    <row r="412" customFormat="false" ht="15" hidden="false" customHeight="true" outlineLevel="0" collapsed="false">
      <c r="A412" s="1" t="str">
        <f aca="false">Customers!A409</f>
        <v>CUST00408</v>
      </c>
      <c r="B412" s="1" t="str">
        <f aca="false">Customers!B409&amp;" "&amp;Customers!C409</f>
        <v>Joseph Davis</v>
      </c>
      <c r="C412" s="1" t="n">
        <f aca="false">COUNTIFS(Orders!$B$2:$B$8001,A412,Orders!$E$2:$E$8001,"Delivered")+COUNTIFS(Orders!$B$2:$B$8001,A412,Orders!$E$2:$E$8001,"Returned")</f>
        <v>28</v>
      </c>
      <c r="D412" s="9" t="n">
        <f aca="false">SUMIFS(Orders!$H$2:$H$8001,Orders!$B$2:$B$8001,A412,Orders!$E$2:$E$8001,"Delivered")+SUMIFS(Orders!$H$2:$H$8001,Orders!$B$2:$B$8001,A412,Orders!$E$2:$E$8001,"Returned")</f>
        <v>181155.14</v>
      </c>
      <c r="E412" s="1" t="str">
        <f aca="false">IFERROR(maxifs(Orders!$C$2:$C$8001,Orders!$B$2:$B$8001,A412),"")</f>
        <v/>
      </c>
      <c r="F412" s="9" t="str">
        <f aca="false">IF(E412="","",MAX(Orders!$C$2:$C$8001)-E412)</f>
        <v/>
      </c>
      <c r="G412" s="1" t="n">
        <f aca="false">IFERROR(CEILING(percentrank.inc($C$5:$C$604,C412)*4,1),1)</f>
        <v>1</v>
      </c>
      <c r="H412" s="1" t="n">
        <f aca="false">IFERROR(CEILING(percentrank.inc($D$5:$D$604,D412)*4,1),1)</f>
        <v>1</v>
      </c>
      <c r="I412" s="1" t="n">
        <f aca="false">IF(F412="",1,IFERROR(5-CEILING(percentrank.inc($F$5:$F$604,F412)*4,1),1))</f>
        <v>1</v>
      </c>
      <c r="J412" s="1" t="str">
        <f aca="false">IF(AND(I412&gt;=3,G412&gt;=3,H412&gt;=3),"Champions",IF(AND(I412&gt;=3,G412&lt;=2),"New / Promising",IF(AND(I412&lt;=2,G412&gt;=3,H412&gt;=3),"At Risk (High Value)",IF(AND(I412&lt;=2,G412&lt;=2),"Lost / Dormant","Regular"))))</f>
        <v>Lost / Dormant</v>
      </c>
    </row>
    <row r="413" customFormat="false" ht="15" hidden="false" customHeight="true" outlineLevel="0" collapsed="false">
      <c r="A413" s="1" t="str">
        <f aca="false">Customers!A410</f>
        <v>CUST00409</v>
      </c>
      <c r="B413" s="1" t="str">
        <f aca="false">Customers!B410&amp;" "&amp;Customers!C410</f>
        <v>Myra Harris</v>
      </c>
      <c r="C413" s="1" t="n">
        <f aca="false">COUNTIFS(Orders!$B$2:$B$8001,A413,Orders!$E$2:$E$8001,"Delivered")+COUNTIFS(Orders!$B$2:$B$8001,A413,Orders!$E$2:$E$8001,"Returned")</f>
        <v>5</v>
      </c>
      <c r="D413" s="9" t="n">
        <f aca="false">SUMIFS(Orders!$H$2:$H$8001,Orders!$B$2:$B$8001,A413,Orders!$E$2:$E$8001,"Delivered")+SUMIFS(Orders!$H$2:$H$8001,Orders!$B$2:$B$8001,A413,Orders!$E$2:$E$8001,"Returned")</f>
        <v>17922.68</v>
      </c>
      <c r="E413" s="1" t="str">
        <f aca="false">IFERROR(maxifs(Orders!$C$2:$C$8001,Orders!$B$2:$B$8001,A413),"")</f>
        <v/>
      </c>
      <c r="F413" s="9" t="str">
        <f aca="false">IF(E413="","",MAX(Orders!$C$2:$C$8001)-E413)</f>
        <v/>
      </c>
      <c r="G413" s="1" t="n">
        <f aca="false">IFERROR(CEILING(percentrank.inc($C$5:$C$604,C413)*4,1),1)</f>
        <v>1</v>
      </c>
      <c r="H413" s="1" t="n">
        <f aca="false">IFERROR(CEILING(percentrank.inc($D$5:$D$604,D413)*4,1),1)</f>
        <v>1</v>
      </c>
      <c r="I413" s="1" t="n">
        <f aca="false">IF(F413="",1,IFERROR(5-CEILING(percentrank.inc($F$5:$F$604,F413)*4,1),1))</f>
        <v>1</v>
      </c>
      <c r="J413" s="1" t="str">
        <f aca="false">IF(AND(I413&gt;=3,G413&gt;=3,H413&gt;=3),"Champions",IF(AND(I413&gt;=3,G413&lt;=2),"New / Promising",IF(AND(I413&lt;=2,G413&gt;=3,H413&gt;=3),"At Risk (High Value)",IF(AND(I413&lt;=2,G413&lt;=2),"Lost / Dormant","Regular"))))</f>
        <v>Lost / Dormant</v>
      </c>
    </row>
    <row r="414" customFormat="false" ht="15" hidden="false" customHeight="true" outlineLevel="0" collapsed="false">
      <c r="A414" s="1" t="str">
        <f aca="false">Customers!A411</f>
        <v>CUST00410</v>
      </c>
      <c r="B414" s="1" t="str">
        <f aca="false">Customers!B411&amp;" "&amp;Customers!C411</f>
        <v>David Anderson</v>
      </c>
      <c r="C414" s="1" t="n">
        <f aca="false">COUNTIFS(Orders!$B$2:$B$8001,A414,Orders!$E$2:$E$8001,"Delivered")+COUNTIFS(Orders!$B$2:$B$8001,A414,Orders!$E$2:$E$8001,"Returned")</f>
        <v>37</v>
      </c>
      <c r="D414" s="9" t="n">
        <f aca="false">SUMIFS(Orders!$H$2:$H$8001,Orders!$B$2:$B$8001,A414,Orders!$E$2:$E$8001,"Delivered")+SUMIFS(Orders!$H$2:$H$8001,Orders!$B$2:$B$8001,A414,Orders!$E$2:$E$8001,"Returned")</f>
        <v>217549.71</v>
      </c>
      <c r="E414" s="1" t="str">
        <f aca="false">IFERROR(maxifs(Orders!$C$2:$C$8001,Orders!$B$2:$B$8001,A414),"")</f>
        <v/>
      </c>
      <c r="F414" s="9" t="str">
        <f aca="false">IF(E414="","",MAX(Orders!$C$2:$C$8001)-E414)</f>
        <v/>
      </c>
      <c r="G414" s="1" t="n">
        <f aca="false">IFERROR(CEILING(percentrank.inc($C$5:$C$604,C414)*4,1),1)</f>
        <v>1</v>
      </c>
      <c r="H414" s="1" t="n">
        <f aca="false">IFERROR(CEILING(percentrank.inc($D$5:$D$604,D414)*4,1),1)</f>
        <v>1</v>
      </c>
      <c r="I414" s="1" t="n">
        <f aca="false">IF(F414="",1,IFERROR(5-CEILING(percentrank.inc($F$5:$F$604,F414)*4,1),1))</f>
        <v>1</v>
      </c>
      <c r="J414" s="1" t="str">
        <f aca="false">IF(AND(I414&gt;=3,G414&gt;=3,H414&gt;=3),"Champions",IF(AND(I414&gt;=3,G414&lt;=2),"New / Promising",IF(AND(I414&lt;=2,G414&gt;=3,H414&gt;=3),"At Risk (High Value)",IF(AND(I414&lt;=2,G414&lt;=2),"Lost / Dormant","Regular"))))</f>
        <v>Lost / Dormant</v>
      </c>
    </row>
    <row r="415" customFormat="false" ht="15" hidden="false" customHeight="true" outlineLevel="0" collapsed="false">
      <c r="A415" s="1" t="str">
        <f aca="false">Customers!A412</f>
        <v>CUST00411</v>
      </c>
      <c r="B415" s="1" t="str">
        <f aca="false">Customers!B412&amp;" "&amp;Customers!C412</f>
        <v>Joseph Young</v>
      </c>
      <c r="C415" s="1" t="n">
        <f aca="false">COUNTIFS(Orders!$B$2:$B$8001,A415,Orders!$E$2:$E$8001,"Delivered")+COUNTIFS(Orders!$B$2:$B$8001,A415,Orders!$E$2:$E$8001,"Returned")</f>
        <v>9</v>
      </c>
      <c r="D415" s="9" t="n">
        <f aca="false">SUMIFS(Orders!$H$2:$H$8001,Orders!$B$2:$B$8001,A415,Orders!$E$2:$E$8001,"Delivered")+SUMIFS(Orders!$H$2:$H$8001,Orders!$B$2:$B$8001,A415,Orders!$E$2:$E$8001,"Returned")</f>
        <v>81007.65</v>
      </c>
      <c r="E415" s="1" t="str">
        <f aca="false">IFERROR(maxifs(Orders!$C$2:$C$8001,Orders!$B$2:$B$8001,A415),"")</f>
        <v/>
      </c>
      <c r="F415" s="9" t="str">
        <f aca="false">IF(E415="","",MAX(Orders!$C$2:$C$8001)-E415)</f>
        <v/>
      </c>
      <c r="G415" s="1" t="n">
        <f aca="false">IFERROR(CEILING(percentrank.inc($C$5:$C$604,C415)*4,1),1)</f>
        <v>1</v>
      </c>
      <c r="H415" s="1" t="n">
        <f aca="false">IFERROR(CEILING(percentrank.inc($D$5:$D$604,D415)*4,1),1)</f>
        <v>1</v>
      </c>
      <c r="I415" s="1" t="n">
        <f aca="false">IF(F415="",1,IFERROR(5-CEILING(percentrank.inc($F$5:$F$604,F415)*4,1),1))</f>
        <v>1</v>
      </c>
      <c r="J415" s="1" t="str">
        <f aca="false">IF(AND(I415&gt;=3,G415&gt;=3,H415&gt;=3),"Champions",IF(AND(I415&gt;=3,G415&lt;=2),"New / Promising",IF(AND(I415&lt;=2,G415&gt;=3,H415&gt;=3),"At Risk (High Value)",IF(AND(I415&lt;=2,G415&lt;=2),"Lost / Dormant","Regular"))))</f>
        <v>Lost / Dormant</v>
      </c>
    </row>
    <row r="416" customFormat="false" ht="15" hidden="false" customHeight="true" outlineLevel="0" collapsed="false">
      <c r="A416" s="1" t="str">
        <f aca="false">Customers!A413</f>
        <v>CUST00412</v>
      </c>
      <c r="B416" s="1" t="str">
        <f aca="false">Customers!B413&amp;" "&amp;Customers!C413</f>
        <v>James Johnson</v>
      </c>
      <c r="C416" s="1" t="n">
        <f aca="false">COUNTIFS(Orders!$B$2:$B$8001,A416,Orders!$E$2:$E$8001,"Delivered")+COUNTIFS(Orders!$B$2:$B$8001,A416,Orders!$E$2:$E$8001,"Returned")</f>
        <v>4</v>
      </c>
      <c r="D416" s="9" t="n">
        <f aca="false">SUMIFS(Orders!$H$2:$H$8001,Orders!$B$2:$B$8001,A416,Orders!$E$2:$E$8001,"Delivered")+SUMIFS(Orders!$H$2:$H$8001,Orders!$B$2:$B$8001,A416,Orders!$E$2:$E$8001,"Returned")</f>
        <v>13212.2</v>
      </c>
      <c r="E416" s="1" t="str">
        <f aca="false">IFERROR(maxifs(Orders!$C$2:$C$8001,Orders!$B$2:$B$8001,A416),"")</f>
        <v/>
      </c>
      <c r="F416" s="9" t="str">
        <f aca="false">IF(E416="","",MAX(Orders!$C$2:$C$8001)-E416)</f>
        <v/>
      </c>
      <c r="G416" s="1" t="n">
        <f aca="false">IFERROR(CEILING(percentrank.inc($C$5:$C$604,C416)*4,1),1)</f>
        <v>1</v>
      </c>
      <c r="H416" s="1" t="n">
        <f aca="false">IFERROR(CEILING(percentrank.inc($D$5:$D$604,D416)*4,1),1)</f>
        <v>1</v>
      </c>
      <c r="I416" s="1" t="n">
        <f aca="false">IF(F416="",1,IFERROR(5-CEILING(percentrank.inc($F$5:$F$604,F416)*4,1),1))</f>
        <v>1</v>
      </c>
      <c r="J416" s="1" t="str">
        <f aca="false">IF(AND(I416&gt;=3,G416&gt;=3,H416&gt;=3),"Champions",IF(AND(I416&gt;=3,G416&lt;=2),"New / Promising",IF(AND(I416&lt;=2,G416&gt;=3,H416&gt;=3),"At Risk (High Value)",IF(AND(I416&lt;=2,G416&lt;=2),"Lost / Dormant","Regular"))))</f>
        <v>Lost / Dormant</v>
      </c>
    </row>
    <row r="417" customFormat="false" ht="15" hidden="false" customHeight="true" outlineLevel="0" collapsed="false">
      <c r="A417" s="1" t="str">
        <f aca="false">Customers!A414</f>
        <v>CUST00413</v>
      </c>
      <c r="B417" s="1" t="str">
        <f aca="false">Customers!B414&amp;" "&amp;Customers!C414</f>
        <v>Sarah Garcia</v>
      </c>
      <c r="C417" s="1" t="n">
        <f aca="false">COUNTIFS(Orders!$B$2:$B$8001,A417,Orders!$E$2:$E$8001,"Delivered")+COUNTIFS(Orders!$B$2:$B$8001,A417,Orders!$E$2:$E$8001,"Returned")</f>
        <v>1</v>
      </c>
      <c r="D417" s="9" t="n">
        <f aca="false">SUMIFS(Orders!$H$2:$H$8001,Orders!$B$2:$B$8001,A417,Orders!$E$2:$E$8001,"Delivered")+SUMIFS(Orders!$H$2:$H$8001,Orders!$B$2:$B$8001,A417,Orders!$E$2:$E$8001,"Returned")</f>
        <v>2365.75</v>
      </c>
      <c r="E417" s="1" t="str">
        <f aca="false">IFERROR(maxifs(Orders!$C$2:$C$8001,Orders!$B$2:$B$8001,A417),"")</f>
        <v/>
      </c>
      <c r="F417" s="9" t="str">
        <f aca="false">IF(E417="","",MAX(Orders!$C$2:$C$8001)-E417)</f>
        <v/>
      </c>
      <c r="G417" s="1" t="n">
        <f aca="false">IFERROR(CEILING(percentrank.inc($C$5:$C$604,C417)*4,1),1)</f>
        <v>1</v>
      </c>
      <c r="H417" s="1" t="n">
        <f aca="false">IFERROR(CEILING(percentrank.inc($D$5:$D$604,D417)*4,1),1)</f>
        <v>1</v>
      </c>
      <c r="I417" s="1" t="n">
        <f aca="false">IF(F417="",1,IFERROR(5-CEILING(percentrank.inc($F$5:$F$604,F417)*4,1),1))</f>
        <v>1</v>
      </c>
      <c r="J417" s="1" t="str">
        <f aca="false">IF(AND(I417&gt;=3,G417&gt;=3,H417&gt;=3),"Champions",IF(AND(I417&gt;=3,G417&lt;=2),"New / Promising",IF(AND(I417&lt;=2,G417&gt;=3,H417&gt;=3),"At Risk (High Value)",IF(AND(I417&lt;=2,G417&lt;=2),"Lost / Dormant","Regular"))))</f>
        <v>Lost / Dormant</v>
      </c>
    </row>
    <row r="418" customFormat="false" ht="15" hidden="false" customHeight="true" outlineLevel="0" collapsed="false">
      <c r="A418" s="1" t="str">
        <f aca="false">Customers!A415</f>
        <v>CUST00414</v>
      </c>
      <c r="B418" s="1" t="str">
        <f aca="false">Customers!B415&amp;" "&amp;Customers!C415</f>
        <v>Diego Robinson</v>
      </c>
      <c r="C418" s="1" t="n">
        <f aca="false">COUNTIFS(Orders!$B$2:$B$8001,A418,Orders!$E$2:$E$8001,"Delivered")+COUNTIFS(Orders!$B$2:$B$8001,A418,Orders!$E$2:$E$8001,"Returned")</f>
        <v>15</v>
      </c>
      <c r="D418" s="9" t="n">
        <f aca="false">SUMIFS(Orders!$H$2:$H$8001,Orders!$B$2:$B$8001,A418,Orders!$E$2:$E$8001,"Delivered")+SUMIFS(Orders!$H$2:$H$8001,Orders!$B$2:$B$8001,A418,Orders!$E$2:$E$8001,"Returned")</f>
        <v>104693.46</v>
      </c>
      <c r="E418" s="1" t="str">
        <f aca="false">IFERROR(maxifs(Orders!$C$2:$C$8001,Orders!$B$2:$B$8001,A418),"")</f>
        <v/>
      </c>
      <c r="F418" s="9" t="str">
        <f aca="false">IF(E418="","",MAX(Orders!$C$2:$C$8001)-E418)</f>
        <v/>
      </c>
      <c r="G418" s="1" t="n">
        <f aca="false">IFERROR(CEILING(percentrank.inc($C$5:$C$604,C418)*4,1),1)</f>
        <v>1</v>
      </c>
      <c r="H418" s="1" t="n">
        <f aca="false">IFERROR(CEILING(percentrank.inc($D$5:$D$604,D418)*4,1),1)</f>
        <v>1</v>
      </c>
      <c r="I418" s="1" t="n">
        <f aca="false">IF(F418="",1,IFERROR(5-CEILING(percentrank.inc($F$5:$F$604,F418)*4,1),1))</f>
        <v>1</v>
      </c>
      <c r="J418" s="1" t="str">
        <f aca="false">IF(AND(I418&gt;=3,G418&gt;=3,H418&gt;=3),"Champions",IF(AND(I418&gt;=3,G418&lt;=2),"New / Promising",IF(AND(I418&lt;=2,G418&gt;=3,H418&gt;=3),"At Risk (High Value)",IF(AND(I418&lt;=2,G418&lt;=2),"Lost / Dormant","Regular"))))</f>
        <v>Lost / Dormant</v>
      </c>
    </row>
    <row r="419" customFormat="false" ht="15" hidden="false" customHeight="true" outlineLevel="0" collapsed="false">
      <c r="A419" s="1" t="str">
        <f aca="false">Customers!A416</f>
        <v>CUST00415</v>
      </c>
      <c r="B419" s="1" t="str">
        <f aca="false">Customers!B416&amp;" "&amp;Customers!C416</f>
        <v>Amelia Thompson</v>
      </c>
      <c r="C419" s="1" t="n">
        <f aca="false">COUNTIFS(Orders!$B$2:$B$8001,A419,Orders!$E$2:$E$8001,"Delivered")+COUNTIFS(Orders!$B$2:$B$8001,A419,Orders!$E$2:$E$8001,"Returned")</f>
        <v>2</v>
      </c>
      <c r="D419" s="9" t="n">
        <f aca="false">SUMIFS(Orders!$H$2:$H$8001,Orders!$B$2:$B$8001,A419,Orders!$E$2:$E$8001,"Delivered")+SUMIFS(Orders!$H$2:$H$8001,Orders!$B$2:$B$8001,A419,Orders!$E$2:$E$8001,"Returned")</f>
        <v>3004.69</v>
      </c>
      <c r="E419" s="1" t="str">
        <f aca="false">IFERROR(maxifs(Orders!$C$2:$C$8001,Orders!$B$2:$B$8001,A419),"")</f>
        <v/>
      </c>
      <c r="F419" s="9" t="str">
        <f aca="false">IF(E419="","",MAX(Orders!$C$2:$C$8001)-E419)</f>
        <v/>
      </c>
      <c r="G419" s="1" t="n">
        <f aca="false">IFERROR(CEILING(percentrank.inc($C$5:$C$604,C419)*4,1),1)</f>
        <v>1</v>
      </c>
      <c r="H419" s="1" t="n">
        <f aca="false">IFERROR(CEILING(percentrank.inc($D$5:$D$604,D419)*4,1),1)</f>
        <v>1</v>
      </c>
      <c r="I419" s="1" t="n">
        <f aca="false">IF(F419="",1,IFERROR(5-CEILING(percentrank.inc($F$5:$F$604,F419)*4,1),1))</f>
        <v>1</v>
      </c>
      <c r="J419" s="1" t="str">
        <f aca="false">IF(AND(I419&gt;=3,G419&gt;=3,H419&gt;=3),"Champions",IF(AND(I419&gt;=3,G419&lt;=2),"New / Promising",IF(AND(I419&lt;=2,G419&gt;=3,H419&gt;=3),"At Risk (High Value)",IF(AND(I419&lt;=2,G419&lt;=2),"Lost / Dormant","Regular"))))</f>
        <v>Lost / Dormant</v>
      </c>
    </row>
    <row r="420" customFormat="false" ht="15" hidden="false" customHeight="true" outlineLevel="0" collapsed="false">
      <c r="A420" s="1" t="str">
        <f aca="false">Customers!A417</f>
        <v>CUST00416</v>
      </c>
      <c r="B420" s="1" t="str">
        <f aca="false">Customers!B417&amp;" "&amp;Customers!C417</f>
        <v>Arjun Martin</v>
      </c>
      <c r="C420" s="1" t="n">
        <f aca="false">COUNTIFS(Orders!$B$2:$B$8001,A420,Orders!$E$2:$E$8001,"Delivered")+COUNTIFS(Orders!$B$2:$B$8001,A420,Orders!$E$2:$E$8001,"Returned")</f>
        <v>8</v>
      </c>
      <c r="D420" s="9" t="n">
        <f aca="false">SUMIFS(Orders!$H$2:$H$8001,Orders!$B$2:$B$8001,A420,Orders!$E$2:$E$8001,"Delivered")+SUMIFS(Orders!$H$2:$H$8001,Orders!$B$2:$B$8001,A420,Orders!$E$2:$E$8001,"Returned")</f>
        <v>45519.76</v>
      </c>
      <c r="E420" s="1" t="str">
        <f aca="false">IFERROR(maxifs(Orders!$C$2:$C$8001,Orders!$B$2:$B$8001,A420),"")</f>
        <v/>
      </c>
      <c r="F420" s="9" t="str">
        <f aca="false">IF(E420="","",MAX(Orders!$C$2:$C$8001)-E420)</f>
        <v/>
      </c>
      <c r="G420" s="1" t="n">
        <f aca="false">IFERROR(CEILING(percentrank.inc($C$5:$C$604,C420)*4,1),1)</f>
        <v>1</v>
      </c>
      <c r="H420" s="1" t="n">
        <f aca="false">IFERROR(CEILING(percentrank.inc($D$5:$D$604,D420)*4,1),1)</f>
        <v>1</v>
      </c>
      <c r="I420" s="1" t="n">
        <f aca="false">IF(F420="",1,IFERROR(5-CEILING(percentrank.inc($F$5:$F$604,F420)*4,1),1))</f>
        <v>1</v>
      </c>
      <c r="J420" s="1" t="str">
        <f aca="false">IF(AND(I420&gt;=3,G420&gt;=3,H420&gt;=3),"Champions",IF(AND(I420&gt;=3,G420&lt;=2),"New / Promising",IF(AND(I420&lt;=2,G420&gt;=3,H420&gt;=3),"At Risk (High Value)",IF(AND(I420&lt;=2,G420&lt;=2),"Lost / Dormant","Regular"))))</f>
        <v>Lost / Dormant</v>
      </c>
    </row>
    <row r="421" customFormat="false" ht="15" hidden="false" customHeight="true" outlineLevel="0" collapsed="false">
      <c r="A421" s="1" t="str">
        <f aca="false">Customers!A418</f>
        <v>CUST00417</v>
      </c>
      <c r="B421" s="1" t="str">
        <f aca="false">Customers!B418&amp;" "&amp;Customers!C418</f>
        <v>Ethan Menon</v>
      </c>
      <c r="C421" s="1" t="n">
        <f aca="false">COUNTIFS(Orders!$B$2:$B$8001,A421,Orders!$E$2:$E$8001,"Delivered")+COUNTIFS(Orders!$B$2:$B$8001,A421,Orders!$E$2:$E$8001,"Returned")</f>
        <v>4</v>
      </c>
      <c r="D421" s="9" t="n">
        <f aca="false">SUMIFS(Orders!$H$2:$H$8001,Orders!$B$2:$B$8001,A421,Orders!$E$2:$E$8001,"Delivered")+SUMIFS(Orders!$H$2:$H$8001,Orders!$B$2:$B$8001,A421,Orders!$E$2:$E$8001,"Returned")</f>
        <v>11931.5</v>
      </c>
      <c r="E421" s="1" t="str">
        <f aca="false">IFERROR(maxifs(Orders!$C$2:$C$8001,Orders!$B$2:$B$8001,A421),"")</f>
        <v/>
      </c>
      <c r="F421" s="9" t="str">
        <f aca="false">IF(E421="","",MAX(Orders!$C$2:$C$8001)-E421)</f>
        <v/>
      </c>
      <c r="G421" s="1" t="n">
        <f aca="false">IFERROR(CEILING(percentrank.inc($C$5:$C$604,C421)*4,1),1)</f>
        <v>1</v>
      </c>
      <c r="H421" s="1" t="n">
        <f aca="false">IFERROR(CEILING(percentrank.inc($D$5:$D$604,D421)*4,1),1)</f>
        <v>1</v>
      </c>
      <c r="I421" s="1" t="n">
        <f aca="false">IF(F421="",1,IFERROR(5-CEILING(percentrank.inc($F$5:$F$604,F421)*4,1),1))</f>
        <v>1</v>
      </c>
      <c r="J421" s="1" t="str">
        <f aca="false">IF(AND(I421&gt;=3,G421&gt;=3,H421&gt;=3),"Champions",IF(AND(I421&gt;=3,G421&lt;=2),"New / Promising",IF(AND(I421&lt;=2,G421&gt;=3,H421&gt;=3),"At Risk (High Value)",IF(AND(I421&lt;=2,G421&lt;=2),"Lost / Dormant","Regular"))))</f>
        <v>Lost / Dormant</v>
      </c>
    </row>
    <row r="422" customFormat="false" ht="15" hidden="false" customHeight="true" outlineLevel="0" collapsed="false">
      <c r="A422" s="1" t="str">
        <f aca="false">Customers!A419</f>
        <v>CUST00418</v>
      </c>
      <c r="B422" s="1" t="str">
        <f aca="false">Customers!B419&amp;" "&amp;Customers!C419</f>
        <v>Emma White</v>
      </c>
      <c r="C422" s="1" t="n">
        <f aca="false">COUNTIFS(Orders!$B$2:$B$8001,A422,Orders!$E$2:$E$8001,"Delivered")+COUNTIFS(Orders!$B$2:$B$8001,A422,Orders!$E$2:$E$8001,"Returned")</f>
        <v>5</v>
      </c>
      <c r="D422" s="9" t="n">
        <f aca="false">SUMIFS(Orders!$H$2:$H$8001,Orders!$B$2:$B$8001,A422,Orders!$E$2:$E$8001,"Delivered")+SUMIFS(Orders!$H$2:$H$8001,Orders!$B$2:$B$8001,A422,Orders!$E$2:$E$8001,"Returned")</f>
        <v>44862.01</v>
      </c>
      <c r="E422" s="1" t="str">
        <f aca="false">IFERROR(maxifs(Orders!$C$2:$C$8001,Orders!$B$2:$B$8001,A422),"")</f>
        <v/>
      </c>
      <c r="F422" s="9" t="str">
        <f aca="false">IF(E422="","",MAX(Orders!$C$2:$C$8001)-E422)</f>
        <v/>
      </c>
      <c r="G422" s="1" t="n">
        <f aca="false">IFERROR(CEILING(percentrank.inc($C$5:$C$604,C422)*4,1),1)</f>
        <v>1</v>
      </c>
      <c r="H422" s="1" t="n">
        <f aca="false">IFERROR(CEILING(percentrank.inc($D$5:$D$604,D422)*4,1),1)</f>
        <v>1</v>
      </c>
      <c r="I422" s="1" t="n">
        <f aca="false">IF(F422="",1,IFERROR(5-CEILING(percentrank.inc($F$5:$F$604,F422)*4,1),1))</f>
        <v>1</v>
      </c>
      <c r="J422" s="1" t="str">
        <f aca="false">IF(AND(I422&gt;=3,G422&gt;=3,H422&gt;=3),"Champions",IF(AND(I422&gt;=3,G422&lt;=2),"New / Promising",IF(AND(I422&lt;=2,G422&gt;=3,H422&gt;=3),"At Risk (High Value)",IF(AND(I422&lt;=2,G422&lt;=2),"Lost / Dormant","Regular"))))</f>
        <v>Lost / Dormant</v>
      </c>
    </row>
    <row r="423" customFormat="false" ht="15" hidden="false" customHeight="true" outlineLevel="0" collapsed="false">
      <c r="A423" s="1" t="str">
        <f aca="false">Customers!A420</f>
        <v>CUST00419</v>
      </c>
      <c r="B423" s="1" t="str">
        <f aca="false">Customers!B420&amp;" "&amp;Customers!C420</f>
        <v>Aditya Thomas</v>
      </c>
      <c r="C423" s="1" t="n">
        <f aca="false">COUNTIFS(Orders!$B$2:$B$8001,A423,Orders!$E$2:$E$8001,"Delivered")+COUNTIFS(Orders!$B$2:$B$8001,A423,Orders!$E$2:$E$8001,"Returned")</f>
        <v>3</v>
      </c>
      <c r="D423" s="9" t="n">
        <f aca="false">SUMIFS(Orders!$H$2:$H$8001,Orders!$B$2:$B$8001,A423,Orders!$E$2:$E$8001,"Delivered")+SUMIFS(Orders!$H$2:$H$8001,Orders!$B$2:$B$8001,A423,Orders!$E$2:$E$8001,"Returned")</f>
        <v>10917.65</v>
      </c>
      <c r="E423" s="1" t="str">
        <f aca="false">IFERROR(maxifs(Orders!$C$2:$C$8001,Orders!$B$2:$B$8001,A423),"")</f>
        <v/>
      </c>
      <c r="F423" s="9" t="str">
        <f aca="false">IF(E423="","",MAX(Orders!$C$2:$C$8001)-E423)</f>
        <v/>
      </c>
      <c r="G423" s="1" t="n">
        <f aca="false">IFERROR(CEILING(percentrank.inc($C$5:$C$604,C423)*4,1),1)</f>
        <v>1</v>
      </c>
      <c r="H423" s="1" t="n">
        <f aca="false">IFERROR(CEILING(percentrank.inc($D$5:$D$604,D423)*4,1),1)</f>
        <v>1</v>
      </c>
      <c r="I423" s="1" t="n">
        <f aca="false">IF(F423="",1,IFERROR(5-CEILING(percentrank.inc($F$5:$F$604,F423)*4,1),1))</f>
        <v>1</v>
      </c>
      <c r="J423" s="1" t="str">
        <f aca="false">IF(AND(I423&gt;=3,G423&gt;=3,H423&gt;=3),"Champions",IF(AND(I423&gt;=3,G423&lt;=2),"New / Promising",IF(AND(I423&lt;=2,G423&gt;=3,H423&gt;=3),"At Risk (High Value)",IF(AND(I423&lt;=2,G423&lt;=2),"Lost / Dormant","Regular"))))</f>
        <v>Lost / Dormant</v>
      </c>
    </row>
    <row r="424" customFormat="false" ht="15" hidden="false" customHeight="true" outlineLevel="0" collapsed="false">
      <c r="A424" s="1" t="str">
        <f aca="false">Customers!A421</f>
        <v>CUST00420</v>
      </c>
      <c r="B424" s="1" t="str">
        <f aca="false">Customers!B421&amp;" "&amp;Customers!C421</f>
        <v>Robert Smith</v>
      </c>
      <c r="C424" s="1" t="n">
        <f aca="false">COUNTIFS(Orders!$B$2:$B$8001,A424,Orders!$E$2:$E$8001,"Delivered")+COUNTIFS(Orders!$B$2:$B$8001,A424,Orders!$E$2:$E$8001,"Returned")</f>
        <v>20</v>
      </c>
      <c r="D424" s="9" t="n">
        <f aca="false">SUMIFS(Orders!$H$2:$H$8001,Orders!$B$2:$B$8001,A424,Orders!$E$2:$E$8001,"Delivered")+SUMIFS(Orders!$H$2:$H$8001,Orders!$B$2:$B$8001,A424,Orders!$E$2:$E$8001,"Returned")</f>
        <v>160056.53</v>
      </c>
      <c r="E424" s="1" t="str">
        <f aca="false">IFERROR(maxifs(Orders!$C$2:$C$8001,Orders!$B$2:$B$8001,A424),"")</f>
        <v/>
      </c>
      <c r="F424" s="9" t="str">
        <f aca="false">IF(E424="","",MAX(Orders!$C$2:$C$8001)-E424)</f>
        <v/>
      </c>
      <c r="G424" s="1" t="n">
        <f aca="false">IFERROR(CEILING(percentrank.inc($C$5:$C$604,C424)*4,1),1)</f>
        <v>1</v>
      </c>
      <c r="H424" s="1" t="n">
        <f aca="false">IFERROR(CEILING(percentrank.inc($D$5:$D$604,D424)*4,1),1)</f>
        <v>1</v>
      </c>
      <c r="I424" s="1" t="n">
        <f aca="false">IF(F424="",1,IFERROR(5-CEILING(percentrank.inc($F$5:$F$604,F424)*4,1),1))</f>
        <v>1</v>
      </c>
      <c r="J424" s="1" t="str">
        <f aca="false">IF(AND(I424&gt;=3,G424&gt;=3,H424&gt;=3),"Champions",IF(AND(I424&gt;=3,G424&lt;=2),"New / Promising",IF(AND(I424&lt;=2,G424&gt;=3,H424&gt;=3),"At Risk (High Value)",IF(AND(I424&lt;=2,G424&lt;=2),"Lost / Dormant","Regular"))))</f>
        <v>Lost / Dormant</v>
      </c>
    </row>
    <row r="425" customFormat="false" ht="15" hidden="false" customHeight="true" outlineLevel="0" collapsed="false">
      <c r="A425" s="1" t="str">
        <f aca="false">Customers!A422</f>
        <v>CUST00421</v>
      </c>
      <c r="B425" s="1" t="str">
        <f aca="false">Customers!B422&amp;" "&amp;Customers!C422</f>
        <v>David Anderson</v>
      </c>
      <c r="C425" s="1" t="n">
        <f aca="false">COUNTIFS(Orders!$B$2:$B$8001,A425,Orders!$E$2:$E$8001,"Delivered")+COUNTIFS(Orders!$B$2:$B$8001,A425,Orders!$E$2:$E$8001,"Returned")</f>
        <v>48</v>
      </c>
      <c r="D425" s="9" t="n">
        <f aca="false">SUMIFS(Orders!$H$2:$H$8001,Orders!$B$2:$B$8001,A425,Orders!$E$2:$E$8001,"Delivered")+SUMIFS(Orders!$H$2:$H$8001,Orders!$B$2:$B$8001,A425,Orders!$E$2:$E$8001,"Returned")</f>
        <v>225876.45</v>
      </c>
      <c r="E425" s="1" t="str">
        <f aca="false">IFERROR(maxifs(Orders!$C$2:$C$8001,Orders!$B$2:$B$8001,A425),"")</f>
        <v/>
      </c>
      <c r="F425" s="9" t="str">
        <f aca="false">IF(E425="","",MAX(Orders!$C$2:$C$8001)-E425)</f>
        <v/>
      </c>
      <c r="G425" s="1" t="n">
        <f aca="false">IFERROR(CEILING(percentrank.inc($C$5:$C$604,C425)*4,1),1)</f>
        <v>1</v>
      </c>
      <c r="H425" s="1" t="n">
        <f aca="false">IFERROR(CEILING(percentrank.inc($D$5:$D$604,D425)*4,1),1)</f>
        <v>1</v>
      </c>
      <c r="I425" s="1" t="n">
        <f aca="false">IF(F425="",1,IFERROR(5-CEILING(percentrank.inc($F$5:$F$604,F425)*4,1),1))</f>
        <v>1</v>
      </c>
      <c r="J425" s="1" t="str">
        <f aca="false">IF(AND(I425&gt;=3,G425&gt;=3,H425&gt;=3),"Champions",IF(AND(I425&gt;=3,G425&lt;=2),"New / Promising",IF(AND(I425&lt;=2,G425&gt;=3,H425&gt;=3),"At Risk (High Value)",IF(AND(I425&lt;=2,G425&lt;=2),"Lost / Dormant","Regular"))))</f>
        <v>Lost / Dormant</v>
      </c>
    </row>
    <row r="426" customFormat="false" ht="15" hidden="false" customHeight="true" outlineLevel="0" collapsed="false">
      <c r="A426" s="1" t="str">
        <f aca="false">Customers!A423</f>
        <v>CUST00422</v>
      </c>
      <c r="B426" s="1" t="str">
        <f aca="false">Customers!B423&amp;" "&amp;Customers!C423</f>
        <v>Sophia Clark</v>
      </c>
      <c r="C426" s="1" t="n">
        <f aca="false">COUNTIFS(Orders!$B$2:$B$8001,A426,Orders!$E$2:$E$8001,"Delivered")+COUNTIFS(Orders!$B$2:$B$8001,A426,Orders!$E$2:$E$8001,"Returned")</f>
        <v>48</v>
      </c>
      <c r="D426" s="9" t="n">
        <f aca="false">SUMIFS(Orders!$H$2:$H$8001,Orders!$B$2:$B$8001,A426,Orders!$E$2:$E$8001,"Delivered")+SUMIFS(Orders!$H$2:$H$8001,Orders!$B$2:$B$8001,A426,Orders!$E$2:$E$8001,"Returned")</f>
        <v>229269.41</v>
      </c>
      <c r="E426" s="1" t="str">
        <f aca="false">IFERROR(maxifs(Orders!$C$2:$C$8001,Orders!$B$2:$B$8001,A426),"")</f>
        <v/>
      </c>
      <c r="F426" s="9" t="str">
        <f aca="false">IF(E426="","",MAX(Orders!$C$2:$C$8001)-E426)</f>
        <v/>
      </c>
      <c r="G426" s="1" t="n">
        <f aca="false">IFERROR(CEILING(percentrank.inc($C$5:$C$604,C426)*4,1),1)</f>
        <v>1</v>
      </c>
      <c r="H426" s="1" t="n">
        <f aca="false">IFERROR(CEILING(percentrank.inc($D$5:$D$604,D426)*4,1),1)</f>
        <v>1</v>
      </c>
      <c r="I426" s="1" t="n">
        <f aca="false">IF(F426="",1,IFERROR(5-CEILING(percentrank.inc($F$5:$F$604,F426)*4,1),1))</f>
        <v>1</v>
      </c>
      <c r="J426" s="1" t="str">
        <f aca="false">IF(AND(I426&gt;=3,G426&gt;=3,H426&gt;=3),"Champions",IF(AND(I426&gt;=3,G426&lt;=2),"New / Promising",IF(AND(I426&lt;=2,G426&gt;=3,H426&gt;=3),"At Risk (High Value)",IF(AND(I426&lt;=2,G426&lt;=2),"Lost / Dormant","Regular"))))</f>
        <v>Lost / Dormant</v>
      </c>
    </row>
    <row r="427" customFormat="false" ht="15" hidden="false" customHeight="true" outlineLevel="0" collapsed="false">
      <c r="A427" s="1" t="str">
        <f aca="false">Customers!A424</f>
        <v>CUST00423</v>
      </c>
      <c r="B427" s="1" t="str">
        <f aca="false">Customers!B424&amp;" "&amp;Customers!C424</f>
        <v>Lucas Walker</v>
      </c>
      <c r="C427" s="1" t="n">
        <f aca="false">COUNTIFS(Orders!$B$2:$B$8001,A427,Orders!$E$2:$E$8001,"Delivered")+COUNTIFS(Orders!$B$2:$B$8001,A427,Orders!$E$2:$E$8001,"Returned")</f>
        <v>15</v>
      </c>
      <c r="D427" s="9" t="n">
        <f aca="false">SUMIFS(Orders!$H$2:$H$8001,Orders!$B$2:$B$8001,A427,Orders!$E$2:$E$8001,"Delivered")+SUMIFS(Orders!$H$2:$H$8001,Orders!$B$2:$B$8001,A427,Orders!$E$2:$E$8001,"Returned")</f>
        <v>105731.38</v>
      </c>
      <c r="E427" s="1" t="str">
        <f aca="false">IFERROR(maxifs(Orders!$C$2:$C$8001,Orders!$B$2:$B$8001,A427),"")</f>
        <v/>
      </c>
      <c r="F427" s="9" t="str">
        <f aca="false">IF(E427="","",MAX(Orders!$C$2:$C$8001)-E427)</f>
        <v/>
      </c>
      <c r="G427" s="1" t="n">
        <f aca="false">IFERROR(CEILING(percentrank.inc($C$5:$C$604,C427)*4,1),1)</f>
        <v>1</v>
      </c>
      <c r="H427" s="1" t="n">
        <f aca="false">IFERROR(CEILING(percentrank.inc($D$5:$D$604,D427)*4,1),1)</f>
        <v>1</v>
      </c>
      <c r="I427" s="1" t="n">
        <f aca="false">IF(F427="",1,IFERROR(5-CEILING(percentrank.inc($F$5:$F$604,F427)*4,1),1))</f>
        <v>1</v>
      </c>
      <c r="J427" s="1" t="str">
        <f aca="false">IF(AND(I427&gt;=3,G427&gt;=3,H427&gt;=3),"Champions",IF(AND(I427&gt;=3,G427&lt;=2),"New / Promising",IF(AND(I427&lt;=2,G427&gt;=3,H427&gt;=3),"At Risk (High Value)",IF(AND(I427&lt;=2,G427&lt;=2),"Lost / Dormant","Regular"))))</f>
        <v>Lost / Dormant</v>
      </c>
    </row>
    <row r="428" customFormat="false" ht="15" hidden="false" customHeight="true" outlineLevel="0" collapsed="false">
      <c r="A428" s="1" t="str">
        <f aca="false">Customers!A425</f>
        <v>CUST00424</v>
      </c>
      <c r="B428" s="1" t="str">
        <f aca="false">Customers!B425&amp;" "&amp;Customers!C425</f>
        <v>Riya Martin</v>
      </c>
      <c r="C428" s="1" t="n">
        <f aca="false">COUNTIFS(Orders!$B$2:$B$8001,A428,Orders!$E$2:$E$8001,"Delivered")+COUNTIFS(Orders!$B$2:$B$8001,A428,Orders!$E$2:$E$8001,"Returned")</f>
        <v>3</v>
      </c>
      <c r="D428" s="9" t="n">
        <f aca="false">SUMIFS(Orders!$H$2:$H$8001,Orders!$B$2:$B$8001,A428,Orders!$E$2:$E$8001,"Delivered")+SUMIFS(Orders!$H$2:$H$8001,Orders!$B$2:$B$8001,A428,Orders!$E$2:$E$8001,"Returned")</f>
        <v>10452.42</v>
      </c>
      <c r="E428" s="1" t="str">
        <f aca="false">IFERROR(maxifs(Orders!$C$2:$C$8001,Orders!$B$2:$B$8001,A428),"")</f>
        <v/>
      </c>
      <c r="F428" s="9" t="str">
        <f aca="false">IF(E428="","",MAX(Orders!$C$2:$C$8001)-E428)</f>
        <v/>
      </c>
      <c r="G428" s="1" t="n">
        <f aca="false">IFERROR(CEILING(percentrank.inc($C$5:$C$604,C428)*4,1),1)</f>
        <v>1</v>
      </c>
      <c r="H428" s="1" t="n">
        <f aca="false">IFERROR(CEILING(percentrank.inc($D$5:$D$604,D428)*4,1),1)</f>
        <v>1</v>
      </c>
      <c r="I428" s="1" t="n">
        <f aca="false">IF(F428="",1,IFERROR(5-CEILING(percentrank.inc($F$5:$F$604,F428)*4,1),1))</f>
        <v>1</v>
      </c>
      <c r="J428" s="1" t="str">
        <f aca="false">IF(AND(I428&gt;=3,G428&gt;=3,H428&gt;=3),"Champions",IF(AND(I428&gt;=3,G428&lt;=2),"New / Promising",IF(AND(I428&lt;=2,G428&gt;=3,H428&gt;=3),"At Risk (High Value)",IF(AND(I428&lt;=2,G428&lt;=2),"Lost / Dormant","Regular"))))</f>
        <v>Lost / Dormant</v>
      </c>
    </row>
    <row r="429" customFormat="false" ht="15" hidden="false" customHeight="true" outlineLevel="0" collapsed="false">
      <c r="A429" s="1" t="str">
        <f aca="false">Customers!A426</f>
        <v>CUST00425</v>
      </c>
      <c r="B429" s="1" t="str">
        <f aca="false">Customers!B426&amp;" "&amp;Customers!C426</f>
        <v>Siya Anderson</v>
      </c>
      <c r="C429" s="1" t="n">
        <f aca="false">COUNTIFS(Orders!$B$2:$B$8001,A429,Orders!$E$2:$E$8001,"Delivered")+COUNTIFS(Orders!$B$2:$B$8001,A429,Orders!$E$2:$E$8001,"Returned")</f>
        <v>13</v>
      </c>
      <c r="D429" s="9" t="n">
        <f aca="false">SUMIFS(Orders!$H$2:$H$8001,Orders!$B$2:$B$8001,A429,Orders!$E$2:$E$8001,"Delivered")+SUMIFS(Orders!$H$2:$H$8001,Orders!$B$2:$B$8001,A429,Orders!$E$2:$E$8001,"Returned")</f>
        <v>51107.8</v>
      </c>
      <c r="E429" s="1" t="str">
        <f aca="false">IFERROR(maxifs(Orders!$C$2:$C$8001,Orders!$B$2:$B$8001,A429),"")</f>
        <v/>
      </c>
      <c r="F429" s="9" t="str">
        <f aca="false">IF(E429="","",MAX(Orders!$C$2:$C$8001)-E429)</f>
        <v/>
      </c>
      <c r="G429" s="1" t="n">
        <f aca="false">IFERROR(CEILING(percentrank.inc($C$5:$C$604,C429)*4,1),1)</f>
        <v>1</v>
      </c>
      <c r="H429" s="1" t="n">
        <f aca="false">IFERROR(CEILING(percentrank.inc($D$5:$D$604,D429)*4,1),1)</f>
        <v>1</v>
      </c>
      <c r="I429" s="1" t="n">
        <f aca="false">IF(F429="",1,IFERROR(5-CEILING(percentrank.inc($F$5:$F$604,F429)*4,1),1))</f>
        <v>1</v>
      </c>
      <c r="J429" s="1" t="str">
        <f aca="false">IF(AND(I429&gt;=3,G429&gt;=3,H429&gt;=3),"Champions",IF(AND(I429&gt;=3,G429&lt;=2),"New / Promising",IF(AND(I429&lt;=2,G429&gt;=3,H429&gt;=3),"At Risk (High Value)",IF(AND(I429&lt;=2,G429&lt;=2),"Lost / Dormant","Regular"))))</f>
        <v>Lost / Dormant</v>
      </c>
    </row>
    <row r="430" customFormat="false" ht="15" hidden="false" customHeight="true" outlineLevel="0" collapsed="false">
      <c r="A430" s="1" t="str">
        <f aca="false">Customers!A427</f>
        <v>CUST00426</v>
      </c>
      <c r="B430" s="1" t="str">
        <f aca="false">Customers!B427&amp;" "&amp;Customers!C427</f>
        <v>Mary Perez</v>
      </c>
      <c r="C430" s="1" t="n">
        <f aca="false">COUNTIFS(Orders!$B$2:$B$8001,A430,Orders!$E$2:$E$8001,"Delivered")+COUNTIFS(Orders!$B$2:$B$8001,A430,Orders!$E$2:$E$8001,"Returned")</f>
        <v>2</v>
      </c>
      <c r="D430" s="9" t="n">
        <f aca="false">SUMIFS(Orders!$H$2:$H$8001,Orders!$B$2:$B$8001,A430,Orders!$E$2:$E$8001,"Delivered")+SUMIFS(Orders!$H$2:$H$8001,Orders!$B$2:$B$8001,A430,Orders!$E$2:$E$8001,"Returned")</f>
        <v>15923.31</v>
      </c>
      <c r="E430" s="1" t="str">
        <f aca="false">IFERROR(maxifs(Orders!$C$2:$C$8001,Orders!$B$2:$B$8001,A430),"")</f>
        <v/>
      </c>
      <c r="F430" s="9" t="str">
        <f aca="false">IF(E430="","",MAX(Orders!$C$2:$C$8001)-E430)</f>
        <v/>
      </c>
      <c r="G430" s="1" t="n">
        <f aca="false">IFERROR(CEILING(percentrank.inc($C$5:$C$604,C430)*4,1),1)</f>
        <v>1</v>
      </c>
      <c r="H430" s="1" t="n">
        <f aca="false">IFERROR(CEILING(percentrank.inc($D$5:$D$604,D430)*4,1),1)</f>
        <v>1</v>
      </c>
      <c r="I430" s="1" t="n">
        <f aca="false">IF(F430="",1,IFERROR(5-CEILING(percentrank.inc($F$5:$F$604,F430)*4,1),1))</f>
        <v>1</v>
      </c>
      <c r="J430" s="1" t="str">
        <f aca="false">IF(AND(I430&gt;=3,G430&gt;=3,H430&gt;=3),"Champions",IF(AND(I430&gt;=3,G430&lt;=2),"New / Promising",IF(AND(I430&lt;=2,G430&gt;=3,H430&gt;=3),"At Risk (High Value)",IF(AND(I430&lt;=2,G430&lt;=2),"Lost / Dormant","Regular"))))</f>
        <v>Lost / Dormant</v>
      </c>
    </row>
    <row r="431" customFormat="false" ht="15" hidden="false" customHeight="true" outlineLevel="0" collapsed="false">
      <c r="A431" s="1" t="str">
        <f aca="false">Customers!A428</f>
        <v>CUST00427</v>
      </c>
      <c r="B431" s="1" t="str">
        <f aca="false">Customers!B428&amp;" "&amp;Customers!C428</f>
        <v>Haruto Anderson</v>
      </c>
      <c r="C431" s="1" t="n">
        <f aca="false">COUNTIFS(Orders!$B$2:$B$8001,A431,Orders!$E$2:$E$8001,"Delivered")+COUNTIFS(Orders!$B$2:$B$8001,A431,Orders!$E$2:$E$8001,"Returned")</f>
        <v>6</v>
      </c>
      <c r="D431" s="9" t="n">
        <f aca="false">SUMIFS(Orders!$H$2:$H$8001,Orders!$B$2:$B$8001,A431,Orders!$E$2:$E$8001,"Delivered")+SUMIFS(Orders!$H$2:$H$8001,Orders!$B$2:$B$8001,A431,Orders!$E$2:$E$8001,"Returned")</f>
        <v>27984.8</v>
      </c>
      <c r="E431" s="1" t="str">
        <f aca="false">IFERROR(maxifs(Orders!$C$2:$C$8001,Orders!$B$2:$B$8001,A431),"")</f>
        <v/>
      </c>
      <c r="F431" s="9" t="str">
        <f aca="false">IF(E431="","",MAX(Orders!$C$2:$C$8001)-E431)</f>
        <v/>
      </c>
      <c r="G431" s="1" t="n">
        <f aca="false">IFERROR(CEILING(percentrank.inc($C$5:$C$604,C431)*4,1),1)</f>
        <v>1</v>
      </c>
      <c r="H431" s="1" t="n">
        <f aca="false">IFERROR(CEILING(percentrank.inc($D$5:$D$604,D431)*4,1),1)</f>
        <v>1</v>
      </c>
      <c r="I431" s="1" t="n">
        <f aca="false">IF(F431="",1,IFERROR(5-CEILING(percentrank.inc($F$5:$F$604,F431)*4,1),1))</f>
        <v>1</v>
      </c>
      <c r="J431" s="1" t="str">
        <f aca="false">IF(AND(I431&gt;=3,G431&gt;=3,H431&gt;=3),"Champions",IF(AND(I431&gt;=3,G431&lt;=2),"New / Promising",IF(AND(I431&lt;=2,G431&gt;=3,H431&gt;=3),"At Risk (High Value)",IF(AND(I431&lt;=2,G431&lt;=2),"Lost / Dormant","Regular"))))</f>
        <v>Lost / Dormant</v>
      </c>
    </row>
    <row r="432" customFormat="false" ht="15" hidden="false" customHeight="true" outlineLevel="0" collapsed="false">
      <c r="A432" s="1" t="str">
        <f aca="false">Customers!A429</f>
        <v>CUST00428</v>
      </c>
      <c r="B432" s="1" t="str">
        <f aca="false">Customers!B429&amp;" "&amp;Customers!C429</f>
        <v>Sophia Garcia</v>
      </c>
      <c r="C432" s="1" t="n">
        <f aca="false">COUNTIFS(Orders!$B$2:$B$8001,A432,Orders!$E$2:$E$8001,"Delivered")+COUNTIFS(Orders!$B$2:$B$8001,A432,Orders!$E$2:$E$8001,"Returned")</f>
        <v>4</v>
      </c>
      <c r="D432" s="9" t="n">
        <f aca="false">SUMIFS(Orders!$H$2:$H$8001,Orders!$B$2:$B$8001,A432,Orders!$E$2:$E$8001,"Delivered")+SUMIFS(Orders!$H$2:$H$8001,Orders!$B$2:$B$8001,A432,Orders!$E$2:$E$8001,"Returned")</f>
        <v>25560.9</v>
      </c>
      <c r="E432" s="1" t="str">
        <f aca="false">IFERROR(maxifs(Orders!$C$2:$C$8001,Orders!$B$2:$B$8001,A432),"")</f>
        <v/>
      </c>
      <c r="F432" s="9" t="str">
        <f aca="false">IF(E432="","",MAX(Orders!$C$2:$C$8001)-E432)</f>
        <v/>
      </c>
      <c r="G432" s="1" t="n">
        <f aca="false">IFERROR(CEILING(percentrank.inc($C$5:$C$604,C432)*4,1),1)</f>
        <v>1</v>
      </c>
      <c r="H432" s="1" t="n">
        <f aca="false">IFERROR(CEILING(percentrank.inc($D$5:$D$604,D432)*4,1),1)</f>
        <v>1</v>
      </c>
      <c r="I432" s="1" t="n">
        <f aca="false">IF(F432="",1,IFERROR(5-CEILING(percentrank.inc($F$5:$F$604,F432)*4,1),1))</f>
        <v>1</v>
      </c>
      <c r="J432" s="1" t="str">
        <f aca="false">IF(AND(I432&gt;=3,G432&gt;=3,H432&gt;=3),"Champions",IF(AND(I432&gt;=3,G432&lt;=2),"New / Promising",IF(AND(I432&lt;=2,G432&gt;=3,H432&gt;=3),"At Risk (High Value)",IF(AND(I432&lt;=2,G432&lt;=2),"Lost / Dormant","Regular"))))</f>
        <v>Lost / Dormant</v>
      </c>
    </row>
    <row r="433" customFormat="false" ht="15" hidden="false" customHeight="true" outlineLevel="0" collapsed="false">
      <c r="A433" s="1" t="str">
        <f aca="false">Customers!A430</f>
        <v>CUST00429</v>
      </c>
      <c r="B433" s="1" t="str">
        <f aca="false">Customers!B430&amp;" "&amp;Customers!C430</f>
        <v>Patricia Jones</v>
      </c>
      <c r="C433" s="1" t="n">
        <f aca="false">COUNTIFS(Orders!$B$2:$B$8001,A433,Orders!$E$2:$E$8001,"Delivered")+COUNTIFS(Orders!$B$2:$B$8001,A433,Orders!$E$2:$E$8001,"Returned")</f>
        <v>6</v>
      </c>
      <c r="D433" s="9" t="n">
        <f aca="false">SUMIFS(Orders!$H$2:$H$8001,Orders!$B$2:$B$8001,A433,Orders!$E$2:$E$8001,"Delivered")+SUMIFS(Orders!$H$2:$H$8001,Orders!$B$2:$B$8001,A433,Orders!$E$2:$E$8001,"Returned")</f>
        <v>17864.06</v>
      </c>
      <c r="E433" s="1" t="str">
        <f aca="false">IFERROR(maxifs(Orders!$C$2:$C$8001,Orders!$B$2:$B$8001,A433),"")</f>
        <v/>
      </c>
      <c r="F433" s="9" t="str">
        <f aca="false">IF(E433="","",MAX(Orders!$C$2:$C$8001)-E433)</f>
        <v/>
      </c>
      <c r="G433" s="1" t="n">
        <f aca="false">IFERROR(CEILING(percentrank.inc($C$5:$C$604,C433)*4,1),1)</f>
        <v>1</v>
      </c>
      <c r="H433" s="1" t="n">
        <f aca="false">IFERROR(CEILING(percentrank.inc($D$5:$D$604,D433)*4,1),1)</f>
        <v>1</v>
      </c>
      <c r="I433" s="1" t="n">
        <f aca="false">IF(F433="",1,IFERROR(5-CEILING(percentrank.inc($F$5:$F$604,F433)*4,1),1))</f>
        <v>1</v>
      </c>
      <c r="J433" s="1" t="str">
        <f aca="false">IF(AND(I433&gt;=3,G433&gt;=3,H433&gt;=3),"Champions",IF(AND(I433&gt;=3,G433&lt;=2),"New / Promising",IF(AND(I433&lt;=2,G433&gt;=3,H433&gt;=3),"At Risk (High Value)",IF(AND(I433&lt;=2,G433&lt;=2),"Lost / Dormant","Regular"))))</f>
        <v>Lost / Dormant</v>
      </c>
    </row>
    <row r="434" customFormat="false" ht="15" hidden="false" customHeight="true" outlineLevel="0" collapsed="false">
      <c r="A434" s="1" t="str">
        <f aca="false">Customers!A431</f>
        <v>CUST00430</v>
      </c>
      <c r="B434" s="1" t="str">
        <f aca="false">Customers!B431&amp;" "&amp;Customers!C431</f>
        <v>Vivaan Allen</v>
      </c>
      <c r="C434" s="1" t="n">
        <f aca="false">COUNTIFS(Orders!$B$2:$B$8001,A434,Orders!$E$2:$E$8001,"Delivered")+COUNTIFS(Orders!$B$2:$B$8001,A434,Orders!$E$2:$E$8001,"Returned")</f>
        <v>11</v>
      </c>
      <c r="D434" s="9" t="n">
        <f aca="false">SUMIFS(Orders!$H$2:$H$8001,Orders!$B$2:$B$8001,A434,Orders!$E$2:$E$8001,"Delivered")+SUMIFS(Orders!$H$2:$H$8001,Orders!$B$2:$B$8001,A434,Orders!$E$2:$E$8001,"Returned")</f>
        <v>101613.92</v>
      </c>
      <c r="E434" s="1" t="str">
        <f aca="false">IFERROR(maxifs(Orders!$C$2:$C$8001,Orders!$B$2:$B$8001,A434),"")</f>
        <v/>
      </c>
      <c r="F434" s="9" t="str">
        <f aca="false">IF(E434="","",MAX(Orders!$C$2:$C$8001)-E434)</f>
        <v/>
      </c>
      <c r="G434" s="1" t="n">
        <f aca="false">IFERROR(CEILING(percentrank.inc($C$5:$C$604,C434)*4,1),1)</f>
        <v>1</v>
      </c>
      <c r="H434" s="1" t="n">
        <f aca="false">IFERROR(CEILING(percentrank.inc($D$5:$D$604,D434)*4,1),1)</f>
        <v>1</v>
      </c>
      <c r="I434" s="1" t="n">
        <f aca="false">IF(F434="",1,IFERROR(5-CEILING(percentrank.inc($F$5:$F$604,F434)*4,1),1))</f>
        <v>1</v>
      </c>
      <c r="J434" s="1" t="str">
        <f aca="false">IF(AND(I434&gt;=3,G434&gt;=3,H434&gt;=3),"Champions",IF(AND(I434&gt;=3,G434&lt;=2),"New / Promising",IF(AND(I434&lt;=2,G434&gt;=3,H434&gt;=3),"At Risk (High Value)",IF(AND(I434&lt;=2,G434&lt;=2),"Lost / Dormant","Regular"))))</f>
        <v>Lost / Dormant</v>
      </c>
    </row>
    <row r="435" customFormat="false" ht="15" hidden="false" customHeight="true" outlineLevel="0" collapsed="false">
      <c r="A435" s="1" t="str">
        <f aca="false">Customers!A432</f>
        <v>CUST00431</v>
      </c>
      <c r="B435" s="1" t="str">
        <f aca="false">Customers!B432&amp;" "&amp;Customers!C432</f>
        <v>Aadhya Brown</v>
      </c>
      <c r="C435" s="1" t="n">
        <f aca="false">COUNTIFS(Orders!$B$2:$B$8001,A435,Orders!$E$2:$E$8001,"Delivered")+COUNTIFS(Orders!$B$2:$B$8001,A435,Orders!$E$2:$E$8001,"Returned")</f>
        <v>8</v>
      </c>
      <c r="D435" s="9" t="n">
        <f aca="false">SUMIFS(Orders!$H$2:$H$8001,Orders!$B$2:$B$8001,A435,Orders!$E$2:$E$8001,"Delivered")+SUMIFS(Orders!$H$2:$H$8001,Orders!$B$2:$B$8001,A435,Orders!$E$2:$E$8001,"Returned")</f>
        <v>37558.28</v>
      </c>
      <c r="E435" s="1" t="str">
        <f aca="false">IFERROR(maxifs(Orders!$C$2:$C$8001,Orders!$B$2:$B$8001,A435),"")</f>
        <v/>
      </c>
      <c r="F435" s="9" t="str">
        <f aca="false">IF(E435="","",MAX(Orders!$C$2:$C$8001)-E435)</f>
        <v/>
      </c>
      <c r="G435" s="1" t="n">
        <f aca="false">IFERROR(CEILING(percentrank.inc($C$5:$C$604,C435)*4,1),1)</f>
        <v>1</v>
      </c>
      <c r="H435" s="1" t="n">
        <f aca="false">IFERROR(CEILING(percentrank.inc($D$5:$D$604,D435)*4,1),1)</f>
        <v>1</v>
      </c>
      <c r="I435" s="1" t="n">
        <f aca="false">IF(F435="",1,IFERROR(5-CEILING(percentrank.inc($F$5:$F$604,F435)*4,1),1))</f>
        <v>1</v>
      </c>
      <c r="J435" s="1" t="str">
        <f aca="false">IF(AND(I435&gt;=3,G435&gt;=3,H435&gt;=3),"Champions",IF(AND(I435&gt;=3,G435&lt;=2),"New / Promising",IF(AND(I435&lt;=2,G435&gt;=3,H435&gt;=3),"At Risk (High Value)",IF(AND(I435&lt;=2,G435&lt;=2),"Lost / Dormant","Regular"))))</f>
        <v>Lost / Dormant</v>
      </c>
    </row>
    <row r="436" customFormat="false" ht="15" hidden="false" customHeight="true" outlineLevel="0" collapsed="false">
      <c r="A436" s="1" t="str">
        <f aca="false">Customers!A433</f>
        <v>CUST00432</v>
      </c>
      <c r="B436" s="1" t="str">
        <f aca="false">Customers!B433&amp;" "&amp;Customers!C433</f>
        <v>James Williams</v>
      </c>
      <c r="C436" s="1" t="n">
        <f aca="false">COUNTIFS(Orders!$B$2:$B$8001,A436,Orders!$E$2:$E$8001,"Delivered")+COUNTIFS(Orders!$B$2:$B$8001,A436,Orders!$E$2:$E$8001,"Returned")</f>
        <v>7</v>
      </c>
      <c r="D436" s="9" t="n">
        <f aca="false">SUMIFS(Orders!$H$2:$H$8001,Orders!$B$2:$B$8001,A436,Orders!$E$2:$E$8001,"Delivered")+SUMIFS(Orders!$H$2:$H$8001,Orders!$B$2:$B$8001,A436,Orders!$E$2:$E$8001,"Returned")</f>
        <v>58328.68</v>
      </c>
      <c r="E436" s="1" t="str">
        <f aca="false">IFERROR(maxifs(Orders!$C$2:$C$8001,Orders!$B$2:$B$8001,A436),"")</f>
        <v/>
      </c>
      <c r="F436" s="9" t="str">
        <f aca="false">IF(E436="","",MAX(Orders!$C$2:$C$8001)-E436)</f>
        <v/>
      </c>
      <c r="G436" s="1" t="n">
        <f aca="false">IFERROR(CEILING(percentrank.inc($C$5:$C$604,C436)*4,1),1)</f>
        <v>1</v>
      </c>
      <c r="H436" s="1" t="n">
        <f aca="false">IFERROR(CEILING(percentrank.inc($D$5:$D$604,D436)*4,1),1)</f>
        <v>1</v>
      </c>
      <c r="I436" s="1" t="n">
        <f aca="false">IF(F436="",1,IFERROR(5-CEILING(percentrank.inc($F$5:$F$604,F436)*4,1),1))</f>
        <v>1</v>
      </c>
      <c r="J436" s="1" t="str">
        <f aca="false">IF(AND(I436&gt;=3,G436&gt;=3,H436&gt;=3),"Champions",IF(AND(I436&gt;=3,G436&lt;=2),"New / Promising",IF(AND(I436&lt;=2,G436&gt;=3,H436&gt;=3),"At Risk (High Value)",IF(AND(I436&lt;=2,G436&lt;=2),"Lost / Dormant","Regular"))))</f>
        <v>Lost / Dormant</v>
      </c>
    </row>
    <row r="437" customFormat="false" ht="15" hidden="false" customHeight="true" outlineLevel="0" collapsed="false">
      <c r="A437" s="1" t="str">
        <f aca="false">Customers!A434</f>
        <v>CUST00433</v>
      </c>
      <c r="B437" s="1" t="str">
        <f aca="false">Customers!B434&amp;" "&amp;Customers!C434</f>
        <v>Liam Wilson</v>
      </c>
      <c r="C437" s="1" t="n">
        <f aca="false">COUNTIFS(Orders!$B$2:$B$8001,A437,Orders!$E$2:$E$8001,"Delivered")+COUNTIFS(Orders!$B$2:$B$8001,A437,Orders!$E$2:$E$8001,"Returned")</f>
        <v>4</v>
      </c>
      <c r="D437" s="9" t="n">
        <f aca="false">SUMIFS(Orders!$H$2:$H$8001,Orders!$B$2:$B$8001,A437,Orders!$E$2:$E$8001,"Delivered")+SUMIFS(Orders!$H$2:$H$8001,Orders!$B$2:$B$8001,A437,Orders!$E$2:$E$8001,"Returned")</f>
        <v>16348.83</v>
      </c>
      <c r="E437" s="1" t="str">
        <f aca="false">IFERROR(maxifs(Orders!$C$2:$C$8001,Orders!$B$2:$B$8001,A437),"")</f>
        <v/>
      </c>
      <c r="F437" s="9" t="str">
        <f aca="false">IF(E437="","",MAX(Orders!$C$2:$C$8001)-E437)</f>
        <v/>
      </c>
      <c r="G437" s="1" t="n">
        <f aca="false">IFERROR(CEILING(percentrank.inc($C$5:$C$604,C437)*4,1),1)</f>
        <v>1</v>
      </c>
      <c r="H437" s="1" t="n">
        <f aca="false">IFERROR(CEILING(percentrank.inc($D$5:$D$604,D437)*4,1),1)</f>
        <v>1</v>
      </c>
      <c r="I437" s="1" t="n">
        <f aca="false">IF(F437="",1,IFERROR(5-CEILING(percentrank.inc($F$5:$F$604,F437)*4,1),1))</f>
        <v>1</v>
      </c>
      <c r="J437" s="1" t="str">
        <f aca="false">IF(AND(I437&gt;=3,G437&gt;=3,H437&gt;=3),"Champions",IF(AND(I437&gt;=3,G437&lt;=2),"New / Promising",IF(AND(I437&lt;=2,G437&gt;=3,H437&gt;=3),"At Risk (High Value)",IF(AND(I437&lt;=2,G437&lt;=2),"Lost / Dormant","Regular"))))</f>
        <v>Lost / Dormant</v>
      </c>
    </row>
    <row r="438" customFormat="false" ht="15" hidden="false" customHeight="true" outlineLevel="0" collapsed="false">
      <c r="A438" s="1" t="str">
        <f aca="false">Customers!A435</f>
        <v>CUST00434</v>
      </c>
      <c r="B438" s="1" t="str">
        <f aca="false">Customers!B435&amp;" "&amp;Customers!C435</f>
        <v>Robert Thompson</v>
      </c>
      <c r="C438" s="1" t="n">
        <f aca="false">COUNTIFS(Orders!$B$2:$B$8001,A438,Orders!$E$2:$E$8001,"Delivered")+COUNTIFS(Orders!$B$2:$B$8001,A438,Orders!$E$2:$E$8001,"Returned")</f>
        <v>153</v>
      </c>
      <c r="D438" s="9" t="n">
        <f aca="false">SUMIFS(Orders!$H$2:$H$8001,Orders!$B$2:$B$8001,A438,Orders!$E$2:$E$8001,"Delivered")+SUMIFS(Orders!$H$2:$H$8001,Orders!$B$2:$B$8001,A438,Orders!$E$2:$E$8001,"Returned")</f>
        <v>1027421.5</v>
      </c>
      <c r="E438" s="1" t="str">
        <f aca="false">IFERROR(maxifs(Orders!$C$2:$C$8001,Orders!$B$2:$B$8001,A438),"")</f>
        <v/>
      </c>
      <c r="F438" s="9" t="str">
        <f aca="false">IF(E438="","",MAX(Orders!$C$2:$C$8001)-E438)</f>
        <v/>
      </c>
      <c r="G438" s="1" t="n">
        <f aca="false">IFERROR(CEILING(percentrank.inc($C$5:$C$604,C438)*4,1),1)</f>
        <v>1</v>
      </c>
      <c r="H438" s="1" t="n">
        <f aca="false">IFERROR(CEILING(percentrank.inc($D$5:$D$604,D438)*4,1),1)</f>
        <v>1</v>
      </c>
      <c r="I438" s="1" t="n">
        <f aca="false">IF(F438="",1,IFERROR(5-CEILING(percentrank.inc($F$5:$F$604,F438)*4,1),1))</f>
        <v>1</v>
      </c>
      <c r="J438" s="1" t="str">
        <f aca="false">IF(AND(I438&gt;=3,G438&gt;=3,H438&gt;=3),"Champions",IF(AND(I438&gt;=3,G438&lt;=2),"New / Promising",IF(AND(I438&lt;=2,G438&gt;=3,H438&gt;=3),"At Risk (High Value)",IF(AND(I438&lt;=2,G438&lt;=2),"Lost / Dormant","Regular"))))</f>
        <v>Lost / Dormant</v>
      </c>
    </row>
    <row r="439" customFormat="false" ht="15" hidden="false" customHeight="true" outlineLevel="0" collapsed="false">
      <c r="A439" s="1" t="str">
        <f aca="false">Customers!A436</f>
        <v>CUST00435</v>
      </c>
      <c r="B439" s="1" t="str">
        <f aca="false">Customers!B436&amp;" "&amp;Customers!C436</f>
        <v>Camila Allen</v>
      </c>
      <c r="C439" s="1" t="n">
        <f aca="false">COUNTIFS(Orders!$B$2:$B$8001,A439,Orders!$E$2:$E$8001,"Delivered")+COUNTIFS(Orders!$B$2:$B$8001,A439,Orders!$E$2:$E$8001,"Returned")</f>
        <v>6</v>
      </c>
      <c r="D439" s="9" t="n">
        <f aca="false">SUMIFS(Orders!$H$2:$H$8001,Orders!$B$2:$B$8001,A439,Orders!$E$2:$E$8001,"Delivered")+SUMIFS(Orders!$H$2:$H$8001,Orders!$B$2:$B$8001,A439,Orders!$E$2:$E$8001,"Returned")</f>
        <v>12905.19</v>
      </c>
      <c r="E439" s="1" t="str">
        <f aca="false">IFERROR(maxifs(Orders!$C$2:$C$8001,Orders!$B$2:$B$8001,A439),"")</f>
        <v/>
      </c>
      <c r="F439" s="9" t="str">
        <f aca="false">IF(E439="","",MAX(Orders!$C$2:$C$8001)-E439)</f>
        <v/>
      </c>
      <c r="G439" s="1" t="n">
        <f aca="false">IFERROR(CEILING(percentrank.inc($C$5:$C$604,C439)*4,1),1)</f>
        <v>1</v>
      </c>
      <c r="H439" s="1" t="n">
        <f aca="false">IFERROR(CEILING(percentrank.inc($D$5:$D$604,D439)*4,1),1)</f>
        <v>1</v>
      </c>
      <c r="I439" s="1" t="n">
        <f aca="false">IF(F439="",1,IFERROR(5-CEILING(percentrank.inc($F$5:$F$604,F439)*4,1),1))</f>
        <v>1</v>
      </c>
      <c r="J439" s="1" t="str">
        <f aca="false">IF(AND(I439&gt;=3,G439&gt;=3,H439&gt;=3),"Champions",IF(AND(I439&gt;=3,G439&lt;=2),"New / Promising",IF(AND(I439&lt;=2,G439&gt;=3,H439&gt;=3),"At Risk (High Value)",IF(AND(I439&lt;=2,G439&lt;=2),"Lost / Dormant","Regular"))))</f>
        <v>Lost / Dormant</v>
      </c>
    </row>
    <row r="440" customFormat="false" ht="15" hidden="false" customHeight="true" outlineLevel="0" collapsed="false">
      <c r="A440" s="1" t="str">
        <f aca="false">Customers!A437</f>
        <v>CUST00436</v>
      </c>
      <c r="B440" s="1" t="str">
        <f aca="false">Customers!B437&amp;" "&amp;Customers!C437</f>
        <v>Siya Nair</v>
      </c>
      <c r="C440" s="1" t="n">
        <f aca="false">COUNTIFS(Orders!$B$2:$B$8001,A440,Orders!$E$2:$E$8001,"Delivered")+COUNTIFS(Orders!$B$2:$B$8001,A440,Orders!$E$2:$E$8001,"Returned")</f>
        <v>7</v>
      </c>
      <c r="D440" s="9" t="n">
        <f aca="false">SUMIFS(Orders!$H$2:$H$8001,Orders!$B$2:$B$8001,A440,Orders!$E$2:$E$8001,"Delivered")+SUMIFS(Orders!$H$2:$H$8001,Orders!$B$2:$B$8001,A440,Orders!$E$2:$E$8001,"Returned")</f>
        <v>24655.06</v>
      </c>
      <c r="E440" s="1" t="str">
        <f aca="false">IFERROR(maxifs(Orders!$C$2:$C$8001,Orders!$B$2:$B$8001,A440),"")</f>
        <v/>
      </c>
      <c r="F440" s="9" t="str">
        <f aca="false">IF(E440="","",MAX(Orders!$C$2:$C$8001)-E440)</f>
        <v/>
      </c>
      <c r="G440" s="1" t="n">
        <f aca="false">IFERROR(CEILING(percentrank.inc($C$5:$C$604,C440)*4,1),1)</f>
        <v>1</v>
      </c>
      <c r="H440" s="1" t="n">
        <f aca="false">IFERROR(CEILING(percentrank.inc($D$5:$D$604,D440)*4,1),1)</f>
        <v>1</v>
      </c>
      <c r="I440" s="1" t="n">
        <f aca="false">IF(F440="",1,IFERROR(5-CEILING(percentrank.inc($F$5:$F$604,F440)*4,1),1))</f>
        <v>1</v>
      </c>
      <c r="J440" s="1" t="str">
        <f aca="false">IF(AND(I440&gt;=3,G440&gt;=3,H440&gt;=3),"Champions",IF(AND(I440&gt;=3,G440&lt;=2),"New / Promising",IF(AND(I440&lt;=2,G440&gt;=3,H440&gt;=3),"At Risk (High Value)",IF(AND(I440&lt;=2,G440&lt;=2),"Lost / Dormant","Regular"))))</f>
        <v>Lost / Dormant</v>
      </c>
    </row>
    <row r="441" customFormat="false" ht="15" hidden="false" customHeight="true" outlineLevel="0" collapsed="false">
      <c r="A441" s="1" t="str">
        <f aca="false">Customers!A438</f>
        <v>CUST00437</v>
      </c>
      <c r="B441" s="1" t="str">
        <f aca="false">Customers!B438&amp;" "&amp;Customers!C438</f>
        <v>Emma Iyer</v>
      </c>
      <c r="C441" s="1" t="n">
        <f aca="false">COUNTIFS(Orders!$B$2:$B$8001,A441,Orders!$E$2:$E$8001,"Delivered")+COUNTIFS(Orders!$B$2:$B$8001,A441,Orders!$E$2:$E$8001,"Returned")</f>
        <v>3</v>
      </c>
      <c r="D441" s="9" t="n">
        <f aca="false">SUMIFS(Orders!$H$2:$H$8001,Orders!$B$2:$B$8001,A441,Orders!$E$2:$E$8001,"Delivered")+SUMIFS(Orders!$H$2:$H$8001,Orders!$B$2:$B$8001,A441,Orders!$E$2:$E$8001,"Returned")</f>
        <v>19046.68</v>
      </c>
      <c r="E441" s="1" t="str">
        <f aca="false">IFERROR(maxifs(Orders!$C$2:$C$8001,Orders!$B$2:$B$8001,A441),"")</f>
        <v/>
      </c>
      <c r="F441" s="9" t="str">
        <f aca="false">IF(E441="","",MAX(Orders!$C$2:$C$8001)-E441)</f>
        <v/>
      </c>
      <c r="G441" s="1" t="n">
        <f aca="false">IFERROR(CEILING(percentrank.inc($C$5:$C$604,C441)*4,1),1)</f>
        <v>1</v>
      </c>
      <c r="H441" s="1" t="n">
        <f aca="false">IFERROR(CEILING(percentrank.inc($D$5:$D$604,D441)*4,1),1)</f>
        <v>1</v>
      </c>
      <c r="I441" s="1" t="n">
        <f aca="false">IF(F441="",1,IFERROR(5-CEILING(percentrank.inc($F$5:$F$604,F441)*4,1),1))</f>
        <v>1</v>
      </c>
      <c r="J441" s="1" t="str">
        <f aca="false">IF(AND(I441&gt;=3,G441&gt;=3,H441&gt;=3),"Champions",IF(AND(I441&gt;=3,G441&lt;=2),"New / Promising",IF(AND(I441&lt;=2,G441&gt;=3,H441&gt;=3),"At Risk (High Value)",IF(AND(I441&lt;=2,G441&lt;=2),"Lost / Dormant","Regular"))))</f>
        <v>Lost / Dormant</v>
      </c>
    </row>
    <row r="442" customFormat="false" ht="15" hidden="false" customHeight="true" outlineLevel="0" collapsed="false">
      <c r="A442" s="1" t="str">
        <f aca="false">Customers!A439</f>
        <v>CUST00438</v>
      </c>
      <c r="B442" s="1" t="str">
        <f aca="false">Customers!B439&amp;" "&amp;Customers!C439</f>
        <v>Mason Johnson</v>
      </c>
      <c r="C442" s="1" t="n">
        <f aca="false">COUNTIFS(Orders!$B$2:$B$8001,A442,Orders!$E$2:$E$8001,"Delivered")+COUNTIFS(Orders!$B$2:$B$8001,A442,Orders!$E$2:$E$8001,"Returned")</f>
        <v>13</v>
      </c>
      <c r="D442" s="9" t="n">
        <f aca="false">SUMIFS(Orders!$H$2:$H$8001,Orders!$B$2:$B$8001,A442,Orders!$E$2:$E$8001,"Delivered")+SUMIFS(Orders!$H$2:$H$8001,Orders!$B$2:$B$8001,A442,Orders!$E$2:$E$8001,"Returned")</f>
        <v>75814.36</v>
      </c>
      <c r="E442" s="1" t="str">
        <f aca="false">IFERROR(maxifs(Orders!$C$2:$C$8001,Orders!$B$2:$B$8001,A442),"")</f>
        <v/>
      </c>
      <c r="F442" s="9" t="str">
        <f aca="false">IF(E442="","",MAX(Orders!$C$2:$C$8001)-E442)</f>
        <v/>
      </c>
      <c r="G442" s="1" t="n">
        <f aca="false">IFERROR(CEILING(percentrank.inc($C$5:$C$604,C442)*4,1),1)</f>
        <v>1</v>
      </c>
      <c r="H442" s="1" t="n">
        <f aca="false">IFERROR(CEILING(percentrank.inc($D$5:$D$604,D442)*4,1),1)</f>
        <v>1</v>
      </c>
      <c r="I442" s="1" t="n">
        <f aca="false">IF(F442="",1,IFERROR(5-CEILING(percentrank.inc($F$5:$F$604,F442)*4,1),1))</f>
        <v>1</v>
      </c>
      <c r="J442" s="1" t="str">
        <f aca="false">IF(AND(I442&gt;=3,G442&gt;=3,H442&gt;=3),"Champions",IF(AND(I442&gt;=3,G442&lt;=2),"New / Promising",IF(AND(I442&lt;=2,G442&gt;=3,H442&gt;=3),"At Risk (High Value)",IF(AND(I442&lt;=2,G442&lt;=2),"Lost / Dormant","Regular"))))</f>
        <v>Lost / Dormant</v>
      </c>
    </row>
    <row r="443" customFormat="false" ht="15" hidden="false" customHeight="true" outlineLevel="0" collapsed="false">
      <c r="A443" s="1" t="str">
        <f aca="false">Customers!A440</f>
        <v>CUST00439</v>
      </c>
      <c r="B443" s="1" t="str">
        <f aca="false">Customers!B440&amp;" "&amp;Customers!C440</f>
        <v>Yuki Perez</v>
      </c>
      <c r="C443" s="1" t="n">
        <f aca="false">COUNTIFS(Orders!$B$2:$B$8001,A443,Orders!$E$2:$E$8001,"Delivered")+COUNTIFS(Orders!$B$2:$B$8001,A443,Orders!$E$2:$E$8001,"Returned")</f>
        <v>14</v>
      </c>
      <c r="D443" s="9" t="n">
        <f aca="false">SUMIFS(Orders!$H$2:$H$8001,Orders!$B$2:$B$8001,A443,Orders!$E$2:$E$8001,"Delivered")+SUMIFS(Orders!$H$2:$H$8001,Orders!$B$2:$B$8001,A443,Orders!$E$2:$E$8001,"Returned")</f>
        <v>106259.85</v>
      </c>
      <c r="E443" s="1" t="str">
        <f aca="false">IFERROR(maxifs(Orders!$C$2:$C$8001,Orders!$B$2:$B$8001,A443),"")</f>
        <v/>
      </c>
      <c r="F443" s="9" t="str">
        <f aca="false">IF(E443="","",MAX(Orders!$C$2:$C$8001)-E443)</f>
        <v/>
      </c>
      <c r="G443" s="1" t="n">
        <f aca="false">IFERROR(CEILING(percentrank.inc($C$5:$C$604,C443)*4,1),1)</f>
        <v>1</v>
      </c>
      <c r="H443" s="1" t="n">
        <f aca="false">IFERROR(CEILING(percentrank.inc($D$5:$D$604,D443)*4,1),1)</f>
        <v>1</v>
      </c>
      <c r="I443" s="1" t="n">
        <f aca="false">IF(F443="",1,IFERROR(5-CEILING(percentrank.inc($F$5:$F$604,F443)*4,1),1))</f>
        <v>1</v>
      </c>
      <c r="J443" s="1" t="str">
        <f aca="false">IF(AND(I443&gt;=3,G443&gt;=3,H443&gt;=3),"Champions",IF(AND(I443&gt;=3,G443&lt;=2),"New / Promising",IF(AND(I443&lt;=2,G443&gt;=3,H443&gt;=3),"At Risk (High Value)",IF(AND(I443&lt;=2,G443&lt;=2),"Lost / Dormant","Regular"))))</f>
        <v>Lost / Dormant</v>
      </c>
    </row>
    <row r="444" customFormat="false" ht="15" hidden="false" customHeight="true" outlineLevel="0" collapsed="false">
      <c r="A444" s="1" t="str">
        <f aca="false">Customers!A441</f>
        <v>CUST00440</v>
      </c>
      <c r="B444" s="1" t="str">
        <f aca="false">Customers!B441&amp;" "&amp;Customers!C441</f>
        <v>Saanvi Moore</v>
      </c>
      <c r="C444" s="1" t="n">
        <f aca="false">COUNTIFS(Orders!$B$2:$B$8001,A444,Orders!$E$2:$E$8001,"Delivered")+COUNTIFS(Orders!$B$2:$B$8001,A444,Orders!$E$2:$E$8001,"Returned")</f>
        <v>1</v>
      </c>
      <c r="D444" s="9" t="n">
        <f aca="false">SUMIFS(Orders!$H$2:$H$8001,Orders!$B$2:$B$8001,A444,Orders!$E$2:$E$8001,"Delivered")+SUMIFS(Orders!$H$2:$H$8001,Orders!$B$2:$B$8001,A444,Orders!$E$2:$E$8001,"Returned")</f>
        <v>597.4</v>
      </c>
      <c r="E444" s="1" t="str">
        <f aca="false">IFERROR(maxifs(Orders!$C$2:$C$8001,Orders!$B$2:$B$8001,A444),"")</f>
        <v/>
      </c>
      <c r="F444" s="9" t="str">
        <f aca="false">IF(E444="","",MAX(Orders!$C$2:$C$8001)-E444)</f>
        <v/>
      </c>
      <c r="G444" s="1" t="n">
        <f aca="false">IFERROR(CEILING(percentrank.inc($C$5:$C$604,C444)*4,1),1)</f>
        <v>1</v>
      </c>
      <c r="H444" s="1" t="n">
        <f aca="false">IFERROR(CEILING(percentrank.inc($D$5:$D$604,D444)*4,1),1)</f>
        <v>1</v>
      </c>
      <c r="I444" s="1" t="n">
        <f aca="false">IF(F444="",1,IFERROR(5-CEILING(percentrank.inc($F$5:$F$604,F444)*4,1),1))</f>
        <v>1</v>
      </c>
      <c r="J444" s="1" t="str">
        <f aca="false">IF(AND(I444&gt;=3,G444&gt;=3,H444&gt;=3),"Champions",IF(AND(I444&gt;=3,G444&lt;=2),"New / Promising",IF(AND(I444&lt;=2,G444&gt;=3,H444&gt;=3),"At Risk (High Value)",IF(AND(I444&lt;=2,G444&lt;=2),"Lost / Dormant","Regular"))))</f>
        <v>Lost / Dormant</v>
      </c>
    </row>
    <row r="445" customFormat="false" ht="15" hidden="false" customHeight="true" outlineLevel="0" collapsed="false">
      <c r="A445" s="1" t="str">
        <f aca="false">Customers!A442</f>
        <v>CUST00441</v>
      </c>
      <c r="B445" s="1" t="str">
        <f aca="false">Customers!B442&amp;" "&amp;Customers!C442</f>
        <v>Yuki Perez</v>
      </c>
      <c r="C445" s="1" t="n">
        <f aca="false">COUNTIFS(Orders!$B$2:$B$8001,A445,Orders!$E$2:$E$8001,"Delivered")+COUNTIFS(Orders!$B$2:$B$8001,A445,Orders!$E$2:$E$8001,"Returned")</f>
        <v>3</v>
      </c>
      <c r="D445" s="9" t="n">
        <f aca="false">SUMIFS(Orders!$H$2:$H$8001,Orders!$B$2:$B$8001,A445,Orders!$E$2:$E$8001,"Delivered")+SUMIFS(Orders!$H$2:$H$8001,Orders!$B$2:$B$8001,A445,Orders!$E$2:$E$8001,"Returned")</f>
        <v>19788.61</v>
      </c>
      <c r="E445" s="1" t="str">
        <f aca="false">IFERROR(maxifs(Orders!$C$2:$C$8001,Orders!$B$2:$B$8001,A445),"")</f>
        <v/>
      </c>
      <c r="F445" s="9" t="str">
        <f aca="false">IF(E445="","",MAX(Orders!$C$2:$C$8001)-E445)</f>
        <v/>
      </c>
      <c r="G445" s="1" t="n">
        <f aca="false">IFERROR(CEILING(percentrank.inc($C$5:$C$604,C445)*4,1),1)</f>
        <v>1</v>
      </c>
      <c r="H445" s="1" t="n">
        <f aca="false">IFERROR(CEILING(percentrank.inc($D$5:$D$604,D445)*4,1),1)</f>
        <v>1</v>
      </c>
      <c r="I445" s="1" t="n">
        <f aca="false">IF(F445="",1,IFERROR(5-CEILING(percentrank.inc($F$5:$F$604,F445)*4,1),1))</f>
        <v>1</v>
      </c>
      <c r="J445" s="1" t="str">
        <f aca="false">IF(AND(I445&gt;=3,G445&gt;=3,H445&gt;=3),"Champions",IF(AND(I445&gt;=3,G445&lt;=2),"New / Promising",IF(AND(I445&lt;=2,G445&gt;=3,H445&gt;=3),"At Risk (High Value)",IF(AND(I445&lt;=2,G445&lt;=2),"Lost / Dormant","Regular"))))</f>
        <v>Lost / Dormant</v>
      </c>
    </row>
    <row r="446" customFormat="false" ht="15" hidden="false" customHeight="true" outlineLevel="0" collapsed="false">
      <c r="A446" s="1" t="str">
        <f aca="false">Customers!A443</f>
        <v>CUST00442</v>
      </c>
      <c r="B446" s="1" t="str">
        <f aca="false">Customers!B443&amp;" "&amp;Customers!C443</f>
        <v>Kiara Rodriguez</v>
      </c>
      <c r="C446" s="1" t="n">
        <f aca="false">COUNTIFS(Orders!$B$2:$B$8001,A446,Orders!$E$2:$E$8001,"Delivered")+COUNTIFS(Orders!$B$2:$B$8001,A446,Orders!$E$2:$E$8001,"Returned")</f>
        <v>10</v>
      </c>
      <c r="D446" s="9" t="n">
        <f aca="false">SUMIFS(Orders!$H$2:$H$8001,Orders!$B$2:$B$8001,A446,Orders!$E$2:$E$8001,"Delivered")+SUMIFS(Orders!$H$2:$H$8001,Orders!$B$2:$B$8001,A446,Orders!$E$2:$E$8001,"Returned")</f>
        <v>49065.47</v>
      </c>
      <c r="E446" s="1" t="str">
        <f aca="false">IFERROR(maxifs(Orders!$C$2:$C$8001,Orders!$B$2:$B$8001,A446),"")</f>
        <v/>
      </c>
      <c r="F446" s="9" t="str">
        <f aca="false">IF(E446="","",MAX(Orders!$C$2:$C$8001)-E446)</f>
        <v/>
      </c>
      <c r="G446" s="1" t="n">
        <f aca="false">IFERROR(CEILING(percentrank.inc($C$5:$C$604,C446)*4,1),1)</f>
        <v>1</v>
      </c>
      <c r="H446" s="1" t="n">
        <f aca="false">IFERROR(CEILING(percentrank.inc($D$5:$D$604,D446)*4,1),1)</f>
        <v>1</v>
      </c>
      <c r="I446" s="1" t="n">
        <f aca="false">IF(F446="",1,IFERROR(5-CEILING(percentrank.inc($F$5:$F$604,F446)*4,1),1))</f>
        <v>1</v>
      </c>
      <c r="J446" s="1" t="str">
        <f aca="false">IF(AND(I446&gt;=3,G446&gt;=3,H446&gt;=3),"Champions",IF(AND(I446&gt;=3,G446&lt;=2),"New / Promising",IF(AND(I446&lt;=2,G446&gt;=3,H446&gt;=3),"At Risk (High Value)",IF(AND(I446&lt;=2,G446&lt;=2),"Lost / Dormant","Regular"))))</f>
        <v>Lost / Dormant</v>
      </c>
    </row>
    <row r="447" customFormat="false" ht="15" hidden="false" customHeight="true" outlineLevel="0" collapsed="false">
      <c r="A447" s="1" t="str">
        <f aca="false">Customers!A444</f>
        <v>CUST00443</v>
      </c>
      <c r="B447" s="1" t="str">
        <f aca="false">Customers!B444&amp;" "&amp;Customers!C444</f>
        <v>Patricia Robinson</v>
      </c>
      <c r="C447" s="1" t="n">
        <f aca="false">COUNTIFS(Orders!$B$2:$B$8001,A447,Orders!$E$2:$E$8001,"Delivered")+COUNTIFS(Orders!$B$2:$B$8001,A447,Orders!$E$2:$E$8001,"Returned")</f>
        <v>7</v>
      </c>
      <c r="D447" s="9" t="n">
        <f aca="false">SUMIFS(Orders!$H$2:$H$8001,Orders!$B$2:$B$8001,A447,Orders!$E$2:$E$8001,"Delivered")+SUMIFS(Orders!$H$2:$H$8001,Orders!$B$2:$B$8001,A447,Orders!$E$2:$E$8001,"Returned")</f>
        <v>43526.89</v>
      </c>
      <c r="E447" s="1" t="str">
        <f aca="false">IFERROR(maxifs(Orders!$C$2:$C$8001,Orders!$B$2:$B$8001,A447),"")</f>
        <v/>
      </c>
      <c r="F447" s="9" t="str">
        <f aca="false">IF(E447="","",MAX(Orders!$C$2:$C$8001)-E447)</f>
        <v/>
      </c>
      <c r="G447" s="1" t="n">
        <f aca="false">IFERROR(CEILING(percentrank.inc($C$5:$C$604,C447)*4,1),1)</f>
        <v>1</v>
      </c>
      <c r="H447" s="1" t="n">
        <f aca="false">IFERROR(CEILING(percentrank.inc($D$5:$D$604,D447)*4,1),1)</f>
        <v>1</v>
      </c>
      <c r="I447" s="1" t="n">
        <f aca="false">IF(F447="",1,IFERROR(5-CEILING(percentrank.inc($F$5:$F$604,F447)*4,1),1))</f>
        <v>1</v>
      </c>
      <c r="J447" s="1" t="str">
        <f aca="false">IF(AND(I447&gt;=3,G447&gt;=3,H447&gt;=3),"Champions",IF(AND(I447&gt;=3,G447&lt;=2),"New / Promising",IF(AND(I447&lt;=2,G447&gt;=3,H447&gt;=3),"At Risk (High Value)",IF(AND(I447&lt;=2,G447&lt;=2),"Lost / Dormant","Regular"))))</f>
        <v>Lost / Dormant</v>
      </c>
    </row>
    <row r="448" customFormat="false" ht="15" hidden="false" customHeight="true" outlineLevel="0" collapsed="false">
      <c r="A448" s="1" t="str">
        <f aca="false">Customers!A445</f>
        <v>CUST00444</v>
      </c>
      <c r="B448" s="1" t="str">
        <f aca="false">Customers!B445&amp;" "&amp;Customers!C445</f>
        <v>Navya Ramirez</v>
      </c>
      <c r="C448" s="1" t="n">
        <f aca="false">COUNTIFS(Orders!$B$2:$B$8001,A448,Orders!$E$2:$E$8001,"Delivered")+COUNTIFS(Orders!$B$2:$B$8001,A448,Orders!$E$2:$E$8001,"Returned")</f>
        <v>4</v>
      </c>
      <c r="D448" s="9" t="n">
        <f aca="false">SUMIFS(Orders!$H$2:$H$8001,Orders!$B$2:$B$8001,A448,Orders!$E$2:$E$8001,"Delivered")+SUMIFS(Orders!$H$2:$H$8001,Orders!$B$2:$B$8001,A448,Orders!$E$2:$E$8001,"Returned")</f>
        <v>21770.84</v>
      </c>
      <c r="E448" s="1" t="str">
        <f aca="false">IFERROR(maxifs(Orders!$C$2:$C$8001,Orders!$B$2:$B$8001,A448),"")</f>
        <v/>
      </c>
      <c r="F448" s="9" t="str">
        <f aca="false">IF(E448="","",MAX(Orders!$C$2:$C$8001)-E448)</f>
        <v/>
      </c>
      <c r="G448" s="1" t="n">
        <f aca="false">IFERROR(CEILING(percentrank.inc($C$5:$C$604,C448)*4,1),1)</f>
        <v>1</v>
      </c>
      <c r="H448" s="1" t="n">
        <f aca="false">IFERROR(CEILING(percentrank.inc($D$5:$D$604,D448)*4,1),1)</f>
        <v>1</v>
      </c>
      <c r="I448" s="1" t="n">
        <f aca="false">IF(F448="",1,IFERROR(5-CEILING(percentrank.inc($F$5:$F$604,F448)*4,1),1))</f>
        <v>1</v>
      </c>
      <c r="J448" s="1" t="str">
        <f aca="false">IF(AND(I448&gt;=3,G448&gt;=3,H448&gt;=3),"Champions",IF(AND(I448&gt;=3,G448&lt;=2),"New / Promising",IF(AND(I448&lt;=2,G448&gt;=3,H448&gt;=3),"At Risk (High Value)",IF(AND(I448&lt;=2,G448&lt;=2),"Lost / Dormant","Regular"))))</f>
        <v>Lost / Dormant</v>
      </c>
    </row>
    <row r="449" customFormat="false" ht="15" hidden="false" customHeight="true" outlineLevel="0" collapsed="false">
      <c r="A449" s="1" t="str">
        <f aca="false">Customers!A446</f>
        <v>CUST00445</v>
      </c>
      <c r="B449" s="1" t="str">
        <f aca="false">Customers!B446&amp;" "&amp;Customers!C446</f>
        <v>Joseph Reddy</v>
      </c>
      <c r="C449" s="1" t="n">
        <f aca="false">COUNTIFS(Orders!$B$2:$B$8001,A449,Orders!$E$2:$E$8001,"Delivered")+COUNTIFS(Orders!$B$2:$B$8001,A449,Orders!$E$2:$E$8001,"Returned")</f>
        <v>37</v>
      </c>
      <c r="D449" s="9" t="n">
        <f aca="false">SUMIFS(Orders!$H$2:$H$8001,Orders!$B$2:$B$8001,A449,Orders!$E$2:$E$8001,"Delivered")+SUMIFS(Orders!$H$2:$H$8001,Orders!$B$2:$B$8001,A449,Orders!$E$2:$E$8001,"Returned")</f>
        <v>196254.29</v>
      </c>
      <c r="E449" s="1" t="str">
        <f aca="false">IFERROR(maxifs(Orders!$C$2:$C$8001,Orders!$B$2:$B$8001,A449),"")</f>
        <v/>
      </c>
      <c r="F449" s="9" t="str">
        <f aca="false">IF(E449="","",MAX(Orders!$C$2:$C$8001)-E449)</f>
        <v/>
      </c>
      <c r="G449" s="1" t="n">
        <f aca="false">IFERROR(CEILING(percentrank.inc($C$5:$C$604,C449)*4,1),1)</f>
        <v>1</v>
      </c>
      <c r="H449" s="1" t="n">
        <f aca="false">IFERROR(CEILING(percentrank.inc($D$5:$D$604,D449)*4,1),1)</f>
        <v>1</v>
      </c>
      <c r="I449" s="1" t="n">
        <f aca="false">IF(F449="",1,IFERROR(5-CEILING(percentrank.inc($F$5:$F$604,F449)*4,1),1))</f>
        <v>1</v>
      </c>
      <c r="J449" s="1" t="str">
        <f aca="false">IF(AND(I449&gt;=3,G449&gt;=3,H449&gt;=3),"Champions",IF(AND(I449&gt;=3,G449&lt;=2),"New / Promising",IF(AND(I449&lt;=2,G449&gt;=3,H449&gt;=3),"At Risk (High Value)",IF(AND(I449&lt;=2,G449&lt;=2),"Lost / Dormant","Regular"))))</f>
        <v>Lost / Dormant</v>
      </c>
    </row>
    <row r="450" customFormat="false" ht="15" hidden="false" customHeight="true" outlineLevel="0" collapsed="false">
      <c r="A450" s="1" t="str">
        <f aca="false">Customers!A447</f>
        <v>CUST00446</v>
      </c>
      <c r="B450" s="1" t="str">
        <f aca="false">Customers!B447&amp;" "&amp;Customers!C447</f>
        <v>Robert Patel</v>
      </c>
      <c r="C450" s="1" t="n">
        <f aca="false">COUNTIFS(Orders!$B$2:$B$8001,A450,Orders!$E$2:$E$8001,"Delivered")+COUNTIFS(Orders!$B$2:$B$8001,A450,Orders!$E$2:$E$8001,"Returned")</f>
        <v>3</v>
      </c>
      <c r="D450" s="9" t="n">
        <f aca="false">SUMIFS(Orders!$H$2:$H$8001,Orders!$B$2:$B$8001,A450,Orders!$E$2:$E$8001,"Delivered")+SUMIFS(Orders!$H$2:$H$8001,Orders!$B$2:$B$8001,A450,Orders!$E$2:$E$8001,"Returned")</f>
        <v>7173.23</v>
      </c>
      <c r="E450" s="1" t="str">
        <f aca="false">IFERROR(maxifs(Orders!$C$2:$C$8001,Orders!$B$2:$B$8001,A450),"")</f>
        <v/>
      </c>
      <c r="F450" s="9" t="str">
        <f aca="false">IF(E450="","",MAX(Orders!$C$2:$C$8001)-E450)</f>
        <v/>
      </c>
      <c r="G450" s="1" t="n">
        <f aca="false">IFERROR(CEILING(percentrank.inc($C$5:$C$604,C450)*4,1),1)</f>
        <v>1</v>
      </c>
      <c r="H450" s="1" t="n">
        <f aca="false">IFERROR(CEILING(percentrank.inc($D$5:$D$604,D450)*4,1),1)</f>
        <v>1</v>
      </c>
      <c r="I450" s="1" t="n">
        <f aca="false">IF(F450="",1,IFERROR(5-CEILING(percentrank.inc($F$5:$F$604,F450)*4,1),1))</f>
        <v>1</v>
      </c>
      <c r="J450" s="1" t="str">
        <f aca="false">IF(AND(I450&gt;=3,G450&gt;=3,H450&gt;=3),"Champions",IF(AND(I450&gt;=3,G450&lt;=2),"New / Promising",IF(AND(I450&lt;=2,G450&gt;=3,H450&gt;=3),"At Risk (High Value)",IF(AND(I450&lt;=2,G450&lt;=2),"Lost / Dormant","Regular"))))</f>
        <v>Lost / Dormant</v>
      </c>
    </row>
    <row r="451" customFormat="false" ht="15" hidden="false" customHeight="true" outlineLevel="0" collapsed="false">
      <c r="A451" s="1" t="str">
        <f aca="false">Customers!A448</f>
        <v>CUST00447</v>
      </c>
      <c r="B451" s="1" t="str">
        <f aca="false">Customers!B448&amp;" "&amp;Customers!C448</f>
        <v>Sophia Walker</v>
      </c>
      <c r="C451" s="1" t="n">
        <f aca="false">COUNTIFS(Orders!$B$2:$B$8001,A451,Orders!$E$2:$E$8001,"Delivered")+COUNTIFS(Orders!$B$2:$B$8001,A451,Orders!$E$2:$E$8001,"Returned")</f>
        <v>9</v>
      </c>
      <c r="D451" s="9" t="n">
        <f aca="false">SUMIFS(Orders!$H$2:$H$8001,Orders!$B$2:$B$8001,A451,Orders!$E$2:$E$8001,"Delivered")+SUMIFS(Orders!$H$2:$H$8001,Orders!$B$2:$B$8001,A451,Orders!$E$2:$E$8001,"Returned")</f>
        <v>55397.95</v>
      </c>
      <c r="E451" s="1" t="str">
        <f aca="false">IFERROR(maxifs(Orders!$C$2:$C$8001,Orders!$B$2:$B$8001,A451),"")</f>
        <v/>
      </c>
      <c r="F451" s="9" t="str">
        <f aca="false">IF(E451="","",MAX(Orders!$C$2:$C$8001)-E451)</f>
        <v/>
      </c>
      <c r="G451" s="1" t="n">
        <f aca="false">IFERROR(CEILING(percentrank.inc($C$5:$C$604,C451)*4,1),1)</f>
        <v>1</v>
      </c>
      <c r="H451" s="1" t="n">
        <f aca="false">IFERROR(CEILING(percentrank.inc($D$5:$D$604,D451)*4,1),1)</f>
        <v>1</v>
      </c>
      <c r="I451" s="1" t="n">
        <f aca="false">IF(F451="",1,IFERROR(5-CEILING(percentrank.inc($F$5:$F$604,F451)*4,1),1))</f>
        <v>1</v>
      </c>
      <c r="J451" s="1" t="str">
        <f aca="false">IF(AND(I451&gt;=3,G451&gt;=3,H451&gt;=3),"Champions",IF(AND(I451&gt;=3,G451&lt;=2),"New / Promising",IF(AND(I451&lt;=2,G451&gt;=3,H451&gt;=3),"At Risk (High Value)",IF(AND(I451&lt;=2,G451&lt;=2),"Lost / Dormant","Regular"))))</f>
        <v>Lost / Dormant</v>
      </c>
    </row>
    <row r="452" customFormat="false" ht="15" hidden="false" customHeight="true" outlineLevel="0" collapsed="false">
      <c r="A452" s="1" t="str">
        <f aca="false">Customers!A449</f>
        <v>CUST00448</v>
      </c>
      <c r="B452" s="1" t="str">
        <f aca="false">Customers!B449&amp;" "&amp;Customers!C449</f>
        <v>Ananya Allen</v>
      </c>
      <c r="C452" s="1" t="n">
        <f aca="false">COUNTIFS(Orders!$B$2:$B$8001,A452,Orders!$E$2:$E$8001,"Delivered")+COUNTIFS(Orders!$B$2:$B$8001,A452,Orders!$E$2:$E$8001,"Returned")</f>
        <v>35</v>
      </c>
      <c r="D452" s="9" t="n">
        <f aca="false">SUMIFS(Orders!$H$2:$H$8001,Orders!$B$2:$B$8001,A452,Orders!$E$2:$E$8001,"Delivered")+SUMIFS(Orders!$H$2:$H$8001,Orders!$B$2:$B$8001,A452,Orders!$E$2:$E$8001,"Returned")</f>
        <v>231260.55</v>
      </c>
      <c r="E452" s="1" t="str">
        <f aca="false">IFERROR(maxifs(Orders!$C$2:$C$8001,Orders!$B$2:$B$8001,A452),"")</f>
        <v/>
      </c>
      <c r="F452" s="9" t="str">
        <f aca="false">IF(E452="","",MAX(Orders!$C$2:$C$8001)-E452)</f>
        <v/>
      </c>
      <c r="G452" s="1" t="n">
        <f aca="false">IFERROR(CEILING(percentrank.inc($C$5:$C$604,C452)*4,1),1)</f>
        <v>1</v>
      </c>
      <c r="H452" s="1" t="n">
        <f aca="false">IFERROR(CEILING(percentrank.inc($D$5:$D$604,D452)*4,1),1)</f>
        <v>1</v>
      </c>
      <c r="I452" s="1" t="n">
        <f aca="false">IF(F452="",1,IFERROR(5-CEILING(percentrank.inc($F$5:$F$604,F452)*4,1),1))</f>
        <v>1</v>
      </c>
      <c r="J452" s="1" t="str">
        <f aca="false">IF(AND(I452&gt;=3,G452&gt;=3,H452&gt;=3),"Champions",IF(AND(I452&gt;=3,G452&lt;=2),"New / Promising",IF(AND(I452&lt;=2,G452&gt;=3,H452&gt;=3),"At Risk (High Value)",IF(AND(I452&lt;=2,G452&lt;=2),"Lost / Dormant","Regular"))))</f>
        <v>Lost / Dormant</v>
      </c>
    </row>
    <row r="453" customFormat="false" ht="15" hidden="false" customHeight="true" outlineLevel="0" collapsed="false">
      <c r="A453" s="1" t="str">
        <f aca="false">Customers!A450</f>
        <v>CUST00449</v>
      </c>
      <c r="B453" s="1" t="str">
        <f aca="false">Customers!B450&amp;" "&amp;Customers!C450</f>
        <v>Susan Davis</v>
      </c>
      <c r="C453" s="1" t="n">
        <f aca="false">COUNTIFS(Orders!$B$2:$B$8001,A453,Orders!$E$2:$E$8001,"Delivered")+COUNTIFS(Orders!$B$2:$B$8001,A453,Orders!$E$2:$E$8001,"Returned")</f>
        <v>11</v>
      </c>
      <c r="D453" s="9" t="n">
        <f aca="false">SUMIFS(Orders!$H$2:$H$8001,Orders!$B$2:$B$8001,A453,Orders!$E$2:$E$8001,"Delivered")+SUMIFS(Orders!$H$2:$H$8001,Orders!$B$2:$B$8001,A453,Orders!$E$2:$E$8001,"Returned")</f>
        <v>67760</v>
      </c>
      <c r="E453" s="1" t="str">
        <f aca="false">IFERROR(maxifs(Orders!$C$2:$C$8001,Orders!$B$2:$B$8001,A453),"")</f>
        <v/>
      </c>
      <c r="F453" s="9" t="str">
        <f aca="false">IF(E453="","",MAX(Orders!$C$2:$C$8001)-E453)</f>
        <v/>
      </c>
      <c r="G453" s="1" t="n">
        <f aca="false">IFERROR(CEILING(percentrank.inc($C$5:$C$604,C453)*4,1),1)</f>
        <v>1</v>
      </c>
      <c r="H453" s="1" t="n">
        <f aca="false">IFERROR(CEILING(percentrank.inc($D$5:$D$604,D453)*4,1),1)</f>
        <v>1</v>
      </c>
      <c r="I453" s="1" t="n">
        <f aca="false">IF(F453="",1,IFERROR(5-CEILING(percentrank.inc($F$5:$F$604,F453)*4,1),1))</f>
        <v>1</v>
      </c>
      <c r="J453" s="1" t="str">
        <f aca="false">IF(AND(I453&gt;=3,G453&gt;=3,H453&gt;=3),"Champions",IF(AND(I453&gt;=3,G453&lt;=2),"New / Promising",IF(AND(I453&lt;=2,G453&gt;=3,H453&gt;=3),"At Risk (High Value)",IF(AND(I453&lt;=2,G453&lt;=2),"Lost / Dormant","Regular"))))</f>
        <v>Lost / Dormant</v>
      </c>
    </row>
    <row r="454" customFormat="false" ht="15" hidden="false" customHeight="true" outlineLevel="0" collapsed="false">
      <c r="A454" s="1" t="str">
        <f aca="false">Customers!A451</f>
        <v>CUST00450</v>
      </c>
      <c r="B454" s="1" t="str">
        <f aca="false">Customers!B451&amp;" "&amp;Customers!C451</f>
        <v>Sarah Davis</v>
      </c>
      <c r="C454" s="1" t="n">
        <f aca="false">COUNTIFS(Orders!$B$2:$B$8001,A454,Orders!$E$2:$E$8001,"Delivered")+COUNTIFS(Orders!$B$2:$B$8001,A454,Orders!$E$2:$E$8001,"Returned")</f>
        <v>10</v>
      </c>
      <c r="D454" s="9" t="n">
        <f aca="false">SUMIFS(Orders!$H$2:$H$8001,Orders!$B$2:$B$8001,A454,Orders!$E$2:$E$8001,"Delivered")+SUMIFS(Orders!$H$2:$H$8001,Orders!$B$2:$B$8001,A454,Orders!$E$2:$E$8001,"Returned")</f>
        <v>44606.42</v>
      </c>
      <c r="E454" s="1" t="str">
        <f aca="false">IFERROR(maxifs(Orders!$C$2:$C$8001,Orders!$B$2:$B$8001,A454),"")</f>
        <v/>
      </c>
      <c r="F454" s="9" t="str">
        <f aca="false">IF(E454="","",MAX(Orders!$C$2:$C$8001)-E454)</f>
        <v/>
      </c>
      <c r="G454" s="1" t="n">
        <f aca="false">IFERROR(CEILING(percentrank.inc($C$5:$C$604,C454)*4,1),1)</f>
        <v>1</v>
      </c>
      <c r="H454" s="1" t="n">
        <f aca="false">IFERROR(CEILING(percentrank.inc($D$5:$D$604,D454)*4,1),1)</f>
        <v>1</v>
      </c>
      <c r="I454" s="1" t="n">
        <f aca="false">IF(F454="",1,IFERROR(5-CEILING(percentrank.inc($F$5:$F$604,F454)*4,1),1))</f>
        <v>1</v>
      </c>
      <c r="J454" s="1" t="str">
        <f aca="false">IF(AND(I454&gt;=3,G454&gt;=3,H454&gt;=3),"Champions",IF(AND(I454&gt;=3,G454&lt;=2),"New / Promising",IF(AND(I454&lt;=2,G454&gt;=3,H454&gt;=3),"At Risk (High Value)",IF(AND(I454&lt;=2,G454&lt;=2),"Lost / Dormant","Regular"))))</f>
        <v>Lost / Dormant</v>
      </c>
    </row>
    <row r="455" customFormat="false" ht="15" hidden="false" customHeight="true" outlineLevel="0" collapsed="false">
      <c r="A455" s="1" t="str">
        <f aca="false">Customers!A452</f>
        <v>CUST00451</v>
      </c>
      <c r="B455" s="1" t="str">
        <f aca="false">Customers!B452&amp;" "&amp;Customers!C452</f>
        <v>Navya Iyer</v>
      </c>
      <c r="C455" s="1" t="n">
        <f aca="false">COUNTIFS(Orders!$B$2:$B$8001,A455,Orders!$E$2:$E$8001,"Delivered")+COUNTIFS(Orders!$B$2:$B$8001,A455,Orders!$E$2:$E$8001,"Returned")</f>
        <v>9</v>
      </c>
      <c r="D455" s="9" t="n">
        <f aca="false">SUMIFS(Orders!$H$2:$H$8001,Orders!$B$2:$B$8001,A455,Orders!$E$2:$E$8001,"Delivered")+SUMIFS(Orders!$H$2:$H$8001,Orders!$B$2:$B$8001,A455,Orders!$E$2:$E$8001,"Returned")</f>
        <v>24056.46</v>
      </c>
      <c r="E455" s="1" t="str">
        <f aca="false">IFERROR(maxifs(Orders!$C$2:$C$8001,Orders!$B$2:$B$8001,A455),"")</f>
        <v/>
      </c>
      <c r="F455" s="9" t="str">
        <f aca="false">IF(E455="","",MAX(Orders!$C$2:$C$8001)-E455)</f>
        <v/>
      </c>
      <c r="G455" s="1" t="n">
        <f aca="false">IFERROR(CEILING(percentrank.inc($C$5:$C$604,C455)*4,1),1)</f>
        <v>1</v>
      </c>
      <c r="H455" s="1" t="n">
        <f aca="false">IFERROR(CEILING(percentrank.inc($D$5:$D$604,D455)*4,1),1)</f>
        <v>1</v>
      </c>
      <c r="I455" s="1" t="n">
        <f aca="false">IF(F455="",1,IFERROR(5-CEILING(percentrank.inc($F$5:$F$604,F455)*4,1),1))</f>
        <v>1</v>
      </c>
      <c r="J455" s="1" t="str">
        <f aca="false">IF(AND(I455&gt;=3,G455&gt;=3,H455&gt;=3),"Champions",IF(AND(I455&gt;=3,G455&lt;=2),"New / Promising",IF(AND(I455&lt;=2,G455&gt;=3,H455&gt;=3),"At Risk (High Value)",IF(AND(I455&lt;=2,G455&lt;=2),"Lost / Dormant","Regular"))))</f>
        <v>Lost / Dormant</v>
      </c>
    </row>
    <row r="456" customFormat="false" ht="15" hidden="false" customHeight="true" outlineLevel="0" collapsed="false">
      <c r="A456" s="1" t="str">
        <f aca="false">Customers!A453</f>
        <v>CUST00452</v>
      </c>
      <c r="B456" s="1" t="str">
        <f aca="false">Customers!B453&amp;" "&amp;Customers!C453</f>
        <v>Myra Jackson</v>
      </c>
      <c r="C456" s="1" t="n">
        <f aca="false">COUNTIFS(Orders!$B$2:$B$8001,A456,Orders!$E$2:$E$8001,"Delivered")+COUNTIFS(Orders!$B$2:$B$8001,A456,Orders!$E$2:$E$8001,"Returned")</f>
        <v>2</v>
      </c>
      <c r="D456" s="9" t="n">
        <f aca="false">SUMIFS(Orders!$H$2:$H$8001,Orders!$B$2:$B$8001,A456,Orders!$E$2:$E$8001,"Delivered")+SUMIFS(Orders!$H$2:$H$8001,Orders!$B$2:$B$8001,A456,Orders!$E$2:$E$8001,"Returned")</f>
        <v>21602.37</v>
      </c>
      <c r="E456" s="1" t="str">
        <f aca="false">IFERROR(maxifs(Orders!$C$2:$C$8001,Orders!$B$2:$B$8001,A456),"")</f>
        <v/>
      </c>
      <c r="F456" s="9" t="str">
        <f aca="false">IF(E456="","",MAX(Orders!$C$2:$C$8001)-E456)</f>
        <v/>
      </c>
      <c r="G456" s="1" t="n">
        <f aca="false">IFERROR(CEILING(percentrank.inc($C$5:$C$604,C456)*4,1),1)</f>
        <v>1</v>
      </c>
      <c r="H456" s="1" t="n">
        <f aca="false">IFERROR(CEILING(percentrank.inc($D$5:$D$604,D456)*4,1),1)</f>
        <v>1</v>
      </c>
      <c r="I456" s="1" t="n">
        <f aca="false">IF(F456="",1,IFERROR(5-CEILING(percentrank.inc($F$5:$F$604,F456)*4,1),1))</f>
        <v>1</v>
      </c>
      <c r="J456" s="1" t="str">
        <f aca="false">IF(AND(I456&gt;=3,G456&gt;=3,H456&gt;=3),"Champions",IF(AND(I456&gt;=3,G456&lt;=2),"New / Promising",IF(AND(I456&lt;=2,G456&gt;=3,H456&gt;=3),"At Risk (High Value)",IF(AND(I456&lt;=2,G456&lt;=2),"Lost / Dormant","Regular"))))</f>
        <v>Lost / Dormant</v>
      </c>
    </row>
    <row r="457" customFormat="false" ht="15" hidden="false" customHeight="true" outlineLevel="0" collapsed="false">
      <c r="A457" s="1" t="str">
        <f aca="false">Customers!A454</f>
        <v>CUST00453</v>
      </c>
      <c r="B457" s="1" t="str">
        <f aca="false">Customers!B454&amp;" "&amp;Customers!C454</f>
        <v>William Perez</v>
      </c>
      <c r="C457" s="1" t="n">
        <f aca="false">COUNTIFS(Orders!$B$2:$B$8001,A457,Orders!$E$2:$E$8001,"Delivered")+COUNTIFS(Orders!$B$2:$B$8001,A457,Orders!$E$2:$E$8001,"Returned")</f>
        <v>65</v>
      </c>
      <c r="D457" s="9" t="n">
        <f aca="false">SUMIFS(Orders!$H$2:$H$8001,Orders!$B$2:$B$8001,A457,Orders!$E$2:$E$8001,"Delivered")+SUMIFS(Orders!$H$2:$H$8001,Orders!$B$2:$B$8001,A457,Orders!$E$2:$E$8001,"Returned")</f>
        <v>363253.78</v>
      </c>
      <c r="E457" s="1" t="str">
        <f aca="false">IFERROR(maxifs(Orders!$C$2:$C$8001,Orders!$B$2:$B$8001,A457),"")</f>
        <v/>
      </c>
      <c r="F457" s="9" t="str">
        <f aca="false">IF(E457="","",MAX(Orders!$C$2:$C$8001)-E457)</f>
        <v/>
      </c>
      <c r="G457" s="1" t="n">
        <f aca="false">IFERROR(CEILING(percentrank.inc($C$5:$C$604,C457)*4,1),1)</f>
        <v>1</v>
      </c>
      <c r="H457" s="1" t="n">
        <f aca="false">IFERROR(CEILING(percentrank.inc($D$5:$D$604,D457)*4,1),1)</f>
        <v>1</v>
      </c>
      <c r="I457" s="1" t="n">
        <f aca="false">IF(F457="",1,IFERROR(5-CEILING(percentrank.inc($F$5:$F$604,F457)*4,1),1))</f>
        <v>1</v>
      </c>
      <c r="J457" s="1" t="str">
        <f aca="false">IF(AND(I457&gt;=3,G457&gt;=3,H457&gt;=3),"Champions",IF(AND(I457&gt;=3,G457&lt;=2),"New / Promising",IF(AND(I457&lt;=2,G457&gt;=3,H457&gt;=3),"At Risk (High Value)",IF(AND(I457&lt;=2,G457&lt;=2),"Lost / Dormant","Regular"))))</f>
        <v>Lost / Dormant</v>
      </c>
    </row>
    <row r="458" customFormat="false" ht="15" hidden="false" customHeight="true" outlineLevel="0" collapsed="false">
      <c r="A458" s="1" t="str">
        <f aca="false">Customers!A455</f>
        <v>CUST00454</v>
      </c>
      <c r="B458" s="1" t="str">
        <f aca="false">Customers!B455&amp;" "&amp;Customers!C455</f>
        <v>Diego Thomas</v>
      </c>
      <c r="C458" s="1" t="n">
        <f aca="false">COUNTIFS(Orders!$B$2:$B$8001,A458,Orders!$E$2:$E$8001,"Delivered")+COUNTIFS(Orders!$B$2:$B$8001,A458,Orders!$E$2:$E$8001,"Returned")</f>
        <v>9</v>
      </c>
      <c r="D458" s="9" t="n">
        <f aca="false">SUMIFS(Orders!$H$2:$H$8001,Orders!$B$2:$B$8001,A458,Orders!$E$2:$E$8001,"Delivered")+SUMIFS(Orders!$H$2:$H$8001,Orders!$B$2:$B$8001,A458,Orders!$E$2:$E$8001,"Returned")</f>
        <v>108313.89</v>
      </c>
      <c r="E458" s="1" t="str">
        <f aca="false">IFERROR(maxifs(Orders!$C$2:$C$8001,Orders!$B$2:$B$8001,A458),"")</f>
        <v/>
      </c>
      <c r="F458" s="9" t="str">
        <f aca="false">IF(E458="","",MAX(Orders!$C$2:$C$8001)-E458)</f>
        <v/>
      </c>
      <c r="G458" s="1" t="n">
        <f aca="false">IFERROR(CEILING(percentrank.inc($C$5:$C$604,C458)*4,1),1)</f>
        <v>1</v>
      </c>
      <c r="H458" s="1" t="n">
        <f aca="false">IFERROR(CEILING(percentrank.inc($D$5:$D$604,D458)*4,1),1)</f>
        <v>1</v>
      </c>
      <c r="I458" s="1" t="n">
        <f aca="false">IF(F458="",1,IFERROR(5-CEILING(percentrank.inc($F$5:$F$604,F458)*4,1),1))</f>
        <v>1</v>
      </c>
      <c r="J458" s="1" t="str">
        <f aca="false">IF(AND(I458&gt;=3,G458&gt;=3,H458&gt;=3),"Champions",IF(AND(I458&gt;=3,G458&lt;=2),"New / Promising",IF(AND(I458&lt;=2,G458&gt;=3,H458&gt;=3),"At Risk (High Value)",IF(AND(I458&lt;=2,G458&lt;=2),"Lost / Dormant","Regular"))))</f>
        <v>Lost / Dormant</v>
      </c>
    </row>
    <row r="459" customFormat="false" ht="15" hidden="false" customHeight="true" outlineLevel="0" collapsed="false">
      <c r="A459" s="1" t="str">
        <f aca="false">Customers!A456</f>
        <v>CUST00455</v>
      </c>
      <c r="B459" s="1" t="str">
        <f aca="false">Customers!B456&amp;" "&amp;Customers!C456</f>
        <v>Haruto Patel</v>
      </c>
      <c r="C459" s="1" t="n">
        <f aca="false">COUNTIFS(Orders!$B$2:$B$8001,A459,Orders!$E$2:$E$8001,"Delivered")+COUNTIFS(Orders!$B$2:$B$8001,A459,Orders!$E$2:$E$8001,"Returned")</f>
        <v>22</v>
      </c>
      <c r="D459" s="9" t="n">
        <f aca="false">SUMIFS(Orders!$H$2:$H$8001,Orders!$B$2:$B$8001,A459,Orders!$E$2:$E$8001,"Delivered")+SUMIFS(Orders!$H$2:$H$8001,Orders!$B$2:$B$8001,A459,Orders!$E$2:$E$8001,"Returned")</f>
        <v>131137.74</v>
      </c>
      <c r="E459" s="1" t="str">
        <f aca="false">IFERROR(maxifs(Orders!$C$2:$C$8001,Orders!$B$2:$B$8001,A459),"")</f>
        <v/>
      </c>
      <c r="F459" s="9" t="str">
        <f aca="false">IF(E459="","",MAX(Orders!$C$2:$C$8001)-E459)</f>
        <v/>
      </c>
      <c r="G459" s="1" t="n">
        <f aca="false">IFERROR(CEILING(percentrank.inc($C$5:$C$604,C459)*4,1),1)</f>
        <v>1</v>
      </c>
      <c r="H459" s="1" t="n">
        <f aca="false">IFERROR(CEILING(percentrank.inc($D$5:$D$604,D459)*4,1),1)</f>
        <v>1</v>
      </c>
      <c r="I459" s="1" t="n">
        <f aca="false">IF(F459="",1,IFERROR(5-CEILING(percentrank.inc($F$5:$F$604,F459)*4,1),1))</f>
        <v>1</v>
      </c>
      <c r="J459" s="1" t="str">
        <f aca="false">IF(AND(I459&gt;=3,G459&gt;=3,H459&gt;=3),"Champions",IF(AND(I459&gt;=3,G459&lt;=2),"New / Promising",IF(AND(I459&lt;=2,G459&gt;=3,H459&gt;=3),"At Risk (High Value)",IF(AND(I459&lt;=2,G459&lt;=2),"Lost / Dormant","Regular"))))</f>
        <v>Lost / Dormant</v>
      </c>
    </row>
    <row r="460" customFormat="false" ht="15" hidden="false" customHeight="true" outlineLevel="0" collapsed="false">
      <c r="A460" s="1" t="str">
        <f aca="false">Customers!A457</f>
        <v>CUST00456</v>
      </c>
      <c r="B460" s="1" t="str">
        <f aca="false">Customers!B457&amp;" "&amp;Customers!C457</f>
        <v>Arjun Ramirez</v>
      </c>
      <c r="C460" s="1" t="n">
        <f aca="false">COUNTIFS(Orders!$B$2:$B$8001,A460,Orders!$E$2:$E$8001,"Delivered")+COUNTIFS(Orders!$B$2:$B$8001,A460,Orders!$E$2:$E$8001,"Returned")</f>
        <v>4</v>
      </c>
      <c r="D460" s="9" t="n">
        <f aca="false">SUMIFS(Orders!$H$2:$H$8001,Orders!$B$2:$B$8001,A460,Orders!$E$2:$E$8001,"Delivered")+SUMIFS(Orders!$H$2:$H$8001,Orders!$B$2:$B$8001,A460,Orders!$E$2:$E$8001,"Returned")</f>
        <v>9552.93</v>
      </c>
      <c r="E460" s="1" t="str">
        <f aca="false">IFERROR(maxifs(Orders!$C$2:$C$8001,Orders!$B$2:$B$8001,A460),"")</f>
        <v/>
      </c>
      <c r="F460" s="9" t="str">
        <f aca="false">IF(E460="","",MAX(Orders!$C$2:$C$8001)-E460)</f>
        <v/>
      </c>
      <c r="G460" s="1" t="n">
        <f aca="false">IFERROR(CEILING(percentrank.inc($C$5:$C$604,C460)*4,1),1)</f>
        <v>1</v>
      </c>
      <c r="H460" s="1" t="n">
        <f aca="false">IFERROR(CEILING(percentrank.inc($D$5:$D$604,D460)*4,1),1)</f>
        <v>1</v>
      </c>
      <c r="I460" s="1" t="n">
        <f aca="false">IF(F460="",1,IFERROR(5-CEILING(percentrank.inc($F$5:$F$604,F460)*4,1),1))</f>
        <v>1</v>
      </c>
      <c r="J460" s="1" t="str">
        <f aca="false">IF(AND(I460&gt;=3,G460&gt;=3,H460&gt;=3),"Champions",IF(AND(I460&gt;=3,G460&lt;=2),"New / Promising",IF(AND(I460&lt;=2,G460&gt;=3,H460&gt;=3),"At Risk (High Value)",IF(AND(I460&lt;=2,G460&lt;=2),"Lost / Dormant","Regular"))))</f>
        <v>Lost / Dormant</v>
      </c>
    </row>
    <row r="461" customFormat="false" ht="15" hidden="false" customHeight="true" outlineLevel="0" collapsed="false">
      <c r="A461" s="1" t="str">
        <f aca="false">Customers!A458</f>
        <v>CUST00457</v>
      </c>
      <c r="B461" s="1" t="str">
        <f aca="false">Customers!B458&amp;" "&amp;Customers!C458</f>
        <v>James Rodriguez</v>
      </c>
      <c r="C461" s="1" t="n">
        <f aca="false">COUNTIFS(Orders!$B$2:$B$8001,A461,Orders!$E$2:$E$8001,"Delivered")+COUNTIFS(Orders!$B$2:$B$8001,A461,Orders!$E$2:$E$8001,"Returned")</f>
        <v>1</v>
      </c>
      <c r="D461" s="9" t="n">
        <f aca="false">SUMIFS(Orders!$H$2:$H$8001,Orders!$B$2:$B$8001,A461,Orders!$E$2:$E$8001,"Delivered")+SUMIFS(Orders!$H$2:$H$8001,Orders!$B$2:$B$8001,A461,Orders!$E$2:$E$8001,"Returned")</f>
        <v>4770.81</v>
      </c>
      <c r="E461" s="1" t="str">
        <f aca="false">IFERROR(maxifs(Orders!$C$2:$C$8001,Orders!$B$2:$B$8001,A461),"")</f>
        <v/>
      </c>
      <c r="F461" s="9" t="str">
        <f aca="false">IF(E461="","",MAX(Orders!$C$2:$C$8001)-E461)</f>
        <v/>
      </c>
      <c r="G461" s="1" t="n">
        <f aca="false">IFERROR(CEILING(percentrank.inc($C$5:$C$604,C461)*4,1),1)</f>
        <v>1</v>
      </c>
      <c r="H461" s="1" t="n">
        <f aca="false">IFERROR(CEILING(percentrank.inc($D$5:$D$604,D461)*4,1),1)</f>
        <v>1</v>
      </c>
      <c r="I461" s="1" t="n">
        <f aca="false">IF(F461="",1,IFERROR(5-CEILING(percentrank.inc($F$5:$F$604,F461)*4,1),1))</f>
        <v>1</v>
      </c>
      <c r="J461" s="1" t="str">
        <f aca="false">IF(AND(I461&gt;=3,G461&gt;=3,H461&gt;=3),"Champions",IF(AND(I461&gt;=3,G461&lt;=2),"New / Promising",IF(AND(I461&lt;=2,G461&gt;=3,H461&gt;=3),"At Risk (High Value)",IF(AND(I461&lt;=2,G461&lt;=2),"Lost / Dormant","Regular"))))</f>
        <v>Lost / Dormant</v>
      </c>
    </row>
    <row r="462" customFormat="false" ht="15" hidden="false" customHeight="true" outlineLevel="0" collapsed="false">
      <c r="A462" s="1" t="str">
        <f aca="false">Customers!A459</f>
        <v>CUST00458</v>
      </c>
      <c r="B462" s="1" t="str">
        <f aca="false">Customers!B459&amp;" "&amp;Customers!C459</f>
        <v>Valentina Kumar</v>
      </c>
      <c r="C462" s="1" t="n">
        <f aca="false">COUNTIFS(Orders!$B$2:$B$8001,A462,Orders!$E$2:$E$8001,"Delivered")+COUNTIFS(Orders!$B$2:$B$8001,A462,Orders!$E$2:$E$8001,"Returned")</f>
        <v>0</v>
      </c>
      <c r="D462" s="9" t="n">
        <f aca="false">SUMIFS(Orders!$H$2:$H$8001,Orders!$B$2:$B$8001,A462,Orders!$E$2:$E$8001,"Delivered")+SUMIFS(Orders!$H$2:$H$8001,Orders!$B$2:$B$8001,A462,Orders!$E$2:$E$8001,"Returned")</f>
        <v>0</v>
      </c>
      <c r="E462" s="1" t="str">
        <f aca="false">IFERROR(maxifs(Orders!$C$2:$C$8001,Orders!$B$2:$B$8001,A462),"")</f>
        <v/>
      </c>
      <c r="F462" s="9" t="str">
        <f aca="false">IF(E462="","",MAX(Orders!$C$2:$C$8001)-E462)</f>
        <v/>
      </c>
      <c r="G462" s="1" t="n">
        <f aca="false">IFERROR(CEILING(percentrank.inc($C$5:$C$604,C462)*4,1),1)</f>
        <v>1</v>
      </c>
      <c r="H462" s="1" t="n">
        <f aca="false">IFERROR(CEILING(percentrank.inc($D$5:$D$604,D462)*4,1),1)</f>
        <v>1</v>
      </c>
      <c r="I462" s="1" t="n">
        <f aca="false">IF(F462="",1,IFERROR(5-CEILING(percentrank.inc($F$5:$F$604,F462)*4,1),1))</f>
        <v>1</v>
      </c>
      <c r="J462" s="1" t="str">
        <f aca="false">IF(AND(I462&gt;=3,G462&gt;=3,H462&gt;=3),"Champions",IF(AND(I462&gt;=3,G462&lt;=2),"New / Promising",IF(AND(I462&lt;=2,G462&gt;=3,H462&gt;=3),"At Risk (High Value)",IF(AND(I462&lt;=2,G462&lt;=2),"Lost / Dormant","Regular"))))</f>
        <v>Lost / Dormant</v>
      </c>
    </row>
    <row r="463" customFormat="false" ht="15" hidden="false" customHeight="true" outlineLevel="0" collapsed="false">
      <c r="A463" s="1" t="str">
        <f aca="false">Customers!A460</f>
        <v>CUST00459</v>
      </c>
      <c r="B463" s="1" t="str">
        <f aca="false">Customers!B460&amp;" "&amp;Customers!C460</f>
        <v>Diego Smith</v>
      </c>
      <c r="C463" s="1" t="n">
        <f aca="false">COUNTIFS(Orders!$B$2:$B$8001,A463,Orders!$E$2:$E$8001,"Delivered")+COUNTIFS(Orders!$B$2:$B$8001,A463,Orders!$E$2:$E$8001,"Returned")</f>
        <v>15</v>
      </c>
      <c r="D463" s="9" t="n">
        <f aca="false">SUMIFS(Orders!$H$2:$H$8001,Orders!$B$2:$B$8001,A463,Orders!$E$2:$E$8001,"Delivered")+SUMIFS(Orders!$H$2:$H$8001,Orders!$B$2:$B$8001,A463,Orders!$E$2:$E$8001,"Returned")</f>
        <v>112185.51</v>
      </c>
      <c r="E463" s="1" t="str">
        <f aca="false">IFERROR(maxifs(Orders!$C$2:$C$8001,Orders!$B$2:$B$8001,A463),"")</f>
        <v/>
      </c>
      <c r="F463" s="9" t="str">
        <f aca="false">IF(E463="","",MAX(Orders!$C$2:$C$8001)-E463)</f>
        <v/>
      </c>
      <c r="G463" s="1" t="n">
        <f aca="false">IFERROR(CEILING(percentrank.inc($C$5:$C$604,C463)*4,1),1)</f>
        <v>1</v>
      </c>
      <c r="H463" s="1" t="n">
        <f aca="false">IFERROR(CEILING(percentrank.inc($D$5:$D$604,D463)*4,1),1)</f>
        <v>1</v>
      </c>
      <c r="I463" s="1" t="n">
        <f aca="false">IF(F463="",1,IFERROR(5-CEILING(percentrank.inc($F$5:$F$604,F463)*4,1),1))</f>
        <v>1</v>
      </c>
      <c r="J463" s="1" t="str">
        <f aca="false">IF(AND(I463&gt;=3,G463&gt;=3,H463&gt;=3),"Champions",IF(AND(I463&gt;=3,G463&lt;=2),"New / Promising",IF(AND(I463&lt;=2,G463&gt;=3,H463&gt;=3),"At Risk (High Value)",IF(AND(I463&lt;=2,G463&lt;=2),"Lost / Dormant","Regular"))))</f>
        <v>Lost / Dormant</v>
      </c>
    </row>
    <row r="464" customFormat="false" ht="15" hidden="false" customHeight="true" outlineLevel="0" collapsed="false">
      <c r="A464" s="1" t="str">
        <f aca="false">Customers!A461</f>
        <v>CUST00460</v>
      </c>
      <c r="B464" s="1" t="str">
        <f aca="false">Customers!B461&amp;" "&amp;Customers!C461</f>
        <v>Mason Iyer</v>
      </c>
      <c r="C464" s="1" t="n">
        <f aca="false">COUNTIFS(Orders!$B$2:$B$8001,A464,Orders!$E$2:$E$8001,"Delivered")+COUNTIFS(Orders!$B$2:$B$8001,A464,Orders!$E$2:$E$8001,"Returned")</f>
        <v>4</v>
      </c>
      <c r="D464" s="9" t="n">
        <f aca="false">SUMIFS(Orders!$H$2:$H$8001,Orders!$B$2:$B$8001,A464,Orders!$E$2:$E$8001,"Delivered")+SUMIFS(Orders!$H$2:$H$8001,Orders!$B$2:$B$8001,A464,Orders!$E$2:$E$8001,"Returned")</f>
        <v>6492.66</v>
      </c>
      <c r="E464" s="1" t="str">
        <f aca="false">IFERROR(maxifs(Orders!$C$2:$C$8001,Orders!$B$2:$B$8001,A464),"")</f>
        <v/>
      </c>
      <c r="F464" s="9" t="str">
        <f aca="false">IF(E464="","",MAX(Orders!$C$2:$C$8001)-E464)</f>
        <v/>
      </c>
      <c r="G464" s="1" t="n">
        <f aca="false">IFERROR(CEILING(percentrank.inc($C$5:$C$604,C464)*4,1),1)</f>
        <v>1</v>
      </c>
      <c r="H464" s="1" t="n">
        <f aca="false">IFERROR(CEILING(percentrank.inc($D$5:$D$604,D464)*4,1),1)</f>
        <v>1</v>
      </c>
      <c r="I464" s="1" t="n">
        <f aca="false">IF(F464="",1,IFERROR(5-CEILING(percentrank.inc($F$5:$F$604,F464)*4,1),1))</f>
        <v>1</v>
      </c>
      <c r="J464" s="1" t="str">
        <f aca="false">IF(AND(I464&gt;=3,G464&gt;=3,H464&gt;=3),"Champions",IF(AND(I464&gt;=3,G464&lt;=2),"New / Promising",IF(AND(I464&lt;=2,G464&gt;=3,H464&gt;=3),"At Risk (High Value)",IF(AND(I464&lt;=2,G464&lt;=2),"Lost / Dormant","Regular"))))</f>
        <v>Lost / Dormant</v>
      </c>
    </row>
    <row r="465" customFormat="false" ht="15" hidden="false" customHeight="true" outlineLevel="0" collapsed="false">
      <c r="A465" s="1" t="str">
        <f aca="false">Customers!A462</f>
        <v>CUST00461</v>
      </c>
      <c r="B465" s="1" t="str">
        <f aca="false">Customers!B462&amp;" "&amp;Customers!C462</f>
        <v>Michael Miller</v>
      </c>
      <c r="C465" s="1" t="n">
        <f aca="false">COUNTIFS(Orders!$B$2:$B$8001,A465,Orders!$E$2:$E$8001,"Delivered")+COUNTIFS(Orders!$B$2:$B$8001,A465,Orders!$E$2:$E$8001,"Returned")</f>
        <v>23</v>
      </c>
      <c r="D465" s="9" t="n">
        <f aca="false">SUMIFS(Orders!$H$2:$H$8001,Orders!$B$2:$B$8001,A465,Orders!$E$2:$E$8001,"Delivered")+SUMIFS(Orders!$H$2:$H$8001,Orders!$B$2:$B$8001,A465,Orders!$E$2:$E$8001,"Returned")</f>
        <v>110214.37</v>
      </c>
      <c r="E465" s="1" t="str">
        <f aca="false">IFERROR(maxifs(Orders!$C$2:$C$8001,Orders!$B$2:$B$8001,A465),"")</f>
        <v/>
      </c>
      <c r="F465" s="9" t="str">
        <f aca="false">IF(E465="","",MAX(Orders!$C$2:$C$8001)-E465)</f>
        <v/>
      </c>
      <c r="G465" s="1" t="n">
        <f aca="false">IFERROR(CEILING(percentrank.inc($C$5:$C$604,C465)*4,1),1)</f>
        <v>1</v>
      </c>
      <c r="H465" s="1" t="n">
        <f aca="false">IFERROR(CEILING(percentrank.inc($D$5:$D$604,D465)*4,1),1)</f>
        <v>1</v>
      </c>
      <c r="I465" s="1" t="n">
        <f aca="false">IF(F465="",1,IFERROR(5-CEILING(percentrank.inc($F$5:$F$604,F465)*4,1),1))</f>
        <v>1</v>
      </c>
      <c r="J465" s="1" t="str">
        <f aca="false">IF(AND(I465&gt;=3,G465&gt;=3,H465&gt;=3),"Champions",IF(AND(I465&gt;=3,G465&lt;=2),"New / Promising",IF(AND(I465&lt;=2,G465&gt;=3,H465&gt;=3),"At Risk (High Value)",IF(AND(I465&lt;=2,G465&lt;=2),"Lost / Dormant","Regular"))))</f>
        <v>Lost / Dormant</v>
      </c>
    </row>
    <row r="466" customFormat="false" ht="15" hidden="false" customHeight="true" outlineLevel="0" collapsed="false">
      <c r="A466" s="1" t="str">
        <f aca="false">Customers!A463</f>
        <v>CUST00462</v>
      </c>
      <c r="B466" s="1" t="str">
        <f aca="false">Customers!B463&amp;" "&amp;Customers!C463</f>
        <v>David Martinez</v>
      </c>
      <c r="C466" s="1" t="n">
        <f aca="false">COUNTIFS(Orders!$B$2:$B$8001,A466,Orders!$E$2:$E$8001,"Delivered")+COUNTIFS(Orders!$B$2:$B$8001,A466,Orders!$E$2:$E$8001,"Returned")</f>
        <v>5</v>
      </c>
      <c r="D466" s="9" t="n">
        <f aca="false">SUMIFS(Orders!$H$2:$H$8001,Orders!$B$2:$B$8001,A466,Orders!$E$2:$E$8001,"Delivered")+SUMIFS(Orders!$H$2:$H$8001,Orders!$B$2:$B$8001,A466,Orders!$E$2:$E$8001,"Returned")</f>
        <v>34990.6</v>
      </c>
      <c r="E466" s="1" t="str">
        <f aca="false">IFERROR(maxifs(Orders!$C$2:$C$8001,Orders!$B$2:$B$8001,A466),"")</f>
        <v/>
      </c>
      <c r="F466" s="9" t="str">
        <f aca="false">IF(E466="","",MAX(Orders!$C$2:$C$8001)-E466)</f>
        <v/>
      </c>
      <c r="G466" s="1" t="n">
        <f aca="false">IFERROR(CEILING(percentrank.inc($C$5:$C$604,C466)*4,1),1)</f>
        <v>1</v>
      </c>
      <c r="H466" s="1" t="n">
        <f aca="false">IFERROR(CEILING(percentrank.inc($D$5:$D$604,D466)*4,1),1)</f>
        <v>1</v>
      </c>
      <c r="I466" s="1" t="n">
        <f aca="false">IF(F466="",1,IFERROR(5-CEILING(percentrank.inc($F$5:$F$604,F466)*4,1),1))</f>
        <v>1</v>
      </c>
      <c r="J466" s="1" t="str">
        <f aca="false">IF(AND(I466&gt;=3,G466&gt;=3,H466&gt;=3),"Champions",IF(AND(I466&gt;=3,G466&lt;=2),"New / Promising",IF(AND(I466&lt;=2,G466&gt;=3,H466&gt;=3),"At Risk (High Value)",IF(AND(I466&lt;=2,G466&lt;=2),"Lost / Dormant","Regular"))))</f>
        <v>Lost / Dormant</v>
      </c>
    </row>
    <row r="467" customFormat="false" ht="15" hidden="false" customHeight="true" outlineLevel="0" collapsed="false">
      <c r="A467" s="1" t="str">
        <f aca="false">Customers!A464</f>
        <v>CUST00463</v>
      </c>
      <c r="B467" s="1" t="str">
        <f aca="false">Customers!B464&amp;" "&amp;Customers!C464</f>
        <v>Aarav Brown</v>
      </c>
      <c r="C467" s="1" t="n">
        <f aca="false">COUNTIFS(Orders!$B$2:$B$8001,A467,Orders!$E$2:$E$8001,"Delivered")+COUNTIFS(Orders!$B$2:$B$8001,A467,Orders!$E$2:$E$8001,"Returned")</f>
        <v>56</v>
      </c>
      <c r="D467" s="9" t="n">
        <f aca="false">SUMIFS(Orders!$H$2:$H$8001,Orders!$B$2:$B$8001,A467,Orders!$E$2:$E$8001,"Delivered")+SUMIFS(Orders!$H$2:$H$8001,Orders!$B$2:$B$8001,A467,Orders!$E$2:$E$8001,"Returned")</f>
        <v>402044.18</v>
      </c>
      <c r="E467" s="1" t="str">
        <f aca="false">IFERROR(maxifs(Orders!$C$2:$C$8001,Orders!$B$2:$B$8001,A467),"")</f>
        <v/>
      </c>
      <c r="F467" s="9" t="str">
        <f aca="false">IF(E467="","",MAX(Orders!$C$2:$C$8001)-E467)</f>
        <v/>
      </c>
      <c r="G467" s="1" t="n">
        <f aca="false">IFERROR(CEILING(percentrank.inc($C$5:$C$604,C467)*4,1),1)</f>
        <v>1</v>
      </c>
      <c r="H467" s="1" t="n">
        <f aca="false">IFERROR(CEILING(percentrank.inc($D$5:$D$604,D467)*4,1),1)</f>
        <v>1</v>
      </c>
      <c r="I467" s="1" t="n">
        <f aca="false">IF(F467="",1,IFERROR(5-CEILING(percentrank.inc($F$5:$F$604,F467)*4,1),1))</f>
        <v>1</v>
      </c>
      <c r="J467" s="1" t="str">
        <f aca="false">IF(AND(I467&gt;=3,G467&gt;=3,H467&gt;=3),"Champions",IF(AND(I467&gt;=3,G467&lt;=2),"New / Promising",IF(AND(I467&lt;=2,G467&gt;=3,H467&gt;=3),"At Risk (High Value)",IF(AND(I467&lt;=2,G467&lt;=2),"Lost / Dormant","Regular"))))</f>
        <v>Lost / Dormant</v>
      </c>
    </row>
    <row r="468" customFormat="false" ht="15" hidden="false" customHeight="true" outlineLevel="0" collapsed="false">
      <c r="A468" s="1" t="str">
        <f aca="false">Customers!A465</f>
        <v>CUST00464</v>
      </c>
      <c r="B468" s="1" t="str">
        <f aca="false">Customers!B465&amp;" "&amp;Customers!C465</f>
        <v>Mary Sharma</v>
      </c>
      <c r="C468" s="1" t="n">
        <f aca="false">COUNTIFS(Orders!$B$2:$B$8001,A468,Orders!$E$2:$E$8001,"Delivered")+COUNTIFS(Orders!$B$2:$B$8001,A468,Orders!$E$2:$E$8001,"Returned")</f>
        <v>7</v>
      </c>
      <c r="D468" s="9" t="n">
        <f aca="false">SUMIFS(Orders!$H$2:$H$8001,Orders!$B$2:$B$8001,A468,Orders!$E$2:$E$8001,"Delivered")+SUMIFS(Orders!$H$2:$H$8001,Orders!$B$2:$B$8001,A468,Orders!$E$2:$E$8001,"Returned")</f>
        <v>39429.43</v>
      </c>
      <c r="E468" s="1" t="str">
        <f aca="false">IFERROR(maxifs(Orders!$C$2:$C$8001,Orders!$B$2:$B$8001,A468),"")</f>
        <v/>
      </c>
      <c r="F468" s="9" t="str">
        <f aca="false">IF(E468="","",MAX(Orders!$C$2:$C$8001)-E468)</f>
        <v/>
      </c>
      <c r="G468" s="1" t="n">
        <f aca="false">IFERROR(CEILING(percentrank.inc($C$5:$C$604,C468)*4,1),1)</f>
        <v>1</v>
      </c>
      <c r="H468" s="1" t="n">
        <f aca="false">IFERROR(CEILING(percentrank.inc($D$5:$D$604,D468)*4,1),1)</f>
        <v>1</v>
      </c>
      <c r="I468" s="1" t="n">
        <f aca="false">IF(F468="",1,IFERROR(5-CEILING(percentrank.inc($F$5:$F$604,F468)*4,1),1))</f>
        <v>1</v>
      </c>
      <c r="J468" s="1" t="str">
        <f aca="false">IF(AND(I468&gt;=3,G468&gt;=3,H468&gt;=3),"Champions",IF(AND(I468&gt;=3,G468&lt;=2),"New / Promising",IF(AND(I468&lt;=2,G468&gt;=3,H468&gt;=3),"At Risk (High Value)",IF(AND(I468&lt;=2,G468&lt;=2),"Lost / Dormant","Regular"))))</f>
        <v>Lost / Dormant</v>
      </c>
    </row>
    <row r="469" customFormat="false" ht="15" hidden="false" customHeight="true" outlineLevel="0" collapsed="false">
      <c r="A469" s="1" t="str">
        <f aca="false">Customers!A466</f>
        <v>CUST00465</v>
      </c>
      <c r="B469" s="1" t="str">
        <f aca="false">Customers!B466&amp;" "&amp;Customers!C466</f>
        <v>Jennifer Singh</v>
      </c>
      <c r="C469" s="1" t="n">
        <f aca="false">COUNTIFS(Orders!$B$2:$B$8001,A469,Orders!$E$2:$E$8001,"Delivered")+COUNTIFS(Orders!$B$2:$B$8001,A469,Orders!$E$2:$E$8001,"Returned")</f>
        <v>14</v>
      </c>
      <c r="D469" s="9" t="n">
        <f aca="false">SUMIFS(Orders!$H$2:$H$8001,Orders!$B$2:$B$8001,A469,Orders!$E$2:$E$8001,"Delivered")+SUMIFS(Orders!$H$2:$H$8001,Orders!$B$2:$B$8001,A469,Orders!$E$2:$E$8001,"Returned")</f>
        <v>93283.9</v>
      </c>
      <c r="E469" s="1" t="str">
        <f aca="false">IFERROR(maxifs(Orders!$C$2:$C$8001,Orders!$B$2:$B$8001,A469),"")</f>
        <v/>
      </c>
      <c r="F469" s="9" t="str">
        <f aca="false">IF(E469="","",MAX(Orders!$C$2:$C$8001)-E469)</f>
        <v/>
      </c>
      <c r="G469" s="1" t="n">
        <f aca="false">IFERROR(CEILING(percentrank.inc($C$5:$C$604,C469)*4,1),1)</f>
        <v>1</v>
      </c>
      <c r="H469" s="1" t="n">
        <f aca="false">IFERROR(CEILING(percentrank.inc($D$5:$D$604,D469)*4,1),1)</f>
        <v>1</v>
      </c>
      <c r="I469" s="1" t="n">
        <f aca="false">IF(F469="",1,IFERROR(5-CEILING(percentrank.inc($F$5:$F$604,F469)*4,1),1))</f>
        <v>1</v>
      </c>
      <c r="J469" s="1" t="str">
        <f aca="false">IF(AND(I469&gt;=3,G469&gt;=3,H469&gt;=3),"Champions",IF(AND(I469&gt;=3,G469&lt;=2),"New / Promising",IF(AND(I469&lt;=2,G469&gt;=3,H469&gt;=3),"At Risk (High Value)",IF(AND(I469&lt;=2,G469&lt;=2),"Lost / Dormant","Regular"))))</f>
        <v>Lost / Dormant</v>
      </c>
    </row>
    <row r="470" customFormat="false" ht="15" hidden="false" customHeight="true" outlineLevel="0" collapsed="false">
      <c r="A470" s="1" t="str">
        <f aca="false">Customers!A467</f>
        <v>CUST00466</v>
      </c>
      <c r="B470" s="1" t="str">
        <f aca="false">Customers!B467&amp;" "&amp;Customers!C467</f>
        <v>Michael Martinez</v>
      </c>
      <c r="C470" s="1" t="n">
        <f aca="false">COUNTIFS(Orders!$B$2:$B$8001,A470,Orders!$E$2:$E$8001,"Delivered")+COUNTIFS(Orders!$B$2:$B$8001,A470,Orders!$E$2:$E$8001,"Returned")</f>
        <v>16</v>
      </c>
      <c r="D470" s="9" t="n">
        <f aca="false">SUMIFS(Orders!$H$2:$H$8001,Orders!$B$2:$B$8001,A470,Orders!$E$2:$E$8001,"Delivered")+SUMIFS(Orders!$H$2:$H$8001,Orders!$B$2:$B$8001,A470,Orders!$E$2:$E$8001,"Returned")</f>
        <v>113811.77</v>
      </c>
      <c r="E470" s="1" t="str">
        <f aca="false">IFERROR(maxifs(Orders!$C$2:$C$8001,Orders!$B$2:$B$8001,A470),"")</f>
        <v/>
      </c>
      <c r="F470" s="9" t="str">
        <f aca="false">IF(E470="","",MAX(Orders!$C$2:$C$8001)-E470)</f>
        <v/>
      </c>
      <c r="G470" s="1" t="n">
        <f aca="false">IFERROR(CEILING(percentrank.inc($C$5:$C$604,C470)*4,1),1)</f>
        <v>1</v>
      </c>
      <c r="H470" s="1" t="n">
        <f aca="false">IFERROR(CEILING(percentrank.inc($D$5:$D$604,D470)*4,1),1)</f>
        <v>1</v>
      </c>
      <c r="I470" s="1" t="n">
        <f aca="false">IF(F470="",1,IFERROR(5-CEILING(percentrank.inc($F$5:$F$604,F470)*4,1),1))</f>
        <v>1</v>
      </c>
      <c r="J470" s="1" t="str">
        <f aca="false">IF(AND(I470&gt;=3,G470&gt;=3,H470&gt;=3),"Champions",IF(AND(I470&gt;=3,G470&lt;=2),"New / Promising",IF(AND(I470&lt;=2,G470&gt;=3,H470&gt;=3),"At Risk (High Value)",IF(AND(I470&lt;=2,G470&lt;=2),"Lost / Dormant","Regular"))))</f>
        <v>Lost / Dormant</v>
      </c>
    </row>
    <row r="471" customFormat="false" ht="15" hidden="false" customHeight="true" outlineLevel="0" collapsed="false">
      <c r="A471" s="1" t="str">
        <f aca="false">Customers!A468</f>
        <v>CUST00467</v>
      </c>
      <c r="B471" s="1" t="str">
        <f aca="false">Customers!B468&amp;" "&amp;Customers!C468</f>
        <v>Lucas Menon</v>
      </c>
      <c r="C471" s="1" t="n">
        <f aca="false">COUNTIFS(Orders!$B$2:$B$8001,A471,Orders!$E$2:$E$8001,"Delivered")+COUNTIFS(Orders!$B$2:$B$8001,A471,Orders!$E$2:$E$8001,"Returned")</f>
        <v>20</v>
      </c>
      <c r="D471" s="9" t="n">
        <f aca="false">SUMIFS(Orders!$H$2:$H$8001,Orders!$B$2:$B$8001,A471,Orders!$E$2:$E$8001,"Delivered")+SUMIFS(Orders!$H$2:$H$8001,Orders!$B$2:$B$8001,A471,Orders!$E$2:$E$8001,"Returned")</f>
        <v>132162.46</v>
      </c>
      <c r="E471" s="1" t="str">
        <f aca="false">IFERROR(maxifs(Orders!$C$2:$C$8001,Orders!$B$2:$B$8001,A471),"")</f>
        <v/>
      </c>
      <c r="F471" s="9" t="str">
        <f aca="false">IF(E471="","",MAX(Orders!$C$2:$C$8001)-E471)</f>
        <v/>
      </c>
      <c r="G471" s="1" t="n">
        <f aca="false">IFERROR(CEILING(percentrank.inc($C$5:$C$604,C471)*4,1),1)</f>
        <v>1</v>
      </c>
      <c r="H471" s="1" t="n">
        <f aca="false">IFERROR(CEILING(percentrank.inc($D$5:$D$604,D471)*4,1),1)</f>
        <v>1</v>
      </c>
      <c r="I471" s="1" t="n">
        <f aca="false">IF(F471="",1,IFERROR(5-CEILING(percentrank.inc($F$5:$F$604,F471)*4,1),1))</f>
        <v>1</v>
      </c>
      <c r="J471" s="1" t="str">
        <f aca="false">IF(AND(I471&gt;=3,G471&gt;=3,H471&gt;=3),"Champions",IF(AND(I471&gt;=3,G471&lt;=2),"New / Promising",IF(AND(I471&lt;=2,G471&gt;=3,H471&gt;=3),"At Risk (High Value)",IF(AND(I471&lt;=2,G471&lt;=2),"Lost / Dormant","Regular"))))</f>
        <v>Lost / Dormant</v>
      </c>
    </row>
    <row r="472" customFormat="false" ht="15" hidden="false" customHeight="true" outlineLevel="0" collapsed="false">
      <c r="A472" s="1" t="str">
        <f aca="false">Customers!A469</f>
        <v>CUST00468</v>
      </c>
      <c r="B472" s="1" t="str">
        <f aca="false">Customers!B469&amp;" "&amp;Customers!C469</f>
        <v>Amelia Brown</v>
      </c>
      <c r="C472" s="1" t="n">
        <f aca="false">COUNTIFS(Orders!$B$2:$B$8001,A472,Orders!$E$2:$E$8001,"Delivered")+COUNTIFS(Orders!$B$2:$B$8001,A472,Orders!$E$2:$E$8001,"Returned")</f>
        <v>23</v>
      </c>
      <c r="D472" s="9" t="n">
        <f aca="false">SUMIFS(Orders!$H$2:$H$8001,Orders!$B$2:$B$8001,A472,Orders!$E$2:$E$8001,"Delivered")+SUMIFS(Orders!$H$2:$H$8001,Orders!$B$2:$B$8001,A472,Orders!$E$2:$E$8001,"Returned")</f>
        <v>183175.32</v>
      </c>
      <c r="E472" s="1" t="str">
        <f aca="false">IFERROR(maxifs(Orders!$C$2:$C$8001,Orders!$B$2:$B$8001,A472),"")</f>
        <v/>
      </c>
      <c r="F472" s="9" t="str">
        <f aca="false">IF(E472="","",MAX(Orders!$C$2:$C$8001)-E472)</f>
        <v/>
      </c>
      <c r="G472" s="1" t="n">
        <f aca="false">IFERROR(CEILING(percentrank.inc($C$5:$C$604,C472)*4,1),1)</f>
        <v>1</v>
      </c>
      <c r="H472" s="1" t="n">
        <f aca="false">IFERROR(CEILING(percentrank.inc($D$5:$D$604,D472)*4,1),1)</f>
        <v>1</v>
      </c>
      <c r="I472" s="1" t="n">
        <f aca="false">IF(F472="",1,IFERROR(5-CEILING(percentrank.inc($F$5:$F$604,F472)*4,1),1))</f>
        <v>1</v>
      </c>
      <c r="J472" s="1" t="str">
        <f aca="false">IF(AND(I472&gt;=3,G472&gt;=3,H472&gt;=3),"Champions",IF(AND(I472&gt;=3,G472&lt;=2),"New / Promising",IF(AND(I472&lt;=2,G472&gt;=3,H472&gt;=3),"At Risk (High Value)",IF(AND(I472&lt;=2,G472&lt;=2),"Lost / Dormant","Regular"))))</f>
        <v>Lost / Dormant</v>
      </c>
    </row>
    <row r="473" customFormat="false" ht="15" hidden="false" customHeight="true" outlineLevel="0" collapsed="false">
      <c r="A473" s="1" t="str">
        <f aca="false">Customers!A470</f>
        <v>CUST00469</v>
      </c>
      <c r="B473" s="1" t="str">
        <f aca="false">Customers!B470&amp;" "&amp;Customers!C470</f>
        <v>Sofia Brown</v>
      </c>
      <c r="C473" s="1" t="n">
        <f aca="false">COUNTIFS(Orders!$B$2:$B$8001,A473,Orders!$E$2:$E$8001,"Delivered")+COUNTIFS(Orders!$B$2:$B$8001,A473,Orders!$E$2:$E$8001,"Returned")</f>
        <v>15</v>
      </c>
      <c r="D473" s="9" t="n">
        <f aca="false">SUMIFS(Orders!$H$2:$H$8001,Orders!$B$2:$B$8001,A473,Orders!$E$2:$E$8001,"Delivered")+SUMIFS(Orders!$H$2:$H$8001,Orders!$B$2:$B$8001,A473,Orders!$E$2:$E$8001,"Returned")</f>
        <v>90120.75</v>
      </c>
      <c r="E473" s="1" t="str">
        <f aca="false">IFERROR(maxifs(Orders!$C$2:$C$8001,Orders!$B$2:$B$8001,A473),"")</f>
        <v/>
      </c>
      <c r="F473" s="9" t="str">
        <f aca="false">IF(E473="","",MAX(Orders!$C$2:$C$8001)-E473)</f>
        <v/>
      </c>
      <c r="G473" s="1" t="n">
        <f aca="false">IFERROR(CEILING(percentrank.inc($C$5:$C$604,C473)*4,1),1)</f>
        <v>1</v>
      </c>
      <c r="H473" s="1" t="n">
        <f aca="false">IFERROR(CEILING(percentrank.inc($D$5:$D$604,D473)*4,1),1)</f>
        <v>1</v>
      </c>
      <c r="I473" s="1" t="n">
        <f aca="false">IF(F473="",1,IFERROR(5-CEILING(percentrank.inc($F$5:$F$604,F473)*4,1),1))</f>
        <v>1</v>
      </c>
      <c r="J473" s="1" t="str">
        <f aca="false">IF(AND(I473&gt;=3,G473&gt;=3,H473&gt;=3),"Champions",IF(AND(I473&gt;=3,G473&lt;=2),"New / Promising",IF(AND(I473&lt;=2,G473&gt;=3,H473&gt;=3),"At Risk (High Value)",IF(AND(I473&lt;=2,G473&lt;=2),"Lost / Dormant","Regular"))))</f>
        <v>Lost / Dormant</v>
      </c>
    </row>
    <row r="474" customFormat="false" ht="15" hidden="false" customHeight="true" outlineLevel="0" collapsed="false">
      <c r="A474" s="1" t="str">
        <f aca="false">Customers!A471</f>
        <v>CUST00470</v>
      </c>
      <c r="B474" s="1" t="str">
        <f aca="false">Customers!B471&amp;" "&amp;Customers!C471</f>
        <v>William Taylor</v>
      </c>
      <c r="C474" s="1" t="n">
        <f aca="false">COUNTIFS(Orders!$B$2:$B$8001,A474,Orders!$E$2:$E$8001,"Delivered")+COUNTIFS(Orders!$B$2:$B$8001,A474,Orders!$E$2:$E$8001,"Returned")</f>
        <v>7</v>
      </c>
      <c r="D474" s="9" t="n">
        <f aca="false">SUMIFS(Orders!$H$2:$H$8001,Orders!$B$2:$B$8001,A474,Orders!$E$2:$E$8001,"Delivered")+SUMIFS(Orders!$H$2:$H$8001,Orders!$B$2:$B$8001,A474,Orders!$E$2:$E$8001,"Returned")</f>
        <v>64368.46</v>
      </c>
      <c r="E474" s="1" t="str">
        <f aca="false">IFERROR(maxifs(Orders!$C$2:$C$8001,Orders!$B$2:$B$8001,A474),"")</f>
        <v/>
      </c>
      <c r="F474" s="9" t="str">
        <f aca="false">IF(E474="","",MAX(Orders!$C$2:$C$8001)-E474)</f>
        <v/>
      </c>
      <c r="G474" s="1" t="n">
        <f aca="false">IFERROR(CEILING(percentrank.inc($C$5:$C$604,C474)*4,1),1)</f>
        <v>1</v>
      </c>
      <c r="H474" s="1" t="n">
        <f aca="false">IFERROR(CEILING(percentrank.inc($D$5:$D$604,D474)*4,1),1)</f>
        <v>1</v>
      </c>
      <c r="I474" s="1" t="n">
        <f aca="false">IF(F474="",1,IFERROR(5-CEILING(percentrank.inc($F$5:$F$604,F474)*4,1),1))</f>
        <v>1</v>
      </c>
      <c r="J474" s="1" t="str">
        <f aca="false">IF(AND(I474&gt;=3,G474&gt;=3,H474&gt;=3),"Champions",IF(AND(I474&gt;=3,G474&lt;=2),"New / Promising",IF(AND(I474&lt;=2,G474&gt;=3,H474&gt;=3),"At Risk (High Value)",IF(AND(I474&lt;=2,G474&lt;=2),"Lost / Dormant","Regular"))))</f>
        <v>Lost / Dormant</v>
      </c>
    </row>
    <row r="475" customFormat="false" ht="15" hidden="false" customHeight="true" outlineLevel="0" collapsed="false">
      <c r="A475" s="1" t="str">
        <f aca="false">Customers!A472</f>
        <v>CUST00471</v>
      </c>
      <c r="B475" s="1" t="str">
        <f aca="false">Customers!B472&amp;" "&amp;Customers!C472</f>
        <v>Sai Garcia</v>
      </c>
      <c r="C475" s="1" t="n">
        <f aca="false">COUNTIFS(Orders!$B$2:$B$8001,A475,Orders!$E$2:$E$8001,"Delivered")+COUNTIFS(Orders!$B$2:$B$8001,A475,Orders!$E$2:$E$8001,"Returned")</f>
        <v>4</v>
      </c>
      <c r="D475" s="9" t="n">
        <f aca="false">SUMIFS(Orders!$H$2:$H$8001,Orders!$B$2:$B$8001,A475,Orders!$E$2:$E$8001,"Delivered")+SUMIFS(Orders!$H$2:$H$8001,Orders!$B$2:$B$8001,A475,Orders!$E$2:$E$8001,"Returned")</f>
        <v>9332.8</v>
      </c>
      <c r="E475" s="1" t="str">
        <f aca="false">IFERROR(maxifs(Orders!$C$2:$C$8001,Orders!$B$2:$B$8001,A475),"")</f>
        <v/>
      </c>
      <c r="F475" s="9" t="str">
        <f aca="false">IF(E475="","",MAX(Orders!$C$2:$C$8001)-E475)</f>
        <v/>
      </c>
      <c r="G475" s="1" t="n">
        <f aca="false">IFERROR(CEILING(percentrank.inc($C$5:$C$604,C475)*4,1),1)</f>
        <v>1</v>
      </c>
      <c r="H475" s="1" t="n">
        <f aca="false">IFERROR(CEILING(percentrank.inc($D$5:$D$604,D475)*4,1),1)</f>
        <v>1</v>
      </c>
      <c r="I475" s="1" t="n">
        <f aca="false">IF(F475="",1,IFERROR(5-CEILING(percentrank.inc($F$5:$F$604,F475)*4,1),1))</f>
        <v>1</v>
      </c>
      <c r="J475" s="1" t="str">
        <f aca="false">IF(AND(I475&gt;=3,G475&gt;=3,H475&gt;=3),"Champions",IF(AND(I475&gt;=3,G475&lt;=2),"New / Promising",IF(AND(I475&lt;=2,G475&gt;=3,H475&gt;=3),"At Risk (High Value)",IF(AND(I475&lt;=2,G475&lt;=2),"Lost / Dormant","Regular"))))</f>
        <v>Lost / Dormant</v>
      </c>
    </row>
    <row r="476" customFormat="false" ht="15" hidden="false" customHeight="true" outlineLevel="0" collapsed="false">
      <c r="A476" s="1" t="str">
        <f aca="false">Customers!A473</f>
        <v>CUST00472</v>
      </c>
      <c r="B476" s="1" t="str">
        <f aca="false">Customers!B473&amp;" "&amp;Customers!C473</f>
        <v>Haruto Martinez</v>
      </c>
      <c r="C476" s="1" t="n">
        <f aca="false">COUNTIFS(Orders!$B$2:$B$8001,A476,Orders!$E$2:$E$8001,"Delivered")+COUNTIFS(Orders!$B$2:$B$8001,A476,Orders!$E$2:$E$8001,"Returned")</f>
        <v>4</v>
      </c>
      <c r="D476" s="9" t="n">
        <f aca="false">SUMIFS(Orders!$H$2:$H$8001,Orders!$B$2:$B$8001,A476,Orders!$E$2:$E$8001,"Delivered")+SUMIFS(Orders!$H$2:$H$8001,Orders!$B$2:$B$8001,A476,Orders!$E$2:$E$8001,"Returned")</f>
        <v>49188.33</v>
      </c>
      <c r="E476" s="1" t="str">
        <f aca="false">IFERROR(maxifs(Orders!$C$2:$C$8001,Orders!$B$2:$B$8001,A476),"")</f>
        <v/>
      </c>
      <c r="F476" s="9" t="str">
        <f aca="false">IF(E476="","",MAX(Orders!$C$2:$C$8001)-E476)</f>
        <v/>
      </c>
      <c r="G476" s="1" t="n">
        <f aca="false">IFERROR(CEILING(percentrank.inc($C$5:$C$604,C476)*4,1),1)</f>
        <v>1</v>
      </c>
      <c r="H476" s="1" t="n">
        <f aca="false">IFERROR(CEILING(percentrank.inc($D$5:$D$604,D476)*4,1),1)</f>
        <v>1</v>
      </c>
      <c r="I476" s="1" t="n">
        <f aca="false">IF(F476="",1,IFERROR(5-CEILING(percentrank.inc($F$5:$F$604,F476)*4,1),1))</f>
        <v>1</v>
      </c>
      <c r="J476" s="1" t="str">
        <f aca="false">IF(AND(I476&gt;=3,G476&gt;=3,H476&gt;=3),"Champions",IF(AND(I476&gt;=3,G476&lt;=2),"New / Promising",IF(AND(I476&lt;=2,G476&gt;=3,H476&gt;=3),"At Risk (High Value)",IF(AND(I476&lt;=2,G476&lt;=2),"Lost / Dormant","Regular"))))</f>
        <v>Lost / Dormant</v>
      </c>
    </row>
    <row r="477" customFormat="false" ht="15" hidden="false" customHeight="true" outlineLevel="0" collapsed="false">
      <c r="A477" s="1" t="str">
        <f aca="false">Customers!A474</f>
        <v>CUST00473</v>
      </c>
      <c r="B477" s="1" t="str">
        <f aca="false">Customers!B474&amp;" "&amp;Customers!C474</f>
        <v>Chen Garcia</v>
      </c>
      <c r="C477" s="1" t="n">
        <f aca="false">COUNTIFS(Orders!$B$2:$B$8001,A477,Orders!$E$2:$E$8001,"Delivered")+COUNTIFS(Orders!$B$2:$B$8001,A477,Orders!$E$2:$E$8001,"Returned")</f>
        <v>23</v>
      </c>
      <c r="D477" s="9" t="n">
        <f aca="false">SUMIFS(Orders!$H$2:$H$8001,Orders!$B$2:$B$8001,A477,Orders!$E$2:$E$8001,"Delivered")+SUMIFS(Orders!$H$2:$H$8001,Orders!$B$2:$B$8001,A477,Orders!$E$2:$E$8001,"Returned")</f>
        <v>154331.84</v>
      </c>
      <c r="E477" s="1" t="str">
        <f aca="false">IFERROR(maxifs(Orders!$C$2:$C$8001,Orders!$B$2:$B$8001,A477),"")</f>
        <v/>
      </c>
      <c r="F477" s="9" t="str">
        <f aca="false">IF(E477="","",MAX(Orders!$C$2:$C$8001)-E477)</f>
        <v/>
      </c>
      <c r="G477" s="1" t="n">
        <f aca="false">IFERROR(CEILING(percentrank.inc($C$5:$C$604,C477)*4,1),1)</f>
        <v>1</v>
      </c>
      <c r="H477" s="1" t="n">
        <f aca="false">IFERROR(CEILING(percentrank.inc($D$5:$D$604,D477)*4,1),1)</f>
        <v>1</v>
      </c>
      <c r="I477" s="1" t="n">
        <f aca="false">IF(F477="",1,IFERROR(5-CEILING(percentrank.inc($F$5:$F$604,F477)*4,1),1))</f>
        <v>1</v>
      </c>
      <c r="J477" s="1" t="str">
        <f aca="false">IF(AND(I477&gt;=3,G477&gt;=3,H477&gt;=3),"Champions",IF(AND(I477&gt;=3,G477&lt;=2),"New / Promising",IF(AND(I477&lt;=2,G477&gt;=3,H477&gt;=3),"At Risk (High Value)",IF(AND(I477&lt;=2,G477&lt;=2),"Lost / Dormant","Regular"))))</f>
        <v>Lost / Dormant</v>
      </c>
    </row>
    <row r="478" customFormat="false" ht="15" hidden="false" customHeight="true" outlineLevel="0" collapsed="false">
      <c r="A478" s="1" t="str">
        <f aca="false">Customers!A475</f>
        <v>CUST00474</v>
      </c>
      <c r="B478" s="1" t="str">
        <f aca="false">Customers!B475&amp;" "&amp;Customers!C475</f>
        <v>Arjun Clark</v>
      </c>
      <c r="C478" s="1" t="n">
        <f aca="false">COUNTIFS(Orders!$B$2:$B$8001,A478,Orders!$E$2:$E$8001,"Delivered")+COUNTIFS(Orders!$B$2:$B$8001,A478,Orders!$E$2:$E$8001,"Returned")</f>
        <v>8</v>
      </c>
      <c r="D478" s="9" t="n">
        <f aca="false">SUMIFS(Orders!$H$2:$H$8001,Orders!$B$2:$B$8001,A478,Orders!$E$2:$E$8001,"Delivered")+SUMIFS(Orders!$H$2:$H$8001,Orders!$B$2:$B$8001,A478,Orders!$E$2:$E$8001,"Returned")</f>
        <v>46883.73</v>
      </c>
      <c r="E478" s="1" t="str">
        <f aca="false">IFERROR(maxifs(Orders!$C$2:$C$8001,Orders!$B$2:$B$8001,A478),"")</f>
        <v/>
      </c>
      <c r="F478" s="9" t="str">
        <f aca="false">IF(E478="","",MAX(Orders!$C$2:$C$8001)-E478)</f>
        <v/>
      </c>
      <c r="G478" s="1" t="n">
        <f aca="false">IFERROR(CEILING(percentrank.inc($C$5:$C$604,C478)*4,1),1)</f>
        <v>1</v>
      </c>
      <c r="H478" s="1" t="n">
        <f aca="false">IFERROR(CEILING(percentrank.inc($D$5:$D$604,D478)*4,1),1)</f>
        <v>1</v>
      </c>
      <c r="I478" s="1" t="n">
        <f aca="false">IF(F478="",1,IFERROR(5-CEILING(percentrank.inc($F$5:$F$604,F478)*4,1),1))</f>
        <v>1</v>
      </c>
      <c r="J478" s="1" t="str">
        <f aca="false">IF(AND(I478&gt;=3,G478&gt;=3,H478&gt;=3),"Champions",IF(AND(I478&gt;=3,G478&lt;=2),"New / Promising",IF(AND(I478&lt;=2,G478&gt;=3,H478&gt;=3),"At Risk (High Value)",IF(AND(I478&lt;=2,G478&lt;=2),"Lost / Dormant","Regular"))))</f>
        <v>Lost / Dormant</v>
      </c>
    </row>
    <row r="479" customFormat="false" ht="15" hidden="false" customHeight="true" outlineLevel="0" collapsed="false">
      <c r="A479" s="1" t="str">
        <f aca="false">Customers!A476</f>
        <v>CUST00475</v>
      </c>
      <c r="B479" s="1" t="str">
        <f aca="false">Customers!B476&amp;" "&amp;Customers!C476</f>
        <v>Yuki Robinson</v>
      </c>
      <c r="C479" s="1" t="n">
        <f aca="false">COUNTIFS(Orders!$B$2:$B$8001,A479,Orders!$E$2:$E$8001,"Delivered")+COUNTIFS(Orders!$B$2:$B$8001,A479,Orders!$E$2:$E$8001,"Returned")</f>
        <v>15</v>
      </c>
      <c r="D479" s="9" t="n">
        <f aca="false">SUMIFS(Orders!$H$2:$H$8001,Orders!$B$2:$B$8001,A479,Orders!$E$2:$E$8001,"Delivered")+SUMIFS(Orders!$H$2:$H$8001,Orders!$B$2:$B$8001,A479,Orders!$E$2:$E$8001,"Returned")</f>
        <v>122772.48</v>
      </c>
      <c r="E479" s="1" t="str">
        <f aca="false">IFERROR(maxifs(Orders!$C$2:$C$8001,Orders!$B$2:$B$8001,A479),"")</f>
        <v/>
      </c>
      <c r="F479" s="9" t="str">
        <f aca="false">IF(E479="","",MAX(Orders!$C$2:$C$8001)-E479)</f>
        <v/>
      </c>
      <c r="G479" s="1" t="n">
        <f aca="false">IFERROR(CEILING(percentrank.inc($C$5:$C$604,C479)*4,1),1)</f>
        <v>1</v>
      </c>
      <c r="H479" s="1" t="n">
        <f aca="false">IFERROR(CEILING(percentrank.inc($D$5:$D$604,D479)*4,1),1)</f>
        <v>1</v>
      </c>
      <c r="I479" s="1" t="n">
        <f aca="false">IF(F479="",1,IFERROR(5-CEILING(percentrank.inc($F$5:$F$604,F479)*4,1),1))</f>
        <v>1</v>
      </c>
      <c r="J479" s="1" t="str">
        <f aca="false">IF(AND(I479&gt;=3,G479&gt;=3,H479&gt;=3),"Champions",IF(AND(I479&gt;=3,G479&lt;=2),"New / Promising",IF(AND(I479&lt;=2,G479&gt;=3,H479&gt;=3),"At Risk (High Value)",IF(AND(I479&lt;=2,G479&lt;=2),"Lost / Dormant","Regular"))))</f>
        <v>Lost / Dormant</v>
      </c>
    </row>
    <row r="480" customFormat="false" ht="15" hidden="false" customHeight="true" outlineLevel="0" collapsed="false">
      <c r="A480" s="1" t="str">
        <f aca="false">Customers!A477</f>
        <v>CUST00476</v>
      </c>
      <c r="B480" s="1" t="str">
        <f aca="false">Customers!B477&amp;" "&amp;Customers!C477</f>
        <v>Mia Singh</v>
      </c>
      <c r="C480" s="1" t="n">
        <f aca="false">COUNTIFS(Orders!$B$2:$B$8001,A480,Orders!$E$2:$E$8001,"Delivered")+COUNTIFS(Orders!$B$2:$B$8001,A480,Orders!$E$2:$E$8001,"Returned")</f>
        <v>6</v>
      </c>
      <c r="D480" s="9" t="n">
        <f aca="false">SUMIFS(Orders!$H$2:$H$8001,Orders!$B$2:$B$8001,A480,Orders!$E$2:$E$8001,"Delivered")+SUMIFS(Orders!$H$2:$H$8001,Orders!$B$2:$B$8001,A480,Orders!$E$2:$E$8001,"Returned")</f>
        <v>29943.84</v>
      </c>
      <c r="E480" s="1" t="str">
        <f aca="false">IFERROR(maxifs(Orders!$C$2:$C$8001,Orders!$B$2:$B$8001,A480),"")</f>
        <v/>
      </c>
      <c r="F480" s="9" t="str">
        <f aca="false">IF(E480="","",MAX(Orders!$C$2:$C$8001)-E480)</f>
        <v/>
      </c>
      <c r="G480" s="1" t="n">
        <f aca="false">IFERROR(CEILING(percentrank.inc($C$5:$C$604,C480)*4,1),1)</f>
        <v>1</v>
      </c>
      <c r="H480" s="1" t="n">
        <f aca="false">IFERROR(CEILING(percentrank.inc($D$5:$D$604,D480)*4,1),1)</f>
        <v>1</v>
      </c>
      <c r="I480" s="1" t="n">
        <f aca="false">IF(F480="",1,IFERROR(5-CEILING(percentrank.inc($F$5:$F$604,F480)*4,1),1))</f>
        <v>1</v>
      </c>
      <c r="J480" s="1" t="str">
        <f aca="false">IF(AND(I480&gt;=3,G480&gt;=3,H480&gt;=3),"Champions",IF(AND(I480&gt;=3,G480&lt;=2),"New / Promising",IF(AND(I480&lt;=2,G480&gt;=3,H480&gt;=3),"At Risk (High Value)",IF(AND(I480&lt;=2,G480&lt;=2),"Lost / Dormant","Regular"))))</f>
        <v>Lost / Dormant</v>
      </c>
    </row>
    <row r="481" customFormat="false" ht="15" hidden="false" customHeight="true" outlineLevel="0" collapsed="false">
      <c r="A481" s="1" t="str">
        <f aca="false">Customers!A478</f>
        <v>CUST00477</v>
      </c>
      <c r="B481" s="1" t="str">
        <f aca="false">Customers!B478&amp;" "&amp;Customers!C478</f>
        <v>Vihaan Jackson</v>
      </c>
      <c r="C481" s="1" t="n">
        <f aca="false">COUNTIFS(Orders!$B$2:$B$8001,A481,Orders!$E$2:$E$8001,"Delivered")+COUNTIFS(Orders!$B$2:$B$8001,A481,Orders!$E$2:$E$8001,"Returned")</f>
        <v>3</v>
      </c>
      <c r="D481" s="9" t="n">
        <f aca="false">SUMIFS(Orders!$H$2:$H$8001,Orders!$B$2:$B$8001,A481,Orders!$E$2:$E$8001,"Delivered")+SUMIFS(Orders!$H$2:$H$8001,Orders!$B$2:$B$8001,A481,Orders!$E$2:$E$8001,"Returned")</f>
        <v>18033.34</v>
      </c>
      <c r="E481" s="1" t="str">
        <f aca="false">IFERROR(maxifs(Orders!$C$2:$C$8001,Orders!$B$2:$B$8001,A481),"")</f>
        <v/>
      </c>
      <c r="F481" s="9" t="str">
        <f aca="false">IF(E481="","",MAX(Orders!$C$2:$C$8001)-E481)</f>
        <v/>
      </c>
      <c r="G481" s="1" t="n">
        <f aca="false">IFERROR(CEILING(percentrank.inc($C$5:$C$604,C481)*4,1),1)</f>
        <v>1</v>
      </c>
      <c r="H481" s="1" t="n">
        <f aca="false">IFERROR(CEILING(percentrank.inc($D$5:$D$604,D481)*4,1),1)</f>
        <v>1</v>
      </c>
      <c r="I481" s="1" t="n">
        <f aca="false">IF(F481="",1,IFERROR(5-CEILING(percentrank.inc($F$5:$F$604,F481)*4,1),1))</f>
        <v>1</v>
      </c>
      <c r="J481" s="1" t="str">
        <f aca="false">IF(AND(I481&gt;=3,G481&gt;=3,H481&gt;=3),"Champions",IF(AND(I481&gt;=3,G481&lt;=2),"New / Promising",IF(AND(I481&lt;=2,G481&gt;=3,H481&gt;=3),"At Risk (High Value)",IF(AND(I481&lt;=2,G481&lt;=2),"Lost / Dormant","Regular"))))</f>
        <v>Lost / Dormant</v>
      </c>
    </row>
    <row r="482" customFormat="false" ht="15" hidden="false" customHeight="true" outlineLevel="0" collapsed="false">
      <c r="A482" s="1" t="str">
        <f aca="false">Customers!A479</f>
        <v>CUST00478</v>
      </c>
      <c r="B482" s="1" t="str">
        <f aca="false">Customers!B479&amp;" "&amp;Customers!C479</f>
        <v>Joseph Jackson</v>
      </c>
      <c r="C482" s="1" t="n">
        <f aca="false">COUNTIFS(Orders!$B$2:$B$8001,A482,Orders!$E$2:$E$8001,"Delivered")+COUNTIFS(Orders!$B$2:$B$8001,A482,Orders!$E$2:$E$8001,"Returned")</f>
        <v>3</v>
      </c>
      <c r="D482" s="9" t="n">
        <f aca="false">SUMIFS(Orders!$H$2:$H$8001,Orders!$B$2:$B$8001,A482,Orders!$E$2:$E$8001,"Delivered")+SUMIFS(Orders!$H$2:$H$8001,Orders!$B$2:$B$8001,A482,Orders!$E$2:$E$8001,"Returned")</f>
        <v>6477.49</v>
      </c>
      <c r="E482" s="1" t="str">
        <f aca="false">IFERROR(maxifs(Orders!$C$2:$C$8001,Orders!$B$2:$B$8001,A482),"")</f>
        <v/>
      </c>
      <c r="F482" s="9" t="str">
        <f aca="false">IF(E482="","",MAX(Orders!$C$2:$C$8001)-E482)</f>
        <v/>
      </c>
      <c r="G482" s="1" t="n">
        <f aca="false">IFERROR(CEILING(percentrank.inc($C$5:$C$604,C482)*4,1),1)</f>
        <v>1</v>
      </c>
      <c r="H482" s="1" t="n">
        <f aca="false">IFERROR(CEILING(percentrank.inc($D$5:$D$604,D482)*4,1),1)</f>
        <v>1</v>
      </c>
      <c r="I482" s="1" t="n">
        <f aca="false">IF(F482="",1,IFERROR(5-CEILING(percentrank.inc($F$5:$F$604,F482)*4,1),1))</f>
        <v>1</v>
      </c>
      <c r="J482" s="1" t="str">
        <f aca="false">IF(AND(I482&gt;=3,G482&gt;=3,H482&gt;=3),"Champions",IF(AND(I482&gt;=3,G482&lt;=2),"New / Promising",IF(AND(I482&lt;=2,G482&gt;=3,H482&gt;=3),"At Risk (High Value)",IF(AND(I482&lt;=2,G482&lt;=2),"Lost / Dormant","Regular"))))</f>
        <v>Lost / Dormant</v>
      </c>
    </row>
    <row r="483" customFormat="false" ht="15" hidden="false" customHeight="true" outlineLevel="0" collapsed="false">
      <c r="A483" s="1" t="str">
        <f aca="false">Customers!A480</f>
        <v>CUST00479</v>
      </c>
      <c r="B483" s="1" t="str">
        <f aca="false">Customers!B480&amp;" "&amp;Customers!C480</f>
        <v>Camila Brown</v>
      </c>
      <c r="C483" s="1" t="n">
        <f aca="false">COUNTIFS(Orders!$B$2:$B$8001,A483,Orders!$E$2:$E$8001,"Delivered")+COUNTIFS(Orders!$B$2:$B$8001,A483,Orders!$E$2:$E$8001,"Returned")</f>
        <v>15</v>
      </c>
      <c r="D483" s="9" t="n">
        <f aca="false">SUMIFS(Orders!$H$2:$H$8001,Orders!$B$2:$B$8001,A483,Orders!$E$2:$E$8001,"Delivered")+SUMIFS(Orders!$H$2:$H$8001,Orders!$B$2:$B$8001,A483,Orders!$E$2:$E$8001,"Returned")</f>
        <v>70766.97</v>
      </c>
      <c r="E483" s="1" t="str">
        <f aca="false">IFERROR(maxifs(Orders!$C$2:$C$8001,Orders!$B$2:$B$8001,A483),"")</f>
        <v/>
      </c>
      <c r="F483" s="9" t="str">
        <f aca="false">IF(E483="","",MAX(Orders!$C$2:$C$8001)-E483)</f>
        <v/>
      </c>
      <c r="G483" s="1" t="n">
        <f aca="false">IFERROR(CEILING(percentrank.inc($C$5:$C$604,C483)*4,1),1)</f>
        <v>1</v>
      </c>
      <c r="H483" s="1" t="n">
        <f aca="false">IFERROR(CEILING(percentrank.inc($D$5:$D$604,D483)*4,1),1)</f>
        <v>1</v>
      </c>
      <c r="I483" s="1" t="n">
        <f aca="false">IF(F483="",1,IFERROR(5-CEILING(percentrank.inc($F$5:$F$604,F483)*4,1),1))</f>
        <v>1</v>
      </c>
      <c r="J483" s="1" t="str">
        <f aca="false">IF(AND(I483&gt;=3,G483&gt;=3,H483&gt;=3),"Champions",IF(AND(I483&gt;=3,G483&lt;=2),"New / Promising",IF(AND(I483&lt;=2,G483&gt;=3,H483&gt;=3),"At Risk (High Value)",IF(AND(I483&lt;=2,G483&lt;=2),"Lost / Dormant","Regular"))))</f>
        <v>Lost / Dormant</v>
      </c>
    </row>
    <row r="484" customFormat="false" ht="15" hidden="false" customHeight="true" outlineLevel="0" collapsed="false">
      <c r="A484" s="1" t="str">
        <f aca="false">Customers!A481</f>
        <v>CUST00480</v>
      </c>
      <c r="B484" s="1" t="str">
        <f aca="false">Customers!B481&amp;" "&amp;Customers!C481</f>
        <v>Noah Singh</v>
      </c>
      <c r="C484" s="1" t="n">
        <f aca="false">COUNTIFS(Orders!$B$2:$B$8001,A484,Orders!$E$2:$E$8001,"Delivered")+COUNTIFS(Orders!$B$2:$B$8001,A484,Orders!$E$2:$E$8001,"Returned")</f>
        <v>10</v>
      </c>
      <c r="D484" s="9" t="n">
        <f aca="false">SUMIFS(Orders!$H$2:$H$8001,Orders!$B$2:$B$8001,A484,Orders!$E$2:$E$8001,"Delivered")+SUMIFS(Orders!$H$2:$H$8001,Orders!$B$2:$B$8001,A484,Orders!$E$2:$E$8001,"Returned")</f>
        <v>72091.07</v>
      </c>
      <c r="E484" s="1" t="str">
        <f aca="false">IFERROR(maxifs(Orders!$C$2:$C$8001,Orders!$B$2:$B$8001,A484),"")</f>
        <v/>
      </c>
      <c r="F484" s="9" t="str">
        <f aca="false">IF(E484="","",MAX(Orders!$C$2:$C$8001)-E484)</f>
        <v/>
      </c>
      <c r="G484" s="1" t="n">
        <f aca="false">IFERROR(CEILING(percentrank.inc($C$5:$C$604,C484)*4,1),1)</f>
        <v>1</v>
      </c>
      <c r="H484" s="1" t="n">
        <f aca="false">IFERROR(CEILING(percentrank.inc($D$5:$D$604,D484)*4,1),1)</f>
        <v>1</v>
      </c>
      <c r="I484" s="1" t="n">
        <f aca="false">IF(F484="",1,IFERROR(5-CEILING(percentrank.inc($F$5:$F$604,F484)*4,1),1))</f>
        <v>1</v>
      </c>
      <c r="J484" s="1" t="str">
        <f aca="false">IF(AND(I484&gt;=3,G484&gt;=3,H484&gt;=3),"Champions",IF(AND(I484&gt;=3,G484&lt;=2),"New / Promising",IF(AND(I484&lt;=2,G484&gt;=3,H484&gt;=3),"At Risk (High Value)",IF(AND(I484&lt;=2,G484&lt;=2),"Lost / Dormant","Regular"))))</f>
        <v>Lost / Dormant</v>
      </c>
    </row>
    <row r="485" customFormat="false" ht="15" hidden="false" customHeight="true" outlineLevel="0" collapsed="false">
      <c r="A485" s="1" t="str">
        <f aca="false">Customers!A482</f>
        <v>CUST00481</v>
      </c>
      <c r="B485" s="1" t="str">
        <f aca="false">Customers!B482&amp;" "&amp;Customers!C482</f>
        <v>Sai Lee</v>
      </c>
      <c r="C485" s="1" t="n">
        <f aca="false">COUNTIFS(Orders!$B$2:$B$8001,A485,Orders!$E$2:$E$8001,"Delivered")+COUNTIFS(Orders!$B$2:$B$8001,A485,Orders!$E$2:$E$8001,"Returned")</f>
        <v>2</v>
      </c>
      <c r="D485" s="9" t="n">
        <f aca="false">SUMIFS(Orders!$H$2:$H$8001,Orders!$B$2:$B$8001,A485,Orders!$E$2:$E$8001,"Delivered")+SUMIFS(Orders!$H$2:$H$8001,Orders!$B$2:$B$8001,A485,Orders!$E$2:$E$8001,"Returned")</f>
        <v>14661.26</v>
      </c>
      <c r="E485" s="1" t="str">
        <f aca="false">IFERROR(maxifs(Orders!$C$2:$C$8001,Orders!$B$2:$B$8001,A485),"")</f>
        <v/>
      </c>
      <c r="F485" s="9" t="str">
        <f aca="false">IF(E485="","",MAX(Orders!$C$2:$C$8001)-E485)</f>
        <v/>
      </c>
      <c r="G485" s="1" t="n">
        <f aca="false">IFERROR(CEILING(percentrank.inc($C$5:$C$604,C485)*4,1),1)</f>
        <v>1</v>
      </c>
      <c r="H485" s="1" t="n">
        <f aca="false">IFERROR(CEILING(percentrank.inc($D$5:$D$604,D485)*4,1),1)</f>
        <v>1</v>
      </c>
      <c r="I485" s="1" t="n">
        <f aca="false">IF(F485="",1,IFERROR(5-CEILING(percentrank.inc($F$5:$F$604,F485)*4,1),1))</f>
        <v>1</v>
      </c>
      <c r="J485" s="1" t="str">
        <f aca="false">IF(AND(I485&gt;=3,G485&gt;=3,H485&gt;=3),"Champions",IF(AND(I485&gt;=3,G485&lt;=2),"New / Promising",IF(AND(I485&lt;=2,G485&gt;=3,H485&gt;=3),"At Risk (High Value)",IF(AND(I485&lt;=2,G485&lt;=2),"Lost / Dormant","Regular"))))</f>
        <v>Lost / Dormant</v>
      </c>
    </row>
    <row r="486" customFormat="false" ht="15" hidden="false" customHeight="true" outlineLevel="0" collapsed="false">
      <c r="A486" s="1" t="str">
        <f aca="false">Customers!A483</f>
        <v>CUST00482</v>
      </c>
      <c r="B486" s="1" t="str">
        <f aca="false">Customers!B483&amp;" "&amp;Customers!C483</f>
        <v>Sophia Johnson</v>
      </c>
      <c r="C486" s="1" t="n">
        <f aca="false">COUNTIFS(Orders!$B$2:$B$8001,A486,Orders!$E$2:$E$8001,"Delivered")+COUNTIFS(Orders!$B$2:$B$8001,A486,Orders!$E$2:$E$8001,"Returned")</f>
        <v>3</v>
      </c>
      <c r="D486" s="9" t="n">
        <f aca="false">SUMIFS(Orders!$H$2:$H$8001,Orders!$B$2:$B$8001,A486,Orders!$E$2:$E$8001,"Delivered")+SUMIFS(Orders!$H$2:$H$8001,Orders!$B$2:$B$8001,A486,Orders!$E$2:$E$8001,"Returned")</f>
        <v>19494.66</v>
      </c>
      <c r="E486" s="1" t="str">
        <f aca="false">IFERROR(maxifs(Orders!$C$2:$C$8001,Orders!$B$2:$B$8001,A486),"")</f>
        <v/>
      </c>
      <c r="F486" s="9" t="str">
        <f aca="false">IF(E486="","",MAX(Orders!$C$2:$C$8001)-E486)</f>
        <v/>
      </c>
      <c r="G486" s="1" t="n">
        <f aca="false">IFERROR(CEILING(percentrank.inc($C$5:$C$604,C486)*4,1),1)</f>
        <v>1</v>
      </c>
      <c r="H486" s="1" t="n">
        <f aca="false">IFERROR(CEILING(percentrank.inc($D$5:$D$604,D486)*4,1),1)</f>
        <v>1</v>
      </c>
      <c r="I486" s="1" t="n">
        <f aca="false">IF(F486="",1,IFERROR(5-CEILING(percentrank.inc($F$5:$F$604,F486)*4,1),1))</f>
        <v>1</v>
      </c>
      <c r="J486" s="1" t="str">
        <f aca="false">IF(AND(I486&gt;=3,G486&gt;=3,H486&gt;=3),"Champions",IF(AND(I486&gt;=3,G486&lt;=2),"New / Promising",IF(AND(I486&lt;=2,G486&gt;=3,H486&gt;=3),"At Risk (High Value)",IF(AND(I486&lt;=2,G486&lt;=2),"Lost / Dormant","Regular"))))</f>
        <v>Lost / Dormant</v>
      </c>
    </row>
    <row r="487" customFormat="false" ht="15" hidden="false" customHeight="true" outlineLevel="0" collapsed="false">
      <c r="A487" s="1" t="str">
        <f aca="false">Customers!A484</f>
        <v>CUST00483</v>
      </c>
      <c r="B487" s="1" t="str">
        <f aca="false">Customers!B484&amp;" "&amp;Customers!C484</f>
        <v>Linda Taylor</v>
      </c>
      <c r="C487" s="1" t="n">
        <f aca="false">COUNTIFS(Orders!$B$2:$B$8001,A487,Orders!$E$2:$E$8001,"Delivered")+COUNTIFS(Orders!$B$2:$B$8001,A487,Orders!$E$2:$E$8001,"Returned")</f>
        <v>3</v>
      </c>
      <c r="D487" s="9" t="n">
        <f aca="false">SUMIFS(Orders!$H$2:$H$8001,Orders!$B$2:$B$8001,A487,Orders!$E$2:$E$8001,"Delivered")+SUMIFS(Orders!$H$2:$H$8001,Orders!$B$2:$B$8001,A487,Orders!$E$2:$E$8001,"Returned")</f>
        <v>9017.26</v>
      </c>
      <c r="E487" s="1" t="str">
        <f aca="false">IFERROR(maxifs(Orders!$C$2:$C$8001,Orders!$B$2:$B$8001,A487),"")</f>
        <v/>
      </c>
      <c r="F487" s="9" t="str">
        <f aca="false">IF(E487="","",MAX(Orders!$C$2:$C$8001)-E487)</f>
        <v/>
      </c>
      <c r="G487" s="1" t="n">
        <f aca="false">IFERROR(CEILING(percentrank.inc($C$5:$C$604,C487)*4,1),1)</f>
        <v>1</v>
      </c>
      <c r="H487" s="1" t="n">
        <f aca="false">IFERROR(CEILING(percentrank.inc($D$5:$D$604,D487)*4,1),1)</f>
        <v>1</v>
      </c>
      <c r="I487" s="1" t="n">
        <f aca="false">IF(F487="",1,IFERROR(5-CEILING(percentrank.inc($F$5:$F$604,F487)*4,1),1))</f>
        <v>1</v>
      </c>
      <c r="J487" s="1" t="str">
        <f aca="false">IF(AND(I487&gt;=3,G487&gt;=3,H487&gt;=3),"Champions",IF(AND(I487&gt;=3,G487&lt;=2),"New / Promising",IF(AND(I487&lt;=2,G487&gt;=3,H487&gt;=3),"At Risk (High Value)",IF(AND(I487&lt;=2,G487&lt;=2),"Lost / Dormant","Regular"))))</f>
        <v>Lost / Dormant</v>
      </c>
    </row>
    <row r="488" customFormat="false" ht="15" hidden="false" customHeight="true" outlineLevel="0" collapsed="false">
      <c r="A488" s="1" t="str">
        <f aca="false">Customers!A485</f>
        <v>CUST00484</v>
      </c>
      <c r="B488" s="1" t="str">
        <f aca="false">Customers!B485&amp;" "&amp;Customers!C485</f>
        <v>Sofia Davis</v>
      </c>
      <c r="C488" s="1" t="n">
        <f aca="false">COUNTIFS(Orders!$B$2:$B$8001,A488,Orders!$E$2:$E$8001,"Delivered")+COUNTIFS(Orders!$B$2:$B$8001,A488,Orders!$E$2:$E$8001,"Returned")</f>
        <v>10</v>
      </c>
      <c r="D488" s="9" t="n">
        <f aca="false">SUMIFS(Orders!$H$2:$H$8001,Orders!$B$2:$B$8001,A488,Orders!$E$2:$E$8001,"Delivered")+SUMIFS(Orders!$H$2:$H$8001,Orders!$B$2:$B$8001,A488,Orders!$E$2:$E$8001,"Returned")</f>
        <v>29970.08</v>
      </c>
      <c r="E488" s="1" t="str">
        <f aca="false">IFERROR(maxifs(Orders!$C$2:$C$8001,Orders!$B$2:$B$8001,A488),"")</f>
        <v/>
      </c>
      <c r="F488" s="9" t="str">
        <f aca="false">IF(E488="","",MAX(Orders!$C$2:$C$8001)-E488)</f>
        <v/>
      </c>
      <c r="G488" s="1" t="n">
        <f aca="false">IFERROR(CEILING(percentrank.inc($C$5:$C$604,C488)*4,1),1)</f>
        <v>1</v>
      </c>
      <c r="H488" s="1" t="n">
        <f aca="false">IFERROR(CEILING(percentrank.inc($D$5:$D$604,D488)*4,1),1)</f>
        <v>1</v>
      </c>
      <c r="I488" s="1" t="n">
        <f aca="false">IF(F488="",1,IFERROR(5-CEILING(percentrank.inc($F$5:$F$604,F488)*4,1),1))</f>
        <v>1</v>
      </c>
      <c r="J488" s="1" t="str">
        <f aca="false">IF(AND(I488&gt;=3,G488&gt;=3,H488&gt;=3),"Champions",IF(AND(I488&gt;=3,G488&lt;=2),"New / Promising",IF(AND(I488&lt;=2,G488&gt;=3,H488&gt;=3),"At Risk (High Value)",IF(AND(I488&lt;=2,G488&lt;=2),"Lost / Dormant","Regular"))))</f>
        <v>Lost / Dormant</v>
      </c>
    </row>
    <row r="489" customFormat="false" ht="15" hidden="false" customHeight="true" outlineLevel="0" collapsed="false">
      <c r="A489" s="1" t="str">
        <f aca="false">Customers!A486</f>
        <v>CUST00485</v>
      </c>
      <c r="B489" s="1" t="str">
        <f aca="false">Customers!B486&amp;" "&amp;Customers!C486</f>
        <v>Joseph Davis</v>
      </c>
      <c r="C489" s="1" t="n">
        <f aca="false">COUNTIFS(Orders!$B$2:$B$8001,A489,Orders!$E$2:$E$8001,"Delivered")+COUNTIFS(Orders!$B$2:$B$8001,A489,Orders!$E$2:$E$8001,"Returned")</f>
        <v>6</v>
      </c>
      <c r="D489" s="9" t="n">
        <f aca="false">SUMIFS(Orders!$H$2:$H$8001,Orders!$B$2:$B$8001,A489,Orders!$E$2:$E$8001,"Delivered")+SUMIFS(Orders!$H$2:$H$8001,Orders!$B$2:$B$8001,A489,Orders!$E$2:$E$8001,"Returned")</f>
        <v>67177.02</v>
      </c>
      <c r="E489" s="1" t="str">
        <f aca="false">IFERROR(maxifs(Orders!$C$2:$C$8001,Orders!$B$2:$B$8001,A489),"")</f>
        <v/>
      </c>
      <c r="F489" s="9" t="str">
        <f aca="false">IF(E489="","",MAX(Orders!$C$2:$C$8001)-E489)</f>
        <v/>
      </c>
      <c r="G489" s="1" t="n">
        <f aca="false">IFERROR(CEILING(percentrank.inc($C$5:$C$604,C489)*4,1),1)</f>
        <v>1</v>
      </c>
      <c r="H489" s="1" t="n">
        <f aca="false">IFERROR(CEILING(percentrank.inc($D$5:$D$604,D489)*4,1),1)</f>
        <v>1</v>
      </c>
      <c r="I489" s="1" t="n">
        <f aca="false">IF(F489="",1,IFERROR(5-CEILING(percentrank.inc($F$5:$F$604,F489)*4,1),1))</f>
        <v>1</v>
      </c>
      <c r="J489" s="1" t="str">
        <f aca="false">IF(AND(I489&gt;=3,G489&gt;=3,H489&gt;=3),"Champions",IF(AND(I489&gt;=3,G489&lt;=2),"New / Promising",IF(AND(I489&lt;=2,G489&gt;=3,H489&gt;=3),"At Risk (High Value)",IF(AND(I489&lt;=2,G489&lt;=2),"Lost / Dormant","Regular"))))</f>
        <v>Lost / Dormant</v>
      </c>
    </row>
    <row r="490" customFormat="false" ht="15" hidden="false" customHeight="true" outlineLevel="0" collapsed="false">
      <c r="A490" s="1" t="str">
        <f aca="false">Customers!A487</f>
        <v>CUST00486</v>
      </c>
      <c r="B490" s="1" t="str">
        <f aca="false">Customers!B487&amp;" "&amp;Customers!C487</f>
        <v>Linda Thompson</v>
      </c>
      <c r="C490" s="1" t="n">
        <f aca="false">COUNTIFS(Orders!$B$2:$B$8001,A490,Orders!$E$2:$E$8001,"Delivered")+COUNTIFS(Orders!$B$2:$B$8001,A490,Orders!$E$2:$E$8001,"Returned")</f>
        <v>13</v>
      </c>
      <c r="D490" s="9" t="n">
        <f aca="false">SUMIFS(Orders!$H$2:$H$8001,Orders!$B$2:$B$8001,A490,Orders!$E$2:$E$8001,"Delivered")+SUMIFS(Orders!$H$2:$H$8001,Orders!$B$2:$B$8001,A490,Orders!$E$2:$E$8001,"Returned")</f>
        <v>68982.54</v>
      </c>
      <c r="E490" s="1" t="str">
        <f aca="false">IFERROR(maxifs(Orders!$C$2:$C$8001,Orders!$B$2:$B$8001,A490),"")</f>
        <v/>
      </c>
      <c r="F490" s="9" t="str">
        <f aca="false">IF(E490="","",MAX(Orders!$C$2:$C$8001)-E490)</f>
        <v/>
      </c>
      <c r="G490" s="1" t="n">
        <f aca="false">IFERROR(CEILING(percentrank.inc($C$5:$C$604,C490)*4,1),1)</f>
        <v>1</v>
      </c>
      <c r="H490" s="1" t="n">
        <f aca="false">IFERROR(CEILING(percentrank.inc($D$5:$D$604,D490)*4,1),1)</f>
        <v>1</v>
      </c>
      <c r="I490" s="1" t="n">
        <f aca="false">IF(F490="",1,IFERROR(5-CEILING(percentrank.inc($F$5:$F$604,F490)*4,1),1))</f>
        <v>1</v>
      </c>
      <c r="J490" s="1" t="str">
        <f aca="false">IF(AND(I490&gt;=3,G490&gt;=3,H490&gt;=3),"Champions",IF(AND(I490&gt;=3,G490&lt;=2),"New / Promising",IF(AND(I490&lt;=2,G490&gt;=3,H490&gt;=3),"At Risk (High Value)",IF(AND(I490&lt;=2,G490&lt;=2),"Lost / Dormant","Regular"))))</f>
        <v>Lost / Dormant</v>
      </c>
    </row>
    <row r="491" customFormat="false" ht="15" hidden="false" customHeight="true" outlineLevel="0" collapsed="false">
      <c r="A491" s="1" t="str">
        <f aca="false">Customers!A488</f>
        <v>CUST00487</v>
      </c>
      <c r="B491" s="1" t="str">
        <f aca="false">Customers!B488&amp;" "&amp;Customers!C488</f>
        <v>Ananya Miller</v>
      </c>
      <c r="C491" s="1" t="n">
        <f aca="false">COUNTIFS(Orders!$B$2:$B$8001,A491,Orders!$E$2:$E$8001,"Delivered")+COUNTIFS(Orders!$B$2:$B$8001,A491,Orders!$E$2:$E$8001,"Returned")</f>
        <v>2</v>
      </c>
      <c r="D491" s="9" t="n">
        <f aca="false">SUMIFS(Orders!$H$2:$H$8001,Orders!$B$2:$B$8001,A491,Orders!$E$2:$E$8001,"Delivered")+SUMIFS(Orders!$H$2:$H$8001,Orders!$B$2:$B$8001,A491,Orders!$E$2:$E$8001,"Returned")</f>
        <v>9460.72</v>
      </c>
      <c r="E491" s="1" t="str">
        <f aca="false">IFERROR(maxifs(Orders!$C$2:$C$8001,Orders!$B$2:$B$8001,A491),"")</f>
        <v/>
      </c>
      <c r="F491" s="9" t="str">
        <f aca="false">IF(E491="","",MAX(Orders!$C$2:$C$8001)-E491)</f>
        <v/>
      </c>
      <c r="G491" s="1" t="n">
        <f aca="false">IFERROR(CEILING(percentrank.inc($C$5:$C$604,C491)*4,1),1)</f>
        <v>1</v>
      </c>
      <c r="H491" s="1" t="n">
        <f aca="false">IFERROR(CEILING(percentrank.inc($D$5:$D$604,D491)*4,1),1)</f>
        <v>1</v>
      </c>
      <c r="I491" s="1" t="n">
        <f aca="false">IF(F491="",1,IFERROR(5-CEILING(percentrank.inc($F$5:$F$604,F491)*4,1),1))</f>
        <v>1</v>
      </c>
      <c r="J491" s="1" t="str">
        <f aca="false">IF(AND(I491&gt;=3,G491&gt;=3,H491&gt;=3),"Champions",IF(AND(I491&gt;=3,G491&lt;=2),"New / Promising",IF(AND(I491&lt;=2,G491&gt;=3,H491&gt;=3),"At Risk (High Value)",IF(AND(I491&lt;=2,G491&lt;=2),"Lost / Dormant","Regular"))))</f>
        <v>Lost / Dormant</v>
      </c>
    </row>
    <row r="492" customFormat="false" ht="15" hidden="false" customHeight="true" outlineLevel="0" collapsed="false">
      <c r="A492" s="1" t="str">
        <f aca="false">Customers!A489</f>
        <v>CUST00488</v>
      </c>
      <c r="B492" s="1" t="str">
        <f aca="false">Customers!B489&amp;" "&amp;Customers!C489</f>
        <v>Kiara Sanchez</v>
      </c>
      <c r="C492" s="1" t="n">
        <f aca="false">COUNTIFS(Orders!$B$2:$B$8001,A492,Orders!$E$2:$E$8001,"Delivered")+COUNTIFS(Orders!$B$2:$B$8001,A492,Orders!$E$2:$E$8001,"Returned")</f>
        <v>11</v>
      </c>
      <c r="D492" s="9" t="n">
        <f aca="false">SUMIFS(Orders!$H$2:$H$8001,Orders!$B$2:$B$8001,A492,Orders!$E$2:$E$8001,"Delivered")+SUMIFS(Orders!$H$2:$H$8001,Orders!$B$2:$B$8001,A492,Orders!$E$2:$E$8001,"Returned")</f>
        <v>42526.57</v>
      </c>
      <c r="E492" s="1" t="str">
        <f aca="false">IFERROR(maxifs(Orders!$C$2:$C$8001,Orders!$B$2:$B$8001,A492),"")</f>
        <v/>
      </c>
      <c r="F492" s="9" t="str">
        <f aca="false">IF(E492="","",MAX(Orders!$C$2:$C$8001)-E492)</f>
        <v/>
      </c>
      <c r="G492" s="1" t="n">
        <f aca="false">IFERROR(CEILING(percentrank.inc($C$5:$C$604,C492)*4,1),1)</f>
        <v>1</v>
      </c>
      <c r="H492" s="1" t="n">
        <f aca="false">IFERROR(CEILING(percentrank.inc($D$5:$D$604,D492)*4,1),1)</f>
        <v>1</v>
      </c>
      <c r="I492" s="1" t="n">
        <f aca="false">IF(F492="",1,IFERROR(5-CEILING(percentrank.inc($F$5:$F$604,F492)*4,1),1))</f>
        <v>1</v>
      </c>
      <c r="J492" s="1" t="str">
        <f aca="false">IF(AND(I492&gt;=3,G492&gt;=3,H492&gt;=3),"Champions",IF(AND(I492&gt;=3,G492&lt;=2),"New / Promising",IF(AND(I492&lt;=2,G492&gt;=3,H492&gt;=3),"At Risk (High Value)",IF(AND(I492&lt;=2,G492&lt;=2),"Lost / Dormant","Regular"))))</f>
        <v>Lost / Dormant</v>
      </c>
    </row>
    <row r="493" customFormat="false" ht="15" hidden="false" customHeight="true" outlineLevel="0" collapsed="false">
      <c r="A493" s="1" t="str">
        <f aca="false">Customers!A490</f>
        <v>CUST00489</v>
      </c>
      <c r="B493" s="1" t="str">
        <f aca="false">Customers!B490&amp;" "&amp;Customers!C490</f>
        <v>Jennifer Thomas</v>
      </c>
      <c r="C493" s="1" t="n">
        <f aca="false">COUNTIFS(Orders!$B$2:$B$8001,A493,Orders!$E$2:$E$8001,"Delivered")+COUNTIFS(Orders!$B$2:$B$8001,A493,Orders!$E$2:$E$8001,"Returned")</f>
        <v>2</v>
      </c>
      <c r="D493" s="9" t="n">
        <f aca="false">SUMIFS(Orders!$H$2:$H$8001,Orders!$B$2:$B$8001,A493,Orders!$E$2:$E$8001,"Delivered")+SUMIFS(Orders!$H$2:$H$8001,Orders!$B$2:$B$8001,A493,Orders!$E$2:$E$8001,"Returned")</f>
        <v>8093.14</v>
      </c>
      <c r="E493" s="1" t="str">
        <f aca="false">IFERROR(maxifs(Orders!$C$2:$C$8001,Orders!$B$2:$B$8001,A493),"")</f>
        <v/>
      </c>
      <c r="F493" s="9" t="str">
        <f aca="false">IF(E493="","",MAX(Orders!$C$2:$C$8001)-E493)</f>
        <v/>
      </c>
      <c r="G493" s="1" t="n">
        <f aca="false">IFERROR(CEILING(percentrank.inc($C$5:$C$604,C493)*4,1),1)</f>
        <v>1</v>
      </c>
      <c r="H493" s="1" t="n">
        <f aca="false">IFERROR(CEILING(percentrank.inc($D$5:$D$604,D493)*4,1),1)</f>
        <v>1</v>
      </c>
      <c r="I493" s="1" t="n">
        <f aca="false">IF(F493="",1,IFERROR(5-CEILING(percentrank.inc($F$5:$F$604,F493)*4,1),1))</f>
        <v>1</v>
      </c>
      <c r="J493" s="1" t="str">
        <f aca="false">IF(AND(I493&gt;=3,G493&gt;=3,H493&gt;=3),"Champions",IF(AND(I493&gt;=3,G493&lt;=2),"New / Promising",IF(AND(I493&lt;=2,G493&gt;=3,H493&gt;=3),"At Risk (High Value)",IF(AND(I493&lt;=2,G493&lt;=2),"Lost / Dormant","Regular"))))</f>
        <v>Lost / Dormant</v>
      </c>
    </row>
    <row r="494" customFormat="false" ht="15" hidden="false" customHeight="true" outlineLevel="0" collapsed="false">
      <c r="A494" s="1" t="str">
        <f aca="false">Customers!A491</f>
        <v>CUST00490</v>
      </c>
      <c r="B494" s="1" t="str">
        <f aca="false">Customers!B491&amp;" "&amp;Customers!C491</f>
        <v>Camila Martin</v>
      </c>
      <c r="C494" s="1" t="n">
        <f aca="false">COUNTIFS(Orders!$B$2:$B$8001,A494,Orders!$E$2:$E$8001,"Delivered")+COUNTIFS(Orders!$B$2:$B$8001,A494,Orders!$E$2:$E$8001,"Returned")</f>
        <v>2</v>
      </c>
      <c r="D494" s="9" t="n">
        <f aca="false">SUMIFS(Orders!$H$2:$H$8001,Orders!$B$2:$B$8001,A494,Orders!$E$2:$E$8001,"Delivered")+SUMIFS(Orders!$H$2:$H$8001,Orders!$B$2:$B$8001,A494,Orders!$E$2:$E$8001,"Returned")</f>
        <v>21716.2</v>
      </c>
      <c r="E494" s="1" t="str">
        <f aca="false">IFERROR(maxifs(Orders!$C$2:$C$8001,Orders!$B$2:$B$8001,A494),"")</f>
        <v/>
      </c>
      <c r="F494" s="9" t="str">
        <f aca="false">IF(E494="","",MAX(Orders!$C$2:$C$8001)-E494)</f>
        <v/>
      </c>
      <c r="G494" s="1" t="n">
        <f aca="false">IFERROR(CEILING(percentrank.inc($C$5:$C$604,C494)*4,1),1)</f>
        <v>1</v>
      </c>
      <c r="H494" s="1" t="n">
        <f aca="false">IFERROR(CEILING(percentrank.inc($D$5:$D$604,D494)*4,1),1)</f>
        <v>1</v>
      </c>
      <c r="I494" s="1" t="n">
        <f aca="false">IF(F494="",1,IFERROR(5-CEILING(percentrank.inc($F$5:$F$604,F494)*4,1),1))</f>
        <v>1</v>
      </c>
      <c r="J494" s="1" t="str">
        <f aca="false">IF(AND(I494&gt;=3,G494&gt;=3,H494&gt;=3),"Champions",IF(AND(I494&gt;=3,G494&lt;=2),"New / Promising",IF(AND(I494&lt;=2,G494&gt;=3,H494&gt;=3),"At Risk (High Value)",IF(AND(I494&lt;=2,G494&lt;=2),"Lost / Dormant","Regular"))))</f>
        <v>Lost / Dormant</v>
      </c>
    </row>
    <row r="495" customFormat="false" ht="15" hidden="false" customHeight="true" outlineLevel="0" collapsed="false">
      <c r="A495" s="1" t="str">
        <f aca="false">Customers!A492</f>
        <v>CUST00491</v>
      </c>
      <c r="B495" s="1" t="str">
        <f aca="false">Customers!B492&amp;" "&amp;Customers!C492</f>
        <v>Li Singh</v>
      </c>
      <c r="C495" s="1" t="n">
        <f aca="false">COUNTIFS(Orders!$B$2:$B$8001,A495,Orders!$E$2:$E$8001,"Delivered")+COUNTIFS(Orders!$B$2:$B$8001,A495,Orders!$E$2:$E$8001,"Returned")</f>
        <v>6</v>
      </c>
      <c r="D495" s="9" t="n">
        <f aca="false">SUMIFS(Orders!$H$2:$H$8001,Orders!$B$2:$B$8001,A495,Orders!$E$2:$E$8001,"Delivered")+SUMIFS(Orders!$H$2:$H$8001,Orders!$B$2:$B$8001,A495,Orders!$E$2:$E$8001,"Returned")</f>
        <v>58279.47</v>
      </c>
      <c r="E495" s="1" t="str">
        <f aca="false">IFERROR(maxifs(Orders!$C$2:$C$8001,Orders!$B$2:$B$8001,A495),"")</f>
        <v/>
      </c>
      <c r="F495" s="9" t="str">
        <f aca="false">IF(E495="","",MAX(Orders!$C$2:$C$8001)-E495)</f>
        <v/>
      </c>
      <c r="G495" s="1" t="n">
        <f aca="false">IFERROR(CEILING(percentrank.inc($C$5:$C$604,C495)*4,1),1)</f>
        <v>1</v>
      </c>
      <c r="H495" s="1" t="n">
        <f aca="false">IFERROR(CEILING(percentrank.inc($D$5:$D$604,D495)*4,1),1)</f>
        <v>1</v>
      </c>
      <c r="I495" s="1" t="n">
        <f aca="false">IF(F495="",1,IFERROR(5-CEILING(percentrank.inc($F$5:$F$604,F495)*4,1),1))</f>
        <v>1</v>
      </c>
      <c r="J495" s="1" t="str">
        <f aca="false">IF(AND(I495&gt;=3,G495&gt;=3,H495&gt;=3),"Champions",IF(AND(I495&gt;=3,G495&lt;=2),"New / Promising",IF(AND(I495&lt;=2,G495&gt;=3,H495&gt;=3),"At Risk (High Value)",IF(AND(I495&lt;=2,G495&lt;=2),"Lost / Dormant","Regular"))))</f>
        <v>Lost / Dormant</v>
      </c>
    </row>
    <row r="496" customFormat="false" ht="15" hidden="false" customHeight="true" outlineLevel="0" collapsed="false">
      <c r="A496" s="1" t="str">
        <f aca="false">Customers!A493</f>
        <v>CUST00492</v>
      </c>
      <c r="B496" s="1" t="str">
        <f aca="false">Customers!B493&amp;" "&amp;Customers!C493</f>
        <v>Diya Jones</v>
      </c>
      <c r="C496" s="1" t="n">
        <f aca="false">COUNTIFS(Orders!$B$2:$B$8001,A496,Orders!$E$2:$E$8001,"Delivered")+COUNTIFS(Orders!$B$2:$B$8001,A496,Orders!$E$2:$E$8001,"Returned")</f>
        <v>6</v>
      </c>
      <c r="D496" s="9" t="n">
        <f aca="false">SUMIFS(Orders!$H$2:$H$8001,Orders!$B$2:$B$8001,A496,Orders!$E$2:$E$8001,"Delivered")+SUMIFS(Orders!$H$2:$H$8001,Orders!$B$2:$B$8001,A496,Orders!$E$2:$E$8001,"Returned")</f>
        <v>33595.85</v>
      </c>
      <c r="E496" s="1" t="str">
        <f aca="false">IFERROR(maxifs(Orders!$C$2:$C$8001,Orders!$B$2:$B$8001,A496),"")</f>
        <v/>
      </c>
      <c r="F496" s="9" t="str">
        <f aca="false">IF(E496="","",MAX(Orders!$C$2:$C$8001)-E496)</f>
        <v/>
      </c>
      <c r="G496" s="1" t="n">
        <f aca="false">IFERROR(CEILING(percentrank.inc($C$5:$C$604,C496)*4,1),1)</f>
        <v>1</v>
      </c>
      <c r="H496" s="1" t="n">
        <f aca="false">IFERROR(CEILING(percentrank.inc($D$5:$D$604,D496)*4,1),1)</f>
        <v>1</v>
      </c>
      <c r="I496" s="1" t="n">
        <f aca="false">IF(F496="",1,IFERROR(5-CEILING(percentrank.inc($F$5:$F$604,F496)*4,1),1))</f>
        <v>1</v>
      </c>
      <c r="J496" s="1" t="str">
        <f aca="false">IF(AND(I496&gt;=3,G496&gt;=3,H496&gt;=3),"Champions",IF(AND(I496&gt;=3,G496&lt;=2),"New / Promising",IF(AND(I496&lt;=2,G496&gt;=3,H496&gt;=3),"At Risk (High Value)",IF(AND(I496&lt;=2,G496&lt;=2),"Lost / Dormant","Regular"))))</f>
        <v>Lost / Dormant</v>
      </c>
    </row>
    <row r="497" customFormat="false" ht="15" hidden="false" customHeight="true" outlineLevel="0" collapsed="false">
      <c r="A497" s="1" t="str">
        <f aca="false">Customers!A494</f>
        <v>CUST00493</v>
      </c>
      <c r="B497" s="1" t="str">
        <f aca="false">Customers!B494&amp;" "&amp;Customers!C494</f>
        <v>Sofia Rodriguez</v>
      </c>
      <c r="C497" s="1" t="n">
        <f aca="false">COUNTIFS(Orders!$B$2:$B$8001,A497,Orders!$E$2:$E$8001,"Delivered")+COUNTIFS(Orders!$B$2:$B$8001,A497,Orders!$E$2:$E$8001,"Returned")</f>
        <v>10</v>
      </c>
      <c r="D497" s="9" t="n">
        <f aca="false">SUMIFS(Orders!$H$2:$H$8001,Orders!$B$2:$B$8001,A497,Orders!$E$2:$E$8001,"Delivered")+SUMIFS(Orders!$H$2:$H$8001,Orders!$B$2:$B$8001,A497,Orders!$E$2:$E$8001,"Returned")</f>
        <v>39226.38</v>
      </c>
      <c r="E497" s="1" t="str">
        <f aca="false">IFERROR(maxifs(Orders!$C$2:$C$8001,Orders!$B$2:$B$8001,A497),"")</f>
        <v/>
      </c>
      <c r="F497" s="9" t="str">
        <f aca="false">IF(E497="","",MAX(Orders!$C$2:$C$8001)-E497)</f>
        <v/>
      </c>
      <c r="G497" s="1" t="n">
        <f aca="false">IFERROR(CEILING(percentrank.inc($C$5:$C$604,C497)*4,1),1)</f>
        <v>1</v>
      </c>
      <c r="H497" s="1" t="n">
        <f aca="false">IFERROR(CEILING(percentrank.inc($D$5:$D$604,D497)*4,1),1)</f>
        <v>1</v>
      </c>
      <c r="I497" s="1" t="n">
        <f aca="false">IF(F497="",1,IFERROR(5-CEILING(percentrank.inc($F$5:$F$604,F497)*4,1),1))</f>
        <v>1</v>
      </c>
      <c r="J497" s="1" t="str">
        <f aca="false">IF(AND(I497&gt;=3,G497&gt;=3,H497&gt;=3),"Champions",IF(AND(I497&gt;=3,G497&lt;=2),"New / Promising",IF(AND(I497&lt;=2,G497&gt;=3,H497&gt;=3),"At Risk (High Value)",IF(AND(I497&lt;=2,G497&lt;=2),"Lost / Dormant","Regular"))))</f>
        <v>Lost / Dormant</v>
      </c>
    </row>
    <row r="498" customFormat="false" ht="15" hidden="false" customHeight="true" outlineLevel="0" collapsed="false">
      <c r="A498" s="1" t="str">
        <f aca="false">Customers!A495</f>
        <v>CUST00494</v>
      </c>
      <c r="B498" s="1" t="str">
        <f aca="false">Customers!B495&amp;" "&amp;Customers!C495</f>
        <v>Michael Williams</v>
      </c>
      <c r="C498" s="1" t="n">
        <f aca="false">COUNTIFS(Orders!$B$2:$B$8001,A498,Orders!$E$2:$E$8001,"Delivered")+COUNTIFS(Orders!$B$2:$B$8001,A498,Orders!$E$2:$E$8001,"Returned")</f>
        <v>4</v>
      </c>
      <c r="D498" s="9" t="n">
        <f aca="false">SUMIFS(Orders!$H$2:$H$8001,Orders!$B$2:$B$8001,A498,Orders!$E$2:$E$8001,"Delivered")+SUMIFS(Orders!$H$2:$H$8001,Orders!$B$2:$B$8001,A498,Orders!$E$2:$E$8001,"Returned")</f>
        <v>44261.73</v>
      </c>
      <c r="E498" s="1" t="str">
        <f aca="false">IFERROR(maxifs(Orders!$C$2:$C$8001,Orders!$B$2:$B$8001,A498),"")</f>
        <v/>
      </c>
      <c r="F498" s="9" t="str">
        <f aca="false">IF(E498="","",MAX(Orders!$C$2:$C$8001)-E498)</f>
        <v/>
      </c>
      <c r="G498" s="1" t="n">
        <f aca="false">IFERROR(CEILING(percentrank.inc($C$5:$C$604,C498)*4,1),1)</f>
        <v>1</v>
      </c>
      <c r="H498" s="1" t="n">
        <f aca="false">IFERROR(CEILING(percentrank.inc($D$5:$D$604,D498)*4,1),1)</f>
        <v>1</v>
      </c>
      <c r="I498" s="1" t="n">
        <f aca="false">IF(F498="",1,IFERROR(5-CEILING(percentrank.inc($F$5:$F$604,F498)*4,1),1))</f>
        <v>1</v>
      </c>
      <c r="J498" s="1" t="str">
        <f aca="false">IF(AND(I498&gt;=3,G498&gt;=3,H498&gt;=3),"Champions",IF(AND(I498&gt;=3,G498&lt;=2),"New / Promising",IF(AND(I498&lt;=2,G498&gt;=3,H498&gt;=3),"At Risk (High Value)",IF(AND(I498&lt;=2,G498&lt;=2),"Lost / Dormant","Regular"))))</f>
        <v>Lost / Dormant</v>
      </c>
    </row>
    <row r="499" customFormat="false" ht="15" hidden="false" customHeight="true" outlineLevel="0" collapsed="false">
      <c r="A499" s="1" t="str">
        <f aca="false">Customers!A496</f>
        <v>CUST00495</v>
      </c>
      <c r="B499" s="1" t="str">
        <f aca="false">Customers!B496&amp;" "&amp;Customers!C496</f>
        <v>Karen Harris</v>
      </c>
      <c r="C499" s="1" t="n">
        <f aca="false">COUNTIFS(Orders!$B$2:$B$8001,A499,Orders!$E$2:$E$8001,"Delivered")+COUNTIFS(Orders!$B$2:$B$8001,A499,Orders!$E$2:$E$8001,"Returned")</f>
        <v>10</v>
      </c>
      <c r="D499" s="9" t="n">
        <f aca="false">SUMIFS(Orders!$H$2:$H$8001,Orders!$B$2:$B$8001,A499,Orders!$E$2:$E$8001,"Delivered")+SUMIFS(Orders!$H$2:$H$8001,Orders!$B$2:$B$8001,A499,Orders!$E$2:$E$8001,"Returned")</f>
        <v>46121.54</v>
      </c>
      <c r="E499" s="1" t="str">
        <f aca="false">IFERROR(maxifs(Orders!$C$2:$C$8001,Orders!$B$2:$B$8001,A499),"")</f>
        <v/>
      </c>
      <c r="F499" s="9" t="str">
        <f aca="false">IF(E499="","",MAX(Orders!$C$2:$C$8001)-E499)</f>
        <v/>
      </c>
      <c r="G499" s="1" t="n">
        <f aca="false">IFERROR(CEILING(percentrank.inc($C$5:$C$604,C499)*4,1),1)</f>
        <v>1</v>
      </c>
      <c r="H499" s="1" t="n">
        <f aca="false">IFERROR(CEILING(percentrank.inc($D$5:$D$604,D499)*4,1),1)</f>
        <v>1</v>
      </c>
      <c r="I499" s="1" t="n">
        <f aca="false">IF(F499="",1,IFERROR(5-CEILING(percentrank.inc($F$5:$F$604,F499)*4,1),1))</f>
        <v>1</v>
      </c>
      <c r="J499" s="1" t="str">
        <f aca="false">IF(AND(I499&gt;=3,G499&gt;=3,H499&gt;=3),"Champions",IF(AND(I499&gt;=3,G499&lt;=2),"New / Promising",IF(AND(I499&lt;=2,G499&gt;=3,H499&gt;=3),"At Risk (High Value)",IF(AND(I499&lt;=2,G499&lt;=2),"Lost / Dormant","Regular"))))</f>
        <v>Lost / Dormant</v>
      </c>
    </row>
    <row r="500" customFormat="false" ht="15" hidden="false" customHeight="true" outlineLevel="0" collapsed="false">
      <c r="A500" s="1" t="str">
        <f aca="false">Customers!A497</f>
        <v>CUST00496</v>
      </c>
      <c r="B500" s="1" t="str">
        <f aca="false">Customers!B497&amp;" "&amp;Customers!C497</f>
        <v>Myra Menon</v>
      </c>
      <c r="C500" s="1" t="n">
        <f aca="false">COUNTIFS(Orders!$B$2:$B$8001,A500,Orders!$E$2:$E$8001,"Delivered")+COUNTIFS(Orders!$B$2:$B$8001,A500,Orders!$E$2:$E$8001,"Returned")</f>
        <v>23</v>
      </c>
      <c r="D500" s="9" t="n">
        <f aca="false">SUMIFS(Orders!$H$2:$H$8001,Orders!$B$2:$B$8001,A500,Orders!$E$2:$E$8001,"Delivered")+SUMIFS(Orders!$H$2:$H$8001,Orders!$B$2:$B$8001,A500,Orders!$E$2:$E$8001,"Returned")</f>
        <v>129724.39</v>
      </c>
      <c r="E500" s="1" t="str">
        <f aca="false">IFERROR(maxifs(Orders!$C$2:$C$8001,Orders!$B$2:$B$8001,A500),"")</f>
        <v/>
      </c>
      <c r="F500" s="9" t="str">
        <f aca="false">IF(E500="","",MAX(Orders!$C$2:$C$8001)-E500)</f>
        <v/>
      </c>
      <c r="G500" s="1" t="n">
        <f aca="false">IFERROR(CEILING(percentrank.inc($C$5:$C$604,C500)*4,1),1)</f>
        <v>1</v>
      </c>
      <c r="H500" s="1" t="n">
        <f aca="false">IFERROR(CEILING(percentrank.inc($D$5:$D$604,D500)*4,1),1)</f>
        <v>1</v>
      </c>
      <c r="I500" s="1" t="n">
        <f aca="false">IF(F500="",1,IFERROR(5-CEILING(percentrank.inc($F$5:$F$604,F500)*4,1),1))</f>
        <v>1</v>
      </c>
      <c r="J500" s="1" t="str">
        <f aca="false">IF(AND(I500&gt;=3,G500&gt;=3,H500&gt;=3),"Champions",IF(AND(I500&gt;=3,G500&lt;=2),"New / Promising",IF(AND(I500&lt;=2,G500&gt;=3,H500&gt;=3),"At Risk (High Value)",IF(AND(I500&lt;=2,G500&lt;=2),"Lost / Dormant","Regular"))))</f>
        <v>Lost / Dormant</v>
      </c>
    </row>
    <row r="501" customFormat="false" ht="15" hidden="false" customHeight="true" outlineLevel="0" collapsed="false">
      <c r="A501" s="1" t="str">
        <f aca="false">Customers!A498</f>
        <v>CUST00497</v>
      </c>
      <c r="B501" s="1" t="str">
        <f aca="false">Customers!B498&amp;" "&amp;Customers!C498</f>
        <v>Yuki Sharma</v>
      </c>
      <c r="C501" s="1" t="n">
        <f aca="false">COUNTIFS(Orders!$B$2:$B$8001,A501,Orders!$E$2:$E$8001,"Delivered")+COUNTIFS(Orders!$B$2:$B$8001,A501,Orders!$E$2:$E$8001,"Returned")</f>
        <v>10</v>
      </c>
      <c r="D501" s="9" t="n">
        <f aca="false">SUMIFS(Orders!$H$2:$H$8001,Orders!$B$2:$B$8001,A501,Orders!$E$2:$E$8001,"Delivered")+SUMIFS(Orders!$H$2:$H$8001,Orders!$B$2:$B$8001,A501,Orders!$E$2:$E$8001,"Returned")</f>
        <v>78596.53</v>
      </c>
      <c r="E501" s="1" t="str">
        <f aca="false">IFERROR(maxifs(Orders!$C$2:$C$8001,Orders!$B$2:$B$8001,A501),"")</f>
        <v/>
      </c>
      <c r="F501" s="9" t="str">
        <f aca="false">IF(E501="","",MAX(Orders!$C$2:$C$8001)-E501)</f>
        <v/>
      </c>
      <c r="G501" s="1" t="n">
        <f aca="false">IFERROR(CEILING(percentrank.inc($C$5:$C$604,C501)*4,1),1)</f>
        <v>1</v>
      </c>
      <c r="H501" s="1" t="n">
        <f aca="false">IFERROR(CEILING(percentrank.inc($D$5:$D$604,D501)*4,1),1)</f>
        <v>1</v>
      </c>
      <c r="I501" s="1" t="n">
        <f aca="false">IF(F501="",1,IFERROR(5-CEILING(percentrank.inc($F$5:$F$604,F501)*4,1),1))</f>
        <v>1</v>
      </c>
      <c r="J501" s="1" t="str">
        <f aca="false">IF(AND(I501&gt;=3,G501&gt;=3,H501&gt;=3),"Champions",IF(AND(I501&gt;=3,G501&lt;=2),"New / Promising",IF(AND(I501&lt;=2,G501&gt;=3,H501&gt;=3),"At Risk (High Value)",IF(AND(I501&lt;=2,G501&lt;=2),"Lost / Dormant","Regular"))))</f>
        <v>Lost / Dormant</v>
      </c>
    </row>
    <row r="502" customFormat="false" ht="15" hidden="false" customHeight="true" outlineLevel="0" collapsed="false">
      <c r="A502" s="1" t="str">
        <f aca="false">Customers!A499</f>
        <v>CUST00498</v>
      </c>
      <c r="B502" s="1" t="str">
        <f aca="false">Customers!B499&amp;" "&amp;Customers!C499</f>
        <v>Amelia Martinez</v>
      </c>
      <c r="C502" s="1" t="n">
        <f aca="false">COUNTIFS(Orders!$B$2:$B$8001,A502,Orders!$E$2:$E$8001,"Delivered")+COUNTIFS(Orders!$B$2:$B$8001,A502,Orders!$E$2:$E$8001,"Returned")</f>
        <v>4</v>
      </c>
      <c r="D502" s="9" t="n">
        <f aca="false">SUMIFS(Orders!$H$2:$H$8001,Orders!$B$2:$B$8001,A502,Orders!$E$2:$E$8001,"Delivered")+SUMIFS(Orders!$H$2:$H$8001,Orders!$B$2:$B$8001,A502,Orders!$E$2:$E$8001,"Returned")</f>
        <v>13118.84</v>
      </c>
      <c r="E502" s="1" t="str">
        <f aca="false">IFERROR(maxifs(Orders!$C$2:$C$8001,Orders!$B$2:$B$8001,A502),"")</f>
        <v/>
      </c>
      <c r="F502" s="9" t="str">
        <f aca="false">IF(E502="","",MAX(Orders!$C$2:$C$8001)-E502)</f>
        <v/>
      </c>
      <c r="G502" s="1" t="n">
        <f aca="false">IFERROR(CEILING(percentrank.inc($C$5:$C$604,C502)*4,1),1)</f>
        <v>1</v>
      </c>
      <c r="H502" s="1" t="n">
        <f aca="false">IFERROR(CEILING(percentrank.inc($D$5:$D$604,D502)*4,1),1)</f>
        <v>1</v>
      </c>
      <c r="I502" s="1" t="n">
        <f aca="false">IF(F502="",1,IFERROR(5-CEILING(percentrank.inc($F$5:$F$604,F502)*4,1),1))</f>
        <v>1</v>
      </c>
      <c r="J502" s="1" t="str">
        <f aca="false">IF(AND(I502&gt;=3,G502&gt;=3,H502&gt;=3),"Champions",IF(AND(I502&gt;=3,G502&lt;=2),"New / Promising",IF(AND(I502&lt;=2,G502&gt;=3,H502&gt;=3),"At Risk (High Value)",IF(AND(I502&lt;=2,G502&lt;=2),"Lost / Dormant","Regular"))))</f>
        <v>Lost / Dormant</v>
      </c>
    </row>
    <row r="503" customFormat="false" ht="15" hidden="false" customHeight="true" outlineLevel="0" collapsed="false">
      <c r="A503" s="1" t="str">
        <f aca="false">Customers!A500</f>
        <v>CUST00499</v>
      </c>
      <c r="B503" s="1" t="str">
        <f aca="false">Customers!B500&amp;" "&amp;Customers!C500</f>
        <v>Vihaan Menon</v>
      </c>
      <c r="C503" s="1" t="n">
        <f aca="false">COUNTIFS(Orders!$B$2:$B$8001,A503,Orders!$E$2:$E$8001,"Delivered")+COUNTIFS(Orders!$B$2:$B$8001,A503,Orders!$E$2:$E$8001,"Returned")</f>
        <v>11</v>
      </c>
      <c r="D503" s="9" t="n">
        <f aca="false">SUMIFS(Orders!$H$2:$H$8001,Orders!$B$2:$B$8001,A503,Orders!$E$2:$E$8001,"Delivered")+SUMIFS(Orders!$H$2:$H$8001,Orders!$B$2:$B$8001,A503,Orders!$E$2:$E$8001,"Returned")</f>
        <v>88446.64</v>
      </c>
      <c r="E503" s="1" t="str">
        <f aca="false">IFERROR(maxifs(Orders!$C$2:$C$8001,Orders!$B$2:$B$8001,A503),"")</f>
        <v/>
      </c>
      <c r="F503" s="9" t="str">
        <f aca="false">IF(E503="","",MAX(Orders!$C$2:$C$8001)-E503)</f>
        <v/>
      </c>
      <c r="G503" s="1" t="n">
        <f aca="false">IFERROR(CEILING(percentrank.inc($C$5:$C$604,C503)*4,1),1)</f>
        <v>1</v>
      </c>
      <c r="H503" s="1" t="n">
        <f aca="false">IFERROR(CEILING(percentrank.inc($D$5:$D$604,D503)*4,1),1)</f>
        <v>1</v>
      </c>
      <c r="I503" s="1" t="n">
        <f aca="false">IF(F503="",1,IFERROR(5-CEILING(percentrank.inc($F$5:$F$604,F503)*4,1),1))</f>
        <v>1</v>
      </c>
      <c r="J503" s="1" t="str">
        <f aca="false">IF(AND(I503&gt;=3,G503&gt;=3,H503&gt;=3),"Champions",IF(AND(I503&gt;=3,G503&lt;=2),"New / Promising",IF(AND(I503&lt;=2,G503&gt;=3,H503&gt;=3),"At Risk (High Value)",IF(AND(I503&lt;=2,G503&lt;=2),"Lost / Dormant","Regular"))))</f>
        <v>Lost / Dormant</v>
      </c>
    </row>
    <row r="504" customFormat="false" ht="15" hidden="false" customHeight="true" outlineLevel="0" collapsed="false">
      <c r="A504" s="1" t="str">
        <f aca="false">Customers!A501</f>
        <v>CUST00500</v>
      </c>
      <c r="B504" s="1" t="str">
        <f aca="false">Customers!B501&amp;" "&amp;Customers!C501</f>
        <v>Barbara Martin</v>
      </c>
      <c r="C504" s="1" t="n">
        <f aca="false">COUNTIFS(Orders!$B$2:$B$8001,A504,Orders!$E$2:$E$8001,"Delivered")+COUNTIFS(Orders!$B$2:$B$8001,A504,Orders!$E$2:$E$8001,"Returned")</f>
        <v>5</v>
      </c>
      <c r="D504" s="9" t="n">
        <f aca="false">SUMIFS(Orders!$H$2:$H$8001,Orders!$B$2:$B$8001,A504,Orders!$E$2:$E$8001,"Delivered")+SUMIFS(Orders!$H$2:$H$8001,Orders!$B$2:$B$8001,A504,Orders!$E$2:$E$8001,"Returned")</f>
        <v>27354.08</v>
      </c>
      <c r="E504" s="1" t="str">
        <f aca="false">IFERROR(maxifs(Orders!$C$2:$C$8001,Orders!$B$2:$B$8001,A504),"")</f>
        <v/>
      </c>
      <c r="F504" s="9" t="str">
        <f aca="false">IF(E504="","",MAX(Orders!$C$2:$C$8001)-E504)</f>
        <v/>
      </c>
      <c r="G504" s="1" t="n">
        <f aca="false">IFERROR(CEILING(percentrank.inc($C$5:$C$604,C504)*4,1),1)</f>
        <v>1</v>
      </c>
      <c r="H504" s="1" t="n">
        <f aca="false">IFERROR(CEILING(percentrank.inc($D$5:$D$604,D504)*4,1),1)</f>
        <v>1</v>
      </c>
      <c r="I504" s="1" t="n">
        <f aca="false">IF(F504="",1,IFERROR(5-CEILING(percentrank.inc($F$5:$F$604,F504)*4,1),1))</f>
        <v>1</v>
      </c>
      <c r="J504" s="1" t="str">
        <f aca="false">IF(AND(I504&gt;=3,G504&gt;=3,H504&gt;=3),"Champions",IF(AND(I504&gt;=3,G504&lt;=2),"New / Promising",IF(AND(I504&lt;=2,G504&gt;=3,H504&gt;=3),"At Risk (High Value)",IF(AND(I504&lt;=2,G504&lt;=2),"Lost / Dormant","Regular"))))</f>
        <v>Lost / Dormant</v>
      </c>
    </row>
    <row r="505" customFormat="false" ht="15" hidden="false" customHeight="true" outlineLevel="0" collapsed="false">
      <c r="A505" s="1" t="str">
        <f aca="false">Customers!A502</f>
        <v>CUST00501</v>
      </c>
      <c r="B505" s="1" t="str">
        <f aca="false">Customers!B502&amp;" "&amp;Customers!C502</f>
        <v>Reyansh Sanchez</v>
      </c>
      <c r="C505" s="1" t="n">
        <f aca="false">COUNTIFS(Orders!$B$2:$B$8001,A505,Orders!$E$2:$E$8001,"Delivered")+COUNTIFS(Orders!$B$2:$B$8001,A505,Orders!$E$2:$E$8001,"Returned")</f>
        <v>3</v>
      </c>
      <c r="D505" s="9" t="n">
        <f aca="false">SUMIFS(Orders!$H$2:$H$8001,Orders!$B$2:$B$8001,A505,Orders!$E$2:$E$8001,"Delivered")+SUMIFS(Orders!$H$2:$H$8001,Orders!$B$2:$B$8001,A505,Orders!$E$2:$E$8001,"Returned")</f>
        <v>14674.12</v>
      </c>
      <c r="E505" s="1" t="str">
        <f aca="false">IFERROR(maxifs(Orders!$C$2:$C$8001,Orders!$B$2:$B$8001,A505),"")</f>
        <v/>
      </c>
      <c r="F505" s="9" t="str">
        <f aca="false">IF(E505="","",MAX(Orders!$C$2:$C$8001)-E505)</f>
        <v/>
      </c>
      <c r="G505" s="1" t="n">
        <f aca="false">IFERROR(CEILING(percentrank.inc($C$5:$C$604,C505)*4,1),1)</f>
        <v>1</v>
      </c>
      <c r="H505" s="1" t="n">
        <f aca="false">IFERROR(CEILING(percentrank.inc($D$5:$D$604,D505)*4,1),1)</f>
        <v>1</v>
      </c>
      <c r="I505" s="1" t="n">
        <f aca="false">IF(F505="",1,IFERROR(5-CEILING(percentrank.inc($F$5:$F$604,F505)*4,1),1))</f>
        <v>1</v>
      </c>
      <c r="J505" s="1" t="str">
        <f aca="false">IF(AND(I505&gt;=3,G505&gt;=3,H505&gt;=3),"Champions",IF(AND(I505&gt;=3,G505&lt;=2),"New / Promising",IF(AND(I505&lt;=2,G505&gt;=3,H505&gt;=3),"At Risk (High Value)",IF(AND(I505&lt;=2,G505&lt;=2),"Lost / Dormant","Regular"))))</f>
        <v>Lost / Dormant</v>
      </c>
    </row>
    <row r="506" customFormat="false" ht="15" hidden="false" customHeight="true" outlineLevel="0" collapsed="false">
      <c r="A506" s="1" t="str">
        <f aca="false">Customers!A503</f>
        <v>CUST00502</v>
      </c>
      <c r="B506" s="1" t="str">
        <f aca="false">Customers!B503&amp;" "&amp;Customers!C503</f>
        <v>Ethan Iyer</v>
      </c>
      <c r="C506" s="1" t="n">
        <f aca="false">COUNTIFS(Orders!$B$2:$B$8001,A506,Orders!$E$2:$E$8001,"Delivered")+COUNTIFS(Orders!$B$2:$B$8001,A506,Orders!$E$2:$E$8001,"Returned")</f>
        <v>48</v>
      </c>
      <c r="D506" s="9" t="n">
        <f aca="false">SUMIFS(Orders!$H$2:$H$8001,Orders!$B$2:$B$8001,A506,Orders!$E$2:$E$8001,"Delivered")+SUMIFS(Orders!$H$2:$H$8001,Orders!$B$2:$B$8001,A506,Orders!$E$2:$E$8001,"Returned")</f>
        <v>203650.89</v>
      </c>
      <c r="E506" s="1" t="str">
        <f aca="false">IFERROR(maxifs(Orders!$C$2:$C$8001,Orders!$B$2:$B$8001,A506),"")</f>
        <v/>
      </c>
      <c r="F506" s="9" t="str">
        <f aca="false">IF(E506="","",MAX(Orders!$C$2:$C$8001)-E506)</f>
        <v/>
      </c>
      <c r="G506" s="1" t="n">
        <f aca="false">IFERROR(CEILING(percentrank.inc($C$5:$C$604,C506)*4,1),1)</f>
        <v>1</v>
      </c>
      <c r="H506" s="1" t="n">
        <f aca="false">IFERROR(CEILING(percentrank.inc($D$5:$D$604,D506)*4,1),1)</f>
        <v>1</v>
      </c>
      <c r="I506" s="1" t="n">
        <f aca="false">IF(F506="",1,IFERROR(5-CEILING(percentrank.inc($F$5:$F$604,F506)*4,1),1))</f>
        <v>1</v>
      </c>
      <c r="J506" s="1" t="str">
        <f aca="false">IF(AND(I506&gt;=3,G506&gt;=3,H506&gt;=3),"Champions",IF(AND(I506&gt;=3,G506&lt;=2),"New / Promising",IF(AND(I506&lt;=2,G506&gt;=3,H506&gt;=3),"At Risk (High Value)",IF(AND(I506&lt;=2,G506&lt;=2),"Lost / Dormant","Regular"))))</f>
        <v>Lost / Dormant</v>
      </c>
    </row>
    <row r="507" customFormat="false" ht="15" hidden="false" customHeight="true" outlineLevel="0" collapsed="false">
      <c r="A507" s="1" t="str">
        <f aca="false">Customers!A504</f>
        <v>CUST00503</v>
      </c>
      <c r="B507" s="1" t="str">
        <f aca="false">Customers!B504&amp;" "&amp;Customers!C504</f>
        <v>David Wilson</v>
      </c>
      <c r="C507" s="1" t="n">
        <f aca="false">COUNTIFS(Orders!$B$2:$B$8001,A507,Orders!$E$2:$E$8001,"Delivered")+COUNTIFS(Orders!$B$2:$B$8001,A507,Orders!$E$2:$E$8001,"Returned")</f>
        <v>4</v>
      </c>
      <c r="D507" s="9" t="n">
        <f aca="false">SUMIFS(Orders!$H$2:$H$8001,Orders!$B$2:$B$8001,A507,Orders!$E$2:$E$8001,"Delivered")+SUMIFS(Orders!$H$2:$H$8001,Orders!$B$2:$B$8001,A507,Orders!$E$2:$E$8001,"Returned")</f>
        <v>23909.08</v>
      </c>
      <c r="E507" s="1" t="str">
        <f aca="false">IFERROR(maxifs(Orders!$C$2:$C$8001,Orders!$B$2:$B$8001,A507),"")</f>
        <v/>
      </c>
      <c r="F507" s="9" t="str">
        <f aca="false">IF(E507="","",MAX(Orders!$C$2:$C$8001)-E507)</f>
        <v/>
      </c>
      <c r="G507" s="1" t="n">
        <f aca="false">IFERROR(CEILING(percentrank.inc($C$5:$C$604,C507)*4,1),1)</f>
        <v>1</v>
      </c>
      <c r="H507" s="1" t="n">
        <f aca="false">IFERROR(CEILING(percentrank.inc($D$5:$D$604,D507)*4,1),1)</f>
        <v>1</v>
      </c>
      <c r="I507" s="1" t="n">
        <f aca="false">IF(F507="",1,IFERROR(5-CEILING(percentrank.inc($F$5:$F$604,F507)*4,1),1))</f>
        <v>1</v>
      </c>
      <c r="J507" s="1" t="str">
        <f aca="false">IF(AND(I507&gt;=3,G507&gt;=3,H507&gt;=3),"Champions",IF(AND(I507&gt;=3,G507&lt;=2),"New / Promising",IF(AND(I507&lt;=2,G507&gt;=3,H507&gt;=3),"At Risk (High Value)",IF(AND(I507&lt;=2,G507&lt;=2),"Lost / Dormant","Regular"))))</f>
        <v>Lost / Dormant</v>
      </c>
    </row>
    <row r="508" customFormat="false" ht="15" hidden="false" customHeight="true" outlineLevel="0" collapsed="false">
      <c r="A508" s="1" t="str">
        <f aca="false">Customers!A505</f>
        <v>CUST00504</v>
      </c>
      <c r="B508" s="1" t="str">
        <f aca="false">Customers!B505&amp;" "&amp;Customers!C505</f>
        <v>Krishna Walker</v>
      </c>
      <c r="C508" s="1" t="n">
        <f aca="false">COUNTIFS(Orders!$B$2:$B$8001,A508,Orders!$E$2:$E$8001,"Delivered")+COUNTIFS(Orders!$B$2:$B$8001,A508,Orders!$E$2:$E$8001,"Returned")</f>
        <v>6</v>
      </c>
      <c r="D508" s="9" t="n">
        <f aca="false">SUMIFS(Orders!$H$2:$H$8001,Orders!$B$2:$B$8001,A508,Orders!$E$2:$E$8001,"Delivered")+SUMIFS(Orders!$H$2:$H$8001,Orders!$B$2:$B$8001,A508,Orders!$E$2:$E$8001,"Returned")</f>
        <v>38810.8</v>
      </c>
      <c r="E508" s="1" t="str">
        <f aca="false">IFERROR(maxifs(Orders!$C$2:$C$8001,Orders!$B$2:$B$8001,A508),"")</f>
        <v/>
      </c>
      <c r="F508" s="9" t="str">
        <f aca="false">IF(E508="","",MAX(Orders!$C$2:$C$8001)-E508)</f>
        <v/>
      </c>
      <c r="G508" s="1" t="n">
        <f aca="false">IFERROR(CEILING(percentrank.inc($C$5:$C$604,C508)*4,1),1)</f>
        <v>1</v>
      </c>
      <c r="H508" s="1" t="n">
        <f aca="false">IFERROR(CEILING(percentrank.inc($D$5:$D$604,D508)*4,1),1)</f>
        <v>1</v>
      </c>
      <c r="I508" s="1" t="n">
        <f aca="false">IF(F508="",1,IFERROR(5-CEILING(percentrank.inc($F$5:$F$604,F508)*4,1),1))</f>
        <v>1</v>
      </c>
      <c r="J508" s="1" t="str">
        <f aca="false">IF(AND(I508&gt;=3,G508&gt;=3,H508&gt;=3),"Champions",IF(AND(I508&gt;=3,G508&lt;=2),"New / Promising",IF(AND(I508&lt;=2,G508&gt;=3,H508&gt;=3),"At Risk (High Value)",IF(AND(I508&lt;=2,G508&lt;=2),"Lost / Dormant","Regular"))))</f>
        <v>Lost / Dormant</v>
      </c>
    </row>
    <row r="509" customFormat="false" ht="15" hidden="false" customHeight="true" outlineLevel="0" collapsed="false">
      <c r="A509" s="1" t="str">
        <f aca="false">Customers!A506</f>
        <v>CUST00505</v>
      </c>
      <c r="B509" s="1" t="str">
        <f aca="false">Customers!B506&amp;" "&amp;Customers!C506</f>
        <v>Richard Nair</v>
      </c>
      <c r="C509" s="1" t="n">
        <f aca="false">COUNTIFS(Orders!$B$2:$B$8001,A509,Orders!$E$2:$E$8001,"Delivered")+COUNTIFS(Orders!$B$2:$B$8001,A509,Orders!$E$2:$E$8001,"Returned")</f>
        <v>11</v>
      </c>
      <c r="D509" s="9" t="n">
        <f aca="false">SUMIFS(Orders!$H$2:$H$8001,Orders!$B$2:$B$8001,A509,Orders!$E$2:$E$8001,"Delivered")+SUMIFS(Orders!$H$2:$H$8001,Orders!$B$2:$B$8001,A509,Orders!$E$2:$E$8001,"Returned")</f>
        <v>88575.15</v>
      </c>
      <c r="E509" s="1" t="str">
        <f aca="false">IFERROR(maxifs(Orders!$C$2:$C$8001,Orders!$B$2:$B$8001,A509),"")</f>
        <v/>
      </c>
      <c r="F509" s="9" t="str">
        <f aca="false">IF(E509="","",MAX(Orders!$C$2:$C$8001)-E509)</f>
        <v/>
      </c>
      <c r="G509" s="1" t="n">
        <f aca="false">IFERROR(CEILING(percentrank.inc($C$5:$C$604,C509)*4,1),1)</f>
        <v>1</v>
      </c>
      <c r="H509" s="1" t="n">
        <f aca="false">IFERROR(CEILING(percentrank.inc($D$5:$D$604,D509)*4,1),1)</f>
        <v>1</v>
      </c>
      <c r="I509" s="1" t="n">
        <f aca="false">IF(F509="",1,IFERROR(5-CEILING(percentrank.inc($F$5:$F$604,F509)*4,1),1))</f>
        <v>1</v>
      </c>
      <c r="J509" s="1" t="str">
        <f aca="false">IF(AND(I509&gt;=3,G509&gt;=3,H509&gt;=3),"Champions",IF(AND(I509&gt;=3,G509&lt;=2),"New / Promising",IF(AND(I509&lt;=2,G509&gt;=3,H509&gt;=3),"At Risk (High Value)",IF(AND(I509&lt;=2,G509&lt;=2),"Lost / Dormant","Regular"))))</f>
        <v>Lost / Dormant</v>
      </c>
    </row>
    <row r="510" customFormat="false" ht="15" hidden="false" customHeight="true" outlineLevel="0" collapsed="false">
      <c r="A510" s="1" t="str">
        <f aca="false">Customers!A507</f>
        <v>CUST00506</v>
      </c>
      <c r="B510" s="1" t="str">
        <f aca="false">Customers!B507&amp;" "&amp;Customers!C507</f>
        <v>Patricia Miller</v>
      </c>
      <c r="C510" s="1" t="n">
        <f aca="false">COUNTIFS(Orders!$B$2:$B$8001,A510,Orders!$E$2:$E$8001,"Delivered")+COUNTIFS(Orders!$B$2:$B$8001,A510,Orders!$E$2:$E$8001,"Returned")</f>
        <v>15</v>
      </c>
      <c r="D510" s="9" t="n">
        <f aca="false">SUMIFS(Orders!$H$2:$H$8001,Orders!$B$2:$B$8001,A510,Orders!$E$2:$E$8001,"Delivered")+SUMIFS(Orders!$H$2:$H$8001,Orders!$B$2:$B$8001,A510,Orders!$E$2:$E$8001,"Returned")</f>
        <v>124027.73</v>
      </c>
      <c r="E510" s="1" t="str">
        <f aca="false">IFERROR(maxifs(Orders!$C$2:$C$8001,Orders!$B$2:$B$8001,A510),"")</f>
        <v/>
      </c>
      <c r="F510" s="9" t="str">
        <f aca="false">IF(E510="","",MAX(Orders!$C$2:$C$8001)-E510)</f>
        <v/>
      </c>
      <c r="G510" s="1" t="n">
        <f aca="false">IFERROR(CEILING(percentrank.inc($C$5:$C$604,C510)*4,1),1)</f>
        <v>1</v>
      </c>
      <c r="H510" s="1" t="n">
        <f aca="false">IFERROR(CEILING(percentrank.inc($D$5:$D$604,D510)*4,1),1)</f>
        <v>1</v>
      </c>
      <c r="I510" s="1" t="n">
        <f aca="false">IF(F510="",1,IFERROR(5-CEILING(percentrank.inc($F$5:$F$604,F510)*4,1),1))</f>
        <v>1</v>
      </c>
      <c r="J510" s="1" t="str">
        <f aca="false">IF(AND(I510&gt;=3,G510&gt;=3,H510&gt;=3),"Champions",IF(AND(I510&gt;=3,G510&lt;=2),"New / Promising",IF(AND(I510&lt;=2,G510&gt;=3,H510&gt;=3),"At Risk (High Value)",IF(AND(I510&lt;=2,G510&lt;=2),"Lost / Dormant","Regular"))))</f>
        <v>Lost / Dormant</v>
      </c>
    </row>
    <row r="511" customFormat="false" ht="15" hidden="false" customHeight="true" outlineLevel="0" collapsed="false">
      <c r="A511" s="1" t="str">
        <f aca="false">Customers!A508</f>
        <v>CUST00507</v>
      </c>
      <c r="B511" s="1" t="str">
        <f aca="false">Customers!B508&amp;" "&amp;Customers!C508</f>
        <v>Logan Young</v>
      </c>
      <c r="C511" s="1" t="n">
        <f aca="false">COUNTIFS(Orders!$B$2:$B$8001,A511,Orders!$E$2:$E$8001,"Delivered")+COUNTIFS(Orders!$B$2:$B$8001,A511,Orders!$E$2:$E$8001,"Returned")</f>
        <v>11</v>
      </c>
      <c r="D511" s="9" t="n">
        <f aca="false">SUMIFS(Orders!$H$2:$H$8001,Orders!$B$2:$B$8001,A511,Orders!$E$2:$E$8001,"Delivered")+SUMIFS(Orders!$H$2:$H$8001,Orders!$B$2:$B$8001,A511,Orders!$E$2:$E$8001,"Returned")</f>
        <v>30540.15</v>
      </c>
      <c r="E511" s="1" t="str">
        <f aca="false">IFERROR(maxifs(Orders!$C$2:$C$8001,Orders!$B$2:$B$8001,A511),"")</f>
        <v/>
      </c>
      <c r="F511" s="9" t="str">
        <f aca="false">IF(E511="","",MAX(Orders!$C$2:$C$8001)-E511)</f>
        <v/>
      </c>
      <c r="G511" s="1" t="n">
        <f aca="false">IFERROR(CEILING(percentrank.inc($C$5:$C$604,C511)*4,1),1)</f>
        <v>1</v>
      </c>
      <c r="H511" s="1" t="n">
        <f aca="false">IFERROR(CEILING(percentrank.inc($D$5:$D$604,D511)*4,1),1)</f>
        <v>1</v>
      </c>
      <c r="I511" s="1" t="n">
        <f aca="false">IF(F511="",1,IFERROR(5-CEILING(percentrank.inc($F$5:$F$604,F511)*4,1),1))</f>
        <v>1</v>
      </c>
      <c r="J511" s="1" t="str">
        <f aca="false">IF(AND(I511&gt;=3,G511&gt;=3,H511&gt;=3),"Champions",IF(AND(I511&gt;=3,G511&lt;=2),"New / Promising",IF(AND(I511&lt;=2,G511&gt;=3,H511&gt;=3),"At Risk (High Value)",IF(AND(I511&lt;=2,G511&lt;=2),"Lost / Dormant","Regular"))))</f>
        <v>Lost / Dormant</v>
      </c>
    </row>
    <row r="512" customFormat="false" ht="15" hidden="false" customHeight="true" outlineLevel="0" collapsed="false">
      <c r="A512" s="1" t="str">
        <f aca="false">Customers!A509</f>
        <v>CUST00508</v>
      </c>
      <c r="B512" s="1" t="str">
        <f aca="false">Customers!B509&amp;" "&amp;Customers!C509</f>
        <v>Logan Garcia</v>
      </c>
      <c r="C512" s="1" t="n">
        <f aca="false">COUNTIFS(Orders!$B$2:$B$8001,A512,Orders!$E$2:$E$8001,"Delivered")+COUNTIFS(Orders!$B$2:$B$8001,A512,Orders!$E$2:$E$8001,"Returned")</f>
        <v>2</v>
      </c>
      <c r="D512" s="9" t="n">
        <f aca="false">SUMIFS(Orders!$H$2:$H$8001,Orders!$B$2:$B$8001,A512,Orders!$E$2:$E$8001,"Delivered")+SUMIFS(Orders!$H$2:$H$8001,Orders!$B$2:$B$8001,A512,Orders!$E$2:$E$8001,"Returned")</f>
        <v>4188.54</v>
      </c>
      <c r="E512" s="1" t="str">
        <f aca="false">IFERROR(maxifs(Orders!$C$2:$C$8001,Orders!$B$2:$B$8001,A512),"")</f>
        <v/>
      </c>
      <c r="F512" s="9" t="str">
        <f aca="false">IF(E512="","",MAX(Orders!$C$2:$C$8001)-E512)</f>
        <v/>
      </c>
      <c r="G512" s="1" t="n">
        <f aca="false">IFERROR(CEILING(percentrank.inc($C$5:$C$604,C512)*4,1),1)</f>
        <v>1</v>
      </c>
      <c r="H512" s="1" t="n">
        <f aca="false">IFERROR(CEILING(percentrank.inc($D$5:$D$604,D512)*4,1),1)</f>
        <v>1</v>
      </c>
      <c r="I512" s="1" t="n">
        <f aca="false">IF(F512="",1,IFERROR(5-CEILING(percentrank.inc($F$5:$F$604,F512)*4,1),1))</f>
        <v>1</v>
      </c>
      <c r="J512" s="1" t="str">
        <f aca="false">IF(AND(I512&gt;=3,G512&gt;=3,H512&gt;=3),"Champions",IF(AND(I512&gt;=3,G512&lt;=2),"New / Promising",IF(AND(I512&lt;=2,G512&gt;=3,H512&gt;=3),"At Risk (High Value)",IF(AND(I512&lt;=2,G512&lt;=2),"Lost / Dormant","Regular"))))</f>
        <v>Lost / Dormant</v>
      </c>
    </row>
    <row r="513" customFormat="false" ht="15" hidden="false" customHeight="true" outlineLevel="0" collapsed="false">
      <c r="A513" s="1" t="str">
        <f aca="false">Customers!A510</f>
        <v>CUST00509</v>
      </c>
      <c r="B513" s="1" t="str">
        <f aca="false">Customers!B510&amp;" "&amp;Customers!C510</f>
        <v>Li Johnson</v>
      </c>
      <c r="C513" s="1" t="n">
        <f aca="false">COUNTIFS(Orders!$B$2:$B$8001,A513,Orders!$E$2:$E$8001,"Delivered")+COUNTIFS(Orders!$B$2:$B$8001,A513,Orders!$E$2:$E$8001,"Returned")</f>
        <v>8</v>
      </c>
      <c r="D513" s="9" t="n">
        <f aca="false">SUMIFS(Orders!$H$2:$H$8001,Orders!$B$2:$B$8001,A513,Orders!$E$2:$E$8001,"Delivered")+SUMIFS(Orders!$H$2:$H$8001,Orders!$B$2:$B$8001,A513,Orders!$E$2:$E$8001,"Returned")</f>
        <v>32571.93</v>
      </c>
      <c r="E513" s="1" t="str">
        <f aca="false">IFERROR(maxifs(Orders!$C$2:$C$8001,Orders!$B$2:$B$8001,A513),"")</f>
        <v/>
      </c>
      <c r="F513" s="9" t="str">
        <f aca="false">IF(E513="","",MAX(Orders!$C$2:$C$8001)-E513)</f>
        <v/>
      </c>
      <c r="G513" s="1" t="n">
        <f aca="false">IFERROR(CEILING(percentrank.inc($C$5:$C$604,C513)*4,1),1)</f>
        <v>1</v>
      </c>
      <c r="H513" s="1" t="n">
        <f aca="false">IFERROR(CEILING(percentrank.inc($D$5:$D$604,D513)*4,1),1)</f>
        <v>1</v>
      </c>
      <c r="I513" s="1" t="n">
        <f aca="false">IF(F513="",1,IFERROR(5-CEILING(percentrank.inc($F$5:$F$604,F513)*4,1),1))</f>
        <v>1</v>
      </c>
      <c r="J513" s="1" t="str">
        <f aca="false">IF(AND(I513&gt;=3,G513&gt;=3,H513&gt;=3),"Champions",IF(AND(I513&gt;=3,G513&lt;=2),"New / Promising",IF(AND(I513&lt;=2,G513&gt;=3,H513&gt;=3),"At Risk (High Value)",IF(AND(I513&lt;=2,G513&lt;=2),"Lost / Dormant","Regular"))))</f>
        <v>Lost / Dormant</v>
      </c>
    </row>
    <row r="514" customFormat="false" ht="15" hidden="false" customHeight="true" outlineLevel="0" collapsed="false">
      <c r="A514" s="1" t="str">
        <f aca="false">Customers!A511</f>
        <v>CUST00510</v>
      </c>
      <c r="B514" s="1" t="str">
        <f aca="false">Customers!B511&amp;" "&amp;Customers!C511</f>
        <v>Myra Reddy</v>
      </c>
      <c r="C514" s="1" t="n">
        <f aca="false">COUNTIFS(Orders!$B$2:$B$8001,A514,Orders!$E$2:$E$8001,"Delivered")+COUNTIFS(Orders!$B$2:$B$8001,A514,Orders!$E$2:$E$8001,"Returned")</f>
        <v>8</v>
      </c>
      <c r="D514" s="9" t="n">
        <f aca="false">SUMIFS(Orders!$H$2:$H$8001,Orders!$B$2:$B$8001,A514,Orders!$E$2:$E$8001,"Delivered")+SUMIFS(Orders!$H$2:$H$8001,Orders!$B$2:$B$8001,A514,Orders!$E$2:$E$8001,"Returned")</f>
        <v>53671.82</v>
      </c>
      <c r="E514" s="1" t="str">
        <f aca="false">IFERROR(maxifs(Orders!$C$2:$C$8001,Orders!$B$2:$B$8001,A514),"")</f>
        <v/>
      </c>
      <c r="F514" s="9" t="str">
        <f aca="false">IF(E514="","",MAX(Orders!$C$2:$C$8001)-E514)</f>
        <v/>
      </c>
      <c r="G514" s="1" t="n">
        <f aca="false">IFERROR(CEILING(percentrank.inc($C$5:$C$604,C514)*4,1),1)</f>
        <v>1</v>
      </c>
      <c r="H514" s="1" t="n">
        <f aca="false">IFERROR(CEILING(percentrank.inc($D$5:$D$604,D514)*4,1),1)</f>
        <v>1</v>
      </c>
      <c r="I514" s="1" t="n">
        <f aca="false">IF(F514="",1,IFERROR(5-CEILING(percentrank.inc($F$5:$F$604,F514)*4,1),1))</f>
        <v>1</v>
      </c>
      <c r="J514" s="1" t="str">
        <f aca="false">IF(AND(I514&gt;=3,G514&gt;=3,H514&gt;=3),"Champions",IF(AND(I514&gt;=3,G514&lt;=2),"New / Promising",IF(AND(I514&lt;=2,G514&gt;=3,H514&gt;=3),"At Risk (High Value)",IF(AND(I514&lt;=2,G514&lt;=2),"Lost / Dormant","Regular"))))</f>
        <v>Lost / Dormant</v>
      </c>
    </row>
    <row r="515" customFormat="false" ht="15" hidden="false" customHeight="true" outlineLevel="0" collapsed="false">
      <c r="A515" s="1" t="str">
        <f aca="false">Customers!A512</f>
        <v>CUST00511</v>
      </c>
      <c r="B515" s="1" t="str">
        <f aca="false">Customers!B512&amp;" "&amp;Customers!C512</f>
        <v>Vihaan Jones</v>
      </c>
      <c r="C515" s="1" t="n">
        <f aca="false">COUNTIFS(Orders!$B$2:$B$8001,A515,Orders!$E$2:$E$8001,"Delivered")+COUNTIFS(Orders!$B$2:$B$8001,A515,Orders!$E$2:$E$8001,"Returned")</f>
        <v>2</v>
      </c>
      <c r="D515" s="9" t="n">
        <f aca="false">SUMIFS(Orders!$H$2:$H$8001,Orders!$B$2:$B$8001,A515,Orders!$E$2:$E$8001,"Delivered")+SUMIFS(Orders!$H$2:$H$8001,Orders!$B$2:$B$8001,A515,Orders!$E$2:$E$8001,"Returned")</f>
        <v>10835.59</v>
      </c>
      <c r="E515" s="1" t="str">
        <f aca="false">IFERROR(maxifs(Orders!$C$2:$C$8001,Orders!$B$2:$B$8001,A515),"")</f>
        <v/>
      </c>
      <c r="F515" s="9" t="str">
        <f aca="false">IF(E515="","",MAX(Orders!$C$2:$C$8001)-E515)</f>
        <v/>
      </c>
      <c r="G515" s="1" t="n">
        <f aca="false">IFERROR(CEILING(percentrank.inc($C$5:$C$604,C515)*4,1),1)</f>
        <v>1</v>
      </c>
      <c r="H515" s="1" t="n">
        <f aca="false">IFERROR(CEILING(percentrank.inc($D$5:$D$604,D515)*4,1),1)</f>
        <v>1</v>
      </c>
      <c r="I515" s="1" t="n">
        <f aca="false">IF(F515="",1,IFERROR(5-CEILING(percentrank.inc($F$5:$F$604,F515)*4,1),1))</f>
        <v>1</v>
      </c>
      <c r="J515" s="1" t="str">
        <f aca="false">IF(AND(I515&gt;=3,G515&gt;=3,H515&gt;=3),"Champions",IF(AND(I515&gt;=3,G515&lt;=2),"New / Promising",IF(AND(I515&lt;=2,G515&gt;=3,H515&gt;=3),"At Risk (High Value)",IF(AND(I515&lt;=2,G515&lt;=2),"Lost / Dormant","Regular"))))</f>
        <v>Lost / Dormant</v>
      </c>
    </row>
    <row r="516" customFormat="false" ht="15" hidden="false" customHeight="true" outlineLevel="0" collapsed="false">
      <c r="A516" s="1" t="str">
        <f aca="false">Customers!A513</f>
        <v>CUST00512</v>
      </c>
      <c r="B516" s="1" t="str">
        <f aca="false">Customers!B513&amp;" "&amp;Customers!C513</f>
        <v>Noah Patel</v>
      </c>
      <c r="C516" s="1" t="n">
        <f aca="false">COUNTIFS(Orders!$B$2:$B$8001,A516,Orders!$E$2:$E$8001,"Delivered")+COUNTIFS(Orders!$B$2:$B$8001,A516,Orders!$E$2:$E$8001,"Returned")</f>
        <v>6</v>
      </c>
      <c r="D516" s="9" t="n">
        <f aca="false">SUMIFS(Orders!$H$2:$H$8001,Orders!$B$2:$B$8001,A516,Orders!$E$2:$E$8001,"Delivered")+SUMIFS(Orders!$H$2:$H$8001,Orders!$B$2:$B$8001,A516,Orders!$E$2:$E$8001,"Returned")</f>
        <v>28896.09</v>
      </c>
      <c r="E516" s="1" t="str">
        <f aca="false">IFERROR(maxifs(Orders!$C$2:$C$8001,Orders!$B$2:$B$8001,A516),"")</f>
        <v/>
      </c>
      <c r="F516" s="9" t="str">
        <f aca="false">IF(E516="","",MAX(Orders!$C$2:$C$8001)-E516)</f>
        <v/>
      </c>
      <c r="G516" s="1" t="n">
        <f aca="false">IFERROR(CEILING(percentrank.inc($C$5:$C$604,C516)*4,1),1)</f>
        <v>1</v>
      </c>
      <c r="H516" s="1" t="n">
        <f aca="false">IFERROR(CEILING(percentrank.inc($D$5:$D$604,D516)*4,1),1)</f>
        <v>1</v>
      </c>
      <c r="I516" s="1" t="n">
        <f aca="false">IF(F516="",1,IFERROR(5-CEILING(percentrank.inc($F$5:$F$604,F516)*4,1),1))</f>
        <v>1</v>
      </c>
      <c r="J516" s="1" t="str">
        <f aca="false">IF(AND(I516&gt;=3,G516&gt;=3,H516&gt;=3),"Champions",IF(AND(I516&gt;=3,G516&lt;=2),"New / Promising",IF(AND(I516&lt;=2,G516&gt;=3,H516&gt;=3),"At Risk (High Value)",IF(AND(I516&lt;=2,G516&lt;=2),"Lost / Dormant","Regular"))))</f>
        <v>Lost / Dormant</v>
      </c>
    </row>
    <row r="517" customFormat="false" ht="15" hidden="false" customHeight="true" outlineLevel="0" collapsed="false">
      <c r="A517" s="1" t="str">
        <f aca="false">Customers!A514</f>
        <v>CUST00513</v>
      </c>
      <c r="B517" s="1" t="str">
        <f aca="false">Customers!B514&amp;" "&amp;Customers!C514</f>
        <v>Arjun Williams</v>
      </c>
      <c r="C517" s="1" t="n">
        <f aca="false">COUNTIFS(Orders!$B$2:$B$8001,A517,Orders!$E$2:$E$8001,"Delivered")+COUNTIFS(Orders!$B$2:$B$8001,A517,Orders!$E$2:$E$8001,"Returned")</f>
        <v>3</v>
      </c>
      <c r="D517" s="9" t="n">
        <f aca="false">SUMIFS(Orders!$H$2:$H$8001,Orders!$B$2:$B$8001,A517,Orders!$E$2:$E$8001,"Delivered")+SUMIFS(Orders!$H$2:$H$8001,Orders!$B$2:$B$8001,A517,Orders!$E$2:$E$8001,"Returned")</f>
        <v>20795.74</v>
      </c>
      <c r="E517" s="1" t="str">
        <f aca="false">IFERROR(maxifs(Orders!$C$2:$C$8001,Orders!$B$2:$B$8001,A517),"")</f>
        <v/>
      </c>
      <c r="F517" s="9" t="str">
        <f aca="false">IF(E517="","",MAX(Orders!$C$2:$C$8001)-E517)</f>
        <v/>
      </c>
      <c r="G517" s="1" t="n">
        <f aca="false">IFERROR(CEILING(percentrank.inc($C$5:$C$604,C517)*4,1),1)</f>
        <v>1</v>
      </c>
      <c r="H517" s="1" t="n">
        <f aca="false">IFERROR(CEILING(percentrank.inc($D$5:$D$604,D517)*4,1),1)</f>
        <v>1</v>
      </c>
      <c r="I517" s="1" t="n">
        <f aca="false">IF(F517="",1,IFERROR(5-CEILING(percentrank.inc($F$5:$F$604,F517)*4,1),1))</f>
        <v>1</v>
      </c>
      <c r="J517" s="1" t="str">
        <f aca="false">IF(AND(I517&gt;=3,G517&gt;=3,H517&gt;=3),"Champions",IF(AND(I517&gt;=3,G517&lt;=2),"New / Promising",IF(AND(I517&lt;=2,G517&gt;=3,H517&gt;=3),"At Risk (High Value)",IF(AND(I517&lt;=2,G517&lt;=2),"Lost / Dormant","Regular"))))</f>
        <v>Lost / Dormant</v>
      </c>
    </row>
    <row r="518" customFormat="false" ht="15" hidden="false" customHeight="true" outlineLevel="0" collapsed="false">
      <c r="A518" s="1" t="str">
        <f aca="false">Customers!A515</f>
        <v>CUST00514</v>
      </c>
      <c r="B518" s="1" t="str">
        <f aca="false">Customers!B515&amp;" "&amp;Customers!C515</f>
        <v>Yuki Anderson</v>
      </c>
      <c r="C518" s="1" t="n">
        <f aca="false">COUNTIFS(Orders!$B$2:$B$8001,A518,Orders!$E$2:$E$8001,"Delivered")+COUNTIFS(Orders!$B$2:$B$8001,A518,Orders!$E$2:$E$8001,"Returned")</f>
        <v>2</v>
      </c>
      <c r="D518" s="9" t="n">
        <f aca="false">SUMIFS(Orders!$H$2:$H$8001,Orders!$B$2:$B$8001,A518,Orders!$E$2:$E$8001,"Delivered")+SUMIFS(Orders!$H$2:$H$8001,Orders!$B$2:$B$8001,A518,Orders!$E$2:$E$8001,"Returned")</f>
        <v>37484.47</v>
      </c>
      <c r="E518" s="1" t="str">
        <f aca="false">IFERROR(maxifs(Orders!$C$2:$C$8001,Orders!$B$2:$B$8001,A518),"")</f>
        <v/>
      </c>
      <c r="F518" s="9" t="str">
        <f aca="false">IF(E518="","",MAX(Orders!$C$2:$C$8001)-E518)</f>
        <v/>
      </c>
      <c r="G518" s="1" t="n">
        <f aca="false">IFERROR(CEILING(percentrank.inc($C$5:$C$604,C518)*4,1),1)</f>
        <v>1</v>
      </c>
      <c r="H518" s="1" t="n">
        <f aca="false">IFERROR(CEILING(percentrank.inc($D$5:$D$604,D518)*4,1),1)</f>
        <v>1</v>
      </c>
      <c r="I518" s="1" t="n">
        <f aca="false">IF(F518="",1,IFERROR(5-CEILING(percentrank.inc($F$5:$F$604,F518)*4,1),1))</f>
        <v>1</v>
      </c>
      <c r="J518" s="1" t="str">
        <f aca="false">IF(AND(I518&gt;=3,G518&gt;=3,H518&gt;=3),"Champions",IF(AND(I518&gt;=3,G518&lt;=2),"New / Promising",IF(AND(I518&lt;=2,G518&gt;=3,H518&gt;=3),"At Risk (High Value)",IF(AND(I518&lt;=2,G518&lt;=2),"Lost / Dormant","Regular"))))</f>
        <v>Lost / Dormant</v>
      </c>
    </row>
    <row r="519" customFormat="false" ht="15" hidden="false" customHeight="true" outlineLevel="0" collapsed="false">
      <c r="A519" s="1" t="str">
        <f aca="false">Customers!A516</f>
        <v>CUST00515</v>
      </c>
      <c r="B519" s="1" t="str">
        <f aca="false">Customers!B516&amp;" "&amp;Customers!C516</f>
        <v>Sarah Lee</v>
      </c>
      <c r="C519" s="1" t="n">
        <f aca="false">COUNTIFS(Orders!$B$2:$B$8001,A519,Orders!$E$2:$E$8001,"Delivered")+COUNTIFS(Orders!$B$2:$B$8001,A519,Orders!$E$2:$E$8001,"Returned")</f>
        <v>4</v>
      </c>
      <c r="D519" s="9" t="n">
        <f aca="false">SUMIFS(Orders!$H$2:$H$8001,Orders!$B$2:$B$8001,A519,Orders!$E$2:$E$8001,"Delivered")+SUMIFS(Orders!$H$2:$H$8001,Orders!$B$2:$B$8001,A519,Orders!$E$2:$E$8001,"Returned")</f>
        <v>8883.11</v>
      </c>
      <c r="E519" s="1" t="str">
        <f aca="false">IFERROR(maxifs(Orders!$C$2:$C$8001,Orders!$B$2:$B$8001,A519),"")</f>
        <v/>
      </c>
      <c r="F519" s="9" t="str">
        <f aca="false">IF(E519="","",MAX(Orders!$C$2:$C$8001)-E519)</f>
        <v/>
      </c>
      <c r="G519" s="1" t="n">
        <f aca="false">IFERROR(CEILING(percentrank.inc($C$5:$C$604,C519)*4,1),1)</f>
        <v>1</v>
      </c>
      <c r="H519" s="1" t="n">
        <f aca="false">IFERROR(CEILING(percentrank.inc($D$5:$D$604,D519)*4,1),1)</f>
        <v>1</v>
      </c>
      <c r="I519" s="1" t="n">
        <f aca="false">IF(F519="",1,IFERROR(5-CEILING(percentrank.inc($F$5:$F$604,F519)*4,1),1))</f>
        <v>1</v>
      </c>
      <c r="J519" s="1" t="str">
        <f aca="false">IF(AND(I519&gt;=3,G519&gt;=3,H519&gt;=3),"Champions",IF(AND(I519&gt;=3,G519&lt;=2),"New / Promising",IF(AND(I519&lt;=2,G519&gt;=3,H519&gt;=3),"At Risk (High Value)",IF(AND(I519&lt;=2,G519&lt;=2),"Lost / Dormant","Regular"))))</f>
        <v>Lost / Dormant</v>
      </c>
    </row>
    <row r="520" customFormat="false" ht="15" hidden="false" customHeight="true" outlineLevel="0" collapsed="false">
      <c r="A520" s="1" t="str">
        <f aca="false">Customers!A517</f>
        <v>CUST00516</v>
      </c>
      <c r="B520" s="1" t="str">
        <f aca="false">Customers!B517&amp;" "&amp;Customers!C517</f>
        <v>Diya Taylor</v>
      </c>
      <c r="C520" s="1" t="n">
        <f aca="false">COUNTIFS(Orders!$B$2:$B$8001,A520,Orders!$E$2:$E$8001,"Delivered")+COUNTIFS(Orders!$B$2:$B$8001,A520,Orders!$E$2:$E$8001,"Returned")</f>
        <v>2</v>
      </c>
      <c r="D520" s="9" t="n">
        <f aca="false">SUMIFS(Orders!$H$2:$H$8001,Orders!$B$2:$B$8001,A520,Orders!$E$2:$E$8001,"Delivered")+SUMIFS(Orders!$H$2:$H$8001,Orders!$B$2:$B$8001,A520,Orders!$E$2:$E$8001,"Returned")</f>
        <v>17179.88</v>
      </c>
      <c r="E520" s="1" t="str">
        <f aca="false">IFERROR(maxifs(Orders!$C$2:$C$8001,Orders!$B$2:$B$8001,A520),"")</f>
        <v/>
      </c>
      <c r="F520" s="9" t="str">
        <f aca="false">IF(E520="","",MAX(Orders!$C$2:$C$8001)-E520)</f>
        <v/>
      </c>
      <c r="G520" s="1" t="n">
        <f aca="false">IFERROR(CEILING(percentrank.inc($C$5:$C$604,C520)*4,1),1)</f>
        <v>1</v>
      </c>
      <c r="H520" s="1" t="n">
        <f aca="false">IFERROR(CEILING(percentrank.inc($D$5:$D$604,D520)*4,1),1)</f>
        <v>1</v>
      </c>
      <c r="I520" s="1" t="n">
        <f aca="false">IF(F520="",1,IFERROR(5-CEILING(percentrank.inc($F$5:$F$604,F520)*4,1),1))</f>
        <v>1</v>
      </c>
      <c r="J520" s="1" t="str">
        <f aca="false">IF(AND(I520&gt;=3,G520&gt;=3,H520&gt;=3),"Champions",IF(AND(I520&gt;=3,G520&lt;=2),"New / Promising",IF(AND(I520&lt;=2,G520&gt;=3,H520&gt;=3),"At Risk (High Value)",IF(AND(I520&lt;=2,G520&lt;=2),"Lost / Dormant","Regular"))))</f>
        <v>Lost / Dormant</v>
      </c>
    </row>
    <row r="521" customFormat="false" ht="15" hidden="false" customHeight="true" outlineLevel="0" collapsed="false">
      <c r="A521" s="1" t="str">
        <f aca="false">Customers!A518</f>
        <v>CUST00517</v>
      </c>
      <c r="B521" s="1" t="str">
        <f aca="false">Customers!B518&amp;" "&amp;Customers!C518</f>
        <v>Aditya Allen</v>
      </c>
      <c r="C521" s="1" t="n">
        <f aca="false">COUNTIFS(Orders!$B$2:$B$8001,A521,Orders!$E$2:$E$8001,"Delivered")+COUNTIFS(Orders!$B$2:$B$8001,A521,Orders!$E$2:$E$8001,"Returned")</f>
        <v>11</v>
      </c>
      <c r="D521" s="9" t="n">
        <f aca="false">SUMIFS(Orders!$H$2:$H$8001,Orders!$B$2:$B$8001,A521,Orders!$E$2:$E$8001,"Delivered")+SUMIFS(Orders!$H$2:$H$8001,Orders!$B$2:$B$8001,A521,Orders!$E$2:$E$8001,"Returned")</f>
        <v>112164.32</v>
      </c>
      <c r="E521" s="1" t="str">
        <f aca="false">IFERROR(maxifs(Orders!$C$2:$C$8001,Orders!$B$2:$B$8001,A521),"")</f>
        <v/>
      </c>
      <c r="F521" s="9" t="str">
        <f aca="false">IF(E521="","",MAX(Orders!$C$2:$C$8001)-E521)</f>
        <v/>
      </c>
      <c r="G521" s="1" t="n">
        <f aca="false">IFERROR(CEILING(percentrank.inc($C$5:$C$604,C521)*4,1),1)</f>
        <v>1</v>
      </c>
      <c r="H521" s="1" t="n">
        <f aca="false">IFERROR(CEILING(percentrank.inc($D$5:$D$604,D521)*4,1),1)</f>
        <v>1</v>
      </c>
      <c r="I521" s="1" t="n">
        <f aca="false">IF(F521="",1,IFERROR(5-CEILING(percentrank.inc($F$5:$F$604,F521)*4,1),1))</f>
        <v>1</v>
      </c>
      <c r="J521" s="1" t="str">
        <f aca="false">IF(AND(I521&gt;=3,G521&gt;=3,H521&gt;=3),"Champions",IF(AND(I521&gt;=3,G521&lt;=2),"New / Promising",IF(AND(I521&lt;=2,G521&gt;=3,H521&gt;=3),"At Risk (High Value)",IF(AND(I521&lt;=2,G521&lt;=2),"Lost / Dormant","Regular"))))</f>
        <v>Lost / Dormant</v>
      </c>
    </row>
    <row r="522" customFormat="false" ht="15" hidden="false" customHeight="true" outlineLevel="0" collapsed="false">
      <c r="A522" s="1" t="str">
        <f aca="false">Customers!A519</f>
        <v>CUST00518</v>
      </c>
      <c r="B522" s="1" t="str">
        <f aca="false">Customers!B519&amp;" "&amp;Customers!C519</f>
        <v>Jessica White</v>
      </c>
      <c r="C522" s="1" t="n">
        <f aca="false">COUNTIFS(Orders!$B$2:$B$8001,A522,Orders!$E$2:$E$8001,"Delivered")+COUNTIFS(Orders!$B$2:$B$8001,A522,Orders!$E$2:$E$8001,"Returned")</f>
        <v>18</v>
      </c>
      <c r="D522" s="9" t="n">
        <f aca="false">SUMIFS(Orders!$H$2:$H$8001,Orders!$B$2:$B$8001,A522,Orders!$E$2:$E$8001,"Delivered")+SUMIFS(Orders!$H$2:$H$8001,Orders!$B$2:$B$8001,A522,Orders!$E$2:$E$8001,"Returned")</f>
        <v>100221.72</v>
      </c>
      <c r="E522" s="1" t="str">
        <f aca="false">IFERROR(maxifs(Orders!$C$2:$C$8001,Orders!$B$2:$B$8001,A522),"")</f>
        <v/>
      </c>
      <c r="F522" s="9" t="str">
        <f aca="false">IF(E522="","",MAX(Orders!$C$2:$C$8001)-E522)</f>
        <v/>
      </c>
      <c r="G522" s="1" t="n">
        <f aca="false">IFERROR(CEILING(percentrank.inc($C$5:$C$604,C522)*4,1),1)</f>
        <v>1</v>
      </c>
      <c r="H522" s="1" t="n">
        <f aca="false">IFERROR(CEILING(percentrank.inc($D$5:$D$604,D522)*4,1),1)</f>
        <v>1</v>
      </c>
      <c r="I522" s="1" t="n">
        <f aca="false">IF(F522="",1,IFERROR(5-CEILING(percentrank.inc($F$5:$F$604,F522)*4,1),1))</f>
        <v>1</v>
      </c>
      <c r="J522" s="1" t="str">
        <f aca="false">IF(AND(I522&gt;=3,G522&gt;=3,H522&gt;=3),"Champions",IF(AND(I522&gt;=3,G522&lt;=2),"New / Promising",IF(AND(I522&lt;=2,G522&gt;=3,H522&gt;=3),"At Risk (High Value)",IF(AND(I522&lt;=2,G522&lt;=2),"Lost / Dormant","Regular"))))</f>
        <v>Lost / Dormant</v>
      </c>
    </row>
    <row r="523" customFormat="false" ht="15" hidden="false" customHeight="true" outlineLevel="0" collapsed="false">
      <c r="A523" s="1" t="str">
        <f aca="false">Customers!A520</f>
        <v>CUST00519</v>
      </c>
      <c r="B523" s="1" t="str">
        <f aca="false">Customers!B520&amp;" "&amp;Customers!C520</f>
        <v>Noah Clark</v>
      </c>
      <c r="C523" s="1" t="n">
        <f aca="false">COUNTIFS(Orders!$B$2:$B$8001,A523,Orders!$E$2:$E$8001,"Delivered")+COUNTIFS(Orders!$B$2:$B$8001,A523,Orders!$E$2:$E$8001,"Returned")</f>
        <v>22</v>
      </c>
      <c r="D523" s="9" t="n">
        <f aca="false">SUMIFS(Orders!$H$2:$H$8001,Orders!$B$2:$B$8001,A523,Orders!$E$2:$E$8001,"Delivered")+SUMIFS(Orders!$H$2:$H$8001,Orders!$B$2:$B$8001,A523,Orders!$E$2:$E$8001,"Returned")</f>
        <v>80723.33</v>
      </c>
      <c r="E523" s="1" t="str">
        <f aca="false">IFERROR(maxifs(Orders!$C$2:$C$8001,Orders!$B$2:$B$8001,A523),"")</f>
        <v/>
      </c>
      <c r="F523" s="9" t="str">
        <f aca="false">IF(E523="","",MAX(Orders!$C$2:$C$8001)-E523)</f>
        <v/>
      </c>
      <c r="G523" s="1" t="n">
        <f aca="false">IFERROR(CEILING(percentrank.inc($C$5:$C$604,C523)*4,1),1)</f>
        <v>1</v>
      </c>
      <c r="H523" s="1" t="n">
        <f aca="false">IFERROR(CEILING(percentrank.inc($D$5:$D$604,D523)*4,1),1)</f>
        <v>1</v>
      </c>
      <c r="I523" s="1" t="n">
        <f aca="false">IF(F523="",1,IFERROR(5-CEILING(percentrank.inc($F$5:$F$604,F523)*4,1),1))</f>
        <v>1</v>
      </c>
      <c r="J523" s="1" t="str">
        <f aca="false">IF(AND(I523&gt;=3,G523&gt;=3,H523&gt;=3),"Champions",IF(AND(I523&gt;=3,G523&lt;=2),"New / Promising",IF(AND(I523&lt;=2,G523&gt;=3,H523&gt;=3),"At Risk (High Value)",IF(AND(I523&lt;=2,G523&lt;=2),"Lost / Dormant","Regular"))))</f>
        <v>Lost / Dormant</v>
      </c>
    </row>
    <row r="524" customFormat="false" ht="15" hidden="false" customHeight="true" outlineLevel="0" collapsed="false">
      <c r="A524" s="1" t="str">
        <f aca="false">Customers!A521</f>
        <v>CUST00520</v>
      </c>
      <c r="B524" s="1" t="str">
        <f aca="false">Customers!B521&amp;" "&amp;Customers!C521</f>
        <v>Susan Harris</v>
      </c>
      <c r="C524" s="1" t="n">
        <f aca="false">COUNTIFS(Orders!$B$2:$B$8001,A524,Orders!$E$2:$E$8001,"Delivered")+COUNTIFS(Orders!$B$2:$B$8001,A524,Orders!$E$2:$E$8001,"Returned")</f>
        <v>2</v>
      </c>
      <c r="D524" s="9" t="n">
        <f aca="false">SUMIFS(Orders!$H$2:$H$8001,Orders!$B$2:$B$8001,A524,Orders!$E$2:$E$8001,"Delivered")+SUMIFS(Orders!$H$2:$H$8001,Orders!$B$2:$B$8001,A524,Orders!$E$2:$E$8001,"Returned")</f>
        <v>7962.25</v>
      </c>
      <c r="E524" s="1" t="str">
        <f aca="false">IFERROR(maxifs(Orders!$C$2:$C$8001,Orders!$B$2:$B$8001,A524),"")</f>
        <v/>
      </c>
      <c r="F524" s="9" t="str">
        <f aca="false">IF(E524="","",MAX(Orders!$C$2:$C$8001)-E524)</f>
        <v/>
      </c>
      <c r="G524" s="1" t="n">
        <f aca="false">IFERROR(CEILING(percentrank.inc($C$5:$C$604,C524)*4,1),1)</f>
        <v>1</v>
      </c>
      <c r="H524" s="1" t="n">
        <f aca="false">IFERROR(CEILING(percentrank.inc($D$5:$D$604,D524)*4,1),1)</f>
        <v>1</v>
      </c>
      <c r="I524" s="1" t="n">
        <f aca="false">IF(F524="",1,IFERROR(5-CEILING(percentrank.inc($F$5:$F$604,F524)*4,1),1))</f>
        <v>1</v>
      </c>
      <c r="J524" s="1" t="str">
        <f aca="false">IF(AND(I524&gt;=3,G524&gt;=3,H524&gt;=3),"Champions",IF(AND(I524&gt;=3,G524&lt;=2),"New / Promising",IF(AND(I524&lt;=2,G524&gt;=3,H524&gt;=3),"At Risk (High Value)",IF(AND(I524&lt;=2,G524&lt;=2),"Lost / Dormant","Regular"))))</f>
        <v>Lost / Dormant</v>
      </c>
    </row>
    <row r="525" customFormat="false" ht="15" hidden="false" customHeight="true" outlineLevel="0" collapsed="false">
      <c r="A525" s="1" t="str">
        <f aca="false">Customers!A522</f>
        <v>CUST00521</v>
      </c>
      <c r="B525" s="1" t="str">
        <f aca="false">Customers!B522&amp;" "&amp;Customers!C522</f>
        <v>James Young</v>
      </c>
      <c r="C525" s="1" t="n">
        <f aca="false">COUNTIFS(Orders!$B$2:$B$8001,A525,Orders!$E$2:$E$8001,"Delivered")+COUNTIFS(Orders!$B$2:$B$8001,A525,Orders!$E$2:$E$8001,"Returned")</f>
        <v>2</v>
      </c>
      <c r="D525" s="9" t="n">
        <f aca="false">SUMIFS(Orders!$H$2:$H$8001,Orders!$B$2:$B$8001,A525,Orders!$E$2:$E$8001,"Delivered")+SUMIFS(Orders!$H$2:$H$8001,Orders!$B$2:$B$8001,A525,Orders!$E$2:$E$8001,"Returned")</f>
        <v>2196.36</v>
      </c>
      <c r="E525" s="1" t="str">
        <f aca="false">IFERROR(maxifs(Orders!$C$2:$C$8001,Orders!$B$2:$B$8001,A525),"")</f>
        <v/>
      </c>
      <c r="F525" s="9" t="str">
        <f aca="false">IF(E525="","",MAX(Orders!$C$2:$C$8001)-E525)</f>
        <v/>
      </c>
      <c r="G525" s="1" t="n">
        <f aca="false">IFERROR(CEILING(percentrank.inc($C$5:$C$604,C525)*4,1),1)</f>
        <v>1</v>
      </c>
      <c r="H525" s="1" t="n">
        <f aca="false">IFERROR(CEILING(percentrank.inc($D$5:$D$604,D525)*4,1),1)</f>
        <v>1</v>
      </c>
      <c r="I525" s="1" t="n">
        <f aca="false">IF(F525="",1,IFERROR(5-CEILING(percentrank.inc($F$5:$F$604,F525)*4,1),1))</f>
        <v>1</v>
      </c>
      <c r="J525" s="1" t="str">
        <f aca="false">IF(AND(I525&gt;=3,G525&gt;=3,H525&gt;=3),"Champions",IF(AND(I525&gt;=3,G525&lt;=2),"New / Promising",IF(AND(I525&lt;=2,G525&gt;=3,H525&gt;=3),"At Risk (High Value)",IF(AND(I525&lt;=2,G525&lt;=2),"Lost / Dormant","Regular"))))</f>
        <v>Lost / Dormant</v>
      </c>
    </row>
    <row r="526" customFormat="false" ht="15" hidden="false" customHeight="true" outlineLevel="0" collapsed="false">
      <c r="A526" s="1" t="str">
        <f aca="false">Customers!A523</f>
        <v>CUST00522</v>
      </c>
      <c r="B526" s="1" t="str">
        <f aca="false">Customers!B523&amp;" "&amp;Customers!C523</f>
        <v>Jennifer Clark</v>
      </c>
      <c r="C526" s="1" t="n">
        <f aca="false">COUNTIFS(Orders!$B$2:$B$8001,A526,Orders!$E$2:$E$8001,"Delivered")+COUNTIFS(Orders!$B$2:$B$8001,A526,Orders!$E$2:$E$8001,"Returned")</f>
        <v>1</v>
      </c>
      <c r="D526" s="9" t="n">
        <f aca="false">SUMIFS(Orders!$H$2:$H$8001,Orders!$B$2:$B$8001,A526,Orders!$E$2:$E$8001,"Delivered")+SUMIFS(Orders!$H$2:$H$8001,Orders!$B$2:$B$8001,A526,Orders!$E$2:$E$8001,"Returned")</f>
        <v>2886.03</v>
      </c>
      <c r="E526" s="1" t="str">
        <f aca="false">IFERROR(maxifs(Orders!$C$2:$C$8001,Orders!$B$2:$B$8001,A526),"")</f>
        <v/>
      </c>
      <c r="F526" s="9" t="str">
        <f aca="false">IF(E526="","",MAX(Orders!$C$2:$C$8001)-E526)</f>
        <v/>
      </c>
      <c r="G526" s="1" t="n">
        <f aca="false">IFERROR(CEILING(percentrank.inc($C$5:$C$604,C526)*4,1),1)</f>
        <v>1</v>
      </c>
      <c r="H526" s="1" t="n">
        <f aca="false">IFERROR(CEILING(percentrank.inc($D$5:$D$604,D526)*4,1),1)</f>
        <v>1</v>
      </c>
      <c r="I526" s="1" t="n">
        <f aca="false">IF(F526="",1,IFERROR(5-CEILING(percentrank.inc($F$5:$F$604,F526)*4,1),1))</f>
        <v>1</v>
      </c>
      <c r="J526" s="1" t="str">
        <f aca="false">IF(AND(I526&gt;=3,G526&gt;=3,H526&gt;=3),"Champions",IF(AND(I526&gt;=3,G526&lt;=2),"New / Promising",IF(AND(I526&lt;=2,G526&gt;=3,H526&gt;=3),"At Risk (High Value)",IF(AND(I526&lt;=2,G526&lt;=2),"Lost / Dormant","Regular"))))</f>
        <v>Lost / Dormant</v>
      </c>
    </row>
    <row r="527" customFormat="false" ht="15" hidden="false" customHeight="true" outlineLevel="0" collapsed="false">
      <c r="A527" s="1" t="str">
        <f aca="false">Customers!A524</f>
        <v>CUST00523</v>
      </c>
      <c r="B527" s="1" t="str">
        <f aca="false">Customers!B524&amp;" "&amp;Customers!C524</f>
        <v>Myra Davis</v>
      </c>
      <c r="C527" s="1" t="n">
        <f aca="false">COUNTIFS(Orders!$B$2:$B$8001,A527,Orders!$E$2:$E$8001,"Delivered")+COUNTIFS(Orders!$B$2:$B$8001,A527,Orders!$E$2:$E$8001,"Returned")</f>
        <v>9</v>
      </c>
      <c r="D527" s="9" t="n">
        <f aca="false">SUMIFS(Orders!$H$2:$H$8001,Orders!$B$2:$B$8001,A527,Orders!$E$2:$E$8001,"Delivered")+SUMIFS(Orders!$H$2:$H$8001,Orders!$B$2:$B$8001,A527,Orders!$E$2:$E$8001,"Returned")</f>
        <v>32839.89</v>
      </c>
      <c r="E527" s="1" t="str">
        <f aca="false">IFERROR(maxifs(Orders!$C$2:$C$8001,Orders!$B$2:$B$8001,A527),"")</f>
        <v/>
      </c>
      <c r="F527" s="9" t="str">
        <f aca="false">IF(E527="","",MAX(Orders!$C$2:$C$8001)-E527)</f>
        <v/>
      </c>
      <c r="G527" s="1" t="n">
        <f aca="false">IFERROR(CEILING(percentrank.inc($C$5:$C$604,C527)*4,1),1)</f>
        <v>1</v>
      </c>
      <c r="H527" s="1" t="n">
        <f aca="false">IFERROR(CEILING(percentrank.inc($D$5:$D$604,D527)*4,1),1)</f>
        <v>1</v>
      </c>
      <c r="I527" s="1" t="n">
        <f aca="false">IF(F527="",1,IFERROR(5-CEILING(percentrank.inc($F$5:$F$604,F527)*4,1),1))</f>
        <v>1</v>
      </c>
      <c r="J527" s="1" t="str">
        <f aca="false">IF(AND(I527&gt;=3,G527&gt;=3,H527&gt;=3),"Champions",IF(AND(I527&gt;=3,G527&lt;=2),"New / Promising",IF(AND(I527&lt;=2,G527&gt;=3,H527&gt;=3),"At Risk (High Value)",IF(AND(I527&lt;=2,G527&lt;=2),"Lost / Dormant","Regular"))))</f>
        <v>Lost / Dormant</v>
      </c>
    </row>
    <row r="528" customFormat="false" ht="15" hidden="false" customHeight="true" outlineLevel="0" collapsed="false">
      <c r="A528" s="1" t="str">
        <f aca="false">Customers!A525</f>
        <v>CUST00524</v>
      </c>
      <c r="B528" s="1" t="str">
        <f aca="false">Customers!B525&amp;" "&amp;Customers!C525</f>
        <v>Wei Moore</v>
      </c>
      <c r="C528" s="1" t="n">
        <f aca="false">COUNTIFS(Orders!$B$2:$B$8001,A528,Orders!$E$2:$E$8001,"Delivered")+COUNTIFS(Orders!$B$2:$B$8001,A528,Orders!$E$2:$E$8001,"Returned")</f>
        <v>4</v>
      </c>
      <c r="D528" s="9" t="n">
        <f aca="false">SUMIFS(Orders!$H$2:$H$8001,Orders!$B$2:$B$8001,A528,Orders!$E$2:$E$8001,"Delivered")+SUMIFS(Orders!$H$2:$H$8001,Orders!$B$2:$B$8001,A528,Orders!$E$2:$E$8001,"Returned")</f>
        <v>17016.67</v>
      </c>
      <c r="E528" s="1" t="str">
        <f aca="false">IFERROR(maxifs(Orders!$C$2:$C$8001,Orders!$B$2:$B$8001,A528),"")</f>
        <v/>
      </c>
      <c r="F528" s="9" t="str">
        <f aca="false">IF(E528="","",MAX(Orders!$C$2:$C$8001)-E528)</f>
        <v/>
      </c>
      <c r="G528" s="1" t="n">
        <f aca="false">IFERROR(CEILING(percentrank.inc($C$5:$C$604,C528)*4,1),1)</f>
        <v>1</v>
      </c>
      <c r="H528" s="1" t="n">
        <f aca="false">IFERROR(CEILING(percentrank.inc($D$5:$D$604,D528)*4,1),1)</f>
        <v>1</v>
      </c>
      <c r="I528" s="1" t="n">
        <f aca="false">IF(F528="",1,IFERROR(5-CEILING(percentrank.inc($F$5:$F$604,F528)*4,1),1))</f>
        <v>1</v>
      </c>
      <c r="J528" s="1" t="str">
        <f aca="false">IF(AND(I528&gt;=3,G528&gt;=3,H528&gt;=3),"Champions",IF(AND(I528&gt;=3,G528&lt;=2),"New / Promising",IF(AND(I528&lt;=2,G528&gt;=3,H528&gt;=3),"At Risk (High Value)",IF(AND(I528&lt;=2,G528&lt;=2),"Lost / Dormant","Regular"))))</f>
        <v>Lost / Dormant</v>
      </c>
    </row>
    <row r="529" customFormat="false" ht="15" hidden="false" customHeight="true" outlineLevel="0" collapsed="false">
      <c r="A529" s="1" t="str">
        <f aca="false">Customers!A526</f>
        <v>CUST00525</v>
      </c>
      <c r="B529" s="1" t="str">
        <f aca="false">Customers!B526&amp;" "&amp;Customers!C526</f>
        <v>Sophia Taylor</v>
      </c>
      <c r="C529" s="1" t="n">
        <f aca="false">COUNTIFS(Orders!$B$2:$B$8001,A529,Orders!$E$2:$E$8001,"Delivered")+COUNTIFS(Orders!$B$2:$B$8001,A529,Orders!$E$2:$E$8001,"Returned")</f>
        <v>1</v>
      </c>
      <c r="D529" s="9" t="n">
        <f aca="false">SUMIFS(Orders!$H$2:$H$8001,Orders!$B$2:$B$8001,A529,Orders!$E$2:$E$8001,"Delivered")+SUMIFS(Orders!$H$2:$H$8001,Orders!$B$2:$B$8001,A529,Orders!$E$2:$E$8001,"Returned")</f>
        <v>8944.14</v>
      </c>
      <c r="E529" s="1" t="str">
        <f aca="false">IFERROR(maxifs(Orders!$C$2:$C$8001,Orders!$B$2:$B$8001,A529),"")</f>
        <v/>
      </c>
      <c r="F529" s="9" t="str">
        <f aca="false">IF(E529="","",MAX(Orders!$C$2:$C$8001)-E529)</f>
        <v/>
      </c>
      <c r="G529" s="1" t="n">
        <f aca="false">IFERROR(CEILING(percentrank.inc($C$5:$C$604,C529)*4,1),1)</f>
        <v>1</v>
      </c>
      <c r="H529" s="1" t="n">
        <f aca="false">IFERROR(CEILING(percentrank.inc($D$5:$D$604,D529)*4,1),1)</f>
        <v>1</v>
      </c>
      <c r="I529" s="1" t="n">
        <f aca="false">IF(F529="",1,IFERROR(5-CEILING(percentrank.inc($F$5:$F$604,F529)*4,1),1))</f>
        <v>1</v>
      </c>
      <c r="J529" s="1" t="str">
        <f aca="false">IF(AND(I529&gt;=3,G529&gt;=3,H529&gt;=3),"Champions",IF(AND(I529&gt;=3,G529&lt;=2),"New / Promising",IF(AND(I529&lt;=2,G529&gt;=3,H529&gt;=3),"At Risk (High Value)",IF(AND(I529&lt;=2,G529&lt;=2),"Lost / Dormant","Regular"))))</f>
        <v>Lost / Dormant</v>
      </c>
    </row>
    <row r="530" customFormat="false" ht="15" hidden="false" customHeight="true" outlineLevel="0" collapsed="false">
      <c r="A530" s="1" t="str">
        <f aca="false">Customers!A527</f>
        <v>CUST00526</v>
      </c>
      <c r="B530" s="1" t="str">
        <f aca="false">Customers!B527&amp;" "&amp;Customers!C527</f>
        <v>Sarah Menon</v>
      </c>
      <c r="C530" s="1" t="n">
        <f aca="false">COUNTIFS(Orders!$B$2:$B$8001,A530,Orders!$E$2:$E$8001,"Delivered")+COUNTIFS(Orders!$B$2:$B$8001,A530,Orders!$E$2:$E$8001,"Returned")</f>
        <v>39</v>
      </c>
      <c r="D530" s="9" t="n">
        <f aca="false">SUMIFS(Orders!$H$2:$H$8001,Orders!$B$2:$B$8001,A530,Orders!$E$2:$E$8001,"Delivered")+SUMIFS(Orders!$H$2:$H$8001,Orders!$B$2:$B$8001,A530,Orders!$E$2:$E$8001,"Returned")</f>
        <v>213796.6</v>
      </c>
      <c r="E530" s="1" t="str">
        <f aca="false">IFERROR(maxifs(Orders!$C$2:$C$8001,Orders!$B$2:$B$8001,A530),"")</f>
        <v/>
      </c>
      <c r="F530" s="9" t="str">
        <f aca="false">IF(E530="","",MAX(Orders!$C$2:$C$8001)-E530)</f>
        <v/>
      </c>
      <c r="G530" s="1" t="n">
        <f aca="false">IFERROR(CEILING(percentrank.inc($C$5:$C$604,C530)*4,1),1)</f>
        <v>1</v>
      </c>
      <c r="H530" s="1" t="n">
        <f aca="false">IFERROR(CEILING(percentrank.inc($D$5:$D$604,D530)*4,1),1)</f>
        <v>1</v>
      </c>
      <c r="I530" s="1" t="n">
        <f aca="false">IF(F530="",1,IFERROR(5-CEILING(percentrank.inc($F$5:$F$604,F530)*4,1),1))</f>
        <v>1</v>
      </c>
      <c r="J530" s="1" t="str">
        <f aca="false">IF(AND(I530&gt;=3,G530&gt;=3,H530&gt;=3),"Champions",IF(AND(I530&gt;=3,G530&lt;=2),"New / Promising",IF(AND(I530&lt;=2,G530&gt;=3,H530&gt;=3),"At Risk (High Value)",IF(AND(I530&lt;=2,G530&lt;=2),"Lost / Dormant","Regular"))))</f>
        <v>Lost / Dormant</v>
      </c>
    </row>
    <row r="531" customFormat="false" ht="15" hidden="false" customHeight="true" outlineLevel="0" collapsed="false">
      <c r="A531" s="1" t="str">
        <f aca="false">Customers!A528</f>
        <v>CUST00527</v>
      </c>
      <c r="B531" s="1" t="str">
        <f aca="false">Customers!B528&amp;" "&amp;Customers!C528</f>
        <v>Diya Harris</v>
      </c>
      <c r="C531" s="1" t="n">
        <f aca="false">COUNTIFS(Orders!$B$2:$B$8001,A531,Orders!$E$2:$E$8001,"Delivered")+COUNTIFS(Orders!$B$2:$B$8001,A531,Orders!$E$2:$E$8001,"Returned")</f>
        <v>4</v>
      </c>
      <c r="D531" s="9" t="n">
        <f aca="false">SUMIFS(Orders!$H$2:$H$8001,Orders!$B$2:$B$8001,A531,Orders!$E$2:$E$8001,"Delivered")+SUMIFS(Orders!$H$2:$H$8001,Orders!$B$2:$B$8001,A531,Orders!$E$2:$E$8001,"Returned")</f>
        <v>18006.23</v>
      </c>
      <c r="E531" s="1" t="str">
        <f aca="false">IFERROR(maxifs(Orders!$C$2:$C$8001,Orders!$B$2:$B$8001,A531),"")</f>
        <v/>
      </c>
      <c r="F531" s="9" t="str">
        <f aca="false">IF(E531="","",MAX(Orders!$C$2:$C$8001)-E531)</f>
        <v/>
      </c>
      <c r="G531" s="1" t="n">
        <f aca="false">IFERROR(CEILING(percentrank.inc($C$5:$C$604,C531)*4,1),1)</f>
        <v>1</v>
      </c>
      <c r="H531" s="1" t="n">
        <f aca="false">IFERROR(CEILING(percentrank.inc($D$5:$D$604,D531)*4,1),1)</f>
        <v>1</v>
      </c>
      <c r="I531" s="1" t="n">
        <f aca="false">IF(F531="",1,IFERROR(5-CEILING(percentrank.inc($F$5:$F$604,F531)*4,1),1))</f>
        <v>1</v>
      </c>
      <c r="J531" s="1" t="str">
        <f aca="false">IF(AND(I531&gt;=3,G531&gt;=3,H531&gt;=3),"Champions",IF(AND(I531&gt;=3,G531&lt;=2),"New / Promising",IF(AND(I531&lt;=2,G531&gt;=3,H531&gt;=3),"At Risk (High Value)",IF(AND(I531&lt;=2,G531&lt;=2),"Lost / Dormant","Regular"))))</f>
        <v>Lost / Dormant</v>
      </c>
    </row>
    <row r="532" customFormat="false" ht="15" hidden="false" customHeight="true" outlineLevel="0" collapsed="false">
      <c r="A532" s="1" t="str">
        <f aca="false">Customers!A529</f>
        <v>CUST00528</v>
      </c>
      <c r="B532" s="1" t="str">
        <f aca="false">Customers!B529&amp;" "&amp;Customers!C529</f>
        <v>Barbara White</v>
      </c>
      <c r="C532" s="1" t="n">
        <f aca="false">COUNTIFS(Orders!$B$2:$B$8001,A532,Orders!$E$2:$E$8001,"Delivered")+COUNTIFS(Orders!$B$2:$B$8001,A532,Orders!$E$2:$E$8001,"Returned")</f>
        <v>9</v>
      </c>
      <c r="D532" s="9" t="n">
        <f aca="false">SUMIFS(Orders!$H$2:$H$8001,Orders!$B$2:$B$8001,A532,Orders!$E$2:$E$8001,"Delivered")+SUMIFS(Orders!$H$2:$H$8001,Orders!$B$2:$B$8001,A532,Orders!$E$2:$E$8001,"Returned")</f>
        <v>50954.54</v>
      </c>
      <c r="E532" s="1" t="str">
        <f aca="false">IFERROR(maxifs(Orders!$C$2:$C$8001,Orders!$B$2:$B$8001,A532),"")</f>
        <v/>
      </c>
      <c r="F532" s="9" t="str">
        <f aca="false">IF(E532="","",MAX(Orders!$C$2:$C$8001)-E532)</f>
        <v/>
      </c>
      <c r="G532" s="1" t="n">
        <f aca="false">IFERROR(CEILING(percentrank.inc($C$5:$C$604,C532)*4,1),1)</f>
        <v>1</v>
      </c>
      <c r="H532" s="1" t="n">
        <f aca="false">IFERROR(CEILING(percentrank.inc($D$5:$D$604,D532)*4,1),1)</f>
        <v>1</v>
      </c>
      <c r="I532" s="1" t="n">
        <f aca="false">IF(F532="",1,IFERROR(5-CEILING(percentrank.inc($F$5:$F$604,F532)*4,1),1))</f>
        <v>1</v>
      </c>
      <c r="J532" s="1" t="str">
        <f aca="false">IF(AND(I532&gt;=3,G532&gt;=3,H532&gt;=3),"Champions",IF(AND(I532&gt;=3,G532&lt;=2),"New / Promising",IF(AND(I532&lt;=2,G532&gt;=3,H532&gt;=3),"At Risk (High Value)",IF(AND(I532&lt;=2,G532&lt;=2),"Lost / Dormant","Regular"))))</f>
        <v>Lost / Dormant</v>
      </c>
    </row>
    <row r="533" customFormat="false" ht="15" hidden="false" customHeight="true" outlineLevel="0" collapsed="false">
      <c r="A533" s="1" t="str">
        <f aca="false">Customers!A530</f>
        <v>CUST00529</v>
      </c>
      <c r="B533" s="1" t="str">
        <f aca="false">Customers!B530&amp;" "&amp;Customers!C530</f>
        <v>John Johnson</v>
      </c>
      <c r="C533" s="1" t="n">
        <f aca="false">COUNTIFS(Orders!$B$2:$B$8001,A533,Orders!$E$2:$E$8001,"Delivered")+COUNTIFS(Orders!$B$2:$B$8001,A533,Orders!$E$2:$E$8001,"Returned")</f>
        <v>7</v>
      </c>
      <c r="D533" s="9" t="n">
        <f aca="false">SUMIFS(Orders!$H$2:$H$8001,Orders!$B$2:$B$8001,A533,Orders!$E$2:$E$8001,"Delivered")+SUMIFS(Orders!$H$2:$H$8001,Orders!$B$2:$B$8001,A533,Orders!$E$2:$E$8001,"Returned")</f>
        <v>37994.84</v>
      </c>
      <c r="E533" s="1" t="str">
        <f aca="false">IFERROR(maxifs(Orders!$C$2:$C$8001,Orders!$B$2:$B$8001,A533),"")</f>
        <v/>
      </c>
      <c r="F533" s="9" t="str">
        <f aca="false">IF(E533="","",MAX(Orders!$C$2:$C$8001)-E533)</f>
        <v/>
      </c>
      <c r="G533" s="1" t="n">
        <f aca="false">IFERROR(CEILING(percentrank.inc($C$5:$C$604,C533)*4,1),1)</f>
        <v>1</v>
      </c>
      <c r="H533" s="1" t="n">
        <f aca="false">IFERROR(CEILING(percentrank.inc($D$5:$D$604,D533)*4,1),1)</f>
        <v>1</v>
      </c>
      <c r="I533" s="1" t="n">
        <f aca="false">IF(F533="",1,IFERROR(5-CEILING(percentrank.inc($F$5:$F$604,F533)*4,1),1))</f>
        <v>1</v>
      </c>
      <c r="J533" s="1" t="str">
        <f aca="false">IF(AND(I533&gt;=3,G533&gt;=3,H533&gt;=3),"Champions",IF(AND(I533&gt;=3,G533&lt;=2),"New / Promising",IF(AND(I533&lt;=2,G533&gt;=3,H533&gt;=3),"At Risk (High Value)",IF(AND(I533&lt;=2,G533&lt;=2),"Lost / Dormant","Regular"))))</f>
        <v>Lost / Dormant</v>
      </c>
    </row>
    <row r="534" customFormat="false" ht="15" hidden="false" customHeight="true" outlineLevel="0" collapsed="false">
      <c r="A534" s="1" t="str">
        <f aca="false">Customers!A531</f>
        <v>CUST00530</v>
      </c>
      <c r="B534" s="1" t="str">
        <f aca="false">Customers!B531&amp;" "&amp;Customers!C531</f>
        <v>Ishaan Nair</v>
      </c>
      <c r="C534" s="1" t="n">
        <f aca="false">COUNTIFS(Orders!$B$2:$B$8001,A534,Orders!$E$2:$E$8001,"Delivered")+COUNTIFS(Orders!$B$2:$B$8001,A534,Orders!$E$2:$E$8001,"Returned")</f>
        <v>13</v>
      </c>
      <c r="D534" s="9" t="n">
        <f aca="false">SUMIFS(Orders!$H$2:$H$8001,Orders!$B$2:$B$8001,A534,Orders!$E$2:$E$8001,"Delivered")+SUMIFS(Orders!$H$2:$H$8001,Orders!$B$2:$B$8001,A534,Orders!$E$2:$E$8001,"Returned")</f>
        <v>104389.72</v>
      </c>
      <c r="E534" s="1" t="str">
        <f aca="false">IFERROR(maxifs(Orders!$C$2:$C$8001,Orders!$B$2:$B$8001,A534),"")</f>
        <v/>
      </c>
      <c r="F534" s="9" t="str">
        <f aca="false">IF(E534="","",MAX(Orders!$C$2:$C$8001)-E534)</f>
        <v/>
      </c>
      <c r="G534" s="1" t="n">
        <f aca="false">IFERROR(CEILING(percentrank.inc($C$5:$C$604,C534)*4,1),1)</f>
        <v>1</v>
      </c>
      <c r="H534" s="1" t="n">
        <f aca="false">IFERROR(CEILING(percentrank.inc($D$5:$D$604,D534)*4,1),1)</f>
        <v>1</v>
      </c>
      <c r="I534" s="1" t="n">
        <f aca="false">IF(F534="",1,IFERROR(5-CEILING(percentrank.inc($F$5:$F$604,F534)*4,1),1))</f>
        <v>1</v>
      </c>
      <c r="J534" s="1" t="str">
        <f aca="false">IF(AND(I534&gt;=3,G534&gt;=3,H534&gt;=3),"Champions",IF(AND(I534&gt;=3,G534&lt;=2),"New / Promising",IF(AND(I534&lt;=2,G534&gt;=3,H534&gt;=3),"At Risk (High Value)",IF(AND(I534&lt;=2,G534&lt;=2),"Lost / Dormant","Regular"))))</f>
        <v>Lost / Dormant</v>
      </c>
    </row>
    <row r="535" customFormat="false" ht="15" hidden="false" customHeight="true" outlineLevel="0" collapsed="false">
      <c r="A535" s="1" t="str">
        <f aca="false">Customers!A532</f>
        <v>CUST00531</v>
      </c>
      <c r="B535" s="1" t="str">
        <f aca="false">Customers!B532&amp;" "&amp;Customers!C532</f>
        <v>Ethan Jackson</v>
      </c>
      <c r="C535" s="1" t="n">
        <f aca="false">COUNTIFS(Orders!$B$2:$B$8001,A535,Orders!$E$2:$E$8001,"Delivered")+COUNTIFS(Orders!$B$2:$B$8001,A535,Orders!$E$2:$E$8001,"Returned")</f>
        <v>13</v>
      </c>
      <c r="D535" s="9" t="n">
        <f aca="false">SUMIFS(Orders!$H$2:$H$8001,Orders!$B$2:$B$8001,A535,Orders!$E$2:$E$8001,"Delivered")+SUMIFS(Orders!$H$2:$H$8001,Orders!$B$2:$B$8001,A535,Orders!$E$2:$E$8001,"Returned")</f>
        <v>66010.67</v>
      </c>
      <c r="E535" s="1" t="str">
        <f aca="false">IFERROR(maxifs(Orders!$C$2:$C$8001,Orders!$B$2:$B$8001,A535),"")</f>
        <v/>
      </c>
      <c r="F535" s="9" t="str">
        <f aca="false">IF(E535="","",MAX(Orders!$C$2:$C$8001)-E535)</f>
        <v/>
      </c>
      <c r="G535" s="1" t="n">
        <f aca="false">IFERROR(CEILING(percentrank.inc($C$5:$C$604,C535)*4,1),1)</f>
        <v>1</v>
      </c>
      <c r="H535" s="1" t="n">
        <f aca="false">IFERROR(CEILING(percentrank.inc($D$5:$D$604,D535)*4,1),1)</f>
        <v>1</v>
      </c>
      <c r="I535" s="1" t="n">
        <f aca="false">IF(F535="",1,IFERROR(5-CEILING(percentrank.inc($F$5:$F$604,F535)*4,1),1))</f>
        <v>1</v>
      </c>
      <c r="J535" s="1" t="str">
        <f aca="false">IF(AND(I535&gt;=3,G535&gt;=3,H535&gt;=3),"Champions",IF(AND(I535&gt;=3,G535&lt;=2),"New / Promising",IF(AND(I535&lt;=2,G535&gt;=3,H535&gt;=3),"At Risk (High Value)",IF(AND(I535&lt;=2,G535&lt;=2),"Lost / Dormant","Regular"))))</f>
        <v>Lost / Dormant</v>
      </c>
    </row>
    <row r="536" customFormat="false" ht="15" hidden="false" customHeight="true" outlineLevel="0" collapsed="false">
      <c r="A536" s="1" t="str">
        <f aca="false">Customers!A533</f>
        <v>CUST00532</v>
      </c>
      <c r="B536" s="1" t="str">
        <f aca="false">Customers!B533&amp;" "&amp;Customers!C533</f>
        <v>Ananya Lee</v>
      </c>
      <c r="C536" s="1" t="n">
        <f aca="false">COUNTIFS(Orders!$B$2:$B$8001,A536,Orders!$E$2:$E$8001,"Delivered")+COUNTIFS(Orders!$B$2:$B$8001,A536,Orders!$E$2:$E$8001,"Returned")</f>
        <v>16</v>
      </c>
      <c r="D536" s="9" t="n">
        <f aca="false">SUMIFS(Orders!$H$2:$H$8001,Orders!$B$2:$B$8001,A536,Orders!$E$2:$E$8001,"Delivered")+SUMIFS(Orders!$H$2:$H$8001,Orders!$B$2:$B$8001,A536,Orders!$E$2:$E$8001,"Returned")</f>
        <v>161803.81</v>
      </c>
      <c r="E536" s="1" t="str">
        <f aca="false">IFERROR(maxifs(Orders!$C$2:$C$8001,Orders!$B$2:$B$8001,A536),"")</f>
        <v/>
      </c>
      <c r="F536" s="9" t="str">
        <f aca="false">IF(E536="","",MAX(Orders!$C$2:$C$8001)-E536)</f>
        <v/>
      </c>
      <c r="G536" s="1" t="n">
        <f aca="false">IFERROR(CEILING(percentrank.inc($C$5:$C$604,C536)*4,1),1)</f>
        <v>1</v>
      </c>
      <c r="H536" s="1" t="n">
        <f aca="false">IFERROR(CEILING(percentrank.inc($D$5:$D$604,D536)*4,1),1)</f>
        <v>1</v>
      </c>
      <c r="I536" s="1" t="n">
        <f aca="false">IF(F536="",1,IFERROR(5-CEILING(percentrank.inc($F$5:$F$604,F536)*4,1),1))</f>
        <v>1</v>
      </c>
      <c r="J536" s="1" t="str">
        <f aca="false">IF(AND(I536&gt;=3,G536&gt;=3,H536&gt;=3),"Champions",IF(AND(I536&gt;=3,G536&lt;=2),"New / Promising",IF(AND(I536&lt;=2,G536&gt;=3,H536&gt;=3),"At Risk (High Value)",IF(AND(I536&lt;=2,G536&lt;=2),"Lost / Dormant","Regular"))))</f>
        <v>Lost / Dormant</v>
      </c>
    </row>
    <row r="537" customFormat="false" ht="15" hidden="false" customHeight="true" outlineLevel="0" collapsed="false">
      <c r="A537" s="1" t="str">
        <f aca="false">Customers!A534</f>
        <v>CUST00533</v>
      </c>
      <c r="B537" s="1" t="str">
        <f aca="false">Customers!B534&amp;" "&amp;Customers!C534</f>
        <v>Jessica Allen</v>
      </c>
      <c r="C537" s="1" t="n">
        <f aca="false">COUNTIFS(Orders!$B$2:$B$8001,A537,Orders!$E$2:$E$8001,"Delivered")+COUNTIFS(Orders!$B$2:$B$8001,A537,Orders!$E$2:$E$8001,"Returned")</f>
        <v>4</v>
      </c>
      <c r="D537" s="9" t="n">
        <f aca="false">SUMIFS(Orders!$H$2:$H$8001,Orders!$B$2:$B$8001,A537,Orders!$E$2:$E$8001,"Delivered")+SUMIFS(Orders!$H$2:$H$8001,Orders!$B$2:$B$8001,A537,Orders!$E$2:$E$8001,"Returned")</f>
        <v>15623.82</v>
      </c>
      <c r="E537" s="1" t="str">
        <f aca="false">IFERROR(maxifs(Orders!$C$2:$C$8001,Orders!$B$2:$B$8001,A537),"")</f>
        <v/>
      </c>
      <c r="F537" s="9" t="str">
        <f aca="false">IF(E537="","",MAX(Orders!$C$2:$C$8001)-E537)</f>
        <v/>
      </c>
      <c r="G537" s="1" t="n">
        <f aca="false">IFERROR(CEILING(percentrank.inc($C$5:$C$604,C537)*4,1),1)</f>
        <v>1</v>
      </c>
      <c r="H537" s="1" t="n">
        <f aca="false">IFERROR(CEILING(percentrank.inc($D$5:$D$604,D537)*4,1),1)</f>
        <v>1</v>
      </c>
      <c r="I537" s="1" t="n">
        <f aca="false">IF(F537="",1,IFERROR(5-CEILING(percentrank.inc($F$5:$F$604,F537)*4,1),1))</f>
        <v>1</v>
      </c>
      <c r="J537" s="1" t="str">
        <f aca="false">IF(AND(I537&gt;=3,G537&gt;=3,H537&gt;=3),"Champions",IF(AND(I537&gt;=3,G537&lt;=2),"New / Promising",IF(AND(I537&lt;=2,G537&gt;=3,H537&gt;=3),"At Risk (High Value)",IF(AND(I537&lt;=2,G537&lt;=2),"Lost / Dormant","Regular"))))</f>
        <v>Lost / Dormant</v>
      </c>
    </row>
    <row r="538" customFormat="false" ht="15" hidden="false" customHeight="true" outlineLevel="0" collapsed="false">
      <c r="A538" s="1" t="str">
        <f aca="false">Customers!A535</f>
        <v>CUST00534</v>
      </c>
      <c r="B538" s="1" t="str">
        <f aca="false">Customers!B535&amp;" "&amp;Customers!C535</f>
        <v>Amelia Rodriguez</v>
      </c>
      <c r="C538" s="1" t="n">
        <f aca="false">COUNTIFS(Orders!$B$2:$B$8001,A538,Orders!$E$2:$E$8001,"Delivered")+COUNTIFS(Orders!$B$2:$B$8001,A538,Orders!$E$2:$E$8001,"Returned")</f>
        <v>13</v>
      </c>
      <c r="D538" s="9" t="n">
        <f aca="false">SUMIFS(Orders!$H$2:$H$8001,Orders!$B$2:$B$8001,A538,Orders!$E$2:$E$8001,"Delivered")+SUMIFS(Orders!$H$2:$H$8001,Orders!$B$2:$B$8001,A538,Orders!$E$2:$E$8001,"Returned")</f>
        <v>76538.83</v>
      </c>
      <c r="E538" s="1" t="str">
        <f aca="false">IFERROR(maxifs(Orders!$C$2:$C$8001,Orders!$B$2:$B$8001,A538),"")</f>
        <v/>
      </c>
      <c r="F538" s="9" t="str">
        <f aca="false">IF(E538="","",MAX(Orders!$C$2:$C$8001)-E538)</f>
        <v/>
      </c>
      <c r="G538" s="1" t="n">
        <f aca="false">IFERROR(CEILING(percentrank.inc($C$5:$C$604,C538)*4,1),1)</f>
        <v>1</v>
      </c>
      <c r="H538" s="1" t="n">
        <f aca="false">IFERROR(CEILING(percentrank.inc($D$5:$D$604,D538)*4,1),1)</f>
        <v>1</v>
      </c>
      <c r="I538" s="1" t="n">
        <f aca="false">IF(F538="",1,IFERROR(5-CEILING(percentrank.inc($F$5:$F$604,F538)*4,1),1))</f>
        <v>1</v>
      </c>
      <c r="J538" s="1" t="str">
        <f aca="false">IF(AND(I538&gt;=3,G538&gt;=3,H538&gt;=3),"Champions",IF(AND(I538&gt;=3,G538&lt;=2),"New / Promising",IF(AND(I538&lt;=2,G538&gt;=3,H538&gt;=3),"At Risk (High Value)",IF(AND(I538&lt;=2,G538&lt;=2),"Lost / Dormant","Regular"))))</f>
        <v>Lost / Dormant</v>
      </c>
    </row>
    <row r="539" customFormat="false" ht="15" hidden="false" customHeight="true" outlineLevel="0" collapsed="false">
      <c r="A539" s="1" t="str">
        <f aca="false">Customers!A536</f>
        <v>CUST00535</v>
      </c>
      <c r="B539" s="1" t="str">
        <f aca="false">Customers!B536&amp;" "&amp;Customers!C536</f>
        <v>David Robinson</v>
      </c>
      <c r="C539" s="1" t="n">
        <f aca="false">COUNTIFS(Orders!$B$2:$B$8001,A539,Orders!$E$2:$E$8001,"Delivered")+COUNTIFS(Orders!$B$2:$B$8001,A539,Orders!$E$2:$E$8001,"Returned")</f>
        <v>5</v>
      </c>
      <c r="D539" s="9" t="n">
        <f aca="false">SUMIFS(Orders!$H$2:$H$8001,Orders!$B$2:$B$8001,A539,Orders!$E$2:$E$8001,"Delivered")+SUMIFS(Orders!$H$2:$H$8001,Orders!$B$2:$B$8001,A539,Orders!$E$2:$E$8001,"Returned")</f>
        <v>13102</v>
      </c>
      <c r="E539" s="1" t="str">
        <f aca="false">IFERROR(maxifs(Orders!$C$2:$C$8001,Orders!$B$2:$B$8001,A539),"")</f>
        <v/>
      </c>
      <c r="F539" s="9" t="str">
        <f aca="false">IF(E539="","",MAX(Orders!$C$2:$C$8001)-E539)</f>
        <v/>
      </c>
      <c r="G539" s="1" t="n">
        <f aca="false">IFERROR(CEILING(percentrank.inc($C$5:$C$604,C539)*4,1),1)</f>
        <v>1</v>
      </c>
      <c r="H539" s="1" t="n">
        <f aca="false">IFERROR(CEILING(percentrank.inc($D$5:$D$604,D539)*4,1),1)</f>
        <v>1</v>
      </c>
      <c r="I539" s="1" t="n">
        <f aca="false">IF(F539="",1,IFERROR(5-CEILING(percentrank.inc($F$5:$F$604,F539)*4,1),1))</f>
        <v>1</v>
      </c>
      <c r="J539" s="1" t="str">
        <f aca="false">IF(AND(I539&gt;=3,G539&gt;=3,H539&gt;=3),"Champions",IF(AND(I539&gt;=3,G539&lt;=2),"New / Promising",IF(AND(I539&lt;=2,G539&gt;=3,H539&gt;=3),"At Risk (High Value)",IF(AND(I539&lt;=2,G539&lt;=2),"Lost / Dormant","Regular"))))</f>
        <v>Lost / Dormant</v>
      </c>
    </row>
    <row r="540" customFormat="false" ht="15" hidden="false" customHeight="true" outlineLevel="0" collapsed="false">
      <c r="A540" s="1" t="str">
        <f aca="false">Customers!A537</f>
        <v>CUST00536</v>
      </c>
      <c r="B540" s="1" t="str">
        <f aca="false">Customers!B537&amp;" "&amp;Customers!C537</f>
        <v>Sarah Reddy</v>
      </c>
      <c r="C540" s="1" t="n">
        <f aca="false">COUNTIFS(Orders!$B$2:$B$8001,A540,Orders!$E$2:$E$8001,"Delivered")+COUNTIFS(Orders!$B$2:$B$8001,A540,Orders!$E$2:$E$8001,"Returned")</f>
        <v>23</v>
      </c>
      <c r="D540" s="9" t="n">
        <f aca="false">SUMIFS(Orders!$H$2:$H$8001,Orders!$B$2:$B$8001,A540,Orders!$E$2:$E$8001,"Delivered")+SUMIFS(Orders!$H$2:$H$8001,Orders!$B$2:$B$8001,A540,Orders!$E$2:$E$8001,"Returned")</f>
        <v>163552.67</v>
      </c>
      <c r="E540" s="1" t="str">
        <f aca="false">IFERROR(maxifs(Orders!$C$2:$C$8001,Orders!$B$2:$B$8001,A540),"")</f>
        <v/>
      </c>
      <c r="F540" s="9" t="str">
        <f aca="false">IF(E540="","",MAX(Orders!$C$2:$C$8001)-E540)</f>
        <v/>
      </c>
      <c r="G540" s="1" t="n">
        <f aca="false">IFERROR(CEILING(percentrank.inc($C$5:$C$604,C540)*4,1),1)</f>
        <v>1</v>
      </c>
      <c r="H540" s="1" t="n">
        <f aca="false">IFERROR(CEILING(percentrank.inc($D$5:$D$604,D540)*4,1),1)</f>
        <v>1</v>
      </c>
      <c r="I540" s="1" t="n">
        <f aca="false">IF(F540="",1,IFERROR(5-CEILING(percentrank.inc($F$5:$F$604,F540)*4,1),1))</f>
        <v>1</v>
      </c>
      <c r="J540" s="1" t="str">
        <f aca="false">IF(AND(I540&gt;=3,G540&gt;=3,H540&gt;=3),"Champions",IF(AND(I540&gt;=3,G540&lt;=2),"New / Promising",IF(AND(I540&lt;=2,G540&gt;=3,H540&gt;=3),"At Risk (High Value)",IF(AND(I540&lt;=2,G540&lt;=2),"Lost / Dormant","Regular"))))</f>
        <v>Lost / Dormant</v>
      </c>
    </row>
    <row r="541" customFormat="false" ht="15" hidden="false" customHeight="true" outlineLevel="0" collapsed="false">
      <c r="A541" s="1" t="str">
        <f aca="false">Customers!A538</f>
        <v>CUST00537</v>
      </c>
      <c r="B541" s="1" t="str">
        <f aca="false">Customers!B538&amp;" "&amp;Customers!C538</f>
        <v>James Smith</v>
      </c>
      <c r="C541" s="1" t="n">
        <f aca="false">COUNTIFS(Orders!$B$2:$B$8001,A541,Orders!$E$2:$E$8001,"Delivered")+COUNTIFS(Orders!$B$2:$B$8001,A541,Orders!$E$2:$E$8001,"Returned")</f>
        <v>6</v>
      </c>
      <c r="D541" s="9" t="n">
        <f aca="false">SUMIFS(Orders!$H$2:$H$8001,Orders!$B$2:$B$8001,A541,Orders!$E$2:$E$8001,"Delivered")+SUMIFS(Orders!$H$2:$H$8001,Orders!$B$2:$B$8001,A541,Orders!$E$2:$E$8001,"Returned")</f>
        <v>22729.38</v>
      </c>
      <c r="E541" s="1" t="str">
        <f aca="false">IFERROR(maxifs(Orders!$C$2:$C$8001,Orders!$B$2:$B$8001,A541),"")</f>
        <v/>
      </c>
      <c r="F541" s="9" t="str">
        <f aca="false">IF(E541="","",MAX(Orders!$C$2:$C$8001)-E541)</f>
        <v/>
      </c>
      <c r="G541" s="1" t="n">
        <f aca="false">IFERROR(CEILING(percentrank.inc($C$5:$C$604,C541)*4,1),1)</f>
        <v>1</v>
      </c>
      <c r="H541" s="1" t="n">
        <f aca="false">IFERROR(CEILING(percentrank.inc($D$5:$D$604,D541)*4,1),1)</f>
        <v>1</v>
      </c>
      <c r="I541" s="1" t="n">
        <f aca="false">IF(F541="",1,IFERROR(5-CEILING(percentrank.inc($F$5:$F$604,F541)*4,1),1))</f>
        <v>1</v>
      </c>
      <c r="J541" s="1" t="str">
        <f aca="false">IF(AND(I541&gt;=3,G541&gt;=3,H541&gt;=3),"Champions",IF(AND(I541&gt;=3,G541&lt;=2),"New / Promising",IF(AND(I541&lt;=2,G541&gt;=3,H541&gt;=3),"At Risk (High Value)",IF(AND(I541&lt;=2,G541&lt;=2),"Lost / Dormant","Regular"))))</f>
        <v>Lost / Dormant</v>
      </c>
    </row>
    <row r="542" customFormat="false" ht="15" hidden="false" customHeight="true" outlineLevel="0" collapsed="false">
      <c r="A542" s="1" t="str">
        <f aca="false">Customers!A539</f>
        <v>CUST00538</v>
      </c>
      <c r="B542" s="1" t="str">
        <f aca="false">Customers!B539&amp;" "&amp;Customers!C539</f>
        <v>Mateo Anderson</v>
      </c>
      <c r="C542" s="1" t="n">
        <f aca="false">COUNTIFS(Orders!$B$2:$B$8001,A542,Orders!$E$2:$E$8001,"Delivered")+COUNTIFS(Orders!$B$2:$B$8001,A542,Orders!$E$2:$E$8001,"Returned")</f>
        <v>22</v>
      </c>
      <c r="D542" s="9" t="n">
        <f aca="false">SUMIFS(Orders!$H$2:$H$8001,Orders!$B$2:$B$8001,A542,Orders!$E$2:$E$8001,"Delivered")+SUMIFS(Orders!$H$2:$H$8001,Orders!$B$2:$B$8001,A542,Orders!$E$2:$E$8001,"Returned")</f>
        <v>85628.83</v>
      </c>
      <c r="E542" s="1" t="str">
        <f aca="false">IFERROR(maxifs(Orders!$C$2:$C$8001,Orders!$B$2:$B$8001,A542),"")</f>
        <v/>
      </c>
      <c r="F542" s="9" t="str">
        <f aca="false">IF(E542="","",MAX(Orders!$C$2:$C$8001)-E542)</f>
        <v/>
      </c>
      <c r="G542" s="1" t="n">
        <f aca="false">IFERROR(CEILING(percentrank.inc($C$5:$C$604,C542)*4,1),1)</f>
        <v>1</v>
      </c>
      <c r="H542" s="1" t="n">
        <f aca="false">IFERROR(CEILING(percentrank.inc($D$5:$D$604,D542)*4,1),1)</f>
        <v>1</v>
      </c>
      <c r="I542" s="1" t="n">
        <f aca="false">IF(F542="",1,IFERROR(5-CEILING(percentrank.inc($F$5:$F$604,F542)*4,1),1))</f>
        <v>1</v>
      </c>
      <c r="J542" s="1" t="str">
        <f aca="false">IF(AND(I542&gt;=3,G542&gt;=3,H542&gt;=3),"Champions",IF(AND(I542&gt;=3,G542&lt;=2),"New / Promising",IF(AND(I542&lt;=2,G542&gt;=3,H542&gt;=3),"At Risk (High Value)",IF(AND(I542&lt;=2,G542&lt;=2),"Lost / Dormant","Regular"))))</f>
        <v>Lost / Dormant</v>
      </c>
    </row>
    <row r="543" customFormat="false" ht="15" hidden="false" customHeight="true" outlineLevel="0" collapsed="false">
      <c r="A543" s="1" t="str">
        <f aca="false">Customers!A540</f>
        <v>CUST00539</v>
      </c>
      <c r="B543" s="1" t="str">
        <f aca="false">Customers!B540&amp;" "&amp;Customers!C540</f>
        <v>Robert Miller</v>
      </c>
      <c r="C543" s="1" t="n">
        <f aca="false">COUNTIFS(Orders!$B$2:$B$8001,A543,Orders!$E$2:$E$8001,"Delivered")+COUNTIFS(Orders!$B$2:$B$8001,A543,Orders!$E$2:$E$8001,"Returned")</f>
        <v>4</v>
      </c>
      <c r="D543" s="9" t="n">
        <f aca="false">SUMIFS(Orders!$H$2:$H$8001,Orders!$B$2:$B$8001,A543,Orders!$E$2:$E$8001,"Delivered")+SUMIFS(Orders!$H$2:$H$8001,Orders!$B$2:$B$8001,A543,Orders!$E$2:$E$8001,"Returned")</f>
        <v>30539.45</v>
      </c>
      <c r="E543" s="1" t="str">
        <f aca="false">IFERROR(maxifs(Orders!$C$2:$C$8001,Orders!$B$2:$B$8001,A543),"")</f>
        <v/>
      </c>
      <c r="F543" s="9" t="str">
        <f aca="false">IF(E543="","",MAX(Orders!$C$2:$C$8001)-E543)</f>
        <v/>
      </c>
      <c r="G543" s="1" t="n">
        <f aca="false">IFERROR(CEILING(percentrank.inc($C$5:$C$604,C543)*4,1),1)</f>
        <v>1</v>
      </c>
      <c r="H543" s="1" t="n">
        <f aca="false">IFERROR(CEILING(percentrank.inc($D$5:$D$604,D543)*4,1),1)</f>
        <v>1</v>
      </c>
      <c r="I543" s="1" t="n">
        <f aca="false">IF(F543="",1,IFERROR(5-CEILING(percentrank.inc($F$5:$F$604,F543)*4,1),1))</f>
        <v>1</v>
      </c>
      <c r="J543" s="1" t="str">
        <f aca="false">IF(AND(I543&gt;=3,G543&gt;=3,H543&gt;=3),"Champions",IF(AND(I543&gt;=3,G543&lt;=2),"New / Promising",IF(AND(I543&lt;=2,G543&gt;=3,H543&gt;=3),"At Risk (High Value)",IF(AND(I543&lt;=2,G543&lt;=2),"Lost / Dormant","Regular"))))</f>
        <v>Lost / Dormant</v>
      </c>
    </row>
    <row r="544" customFormat="false" ht="15" hidden="false" customHeight="true" outlineLevel="0" collapsed="false">
      <c r="A544" s="1" t="str">
        <f aca="false">Customers!A541</f>
        <v>CUST00540</v>
      </c>
      <c r="B544" s="1" t="str">
        <f aca="false">Customers!B541&amp;" "&amp;Customers!C541</f>
        <v>Ananya Martin</v>
      </c>
      <c r="C544" s="1" t="n">
        <f aca="false">COUNTIFS(Orders!$B$2:$B$8001,A544,Orders!$E$2:$E$8001,"Delivered")+COUNTIFS(Orders!$B$2:$B$8001,A544,Orders!$E$2:$E$8001,"Returned")</f>
        <v>10</v>
      </c>
      <c r="D544" s="9" t="n">
        <f aca="false">SUMIFS(Orders!$H$2:$H$8001,Orders!$B$2:$B$8001,A544,Orders!$E$2:$E$8001,"Delivered")+SUMIFS(Orders!$H$2:$H$8001,Orders!$B$2:$B$8001,A544,Orders!$E$2:$E$8001,"Returned")</f>
        <v>46882.87</v>
      </c>
      <c r="E544" s="1" t="str">
        <f aca="false">IFERROR(maxifs(Orders!$C$2:$C$8001,Orders!$B$2:$B$8001,A544),"")</f>
        <v/>
      </c>
      <c r="F544" s="9" t="str">
        <f aca="false">IF(E544="","",MAX(Orders!$C$2:$C$8001)-E544)</f>
        <v/>
      </c>
      <c r="G544" s="1" t="n">
        <f aca="false">IFERROR(CEILING(percentrank.inc($C$5:$C$604,C544)*4,1),1)</f>
        <v>1</v>
      </c>
      <c r="H544" s="1" t="n">
        <f aca="false">IFERROR(CEILING(percentrank.inc($D$5:$D$604,D544)*4,1),1)</f>
        <v>1</v>
      </c>
      <c r="I544" s="1" t="n">
        <f aca="false">IF(F544="",1,IFERROR(5-CEILING(percentrank.inc($F$5:$F$604,F544)*4,1),1))</f>
        <v>1</v>
      </c>
      <c r="J544" s="1" t="str">
        <f aca="false">IF(AND(I544&gt;=3,G544&gt;=3,H544&gt;=3),"Champions",IF(AND(I544&gt;=3,G544&lt;=2),"New / Promising",IF(AND(I544&lt;=2,G544&gt;=3,H544&gt;=3),"At Risk (High Value)",IF(AND(I544&lt;=2,G544&lt;=2),"Lost / Dormant","Regular"))))</f>
        <v>Lost / Dormant</v>
      </c>
    </row>
    <row r="545" customFormat="false" ht="15" hidden="false" customHeight="true" outlineLevel="0" collapsed="false">
      <c r="A545" s="1" t="str">
        <f aca="false">Customers!A542</f>
        <v>CUST00541</v>
      </c>
      <c r="B545" s="1" t="str">
        <f aca="false">Customers!B542&amp;" "&amp;Customers!C542</f>
        <v>Jennifer Robinson</v>
      </c>
      <c r="C545" s="1" t="n">
        <f aca="false">COUNTIFS(Orders!$B$2:$B$8001,A545,Orders!$E$2:$E$8001,"Delivered")+COUNTIFS(Orders!$B$2:$B$8001,A545,Orders!$E$2:$E$8001,"Returned")</f>
        <v>10</v>
      </c>
      <c r="D545" s="9" t="n">
        <f aca="false">SUMIFS(Orders!$H$2:$H$8001,Orders!$B$2:$B$8001,A545,Orders!$E$2:$E$8001,"Delivered")+SUMIFS(Orders!$H$2:$H$8001,Orders!$B$2:$B$8001,A545,Orders!$E$2:$E$8001,"Returned")</f>
        <v>78345.6</v>
      </c>
      <c r="E545" s="1" t="str">
        <f aca="false">IFERROR(maxifs(Orders!$C$2:$C$8001,Orders!$B$2:$B$8001,A545),"")</f>
        <v/>
      </c>
      <c r="F545" s="9" t="str">
        <f aca="false">IF(E545="","",MAX(Orders!$C$2:$C$8001)-E545)</f>
        <v/>
      </c>
      <c r="G545" s="1" t="n">
        <f aca="false">IFERROR(CEILING(percentrank.inc($C$5:$C$604,C545)*4,1),1)</f>
        <v>1</v>
      </c>
      <c r="H545" s="1" t="n">
        <f aca="false">IFERROR(CEILING(percentrank.inc($D$5:$D$604,D545)*4,1),1)</f>
        <v>1</v>
      </c>
      <c r="I545" s="1" t="n">
        <f aca="false">IF(F545="",1,IFERROR(5-CEILING(percentrank.inc($F$5:$F$604,F545)*4,1),1))</f>
        <v>1</v>
      </c>
      <c r="J545" s="1" t="str">
        <f aca="false">IF(AND(I545&gt;=3,G545&gt;=3,H545&gt;=3),"Champions",IF(AND(I545&gt;=3,G545&lt;=2),"New / Promising",IF(AND(I545&lt;=2,G545&gt;=3,H545&gt;=3),"At Risk (High Value)",IF(AND(I545&lt;=2,G545&lt;=2),"Lost / Dormant","Regular"))))</f>
        <v>Lost / Dormant</v>
      </c>
    </row>
    <row r="546" customFormat="false" ht="15" hidden="false" customHeight="true" outlineLevel="0" collapsed="false">
      <c r="A546" s="1" t="str">
        <f aca="false">Customers!A543</f>
        <v>CUST00542</v>
      </c>
      <c r="B546" s="1" t="str">
        <f aca="false">Customers!B543&amp;" "&amp;Customers!C543</f>
        <v>Aditya Rodriguez</v>
      </c>
      <c r="C546" s="1" t="n">
        <f aca="false">COUNTIFS(Orders!$B$2:$B$8001,A546,Orders!$E$2:$E$8001,"Delivered")+COUNTIFS(Orders!$B$2:$B$8001,A546,Orders!$E$2:$E$8001,"Returned")</f>
        <v>12</v>
      </c>
      <c r="D546" s="9" t="n">
        <f aca="false">SUMIFS(Orders!$H$2:$H$8001,Orders!$B$2:$B$8001,A546,Orders!$E$2:$E$8001,"Delivered")+SUMIFS(Orders!$H$2:$H$8001,Orders!$B$2:$B$8001,A546,Orders!$E$2:$E$8001,"Returned")</f>
        <v>59351.18</v>
      </c>
      <c r="E546" s="1" t="str">
        <f aca="false">IFERROR(maxifs(Orders!$C$2:$C$8001,Orders!$B$2:$B$8001,A546),"")</f>
        <v/>
      </c>
      <c r="F546" s="9" t="str">
        <f aca="false">IF(E546="","",MAX(Orders!$C$2:$C$8001)-E546)</f>
        <v/>
      </c>
      <c r="G546" s="1" t="n">
        <f aca="false">IFERROR(CEILING(percentrank.inc($C$5:$C$604,C546)*4,1),1)</f>
        <v>1</v>
      </c>
      <c r="H546" s="1" t="n">
        <f aca="false">IFERROR(CEILING(percentrank.inc($D$5:$D$604,D546)*4,1),1)</f>
        <v>1</v>
      </c>
      <c r="I546" s="1" t="n">
        <f aca="false">IF(F546="",1,IFERROR(5-CEILING(percentrank.inc($F$5:$F$604,F546)*4,1),1))</f>
        <v>1</v>
      </c>
      <c r="J546" s="1" t="str">
        <f aca="false">IF(AND(I546&gt;=3,G546&gt;=3,H546&gt;=3),"Champions",IF(AND(I546&gt;=3,G546&lt;=2),"New / Promising",IF(AND(I546&lt;=2,G546&gt;=3,H546&gt;=3),"At Risk (High Value)",IF(AND(I546&lt;=2,G546&lt;=2),"Lost / Dormant","Regular"))))</f>
        <v>Lost / Dormant</v>
      </c>
    </row>
    <row r="547" customFormat="false" ht="15" hidden="false" customHeight="true" outlineLevel="0" collapsed="false">
      <c r="A547" s="1" t="str">
        <f aca="false">Customers!A544</f>
        <v>CUST00543</v>
      </c>
      <c r="B547" s="1" t="str">
        <f aca="false">Customers!B544&amp;" "&amp;Customers!C544</f>
        <v>Ananya Moore</v>
      </c>
      <c r="C547" s="1" t="n">
        <f aca="false">COUNTIFS(Orders!$B$2:$B$8001,A547,Orders!$E$2:$E$8001,"Delivered")+COUNTIFS(Orders!$B$2:$B$8001,A547,Orders!$E$2:$E$8001,"Returned")</f>
        <v>2</v>
      </c>
      <c r="D547" s="9" t="n">
        <f aca="false">SUMIFS(Orders!$H$2:$H$8001,Orders!$B$2:$B$8001,A547,Orders!$E$2:$E$8001,"Delivered")+SUMIFS(Orders!$H$2:$H$8001,Orders!$B$2:$B$8001,A547,Orders!$E$2:$E$8001,"Returned")</f>
        <v>8067.94</v>
      </c>
      <c r="E547" s="1" t="str">
        <f aca="false">IFERROR(maxifs(Orders!$C$2:$C$8001,Orders!$B$2:$B$8001,A547),"")</f>
        <v/>
      </c>
      <c r="F547" s="9" t="str">
        <f aca="false">IF(E547="","",MAX(Orders!$C$2:$C$8001)-E547)</f>
        <v/>
      </c>
      <c r="G547" s="1" t="n">
        <f aca="false">IFERROR(CEILING(percentrank.inc($C$5:$C$604,C547)*4,1),1)</f>
        <v>1</v>
      </c>
      <c r="H547" s="1" t="n">
        <f aca="false">IFERROR(CEILING(percentrank.inc($D$5:$D$604,D547)*4,1),1)</f>
        <v>1</v>
      </c>
      <c r="I547" s="1" t="n">
        <f aca="false">IF(F547="",1,IFERROR(5-CEILING(percentrank.inc($F$5:$F$604,F547)*4,1),1))</f>
        <v>1</v>
      </c>
      <c r="J547" s="1" t="str">
        <f aca="false">IF(AND(I547&gt;=3,G547&gt;=3,H547&gt;=3),"Champions",IF(AND(I547&gt;=3,G547&lt;=2),"New / Promising",IF(AND(I547&lt;=2,G547&gt;=3,H547&gt;=3),"At Risk (High Value)",IF(AND(I547&lt;=2,G547&lt;=2),"Lost / Dormant","Regular"))))</f>
        <v>Lost / Dormant</v>
      </c>
    </row>
    <row r="548" customFormat="false" ht="15" hidden="false" customHeight="true" outlineLevel="0" collapsed="false">
      <c r="A548" s="1" t="str">
        <f aca="false">Customers!A545</f>
        <v>CUST00544</v>
      </c>
      <c r="B548" s="1" t="str">
        <f aca="false">Customers!B545&amp;" "&amp;Customers!C545</f>
        <v>Olivia White</v>
      </c>
      <c r="C548" s="1" t="n">
        <f aca="false">COUNTIFS(Orders!$B$2:$B$8001,A548,Orders!$E$2:$E$8001,"Delivered")+COUNTIFS(Orders!$B$2:$B$8001,A548,Orders!$E$2:$E$8001,"Returned")</f>
        <v>1</v>
      </c>
      <c r="D548" s="9" t="n">
        <f aca="false">SUMIFS(Orders!$H$2:$H$8001,Orders!$B$2:$B$8001,A548,Orders!$E$2:$E$8001,"Delivered")+SUMIFS(Orders!$H$2:$H$8001,Orders!$B$2:$B$8001,A548,Orders!$E$2:$E$8001,"Returned")</f>
        <v>2693.58</v>
      </c>
      <c r="E548" s="1" t="str">
        <f aca="false">IFERROR(maxifs(Orders!$C$2:$C$8001,Orders!$B$2:$B$8001,A548),"")</f>
        <v/>
      </c>
      <c r="F548" s="9" t="str">
        <f aca="false">IF(E548="","",MAX(Orders!$C$2:$C$8001)-E548)</f>
        <v/>
      </c>
      <c r="G548" s="1" t="n">
        <f aca="false">IFERROR(CEILING(percentrank.inc($C$5:$C$604,C548)*4,1),1)</f>
        <v>1</v>
      </c>
      <c r="H548" s="1" t="n">
        <f aca="false">IFERROR(CEILING(percentrank.inc($D$5:$D$604,D548)*4,1),1)</f>
        <v>1</v>
      </c>
      <c r="I548" s="1" t="n">
        <f aca="false">IF(F548="",1,IFERROR(5-CEILING(percentrank.inc($F$5:$F$604,F548)*4,1),1))</f>
        <v>1</v>
      </c>
      <c r="J548" s="1" t="str">
        <f aca="false">IF(AND(I548&gt;=3,G548&gt;=3,H548&gt;=3),"Champions",IF(AND(I548&gt;=3,G548&lt;=2),"New / Promising",IF(AND(I548&lt;=2,G548&gt;=3,H548&gt;=3),"At Risk (High Value)",IF(AND(I548&lt;=2,G548&lt;=2),"Lost / Dormant","Regular"))))</f>
        <v>Lost / Dormant</v>
      </c>
    </row>
    <row r="549" customFormat="false" ht="15" hidden="false" customHeight="true" outlineLevel="0" collapsed="false">
      <c r="A549" s="1" t="str">
        <f aca="false">Customers!A546</f>
        <v>CUST00545</v>
      </c>
      <c r="B549" s="1" t="str">
        <f aca="false">Customers!B546&amp;" "&amp;Customers!C546</f>
        <v>Mateo Lee</v>
      </c>
      <c r="C549" s="1" t="n">
        <f aca="false">COUNTIFS(Orders!$B$2:$B$8001,A549,Orders!$E$2:$E$8001,"Delivered")+COUNTIFS(Orders!$B$2:$B$8001,A549,Orders!$E$2:$E$8001,"Returned")</f>
        <v>2</v>
      </c>
      <c r="D549" s="9" t="n">
        <f aca="false">SUMIFS(Orders!$H$2:$H$8001,Orders!$B$2:$B$8001,A549,Orders!$E$2:$E$8001,"Delivered")+SUMIFS(Orders!$H$2:$H$8001,Orders!$B$2:$B$8001,A549,Orders!$E$2:$E$8001,"Returned")</f>
        <v>7055.84</v>
      </c>
      <c r="E549" s="1" t="str">
        <f aca="false">IFERROR(maxifs(Orders!$C$2:$C$8001,Orders!$B$2:$B$8001,A549),"")</f>
        <v/>
      </c>
      <c r="F549" s="9" t="str">
        <f aca="false">IF(E549="","",MAX(Orders!$C$2:$C$8001)-E549)</f>
        <v/>
      </c>
      <c r="G549" s="1" t="n">
        <f aca="false">IFERROR(CEILING(percentrank.inc($C$5:$C$604,C549)*4,1),1)</f>
        <v>1</v>
      </c>
      <c r="H549" s="1" t="n">
        <f aca="false">IFERROR(CEILING(percentrank.inc($D$5:$D$604,D549)*4,1),1)</f>
        <v>1</v>
      </c>
      <c r="I549" s="1" t="n">
        <f aca="false">IF(F549="",1,IFERROR(5-CEILING(percentrank.inc($F$5:$F$604,F549)*4,1),1))</f>
        <v>1</v>
      </c>
      <c r="J549" s="1" t="str">
        <f aca="false">IF(AND(I549&gt;=3,G549&gt;=3,H549&gt;=3),"Champions",IF(AND(I549&gt;=3,G549&lt;=2),"New / Promising",IF(AND(I549&lt;=2,G549&gt;=3,H549&gt;=3),"At Risk (High Value)",IF(AND(I549&lt;=2,G549&lt;=2),"Lost / Dormant","Regular"))))</f>
        <v>Lost / Dormant</v>
      </c>
    </row>
    <row r="550" customFormat="false" ht="15" hidden="false" customHeight="true" outlineLevel="0" collapsed="false">
      <c r="A550" s="1" t="str">
        <f aca="false">Customers!A547</f>
        <v>CUST00546</v>
      </c>
      <c r="B550" s="1" t="str">
        <f aca="false">Customers!B547&amp;" "&amp;Customers!C547</f>
        <v>Richard Lewis</v>
      </c>
      <c r="C550" s="1" t="n">
        <f aca="false">COUNTIFS(Orders!$B$2:$B$8001,A550,Orders!$E$2:$E$8001,"Delivered")+COUNTIFS(Orders!$B$2:$B$8001,A550,Orders!$E$2:$E$8001,"Returned")</f>
        <v>3</v>
      </c>
      <c r="D550" s="9" t="n">
        <f aca="false">SUMIFS(Orders!$H$2:$H$8001,Orders!$B$2:$B$8001,A550,Orders!$E$2:$E$8001,"Delivered")+SUMIFS(Orders!$H$2:$H$8001,Orders!$B$2:$B$8001,A550,Orders!$E$2:$E$8001,"Returned")</f>
        <v>4254.77</v>
      </c>
      <c r="E550" s="1" t="str">
        <f aca="false">IFERROR(maxifs(Orders!$C$2:$C$8001,Orders!$B$2:$B$8001,A550),"")</f>
        <v/>
      </c>
      <c r="F550" s="9" t="str">
        <f aca="false">IF(E550="","",MAX(Orders!$C$2:$C$8001)-E550)</f>
        <v/>
      </c>
      <c r="G550" s="1" t="n">
        <f aca="false">IFERROR(CEILING(percentrank.inc($C$5:$C$604,C550)*4,1),1)</f>
        <v>1</v>
      </c>
      <c r="H550" s="1" t="n">
        <f aca="false">IFERROR(CEILING(percentrank.inc($D$5:$D$604,D550)*4,1),1)</f>
        <v>1</v>
      </c>
      <c r="I550" s="1" t="n">
        <f aca="false">IF(F550="",1,IFERROR(5-CEILING(percentrank.inc($F$5:$F$604,F550)*4,1),1))</f>
        <v>1</v>
      </c>
      <c r="J550" s="1" t="str">
        <f aca="false">IF(AND(I550&gt;=3,G550&gt;=3,H550&gt;=3),"Champions",IF(AND(I550&gt;=3,G550&lt;=2),"New / Promising",IF(AND(I550&lt;=2,G550&gt;=3,H550&gt;=3),"At Risk (High Value)",IF(AND(I550&lt;=2,G550&lt;=2),"Lost / Dormant","Regular"))))</f>
        <v>Lost / Dormant</v>
      </c>
    </row>
    <row r="551" customFormat="false" ht="15" hidden="false" customHeight="true" outlineLevel="0" collapsed="false">
      <c r="A551" s="1" t="str">
        <f aca="false">Customers!A548</f>
        <v>CUST00547</v>
      </c>
      <c r="B551" s="1" t="str">
        <f aca="false">Customers!B548&amp;" "&amp;Customers!C548</f>
        <v>Vihaan Jackson</v>
      </c>
      <c r="C551" s="1" t="n">
        <f aca="false">COUNTIFS(Orders!$B$2:$B$8001,A551,Orders!$E$2:$E$8001,"Delivered")+COUNTIFS(Orders!$B$2:$B$8001,A551,Orders!$E$2:$E$8001,"Returned")</f>
        <v>27</v>
      </c>
      <c r="D551" s="9" t="n">
        <f aca="false">SUMIFS(Orders!$H$2:$H$8001,Orders!$B$2:$B$8001,A551,Orders!$E$2:$E$8001,"Delivered")+SUMIFS(Orders!$H$2:$H$8001,Orders!$B$2:$B$8001,A551,Orders!$E$2:$E$8001,"Returned")</f>
        <v>155511.63</v>
      </c>
      <c r="E551" s="1" t="str">
        <f aca="false">IFERROR(maxifs(Orders!$C$2:$C$8001,Orders!$B$2:$B$8001,A551),"")</f>
        <v/>
      </c>
      <c r="F551" s="9" t="str">
        <f aca="false">IF(E551="","",MAX(Orders!$C$2:$C$8001)-E551)</f>
        <v/>
      </c>
      <c r="G551" s="1" t="n">
        <f aca="false">IFERROR(CEILING(percentrank.inc($C$5:$C$604,C551)*4,1),1)</f>
        <v>1</v>
      </c>
      <c r="H551" s="1" t="n">
        <f aca="false">IFERROR(CEILING(percentrank.inc($D$5:$D$604,D551)*4,1),1)</f>
        <v>1</v>
      </c>
      <c r="I551" s="1" t="n">
        <f aca="false">IF(F551="",1,IFERROR(5-CEILING(percentrank.inc($F$5:$F$604,F551)*4,1),1))</f>
        <v>1</v>
      </c>
      <c r="J551" s="1" t="str">
        <f aca="false">IF(AND(I551&gt;=3,G551&gt;=3,H551&gt;=3),"Champions",IF(AND(I551&gt;=3,G551&lt;=2),"New / Promising",IF(AND(I551&lt;=2,G551&gt;=3,H551&gt;=3),"At Risk (High Value)",IF(AND(I551&lt;=2,G551&lt;=2),"Lost / Dormant","Regular"))))</f>
        <v>Lost / Dormant</v>
      </c>
    </row>
    <row r="552" customFormat="false" ht="15" hidden="false" customHeight="true" outlineLevel="0" collapsed="false">
      <c r="A552" s="1" t="str">
        <f aca="false">Customers!A549</f>
        <v>CUST00548</v>
      </c>
      <c r="B552" s="1" t="str">
        <f aca="false">Customers!B549&amp;" "&amp;Customers!C549</f>
        <v>Sai Rodriguez</v>
      </c>
      <c r="C552" s="1" t="n">
        <f aca="false">COUNTIFS(Orders!$B$2:$B$8001,A552,Orders!$E$2:$E$8001,"Delivered")+COUNTIFS(Orders!$B$2:$B$8001,A552,Orders!$E$2:$E$8001,"Returned")</f>
        <v>6</v>
      </c>
      <c r="D552" s="9" t="n">
        <f aca="false">SUMIFS(Orders!$H$2:$H$8001,Orders!$B$2:$B$8001,A552,Orders!$E$2:$E$8001,"Delivered")+SUMIFS(Orders!$H$2:$H$8001,Orders!$B$2:$B$8001,A552,Orders!$E$2:$E$8001,"Returned")</f>
        <v>29259.79</v>
      </c>
      <c r="E552" s="1" t="str">
        <f aca="false">IFERROR(maxifs(Orders!$C$2:$C$8001,Orders!$B$2:$B$8001,A552),"")</f>
        <v/>
      </c>
      <c r="F552" s="9" t="str">
        <f aca="false">IF(E552="","",MAX(Orders!$C$2:$C$8001)-E552)</f>
        <v/>
      </c>
      <c r="G552" s="1" t="n">
        <f aca="false">IFERROR(CEILING(percentrank.inc($C$5:$C$604,C552)*4,1),1)</f>
        <v>1</v>
      </c>
      <c r="H552" s="1" t="n">
        <f aca="false">IFERROR(CEILING(percentrank.inc($D$5:$D$604,D552)*4,1),1)</f>
        <v>1</v>
      </c>
      <c r="I552" s="1" t="n">
        <f aca="false">IF(F552="",1,IFERROR(5-CEILING(percentrank.inc($F$5:$F$604,F552)*4,1),1))</f>
        <v>1</v>
      </c>
      <c r="J552" s="1" t="str">
        <f aca="false">IF(AND(I552&gt;=3,G552&gt;=3,H552&gt;=3),"Champions",IF(AND(I552&gt;=3,G552&lt;=2),"New / Promising",IF(AND(I552&lt;=2,G552&gt;=3,H552&gt;=3),"At Risk (High Value)",IF(AND(I552&lt;=2,G552&lt;=2),"Lost / Dormant","Regular"))))</f>
        <v>Lost / Dormant</v>
      </c>
    </row>
    <row r="553" customFormat="false" ht="15" hidden="false" customHeight="true" outlineLevel="0" collapsed="false">
      <c r="A553" s="1" t="str">
        <f aca="false">Customers!A550</f>
        <v>CUST00549</v>
      </c>
      <c r="B553" s="1" t="str">
        <f aca="false">Customers!B550&amp;" "&amp;Customers!C550</f>
        <v>Liam Rodriguez</v>
      </c>
      <c r="C553" s="1" t="n">
        <f aca="false">COUNTIFS(Orders!$B$2:$B$8001,A553,Orders!$E$2:$E$8001,"Delivered")+COUNTIFS(Orders!$B$2:$B$8001,A553,Orders!$E$2:$E$8001,"Returned")</f>
        <v>46</v>
      </c>
      <c r="D553" s="9" t="n">
        <f aca="false">SUMIFS(Orders!$H$2:$H$8001,Orders!$B$2:$B$8001,A553,Orders!$E$2:$E$8001,"Delivered")+SUMIFS(Orders!$H$2:$H$8001,Orders!$B$2:$B$8001,A553,Orders!$E$2:$E$8001,"Returned")</f>
        <v>305833.68</v>
      </c>
      <c r="E553" s="1" t="str">
        <f aca="false">IFERROR(maxifs(Orders!$C$2:$C$8001,Orders!$B$2:$B$8001,A553),"")</f>
        <v/>
      </c>
      <c r="F553" s="9" t="str">
        <f aca="false">IF(E553="","",MAX(Orders!$C$2:$C$8001)-E553)</f>
        <v/>
      </c>
      <c r="G553" s="1" t="n">
        <f aca="false">IFERROR(CEILING(percentrank.inc($C$5:$C$604,C553)*4,1),1)</f>
        <v>1</v>
      </c>
      <c r="H553" s="1" t="n">
        <f aca="false">IFERROR(CEILING(percentrank.inc($D$5:$D$604,D553)*4,1),1)</f>
        <v>1</v>
      </c>
      <c r="I553" s="1" t="n">
        <f aca="false">IF(F553="",1,IFERROR(5-CEILING(percentrank.inc($F$5:$F$604,F553)*4,1),1))</f>
        <v>1</v>
      </c>
      <c r="J553" s="1" t="str">
        <f aca="false">IF(AND(I553&gt;=3,G553&gt;=3,H553&gt;=3),"Champions",IF(AND(I553&gt;=3,G553&lt;=2),"New / Promising",IF(AND(I553&lt;=2,G553&gt;=3,H553&gt;=3),"At Risk (High Value)",IF(AND(I553&lt;=2,G553&lt;=2),"Lost / Dormant","Regular"))))</f>
        <v>Lost / Dormant</v>
      </c>
    </row>
    <row r="554" customFormat="false" ht="15" hidden="false" customHeight="true" outlineLevel="0" collapsed="false">
      <c r="A554" s="1" t="str">
        <f aca="false">Customers!A551</f>
        <v>CUST00550</v>
      </c>
      <c r="B554" s="1" t="str">
        <f aca="false">Customers!B551&amp;" "&amp;Customers!C551</f>
        <v>Jennifer Harris</v>
      </c>
      <c r="C554" s="1" t="n">
        <f aca="false">COUNTIFS(Orders!$B$2:$B$8001,A554,Orders!$E$2:$E$8001,"Delivered")+COUNTIFS(Orders!$B$2:$B$8001,A554,Orders!$E$2:$E$8001,"Returned")</f>
        <v>5</v>
      </c>
      <c r="D554" s="9" t="n">
        <f aca="false">SUMIFS(Orders!$H$2:$H$8001,Orders!$B$2:$B$8001,A554,Orders!$E$2:$E$8001,"Delivered")+SUMIFS(Orders!$H$2:$H$8001,Orders!$B$2:$B$8001,A554,Orders!$E$2:$E$8001,"Returned")</f>
        <v>13365.94</v>
      </c>
      <c r="E554" s="1" t="str">
        <f aca="false">IFERROR(maxifs(Orders!$C$2:$C$8001,Orders!$B$2:$B$8001,A554),"")</f>
        <v/>
      </c>
      <c r="F554" s="9" t="str">
        <f aca="false">IF(E554="","",MAX(Orders!$C$2:$C$8001)-E554)</f>
        <v/>
      </c>
      <c r="G554" s="1" t="n">
        <f aca="false">IFERROR(CEILING(percentrank.inc($C$5:$C$604,C554)*4,1),1)</f>
        <v>1</v>
      </c>
      <c r="H554" s="1" t="n">
        <f aca="false">IFERROR(CEILING(percentrank.inc($D$5:$D$604,D554)*4,1),1)</f>
        <v>1</v>
      </c>
      <c r="I554" s="1" t="n">
        <f aca="false">IF(F554="",1,IFERROR(5-CEILING(percentrank.inc($F$5:$F$604,F554)*4,1),1))</f>
        <v>1</v>
      </c>
      <c r="J554" s="1" t="str">
        <f aca="false">IF(AND(I554&gt;=3,G554&gt;=3,H554&gt;=3),"Champions",IF(AND(I554&gt;=3,G554&lt;=2),"New / Promising",IF(AND(I554&lt;=2,G554&gt;=3,H554&gt;=3),"At Risk (High Value)",IF(AND(I554&lt;=2,G554&lt;=2),"Lost / Dormant","Regular"))))</f>
        <v>Lost / Dormant</v>
      </c>
    </row>
    <row r="555" customFormat="false" ht="15" hidden="false" customHeight="true" outlineLevel="0" collapsed="false">
      <c r="A555" s="1" t="str">
        <f aca="false">Customers!A552</f>
        <v>CUST00551</v>
      </c>
      <c r="B555" s="1" t="str">
        <f aca="false">Customers!B552&amp;" "&amp;Customers!C552</f>
        <v>Michael Moore</v>
      </c>
      <c r="C555" s="1" t="n">
        <f aca="false">COUNTIFS(Orders!$B$2:$B$8001,A555,Orders!$E$2:$E$8001,"Delivered")+COUNTIFS(Orders!$B$2:$B$8001,A555,Orders!$E$2:$E$8001,"Returned")</f>
        <v>3</v>
      </c>
      <c r="D555" s="9" t="n">
        <f aca="false">SUMIFS(Orders!$H$2:$H$8001,Orders!$B$2:$B$8001,A555,Orders!$E$2:$E$8001,"Delivered")+SUMIFS(Orders!$H$2:$H$8001,Orders!$B$2:$B$8001,A555,Orders!$E$2:$E$8001,"Returned")</f>
        <v>10379.29</v>
      </c>
      <c r="E555" s="1" t="str">
        <f aca="false">IFERROR(maxifs(Orders!$C$2:$C$8001,Orders!$B$2:$B$8001,A555),"")</f>
        <v/>
      </c>
      <c r="F555" s="9" t="str">
        <f aca="false">IF(E555="","",MAX(Orders!$C$2:$C$8001)-E555)</f>
        <v/>
      </c>
      <c r="G555" s="1" t="n">
        <f aca="false">IFERROR(CEILING(percentrank.inc($C$5:$C$604,C555)*4,1),1)</f>
        <v>1</v>
      </c>
      <c r="H555" s="1" t="n">
        <f aca="false">IFERROR(CEILING(percentrank.inc($D$5:$D$604,D555)*4,1),1)</f>
        <v>1</v>
      </c>
      <c r="I555" s="1" t="n">
        <f aca="false">IF(F555="",1,IFERROR(5-CEILING(percentrank.inc($F$5:$F$604,F555)*4,1),1))</f>
        <v>1</v>
      </c>
      <c r="J555" s="1" t="str">
        <f aca="false">IF(AND(I555&gt;=3,G555&gt;=3,H555&gt;=3),"Champions",IF(AND(I555&gt;=3,G555&lt;=2),"New / Promising",IF(AND(I555&lt;=2,G555&gt;=3,H555&gt;=3),"At Risk (High Value)",IF(AND(I555&lt;=2,G555&lt;=2),"Lost / Dormant","Regular"))))</f>
        <v>Lost / Dormant</v>
      </c>
    </row>
    <row r="556" customFormat="false" ht="15" hidden="false" customHeight="true" outlineLevel="0" collapsed="false">
      <c r="A556" s="1" t="str">
        <f aca="false">Customers!A553</f>
        <v>CUST00552</v>
      </c>
      <c r="B556" s="1" t="str">
        <f aca="false">Customers!B553&amp;" "&amp;Customers!C553</f>
        <v>Anika Jones</v>
      </c>
      <c r="C556" s="1" t="n">
        <f aca="false">COUNTIFS(Orders!$B$2:$B$8001,A556,Orders!$E$2:$E$8001,"Delivered")+COUNTIFS(Orders!$B$2:$B$8001,A556,Orders!$E$2:$E$8001,"Returned")</f>
        <v>6</v>
      </c>
      <c r="D556" s="9" t="n">
        <f aca="false">SUMIFS(Orders!$H$2:$H$8001,Orders!$B$2:$B$8001,A556,Orders!$E$2:$E$8001,"Delivered")+SUMIFS(Orders!$H$2:$H$8001,Orders!$B$2:$B$8001,A556,Orders!$E$2:$E$8001,"Returned")</f>
        <v>30182.39</v>
      </c>
      <c r="E556" s="1" t="str">
        <f aca="false">IFERROR(maxifs(Orders!$C$2:$C$8001,Orders!$B$2:$B$8001,A556),"")</f>
        <v/>
      </c>
      <c r="F556" s="9" t="str">
        <f aca="false">IF(E556="","",MAX(Orders!$C$2:$C$8001)-E556)</f>
        <v/>
      </c>
      <c r="G556" s="1" t="n">
        <f aca="false">IFERROR(CEILING(percentrank.inc($C$5:$C$604,C556)*4,1),1)</f>
        <v>1</v>
      </c>
      <c r="H556" s="1" t="n">
        <f aca="false">IFERROR(CEILING(percentrank.inc($D$5:$D$604,D556)*4,1),1)</f>
        <v>1</v>
      </c>
      <c r="I556" s="1" t="n">
        <f aca="false">IF(F556="",1,IFERROR(5-CEILING(percentrank.inc($F$5:$F$604,F556)*4,1),1))</f>
        <v>1</v>
      </c>
      <c r="J556" s="1" t="str">
        <f aca="false">IF(AND(I556&gt;=3,G556&gt;=3,H556&gt;=3),"Champions",IF(AND(I556&gt;=3,G556&lt;=2),"New / Promising",IF(AND(I556&lt;=2,G556&gt;=3,H556&gt;=3),"At Risk (High Value)",IF(AND(I556&lt;=2,G556&lt;=2),"Lost / Dormant","Regular"))))</f>
        <v>Lost / Dormant</v>
      </c>
    </row>
    <row r="557" customFormat="false" ht="15" hidden="false" customHeight="true" outlineLevel="0" collapsed="false">
      <c r="A557" s="1" t="str">
        <f aca="false">Customers!A554</f>
        <v>CUST00553</v>
      </c>
      <c r="B557" s="1" t="str">
        <f aca="false">Customers!B554&amp;" "&amp;Customers!C554</f>
        <v>Sai Taylor</v>
      </c>
      <c r="C557" s="1" t="n">
        <f aca="false">COUNTIFS(Orders!$B$2:$B$8001,A557,Orders!$E$2:$E$8001,"Delivered")+COUNTIFS(Orders!$B$2:$B$8001,A557,Orders!$E$2:$E$8001,"Returned")</f>
        <v>9</v>
      </c>
      <c r="D557" s="9" t="n">
        <f aca="false">SUMIFS(Orders!$H$2:$H$8001,Orders!$B$2:$B$8001,A557,Orders!$E$2:$E$8001,"Delivered")+SUMIFS(Orders!$H$2:$H$8001,Orders!$B$2:$B$8001,A557,Orders!$E$2:$E$8001,"Returned")</f>
        <v>40889.29</v>
      </c>
      <c r="E557" s="1" t="str">
        <f aca="false">IFERROR(maxifs(Orders!$C$2:$C$8001,Orders!$B$2:$B$8001,A557),"")</f>
        <v/>
      </c>
      <c r="F557" s="9" t="str">
        <f aca="false">IF(E557="","",MAX(Orders!$C$2:$C$8001)-E557)</f>
        <v/>
      </c>
      <c r="G557" s="1" t="n">
        <f aca="false">IFERROR(CEILING(percentrank.inc($C$5:$C$604,C557)*4,1),1)</f>
        <v>1</v>
      </c>
      <c r="H557" s="1" t="n">
        <f aca="false">IFERROR(CEILING(percentrank.inc($D$5:$D$604,D557)*4,1),1)</f>
        <v>1</v>
      </c>
      <c r="I557" s="1" t="n">
        <f aca="false">IF(F557="",1,IFERROR(5-CEILING(percentrank.inc($F$5:$F$604,F557)*4,1),1))</f>
        <v>1</v>
      </c>
      <c r="J557" s="1" t="str">
        <f aca="false">IF(AND(I557&gt;=3,G557&gt;=3,H557&gt;=3),"Champions",IF(AND(I557&gt;=3,G557&lt;=2),"New / Promising",IF(AND(I557&lt;=2,G557&gt;=3,H557&gt;=3),"At Risk (High Value)",IF(AND(I557&lt;=2,G557&lt;=2),"Lost / Dormant","Regular"))))</f>
        <v>Lost / Dormant</v>
      </c>
    </row>
    <row r="558" customFormat="false" ht="15" hidden="false" customHeight="true" outlineLevel="0" collapsed="false">
      <c r="A558" s="1" t="str">
        <f aca="false">Customers!A555</f>
        <v>CUST00554</v>
      </c>
      <c r="B558" s="1" t="str">
        <f aca="false">Customers!B555&amp;" "&amp;Customers!C555</f>
        <v>Vihaan Moore</v>
      </c>
      <c r="C558" s="1" t="n">
        <f aca="false">COUNTIFS(Orders!$B$2:$B$8001,A558,Orders!$E$2:$E$8001,"Delivered")+COUNTIFS(Orders!$B$2:$B$8001,A558,Orders!$E$2:$E$8001,"Returned")</f>
        <v>2</v>
      </c>
      <c r="D558" s="9" t="n">
        <f aca="false">SUMIFS(Orders!$H$2:$H$8001,Orders!$B$2:$B$8001,A558,Orders!$E$2:$E$8001,"Delivered")+SUMIFS(Orders!$H$2:$H$8001,Orders!$B$2:$B$8001,A558,Orders!$E$2:$E$8001,"Returned")</f>
        <v>3438.35</v>
      </c>
      <c r="E558" s="1" t="str">
        <f aca="false">IFERROR(maxifs(Orders!$C$2:$C$8001,Orders!$B$2:$B$8001,A558),"")</f>
        <v/>
      </c>
      <c r="F558" s="9" t="str">
        <f aca="false">IF(E558="","",MAX(Orders!$C$2:$C$8001)-E558)</f>
        <v/>
      </c>
      <c r="G558" s="1" t="n">
        <f aca="false">IFERROR(CEILING(percentrank.inc($C$5:$C$604,C558)*4,1),1)</f>
        <v>1</v>
      </c>
      <c r="H558" s="1" t="n">
        <f aca="false">IFERROR(CEILING(percentrank.inc($D$5:$D$604,D558)*4,1),1)</f>
        <v>1</v>
      </c>
      <c r="I558" s="1" t="n">
        <f aca="false">IF(F558="",1,IFERROR(5-CEILING(percentrank.inc($F$5:$F$604,F558)*4,1),1))</f>
        <v>1</v>
      </c>
      <c r="J558" s="1" t="str">
        <f aca="false">IF(AND(I558&gt;=3,G558&gt;=3,H558&gt;=3),"Champions",IF(AND(I558&gt;=3,G558&lt;=2),"New / Promising",IF(AND(I558&lt;=2,G558&gt;=3,H558&gt;=3),"At Risk (High Value)",IF(AND(I558&lt;=2,G558&lt;=2),"Lost / Dormant","Regular"))))</f>
        <v>Lost / Dormant</v>
      </c>
    </row>
    <row r="559" customFormat="false" ht="15" hidden="false" customHeight="true" outlineLevel="0" collapsed="false">
      <c r="A559" s="1" t="str">
        <f aca="false">Customers!A556</f>
        <v>CUST00555</v>
      </c>
      <c r="B559" s="1" t="str">
        <f aca="false">Customers!B556&amp;" "&amp;Customers!C556</f>
        <v>Jennifer Robinson</v>
      </c>
      <c r="C559" s="1" t="n">
        <f aca="false">COUNTIFS(Orders!$B$2:$B$8001,A559,Orders!$E$2:$E$8001,"Delivered")+COUNTIFS(Orders!$B$2:$B$8001,A559,Orders!$E$2:$E$8001,"Returned")</f>
        <v>8</v>
      </c>
      <c r="D559" s="9" t="n">
        <f aca="false">SUMIFS(Orders!$H$2:$H$8001,Orders!$B$2:$B$8001,A559,Orders!$E$2:$E$8001,"Delivered")+SUMIFS(Orders!$H$2:$H$8001,Orders!$B$2:$B$8001,A559,Orders!$E$2:$E$8001,"Returned")</f>
        <v>31903.34</v>
      </c>
      <c r="E559" s="1" t="str">
        <f aca="false">IFERROR(maxifs(Orders!$C$2:$C$8001,Orders!$B$2:$B$8001,A559),"")</f>
        <v/>
      </c>
      <c r="F559" s="9" t="str">
        <f aca="false">IF(E559="","",MAX(Orders!$C$2:$C$8001)-E559)</f>
        <v/>
      </c>
      <c r="G559" s="1" t="n">
        <f aca="false">IFERROR(CEILING(percentrank.inc($C$5:$C$604,C559)*4,1),1)</f>
        <v>1</v>
      </c>
      <c r="H559" s="1" t="n">
        <f aca="false">IFERROR(CEILING(percentrank.inc($D$5:$D$604,D559)*4,1),1)</f>
        <v>1</v>
      </c>
      <c r="I559" s="1" t="n">
        <f aca="false">IF(F559="",1,IFERROR(5-CEILING(percentrank.inc($F$5:$F$604,F559)*4,1),1))</f>
        <v>1</v>
      </c>
      <c r="J559" s="1" t="str">
        <f aca="false">IF(AND(I559&gt;=3,G559&gt;=3,H559&gt;=3),"Champions",IF(AND(I559&gt;=3,G559&lt;=2),"New / Promising",IF(AND(I559&lt;=2,G559&gt;=3,H559&gt;=3),"At Risk (High Value)",IF(AND(I559&lt;=2,G559&lt;=2),"Lost / Dormant","Regular"))))</f>
        <v>Lost / Dormant</v>
      </c>
    </row>
    <row r="560" customFormat="false" ht="15" hidden="false" customHeight="true" outlineLevel="0" collapsed="false">
      <c r="A560" s="1" t="str">
        <f aca="false">Customers!A557</f>
        <v>CUST00556</v>
      </c>
      <c r="B560" s="1" t="str">
        <f aca="false">Customers!B557&amp;" "&amp;Customers!C557</f>
        <v>Logan Gupta</v>
      </c>
      <c r="C560" s="1" t="n">
        <f aca="false">COUNTIFS(Orders!$B$2:$B$8001,A560,Orders!$E$2:$E$8001,"Delivered")+COUNTIFS(Orders!$B$2:$B$8001,A560,Orders!$E$2:$E$8001,"Returned")</f>
        <v>9</v>
      </c>
      <c r="D560" s="9" t="n">
        <f aca="false">SUMIFS(Orders!$H$2:$H$8001,Orders!$B$2:$B$8001,A560,Orders!$E$2:$E$8001,"Delivered")+SUMIFS(Orders!$H$2:$H$8001,Orders!$B$2:$B$8001,A560,Orders!$E$2:$E$8001,"Returned")</f>
        <v>128683.23</v>
      </c>
      <c r="E560" s="1" t="str">
        <f aca="false">IFERROR(maxifs(Orders!$C$2:$C$8001,Orders!$B$2:$B$8001,A560),"")</f>
        <v/>
      </c>
      <c r="F560" s="9" t="str">
        <f aca="false">IF(E560="","",MAX(Orders!$C$2:$C$8001)-E560)</f>
        <v/>
      </c>
      <c r="G560" s="1" t="n">
        <f aca="false">IFERROR(CEILING(percentrank.inc($C$5:$C$604,C560)*4,1),1)</f>
        <v>1</v>
      </c>
      <c r="H560" s="1" t="n">
        <f aca="false">IFERROR(CEILING(percentrank.inc($D$5:$D$604,D560)*4,1),1)</f>
        <v>1</v>
      </c>
      <c r="I560" s="1" t="n">
        <f aca="false">IF(F560="",1,IFERROR(5-CEILING(percentrank.inc($F$5:$F$604,F560)*4,1),1))</f>
        <v>1</v>
      </c>
      <c r="J560" s="1" t="str">
        <f aca="false">IF(AND(I560&gt;=3,G560&gt;=3,H560&gt;=3),"Champions",IF(AND(I560&gt;=3,G560&lt;=2),"New / Promising",IF(AND(I560&lt;=2,G560&gt;=3,H560&gt;=3),"At Risk (High Value)",IF(AND(I560&lt;=2,G560&lt;=2),"Lost / Dormant","Regular"))))</f>
        <v>Lost / Dormant</v>
      </c>
    </row>
    <row r="561" customFormat="false" ht="15" hidden="false" customHeight="true" outlineLevel="0" collapsed="false">
      <c r="A561" s="1" t="str">
        <f aca="false">Customers!A558</f>
        <v>CUST00557</v>
      </c>
      <c r="B561" s="1" t="str">
        <f aca="false">Customers!B558&amp;" "&amp;Customers!C558</f>
        <v>Ananya Brown</v>
      </c>
      <c r="C561" s="1" t="n">
        <f aca="false">COUNTIFS(Orders!$B$2:$B$8001,A561,Orders!$E$2:$E$8001,"Delivered")+COUNTIFS(Orders!$B$2:$B$8001,A561,Orders!$E$2:$E$8001,"Returned")</f>
        <v>4</v>
      </c>
      <c r="D561" s="9" t="n">
        <f aca="false">SUMIFS(Orders!$H$2:$H$8001,Orders!$B$2:$B$8001,A561,Orders!$E$2:$E$8001,"Delivered")+SUMIFS(Orders!$H$2:$H$8001,Orders!$B$2:$B$8001,A561,Orders!$E$2:$E$8001,"Returned")</f>
        <v>12114.79</v>
      </c>
      <c r="E561" s="1" t="str">
        <f aca="false">IFERROR(maxifs(Orders!$C$2:$C$8001,Orders!$B$2:$B$8001,A561),"")</f>
        <v/>
      </c>
      <c r="F561" s="9" t="str">
        <f aca="false">IF(E561="","",MAX(Orders!$C$2:$C$8001)-E561)</f>
        <v/>
      </c>
      <c r="G561" s="1" t="n">
        <f aca="false">IFERROR(CEILING(percentrank.inc($C$5:$C$604,C561)*4,1),1)</f>
        <v>1</v>
      </c>
      <c r="H561" s="1" t="n">
        <f aca="false">IFERROR(CEILING(percentrank.inc($D$5:$D$604,D561)*4,1),1)</f>
        <v>1</v>
      </c>
      <c r="I561" s="1" t="n">
        <f aca="false">IF(F561="",1,IFERROR(5-CEILING(percentrank.inc($F$5:$F$604,F561)*4,1),1))</f>
        <v>1</v>
      </c>
      <c r="J561" s="1" t="str">
        <f aca="false">IF(AND(I561&gt;=3,G561&gt;=3,H561&gt;=3),"Champions",IF(AND(I561&gt;=3,G561&lt;=2),"New / Promising",IF(AND(I561&lt;=2,G561&gt;=3,H561&gt;=3),"At Risk (High Value)",IF(AND(I561&lt;=2,G561&lt;=2),"Lost / Dormant","Regular"))))</f>
        <v>Lost / Dormant</v>
      </c>
    </row>
    <row r="562" customFormat="false" ht="15" hidden="false" customHeight="true" outlineLevel="0" collapsed="false">
      <c r="A562" s="1" t="str">
        <f aca="false">Customers!A559</f>
        <v>CUST00558</v>
      </c>
      <c r="B562" s="1" t="str">
        <f aca="false">Customers!B559&amp;" "&amp;Customers!C559</f>
        <v>Joseph Williams</v>
      </c>
      <c r="C562" s="1" t="n">
        <f aca="false">COUNTIFS(Orders!$B$2:$B$8001,A562,Orders!$E$2:$E$8001,"Delivered")+COUNTIFS(Orders!$B$2:$B$8001,A562,Orders!$E$2:$E$8001,"Returned")</f>
        <v>110</v>
      </c>
      <c r="D562" s="9" t="n">
        <f aca="false">SUMIFS(Orders!$H$2:$H$8001,Orders!$B$2:$B$8001,A562,Orders!$E$2:$E$8001,"Delivered")+SUMIFS(Orders!$H$2:$H$8001,Orders!$B$2:$B$8001,A562,Orders!$E$2:$E$8001,"Returned")</f>
        <v>606909.84</v>
      </c>
      <c r="E562" s="1" t="str">
        <f aca="false">IFERROR(maxifs(Orders!$C$2:$C$8001,Orders!$B$2:$B$8001,A562),"")</f>
        <v/>
      </c>
      <c r="F562" s="9" t="str">
        <f aca="false">IF(E562="","",MAX(Orders!$C$2:$C$8001)-E562)</f>
        <v/>
      </c>
      <c r="G562" s="1" t="n">
        <f aca="false">IFERROR(CEILING(percentrank.inc($C$5:$C$604,C562)*4,1),1)</f>
        <v>1</v>
      </c>
      <c r="H562" s="1" t="n">
        <f aca="false">IFERROR(CEILING(percentrank.inc($D$5:$D$604,D562)*4,1),1)</f>
        <v>1</v>
      </c>
      <c r="I562" s="1" t="n">
        <f aca="false">IF(F562="",1,IFERROR(5-CEILING(percentrank.inc($F$5:$F$604,F562)*4,1),1))</f>
        <v>1</v>
      </c>
      <c r="J562" s="1" t="str">
        <f aca="false">IF(AND(I562&gt;=3,G562&gt;=3,H562&gt;=3),"Champions",IF(AND(I562&gt;=3,G562&lt;=2),"New / Promising",IF(AND(I562&lt;=2,G562&gt;=3,H562&gt;=3),"At Risk (High Value)",IF(AND(I562&lt;=2,G562&lt;=2),"Lost / Dormant","Regular"))))</f>
        <v>Lost / Dormant</v>
      </c>
    </row>
    <row r="563" customFormat="false" ht="15" hidden="false" customHeight="true" outlineLevel="0" collapsed="false">
      <c r="A563" s="1" t="str">
        <f aca="false">Customers!A560</f>
        <v>CUST00559</v>
      </c>
      <c r="B563" s="1" t="str">
        <f aca="false">Customers!B560&amp;" "&amp;Customers!C560</f>
        <v>Amelia Singh</v>
      </c>
      <c r="C563" s="1" t="n">
        <f aca="false">COUNTIFS(Orders!$B$2:$B$8001,A563,Orders!$E$2:$E$8001,"Delivered")+COUNTIFS(Orders!$B$2:$B$8001,A563,Orders!$E$2:$E$8001,"Returned")</f>
        <v>53</v>
      </c>
      <c r="D563" s="9" t="n">
        <f aca="false">SUMIFS(Orders!$H$2:$H$8001,Orders!$B$2:$B$8001,A563,Orders!$E$2:$E$8001,"Delivered")+SUMIFS(Orders!$H$2:$H$8001,Orders!$B$2:$B$8001,A563,Orders!$E$2:$E$8001,"Returned")</f>
        <v>292335.03</v>
      </c>
      <c r="E563" s="1" t="str">
        <f aca="false">IFERROR(maxifs(Orders!$C$2:$C$8001,Orders!$B$2:$B$8001,A563),"")</f>
        <v/>
      </c>
      <c r="F563" s="9" t="str">
        <f aca="false">IF(E563="","",MAX(Orders!$C$2:$C$8001)-E563)</f>
        <v/>
      </c>
      <c r="G563" s="1" t="n">
        <f aca="false">IFERROR(CEILING(percentrank.inc($C$5:$C$604,C563)*4,1),1)</f>
        <v>1</v>
      </c>
      <c r="H563" s="1" t="n">
        <f aca="false">IFERROR(CEILING(percentrank.inc($D$5:$D$604,D563)*4,1),1)</f>
        <v>1</v>
      </c>
      <c r="I563" s="1" t="n">
        <f aca="false">IF(F563="",1,IFERROR(5-CEILING(percentrank.inc($F$5:$F$604,F563)*4,1),1))</f>
        <v>1</v>
      </c>
      <c r="J563" s="1" t="str">
        <f aca="false">IF(AND(I563&gt;=3,G563&gt;=3,H563&gt;=3),"Champions",IF(AND(I563&gt;=3,G563&lt;=2),"New / Promising",IF(AND(I563&lt;=2,G563&gt;=3,H563&gt;=3),"At Risk (High Value)",IF(AND(I563&lt;=2,G563&lt;=2),"Lost / Dormant","Regular"))))</f>
        <v>Lost / Dormant</v>
      </c>
    </row>
    <row r="564" customFormat="false" ht="15" hidden="false" customHeight="true" outlineLevel="0" collapsed="false">
      <c r="A564" s="1" t="str">
        <f aca="false">Customers!A561</f>
        <v>CUST00560</v>
      </c>
      <c r="B564" s="1" t="str">
        <f aca="false">Customers!B561&amp;" "&amp;Customers!C561</f>
        <v>Navya Clark</v>
      </c>
      <c r="C564" s="1" t="n">
        <f aca="false">COUNTIFS(Orders!$B$2:$B$8001,A564,Orders!$E$2:$E$8001,"Delivered")+COUNTIFS(Orders!$B$2:$B$8001,A564,Orders!$E$2:$E$8001,"Returned")</f>
        <v>6</v>
      </c>
      <c r="D564" s="9" t="n">
        <f aca="false">SUMIFS(Orders!$H$2:$H$8001,Orders!$B$2:$B$8001,A564,Orders!$E$2:$E$8001,"Delivered")+SUMIFS(Orders!$H$2:$H$8001,Orders!$B$2:$B$8001,A564,Orders!$E$2:$E$8001,"Returned")</f>
        <v>24991.8</v>
      </c>
      <c r="E564" s="1" t="str">
        <f aca="false">IFERROR(maxifs(Orders!$C$2:$C$8001,Orders!$B$2:$B$8001,A564),"")</f>
        <v/>
      </c>
      <c r="F564" s="9" t="str">
        <f aca="false">IF(E564="","",MAX(Orders!$C$2:$C$8001)-E564)</f>
        <v/>
      </c>
      <c r="G564" s="1" t="n">
        <f aca="false">IFERROR(CEILING(percentrank.inc($C$5:$C$604,C564)*4,1),1)</f>
        <v>1</v>
      </c>
      <c r="H564" s="1" t="n">
        <f aca="false">IFERROR(CEILING(percentrank.inc($D$5:$D$604,D564)*4,1),1)</f>
        <v>1</v>
      </c>
      <c r="I564" s="1" t="n">
        <f aca="false">IF(F564="",1,IFERROR(5-CEILING(percentrank.inc($F$5:$F$604,F564)*4,1),1))</f>
        <v>1</v>
      </c>
      <c r="J564" s="1" t="str">
        <f aca="false">IF(AND(I564&gt;=3,G564&gt;=3,H564&gt;=3),"Champions",IF(AND(I564&gt;=3,G564&lt;=2),"New / Promising",IF(AND(I564&lt;=2,G564&gt;=3,H564&gt;=3),"At Risk (High Value)",IF(AND(I564&lt;=2,G564&lt;=2),"Lost / Dormant","Regular"))))</f>
        <v>Lost / Dormant</v>
      </c>
    </row>
    <row r="565" customFormat="false" ht="15" hidden="false" customHeight="true" outlineLevel="0" collapsed="false">
      <c r="A565" s="1" t="str">
        <f aca="false">Customers!A562</f>
        <v>CUST00561</v>
      </c>
      <c r="B565" s="1" t="str">
        <f aca="false">Customers!B562&amp;" "&amp;Customers!C562</f>
        <v>Chen Martin</v>
      </c>
      <c r="C565" s="1" t="n">
        <f aca="false">COUNTIFS(Orders!$B$2:$B$8001,A565,Orders!$E$2:$E$8001,"Delivered")+COUNTIFS(Orders!$B$2:$B$8001,A565,Orders!$E$2:$E$8001,"Returned")</f>
        <v>2</v>
      </c>
      <c r="D565" s="9" t="n">
        <f aca="false">SUMIFS(Orders!$H$2:$H$8001,Orders!$B$2:$B$8001,A565,Orders!$E$2:$E$8001,"Delivered")+SUMIFS(Orders!$H$2:$H$8001,Orders!$B$2:$B$8001,A565,Orders!$E$2:$E$8001,"Returned")</f>
        <v>1803.67</v>
      </c>
      <c r="E565" s="1" t="str">
        <f aca="false">IFERROR(maxifs(Orders!$C$2:$C$8001,Orders!$B$2:$B$8001,A565),"")</f>
        <v/>
      </c>
      <c r="F565" s="9" t="str">
        <f aca="false">IF(E565="","",MAX(Orders!$C$2:$C$8001)-E565)</f>
        <v/>
      </c>
      <c r="G565" s="1" t="n">
        <f aca="false">IFERROR(CEILING(percentrank.inc($C$5:$C$604,C565)*4,1),1)</f>
        <v>1</v>
      </c>
      <c r="H565" s="1" t="n">
        <f aca="false">IFERROR(CEILING(percentrank.inc($D$5:$D$604,D565)*4,1),1)</f>
        <v>1</v>
      </c>
      <c r="I565" s="1" t="n">
        <f aca="false">IF(F565="",1,IFERROR(5-CEILING(percentrank.inc($F$5:$F$604,F565)*4,1),1))</f>
        <v>1</v>
      </c>
      <c r="J565" s="1" t="str">
        <f aca="false">IF(AND(I565&gt;=3,G565&gt;=3,H565&gt;=3),"Champions",IF(AND(I565&gt;=3,G565&lt;=2),"New / Promising",IF(AND(I565&lt;=2,G565&gt;=3,H565&gt;=3),"At Risk (High Value)",IF(AND(I565&lt;=2,G565&lt;=2),"Lost / Dormant","Regular"))))</f>
        <v>Lost / Dormant</v>
      </c>
    </row>
    <row r="566" customFormat="false" ht="15" hidden="false" customHeight="true" outlineLevel="0" collapsed="false">
      <c r="A566" s="1" t="str">
        <f aca="false">Customers!A563</f>
        <v>CUST00562</v>
      </c>
      <c r="B566" s="1" t="str">
        <f aca="false">Customers!B563&amp;" "&amp;Customers!C563</f>
        <v>Isabella Reddy</v>
      </c>
      <c r="C566" s="1" t="n">
        <f aca="false">COUNTIFS(Orders!$B$2:$B$8001,A566,Orders!$E$2:$E$8001,"Delivered")+COUNTIFS(Orders!$B$2:$B$8001,A566,Orders!$E$2:$E$8001,"Returned")</f>
        <v>10</v>
      </c>
      <c r="D566" s="9" t="n">
        <f aca="false">SUMIFS(Orders!$H$2:$H$8001,Orders!$B$2:$B$8001,A566,Orders!$E$2:$E$8001,"Delivered")+SUMIFS(Orders!$H$2:$H$8001,Orders!$B$2:$B$8001,A566,Orders!$E$2:$E$8001,"Returned")</f>
        <v>88233.92</v>
      </c>
      <c r="E566" s="1" t="str">
        <f aca="false">IFERROR(maxifs(Orders!$C$2:$C$8001,Orders!$B$2:$B$8001,A566),"")</f>
        <v/>
      </c>
      <c r="F566" s="9" t="str">
        <f aca="false">IF(E566="","",MAX(Orders!$C$2:$C$8001)-E566)</f>
        <v/>
      </c>
      <c r="G566" s="1" t="n">
        <f aca="false">IFERROR(CEILING(percentrank.inc($C$5:$C$604,C566)*4,1),1)</f>
        <v>1</v>
      </c>
      <c r="H566" s="1" t="n">
        <f aca="false">IFERROR(CEILING(percentrank.inc($D$5:$D$604,D566)*4,1),1)</f>
        <v>1</v>
      </c>
      <c r="I566" s="1" t="n">
        <f aca="false">IF(F566="",1,IFERROR(5-CEILING(percentrank.inc($F$5:$F$604,F566)*4,1),1))</f>
        <v>1</v>
      </c>
      <c r="J566" s="1" t="str">
        <f aca="false">IF(AND(I566&gt;=3,G566&gt;=3,H566&gt;=3),"Champions",IF(AND(I566&gt;=3,G566&lt;=2),"New / Promising",IF(AND(I566&lt;=2,G566&gt;=3,H566&gt;=3),"At Risk (High Value)",IF(AND(I566&lt;=2,G566&lt;=2),"Lost / Dormant","Regular"))))</f>
        <v>Lost / Dormant</v>
      </c>
    </row>
    <row r="567" customFormat="false" ht="15" hidden="false" customHeight="true" outlineLevel="0" collapsed="false">
      <c r="A567" s="1" t="str">
        <f aca="false">Customers!A564</f>
        <v>CUST00563</v>
      </c>
      <c r="B567" s="1" t="str">
        <f aca="false">Customers!B564&amp;" "&amp;Customers!C564</f>
        <v>Mateo Martin</v>
      </c>
      <c r="C567" s="1" t="n">
        <f aca="false">COUNTIFS(Orders!$B$2:$B$8001,A567,Orders!$E$2:$E$8001,"Delivered")+COUNTIFS(Orders!$B$2:$B$8001,A567,Orders!$E$2:$E$8001,"Returned")</f>
        <v>4</v>
      </c>
      <c r="D567" s="9" t="n">
        <f aca="false">SUMIFS(Orders!$H$2:$H$8001,Orders!$B$2:$B$8001,A567,Orders!$E$2:$E$8001,"Delivered")+SUMIFS(Orders!$H$2:$H$8001,Orders!$B$2:$B$8001,A567,Orders!$E$2:$E$8001,"Returned")</f>
        <v>20386.34</v>
      </c>
      <c r="E567" s="1" t="str">
        <f aca="false">IFERROR(maxifs(Orders!$C$2:$C$8001,Orders!$B$2:$B$8001,A567),"")</f>
        <v/>
      </c>
      <c r="F567" s="9" t="str">
        <f aca="false">IF(E567="","",MAX(Orders!$C$2:$C$8001)-E567)</f>
        <v/>
      </c>
      <c r="G567" s="1" t="n">
        <f aca="false">IFERROR(CEILING(percentrank.inc($C$5:$C$604,C567)*4,1),1)</f>
        <v>1</v>
      </c>
      <c r="H567" s="1" t="n">
        <f aca="false">IFERROR(CEILING(percentrank.inc($D$5:$D$604,D567)*4,1),1)</f>
        <v>1</v>
      </c>
      <c r="I567" s="1" t="n">
        <f aca="false">IF(F567="",1,IFERROR(5-CEILING(percentrank.inc($F$5:$F$604,F567)*4,1),1))</f>
        <v>1</v>
      </c>
      <c r="J567" s="1" t="str">
        <f aca="false">IF(AND(I567&gt;=3,G567&gt;=3,H567&gt;=3),"Champions",IF(AND(I567&gt;=3,G567&lt;=2),"New / Promising",IF(AND(I567&lt;=2,G567&gt;=3,H567&gt;=3),"At Risk (High Value)",IF(AND(I567&lt;=2,G567&lt;=2),"Lost / Dormant","Regular"))))</f>
        <v>Lost / Dormant</v>
      </c>
    </row>
    <row r="568" customFormat="false" ht="15" hidden="false" customHeight="true" outlineLevel="0" collapsed="false">
      <c r="A568" s="1" t="str">
        <f aca="false">Customers!A565</f>
        <v>CUST00564</v>
      </c>
      <c r="B568" s="1" t="str">
        <f aca="false">Customers!B565&amp;" "&amp;Customers!C565</f>
        <v>Aditya Johnson</v>
      </c>
      <c r="C568" s="1" t="n">
        <f aca="false">COUNTIFS(Orders!$B$2:$B$8001,A568,Orders!$E$2:$E$8001,"Delivered")+COUNTIFS(Orders!$B$2:$B$8001,A568,Orders!$E$2:$E$8001,"Returned")</f>
        <v>6</v>
      </c>
      <c r="D568" s="9" t="n">
        <f aca="false">SUMIFS(Orders!$H$2:$H$8001,Orders!$B$2:$B$8001,A568,Orders!$E$2:$E$8001,"Delivered")+SUMIFS(Orders!$H$2:$H$8001,Orders!$B$2:$B$8001,A568,Orders!$E$2:$E$8001,"Returned")</f>
        <v>26077.2</v>
      </c>
      <c r="E568" s="1" t="str">
        <f aca="false">IFERROR(maxifs(Orders!$C$2:$C$8001,Orders!$B$2:$B$8001,A568),"")</f>
        <v/>
      </c>
      <c r="F568" s="9" t="str">
        <f aca="false">IF(E568="","",MAX(Orders!$C$2:$C$8001)-E568)</f>
        <v/>
      </c>
      <c r="G568" s="1" t="n">
        <f aca="false">IFERROR(CEILING(percentrank.inc($C$5:$C$604,C568)*4,1),1)</f>
        <v>1</v>
      </c>
      <c r="H568" s="1" t="n">
        <f aca="false">IFERROR(CEILING(percentrank.inc($D$5:$D$604,D568)*4,1),1)</f>
        <v>1</v>
      </c>
      <c r="I568" s="1" t="n">
        <f aca="false">IF(F568="",1,IFERROR(5-CEILING(percentrank.inc($F$5:$F$604,F568)*4,1),1))</f>
        <v>1</v>
      </c>
      <c r="J568" s="1" t="str">
        <f aca="false">IF(AND(I568&gt;=3,G568&gt;=3,H568&gt;=3),"Champions",IF(AND(I568&gt;=3,G568&lt;=2),"New / Promising",IF(AND(I568&lt;=2,G568&gt;=3,H568&gt;=3),"At Risk (High Value)",IF(AND(I568&lt;=2,G568&lt;=2),"Lost / Dormant","Regular"))))</f>
        <v>Lost / Dormant</v>
      </c>
    </row>
    <row r="569" customFormat="false" ht="15" hidden="false" customHeight="true" outlineLevel="0" collapsed="false">
      <c r="A569" s="1" t="str">
        <f aca="false">Customers!A566</f>
        <v>CUST00565</v>
      </c>
      <c r="B569" s="1" t="str">
        <f aca="false">Customers!B566&amp;" "&amp;Customers!C566</f>
        <v>David Gupta</v>
      </c>
      <c r="C569" s="1" t="n">
        <f aca="false">COUNTIFS(Orders!$B$2:$B$8001,A569,Orders!$E$2:$E$8001,"Delivered")+COUNTIFS(Orders!$B$2:$B$8001,A569,Orders!$E$2:$E$8001,"Returned")</f>
        <v>6</v>
      </c>
      <c r="D569" s="9" t="n">
        <f aca="false">SUMIFS(Orders!$H$2:$H$8001,Orders!$B$2:$B$8001,A569,Orders!$E$2:$E$8001,"Delivered")+SUMIFS(Orders!$H$2:$H$8001,Orders!$B$2:$B$8001,A569,Orders!$E$2:$E$8001,"Returned")</f>
        <v>34987.96</v>
      </c>
      <c r="E569" s="1" t="str">
        <f aca="false">IFERROR(maxifs(Orders!$C$2:$C$8001,Orders!$B$2:$B$8001,A569),"")</f>
        <v/>
      </c>
      <c r="F569" s="9" t="str">
        <f aca="false">IF(E569="","",MAX(Orders!$C$2:$C$8001)-E569)</f>
        <v/>
      </c>
      <c r="G569" s="1" t="n">
        <f aca="false">IFERROR(CEILING(percentrank.inc($C$5:$C$604,C569)*4,1),1)</f>
        <v>1</v>
      </c>
      <c r="H569" s="1" t="n">
        <f aca="false">IFERROR(CEILING(percentrank.inc($D$5:$D$604,D569)*4,1),1)</f>
        <v>1</v>
      </c>
      <c r="I569" s="1" t="n">
        <f aca="false">IF(F569="",1,IFERROR(5-CEILING(percentrank.inc($F$5:$F$604,F569)*4,1),1))</f>
        <v>1</v>
      </c>
      <c r="J569" s="1" t="str">
        <f aca="false">IF(AND(I569&gt;=3,G569&gt;=3,H569&gt;=3),"Champions",IF(AND(I569&gt;=3,G569&lt;=2),"New / Promising",IF(AND(I569&lt;=2,G569&gt;=3,H569&gt;=3),"At Risk (High Value)",IF(AND(I569&lt;=2,G569&lt;=2),"Lost / Dormant","Regular"))))</f>
        <v>Lost / Dormant</v>
      </c>
    </row>
    <row r="570" customFormat="false" ht="15" hidden="false" customHeight="true" outlineLevel="0" collapsed="false">
      <c r="A570" s="1" t="str">
        <f aca="false">Customers!A567</f>
        <v>CUST00566</v>
      </c>
      <c r="B570" s="1" t="str">
        <f aca="false">Customers!B567&amp;" "&amp;Customers!C567</f>
        <v>Camila Davis</v>
      </c>
      <c r="C570" s="1" t="n">
        <f aca="false">COUNTIFS(Orders!$B$2:$B$8001,A570,Orders!$E$2:$E$8001,"Delivered")+COUNTIFS(Orders!$B$2:$B$8001,A570,Orders!$E$2:$E$8001,"Returned")</f>
        <v>9</v>
      </c>
      <c r="D570" s="9" t="n">
        <f aca="false">SUMIFS(Orders!$H$2:$H$8001,Orders!$B$2:$B$8001,A570,Orders!$E$2:$E$8001,"Delivered")+SUMIFS(Orders!$H$2:$H$8001,Orders!$B$2:$B$8001,A570,Orders!$E$2:$E$8001,"Returned")</f>
        <v>73842.66</v>
      </c>
      <c r="E570" s="1" t="str">
        <f aca="false">IFERROR(maxifs(Orders!$C$2:$C$8001,Orders!$B$2:$B$8001,A570),"")</f>
        <v/>
      </c>
      <c r="F570" s="9" t="str">
        <f aca="false">IF(E570="","",MAX(Orders!$C$2:$C$8001)-E570)</f>
        <v/>
      </c>
      <c r="G570" s="1" t="n">
        <f aca="false">IFERROR(CEILING(percentrank.inc($C$5:$C$604,C570)*4,1),1)</f>
        <v>1</v>
      </c>
      <c r="H570" s="1" t="n">
        <f aca="false">IFERROR(CEILING(percentrank.inc($D$5:$D$604,D570)*4,1),1)</f>
        <v>1</v>
      </c>
      <c r="I570" s="1" t="n">
        <f aca="false">IF(F570="",1,IFERROR(5-CEILING(percentrank.inc($F$5:$F$604,F570)*4,1),1))</f>
        <v>1</v>
      </c>
      <c r="J570" s="1" t="str">
        <f aca="false">IF(AND(I570&gt;=3,G570&gt;=3,H570&gt;=3),"Champions",IF(AND(I570&gt;=3,G570&lt;=2),"New / Promising",IF(AND(I570&lt;=2,G570&gt;=3,H570&gt;=3),"At Risk (High Value)",IF(AND(I570&lt;=2,G570&lt;=2),"Lost / Dormant","Regular"))))</f>
        <v>Lost / Dormant</v>
      </c>
    </row>
    <row r="571" customFormat="false" ht="15" hidden="false" customHeight="true" outlineLevel="0" collapsed="false">
      <c r="A571" s="1" t="str">
        <f aca="false">Customers!A568</f>
        <v>CUST00567</v>
      </c>
      <c r="B571" s="1" t="str">
        <f aca="false">Customers!B568&amp;" "&amp;Customers!C568</f>
        <v>Yuki Harris</v>
      </c>
      <c r="C571" s="1" t="n">
        <f aca="false">COUNTIFS(Orders!$B$2:$B$8001,A571,Orders!$E$2:$E$8001,"Delivered")+COUNTIFS(Orders!$B$2:$B$8001,A571,Orders!$E$2:$E$8001,"Returned")</f>
        <v>15</v>
      </c>
      <c r="D571" s="9" t="n">
        <f aca="false">SUMIFS(Orders!$H$2:$H$8001,Orders!$B$2:$B$8001,A571,Orders!$E$2:$E$8001,"Delivered")+SUMIFS(Orders!$H$2:$H$8001,Orders!$B$2:$B$8001,A571,Orders!$E$2:$E$8001,"Returned")</f>
        <v>95667.82</v>
      </c>
      <c r="E571" s="1" t="str">
        <f aca="false">IFERROR(maxifs(Orders!$C$2:$C$8001,Orders!$B$2:$B$8001,A571),"")</f>
        <v/>
      </c>
      <c r="F571" s="9" t="str">
        <f aca="false">IF(E571="","",MAX(Orders!$C$2:$C$8001)-E571)</f>
        <v/>
      </c>
      <c r="G571" s="1" t="n">
        <f aca="false">IFERROR(CEILING(percentrank.inc($C$5:$C$604,C571)*4,1),1)</f>
        <v>1</v>
      </c>
      <c r="H571" s="1" t="n">
        <f aca="false">IFERROR(CEILING(percentrank.inc($D$5:$D$604,D571)*4,1),1)</f>
        <v>1</v>
      </c>
      <c r="I571" s="1" t="n">
        <f aca="false">IF(F571="",1,IFERROR(5-CEILING(percentrank.inc($F$5:$F$604,F571)*4,1),1))</f>
        <v>1</v>
      </c>
      <c r="J571" s="1" t="str">
        <f aca="false">IF(AND(I571&gt;=3,G571&gt;=3,H571&gt;=3),"Champions",IF(AND(I571&gt;=3,G571&lt;=2),"New / Promising",IF(AND(I571&lt;=2,G571&gt;=3,H571&gt;=3),"At Risk (High Value)",IF(AND(I571&lt;=2,G571&lt;=2),"Lost / Dormant","Regular"))))</f>
        <v>Lost / Dormant</v>
      </c>
    </row>
    <row r="572" customFormat="false" ht="15" hidden="false" customHeight="true" outlineLevel="0" collapsed="false">
      <c r="A572" s="1" t="str">
        <f aca="false">Customers!A569</f>
        <v>CUST00568</v>
      </c>
      <c r="B572" s="1" t="str">
        <f aca="false">Customers!B569&amp;" "&amp;Customers!C569</f>
        <v>Sophia Perez</v>
      </c>
      <c r="C572" s="1" t="n">
        <f aca="false">COUNTIFS(Orders!$B$2:$B$8001,A572,Orders!$E$2:$E$8001,"Delivered")+COUNTIFS(Orders!$B$2:$B$8001,A572,Orders!$E$2:$E$8001,"Returned")</f>
        <v>7</v>
      </c>
      <c r="D572" s="9" t="n">
        <f aca="false">SUMIFS(Orders!$H$2:$H$8001,Orders!$B$2:$B$8001,A572,Orders!$E$2:$E$8001,"Delivered")+SUMIFS(Orders!$H$2:$H$8001,Orders!$B$2:$B$8001,A572,Orders!$E$2:$E$8001,"Returned")</f>
        <v>37438.28</v>
      </c>
      <c r="E572" s="1" t="str">
        <f aca="false">IFERROR(maxifs(Orders!$C$2:$C$8001,Orders!$B$2:$B$8001,A572),"")</f>
        <v/>
      </c>
      <c r="F572" s="9" t="str">
        <f aca="false">IF(E572="","",MAX(Orders!$C$2:$C$8001)-E572)</f>
        <v/>
      </c>
      <c r="G572" s="1" t="n">
        <f aca="false">IFERROR(CEILING(percentrank.inc($C$5:$C$604,C572)*4,1),1)</f>
        <v>1</v>
      </c>
      <c r="H572" s="1" t="n">
        <f aca="false">IFERROR(CEILING(percentrank.inc($D$5:$D$604,D572)*4,1),1)</f>
        <v>1</v>
      </c>
      <c r="I572" s="1" t="n">
        <f aca="false">IF(F572="",1,IFERROR(5-CEILING(percentrank.inc($F$5:$F$604,F572)*4,1),1))</f>
        <v>1</v>
      </c>
      <c r="J572" s="1" t="str">
        <f aca="false">IF(AND(I572&gt;=3,G572&gt;=3,H572&gt;=3),"Champions",IF(AND(I572&gt;=3,G572&lt;=2),"New / Promising",IF(AND(I572&lt;=2,G572&gt;=3,H572&gt;=3),"At Risk (High Value)",IF(AND(I572&lt;=2,G572&lt;=2),"Lost / Dormant","Regular"))))</f>
        <v>Lost / Dormant</v>
      </c>
    </row>
    <row r="573" customFormat="false" ht="15" hidden="false" customHeight="true" outlineLevel="0" collapsed="false">
      <c r="A573" s="1" t="str">
        <f aca="false">Customers!A570</f>
        <v>CUST00569</v>
      </c>
      <c r="B573" s="1" t="str">
        <f aca="false">Customers!B570&amp;" "&amp;Customers!C570</f>
        <v>Sai Williams</v>
      </c>
      <c r="C573" s="1" t="n">
        <f aca="false">COUNTIFS(Orders!$B$2:$B$8001,A573,Orders!$E$2:$E$8001,"Delivered")+COUNTIFS(Orders!$B$2:$B$8001,A573,Orders!$E$2:$E$8001,"Returned")</f>
        <v>12</v>
      </c>
      <c r="D573" s="9" t="n">
        <f aca="false">SUMIFS(Orders!$H$2:$H$8001,Orders!$B$2:$B$8001,A573,Orders!$E$2:$E$8001,"Delivered")+SUMIFS(Orders!$H$2:$H$8001,Orders!$B$2:$B$8001,A573,Orders!$E$2:$E$8001,"Returned")</f>
        <v>105776.98</v>
      </c>
      <c r="E573" s="1" t="str">
        <f aca="false">IFERROR(maxifs(Orders!$C$2:$C$8001,Orders!$B$2:$B$8001,A573),"")</f>
        <v/>
      </c>
      <c r="F573" s="9" t="str">
        <f aca="false">IF(E573="","",MAX(Orders!$C$2:$C$8001)-E573)</f>
        <v/>
      </c>
      <c r="G573" s="1" t="n">
        <f aca="false">IFERROR(CEILING(percentrank.inc($C$5:$C$604,C573)*4,1),1)</f>
        <v>1</v>
      </c>
      <c r="H573" s="1" t="n">
        <f aca="false">IFERROR(CEILING(percentrank.inc($D$5:$D$604,D573)*4,1),1)</f>
        <v>1</v>
      </c>
      <c r="I573" s="1" t="n">
        <f aca="false">IF(F573="",1,IFERROR(5-CEILING(percentrank.inc($F$5:$F$604,F573)*4,1),1))</f>
        <v>1</v>
      </c>
      <c r="J573" s="1" t="str">
        <f aca="false">IF(AND(I573&gt;=3,G573&gt;=3,H573&gt;=3),"Champions",IF(AND(I573&gt;=3,G573&lt;=2),"New / Promising",IF(AND(I573&lt;=2,G573&gt;=3,H573&gt;=3),"At Risk (High Value)",IF(AND(I573&lt;=2,G573&lt;=2),"Lost / Dormant","Regular"))))</f>
        <v>Lost / Dormant</v>
      </c>
    </row>
    <row r="574" customFormat="false" ht="15" hidden="false" customHeight="true" outlineLevel="0" collapsed="false">
      <c r="A574" s="1" t="str">
        <f aca="false">Customers!A571</f>
        <v>CUST00570</v>
      </c>
      <c r="B574" s="1" t="str">
        <f aca="false">Customers!B571&amp;" "&amp;Customers!C571</f>
        <v>Isabella Clark</v>
      </c>
      <c r="C574" s="1" t="n">
        <f aca="false">COUNTIFS(Orders!$B$2:$B$8001,A574,Orders!$E$2:$E$8001,"Delivered")+COUNTIFS(Orders!$B$2:$B$8001,A574,Orders!$E$2:$E$8001,"Returned")</f>
        <v>6</v>
      </c>
      <c r="D574" s="9" t="n">
        <f aca="false">SUMIFS(Orders!$H$2:$H$8001,Orders!$B$2:$B$8001,A574,Orders!$E$2:$E$8001,"Delivered")+SUMIFS(Orders!$H$2:$H$8001,Orders!$B$2:$B$8001,A574,Orders!$E$2:$E$8001,"Returned")</f>
        <v>40504.52</v>
      </c>
      <c r="E574" s="1" t="str">
        <f aca="false">IFERROR(maxifs(Orders!$C$2:$C$8001,Orders!$B$2:$B$8001,A574),"")</f>
        <v/>
      </c>
      <c r="F574" s="9" t="str">
        <f aca="false">IF(E574="","",MAX(Orders!$C$2:$C$8001)-E574)</f>
        <v/>
      </c>
      <c r="G574" s="1" t="n">
        <f aca="false">IFERROR(CEILING(percentrank.inc($C$5:$C$604,C574)*4,1),1)</f>
        <v>1</v>
      </c>
      <c r="H574" s="1" t="n">
        <f aca="false">IFERROR(CEILING(percentrank.inc($D$5:$D$604,D574)*4,1),1)</f>
        <v>1</v>
      </c>
      <c r="I574" s="1" t="n">
        <f aca="false">IF(F574="",1,IFERROR(5-CEILING(percentrank.inc($F$5:$F$604,F574)*4,1),1))</f>
        <v>1</v>
      </c>
      <c r="J574" s="1" t="str">
        <f aca="false">IF(AND(I574&gt;=3,G574&gt;=3,H574&gt;=3),"Champions",IF(AND(I574&gt;=3,G574&lt;=2),"New / Promising",IF(AND(I574&lt;=2,G574&gt;=3,H574&gt;=3),"At Risk (High Value)",IF(AND(I574&lt;=2,G574&lt;=2),"Lost / Dormant","Regular"))))</f>
        <v>Lost / Dormant</v>
      </c>
    </row>
    <row r="575" customFormat="false" ht="15" hidden="false" customHeight="true" outlineLevel="0" collapsed="false">
      <c r="A575" s="1" t="str">
        <f aca="false">Customers!A572</f>
        <v>CUST00571</v>
      </c>
      <c r="B575" s="1" t="str">
        <f aca="false">Customers!B572&amp;" "&amp;Customers!C572</f>
        <v>Logan Sanchez</v>
      </c>
      <c r="C575" s="1" t="n">
        <f aca="false">COUNTIFS(Orders!$B$2:$B$8001,A575,Orders!$E$2:$E$8001,"Delivered")+COUNTIFS(Orders!$B$2:$B$8001,A575,Orders!$E$2:$E$8001,"Returned")</f>
        <v>5</v>
      </c>
      <c r="D575" s="9" t="n">
        <f aca="false">SUMIFS(Orders!$H$2:$H$8001,Orders!$B$2:$B$8001,A575,Orders!$E$2:$E$8001,"Delivered")+SUMIFS(Orders!$H$2:$H$8001,Orders!$B$2:$B$8001,A575,Orders!$E$2:$E$8001,"Returned")</f>
        <v>38726.97</v>
      </c>
      <c r="E575" s="1" t="str">
        <f aca="false">IFERROR(maxifs(Orders!$C$2:$C$8001,Orders!$B$2:$B$8001,A575),"")</f>
        <v/>
      </c>
      <c r="F575" s="9" t="str">
        <f aca="false">IF(E575="","",MAX(Orders!$C$2:$C$8001)-E575)</f>
        <v/>
      </c>
      <c r="G575" s="1" t="n">
        <f aca="false">IFERROR(CEILING(percentrank.inc($C$5:$C$604,C575)*4,1),1)</f>
        <v>1</v>
      </c>
      <c r="H575" s="1" t="n">
        <f aca="false">IFERROR(CEILING(percentrank.inc($D$5:$D$604,D575)*4,1),1)</f>
        <v>1</v>
      </c>
      <c r="I575" s="1" t="n">
        <f aca="false">IF(F575="",1,IFERROR(5-CEILING(percentrank.inc($F$5:$F$604,F575)*4,1),1))</f>
        <v>1</v>
      </c>
      <c r="J575" s="1" t="str">
        <f aca="false">IF(AND(I575&gt;=3,G575&gt;=3,H575&gt;=3),"Champions",IF(AND(I575&gt;=3,G575&lt;=2),"New / Promising",IF(AND(I575&lt;=2,G575&gt;=3,H575&gt;=3),"At Risk (High Value)",IF(AND(I575&lt;=2,G575&lt;=2),"Lost / Dormant","Regular"))))</f>
        <v>Lost / Dormant</v>
      </c>
    </row>
    <row r="576" customFormat="false" ht="15" hidden="false" customHeight="true" outlineLevel="0" collapsed="false">
      <c r="A576" s="1" t="str">
        <f aca="false">Customers!A573</f>
        <v>CUST00572</v>
      </c>
      <c r="B576" s="1" t="str">
        <f aca="false">Customers!B573&amp;" "&amp;Customers!C573</f>
        <v>Vivaan Johnson</v>
      </c>
      <c r="C576" s="1" t="n">
        <f aca="false">COUNTIFS(Orders!$B$2:$B$8001,A576,Orders!$E$2:$E$8001,"Delivered")+COUNTIFS(Orders!$B$2:$B$8001,A576,Orders!$E$2:$E$8001,"Returned")</f>
        <v>4</v>
      </c>
      <c r="D576" s="9" t="n">
        <f aca="false">SUMIFS(Orders!$H$2:$H$8001,Orders!$B$2:$B$8001,A576,Orders!$E$2:$E$8001,"Delivered")+SUMIFS(Orders!$H$2:$H$8001,Orders!$B$2:$B$8001,A576,Orders!$E$2:$E$8001,"Returned")</f>
        <v>33350.54</v>
      </c>
      <c r="E576" s="1" t="str">
        <f aca="false">IFERROR(maxifs(Orders!$C$2:$C$8001,Orders!$B$2:$B$8001,A576),"")</f>
        <v/>
      </c>
      <c r="F576" s="9" t="str">
        <f aca="false">IF(E576="","",MAX(Orders!$C$2:$C$8001)-E576)</f>
        <v/>
      </c>
      <c r="G576" s="1" t="n">
        <f aca="false">IFERROR(CEILING(percentrank.inc($C$5:$C$604,C576)*4,1),1)</f>
        <v>1</v>
      </c>
      <c r="H576" s="1" t="n">
        <f aca="false">IFERROR(CEILING(percentrank.inc($D$5:$D$604,D576)*4,1),1)</f>
        <v>1</v>
      </c>
      <c r="I576" s="1" t="n">
        <f aca="false">IF(F576="",1,IFERROR(5-CEILING(percentrank.inc($F$5:$F$604,F576)*4,1),1))</f>
        <v>1</v>
      </c>
      <c r="J576" s="1" t="str">
        <f aca="false">IF(AND(I576&gt;=3,G576&gt;=3,H576&gt;=3),"Champions",IF(AND(I576&gt;=3,G576&lt;=2),"New / Promising",IF(AND(I576&lt;=2,G576&gt;=3,H576&gt;=3),"At Risk (High Value)",IF(AND(I576&lt;=2,G576&lt;=2),"Lost / Dormant","Regular"))))</f>
        <v>Lost / Dormant</v>
      </c>
    </row>
    <row r="577" customFormat="false" ht="15" hidden="false" customHeight="true" outlineLevel="0" collapsed="false">
      <c r="A577" s="1" t="str">
        <f aca="false">Customers!A574</f>
        <v>CUST00573</v>
      </c>
      <c r="B577" s="1" t="str">
        <f aca="false">Customers!B574&amp;" "&amp;Customers!C574</f>
        <v>Vihaan Thomas</v>
      </c>
      <c r="C577" s="1" t="n">
        <f aca="false">COUNTIFS(Orders!$B$2:$B$8001,A577,Orders!$E$2:$E$8001,"Delivered")+COUNTIFS(Orders!$B$2:$B$8001,A577,Orders!$E$2:$E$8001,"Returned")</f>
        <v>71</v>
      </c>
      <c r="D577" s="9" t="n">
        <f aca="false">SUMIFS(Orders!$H$2:$H$8001,Orders!$B$2:$B$8001,A577,Orders!$E$2:$E$8001,"Delivered")+SUMIFS(Orders!$H$2:$H$8001,Orders!$B$2:$B$8001,A577,Orders!$E$2:$E$8001,"Returned")</f>
        <v>479699.31</v>
      </c>
      <c r="E577" s="1" t="str">
        <f aca="false">IFERROR(maxifs(Orders!$C$2:$C$8001,Orders!$B$2:$B$8001,A577),"")</f>
        <v/>
      </c>
      <c r="F577" s="9" t="str">
        <f aca="false">IF(E577="","",MAX(Orders!$C$2:$C$8001)-E577)</f>
        <v/>
      </c>
      <c r="G577" s="1" t="n">
        <f aca="false">IFERROR(CEILING(percentrank.inc($C$5:$C$604,C577)*4,1),1)</f>
        <v>1</v>
      </c>
      <c r="H577" s="1" t="n">
        <f aca="false">IFERROR(CEILING(percentrank.inc($D$5:$D$604,D577)*4,1),1)</f>
        <v>1</v>
      </c>
      <c r="I577" s="1" t="n">
        <f aca="false">IF(F577="",1,IFERROR(5-CEILING(percentrank.inc($F$5:$F$604,F577)*4,1),1))</f>
        <v>1</v>
      </c>
      <c r="J577" s="1" t="str">
        <f aca="false">IF(AND(I577&gt;=3,G577&gt;=3,H577&gt;=3),"Champions",IF(AND(I577&gt;=3,G577&lt;=2),"New / Promising",IF(AND(I577&lt;=2,G577&gt;=3,H577&gt;=3),"At Risk (High Value)",IF(AND(I577&lt;=2,G577&lt;=2),"Lost / Dormant","Regular"))))</f>
        <v>Lost / Dormant</v>
      </c>
    </row>
    <row r="578" customFormat="false" ht="15" hidden="false" customHeight="true" outlineLevel="0" collapsed="false">
      <c r="A578" s="1" t="str">
        <f aca="false">Customers!A575</f>
        <v>CUST00574</v>
      </c>
      <c r="B578" s="1" t="str">
        <f aca="false">Customers!B575&amp;" "&amp;Customers!C575</f>
        <v>Liam Nair</v>
      </c>
      <c r="C578" s="1" t="n">
        <f aca="false">COUNTIFS(Orders!$B$2:$B$8001,A578,Orders!$E$2:$E$8001,"Delivered")+COUNTIFS(Orders!$B$2:$B$8001,A578,Orders!$E$2:$E$8001,"Returned")</f>
        <v>6</v>
      </c>
      <c r="D578" s="9" t="n">
        <f aca="false">SUMIFS(Orders!$H$2:$H$8001,Orders!$B$2:$B$8001,A578,Orders!$E$2:$E$8001,"Delivered")+SUMIFS(Orders!$H$2:$H$8001,Orders!$B$2:$B$8001,A578,Orders!$E$2:$E$8001,"Returned")</f>
        <v>27569.52</v>
      </c>
      <c r="E578" s="1" t="str">
        <f aca="false">IFERROR(maxifs(Orders!$C$2:$C$8001,Orders!$B$2:$B$8001,A578),"")</f>
        <v/>
      </c>
      <c r="F578" s="9" t="str">
        <f aca="false">IF(E578="","",MAX(Orders!$C$2:$C$8001)-E578)</f>
        <v/>
      </c>
      <c r="G578" s="1" t="n">
        <f aca="false">IFERROR(CEILING(percentrank.inc($C$5:$C$604,C578)*4,1),1)</f>
        <v>1</v>
      </c>
      <c r="H578" s="1" t="n">
        <f aca="false">IFERROR(CEILING(percentrank.inc($D$5:$D$604,D578)*4,1),1)</f>
        <v>1</v>
      </c>
      <c r="I578" s="1" t="n">
        <f aca="false">IF(F578="",1,IFERROR(5-CEILING(percentrank.inc($F$5:$F$604,F578)*4,1),1))</f>
        <v>1</v>
      </c>
      <c r="J578" s="1" t="str">
        <f aca="false">IF(AND(I578&gt;=3,G578&gt;=3,H578&gt;=3),"Champions",IF(AND(I578&gt;=3,G578&lt;=2),"New / Promising",IF(AND(I578&lt;=2,G578&gt;=3,H578&gt;=3),"At Risk (High Value)",IF(AND(I578&lt;=2,G578&lt;=2),"Lost / Dormant","Regular"))))</f>
        <v>Lost / Dormant</v>
      </c>
    </row>
    <row r="579" customFormat="false" ht="15" hidden="false" customHeight="true" outlineLevel="0" collapsed="false">
      <c r="A579" s="1" t="str">
        <f aca="false">Customers!A576</f>
        <v>CUST00575</v>
      </c>
      <c r="B579" s="1" t="str">
        <f aca="false">Customers!B576&amp;" "&amp;Customers!C576</f>
        <v>Diya White</v>
      </c>
      <c r="C579" s="1" t="n">
        <f aca="false">COUNTIFS(Orders!$B$2:$B$8001,A579,Orders!$E$2:$E$8001,"Delivered")+COUNTIFS(Orders!$B$2:$B$8001,A579,Orders!$E$2:$E$8001,"Returned")</f>
        <v>19</v>
      </c>
      <c r="D579" s="9" t="n">
        <f aca="false">SUMIFS(Orders!$H$2:$H$8001,Orders!$B$2:$B$8001,A579,Orders!$E$2:$E$8001,"Delivered")+SUMIFS(Orders!$H$2:$H$8001,Orders!$B$2:$B$8001,A579,Orders!$E$2:$E$8001,"Returned")</f>
        <v>94281.58</v>
      </c>
      <c r="E579" s="1" t="str">
        <f aca="false">IFERROR(maxifs(Orders!$C$2:$C$8001,Orders!$B$2:$B$8001,A579),"")</f>
        <v/>
      </c>
      <c r="F579" s="9" t="str">
        <f aca="false">IF(E579="","",MAX(Orders!$C$2:$C$8001)-E579)</f>
        <v/>
      </c>
      <c r="G579" s="1" t="n">
        <f aca="false">IFERROR(CEILING(percentrank.inc($C$5:$C$604,C579)*4,1),1)</f>
        <v>1</v>
      </c>
      <c r="H579" s="1" t="n">
        <f aca="false">IFERROR(CEILING(percentrank.inc($D$5:$D$604,D579)*4,1),1)</f>
        <v>1</v>
      </c>
      <c r="I579" s="1" t="n">
        <f aca="false">IF(F579="",1,IFERROR(5-CEILING(percentrank.inc($F$5:$F$604,F579)*4,1),1))</f>
        <v>1</v>
      </c>
      <c r="J579" s="1" t="str">
        <f aca="false">IF(AND(I579&gt;=3,G579&gt;=3,H579&gt;=3),"Champions",IF(AND(I579&gt;=3,G579&lt;=2),"New / Promising",IF(AND(I579&lt;=2,G579&gt;=3,H579&gt;=3),"At Risk (High Value)",IF(AND(I579&lt;=2,G579&lt;=2),"Lost / Dormant","Regular"))))</f>
        <v>Lost / Dormant</v>
      </c>
    </row>
    <row r="580" customFormat="false" ht="15" hidden="false" customHeight="true" outlineLevel="0" collapsed="false">
      <c r="A580" s="1" t="str">
        <f aca="false">Customers!A577</f>
        <v>CUST00576</v>
      </c>
      <c r="B580" s="1" t="str">
        <f aca="false">Customers!B577&amp;" "&amp;Customers!C577</f>
        <v>Mason Patel</v>
      </c>
      <c r="C580" s="1" t="n">
        <f aca="false">COUNTIFS(Orders!$B$2:$B$8001,A580,Orders!$E$2:$E$8001,"Delivered")+COUNTIFS(Orders!$B$2:$B$8001,A580,Orders!$E$2:$E$8001,"Returned")</f>
        <v>10</v>
      </c>
      <c r="D580" s="9" t="n">
        <f aca="false">SUMIFS(Orders!$H$2:$H$8001,Orders!$B$2:$B$8001,A580,Orders!$E$2:$E$8001,"Delivered")+SUMIFS(Orders!$H$2:$H$8001,Orders!$B$2:$B$8001,A580,Orders!$E$2:$E$8001,"Returned")</f>
        <v>76403.99</v>
      </c>
      <c r="E580" s="1" t="str">
        <f aca="false">IFERROR(maxifs(Orders!$C$2:$C$8001,Orders!$B$2:$B$8001,A580),"")</f>
        <v/>
      </c>
      <c r="F580" s="9" t="str">
        <f aca="false">IF(E580="","",MAX(Orders!$C$2:$C$8001)-E580)</f>
        <v/>
      </c>
      <c r="G580" s="1" t="n">
        <f aca="false">IFERROR(CEILING(percentrank.inc($C$5:$C$604,C580)*4,1),1)</f>
        <v>1</v>
      </c>
      <c r="H580" s="1" t="n">
        <f aca="false">IFERROR(CEILING(percentrank.inc($D$5:$D$604,D580)*4,1),1)</f>
        <v>1</v>
      </c>
      <c r="I580" s="1" t="n">
        <f aca="false">IF(F580="",1,IFERROR(5-CEILING(percentrank.inc($F$5:$F$604,F580)*4,1),1))</f>
        <v>1</v>
      </c>
      <c r="J580" s="1" t="str">
        <f aca="false">IF(AND(I580&gt;=3,G580&gt;=3,H580&gt;=3),"Champions",IF(AND(I580&gt;=3,G580&lt;=2),"New / Promising",IF(AND(I580&lt;=2,G580&gt;=3,H580&gt;=3),"At Risk (High Value)",IF(AND(I580&lt;=2,G580&lt;=2),"Lost / Dormant","Regular"))))</f>
        <v>Lost / Dormant</v>
      </c>
    </row>
    <row r="581" customFormat="false" ht="15" hidden="false" customHeight="true" outlineLevel="0" collapsed="false">
      <c r="A581" s="1" t="str">
        <f aca="false">Customers!A578</f>
        <v>CUST00577</v>
      </c>
      <c r="B581" s="1" t="str">
        <f aca="false">Customers!B578&amp;" "&amp;Customers!C578</f>
        <v>Mia Brown</v>
      </c>
      <c r="C581" s="1" t="n">
        <f aca="false">COUNTIFS(Orders!$B$2:$B$8001,A581,Orders!$E$2:$E$8001,"Delivered")+COUNTIFS(Orders!$B$2:$B$8001,A581,Orders!$E$2:$E$8001,"Returned")</f>
        <v>4</v>
      </c>
      <c r="D581" s="9" t="n">
        <f aca="false">SUMIFS(Orders!$H$2:$H$8001,Orders!$B$2:$B$8001,A581,Orders!$E$2:$E$8001,"Delivered")+SUMIFS(Orders!$H$2:$H$8001,Orders!$B$2:$B$8001,A581,Orders!$E$2:$E$8001,"Returned")</f>
        <v>27150.29</v>
      </c>
      <c r="E581" s="1" t="str">
        <f aca="false">IFERROR(maxifs(Orders!$C$2:$C$8001,Orders!$B$2:$B$8001,A581),"")</f>
        <v/>
      </c>
      <c r="F581" s="9" t="str">
        <f aca="false">IF(E581="","",MAX(Orders!$C$2:$C$8001)-E581)</f>
        <v/>
      </c>
      <c r="G581" s="1" t="n">
        <f aca="false">IFERROR(CEILING(percentrank.inc($C$5:$C$604,C581)*4,1),1)</f>
        <v>1</v>
      </c>
      <c r="H581" s="1" t="n">
        <f aca="false">IFERROR(CEILING(percentrank.inc($D$5:$D$604,D581)*4,1),1)</f>
        <v>1</v>
      </c>
      <c r="I581" s="1" t="n">
        <f aca="false">IF(F581="",1,IFERROR(5-CEILING(percentrank.inc($F$5:$F$604,F581)*4,1),1))</f>
        <v>1</v>
      </c>
      <c r="J581" s="1" t="str">
        <f aca="false">IF(AND(I581&gt;=3,G581&gt;=3,H581&gt;=3),"Champions",IF(AND(I581&gt;=3,G581&lt;=2),"New / Promising",IF(AND(I581&lt;=2,G581&gt;=3,H581&gt;=3),"At Risk (High Value)",IF(AND(I581&lt;=2,G581&lt;=2),"Lost / Dormant","Regular"))))</f>
        <v>Lost / Dormant</v>
      </c>
    </row>
    <row r="582" customFormat="false" ht="15" hidden="false" customHeight="true" outlineLevel="0" collapsed="false">
      <c r="A582" s="1" t="str">
        <f aca="false">Customers!A579</f>
        <v>CUST00578</v>
      </c>
      <c r="B582" s="1" t="str">
        <f aca="false">Customers!B579&amp;" "&amp;Customers!C579</f>
        <v>Elizabeth Verma</v>
      </c>
      <c r="C582" s="1" t="n">
        <f aca="false">COUNTIFS(Orders!$B$2:$B$8001,A582,Orders!$E$2:$E$8001,"Delivered")+COUNTIFS(Orders!$B$2:$B$8001,A582,Orders!$E$2:$E$8001,"Returned")</f>
        <v>10</v>
      </c>
      <c r="D582" s="9" t="n">
        <f aca="false">SUMIFS(Orders!$H$2:$H$8001,Orders!$B$2:$B$8001,A582,Orders!$E$2:$E$8001,"Delivered")+SUMIFS(Orders!$H$2:$H$8001,Orders!$B$2:$B$8001,A582,Orders!$E$2:$E$8001,"Returned")</f>
        <v>86080.77</v>
      </c>
      <c r="E582" s="1" t="str">
        <f aca="false">IFERROR(maxifs(Orders!$C$2:$C$8001,Orders!$B$2:$B$8001,A582),"")</f>
        <v/>
      </c>
      <c r="F582" s="9" t="str">
        <f aca="false">IF(E582="","",MAX(Orders!$C$2:$C$8001)-E582)</f>
        <v/>
      </c>
      <c r="G582" s="1" t="n">
        <f aca="false">IFERROR(CEILING(percentrank.inc($C$5:$C$604,C582)*4,1),1)</f>
        <v>1</v>
      </c>
      <c r="H582" s="1" t="n">
        <f aca="false">IFERROR(CEILING(percentrank.inc($D$5:$D$604,D582)*4,1),1)</f>
        <v>1</v>
      </c>
      <c r="I582" s="1" t="n">
        <f aca="false">IF(F582="",1,IFERROR(5-CEILING(percentrank.inc($F$5:$F$604,F582)*4,1),1))</f>
        <v>1</v>
      </c>
      <c r="J582" s="1" t="str">
        <f aca="false">IF(AND(I582&gt;=3,G582&gt;=3,H582&gt;=3),"Champions",IF(AND(I582&gt;=3,G582&lt;=2),"New / Promising",IF(AND(I582&lt;=2,G582&gt;=3,H582&gt;=3),"At Risk (High Value)",IF(AND(I582&lt;=2,G582&lt;=2),"Lost / Dormant","Regular"))))</f>
        <v>Lost / Dormant</v>
      </c>
    </row>
    <row r="583" customFormat="false" ht="15" hidden="false" customHeight="true" outlineLevel="0" collapsed="false">
      <c r="A583" s="1" t="str">
        <f aca="false">Customers!A580</f>
        <v>CUST00579</v>
      </c>
      <c r="B583" s="1" t="str">
        <f aca="false">Customers!B580&amp;" "&amp;Customers!C580</f>
        <v>Emma Sharma</v>
      </c>
      <c r="C583" s="1" t="n">
        <f aca="false">COUNTIFS(Orders!$B$2:$B$8001,A583,Orders!$E$2:$E$8001,"Delivered")+COUNTIFS(Orders!$B$2:$B$8001,A583,Orders!$E$2:$E$8001,"Returned")</f>
        <v>7</v>
      </c>
      <c r="D583" s="9" t="n">
        <f aca="false">SUMIFS(Orders!$H$2:$H$8001,Orders!$B$2:$B$8001,A583,Orders!$E$2:$E$8001,"Delivered")+SUMIFS(Orders!$H$2:$H$8001,Orders!$B$2:$B$8001,A583,Orders!$E$2:$E$8001,"Returned")</f>
        <v>29307.39</v>
      </c>
      <c r="E583" s="1" t="str">
        <f aca="false">IFERROR(maxifs(Orders!$C$2:$C$8001,Orders!$B$2:$B$8001,A583),"")</f>
        <v/>
      </c>
      <c r="F583" s="9" t="str">
        <f aca="false">IF(E583="","",MAX(Orders!$C$2:$C$8001)-E583)</f>
        <v/>
      </c>
      <c r="G583" s="1" t="n">
        <f aca="false">IFERROR(CEILING(percentrank.inc($C$5:$C$604,C583)*4,1),1)</f>
        <v>1</v>
      </c>
      <c r="H583" s="1" t="n">
        <f aca="false">IFERROR(CEILING(percentrank.inc($D$5:$D$604,D583)*4,1),1)</f>
        <v>1</v>
      </c>
      <c r="I583" s="1" t="n">
        <f aca="false">IF(F583="",1,IFERROR(5-CEILING(percentrank.inc($F$5:$F$604,F583)*4,1),1))</f>
        <v>1</v>
      </c>
      <c r="J583" s="1" t="str">
        <f aca="false">IF(AND(I583&gt;=3,G583&gt;=3,H583&gt;=3),"Champions",IF(AND(I583&gt;=3,G583&lt;=2),"New / Promising",IF(AND(I583&lt;=2,G583&gt;=3,H583&gt;=3),"At Risk (High Value)",IF(AND(I583&lt;=2,G583&lt;=2),"Lost / Dormant","Regular"))))</f>
        <v>Lost / Dormant</v>
      </c>
    </row>
    <row r="584" customFormat="false" ht="15" hidden="false" customHeight="true" outlineLevel="0" collapsed="false">
      <c r="A584" s="1" t="str">
        <f aca="false">Customers!A581</f>
        <v>CUST00580</v>
      </c>
      <c r="B584" s="1" t="str">
        <f aca="false">Customers!B581&amp;" "&amp;Customers!C581</f>
        <v>Logan Davis</v>
      </c>
      <c r="C584" s="1" t="n">
        <f aca="false">COUNTIFS(Orders!$B$2:$B$8001,A584,Orders!$E$2:$E$8001,"Delivered")+COUNTIFS(Orders!$B$2:$B$8001,A584,Orders!$E$2:$E$8001,"Returned")</f>
        <v>20</v>
      </c>
      <c r="D584" s="9" t="n">
        <f aca="false">SUMIFS(Orders!$H$2:$H$8001,Orders!$B$2:$B$8001,A584,Orders!$E$2:$E$8001,"Delivered")+SUMIFS(Orders!$H$2:$H$8001,Orders!$B$2:$B$8001,A584,Orders!$E$2:$E$8001,"Returned")</f>
        <v>100996.48</v>
      </c>
      <c r="E584" s="1" t="str">
        <f aca="false">IFERROR(maxifs(Orders!$C$2:$C$8001,Orders!$B$2:$B$8001,A584),"")</f>
        <v/>
      </c>
      <c r="F584" s="9" t="str">
        <f aca="false">IF(E584="","",MAX(Orders!$C$2:$C$8001)-E584)</f>
        <v/>
      </c>
      <c r="G584" s="1" t="n">
        <f aca="false">IFERROR(CEILING(percentrank.inc($C$5:$C$604,C584)*4,1),1)</f>
        <v>1</v>
      </c>
      <c r="H584" s="1" t="n">
        <f aca="false">IFERROR(CEILING(percentrank.inc($D$5:$D$604,D584)*4,1),1)</f>
        <v>1</v>
      </c>
      <c r="I584" s="1" t="n">
        <f aca="false">IF(F584="",1,IFERROR(5-CEILING(percentrank.inc($F$5:$F$604,F584)*4,1),1))</f>
        <v>1</v>
      </c>
      <c r="J584" s="1" t="str">
        <f aca="false">IF(AND(I584&gt;=3,G584&gt;=3,H584&gt;=3),"Champions",IF(AND(I584&gt;=3,G584&lt;=2),"New / Promising",IF(AND(I584&lt;=2,G584&gt;=3,H584&gt;=3),"At Risk (High Value)",IF(AND(I584&lt;=2,G584&lt;=2),"Lost / Dormant","Regular"))))</f>
        <v>Lost / Dormant</v>
      </c>
    </row>
    <row r="585" customFormat="false" ht="15" hidden="false" customHeight="true" outlineLevel="0" collapsed="false">
      <c r="A585" s="1" t="str">
        <f aca="false">Customers!A582</f>
        <v>CUST00581</v>
      </c>
      <c r="B585" s="1" t="str">
        <f aca="false">Customers!B582&amp;" "&amp;Customers!C582</f>
        <v>Patricia Martinez</v>
      </c>
      <c r="C585" s="1" t="n">
        <f aca="false">COUNTIFS(Orders!$B$2:$B$8001,A585,Orders!$E$2:$E$8001,"Delivered")+COUNTIFS(Orders!$B$2:$B$8001,A585,Orders!$E$2:$E$8001,"Returned")</f>
        <v>24</v>
      </c>
      <c r="D585" s="9" t="n">
        <f aca="false">SUMIFS(Orders!$H$2:$H$8001,Orders!$B$2:$B$8001,A585,Orders!$E$2:$E$8001,"Delivered")+SUMIFS(Orders!$H$2:$H$8001,Orders!$B$2:$B$8001,A585,Orders!$E$2:$E$8001,"Returned")</f>
        <v>194004.01</v>
      </c>
      <c r="E585" s="1" t="str">
        <f aca="false">IFERROR(maxifs(Orders!$C$2:$C$8001,Orders!$B$2:$B$8001,A585),"")</f>
        <v/>
      </c>
      <c r="F585" s="9" t="str">
        <f aca="false">IF(E585="","",MAX(Orders!$C$2:$C$8001)-E585)</f>
        <v/>
      </c>
      <c r="G585" s="1" t="n">
        <f aca="false">IFERROR(CEILING(percentrank.inc($C$5:$C$604,C585)*4,1),1)</f>
        <v>1</v>
      </c>
      <c r="H585" s="1" t="n">
        <f aca="false">IFERROR(CEILING(percentrank.inc($D$5:$D$604,D585)*4,1),1)</f>
        <v>1</v>
      </c>
      <c r="I585" s="1" t="n">
        <f aca="false">IF(F585="",1,IFERROR(5-CEILING(percentrank.inc($F$5:$F$604,F585)*4,1),1))</f>
        <v>1</v>
      </c>
      <c r="J585" s="1" t="str">
        <f aca="false">IF(AND(I585&gt;=3,G585&gt;=3,H585&gt;=3),"Champions",IF(AND(I585&gt;=3,G585&lt;=2),"New / Promising",IF(AND(I585&lt;=2,G585&gt;=3,H585&gt;=3),"At Risk (High Value)",IF(AND(I585&lt;=2,G585&lt;=2),"Lost / Dormant","Regular"))))</f>
        <v>Lost / Dormant</v>
      </c>
    </row>
    <row r="586" customFormat="false" ht="15" hidden="false" customHeight="true" outlineLevel="0" collapsed="false">
      <c r="A586" s="1" t="str">
        <f aca="false">Customers!A583</f>
        <v>CUST00582</v>
      </c>
      <c r="B586" s="1" t="str">
        <f aca="false">Customers!B583&amp;" "&amp;Customers!C583</f>
        <v>Ethan Thomas</v>
      </c>
      <c r="C586" s="1" t="n">
        <f aca="false">COUNTIFS(Orders!$B$2:$B$8001,A586,Orders!$E$2:$E$8001,"Delivered")+COUNTIFS(Orders!$B$2:$B$8001,A586,Orders!$E$2:$E$8001,"Returned")</f>
        <v>6</v>
      </c>
      <c r="D586" s="9" t="n">
        <f aca="false">SUMIFS(Orders!$H$2:$H$8001,Orders!$B$2:$B$8001,A586,Orders!$E$2:$E$8001,"Delivered")+SUMIFS(Orders!$H$2:$H$8001,Orders!$B$2:$B$8001,A586,Orders!$E$2:$E$8001,"Returned")</f>
        <v>25152.64</v>
      </c>
      <c r="E586" s="1" t="str">
        <f aca="false">IFERROR(maxifs(Orders!$C$2:$C$8001,Orders!$B$2:$B$8001,A586),"")</f>
        <v/>
      </c>
      <c r="F586" s="9" t="str">
        <f aca="false">IF(E586="","",MAX(Orders!$C$2:$C$8001)-E586)</f>
        <v/>
      </c>
      <c r="G586" s="1" t="n">
        <f aca="false">IFERROR(CEILING(percentrank.inc($C$5:$C$604,C586)*4,1),1)</f>
        <v>1</v>
      </c>
      <c r="H586" s="1" t="n">
        <f aca="false">IFERROR(CEILING(percentrank.inc($D$5:$D$604,D586)*4,1),1)</f>
        <v>1</v>
      </c>
      <c r="I586" s="1" t="n">
        <f aca="false">IF(F586="",1,IFERROR(5-CEILING(percentrank.inc($F$5:$F$604,F586)*4,1),1))</f>
        <v>1</v>
      </c>
      <c r="J586" s="1" t="str">
        <f aca="false">IF(AND(I586&gt;=3,G586&gt;=3,H586&gt;=3),"Champions",IF(AND(I586&gt;=3,G586&lt;=2),"New / Promising",IF(AND(I586&lt;=2,G586&gt;=3,H586&gt;=3),"At Risk (High Value)",IF(AND(I586&lt;=2,G586&lt;=2),"Lost / Dormant","Regular"))))</f>
        <v>Lost / Dormant</v>
      </c>
    </row>
    <row r="587" customFormat="false" ht="15" hidden="false" customHeight="true" outlineLevel="0" collapsed="false">
      <c r="A587" s="1" t="str">
        <f aca="false">Customers!A584</f>
        <v>CUST00583</v>
      </c>
      <c r="B587" s="1" t="str">
        <f aca="false">Customers!B584&amp;" "&amp;Customers!C584</f>
        <v>John Davis</v>
      </c>
      <c r="C587" s="1" t="n">
        <f aca="false">COUNTIFS(Orders!$B$2:$B$8001,A587,Orders!$E$2:$E$8001,"Delivered")+COUNTIFS(Orders!$B$2:$B$8001,A587,Orders!$E$2:$E$8001,"Returned")</f>
        <v>5</v>
      </c>
      <c r="D587" s="9" t="n">
        <f aca="false">SUMIFS(Orders!$H$2:$H$8001,Orders!$B$2:$B$8001,A587,Orders!$E$2:$E$8001,"Delivered")+SUMIFS(Orders!$H$2:$H$8001,Orders!$B$2:$B$8001,A587,Orders!$E$2:$E$8001,"Returned")</f>
        <v>21874.43</v>
      </c>
      <c r="E587" s="1" t="str">
        <f aca="false">IFERROR(maxifs(Orders!$C$2:$C$8001,Orders!$B$2:$B$8001,A587),"")</f>
        <v/>
      </c>
      <c r="F587" s="9" t="str">
        <f aca="false">IF(E587="","",MAX(Orders!$C$2:$C$8001)-E587)</f>
        <v/>
      </c>
      <c r="G587" s="1" t="n">
        <f aca="false">IFERROR(CEILING(percentrank.inc($C$5:$C$604,C587)*4,1),1)</f>
        <v>1</v>
      </c>
      <c r="H587" s="1" t="n">
        <f aca="false">IFERROR(CEILING(percentrank.inc($D$5:$D$604,D587)*4,1),1)</f>
        <v>1</v>
      </c>
      <c r="I587" s="1" t="n">
        <f aca="false">IF(F587="",1,IFERROR(5-CEILING(percentrank.inc($F$5:$F$604,F587)*4,1),1))</f>
        <v>1</v>
      </c>
      <c r="J587" s="1" t="str">
        <f aca="false">IF(AND(I587&gt;=3,G587&gt;=3,H587&gt;=3),"Champions",IF(AND(I587&gt;=3,G587&lt;=2),"New / Promising",IF(AND(I587&lt;=2,G587&gt;=3,H587&gt;=3),"At Risk (High Value)",IF(AND(I587&lt;=2,G587&lt;=2),"Lost / Dormant","Regular"))))</f>
        <v>Lost / Dormant</v>
      </c>
    </row>
    <row r="588" customFormat="false" ht="15" hidden="false" customHeight="true" outlineLevel="0" collapsed="false">
      <c r="A588" s="1" t="str">
        <f aca="false">Customers!A585</f>
        <v>CUST00584</v>
      </c>
      <c r="B588" s="1" t="str">
        <f aca="false">Customers!B585&amp;" "&amp;Customers!C585</f>
        <v>Valentina Martinez</v>
      </c>
      <c r="C588" s="1" t="n">
        <f aca="false">COUNTIFS(Orders!$B$2:$B$8001,A588,Orders!$E$2:$E$8001,"Delivered")+COUNTIFS(Orders!$B$2:$B$8001,A588,Orders!$E$2:$E$8001,"Returned")</f>
        <v>11</v>
      </c>
      <c r="D588" s="9" t="n">
        <f aca="false">SUMIFS(Orders!$H$2:$H$8001,Orders!$B$2:$B$8001,A588,Orders!$E$2:$E$8001,"Delivered")+SUMIFS(Orders!$H$2:$H$8001,Orders!$B$2:$B$8001,A588,Orders!$E$2:$E$8001,"Returned")</f>
        <v>42812.16</v>
      </c>
      <c r="E588" s="1" t="str">
        <f aca="false">IFERROR(maxifs(Orders!$C$2:$C$8001,Orders!$B$2:$B$8001,A588),"")</f>
        <v/>
      </c>
      <c r="F588" s="9" t="str">
        <f aca="false">IF(E588="","",MAX(Orders!$C$2:$C$8001)-E588)</f>
        <v/>
      </c>
      <c r="G588" s="1" t="n">
        <f aca="false">IFERROR(CEILING(percentrank.inc($C$5:$C$604,C588)*4,1),1)</f>
        <v>1</v>
      </c>
      <c r="H588" s="1" t="n">
        <f aca="false">IFERROR(CEILING(percentrank.inc($D$5:$D$604,D588)*4,1),1)</f>
        <v>1</v>
      </c>
      <c r="I588" s="1" t="n">
        <f aca="false">IF(F588="",1,IFERROR(5-CEILING(percentrank.inc($F$5:$F$604,F588)*4,1),1))</f>
        <v>1</v>
      </c>
      <c r="J588" s="1" t="str">
        <f aca="false">IF(AND(I588&gt;=3,G588&gt;=3,H588&gt;=3),"Champions",IF(AND(I588&gt;=3,G588&lt;=2),"New / Promising",IF(AND(I588&lt;=2,G588&gt;=3,H588&gt;=3),"At Risk (High Value)",IF(AND(I588&lt;=2,G588&lt;=2),"Lost / Dormant","Regular"))))</f>
        <v>Lost / Dormant</v>
      </c>
    </row>
    <row r="589" customFormat="false" ht="15" hidden="false" customHeight="true" outlineLevel="0" collapsed="false">
      <c r="A589" s="1" t="str">
        <f aca="false">Customers!A586</f>
        <v>CUST00585</v>
      </c>
      <c r="B589" s="1" t="str">
        <f aca="false">Customers!B586&amp;" "&amp;Customers!C586</f>
        <v>Wei Young</v>
      </c>
      <c r="C589" s="1" t="n">
        <f aca="false">COUNTIFS(Orders!$B$2:$B$8001,A589,Orders!$E$2:$E$8001,"Delivered")+COUNTIFS(Orders!$B$2:$B$8001,A589,Orders!$E$2:$E$8001,"Returned")</f>
        <v>20</v>
      </c>
      <c r="D589" s="9" t="n">
        <f aca="false">SUMIFS(Orders!$H$2:$H$8001,Orders!$B$2:$B$8001,A589,Orders!$E$2:$E$8001,"Delivered")+SUMIFS(Orders!$H$2:$H$8001,Orders!$B$2:$B$8001,A589,Orders!$E$2:$E$8001,"Returned")</f>
        <v>158331.57</v>
      </c>
      <c r="E589" s="1" t="str">
        <f aca="false">IFERROR(maxifs(Orders!$C$2:$C$8001,Orders!$B$2:$B$8001,A589),"")</f>
        <v/>
      </c>
      <c r="F589" s="9" t="str">
        <f aca="false">IF(E589="","",MAX(Orders!$C$2:$C$8001)-E589)</f>
        <v/>
      </c>
      <c r="G589" s="1" t="n">
        <f aca="false">IFERROR(CEILING(percentrank.inc($C$5:$C$604,C589)*4,1),1)</f>
        <v>1</v>
      </c>
      <c r="H589" s="1" t="n">
        <f aca="false">IFERROR(CEILING(percentrank.inc($D$5:$D$604,D589)*4,1),1)</f>
        <v>1</v>
      </c>
      <c r="I589" s="1" t="n">
        <f aca="false">IF(F589="",1,IFERROR(5-CEILING(percentrank.inc($F$5:$F$604,F589)*4,1),1))</f>
        <v>1</v>
      </c>
      <c r="J589" s="1" t="str">
        <f aca="false">IF(AND(I589&gt;=3,G589&gt;=3,H589&gt;=3),"Champions",IF(AND(I589&gt;=3,G589&lt;=2),"New / Promising",IF(AND(I589&lt;=2,G589&gt;=3,H589&gt;=3),"At Risk (High Value)",IF(AND(I589&lt;=2,G589&lt;=2),"Lost / Dormant","Regular"))))</f>
        <v>Lost / Dormant</v>
      </c>
    </row>
    <row r="590" customFormat="false" ht="15" hidden="false" customHeight="true" outlineLevel="0" collapsed="false">
      <c r="A590" s="1" t="str">
        <f aca="false">Customers!A587</f>
        <v>CUST00586</v>
      </c>
      <c r="B590" s="1" t="str">
        <f aca="false">Customers!B587&amp;" "&amp;Customers!C587</f>
        <v>Linda Rodriguez</v>
      </c>
      <c r="C590" s="1" t="n">
        <f aca="false">COUNTIFS(Orders!$B$2:$B$8001,A590,Orders!$E$2:$E$8001,"Delivered")+COUNTIFS(Orders!$B$2:$B$8001,A590,Orders!$E$2:$E$8001,"Returned")</f>
        <v>4</v>
      </c>
      <c r="D590" s="9" t="n">
        <f aca="false">SUMIFS(Orders!$H$2:$H$8001,Orders!$B$2:$B$8001,A590,Orders!$E$2:$E$8001,"Delivered")+SUMIFS(Orders!$H$2:$H$8001,Orders!$B$2:$B$8001,A590,Orders!$E$2:$E$8001,"Returned")</f>
        <v>25497.16</v>
      </c>
      <c r="E590" s="1" t="str">
        <f aca="false">IFERROR(maxifs(Orders!$C$2:$C$8001,Orders!$B$2:$B$8001,A590),"")</f>
        <v/>
      </c>
      <c r="F590" s="9" t="str">
        <f aca="false">IF(E590="","",MAX(Orders!$C$2:$C$8001)-E590)</f>
        <v/>
      </c>
      <c r="G590" s="1" t="n">
        <f aca="false">IFERROR(CEILING(percentrank.inc($C$5:$C$604,C590)*4,1),1)</f>
        <v>1</v>
      </c>
      <c r="H590" s="1" t="n">
        <f aca="false">IFERROR(CEILING(percentrank.inc($D$5:$D$604,D590)*4,1),1)</f>
        <v>1</v>
      </c>
      <c r="I590" s="1" t="n">
        <f aca="false">IF(F590="",1,IFERROR(5-CEILING(percentrank.inc($F$5:$F$604,F590)*4,1),1))</f>
        <v>1</v>
      </c>
      <c r="J590" s="1" t="str">
        <f aca="false">IF(AND(I590&gt;=3,G590&gt;=3,H590&gt;=3),"Champions",IF(AND(I590&gt;=3,G590&lt;=2),"New / Promising",IF(AND(I590&lt;=2,G590&gt;=3,H590&gt;=3),"At Risk (High Value)",IF(AND(I590&lt;=2,G590&lt;=2),"Lost / Dormant","Regular"))))</f>
        <v>Lost / Dormant</v>
      </c>
    </row>
    <row r="591" customFormat="false" ht="15" hidden="false" customHeight="true" outlineLevel="0" collapsed="false">
      <c r="A591" s="1" t="str">
        <f aca="false">Customers!A588</f>
        <v>CUST00587</v>
      </c>
      <c r="B591" s="1" t="str">
        <f aca="false">Customers!B588&amp;" "&amp;Customers!C588</f>
        <v>Logan Robinson</v>
      </c>
      <c r="C591" s="1" t="n">
        <f aca="false">COUNTIFS(Orders!$B$2:$B$8001,A591,Orders!$E$2:$E$8001,"Delivered")+COUNTIFS(Orders!$B$2:$B$8001,A591,Orders!$E$2:$E$8001,"Returned")</f>
        <v>12</v>
      </c>
      <c r="D591" s="9" t="n">
        <f aca="false">SUMIFS(Orders!$H$2:$H$8001,Orders!$B$2:$B$8001,A591,Orders!$E$2:$E$8001,"Delivered")+SUMIFS(Orders!$H$2:$H$8001,Orders!$B$2:$B$8001,A591,Orders!$E$2:$E$8001,"Returned")</f>
        <v>62731.88</v>
      </c>
      <c r="E591" s="1" t="str">
        <f aca="false">IFERROR(maxifs(Orders!$C$2:$C$8001,Orders!$B$2:$B$8001,A591),"")</f>
        <v/>
      </c>
      <c r="F591" s="9" t="str">
        <f aca="false">IF(E591="","",MAX(Orders!$C$2:$C$8001)-E591)</f>
        <v/>
      </c>
      <c r="G591" s="1" t="n">
        <f aca="false">IFERROR(CEILING(percentrank.inc($C$5:$C$604,C591)*4,1),1)</f>
        <v>1</v>
      </c>
      <c r="H591" s="1" t="n">
        <f aca="false">IFERROR(CEILING(percentrank.inc($D$5:$D$604,D591)*4,1),1)</f>
        <v>1</v>
      </c>
      <c r="I591" s="1" t="n">
        <f aca="false">IF(F591="",1,IFERROR(5-CEILING(percentrank.inc($F$5:$F$604,F591)*4,1),1))</f>
        <v>1</v>
      </c>
      <c r="J591" s="1" t="str">
        <f aca="false">IF(AND(I591&gt;=3,G591&gt;=3,H591&gt;=3),"Champions",IF(AND(I591&gt;=3,G591&lt;=2),"New / Promising",IF(AND(I591&lt;=2,G591&gt;=3,H591&gt;=3),"At Risk (High Value)",IF(AND(I591&lt;=2,G591&lt;=2),"Lost / Dormant","Regular"))))</f>
        <v>Lost / Dormant</v>
      </c>
    </row>
    <row r="592" customFormat="false" ht="15" hidden="false" customHeight="true" outlineLevel="0" collapsed="false">
      <c r="A592" s="1" t="str">
        <f aca="false">Customers!A589</f>
        <v>CUST00588</v>
      </c>
      <c r="B592" s="1" t="str">
        <f aca="false">Customers!B589&amp;" "&amp;Customers!C589</f>
        <v>Liam White</v>
      </c>
      <c r="C592" s="1" t="n">
        <f aca="false">COUNTIFS(Orders!$B$2:$B$8001,A592,Orders!$E$2:$E$8001,"Delivered")+COUNTIFS(Orders!$B$2:$B$8001,A592,Orders!$E$2:$E$8001,"Returned")</f>
        <v>11</v>
      </c>
      <c r="D592" s="9" t="n">
        <f aca="false">SUMIFS(Orders!$H$2:$H$8001,Orders!$B$2:$B$8001,A592,Orders!$E$2:$E$8001,"Delivered")+SUMIFS(Orders!$H$2:$H$8001,Orders!$B$2:$B$8001,A592,Orders!$E$2:$E$8001,"Returned")</f>
        <v>45074.07</v>
      </c>
      <c r="E592" s="1" t="str">
        <f aca="false">IFERROR(maxifs(Orders!$C$2:$C$8001,Orders!$B$2:$B$8001,A592),"")</f>
        <v/>
      </c>
      <c r="F592" s="9" t="str">
        <f aca="false">IF(E592="","",MAX(Orders!$C$2:$C$8001)-E592)</f>
        <v/>
      </c>
      <c r="G592" s="1" t="n">
        <f aca="false">IFERROR(CEILING(percentrank.inc($C$5:$C$604,C592)*4,1),1)</f>
        <v>1</v>
      </c>
      <c r="H592" s="1" t="n">
        <f aca="false">IFERROR(CEILING(percentrank.inc($D$5:$D$604,D592)*4,1),1)</f>
        <v>1</v>
      </c>
      <c r="I592" s="1" t="n">
        <f aca="false">IF(F592="",1,IFERROR(5-CEILING(percentrank.inc($F$5:$F$604,F592)*4,1),1))</f>
        <v>1</v>
      </c>
      <c r="J592" s="1" t="str">
        <f aca="false">IF(AND(I592&gt;=3,G592&gt;=3,H592&gt;=3),"Champions",IF(AND(I592&gt;=3,G592&lt;=2),"New / Promising",IF(AND(I592&lt;=2,G592&gt;=3,H592&gt;=3),"At Risk (High Value)",IF(AND(I592&lt;=2,G592&lt;=2),"Lost / Dormant","Regular"))))</f>
        <v>Lost / Dormant</v>
      </c>
    </row>
    <row r="593" customFormat="false" ht="15" hidden="false" customHeight="true" outlineLevel="0" collapsed="false">
      <c r="A593" s="1" t="str">
        <f aca="false">Customers!A590</f>
        <v>CUST00589</v>
      </c>
      <c r="B593" s="1" t="str">
        <f aca="false">Customers!B590&amp;" "&amp;Customers!C590</f>
        <v>Mateo Lewis</v>
      </c>
      <c r="C593" s="1" t="n">
        <f aca="false">COUNTIFS(Orders!$B$2:$B$8001,A593,Orders!$E$2:$E$8001,"Delivered")+COUNTIFS(Orders!$B$2:$B$8001,A593,Orders!$E$2:$E$8001,"Returned")</f>
        <v>10</v>
      </c>
      <c r="D593" s="9" t="n">
        <f aca="false">SUMIFS(Orders!$H$2:$H$8001,Orders!$B$2:$B$8001,A593,Orders!$E$2:$E$8001,"Delivered")+SUMIFS(Orders!$H$2:$H$8001,Orders!$B$2:$B$8001,A593,Orders!$E$2:$E$8001,"Returned")</f>
        <v>56473.87</v>
      </c>
      <c r="E593" s="1" t="str">
        <f aca="false">IFERROR(maxifs(Orders!$C$2:$C$8001,Orders!$B$2:$B$8001,A593),"")</f>
        <v/>
      </c>
      <c r="F593" s="9" t="str">
        <f aca="false">IF(E593="","",MAX(Orders!$C$2:$C$8001)-E593)</f>
        <v/>
      </c>
      <c r="G593" s="1" t="n">
        <f aca="false">IFERROR(CEILING(percentrank.inc($C$5:$C$604,C593)*4,1),1)</f>
        <v>1</v>
      </c>
      <c r="H593" s="1" t="n">
        <f aca="false">IFERROR(CEILING(percentrank.inc($D$5:$D$604,D593)*4,1),1)</f>
        <v>1</v>
      </c>
      <c r="I593" s="1" t="n">
        <f aca="false">IF(F593="",1,IFERROR(5-CEILING(percentrank.inc($F$5:$F$604,F593)*4,1),1))</f>
        <v>1</v>
      </c>
      <c r="J593" s="1" t="str">
        <f aca="false">IF(AND(I593&gt;=3,G593&gt;=3,H593&gt;=3),"Champions",IF(AND(I593&gt;=3,G593&lt;=2),"New / Promising",IF(AND(I593&lt;=2,G593&gt;=3,H593&gt;=3),"At Risk (High Value)",IF(AND(I593&lt;=2,G593&lt;=2),"Lost / Dormant","Regular"))))</f>
        <v>Lost / Dormant</v>
      </c>
    </row>
    <row r="594" customFormat="false" ht="15" hidden="false" customHeight="true" outlineLevel="0" collapsed="false">
      <c r="A594" s="1" t="str">
        <f aca="false">Customers!A591</f>
        <v>CUST00590</v>
      </c>
      <c r="B594" s="1" t="str">
        <f aca="false">Customers!B591&amp;" "&amp;Customers!C591</f>
        <v>Amelia Lewis</v>
      </c>
      <c r="C594" s="1" t="n">
        <f aca="false">COUNTIFS(Orders!$B$2:$B$8001,A594,Orders!$E$2:$E$8001,"Delivered")+COUNTIFS(Orders!$B$2:$B$8001,A594,Orders!$E$2:$E$8001,"Returned")</f>
        <v>3</v>
      </c>
      <c r="D594" s="9" t="n">
        <f aca="false">SUMIFS(Orders!$H$2:$H$8001,Orders!$B$2:$B$8001,A594,Orders!$E$2:$E$8001,"Delivered")+SUMIFS(Orders!$H$2:$H$8001,Orders!$B$2:$B$8001,A594,Orders!$E$2:$E$8001,"Returned")</f>
        <v>28157.55</v>
      </c>
      <c r="E594" s="1" t="str">
        <f aca="false">IFERROR(maxifs(Orders!$C$2:$C$8001,Orders!$B$2:$B$8001,A594),"")</f>
        <v/>
      </c>
      <c r="F594" s="9" t="str">
        <f aca="false">IF(E594="","",MAX(Orders!$C$2:$C$8001)-E594)</f>
        <v/>
      </c>
      <c r="G594" s="1" t="n">
        <f aca="false">IFERROR(CEILING(percentrank.inc($C$5:$C$604,C594)*4,1),1)</f>
        <v>1</v>
      </c>
      <c r="H594" s="1" t="n">
        <f aca="false">IFERROR(CEILING(percentrank.inc($D$5:$D$604,D594)*4,1),1)</f>
        <v>1</v>
      </c>
      <c r="I594" s="1" t="n">
        <f aca="false">IF(F594="",1,IFERROR(5-CEILING(percentrank.inc($F$5:$F$604,F594)*4,1),1))</f>
        <v>1</v>
      </c>
      <c r="J594" s="1" t="str">
        <f aca="false">IF(AND(I594&gt;=3,G594&gt;=3,H594&gt;=3),"Champions",IF(AND(I594&gt;=3,G594&lt;=2),"New / Promising",IF(AND(I594&lt;=2,G594&gt;=3,H594&gt;=3),"At Risk (High Value)",IF(AND(I594&lt;=2,G594&lt;=2),"Lost / Dormant","Regular"))))</f>
        <v>Lost / Dormant</v>
      </c>
    </row>
    <row r="595" customFormat="false" ht="15" hidden="false" customHeight="true" outlineLevel="0" collapsed="false">
      <c r="A595" s="1" t="str">
        <f aca="false">Customers!A592</f>
        <v>CUST00591</v>
      </c>
      <c r="B595" s="1" t="str">
        <f aca="false">Customers!B592&amp;" "&amp;Customers!C592</f>
        <v>Kiara Taylor</v>
      </c>
      <c r="C595" s="1" t="n">
        <f aca="false">COUNTIFS(Orders!$B$2:$B$8001,A595,Orders!$E$2:$E$8001,"Delivered")+COUNTIFS(Orders!$B$2:$B$8001,A595,Orders!$E$2:$E$8001,"Returned")</f>
        <v>14</v>
      </c>
      <c r="D595" s="9" t="n">
        <f aca="false">SUMIFS(Orders!$H$2:$H$8001,Orders!$B$2:$B$8001,A595,Orders!$E$2:$E$8001,"Delivered")+SUMIFS(Orders!$H$2:$H$8001,Orders!$B$2:$B$8001,A595,Orders!$E$2:$E$8001,"Returned")</f>
        <v>60627.83</v>
      </c>
      <c r="E595" s="1" t="str">
        <f aca="false">IFERROR(maxifs(Orders!$C$2:$C$8001,Orders!$B$2:$B$8001,A595),"")</f>
        <v/>
      </c>
      <c r="F595" s="9" t="str">
        <f aca="false">IF(E595="","",MAX(Orders!$C$2:$C$8001)-E595)</f>
        <v/>
      </c>
      <c r="G595" s="1" t="n">
        <f aca="false">IFERROR(CEILING(percentrank.inc($C$5:$C$604,C595)*4,1),1)</f>
        <v>1</v>
      </c>
      <c r="H595" s="1" t="n">
        <f aca="false">IFERROR(CEILING(percentrank.inc($D$5:$D$604,D595)*4,1),1)</f>
        <v>1</v>
      </c>
      <c r="I595" s="1" t="n">
        <f aca="false">IF(F595="",1,IFERROR(5-CEILING(percentrank.inc($F$5:$F$604,F595)*4,1),1))</f>
        <v>1</v>
      </c>
      <c r="J595" s="1" t="str">
        <f aca="false">IF(AND(I595&gt;=3,G595&gt;=3,H595&gt;=3),"Champions",IF(AND(I595&gt;=3,G595&lt;=2),"New / Promising",IF(AND(I595&lt;=2,G595&gt;=3,H595&gt;=3),"At Risk (High Value)",IF(AND(I595&lt;=2,G595&lt;=2),"Lost / Dormant","Regular"))))</f>
        <v>Lost / Dormant</v>
      </c>
    </row>
    <row r="596" customFormat="false" ht="15" hidden="false" customHeight="true" outlineLevel="0" collapsed="false">
      <c r="A596" s="1" t="str">
        <f aca="false">Customers!A593</f>
        <v>CUST00592</v>
      </c>
      <c r="B596" s="1" t="str">
        <f aca="false">Customers!B593&amp;" "&amp;Customers!C593</f>
        <v>Karen Rodriguez</v>
      </c>
      <c r="C596" s="1" t="n">
        <f aca="false">COUNTIFS(Orders!$B$2:$B$8001,A596,Orders!$E$2:$E$8001,"Delivered")+COUNTIFS(Orders!$B$2:$B$8001,A596,Orders!$E$2:$E$8001,"Returned")</f>
        <v>19</v>
      </c>
      <c r="D596" s="9" t="n">
        <f aca="false">SUMIFS(Orders!$H$2:$H$8001,Orders!$B$2:$B$8001,A596,Orders!$E$2:$E$8001,"Delivered")+SUMIFS(Orders!$H$2:$H$8001,Orders!$B$2:$B$8001,A596,Orders!$E$2:$E$8001,"Returned")</f>
        <v>111651.93</v>
      </c>
      <c r="E596" s="1" t="str">
        <f aca="false">IFERROR(maxifs(Orders!$C$2:$C$8001,Orders!$B$2:$B$8001,A596),"")</f>
        <v/>
      </c>
      <c r="F596" s="9" t="str">
        <f aca="false">IF(E596="","",MAX(Orders!$C$2:$C$8001)-E596)</f>
        <v/>
      </c>
      <c r="G596" s="1" t="n">
        <f aca="false">IFERROR(CEILING(percentrank.inc($C$5:$C$604,C596)*4,1),1)</f>
        <v>1</v>
      </c>
      <c r="H596" s="1" t="n">
        <f aca="false">IFERROR(CEILING(percentrank.inc($D$5:$D$604,D596)*4,1),1)</f>
        <v>1</v>
      </c>
      <c r="I596" s="1" t="n">
        <f aca="false">IF(F596="",1,IFERROR(5-CEILING(percentrank.inc($F$5:$F$604,F596)*4,1),1))</f>
        <v>1</v>
      </c>
      <c r="J596" s="1" t="str">
        <f aca="false">IF(AND(I596&gt;=3,G596&gt;=3,H596&gt;=3),"Champions",IF(AND(I596&gt;=3,G596&lt;=2),"New / Promising",IF(AND(I596&lt;=2,G596&gt;=3,H596&gt;=3),"At Risk (High Value)",IF(AND(I596&lt;=2,G596&lt;=2),"Lost / Dormant","Regular"))))</f>
        <v>Lost / Dormant</v>
      </c>
    </row>
    <row r="597" customFormat="false" ht="15" hidden="false" customHeight="true" outlineLevel="0" collapsed="false">
      <c r="A597" s="1" t="str">
        <f aca="false">Customers!A594</f>
        <v>CUST00593</v>
      </c>
      <c r="B597" s="1" t="str">
        <f aca="false">Customers!B594&amp;" "&amp;Customers!C594</f>
        <v>Olivia Singh</v>
      </c>
      <c r="C597" s="1" t="n">
        <f aca="false">COUNTIFS(Orders!$B$2:$B$8001,A597,Orders!$E$2:$E$8001,"Delivered")+COUNTIFS(Orders!$B$2:$B$8001,A597,Orders!$E$2:$E$8001,"Returned")</f>
        <v>5</v>
      </c>
      <c r="D597" s="9" t="n">
        <f aca="false">SUMIFS(Orders!$H$2:$H$8001,Orders!$B$2:$B$8001,A597,Orders!$E$2:$E$8001,"Delivered")+SUMIFS(Orders!$H$2:$H$8001,Orders!$B$2:$B$8001,A597,Orders!$E$2:$E$8001,"Returned")</f>
        <v>15496.86</v>
      </c>
      <c r="E597" s="1" t="str">
        <f aca="false">IFERROR(maxifs(Orders!$C$2:$C$8001,Orders!$B$2:$B$8001,A597),"")</f>
        <v/>
      </c>
      <c r="F597" s="9" t="str">
        <f aca="false">IF(E597="","",MAX(Orders!$C$2:$C$8001)-E597)</f>
        <v/>
      </c>
      <c r="G597" s="1" t="n">
        <f aca="false">IFERROR(CEILING(percentrank.inc($C$5:$C$604,C597)*4,1),1)</f>
        <v>1</v>
      </c>
      <c r="H597" s="1" t="n">
        <f aca="false">IFERROR(CEILING(percentrank.inc($D$5:$D$604,D597)*4,1),1)</f>
        <v>1</v>
      </c>
      <c r="I597" s="1" t="n">
        <f aca="false">IF(F597="",1,IFERROR(5-CEILING(percentrank.inc($F$5:$F$604,F597)*4,1),1))</f>
        <v>1</v>
      </c>
      <c r="J597" s="1" t="str">
        <f aca="false">IF(AND(I597&gt;=3,G597&gt;=3,H597&gt;=3),"Champions",IF(AND(I597&gt;=3,G597&lt;=2),"New / Promising",IF(AND(I597&lt;=2,G597&gt;=3,H597&gt;=3),"At Risk (High Value)",IF(AND(I597&lt;=2,G597&lt;=2),"Lost / Dormant","Regular"))))</f>
        <v>Lost / Dormant</v>
      </c>
    </row>
    <row r="598" customFormat="false" ht="15" hidden="false" customHeight="true" outlineLevel="0" collapsed="false">
      <c r="A598" s="1" t="str">
        <f aca="false">Customers!A595</f>
        <v>CUST00594</v>
      </c>
      <c r="B598" s="1" t="str">
        <f aca="false">Customers!B595&amp;" "&amp;Customers!C595</f>
        <v>Siya Martin</v>
      </c>
      <c r="C598" s="1" t="n">
        <f aca="false">COUNTIFS(Orders!$B$2:$B$8001,A598,Orders!$E$2:$E$8001,"Delivered")+COUNTIFS(Orders!$B$2:$B$8001,A598,Orders!$E$2:$E$8001,"Returned")</f>
        <v>2</v>
      </c>
      <c r="D598" s="9" t="n">
        <f aca="false">SUMIFS(Orders!$H$2:$H$8001,Orders!$B$2:$B$8001,A598,Orders!$E$2:$E$8001,"Delivered")+SUMIFS(Orders!$H$2:$H$8001,Orders!$B$2:$B$8001,A598,Orders!$E$2:$E$8001,"Returned")</f>
        <v>6337.21</v>
      </c>
      <c r="E598" s="1" t="str">
        <f aca="false">IFERROR(maxifs(Orders!$C$2:$C$8001,Orders!$B$2:$B$8001,A598),"")</f>
        <v/>
      </c>
      <c r="F598" s="9" t="str">
        <f aca="false">IF(E598="","",MAX(Orders!$C$2:$C$8001)-E598)</f>
        <v/>
      </c>
      <c r="G598" s="1" t="n">
        <f aca="false">IFERROR(CEILING(percentrank.inc($C$5:$C$604,C598)*4,1),1)</f>
        <v>1</v>
      </c>
      <c r="H598" s="1" t="n">
        <f aca="false">IFERROR(CEILING(percentrank.inc($D$5:$D$604,D598)*4,1),1)</f>
        <v>1</v>
      </c>
      <c r="I598" s="1" t="n">
        <f aca="false">IF(F598="",1,IFERROR(5-CEILING(percentrank.inc($F$5:$F$604,F598)*4,1),1))</f>
        <v>1</v>
      </c>
      <c r="J598" s="1" t="str">
        <f aca="false">IF(AND(I598&gt;=3,G598&gt;=3,H598&gt;=3),"Champions",IF(AND(I598&gt;=3,G598&lt;=2),"New / Promising",IF(AND(I598&lt;=2,G598&gt;=3,H598&gt;=3),"At Risk (High Value)",IF(AND(I598&lt;=2,G598&lt;=2),"Lost / Dormant","Regular"))))</f>
        <v>Lost / Dormant</v>
      </c>
    </row>
    <row r="599" customFormat="false" ht="15" hidden="false" customHeight="true" outlineLevel="0" collapsed="false">
      <c r="A599" s="1" t="str">
        <f aca="false">Customers!A596</f>
        <v>CUST00595</v>
      </c>
      <c r="B599" s="1" t="str">
        <f aca="false">Customers!B596&amp;" "&amp;Customers!C596</f>
        <v>Sarah Thompson</v>
      </c>
      <c r="C599" s="1" t="n">
        <f aca="false">COUNTIFS(Orders!$B$2:$B$8001,A599,Orders!$E$2:$E$8001,"Delivered")+COUNTIFS(Orders!$B$2:$B$8001,A599,Orders!$E$2:$E$8001,"Returned")</f>
        <v>45</v>
      </c>
      <c r="D599" s="9" t="n">
        <f aca="false">SUMIFS(Orders!$H$2:$H$8001,Orders!$B$2:$B$8001,A599,Orders!$E$2:$E$8001,"Delivered")+SUMIFS(Orders!$H$2:$H$8001,Orders!$B$2:$B$8001,A599,Orders!$E$2:$E$8001,"Returned")</f>
        <v>274603.02</v>
      </c>
      <c r="E599" s="1" t="str">
        <f aca="false">IFERROR(maxifs(Orders!$C$2:$C$8001,Orders!$B$2:$B$8001,A599),"")</f>
        <v/>
      </c>
      <c r="F599" s="9" t="str">
        <f aca="false">IF(E599="","",MAX(Orders!$C$2:$C$8001)-E599)</f>
        <v/>
      </c>
      <c r="G599" s="1" t="n">
        <f aca="false">IFERROR(CEILING(percentrank.inc($C$5:$C$604,C599)*4,1),1)</f>
        <v>1</v>
      </c>
      <c r="H599" s="1" t="n">
        <f aca="false">IFERROR(CEILING(percentrank.inc($D$5:$D$604,D599)*4,1),1)</f>
        <v>1</v>
      </c>
      <c r="I599" s="1" t="n">
        <f aca="false">IF(F599="",1,IFERROR(5-CEILING(percentrank.inc($F$5:$F$604,F599)*4,1),1))</f>
        <v>1</v>
      </c>
      <c r="J599" s="1" t="str">
        <f aca="false">IF(AND(I599&gt;=3,G599&gt;=3,H599&gt;=3),"Champions",IF(AND(I599&gt;=3,G599&lt;=2),"New / Promising",IF(AND(I599&lt;=2,G599&gt;=3,H599&gt;=3),"At Risk (High Value)",IF(AND(I599&lt;=2,G599&lt;=2),"Lost / Dormant","Regular"))))</f>
        <v>Lost / Dormant</v>
      </c>
    </row>
    <row r="600" customFormat="false" ht="15" hidden="false" customHeight="true" outlineLevel="0" collapsed="false">
      <c r="A600" s="1" t="str">
        <f aca="false">Customers!A597</f>
        <v>CUST00596</v>
      </c>
      <c r="B600" s="1" t="str">
        <f aca="false">Customers!B597&amp;" "&amp;Customers!C597</f>
        <v>Linda Anderson</v>
      </c>
      <c r="C600" s="1" t="n">
        <f aca="false">COUNTIFS(Orders!$B$2:$B$8001,A600,Orders!$E$2:$E$8001,"Delivered")+COUNTIFS(Orders!$B$2:$B$8001,A600,Orders!$E$2:$E$8001,"Returned")</f>
        <v>5</v>
      </c>
      <c r="D600" s="9" t="n">
        <f aca="false">SUMIFS(Orders!$H$2:$H$8001,Orders!$B$2:$B$8001,A600,Orders!$E$2:$E$8001,"Delivered")+SUMIFS(Orders!$H$2:$H$8001,Orders!$B$2:$B$8001,A600,Orders!$E$2:$E$8001,"Returned")</f>
        <v>43663.55</v>
      </c>
      <c r="E600" s="1" t="str">
        <f aca="false">IFERROR(maxifs(Orders!$C$2:$C$8001,Orders!$B$2:$B$8001,A600),"")</f>
        <v/>
      </c>
      <c r="F600" s="9" t="str">
        <f aca="false">IF(E600="","",MAX(Orders!$C$2:$C$8001)-E600)</f>
        <v/>
      </c>
      <c r="G600" s="1" t="n">
        <f aca="false">IFERROR(CEILING(percentrank.inc($C$5:$C$604,C600)*4,1),1)</f>
        <v>1</v>
      </c>
      <c r="H600" s="1" t="n">
        <f aca="false">IFERROR(CEILING(percentrank.inc($D$5:$D$604,D600)*4,1),1)</f>
        <v>1</v>
      </c>
      <c r="I600" s="1" t="n">
        <f aca="false">IF(F600="",1,IFERROR(5-CEILING(percentrank.inc($F$5:$F$604,F600)*4,1),1))</f>
        <v>1</v>
      </c>
      <c r="J600" s="1" t="str">
        <f aca="false">IF(AND(I600&gt;=3,G600&gt;=3,H600&gt;=3),"Champions",IF(AND(I600&gt;=3,G600&lt;=2),"New / Promising",IF(AND(I600&lt;=2,G600&gt;=3,H600&gt;=3),"At Risk (High Value)",IF(AND(I600&lt;=2,G600&lt;=2),"Lost / Dormant","Regular"))))</f>
        <v>Lost / Dormant</v>
      </c>
    </row>
    <row r="601" customFormat="false" ht="15" hidden="false" customHeight="true" outlineLevel="0" collapsed="false">
      <c r="A601" s="1" t="str">
        <f aca="false">Customers!A598</f>
        <v>CUST00597</v>
      </c>
      <c r="B601" s="1" t="str">
        <f aca="false">Customers!B598&amp;" "&amp;Customers!C598</f>
        <v>Navya Brown</v>
      </c>
      <c r="C601" s="1" t="n">
        <f aca="false">COUNTIFS(Orders!$B$2:$B$8001,A601,Orders!$E$2:$E$8001,"Delivered")+COUNTIFS(Orders!$B$2:$B$8001,A601,Orders!$E$2:$E$8001,"Returned")</f>
        <v>15</v>
      </c>
      <c r="D601" s="9" t="n">
        <f aca="false">SUMIFS(Orders!$H$2:$H$8001,Orders!$B$2:$B$8001,A601,Orders!$E$2:$E$8001,"Delivered")+SUMIFS(Orders!$H$2:$H$8001,Orders!$B$2:$B$8001,A601,Orders!$E$2:$E$8001,"Returned")</f>
        <v>36439.74</v>
      </c>
      <c r="E601" s="1" t="str">
        <f aca="false">IFERROR(maxifs(Orders!$C$2:$C$8001,Orders!$B$2:$B$8001,A601),"")</f>
        <v/>
      </c>
      <c r="F601" s="9" t="str">
        <f aca="false">IF(E601="","",MAX(Orders!$C$2:$C$8001)-E601)</f>
        <v/>
      </c>
      <c r="G601" s="1" t="n">
        <f aca="false">IFERROR(CEILING(percentrank.inc($C$5:$C$604,C601)*4,1),1)</f>
        <v>1</v>
      </c>
      <c r="H601" s="1" t="n">
        <f aca="false">IFERROR(CEILING(percentrank.inc($D$5:$D$604,D601)*4,1),1)</f>
        <v>1</v>
      </c>
      <c r="I601" s="1" t="n">
        <f aca="false">IF(F601="",1,IFERROR(5-CEILING(percentrank.inc($F$5:$F$604,F601)*4,1),1))</f>
        <v>1</v>
      </c>
      <c r="J601" s="1" t="str">
        <f aca="false">IF(AND(I601&gt;=3,G601&gt;=3,H601&gt;=3),"Champions",IF(AND(I601&gt;=3,G601&lt;=2),"New / Promising",IF(AND(I601&lt;=2,G601&gt;=3,H601&gt;=3),"At Risk (High Value)",IF(AND(I601&lt;=2,G601&lt;=2),"Lost / Dormant","Regular"))))</f>
        <v>Lost / Dormant</v>
      </c>
    </row>
    <row r="602" customFormat="false" ht="15" hidden="false" customHeight="true" outlineLevel="0" collapsed="false">
      <c r="A602" s="1" t="str">
        <f aca="false">Customers!A599</f>
        <v>CUST00598</v>
      </c>
      <c r="B602" s="1" t="str">
        <f aca="false">Customers!B599&amp;" "&amp;Customers!C599</f>
        <v>Isabella Patel</v>
      </c>
      <c r="C602" s="1" t="n">
        <f aca="false">COUNTIFS(Orders!$B$2:$B$8001,A602,Orders!$E$2:$E$8001,"Delivered")+COUNTIFS(Orders!$B$2:$B$8001,A602,Orders!$E$2:$E$8001,"Returned")</f>
        <v>6</v>
      </c>
      <c r="D602" s="9" t="n">
        <f aca="false">SUMIFS(Orders!$H$2:$H$8001,Orders!$B$2:$B$8001,A602,Orders!$E$2:$E$8001,"Delivered")+SUMIFS(Orders!$H$2:$H$8001,Orders!$B$2:$B$8001,A602,Orders!$E$2:$E$8001,"Returned")</f>
        <v>17743.43</v>
      </c>
      <c r="E602" s="1" t="str">
        <f aca="false">IFERROR(maxifs(Orders!$C$2:$C$8001,Orders!$B$2:$B$8001,A602),"")</f>
        <v/>
      </c>
      <c r="F602" s="9" t="str">
        <f aca="false">IF(E602="","",MAX(Orders!$C$2:$C$8001)-E602)</f>
        <v/>
      </c>
      <c r="G602" s="1" t="n">
        <f aca="false">IFERROR(CEILING(percentrank.inc($C$5:$C$604,C602)*4,1),1)</f>
        <v>1</v>
      </c>
      <c r="H602" s="1" t="n">
        <f aca="false">IFERROR(CEILING(percentrank.inc($D$5:$D$604,D602)*4,1),1)</f>
        <v>1</v>
      </c>
      <c r="I602" s="1" t="n">
        <f aca="false">IF(F602="",1,IFERROR(5-CEILING(percentrank.inc($F$5:$F$604,F602)*4,1),1))</f>
        <v>1</v>
      </c>
      <c r="J602" s="1" t="str">
        <f aca="false">IF(AND(I602&gt;=3,G602&gt;=3,H602&gt;=3),"Champions",IF(AND(I602&gt;=3,G602&lt;=2),"New / Promising",IF(AND(I602&lt;=2,G602&gt;=3,H602&gt;=3),"At Risk (High Value)",IF(AND(I602&lt;=2,G602&lt;=2),"Lost / Dormant","Regular"))))</f>
        <v>Lost / Dormant</v>
      </c>
    </row>
    <row r="603" customFormat="false" ht="15" hidden="false" customHeight="true" outlineLevel="0" collapsed="false">
      <c r="A603" s="1" t="str">
        <f aca="false">Customers!A600</f>
        <v>CUST00599</v>
      </c>
      <c r="B603" s="1" t="str">
        <f aca="false">Customers!B600&amp;" "&amp;Customers!C600</f>
        <v>Jennifer Moore</v>
      </c>
      <c r="C603" s="1" t="n">
        <f aca="false">COUNTIFS(Orders!$B$2:$B$8001,A603,Orders!$E$2:$E$8001,"Delivered")+COUNTIFS(Orders!$B$2:$B$8001,A603,Orders!$E$2:$E$8001,"Returned")</f>
        <v>3</v>
      </c>
      <c r="D603" s="9" t="n">
        <f aca="false">SUMIFS(Orders!$H$2:$H$8001,Orders!$B$2:$B$8001,A603,Orders!$E$2:$E$8001,"Delivered")+SUMIFS(Orders!$H$2:$H$8001,Orders!$B$2:$B$8001,A603,Orders!$E$2:$E$8001,"Returned")</f>
        <v>14796.05</v>
      </c>
      <c r="E603" s="1" t="str">
        <f aca="false">IFERROR(maxifs(Orders!$C$2:$C$8001,Orders!$B$2:$B$8001,A603),"")</f>
        <v/>
      </c>
      <c r="F603" s="9" t="str">
        <f aca="false">IF(E603="","",MAX(Orders!$C$2:$C$8001)-E603)</f>
        <v/>
      </c>
      <c r="G603" s="1" t="n">
        <f aca="false">IFERROR(CEILING(percentrank.inc($C$5:$C$604,C603)*4,1),1)</f>
        <v>1</v>
      </c>
      <c r="H603" s="1" t="n">
        <f aca="false">IFERROR(CEILING(percentrank.inc($D$5:$D$604,D603)*4,1),1)</f>
        <v>1</v>
      </c>
      <c r="I603" s="1" t="n">
        <f aca="false">IF(F603="",1,IFERROR(5-CEILING(percentrank.inc($F$5:$F$604,F603)*4,1),1))</f>
        <v>1</v>
      </c>
      <c r="J603" s="1" t="str">
        <f aca="false">IF(AND(I603&gt;=3,G603&gt;=3,H603&gt;=3),"Champions",IF(AND(I603&gt;=3,G603&lt;=2),"New / Promising",IF(AND(I603&lt;=2,G603&gt;=3,H603&gt;=3),"At Risk (High Value)",IF(AND(I603&lt;=2,G603&lt;=2),"Lost / Dormant","Regular"))))</f>
        <v>Lost / Dormant</v>
      </c>
    </row>
    <row r="604" customFormat="false" ht="15" hidden="false" customHeight="true" outlineLevel="0" collapsed="false">
      <c r="A604" s="1" t="str">
        <f aca="false">Customers!A601</f>
        <v>CUST00600</v>
      </c>
      <c r="B604" s="1" t="str">
        <f aca="false">Customers!B601&amp;" "&amp;Customers!C601</f>
        <v>Aarav Wilson</v>
      </c>
      <c r="C604" s="1" t="n">
        <f aca="false">COUNTIFS(Orders!$B$2:$B$8001,A604,Orders!$E$2:$E$8001,"Delivered")+COUNTIFS(Orders!$B$2:$B$8001,A604,Orders!$E$2:$E$8001,"Returned")</f>
        <v>18</v>
      </c>
      <c r="D604" s="9" t="n">
        <f aca="false">SUMIFS(Orders!$H$2:$H$8001,Orders!$B$2:$B$8001,A604,Orders!$E$2:$E$8001,"Delivered")+SUMIFS(Orders!$H$2:$H$8001,Orders!$B$2:$B$8001,A604,Orders!$E$2:$E$8001,"Returned")</f>
        <v>94338.22</v>
      </c>
      <c r="E604" s="1" t="str">
        <f aca="false">IFERROR(maxifs(Orders!$C$2:$C$8001,Orders!$B$2:$B$8001,A604),"")</f>
        <v/>
      </c>
      <c r="F604" s="9" t="str">
        <f aca="false">IF(E604="","",MAX(Orders!$C$2:$C$8001)-E604)</f>
        <v/>
      </c>
      <c r="G604" s="1" t="n">
        <f aca="false">IFERROR(CEILING(percentrank.inc($C$5:$C$604,C604)*4,1),1)</f>
        <v>1</v>
      </c>
      <c r="H604" s="1" t="n">
        <f aca="false">IFERROR(CEILING(percentrank.inc($D$5:$D$604,D604)*4,1),1)</f>
        <v>1</v>
      </c>
      <c r="I604" s="1" t="n">
        <f aca="false">IF(F604="",1,IFERROR(5-CEILING(percentrank.inc($F$5:$F$604,F604)*4,1),1))</f>
        <v>1</v>
      </c>
      <c r="J604" s="1" t="str">
        <f aca="false">IF(AND(I604&gt;=3,G604&gt;=3,H604&gt;=3),"Champions",IF(AND(I604&gt;=3,G604&lt;=2),"New / Promising",IF(AND(I604&lt;=2,G604&gt;=3,H604&gt;=3),"At Risk (High Value)",IF(AND(I604&lt;=2,G604&lt;=2),"Lost / Dormant","Regular"))))</f>
        <v>Lost / Dormant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4"/>
  </cols>
  <sheetData>
    <row r="1" customFormat="false" ht="17.25" hidden="false" customHeight="true" outlineLevel="0" collapsed="false">
      <c r="A1" s="8" t="s">
        <v>73</v>
      </c>
    </row>
    <row r="3" customFormat="false" ht="15" hidden="false" customHeight="true" outlineLevel="0" collapsed="false">
      <c r="A3" s="3" t="s">
        <v>74</v>
      </c>
      <c r="B3" s="3" t="s">
        <v>75</v>
      </c>
      <c r="C3" s="3" t="s">
        <v>76</v>
      </c>
      <c r="D3" s="3" t="s">
        <v>77</v>
      </c>
    </row>
    <row r="4" customFormat="false" ht="15" hidden="false" customHeight="true" outlineLevel="0" collapsed="false">
      <c r="A4" s="1" t="s">
        <v>78</v>
      </c>
      <c r="B4" s="9" t="n">
        <f aca="false">COUNTIF(Returns!$G$2:$G$884,A4)</f>
        <v>136</v>
      </c>
      <c r="C4" s="10" t="n">
        <f aca="false">B4/SUM($B$4:$B$10)</f>
        <v>0.154020385050963</v>
      </c>
      <c r="D4" s="9" t="n">
        <f aca="false">SUMIF(Returns!$G$2:$G$884,A4,Returns!$H$2:$H$884)</f>
        <v>380832.96</v>
      </c>
    </row>
    <row r="5" customFormat="false" ht="15" hidden="false" customHeight="true" outlineLevel="0" collapsed="false">
      <c r="A5" s="1" t="s">
        <v>79</v>
      </c>
      <c r="B5" s="9" t="n">
        <f aca="false">COUNTIF(Returns!$G$2:$G$884,A5)</f>
        <v>131</v>
      </c>
      <c r="C5" s="10" t="n">
        <f aca="false">B5/SUM($B$4:$B$10)</f>
        <v>0.148357870894677</v>
      </c>
      <c r="D5" s="9" t="n">
        <f aca="false">SUMIF(Returns!$G$2:$G$884,A5,Returns!$H$2:$H$884)</f>
        <v>339296.47</v>
      </c>
    </row>
    <row r="6" customFormat="false" ht="15" hidden="false" customHeight="true" outlineLevel="0" collapsed="false">
      <c r="A6" s="1" t="s">
        <v>80</v>
      </c>
      <c r="B6" s="9" t="n">
        <f aca="false">COUNTIF(Returns!$G$2:$G$884,A6)</f>
        <v>119</v>
      </c>
      <c r="C6" s="10" t="n">
        <f aca="false">B6/SUM($B$4:$B$10)</f>
        <v>0.134767836919592</v>
      </c>
      <c r="D6" s="9" t="n">
        <f aca="false">SUMIF(Returns!$G$2:$G$884,A6,Returns!$H$2:$H$884)</f>
        <v>298701.34</v>
      </c>
    </row>
    <row r="7" customFormat="false" ht="15" hidden="false" customHeight="true" outlineLevel="0" collapsed="false">
      <c r="A7" s="1" t="s">
        <v>81</v>
      </c>
      <c r="B7" s="9" t="n">
        <f aca="false">COUNTIF(Returns!$G$2:$G$884,A7)</f>
        <v>116</v>
      </c>
      <c r="C7" s="10" t="n">
        <f aca="false">B7/SUM($B$4:$B$10)</f>
        <v>0.131370328425821</v>
      </c>
      <c r="D7" s="9" t="n">
        <f aca="false">SUMIF(Returns!$G$2:$G$884,A7,Returns!$H$2:$H$884)</f>
        <v>272768.48</v>
      </c>
    </row>
    <row r="8" customFormat="false" ht="15" hidden="false" customHeight="true" outlineLevel="0" collapsed="false">
      <c r="A8" s="1" t="s">
        <v>82</v>
      </c>
      <c r="B8" s="9" t="n">
        <f aca="false">COUNTIF(Returns!$G$2:$G$884,A8)</f>
        <v>123</v>
      </c>
      <c r="C8" s="10" t="n">
        <f aca="false">B8/SUM($B$4:$B$10)</f>
        <v>0.139297848244621</v>
      </c>
      <c r="D8" s="9" t="n">
        <f aca="false">SUMIF(Returns!$G$2:$G$884,A8,Returns!$H$2:$H$884)</f>
        <v>348987.89</v>
      </c>
    </row>
    <row r="9" customFormat="false" ht="15" hidden="false" customHeight="true" outlineLevel="0" collapsed="false">
      <c r="A9" s="1" t="s">
        <v>83</v>
      </c>
      <c r="B9" s="9" t="n">
        <f aca="false">COUNTIF(Returns!$G$2:$G$884,A9)</f>
        <v>126</v>
      </c>
      <c r="C9" s="10" t="n">
        <f aca="false">B9/SUM($B$4:$B$10)</f>
        <v>0.142695356738392</v>
      </c>
      <c r="D9" s="9" t="n">
        <f aca="false">SUMIF(Returns!$G$2:$G$884,A9,Returns!$H$2:$H$884)</f>
        <v>306833</v>
      </c>
    </row>
    <row r="10" customFormat="false" ht="15" hidden="false" customHeight="true" outlineLevel="0" collapsed="false">
      <c r="A10" s="1" t="s">
        <v>84</v>
      </c>
      <c r="B10" s="9" t="n">
        <f aca="false">COUNTIF(Returns!$G$2:$G$884,A10)</f>
        <v>132</v>
      </c>
      <c r="C10" s="10" t="n">
        <f aca="false">B10/SUM($B$4:$B$10)</f>
        <v>0.149490373725934</v>
      </c>
      <c r="D10" s="9" t="n">
        <f aca="false">SUMIF(Returns!$G$2:$G$884,A10,Returns!$H$2:$H$884)</f>
        <v>342335.28</v>
      </c>
    </row>
    <row r="13" customFormat="false" ht="15" hidden="false" customHeight="true" outlineLevel="0" collapsed="false">
      <c r="A13" s="15" t="s">
        <v>85</v>
      </c>
    </row>
    <row r="14" customFormat="false" ht="23.25" hidden="false" customHeight="true" outlineLevel="0" collapsed="false">
      <c r="A14" s="3" t="s">
        <v>86</v>
      </c>
      <c r="B14" s="3" t="s">
        <v>43</v>
      </c>
      <c r="C14" s="3" t="s">
        <v>87</v>
      </c>
      <c r="D14" s="3" t="s">
        <v>88</v>
      </c>
    </row>
    <row r="15" customFormat="false" ht="15" hidden="false" customHeight="true" outlineLevel="0" collapsed="false">
      <c r="A15" s="1" t="s">
        <v>89</v>
      </c>
      <c r="B15" s="1" t="s">
        <v>49</v>
      </c>
      <c r="C15" s="9" t="n">
        <f aca="false">SUMPRODUCT((IFERROR(INDEX(Products!$B$2:$B$51,MATCH(Returns!$D$2:$D$884,Products!$A$2:$A$51,0)),"")=A15)*1)</f>
        <v>139</v>
      </c>
      <c r="D15" s="9" t="n">
        <f aca="false">SUMPRODUCT((IFERROR(INDEX(Products!$B$2:$B$51,MATCH(Returns!$D$2:$D$884,Products!$A$2:$A$51,0)),"")=A15)*Returns!$H$2:$H$884)</f>
        <v>82113.48</v>
      </c>
    </row>
    <row r="16" customFormat="false" ht="15" hidden="false" customHeight="true" outlineLevel="0" collapsed="false">
      <c r="A16" s="1" t="s">
        <v>90</v>
      </c>
      <c r="B16" s="1" t="s">
        <v>50</v>
      </c>
      <c r="C16" s="9" t="n">
        <f aca="false">SUMPRODUCT((IFERROR(INDEX(Products!$B$2:$B$51,MATCH(Returns!$D$2:$D$884,Products!$A$2:$A$51,0)),"")=A16)*1)</f>
        <v>92</v>
      </c>
      <c r="D16" s="9" t="n">
        <f aca="false">SUMPRODUCT((IFERROR(INDEX(Products!$B$2:$B$51,MATCH(Returns!$D$2:$D$884,Products!$A$2:$A$51,0)),"")=A16)*Returns!$H$2:$H$884)</f>
        <v>280127.31</v>
      </c>
    </row>
    <row r="17" customFormat="false" ht="15" hidden="false" customHeight="true" outlineLevel="0" collapsed="false">
      <c r="A17" s="1" t="s">
        <v>91</v>
      </c>
      <c r="B17" s="1" t="s">
        <v>51</v>
      </c>
      <c r="C17" s="9" t="n">
        <f aca="false">SUMPRODUCT((IFERROR(INDEX(Products!$B$2:$B$51,MATCH(Returns!$D$2:$D$884,Products!$A$2:$A$51,0)),"")=A17)*1)</f>
        <v>77</v>
      </c>
      <c r="D17" s="9" t="n">
        <f aca="false">SUMPRODUCT((IFERROR(INDEX(Products!$B$2:$B$51,MATCH(Returns!$D$2:$D$884,Products!$A$2:$A$51,0)),"")=A17)*Returns!$H$2:$H$884)</f>
        <v>214894.04</v>
      </c>
    </row>
    <row r="18" customFormat="false" ht="15" hidden="false" customHeight="true" outlineLevel="0" collapsed="false">
      <c r="A18" s="1" t="s">
        <v>92</v>
      </c>
      <c r="B18" s="1" t="s">
        <v>49</v>
      </c>
      <c r="C18" s="9" t="n">
        <f aca="false">SUMPRODUCT((IFERROR(INDEX(Products!$B$2:$B$51,MATCH(Returns!$D$2:$D$884,Products!$A$2:$A$51,0)),"")=A18)*1)</f>
        <v>70</v>
      </c>
      <c r="D18" s="9" t="n">
        <f aca="false">SUMPRODUCT((IFERROR(INDEX(Products!$B$2:$B$51,MATCH(Returns!$D$2:$D$884,Products!$A$2:$A$51,0)),"")=A18)*Returns!$H$2:$H$884)</f>
        <v>71350.75</v>
      </c>
    </row>
    <row r="19" customFormat="false" ht="15" hidden="false" customHeight="true" outlineLevel="0" collapsed="false">
      <c r="A19" s="1" t="s">
        <v>93</v>
      </c>
      <c r="B19" s="1" t="s">
        <v>53</v>
      </c>
      <c r="C19" s="9" t="n">
        <f aca="false">SUMPRODUCT((IFERROR(INDEX(Products!$B$2:$B$51,MATCH(Returns!$D$2:$D$884,Products!$A$2:$A$51,0)),"")=A19)*1)</f>
        <v>52</v>
      </c>
      <c r="D19" s="9" t="n">
        <f aca="false">SUMPRODUCT((IFERROR(INDEX(Products!$B$2:$B$51,MATCH(Returns!$D$2:$D$884,Products!$A$2:$A$51,0)),"")=A19)*Returns!$H$2:$H$884)</f>
        <v>22822.79</v>
      </c>
    </row>
    <row r="20" customFormat="false" ht="15" hidden="false" customHeight="true" outlineLevel="0" collapsed="false">
      <c r="A20" s="1" t="s">
        <v>94</v>
      </c>
      <c r="B20" s="1" t="s">
        <v>53</v>
      </c>
      <c r="C20" s="9" t="n">
        <f aca="false">SUMPRODUCT((IFERROR(INDEX(Products!$B$2:$B$51,MATCH(Returns!$D$2:$D$884,Products!$A$2:$A$51,0)),"")=A20)*1)</f>
        <v>47</v>
      </c>
      <c r="D20" s="9" t="n">
        <f aca="false">SUMPRODUCT((IFERROR(INDEX(Products!$B$2:$B$51,MATCH(Returns!$D$2:$D$884,Products!$A$2:$A$51,0)),"")=A20)*Returns!$H$2:$H$884)</f>
        <v>326911.73</v>
      </c>
    </row>
    <row r="21" customFormat="false" ht="15" hidden="false" customHeight="true" outlineLevel="0" collapsed="false">
      <c r="A21" s="1" t="s">
        <v>95</v>
      </c>
      <c r="B21" s="1" t="s">
        <v>48</v>
      </c>
      <c r="C21" s="9" t="n">
        <f aca="false">SUMPRODUCT((IFERROR(INDEX(Products!$B$2:$B$51,MATCH(Returns!$D$2:$D$884,Products!$A$2:$A$51,0)),"")=A21)*1)</f>
        <v>36</v>
      </c>
      <c r="D21" s="9" t="n">
        <f aca="false">SUMPRODUCT((IFERROR(INDEX(Products!$B$2:$B$51,MATCH(Returns!$D$2:$D$884,Products!$A$2:$A$51,0)),"")=A21)*Returns!$H$2:$H$884)</f>
        <v>41509.79</v>
      </c>
    </row>
    <row r="22" customFormat="false" ht="15" hidden="false" customHeight="true" outlineLevel="0" collapsed="false">
      <c r="A22" s="1" t="s">
        <v>96</v>
      </c>
      <c r="B22" s="1" t="s">
        <v>48</v>
      </c>
      <c r="C22" s="9" t="n">
        <f aca="false">SUMPRODUCT((IFERROR(INDEX(Products!$B$2:$B$51,MATCH(Returns!$D$2:$D$884,Products!$A$2:$A$51,0)),"")=A22)*1)</f>
        <v>27</v>
      </c>
      <c r="D22" s="9" t="n">
        <f aca="false">SUMPRODUCT((IFERROR(INDEX(Products!$B$2:$B$51,MATCH(Returns!$D$2:$D$884,Products!$A$2:$A$51,0)),"")=A22)*Returns!$H$2:$H$884)</f>
        <v>56598.27</v>
      </c>
    </row>
    <row r="23" customFormat="false" ht="15" hidden="false" customHeight="true" outlineLevel="0" collapsed="false">
      <c r="A23" s="1" t="s">
        <v>97</v>
      </c>
      <c r="B23" s="1" t="s">
        <v>51</v>
      </c>
      <c r="C23" s="9" t="n">
        <f aca="false">SUMPRODUCT((IFERROR(INDEX(Products!$B$2:$B$51,MATCH(Returns!$D$2:$D$884,Products!$A$2:$A$51,0)),"")=A23)*1)</f>
        <v>25</v>
      </c>
      <c r="D23" s="9" t="n">
        <f aca="false">SUMPRODUCT((IFERROR(INDEX(Products!$B$2:$B$51,MATCH(Returns!$D$2:$D$884,Products!$A$2:$A$51,0)),"")=A23)*Returns!$H$2:$H$884)</f>
        <v>49130.99</v>
      </c>
    </row>
    <row r="24" customFormat="false" ht="15" hidden="false" customHeight="true" outlineLevel="0" collapsed="false">
      <c r="A24" s="1" t="s">
        <v>98</v>
      </c>
      <c r="B24" s="1" t="s">
        <v>48</v>
      </c>
      <c r="C24" s="9" t="n">
        <f aca="false">SUMPRODUCT((IFERROR(INDEX(Products!$B$2:$B$51,MATCH(Returns!$D$2:$D$884,Products!$A$2:$A$51,0)),"")=A24)*1)</f>
        <v>23</v>
      </c>
      <c r="D24" s="9" t="n">
        <f aca="false">SUMPRODUCT((IFERROR(INDEX(Products!$B$2:$B$51,MATCH(Returns!$D$2:$D$884,Products!$A$2:$A$51,0)),"")=A24)*Returns!$H$2:$H$884)</f>
        <v>16073.4</v>
      </c>
    </row>
    <row r="27" customFormat="false" ht="15" hidden="false" customHeight="true" outlineLevel="0" collapsed="false">
      <c r="A27" s="4" t="s">
        <v>99</v>
      </c>
      <c r="B27" s="6" t="n">
        <f aca="false">COUNTA(Returns!A2:A884)/COUNTA(Orders!A2:A8001)</f>
        <v>0.110375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30"/>
    <col collapsed="false" customWidth="true" hidden="false" outlineLevel="0" max="5" min="5" style="1" width="13"/>
    <col collapsed="false" customWidth="true" hidden="false" outlineLevel="0" max="6" min="6" style="1" width="11"/>
    <col collapsed="false" customWidth="true" hidden="false" outlineLevel="0" max="7" min="7" style="1" width="15"/>
    <col collapsed="false" customWidth="true" hidden="false" outlineLevel="0" max="8" min="8" style="1" width="13"/>
    <col collapsed="false" customWidth="true" hidden="false" outlineLevel="0" max="9" min="9" style="1" width="21"/>
    <col collapsed="false" customWidth="true" hidden="false" outlineLevel="0" max="11" min="10" style="1" width="10"/>
    <col collapsed="false" customWidth="true" hidden="false" outlineLevel="0" max="12" min="12" style="1" width="17"/>
  </cols>
  <sheetData>
    <row r="1" customFormat="false" ht="15" hidden="false" customHeight="true" outlineLevel="0" collapsed="false">
      <c r="A1" s="3" t="s">
        <v>100</v>
      </c>
      <c r="B1" s="3" t="s">
        <v>101</v>
      </c>
      <c r="C1" s="3" t="s">
        <v>102</v>
      </c>
      <c r="D1" s="3" t="s">
        <v>103</v>
      </c>
      <c r="E1" s="3" t="s">
        <v>104</v>
      </c>
      <c r="F1" s="3" t="s">
        <v>105</v>
      </c>
      <c r="G1" s="3" t="s">
        <v>106</v>
      </c>
      <c r="H1" s="3" t="s">
        <v>107</v>
      </c>
      <c r="I1" s="3" t="s">
        <v>108</v>
      </c>
      <c r="J1" s="3" t="s">
        <v>109</v>
      </c>
      <c r="K1" s="3" t="s">
        <v>110</v>
      </c>
      <c r="L1" s="3" t="s">
        <v>111</v>
      </c>
    </row>
    <row r="2" customFormat="false" ht="15" hidden="false" customHeight="true" outlineLevel="0" collapsed="false">
      <c r="A2" s="1" t="s">
        <v>112</v>
      </c>
      <c r="B2" s="1" t="s">
        <v>113</v>
      </c>
      <c r="C2" s="1" t="s">
        <v>114</v>
      </c>
      <c r="D2" s="1" t="s">
        <v>115</v>
      </c>
      <c r="E2" s="1" t="s">
        <v>116</v>
      </c>
      <c r="F2" s="1" t="s">
        <v>117</v>
      </c>
      <c r="G2" s="1" t="s">
        <v>118</v>
      </c>
      <c r="H2" s="1" t="s">
        <v>119</v>
      </c>
      <c r="I2" s="1" t="s">
        <v>120</v>
      </c>
      <c r="J2" s="1" t="n">
        <v>38</v>
      </c>
      <c r="K2" s="1" t="s">
        <v>121</v>
      </c>
      <c r="L2" s="1" t="s">
        <v>122</v>
      </c>
    </row>
    <row r="3" customFormat="false" ht="15" hidden="false" customHeight="true" outlineLevel="0" collapsed="false">
      <c r="A3" s="1" t="s">
        <v>123</v>
      </c>
      <c r="B3" s="1" t="s">
        <v>124</v>
      </c>
      <c r="C3" s="1" t="s">
        <v>125</v>
      </c>
      <c r="D3" s="1" t="s">
        <v>126</v>
      </c>
      <c r="E3" s="1" t="s">
        <v>127</v>
      </c>
      <c r="F3" s="1" t="s">
        <v>117</v>
      </c>
      <c r="G3" s="1" t="s">
        <v>118</v>
      </c>
      <c r="H3" s="1" t="s">
        <v>128</v>
      </c>
      <c r="I3" s="1" t="s">
        <v>129</v>
      </c>
      <c r="J3" s="1" t="n">
        <v>32</v>
      </c>
      <c r="K3" s="1" t="s">
        <v>121</v>
      </c>
      <c r="L3" s="1" t="s">
        <v>130</v>
      </c>
    </row>
    <row r="4" customFormat="false" ht="15" hidden="false" customHeight="true" outlineLevel="0" collapsed="false">
      <c r="A4" s="1" t="s">
        <v>131</v>
      </c>
      <c r="B4" s="1" t="s">
        <v>132</v>
      </c>
      <c r="C4" s="1" t="s">
        <v>133</v>
      </c>
      <c r="D4" s="1" t="s">
        <v>134</v>
      </c>
      <c r="E4" s="1" t="s">
        <v>116</v>
      </c>
      <c r="F4" s="1" t="s">
        <v>117</v>
      </c>
      <c r="G4" s="1" t="s">
        <v>118</v>
      </c>
      <c r="H4" s="1" t="s">
        <v>135</v>
      </c>
      <c r="I4" s="1" t="s">
        <v>136</v>
      </c>
      <c r="J4" s="1" t="n">
        <v>39</v>
      </c>
      <c r="K4" s="1" t="s">
        <v>137</v>
      </c>
      <c r="L4" s="1" t="s">
        <v>122</v>
      </c>
    </row>
    <row r="5" customFormat="false" ht="15" hidden="false" customHeight="true" outlineLevel="0" collapsed="false">
      <c r="A5" s="1" t="s">
        <v>138</v>
      </c>
      <c r="B5" s="1" t="s">
        <v>139</v>
      </c>
      <c r="C5" s="1" t="s">
        <v>140</v>
      </c>
      <c r="D5" s="1" t="s">
        <v>141</v>
      </c>
      <c r="E5" s="1" t="s">
        <v>142</v>
      </c>
      <c r="F5" s="1" t="s">
        <v>143</v>
      </c>
      <c r="G5" s="1" t="s">
        <v>144</v>
      </c>
      <c r="H5" s="1" t="s">
        <v>145</v>
      </c>
      <c r="I5" s="1" t="s">
        <v>146</v>
      </c>
      <c r="J5" s="1" t="n">
        <v>47</v>
      </c>
      <c r="K5" s="1" t="s">
        <v>121</v>
      </c>
      <c r="L5" s="1" t="s">
        <v>122</v>
      </c>
    </row>
    <row r="6" customFormat="false" ht="15" hidden="false" customHeight="true" outlineLevel="0" collapsed="false">
      <c r="A6" s="1" t="s">
        <v>147</v>
      </c>
      <c r="B6" s="1" t="s">
        <v>148</v>
      </c>
      <c r="C6" s="1" t="s">
        <v>149</v>
      </c>
      <c r="D6" s="1" t="s">
        <v>150</v>
      </c>
      <c r="E6" s="1" t="s">
        <v>151</v>
      </c>
      <c r="F6" s="1" t="s">
        <v>152</v>
      </c>
      <c r="G6" s="1" t="s">
        <v>144</v>
      </c>
      <c r="H6" s="1" t="s">
        <v>145</v>
      </c>
      <c r="I6" s="1" t="s">
        <v>129</v>
      </c>
      <c r="J6" s="1" t="n">
        <v>31</v>
      </c>
      <c r="K6" s="1" t="s">
        <v>153</v>
      </c>
      <c r="L6" s="1" t="s">
        <v>130</v>
      </c>
    </row>
    <row r="7" customFormat="false" ht="15" hidden="false" customHeight="true" outlineLevel="0" collapsed="false">
      <c r="A7" s="1" t="s">
        <v>154</v>
      </c>
      <c r="B7" s="1" t="s">
        <v>155</v>
      </c>
      <c r="C7" s="1" t="s">
        <v>156</v>
      </c>
      <c r="D7" s="1" t="s">
        <v>157</v>
      </c>
      <c r="E7" s="1" t="s">
        <v>158</v>
      </c>
      <c r="F7" s="1" t="s">
        <v>152</v>
      </c>
      <c r="G7" s="1" t="s">
        <v>144</v>
      </c>
      <c r="H7" s="1" t="s">
        <v>159</v>
      </c>
      <c r="I7" s="1" t="s">
        <v>136</v>
      </c>
      <c r="J7" s="1" t="n">
        <v>31</v>
      </c>
      <c r="K7" s="1" t="s">
        <v>121</v>
      </c>
      <c r="L7" s="1" t="s">
        <v>122</v>
      </c>
    </row>
    <row r="8" customFormat="false" ht="15" hidden="false" customHeight="true" outlineLevel="0" collapsed="false">
      <c r="A8" s="1" t="s">
        <v>160</v>
      </c>
      <c r="B8" s="1" t="s">
        <v>161</v>
      </c>
      <c r="C8" s="1" t="s">
        <v>114</v>
      </c>
      <c r="D8" s="1" t="s">
        <v>162</v>
      </c>
      <c r="E8" s="1" t="s">
        <v>163</v>
      </c>
      <c r="F8" s="1" t="s">
        <v>152</v>
      </c>
      <c r="G8" s="1" t="s">
        <v>144</v>
      </c>
      <c r="H8" s="1" t="s">
        <v>164</v>
      </c>
      <c r="I8" s="1" t="s">
        <v>165</v>
      </c>
      <c r="J8" s="1" t="n">
        <v>48</v>
      </c>
      <c r="K8" s="1" t="s">
        <v>137</v>
      </c>
      <c r="L8" s="1" t="s">
        <v>122</v>
      </c>
    </row>
    <row r="9" customFormat="false" ht="15" hidden="false" customHeight="true" outlineLevel="0" collapsed="false">
      <c r="A9" s="1" t="s">
        <v>166</v>
      </c>
      <c r="B9" s="1" t="s">
        <v>167</v>
      </c>
      <c r="C9" s="1" t="s">
        <v>168</v>
      </c>
      <c r="D9" s="1" t="s">
        <v>169</v>
      </c>
      <c r="E9" s="1" t="s">
        <v>142</v>
      </c>
      <c r="F9" s="1" t="s">
        <v>143</v>
      </c>
      <c r="G9" s="1" t="s">
        <v>144</v>
      </c>
      <c r="H9" s="1" t="s">
        <v>170</v>
      </c>
      <c r="I9" s="1" t="s">
        <v>136</v>
      </c>
      <c r="J9" s="1" t="n">
        <v>40</v>
      </c>
      <c r="K9" s="1" t="s">
        <v>121</v>
      </c>
      <c r="L9" s="1" t="s">
        <v>122</v>
      </c>
    </row>
    <row r="10" customFormat="false" ht="15" hidden="false" customHeight="true" outlineLevel="0" collapsed="false">
      <c r="A10" s="1" t="s">
        <v>171</v>
      </c>
      <c r="B10" s="1" t="s">
        <v>172</v>
      </c>
      <c r="C10" s="1" t="s">
        <v>173</v>
      </c>
      <c r="D10" s="1" t="s">
        <v>174</v>
      </c>
      <c r="E10" s="1" t="s">
        <v>127</v>
      </c>
      <c r="F10" s="1" t="s">
        <v>117</v>
      </c>
      <c r="G10" s="1" t="s">
        <v>118</v>
      </c>
      <c r="H10" s="1" t="s">
        <v>175</v>
      </c>
      <c r="I10" s="1" t="s">
        <v>176</v>
      </c>
      <c r="J10" s="1" t="n">
        <v>29</v>
      </c>
      <c r="K10" s="1" t="s">
        <v>153</v>
      </c>
      <c r="L10" s="1" t="s">
        <v>130</v>
      </c>
    </row>
    <row r="11" customFormat="false" ht="15" hidden="false" customHeight="true" outlineLevel="0" collapsed="false">
      <c r="A11" s="1" t="s">
        <v>177</v>
      </c>
      <c r="B11" s="1" t="s">
        <v>113</v>
      </c>
      <c r="C11" s="1" t="s">
        <v>168</v>
      </c>
      <c r="D11" s="1" t="s">
        <v>178</v>
      </c>
      <c r="E11" s="1" t="s">
        <v>179</v>
      </c>
      <c r="F11" s="1" t="s">
        <v>117</v>
      </c>
      <c r="G11" s="1" t="s">
        <v>118</v>
      </c>
      <c r="H11" s="1" t="s">
        <v>180</v>
      </c>
      <c r="I11" s="1" t="s">
        <v>120</v>
      </c>
      <c r="J11" s="1" t="n">
        <v>38</v>
      </c>
      <c r="K11" s="1" t="s">
        <v>137</v>
      </c>
      <c r="L11" s="1" t="s">
        <v>130</v>
      </c>
    </row>
    <row r="12" customFormat="false" ht="15" hidden="false" customHeight="true" outlineLevel="0" collapsed="false">
      <c r="A12" s="1" t="s">
        <v>181</v>
      </c>
      <c r="B12" s="1" t="s">
        <v>182</v>
      </c>
      <c r="C12" s="1" t="s">
        <v>183</v>
      </c>
      <c r="D12" s="1" t="s">
        <v>184</v>
      </c>
      <c r="E12" s="1" t="s">
        <v>185</v>
      </c>
      <c r="F12" s="1" t="s">
        <v>143</v>
      </c>
      <c r="G12" s="1" t="s">
        <v>144</v>
      </c>
      <c r="H12" s="1" t="s">
        <v>186</v>
      </c>
      <c r="I12" s="1" t="s">
        <v>165</v>
      </c>
      <c r="J12" s="1" t="n">
        <v>29</v>
      </c>
      <c r="K12" s="1" t="s">
        <v>121</v>
      </c>
      <c r="L12" s="1" t="s">
        <v>130</v>
      </c>
    </row>
    <row r="13" customFormat="false" ht="15" hidden="false" customHeight="true" outlineLevel="0" collapsed="false">
      <c r="A13" s="1" t="s">
        <v>187</v>
      </c>
      <c r="B13" s="1" t="s">
        <v>155</v>
      </c>
      <c r="C13" s="1" t="s">
        <v>188</v>
      </c>
      <c r="D13" s="1" t="s">
        <v>189</v>
      </c>
      <c r="E13" s="1" t="s">
        <v>190</v>
      </c>
      <c r="F13" s="1" t="s">
        <v>191</v>
      </c>
      <c r="G13" s="1" t="s">
        <v>118</v>
      </c>
      <c r="H13" s="1" t="s">
        <v>192</v>
      </c>
      <c r="I13" s="1" t="s">
        <v>136</v>
      </c>
      <c r="J13" s="1" t="n">
        <v>29</v>
      </c>
      <c r="K13" s="1" t="s">
        <v>121</v>
      </c>
      <c r="L13" s="1" t="s">
        <v>130</v>
      </c>
    </row>
    <row r="14" customFormat="false" ht="15" hidden="false" customHeight="true" outlineLevel="0" collapsed="false">
      <c r="A14" s="1" t="s">
        <v>193</v>
      </c>
      <c r="B14" s="1" t="s">
        <v>194</v>
      </c>
      <c r="C14" s="1" t="s">
        <v>195</v>
      </c>
      <c r="D14" s="1" t="s">
        <v>196</v>
      </c>
      <c r="E14" s="1" t="s">
        <v>163</v>
      </c>
      <c r="F14" s="1" t="s">
        <v>152</v>
      </c>
      <c r="G14" s="1" t="s">
        <v>144</v>
      </c>
      <c r="H14" s="1" t="s">
        <v>197</v>
      </c>
      <c r="I14" s="1" t="s">
        <v>129</v>
      </c>
      <c r="J14" s="1" t="n">
        <v>36</v>
      </c>
      <c r="K14" s="1" t="s">
        <v>137</v>
      </c>
      <c r="L14" s="1" t="s">
        <v>198</v>
      </c>
    </row>
    <row r="15" customFormat="false" ht="15" hidden="false" customHeight="true" outlineLevel="0" collapsed="false">
      <c r="A15" s="1" t="s">
        <v>199</v>
      </c>
      <c r="B15" s="1" t="s">
        <v>200</v>
      </c>
      <c r="C15" s="1" t="s">
        <v>201</v>
      </c>
      <c r="D15" s="1" t="s">
        <v>202</v>
      </c>
      <c r="E15" s="1" t="s">
        <v>190</v>
      </c>
      <c r="F15" s="1" t="s">
        <v>191</v>
      </c>
      <c r="G15" s="1" t="s">
        <v>118</v>
      </c>
      <c r="H15" s="1" t="s">
        <v>203</v>
      </c>
      <c r="I15" s="1" t="s">
        <v>120</v>
      </c>
      <c r="J15" s="1" t="n">
        <v>18</v>
      </c>
      <c r="K15" s="1" t="s">
        <v>137</v>
      </c>
      <c r="L15" s="1" t="s">
        <v>130</v>
      </c>
    </row>
    <row r="16" customFormat="false" ht="15" hidden="false" customHeight="true" outlineLevel="0" collapsed="false">
      <c r="A16" s="1" t="s">
        <v>204</v>
      </c>
      <c r="B16" s="1" t="s">
        <v>205</v>
      </c>
      <c r="C16" s="1" t="s">
        <v>206</v>
      </c>
      <c r="D16" s="1" t="s">
        <v>207</v>
      </c>
      <c r="E16" s="1" t="s">
        <v>208</v>
      </c>
      <c r="F16" s="1" t="s">
        <v>117</v>
      </c>
      <c r="G16" s="1" t="s">
        <v>118</v>
      </c>
      <c r="H16" s="1" t="s">
        <v>209</v>
      </c>
      <c r="I16" s="1" t="s">
        <v>146</v>
      </c>
      <c r="J16" s="1" t="n">
        <v>18</v>
      </c>
      <c r="K16" s="1" t="s">
        <v>153</v>
      </c>
      <c r="L16" s="1" t="s">
        <v>198</v>
      </c>
    </row>
    <row r="17" customFormat="false" ht="15" hidden="false" customHeight="true" outlineLevel="0" collapsed="false">
      <c r="A17" s="1" t="s">
        <v>210</v>
      </c>
      <c r="B17" s="1" t="s">
        <v>211</v>
      </c>
      <c r="C17" s="1" t="s">
        <v>168</v>
      </c>
      <c r="D17" s="1" t="s">
        <v>212</v>
      </c>
      <c r="E17" s="1" t="s">
        <v>208</v>
      </c>
      <c r="F17" s="1" t="s">
        <v>117</v>
      </c>
      <c r="G17" s="1" t="s">
        <v>118</v>
      </c>
      <c r="H17" s="1" t="s">
        <v>213</v>
      </c>
      <c r="I17" s="1" t="s">
        <v>165</v>
      </c>
      <c r="J17" s="1" t="n">
        <v>28</v>
      </c>
      <c r="K17" s="1" t="s">
        <v>121</v>
      </c>
      <c r="L17" s="1" t="s">
        <v>122</v>
      </c>
    </row>
    <row r="18" customFormat="false" ht="15" hidden="false" customHeight="true" outlineLevel="0" collapsed="false">
      <c r="A18" s="1" t="s">
        <v>214</v>
      </c>
      <c r="B18" s="1" t="s">
        <v>167</v>
      </c>
      <c r="C18" s="1" t="s">
        <v>114</v>
      </c>
      <c r="D18" s="1" t="s">
        <v>215</v>
      </c>
      <c r="E18" s="1" t="s">
        <v>216</v>
      </c>
      <c r="F18" s="1" t="s">
        <v>117</v>
      </c>
      <c r="G18" s="1" t="s">
        <v>118</v>
      </c>
      <c r="H18" s="1" t="s">
        <v>217</v>
      </c>
      <c r="I18" s="1" t="s">
        <v>146</v>
      </c>
      <c r="J18" s="1" t="n">
        <v>24</v>
      </c>
      <c r="K18" s="1" t="s">
        <v>153</v>
      </c>
      <c r="L18" s="1" t="s">
        <v>122</v>
      </c>
    </row>
    <row r="19" customFormat="false" ht="15" hidden="false" customHeight="true" outlineLevel="0" collapsed="false">
      <c r="A19" s="1" t="s">
        <v>218</v>
      </c>
      <c r="B19" s="1" t="s">
        <v>155</v>
      </c>
      <c r="C19" s="1" t="s">
        <v>219</v>
      </c>
      <c r="D19" s="1" t="s">
        <v>220</v>
      </c>
      <c r="E19" s="1" t="s">
        <v>185</v>
      </c>
      <c r="F19" s="1" t="s">
        <v>143</v>
      </c>
      <c r="G19" s="1" t="s">
        <v>144</v>
      </c>
      <c r="H19" s="1" t="s">
        <v>221</v>
      </c>
      <c r="I19" s="1" t="s">
        <v>165</v>
      </c>
      <c r="J19" s="1" t="n">
        <v>36</v>
      </c>
      <c r="K19" s="1" t="s">
        <v>137</v>
      </c>
      <c r="L19" s="1" t="s">
        <v>198</v>
      </c>
    </row>
    <row r="20" customFormat="false" ht="15" hidden="false" customHeight="true" outlineLevel="0" collapsed="false">
      <c r="A20" s="1" t="s">
        <v>222</v>
      </c>
      <c r="B20" s="1" t="s">
        <v>223</v>
      </c>
      <c r="C20" s="1" t="s">
        <v>114</v>
      </c>
      <c r="D20" s="1" t="s">
        <v>224</v>
      </c>
      <c r="E20" s="1" t="s">
        <v>225</v>
      </c>
      <c r="F20" s="1" t="s">
        <v>191</v>
      </c>
      <c r="G20" s="1" t="s">
        <v>118</v>
      </c>
      <c r="H20" s="1" t="s">
        <v>226</v>
      </c>
      <c r="I20" s="1" t="s">
        <v>146</v>
      </c>
      <c r="J20" s="1" t="n">
        <v>25</v>
      </c>
      <c r="K20" s="1" t="s">
        <v>153</v>
      </c>
      <c r="L20" s="1" t="s">
        <v>130</v>
      </c>
    </row>
    <row r="21" customFormat="false" ht="15" hidden="false" customHeight="true" outlineLevel="0" collapsed="false">
      <c r="A21" s="1" t="s">
        <v>227</v>
      </c>
      <c r="B21" s="1" t="s">
        <v>228</v>
      </c>
      <c r="C21" s="1" t="s">
        <v>229</v>
      </c>
      <c r="D21" s="1" t="s">
        <v>230</v>
      </c>
      <c r="E21" s="1" t="s">
        <v>231</v>
      </c>
      <c r="F21" s="1" t="s">
        <v>152</v>
      </c>
      <c r="G21" s="1" t="s">
        <v>144</v>
      </c>
      <c r="H21" s="1" t="s">
        <v>232</v>
      </c>
      <c r="I21" s="1" t="s">
        <v>233</v>
      </c>
      <c r="J21" s="1" t="n">
        <v>21</v>
      </c>
      <c r="K21" s="1" t="s">
        <v>137</v>
      </c>
      <c r="L21" s="1" t="s">
        <v>130</v>
      </c>
    </row>
    <row r="22" customFormat="false" ht="15" hidden="false" customHeight="true" outlineLevel="0" collapsed="false">
      <c r="A22" s="1" t="s">
        <v>234</v>
      </c>
      <c r="B22" s="1" t="s">
        <v>132</v>
      </c>
      <c r="C22" s="1" t="s">
        <v>235</v>
      </c>
      <c r="D22" s="1" t="s">
        <v>236</v>
      </c>
      <c r="E22" s="1" t="s">
        <v>237</v>
      </c>
      <c r="F22" s="1" t="s">
        <v>238</v>
      </c>
      <c r="G22" s="1" t="s">
        <v>239</v>
      </c>
      <c r="H22" s="1" t="s">
        <v>240</v>
      </c>
      <c r="I22" s="1" t="s">
        <v>176</v>
      </c>
      <c r="J22" s="1" t="n">
        <v>47</v>
      </c>
      <c r="K22" s="1" t="s">
        <v>153</v>
      </c>
      <c r="L22" s="1" t="s">
        <v>198</v>
      </c>
    </row>
    <row r="23" customFormat="false" ht="15" hidden="false" customHeight="true" outlineLevel="0" collapsed="false">
      <c r="A23" s="1" t="s">
        <v>241</v>
      </c>
      <c r="B23" s="1" t="s">
        <v>132</v>
      </c>
      <c r="C23" s="1" t="s">
        <v>133</v>
      </c>
      <c r="D23" s="1" t="s">
        <v>242</v>
      </c>
      <c r="E23" s="1" t="s">
        <v>243</v>
      </c>
      <c r="F23" s="1" t="s">
        <v>117</v>
      </c>
      <c r="G23" s="1" t="s">
        <v>118</v>
      </c>
      <c r="H23" s="1" t="s">
        <v>244</v>
      </c>
      <c r="I23" s="1" t="s">
        <v>120</v>
      </c>
      <c r="J23" s="1" t="n">
        <v>31</v>
      </c>
      <c r="K23" s="1" t="s">
        <v>121</v>
      </c>
      <c r="L23" s="1" t="s">
        <v>122</v>
      </c>
    </row>
    <row r="24" customFormat="false" ht="15" hidden="false" customHeight="true" outlineLevel="0" collapsed="false">
      <c r="A24" s="1" t="s">
        <v>245</v>
      </c>
      <c r="B24" s="1" t="s">
        <v>172</v>
      </c>
      <c r="C24" s="1" t="s">
        <v>246</v>
      </c>
      <c r="D24" s="1" t="s">
        <v>247</v>
      </c>
      <c r="E24" s="1" t="s">
        <v>116</v>
      </c>
      <c r="F24" s="1" t="s">
        <v>117</v>
      </c>
      <c r="G24" s="1" t="s">
        <v>118</v>
      </c>
      <c r="H24" s="1" t="s">
        <v>248</v>
      </c>
      <c r="I24" s="1" t="s">
        <v>165</v>
      </c>
      <c r="J24" s="1" t="n">
        <v>34</v>
      </c>
      <c r="K24" s="1" t="s">
        <v>121</v>
      </c>
      <c r="L24" s="1" t="s">
        <v>198</v>
      </c>
    </row>
    <row r="25" customFormat="false" ht="15" hidden="false" customHeight="true" outlineLevel="0" collapsed="false">
      <c r="A25" s="1" t="s">
        <v>249</v>
      </c>
      <c r="B25" s="1" t="s">
        <v>250</v>
      </c>
      <c r="C25" s="1" t="s">
        <v>251</v>
      </c>
      <c r="D25" s="1" t="s">
        <v>252</v>
      </c>
      <c r="E25" s="1" t="s">
        <v>208</v>
      </c>
      <c r="F25" s="1" t="s">
        <v>117</v>
      </c>
      <c r="G25" s="1" t="s">
        <v>118</v>
      </c>
      <c r="H25" s="1" t="s">
        <v>253</v>
      </c>
      <c r="I25" s="1" t="s">
        <v>120</v>
      </c>
      <c r="J25" s="1" t="n">
        <v>21</v>
      </c>
      <c r="K25" s="1" t="s">
        <v>137</v>
      </c>
      <c r="L25" s="1" t="s">
        <v>254</v>
      </c>
    </row>
    <row r="26" customFormat="false" ht="15" hidden="false" customHeight="true" outlineLevel="0" collapsed="false">
      <c r="A26" s="1" t="s">
        <v>255</v>
      </c>
      <c r="B26" s="1" t="s">
        <v>256</v>
      </c>
      <c r="C26" s="1" t="s">
        <v>257</v>
      </c>
      <c r="D26" s="1" t="s">
        <v>258</v>
      </c>
      <c r="E26" s="1" t="s">
        <v>127</v>
      </c>
      <c r="F26" s="1" t="s">
        <v>117</v>
      </c>
      <c r="G26" s="1" t="s">
        <v>118</v>
      </c>
      <c r="H26" s="1" t="s">
        <v>259</v>
      </c>
      <c r="I26" s="1" t="s">
        <v>129</v>
      </c>
      <c r="J26" s="1" t="n">
        <v>29</v>
      </c>
      <c r="K26" s="1" t="s">
        <v>153</v>
      </c>
      <c r="L26" s="1" t="s">
        <v>254</v>
      </c>
    </row>
    <row r="27" customFormat="false" ht="15" hidden="false" customHeight="true" outlineLevel="0" collapsed="false">
      <c r="A27" s="1" t="s">
        <v>260</v>
      </c>
      <c r="B27" s="1" t="s">
        <v>148</v>
      </c>
      <c r="C27" s="1" t="s">
        <v>261</v>
      </c>
      <c r="D27" s="1" t="s">
        <v>262</v>
      </c>
      <c r="E27" s="1" t="s">
        <v>237</v>
      </c>
      <c r="F27" s="1" t="s">
        <v>238</v>
      </c>
      <c r="G27" s="1" t="s">
        <v>239</v>
      </c>
      <c r="H27" s="1" t="s">
        <v>263</v>
      </c>
      <c r="I27" s="1" t="s">
        <v>233</v>
      </c>
      <c r="J27" s="1" t="n">
        <v>34</v>
      </c>
      <c r="K27" s="1" t="s">
        <v>137</v>
      </c>
      <c r="L27" s="1" t="s">
        <v>122</v>
      </c>
    </row>
    <row r="28" customFormat="false" ht="15" hidden="false" customHeight="true" outlineLevel="0" collapsed="false">
      <c r="A28" s="1" t="s">
        <v>264</v>
      </c>
      <c r="B28" s="1" t="s">
        <v>265</v>
      </c>
      <c r="C28" s="1" t="s">
        <v>266</v>
      </c>
      <c r="D28" s="1" t="s">
        <v>267</v>
      </c>
      <c r="E28" s="1" t="s">
        <v>268</v>
      </c>
      <c r="F28" s="1" t="s">
        <v>269</v>
      </c>
      <c r="G28" s="1" t="s">
        <v>239</v>
      </c>
      <c r="H28" s="1" t="s">
        <v>270</v>
      </c>
      <c r="I28" s="1" t="s">
        <v>120</v>
      </c>
      <c r="J28" s="1" t="n">
        <v>23</v>
      </c>
      <c r="K28" s="1" t="s">
        <v>137</v>
      </c>
      <c r="L28" s="1" t="s">
        <v>122</v>
      </c>
    </row>
    <row r="29" customFormat="false" ht="15" hidden="false" customHeight="true" outlineLevel="0" collapsed="false">
      <c r="A29" s="1" t="s">
        <v>271</v>
      </c>
      <c r="B29" s="1" t="s">
        <v>272</v>
      </c>
      <c r="C29" s="1" t="s">
        <v>246</v>
      </c>
      <c r="D29" s="1" t="s">
        <v>273</v>
      </c>
      <c r="E29" s="1" t="s">
        <v>231</v>
      </c>
      <c r="F29" s="1" t="s">
        <v>152</v>
      </c>
      <c r="G29" s="1" t="s">
        <v>144</v>
      </c>
      <c r="H29" s="1" t="s">
        <v>274</v>
      </c>
      <c r="I29" s="1" t="s">
        <v>120</v>
      </c>
      <c r="J29" s="1" t="n">
        <v>37</v>
      </c>
      <c r="K29" s="1" t="s">
        <v>121</v>
      </c>
      <c r="L29" s="1" t="s">
        <v>130</v>
      </c>
    </row>
    <row r="30" customFormat="false" ht="15" hidden="false" customHeight="true" outlineLevel="0" collapsed="false">
      <c r="A30" s="1" t="s">
        <v>275</v>
      </c>
      <c r="B30" s="1" t="s">
        <v>276</v>
      </c>
      <c r="C30" s="1" t="s">
        <v>277</v>
      </c>
      <c r="D30" s="1" t="s">
        <v>278</v>
      </c>
      <c r="E30" s="1" t="s">
        <v>208</v>
      </c>
      <c r="F30" s="1" t="s">
        <v>117</v>
      </c>
      <c r="G30" s="1" t="s">
        <v>118</v>
      </c>
      <c r="H30" s="1" t="s">
        <v>279</v>
      </c>
      <c r="I30" s="1" t="s">
        <v>129</v>
      </c>
      <c r="J30" s="1" t="n">
        <v>28</v>
      </c>
      <c r="K30" s="1" t="s">
        <v>137</v>
      </c>
      <c r="L30" s="1" t="s">
        <v>122</v>
      </c>
    </row>
    <row r="31" customFormat="false" ht="15" hidden="false" customHeight="true" outlineLevel="0" collapsed="false">
      <c r="A31" s="1" t="s">
        <v>280</v>
      </c>
      <c r="B31" s="1" t="s">
        <v>139</v>
      </c>
      <c r="C31" s="1" t="s">
        <v>183</v>
      </c>
      <c r="D31" s="1" t="s">
        <v>281</v>
      </c>
      <c r="E31" s="1" t="s">
        <v>282</v>
      </c>
      <c r="F31" s="1" t="s">
        <v>117</v>
      </c>
      <c r="G31" s="1" t="s">
        <v>118</v>
      </c>
      <c r="H31" s="1" t="s">
        <v>283</v>
      </c>
      <c r="I31" s="1" t="s">
        <v>129</v>
      </c>
      <c r="J31" s="1" t="n">
        <v>31</v>
      </c>
      <c r="K31" s="1" t="s">
        <v>121</v>
      </c>
      <c r="L31" s="1" t="s">
        <v>130</v>
      </c>
    </row>
    <row r="32" customFormat="false" ht="15" hidden="false" customHeight="true" outlineLevel="0" collapsed="false">
      <c r="A32" s="1" t="s">
        <v>284</v>
      </c>
      <c r="B32" s="1" t="s">
        <v>285</v>
      </c>
      <c r="C32" s="1" t="s">
        <v>201</v>
      </c>
      <c r="D32" s="1" t="s">
        <v>286</v>
      </c>
      <c r="E32" s="1" t="s">
        <v>287</v>
      </c>
      <c r="F32" s="1" t="s">
        <v>238</v>
      </c>
      <c r="G32" s="1" t="s">
        <v>239</v>
      </c>
      <c r="H32" s="1" t="s">
        <v>288</v>
      </c>
      <c r="I32" s="1" t="s">
        <v>146</v>
      </c>
      <c r="J32" s="1" t="n">
        <v>28</v>
      </c>
      <c r="K32" s="1" t="s">
        <v>137</v>
      </c>
      <c r="L32" s="1" t="s">
        <v>122</v>
      </c>
    </row>
    <row r="33" customFormat="false" ht="15" hidden="false" customHeight="true" outlineLevel="0" collapsed="false">
      <c r="A33" s="1" t="s">
        <v>289</v>
      </c>
      <c r="B33" s="1" t="s">
        <v>290</v>
      </c>
      <c r="C33" s="1" t="s">
        <v>291</v>
      </c>
      <c r="D33" s="1" t="s">
        <v>292</v>
      </c>
      <c r="E33" s="1" t="s">
        <v>293</v>
      </c>
      <c r="F33" s="1" t="s">
        <v>152</v>
      </c>
      <c r="G33" s="1" t="s">
        <v>144</v>
      </c>
      <c r="H33" s="1" t="s">
        <v>294</v>
      </c>
      <c r="I33" s="1" t="s">
        <v>129</v>
      </c>
      <c r="J33" s="1" t="n">
        <v>50</v>
      </c>
      <c r="K33" s="1" t="s">
        <v>137</v>
      </c>
      <c r="L33" s="1" t="s">
        <v>130</v>
      </c>
    </row>
    <row r="34" customFormat="false" ht="15" hidden="false" customHeight="true" outlineLevel="0" collapsed="false">
      <c r="A34" s="1" t="s">
        <v>295</v>
      </c>
      <c r="B34" s="1" t="s">
        <v>228</v>
      </c>
      <c r="C34" s="1" t="s">
        <v>296</v>
      </c>
      <c r="D34" s="1" t="s">
        <v>297</v>
      </c>
      <c r="E34" s="1" t="s">
        <v>231</v>
      </c>
      <c r="F34" s="1" t="s">
        <v>152</v>
      </c>
      <c r="G34" s="1" t="s">
        <v>144</v>
      </c>
      <c r="H34" s="1" t="s">
        <v>298</v>
      </c>
      <c r="I34" s="1" t="s">
        <v>136</v>
      </c>
      <c r="J34" s="1" t="n">
        <v>33</v>
      </c>
      <c r="K34" s="1" t="s">
        <v>137</v>
      </c>
      <c r="L34" s="1" t="s">
        <v>130</v>
      </c>
    </row>
    <row r="35" customFormat="false" ht="15" hidden="false" customHeight="true" outlineLevel="0" collapsed="false">
      <c r="A35" s="1" t="s">
        <v>299</v>
      </c>
      <c r="B35" s="1" t="s">
        <v>211</v>
      </c>
      <c r="C35" s="1" t="s">
        <v>300</v>
      </c>
      <c r="D35" s="1" t="s">
        <v>301</v>
      </c>
      <c r="E35" s="1" t="s">
        <v>302</v>
      </c>
      <c r="F35" s="1" t="s">
        <v>117</v>
      </c>
      <c r="G35" s="1" t="s">
        <v>118</v>
      </c>
      <c r="H35" s="1" t="s">
        <v>303</v>
      </c>
      <c r="I35" s="1" t="s">
        <v>129</v>
      </c>
      <c r="J35" s="1" t="n">
        <v>24</v>
      </c>
      <c r="K35" s="1" t="s">
        <v>137</v>
      </c>
      <c r="L35" s="1" t="s">
        <v>130</v>
      </c>
    </row>
    <row r="36" customFormat="false" ht="15" hidden="false" customHeight="true" outlineLevel="0" collapsed="false">
      <c r="A36" s="1" t="s">
        <v>304</v>
      </c>
      <c r="B36" s="1" t="s">
        <v>228</v>
      </c>
      <c r="C36" s="1" t="s">
        <v>235</v>
      </c>
      <c r="D36" s="1" t="s">
        <v>305</v>
      </c>
      <c r="E36" s="1" t="s">
        <v>306</v>
      </c>
      <c r="F36" s="1" t="s">
        <v>117</v>
      </c>
      <c r="G36" s="1" t="s">
        <v>118</v>
      </c>
      <c r="H36" s="1" t="s">
        <v>307</v>
      </c>
      <c r="I36" s="1" t="s">
        <v>120</v>
      </c>
      <c r="J36" s="1" t="n">
        <v>41</v>
      </c>
      <c r="K36" s="1" t="s">
        <v>121</v>
      </c>
      <c r="L36" s="1" t="s">
        <v>130</v>
      </c>
    </row>
    <row r="37" customFormat="false" ht="15" hidden="false" customHeight="true" outlineLevel="0" collapsed="false">
      <c r="A37" s="1" t="s">
        <v>308</v>
      </c>
      <c r="B37" s="1" t="s">
        <v>167</v>
      </c>
      <c r="C37" s="1" t="s">
        <v>277</v>
      </c>
      <c r="D37" s="1" t="s">
        <v>309</v>
      </c>
      <c r="E37" s="1" t="s">
        <v>302</v>
      </c>
      <c r="F37" s="1" t="s">
        <v>117</v>
      </c>
      <c r="G37" s="1" t="s">
        <v>118</v>
      </c>
      <c r="H37" s="1" t="s">
        <v>310</v>
      </c>
      <c r="I37" s="1" t="s">
        <v>136</v>
      </c>
      <c r="J37" s="1" t="n">
        <v>23</v>
      </c>
      <c r="K37" s="1" t="s">
        <v>137</v>
      </c>
      <c r="L37" s="1" t="s">
        <v>198</v>
      </c>
    </row>
    <row r="38" customFormat="false" ht="15" hidden="false" customHeight="true" outlineLevel="0" collapsed="false">
      <c r="A38" s="1" t="s">
        <v>311</v>
      </c>
      <c r="B38" s="1" t="s">
        <v>256</v>
      </c>
      <c r="C38" s="1" t="s">
        <v>312</v>
      </c>
      <c r="D38" s="1" t="s">
        <v>313</v>
      </c>
      <c r="E38" s="1" t="s">
        <v>179</v>
      </c>
      <c r="F38" s="1" t="s">
        <v>117</v>
      </c>
      <c r="G38" s="1" t="s">
        <v>118</v>
      </c>
      <c r="H38" s="1" t="s">
        <v>314</v>
      </c>
      <c r="I38" s="1" t="s">
        <v>165</v>
      </c>
      <c r="J38" s="1" t="n">
        <v>35</v>
      </c>
      <c r="K38" s="1" t="s">
        <v>121</v>
      </c>
      <c r="L38" s="1" t="s">
        <v>198</v>
      </c>
    </row>
    <row r="39" customFormat="false" ht="15" hidden="false" customHeight="true" outlineLevel="0" collapsed="false">
      <c r="A39" s="1" t="s">
        <v>315</v>
      </c>
      <c r="B39" s="1" t="s">
        <v>316</v>
      </c>
      <c r="C39" s="1" t="s">
        <v>317</v>
      </c>
      <c r="D39" s="1" t="s">
        <v>318</v>
      </c>
      <c r="E39" s="1" t="s">
        <v>179</v>
      </c>
      <c r="F39" s="1" t="s">
        <v>117</v>
      </c>
      <c r="G39" s="1" t="s">
        <v>118</v>
      </c>
      <c r="H39" s="1" t="s">
        <v>319</v>
      </c>
      <c r="I39" s="1" t="s">
        <v>129</v>
      </c>
      <c r="J39" s="1" t="n">
        <v>18</v>
      </c>
      <c r="K39" s="1" t="s">
        <v>153</v>
      </c>
      <c r="L39" s="1" t="s">
        <v>130</v>
      </c>
    </row>
    <row r="40" customFormat="false" ht="15" hidden="false" customHeight="true" outlineLevel="0" collapsed="false">
      <c r="A40" s="1" t="s">
        <v>320</v>
      </c>
      <c r="B40" s="1" t="s">
        <v>321</v>
      </c>
      <c r="C40" s="1" t="s">
        <v>322</v>
      </c>
      <c r="D40" s="1" t="s">
        <v>323</v>
      </c>
      <c r="E40" s="1" t="s">
        <v>324</v>
      </c>
      <c r="F40" s="1" t="s">
        <v>117</v>
      </c>
      <c r="G40" s="1" t="s">
        <v>118</v>
      </c>
      <c r="H40" s="1" t="s">
        <v>263</v>
      </c>
      <c r="I40" s="1" t="s">
        <v>136</v>
      </c>
      <c r="J40" s="1" t="n">
        <v>22</v>
      </c>
      <c r="K40" s="1" t="s">
        <v>137</v>
      </c>
      <c r="L40" s="1" t="s">
        <v>254</v>
      </c>
    </row>
    <row r="41" customFormat="false" ht="15" hidden="false" customHeight="true" outlineLevel="0" collapsed="false">
      <c r="A41" s="1" t="s">
        <v>325</v>
      </c>
      <c r="B41" s="1" t="s">
        <v>326</v>
      </c>
      <c r="C41" s="1" t="s">
        <v>257</v>
      </c>
      <c r="D41" s="1" t="s">
        <v>327</v>
      </c>
      <c r="E41" s="1" t="s">
        <v>216</v>
      </c>
      <c r="F41" s="1" t="s">
        <v>117</v>
      </c>
      <c r="G41" s="1" t="s">
        <v>118</v>
      </c>
      <c r="H41" s="1" t="s">
        <v>328</v>
      </c>
      <c r="I41" s="1" t="s">
        <v>120</v>
      </c>
      <c r="J41" s="1" t="n">
        <v>35</v>
      </c>
      <c r="K41" s="1" t="s">
        <v>121</v>
      </c>
      <c r="L41" s="1" t="s">
        <v>122</v>
      </c>
    </row>
    <row r="42" customFormat="false" ht="15" hidden="false" customHeight="true" outlineLevel="0" collapsed="false">
      <c r="A42" s="1" t="s">
        <v>329</v>
      </c>
      <c r="B42" s="1" t="s">
        <v>161</v>
      </c>
      <c r="C42" s="1" t="s">
        <v>317</v>
      </c>
      <c r="D42" s="1" t="s">
        <v>330</v>
      </c>
      <c r="E42" s="1" t="s">
        <v>331</v>
      </c>
      <c r="F42" s="1" t="s">
        <v>332</v>
      </c>
      <c r="G42" s="1" t="s">
        <v>333</v>
      </c>
      <c r="H42" s="1" t="s">
        <v>334</v>
      </c>
      <c r="I42" s="1" t="s">
        <v>129</v>
      </c>
      <c r="J42" s="1" t="n">
        <v>40</v>
      </c>
      <c r="K42" s="1" t="s">
        <v>137</v>
      </c>
      <c r="L42" s="1" t="s">
        <v>130</v>
      </c>
    </row>
    <row r="43" customFormat="false" ht="15" hidden="false" customHeight="true" outlineLevel="0" collapsed="false">
      <c r="A43" s="1" t="s">
        <v>335</v>
      </c>
      <c r="B43" s="1" t="s">
        <v>336</v>
      </c>
      <c r="C43" s="1" t="s">
        <v>246</v>
      </c>
      <c r="D43" s="1" t="s">
        <v>337</v>
      </c>
      <c r="E43" s="1" t="s">
        <v>179</v>
      </c>
      <c r="F43" s="1" t="s">
        <v>117</v>
      </c>
      <c r="G43" s="1" t="s">
        <v>118</v>
      </c>
      <c r="H43" s="1" t="s">
        <v>338</v>
      </c>
      <c r="I43" s="1" t="s">
        <v>233</v>
      </c>
      <c r="J43" s="1" t="n">
        <v>35</v>
      </c>
      <c r="K43" s="1" t="s">
        <v>121</v>
      </c>
      <c r="L43" s="1" t="s">
        <v>198</v>
      </c>
    </row>
    <row r="44" customFormat="false" ht="15" hidden="false" customHeight="true" outlineLevel="0" collapsed="false">
      <c r="A44" s="1" t="s">
        <v>339</v>
      </c>
      <c r="B44" s="1" t="s">
        <v>340</v>
      </c>
      <c r="C44" s="1" t="s">
        <v>133</v>
      </c>
      <c r="D44" s="1" t="s">
        <v>341</v>
      </c>
      <c r="E44" s="1" t="s">
        <v>127</v>
      </c>
      <c r="F44" s="1" t="s">
        <v>117</v>
      </c>
      <c r="G44" s="1" t="s">
        <v>118</v>
      </c>
      <c r="H44" s="1" t="s">
        <v>342</v>
      </c>
      <c r="I44" s="1" t="s">
        <v>120</v>
      </c>
      <c r="J44" s="1" t="n">
        <v>32</v>
      </c>
      <c r="K44" s="1" t="s">
        <v>137</v>
      </c>
      <c r="L44" s="1" t="s">
        <v>130</v>
      </c>
    </row>
    <row r="45" customFormat="false" ht="15" hidden="false" customHeight="true" outlineLevel="0" collapsed="false">
      <c r="A45" s="1" t="s">
        <v>343</v>
      </c>
      <c r="B45" s="1" t="s">
        <v>344</v>
      </c>
      <c r="C45" s="1" t="s">
        <v>345</v>
      </c>
      <c r="D45" s="1" t="s">
        <v>346</v>
      </c>
      <c r="E45" s="1" t="s">
        <v>185</v>
      </c>
      <c r="F45" s="1" t="s">
        <v>143</v>
      </c>
      <c r="G45" s="1" t="s">
        <v>144</v>
      </c>
      <c r="H45" s="1" t="s">
        <v>347</v>
      </c>
      <c r="I45" s="1" t="s">
        <v>120</v>
      </c>
      <c r="J45" s="1" t="n">
        <v>31</v>
      </c>
      <c r="K45" s="1" t="s">
        <v>137</v>
      </c>
      <c r="L45" s="1" t="s">
        <v>122</v>
      </c>
    </row>
    <row r="46" customFormat="false" ht="15" hidden="false" customHeight="true" outlineLevel="0" collapsed="false">
      <c r="A46" s="1" t="s">
        <v>348</v>
      </c>
      <c r="B46" s="1" t="s">
        <v>200</v>
      </c>
      <c r="C46" s="1" t="s">
        <v>261</v>
      </c>
      <c r="D46" s="1" t="s">
        <v>349</v>
      </c>
      <c r="E46" s="1" t="s">
        <v>243</v>
      </c>
      <c r="F46" s="1" t="s">
        <v>117</v>
      </c>
      <c r="G46" s="1" t="s">
        <v>118</v>
      </c>
      <c r="H46" s="1" t="s">
        <v>350</v>
      </c>
      <c r="I46" s="1" t="s">
        <v>120</v>
      </c>
      <c r="J46" s="1" t="n">
        <v>20</v>
      </c>
      <c r="K46" s="1" t="s">
        <v>153</v>
      </c>
      <c r="L46" s="1" t="s">
        <v>130</v>
      </c>
    </row>
    <row r="47" customFormat="false" ht="15" hidden="false" customHeight="true" outlineLevel="0" collapsed="false">
      <c r="A47" s="1" t="s">
        <v>351</v>
      </c>
      <c r="B47" s="1" t="s">
        <v>352</v>
      </c>
      <c r="C47" s="1" t="s">
        <v>251</v>
      </c>
      <c r="D47" s="1" t="s">
        <v>353</v>
      </c>
      <c r="E47" s="1" t="s">
        <v>231</v>
      </c>
      <c r="F47" s="1" t="s">
        <v>152</v>
      </c>
      <c r="G47" s="1" t="s">
        <v>144</v>
      </c>
      <c r="H47" s="1" t="s">
        <v>354</v>
      </c>
      <c r="I47" s="1" t="s">
        <v>176</v>
      </c>
      <c r="J47" s="1" t="n">
        <v>27</v>
      </c>
      <c r="K47" s="1" t="s">
        <v>121</v>
      </c>
      <c r="L47" s="1" t="s">
        <v>130</v>
      </c>
    </row>
    <row r="48" customFormat="false" ht="15" hidden="false" customHeight="true" outlineLevel="0" collapsed="false">
      <c r="A48" s="1" t="s">
        <v>355</v>
      </c>
      <c r="B48" s="1" t="s">
        <v>356</v>
      </c>
      <c r="C48" s="1" t="s">
        <v>357</v>
      </c>
      <c r="D48" s="1" t="s">
        <v>358</v>
      </c>
      <c r="E48" s="1" t="s">
        <v>302</v>
      </c>
      <c r="F48" s="1" t="s">
        <v>117</v>
      </c>
      <c r="G48" s="1" t="s">
        <v>118</v>
      </c>
      <c r="H48" s="1" t="s">
        <v>359</v>
      </c>
      <c r="I48" s="1" t="s">
        <v>165</v>
      </c>
      <c r="J48" s="1" t="n">
        <v>29</v>
      </c>
      <c r="K48" s="1" t="s">
        <v>137</v>
      </c>
      <c r="L48" s="1" t="s">
        <v>130</v>
      </c>
    </row>
    <row r="49" customFormat="false" ht="15" hidden="false" customHeight="true" outlineLevel="0" collapsed="false">
      <c r="A49" s="1" t="s">
        <v>360</v>
      </c>
      <c r="B49" s="1" t="s">
        <v>182</v>
      </c>
      <c r="C49" s="1" t="s">
        <v>361</v>
      </c>
      <c r="D49" s="1" t="s">
        <v>362</v>
      </c>
      <c r="E49" s="1" t="s">
        <v>127</v>
      </c>
      <c r="F49" s="1" t="s">
        <v>117</v>
      </c>
      <c r="G49" s="1" t="s">
        <v>118</v>
      </c>
      <c r="H49" s="1" t="s">
        <v>363</v>
      </c>
      <c r="I49" s="1" t="s">
        <v>120</v>
      </c>
      <c r="J49" s="1" t="n">
        <v>43</v>
      </c>
      <c r="K49" s="1" t="s">
        <v>121</v>
      </c>
      <c r="L49" s="1" t="s">
        <v>130</v>
      </c>
    </row>
    <row r="50" customFormat="false" ht="15" hidden="false" customHeight="true" outlineLevel="0" collapsed="false">
      <c r="A50" s="1" t="s">
        <v>364</v>
      </c>
      <c r="B50" s="1" t="s">
        <v>161</v>
      </c>
      <c r="C50" s="1" t="s">
        <v>251</v>
      </c>
      <c r="D50" s="1" t="s">
        <v>365</v>
      </c>
      <c r="E50" s="1" t="s">
        <v>185</v>
      </c>
      <c r="F50" s="1" t="s">
        <v>143</v>
      </c>
      <c r="G50" s="1" t="s">
        <v>144</v>
      </c>
      <c r="H50" s="1" t="s">
        <v>366</v>
      </c>
      <c r="I50" s="1" t="s">
        <v>136</v>
      </c>
      <c r="J50" s="1" t="n">
        <v>37</v>
      </c>
      <c r="K50" s="1" t="s">
        <v>137</v>
      </c>
      <c r="L50" s="1" t="s">
        <v>130</v>
      </c>
    </row>
    <row r="51" customFormat="false" ht="15" hidden="false" customHeight="true" outlineLevel="0" collapsed="false">
      <c r="A51" s="1" t="s">
        <v>367</v>
      </c>
      <c r="B51" s="1" t="s">
        <v>368</v>
      </c>
      <c r="C51" s="1" t="s">
        <v>156</v>
      </c>
      <c r="D51" s="1" t="s">
        <v>369</v>
      </c>
      <c r="E51" s="1" t="s">
        <v>216</v>
      </c>
      <c r="F51" s="1" t="s">
        <v>117</v>
      </c>
      <c r="G51" s="1" t="s">
        <v>118</v>
      </c>
      <c r="H51" s="1" t="s">
        <v>370</v>
      </c>
      <c r="I51" s="1" t="s">
        <v>129</v>
      </c>
      <c r="J51" s="1" t="n">
        <v>18</v>
      </c>
      <c r="K51" s="1" t="s">
        <v>121</v>
      </c>
      <c r="L51" s="1" t="s">
        <v>122</v>
      </c>
    </row>
    <row r="52" customFormat="false" ht="15" hidden="false" customHeight="true" outlineLevel="0" collapsed="false">
      <c r="A52" s="1" t="s">
        <v>371</v>
      </c>
      <c r="B52" s="1" t="s">
        <v>372</v>
      </c>
      <c r="C52" s="1" t="s">
        <v>188</v>
      </c>
      <c r="D52" s="1" t="s">
        <v>373</v>
      </c>
      <c r="E52" s="1" t="s">
        <v>324</v>
      </c>
      <c r="F52" s="1" t="s">
        <v>117</v>
      </c>
      <c r="G52" s="1" t="s">
        <v>118</v>
      </c>
      <c r="H52" s="1" t="s">
        <v>374</v>
      </c>
      <c r="I52" s="1" t="s">
        <v>136</v>
      </c>
      <c r="J52" s="1" t="n">
        <v>36</v>
      </c>
      <c r="K52" s="1" t="s">
        <v>121</v>
      </c>
      <c r="L52" s="1" t="s">
        <v>122</v>
      </c>
    </row>
    <row r="53" customFormat="false" ht="15" hidden="false" customHeight="true" outlineLevel="0" collapsed="false">
      <c r="A53" s="1" t="s">
        <v>375</v>
      </c>
      <c r="B53" s="1" t="s">
        <v>376</v>
      </c>
      <c r="C53" s="1" t="s">
        <v>261</v>
      </c>
      <c r="D53" s="1" t="s">
        <v>377</v>
      </c>
      <c r="E53" s="1" t="s">
        <v>237</v>
      </c>
      <c r="F53" s="1" t="s">
        <v>238</v>
      </c>
      <c r="G53" s="1" t="s">
        <v>239</v>
      </c>
      <c r="H53" s="1" t="s">
        <v>378</v>
      </c>
      <c r="I53" s="1" t="s">
        <v>120</v>
      </c>
      <c r="J53" s="1" t="n">
        <v>30</v>
      </c>
      <c r="K53" s="1" t="s">
        <v>121</v>
      </c>
      <c r="L53" s="1" t="s">
        <v>130</v>
      </c>
    </row>
    <row r="54" customFormat="false" ht="15" hidden="false" customHeight="true" outlineLevel="0" collapsed="false">
      <c r="A54" s="1" t="s">
        <v>379</v>
      </c>
      <c r="B54" s="1" t="s">
        <v>228</v>
      </c>
      <c r="C54" s="1" t="s">
        <v>188</v>
      </c>
      <c r="D54" s="1" t="s">
        <v>380</v>
      </c>
      <c r="E54" s="1" t="s">
        <v>282</v>
      </c>
      <c r="F54" s="1" t="s">
        <v>117</v>
      </c>
      <c r="G54" s="1" t="s">
        <v>118</v>
      </c>
      <c r="H54" s="1" t="s">
        <v>381</v>
      </c>
      <c r="I54" s="1" t="s">
        <v>120</v>
      </c>
      <c r="J54" s="1" t="n">
        <v>27</v>
      </c>
      <c r="K54" s="1" t="s">
        <v>121</v>
      </c>
      <c r="L54" s="1" t="s">
        <v>122</v>
      </c>
    </row>
    <row r="55" customFormat="false" ht="15" hidden="false" customHeight="true" outlineLevel="0" collapsed="false">
      <c r="A55" s="1" t="s">
        <v>382</v>
      </c>
      <c r="B55" s="1" t="s">
        <v>205</v>
      </c>
      <c r="C55" s="1" t="s">
        <v>229</v>
      </c>
      <c r="D55" s="1" t="s">
        <v>383</v>
      </c>
      <c r="E55" s="1" t="s">
        <v>331</v>
      </c>
      <c r="F55" s="1" t="s">
        <v>332</v>
      </c>
      <c r="G55" s="1" t="s">
        <v>333</v>
      </c>
      <c r="H55" s="1" t="s">
        <v>384</v>
      </c>
      <c r="I55" s="1" t="s">
        <v>165</v>
      </c>
      <c r="J55" s="1" t="n">
        <v>39</v>
      </c>
      <c r="K55" s="1" t="s">
        <v>153</v>
      </c>
      <c r="L55" s="1" t="s">
        <v>122</v>
      </c>
    </row>
    <row r="56" customFormat="false" ht="15" hidden="false" customHeight="true" outlineLevel="0" collapsed="false">
      <c r="A56" s="1" t="s">
        <v>385</v>
      </c>
      <c r="B56" s="1" t="s">
        <v>386</v>
      </c>
      <c r="C56" s="1" t="s">
        <v>183</v>
      </c>
      <c r="D56" s="1" t="s">
        <v>387</v>
      </c>
      <c r="E56" s="1" t="s">
        <v>268</v>
      </c>
      <c r="F56" s="1" t="s">
        <v>269</v>
      </c>
      <c r="G56" s="1" t="s">
        <v>239</v>
      </c>
      <c r="H56" s="1" t="s">
        <v>388</v>
      </c>
      <c r="I56" s="1" t="s">
        <v>165</v>
      </c>
      <c r="J56" s="1" t="n">
        <v>43</v>
      </c>
      <c r="K56" s="1" t="s">
        <v>153</v>
      </c>
      <c r="L56" s="1" t="s">
        <v>122</v>
      </c>
    </row>
    <row r="57" customFormat="false" ht="15" hidden="false" customHeight="true" outlineLevel="0" collapsed="false">
      <c r="A57" s="1" t="s">
        <v>389</v>
      </c>
      <c r="B57" s="1" t="s">
        <v>372</v>
      </c>
      <c r="C57" s="1" t="s">
        <v>149</v>
      </c>
      <c r="D57" s="1" t="s">
        <v>390</v>
      </c>
      <c r="E57" s="1" t="s">
        <v>216</v>
      </c>
      <c r="F57" s="1" t="s">
        <v>117</v>
      </c>
      <c r="G57" s="1" t="s">
        <v>118</v>
      </c>
      <c r="H57" s="1" t="s">
        <v>391</v>
      </c>
      <c r="I57" s="1" t="s">
        <v>120</v>
      </c>
      <c r="J57" s="1" t="n">
        <v>42</v>
      </c>
      <c r="K57" s="1" t="s">
        <v>121</v>
      </c>
      <c r="L57" s="1" t="s">
        <v>198</v>
      </c>
    </row>
    <row r="58" customFormat="false" ht="15" hidden="false" customHeight="true" outlineLevel="0" collapsed="false">
      <c r="A58" s="1" t="s">
        <v>392</v>
      </c>
      <c r="B58" s="1" t="s">
        <v>393</v>
      </c>
      <c r="C58" s="1" t="s">
        <v>312</v>
      </c>
      <c r="D58" s="1" t="s">
        <v>394</v>
      </c>
      <c r="E58" s="1" t="s">
        <v>225</v>
      </c>
      <c r="F58" s="1" t="s">
        <v>191</v>
      </c>
      <c r="G58" s="1" t="s">
        <v>118</v>
      </c>
      <c r="H58" s="1" t="s">
        <v>395</v>
      </c>
      <c r="I58" s="1" t="s">
        <v>120</v>
      </c>
      <c r="J58" s="1" t="n">
        <v>26</v>
      </c>
      <c r="K58" s="1" t="s">
        <v>137</v>
      </c>
      <c r="L58" s="1" t="s">
        <v>198</v>
      </c>
    </row>
    <row r="59" customFormat="false" ht="15" hidden="false" customHeight="true" outlineLevel="0" collapsed="false">
      <c r="A59" s="1" t="s">
        <v>396</v>
      </c>
      <c r="B59" s="1" t="s">
        <v>397</v>
      </c>
      <c r="C59" s="1" t="s">
        <v>398</v>
      </c>
      <c r="D59" s="1" t="s">
        <v>399</v>
      </c>
      <c r="E59" s="1" t="s">
        <v>331</v>
      </c>
      <c r="F59" s="1" t="s">
        <v>332</v>
      </c>
      <c r="G59" s="1" t="s">
        <v>333</v>
      </c>
      <c r="H59" s="1" t="s">
        <v>400</v>
      </c>
      <c r="I59" s="1" t="s">
        <v>176</v>
      </c>
      <c r="J59" s="1" t="n">
        <v>31</v>
      </c>
      <c r="K59" s="1" t="s">
        <v>121</v>
      </c>
      <c r="L59" s="1" t="s">
        <v>198</v>
      </c>
    </row>
    <row r="60" customFormat="false" ht="15" hidden="false" customHeight="true" outlineLevel="0" collapsed="false">
      <c r="A60" s="1" t="s">
        <v>401</v>
      </c>
      <c r="B60" s="1" t="s">
        <v>402</v>
      </c>
      <c r="C60" s="1" t="s">
        <v>235</v>
      </c>
      <c r="D60" s="1" t="s">
        <v>403</v>
      </c>
      <c r="E60" s="1" t="s">
        <v>293</v>
      </c>
      <c r="F60" s="1" t="s">
        <v>152</v>
      </c>
      <c r="G60" s="1" t="s">
        <v>144</v>
      </c>
      <c r="H60" s="1" t="s">
        <v>404</v>
      </c>
      <c r="I60" s="1" t="s">
        <v>129</v>
      </c>
      <c r="J60" s="1" t="n">
        <v>36</v>
      </c>
      <c r="K60" s="1" t="s">
        <v>153</v>
      </c>
      <c r="L60" s="1" t="s">
        <v>198</v>
      </c>
    </row>
    <row r="61" customFormat="false" ht="15" hidden="false" customHeight="true" outlineLevel="0" collapsed="false">
      <c r="A61" s="1" t="s">
        <v>405</v>
      </c>
      <c r="B61" s="1" t="s">
        <v>397</v>
      </c>
      <c r="C61" s="1" t="s">
        <v>312</v>
      </c>
      <c r="D61" s="1" t="s">
        <v>406</v>
      </c>
      <c r="E61" s="1" t="s">
        <v>306</v>
      </c>
      <c r="F61" s="1" t="s">
        <v>117</v>
      </c>
      <c r="G61" s="1" t="s">
        <v>118</v>
      </c>
      <c r="H61" s="1" t="s">
        <v>407</v>
      </c>
      <c r="I61" s="1" t="s">
        <v>146</v>
      </c>
      <c r="J61" s="1" t="n">
        <v>42</v>
      </c>
      <c r="K61" s="1" t="s">
        <v>121</v>
      </c>
      <c r="L61" s="1" t="s">
        <v>130</v>
      </c>
    </row>
    <row r="62" customFormat="false" ht="15" hidden="false" customHeight="true" outlineLevel="0" collapsed="false">
      <c r="A62" s="1" t="s">
        <v>408</v>
      </c>
      <c r="B62" s="1" t="s">
        <v>194</v>
      </c>
      <c r="C62" s="1" t="s">
        <v>291</v>
      </c>
      <c r="D62" s="1" t="s">
        <v>409</v>
      </c>
      <c r="E62" s="1" t="s">
        <v>208</v>
      </c>
      <c r="F62" s="1" t="s">
        <v>117</v>
      </c>
      <c r="G62" s="1" t="s">
        <v>118</v>
      </c>
      <c r="H62" s="1" t="s">
        <v>410</v>
      </c>
      <c r="I62" s="1" t="s">
        <v>146</v>
      </c>
      <c r="J62" s="1" t="n">
        <v>29</v>
      </c>
      <c r="K62" s="1" t="s">
        <v>153</v>
      </c>
      <c r="L62" s="1" t="s">
        <v>130</v>
      </c>
    </row>
    <row r="63" customFormat="false" ht="15" hidden="false" customHeight="true" outlineLevel="0" collapsed="false">
      <c r="A63" s="1" t="s">
        <v>411</v>
      </c>
      <c r="B63" s="1" t="s">
        <v>412</v>
      </c>
      <c r="C63" s="1" t="s">
        <v>413</v>
      </c>
      <c r="D63" s="1" t="s">
        <v>414</v>
      </c>
      <c r="E63" s="1" t="s">
        <v>208</v>
      </c>
      <c r="F63" s="1" t="s">
        <v>117</v>
      </c>
      <c r="G63" s="1" t="s">
        <v>118</v>
      </c>
      <c r="H63" s="1" t="s">
        <v>415</v>
      </c>
      <c r="I63" s="1" t="s">
        <v>136</v>
      </c>
      <c r="J63" s="1" t="n">
        <v>32</v>
      </c>
      <c r="K63" s="1" t="s">
        <v>153</v>
      </c>
      <c r="L63" s="1" t="s">
        <v>130</v>
      </c>
    </row>
    <row r="64" customFormat="false" ht="15" hidden="false" customHeight="true" outlineLevel="0" collapsed="false">
      <c r="A64" s="1" t="s">
        <v>416</v>
      </c>
      <c r="B64" s="1" t="s">
        <v>167</v>
      </c>
      <c r="C64" s="1" t="s">
        <v>183</v>
      </c>
      <c r="D64" s="1" t="s">
        <v>417</v>
      </c>
      <c r="E64" s="1" t="s">
        <v>418</v>
      </c>
      <c r="F64" s="1" t="s">
        <v>418</v>
      </c>
      <c r="G64" s="1" t="s">
        <v>118</v>
      </c>
      <c r="H64" s="1" t="s">
        <v>419</v>
      </c>
      <c r="I64" s="1" t="s">
        <v>120</v>
      </c>
      <c r="J64" s="1" t="n">
        <v>24</v>
      </c>
      <c r="K64" s="1" t="s">
        <v>137</v>
      </c>
      <c r="L64" s="1" t="s">
        <v>130</v>
      </c>
    </row>
    <row r="65" customFormat="false" ht="15" hidden="false" customHeight="true" outlineLevel="0" collapsed="false">
      <c r="A65" s="1" t="s">
        <v>420</v>
      </c>
      <c r="B65" s="1" t="s">
        <v>421</v>
      </c>
      <c r="C65" s="1" t="s">
        <v>125</v>
      </c>
      <c r="D65" s="1" t="s">
        <v>422</v>
      </c>
      <c r="E65" s="1" t="s">
        <v>151</v>
      </c>
      <c r="F65" s="1" t="s">
        <v>152</v>
      </c>
      <c r="G65" s="1" t="s">
        <v>144</v>
      </c>
      <c r="H65" s="1" t="s">
        <v>423</v>
      </c>
      <c r="I65" s="1" t="s">
        <v>129</v>
      </c>
      <c r="J65" s="1" t="n">
        <v>23</v>
      </c>
      <c r="K65" s="1" t="s">
        <v>153</v>
      </c>
      <c r="L65" s="1" t="s">
        <v>130</v>
      </c>
    </row>
    <row r="66" customFormat="false" ht="15" hidden="false" customHeight="true" outlineLevel="0" collapsed="false">
      <c r="A66" s="1" t="s">
        <v>424</v>
      </c>
      <c r="B66" s="1" t="s">
        <v>205</v>
      </c>
      <c r="C66" s="1" t="s">
        <v>345</v>
      </c>
      <c r="D66" s="1" t="s">
        <v>425</v>
      </c>
      <c r="E66" s="1" t="s">
        <v>302</v>
      </c>
      <c r="F66" s="1" t="s">
        <v>117</v>
      </c>
      <c r="G66" s="1" t="s">
        <v>118</v>
      </c>
      <c r="H66" s="1" t="s">
        <v>426</v>
      </c>
      <c r="I66" s="1" t="s">
        <v>120</v>
      </c>
      <c r="J66" s="1" t="n">
        <v>41</v>
      </c>
      <c r="K66" s="1" t="s">
        <v>153</v>
      </c>
      <c r="L66" s="1" t="s">
        <v>130</v>
      </c>
    </row>
    <row r="67" customFormat="false" ht="15" hidden="false" customHeight="true" outlineLevel="0" collapsed="false">
      <c r="A67" s="1" t="s">
        <v>427</v>
      </c>
      <c r="B67" s="1" t="s">
        <v>132</v>
      </c>
      <c r="C67" s="1" t="s">
        <v>114</v>
      </c>
      <c r="D67" s="1" t="s">
        <v>428</v>
      </c>
      <c r="E67" s="1" t="s">
        <v>163</v>
      </c>
      <c r="F67" s="1" t="s">
        <v>152</v>
      </c>
      <c r="G67" s="1" t="s">
        <v>144</v>
      </c>
      <c r="H67" s="1" t="s">
        <v>294</v>
      </c>
      <c r="I67" s="1" t="s">
        <v>120</v>
      </c>
      <c r="J67" s="1" t="n">
        <v>46</v>
      </c>
      <c r="K67" s="1" t="s">
        <v>137</v>
      </c>
      <c r="L67" s="1" t="s">
        <v>130</v>
      </c>
    </row>
    <row r="68" customFormat="false" ht="15" hidden="false" customHeight="true" outlineLevel="0" collapsed="false">
      <c r="A68" s="1" t="s">
        <v>429</v>
      </c>
      <c r="B68" s="1" t="s">
        <v>430</v>
      </c>
      <c r="C68" s="1" t="s">
        <v>125</v>
      </c>
      <c r="D68" s="1" t="s">
        <v>431</v>
      </c>
      <c r="E68" s="1" t="s">
        <v>225</v>
      </c>
      <c r="F68" s="1" t="s">
        <v>191</v>
      </c>
      <c r="G68" s="1" t="s">
        <v>118</v>
      </c>
      <c r="H68" s="1" t="s">
        <v>432</v>
      </c>
      <c r="I68" s="1" t="s">
        <v>120</v>
      </c>
      <c r="J68" s="1" t="n">
        <v>33</v>
      </c>
      <c r="K68" s="1" t="s">
        <v>121</v>
      </c>
      <c r="L68" s="1" t="s">
        <v>254</v>
      </c>
    </row>
    <row r="69" customFormat="false" ht="15" hidden="false" customHeight="true" outlineLevel="0" collapsed="false">
      <c r="A69" s="1" t="s">
        <v>433</v>
      </c>
      <c r="B69" s="1" t="s">
        <v>336</v>
      </c>
      <c r="C69" s="1" t="s">
        <v>300</v>
      </c>
      <c r="D69" s="1" t="s">
        <v>434</v>
      </c>
      <c r="E69" s="1" t="s">
        <v>185</v>
      </c>
      <c r="F69" s="1" t="s">
        <v>143</v>
      </c>
      <c r="G69" s="1" t="s">
        <v>144</v>
      </c>
      <c r="H69" s="1" t="s">
        <v>334</v>
      </c>
      <c r="I69" s="1" t="s">
        <v>136</v>
      </c>
      <c r="J69" s="1" t="n">
        <v>43</v>
      </c>
      <c r="K69" s="1" t="s">
        <v>121</v>
      </c>
      <c r="L69" s="1" t="s">
        <v>122</v>
      </c>
    </row>
    <row r="70" customFormat="false" ht="15" hidden="false" customHeight="true" outlineLevel="0" collapsed="false">
      <c r="A70" s="1" t="s">
        <v>435</v>
      </c>
      <c r="B70" s="1" t="s">
        <v>436</v>
      </c>
      <c r="C70" s="1" t="s">
        <v>437</v>
      </c>
      <c r="D70" s="1" t="s">
        <v>438</v>
      </c>
      <c r="E70" s="1" t="s">
        <v>324</v>
      </c>
      <c r="F70" s="1" t="s">
        <v>117</v>
      </c>
      <c r="G70" s="1" t="s">
        <v>118</v>
      </c>
      <c r="H70" s="1" t="s">
        <v>439</v>
      </c>
      <c r="I70" s="1" t="s">
        <v>120</v>
      </c>
      <c r="J70" s="1" t="n">
        <v>37</v>
      </c>
      <c r="K70" s="1" t="s">
        <v>137</v>
      </c>
      <c r="L70" s="1" t="s">
        <v>130</v>
      </c>
    </row>
    <row r="71" customFormat="false" ht="15" hidden="false" customHeight="true" outlineLevel="0" collapsed="false">
      <c r="A71" s="1" t="s">
        <v>440</v>
      </c>
      <c r="B71" s="1" t="s">
        <v>441</v>
      </c>
      <c r="C71" s="1" t="s">
        <v>266</v>
      </c>
      <c r="D71" s="1" t="s">
        <v>442</v>
      </c>
      <c r="E71" s="1" t="s">
        <v>293</v>
      </c>
      <c r="F71" s="1" t="s">
        <v>152</v>
      </c>
      <c r="G71" s="1" t="s">
        <v>144</v>
      </c>
      <c r="H71" s="1" t="s">
        <v>319</v>
      </c>
      <c r="I71" s="1" t="s">
        <v>136</v>
      </c>
      <c r="J71" s="1" t="n">
        <v>28</v>
      </c>
      <c r="K71" s="1" t="s">
        <v>121</v>
      </c>
      <c r="L71" s="1" t="s">
        <v>122</v>
      </c>
    </row>
    <row r="72" customFormat="false" ht="15" hidden="false" customHeight="true" outlineLevel="0" collapsed="false">
      <c r="A72" s="1" t="s">
        <v>443</v>
      </c>
      <c r="B72" s="1" t="s">
        <v>436</v>
      </c>
      <c r="C72" s="1" t="s">
        <v>444</v>
      </c>
      <c r="D72" s="1" t="s">
        <v>445</v>
      </c>
      <c r="E72" s="1" t="s">
        <v>287</v>
      </c>
      <c r="F72" s="1" t="s">
        <v>238</v>
      </c>
      <c r="G72" s="1" t="s">
        <v>239</v>
      </c>
      <c r="H72" s="1" t="s">
        <v>446</v>
      </c>
      <c r="I72" s="1" t="s">
        <v>120</v>
      </c>
      <c r="J72" s="1" t="n">
        <v>37</v>
      </c>
      <c r="K72" s="1" t="s">
        <v>121</v>
      </c>
      <c r="L72" s="1" t="s">
        <v>130</v>
      </c>
    </row>
    <row r="73" customFormat="false" ht="15" hidden="false" customHeight="true" outlineLevel="0" collapsed="false">
      <c r="A73" s="1" t="s">
        <v>447</v>
      </c>
      <c r="B73" s="1" t="s">
        <v>276</v>
      </c>
      <c r="C73" s="1" t="s">
        <v>133</v>
      </c>
      <c r="D73" s="1" t="s">
        <v>448</v>
      </c>
      <c r="E73" s="1" t="s">
        <v>190</v>
      </c>
      <c r="F73" s="1" t="s">
        <v>191</v>
      </c>
      <c r="G73" s="1" t="s">
        <v>118</v>
      </c>
      <c r="H73" s="1" t="s">
        <v>449</v>
      </c>
      <c r="I73" s="1" t="s">
        <v>165</v>
      </c>
      <c r="J73" s="1" t="n">
        <v>47</v>
      </c>
      <c r="K73" s="1" t="s">
        <v>153</v>
      </c>
      <c r="L73" s="1" t="s">
        <v>122</v>
      </c>
    </row>
    <row r="74" customFormat="false" ht="15" hidden="false" customHeight="true" outlineLevel="0" collapsed="false">
      <c r="A74" s="1" t="s">
        <v>450</v>
      </c>
      <c r="B74" s="1" t="s">
        <v>132</v>
      </c>
      <c r="C74" s="1" t="s">
        <v>291</v>
      </c>
      <c r="D74" s="1" t="s">
        <v>451</v>
      </c>
      <c r="E74" s="1" t="s">
        <v>331</v>
      </c>
      <c r="F74" s="1" t="s">
        <v>332</v>
      </c>
      <c r="G74" s="1" t="s">
        <v>333</v>
      </c>
      <c r="H74" s="1" t="s">
        <v>452</v>
      </c>
      <c r="I74" s="1" t="s">
        <v>136</v>
      </c>
      <c r="J74" s="1" t="n">
        <v>33</v>
      </c>
      <c r="K74" s="1" t="s">
        <v>153</v>
      </c>
      <c r="L74" s="1" t="s">
        <v>122</v>
      </c>
    </row>
    <row r="75" customFormat="false" ht="15" hidden="false" customHeight="true" outlineLevel="0" collapsed="false">
      <c r="A75" s="1" t="s">
        <v>453</v>
      </c>
      <c r="B75" s="1" t="s">
        <v>113</v>
      </c>
      <c r="C75" s="1" t="s">
        <v>398</v>
      </c>
      <c r="D75" s="1" t="s">
        <v>454</v>
      </c>
      <c r="E75" s="1" t="s">
        <v>151</v>
      </c>
      <c r="F75" s="1" t="s">
        <v>152</v>
      </c>
      <c r="G75" s="1" t="s">
        <v>144</v>
      </c>
      <c r="H75" s="1" t="s">
        <v>455</v>
      </c>
      <c r="I75" s="1" t="s">
        <v>146</v>
      </c>
      <c r="J75" s="1" t="n">
        <v>48</v>
      </c>
      <c r="K75" s="1" t="s">
        <v>121</v>
      </c>
      <c r="L75" s="1" t="s">
        <v>122</v>
      </c>
    </row>
    <row r="76" customFormat="false" ht="15" hidden="false" customHeight="true" outlineLevel="0" collapsed="false">
      <c r="A76" s="1" t="s">
        <v>456</v>
      </c>
      <c r="B76" s="1" t="s">
        <v>139</v>
      </c>
      <c r="C76" s="1" t="s">
        <v>266</v>
      </c>
      <c r="D76" s="1" t="s">
        <v>457</v>
      </c>
      <c r="E76" s="1" t="s">
        <v>216</v>
      </c>
      <c r="F76" s="1" t="s">
        <v>117</v>
      </c>
      <c r="G76" s="1" t="s">
        <v>118</v>
      </c>
      <c r="H76" s="1" t="s">
        <v>404</v>
      </c>
      <c r="I76" s="1" t="s">
        <v>129</v>
      </c>
      <c r="J76" s="1" t="n">
        <v>18</v>
      </c>
      <c r="K76" s="1" t="s">
        <v>153</v>
      </c>
      <c r="L76" s="1" t="s">
        <v>122</v>
      </c>
    </row>
    <row r="77" customFormat="false" ht="15" hidden="false" customHeight="true" outlineLevel="0" collapsed="false">
      <c r="A77" s="1" t="s">
        <v>458</v>
      </c>
      <c r="B77" s="1" t="s">
        <v>172</v>
      </c>
      <c r="C77" s="1" t="s">
        <v>183</v>
      </c>
      <c r="D77" s="1" t="s">
        <v>459</v>
      </c>
      <c r="E77" s="1" t="s">
        <v>231</v>
      </c>
      <c r="F77" s="1" t="s">
        <v>152</v>
      </c>
      <c r="G77" s="1" t="s">
        <v>144</v>
      </c>
      <c r="H77" s="1" t="s">
        <v>460</v>
      </c>
      <c r="I77" s="1" t="s">
        <v>176</v>
      </c>
      <c r="J77" s="1" t="n">
        <v>41</v>
      </c>
      <c r="K77" s="1" t="s">
        <v>137</v>
      </c>
      <c r="L77" s="1" t="s">
        <v>130</v>
      </c>
    </row>
    <row r="78" customFormat="false" ht="15" hidden="false" customHeight="true" outlineLevel="0" collapsed="false">
      <c r="A78" s="1" t="s">
        <v>461</v>
      </c>
      <c r="B78" s="1" t="s">
        <v>265</v>
      </c>
      <c r="C78" s="1" t="s">
        <v>219</v>
      </c>
      <c r="D78" s="1" t="s">
        <v>462</v>
      </c>
      <c r="E78" s="1" t="s">
        <v>463</v>
      </c>
      <c r="F78" s="1" t="s">
        <v>238</v>
      </c>
      <c r="G78" s="1" t="s">
        <v>239</v>
      </c>
      <c r="H78" s="1" t="s">
        <v>464</v>
      </c>
      <c r="I78" s="1" t="s">
        <v>120</v>
      </c>
      <c r="J78" s="1" t="n">
        <v>34</v>
      </c>
      <c r="K78" s="1" t="s">
        <v>137</v>
      </c>
      <c r="L78" s="1" t="s">
        <v>122</v>
      </c>
    </row>
    <row r="79" customFormat="false" ht="15" hidden="false" customHeight="true" outlineLevel="0" collapsed="false">
      <c r="A79" s="1" t="s">
        <v>465</v>
      </c>
      <c r="B79" s="1" t="s">
        <v>316</v>
      </c>
      <c r="C79" s="1" t="s">
        <v>156</v>
      </c>
      <c r="D79" s="1" t="s">
        <v>466</v>
      </c>
      <c r="E79" s="1" t="s">
        <v>418</v>
      </c>
      <c r="F79" s="1" t="s">
        <v>418</v>
      </c>
      <c r="G79" s="1" t="s">
        <v>118</v>
      </c>
      <c r="H79" s="1" t="s">
        <v>467</v>
      </c>
      <c r="I79" s="1" t="s">
        <v>129</v>
      </c>
      <c r="J79" s="1" t="n">
        <v>31</v>
      </c>
      <c r="K79" s="1" t="s">
        <v>137</v>
      </c>
      <c r="L79" s="1" t="s">
        <v>122</v>
      </c>
    </row>
    <row r="80" customFormat="false" ht="15" hidden="false" customHeight="true" outlineLevel="0" collapsed="false">
      <c r="A80" s="1" t="s">
        <v>468</v>
      </c>
      <c r="B80" s="1" t="s">
        <v>469</v>
      </c>
      <c r="C80" s="1" t="s">
        <v>277</v>
      </c>
      <c r="D80" s="1" t="s">
        <v>470</v>
      </c>
      <c r="E80" s="1" t="s">
        <v>208</v>
      </c>
      <c r="F80" s="1" t="s">
        <v>117</v>
      </c>
      <c r="G80" s="1" t="s">
        <v>118</v>
      </c>
      <c r="H80" s="1" t="s">
        <v>471</v>
      </c>
      <c r="I80" s="1" t="s">
        <v>165</v>
      </c>
      <c r="J80" s="1" t="n">
        <v>34</v>
      </c>
      <c r="K80" s="1" t="s">
        <v>153</v>
      </c>
      <c r="L80" s="1" t="s">
        <v>122</v>
      </c>
    </row>
    <row r="81" customFormat="false" ht="15" hidden="false" customHeight="true" outlineLevel="0" collapsed="false">
      <c r="A81" s="1" t="s">
        <v>472</v>
      </c>
      <c r="B81" s="1" t="s">
        <v>326</v>
      </c>
      <c r="C81" s="1" t="s">
        <v>133</v>
      </c>
      <c r="D81" s="1" t="s">
        <v>473</v>
      </c>
      <c r="E81" s="1" t="s">
        <v>151</v>
      </c>
      <c r="F81" s="1" t="s">
        <v>152</v>
      </c>
      <c r="G81" s="1" t="s">
        <v>144</v>
      </c>
      <c r="H81" s="1" t="s">
        <v>474</v>
      </c>
      <c r="I81" s="1" t="s">
        <v>136</v>
      </c>
      <c r="J81" s="1" t="n">
        <v>18</v>
      </c>
      <c r="K81" s="1" t="s">
        <v>137</v>
      </c>
      <c r="L81" s="1" t="s">
        <v>198</v>
      </c>
    </row>
    <row r="82" customFormat="false" ht="15" hidden="false" customHeight="true" outlineLevel="0" collapsed="false">
      <c r="A82" s="1" t="s">
        <v>475</v>
      </c>
      <c r="B82" s="1" t="s">
        <v>228</v>
      </c>
      <c r="C82" s="1" t="s">
        <v>277</v>
      </c>
      <c r="D82" s="1" t="s">
        <v>476</v>
      </c>
      <c r="E82" s="1" t="s">
        <v>231</v>
      </c>
      <c r="F82" s="1" t="s">
        <v>152</v>
      </c>
      <c r="G82" s="1" t="s">
        <v>144</v>
      </c>
      <c r="H82" s="1" t="s">
        <v>477</v>
      </c>
      <c r="I82" s="1" t="s">
        <v>146</v>
      </c>
      <c r="J82" s="1" t="n">
        <v>32</v>
      </c>
      <c r="K82" s="1" t="s">
        <v>153</v>
      </c>
      <c r="L82" s="1" t="s">
        <v>130</v>
      </c>
    </row>
    <row r="83" customFormat="false" ht="15" hidden="false" customHeight="true" outlineLevel="0" collapsed="false">
      <c r="A83" s="1" t="s">
        <v>478</v>
      </c>
      <c r="B83" s="1" t="s">
        <v>479</v>
      </c>
      <c r="C83" s="1" t="s">
        <v>312</v>
      </c>
      <c r="D83" s="1" t="s">
        <v>480</v>
      </c>
      <c r="E83" s="1" t="s">
        <v>190</v>
      </c>
      <c r="F83" s="1" t="s">
        <v>191</v>
      </c>
      <c r="G83" s="1" t="s">
        <v>118</v>
      </c>
      <c r="H83" s="1" t="s">
        <v>481</v>
      </c>
      <c r="I83" s="1" t="s">
        <v>146</v>
      </c>
      <c r="J83" s="1" t="n">
        <v>37</v>
      </c>
      <c r="K83" s="1" t="s">
        <v>137</v>
      </c>
      <c r="L83" s="1" t="s">
        <v>130</v>
      </c>
    </row>
    <row r="84" customFormat="false" ht="15" hidden="false" customHeight="true" outlineLevel="0" collapsed="false">
      <c r="A84" s="1" t="s">
        <v>482</v>
      </c>
      <c r="B84" s="1" t="s">
        <v>290</v>
      </c>
      <c r="C84" s="1" t="s">
        <v>188</v>
      </c>
      <c r="D84" s="1" t="s">
        <v>483</v>
      </c>
      <c r="E84" s="1" t="s">
        <v>231</v>
      </c>
      <c r="F84" s="1" t="s">
        <v>152</v>
      </c>
      <c r="G84" s="1" t="s">
        <v>144</v>
      </c>
      <c r="H84" s="1" t="s">
        <v>484</v>
      </c>
      <c r="I84" s="1" t="s">
        <v>136</v>
      </c>
      <c r="J84" s="1" t="n">
        <v>47</v>
      </c>
      <c r="K84" s="1" t="s">
        <v>121</v>
      </c>
      <c r="L84" s="1" t="s">
        <v>130</v>
      </c>
    </row>
    <row r="85" customFormat="false" ht="15" hidden="false" customHeight="true" outlineLevel="0" collapsed="false">
      <c r="A85" s="1" t="s">
        <v>485</v>
      </c>
      <c r="B85" s="1" t="s">
        <v>200</v>
      </c>
      <c r="C85" s="1" t="s">
        <v>125</v>
      </c>
      <c r="D85" s="1" t="s">
        <v>486</v>
      </c>
      <c r="E85" s="1" t="s">
        <v>127</v>
      </c>
      <c r="F85" s="1" t="s">
        <v>117</v>
      </c>
      <c r="G85" s="1" t="s">
        <v>118</v>
      </c>
      <c r="H85" s="1" t="s">
        <v>213</v>
      </c>
      <c r="I85" s="1" t="s">
        <v>129</v>
      </c>
      <c r="J85" s="1" t="n">
        <v>29</v>
      </c>
      <c r="K85" s="1" t="s">
        <v>153</v>
      </c>
      <c r="L85" s="1" t="s">
        <v>122</v>
      </c>
    </row>
    <row r="86" customFormat="false" ht="15" hidden="false" customHeight="true" outlineLevel="0" collapsed="false">
      <c r="A86" s="1" t="s">
        <v>487</v>
      </c>
      <c r="B86" s="1" t="s">
        <v>488</v>
      </c>
      <c r="C86" s="1" t="s">
        <v>201</v>
      </c>
      <c r="D86" s="1" t="s">
        <v>489</v>
      </c>
      <c r="E86" s="1" t="s">
        <v>127</v>
      </c>
      <c r="F86" s="1" t="s">
        <v>117</v>
      </c>
      <c r="G86" s="1" t="s">
        <v>118</v>
      </c>
      <c r="H86" s="1" t="s">
        <v>490</v>
      </c>
      <c r="I86" s="1" t="s">
        <v>120</v>
      </c>
      <c r="J86" s="1" t="n">
        <v>26</v>
      </c>
      <c r="K86" s="1" t="s">
        <v>137</v>
      </c>
      <c r="L86" s="1" t="s">
        <v>130</v>
      </c>
    </row>
    <row r="87" customFormat="false" ht="15" hidden="false" customHeight="true" outlineLevel="0" collapsed="false">
      <c r="A87" s="1" t="s">
        <v>491</v>
      </c>
      <c r="B87" s="1" t="s">
        <v>469</v>
      </c>
      <c r="C87" s="1" t="s">
        <v>201</v>
      </c>
      <c r="D87" s="1" t="s">
        <v>492</v>
      </c>
      <c r="E87" s="1" t="s">
        <v>293</v>
      </c>
      <c r="F87" s="1" t="s">
        <v>152</v>
      </c>
      <c r="G87" s="1" t="s">
        <v>144</v>
      </c>
      <c r="H87" s="1" t="s">
        <v>493</v>
      </c>
      <c r="I87" s="1" t="s">
        <v>176</v>
      </c>
      <c r="J87" s="1" t="n">
        <v>29</v>
      </c>
      <c r="K87" s="1" t="s">
        <v>137</v>
      </c>
      <c r="L87" s="1" t="s">
        <v>254</v>
      </c>
    </row>
    <row r="88" customFormat="false" ht="15" hidden="false" customHeight="true" outlineLevel="0" collapsed="false">
      <c r="A88" s="1" t="s">
        <v>494</v>
      </c>
      <c r="B88" s="1" t="s">
        <v>495</v>
      </c>
      <c r="C88" s="1" t="s">
        <v>357</v>
      </c>
      <c r="D88" s="1" t="s">
        <v>496</v>
      </c>
      <c r="E88" s="1" t="s">
        <v>163</v>
      </c>
      <c r="F88" s="1" t="s">
        <v>152</v>
      </c>
      <c r="G88" s="1" t="s">
        <v>144</v>
      </c>
      <c r="H88" s="1" t="s">
        <v>497</v>
      </c>
      <c r="I88" s="1" t="s">
        <v>129</v>
      </c>
      <c r="J88" s="1" t="n">
        <v>42</v>
      </c>
      <c r="K88" s="1" t="s">
        <v>153</v>
      </c>
      <c r="L88" s="1" t="s">
        <v>130</v>
      </c>
    </row>
    <row r="89" customFormat="false" ht="15" hidden="false" customHeight="true" outlineLevel="0" collapsed="false">
      <c r="A89" s="1" t="s">
        <v>498</v>
      </c>
      <c r="B89" s="1" t="s">
        <v>155</v>
      </c>
      <c r="C89" s="1" t="s">
        <v>296</v>
      </c>
      <c r="D89" s="1" t="s">
        <v>499</v>
      </c>
      <c r="E89" s="1" t="s">
        <v>287</v>
      </c>
      <c r="F89" s="1" t="s">
        <v>238</v>
      </c>
      <c r="G89" s="1" t="s">
        <v>239</v>
      </c>
      <c r="H89" s="1" t="s">
        <v>279</v>
      </c>
      <c r="I89" s="1" t="s">
        <v>165</v>
      </c>
      <c r="J89" s="1" t="n">
        <v>36</v>
      </c>
      <c r="K89" s="1" t="s">
        <v>153</v>
      </c>
      <c r="L89" s="1" t="s">
        <v>130</v>
      </c>
    </row>
    <row r="90" customFormat="false" ht="15" hidden="false" customHeight="true" outlineLevel="0" collapsed="false">
      <c r="A90" s="1" t="s">
        <v>500</v>
      </c>
      <c r="B90" s="1" t="s">
        <v>495</v>
      </c>
      <c r="C90" s="1" t="s">
        <v>219</v>
      </c>
      <c r="D90" s="1" t="s">
        <v>501</v>
      </c>
      <c r="E90" s="1" t="s">
        <v>151</v>
      </c>
      <c r="F90" s="1" t="s">
        <v>152</v>
      </c>
      <c r="G90" s="1" t="s">
        <v>144</v>
      </c>
      <c r="H90" s="1" t="s">
        <v>502</v>
      </c>
      <c r="I90" s="1" t="s">
        <v>146</v>
      </c>
      <c r="J90" s="1" t="n">
        <v>29</v>
      </c>
      <c r="K90" s="1" t="s">
        <v>153</v>
      </c>
      <c r="L90" s="1" t="s">
        <v>198</v>
      </c>
    </row>
    <row r="91" customFormat="false" ht="15" hidden="false" customHeight="true" outlineLevel="0" collapsed="false">
      <c r="A91" s="1" t="s">
        <v>503</v>
      </c>
      <c r="B91" s="1" t="s">
        <v>356</v>
      </c>
      <c r="C91" s="1" t="s">
        <v>125</v>
      </c>
      <c r="D91" s="1" t="s">
        <v>504</v>
      </c>
      <c r="E91" s="1" t="s">
        <v>116</v>
      </c>
      <c r="F91" s="1" t="s">
        <v>117</v>
      </c>
      <c r="G91" s="1" t="s">
        <v>118</v>
      </c>
      <c r="H91" s="1" t="s">
        <v>505</v>
      </c>
      <c r="I91" s="1" t="s">
        <v>165</v>
      </c>
      <c r="J91" s="1" t="n">
        <v>38</v>
      </c>
      <c r="K91" s="1" t="s">
        <v>137</v>
      </c>
      <c r="L91" s="1" t="s">
        <v>130</v>
      </c>
    </row>
    <row r="92" customFormat="false" ht="15" hidden="false" customHeight="true" outlineLevel="0" collapsed="false">
      <c r="A92" s="1" t="s">
        <v>506</v>
      </c>
      <c r="B92" s="1" t="s">
        <v>352</v>
      </c>
      <c r="C92" s="1" t="s">
        <v>149</v>
      </c>
      <c r="D92" s="1" t="s">
        <v>507</v>
      </c>
      <c r="E92" s="1" t="s">
        <v>216</v>
      </c>
      <c r="F92" s="1" t="s">
        <v>117</v>
      </c>
      <c r="G92" s="1" t="s">
        <v>118</v>
      </c>
      <c r="H92" s="1" t="s">
        <v>508</v>
      </c>
      <c r="I92" s="1" t="s">
        <v>129</v>
      </c>
      <c r="J92" s="1" t="n">
        <v>34</v>
      </c>
      <c r="K92" s="1" t="s">
        <v>153</v>
      </c>
      <c r="L92" s="1" t="s">
        <v>130</v>
      </c>
    </row>
    <row r="93" customFormat="false" ht="15" hidden="false" customHeight="true" outlineLevel="0" collapsed="false">
      <c r="A93" s="1" t="s">
        <v>509</v>
      </c>
      <c r="B93" s="1" t="s">
        <v>393</v>
      </c>
      <c r="C93" s="1" t="s">
        <v>322</v>
      </c>
      <c r="D93" s="1" t="s">
        <v>510</v>
      </c>
      <c r="E93" s="1" t="s">
        <v>151</v>
      </c>
      <c r="F93" s="1" t="s">
        <v>152</v>
      </c>
      <c r="G93" s="1" t="s">
        <v>144</v>
      </c>
      <c r="H93" s="1" t="s">
        <v>511</v>
      </c>
      <c r="I93" s="1" t="s">
        <v>146</v>
      </c>
      <c r="J93" s="1" t="n">
        <v>42</v>
      </c>
      <c r="K93" s="1" t="s">
        <v>153</v>
      </c>
      <c r="L93" s="1" t="s">
        <v>130</v>
      </c>
    </row>
    <row r="94" customFormat="false" ht="15" hidden="false" customHeight="true" outlineLevel="0" collapsed="false">
      <c r="A94" s="1" t="s">
        <v>512</v>
      </c>
      <c r="B94" s="1" t="s">
        <v>421</v>
      </c>
      <c r="C94" s="1" t="s">
        <v>296</v>
      </c>
      <c r="D94" s="1" t="s">
        <v>513</v>
      </c>
      <c r="E94" s="1" t="s">
        <v>306</v>
      </c>
      <c r="F94" s="1" t="s">
        <v>117</v>
      </c>
      <c r="G94" s="1" t="s">
        <v>118</v>
      </c>
      <c r="H94" s="1" t="s">
        <v>347</v>
      </c>
      <c r="I94" s="1" t="s">
        <v>165</v>
      </c>
      <c r="J94" s="1" t="n">
        <v>27</v>
      </c>
      <c r="K94" s="1" t="s">
        <v>137</v>
      </c>
      <c r="L94" s="1" t="s">
        <v>122</v>
      </c>
    </row>
    <row r="95" customFormat="false" ht="15" hidden="false" customHeight="true" outlineLevel="0" collapsed="false">
      <c r="A95" s="1" t="s">
        <v>514</v>
      </c>
      <c r="B95" s="1" t="s">
        <v>515</v>
      </c>
      <c r="C95" s="1" t="s">
        <v>413</v>
      </c>
      <c r="D95" s="1" t="s">
        <v>516</v>
      </c>
      <c r="E95" s="1" t="s">
        <v>190</v>
      </c>
      <c r="F95" s="1" t="s">
        <v>191</v>
      </c>
      <c r="G95" s="1" t="s">
        <v>118</v>
      </c>
      <c r="H95" s="1" t="s">
        <v>517</v>
      </c>
      <c r="I95" s="1" t="s">
        <v>146</v>
      </c>
      <c r="J95" s="1" t="n">
        <v>31</v>
      </c>
      <c r="K95" s="1" t="s">
        <v>137</v>
      </c>
      <c r="L95" s="1" t="s">
        <v>130</v>
      </c>
    </row>
    <row r="96" customFormat="false" ht="15" hidden="false" customHeight="true" outlineLevel="0" collapsed="false">
      <c r="A96" s="1" t="s">
        <v>518</v>
      </c>
      <c r="B96" s="1" t="s">
        <v>495</v>
      </c>
      <c r="C96" s="1" t="s">
        <v>312</v>
      </c>
      <c r="D96" s="1" t="s">
        <v>519</v>
      </c>
      <c r="E96" s="1" t="s">
        <v>243</v>
      </c>
      <c r="F96" s="1" t="s">
        <v>117</v>
      </c>
      <c r="G96" s="1" t="s">
        <v>118</v>
      </c>
      <c r="H96" s="1" t="s">
        <v>520</v>
      </c>
      <c r="I96" s="1" t="s">
        <v>136</v>
      </c>
      <c r="J96" s="1" t="n">
        <v>30</v>
      </c>
      <c r="K96" s="1" t="s">
        <v>121</v>
      </c>
      <c r="L96" s="1" t="s">
        <v>130</v>
      </c>
    </row>
    <row r="97" customFormat="false" ht="15" hidden="false" customHeight="true" outlineLevel="0" collapsed="false">
      <c r="A97" s="1" t="s">
        <v>521</v>
      </c>
      <c r="B97" s="1" t="s">
        <v>368</v>
      </c>
      <c r="C97" s="1" t="s">
        <v>114</v>
      </c>
      <c r="D97" s="1" t="s">
        <v>522</v>
      </c>
      <c r="E97" s="1" t="s">
        <v>142</v>
      </c>
      <c r="F97" s="1" t="s">
        <v>143</v>
      </c>
      <c r="G97" s="1" t="s">
        <v>144</v>
      </c>
      <c r="H97" s="1" t="s">
        <v>523</v>
      </c>
      <c r="I97" s="1" t="s">
        <v>165</v>
      </c>
      <c r="J97" s="1" t="n">
        <v>20</v>
      </c>
      <c r="K97" s="1" t="s">
        <v>153</v>
      </c>
      <c r="L97" s="1" t="s">
        <v>122</v>
      </c>
    </row>
    <row r="98" customFormat="false" ht="15" hidden="false" customHeight="true" outlineLevel="0" collapsed="false">
      <c r="A98" s="1" t="s">
        <v>524</v>
      </c>
      <c r="B98" s="1" t="s">
        <v>148</v>
      </c>
      <c r="C98" s="1" t="s">
        <v>133</v>
      </c>
      <c r="D98" s="1" t="s">
        <v>525</v>
      </c>
      <c r="E98" s="1" t="s">
        <v>185</v>
      </c>
      <c r="F98" s="1" t="s">
        <v>143</v>
      </c>
      <c r="G98" s="1" t="s">
        <v>144</v>
      </c>
      <c r="H98" s="1" t="s">
        <v>526</v>
      </c>
      <c r="I98" s="1" t="s">
        <v>146</v>
      </c>
      <c r="J98" s="1" t="n">
        <v>36</v>
      </c>
      <c r="K98" s="1" t="s">
        <v>121</v>
      </c>
      <c r="L98" s="1" t="s">
        <v>254</v>
      </c>
    </row>
    <row r="99" customFormat="false" ht="15" hidden="false" customHeight="true" outlineLevel="0" collapsed="false">
      <c r="A99" s="1" t="s">
        <v>527</v>
      </c>
      <c r="B99" s="1" t="s">
        <v>528</v>
      </c>
      <c r="C99" s="1" t="s">
        <v>529</v>
      </c>
      <c r="D99" s="1" t="s">
        <v>530</v>
      </c>
      <c r="E99" s="1" t="s">
        <v>116</v>
      </c>
      <c r="F99" s="1" t="s">
        <v>117</v>
      </c>
      <c r="G99" s="1" t="s">
        <v>118</v>
      </c>
      <c r="H99" s="1" t="s">
        <v>270</v>
      </c>
      <c r="I99" s="1" t="s">
        <v>165</v>
      </c>
      <c r="J99" s="1" t="n">
        <v>36</v>
      </c>
      <c r="K99" s="1" t="s">
        <v>153</v>
      </c>
      <c r="L99" s="1" t="s">
        <v>130</v>
      </c>
    </row>
    <row r="100" customFormat="false" ht="15" hidden="false" customHeight="true" outlineLevel="0" collapsed="false">
      <c r="A100" s="1" t="s">
        <v>531</v>
      </c>
      <c r="B100" s="1" t="s">
        <v>488</v>
      </c>
      <c r="C100" s="1" t="s">
        <v>266</v>
      </c>
      <c r="D100" s="1" t="s">
        <v>532</v>
      </c>
      <c r="E100" s="1" t="s">
        <v>127</v>
      </c>
      <c r="F100" s="1" t="s">
        <v>117</v>
      </c>
      <c r="G100" s="1" t="s">
        <v>118</v>
      </c>
      <c r="H100" s="1" t="s">
        <v>533</v>
      </c>
      <c r="I100" s="1" t="s">
        <v>129</v>
      </c>
      <c r="J100" s="1" t="n">
        <v>34</v>
      </c>
      <c r="K100" s="1" t="s">
        <v>153</v>
      </c>
      <c r="L100" s="1" t="s">
        <v>198</v>
      </c>
    </row>
    <row r="101" customFormat="false" ht="15" hidden="false" customHeight="true" outlineLevel="0" collapsed="false">
      <c r="A101" s="1" t="s">
        <v>534</v>
      </c>
      <c r="B101" s="1" t="s">
        <v>344</v>
      </c>
      <c r="C101" s="1" t="s">
        <v>114</v>
      </c>
      <c r="D101" s="1" t="s">
        <v>535</v>
      </c>
      <c r="E101" s="1" t="s">
        <v>142</v>
      </c>
      <c r="F101" s="1" t="s">
        <v>143</v>
      </c>
      <c r="G101" s="1" t="s">
        <v>144</v>
      </c>
      <c r="H101" s="1" t="s">
        <v>536</v>
      </c>
      <c r="I101" s="1" t="s">
        <v>120</v>
      </c>
      <c r="J101" s="1" t="n">
        <v>31</v>
      </c>
      <c r="K101" s="1" t="s">
        <v>153</v>
      </c>
      <c r="L101" s="1" t="s">
        <v>122</v>
      </c>
    </row>
    <row r="102" customFormat="false" ht="15" hidden="false" customHeight="true" outlineLevel="0" collapsed="false">
      <c r="A102" s="1" t="s">
        <v>537</v>
      </c>
      <c r="B102" s="1" t="s">
        <v>340</v>
      </c>
      <c r="C102" s="1" t="s">
        <v>437</v>
      </c>
      <c r="D102" s="1" t="s">
        <v>538</v>
      </c>
      <c r="E102" s="1" t="s">
        <v>190</v>
      </c>
      <c r="F102" s="1" t="s">
        <v>191</v>
      </c>
      <c r="G102" s="1" t="s">
        <v>118</v>
      </c>
      <c r="H102" s="1" t="s">
        <v>539</v>
      </c>
      <c r="I102" s="1" t="s">
        <v>129</v>
      </c>
      <c r="J102" s="1" t="n">
        <v>21</v>
      </c>
      <c r="K102" s="1" t="s">
        <v>153</v>
      </c>
      <c r="L102" s="1" t="s">
        <v>198</v>
      </c>
    </row>
    <row r="103" customFormat="false" ht="15" hidden="false" customHeight="true" outlineLevel="0" collapsed="false">
      <c r="A103" s="1" t="s">
        <v>540</v>
      </c>
      <c r="B103" s="1" t="s">
        <v>528</v>
      </c>
      <c r="C103" s="1" t="s">
        <v>149</v>
      </c>
      <c r="D103" s="1" t="s">
        <v>541</v>
      </c>
      <c r="E103" s="1" t="s">
        <v>158</v>
      </c>
      <c r="F103" s="1" t="s">
        <v>152</v>
      </c>
      <c r="G103" s="1" t="s">
        <v>144</v>
      </c>
      <c r="H103" s="1" t="s">
        <v>542</v>
      </c>
      <c r="I103" s="1" t="s">
        <v>136</v>
      </c>
      <c r="J103" s="1" t="n">
        <v>30</v>
      </c>
      <c r="K103" s="1" t="s">
        <v>153</v>
      </c>
      <c r="L103" s="1" t="s">
        <v>130</v>
      </c>
    </row>
    <row r="104" customFormat="false" ht="15" hidden="false" customHeight="true" outlineLevel="0" collapsed="false">
      <c r="A104" s="1" t="s">
        <v>543</v>
      </c>
      <c r="B104" s="1" t="s">
        <v>430</v>
      </c>
      <c r="C104" s="1" t="s">
        <v>188</v>
      </c>
      <c r="D104" s="1" t="s">
        <v>544</v>
      </c>
      <c r="E104" s="1" t="s">
        <v>185</v>
      </c>
      <c r="F104" s="1" t="s">
        <v>143</v>
      </c>
      <c r="G104" s="1" t="s">
        <v>144</v>
      </c>
      <c r="H104" s="1" t="s">
        <v>545</v>
      </c>
      <c r="I104" s="1" t="s">
        <v>165</v>
      </c>
      <c r="J104" s="1" t="n">
        <v>30</v>
      </c>
      <c r="K104" s="1" t="s">
        <v>137</v>
      </c>
      <c r="L104" s="1" t="s">
        <v>122</v>
      </c>
    </row>
    <row r="105" customFormat="false" ht="15" hidden="false" customHeight="true" outlineLevel="0" collapsed="false">
      <c r="A105" s="1" t="s">
        <v>546</v>
      </c>
      <c r="B105" s="1" t="s">
        <v>200</v>
      </c>
      <c r="C105" s="1" t="s">
        <v>312</v>
      </c>
      <c r="D105" s="1" t="s">
        <v>547</v>
      </c>
      <c r="E105" s="1" t="s">
        <v>127</v>
      </c>
      <c r="F105" s="1" t="s">
        <v>117</v>
      </c>
      <c r="G105" s="1" t="s">
        <v>118</v>
      </c>
      <c r="H105" s="1" t="s">
        <v>419</v>
      </c>
      <c r="I105" s="1" t="s">
        <v>176</v>
      </c>
      <c r="J105" s="1" t="n">
        <v>26</v>
      </c>
      <c r="K105" s="1" t="s">
        <v>121</v>
      </c>
      <c r="L105" s="1" t="s">
        <v>122</v>
      </c>
    </row>
    <row r="106" customFormat="false" ht="15" hidden="false" customHeight="true" outlineLevel="0" collapsed="false">
      <c r="A106" s="1" t="s">
        <v>548</v>
      </c>
      <c r="B106" s="1" t="s">
        <v>549</v>
      </c>
      <c r="C106" s="1" t="s">
        <v>398</v>
      </c>
      <c r="D106" s="1" t="s">
        <v>550</v>
      </c>
      <c r="E106" s="1" t="s">
        <v>225</v>
      </c>
      <c r="F106" s="1" t="s">
        <v>191</v>
      </c>
      <c r="G106" s="1" t="s">
        <v>118</v>
      </c>
      <c r="H106" s="1" t="s">
        <v>319</v>
      </c>
      <c r="I106" s="1" t="s">
        <v>120</v>
      </c>
      <c r="J106" s="1" t="n">
        <v>32</v>
      </c>
      <c r="K106" s="1" t="s">
        <v>153</v>
      </c>
      <c r="L106" s="1" t="s">
        <v>198</v>
      </c>
    </row>
    <row r="107" customFormat="false" ht="15" hidden="false" customHeight="true" outlineLevel="0" collapsed="false">
      <c r="A107" s="1" t="s">
        <v>551</v>
      </c>
      <c r="B107" s="1" t="s">
        <v>552</v>
      </c>
      <c r="C107" s="1" t="s">
        <v>257</v>
      </c>
      <c r="D107" s="1" t="s">
        <v>553</v>
      </c>
      <c r="E107" s="1" t="s">
        <v>243</v>
      </c>
      <c r="F107" s="1" t="s">
        <v>117</v>
      </c>
      <c r="G107" s="1" t="s">
        <v>118</v>
      </c>
      <c r="H107" s="1" t="s">
        <v>554</v>
      </c>
      <c r="I107" s="1" t="s">
        <v>146</v>
      </c>
      <c r="J107" s="1" t="n">
        <v>37</v>
      </c>
      <c r="K107" s="1" t="s">
        <v>153</v>
      </c>
      <c r="L107" s="1" t="s">
        <v>130</v>
      </c>
    </row>
    <row r="108" customFormat="false" ht="15" hidden="false" customHeight="true" outlineLevel="0" collapsed="false">
      <c r="A108" s="1" t="s">
        <v>555</v>
      </c>
      <c r="B108" s="1" t="s">
        <v>344</v>
      </c>
      <c r="C108" s="1" t="s">
        <v>188</v>
      </c>
      <c r="D108" s="1" t="s">
        <v>556</v>
      </c>
      <c r="E108" s="1" t="s">
        <v>287</v>
      </c>
      <c r="F108" s="1" t="s">
        <v>238</v>
      </c>
      <c r="G108" s="1" t="s">
        <v>239</v>
      </c>
      <c r="H108" s="1" t="s">
        <v>557</v>
      </c>
      <c r="I108" s="1" t="s">
        <v>165</v>
      </c>
      <c r="J108" s="1" t="n">
        <v>50</v>
      </c>
      <c r="K108" s="1" t="s">
        <v>121</v>
      </c>
      <c r="L108" s="1" t="s">
        <v>130</v>
      </c>
    </row>
    <row r="109" customFormat="false" ht="15" hidden="false" customHeight="true" outlineLevel="0" collapsed="false">
      <c r="A109" s="1" t="s">
        <v>558</v>
      </c>
      <c r="B109" s="1" t="s">
        <v>559</v>
      </c>
      <c r="C109" s="1" t="s">
        <v>296</v>
      </c>
      <c r="D109" s="1" t="s">
        <v>560</v>
      </c>
      <c r="E109" s="1" t="s">
        <v>463</v>
      </c>
      <c r="F109" s="1" t="s">
        <v>238</v>
      </c>
      <c r="G109" s="1" t="s">
        <v>239</v>
      </c>
      <c r="H109" s="1" t="s">
        <v>561</v>
      </c>
      <c r="I109" s="1" t="s">
        <v>136</v>
      </c>
      <c r="J109" s="1" t="n">
        <v>35</v>
      </c>
      <c r="K109" s="1" t="s">
        <v>137</v>
      </c>
      <c r="L109" s="1" t="s">
        <v>122</v>
      </c>
    </row>
    <row r="110" customFormat="false" ht="15" hidden="false" customHeight="true" outlineLevel="0" collapsed="false">
      <c r="A110" s="1" t="s">
        <v>562</v>
      </c>
      <c r="B110" s="1" t="s">
        <v>272</v>
      </c>
      <c r="C110" s="1" t="s">
        <v>563</v>
      </c>
      <c r="D110" s="1" t="s">
        <v>564</v>
      </c>
      <c r="E110" s="1" t="s">
        <v>127</v>
      </c>
      <c r="F110" s="1" t="s">
        <v>117</v>
      </c>
      <c r="G110" s="1" t="s">
        <v>118</v>
      </c>
      <c r="H110" s="1" t="s">
        <v>565</v>
      </c>
      <c r="I110" s="1" t="s">
        <v>120</v>
      </c>
      <c r="J110" s="1" t="n">
        <v>36</v>
      </c>
      <c r="K110" s="1" t="s">
        <v>137</v>
      </c>
      <c r="L110" s="1" t="s">
        <v>130</v>
      </c>
    </row>
    <row r="111" customFormat="false" ht="15" hidden="false" customHeight="true" outlineLevel="0" collapsed="false">
      <c r="A111" s="1" t="s">
        <v>566</v>
      </c>
      <c r="B111" s="1" t="s">
        <v>368</v>
      </c>
      <c r="C111" s="1" t="s">
        <v>529</v>
      </c>
      <c r="D111" s="1" t="s">
        <v>567</v>
      </c>
      <c r="E111" s="1" t="s">
        <v>158</v>
      </c>
      <c r="F111" s="1" t="s">
        <v>152</v>
      </c>
      <c r="G111" s="1" t="s">
        <v>144</v>
      </c>
      <c r="H111" s="1" t="s">
        <v>568</v>
      </c>
      <c r="I111" s="1" t="s">
        <v>165</v>
      </c>
      <c r="J111" s="1" t="n">
        <v>33</v>
      </c>
      <c r="K111" s="1" t="s">
        <v>153</v>
      </c>
      <c r="L111" s="1" t="s">
        <v>130</v>
      </c>
    </row>
    <row r="112" customFormat="false" ht="15" hidden="false" customHeight="true" outlineLevel="0" collapsed="false">
      <c r="A112" s="1" t="s">
        <v>569</v>
      </c>
      <c r="B112" s="1" t="s">
        <v>570</v>
      </c>
      <c r="C112" s="1" t="s">
        <v>277</v>
      </c>
      <c r="D112" s="1" t="s">
        <v>571</v>
      </c>
      <c r="E112" s="1" t="s">
        <v>151</v>
      </c>
      <c r="F112" s="1" t="s">
        <v>152</v>
      </c>
      <c r="G112" s="1" t="s">
        <v>144</v>
      </c>
      <c r="H112" s="1" t="s">
        <v>572</v>
      </c>
      <c r="I112" s="1" t="s">
        <v>136</v>
      </c>
      <c r="J112" s="1" t="n">
        <v>18</v>
      </c>
      <c r="K112" s="1" t="s">
        <v>153</v>
      </c>
      <c r="L112" s="1" t="s">
        <v>130</v>
      </c>
    </row>
    <row r="113" customFormat="false" ht="15" hidden="false" customHeight="true" outlineLevel="0" collapsed="false">
      <c r="A113" s="1" t="s">
        <v>573</v>
      </c>
      <c r="B113" s="1" t="s">
        <v>139</v>
      </c>
      <c r="C113" s="1" t="s">
        <v>114</v>
      </c>
      <c r="D113" s="1" t="s">
        <v>574</v>
      </c>
      <c r="E113" s="1" t="s">
        <v>331</v>
      </c>
      <c r="F113" s="1" t="s">
        <v>332</v>
      </c>
      <c r="G113" s="1" t="s">
        <v>333</v>
      </c>
      <c r="H113" s="1" t="s">
        <v>575</v>
      </c>
      <c r="I113" s="1" t="s">
        <v>120</v>
      </c>
      <c r="J113" s="1" t="n">
        <v>33</v>
      </c>
      <c r="K113" s="1" t="s">
        <v>137</v>
      </c>
      <c r="L113" s="1" t="s">
        <v>122</v>
      </c>
    </row>
    <row r="114" customFormat="false" ht="15" hidden="false" customHeight="true" outlineLevel="0" collapsed="false">
      <c r="A114" s="1" t="s">
        <v>576</v>
      </c>
      <c r="B114" s="1" t="s">
        <v>479</v>
      </c>
      <c r="C114" s="1" t="s">
        <v>235</v>
      </c>
      <c r="D114" s="1" t="s">
        <v>577</v>
      </c>
      <c r="E114" s="1" t="s">
        <v>243</v>
      </c>
      <c r="F114" s="1" t="s">
        <v>117</v>
      </c>
      <c r="G114" s="1" t="s">
        <v>118</v>
      </c>
      <c r="H114" s="1" t="s">
        <v>578</v>
      </c>
      <c r="I114" s="1" t="s">
        <v>146</v>
      </c>
      <c r="J114" s="1" t="n">
        <v>34</v>
      </c>
      <c r="K114" s="1" t="s">
        <v>153</v>
      </c>
      <c r="L114" s="1" t="s">
        <v>122</v>
      </c>
    </row>
    <row r="115" customFormat="false" ht="15" hidden="false" customHeight="true" outlineLevel="0" collapsed="false">
      <c r="A115" s="1" t="s">
        <v>579</v>
      </c>
      <c r="B115" s="1" t="s">
        <v>479</v>
      </c>
      <c r="C115" s="1" t="s">
        <v>246</v>
      </c>
      <c r="D115" s="1" t="s">
        <v>580</v>
      </c>
      <c r="E115" s="1" t="s">
        <v>185</v>
      </c>
      <c r="F115" s="1" t="s">
        <v>143</v>
      </c>
      <c r="G115" s="1" t="s">
        <v>144</v>
      </c>
      <c r="H115" s="1" t="s">
        <v>581</v>
      </c>
      <c r="I115" s="1" t="s">
        <v>233</v>
      </c>
      <c r="J115" s="1" t="n">
        <v>56</v>
      </c>
      <c r="K115" s="1" t="s">
        <v>121</v>
      </c>
      <c r="L115" s="1" t="s">
        <v>130</v>
      </c>
    </row>
    <row r="116" customFormat="false" ht="15" hidden="false" customHeight="true" outlineLevel="0" collapsed="false">
      <c r="A116" s="1" t="s">
        <v>582</v>
      </c>
      <c r="B116" s="1" t="s">
        <v>583</v>
      </c>
      <c r="C116" s="1" t="s">
        <v>235</v>
      </c>
      <c r="D116" s="1" t="s">
        <v>584</v>
      </c>
      <c r="E116" s="1" t="s">
        <v>324</v>
      </c>
      <c r="F116" s="1" t="s">
        <v>117</v>
      </c>
      <c r="G116" s="1" t="s">
        <v>118</v>
      </c>
      <c r="H116" s="1" t="s">
        <v>585</v>
      </c>
      <c r="I116" s="1" t="s">
        <v>136</v>
      </c>
      <c r="J116" s="1" t="n">
        <v>32</v>
      </c>
      <c r="K116" s="1" t="s">
        <v>121</v>
      </c>
      <c r="L116" s="1" t="s">
        <v>130</v>
      </c>
    </row>
    <row r="117" customFormat="false" ht="15" hidden="false" customHeight="true" outlineLevel="0" collapsed="false">
      <c r="A117" s="1" t="s">
        <v>586</v>
      </c>
      <c r="B117" s="1" t="s">
        <v>469</v>
      </c>
      <c r="C117" s="1" t="s">
        <v>277</v>
      </c>
      <c r="D117" s="1" t="s">
        <v>587</v>
      </c>
      <c r="E117" s="1" t="s">
        <v>324</v>
      </c>
      <c r="F117" s="1" t="s">
        <v>117</v>
      </c>
      <c r="G117" s="1" t="s">
        <v>118</v>
      </c>
      <c r="H117" s="1" t="s">
        <v>588</v>
      </c>
      <c r="I117" s="1" t="s">
        <v>136</v>
      </c>
      <c r="J117" s="1" t="n">
        <v>36</v>
      </c>
      <c r="K117" s="1" t="s">
        <v>153</v>
      </c>
      <c r="L117" s="1" t="s">
        <v>130</v>
      </c>
    </row>
    <row r="118" customFormat="false" ht="15" hidden="false" customHeight="true" outlineLevel="0" collapsed="false">
      <c r="A118" s="1" t="s">
        <v>589</v>
      </c>
      <c r="B118" s="1" t="s">
        <v>223</v>
      </c>
      <c r="C118" s="1" t="s">
        <v>357</v>
      </c>
      <c r="D118" s="1" t="s">
        <v>590</v>
      </c>
      <c r="E118" s="1" t="s">
        <v>324</v>
      </c>
      <c r="F118" s="1" t="s">
        <v>117</v>
      </c>
      <c r="G118" s="1" t="s">
        <v>118</v>
      </c>
      <c r="H118" s="1" t="s">
        <v>591</v>
      </c>
      <c r="I118" s="1" t="s">
        <v>165</v>
      </c>
      <c r="J118" s="1" t="n">
        <v>33</v>
      </c>
      <c r="K118" s="1" t="s">
        <v>153</v>
      </c>
      <c r="L118" s="1" t="s">
        <v>130</v>
      </c>
    </row>
    <row r="119" customFormat="false" ht="15" hidden="false" customHeight="true" outlineLevel="0" collapsed="false">
      <c r="A119" s="1" t="s">
        <v>592</v>
      </c>
      <c r="B119" s="1" t="s">
        <v>469</v>
      </c>
      <c r="C119" s="1" t="s">
        <v>261</v>
      </c>
      <c r="D119" s="1" t="s">
        <v>593</v>
      </c>
      <c r="E119" s="1" t="s">
        <v>463</v>
      </c>
      <c r="F119" s="1" t="s">
        <v>238</v>
      </c>
      <c r="G119" s="1" t="s">
        <v>239</v>
      </c>
      <c r="H119" s="1" t="s">
        <v>594</v>
      </c>
      <c r="I119" s="1" t="s">
        <v>176</v>
      </c>
      <c r="J119" s="1" t="n">
        <v>23</v>
      </c>
      <c r="K119" s="1" t="s">
        <v>153</v>
      </c>
      <c r="L119" s="1" t="s">
        <v>130</v>
      </c>
    </row>
    <row r="120" customFormat="false" ht="15" hidden="false" customHeight="true" outlineLevel="0" collapsed="false">
      <c r="A120" s="1" t="s">
        <v>595</v>
      </c>
      <c r="B120" s="1" t="s">
        <v>549</v>
      </c>
      <c r="C120" s="1" t="s">
        <v>317</v>
      </c>
      <c r="D120" s="1" t="s">
        <v>596</v>
      </c>
      <c r="E120" s="1" t="s">
        <v>216</v>
      </c>
      <c r="F120" s="1" t="s">
        <v>117</v>
      </c>
      <c r="G120" s="1" t="s">
        <v>118</v>
      </c>
      <c r="H120" s="1" t="s">
        <v>388</v>
      </c>
      <c r="I120" s="1" t="s">
        <v>146</v>
      </c>
      <c r="J120" s="1" t="n">
        <v>44</v>
      </c>
      <c r="K120" s="1" t="s">
        <v>153</v>
      </c>
      <c r="L120" s="1" t="s">
        <v>130</v>
      </c>
    </row>
    <row r="121" customFormat="false" ht="15" hidden="false" customHeight="true" outlineLevel="0" collapsed="false">
      <c r="A121" s="1" t="s">
        <v>597</v>
      </c>
      <c r="B121" s="1" t="s">
        <v>290</v>
      </c>
      <c r="C121" s="1" t="s">
        <v>114</v>
      </c>
      <c r="D121" s="1" t="s">
        <v>598</v>
      </c>
      <c r="E121" s="1" t="s">
        <v>287</v>
      </c>
      <c r="F121" s="1" t="s">
        <v>238</v>
      </c>
      <c r="G121" s="1" t="s">
        <v>239</v>
      </c>
      <c r="H121" s="1" t="s">
        <v>599</v>
      </c>
      <c r="I121" s="1" t="s">
        <v>136</v>
      </c>
      <c r="J121" s="1" t="n">
        <v>40</v>
      </c>
      <c r="K121" s="1" t="s">
        <v>137</v>
      </c>
      <c r="L121" s="1" t="s">
        <v>130</v>
      </c>
    </row>
    <row r="122" customFormat="false" ht="15" hidden="false" customHeight="true" outlineLevel="0" collapsed="false">
      <c r="A122" s="1" t="s">
        <v>600</v>
      </c>
      <c r="B122" s="1" t="s">
        <v>430</v>
      </c>
      <c r="C122" s="1" t="s">
        <v>219</v>
      </c>
      <c r="D122" s="1" t="s">
        <v>601</v>
      </c>
      <c r="E122" s="1" t="s">
        <v>231</v>
      </c>
      <c r="F122" s="1" t="s">
        <v>152</v>
      </c>
      <c r="G122" s="1" t="s">
        <v>144</v>
      </c>
      <c r="H122" s="1" t="s">
        <v>474</v>
      </c>
      <c r="I122" s="1" t="s">
        <v>120</v>
      </c>
      <c r="J122" s="1" t="n">
        <v>41</v>
      </c>
      <c r="K122" s="1" t="s">
        <v>137</v>
      </c>
      <c r="L122" s="1" t="s">
        <v>254</v>
      </c>
    </row>
    <row r="123" customFormat="false" ht="15" hidden="false" customHeight="true" outlineLevel="0" collapsed="false">
      <c r="A123" s="1" t="s">
        <v>602</v>
      </c>
      <c r="B123" s="1" t="s">
        <v>436</v>
      </c>
      <c r="C123" s="1" t="s">
        <v>357</v>
      </c>
      <c r="D123" s="1" t="s">
        <v>603</v>
      </c>
      <c r="E123" s="1" t="s">
        <v>185</v>
      </c>
      <c r="F123" s="1" t="s">
        <v>143</v>
      </c>
      <c r="G123" s="1" t="s">
        <v>144</v>
      </c>
      <c r="H123" s="1" t="s">
        <v>604</v>
      </c>
      <c r="I123" s="1" t="s">
        <v>136</v>
      </c>
      <c r="J123" s="1" t="n">
        <v>25</v>
      </c>
      <c r="K123" s="1" t="s">
        <v>137</v>
      </c>
      <c r="L123" s="1" t="s">
        <v>130</v>
      </c>
    </row>
    <row r="124" customFormat="false" ht="15" hidden="false" customHeight="true" outlineLevel="0" collapsed="false">
      <c r="A124" s="1" t="s">
        <v>605</v>
      </c>
      <c r="B124" s="1" t="s">
        <v>479</v>
      </c>
      <c r="C124" s="1" t="s">
        <v>201</v>
      </c>
      <c r="D124" s="1" t="s">
        <v>606</v>
      </c>
      <c r="E124" s="1" t="s">
        <v>190</v>
      </c>
      <c r="F124" s="1" t="s">
        <v>191</v>
      </c>
      <c r="G124" s="1" t="s">
        <v>118</v>
      </c>
      <c r="H124" s="1" t="s">
        <v>607</v>
      </c>
      <c r="I124" s="1" t="s">
        <v>120</v>
      </c>
      <c r="J124" s="1" t="n">
        <v>46</v>
      </c>
      <c r="K124" s="1" t="s">
        <v>121</v>
      </c>
      <c r="L124" s="1" t="s">
        <v>130</v>
      </c>
    </row>
    <row r="125" customFormat="false" ht="15" hidden="false" customHeight="true" outlineLevel="0" collapsed="false">
      <c r="A125" s="1" t="s">
        <v>608</v>
      </c>
      <c r="B125" s="1" t="s">
        <v>552</v>
      </c>
      <c r="C125" s="1" t="s">
        <v>277</v>
      </c>
      <c r="D125" s="1" t="s">
        <v>609</v>
      </c>
      <c r="E125" s="1" t="s">
        <v>127</v>
      </c>
      <c r="F125" s="1" t="s">
        <v>117</v>
      </c>
      <c r="G125" s="1" t="s">
        <v>118</v>
      </c>
      <c r="H125" s="1" t="s">
        <v>610</v>
      </c>
      <c r="I125" s="1" t="s">
        <v>129</v>
      </c>
      <c r="J125" s="1" t="n">
        <v>21</v>
      </c>
      <c r="K125" s="1" t="s">
        <v>153</v>
      </c>
      <c r="L125" s="1" t="s">
        <v>122</v>
      </c>
    </row>
    <row r="126" customFormat="false" ht="15" hidden="false" customHeight="true" outlineLevel="0" collapsed="false">
      <c r="A126" s="1" t="s">
        <v>611</v>
      </c>
      <c r="B126" s="1" t="s">
        <v>612</v>
      </c>
      <c r="C126" s="1" t="s">
        <v>173</v>
      </c>
      <c r="D126" s="1" t="s">
        <v>613</v>
      </c>
      <c r="E126" s="1" t="s">
        <v>282</v>
      </c>
      <c r="F126" s="1" t="s">
        <v>117</v>
      </c>
      <c r="G126" s="1" t="s">
        <v>118</v>
      </c>
      <c r="H126" s="1" t="s">
        <v>614</v>
      </c>
      <c r="I126" s="1" t="s">
        <v>120</v>
      </c>
      <c r="J126" s="1" t="n">
        <v>39</v>
      </c>
      <c r="K126" s="1" t="s">
        <v>153</v>
      </c>
      <c r="L126" s="1" t="s">
        <v>122</v>
      </c>
    </row>
    <row r="127" customFormat="false" ht="15" hidden="false" customHeight="true" outlineLevel="0" collapsed="false">
      <c r="A127" s="1" t="s">
        <v>615</v>
      </c>
      <c r="B127" s="1" t="s">
        <v>616</v>
      </c>
      <c r="C127" s="1" t="s">
        <v>183</v>
      </c>
      <c r="D127" s="1" t="s">
        <v>617</v>
      </c>
      <c r="E127" s="1" t="s">
        <v>225</v>
      </c>
      <c r="F127" s="1" t="s">
        <v>191</v>
      </c>
      <c r="G127" s="1" t="s">
        <v>118</v>
      </c>
      <c r="H127" s="1" t="s">
        <v>618</v>
      </c>
      <c r="I127" s="1" t="s">
        <v>176</v>
      </c>
      <c r="J127" s="1" t="n">
        <v>53</v>
      </c>
      <c r="K127" s="1" t="s">
        <v>137</v>
      </c>
      <c r="L127" s="1" t="s">
        <v>122</v>
      </c>
    </row>
    <row r="128" customFormat="false" ht="15" hidden="false" customHeight="true" outlineLevel="0" collapsed="false">
      <c r="A128" s="1" t="s">
        <v>619</v>
      </c>
      <c r="B128" s="1" t="s">
        <v>402</v>
      </c>
      <c r="C128" s="1" t="s">
        <v>266</v>
      </c>
      <c r="D128" s="1" t="s">
        <v>620</v>
      </c>
      <c r="E128" s="1" t="s">
        <v>293</v>
      </c>
      <c r="F128" s="1" t="s">
        <v>152</v>
      </c>
      <c r="G128" s="1" t="s">
        <v>144</v>
      </c>
      <c r="H128" s="1" t="s">
        <v>621</v>
      </c>
      <c r="I128" s="1" t="s">
        <v>165</v>
      </c>
      <c r="J128" s="1" t="n">
        <v>25</v>
      </c>
      <c r="K128" s="1" t="s">
        <v>137</v>
      </c>
      <c r="L128" s="1" t="s">
        <v>130</v>
      </c>
    </row>
    <row r="129" customFormat="false" ht="15" hidden="false" customHeight="true" outlineLevel="0" collapsed="false">
      <c r="A129" s="1" t="s">
        <v>622</v>
      </c>
      <c r="B129" s="1" t="s">
        <v>623</v>
      </c>
      <c r="C129" s="1" t="s">
        <v>624</v>
      </c>
      <c r="D129" s="1" t="s">
        <v>625</v>
      </c>
      <c r="E129" s="1" t="s">
        <v>127</v>
      </c>
      <c r="F129" s="1" t="s">
        <v>117</v>
      </c>
      <c r="G129" s="1" t="s">
        <v>118</v>
      </c>
      <c r="H129" s="1" t="s">
        <v>626</v>
      </c>
      <c r="I129" s="1" t="s">
        <v>129</v>
      </c>
      <c r="J129" s="1" t="n">
        <v>28</v>
      </c>
      <c r="K129" s="1" t="s">
        <v>153</v>
      </c>
      <c r="L129" s="1" t="s">
        <v>122</v>
      </c>
    </row>
    <row r="130" customFormat="false" ht="15" hidden="false" customHeight="true" outlineLevel="0" collapsed="false">
      <c r="A130" s="1" t="s">
        <v>627</v>
      </c>
      <c r="B130" s="1" t="s">
        <v>412</v>
      </c>
      <c r="C130" s="1" t="s">
        <v>357</v>
      </c>
      <c r="D130" s="1" t="s">
        <v>628</v>
      </c>
      <c r="E130" s="1" t="s">
        <v>324</v>
      </c>
      <c r="F130" s="1" t="s">
        <v>117</v>
      </c>
      <c r="G130" s="1" t="s">
        <v>118</v>
      </c>
      <c r="H130" s="1" t="s">
        <v>629</v>
      </c>
      <c r="I130" s="1" t="s">
        <v>129</v>
      </c>
      <c r="J130" s="1" t="n">
        <v>34</v>
      </c>
      <c r="K130" s="1" t="s">
        <v>137</v>
      </c>
      <c r="L130" s="1" t="s">
        <v>130</v>
      </c>
    </row>
    <row r="131" customFormat="false" ht="15" hidden="false" customHeight="true" outlineLevel="0" collapsed="false">
      <c r="A131" s="1" t="s">
        <v>630</v>
      </c>
      <c r="B131" s="1" t="s">
        <v>211</v>
      </c>
      <c r="C131" s="1" t="s">
        <v>188</v>
      </c>
      <c r="D131" s="1" t="s">
        <v>631</v>
      </c>
      <c r="E131" s="1" t="s">
        <v>237</v>
      </c>
      <c r="F131" s="1" t="s">
        <v>238</v>
      </c>
      <c r="G131" s="1" t="s">
        <v>239</v>
      </c>
      <c r="H131" s="1" t="s">
        <v>632</v>
      </c>
      <c r="I131" s="1" t="s">
        <v>165</v>
      </c>
      <c r="J131" s="1" t="n">
        <v>29</v>
      </c>
      <c r="K131" s="1" t="s">
        <v>137</v>
      </c>
      <c r="L131" s="1" t="s">
        <v>130</v>
      </c>
    </row>
    <row r="132" customFormat="false" ht="15" hidden="false" customHeight="true" outlineLevel="0" collapsed="false">
      <c r="A132" s="1" t="s">
        <v>633</v>
      </c>
      <c r="B132" s="1" t="s">
        <v>228</v>
      </c>
      <c r="C132" s="1" t="s">
        <v>195</v>
      </c>
      <c r="D132" s="1" t="s">
        <v>634</v>
      </c>
      <c r="E132" s="1" t="s">
        <v>185</v>
      </c>
      <c r="F132" s="1" t="s">
        <v>143</v>
      </c>
      <c r="G132" s="1" t="s">
        <v>144</v>
      </c>
      <c r="H132" s="1" t="s">
        <v>635</v>
      </c>
      <c r="I132" s="1" t="s">
        <v>129</v>
      </c>
      <c r="J132" s="1" t="n">
        <v>20</v>
      </c>
      <c r="K132" s="1" t="s">
        <v>121</v>
      </c>
      <c r="L132" s="1" t="s">
        <v>254</v>
      </c>
    </row>
    <row r="133" customFormat="false" ht="15" hidden="false" customHeight="true" outlineLevel="0" collapsed="false">
      <c r="A133" s="1" t="s">
        <v>636</v>
      </c>
      <c r="B133" s="1" t="s">
        <v>421</v>
      </c>
      <c r="C133" s="1" t="s">
        <v>357</v>
      </c>
      <c r="D133" s="1" t="s">
        <v>637</v>
      </c>
      <c r="E133" s="1" t="s">
        <v>142</v>
      </c>
      <c r="F133" s="1" t="s">
        <v>143</v>
      </c>
      <c r="G133" s="1" t="s">
        <v>144</v>
      </c>
      <c r="H133" s="1" t="s">
        <v>638</v>
      </c>
      <c r="I133" s="1" t="s">
        <v>233</v>
      </c>
      <c r="J133" s="1" t="n">
        <v>34</v>
      </c>
      <c r="K133" s="1" t="s">
        <v>137</v>
      </c>
      <c r="L133" s="1" t="s">
        <v>198</v>
      </c>
    </row>
    <row r="134" customFormat="false" ht="15" hidden="false" customHeight="true" outlineLevel="0" collapsed="false">
      <c r="A134" s="1" t="s">
        <v>639</v>
      </c>
      <c r="B134" s="1" t="s">
        <v>549</v>
      </c>
      <c r="C134" s="1" t="s">
        <v>345</v>
      </c>
      <c r="D134" s="1" t="s">
        <v>640</v>
      </c>
      <c r="E134" s="1" t="s">
        <v>418</v>
      </c>
      <c r="F134" s="1" t="s">
        <v>418</v>
      </c>
      <c r="G134" s="1" t="s">
        <v>118</v>
      </c>
      <c r="H134" s="1" t="s">
        <v>641</v>
      </c>
      <c r="I134" s="1" t="s">
        <v>165</v>
      </c>
      <c r="J134" s="1" t="n">
        <v>24</v>
      </c>
      <c r="K134" s="1" t="s">
        <v>137</v>
      </c>
      <c r="L134" s="1" t="s">
        <v>130</v>
      </c>
    </row>
    <row r="135" customFormat="false" ht="15" hidden="false" customHeight="true" outlineLevel="0" collapsed="false">
      <c r="A135" s="1" t="s">
        <v>642</v>
      </c>
      <c r="B135" s="1" t="s">
        <v>623</v>
      </c>
      <c r="C135" s="1" t="s">
        <v>235</v>
      </c>
      <c r="D135" s="1" t="s">
        <v>643</v>
      </c>
      <c r="E135" s="1" t="s">
        <v>142</v>
      </c>
      <c r="F135" s="1" t="s">
        <v>143</v>
      </c>
      <c r="G135" s="1" t="s">
        <v>144</v>
      </c>
      <c r="H135" s="1" t="s">
        <v>644</v>
      </c>
      <c r="I135" s="1" t="s">
        <v>136</v>
      </c>
      <c r="J135" s="1" t="n">
        <v>38</v>
      </c>
      <c r="K135" s="1" t="s">
        <v>153</v>
      </c>
      <c r="L135" s="1" t="s">
        <v>254</v>
      </c>
    </row>
    <row r="136" customFormat="false" ht="15" hidden="false" customHeight="true" outlineLevel="0" collapsed="false">
      <c r="A136" s="1" t="s">
        <v>645</v>
      </c>
      <c r="B136" s="1" t="s">
        <v>612</v>
      </c>
      <c r="C136" s="1" t="s">
        <v>361</v>
      </c>
      <c r="D136" s="1" t="s">
        <v>646</v>
      </c>
      <c r="E136" s="1" t="s">
        <v>293</v>
      </c>
      <c r="F136" s="1" t="s">
        <v>152</v>
      </c>
      <c r="G136" s="1" t="s">
        <v>144</v>
      </c>
      <c r="H136" s="1" t="s">
        <v>647</v>
      </c>
      <c r="I136" s="1" t="s">
        <v>120</v>
      </c>
      <c r="J136" s="1" t="n">
        <v>25</v>
      </c>
      <c r="K136" s="1" t="s">
        <v>121</v>
      </c>
      <c r="L136" s="1" t="s">
        <v>198</v>
      </c>
    </row>
    <row r="137" customFormat="false" ht="15" hidden="false" customHeight="true" outlineLevel="0" collapsed="false">
      <c r="A137" s="1" t="s">
        <v>648</v>
      </c>
      <c r="B137" s="1" t="s">
        <v>649</v>
      </c>
      <c r="C137" s="1" t="s">
        <v>296</v>
      </c>
      <c r="D137" s="1" t="s">
        <v>650</v>
      </c>
      <c r="E137" s="1" t="s">
        <v>268</v>
      </c>
      <c r="F137" s="1" t="s">
        <v>269</v>
      </c>
      <c r="G137" s="1" t="s">
        <v>239</v>
      </c>
      <c r="H137" s="1" t="s">
        <v>651</v>
      </c>
      <c r="I137" s="1" t="s">
        <v>120</v>
      </c>
      <c r="J137" s="1" t="n">
        <v>47</v>
      </c>
      <c r="K137" s="1" t="s">
        <v>153</v>
      </c>
      <c r="L137" s="1" t="s">
        <v>198</v>
      </c>
    </row>
    <row r="138" customFormat="false" ht="15" hidden="false" customHeight="true" outlineLevel="0" collapsed="false">
      <c r="A138" s="1" t="s">
        <v>652</v>
      </c>
      <c r="B138" s="1" t="s">
        <v>326</v>
      </c>
      <c r="C138" s="1" t="s">
        <v>345</v>
      </c>
      <c r="D138" s="1" t="s">
        <v>653</v>
      </c>
      <c r="E138" s="1" t="s">
        <v>231</v>
      </c>
      <c r="F138" s="1" t="s">
        <v>152</v>
      </c>
      <c r="G138" s="1" t="s">
        <v>144</v>
      </c>
      <c r="H138" s="1" t="s">
        <v>654</v>
      </c>
      <c r="I138" s="1" t="s">
        <v>120</v>
      </c>
      <c r="J138" s="1" t="n">
        <v>26</v>
      </c>
      <c r="K138" s="1" t="s">
        <v>153</v>
      </c>
      <c r="L138" s="1" t="s">
        <v>130</v>
      </c>
    </row>
    <row r="139" customFormat="false" ht="15" hidden="false" customHeight="true" outlineLevel="0" collapsed="false">
      <c r="A139" s="1" t="s">
        <v>655</v>
      </c>
      <c r="B139" s="1" t="s">
        <v>172</v>
      </c>
      <c r="C139" s="1" t="s">
        <v>444</v>
      </c>
      <c r="D139" s="1" t="s">
        <v>656</v>
      </c>
      <c r="E139" s="1" t="s">
        <v>237</v>
      </c>
      <c r="F139" s="1" t="s">
        <v>238</v>
      </c>
      <c r="G139" s="1" t="s">
        <v>239</v>
      </c>
      <c r="H139" s="1" t="s">
        <v>657</v>
      </c>
      <c r="I139" s="1" t="s">
        <v>136</v>
      </c>
      <c r="J139" s="1" t="n">
        <v>31</v>
      </c>
      <c r="K139" s="1" t="s">
        <v>137</v>
      </c>
      <c r="L139" s="1" t="s">
        <v>130</v>
      </c>
    </row>
    <row r="140" customFormat="false" ht="15" hidden="false" customHeight="true" outlineLevel="0" collapsed="false">
      <c r="A140" s="1" t="s">
        <v>658</v>
      </c>
      <c r="B140" s="1" t="s">
        <v>469</v>
      </c>
      <c r="C140" s="1" t="s">
        <v>266</v>
      </c>
      <c r="D140" s="1" t="s">
        <v>659</v>
      </c>
      <c r="E140" s="1" t="s">
        <v>237</v>
      </c>
      <c r="F140" s="1" t="s">
        <v>238</v>
      </c>
      <c r="G140" s="1" t="s">
        <v>239</v>
      </c>
      <c r="H140" s="1" t="s">
        <v>660</v>
      </c>
      <c r="I140" s="1" t="s">
        <v>136</v>
      </c>
      <c r="J140" s="1" t="n">
        <v>41</v>
      </c>
      <c r="K140" s="1" t="s">
        <v>153</v>
      </c>
      <c r="L140" s="1" t="s">
        <v>122</v>
      </c>
    </row>
    <row r="141" customFormat="false" ht="15" hidden="false" customHeight="true" outlineLevel="0" collapsed="false">
      <c r="A141" s="1" t="s">
        <v>661</v>
      </c>
      <c r="B141" s="1" t="s">
        <v>479</v>
      </c>
      <c r="C141" s="1" t="s">
        <v>317</v>
      </c>
      <c r="D141" s="1" t="s">
        <v>662</v>
      </c>
      <c r="E141" s="1" t="s">
        <v>243</v>
      </c>
      <c r="F141" s="1" t="s">
        <v>117</v>
      </c>
      <c r="G141" s="1" t="s">
        <v>118</v>
      </c>
      <c r="H141" s="1" t="s">
        <v>226</v>
      </c>
      <c r="I141" s="1" t="s">
        <v>165</v>
      </c>
      <c r="J141" s="1" t="n">
        <v>22</v>
      </c>
      <c r="K141" s="1" t="s">
        <v>153</v>
      </c>
      <c r="L141" s="1" t="s">
        <v>130</v>
      </c>
    </row>
    <row r="142" customFormat="false" ht="15" hidden="false" customHeight="true" outlineLevel="0" collapsed="false">
      <c r="A142" s="1" t="s">
        <v>663</v>
      </c>
      <c r="B142" s="1" t="s">
        <v>265</v>
      </c>
      <c r="C142" s="1" t="s">
        <v>257</v>
      </c>
      <c r="D142" s="1" t="s">
        <v>664</v>
      </c>
      <c r="E142" s="1" t="s">
        <v>302</v>
      </c>
      <c r="F142" s="1" t="s">
        <v>117</v>
      </c>
      <c r="G142" s="1" t="s">
        <v>118</v>
      </c>
      <c r="H142" s="1" t="s">
        <v>665</v>
      </c>
      <c r="I142" s="1" t="s">
        <v>233</v>
      </c>
      <c r="J142" s="1" t="n">
        <v>36</v>
      </c>
      <c r="K142" s="1" t="s">
        <v>137</v>
      </c>
      <c r="L142" s="1" t="s">
        <v>198</v>
      </c>
    </row>
    <row r="143" customFormat="false" ht="15" hidden="false" customHeight="true" outlineLevel="0" collapsed="false">
      <c r="A143" s="1" t="s">
        <v>666</v>
      </c>
      <c r="B143" s="1" t="s">
        <v>488</v>
      </c>
      <c r="C143" s="1" t="s">
        <v>229</v>
      </c>
      <c r="D143" s="1" t="s">
        <v>667</v>
      </c>
      <c r="E143" s="1" t="s">
        <v>324</v>
      </c>
      <c r="F143" s="1" t="s">
        <v>117</v>
      </c>
      <c r="G143" s="1" t="s">
        <v>118</v>
      </c>
      <c r="H143" s="1" t="s">
        <v>585</v>
      </c>
      <c r="I143" s="1" t="s">
        <v>165</v>
      </c>
      <c r="J143" s="1" t="n">
        <v>45</v>
      </c>
      <c r="K143" s="1" t="s">
        <v>121</v>
      </c>
      <c r="L143" s="1" t="s">
        <v>130</v>
      </c>
    </row>
    <row r="144" customFormat="false" ht="15" hidden="false" customHeight="true" outlineLevel="0" collapsed="false">
      <c r="A144" s="1" t="s">
        <v>668</v>
      </c>
      <c r="B144" s="1" t="s">
        <v>421</v>
      </c>
      <c r="C144" s="1" t="s">
        <v>114</v>
      </c>
      <c r="D144" s="1" t="s">
        <v>669</v>
      </c>
      <c r="E144" s="1" t="s">
        <v>231</v>
      </c>
      <c r="F144" s="1" t="s">
        <v>152</v>
      </c>
      <c r="G144" s="1" t="s">
        <v>144</v>
      </c>
      <c r="H144" s="1" t="s">
        <v>670</v>
      </c>
      <c r="I144" s="1" t="s">
        <v>136</v>
      </c>
      <c r="J144" s="1" t="n">
        <v>19</v>
      </c>
      <c r="K144" s="1" t="s">
        <v>121</v>
      </c>
      <c r="L144" s="1" t="s">
        <v>130</v>
      </c>
    </row>
    <row r="145" customFormat="false" ht="15" hidden="false" customHeight="true" outlineLevel="0" collapsed="false">
      <c r="A145" s="1" t="s">
        <v>671</v>
      </c>
      <c r="B145" s="1" t="s">
        <v>488</v>
      </c>
      <c r="C145" s="1" t="s">
        <v>173</v>
      </c>
      <c r="D145" s="1" t="s">
        <v>672</v>
      </c>
      <c r="E145" s="1" t="s">
        <v>237</v>
      </c>
      <c r="F145" s="1" t="s">
        <v>238</v>
      </c>
      <c r="G145" s="1" t="s">
        <v>239</v>
      </c>
      <c r="H145" s="1" t="s">
        <v>673</v>
      </c>
      <c r="I145" s="1" t="s">
        <v>120</v>
      </c>
      <c r="J145" s="1" t="n">
        <v>35</v>
      </c>
      <c r="K145" s="1" t="s">
        <v>153</v>
      </c>
      <c r="L145" s="1" t="s">
        <v>254</v>
      </c>
    </row>
    <row r="146" customFormat="false" ht="15" hidden="false" customHeight="true" outlineLevel="0" collapsed="false">
      <c r="A146" s="1" t="s">
        <v>674</v>
      </c>
      <c r="B146" s="1" t="s">
        <v>290</v>
      </c>
      <c r="C146" s="1" t="s">
        <v>322</v>
      </c>
      <c r="D146" s="1" t="s">
        <v>675</v>
      </c>
      <c r="E146" s="1" t="s">
        <v>287</v>
      </c>
      <c r="F146" s="1" t="s">
        <v>238</v>
      </c>
      <c r="G146" s="1" t="s">
        <v>239</v>
      </c>
      <c r="H146" s="1" t="s">
        <v>676</v>
      </c>
      <c r="I146" s="1" t="s">
        <v>120</v>
      </c>
      <c r="J146" s="1" t="n">
        <v>36</v>
      </c>
      <c r="K146" s="1" t="s">
        <v>137</v>
      </c>
      <c r="L146" s="1" t="s">
        <v>122</v>
      </c>
    </row>
    <row r="147" customFormat="false" ht="15" hidden="false" customHeight="true" outlineLevel="0" collapsed="false">
      <c r="A147" s="1" t="s">
        <v>677</v>
      </c>
      <c r="B147" s="1" t="s">
        <v>250</v>
      </c>
      <c r="C147" s="1" t="s">
        <v>206</v>
      </c>
      <c r="D147" s="1" t="s">
        <v>678</v>
      </c>
      <c r="E147" s="1" t="s">
        <v>127</v>
      </c>
      <c r="F147" s="1" t="s">
        <v>117</v>
      </c>
      <c r="G147" s="1" t="s">
        <v>118</v>
      </c>
      <c r="H147" s="1" t="s">
        <v>679</v>
      </c>
      <c r="I147" s="1" t="s">
        <v>146</v>
      </c>
      <c r="J147" s="1" t="n">
        <v>41</v>
      </c>
      <c r="K147" s="1" t="s">
        <v>153</v>
      </c>
      <c r="L147" s="1" t="s">
        <v>130</v>
      </c>
    </row>
    <row r="148" customFormat="false" ht="15" hidden="false" customHeight="true" outlineLevel="0" collapsed="false">
      <c r="A148" s="1" t="s">
        <v>680</v>
      </c>
      <c r="B148" s="1" t="s">
        <v>321</v>
      </c>
      <c r="C148" s="1" t="s">
        <v>437</v>
      </c>
      <c r="D148" s="1" t="s">
        <v>681</v>
      </c>
      <c r="E148" s="1" t="s">
        <v>306</v>
      </c>
      <c r="F148" s="1" t="s">
        <v>117</v>
      </c>
      <c r="G148" s="1" t="s">
        <v>118</v>
      </c>
      <c r="H148" s="1" t="s">
        <v>682</v>
      </c>
      <c r="I148" s="1" t="s">
        <v>120</v>
      </c>
      <c r="J148" s="1" t="n">
        <v>22</v>
      </c>
      <c r="K148" s="1" t="s">
        <v>153</v>
      </c>
      <c r="L148" s="1" t="s">
        <v>198</v>
      </c>
    </row>
    <row r="149" customFormat="false" ht="15" hidden="false" customHeight="true" outlineLevel="0" collapsed="false">
      <c r="A149" s="1" t="s">
        <v>683</v>
      </c>
      <c r="B149" s="1" t="s">
        <v>276</v>
      </c>
      <c r="C149" s="1" t="s">
        <v>257</v>
      </c>
      <c r="D149" s="1" t="s">
        <v>684</v>
      </c>
      <c r="E149" s="1" t="s">
        <v>216</v>
      </c>
      <c r="F149" s="1" t="s">
        <v>117</v>
      </c>
      <c r="G149" s="1" t="s">
        <v>118</v>
      </c>
      <c r="H149" s="1" t="s">
        <v>685</v>
      </c>
      <c r="I149" s="1" t="s">
        <v>165</v>
      </c>
      <c r="J149" s="1" t="n">
        <v>22</v>
      </c>
      <c r="K149" s="1" t="s">
        <v>153</v>
      </c>
      <c r="L149" s="1" t="s">
        <v>130</v>
      </c>
    </row>
    <row r="150" customFormat="false" ht="15" hidden="false" customHeight="true" outlineLevel="0" collapsed="false">
      <c r="A150" s="1" t="s">
        <v>686</v>
      </c>
      <c r="B150" s="1" t="s">
        <v>479</v>
      </c>
      <c r="C150" s="1" t="s">
        <v>125</v>
      </c>
      <c r="D150" s="1" t="s">
        <v>687</v>
      </c>
      <c r="E150" s="1" t="s">
        <v>163</v>
      </c>
      <c r="F150" s="1" t="s">
        <v>152</v>
      </c>
      <c r="G150" s="1" t="s">
        <v>144</v>
      </c>
      <c r="H150" s="1" t="s">
        <v>688</v>
      </c>
      <c r="I150" s="1" t="s">
        <v>176</v>
      </c>
      <c r="J150" s="1" t="n">
        <v>38</v>
      </c>
      <c r="K150" s="1" t="s">
        <v>121</v>
      </c>
      <c r="L150" s="1" t="s">
        <v>254</v>
      </c>
    </row>
    <row r="151" customFormat="false" ht="15" hidden="false" customHeight="true" outlineLevel="0" collapsed="false">
      <c r="A151" s="1" t="s">
        <v>689</v>
      </c>
      <c r="B151" s="1" t="s">
        <v>290</v>
      </c>
      <c r="C151" s="1" t="s">
        <v>357</v>
      </c>
      <c r="D151" s="1" t="s">
        <v>690</v>
      </c>
      <c r="E151" s="1" t="s">
        <v>163</v>
      </c>
      <c r="F151" s="1" t="s">
        <v>152</v>
      </c>
      <c r="G151" s="1" t="s">
        <v>144</v>
      </c>
      <c r="H151" s="1" t="s">
        <v>618</v>
      </c>
      <c r="I151" s="1" t="s">
        <v>176</v>
      </c>
      <c r="J151" s="1" t="n">
        <v>36</v>
      </c>
      <c r="K151" s="1" t="s">
        <v>153</v>
      </c>
      <c r="L151" s="1" t="s">
        <v>130</v>
      </c>
    </row>
    <row r="152" customFormat="false" ht="15" hidden="false" customHeight="true" outlineLevel="0" collapsed="false">
      <c r="A152" s="1" t="s">
        <v>691</v>
      </c>
      <c r="B152" s="1" t="s">
        <v>570</v>
      </c>
      <c r="C152" s="1" t="s">
        <v>291</v>
      </c>
      <c r="D152" s="1" t="s">
        <v>692</v>
      </c>
      <c r="E152" s="1" t="s">
        <v>268</v>
      </c>
      <c r="F152" s="1" t="s">
        <v>269</v>
      </c>
      <c r="G152" s="1" t="s">
        <v>239</v>
      </c>
      <c r="H152" s="1" t="s">
        <v>693</v>
      </c>
      <c r="I152" s="1" t="s">
        <v>120</v>
      </c>
      <c r="J152" s="1" t="n">
        <v>36</v>
      </c>
      <c r="K152" s="1" t="s">
        <v>137</v>
      </c>
      <c r="L152" s="1" t="s">
        <v>198</v>
      </c>
    </row>
    <row r="153" customFormat="false" ht="15" hidden="false" customHeight="true" outlineLevel="0" collapsed="false">
      <c r="A153" s="1" t="s">
        <v>694</v>
      </c>
      <c r="B153" s="1" t="s">
        <v>352</v>
      </c>
      <c r="C153" s="1" t="s">
        <v>624</v>
      </c>
      <c r="D153" s="1" t="s">
        <v>695</v>
      </c>
      <c r="E153" s="1" t="s">
        <v>463</v>
      </c>
      <c r="F153" s="1" t="s">
        <v>238</v>
      </c>
      <c r="G153" s="1" t="s">
        <v>239</v>
      </c>
      <c r="H153" s="1" t="s">
        <v>696</v>
      </c>
      <c r="I153" s="1" t="s">
        <v>129</v>
      </c>
      <c r="J153" s="1" t="n">
        <v>37</v>
      </c>
      <c r="K153" s="1" t="s">
        <v>137</v>
      </c>
      <c r="L153" s="1" t="s">
        <v>130</v>
      </c>
    </row>
    <row r="154" customFormat="false" ht="15" hidden="false" customHeight="true" outlineLevel="0" collapsed="false">
      <c r="A154" s="1" t="s">
        <v>697</v>
      </c>
      <c r="B154" s="1" t="s">
        <v>528</v>
      </c>
      <c r="C154" s="1" t="s">
        <v>140</v>
      </c>
      <c r="D154" s="1" t="s">
        <v>698</v>
      </c>
      <c r="E154" s="1" t="s">
        <v>302</v>
      </c>
      <c r="F154" s="1" t="s">
        <v>117</v>
      </c>
      <c r="G154" s="1" t="s">
        <v>118</v>
      </c>
      <c r="H154" s="1" t="s">
        <v>699</v>
      </c>
      <c r="I154" s="1" t="s">
        <v>129</v>
      </c>
      <c r="J154" s="1" t="n">
        <v>27</v>
      </c>
      <c r="K154" s="1" t="s">
        <v>121</v>
      </c>
      <c r="L154" s="1" t="s">
        <v>130</v>
      </c>
    </row>
    <row r="155" customFormat="false" ht="15" hidden="false" customHeight="true" outlineLevel="0" collapsed="false">
      <c r="A155" s="1" t="s">
        <v>700</v>
      </c>
      <c r="B155" s="1" t="s">
        <v>352</v>
      </c>
      <c r="C155" s="1" t="s">
        <v>624</v>
      </c>
      <c r="D155" s="1" t="s">
        <v>701</v>
      </c>
      <c r="E155" s="1" t="s">
        <v>127</v>
      </c>
      <c r="F155" s="1" t="s">
        <v>117</v>
      </c>
      <c r="G155" s="1" t="s">
        <v>118</v>
      </c>
      <c r="H155" s="1" t="s">
        <v>591</v>
      </c>
      <c r="I155" s="1" t="s">
        <v>146</v>
      </c>
      <c r="J155" s="1" t="n">
        <v>36</v>
      </c>
      <c r="K155" s="1" t="s">
        <v>153</v>
      </c>
      <c r="L155" s="1" t="s">
        <v>130</v>
      </c>
    </row>
    <row r="156" customFormat="false" ht="15" hidden="false" customHeight="true" outlineLevel="0" collapsed="false">
      <c r="A156" s="1" t="s">
        <v>702</v>
      </c>
      <c r="B156" s="1" t="s">
        <v>265</v>
      </c>
      <c r="C156" s="1" t="s">
        <v>444</v>
      </c>
      <c r="D156" s="1" t="s">
        <v>703</v>
      </c>
      <c r="E156" s="1" t="s">
        <v>190</v>
      </c>
      <c r="F156" s="1" t="s">
        <v>191</v>
      </c>
      <c r="G156" s="1" t="s">
        <v>118</v>
      </c>
      <c r="H156" s="1" t="s">
        <v>704</v>
      </c>
      <c r="I156" s="1" t="s">
        <v>176</v>
      </c>
      <c r="J156" s="1" t="n">
        <v>36</v>
      </c>
      <c r="K156" s="1" t="s">
        <v>137</v>
      </c>
      <c r="L156" s="1" t="s">
        <v>198</v>
      </c>
    </row>
    <row r="157" customFormat="false" ht="15" hidden="false" customHeight="true" outlineLevel="0" collapsed="false">
      <c r="A157" s="1" t="s">
        <v>705</v>
      </c>
      <c r="B157" s="1" t="s">
        <v>155</v>
      </c>
      <c r="C157" s="1" t="s">
        <v>195</v>
      </c>
      <c r="D157" s="1" t="s">
        <v>706</v>
      </c>
      <c r="E157" s="1" t="s">
        <v>190</v>
      </c>
      <c r="F157" s="1" t="s">
        <v>191</v>
      </c>
      <c r="G157" s="1" t="s">
        <v>118</v>
      </c>
      <c r="H157" s="1" t="s">
        <v>707</v>
      </c>
      <c r="I157" s="1" t="s">
        <v>176</v>
      </c>
      <c r="J157" s="1" t="n">
        <v>27</v>
      </c>
      <c r="K157" s="1" t="s">
        <v>121</v>
      </c>
      <c r="L157" s="1" t="s">
        <v>122</v>
      </c>
    </row>
    <row r="158" customFormat="false" ht="15" hidden="false" customHeight="true" outlineLevel="0" collapsed="false">
      <c r="A158" s="1" t="s">
        <v>708</v>
      </c>
      <c r="B158" s="1" t="s">
        <v>290</v>
      </c>
      <c r="C158" s="1" t="s">
        <v>173</v>
      </c>
      <c r="D158" s="1" t="s">
        <v>709</v>
      </c>
      <c r="E158" s="1" t="s">
        <v>208</v>
      </c>
      <c r="F158" s="1" t="s">
        <v>117</v>
      </c>
      <c r="G158" s="1" t="s">
        <v>118</v>
      </c>
      <c r="H158" s="1" t="s">
        <v>710</v>
      </c>
      <c r="I158" s="1" t="s">
        <v>165</v>
      </c>
      <c r="J158" s="1" t="n">
        <v>50</v>
      </c>
      <c r="K158" s="1" t="s">
        <v>121</v>
      </c>
      <c r="L158" s="1" t="s">
        <v>122</v>
      </c>
    </row>
    <row r="159" customFormat="false" ht="15" hidden="false" customHeight="true" outlineLevel="0" collapsed="false">
      <c r="A159" s="1" t="s">
        <v>711</v>
      </c>
      <c r="B159" s="1" t="s">
        <v>488</v>
      </c>
      <c r="C159" s="1" t="s">
        <v>156</v>
      </c>
      <c r="D159" s="1" t="s">
        <v>712</v>
      </c>
      <c r="E159" s="1" t="s">
        <v>231</v>
      </c>
      <c r="F159" s="1" t="s">
        <v>152</v>
      </c>
      <c r="G159" s="1" t="s">
        <v>144</v>
      </c>
      <c r="H159" s="1" t="s">
        <v>713</v>
      </c>
      <c r="I159" s="1" t="s">
        <v>136</v>
      </c>
      <c r="J159" s="1" t="n">
        <v>38</v>
      </c>
      <c r="K159" s="1" t="s">
        <v>121</v>
      </c>
      <c r="L159" s="1" t="s">
        <v>130</v>
      </c>
    </row>
    <row r="160" customFormat="false" ht="15" hidden="false" customHeight="true" outlineLevel="0" collapsed="false">
      <c r="A160" s="1" t="s">
        <v>714</v>
      </c>
      <c r="B160" s="1" t="s">
        <v>321</v>
      </c>
      <c r="C160" s="1" t="s">
        <v>317</v>
      </c>
      <c r="D160" s="1" t="s">
        <v>715</v>
      </c>
      <c r="E160" s="1" t="s">
        <v>324</v>
      </c>
      <c r="F160" s="1" t="s">
        <v>117</v>
      </c>
      <c r="G160" s="1" t="s">
        <v>118</v>
      </c>
      <c r="H160" s="1" t="s">
        <v>716</v>
      </c>
      <c r="I160" s="1" t="s">
        <v>120</v>
      </c>
      <c r="J160" s="1" t="n">
        <v>23</v>
      </c>
      <c r="K160" s="1" t="s">
        <v>121</v>
      </c>
      <c r="L160" s="1" t="s">
        <v>130</v>
      </c>
    </row>
    <row r="161" customFormat="false" ht="15" hidden="false" customHeight="true" outlineLevel="0" collapsed="false">
      <c r="A161" s="1" t="s">
        <v>717</v>
      </c>
      <c r="B161" s="1" t="s">
        <v>397</v>
      </c>
      <c r="C161" s="1" t="s">
        <v>357</v>
      </c>
      <c r="D161" s="1" t="s">
        <v>718</v>
      </c>
      <c r="E161" s="1" t="s">
        <v>225</v>
      </c>
      <c r="F161" s="1" t="s">
        <v>191</v>
      </c>
      <c r="G161" s="1" t="s">
        <v>118</v>
      </c>
      <c r="H161" s="1" t="s">
        <v>719</v>
      </c>
      <c r="I161" s="1" t="s">
        <v>129</v>
      </c>
      <c r="J161" s="1" t="n">
        <v>39</v>
      </c>
      <c r="K161" s="1" t="s">
        <v>121</v>
      </c>
      <c r="L161" s="1" t="s">
        <v>122</v>
      </c>
    </row>
    <row r="162" customFormat="false" ht="15" hidden="false" customHeight="true" outlineLevel="0" collapsed="false">
      <c r="A162" s="1" t="s">
        <v>720</v>
      </c>
      <c r="B162" s="1" t="s">
        <v>155</v>
      </c>
      <c r="C162" s="1" t="s">
        <v>398</v>
      </c>
      <c r="D162" s="1" t="s">
        <v>721</v>
      </c>
      <c r="E162" s="1" t="s">
        <v>225</v>
      </c>
      <c r="F162" s="1" t="s">
        <v>191</v>
      </c>
      <c r="G162" s="1" t="s">
        <v>118</v>
      </c>
      <c r="H162" s="1" t="s">
        <v>722</v>
      </c>
      <c r="I162" s="1" t="s">
        <v>165</v>
      </c>
      <c r="J162" s="1" t="n">
        <v>25</v>
      </c>
      <c r="K162" s="1" t="s">
        <v>137</v>
      </c>
      <c r="L162" s="1" t="s">
        <v>130</v>
      </c>
    </row>
    <row r="163" customFormat="false" ht="15" hidden="false" customHeight="true" outlineLevel="0" collapsed="false">
      <c r="A163" s="1" t="s">
        <v>723</v>
      </c>
      <c r="B163" s="1" t="s">
        <v>616</v>
      </c>
      <c r="C163" s="1" t="s">
        <v>261</v>
      </c>
      <c r="D163" s="1" t="s">
        <v>724</v>
      </c>
      <c r="E163" s="1" t="s">
        <v>231</v>
      </c>
      <c r="F163" s="1" t="s">
        <v>152</v>
      </c>
      <c r="G163" s="1" t="s">
        <v>144</v>
      </c>
      <c r="H163" s="1" t="s">
        <v>725</v>
      </c>
      <c r="I163" s="1" t="s">
        <v>136</v>
      </c>
      <c r="J163" s="1" t="n">
        <v>41</v>
      </c>
      <c r="K163" s="1" t="s">
        <v>153</v>
      </c>
      <c r="L163" s="1" t="s">
        <v>198</v>
      </c>
    </row>
    <row r="164" customFormat="false" ht="15" hidden="false" customHeight="true" outlineLevel="0" collapsed="false">
      <c r="A164" s="1" t="s">
        <v>726</v>
      </c>
      <c r="B164" s="1" t="s">
        <v>124</v>
      </c>
      <c r="C164" s="1" t="s">
        <v>125</v>
      </c>
      <c r="D164" s="1" t="s">
        <v>727</v>
      </c>
      <c r="E164" s="1" t="s">
        <v>179</v>
      </c>
      <c r="F164" s="1" t="s">
        <v>117</v>
      </c>
      <c r="G164" s="1" t="s">
        <v>118</v>
      </c>
      <c r="H164" s="1" t="s">
        <v>728</v>
      </c>
      <c r="I164" s="1" t="s">
        <v>165</v>
      </c>
      <c r="J164" s="1" t="n">
        <v>44</v>
      </c>
      <c r="K164" s="1" t="s">
        <v>153</v>
      </c>
      <c r="L164" s="1" t="s">
        <v>254</v>
      </c>
    </row>
    <row r="165" customFormat="false" ht="15" hidden="false" customHeight="true" outlineLevel="0" collapsed="false">
      <c r="A165" s="1" t="s">
        <v>729</v>
      </c>
      <c r="B165" s="1" t="s">
        <v>436</v>
      </c>
      <c r="C165" s="1" t="s">
        <v>149</v>
      </c>
      <c r="D165" s="1" t="s">
        <v>730</v>
      </c>
      <c r="E165" s="1" t="s">
        <v>268</v>
      </c>
      <c r="F165" s="1" t="s">
        <v>269</v>
      </c>
      <c r="G165" s="1" t="s">
        <v>239</v>
      </c>
      <c r="H165" s="1" t="s">
        <v>635</v>
      </c>
      <c r="I165" s="1" t="s">
        <v>165</v>
      </c>
      <c r="J165" s="1" t="n">
        <v>26</v>
      </c>
      <c r="K165" s="1" t="s">
        <v>153</v>
      </c>
      <c r="L165" s="1" t="s">
        <v>130</v>
      </c>
    </row>
    <row r="166" customFormat="false" ht="15" hidden="false" customHeight="true" outlineLevel="0" collapsed="false">
      <c r="A166" s="1" t="s">
        <v>731</v>
      </c>
      <c r="B166" s="1" t="s">
        <v>155</v>
      </c>
      <c r="C166" s="1" t="s">
        <v>291</v>
      </c>
      <c r="D166" s="1" t="s">
        <v>732</v>
      </c>
      <c r="E166" s="1" t="s">
        <v>302</v>
      </c>
      <c r="F166" s="1" t="s">
        <v>117</v>
      </c>
      <c r="G166" s="1" t="s">
        <v>118</v>
      </c>
      <c r="H166" s="1" t="s">
        <v>733</v>
      </c>
      <c r="I166" s="1" t="s">
        <v>120</v>
      </c>
      <c r="J166" s="1" t="n">
        <v>42</v>
      </c>
      <c r="K166" s="1" t="s">
        <v>153</v>
      </c>
      <c r="L166" s="1" t="s">
        <v>122</v>
      </c>
    </row>
    <row r="167" customFormat="false" ht="15" hidden="false" customHeight="true" outlineLevel="0" collapsed="false">
      <c r="A167" s="1" t="s">
        <v>734</v>
      </c>
      <c r="B167" s="1" t="s">
        <v>265</v>
      </c>
      <c r="C167" s="1" t="s">
        <v>173</v>
      </c>
      <c r="D167" s="1" t="s">
        <v>735</v>
      </c>
      <c r="E167" s="1" t="s">
        <v>116</v>
      </c>
      <c r="F167" s="1" t="s">
        <v>117</v>
      </c>
      <c r="G167" s="1" t="s">
        <v>118</v>
      </c>
      <c r="H167" s="1" t="s">
        <v>736</v>
      </c>
      <c r="I167" s="1" t="s">
        <v>120</v>
      </c>
      <c r="J167" s="1" t="n">
        <v>37</v>
      </c>
      <c r="K167" s="1" t="s">
        <v>137</v>
      </c>
      <c r="L167" s="1" t="s">
        <v>198</v>
      </c>
    </row>
    <row r="168" customFormat="false" ht="15" hidden="false" customHeight="true" outlineLevel="0" collapsed="false">
      <c r="A168" s="1" t="s">
        <v>737</v>
      </c>
      <c r="B168" s="1" t="s">
        <v>172</v>
      </c>
      <c r="C168" s="1" t="s">
        <v>317</v>
      </c>
      <c r="D168" s="1" t="s">
        <v>738</v>
      </c>
      <c r="E168" s="1" t="s">
        <v>185</v>
      </c>
      <c r="F168" s="1" t="s">
        <v>143</v>
      </c>
      <c r="G168" s="1" t="s">
        <v>144</v>
      </c>
      <c r="H168" s="1" t="s">
        <v>739</v>
      </c>
      <c r="I168" s="1" t="s">
        <v>176</v>
      </c>
      <c r="J168" s="1" t="n">
        <v>41</v>
      </c>
      <c r="K168" s="1" t="s">
        <v>153</v>
      </c>
      <c r="L168" s="1" t="s">
        <v>122</v>
      </c>
    </row>
    <row r="169" customFormat="false" ht="15" hidden="false" customHeight="true" outlineLevel="0" collapsed="false">
      <c r="A169" s="1" t="s">
        <v>740</v>
      </c>
      <c r="B169" s="1" t="s">
        <v>139</v>
      </c>
      <c r="C169" s="1" t="s">
        <v>133</v>
      </c>
      <c r="D169" s="1" t="s">
        <v>741</v>
      </c>
      <c r="E169" s="1" t="s">
        <v>158</v>
      </c>
      <c r="F169" s="1" t="s">
        <v>152</v>
      </c>
      <c r="G169" s="1" t="s">
        <v>144</v>
      </c>
      <c r="H169" s="1" t="s">
        <v>742</v>
      </c>
      <c r="I169" s="1" t="s">
        <v>136</v>
      </c>
      <c r="J169" s="1" t="n">
        <v>51</v>
      </c>
      <c r="K169" s="1" t="s">
        <v>137</v>
      </c>
      <c r="L169" s="1" t="s">
        <v>130</v>
      </c>
    </row>
    <row r="170" customFormat="false" ht="15" hidden="false" customHeight="true" outlineLevel="0" collapsed="false">
      <c r="A170" s="1" t="s">
        <v>743</v>
      </c>
      <c r="B170" s="1" t="s">
        <v>479</v>
      </c>
      <c r="C170" s="1" t="s">
        <v>206</v>
      </c>
      <c r="D170" s="1" t="s">
        <v>744</v>
      </c>
      <c r="E170" s="1" t="s">
        <v>190</v>
      </c>
      <c r="F170" s="1" t="s">
        <v>191</v>
      </c>
      <c r="G170" s="1" t="s">
        <v>118</v>
      </c>
      <c r="H170" s="1" t="s">
        <v>745</v>
      </c>
      <c r="I170" s="1" t="s">
        <v>176</v>
      </c>
      <c r="J170" s="1" t="n">
        <v>31</v>
      </c>
      <c r="K170" s="1" t="s">
        <v>137</v>
      </c>
      <c r="L170" s="1" t="s">
        <v>130</v>
      </c>
    </row>
    <row r="171" customFormat="false" ht="15" hidden="false" customHeight="true" outlineLevel="0" collapsed="false">
      <c r="A171" s="1" t="s">
        <v>746</v>
      </c>
      <c r="B171" s="1" t="s">
        <v>321</v>
      </c>
      <c r="C171" s="1" t="s">
        <v>140</v>
      </c>
      <c r="D171" s="1" t="s">
        <v>747</v>
      </c>
      <c r="E171" s="1" t="s">
        <v>282</v>
      </c>
      <c r="F171" s="1" t="s">
        <v>117</v>
      </c>
      <c r="G171" s="1" t="s">
        <v>118</v>
      </c>
      <c r="H171" s="1" t="s">
        <v>748</v>
      </c>
      <c r="I171" s="1" t="s">
        <v>146</v>
      </c>
      <c r="J171" s="1" t="n">
        <v>27</v>
      </c>
      <c r="K171" s="1" t="s">
        <v>121</v>
      </c>
      <c r="L171" s="1" t="s">
        <v>198</v>
      </c>
    </row>
    <row r="172" customFormat="false" ht="15" hidden="false" customHeight="true" outlineLevel="0" collapsed="false">
      <c r="A172" s="1" t="s">
        <v>749</v>
      </c>
      <c r="B172" s="1" t="s">
        <v>200</v>
      </c>
      <c r="C172" s="1" t="s">
        <v>296</v>
      </c>
      <c r="D172" s="1" t="s">
        <v>750</v>
      </c>
      <c r="E172" s="1" t="s">
        <v>179</v>
      </c>
      <c r="F172" s="1" t="s">
        <v>117</v>
      </c>
      <c r="G172" s="1" t="s">
        <v>118</v>
      </c>
      <c r="H172" s="1" t="s">
        <v>751</v>
      </c>
      <c r="I172" s="1" t="s">
        <v>129</v>
      </c>
      <c r="J172" s="1" t="n">
        <v>25</v>
      </c>
      <c r="K172" s="1" t="s">
        <v>137</v>
      </c>
      <c r="L172" s="1" t="s">
        <v>198</v>
      </c>
    </row>
    <row r="173" customFormat="false" ht="15" hidden="false" customHeight="true" outlineLevel="0" collapsed="false">
      <c r="A173" s="1" t="s">
        <v>752</v>
      </c>
      <c r="B173" s="1" t="s">
        <v>583</v>
      </c>
      <c r="C173" s="1" t="s">
        <v>246</v>
      </c>
      <c r="D173" s="1" t="s">
        <v>753</v>
      </c>
      <c r="E173" s="1" t="s">
        <v>237</v>
      </c>
      <c r="F173" s="1" t="s">
        <v>238</v>
      </c>
      <c r="G173" s="1" t="s">
        <v>239</v>
      </c>
      <c r="H173" s="1" t="s">
        <v>754</v>
      </c>
      <c r="I173" s="1" t="s">
        <v>176</v>
      </c>
      <c r="J173" s="1" t="n">
        <v>26</v>
      </c>
      <c r="K173" s="1" t="s">
        <v>153</v>
      </c>
      <c r="L173" s="1" t="s">
        <v>198</v>
      </c>
    </row>
    <row r="174" customFormat="false" ht="15" hidden="false" customHeight="true" outlineLevel="0" collapsed="false">
      <c r="A174" s="1" t="s">
        <v>755</v>
      </c>
      <c r="B174" s="1" t="s">
        <v>612</v>
      </c>
      <c r="C174" s="1" t="s">
        <v>173</v>
      </c>
      <c r="D174" s="1" t="s">
        <v>756</v>
      </c>
      <c r="E174" s="1" t="s">
        <v>331</v>
      </c>
      <c r="F174" s="1" t="s">
        <v>332</v>
      </c>
      <c r="G174" s="1" t="s">
        <v>333</v>
      </c>
      <c r="H174" s="1" t="s">
        <v>757</v>
      </c>
      <c r="I174" s="1" t="s">
        <v>146</v>
      </c>
      <c r="J174" s="1" t="n">
        <v>33</v>
      </c>
      <c r="K174" s="1" t="s">
        <v>153</v>
      </c>
      <c r="L174" s="1" t="s">
        <v>254</v>
      </c>
    </row>
    <row r="175" customFormat="false" ht="15" hidden="false" customHeight="true" outlineLevel="0" collapsed="false">
      <c r="A175" s="1" t="s">
        <v>758</v>
      </c>
      <c r="B175" s="1" t="s">
        <v>372</v>
      </c>
      <c r="C175" s="1" t="s">
        <v>413</v>
      </c>
      <c r="D175" s="1" t="s">
        <v>759</v>
      </c>
      <c r="E175" s="1" t="s">
        <v>225</v>
      </c>
      <c r="F175" s="1" t="s">
        <v>191</v>
      </c>
      <c r="G175" s="1" t="s">
        <v>118</v>
      </c>
      <c r="H175" s="1" t="s">
        <v>760</v>
      </c>
      <c r="I175" s="1" t="s">
        <v>233</v>
      </c>
      <c r="J175" s="1" t="n">
        <v>37</v>
      </c>
      <c r="K175" s="1" t="s">
        <v>137</v>
      </c>
      <c r="L175" s="1" t="s">
        <v>130</v>
      </c>
    </row>
    <row r="176" customFormat="false" ht="15" hidden="false" customHeight="true" outlineLevel="0" collapsed="false">
      <c r="A176" s="1" t="s">
        <v>761</v>
      </c>
      <c r="B176" s="1" t="s">
        <v>321</v>
      </c>
      <c r="C176" s="1" t="s">
        <v>444</v>
      </c>
      <c r="D176" s="1" t="s">
        <v>762</v>
      </c>
      <c r="E176" s="1" t="s">
        <v>116</v>
      </c>
      <c r="F176" s="1" t="s">
        <v>117</v>
      </c>
      <c r="G176" s="1" t="s">
        <v>118</v>
      </c>
      <c r="H176" s="1" t="s">
        <v>370</v>
      </c>
      <c r="I176" s="1" t="s">
        <v>165</v>
      </c>
      <c r="J176" s="1" t="n">
        <v>36</v>
      </c>
      <c r="K176" s="1" t="s">
        <v>153</v>
      </c>
      <c r="L176" s="1" t="s">
        <v>130</v>
      </c>
    </row>
    <row r="177" customFormat="false" ht="15" hidden="false" customHeight="true" outlineLevel="0" collapsed="false">
      <c r="A177" s="1" t="s">
        <v>763</v>
      </c>
      <c r="B177" s="1" t="s">
        <v>570</v>
      </c>
      <c r="C177" s="1" t="s">
        <v>261</v>
      </c>
      <c r="D177" s="1" t="s">
        <v>764</v>
      </c>
      <c r="E177" s="1" t="s">
        <v>142</v>
      </c>
      <c r="F177" s="1" t="s">
        <v>143</v>
      </c>
      <c r="G177" s="1" t="s">
        <v>144</v>
      </c>
      <c r="H177" s="1" t="s">
        <v>693</v>
      </c>
      <c r="I177" s="1" t="s">
        <v>176</v>
      </c>
      <c r="J177" s="1" t="n">
        <v>41</v>
      </c>
      <c r="K177" s="1" t="s">
        <v>153</v>
      </c>
      <c r="L177" s="1" t="s">
        <v>130</v>
      </c>
    </row>
    <row r="178" customFormat="false" ht="15" hidden="false" customHeight="true" outlineLevel="0" collapsed="false">
      <c r="A178" s="1" t="s">
        <v>765</v>
      </c>
      <c r="B178" s="1" t="s">
        <v>139</v>
      </c>
      <c r="C178" s="1" t="s">
        <v>291</v>
      </c>
      <c r="D178" s="1" t="s">
        <v>766</v>
      </c>
      <c r="E178" s="1" t="s">
        <v>116</v>
      </c>
      <c r="F178" s="1" t="s">
        <v>117</v>
      </c>
      <c r="G178" s="1" t="s">
        <v>118</v>
      </c>
      <c r="H178" s="1" t="s">
        <v>767</v>
      </c>
      <c r="I178" s="1" t="s">
        <v>176</v>
      </c>
      <c r="J178" s="1" t="n">
        <v>34</v>
      </c>
      <c r="K178" s="1" t="s">
        <v>121</v>
      </c>
      <c r="L178" s="1" t="s">
        <v>122</v>
      </c>
    </row>
    <row r="179" customFormat="false" ht="15" hidden="false" customHeight="true" outlineLevel="0" collapsed="false">
      <c r="A179" s="1" t="s">
        <v>768</v>
      </c>
      <c r="B179" s="1" t="s">
        <v>113</v>
      </c>
      <c r="C179" s="1" t="s">
        <v>322</v>
      </c>
      <c r="D179" s="1" t="s">
        <v>769</v>
      </c>
      <c r="E179" s="1" t="s">
        <v>268</v>
      </c>
      <c r="F179" s="1" t="s">
        <v>269</v>
      </c>
      <c r="G179" s="1" t="s">
        <v>239</v>
      </c>
      <c r="H179" s="1" t="s">
        <v>770</v>
      </c>
      <c r="I179" s="1" t="s">
        <v>136</v>
      </c>
      <c r="J179" s="1" t="n">
        <v>47</v>
      </c>
      <c r="K179" s="1" t="s">
        <v>121</v>
      </c>
      <c r="L179" s="1" t="s">
        <v>130</v>
      </c>
    </row>
    <row r="180" customFormat="false" ht="15" hidden="false" customHeight="true" outlineLevel="0" collapsed="false">
      <c r="A180" s="1" t="s">
        <v>771</v>
      </c>
      <c r="B180" s="1" t="s">
        <v>194</v>
      </c>
      <c r="C180" s="1" t="s">
        <v>251</v>
      </c>
      <c r="D180" s="1" t="s">
        <v>772</v>
      </c>
      <c r="E180" s="1" t="s">
        <v>463</v>
      </c>
      <c r="F180" s="1" t="s">
        <v>238</v>
      </c>
      <c r="G180" s="1" t="s">
        <v>239</v>
      </c>
      <c r="H180" s="1" t="s">
        <v>773</v>
      </c>
      <c r="I180" s="1" t="s">
        <v>129</v>
      </c>
      <c r="J180" s="1" t="n">
        <v>31</v>
      </c>
      <c r="K180" s="1" t="s">
        <v>137</v>
      </c>
      <c r="L180" s="1" t="s">
        <v>130</v>
      </c>
    </row>
    <row r="181" customFormat="false" ht="15" hidden="false" customHeight="true" outlineLevel="0" collapsed="false">
      <c r="A181" s="1" t="s">
        <v>774</v>
      </c>
      <c r="B181" s="1" t="s">
        <v>616</v>
      </c>
      <c r="C181" s="1" t="s">
        <v>168</v>
      </c>
      <c r="D181" s="1" t="s">
        <v>775</v>
      </c>
      <c r="E181" s="1" t="s">
        <v>225</v>
      </c>
      <c r="F181" s="1" t="s">
        <v>191</v>
      </c>
      <c r="G181" s="1" t="s">
        <v>118</v>
      </c>
      <c r="H181" s="1" t="s">
        <v>776</v>
      </c>
      <c r="I181" s="1" t="s">
        <v>165</v>
      </c>
      <c r="J181" s="1" t="n">
        <v>58</v>
      </c>
      <c r="K181" s="1" t="s">
        <v>137</v>
      </c>
      <c r="L181" s="1" t="s">
        <v>130</v>
      </c>
    </row>
    <row r="182" customFormat="false" ht="15" hidden="false" customHeight="true" outlineLevel="0" collapsed="false">
      <c r="A182" s="1" t="s">
        <v>777</v>
      </c>
      <c r="B182" s="1" t="s">
        <v>397</v>
      </c>
      <c r="C182" s="1" t="s">
        <v>156</v>
      </c>
      <c r="D182" s="1" t="s">
        <v>778</v>
      </c>
      <c r="E182" s="1" t="s">
        <v>463</v>
      </c>
      <c r="F182" s="1" t="s">
        <v>238</v>
      </c>
      <c r="G182" s="1" t="s">
        <v>239</v>
      </c>
      <c r="H182" s="1" t="s">
        <v>779</v>
      </c>
      <c r="I182" s="1" t="s">
        <v>176</v>
      </c>
      <c r="J182" s="1" t="n">
        <v>39</v>
      </c>
      <c r="K182" s="1" t="s">
        <v>153</v>
      </c>
      <c r="L182" s="1" t="s">
        <v>130</v>
      </c>
    </row>
    <row r="183" customFormat="false" ht="15" hidden="false" customHeight="true" outlineLevel="0" collapsed="false">
      <c r="A183" s="1" t="s">
        <v>780</v>
      </c>
      <c r="B183" s="1" t="s">
        <v>583</v>
      </c>
      <c r="C183" s="1" t="s">
        <v>201</v>
      </c>
      <c r="D183" s="1" t="s">
        <v>781</v>
      </c>
      <c r="E183" s="1" t="s">
        <v>231</v>
      </c>
      <c r="F183" s="1" t="s">
        <v>152</v>
      </c>
      <c r="G183" s="1" t="s">
        <v>144</v>
      </c>
      <c r="H183" s="1" t="s">
        <v>782</v>
      </c>
      <c r="I183" s="1" t="s">
        <v>233</v>
      </c>
      <c r="J183" s="1" t="n">
        <v>26</v>
      </c>
      <c r="K183" s="1" t="s">
        <v>153</v>
      </c>
      <c r="L183" s="1" t="s">
        <v>130</v>
      </c>
    </row>
    <row r="184" customFormat="false" ht="15" hidden="false" customHeight="true" outlineLevel="0" collapsed="false">
      <c r="A184" s="1" t="s">
        <v>783</v>
      </c>
      <c r="B184" s="1" t="s">
        <v>124</v>
      </c>
      <c r="C184" s="1" t="s">
        <v>168</v>
      </c>
      <c r="D184" s="1" t="s">
        <v>784</v>
      </c>
      <c r="E184" s="1" t="s">
        <v>287</v>
      </c>
      <c r="F184" s="1" t="s">
        <v>238</v>
      </c>
      <c r="G184" s="1" t="s">
        <v>239</v>
      </c>
      <c r="H184" s="1" t="s">
        <v>716</v>
      </c>
      <c r="I184" s="1" t="s">
        <v>129</v>
      </c>
      <c r="J184" s="1" t="n">
        <v>24</v>
      </c>
      <c r="K184" s="1" t="s">
        <v>153</v>
      </c>
      <c r="L184" s="1" t="s">
        <v>130</v>
      </c>
    </row>
    <row r="185" customFormat="false" ht="15" hidden="false" customHeight="true" outlineLevel="0" collapsed="false">
      <c r="A185" s="1" t="s">
        <v>785</v>
      </c>
      <c r="B185" s="1" t="s">
        <v>386</v>
      </c>
      <c r="C185" s="1" t="s">
        <v>322</v>
      </c>
      <c r="D185" s="1" t="s">
        <v>786</v>
      </c>
      <c r="E185" s="1" t="s">
        <v>127</v>
      </c>
      <c r="F185" s="1" t="s">
        <v>117</v>
      </c>
      <c r="G185" s="1" t="s">
        <v>118</v>
      </c>
      <c r="H185" s="1" t="s">
        <v>787</v>
      </c>
      <c r="I185" s="1" t="s">
        <v>136</v>
      </c>
      <c r="J185" s="1" t="n">
        <v>38</v>
      </c>
      <c r="K185" s="1" t="s">
        <v>137</v>
      </c>
      <c r="L185" s="1" t="s">
        <v>254</v>
      </c>
    </row>
    <row r="186" customFormat="false" ht="15" hidden="false" customHeight="true" outlineLevel="0" collapsed="false">
      <c r="A186" s="1" t="s">
        <v>788</v>
      </c>
      <c r="B186" s="1" t="s">
        <v>469</v>
      </c>
      <c r="C186" s="1" t="s">
        <v>300</v>
      </c>
      <c r="D186" s="1" t="s">
        <v>789</v>
      </c>
      <c r="E186" s="1" t="s">
        <v>208</v>
      </c>
      <c r="F186" s="1" t="s">
        <v>117</v>
      </c>
      <c r="G186" s="1" t="s">
        <v>118</v>
      </c>
      <c r="H186" s="1" t="s">
        <v>259</v>
      </c>
      <c r="I186" s="1" t="s">
        <v>146</v>
      </c>
      <c r="J186" s="1" t="n">
        <v>31</v>
      </c>
      <c r="K186" s="1" t="s">
        <v>121</v>
      </c>
      <c r="L186" s="1" t="s">
        <v>130</v>
      </c>
    </row>
    <row r="187" customFormat="false" ht="15" hidden="false" customHeight="true" outlineLevel="0" collapsed="false">
      <c r="A187" s="1" t="s">
        <v>790</v>
      </c>
      <c r="B187" s="1" t="s">
        <v>479</v>
      </c>
      <c r="C187" s="1" t="s">
        <v>277</v>
      </c>
      <c r="D187" s="1" t="s">
        <v>791</v>
      </c>
      <c r="E187" s="1" t="s">
        <v>243</v>
      </c>
      <c r="F187" s="1" t="s">
        <v>117</v>
      </c>
      <c r="G187" s="1" t="s">
        <v>118</v>
      </c>
      <c r="H187" s="1" t="s">
        <v>792</v>
      </c>
      <c r="I187" s="1" t="s">
        <v>146</v>
      </c>
      <c r="J187" s="1" t="n">
        <v>40</v>
      </c>
      <c r="K187" s="1" t="s">
        <v>121</v>
      </c>
      <c r="L187" s="1" t="s">
        <v>130</v>
      </c>
    </row>
    <row r="188" customFormat="false" ht="15" hidden="false" customHeight="true" outlineLevel="0" collapsed="false">
      <c r="A188" s="1" t="s">
        <v>793</v>
      </c>
      <c r="B188" s="1" t="s">
        <v>372</v>
      </c>
      <c r="C188" s="1" t="s">
        <v>133</v>
      </c>
      <c r="D188" s="1" t="s">
        <v>794</v>
      </c>
      <c r="E188" s="1" t="s">
        <v>116</v>
      </c>
      <c r="F188" s="1" t="s">
        <v>117</v>
      </c>
      <c r="G188" s="1" t="s">
        <v>118</v>
      </c>
      <c r="H188" s="1" t="s">
        <v>481</v>
      </c>
      <c r="I188" s="1" t="s">
        <v>176</v>
      </c>
      <c r="J188" s="1" t="n">
        <v>38</v>
      </c>
      <c r="K188" s="1" t="s">
        <v>121</v>
      </c>
      <c r="L188" s="1" t="s">
        <v>254</v>
      </c>
    </row>
    <row r="189" customFormat="false" ht="15" hidden="false" customHeight="true" outlineLevel="0" collapsed="false">
      <c r="A189" s="1" t="s">
        <v>795</v>
      </c>
      <c r="B189" s="1" t="s">
        <v>161</v>
      </c>
      <c r="C189" s="1" t="s">
        <v>261</v>
      </c>
      <c r="D189" s="1" t="s">
        <v>796</v>
      </c>
      <c r="E189" s="1" t="s">
        <v>179</v>
      </c>
      <c r="F189" s="1" t="s">
        <v>117</v>
      </c>
      <c r="G189" s="1" t="s">
        <v>118</v>
      </c>
      <c r="H189" s="1" t="s">
        <v>797</v>
      </c>
      <c r="I189" s="1" t="s">
        <v>136</v>
      </c>
      <c r="J189" s="1" t="n">
        <v>33</v>
      </c>
      <c r="K189" s="1" t="s">
        <v>121</v>
      </c>
      <c r="L189" s="1" t="s">
        <v>130</v>
      </c>
    </row>
    <row r="190" customFormat="false" ht="15" hidden="false" customHeight="true" outlineLevel="0" collapsed="false">
      <c r="A190" s="1" t="s">
        <v>798</v>
      </c>
      <c r="B190" s="1" t="s">
        <v>515</v>
      </c>
      <c r="C190" s="1" t="s">
        <v>312</v>
      </c>
      <c r="D190" s="1" t="s">
        <v>799</v>
      </c>
      <c r="E190" s="1" t="s">
        <v>142</v>
      </c>
      <c r="F190" s="1" t="s">
        <v>143</v>
      </c>
      <c r="G190" s="1" t="s">
        <v>144</v>
      </c>
      <c r="H190" s="1" t="s">
        <v>248</v>
      </c>
      <c r="I190" s="1" t="s">
        <v>129</v>
      </c>
      <c r="J190" s="1" t="n">
        <v>26</v>
      </c>
      <c r="K190" s="1" t="s">
        <v>153</v>
      </c>
      <c r="L190" s="1" t="s">
        <v>130</v>
      </c>
    </row>
    <row r="191" customFormat="false" ht="15" hidden="false" customHeight="true" outlineLevel="0" collapsed="false">
      <c r="A191" s="1" t="s">
        <v>800</v>
      </c>
      <c r="B191" s="1" t="s">
        <v>570</v>
      </c>
      <c r="C191" s="1" t="s">
        <v>296</v>
      </c>
      <c r="D191" s="1" t="s">
        <v>801</v>
      </c>
      <c r="E191" s="1" t="s">
        <v>237</v>
      </c>
      <c r="F191" s="1" t="s">
        <v>238</v>
      </c>
      <c r="G191" s="1" t="s">
        <v>239</v>
      </c>
      <c r="H191" s="1" t="s">
        <v>802</v>
      </c>
      <c r="I191" s="1" t="s">
        <v>146</v>
      </c>
      <c r="J191" s="1" t="n">
        <v>20</v>
      </c>
      <c r="K191" s="1" t="s">
        <v>153</v>
      </c>
      <c r="L191" s="1" t="s">
        <v>130</v>
      </c>
    </row>
    <row r="192" customFormat="false" ht="15" hidden="false" customHeight="true" outlineLevel="0" collapsed="false">
      <c r="A192" s="1" t="s">
        <v>803</v>
      </c>
      <c r="B192" s="1" t="s">
        <v>583</v>
      </c>
      <c r="C192" s="1" t="s">
        <v>437</v>
      </c>
      <c r="D192" s="1" t="s">
        <v>804</v>
      </c>
      <c r="E192" s="1" t="s">
        <v>142</v>
      </c>
      <c r="F192" s="1" t="s">
        <v>143</v>
      </c>
      <c r="G192" s="1" t="s">
        <v>144</v>
      </c>
      <c r="H192" s="1" t="s">
        <v>805</v>
      </c>
      <c r="I192" s="1" t="s">
        <v>165</v>
      </c>
      <c r="J192" s="1" t="n">
        <v>29</v>
      </c>
      <c r="K192" s="1" t="s">
        <v>121</v>
      </c>
      <c r="L192" s="1" t="s">
        <v>254</v>
      </c>
    </row>
    <row r="193" customFormat="false" ht="15" hidden="false" customHeight="true" outlineLevel="0" collapsed="false">
      <c r="A193" s="1" t="s">
        <v>806</v>
      </c>
      <c r="B193" s="1" t="s">
        <v>194</v>
      </c>
      <c r="C193" s="1" t="s">
        <v>246</v>
      </c>
      <c r="D193" s="1" t="s">
        <v>807</v>
      </c>
      <c r="E193" s="1" t="s">
        <v>324</v>
      </c>
      <c r="F193" s="1" t="s">
        <v>117</v>
      </c>
      <c r="G193" s="1" t="s">
        <v>118</v>
      </c>
      <c r="H193" s="1" t="s">
        <v>808</v>
      </c>
      <c r="I193" s="1" t="s">
        <v>136</v>
      </c>
      <c r="J193" s="1" t="n">
        <v>41</v>
      </c>
      <c r="K193" s="1" t="s">
        <v>121</v>
      </c>
      <c r="L193" s="1" t="s">
        <v>130</v>
      </c>
    </row>
    <row r="194" customFormat="false" ht="15" hidden="false" customHeight="true" outlineLevel="0" collapsed="false">
      <c r="A194" s="1" t="s">
        <v>809</v>
      </c>
      <c r="B194" s="1" t="s">
        <v>612</v>
      </c>
      <c r="C194" s="1" t="s">
        <v>444</v>
      </c>
      <c r="D194" s="1" t="s">
        <v>810</v>
      </c>
      <c r="E194" s="1" t="s">
        <v>293</v>
      </c>
      <c r="F194" s="1" t="s">
        <v>152</v>
      </c>
      <c r="G194" s="1" t="s">
        <v>144</v>
      </c>
      <c r="H194" s="1" t="s">
        <v>811</v>
      </c>
      <c r="I194" s="1" t="s">
        <v>165</v>
      </c>
      <c r="J194" s="1" t="n">
        <v>35</v>
      </c>
      <c r="K194" s="1" t="s">
        <v>153</v>
      </c>
      <c r="L194" s="1" t="s">
        <v>130</v>
      </c>
    </row>
    <row r="195" customFormat="false" ht="15" hidden="false" customHeight="true" outlineLevel="0" collapsed="false">
      <c r="A195" s="1" t="s">
        <v>812</v>
      </c>
      <c r="B195" s="1" t="s">
        <v>256</v>
      </c>
      <c r="C195" s="1" t="s">
        <v>195</v>
      </c>
      <c r="D195" s="1" t="s">
        <v>813</v>
      </c>
      <c r="E195" s="1" t="s">
        <v>185</v>
      </c>
      <c r="F195" s="1" t="s">
        <v>143</v>
      </c>
      <c r="G195" s="1" t="s">
        <v>144</v>
      </c>
      <c r="H195" s="1" t="s">
        <v>814</v>
      </c>
      <c r="I195" s="1" t="s">
        <v>129</v>
      </c>
      <c r="J195" s="1" t="n">
        <v>22</v>
      </c>
      <c r="K195" s="1" t="s">
        <v>153</v>
      </c>
      <c r="L195" s="1" t="s">
        <v>122</v>
      </c>
    </row>
    <row r="196" customFormat="false" ht="15" hidden="false" customHeight="true" outlineLevel="0" collapsed="false">
      <c r="A196" s="1" t="s">
        <v>815</v>
      </c>
      <c r="B196" s="1" t="s">
        <v>276</v>
      </c>
      <c r="C196" s="1" t="s">
        <v>277</v>
      </c>
      <c r="D196" s="1" t="s">
        <v>816</v>
      </c>
      <c r="E196" s="1" t="s">
        <v>268</v>
      </c>
      <c r="F196" s="1" t="s">
        <v>269</v>
      </c>
      <c r="G196" s="1" t="s">
        <v>239</v>
      </c>
      <c r="H196" s="1" t="s">
        <v>817</v>
      </c>
      <c r="I196" s="1" t="s">
        <v>120</v>
      </c>
      <c r="J196" s="1" t="n">
        <v>35</v>
      </c>
      <c r="K196" s="1" t="s">
        <v>137</v>
      </c>
      <c r="L196" s="1" t="s">
        <v>122</v>
      </c>
    </row>
    <row r="197" customFormat="false" ht="15" hidden="false" customHeight="true" outlineLevel="0" collapsed="false">
      <c r="A197" s="1" t="s">
        <v>818</v>
      </c>
      <c r="B197" s="1" t="s">
        <v>616</v>
      </c>
      <c r="C197" s="1" t="s">
        <v>437</v>
      </c>
      <c r="D197" s="1" t="s">
        <v>819</v>
      </c>
      <c r="E197" s="1" t="s">
        <v>185</v>
      </c>
      <c r="F197" s="1" t="s">
        <v>143</v>
      </c>
      <c r="G197" s="1" t="s">
        <v>144</v>
      </c>
      <c r="H197" s="1" t="s">
        <v>820</v>
      </c>
      <c r="I197" s="1" t="s">
        <v>129</v>
      </c>
      <c r="J197" s="1" t="n">
        <v>37</v>
      </c>
      <c r="K197" s="1" t="s">
        <v>137</v>
      </c>
      <c r="L197" s="1" t="s">
        <v>130</v>
      </c>
    </row>
    <row r="198" customFormat="false" ht="15" hidden="false" customHeight="true" outlineLevel="0" collapsed="false">
      <c r="A198" s="1" t="s">
        <v>821</v>
      </c>
      <c r="B198" s="1" t="s">
        <v>352</v>
      </c>
      <c r="C198" s="1" t="s">
        <v>277</v>
      </c>
      <c r="D198" s="1" t="s">
        <v>822</v>
      </c>
      <c r="E198" s="1" t="s">
        <v>331</v>
      </c>
      <c r="F198" s="1" t="s">
        <v>332</v>
      </c>
      <c r="G198" s="1" t="s">
        <v>333</v>
      </c>
      <c r="H198" s="1" t="s">
        <v>823</v>
      </c>
      <c r="I198" s="1" t="s">
        <v>165</v>
      </c>
      <c r="J198" s="1" t="n">
        <v>26</v>
      </c>
      <c r="K198" s="1" t="s">
        <v>121</v>
      </c>
      <c r="L198" s="1" t="s">
        <v>130</v>
      </c>
    </row>
    <row r="199" customFormat="false" ht="15" hidden="false" customHeight="true" outlineLevel="0" collapsed="false">
      <c r="A199" s="1" t="s">
        <v>824</v>
      </c>
      <c r="B199" s="1" t="s">
        <v>412</v>
      </c>
      <c r="C199" s="1" t="s">
        <v>322</v>
      </c>
      <c r="D199" s="1" t="s">
        <v>825</v>
      </c>
      <c r="E199" s="1" t="s">
        <v>163</v>
      </c>
      <c r="F199" s="1" t="s">
        <v>152</v>
      </c>
      <c r="G199" s="1" t="s">
        <v>144</v>
      </c>
      <c r="H199" s="1" t="s">
        <v>826</v>
      </c>
      <c r="I199" s="1" t="s">
        <v>146</v>
      </c>
      <c r="J199" s="1" t="n">
        <v>35</v>
      </c>
      <c r="K199" s="1" t="s">
        <v>153</v>
      </c>
      <c r="L199" s="1" t="s">
        <v>130</v>
      </c>
    </row>
    <row r="200" customFormat="false" ht="15" hidden="false" customHeight="true" outlineLevel="0" collapsed="false">
      <c r="A200" s="1" t="s">
        <v>827</v>
      </c>
      <c r="B200" s="1" t="s">
        <v>368</v>
      </c>
      <c r="C200" s="1" t="s">
        <v>261</v>
      </c>
      <c r="D200" s="1" t="s">
        <v>828</v>
      </c>
      <c r="E200" s="1" t="s">
        <v>158</v>
      </c>
      <c r="F200" s="1" t="s">
        <v>152</v>
      </c>
      <c r="G200" s="1" t="s">
        <v>144</v>
      </c>
      <c r="H200" s="1" t="s">
        <v>829</v>
      </c>
      <c r="I200" s="1" t="s">
        <v>136</v>
      </c>
      <c r="J200" s="1" t="n">
        <v>34</v>
      </c>
      <c r="K200" s="1" t="s">
        <v>153</v>
      </c>
      <c r="L200" s="1" t="s">
        <v>130</v>
      </c>
    </row>
    <row r="201" customFormat="false" ht="15" hidden="false" customHeight="true" outlineLevel="0" collapsed="false">
      <c r="A201" s="1" t="s">
        <v>830</v>
      </c>
      <c r="B201" s="1" t="s">
        <v>421</v>
      </c>
      <c r="C201" s="1" t="s">
        <v>831</v>
      </c>
      <c r="D201" s="1" t="s">
        <v>832</v>
      </c>
      <c r="E201" s="1" t="s">
        <v>127</v>
      </c>
      <c r="F201" s="1" t="s">
        <v>117</v>
      </c>
      <c r="G201" s="1" t="s">
        <v>118</v>
      </c>
      <c r="H201" s="1" t="s">
        <v>833</v>
      </c>
      <c r="I201" s="1" t="s">
        <v>129</v>
      </c>
      <c r="J201" s="1" t="n">
        <v>23</v>
      </c>
      <c r="K201" s="1" t="s">
        <v>137</v>
      </c>
      <c r="L201" s="1" t="s">
        <v>130</v>
      </c>
    </row>
    <row r="202" customFormat="false" ht="15" hidden="false" customHeight="true" outlineLevel="0" collapsed="false">
      <c r="A202" s="1" t="s">
        <v>834</v>
      </c>
      <c r="B202" s="1" t="s">
        <v>441</v>
      </c>
      <c r="C202" s="1" t="s">
        <v>277</v>
      </c>
      <c r="D202" s="1" t="s">
        <v>835</v>
      </c>
      <c r="E202" s="1" t="s">
        <v>282</v>
      </c>
      <c r="F202" s="1" t="s">
        <v>117</v>
      </c>
      <c r="G202" s="1" t="s">
        <v>118</v>
      </c>
      <c r="H202" s="1" t="s">
        <v>836</v>
      </c>
      <c r="I202" s="1" t="s">
        <v>136</v>
      </c>
      <c r="J202" s="1" t="n">
        <v>37</v>
      </c>
      <c r="K202" s="1" t="s">
        <v>153</v>
      </c>
      <c r="L202" s="1" t="s">
        <v>130</v>
      </c>
    </row>
    <row r="203" customFormat="false" ht="15" hidden="false" customHeight="true" outlineLevel="0" collapsed="false">
      <c r="A203" s="1" t="s">
        <v>837</v>
      </c>
      <c r="B203" s="1" t="s">
        <v>368</v>
      </c>
      <c r="C203" s="1" t="s">
        <v>149</v>
      </c>
      <c r="D203" s="1" t="s">
        <v>838</v>
      </c>
      <c r="E203" s="1" t="s">
        <v>331</v>
      </c>
      <c r="F203" s="1" t="s">
        <v>332</v>
      </c>
      <c r="G203" s="1" t="s">
        <v>333</v>
      </c>
      <c r="H203" s="1" t="s">
        <v>839</v>
      </c>
      <c r="I203" s="1" t="s">
        <v>233</v>
      </c>
      <c r="J203" s="1" t="n">
        <v>39</v>
      </c>
      <c r="K203" s="1" t="s">
        <v>137</v>
      </c>
      <c r="L203" s="1" t="s">
        <v>130</v>
      </c>
    </row>
    <row r="204" customFormat="false" ht="15" hidden="false" customHeight="true" outlineLevel="0" collapsed="false">
      <c r="A204" s="1" t="s">
        <v>840</v>
      </c>
      <c r="B204" s="1" t="s">
        <v>528</v>
      </c>
      <c r="C204" s="1" t="s">
        <v>357</v>
      </c>
      <c r="D204" s="1" t="s">
        <v>841</v>
      </c>
      <c r="E204" s="1" t="s">
        <v>237</v>
      </c>
      <c r="F204" s="1" t="s">
        <v>238</v>
      </c>
      <c r="G204" s="1" t="s">
        <v>239</v>
      </c>
      <c r="H204" s="1" t="s">
        <v>842</v>
      </c>
      <c r="I204" s="1" t="s">
        <v>129</v>
      </c>
      <c r="J204" s="1" t="n">
        <v>43</v>
      </c>
      <c r="K204" s="1" t="s">
        <v>153</v>
      </c>
      <c r="L204" s="1" t="s">
        <v>130</v>
      </c>
    </row>
    <row r="205" customFormat="false" ht="15" hidden="false" customHeight="true" outlineLevel="0" collapsed="false">
      <c r="A205" s="1" t="s">
        <v>843</v>
      </c>
      <c r="B205" s="1" t="s">
        <v>528</v>
      </c>
      <c r="C205" s="1" t="s">
        <v>361</v>
      </c>
      <c r="D205" s="1" t="s">
        <v>844</v>
      </c>
      <c r="E205" s="1" t="s">
        <v>287</v>
      </c>
      <c r="F205" s="1" t="s">
        <v>238</v>
      </c>
      <c r="G205" s="1" t="s">
        <v>239</v>
      </c>
      <c r="H205" s="1" t="s">
        <v>845</v>
      </c>
      <c r="I205" s="1" t="s">
        <v>129</v>
      </c>
      <c r="J205" s="1" t="n">
        <v>43</v>
      </c>
      <c r="K205" s="1" t="s">
        <v>153</v>
      </c>
      <c r="L205" s="1" t="s">
        <v>122</v>
      </c>
    </row>
    <row r="206" customFormat="false" ht="15" hidden="false" customHeight="true" outlineLevel="0" collapsed="false">
      <c r="A206" s="1" t="s">
        <v>846</v>
      </c>
      <c r="B206" s="1" t="s">
        <v>402</v>
      </c>
      <c r="C206" s="1" t="s">
        <v>149</v>
      </c>
      <c r="D206" s="1" t="s">
        <v>847</v>
      </c>
      <c r="E206" s="1" t="s">
        <v>287</v>
      </c>
      <c r="F206" s="1" t="s">
        <v>238</v>
      </c>
      <c r="G206" s="1" t="s">
        <v>239</v>
      </c>
      <c r="H206" s="1" t="s">
        <v>848</v>
      </c>
      <c r="I206" s="1" t="s">
        <v>136</v>
      </c>
      <c r="J206" s="1" t="n">
        <v>21</v>
      </c>
      <c r="K206" s="1" t="s">
        <v>137</v>
      </c>
      <c r="L206" s="1" t="s">
        <v>198</v>
      </c>
    </row>
    <row r="207" customFormat="false" ht="15" hidden="false" customHeight="true" outlineLevel="0" collapsed="false">
      <c r="A207" s="1" t="s">
        <v>849</v>
      </c>
      <c r="B207" s="1" t="s">
        <v>623</v>
      </c>
      <c r="C207" s="1" t="s">
        <v>563</v>
      </c>
      <c r="D207" s="1" t="s">
        <v>850</v>
      </c>
      <c r="E207" s="1" t="s">
        <v>179</v>
      </c>
      <c r="F207" s="1" t="s">
        <v>117</v>
      </c>
      <c r="G207" s="1" t="s">
        <v>118</v>
      </c>
      <c r="H207" s="1" t="s">
        <v>673</v>
      </c>
      <c r="I207" s="1" t="s">
        <v>136</v>
      </c>
      <c r="J207" s="1" t="n">
        <v>25</v>
      </c>
      <c r="K207" s="1" t="s">
        <v>153</v>
      </c>
      <c r="L207" s="1" t="s">
        <v>198</v>
      </c>
    </row>
    <row r="208" customFormat="false" ht="15" hidden="false" customHeight="true" outlineLevel="0" collapsed="false">
      <c r="A208" s="1" t="s">
        <v>851</v>
      </c>
      <c r="B208" s="1" t="s">
        <v>515</v>
      </c>
      <c r="C208" s="1" t="s">
        <v>852</v>
      </c>
      <c r="D208" s="1" t="s">
        <v>853</v>
      </c>
      <c r="E208" s="1" t="s">
        <v>179</v>
      </c>
      <c r="F208" s="1" t="s">
        <v>117</v>
      </c>
      <c r="G208" s="1" t="s">
        <v>118</v>
      </c>
      <c r="H208" s="1" t="s">
        <v>854</v>
      </c>
      <c r="I208" s="1" t="s">
        <v>165</v>
      </c>
      <c r="J208" s="1" t="n">
        <v>38</v>
      </c>
      <c r="K208" s="1" t="s">
        <v>153</v>
      </c>
      <c r="L208" s="1" t="s">
        <v>130</v>
      </c>
    </row>
    <row r="209" customFormat="false" ht="15" hidden="false" customHeight="true" outlineLevel="0" collapsed="false">
      <c r="A209" s="1" t="s">
        <v>855</v>
      </c>
      <c r="B209" s="1" t="s">
        <v>570</v>
      </c>
      <c r="C209" s="1" t="s">
        <v>563</v>
      </c>
      <c r="D209" s="1" t="s">
        <v>856</v>
      </c>
      <c r="E209" s="1" t="s">
        <v>127</v>
      </c>
      <c r="F209" s="1" t="s">
        <v>117</v>
      </c>
      <c r="G209" s="1" t="s">
        <v>118</v>
      </c>
      <c r="H209" s="1" t="s">
        <v>823</v>
      </c>
      <c r="I209" s="1" t="s">
        <v>120</v>
      </c>
      <c r="J209" s="1" t="n">
        <v>38</v>
      </c>
      <c r="K209" s="1" t="s">
        <v>153</v>
      </c>
      <c r="L209" s="1" t="s">
        <v>130</v>
      </c>
    </row>
    <row r="210" customFormat="false" ht="15" hidden="false" customHeight="true" outlineLevel="0" collapsed="false">
      <c r="A210" s="1" t="s">
        <v>857</v>
      </c>
      <c r="B210" s="1" t="s">
        <v>583</v>
      </c>
      <c r="C210" s="1" t="s">
        <v>251</v>
      </c>
      <c r="D210" s="1" t="s">
        <v>858</v>
      </c>
      <c r="E210" s="1" t="s">
        <v>331</v>
      </c>
      <c r="F210" s="1" t="s">
        <v>332</v>
      </c>
      <c r="G210" s="1" t="s">
        <v>333</v>
      </c>
      <c r="H210" s="1" t="s">
        <v>859</v>
      </c>
      <c r="I210" s="1" t="s">
        <v>146</v>
      </c>
      <c r="J210" s="1" t="n">
        <v>38</v>
      </c>
      <c r="K210" s="1" t="s">
        <v>137</v>
      </c>
      <c r="L210" s="1" t="s">
        <v>122</v>
      </c>
    </row>
    <row r="211" customFormat="false" ht="15" hidden="false" customHeight="true" outlineLevel="0" collapsed="false">
      <c r="A211" s="1" t="s">
        <v>860</v>
      </c>
      <c r="B211" s="1" t="s">
        <v>250</v>
      </c>
      <c r="C211" s="1" t="s">
        <v>317</v>
      </c>
      <c r="D211" s="1" t="s">
        <v>861</v>
      </c>
      <c r="E211" s="1" t="s">
        <v>216</v>
      </c>
      <c r="F211" s="1" t="s">
        <v>117</v>
      </c>
      <c r="G211" s="1" t="s">
        <v>118</v>
      </c>
      <c r="H211" s="1" t="s">
        <v>862</v>
      </c>
      <c r="I211" s="1" t="s">
        <v>146</v>
      </c>
      <c r="J211" s="1" t="n">
        <v>68</v>
      </c>
      <c r="K211" s="1" t="s">
        <v>121</v>
      </c>
      <c r="L211" s="1" t="s">
        <v>122</v>
      </c>
    </row>
    <row r="212" customFormat="false" ht="15" hidden="false" customHeight="true" outlineLevel="0" collapsed="false">
      <c r="A212" s="1" t="s">
        <v>863</v>
      </c>
      <c r="B212" s="1" t="s">
        <v>623</v>
      </c>
      <c r="C212" s="1" t="s">
        <v>140</v>
      </c>
      <c r="D212" s="1" t="s">
        <v>864</v>
      </c>
      <c r="E212" s="1" t="s">
        <v>225</v>
      </c>
      <c r="F212" s="1" t="s">
        <v>191</v>
      </c>
      <c r="G212" s="1" t="s">
        <v>118</v>
      </c>
      <c r="H212" s="1" t="s">
        <v>865</v>
      </c>
      <c r="I212" s="1" t="s">
        <v>165</v>
      </c>
      <c r="J212" s="1" t="n">
        <v>39</v>
      </c>
      <c r="K212" s="1" t="s">
        <v>153</v>
      </c>
      <c r="L212" s="1" t="s">
        <v>130</v>
      </c>
    </row>
    <row r="213" customFormat="false" ht="15" hidden="false" customHeight="true" outlineLevel="0" collapsed="false">
      <c r="A213" s="1" t="s">
        <v>866</v>
      </c>
      <c r="B213" s="1" t="s">
        <v>393</v>
      </c>
      <c r="C213" s="1" t="s">
        <v>437</v>
      </c>
      <c r="D213" s="1" t="s">
        <v>867</v>
      </c>
      <c r="E213" s="1" t="s">
        <v>302</v>
      </c>
      <c r="F213" s="1" t="s">
        <v>117</v>
      </c>
      <c r="G213" s="1" t="s">
        <v>118</v>
      </c>
      <c r="H213" s="1" t="s">
        <v>868</v>
      </c>
      <c r="I213" s="1" t="s">
        <v>165</v>
      </c>
      <c r="J213" s="1" t="n">
        <v>44</v>
      </c>
      <c r="K213" s="1" t="s">
        <v>153</v>
      </c>
      <c r="L213" s="1" t="s">
        <v>122</v>
      </c>
    </row>
    <row r="214" customFormat="false" ht="15" hidden="false" customHeight="true" outlineLevel="0" collapsed="false">
      <c r="A214" s="1" t="s">
        <v>869</v>
      </c>
      <c r="B214" s="1" t="s">
        <v>276</v>
      </c>
      <c r="C214" s="1" t="s">
        <v>257</v>
      </c>
      <c r="D214" s="1" t="s">
        <v>870</v>
      </c>
      <c r="E214" s="1" t="s">
        <v>237</v>
      </c>
      <c r="F214" s="1" t="s">
        <v>238</v>
      </c>
      <c r="G214" s="1" t="s">
        <v>239</v>
      </c>
      <c r="H214" s="1" t="s">
        <v>871</v>
      </c>
      <c r="I214" s="1" t="s">
        <v>129</v>
      </c>
      <c r="J214" s="1" t="n">
        <v>42</v>
      </c>
      <c r="K214" s="1" t="s">
        <v>153</v>
      </c>
      <c r="L214" s="1" t="s">
        <v>254</v>
      </c>
    </row>
    <row r="215" customFormat="false" ht="15" hidden="false" customHeight="true" outlineLevel="0" collapsed="false">
      <c r="A215" s="1" t="s">
        <v>872</v>
      </c>
      <c r="B215" s="1" t="s">
        <v>469</v>
      </c>
      <c r="C215" s="1" t="s">
        <v>852</v>
      </c>
      <c r="D215" s="1" t="s">
        <v>873</v>
      </c>
      <c r="E215" s="1" t="s">
        <v>243</v>
      </c>
      <c r="F215" s="1" t="s">
        <v>117</v>
      </c>
      <c r="G215" s="1" t="s">
        <v>118</v>
      </c>
      <c r="H215" s="1" t="s">
        <v>874</v>
      </c>
      <c r="I215" s="1" t="s">
        <v>176</v>
      </c>
      <c r="J215" s="1" t="n">
        <v>39</v>
      </c>
      <c r="K215" s="1" t="s">
        <v>121</v>
      </c>
      <c r="L215" s="1" t="s">
        <v>122</v>
      </c>
    </row>
    <row r="216" customFormat="false" ht="15" hidden="false" customHeight="true" outlineLevel="0" collapsed="false">
      <c r="A216" s="1" t="s">
        <v>875</v>
      </c>
      <c r="B216" s="1" t="s">
        <v>876</v>
      </c>
      <c r="C216" s="1" t="s">
        <v>195</v>
      </c>
      <c r="D216" s="1" t="s">
        <v>877</v>
      </c>
      <c r="E216" s="1" t="s">
        <v>302</v>
      </c>
      <c r="F216" s="1" t="s">
        <v>117</v>
      </c>
      <c r="G216" s="1" t="s">
        <v>118</v>
      </c>
      <c r="H216" s="1" t="s">
        <v>878</v>
      </c>
      <c r="I216" s="1" t="s">
        <v>165</v>
      </c>
      <c r="J216" s="1" t="n">
        <v>31</v>
      </c>
      <c r="K216" s="1" t="s">
        <v>153</v>
      </c>
      <c r="L216" s="1" t="s">
        <v>130</v>
      </c>
    </row>
    <row r="217" customFormat="false" ht="15" hidden="false" customHeight="true" outlineLevel="0" collapsed="false">
      <c r="A217" s="1" t="s">
        <v>879</v>
      </c>
      <c r="B217" s="1" t="s">
        <v>155</v>
      </c>
      <c r="C217" s="1" t="s">
        <v>125</v>
      </c>
      <c r="D217" s="1" t="s">
        <v>880</v>
      </c>
      <c r="E217" s="1" t="s">
        <v>268</v>
      </c>
      <c r="F217" s="1" t="s">
        <v>269</v>
      </c>
      <c r="G217" s="1" t="s">
        <v>239</v>
      </c>
      <c r="H217" s="1" t="s">
        <v>881</v>
      </c>
      <c r="I217" s="1" t="s">
        <v>165</v>
      </c>
      <c r="J217" s="1" t="n">
        <v>40</v>
      </c>
      <c r="K217" s="1" t="s">
        <v>137</v>
      </c>
      <c r="L217" s="1" t="s">
        <v>198</v>
      </c>
    </row>
    <row r="218" customFormat="false" ht="15" hidden="false" customHeight="true" outlineLevel="0" collapsed="false">
      <c r="A218" s="1" t="s">
        <v>882</v>
      </c>
      <c r="B218" s="1" t="s">
        <v>340</v>
      </c>
      <c r="C218" s="1" t="s">
        <v>444</v>
      </c>
      <c r="D218" s="1" t="s">
        <v>883</v>
      </c>
      <c r="E218" s="1" t="s">
        <v>331</v>
      </c>
      <c r="F218" s="1" t="s">
        <v>332</v>
      </c>
      <c r="G218" s="1" t="s">
        <v>333</v>
      </c>
      <c r="H218" s="1" t="s">
        <v>884</v>
      </c>
      <c r="I218" s="1" t="s">
        <v>165</v>
      </c>
      <c r="J218" s="1" t="n">
        <v>27</v>
      </c>
      <c r="K218" s="1" t="s">
        <v>153</v>
      </c>
      <c r="L218" s="1" t="s">
        <v>198</v>
      </c>
    </row>
    <row r="219" customFormat="false" ht="15" hidden="false" customHeight="true" outlineLevel="0" collapsed="false">
      <c r="A219" s="1" t="s">
        <v>885</v>
      </c>
      <c r="B219" s="1" t="s">
        <v>167</v>
      </c>
      <c r="C219" s="1" t="s">
        <v>195</v>
      </c>
      <c r="D219" s="1" t="s">
        <v>886</v>
      </c>
      <c r="E219" s="1" t="s">
        <v>142</v>
      </c>
      <c r="F219" s="1" t="s">
        <v>143</v>
      </c>
      <c r="G219" s="1" t="s">
        <v>144</v>
      </c>
      <c r="H219" s="1" t="s">
        <v>887</v>
      </c>
      <c r="I219" s="1" t="s">
        <v>165</v>
      </c>
      <c r="J219" s="1" t="n">
        <v>31</v>
      </c>
      <c r="K219" s="1" t="s">
        <v>137</v>
      </c>
      <c r="L219" s="1" t="s">
        <v>122</v>
      </c>
    </row>
    <row r="220" customFormat="false" ht="15" hidden="false" customHeight="true" outlineLevel="0" collapsed="false">
      <c r="A220" s="1" t="s">
        <v>888</v>
      </c>
      <c r="B220" s="1" t="s">
        <v>876</v>
      </c>
      <c r="C220" s="1" t="s">
        <v>114</v>
      </c>
      <c r="D220" s="1" t="s">
        <v>889</v>
      </c>
      <c r="E220" s="1" t="s">
        <v>163</v>
      </c>
      <c r="F220" s="1" t="s">
        <v>152</v>
      </c>
      <c r="G220" s="1" t="s">
        <v>144</v>
      </c>
      <c r="H220" s="1" t="s">
        <v>638</v>
      </c>
      <c r="I220" s="1" t="s">
        <v>233</v>
      </c>
      <c r="J220" s="1" t="n">
        <v>29</v>
      </c>
      <c r="K220" s="1" t="s">
        <v>121</v>
      </c>
      <c r="L220" s="1" t="s">
        <v>198</v>
      </c>
    </row>
    <row r="221" customFormat="false" ht="15" hidden="false" customHeight="true" outlineLevel="0" collapsed="false">
      <c r="A221" s="1" t="s">
        <v>890</v>
      </c>
      <c r="B221" s="1" t="s">
        <v>356</v>
      </c>
      <c r="C221" s="1" t="s">
        <v>322</v>
      </c>
      <c r="D221" s="1" t="s">
        <v>891</v>
      </c>
      <c r="E221" s="1" t="s">
        <v>268</v>
      </c>
      <c r="F221" s="1" t="s">
        <v>269</v>
      </c>
      <c r="G221" s="1" t="s">
        <v>239</v>
      </c>
      <c r="H221" s="1" t="s">
        <v>892</v>
      </c>
      <c r="I221" s="1" t="s">
        <v>129</v>
      </c>
      <c r="J221" s="1" t="n">
        <v>34</v>
      </c>
      <c r="K221" s="1" t="s">
        <v>121</v>
      </c>
      <c r="L221" s="1" t="s">
        <v>130</v>
      </c>
    </row>
    <row r="222" customFormat="false" ht="15" hidden="false" customHeight="true" outlineLevel="0" collapsed="false">
      <c r="A222" s="1" t="s">
        <v>893</v>
      </c>
      <c r="B222" s="1" t="s">
        <v>276</v>
      </c>
      <c r="C222" s="1" t="s">
        <v>444</v>
      </c>
      <c r="D222" s="1" t="s">
        <v>894</v>
      </c>
      <c r="E222" s="1" t="s">
        <v>237</v>
      </c>
      <c r="F222" s="1" t="s">
        <v>238</v>
      </c>
      <c r="G222" s="1" t="s">
        <v>239</v>
      </c>
      <c r="H222" s="1" t="s">
        <v>164</v>
      </c>
      <c r="I222" s="1" t="s">
        <v>120</v>
      </c>
      <c r="J222" s="1" t="n">
        <v>54</v>
      </c>
      <c r="K222" s="1" t="s">
        <v>153</v>
      </c>
      <c r="L222" s="1" t="s">
        <v>122</v>
      </c>
    </row>
    <row r="223" customFormat="false" ht="15" hidden="false" customHeight="true" outlineLevel="0" collapsed="false">
      <c r="A223" s="1" t="s">
        <v>895</v>
      </c>
      <c r="B223" s="1" t="s">
        <v>139</v>
      </c>
      <c r="C223" s="1" t="s">
        <v>300</v>
      </c>
      <c r="D223" s="1" t="s">
        <v>896</v>
      </c>
      <c r="E223" s="1" t="s">
        <v>418</v>
      </c>
      <c r="F223" s="1" t="s">
        <v>418</v>
      </c>
      <c r="G223" s="1" t="s">
        <v>118</v>
      </c>
      <c r="H223" s="1" t="s">
        <v>897</v>
      </c>
      <c r="I223" s="1" t="s">
        <v>129</v>
      </c>
      <c r="J223" s="1" t="n">
        <v>18</v>
      </c>
      <c r="K223" s="1" t="s">
        <v>137</v>
      </c>
      <c r="L223" s="1" t="s">
        <v>130</v>
      </c>
    </row>
    <row r="224" customFormat="false" ht="15" hidden="false" customHeight="true" outlineLevel="0" collapsed="false">
      <c r="A224" s="1" t="s">
        <v>898</v>
      </c>
      <c r="B224" s="1" t="s">
        <v>132</v>
      </c>
      <c r="C224" s="1" t="s">
        <v>266</v>
      </c>
      <c r="D224" s="1" t="s">
        <v>899</v>
      </c>
      <c r="E224" s="1" t="s">
        <v>418</v>
      </c>
      <c r="F224" s="1" t="s">
        <v>418</v>
      </c>
      <c r="G224" s="1" t="s">
        <v>118</v>
      </c>
      <c r="H224" s="1" t="s">
        <v>900</v>
      </c>
      <c r="I224" s="1" t="s">
        <v>120</v>
      </c>
      <c r="J224" s="1" t="n">
        <v>40</v>
      </c>
      <c r="K224" s="1" t="s">
        <v>137</v>
      </c>
      <c r="L224" s="1" t="s">
        <v>198</v>
      </c>
    </row>
    <row r="225" customFormat="false" ht="15" hidden="false" customHeight="true" outlineLevel="0" collapsed="false">
      <c r="A225" s="1" t="s">
        <v>901</v>
      </c>
      <c r="B225" s="1" t="s">
        <v>290</v>
      </c>
      <c r="C225" s="1" t="s">
        <v>156</v>
      </c>
      <c r="D225" s="1" t="s">
        <v>902</v>
      </c>
      <c r="E225" s="1" t="s">
        <v>216</v>
      </c>
      <c r="F225" s="1" t="s">
        <v>117</v>
      </c>
      <c r="G225" s="1" t="s">
        <v>118</v>
      </c>
      <c r="H225" s="1" t="s">
        <v>903</v>
      </c>
      <c r="I225" s="1" t="s">
        <v>129</v>
      </c>
      <c r="J225" s="1" t="n">
        <v>19</v>
      </c>
      <c r="K225" s="1" t="s">
        <v>137</v>
      </c>
      <c r="L225" s="1" t="s">
        <v>130</v>
      </c>
    </row>
    <row r="226" customFormat="false" ht="15" hidden="false" customHeight="true" outlineLevel="0" collapsed="false">
      <c r="A226" s="1" t="s">
        <v>904</v>
      </c>
      <c r="B226" s="1" t="s">
        <v>479</v>
      </c>
      <c r="C226" s="1" t="s">
        <v>183</v>
      </c>
      <c r="D226" s="1" t="s">
        <v>905</v>
      </c>
      <c r="E226" s="1" t="s">
        <v>179</v>
      </c>
      <c r="F226" s="1" t="s">
        <v>117</v>
      </c>
      <c r="G226" s="1" t="s">
        <v>118</v>
      </c>
      <c r="H226" s="1" t="s">
        <v>632</v>
      </c>
      <c r="I226" s="1" t="s">
        <v>165</v>
      </c>
      <c r="J226" s="1" t="n">
        <v>29</v>
      </c>
      <c r="K226" s="1" t="s">
        <v>137</v>
      </c>
      <c r="L226" s="1" t="s">
        <v>122</v>
      </c>
    </row>
    <row r="227" customFormat="false" ht="15" hidden="false" customHeight="true" outlineLevel="0" collapsed="false">
      <c r="A227" s="1" t="s">
        <v>906</v>
      </c>
      <c r="B227" s="1" t="s">
        <v>272</v>
      </c>
      <c r="C227" s="1" t="s">
        <v>357</v>
      </c>
      <c r="D227" s="1" t="s">
        <v>907</v>
      </c>
      <c r="E227" s="1" t="s">
        <v>190</v>
      </c>
      <c r="F227" s="1" t="s">
        <v>191</v>
      </c>
      <c r="G227" s="1" t="s">
        <v>118</v>
      </c>
      <c r="H227" s="1" t="s">
        <v>908</v>
      </c>
      <c r="I227" s="1" t="s">
        <v>176</v>
      </c>
      <c r="J227" s="1" t="n">
        <v>43</v>
      </c>
      <c r="K227" s="1" t="s">
        <v>137</v>
      </c>
      <c r="L227" s="1" t="s">
        <v>130</v>
      </c>
    </row>
    <row r="228" customFormat="false" ht="15" hidden="false" customHeight="true" outlineLevel="0" collapsed="false">
      <c r="A228" s="1" t="s">
        <v>909</v>
      </c>
      <c r="B228" s="1" t="s">
        <v>272</v>
      </c>
      <c r="C228" s="1" t="s">
        <v>183</v>
      </c>
      <c r="D228" s="1" t="s">
        <v>910</v>
      </c>
      <c r="E228" s="1" t="s">
        <v>463</v>
      </c>
      <c r="F228" s="1" t="s">
        <v>238</v>
      </c>
      <c r="G228" s="1" t="s">
        <v>239</v>
      </c>
      <c r="H228" s="1" t="s">
        <v>911</v>
      </c>
      <c r="I228" s="1" t="s">
        <v>136</v>
      </c>
      <c r="J228" s="1" t="n">
        <v>34</v>
      </c>
      <c r="K228" s="1" t="s">
        <v>153</v>
      </c>
      <c r="L228" s="1" t="s">
        <v>122</v>
      </c>
    </row>
    <row r="229" customFormat="false" ht="15" hidden="false" customHeight="true" outlineLevel="0" collapsed="false">
      <c r="A229" s="1" t="s">
        <v>912</v>
      </c>
      <c r="B229" s="1" t="s">
        <v>515</v>
      </c>
      <c r="C229" s="1" t="s">
        <v>437</v>
      </c>
      <c r="D229" s="1" t="s">
        <v>913</v>
      </c>
      <c r="E229" s="1" t="s">
        <v>127</v>
      </c>
      <c r="F229" s="1" t="s">
        <v>117</v>
      </c>
      <c r="G229" s="1" t="s">
        <v>118</v>
      </c>
      <c r="H229" s="1" t="s">
        <v>914</v>
      </c>
      <c r="I229" s="1" t="s">
        <v>165</v>
      </c>
      <c r="J229" s="1" t="n">
        <v>24</v>
      </c>
      <c r="K229" s="1" t="s">
        <v>121</v>
      </c>
      <c r="L229" s="1" t="s">
        <v>130</v>
      </c>
    </row>
    <row r="230" customFormat="false" ht="15" hidden="false" customHeight="true" outlineLevel="0" collapsed="false">
      <c r="A230" s="1" t="s">
        <v>915</v>
      </c>
      <c r="B230" s="1" t="s">
        <v>421</v>
      </c>
      <c r="C230" s="1" t="s">
        <v>173</v>
      </c>
      <c r="D230" s="1" t="s">
        <v>916</v>
      </c>
      <c r="E230" s="1" t="s">
        <v>127</v>
      </c>
      <c r="F230" s="1" t="s">
        <v>117</v>
      </c>
      <c r="G230" s="1" t="s">
        <v>118</v>
      </c>
      <c r="H230" s="1" t="s">
        <v>917</v>
      </c>
      <c r="I230" s="1" t="s">
        <v>136</v>
      </c>
      <c r="J230" s="1" t="n">
        <v>27</v>
      </c>
      <c r="K230" s="1" t="s">
        <v>137</v>
      </c>
      <c r="L230" s="1" t="s">
        <v>130</v>
      </c>
    </row>
    <row r="231" customFormat="false" ht="15" hidden="false" customHeight="true" outlineLevel="0" collapsed="false">
      <c r="A231" s="1" t="s">
        <v>918</v>
      </c>
      <c r="B231" s="1" t="s">
        <v>276</v>
      </c>
      <c r="C231" s="1" t="s">
        <v>277</v>
      </c>
      <c r="D231" s="1" t="s">
        <v>919</v>
      </c>
      <c r="E231" s="1" t="s">
        <v>331</v>
      </c>
      <c r="F231" s="1" t="s">
        <v>332</v>
      </c>
      <c r="G231" s="1" t="s">
        <v>333</v>
      </c>
      <c r="H231" s="1" t="s">
        <v>536</v>
      </c>
      <c r="I231" s="1" t="s">
        <v>165</v>
      </c>
      <c r="J231" s="1" t="n">
        <v>40</v>
      </c>
      <c r="K231" s="1" t="s">
        <v>137</v>
      </c>
      <c r="L231" s="1" t="s">
        <v>122</v>
      </c>
    </row>
    <row r="232" customFormat="false" ht="15" hidden="false" customHeight="true" outlineLevel="0" collapsed="false">
      <c r="A232" s="1" t="s">
        <v>920</v>
      </c>
      <c r="B232" s="1" t="s">
        <v>200</v>
      </c>
      <c r="C232" s="1" t="s">
        <v>133</v>
      </c>
      <c r="D232" s="1" t="s">
        <v>921</v>
      </c>
      <c r="E232" s="1" t="s">
        <v>463</v>
      </c>
      <c r="F232" s="1" t="s">
        <v>238</v>
      </c>
      <c r="G232" s="1" t="s">
        <v>239</v>
      </c>
      <c r="H232" s="1" t="s">
        <v>922</v>
      </c>
      <c r="I232" s="1" t="s">
        <v>129</v>
      </c>
      <c r="J232" s="1" t="n">
        <v>27</v>
      </c>
      <c r="K232" s="1" t="s">
        <v>121</v>
      </c>
      <c r="L232" s="1" t="s">
        <v>130</v>
      </c>
    </row>
    <row r="233" customFormat="false" ht="15" hidden="false" customHeight="true" outlineLevel="0" collapsed="false">
      <c r="A233" s="1" t="s">
        <v>923</v>
      </c>
      <c r="B233" s="1" t="s">
        <v>402</v>
      </c>
      <c r="C233" s="1" t="s">
        <v>300</v>
      </c>
      <c r="D233" s="1" t="s">
        <v>924</v>
      </c>
      <c r="E233" s="1" t="s">
        <v>268</v>
      </c>
      <c r="F233" s="1" t="s">
        <v>269</v>
      </c>
      <c r="G233" s="1" t="s">
        <v>239</v>
      </c>
      <c r="H233" s="1" t="s">
        <v>925</v>
      </c>
      <c r="I233" s="1" t="s">
        <v>165</v>
      </c>
      <c r="J233" s="1" t="n">
        <v>35</v>
      </c>
      <c r="K233" s="1" t="s">
        <v>121</v>
      </c>
      <c r="L233" s="1" t="s">
        <v>130</v>
      </c>
    </row>
    <row r="234" customFormat="false" ht="15" hidden="false" customHeight="true" outlineLevel="0" collapsed="false">
      <c r="A234" s="1" t="s">
        <v>926</v>
      </c>
      <c r="B234" s="1" t="s">
        <v>488</v>
      </c>
      <c r="C234" s="1" t="s">
        <v>140</v>
      </c>
      <c r="D234" s="1" t="s">
        <v>927</v>
      </c>
      <c r="E234" s="1" t="s">
        <v>231</v>
      </c>
      <c r="F234" s="1" t="s">
        <v>152</v>
      </c>
      <c r="G234" s="1" t="s">
        <v>144</v>
      </c>
      <c r="H234" s="1" t="s">
        <v>477</v>
      </c>
      <c r="I234" s="1" t="s">
        <v>120</v>
      </c>
      <c r="J234" s="1" t="n">
        <v>34</v>
      </c>
      <c r="K234" s="1" t="s">
        <v>153</v>
      </c>
      <c r="L234" s="1" t="s">
        <v>130</v>
      </c>
    </row>
    <row r="235" customFormat="false" ht="15" hidden="false" customHeight="true" outlineLevel="0" collapsed="false">
      <c r="A235" s="1" t="s">
        <v>928</v>
      </c>
      <c r="B235" s="1" t="s">
        <v>172</v>
      </c>
      <c r="C235" s="1" t="s">
        <v>300</v>
      </c>
      <c r="D235" s="1" t="s">
        <v>929</v>
      </c>
      <c r="E235" s="1" t="s">
        <v>225</v>
      </c>
      <c r="F235" s="1" t="s">
        <v>191</v>
      </c>
      <c r="G235" s="1" t="s">
        <v>118</v>
      </c>
      <c r="H235" s="1" t="s">
        <v>930</v>
      </c>
      <c r="I235" s="1" t="s">
        <v>146</v>
      </c>
      <c r="J235" s="1" t="n">
        <v>28</v>
      </c>
      <c r="K235" s="1" t="s">
        <v>137</v>
      </c>
      <c r="L235" s="1" t="s">
        <v>130</v>
      </c>
    </row>
    <row r="236" customFormat="false" ht="15" hidden="false" customHeight="true" outlineLevel="0" collapsed="false">
      <c r="A236" s="1" t="s">
        <v>931</v>
      </c>
      <c r="B236" s="1" t="s">
        <v>649</v>
      </c>
      <c r="C236" s="1" t="s">
        <v>156</v>
      </c>
      <c r="D236" s="1" t="s">
        <v>932</v>
      </c>
      <c r="E236" s="1" t="s">
        <v>287</v>
      </c>
      <c r="F236" s="1" t="s">
        <v>238</v>
      </c>
      <c r="G236" s="1" t="s">
        <v>239</v>
      </c>
      <c r="H236" s="1" t="s">
        <v>933</v>
      </c>
      <c r="I236" s="1" t="s">
        <v>120</v>
      </c>
      <c r="J236" s="1" t="n">
        <v>53</v>
      </c>
      <c r="K236" s="1" t="s">
        <v>137</v>
      </c>
      <c r="L236" s="1" t="s">
        <v>198</v>
      </c>
    </row>
    <row r="237" customFormat="false" ht="15" hidden="false" customHeight="true" outlineLevel="0" collapsed="false">
      <c r="A237" s="1" t="s">
        <v>934</v>
      </c>
      <c r="B237" s="1" t="s">
        <v>336</v>
      </c>
      <c r="C237" s="1" t="s">
        <v>133</v>
      </c>
      <c r="D237" s="1" t="s">
        <v>935</v>
      </c>
      <c r="E237" s="1" t="s">
        <v>216</v>
      </c>
      <c r="F237" s="1" t="s">
        <v>117</v>
      </c>
      <c r="G237" s="1" t="s">
        <v>118</v>
      </c>
      <c r="H237" s="1" t="s">
        <v>647</v>
      </c>
      <c r="I237" s="1" t="s">
        <v>129</v>
      </c>
      <c r="J237" s="1" t="n">
        <v>39</v>
      </c>
      <c r="K237" s="1" t="s">
        <v>137</v>
      </c>
      <c r="L237" s="1" t="s">
        <v>130</v>
      </c>
    </row>
    <row r="238" customFormat="false" ht="15" hidden="false" customHeight="true" outlineLevel="0" collapsed="false">
      <c r="A238" s="1" t="s">
        <v>936</v>
      </c>
      <c r="B238" s="1" t="s">
        <v>515</v>
      </c>
      <c r="C238" s="1" t="s">
        <v>251</v>
      </c>
      <c r="D238" s="1" t="s">
        <v>937</v>
      </c>
      <c r="E238" s="1" t="s">
        <v>190</v>
      </c>
      <c r="F238" s="1" t="s">
        <v>191</v>
      </c>
      <c r="G238" s="1" t="s">
        <v>118</v>
      </c>
      <c r="H238" s="1" t="s">
        <v>938</v>
      </c>
      <c r="I238" s="1" t="s">
        <v>129</v>
      </c>
      <c r="J238" s="1" t="n">
        <v>18</v>
      </c>
      <c r="K238" s="1" t="s">
        <v>137</v>
      </c>
      <c r="L238" s="1" t="s">
        <v>198</v>
      </c>
    </row>
    <row r="239" customFormat="false" ht="15" hidden="false" customHeight="true" outlineLevel="0" collapsed="false">
      <c r="A239" s="1" t="s">
        <v>939</v>
      </c>
      <c r="B239" s="1" t="s">
        <v>436</v>
      </c>
      <c r="C239" s="1" t="s">
        <v>277</v>
      </c>
      <c r="D239" s="1" t="s">
        <v>940</v>
      </c>
      <c r="E239" s="1" t="s">
        <v>163</v>
      </c>
      <c r="F239" s="1" t="s">
        <v>152</v>
      </c>
      <c r="G239" s="1" t="s">
        <v>144</v>
      </c>
      <c r="H239" s="1" t="s">
        <v>941</v>
      </c>
      <c r="I239" s="1" t="s">
        <v>146</v>
      </c>
      <c r="J239" s="1" t="n">
        <v>35</v>
      </c>
      <c r="K239" s="1" t="s">
        <v>137</v>
      </c>
      <c r="L239" s="1" t="s">
        <v>122</v>
      </c>
    </row>
    <row r="240" customFormat="false" ht="15" hidden="false" customHeight="true" outlineLevel="0" collapsed="false">
      <c r="A240" s="1" t="s">
        <v>942</v>
      </c>
      <c r="B240" s="1" t="s">
        <v>570</v>
      </c>
      <c r="C240" s="1" t="s">
        <v>246</v>
      </c>
      <c r="D240" s="1" t="s">
        <v>943</v>
      </c>
      <c r="E240" s="1" t="s">
        <v>127</v>
      </c>
      <c r="F240" s="1" t="s">
        <v>117</v>
      </c>
      <c r="G240" s="1" t="s">
        <v>118</v>
      </c>
      <c r="H240" s="1" t="s">
        <v>944</v>
      </c>
      <c r="I240" s="1" t="s">
        <v>165</v>
      </c>
      <c r="J240" s="1" t="n">
        <v>28</v>
      </c>
      <c r="K240" s="1" t="s">
        <v>121</v>
      </c>
      <c r="L240" s="1" t="s">
        <v>130</v>
      </c>
    </row>
    <row r="241" customFormat="false" ht="15" hidden="false" customHeight="true" outlineLevel="0" collapsed="false">
      <c r="A241" s="1" t="s">
        <v>945</v>
      </c>
      <c r="B241" s="1" t="s">
        <v>552</v>
      </c>
      <c r="C241" s="1" t="s">
        <v>201</v>
      </c>
      <c r="D241" s="1" t="s">
        <v>946</v>
      </c>
      <c r="E241" s="1" t="s">
        <v>151</v>
      </c>
      <c r="F241" s="1" t="s">
        <v>152</v>
      </c>
      <c r="G241" s="1" t="s">
        <v>144</v>
      </c>
      <c r="H241" s="1" t="s">
        <v>947</v>
      </c>
      <c r="I241" s="1" t="s">
        <v>129</v>
      </c>
      <c r="J241" s="1" t="n">
        <v>41</v>
      </c>
      <c r="K241" s="1" t="s">
        <v>121</v>
      </c>
      <c r="L241" s="1" t="s">
        <v>130</v>
      </c>
    </row>
    <row r="242" customFormat="false" ht="15" hidden="false" customHeight="true" outlineLevel="0" collapsed="false">
      <c r="A242" s="1" t="s">
        <v>948</v>
      </c>
      <c r="B242" s="1" t="s">
        <v>876</v>
      </c>
      <c r="C242" s="1" t="s">
        <v>156</v>
      </c>
      <c r="D242" s="1" t="s">
        <v>949</v>
      </c>
      <c r="E242" s="1" t="s">
        <v>237</v>
      </c>
      <c r="F242" s="1" t="s">
        <v>238</v>
      </c>
      <c r="G242" s="1" t="s">
        <v>239</v>
      </c>
      <c r="H242" s="1" t="s">
        <v>950</v>
      </c>
      <c r="I242" s="1" t="s">
        <v>136</v>
      </c>
      <c r="J242" s="1" t="n">
        <v>26</v>
      </c>
      <c r="K242" s="1" t="s">
        <v>137</v>
      </c>
      <c r="L242" s="1" t="s">
        <v>130</v>
      </c>
    </row>
    <row r="243" customFormat="false" ht="15" hidden="false" customHeight="true" outlineLevel="0" collapsed="false">
      <c r="A243" s="1" t="s">
        <v>951</v>
      </c>
      <c r="B243" s="1" t="s">
        <v>155</v>
      </c>
      <c r="C243" s="1" t="s">
        <v>624</v>
      </c>
      <c r="D243" s="1" t="s">
        <v>952</v>
      </c>
      <c r="E243" s="1" t="s">
        <v>179</v>
      </c>
      <c r="F243" s="1" t="s">
        <v>117</v>
      </c>
      <c r="G243" s="1" t="s">
        <v>118</v>
      </c>
      <c r="H243" s="1" t="s">
        <v>953</v>
      </c>
      <c r="I243" s="1" t="s">
        <v>176</v>
      </c>
      <c r="J243" s="1" t="n">
        <v>32</v>
      </c>
      <c r="K243" s="1" t="s">
        <v>137</v>
      </c>
      <c r="L243" s="1" t="s">
        <v>198</v>
      </c>
    </row>
    <row r="244" customFormat="false" ht="15" hidden="false" customHeight="true" outlineLevel="0" collapsed="false">
      <c r="A244" s="1" t="s">
        <v>954</v>
      </c>
      <c r="B244" s="1" t="s">
        <v>148</v>
      </c>
      <c r="C244" s="1" t="s">
        <v>140</v>
      </c>
      <c r="D244" s="1" t="s">
        <v>955</v>
      </c>
      <c r="E244" s="1" t="s">
        <v>282</v>
      </c>
      <c r="F244" s="1" t="s">
        <v>117</v>
      </c>
      <c r="G244" s="1" t="s">
        <v>118</v>
      </c>
      <c r="H244" s="1" t="s">
        <v>956</v>
      </c>
      <c r="I244" s="1" t="s">
        <v>120</v>
      </c>
      <c r="J244" s="1" t="n">
        <v>38</v>
      </c>
      <c r="K244" s="1" t="s">
        <v>137</v>
      </c>
      <c r="L244" s="1" t="s">
        <v>130</v>
      </c>
    </row>
    <row r="245" customFormat="false" ht="15" hidden="false" customHeight="true" outlineLevel="0" collapsed="false">
      <c r="A245" s="1" t="s">
        <v>957</v>
      </c>
      <c r="B245" s="1" t="s">
        <v>272</v>
      </c>
      <c r="C245" s="1" t="s">
        <v>398</v>
      </c>
      <c r="D245" s="1" t="s">
        <v>958</v>
      </c>
      <c r="E245" s="1" t="s">
        <v>324</v>
      </c>
      <c r="F245" s="1" t="s">
        <v>117</v>
      </c>
      <c r="G245" s="1" t="s">
        <v>118</v>
      </c>
      <c r="H245" s="1" t="s">
        <v>959</v>
      </c>
      <c r="I245" s="1" t="s">
        <v>120</v>
      </c>
      <c r="J245" s="1" t="n">
        <v>41</v>
      </c>
      <c r="K245" s="1" t="s">
        <v>121</v>
      </c>
      <c r="L245" s="1" t="s">
        <v>130</v>
      </c>
    </row>
    <row r="246" customFormat="false" ht="15" hidden="false" customHeight="true" outlineLevel="0" collapsed="false">
      <c r="A246" s="1" t="s">
        <v>960</v>
      </c>
      <c r="B246" s="1" t="s">
        <v>402</v>
      </c>
      <c r="C246" s="1" t="s">
        <v>291</v>
      </c>
      <c r="D246" s="1" t="s">
        <v>961</v>
      </c>
      <c r="E246" s="1" t="s">
        <v>243</v>
      </c>
      <c r="F246" s="1" t="s">
        <v>117</v>
      </c>
      <c r="G246" s="1" t="s">
        <v>118</v>
      </c>
      <c r="H246" s="1" t="s">
        <v>962</v>
      </c>
      <c r="I246" s="1" t="s">
        <v>136</v>
      </c>
      <c r="J246" s="1" t="n">
        <v>23</v>
      </c>
      <c r="K246" s="1" t="s">
        <v>137</v>
      </c>
      <c r="L246" s="1" t="s">
        <v>254</v>
      </c>
    </row>
    <row r="247" customFormat="false" ht="15" hidden="false" customHeight="true" outlineLevel="0" collapsed="false">
      <c r="A247" s="1" t="s">
        <v>963</v>
      </c>
      <c r="B247" s="1" t="s">
        <v>616</v>
      </c>
      <c r="C247" s="1" t="s">
        <v>173</v>
      </c>
      <c r="D247" s="1" t="s">
        <v>964</v>
      </c>
      <c r="E247" s="1" t="s">
        <v>418</v>
      </c>
      <c r="F247" s="1" t="s">
        <v>418</v>
      </c>
      <c r="G247" s="1" t="s">
        <v>118</v>
      </c>
      <c r="H247" s="1" t="s">
        <v>965</v>
      </c>
      <c r="I247" s="1" t="s">
        <v>165</v>
      </c>
      <c r="J247" s="1" t="n">
        <v>30</v>
      </c>
      <c r="K247" s="1" t="s">
        <v>153</v>
      </c>
      <c r="L247" s="1" t="s">
        <v>254</v>
      </c>
    </row>
    <row r="248" customFormat="false" ht="15" hidden="false" customHeight="true" outlineLevel="0" collapsed="false">
      <c r="A248" s="1" t="s">
        <v>966</v>
      </c>
      <c r="B248" s="1" t="s">
        <v>412</v>
      </c>
      <c r="C248" s="1" t="s">
        <v>266</v>
      </c>
      <c r="D248" s="1" t="s">
        <v>967</v>
      </c>
      <c r="E248" s="1" t="s">
        <v>185</v>
      </c>
      <c r="F248" s="1" t="s">
        <v>143</v>
      </c>
      <c r="G248" s="1" t="s">
        <v>144</v>
      </c>
      <c r="H248" s="1" t="s">
        <v>213</v>
      </c>
      <c r="I248" s="1" t="s">
        <v>176</v>
      </c>
      <c r="J248" s="1" t="n">
        <v>29</v>
      </c>
      <c r="K248" s="1" t="s">
        <v>121</v>
      </c>
      <c r="L248" s="1" t="s">
        <v>122</v>
      </c>
    </row>
    <row r="249" customFormat="false" ht="15" hidden="false" customHeight="true" outlineLevel="0" collapsed="false">
      <c r="A249" s="1" t="s">
        <v>968</v>
      </c>
      <c r="B249" s="1" t="s">
        <v>167</v>
      </c>
      <c r="C249" s="1" t="s">
        <v>168</v>
      </c>
      <c r="D249" s="1" t="s">
        <v>969</v>
      </c>
      <c r="E249" s="1" t="s">
        <v>287</v>
      </c>
      <c r="F249" s="1" t="s">
        <v>238</v>
      </c>
      <c r="G249" s="1" t="s">
        <v>239</v>
      </c>
      <c r="H249" s="1" t="s">
        <v>395</v>
      </c>
      <c r="I249" s="1" t="s">
        <v>136</v>
      </c>
      <c r="J249" s="1" t="n">
        <v>28</v>
      </c>
      <c r="K249" s="1" t="s">
        <v>137</v>
      </c>
      <c r="L249" s="1" t="s">
        <v>198</v>
      </c>
    </row>
    <row r="250" customFormat="false" ht="15" hidden="false" customHeight="true" outlineLevel="0" collapsed="false">
      <c r="A250" s="1" t="s">
        <v>970</v>
      </c>
      <c r="B250" s="1" t="s">
        <v>876</v>
      </c>
      <c r="C250" s="1" t="s">
        <v>831</v>
      </c>
      <c r="D250" s="1" t="s">
        <v>971</v>
      </c>
      <c r="E250" s="1" t="s">
        <v>418</v>
      </c>
      <c r="F250" s="1" t="s">
        <v>418</v>
      </c>
      <c r="G250" s="1" t="s">
        <v>118</v>
      </c>
      <c r="H250" s="1" t="s">
        <v>972</v>
      </c>
      <c r="I250" s="1" t="s">
        <v>120</v>
      </c>
      <c r="J250" s="1" t="n">
        <v>49</v>
      </c>
      <c r="K250" s="1" t="s">
        <v>137</v>
      </c>
      <c r="L250" s="1" t="s">
        <v>130</v>
      </c>
    </row>
    <row r="251" customFormat="false" ht="15" hidden="false" customHeight="true" outlineLevel="0" collapsed="false">
      <c r="A251" s="1" t="s">
        <v>973</v>
      </c>
      <c r="B251" s="1" t="s">
        <v>228</v>
      </c>
      <c r="C251" s="1" t="s">
        <v>831</v>
      </c>
      <c r="D251" s="1" t="s">
        <v>974</v>
      </c>
      <c r="E251" s="1" t="s">
        <v>208</v>
      </c>
      <c r="F251" s="1" t="s">
        <v>117</v>
      </c>
      <c r="G251" s="1" t="s">
        <v>118</v>
      </c>
      <c r="H251" s="1" t="s">
        <v>975</v>
      </c>
      <c r="I251" s="1" t="s">
        <v>176</v>
      </c>
      <c r="J251" s="1" t="n">
        <v>37</v>
      </c>
      <c r="K251" s="1" t="s">
        <v>121</v>
      </c>
      <c r="L251" s="1" t="s">
        <v>130</v>
      </c>
    </row>
    <row r="252" customFormat="false" ht="15" hidden="false" customHeight="true" outlineLevel="0" collapsed="false">
      <c r="A252" s="1" t="s">
        <v>976</v>
      </c>
      <c r="B252" s="1" t="s">
        <v>211</v>
      </c>
      <c r="C252" s="1" t="s">
        <v>437</v>
      </c>
      <c r="D252" s="1" t="s">
        <v>977</v>
      </c>
      <c r="E252" s="1" t="s">
        <v>158</v>
      </c>
      <c r="F252" s="1" t="s">
        <v>152</v>
      </c>
      <c r="G252" s="1" t="s">
        <v>144</v>
      </c>
      <c r="H252" s="1" t="s">
        <v>978</v>
      </c>
      <c r="I252" s="1" t="s">
        <v>120</v>
      </c>
      <c r="J252" s="1" t="n">
        <v>22</v>
      </c>
      <c r="K252" s="1" t="s">
        <v>121</v>
      </c>
      <c r="L252" s="1" t="s">
        <v>130</v>
      </c>
    </row>
    <row r="253" customFormat="false" ht="15" hidden="false" customHeight="true" outlineLevel="0" collapsed="false">
      <c r="A253" s="1" t="s">
        <v>979</v>
      </c>
      <c r="B253" s="1" t="s">
        <v>495</v>
      </c>
      <c r="C253" s="1" t="s">
        <v>195</v>
      </c>
      <c r="D253" s="1" t="s">
        <v>980</v>
      </c>
      <c r="E253" s="1" t="s">
        <v>302</v>
      </c>
      <c r="F253" s="1" t="s">
        <v>117</v>
      </c>
      <c r="G253" s="1" t="s">
        <v>118</v>
      </c>
      <c r="H253" s="1" t="s">
        <v>981</v>
      </c>
      <c r="I253" s="1" t="s">
        <v>146</v>
      </c>
      <c r="J253" s="1" t="n">
        <v>42</v>
      </c>
      <c r="K253" s="1" t="s">
        <v>121</v>
      </c>
      <c r="L253" s="1" t="s">
        <v>130</v>
      </c>
    </row>
    <row r="254" customFormat="false" ht="15" hidden="false" customHeight="true" outlineLevel="0" collapsed="false">
      <c r="A254" s="1" t="s">
        <v>982</v>
      </c>
      <c r="B254" s="1" t="s">
        <v>336</v>
      </c>
      <c r="C254" s="1" t="s">
        <v>291</v>
      </c>
      <c r="D254" s="1" t="s">
        <v>983</v>
      </c>
      <c r="E254" s="1" t="s">
        <v>268</v>
      </c>
      <c r="F254" s="1" t="s">
        <v>269</v>
      </c>
      <c r="G254" s="1" t="s">
        <v>239</v>
      </c>
      <c r="H254" s="1" t="s">
        <v>984</v>
      </c>
      <c r="I254" s="1" t="s">
        <v>146</v>
      </c>
      <c r="J254" s="1" t="n">
        <v>53</v>
      </c>
      <c r="K254" s="1" t="s">
        <v>153</v>
      </c>
      <c r="L254" s="1" t="s">
        <v>130</v>
      </c>
    </row>
    <row r="255" customFormat="false" ht="15" hidden="false" customHeight="true" outlineLevel="0" collapsed="false">
      <c r="A255" s="1" t="s">
        <v>985</v>
      </c>
      <c r="B255" s="1" t="s">
        <v>223</v>
      </c>
      <c r="C255" s="1" t="s">
        <v>831</v>
      </c>
      <c r="D255" s="1" t="s">
        <v>986</v>
      </c>
      <c r="E255" s="1" t="s">
        <v>116</v>
      </c>
      <c r="F255" s="1" t="s">
        <v>117</v>
      </c>
      <c r="G255" s="1" t="s">
        <v>118</v>
      </c>
      <c r="H255" s="1" t="s">
        <v>903</v>
      </c>
      <c r="I255" s="1" t="s">
        <v>129</v>
      </c>
      <c r="J255" s="1" t="n">
        <v>43</v>
      </c>
      <c r="K255" s="1" t="s">
        <v>121</v>
      </c>
      <c r="L255" s="1" t="s">
        <v>122</v>
      </c>
    </row>
    <row r="256" customFormat="false" ht="15" hidden="false" customHeight="true" outlineLevel="0" collapsed="false">
      <c r="A256" s="1" t="s">
        <v>987</v>
      </c>
      <c r="B256" s="1" t="s">
        <v>559</v>
      </c>
      <c r="C256" s="1" t="s">
        <v>133</v>
      </c>
      <c r="D256" s="1" t="s">
        <v>988</v>
      </c>
      <c r="E256" s="1" t="s">
        <v>237</v>
      </c>
      <c r="F256" s="1" t="s">
        <v>238</v>
      </c>
      <c r="G256" s="1" t="s">
        <v>239</v>
      </c>
      <c r="H256" s="1" t="s">
        <v>263</v>
      </c>
      <c r="I256" s="1" t="s">
        <v>129</v>
      </c>
      <c r="J256" s="1" t="n">
        <v>20</v>
      </c>
      <c r="K256" s="1" t="s">
        <v>153</v>
      </c>
      <c r="L256" s="1" t="s">
        <v>130</v>
      </c>
    </row>
    <row r="257" customFormat="false" ht="15" hidden="false" customHeight="true" outlineLevel="0" collapsed="false">
      <c r="A257" s="1" t="s">
        <v>989</v>
      </c>
      <c r="B257" s="1" t="s">
        <v>386</v>
      </c>
      <c r="C257" s="1" t="s">
        <v>317</v>
      </c>
      <c r="D257" s="1" t="s">
        <v>990</v>
      </c>
      <c r="E257" s="1" t="s">
        <v>208</v>
      </c>
      <c r="F257" s="1" t="s">
        <v>117</v>
      </c>
      <c r="G257" s="1" t="s">
        <v>118</v>
      </c>
      <c r="H257" s="1" t="s">
        <v>991</v>
      </c>
      <c r="I257" s="1" t="s">
        <v>136</v>
      </c>
      <c r="J257" s="1" t="n">
        <v>29</v>
      </c>
      <c r="K257" s="1" t="s">
        <v>137</v>
      </c>
      <c r="L257" s="1" t="s">
        <v>130</v>
      </c>
    </row>
    <row r="258" customFormat="false" ht="15" hidden="false" customHeight="true" outlineLevel="0" collapsed="false">
      <c r="A258" s="1" t="s">
        <v>992</v>
      </c>
      <c r="B258" s="1" t="s">
        <v>386</v>
      </c>
      <c r="C258" s="1" t="s">
        <v>257</v>
      </c>
      <c r="D258" s="1" t="s">
        <v>993</v>
      </c>
      <c r="E258" s="1" t="s">
        <v>185</v>
      </c>
      <c r="F258" s="1" t="s">
        <v>143</v>
      </c>
      <c r="G258" s="1" t="s">
        <v>144</v>
      </c>
      <c r="H258" s="1" t="s">
        <v>994</v>
      </c>
      <c r="I258" s="1" t="s">
        <v>136</v>
      </c>
      <c r="J258" s="1" t="n">
        <v>45</v>
      </c>
      <c r="K258" s="1" t="s">
        <v>137</v>
      </c>
      <c r="L258" s="1" t="s">
        <v>130</v>
      </c>
    </row>
    <row r="259" customFormat="false" ht="15" hidden="false" customHeight="true" outlineLevel="0" collapsed="false">
      <c r="A259" s="1" t="s">
        <v>995</v>
      </c>
      <c r="B259" s="1" t="s">
        <v>372</v>
      </c>
      <c r="C259" s="1" t="s">
        <v>173</v>
      </c>
      <c r="D259" s="1" t="s">
        <v>996</v>
      </c>
      <c r="E259" s="1" t="s">
        <v>293</v>
      </c>
      <c r="F259" s="1" t="s">
        <v>152</v>
      </c>
      <c r="G259" s="1" t="s">
        <v>144</v>
      </c>
      <c r="H259" s="1" t="s">
        <v>997</v>
      </c>
      <c r="I259" s="1" t="s">
        <v>136</v>
      </c>
      <c r="J259" s="1" t="n">
        <v>27</v>
      </c>
      <c r="K259" s="1" t="s">
        <v>121</v>
      </c>
      <c r="L259" s="1" t="s">
        <v>122</v>
      </c>
    </row>
    <row r="260" customFormat="false" ht="15" hidden="false" customHeight="true" outlineLevel="0" collapsed="false">
      <c r="A260" s="1" t="s">
        <v>998</v>
      </c>
      <c r="B260" s="1" t="s">
        <v>552</v>
      </c>
      <c r="C260" s="1" t="s">
        <v>831</v>
      </c>
      <c r="D260" s="1" t="s">
        <v>999</v>
      </c>
      <c r="E260" s="1" t="s">
        <v>237</v>
      </c>
      <c r="F260" s="1" t="s">
        <v>238</v>
      </c>
      <c r="G260" s="1" t="s">
        <v>239</v>
      </c>
      <c r="H260" s="1" t="s">
        <v>1000</v>
      </c>
      <c r="I260" s="1" t="s">
        <v>129</v>
      </c>
      <c r="J260" s="1" t="n">
        <v>37</v>
      </c>
      <c r="K260" s="1" t="s">
        <v>137</v>
      </c>
      <c r="L260" s="1" t="s">
        <v>122</v>
      </c>
    </row>
    <row r="261" customFormat="false" ht="15" hidden="false" customHeight="true" outlineLevel="0" collapsed="false">
      <c r="A261" s="1" t="s">
        <v>1001</v>
      </c>
      <c r="B261" s="1" t="s">
        <v>321</v>
      </c>
      <c r="C261" s="1" t="s">
        <v>437</v>
      </c>
      <c r="D261" s="1" t="s">
        <v>1002</v>
      </c>
      <c r="E261" s="1" t="s">
        <v>287</v>
      </c>
      <c r="F261" s="1" t="s">
        <v>238</v>
      </c>
      <c r="G261" s="1" t="s">
        <v>239</v>
      </c>
      <c r="H261" s="1" t="s">
        <v>520</v>
      </c>
      <c r="I261" s="1" t="s">
        <v>120</v>
      </c>
      <c r="J261" s="1" t="n">
        <v>40</v>
      </c>
      <c r="K261" s="1" t="s">
        <v>153</v>
      </c>
      <c r="L261" s="1" t="s">
        <v>130</v>
      </c>
    </row>
    <row r="262" customFormat="false" ht="15" hidden="false" customHeight="true" outlineLevel="0" collapsed="false">
      <c r="A262" s="1" t="s">
        <v>1003</v>
      </c>
      <c r="B262" s="1" t="s">
        <v>155</v>
      </c>
      <c r="C262" s="1" t="s">
        <v>168</v>
      </c>
      <c r="D262" s="1" t="s">
        <v>1004</v>
      </c>
      <c r="E262" s="1" t="s">
        <v>306</v>
      </c>
      <c r="F262" s="1" t="s">
        <v>117</v>
      </c>
      <c r="G262" s="1" t="s">
        <v>118</v>
      </c>
      <c r="H262" s="1" t="s">
        <v>994</v>
      </c>
      <c r="I262" s="1" t="s">
        <v>120</v>
      </c>
      <c r="J262" s="1" t="n">
        <v>25</v>
      </c>
      <c r="K262" s="1" t="s">
        <v>121</v>
      </c>
      <c r="L262" s="1" t="s">
        <v>130</v>
      </c>
    </row>
    <row r="263" customFormat="false" ht="15" hidden="false" customHeight="true" outlineLevel="0" collapsed="false">
      <c r="A263" s="1" t="s">
        <v>1005</v>
      </c>
      <c r="B263" s="1" t="s">
        <v>559</v>
      </c>
      <c r="C263" s="1" t="s">
        <v>156</v>
      </c>
      <c r="D263" s="1" t="s">
        <v>1006</v>
      </c>
      <c r="E263" s="1" t="s">
        <v>418</v>
      </c>
      <c r="F263" s="1" t="s">
        <v>418</v>
      </c>
      <c r="G263" s="1" t="s">
        <v>118</v>
      </c>
      <c r="H263" s="1" t="s">
        <v>1007</v>
      </c>
      <c r="I263" s="1" t="s">
        <v>129</v>
      </c>
      <c r="J263" s="1" t="n">
        <v>33</v>
      </c>
      <c r="K263" s="1" t="s">
        <v>153</v>
      </c>
      <c r="L263" s="1" t="s">
        <v>122</v>
      </c>
    </row>
    <row r="264" customFormat="false" ht="15" hidden="false" customHeight="true" outlineLevel="0" collapsed="false">
      <c r="A264" s="1" t="s">
        <v>1008</v>
      </c>
      <c r="B264" s="1" t="s">
        <v>412</v>
      </c>
      <c r="C264" s="1" t="s">
        <v>235</v>
      </c>
      <c r="D264" s="1" t="s">
        <v>1009</v>
      </c>
      <c r="E264" s="1" t="s">
        <v>418</v>
      </c>
      <c r="F264" s="1" t="s">
        <v>418</v>
      </c>
      <c r="G264" s="1" t="s">
        <v>118</v>
      </c>
      <c r="H264" s="1" t="s">
        <v>1010</v>
      </c>
      <c r="I264" s="1" t="s">
        <v>233</v>
      </c>
      <c r="J264" s="1" t="n">
        <v>18</v>
      </c>
      <c r="K264" s="1" t="s">
        <v>153</v>
      </c>
      <c r="L264" s="1" t="s">
        <v>122</v>
      </c>
    </row>
    <row r="265" customFormat="false" ht="15" hidden="false" customHeight="true" outlineLevel="0" collapsed="false">
      <c r="A265" s="1" t="s">
        <v>1011</v>
      </c>
      <c r="B265" s="1" t="s">
        <v>402</v>
      </c>
      <c r="C265" s="1" t="s">
        <v>206</v>
      </c>
      <c r="D265" s="1" t="s">
        <v>1012</v>
      </c>
      <c r="E265" s="1" t="s">
        <v>127</v>
      </c>
      <c r="F265" s="1" t="s">
        <v>117</v>
      </c>
      <c r="G265" s="1" t="s">
        <v>118</v>
      </c>
      <c r="H265" s="1" t="s">
        <v>1013</v>
      </c>
      <c r="I265" s="1" t="s">
        <v>129</v>
      </c>
      <c r="J265" s="1" t="n">
        <v>24</v>
      </c>
      <c r="K265" s="1" t="s">
        <v>121</v>
      </c>
      <c r="L265" s="1" t="s">
        <v>130</v>
      </c>
    </row>
    <row r="266" customFormat="false" ht="15" hidden="false" customHeight="true" outlineLevel="0" collapsed="false">
      <c r="A266" s="1" t="s">
        <v>1014</v>
      </c>
      <c r="B266" s="1" t="s">
        <v>1015</v>
      </c>
      <c r="C266" s="1" t="s">
        <v>345</v>
      </c>
      <c r="D266" s="1" t="s">
        <v>1016</v>
      </c>
      <c r="E266" s="1" t="s">
        <v>151</v>
      </c>
      <c r="F266" s="1" t="s">
        <v>152</v>
      </c>
      <c r="G266" s="1" t="s">
        <v>144</v>
      </c>
      <c r="H266" s="1" t="s">
        <v>914</v>
      </c>
      <c r="I266" s="1" t="s">
        <v>165</v>
      </c>
      <c r="J266" s="1" t="n">
        <v>31</v>
      </c>
      <c r="K266" s="1" t="s">
        <v>137</v>
      </c>
      <c r="L266" s="1" t="s">
        <v>130</v>
      </c>
    </row>
    <row r="267" customFormat="false" ht="15" hidden="false" customHeight="true" outlineLevel="0" collapsed="false">
      <c r="A267" s="1" t="s">
        <v>1017</v>
      </c>
      <c r="B267" s="1" t="s">
        <v>194</v>
      </c>
      <c r="C267" s="1" t="s">
        <v>266</v>
      </c>
      <c r="D267" s="1" t="s">
        <v>1018</v>
      </c>
      <c r="E267" s="1" t="s">
        <v>324</v>
      </c>
      <c r="F267" s="1" t="s">
        <v>117</v>
      </c>
      <c r="G267" s="1" t="s">
        <v>118</v>
      </c>
      <c r="H267" s="1" t="s">
        <v>1019</v>
      </c>
      <c r="I267" s="1" t="s">
        <v>176</v>
      </c>
      <c r="J267" s="1" t="n">
        <v>22</v>
      </c>
      <c r="K267" s="1" t="s">
        <v>121</v>
      </c>
      <c r="L267" s="1" t="s">
        <v>198</v>
      </c>
    </row>
    <row r="268" customFormat="false" ht="15" hidden="false" customHeight="true" outlineLevel="0" collapsed="false">
      <c r="A268" s="1" t="s">
        <v>1020</v>
      </c>
      <c r="B268" s="1" t="s">
        <v>649</v>
      </c>
      <c r="C268" s="1" t="s">
        <v>188</v>
      </c>
      <c r="D268" s="1" t="s">
        <v>1021</v>
      </c>
      <c r="E268" s="1" t="s">
        <v>302</v>
      </c>
      <c r="F268" s="1" t="s">
        <v>117</v>
      </c>
      <c r="G268" s="1" t="s">
        <v>118</v>
      </c>
      <c r="H268" s="1" t="s">
        <v>962</v>
      </c>
      <c r="I268" s="1" t="s">
        <v>165</v>
      </c>
      <c r="J268" s="1" t="n">
        <v>48</v>
      </c>
      <c r="K268" s="1" t="s">
        <v>153</v>
      </c>
      <c r="L268" s="1" t="s">
        <v>122</v>
      </c>
    </row>
    <row r="269" customFormat="false" ht="15" hidden="false" customHeight="true" outlineLevel="0" collapsed="false">
      <c r="A269" s="1" t="s">
        <v>1022</v>
      </c>
      <c r="B269" s="1" t="s">
        <v>316</v>
      </c>
      <c r="C269" s="1" t="s">
        <v>219</v>
      </c>
      <c r="D269" s="1" t="s">
        <v>1023</v>
      </c>
      <c r="E269" s="1" t="s">
        <v>151</v>
      </c>
      <c r="F269" s="1" t="s">
        <v>152</v>
      </c>
      <c r="G269" s="1" t="s">
        <v>144</v>
      </c>
      <c r="H269" s="1" t="s">
        <v>1024</v>
      </c>
      <c r="I269" s="1" t="s">
        <v>165</v>
      </c>
      <c r="J269" s="1" t="n">
        <v>21</v>
      </c>
      <c r="K269" s="1" t="s">
        <v>153</v>
      </c>
      <c r="L269" s="1" t="s">
        <v>130</v>
      </c>
    </row>
    <row r="270" customFormat="false" ht="15" hidden="false" customHeight="true" outlineLevel="0" collapsed="false">
      <c r="A270" s="1" t="s">
        <v>1025</v>
      </c>
      <c r="B270" s="1" t="s">
        <v>402</v>
      </c>
      <c r="C270" s="1" t="s">
        <v>246</v>
      </c>
      <c r="D270" s="1" t="s">
        <v>1026</v>
      </c>
      <c r="E270" s="1" t="s">
        <v>306</v>
      </c>
      <c r="F270" s="1" t="s">
        <v>117</v>
      </c>
      <c r="G270" s="1" t="s">
        <v>118</v>
      </c>
      <c r="H270" s="1" t="s">
        <v>1027</v>
      </c>
      <c r="I270" s="1" t="s">
        <v>146</v>
      </c>
      <c r="J270" s="1" t="n">
        <v>30</v>
      </c>
      <c r="K270" s="1" t="s">
        <v>121</v>
      </c>
      <c r="L270" s="1" t="s">
        <v>130</v>
      </c>
    </row>
    <row r="271" customFormat="false" ht="15" hidden="false" customHeight="true" outlineLevel="0" collapsed="false">
      <c r="A271" s="1" t="s">
        <v>1028</v>
      </c>
      <c r="B271" s="1" t="s">
        <v>412</v>
      </c>
      <c r="C271" s="1" t="s">
        <v>235</v>
      </c>
      <c r="D271" s="1" t="s">
        <v>1029</v>
      </c>
      <c r="E271" s="1" t="s">
        <v>287</v>
      </c>
      <c r="F271" s="1" t="s">
        <v>238</v>
      </c>
      <c r="G271" s="1" t="s">
        <v>239</v>
      </c>
      <c r="H271" s="1" t="s">
        <v>1030</v>
      </c>
      <c r="I271" s="1" t="s">
        <v>120</v>
      </c>
      <c r="J271" s="1" t="n">
        <v>35</v>
      </c>
      <c r="K271" s="1" t="s">
        <v>121</v>
      </c>
      <c r="L271" s="1" t="s">
        <v>130</v>
      </c>
    </row>
    <row r="272" customFormat="false" ht="15" hidden="false" customHeight="true" outlineLevel="0" collapsed="false">
      <c r="A272" s="1" t="s">
        <v>1031</v>
      </c>
      <c r="B272" s="1" t="s">
        <v>876</v>
      </c>
      <c r="C272" s="1" t="s">
        <v>251</v>
      </c>
      <c r="D272" s="1" t="s">
        <v>1032</v>
      </c>
      <c r="E272" s="1" t="s">
        <v>231</v>
      </c>
      <c r="F272" s="1" t="s">
        <v>152</v>
      </c>
      <c r="G272" s="1" t="s">
        <v>144</v>
      </c>
      <c r="H272" s="1" t="s">
        <v>1033</v>
      </c>
      <c r="I272" s="1" t="s">
        <v>129</v>
      </c>
      <c r="J272" s="1" t="n">
        <v>46</v>
      </c>
      <c r="K272" s="1" t="s">
        <v>153</v>
      </c>
      <c r="L272" s="1" t="s">
        <v>130</v>
      </c>
    </row>
    <row r="273" customFormat="false" ht="15" hidden="false" customHeight="true" outlineLevel="0" collapsed="false">
      <c r="A273" s="1" t="s">
        <v>1034</v>
      </c>
      <c r="B273" s="1" t="s">
        <v>194</v>
      </c>
      <c r="C273" s="1" t="s">
        <v>361</v>
      </c>
      <c r="D273" s="1" t="s">
        <v>1035</v>
      </c>
      <c r="E273" s="1" t="s">
        <v>185</v>
      </c>
      <c r="F273" s="1" t="s">
        <v>143</v>
      </c>
      <c r="G273" s="1" t="s">
        <v>144</v>
      </c>
      <c r="H273" s="1" t="s">
        <v>1036</v>
      </c>
      <c r="I273" s="1" t="s">
        <v>120</v>
      </c>
      <c r="J273" s="1" t="n">
        <v>21</v>
      </c>
      <c r="K273" s="1" t="s">
        <v>121</v>
      </c>
      <c r="L273" s="1" t="s">
        <v>130</v>
      </c>
    </row>
    <row r="274" customFormat="false" ht="15" hidden="false" customHeight="true" outlineLevel="0" collapsed="false">
      <c r="A274" s="1" t="s">
        <v>1037</v>
      </c>
      <c r="B274" s="1" t="s">
        <v>113</v>
      </c>
      <c r="C274" s="1" t="s">
        <v>444</v>
      </c>
      <c r="D274" s="1" t="s">
        <v>1038</v>
      </c>
      <c r="E274" s="1" t="s">
        <v>158</v>
      </c>
      <c r="F274" s="1" t="s">
        <v>152</v>
      </c>
      <c r="G274" s="1" t="s">
        <v>144</v>
      </c>
      <c r="H274" s="1" t="s">
        <v>217</v>
      </c>
      <c r="I274" s="1" t="s">
        <v>233</v>
      </c>
      <c r="J274" s="1" t="n">
        <v>44</v>
      </c>
      <c r="K274" s="1" t="s">
        <v>121</v>
      </c>
      <c r="L274" s="1" t="s">
        <v>198</v>
      </c>
    </row>
    <row r="275" customFormat="false" ht="15" hidden="false" customHeight="true" outlineLevel="0" collapsed="false">
      <c r="A275" s="1" t="s">
        <v>1039</v>
      </c>
      <c r="B275" s="1" t="s">
        <v>124</v>
      </c>
      <c r="C275" s="1" t="s">
        <v>140</v>
      </c>
      <c r="D275" s="1" t="s">
        <v>1040</v>
      </c>
      <c r="E275" s="1" t="s">
        <v>282</v>
      </c>
      <c r="F275" s="1" t="s">
        <v>117</v>
      </c>
      <c r="G275" s="1" t="s">
        <v>118</v>
      </c>
      <c r="H275" s="1" t="s">
        <v>588</v>
      </c>
      <c r="I275" s="1" t="s">
        <v>129</v>
      </c>
      <c r="J275" s="1" t="n">
        <v>34</v>
      </c>
      <c r="K275" s="1" t="s">
        <v>137</v>
      </c>
      <c r="L275" s="1" t="s">
        <v>130</v>
      </c>
    </row>
    <row r="276" customFormat="false" ht="15" hidden="false" customHeight="true" outlineLevel="0" collapsed="false">
      <c r="A276" s="1" t="s">
        <v>1041</v>
      </c>
      <c r="B276" s="1" t="s">
        <v>155</v>
      </c>
      <c r="C276" s="1" t="s">
        <v>357</v>
      </c>
      <c r="D276" s="1" t="s">
        <v>1042</v>
      </c>
      <c r="E276" s="1" t="s">
        <v>282</v>
      </c>
      <c r="F276" s="1" t="s">
        <v>117</v>
      </c>
      <c r="G276" s="1" t="s">
        <v>118</v>
      </c>
      <c r="H276" s="1" t="s">
        <v>1043</v>
      </c>
      <c r="I276" s="1" t="s">
        <v>136</v>
      </c>
      <c r="J276" s="1" t="n">
        <v>25</v>
      </c>
      <c r="K276" s="1" t="s">
        <v>153</v>
      </c>
      <c r="L276" s="1" t="s">
        <v>130</v>
      </c>
    </row>
    <row r="277" customFormat="false" ht="15" hidden="false" customHeight="true" outlineLevel="0" collapsed="false">
      <c r="A277" s="1" t="s">
        <v>1044</v>
      </c>
      <c r="B277" s="1" t="s">
        <v>479</v>
      </c>
      <c r="C277" s="1" t="s">
        <v>183</v>
      </c>
      <c r="D277" s="1" t="s">
        <v>1045</v>
      </c>
      <c r="E277" s="1" t="s">
        <v>142</v>
      </c>
      <c r="F277" s="1" t="s">
        <v>143</v>
      </c>
      <c r="G277" s="1" t="s">
        <v>144</v>
      </c>
      <c r="H277" s="1" t="s">
        <v>1046</v>
      </c>
      <c r="I277" s="1" t="s">
        <v>165</v>
      </c>
      <c r="J277" s="1" t="n">
        <v>38</v>
      </c>
      <c r="K277" s="1" t="s">
        <v>153</v>
      </c>
      <c r="L277" s="1" t="s">
        <v>130</v>
      </c>
    </row>
    <row r="278" customFormat="false" ht="15" hidden="false" customHeight="true" outlineLevel="0" collapsed="false">
      <c r="A278" s="1" t="s">
        <v>1047</v>
      </c>
      <c r="B278" s="1" t="s">
        <v>623</v>
      </c>
      <c r="C278" s="1" t="s">
        <v>312</v>
      </c>
      <c r="D278" s="1" t="s">
        <v>1048</v>
      </c>
      <c r="E278" s="1" t="s">
        <v>302</v>
      </c>
      <c r="F278" s="1" t="s">
        <v>117</v>
      </c>
      <c r="G278" s="1" t="s">
        <v>118</v>
      </c>
      <c r="H278" s="1" t="s">
        <v>848</v>
      </c>
      <c r="I278" s="1" t="s">
        <v>146</v>
      </c>
      <c r="J278" s="1" t="n">
        <v>35</v>
      </c>
      <c r="K278" s="1" t="s">
        <v>153</v>
      </c>
      <c r="L278" s="1" t="s">
        <v>122</v>
      </c>
    </row>
    <row r="279" customFormat="false" ht="15" hidden="false" customHeight="true" outlineLevel="0" collapsed="false">
      <c r="A279" s="1" t="s">
        <v>1049</v>
      </c>
      <c r="B279" s="1" t="s">
        <v>336</v>
      </c>
      <c r="C279" s="1" t="s">
        <v>277</v>
      </c>
      <c r="D279" s="1" t="s">
        <v>1050</v>
      </c>
      <c r="E279" s="1" t="s">
        <v>302</v>
      </c>
      <c r="F279" s="1" t="s">
        <v>117</v>
      </c>
      <c r="G279" s="1" t="s">
        <v>118</v>
      </c>
      <c r="H279" s="1" t="s">
        <v>1051</v>
      </c>
      <c r="I279" s="1" t="s">
        <v>146</v>
      </c>
      <c r="J279" s="1" t="n">
        <v>28</v>
      </c>
      <c r="K279" s="1" t="s">
        <v>137</v>
      </c>
      <c r="L279" s="1" t="s">
        <v>130</v>
      </c>
    </row>
    <row r="280" customFormat="false" ht="15" hidden="false" customHeight="true" outlineLevel="0" collapsed="false">
      <c r="A280" s="1" t="s">
        <v>1052</v>
      </c>
      <c r="B280" s="1" t="s">
        <v>356</v>
      </c>
      <c r="C280" s="1" t="s">
        <v>173</v>
      </c>
      <c r="D280" s="1" t="s">
        <v>1053</v>
      </c>
      <c r="E280" s="1" t="s">
        <v>268</v>
      </c>
      <c r="F280" s="1" t="s">
        <v>269</v>
      </c>
      <c r="G280" s="1" t="s">
        <v>239</v>
      </c>
      <c r="H280" s="1" t="s">
        <v>1054</v>
      </c>
      <c r="I280" s="1" t="s">
        <v>129</v>
      </c>
      <c r="J280" s="1" t="n">
        <v>34</v>
      </c>
      <c r="K280" s="1" t="s">
        <v>121</v>
      </c>
      <c r="L280" s="1" t="s">
        <v>198</v>
      </c>
    </row>
    <row r="281" customFormat="false" ht="15" hidden="false" customHeight="true" outlineLevel="0" collapsed="false">
      <c r="A281" s="1" t="s">
        <v>1055</v>
      </c>
      <c r="B281" s="1" t="s">
        <v>272</v>
      </c>
      <c r="C281" s="1" t="s">
        <v>235</v>
      </c>
      <c r="D281" s="1" t="s">
        <v>1056</v>
      </c>
      <c r="E281" s="1" t="s">
        <v>268</v>
      </c>
      <c r="F281" s="1" t="s">
        <v>269</v>
      </c>
      <c r="G281" s="1" t="s">
        <v>239</v>
      </c>
      <c r="H281" s="1" t="s">
        <v>1057</v>
      </c>
      <c r="I281" s="1" t="s">
        <v>233</v>
      </c>
      <c r="J281" s="1" t="n">
        <v>30</v>
      </c>
      <c r="K281" s="1" t="s">
        <v>137</v>
      </c>
      <c r="L281" s="1" t="s">
        <v>254</v>
      </c>
    </row>
    <row r="282" customFormat="false" ht="15" hidden="false" customHeight="true" outlineLevel="0" collapsed="false">
      <c r="A282" s="1" t="s">
        <v>1058</v>
      </c>
      <c r="B282" s="1" t="s">
        <v>200</v>
      </c>
      <c r="C282" s="1" t="s">
        <v>361</v>
      </c>
      <c r="D282" s="1" t="s">
        <v>1059</v>
      </c>
      <c r="E282" s="1" t="s">
        <v>268</v>
      </c>
      <c r="F282" s="1" t="s">
        <v>269</v>
      </c>
      <c r="G282" s="1" t="s">
        <v>239</v>
      </c>
      <c r="H282" s="1" t="s">
        <v>1060</v>
      </c>
      <c r="I282" s="1" t="s">
        <v>165</v>
      </c>
      <c r="J282" s="1" t="n">
        <v>35</v>
      </c>
      <c r="K282" s="1" t="s">
        <v>153</v>
      </c>
      <c r="L282" s="1" t="s">
        <v>198</v>
      </c>
    </row>
    <row r="283" customFormat="false" ht="15" hidden="false" customHeight="true" outlineLevel="0" collapsed="false">
      <c r="A283" s="1" t="s">
        <v>1061</v>
      </c>
      <c r="B283" s="1" t="s">
        <v>376</v>
      </c>
      <c r="C283" s="1" t="s">
        <v>229</v>
      </c>
      <c r="D283" s="1" t="s">
        <v>1062</v>
      </c>
      <c r="E283" s="1" t="s">
        <v>268</v>
      </c>
      <c r="F283" s="1" t="s">
        <v>269</v>
      </c>
      <c r="G283" s="1" t="s">
        <v>239</v>
      </c>
      <c r="H283" s="1" t="s">
        <v>1063</v>
      </c>
      <c r="I283" s="1" t="s">
        <v>146</v>
      </c>
      <c r="J283" s="1" t="n">
        <v>39</v>
      </c>
      <c r="K283" s="1" t="s">
        <v>137</v>
      </c>
      <c r="L283" s="1" t="s">
        <v>130</v>
      </c>
    </row>
    <row r="284" customFormat="false" ht="15" hidden="false" customHeight="true" outlineLevel="0" collapsed="false">
      <c r="A284" s="1" t="s">
        <v>1064</v>
      </c>
      <c r="B284" s="1" t="s">
        <v>1015</v>
      </c>
      <c r="C284" s="1" t="s">
        <v>206</v>
      </c>
      <c r="D284" s="1" t="s">
        <v>1065</v>
      </c>
      <c r="E284" s="1" t="s">
        <v>208</v>
      </c>
      <c r="F284" s="1" t="s">
        <v>117</v>
      </c>
      <c r="G284" s="1" t="s">
        <v>118</v>
      </c>
      <c r="H284" s="1" t="s">
        <v>632</v>
      </c>
      <c r="I284" s="1" t="s">
        <v>129</v>
      </c>
      <c r="J284" s="1" t="n">
        <v>48</v>
      </c>
      <c r="K284" s="1" t="s">
        <v>137</v>
      </c>
      <c r="L284" s="1" t="s">
        <v>122</v>
      </c>
    </row>
    <row r="285" customFormat="false" ht="15" hidden="false" customHeight="true" outlineLevel="0" collapsed="false">
      <c r="A285" s="1" t="s">
        <v>1066</v>
      </c>
      <c r="B285" s="1" t="s">
        <v>616</v>
      </c>
      <c r="C285" s="1" t="s">
        <v>277</v>
      </c>
      <c r="D285" s="1" t="s">
        <v>1067</v>
      </c>
      <c r="E285" s="1" t="s">
        <v>216</v>
      </c>
      <c r="F285" s="1" t="s">
        <v>117</v>
      </c>
      <c r="G285" s="1" t="s">
        <v>118</v>
      </c>
      <c r="H285" s="1" t="s">
        <v>1068</v>
      </c>
      <c r="I285" s="1" t="s">
        <v>129</v>
      </c>
      <c r="J285" s="1" t="n">
        <v>22</v>
      </c>
      <c r="K285" s="1" t="s">
        <v>153</v>
      </c>
      <c r="L285" s="1" t="s">
        <v>254</v>
      </c>
    </row>
    <row r="286" customFormat="false" ht="15" hidden="false" customHeight="true" outlineLevel="0" collapsed="false">
      <c r="A286" s="1" t="s">
        <v>1069</v>
      </c>
      <c r="B286" s="1" t="s">
        <v>559</v>
      </c>
      <c r="C286" s="1" t="s">
        <v>291</v>
      </c>
      <c r="D286" s="1" t="s">
        <v>1070</v>
      </c>
      <c r="E286" s="1" t="s">
        <v>237</v>
      </c>
      <c r="F286" s="1" t="s">
        <v>238</v>
      </c>
      <c r="G286" s="1" t="s">
        <v>239</v>
      </c>
      <c r="H286" s="1" t="s">
        <v>956</v>
      </c>
      <c r="I286" s="1" t="s">
        <v>146</v>
      </c>
      <c r="J286" s="1" t="n">
        <v>53</v>
      </c>
      <c r="K286" s="1" t="s">
        <v>137</v>
      </c>
      <c r="L286" s="1" t="s">
        <v>130</v>
      </c>
    </row>
    <row r="287" customFormat="false" ht="15" hidden="false" customHeight="true" outlineLevel="0" collapsed="false">
      <c r="A287" s="1" t="s">
        <v>1071</v>
      </c>
      <c r="B287" s="1" t="s">
        <v>200</v>
      </c>
      <c r="C287" s="1" t="s">
        <v>183</v>
      </c>
      <c r="D287" s="1" t="s">
        <v>1072</v>
      </c>
      <c r="E287" s="1" t="s">
        <v>231</v>
      </c>
      <c r="F287" s="1" t="s">
        <v>152</v>
      </c>
      <c r="G287" s="1" t="s">
        <v>144</v>
      </c>
      <c r="H287" s="1" t="s">
        <v>1073</v>
      </c>
      <c r="I287" s="1" t="s">
        <v>136</v>
      </c>
      <c r="J287" s="1" t="n">
        <v>18</v>
      </c>
      <c r="K287" s="1" t="s">
        <v>153</v>
      </c>
      <c r="L287" s="1" t="s">
        <v>130</v>
      </c>
    </row>
    <row r="288" customFormat="false" ht="15" hidden="false" customHeight="true" outlineLevel="0" collapsed="false">
      <c r="A288" s="1" t="s">
        <v>1074</v>
      </c>
      <c r="B288" s="1" t="s">
        <v>421</v>
      </c>
      <c r="C288" s="1" t="s">
        <v>277</v>
      </c>
      <c r="D288" s="1" t="s">
        <v>1075</v>
      </c>
      <c r="E288" s="1" t="s">
        <v>190</v>
      </c>
      <c r="F288" s="1" t="s">
        <v>191</v>
      </c>
      <c r="G288" s="1" t="s">
        <v>118</v>
      </c>
      <c r="H288" s="1" t="s">
        <v>1076</v>
      </c>
      <c r="I288" s="1" t="s">
        <v>146</v>
      </c>
      <c r="J288" s="1" t="n">
        <v>32</v>
      </c>
      <c r="K288" s="1" t="s">
        <v>121</v>
      </c>
      <c r="L288" s="1" t="s">
        <v>130</v>
      </c>
    </row>
    <row r="289" customFormat="false" ht="15" hidden="false" customHeight="true" outlineLevel="0" collapsed="false">
      <c r="A289" s="1" t="s">
        <v>1077</v>
      </c>
      <c r="B289" s="1" t="s">
        <v>336</v>
      </c>
      <c r="C289" s="1" t="s">
        <v>317</v>
      </c>
      <c r="D289" s="1" t="s">
        <v>1078</v>
      </c>
      <c r="E289" s="1" t="s">
        <v>302</v>
      </c>
      <c r="F289" s="1" t="s">
        <v>117</v>
      </c>
      <c r="G289" s="1" t="s">
        <v>118</v>
      </c>
      <c r="H289" s="1" t="s">
        <v>244</v>
      </c>
      <c r="I289" s="1" t="s">
        <v>120</v>
      </c>
      <c r="J289" s="1" t="n">
        <v>39</v>
      </c>
      <c r="K289" s="1" t="s">
        <v>121</v>
      </c>
      <c r="L289" s="1" t="s">
        <v>130</v>
      </c>
    </row>
    <row r="290" customFormat="false" ht="15" hidden="false" customHeight="true" outlineLevel="0" collapsed="false">
      <c r="A290" s="1" t="s">
        <v>1079</v>
      </c>
      <c r="B290" s="1" t="s">
        <v>488</v>
      </c>
      <c r="C290" s="1" t="s">
        <v>413</v>
      </c>
      <c r="D290" s="1" t="s">
        <v>1080</v>
      </c>
      <c r="E290" s="1" t="s">
        <v>158</v>
      </c>
      <c r="F290" s="1" t="s">
        <v>152</v>
      </c>
      <c r="G290" s="1" t="s">
        <v>144</v>
      </c>
      <c r="H290" s="1" t="s">
        <v>1081</v>
      </c>
      <c r="I290" s="1" t="s">
        <v>176</v>
      </c>
      <c r="J290" s="1" t="n">
        <v>36</v>
      </c>
      <c r="K290" s="1" t="s">
        <v>153</v>
      </c>
      <c r="L290" s="1" t="s">
        <v>130</v>
      </c>
    </row>
    <row r="291" customFormat="false" ht="15" hidden="false" customHeight="true" outlineLevel="0" collapsed="false">
      <c r="A291" s="1" t="s">
        <v>1082</v>
      </c>
      <c r="B291" s="1" t="s">
        <v>326</v>
      </c>
      <c r="C291" s="1" t="s">
        <v>188</v>
      </c>
      <c r="D291" s="1" t="s">
        <v>1083</v>
      </c>
      <c r="E291" s="1" t="s">
        <v>216</v>
      </c>
      <c r="F291" s="1" t="s">
        <v>117</v>
      </c>
      <c r="G291" s="1" t="s">
        <v>118</v>
      </c>
      <c r="H291" s="1" t="s">
        <v>1084</v>
      </c>
      <c r="I291" s="1" t="s">
        <v>136</v>
      </c>
      <c r="J291" s="1" t="n">
        <v>28</v>
      </c>
      <c r="K291" s="1" t="s">
        <v>121</v>
      </c>
      <c r="L291" s="1" t="s">
        <v>122</v>
      </c>
    </row>
    <row r="292" customFormat="false" ht="15" hidden="false" customHeight="true" outlineLevel="0" collapsed="false">
      <c r="A292" s="1" t="s">
        <v>1085</v>
      </c>
      <c r="B292" s="1" t="s">
        <v>148</v>
      </c>
      <c r="C292" s="1" t="s">
        <v>529</v>
      </c>
      <c r="D292" s="1" t="s">
        <v>1086</v>
      </c>
      <c r="E292" s="1" t="s">
        <v>142</v>
      </c>
      <c r="F292" s="1" t="s">
        <v>143</v>
      </c>
      <c r="G292" s="1" t="s">
        <v>144</v>
      </c>
      <c r="H292" s="1" t="s">
        <v>1087</v>
      </c>
      <c r="I292" s="1" t="s">
        <v>129</v>
      </c>
      <c r="J292" s="1" t="n">
        <v>32</v>
      </c>
      <c r="K292" s="1" t="s">
        <v>137</v>
      </c>
      <c r="L292" s="1" t="s">
        <v>122</v>
      </c>
    </row>
    <row r="293" customFormat="false" ht="15" hidden="false" customHeight="true" outlineLevel="0" collapsed="false">
      <c r="A293" s="1" t="s">
        <v>1088</v>
      </c>
      <c r="B293" s="1" t="s">
        <v>344</v>
      </c>
      <c r="C293" s="1" t="s">
        <v>300</v>
      </c>
      <c r="D293" s="1" t="s">
        <v>1089</v>
      </c>
      <c r="E293" s="1" t="s">
        <v>142</v>
      </c>
      <c r="F293" s="1" t="s">
        <v>143</v>
      </c>
      <c r="G293" s="1" t="s">
        <v>144</v>
      </c>
      <c r="H293" s="1" t="s">
        <v>536</v>
      </c>
      <c r="I293" s="1" t="s">
        <v>176</v>
      </c>
      <c r="J293" s="1" t="n">
        <v>29</v>
      </c>
      <c r="K293" s="1" t="s">
        <v>121</v>
      </c>
      <c r="L293" s="1" t="s">
        <v>130</v>
      </c>
    </row>
    <row r="294" customFormat="false" ht="15" hidden="false" customHeight="true" outlineLevel="0" collapsed="false">
      <c r="A294" s="1" t="s">
        <v>1090</v>
      </c>
      <c r="B294" s="1" t="s">
        <v>352</v>
      </c>
      <c r="C294" s="1" t="s">
        <v>357</v>
      </c>
      <c r="D294" s="1" t="s">
        <v>1091</v>
      </c>
      <c r="E294" s="1" t="s">
        <v>306</v>
      </c>
      <c r="F294" s="1" t="s">
        <v>117</v>
      </c>
      <c r="G294" s="1" t="s">
        <v>118</v>
      </c>
      <c r="H294" s="1" t="s">
        <v>374</v>
      </c>
      <c r="I294" s="1" t="s">
        <v>146</v>
      </c>
      <c r="J294" s="1" t="n">
        <v>28</v>
      </c>
      <c r="K294" s="1" t="s">
        <v>153</v>
      </c>
      <c r="L294" s="1" t="s">
        <v>122</v>
      </c>
    </row>
    <row r="295" customFormat="false" ht="15" hidden="false" customHeight="true" outlineLevel="0" collapsed="false">
      <c r="A295" s="1" t="s">
        <v>1092</v>
      </c>
      <c r="B295" s="1" t="s">
        <v>495</v>
      </c>
      <c r="C295" s="1" t="s">
        <v>257</v>
      </c>
      <c r="D295" s="1" t="s">
        <v>1093</v>
      </c>
      <c r="E295" s="1" t="s">
        <v>190</v>
      </c>
      <c r="F295" s="1" t="s">
        <v>191</v>
      </c>
      <c r="G295" s="1" t="s">
        <v>118</v>
      </c>
      <c r="H295" s="1" t="s">
        <v>1094</v>
      </c>
      <c r="I295" s="1" t="s">
        <v>136</v>
      </c>
      <c r="J295" s="1" t="n">
        <v>41</v>
      </c>
      <c r="K295" s="1" t="s">
        <v>153</v>
      </c>
      <c r="L295" s="1" t="s">
        <v>130</v>
      </c>
    </row>
    <row r="296" customFormat="false" ht="15" hidden="false" customHeight="true" outlineLevel="0" collapsed="false">
      <c r="A296" s="1" t="s">
        <v>1095</v>
      </c>
      <c r="B296" s="1" t="s">
        <v>402</v>
      </c>
      <c r="C296" s="1" t="s">
        <v>444</v>
      </c>
      <c r="D296" s="1" t="s">
        <v>1096</v>
      </c>
      <c r="E296" s="1" t="s">
        <v>324</v>
      </c>
      <c r="F296" s="1" t="s">
        <v>117</v>
      </c>
      <c r="G296" s="1" t="s">
        <v>118</v>
      </c>
      <c r="H296" s="1" t="s">
        <v>1097</v>
      </c>
      <c r="I296" s="1" t="s">
        <v>129</v>
      </c>
      <c r="J296" s="1" t="n">
        <v>37</v>
      </c>
      <c r="K296" s="1" t="s">
        <v>121</v>
      </c>
      <c r="L296" s="1" t="s">
        <v>130</v>
      </c>
    </row>
    <row r="297" customFormat="false" ht="15" hidden="false" customHeight="true" outlineLevel="0" collapsed="false">
      <c r="A297" s="1" t="s">
        <v>1098</v>
      </c>
      <c r="B297" s="1" t="s">
        <v>397</v>
      </c>
      <c r="C297" s="1" t="s">
        <v>291</v>
      </c>
      <c r="D297" s="1" t="s">
        <v>1099</v>
      </c>
      <c r="E297" s="1" t="s">
        <v>231</v>
      </c>
      <c r="F297" s="1" t="s">
        <v>152</v>
      </c>
      <c r="G297" s="1" t="s">
        <v>144</v>
      </c>
      <c r="H297" s="1" t="s">
        <v>1100</v>
      </c>
      <c r="I297" s="1" t="s">
        <v>120</v>
      </c>
      <c r="J297" s="1" t="n">
        <v>27</v>
      </c>
      <c r="K297" s="1" t="s">
        <v>121</v>
      </c>
      <c r="L297" s="1" t="s">
        <v>130</v>
      </c>
    </row>
    <row r="298" customFormat="false" ht="15" hidden="false" customHeight="true" outlineLevel="0" collapsed="false">
      <c r="A298" s="1" t="s">
        <v>1101</v>
      </c>
      <c r="B298" s="1" t="s">
        <v>488</v>
      </c>
      <c r="C298" s="1" t="s">
        <v>195</v>
      </c>
      <c r="D298" s="1" t="s">
        <v>1102</v>
      </c>
      <c r="E298" s="1" t="s">
        <v>331</v>
      </c>
      <c r="F298" s="1" t="s">
        <v>332</v>
      </c>
      <c r="G298" s="1" t="s">
        <v>333</v>
      </c>
      <c r="H298" s="1" t="s">
        <v>1103</v>
      </c>
      <c r="I298" s="1" t="s">
        <v>233</v>
      </c>
      <c r="J298" s="1" t="n">
        <v>42</v>
      </c>
      <c r="K298" s="1" t="s">
        <v>121</v>
      </c>
      <c r="L298" s="1" t="s">
        <v>122</v>
      </c>
    </row>
    <row r="299" customFormat="false" ht="15" hidden="false" customHeight="true" outlineLevel="0" collapsed="false">
      <c r="A299" s="1" t="s">
        <v>1104</v>
      </c>
      <c r="B299" s="1" t="s">
        <v>132</v>
      </c>
      <c r="C299" s="1" t="s">
        <v>277</v>
      </c>
      <c r="D299" s="1" t="s">
        <v>1105</v>
      </c>
      <c r="E299" s="1" t="s">
        <v>302</v>
      </c>
      <c r="F299" s="1" t="s">
        <v>117</v>
      </c>
      <c r="G299" s="1" t="s">
        <v>118</v>
      </c>
      <c r="H299" s="1" t="s">
        <v>1106</v>
      </c>
      <c r="I299" s="1" t="s">
        <v>120</v>
      </c>
      <c r="J299" s="1" t="n">
        <v>36</v>
      </c>
      <c r="K299" s="1" t="s">
        <v>121</v>
      </c>
      <c r="L299" s="1" t="s">
        <v>130</v>
      </c>
    </row>
    <row r="300" customFormat="false" ht="15" hidden="false" customHeight="true" outlineLevel="0" collapsed="false">
      <c r="A300" s="1" t="s">
        <v>1107</v>
      </c>
      <c r="B300" s="1" t="s">
        <v>290</v>
      </c>
      <c r="C300" s="1" t="s">
        <v>624</v>
      </c>
      <c r="D300" s="1" t="s">
        <v>1108</v>
      </c>
      <c r="E300" s="1" t="s">
        <v>302</v>
      </c>
      <c r="F300" s="1" t="s">
        <v>117</v>
      </c>
      <c r="G300" s="1" t="s">
        <v>118</v>
      </c>
      <c r="H300" s="1" t="s">
        <v>310</v>
      </c>
      <c r="I300" s="1" t="s">
        <v>120</v>
      </c>
      <c r="J300" s="1" t="n">
        <v>41</v>
      </c>
      <c r="K300" s="1" t="s">
        <v>153</v>
      </c>
      <c r="L300" s="1" t="s">
        <v>198</v>
      </c>
    </row>
    <row r="301" customFormat="false" ht="15" hidden="false" customHeight="true" outlineLevel="0" collapsed="false">
      <c r="A301" s="1" t="s">
        <v>1109</v>
      </c>
      <c r="B301" s="1" t="s">
        <v>397</v>
      </c>
      <c r="C301" s="1" t="s">
        <v>312</v>
      </c>
      <c r="D301" s="1" t="s">
        <v>1110</v>
      </c>
      <c r="E301" s="1" t="s">
        <v>179</v>
      </c>
      <c r="F301" s="1" t="s">
        <v>117</v>
      </c>
      <c r="G301" s="1" t="s">
        <v>118</v>
      </c>
      <c r="H301" s="1" t="s">
        <v>1111</v>
      </c>
      <c r="I301" s="1" t="s">
        <v>176</v>
      </c>
      <c r="J301" s="1" t="n">
        <v>39</v>
      </c>
      <c r="K301" s="1" t="s">
        <v>137</v>
      </c>
      <c r="L301" s="1" t="s">
        <v>130</v>
      </c>
    </row>
    <row r="302" customFormat="false" ht="15" hidden="false" customHeight="true" outlineLevel="0" collapsed="false">
      <c r="A302" s="1" t="s">
        <v>1112</v>
      </c>
      <c r="B302" s="1" t="s">
        <v>479</v>
      </c>
      <c r="C302" s="1" t="s">
        <v>229</v>
      </c>
      <c r="D302" s="1" t="s">
        <v>1113</v>
      </c>
      <c r="E302" s="1" t="s">
        <v>463</v>
      </c>
      <c r="F302" s="1" t="s">
        <v>238</v>
      </c>
      <c r="G302" s="1" t="s">
        <v>239</v>
      </c>
      <c r="H302" s="1" t="s">
        <v>1114</v>
      </c>
      <c r="I302" s="1" t="s">
        <v>165</v>
      </c>
      <c r="J302" s="1" t="n">
        <v>26</v>
      </c>
      <c r="K302" s="1" t="s">
        <v>153</v>
      </c>
      <c r="L302" s="1" t="s">
        <v>130</v>
      </c>
    </row>
    <row r="303" customFormat="false" ht="15" hidden="false" customHeight="true" outlineLevel="0" collapsed="false">
      <c r="A303" s="1" t="s">
        <v>1115</v>
      </c>
      <c r="B303" s="1" t="s">
        <v>256</v>
      </c>
      <c r="C303" s="1" t="s">
        <v>444</v>
      </c>
      <c r="D303" s="1" t="s">
        <v>1116</v>
      </c>
      <c r="E303" s="1" t="s">
        <v>237</v>
      </c>
      <c r="F303" s="1" t="s">
        <v>238</v>
      </c>
      <c r="G303" s="1" t="s">
        <v>239</v>
      </c>
      <c r="H303" s="1" t="s">
        <v>1117</v>
      </c>
      <c r="I303" s="1" t="s">
        <v>233</v>
      </c>
      <c r="J303" s="1" t="n">
        <v>28</v>
      </c>
      <c r="K303" s="1" t="s">
        <v>121</v>
      </c>
      <c r="L303" s="1" t="s">
        <v>122</v>
      </c>
    </row>
    <row r="304" customFormat="false" ht="15" hidden="false" customHeight="true" outlineLevel="0" collapsed="false">
      <c r="A304" s="1" t="s">
        <v>1118</v>
      </c>
      <c r="B304" s="1" t="s">
        <v>469</v>
      </c>
      <c r="C304" s="1" t="s">
        <v>317</v>
      </c>
      <c r="D304" s="1" t="s">
        <v>1119</v>
      </c>
      <c r="E304" s="1" t="s">
        <v>324</v>
      </c>
      <c r="F304" s="1" t="s">
        <v>117</v>
      </c>
      <c r="G304" s="1" t="s">
        <v>118</v>
      </c>
      <c r="H304" s="1" t="s">
        <v>1120</v>
      </c>
      <c r="I304" s="1" t="s">
        <v>165</v>
      </c>
      <c r="J304" s="1" t="n">
        <v>40</v>
      </c>
      <c r="K304" s="1" t="s">
        <v>137</v>
      </c>
      <c r="L304" s="1" t="s">
        <v>122</v>
      </c>
    </row>
    <row r="305" customFormat="false" ht="15" hidden="false" customHeight="true" outlineLevel="0" collapsed="false">
      <c r="A305" s="1" t="s">
        <v>1121</v>
      </c>
      <c r="B305" s="1" t="s">
        <v>876</v>
      </c>
      <c r="C305" s="1" t="s">
        <v>125</v>
      </c>
      <c r="D305" s="1" t="s">
        <v>1122</v>
      </c>
      <c r="E305" s="1" t="s">
        <v>116</v>
      </c>
      <c r="F305" s="1" t="s">
        <v>117</v>
      </c>
      <c r="G305" s="1" t="s">
        <v>118</v>
      </c>
      <c r="H305" s="1" t="s">
        <v>1123</v>
      </c>
      <c r="I305" s="1" t="s">
        <v>165</v>
      </c>
      <c r="J305" s="1" t="n">
        <v>39</v>
      </c>
      <c r="K305" s="1" t="s">
        <v>153</v>
      </c>
      <c r="L305" s="1" t="s">
        <v>122</v>
      </c>
    </row>
    <row r="306" customFormat="false" ht="15" hidden="false" customHeight="true" outlineLevel="0" collapsed="false">
      <c r="A306" s="1" t="s">
        <v>1124</v>
      </c>
      <c r="B306" s="1" t="s">
        <v>479</v>
      </c>
      <c r="C306" s="1" t="s">
        <v>444</v>
      </c>
      <c r="D306" s="1" t="s">
        <v>1125</v>
      </c>
      <c r="E306" s="1" t="s">
        <v>158</v>
      </c>
      <c r="F306" s="1" t="s">
        <v>152</v>
      </c>
      <c r="G306" s="1" t="s">
        <v>144</v>
      </c>
      <c r="H306" s="1" t="s">
        <v>1126</v>
      </c>
      <c r="I306" s="1" t="s">
        <v>120</v>
      </c>
      <c r="J306" s="1" t="n">
        <v>33</v>
      </c>
      <c r="K306" s="1" t="s">
        <v>137</v>
      </c>
      <c r="L306" s="1" t="s">
        <v>122</v>
      </c>
    </row>
    <row r="307" customFormat="false" ht="15" hidden="false" customHeight="true" outlineLevel="0" collapsed="false">
      <c r="A307" s="1" t="s">
        <v>1127</v>
      </c>
      <c r="B307" s="1" t="s">
        <v>583</v>
      </c>
      <c r="C307" s="1" t="s">
        <v>277</v>
      </c>
      <c r="D307" s="1" t="s">
        <v>1128</v>
      </c>
      <c r="E307" s="1" t="s">
        <v>324</v>
      </c>
      <c r="F307" s="1" t="s">
        <v>117</v>
      </c>
      <c r="G307" s="1" t="s">
        <v>118</v>
      </c>
      <c r="H307" s="1" t="s">
        <v>359</v>
      </c>
      <c r="I307" s="1" t="s">
        <v>120</v>
      </c>
      <c r="J307" s="1" t="n">
        <v>35</v>
      </c>
      <c r="K307" s="1" t="s">
        <v>153</v>
      </c>
      <c r="L307" s="1" t="s">
        <v>122</v>
      </c>
    </row>
    <row r="308" customFormat="false" ht="15" hidden="false" customHeight="true" outlineLevel="0" collapsed="false">
      <c r="A308" s="1" t="s">
        <v>1129</v>
      </c>
      <c r="B308" s="1" t="s">
        <v>623</v>
      </c>
      <c r="C308" s="1" t="s">
        <v>398</v>
      </c>
      <c r="D308" s="1" t="s">
        <v>1130</v>
      </c>
      <c r="E308" s="1" t="s">
        <v>225</v>
      </c>
      <c r="F308" s="1" t="s">
        <v>191</v>
      </c>
      <c r="G308" s="1" t="s">
        <v>118</v>
      </c>
      <c r="H308" s="1" t="s">
        <v>1131</v>
      </c>
      <c r="I308" s="1" t="s">
        <v>129</v>
      </c>
      <c r="J308" s="1" t="n">
        <v>45</v>
      </c>
      <c r="K308" s="1" t="s">
        <v>121</v>
      </c>
      <c r="L308" s="1" t="s">
        <v>130</v>
      </c>
    </row>
    <row r="309" customFormat="false" ht="15" hidden="false" customHeight="true" outlineLevel="0" collapsed="false">
      <c r="A309" s="1" t="s">
        <v>1132</v>
      </c>
      <c r="B309" s="1" t="s">
        <v>321</v>
      </c>
      <c r="C309" s="1" t="s">
        <v>300</v>
      </c>
      <c r="D309" s="1" t="s">
        <v>1133</v>
      </c>
      <c r="E309" s="1" t="s">
        <v>287</v>
      </c>
      <c r="F309" s="1" t="s">
        <v>238</v>
      </c>
      <c r="G309" s="1" t="s">
        <v>239</v>
      </c>
      <c r="H309" s="1" t="s">
        <v>1134</v>
      </c>
      <c r="I309" s="1" t="s">
        <v>146</v>
      </c>
      <c r="J309" s="1" t="n">
        <v>28</v>
      </c>
      <c r="K309" s="1" t="s">
        <v>121</v>
      </c>
      <c r="L309" s="1" t="s">
        <v>122</v>
      </c>
    </row>
    <row r="310" customFormat="false" ht="15" hidden="false" customHeight="true" outlineLevel="0" collapsed="false">
      <c r="A310" s="1" t="s">
        <v>1135</v>
      </c>
      <c r="B310" s="1" t="s">
        <v>211</v>
      </c>
      <c r="C310" s="1" t="s">
        <v>437</v>
      </c>
      <c r="D310" s="1" t="s">
        <v>1136</v>
      </c>
      <c r="E310" s="1" t="s">
        <v>282</v>
      </c>
      <c r="F310" s="1" t="s">
        <v>117</v>
      </c>
      <c r="G310" s="1" t="s">
        <v>118</v>
      </c>
      <c r="H310" s="1" t="s">
        <v>1126</v>
      </c>
      <c r="I310" s="1" t="s">
        <v>129</v>
      </c>
      <c r="J310" s="1" t="n">
        <v>38</v>
      </c>
      <c r="K310" s="1" t="s">
        <v>137</v>
      </c>
      <c r="L310" s="1" t="s">
        <v>130</v>
      </c>
    </row>
    <row r="311" customFormat="false" ht="15" hidden="false" customHeight="true" outlineLevel="0" collapsed="false">
      <c r="A311" s="1" t="s">
        <v>1137</v>
      </c>
      <c r="B311" s="1" t="s">
        <v>612</v>
      </c>
      <c r="C311" s="1" t="s">
        <v>246</v>
      </c>
      <c r="D311" s="1" t="s">
        <v>1138</v>
      </c>
      <c r="E311" s="1" t="s">
        <v>231</v>
      </c>
      <c r="F311" s="1" t="s">
        <v>152</v>
      </c>
      <c r="G311" s="1" t="s">
        <v>144</v>
      </c>
      <c r="H311" s="1" t="s">
        <v>388</v>
      </c>
      <c r="I311" s="1" t="s">
        <v>136</v>
      </c>
      <c r="J311" s="1" t="n">
        <v>32</v>
      </c>
      <c r="K311" s="1" t="s">
        <v>137</v>
      </c>
      <c r="L311" s="1" t="s">
        <v>130</v>
      </c>
    </row>
    <row r="312" customFormat="false" ht="15" hidden="false" customHeight="true" outlineLevel="0" collapsed="false">
      <c r="A312" s="1" t="s">
        <v>1139</v>
      </c>
      <c r="B312" s="1" t="s">
        <v>182</v>
      </c>
      <c r="C312" s="1" t="s">
        <v>398</v>
      </c>
      <c r="D312" s="1" t="s">
        <v>1140</v>
      </c>
      <c r="E312" s="1" t="s">
        <v>151</v>
      </c>
      <c r="F312" s="1" t="s">
        <v>152</v>
      </c>
      <c r="G312" s="1" t="s">
        <v>144</v>
      </c>
      <c r="H312" s="1" t="s">
        <v>1141</v>
      </c>
      <c r="I312" s="1" t="s">
        <v>120</v>
      </c>
      <c r="J312" s="1" t="n">
        <v>32</v>
      </c>
      <c r="K312" s="1" t="s">
        <v>137</v>
      </c>
      <c r="L312" s="1" t="s">
        <v>122</v>
      </c>
    </row>
    <row r="313" customFormat="false" ht="15" hidden="false" customHeight="true" outlineLevel="0" collapsed="false">
      <c r="A313" s="1" t="s">
        <v>1142</v>
      </c>
      <c r="B313" s="1" t="s">
        <v>436</v>
      </c>
      <c r="C313" s="1" t="s">
        <v>529</v>
      </c>
      <c r="D313" s="1" t="s">
        <v>1143</v>
      </c>
      <c r="E313" s="1" t="s">
        <v>151</v>
      </c>
      <c r="F313" s="1" t="s">
        <v>152</v>
      </c>
      <c r="G313" s="1" t="s">
        <v>144</v>
      </c>
      <c r="H313" s="1" t="s">
        <v>1144</v>
      </c>
      <c r="I313" s="1" t="s">
        <v>136</v>
      </c>
      <c r="J313" s="1" t="n">
        <v>43</v>
      </c>
      <c r="K313" s="1" t="s">
        <v>153</v>
      </c>
      <c r="L313" s="1" t="s">
        <v>130</v>
      </c>
    </row>
    <row r="314" customFormat="false" ht="15" hidden="false" customHeight="true" outlineLevel="0" collapsed="false">
      <c r="A314" s="1" t="s">
        <v>1145</v>
      </c>
      <c r="B314" s="1" t="s">
        <v>495</v>
      </c>
      <c r="C314" s="1" t="s">
        <v>168</v>
      </c>
      <c r="D314" s="1" t="s">
        <v>1146</v>
      </c>
      <c r="E314" s="1" t="s">
        <v>151</v>
      </c>
      <c r="F314" s="1" t="s">
        <v>152</v>
      </c>
      <c r="G314" s="1" t="s">
        <v>144</v>
      </c>
      <c r="H314" s="1" t="s">
        <v>1147</v>
      </c>
      <c r="I314" s="1" t="s">
        <v>233</v>
      </c>
      <c r="J314" s="1" t="n">
        <v>41</v>
      </c>
      <c r="K314" s="1" t="s">
        <v>137</v>
      </c>
      <c r="L314" s="1" t="s">
        <v>130</v>
      </c>
    </row>
    <row r="315" customFormat="false" ht="15" hidden="false" customHeight="true" outlineLevel="0" collapsed="false">
      <c r="A315" s="1" t="s">
        <v>1148</v>
      </c>
      <c r="B315" s="1" t="s">
        <v>316</v>
      </c>
      <c r="C315" s="1" t="s">
        <v>563</v>
      </c>
      <c r="D315" s="1" t="s">
        <v>1149</v>
      </c>
      <c r="E315" s="1" t="s">
        <v>185</v>
      </c>
      <c r="F315" s="1" t="s">
        <v>143</v>
      </c>
      <c r="G315" s="1" t="s">
        <v>144</v>
      </c>
      <c r="H315" s="1" t="s">
        <v>1150</v>
      </c>
      <c r="I315" s="1" t="s">
        <v>120</v>
      </c>
      <c r="J315" s="1" t="n">
        <v>41</v>
      </c>
      <c r="K315" s="1" t="s">
        <v>137</v>
      </c>
      <c r="L315" s="1" t="s">
        <v>198</v>
      </c>
    </row>
    <row r="316" customFormat="false" ht="15" hidden="false" customHeight="true" outlineLevel="0" collapsed="false">
      <c r="A316" s="1" t="s">
        <v>1151</v>
      </c>
      <c r="B316" s="1" t="s">
        <v>172</v>
      </c>
      <c r="C316" s="1" t="s">
        <v>529</v>
      </c>
      <c r="D316" s="1" t="s">
        <v>1152</v>
      </c>
      <c r="E316" s="1" t="s">
        <v>142</v>
      </c>
      <c r="F316" s="1" t="s">
        <v>143</v>
      </c>
      <c r="G316" s="1" t="s">
        <v>144</v>
      </c>
      <c r="H316" s="1" t="s">
        <v>1153</v>
      </c>
      <c r="I316" s="1" t="s">
        <v>146</v>
      </c>
      <c r="J316" s="1" t="n">
        <v>45</v>
      </c>
      <c r="K316" s="1" t="s">
        <v>137</v>
      </c>
      <c r="L316" s="1" t="s">
        <v>130</v>
      </c>
    </row>
    <row r="317" customFormat="false" ht="15" hidden="false" customHeight="true" outlineLevel="0" collapsed="false">
      <c r="A317" s="1" t="s">
        <v>1154</v>
      </c>
      <c r="B317" s="1" t="s">
        <v>430</v>
      </c>
      <c r="C317" s="1" t="s">
        <v>398</v>
      </c>
      <c r="D317" s="1" t="s">
        <v>1155</v>
      </c>
      <c r="E317" s="1" t="s">
        <v>418</v>
      </c>
      <c r="F317" s="1" t="s">
        <v>418</v>
      </c>
      <c r="G317" s="1" t="s">
        <v>118</v>
      </c>
      <c r="H317" s="1" t="s">
        <v>1156</v>
      </c>
      <c r="I317" s="1" t="s">
        <v>129</v>
      </c>
      <c r="J317" s="1" t="n">
        <v>34</v>
      </c>
      <c r="K317" s="1" t="s">
        <v>137</v>
      </c>
      <c r="L317" s="1" t="s">
        <v>130</v>
      </c>
    </row>
    <row r="318" customFormat="false" ht="15" hidden="false" customHeight="true" outlineLevel="0" collapsed="false">
      <c r="A318" s="1" t="s">
        <v>1157</v>
      </c>
      <c r="B318" s="1" t="s">
        <v>549</v>
      </c>
      <c r="C318" s="1" t="s">
        <v>114</v>
      </c>
      <c r="D318" s="1" t="s">
        <v>1158</v>
      </c>
      <c r="E318" s="1" t="s">
        <v>243</v>
      </c>
      <c r="F318" s="1" t="s">
        <v>117</v>
      </c>
      <c r="G318" s="1" t="s">
        <v>118</v>
      </c>
      <c r="H318" s="1" t="s">
        <v>1159</v>
      </c>
      <c r="I318" s="1" t="s">
        <v>165</v>
      </c>
      <c r="J318" s="1" t="n">
        <v>40</v>
      </c>
      <c r="K318" s="1" t="s">
        <v>153</v>
      </c>
      <c r="L318" s="1" t="s">
        <v>130</v>
      </c>
    </row>
    <row r="319" customFormat="false" ht="15" hidden="false" customHeight="true" outlineLevel="0" collapsed="false">
      <c r="A319" s="1" t="s">
        <v>1160</v>
      </c>
      <c r="B319" s="1" t="s">
        <v>265</v>
      </c>
      <c r="C319" s="1" t="s">
        <v>201</v>
      </c>
      <c r="D319" s="1" t="s">
        <v>1161</v>
      </c>
      <c r="E319" s="1" t="s">
        <v>293</v>
      </c>
      <c r="F319" s="1" t="s">
        <v>152</v>
      </c>
      <c r="G319" s="1" t="s">
        <v>144</v>
      </c>
      <c r="H319" s="1" t="s">
        <v>1162</v>
      </c>
      <c r="I319" s="1" t="s">
        <v>146</v>
      </c>
      <c r="J319" s="1" t="n">
        <v>31</v>
      </c>
      <c r="K319" s="1" t="s">
        <v>153</v>
      </c>
      <c r="L319" s="1" t="s">
        <v>198</v>
      </c>
    </row>
    <row r="320" customFormat="false" ht="15" hidden="false" customHeight="true" outlineLevel="0" collapsed="false">
      <c r="A320" s="1" t="s">
        <v>1163</v>
      </c>
      <c r="B320" s="1" t="s">
        <v>570</v>
      </c>
      <c r="C320" s="1" t="s">
        <v>317</v>
      </c>
      <c r="D320" s="1" t="s">
        <v>1164</v>
      </c>
      <c r="E320" s="1" t="s">
        <v>268</v>
      </c>
      <c r="F320" s="1" t="s">
        <v>269</v>
      </c>
      <c r="G320" s="1" t="s">
        <v>239</v>
      </c>
      <c r="H320" s="1" t="s">
        <v>1165</v>
      </c>
      <c r="I320" s="1" t="s">
        <v>165</v>
      </c>
      <c r="J320" s="1" t="n">
        <v>36</v>
      </c>
      <c r="K320" s="1" t="s">
        <v>137</v>
      </c>
      <c r="L320" s="1" t="s">
        <v>130</v>
      </c>
    </row>
    <row r="321" customFormat="false" ht="15" hidden="false" customHeight="true" outlineLevel="0" collapsed="false">
      <c r="A321" s="1" t="s">
        <v>1166</v>
      </c>
      <c r="B321" s="1" t="s">
        <v>368</v>
      </c>
      <c r="C321" s="1" t="s">
        <v>291</v>
      </c>
      <c r="D321" s="1" t="s">
        <v>1167</v>
      </c>
      <c r="E321" s="1" t="s">
        <v>237</v>
      </c>
      <c r="F321" s="1" t="s">
        <v>238</v>
      </c>
      <c r="G321" s="1" t="s">
        <v>239</v>
      </c>
      <c r="H321" s="1" t="s">
        <v>1168</v>
      </c>
      <c r="I321" s="1" t="s">
        <v>120</v>
      </c>
      <c r="J321" s="1" t="n">
        <v>32</v>
      </c>
      <c r="K321" s="1" t="s">
        <v>121</v>
      </c>
      <c r="L321" s="1" t="s">
        <v>130</v>
      </c>
    </row>
    <row r="322" customFormat="false" ht="15" hidden="false" customHeight="true" outlineLevel="0" collapsed="false">
      <c r="A322" s="1" t="s">
        <v>1169</v>
      </c>
      <c r="B322" s="1" t="s">
        <v>161</v>
      </c>
      <c r="C322" s="1" t="s">
        <v>300</v>
      </c>
      <c r="D322" s="1" t="s">
        <v>1170</v>
      </c>
      <c r="E322" s="1" t="s">
        <v>287</v>
      </c>
      <c r="F322" s="1" t="s">
        <v>238</v>
      </c>
      <c r="G322" s="1" t="s">
        <v>239</v>
      </c>
      <c r="H322" s="1" t="s">
        <v>1171</v>
      </c>
      <c r="I322" s="1" t="s">
        <v>136</v>
      </c>
      <c r="J322" s="1" t="n">
        <v>34</v>
      </c>
      <c r="K322" s="1" t="s">
        <v>137</v>
      </c>
      <c r="L322" s="1" t="s">
        <v>122</v>
      </c>
    </row>
    <row r="323" customFormat="false" ht="15" hidden="false" customHeight="true" outlineLevel="0" collapsed="false">
      <c r="A323" s="1" t="s">
        <v>1172</v>
      </c>
      <c r="B323" s="1" t="s">
        <v>402</v>
      </c>
      <c r="C323" s="1" t="s">
        <v>261</v>
      </c>
      <c r="D323" s="1" t="s">
        <v>1173</v>
      </c>
      <c r="E323" s="1" t="s">
        <v>185</v>
      </c>
      <c r="F323" s="1" t="s">
        <v>143</v>
      </c>
      <c r="G323" s="1" t="s">
        <v>144</v>
      </c>
      <c r="H323" s="1" t="s">
        <v>1174</v>
      </c>
      <c r="I323" s="1" t="s">
        <v>129</v>
      </c>
      <c r="J323" s="1" t="n">
        <v>39</v>
      </c>
      <c r="K323" s="1" t="s">
        <v>121</v>
      </c>
      <c r="L323" s="1" t="s">
        <v>130</v>
      </c>
    </row>
    <row r="324" customFormat="false" ht="15" hidden="false" customHeight="true" outlineLevel="0" collapsed="false">
      <c r="A324" s="1" t="s">
        <v>1175</v>
      </c>
      <c r="B324" s="1" t="s">
        <v>436</v>
      </c>
      <c r="C324" s="1" t="s">
        <v>413</v>
      </c>
      <c r="D324" s="1" t="s">
        <v>1176</v>
      </c>
      <c r="E324" s="1" t="s">
        <v>324</v>
      </c>
      <c r="F324" s="1" t="s">
        <v>117</v>
      </c>
      <c r="G324" s="1" t="s">
        <v>118</v>
      </c>
      <c r="H324" s="1" t="s">
        <v>1177</v>
      </c>
      <c r="I324" s="1" t="s">
        <v>136</v>
      </c>
      <c r="J324" s="1" t="n">
        <v>26</v>
      </c>
      <c r="K324" s="1" t="s">
        <v>137</v>
      </c>
      <c r="L324" s="1" t="s">
        <v>122</v>
      </c>
    </row>
    <row r="325" customFormat="false" ht="15" hidden="false" customHeight="true" outlineLevel="0" collapsed="false">
      <c r="A325" s="1" t="s">
        <v>1178</v>
      </c>
      <c r="B325" s="1" t="s">
        <v>200</v>
      </c>
      <c r="C325" s="1" t="s">
        <v>291</v>
      </c>
      <c r="D325" s="1" t="s">
        <v>1179</v>
      </c>
      <c r="E325" s="1" t="s">
        <v>158</v>
      </c>
      <c r="F325" s="1" t="s">
        <v>152</v>
      </c>
      <c r="G325" s="1" t="s">
        <v>144</v>
      </c>
      <c r="H325" s="1" t="s">
        <v>1180</v>
      </c>
      <c r="I325" s="1" t="s">
        <v>120</v>
      </c>
      <c r="J325" s="1" t="n">
        <v>52</v>
      </c>
      <c r="K325" s="1" t="s">
        <v>137</v>
      </c>
      <c r="L325" s="1" t="s">
        <v>122</v>
      </c>
    </row>
    <row r="326" customFormat="false" ht="15" hidden="false" customHeight="true" outlineLevel="0" collapsed="false">
      <c r="A326" s="1" t="s">
        <v>1181</v>
      </c>
      <c r="B326" s="1" t="s">
        <v>155</v>
      </c>
      <c r="C326" s="1" t="s">
        <v>444</v>
      </c>
      <c r="D326" s="1" t="s">
        <v>1182</v>
      </c>
      <c r="E326" s="1" t="s">
        <v>158</v>
      </c>
      <c r="F326" s="1" t="s">
        <v>152</v>
      </c>
      <c r="G326" s="1" t="s">
        <v>144</v>
      </c>
      <c r="H326" s="1" t="s">
        <v>1183</v>
      </c>
      <c r="I326" s="1" t="s">
        <v>120</v>
      </c>
      <c r="J326" s="1" t="n">
        <v>24</v>
      </c>
      <c r="K326" s="1" t="s">
        <v>153</v>
      </c>
      <c r="L326" s="1" t="s">
        <v>254</v>
      </c>
    </row>
    <row r="327" customFormat="false" ht="15" hidden="false" customHeight="true" outlineLevel="0" collapsed="false">
      <c r="A327" s="1" t="s">
        <v>1184</v>
      </c>
      <c r="B327" s="1" t="s">
        <v>256</v>
      </c>
      <c r="C327" s="1" t="s">
        <v>361</v>
      </c>
      <c r="D327" s="1" t="s">
        <v>1185</v>
      </c>
      <c r="E327" s="1" t="s">
        <v>231</v>
      </c>
      <c r="F327" s="1" t="s">
        <v>152</v>
      </c>
      <c r="G327" s="1" t="s">
        <v>144</v>
      </c>
      <c r="H327" s="1" t="s">
        <v>1186</v>
      </c>
      <c r="I327" s="1" t="s">
        <v>146</v>
      </c>
      <c r="J327" s="1" t="n">
        <v>23</v>
      </c>
      <c r="K327" s="1" t="s">
        <v>121</v>
      </c>
      <c r="L327" s="1" t="s">
        <v>130</v>
      </c>
    </row>
    <row r="328" customFormat="false" ht="15" hidden="false" customHeight="true" outlineLevel="0" collapsed="false">
      <c r="A328" s="1" t="s">
        <v>1187</v>
      </c>
      <c r="B328" s="1" t="s">
        <v>161</v>
      </c>
      <c r="C328" s="1" t="s">
        <v>188</v>
      </c>
      <c r="D328" s="1" t="s">
        <v>1188</v>
      </c>
      <c r="E328" s="1" t="s">
        <v>287</v>
      </c>
      <c r="F328" s="1" t="s">
        <v>238</v>
      </c>
      <c r="G328" s="1" t="s">
        <v>239</v>
      </c>
      <c r="H328" s="1" t="s">
        <v>1189</v>
      </c>
      <c r="I328" s="1" t="s">
        <v>129</v>
      </c>
      <c r="J328" s="1" t="n">
        <v>44</v>
      </c>
      <c r="K328" s="1" t="s">
        <v>137</v>
      </c>
      <c r="L328" s="1" t="s">
        <v>122</v>
      </c>
    </row>
    <row r="329" customFormat="false" ht="15" hidden="false" customHeight="true" outlineLevel="0" collapsed="false">
      <c r="A329" s="1" t="s">
        <v>1190</v>
      </c>
      <c r="B329" s="1" t="s">
        <v>290</v>
      </c>
      <c r="C329" s="1" t="s">
        <v>312</v>
      </c>
      <c r="D329" s="1" t="s">
        <v>1191</v>
      </c>
      <c r="E329" s="1" t="s">
        <v>282</v>
      </c>
      <c r="F329" s="1" t="s">
        <v>117</v>
      </c>
      <c r="G329" s="1" t="s">
        <v>118</v>
      </c>
      <c r="H329" s="1" t="s">
        <v>1192</v>
      </c>
      <c r="I329" s="1" t="s">
        <v>136</v>
      </c>
      <c r="J329" s="1" t="n">
        <v>41</v>
      </c>
      <c r="K329" s="1" t="s">
        <v>121</v>
      </c>
      <c r="L329" s="1" t="s">
        <v>130</v>
      </c>
    </row>
    <row r="330" customFormat="false" ht="15" hidden="false" customHeight="true" outlineLevel="0" collapsed="false">
      <c r="A330" s="1" t="s">
        <v>1193</v>
      </c>
      <c r="B330" s="1" t="s">
        <v>649</v>
      </c>
      <c r="C330" s="1" t="s">
        <v>291</v>
      </c>
      <c r="D330" s="1" t="s">
        <v>1194</v>
      </c>
      <c r="E330" s="1" t="s">
        <v>302</v>
      </c>
      <c r="F330" s="1" t="s">
        <v>117</v>
      </c>
      <c r="G330" s="1" t="s">
        <v>118</v>
      </c>
      <c r="H330" s="1" t="s">
        <v>1046</v>
      </c>
      <c r="I330" s="1" t="s">
        <v>129</v>
      </c>
      <c r="J330" s="1" t="n">
        <v>39</v>
      </c>
      <c r="K330" s="1" t="s">
        <v>137</v>
      </c>
      <c r="L330" s="1" t="s">
        <v>254</v>
      </c>
    </row>
    <row r="331" customFormat="false" ht="15" hidden="false" customHeight="true" outlineLevel="0" collapsed="false">
      <c r="A331" s="1" t="s">
        <v>1195</v>
      </c>
      <c r="B331" s="1" t="s">
        <v>148</v>
      </c>
      <c r="C331" s="1" t="s">
        <v>296</v>
      </c>
      <c r="D331" s="1" t="s">
        <v>1196</v>
      </c>
      <c r="E331" s="1" t="s">
        <v>190</v>
      </c>
      <c r="F331" s="1" t="s">
        <v>191</v>
      </c>
      <c r="G331" s="1" t="s">
        <v>118</v>
      </c>
      <c r="H331" s="1" t="s">
        <v>1197</v>
      </c>
      <c r="I331" s="1" t="s">
        <v>165</v>
      </c>
      <c r="J331" s="1" t="n">
        <v>39</v>
      </c>
      <c r="K331" s="1" t="s">
        <v>121</v>
      </c>
      <c r="L331" s="1" t="s">
        <v>122</v>
      </c>
    </row>
    <row r="332" customFormat="false" ht="15" hidden="false" customHeight="true" outlineLevel="0" collapsed="false">
      <c r="A332" s="1" t="s">
        <v>1198</v>
      </c>
      <c r="B332" s="1" t="s">
        <v>876</v>
      </c>
      <c r="C332" s="1" t="s">
        <v>195</v>
      </c>
      <c r="D332" s="1" t="s">
        <v>1199</v>
      </c>
      <c r="E332" s="1" t="s">
        <v>324</v>
      </c>
      <c r="F332" s="1" t="s">
        <v>117</v>
      </c>
      <c r="G332" s="1" t="s">
        <v>118</v>
      </c>
      <c r="H332" s="1" t="s">
        <v>1200</v>
      </c>
      <c r="I332" s="1" t="s">
        <v>176</v>
      </c>
      <c r="J332" s="1" t="n">
        <v>33</v>
      </c>
      <c r="K332" s="1" t="s">
        <v>121</v>
      </c>
      <c r="L332" s="1" t="s">
        <v>122</v>
      </c>
    </row>
    <row r="333" customFormat="false" ht="15" hidden="false" customHeight="true" outlineLevel="0" collapsed="false">
      <c r="A333" s="1" t="s">
        <v>1201</v>
      </c>
      <c r="B333" s="1" t="s">
        <v>139</v>
      </c>
      <c r="C333" s="1" t="s">
        <v>125</v>
      </c>
      <c r="D333" s="1" t="s">
        <v>1202</v>
      </c>
      <c r="E333" s="1" t="s">
        <v>331</v>
      </c>
      <c r="F333" s="1" t="s">
        <v>332</v>
      </c>
      <c r="G333" s="1" t="s">
        <v>333</v>
      </c>
      <c r="H333" s="1" t="s">
        <v>1203</v>
      </c>
      <c r="I333" s="1" t="s">
        <v>176</v>
      </c>
      <c r="J333" s="1" t="n">
        <v>25</v>
      </c>
      <c r="K333" s="1" t="s">
        <v>121</v>
      </c>
      <c r="L333" s="1" t="s">
        <v>130</v>
      </c>
    </row>
    <row r="334" customFormat="false" ht="15" hidden="false" customHeight="true" outlineLevel="0" collapsed="false">
      <c r="A334" s="1" t="s">
        <v>1204</v>
      </c>
      <c r="B334" s="1" t="s">
        <v>421</v>
      </c>
      <c r="C334" s="1" t="s">
        <v>235</v>
      </c>
      <c r="D334" s="1" t="s">
        <v>1205</v>
      </c>
      <c r="E334" s="1" t="s">
        <v>282</v>
      </c>
      <c r="F334" s="1" t="s">
        <v>117</v>
      </c>
      <c r="G334" s="1" t="s">
        <v>118</v>
      </c>
      <c r="H334" s="1" t="s">
        <v>760</v>
      </c>
      <c r="I334" s="1" t="s">
        <v>146</v>
      </c>
      <c r="J334" s="1" t="n">
        <v>34</v>
      </c>
      <c r="K334" s="1" t="s">
        <v>121</v>
      </c>
      <c r="L334" s="1" t="s">
        <v>198</v>
      </c>
    </row>
    <row r="335" customFormat="false" ht="15" hidden="false" customHeight="true" outlineLevel="0" collapsed="false">
      <c r="A335" s="1" t="s">
        <v>1206</v>
      </c>
      <c r="B335" s="1" t="s">
        <v>167</v>
      </c>
      <c r="C335" s="1" t="s">
        <v>173</v>
      </c>
      <c r="D335" s="1" t="s">
        <v>1207</v>
      </c>
      <c r="E335" s="1" t="s">
        <v>282</v>
      </c>
      <c r="F335" s="1" t="s">
        <v>117</v>
      </c>
      <c r="G335" s="1" t="s">
        <v>118</v>
      </c>
      <c r="H335" s="1" t="s">
        <v>1208</v>
      </c>
      <c r="I335" s="1" t="s">
        <v>120</v>
      </c>
      <c r="J335" s="1" t="n">
        <v>27</v>
      </c>
      <c r="K335" s="1" t="s">
        <v>137</v>
      </c>
      <c r="L335" s="1" t="s">
        <v>130</v>
      </c>
    </row>
    <row r="336" customFormat="false" ht="15" hidden="false" customHeight="true" outlineLevel="0" collapsed="false">
      <c r="A336" s="1" t="s">
        <v>1209</v>
      </c>
      <c r="B336" s="1" t="s">
        <v>649</v>
      </c>
      <c r="C336" s="1" t="s">
        <v>173</v>
      </c>
      <c r="D336" s="1" t="s">
        <v>1210</v>
      </c>
      <c r="E336" s="1" t="s">
        <v>231</v>
      </c>
      <c r="F336" s="1" t="s">
        <v>152</v>
      </c>
      <c r="G336" s="1" t="s">
        <v>144</v>
      </c>
      <c r="H336" s="1" t="s">
        <v>632</v>
      </c>
      <c r="I336" s="1" t="s">
        <v>176</v>
      </c>
      <c r="J336" s="1" t="n">
        <v>42</v>
      </c>
      <c r="K336" s="1" t="s">
        <v>121</v>
      </c>
      <c r="L336" s="1" t="s">
        <v>198</v>
      </c>
    </row>
    <row r="337" customFormat="false" ht="15" hidden="false" customHeight="true" outlineLevel="0" collapsed="false">
      <c r="A337" s="1" t="s">
        <v>1211</v>
      </c>
      <c r="B337" s="1" t="s">
        <v>616</v>
      </c>
      <c r="C337" s="1" t="s">
        <v>188</v>
      </c>
      <c r="D337" s="1" t="s">
        <v>1212</v>
      </c>
      <c r="E337" s="1" t="s">
        <v>243</v>
      </c>
      <c r="F337" s="1" t="s">
        <v>117</v>
      </c>
      <c r="G337" s="1" t="s">
        <v>118</v>
      </c>
      <c r="H337" s="1" t="s">
        <v>1213</v>
      </c>
      <c r="I337" s="1" t="s">
        <v>120</v>
      </c>
      <c r="J337" s="1" t="n">
        <v>32</v>
      </c>
      <c r="K337" s="1" t="s">
        <v>137</v>
      </c>
      <c r="L337" s="1" t="s">
        <v>130</v>
      </c>
    </row>
    <row r="338" customFormat="false" ht="15" hidden="false" customHeight="true" outlineLevel="0" collapsed="false">
      <c r="A338" s="1" t="s">
        <v>1214</v>
      </c>
      <c r="B338" s="1" t="s">
        <v>205</v>
      </c>
      <c r="C338" s="1" t="s">
        <v>235</v>
      </c>
      <c r="D338" s="1" t="s">
        <v>1215</v>
      </c>
      <c r="E338" s="1" t="s">
        <v>116</v>
      </c>
      <c r="F338" s="1" t="s">
        <v>117</v>
      </c>
      <c r="G338" s="1" t="s">
        <v>118</v>
      </c>
      <c r="H338" s="1" t="s">
        <v>1216</v>
      </c>
      <c r="I338" s="1" t="s">
        <v>146</v>
      </c>
      <c r="J338" s="1" t="n">
        <v>26</v>
      </c>
      <c r="K338" s="1" t="s">
        <v>137</v>
      </c>
      <c r="L338" s="1" t="s">
        <v>122</v>
      </c>
    </row>
    <row r="339" customFormat="false" ht="15" hidden="false" customHeight="true" outlineLevel="0" collapsed="false">
      <c r="A339" s="1" t="s">
        <v>1217</v>
      </c>
      <c r="B339" s="1" t="s">
        <v>1015</v>
      </c>
      <c r="C339" s="1" t="s">
        <v>235</v>
      </c>
      <c r="D339" s="1" t="s">
        <v>1218</v>
      </c>
      <c r="E339" s="1" t="s">
        <v>185</v>
      </c>
      <c r="F339" s="1" t="s">
        <v>143</v>
      </c>
      <c r="G339" s="1" t="s">
        <v>144</v>
      </c>
      <c r="H339" s="1" t="s">
        <v>1219</v>
      </c>
      <c r="I339" s="1" t="s">
        <v>176</v>
      </c>
      <c r="J339" s="1" t="n">
        <v>31</v>
      </c>
      <c r="K339" s="1" t="s">
        <v>137</v>
      </c>
      <c r="L339" s="1" t="s">
        <v>130</v>
      </c>
    </row>
    <row r="340" customFormat="false" ht="15" hidden="false" customHeight="true" outlineLevel="0" collapsed="false">
      <c r="A340" s="1" t="s">
        <v>1220</v>
      </c>
      <c r="B340" s="1" t="s">
        <v>211</v>
      </c>
      <c r="C340" s="1" t="s">
        <v>156</v>
      </c>
      <c r="D340" s="1" t="s">
        <v>1221</v>
      </c>
      <c r="E340" s="1" t="s">
        <v>179</v>
      </c>
      <c r="F340" s="1" t="s">
        <v>117</v>
      </c>
      <c r="G340" s="1" t="s">
        <v>118</v>
      </c>
      <c r="H340" s="1" t="s">
        <v>1222</v>
      </c>
      <c r="I340" s="1" t="s">
        <v>165</v>
      </c>
      <c r="J340" s="1" t="n">
        <v>37</v>
      </c>
      <c r="K340" s="1" t="s">
        <v>121</v>
      </c>
      <c r="L340" s="1" t="s">
        <v>130</v>
      </c>
    </row>
    <row r="341" customFormat="false" ht="15" hidden="false" customHeight="true" outlineLevel="0" collapsed="false">
      <c r="A341" s="1" t="s">
        <v>1223</v>
      </c>
      <c r="B341" s="1" t="s">
        <v>155</v>
      </c>
      <c r="C341" s="1" t="s">
        <v>312</v>
      </c>
      <c r="D341" s="1" t="s">
        <v>1224</v>
      </c>
      <c r="E341" s="1" t="s">
        <v>231</v>
      </c>
      <c r="F341" s="1" t="s">
        <v>152</v>
      </c>
      <c r="G341" s="1" t="s">
        <v>144</v>
      </c>
      <c r="H341" s="1" t="s">
        <v>226</v>
      </c>
      <c r="I341" s="1" t="s">
        <v>233</v>
      </c>
      <c r="J341" s="1" t="n">
        <v>28</v>
      </c>
      <c r="K341" s="1" t="s">
        <v>153</v>
      </c>
      <c r="L341" s="1" t="s">
        <v>122</v>
      </c>
    </row>
    <row r="342" customFormat="false" ht="15" hidden="false" customHeight="true" outlineLevel="0" collapsed="false">
      <c r="A342" s="1" t="s">
        <v>1225</v>
      </c>
      <c r="B342" s="1" t="s">
        <v>549</v>
      </c>
      <c r="C342" s="1" t="s">
        <v>852</v>
      </c>
      <c r="D342" s="1" t="s">
        <v>1226</v>
      </c>
      <c r="E342" s="1" t="s">
        <v>306</v>
      </c>
      <c r="F342" s="1" t="s">
        <v>117</v>
      </c>
      <c r="G342" s="1" t="s">
        <v>118</v>
      </c>
      <c r="H342" s="1" t="s">
        <v>1227</v>
      </c>
      <c r="I342" s="1" t="s">
        <v>136</v>
      </c>
      <c r="J342" s="1" t="n">
        <v>26</v>
      </c>
      <c r="K342" s="1" t="s">
        <v>121</v>
      </c>
      <c r="L342" s="1" t="s">
        <v>122</v>
      </c>
    </row>
    <row r="343" customFormat="false" ht="15" hidden="false" customHeight="true" outlineLevel="0" collapsed="false">
      <c r="A343" s="1" t="s">
        <v>1228</v>
      </c>
      <c r="B343" s="1" t="s">
        <v>616</v>
      </c>
      <c r="C343" s="1" t="s">
        <v>251</v>
      </c>
      <c r="D343" s="1" t="s">
        <v>1229</v>
      </c>
      <c r="E343" s="1" t="s">
        <v>179</v>
      </c>
      <c r="F343" s="1" t="s">
        <v>117</v>
      </c>
      <c r="G343" s="1" t="s">
        <v>118</v>
      </c>
      <c r="H343" s="1" t="s">
        <v>1219</v>
      </c>
      <c r="I343" s="1" t="s">
        <v>136</v>
      </c>
      <c r="J343" s="1" t="n">
        <v>36</v>
      </c>
      <c r="K343" s="1" t="s">
        <v>137</v>
      </c>
      <c r="L343" s="1" t="s">
        <v>122</v>
      </c>
    </row>
    <row r="344" customFormat="false" ht="15" hidden="false" customHeight="true" outlineLevel="0" collapsed="false">
      <c r="A344" s="1" t="s">
        <v>1230</v>
      </c>
      <c r="B344" s="1" t="s">
        <v>265</v>
      </c>
      <c r="C344" s="1" t="s">
        <v>114</v>
      </c>
      <c r="D344" s="1" t="s">
        <v>1231</v>
      </c>
      <c r="E344" s="1" t="s">
        <v>190</v>
      </c>
      <c r="F344" s="1" t="s">
        <v>191</v>
      </c>
      <c r="G344" s="1" t="s">
        <v>118</v>
      </c>
      <c r="H344" s="1" t="s">
        <v>1232</v>
      </c>
      <c r="I344" s="1" t="s">
        <v>120</v>
      </c>
      <c r="J344" s="1" t="n">
        <v>36</v>
      </c>
      <c r="K344" s="1" t="s">
        <v>121</v>
      </c>
      <c r="L344" s="1" t="s">
        <v>130</v>
      </c>
    </row>
    <row r="345" customFormat="false" ht="15" hidden="false" customHeight="true" outlineLevel="0" collapsed="false">
      <c r="A345" s="1" t="s">
        <v>1233</v>
      </c>
      <c r="B345" s="1" t="s">
        <v>441</v>
      </c>
      <c r="C345" s="1" t="s">
        <v>291</v>
      </c>
      <c r="D345" s="1" t="s">
        <v>1234</v>
      </c>
      <c r="E345" s="1" t="s">
        <v>216</v>
      </c>
      <c r="F345" s="1" t="s">
        <v>117</v>
      </c>
      <c r="G345" s="1" t="s">
        <v>118</v>
      </c>
      <c r="H345" s="1" t="s">
        <v>1235</v>
      </c>
      <c r="I345" s="1" t="s">
        <v>146</v>
      </c>
      <c r="J345" s="1" t="n">
        <v>29</v>
      </c>
      <c r="K345" s="1" t="s">
        <v>137</v>
      </c>
      <c r="L345" s="1" t="s">
        <v>130</v>
      </c>
    </row>
    <row r="346" customFormat="false" ht="15" hidden="false" customHeight="true" outlineLevel="0" collapsed="false">
      <c r="A346" s="1" t="s">
        <v>1236</v>
      </c>
      <c r="B346" s="1" t="s">
        <v>265</v>
      </c>
      <c r="C346" s="1" t="s">
        <v>277</v>
      </c>
      <c r="D346" s="1" t="s">
        <v>1237</v>
      </c>
      <c r="E346" s="1" t="s">
        <v>463</v>
      </c>
      <c r="F346" s="1" t="s">
        <v>238</v>
      </c>
      <c r="G346" s="1" t="s">
        <v>239</v>
      </c>
      <c r="H346" s="1" t="s">
        <v>1238</v>
      </c>
      <c r="I346" s="1" t="s">
        <v>146</v>
      </c>
      <c r="J346" s="1" t="n">
        <v>29</v>
      </c>
      <c r="K346" s="1" t="s">
        <v>137</v>
      </c>
      <c r="L346" s="1" t="s">
        <v>122</v>
      </c>
    </row>
    <row r="347" customFormat="false" ht="15" hidden="false" customHeight="true" outlineLevel="0" collapsed="false">
      <c r="A347" s="1" t="s">
        <v>1239</v>
      </c>
      <c r="B347" s="1" t="s">
        <v>167</v>
      </c>
      <c r="C347" s="1" t="s">
        <v>831</v>
      </c>
      <c r="D347" s="1" t="s">
        <v>1240</v>
      </c>
      <c r="E347" s="1" t="s">
        <v>237</v>
      </c>
      <c r="F347" s="1" t="s">
        <v>238</v>
      </c>
      <c r="G347" s="1" t="s">
        <v>239</v>
      </c>
      <c r="H347" s="1" t="s">
        <v>685</v>
      </c>
      <c r="I347" s="1" t="s">
        <v>165</v>
      </c>
      <c r="J347" s="1" t="n">
        <v>36</v>
      </c>
      <c r="K347" s="1" t="s">
        <v>153</v>
      </c>
      <c r="L347" s="1" t="s">
        <v>130</v>
      </c>
    </row>
    <row r="348" customFormat="false" ht="15" hidden="false" customHeight="true" outlineLevel="0" collapsed="false">
      <c r="A348" s="1" t="s">
        <v>1241</v>
      </c>
      <c r="B348" s="1" t="s">
        <v>549</v>
      </c>
      <c r="C348" s="1" t="s">
        <v>114</v>
      </c>
      <c r="D348" s="1" t="s">
        <v>1242</v>
      </c>
      <c r="E348" s="1" t="s">
        <v>282</v>
      </c>
      <c r="F348" s="1" t="s">
        <v>117</v>
      </c>
      <c r="G348" s="1" t="s">
        <v>118</v>
      </c>
      <c r="H348" s="1" t="s">
        <v>1243</v>
      </c>
      <c r="I348" s="1" t="s">
        <v>165</v>
      </c>
      <c r="J348" s="1" t="n">
        <v>20</v>
      </c>
      <c r="K348" s="1" t="s">
        <v>121</v>
      </c>
      <c r="L348" s="1" t="s">
        <v>130</v>
      </c>
    </row>
    <row r="349" customFormat="false" ht="15" hidden="false" customHeight="true" outlineLevel="0" collapsed="false">
      <c r="A349" s="1" t="s">
        <v>1244</v>
      </c>
      <c r="B349" s="1" t="s">
        <v>376</v>
      </c>
      <c r="C349" s="1" t="s">
        <v>246</v>
      </c>
      <c r="D349" s="1" t="s">
        <v>1245</v>
      </c>
      <c r="E349" s="1" t="s">
        <v>231</v>
      </c>
      <c r="F349" s="1" t="s">
        <v>152</v>
      </c>
      <c r="G349" s="1" t="s">
        <v>144</v>
      </c>
      <c r="H349" s="1" t="s">
        <v>1246</v>
      </c>
      <c r="I349" s="1" t="s">
        <v>136</v>
      </c>
      <c r="J349" s="1" t="n">
        <v>21</v>
      </c>
      <c r="K349" s="1" t="s">
        <v>137</v>
      </c>
      <c r="L349" s="1" t="s">
        <v>122</v>
      </c>
    </row>
    <row r="350" customFormat="false" ht="15" hidden="false" customHeight="true" outlineLevel="0" collapsed="false">
      <c r="A350" s="1" t="s">
        <v>1247</v>
      </c>
      <c r="B350" s="1" t="s">
        <v>256</v>
      </c>
      <c r="C350" s="1" t="s">
        <v>437</v>
      </c>
      <c r="D350" s="1" t="s">
        <v>1248</v>
      </c>
      <c r="E350" s="1" t="s">
        <v>231</v>
      </c>
      <c r="F350" s="1" t="s">
        <v>152</v>
      </c>
      <c r="G350" s="1" t="s">
        <v>144</v>
      </c>
      <c r="H350" s="1" t="s">
        <v>1249</v>
      </c>
      <c r="I350" s="1" t="s">
        <v>165</v>
      </c>
      <c r="J350" s="1" t="n">
        <v>27</v>
      </c>
      <c r="K350" s="1" t="s">
        <v>137</v>
      </c>
      <c r="L350" s="1" t="s">
        <v>130</v>
      </c>
    </row>
    <row r="351" customFormat="false" ht="15" hidden="false" customHeight="true" outlineLevel="0" collapsed="false">
      <c r="A351" s="1" t="s">
        <v>1250</v>
      </c>
      <c r="B351" s="1" t="s">
        <v>549</v>
      </c>
      <c r="C351" s="1" t="s">
        <v>317</v>
      </c>
      <c r="D351" s="1" t="s">
        <v>1251</v>
      </c>
      <c r="E351" s="1" t="s">
        <v>287</v>
      </c>
      <c r="F351" s="1" t="s">
        <v>238</v>
      </c>
      <c r="G351" s="1" t="s">
        <v>239</v>
      </c>
      <c r="H351" s="1" t="s">
        <v>1252</v>
      </c>
      <c r="I351" s="1" t="s">
        <v>136</v>
      </c>
      <c r="J351" s="1" t="n">
        <v>32</v>
      </c>
      <c r="K351" s="1" t="s">
        <v>153</v>
      </c>
      <c r="L351" s="1" t="s">
        <v>122</v>
      </c>
    </row>
    <row r="352" customFormat="false" ht="15" hidden="false" customHeight="true" outlineLevel="0" collapsed="false">
      <c r="A352" s="1" t="s">
        <v>1253</v>
      </c>
      <c r="B352" s="1" t="s">
        <v>211</v>
      </c>
      <c r="C352" s="1" t="s">
        <v>261</v>
      </c>
      <c r="D352" s="1" t="s">
        <v>1254</v>
      </c>
      <c r="E352" s="1" t="s">
        <v>116</v>
      </c>
      <c r="F352" s="1" t="s">
        <v>117</v>
      </c>
      <c r="G352" s="1" t="s">
        <v>118</v>
      </c>
      <c r="H352" s="1" t="s">
        <v>523</v>
      </c>
      <c r="I352" s="1" t="s">
        <v>165</v>
      </c>
      <c r="J352" s="1" t="n">
        <v>36</v>
      </c>
      <c r="K352" s="1" t="s">
        <v>121</v>
      </c>
      <c r="L352" s="1" t="s">
        <v>130</v>
      </c>
    </row>
    <row r="353" customFormat="false" ht="15" hidden="false" customHeight="true" outlineLevel="0" collapsed="false">
      <c r="A353" s="1" t="s">
        <v>1255</v>
      </c>
      <c r="B353" s="1" t="s">
        <v>265</v>
      </c>
      <c r="C353" s="1" t="s">
        <v>183</v>
      </c>
      <c r="D353" s="1" t="s">
        <v>1256</v>
      </c>
      <c r="E353" s="1" t="s">
        <v>287</v>
      </c>
      <c r="F353" s="1" t="s">
        <v>238</v>
      </c>
      <c r="G353" s="1" t="s">
        <v>239</v>
      </c>
      <c r="H353" s="1" t="s">
        <v>604</v>
      </c>
      <c r="I353" s="1" t="s">
        <v>176</v>
      </c>
      <c r="J353" s="1" t="n">
        <v>47</v>
      </c>
      <c r="K353" s="1" t="s">
        <v>121</v>
      </c>
      <c r="L353" s="1" t="s">
        <v>254</v>
      </c>
    </row>
    <row r="354" customFormat="false" ht="15" hidden="false" customHeight="true" outlineLevel="0" collapsed="false">
      <c r="A354" s="1" t="s">
        <v>1257</v>
      </c>
      <c r="B354" s="1" t="s">
        <v>612</v>
      </c>
      <c r="C354" s="1" t="s">
        <v>345</v>
      </c>
      <c r="D354" s="1" t="s">
        <v>1258</v>
      </c>
      <c r="E354" s="1" t="s">
        <v>324</v>
      </c>
      <c r="F354" s="1" t="s">
        <v>117</v>
      </c>
      <c r="G354" s="1" t="s">
        <v>118</v>
      </c>
      <c r="H354" s="1" t="s">
        <v>1259</v>
      </c>
      <c r="I354" s="1" t="s">
        <v>129</v>
      </c>
      <c r="J354" s="1" t="n">
        <v>41</v>
      </c>
      <c r="K354" s="1" t="s">
        <v>121</v>
      </c>
      <c r="L354" s="1" t="s">
        <v>122</v>
      </c>
    </row>
    <row r="355" customFormat="false" ht="15" hidden="false" customHeight="true" outlineLevel="0" collapsed="false">
      <c r="A355" s="1" t="s">
        <v>1260</v>
      </c>
      <c r="B355" s="1" t="s">
        <v>559</v>
      </c>
      <c r="C355" s="1" t="s">
        <v>296</v>
      </c>
      <c r="D355" s="1" t="s">
        <v>1261</v>
      </c>
      <c r="E355" s="1" t="s">
        <v>158</v>
      </c>
      <c r="F355" s="1" t="s">
        <v>152</v>
      </c>
      <c r="G355" s="1" t="s">
        <v>144</v>
      </c>
      <c r="H355" s="1" t="s">
        <v>1262</v>
      </c>
      <c r="I355" s="1" t="s">
        <v>165</v>
      </c>
      <c r="J355" s="1" t="n">
        <v>32</v>
      </c>
      <c r="K355" s="1" t="s">
        <v>153</v>
      </c>
      <c r="L355" s="1" t="s">
        <v>130</v>
      </c>
    </row>
    <row r="356" customFormat="false" ht="15" hidden="false" customHeight="true" outlineLevel="0" collapsed="false">
      <c r="A356" s="1" t="s">
        <v>1263</v>
      </c>
      <c r="B356" s="1" t="s">
        <v>124</v>
      </c>
      <c r="C356" s="1" t="s">
        <v>125</v>
      </c>
      <c r="D356" s="1" t="s">
        <v>1264</v>
      </c>
      <c r="E356" s="1" t="s">
        <v>216</v>
      </c>
      <c r="F356" s="1" t="s">
        <v>117</v>
      </c>
      <c r="G356" s="1" t="s">
        <v>118</v>
      </c>
      <c r="H356" s="1" t="s">
        <v>1265</v>
      </c>
      <c r="I356" s="1" t="s">
        <v>129</v>
      </c>
      <c r="J356" s="1" t="n">
        <v>33</v>
      </c>
      <c r="K356" s="1" t="s">
        <v>137</v>
      </c>
      <c r="L356" s="1" t="s">
        <v>130</v>
      </c>
    </row>
    <row r="357" customFormat="false" ht="15" hidden="false" customHeight="true" outlineLevel="0" collapsed="false">
      <c r="A357" s="1" t="s">
        <v>1266</v>
      </c>
      <c r="B357" s="1" t="s">
        <v>441</v>
      </c>
      <c r="C357" s="1" t="s">
        <v>413</v>
      </c>
      <c r="D357" s="1" t="s">
        <v>1267</v>
      </c>
      <c r="E357" s="1" t="s">
        <v>116</v>
      </c>
      <c r="F357" s="1" t="s">
        <v>117</v>
      </c>
      <c r="G357" s="1" t="s">
        <v>118</v>
      </c>
      <c r="H357" s="1" t="s">
        <v>1268</v>
      </c>
      <c r="I357" s="1" t="s">
        <v>233</v>
      </c>
      <c r="J357" s="1" t="n">
        <v>24</v>
      </c>
      <c r="K357" s="1" t="s">
        <v>153</v>
      </c>
      <c r="L357" s="1" t="s">
        <v>122</v>
      </c>
    </row>
    <row r="358" customFormat="false" ht="15" hidden="false" customHeight="true" outlineLevel="0" collapsed="false">
      <c r="A358" s="1" t="s">
        <v>1269</v>
      </c>
      <c r="B358" s="1" t="s">
        <v>161</v>
      </c>
      <c r="C358" s="1" t="s">
        <v>149</v>
      </c>
      <c r="D358" s="1" t="s">
        <v>1270</v>
      </c>
      <c r="E358" s="1" t="s">
        <v>287</v>
      </c>
      <c r="F358" s="1" t="s">
        <v>238</v>
      </c>
      <c r="G358" s="1" t="s">
        <v>239</v>
      </c>
      <c r="H358" s="1" t="s">
        <v>319</v>
      </c>
      <c r="I358" s="1" t="s">
        <v>176</v>
      </c>
      <c r="J358" s="1" t="n">
        <v>33</v>
      </c>
      <c r="K358" s="1" t="s">
        <v>121</v>
      </c>
      <c r="L358" s="1" t="s">
        <v>130</v>
      </c>
    </row>
    <row r="359" customFormat="false" ht="15" hidden="false" customHeight="true" outlineLevel="0" collapsed="false">
      <c r="A359" s="1" t="s">
        <v>1271</v>
      </c>
      <c r="B359" s="1" t="s">
        <v>372</v>
      </c>
      <c r="C359" s="1" t="s">
        <v>188</v>
      </c>
      <c r="D359" s="1" t="s">
        <v>1272</v>
      </c>
      <c r="E359" s="1" t="s">
        <v>243</v>
      </c>
      <c r="F359" s="1" t="s">
        <v>117</v>
      </c>
      <c r="G359" s="1" t="s">
        <v>118</v>
      </c>
      <c r="H359" s="1" t="s">
        <v>1273</v>
      </c>
      <c r="I359" s="1" t="s">
        <v>129</v>
      </c>
      <c r="J359" s="1" t="n">
        <v>31</v>
      </c>
      <c r="K359" s="1" t="s">
        <v>137</v>
      </c>
      <c r="L359" s="1" t="s">
        <v>130</v>
      </c>
    </row>
    <row r="360" customFormat="false" ht="15" hidden="false" customHeight="true" outlineLevel="0" collapsed="false">
      <c r="A360" s="1" t="s">
        <v>1274</v>
      </c>
      <c r="B360" s="1" t="s">
        <v>172</v>
      </c>
      <c r="C360" s="1" t="s">
        <v>563</v>
      </c>
      <c r="D360" s="1" t="s">
        <v>1275</v>
      </c>
      <c r="E360" s="1" t="s">
        <v>208</v>
      </c>
      <c r="F360" s="1" t="s">
        <v>117</v>
      </c>
      <c r="G360" s="1" t="s">
        <v>118</v>
      </c>
      <c r="H360" s="1" t="s">
        <v>1276</v>
      </c>
      <c r="I360" s="1" t="s">
        <v>129</v>
      </c>
      <c r="J360" s="1" t="n">
        <v>36</v>
      </c>
      <c r="K360" s="1" t="s">
        <v>137</v>
      </c>
      <c r="L360" s="1" t="s">
        <v>130</v>
      </c>
    </row>
    <row r="361" customFormat="false" ht="15" hidden="false" customHeight="true" outlineLevel="0" collapsed="false">
      <c r="A361" s="1" t="s">
        <v>1277</v>
      </c>
      <c r="B361" s="1" t="s">
        <v>344</v>
      </c>
      <c r="C361" s="1" t="s">
        <v>317</v>
      </c>
      <c r="D361" s="1" t="s">
        <v>1278</v>
      </c>
      <c r="E361" s="1" t="s">
        <v>208</v>
      </c>
      <c r="F361" s="1" t="s">
        <v>117</v>
      </c>
      <c r="G361" s="1" t="s">
        <v>118</v>
      </c>
      <c r="H361" s="1" t="s">
        <v>1279</v>
      </c>
      <c r="I361" s="1" t="s">
        <v>120</v>
      </c>
      <c r="J361" s="1" t="n">
        <v>26</v>
      </c>
      <c r="K361" s="1" t="s">
        <v>121</v>
      </c>
      <c r="L361" s="1" t="s">
        <v>122</v>
      </c>
    </row>
    <row r="362" customFormat="false" ht="15" hidden="false" customHeight="true" outlineLevel="0" collapsed="false">
      <c r="A362" s="1" t="s">
        <v>1280</v>
      </c>
      <c r="B362" s="1" t="s">
        <v>479</v>
      </c>
      <c r="C362" s="1" t="s">
        <v>317</v>
      </c>
      <c r="D362" s="1" t="s">
        <v>1281</v>
      </c>
      <c r="E362" s="1" t="s">
        <v>216</v>
      </c>
      <c r="F362" s="1" t="s">
        <v>117</v>
      </c>
      <c r="G362" s="1" t="s">
        <v>118</v>
      </c>
      <c r="H362" s="1" t="s">
        <v>1282</v>
      </c>
      <c r="I362" s="1" t="s">
        <v>233</v>
      </c>
      <c r="J362" s="1" t="n">
        <v>38</v>
      </c>
      <c r="K362" s="1" t="s">
        <v>121</v>
      </c>
      <c r="L362" s="1" t="s">
        <v>198</v>
      </c>
    </row>
    <row r="363" customFormat="false" ht="15" hidden="false" customHeight="true" outlineLevel="0" collapsed="false">
      <c r="A363" s="1" t="s">
        <v>1283</v>
      </c>
      <c r="B363" s="1" t="s">
        <v>559</v>
      </c>
      <c r="C363" s="1" t="s">
        <v>357</v>
      </c>
      <c r="D363" s="1" t="s">
        <v>1284</v>
      </c>
      <c r="E363" s="1" t="s">
        <v>151</v>
      </c>
      <c r="F363" s="1" t="s">
        <v>152</v>
      </c>
      <c r="G363" s="1" t="s">
        <v>144</v>
      </c>
      <c r="H363" s="1" t="s">
        <v>1285</v>
      </c>
      <c r="I363" s="1" t="s">
        <v>120</v>
      </c>
      <c r="J363" s="1" t="n">
        <v>47</v>
      </c>
      <c r="K363" s="1" t="s">
        <v>121</v>
      </c>
      <c r="L363" s="1" t="s">
        <v>254</v>
      </c>
    </row>
    <row r="364" customFormat="false" ht="15" hidden="false" customHeight="true" outlineLevel="0" collapsed="false">
      <c r="A364" s="1" t="s">
        <v>1286</v>
      </c>
      <c r="B364" s="1" t="s">
        <v>430</v>
      </c>
      <c r="C364" s="1" t="s">
        <v>413</v>
      </c>
      <c r="D364" s="1" t="s">
        <v>1287</v>
      </c>
      <c r="E364" s="1" t="s">
        <v>293</v>
      </c>
      <c r="F364" s="1" t="s">
        <v>152</v>
      </c>
      <c r="G364" s="1" t="s">
        <v>144</v>
      </c>
      <c r="H364" s="1" t="s">
        <v>1288</v>
      </c>
      <c r="I364" s="1" t="s">
        <v>120</v>
      </c>
      <c r="J364" s="1" t="n">
        <v>33</v>
      </c>
      <c r="K364" s="1" t="s">
        <v>137</v>
      </c>
      <c r="L364" s="1" t="s">
        <v>254</v>
      </c>
    </row>
    <row r="365" customFormat="false" ht="15" hidden="false" customHeight="true" outlineLevel="0" collapsed="false">
      <c r="A365" s="1" t="s">
        <v>1289</v>
      </c>
      <c r="B365" s="1" t="s">
        <v>250</v>
      </c>
      <c r="C365" s="1" t="s">
        <v>235</v>
      </c>
      <c r="D365" s="1" t="s">
        <v>1290</v>
      </c>
      <c r="E365" s="1" t="s">
        <v>190</v>
      </c>
      <c r="F365" s="1" t="s">
        <v>191</v>
      </c>
      <c r="G365" s="1" t="s">
        <v>118</v>
      </c>
      <c r="H365" s="1" t="s">
        <v>1291</v>
      </c>
      <c r="I365" s="1" t="s">
        <v>165</v>
      </c>
      <c r="J365" s="1" t="n">
        <v>37</v>
      </c>
      <c r="K365" s="1" t="s">
        <v>121</v>
      </c>
      <c r="L365" s="1" t="s">
        <v>254</v>
      </c>
    </row>
    <row r="366" customFormat="false" ht="15" hidden="false" customHeight="true" outlineLevel="0" collapsed="false">
      <c r="A366" s="1" t="s">
        <v>1292</v>
      </c>
      <c r="B366" s="1" t="s">
        <v>352</v>
      </c>
      <c r="C366" s="1" t="s">
        <v>219</v>
      </c>
      <c r="D366" s="1" t="s">
        <v>1293</v>
      </c>
      <c r="E366" s="1" t="s">
        <v>237</v>
      </c>
      <c r="F366" s="1" t="s">
        <v>238</v>
      </c>
      <c r="G366" s="1" t="s">
        <v>239</v>
      </c>
      <c r="H366" s="1" t="s">
        <v>1294</v>
      </c>
      <c r="I366" s="1" t="s">
        <v>136</v>
      </c>
      <c r="J366" s="1" t="n">
        <v>40</v>
      </c>
      <c r="K366" s="1" t="s">
        <v>153</v>
      </c>
      <c r="L366" s="1" t="s">
        <v>130</v>
      </c>
    </row>
    <row r="367" customFormat="false" ht="15" hidden="false" customHeight="true" outlineLevel="0" collapsed="false">
      <c r="A367" s="1" t="s">
        <v>1295</v>
      </c>
      <c r="B367" s="1" t="s">
        <v>155</v>
      </c>
      <c r="C367" s="1" t="s">
        <v>235</v>
      </c>
      <c r="D367" s="1" t="s">
        <v>1296</v>
      </c>
      <c r="E367" s="1" t="s">
        <v>418</v>
      </c>
      <c r="F367" s="1" t="s">
        <v>418</v>
      </c>
      <c r="G367" s="1" t="s">
        <v>118</v>
      </c>
      <c r="H367" s="1" t="s">
        <v>568</v>
      </c>
      <c r="I367" s="1" t="s">
        <v>120</v>
      </c>
      <c r="J367" s="1" t="n">
        <v>30</v>
      </c>
      <c r="K367" s="1" t="s">
        <v>121</v>
      </c>
      <c r="L367" s="1" t="s">
        <v>130</v>
      </c>
    </row>
    <row r="368" customFormat="false" ht="15" hidden="false" customHeight="true" outlineLevel="0" collapsed="false">
      <c r="A368" s="1" t="s">
        <v>1297</v>
      </c>
      <c r="B368" s="1" t="s">
        <v>488</v>
      </c>
      <c r="C368" s="1" t="s">
        <v>624</v>
      </c>
      <c r="D368" s="1" t="s">
        <v>1298</v>
      </c>
      <c r="E368" s="1" t="s">
        <v>231</v>
      </c>
      <c r="F368" s="1" t="s">
        <v>152</v>
      </c>
      <c r="G368" s="1" t="s">
        <v>144</v>
      </c>
      <c r="H368" s="1" t="s">
        <v>253</v>
      </c>
      <c r="I368" s="1" t="s">
        <v>165</v>
      </c>
      <c r="J368" s="1" t="n">
        <v>36</v>
      </c>
      <c r="K368" s="1" t="s">
        <v>153</v>
      </c>
      <c r="L368" s="1" t="s">
        <v>122</v>
      </c>
    </row>
    <row r="369" customFormat="false" ht="15" hidden="false" customHeight="true" outlineLevel="0" collapsed="false">
      <c r="A369" s="1" t="s">
        <v>1299</v>
      </c>
      <c r="B369" s="1" t="s">
        <v>441</v>
      </c>
      <c r="C369" s="1" t="s">
        <v>219</v>
      </c>
      <c r="D369" s="1" t="s">
        <v>1300</v>
      </c>
      <c r="E369" s="1" t="s">
        <v>208</v>
      </c>
      <c r="F369" s="1" t="s">
        <v>117</v>
      </c>
      <c r="G369" s="1" t="s">
        <v>118</v>
      </c>
      <c r="H369" s="1" t="s">
        <v>725</v>
      </c>
      <c r="I369" s="1" t="s">
        <v>129</v>
      </c>
      <c r="J369" s="1" t="n">
        <v>34</v>
      </c>
      <c r="K369" s="1" t="s">
        <v>137</v>
      </c>
      <c r="L369" s="1" t="s">
        <v>130</v>
      </c>
    </row>
    <row r="370" customFormat="false" ht="15" hidden="false" customHeight="true" outlineLevel="0" collapsed="false">
      <c r="A370" s="1" t="s">
        <v>1301</v>
      </c>
      <c r="B370" s="1" t="s">
        <v>272</v>
      </c>
      <c r="C370" s="1" t="s">
        <v>168</v>
      </c>
      <c r="D370" s="1" t="s">
        <v>1302</v>
      </c>
      <c r="E370" s="1" t="s">
        <v>127</v>
      </c>
      <c r="F370" s="1" t="s">
        <v>117</v>
      </c>
      <c r="G370" s="1" t="s">
        <v>118</v>
      </c>
      <c r="H370" s="1" t="s">
        <v>1303</v>
      </c>
      <c r="I370" s="1" t="s">
        <v>129</v>
      </c>
      <c r="J370" s="1" t="n">
        <v>34</v>
      </c>
      <c r="K370" s="1" t="s">
        <v>153</v>
      </c>
      <c r="L370" s="1" t="s">
        <v>122</v>
      </c>
    </row>
    <row r="371" customFormat="false" ht="15" hidden="false" customHeight="true" outlineLevel="0" collapsed="false">
      <c r="A371" s="1" t="s">
        <v>1304</v>
      </c>
      <c r="B371" s="1" t="s">
        <v>344</v>
      </c>
      <c r="C371" s="1" t="s">
        <v>345</v>
      </c>
      <c r="D371" s="1" t="s">
        <v>1305</v>
      </c>
      <c r="E371" s="1" t="s">
        <v>127</v>
      </c>
      <c r="F371" s="1" t="s">
        <v>117</v>
      </c>
      <c r="G371" s="1" t="s">
        <v>118</v>
      </c>
      <c r="H371" s="1" t="s">
        <v>1306</v>
      </c>
      <c r="I371" s="1" t="s">
        <v>146</v>
      </c>
      <c r="J371" s="1" t="n">
        <v>27</v>
      </c>
      <c r="K371" s="1" t="s">
        <v>137</v>
      </c>
      <c r="L371" s="1" t="s">
        <v>122</v>
      </c>
    </row>
    <row r="372" customFormat="false" ht="15" hidden="false" customHeight="true" outlineLevel="0" collapsed="false">
      <c r="A372" s="1" t="s">
        <v>1307</v>
      </c>
      <c r="B372" s="1" t="s">
        <v>326</v>
      </c>
      <c r="C372" s="1" t="s">
        <v>201</v>
      </c>
      <c r="D372" s="1" t="s">
        <v>1308</v>
      </c>
      <c r="E372" s="1" t="s">
        <v>463</v>
      </c>
      <c r="F372" s="1" t="s">
        <v>238</v>
      </c>
      <c r="G372" s="1" t="s">
        <v>239</v>
      </c>
      <c r="H372" s="1" t="s">
        <v>1309</v>
      </c>
      <c r="I372" s="1" t="s">
        <v>176</v>
      </c>
      <c r="J372" s="1" t="n">
        <v>34</v>
      </c>
      <c r="K372" s="1" t="s">
        <v>153</v>
      </c>
      <c r="L372" s="1" t="s">
        <v>130</v>
      </c>
    </row>
    <row r="373" customFormat="false" ht="15" hidden="false" customHeight="true" outlineLevel="0" collapsed="false">
      <c r="A373" s="1" t="s">
        <v>1310</v>
      </c>
      <c r="B373" s="1" t="s">
        <v>336</v>
      </c>
      <c r="C373" s="1" t="s">
        <v>852</v>
      </c>
      <c r="D373" s="1" t="s">
        <v>1311</v>
      </c>
      <c r="E373" s="1" t="s">
        <v>243</v>
      </c>
      <c r="F373" s="1" t="s">
        <v>117</v>
      </c>
      <c r="G373" s="1" t="s">
        <v>118</v>
      </c>
      <c r="H373" s="1" t="s">
        <v>294</v>
      </c>
      <c r="I373" s="1" t="s">
        <v>233</v>
      </c>
      <c r="J373" s="1" t="n">
        <v>38</v>
      </c>
      <c r="K373" s="1" t="s">
        <v>121</v>
      </c>
      <c r="L373" s="1" t="s">
        <v>122</v>
      </c>
    </row>
    <row r="374" customFormat="false" ht="15" hidden="false" customHeight="true" outlineLevel="0" collapsed="false">
      <c r="A374" s="1" t="s">
        <v>1312</v>
      </c>
      <c r="B374" s="1" t="s">
        <v>479</v>
      </c>
      <c r="C374" s="1" t="s">
        <v>291</v>
      </c>
      <c r="D374" s="1" t="s">
        <v>1313</v>
      </c>
      <c r="E374" s="1" t="s">
        <v>208</v>
      </c>
      <c r="F374" s="1" t="s">
        <v>117</v>
      </c>
      <c r="G374" s="1" t="s">
        <v>118</v>
      </c>
      <c r="H374" s="1" t="s">
        <v>1314</v>
      </c>
      <c r="I374" s="1" t="s">
        <v>120</v>
      </c>
      <c r="J374" s="1" t="n">
        <v>47</v>
      </c>
      <c r="K374" s="1" t="s">
        <v>121</v>
      </c>
      <c r="L374" s="1" t="s">
        <v>122</v>
      </c>
    </row>
    <row r="375" customFormat="false" ht="15" hidden="false" customHeight="true" outlineLevel="0" collapsed="false">
      <c r="A375" s="1" t="s">
        <v>1315</v>
      </c>
      <c r="B375" s="1" t="s">
        <v>172</v>
      </c>
      <c r="C375" s="1" t="s">
        <v>173</v>
      </c>
      <c r="D375" s="1" t="s">
        <v>1316</v>
      </c>
      <c r="E375" s="1" t="s">
        <v>163</v>
      </c>
      <c r="F375" s="1" t="s">
        <v>152</v>
      </c>
      <c r="G375" s="1" t="s">
        <v>144</v>
      </c>
      <c r="H375" s="1" t="s">
        <v>1073</v>
      </c>
      <c r="I375" s="1" t="s">
        <v>165</v>
      </c>
      <c r="J375" s="1" t="n">
        <v>42</v>
      </c>
      <c r="K375" s="1" t="s">
        <v>153</v>
      </c>
      <c r="L375" s="1" t="s">
        <v>130</v>
      </c>
    </row>
    <row r="376" customFormat="false" ht="15" hidden="false" customHeight="true" outlineLevel="0" collapsed="false">
      <c r="A376" s="1" t="s">
        <v>1317</v>
      </c>
      <c r="B376" s="1" t="s">
        <v>583</v>
      </c>
      <c r="C376" s="1" t="s">
        <v>437</v>
      </c>
      <c r="D376" s="1" t="s">
        <v>1318</v>
      </c>
      <c r="E376" s="1" t="s">
        <v>463</v>
      </c>
      <c r="F376" s="1" t="s">
        <v>238</v>
      </c>
      <c r="G376" s="1" t="s">
        <v>239</v>
      </c>
      <c r="H376" s="1" t="s">
        <v>1073</v>
      </c>
      <c r="I376" s="1" t="s">
        <v>129</v>
      </c>
      <c r="J376" s="1" t="n">
        <v>53</v>
      </c>
      <c r="K376" s="1" t="s">
        <v>137</v>
      </c>
      <c r="L376" s="1" t="s">
        <v>130</v>
      </c>
    </row>
    <row r="377" customFormat="false" ht="15" hidden="false" customHeight="true" outlineLevel="0" collapsed="false">
      <c r="A377" s="1" t="s">
        <v>1319</v>
      </c>
      <c r="B377" s="1" t="s">
        <v>421</v>
      </c>
      <c r="C377" s="1" t="s">
        <v>195</v>
      </c>
      <c r="D377" s="1" t="s">
        <v>1320</v>
      </c>
      <c r="E377" s="1" t="s">
        <v>243</v>
      </c>
      <c r="F377" s="1" t="s">
        <v>117</v>
      </c>
      <c r="G377" s="1" t="s">
        <v>118</v>
      </c>
      <c r="H377" s="1" t="s">
        <v>1321</v>
      </c>
      <c r="I377" s="1" t="s">
        <v>120</v>
      </c>
      <c r="J377" s="1" t="n">
        <v>27</v>
      </c>
      <c r="K377" s="1" t="s">
        <v>121</v>
      </c>
      <c r="L377" s="1" t="s">
        <v>122</v>
      </c>
    </row>
    <row r="378" customFormat="false" ht="15" hidden="false" customHeight="true" outlineLevel="0" collapsed="false">
      <c r="A378" s="1" t="s">
        <v>1322</v>
      </c>
      <c r="B378" s="1" t="s">
        <v>139</v>
      </c>
      <c r="C378" s="1" t="s">
        <v>624</v>
      </c>
      <c r="D378" s="1" t="s">
        <v>1323</v>
      </c>
      <c r="E378" s="1" t="s">
        <v>116</v>
      </c>
      <c r="F378" s="1" t="s">
        <v>117</v>
      </c>
      <c r="G378" s="1" t="s">
        <v>118</v>
      </c>
      <c r="H378" s="1" t="s">
        <v>1324</v>
      </c>
      <c r="I378" s="1" t="s">
        <v>165</v>
      </c>
      <c r="J378" s="1" t="n">
        <v>41</v>
      </c>
      <c r="K378" s="1" t="s">
        <v>137</v>
      </c>
      <c r="L378" s="1" t="s">
        <v>122</v>
      </c>
    </row>
    <row r="379" customFormat="false" ht="15" hidden="false" customHeight="true" outlineLevel="0" collapsed="false">
      <c r="A379" s="1" t="s">
        <v>1325</v>
      </c>
      <c r="B379" s="1" t="s">
        <v>397</v>
      </c>
      <c r="C379" s="1" t="s">
        <v>173</v>
      </c>
      <c r="D379" s="1" t="s">
        <v>1326</v>
      </c>
      <c r="E379" s="1" t="s">
        <v>216</v>
      </c>
      <c r="F379" s="1" t="s">
        <v>117</v>
      </c>
      <c r="G379" s="1" t="s">
        <v>118</v>
      </c>
      <c r="H379" s="1" t="s">
        <v>1327</v>
      </c>
      <c r="I379" s="1" t="s">
        <v>120</v>
      </c>
      <c r="J379" s="1" t="n">
        <v>35</v>
      </c>
      <c r="K379" s="1" t="s">
        <v>153</v>
      </c>
      <c r="L379" s="1" t="s">
        <v>122</v>
      </c>
    </row>
    <row r="380" customFormat="false" ht="15" hidden="false" customHeight="true" outlineLevel="0" collapsed="false">
      <c r="A380" s="1" t="s">
        <v>1328</v>
      </c>
      <c r="B380" s="1" t="s">
        <v>290</v>
      </c>
      <c r="C380" s="1" t="s">
        <v>257</v>
      </c>
      <c r="D380" s="1" t="s">
        <v>1329</v>
      </c>
      <c r="E380" s="1" t="s">
        <v>287</v>
      </c>
      <c r="F380" s="1" t="s">
        <v>238</v>
      </c>
      <c r="G380" s="1" t="s">
        <v>239</v>
      </c>
      <c r="H380" s="1" t="s">
        <v>511</v>
      </c>
      <c r="I380" s="1" t="s">
        <v>120</v>
      </c>
      <c r="J380" s="1" t="n">
        <v>53</v>
      </c>
      <c r="K380" s="1" t="s">
        <v>153</v>
      </c>
      <c r="L380" s="1" t="s">
        <v>254</v>
      </c>
    </row>
    <row r="381" customFormat="false" ht="15" hidden="false" customHeight="true" outlineLevel="0" collapsed="false">
      <c r="A381" s="1" t="s">
        <v>1330</v>
      </c>
      <c r="B381" s="1" t="s">
        <v>352</v>
      </c>
      <c r="C381" s="1" t="s">
        <v>257</v>
      </c>
      <c r="D381" s="1" t="s">
        <v>1331</v>
      </c>
      <c r="E381" s="1" t="s">
        <v>231</v>
      </c>
      <c r="F381" s="1" t="s">
        <v>152</v>
      </c>
      <c r="G381" s="1" t="s">
        <v>144</v>
      </c>
      <c r="H381" s="1" t="s">
        <v>897</v>
      </c>
      <c r="I381" s="1" t="s">
        <v>146</v>
      </c>
      <c r="J381" s="1" t="n">
        <v>26</v>
      </c>
      <c r="K381" s="1" t="s">
        <v>153</v>
      </c>
      <c r="L381" s="1" t="s">
        <v>130</v>
      </c>
    </row>
    <row r="382" customFormat="false" ht="15" hidden="false" customHeight="true" outlineLevel="0" collapsed="false">
      <c r="A382" s="1" t="s">
        <v>1332</v>
      </c>
      <c r="B382" s="1" t="s">
        <v>559</v>
      </c>
      <c r="C382" s="1" t="s">
        <v>125</v>
      </c>
      <c r="D382" s="1" t="s">
        <v>1333</v>
      </c>
      <c r="E382" s="1" t="s">
        <v>463</v>
      </c>
      <c r="F382" s="1" t="s">
        <v>238</v>
      </c>
      <c r="G382" s="1" t="s">
        <v>239</v>
      </c>
      <c r="H382" s="1" t="s">
        <v>1334</v>
      </c>
      <c r="I382" s="1" t="s">
        <v>176</v>
      </c>
      <c r="J382" s="1" t="n">
        <v>26</v>
      </c>
      <c r="K382" s="1" t="s">
        <v>137</v>
      </c>
      <c r="L382" s="1" t="s">
        <v>254</v>
      </c>
    </row>
    <row r="383" customFormat="false" ht="15" hidden="false" customHeight="true" outlineLevel="0" collapsed="false">
      <c r="A383" s="1" t="s">
        <v>1335</v>
      </c>
      <c r="B383" s="1" t="s">
        <v>469</v>
      </c>
      <c r="C383" s="1" t="s">
        <v>246</v>
      </c>
      <c r="D383" s="1" t="s">
        <v>1336</v>
      </c>
      <c r="E383" s="1" t="s">
        <v>282</v>
      </c>
      <c r="F383" s="1" t="s">
        <v>117</v>
      </c>
      <c r="G383" s="1" t="s">
        <v>118</v>
      </c>
      <c r="H383" s="1" t="s">
        <v>1337</v>
      </c>
      <c r="I383" s="1" t="s">
        <v>176</v>
      </c>
      <c r="J383" s="1" t="n">
        <v>28</v>
      </c>
      <c r="K383" s="1" t="s">
        <v>137</v>
      </c>
      <c r="L383" s="1" t="s">
        <v>130</v>
      </c>
    </row>
    <row r="384" customFormat="false" ht="15" hidden="false" customHeight="true" outlineLevel="0" collapsed="false">
      <c r="A384" s="1" t="s">
        <v>1338</v>
      </c>
      <c r="B384" s="1" t="s">
        <v>223</v>
      </c>
      <c r="C384" s="1" t="s">
        <v>296</v>
      </c>
      <c r="D384" s="1" t="s">
        <v>1339</v>
      </c>
      <c r="E384" s="1" t="s">
        <v>216</v>
      </c>
      <c r="F384" s="1" t="s">
        <v>117</v>
      </c>
      <c r="G384" s="1" t="s">
        <v>118</v>
      </c>
      <c r="H384" s="1" t="s">
        <v>1340</v>
      </c>
      <c r="I384" s="1" t="s">
        <v>129</v>
      </c>
      <c r="J384" s="1" t="n">
        <v>18</v>
      </c>
      <c r="K384" s="1" t="s">
        <v>121</v>
      </c>
      <c r="L384" s="1" t="s">
        <v>130</v>
      </c>
    </row>
    <row r="385" customFormat="false" ht="15" hidden="false" customHeight="true" outlineLevel="0" collapsed="false">
      <c r="A385" s="1" t="s">
        <v>1341</v>
      </c>
      <c r="B385" s="1" t="s">
        <v>132</v>
      </c>
      <c r="C385" s="1" t="s">
        <v>322</v>
      </c>
      <c r="D385" s="1" t="s">
        <v>1342</v>
      </c>
      <c r="E385" s="1" t="s">
        <v>158</v>
      </c>
      <c r="F385" s="1" t="s">
        <v>152</v>
      </c>
      <c r="G385" s="1" t="s">
        <v>144</v>
      </c>
      <c r="H385" s="1" t="s">
        <v>604</v>
      </c>
      <c r="I385" s="1" t="s">
        <v>136</v>
      </c>
      <c r="J385" s="1" t="n">
        <v>29</v>
      </c>
      <c r="K385" s="1" t="s">
        <v>137</v>
      </c>
      <c r="L385" s="1" t="s">
        <v>198</v>
      </c>
    </row>
    <row r="386" customFormat="false" ht="15" hidden="false" customHeight="true" outlineLevel="0" collapsed="false">
      <c r="A386" s="1" t="s">
        <v>1343</v>
      </c>
      <c r="B386" s="1" t="s">
        <v>336</v>
      </c>
      <c r="C386" s="1" t="s">
        <v>291</v>
      </c>
      <c r="D386" s="1" t="s">
        <v>1344</v>
      </c>
      <c r="E386" s="1" t="s">
        <v>225</v>
      </c>
      <c r="F386" s="1" t="s">
        <v>191</v>
      </c>
      <c r="G386" s="1" t="s">
        <v>118</v>
      </c>
      <c r="H386" s="1" t="s">
        <v>707</v>
      </c>
      <c r="I386" s="1" t="s">
        <v>129</v>
      </c>
      <c r="J386" s="1" t="n">
        <v>27</v>
      </c>
      <c r="K386" s="1" t="s">
        <v>137</v>
      </c>
      <c r="L386" s="1" t="s">
        <v>122</v>
      </c>
    </row>
    <row r="387" customFormat="false" ht="15" hidden="false" customHeight="true" outlineLevel="0" collapsed="false">
      <c r="A387" s="1" t="s">
        <v>1345</v>
      </c>
      <c r="B387" s="1" t="s">
        <v>223</v>
      </c>
      <c r="C387" s="1" t="s">
        <v>563</v>
      </c>
      <c r="D387" s="1" t="s">
        <v>1346</v>
      </c>
      <c r="E387" s="1" t="s">
        <v>237</v>
      </c>
      <c r="F387" s="1" t="s">
        <v>238</v>
      </c>
      <c r="G387" s="1" t="s">
        <v>239</v>
      </c>
      <c r="H387" s="1" t="s">
        <v>1347</v>
      </c>
      <c r="I387" s="1" t="s">
        <v>165</v>
      </c>
      <c r="J387" s="1" t="n">
        <v>35</v>
      </c>
      <c r="K387" s="1" t="s">
        <v>153</v>
      </c>
      <c r="L387" s="1" t="s">
        <v>130</v>
      </c>
    </row>
    <row r="388" customFormat="false" ht="15" hidden="false" customHeight="true" outlineLevel="0" collapsed="false">
      <c r="A388" s="1" t="s">
        <v>1348</v>
      </c>
      <c r="B388" s="1" t="s">
        <v>412</v>
      </c>
      <c r="C388" s="1" t="s">
        <v>149</v>
      </c>
      <c r="D388" s="1" t="s">
        <v>1349</v>
      </c>
      <c r="E388" s="1" t="s">
        <v>179</v>
      </c>
      <c r="F388" s="1" t="s">
        <v>117</v>
      </c>
      <c r="G388" s="1" t="s">
        <v>118</v>
      </c>
      <c r="H388" s="1" t="s">
        <v>1350</v>
      </c>
      <c r="I388" s="1" t="s">
        <v>176</v>
      </c>
      <c r="J388" s="1" t="n">
        <v>37</v>
      </c>
      <c r="K388" s="1" t="s">
        <v>137</v>
      </c>
      <c r="L388" s="1" t="s">
        <v>130</v>
      </c>
    </row>
    <row r="389" customFormat="false" ht="15" hidden="false" customHeight="true" outlineLevel="0" collapsed="false">
      <c r="A389" s="1" t="s">
        <v>1351</v>
      </c>
      <c r="B389" s="1" t="s">
        <v>1015</v>
      </c>
      <c r="C389" s="1" t="s">
        <v>398</v>
      </c>
      <c r="D389" s="1" t="s">
        <v>1352</v>
      </c>
      <c r="E389" s="1" t="s">
        <v>237</v>
      </c>
      <c r="F389" s="1" t="s">
        <v>238</v>
      </c>
      <c r="G389" s="1" t="s">
        <v>239</v>
      </c>
      <c r="H389" s="1" t="s">
        <v>1353</v>
      </c>
      <c r="I389" s="1" t="s">
        <v>146</v>
      </c>
      <c r="J389" s="1" t="n">
        <v>50</v>
      </c>
      <c r="K389" s="1" t="s">
        <v>153</v>
      </c>
      <c r="L389" s="1" t="s">
        <v>198</v>
      </c>
    </row>
    <row r="390" customFormat="false" ht="15" hidden="false" customHeight="true" outlineLevel="0" collapsed="false">
      <c r="A390" s="1" t="s">
        <v>1354</v>
      </c>
      <c r="B390" s="1" t="s">
        <v>256</v>
      </c>
      <c r="C390" s="1" t="s">
        <v>168</v>
      </c>
      <c r="D390" s="1" t="s">
        <v>1355</v>
      </c>
      <c r="E390" s="1" t="s">
        <v>163</v>
      </c>
      <c r="F390" s="1" t="s">
        <v>152</v>
      </c>
      <c r="G390" s="1" t="s">
        <v>144</v>
      </c>
      <c r="H390" s="1" t="s">
        <v>1356</v>
      </c>
      <c r="I390" s="1" t="s">
        <v>165</v>
      </c>
      <c r="J390" s="1" t="n">
        <v>42</v>
      </c>
      <c r="K390" s="1" t="s">
        <v>137</v>
      </c>
      <c r="L390" s="1" t="s">
        <v>130</v>
      </c>
    </row>
    <row r="391" customFormat="false" ht="15" hidden="false" customHeight="true" outlineLevel="0" collapsed="false">
      <c r="A391" s="1" t="s">
        <v>1357</v>
      </c>
      <c r="B391" s="1" t="s">
        <v>124</v>
      </c>
      <c r="C391" s="1" t="s">
        <v>831</v>
      </c>
      <c r="D391" s="1" t="s">
        <v>1358</v>
      </c>
      <c r="E391" s="1" t="s">
        <v>190</v>
      </c>
      <c r="F391" s="1" t="s">
        <v>191</v>
      </c>
      <c r="G391" s="1" t="s">
        <v>118</v>
      </c>
      <c r="H391" s="1" t="s">
        <v>1359</v>
      </c>
      <c r="I391" s="1" t="s">
        <v>129</v>
      </c>
      <c r="J391" s="1" t="n">
        <v>28</v>
      </c>
      <c r="K391" s="1" t="s">
        <v>153</v>
      </c>
      <c r="L391" s="1" t="s">
        <v>130</v>
      </c>
    </row>
    <row r="392" customFormat="false" ht="15" hidden="false" customHeight="true" outlineLevel="0" collapsed="false">
      <c r="A392" s="1" t="s">
        <v>1360</v>
      </c>
      <c r="B392" s="1" t="s">
        <v>612</v>
      </c>
      <c r="C392" s="1" t="s">
        <v>317</v>
      </c>
      <c r="D392" s="1" t="s">
        <v>1361</v>
      </c>
      <c r="E392" s="1" t="s">
        <v>190</v>
      </c>
      <c r="F392" s="1" t="s">
        <v>191</v>
      </c>
      <c r="G392" s="1" t="s">
        <v>118</v>
      </c>
      <c r="H392" s="1" t="s">
        <v>1362</v>
      </c>
      <c r="I392" s="1" t="s">
        <v>136</v>
      </c>
      <c r="J392" s="1" t="n">
        <v>25</v>
      </c>
      <c r="K392" s="1" t="s">
        <v>121</v>
      </c>
      <c r="L392" s="1" t="s">
        <v>130</v>
      </c>
    </row>
    <row r="393" customFormat="false" ht="15" hidden="false" customHeight="true" outlineLevel="0" collapsed="false">
      <c r="A393" s="1" t="s">
        <v>1363</v>
      </c>
      <c r="B393" s="1" t="s">
        <v>228</v>
      </c>
      <c r="C393" s="1" t="s">
        <v>300</v>
      </c>
      <c r="D393" s="1" t="s">
        <v>1364</v>
      </c>
      <c r="E393" s="1" t="s">
        <v>142</v>
      </c>
      <c r="F393" s="1" t="s">
        <v>143</v>
      </c>
      <c r="G393" s="1" t="s">
        <v>144</v>
      </c>
      <c r="H393" s="1" t="s">
        <v>1365</v>
      </c>
      <c r="I393" s="1" t="s">
        <v>176</v>
      </c>
      <c r="J393" s="1" t="n">
        <v>38</v>
      </c>
      <c r="K393" s="1" t="s">
        <v>121</v>
      </c>
      <c r="L393" s="1" t="s">
        <v>130</v>
      </c>
    </row>
    <row r="394" customFormat="false" ht="15" hidden="false" customHeight="true" outlineLevel="0" collapsed="false">
      <c r="A394" s="1" t="s">
        <v>1366</v>
      </c>
      <c r="B394" s="1" t="s">
        <v>316</v>
      </c>
      <c r="C394" s="1" t="s">
        <v>357</v>
      </c>
      <c r="D394" s="1" t="s">
        <v>1367</v>
      </c>
      <c r="E394" s="1" t="s">
        <v>463</v>
      </c>
      <c r="F394" s="1" t="s">
        <v>238</v>
      </c>
      <c r="G394" s="1" t="s">
        <v>239</v>
      </c>
      <c r="H394" s="1" t="s">
        <v>1368</v>
      </c>
      <c r="I394" s="1" t="s">
        <v>129</v>
      </c>
      <c r="J394" s="1" t="n">
        <v>22</v>
      </c>
      <c r="K394" s="1" t="s">
        <v>121</v>
      </c>
      <c r="L394" s="1" t="s">
        <v>122</v>
      </c>
    </row>
    <row r="395" customFormat="false" ht="15" hidden="false" customHeight="true" outlineLevel="0" collapsed="false">
      <c r="A395" s="1" t="s">
        <v>1369</v>
      </c>
      <c r="B395" s="1" t="s">
        <v>623</v>
      </c>
      <c r="C395" s="1" t="s">
        <v>125</v>
      </c>
      <c r="D395" s="1" t="s">
        <v>1370</v>
      </c>
      <c r="E395" s="1" t="s">
        <v>142</v>
      </c>
      <c r="F395" s="1" t="s">
        <v>143</v>
      </c>
      <c r="G395" s="1" t="s">
        <v>144</v>
      </c>
      <c r="H395" s="1" t="s">
        <v>1371</v>
      </c>
      <c r="I395" s="1" t="s">
        <v>129</v>
      </c>
      <c r="J395" s="1" t="n">
        <v>50</v>
      </c>
      <c r="K395" s="1" t="s">
        <v>153</v>
      </c>
      <c r="L395" s="1" t="s">
        <v>130</v>
      </c>
    </row>
    <row r="396" customFormat="false" ht="15" hidden="false" customHeight="true" outlineLevel="0" collapsed="false">
      <c r="A396" s="1" t="s">
        <v>1372</v>
      </c>
      <c r="B396" s="1" t="s">
        <v>393</v>
      </c>
      <c r="C396" s="1" t="s">
        <v>529</v>
      </c>
      <c r="D396" s="1" t="s">
        <v>1373</v>
      </c>
      <c r="E396" s="1" t="s">
        <v>216</v>
      </c>
      <c r="F396" s="1" t="s">
        <v>117</v>
      </c>
      <c r="G396" s="1" t="s">
        <v>118</v>
      </c>
      <c r="H396" s="1" t="s">
        <v>1374</v>
      </c>
      <c r="I396" s="1" t="s">
        <v>176</v>
      </c>
      <c r="J396" s="1" t="n">
        <v>44</v>
      </c>
      <c r="K396" s="1" t="s">
        <v>153</v>
      </c>
      <c r="L396" s="1" t="s">
        <v>130</v>
      </c>
    </row>
    <row r="397" customFormat="false" ht="15" hidden="false" customHeight="true" outlineLevel="0" collapsed="false">
      <c r="A397" s="1" t="s">
        <v>1375</v>
      </c>
      <c r="B397" s="1" t="s">
        <v>290</v>
      </c>
      <c r="C397" s="1" t="s">
        <v>357</v>
      </c>
      <c r="D397" s="1" t="s">
        <v>1376</v>
      </c>
      <c r="E397" s="1" t="s">
        <v>163</v>
      </c>
      <c r="F397" s="1" t="s">
        <v>152</v>
      </c>
      <c r="G397" s="1" t="s">
        <v>144</v>
      </c>
      <c r="H397" s="1" t="s">
        <v>1377</v>
      </c>
      <c r="I397" s="1" t="s">
        <v>120</v>
      </c>
      <c r="J397" s="1" t="n">
        <v>29</v>
      </c>
      <c r="K397" s="1" t="s">
        <v>137</v>
      </c>
      <c r="L397" s="1" t="s">
        <v>130</v>
      </c>
    </row>
    <row r="398" customFormat="false" ht="15" hidden="false" customHeight="true" outlineLevel="0" collapsed="false">
      <c r="A398" s="1" t="s">
        <v>1378</v>
      </c>
      <c r="B398" s="1" t="s">
        <v>265</v>
      </c>
      <c r="C398" s="1" t="s">
        <v>831</v>
      </c>
      <c r="D398" s="1" t="s">
        <v>1379</v>
      </c>
      <c r="E398" s="1" t="s">
        <v>237</v>
      </c>
      <c r="F398" s="1" t="s">
        <v>238</v>
      </c>
      <c r="G398" s="1" t="s">
        <v>239</v>
      </c>
      <c r="H398" s="1" t="s">
        <v>1380</v>
      </c>
      <c r="I398" s="1" t="s">
        <v>129</v>
      </c>
      <c r="J398" s="1" t="n">
        <v>18</v>
      </c>
      <c r="K398" s="1" t="s">
        <v>153</v>
      </c>
      <c r="L398" s="1" t="s">
        <v>130</v>
      </c>
    </row>
    <row r="399" customFormat="false" ht="15" hidden="false" customHeight="true" outlineLevel="0" collapsed="false">
      <c r="A399" s="1" t="s">
        <v>1381</v>
      </c>
      <c r="B399" s="1" t="s">
        <v>340</v>
      </c>
      <c r="C399" s="1" t="s">
        <v>300</v>
      </c>
      <c r="D399" s="1" t="s">
        <v>1382</v>
      </c>
      <c r="E399" s="1" t="s">
        <v>185</v>
      </c>
      <c r="F399" s="1" t="s">
        <v>143</v>
      </c>
      <c r="G399" s="1" t="s">
        <v>144</v>
      </c>
      <c r="H399" s="1" t="s">
        <v>1383</v>
      </c>
      <c r="I399" s="1" t="s">
        <v>233</v>
      </c>
      <c r="J399" s="1" t="n">
        <v>46</v>
      </c>
      <c r="K399" s="1" t="s">
        <v>153</v>
      </c>
      <c r="L399" s="1" t="s">
        <v>130</v>
      </c>
    </row>
    <row r="400" customFormat="false" ht="15" hidden="false" customHeight="true" outlineLevel="0" collapsed="false">
      <c r="A400" s="1" t="s">
        <v>1384</v>
      </c>
      <c r="B400" s="1" t="s">
        <v>623</v>
      </c>
      <c r="C400" s="1" t="s">
        <v>140</v>
      </c>
      <c r="D400" s="1" t="s">
        <v>1385</v>
      </c>
      <c r="E400" s="1" t="s">
        <v>463</v>
      </c>
      <c r="F400" s="1" t="s">
        <v>238</v>
      </c>
      <c r="G400" s="1" t="s">
        <v>239</v>
      </c>
      <c r="H400" s="1" t="s">
        <v>1386</v>
      </c>
      <c r="I400" s="1" t="s">
        <v>120</v>
      </c>
      <c r="J400" s="1" t="n">
        <v>32</v>
      </c>
      <c r="K400" s="1" t="s">
        <v>153</v>
      </c>
      <c r="L400" s="1" t="s">
        <v>130</v>
      </c>
    </row>
    <row r="401" customFormat="false" ht="15" hidden="false" customHeight="true" outlineLevel="0" collapsed="false">
      <c r="A401" s="1" t="s">
        <v>1387</v>
      </c>
      <c r="B401" s="1" t="s">
        <v>124</v>
      </c>
      <c r="C401" s="1" t="s">
        <v>529</v>
      </c>
      <c r="D401" s="1" t="s">
        <v>1388</v>
      </c>
      <c r="E401" s="1" t="s">
        <v>225</v>
      </c>
      <c r="F401" s="1" t="s">
        <v>191</v>
      </c>
      <c r="G401" s="1" t="s">
        <v>118</v>
      </c>
      <c r="H401" s="1" t="s">
        <v>1156</v>
      </c>
      <c r="I401" s="1" t="s">
        <v>129</v>
      </c>
      <c r="J401" s="1" t="n">
        <v>45</v>
      </c>
      <c r="K401" s="1" t="s">
        <v>137</v>
      </c>
      <c r="L401" s="1" t="s">
        <v>130</v>
      </c>
    </row>
    <row r="402" customFormat="false" ht="15" hidden="false" customHeight="true" outlineLevel="0" collapsed="false">
      <c r="A402" s="1" t="s">
        <v>1389</v>
      </c>
      <c r="B402" s="1" t="s">
        <v>290</v>
      </c>
      <c r="C402" s="1" t="s">
        <v>183</v>
      </c>
      <c r="D402" s="1" t="s">
        <v>1390</v>
      </c>
      <c r="E402" s="1" t="s">
        <v>127</v>
      </c>
      <c r="F402" s="1" t="s">
        <v>117</v>
      </c>
      <c r="G402" s="1" t="s">
        <v>118</v>
      </c>
      <c r="H402" s="1" t="s">
        <v>197</v>
      </c>
      <c r="I402" s="1" t="s">
        <v>129</v>
      </c>
      <c r="J402" s="1" t="n">
        <v>19</v>
      </c>
      <c r="K402" s="1" t="s">
        <v>137</v>
      </c>
      <c r="L402" s="1" t="s">
        <v>198</v>
      </c>
    </row>
    <row r="403" customFormat="false" ht="15" hidden="false" customHeight="true" outlineLevel="0" collapsed="false">
      <c r="A403" s="1" t="s">
        <v>1391</v>
      </c>
      <c r="B403" s="1" t="s">
        <v>372</v>
      </c>
      <c r="C403" s="1" t="s">
        <v>219</v>
      </c>
      <c r="D403" s="1" t="s">
        <v>1392</v>
      </c>
      <c r="E403" s="1" t="s">
        <v>151</v>
      </c>
      <c r="F403" s="1" t="s">
        <v>152</v>
      </c>
      <c r="G403" s="1" t="s">
        <v>144</v>
      </c>
      <c r="H403" s="1" t="s">
        <v>1000</v>
      </c>
      <c r="I403" s="1" t="s">
        <v>129</v>
      </c>
      <c r="J403" s="1" t="n">
        <v>28</v>
      </c>
      <c r="K403" s="1" t="s">
        <v>121</v>
      </c>
      <c r="L403" s="1" t="s">
        <v>254</v>
      </c>
    </row>
    <row r="404" customFormat="false" ht="15" hidden="false" customHeight="true" outlineLevel="0" collapsed="false">
      <c r="A404" s="1" t="s">
        <v>1393</v>
      </c>
      <c r="B404" s="1" t="s">
        <v>272</v>
      </c>
      <c r="C404" s="1" t="s">
        <v>168</v>
      </c>
      <c r="D404" s="1" t="s">
        <v>1394</v>
      </c>
      <c r="E404" s="1" t="s">
        <v>418</v>
      </c>
      <c r="F404" s="1" t="s">
        <v>418</v>
      </c>
      <c r="G404" s="1" t="s">
        <v>118</v>
      </c>
      <c r="H404" s="1" t="s">
        <v>1395</v>
      </c>
      <c r="I404" s="1" t="s">
        <v>129</v>
      </c>
      <c r="J404" s="1" t="n">
        <v>34</v>
      </c>
      <c r="K404" s="1" t="s">
        <v>121</v>
      </c>
      <c r="L404" s="1" t="s">
        <v>130</v>
      </c>
    </row>
    <row r="405" customFormat="false" ht="15" hidden="false" customHeight="true" outlineLevel="0" collapsed="false">
      <c r="A405" s="1" t="s">
        <v>1396</v>
      </c>
      <c r="B405" s="1" t="s">
        <v>272</v>
      </c>
      <c r="C405" s="1" t="s">
        <v>277</v>
      </c>
      <c r="D405" s="1" t="s">
        <v>1397</v>
      </c>
      <c r="E405" s="1" t="s">
        <v>287</v>
      </c>
      <c r="F405" s="1" t="s">
        <v>238</v>
      </c>
      <c r="G405" s="1" t="s">
        <v>239</v>
      </c>
      <c r="H405" s="1" t="s">
        <v>779</v>
      </c>
      <c r="I405" s="1" t="s">
        <v>129</v>
      </c>
      <c r="J405" s="1" t="n">
        <v>34</v>
      </c>
      <c r="K405" s="1" t="s">
        <v>121</v>
      </c>
      <c r="L405" s="1" t="s">
        <v>130</v>
      </c>
    </row>
    <row r="406" customFormat="false" ht="15" hidden="false" customHeight="true" outlineLevel="0" collapsed="false">
      <c r="A406" s="1" t="s">
        <v>1398</v>
      </c>
      <c r="B406" s="1" t="s">
        <v>256</v>
      </c>
      <c r="C406" s="1" t="s">
        <v>133</v>
      </c>
      <c r="D406" s="1" t="s">
        <v>1399</v>
      </c>
      <c r="E406" s="1" t="s">
        <v>185</v>
      </c>
      <c r="F406" s="1" t="s">
        <v>143</v>
      </c>
      <c r="G406" s="1" t="s">
        <v>144</v>
      </c>
      <c r="H406" s="1" t="s">
        <v>859</v>
      </c>
      <c r="I406" s="1" t="s">
        <v>176</v>
      </c>
      <c r="J406" s="1" t="n">
        <v>29</v>
      </c>
      <c r="K406" s="1" t="s">
        <v>121</v>
      </c>
      <c r="L406" s="1" t="s">
        <v>130</v>
      </c>
    </row>
    <row r="407" customFormat="false" ht="15" hidden="false" customHeight="true" outlineLevel="0" collapsed="false">
      <c r="A407" s="1" t="s">
        <v>1400</v>
      </c>
      <c r="B407" s="1" t="s">
        <v>155</v>
      </c>
      <c r="C407" s="1" t="s">
        <v>831</v>
      </c>
      <c r="D407" s="1" t="s">
        <v>1401</v>
      </c>
      <c r="E407" s="1" t="s">
        <v>331</v>
      </c>
      <c r="F407" s="1" t="s">
        <v>332</v>
      </c>
      <c r="G407" s="1" t="s">
        <v>333</v>
      </c>
      <c r="H407" s="1" t="s">
        <v>533</v>
      </c>
      <c r="I407" s="1" t="s">
        <v>165</v>
      </c>
      <c r="J407" s="1" t="n">
        <v>39</v>
      </c>
      <c r="K407" s="1" t="s">
        <v>121</v>
      </c>
      <c r="L407" s="1" t="s">
        <v>122</v>
      </c>
    </row>
    <row r="408" customFormat="false" ht="15" hidden="false" customHeight="true" outlineLevel="0" collapsed="false">
      <c r="A408" s="1" t="s">
        <v>1402</v>
      </c>
      <c r="B408" s="1" t="s">
        <v>148</v>
      </c>
      <c r="C408" s="1" t="s">
        <v>206</v>
      </c>
      <c r="D408" s="1" t="s">
        <v>1403</v>
      </c>
      <c r="E408" s="1" t="s">
        <v>306</v>
      </c>
      <c r="F408" s="1" t="s">
        <v>117</v>
      </c>
      <c r="G408" s="1" t="s">
        <v>118</v>
      </c>
      <c r="H408" s="1" t="s">
        <v>1404</v>
      </c>
      <c r="I408" s="1" t="s">
        <v>120</v>
      </c>
      <c r="J408" s="1" t="n">
        <v>24</v>
      </c>
      <c r="K408" s="1" t="s">
        <v>121</v>
      </c>
      <c r="L408" s="1" t="s">
        <v>130</v>
      </c>
    </row>
    <row r="409" customFormat="false" ht="15" hidden="false" customHeight="true" outlineLevel="0" collapsed="false">
      <c r="A409" s="1" t="s">
        <v>1405</v>
      </c>
      <c r="B409" s="1" t="s">
        <v>228</v>
      </c>
      <c r="C409" s="1" t="s">
        <v>188</v>
      </c>
      <c r="D409" s="1" t="s">
        <v>1406</v>
      </c>
      <c r="E409" s="1" t="s">
        <v>293</v>
      </c>
      <c r="F409" s="1" t="s">
        <v>152</v>
      </c>
      <c r="G409" s="1" t="s">
        <v>144</v>
      </c>
      <c r="H409" s="1" t="s">
        <v>1407</v>
      </c>
      <c r="I409" s="1" t="s">
        <v>165</v>
      </c>
      <c r="J409" s="1" t="n">
        <v>32</v>
      </c>
      <c r="K409" s="1" t="s">
        <v>121</v>
      </c>
      <c r="L409" s="1" t="s">
        <v>130</v>
      </c>
    </row>
    <row r="410" customFormat="false" ht="15" hidden="false" customHeight="true" outlineLevel="0" collapsed="false">
      <c r="A410" s="1" t="s">
        <v>1408</v>
      </c>
      <c r="B410" s="1" t="s">
        <v>290</v>
      </c>
      <c r="C410" s="1" t="s">
        <v>257</v>
      </c>
      <c r="D410" s="1" t="s">
        <v>1409</v>
      </c>
      <c r="E410" s="1" t="s">
        <v>185</v>
      </c>
      <c r="F410" s="1" t="s">
        <v>143</v>
      </c>
      <c r="G410" s="1" t="s">
        <v>144</v>
      </c>
      <c r="H410" s="1" t="s">
        <v>1410</v>
      </c>
      <c r="I410" s="1" t="s">
        <v>165</v>
      </c>
      <c r="J410" s="1" t="n">
        <v>35</v>
      </c>
      <c r="K410" s="1" t="s">
        <v>121</v>
      </c>
      <c r="L410" s="1" t="s">
        <v>130</v>
      </c>
    </row>
    <row r="411" customFormat="false" ht="15" hidden="false" customHeight="true" outlineLevel="0" collapsed="false">
      <c r="A411" s="1" t="s">
        <v>1411</v>
      </c>
      <c r="B411" s="1" t="s">
        <v>211</v>
      </c>
      <c r="C411" s="1" t="s">
        <v>300</v>
      </c>
      <c r="D411" s="1" t="s">
        <v>1412</v>
      </c>
      <c r="E411" s="1" t="s">
        <v>185</v>
      </c>
      <c r="F411" s="1" t="s">
        <v>143</v>
      </c>
      <c r="G411" s="1" t="s">
        <v>144</v>
      </c>
      <c r="H411" s="1" t="s">
        <v>1156</v>
      </c>
      <c r="I411" s="1" t="s">
        <v>146</v>
      </c>
      <c r="J411" s="1" t="n">
        <v>38</v>
      </c>
      <c r="K411" s="1" t="s">
        <v>153</v>
      </c>
      <c r="L411" s="1" t="s">
        <v>130</v>
      </c>
    </row>
    <row r="412" customFormat="false" ht="15" hidden="false" customHeight="true" outlineLevel="0" collapsed="false">
      <c r="A412" s="1" t="s">
        <v>1413</v>
      </c>
      <c r="B412" s="1" t="s">
        <v>228</v>
      </c>
      <c r="C412" s="1" t="s">
        <v>133</v>
      </c>
      <c r="D412" s="1" t="s">
        <v>1414</v>
      </c>
      <c r="E412" s="1" t="s">
        <v>216</v>
      </c>
      <c r="F412" s="1" t="s">
        <v>117</v>
      </c>
      <c r="G412" s="1" t="s">
        <v>118</v>
      </c>
      <c r="H412" s="1" t="s">
        <v>1288</v>
      </c>
      <c r="I412" s="1" t="s">
        <v>120</v>
      </c>
      <c r="J412" s="1" t="n">
        <v>40</v>
      </c>
      <c r="K412" s="1" t="s">
        <v>137</v>
      </c>
      <c r="L412" s="1" t="s">
        <v>130</v>
      </c>
    </row>
    <row r="413" customFormat="false" ht="15" hidden="false" customHeight="true" outlineLevel="0" collapsed="false">
      <c r="A413" s="1" t="s">
        <v>1415</v>
      </c>
      <c r="B413" s="1" t="s">
        <v>200</v>
      </c>
      <c r="C413" s="1" t="s">
        <v>235</v>
      </c>
      <c r="D413" s="1" t="s">
        <v>1416</v>
      </c>
      <c r="E413" s="1" t="s">
        <v>163</v>
      </c>
      <c r="F413" s="1" t="s">
        <v>152</v>
      </c>
      <c r="G413" s="1" t="s">
        <v>144</v>
      </c>
      <c r="H413" s="1" t="s">
        <v>1106</v>
      </c>
      <c r="I413" s="1" t="s">
        <v>120</v>
      </c>
      <c r="J413" s="1" t="n">
        <v>23</v>
      </c>
      <c r="K413" s="1" t="s">
        <v>137</v>
      </c>
      <c r="L413" s="1" t="s">
        <v>122</v>
      </c>
    </row>
    <row r="414" customFormat="false" ht="15" hidden="false" customHeight="true" outlineLevel="0" collapsed="false">
      <c r="A414" s="1" t="s">
        <v>1417</v>
      </c>
      <c r="B414" s="1" t="s">
        <v>549</v>
      </c>
      <c r="C414" s="1" t="s">
        <v>312</v>
      </c>
      <c r="D414" s="1" t="s">
        <v>1418</v>
      </c>
      <c r="E414" s="1" t="s">
        <v>151</v>
      </c>
      <c r="F414" s="1" t="s">
        <v>152</v>
      </c>
      <c r="G414" s="1" t="s">
        <v>144</v>
      </c>
      <c r="H414" s="1" t="s">
        <v>1419</v>
      </c>
      <c r="I414" s="1" t="s">
        <v>120</v>
      </c>
      <c r="J414" s="1" t="n">
        <v>20</v>
      </c>
      <c r="K414" s="1" t="s">
        <v>153</v>
      </c>
      <c r="L414" s="1" t="s">
        <v>130</v>
      </c>
    </row>
    <row r="415" customFormat="false" ht="15" hidden="false" customHeight="true" outlineLevel="0" collapsed="false">
      <c r="A415" s="1" t="s">
        <v>1420</v>
      </c>
      <c r="B415" s="1" t="s">
        <v>182</v>
      </c>
      <c r="C415" s="1" t="s">
        <v>357</v>
      </c>
      <c r="D415" s="1" t="s">
        <v>1421</v>
      </c>
      <c r="E415" s="1" t="s">
        <v>243</v>
      </c>
      <c r="F415" s="1" t="s">
        <v>117</v>
      </c>
      <c r="G415" s="1" t="s">
        <v>118</v>
      </c>
      <c r="H415" s="1" t="s">
        <v>719</v>
      </c>
      <c r="I415" s="1" t="s">
        <v>136</v>
      </c>
      <c r="J415" s="1" t="n">
        <v>45</v>
      </c>
      <c r="K415" s="1" t="s">
        <v>137</v>
      </c>
      <c r="L415" s="1" t="s">
        <v>130</v>
      </c>
    </row>
    <row r="416" customFormat="false" ht="15" hidden="false" customHeight="true" outlineLevel="0" collapsed="false">
      <c r="A416" s="1" t="s">
        <v>1422</v>
      </c>
      <c r="B416" s="1" t="s">
        <v>559</v>
      </c>
      <c r="C416" s="1" t="s">
        <v>322</v>
      </c>
      <c r="D416" s="1" t="s">
        <v>1423</v>
      </c>
      <c r="E416" s="1" t="s">
        <v>268</v>
      </c>
      <c r="F416" s="1" t="s">
        <v>269</v>
      </c>
      <c r="G416" s="1" t="s">
        <v>239</v>
      </c>
      <c r="H416" s="1" t="s">
        <v>1424</v>
      </c>
      <c r="I416" s="1" t="s">
        <v>165</v>
      </c>
      <c r="J416" s="1" t="n">
        <v>36</v>
      </c>
      <c r="K416" s="1" t="s">
        <v>153</v>
      </c>
      <c r="L416" s="1" t="s">
        <v>198</v>
      </c>
    </row>
    <row r="417" customFormat="false" ht="15" hidden="false" customHeight="true" outlineLevel="0" collapsed="false">
      <c r="A417" s="1" t="s">
        <v>1425</v>
      </c>
      <c r="B417" s="1" t="s">
        <v>340</v>
      </c>
      <c r="C417" s="1" t="s">
        <v>296</v>
      </c>
      <c r="D417" s="1" t="s">
        <v>1426</v>
      </c>
      <c r="E417" s="1" t="s">
        <v>225</v>
      </c>
      <c r="F417" s="1" t="s">
        <v>191</v>
      </c>
      <c r="G417" s="1" t="s">
        <v>118</v>
      </c>
      <c r="H417" s="1" t="s">
        <v>203</v>
      </c>
      <c r="I417" s="1" t="s">
        <v>129</v>
      </c>
      <c r="J417" s="1" t="n">
        <v>27</v>
      </c>
      <c r="K417" s="1" t="s">
        <v>153</v>
      </c>
      <c r="L417" s="1" t="s">
        <v>130</v>
      </c>
    </row>
    <row r="418" customFormat="false" ht="15" hidden="false" customHeight="true" outlineLevel="0" collapsed="false">
      <c r="A418" s="1" t="s">
        <v>1427</v>
      </c>
      <c r="B418" s="1" t="s">
        <v>368</v>
      </c>
      <c r="C418" s="1" t="s">
        <v>624</v>
      </c>
      <c r="D418" s="1" t="s">
        <v>1428</v>
      </c>
      <c r="E418" s="1" t="s">
        <v>268</v>
      </c>
      <c r="F418" s="1" t="s">
        <v>269</v>
      </c>
      <c r="G418" s="1" t="s">
        <v>239</v>
      </c>
      <c r="H418" s="1" t="s">
        <v>263</v>
      </c>
      <c r="I418" s="1" t="s">
        <v>146</v>
      </c>
      <c r="J418" s="1" t="n">
        <v>47</v>
      </c>
      <c r="K418" s="1" t="s">
        <v>121</v>
      </c>
      <c r="L418" s="1" t="s">
        <v>130</v>
      </c>
    </row>
    <row r="419" customFormat="false" ht="15" hidden="false" customHeight="true" outlineLevel="0" collapsed="false">
      <c r="A419" s="1" t="s">
        <v>1429</v>
      </c>
      <c r="B419" s="1" t="s">
        <v>344</v>
      </c>
      <c r="C419" s="1" t="s">
        <v>291</v>
      </c>
      <c r="D419" s="1" t="s">
        <v>1430</v>
      </c>
      <c r="E419" s="1" t="s">
        <v>142</v>
      </c>
      <c r="F419" s="1" t="s">
        <v>143</v>
      </c>
      <c r="G419" s="1" t="s">
        <v>144</v>
      </c>
      <c r="H419" s="1" t="s">
        <v>1431</v>
      </c>
      <c r="I419" s="1" t="s">
        <v>165</v>
      </c>
      <c r="J419" s="1" t="n">
        <v>35</v>
      </c>
      <c r="K419" s="1" t="s">
        <v>137</v>
      </c>
      <c r="L419" s="1" t="s">
        <v>130</v>
      </c>
    </row>
    <row r="420" customFormat="false" ht="15" hidden="false" customHeight="true" outlineLevel="0" collapsed="false">
      <c r="A420" s="1" t="s">
        <v>1432</v>
      </c>
      <c r="B420" s="1" t="s">
        <v>194</v>
      </c>
      <c r="C420" s="1" t="s">
        <v>168</v>
      </c>
      <c r="D420" s="1" t="s">
        <v>1433</v>
      </c>
      <c r="E420" s="1" t="s">
        <v>268</v>
      </c>
      <c r="F420" s="1" t="s">
        <v>269</v>
      </c>
      <c r="G420" s="1" t="s">
        <v>239</v>
      </c>
      <c r="H420" s="1" t="s">
        <v>1434</v>
      </c>
      <c r="I420" s="1" t="s">
        <v>129</v>
      </c>
      <c r="J420" s="1" t="n">
        <v>44</v>
      </c>
      <c r="K420" s="1" t="s">
        <v>121</v>
      </c>
      <c r="L420" s="1" t="s">
        <v>122</v>
      </c>
    </row>
    <row r="421" customFormat="false" ht="15" hidden="false" customHeight="true" outlineLevel="0" collapsed="false">
      <c r="A421" s="1" t="s">
        <v>1435</v>
      </c>
      <c r="B421" s="1" t="s">
        <v>515</v>
      </c>
      <c r="C421" s="1" t="s">
        <v>229</v>
      </c>
      <c r="D421" s="1" t="s">
        <v>1436</v>
      </c>
      <c r="E421" s="1" t="s">
        <v>190</v>
      </c>
      <c r="F421" s="1" t="s">
        <v>191</v>
      </c>
      <c r="G421" s="1" t="s">
        <v>118</v>
      </c>
      <c r="H421" s="1" t="s">
        <v>1279</v>
      </c>
      <c r="I421" s="1" t="s">
        <v>165</v>
      </c>
      <c r="J421" s="1" t="n">
        <v>34</v>
      </c>
      <c r="K421" s="1" t="s">
        <v>137</v>
      </c>
      <c r="L421" s="1" t="s">
        <v>122</v>
      </c>
    </row>
    <row r="422" customFormat="false" ht="15" hidden="false" customHeight="true" outlineLevel="0" collapsed="false">
      <c r="A422" s="1" t="s">
        <v>1437</v>
      </c>
      <c r="B422" s="1" t="s">
        <v>211</v>
      </c>
      <c r="C422" s="1" t="s">
        <v>300</v>
      </c>
      <c r="D422" s="1" t="s">
        <v>1438</v>
      </c>
      <c r="E422" s="1" t="s">
        <v>293</v>
      </c>
      <c r="F422" s="1" t="s">
        <v>152</v>
      </c>
      <c r="G422" s="1" t="s">
        <v>144</v>
      </c>
      <c r="H422" s="1" t="s">
        <v>1439</v>
      </c>
      <c r="I422" s="1" t="s">
        <v>129</v>
      </c>
      <c r="J422" s="1" t="n">
        <v>52</v>
      </c>
      <c r="K422" s="1" t="s">
        <v>153</v>
      </c>
      <c r="L422" s="1" t="s">
        <v>130</v>
      </c>
    </row>
    <row r="423" customFormat="false" ht="15" hidden="false" customHeight="true" outlineLevel="0" collapsed="false">
      <c r="A423" s="1" t="s">
        <v>1440</v>
      </c>
      <c r="B423" s="1" t="s">
        <v>570</v>
      </c>
      <c r="C423" s="1" t="s">
        <v>246</v>
      </c>
      <c r="D423" s="1" t="s">
        <v>1441</v>
      </c>
      <c r="E423" s="1" t="s">
        <v>287</v>
      </c>
      <c r="F423" s="1" t="s">
        <v>238</v>
      </c>
      <c r="G423" s="1" t="s">
        <v>239</v>
      </c>
      <c r="H423" s="1" t="s">
        <v>1442</v>
      </c>
      <c r="I423" s="1" t="s">
        <v>165</v>
      </c>
      <c r="J423" s="1" t="n">
        <v>49</v>
      </c>
      <c r="K423" s="1" t="s">
        <v>153</v>
      </c>
      <c r="L423" s="1" t="s">
        <v>130</v>
      </c>
    </row>
    <row r="424" customFormat="false" ht="15" hidden="false" customHeight="true" outlineLevel="0" collapsed="false">
      <c r="A424" s="1" t="s">
        <v>1443</v>
      </c>
      <c r="B424" s="1" t="s">
        <v>124</v>
      </c>
      <c r="C424" s="1" t="s">
        <v>529</v>
      </c>
      <c r="D424" s="1" t="s">
        <v>1444</v>
      </c>
      <c r="E424" s="1" t="s">
        <v>268</v>
      </c>
      <c r="F424" s="1" t="s">
        <v>269</v>
      </c>
      <c r="G424" s="1" t="s">
        <v>239</v>
      </c>
      <c r="H424" s="1" t="s">
        <v>1445</v>
      </c>
      <c r="I424" s="1" t="s">
        <v>129</v>
      </c>
      <c r="J424" s="1" t="n">
        <v>31</v>
      </c>
      <c r="K424" s="1" t="s">
        <v>121</v>
      </c>
      <c r="L424" s="1" t="s">
        <v>130</v>
      </c>
    </row>
    <row r="425" customFormat="false" ht="15" hidden="false" customHeight="true" outlineLevel="0" collapsed="false">
      <c r="A425" s="1" t="s">
        <v>1446</v>
      </c>
      <c r="B425" s="1" t="s">
        <v>876</v>
      </c>
      <c r="C425" s="1" t="s">
        <v>296</v>
      </c>
      <c r="D425" s="1" t="s">
        <v>1447</v>
      </c>
      <c r="E425" s="1" t="s">
        <v>127</v>
      </c>
      <c r="F425" s="1" t="s">
        <v>117</v>
      </c>
      <c r="G425" s="1" t="s">
        <v>118</v>
      </c>
      <c r="H425" s="1" t="s">
        <v>773</v>
      </c>
      <c r="I425" s="1" t="s">
        <v>176</v>
      </c>
      <c r="J425" s="1" t="n">
        <v>42</v>
      </c>
      <c r="K425" s="1" t="s">
        <v>137</v>
      </c>
      <c r="L425" s="1" t="s">
        <v>130</v>
      </c>
    </row>
    <row r="426" customFormat="false" ht="15" hidden="false" customHeight="true" outlineLevel="0" collapsed="false">
      <c r="A426" s="1" t="s">
        <v>1448</v>
      </c>
      <c r="B426" s="1" t="s">
        <v>436</v>
      </c>
      <c r="C426" s="1" t="s">
        <v>300</v>
      </c>
      <c r="D426" s="1" t="s">
        <v>1449</v>
      </c>
      <c r="E426" s="1" t="s">
        <v>231</v>
      </c>
      <c r="F426" s="1" t="s">
        <v>152</v>
      </c>
      <c r="G426" s="1" t="s">
        <v>144</v>
      </c>
      <c r="H426" s="1" t="s">
        <v>1450</v>
      </c>
      <c r="I426" s="1" t="s">
        <v>165</v>
      </c>
      <c r="J426" s="1" t="n">
        <v>39</v>
      </c>
      <c r="K426" s="1" t="s">
        <v>153</v>
      </c>
      <c r="L426" s="1" t="s">
        <v>130</v>
      </c>
    </row>
    <row r="427" customFormat="false" ht="15" hidden="false" customHeight="true" outlineLevel="0" collapsed="false">
      <c r="A427" s="1" t="s">
        <v>1451</v>
      </c>
      <c r="B427" s="1" t="s">
        <v>272</v>
      </c>
      <c r="C427" s="1" t="s">
        <v>140</v>
      </c>
      <c r="D427" s="1" t="s">
        <v>1452</v>
      </c>
      <c r="E427" s="1" t="s">
        <v>151</v>
      </c>
      <c r="F427" s="1" t="s">
        <v>152</v>
      </c>
      <c r="G427" s="1" t="s">
        <v>144</v>
      </c>
      <c r="H427" s="1" t="s">
        <v>1453</v>
      </c>
      <c r="I427" s="1" t="s">
        <v>120</v>
      </c>
      <c r="J427" s="1" t="n">
        <v>46</v>
      </c>
      <c r="K427" s="1" t="s">
        <v>137</v>
      </c>
      <c r="L427" s="1" t="s">
        <v>130</v>
      </c>
    </row>
    <row r="428" customFormat="false" ht="15" hidden="false" customHeight="true" outlineLevel="0" collapsed="false">
      <c r="A428" s="1" t="s">
        <v>1454</v>
      </c>
      <c r="B428" s="1" t="s">
        <v>376</v>
      </c>
      <c r="C428" s="1" t="s">
        <v>300</v>
      </c>
      <c r="D428" s="1" t="s">
        <v>1455</v>
      </c>
      <c r="E428" s="1" t="s">
        <v>190</v>
      </c>
      <c r="F428" s="1" t="s">
        <v>191</v>
      </c>
      <c r="G428" s="1" t="s">
        <v>118</v>
      </c>
      <c r="H428" s="1" t="s">
        <v>805</v>
      </c>
      <c r="I428" s="1" t="s">
        <v>136</v>
      </c>
      <c r="J428" s="1" t="n">
        <v>25</v>
      </c>
      <c r="K428" s="1" t="s">
        <v>121</v>
      </c>
      <c r="L428" s="1" t="s">
        <v>198</v>
      </c>
    </row>
    <row r="429" customFormat="false" ht="15" hidden="false" customHeight="true" outlineLevel="0" collapsed="false">
      <c r="A429" s="1" t="s">
        <v>1456</v>
      </c>
      <c r="B429" s="1" t="s">
        <v>570</v>
      </c>
      <c r="C429" s="1" t="s">
        <v>312</v>
      </c>
      <c r="D429" s="1" t="s">
        <v>1457</v>
      </c>
      <c r="E429" s="1" t="s">
        <v>237</v>
      </c>
      <c r="F429" s="1" t="s">
        <v>238</v>
      </c>
      <c r="G429" s="1" t="s">
        <v>239</v>
      </c>
      <c r="H429" s="1" t="s">
        <v>1458</v>
      </c>
      <c r="I429" s="1" t="s">
        <v>165</v>
      </c>
      <c r="J429" s="1" t="n">
        <v>40</v>
      </c>
      <c r="K429" s="1" t="s">
        <v>153</v>
      </c>
      <c r="L429" s="1" t="s">
        <v>122</v>
      </c>
    </row>
    <row r="430" customFormat="false" ht="15" hidden="false" customHeight="true" outlineLevel="0" collapsed="false">
      <c r="A430" s="1" t="s">
        <v>1459</v>
      </c>
      <c r="B430" s="1" t="s">
        <v>616</v>
      </c>
      <c r="C430" s="1" t="s">
        <v>413</v>
      </c>
      <c r="D430" s="1" t="s">
        <v>1460</v>
      </c>
      <c r="E430" s="1" t="s">
        <v>163</v>
      </c>
      <c r="F430" s="1" t="s">
        <v>152</v>
      </c>
      <c r="G430" s="1" t="s">
        <v>144</v>
      </c>
      <c r="H430" s="1" t="s">
        <v>1461</v>
      </c>
      <c r="I430" s="1" t="s">
        <v>129</v>
      </c>
      <c r="J430" s="1" t="n">
        <v>43</v>
      </c>
      <c r="K430" s="1" t="s">
        <v>137</v>
      </c>
      <c r="L430" s="1" t="s">
        <v>130</v>
      </c>
    </row>
    <row r="431" customFormat="false" ht="15" hidden="false" customHeight="true" outlineLevel="0" collapsed="false">
      <c r="A431" s="1" t="s">
        <v>1462</v>
      </c>
      <c r="B431" s="1" t="s">
        <v>495</v>
      </c>
      <c r="C431" s="1" t="s">
        <v>398</v>
      </c>
      <c r="D431" s="1" t="s">
        <v>1463</v>
      </c>
      <c r="E431" s="1" t="s">
        <v>243</v>
      </c>
      <c r="F431" s="1" t="s">
        <v>117</v>
      </c>
      <c r="G431" s="1" t="s">
        <v>118</v>
      </c>
      <c r="H431" s="1" t="s">
        <v>1464</v>
      </c>
      <c r="I431" s="1" t="s">
        <v>165</v>
      </c>
      <c r="J431" s="1" t="n">
        <v>18</v>
      </c>
      <c r="K431" s="1" t="s">
        <v>153</v>
      </c>
      <c r="L431" s="1" t="s">
        <v>130</v>
      </c>
    </row>
    <row r="432" customFormat="false" ht="15" hidden="false" customHeight="true" outlineLevel="0" collapsed="false">
      <c r="A432" s="1" t="s">
        <v>1465</v>
      </c>
      <c r="B432" s="1" t="s">
        <v>393</v>
      </c>
      <c r="C432" s="1" t="s">
        <v>201</v>
      </c>
      <c r="D432" s="1" t="s">
        <v>1466</v>
      </c>
      <c r="E432" s="1" t="s">
        <v>306</v>
      </c>
      <c r="F432" s="1" t="s">
        <v>117</v>
      </c>
      <c r="G432" s="1" t="s">
        <v>118</v>
      </c>
      <c r="H432" s="1" t="s">
        <v>1467</v>
      </c>
      <c r="I432" s="1" t="s">
        <v>165</v>
      </c>
      <c r="J432" s="1" t="n">
        <v>23</v>
      </c>
      <c r="K432" s="1" t="s">
        <v>137</v>
      </c>
      <c r="L432" s="1" t="s">
        <v>130</v>
      </c>
    </row>
    <row r="433" customFormat="false" ht="15" hidden="false" customHeight="true" outlineLevel="0" collapsed="false">
      <c r="A433" s="1" t="s">
        <v>1468</v>
      </c>
      <c r="B433" s="1" t="s">
        <v>200</v>
      </c>
      <c r="C433" s="1" t="s">
        <v>266</v>
      </c>
      <c r="D433" s="1" t="s">
        <v>1469</v>
      </c>
      <c r="E433" s="1" t="s">
        <v>231</v>
      </c>
      <c r="F433" s="1" t="s">
        <v>152</v>
      </c>
      <c r="G433" s="1" t="s">
        <v>144</v>
      </c>
      <c r="H433" s="1" t="s">
        <v>594</v>
      </c>
      <c r="I433" s="1" t="s">
        <v>120</v>
      </c>
      <c r="J433" s="1" t="n">
        <v>18</v>
      </c>
      <c r="K433" s="1" t="s">
        <v>153</v>
      </c>
      <c r="L433" s="1" t="s">
        <v>122</v>
      </c>
    </row>
    <row r="434" customFormat="false" ht="15" hidden="false" customHeight="true" outlineLevel="0" collapsed="false">
      <c r="A434" s="1" t="s">
        <v>1470</v>
      </c>
      <c r="B434" s="1" t="s">
        <v>113</v>
      </c>
      <c r="C434" s="1" t="s">
        <v>195</v>
      </c>
      <c r="D434" s="1" t="s">
        <v>1471</v>
      </c>
      <c r="E434" s="1" t="s">
        <v>185</v>
      </c>
      <c r="F434" s="1" t="s">
        <v>143</v>
      </c>
      <c r="G434" s="1" t="s">
        <v>144</v>
      </c>
      <c r="H434" s="1" t="s">
        <v>1472</v>
      </c>
      <c r="I434" s="1" t="s">
        <v>136</v>
      </c>
      <c r="J434" s="1" t="n">
        <v>31</v>
      </c>
      <c r="K434" s="1" t="s">
        <v>137</v>
      </c>
      <c r="L434" s="1" t="s">
        <v>130</v>
      </c>
    </row>
    <row r="435" customFormat="false" ht="15" hidden="false" customHeight="true" outlineLevel="0" collapsed="false">
      <c r="A435" s="1" t="s">
        <v>1473</v>
      </c>
      <c r="B435" s="1" t="s">
        <v>515</v>
      </c>
      <c r="C435" s="1" t="s">
        <v>322</v>
      </c>
      <c r="D435" s="1" t="s">
        <v>1474</v>
      </c>
      <c r="E435" s="1" t="s">
        <v>185</v>
      </c>
      <c r="F435" s="1" t="s">
        <v>143</v>
      </c>
      <c r="G435" s="1" t="s">
        <v>144</v>
      </c>
      <c r="H435" s="1" t="s">
        <v>1475</v>
      </c>
      <c r="I435" s="1" t="s">
        <v>146</v>
      </c>
      <c r="J435" s="1" t="n">
        <v>40</v>
      </c>
      <c r="K435" s="1" t="s">
        <v>137</v>
      </c>
      <c r="L435" s="1" t="s">
        <v>198</v>
      </c>
    </row>
    <row r="436" customFormat="false" ht="15" hidden="false" customHeight="true" outlineLevel="0" collapsed="false">
      <c r="A436" s="1" t="s">
        <v>1476</v>
      </c>
      <c r="B436" s="1" t="s">
        <v>336</v>
      </c>
      <c r="C436" s="1" t="s">
        <v>398</v>
      </c>
      <c r="D436" s="1" t="s">
        <v>1477</v>
      </c>
      <c r="E436" s="1" t="s">
        <v>142</v>
      </c>
      <c r="F436" s="1" t="s">
        <v>143</v>
      </c>
      <c r="G436" s="1" t="s">
        <v>144</v>
      </c>
      <c r="H436" s="1" t="s">
        <v>1478</v>
      </c>
      <c r="I436" s="1" t="s">
        <v>136</v>
      </c>
      <c r="J436" s="1" t="n">
        <v>47</v>
      </c>
      <c r="K436" s="1" t="s">
        <v>153</v>
      </c>
      <c r="L436" s="1" t="s">
        <v>130</v>
      </c>
    </row>
    <row r="437" customFormat="false" ht="15" hidden="false" customHeight="true" outlineLevel="0" collapsed="false">
      <c r="A437" s="1" t="s">
        <v>1479</v>
      </c>
      <c r="B437" s="1" t="s">
        <v>436</v>
      </c>
      <c r="C437" s="1" t="s">
        <v>114</v>
      </c>
      <c r="D437" s="1" t="s">
        <v>1480</v>
      </c>
      <c r="E437" s="1" t="s">
        <v>179</v>
      </c>
      <c r="F437" s="1" t="s">
        <v>117</v>
      </c>
      <c r="G437" s="1" t="s">
        <v>118</v>
      </c>
      <c r="H437" s="1" t="s">
        <v>1481</v>
      </c>
      <c r="I437" s="1" t="s">
        <v>136</v>
      </c>
      <c r="J437" s="1" t="n">
        <v>34</v>
      </c>
      <c r="K437" s="1" t="s">
        <v>137</v>
      </c>
      <c r="L437" s="1" t="s">
        <v>130</v>
      </c>
    </row>
    <row r="438" customFormat="false" ht="15" hidden="false" customHeight="true" outlineLevel="0" collapsed="false">
      <c r="A438" s="1" t="s">
        <v>1482</v>
      </c>
      <c r="B438" s="1" t="s">
        <v>344</v>
      </c>
      <c r="C438" s="1" t="s">
        <v>206</v>
      </c>
      <c r="D438" s="1" t="s">
        <v>1483</v>
      </c>
      <c r="E438" s="1" t="s">
        <v>142</v>
      </c>
      <c r="F438" s="1" t="s">
        <v>143</v>
      </c>
      <c r="G438" s="1" t="s">
        <v>144</v>
      </c>
      <c r="H438" s="1" t="s">
        <v>1484</v>
      </c>
      <c r="I438" s="1" t="s">
        <v>165</v>
      </c>
      <c r="J438" s="1" t="n">
        <v>48</v>
      </c>
      <c r="K438" s="1" t="s">
        <v>153</v>
      </c>
      <c r="L438" s="1" t="s">
        <v>122</v>
      </c>
    </row>
    <row r="439" customFormat="false" ht="15" hidden="false" customHeight="true" outlineLevel="0" collapsed="false">
      <c r="A439" s="1" t="s">
        <v>1485</v>
      </c>
      <c r="B439" s="1" t="s">
        <v>265</v>
      </c>
      <c r="C439" s="1" t="s">
        <v>235</v>
      </c>
      <c r="D439" s="1" t="s">
        <v>1486</v>
      </c>
      <c r="E439" s="1" t="s">
        <v>287</v>
      </c>
      <c r="F439" s="1" t="s">
        <v>238</v>
      </c>
      <c r="G439" s="1" t="s">
        <v>239</v>
      </c>
      <c r="H439" s="1" t="s">
        <v>1487</v>
      </c>
      <c r="I439" s="1" t="s">
        <v>165</v>
      </c>
      <c r="J439" s="1" t="n">
        <v>21</v>
      </c>
      <c r="K439" s="1" t="s">
        <v>121</v>
      </c>
      <c r="L439" s="1" t="s">
        <v>130</v>
      </c>
    </row>
    <row r="440" customFormat="false" ht="15" hidden="false" customHeight="true" outlineLevel="0" collapsed="false">
      <c r="A440" s="1" t="s">
        <v>1488</v>
      </c>
      <c r="B440" s="1" t="s">
        <v>421</v>
      </c>
      <c r="C440" s="1" t="s">
        <v>140</v>
      </c>
      <c r="D440" s="1" t="s">
        <v>1489</v>
      </c>
      <c r="E440" s="1" t="s">
        <v>185</v>
      </c>
      <c r="F440" s="1" t="s">
        <v>143</v>
      </c>
      <c r="G440" s="1" t="s">
        <v>144</v>
      </c>
      <c r="H440" s="1" t="s">
        <v>1490</v>
      </c>
      <c r="I440" s="1" t="s">
        <v>176</v>
      </c>
      <c r="J440" s="1" t="n">
        <v>18</v>
      </c>
      <c r="K440" s="1" t="s">
        <v>121</v>
      </c>
      <c r="L440" s="1" t="s">
        <v>130</v>
      </c>
    </row>
    <row r="441" customFormat="false" ht="15" hidden="false" customHeight="true" outlineLevel="0" collapsed="false">
      <c r="A441" s="1" t="s">
        <v>1491</v>
      </c>
      <c r="B441" s="1" t="s">
        <v>1015</v>
      </c>
      <c r="C441" s="1" t="s">
        <v>219</v>
      </c>
      <c r="D441" s="1" t="s">
        <v>1492</v>
      </c>
      <c r="E441" s="1" t="s">
        <v>287</v>
      </c>
      <c r="F441" s="1" t="s">
        <v>238</v>
      </c>
      <c r="G441" s="1" t="s">
        <v>239</v>
      </c>
      <c r="H441" s="1" t="s">
        <v>1120</v>
      </c>
      <c r="I441" s="1" t="s">
        <v>120</v>
      </c>
      <c r="J441" s="1" t="n">
        <v>33</v>
      </c>
      <c r="K441" s="1" t="s">
        <v>153</v>
      </c>
      <c r="L441" s="1" t="s">
        <v>130</v>
      </c>
    </row>
    <row r="442" customFormat="false" ht="15" hidden="false" customHeight="true" outlineLevel="0" collapsed="false">
      <c r="A442" s="1" t="s">
        <v>1493</v>
      </c>
      <c r="B442" s="1" t="s">
        <v>421</v>
      </c>
      <c r="C442" s="1" t="s">
        <v>140</v>
      </c>
      <c r="D442" s="1" t="s">
        <v>1494</v>
      </c>
      <c r="E442" s="1" t="s">
        <v>463</v>
      </c>
      <c r="F442" s="1" t="s">
        <v>238</v>
      </c>
      <c r="G442" s="1" t="s">
        <v>239</v>
      </c>
      <c r="H442" s="1" t="s">
        <v>1495</v>
      </c>
      <c r="I442" s="1" t="s">
        <v>129</v>
      </c>
      <c r="J442" s="1" t="n">
        <v>37</v>
      </c>
      <c r="K442" s="1" t="s">
        <v>121</v>
      </c>
      <c r="L442" s="1" t="s">
        <v>198</v>
      </c>
    </row>
    <row r="443" customFormat="false" ht="15" hidden="false" customHeight="true" outlineLevel="0" collapsed="false">
      <c r="A443" s="1" t="s">
        <v>1496</v>
      </c>
      <c r="B443" s="1" t="s">
        <v>139</v>
      </c>
      <c r="C443" s="1" t="s">
        <v>173</v>
      </c>
      <c r="D443" s="1" t="s">
        <v>1497</v>
      </c>
      <c r="E443" s="1" t="s">
        <v>282</v>
      </c>
      <c r="F443" s="1" t="s">
        <v>117</v>
      </c>
      <c r="G443" s="1" t="s">
        <v>118</v>
      </c>
      <c r="H443" s="1" t="s">
        <v>1347</v>
      </c>
      <c r="I443" s="1" t="s">
        <v>120</v>
      </c>
      <c r="J443" s="1" t="n">
        <v>33</v>
      </c>
      <c r="K443" s="1" t="s">
        <v>153</v>
      </c>
      <c r="L443" s="1" t="s">
        <v>130</v>
      </c>
    </row>
    <row r="444" customFormat="false" ht="15" hidden="false" customHeight="true" outlineLevel="0" collapsed="false">
      <c r="A444" s="1" t="s">
        <v>1498</v>
      </c>
      <c r="B444" s="1" t="s">
        <v>616</v>
      </c>
      <c r="C444" s="1" t="s">
        <v>357</v>
      </c>
      <c r="D444" s="1" t="s">
        <v>1499</v>
      </c>
      <c r="E444" s="1" t="s">
        <v>331</v>
      </c>
      <c r="F444" s="1" t="s">
        <v>332</v>
      </c>
      <c r="G444" s="1" t="s">
        <v>333</v>
      </c>
      <c r="H444" s="1" t="s">
        <v>651</v>
      </c>
      <c r="I444" s="1" t="s">
        <v>165</v>
      </c>
      <c r="J444" s="1" t="n">
        <v>18</v>
      </c>
      <c r="K444" s="1" t="s">
        <v>121</v>
      </c>
      <c r="L444" s="1" t="s">
        <v>122</v>
      </c>
    </row>
    <row r="445" customFormat="false" ht="15" hidden="false" customHeight="true" outlineLevel="0" collapsed="false">
      <c r="A445" s="1" t="s">
        <v>1500</v>
      </c>
      <c r="B445" s="1" t="s">
        <v>623</v>
      </c>
      <c r="C445" s="1" t="s">
        <v>125</v>
      </c>
      <c r="D445" s="1" t="s">
        <v>1501</v>
      </c>
      <c r="E445" s="1" t="s">
        <v>158</v>
      </c>
      <c r="F445" s="1" t="s">
        <v>152</v>
      </c>
      <c r="G445" s="1" t="s">
        <v>144</v>
      </c>
      <c r="H445" s="1" t="s">
        <v>391</v>
      </c>
      <c r="I445" s="1" t="s">
        <v>146</v>
      </c>
      <c r="J445" s="1" t="n">
        <v>33</v>
      </c>
      <c r="K445" s="1" t="s">
        <v>153</v>
      </c>
      <c r="L445" s="1" t="s">
        <v>122</v>
      </c>
    </row>
    <row r="446" customFormat="false" ht="15" hidden="false" customHeight="true" outlineLevel="0" collapsed="false">
      <c r="A446" s="1" t="s">
        <v>1502</v>
      </c>
      <c r="B446" s="1" t="s">
        <v>228</v>
      </c>
      <c r="C446" s="1" t="s">
        <v>156</v>
      </c>
      <c r="D446" s="1" t="s">
        <v>1503</v>
      </c>
      <c r="E446" s="1" t="s">
        <v>331</v>
      </c>
      <c r="F446" s="1" t="s">
        <v>332</v>
      </c>
      <c r="G446" s="1" t="s">
        <v>333</v>
      </c>
      <c r="H446" s="1" t="s">
        <v>1504</v>
      </c>
      <c r="I446" s="1" t="s">
        <v>120</v>
      </c>
      <c r="J446" s="1" t="n">
        <v>22</v>
      </c>
      <c r="K446" s="1" t="s">
        <v>121</v>
      </c>
      <c r="L446" s="1" t="s">
        <v>130</v>
      </c>
    </row>
    <row r="447" customFormat="false" ht="15" hidden="false" customHeight="true" outlineLevel="0" collapsed="false">
      <c r="A447" s="1" t="s">
        <v>1505</v>
      </c>
      <c r="B447" s="1" t="s">
        <v>515</v>
      </c>
      <c r="C447" s="1" t="s">
        <v>831</v>
      </c>
      <c r="D447" s="1" t="s">
        <v>1506</v>
      </c>
      <c r="E447" s="1" t="s">
        <v>231</v>
      </c>
      <c r="F447" s="1" t="s">
        <v>152</v>
      </c>
      <c r="G447" s="1" t="s">
        <v>144</v>
      </c>
      <c r="H447" s="1" t="s">
        <v>670</v>
      </c>
      <c r="I447" s="1" t="s">
        <v>146</v>
      </c>
      <c r="J447" s="1" t="n">
        <v>40</v>
      </c>
      <c r="K447" s="1" t="s">
        <v>121</v>
      </c>
      <c r="L447" s="1" t="s">
        <v>130</v>
      </c>
    </row>
    <row r="448" customFormat="false" ht="15" hidden="false" customHeight="true" outlineLevel="0" collapsed="false">
      <c r="A448" s="1" t="s">
        <v>1507</v>
      </c>
      <c r="B448" s="1" t="s">
        <v>570</v>
      </c>
      <c r="C448" s="1" t="s">
        <v>529</v>
      </c>
      <c r="D448" s="1" t="s">
        <v>1508</v>
      </c>
      <c r="E448" s="1" t="s">
        <v>268</v>
      </c>
      <c r="F448" s="1" t="s">
        <v>269</v>
      </c>
      <c r="G448" s="1" t="s">
        <v>239</v>
      </c>
      <c r="H448" s="1" t="s">
        <v>1509</v>
      </c>
      <c r="I448" s="1" t="s">
        <v>176</v>
      </c>
      <c r="J448" s="1" t="n">
        <v>37</v>
      </c>
      <c r="K448" s="1" t="s">
        <v>137</v>
      </c>
      <c r="L448" s="1" t="s">
        <v>122</v>
      </c>
    </row>
    <row r="449" customFormat="false" ht="15" hidden="false" customHeight="true" outlineLevel="0" collapsed="false">
      <c r="A449" s="1" t="s">
        <v>1510</v>
      </c>
      <c r="B449" s="1" t="s">
        <v>148</v>
      </c>
      <c r="C449" s="1" t="s">
        <v>398</v>
      </c>
      <c r="D449" s="1" t="s">
        <v>1511</v>
      </c>
      <c r="E449" s="1" t="s">
        <v>216</v>
      </c>
      <c r="F449" s="1" t="s">
        <v>117</v>
      </c>
      <c r="G449" s="1" t="s">
        <v>118</v>
      </c>
      <c r="H449" s="1" t="s">
        <v>1450</v>
      </c>
      <c r="I449" s="1" t="s">
        <v>146</v>
      </c>
      <c r="J449" s="1" t="n">
        <v>25</v>
      </c>
      <c r="K449" s="1" t="s">
        <v>121</v>
      </c>
      <c r="L449" s="1" t="s">
        <v>122</v>
      </c>
    </row>
    <row r="450" customFormat="false" ht="15" hidden="false" customHeight="true" outlineLevel="0" collapsed="false">
      <c r="A450" s="1" t="s">
        <v>1512</v>
      </c>
      <c r="B450" s="1" t="s">
        <v>161</v>
      </c>
      <c r="C450" s="1" t="s">
        <v>188</v>
      </c>
      <c r="D450" s="1" t="s">
        <v>1513</v>
      </c>
      <c r="E450" s="1" t="s">
        <v>185</v>
      </c>
      <c r="F450" s="1" t="s">
        <v>143</v>
      </c>
      <c r="G450" s="1" t="s">
        <v>144</v>
      </c>
      <c r="H450" s="1" t="s">
        <v>897</v>
      </c>
      <c r="I450" s="1" t="s">
        <v>120</v>
      </c>
      <c r="J450" s="1" t="n">
        <v>29</v>
      </c>
      <c r="K450" s="1" t="s">
        <v>137</v>
      </c>
      <c r="L450" s="1" t="s">
        <v>130</v>
      </c>
    </row>
    <row r="451" customFormat="false" ht="15" hidden="false" customHeight="true" outlineLevel="0" collapsed="false">
      <c r="A451" s="1" t="s">
        <v>1514</v>
      </c>
      <c r="B451" s="1" t="s">
        <v>549</v>
      </c>
      <c r="C451" s="1" t="s">
        <v>188</v>
      </c>
      <c r="D451" s="1" t="s">
        <v>1515</v>
      </c>
      <c r="E451" s="1" t="s">
        <v>237</v>
      </c>
      <c r="F451" s="1" t="s">
        <v>238</v>
      </c>
      <c r="G451" s="1" t="s">
        <v>239</v>
      </c>
      <c r="H451" s="1" t="s">
        <v>1365</v>
      </c>
      <c r="I451" s="1" t="s">
        <v>129</v>
      </c>
      <c r="J451" s="1" t="n">
        <v>24</v>
      </c>
      <c r="K451" s="1" t="s">
        <v>153</v>
      </c>
      <c r="L451" s="1" t="s">
        <v>198</v>
      </c>
    </row>
    <row r="452" customFormat="false" ht="15" hidden="false" customHeight="true" outlineLevel="0" collapsed="false">
      <c r="A452" s="1" t="s">
        <v>1516</v>
      </c>
      <c r="B452" s="1" t="s">
        <v>623</v>
      </c>
      <c r="C452" s="1" t="s">
        <v>206</v>
      </c>
      <c r="D452" s="1" t="s">
        <v>1517</v>
      </c>
      <c r="E452" s="1" t="s">
        <v>268</v>
      </c>
      <c r="F452" s="1" t="s">
        <v>269</v>
      </c>
      <c r="G452" s="1" t="s">
        <v>239</v>
      </c>
      <c r="H452" s="1" t="s">
        <v>1518</v>
      </c>
      <c r="I452" s="1" t="s">
        <v>120</v>
      </c>
      <c r="J452" s="1" t="n">
        <v>33</v>
      </c>
      <c r="K452" s="1" t="s">
        <v>137</v>
      </c>
      <c r="L452" s="1" t="s">
        <v>130</v>
      </c>
    </row>
    <row r="453" customFormat="false" ht="15" hidden="false" customHeight="true" outlineLevel="0" collapsed="false">
      <c r="A453" s="1" t="s">
        <v>1519</v>
      </c>
      <c r="B453" s="1" t="s">
        <v>290</v>
      </c>
      <c r="C453" s="1" t="s">
        <v>444</v>
      </c>
      <c r="D453" s="1" t="s">
        <v>1520</v>
      </c>
      <c r="E453" s="1" t="s">
        <v>463</v>
      </c>
      <c r="F453" s="1" t="s">
        <v>238</v>
      </c>
      <c r="G453" s="1" t="s">
        <v>239</v>
      </c>
      <c r="H453" s="1" t="s">
        <v>1521</v>
      </c>
      <c r="I453" s="1" t="s">
        <v>165</v>
      </c>
      <c r="J453" s="1" t="n">
        <v>42</v>
      </c>
      <c r="K453" s="1" t="s">
        <v>153</v>
      </c>
      <c r="L453" s="1" t="s">
        <v>122</v>
      </c>
    </row>
    <row r="454" customFormat="false" ht="15" hidden="false" customHeight="true" outlineLevel="0" collapsed="false">
      <c r="A454" s="1" t="s">
        <v>1522</v>
      </c>
      <c r="B454" s="1" t="s">
        <v>155</v>
      </c>
      <c r="C454" s="1" t="s">
        <v>140</v>
      </c>
      <c r="D454" s="1" t="s">
        <v>1523</v>
      </c>
      <c r="E454" s="1" t="s">
        <v>127</v>
      </c>
      <c r="F454" s="1" t="s">
        <v>117</v>
      </c>
      <c r="G454" s="1" t="s">
        <v>118</v>
      </c>
      <c r="H454" s="1" t="s">
        <v>1524</v>
      </c>
      <c r="I454" s="1" t="s">
        <v>120</v>
      </c>
      <c r="J454" s="1" t="n">
        <v>25</v>
      </c>
      <c r="K454" s="1" t="s">
        <v>137</v>
      </c>
      <c r="L454" s="1" t="s">
        <v>130</v>
      </c>
    </row>
    <row r="455" customFormat="false" ht="15" hidden="false" customHeight="true" outlineLevel="0" collapsed="false">
      <c r="A455" s="1" t="s">
        <v>1525</v>
      </c>
      <c r="B455" s="1" t="s">
        <v>182</v>
      </c>
      <c r="C455" s="1" t="s">
        <v>168</v>
      </c>
      <c r="D455" s="1" t="s">
        <v>1526</v>
      </c>
      <c r="E455" s="1" t="s">
        <v>231</v>
      </c>
      <c r="F455" s="1" t="s">
        <v>152</v>
      </c>
      <c r="G455" s="1" t="s">
        <v>144</v>
      </c>
      <c r="H455" s="1" t="s">
        <v>707</v>
      </c>
      <c r="I455" s="1" t="s">
        <v>120</v>
      </c>
      <c r="J455" s="1" t="n">
        <v>38</v>
      </c>
      <c r="K455" s="1" t="s">
        <v>121</v>
      </c>
      <c r="L455" s="1" t="s">
        <v>198</v>
      </c>
    </row>
    <row r="456" customFormat="false" ht="15" hidden="false" customHeight="true" outlineLevel="0" collapsed="false">
      <c r="A456" s="1" t="s">
        <v>1527</v>
      </c>
      <c r="B456" s="1" t="s">
        <v>376</v>
      </c>
      <c r="C456" s="1" t="s">
        <v>831</v>
      </c>
      <c r="D456" s="1" t="s">
        <v>1528</v>
      </c>
      <c r="E456" s="1" t="s">
        <v>331</v>
      </c>
      <c r="F456" s="1" t="s">
        <v>332</v>
      </c>
      <c r="G456" s="1" t="s">
        <v>333</v>
      </c>
      <c r="H456" s="1" t="s">
        <v>808</v>
      </c>
      <c r="I456" s="1" t="s">
        <v>136</v>
      </c>
      <c r="J456" s="1" t="n">
        <v>29</v>
      </c>
      <c r="K456" s="1" t="s">
        <v>137</v>
      </c>
      <c r="L456" s="1" t="s">
        <v>130</v>
      </c>
    </row>
    <row r="457" customFormat="false" ht="15" hidden="false" customHeight="true" outlineLevel="0" collapsed="false">
      <c r="A457" s="1" t="s">
        <v>1529</v>
      </c>
      <c r="B457" s="1" t="s">
        <v>340</v>
      </c>
      <c r="C457" s="1" t="s">
        <v>125</v>
      </c>
      <c r="D457" s="1" t="s">
        <v>1530</v>
      </c>
      <c r="E457" s="1" t="s">
        <v>163</v>
      </c>
      <c r="F457" s="1" t="s">
        <v>152</v>
      </c>
      <c r="G457" s="1" t="s">
        <v>144</v>
      </c>
      <c r="H457" s="1" t="s">
        <v>523</v>
      </c>
      <c r="I457" s="1" t="s">
        <v>233</v>
      </c>
      <c r="J457" s="1" t="n">
        <v>26</v>
      </c>
      <c r="K457" s="1" t="s">
        <v>121</v>
      </c>
      <c r="L457" s="1" t="s">
        <v>130</v>
      </c>
    </row>
    <row r="458" customFormat="false" ht="15" hidden="false" customHeight="true" outlineLevel="0" collapsed="false">
      <c r="A458" s="1" t="s">
        <v>1531</v>
      </c>
      <c r="B458" s="1" t="s">
        <v>200</v>
      </c>
      <c r="C458" s="1" t="s">
        <v>173</v>
      </c>
      <c r="D458" s="1" t="s">
        <v>1532</v>
      </c>
      <c r="E458" s="1" t="s">
        <v>151</v>
      </c>
      <c r="F458" s="1" t="s">
        <v>152</v>
      </c>
      <c r="G458" s="1" t="s">
        <v>144</v>
      </c>
      <c r="H458" s="1" t="s">
        <v>1533</v>
      </c>
      <c r="I458" s="1" t="s">
        <v>165</v>
      </c>
      <c r="J458" s="1" t="n">
        <v>33</v>
      </c>
      <c r="K458" s="1" t="s">
        <v>153</v>
      </c>
      <c r="L458" s="1" t="s">
        <v>198</v>
      </c>
    </row>
    <row r="459" customFormat="false" ht="15" hidden="false" customHeight="true" outlineLevel="0" collapsed="false">
      <c r="A459" s="1" t="s">
        <v>1534</v>
      </c>
      <c r="B459" s="1" t="s">
        <v>316</v>
      </c>
      <c r="C459" s="1" t="s">
        <v>317</v>
      </c>
      <c r="D459" s="1" t="s">
        <v>1535</v>
      </c>
      <c r="E459" s="1" t="s">
        <v>282</v>
      </c>
      <c r="F459" s="1" t="s">
        <v>117</v>
      </c>
      <c r="G459" s="1" t="s">
        <v>118</v>
      </c>
      <c r="H459" s="1" t="s">
        <v>1536</v>
      </c>
      <c r="I459" s="1" t="s">
        <v>136</v>
      </c>
      <c r="J459" s="1" t="n">
        <v>24</v>
      </c>
      <c r="K459" s="1" t="s">
        <v>153</v>
      </c>
      <c r="L459" s="1" t="s">
        <v>130</v>
      </c>
    </row>
    <row r="460" customFormat="false" ht="15" hidden="false" customHeight="true" outlineLevel="0" collapsed="false">
      <c r="A460" s="1" t="s">
        <v>1537</v>
      </c>
      <c r="B460" s="1" t="s">
        <v>182</v>
      </c>
      <c r="C460" s="1" t="s">
        <v>229</v>
      </c>
      <c r="D460" s="1" t="s">
        <v>1538</v>
      </c>
      <c r="E460" s="1" t="s">
        <v>231</v>
      </c>
      <c r="F460" s="1" t="s">
        <v>152</v>
      </c>
      <c r="G460" s="1" t="s">
        <v>144</v>
      </c>
      <c r="H460" s="1" t="s">
        <v>1539</v>
      </c>
      <c r="I460" s="1" t="s">
        <v>129</v>
      </c>
      <c r="J460" s="1" t="n">
        <v>29</v>
      </c>
      <c r="K460" s="1" t="s">
        <v>153</v>
      </c>
      <c r="L460" s="1" t="s">
        <v>130</v>
      </c>
    </row>
    <row r="461" customFormat="false" ht="15" hidden="false" customHeight="true" outlineLevel="0" collapsed="false">
      <c r="A461" s="1" t="s">
        <v>1540</v>
      </c>
      <c r="B461" s="1" t="s">
        <v>265</v>
      </c>
      <c r="C461" s="1" t="s">
        <v>206</v>
      </c>
      <c r="D461" s="1" t="s">
        <v>1541</v>
      </c>
      <c r="E461" s="1" t="s">
        <v>190</v>
      </c>
      <c r="F461" s="1" t="s">
        <v>191</v>
      </c>
      <c r="G461" s="1" t="s">
        <v>118</v>
      </c>
      <c r="H461" s="1" t="s">
        <v>770</v>
      </c>
      <c r="I461" s="1" t="s">
        <v>129</v>
      </c>
      <c r="J461" s="1" t="n">
        <v>23</v>
      </c>
      <c r="K461" s="1" t="s">
        <v>153</v>
      </c>
      <c r="L461" s="1" t="s">
        <v>130</v>
      </c>
    </row>
    <row r="462" customFormat="false" ht="15" hidden="false" customHeight="true" outlineLevel="0" collapsed="false">
      <c r="A462" s="1" t="s">
        <v>1542</v>
      </c>
      <c r="B462" s="1" t="s">
        <v>583</v>
      </c>
      <c r="C462" s="1" t="s">
        <v>261</v>
      </c>
      <c r="D462" s="1" t="s">
        <v>1543</v>
      </c>
      <c r="E462" s="1" t="s">
        <v>127</v>
      </c>
      <c r="F462" s="1" t="s">
        <v>117</v>
      </c>
      <c r="G462" s="1" t="s">
        <v>118</v>
      </c>
      <c r="H462" s="1" t="s">
        <v>1544</v>
      </c>
      <c r="I462" s="1" t="s">
        <v>136</v>
      </c>
      <c r="J462" s="1" t="n">
        <v>51</v>
      </c>
      <c r="K462" s="1" t="s">
        <v>137</v>
      </c>
      <c r="L462" s="1" t="s">
        <v>130</v>
      </c>
    </row>
    <row r="463" customFormat="false" ht="15" hidden="false" customHeight="true" outlineLevel="0" collapsed="false">
      <c r="A463" s="1" t="s">
        <v>1545</v>
      </c>
      <c r="B463" s="1" t="s">
        <v>211</v>
      </c>
      <c r="C463" s="1" t="s">
        <v>251</v>
      </c>
      <c r="D463" s="1" t="s">
        <v>1546</v>
      </c>
      <c r="E463" s="1" t="s">
        <v>331</v>
      </c>
      <c r="F463" s="1" t="s">
        <v>332</v>
      </c>
      <c r="G463" s="1" t="s">
        <v>333</v>
      </c>
      <c r="H463" s="1" t="s">
        <v>1547</v>
      </c>
      <c r="I463" s="1" t="s">
        <v>165</v>
      </c>
      <c r="J463" s="1" t="n">
        <v>34</v>
      </c>
      <c r="K463" s="1" t="s">
        <v>121</v>
      </c>
      <c r="L463" s="1" t="s">
        <v>122</v>
      </c>
    </row>
    <row r="464" customFormat="false" ht="15" hidden="false" customHeight="true" outlineLevel="0" collapsed="false">
      <c r="A464" s="1" t="s">
        <v>1548</v>
      </c>
      <c r="B464" s="1" t="s">
        <v>223</v>
      </c>
      <c r="C464" s="1" t="s">
        <v>201</v>
      </c>
      <c r="D464" s="1" t="s">
        <v>1549</v>
      </c>
      <c r="E464" s="1" t="s">
        <v>463</v>
      </c>
      <c r="F464" s="1" t="s">
        <v>238</v>
      </c>
      <c r="G464" s="1" t="s">
        <v>239</v>
      </c>
      <c r="H464" s="1" t="s">
        <v>1550</v>
      </c>
      <c r="I464" s="1" t="s">
        <v>129</v>
      </c>
      <c r="J464" s="1" t="n">
        <v>27</v>
      </c>
      <c r="K464" s="1" t="s">
        <v>121</v>
      </c>
      <c r="L464" s="1" t="s">
        <v>122</v>
      </c>
    </row>
    <row r="465" customFormat="false" ht="15" hidden="false" customHeight="true" outlineLevel="0" collapsed="false">
      <c r="A465" s="1" t="s">
        <v>1551</v>
      </c>
      <c r="B465" s="1" t="s">
        <v>272</v>
      </c>
      <c r="C465" s="1" t="s">
        <v>852</v>
      </c>
      <c r="D465" s="1" t="s">
        <v>1552</v>
      </c>
      <c r="E465" s="1" t="s">
        <v>116</v>
      </c>
      <c r="F465" s="1" t="s">
        <v>117</v>
      </c>
      <c r="G465" s="1" t="s">
        <v>118</v>
      </c>
      <c r="H465" s="1" t="s">
        <v>1553</v>
      </c>
      <c r="I465" s="1" t="s">
        <v>146</v>
      </c>
      <c r="J465" s="1" t="n">
        <v>35</v>
      </c>
      <c r="K465" s="1" t="s">
        <v>153</v>
      </c>
      <c r="L465" s="1" t="s">
        <v>122</v>
      </c>
    </row>
    <row r="466" customFormat="false" ht="15" hidden="false" customHeight="true" outlineLevel="0" collapsed="false">
      <c r="A466" s="1" t="s">
        <v>1554</v>
      </c>
      <c r="B466" s="1" t="s">
        <v>612</v>
      </c>
      <c r="C466" s="1" t="s">
        <v>183</v>
      </c>
      <c r="D466" s="1" t="s">
        <v>1555</v>
      </c>
      <c r="E466" s="1" t="s">
        <v>208</v>
      </c>
      <c r="F466" s="1" t="s">
        <v>117</v>
      </c>
      <c r="G466" s="1" t="s">
        <v>118</v>
      </c>
      <c r="H466" s="1" t="s">
        <v>1556</v>
      </c>
      <c r="I466" s="1" t="s">
        <v>129</v>
      </c>
      <c r="J466" s="1" t="n">
        <v>32</v>
      </c>
      <c r="K466" s="1" t="s">
        <v>121</v>
      </c>
      <c r="L466" s="1" t="s">
        <v>130</v>
      </c>
    </row>
    <row r="467" customFormat="false" ht="15" hidden="false" customHeight="true" outlineLevel="0" collapsed="false">
      <c r="A467" s="1" t="s">
        <v>1557</v>
      </c>
      <c r="B467" s="1" t="s">
        <v>583</v>
      </c>
      <c r="C467" s="1" t="s">
        <v>251</v>
      </c>
      <c r="D467" s="1" t="s">
        <v>1558</v>
      </c>
      <c r="E467" s="1" t="s">
        <v>216</v>
      </c>
      <c r="F467" s="1" t="s">
        <v>117</v>
      </c>
      <c r="G467" s="1" t="s">
        <v>118</v>
      </c>
      <c r="H467" s="1" t="s">
        <v>1262</v>
      </c>
      <c r="I467" s="1" t="s">
        <v>146</v>
      </c>
      <c r="J467" s="1" t="n">
        <v>32</v>
      </c>
      <c r="K467" s="1" t="s">
        <v>121</v>
      </c>
      <c r="L467" s="1" t="s">
        <v>122</v>
      </c>
    </row>
    <row r="468" customFormat="false" ht="15" hidden="false" customHeight="true" outlineLevel="0" collapsed="false">
      <c r="A468" s="1" t="s">
        <v>1559</v>
      </c>
      <c r="B468" s="1" t="s">
        <v>124</v>
      </c>
      <c r="C468" s="1" t="s">
        <v>624</v>
      </c>
      <c r="D468" s="1" t="s">
        <v>1560</v>
      </c>
      <c r="E468" s="1" t="s">
        <v>127</v>
      </c>
      <c r="F468" s="1" t="s">
        <v>117</v>
      </c>
      <c r="G468" s="1" t="s">
        <v>118</v>
      </c>
      <c r="H468" s="1" t="s">
        <v>1561</v>
      </c>
      <c r="I468" s="1" t="s">
        <v>136</v>
      </c>
      <c r="J468" s="1" t="n">
        <v>39</v>
      </c>
      <c r="K468" s="1" t="s">
        <v>121</v>
      </c>
      <c r="L468" s="1" t="s">
        <v>130</v>
      </c>
    </row>
    <row r="469" customFormat="false" ht="15" hidden="false" customHeight="true" outlineLevel="0" collapsed="false">
      <c r="A469" s="1" t="s">
        <v>1562</v>
      </c>
      <c r="B469" s="1" t="s">
        <v>559</v>
      </c>
      <c r="C469" s="1" t="s">
        <v>201</v>
      </c>
      <c r="D469" s="1" t="s">
        <v>1563</v>
      </c>
      <c r="E469" s="1" t="s">
        <v>190</v>
      </c>
      <c r="F469" s="1" t="s">
        <v>191</v>
      </c>
      <c r="G469" s="1" t="s">
        <v>118</v>
      </c>
      <c r="H469" s="1" t="s">
        <v>1564</v>
      </c>
      <c r="I469" s="1" t="s">
        <v>176</v>
      </c>
      <c r="J469" s="1" t="n">
        <v>40</v>
      </c>
      <c r="K469" s="1" t="s">
        <v>137</v>
      </c>
      <c r="L469" s="1" t="s">
        <v>122</v>
      </c>
    </row>
    <row r="470" customFormat="false" ht="15" hidden="false" customHeight="true" outlineLevel="0" collapsed="false">
      <c r="A470" s="1" t="s">
        <v>1565</v>
      </c>
      <c r="B470" s="1" t="s">
        <v>167</v>
      </c>
      <c r="C470" s="1" t="s">
        <v>201</v>
      </c>
      <c r="D470" s="1" t="s">
        <v>1566</v>
      </c>
      <c r="E470" s="1" t="s">
        <v>127</v>
      </c>
      <c r="F470" s="1" t="s">
        <v>117</v>
      </c>
      <c r="G470" s="1" t="s">
        <v>118</v>
      </c>
      <c r="H470" s="1" t="s">
        <v>1567</v>
      </c>
      <c r="I470" s="1" t="s">
        <v>129</v>
      </c>
      <c r="J470" s="1" t="n">
        <v>29</v>
      </c>
      <c r="K470" s="1" t="s">
        <v>121</v>
      </c>
      <c r="L470" s="1" t="s">
        <v>122</v>
      </c>
    </row>
    <row r="471" customFormat="false" ht="15" hidden="false" customHeight="true" outlineLevel="0" collapsed="false">
      <c r="A471" s="1" t="s">
        <v>1568</v>
      </c>
      <c r="B471" s="1" t="s">
        <v>155</v>
      </c>
      <c r="C471" s="1" t="s">
        <v>361</v>
      </c>
      <c r="D471" s="1" t="s">
        <v>1569</v>
      </c>
      <c r="E471" s="1" t="s">
        <v>293</v>
      </c>
      <c r="F471" s="1" t="s">
        <v>152</v>
      </c>
      <c r="G471" s="1" t="s">
        <v>144</v>
      </c>
      <c r="H471" s="1" t="s">
        <v>1570</v>
      </c>
      <c r="I471" s="1" t="s">
        <v>146</v>
      </c>
      <c r="J471" s="1" t="n">
        <v>28</v>
      </c>
      <c r="K471" s="1" t="s">
        <v>121</v>
      </c>
      <c r="L471" s="1" t="s">
        <v>130</v>
      </c>
    </row>
    <row r="472" customFormat="false" ht="15" hidden="false" customHeight="true" outlineLevel="0" collapsed="false">
      <c r="A472" s="1" t="s">
        <v>1571</v>
      </c>
      <c r="B472" s="1" t="s">
        <v>256</v>
      </c>
      <c r="C472" s="1" t="s">
        <v>312</v>
      </c>
      <c r="D472" s="1" t="s">
        <v>1572</v>
      </c>
      <c r="E472" s="1" t="s">
        <v>287</v>
      </c>
      <c r="F472" s="1" t="s">
        <v>238</v>
      </c>
      <c r="G472" s="1" t="s">
        <v>239</v>
      </c>
      <c r="H472" s="1" t="s">
        <v>1573</v>
      </c>
      <c r="I472" s="1" t="s">
        <v>146</v>
      </c>
      <c r="J472" s="1" t="n">
        <v>31</v>
      </c>
      <c r="K472" s="1" t="s">
        <v>137</v>
      </c>
      <c r="L472" s="1" t="s">
        <v>130</v>
      </c>
    </row>
    <row r="473" customFormat="false" ht="15" hidden="false" customHeight="true" outlineLevel="0" collapsed="false">
      <c r="A473" s="1" t="s">
        <v>1574</v>
      </c>
      <c r="B473" s="1" t="s">
        <v>376</v>
      </c>
      <c r="C473" s="1" t="s">
        <v>251</v>
      </c>
      <c r="D473" s="1" t="s">
        <v>1575</v>
      </c>
      <c r="E473" s="1" t="s">
        <v>243</v>
      </c>
      <c r="F473" s="1" t="s">
        <v>117</v>
      </c>
      <c r="G473" s="1" t="s">
        <v>118</v>
      </c>
      <c r="H473" s="1" t="s">
        <v>1576</v>
      </c>
      <c r="I473" s="1" t="s">
        <v>146</v>
      </c>
      <c r="J473" s="1" t="n">
        <v>18</v>
      </c>
      <c r="K473" s="1" t="s">
        <v>153</v>
      </c>
      <c r="L473" s="1" t="s">
        <v>122</v>
      </c>
    </row>
    <row r="474" customFormat="false" ht="15" hidden="false" customHeight="true" outlineLevel="0" collapsed="false">
      <c r="A474" s="1" t="s">
        <v>1577</v>
      </c>
      <c r="B474" s="1" t="s">
        <v>321</v>
      </c>
      <c r="C474" s="1" t="s">
        <v>312</v>
      </c>
      <c r="D474" s="1" t="s">
        <v>1578</v>
      </c>
      <c r="E474" s="1" t="s">
        <v>463</v>
      </c>
      <c r="F474" s="1" t="s">
        <v>238</v>
      </c>
      <c r="G474" s="1" t="s">
        <v>239</v>
      </c>
      <c r="H474" s="1" t="s">
        <v>1579</v>
      </c>
      <c r="I474" s="1" t="s">
        <v>129</v>
      </c>
      <c r="J474" s="1" t="n">
        <v>20</v>
      </c>
      <c r="K474" s="1" t="s">
        <v>153</v>
      </c>
      <c r="L474" s="1" t="s">
        <v>122</v>
      </c>
    </row>
    <row r="475" customFormat="false" ht="15" hidden="false" customHeight="true" outlineLevel="0" collapsed="false">
      <c r="A475" s="1" t="s">
        <v>1580</v>
      </c>
      <c r="B475" s="1" t="s">
        <v>340</v>
      </c>
      <c r="C475" s="1" t="s">
        <v>246</v>
      </c>
      <c r="D475" s="1" t="s">
        <v>1581</v>
      </c>
      <c r="E475" s="1" t="s">
        <v>116</v>
      </c>
      <c r="F475" s="1" t="s">
        <v>117</v>
      </c>
      <c r="G475" s="1" t="s">
        <v>118</v>
      </c>
      <c r="H475" s="1" t="s">
        <v>1582</v>
      </c>
      <c r="I475" s="1" t="s">
        <v>176</v>
      </c>
      <c r="J475" s="1" t="n">
        <v>46</v>
      </c>
      <c r="K475" s="1" t="s">
        <v>121</v>
      </c>
      <c r="L475" s="1" t="s">
        <v>130</v>
      </c>
    </row>
    <row r="476" customFormat="false" ht="15" hidden="false" customHeight="true" outlineLevel="0" collapsed="false">
      <c r="A476" s="1" t="s">
        <v>1583</v>
      </c>
      <c r="B476" s="1" t="s">
        <v>421</v>
      </c>
      <c r="C476" s="1" t="s">
        <v>357</v>
      </c>
      <c r="D476" s="1" t="s">
        <v>1584</v>
      </c>
      <c r="E476" s="1" t="s">
        <v>293</v>
      </c>
      <c r="F476" s="1" t="s">
        <v>152</v>
      </c>
      <c r="G476" s="1" t="s">
        <v>144</v>
      </c>
      <c r="H476" s="1" t="s">
        <v>1134</v>
      </c>
      <c r="I476" s="1" t="s">
        <v>165</v>
      </c>
      <c r="J476" s="1" t="n">
        <v>48</v>
      </c>
      <c r="K476" s="1" t="s">
        <v>121</v>
      </c>
      <c r="L476" s="1" t="s">
        <v>122</v>
      </c>
    </row>
    <row r="477" customFormat="false" ht="15" hidden="false" customHeight="true" outlineLevel="0" collapsed="false">
      <c r="A477" s="1" t="s">
        <v>1585</v>
      </c>
      <c r="B477" s="1" t="s">
        <v>172</v>
      </c>
      <c r="C477" s="1" t="s">
        <v>183</v>
      </c>
      <c r="D477" s="1" t="s">
        <v>1586</v>
      </c>
      <c r="E477" s="1" t="s">
        <v>116</v>
      </c>
      <c r="F477" s="1" t="s">
        <v>117</v>
      </c>
      <c r="G477" s="1" t="s">
        <v>118</v>
      </c>
      <c r="H477" s="1" t="s">
        <v>1587</v>
      </c>
      <c r="I477" s="1" t="s">
        <v>129</v>
      </c>
      <c r="J477" s="1" t="n">
        <v>31</v>
      </c>
      <c r="K477" s="1" t="s">
        <v>121</v>
      </c>
      <c r="L477" s="1" t="s">
        <v>130</v>
      </c>
    </row>
    <row r="478" customFormat="false" ht="15" hidden="false" customHeight="true" outlineLevel="0" collapsed="false">
      <c r="A478" s="1" t="s">
        <v>1588</v>
      </c>
      <c r="B478" s="1" t="s">
        <v>469</v>
      </c>
      <c r="C478" s="1" t="s">
        <v>444</v>
      </c>
      <c r="D478" s="1" t="s">
        <v>1589</v>
      </c>
      <c r="E478" s="1" t="s">
        <v>237</v>
      </c>
      <c r="F478" s="1" t="s">
        <v>238</v>
      </c>
      <c r="G478" s="1" t="s">
        <v>239</v>
      </c>
      <c r="H478" s="1" t="s">
        <v>1590</v>
      </c>
      <c r="I478" s="1" t="s">
        <v>136</v>
      </c>
      <c r="J478" s="1" t="n">
        <v>39</v>
      </c>
      <c r="K478" s="1" t="s">
        <v>137</v>
      </c>
      <c r="L478" s="1" t="s">
        <v>122</v>
      </c>
    </row>
    <row r="479" customFormat="false" ht="15" hidden="false" customHeight="true" outlineLevel="0" collapsed="false">
      <c r="A479" s="1" t="s">
        <v>1591</v>
      </c>
      <c r="B479" s="1" t="s">
        <v>228</v>
      </c>
      <c r="C479" s="1" t="s">
        <v>444</v>
      </c>
      <c r="D479" s="1" t="s">
        <v>1592</v>
      </c>
      <c r="E479" s="1" t="s">
        <v>127</v>
      </c>
      <c r="F479" s="1" t="s">
        <v>117</v>
      </c>
      <c r="G479" s="1" t="s">
        <v>118</v>
      </c>
      <c r="H479" s="1" t="s">
        <v>829</v>
      </c>
      <c r="I479" s="1" t="s">
        <v>120</v>
      </c>
      <c r="J479" s="1" t="n">
        <v>36</v>
      </c>
      <c r="K479" s="1" t="s">
        <v>153</v>
      </c>
      <c r="L479" s="1" t="s">
        <v>130</v>
      </c>
    </row>
    <row r="480" customFormat="false" ht="15" hidden="false" customHeight="true" outlineLevel="0" collapsed="false">
      <c r="A480" s="1" t="s">
        <v>1593</v>
      </c>
      <c r="B480" s="1" t="s">
        <v>336</v>
      </c>
      <c r="C480" s="1" t="s">
        <v>201</v>
      </c>
      <c r="D480" s="1" t="s">
        <v>1594</v>
      </c>
      <c r="E480" s="1" t="s">
        <v>216</v>
      </c>
      <c r="F480" s="1" t="s">
        <v>117</v>
      </c>
      <c r="G480" s="1" t="s">
        <v>118</v>
      </c>
      <c r="H480" s="1" t="s">
        <v>1595</v>
      </c>
      <c r="I480" s="1" t="s">
        <v>120</v>
      </c>
      <c r="J480" s="1" t="n">
        <v>61</v>
      </c>
      <c r="K480" s="1" t="s">
        <v>137</v>
      </c>
      <c r="L480" s="1" t="s">
        <v>122</v>
      </c>
    </row>
    <row r="481" customFormat="false" ht="15" hidden="false" customHeight="true" outlineLevel="0" collapsed="false">
      <c r="A481" s="1" t="s">
        <v>1596</v>
      </c>
      <c r="B481" s="1" t="s">
        <v>352</v>
      </c>
      <c r="C481" s="1" t="s">
        <v>183</v>
      </c>
      <c r="D481" s="1" t="s">
        <v>1597</v>
      </c>
      <c r="E481" s="1" t="s">
        <v>324</v>
      </c>
      <c r="F481" s="1" t="s">
        <v>117</v>
      </c>
      <c r="G481" s="1" t="s">
        <v>118</v>
      </c>
      <c r="H481" s="1" t="s">
        <v>1598</v>
      </c>
      <c r="I481" s="1" t="s">
        <v>146</v>
      </c>
      <c r="J481" s="1" t="n">
        <v>44</v>
      </c>
      <c r="K481" s="1" t="s">
        <v>121</v>
      </c>
      <c r="L481" s="1" t="s">
        <v>130</v>
      </c>
    </row>
    <row r="482" customFormat="false" ht="15" hidden="false" customHeight="true" outlineLevel="0" collapsed="false">
      <c r="A482" s="1" t="s">
        <v>1599</v>
      </c>
      <c r="B482" s="1" t="s">
        <v>256</v>
      </c>
      <c r="C482" s="1" t="s">
        <v>149</v>
      </c>
      <c r="D482" s="1" t="s">
        <v>1600</v>
      </c>
      <c r="E482" s="1" t="s">
        <v>302</v>
      </c>
      <c r="F482" s="1" t="s">
        <v>117</v>
      </c>
      <c r="G482" s="1" t="s">
        <v>118</v>
      </c>
      <c r="H482" s="1" t="s">
        <v>1097</v>
      </c>
      <c r="I482" s="1" t="s">
        <v>136</v>
      </c>
      <c r="J482" s="1" t="n">
        <v>32</v>
      </c>
      <c r="K482" s="1" t="s">
        <v>121</v>
      </c>
      <c r="L482" s="1" t="s">
        <v>130</v>
      </c>
    </row>
    <row r="483" customFormat="false" ht="15" hidden="false" customHeight="true" outlineLevel="0" collapsed="false">
      <c r="A483" s="1" t="s">
        <v>1601</v>
      </c>
      <c r="B483" s="1" t="s">
        <v>570</v>
      </c>
      <c r="C483" s="1" t="s">
        <v>235</v>
      </c>
      <c r="D483" s="1" t="s">
        <v>1602</v>
      </c>
      <c r="E483" s="1" t="s">
        <v>302</v>
      </c>
      <c r="F483" s="1" t="s">
        <v>117</v>
      </c>
      <c r="G483" s="1" t="s">
        <v>118</v>
      </c>
      <c r="H483" s="1" t="s">
        <v>1603</v>
      </c>
      <c r="I483" s="1" t="s">
        <v>136</v>
      </c>
      <c r="J483" s="1" t="n">
        <v>25</v>
      </c>
      <c r="K483" s="1" t="s">
        <v>137</v>
      </c>
      <c r="L483" s="1" t="s">
        <v>130</v>
      </c>
    </row>
    <row r="484" customFormat="false" ht="15" hidden="false" customHeight="true" outlineLevel="0" collapsed="false">
      <c r="A484" s="1" t="s">
        <v>1604</v>
      </c>
      <c r="B484" s="1" t="s">
        <v>285</v>
      </c>
      <c r="C484" s="1" t="s">
        <v>361</v>
      </c>
      <c r="D484" s="1" t="s">
        <v>1605</v>
      </c>
      <c r="E484" s="1" t="s">
        <v>237</v>
      </c>
      <c r="F484" s="1" t="s">
        <v>238</v>
      </c>
      <c r="G484" s="1" t="s">
        <v>239</v>
      </c>
      <c r="H484" s="1" t="s">
        <v>1606</v>
      </c>
      <c r="I484" s="1" t="s">
        <v>129</v>
      </c>
      <c r="J484" s="1" t="n">
        <v>19</v>
      </c>
      <c r="K484" s="1" t="s">
        <v>121</v>
      </c>
      <c r="L484" s="1" t="s">
        <v>122</v>
      </c>
    </row>
    <row r="485" customFormat="false" ht="15" hidden="false" customHeight="true" outlineLevel="0" collapsed="false">
      <c r="A485" s="1" t="s">
        <v>1607</v>
      </c>
      <c r="B485" s="1" t="s">
        <v>167</v>
      </c>
      <c r="C485" s="1" t="s">
        <v>188</v>
      </c>
      <c r="D485" s="1" t="s">
        <v>1608</v>
      </c>
      <c r="E485" s="1" t="s">
        <v>331</v>
      </c>
      <c r="F485" s="1" t="s">
        <v>332</v>
      </c>
      <c r="G485" s="1" t="s">
        <v>333</v>
      </c>
      <c r="H485" s="1" t="s">
        <v>1609</v>
      </c>
      <c r="I485" s="1" t="s">
        <v>146</v>
      </c>
      <c r="J485" s="1" t="n">
        <v>35</v>
      </c>
      <c r="K485" s="1" t="s">
        <v>121</v>
      </c>
      <c r="L485" s="1" t="s">
        <v>130</v>
      </c>
    </row>
    <row r="486" customFormat="false" ht="15" hidden="false" customHeight="true" outlineLevel="0" collapsed="false">
      <c r="A486" s="1" t="s">
        <v>1610</v>
      </c>
      <c r="B486" s="1" t="s">
        <v>228</v>
      </c>
      <c r="C486" s="1" t="s">
        <v>188</v>
      </c>
      <c r="D486" s="1" t="s">
        <v>1611</v>
      </c>
      <c r="E486" s="1" t="s">
        <v>237</v>
      </c>
      <c r="F486" s="1" t="s">
        <v>238</v>
      </c>
      <c r="G486" s="1" t="s">
        <v>239</v>
      </c>
      <c r="H486" s="1" t="s">
        <v>1612</v>
      </c>
      <c r="I486" s="1" t="s">
        <v>120</v>
      </c>
      <c r="J486" s="1" t="n">
        <v>27</v>
      </c>
      <c r="K486" s="1" t="s">
        <v>137</v>
      </c>
      <c r="L486" s="1" t="s">
        <v>122</v>
      </c>
    </row>
    <row r="487" customFormat="false" ht="15" hidden="false" customHeight="true" outlineLevel="0" collapsed="false">
      <c r="A487" s="1" t="s">
        <v>1613</v>
      </c>
      <c r="B487" s="1" t="s">
        <v>285</v>
      </c>
      <c r="C487" s="1" t="s">
        <v>322</v>
      </c>
      <c r="D487" s="1" t="s">
        <v>1614</v>
      </c>
      <c r="E487" s="1" t="s">
        <v>237</v>
      </c>
      <c r="F487" s="1" t="s">
        <v>238</v>
      </c>
      <c r="G487" s="1" t="s">
        <v>239</v>
      </c>
      <c r="H487" s="1" t="s">
        <v>1615</v>
      </c>
      <c r="I487" s="1" t="s">
        <v>129</v>
      </c>
      <c r="J487" s="1" t="n">
        <v>21</v>
      </c>
      <c r="K487" s="1" t="s">
        <v>137</v>
      </c>
      <c r="L487" s="1" t="s">
        <v>130</v>
      </c>
    </row>
    <row r="488" customFormat="false" ht="15" hidden="false" customHeight="true" outlineLevel="0" collapsed="false">
      <c r="A488" s="1" t="s">
        <v>1616</v>
      </c>
      <c r="B488" s="1" t="s">
        <v>148</v>
      </c>
      <c r="C488" s="1" t="s">
        <v>261</v>
      </c>
      <c r="D488" s="1" t="s">
        <v>1617</v>
      </c>
      <c r="E488" s="1" t="s">
        <v>418</v>
      </c>
      <c r="F488" s="1" t="s">
        <v>418</v>
      </c>
      <c r="G488" s="1" t="s">
        <v>118</v>
      </c>
      <c r="H488" s="1" t="s">
        <v>395</v>
      </c>
      <c r="I488" s="1" t="s">
        <v>176</v>
      </c>
      <c r="J488" s="1" t="n">
        <v>28</v>
      </c>
      <c r="K488" s="1" t="s">
        <v>137</v>
      </c>
      <c r="L488" s="1" t="s">
        <v>122</v>
      </c>
    </row>
    <row r="489" customFormat="false" ht="15" hidden="false" customHeight="true" outlineLevel="0" collapsed="false">
      <c r="A489" s="1" t="s">
        <v>1618</v>
      </c>
      <c r="B489" s="1" t="s">
        <v>139</v>
      </c>
      <c r="C489" s="1" t="s">
        <v>437</v>
      </c>
      <c r="D489" s="1" t="s">
        <v>1619</v>
      </c>
      <c r="E489" s="1" t="s">
        <v>116</v>
      </c>
      <c r="F489" s="1" t="s">
        <v>117</v>
      </c>
      <c r="G489" s="1" t="s">
        <v>118</v>
      </c>
      <c r="H489" s="1" t="s">
        <v>1279</v>
      </c>
      <c r="I489" s="1" t="s">
        <v>176</v>
      </c>
      <c r="J489" s="1" t="n">
        <v>24</v>
      </c>
      <c r="K489" s="1" t="s">
        <v>121</v>
      </c>
      <c r="L489" s="1" t="s">
        <v>130</v>
      </c>
    </row>
    <row r="490" customFormat="false" ht="15" hidden="false" customHeight="true" outlineLevel="0" collapsed="false">
      <c r="A490" s="1" t="s">
        <v>1620</v>
      </c>
      <c r="B490" s="1" t="s">
        <v>612</v>
      </c>
      <c r="C490" s="1" t="s">
        <v>168</v>
      </c>
      <c r="D490" s="1" t="s">
        <v>1621</v>
      </c>
      <c r="E490" s="1" t="s">
        <v>163</v>
      </c>
      <c r="F490" s="1" t="s">
        <v>152</v>
      </c>
      <c r="G490" s="1" t="s">
        <v>144</v>
      </c>
      <c r="H490" s="1" t="s">
        <v>1622</v>
      </c>
      <c r="I490" s="1" t="s">
        <v>129</v>
      </c>
      <c r="J490" s="1" t="n">
        <v>49</v>
      </c>
      <c r="K490" s="1" t="s">
        <v>121</v>
      </c>
      <c r="L490" s="1" t="s">
        <v>122</v>
      </c>
    </row>
    <row r="491" customFormat="false" ht="15" hidden="false" customHeight="true" outlineLevel="0" collapsed="false">
      <c r="A491" s="1" t="s">
        <v>1623</v>
      </c>
      <c r="B491" s="1" t="s">
        <v>336</v>
      </c>
      <c r="C491" s="1" t="s">
        <v>296</v>
      </c>
      <c r="D491" s="1" t="s">
        <v>1624</v>
      </c>
      <c r="E491" s="1" t="s">
        <v>208</v>
      </c>
      <c r="F491" s="1" t="s">
        <v>117</v>
      </c>
      <c r="G491" s="1" t="s">
        <v>118</v>
      </c>
      <c r="H491" s="1" t="s">
        <v>449</v>
      </c>
      <c r="I491" s="1" t="s">
        <v>120</v>
      </c>
      <c r="J491" s="1" t="n">
        <v>41</v>
      </c>
      <c r="K491" s="1" t="s">
        <v>137</v>
      </c>
      <c r="L491" s="1" t="s">
        <v>130</v>
      </c>
    </row>
    <row r="492" customFormat="false" ht="15" hidden="false" customHeight="true" outlineLevel="0" collapsed="false">
      <c r="A492" s="1" t="s">
        <v>1625</v>
      </c>
      <c r="B492" s="1" t="s">
        <v>412</v>
      </c>
      <c r="C492" s="1" t="s">
        <v>183</v>
      </c>
      <c r="D492" s="1" t="s">
        <v>1626</v>
      </c>
      <c r="E492" s="1" t="s">
        <v>142</v>
      </c>
      <c r="F492" s="1" t="s">
        <v>143</v>
      </c>
      <c r="G492" s="1" t="s">
        <v>144</v>
      </c>
      <c r="H492" s="1" t="s">
        <v>1627</v>
      </c>
      <c r="I492" s="1" t="s">
        <v>129</v>
      </c>
      <c r="J492" s="1" t="n">
        <v>33</v>
      </c>
      <c r="K492" s="1" t="s">
        <v>137</v>
      </c>
      <c r="L492" s="1" t="s">
        <v>198</v>
      </c>
    </row>
    <row r="493" customFormat="false" ht="15" hidden="false" customHeight="true" outlineLevel="0" collapsed="false">
      <c r="A493" s="1" t="s">
        <v>1628</v>
      </c>
      <c r="B493" s="1" t="s">
        <v>552</v>
      </c>
      <c r="C493" s="1" t="s">
        <v>413</v>
      </c>
      <c r="D493" s="1" t="s">
        <v>1629</v>
      </c>
      <c r="E493" s="1" t="s">
        <v>237</v>
      </c>
      <c r="F493" s="1" t="s">
        <v>238</v>
      </c>
      <c r="G493" s="1" t="s">
        <v>239</v>
      </c>
      <c r="H493" s="1" t="s">
        <v>1630</v>
      </c>
      <c r="I493" s="1" t="s">
        <v>233</v>
      </c>
      <c r="J493" s="1" t="n">
        <v>47</v>
      </c>
      <c r="K493" s="1" t="s">
        <v>121</v>
      </c>
      <c r="L493" s="1" t="s">
        <v>198</v>
      </c>
    </row>
    <row r="494" customFormat="false" ht="15" hidden="false" customHeight="true" outlineLevel="0" collapsed="false">
      <c r="A494" s="1" t="s">
        <v>1631</v>
      </c>
      <c r="B494" s="1" t="s">
        <v>167</v>
      </c>
      <c r="C494" s="1" t="s">
        <v>173</v>
      </c>
      <c r="D494" s="1" t="s">
        <v>1632</v>
      </c>
      <c r="E494" s="1" t="s">
        <v>418</v>
      </c>
      <c r="F494" s="1" t="s">
        <v>418</v>
      </c>
      <c r="G494" s="1" t="s">
        <v>118</v>
      </c>
      <c r="H494" s="1" t="s">
        <v>1633</v>
      </c>
      <c r="I494" s="1" t="s">
        <v>120</v>
      </c>
      <c r="J494" s="1" t="n">
        <v>34</v>
      </c>
      <c r="K494" s="1" t="s">
        <v>137</v>
      </c>
      <c r="L494" s="1" t="s">
        <v>130</v>
      </c>
    </row>
    <row r="495" customFormat="false" ht="15" hidden="false" customHeight="true" outlineLevel="0" collapsed="false">
      <c r="A495" s="1" t="s">
        <v>1634</v>
      </c>
      <c r="B495" s="1" t="s">
        <v>583</v>
      </c>
      <c r="C495" s="1" t="s">
        <v>266</v>
      </c>
      <c r="D495" s="1" t="s">
        <v>1635</v>
      </c>
      <c r="E495" s="1" t="s">
        <v>324</v>
      </c>
      <c r="F495" s="1" t="s">
        <v>117</v>
      </c>
      <c r="G495" s="1" t="s">
        <v>118</v>
      </c>
      <c r="H495" s="1" t="s">
        <v>1636</v>
      </c>
      <c r="I495" s="1" t="s">
        <v>146</v>
      </c>
      <c r="J495" s="1" t="n">
        <v>26</v>
      </c>
      <c r="K495" s="1" t="s">
        <v>121</v>
      </c>
      <c r="L495" s="1" t="s">
        <v>130</v>
      </c>
    </row>
    <row r="496" customFormat="false" ht="15" hidden="false" customHeight="true" outlineLevel="0" collapsed="false">
      <c r="A496" s="1" t="s">
        <v>1637</v>
      </c>
      <c r="B496" s="1" t="s">
        <v>276</v>
      </c>
      <c r="C496" s="1" t="s">
        <v>257</v>
      </c>
      <c r="D496" s="1" t="s">
        <v>1638</v>
      </c>
      <c r="E496" s="1" t="s">
        <v>418</v>
      </c>
      <c r="F496" s="1" t="s">
        <v>418</v>
      </c>
      <c r="G496" s="1" t="s">
        <v>118</v>
      </c>
      <c r="H496" s="1" t="s">
        <v>1410</v>
      </c>
      <c r="I496" s="1" t="s">
        <v>146</v>
      </c>
      <c r="J496" s="1" t="n">
        <v>47</v>
      </c>
      <c r="K496" s="1" t="s">
        <v>137</v>
      </c>
      <c r="L496" s="1" t="s">
        <v>122</v>
      </c>
    </row>
    <row r="497" customFormat="false" ht="15" hidden="false" customHeight="true" outlineLevel="0" collapsed="false">
      <c r="A497" s="1" t="s">
        <v>1639</v>
      </c>
      <c r="B497" s="1" t="s">
        <v>290</v>
      </c>
      <c r="C497" s="1" t="s">
        <v>624</v>
      </c>
      <c r="D497" s="1" t="s">
        <v>1640</v>
      </c>
      <c r="E497" s="1" t="s">
        <v>116</v>
      </c>
      <c r="F497" s="1" t="s">
        <v>117</v>
      </c>
      <c r="G497" s="1" t="s">
        <v>118</v>
      </c>
      <c r="H497" s="1" t="s">
        <v>1641</v>
      </c>
      <c r="I497" s="1" t="s">
        <v>129</v>
      </c>
      <c r="J497" s="1" t="n">
        <v>38</v>
      </c>
      <c r="K497" s="1" t="s">
        <v>137</v>
      </c>
      <c r="L497" s="1" t="s">
        <v>130</v>
      </c>
    </row>
    <row r="498" customFormat="false" ht="15" hidden="false" customHeight="true" outlineLevel="0" collapsed="false">
      <c r="A498" s="1" t="s">
        <v>1642</v>
      </c>
      <c r="B498" s="1" t="s">
        <v>421</v>
      </c>
      <c r="C498" s="1" t="s">
        <v>852</v>
      </c>
      <c r="D498" s="1" t="s">
        <v>1643</v>
      </c>
      <c r="E498" s="1" t="s">
        <v>151</v>
      </c>
      <c r="F498" s="1" t="s">
        <v>152</v>
      </c>
      <c r="G498" s="1" t="s">
        <v>144</v>
      </c>
      <c r="H498" s="1" t="s">
        <v>657</v>
      </c>
      <c r="I498" s="1" t="s">
        <v>146</v>
      </c>
      <c r="J498" s="1" t="n">
        <v>24</v>
      </c>
      <c r="K498" s="1" t="s">
        <v>153</v>
      </c>
      <c r="L498" s="1" t="s">
        <v>198</v>
      </c>
    </row>
    <row r="499" customFormat="false" ht="15" hidden="false" customHeight="true" outlineLevel="0" collapsed="false">
      <c r="A499" s="1" t="s">
        <v>1644</v>
      </c>
      <c r="B499" s="1" t="s">
        <v>559</v>
      </c>
      <c r="C499" s="1" t="s">
        <v>251</v>
      </c>
      <c r="D499" s="1" t="s">
        <v>1645</v>
      </c>
      <c r="E499" s="1" t="s">
        <v>302</v>
      </c>
      <c r="F499" s="1" t="s">
        <v>117</v>
      </c>
      <c r="G499" s="1" t="s">
        <v>118</v>
      </c>
      <c r="H499" s="1" t="s">
        <v>1646</v>
      </c>
      <c r="I499" s="1" t="s">
        <v>165</v>
      </c>
      <c r="J499" s="1" t="n">
        <v>32</v>
      </c>
      <c r="K499" s="1" t="s">
        <v>121</v>
      </c>
      <c r="L499" s="1" t="s">
        <v>130</v>
      </c>
    </row>
    <row r="500" customFormat="false" ht="15" hidden="false" customHeight="true" outlineLevel="0" collapsed="false">
      <c r="A500" s="1" t="s">
        <v>1647</v>
      </c>
      <c r="B500" s="1" t="s">
        <v>469</v>
      </c>
      <c r="C500" s="1" t="s">
        <v>624</v>
      </c>
      <c r="D500" s="1" t="s">
        <v>1648</v>
      </c>
      <c r="E500" s="1" t="s">
        <v>268</v>
      </c>
      <c r="F500" s="1" t="s">
        <v>269</v>
      </c>
      <c r="G500" s="1" t="s">
        <v>239</v>
      </c>
      <c r="H500" s="1" t="s">
        <v>1649</v>
      </c>
      <c r="I500" s="1" t="s">
        <v>129</v>
      </c>
      <c r="J500" s="1" t="n">
        <v>26</v>
      </c>
      <c r="K500" s="1" t="s">
        <v>121</v>
      </c>
      <c r="L500" s="1" t="s">
        <v>198</v>
      </c>
    </row>
    <row r="501" customFormat="false" ht="15" hidden="false" customHeight="true" outlineLevel="0" collapsed="false">
      <c r="A501" s="1" t="s">
        <v>1650</v>
      </c>
      <c r="B501" s="1" t="s">
        <v>430</v>
      </c>
      <c r="C501" s="1" t="s">
        <v>296</v>
      </c>
      <c r="D501" s="1" t="s">
        <v>1651</v>
      </c>
      <c r="E501" s="1" t="s">
        <v>268</v>
      </c>
      <c r="F501" s="1" t="s">
        <v>269</v>
      </c>
      <c r="G501" s="1" t="s">
        <v>239</v>
      </c>
      <c r="H501" s="1" t="s">
        <v>1652</v>
      </c>
      <c r="I501" s="1" t="s">
        <v>165</v>
      </c>
      <c r="J501" s="1" t="n">
        <v>21</v>
      </c>
      <c r="K501" s="1" t="s">
        <v>137</v>
      </c>
      <c r="L501" s="1" t="s">
        <v>130</v>
      </c>
    </row>
    <row r="502" customFormat="false" ht="15" hidden="false" customHeight="true" outlineLevel="0" collapsed="false">
      <c r="A502" s="1" t="s">
        <v>1653</v>
      </c>
      <c r="B502" s="1" t="s">
        <v>528</v>
      </c>
      <c r="C502" s="1" t="s">
        <v>437</v>
      </c>
      <c r="D502" s="1" t="s">
        <v>1654</v>
      </c>
      <c r="E502" s="1" t="s">
        <v>216</v>
      </c>
      <c r="F502" s="1" t="s">
        <v>117</v>
      </c>
      <c r="G502" s="1" t="s">
        <v>118</v>
      </c>
      <c r="H502" s="1" t="s">
        <v>1655</v>
      </c>
      <c r="I502" s="1" t="s">
        <v>129</v>
      </c>
      <c r="J502" s="1" t="n">
        <v>42</v>
      </c>
      <c r="K502" s="1" t="s">
        <v>137</v>
      </c>
      <c r="L502" s="1" t="s">
        <v>130</v>
      </c>
    </row>
    <row r="503" customFormat="false" ht="15" hidden="false" customHeight="true" outlineLevel="0" collapsed="false">
      <c r="A503" s="1" t="s">
        <v>1656</v>
      </c>
      <c r="B503" s="1" t="s">
        <v>368</v>
      </c>
      <c r="C503" s="1" t="s">
        <v>206</v>
      </c>
      <c r="D503" s="1" t="s">
        <v>1657</v>
      </c>
      <c r="E503" s="1" t="s">
        <v>208</v>
      </c>
      <c r="F503" s="1" t="s">
        <v>117</v>
      </c>
      <c r="G503" s="1" t="s">
        <v>118</v>
      </c>
      <c r="H503" s="1" t="s">
        <v>1658</v>
      </c>
      <c r="I503" s="1" t="s">
        <v>120</v>
      </c>
      <c r="J503" s="1" t="n">
        <v>51</v>
      </c>
      <c r="K503" s="1" t="s">
        <v>153</v>
      </c>
      <c r="L503" s="1" t="s">
        <v>198</v>
      </c>
    </row>
    <row r="504" customFormat="false" ht="15" hidden="false" customHeight="true" outlineLevel="0" collapsed="false">
      <c r="A504" s="1" t="s">
        <v>1659</v>
      </c>
      <c r="B504" s="1" t="s">
        <v>211</v>
      </c>
      <c r="C504" s="1" t="s">
        <v>195</v>
      </c>
      <c r="D504" s="1" t="s">
        <v>1660</v>
      </c>
      <c r="E504" s="1" t="s">
        <v>151</v>
      </c>
      <c r="F504" s="1" t="s">
        <v>152</v>
      </c>
      <c r="G504" s="1" t="s">
        <v>144</v>
      </c>
      <c r="H504" s="1" t="s">
        <v>1661</v>
      </c>
      <c r="I504" s="1" t="s">
        <v>120</v>
      </c>
      <c r="J504" s="1" t="n">
        <v>21</v>
      </c>
      <c r="K504" s="1" t="s">
        <v>121</v>
      </c>
      <c r="L504" s="1" t="s">
        <v>254</v>
      </c>
    </row>
    <row r="505" customFormat="false" ht="15" hidden="false" customHeight="true" outlineLevel="0" collapsed="false">
      <c r="A505" s="1" t="s">
        <v>1662</v>
      </c>
      <c r="B505" s="1" t="s">
        <v>441</v>
      </c>
      <c r="C505" s="1" t="s">
        <v>529</v>
      </c>
      <c r="D505" s="1" t="s">
        <v>1663</v>
      </c>
      <c r="E505" s="1" t="s">
        <v>302</v>
      </c>
      <c r="F505" s="1" t="s">
        <v>117</v>
      </c>
      <c r="G505" s="1" t="s">
        <v>118</v>
      </c>
      <c r="H505" s="1" t="s">
        <v>1664</v>
      </c>
      <c r="I505" s="1" t="s">
        <v>129</v>
      </c>
      <c r="J505" s="1" t="n">
        <v>39</v>
      </c>
      <c r="K505" s="1" t="s">
        <v>153</v>
      </c>
      <c r="L505" s="1" t="s">
        <v>130</v>
      </c>
    </row>
    <row r="506" customFormat="false" ht="15" hidden="false" customHeight="true" outlineLevel="0" collapsed="false">
      <c r="A506" s="1" t="s">
        <v>1665</v>
      </c>
      <c r="B506" s="1" t="s">
        <v>397</v>
      </c>
      <c r="C506" s="1" t="s">
        <v>114</v>
      </c>
      <c r="D506" s="1" t="s">
        <v>1666</v>
      </c>
      <c r="E506" s="1" t="s">
        <v>287</v>
      </c>
      <c r="F506" s="1" t="s">
        <v>238</v>
      </c>
      <c r="G506" s="1" t="s">
        <v>239</v>
      </c>
      <c r="H506" s="1" t="s">
        <v>1667</v>
      </c>
      <c r="I506" s="1" t="s">
        <v>233</v>
      </c>
      <c r="J506" s="1" t="n">
        <v>28</v>
      </c>
      <c r="K506" s="1" t="s">
        <v>121</v>
      </c>
      <c r="L506" s="1" t="s">
        <v>130</v>
      </c>
    </row>
    <row r="507" customFormat="false" ht="15" hidden="false" customHeight="true" outlineLevel="0" collapsed="false">
      <c r="A507" s="1" t="s">
        <v>1668</v>
      </c>
      <c r="B507" s="1" t="s">
        <v>616</v>
      </c>
      <c r="C507" s="1" t="s">
        <v>261</v>
      </c>
      <c r="D507" s="1" t="s">
        <v>1669</v>
      </c>
      <c r="E507" s="1" t="s">
        <v>302</v>
      </c>
      <c r="F507" s="1" t="s">
        <v>117</v>
      </c>
      <c r="G507" s="1" t="s">
        <v>118</v>
      </c>
      <c r="H507" s="1" t="s">
        <v>710</v>
      </c>
      <c r="I507" s="1" t="s">
        <v>129</v>
      </c>
      <c r="J507" s="1" t="n">
        <v>29</v>
      </c>
      <c r="K507" s="1" t="s">
        <v>137</v>
      </c>
      <c r="L507" s="1" t="s">
        <v>130</v>
      </c>
    </row>
    <row r="508" customFormat="false" ht="15" hidden="false" customHeight="true" outlineLevel="0" collapsed="false">
      <c r="A508" s="1" t="s">
        <v>1670</v>
      </c>
      <c r="B508" s="1" t="s">
        <v>488</v>
      </c>
      <c r="C508" s="1" t="s">
        <v>133</v>
      </c>
      <c r="D508" s="1" t="s">
        <v>1671</v>
      </c>
      <c r="E508" s="1" t="s">
        <v>282</v>
      </c>
      <c r="F508" s="1" t="s">
        <v>117</v>
      </c>
      <c r="G508" s="1" t="s">
        <v>118</v>
      </c>
      <c r="H508" s="1" t="s">
        <v>823</v>
      </c>
      <c r="I508" s="1" t="s">
        <v>176</v>
      </c>
      <c r="J508" s="1" t="n">
        <v>28</v>
      </c>
      <c r="K508" s="1" t="s">
        <v>153</v>
      </c>
      <c r="L508" s="1" t="s">
        <v>130</v>
      </c>
    </row>
    <row r="509" customFormat="false" ht="15" hidden="false" customHeight="true" outlineLevel="0" collapsed="false">
      <c r="A509" s="1" t="s">
        <v>1672</v>
      </c>
      <c r="B509" s="1" t="s">
        <v>488</v>
      </c>
      <c r="C509" s="1" t="s">
        <v>312</v>
      </c>
      <c r="D509" s="1" t="s">
        <v>1673</v>
      </c>
      <c r="E509" s="1" t="s">
        <v>158</v>
      </c>
      <c r="F509" s="1" t="s">
        <v>152</v>
      </c>
      <c r="G509" s="1" t="s">
        <v>144</v>
      </c>
      <c r="H509" s="1" t="s">
        <v>1674</v>
      </c>
      <c r="I509" s="1" t="s">
        <v>165</v>
      </c>
      <c r="J509" s="1" t="n">
        <v>26</v>
      </c>
      <c r="K509" s="1" t="s">
        <v>137</v>
      </c>
      <c r="L509" s="1" t="s">
        <v>130</v>
      </c>
    </row>
    <row r="510" customFormat="false" ht="15" hidden="false" customHeight="true" outlineLevel="0" collapsed="false">
      <c r="A510" s="1" t="s">
        <v>1675</v>
      </c>
      <c r="B510" s="1" t="s">
        <v>412</v>
      </c>
      <c r="C510" s="1" t="s">
        <v>235</v>
      </c>
      <c r="D510" s="1" t="s">
        <v>1676</v>
      </c>
      <c r="E510" s="1" t="s">
        <v>116</v>
      </c>
      <c r="F510" s="1" t="s">
        <v>117</v>
      </c>
      <c r="G510" s="1" t="s">
        <v>118</v>
      </c>
      <c r="H510" s="1" t="s">
        <v>502</v>
      </c>
      <c r="I510" s="1" t="s">
        <v>176</v>
      </c>
      <c r="J510" s="1" t="n">
        <v>34</v>
      </c>
      <c r="K510" s="1" t="s">
        <v>137</v>
      </c>
      <c r="L510" s="1" t="s">
        <v>122</v>
      </c>
    </row>
    <row r="511" customFormat="false" ht="15" hidden="false" customHeight="true" outlineLevel="0" collapsed="false">
      <c r="A511" s="1" t="s">
        <v>1677</v>
      </c>
      <c r="B511" s="1" t="s">
        <v>290</v>
      </c>
      <c r="C511" s="1" t="s">
        <v>156</v>
      </c>
      <c r="D511" s="1" t="s">
        <v>1678</v>
      </c>
      <c r="E511" s="1" t="s">
        <v>231</v>
      </c>
      <c r="F511" s="1" t="s">
        <v>152</v>
      </c>
      <c r="G511" s="1" t="s">
        <v>144</v>
      </c>
      <c r="H511" s="1" t="s">
        <v>1679</v>
      </c>
      <c r="I511" s="1" t="s">
        <v>146</v>
      </c>
      <c r="J511" s="1" t="n">
        <v>26</v>
      </c>
      <c r="K511" s="1" t="s">
        <v>121</v>
      </c>
      <c r="L511" s="1" t="s">
        <v>130</v>
      </c>
    </row>
    <row r="512" customFormat="false" ht="15" hidden="false" customHeight="true" outlineLevel="0" collapsed="false">
      <c r="A512" s="1" t="s">
        <v>1680</v>
      </c>
      <c r="B512" s="1" t="s">
        <v>469</v>
      </c>
      <c r="C512" s="1" t="s">
        <v>413</v>
      </c>
      <c r="D512" s="1" t="s">
        <v>1681</v>
      </c>
      <c r="E512" s="1" t="s">
        <v>216</v>
      </c>
      <c r="F512" s="1" t="s">
        <v>117</v>
      </c>
      <c r="G512" s="1" t="s">
        <v>118</v>
      </c>
      <c r="H512" s="1" t="s">
        <v>1682</v>
      </c>
      <c r="I512" s="1" t="s">
        <v>176</v>
      </c>
      <c r="J512" s="1" t="n">
        <v>36</v>
      </c>
      <c r="K512" s="1" t="s">
        <v>153</v>
      </c>
      <c r="L512" s="1" t="s">
        <v>122</v>
      </c>
    </row>
    <row r="513" customFormat="false" ht="15" hidden="false" customHeight="true" outlineLevel="0" collapsed="false">
      <c r="A513" s="1" t="s">
        <v>1683</v>
      </c>
      <c r="B513" s="1" t="s">
        <v>352</v>
      </c>
      <c r="C513" s="1" t="s">
        <v>831</v>
      </c>
      <c r="D513" s="1" t="s">
        <v>1684</v>
      </c>
      <c r="E513" s="1" t="s">
        <v>142</v>
      </c>
      <c r="F513" s="1" t="s">
        <v>143</v>
      </c>
      <c r="G513" s="1" t="s">
        <v>144</v>
      </c>
      <c r="H513" s="1" t="s">
        <v>1606</v>
      </c>
      <c r="I513" s="1" t="s">
        <v>176</v>
      </c>
      <c r="J513" s="1" t="n">
        <v>33</v>
      </c>
      <c r="K513" s="1" t="s">
        <v>121</v>
      </c>
      <c r="L513" s="1" t="s">
        <v>130</v>
      </c>
    </row>
    <row r="514" customFormat="false" ht="15" hidden="false" customHeight="true" outlineLevel="0" collapsed="false">
      <c r="A514" s="1" t="s">
        <v>1685</v>
      </c>
      <c r="B514" s="1" t="s">
        <v>340</v>
      </c>
      <c r="C514" s="1" t="s">
        <v>266</v>
      </c>
      <c r="D514" s="1" t="s">
        <v>1686</v>
      </c>
      <c r="E514" s="1" t="s">
        <v>190</v>
      </c>
      <c r="F514" s="1" t="s">
        <v>191</v>
      </c>
      <c r="G514" s="1" t="s">
        <v>118</v>
      </c>
      <c r="H514" s="1" t="s">
        <v>1687</v>
      </c>
      <c r="I514" s="1" t="s">
        <v>146</v>
      </c>
      <c r="J514" s="1" t="n">
        <v>31</v>
      </c>
      <c r="K514" s="1" t="s">
        <v>121</v>
      </c>
      <c r="L514" s="1" t="s">
        <v>198</v>
      </c>
    </row>
    <row r="515" customFormat="false" ht="15" hidden="false" customHeight="true" outlineLevel="0" collapsed="false">
      <c r="A515" s="1" t="s">
        <v>1688</v>
      </c>
      <c r="B515" s="1" t="s">
        <v>421</v>
      </c>
      <c r="C515" s="1" t="s">
        <v>300</v>
      </c>
      <c r="D515" s="1" t="s">
        <v>1689</v>
      </c>
      <c r="E515" s="1" t="s">
        <v>302</v>
      </c>
      <c r="F515" s="1" t="s">
        <v>117</v>
      </c>
      <c r="G515" s="1" t="s">
        <v>118</v>
      </c>
      <c r="H515" s="1" t="s">
        <v>1690</v>
      </c>
      <c r="I515" s="1" t="s">
        <v>176</v>
      </c>
      <c r="J515" s="1" t="n">
        <v>25</v>
      </c>
      <c r="K515" s="1" t="s">
        <v>121</v>
      </c>
      <c r="L515" s="1" t="s">
        <v>130</v>
      </c>
    </row>
    <row r="516" customFormat="false" ht="15" hidden="false" customHeight="true" outlineLevel="0" collapsed="false">
      <c r="A516" s="1" t="s">
        <v>1691</v>
      </c>
      <c r="B516" s="1" t="s">
        <v>549</v>
      </c>
      <c r="C516" s="1" t="s">
        <v>149</v>
      </c>
      <c r="D516" s="1" t="s">
        <v>1692</v>
      </c>
      <c r="E516" s="1" t="s">
        <v>331</v>
      </c>
      <c r="F516" s="1" t="s">
        <v>332</v>
      </c>
      <c r="G516" s="1" t="s">
        <v>333</v>
      </c>
      <c r="H516" s="1" t="s">
        <v>1693</v>
      </c>
      <c r="I516" s="1" t="s">
        <v>165</v>
      </c>
      <c r="J516" s="1" t="n">
        <v>28</v>
      </c>
      <c r="K516" s="1" t="s">
        <v>153</v>
      </c>
      <c r="L516" s="1" t="s">
        <v>122</v>
      </c>
    </row>
    <row r="517" customFormat="false" ht="15" hidden="false" customHeight="true" outlineLevel="0" collapsed="false">
      <c r="A517" s="1" t="s">
        <v>1694</v>
      </c>
      <c r="B517" s="1" t="s">
        <v>552</v>
      </c>
      <c r="C517" s="1" t="s">
        <v>361</v>
      </c>
      <c r="D517" s="1" t="s">
        <v>1695</v>
      </c>
      <c r="E517" s="1" t="s">
        <v>243</v>
      </c>
      <c r="F517" s="1" t="s">
        <v>117</v>
      </c>
      <c r="G517" s="1" t="s">
        <v>118</v>
      </c>
      <c r="H517" s="1" t="s">
        <v>1696</v>
      </c>
      <c r="I517" s="1" t="s">
        <v>120</v>
      </c>
      <c r="J517" s="1" t="n">
        <v>40</v>
      </c>
      <c r="K517" s="1" t="s">
        <v>153</v>
      </c>
      <c r="L517" s="1" t="s">
        <v>198</v>
      </c>
    </row>
    <row r="518" customFormat="false" ht="15" hidden="false" customHeight="true" outlineLevel="0" collapsed="false">
      <c r="A518" s="1" t="s">
        <v>1697</v>
      </c>
      <c r="B518" s="1" t="s">
        <v>194</v>
      </c>
      <c r="C518" s="1" t="s">
        <v>398</v>
      </c>
      <c r="D518" s="1" t="s">
        <v>1698</v>
      </c>
      <c r="E518" s="1" t="s">
        <v>185</v>
      </c>
      <c r="F518" s="1" t="s">
        <v>143</v>
      </c>
      <c r="G518" s="1" t="s">
        <v>144</v>
      </c>
      <c r="H518" s="1" t="s">
        <v>1699</v>
      </c>
      <c r="I518" s="1" t="s">
        <v>136</v>
      </c>
      <c r="J518" s="1" t="n">
        <v>38</v>
      </c>
      <c r="K518" s="1" t="s">
        <v>153</v>
      </c>
      <c r="L518" s="1" t="s">
        <v>130</v>
      </c>
    </row>
    <row r="519" customFormat="false" ht="15" hidden="false" customHeight="true" outlineLevel="0" collapsed="false">
      <c r="A519" s="1" t="s">
        <v>1700</v>
      </c>
      <c r="B519" s="1" t="s">
        <v>326</v>
      </c>
      <c r="C519" s="1" t="s">
        <v>291</v>
      </c>
      <c r="D519" s="1" t="s">
        <v>1701</v>
      </c>
      <c r="E519" s="1" t="s">
        <v>282</v>
      </c>
      <c r="F519" s="1" t="s">
        <v>117</v>
      </c>
      <c r="G519" s="1" t="s">
        <v>118</v>
      </c>
      <c r="H519" s="1" t="s">
        <v>1702</v>
      </c>
      <c r="I519" s="1" t="s">
        <v>120</v>
      </c>
      <c r="J519" s="1" t="n">
        <v>25</v>
      </c>
      <c r="K519" s="1" t="s">
        <v>121</v>
      </c>
      <c r="L519" s="1" t="s">
        <v>130</v>
      </c>
    </row>
    <row r="520" customFormat="false" ht="15" hidden="false" customHeight="true" outlineLevel="0" collapsed="false">
      <c r="A520" s="1" t="s">
        <v>1703</v>
      </c>
      <c r="B520" s="1" t="s">
        <v>352</v>
      </c>
      <c r="C520" s="1" t="s">
        <v>246</v>
      </c>
      <c r="D520" s="1" t="s">
        <v>1704</v>
      </c>
      <c r="E520" s="1" t="s">
        <v>208</v>
      </c>
      <c r="F520" s="1" t="s">
        <v>117</v>
      </c>
      <c r="G520" s="1" t="s">
        <v>118</v>
      </c>
      <c r="H520" s="1" t="s">
        <v>1705</v>
      </c>
      <c r="I520" s="1" t="s">
        <v>233</v>
      </c>
      <c r="J520" s="1" t="n">
        <v>34</v>
      </c>
      <c r="K520" s="1" t="s">
        <v>137</v>
      </c>
      <c r="L520" s="1" t="s">
        <v>130</v>
      </c>
    </row>
    <row r="521" customFormat="false" ht="15" hidden="false" customHeight="true" outlineLevel="0" collapsed="false">
      <c r="A521" s="1" t="s">
        <v>1706</v>
      </c>
      <c r="B521" s="1" t="s">
        <v>161</v>
      </c>
      <c r="C521" s="1" t="s">
        <v>257</v>
      </c>
      <c r="D521" s="1" t="s">
        <v>1707</v>
      </c>
      <c r="E521" s="1" t="s">
        <v>158</v>
      </c>
      <c r="F521" s="1" t="s">
        <v>152</v>
      </c>
      <c r="G521" s="1" t="s">
        <v>144</v>
      </c>
      <c r="H521" s="1" t="s">
        <v>1708</v>
      </c>
      <c r="I521" s="1" t="s">
        <v>120</v>
      </c>
      <c r="J521" s="1" t="n">
        <v>40</v>
      </c>
      <c r="K521" s="1" t="s">
        <v>153</v>
      </c>
      <c r="L521" s="1" t="s">
        <v>130</v>
      </c>
    </row>
    <row r="522" customFormat="false" ht="15" hidden="false" customHeight="true" outlineLevel="0" collapsed="false">
      <c r="A522" s="1" t="s">
        <v>1709</v>
      </c>
      <c r="B522" s="1" t="s">
        <v>200</v>
      </c>
      <c r="C522" s="1" t="s">
        <v>133</v>
      </c>
      <c r="D522" s="1" t="s">
        <v>1710</v>
      </c>
      <c r="E522" s="1" t="s">
        <v>208</v>
      </c>
      <c r="F522" s="1" t="s">
        <v>117</v>
      </c>
      <c r="G522" s="1" t="s">
        <v>118</v>
      </c>
      <c r="H522" s="1" t="s">
        <v>1711</v>
      </c>
      <c r="I522" s="1" t="s">
        <v>176</v>
      </c>
      <c r="J522" s="1" t="n">
        <v>18</v>
      </c>
      <c r="K522" s="1" t="s">
        <v>153</v>
      </c>
      <c r="L522" s="1" t="s">
        <v>130</v>
      </c>
    </row>
    <row r="523" customFormat="false" ht="15" hidden="false" customHeight="true" outlineLevel="0" collapsed="false">
      <c r="A523" s="1" t="s">
        <v>1712</v>
      </c>
      <c r="B523" s="1" t="s">
        <v>612</v>
      </c>
      <c r="C523" s="1" t="s">
        <v>246</v>
      </c>
      <c r="D523" s="1" t="s">
        <v>1713</v>
      </c>
      <c r="E523" s="1" t="s">
        <v>158</v>
      </c>
      <c r="F523" s="1" t="s">
        <v>152</v>
      </c>
      <c r="G523" s="1" t="s">
        <v>144</v>
      </c>
      <c r="H523" s="1" t="s">
        <v>175</v>
      </c>
      <c r="I523" s="1" t="s">
        <v>233</v>
      </c>
      <c r="J523" s="1" t="n">
        <v>38</v>
      </c>
      <c r="K523" s="1" t="s">
        <v>121</v>
      </c>
      <c r="L523" s="1" t="s">
        <v>130</v>
      </c>
    </row>
    <row r="524" customFormat="false" ht="15" hidden="false" customHeight="true" outlineLevel="0" collapsed="false">
      <c r="A524" s="1" t="s">
        <v>1714</v>
      </c>
      <c r="B524" s="1" t="s">
        <v>290</v>
      </c>
      <c r="C524" s="1" t="s">
        <v>188</v>
      </c>
      <c r="D524" s="1" t="s">
        <v>1715</v>
      </c>
      <c r="E524" s="1" t="s">
        <v>287</v>
      </c>
      <c r="F524" s="1" t="s">
        <v>238</v>
      </c>
      <c r="G524" s="1" t="s">
        <v>239</v>
      </c>
      <c r="H524" s="1" t="s">
        <v>1716</v>
      </c>
      <c r="I524" s="1" t="s">
        <v>146</v>
      </c>
      <c r="J524" s="1" t="n">
        <v>28</v>
      </c>
      <c r="K524" s="1" t="s">
        <v>121</v>
      </c>
      <c r="L524" s="1" t="s">
        <v>122</v>
      </c>
    </row>
    <row r="525" customFormat="false" ht="15" hidden="false" customHeight="true" outlineLevel="0" collapsed="false">
      <c r="A525" s="1" t="s">
        <v>1717</v>
      </c>
      <c r="B525" s="1" t="s">
        <v>402</v>
      </c>
      <c r="C525" s="1" t="s">
        <v>219</v>
      </c>
      <c r="D525" s="1" t="s">
        <v>1718</v>
      </c>
      <c r="E525" s="1" t="s">
        <v>158</v>
      </c>
      <c r="F525" s="1" t="s">
        <v>152</v>
      </c>
      <c r="G525" s="1" t="s">
        <v>144</v>
      </c>
      <c r="H525" s="1" t="s">
        <v>1719</v>
      </c>
      <c r="I525" s="1" t="s">
        <v>129</v>
      </c>
      <c r="J525" s="1" t="n">
        <v>39</v>
      </c>
      <c r="K525" s="1" t="s">
        <v>137</v>
      </c>
      <c r="L525" s="1" t="s">
        <v>130</v>
      </c>
    </row>
    <row r="526" customFormat="false" ht="15" hidden="false" customHeight="true" outlineLevel="0" collapsed="false">
      <c r="A526" s="1" t="s">
        <v>1720</v>
      </c>
      <c r="B526" s="1" t="s">
        <v>570</v>
      </c>
      <c r="C526" s="1" t="s">
        <v>361</v>
      </c>
      <c r="D526" s="1" t="s">
        <v>1721</v>
      </c>
      <c r="E526" s="1" t="s">
        <v>142</v>
      </c>
      <c r="F526" s="1" t="s">
        <v>143</v>
      </c>
      <c r="G526" s="1" t="s">
        <v>144</v>
      </c>
      <c r="H526" s="1" t="s">
        <v>1722</v>
      </c>
      <c r="I526" s="1" t="s">
        <v>136</v>
      </c>
      <c r="J526" s="1" t="n">
        <v>27</v>
      </c>
      <c r="K526" s="1" t="s">
        <v>153</v>
      </c>
      <c r="L526" s="1" t="s">
        <v>254</v>
      </c>
    </row>
    <row r="527" customFormat="false" ht="15" hidden="false" customHeight="true" outlineLevel="0" collapsed="false">
      <c r="A527" s="1" t="s">
        <v>1723</v>
      </c>
      <c r="B527" s="1" t="s">
        <v>549</v>
      </c>
      <c r="C527" s="1" t="s">
        <v>624</v>
      </c>
      <c r="D527" s="1" t="s">
        <v>1724</v>
      </c>
      <c r="E527" s="1" t="s">
        <v>142</v>
      </c>
      <c r="F527" s="1" t="s">
        <v>143</v>
      </c>
      <c r="G527" s="1" t="s">
        <v>144</v>
      </c>
      <c r="H527" s="1" t="s">
        <v>1306</v>
      </c>
      <c r="I527" s="1" t="s">
        <v>176</v>
      </c>
      <c r="J527" s="1" t="n">
        <v>18</v>
      </c>
      <c r="K527" s="1" t="s">
        <v>153</v>
      </c>
      <c r="L527" s="1" t="s">
        <v>122</v>
      </c>
    </row>
    <row r="528" customFormat="false" ht="15" hidden="false" customHeight="true" outlineLevel="0" collapsed="false">
      <c r="A528" s="1" t="s">
        <v>1725</v>
      </c>
      <c r="B528" s="1" t="s">
        <v>552</v>
      </c>
      <c r="C528" s="1" t="s">
        <v>257</v>
      </c>
      <c r="D528" s="1" t="s">
        <v>1726</v>
      </c>
      <c r="E528" s="1" t="s">
        <v>282</v>
      </c>
      <c r="F528" s="1" t="s">
        <v>117</v>
      </c>
      <c r="G528" s="1" t="s">
        <v>118</v>
      </c>
      <c r="H528" s="1" t="s">
        <v>917</v>
      </c>
      <c r="I528" s="1" t="s">
        <v>129</v>
      </c>
      <c r="J528" s="1" t="n">
        <v>19</v>
      </c>
      <c r="K528" s="1" t="s">
        <v>137</v>
      </c>
      <c r="L528" s="1" t="s">
        <v>130</v>
      </c>
    </row>
    <row r="529" customFormat="false" ht="15" hidden="false" customHeight="true" outlineLevel="0" collapsed="false">
      <c r="A529" s="1" t="s">
        <v>1727</v>
      </c>
      <c r="B529" s="1" t="s">
        <v>430</v>
      </c>
      <c r="C529" s="1" t="s">
        <v>291</v>
      </c>
      <c r="D529" s="1" t="s">
        <v>1728</v>
      </c>
      <c r="E529" s="1" t="s">
        <v>116</v>
      </c>
      <c r="F529" s="1" t="s">
        <v>117</v>
      </c>
      <c r="G529" s="1" t="s">
        <v>118</v>
      </c>
      <c r="H529" s="1" t="s">
        <v>1377</v>
      </c>
      <c r="I529" s="1" t="s">
        <v>176</v>
      </c>
      <c r="J529" s="1" t="n">
        <v>34</v>
      </c>
      <c r="K529" s="1" t="s">
        <v>121</v>
      </c>
      <c r="L529" s="1" t="s">
        <v>198</v>
      </c>
    </row>
    <row r="530" customFormat="false" ht="15" hidden="false" customHeight="true" outlineLevel="0" collapsed="false">
      <c r="A530" s="1" t="s">
        <v>1729</v>
      </c>
      <c r="B530" s="1" t="s">
        <v>649</v>
      </c>
      <c r="C530" s="1" t="s">
        <v>235</v>
      </c>
      <c r="D530" s="1" t="s">
        <v>1730</v>
      </c>
      <c r="E530" s="1" t="s">
        <v>151</v>
      </c>
      <c r="F530" s="1" t="s">
        <v>152</v>
      </c>
      <c r="G530" s="1" t="s">
        <v>144</v>
      </c>
      <c r="H530" s="1" t="s">
        <v>1200</v>
      </c>
      <c r="I530" s="1" t="s">
        <v>129</v>
      </c>
      <c r="J530" s="1" t="n">
        <v>36</v>
      </c>
      <c r="K530" s="1" t="s">
        <v>137</v>
      </c>
      <c r="L530" s="1" t="s">
        <v>122</v>
      </c>
    </row>
    <row r="531" customFormat="false" ht="15" hidden="false" customHeight="true" outlineLevel="0" collapsed="false">
      <c r="A531" s="1" t="s">
        <v>1731</v>
      </c>
      <c r="B531" s="1" t="s">
        <v>372</v>
      </c>
      <c r="C531" s="1" t="s">
        <v>114</v>
      </c>
      <c r="D531" s="1" t="s">
        <v>1732</v>
      </c>
      <c r="E531" s="1" t="s">
        <v>237</v>
      </c>
      <c r="F531" s="1" t="s">
        <v>238</v>
      </c>
      <c r="G531" s="1" t="s">
        <v>239</v>
      </c>
      <c r="H531" s="1" t="s">
        <v>748</v>
      </c>
      <c r="I531" s="1" t="s">
        <v>233</v>
      </c>
      <c r="J531" s="1" t="n">
        <v>25</v>
      </c>
      <c r="K531" s="1" t="s">
        <v>153</v>
      </c>
      <c r="L531" s="1" t="s">
        <v>122</v>
      </c>
    </row>
    <row r="532" customFormat="false" ht="15" hidden="false" customHeight="true" outlineLevel="0" collapsed="false">
      <c r="A532" s="1" t="s">
        <v>1733</v>
      </c>
      <c r="B532" s="1" t="s">
        <v>368</v>
      </c>
      <c r="C532" s="1" t="s">
        <v>444</v>
      </c>
      <c r="D532" s="1" t="s">
        <v>1734</v>
      </c>
      <c r="E532" s="1" t="s">
        <v>142</v>
      </c>
      <c r="F532" s="1" t="s">
        <v>143</v>
      </c>
      <c r="G532" s="1" t="s">
        <v>144</v>
      </c>
      <c r="H532" s="1" t="s">
        <v>1735</v>
      </c>
      <c r="I532" s="1" t="s">
        <v>120</v>
      </c>
      <c r="J532" s="1" t="n">
        <v>39</v>
      </c>
      <c r="K532" s="1" t="s">
        <v>153</v>
      </c>
      <c r="L532" s="1" t="s">
        <v>130</v>
      </c>
    </row>
    <row r="533" customFormat="false" ht="15" hidden="false" customHeight="true" outlineLevel="0" collapsed="false">
      <c r="A533" s="1" t="s">
        <v>1736</v>
      </c>
      <c r="B533" s="1" t="s">
        <v>148</v>
      </c>
      <c r="C533" s="1" t="s">
        <v>149</v>
      </c>
      <c r="D533" s="1" t="s">
        <v>1737</v>
      </c>
      <c r="E533" s="1" t="s">
        <v>190</v>
      </c>
      <c r="F533" s="1" t="s">
        <v>191</v>
      </c>
      <c r="G533" s="1" t="s">
        <v>118</v>
      </c>
      <c r="H533" s="1" t="s">
        <v>1738</v>
      </c>
      <c r="I533" s="1" t="s">
        <v>136</v>
      </c>
      <c r="J533" s="1" t="n">
        <v>19</v>
      </c>
      <c r="K533" s="1" t="s">
        <v>121</v>
      </c>
      <c r="L533" s="1" t="s">
        <v>122</v>
      </c>
    </row>
    <row r="534" customFormat="false" ht="15" hidden="false" customHeight="true" outlineLevel="0" collapsed="false">
      <c r="A534" s="1" t="s">
        <v>1739</v>
      </c>
      <c r="B534" s="1" t="s">
        <v>326</v>
      </c>
      <c r="C534" s="1" t="s">
        <v>398</v>
      </c>
      <c r="D534" s="1" t="s">
        <v>1740</v>
      </c>
      <c r="E534" s="1" t="s">
        <v>158</v>
      </c>
      <c r="F534" s="1" t="s">
        <v>152</v>
      </c>
      <c r="G534" s="1" t="s">
        <v>144</v>
      </c>
      <c r="H534" s="1" t="s">
        <v>1741</v>
      </c>
      <c r="I534" s="1" t="s">
        <v>136</v>
      </c>
      <c r="J534" s="1" t="n">
        <v>33</v>
      </c>
      <c r="K534" s="1" t="s">
        <v>121</v>
      </c>
      <c r="L534" s="1" t="s">
        <v>130</v>
      </c>
    </row>
    <row r="535" customFormat="false" ht="15" hidden="false" customHeight="true" outlineLevel="0" collapsed="false">
      <c r="A535" s="1" t="s">
        <v>1742</v>
      </c>
      <c r="B535" s="1" t="s">
        <v>559</v>
      </c>
      <c r="C535" s="1" t="s">
        <v>173</v>
      </c>
      <c r="D535" s="1" t="s">
        <v>1743</v>
      </c>
      <c r="E535" s="1" t="s">
        <v>216</v>
      </c>
      <c r="F535" s="1" t="s">
        <v>117</v>
      </c>
      <c r="G535" s="1" t="s">
        <v>118</v>
      </c>
      <c r="H535" s="1" t="s">
        <v>1744</v>
      </c>
      <c r="I535" s="1" t="s">
        <v>146</v>
      </c>
      <c r="J535" s="1" t="n">
        <v>23</v>
      </c>
      <c r="K535" s="1" t="s">
        <v>137</v>
      </c>
      <c r="L535" s="1" t="s">
        <v>254</v>
      </c>
    </row>
    <row r="536" customFormat="false" ht="15" hidden="false" customHeight="true" outlineLevel="0" collapsed="false">
      <c r="A536" s="1" t="s">
        <v>1745</v>
      </c>
      <c r="B536" s="1" t="s">
        <v>211</v>
      </c>
      <c r="C536" s="1" t="s">
        <v>357</v>
      </c>
      <c r="D536" s="1" t="s">
        <v>1746</v>
      </c>
      <c r="E536" s="1" t="s">
        <v>282</v>
      </c>
      <c r="F536" s="1" t="s">
        <v>117</v>
      </c>
      <c r="G536" s="1" t="s">
        <v>118</v>
      </c>
      <c r="H536" s="1" t="s">
        <v>1076</v>
      </c>
      <c r="I536" s="1" t="s">
        <v>136</v>
      </c>
      <c r="J536" s="1" t="n">
        <v>28</v>
      </c>
      <c r="K536" s="1" t="s">
        <v>137</v>
      </c>
      <c r="L536" s="1" t="s">
        <v>130</v>
      </c>
    </row>
    <row r="537" customFormat="false" ht="15" hidden="false" customHeight="true" outlineLevel="0" collapsed="false">
      <c r="A537" s="1" t="s">
        <v>1747</v>
      </c>
      <c r="B537" s="1" t="s">
        <v>549</v>
      </c>
      <c r="C537" s="1" t="s">
        <v>156</v>
      </c>
      <c r="D537" s="1" t="s">
        <v>1748</v>
      </c>
      <c r="E537" s="1" t="s">
        <v>463</v>
      </c>
      <c r="F537" s="1" t="s">
        <v>238</v>
      </c>
      <c r="G537" s="1" t="s">
        <v>239</v>
      </c>
      <c r="H537" s="1" t="s">
        <v>1749</v>
      </c>
      <c r="I537" s="1" t="s">
        <v>120</v>
      </c>
      <c r="J537" s="1" t="n">
        <v>34</v>
      </c>
      <c r="K537" s="1" t="s">
        <v>121</v>
      </c>
      <c r="L537" s="1" t="s">
        <v>130</v>
      </c>
    </row>
    <row r="538" customFormat="false" ht="15" hidden="false" customHeight="true" outlineLevel="0" collapsed="false">
      <c r="A538" s="1" t="s">
        <v>1750</v>
      </c>
      <c r="B538" s="1" t="s">
        <v>200</v>
      </c>
      <c r="C538" s="1" t="s">
        <v>229</v>
      </c>
      <c r="D538" s="1" t="s">
        <v>1751</v>
      </c>
      <c r="E538" s="1" t="s">
        <v>190</v>
      </c>
      <c r="F538" s="1" t="s">
        <v>191</v>
      </c>
      <c r="G538" s="1" t="s">
        <v>118</v>
      </c>
      <c r="H538" s="1" t="s">
        <v>1752</v>
      </c>
      <c r="I538" s="1" t="s">
        <v>176</v>
      </c>
      <c r="J538" s="1" t="n">
        <v>26</v>
      </c>
      <c r="K538" s="1" t="s">
        <v>137</v>
      </c>
      <c r="L538" s="1" t="s">
        <v>122</v>
      </c>
    </row>
    <row r="539" customFormat="false" ht="15" hidden="false" customHeight="true" outlineLevel="0" collapsed="false">
      <c r="A539" s="1" t="s">
        <v>1753</v>
      </c>
      <c r="B539" s="1" t="s">
        <v>250</v>
      </c>
      <c r="C539" s="1" t="s">
        <v>300</v>
      </c>
      <c r="D539" s="1" t="s">
        <v>1754</v>
      </c>
      <c r="E539" s="1" t="s">
        <v>231</v>
      </c>
      <c r="F539" s="1" t="s">
        <v>152</v>
      </c>
      <c r="G539" s="1" t="s">
        <v>144</v>
      </c>
      <c r="H539" s="1" t="s">
        <v>1755</v>
      </c>
      <c r="I539" s="1" t="s">
        <v>120</v>
      </c>
      <c r="J539" s="1" t="n">
        <v>30</v>
      </c>
      <c r="K539" s="1" t="s">
        <v>121</v>
      </c>
      <c r="L539" s="1" t="s">
        <v>122</v>
      </c>
    </row>
    <row r="540" customFormat="false" ht="15" hidden="false" customHeight="true" outlineLevel="0" collapsed="false">
      <c r="A540" s="1" t="s">
        <v>1756</v>
      </c>
      <c r="B540" s="1" t="s">
        <v>515</v>
      </c>
      <c r="C540" s="1" t="s">
        <v>261</v>
      </c>
      <c r="D540" s="1" t="s">
        <v>1757</v>
      </c>
      <c r="E540" s="1" t="s">
        <v>302</v>
      </c>
      <c r="F540" s="1" t="s">
        <v>117</v>
      </c>
      <c r="G540" s="1" t="s">
        <v>118</v>
      </c>
      <c r="H540" s="1" t="s">
        <v>657</v>
      </c>
      <c r="I540" s="1" t="s">
        <v>129</v>
      </c>
      <c r="J540" s="1" t="n">
        <v>43</v>
      </c>
      <c r="K540" s="1" t="s">
        <v>153</v>
      </c>
      <c r="L540" s="1" t="s">
        <v>122</v>
      </c>
    </row>
    <row r="541" customFormat="false" ht="15" hidden="false" customHeight="true" outlineLevel="0" collapsed="false">
      <c r="A541" s="1" t="s">
        <v>1758</v>
      </c>
      <c r="B541" s="1" t="s">
        <v>148</v>
      </c>
      <c r="C541" s="1" t="s">
        <v>296</v>
      </c>
      <c r="D541" s="1" t="s">
        <v>1759</v>
      </c>
      <c r="E541" s="1" t="s">
        <v>463</v>
      </c>
      <c r="F541" s="1" t="s">
        <v>238</v>
      </c>
      <c r="G541" s="1" t="s">
        <v>239</v>
      </c>
      <c r="H541" s="1" t="s">
        <v>1760</v>
      </c>
      <c r="I541" s="1" t="s">
        <v>120</v>
      </c>
      <c r="J541" s="1" t="n">
        <v>28</v>
      </c>
      <c r="K541" s="1" t="s">
        <v>153</v>
      </c>
      <c r="L541" s="1" t="s">
        <v>130</v>
      </c>
    </row>
    <row r="542" customFormat="false" ht="15" hidden="false" customHeight="true" outlineLevel="0" collapsed="false">
      <c r="A542" s="1" t="s">
        <v>1761</v>
      </c>
      <c r="B542" s="1" t="s">
        <v>612</v>
      </c>
      <c r="C542" s="1" t="s">
        <v>357</v>
      </c>
      <c r="D542" s="1" t="s">
        <v>1762</v>
      </c>
      <c r="E542" s="1" t="s">
        <v>190</v>
      </c>
      <c r="F542" s="1" t="s">
        <v>191</v>
      </c>
      <c r="G542" s="1" t="s">
        <v>118</v>
      </c>
      <c r="H542" s="1" t="s">
        <v>1763</v>
      </c>
      <c r="I542" s="1" t="s">
        <v>129</v>
      </c>
      <c r="J542" s="1" t="n">
        <v>41</v>
      </c>
      <c r="K542" s="1" t="s">
        <v>121</v>
      </c>
      <c r="L542" s="1" t="s">
        <v>198</v>
      </c>
    </row>
    <row r="543" customFormat="false" ht="15" hidden="false" customHeight="true" outlineLevel="0" collapsed="false">
      <c r="A543" s="1" t="s">
        <v>1764</v>
      </c>
      <c r="B543" s="1" t="s">
        <v>194</v>
      </c>
      <c r="C543" s="1" t="s">
        <v>173</v>
      </c>
      <c r="D543" s="1" t="s">
        <v>1765</v>
      </c>
      <c r="E543" s="1" t="s">
        <v>116</v>
      </c>
      <c r="F543" s="1" t="s">
        <v>117</v>
      </c>
      <c r="G543" s="1" t="s">
        <v>118</v>
      </c>
      <c r="H543" s="1" t="s">
        <v>1294</v>
      </c>
      <c r="I543" s="1" t="s">
        <v>120</v>
      </c>
      <c r="J543" s="1" t="n">
        <v>23</v>
      </c>
      <c r="K543" s="1" t="s">
        <v>121</v>
      </c>
      <c r="L543" s="1" t="s">
        <v>130</v>
      </c>
    </row>
    <row r="544" customFormat="false" ht="15" hidden="false" customHeight="true" outlineLevel="0" collapsed="false">
      <c r="A544" s="1" t="s">
        <v>1766</v>
      </c>
      <c r="B544" s="1" t="s">
        <v>148</v>
      </c>
      <c r="C544" s="1" t="s">
        <v>219</v>
      </c>
      <c r="D544" s="1" t="s">
        <v>1767</v>
      </c>
      <c r="E544" s="1" t="s">
        <v>179</v>
      </c>
      <c r="F544" s="1" t="s">
        <v>117</v>
      </c>
      <c r="G544" s="1" t="s">
        <v>118</v>
      </c>
      <c r="H544" s="1" t="s">
        <v>1768</v>
      </c>
      <c r="I544" s="1" t="s">
        <v>165</v>
      </c>
      <c r="J544" s="1" t="n">
        <v>38</v>
      </c>
      <c r="K544" s="1" t="s">
        <v>121</v>
      </c>
      <c r="L544" s="1" t="s">
        <v>130</v>
      </c>
    </row>
    <row r="545" customFormat="false" ht="15" hidden="false" customHeight="true" outlineLevel="0" collapsed="false">
      <c r="A545" s="1" t="s">
        <v>1769</v>
      </c>
      <c r="B545" s="1" t="s">
        <v>356</v>
      </c>
      <c r="C545" s="1" t="s">
        <v>291</v>
      </c>
      <c r="D545" s="1" t="s">
        <v>1770</v>
      </c>
      <c r="E545" s="1" t="s">
        <v>268</v>
      </c>
      <c r="F545" s="1" t="s">
        <v>269</v>
      </c>
      <c r="G545" s="1" t="s">
        <v>239</v>
      </c>
      <c r="H545" s="1" t="s">
        <v>1771</v>
      </c>
      <c r="I545" s="1" t="s">
        <v>165</v>
      </c>
      <c r="J545" s="1" t="n">
        <v>46</v>
      </c>
      <c r="K545" s="1" t="s">
        <v>137</v>
      </c>
      <c r="L545" s="1" t="s">
        <v>130</v>
      </c>
    </row>
    <row r="546" customFormat="false" ht="15" hidden="false" customHeight="true" outlineLevel="0" collapsed="false">
      <c r="A546" s="1" t="s">
        <v>1772</v>
      </c>
      <c r="B546" s="1" t="s">
        <v>250</v>
      </c>
      <c r="C546" s="1" t="s">
        <v>149</v>
      </c>
      <c r="D546" s="1" t="s">
        <v>1773</v>
      </c>
      <c r="E546" s="1" t="s">
        <v>179</v>
      </c>
      <c r="F546" s="1" t="s">
        <v>117</v>
      </c>
      <c r="G546" s="1" t="s">
        <v>118</v>
      </c>
      <c r="H546" s="1" t="s">
        <v>1490</v>
      </c>
      <c r="I546" s="1" t="s">
        <v>129</v>
      </c>
      <c r="J546" s="1" t="n">
        <v>18</v>
      </c>
      <c r="K546" s="1" t="s">
        <v>121</v>
      </c>
      <c r="L546" s="1" t="s">
        <v>254</v>
      </c>
    </row>
    <row r="547" customFormat="false" ht="15" hidden="false" customHeight="true" outlineLevel="0" collapsed="false">
      <c r="A547" s="1" t="s">
        <v>1774</v>
      </c>
      <c r="B547" s="1" t="s">
        <v>397</v>
      </c>
      <c r="C547" s="1" t="s">
        <v>277</v>
      </c>
      <c r="D547" s="1" t="s">
        <v>1775</v>
      </c>
      <c r="E547" s="1" t="s">
        <v>331</v>
      </c>
      <c r="F547" s="1" t="s">
        <v>332</v>
      </c>
      <c r="G547" s="1" t="s">
        <v>333</v>
      </c>
      <c r="H547" s="1" t="s">
        <v>1776</v>
      </c>
      <c r="I547" s="1" t="s">
        <v>136</v>
      </c>
      <c r="J547" s="1" t="n">
        <v>26</v>
      </c>
      <c r="K547" s="1" t="s">
        <v>153</v>
      </c>
      <c r="L547" s="1" t="s">
        <v>130</v>
      </c>
    </row>
    <row r="548" customFormat="false" ht="15" hidden="false" customHeight="true" outlineLevel="0" collapsed="false">
      <c r="A548" s="1" t="s">
        <v>1777</v>
      </c>
      <c r="B548" s="1" t="s">
        <v>469</v>
      </c>
      <c r="C548" s="1" t="s">
        <v>444</v>
      </c>
      <c r="D548" s="1" t="s">
        <v>1778</v>
      </c>
      <c r="E548" s="1" t="s">
        <v>142</v>
      </c>
      <c r="F548" s="1" t="s">
        <v>143</v>
      </c>
      <c r="G548" s="1" t="s">
        <v>144</v>
      </c>
      <c r="H548" s="1" t="s">
        <v>1054</v>
      </c>
      <c r="I548" s="1" t="s">
        <v>129</v>
      </c>
      <c r="J548" s="1" t="n">
        <v>39</v>
      </c>
      <c r="K548" s="1" t="s">
        <v>153</v>
      </c>
      <c r="L548" s="1" t="s">
        <v>130</v>
      </c>
    </row>
    <row r="549" customFormat="false" ht="15" hidden="false" customHeight="true" outlineLevel="0" collapsed="false">
      <c r="A549" s="1" t="s">
        <v>1779</v>
      </c>
      <c r="B549" s="1" t="s">
        <v>256</v>
      </c>
      <c r="C549" s="1" t="s">
        <v>173</v>
      </c>
      <c r="D549" s="1" t="s">
        <v>1780</v>
      </c>
      <c r="E549" s="1" t="s">
        <v>225</v>
      </c>
      <c r="F549" s="1" t="s">
        <v>191</v>
      </c>
      <c r="G549" s="1" t="s">
        <v>118</v>
      </c>
      <c r="H549" s="1" t="s">
        <v>1781</v>
      </c>
      <c r="I549" s="1" t="s">
        <v>129</v>
      </c>
      <c r="J549" s="1" t="n">
        <v>32</v>
      </c>
      <c r="K549" s="1" t="s">
        <v>121</v>
      </c>
      <c r="L549" s="1" t="s">
        <v>130</v>
      </c>
    </row>
    <row r="550" customFormat="false" ht="15" hidden="false" customHeight="true" outlineLevel="0" collapsed="false">
      <c r="A550" s="1" t="s">
        <v>1782</v>
      </c>
      <c r="B550" s="1" t="s">
        <v>113</v>
      </c>
      <c r="C550" s="1" t="s">
        <v>173</v>
      </c>
      <c r="D550" s="1" t="s">
        <v>1783</v>
      </c>
      <c r="E550" s="1" t="s">
        <v>127</v>
      </c>
      <c r="F550" s="1" t="s">
        <v>117</v>
      </c>
      <c r="G550" s="1" t="s">
        <v>118</v>
      </c>
      <c r="H550" s="1" t="s">
        <v>568</v>
      </c>
      <c r="I550" s="1" t="s">
        <v>176</v>
      </c>
      <c r="J550" s="1" t="n">
        <v>37</v>
      </c>
      <c r="K550" s="1" t="s">
        <v>153</v>
      </c>
      <c r="L550" s="1" t="s">
        <v>198</v>
      </c>
    </row>
    <row r="551" customFormat="false" ht="15" hidden="false" customHeight="true" outlineLevel="0" collapsed="false">
      <c r="A551" s="1" t="s">
        <v>1784</v>
      </c>
      <c r="B551" s="1" t="s">
        <v>612</v>
      </c>
      <c r="C551" s="1" t="s">
        <v>257</v>
      </c>
      <c r="D551" s="1" t="s">
        <v>1785</v>
      </c>
      <c r="E551" s="1" t="s">
        <v>225</v>
      </c>
      <c r="F551" s="1" t="s">
        <v>191</v>
      </c>
      <c r="G551" s="1" t="s">
        <v>118</v>
      </c>
      <c r="H551" s="1" t="s">
        <v>1786</v>
      </c>
      <c r="I551" s="1" t="s">
        <v>129</v>
      </c>
      <c r="J551" s="1" t="n">
        <v>28</v>
      </c>
      <c r="K551" s="1" t="s">
        <v>137</v>
      </c>
      <c r="L551" s="1" t="s">
        <v>130</v>
      </c>
    </row>
    <row r="552" customFormat="false" ht="15" hidden="false" customHeight="true" outlineLevel="0" collapsed="false">
      <c r="A552" s="1" t="s">
        <v>1787</v>
      </c>
      <c r="B552" s="1" t="s">
        <v>583</v>
      </c>
      <c r="C552" s="1" t="s">
        <v>219</v>
      </c>
      <c r="D552" s="1" t="s">
        <v>1788</v>
      </c>
      <c r="E552" s="1" t="s">
        <v>158</v>
      </c>
      <c r="F552" s="1" t="s">
        <v>152</v>
      </c>
      <c r="G552" s="1" t="s">
        <v>144</v>
      </c>
      <c r="H552" s="1" t="s">
        <v>1024</v>
      </c>
      <c r="I552" s="1" t="s">
        <v>165</v>
      </c>
      <c r="J552" s="1" t="n">
        <v>34</v>
      </c>
      <c r="K552" s="1" t="s">
        <v>153</v>
      </c>
      <c r="L552" s="1" t="s">
        <v>130</v>
      </c>
    </row>
    <row r="553" customFormat="false" ht="15" hidden="false" customHeight="true" outlineLevel="0" collapsed="false">
      <c r="A553" s="1" t="s">
        <v>1789</v>
      </c>
      <c r="B553" s="1" t="s">
        <v>205</v>
      </c>
      <c r="C553" s="1" t="s">
        <v>413</v>
      </c>
      <c r="D553" s="1" t="s">
        <v>1790</v>
      </c>
      <c r="E553" s="1" t="s">
        <v>306</v>
      </c>
      <c r="F553" s="1" t="s">
        <v>117</v>
      </c>
      <c r="G553" s="1" t="s">
        <v>118</v>
      </c>
      <c r="H553" s="1" t="s">
        <v>1791</v>
      </c>
      <c r="I553" s="1" t="s">
        <v>129</v>
      </c>
      <c r="J553" s="1" t="n">
        <v>32</v>
      </c>
      <c r="K553" s="1" t="s">
        <v>137</v>
      </c>
      <c r="L553" s="1" t="s">
        <v>122</v>
      </c>
    </row>
    <row r="554" customFormat="false" ht="15" hidden="false" customHeight="true" outlineLevel="0" collapsed="false">
      <c r="A554" s="1" t="s">
        <v>1792</v>
      </c>
      <c r="B554" s="1" t="s">
        <v>256</v>
      </c>
      <c r="C554" s="1" t="s">
        <v>361</v>
      </c>
      <c r="D554" s="1" t="s">
        <v>1793</v>
      </c>
      <c r="E554" s="1" t="s">
        <v>287</v>
      </c>
      <c r="F554" s="1" t="s">
        <v>238</v>
      </c>
      <c r="G554" s="1" t="s">
        <v>239</v>
      </c>
      <c r="H554" s="1" t="s">
        <v>1794</v>
      </c>
      <c r="I554" s="1" t="s">
        <v>233</v>
      </c>
      <c r="J554" s="1" t="n">
        <v>44</v>
      </c>
      <c r="K554" s="1" t="s">
        <v>137</v>
      </c>
      <c r="L554" s="1" t="s">
        <v>130</v>
      </c>
    </row>
    <row r="555" customFormat="false" ht="15" hidden="false" customHeight="true" outlineLevel="0" collapsed="false">
      <c r="A555" s="1" t="s">
        <v>1795</v>
      </c>
      <c r="B555" s="1" t="s">
        <v>469</v>
      </c>
      <c r="C555" s="1" t="s">
        <v>219</v>
      </c>
      <c r="D555" s="1" t="s">
        <v>1796</v>
      </c>
      <c r="E555" s="1" t="s">
        <v>237</v>
      </c>
      <c r="F555" s="1" t="s">
        <v>238</v>
      </c>
      <c r="G555" s="1" t="s">
        <v>239</v>
      </c>
      <c r="H555" s="1" t="s">
        <v>1797</v>
      </c>
      <c r="I555" s="1" t="s">
        <v>233</v>
      </c>
      <c r="J555" s="1" t="n">
        <v>36</v>
      </c>
      <c r="K555" s="1" t="s">
        <v>137</v>
      </c>
      <c r="L555" s="1" t="s">
        <v>198</v>
      </c>
    </row>
    <row r="556" customFormat="false" ht="15" hidden="false" customHeight="true" outlineLevel="0" collapsed="false">
      <c r="A556" s="1" t="s">
        <v>1798</v>
      </c>
      <c r="B556" s="1" t="s">
        <v>612</v>
      </c>
      <c r="C556" s="1" t="s">
        <v>357</v>
      </c>
      <c r="D556" s="1" t="s">
        <v>1799</v>
      </c>
      <c r="E556" s="1" t="s">
        <v>208</v>
      </c>
      <c r="F556" s="1" t="s">
        <v>117</v>
      </c>
      <c r="G556" s="1" t="s">
        <v>118</v>
      </c>
      <c r="H556" s="1" t="s">
        <v>1800</v>
      </c>
      <c r="I556" s="1" t="s">
        <v>120</v>
      </c>
      <c r="J556" s="1" t="n">
        <v>37</v>
      </c>
      <c r="K556" s="1" t="s">
        <v>153</v>
      </c>
      <c r="L556" s="1" t="s">
        <v>198</v>
      </c>
    </row>
    <row r="557" customFormat="false" ht="15" hidden="false" customHeight="true" outlineLevel="0" collapsed="false">
      <c r="A557" s="1" t="s">
        <v>1801</v>
      </c>
      <c r="B557" s="1" t="s">
        <v>488</v>
      </c>
      <c r="C557" s="1" t="s">
        <v>345</v>
      </c>
      <c r="D557" s="1" t="s">
        <v>1802</v>
      </c>
      <c r="E557" s="1" t="s">
        <v>237</v>
      </c>
      <c r="F557" s="1" t="s">
        <v>238</v>
      </c>
      <c r="G557" s="1" t="s">
        <v>239</v>
      </c>
      <c r="H557" s="1" t="s">
        <v>1803</v>
      </c>
      <c r="I557" s="1" t="s">
        <v>129</v>
      </c>
      <c r="J557" s="1" t="n">
        <v>30</v>
      </c>
      <c r="K557" s="1" t="s">
        <v>153</v>
      </c>
      <c r="L557" s="1" t="s">
        <v>130</v>
      </c>
    </row>
    <row r="558" customFormat="false" ht="15" hidden="false" customHeight="true" outlineLevel="0" collapsed="false">
      <c r="A558" s="1" t="s">
        <v>1804</v>
      </c>
      <c r="B558" s="1" t="s">
        <v>148</v>
      </c>
      <c r="C558" s="1" t="s">
        <v>201</v>
      </c>
      <c r="D558" s="1" t="s">
        <v>1805</v>
      </c>
      <c r="E558" s="1" t="s">
        <v>243</v>
      </c>
      <c r="F558" s="1" t="s">
        <v>117</v>
      </c>
      <c r="G558" s="1" t="s">
        <v>118</v>
      </c>
      <c r="H558" s="1" t="s">
        <v>588</v>
      </c>
      <c r="I558" s="1" t="s">
        <v>129</v>
      </c>
      <c r="J558" s="1" t="n">
        <v>29</v>
      </c>
      <c r="K558" s="1" t="s">
        <v>121</v>
      </c>
      <c r="L558" s="1" t="s">
        <v>254</v>
      </c>
    </row>
    <row r="559" customFormat="false" ht="15" hidden="false" customHeight="true" outlineLevel="0" collapsed="false">
      <c r="A559" s="1" t="s">
        <v>1806</v>
      </c>
      <c r="B559" s="1" t="s">
        <v>228</v>
      </c>
      <c r="C559" s="1" t="s">
        <v>266</v>
      </c>
      <c r="D559" s="1" t="s">
        <v>1807</v>
      </c>
      <c r="E559" s="1" t="s">
        <v>190</v>
      </c>
      <c r="F559" s="1" t="s">
        <v>191</v>
      </c>
      <c r="G559" s="1" t="s">
        <v>118</v>
      </c>
      <c r="H559" s="1" t="s">
        <v>1808</v>
      </c>
      <c r="I559" s="1" t="s">
        <v>176</v>
      </c>
      <c r="J559" s="1" t="n">
        <v>30</v>
      </c>
      <c r="K559" s="1" t="s">
        <v>153</v>
      </c>
      <c r="L559" s="1" t="s">
        <v>130</v>
      </c>
    </row>
    <row r="560" customFormat="false" ht="15" hidden="false" customHeight="true" outlineLevel="0" collapsed="false">
      <c r="A560" s="1" t="s">
        <v>1809</v>
      </c>
      <c r="B560" s="1" t="s">
        <v>559</v>
      </c>
      <c r="C560" s="1" t="s">
        <v>183</v>
      </c>
      <c r="D560" s="1" t="s">
        <v>1810</v>
      </c>
      <c r="E560" s="1" t="s">
        <v>127</v>
      </c>
      <c r="F560" s="1" t="s">
        <v>117</v>
      </c>
      <c r="G560" s="1" t="s">
        <v>118</v>
      </c>
      <c r="H560" s="1" t="s">
        <v>1811</v>
      </c>
      <c r="I560" s="1" t="s">
        <v>165</v>
      </c>
      <c r="J560" s="1" t="n">
        <v>37</v>
      </c>
      <c r="K560" s="1" t="s">
        <v>137</v>
      </c>
      <c r="L560" s="1" t="s">
        <v>130</v>
      </c>
    </row>
    <row r="561" customFormat="false" ht="15" hidden="false" customHeight="true" outlineLevel="0" collapsed="false">
      <c r="A561" s="1" t="s">
        <v>1812</v>
      </c>
      <c r="B561" s="1" t="s">
        <v>623</v>
      </c>
      <c r="C561" s="1" t="s">
        <v>246</v>
      </c>
      <c r="D561" s="1" t="s">
        <v>1813</v>
      </c>
      <c r="E561" s="1" t="s">
        <v>231</v>
      </c>
      <c r="F561" s="1" t="s">
        <v>152</v>
      </c>
      <c r="G561" s="1" t="s">
        <v>144</v>
      </c>
      <c r="H561" s="1" t="s">
        <v>1603</v>
      </c>
      <c r="I561" s="1" t="s">
        <v>146</v>
      </c>
      <c r="J561" s="1" t="n">
        <v>30</v>
      </c>
      <c r="K561" s="1" t="s">
        <v>137</v>
      </c>
      <c r="L561" s="1" t="s">
        <v>122</v>
      </c>
    </row>
    <row r="562" customFormat="false" ht="15" hidden="false" customHeight="true" outlineLevel="0" collapsed="false">
      <c r="A562" s="1" t="s">
        <v>1814</v>
      </c>
      <c r="B562" s="1" t="s">
        <v>321</v>
      </c>
      <c r="C562" s="1" t="s">
        <v>296</v>
      </c>
      <c r="D562" s="1" t="s">
        <v>1815</v>
      </c>
      <c r="E562" s="1" t="s">
        <v>302</v>
      </c>
      <c r="F562" s="1" t="s">
        <v>117</v>
      </c>
      <c r="G562" s="1" t="s">
        <v>118</v>
      </c>
      <c r="H562" s="1" t="s">
        <v>460</v>
      </c>
      <c r="I562" s="1" t="s">
        <v>129</v>
      </c>
      <c r="J562" s="1" t="n">
        <v>36</v>
      </c>
      <c r="K562" s="1" t="s">
        <v>137</v>
      </c>
      <c r="L562" s="1" t="s">
        <v>122</v>
      </c>
    </row>
    <row r="563" customFormat="false" ht="15" hidden="false" customHeight="true" outlineLevel="0" collapsed="false">
      <c r="A563" s="1" t="s">
        <v>1816</v>
      </c>
      <c r="B563" s="1" t="s">
        <v>479</v>
      </c>
      <c r="C563" s="1" t="s">
        <v>156</v>
      </c>
      <c r="D563" s="1" t="s">
        <v>1817</v>
      </c>
      <c r="E563" s="1" t="s">
        <v>302</v>
      </c>
      <c r="F563" s="1" t="s">
        <v>117</v>
      </c>
      <c r="G563" s="1" t="s">
        <v>118</v>
      </c>
      <c r="H563" s="1" t="s">
        <v>1735</v>
      </c>
      <c r="I563" s="1" t="s">
        <v>146</v>
      </c>
      <c r="J563" s="1" t="n">
        <v>52</v>
      </c>
      <c r="K563" s="1" t="s">
        <v>137</v>
      </c>
      <c r="L563" s="1" t="s">
        <v>198</v>
      </c>
    </row>
    <row r="564" customFormat="false" ht="15" hidden="false" customHeight="true" outlineLevel="0" collapsed="false">
      <c r="A564" s="1" t="s">
        <v>1818</v>
      </c>
      <c r="B564" s="1" t="s">
        <v>250</v>
      </c>
      <c r="C564" s="1" t="s">
        <v>296</v>
      </c>
      <c r="D564" s="1" t="s">
        <v>1819</v>
      </c>
      <c r="E564" s="1" t="s">
        <v>306</v>
      </c>
      <c r="F564" s="1" t="s">
        <v>117</v>
      </c>
      <c r="G564" s="1" t="s">
        <v>118</v>
      </c>
      <c r="H564" s="1" t="s">
        <v>1556</v>
      </c>
      <c r="I564" s="1" t="s">
        <v>136</v>
      </c>
      <c r="J564" s="1" t="n">
        <v>41</v>
      </c>
      <c r="K564" s="1" t="s">
        <v>137</v>
      </c>
      <c r="L564" s="1" t="s">
        <v>122</v>
      </c>
    </row>
    <row r="565" customFormat="false" ht="15" hidden="false" customHeight="true" outlineLevel="0" collapsed="false">
      <c r="A565" s="1" t="s">
        <v>1820</v>
      </c>
      <c r="B565" s="1" t="s">
        <v>194</v>
      </c>
      <c r="C565" s="1" t="s">
        <v>235</v>
      </c>
      <c r="D565" s="1" t="s">
        <v>1821</v>
      </c>
      <c r="E565" s="1" t="s">
        <v>306</v>
      </c>
      <c r="F565" s="1" t="s">
        <v>117</v>
      </c>
      <c r="G565" s="1" t="s">
        <v>118</v>
      </c>
      <c r="H565" s="1" t="s">
        <v>1822</v>
      </c>
      <c r="I565" s="1" t="s">
        <v>129</v>
      </c>
      <c r="J565" s="1" t="n">
        <v>31</v>
      </c>
      <c r="K565" s="1" t="s">
        <v>137</v>
      </c>
      <c r="L565" s="1" t="s">
        <v>122</v>
      </c>
    </row>
    <row r="566" customFormat="false" ht="15" hidden="false" customHeight="true" outlineLevel="0" collapsed="false">
      <c r="A566" s="1" t="s">
        <v>1823</v>
      </c>
      <c r="B566" s="1" t="s">
        <v>211</v>
      </c>
      <c r="C566" s="1" t="s">
        <v>345</v>
      </c>
      <c r="D566" s="1" t="s">
        <v>1824</v>
      </c>
      <c r="E566" s="1" t="s">
        <v>163</v>
      </c>
      <c r="F566" s="1" t="s">
        <v>152</v>
      </c>
      <c r="G566" s="1" t="s">
        <v>144</v>
      </c>
      <c r="H566" s="1" t="s">
        <v>1825</v>
      </c>
      <c r="I566" s="1" t="s">
        <v>136</v>
      </c>
      <c r="J566" s="1" t="n">
        <v>44</v>
      </c>
      <c r="K566" s="1" t="s">
        <v>121</v>
      </c>
      <c r="L566" s="1" t="s">
        <v>122</v>
      </c>
    </row>
    <row r="567" customFormat="false" ht="15" hidden="false" customHeight="true" outlineLevel="0" collapsed="false">
      <c r="A567" s="1" t="s">
        <v>1826</v>
      </c>
      <c r="B567" s="1" t="s">
        <v>336</v>
      </c>
      <c r="C567" s="1" t="s">
        <v>188</v>
      </c>
      <c r="D567" s="1" t="s">
        <v>1827</v>
      </c>
      <c r="E567" s="1" t="s">
        <v>158</v>
      </c>
      <c r="F567" s="1" t="s">
        <v>152</v>
      </c>
      <c r="G567" s="1" t="s">
        <v>144</v>
      </c>
      <c r="H567" s="1" t="s">
        <v>520</v>
      </c>
      <c r="I567" s="1" t="s">
        <v>120</v>
      </c>
      <c r="J567" s="1" t="n">
        <v>30</v>
      </c>
      <c r="K567" s="1" t="s">
        <v>153</v>
      </c>
      <c r="L567" s="1" t="s">
        <v>130</v>
      </c>
    </row>
    <row r="568" customFormat="false" ht="15" hidden="false" customHeight="true" outlineLevel="0" collapsed="false">
      <c r="A568" s="1" t="s">
        <v>1828</v>
      </c>
      <c r="B568" s="1" t="s">
        <v>421</v>
      </c>
      <c r="C568" s="1" t="s">
        <v>257</v>
      </c>
      <c r="D568" s="1" t="s">
        <v>1829</v>
      </c>
      <c r="E568" s="1" t="s">
        <v>268</v>
      </c>
      <c r="F568" s="1" t="s">
        <v>269</v>
      </c>
      <c r="G568" s="1" t="s">
        <v>239</v>
      </c>
      <c r="H568" s="1" t="s">
        <v>1830</v>
      </c>
      <c r="I568" s="1" t="s">
        <v>233</v>
      </c>
      <c r="J568" s="1" t="n">
        <v>18</v>
      </c>
      <c r="K568" s="1" t="s">
        <v>121</v>
      </c>
      <c r="L568" s="1" t="s">
        <v>130</v>
      </c>
    </row>
    <row r="569" customFormat="false" ht="15" hidden="false" customHeight="true" outlineLevel="0" collapsed="false">
      <c r="A569" s="1" t="s">
        <v>1831</v>
      </c>
      <c r="B569" s="1" t="s">
        <v>570</v>
      </c>
      <c r="C569" s="1" t="s">
        <v>140</v>
      </c>
      <c r="D569" s="1" t="s">
        <v>1832</v>
      </c>
      <c r="E569" s="1" t="s">
        <v>418</v>
      </c>
      <c r="F569" s="1" t="s">
        <v>418</v>
      </c>
      <c r="G569" s="1" t="s">
        <v>118</v>
      </c>
      <c r="H569" s="1" t="s">
        <v>1833</v>
      </c>
      <c r="I569" s="1" t="s">
        <v>120</v>
      </c>
      <c r="J569" s="1" t="n">
        <v>24</v>
      </c>
      <c r="K569" s="1" t="s">
        <v>153</v>
      </c>
      <c r="L569" s="1" t="s">
        <v>122</v>
      </c>
    </row>
    <row r="570" customFormat="false" ht="15" hidden="false" customHeight="true" outlineLevel="0" collapsed="false">
      <c r="A570" s="1" t="s">
        <v>1834</v>
      </c>
      <c r="B570" s="1" t="s">
        <v>256</v>
      </c>
      <c r="C570" s="1" t="s">
        <v>266</v>
      </c>
      <c r="D570" s="1" t="s">
        <v>1835</v>
      </c>
      <c r="E570" s="1" t="s">
        <v>231</v>
      </c>
      <c r="F570" s="1" t="s">
        <v>152</v>
      </c>
      <c r="G570" s="1" t="s">
        <v>144</v>
      </c>
      <c r="H570" s="1" t="s">
        <v>607</v>
      </c>
      <c r="I570" s="1" t="s">
        <v>176</v>
      </c>
      <c r="J570" s="1" t="n">
        <v>18</v>
      </c>
      <c r="K570" s="1" t="s">
        <v>153</v>
      </c>
      <c r="L570" s="1" t="s">
        <v>122</v>
      </c>
    </row>
    <row r="571" customFormat="false" ht="15" hidden="false" customHeight="true" outlineLevel="0" collapsed="false">
      <c r="A571" s="1" t="s">
        <v>1836</v>
      </c>
      <c r="B571" s="1" t="s">
        <v>479</v>
      </c>
      <c r="C571" s="1" t="s">
        <v>246</v>
      </c>
      <c r="D571" s="1" t="s">
        <v>1837</v>
      </c>
      <c r="E571" s="1" t="s">
        <v>158</v>
      </c>
      <c r="F571" s="1" t="s">
        <v>152</v>
      </c>
      <c r="G571" s="1" t="s">
        <v>144</v>
      </c>
      <c r="H571" s="1" t="s">
        <v>1838</v>
      </c>
      <c r="I571" s="1" t="s">
        <v>165</v>
      </c>
      <c r="J571" s="1" t="n">
        <v>30</v>
      </c>
      <c r="K571" s="1" t="s">
        <v>121</v>
      </c>
      <c r="L571" s="1" t="s">
        <v>130</v>
      </c>
    </row>
    <row r="572" customFormat="false" ht="15" hidden="false" customHeight="true" outlineLevel="0" collapsed="false">
      <c r="A572" s="1" t="s">
        <v>1839</v>
      </c>
      <c r="B572" s="1" t="s">
        <v>488</v>
      </c>
      <c r="C572" s="1" t="s">
        <v>437</v>
      </c>
      <c r="D572" s="1" t="s">
        <v>1840</v>
      </c>
      <c r="E572" s="1" t="s">
        <v>163</v>
      </c>
      <c r="F572" s="1" t="s">
        <v>152</v>
      </c>
      <c r="G572" s="1" t="s">
        <v>144</v>
      </c>
      <c r="H572" s="1" t="s">
        <v>1841</v>
      </c>
      <c r="I572" s="1" t="s">
        <v>146</v>
      </c>
      <c r="J572" s="1" t="n">
        <v>34</v>
      </c>
      <c r="K572" s="1" t="s">
        <v>137</v>
      </c>
      <c r="L572" s="1" t="s">
        <v>198</v>
      </c>
    </row>
    <row r="573" customFormat="false" ht="15" hidden="false" customHeight="true" outlineLevel="0" collapsed="false">
      <c r="A573" s="1" t="s">
        <v>1842</v>
      </c>
      <c r="B573" s="1" t="s">
        <v>495</v>
      </c>
      <c r="C573" s="1" t="s">
        <v>235</v>
      </c>
      <c r="D573" s="1" t="s">
        <v>1843</v>
      </c>
      <c r="E573" s="1" t="s">
        <v>243</v>
      </c>
      <c r="F573" s="1" t="s">
        <v>117</v>
      </c>
      <c r="G573" s="1" t="s">
        <v>118</v>
      </c>
      <c r="H573" s="1" t="s">
        <v>751</v>
      </c>
      <c r="I573" s="1" t="s">
        <v>176</v>
      </c>
      <c r="J573" s="1" t="n">
        <v>49</v>
      </c>
      <c r="K573" s="1" t="s">
        <v>121</v>
      </c>
      <c r="L573" s="1" t="s">
        <v>130</v>
      </c>
    </row>
    <row r="574" customFormat="false" ht="15" hidden="false" customHeight="true" outlineLevel="0" collapsed="false">
      <c r="A574" s="1" t="s">
        <v>1844</v>
      </c>
      <c r="B574" s="1" t="s">
        <v>469</v>
      </c>
      <c r="C574" s="1" t="s">
        <v>168</v>
      </c>
      <c r="D574" s="1" t="s">
        <v>1845</v>
      </c>
      <c r="E574" s="1" t="s">
        <v>268</v>
      </c>
      <c r="F574" s="1" t="s">
        <v>269</v>
      </c>
      <c r="G574" s="1" t="s">
        <v>239</v>
      </c>
      <c r="H574" s="1" t="s">
        <v>135</v>
      </c>
      <c r="I574" s="1" t="s">
        <v>120</v>
      </c>
      <c r="J574" s="1" t="n">
        <v>36</v>
      </c>
      <c r="K574" s="1" t="s">
        <v>153</v>
      </c>
      <c r="L574" s="1" t="s">
        <v>122</v>
      </c>
    </row>
    <row r="575" customFormat="false" ht="15" hidden="false" customHeight="true" outlineLevel="0" collapsed="false">
      <c r="A575" s="1" t="s">
        <v>1846</v>
      </c>
      <c r="B575" s="1" t="s">
        <v>113</v>
      </c>
      <c r="C575" s="1" t="s">
        <v>114</v>
      </c>
      <c r="D575" s="1" t="s">
        <v>1847</v>
      </c>
      <c r="E575" s="1" t="s">
        <v>225</v>
      </c>
      <c r="F575" s="1" t="s">
        <v>191</v>
      </c>
      <c r="G575" s="1" t="s">
        <v>118</v>
      </c>
      <c r="H575" s="1" t="s">
        <v>1848</v>
      </c>
      <c r="I575" s="1" t="s">
        <v>120</v>
      </c>
      <c r="J575" s="1" t="n">
        <v>32</v>
      </c>
      <c r="K575" s="1" t="s">
        <v>153</v>
      </c>
      <c r="L575" s="1" t="s">
        <v>122</v>
      </c>
    </row>
    <row r="576" customFormat="false" ht="15" hidden="false" customHeight="true" outlineLevel="0" collapsed="false">
      <c r="A576" s="1" t="s">
        <v>1849</v>
      </c>
      <c r="B576" s="1" t="s">
        <v>552</v>
      </c>
      <c r="C576" s="1" t="s">
        <v>291</v>
      </c>
      <c r="D576" s="1" t="s">
        <v>1850</v>
      </c>
      <c r="E576" s="1" t="s">
        <v>142</v>
      </c>
      <c r="F576" s="1" t="s">
        <v>143</v>
      </c>
      <c r="G576" s="1" t="s">
        <v>144</v>
      </c>
      <c r="H576" s="1" t="s">
        <v>1851</v>
      </c>
      <c r="I576" s="1" t="s">
        <v>120</v>
      </c>
      <c r="J576" s="1" t="n">
        <v>41</v>
      </c>
      <c r="K576" s="1" t="s">
        <v>153</v>
      </c>
      <c r="L576" s="1" t="s">
        <v>122</v>
      </c>
    </row>
    <row r="577" customFormat="false" ht="15" hidden="false" customHeight="true" outlineLevel="0" collapsed="false">
      <c r="A577" s="1" t="s">
        <v>1852</v>
      </c>
      <c r="B577" s="1" t="s">
        <v>265</v>
      </c>
      <c r="C577" s="1" t="s">
        <v>831</v>
      </c>
      <c r="D577" s="1" t="s">
        <v>1853</v>
      </c>
      <c r="E577" s="1" t="s">
        <v>324</v>
      </c>
      <c r="F577" s="1" t="s">
        <v>117</v>
      </c>
      <c r="G577" s="1" t="s">
        <v>118</v>
      </c>
      <c r="H577" s="1" t="s">
        <v>423</v>
      </c>
      <c r="I577" s="1" t="s">
        <v>120</v>
      </c>
      <c r="J577" s="1" t="n">
        <v>18</v>
      </c>
      <c r="K577" s="1" t="s">
        <v>121</v>
      </c>
      <c r="L577" s="1" t="s">
        <v>198</v>
      </c>
    </row>
    <row r="578" customFormat="false" ht="15" hidden="false" customHeight="true" outlineLevel="0" collapsed="false">
      <c r="A578" s="1" t="s">
        <v>1854</v>
      </c>
      <c r="B578" s="1" t="s">
        <v>172</v>
      </c>
      <c r="C578" s="1" t="s">
        <v>201</v>
      </c>
      <c r="D578" s="1" t="s">
        <v>1855</v>
      </c>
      <c r="E578" s="1" t="s">
        <v>208</v>
      </c>
      <c r="F578" s="1" t="s">
        <v>117</v>
      </c>
      <c r="G578" s="1" t="s">
        <v>118</v>
      </c>
      <c r="H578" s="1" t="s">
        <v>1763</v>
      </c>
      <c r="I578" s="1" t="s">
        <v>136</v>
      </c>
      <c r="J578" s="1" t="n">
        <v>36</v>
      </c>
      <c r="K578" s="1" t="s">
        <v>153</v>
      </c>
      <c r="L578" s="1" t="s">
        <v>122</v>
      </c>
    </row>
    <row r="579" customFormat="false" ht="15" hidden="false" customHeight="true" outlineLevel="0" collapsed="false">
      <c r="A579" s="1" t="s">
        <v>1856</v>
      </c>
      <c r="B579" s="1" t="s">
        <v>132</v>
      </c>
      <c r="C579" s="1" t="s">
        <v>563</v>
      </c>
      <c r="D579" s="1" t="s">
        <v>1857</v>
      </c>
      <c r="E579" s="1" t="s">
        <v>418</v>
      </c>
      <c r="F579" s="1" t="s">
        <v>418</v>
      </c>
      <c r="G579" s="1" t="s">
        <v>118</v>
      </c>
      <c r="H579" s="1" t="s">
        <v>1208</v>
      </c>
      <c r="I579" s="1" t="s">
        <v>165</v>
      </c>
      <c r="J579" s="1" t="n">
        <v>40</v>
      </c>
      <c r="K579" s="1" t="s">
        <v>121</v>
      </c>
      <c r="L579" s="1" t="s">
        <v>122</v>
      </c>
    </row>
    <row r="580" customFormat="false" ht="15" hidden="false" customHeight="true" outlineLevel="0" collapsed="false">
      <c r="A580" s="1" t="s">
        <v>1858</v>
      </c>
      <c r="B580" s="1" t="s">
        <v>344</v>
      </c>
      <c r="C580" s="1" t="s">
        <v>852</v>
      </c>
      <c r="D580" s="1" t="s">
        <v>1859</v>
      </c>
      <c r="E580" s="1" t="s">
        <v>208</v>
      </c>
      <c r="F580" s="1" t="s">
        <v>117</v>
      </c>
      <c r="G580" s="1" t="s">
        <v>118</v>
      </c>
      <c r="H580" s="1" t="s">
        <v>1353</v>
      </c>
      <c r="I580" s="1" t="s">
        <v>136</v>
      </c>
      <c r="J580" s="1" t="n">
        <v>20</v>
      </c>
      <c r="K580" s="1" t="s">
        <v>153</v>
      </c>
      <c r="L580" s="1" t="s">
        <v>122</v>
      </c>
    </row>
    <row r="581" customFormat="false" ht="15" hidden="false" customHeight="true" outlineLevel="0" collapsed="false">
      <c r="A581" s="1" t="s">
        <v>1860</v>
      </c>
      <c r="B581" s="1" t="s">
        <v>488</v>
      </c>
      <c r="C581" s="1" t="s">
        <v>188</v>
      </c>
      <c r="D581" s="1" t="s">
        <v>1861</v>
      </c>
      <c r="E581" s="1" t="s">
        <v>293</v>
      </c>
      <c r="F581" s="1" t="s">
        <v>152</v>
      </c>
      <c r="G581" s="1" t="s">
        <v>144</v>
      </c>
      <c r="H581" s="1" t="s">
        <v>1168</v>
      </c>
      <c r="I581" s="1" t="s">
        <v>176</v>
      </c>
      <c r="J581" s="1" t="n">
        <v>44</v>
      </c>
      <c r="K581" s="1" t="s">
        <v>153</v>
      </c>
      <c r="L581" s="1" t="s">
        <v>130</v>
      </c>
    </row>
    <row r="582" customFormat="false" ht="15" hidden="false" customHeight="true" outlineLevel="0" collapsed="false">
      <c r="A582" s="1" t="s">
        <v>1862</v>
      </c>
      <c r="B582" s="1" t="s">
        <v>616</v>
      </c>
      <c r="C582" s="1" t="s">
        <v>251</v>
      </c>
      <c r="D582" s="1" t="s">
        <v>1863</v>
      </c>
      <c r="E582" s="1" t="s">
        <v>225</v>
      </c>
      <c r="F582" s="1" t="s">
        <v>191</v>
      </c>
      <c r="G582" s="1" t="s">
        <v>118</v>
      </c>
      <c r="H582" s="1" t="s">
        <v>760</v>
      </c>
      <c r="I582" s="1" t="s">
        <v>165</v>
      </c>
      <c r="J582" s="1" t="n">
        <v>37</v>
      </c>
      <c r="K582" s="1" t="s">
        <v>121</v>
      </c>
      <c r="L582" s="1" t="s">
        <v>122</v>
      </c>
    </row>
    <row r="583" customFormat="false" ht="15" hidden="false" customHeight="true" outlineLevel="0" collapsed="false">
      <c r="A583" s="1" t="s">
        <v>1864</v>
      </c>
      <c r="B583" s="1" t="s">
        <v>368</v>
      </c>
      <c r="C583" s="1" t="s">
        <v>168</v>
      </c>
      <c r="D583" s="1" t="s">
        <v>1865</v>
      </c>
      <c r="E583" s="1" t="s">
        <v>287</v>
      </c>
      <c r="F583" s="1" t="s">
        <v>238</v>
      </c>
      <c r="G583" s="1" t="s">
        <v>239</v>
      </c>
      <c r="H583" s="1" t="s">
        <v>1866</v>
      </c>
      <c r="I583" s="1" t="s">
        <v>120</v>
      </c>
      <c r="J583" s="1" t="n">
        <v>30</v>
      </c>
      <c r="K583" s="1" t="s">
        <v>121</v>
      </c>
      <c r="L583" s="1" t="s">
        <v>130</v>
      </c>
    </row>
    <row r="584" customFormat="false" ht="15" hidden="false" customHeight="true" outlineLevel="0" collapsed="false">
      <c r="A584" s="1" t="s">
        <v>1867</v>
      </c>
      <c r="B584" s="1" t="s">
        <v>649</v>
      </c>
      <c r="C584" s="1" t="s">
        <v>188</v>
      </c>
      <c r="D584" s="1" t="s">
        <v>1868</v>
      </c>
      <c r="E584" s="1" t="s">
        <v>190</v>
      </c>
      <c r="F584" s="1" t="s">
        <v>191</v>
      </c>
      <c r="G584" s="1" t="s">
        <v>118</v>
      </c>
      <c r="H584" s="1" t="s">
        <v>817</v>
      </c>
      <c r="I584" s="1" t="s">
        <v>176</v>
      </c>
      <c r="J584" s="1" t="n">
        <v>39</v>
      </c>
      <c r="K584" s="1" t="s">
        <v>153</v>
      </c>
      <c r="L584" s="1" t="s">
        <v>122</v>
      </c>
    </row>
    <row r="585" customFormat="false" ht="15" hidden="false" customHeight="true" outlineLevel="0" collapsed="false">
      <c r="A585" s="1" t="s">
        <v>1869</v>
      </c>
      <c r="B585" s="1" t="s">
        <v>316</v>
      </c>
      <c r="C585" s="1" t="s">
        <v>251</v>
      </c>
      <c r="D585" s="1" t="s">
        <v>1870</v>
      </c>
      <c r="E585" s="1" t="s">
        <v>243</v>
      </c>
      <c r="F585" s="1" t="s">
        <v>117</v>
      </c>
      <c r="G585" s="1" t="s">
        <v>118</v>
      </c>
      <c r="H585" s="1" t="s">
        <v>1622</v>
      </c>
      <c r="I585" s="1" t="s">
        <v>165</v>
      </c>
      <c r="J585" s="1" t="n">
        <v>54</v>
      </c>
      <c r="K585" s="1" t="s">
        <v>121</v>
      </c>
      <c r="L585" s="1" t="s">
        <v>198</v>
      </c>
    </row>
    <row r="586" customFormat="false" ht="15" hidden="false" customHeight="true" outlineLevel="0" collapsed="false">
      <c r="A586" s="1" t="s">
        <v>1871</v>
      </c>
      <c r="B586" s="1" t="s">
        <v>402</v>
      </c>
      <c r="C586" s="1" t="s">
        <v>133</v>
      </c>
      <c r="D586" s="1" t="s">
        <v>1872</v>
      </c>
      <c r="E586" s="1" t="s">
        <v>163</v>
      </c>
      <c r="F586" s="1" t="s">
        <v>152</v>
      </c>
      <c r="G586" s="1" t="s">
        <v>144</v>
      </c>
      <c r="H586" s="1" t="s">
        <v>1873</v>
      </c>
      <c r="I586" s="1" t="s">
        <v>136</v>
      </c>
      <c r="J586" s="1" t="n">
        <v>35</v>
      </c>
      <c r="K586" s="1" t="s">
        <v>137</v>
      </c>
      <c r="L586" s="1" t="s">
        <v>130</v>
      </c>
    </row>
    <row r="587" customFormat="false" ht="15" hidden="false" customHeight="true" outlineLevel="0" collapsed="false">
      <c r="A587" s="1" t="s">
        <v>1874</v>
      </c>
      <c r="B587" s="1" t="s">
        <v>285</v>
      </c>
      <c r="C587" s="1" t="s">
        <v>173</v>
      </c>
      <c r="D587" s="1" t="s">
        <v>1875</v>
      </c>
      <c r="E587" s="1" t="s">
        <v>306</v>
      </c>
      <c r="F587" s="1" t="s">
        <v>117</v>
      </c>
      <c r="G587" s="1" t="s">
        <v>118</v>
      </c>
      <c r="H587" s="1" t="s">
        <v>1797</v>
      </c>
      <c r="I587" s="1" t="s">
        <v>120</v>
      </c>
      <c r="J587" s="1" t="n">
        <v>36</v>
      </c>
      <c r="K587" s="1" t="s">
        <v>137</v>
      </c>
      <c r="L587" s="1" t="s">
        <v>130</v>
      </c>
    </row>
    <row r="588" customFormat="false" ht="15" hidden="false" customHeight="true" outlineLevel="0" collapsed="false">
      <c r="A588" s="1" t="s">
        <v>1876</v>
      </c>
      <c r="B588" s="1" t="s">
        <v>488</v>
      </c>
      <c r="C588" s="1" t="s">
        <v>357</v>
      </c>
      <c r="D588" s="1" t="s">
        <v>1877</v>
      </c>
      <c r="E588" s="1" t="s">
        <v>243</v>
      </c>
      <c r="F588" s="1" t="s">
        <v>117</v>
      </c>
      <c r="G588" s="1" t="s">
        <v>118</v>
      </c>
      <c r="H588" s="1" t="s">
        <v>1878</v>
      </c>
      <c r="I588" s="1" t="s">
        <v>146</v>
      </c>
      <c r="J588" s="1" t="n">
        <v>29</v>
      </c>
      <c r="K588" s="1" t="s">
        <v>121</v>
      </c>
      <c r="L588" s="1" t="s">
        <v>122</v>
      </c>
    </row>
    <row r="589" customFormat="false" ht="15" hidden="false" customHeight="true" outlineLevel="0" collapsed="false">
      <c r="A589" s="1" t="s">
        <v>1879</v>
      </c>
      <c r="B589" s="1" t="s">
        <v>113</v>
      </c>
      <c r="C589" s="1" t="s">
        <v>291</v>
      </c>
      <c r="D589" s="1" t="s">
        <v>1880</v>
      </c>
      <c r="E589" s="1" t="s">
        <v>225</v>
      </c>
      <c r="F589" s="1" t="s">
        <v>191</v>
      </c>
      <c r="G589" s="1" t="s">
        <v>118</v>
      </c>
      <c r="H589" s="1" t="s">
        <v>716</v>
      </c>
      <c r="I589" s="1" t="s">
        <v>165</v>
      </c>
      <c r="J589" s="1" t="n">
        <v>26</v>
      </c>
      <c r="K589" s="1" t="s">
        <v>121</v>
      </c>
      <c r="L589" s="1" t="s">
        <v>198</v>
      </c>
    </row>
    <row r="590" customFormat="false" ht="15" hidden="false" customHeight="true" outlineLevel="0" collapsed="false">
      <c r="A590" s="1" t="s">
        <v>1881</v>
      </c>
      <c r="B590" s="1" t="s">
        <v>250</v>
      </c>
      <c r="C590" s="1" t="s">
        <v>277</v>
      </c>
      <c r="D590" s="1" t="s">
        <v>1882</v>
      </c>
      <c r="E590" s="1" t="s">
        <v>179</v>
      </c>
      <c r="F590" s="1" t="s">
        <v>117</v>
      </c>
      <c r="G590" s="1" t="s">
        <v>118</v>
      </c>
      <c r="H590" s="1" t="s">
        <v>1030</v>
      </c>
      <c r="I590" s="1" t="s">
        <v>129</v>
      </c>
      <c r="J590" s="1" t="n">
        <v>41</v>
      </c>
      <c r="K590" s="1" t="s">
        <v>121</v>
      </c>
      <c r="L590" s="1" t="s">
        <v>122</v>
      </c>
    </row>
    <row r="591" customFormat="false" ht="15" hidden="false" customHeight="true" outlineLevel="0" collapsed="false">
      <c r="A591" s="1" t="s">
        <v>1883</v>
      </c>
      <c r="B591" s="1" t="s">
        <v>559</v>
      </c>
      <c r="C591" s="1" t="s">
        <v>277</v>
      </c>
      <c r="D591" s="1" t="s">
        <v>1884</v>
      </c>
      <c r="E591" s="1" t="s">
        <v>418</v>
      </c>
      <c r="F591" s="1" t="s">
        <v>418</v>
      </c>
      <c r="G591" s="1" t="s">
        <v>118</v>
      </c>
      <c r="H591" s="1" t="s">
        <v>1885</v>
      </c>
      <c r="I591" s="1" t="s">
        <v>176</v>
      </c>
      <c r="J591" s="1" t="n">
        <v>26</v>
      </c>
      <c r="K591" s="1" t="s">
        <v>153</v>
      </c>
      <c r="L591" s="1" t="s">
        <v>122</v>
      </c>
    </row>
    <row r="592" customFormat="false" ht="15" hidden="false" customHeight="true" outlineLevel="0" collapsed="false">
      <c r="A592" s="1" t="s">
        <v>1886</v>
      </c>
      <c r="B592" s="1" t="s">
        <v>139</v>
      </c>
      <c r="C592" s="1" t="s">
        <v>361</v>
      </c>
      <c r="D592" s="1" t="s">
        <v>1887</v>
      </c>
      <c r="E592" s="1" t="s">
        <v>208</v>
      </c>
      <c r="F592" s="1" t="s">
        <v>117</v>
      </c>
      <c r="G592" s="1" t="s">
        <v>118</v>
      </c>
      <c r="H592" s="1" t="s">
        <v>1888</v>
      </c>
      <c r="I592" s="1" t="s">
        <v>165</v>
      </c>
      <c r="J592" s="1" t="n">
        <v>34</v>
      </c>
      <c r="K592" s="1" t="s">
        <v>153</v>
      </c>
      <c r="L592" s="1" t="s">
        <v>130</v>
      </c>
    </row>
    <row r="593" customFormat="false" ht="15" hidden="false" customHeight="true" outlineLevel="0" collapsed="false">
      <c r="A593" s="1" t="s">
        <v>1889</v>
      </c>
      <c r="B593" s="1" t="s">
        <v>276</v>
      </c>
      <c r="C593" s="1" t="s">
        <v>173</v>
      </c>
      <c r="D593" s="1" t="s">
        <v>1890</v>
      </c>
      <c r="E593" s="1" t="s">
        <v>231</v>
      </c>
      <c r="F593" s="1" t="s">
        <v>152</v>
      </c>
      <c r="G593" s="1" t="s">
        <v>144</v>
      </c>
      <c r="H593" s="1" t="s">
        <v>1609</v>
      </c>
      <c r="I593" s="1" t="s">
        <v>165</v>
      </c>
      <c r="J593" s="1" t="n">
        <v>29</v>
      </c>
      <c r="K593" s="1" t="s">
        <v>137</v>
      </c>
      <c r="L593" s="1" t="s">
        <v>122</v>
      </c>
    </row>
    <row r="594" customFormat="false" ht="15" hidden="false" customHeight="true" outlineLevel="0" collapsed="false">
      <c r="A594" s="1" t="s">
        <v>1891</v>
      </c>
      <c r="B594" s="1" t="s">
        <v>356</v>
      </c>
      <c r="C594" s="1" t="s">
        <v>183</v>
      </c>
      <c r="D594" s="1" t="s">
        <v>1892</v>
      </c>
      <c r="E594" s="1" t="s">
        <v>463</v>
      </c>
      <c r="F594" s="1" t="s">
        <v>238</v>
      </c>
      <c r="G594" s="1" t="s">
        <v>239</v>
      </c>
      <c r="H594" s="1" t="s">
        <v>1893</v>
      </c>
      <c r="I594" s="1" t="s">
        <v>165</v>
      </c>
      <c r="J594" s="1" t="n">
        <v>38</v>
      </c>
      <c r="K594" s="1" t="s">
        <v>137</v>
      </c>
      <c r="L594" s="1" t="s">
        <v>130</v>
      </c>
    </row>
    <row r="595" customFormat="false" ht="15" hidden="false" customHeight="true" outlineLevel="0" collapsed="false">
      <c r="A595" s="1" t="s">
        <v>1894</v>
      </c>
      <c r="B595" s="1" t="s">
        <v>436</v>
      </c>
      <c r="C595" s="1" t="s">
        <v>296</v>
      </c>
      <c r="D595" s="1" t="s">
        <v>1895</v>
      </c>
      <c r="E595" s="1" t="s">
        <v>282</v>
      </c>
      <c r="F595" s="1" t="s">
        <v>117</v>
      </c>
      <c r="G595" s="1" t="s">
        <v>118</v>
      </c>
      <c r="H595" s="1" t="s">
        <v>1896</v>
      </c>
      <c r="I595" s="1" t="s">
        <v>129</v>
      </c>
      <c r="J595" s="1" t="n">
        <v>37</v>
      </c>
      <c r="K595" s="1" t="s">
        <v>121</v>
      </c>
      <c r="L595" s="1" t="s">
        <v>130</v>
      </c>
    </row>
    <row r="596" customFormat="false" ht="15" hidden="false" customHeight="true" outlineLevel="0" collapsed="false">
      <c r="A596" s="1" t="s">
        <v>1897</v>
      </c>
      <c r="B596" s="1" t="s">
        <v>549</v>
      </c>
      <c r="C596" s="1" t="s">
        <v>322</v>
      </c>
      <c r="D596" s="1" t="s">
        <v>1898</v>
      </c>
      <c r="E596" s="1" t="s">
        <v>216</v>
      </c>
      <c r="F596" s="1" t="s">
        <v>117</v>
      </c>
      <c r="G596" s="1" t="s">
        <v>118</v>
      </c>
      <c r="H596" s="1" t="s">
        <v>354</v>
      </c>
      <c r="I596" s="1" t="s">
        <v>176</v>
      </c>
      <c r="J596" s="1" t="n">
        <v>43</v>
      </c>
      <c r="K596" s="1" t="s">
        <v>121</v>
      </c>
      <c r="L596" s="1" t="s">
        <v>122</v>
      </c>
    </row>
    <row r="597" customFormat="false" ht="15" hidden="false" customHeight="true" outlineLevel="0" collapsed="false">
      <c r="A597" s="1" t="s">
        <v>1899</v>
      </c>
      <c r="B597" s="1" t="s">
        <v>285</v>
      </c>
      <c r="C597" s="1" t="s">
        <v>300</v>
      </c>
      <c r="D597" s="1" t="s">
        <v>1900</v>
      </c>
      <c r="E597" s="1" t="s">
        <v>190</v>
      </c>
      <c r="F597" s="1" t="s">
        <v>191</v>
      </c>
      <c r="G597" s="1" t="s">
        <v>118</v>
      </c>
      <c r="H597" s="1" t="s">
        <v>1901</v>
      </c>
      <c r="I597" s="1" t="s">
        <v>120</v>
      </c>
      <c r="J597" s="1" t="n">
        <v>29</v>
      </c>
      <c r="K597" s="1" t="s">
        <v>121</v>
      </c>
      <c r="L597" s="1" t="s">
        <v>130</v>
      </c>
    </row>
    <row r="598" customFormat="false" ht="15" hidden="false" customHeight="true" outlineLevel="0" collapsed="false">
      <c r="A598" s="1" t="s">
        <v>1902</v>
      </c>
      <c r="B598" s="1" t="s">
        <v>623</v>
      </c>
      <c r="C598" s="1" t="s">
        <v>201</v>
      </c>
      <c r="D598" s="1" t="s">
        <v>1903</v>
      </c>
      <c r="E598" s="1" t="s">
        <v>418</v>
      </c>
      <c r="F598" s="1" t="s">
        <v>418</v>
      </c>
      <c r="G598" s="1" t="s">
        <v>118</v>
      </c>
      <c r="H598" s="1" t="s">
        <v>1904</v>
      </c>
      <c r="I598" s="1" t="s">
        <v>165</v>
      </c>
      <c r="J598" s="1" t="n">
        <v>31</v>
      </c>
      <c r="K598" s="1" t="s">
        <v>121</v>
      </c>
      <c r="L598" s="1" t="s">
        <v>130</v>
      </c>
    </row>
    <row r="599" customFormat="false" ht="15" hidden="false" customHeight="true" outlineLevel="0" collapsed="false">
      <c r="A599" s="1" t="s">
        <v>1905</v>
      </c>
      <c r="B599" s="1" t="s">
        <v>479</v>
      </c>
      <c r="C599" s="1" t="s">
        <v>831</v>
      </c>
      <c r="D599" s="1" t="s">
        <v>1906</v>
      </c>
      <c r="E599" s="1" t="s">
        <v>216</v>
      </c>
      <c r="F599" s="1" t="s">
        <v>117</v>
      </c>
      <c r="G599" s="1" t="s">
        <v>118</v>
      </c>
      <c r="H599" s="1" t="s">
        <v>1907</v>
      </c>
      <c r="I599" s="1" t="s">
        <v>136</v>
      </c>
      <c r="J599" s="1" t="n">
        <v>25</v>
      </c>
      <c r="K599" s="1" t="s">
        <v>153</v>
      </c>
      <c r="L599" s="1" t="s">
        <v>130</v>
      </c>
    </row>
    <row r="600" customFormat="false" ht="15" hidden="false" customHeight="true" outlineLevel="0" collapsed="false">
      <c r="A600" s="1" t="s">
        <v>1908</v>
      </c>
      <c r="B600" s="1" t="s">
        <v>612</v>
      </c>
      <c r="C600" s="1" t="s">
        <v>219</v>
      </c>
      <c r="D600" s="1" t="s">
        <v>1909</v>
      </c>
      <c r="E600" s="1" t="s">
        <v>116</v>
      </c>
      <c r="F600" s="1" t="s">
        <v>117</v>
      </c>
      <c r="G600" s="1" t="s">
        <v>118</v>
      </c>
      <c r="H600" s="1" t="s">
        <v>950</v>
      </c>
      <c r="I600" s="1" t="s">
        <v>165</v>
      </c>
      <c r="J600" s="1" t="n">
        <v>30</v>
      </c>
      <c r="K600" s="1" t="s">
        <v>137</v>
      </c>
      <c r="L600" s="1" t="s">
        <v>130</v>
      </c>
    </row>
    <row r="601" customFormat="false" ht="15" hidden="false" customHeight="true" outlineLevel="0" collapsed="false">
      <c r="A601" s="1" t="s">
        <v>1910</v>
      </c>
      <c r="B601" s="1" t="s">
        <v>223</v>
      </c>
      <c r="C601" s="1" t="s">
        <v>195</v>
      </c>
      <c r="D601" s="1" t="s">
        <v>1911</v>
      </c>
      <c r="E601" s="1" t="s">
        <v>418</v>
      </c>
      <c r="F601" s="1" t="s">
        <v>418</v>
      </c>
      <c r="G601" s="1" t="s">
        <v>118</v>
      </c>
      <c r="H601" s="1" t="s">
        <v>1303</v>
      </c>
      <c r="I601" s="1" t="s">
        <v>129</v>
      </c>
      <c r="J601" s="1" t="n">
        <v>37</v>
      </c>
      <c r="K601" s="1" t="s">
        <v>121</v>
      </c>
      <c r="L601" s="1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9"/>
    <col collapsed="false" customWidth="true" hidden="false" outlineLevel="0" max="3" min="3" style="1" width="24"/>
    <col collapsed="false" customWidth="true" hidden="false" outlineLevel="0" max="4" min="4" style="1" width="11"/>
    <col collapsed="false" customWidth="true" hidden="false" outlineLevel="0" max="6" min="5" style="1" width="12"/>
  </cols>
  <sheetData>
    <row r="1" customFormat="false" ht="15" hidden="false" customHeight="true" outlineLevel="0" collapsed="false">
      <c r="A1" s="3" t="s">
        <v>1912</v>
      </c>
      <c r="B1" s="3" t="s">
        <v>1913</v>
      </c>
      <c r="C1" s="3" t="s">
        <v>1914</v>
      </c>
      <c r="D1" s="3" t="s">
        <v>1915</v>
      </c>
      <c r="E1" s="3" t="s">
        <v>1916</v>
      </c>
      <c r="F1" s="3" t="s">
        <v>1917</v>
      </c>
    </row>
    <row r="2" customFormat="false" ht="15" hidden="false" customHeight="true" outlineLevel="0" collapsed="false">
      <c r="A2" s="1" t="s">
        <v>1918</v>
      </c>
      <c r="B2" s="1" t="s">
        <v>1919</v>
      </c>
      <c r="C2" s="1" t="s">
        <v>50</v>
      </c>
      <c r="D2" s="16" t="n">
        <v>1222.65</v>
      </c>
      <c r="E2" s="16" t="n">
        <v>2978.99</v>
      </c>
      <c r="F2" s="10" t="n">
        <v>0.59</v>
      </c>
    </row>
    <row r="3" customFormat="false" ht="15" hidden="false" customHeight="true" outlineLevel="0" collapsed="false">
      <c r="A3" s="1" t="s">
        <v>1920</v>
      </c>
      <c r="B3" s="1" t="s">
        <v>1921</v>
      </c>
      <c r="C3" s="1" t="s">
        <v>50</v>
      </c>
      <c r="D3" s="16" t="n">
        <v>3061.35</v>
      </c>
      <c r="E3" s="16" t="n">
        <v>4273.58</v>
      </c>
      <c r="F3" s="10" t="n">
        <v>0.284</v>
      </c>
    </row>
    <row r="4" customFormat="false" ht="15" hidden="false" customHeight="true" outlineLevel="0" collapsed="false">
      <c r="A4" s="1" t="s">
        <v>1922</v>
      </c>
      <c r="B4" s="1" t="s">
        <v>1923</v>
      </c>
      <c r="C4" s="1" t="s">
        <v>50</v>
      </c>
      <c r="D4" s="16" t="n">
        <v>1356.14</v>
      </c>
      <c r="E4" s="16" t="n">
        <v>3142.61</v>
      </c>
      <c r="F4" s="10" t="n">
        <v>0.568</v>
      </c>
    </row>
    <row r="5" customFormat="false" ht="15" hidden="false" customHeight="true" outlineLevel="0" collapsed="false">
      <c r="A5" s="1" t="s">
        <v>1924</v>
      </c>
      <c r="B5" s="1" t="s">
        <v>1925</v>
      </c>
      <c r="C5" s="1" t="s">
        <v>50</v>
      </c>
      <c r="D5" s="16" t="n">
        <v>614.42</v>
      </c>
      <c r="E5" s="16" t="n">
        <v>1971</v>
      </c>
      <c r="F5" s="10" t="n">
        <v>0.688</v>
      </c>
    </row>
    <row r="6" customFormat="false" ht="15" hidden="false" customHeight="true" outlineLevel="0" collapsed="false">
      <c r="A6" s="1" t="s">
        <v>1926</v>
      </c>
      <c r="B6" s="1" t="s">
        <v>1927</v>
      </c>
      <c r="C6" s="1" t="s">
        <v>50</v>
      </c>
      <c r="D6" s="16" t="n">
        <v>818.21</v>
      </c>
      <c r="E6" s="16" t="n">
        <v>1478.08</v>
      </c>
      <c r="F6" s="10" t="n">
        <v>0.446</v>
      </c>
    </row>
    <row r="7" customFormat="false" ht="15" hidden="false" customHeight="true" outlineLevel="0" collapsed="false">
      <c r="A7" s="1" t="s">
        <v>1928</v>
      </c>
      <c r="B7" s="1" t="s">
        <v>1929</v>
      </c>
      <c r="C7" s="1" t="s">
        <v>50</v>
      </c>
      <c r="D7" s="16" t="n">
        <v>405.18</v>
      </c>
      <c r="E7" s="16" t="n">
        <v>657.82</v>
      </c>
      <c r="F7" s="10" t="n">
        <v>0.384</v>
      </c>
    </row>
    <row r="8" customFormat="false" ht="15" hidden="false" customHeight="true" outlineLevel="0" collapsed="false">
      <c r="A8" s="1" t="s">
        <v>1930</v>
      </c>
      <c r="B8" s="1" t="s">
        <v>90</v>
      </c>
      <c r="C8" s="1" t="s">
        <v>50</v>
      </c>
      <c r="D8" s="16" t="n">
        <v>774.46</v>
      </c>
      <c r="E8" s="16" t="n">
        <v>2398.35</v>
      </c>
      <c r="F8" s="10" t="n">
        <v>0.677</v>
      </c>
    </row>
    <row r="9" customFormat="false" ht="15" hidden="false" customHeight="true" outlineLevel="0" collapsed="false">
      <c r="A9" s="1" t="s">
        <v>1931</v>
      </c>
      <c r="B9" s="1" t="s">
        <v>1932</v>
      </c>
      <c r="C9" s="1" t="s">
        <v>50</v>
      </c>
      <c r="D9" s="16" t="n">
        <v>1042.01</v>
      </c>
      <c r="E9" s="16" t="n">
        <v>1111.28</v>
      </c>
      <c r="F9" s="10" t="n">
        <v>0.062</v>
      </c>
    </row>
    <row r="10" customFormat="false" ht="15" hidden="false" customHeight="true" outlineLevel="0" collapsed="false">
      <c r="A10" s="1" t="s">
        <v>1933</v>
      </c>
      <c r="B10" s="1" t="s">
        <v>1934</v>
      </c>
      <c r="C10" s="1" t="s">
        <v>50</v>
      </c>
      <c r="D10" s="16" t="n">
        <v>6193.21</v>
      </c>
      <c r="E10" s="16" t="n">
        <v>7194.38</v>
      </c>
      <c r="F10" s="10" t="n">
        <v>0.139</v>
      </c>
    </row>
    <row r="11" customFormat="false" ht="15" hidden="false" customHeight="true" outlineLevel="0" collapsed="false">
      <c r="A11" s="1" t="s">
        <v>1935</v>
      </c>
      <c r="B11" s="1" t="s">
        <v>1936</v>
      </c>
      <c r="C11" s="1" t="s">
        <v>50</v>
      </c>
      <c r="D11" s="16" t="n">
        <v>4455.89</v>
      </c>
      <c r="E11" s="16" t="n">
        <v>14558.72</v>
      </c>
      <c r="F11" s="10" t="n">
        <v>0.694</v>
      </c>
    </row>
    <row r="12" customFormat="false" ht="15" hidden="false" customHeight="true" outlineLevel="0" collapsed="false">
      <c r="A12" s="1" t="s">
        <v>1937</v>
      </c>
      <c r="B12" s="1" t="s">
        <v>97</v>
      </c>
      <c r="C12" s="1" t="s">
        <v>51</v>
      </c>
      <c r="D12" s="16" t="n">
        <v>1147.02</v>
      </c>
      <c r="E12" s="16" t="n">
        <v>1364.75</v>
      </c>
      <c r="F12" s="10" t="n">
        <v>0.16</v>
      </c>
    </row>
    <row r="13" customFormat="false" ht="15" hidden="false" customHeight="true" outlineLevel="0" collapsed="false">
      <c r="A13" s="1" t="s">
        <v>1938</v>
      </c>
      <c r="B13" s="1" t="s">
        <v>1939</v>
      </c>
      <c r="C13" s="1" t="s">
        <v>51</v>
      </c>
      <c r="D13" s="16" t="n">
        <v>535.76</v>
      </c>
      <c r="E13" s="16" t="n">
        <v>1572.6</v>
      </c>
      <c r="F13" s="10" t="n">
        <v>0.659</v>
      </c>
    </row>
    <row r="14" customFormat="false" ht="15" hidden="false" customHeight="true" outlineLevel="0" collapsed="false">
      <c r="A14" s="1" t="s">
        <v>1940</v>
      </c>
      <c r="B14" s="1" t="s">
        <v>91</v>
      </c>
      <c r="C14" s="1" t="s">
        <v>51</v>
      </c>
      <c r="D14" s="16" t="n">
        <v>775.46</v>
      </c>
      <c r="E14" s="16" t="n">
        <v>2374.52</v>
      </c>
      <c r="F14" s="10" t="n">
        <v>0.673</v>
      </c>
    </row>
    <row r="15" customFormat="false" ht="15" hidden="false" customHeight="true" outlineLevel="0" collapsed="false">
      <c r="A15" s="1" t="s">
        <v>1941</v>
      </c>
      <c r="B15" s="1" t="s">
        <v>1942</v>
      </c>
      <c r="C15" s="1" t="s">
        <v>51</v>
      </c>
      <c r="D15" s="16" t="n">
        <v>2280.29</v>
      </c>
      <c r="E15" s="16" t="n">
        <v>2757.65</v>
      </c>
      <c r="F15" s="10" t="n">
        <v>0.173</v>
      </c>
    </row>
    <row r="16" customFormat="false" ht="15" hidden="false" customHeight="true" outlineLevel="0" collapsed="false">
      <c r="A16" s="1" t="s">
        <v>1943</v>
      </c>
      <c r="B16" s="1" t="s">
        <v>1944</v>
      </c>
      <c r="C16" s="1" t="s">
        <v>51</v>
      </c>
      <c r="D16" s="16" t="n">
        <v>531.63</v>
      </c>
      <c r="E16" s="16" t="n">
        <v>1250.54</v>
      </c>
      <c r="F16" s="10" t="n">
        <v>0.575</v>
      </c>
    </row>
    <row r="17" customFormat="false" ht="15" hidden="false" customHeight="true" outlineLevel="0" collapsed="false">
      <c r="A17" s="1" t="s">
        <v>1945</v>
      </c>
      <c r="B17" s="1" t="s">
        <v>1946</v>
      </c>
      <c r="C17" s="1" t="s">
        <v>51</v>
      </c>
      <c r="D17" s="16" t="n">
        <v>529.93</v>
      </c>
      <c r="E17" s="16" t="n">
        <v>2390.13</v>
      </c>
      <c r="F17" s="10" t="n">
        <v>0.778</v>
      </c>
    </row>
    <row r="18" customFormat="false" ht="15" hidden="false" customHeight="true" outlineLevel="0" collapsed="false">
      <c r="A18" s="1" t="s">
        <v>1947</v>
      </c>
      <c r="B18" s="1" t="s">
        <v>1948</v>
      </c>
      <c r="C18" s="1" t="s">
        <v>51</v>
      </c>
      <c r="D18" s="16" t="n">
        <v>2060.53</v>
      </c>
      <c r="E18" s="16" t="n">
        <v>4778.51</v>
      </c>
      <c r="F18" s="10" t="n">
        <v>0.569</v>
      </c>
    </row>
    <row r="19" customFormat="false" ht="15" hidden="false" customHeight="true" outlineLevel="0" collapsed="false">
      <c r="A19" s="1" t="s">
        <v>1949</v>
      </c>
      <c r="B19" s="1" t="s">
        <v>1950</v>
      </c>
      <c r="C19" s="1" t="s">
        <v>51</v>
      </c>
      <c r="D19" s="16" t="n">
        <v>897.15</v>
      </c>
      <c r="E19" s="16" t="n">
        <v>4185.64</v>
      </c>
      <c r="F19" s="10" t="n">
        <v>0.786</v>
      </c>
    </row>
    <row r="20" customFormat="false" ht="15" hidden="false" customHeight="true" outlineLevel="0" collapsed="false">
      <c r="A20" s="1" t="s">
        <v>1951</v>
      </c>
      <c r="B20" s="1" t="s">
        <v>1952</v>
      </c>
      <c r="C20" s="1" t="s">
        <v>51</v>
      </c>
      <c r="D20" s="16" t="n">
        <v>529.86</v>
      </c>
      <c r="E20" s="16" t="n">
        <v>957.5</v>
      </c>
      <c r="F20" s="10" t="n">
        <v>0.447</v>
      </c>
    </row>
    <row r="21" customFormat="false" ht="15" hidden="false" customHeight="true" outlineLevel="0" collapsed="false">
      <c r="A21" s="1" t="s">
        <v>1953</v>
      </c>
      <c r="B21" s="1" t="s">
        <v>1954</v>
      </c>
      <c r="C21" s="1" t="s">
        <v>51</v>
      </c>
      <c r="D21" s="16" t="n">
        <v>1413</v>
      </c>
      <c r="E21" s="16" t="n">
        <v>4914.12</v>
      </c>
      <c r="F21" s="10" t="n">
        <v>0.712</v>
      </c>
    </row>
    <row r="22" customFormat="false" ht="15" hidden="false" customHeight="true" outlineLevel="0" collapsed="false">
      <c r="A22" s="1" t="s">
        <v>1955</v>
      </c>
      <c r="B22" s="1" t="s">
        <v>1956</v>
      </c>
      <c r="C22" s="1" t="s">
        <v>52</v>
      </c>
      <c r="D22" s="16" t="n">
        <v>1897.68</v>
      </c>
      <c r="E22" s="16" t="n">
        <v>3340.76</v>
      </c>
      <c r="F22" s="10" t="n">
        <v>0.432</v>
      </c>
    </row>
    <row r="23" customFormat="false" ht="15" hidden="false" customHeight="true" outlineLevel="0" collapsed="false">
      <c r="A23" s="1" t="s">
        <v>1957</v>
      </c>
      <c r="B23" s="1" t="s">
        <v>1958</v>
      </c>
      <c r="C23" s="1" t="s">
        <v>52</v>
      </c>
      <c r="D23" s="16" t="n">
        <v>856.21</v>
      </c>
      <c r="E23" s="16" t="n">
        <v>1469.28</v>
      </c>
      <c r="F23" s="10" t="n">
        <v>0.417</v>
      </c>
    </row>
    <row r="24" customFormat="false" ht="15" hidden="false" customHeight="true" outlineLevel="0" collapsed="false">
      <c r="A24" s="1" t="s">
        <v>1959</v>
      </c>
      <c r="B24" s="1" t="s">
        <v>1960</v>
      </c>
      <c r="C24" s="1" t="s">
        <v>52</v>
      </c>
      <c r="D24" s="16" t="n">
        <v>731.33</v>
      </c>
      <c r="E24" s="16" t="n">
        <v>2142.79</v>
      </c>
      <c r="F24" s="10" t="n">
        <v>0.659</v>
      </c>
    </row>
    <row r="25" customFormat="false" ht="15" hidden="false" customHeight="true" outlineLevel="0" collapsed="false">
      <c r="A25" s="1" t="s">
        <v>1961</v>
      </c>
      <c r="B25" s="1" t="s">
        <v>1962</v>
      </c>
      <c r="C25" s="1" t="s">
        <v>52</v>
      </c>
      <c r="D25" s="16" t="n">
        <v>2519.02</v>
      </c>
      <c r="E25" s="16" t="n">
        <v>3493.68</v>
      </c>
      <c r="F25" s="10" t="n">
        <v>0.279</v>
      </c>
    </row>
    <row r="26" customFormat="false" ht="15" hidden="false" customHeight="true" outlineLevel="0" collapsed="false">
      <c r="A26" s="1" t="s">
        <v>1963</v>
      </c>
      <c r="B26" s="1" t="s">
        <v>1964</v>
      </c>
      <c r="C26" s="1" t="s">
        <v>52</v>
      </c>
      <c r="D26" s="16" t="n">
        <v>821.7</v>
      </c>
      <c r="E26" s="16" t="n">
        <v>1494.98</v>
      </c>
      <c r="F26" s="10" t="n">
        <v>0.45</v>
      </c>
    </row>
    <row r="27" customFormat="false" ht="15" hidden="false" customHeight="true" outlineLevel="0" collapsed="false">
      <c r="A27" s="1" t="s">
        <v>1965</v>
      </c>
      <c r="B27" s="1" t="s">
        <v>1966</v>
      </c>
      <c r="C27" s="1" t="s">
        <v>52</v>
      </c>
      <c r="D27" s="16" t="n">
        <v>463.64</v>
      </c>
      <c r="E27" s="16" t="n">
        <v>1145.07</v>
      </c>
      <c r="F27" s="10" t="n">
        <v>0.595</v>
      </c>
    </row>
    <row r="28" customFormat="false" ht="15" hidden="false" customHeight="true" outlineLevel="0" collapsed="false">
      <c r="A28" s="1" t="s">
        <v>1967</v>
      </c>
      <c r="B28" s="1" t="s">
        <v>1968</v>
      </c>
      <c r="C28" s="1" t="s">
        <v>52</v>
      </c>
      <c r="D28" s="16" t="n">
        <v>2226.76</v>
      </c>
      <c r="E28" s="16" t="n">
        <v>6822.61</v>
      </c>
      <c r="F28" s="10" t="n">
        <v>0.674</v>
      </c>
    </row>
    <row r="29" customFormat="false" ht="15" hidden="false" customHeight="true" outlineLevel="0" collapsed="false">
      <c r="A29" s="1" t="s">
        <v>1969</v>
      </c>
      <c r="B29" s="1" t="s">
        <v>1970</v>
      </c>
      <c r="C29" s="1" t="s">
        <v>52</v>
      </c>
      <c r="D29" s="16" t="n">
        <v>2850.07</v>
      </c>
      <c r="E29" s="16" t="n">
        <v>9171.98</v>
      </c>
      <c r="F29" s="10" t="n">
        <v>0.689</v>
      </c>
    </row>
    <row r="30" customFormat="false" ht="15" hidden="false" customHeight="true" outlineLevel="0" collapsed="false">
      <c r="A30" s="1" t="s">
        <v>1971</v>
      </c>
      <c r="B30" s="1" t="s">
        <v>1972</v>
      </c>
      <c r="C30" s="1" t="s">
        <v>52</v>
      </c>
      <c r="D30" s="16" t="n">
        <v>1145.41</v>
      </c>
      <c r="E30" s="16" t="n">
        <v>2073.63</v>
      </c>
      <c r="F30" s="10" t="n">
        <v>0.448</v>
      </c>
    </row>
    <row r="31" customFormat="false" ht="15" hidden="false" customHeight="true" outlineLevel="0" collapsed="false">
      <c r="A31" s="1" t="s">
        <v>1973</v>
      </c>
      <c r="B31" s="1" t="s">
        <v>1974</v>
      </c>
      <c r="C31" s="1" t="s">
        <v>52</v>
      </c>
      <c r="D31" s="16" t="n">
        <v>570.98</v>
      </c>
      <c r="E31" s="16" t="n">
        <v>1158.24</v>
      </c>
      <c r="F31" s="10" t="n">
        <v>0.507</v>
      </c>
    </row>
    <row r="32" customFormat="false" ht="15" hidden="false" customHeight="true" outlineLevel="0" collapsed="false">
      <c r="A32" s="1" t="s">
        <v>1975</v>
      </c>
      <c r="B32" s="1" t="s">
        <v>95</v>
      </c>
      <c r="C32" s="1" t="s">
        <v>48</v>
      </c>
      <c r="D32" s="16" t="n">
        <v>439.86</v>
      </c>
      <c r="E32" s="16" t="n">
        <v>862.99</v>
      </c>
      <c r="F32" s="10" t="n">
        <v>0.49</v>
      </c>
    </row>
    <row r="33" customFormat="false" ht="15" hidden="false" customHeight="true" outlineLevel="0" collapsed="false">
      <c r="A33" s="1" t="s">
        <v>1976</v>
      </c>
      <c r="B33" s="1" t="s">
        <v>96</v>
      </c>
      <c r="C33" s="1" t="s">
        <v>48</v>
      </c>
      <c r="D33" s="16" t="n">
        <v>1235.46</v>
      </c>
      <c r="E33" s="16" t="n">
        <v>1603.35</v>
      </c>
      <c r="F33" s="10" t="n">
        <v>0.229</v>
      </c>
    </row>
    <row r="34" customFormat="false" ht="15" hidden="false" customHeight="true" outlineLevel="0" collapsed="false">
      <c r="A34" s="1" t="s">
        <v>1977</v>
      </c>
      <c r="B34" s="1" t="s">
        <v>1978</v>
      </c>
      <c r="C34" s="1" t="s">
        <v>48</v>
      </c>
      <c r="D34" s="16" t="n">
        <v>1985.67</v>
      </c>
      <c r="E34" s="16" t="n">
        <v>2386.05</v>
      </c>
      <c r="F34" s="10" t="n">
        <v>0.168</v>
      </c>
    </row>
    <row r="35" customFormat="false" ht="15" hidden="false" customHeight="true" outlineLevel="0" collapsed="false">
      <c r="A35" s="1" t="s">
        <v>1979</v>
      </c>
      <c r="B35" s="1" t="s">
        <v>98</v>
      </c>
      <c r="C35" s="1" t="s">
        <v>48</v>
      </c>
      <c r="D35" s="16" t="n">
        <v>204.42</v>
      </c>
      <c r="E35" s="16" t="n">
        <v>623</v>
      </c>
      <c r="F35" s="10" t="n">
        <v>0.672</v>
      </c>
    </row>
    <row r="36" customFormat="false" ht="15" hidden="false" customHeight="true" outlineLevel="0" collapsed="false">
      <c r="A36" s="1" t="s">
        <v>1980</v>
      </c>
      <c r="B36" s="1" t="s">
        <v>1981</v>
      </c>
      <c r="C36" s="1" t="s">
        <v>48</v>
      </c>
      <c r="D36" s="16" t="n">
        <v>666.35</v>
      </c>
      <c r="E36" s="16" t="n">
        <v>2299.69</v>
      </c>
      <c r="F36" s="10" t="n">
        <v>0.71</v>
      </c>
    </row>
    <row r="37" customFormat="false" ht="15" hidden="false" customHeight="true" outlineLevel="0" collapsed="false">
      <c r="A37" s="1" t="s">
        <v>1982</v>
      </c>
      <c r="B37" s="1" t="s">
        <v>1983</v>
      </c>
      <c r="C37" s="1" t="s">
        <v>48</v>
      </c>
      <c r="D37" s="16" t="n">
        <v>1535.5</v>
      </c>
      <c r="E37" s="16" t="n">
        <v>1808.21</v>
      </c>
      <c r="F37" s="10" t="n">
        <v>0.151</v>
      </c>
    </row>
    <row r="38" customFormat="false" ht="15" hidden="false" customHeight="true" outlineLevel="0" collapsed="false">
      <c r="A38" s="1" t="s">
        <v>1984</v>
      </c>
      <c r="B38" s="1" t="s">
        <v>1985</v>
      </c>
      <c r="C38" s="1" t="s">
        <v>48</v>
      </c>
      <c r="D38" s="16" t="n">
        <v>533.58</v>
      </c>
      <c r="E38" s="16" t="n">
        <v>1134.82</v>
      </c>
      <c r="F38" s="10" t="n">
        <v>0.53</v>
      </c>
    </row>
    <row r="39" customFormat="false" ht="15" hidden="false" customHeight="true" outlineLevel="0" collapsed="false">
      <c r="A39" s="1" t="s">
        <v>1986</v>
      </c>
      <c r="B39" s="1" t="s">
        <v>1987</v>
      </c>
      <c r="C39" s="1" t="s">
        <v>48</v>
      </c>
      <c r="D39" s="16" t="n">
        <v>1780.63</v>
      </c>
      <c r="E39" s="16" t="n">
        <v>2871.85</v>
      </c>
      <c r="F39" s="10" t="n">
        <v>0.38</v>
      </c>
    </row>
    <row r="40" customFormat="false" ht="15" hidden="false" customHeight="true" outlineLevel="0" collapsed="false">
      <c r="A40" s="1" t="s">
        <v>1988</v>
      </c>
      <c r="B40" s="1" t="s">
        <v>1989</v>
      </c>
      <c r="C40" s="1" t="s">
        <v>53</v>
      </c>
      <c r="D40" s="16" t="n">
        <v>403.83</v>
      </c>
      <c r="E40" s="16" t="n">
        <v>681.07</v>
      </c>
      <c r="F40" s="10" t="n">
        <v>0.407</v>
      </c>
    </row>
    <row r="41" customFormat="false" ht="15" hidden="false" customHeight="true" outlineLevel="0" collapsed="false">
      <c r="A41" s="1" t="s">
        <v>1990</v>
      </c>
      <c r="B41" s="1" t="s">
        <v>94</v>
      </c>
      <c r="C41" s="1" t="s">
        <v>53</v>
      </c>
      <c r="D41" s="16" t="n">
        <v>2420.18</v>
      </c>
      <c r="E41" s="16" t="n">
        <v>5311.32</v>
      </c>
      <c r="F41" s="10" t="n">
        <v>0.544</v>
      </c>
    </row>
    <row r="42" customFormat="false" ht="15" hidden="false" customHeight="true" outlineLevel="0" collapsed="false">
      <c r="A42" s="1" t="s">
        <v>1991</v>
      </c>
      <c r="B42" s="1" t="s">
        <v>1992</v>
      </c>
      <c r="C42" s="1" t="s">
        <v>53</v>
      </c>
      <c r="D42" s="16" t="n">
        <v>259</v>
      </c>
      <c r="E42" s="16" t="n">
        <v>579.12</v>
      </c>
      <c r="F42" s="10" t="n">
        <v>0.553</v>
      </c>
    </row>
    <row r="43" customFormat="false" ht="15" hidden="false" customHeight="true" outlineLevel="0" collapsed="false">
      <c r="A43" s="1" t="s">
        <v>1993</v>
      </c>
      <c r="B43" s="1" t="s">
        <v>1994</v>
      </c>
      <c r="C43" s="1" t="s">
        <v>53</v>
      </c>
      <c r="D43" s="16" t="n">
        <v>914.28</v>
      </c>
      <c r="E43" s="16" t="n">
        <v>3177.33</v>
      </c>
      <c r="F43" s="10" t="n">
        <v>0.712</v>
      </c>
    </row>
    <row r="44" customFormat="false" ht="15" hidden="false" customHeight="true" outlineLevel="0" collapsed="false">
      <c r="A44" s="1" t="s">
        <v>1995</v>
      </c>
      <c r="B44" s="1" t="s">
        <v>1996</v>
      </c>
      <c r="C44" s="1" t="s">
        <v>53</v>
      </c>
      <c r="D44" s="16" t="n">
        <v>1380.75</v>
      </c>
      <c r="E44" s="16" t="n">
        <v>2914.27</v>
      </c>
      <c r="F44" s="10" t="n">
        <v>0.526</v>
      </c>
    </row>
    <row r="45" customFormat="false" ht="15" hidden="false" customHeight="true" outlineLevel="0" collapsed="false">
      <c r="A45" s="1" t="s">
        <v>1997</v>
      </c>
      <c r="B45" s="1" t="s">
        <v>93</v>
      </c>
      <c r="C45" s="1" t="s">
        <v>53</v>
      </c>
      <c r="D45" s="16" t="n">
        <v>156.71</v>
      </c>
      <c r="E45" s="16" t="n">
        <v>311.15</v>
      </c>
      <c r="F45" s="10" t="n">
        <v>0.496</v>
      </c>
    </row>
    <row r="46" customFormat="false" ht="15" hidden="false" customHeight="true" outlineLevel="0" collapsed="false">
      <c r="A46" s="1" t="s">
        <v>1998</v>
      </c>
      <c r="B46" s="1" t="s">
        <v>1999</v>
      </c>
      <c r="C46" s="1" t="s">
        <v>53</v>
      </c>
      <c r="D46" s="16" t="n">
        <v>527.54</v>
      </c>
      <c r="E46" s="16" t="n">
        <v>1335.85</v>
      </c>
      <c r="F46" s="10" t="n">
        <v>0.605</v>
      </c>
    </row>
    <row r="47" customFormat="false" ht="15" hidden="false" customHeight="true" outlineLevel="0" collapsed="false">
      <c r="A47" s="1" t="s">
        <v>2000</v>
      </c>
      <c r="B47" s="1" t="s">
        <v>2001</v>
      </c>
      <c r="C47" s="1" t="s">
        <v>49</v>
      </c>
      <c r="D47" s="16" t="n">
        <v>341.35</v>
      </c>
      <c r="E47" s="16" t="n">
        <v>425.08</v>
      </c>
      <c r="F47" s="10" t="n">
        <v>0.197</v>
      </c>
    </row>
    <row r="48" customFormat="false" ht="15" hidden="false" customHeight="true" outlineLevel="0" collapsed="false">
      <c r="A48" s="1" t="s">
        <v>2002</v>
      </c>
      <c r="B48" s="1" t="s">
        <v>2003</v>
      </c>
      <c r="C48" s="1" t="s">
        <v>49</v>
      </c>
      <c r="D48" s="16" t="n">
        <v>375.29</v>
      </c>
      <c r="E48" s="16" t="n">
        <v>392.75</v>
      </c>
      <c r="F48" s="10" t="n">
        <v>0.044</v>
      </c>
    </row>
    <row r="49" customFormat="false" ht="15" hidden="false" customHeight="true" outlineLevel="0" collapsed="false">
      <c r="A49" s="1" t="s">
        <v>2004</v>
      </c>
      <c r="B49" s="1" t="s">
        <v>2005</v>
      </c>
      <c r="C49" s="1" t="s">
        <v>49</v>
      </c>
      <c r="D49" s="16" t="n">
        <v>747.01</v>
      </c>
      <c r="E49" s="16" t="n">
        <v>645.89</v>
      </c>
      <c r="F49" s="10" t="n">
        <v>-0.157</v>
      </c>
    </row>
    <row r="50" customFormat="false" ht="15" hidden="false" customHeight="true" outlineLevel="0" collapsed="false">
      <c r="A50" s="1" t="s">
        <v>2006</v>
      </c>
      <c r="B50" s="1" t="s">
        <v>89</v>
      </c>
      <c r="C50" s="1" t="s">
        <v>49</v>
      </c>
      <c r="D50" s="16" t="n">
        <v>301.51</v>
      </c>
      <c r="E50" s="16" t="n">
        <v>482.17</v>
      </c>
      <c r="F50" s="10" t="n">
        <v>0.375</v>
      </c>
    </row>
    <row r="51" customFormat="false" ht="15" hidden="false" customHeight="true" outlineLevel="0" collapsed="false">
      <c r="A51" s="1" t="s">
        <v>2007</v>
      </c>
      <c r="B51" s="1" t="s">
        <v>92</v>
      </c>
      <c r="C51" s="1" t="s">
        <v>49</v>
      </c>
      <c r="D51" s="16" t="n">
        <v>340.65</v>
      </c>
      <c r="E51" s="16" t="n">
        <v>750.27</v>
      </c>
      <c r="F51" s="10" t="n">
        <v>0.546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6" min="5" style="1" width="14"/>
    <col collapsed="false" customWidth="true" hidden="false" outlineLevel="0" max="7" min="7" style="1" width="16"/>
    <col collapsed="false" customWidth="true" hidden="false" outlineLevel="0" max="8" min="8" style="1" width="14"/>
  </cols>
  <sheetData>
    <row r="1" customFormat="false" ht="15" hidden="false" customHeight="true" outlineLevel="0" collapsed="false">
      <c r="A1" s="3" t="s">
        <v>2008</v>
      </c>
      <c r="B1" s="3" t="s">
        <v>100</v>
      </c>
      <c r="C1" s="3" t="s">
        <v>2009</v>
      </c>
      <c r="D1" s="3" t="s">
        <v>2010</v>
      </c>
      <c r="E1" s="3" t="s">
        <v>2011</v>
      </c>
      <c r="F1" s="3" t="s">
        <v>2012</v>
      </c>
      <c r="G1" s="3" t="s">
        <v>2013</v>
      </c>
      <c r="H1" s="3" t="s">
        <v>2014</v>
      </c>
    </row>
    <row r="2" customFormat="false" ht="15" hidden="false" customHeight="true" outlineLevel="0" collapsed="false">
      <c r="A2" s="1" t="s">
        <v>2015</v>
      </c>
      <c r="B2" s="1" t="s">
        <v>1844</v>
      </c>
      <c r="C2" s="1" t="s">
        <v>2016</v>
      </c>
      <c r="D2" s="1" t="s">
        <v>2017</v>
      </c>
      <c r="E2" s="1" t="s">
        <v>2018</v>
      </c>
      <c r="F2" s="16" t="n">
        <v>79</v>
      </c>
      <c r="G2" s="16" t="n">
        <v>2459.37</v>
      </c>
      <c r="H2" s="16" t="n">
        <v>2538.37</v>
      </c>
    </row>
    <row r="3" customFormat="false" ht="15" hidden="false" customHeight="true" outlineLevel="0" collapsed="false">
      <c r="A3" s="1" t="s">
        <v>2019</v>
      </c>
      <c r="B3" s="1" t="s">
        <v>482</v>
      </c>
      <c r="C3" s="1" t="s">
        <v>2020</v>
      </c>
      <c r="D3" s="1" t="s">
        <v>2021</v>
      </c>
      <c r="E3" s="1" t="s">
        <v>2022</v>
      </c>
      <c r="F3" s="16" t="n">
        <v>0</v>
      </c>
      <c r="G3" s="16" t="n">
        <v>2501.08</v>
      </c>
      <c r="H3" s="16" t="n">
        <v>2501.08</v>
      </c>
    </row>
    <row r="4" customFormat="false" ht="15" hidden="false" customHeight="true" outlineLevel="0" collapsed="false">
      <c r="A4" s="1" t="s">
        <v>2023</v>
      </c>
      <c r="B4" s="1" t="s">
        <v>1405</v>
      </c>
      <c r="C4" s="1" t="s">
        <v>2024</v>
      </c>
      <c r="D4" s="1" t="s">
        <v>2025</v>
      </c>
      <c r="E4" s="1" t="s">
        <v>2018</v>
      </c>
      <c r="F4" s="16" t="n">
        <v>0</v>
      </c>
      <c r="G4" s="16" t="n">
        <v>14836.35</v>
      </c>
      <c r="H4" s="16" t="n">
        <v>14836.35</v>
      </c>
    </row>
    <row r="5" customFormat="false" ht="15" hidden="false" customHeight="true" outlineLevel="0" collapsed="false">
      <c r="A5" s="1" t="s">
        <v>2026</v>
      </c>
      <c r="B5" s="1" t="s">
        <v>1733</v>
      </c>
      <c r="C5" s="1" t="s">
        <v>2027</v>
      </c>
      <c r="D5" s="1" t="s">
        <v>2028</v>
      </c>
      <c r="E5" s="1" t="s">
        <v>2018</v>
      </c>
      <c r="F5" s="16" t="n">
        <v>99</v>
      </c>
      <c r="G5" s="16" t="n">
        <v>2374.12</v>
      </c>
      <c r="H5" s="16" t="n">
        <v>2473.12</v>
      </c>
    </row>
    <row r="6" customFormat="false" ht="15" hidden="false" customHeight="true" outlineLevel="0" collapsed="false">
      <c r="A6" s="1" t="s">
        <v>2029</v>
      </c>
      <c r="B6" s="1" t="s">
        <v>1389</v>
      </c>
      <c r="C6" s="1" t="s">
        <v>2030</v>
      </c>
      <c r="D6" s="1" t="s">
        <v>2017</v>
      </c>
      <c r="E6" s="1" t="s">
        <v>2018</v>
      </c>
      <c r="F6" s="16" t="n">
        <v>0</v>
      </c>
      <c r="G6" s="16" t="n">
        <v>5045.75</v>
      </c>
      <c r="H6" s="16" t="n">
        <v>5045.75</v>
      </c>
    </row>
    <row r="7" customFormat="false" ht="15" hidden="false" customHeight="true" outlineLevel="0" collapsed="false">
      <c r="A7" s="1" t="s">
        <v>2031</v>
      </c>
      <c r="B7" s="1" t="s">
        <v>1910</v>
      </c>
      <c r="C7" s="1" t="s">
        <v>887</v>
      </c>
      <c r="D7" s="1" t="s">
        <v>2032</v>
      </c>
      <c r="E7" s="1" t="s">
        <v>2018</v>
      </c>
      <c r="F7" s="16" t="n">
        <v>99</v>
      </c>
      <c r="G7" s="16" t="n">
        <v>712.76</v>
      </c>
      <c r="H7" s="16" t="n">
        <v>811.76</v>
      </c>
    </row>
    <row r="8" customFormat="false" ht="15" hidden="false" customHeight="true" outlineLevel="0" collapsed="false">
      <c r="A8" s="1" t="s">
        <v>2033</v>
      </c>
      <c r="B8" s="1" t="s">
        <v>1548</v>
      </c>
      <c r="C8" s="1" t="s">
        <v>2034</v>
      </c>
      <c r="D8" s="1" t="s">
        <v>2028</v>
      </c>
      <c r="E8" s="1" t="s">
        <v>2018</v>
      </c>
      <c r="F8" s="16" t="n">
        <v>79</v>
      </c>
      <c r="G8" s="16" t="n">
        <v>1569.42</v>
      </c>
      <c r="H8" s="16" t="n">
        <v>1648.42</v>
      </c>
    </row>
    <row r="9" customFormat="false" ht="15" hidden="false" customHeight="true" outlineLevel="0" collapsed="false">
      <c r="A9" s="1" t="s">
        <v>2035</v>
      </c>
      <c r="B9" s="1" t="s">
        <v>1599</v>
      </c>
      <c r="C9" s="1" t="s">
        <v>1235</v>
      </c>
      <c r="D9" s="1" t="s">
        <v>2017</v>
      </c>
      <c r="E9" s="1" t="s">
        <v>2018</v>
      </c>
      <c r="F9" s="16" t="n">
        <v>0</v>
      </c>
      <c r="G9" s="16" t="n">
        <v>11980.17</v>
      </c>
      <c r="H9" s="16" t="n">
        <v>11980.17</v>
      </c>
    </row>
    <row r="10" customFormat="false" ht="15" hidden="false" customHeight="true" outlineLevel="0" collapsed="false">
      <c r="A10" s="1" t="s">
        <v>2036</v>
      </c>
      <c r="B10" s="1" t="s">
        <v>1014</v>
      </c>
      <c r="C10" s="1" t="s">
        <v>2037</v>
      </c>
      <c r="D10" s="1" t="s">
        <v>2032</v>
      </c>
      <c r="E10" s="1" t="s">
        <v>2018</v>
      </c>
      <c r="F10" s="16" t="n">
        <v>0</v>
      </c>
      <c r="G10" s="16" t="n">
        <v>3791.32</v>
      </c>
      <c r="H10" s="16" t="n">
        <v>3791.32</v>
      </c>
    </row>
    <row r="11" customFormat="false" ht="15" hidden="false" customHeight="true" outlineLevel="0" collapsed="false">
      <c r="A11" s="1" t="s">
        <v>2038</v>
      </c>
      <c r="B11" s="1" t="s">
        <v>325</v>
      </c>
      <c r="C11" s="1" t="s">
        <v>1347</v>
      </c>
      <c r="D11" s="1" t="s">
        <v>2028</v>
      </c>
      <c r="E11" s="1" t="s">
        <v>2018</v>
      </c>
      <c r="F11" s="16" t="n">
        <v>0</v>
      </c>
      <c r="G11" s="16" t="n">
        <v>7426.39</v>
      </c>
      <c r="H11" s="16" t="n">
        <v>7426.39</v>
      </c>
    </row>
    <row r="12" customFormat="false" ht="15" hidden="false" customHeight="true" outlineLevel="0" collapsed="false">
      <c r="A12" s="1" t="s">
        <v>2039</v>
      </c>
      <c r="B12" s="1" t="s">
        <v>1166</v>
      </c>
      <c r="C12" s="1" t="s">
        <v>1282</v>
      </c>
      <c r="D12" s="1" t="s">
        <v>2021</v>
      </c>
      <c r="E12" s="1" t="s">
        <v>2018</v>
      </c>
      <c r="F12" s="16" t="n">
        <v>0</v>
      </c>
      <c r="G12" s="16" t="n">
        <v>7496.76</v>
      </c>
      <c r="H12" s="16" t="n">
        <v>7496.76</v>
      </c>
    </row>
    <row r="13" customFormat="false" ht="15" hidden="false" customHeight="true" outlineLevel="0" collapsed="false">
      <c r="A13" s="1" t="s">
        <v>2040</v>
      </c>
      <c r="B13" s="1" t="s">
        <v>1190</v>
      </c>
      <c r="C13" s="1" t="s">
        <v>736</v>
      </c>
      <c r="D13" s="1" t="s">
        <v>2017</v>
      </c>
      <c r="E13" s="1" t="s">
        <v>2018</v>
      </c>
      <c r="F13" s="16" t="n">
        <v>0</v>
      </c>
      <c r="G13" s="16" t="n">
        <v>6154.37</v>
      </c>
      <c r="H13" s="16" t="n">
        <v>6154.37</v>
      </c>
    </row>
    <row r="14" customFormat="false" ht="15" hidden="false" customHeight="true" outlineLevel="0" collapsed="false">
      <c r="A14" s="1" t="s">
        <v>2041</v>
      </c>
      <c r="B14" s="1" t="s">
        <v>154</v>
      </c>
      <c r="C14" s="1" t="s">
        <v>2042</v>
      </c>
      <c r="D14" s="1" t="s">
        <v>2025</v>
      </c>
      <c r="E14" s="1" t="s">
        <v>2018</v>
      </c>
      <c r="F14" s="16" t="n">
        <v>0</v>
      </c>
      <c r="G14" s="16" t="n">
        <v>3273.8</v>
      </c>
      <c r="H14" s="16" t="n">
        <v>3273.8</v>
      </c>
    </row>
    <row r="15" customFormat="false" ht="15" hidden="false" customHeight="true" outlineLevel="0" collapsed="false">
      <c r="A15" s="1" t="s">
        <v>2043</v>
      </c>
      <c r="B15" s="1" t="s">
        <v>942</v>
      </c>
      <c r="C15" s="1" t="s">
        <v>2044</v>
      </c>
      <c r="D15" s="1" t="s">
        <v>2028</v>
      </c>
      <c r="E15" s="1" t="s">
        <v>2045</v>
      </c>
      <c r="F15" s="16" t="n">
        <v>49</v>
      </c>
      <c r="G15" s="16" t="n">
        <v>862.99</v>
      </c>
      <c r="H15" s="16" t="n">
        <v>911.99</v>
      </c>
    </row>
    <row r="16" customFormat="false" ht="15" hidden="false" customHeight="true" outlineLevel="0" collapsed="false">
      <c r="A16" s="1" t="s">
        <v>2046</v>
      </c>
      <c r="B16" s="1" t="s">
        <v>882</v>
      </c>
      <c r="C16" s="1" t="s">
        <v>2047</v>
      </c>
      <c r="D16" s="1" t="s">
        <v>2017</v>
      </c>
      <c r="E16" s="1" t="s">
        <v>2018</v>
      </c>
      <c r="F16" s="16" t="n">
        <v>0</v>
      </c>
      <c r="G16" s="16" t="n">
        <v>8947.45</v>
      </c>
      <c r="H16" s="16" t="n">
        <v>8947.45</v>
      </c>
    </row>
    <row r="17" customFormat="false" ht="15" hidden="false" customHeight="true" outlineLevel="0" collapsed="false">
      <c r="A17" s="1" t="s">
        <v>2048</v>
      </c>
      <c r="B17" s="1" t="s">
        <v>595</v>
      </c>
      <c r="C17" s="1" t="s">
        <v>978</v>
      </c>
      <c r="D17" s="1" t="s">
        <v>2025</v>
      </c>
      <c r="E17" s="1" t="s">
        <v>2018</v>
      </c>
      <c r="F17" s="16" t="n">
        <v>0</v>
      </c>
      <c r="G17" s="16" t="n">
        <v>4092.35</v>
      </c>
      <c r="H17" s="16" t="n">
        <v>4092.35</v>
      </c>
    </row>
    <row r="18" customFormat="false" ht="15" hidden="false" customHeight="true" outlineLevel="0" collapsed="false">
      <c r="A18" s="1" t="s">
        <v>2049</v>
      </c>
      <c r="B18" s="1" t="s">
        <v>755</v>
      </c>
      <c r="C18" s="1" t="s">
        <v>2050</v>
      </c>
      <c r="D18" s="1" t="s">
        <v>2032</v>
      </c>
      <c r="E18" s="1" t="s">
        <v>2018</v>
      </c>
      <c r="F18" s="16" t="n">
        <v>0</v>
      </c>
      <c r="G18" s="16" t="n">
        <v>9690.09</v>
      </c>
      <c r="H18" s="16" t="n">
        <v>9690.09</v>
      </c>
    </row>
    <row r="19" customFormat="false" ht="15" hidden="false" customHeight="true" outlineLevel="0" collapsed="false">
      <c r="A19" s="1" t="s">
        <v>2051</v>
      </c>
      <c r="B19" s="1" t="s">
        <v>1312</v>
      </c>
      <c r="C19" s="1" t="s">
        <v>1395</v>
      </c>
      <c r="D19" s="1" t="s">
        <v>2025</v>
      </c>
      <c r="E19" s="1" t="s">
        <v>2018</v>
      </c>
      <c r="F19" s="16" t="n">
        <v>49</v>
      </c>
      <c r="G19" s="16" t="n">
        <v>964.34</v>
      </c>
      <c r="H19" s="16" t="n">
        <v>1013.34</v>
      </c>
    </row>
    <row r="20" customFormat="false" ht="15" hidden="false" customHeight="true" outlineLevel="0" collapsed="false">
      <c r="A20" s="1" t="s">
        <v>2052</v>
      </c>
      <c r="B20" s="1" t="s">
        <v>711</v>
      </c>
      <c r="C20" s="1" t="s">
        <v>449</v>
      </c>
      <c r="D20" s="1" t="s">
        <v>2028</v>
      </c>
      <c r="E20" s="1" t="s">
        <v>2018</v>
      </c>
      <c r="F20" s="16" t="n">
        <v>0</v>
      </c>
      <c r="G20" s="16" t="n">
        <v>11236.19</v>
      </c>
      <c r="H20" s="16" t="n">
        <v>11236.19</v>
      </c>
    </row>
    <row r="21" customFormat="false" ht="15" hidden="false" customHeight="true" outlineLevel="0" collapsed="false">
      <c r="A21" s="1" t="s">
        <v>2053</v>
      </c>
      <c r="B21" s="1" t="s">
        <v>1263</v>
      </c>
      <c r="C21" s="1" t="s">
        <v>2054</v>
      </c>
      <c r="D21" s="1" t="s">
        <v>2055</v>
      </c>
      <c r="E21" s="1" t="s">
        <v>2018</v>
      </c>
      <c r="F21" s="16" t="n">
        <v>49</v>
      </c>
      <c r="G21" s="16" t="n">
        <v>2404.53</v>
      </c>
      <c r="H21" s="16" t="n">
        <v>2453.53</v>
      </c>
    </row>
    <row r="22" customFormat="false" ht="15" hidden="false" customHeight="true" outlineLevel="0" collapsed="false">
      <c r="A22" s="1" t="s">
        <v>2056</v>
      </c>
      <c r="B22" s="1" t="s">
        <v>408</v>
      </c>
      <c r="C22" s="1" t="s">
        <v>1368</v>
      </c>
      <c r="D22" s="1" t="s">
        <v>2028</v>
      </c>
      <c r="E22" s="1" t="s">
        <v>2018</v>
      </c>
      <c r="F22" s="16" t="n">
        <v>0</v>
      </c>
      <c r="G22" s="16" t="n">
        <v>4514.62</v>
      </c>
      <c r="H22" s="16" t="n">
        <v>4514.62</v>
      </c>
    </row>
    <row r="23" customFormat="false" ht="15" hidden="false" customHeight="true" outlineLevel="0" collapsed="false">
      <c r="A23" s="1" t="s">
        <v>2057</v>
      </c>
      <c r="B23" s="1" t="s">
        <v>708</v>
      </c>
      <c r="C23" s="1" t="s">
        <v>2058</v>
      </c>
      <c r="D23" s="1" t="s">
        <v>2017</v>
      </c>
      <c r="E23" s="1" t="s">
        <v>2018</v>
      </c>
      <c r="F23" s="16" t="n">
        <v>79</v>
      </c>
      <c r="G23" s="16" t="n">
        <v>612.96</v>
      </c>
      <c r="H23" s="16" t="n">
        <v>691.96</v>
      </c>
    </row>
    <row r="24" customFormat="false" ht="15" hidden="false" customHeight="true" outlineLevel="0" collapsed="false">
      <c r="A24" s="1" t="s">
        <v>2059</v>
      </c>
      <c r="B24" s="1" t="s">
        <v>468</v>
      </c>
      <c r="C24" s="1" t="s">
        <v>2060</v>
      </c>
      <c r="D24" s="1" t="s">
        <v>2032</v>
      </c>
      <c r="E24" s="1" t="s">
        <v>2018</v>
      </c>
      <c r="F24" s="16" t="n">
        <v>0</v>
      </c>
      <c r="G24" s="16" t="n">
        <v>15460.6</v>
      </c>
      <c r="H24" s="16" t="n">
        <v>15460.6</v>
      </c>
    </row>
    <row r="25" customFormat="false" ht="15" hidden="false" customHeight="true" outlineLevel="0" collapsed="false">
      <c r="A25" s="1" t="s">
        <v>2061</v>
      </c>
      <c r="B25" s="1" t="s">
        <v>450</v>
      </c>
      <c r="C25" s="1" t="s">
        <v>2062</v>
      </c>
      <c r="D25" s="1" t="s">
        <v>2028</v>
      </c>
      <c r="E25" s="1" t="s">
        <v>2022</v>
      </c>
      <c r="F25" s="16" t="n">
        <v>79</v>
      </c>
      <c r="G25" s="16" t="n">
        <v>311.15</v>
      </c>
      <c r="H25" s="16" t="n">
        <v>390.15</v>
      </c>
    </row>
    <row r="26" customFormat="false" ht="15" hidden="false" customHeight="true" outlineLevel="0" collapsed="false">
      <c r="A26" s="1" t="s">
        <v>2063</v>
      </c>
      <c r="B26" s="1" t="s">
        <v>351</v>
      </c>
      <c r="C26" s="1" t="s">
        <v>859</v>
      </c>
      <c r="D26" s="1" t="s">
        <v>2017</v>
      </c>
      <c r="E26" s="1" t="s">
        <v>2018</v>
      </c>
      <c r="F26" s="16" t="n">
        <v>49</v>
      </c>
      <c r="G26" s="16" t="n">
        <v>458.06</v>
      </c>
      <c r="H26" s="16" t="n">
        <v>507.06</v>
      </c>
    </row>
    <row r="27" customFormat="false" ht="15" hidden="false" customHeight="true" outlineLevel="0" collapsed="false">
      <c r="A27" s="1" t="s">
        <v>2064</v>
      </c>
      <c r="B27" s="1" t="s">
        <v>705</v>
      </c>
      <c r="C27" s="1" t="s">
        <v>651</v>
      </c>
      <c r="D27" s="1" t="s">
        <v>2017</v>
      </c>
      <c r="E27" s="1" t="s">
        <v>2018</v>
      </c>
      <c r="F27" s="16" t="n">
        <v>49</v>
      </c>
      <c r="G27" s="16" t="n">
        <v>2398.35</v>
      </c>
      <c r="H27" s="16" t="n">
        <v>2447.35</v>
      </c>
    </row>
    <row r="28" customFormat="false" ht="15" hidden="false" customHeight="true" outlineLevel="0" collapsed="false">
      <c r="A28" s="1" t="s">
        <v>2065</v>
      </c>
      <c r="B28" s="1" t="s">
        <v>1580</v>
      </c>
      <c r="C28" s="1" t="s">
        <v>748</v>
      </c>
      <c r="D28" s="1" t="s">
        <v>2025</v>
      </c>
      <c r="E28" s="1" t="s">
        <v>2022</v>
      </c>
      <c r="F28" s="16" t="n">
        <v>79</v>
      </c>
      <c r="G28" s="16" t="n">
        <v>1183.7</v>
      </c>
      <c r="H28" s="16" t="n">
        <v>1262.7</v>
      </c>
    </row>
    <row r="29" customFormat="false" ht="15" hidden="false" customHeight="true" outlineLevel="0" collapsed="false">
      <c r="A29" s="1" t="s">
        <v>2066</v>
      </c>
      <c r="B29" s="1" t="s">
        <v>1190</v>
      </c>
      <c r="C29" s="1" t="s">
        <v>2067</v>
      </c>
      <c r="D29" s="1" t="s">
        <v>2028</v>
      </c>
      <c r="E29" s="1" t="s">
        <v>2018</v>
      </c>
      <c r="F29" s="16" t="n">
        <v>79</v>
      </c>
      <c r="G29" s="16" t="n">
        <v>957.5</v>
      </c>
      <c r="H29" s="16" t="n">
        <v>1036.5</v>
      </c>
    </row>
    <row r="30" customFormat="false" ht="15" hidden="false" customHeight="true" outlineLevel="0" collapsed="false">
      <c r="A30" s="1" t="s">
        <v>2068</v>
      </c>
      <c r="B30" s="1" t="s">
        <v>1396</v>
      </c>
      <c r="C30" s="1" t="s">
        <v>2069</v>
      </c>
      <c r="D30" s="1" t="s">
        <v>2055</v>
      </c>
      <c r="E30" s="1" t="s">
        <v>2018</v>
      </c>
      <c r="F30" s="16" t="n">
        <v>99</v>
      </c>
      <c r="G30" s="16" t="n">
        <v>1469.39</v>
      </c>
      <c r="H30" s="16" t="n">
        <v>1568.39</v>
      </c>
    </row>
    <row r="31" customFormat="false" ht="15" hidden="false" customHeight="true" outlineLevel="0" collapsed="false">
      <c r="A31" s="1" t="s">
        <v>2070</v>
      </c>
      <c r="B31" s="1" t="s">
        <v>586</v>
      </c>
      <c r="C31" s="1" t="s">
        <v>2071</v>
      </c>
      <c r="D31" s="1" t="s">
        <v>2017</v>
      </c>
      <c r="E31" s="1" t="s">
        <v>2018</v>
      </c>
      <c r="F31" s="16" t="n">
        <v>0</v>
      </c>
      <c r="G31" s="16" t="n">
        <v>4402.66</v>
      </c>
      <c r="H31" s="16" t="n">
        <v>4402.66</v>
      </c>
    </row>
    <row r="32" customFormat="false" ht="15" hidden="false" customHeight="true" outlineLevel="0" collapsed="false">
      <c r="A32" s="1" t="s">
        <v>2072</v>
      </c>
      <c r="B32" s="1" t="s">
        <v>936</v>
      </c>
      <c r="C32" s="1" t="s">
        <v>2073</v>
      </c>
      <c r="D32" s="1" t="s">
        <v>2025</v>
      </c>
      <c r="E32" s="1" t="s">
        <v>2018</v>
      </c>
      <c r="F32" s="16" t="n">
        <v>99</v>
      </c>
      <c r="G32" s="16" t="n">
        <v>1058.28</v>
      </c>
      <c r="H32" s="16" t="n">
        <v>1157.28</v>
      </c>
    </row>
    <row r="33" customFormat="false" ht="15" hidden="false" customHeight="true" outlineLevel="0" collapsed="false">
      <c r="A33" s="1" t="s">
        <v>2074</v>
      </c>
      <c r="B33" s="1" t="s">
        <v>1897</v>
      </c>
      <c r="C33" s="1" t="s">
        <v>283</v>
      </c>
      <c r="D33" s="1" t="s">
        <v>2055</v>
      </c>
      <c r="E33" s="1" t="s">
        <v>2018</v>
      </c>
      <c r="F33" s="16" t="n">
        <v>0</v>
      </c>
      <c r="G33" s="16" t="n">
        <v>12382.18</v>
      </c>
      <c r="H33" s="16" t="n">
        <v>12382.18</v>
      </c>
    </row>
    <row r="34" customFormat="false" ht="15" hidden="false" customHeight="true" outlineLevel="0" collapsed="false">
      <c r="A34" s="1" t="s">
        <v>2075</v>
      </c>
      <c r="B34" s="1" t="s">
        <v>1459</v>
      </c>
      <c r="C34" s="1" t="s">
        <v>2076</v>
      </c>
      <c r="D34" s="1" t="s">
        <v>2032</v>
      </c>
      <c r="E34" s="1" t="s">
        <v>2018</v>
      </c>
      <c r="F34" s="16" t="n">
        <v>0</v>
      </c>
      <c r="G34" s="16" t="n">
        <v>2757.65</v>
      </c>
      <c r="H34" s="16" t="n">
        <v>2757.65</v>
      </c>
    </row>
    <row r="35" customFormat="false" ht="15" hidden="false" customHeight="true" outlineLevel="0" collapsed="false">
      <c r="A35" s="1" t="s">
        <v>2077</v>
      </c>
      <c r="B35" s="1" t="s">
        <v>379</v>
      </c>
      <c r="C35" s="1" t="s">
        <v>248</v>
      </c>
      <c r="D35" s="1" t="s">
        <v>2021</v>
      </c>
      <c r="E35" s="1" t="s">
        <v>2018</v>
      </c>
      <c r="F35" s="16" t="n">
        <v>0</v>
      </c>
      <c r="G35" s="16" t="n">
        <v>10498.66</v>
      </c>
      <c r="H35" s="16" t="n">
        <v>10498.66</v>
      </c>
    </row>
    <row r="36" customFormat="false" ht="15" hidden="false" customHeight="true" outlineLevel="0" collapsed="false">
      <c r="A36" s="1" t="s">
        <v>2078</v>
      </c>
      <c r="B36" s="1" t="s">
        <v>1703</v>
      </c>
      <c r="C36" s="1" t="s">
        <v>2079</v>
      </c>
      <c r="D36" s="1" t="s">
        <v>2025</v>
      </c>
      <c r="E36" s="1" t="s">
        <v>2018</v>
      </c>
      <c r="F36" s="16" t="n">
        <v>79</v>
      </c>
      <c r="G36" s="16" t="n">
        <v>675.24</v>
      </c>
      <c r="H36" s="16" t="n">
        <v>754.24</v>
      </c>
    </row>
    <row r="37" customFormat="false" ht="15" hidden="false" customHeight="true" outlineLevel="0" collapsed="false">
      <c r="A37" s="1" t="s">
        <v>2080</v>
      </c>
      <c r="B37" s="1" t="s">
        <v>976</v>
      </c>
      <c r="C37" s="1" t="s">
        <v>1144</v>
      </c>
      <c r="D37" s="1" t="s">
        <v>2017</v>
      </c>
      <c r="E37" s="1" t="s">
        <v>2018</v>
      </c>
      <c r="F37" s="16" t="n">
        <v>0</v>
      </c>
      <c r="G37" s="16" t="n">
        <v>20146.22</v>
      </c>
      <c r="H37" s="16" t="n">
        <v>20146.22</v>
      </c>
    </row>
    <row r="38" customFormat="false" ht="15" hidden="false" customHeight="true" outlineLevel="0" collapsed="false">
      <c r="A38" s="1" t="s">
        <v>2081</v>
      </c>
      <c r="B38" s="1" t="s">
        <v>1639</v>
      </c>
      <c r="C38" s="1" t="s">
        <v>128</v>
      </c>
      <c r="D38" s="1" t="s">
        <v>2017</v>
      </c>
      <c r="E38" s="1" t="s">
        <v>2045</v>
      </c>
      <c r="F38" s="16" t="n">
        <v>99</v>
      </c>
      <c r="G38" s="16" t="n">
        <v>1446.51</v>
      </c>
      <c r="H38" s="16" t="n">
        <v>1545.51</v>
      </c>
    </row>
    <row r="39" customFormat="false" ht="15" hidden="false" customHeight="true" outlineLevel="0" collapsed="false">
      <c r="A39" s="1" t="s">
        <v>2082</v>
      </c>
      <c r="B39" s="1" t="s">
        <v>1307</v>
      </c>
      <c r="C39" s="1" t="s">
        <v>2083</v>
      </c>
      <c r="D39" s="1" t="s">
        <v>2017</v>
      </c>
      <c r="E39" s="1" t="s">
        <v>2084</v>
      </c>
      <c r="F39" s="16" t="n">
        <v>0</v>
      </c>
      <c r="G39" s="16" t="n">
        <v>6393.54</v>
      </c>
      <c r="H39" s="16" t="n">
        <v>6393.54</v>
      </c>
    </row>
    <row r="40" customFormat="false" ht="15" hidden="false" customHeight="true" outlineLevel="0" collapsed="false">
      <c r="A40" s="1" t="s">
        <v>2085</v>
      </c>
      <c r="B40" s="1" t="s">
        <v>465</v>
      </c>
      <c r="C40" s="1" t="s">
        <v>2086</v>
      </c>
      <c r="D40" s="1" t="s">
        <v>2017</v>
      </c>
      <c r="E40" s="1" t="s">
        <v>2018</v>
      </c>
      <c r="F40" s="16" t="n">
        <v>0</v>
      </c>
      <c r="G40" s="16" t="n">
        <v>14396.26</v>
      </c>
      <c r="H40" s="16" t="n">
        <v>14396.26</v>
      </c>
    </row>
    <row r="41" customFormat="false" ht="15" hidden="false" customHeight="true" outlineLevel="0" collapsed="false">
      <c r="A41" s="1" t="s">
        <v>2087</v>
      </c>
      <c r="B41" s="1" t="s">
        <v>514</v>
      </c>
      <c r="C41" s="1" t="s">
        <v>2067</v>
      </c>
      <c r="D41" s="1" t="s">
        <v>2032</v>
      </c>
      <c r="E41" s="1" t="s">
        <v>2045</v>
      </c>
      <c r="F41" s="16" t="n">
        <v>79</v>
      </c>
      <c r="G41" s="16" t="n">
        <v>482.17</v>
      </c>
      <c r="H41" s="16" t="n">
        <v>561.17</v>
      </c>
    </row>
    <row r="42" customFormat="false" ht="15" hidden="false" customHeight="true" outlineLevel="0" collapsed="false">
      <c r="A42" s="1" t="s">
        <v>2088</v>
      </c>
      <c r="B42" s="1" t="s">
        <v>1902</v>
      </c>
      <c r="C42" s="1" t="s">
        <v>2089</v>
      </c>
      <c r="D42" s="1" t="s">
        <v>2025</v>
      </c>
      <c r="E42" s="1" t="s">
        <v>2018</v>
      </c>
      <c r="F42" s="16" t="n">
        <v>99</v>
      </c>
      <c r="G42" s="16" t="n">
        <v>886.78</v>
      </c>
      <c r="H42" s="16" t="n">
        <v>985.78</v>
      </c>
    </row>
    <row r="43" customFormat="false" ht="15" hidden="false" customHeight="true" outlineLevel="0" collapsed="false">
      <c r="A43" s="1" t="s">
        <v>2090</v>
      </c>
      <c r="B43" s="1" t="s">
        <v>491</v>
      </c>
      <c r="C43" s="1" t="s">
        <v>2091</v>
      </c>
      <c r="D43" s="1" t="s">
        <v>2032</v>
      </c>
      <c r="E43" s="1" t="s">
        <v>2018</v>
      </c>
      <c r="F43" s="16" t="n">
        <v>0</v>
      </c>
      <c r="G43" s="16" t="n">
        <v>2757.65</v>
      </c>
      <c r="H43" s="16" t="n">
        <v>2757.65</v>
      </c>
    </row>
    <row r="44" customFormat="false" ht="15" hidden="false" customHeight="true" outlineLevel="0" collapsed="false">
      <c r="A44" s="1" t="s">
        <v>2092</v>
      </c>
      <c r="B44" s="1" t="s">
        <v>304</v>
      </c>
      <c r="C44" s="1" t="s">
        <v>1114</v>
      </c>
      <c r="D44" s="1" t="s">
        <v>2025</v>
      </c>
      <c r="E44" s="1" t="s">
        <v>2018</v>
      </c>
      <c r="F44" s="16" t="n">
        <v>49</v>
      </c>
      <c r="G44" s="16" t="n">
        <v>1157.41</v>
      </c>
      <c r="H44" s="16" t="n">
        <v>1206.41</v>
      </c>
    </row>
    <row r="45" customFormat="false" ht="15" hidden="false" customHeight="true" outlineLevel="0" collapsed="false">
      <c r="A45" s="1" t="s">
        <v>2093</v>
      </c>
      <c r="B45" s="1" t="s">
        <v>1184</v>
      </c>
      <c r="C45" s="1" t="s">
        <v>490</v>
      </c>
      <c r="D45" s="1" t="s">
        <v>2032</v>
      </c>
      <c r="E45" s="1" t="s">
        <v>2018</v>
      </c>
      <c r="F45" s="16" t="n">
        <v>0</v>
      </c>
      <c r="G45" s="16" t="n">
        <v>2640.69</v>
      </c>
      <c r="H45" s="16" t="n">
        <v>2640.69</v>
      </c>
    </row>
    <row r="46" customFormat="false" ht="15" hidden="false" customHeight="true" outlineLevel="0" collapsed="false">
      <c r="A46" s="1" t="s">
        <v>2094</v>
      </c>
      <c r="B46" s="1" t="s">
        <v>1047</v>
      </c>
      <c r="C46" s="1" t="s">
        <v>2095</v>
      </c>
      <c r="D46" s="1" t="s">
        <v>2032</v>
      </c>
      <c r="E46" s="1" t="s">
        <v>2018</v>
      </c>
      <c r="F46" s="16" t="n">
        <v>0</v>
      </c>
      <c r="G46" s="16" t="n">
        <v>4330.97</v>
      </c>
      <c r="H46" s="16" t="n">
        <v>4330.97</v>
      </c>
    </row>
    <row r="47" customFormat="false" ht="15" hidden="false" customHeight="true" outlineLevel="0" collapsed="false">
      <c r="A47" s="1" t="s">
        <v>2096</v>
      </c>
      <c r="B47" s="1" t="s">
        <v>1522</v>
      </c>
      <c r="C47" s="1" t="s">
        <v>2097</v>
      </c>
      <c r="D47" s="1" t="s">
        <v>2032</v>
      </c>
      <c r="E47" s="1" t="s">
        <v>2018</v>
      </c>
      <c r="F47" s="16" t="n">
        <v>79</v>
      </c>
      <c r="G47" s="16" t="n">
        <v>2386.05</v>
      </c>
      <c r="H47" s="16" t="n">
        <v>2465.05</v>
      </c>
    </row>
    <row r="48" customFormat="false" ht="15" hidden="false" customHeight="true" outlineLevel="0" collapsed="false">
      <c r="A48" s="1" t="s">
        <v>2098</v>
      </c>
      <c r="B48" s="1" t="s">
        <v>723</v>
      </c>
      <c r="C48" s="1" t="s">
        <v>2099</v>
      </c>
      <c r="D48" s="1" t="s">
        <v>2021</v>
      </c>
      <c r="E48" s="1" t="s">
        <v>2018</v>
      </c>
      <c r="F48" s="16" t="n">
        <v>0</v>
      </c>
      <c r="G48" s="16" t="n">
        <v>4914.45</v>
      </c>
      <c r="H48" s="16" t="n">
        <v>4914.45</v>
      </c>
    </row>
    <row r="49" customFormat="false" ht="15" hidden="false" customHeight="true" outlineLevel="0" collapsed="false">
      <c r="A49" s="1" t="s">
        <v>2100</v>
      </c>
      <c r="B49" s="1" t="s">
        <v>1488</v>
      </c>
      <c r="C49" s="1" t="s">
        <v>334</v>
      </c>
      <c r="D49" s="1" t="s">
        <v>2017</v>
      </c>
      <c r="E49" s="1" t="s">
        <v>2018</v>
      </c>
      <c r="F49" s="16" t="n">
        <v>0</v>
      </c>
      <c r="G49" s="16" t="n">
        <v>8456.64</v>
      </c>
      <c r="H49" s="16" t="n">
        <v>8456.64</v>
      </c>
    </row>
    <row r="50" customFormat="false" ht="15" hidden="false" customHeight="true" outlineLevel="0" collapsed="false">
      <c r="A50" s="1" t="s">
        <v>2101</v>
      </c>
      <c r="B50" s="1" t="s">
        <v>1849</v>
      </c>
      <c r="C50" s="1" t="s">
        <v>2102</v>
      </c>
      <c r="D50" s="1" t="s">
        <v>2017</v>
      </c>
      <c r="E50" s="1" t="s">
        <v>2018</v>
      </c>
      <c r="F50" s="16" t="n">
        <v>0</v>
      </c>
      <c r="G50" s="16" t="n">
        <v>12386.86</v>
      </c>
      <c r="H50" s="16" t="n">
        <v>12386.86</v>
      </c>
    </row>
    <row r="51" customFormat="false" ht="15" hidden="false" customHeight="true" outlineLevel="0" collapsed="false">
      <c r="A51" s="1" t="s">
        <v>2103</v>
      </c>
      <c r="B51" s="1" t="s">
        <v>1082</v>
      </c>
      <c r="C51" s="1" t="s">
        <v>2104</v>
      </c>
      <c r="D51" s="1" t="s">
        <v>2017</v>
      </c>
      <c r="E51" s="1" t="s">
        <v>2018</v>
      </c>
      <c r="F51" s="16" t="n">
        <v>0</v>
      </c>
      <c r="G51" s="16" t="n">
        <v>5238.25</v>
      </c>
      <c r="H51" s="16" t="n">
        <v>5238.25</v>
      </c>
    </row>
    <row r="52" customFormat="false" ht="15" hidden="false" customHeight="true" outlineLevel="0" collapsed="false">
      <c r="A52" s="1" t="s">
        <v>2105</v>
      </c>
      <c r="B52" s="1" t="s">
        <v>1163</v>
      </c>
      <c r="C52" s="1" t="s">
        <v>2106</v>
      </c>
      <c r="D52" s="1" t="s">
        <v>2021</v>
      </c>
      <c r="E52" s="1" t="s">
        <v>2018</v>
      </c>
      <c r="F52" s="16" t="n">
        <v>99</v>
      </c>
      <c r="G52" s="16" t="n">
        <v>1068.68</v>
      </c>
      <c r="H52" s="16" t="n">
        <v>1167.68</v>
      </c>
    </row>
    <row r="53" customFormat="false" ht="15" hidden="false" customHeight="true" outlineLevel="0" collapsed="false">
      <c r="A53" s="1" t="s">
        <v>2107</v>
      </c>
      <c r="B53" s="1" t="s">
        <v>271</v>
      </c>
      <c r="C53" s="1" t="s">
        <v>1598</v>
      </c>
      <c r="D53" s="1" t="s">
        <v>2055</v>
      </c>
      <c r="E53" s="1" t="s">
        <v>2018</v>
      </c>
      <c r="F53" s="16" t="n">
        <v>49</v>
      </c>
      <c r="G53" s="16" t="n">
        <v>311.15</v>
      </c>
      <c r="H53" s="16" t="n">
        <v>360.15</v>
      </c>
    </row>
    <row r="54" customFormat="false" ht="15" hidden="false" customHeight="true" outlineLevel="0" collapsed="false">
      <c r="A54" s="1" t="s">
        <v>2108</v>
      </c>
      <c r="B54" s="1" t="s">
        <v>177</v>
      </c>
      <c r="C54" s="1" t="s">
        <v>1419</v>
      </c>
      <c r="D54" s="1" t="s">
        <v>2025</v>
      </c>
      <c r="E54" s="1" t="s">
        <v>2018</v>
      </c>
      <c r="F54" s="16" t="n">
        <v>0</v>
      </c>
      <c r="G54" s="16" t="n">
        <v>10548.89</v>
      </c>
      <c r="H54" s="16" t="n">
        <v>10548.89</v>
      </c>
    </row>
    <row r="55" customFormat="false" ht="15" hidden="false" customHeight="true" outlineLevel="0" collapsed="false">
      <c r="A55" s="1" t="s">
        <v>2109</v>
      </c>
      <c r="B55" s="1" t="s">
        <v>204</v>
      </c>
      <c r="C55" s="1" t="s">
        <v>1177</v>
      </c>
      <c r="D55" s="1" t="s">
        <v>2025</v>
      </c>
      <c r="E55" s="1" t="s">
        <v>2045</v>
      </c>
      <c r="F55" s="16" t="n">
        <v>99</v>
      </c>
      <c r="G55" s="16" t="n">
        <v>600.22</v>
      </c>
      <c r="H55" s="16" t="n">
        <v>699.22</v>
      </c>
    </row>
    <row r="56" customFormat="false" ht="15" hidden="false" customHeight="true" outlineLevel="0" collapsed="false">
      <c r="A56" s="1" t="s">
        <v>2110</v>
      </c>
      <c r="B56" s="1" t="s">
        <v>1332</v>
      </c>
      <c r="C56" s="1" t="s">
        <v>2111</v>
      </c>
      <c r="D56" s="1" t="s">
        <v>2017</v>
      </c>
      <c r="E56" s="1" t="s">
        <v>2018</v>
      </c>
      <c r="F56" s="16" t="n">
        <v>99</v>
      </c>
      <c r="G56" s="16" t="n">
        <v>2255.79</v>
      </c>
      <c r="H56" s="16" t="n">
        <v>2354.79</v>
      </c>
    </row>
    <row r="57" customFormat="false" ht="15" hidden="false" customHeight="true" outlineLevel="0" collapsed="false">
      <c r="A57" s="1" t="s">
        <v>2112</v>
      </c>
      <c r="B57" s="1" t="s">
        <v>1542</v>
      </c>
      <c r="C57" s="1" t="s">
        <v>956</v>
      </c>
      <c r="D57" s="1" t="s">
        <v>2017</v>
      </c>
      <c r="E57" s="1" t="s">
        <v>2018</v>
      </c>
      <c r="F57" s="16" t="n">
        <v>0</v>
      </c>
      <c r="G57" s="16" t="n">
        <v>9756.4</v>
      </c>
      <c r="H57" s="16" t="n">
        <v>9756.4</v>
      </c>
    </row>
    <row r="58" customFormat="false" ht="15" hidden="false" customHeight="true" outlineLevel="0" collapsed="false">
      <c r="A58" s="1" t="s">
        <v>2113</v>
      </c>
      <c r="B58" s="1" t="s">
        <v>1886</v>
      </c>
      <c r="C58" s="1" t="s">
        <v>2114</v>
      </c>
      <c r="D58" s="1" t="s">
        <v>2017</v>
      </c>
      <c r="E58" s="1" t="s">
        <v>2018</v>
      </c>
      <c r="F58" s="16" t="n">
        <v>0</v>
      </c>
      <c r="G58" s="16" t="n">
        <v>4041.5</v>
      </c>
      <c r="H58" s="16" t="n">
        <v>4041.5</v>
      </c>
    </row>
    <row r="59" customFormat="false" ht="15" hidden="false" customHeight="true" outlineLevel="0" collapsed="false">
      <c r="A59" s="1" t="s">
        <v>2115</v>
      </c>
      <c r="B59" s="1" t="s">
        <v>934</v>
      </c>
      <c r="C59" s="1" t="s">
        <v>2116</v>
      </c>
      <c r="D59" s="1" t="s">
        <v>2021</v>
      </c>
      <c r="E59" s="1" t="s">
        <v>2018</v>
      </c>
      <c r="F59" s="16" t="n">
        <v>0</v>
      </c>
      <c r="G59" s="16" t="n">
        <v>23040.69</v>
      </c>
      <c r="H59" s="16" t="n">
        <v>23040.69</v>
      </c>
    </row>
    <row r="60" customFormat="false" ht="15" hidden="false" customHeight="true" outlineLevel="0" collapsed="false">
      <c r="A60" s="1" t="s">
        <v>2117</v>
      </c>
      <c r="B60" s="1" t="s">
        <v>1375</v>
      </c>
      <c r="C60" s="1" t="s">
        <v>2118</v>
      </c>
      <c r="D60" s="1" t="s">
        <v>2017</v>
      </c>
      <c r="E60" s="1" t="s">
        <v>2018</v>
      </c>
      <c r="F60" s="16" t="n">
        <v>99</v>
      </c>
      <c r="G60" s="16" t="n">
        <v>771.47</v>
      </c>
      <c r="H60" s="16" t="n">
        <v>870.47</v>
      </c>
    </row>
    <row r="61" customFormat="false" ht="15" hidden="false" customHeight="true" outlineLevel="0" collapsed="false">
      <c r="A61" s="1" t="s">
        <v>2119</v>
      </c>
      <c r="B61" s="1" t="s">
        <v>1806</v>
      </c>
      <c r="C61" s="1" t="s">
        <v>2120</v>
      </c>
      <c r="D61" s="1" t="s">
        <v>2055</v>
      </c>
      <c r="E61" s="1" t="s">
        <v>2018</v>
      </c>
      <c r="F61" s="16" t="n">
        <v>99</v>
      </c>
      <c r="G61" s="16" t="n">
        <v>333.84</v>
      </c>
      <c r="H61" s="16" t="n">
        <v>432.84</v>
      </c>
    </row>
    <row r="62" customFormat="false" ht="15" hidden="false" customHeight="true" outlineLevel="0" collapsed="false">
      <c r="A62" s="1" t="s">
        <v>2121</v>
      </c>
      <c r="B62" s="1" t="s">
        <v>1473</v>
      </c>
      <c r="C62" s="1" t="s">
        <v>2122</v>
      </c>
      <c r="D62" s="1" t="s">
        <v>2055</v>
      </c>
      <c r="E62" s="1" t="s">
        <v>2018</v>
      </c>
      <c r="F62" s="16" t="n">
        <v>0</v>
      </c>
      <c r="G62" s="16" t="n">
        <v>20620.06</v>
      </c>
      <c r="H62" s="16" t="n">
        <v>20620.06</v>
      </c>
    </row>
    <row r="63" customFormat="false" ht="15" hidden="false" customHeight="true" outlineLevel="0" collapsed="false">
      <c r="A63" s="1" t="s">
        <v>2123</v>
      </c>
      <c r="B63" s="1" t="s">
        <v>458</v>
      </c>
      <c r="C63" s="1" t="s">
        <v>490</v>
      </c>
      <c r="D63" s="1" t="s">
        <v>2055</v>
      </c>
      <c r="E63" s="1" t="s">
        <v>2018</v>
      </c>
      <c r="F63" s="16" t="n">
        <v>0</v>
      </c>
      <c r="G63" s="16" t="n">
        <v>6979.8</v>
      </c>
      <c r="H63" s="16" t="n">
        <v>6979.8</v>
      </c>
    </row>
    <row r="64" customFormat="false" ht="15" hidden="false" customHeight="true" outlineLevel="0" collapsed="false">
      <c r="A64" s="1" t="s">
        <v>2124</v>
      </c>
      <c r="B64" s="1" t="s">
        <v>1145</v>
      </c>
      <c r="C64" s="1" t="s">
        <v>2125</v>
      </c>
      <c r="D64" s="1" t="s">
        <v>2021</v>
      </c>
      <c r="E64" s="1" t="s">
        <v>2045</v>
      </c>
      <c r="F64" s="16" t="n">
        <v>79</v>
      </c>
      <c r="G64" s="16" t="n">
        <v>591.85</v>
      </c>
      <c r="H64" s="16" t="n">
        <v>670.85</v>
      </c>
    </row>
    <row r="65" customFormat="false" ht="15" hidden="false" customHeight="true" outlineLevel="0" collapsed="false">
      <c r="A65" s="1" t="s">
        <v>2126</v>
      </c>
      <c r="B65" s="1" t="s">
        <v>1351</v>
      </c>
      <c r="C65" s="1" t="s">
        <v>2127</v>
      </c>
      <c r="D65" s="1" t="s">
        <v>2025</v>
      </c>
      <c r="E65" s="1" t="s">
        <v>2018</v>
      </c>
      <c r="F65" s="16" t="n">
        <v>0</v>
      </c>
      <c r="G65" s="16" t="n">
        <v>22099.95</v>
      </c>
      <c r="H65" s="16" t="n">
        <v>22099.95</v>
      </c>
    </row>
    <row r="66" customFormat="false" ht="15" hidden="false" customHeight="true" outlineLevel="0" collapsed="false">
      <c r="A66" s="1" t="s">
        <v>2128</v>
      </c>
      <c r="B66" s="1" t="s">
        <v>1025</v>
      </c>
      <c r="C66" s="1" t="s">
        <v>1192</v>
      </c>
      <c r="D66" s="1" t="s">
        <v>2017</v>
      </c>
      <c r="E66" s="1" t="s">
        <v>2018</v>
      </c>
      <c r="F66" s="16" t="n">
        <v>0</v>
      </c>
      <c r="G66" s="16" t="n">
        <v>2755.91</v>
      </c>
      <c r="H66" s="16" t="n">
        <v>2755.91</v>
      </c>
    </row>
    <row r="67" customFormat="false" ht="15" hidden="false" customHeight="true" outlineLevel="0" collapsed="false">
      <c r="A67" s="1" t="s">
        <v>2129</v>
      </c>
      <c r="B67" s="1" t="s">
        <v>1204</v>
      </c>
      <c r="C67" s="1" t="s">
        <v>2130</v>
      </c>
      <c r="D67" s="1" t="s">
        <v>2025</v>
      </c>
      <c r="E67" s="1" t="s">
        <v>2018</v>
      </c>
      <c r="F67" s="16" t="n">
        <v>49</v>
      </c>
      <c r="G67" s="16" t="n">
        <v>458.06</v>
      </c>
      <c r="H67" s="16" t="n">
        <v>507.06</v>
      </c>
    </row>
    <row r="68" customFormat="false" ht="15" hidden="false" customHeight="true" outlineLevel="0" collapsed="false">
      <c r="A68" s="1" t="s">
        <v>2131</v>
      </c>
      <c r="B68" s="1" t="s">
        <v>661</v>
      </c>
      <c r="C68" s="1" t="s">
        <v>1356</v>
      </c>
      <c r="D68" s="1" t="s">
        <v>2032</v>
      </c>
      <c r="E68" s="1" t="s">
        <v>2018</v>
      </c>
      <c r="F68" s="16" t="n">
        <v>0</v>
      </c>
      <c r="G68" s="16" t="n">
        <v>17739.97</v>
      </c>
      <c r="H68" s="16" t="n">
        <v>17739.97</v>
      </c>
    </row>
    <row r="69" customFormat="false" ht="15" hidden="false" customHeight="true" outlineLevel="0" collapsed="false">
      <c r="A69" s="1" t="s">
        <v>2132</v>
      </c>
      <c r="B69" s="1" t="s">
        <v>1001</v>
      </c>
      <c r="C69" s="1" t="s">
        <v>2133</v>
      </c>
      <c r="D69" s="1" t="s">
        <v>2025</v>
      </c>
      <c r="E69" s="1" t="s">
        <v>2018</v>
      </c>
      <c r="F69" s="16" t="n">
        <v>49</v>
      </c>
      <c r="G69" s="16" t="n">
        <v>280.03</v>
      </c>
      <c r="H69" s="16" t="n">
        <v>329.03</v>
      </c>
    </row>
    <row r="70" customFormat="false" ht="15" hidden="false" customHeight="true" outlineLevel="0" collapsed="false">
      <c r="A70" s="1" t="s">
        <v>2134</v>
      </c>
      <c r="B70" s="1" t="s">
        <v>945</v>
      </c>
      <c r="C70" s="1" t="s">
        <v>1738</v>
      </c>
      <c r="D70" s="1" t="s">
        <v>2025</v>
      </c>
      <c r="E70" s="1" t="s">
        <v>2018</v>
      </c>
      <c r="F70" s="16" t="n">
        <v>0</v>
      </c>
      <c r="G70" s="16" t="n">
        <v>4396.16</v>
      </c>
      <c r="H70" s="16" t="n">
        <v>4396.16</v>
      </c>
    </row>
    <row r="71" customFormat="false" ht="15" hidden="false" customHeight="true" outlineLevel="0" collapsed="false">
      <c r="A71" s="1" t="s">
        <v>2135</v>
      </c>
      <c r="B71" s="1" t="s">
        <v>1220</v>
      </c>
      <c r="C71" s="1" t="s">
        <v>1811</v>
      </c>
      <c r="D71" s="1" t="s">
        <v>2017</v>
      </c>
      <c r="E71" s="1" t="s">
        <v>2018</v>
      </c>
      <c r="F71" s="16" t="n">
        <v>0</v>
      </c>
      <c r="G71" s="16" t="n">
        <v>3441.47</v>
      </c>
      <c r="H71" s="16" t="n">
        <v>3441.47</v>
      </c>
    </row>
    <row r="72" customFormat="false" ht="15" hidden="false" customHeight="true" outlineLevel="0" collapsed="false">
      <c r="A72" s="1" t="s">
        <v>2136</v>
      </c>
      <c r="B72" s="1" t="s">
        <v>348</v>
      </c>
      <c r="C72" s="1" t="s">
        <v>2137</v>
      </c>
      <c r="D72" s="1" t="s">
        <v>2021</v>
      </c>
      <c r="E72" s="1" t="s">
        <v>2018</v>
      </c>
      <c r="F72" s="16" t="n">
        <v>0</v>
      </c>
      <c r="G72" s="16" t="n">
        <v>9828.24</v>
      </c>
      <c r="H72" s="16" t="n">
        <v>9828.24</v>
      </c>
    </row>
    <row r="73" customFormat="false" ht="15" hidden="false" customHeight="true" outlineLevel="0" collapsed="false">
      <c r="A73" s="1" t="s">
        <v>2138</v>
      </c>
      <c r="B73" s="1" t="s">
        <v>1559</v>
      </c>
      <c r="C73" s="1" t="s">
        <v>685</v>
      </c>
      <c r="D73" s="1" t="s">
        <v>2025</v>
      </c>
      <c r="E73" s="1" t="s">
        <v>2018</v>
      </c>
      <c r="F73" s="16" t="n">
        <v>0</v>
      </c>
      <c r="G73" s="16" t="n">
        <v>10172.13</v>
      </c>
      <c r="H73" s="16" t="n">
        <v>10172.13</v>
      </c>
    </row>
    <row r="74" customFormat="false" ht="15" hidden="false" customHeight="true" outlineLevel="0" collapsed="false">
      <c r="A74" s="1" t="s">
        <v>2139</v>
      </c>
      <c r="B74" s="1" t="s">
        <v>686</v>
      </c>
      <c r="C74" s="1" t="s">
        <v>2140</v>
      </c>
      <c r="D74" s="1" t="s">
        <v>2055</v>
      </c>
      <c r="E74" s="1" t="s">
        <v>2018</v>
      </c>
      <c r="F74" s="16" t="n">
        <v>99</v>
      </c>
      <c r="G74" s="16" t="n">
        <v>1590.37</v>
      </c>
      <c r="H74" s="16" t="n">
        <v>1689.37</v>
      </c>
    </row>
    <row r="75" customFormat="false" ht="15" hidden="false" customHeight="true" outlineLevel="0" collapsed="false">
      <c r="A75" s="1" t="s">
        <v>2141</v>
      </c>
      <c r="B75" s="1" t="s">
        <v>1351</v>
      </c>
      <c r="C75" s="1" t="s">
        <v>757</v>
      </c>
      <c r="D75" s="1" t="s">
        <v>2021</v>
      </c>
      <c r="E75" s="1" t="s">
        <v>2018</v>
      </c>
      <c r="F75" s="16" t="n">
        <v>0</v>
      </c>
      <c r="G75" s="16" t="n">
        <v>6325.98</v>
      </c>
      <c r="H75" s="16" t="n">
        <v>6325.98</v>
      </c>
    </row>
    <row r="76" customFormat="false" ht="15" hidden="false" customHeight="true" outlineLevel="0" collapsed="false">
      <c r="A76" s="1" t="s">
        <v>2142</v>
      </c>
      <c r="B76" s="1" t="s">
        <v>960</v>
      </c>
      <c r="C76" s="1" t="s">
        <v>2143</v>
      </c>
      <c r="D76" s="1" t="s">
        <v>2025</v>
      </c>
      <c r="E76" s="1" t="s">
        <v>2018</v>
      </c>
      <c r="F76" s="16" t="n">
        <v>0</v>
      </c>
      <c r="G76" s="16" t="n">
        <v>3142.61</v>
      </c>
      <c r="H76" s="16" t="n">
        <v>3142.61</v>
      </c>
    </row>
    <row r="77" customFormat="false" ht="15" hidden="false" customHeight="true" outlineLevel="0" collapsed="false">
      <c r="A77" s="1" t="s">
        <v>2144</v>
      </c>
      <c r="B77" s="1" t="s">
        <v>795</v>
      </c>
      <c r="C77" s="1" t="s">
        <v>2145</v>
      </c>
      <c r="D77" s="1" t="s">
        <v>2028</v>
      </c>
      <c r="E77" s="1" t="s">
        <v>2018</v>
      </c>
      <c r="F77" s="16" t="n">
        <v>0</v>
      </c>
      <c r="G77" s="16" t="n">
        <v>3157.13</v>
      </c>
      <c r="H77" s="16" t="n">
        <v>3157.13</v>
      </c>
    </row>
    <row r="78" customFormat="false" ht="15" hidden="false" customHeight="true" outlineLevel="0" collapsed="false">
      <c r="A78" s="1" t="s">
        <v>2146</v>
      </c>
      <c r="B78" s="1" t="s">
        <v>1670</v>
      </c>
      <c r="C78" s="1" t="s">
        <v>2127</v>
      </c>
      <c r="D78" s="1" t="s">
        <v>2021</v>
      </c>
      <c r="E78" s="1" t="s">
        <v>2045</v>
      </c>
      <c r="F78" s="16" t="n">
        <v>99</v>
      </c>
      <c r="G78" s="16" t="n">
        <v>458.06</v>
      </c>
      <c r="H78" s="16" t="n">
        <v>557.06</v>
      </c>
    </row>
    <row r="79" customFormat="false" ht="15" hidden="false" customHeight="true" outlineLevel="0" collapsed="false">
      <c r="A79" s="1" t="s">
        <v>2147</v>
      </c>
      <c r="B79" s="1" t="s">
        <v>465</v>
      </c>
      <c r="C79" s="1" t="s">
        <v>2148</v>
      </c>
      <c r="D79" s="1" t="s">
        <v>2025</v>
      </c>
      <c r="E79" s="1" t="s">
        <v>2018</v>
      </c>
      <c r="F79" s="16" t="n">
        <v>99</v>
      </c>
      <c r="G79" s="16" t="n">
        <v>295.59</v>
      </c>
      <c r="H79" s="16" t="n">
        <v>394.59</v>
      </c>
    </row>
    <row r="80" customFormat="false" ht="15" hidden="false" customHeight="true" outlineLevel="0" collapsed="false">
      <c r="A80" s="1" t="s">
        <v>2149</v>
      </c>
      <c r="B80" s="1" t="s">
        <v>1473</v>
      </c>
      <c r="C80" s="1" t="s">
        <v>2150</v>
      </c>
      <c r="D80" s="1" t="s">
        <v>2025</v>
      </c>
      <c r="E80" s="1" t="s">
        <v>2018</v>
      </c>
      <c r="F80" s="16" t="n">
        <v>0</v>
      </c>
      <c r="G80" s="16" t="n">
        <v>26629.56</v>
      </c>
      <c r="H80" s="16" t="n">
        <v>26629.56</v>
      </c>
    </row>
    <row r="81" customFormat="false" ht="15" hidden="false" customHeight="true" outlineLevel="0" collapsed="false">
      <c r="A81" s="1" t="s">
        <v>2151</v>
      </c>
      <c r="B81" s="1" t="s">
        <v>304</v>
      </c>
      <c r="C81" s="1" t="s">
        <v>2152</v>
      </c>
      <c r="D81" s="1" t="s">
        <v>2021</v>
      </c>
      <c r="E81" s="1" t="s">
        <v>2018</v>
      </c>
      <c r="F81" s="16" t="n">
        <v>99</v>
      </c>
      <c r="G81" s="16" t="n">
        <v>2374.52</v>
      </c>
      <c r="H81" s="16" t="n">
        <v>2473.52</v>
      </c>
    </row>
    <row r="82" customFormat="false" ht="15" hidden="false" customHeight="true" outlineLevel="0" collapsed="false">
      <c r="A82" s="1" t="s">
        <v>2153</v>
      </c>
      <c r="B82" s="1" t="s">
        <v>740</v>
      </c>
      <c r="C82" s="1" t="s">
        <v>2154</v>
      </c>
      <c r="D82" s="1" t="s">
        <v>2025</v>
      </c>
      <c r="E82" s="1" t="s">
        <v>2018</v>
      </c>
      <c r="F82" s="16" t="n">
        <v>79</v>
      </c>
      <c r="G82" s="16" t="n">
        <v>482.17</v>
      </c>
      <c r="H82" s="16" t="n">
        <v>561.17</v>
      </c>
    </row>
    <row r="83" customFormat="false" ht="15" hidden="false" customHeight="true" outlineLevel="0" collapsed="false">
      <c r="A83" s="1" t="s">
        <v>2155</v>
      </c>
      <c r="B83" s="1" t="s">
        <v>308</v>
      </c>
      <c r="C83" s="1" t="s">
        <v>2156</v>
      </c>
      <c r="D83" s="1" t="s">
        <v>2032</v>
      </c>
      <c r="E83" s="1" t="s">
        <v>2045</v>
      </c>
      <c r="F83" s="16" t="n">
        <v>0</v>
      </c>
      <c r="G83" s="16" t="n">
        <v>6340.35</v>
      </c>
      <c r="H83" s="16" t="n">
        <v>6340.35</v>
      </c>
    </row>
    <row r="84" customFormat="false" ht="15" hidden="false" customHeight="true" outlineLevel="0" collapsed="false">
      <c r="A84" s="1" t="s">
        <v>2157</v>
      </c>
      <c r="B84" s="1" t="s">
        <v>1041</v>
      </c>
      <c r="C84" s="1" t="s">
        <v>1481</v>
      </c>
      <c r="D84" s="1" t="s">
        <v>2017</v>
      </c>
      <c r="E84" s="1" t="s">
        <v>2018</v>
      </c>
      <c r="F84" s="16" t="n">
        <v>49</v>
      </c>
      <c r="G84" s="16" t="n">
        <v>482.17</v>
      </c>
      <c r="H84" s="16" t="n">
        <v>531.17</v>
      </c>
    </row>
    <row r="85" customFormat="false" ht="15" hidden="false" customHeight="true" outlineLevel="0" collapsed="false">
      <c r="A85" s="1" t="s">
        <v>2158</v>
      </c>
      <c r="B85" s="1" t="s">
        <v>1860</v>
      </c>
      <c r="C85" s="1" t="s">
        <v>833</v>
      </c>
      <c r="D85" s="1" t="s">
        <v>2021</v>
      </c>
      <c r="E85" s="1" t="s">
        <v>2018</v>
      </c>
      <c r="F85" s="16" t="n">
        <v>0</v>
      </c>
      <c r="G85" s="16" t="n">
        <v>2953.67</v>
      </c>
      <c r="H85" s="16" t="n">
        <v>2953.67</v>
      </c>
    </row>
    <row r="86" customFormat="false" ht="15" hidden="false" customHeight="true" outlineLevel="0" collapsed="false">
      <c r="A86" s="1" t="s">
        <v>2159</v>
      </c>
      <c r="B86" s="1" t="s">
        <v>1886</v>
      </c>
      <c r="C86" s="1" t="s">
        <v>2160</v>
      </c>
      <c r="D86" s="1" t="s">
        <v>2025</v>
      </c>
      <c r="E86" s="1" t="s">
        <v>2018</v>
      </c>
      <c r="F86" s="16" t="n">
        <v>0</v>
      </c>
      <c r="G86" s="16" t="n">
        <v>4780.19</v>
      </c>
      <c r="H86" s="16" t="n">
        <v>4780.19</v>
      </c>
    </row>
    <row r="87" customFormat="false" ht="15" hidden="false" customHeight="true" outlineLevel="0" collapsed="false">
      <c r="A87" s="1" t="s">
        <v>2161</v>
      </c>
      <c r="B87" s="1" t="s">
        <v>1090</v>
      </c>
      <c r="C87" s="1" t="s">
        <v>493</v>
      </c>
      <c r="D87" s="1" t="s">
        <v>2017</v>
      </c>
      <c r="E87" s="1" t="s">
        <v>2018</v>
      </c>
      <c r="F87" s="16" t="n">
        <v>0</v>
      </c>
      <c r="G87" s="16" t="n">
        <v>25830.47</v>
      </c>
      <c r="H87" s="16" t="n">
        <v>25830.47</v>
      </c>
    </row>
    <row r="88" customFormat="false" ht="15" hidden="false" customHeight="true" outlineLevel="0" collapsed="false">
      <c r="A88" s="1" t="s">
        <v>2162</v>
      </c>
      <c r="B88" s="1" t="s">
        <v>1473</v>
      </c>
      <c r="C88" s="1" t="s">
        <v>2163</v>
      </c>
      <c r="D88" s="1" t="s">
        <v>2021</v>
      </c>
      <c r="E88" s="1" t="s">
        <v>2018</v>
      </c>
      <c r="F88" s="16" t="n">
        <v>49</v>
      </c>
      <c r="G88" s="16" t="n">
        <v>311.15</v>
      </c>
      <c r="H88" s="16" t="n">
        <v>360.15</v>
      </c>
    </row>
    <row r="89" customFormat="false" ht="15" hidden="false" customHeight="true" outlineLevel="0" collapsed="false">
      <c r="A89" s="1" t="s">
        <v>2164</v>
      </c>
      <c r="B89" s="1" t="s">
        <v>1074</v>
      </c>
      <c r="C89" s="1" t="s">
        <v>523</v>
      </c>
      <c r="D89" s="1" t="s">
        <v>2017</v>
      </c>
      <c r="E89" s="1" t="s">
        <v>2018</v>
      </c>
      <c r="F89" s="16" t="n">
        <v>0</v>
      </c>
      <c r="G89" s="16" t="n">
        <v>15064</v>
      </c>
      <c r="H89" s="16" t="n">
        <v>15064</v>
      </c>
    </row>
    <row r="90" customFormat="false" ht="15" hidden="false" customHeight="true" outlineLevel="0" collapsed="false">
      <c r="A90" s="1" t="s">
        <v>2165</v>
      </c>
      <c r="B90" s="1" t="s">
        <v>1044</v>
      </c>
      <c r="C90" s="1" t="s">
        <v>2166</v>
      </c>
      <c r="D90" s="1" t="s">
        <v>2017</v>
      </c>
      <c r="E90" s="1" t="s">
        <v>2018</v>
      </c>
      <c r="F90" s="16" t="n">
        <v>0</v>
      </c>
      <c r="G90" s="16" t="n">
        <v>5419.7</v>
      </c>
      <c r="H90" s="16" t="n">
        <v>5419.7</v>
      </c>
    </row>
    <row r="91" customFormat="false" ht="15" hidden="false" customHeight="true" outlineLevel="0" collapsed="false">
      <c r="A91" s="1" t="s">
        <v>2167</v>
      </c>
      <c r="B91" s="1" t="s">
        <v>289</v>
      </c>
      <c r="C91" s="1" t="s">
        <v>2168</v>
      </c>
      <c r="D91" s="1" t="s">
        <v>2017</v>
      </c>
      <c r="E91" s="1" t="s">
        <v>2018</v>
      </c>
      <c r="F91" s="16" t="n">
        <v>0</v>
      </c>
      <c r="G91" s="16" t="n">
        <v>14850.28</v>
      </c>
      <c r="H91" s="16" t="n">
        <v>14850.28</v>
      </c>
    </row>
    <row r="92" customFormat="false" ht="15" hidden="false" customHeight="true" outlineLevel="0" collapsed="false">
      <c r="A92" s="1" t="s">
        <v>2169</v>
      </c>
      <c r="B92" s="1" t="s">
        <v>1753</v>
      </c>
      <c r="C92" s="1" t="s">
        <v>2170</v>
      </c>
      <c r="D92" s="1" t="s">
        <v>2028</v>
      </c>
      <c r="E92" s="1" t="s">
        <v>2018</v>
      </c>
      <c r="F92" s="16" t="n">
        <v>0</v>
      </c>
      <c r="G92" s="16" t="n">
        <v>5899.38</v>
      </c>
      <c r="H92" s="16" t="n">
        <v>5899.38</v>
      </c>
    </row>
    <row r="93" customFormat="false" ht="15" hidden="false" customHeight="true" outlineLevel="0" collapsed="false">
      <c r="A93" s="1" t="s">
        <v>2171</v>
      </c>
      <c r="B93" s="1" t="s">
        <v>1139</v>
      </c>
      <c r="C93" s="1" t="s">
        <v>1168</v>
      </c>
      <c r="D93" s="1" t="s">
        <v>2017</v>
      </c>
      <c r="E93" s="1" t="s">
        <v>2018</v>
      </c>
      <c r="F93" s="16" t="n">
        <v>0</v>
      </c>
      <c r="G93" s="16" t="n">
        <v>9560.38</v>
      </c>
      <c r="H93" s="16" t="n">
        <v>9560.38</v>
      </c>
    </row>
    <row r="94" customFormat="false" ht="15" hidden="false" customHeight="true" outlineLevel="0" collapsed="false">
      <c r="A94" s="1" t="s">
        <v>2172</v>
      </c>
      <c r="B94" s="1" t="s">
        <v>1545</v>
      </c>
      <c r="C94" s="1" t="s">
        <v>2173</v>
      </c>
      <c r="D94" s="1" t="s">
        <v>2032</v>
      </c>
      <c r="E94" s="1" t="s">
        <v>2018</v>
      </c>
      <c r="F94" s="16" t="n">
        <v>0</v>
      </c>
      <c r="G94" s="16" t="n">
        <v>9348.47</v>
      </c>
      <c r="H94" s="16" t="n">
        <v>9348.47</v>
      </c>
    </row>
    <row r="95" customFormat="false" ht="15" hidden="false" customHeight="true" outlineLevel="0" collapsed="false">
      <c r="A95" s="1" t="s">
        <v>2174</v>
      </c>
      <c r="B95" s="1" t="s">
        <v>1565</v>
      </c>
      <c r="C95" s="1" t="s">
        <v>474</v>
      </c>
      <c r="D95" s="1" t="s">
        <v>2025</v>
      </c>
      <c r="E95" s="1" t="s">
        <v>2045</v>
      </c>
      <c r="F95" s="16" t="n">
        <v>99</v>
      </c>
      <c r="G95" s="16" t="n">
        <v>964.34</v>
      </c>
      <c r="H95" s="16" t="n">
        <v>1063.34</v>
      </c>
    </row>
    <row r="96" customFormat="false" ht="15" hidden="false" customHeight="true" outlineLevel="0" collapsed="false">
      <c r="A96" s="1" t="s">
        <v>2175</v>
      </c>
      <c r="B96" s="1" t="s">
        <v>1889</v>
      </c>
      <c r="C96" s="1" t="s">
        <v>565</v>
      </c>
      <c r="D96" s="1" t="s">
        <v>2021</v>
      </c>
      <c r="E96" s="1" t="s">
        <v>2045</v>
      </c>
      <c r="F96" s="16" t="n">
        <v>99</v>
      </c>
      <c r="G96" s="16" t="n">
        <v>2374.52</v>
      </c>
      <c r="H96" s="16" t="n">
        <v>2473.52</v>
      </c>
    </row>
    <row r="97" customFormat="false" ht="15" hidden="false" customHeight="true" outlineLevel="0" collapsed="false">
      <c r="A97" s="1" t="s">
        <v>2176</v>
      </c>
      <c r="B97" s="1" t="s">
        <v>1381</v>
      </c>
      <c r="C97" s="1" t="s">
        <v>2177</v>
      </c>
      <c r="D97" s="1" t="s">
        <v>2025</v>
      </c>
      <c r="E97" s="1" t="s">
        <v>2018</v>
      </c>
      <c r="F97" s="16" t="n">
        <v>0</v>
      </c>
      <c r="G97" s="16" t="n">
        <v>8713.38</v>
      </c>
      <c r="H97" s="16" t="n">
        <v>8713.38</v>
      </c>
    </row>
    <row r="98" customFormat="false" ht="15" hidden="false" customHeight="true" outlineLevel="0" collapsed="false">
      <c r="A98" s="1" t="s">
        <v>2178</v>
      </c>
      <c r="B98" s="1" t="s">
        <v>1758</v>
      </c>
      <c r="C98" s="1" t="s">
        <v>1760</v>
      </c>
      <c r="D98" s="1" t="s">
        <v>2017</v>
      </c>
      <c r="E98" s="1" t="s">
        <v>2018</v>
      </c>
      <c r="F98" s="16" t="n">
        <v>0</v>
      </c>
      <c r="G98" s="16" t="n">
        <v>5940.08</v>
      </c>
      <c r="H98" s="16" t="n">
        <v>5940.08</v>
      </c>
    </row>
    <row r="99" customFormat="false" ht="15" hidden="false" customHeight="true" outlineLevel="0" collapsed="false">
      <c r="A99" s="1" t="s">
        <v>2179</v>
      </c>
      <c r="B99" s="1" t="s">
        <v>1756</v>
      </c>
      <c r="C99" s="1" t="s">
        <v>2180</v>
      </c>
      <c r="D99" s="1" t="s">
        <v>2025</v>
      </c>
      <c r="E99" s="1" t="s">
        <v>2022</v>
      </c>
      <c r="F99" s="16" t="n">
        <v>0</v>
      </c>
      <c r="G99" s="16" t="n">
        <v>11108.24</v>
      </c>
      <c r="H99" s="16" t="n">
        <v>11108.24</v>
      </c>
    </row>
    <row r="100" customFormat="false" ht="15" hidden="false" customHeight="true" outlineLevel="0" collapsed="false">
      <c r="A100" s="1" t="s">
        <v>2181</v>
      </c>
      <c r="B100" s="1" t="s">
        <v>1777</v>
      </c>
      <c r="C100" s="1" t="s">
        <v>922</v>
      </c>
      <c r="D100" s="1" t="s">
        <v>2025</v>
      </c>
      <c r="E100" s="1" t="s">
        <v>2018</v>
      </c>
      <c r="F100" s="16" t="n">
        <v>79</v>
      </c>
      <c r="G100" s="16" t="n">
        <v>264.48</v>
      </c>
      <c r="H100" s="16" t="n">
        <v>343.48</v>
      </c>
    </row>
    <row r="101" customFormat="false" ht="15" hidden="false" customHeight="true" outlineLevel="0" collapsed="false">
      <c r="A101" s="1" t="s">
        <v>2182</v>
      </c>
      <c r="B101" s="1" t="s">
        <v>1634</v>
      </c>
      <c r="C101" s="1" t="s">
        <v>1708</v>
      </c>
      <c r="D101" s="1" t="s">
        <v>2025</v>
      </c>
      <c r="E101" s="1" t="s">
        <v>2018</v>
      </c>
      <c r="F101" s="16" t="n">
        <v>0</v>
      </c>
      <c r="G101" s="16" t="n">
        <v>8912.47</v>
      </c>
      <c r="H101" s="16" t="n">
        <v>8912.47</v>
      </c>
    </row>
    <row r="102" customFormat="false" ht="15" hidden="false" customHeight="true" outlineLevel="0" collapsed="false">
      <c r="A102" s="1" t="s">
        <v>2183</v>
      </c>
      <c r="B102" s="1" t="s">
        <v>954</v>
      </c>
      <c r="C102" s="1" t="s">
        <v>460</v>
      </c>
      <c r="D102" s="1" t="s">
        <v>2055</v>
      </c>
      <c r="E102" s="1" t="s">
        <v>2018</v>
      </c>
      <c r="F102" s="16" t="n">
        <v>0</v>
      </c>
      <c r="G102" s="16" t="n">
        <v>10310.41</v>
      </c>
      <c r="H102" s="16" t="n">
        <v>10310.41</v>
      </c>
    </row>
    <row r="103" customFormat="false" ht="15" hidden="false" customHeight="true" outlineLevel="0" collapsed="false">
      <c r="A103" s="1" t="s">
        <v>2184</v>
      </c>
      <c r="B103" s="1" t="s">
        <v>420</v>
      </c>
      <c r="C103" s="1" t="s">
        <v>2185</v>
      </c>
      <c r="D103" s="1" t="s">
        <v>2017</v>
      </c>
      <c r="E103" s="1" t="s">
        <v>2018</v>
      </c>
      <c r="F103" s="16" t="n">
        <v>99</v>
      </c>
      <c r="G103" s="16" t="n">
        <v>2278.43</v>
      </c>
      <c r="H103" s="16" t="n">
        <v>2377.43</v>
      </c>
    </row>
    <row r="104" customFormat="false" ht="15" hidden="false" customHeight="true" outlineLevel="0" collapsed="false">
      <c r="A104" s="1" t="s">
        <v>2186</v>
      </c>
      <c r="B104" s="1" t="s">
        <v>1510</v>
      </c>
      <c r="C104" s="1" t="s">
        <v>1103</v>
      </c>
      <c r="D104" s="1" t="s">
        <v>2017</v>
      </c>
      <c r="E104" s="1" t="s">
        <v>2018</v>
      </c>
      <c r="F104" s="16" t="n">
        <v>0</v>
      </c>
      <c r="G104" s="16" t="n">
        <v>15045.35</v>
      </c>
      <c r="H104" s="16" t="n">
        <v>15045.35</v>
      </c>
    </row>
    <row r="105" customFormat="false" ht="15" hidden="false" customHeight="true" outlineLevel="0" collapsed="false">
      <c r="A105" s="1" t="s">
        <v>2187</v>
      </c>
      <c r="B105" s="1" t="s">
        <v>1348</v>
      </c>
      <c r="C105" s="1" t="s">
        <v>2188</v>
      </c>
      <c r="D105" s="1" t="s">
        <v>2025</v>
      </c>
      <c r="E105" s="1" t="s">
        <v>2018</v>
      </c>
      <c r="F105" s="16" t="n">
        <v>49</v>
      </c>
      <c r="G105" s="16" t="n">
        <v>2477.13</v>
      </c>
      <c r="H105" s="16" t="n">
        <v>2526.13</v>
      </c>
    </row>
    <row r="106" customFormat="false" ht="15" hidden="false" customHeight="true" outlineLevel="0" collapsed="false">
      <c r="A106" s="1" t="s">
        <v>2189</v>
      </c>
      <c r="B106" s="1" t="s">
        <v>315</v>
      </c>
      <c r="C106" s="1" t="s">
        <v>629</v>
      </c>
      <c r="D106" s="1" t="s">
        <v>2021</v>
      </c>
      <c r="E106" s="1" t="s">
        <v>2018</v>
      </c>
      <c r="F106" s="16" t="n">
        <v>49</v>
      </c>
      <c r="G106" s="16" t="n">
        <v>482.17</v>
      </c>
      <c r="H106" s="16" t="n">
        <v>531.17</v>
      </c>
    </row>
    <row r="107" customFormat="false" ht="15" hidden="false" customHeight="true" outlineLevel="0" collapsed="false">
      <c r="A107" s="1" t="s">
        <v>2190</v>
      </c>
      <c r="B107" s="1" t="s">
        <v>815</v>
      </c>
      <c r="C107" s="1" t="s">
        <v>2191</v>
      </c>
      <c r="D107" s="1" t="s">
        <v>2055</v>
      </c>
      <c r="E107" s="1" t="s">
        <v>2018</v>
      </c>
      <c r="F107" s="16" t="n">
        <v>79</v>
      </c>
      <c r="G107" s="16" t="n">
        <v>1898.94</v>
      </c>
      <c r="H107" s="16" t="n">
        <v>1977.94</v>
      </c>
    </row>
    <row r="108" customFormat="false" ht="15" hidden="false" customHeight="true" outlineLevel="0" collapsed="false">
      <c r="A108" s="1" t="s">
        <v>2192</v>
      </c>
      <c r="B108" s="1" t="s">
        <v>875</v>
      </c>
      <c r="C108" s="1" t="s">
        <v>2193</v>
      </c>
      <c r="D108" s="1" t="s">
        <v>2032</v>
      </c>
      <c r="E108" s="1" t="s">
        <v>2045</v>
      </c>
      <c r="F108" s="16" t="n">
        <v>49</v>
      </c>
      <c r="G108" s="16" t="n">
        <v>2239.8</v>
      </c>
      <c r="H108" s="16" t="n">
        <v>2288.8</v>
      </c>
    </row>
    <row r="109" customFormat="false" ht="15" hidden="false" customHeight="true" outlineLevel="0" collapsed="false">
      <c r="A109" s="1" t="s">
        <v>2194</v>
      </c>
      <c r="B109" s="1" t="s">
        <v>763</v>
      </c>
      <c r="C109" s="1" t="s">
        <v>2195</v>
      </c>
      <c r="D109" s="1" t="s">
        <v>2025</v>
      </c>
      <c r="E109" s="1" t="s">
        <v>2018</v>
      </c>
      <c r="F109" s="16" t="n">
        <v>0</v>
      </c>
      <c r="G109" s="16" t="n">
        <v>8569.95</v>
      </c>
      <c r="H109" s="16" t="n">
        <v>8569.95</v>
      </c>
    </row>
    <row r="110" customFormat="false" ht="15" hidden="false" customHeight="true" outlineLevel="0" collapsed="false">
      <c r="A110" s="1" t="s">
        <v>2196</v>
      </c>
      <c r="B110" s="1" t="s">
        <v>447</v>
      </c>
      <c r="C110" s="1" t="s">
        <v>2197</v>
      </c>
      <c r="D110" s="1" t="s">
        <v>2021</v>
      </c>
      <c r="E110" s="1" t="s">
        <v>2018</v>
      </c>
      <c r="F110" s="16" t="n">
        <v>0</v>
      </c>
      <c r="G110" s="16" t="n">
        <v>3715</v>
      </c>
      <c r="H110" s="16" t="n">
        <v>3715</v>
      </c>
    </row>
    <row r="111" customFormat="false" ht="15" hidden="false" customHeight="true" outlineLevel="0" collapsed="false">
      <c r="A111" s="1" t="s">
        <v>2198</v>
      </c>
      <c r="B111" s="1" t="s">
        <v>846</v>
      </c>
      <c r="C111" s="1" t="s">
        <v>1708</v>
      </c>
      <c r="D111" s="1" t="s">
        <v>2017</v>
      </c>
      <c r="E111" s="1" t="s">
        <v>2018</v>
      </c>
      <c r="F111" s="16" t="n">
        <v>0</v>
      </c>
      <c r="G111" s="16" t="n">
        <v>10052.01</v>
      </c>
      <c r="H111" s="16" t="n">
        <v>10052.01</v>
      </c>
    </row>
    <row r="112" customFormat="false" ht="15" hidden="false" customHeight="true" outlineLevel="0" collapsed="false">
      <c r="A112" s="1" t="s">
        <v>2199</v>
      </c>
      <c r="B112" s="1" t="s">
        <v>447</v>
      </c>
      <c r="C112" s="1" t="s">
        <v>2127</v>
      </c>
      <c r="D112" s="1" t="s">
        <v>2025</v>
      </c>
      <c r="E112" s="1" t="s">
        <v>2018</v>
      </c>
      <c r="F112" s="16" t="n">
        <v>0</v>
      </c>
      <c r="G112" s="16" t="n">
        <v>5277.14</v>
      </c>
      <c r="H112" s="16" t="n">
        <v>5277.14</v>
      </c>
    </row>
    <row r="113" customFormat="false" ht="15" hidden="false" customHeight="true" outlineLevel="0" collapsed="false">
      <c r="A113" s="1" t="s">
        <v>2200</v>
      </c>
      <c r="B113" s="1" t="s">
        <v>860</v>
      </c>
      <c r="C113" s="1" t="s">
        <v>2201</v>
      </c>
      <c r="D113" s="1" t="s">
        <v>2025</v>
      </c>
      <c r="E113" s="1" t="s">
        <v>2018</v>
      </c>
      <c r="F113" s="16" t="n">
        <v>49</v>
      </c>
      <c r="G113" s="16" t="n">
        <v>361.32</v>
      </c>
      <c r="H113" s="16" t="n">
        <v>410.32</v>
      </c>
    </row>
    <row r="114" customFormat="false" ht="15" hidden="false" customHeight="true" outlineLevel="0" collapsed="false">
      <c r="A114" s="1" t="s">
        <v>2202</v>
      </c>
      <c r="B114" s="1" t="s">
        <v>1703</v>
      </c>
      <c r="C114" s="1" t="s">
        <v>2203</v>
      </c>
      <c r="D114" s="1" t="s">
        <v>2055</v>
      </c>
      <c r="E114" s="1" t="s">
        <v>2018</v>
      </c>
      <c r="F114" s="16" t="n">
        <v>99</v>
      </c>
      <c r="G114" s="16" t="n">
        <v>1129.19</v>
      </c>
      <c r="H114" s="16" t="n">
        <v>1228.19</v>
      </c>
    </row>
    <row r="115" customFormat="false" ht="15" hidden="false" customHeight="true" outlineLevel="0" collapsed="false">
      <c r="A115" s="1" t="s">
        <v>2204</v>
      </c>
      <c r="B115" s="1" t="s">
        <v>1568</v>
      </c>
      <c r="C115" s="1" t="s">
        <v>2037</v>
      </c>
      <c r="D115" s="1" t="s">
        <v>2021</v>
      </c>
      <c r="E115" s="1" t="s">
        <v>2018</v>
      </c>
      <c r="F115" s="16" t="n">
        <v>0</v>
      </c>
      <c r="G115" s="16" t="n">
        <v>4882.17</v>
      </c>
      <c r="H115" s="16" t="n">
        <v>4882.17</v>
      </c>
    </row>
    <row r="116" customFormat="false" ht="15" hidden="false" customHeight="true" outlineLevel="0" collapsed="false">
      <c r="A116" s="1" t="s">
        <v>2205</v>
      </c>
      <c r="B116" s="1" t="s">
        <v>1175</v>
      </c>
      <c r="C116" s="1" t="s">
        <v>922</v>
      </c>
      <c r="D116" s="1" t="s">
        <v>2055</v>
      </c>
      <c r="E116" s="1" t="s">
        <v>2045</v>
      </c>
      <c r="F116" s="16" t="n">
        <v>49</v>
      </c>
      <c r="G116" s="16" t="n">
        <v>482.17</v>
      </c>
      <c r="H116" s="16" t="n">
        <v>531.17</v>
      </c>
    </row>
    <row r="117" customFormat="false" ht="15" hidden="false" customHeight="true" outlineLevel="0" collapsed="false">
      <c r="A117" s="1" t="s">
        <v>2206</v>
      </c>
      <c r="B117" s="1" t="s">
        <v>405</v>
      </c>
      <c r="C117" s="1" t="s">
        <v>175</v>
      </c>
      <c r="D117" s="1" t="s">
        <v>2017</v>
      </c>
      <c r="E117" s="1" t="s">
        <v>2018</v>
      </c>
      <c r="F117" s="16" t="n">
        <v>0</v>
      </c>
      <c r="G117" s="16" t="n">
        <v>6108.66</v>
      </c>
      <c r="H117" s="16" t="n">
        <v>6108.66</v>
      </c>
    </row>
    <row r="118" customFormat="false" ht="15" hidden="false" customHeight="true" outlineLevel="0" collapsed="false">
      <c r="A118" s="1" t="s">
        <v>2207</v>
      </c>
      <c r="B118" s="1" t="s">
        <v>1782</v>
      </c>
      <c r="C118" s="1" t="s">
        <v>545</v>
      </c>
      <c r="D118" s="1" t="s">
        <v>2017</v>
      </c>
      <c r="E118" s="1" t="s">
        <v>2018</v>
      </c>
      <c r="F118" s="16" t="n">
        <v>0</v>
      </c>
      <c r="G118" s="16" t="n">
        <v>11214.49</v>
      </c>
      <c r="H118" s="16" t="n">
        <v>11214.49</v>
      </c>
    </row>
    <row r="119" customFormat="false" ht="15" hidden="false" customHeight="true" outlineLevel="0" collapsed="false">
      <c r="A119" s="1" t="s">
        <v>2208</v>
      </c>
      <c r="B119" s="1" t="s">
        <v>433</v>
      </c>
      <c r="C119" s="1" t="s">
        <v>2209</v>
      </c>
      <c r="D119" s="1" t="s">
        <v>2025</v>
      </c>
      <c r="E119" s="1" t="s">
        <v>2018</v>
      </c>
      <c r="F119" s="16" t="n">
        <v>99</v>
      </c>
      <c r="G119" s="16" t="n">
        <v>862.99</v>
      </c>
      <c r="H119" s="16" t="n">
        <v>961.99</v>
      </c>
    </row>
    <row r="120" customFormat="false" ht="15" hidden="false" customHeight="true" outlineLevel="0" collapsed="false">
      <c r="A120" s="1" t="s">
        <v>2210</v>
      </c>
      <c r="B120" s="1" t="s">
        <v>1297</v>
      </c>
      <c r="C120" s="1" t="s">
        <v>2211</v>
      </c>
      <c r="D120" s="1" t="s">
        <v>2025</v>
      </c>
      <c r="E120" s="1" t="s">
        <v>2045</v>
      </c>
      <c r="F120" s="16" t="n">
        <v>0</v>
      </c>
      <c r="G120" s="16" t="n">
        <v>8236.07</v>
      </c>
      <c r="H120" s="16" t="n">
        <v>8236.07</v>
      </c>
    </row>
    <row r="121" customFormat="false" ht="15" hidden="false" customHeight="true" outlineLevel="0" collapsed="false">
      <c r="A121" s="1" t="s">
        <v>2212</v>
      </c>
      <c r="B121" s="1" t="s">
        <v>485</v>
      </c>
      <c r="C121" s="1" t="s">
        <v>2213</v>
      </c>
      <c r="D121" s="1" t="s">
        <v>2032</v>
      </c>
      <c r="E121" s="1" t="s">
        <v>2018</v>
      </c>
      <c r="F121" s="16" t="n">
        <v>99</v>
      </c>
      <c r="G121" s="16" t="n">
        <v>712.76</v>
      </c>
      <c r="H121" s="16" t="n">
        <v>811.76</v>
      </c>
    </row>
    <row r="122" customFormat="false" ht="15" hidden="false" customHeight="true" outlineLevel="0" collapsed="false">
      <c r="A122" s="1" t="s">
        <v>2214</v>
      </c>
      <c r="B122" s="1" t="s">
        <v>639</v>
      </c>
      <c r="C122" s="1" t="s">
        <v>2215</v>
      </c>
      <c r="D122" s="1" t="s">
        <v>2028</v>
      </c>
      <c r="E122" s="1" t="s">
        <v>2045</v>
      </c>
      <c r="F122" s="16" t="n">
        <v>0</v>
      </c>
      <c r="G122" s="16" t="n">
        <v>2966.37</v>
      </c>
      <c r="H122" s="16" t="n">
        <v>2966.37</v>
      </c>
    </row>
    <row r="123" customFormat="false" ht="15" hidden="false" customHeight="true" outlineLevel="0" collapsed="false">
      <c r="A123" s="1" t="s">
        <v>2216</v>
      </c>
      <c r="B123" s="1" t="s">
        <v>249</v>
      </c>
      <c r="C123" s="1" t="s">
        <v>2217</v>
      </c>
      <c r="D123" s="1" t="s">
        <v>2025</v>
      </c>
      <c r="E123" s="1" t="s">
        <v>2018</v>
      </c>
      <c r="F123" s="16" t="n">
        <v>0</v>
      </c>
      <c r="G123" s="16" t="n">
        <v>9828.24</v>
      </c>
      <c r="H123" s="16" t="n">
        <v>9828.24</v>
      </c>
    </row>
    <row r="124" customFormat="false" ht="15" hidden="false" customHeight="true" outlineLevel="0" collapsed="false">
      <c r="A124" s="1" t="s">
        <v>2218</v>
      </c>
      <c r="B124" s="1" t="s">
        <v>1151</v>
      </c>
      <c r="C124" s="1" t="s">
        <v>2219</v>
      </c>
      <c r="D124" s="1" t="s">
        <v>2032</v>
      </c>
      <c r="E124" s="1" t="s">
        <v>2018</v>
      </c>
      <c r="F124" s="16" t="n">
        <v>79</v>
      </c>
      <c r="G124" s="16" t="n">
        <v>750.27</v>
      </c>
      <c r="H124" s="16" t="n">
        <v>829.27</v>
      </c>
    </row>
    <row r="125" customFormat="false" ht="15" hidden="false" customHeight="true" outlineLevel="0" collapsed="false">
      <c r="A125" s="1" t="s">
        <v>2220</v>
      </c>
      <c r="B125" s="1" t="s">
        <v>1319</v>
      </c>
      <c r="C125" s="1" t="s">
        <v>1419</v>
      </c>
      <c r="D125" s="1" t="s">
        <v>2032</v>
      </c>
      <c r="E125" s="1" t="s">
        <v>2018</v>
      </c>
      <c r="F125" s="16" t="n">
        <v>0</v>
      </c>
      <c r="G125" s="16" t="n">
        <v>4668.41</v>
      </c>
      <c r="H125" s="16" t="n">
        <v>4668.41</v>
      </c>
    </row>
    <row r="126" customFormat="false" ht="15" hidden="false" customHeight="true" outlineLevel="0" collapsed="false">
      <c r="A126" s="1" t="s">
        <v>2221</v>
      </c>
      <c r="B126" s="1" t="s">
        <v>1135</v>
      </c>
      <c r="C126" s="1" t="s">
        <v>2222</v>
      </c>
      <c r="D126" s="1" t="s">
        <v>2017</v>
      </c>
      <c r="E126" s="1" t="s">
        <v>2018</v>
      </c>
      <c r="F126" s="16" t="n">
        <v>0</v>
      </c>
      <c r="G126" s="16" t="n">
        <v>5448.11</v>
      </c>
      <c r="H126" s="16" t="n">
        <v>5448.11</v>
      </c>
    </row>
    <row r="127" customFormat="false" ht="15" hidden="false" customHeight="true" outlineLevel="0" collapsed="false">
      <c r="A127" s="1" t="s">
        <v>2223</v>
      </c>
      <c r="B127" s="1" t="s">
        <v>1473</v>
      </c>
      <c r="C127" s="1" t="s">
        <v>2154</v>
      </c>
      <c r="D127" s="1" t="s">
        <v>2028</v>
      </c>
      <c r="E127" s="1" t="s">
        <v>2018</v>
      </c>
      <c r="F127" s="16" t="n">
        <v>0</v>
      </c>
      <c r="G127" s="16" t="n">
        <v>4153.22</v>
      </c>
      <c r="H127" s="16" t="n">
        <v>4153.22</v>
      </c>
    </row>
    <row r="128" customFormat="false" ht="15" hidden="false" customHeight="true" outlineLevel="0" collapsed="false">
      <c r="A128" s="1" t="s">
        <v>2224</v>
      </c>
      <c r="B128" s="1" t="s">
        <v>1351</v>
      </c>
      <c r="C128" s="1" t="s">
        <v>725</v>
      </c>
      <c r="D128" s="1" t="s">
        <v>2032</v>
      </c>
      <c r="E128" s="1" t="s">
        <v>2018</v>
      </c>
      <c r="F128" s="16" t="n">
        <v>99</v>
      </c>
      <c r="G128" s="16" t="n">
        <v>2374.52</v>
      </c>
      <c r="H128" s="16" t="n">
        <v>2473.52</v>
      </c>
    </row>
    <row r="129" customFormat="false" ht="15" hidden="false" customHeight="true" outlineLevel="0" collapsed="false">
      <c r="A129" s="1" t="s">
        <v>2225</v>
      </c>
      <c r="B129" s="1" t="s">
        <v>1432</v>
      </c>
      <c r="C129" s="1" t="s">
        <v>2226</v>
      </c>
      <c r="D129" s="1" t="s">
        <v>2025</v>
      </c>
      <c r="E129" s="1" t="s">
        <v>2018</v>
      </c>
      <c r="F129" s="16" t="n">
        <v>99</v>
      </c>
      <c r="G129" s="16" t="n">
        <v>2142.79</v>
      </c>
      <c r="H129" s="16" t="n">
        <v>2241.79</v>
      </c>
    </row>
    <row r="130" customFormat="false" ht="15" hidden="false" customHeight="true" outlineLevel="0" collapsed="false">
      <c r="A130" s="1" t="s">
        <v>2227</v>
      </c>
      <c r="B130" s="1" t="s">
        <v>447</v>
      </c>
      <c r="C130" s="1" t="s">
        <v>1595</v>
      </c>
      <c r="D130" s="1" t="s">
        <v>2021</v>
      </c>
      <c r="E130" s="1" t="s">
        <v>2018</v>
      </c>
      <c r="F130" s="16" t="n">
        <v>79</v>
      </c>
      <c r="G130" s="16" t="n">
        <v>361.32</v>
      </c>
      <c r="H130" s="16" t="n">
        <v>440.32</v>
      </c>
    </row>
    <row r="131" customFormat="false" ht="15" hidden="false" customHeight="true" outlineLevel="0" collapsed="false">
      <c r="A131" s="1" t="s">
        <v>2228</v>
      </c>
      <c r="B131" s="1" t="s">
        <v>945</v>
      </c>
      <c r="C131" s="1" t="s">
        <v>2191</v>
      </c>
      <c r="D131" s="1" t="s">
        <v>2017</v>
      </c>
      <c r="E131" s="1" t="s">
        <v>2084</v>
      </c>
      <c r="F131" s="16" t="n">
        <v>0</v>
      </c>
      <c r="G131" s="16" t="n">
        <v>13063.56</v>
      </c>
      <c r="H131" s="16" t="n">
        <v>13063.56</v>
      </c>
    </row>
    <row r="132" customFormat="false" ht="15" hidden="false" customHeight="true" outlineLevel="0" collapsed="false">
      <c r="A132" s="1" t="s">
        <v>2229</v>
      </c>
      <c r="B132" s="1" t="s">
        <v>1473</v>
      </c>
      <c r="C132" s="1" t="s">
        <v>2127</v>
      </c>
      <c r="D132" s="1" t="s">
        <v>2032</v>
      </c>
      <c r="E132" s="1" t="s">
        <v>2018</v>
      </c>
      <c r="F132" s="16" t="n">
        <v>79</v>
      </c>
      <c r="G132" s="16" t="n">
        <v>482.17</v>
      </c>
      <c r="H132" s="16" t="n">
        <v>561.17</v>
      </c>
    </row>
    <row r="133" customFormat="false" ht="15" hidden="false" customHeight="true" outlineLevel="0" collapsed="false">
      <c r="A133" s="1" t="s">
        <v>2230</v>
      </c>
      <c r="B133" s="1" t="s">
        <v>487</v>
      </c>
      <c r="C133" s="1" t="s">
        <v>263</v>
      </c>
      <c r="D133" s="1" t="s">
        <v>2025</v>
      </c>
      <c r="E133" s="1" t="s">
        <v>2018</v>
      </c>
      <c r="F133" s="16" t="n">
        <v>0</v>
      </c>
      <c r="G133" s="16" t="n">
        <v>8713.38</v>
      </c>
      <c r="H133" s="16" t="n">
        <v>8713.38</v>
      </c>
    </row>
    <row r="134" customFormat="false" ht="15" hidden="false" customHeight="true" outlineLevel="0" collapsed="false">
      <c r="A134" s="1" t="s">
        <v>2231</v>
      </c>
      <c r="B134" s="1" t="s">
        <v>1241</v>
      </c>
      <c r="C134" s="1" t="s">
        <v>2083</v>
      </c>
      <c r="D134" s="1" t="s">
        <v>2017</v>
      </c>
      <c r="E134" s="1" t="s">
        <v>2018</v>
      </c>
      <c r="F134" s="16" t="n">
        <v>99</v>
      </c>
      <c r="G134" s="16" t="n">
        <v>2398.35</v>
      </c>
      <c r="H134" s="16" t="n">
        <v>2497.35</v>
      </c>
    </row>
    <row r="135" customFormat="false" ht="15" hidden="false" customHeight="true" outlineLevel="0" collapsed="false">
      <c r="A135" s="1" t="s">
        <v>2232</v>
      </c>
      <c r="B135" s="1" t="s">
        <v>1473</v>
      </c>
      <c r="C135" s="1" t="s">
        <v>1106</v>
      </c>
      <c r="D135" s="1" t="s">
        <v>2032</v>
      </c>
      <c r="E135" s="1" t="s">
        <v>2022</v>
      </c>
      <c r="F135" s="16" t="n">
        <v>49</v>
      </c>
      <c r="G135" s="16" t="n">
        <v>793.32</v>
      </c>
      <c r="H135" s="16" t="n">
        <v>842.32</v>
      </c>
    </row>
    <row r="136" customFormat="false" ht="15" hidden="false" customHeight="true" outlineLevel="0" collapsed="false">
      <c r="A136" s="1" t="s">
        <v>2233</v>
      </c>
      <c r="B136" s="1" t="s">
        <v>879</v>
      </c>
      <c r="C136" s="1" t="s">
        <v>2234</v>
      </c>
      <c r="D136" s="1" t="s">
        <v>2017</v>
      </c>
      <c r="E136" s="1" t="s">
        <v>2018</v>
      </c>
      <c r="F136" s="16" t="n">
        <v>0</v>
      </c>
      <c r="G136" s="16" t="n">
        <v>4940.58</v>
      </c>
      <c r="H136" s="16" t="n">
        <v>4940.58</v>
      </c>
    </row>
    <row r="137" customFormat="false" ht="15" hidden="false" customHeight="true" outlineLevel="0" collapsed="false">
      <c r="A137" s="1" t="s">
        <v>2235</v>
      </c>
      <c r="B137" s="1" t="s">
        <v>968</v>
      </c>
      <c r="C137" s="1" t="s">
        <v>1383</v>
      </c>
      <c r="D137" s="1" t="s">
        <v>2055</v>
      </c>
      <c r="E137" s="1" t="s">
        <v>2018</v>
      </c>
      <c r="F137" s="16" t="n">
        <v>0</v>
      </c>
      <c r="G137" s="16" t="n">
        <v>5194.15</v>
      </c>
      <c r="H137" s="16" t="n">
        <v>5194.15</v>
      </c>
    </row>
    <row r="138" customFormat="false" ht="15" hidden="false" customHeight="true" outlineLevel="0" collapsed="false">
      <c r="A138" s="1" t="s">
        <v>2236</v>
      </c>
      <c r="B138" s="1" t="s">
        <v>1777</v>
      </c>
      <c r="C138" s="1" t="s">
        <v>2237</v>
      </c>
      <c r="D138" s="1" t="s">
        <v>2017</v>
      </c>
      <c r="E138" s="1" t="s">
        <v>2018</v>
      </c>
      <c r="F138" s="16" t="n">
        <v>0</v>
      </c>
      <c r="G138" s="16" t="n">
        <v>6115.22</v>
      </c>
      <c r="H138" s="16" t="n">
        <v>6115.22</v>
      </c>
    </row>
    <row r="139" customFormat="false" ht="15" hidden="false" customHeight="true" outlineLevel="0" collapsed="false">
      <c r="A139" s="1" t="s">
        <v>2238</v>
      </c>
      <c r="B139" s="1" t="s">
        <v>1354</v>
      </c>
      <c r="C139" s="1" t="s">
        <v>2239</v>
      </c>
      <c r="D139" s="1" t="s">
        <v>2025</v>
      </c>
      <c r="E139" s="1" t="s">
        <v>2018</v>
      </c>
      <c r="F139" s="16" t="n">
        <v>49</v>
      </c>
      <c r="G139" s="16" t="n">
        <v>2398.35</v>
      </c>
      <c r="H139" s="16" t="n">
        <v>2447.35</v>
      </c>
    </row>
    <row r="140" customFormat="false" ht="15" hidden="false" customHeight="true" outlineLevel="0" collapsed="false">
      <c r="A140" s="1" t="s">
        <v>2240</v>
      </c>
      <c r="B140" s="1" t="s">
        <v>1411</v>
      </c>
      <c r="C140" s="1" t="s">
        <v>2241</v>
      </c>
      <c r="D140" s="1" t="s">
        <v>2017</v>
      </c>
      <c r="E140" s="1" t="s">
        <v>2018</v>
      </c>
      <c r="F140" s="16" t="n">
        <v>0</v>
      </c>
      <c r="G140" s="16" t="n">
        <v>11921.9</v>
      </c>
      <c r="H140" s="16" t="n">
        <v>11921.9</v>
      </c>
    </row>
    <row r="141" customFormat="false" ht="15" hidden="false" customHeight="true" outlineLevel="0" collapsed="false">
      <c r="A141" s="1" t="s">
        <v>2242</v>
      </c>
      <c r="B141" s="1" t="s">
        <v>487</v>
      </c>
      <c r="C141" s="1" t="s">
        <v>2243</v>
      </c>
      <c r="D141" s="1" t="s">
        <v>2055</v>
      </c>
      <c r="E141" s="1" t="s">
        <v>2018</v>
      </c>
      <c r="F141" s="16" t="n">
        <v>0</v>
      </c>
      <c r="G141" s="16" t="n">
        <v>6844.88</v>
      </c>
      <c r="H141" s="16" t="n">
        <v>6844.88</v>
      </c>
    </row>
    <row r="142" customFormat="false" ht="15" hidden="false" customHeight="true" outlineLevel="0" collapsed="false">
      <c r="A142" s="1" t="s">
        <v>2244</v>
      </c>
      <c r="B142" s="1" t="s">
        <v>234</v>
      </c>
      <c r="C142" s="1" t="s">
        <v>1682</v>
      </c>
      <c r="D142" s="1" t="s">
        <v>2021</v>
      </c>
      <c r="E142" s="1" t="s">
        <v>2018</v>
      </c>
      <c r="F142" s="16" t="n">
        <v>0</v>
      </c>
      <c r="G142" s="16" t="n">
        <v>6834.66</v>
      </c>
      <c r="H142" s="16" t="n">
        <v>6834.66</v>
      </c>
    </row>
    <row r="143" customFormat="false" ht="15" hidden="false" customHeight="true" outlineLevel="0" collapsed="false">
      <c r="A143" s="1" t="s">
        <v>2245</v>
      </c>
      <c r="B143" s="1" t="s">
        <v>1074</v>
      </c>
      <c r="C143" s="1" t="s">
        <v>2073</v>
      </c>
      <c r="D143" s="1" t="s">
        <v>2032</v>
      </c>
      <c r="E143" s="1" t="s">
        <v>2018</v>
      </c>
      <c r="F143" s="16" t="n">
        <v>49</v>
      </c>
      <c r="G143" s="16" t="n">
        <v>433.95</v>
      </c>
      <c r="H143" s="16" t="n">
        <v>482.95</v>
      </c>
    </row>
    <row r="144" customFormat="false" ht="15" hidden="false" customHeight="true" outlineLevel="0" collapsed="false">
      <c r="A144" s="1" t="s">
        <v>2246</v>
      </c>
      <c r="B144" s="1" t="s">
        <v>895</v>
      </c>
      <c r="C144" s="1" t="s">
        <v>2247</v>
      </c>
      <c r="D144" s="1" t="s">
        <v>2017</v>
      </c>
      <c r="E144" s="1" t="s">
        <v>2018</v>
      </c>
      <c r="F144" s="16" t="n">
        <v>0</v>
      </c>
      <c r="G144" s="16" t="n">
        <v>17729.65</v>
      </c>
      <c r="H144" s="16" t="n">
        <v>17729.65</v>
      </c>
    </row>
    <row r="145" customFormat="false" ht="15" hidden="false" customHeight="true" outlineLevel="0" collapsed="false">
      <c r="A145" s="1" t="s">
        <v>2248</v>
      </c>
      <c r="B145" s="1" t="s">
        <v>514</v>
      </c>
      <c r="C145" s="1" t="s">
        <v>2249</v>
      </c>
      <c r="D145" s="1" t="s">
        <v>2025</v>
      </c>
      <c r="E145" s="1" t="s">
        <v>2018</v>
      </c>
      <c r="F145" s="16" t="n">
        <v>79</v>
      </c>
      <c r="G145" s="16" t="n">
        <v>1507.14</v>
      </c>
      <c r="H145" s="16" t="n">
        <v>1586.14</v>
      </c>
    </row>
    <row r="146" customFormat="false" ht="15" hidden="false" customHeight="true" outlineLevel="0" collapsed="false">
      <c r="A146" s="1" t="s">
        <v>2250</v>
      </c>
      <c r="B146" s="1" t="s">
        <v>761</v>
      </c>
      <c r="C146" s="1" t="s">
        <v>2251</v>
      </c>
      <c r="D146" s="1" t="s">
        <v>2021</v>
      </c>
      <c r="E146" s="1" t="s">
        <v>2018</v>
      </c>
      <c r="F146" s="16" t="n">
        <v>99</v>
      </c>
      <c r="G146" s="16" t="n">
        <v>2398.35</v>
      </c>
      <c r="H146" s="16" t="n">
        <v>2497.35</v>
      </c>
    </row>
    <row r="147" customFormat="false" ht="15" hidden="false" customHeight="true" outlineLevel="0" collapsed="false">
      <c r="A147" s="1" t="s">
        <v>2252</v>
      </c>
      <c r="B147" s="1" t="s">
        <v>1862</v>
      </c>
      <c r="C147" s="1" t="s">
        <v>760</v>
      </c>
      <c r="D147" s="1" t="s">
        <v>2025</v>
      </c>
      <c r="E147" s="1" t="s">
        <v>2018</v>
      </c>
      <c r="F147" s="16" t="n">
        <v>0</v>
      </c>
      <c r="G147" s="16" t="n">
        <v>6230.92</v>
      </c>
      <c r="H147" s="16" t="n">
        <v>6230.92</v>
      </c>
    </row>
    <row r="148" customFormat="false" ht="15" hidden="false" customHeight="true" outlineLevel="0" collapsed="false">
      <c r="A148" s="1" t="s">
        <v>2253</v>
      </c>
      <c r="B148" s="1" t="s">
        <v>1132</v>
      </c>
      <c r="C148" s="1" t="s">
        <v>826</v>
      </c>
      <c r="D148" s="1" t="s">
        <v>2055</v>
      </c>
      <c r="E148" s="1" t="s">
        <v>2018</v>
      </c>
      <c r="F148" s="16" t="n">
        <v>79</v>
      </c>
      <c r="G148" s="16" t="n">
        <v>1275.46</v>
      </c>
      <c r="H148" s="16" t="n">
        <v>1354.46</v>
      </c>
    </row>
    <row r="149" customFormat="false" ht="15" hidden="false" customHeight="true" outlineLevel="0" collapsed="false">
      <c r="A149" s="1" t="s">
        <v>2254</v>
      </c>
      <c r="B149" s="1" t="s">
        <v>1236</v>
      </c>
      <c r="C149" s="1" t="s">
        <v>490</v>
      </c>
      <c r="D149" s="1" t="s">
        <v>2017</v>
      </c>
      <c r="E149" s="1" t="s">
        <v>2018</v>
      </c>
      <c r="F149" s="16" t="n">
        <v>0</v>
      </c>
      <c r="G149" s="16" t="n">
        <v>5169.46</v>
      </c>
      <c r="H149" s="16" t="n">
        <v>5169.46</v>
      </c>
    </row>
    <row r="150" customFormat="false" ht="15" hidden="false" customHeight="true" outlineLevel="0" collapsed="false">
      <c r="A150" s="1" t="s">
        <v>2255</v>
      </c>
      <c r="B150" s="1" t="s">
        <v>705</v>
      </c>
      <c r="C150" s="1" t="s">
        <v>707</v>
      </c>
      <c r="D150" s="1" t="s">
        <v>2055</v>
      </c>
      <c r="E150" s="1" t="s">
        <v>2018</v>
      </c>
      <c r="F150" s="16" t="n">
        <v>0</v>
      </c>
      <c r="G150" s="16" t="n">
        <v>24221.18</v>
      </c>
      <c r="H150" s="16" t="n">
        <v>24221.18</v>
      </c>
    </row>
    <row r="151" customFormat="false" ht="15" hidden="false" customHeight="true" outlineLevel="0" collapsed="false">
      <c r="A151" s="1" t="s">
        <v>2256</v>
      </c>
      <c r="B151" s="1" t="s">
        <v>1085</v>
      </c>
      <c r="C151" s="1" t="s">
        <v>1504</v>
      </c>
      <c r="D151" s="1" t="s">
        <v>2055</v>
      </c>
      <c r="E151" s="1" t="s">
        <v>2018</v>
      </c>
      <c r="F151" s="16" t="n">
        <v>0</v>
      </c>
      <c r="G151" s="16" t="n">
        <v>7484.04</v>
      </c>
      <c r="H151" s="16" t="n">
        <v>7484.04</v>
      </c>
    </row>
    <row r="152" customFormat="false" ht="15" hidden="false" customHeight="true" outlineLevel="0" collapsed="false">
      <c r="A152" s="1" t="s">
        <v>2257</v>
      </c>
      <c r="B152" s="1" t="s">
        <v>1731</v>
      </c>
      <c r="C152" s="1" t="s">
        <v>1693</v>
      </c>
      <c r="D152" s="1" t="s">
        <v>2017</v>
      </c>
      <c r="E152" s="1" t="s">
        <v>2018</v>
      </c>
      <c r="F152" s="16" t="n">
        <v>0</v>
      </c>
      <c r="G152" s="16" t="n">
        <v>10492.99</v>
      </c>
      <c r="H152" s="16" t="n">
        <v>10492.99</v>
      </c>
    </row>
    <row r="153" customFormat="false" ht="15" hidden="false" customHeight="true" outlineLevel="0" collapsed="false">
      <c r="A153" s="1" t="s">
        <v>2258</v>
      </c>
      <c r="B153" s="1" t="s">
        <v>1758</v>
      </c>
      <c r="C153" s="1" t="s">
        <v>1156</v>
      </c>
      <c r="D153" s="1" t="s">
        <v>2032</v>
      </c>
      <c r="E153" s="1" t="s">
        <v>2018</v>
      </c>
      <c r="F153" s="16" t="n">
        <v>0</v>
      </c>
      <c r="G153" s="16" t="n">
        <v>10121.37</v>
      </c>
      <c r="H153" s="16" t="n">
        <v>10121.37</v>
      </c>
    </row>
    <row r="154" customFormat="false" ht="15" hidden="false" customHeight="true" outlineLevel="0" collapsed="false">
      <c r="A154" s="1" t="s">
        <v>2259</v>
      </c>
      <c r="B154" s="1" t="s">
        <v>1435</v>
      </c>
      <c r="C154" s="1" t="s">
        <v>2260</v>
      </c>
      <c r="D154" s="1" t="s">
        <v>2021</v>
      </c>
      <c r="E154" s="1" t="s">
        <v>2018</v>
      </c>
      <c r="F154" s="16" t="n">
        <v>0</v>
      </c>
      <c r="G154" s="16" t="n">
        <v>7114.88</v>
      </c>
      <c r="H154" s="16" t="n">
        <v>7114.88</v>
      </c>
    </row>
    <row r="155" customFormat="false" ht="15" hidden="false" customHeight="true" outlineLevel="0" collapsed="false">
      <c r="A155" s="1" t="s">
        <v>2261</v>
      </c>
      <c r="B155" s="1" t="s">
        <v>1849</v>
      </c>
      <c r="C155" s="1" t="s">
        <v>1000</v>
      </c>
      <c r="D155" s="1" t="s">
        <v>2025</v>
      </c>
      <c r="E155" s="1" t="s">
        <v>2018</v>
      </c>
      <c r="F155" s="16" t="n">
        <v>99</v>
      </c>
      <c r="G155" s="16" t="n">
        <v>637.73</v>
      </c>
      <c r="H155" s="16" t="n">
        <v>736.73</v>
      </c>
    </row>
    <row r="156" customFormat="false" ht="15" hidden="false" customHeight="true" outlineLevel="0" collapsed="false">
      <c r="A156" s="1" t="s">
        <v>2262</v>
      </c>
      <c r="B156" s="1" t="s">
        <v>851</v>
      </c>
      <c r="C156" s="1" t="s">
        <v>2263</v>
      </c>
      <c r="D156" s="1" t="s">
        <v>2021</v>
      </c>
      <c r="E156" s="1" t="s">
        <v>2018</v>
      </c>
      <c r="F156" s="16" t="n">
        <v>49</v>
      </c>
      <c r="G156" s="16" t="n">
        <v>2404.53</v>
      </c>
      <c r="H156" s="16" t="n">
        <v>2453.53</v>
      </c>
    </row>
    <row r="157" customFormat="false" ht="15" hidden="false" customHeight="true" outlineLevel="0" collapsed="false">
      <c r="A157" s="1" t="s">
        <v>2264</v>
      </c>
      <c r="B157" s="1" t="s">
        <v>491</v>
      </c>
      <c r="C157" s="1" t="s">
        <v>1013</v>
      </c>
      <c r="D157" s="1" t="s">
        <v>2025</v>
      </c>
      <c r="E157" s="1" t="s">
        <v>2022</v>
      </c>
      <c r="F157" s="16" t="n">
        <v>0</v>
      </c>
      <c r="G157" s="16" t="n">
        <v>6033.86</v>
      </c>
      <c r="H157" s="16" t="n">
        <v>6033.86</v>
      </c>
    </row>
    <row r="158" customFormat="false" ht="15" hidden="false" customHeight="true" outlineLevel="0" collapsed="false">
      <c r="A158" s="1" t="s">
        <v>2265</v>
      </c>
      <c r="B158" s="1" t="s">
        <v>1037</v>
      </c>
      <c r="C158" s="1" t="s">
        <v>578</v>
      </c>
      <c r="D158" s="1" t="s">
        <v>2055</v>
      </c>
      <c r="E158" s="1" t="s">
        <v>2018</v>
      </c>
      <c r="F158" s="16" t="n">
        <v>49</v>
      </c>
      <c r="G158" s="16" t="n">
        <v>2158.52</v>
      </c>
      <c r="H158" s="16" t="n">
        <v>2207.52</v>
      </c>
    </row>
    <row r="159" customFormat="false" ht="15" hidden="false" customHeight="true" outlineLevel="0" collapsed="false">
      <c r="A159" s="1" t="s">
        <v>2266</v>
      </c>
      <c r="B159" s="1" t="s">
        <v>1601</v>
      </c>
      <c r="C159" s="1" t="s">
        <v>2267</v>
      </c>
      <c r="D159" s="1" t="s">
        <v>2028</v>
      </c>
      <c r="E159" s="1" t="s">
        <v>2018</v>
      </c>
      <c r="F159" s="16" t="n">
        <v>0</v>
      </c>
      <c r="G159" s="16" t="n">
        <v>11870.62</v>
      </c>
      <c r="H159" s="16" t="n">
        <v>11870.62</v>
      </c>
    </row>
    <row r="160" customFormat="false" ht="15" hidden="false" customHeight="true" outlineLevel="0" collapsed="false">
      <c r="A160" s="1" t="s">
        <v>2268</v>
      </c>
      <c r="B160" s="1" t="s">
        <v>325</v>
      </c>
      <c r="C160" s="1" t="s">
        <v>1100</v>
      </c>
      <c r="D160" s="1" t="s">
        <v>2032</v>
      </c>
      <c r="E160" s="1" t="s">
        <v>2018</v>
      </c>
      <c r="F160" s="16" t="n">
        <v>49</v>
      </c>
      <c r="G160" s="16" t="n">
        <v>2374.52</v>
      </c>
      <c r="H160" s="16" t="n">
        <v>2423.52</v>
      </c>
    </row>
    <row r="161" customFormat="false" ht="15" hidden="false" customHeight="true" outlineLevel="0" collapsed="false">
      <c r="A161" s="1" t="s">
        <v>2269</v>
      </c>
      <c r="B161" s="1" t="s">
        <v>1585</v>
      </c>
      <c r="C161" s="1" t="s">
        <v>2270</v>
      </c>
      <c r="D161" s="1" t="s">
        <v>2017</v>
      </c>
      <c r="E161" s="1" t="s">
        <v>2018</v>
      </c>
      <c r="F161" s="16" t="n">
        <v>0</v>
      </c>
      <c r="G161" s="16" t="n">
        <v>16284.02</v>
      </c>
      <c r="H161" s="16" t="n">
        <v>16284.02</v>
      </c>
    </row>
    <row r="162" customFormat="false" ht="15" hidden="false" customHeight="true" outlineLevel="0" collapsed="false">
      <c r="A162" s="1" t="s">
        <v>2271</v>
      </c>
      <c r="B162" s="1" t="s">
        <v>1375</v>
      </c>
      <c r="C162" s="1" t="s">
        <v>2272</v>
      </c>
      <c r="D162" s="1" t="s">
        <v>2021</v>
      </c>
      <c r="E162" s="1" t="s">
        <v>2045</v>
      </c>
      <c r="F162" s="16" t="n">
        <v>99</v>
      </c>
      <c r="G162" s="16" t="n">
        <v>482.17</v>
      </c>
      <c r="H162" s="16" t="n">
        <v>581.17</v>
      </c>
    </row>
    <row r="163" customFormat="false" ht="15" hidden="false" customHeight="true" outlineLevel="0" collapsed="false">
      <c r="A163" s="1" t="s">
        <v>2273</v>
      </c>
      <c r="B163" s="1" t="s">
        <v>1263</v>
      </c>
      <c r="C163" s="1" t="s">
        <v>1227</v>
      </c>
      <c r="D163" s="1" t="s">
        <v>2025</v>
      </c>
      <c r="E163" s="1" t="s">
        <v>2018</v>
      </c>
      <c r="F163" s="16" t="n">
        <v>0</v>
      </c>
      <c r="G163" s="16" t="n">
        <v>2660.9</v>
      </c>
      <c r="H163" s="16" t="n">
        <v>2660.9</v>
      </c>
    </row>
    <row r="164" customFormat="false" ht="15" hidden="false" customHeight="true" outlineLevel="0" collapsed="false">
      <c r="A164" s="1" t="s">
        <v>2274</v>
      </c>
      <c r="B164" s="1" t="s">
        <v>1585</v>
      </c>
      <c r="C164" s="1" t="s">
        <v>2275</v>
      </c>
      <c r="D164" s="1" t="s">
        <v>2017</v>
      </c>
      <c r="E164" s="1" t="s">
        <v>2018</v>
      </c>
      <c r="F164" s="16" t="n">
        <v>0</v>
      </c>
      <c r="G164" s="16" t="n">
        <v>5365.22</v>
      </c>
      <c r="H164" s="16" t="n">
        <v>5365.22</v>
      </c>
    </row>
    <row r="165" customFormat="false" ht="15" hidden="false" customHeight="true" outlineLevel="0" collapsed="false">
      <c r="A165" s="1" t="s">
        <v>2276</v>
      </c>
      <c r="B165" s="1" t="s">
        <v>818</v>
      </c>
      <c r="C165" s="1" t="s">
        <v>2148</v>
      </c>
      <c r="D165" s="1" t="s">
        <v>2028</v>
      </c>
      <c r="E165" s="1" t="s">
        <v>2018</v>
      </c>
      <c r="F165" s="16" t="n">
        <v>0</v>
      </c>
      <c r="G165" s="16" t="n">
        <v>5311.32</v>
      </c>
      <c r="H165" s="16" t="n">
        <v>5311.32</v>
      </c>
    </row>
    <row r="166" customFormat="false" ht="15" hidden="false" customHeight="true" outlineLevel="0" collapsed="false">
      <c r="A166" s="1" t="s">
        <v>2277</v>
      </c>
      <c r="B166" s="1" t="s">
        <v>898</v>
      </c>
      <c r="C166" s="1" t="s">
        <v>2239</v>
      </c>
      <c r="D166" s="1" t="s">
        <v>2025</v>
      </c>
      <c r="E166" s="1" t="s">
        <v>2018</v>
      </c>
      <c r="F166" s="16" t="n">
        <v>79</v>
      </c>
      <c r="G166" s="16" t="n">
        <v>1523.18</v>
      </c>
      <c r="H166" s="16" t="n">
        <v>1602.18</v>
      </c>
    </row>
    <row r="167" customFormat="false" ht="15" hidden="false" customHeight="true" outlineLevel="0" collapsed="false">
      <c r="A167" s="1" t="s">
        <v>2278</v>
      </c>
      <c r="B167" s="1" t="s">
        <v>1454</v>
      </c>
      <c r="C167" s="1" t="s">
        <v>1030</v>
      </c>
      <c r="D167" s="1" t="s">
        <v>2025</v>
      </c>
      <c r="E167" s="1" t="s">
        <v>2018</v>
      </c>
      <c r="F167" s="16" t="n">
        <v>99</v>
      </c>
      <c r="G167" s="16" t="n">
        <v>433.95</v>
      </c>
      <c r="H167" s="16" t="n">
        <v>532.95</v>
      </c>
    </row>
    <row r="168" customFormat="false" ht="15" hidden="false" customHeight="true" outlineLevel="0" collapsed="false">
      <c r="A168" s="1" t="s">
        <v>2279</v>
      </c>
      <c r="B168" s="1" t="s">
        <v>1498</v>
      </c>
      <c r="C168" s="1" t="s">
        <v>739</v>
      </c>
      <c r="D168" s="1" t="s">
        <v>2017</v>
      </c>
      <c r="E168" s="1" t="s">
        <v>2018</v>
      </c>
      <c r="F168" s="16" t="n">
        <v>99</v>
      </c>
      <c r="G168" s="16" t="n">
        <v>2398.35</v>
      </c>
      <c r="H168" s="16" t="n">
        <v>2497.35</v>
      </c>
    </row>
    <row r="169" customFormat="false" ht="15" hidden="false" customHeight="true" outlineLevel="0" collapsed="false">
      <c r="A169" s="1" t="s">
        <v>2280</v>
      </c>
      <c r="B169" s="1" t="s">
        <v>1672</v>
      </c>
      <c r="C169" s="1" t="s">
        <v>2125</v>
      </c>
      <c r="D169" s="1" t="s">
        <v>2017</v>
      </c>
      <c r="E169" s="1" t="s">
        <v>2018</v>
      </c>
      <c r="F169" s="16" t="n">
        <v>79</v>
      </c>
      <c r="G169" s="16" t="n">
        <v>964.34</v>
      </c>
      <c r="H169" s="16" t="n">
        <v>1043.34</v>
      </c>
    </row>
    <row r="170" customFormat="false" ht="15" hidden="false" customHeight="true" outlineLevel="0" collapsed="false">
      <c r="A170" s="1" t="s">
        <v>2281</v>
      </c>
      <c r="B170" s="1" t="s">
        <v>1806</v>
      </c>
      <c r="C170" s="1" t="s">
        <v>2116</v>
      </c>
      <c r="D170" s="1" t="s">
        <v>2021</v>
      </c>
      <c r="E170" s="1" t="s">
        <v>2018</v>
      </c>
      <c r="F170" s="16" t="n">
        <v>79</v>
      </c>
      <c r="G170" s="16" t="n">
        <v>750.27</v>
      </c>
      <c r="H170" s="16" t="n">
        <v>829.27</v>
      </c>
    </row>
    <row r="171" customFormat="false" ht="15" hidden="false" customHeight="true" outlineLevel="0" collapsed="false">
      <c r="A171" s="1" t="s">
        <v>2282</v>
      </c>
      <c r="B171" s="1" t="s">
        <v>1135</v>
      </c>
      <c r="C171" s="1" t="s">
        <v>2283</v>
      </c>
      <c r="D171" s="1" t="s">
        <v>2021</v>
      </c>
      <c r="E171" s="1" t="s">
        <v>2018</v>
      </c>
      <c r="F171" s="16" t="n">
        <v>0</v>
      </c>
      <c r="G171" s="16" t="n">
        <v>10622.64</v>
      </c>
      <c r="H171" s="16" t="n">
        <v>10622.64</v>
      </c>
    </row>
    <row r="172" customFormat="false" ht="15" hidden="false" customHeight="true" outlineLevel="0" collapsed="false">
      <c r="A172" s="1" t="s">
        <v>2284</v>
      </c>
      <c r="B172" s="1" t="s">
        <v>562</v>
      </c>
      <c r="C172" s="1" t="s">
        <v>1084</v>
      </c>
      <c r="D172" s="1" t="s">
        <v>2025</v>
      </c>
      <c r="E172" s="1" t="s">
        <v>2018</v>
      </c>
      <c r="F172" s="16" t="n">
        <v>0</v>
      </c>
      <c r="G172" s="16" t="n">
        <v>11439.67</v>
      </c>
      <c r="H172" s="16" t="n">
        <v>11439.67</v>
      </c>
    </row>
    <row r="173" customFormat="false" ht="15" hidden="false" customHeight="true" outlineLevel="0" collapsed="false">
      <c r="A173" s="1" t="s">
        <v>2285</v>
      </c>
      <c r="B173" s="1" t="s">
        <v>1548</v>
      </c>
      <c r="C173" s="1" t="s">
        <v>1386</v>
      </c>
      <c r="D173" s="1" t="s">
        <v>2021</v>
      </c>
      <c r="E173" s="1" t="s">
        <v>2018</v>
      </c>
      <c r="F173" s="16" t="n">
        <v>0</v>
      </c>
      <c r="G173" s="16" t="n">
        <v>6887.58</v>
      </c>
      <c r="H173" s="16" t="n">
        <v>6887.58</v>
      </c>
    </row>
    <row r="174" customFormat="false" ht="15" hidden="false" customHeight="true" outlineLevel="0" collapsed="false">
      <c r="A174" s="1" t="s">
        <v>2286</v>
      </c>
      <c r="B174" s="1" t="s">
        <v>1074</v>
      </c>
      <c r="C174" s="1" t="s">
        <v>2116</v>
      </c>
      <c r="D174" s="1" t="s">
        <v>2025</v>
      </c>
      <c r="E174" s="1" t="s">
        <v>2018</v>
      </c>
      <c r="F174" s="16" t="n">
        <v>0</v>
      </c>
      <c r="G174" s="16" t="n">
        <v>2672.61</v>
      </c>
      <c r="H174" s="16" t="n">
        <v>2672.61</v>
      </c>
    </row>
    <row r="175" customFormat="false" ht="15" hidden="false" customHeight="true" outlineLevel="0" collapsed="false">
      <c r="A175" s="1" t="s">
        <v>2287</v>
      </c>
      <c r="B175" s="1" t="s">
        <v>1527</v>
      </c>
      <c r="C175" s="1" t="s">
        <v>2288</v>
      </c>
      <c r="D175" s="1" t="s">
        <v>2025</v>
      </c>
      <c r="E175" s="1" t="s">
        <v>2045</v>
      </c>
      <c r="F175" s="16" t="n">
        <v>99</v>
      </c>
      <c r="G175" s="16" t="n">
        <v>964.34</v>
      </c>
      <c r="H175" s="16" t="n">
        <v>1063.34</v>
      </c>
    </row>
    <row r="176" customFormat="false" ht="15" hidden="false" customHeight="true" outlineLevel="0" collapsed="false">
      <c r="A176" s="1" t="s">
        <v>2289</v>
      </c>
      <c r="B176" s="1" t="s">
        <v>1389</v>
      </c>
      <c r="C176" s="1" t="s">
        <v>1395</v>
      </c>
      <c r="D176" s="1" t="s">
        <v>2017</v>
      </c>
      <c r="E176" s="1" t="s">
        <v>2018</v>
      </c>
      <c r="F176" s="16" t="n">
        <v>0</v>
      </c>
      <c r="G176" s="16" t="n">
        <v>2737.96</v>
      </c>
      <c r="H176" s="16" t="n">
        <v>2737.96</v>
      </c>
    </row>
    <row r="177" customFormat="false" ht="15" hidden="false" customHeight="true" outlineLevel="0" collapsed="false">
      <c r="A177" s="1" t="s">
        <v>2290</v>
      </c>
      <c r="B177" s="1" t="s">
        <v>468</v>
      </c>
      <c r="C177" s="1" t="s">
        <v>770</v>
      </c>
      <c r="D177" s="1" t="s">
        <v>2032</v>
      </c>
      <c r="E177" s="1" t="s">
        <v>2018</v>
      </c>
      <c r="F177" s="16" t="n">
        <v>0</v>
      </c>
      <c r="G177" s="16" t="n">
        <v>5980.77</v>
      </c>
      <c r="H177" s="16" t="n">
        <v>5980.77</v>
      </c>
    </row>
    <row r="178" customFormat="false" ht="15" hidden="false" customHeight="true" outlineLevel="0" collapsed="false">
      <c r="A178" s="1" t="s">
        <v>2291</v>
      </c>
      <c r="B178" s="1" t="s">
        <v>648</v>
      </c>
      <c r="C178" s="1" t="s">
        <v>2292</v>
      </c>
      <c r="D178" s="1" t="s">
        <v>2017</v>
      </c>
      <c r="E178" s="1" t="s">
        <v>2018</v>
      </c>
      <c r="F178" s="16" t="n">
        <v>0</v>
      </c>
      <c r="G178" s="16" t="n">
        <v>16097.56</v>
      </c>
      <c r="H178" s="16" t="n">
        <v>16097.56</v>
      </c>
    </row>
    <row r="179" customFormat="false" ht="15" hidden="false" customHeight="true" outlineLevel="0" collapsed="false">
      <c r="A179" s="1" t="s">
        <v>2293</v>
      </c>
      <c r="B179" s="1" t="s">
        <v>199</v>
      </c>
      <c r="C179" s="1" t="s">
        <v>2294</v>
      </c>
      <c r="D179" s="1" t="s">
        <v>2025</v>
      </c>
      <c r="E179" s="1" t="s">
        <v>2045</v>
      </c>
      <c r="F179" s="16" t="n">
        <v>99</v>
      </c>
      <c r="G179" s="16" t="n">
        <v>1494.98</v>
      </c>
      <c r="H179" s="16" t="n">
        <v>1593.98</v>
      </c>
    </row>
    <row r="180" customFormat="false" ht="15" hidden="false" customHeight="true" outlineLevel="0" collapsed="false">
      <c r="A180" s="1" t="s">
        <v>2295</v>
      </c>
      <c r="B180" s="1" t="s">
        <v>1187</v>
      </c>
      <c r="C180" s="1" t="s">
        <v>2296</v>
      </c>
      <c r="D180" s="1" t="s">
        <v>2055</v>
      </c>
      <c r="E180" s="1" t="s">
        <v>2018</v>
      </c>
      <c r="F180" s="16" t="n">
        <v>0</v>
      </c>
      <c r="G180" s="16" t="n">
        <v>13280.03</v>
      </c>
      <c r="H180" s="16" t="n">
        <v>13280.03</v>
      </c>
    </row>
    <row r="181" customFormat="false" ht="15" hidden="false" customHeight="true" outlineLevel="0" collapsed="false">
      <c r="A181" s="1" t="s">
        <v>2297</v>
      </c>
      <c r="B181" s="1" t="s">
        <v>893</v>
      </c>
      <c r="C181" s="1" t="s">
        <v>2298</v>
      </c>
      <c r="D181" s="1" t="s">
        <v>2017</v>
      </c>
      <c r="E181" s="1" t="s">
        <v>2018</v>
      </c>
      <c r="F181" s="16" t="n">
        <v>0</v>
      </c>
      <c r="G181" s="16" t="n">
        <v>3355.84</v>
      </c>
      <c r="H181" s="16" t="n">
        <v>3355.84</v>
      </c>
    </row>
    <row r="182" customFormat="false" ht="15" hidden="false" customHeight="true" outlineLevel="0" collapsed="false">
      <c r="A182" s="1" t="s">
        <v>2299</v>
      </c>
      <c r="B182" s="1" t="s">
        <v>447</v>
      </c>
      <c r="C182" s="1" t="s">
        <v>2300</v>
      </c>
      <c r="D182" s="1" t="s">
        <v>2017</v>
      </c>
      <c r="E182" s="1" t="s">
        <v>2022</v>
      </c>
      <c r="F182" s="16" t="n">
        <v>0</v>
      </c>
      <c r="G182" s="16" t="n">
        <v>4059.9</v>
      </c>
      <c r="H182" s="16" t="n">
        <v>4059.9</v>
      </c>
    </row>
    <row r="183" customFormat="false" ht="15" hidden="false" customHeight="true" outlineLevel="0" collapsed="false">
      <c r="A183" s="1" t="s">
        <v>2301</v>
      </c>
      <c r="B183" s="1" t="s">
        <v>1160</v>
      </c>
      <c r="C183" s="1" t="s">
        <v>2302</v>
      </c>
      <c r="D183" s="1" t="s">
        <v>2032</v>
      </c>
      <c r="E183" s="1" t="s">
        <v>2018</v>
      </c>
      <c r="F183" s="16" t="n">
        <v>0</v>
      </c>
      <c r="G183" s="16" t="n">
        <v>3340.76</v>
      </c>
      <c r="H183" s="16" t="n">
        <v>3340.76</v>
      </c>
    </row>
    <row r="184" customFormat="false" ht="15" hidden="false" customHeight="true" outlineLevel="0" collapsed="false">
      <c r="A184" s="1" t="s">
        <v>2303</v>
      </c>
      <c r="B184" s="1" t="s">
        <v>1375</v>
      </c>
      <c r="C184" s="1" t="s">
        <v>2116</v>
      </c>
      <c r="D184" s="1" t="s">
        <v>2021</v>
      </c>
      <c r="E184" s="1" t="s">
        <v>2018</v>
      </c>
      <c r="F184" s="16" t="n">
        <v>0</v>
      </c>
      <c r="G184" s="16" t="n">
        <v>16233.46</v>
      </c>
      <c r="H184" s="16" t="n">
        <v>16233.46</v>
      </c>
    </row>
    <row r="185" customFormat="false" ht="15" hidden="false" customHeight="true" outlineLevel="0" collapsed="false">
      <c r="A185" s="1" t="s">
        <v>2304</v>
      </c>
      <c r="B185" s="1" t="s">
        <v>304</v>
      </c>
      <c r="C185" s="1" t="s">
        <v>568</v>
      </c>
      <c r="D185" s="1" t="s">
        <v>2021</v>
      </c>
      <c r="E185" s="1" t="s">
        <v>2018</v>
      </c>
      <c r="F185" s="16" t="n">
        <v>0</v>
      </c>
      <c r="G185" s="16" t="n">
        <v>8266.36</v>
      </c>
      <c r="H185" s="16" t="n">
        <v>8266.36</v>
      </c>
    </row>
    <row r="186" customFormat="false" ht="15" hidden="false" customHeight="true" outlineLevel="0" collapsed="false">
      <c r="A186" s="1" t="s">
        <v>2305</v>
      </c>
      <c r="B186" s="1" t="s">
        <v>506</v>
      </c>
      <c r="C186" s="1" t="s">
        <v>1800</v>
      </c>
      <c r="D186" s="1" t="s">
        <v>2025</v>
      </c>
      <c r="E186" s="1" t="s">
        <v>2018</v>
      </c>
      <c r="F186" s="16" t="n">
        <v>0</v>
      </c>
      <c r="G186" s="16" t="n">
        <v>12142.8</v>
      </c>
      <c r="H186" s="16" t="n">
        <v>12142.8</v>
      </c>
    </row>
    <row r="187" customFormat="false" ht="15" hidden="false" customHeight="true" outlineLevel="0" collapsed="false">
      <c r="A187" s="1" t="s">
        <v>2306</v>
      </c>
      <c r="B187" s="1" t="s">
        <v>1107</v>
      </c>
      <c r="C187" s="1" t="s">
        <v>2307</v>
      </c>
      <c r="D187" s="1" t="s">
        <v>2021</v>
      </c>
      <c r="E187" s="1" t="s">
        <v>2018</v>
      </c>
      <c r="F187" s="16" t="n">
        <v>0</v>
      </c>
      <c r="G187" s="16" t="n">
        <v>12406.79</v>
      </c>
      <c r="H187" s="16" t="n">
        <v>12406.79</v>
      </c>
    </row>
    <row r="188" customFormat="false" ht="15" hidden="false" customHeight="true" outlineLevel="0" collapsed="false">
      <c r="A188" s="1" t="s">
        <v>2308</v>
      </c>
      <c r="B188" s="1" t="s">
        <v>723</v>
      </c>
      <c r="C188" s="1" t="s">
        <v>1544</v>
      </c>
      <c r="D188" s="1" t="s">
        <v>2025</v>
      </c>
      <c r="E188" s="1" t="s">
        <v>2018</v>
      </c>
      <c r="F188" s="16" t="n">
        <v>0</v>
      </c>
      <c r="G188" s="16" t="n">
        <v>4805.78</v>
      </c>
      <c r="H188" s="16" t="n">
        <v>4805.78</v>
      </c>
    </row>
    <row r="189" customFormat="false" ht="15" hidden="false" customHeight="true" outlineLevel="0" collapsed="false">
      <c r="A189" s="1" t="s">
        <v>2309</v>
      </c>
      <c r="B189" s="1" t="s">
        <v>1193</v>
      </c>
      <c r="C189" s="1" t="s">
        <v>2168</v>
      </c>
      <c r="D189" s="1" t="s">
        <v>2025</v>
      </c>
      <c r="E189" s="1" t="s">
        <v>2018</v>
      </c>
      <c r="F189" s="16" t="n">
        <v>0</v>
      </c>
      <c r="G189" s="16" t="n">
        <v>6380.43</v>
      </c>
      <c r="H189" s="16" t="n">
        <v>6380.43</v>
      </c>
    </row>
    <row r="190" customFormat="false" ht="15" hidden="false" customHeight="true" outlineLevel="0" collapsed="false">
      <c r="A190" s="1" t="s">
        <v>2310</v>
      </c>
      <c r="B190" s="1" t="s">
        <v>1675</v>
      </c>
      <c r="C190" s="1" t="s">
        <v>1219</v>
      </c>
      <c r="D190" s="1" t="s">
        <v>2017</v>
      </c>
      <c r="E190" s="1" t="s">
        <v>2018</v>
      </c>
      <c r="F190" s="16" t="n">
        <v>0</v>
      </c>
      <c r="G190" s="16" t="n">
        <v>9265.25</v>
      </c>
      <c r="H190" s="16" t="n">
        <v>9265.25</v>
      </c>
    </row>
    <row r="191" customFormat="false" ht="15" hidden="false" customHeight="true" outlineLevel="0" collapsed="false">
      <c r="A191" s="1" t="s">
        <v>2311</v>
      </c>
      <c r="B191" s="1" t="s">
        <v>1283</v>
      </c>
      <c r="C191" s="1" t="s">
        <v>2150</v>
      </c>
      <c r="D191" s="1" t="s">
        <v>2025</v>
      </c>
      <c r="E191" s="1" t="s">
        <v>2018</v>
      </c>
      <c r="F191" s="16" t="n">
        <v>0</v>
      </c>
      <c r="G191" s="16" t="n">
        <v>13543.87</v>
      </c>
      <c r="H191" s="16" t="n">
        <v>13543.87</v>
      </c>
    </row>
    <row r="192" customFormat="false" ht="15" hidden="false" customHeight="true" outlineLevel="0" collapsed="false">
      <c r="A192" s="1" t="s">
        <v>2312</v>
      </c>
      <c r="B192" s="1" t="s">
        <v>1565</v>
      </c>
      <c r="C192" s="1" t="s">
        <v>2313</v>
      </c>
      <c r="D192" s="1" t="s">
        <v>2017</v>
      </c>
      <c r="E192" s="1" t="s">
        <v>2018</v>
      </c>
      <c r="F192" s="16" t="n">
        <v>0</v>
      </c>
      <c r="G192" s="16" t="n">
        <v>6058.7</v>
      </c>
      <c r="H192" s="16" t="n">
        <v>6058.7</v>
      </c>
    </row>
    <row r="193" customFormat="false" ht="15" hidden="false" customHeight="true" outlineLevel="0" collapsed="false">
      <c r="A193" s="1" t="s">
        <v>2314</v>
      </c>
      <c r="B193" s="1" t="s">
        <v>540</v>
      </c>
      <c r="C193" s="1" t="s">
        <v>2315</v>
      </c>
      <c r="D193" s="1" t="s">
        <v>2017</v>
      </c>
      <c r="E193" s="1" t="s">
        <v>2018</v>
      </c>
      <c r="F193" s="16" t="n">
        <v>79</v>
      </c>
      <c r="G193" s="16" t="n">
        <v>1172.56</v>
      </c>
      <c r="H193" s="16" t="n">
        <v>1251.56</v>
      </c>
    </row>
    <row r="194" customFormat="false" ht="15" hidden="false" customHeight="true" outlineLevel="0" collapsed="false">
      <c r="A194" s="1" t="s">
        <v>2316</v>
      </c>
      <c r="B194" s="1" t="s">
        <v>1809</v>
      </c>
      <c r="C194" s="1" t="s">
        <v>2317</v>
      </c>
      <c r="D194" s="1" t="s">
        <v>2028</v>
      </c>
      <c r="E194" s="1" t="s">
        <v>2018</v>
      </c>
      <c r="F194" s="16" t="n">
        <v>0</v>
      </c>
      <c r="G194" s="16" t="n">
        <v>4780.19</v>
      </c>
      <c r="H194" s="16" t="n">
        <v>4780.19</v>
      </c>
    </row>
    <row r="195" customFormat="false" ht="15" hidden="false" customHeight="true" outlineLevel="0" collapsed="false">
      <c r="A195" s="1" t="s">
        <v>2318</v>
      </c>
      <c r="B195" s="1" t="s">
        <v>1697</v>
      </c>
      <c r="C195" s="1" t="s">
        <v>2319</v>
      </c>
      <c r="D195" s="1" t="s">
        <v>2017</v>
      </c>
      <c r="E195" s="1" t="s">
        <v>2018</v>
      </c>
      <c r="F195" s="16" t="n">
        <v>0</v>
      </c>
      <c r="G195" s="16" t="n">
        <v>12667.16</v>
      </c>
      <c r="H195" s="16" t="n">
        <v>12667.16</v>
      </c>
    </row>
    <row r="196" customFormat="false" ht="15" hidden="false" customHeight="true" outlineLevel="0" collapsed="false">
      <c r="A196" s="1" t="s">
        <v>2320</v>
      </c>
      <c r="B196" s="1" t="s">
        <v>1017</v>
      </c>
      <c r="C196" s="1" t="s">
        <v>1667</v>
      </c>
      <c r="D196" s="1" t="s">
        <v>2025</v>
      </c>
      <c r="E196" s="1" t="s">
        <v>2018</v>
      </c>
      <c r="F196" s="16" t="n">
        <v>0</v>
      </c>
      <c r="G196" s="16" t="n">
        <v>13052.53</v>
      </c>
      <c r="H196" s="16" t="n">
        <v>13052.53</v>
      </c>
    </row>
    <row r="197" customFormat="false" ht="15" hidden="false" customHeight="true" outlineLevel="0" collapsed="false">
      <c r="A197" s="1" t="s">
        <v>2321</v>
      </c>
      <c r="B197" s="1" t="s">
        <v>951</v>
      </c>
      <c r="C197" s="1" t="s">
        <v>1693</v>
      </c>
      <c r="D197" s="1" t="s">
        <v>2025</v>
      </c>
      <c r="E197" s="1" t="s">
        <v>2045</v>
      </c>
      <c r="F197" s="16" t="n">
        <v>0</v>
      </c>
      <c r="G197" s="16" t="n">
        <v>7309.75</v>
      </c>
      <c r="H197" s="16" t="n">
        <v>7309.75</v>
      </c>
    </row>
    <row r="198" customFormat="false" ht="15" hidden="false" customHeight="true" outlineLevel="0" collapsed="false">
      <c r="A198" s="1" t="s">
        <v>2322</v>
      </c>
      <c r="B198" s="1" t="s">
        <v>427</v>
      </c>
      <c r="C198" s="1" t="s">
        <v>2323</v>
      </c>
      <c r="D198" s="1" t="s">
        <v>2017</v>
      </c>
      <c r="E198" s="1" t="s">
        <v>2018</v>
      </c>
      <c r="F198" s="16" t="n">
        <v>0</v>
      </c>
      <c r="G198" s="16" t="n">
        <v>3910.97</v>
      </c>
      <c r="H198" s="16" t="n">
        <v>3910.97</v>
      </c>
    </row>
    <row r="199" customFormat="false" ht="15" hidden="false" customHeight="true" outlineLevel="0" collapsed="false">
      <c r="A199" s="1" t="s">
        <v>2324</v>
      </c>
      <c r="B199" s="1" t="s">
        <v>818</v>
      </c>
      <c r="C199" s="1" t="s">
        <v>2294</v>
      </c>
      <c r="D199" s="1" t="s">
        <v>2017</v>
      </c>
      <c r="E199" s="1" t="s">
        <v>2018</v>
      </c>
      <c r="F199" s="16" t="n">
        <v>0</v>
      </c>
      <c r="G199" s="16" t="n">
        <v>27816.6</v>
      </c>
      <c r="H199" s="16" t="n">
        <v>27816.6</v>
      </c>
    </row>
    <row r="200" customFormat="false" ht="15" hidden="false" customHeight="true" outlineLevel="0" collapsed="false">
      <c r="A200" s="1" t="s">
        <v>2325</v>
      </c>
      <c r="B200" s="1" t="s">
        <v>1107</v>
      </c>
      <c r="C200" s="1" t="s">
        <v>2152</v>
      </c>
      <c r="D200" s="1" t="s">
        <v>2025</v>
      </c>
      <c r="E200" s="1" t="s">
        <v>2018</v>
      </c>
      <c r="F200" s="16" t="n">
        <v>0</v>
      </c>
      <c r="G200" s="16" t="n">
        <v>2699.41</v>
      </c>
      <c r="H200" s="16" t="n">
        <v>2699.41</v>
      </c>
    </row>
    <row r="201" customFormat="false" ht="15" hidden="false" customHeight="true" outlineLevel="0" collapsed="false">
      <c r="A201" s="1" t="s">
        <v>2326</v>
      </c>
      <c r="B201" s="1" t="s">
        <v>666</v>
      </c>
      <c r="C201" s="1" t="s">
        <v>922</v>
      </c>
      <c r="D201" s="1" t="s">
        <v>2032</v>
      </c>
      <c r="E201" s="1" t="s">
        <v>2018</v>
      </c>
      <c r="F201" s="16" t="n">
        <v>0</v>
      </c>
      <c r="G201" s="16" t="n">
        <v>6835.3</v>
      </c>
      <c r="H201" s="16" t="n">
        <v>6835.3</v>
      </c>
    </row>
    <row r="202" customFormat="false" ht="15" hidden="false" customHeight="true" outlineLevel="0" collapsed="false">
      <c r="A202" s="1" t="s">
        <v>2327</v>
      </c>
      <c r="B202" s="1" t="s">
        <v>1041</v>
      </c>
      <c r="C202" s="1" t="s">
        <v>1615</v>
      </c>
      <c r="D202" s="1" t="s">
        <v>2017</v>
      </c>
      <c r="E202" s="1" t="s">
        <v>2018</v>
      </c>
      <c r="F202" s="16" t="n">
        <v>49</v>
      </c>
      <c r="G202" s="16" t="n">
        <v>2121</v>
      </c>
      <c r="H202" s="16" t="n">
        <v>2170</v>
      </c>
    </row>
    <row r="203" customFormat="false" ht="15" hidden="false" customHeight="true" outlineLevel="0" collapsed="false">
      <c r="A203" s="1" t="s">
        <v>2328</v>
      </c>
      <c r="B203" s="1" t="s">
        <v>1193</v>
      </c>
      <c r="C203" s="1" t="s">
        <v>2222</v>
      </c>
      <c r="D203" s="1" t="s">
        <v>2025</v>
      </c>
      <c r="E203" s="1" t="s">
        <v>2018</v>
      </c>
      <c r="F203" s="16" t="n">
        <v>0</v>
      </c>
      <c r="G203" s="16" t="n">
        <v>7796.18</v>
      </c>
      <c r="H203" s="16" t="n">
        <v>7796.18</v>
      </c>
    </row>
    <row r="204" customFormat="false" ht="15" hidden="false" customHeight="true" outlineLevel="0" collapsed="false">
      <c r="A204" s="1" t="s">
        <v>2329</v>
      </c>
      <c r="B204" s="1" t="s">
        <v>1525</v>
      </c>
      <c r="C204" s="1" t="s">
        <v>2330</v>
      </c>
      <c r="D204" s="1" t="s">
        <v>2017</v>
      </c>
      <c r="E204" s="1" t="s">
        <v>2018</v>
      </c>
      <c r="F204" s="16" t="n">
        <v>79</v>
      </c>
      <c r="G204" s="16" t="n">
        <v>1087.82</v>
      </c>
      <c r="H204" s="16" t="n">
        <v>1166.82</v>
      </c>
    </row>
    <row r="205" customFormat="false" ht="15" hidden="false" customHeight="true" outlineLevel="0" collapsed="false">
      <c r="A205" s="1" t="s">
        <v>2331</v>
      </c>
      <c r="B205" s="1" t="s">
        <v>1871</v>
      </c>
      <c r="C205" s="1" t="s">
        <v>2332</v>
      </c>
      <c r="D205" s="1" t="s">
        <v>2025</v>
      </c>
      <c r="E205" s="1" t="s">
        <v>2022</v>
      </c>
      <c r="F205" s="16" t="n">
        <v>0</v>
      </c>
      <c r="G205" s="16" t="n">
        <v>2757.65</v>
      </c>
      <c r="H205" s="16" t="n">
        <v>2757.65</v>
      </c>
    </row>
    <row r="206" customFormat="false" ht="15" hidden="false" customHeight="true" outlineLevel="0" collapsed="false">
      <c r="A206" s="1" t="s">
        <v>2333</v>
      </c>
      <c r="B206" s="1" t="s">
        <v>123</v>
      </c>
      <c r="C206" s="1" t="s">
        <v>128</v>
      </c>
      <c r="D206" s="1" t="s">
        <v>2017</v>
      </c>
      <c r="E206" s="1" t="s">
        <v>2018</v>
      </c>
      <c r="F206" s="16" t="n">
        <v>0</v>
      </c>
      <c r="G206" s="16" t="n">
        <v>6828.7</v>
      </c>
      <c r="H206" s="16" t="n">
        <v>6828.7</v>
      </c>
    </row>
    <row r="207" customFormat="false" ht="15" hidden="false" customHeight="true" outlineLevel="0" collapsed="false">
      <c r="A207" s="1" t="s">
        <v>2334</v>
      </c>
      <c r="B207" s="1" t="s">
        <v>912</v>
      </c>
      <c r="C207" s="1" t="s">
        <v>334</v>
      </c>
      <c r="D207" s="1" t="s">
        <v>2021</v>
      </c>
      <c r="E207" s="1" t="s">
        <v>2018</v>
      </c>
      <c r="F207" s="16" t="n">
        <v>0</v>
      </c>
      <c r="G207" s="16" t="n">
        <v>13716.12</v>
      </c>
      <c r="H207" s="16" t="n">
        <v>13716.12</v>
      </c>
    </row>
    <row r="208" customFormat="false" ht="15" hidden="false" customHeight="true" outlineLevel="0" collapsed="false">
      <c r="A208" s="1" t="s">
        <v>2335</v>
      </c>
      <c r="B208" s="1" t="s">
        <v>1005</v>
      </c>
      <c r="C208" s="1" t="s">
        <v>307</v>
      </c>
      <c r="D208" s="1" t="s">
        <v>2017</v>
      </c>
      <c r="E208" s="1" t="s">
        <v>2018</v>
      </c>
      <c r="F208" s="16" t="n">
        <v>0</v>
      </c>
      <c r="G208" s="16" t="n">
        <v>9842.45</v>
      </c>
      <c r="H208" s="16" t="n">
        <v>9842.45</v>
      </c>
    </row>
    <row r="209" customFormat="false" ht="15" hidden="false" customHeight="true" outlineLevel="0" collapsed="false">
      <c r="A209" s="1" t="s">
        <v>2336</v>
      </c>
      <c r="B209" s="1" t="s">
        <v>1548</v>
      </c>
      <c r="C209" s="1" t="s">
        <v>2337</v>
      </c>
      <c r="D209" s="1" t="s">
        <v>2025</v>
      </c>
      <c r="E209" s="1" t="s">
        <v>2018</v>
      </c>
      <c r="F209" s="16" t="n">
        <v>79</v>
      </c>
      <c r="G209" s="16" t="n">
        <v>2080.54</v>
      </c>
      <c r="H209" s="16" t="n">
        <v>2159.54</v>
      </c>
    </row>
    <row r="210" customFormat="false" ht="15" hidden="false" customHeight="true" outlineLevel="0" collapsed="false">
      <c r="A210" s="1" t="s">
        <v>2338</v>
      </c>
      <c r="B210" s="1" t="s">
        <v>1473</v>
      </c>
      <c r="C210" s="1" t="s">
        <v>2339</v>
      </c>
      <c r="D210" s="1" t="s">
        <v>2028</v>
      </c>
      <c r="E210" s="1" t="s">
        <v>2018</v>
      </c>
      <c r="F210" s="16" t="n">
        <v>0</v>
      </c>
      <c r="G210" s="16" t="n">
        <v>17064.02</v>
      </c>
      <c r="H210" s="16" t="n">
        <v>17064.02</v>
      </c>
    </row>
    <row r="211" customFormat="false" ht="15" hidden="false" customHeight="true" outlineLevel="0" collapsed="false">
      <c r="A211" s="1" t="s">
        <v>2340</v>
      </c>
      <c r="B211" s="1" t="s">
        <v>1082</v>
      </c>
      <c r="C211" s="1" t="s">
        <v>959</v>
      </c>
      <c r="D211" s="1" t="s">
        <v>2032</v>
      </c>
      <c r="E211" s="1" t="s">
        <v>2018</v>
      </c>
      <c r="F211" s="16" t="n">
        <v>0</v>
      </c>
      <c r="G211" s="16" t="n">
        <v>18817.68</v>
      </c>
      <c r="H211" s="16" t="n">
        <v>18817.68</v>
      </c>
    </row>
    <row r="212" customFormat="false" ht="15" hidden="false" customHeight="true" outlineLevel="0" collapsed="false">
      <c r="A212" s="1" t="s">
        <v>2341</v>
      </c>
      <c r="B212" s="1" t="s">
        <v>1440</v>
      </c>
      <c r="C212" s="1" t="s">
        <v>1162</v>
      </c>
      <c r="D212" s="1" t="s">
        <v>2032</v>
      </c>
      <c r="E212" s="1" t="s">
        <v>2018</v>
      </c>
      <c r="F212" s="16" t="n">
        <v>0</v>
      </c>
      <c r="G212" s="16" t="n">
        <v>2950.65</v>
      </c>
      <c r="H212" s="16" t="n">
        <v>2950.65</v>
      </c>
    </row>
    <row r="213" customFormat="false" ht="15" hidden="false" customHeight="true" outlineLevel="0" collapsed="false">
      <c r="A213" s="1" t="s">
        <v>2342</v>
      </c>
      <c r="B213" s="1" t="s">
        <v>982</v>
      </c>
      <c r="C213" s="1" t="s">
        <v>688</v>
      </c>
      <c r="D213" s="1" t="s">
        <v>2017</v>
      </c>
      <c r="E213" s="1" t="s">
        <v>2018</v>
      </c>
      <c r="F213" s="16" t="n">
        <v>79</v>
      </c>
      <c r="G213" s="16" t="n">
        <v>385.74</v>
      </c>
      <c r="H213" s="16" t="n">
        <v>464.74</v>
      </c>
    </row>
    <row r="214" customFormat="false" ht="15" hidden="false" customHeight="true" outlineLevel="0" collapsed="false">
      <c r="A214" s="1" t="s">
        <v>2343</v>
      </c>
      <c r="B214" s="1" t="s">
        <v>1869</v>
      </c>
      <c r="C214" s="1" t="s">
        <v>1057</v>
      </c>
      <c r="D214" s="1" t="s">
        <v>2017</v>
      </c>
      <c r="E214" s="1" t="s">
        <v>2018</v>
      </c>
      <c r="F214" s="16" t="n">
        <v>0</v>
      </c>
      <c r="G214" s="16" t="n">
        <v>4110.38</v>
      </c>
      <c r="H214" s="16" t="n">
        <v>4110.38</v>
      </c>
    </row>
    <row r="215" customFormat="false" ht="15" hidden="false" customHeight="true" outlineLevel="0" collapsed="false">
      <c r="A215" s="1" t="s">
        <v>2344</v>
      </c>
      <c r="B215" s="1" t="s">
        <v>289</v>
      </c>
      <c r="C215" s="1" t="s">
        <v>2345</v>
      </c>
      <c r="D215" s="1" t="s">
        <v>2017</v>
      </c>
      <c r="E215" s="1" t="s">
        <v>2018</v>
      </c>
      <c r="F215" s="16" t="n">
        <v>79</v>
      </c>
      <c r="G215" s="16" t="n">
        <v>1259.93</v>
      </c>
      <c r="H215" s="16" t="n">
        <v>1338.93</v>
      </c>
    </row>
    <row r="216" customFormat="false" ht="15" hidden="false" customHeight="true" outlineLevel="0" collapsed="false">
      <c r="A216" s="1" t="s">
        <v>2346</v>
      </c>
      <c r="B216" s="1" t="s">
        <v>1017</v>
      </c>
      <c r="C216" s="1" t="s">
        <v>1484</v>
      </c>
      <c r="D216" s="1" t="s">
        <v>2028</v>
      </c>
      <c r="E216" s="1" t="s">
        <v>2018</v>
      </c>
      <c r="F216" s="16" t="n">
        <v>49</v>
      </c>
      <c r="G216" s="16" t="n">
        <v>409.84</v>
      </c>
      <c r="H216" s="16" t="n">
        <v>458.84</v>
      </c>
    </row>
    <row r="217" customFormat="false" ht="15" hidden="false" customHeight="true" outlineLevel="0" collapsed="false">
      <c r="A217" s="1" t="s">
        <v>2347</v>
      </c>
      <c r="B217" s="1" t="s">
        <v>840</v>
      </c>
      <c r="C217" s="1" t="s">
        <v>871</v>
      </c>
      <c r="D217" s="1" t="s">
        <v>2017</v>
      </c>
      <c r="E217" s="1" t="s">
        <v>2018</v>
      </c>
      <c r="F217" s="16" t="n">
        <v>0</v>
      </c>
      <c r="G217" s="16" t="n">
        <v>13407.84</v>
      </c>
      <c r="H217" s="16" t="n">
        <v>13407.84</v>
      </c>
    </row>
    <row r="218" customFormat="false" ht="15" hidden="false" customHeight="true" outlineLevel="0" collapsed="false">
      <c r="A218" s="1" t="s">
        <v>2348</v>
      </c>
      <c r="B218" s="1" t="s">
        <v>289</v>
      </c>
      <c r="C218" s="1" t="s">
        <v>2349</v>
      </c>
      <c r="D218" s="1" t="s">
        <v>2017</v>
      </c>
      <c r="E218" s="1" t="s">
        <v>2018</v>
      </c>
      <c r="F218" s="16" t="n">
        <v>0</v>
      </c>
      <c r="G218" s="16" t="n">
        <v>3374.95</v>
      </c>
      <c r="H218" s="16" t="n">
        <v>3374.95</v>
      </c>
    </row>
    <row r="219" customFormat="false" ht="15" hidden="false" customHeight="true" outlineLevel="0" collapsed="false">
      <c r="A219" s="1" t="s">
        <v>2350</v>
      </c>
      <c r="B219" s="1" t="s">
        <v>1476</v>
      </c>
      <c r="C219" s="1" t="s">
        <v>2351</v>
      </c>
      <c r="D219" s="1" t="s">
        <v>2025</v>
      </c>
      <c r="E219" s="1" t="s">
        <v>2018</v>
      </c>
      <c r="F219" s="16" t="n">
        <v>0</v>
      </c>
      <c r="G219" s="16" t="n">
        <v>4317.03</v>
      </c>
      <c r="H219" s="16" t="n">
        <v>4317.03</v>
      </c>
    </row>
    <row r="220" customFormat="false" ht="15" hidden="false" customHeight="true" outlineLevel="0" collapsed="false">
      <c r="A220" s="1" t="s">
        <v>2352</v>
      </c>
      <c r="B220" s="1" t="s">
        <v>1052</v>
      </c>
      <c r="C220" s="1" t="s">
        <v>2145</v>
      </c>
      <c r="D220" s="1" t="s">
        <v>2017</v>
      </c>
      <c r="E220" s="1" t="s">
        <v>2022</v>
      </c>
      <c r="F220" s="16" t="n">
        <v>0</v>
      </c>
      <c r="G220" s="16" t="n">
        <v>8152.55</v>
      </c>
      <c r="H220" s="16" t="n">
        <v>8152.55</v>
      </c>
    </row>
    <row r="221" customFormat="false" ht="15" hidden="false" customHeight="true" outlineLevel="0" collapsed="false">
      <c r="A221" s="1" t="s">
        <v>2353</v>
      </c>
      <c r="B221" s="1" t="s">
        <v>1405</v>
      </c>
      <c r="C221" s="1" t="s">
        <v>2354</v>
      </c>
      <c r="D221" s="1" t="s">
        <v>2025</v>
      </c>
      <c r="E221" s="1" t="s">
        <v>2018</v>
      </c>
      <c r="F221" s="16" t="n">
        <v>0</v>
      </c>
      <c r="G221" s="16" t="n">
        <v>8997.64</v>
      </c>
      <c r="H221" s="16" t="n">
        <v>8997.64</v>
      </c>
    </row>
    <row r="222" customFormat="false" ht="15" hidden="false" customHeight="true" outlineLevel="0" collapsed="false">
      <c r="A222" s="1" t="s">
        <v>2355</v>
      </c>
      <c r="B222" s="1" t="s">
        <v>803</v>
      </c>
      <c r="C222" s="1" t="s">
        <v>2356</v>
      </c>
      <c r="D222" s="1" t="s">
        <v>2025</v>
      </c>
      <c r="E222" s="1" t="s">
        <v>2018</v>
      </c>
      <c r="F222" s="16" t="n">
        <v>0</v>
      </c>
      <c r="G222" s="16" t="n">
        <v>2833.76</v>
      </c>
      <c r="H222" s="16" t="n">
        <v>2833.76</v>
      </c>
    </row>
    <row r="223" customFormat="false" ht="15" hidden="false" customHeight="true" outlineLevel="0" collapsed="false">
      <c r="A223" s="1" t="s">
        <v>2357</v>
      </c>
      <c r="B223" s="1" t="s">
        <v>447</v>
      </c>
      <c r="C223" s="1" t="s">
        <v>2358</v>
      </c>
      <c r="D223" s="1" t="s">
        <v>2032</v>
      </c>
      <c r="E223" s="1" t="s">
        <v>2018</v>
      </c>
      <c r="F223" s="16" t="n">
        <v>79</v>
      </c>
      <c r="G223" s="16" t="n">
        <v>2137.36</v>
      </c>
      <c r="H223" s="16" t="n">
        <v>2216.36</v>
      </c>
    </row>
    <row r="224" customFormat="false" ht="15" hidden="false" customHeight="true" outlineLevel="0" collapsed="false">
      <c r="A224" s="1" t="s">
        <v>2359</v>
      </c>
      <c r="B224" s="1" t="s">
        <v>936</v>
      </c>
      <c r="C224" s="1" t="s">
        <v>1822</v>
      </c>
      <c r="D224" s="1" t="s">
        <v>2017</v>
      </c>
      <c r="E224" s="1" t="s">
        <v>2018</v>
      </c>
      <c r="F224" s="16" t="n">
        <v>49</v>
      </c>
      <c r="G224" s="16" t="n">
        <v>2374.52</v>
      </c>
      <c r="H224" s="16" t="n">
        <v>2423.52</v>
      </c>
    </row>
    <row r="225" customFormat="false" ht="15" hidden="false" customHeight="true" outlineLevel="0" collapsed="false">
      <c r="A225" s="1" t="s">
        <v>2360</v>
      </c>
      <c r="B225" s="1" t="s">
        <v>783</v>
      </c>
      <c r="C225" s="1" t="s">
        <v>2361</v>
      </c>
      <c r="D225" s="1" t="s">
        <v>2017</v>
      </c>
      <c r="E225" s="1" t="s">
        <v>2018</v>
      </c>
      <c r="F225" s="16" t="n">
        <v>0</v>
      </c>
      <c r="G225" s="16" t="n">
        <v>13543.87</v>
      </c>
      <c r="H225" s="16" t="n">
        <v>13543.87</v>
      </c>
    </row>
    <row r="226" customFormat="false" ht="15" hidden="false" customHeight="true" outlineLevel="0" collapsed="false">
      <c r="A226" s="1" t="s">
        <v>2362</v>
      </c>
      <c r="B226" s="1" t="s">
        <v>348</v>
      </c>
      <c r="C226" s="1" t="s">
        <v>2226</v>
      </c>
      <c r="D226" s="1" t="s">
        <v>2017</v>
      </c>
      <c r="E226" s="1" t="s">
        <v>2018</v>
      </c>
      <c r="F226" s="16" t="n">
        <v>49</v>
      </c>
      <c r="G226" s="16" t="n">
        <v>750.27</v>
      </c>
      <c r="H226" s="16" t="n">
        <v>799.27</v>
      </c>
    </row>
    <row r="227" customFormat="false" ht="15" hidden="false" customHeight="true" outlineLevel="0" collapsed="false">
      <c r="A227" s="1" t="s">
        <v>2363</v>
      </c>
      <c r="B227" s="1" t="s">
        <v>1295</v>
      </c>
      <c r="C227" s="1" t="s">
        <v>2364</v>
      </c>
      <c r="D227" s="1" t="s">
        <v>2025</v>
      </c>
      <c r="E227" s="1" t="s">
        <v>2018</v>
      </c>
      <c r="F227" s="16" t="n">
        <v>0</v>
      </c>
      <c r="G227" s="16" t="n">
        <v>11722.52</v>
      </c>
      <c r="H227" s="16" t="n">
        <v>11722.52</v>
      </c>
    </row>
    <row r="228" customFormat="false" ht="15" hidden="false" customHeight="true" outlineLevel="0" collapsed="false">
      <c r="A228" s="1" t="s">
        <v>2365</v>
      </c>
      <c r="B228" s="1" t="s">
        <v>1411</v>
      </c>
      <c r="C228" s="1" t="s">
        <v>1655</v>
      </c>
      <c r="D228" s="1" t="s">
        <v>2017</v>
      </c>
      <c r="E228" s="1" t="s">
        <v>2018</v>
      </c>
      <c r="F228" s="16" t="n">
        <v>0</v>
      </c>
      <c r="G228" s="16" t="n">
        <v>20839.02</v>
      </c>
      <c r="H228" s="16" t="n">
        <v>20839.02</v>
      </c>
    </row>
    <row r="229" customFormat="false" ht="15" hidden="false" customHeight="true" outlineLevel="0" collapsed="false">
      <c r="A229" s="1" t="s">
        <v>2366</v>
      </c>
      <c r="B229" s="1" t="s">
        <v>514</v>
      </c>
      <c r="C229" s="1" t="s">
        <v>2367</v>
      </c>
      <c r="D229" s="1" t="s">
        <v>2017</v>
      </c>
      <c r="E229" s="1" t="s">
        <v>2045</v>
      </c>
      <c r="F229" s="16" t="n">
        <v>0</v>
      </c>
      <c r="G229" s="16" t="n">
        <v>6211.32</v>
      </c>
      <c r="H229" s="16" t="n">
        <v>6211.32</v>
      </c>
    </row>
    <row r="230" customFormat="false" ht="15" hidden="false" customHeight="true" outlineLevel="0" collapsed="false">
      <c r="A230" s="1" t="s">
        <v>2368</v>
      </c>
      <c r="B230" s="1" t="s">
        <v>752</v>
      </c>
      <c r="C230" s="1" t="s">
        <v>760</v>
      </c>
      <c r="D230" s="1" t="s">
        <v>2017</v>
      </c>
      <c r="E230" s="1" t="s">
        <v>2018</v>
      </c>
      <c r="F230" s="16" t="n">
        <v>0</v>
      </c>
      <c r="G230" s="16" t="n">
        <v>4644.85</v>
      </c>
      <c r="H230" s="16" t="n">
        <v>4644.85</v>
      </c>
    </row>
    <row r="231" customFormat="false" ht="15" hidden="false" customHeight="true" outlineLevel="0" collapsed="false">
      <c r="A231" s="1" t="s">
        <v>2369</v>
      </c>
      <c r="B231" s="1" t="s">
        <v>1879</v>
      </c>
      <c r="C231" s="1" t="s">
        <v>1036</v>
      </c>
      <c r="D231" s="1" t="s">
        <v>2017</v>
      </c>
      <c r="E231" s="1" t="s">
        <v>2018</v>
      </c>
      <c r="F231" s="16" t="n">
        <v>0</v>
      </c>
      <c r="G231" s="16" t="n">
        <v>2978.99</v>
      </c>
      <c r="H231" s="16" t="n">
        <v>2978.99</v>
      </c>
    </row>
    <row r="232" customFormat="false" ht="15" hidden="false" customHeight="true" outlineLevel="0" collapsed="false">
      <c r="A232" s="1" t="s">
        <v>2370</v>
      </c>
      <c r="B232" s="1" t="s">
        <v>1507</v>
      </c>
      <c r="C232" s="1" t="s">
        <v>2371</v>
      </c>
      <c r="D232" s="1" t="s">
        <v>2025</v>
      </c>
      <c r="E232" s="1" t="s">
        <v>2018</v>
      </c>
      <c r="F232" s="16" t="n">
        <v>0</v>
      </c>
      <c r="G232" s="16" t="n">
        <v>14836.64</v>
      </c>
      <c r="H232" s="16" t="n">
        <v>14836.64</v>
      </c>
    </row>
    <row r="233" customFormat="false" ht="15" hidden="false" customHeight="true" outlineLevel="0" collapsed="false">
      <c r="A233" s="1" t="s">
        <v>2372</v>
      </c>
      <c r="B233" s="1" t="s">
        <v>392</v>
      </c>
      <c r="C233" s="1" t="s">
        <v>2373</v>
      </c>
      <c r="D233" s="1" t="s">
        <v>2055</v>
      </c>
      <c r="E233" s="1" t="s">
        <v>2018</v>
      </c>
      <c r="F233" s="16" t="n">
        <v>49</v>
      </c>
      <c r="G233" s="16" t="n">
        <v>964.34</v>
      </c>
      <c r="H233" s="16" t="n">
        <v>1013.34</v>
      </c>
    </row>
    <row r="234" customFormat="false" ht="15" hidden="false" customHeight="true" outlineLevel="0" collapsed="false">
      <c r="A234" s="1" t="s">
        <v>2374</v>
      </c>
      <c r="B234" s="1" t="s">
        <v>740</v>
      </c>
      <c r="C234" s="1" t="s">
        <v>2375</v>
      </c>
      <c r="D234" s="1" t="s">
        <v>2025</v>
      </c>
      <c r="E234" s="1" t="s">
        <v>2018</v>
      </c>
      <c r="F234" s="16" t="n">
        <v>99</v>
      </c>
      <c r="G234" s="16" t="n">
        <v>2374.52</v>
      </c>
      <c r="H234" s="16" t="n">
        <v>2473.52</v>
      </c>
    </row>
    <row r="235" customFormat="false" ht="15" hidden="false" customHeight="true" outlineLevel="0" collapsed="false">
      <c r="A235" s="1" t="s">
        <v>2376</v>
      </c>
      <c r="B235" s="1" t="s">
        <v>1074</v>
      </c>
      <c r="C235" s="1" t="s">
        <v>1424</v>
      </c>
      <c r="D235" s="1" t="s">
        <v>2017</v>
      </c>
      <c r="E235" s="1" t="s">
        <v>2018</v>
      </c>
      <c r="F235" s="16" t="n">
        <v>0</v>
      </c>
      <c r="G235" s="16" t="n">
        <v>23346.42</v>
      </c>
      <c r="H235" s="16" t="n">
        <v>23346.42</v>
      </c>
    </row>
    <row r="236" customFormat="false" ht="15" hidden="false" customHeight="true" outlineLevel="0" collapsed="false">
      <c r="A236" s="1" t="s">
        <v>2377</v>
      </c>
      <c r="B236" s="1" t="s">
        <v>1816</v>
      </c>
      <c r="C236" s="1" t="s">
        <v>2237</v>
      </c>
      <c r="D236" s="1" t="s">
        <v>2025</v>
      </c>
      <c r="E236" s="1" t="s">
        <v>2022</v>
      </c>
      <c r="F236" s="16" t="n">
        <v>0</v>
      </c>
      <c r="G236" s="16" t="n">
        <v>13236.71</v>
      </c>
      <c r="H236" s="16" t="n">
        <v>13236.71</v>
      </c>
    </row>
    <row r="237" customFormat="false" ht="15" hidden="false" customHeight="true" outlineLevel="0" collapsed="false">
      <c r="A237" s="1" t="s">
        <v>2378</v>
      </c>
      <c r="B237" s="1" t="s">
        <v>315</v>
      </c>
      <c r="C237" s="1" t="s">
        <v>965</v>
      </c>
      <c r="D237" s="1" t="s">
        <v>2055</v>
      </c>
      <c r="E237" s="1" t="s">
        <v>2018</v>
      </c>
      <c r="F237" s="16" t="n">
        <v>79</v>
      </c>
      <c r="G237" s="16" t="n">
        <v>675.24</v>
      </c>
      <c r="H237" s="16" t="n">
        <v>754.24</v>
      </c>
    </row>
    <row r="238" customFormat="false" ht="15" hidden="false" customHeight="true" outlineLevel="0" collapsed="false">
      <c r="A238" s="1" t="s">
        <v>2379</v>
      </c>
      <c r="B238" s="1" t="s">
        <v>785</v>
      </c>
      <c r="C238" s="1" t="s">
        <v>1419</v>
      </c>
      <c r="D238" s="1" t="s">
        <v>2025</v>
      </c>
      <c r="E238" s="1" t="s">
        <v>2018</v>
      </c>
      <c r="F238" s="16" t="n">
        <v>79</v>
      </c>
      <c r="G238" s="16" t="n">
        <v>409.84</v>
      </c>
      <c r="H238" s="16" t="n">
        <v>488.84</v>
      </c>
    </row>
    <row r="239" customFormat="false" ht="15" hidden="false" customHeight="true" outlineLevel="0" collapsed="false">
      <c r="A239" s="1" t="s">
        <v>2380</v>
      </c>
      <c r="B239" s="1" t="s">
        <v>1071</v>
      </c>
      <c r="C239" s="1" t="s">
        <v>2381</v>
      </c>
      <c r="D239" s="1" t="s">
        <v>2025</v>
      </c>
      <c r="E239" s="1" t="s">
        <v>2018</v>
      </c>
      <c r="F239" s="16" t="n">
        <v>99</v>
      </c>
      <c r="G239" s="16" t="n">
        <v>2298.37</v>
      </c>
      <c r="H239" s="16" t="n">
        <v>2397.37</v>
      </c>
    </row>
    <row r="240" customFormat="false" ht="15" hidden="false" customHeight="true" outlineLevel="0" collapsed="false">
      <c r="A240" s="1" t="s">
        <v>2382</v>
      </c>
      <c r="B240" s="1" t="s">
        <v>1826</v>
      </c>
      <c r="C240" s="1" t="s">
        <v>1033</v>
      </c>
      <c r="D240" s="1" t="s">
        <v>2025</v>
      </c>
      <c r="E240" s="1" t="s">
        <v>2018</v>
      </c>
      <c r="F240" s="16" t="n">
        <v>49</v>
      </c>
      <c r="G240" s="16" t="n">
        <v>482.17</v>
      </c>
      <c r="H240" s="16" t="n">
        <v>531.17</v>
      </c>
    </row>
    <row r="241" customFormat="false" ht="15" hidden="false" customHeight="true" outlineLevel="0" collapsed="false">
      <c r="A241" s="1" t="s">
        <v>2383</v>
      </c>
      <c r="B241" s="1" t="s">
        <v>210</v>
      </c>
      <c r="C241" s="1" t="s">
        <v>159</v>
      </c>
      <c r="D241" s="1" t="s">
        <v>2025</v>
      </c>
      <c r="E241" s="1" t="s">
        <v>2018</v>
      </c>
      <c r="F241" s="16" t="n">
        <v>99</v>
      </c>
      <c r="G241" s="16" t="n">
        <v>1282.68</v>
      </c>
      <c r="H241" s="16" t="n">
        <v>1381.68</v>
      </c>
    </row>
    <row r="242" customFormat="false" ht="15" hidden="false" customHeight="true" outlineLevel="0" collapsed="false">
      <c r="A242" s="1" t="s">
        <v>2384</v>
      </c>
      <c r="B242" s="1" t="s">
        <v>1809</v>
      </c>
      <c r="C242" s="1" t="s">
        <v>505</v>
      </c>
      <c r="D242" s="1" t="s">
        <v>2017</v>
      </c>
      <c r="E242" s="1" t="s">
        <v>2018</v>
      </c>
      <c r="F242" s="16" t="n">
        <v>99</v>
      </c>
      <c r="G242" s="16" t="n">
        <v>482.17</v>
      </c>
      <c r="H242" s="16" t="n">
        <v>581.17</v>
      </c>
    </row>
    <row r="243" customFormat="false" ht="15" hidden="false" customHeight="true" outlineLevel="0" collapsed="false">
      <c r="A243" s="1" t="s">
        <v>2385</v>
      </c>
      <c r="B243" s="1" t="s">
        <v>763</v>
      </c>
      <c r="C243" s="1" t="s">
        <v>2386</v>
      </c>
      <c r="D243" s="1" t="s">
        <v>2017</v>
      </c>
      <c r="E243" s="1" t="s">
        <v>2018</v>
      </c>
      <c r="F243" s="16" t="n">
        <v>0</v>
      </c>
      <c r="G243" s="16" t="n">
        <v>5755.5</v>
      </c>
      <c r="H243" s="16" t="n">
        <v>5755.5</v>
      </c>
    </row>
    <row r="244" customFormat="false" ht="15" hidden="false" customHeight="true" outlineLevel="0" collapsed="false">
      <c r="A244" s="1" t="s">
        <v>2387</v>
      </c>
      <c r="B244" s="1" t="s">
        <v>1398</v>
      </c>
      <c r="C244" s="1" t="s">
        <v>2388</v>
      </c>
      <c r="D244" s="1" t="s">
        <v>2017</v>
      </c>
      <c r="E244" s="1" t="s">
        <v>2045</v>
      </c>
      <c r="F244" s="16" t="n">
        <v>0</v>
      </c>
      <c r="G244" s="16" t="n">
        <v>5431.9</v>
      </c>
      <c r="H244" s="16" t="n">
        <v>5431.9</v>
      </c>
    </row>
    <row r="245" customFormat="false" ht="15" hidden="false" customHeight="true" outlineLevel="0" collapsed="false">
      <c r="A245" s="1" t="s">
        <v>2389</v>
      </c>
      <c r="B245" s="1" t="s">
        <v>945</v>
      </c>
      <c r="C245" s="1" t="s">
        <v>2145</v>
      </c>
      <c r="D245" s="1" t="s">
        <v>2055</v>
      </c>
      <c r="E245" s="1" t="s">
        <v>2018</v>
      </c>
      <c r="F245" s="16" t="n">
        <v>0</v>
      </c>
      <c r="G245" s="16" t="n">
        <v>3447.32</v>
      </c>
      <c r="H245" s="16" t="n">
        <v>3447.32</v>
      </c>
    </row>
    <row r="246" customFormat="false" ht="15" hidden="false" customHeight="true" outlineLevel="0" collapsed="false">
      <c r="A246" s="1" t="s">
        <v>2390</v>
      </c>
      <c r="B246" s="1" t="s">
        <v>1834</v>
      </c>
      <c r="C246" s="1" t="s">
        <v>1227</v>
      </c>
      <c r="D246" s="1" t="s">
        <v>2021</v>
      </c>
      <c r="E246" s="1" t="s">
        <v>2018</v>
      </c>
      <c r="F246" s="16" t="n">
        <v>0</v>
      </c>
      <c r="G246" s="16" t="n">
        <v>13090.81</v>
      </c>
      <c r="H246" s="16" t="n">
        <v>13090.81</v>
      </c>
    </row>
    <row r="247" customFormat="false" ht="15" hidden="false" customHeight="true" outlineLevel="0" collapsed="false">
      <c r="A247" s="1" t="s">
        <v>2391</v>
      </c>
      <c r="B247" s="1" t="s">
        <v>1507</v>
      </c>
      <c r="C247" s="1" t="s">
        <v>1708</v>
      </c>
      <c r="D247" s="1" t="s">
        <v>2017</v>
      </c>
      <c r="E247" s="1" t="s">
        <v>2018</v>
      </c>
      <c r="F247" s="16" t="n">
        <v>0</v>
      </c>
      <c r="G247" s="16" t="n">
        <v>11786.26</v>
      </c>
      <c r="H247" s="16" t="n">
        <v>11786.26</v>
      </c>
    </row>
    <row r="248" customFormat="false" ht="15" hidden="false" customHeight="true" outlineLevel="0" collapsed="false">
      <c r="A248" s="1" t="s">
        <v>2392</v>
      </c>
      <c r="B248" s="1" t="s">
        <v>708</v>
      </c>
      <c r="C248" s="1" t="s">
        <v>911</v>
      </c>
      <c r="D248" s="1" t="s">
        <v>2032</v>
      </c>
      <c r="E248" s="1" t="s">
        <v>2045</v>
      </c>
      <c r="F248" s="16" t="n">
        <v>0</v>
      </c>
      <c r="G248" s="16" t="n">
        <v>7194.38</v>
      </c>
      <c r="H248" s="16" t="n">
        <v>7194.38</v>
      </c>
    </row>
    <row r="249" customFormat="false" ht="15" hidden="false" customHeight="true" outlineLevel="0" collapsed="false">
      <c r="A249" s="1" t="s">
        <v>2393</v>
      </c>
      <c r="B249" s="1" t="s">
        <v>1476</v>
      </c>
      <c r="C249" s="1" t="s">
        <v>2394</v>
      </c>
      <c r="D249" s="1" t="s">
        <v>2017</v>
      </c>
      <c r="E249" s="1" t="s">
        <v>2084</v>
      </c>
      <c r="F249" s="16" t="n">
        <v>0</v>
      </c>
      <c r="G249" s="16" t="n">
        <v>9592.73</v>
      </c>
      <c r="H249" s="16" t="n">
        <v>9592.73</v>
      </c>
    </row>
    <row r="250" customFormat="false" ht="15" hidden="false" customHeight="true" outlineLevel="0" collapsed="false">
      <c r="A250" s="1" t="s">
        <v>2395</v>
      </c>
      <c r="B250" s="1" t="s">
        <v>723</v>
      </c>
      <c r="C250" s="1" t="s">
        <v>2396</v>
      </c>
      <c r="D250" s="1" t="s">
        <v>2021</v>
      </c>
      <c r="E250" s="1" t="s">
        <v>2018</v>
      </c>
      <c r="F250" s="16" t="n">
        <v>49</v>
      </c>
      <c r="G250" s="16" t="n">
        <v>1918.68</v>
      </c>
      <c r="H250" s="16" t="n">
        <v>1967.68</v>
      </c>
    </row>
    <row r="251" customFormat="false" ht="15" hidden="false" customHeight="true" outlineLevel="0" collapsed="false">
      <c r="A251" s="1" t="s">
        <v>2397</v>
      </c>
      <c r="B251" s="1" t="s">
        <v>1307</v>
      </c>
      <c r="C251" s="1" t="s">
        <v>2398</v>
      </c>
      <c r="D251" s="1" t="s">
        <v>2021</v>
      </c>
      <c r="E251" s="1" t="s">
        <v>2018</v>
      </c>
      <c r="F251" s="16" t="n">
        <v>99</v>
      </c>
      <c r="G251" s="16" t="n">
        <v>2398.35</v>
      </c>
      <c r="H251" s="16" t="n">
        <v>2497.35</v>
      </c>
    </row>
    <row r="252" customFormat="false" ht="15" hidden="false" customHeight="true" outlineLevel="0" collapsed="false">
      <c r="A252" s="1" t="s">
        <v>2399</v>
      </c>
      <c r="B252" s="1" t="s">
        <v>683</v>
      </c>
      <c r="C252" s="1" t="s">
        <v>1356</v>
      </c>
      <c r="D252" s="1" t="s">
        <v>2025</v>
      </c>
      <c r="E252" s="1" t="s">
        <v>2018</v>
      </c>
      <c r="F252" s="16" t="n">
        <v>0</v>
      </c>
      <c r="G252" s="16" t="n">
        <v>20262.19</v>
      </c>
      <c r="H252" s="16" t="n">
        <v>20262.19</v>
      </c>
    </row>
    <row r="253" customFormat="false" ht="15" hidden="false" customHeight="true" outlineLevel="0" collapsed="false">
      <c r="A253" s="1" t="s">
        <v>2400</v>
      </c>
      <c r="B253" s="1" t="s">
        <v>1187</v>
      </c>
      <c r="C253" s="1" t="s">
        <v>2401</v>
      </c>
      <c r="D253" s="1" t="s">
        <v>2021</v>
      </c>
      <c r="E253" s="1" t="s">
        <v>2018</v>
      </c>
      <c r="F253" s="16" t="n">
        <v>0</v>
      </c>
      <c r="G253" s="16" t="n">
        <v>5311.32</v>
      </c>
      <c r="H253" s="16" t="n">
        <v>5311.32</v>
      </c>
    </row>
    <row r="254" customFormat="false" ht="15" hidden="false" customHeight="true" outlineLevel="0" collapsed="false">
      <c r="A254" s="1" t="s">
        <v>2402</v>
      </c>
      <c r="B254" s="1" t="s">
        <v>491</v>
      </c>
      <c r="C254" s="1" t="s">
        <v>2403</v>
      </c>
      <c r="D254" s="1" t="s">
        <v>2017</v>
      </c>
      <c r="E254" s="1" t="s">
        <v>2018</v>
      </c>
      <c r="F254" s="16" t="n">
        <v>0</v>
      </c>
      <c r="G254" s="16" t="n">
        <v>8242.72</v>
      </c>
      <c r="H254" s="16" t="n">
        <v>8242.72</v>
      </c>
    </row>
    <row r="255" customFormat="false" ht="15" hidden="false" customHeight="true" outlineLevel="0" collapsed="false">
      <c r="A255" s="1" t="s">
        <v>2404</v>
      </c>
      <c r="B255" s="1" t="s">
        <v>1052</v>
      </c>
      <c r="C255" s="1" t="s">
        <v>632</v>
      </c>
      <c r="D255" s="1" t="s">
        <v>2017</v>
      </c>
      <c r="E255" s="1" t="s">
        <v>2018</v>
      </c>
      <c r="F255" s="16" t="n">
        <v>49</v>
      </c>
      <c r="G255" s="16" t="n">
        <v>433.95</v>
      </c>
      <c r="H255" s="16" t="n">
        <v>482.95</v>
      </c>
    </row>
    <row r="256" customFormat="false" ht="15" hidden="false" customHeight="true" outlineLevel="0" collapsed="false">
      <c r="A256" s="1" t="s">
        <v>2405</v>
      </c>
      <c r="B256" s="1" t="s">
        <v>1220</v>
      </c>
      <c r="C256" s="1" t="s">
        <v>1509</v>
      </c>
      <c r="D256" s="1" t="s">
        <v>2017</v>
      </c>
      <c r="E256" s="1" t="s">
        <v>2018</v>
      </c>
      <c r="F256" s="16" t="n">
        <v>0</v>
      </c>
      <c r="G256" s="16" t="n">
        <v>4332.27</v>
      </c>
      <c r="H256" s="16" t="n">
        <v>4332.27</v>
      </c>
    </row>
    <row r="257" customFormat="false" ht="15" hidden="false" customHeight="true" outlineLevel="0" collapsed="false">
      <c r="A257" s="1" t="s">
        <v>2406</v>
      </c>
      <c r="B257" s="1" t="s">
        <v>1656</v>
      </c>
      <c r="C257" s="1" t="s">
        <v>2407</v>
      </c>
      <c r="D257" s="1" t="s">
        <v>2032</v>
      </c>
      <c r="E257" s="1" t="s">
        <v>2018</v>
      </c>
      <c r="F257" s="16" t="n">
        <v>0</v>
      </c>
      <c r="G257" s="16" t="n">
        <v>2741.68</v>
      </c>
      <c r="H257" s="16" t="n">
        <v>2741.68</v>
      </c>
    </row>
    <row r="258" customFormat="false" ht="15" hidden="false" customHeight="true" outlineLevel="0" collapsed="false">
      <c r="A258" s="1" t="s">
        <v>2408</v>
      </c>
      <c r="B258" s="1" t="s">
        <v>1758</v>
      </c>
      <c r="C258" s="1" t="s">
        <v>922</v>
      </c>
      <c r="D258" s="1" t="s">
        <v>2021</v>
      </c>
      <c r="E258" s="1" t="s">
        <v>2045</v>
      </c>
      <c r="F258" s="16" t="n">
        <v>0</v>
      </c>
      <c r="G258" s="16" t="n">
        <v>7745.49</v>
      </c>
      <c r="H258" s="16" t="n">
        <v>7745.49</v>
      </c>
    </row>
    <row r="259" customFormat="false" ht="15" hidden="false" customHeight="true" outlineLevel="0" collapsed="false">
      <c r="A259" s="1" t="s">
        <v>2409</v>
      </c>
      <c r="B259" s="1" t="s">
        <v>315</v>
      </c>
      <c r="C259" s="1" t="s">
        <v>2058</v>
      </c>
      <c r="D259" s="1" t="s">
        <v>2025</v>
      </c>
      <c r="E259" s="1" t="s">
        <v>2018</v>
      </c>
      <c r="F259" s="16" t="n">
        <v>0</v>
      </c>
      <c r="G259" s="16" t="n">
        <v>7676.47</v>
      </c>
      <c r="H259" s="16" t="n">
        <v>7676.47</v>
      </c>
    </row>
    <row r="260" customFormat="false" ht="15" hidden="false" customHeight="true" outlineLevel="0" collapsed="false">
      <c r="A260" s="1" t="s">
        <v>2410</v>
      </c>
      <c r="B260" s="1" t="s">
        <v>1908</v>
      </c>
      <c r="C260" s="1" t="s">
        <v>2116</v>
      </c>
      <c r="D260" s="1" t="s">
        <v>2025</v>
      </c>
      <c r="E260" s="1" t="s">
        <v>2018</v>
      </c>
      <c r="F260" s="16" t="n">
        <v>0</v>
      </c>
      <c r="G260" s="16" t="n">
        <v>6560.16</v>
      </c>
      <c r="H260" s="16" t="n">
        <v>6560.16</v>
      </c>
    </row>
    <row r="261" customFormat="false" ht="15" hidden="false" customHeight="true" outlineLevel="0" collapsed="false">
      <c r="A261" s="1" t="s">
        <v>2411</v>
      </c>
      <c r="B261" s="1" t="s">
        <v>968</v>
      </c>
      <c r="C261" s="1" t="s">
        <v>842</v>
      </c>
      <c r="D261" s="1" t="s">
        <v>2025</v>
      </c>
      <c r="E261" s="1" t="s">
        <v>2018</v>
      </c>
      <c r="F261" s="16" t="n">
        <v>0</v>
      </c>
      <c r="G261" s="16" t="n">
        <v>5668.05</v>
      </c>
      <c r="H261" s="16" t="n">
        <v>5668.05</v>
      </c>
    </row>
    <row r="262" customFormat="false" ht="15" hidden="false" customHeight="true" outlineLevel="0" collapsed="false">
      <c r="A262" s="1" t="s">
        <v>2412</v>
      </c>
      <c r="B262" s="1" t="s">
        <v>1396</v>
      </c>
      <c r="C262" s="1" t="s">
        <v>776</v>
      </c>
      <c r="D262" s="1" t="s">
        <v>2032</v>
      </c>
      <c r="E262" s="1" t="s">
        <v>2018</v>
      </c>
      <c r="F262" s="16" t="n">
        <v>0</v>
      </c>
      <c r="G262" s="16" t="n">
        <v>5152.12</v>
      </c>
      <c r="H262" s="16" t="n">
        <v>5152.12</v>
      </c>
    </row>
    <row r="263" customFormat="false" ht="15" hidden="false" customHeight="true" outlineLevel="0" collapsed="false">
      <c r="A263" s="1" t="s">
        <v>2413</v>
      </c>
      <c r="B263" s="1" t="s">
        <v>1527</v>
      </c>
      <c r="C263" s="1" t="s">
        <v>1356</v>
      </c>
      <c r="D263" s="1" t="s">
        <v>2021</v>
      </c>
      <c r="E263" s="1" t="s">
        <v>2018</v>
      </c>
      <c r="F263" s="16" t="n">
        <v>49</v>
      </c>
      <c r="G263" s="16" t="n">
        <v>1389.42</v>
      </c>
      <c r="H263" s="16" t="n">
        <v>1438.42</v>
      </c>
    </row>
    <row r="264" customFormat="false" ht="15" hidden="false" customHeight="true" outlineLevel="0" collapsed="false">
      <c r="A264" s="1" t="s">
        <v>2414</v>
      </c>
      <c r="B264" s="1" t="s">
        <v>1405</v>
      </c>
      <c r="C264" s="1" t="s">
        <v>1888</v>
      </c>
      <c r="D264" s="1" t="s">
        <v>2021</v>
      </c>
      <c r="E264" s="1" t="s">
        <v>2018</v>
      </c>
      <c r="F264" s="16" t="n">
        <v>0</v>
      </c>
      <c r="G264" s="16" t="n">
        <v>30386.5</v>
      </c>
      <c r="H264" s="16" t="n">
        <v>30386.5</v>
      </c>
    </row>
    <row r="265" customFormat="false" ht="15" hidden="false" customHeight="true" outlineLevel="0" collapsed="false">
      <c r="A265" s="1" t="s">
        <v>2415</v>
      </c>
      <c r="B265" s="1" t="s">
        <v>1806</v>
      </c>
      <c r="C265" s="1" t="s">
        <v>2288</v>
      </c>
      <c r="D265" s="1" t="s">
        <v>2025</v>
      </c>
      <c r="E265" s="1" t="s">
        <v>2018</v>
      </c>
      <c r="F265" s="16" t="n">
        <v>0</v>
      </c>
      <c r="G265" s="16" t="n">
        <v>5909.38</v>
      </c>
      <c r="H265" s="16" t="n">
        <v>5909.38</v>
      </c>
    </row>
    <row r="266" customFormat="false" ht="15" hidden="false" customHeight="true" outlineLevel="0" collapsed="false">
      <c r="A266" s="1" t="s">
        <v>2416</v>
      </c>
      <c r="B266" s="1" t="s">
        <v>1473</v>
      </c>
      <c r="C266" s="1" t="s">
        <v>1509</v>
      </c>
      <c r="D266" s="1" t="s">
        <v>2017</v>
      </c>
      <c r="E266" s="1" t="s">
        <v>2018</v>
      </c>
      <c r="F266" s="16" t="n">
        <v>99</v>
      </c>
      <c r="G266" s="16" t="n">
        <v>2255.79</v>
      </c>
      <c r="H266" s="16" t="n">
        <v>2354.79</v>
      </c>
    </row>
    <row r="267" customFormat="false" ht="15" hidden="false" customHeight="true" outlineLevel="0" collapsed="false">
      <c r="A267" s="1" t="s">
        <v>2417</v>
      </c>
      <c r="B267" s="1" t="s">
        <v>680</v>
      </c>
      <c r="C267" s="1" t="s">
        <v>2418</v>
      </c>
      <c r="D267" s="1" t="s">
        <v>2025</v>
      </c>
      <c r="E267" s="1" t="s">
        <v>2018</v>
      </c>
      <c r="F267" s="16" t="n">
        <v>79</v>
      </c>
      <c r="G267" s="16" t="n">
        <v>1908.92</v>
      </c>
      <c r="H267" s="16" t="n">
        <v>1987.92</v>
      </c>
    </row>
    <row r="268" customFormat="false" ht="15" hidden="false" customHeight="true" outlineLevel="0" collapsed="false">
      <c r="A268" s="1" t="s">
        <v>2419</v>
      </c>
      <c r="B268" s="1" t="s">
        <v>979</v>
      </c>
      <c r="C268" s="1" t="s">
        <v>474</v>
      </c>
      <c r="D268" s="1" t="s">
        <v>2017</v>
      </c>
      <c r="E268" s="1" t="s">
        <v>2018</v>
      </c>
      <c r="F268" s="16" t="n">
        <v>0</v>
      </c>
      <c r="G268" s="16" t="n">
        <v>12820.62</v>
      </c>
      <c r="H268" s="16" t="n">
        <v>12820.62</v>
      </c>
    </row>
    <row r="269" customFormat="false" ht="15" hidden="false" customHeight="true" outlineLevel="0" collapsed="false">
      <c r="A269" s="1" t="s">
        <v>2420</v>
      </c>
      <c r="B269" s="1" t="s">
        <v>912</v>
      </c>
      <c r="C269" s="1" t="s">
        <v>2421</v>
      </c>
      <c r="D269" s="1" t="s">
        <v>2021</v>
      </c>
      <c r="E269" s="1" t="s">
        <v>2018</v>
      </c>
      <c r="F269" s="16" t="n">
        <v>49</v>
      </c>
      <c r="G269" s="16" t="n">
        <v>1364.75</v>
      </c>
      <c r="H269" s="16" t="n">
        <v>1413.75</v>
      </c>
    </row>
    <row r="270" customFormat="false" ht="15" hidden="false" customHeight="true" outlineLevel="0" collapsed="false">
      <c r="A270" s="1" t="s">
        <v>2422</v>
      </c>
      <c r="B270" s="1" t="s">
        <v>1286</v>
      </c>
      <c r="C270" s="1" t="s">
        <v>2423</v>
      </c>
      <c r="D270" s="1" t="s">
        <v>2055</v>
      </c>
      <c r="E270" s="1" t="s">
        <v>2018</v>
      </c>
      <c r="F270" s="16" t="n">
        <v>0</v>
      </c>
      <c r="G270" s="16" t="n">
        <v>10622.64</v>
      </c>
      <c r="H270" s="16" t="n">
        <v>10622.64</v>
      </c>
    </row>
    <row r="271" customFormat="false" ht="15" hidden="false" customHeight="true" outlineLevel="0" collapsed="false">
      <c r="A271" s="1" t="s">
        <v>2424</v>
      </c>
      <c r="B271" s="1" t="s">
        <v>1522</v>
      </c>
      <c r="C271" s="1" t="s">
        <v>2425</v>
      </c>
      <c r="D271" s="1" t="s">
        <v>2017</v>
      </c>
      <c r="E271" s="1" t="s">
        <v>2018</v>
      </c>
      <c r="F271" s="16" t="n">
        <v>49</v>
      </c>
      <c r="G271" s="16" t="n">
        <v>1918.68</v>
      </c>
      <c r="H271" s="16" t="n">
        <v>1967.68</v>
      </c>
    </row>
    <row r="272" customFormat="false" ht="15" hidden="false" customHeight="true" outlineLevel="0" collapsed="false">
      <c r="A272" s="1" t="s">
        <v>2426</v>
      </c>
      <c r="B272" s="1" t="s">
        <v>1052</v>
      </c>
      <c r="C272" s="1" t="s">
        <v>2292</v>
      </c>
      <c r="D272" s="1" t="s">
        <v>2025</v>
      </c>
      <c r="E272" s="1" t="s">
        <v>2018</v>
      </c>
      <c r="F272" s="16" t="n">
        <v>99</v>
      </c>
      <c r="G272" s="16" t="n">
        <v>2018.34</v>
      </c>
      <c r="H272" s="16" t="n">
        <v>2117.34</v>
      </c>
    </row>
    <row r="273" customFormat="false" ht="15" hidden="false" customHeight="true" outlineLevel="0" collapsed="false">
      <c r="A273" s="1" t="s">
        <v>2427</v>
      </c>
      <c r="B273" s="1" t="s">
        <v>729</v>
      </c>
      <c r="C273" s="1" t="s">
        <v>2428</v>
      </c>
      <c r="D273" s="1" t="s">
        <v>2025</v>
      </c>
      <c r="E273" s="1" t="s">
        <v>2022</v>
      </c>
      <c r="F273" s="16" t="n">
        <v>0</v>
      </c>
      <c r="G273" s="16" t="n">
        <v>8030.01</v>
      </c>
      <c r="H273" s="16" t="n">
        <v>8030.01</v>
      </c>
    </row>
    <row r="274" customFormat="false" ht="15" hidden="false" customHeight="true" outlineLevel="0" collapsed="false">
      <c r="A274" s="1" t="s">
        <v>2429</v>
      </c>
      <c r="B274" s="1" t="s">
        <v>912</v>
      </c>
      <c r="C274" s="1" t="s">
        <v>2118</v>
      </c>
      <c r="D274" s="1" t="s">
        <v>2017</v>
      </c>
      <c r="E274" s="1" t="s">
        <v>2018</v>
      </c>
      <c r="F274" s="16" t="n">
        <v>0</v>
      </c>
      <c r="G274" s="16" t="n">
        <v>7928.08</v>
      </c>
      <c r="H274" s="16" t="n">
        <v>7928.08</v>
      </c>
    </row>
    <row r="275" customFormat="false" ht="15" hidden="false" customHeight="true" outlineLevel="0" collapsed="false">
      <c r="A275" s="1" t="s">
        <v>2430</v>
      </c>
      <c r="B275" s="1" t="s">
        <v>1593</v>
      </c>
      <c r="C275" s="1" t="s">
        <v>2239</v>
      </c>
      <c r="D275" s="1" t="s">
        <v>2017</v>
      </c>
      <c r="E275" s="1" t="s">
        <v>2018</v>
      </c>
      <c r="F275" s="16" t="n">
        <v>0</v>
      </c>
      <c r="G275" s="16" t="n">
        <v>4565.36</v>
      </c>
      <c r="H275" s="16" t="n">
        <v>4565.36</v>
      </c>
    </row>
    <row r="276" customFormat="false" ht="15" hidden="false" customHeight="true" outlineLevel="0" collapsed="false">
      <c r="A276" s="1" t="s">
        <v>2431</v>
      </c>
      <c r="B276" s="1" t="s">
        <v>1554</v>
      </c>
      <c r="C276" s="1" t="s">
        <v>2432</v>
      </c>
      <c r="D276" s="1" t="s">
        <v>2017</v>
      </c>
      <c r="E276" s="1" t="s">
        <v>2084</v>
      </c>
      <c r="F276" s="16" t="n">
        <v>0</v>
      </c>
      <c r="G276" s="16" t="n">
        <v>7196.87</v>
      </c>
      <c r="H276" s="16" t="n">
        <v>7196.87</v>
      </c>
    </row>
    <row r="277" customFormat="false" ht="15" hidden="false" customHeight="true" outlineLevel="0" collapsed="false">
      <c r="A277" s="1" t="s">
        <v>2433</v>
      </c>
      <c r="B277" s="1" t="s">
        <v>1330</v>
      </c>
      <c r="C277" s="1" t="s">
        <v>1114</v>
      </c>
      <c r="D277" s="1" t="s">
        <v>2025</v>
      </c>
      <c r="E277" s="1" t="s">
        <v>2018</v>
      </c>
      <c r="F277" s="16" t="n">
        <v>0</v>
      </c>
      <c r="G277" s="16" t="n">
        <v>12756.05</v>
      </c>
      <c r="H277" s="16" t="n">
        <v>12756.05</v>
      </c>
    </row>
    <row r="278" customFormat="false" ht="15" hidden="false" customHeight="true" outlineLevel="0" collapsed="false">
      <c r="A278" s="1" t="s">
        <v>2434</v>
      </c>
      <c r="B278" s="1" t="s">
        <v>1247</v>
      </c>
      <c r="C278" s="1" t="s">
        <v>2435</v>
      </c>
      <c r="D278" s="1" t="s">
        <v>2017</v>
      </c>
      <c r="E278" s="1" t="s">
        <v>2018</v>
      </c>
      <c r="F278" s="16" t="n">
        <v>0</v>
      </c>
      <c r="G278" s="16" t="n">
        <v>11777.72</v>
      </c>
      <c r="H278" s="16" t="n">
        <v>11777.72</v>
      </c>
    </row>
    <row r="279" customFormat="false" ht="15" hidden="false" customHeight="true" outlineLevel="0" collapsed="false">
      <c r="A279" s="1" t="s">
        <v>2436</v>
      </c>
      <c r="B279" s="1" t="s">
        <v>1902</v>
      </c>
      <c r="C279" s="1" t="s">
        <v>2437</v>
      </c>
      <c r="D279" s="1" t="s">
        <v>2021</v>
      </c>
      <c r="E279" s="1" t="s">
        <v>2022</v>
      </c>
      <c r="F279" s="16" t="n">
        <v>0</v>
      </c>
      <c r="G279" s="16" t="n">
        <v>12104.8</v>
      </c>
      <c r="H279" s="16" t="n">
        <v>12104.8</v>
      </c>
    </row>
    <row r="280" customFormat="false" ht="15" hidden="false" customHeight="true" outlineLevel="0" collapsed="false">
      <c r="A280" s="1" t="s">
        <v>2438</v>
      </c>
      <c r="B280" s="1" t="s">
        <v>1145</v>
      </c>
      <c r="C280" s="1" t="s">
        <v>2337</v>
      </c>
      <c r="D280" s="1" t="s">
        <v>2055</v>
      </c>
      <c r="E280" s="1" t="s">
        <v>2018</v>
      </c>
      <c r="F280" s="16" t="n">
        <v>0</v>
      </c>
      <c r="G280" s="16" t="n">
        <v>5075.78</v>
      </c>
      <c r="H280" s="16" t="n">
        <v>5075.78</v>
      </c>
    </row>
    <row r="281" customFormat="false" ht="15" hidden="false" customHeight="true" outlineLevel="0" collapsed="false">
      <c r="A281" s="1" t="s">
        <v>2439</v>
      </c>
      <c r="B281" s="1" t="s">
        <v>1295</v>
      </c>
      <c r="C281" s="1" t="s">
        <v>2440</v>
      </c>
      <c r="D281" s="1" t="s">
        <v>2025</v>
      </c>
      <c r="E281" s="1" t="s">
        <v>2018</v>
      </c>
      <c r="F281" s="16" t="n">
        <v>79</v>
      </c>
      <c r="G281" s="16" t="n">
        <v>295.59</v>
      </c>
      <c r="H281" s="16" t="n">
        <v>374.59</v>
      </c>
    </row>
    <row r="282" customFormat="false" ht="15" hidden="false" customHeight="true" outlineLevel="0" collapsed="false">
      <c r="A282" s="1" t="s">
        <v>2441</v>
      </c>
      <c r="B282" s="1" t="s">
        <v>1659</v>
      </c>
      <c r="C282" s="1" t="s">
        <v>2442</v>
      </c>
      <c r="D282" s="1" t="s">
        <v>2025</v>
      </c>
      <c r="E282" s="1" t="s">
        <v>2018</v>
      </c>
      <c r="F282" s="16" t="n">
        <v>0</v>
      </c>
      <c r="G282" s="16" t="n">
        <v>6837.73</v>
      </c>
      <c r="H282" s="16" t="n">
        <v>6837.73</v>
      </c>
    </row>
    <row r="283" customFormat="false" ht="15" hidden="false" customHeight="true" outlineLevel="0" collapsed="false">
      <c r="A283" s="1" t="s">
        <v>2443</v>
      </c>
      <c r="B283" s="1" t="s">
        <v>1440</v>
      </c>
      <c r="C283" s="1" t="s">
        <v>1259</v>
      </c>
      <c r="D283" s="1" t="s">
        <v>2025</v>
      </c>
      <c r="E283" s="1" t="s">
        <v>2018</v>
      </c>
      <c r="F283" s="16" t="n">
        <v>0</v>
      </c>
      <c r="G283" s="16" t="n">
        <v>3594.38</v>
      </c>
      <c r="H283" s="16" t="n">
        <v>3594.38</v>
      </c>
    </row>
    <row r="284" customFormat="false" ht="15" hidden="false" customHeight="true" outlineLevel="0" collapsed="false">
      <c r="A284" s="1" t="s">
        <v>2444</v>
      </c>
      <c r="B284" s="1" t="s">
        <v>806</v>
      </c>
      <c r="C284" s="1" t="s">
        <v>2073</v>
      </c>
      <c r="D284" s="1" t="s">
        <v>2025</v>
      </c>
      <c r="E284" s="1" t="s">
        <v>2018</v>
      </c>
      <c r="F284" s="16" t="n">
        <v>0</v>
      </c>
      <c r="G284" s="16" t="n">
        <v>7665.87</v>
      </c>
      <c r="H284" s="16" t="n">
        <v>7665.87</v>
      </c>
    </row>
    <row r="285" customFormat="false" ht="15" hidden="false" customHeight="true" outlineLevel="0" collapsed="false">
      <c r="A285" s="1" t="s">
        <v>2445</v>
      </c>
      <c r="B285" s="1" t="s">
        <v>1758</v>
      </c>
      <c r="C285" s="1" t="s">
        <v>2446</v>
      </c>
      <c r="D285" s="1" t="s">
        <v>2055</v>
      </c>
      <c r="E285" s="1" t="s">
        <v>2084</v>
      </c>
      <c r="F285" s="16" t="n">
        <v>0</v>
      </c>
      <c r="G285" s="16" t="n">
        <v>5231.21</v>
      </c>
      <c r="H285" s="16" t="n">
        <v>5231.21</v>
      </c>
    </row>
    <row r="286" customFormat="false" ht="15" hidden="false" customHeight="true" outlineLevel="0" collapsed="false">
      <c r="A286" s="1" t="s">
        <v>2447</v>
      </c>
      <c r="B286" s="1" t="s">
        <v>821</v>
      </c>
      <c r="C286" s="1" t="s">
        <v>1539</v>
      </c>
      <c r="D286" s="1" t="s">
        <v>2017</v>
      </c>
      <c r="E286" s="1" t="s">
        <v>2018</v>
      </c>
      <c r="F286" s="16" t="n">
        <v>0</v>
      </c>
      <c r="G286" s="16" t="n">
        <v>7145.44</v>
      </c>
      <c r="H286" s="16" t="n">
        <v>7145.44</v>
      </c>
    </row>
    <row r="287" customFormat="false" ht="15" hidden="false" customHeight="true" outlineLevel="0" collapsed="false">
      <c r="A287" s="1" t="s">
        <v>2448</v>
      </c>
      <c r="B287" s="1" t="s">
        <v>304</v>
      </c>
      <c r="C287" s="1" t="s">
        <v>2120</v>
      </c>
      <c r="D287" s="1" t="s">
        <v>2028</v>
      </c>
      <c r="E287" s="1" t="s">
        <v>2018</v>
      </c>
      <c r="F287" s="16" t="n">
        <v>0</v>
      </c>
      <c r="G287" s="16" t="n">
        <v>6475.54</v>
      </c>
      <c r="H287" s="16" t="n">
        <v>6475.54</v>
      </c>
    </row>
    <row r="288" customFormat="false" ht="15" hidden="false" customHeight="true" outlineLevel="0" collapsed="false">
      <c r="A288" s="1" t="s">
        <v>2449</v>
      </c>
      <c r="B288" s="1" t="s">
        <v>1703</v>
      </c>
      <c r="C288" s="1" t="s">
        <v>1144</v>
      </c>
      <c r="D288" s="1" t="s">
        <v>2017</v>
      </c>
      <c r="E288" s="1" t="s">
        <v>2018</v>
      </c>
      <c r="F288" s="16" t="n">
        <v>0</v>
      </c>
      <c r="G288" s="16" t="n">
        <v>8277.8</v>
      </c>
      <c r="H288" s="16" t="n">
        <v>8277.8</v>
      </c>
    </row>
    <row r="289" customFormat="false" ht="15" hidden="false" customHeight="true" outlineLevel="0" collapsed="false">
      <c r="A289" s="1" t="s">
        <v>2450</v>
      </c>
      <c r="B289" s="1" t="s">
        <v>1871</v>
      </c>
      <c r="C289" s="1" t="s">
        <v>2114</v>
      </c>
      <c r="D289" s="1" t="s">
        <v>2032</v>
      </c>
      <c r="E289" s="1" t="s">
        <v>2045</v>
      </c>
      <c r="F289" s="16" t="n">
        <v>0</v>
      </c>
      <c r="G289" s="16" t="n">
        <v>12928.31</v>
      </c>
      <c r="H289" s="16" t="n">
        <v>12928.31</v>
      </c>
    </row>
    <row r="290" customFormat="false" ht="15" hidden="false" customHeight="true" outlineLevel="0" collapsed="false">
      <c r="A290" s="1" t="s">
        <v>2451</v>
      </c>
      <c r="B290" s="1" t="s">
        <v>453</v>
      </c>
      <c r="C290" s="1" t="s">
        <v>2452</v>
      </c>
      <c r="D290" s="1" t="s">
        <v>2055</v>
      </c>
      <c r="E290" s="1" t="s">
        <v>2018</v>
      </c>
      <c r="F290" s="16" t="n">
        <v>0</v>
      </c>
      <c r="G290" s="16" t="n">
        <v>4177</v>
      </c>
      <c r="H290" s="16" t="n">
        <v>4177</v>
      </c>
    </row>
    <row r="291" customFormat="false" ht="15" hidden="false" customHeight="true" outlineLevel="0" collapsed="false">
      <c r="A291" s="1" t="s">
        <v>2453</v>
      </c>
      <c r="B291" s="1" t="s">
        <v>668</v>
      </c>
      <c r="C291" s="1" t="s">
        <v>1424</v>
      </c>
      <c r="D291" s="1" t="s">
        <v>2017</v>
      </c>
      <c r="E291" s="1" t="s">
        <v>2018</v>
      </c>
      <c r="F291" s="16" t="n">
        <v>0</v>
      </c>
      <c r="G291" s="16" t="n">
        <v>5801.25</v>
      </c>
      <c r="H291" s="16" t="n">
        <v>5801.25</v>
      </c>
    </row>
    <row r="292" customFormat="false" ht="15" hidden="false" customHeight="true" outlineLevel="0" collapsed="false">
      <c r="A292" s="1" t="s">
        <v>2454</v>
      </c>
      <c r="B292" s="1" t="s">
        <v>1228</v>
      </c>
      <c r="C292" s="1" t="s">
        <v>314</v>
      </c>
      <c r="D292" s="1" t="s">
        <v>2021</v>
      </c>
      <c r="E292" s="1" t="s">
        <v>2045</v>
      </c>
      <c r="F292" s="16" t="n">
        <v>0</v>
      </c>
      <c r="G292" s="16" t="n">
        <v>5328.35</v>
      </c>
      <c r="H292" s="16" t="n">
        <v>5328.35</v>
      </c>
    </row>
    <row r="293" customFormat="false" ht="15" hidden="false" customHeight="true" outlineLevel="0" collapsed="false">
      <c r="A293" s="1" t="s">
        <v>2455</v>
      </c>
      <c r="B293" s="1" t="s">
        <v>367</v>
      </c>
      <c r="C293" s="1" t="s">
        <v>1171</v>
      </c>
      <c r="D293" s="1" t="s">
        <v>2055</v>
      </c>
      <c r="E293" s="1" t="s">
        <v>2018</v>
      </c>
      <c r="F293" s="16" t="n">
        <v>99</v>
      </c>
      <c r="G293" s="16" t="n">
        <v>1636.28</v>
      </c>
      <c r="H293" s="16" t="n">
        <v>1735.28</v>
      </c>
    </row>
    <row r="294" customFormat="false" ht="15" hidden="false" customHeight="true" outlineLevel="0" collapsed="false">
      <c r="A294" s="1" t="s">
        <v>2456</v>
      </c>
      <c r="B294" s="1" t="s">
        <v>1473</v>
      </c>
      <c r="C294" s="1" t="s">
        <v>2168</v>
      </c>
      <c r="D294" s="1" t="s">
        <v>2055</v>
      </c>
      <c r="E294" s="1" t="s">
        <v>2018</v>
      </c>
      <c r="F294" s="16" t="n">
        <v>0</v>
      </c>
      <c r="G294" s="16" t="n">
        <v>5493.57</v>
      </c>
      <c r="H294" s="16" t="n">
        <v>5493.57</v>
      </c>
    </row>
    <row r="295" customFormat="false" ht="15" hidden="false" customHeight="true" outlineLevel="0" collapsed="false">
      <c r="A295" s="1" t="s">
        <v>2457</v>
      </c>
      <c r="B295" s="1" t="s">
        <v>1668</v>
      </c>
      <c r="C295" s="1" t="s">
        <v>1419</v>
      </c>
      <c r="D295" s="1" t="s">
        <v>2025</v>
      </c>
      <c r="E295" s="1" t="s">
        <v>2018</v>
      </c>
      <c r="F295" s="16" t="n">
        <v>0</v>
      </c>
      <c r="G295" s="16" t="n">
        <v>9819.01</v>
      </c>
      <c r="H295" s="16" t="n">
        <v>9819.01</v>
      </c>
    </row>
    <row r="296" customFormat="false" ht="15" hidden="false" customHeight="true" outlineLevel="0" collapsed="false">
      <c r="A296" s="1" t="s">
        <v>2458</v>
      </c>
      <c r="B296" s="1" t="s">
        <v>918</v>
      </c>
      <c r="C296" s="1" t="s">
        <v>2388</v>
      </c>
      <c r="D296" s="1" t="s">
        <v>2017</v>
      </c>
      <c r="E296" s="1" t="s">
        <v>2018</v>
      </c>
      <c r="F296" s="16" t="n">
        <v>0</v>
      </c>
      <c r="G296" s="16" t="n">
        <v>7677.22</v>
      </c>
      <c r="H296" s="16" t="n">
        <v>7677.22</v>
      </c>
    </row>
    <row r="297" customFormat="false" ht="15" hidden="false" customHeight="true" outlineLevel="0" collapsed="false">
      <c r="A297" s="1" t="s">
        <v>2459</v>
      </c>
      <c r="B297" s="1" t="s">
        <v>1236</v>
      </c>
      <c r="C297" s="1" t="s">
        <v>2460</v>
      </c>
      <c r="D297" s="1" t="s">
        <v>2017</v>
      </c>
      <c r="E297" s="1" t="s">
        <v>2018</v>
      </c>
      <c r="F297" s="16" t="n">
        <v>0</v>
      </c>
      <c r="G297" s="16" t="n">
        <v>5822.44</v>
      </c>
      <c r="H297" s="16" t="n">
        <v>5822.44</v>
      </c>
    </row>
    <row r="298" customFormat="false" ht="15" hidden="false" customHeight="true" outlineLevel="0" collapsed="false">
      <c r="A298" s="1" t="s">
        <v>2461</v>
      </c>
      <c r="B298" s="1" t="s">
        <v>1396</v>
      </c>
      <c r="C298" s="1" t="s">
        <v>1797</v>
      </c>
      <c r="D298" s="1" t="s">
        <v>2025</v>
      </c>
      <c r="E298" s="1" t="s">
        <v>2018</v>
      </c>
      <c r="F298" s="16" t="n">
        <v>79</v>
      </c>
      <c r="G298" s="16" t="n">
        <v>591.85</v>
      </c>
      <c r="H298" s="16" t="n">
        <v>670.85</v>
      </c>
    </row>
    <row r="299" customFormat="false" ht="15" hidden="false" customHeight="true" outlineLevel="0" collapsed="false">
      <c r="A299" s="1" t="s">
        <v>2462</v>
      </c>
      <c r="B299" s="1" t="s">
        <v>683</v>
      </c>
      <c r="C299" s="1" t="s">
        <v>2373</v>
      </c>
      <c r="D299" s="1" t="s">
        <v>2025</v>
      </c>
      <c r="E299" s="1" t="s">
        <v>2018</v>
      </c>
      <c r="F299" s="16" t="n">
        <v>49</v>
      </c>
      <c r="G299" s="16" t="n">
        <v>482.17</v>
      </c>
      <c r="H299" s="16" t="n">
        <v>531.17</v>
      </c>
    </row>
    <row r="300" customFormat="false" ht="15" hidden="false" customHeight="true" outlineLevel="0" collapsed="false">
      <c r="A300" s="1" t="s">
        <v>2463</v>
      </c>
      <c r="B300" s="1" t="s">
        <v>1869</v>
      </c>
      <c r="C300" s="1" t="s">
        <v>2464</v>
      </c>
      <c r="D300" s="1" t="s">
        <v>2025</v>
      </c>
      <c r="E300" s="1" t="s">
        <v>2018</v>
      </c>
      <c r="F300" s="16" t="n">
        <v>0</v>
      </c>
      <c r="G300" s="16" t="n">
        <v>5012.78</v>
      </c>
      <c r="H300" s="16" t="n">
        <v>5012.78</v>
      </c>
    </row>
    <row r="301" customFormat="false" ht="15" hidden="false" customHeight="true" outlineLevel="0" collapsed="false">
      <c r="A301" s="1" t="s">
        <v>2465</v>
      </c>
      <c r="B301" s="1" t="s">
        <v>1209</v>
      </c>
      <c r="C301" s="1" t="s">
        <v>739</v>
      </c>
      <c r="D301" s="1" t="s">
        <v>2055</v>
      </c>
      <c r="E301" s="1" t="s">
        <v>2045</v>
      </c>
      <c r="F301" s="16" t="n">
        <v>0</v>
      </c>
      <c r="G301" s="16" t="n">
        <v>6461.53</v>
      </c>
      <c r="H301" s="16" t="n">
        <v>6461.53</v>
      </c>
    </row>
    <row r="302" customFormat="false" ht="15" hidden="false" customHeight="true" outlineLevel="0" collapsed="false">
      <c r="A302" s="1" t="s">
        <v>2466</v>
      </c>
      <c r="B302" s="1" t="s">
        <v>768</v>
      </c>
      <c r="C302" s="1" t="s">
        <v>2467</v>
      </c>
      <c r="D302" s="1" t="s">
        <v>2025</v>
      </c>
      <c r="E302" s="1" t="s">
        <v>2018</v>
      </c>
      <c r="F302" s="16" t="n">
        <v>49</v>
      </c>
      <c r="G302" s="16" t="n">
        <v>916.12</v>
      </c>
      <c r="H302" s="16" t="n">
        <v>965.12</v>
      </c>
    </row>
    <row r="303" customFormat="false" ht="15" hidden="false" customHeight="true" outlineLevel="0" collapsed="false">
      <c r="A303" s="1" t="s">
        <v>2468</v>
      </c>
      <c r="B303" s="1" t="s">
        <v>1510</v>
      </c>
      <c r="C303" s="1" t="s">
        <v>599</v>
      </c>
      <c r="D303" s="1" t="s">
        <v>2028</v>
      </c>
      <c r="E303" s="1" t="s">
        <v>2018</v>
      </c>
      <c r="F303" s="16" t="n">
        <v>79</v>
      </c>
      <c r="G303" s="16" t="n">
        <v>1100.33</v>
      </c>
      <c r="H303" s="16" t="n">
        <v>1179.33</v>
      </c>
    </row>
    <row r="304" customFormat="false" ht="15" hidden="false" customHeight="true" outlineLevel="0" collapsed="false">
      <c r="A304" s="1" t="s">
        <v>2469</v>
      </c>
      <c r="B304" s="1" t="s">
        <v>1124</v>
      </c>
      <c r="C304" s="1" t="s">
        <v>1741</v>
      </c>
      <c r="D304" s="1" t="s">
        <v>2028</v>
      </c>
      <c r="E304" s="1" t="s">
        <v>2018</v>
      </c>
      <c r="F304" s="16" t="n">
        <v>0</v>
      </c>
      <c r="G304" s="16" t="n">
        <v>7914.26</v>
      </c>
      <c r="H304" s="16" t="n">
        <v>7914.26</v>
      </c>
    </row>
    <row r="305" customFormat="false" ht="15" hidden="false" customHeight="true" outlineLevel="0" collapsed="false">
      <c r="A305" s="1" t="s">
        <v>2470</v>
      </c>
      <c r="B305" s="1" t="s">
        <v>1292</v>
      </c>
      <c r="C305" s="1" t="s">
        <v>2471</v>
      </c>
      <c r="D305" s="1" t="s">
        <v>2017</v>
      </c>
      <c r="E305" s="1" t="s">
        <v>2018</v>
      </c>
      <c r="F305" s="16" t="n">
        <v>0</v>
      </c>
      <c r="G305" s="16" t="n">
        <v>21185.77</v>
      </c>
      <c r="H305" s="16" t="n">
        <v>21185.77</v>
      </c>
    </row>
    <row r="306" customFormat="false" ht="15" hidden="false" customHeight="true" outlineLevel="0" collapsed="false">
      <c r="A306" s="1" t="s">
        <v>2472</v>
      </c>
      <c r="B306" s="1" t="s">
        <v>289</v>
      </c>
      <c r="C306" s="1" t="s">
        <v>1019</v>
      </c>
      <c r="D306" s="1" t="s">
        <v>2017</v>
      </c>
      <c r="E306" s="1" t="s">
        <v>2018</v>
      </c>
      <c r="F306" s="16" t="n">
        <v>99</v>
      </c>
      <c r="G306" s="16" t="n">
        <v>560.7</v>
      </c>
      <c r="H306" s="16" t="n">
        <v>659.7</v>
      </c>
    </row>
    <row r="307" customFormat="false" ht="15" hidden="false" customHeight="true" outlineLevel="0" collapsed="false">
      <c r="A307" s="1" t="s">
        <v>2473</v>
      </c>
      <c r="B307" s="1" t="s">
        <v>537</v>
      </c>
      <c r="C307" s="1" t="s">
        <v>2474</v>
      </c>
      <c r="D307" s="1" t="s">
        <v>2025</v>
      </c>
      <c r="E307" s="1" t="s">
        <v>2018</v>
      </c>
      <c r="F307" s="16" t="n">
        <v>79</v>
      </c>
      <c r="G307" s="16" t="n">
        <v>1658.9</v>
      </c>
      <c r="H307" s="16" t="n">
        <v>1737.9</v>
      </c>
    </row>
    <row r="308" customFormat="false" ht="15" hidden="false" customHeight="true" outlineLevel="0" collapsed="false">
      <c r="A308" s="1" t="s">
        <v>2475</v>
      </c>
      <c r="B308" s="1" t="s">
        <v>1473</v>
      </c>
      <c r="C308" s="1" t="s">
        <v>2476</v>
      </c>
      <c r="D308" s="1" t="s">
        <v>2021</v>
      </c>
      <c r="E308" s="1" t="s">
        <v>2018</v>
      </c>
      <c r="F308" s="16" t="n">
        <v>0</v>
      </c>
      <c r="G308" s="16" t="n">
        <v>4780.19</v>
      </c>
      <c r="H308" s="16" t="n">
        <v>4780.19</v>
      </c>
    </row>
    <row r="309" customFormat="false" ht="15" hidden="false" customHeight="true" outlineLevel="0" collapsed="false">
      <c r="A309" s="1" t="s">
        <v>2477</v>
      </c>
      <c r="B309" s="1" t="s">
        <v>976</v>
      </c>
      <c r="C309" s="1" t="s">
        <v>1186</v>
      </c>
      <c r="D309" s="1" t="s">
        <v>2055</v>
      </c>
      <c r="E309" s="1" t="s">
        <v>2018</v>
      </c>
      <c r="F309" s="16" t="n">
        <v>0</v>
      </c>
      <c r="G309" s="16" t="n">
        <v>9507.2</v>
      </c>
      <c r="H309" s="16" t="n">
        <v>9507.2</v>
      </c>
    </row>
    <row r="310" customFormat="false" ht="15" hidden="false" customHeight="true" outlineLevel="0" collapsed="false">
      <c r="A310" s="1" t="s">
        <v>2478</v>
      </c>
      <c r="B310" s="1" t="s">
        <v>1809</v>
      </c>
      <c r="C310" s="1" t="s">
        <v>2091</v>
      </c>
      <c r="D310" s="1" t="s">
        <v>2025</v>
      </c>
      <c r="E310" s="1" t="s">
        <v>2018</v>
      </c>
      <c r="F310" s="16" t="n">
        <v>49</v>
      </c>
      <c r="G310" s="16" t="n">
        <v>2278.43</v>
      </c>
      <c r="H310" s="16" t="n">
        <v>2327.43</v>
      </c>
    </row>
    <row r="311" customFormat="false" ht="15" hidden="false" customHeight="true" outlineLevel="0" collapsed="false">
      <c r="A311" s="1" t="s">
        <v>2479</v>
      </c>
      <c r="B311" s="1" t="s">
        <v>1184</v>
      </c>
      <c r="C311" s="1" t="s">
        <v>2480</v>
      </c>
      <c r="D311" s="1" t="s">
        <v>2025</v>
      </c>
      <c r="E311" s="1" t="s">
        <v>2018</v>
      </c>
      <c r="F311" s="16" t="n">
        <v>0</v>
      </c>
      <c r="G311" s="16" t="n">
        <v>15664.2</v>
      </c>
      <c r="H311" s="16" t="n">
        <v>15664.2</v>
      </c>
    </row>
    <row r="312" customFormat="false" ht="15" hidden="false" customHeight="true" outlineLevel="0" collapsed="false">
      <c r="A312" s="1" t="s">
        <v>2481</v>
      </c>
      <c r="B312" s="1" t="s">
        <v>1312</v>
      </c>
      <c r="C312" s="1" t="s">
        <v>2482</v>
      </c>
      <c r="D312" s="1" t="s">
        <v>2017</v>
      </c>
      <c r="E312" s="1" t="s">
        <v>2018</v>
      </c>
      <c r="F312" s="16" t="n">
        <v>0</v>
      </c>
      <c r="G312" s="16" t="n">
        <v>12893.41</v>
      </c>
      <c r="H312" s="16" t="n">
        <v>12893.41</v>
      </c>
    </row>
    <row r="313" customFormat="false" ht="15" hidden="false" customHeight="true" outlineLevel="0" collapsed="false">
      <c r="A313" s="1" t="s">
        <v>2483</v>
      </c>
      <c r="B313" s="1" t="s">
        <v>809</v>
      </c>
      <c r="C313" s="1" t="s">
        <v>1117</v>
      </c>
      <c r="D313" s="1" t="s">
        <v>2017</v>
      </c>
      <c r="E313" s="1" t="s">
        <v>2018</v>
      </c>
      <c r="F313" s="16" t="n">
        <v>99</v>
      </c>
      <c r="G313" s="16" t="n">
        <v>750.27</v>
      </c>
      <c r="H313" s="16" t="n">
        <v>849.27</v>
      </c>
    </row>
    <row r="314" customFormat="false" ht="15" hidden="false" customHeight="true" outlineLevel="0" collapsed="false">
      <c r="A314" s="1" t="s">
        <v>2484</v>
      </c>
      <c r="B314" s="1" t="s">
        <v>1448</v>
      </c>
      <c r="C314" s="1" t="s">
        <v>1464</v>
      </c>
      <c r="D314" s="1" t="s">
        <v>2025</v>
      </c>
      <c r="E314" s="1" t="s">
        <v>2018</v>
      </c>
      <c r="F314" s="16" t="n">
        <v>0</v>
      </c>
      <c r="G314" s="16" t="n">
        <v>2863.88</v>
      </c>
      <c r="H314" s="16" t="n">
        <v>2863.88</v>
      </c>
    </row>
    <row r="315" customFormat="false" ht="15" hidden="false" customHeight="true" outlineLevel="0" collapsed="false">
      <c r="A315" s="1" t="s">
        <v>2485</v>
      </c>
      <c r="B315" s="1" t="s">
        <v>765</v>
      </c>
      <c r="C315" s="1" t="s">
        <v>1553</v>
      </c>
      <c r="D315" s="1" t="s">
        <v>2017</v>
      </c>
      <c r="E315" s="1" t="s">
        <v>2018</v>
      </c>
      <c r="F315" s="16" t="n">
        <v>49</v>
      </c>
      <c r="G315" s="16" t="n">
        <v>1446.51</v>
      </c>
      <c r="H315" s="16" t="n">
        <v>1495.51</v>
      </c>
    </row>
    <row r="316" customFormat="false" ht="15" hidden="false" customHeight="true" outlineLevel="0" collapsed="false">
      <c r="A316" s="1" t="s">
        <v>2486</v>
      </c>
      <c r="B316" s="1" t="s">
        <v>968</v>
      </c>
      <c r="C316" s="1" t="s">
        <v>1324</v>
      </c>
      <c r="D316" s="1" t="s">
        <v>2055</v>
      </c>
      <c r="E316" s="1" t="s">
        <v>2018</v>
      </c>
      <c r="F316" s="16" t="n">
        <v>0</v>
      </c>
      <c r="G316" s="16" t="n">
        <v>16898.43</v>
      </c>
      <c r="H316" s="16" t="n">
        <v>16898.43</v>
      </c>
    </row>
    <row r="317" customFormat="false" ht="15" hidden="false" customHeight="true" outlineLevel="0" collapsed="false">
      <c r="A317" s="1" t="s">
        <v>2487</v>
      </c>
      <c r="B317" s="1" t="s">
        <v>1396</v>
      </c>
      <c r="C317" s="1" t="s">
        <v>1794</v>
      </c>
      <c r="D317" s="1" t="s">
        <v>2028</v>
      </c>
      <c r="E317" s="1" t="s">
        <v>2045</v>
      </c>
      <c r="F317" s="16" t="n">
        <v>0</v>
      </c>
      <c r="G317" s="16" t="n">
        <v>5867.05</v>
      </c>
      <c r="H317" s="16" t="n">
        <v>5867.05</v>
      </c>
    </row>
    <row r="318" customFormat="false" ht="15" hidden="false" customHeight="true" outlineLevel="0" collapsed="false">
      <c r="A318" s="1" t="s">
        <v>2488</v>
      </c>
      <c r="B318" s="1" t="s">
        <v>674</v>
      </c>
      <c r="C318" s="1" t="s">
        <v>1076</v>
      </c>
      <c r="D318" s="1" t="s">
        <v>2021</v>
      </c>
      <c r="E318" s="1" t="s">
        <v>2018</v>
      </c>
      <c r="F318" s="16" t="n">
        <v>0</v>
      </c>
      <c r="G318" s="16" t="n">
        <v>9678.32</v>
      </c>
      <c r="H318" s="16" t="n">
        <v>9678.32</v>
      </c>
    </row>
    <row r="319" customFormat="false" ht="15" hidden="false" customHeight="true" outlineLevel="0" collapsed="false">
      <c r="A319" s="1" t="s">
        <v>2489</v>
      </c>
      <c r="B319" s="1" t="s">
        <v>895</v>
      </c>
      <c r="C319" s="1" t="s">
        <v>2490</v>
      </c>
      <c r="D319" s="1" t="s">
        <v>2025</v>
      </c>
      <c r="E319" s="1" t="s">
        <v>2045</v>
      </c>
      <c r="F319" s="16" t="n">
        <v>0</v>
      </c>
      <c r="G319" s="16" t="n">
        <v>3264.37</v>
      </c>
      <c r="H319" s="16" t="n">
        <v>3264.37</v>
      </c>
    </row>
    <row r="320" customFormat="false" ht="15" hidden="false" customHeight="true" outlineLevel="0" collapsed="false">
      <c r="A320" s="1" t="s">
        <v>2491</v>
      </c>
      <c r="B320" s="1" t="s">
        <v>1656</v>
      </c>
      <c r="C320" s="1" t="s">
        <v>2471</v>
      </c>
      <c r="D320" s="1" t="s">
        <v>2025</v>
      </c>
      <c r="E320" s="1" t="s">
        <v>2018</v>
      </c>
      <c r="F320" s="16" t="n">
        <v>79</v>
      </c>
      <c r="G320" s="16" t="n">
        <v>280.03</v>
      </c>
      <c r="H320" s="16" t="n">
        <v>359.03</v>
      </c>
    </row>
    <row r="321" customFormat="false" ht="15" hidden="false" customHeight="true" outlineLevel="0" collapsed="false">
      <c r="A321" s="1" t="s">
        <v>2492</v>
      </c>
      <c r="B321" s="1" t="s">
        <v>1135</v>
      </c>
      <c r="C321" s="1" t="s">
        <v>2493</v>
      </c>
      <c r="D321" s="1" t="s">
        <v>2025</v>
      </c>
      <c r="E321" s="1" t="s">
        <v>2045</v>
      </c>
      <c r="F321" s="16" t="n">
        <v>49</v>
      </c>
      <c r="G321" s="16" t="n">
        <v>647.02</v>
      </c>
      <c r="H321" s="16" t="n">
        <v>696.02</v>
      </c>
    </row>
    <row r="322" customFormat="false" ht="15" hidden="false" customHeight="true" outlineLevel="0" collapsed="false">
      <c r="A322" s="1" t="s">
        <v>2494</v>
      </c>
      <c r="B322" s="1" t="s">
        <v>447</v>
      </c>
      <c r="C322" s="1" t="s">
        <v>2173</v>
      </c>
      <c r="D322" s="1" t="s">
        <v>2017</v>
      </c>
      <c r="E322" s="1" t="s">
        <v>2018</v>
      </c>
      <c r="F322" s="16" t="n">
        <v>0</v>
      </c>
      <c r="G322" s="16" t="n">
        <v>5830.24</v>
      </c>
      <c r="H322" s="16" t="n">
        <v>5830.24</v>
      </c>
    </row>
    <row r="323" customFormat="false" ht="15" hidden="false" customHeight="true" outlineLevel="0" collapsed="false">
      <c r="A323" s="1" t="s">
        <v>2495</v>
      </c>
      <c r="B323" s="1" t="s">
        <v>1639</v>
      </c>
      <c r="C323" s="1" t="s">
        <v>2496</v>
      </c>
      <c r="D323" s="1" t="s">
        <v>2017</v>
      </c>
      <c r="E323" s="1" t="s">
        <v>2018</v>
      </c>
      <c r="F323" s="16" t="n">
        <v>0</v>
      </c>
      <c r="G323" s="16" t="n">
        <v>4996.79</v>
      </c>
      <c r="H323" s="16" t="n">
        <v>4996.79</v>
      </c>
    </row>
    <row r="324" customFormat="false" ht="15" hidden="false" customHeight="true" outlineLevel="0" collapsed="false">
      <c r="A324" s="1" t="s">
        <v>2497</v>
      </c>
      <c r="B324" s="1" t="s">
        <v>1647</v>
      </c>
      <c r="C324" s="1" t="s">
        <v>581</v>
      </c>
      <c r="D324" s="1" t="s">
        <v>2025</v>
      </c>
      <c r="E324" s="1" t="s">
        <v>2045</v>
      </c>
      <c r="F324" s="16" t="n">
        <v>0</v>
      </c>
      <c r="G324" s="16" t="n">
        <v>10339.84</v>
      </c>
      <c r="H324" s="16" t="n">
        <v>10339.84</v>
      </c>
    </row>
    <row r="325" customFormat="false" ht="15" hidden="false" customHeight="true" outlineLevel="0" collapsed="false">
      <c r="A325" s="1" t="s">
        <v>2498</v>
      </c>
      <c r="B325" s="1" t="s">
        <v>1286</v>
      </c>
      <c r="C325" s="1" t="s">
        <v>2499</v>
      </c>
      <c r="D325" s="1" t="s">
        <v>2021</v>
      </c>
      <c r="E325" s="1" t="s">
        <v>2018</v>
      </c>
      <c r="F325" s="16" t="n">
        <v>0</v>
      </c>
      <c r="G325" s="16" t="n">
        <v>8606.11</v>
      </c>
      <c r="H325" s="16" t="n">
        <v>8606.11</v>
      </c>
    </row>
    <row r="326" customFormat="false" ht="15" hidden="false" customHeight="true" outlineLevel="0" collapsed="false">
      <c r="A326" s="1" t="s">
        <v>2500</v>
      </c>
      <c r="B326" s="1" t="s">
        <v>1828</v>
      </c>
      <c r="C326" s="1" t="s">
        <v>2339</v>
      </c>
      <c r="D326" s="1" t="s">
        <v>2017</v>
      </c>
      <c r="E326" s="1" t="s">
        <v>2018</v>
      </c>
      <c r="F326" s="16" t="n">
        <v>0</v>
      </c>
      <c r="G326" s="16" t="n">
        <v>4797.3</v>
      </c>
      <c r="H326" s="16" t="n">
        <v>4797.3</v>
      </c>
    </row>
    <row r="327" customFormat="false" ht="15" hidden="false" customHeight="true" outlineLevel="0" collapsed="false">
      <c r="A327" s="1" t="s">
        <v>2501</v>
      </c>
      <c r="B327" s="1" t="s">
        <v>1074</v>
      </c>
      <c r="C327" s="1" t="s">
        <v>2502</v>
      </c>
      <c r="D327" s="1" t="s">
        <v>2017</v>
      </c>
      <c r="E327" s="1" t="s">
        <v>2018</v>
      </c>
      <c r="F327" s="16" t="n">
        <v>0</v>
      </c>
      <c r="G327" s="16" t="n">
        <v>5311.32</v>
      </c>
      <c r="H327" s="16" t="n">
        <v>5311.32</v>
      </c>
    </row>
    <row r="328" customFormat="false" ht="15" hidden="false" customHeight="true" outlineLevel="0" collapsed="false">
      <c r="A328" s="1" t="s">
        <v>2503</v>
      </c>
      <c r="B328" s="1" t="s">
        <v>954</v>
      </c>
      <c r="C328" s="1" t="s">
        <v>467</v>
      </c>
      <c r="D328" s="1" t="s">
        <v>2028</v>
      </c>
      <c r="E328" s="1" t="s">
        <v>2018</v>
      </c>
      <c r="F328" s="16" t="n">
        <v>0</v>
      </c>
      <c r="G328" s="16" t="n">
        <v>6949.67</v>
      </c>
      <c r="H328" s="16" t="n">
        <v>6949.67</v>
      </c>
    </row>
    <row r="329" customFormat="false" ht="15" hidden="false" customHeight="true" outlineLevel="0" collapsed="false">
      <c r="A329" s="1" t="s">
        <v>2504</v>
      </c>
      <c r="B329" s="1" t="s">
        <v>367</v>
      </c>
      <c r="C329" s="1" t="s">
        <v>2505</v>
      </c>
      <c r="D329" s="1" t="s">
        <v>2025</v>
      </c>
      <c r="E329" s="1" t="s">
        <v>2018</v>
      </c>
      <c r="F329" s="16" t="n">
        <v>49</v>
      </c>
      <c r="G329" s="16" t="n">
        <v>1186.53</v>
      </c>
      <c r="H329" s="16" t="n">
        <v>1235.53</v>
      </c>
    </row>
    <row r="330" customFormat="false" ht="15" hidden="false" customHeight="true" outlineLevel="0" collapsed="false">
      <c r="A330" s="1" t="s">
        <v>2506</v>
      </c>
      <c r="B330" s="1" t="s">
        <v>1642</v>
      </c>
      <c r="C330" s="1" t="s">
        <v>947</v>
      </c>
      <c r="D330" s="1" t="s">
        <v>2025</v>
      </c>
      <c r="E330" s="1" t="s">
        <v>2018</v>
      </c>
      <c r="F330" s="16" t="n">
        <v>99</v>
      </c>
      <c r="G330" s="16" t="n">
        <v>1042.42</v>
      </c>
      <c r="H330" s="16" t="n">
        <v>1141.42</v>
      </c>
    </row>
    <row r="331" customFormat="false" ht="15" hidden="false" customHeight="true" outlineLevel="0" collapsed="false">
      <c r="A331" s="1" t="s">
        <v>2507</v>
      </c>
      <c r="B331" s="1" t="s">
        <v>447</v>
      </c>
      <c r="C331" s="1" t="s">
        <v>2508</v>
      </c>
      <c r="D331" s="1" t="s">
        <v>2055</v>
      </c>
      <c r="E331" s="1" t="s">
        <v>2018</v>
      </c>
      <c r="F331" s="16" t="n">
        <v>0</v>
      </c>
      <c r="G331" s="16" t="n">
        <v>7127.72</v>
      </c>
      <c r="H331" s="16" t="n">
        <v>7127.72</v>
      </c>
    </row>
    <row r="332" customFormat="false" ht="15" hidden="false" customHeight="true" outlineLevel="0" collapsed="false">
      <c r="A332" s="1" t="s">
        <v>2509</v>
      </c>
      <c r="B332" s="1" t="s">
        <v>1473</v>
      </c>
      <c r="C332" s="1" t="s">
        <v>1811</v>
      </c>
      <c r="D332" s="1" t="s">
        <v>2017</v>
      </c>
      <c r="E332" s="1" t="s">
        <v>2018</v>
      </c>
      <c r="F332" s="16" t="n">
        <v>99</v>
      </c>
      <c r="G332" s="16" t="n">
        <v>1145.07</v>
      </c>
      <c r="H332" s="16" t="n">
        <v>1244.07</v>
      </c>
    </row>
    <row r="333" customFormat="false" ht="15" hidden="false" customHeight="true" outlineLevel="0" collapsed="false">
      <c r="A333" s="1" t="s">
        <v>2510</v>
      </c>
      <c r="B333" s="1" t="s">
        <v>1828</v>
      </c>
      <c r="C333" s="1" t="s">
        <v>1641</v>
      </c>
      <c r="D333" s="1" t="s">
        <v>2021</v>
      </c>
      <c r="E333" s="1" t="s">
        <v>2018</v>
      </c>
      <c r="F333" s="16" t="n">
        <v>0</v>
      </c>
      <c r="G333" s="16" t="n">
        <v>7066.76</v>
      </c>
      <c r="H333" s="16" t="n">
        <v>7066.76</v>
      </c>
    </row>
    <row r="334" customFormat="false" ht="15" hidden="false" customHeight="true" outlineLevel="0" collapsed="false">
      <c r="A334" s="1" t="s">
        <v>2511</v>
      </c>
      <c r="B334" s="1" t="s">
        <v>1618</v>
      </c>
      <c r="C334" s="1" t="s">
        <v>1120</v>
      </c>
      <c r="D334" s="1" t="s">
        <v>2025</v>
      </c>
      <c r="E334" s="1" t="s">
        <v>2018</v>
      </c>
      <c r="F334" s="16" t="n">
        <v>0</v>
      </c>
      <c r="G334" s="16" t="n">
        <v>3549.94</v>
      </c>
      <c r="H334" s="16" t="n">
        <v>3549.94</v>
      </c>
    </row>
    <row r="335" customFormat="false" ht="15" hidden="false" customHeight="true" outlineLevel="0" collapsed="false">
      <c r="A335" s="1" t="s">
        <v>2512</v>
      </c>
      <c r="B335" s="1" t="s">
        <v>1411</v>
      </c>
      <c r="C335" s="1" t="s">
        <v>1811</v>
      </c>
      <c r="D335" s="1" t="s">
        <v>2032</v>
      </c>
      <c r="E335" s="1" t="s">
        <v>2045</v>
      </c>
      <c r="F335" s="16" t="n">
        <v>0</v>
      </c>
      <c r="G335" s="16" t="n">
        <v>5477.52</v>
      </c>
      <c r="H335" s="16" t="n">
        <v>5477.52</v>
      </c>
    </row>
    <row r="336" customFormat="false" ht="15" hidden="false" customHeight="true" outlineLevel="0" collapsed="false">
      <c r="A336" s="1" t="s">
        <v>2513</v>
      </c>
      <c r="B336" s="1" t="s">
        <v>271</v>
      </c>
      <c r="C336" s="1" t="s">
        <v>2480</v>
      </c>
      <c r="D336" s="1" t="s">
        <v>2025</v>
      </c>
      <c r="E336" s="1" t="s">
        <v>2018</v>
      </c>
      <c r="F336" s="16" t="n">
        <v>0</v>
      </c>
      <c r="G336" s="16" t="n">
        <v>23293.95</v>
      </c>
      <c r="H336" s="16" t="n">
        <v>23293.95</v>
      </c>
    </row>
    <row r="337" customFormat="false" ht="15" hidden="false" customHeight="true" outlineLevel="0" collapsed="false">
      <c r="A337" s="1" t="s">
        <v>2514</v>
      </c>
      <c r="B337" s="1" t="s">
        <v>708</v>
      </c>
      <c r="C337" s="1" t="s">
        <v>1579</v>
      </c>
      <c r="D337" s="1" t="s">
        <v>2028</v>
      </c>
      <c r="E337" s="1" t="s">
        <v>2018</v>
      </c>
      <c r="F337" s="16" t="n">
        <v>79</v>
      </c>
      <c r="G337" s="16" t="n">
        <v>1796.13</v>
      </c>
      <c r="H337" s="16" t="n">
        <v>1875.13</v>
      </c>
    </row>
    <row r="338" customFormat="false" ht="15" hidden="false" customHeight="true" outlineLevel="0" collapsed="false">
      <c r="A338" s="1" t="s">
        <v>2515</v>
      </c>
      <c r="B338" s="1" t="s">
        <v>1806</v>
      </c>
      <c r="C338" s="1" t="s">
        <v>2044</v>
      </c>
      <c r="D338" s="1" t="s">
        <v>2017</v>
      </c>
      <c r="E338" s="1" t="s">
        <v>2018</v>
      </c>
      <c r="F338" s="16" t="n">
        <v>0</v>
      </c>
      <c r="G338" s="16" t="n">
        <v>14116.32</v>
      </c>
      <c r="H338" s="16" t="n">
        <v>14116.32</v>
      </c>
    </row>
    <row r="339" customFormat="false" ht="15" hidden="false" customHeight="true" outlineLevel="0" collapsed="false">
      <c r="A339" s="1" t="s">
        <v>2516</v>
      </c>
      <c r="B339" s="1" t="s">
        <v>1052</v>
      </c>
      <c r="C339" s="1" t="s">
        <v>1054</v>
      </c>
      <c r="D339" s="1" t="s">
        <v>2025</v>
      </c>
      <c r="E339" s="1" t="s">
        <v>2018</v>
      </c>
      <c r="F339" s="16" t="n">
        <v>0</v>
      </c>
      <c r="G339" s="16" t="n">
        <v>3074.51</v>
      </c>
      <c r="H339" s="16" t="n">
        <v>3074.51</v>
      </c>
    </row>
    <row r="340" customFormat="false" ht="15" hidden="false" customHeight="true" outlineLevel="0" collapsed="false">
      <c r="A340" s="1" t="s">
        <v>2517</v>
      </c>
      <c r="B340" s="1" t="s">
        <v>752</v>
      </c>
      <c r="C340" s="1" t="s">
        <v>2518</v>
      </c>
      <c r="D340" s="1" t="s">
        <v>2021</v>
      </c>
      <c r="E340" s="1" t="s">
        <v>2018</v>
      </c>
      <c r="F340" s="16" t="n">
        <v>0</v>
      </c>
      <c r="G340" s="16" t="n">
        <v>3513.4</v>
      </c>
      <c r="H340" s="16" t="n">
        <v>3513.4</v>
      </c>
    </row>
    <row r="341" customFormat="false" ht="15" hidden="false" customHeight="true" outlineLevel="0" collapsed="false">
      <c r="A341" s="1" t="s">
        <v>2519</v>
      </c>
      <c r="B341" s="1" t="s">
        <v>147</v>
      </c>
      <c r="C341" s="1" t="s">
        <v>1658</v>
      </c>
      <c r="D341" s="1" t="s">
        <v>2055</v>
      </c>
      <c r="E341" s="1" t="s">
        <v>2018</v>
      </c>
      <c r="F341" s="16" t="n">
        <v>0</v>
      </c>
      <c r="G341" s="16" t="n">
        <v>22380.19</v>
      </c>
      <c r="H341" s="16" t="n">
        <v>22380.19</v>
      </c>
    </row>
    <row r="342" customFormat="false" ht="15" hidden="false" customHeight="true" outlineLevel="0" collapsed="false">
      <c r="A342" s="1" t="s">
        <v>2520</v>
      </c>
      <c r="B342" s="1" t="s">
        <v>227</v>
      </c>
      <c r="C342" s="1" t="s">
        <v>2062</v>
      </c>
      <c r="D342" s="1" t="s">
        <v>2025</v>
      </c>
      <c r="E342" s="1" t="s">
        <v>2018</v>
      </c>
      <c r="F342" s="16" t="n">
        <v>0</v>
      </c>
      <c r="G342" s="16" t="n">
        <v>5979.2</v>
      </c>
      <c r="H342" s="16" t="n">
        <v>5979.2</v>
      </c>
    </row>
    <row r="343" customFormat="false" ht="15" hidden="false" customHeight="true" outlineLevel="0" collapsed="false">
      <c r="A343" s="1" t="s">
        <v>2521</v>
      </c>
      <c r="B343" s="1" t="s">
        <v>1330</v>
      </c>
      <c r="C343" s="1" t="s">
        <v>2522</v>
      </c>
      <c r="D343" s="1" t="s">
        <v>2028</v>
      </c>
      <c r="E343" s="1" t="s">
        <v>2045</v>
      </c>
      <c r="F343" s="16" t="n">
        <v>79</v>
      </c>
      <c r="G343" s="16" t="n">
        <v>1188.01</v>
      </c>
      <c r="H343" s="16" t="n">
        <v>1267.01</v>
      </c>
    </row>
    <row r="344" customFormat="false" ht="15" hidden="false" customHeight="true" outlineLevel="0" collapsed="false">
      <c r="A344" s="1" t="s">
        <v>2523</v>
      </c>
      <c r="B344" s="1" t="s">
        <v>537</v>
      </c>
      <c r="C344" s="1" t="s">
        <v>2083</v>
      </c>
      <c r="D344" s="1" t="s">
        <v>2017</v>
      </c>
      <c r="E344" s="1" t="s">
        <v>2018</v>
      </c>
      <c r="F344" s="16" t="n">
        <v>0</v>
      </c>
      <c r="G344" s="16" t="n">
        <v>12962.96</v>
      </c>
      <c r="H344" s="16" t="n">
        <v>12962.96</v>
      </c>
    </row>
    <row r="345" customFormat="false" ht="15" hidden="false" customHeight="true" outlineLevel="0" collapsed="false">
      <c r="A345" s="1" t="s">
        <v>2524</v>
      </c>
      <c r="B345" s="1" t="s">
        <v>367</v>
      </c>
      <c r="C345" s="1" t="s">
        <v>2525</v>
      </c>
      <c r="D345" s="1" t="s">
        <v>2025</v>
      </c>
      <c r="E345" s="1" t="s">
        <v>2018</v>
      </c>
      <c r="F345" s="16" t="n">
        <v>79</v>
      </c>
      <c r="G345" s="16" t="n">
        <v>2278.43</v>
      </c>
      <c r="H345" s="16" t="n">
        <v>2357.43</v>
      </c>
    </row>
    <row r="346" customFormat="false" ht="15" hidden="false" customHeight="true" outlineLevel="0" collapsed="false">
      <c r="A346" s="1" t="s">
        <v>2526</v>
      </c>
      <c r="B346" s="1" t="s">
        <v>1301</v>
      </c>
      <c r="C346" s="1" t="s">
        <v>2527</v>
      </c>
      <c r="D346" s="1" t="s">
        <v>2028</v>
      </c>
      <c r="E346" s="1" t="s">
        <v>2018</v>
      </c>
      <c r="F346" s="16" t="n">
        <v>49</v>
      </c>
      <c r="G346" s="16" t="n">
        <v>2137.07</v>
      </c>
      <c r="H346" s="16" t="n">
        <v>2186.07</v>
      </c>
    </row>
    <row r="347" customFormat="false" ht="15" hidden="false" customHeight="true" outlineLevel="0" collapsed="false">
      <c r="A347" s="1" t="s">
        <v>2528</v>
      </c>
      <c r="B347" s="1" t="s">
        <v>1874</v>
      </c>
      <c r="C347" s="1" t="s">
        <v>651</v>
      </c>
      <c r="D347" s="1" t="s">
        <v>2025</v>
      </c>
      <c r="E347" s="1" t="s">
        <v>2084</v>
      </c>
      <c r="F347" s="16" t="n">
        <v>0</v>
      </c>
      <c r="G347" s="16" t="n">
        <v>4749.04</v>
      </c>
      <c r="H347" s="16" t="n">
        <v>4749.04</v>
      </c>
    </row>
    <row r="348" customFormat="false" ht="15" hidden="false" customHeight="true" outlineLevel="0" collapsed="false">
      <c r="A348" s="1" t="s">
        <v>2529</v>
      </c>
      <c r="B348" s="1" t="s">
        <v>1052</v>
      </c>
      <c r="C348" s="1" t="s">
        <v>2464</v>
      </c>
      <c r="D348" s="1" t="s">
        <v>2017</v>
      </c>
      <c r="E348" s="1" t="s">
        <v>2045</v>
      </c>
      <c r="F348" s="16" t="n">
        <v>79</v>
      </c>
      <c r="G348" s="16" t="n">
        <v>1971</v>
      </c>
      <c r="H348" s="16" t="n">
        <v>2050</v>
      </c>
    </row>
    <row r="349" customFormat="false" ht="15" hidden="false" customHeight="true" outlineLevel="0" collapsed="false">
      <c r="A349" s="1" t="s">
        <v>2530</v>
      </c>
      <c r="B349" s="1" t="s">
        <v>234</v>
      </c>
      <c r="C349" s="1" t="s">
        <v>1007</v>
      </c>
      <c r="D349" s="1" t="s">
        <v>2028</v>
      </c>
      <c r="E349" s="1" t="s">
        <v>2018</v>
      </c>
      <c r="F349" s="16" t="n">
        <v>0</v>
      </c>
      <c r="G349" s="16" t="n">
        <v>4755.75</v>
      </c>
      <c r="H349" s="16" t="n">
        <v>4755.75</v>
      </c>
    </row>
    <row r="350" customFormat="false" ht="15" hidden="false" customHeight="true" outlineLevel="0" collapsed="false">
      <c r="A350" s="1" t="s">
        <v>2531</v>
      </c>
      <c r="B350" s="1" t="s">
        <v>1017</v>
      </c>
      <c r="C350" s="1" t="s">
        <v>464</v>
      </c>
      <c r="D350" s="1" t="s">
        <v>2025</v>
      </c>
      <c r="E350" s="1" t="s">
        <v>2018</v>
      </c>
      <c r="F350" s="16" t="n">
        <v>0</v>
      </c>
      <c r="G350" s="16" t="n">
        <v>13992.24</v>
      </c>
      <c r="H350" s="16" t="n">
        <v>13992.24</v>
      </c>
    </row>
    <row r="351" customFormat="false" ht="15" hidden="false" customHeight="true" outlineLevel="0" collapsed="false">
      <c r="A351" s="1" t="s">
        <v>2532</v>
      </c>
      <c r="B351" s="1" t="s">
        <v>705</v>
      </c>
      <c r="C351" s="1" t="s">
        <v>2533</v>
      </c>
      <c r="D351" s="1" t="s">
        <v>2017</v>
      </c>
      <c r="E351" s="1" t="s">
        <v>2018</v>
      </c>
      <c r="F351" s="16" t="n">
        <v>0</v>
      </c>
      <c r="G351" s="16" t="n">
        <v>7516.92</v>
      </c>
      <c r="H351" s="16" t="n">
        <v>7516.92</v>
      </c>
    </row>
    <row r="352" customFormat="false" ht="15" hidden="false" customHeight="true" outlineLevel="0" collapsed="false">
      <c r="A352" s="1" t="s">
        <v>2534</v>
      </c>
      <c r="B352" s="1" t="s">
        <v>1510</v>
      </c>
      <c r="C352" s="1" t="s">
        <v>2437</v>
      </c>
      <c r="D352" s="1" t="s">
        <v>2017</v>
      </c>
      <c r="E352" s="1" t="s">
        <v>2018</v>
      </c>
      <c r="F352" s="16" t="n">
        <v>79</v>
      </c>
      <c r="G352" s="16" t="n">
        <v>690.39</v>
      </c>
      <c r="H352" s="16" t="n">
        <v>769.39</v>
      </c>
    </row>
    <row r="353" customFormat="false" ht="15" hidden="false" customHeight="true" outlineLevel="0" collapsed="false">
      <c r="A353" s="1" t="s">
        <v>2535</v>
      </c>
      <c r="B353" s="1" t="s">
        <v>1008</v>
      </c>
      <c r="C353" s="1" t="s">
        <v>2315</v>
      </c>
      <c r="D353" s="1" t="s">
        <v>2055</v>
      </c>
      <c r="E353" s="1" t="s">
        <v>2018</v>
      </c>
      <c r="F353" s="16" t="n">
        <v>0</v>
      </c>
      <c r="G353" s="16" t="n">
        <v>14195.88</v>
      </c>
      <c r="H353" s="16" t="n">
        <v>14195.88</v>
      </c>
    </row>
    <row r="354" customFormat="false" ht="15" hidden="false" customHeight="true" outlineLevel="0" collapsed="false">
      <c r="A354" s="1" t="s">
        <v>2536</v>
      </c>
      <c r="B354" s="1" t="s">
        <v>512</v>
      </c>
      <c r="C354" s="1" t="s">
        <v>2537</v>
      </c>
      <c r="D354" s="1" t="s">
        <v>2025</v>
      </c>
      <c r="E354" s="1" t="s">
        <v>2018</v>
      </c>
      <c r="F354" s="16" t="n">
        <v>0</v>
      </c>
      <c r="G354" s="16" t="n">
        <v>3931.3</v>
      </c>
      <c r="H354" s="16" t="n">
        <v>3931.3</v>
      </c>
    </row>
    <row r="355" customFormat="false" ht="15" hidden="false" customHeight="true" outlineLevel="0" collapsed="false">
      <c r="A355" s="1" t="s">
        <v>2538</v>
      </c>
      <c r="B355" s="1" t="s">
        <v>304</v>
      </c>
      <c r="C355" s="1" t="s">
        <v>2539</v>
      </c>
      <c r="D355" s="1" t="s">
        <v>2017</v>
      </c>
      <c r="E355" s="1" t="s">
        <v>2018</v>
      </c>
      <c r="F355" s="16" t="n">
        <v>0</v>
      </c>
      <c r="G355" s="16" t="n">
        <v>3144.31</v>
      </c>
      <c r="H355" s="16" t="n">
        <v>3144.31</v>
      </c>
    </row>
    <row r="356" customFormat="false" ht="15" hidden="false" customHeight="true" outlineLevel="0" collapsed="false">
      <c r="A356" s="1" t="s">
        <v>2540</v>
      </c>
      <c r="B356" s="1" t="s">
        <v>1360</v>
      </c>
      <c r="C356" s="1" t="s">
        <v>2541</v>
      </c>
      <c r="D356" s="1" t="s">
        <v>2017</v>
      </c>
      <c r="E356" s="1" t="s">
        <v>2018</v>
      </c>
      <c r="F356" s="16" t="n">
        <v>49</v>
      </c>
      <c r="G356" s="16" t="n">
        <v>771.47</v>
      </c>
      <c r="H356" s="16" t="n">
        <v>820.47</v>
      </c>
    </row>
    <row r="357" customFormat="false" ht="15" hidden="false" customHeight="true" outlineLevel="0" collapsed="false">
      <c r="A357" s="1" t="s">
        <v>2542</v>
      </c>
      <c r="B357" s="1" t="s">
        <v>708</v>
      </c>
      <c r="C357" s="1" t="s">
        <v>1084</v>
      </c>
      <c r="D357" s="1" t="s">
        <v>2028</v>
      </c>
      <c r="E357" s="1" t="s">
        <v>2018</v>
      </c>
      <c r="F357" s="16" t="n">
        <v>99</v>
      </c>
      <c r="G357" s="16" t="n">
        <v>2374.52</v>
      </c>
      <c r="H357" s="16" t="n">
        <v>2473.52</v>
      </c>
    </row>
    <row r="358" customFormat="false" ht="15" hidden="false" customHeight="true" outlineLevel="0" collapsed="false">
      <c r="A358" s="1" t="s">
        <v>2543</v>
      </c>
      <c r="B358" s="1" t="s">
        <v>1405</v>
      </c>
      <c r="C358" s="1" t="s">
        <v>2480</v>
      </c>
      <c r="D358" s="1" t="s">
        <v>2017</v>
      </c>
      <c r="E358" s="1" t="s">
        <v>2018</v>
      </c>
      <c r="F358" s="16" t="n">
        <v>0</v>
      </c>
      <c r="G358" s="16" t="n">
        <v>11540.95</v>
      </c>
      <c r="H358" s="16" t="n">
        <v>11540.95</v>
      </c>
    </row>
    <row r="359" customFormat="false" ht="15" hidden="false" customHeight="true" outlineLevel="0" collapsed="false">
      <c r="A359" s="1" t="s">
        <v>2544</v>
      </c>
      <c r="B359" s="1" t="s">
        <v>1899</v>
      </c>
      <c r="C359" s="1" t="s">
        <v>523</v>
      </c>
      <c r="D359" s="1" t="s">
        <v>2021</v>
      </c>
      <c r="E359" s="1" t="s">
        <v>2018</v>
      </c>
      <c r="F359" s="16" t="n">
        <v>79</v>
      </c>
      <c r="G359" s="16" t="n">
        <v>2250.81</v>
      </c>
      <c r="H359" s="16" t="n">
        <v>2329.81</v>
      </c>
    </row>
    <row r="360" customFormat="false" ht="15" hidden="false" customHeight="true" outlineLevel="0" collapsed="false">
      <c r="A360" s="1" t="s">
        <v>2545</v>
      </c>
      <c r="B360" s="1" t="s">
        <v>1393</v>
      </c>
      <c r="C360" s="1" t="s">
        <v>2546</v>
      </c>
      <c r="D360" s="1" t="s">
        <v>2025</v>
      </c>
      <c r="E360" s="1" t="s">
        <v>2018</v>
      </c>
      <c r="F360" s="16" t="n">
        <v>0</v>
      </c>
      <c r="G360" s="16" t="n">
        <v>2808.47</v>
      </c>
      <c r="H360" s="16" t="n">
        <v>2808.47</v>
      </c>
    </row>
    <row r="361" customFormat="false" ht="15" hidden="false" customHeight="true" outlineLevel="0" collapsed="false">
      <c r="A361" s="1" t="s">
        <v>2547</v>
      </c>
      <c r="B361" s="1" t="s">
        <v>1052</v>
      </c>
      <c r="C361" s="1" t="s">
        <v>2034</v>
      </c>
      <c r="D361" s="1" t="s">
        <v>2017</v>
      </c>
      <c r="E361" s="1" t="s">
        <v>2018</v>
      </c>
      <c r="F361" s="16" t="n">
        <v>79</v>
      </c>
      <c r="G361" s="16" t="n">
        <v>1183.7</v>
      </c>
      <c r="H361" s="16" t="n">
        <v>1262.7</v>
      </c>
    </row>
    <row r="362" customFormat="false" ht="15" hidden="false" customHeight="true" outlineLevel="0" collapsed="false">
      <c r="A362" s="1" t="s">
        <v>2548</v>
      </c>
      <c r="B362" s="1" t="s">
        <v>1818</v>
      </c>
      <c r="C362" s="1" t="s">
        <v>2241</v>
      </c>
      <c r="D362" s="1" t="s">
        <v>2017</v>
      </c>
      <c r="E362" s="1" t="s">
        <v>2018</v>
      </c>
      <c r="F362" s="16" t="n">
        <v>49</v>
      </c>
      <c r="G362" s="16" t="n">
        <v>1587.34</v>
      </c>
      <c r="H362" s="16" t="n">
        <v>1636.34</v>
      </c>
    </row>
    <row r="363" customFormat="false" ht="15" hidden="false" customHeight="true" outlineLevel="0" collapsed="false">
      <c r="A363" s="1" t="s">
        <v>2549</v>
      </c>
      <c r="B363" s="1" t="s">
        <v>260</v>
      </c>
      <c r="C363" s="1" t="s">
        <v>2550</v>
      </c>
      <c r="D363" s="1" t="s">
        <v>2025</v>
      </c>
      <c r="E363" s="1" t="s">
        <v>2018</v>
      </c>
      <c r="F363" s="16" t="n">
        <v>0</v>
      </c>
      <c r="G363" s="16" t="n">
        <v>45777.25</v>
      </c>
      <c r="H363" s="16" t="n">
        <v>45777.25</v>
      </c>
    </row>
    <row r="364" customFormat="false" ht="15" hidden="false" customHeight="true" outlineLevel="0" collapsed="false">
      <c r="A364" s="1" t="s">
        <v>2551</v>
      </c>
      <c r="B364" s="1" t="s">
        <v>1691</v>
      </c>
      <c r="C364" s="1" t="s">
        <v>2349</v>
      </c>
      <c r="D364" s="1" t="s">
        <v>2025</v>
      </c>
      <c r="E364" s="1" t="s">
        <v>2018</v>
      </c>
      <c r="F364" s="16" t="n">
        <v>49</v>
      </c>
      <c r="G364" s="16" t="n">
        <v>2477.13</v>
      </c>
      <c r="H364" s="16" t="n">
        <v>2526.13</v>
      </c>
    </row>
    <row r="365" customFormat="false" ht="15" hidden="false" customHeight="true" outlineLevel="0" collapsed="false">
      <c r="A365" s="1" t="s">
        <v>2552</v>
      </c>
      <c r="B365" s="1" t="s">
        <v>1420</v>
      </c>
      <c r="C365" s="1" t="s">
        <v>2226</v>
      </c>
      <c r="D365" s="1" t="s">
        <v>2017</v>
      </c>
      <c r="E365" s="1" t="s">
        <v>2018</v>
      </c>
      <c r="F365" s="16" t="n">
        <v>0</v>
      </c>
      <c r="G365" s="16" t="n">
        <v>20718.48</v>
      </c>
      <c r="H365" s="16" t="n">
        <v>20718.48</v>
      </c>
    </row>
    <row r="366" customFormat="false" ht="15" hidden="false" customHeight="true" outlineLevel="0" collapsed="false">
      <c r="A366" s="1" t="s">
        <v>2553</v>
      </c>
      <c r="B366" s="1" t="s">
        <v>708</v>
      </c>
      <c r="C366" s="1" t="s">
        <v>384</v>
      </c>
      <c r="D366" s="1" t="s">
        <v>2017</v>
      </c>
      <c r="E366" s="1" t="s">
        <v>2018</v>
      </c>
      <c r="F366" s="16" t="n">
        <v>49</v>
      </c>
      <c r="G366" s="16" t="n">
        <v>2498.39</v>
      </c>
      <c r="H366" s="16" t="n">
        <v>2547.39</v>
      </c>
    </row>
    <row r="367" customFormat="false" ht="15" hidden="false" customHeight="true" outlineLevel="0" collapsed="false">
      <c r="A367" s="1" t="s">
        <v>2554</v>
      </c>
      <c r="B367" s="1" t="s">
        <v>1700</v>
      </c>
      <c r="C367" s="1" t="s">
        <v>2555</v>
      </c>
      <c r="D367" s="1" t="s">
        <v>2017</v>
      </c>
      <c r="E367" s="1" t="s">
        <v>2018</v>
      </c>
      <c r="F367" s="16" t="n">
        <v>79</v>
      </c>
      <c r="G367" s="16" t="n">
        <v>280.03</v>
      </c>
      <c r="H367" s="16" t="n">
        <v>359.03</v>
      </c>
    </row>
    <row r="368" customFormat="false" ht="15" hidden="false" customHeight="true" outlineLevel="0" collapsed="false">
      <c r="A368" s="1" t="s">
        <v>2556</v>
      </c>
      <c r="B368" s="1" t="s">
        <v>1809</v>
      </c>
      <c r="C368" s="1" t="s">
        <v>1383</v>
      </c>
      <c r="D368" s="1" t="s">
        <v>2032</v>
      </c>
      <c r="E368" s="1" t="s">
        <v>2045</v>
      </c>
      <c r="F368" s="16" t="n">
        <v>79</v>
      </c>
      <c r="G368" s="16" t="n">
        <v>1158.24</v>
      </c>
      <c r="H368" s="16" t="n">
        <v>1237.24</v>
      </c>
    </row>
    <row r="369" customFormat="false" ht="15" hidden="false" customHeight="true" outlineLevel="0" collapsed="false">
      <c r="A369" s="1" t="s">
        <v>2557</v>
      </c>
      <c r="B369" s="1" t="s">
        <v>761</v>
      </c>
      <c r="C369" s="1" t="s">
        <v>1347</v>
      </c>
      <c r="D369" s="1" t="s">
        <v>2032</v>
      </c>
      <c r="E369" s="1" t="s">
        <v>2018</v>
      </c>
      <c r="F369" s="16" t="n">
        <v>0</v>
      </c>
      <c r="G369" s="16" t="n">
        <v>5045.75</v>
      </c>
      <c r="H369" s="16" t="n">
        <v>5045.75</v>
      </c>
    </row>
    <row r="370" customFormat="false" ht="15" hidden="false" customHeight="true" outlineLevel="0" collapsed="false">
      <c r="A370" s="1" t="s">
        <v>2558</v>
      </c>
      <c r="B370" s="1" t="s">
        <v>586</v>
      </c>
      <c r="C370" s="1" t="s">
        <v>693</v>
      </c>
      <c r="D370" s="1" t="s">
        <v>2025</v>
      </c>
      <c r="E370" s="1" t="s">
        <v>2045</v>
      </c>
      <c r="F370" s="16" t="n">
        <v>79</v>
      </c>
      <c r="G370" s="16" t="n">
        <v>1389.89</v>
      </c>
      <c r="H370" s="16" t="n">
        <v>1468.89</v>
      </c>
    </row>
    <row r="371" customFormat="false" ht="15" hidden="false" customHeight="true" outlineLevel="0" collapsed="false">
      <c r="A371" s="1" t="s">
        <v>2559</v>
      </c>
      <c r="B371" s="1" t="s">
        <v>1777</v>
      </c>
      <c r="C371" s="1" t="s">
        <v>1162</v>
      </c>
      <c r="D371" s="1" t="s">
        <v>2028</v>
      </c>
      <c r="E371" s="1" t="s">
        <v>2018</v>
      </c>
      <c r="F371" s="16" t="n">
        <v>79</v>
      </c>
      <c r="G371" s="16" t="n">
        <v>2132.9</v>
      </c>
      <c r="H371" s="16" t="n">
        <v>2211.9</v>
      </c>
    </row>
    <row r="372" customFormat="false" ht="15" hidden="false" customHeight="true" outlineLevel="0" collapsed="false">
      <c r="A372" s="1" t="s">
        <v>2560</v>
      </c>
      <c r="B372" s="1" t="s">
        <v>934</v>
      </c>
      <c r="C372" s="1" t="s">
        <v>2561</v>
      </c>
      <c r="D372" s="1" t="s">
        <v>2025</v>
      </c>
      <c r="E372" s="1" t="s">
        <v>2018</v>
      </c>
      <c r="F372" s="16" t="n">
        <v>0</v>
      </c>
      <c r="G372" s="16" t="n">
        <v>10906</v>
      </c>
      <c r="H372" s="16" t="n">
        <v>10906</v>
      </c>
    </row>
    <row r="373" customFormat="false" ht="15" hidden="false" customHeight="true" outlineLevel="0" collapsed="false">
      <c r="A373" s="1" t="s">
        <v>2562</v>
      </c>
      <c r="B373" s="1" t="s">
        <v>1413</v>
      </c>
      <c r="C373" s="1" t="s">
        <v>2298</v>
      </c>
      <c r="D373" s="1" t="s">
        <v>2032</v>
      </c>
      <c r="E373" s="1" t="s">
        <v>2018</v>
      </c>
      <c r="F373" s="16" t="n">
        <v>0</v>
      </c>
      <c r="G373" s="16" t="n">
        <v>8334.21</v>
      </c>
      <c r="H373" s="16" t="n">
        <v>8334.21</v>
      </c>
    </row>
    <row r="374" customFormat="false" ht="15" hidden="false" customHeight="true" outlineLevel="0" collapsed="false">
      <c r="A374" s="1" t="s">
        <v>2563</v>
      </c>
      <c r="B374" s="1" t="s">
        <v>1209</v>
      </c>
      <c r="C374" s="1" t="s">
        <v>1282</v>
      </c>
      <c r="D374" s="1" t="s">
        <v>2021</v>
      </c>
      <c r="E374" s="1" t="s">
        <v>2018</v>
      </c>
      <c r="F374" s="16" t="n">
        <v>99</v>
      </c>
      <c r="G374" s="16" t="n">
        <v>2398.35</v>
      </c>
      <c r="H374" s="16" t="n">
        <v>2497.35</v>
      </c>
    </row>
    <row r="375" customFormat="false" ht="15" hidden="false" customHeight="true" outlineLevel="0" collapsed="false">
      <c r="A375" s="1" t="s">
        <v>2564</v>
      </c>
      <c r="B375" s="1" t="s">
        <v>1806</v>
      </c>
      <c r="C375" s="1" t="s">
        <v>2145</v>
      </c>
      <c r="D375" s="1" t="s">
        <v>2017</v>
      </c>
      <c r="E375" s="1" t="s">
        <v>2022</v>
      </c>
      <c r="F375" s="16" t="n">
        <v>0</v>
      </c>
      <c r="G375" s="16" t="n">
        <v>11434.69</v>
      </c>
      <c r="H375" s="16" t="n">
        <v>11434.69</v>
      </c>
    </row>
    <row r="376" customFormat="false" ht="15" hidden="false" customHeight="true" outlineLevel="0" collapsed="false">
      <c r="A376" s="1" t="s">
        <v>2565</v>
      </c>
      <c r="B376" s="1" t="s">
        <v>112</v>
      </c>
      <c r="C376" s="1" t="s">
        <v>2566</v>
      </c>
      <c r="D376" s="1" t="s">
        <v>2021</v>
      </c>
      <c r="E376" s="1" t="s">
        <v>2084</v>
      </c>
      <c r="F376" s="16" t="n">
        <v>0</v>
      </c>
      <c r="G376" s="16" t="n">
        <v>21201.83</v>
      </c>
      <c r="H376" s="16" t="n">
        <v>21201.83</v>
      </c>
    </row>
    <row r="377" customFormat="false" ht="15" hidden="false" customHeight="true" outlineLevel="0" collapsed="false">
      <c r="A377" s="1" t="s">
        <v>2567</v>
      </c>
      <c r="B377" s="1" t="s">
        <v>1151</v>
      </c>
      <c r="C377" s="1" t="s">
        <v>493</v>
      </c>
      <c r="D377" s="1" t="s">
        <v>2025</v>
      </c>
      <c r="E377" s="1" t="s">
        <v>2018</v>
      </c>
      <c r="F377" s="16" t="n">
        <v>49</v>
      </c>
      <c r="G377" s="16" t="n">
        <v>591.85</v>
      </c>
      <c r="H377" s="16" t="n">
        <v>640.85</v>
      </c>
    </row>
    <row r="378" customFormat="false" ht="15" hidden="false" customHeight="true" outlineLevel="0" collapsed="false">
      <c r="A378" s="1" t="s">
        <v>2568</v>
      </c>
      <c r="B378" s="1" t="s">
        <v>989</v>
      </c>
      <c r="C378" s="1" t="s">
        <v>2569</v>
      </c>
      <c r="D378" s="1" t="s">
        <v>2017</v>
      </c>
      <c r="E378" s="1" t="s">
        <v>2018</v>
      </c>
      <c r="F378" s="16" t="n">
        <v>99</v>
      </c>
      <c r="G378" s="16" t="n">
        <v>1918.68</v>
      </c>
      <c r="H378" s="16" t="n">
        <v>2017.68</v>
      </c>
    </row>
    <row r="379" customFormat="false" ht="15" hidden="false" customHeight="true" outlineLevel="0" collapsed="false">
      <c r="A379" s="1" t="s">
        <v>2570</v>
      </c>
      <c r="B379" s="1" t="s">
        <v>589</v>
      </c>
      <c r="C379" s="1" t="s">
        <v>2571</v>
      </c>
      <c r="D379" s="1" t="s">
        <v>2025</v>
      </c>
      <c r="E379" s="1" t="s">
        <v>2018</v>
      </c>
      <c r="F379" s="16" t="n">
        <v>0</v>
      </c>
      <c r="G379" s="16" t="n">
        <v>8813.33</v>
      </c>
      <c r="H379" s="16" t="n">
        <v>8813.33</v>
      </c>
    </row>
    <row r="380" customFormat="false" ht="15" hidden="false" customHeight="true" outlineLevel="0" collapsed="false">
      <c r="A380" s="1" t="s">
        <v>2572</v>
      </c>
      <c r="B380" s="1" t="s">
        <v>898</v>
      </c>
      <c r="C380" s="1" t="s">
        <v>2148</v>
      </c>
      <c r="D380" s="1" t="s">
        <v>2032</v>
      </c>
      <c r="E380" s="1" t="s">
        <v>2018</v>
      </c>
      <c r="F380" s="16" t="n">
        <v>0</v>
      </c>
      <c r="G380" s="16" t="n">
        <v>4514.62</v>
      </c>
      <c r="H380" s="16" t="n">
        <v>4514.62</v>
      </c>
    </row>
    <row r="381" customFormat="false" ht="15" hidden="false" customHeight="true" outlineLevel="0" collapsed="false">
      <c r="A381" s="1" t="s">
        <v>2573</v>
      </c>
      <c r="B381" s="1" t="s">
        <v>1437</v>
      </c>
      <c r="C381" s="1" t="s">
        <v>2574</v>
      </c>
      <c r="D381" s="1" t="s">
        <v>2032</v>
      </c>
      <c r="E381" s="1" t="s">
        <v>2045</v>
      </c>
      <c r="F381" s="16" t="n">
        <v>0</v>
      </c>
      <c r="G381" s="16" t="n">
        <v>2783.52</v>
      </c>
      <c r="H381" s="16" t="n">
        <v>2783.52</v>
      </c>
    </row>
    <row r="382" customFormat="false" ht="15" hidden="false" customHeight="true" outlineLevel="0" collapsed="false">
      <c r="A382" s="1" t="s">
        <v>2575</v>
      </c>
      <c r="B382" s="1" t="s">
        <v>818</v>
      </c>
      <c r="C382" s="1" t="s">
        <v>911</v>
      </c>
      <c r="D382" s="1" t="s">
        <v>2017</v>
      </c>
      <c r="E382" s="1" t="s">
        <v>2018</v>
      </c>
      <c r="F382" s="16" t="n">
        <v>0</v>
      </c>
      <c r="G382" s="16" t="n">
        <v>5793.49</v>
      </c>
      <c r="H382" s="16" t="n">
        <v>5793.49</v>
      </c>
    </row>
    <row r="383" customFormat="false" ht="15" hidden="false" customHeight="true" outlineLevel="0" collapsed="false">
      <c r="A383" s="1" t="s">
        <v>2576</v>
      </c>
      <c r="B383" s="1" t="s">
        <v>433</v>
      </c>
      <c r="C383" s="1" t="s">
        <v>2577</v>
      </c>
      <c r="D383" s="1" t="s">
        <v>2017</v>
      </c>
      <c r="E383" s="1" t="s">
        <v>2018</v>
      </c>
      <c r="F383" s="16" t="n">
        <v>99</v>
      </c>
      <c r="G383" s="16" t="n">
        <v>1701.08</v>
      </c>
      <c r="H383" s="16" t="n">
        <v>1800.08</v>
      </c>
    </row>
    <row r="384" customFormat="false" ht="15" hidden="false" customHeight="true" outlineLevel="0" collapsed="false">
      <c r="A384" s="1" t="s">
        <v>2578</v>
      </c>
      <c r="B384" s="1" t="s">
        <v>1263</v>
      </c>
      <c r="C384" s="1" t="s">
        <v>1615</v>
      </c>
      <c r="D384" s="1" t="s">
        <v>2055</v>
      </c>
      <c r="E384" s="1" t="s">
        <v>2018</v>
      </c>
      <c r="F384" s="16" t="n">
        <v>0</v>
      </c>
      <c r="G384" s="16" t="n">
        <v>9348</v>
      </c>
      <c r="H384" s="16" t="n">
        <v>9348</v>
      </c>
    </row>
    <row r="385" customFormat="false" ht="15" hidden="false" customHeight="true" outlineLevel="0" collapsed="false">
      <c r="A385" s="1" t="s">
        <v>2579</v>
      </c>
      <c r="B385" s="1" t="s">
        <v>1435</v>
      </c>
      <c r="C385" s="1" t="s">
        <v>2137</v>
      </c>
      <c r="D385" s="1" t="s">
        <v>2021</v>
      </c>
      <c r="E385" s="1" t="s">
        <v>2018</v>
      </c>
      <c r="F385" s="16" t="n">
        <v>49</v>
      </c>
      <c r="G385" s="16" t="n">
        <v>1000.43</v>
      </c>
      <c r="H385" s="16" t="n">
        <v>1049.43</v>
      </c>
    </row>
    <row r="386" customFormat="false" ht="15" hidden="false" customHeight="true" outlineLevel="0" collapsed="false">
      <c r="A386" s="1" t="s">
        <v>2580</v>
      </c>
      <c r="B386" s="1" t="s">
        <v>1607</v>
      </c>
      <c r="C386" s="1" t="s">
        <v>2525</v>
      </c>
      <c r="D386" s="1" t="s">
        <v>2028</v>
      </c>
      <c r="E386" s="1" t="s">
        <v>2045</v>
      </c>
      <c r="F386" s="16" t="n">
        <v>0</v>
      </c>
      <c r="G386" s="16" t="n">
        <v>3469.31</v>
      </c>
      <c r="H386" s="16" t="n">
        <v>3469.31</v>
      </c>
    </row>
    <row r="387" customFormat="false" ht="15" hidden="false" customHeight="true" outlineLevel="0" collapsed="false">
      <c r="A387" s="1" t="s">
        <v>2581</v>
      </c>
      <c r="B387" s="1" t="s">
        <v>1440</v>
      </c>
      <c r="C387" s="1" t="s">
        <v>2313</v>
      </c>
      <c r="D387" s="1" t="s">
        <v>2017</v>
      </c>
      <c r="E387" s="1" t="s">
        <v>2022</v>
      </c>
      <c r="F387" s="16" t="n">
        <v>0</v>
      </c>
      <c r="G387" s="16" t="n">
        <v>4413.47</v>
      </c>
      <c r="H387" s="16" t="n">
        <v>4413.47</v>
      </c>
    </row>
    <row r="388" customFormat="false" ht="15" hidden="false" customHeight="true" outlineLevel="0" collapsed="false">
      <c r="A388" s="1" t="s">
        <v>2582</v>
      </c>
      <c r="B388" s="1" t="s">
        <v>1527</v>
      </c>
      <c r="C388" s="1" t="s">
        <v>542</v>
      </c>
      <c r="D388" s="1" t="s">
        <v>2017</v>
      </c>
      <c r="E388" s="1" t="s">
        <v>2018</v>
      </c>
      <c r="F388" s="16" t="n">
        <v>0</v>
      </c>
      <c r="G388" s="16" t="n">
        <v>7598.56</v>
      </c>
      <c r="H388" s="16" t="n">
        <v>7598.56</v>
      </c>
    </row>
    <row r="389" customFormat="false" ht="15" hidden="false" customHeight="true" outlineLevel="0" collapsed="false">
      <c r="A389" s="1" t="s">
        <v>2583</v>
      </c>
      <c r="B389" s="1" t="s">
        <v>749</v>
      </c>
      <c r="C389" s="1" t="s">
        <v>2044</v>
      </c>
      <c r="D389" s="1" t="s">
        <v>2021</v>
      </c>
      <c r="E389" s="1" t="s">
        <v>2018</v>
      </c>
      <c r="F389" s="16" t="n">
        <v>0</v>
      </c>
      <c r="G389" s="16" t="n">
        <v>3404.46</v>
      </c>
      <c r="H389" s="16" t="n">
        <v>3404.46</v>
      </c>
    </row>
    <row r="390" customFormat="false" ht="15" hidden="false" customHeight="true" outlineLevel="0" collapsed="false">
      <c r="A390" s="1" t="s">
        <v>2584</v>
      </c>
      <c r="B390" s="1" t="s">
        <v>304</v>
      </c>
      <c r="C390" s="1" t="s">
        <v>2585</v>
      </c>
      <c r="D390" s="1" t="s">
        <v>2025</v>
      </c>
      <c r="E390" s="1" t="s">
        <v>2018</v>
      </c>
      <c r="F390" s="16" t="n">
        <v>99</v>
      </c>
      <c r="G390" s="16" t="n">
        <v>1603.35</v>
      </c>
      <c r="H390" s="16" t="n">
        <v>1702.35</v>
      </c>
    </row>
    <row r="391" customFormat="false" ht="15" hidden="false" customHeight="true" outlineLevel="0" collapsed="false">
      <c r="A391" s="1" t="s">
        <v>2586</v>
      </c>
      <c r="B391" s="1" t="s">
        <v>1910</v>
      </c>
      <c r="C391" s="1" t="s">
        <v>2587</v>
      </c>
      <c r="D391" s="1" t="s">
        <v>2028</v>
      </c>
      <c r="E391" s="1" t="s">
        <v>2018</v>
      </c>
      <c r="F391" s="16" t="n">
        <v>0</v>
      </c>
      <c r="G391" s="16" t="n">
        <v>10504.01</v>
      </c>
      <c r="H391" s="16" t="n">
        <v>10504.01</v>
      </c>
    </row>
    <row r="392" customFormat="false" ht="15" hidden="false" customHeight="true" outlineLevel="0" collapsed="false">
      <c r="A392" s="1" t="s">
        <v>2588</v>
      </c>
      <c r="B392" s="1" t="s">
        <v>987</v>
      </c>
      <c r="C392" s="1" t="s">
        <v>2298</v>
      </c>
      <c r="D392" s="1" t="s">
        <v>2025</v>
      </c>
      <c r="E392" s="1" t="s">
        <v>2018</v>
      </c>
      <c r="F392" s="16" t="n">
        <v>0</v>
      </c>
      <c r="G392" s="16" t="n">
        <v>12488.91</v>
      </c>
      <c r="H392" s="16" t="n">
        <v>12488.91</v>
      </c>
    </row>
    <row r="393" customFormat="false" ht="15" hidden="false" customHeight="true" outlineLevel="0" collapsed="false">
      <c r="A393" s="1" t="s">
        <v>2589</v>
      </c>
      <c r="B393" s="1" t="s">
        <v>1375</v>
      </c>
      <c r="C393" s="1" t="s">
        <v>2590</v>
      </c>
      <c r="D393" s="1" t="s">
        <v>2017</v>
      </c>
      <c r="E393" s="1" t="s">
        <v>2018</v>
      </c>
      <c r="F393" s="16" t="n">
        <v>0</v>
      </c>
      <c r="G393" s="16" t="n">
        <v>16409.78</v>
      </c>
      <c r="H393" s="16" t="n">
        <v>16409.78</v>
      </c>
    </row>
    <row r="394" customFormat="false" ht="15" hidden="false" customHeight="true" outlineLevel="0" collapsed="false">
      <c r="A394" s="1" t="s">
        <v>2591</v>
      </c>
      <c r="B394" s="1" t="s">
        <v>304</v>
      </c>
      <c r="C394" s="1" t="s">
        <v>591</v>
      </c>
      <c r="D394" s="1" t="s">
        <v>2055</v>
      </c>
      <c r="E394" s="1" t="s">
        <v>2018</v>
      </c>
      <c r="F394" s="16" t="n">
        <v>79</v>
      </c>
      <c r="G394" s="16" t="n">
        <v>1012.86</v>
      </c>
      <c r="H394" s="16" t="n">
        <v>1091.86</v>
      </c>
    </row>
    <row r="395" customFormat="false" ht="15" hidden="false" customHeight="true" outlineLevel="0" collapsed="false">
      <c r="A395" s="1" t="s">
        <v>2592</v>
      </c>
      <c r="B395" s="1" t="s">
        <v>1193</v>
      </c>
      <c r="C395" s="1" t="s">
        <v>545</v>
      </c>
      <c r="D395" s="1" t="s">
        <v>2017</v>
      </c>
      <c r="E395" s="1" t="s">
        <v>2018</v>
      </c>
      <c r="F395" s="16" t="n">
        <v>79</v>
      </c>
      <c r="G395" s="16" t="n">
        <v>1183.7</v>
      </c>
      <c r="H395" s="16" t="n">
        <v>1262.7</v>
      </c>
    </row>
    <row r="396" customFormat="false" ht="15" hidden="false" customHeight="true" outlineLevel="0" collapsed="false">
      <c r="A396" s="1" t="s">
        <v>2593</v>
      </c>
      <c r="B396" s="1" t="s">
        <v>857</v>
      </c>
      <c r="C396" s="1" t="s">
        <v>647</v>
      </c>
      <c r="D396" s="1" t="s">
        <v>2021</v>
      </c>
      <c r="E396" s="1" t="s">
        <v>2018</v>
      </c>
      <c r="F396" s="16" t="n">
        <v>0</v>
      </c>
      <c r="G396" s="16" t="n">
        <v>7194.38</v>
      </c>
      <c r="H396" s="16" t="n">
        <v>7194.38</v>
      </c>
    </row>
    <row r="397" customFormat="false" ht="15" hidden="false" customHeight="true" outlineLevel="0" collapsed="false">
      <c r="A397" s="1" t="s">
        <v>2594</v>
      </c>
      <c r="B397" s="1" t="s">
        <v>360</v>
      </c>
      <c r="C397" s="1" t="s">
        <v>2595</v>
      </c>
      <c r="D397" s="1" t="s">
        <v>2055</v>
      </c>
      <c r="E397" s="1" t="s">
        <v>2018</v>
      </c>
      <c r="F397" s="16" t="n">
        <v>0</v>
      </c>
      <c r="G397" s="16" t="n">
        <v>7059.06</v>
      </c>
      <c r="H397" s="16" t="n">
        <v>7059.06</v>
      </c>
    </row>
    <row r="398" customFormat="false" ht="15" hidden="false" customHeight="true" outlineLevel="0" collapsed="false">
      <c r="A398" s="1" t="s">
        <v>2596</v>
      </c>
      <c r="B398" s="1" t="s">
        <v>1831</v>
      </c>
      <c r="C398" s="1" t="s">
        <v>2114</v>
      </c>
      <c r="D398" s="1" t="s">
        <v>2017</v>
      </c>
      <c r="E398" s="1" t="s">
        <v>2018</v>
      </c>
      <c r="F398" s="16" t="n">
        <v>49</v>
      </c>
      <c r="G398" s="16" t="n">
        <v>1157.21</v>
      </c>
      <c r="H398" s="16" t="n">
        <v>1206.21</v>
      </c>
    </row>
    <row r="399" customFormat="false" ht="15" hidden="false" customHeight="true" outlineLevel="0" collapsed="false">
      <c r="A399" s="1" t="s">
        <v>2597</v>
      </c>
      <c r="B399" s="1" t="s">
        <v>1473</v>
      </c>
      <c r="C399" s="1" t="s">
        <v>2598</v>
      </c>
      <c r="D399" s="1" t="s">
        <v>2055</v>
      </c>
      <c r="E399" s="1" t="s">
        <v>2018</v>
      </c>
      <c r="F399" s="16" t="n">
        <v>0</v>
      </c>
      <c r="G399" s="16" t="n">
        <v>3319</v>
      </c>
      <c r="H399" s="16" t="n">
        <v>3319</v>
      </c>
    </row>
    <row r="400" customFormat="false" ht="15" hidden="false" customHeight="true" outlineLevel="0" collapsed="false">
      <c r="A400" s="1" t="s">
        <v>2599</v>
      </c>
      <c r="B400" s="1" t="s">
        <v>1826</v>
      </c>
      <c r="C400" s="1" t="s">
        <v>1674</v>
      </c>
      <c r="D400" s="1" t="s">
        <v>2028</v>
      </c>
      <c r="E400" s="1" t="s">
        <v>2018</v>
      </c>
      <c r="F400" s="16" t="n">
        <v>0</v>
      </c>
      <c r="G400" s="16" t="n">
        <v>2788.13</v>
      </c>
      <c r="H400" s="16" t="n">
        <v>2788.13</v>
      </c>
    </row>
    <row r="401" customFormat="false" ht="15" hidden="false" customHeight="true" outlineLevel="0" collapsed="false">
      <c r="A401" s="1" t="s">
        <v>2600</v>
      </c>
      <c r="B401" s="1" t="s">
        <v>371</v>
      </c>
      <c r="C401" s="1" t="s">
        <v>2601</v>
      </c>
      <c r="D401" s="1" t="s">
        <v>2017</v>
      </c>
      <c r="E401" s="1" t="s">
        <v>2018</v>
      </c>
      <c r="F401" s="16" t="n">
        <v>0</v>
      </c>
      <c r="G401" s="16" t="n">
        <v>13366.33</v>
      </c>
      <c r="H401" s="16" t="n">
        <v>13366.33</v>
      </c>
    </row>
    <row r="402" customFormat="false" ht="15" hidden="false" customHeight="true" outlineLevel="0" collapsed="false">
      <c r="A402" s="1" t="s">
        <v>2602</v>
      </c>
      <c r="B402" s="1" t="s">
        <v>1792</v>
      </c>
      <c r="C402" s="1" t="s">
        <v>944</v>
      </c>
      <c r="D402" s="1" t="s">
        <v>2055</v>
      </c>
      <c r="E402" s="1" t="s">
        <v>2018</v>
      </c>
      <c r="F402" s="16" t="n">
        <v>99</v>
      </c>
      <c r="G402" s="16" t="n">
        <v>2137.07</v>
      </c>
      <c r="H402" s="16" t="n">
        <v>2236.07</v>
      </c>
    </row>
    <row r="403" customFormat="false" ht="15" hidden="false" customHeight="true" outlineLevel="0" collapsed="false">
      <c r="A403" s="1" t="s">
        <v>2603</v>
      </c>
      <c r="B403" s="1" t="s">
        <v>1637</v>
      </c>
      <c r="C403" s="1" t="s">
        <v>2604</v>
      </c>
      <c r="D403" s="1" t="s">
        <v>2055</v>
      </c>
      <c r="E403" s="1" t="s">
        <v>2018</v>
      </c>
      <c r="F403" s="16" t="n">
        <v>0</v>
      </c>
      <c r="G403" s="16" t="n">
        <v>10872.97</v>
      </c>
      <c r="H403" s="16" t="n">
        <v>10872.97</v>
      </c>
    </row>
    <row r="404" customFormat="false" ht="15" hidden="false" customHeight="true" outlineLevel="0" collapsed="false">
      <c r="A404" s="1" t="s">
        <v>2605</v>
      </c>
      <c r="B404" s="1" t="s">
        <v>1292</v>
      </c>
      <c r="C404" s="1" t="s">
        <v>1197</v>
      </c>
      <c r="D404" s="1" t="s">
        <v>2017</v>
      </c>
      <c r="E404" s="1" t="s">
        <v>2045</v>
      </c>
      <c r="F404" s="16" t="n">
        <v>99</v>
      </c>
      <c r="G404" s="16" t="n">
        <v>750.27</v>
      </c>
      <c r="H404" s="16" t="n">
        <v>849.27</v>
      </c>
    </row>
    <row r="405" customFormat="false" ht="15" hidden="false" customHeight="true" outlineLevel="0" collapsed="false">
      <c r="A405" s="1" t="s">
        <v>2606</v>
      </c>
      <c r="B405" s="1" t="s">
        <v>686</v>
      </c>
      <c r="C405" s="1" t="s">
        <v>2607</v>
      </c>
      <c r="D405" s="1" t="s">
        <v>2025</v>
      </c>
      <c r="E405" s="1" t="s">
        <v>2018</v>
      </c>
      <c r="F405" s="16" t="n">
        <v>99</v>
      </c>
      <c r="G405" s="16" t="n">
        <v>1863.15</v>
      </c>
      <c r="H405" s="16" t="n">
        <v>1962.15</v>
      </c>
    </row>
    <row r="406" customFormat="false" ht="15" hidden="false" customHeight="true" outlineLevel="0" collapsed="false">
      <c r="A406" s="1" t="s">
        <v>2608</v>
      </c>
      <c r="B406" s="1" t="s">
        <v>1181</v>
      </c>
      <c r="C406" s="1" t="s">
        <v>2315</v>
      </c>
      <c r="D406" s="1" t="s">
        <v>2017</v>
      </c>
      <c r="E406" s="1" t="s">
        <v>2018</v>
      </c>
      <c r="F406" s="16" t="n">
        <v>0</v>
      </c>
      <c r="G406" s="16" t="n">
        <v>2859.6</v>
      </c>
      <c r="H406" s="16" t="n">
        <v>2859.6</v>
      </c>
    </row>
    <row r="407" customFormat="false" ht="15" hidden="false" customHeight="true" outlineLevel="0" collapsed="false">
      <c r="A407" s="1" t="s">
        <v>2609</v>
      </c>
      <c r="B407" s="1" t="s">
        <v>546</v>
      </c>
      <c r="C407" s="1" t="s">
        <v>1553</v>
      </c>
      <c r="D407" s="1" t="s">
        <v>2017</v>
      </c>
      <c r="E407" s="1" t="s">
        <v>2018</v>
      </c>
      <c r="F407" s="16" t="n">
        <v>49</v>
      </c>
      <c r="G407" s="16" t="n">
        <v>2374.52</v>
      </c>
      <c r="H407" s="16" t="n">
        <v>2423.52</v>
      </c>
    </row>
    <row r="408" customFormat="false" ht="15" hidden="false" customHeight="true" outlineLevel="0" collapsed="false">
      <c r="A408" s="1" t="s">
        <v>2610</v>
      </c>
      <c r="B408" s="1" t="s">
        <v>1017</v>
      </c>
      <c r="C408" s="1" t="s">
        <v>845</v>
      </c>
      <c r="D408" s="1" t="s">
        <v>2017</v>
      </c>
      <c r="E408" s="1" t="s">
        <v>2018</v>
      </c>
      <c r="F408" s="16" t="n">
        <v>0</v>
      </c>
      <c r="G408" s="16" t="n">
        <v>3202.15</v>
      </c>
      <c r="H408" s="16" t="n">
        <v>3202.15</v>
      </c>
    </row>
    <row r="409" customFormat="false" ht="15" hidden="false" customHeight="true" outlineLevel="0" collapsed="false">
      <c r="A409" s="1" t="s">
        <v>2611</v>
      </c>
      <c r="B409" s="1" t="s">
        <v>304</v>
      </c>
      <c r="C409" s="1" t="s">
        <v>2073</v>
      </c>
      <c r="D409" s="1" t="s">
        <v>2025</v>
      </c>
      <c r="E409" s="1" t="s">
        <v>2018</v>
      </c>
      <c r="F409" s="16" t="n">
        <v>79</v>
      </c>
      <c r="G409" s="16" t="n">
        <v>623</v>
      </c>
      <c r="H409" s="16" t="n">
        <v>702</v>
      </c>
    </row>
    <row r="410" customFormat="false" ht="15" hidden="false" customHeight="true" outlineLevel="0" collapsed="false">
      <c r="A410" s="1" t="s">
        <v>2612</v>
      </c>
      <c r="B410" s="1" t="s">
        <v>1209</v>
      </c>
      <c r="C410" s="1" t="s">
        <v>2170</v>
      </c>
      <c r="D410" s="1" t="s">
        <v>2025</v>
      </c>
      <c r="E410" s="1" t="s">
        <v>2018</v>
      </c>
      <c r="F410" s="16" t="n">
        <v>0</v>
      </c>
      <c r="G410" s="16" t="n">
        <v>11107.09</v>
      </c>
      <c r="H410" s="16" t="n">
        <v>11107.09</v>
      </c>
    </row>
    <row r="411" customFormat="false" ht="15" hidden="false" customHeight="true" outlineLevel="0" collapsed="false">
      <c r="A411" s="1" t="s">
        <v>2613</v>
      </c>
      <c r="B411" s="1" t="s">
        <v>447</v>
      </c>
      <c r="C411" s="1" t="s">
        <v>248</v>
      </c>
      <c r="D411" s="1" t="s">
        <v>2021</v>
      </c>
      <c r="E411" s="1" t="s">
        <v>2018</v>
      </c>
      <c r="F411" s="16" t="n">
        <v>99</v>
      </c>
      <c r="G411" s="16" t="n">
        <v>1443.02</v>
      </c>
      <c r="H411" s="16" t="n">
        <v>1542.02</v>
      </c>
    </row>
    <row r="412" customFormat="false" ht="15" hidden="false" customHeight="true" outlineLevel="0" collapsed="false">
      <c r="A412" s="1" t="s">
        <v>2614</v>
      </c>
      <c r="B412" s="1" t="s">
        <v>1897</v>
      </c>
      <c r="C412" s="1" t="s">
        <v>2615</v>
      </c>
      <c r="D412" s="1" t="s">
        <v>2017</v>
      </c>
      <c r="E412" s="1" t="s">
        <v>2018</v>
      </c>
      <c r="F412" s="16" t="n">
        <v>0</v>
      </c>
      <c r="G412" s="16" t="n">
        <v>3148.62</v>
      </c>
      <c r="H412" s="16" t="n">
        <v>3148.62</v>
      </c>
    </row>
    <row r="413" customFormat="false" ht="15" hidden="false" customHeight="true" outlineLevel="0" collapsed="false">
      <c r="A413" s="1" t="s">
        <v>2616</v>
      </c>
      <c r="B413" s="1" t="s">
        <v>138</v>
      </c>
      <c r="C413" s="1" t="s">
        <v>419</v>
      </c>
      <c r="D413" s="1" t="s">
        <v>2028</v>
      </c>
      <c r="E413" s="1" t="s">
        <v>2018</v>
      </c>
      <c r="F413" s="16" t="n">
        <v>0</v>
      </c>
      <c r="G413" s="16" t="n">
        <v>5669.29</v>
      </c>
      <c r="H413" s="16" t="n">
        <v>5669.29</v>
      </c>
    </row>
    <row r="414" customFormat="false" ht="15" hidden="false" customHeight="true" outlineLevel="0" collapsed="false">
      <c r="A414" s="1" t="s">
        <v>2617</v>
      </c>
      <c r="B414" s="1" t="s">
        <v>931</v>
      </c>
      <c r="C414" s="1" t="s">
        <v>1374</v>
      </c>
      <c r="D414" s="1" t="s">
        <v>2032</v>
      </c>
      <c r="E414" s="1" t="s">
        <v>2018</v>
      </c>
      <c r="F414" s="16" t="n">
        <v>0</v>
      </c>
      <c r="G414" s="16" t="n">
        <v>5756.04</v>
      </c>
      <c r="H414" s="16" t="n">
        <v>5756.04</v>
      </c>
    </row>
    <row r="415" customFormat="false" ht="15" hidden="false" customHeight="true" outlineLevel="0" collapsed="false">
      <c r="A415" s="1" t="s">
        <v>2618</v>
      </c>
      <c r="B415" s="1" t="s">
        <v>1473</v>
      </c>
      <c r="C415" s="1" t="s">
        <v>2201</v>
      </c>
      <c r="D415" s="1" t="s">
        <v>2017</v>
      </c>
      <c r="E415" s="1" t="s">
        <v>2018</v>
      </c>
      <c r="F415" s="16" t="n">
        <v>0</v>
      </c>
      <c r="G415" s="16" t="n">
        <v>3493.68</v>
      </c>
      <c r="H415" s="16" t="n">
        <v>3493.68</v>
      </c>
    </row>
    <row r="416" customFormat="false" ht="15" hidden="false" customHeight="true" outlineLevel="0" collapsed="false">
      <c r="A416" s="1" t="s">
        <v>2619</v>
      </c>
      <c r="B416" s="1" t="s">
        <v>592</v>
      </c>
      <c r="C416" s="1" t="s">
        <v>2620</v>
      </c>
      <c r="D416" s="1" t="s">
        <v>2032</v>
      </c>
      <c r="E416" s="1" t="s">
        <v>2018</v>
      </c>
      <c r="F416" s="16" t="n">
        <v>49</v>
      </c>
      <c r="G416" s="16" t="n">
        <v>2282.94</v>
      </c>
      <c r="H416" s="16" t="n">
        <v>2331.94</v>
      </c>
    </row>
    <row r="417" customFormat="false" ht="15" hidden="false" customHeight="true" outlineLevel="0" collapsed="false">
      <c r="A417" s="1" t="s">
        <v>2621</v>
      </c>
      <c r="B417" s="1" t="s">
        <v>1548</v>
      </c>
      <c r="C417" s="1" t="s">
        <v>1833</v>
      </c>
      <c r="D417" s="1" t="s">
        <v>2025</v>
      </c>
      <c r="E417" s="1" t="s">
        <v>2018</v>
      </c>
      <c r="F417" s="16" t="n">
        <v>0</v>
      </c>
      <c r="G417" s="16" t="n">
        <v>8923.24</v>
      </c>
      <c r="H417" s="16" t="n">
        <v>8923.24</v>
      </c>
    </row>
    <row r="418" customFormat="false" ht="15" hidden="false" customHeight="true" outlineLevel="0" collapsed="false">
      <c r="A418" s="1" t="s">
        <v>2622</v>
      </c>
      <c r="B418" s="1" t="s">
        <v>1656</v>
      </c>
      <c r="C418" s="1" t="s">
        <v>2574</v>
      </c>
      <c r="D418" s="1" t="s">
        <v>2021</v>
      </c>
      <c r="E418" s="1" t="s">
        <v>2018</v>
      </c>
      <c r="F418" s="16" t="n">
        <v>0</v>
      </c>
      <c r="G418" s="16" t="n">
        <v>3176.11</v>
      </c>
      <c r="H418" s="16" t="n">
        <v>3176.11</v>
      </c>
    </row>
    <row r="419" customFormat="false" ht="15" hidden="false" customHeight="true" outlineLevel="0" collapsed="false">
      <c r="A419" s="1" t="s">
        <v>2623</v>
      </c>
      <c r="B419" s="1" t="s">
        <v>1169</v>
      </c>
      <c r="C419" s="1" t="s">
        <v>2398</v>
      </c>
      <c r="D419" s="1" t="s">
        <v>2055</v>
      </c>
      <c r="E419" s="1" t="s">
        <v>2018</v>
      </c>
      <c r="F419" s="16" t="n">
        <v>0</v>
      </c>
      <c r="G419" s="16" t="n">
        <v>25652.43</v>
      </c>
      <c r="H419" s="16" t="n">
        <v>25652.43</v>
      </c>
    </row>
    <row r="420" customFormat="false" ht="15" hidden="false" customHeight="true" outlineLevel="0" collapsed="false">
      <c r="A420" s="1" t="s">
        <v>2624</v>
      </c>
      <c r="B420" s="1" t="s">
        <v>1121</v>
      </c>
      <c r="C420" s="1" t="s">
        <v>1907</v>
      </c>
      <c r="D420" s="1" t="s">
        <v>2021</v>
      </c>
      <c r="E420" s="1" t="s">
        <v>2045</v>
      </c>
      <c r="F420" s="16" t="n">
        <v>0</v>
      </c>
      <c r="G420" s="16" t="n">
        <v>3931.3</v>
      </c>
      <c r="H420" s="16" t="n">
        <v>3931.3</v>
      </c>
    </row>
    <row r="421" customFormat="false" ht="15" hidden="false" customHeight="true" outlineLevel="0" collapsed="false">
      <c r="A421" s="1" t="s">
        <v>2625</v>
      </c>
      <c r="B421" s="1" t="s">
        <v>540</v>
      </c>
      <c r="C421" s="1" t="s">
        <v>2073</v>
      </c>
      <c r="D421" s="1" t="s">
        <v>2017</v>
      </c>
      <c r="E421" s="1" t="s">
        <v>2018</v>
      </c>
      <c r="F421" s="16" t="n">
        <v>0</v>
      </c>
      <c r="G421" s="16" t="n">
        <v>3433.62</v>
      </c>
      <c r="H421" s="16" t="n">
        <v>3433.62</v>
      </c>
    </row>
    <row r="422" customFormat="false" ht="15" hidden="false" customHeight="true" outlineLevel="0" collapsed="false">
      <c r="A422" s="1" t="s">
        <v>2626</v>
      </c>
      <c r="B422" s="1" t="s">
        <v>1548</v>
      </c>
      <c r="C422" s="1" t="s">
        <v>2332</v>
      </c>
      <c r="D422" s="1" t="s">
        <v>2017</v>
      </c>
      <c r="E422" s="1" t="s">
        <v>2018</v>
      </c>
      <c r="F422" s="16" t="n">
        <v>0</v>
      </c>
      <c r="G422" s="16" t="n">
        <v>2759.37</v>
      </c>
      <c r="H422" s="16" t="n">
        <v>2759.37</v>
      </c>
    </row>
    <row r="423" customFormat="false" ht="15" hidden="false" customHeight="true" outlineLevel="0" collapsed="false">
      <c r="A423" s="1" t="s">
        <v>2627</v>
      </c>
      <c r="B423" s="1" t="s">
        <v>1312</v>
      </c>
      <c r="C423" s="1" t="s">
        <v>2140</v>
      </c>
      <c r="D423" s="1" t="s">
        <v>2055</v>
      </c>
      <c r="E423" s="1" t="s">
        <v>2018</v>
      </c>
      <c r="F423" s="16" t="n">
        <v>0</v>
      </c>
      <c r="G423" s="16" t="n">
        <v>4415.5</v>
      </c>
      <c r="H423" s="16" t="n">
        <v>4415.5</v>
      </c>
    </row>
    <row r="424" customFormat="false" ht="15" hidden="false" customHeight="true" outlineLevel="0" collapsed="false">
      <c r="A424" s="1" t="s">
        <v>2628</v>
      </c>
      <c r="B424" s="1" t="s">
        <v>834</v>
      </c>
      <c r="C424" s="1" t="s">
        <v>2629</v>
      </c>
      <c r="D424" s="1" t="s">
        <v>2025</v>
      </c>
      <c r="E424" s="1" t="s">
        <v>2018</v>
      </c>
      <c r="F424" s="16" t="n">
        <v>79</v>
      </c>
      <c r="G424" s="16" t="n">
        <v>862.99</v>
      </c>
      <c r="H424" s="16" t="n">
        <v>941.99</v>
      </c>
    </row>
    <row r="425" customFormat="false" ht="15" hidden="false" customHeight="true" outlineLevel="0" collapsed="false">
      <c r="A425" s="1" t="s">
        <v>2630</v>
      </c>
      <c r="B425" s="1" t="s">
        <v>218</v>
      </c>
      <c r="C425" s="1" t="s">
        <v>591</v>
      </c>
      <c r="D425" s="1" t="s">
        <v>2021</v>
      </c>
      <c r="E425" s="1" t="s">
        <v>2018</v>
      </c>
      <c r="F425" s="16" t="n">
        <v>79</v>
      </c>
      <c r="G425" s="16" t="n">
        <v>1941.04</v>
      </c>
      <c r="H425" s="16" t="n">
        <v>2020.04</v>
      </c>
    </row>
    <row r="426" customFormat="false" ht="15" hidden="false" customHeight="true" outlineLevel="0" collapsed="false">
      <c r="A426" s="1" t="s">
        <v>2631</v>
      </c>
      <c r="B426" s="1" t="s">
        <v>1193</v>
      </c>
      <c r="C426" s="1" t="s">
        <v>826</v>
      </c>
      <c r="D426" s="1" t="s">
        <v>2025</v>
      </c>
      <c r="E426" s="1" t="s">
        <v>2018</v>
      </c>
      <c r="F426" s="16" t="n">
        <v>0</v>
      </c>
      <c r="G426" s="16" t="n">
        <v>3206.7</v>
      </c>
      <c r="H426" s="16" t="n">
        <v>3206.7</v>
      </c>
    </row>
    <row r="427" customFormat="false" ht="15" hidden="false" customHeight="true" outlineLevel="0" collapsed="false">
      <c r="A427" s="1" t="s">
        <v>2632</v>
      </c>
      <c r="B427" s="1" t="s">
        <v>214</v>
      </c>
      <c r="C427" s="1" t="s">
        <v>370</v>
      </c>
      <c r="D427" s="1" t="s">
        <v>2017</v>
      </c>
      <c r="E427" s="1" t="s">
        <v>2018</v>
      </c>
      <c r="F427" s="16" t="n">
        <v>0</v>
      </c>
      <c r="G427" s="16" t="n">
        <v>9057.62</v>
      </c>
      <c r="H427" s="16" t="n">
        <v>9057.62</v>
      </c>
    </row>
    <row r="428" customFormat="false" ht="15" hidden="false" customHeight="true" outlineLevel="0" collapsed="false">
      <c r="A428" s="1" t="s">
        <v>2633</v>
      </c>
      <c r="B428" s="1" t="s">
        <v>648</v>
      </c>
      <c r="C428" s="1" t="s">
        <v>739</v>
      </c>
      <c r="D428" s="1" t="s">
        <v>2017</v>
      </c>
      <c r="E428" s="1" t="s">
        <v>2018</v>
      </c>
      <c r="F428" s="16" t="n">
        <v>99</v>
      </c>
      <c r="G428" s="16" t="n">
        <v>1250.54</v>
      </c>
      <c r="H428" s="16" t="n">
        <v>1349.54</v>
      </c>
    </row>
    <row r="429" customFormat="false" ht="15" hidden="false" customHeight="true" outlineLevel="0" collapsed="false">
      <c r="A429" s="1" t="s">
        <v>2634</v>
      </c>
      <c r="B429" s="1" t="s">
        <v>1052</v>
      </c>
      <c r="C429" s="1" t="s">
        <v>2635</v>
      </c>
      <c r="D429" s="1" t="s">
        <v>2025</v>
      </c>
      <c r="E429" s="1" t="s">
        <v>2018</v>
      </c>
      <c r="F429" s="16" t="n">
        <v>0</v>
      </c>
      <c r="G429" s="16" t="n">
        <v>4413.12</v>
      </c>
      <c r="H429" s="16" t="n">
        <v>4413.12</v>
      </c>
    </row>
    <row r="430" customFormat="false" ht="15" hidden="false" customHeight="true" outlineLevel="0" collapsed="false">
      <c r="A430" s="1" t="s">
        <v>2636</v>
      </c>
      <c r="B430" s="1" t="s">
        <v>1022</v>
      </c>
      <c r="C430" s="1" t="s">
        <v>2637</v>
      </c>
      <c r="D430" s="1" t="s">
        <v>2017</v>
      </c>
      <c r="E430" s="1" t="s">
        <v>2084</v>
      </c>
      <c r="F430" s="16" t="n">
        <v>0</v>
      </c>
      <c r="G430" s="16" t="n">
        <v>25801.99</v>
      </c>
      <c r="H430" s="16" t="n">
        <v>25801.99</v>
      </c>
    </row>
    <row r="431" customFormat="false" ht="15" hidden="false" customHeight="true" outlineLevel="0" collapsed="false">
      <c r="A431" s="1" t="s">
        <v>2638</v>
      </c>
      <c r="B431" s="1" t="s">
        <v>1764</v>
      </c>
      <c r="C431" s="1" t="s">
        <v>283</v>
      </c>
      <c r="D431" s="1" t="s">
        <v>2032</v>
      </c>
      <c r="E431" s="1" t="s">
        <v>2018</v>
      </c>
      <c r="F431" s="16" t="n">
        <v>49</v>
      </c>
      <c r="G431" s="16" t="n">
        <v>2298.06</v>
      </c>
      <c r="H431" s="16" t="n">
        <v>2347.06</v>
      </c>
    </row>
    <row r="432" customFormat="false" ht="15" hidden="false" customHeight="true" outlineLevel="0" collapsed="false">
      <c r="A432" s="1" t="s">
        <v>2639</v>
      </c>
      <c r="B432" s="1" t="s">
        <v>1473</v>
      </c>
      <c r="C432" s="1" t="s">
        <v>2640</v>
      </c>
      <c r="D432" s="1" t="s">
        <v>2021</v>
      </c>
      <c r="E432" s="1" t="s">
        <v>2018</v>
      </c>
      <c r="F432" s="16" t="n">
        <v>79</v>
      </c>
      <c r="G432" s="16" t="n">
        <v>482.17</v>
      </c>
      <c r="H432" s="16" t="n">
        <v>561.17</v>
      </c>
    </row>
    <row r="433" customFormat="false" ht="15" hidden="false" customHeight="true" outlineLevel="0" collapsed="false">
      <c r="A433" s="1" t="s">
        <v>2641</v>
      </c>
      <c r="B433" s="1" t="s">
        <v>1782</v>
      </c>
      <c r="C433" s="1" t="s">
        <v>1197</v>
      </c>
      <c r="D433" s="1" t="s">
        <v>2017</v>
      </c>
      <c r="E433" s="1" t="s">
        <v>2045</v>
      </c>
      <c r="F433" s="16" t="n">
        <v>99</v>
      </c>
      <c r="G433" s="16" t="n">
        <v>2374.52</v>
      </c>
      <c r="H433" s="16" t="n">
        <v>2473.52</v>
      </c>
    </row>
    <row r="434" customFormat="false" ht="15" hidden="false" customHeight="true" outlineLevel="0" collapsed="false">
      <c r="A434" s="1" t="s">
        <v>2642</v>
      </c>
      <c r="B434" s="1" t="s">
        <v>1145</v>
      </c>
      <c r="C434" s="1" t="s">
        <v>1708</v>
      </c>
      <c r="D434" s="1" t="s">
        <v>2032</v>
      </c>
      <c r="E434" s="1" t="s">
        <v>2018</v>
      </c>
      <c r="F434" s="16" t="n">
        <v>0</v>
      </c>
      <c r="G434" s="16" t="n">
        <v>5157.48</v>
      </c>
      <c r="H434" s="16" t="n">
        <v>5157.48</v>
      </c>
    </row>
    <row r="435" customFormat="false" ht="15" hidden="false" customHeight="true" outlineLevel="0" collapsed="false">
      <c r="A435" s="1" t="s">
        <v>2643</v>
      </c>
      <c r="B435" s="1" t="s">
        <v>668</v>
      </c>
      <c r="C435" s="1" t="s">
        <v>2644</v>
      </c>
      <c r="D435" s="1" t="s">
        <v>2017</v>
      </c>
      <c r="E435" s="1" t="s">
        <v>2018</v>
      </c>
      <c r="F435" s="16" t="n">
        <v>0</v>
      </c>
      <c r="G435" s="16" t="n">
        <v>20465.03</v>
      </c>
      <c r="H435" s="16" t="n">
        <v>20465.03</v>
      </c>
    </row>
    <row r="436" customFormat="false" ht="15" hidden="false" customHeight="true" outlineLevel="0" collapsed="false">
      <c r="A436" s="1" t="s">
        <v>2645</v>
      </c>
      <c r="B436" s="1" t="s">
        <v>666</v>
      </c>
      <c r="C436" s="1" t="s">
        <v>505</v>
      </c>
      <c r="D436" s="1" t="s">
        <v>2025</v>
      </c>
      <c r="E436" s="1" t="s">
        <v>2018</v>
      </c>
      <c r="F436" s="16" t="n">
        <v>0</v>
      </c>
      <c r="G436" s="16" t="n">
        <v>17982.5</v>
      </c>
      <c r="H436" s="16" t="n">
        <v>17982.5</v>
      </c>
    </row>
    <row r="437" customFormat="false" ht="15" hidden="false" customHeight="true" outlineLevel="0" collapsed="false">
      <c r="A437" s="1" t="s">
        <v>2646</v>
      </c>
      <c r="B437" s="1" t="s">
        <v>1031</v>
      </c>
      <c r="C437" s="1" t="s">
        <v>2243</v>
      </c>
      <c r="D437" s="1" t="s">
        <v>2021</v>
      </c>
      <c r="E437" s="1" t="s">
        <v>2018</v>
      </c>
      <c r="F437" s="16" t="n">
        <v>0</v>
      </c>
      <c r="G437" s="16" t="n">
        <v>3145.2</v>
      </c>
      <c r="H437" s="16" t="n">
        <v>3145.2</v>
      </c>
    </row>
    <row r="438" customFormat="false" ht="15" hidden="false" customHeight="true" outlineLevel="0" collapsed="false">
      <c r="A438" s="1" t="s">
        <v>2647</v>
      </c>
      <c r="B438" s="1" t="s">
        <v>968</v>
      </c>
      <c r="C438" s="1" t="s">
        <v>2490</v>
      </c>
      <c r="D438" s="1" t="s">
        <v>2017</v>
      </c>
      <c r="E438" s="1" t="s">
        <v>2018</v>
      </c>
      <c r="F438" s="16" t="n">
        <v>0</v>
      </c>
      <c r="G438" s="16" t="n">
        <v>2597.19</v>
      </c>
      <c r="H438" s="16" t="n">
        <v>2597.19</v>
      </c>
    </row>
    <row r="439" customFormat="false" ht="15" hidden="false" customHeight="true" outlineLevel="0" collapsed="false">
      <c r="A439" s="1" t="s">
        <v>2648</v>
      </c>
      <c r="B439" s="1" t="s">
        <v>435</v>
      </c>
      <c r="C439" s="1" t="s">
        <v>826</v>
      </c>
      <c r="D439" s="1" t="s">
        <v>2028</v>
      </c>
      <c r="E439" s="1" t="s">
        <v>2018</v>
      </c>
      <c r="F439" s="16" t="n">
        <v>0</v>
      </c>
      <c r="G439" s="16" t="n">
        <v>8371.28</v>
      </c>
      <c r="H439" s="16" t="n">
        <v>8371.28</v>
      </c>
    </row>
    <row r="440" customFormat="false" ht="15" hidden="false" customHeight="true" outlineLevel="0" collapsed="false">
      <c r="A440" s="1" t="s">
        <v>2649</v>
      </c>
      <c r="B440" s="1" t="s">
        <v>872</v>
      </c>
      <c r="C440" s="1" t="s">
        <v>2222</v>
      </c>
      <c r="D440" s="1" t="s">
        <v>2055</v>
      </c>
      <c r="E440" s="1" t="s">
        <v>2018</v>
      </c>
      <c r="F440" s="16" t="n">
        <v>0</v>
      </c>
      <c r="G440" s="16" t="n">
        <v>3492.4</v>
      </c>
      <c r="H440" s="16" t="n">
        <v>3492.4</v>
      </c>
    </row>
    <row r="441" customFormat="false" ht="15" hidden="false" customHeight="true" outlineLevel="0" collapsed="false">
      <c r="A441" s="1" t="s">
        <v>2650</v>
      </c>
      <c r="B441" s="1" t="s">
        <v>1375</v>
      </c>
      <c r="C441" s="1" t="s">
        <v>1019</v>
      </c>
      <c r="D441" s="1" t="s">
        <v>2055</v>
      </c>
      <c r="E441" s="1" t="s">
        <v>2018</v>
      </c>
      <c r="F441" s="16" t="n">
        <v>0</v>
      </c>
      <c r="G441" s="16" t="n">
        <v>9098.11</v>
      </c>
      <c r="H441" s="16" t="n">
        <v>9098.11</v>
      </c>
    </row>
    <row r="442" customFormat="false" ht="15" hidden="false" customHeight="true" outlineLevel="0" collapsed="false">
      <c r="A442" s="1" t="s">
        <v>2651</v>
      </c>
      <c r="B442" s="1" t="s">
        <v>1844</v>
      </c>
      <c r="C442" s="1" t="s">
        <v>2652</v>
      </c>
      <c r="D442" s="1" t="s">
        <v>2021</v>
      </c>
      <c r="E442" s="1" t="s">
        <v>2018</v>
      </c>
      <c r="F442" s="16" t="n">
        <v>0</v>
      </c>
      <c r="G442" s="16" t="n">
        <v>9560.38</v>
      </c>
      <c r="H442" s="16" t="n">
        <v>9560.38</v>
      </c>
    </row>
    <row r="443" customFormat="false" ht="15" hidden="false" customHeight="true" outlineLevel="0" collapsed="false">
      <c r="A443" s="1" t="s">
        <v>2653</v>
      </c>
      <c r="B443" s="1" t="s">
        <v>1844</v>
      </c>
      <c r="C443" s="1" t="s">
        <v>2654</v>
      </c>
      <c r="D443" s="1" t="s">
        <v>2025</v>
      </c>
      <c r="E443" s="1" t="s">
        <v>2018</v>
      </c>
      <c r="F443" s="16" t="n">
        <v>79</v>
      </c>
      <c r="G443" s="16" t="n">
        <v>385.74</v>
      </c>
      <c r="H443" s="16" t="n">
        <v>464.74</v>
      </c>
    </row>
    <row r="444" customFormat="false" ht="15" hidden="false" customHeight="true" outlineLevel="0" collapsed="false">
      <c r="A444" s="1" t="s">
        <v>2655</v>
      </c>
      <c r="B444" s="1" t="s">
        <v>1500</v>
      </c>
      <c r="C444" s="1" t="s">
        <v>2656</v>
      </c>
      <c r="D444" s="1" t="s">
        <v>2032</v>
      </c>
      <c r="E444" s="1" t="s">
        <v>2018</v>
      </c>
      <c r="F444" s="16" t="n">
        <v>0</v>
      </c>
      <c r="G444" s="16" t="n">
        <v>2832.58</v>
      </c>
      <c r="H444" s="16" t="n">
        <v>2832.58</v>
      </c>
    </row>
    <row r="445" customFormat="false" ht="15" hidden="false" customHeight="true" outlineLevel="0" collapsed="false">
      <c r="A445" s="1" t="s">
        <v>2657</v>
      </c>
      <c r="B445" s="1" t="s">
        <v>1107</v>
      </c>
      <c r="C445" s="1" t="s">
        <v>2658</v>
      </c>
      <c r="D445" s="1" t="s">
        <v>2025</v>
      </c>
      <c r="E445" s="1" t="s">
        <v>2018</v>
      </c>
      <c r="F445" s="16" t="n">
        <v>0</v>
      </c>
      <c r="G445" s="16" t="n">
        <v>17665.85</v>
      </c>
      <c r="H445" s="16" t="n">
        <v>17665.85</v>
      </c>
    </row>
    <row r="446" customFormat="false" ht="15" hidden="false" customHeight="true" outlineLevel="0" collapsed="false">
      <c r="A446" s="1" t="s">
        <v>2659</v>
      </c>
      <c r="B446" s="1" t="s">
        <v>1304</v>
      </c>
      <c r="C446" s="1" t="s">
        <v>2361</v>
      </c>
      <c r="D446" s="1" t="s">
        <v>2021</v>
      </c>
      <c r="E446" s="1" t="s">
        <v>2018</v>
      </c>
      <c r="F446" s="16" t="n">
        <v>99</v>
      </c>
      <c r="G446" s="16" t="n">
        <v>1703.87</v>
      </c>
      <c r="H446" s="16" t="n">
        <v>1802.87</v>
      </c>
    </row>
    <row r="447" customFormat="false" ht="15" hidden="false" customHeight="true" outlineLevel="0" collapsed="false">
      <c r="A447" s="1" t="s">
        <v>2660</v>
      </c>
      <c r="B447" s="1" t="s">
        <v>1440</v>
      </c>
      <c r="C447" s="1" t="s">
        <v>426</v>
      </c>
      <c r="D447" s="1" t="s">
        <v>2025</v>
      </c>
      <c r="E447" s="1" t="s">
        <v>2018</v>
      </c>
      <c r="F447" s="16" t="n">
        <v>49</v>
      </c>
      <c r="G447" s="16" t="n">
        <v>964.34</v>
      </c>
      <c r="H447" s="16" t="n">
        <v>1013.34</v>
      </c>
    </row>
    <row r="448" customFormat="false" ht="15" hidden="false" customHeight="true" outlineLevel="0" collapsed="false">
      <c r="A448" s="1" t="s">
        <v>2661</v>
      </c>
      <c r="B448" s="1" t="s">
        <v>1037</v>
      </c>
      <c r="C448" s="1" t="s">
        <v>614</v>
      </c>
      <c r="D448" s="1" t="s">
        <v>2017</v>
      </c>
      <c r="E448" s="1" t="s">
        <v>2018</v>
      </c>
      <c r="F448" s="16" t="n">
        <v>0</v>
      </c>
      <c r="G448" s="16" t="n">
        <v>7502.9</v>
      </c>
      <c r="H448" s="16" t="n">
        <v>7502.9</v>
      </c>
    </row>
    <row r="449" customFormat="false" ht="15" hidden="false" customHeight="true" outlineLevel="0" collapsed="false">
      <c r="A449" s="1" t="s">
        <v>2662</v>
      </c>
      <c r="B449" s="1" t="s">
        <v>1005</v>
      </c>
      <c r="C449" s="1" t="s">
        <v>2663</v>
      </c>
      <c r="D449" s="1" t="s">
        <v>2028</v>
      </c>
      <c r="E449" s="1" t="s">
        <v>2018</v>
      </c>
      <c r="F449" s="16" t="n">
        <v>0</v>
      </c>
      <c r="G449" s="16" t="n">
        <v>4059.9</v>
      </c>
      <c r="H449" s="16" t="n">
        <v>4059.9</v>
      </c>
    </row>
    <row r="450" customFormat="false" ht="15" hidden="false" customHeight="true" outlineLevel="0" collapsed="false">
      <c r="A450" s="1" t="s">
        <v>2664</v>
      </c>
      <c r="B450" s="1" t="s">
        <v>968</v>
      </c>
      <c r="C450" s="1" t="s">
        <v>2665</v>
      </c>
      <c r="D450" s="1" t="s">
        <v>2025</v>
      </c>
      <c r="E450" s="1" t="s">
        <v>2018</v>
      </c>
      <c r="F450" s="16" t="n">
        <v>0</v>
      </c>
      <c r="G450" s="16" t="n">
        <v>3931.3</v>
      </c>
      <c r="H450" s="16" t="n">
        <v>3931.3</v>
      </c>
    </row>
    <row r="451" customFormat="false" ht="15" hidden="false" customHeight="true" outlineLevel="0" collapsed="false">
      <c r="A451" s="1" t="s">
        <v>2666</v>
      </c>
      <c r="B451" s="1" t="s">
        <v>1753</v>
      </c>
      <c r="C451" s="1" t="s">
        <v>1878</v>
      </c>
      <c r="D451" s="1" t="s">
        <v>2025</v>
      </c>
      <c r="E451" s="1" t="s">
        <v>2018</v>
      </c>
      <c r="F451" s="16" t="n">
        <v>0</v>
      </c>
      <c r="G451" s="16" t="n">
        <v>6727.39</v>
      </c>
      <c r="H451" s="16" t="n">
        <v>6727.39</v>
      </c>
    </row>
    <row r="452" customFormat="false" ht="15" hidden="false" customHeight="true" outlineLevel="0" collapsed="false">
      <c r="A452" s="1" t="s">
        <v>2667</v>
      </c>
      <c r="B452" s="1" t="s">
        <v>1398</v>
      </c>
      <c r="C452" s="1" t="s">
        <v>2296</v>
      </c>
      <c r="D452" s="1" t="s">
        <v>2028</v>
      </c>
      <c r="E452" s="1" t="s">
        <v>2018</v>
      </c>
      <c r="F452" s="16" t="n">
        <v>0</v>
      </c>
      <c r="G452" s="16" t="n">
        <v>9513.21</v>
      </c>
      <c r="H452" s="16" t="n">
        <v>9513.21</v>
      </c>
    </row>
    <row r="453" customFormat="false" ht="15" hidden="false" customHeight="true" outlineLevel="0" collapsed="false">
      <c r="A453" s="1" t="s">
        <v>2668</v>
      </c>
      <c r="B453" s="1" t="s">
        <v>1375</v>
      </c>
      <c r="C453" s="1" t="s">
        <v>1054</v>
      </c>
      <c r="D453" s="1" t="s">
        <v>2025</v>
      </c>
      <c r="E453" s="1" t="s">
        <v>2018</v>
      </c>
      <c r="F453" s="16" t="n">
        <v>99</v>
      </c>
      <c r="G453" s="16" t="n">
        <v>1042.42</v>
      </c>
      <c r="H453" s="16" t="n">
        <v>1141.42</v>
      </c>
    </row>
    <row r="454" customFormat="false" ht="15" hidden="false" customHeight="true" outlineLevel="0" collapsed="false">
      <c r="A454" s="1" t="s">
        <v>2669</v>
      </c>
      <c r="B454" s="1" t="s">
        <v>1151</v>
      </c>
      <c r="C454" s="1" t="s">
        <v>508</v>
      </c>
      <c r="D454" s="1" t="s">
        <v>2017</v>
      </c>
      <c r="E454" s="1" t="s">
        <v>2018</v>
      </c>
      <c r="F454" s="16" t="n">
        <v>99</v>
      </c>
      <c r="G454" s="16" t="n">
        <v>2043.21</v>
      </c>
      <c r="H454" s="16" t="n">
        <v>2142.21</v>
      </c>
    </row>
    <row r="455" customFormat="false" ht="15" hidden="false" customHeight="true" outlineLevel="0" collapsed="false">
      <c r="A455" s="1" t="s">
        <v>2670</v>
      </c>
      <c r="B455" s="1" t="s">
        <v>1806</v>
      </c>
      <c r="C455" s="1" t="s">
        <v>2671</v>
      </c>
      <c r="D455" s="1" t="s">
        <v>2017</v>
      </c>
      <c r="E455" s="1" t="s">
        <v>2018</v>
      </c>
      <c r="F455" s="16" t="n">
        <v>49</v>
      </c>
      <c r="G455" s="16" t="n">
        <v>2398.35</v>
      </c>
      <c r="H455" s="16" t="n">
        <v>2447.35</v>
      </c>
    </row>
    <row r="456" customFormat="false" ht="15" hidden="false" customHeight="true" outlineLevel="0" collapsed="false">
      <c r="A456" s="1" t="s">
        <v>2672</v>
      </c>
      <c r="B456" s="1" t="s">
        <v>683</v>
      </c>
      <c r="C456" s="1" t="s">
        <v>1539</v>
      </c>
      <c r="D456" s="1" t="s">
        <v>2021</v>
      </c>
      <c r="E456" s="1" t="s">
        <v>2018</v>
      </c>
      <c r="F456" s="16" t="n">
        <v>79</v>
      </c>
      <c r="G456" s="16" t="n">
        <v>1500.54</v>
      </c>
      <c r="H456" s="16" t="n">
        <v>1579.54</v>
      </c>
    </row>
    <row r="457" customFormat="false" ht="15" hidden="false" customHeight="true" outlineLevel="0" collapsed="false">
      <c r="A457" s="1" t="s">
        <v>2673</v>
      </c>
      <c r="B457" s="1" t="s">
        <v>562</v>
      </c>
      <c r="C457" s="1" t="s">
        <v>808</v>
      </c>
      <c r="D457" s="1" t="s">
        <v>2028</v>
      </c>
      <c r="E457" s="1" t="s">
        <v>2018</v>
      </c>
      <c r="F457" s="16" t="n">
        <v>0</v>
      </c>
      <c r="G457" s="16" t="n">
        <v>4556.86</v>
      </c>
      <c r="H457" s="16" t="n">
        <v>4556.86</v>
      </c>
    </row>
    <row r="458" customFormat="false" ht="15" hidden="false" customHeight="true" outlineLevel="0" collapsed="false">
      <c r="A458" s="1" t="s">
        <v>2674</v>
      </c>
      <c r="B458" s="1" t="s">
        <v>1052</v>
      </c>
      <c r="C458" s="1" t="s">
        <v>2675</v>
      </c>
      <c r="D458" s="1" t="s">
        <v>2025</v>
      </c>
      <c r="E458" s="1" t="s">
        <v>2018</v>
      </c>
      <c r="F458" s="16" t="n">
        <v>99</v>
      </c>
      <c r="G458" s="16" t="n">
        <v>1362.85</v>
      </c>
      <c r="H458" s="16" t="n">
        <v>1461.85</v>
      </c>
    </row>
    <row r="459" customFormat="false" ht="15" hidden="false" customHeight="true" outlineLevel="0" collapsed="false">
      <c r="A459" s="1" t="s">
        <v>2676</v>
      </c>
      <c r="B459" s="1" t="s">
        <v>1325</v>
      </c>
      <c r="C459" s="1" t="s">
        <v>941</v>
      </c>
      <c r="D459" s="1" t="s">
        <v>2032</v>
      </c>
      <c r="E459" s="1" t="s">
        <v>2084</v>
      </c>
      <c r="F459" s="16" t="n">
        <v>0</v>
      </c>
      <c r="G459" s="16" t="n">
        <v>4823.97</v>
      </c>
      <c r="H459" s="16" t="n">
        <v>4823.97</v>
      </c>
    </row>
    <row r="460" customFormat="false" ht="15" hidden="false" customHeight="true" outlineLevel="0" collapsed="false">
      <c r="A460" s="1" t="s">
        <v>2677</v>
      </c>
      <c r="B460" s="1" t="s">
        <v>1001</v>
      </c>
      <c r="C460" s="1" t="s">
        <v>1682</v>
      </c>
      <c r="D460" s="1" t="s">
        <v>2021</v>
      </c>
      <c r="E460" s="1" t="s">
        <v>2022</v>
      </c>
      <c r="F460" s="16" t="n">
        <v>0</v>
      </c>
      <c r="G460" s="16" t="n">
        <v>14183.76</v>
      </c>
      <c r="H460" s="16" t="n">
        <v>14183.76</v>
      </c>
    </row>
    <row r="461" customFormat="false" ht="15" hidden="false" customHeight="true" outlineLevel="0" collapsed="false">
      <c r="A461" s="1" t="s">
        <v>2678</v>
      </c>
      <c r="B461" s="1" t="s">
        <v>1548</v>
      </c>
      <c r="C461" s="1" t="s">
        <v>2679</v>
      </c>
      <c r="D461" s="1" t="s">
        <v>2025</v>
      </c>
      <c r="E461" s="1" t="s">
        <v>2018</v>
      </c>
      <c r="F461" s="16" t="n">
        <v>0</v>
      </c>
      <c r="G461" s="16" t="n">
        <v>3976.79</v>
      </c>
      <c r="H461" s="16" t="n">
        <v>3976.79</v>
      </c>
    </row>
    <row r="462" customFormat="false" ht="15" hidden="false" customHeight="true" outlineLevel="0" collapsed="false">
      <c r="A462" s="1" t="s">
        <v>2680</v>
      </c>
      <c r="B462" s="1" t="s">
        <v>1193</v>
      </c>
      <c r="C462" s="1" t="s">
        <v>2681</v>
      </c>
      <c r="D462" s="1" t="s">
        <v>2025</v>
      </c>
      <c r="E462" s="1" t="s">
        <v>2018</v>
      </c>
      <c r="F462" s="16" t="n">
        <v>0</v>
      </c>
      <c r="G462" s="16" t="n">
        <v>14135.09</v>
      </c>
      <c r="H462" s="16" t="n">
        <v>14135.09</v>
      </c>
    </row>
    <row r="463" customFormat="false" ht="15" hidden="false" customHeight="true" outlineLevel="0" collapsed="false">
      <c r="A463" s="1" t="s">
        <v>2682</v>
      </c>
      <c r="B463" s="1" t="s">
        <v>885</v>
      </c>
      <c r="C463" s="1" t="s">
        <v>2527</v>
      </c>
      <c r="D463" s="1" t="s">
        <v>2028</v>
      </c>
      <c r="E463" s="1" t="s">
        <v>2018</v>
      </c>
      <c r="F463" s="16" t="n">
        <v>49</v>
      </c>
      <c r="G463" s="16" t="n">
        <v>2374.52</v>
      </c>
      <c r="H463" s="16" t="n">
        <v>2423.52</v>
      </c>
    </row>
    <row r="464" customFormat="false" ht="15" hidden="false" customHeight="true" outlineLevel="0" collapsed="false">
      <c r="A464" s="1" t="s">
        <v>2683</v>
      </c>
      <c r="B464" s="1" t="s">
        <v>1206</v>
      </c>
      <c r="C464" s="1" t="s">
        <v>2684</v>
      </c>
      <c r="D464" s="1" t="s">
        <v>2017</v>
      </c>
      <c r="E464" s="1" t="s">
        <v>2018</v>
      </c>
      <c r="F464" s="16" t="n">
        <v>49</v>
      </c>
      <c r="G464" s="16" t="n">
        <v>1145.07</v>
      </c>
      <c r="H464" s="16" t="n">
        <v>1194.07</v>
      </c>
    </row>
    <row r="465" customFormat="false" ht="15" hidden="false" customHeight="true" outlineLevel="0" collapsed="false">
      <c r="A465" s="1" t="s">
        <v>2685</v>
      </c>
      <c r="B465" s="1" t="s">
        <v>1798</v>
      </c>
      <c r="C465" s="1" t="s">
        <v>2222</v>
      </c>
      <c r="D465" s="1" t="s">
        <v>2017</v>
      </c>
      <c r="E465" s="1" t="s">
        <v>2018</v>
      </c>
      <c r="F465" s="16" t="n">
        <v>0</v>
      </c>
      <c r="G465" s="16" t="n">
        <v>4456.52</v>
      </c>
      <c r="H465" s="16" t="n">
        <v>4456.52</v>
      </c>
    </row>
    <row r="466" customFormat="false" ht="15" hidden="false" customHeight="true" outlineLevel="0" collapsed="false">
      <c r="A466" s="1" t="s">
        <v>2686</v>
      </c>
      <c r="B466" s="1" t="s">
        <v>860</v>
      </c>
      <c r="C466" s="1" t="s">
        <v>1084</v>
      </c>
      <c r="D466" s="1" t="s">
        <v>2032</v>
      </c>
      <c r="E466" s="1" t="s">
        <v>2018</v>
      </c>
      <c r="F466" s="16" t="n">
        <v>0</v>
      </c>
      <c r="G466" s="16" t="n">
        <v>12949.88</v>
      </c>
      <c r="H466" s="16" t="n">
        <v>12949.88</v>
      </c>
    </row>
    <row r="467" customFormat="false" ht="15" hidden="false" customHeight="true" outlineLevel="0" collapsed="false">
      <c r="A467" s="1" t="s">
        <v>2687</v>
      </c>
      <c r="B467" s="1" t="s">
        <v>1351</v>
      </c>
      <c r="C467" s="1" t="s">
        <v>2180</v>
      </c>
      <c r="D467" s="1" t="s">
        <v>2017</v>
      </c>
      <c r="E467" s="1" t="s">
        <v>2018</v>
      </c>
      <c r="F467" s="16" t="n">
        <v>0</v>
      </c>
      <c r="G467" s="16" t="n">
        <v>4796.7</v>
      </c>
      <c r="H467" s="16" t="n">
        <v>4796.7</v>
      </c>
    </row>
    <row r="468" customFormat="false" ht="15" hidden="false" customHeight="true" outlineLevel="0" collapsed="false">
      <c r="A468" s="1" t="s">
        <v>2688</v>
      </c>
      <c r="B468" s="1" t="s">
        <v>1639</v>
      </c>
      <c r="C468" s="1" t="s">
        <v>599</v>
      </c>
      <c r="D468" s="1" t="s">
        <v>2017</v>
      </c>
      <c r="E468" s="1" t="s">
        <v>2018</v>
      </c>
      <c r="F468" s="16" t="n">
        <v>0</v>
      </c>
      <c r="G468" s="16" t="n">
        <v>3898.89</v>
      </c>
      <c r="H468" s="16" t="n">
        <v>3898.89</v>
      </c>
    </row>
    <row r="469" customFormat="false" ht="15" hidden="false" customHeight="true" outlineLevel="0" collapsed="false">
      <c r="A469" s="1" t="s">
        <v>2689</v>
      </c>
      <c r="B469" s="1" t="s">
        <v>1712</v>
      </c>
      <c r="C469" s="1" t="s">
        <v>725</v>
      </c>
      <c r="D469" s="1" t="s">
        <v>2017</v>
      </c>
      <c r="E469" s="1" t="s">
        <v>2018</v>
      </c>
      <c r="F469" s="16" t="n">
        <v>0</v>
      </c>
      <c r="G469" s="16" t="n">
        <v>2886.03</v>
      </c>
      <c r="H469" s="16" t="n">
        <v>2886.03</v>
      </c>
    </row>
    <row r="470" customFormat="false" ht="15" hidden="false" customHeight="true" outlineLevel="0" collapsed="false">
      <c r="A470" s="1" t="s">
        <v>2690</v>
      </c>
      <c r="B470" s="1" t="s">
        <v>1806</v>
      </c>
      <c r="C470" s="1" t="s">
        <v>2044</v>
      </c>
      <c r="D470" s="1" t="s">
        <v>2017</v>
      </c>
      <c r="E470" s="1" t="s">
        <v>2018</v>
      </c>
      <c r="F470" s="16" t="n">
        <v>0</v>
      </c>
      <c r="G470" s="16" t="n">
        <v>4356.96</v>
      </c>
      <c r="H470" s="16" t="n">
        <v>4356.96</v>
      </c>
    </row>
    <row r="471" customFormat="false" ht="15" hidden="false" customHeight="true" outlineLevel="0" collapsed="false">
      <c r="A471" s="1" t="s">
        <v>2691</v>
      </c>
      <c r="B471" s="1" t="s">
        <v>537</v>
      </c>
      <c r="C471" s="1" t="s">
        <v>2692</v>
      </c>
      <c r="D471" s="1" t="s">
        <v>2017</v>
      </c>
      <c r="E471" s="1" t="s">
        <v>2045</v>
      </c>
      <c r="F471" s="16" t="n">
        <v>0</v>
      </c>
      <c r="G471" s="16" t="n">
        <v>15471.19</v>
      </c>
      <c r="H471" s="16" t="n">
        <v>15471.19</v>
      </c>
    </row>
    <row r="472" customFormat="false" ht="15" hidden="false" customHeight="true" outlineLevel="0" collapsed="false">
      <c r="A472" s="1" t="s">
        <v>2693</v>
      </c>
      <c r="B472" s="1" t="s">
        <v>1375</v>
      </c>
      <c r="C472" s="1" t="s">
        <v>1117</v>
      </c>
      <c r="D472" s="1" t="s">
        <v>2025</v>
      </c>
      <c r="E472" s="1" t="s">
        <v>2018</v>
      </c>
      <c r="F472" s="16" t="n">
        <v>49</v>
      </c>
      <c r="G472" s="16" t="n">
        <v>591.85</v>
      </c>
      <c r="H472" s="16" t="n">
        <v>640.85</v>
      </c>
    </row>
    <row r="473" customFormat="false" ht="15" hidden="false" customHeight="true" outlineLevel="0" collapsed="false">
      <c r="A473" s="1" t="s">
        <v>2694</v>
      </c>
      <c r="B473" s="1" t="s">
        <v>1047</v>
      </c>
      <c r="C473" s="1" t="s">
        <v>2695</v>
      </c>
      <c r="D473" s="1" t="s">
        <v>2017</v>
      </c>
      <c r="E473" s="1" t="s">
        <v>2022</v>
      </c>
      <c r="F473" s="16" t="n">
        <v>0</v>
      </c>
      <c r="G473" s="16" t="n">
        <v>6411.2</v>
      </c>
      <c r="H473" s="16" t="n">
        <v>6411.2</v>
      </c>
    </row>
    <row r="474" customFormat="false" ht="15" hidden="false" customHeight="true" outlineLevel="0" collapsed="false">
      <c r="A474" s="1" t="s">
        <v>2696</v>
      </c>
      <c r="B474" s="1" t="s">
        <v>945</v>
      </c>
      <c r="C474" s="1" t="s">
        <v>2697</v>
      </c>
      <c r="D474" s="1" t="s">
        <v>2025</v>
      </c>
      <c r="E474" s="1" t="s">
        <v>2018</v>
      </c>
      <c r="F474" s="16" t="n">
        <v>49</v>
      </c>
      <c r="G474" s="16" t="n">
        <v>1296.51</v>
      </c>
      <c r="H474" s="16" t="n">
        <v>1345.51</v>
      </c>
    </row>
    <row r="475" customFormat="false" ht="15" hidden="false" customHeight="true" outlineLevel="0" collapsed="false">
      <c r="A475" s="1" t="s">
        <v>2698</v>
      </c>
      <c r="B475" s="1" t="s">
        <v>487</v>
      </c>
      <c r="C475" s="1" t="s">
        <v>2699</v>
      </c>
      <c r="D475" s="1" t="s">
        <v>2025</v>
      </c>
      <c r="E475" s="1" t="s">
        <v>2018</v>
      </c>
      <c r="F475" s="16" t="n">
        <v>0</v>
      </c>
      <c r="G475" s="16" t="n">
        <v>7689.76</v>
      </c>
      <c r="H475" s="16" t="n">
        <v>7689.76</v>
      </c>
    </row>
    <row r="476" customFormat="false" ht="15" hidden="false" customHeight="true" outlineLevel="0" collapsed="false">
      <c r="A476" s="1" t="s">
        <v>2700</v>
      </c>
      <c r="B476" s="1" t="s">
        <v>503</v>
      </c>
      <c r="C476" s="1" t="s">
        <v>2701</v>
      </c>
      <c r="D476" s="1" t="s">
        <v>2025</v>
      </c>
      <c r="E476" s="1" t="s">
        <v>2018</v>
      </c>
      <c r="F476" s="16" t="n">
        <v>0</v>
      </c>
      <c r="G476" s="16" t="n">
        <v>6463.86</v>
      </c>
      <c r="H476" s="16" t="n">
        <v>6463.86</v>
      </c>
    </row>
    <row r="477" customFormat="false" ht="15" hidden="false" customHeight="true" outlineLevel="0" collapsed="false">
      <c r="A477" s="1" t="s">
        <v>2702</v>
      </c>
      <c r="B477" s="1" t="s">
        <v>1289</v>
      </c>
      <c r="C477" s="1" t="s">
        <v>426</v>
      </c>
      <c r="D477" s="1" t="s">
        <v>2017</v>
      </c>
      <c r="E477" s="1" t="s">
        <v>2018</v>
      </c>
      <c r="F477" s="16" t="n">
        <v>0</v>
      </c>
      <c r="G477" s="16" t="n">
        <v>5798.75</v>
      </c>
      <c r="H477" s="16" t="n">
        <v>5798.75</v>
      </c>
    </row>
    <row r="478" customFormat="false" ht="15" hidden="false" customHeight="true" outlineLevel="0" collapsed="false">
      <c r="A478" s="1" t="s">
        <v>2703</v>
      </c>
      <c r="B478" s="1" t="s">
        <v>1437</v>
      </c>
      <c r="C478" s="1" t="s">
        <v>2561</v>
      </c>
      <c r="D478" s="1" t="s">
        <v>2032</v>
      </c>
      <c r="E478" s="1" t="s">
        <v>2045</v>
      </c>
      <c r="F478" s="16" t="n">
        <v>49</v>
      </c>
      <c r="G478" s="16" t="n">
        <v>482.17</v>
      </c>
      <c r="H478" s="16" t="n">
        <v>531.17</v>
      </c>
    </row>
    <row r="479" customFormat="false" ht="15" hidden="false" customHeight="true" outlineLevel="0" collapsed="false">
      <c r="A479" s="1" t="s">
        <v>2704</v>
      </c>
      <c r="B479" s="1" t="s">
        <v>1580</v>
      </c>
      <c r="C479" s="1" t="s">
        <v>2361</v>
      </c>
      <c r="D479" s="1" t="s">
        <v>2021</v>
      </c>
      <c r="E479" s="1" t="s">
        <v>2018</v>
      </c>
      <c r="F479" s="16" t="n">
        <v>0</v>
      </c>
      <c r="G479" s="16" t="n">
        <v>4796.7</v>
      </c>
      <c r="H479" s="16" t="n">
        <v>4796.7</v>
      </c>
    </row>
    <row r="480" customFormat="false" ht="15" hidden="false" customHeight="true" outlineLevel="0" collapsed="false">
      <c r="A480" s="1" t="s">
        <v>2705</v>
      </c>
      <c r="B480" s="1" t="s">
        <v>1425</v>
      </c>
      <c r="C480" s="1" t="s">
        <v>2203</v>
      </c>
      <c r="D480" s="1" t="s">
        <v>2017</v>
      </c>
      <c r="E480" s="1" t="s">
        <v>2018</v>
      </c>
      <c r="F480" s="16" t="n">
        <v>79</v>
      </c>
      <c r="G480" s="16" t="n">
        <v>311.15</v>
      </c>
      <c r="H480" s="16" t="n">
        <v>390.15</v>
      </c>
    </row>
    <row r="481" customFormat="false" ht="15" hidden="false" customHeight="true" outlineLevel="0" collapsed="false">
      <c r="A481" s="1" t="s">
        <v>2706</v>
      </c>
      <c r="B481" s="1" t="s">
        <v>1312</v>
      </c>
      <c r="C481" s="1" t="s">
        <v>1450</v>
      </c>
      <c r="D481" s="1" t="s">
        <v>2055</v>
      </c>
      <c r="E481" s="1" t="s">
        <v>2018</v>
      </c>
      <c r="F481" s="16" t="n">
        <v>79</v>
      </c>
      <c r="G481" s="16" t="n">
        <v>2142.79</v>
      </c>
      <c r="H481" s="16" t="n">
        <v>2221.79</v>
      </c>
    </row>
    <row r="482" customFormat="false" ht="15" hidden="false" customHeight="true" outlineLevel="0" collapsed="false">
      <c r="A482" s="1" t="s">
        <v>2707</v>
      </c>
      <c r="B482" s="1" t="s">
        <v>860</v>
      </c>
      <c r="C482" s="1" t="s">
        <v>2708</v>
      </c>
      <c r="D482" s="1" t="s">
        <v>2017</v>
      </c>
      <c r="E482" s="1" t="s">
        <v>2018</v>
      </c>
      <c r="F482" s="16" t="n">
        <v>79</v>
      </c>
      <c r="G482" s="16" t="n">
        <v>482.17</v>
      </c>
      <c r="H482" s="16" t="n">
        <v>561.17</v>
      </c>
    </row>
    <row r="483" customFormat="false" ht="15" hidden="false" customHeight="true" outlineLevel="0" collapsed="false">
      <c r="A483" s="1" t="s">
        <v>2709</v>
      </c>
      <c r="B483" s="1" t="s">
        <v>447</v>
      </c>
      <c r="C483" s="1" t="s">
        <v>2710</v>
      </c>
      <c r="D483" s="1" t="s">
        <v>2025</v>
      </c>
      <c r="E483" s="1" t="s">
        <v>2018</v>
      </c>
      <c r="F483" s="16" t="n">
        <v>99</v>
      </c>
      <c r="G483" s="16" t="n">
        <v>600.22</v>
      </c>
      <c r="H483" s="16" t="n">
        <v>699.22</v>
      </c>
    </row>
    <row r="484" customFormat="false" ht="15" hidden="false" customHeight="true" outlineLevel="0" collapsed="false">
      <c r="A484" s="1" t="s">
        <v>2711</v>
      </c>
      <c r="B484" s="1" t="s">
        <v>666</v>
      </c>
      <c r="C484" s="1" t="s">
        <v>2712</v>
      </c>
      <c r="D484" s="1" t="s">
        <v>2017</v>
      </c>
      <c r="E484" s="1" t="s">
        <v>2018</v>
      </c>
      <c r="F484" s="16" t="n">
        <v>0</v>
      </c>
      <c r="G484" s="16" t="n">
        <v>19417.98</v>
      </c>
      <c r="H484" s="16" t="n">
        <v>19417.98</v>
      </c>
    </row>
    <row r="485" customFormat="false" ht="15" hidden="false" customHeight="true" outlineLevel="0" collapsed="false">
      <c r="A485" s="1" t="s">
        <v>2713</v>
      </c>
      <c r="B485" s="1" t="s">
        <v>968</v>
      </c>
      <c r="C485" s="1" t="s">
        <v>1570</v>
      </c>
      <c r="D485" s="1" t="s">
        <v>2025</v>
      </c>
      <c r="E485" s="1" t="s">
        <v>2018</v>
      </c>
      <c r="F485" s="16" t="n">
        <v>0</v>
      </c>
      <c r="G485" s="16" t="n">
        <v>7259.1</v>
      </c>
      <c r="H485" s="16" t="n">
        <v>7259.1</v>
      </c>
    </row>
    <row r="486" customFormat="false" ht="15" hidden="false" customHeight="true" outlineLevel="0" collapsed="false">
      <c r="A486" s="1" t="s">
        <v>2714</v>
      </c>
      <c r="B486" s="1" t="s">
        <v>1095</v>
      </c>
      <c r="C486" s="1" t="s">
        <v>221</v>
      </c>
      <c r="D486" s="1" t="s">
        <v>2025</v>
      </c>
      <c r="E486" s="1" t="s">
        <v>2022</v>
      </c>
      <c r="F486" s="16" t="n">
        <v>49</v>
      </c>
      <c r="G486" s="16" t="n">
        <v>807.65</v>
      </c>
      <c r="H486" s="16" t="n">
        <v>856.65</v>
      </c>
    </row>
    <row r="487" customFormat="false" ht="15" hidden="false" customHeight="true" outlineLevel="0" collapsed="false">
      <c r="A487" s="1" t="s">
        <v>2715</v>
      </c>
      <c r="B487" s="1" t="s">
        <v>934</v>
      </c>
      <c r="C487" s="1" t="s">
        <v>2716</v>
      </c>
      <c r="D487" s="1" t="s">
        <v>2028</v>
      </c>
      <c r="E487" s="1" t="s">
        <v>2018</v>
      </c>
      <c r="F487" s="16" t="n">
        <v>0</v>
      </c>
      <c r="G487" s="16" t="n">
        <v>11852.19</v>
      </c>
      <c r="H487" s="16" t="n">
        <v>11852.19</v>
      </c>
    </row>
    <row r="488" customFormat="false" ht="15" hidden="false" customHeight="true" outlineLevel="0" collapsed="false">
      <c r="A488" s="1" t="s">
        <v>2717</v>
      </c>
      <c r="B488" s="1" t="s">
        <v>1565</v>
      </c>
      <c r="C488" s="1" t="s">
        <v>817</v>
      </c>
      <c r="D488" s="1" t="s">
        <v>2017</v>
      </c>
      <c r="E488" s="1" t="s">
        <v>2045</v>
      </c>
      <c r="F488" s="16" t="n">
        <v>0</v>
      </c>
      <c r="G488" s="16" t="n">
        <v>7715.16</v>
      </c>
      <c r="H488" s="16" t="n">
        <v>7715.16</v>
      </c>
    </row>
    <row r="489" customFormat="false" ht="15" hidden="false" customHeight="true" outlineLevel="0" collapsed="false">
      <c r="A489" s="1" t="s">
        <v>2718</v>
      </c>
      <c r="B489" s="1" t="s">
        <v>951</v>
      </c>
      <c r="C489" s="1" t="s">
        <v>2239</v>
      </c>
      <c r="D489" s="1" t="s">
        <v>2055</v>
      </c>
      <c r="E489" s="1" t="s">
        <v>2018</v>
      </c>
      <c r="F489" s="16" t="n">
        <v>99</v>
      </c>
      <c r="G489" s="16" t="n">
        <v>1789.83</v>
      </c>
      <c r="H489" s="16" t="n">
        <v>1888.83</v>
      </c>
    </row>
    <row r="490" customFormat="false" ht="15" hidden="false" customHeight="true" outlineLevel="0" collapsed="false">
      <c r="A490" s="1" t="s">
        <v>2719</v>
      </c>
      <c r="B490" s="1" t="s">
        <v>1507</v>
      </c>
      <c r="C490" s="1" t="s">
        <v>2260</v>
      </c>
      <c r="D490" s="1" t="s">
        <v>2032</v>
      </c>
      <c r="E490" s="1" t="s">
        <v>2018</v>
      </c>
      <c r="F490" s="16" t="n">
        <v>0</v>
      </c>
      <c r="G490" s="16" t="n">
        <v>6999.85</v>
      </c>
      <c r="H490" s="16" t="n">
        <v>6999.85</v>
      </c>
    </row>
    <row r="491" customFormat="false" ht="15" hidden="false" customHeight="true" outlineLevel="0" collapsed="false">
      <c r="A491" s="1" t="s">
        <v>2720</v>
      </c>
      <c r="B491" s="1" t="s">
        <v>1107</v>
      </c>
      <c r="C491" s="1" t="s">
        <v>2721</v>
      </c>
      <c r="D491" s="1" t="s">
        <v>2017</v>
      </c>
      <c r="E491" s="1" t="s">
        <v>2018</v>
      </c>
      <c r="F491" s="16" t="n">
        <v>0</v>
      </c>
      <c r="G491" s="16" t="n">
        <v>6139.73</v>
      </c>
      <c r="H491" s="16" t="n">
        <v>6139.73</v>
      </c>
    </row>
    <row r="492" customFormat="false" ht="15" hidden="false" customHeight="true" outlineLevel="0" collapsed="false">
      <c r="A492" s="1" t="s">
        <v>2722</v>
      </c>
      <c r="B492" s="1" t="s">
        <v>723</v>
      </c>
      <c r="C492" s="1" t="s">
        <v>2197</v>
      </c>
      <c r="D492" s="1" t="s">
        <v>2025</v>
      </c>
      <c r="E492" s="1" t="s">
        <v>2084</v>
      </c>
      <c r="F492" s="16" t="n">
        <v>49</v>
      </c>
      <c r="G492" s="16" t="n">
        <v>1728.17</v>
      </c>
      <c r="H492" s="16" t="n">
        <v>1777.17</v>
      </c>
    </row>
    <row r="493" customFormat="false" ht="15" hidden="false" customHeight="true" outlineLevel="0" collapsed="false">
      <c r="A493" s="1" t="s">
        <v>2723</v>
      </c>
      <c r="B493" s="1" t="s">
        <v>1473</v>
      </c>
      <c r="C493" s="1" t="s">
        <v>502</v>
      </c>
      <c r="D493" s="1" t="s">
        <v>2017</v>
      </c>
      <c r="E493" s="1" t="s">
        <v>2022</v>
      </c>
      <c r="F493" s="16" t="n">
        <v>0</v>
      </c>
      <c r="G493" s="16" t="n">
        <v>10678.95</v>
      </c>
      <c r="H493" s="16" t="n">
        <v>10678.95</v>
      </c>
    </row>
    <row r="494" customFormat="false" ht="15" hidden="false" customHeight="true" outlineLevel="0" collapsed="false">
      <c r="A494" s="1" t="s">
        <v>2724</v>
      </c>
      <c r="B494" s="1" t="s">
        <v>915</v>
      </c>
      <c r="C494" s="1" t="s">
        <v>2725</v>
      </c>
      <c r="D494" s="1" t="s">
        <v>2025</v>
      </c>
      <c r="E494" s="1" t="s">
        <v>2045</v>
      </c>
      <c r="F494" s="16" t="n">
        <v>0</v>
      </c>
      <c r="G494" s="16" t="n">
        <v>6341.09</v>
      </c>
      <c r="H494" s="16" t="n">
        <v>6341.09</v>
      </c>
    </row>
    <row r="495" customFormat="false" ht="15" hidden="false" customHeight="true" outlineLevel="0" collapsed="false">
      <c r="A495" s="1" t="s">
        <v>2726</v>
      </c>
      <c r="B495" s="1" t="s">
        <v>1548</v>
      </c>
      <c r="C495" s="1" t="s">
        <v>1442</v>
      </c>
      <c r="D495" s="1" t="s">
        <v>2028</v>
      </c>
      <c r="E495" s="1" t="s">
        <v>2018</v>
      </c>
      <c r="F495" s="16" t="n">
        <v>0</v>
      </c>
      <c r="G495" s="16" t="n">
        <v>17583.58</v>
      </c>
      <c r="H495" s="16" t="n">
        <v>17583.58</v>
      </c>
    </row>
    <row r="496" customFormat="false" ht="15" hidden="false" customHeight="true" outlineLevel="0" collapsed="false">
      <c r="A496" s="1" t="s">
        <v>2727</v>
      </c>
      <c r="B496" s="1" t="s">
        <v>674</v>
      </c>
      <c r="C496" s="1" t="s">
        <v>370</v>
      </c>
      <c r="D496" s="1" t="s">
        <v>2021</v>
      </c>
      <c r="E496" s="1" t="s">
        <v>2018</v>
      </c>
      <c r="F496" s="16" t="n">
        <v>0</v>
      </c>
      <c r="G496" s="16" t="n">
        <v>4185.64</v>
      </c>
      <c r="H496" s="16" t="n">
        <v>4185.64</v>
      </c>
    </row>
    <row r="497" customFormat="false" ht="15" hidden="false" customHeight="true" outlineLevel="0" collapsed="false">
      <c r="A497" s="1" t="s">
        <v>2728</v>
      </c>
      <c r="B497" s="1" t="s">
        <v>1398</v>
      </c>
      <c r="C497" s="1" t="s">
        <v>1162</v>
      </c>
      <c r="D497" s="1" t="s">
        <v>2032</v>
      </c>
      <c r="E497" s="1" t="s">
        <v>2018</v>
      </c>
      <c r="F497" s="16" t="n">
        <v>49</v>
      </c>
      <c r="G497" s="16" t="n">
        <v>2096.24</v>
      </c>
      <c r="H497" s="16" t="n">
        <v>2145.24</v>
      </c>
    </row>
    <row r="498" customFormat="false" ht="15" hidden="false" customHeight="true" outlineLevel="0" collapsed="false">
      <c r="A498" s="1" t="s">
        <v>2729</v>
      </c>
      <c r="B498" s="1" t="s">
        <v>289</v>
      </c>
      <c r="C498" s="1" t="s">
        <v>1590</v>
      </c>
      <c r="D498" s="1" t="s">
        <v>2017</v>
      </c>
      <c r="E498" s="1" t="s">
        <v>2045</v>
      </c>
      <c r="F498" s="16" t="n">
        <v>0</v>
      </c>
      <c r="G498" s="16" t="n">
        <v>6944.92</v>
      </c>
      <c r="H498" s="16" t="n">
        <v>6944.92</v>
      </c>
    </row>
    <row r="499" customFormat="false" ht="15" hidden="false" customHeight="true" outlineLevel="0" collapsed="false">
      <c r="A499" s="1" t="s">
        <v>2730</v>
      </c>
      <c r="B499" s="1" t="s">
        <v>1319</v>
      </c>
      <c r="C499" s="1" t="s">
        <v>1168</v>
      </c>
      <c r="D499" s="1" t="s">
        <v>2025</v>
      </c>
      <c r="E499" s="1" t="s">
        <v>2018</v>
      </c>
      <c r="F499" s="16" t="n">
        <v>0</v>
      </c>
      <c r="G499" s="16" t="n">
        <v>3483.66</v>
      </c>
      <c r="H499" s="16" t="n">
        <v>3483.66</v>
      </c>
    </row>
    <row r="500" customFormat="false" ht="15" hidden="false" customHeight="true" outlineLevel="0" collapsed="false">
      <c r="A500" s="1" t="s">
        <v>2731</v>
      </c>
      <c r="B500" s="1" t="s">
        <v>1169</v>
      </c>
      <c r="C500" s="1" t="s">
        <v>1019</v>
      </c>
      <c r="D500" s="1" t="s">
        <v>2021</v>
      </c>
      <c r="E500" s="1" t="s">
        <v>2018</v>
      </c>
      <c r="F500" s="16" t="n">
        <v>99</v>
      </c>
      <c r="G500" s="16" t="n">
        <v>482.17</v>
      </c>
      <c r="H500" s="16" t="n">
        <v>581.17</v>
      </c>
    </row>
    <row r="501" customFormat="false" ht="15" hidden="false" customHeight="true" outlineLevel="0" collapsed="false">
      <c r="A501" s="1" t="s">
        <v>2732</v>
      </c>
      <c r="B501" s="1" t="s">
        <v>1052</v>
      </c>
      <c r="C501" s="1" t="s">
        <v>2733</v>
      </c>
      <c r="D501" s="1" t="s">
        <v>2028</v>
      </c>
      <c r="E501" s="1" t="s">
        <v>2018</v>
      </c>
      <c r="F501" s="16" t="n">
        <v>0</v>
      </c>
      <c r="G501" s="16" t="n">
        <v>10391.85</v>
      </c>
      <c r="H501" s="16" t="n">
        <v>10391.85</v>
      </c>
    </row>
    <row r="502" customFormat="false" ht="15" hidden="false" customHeight="true" outlineLevel="0" collapsed="false">
      <c r="A502" s="1" t="s">
        <v>2734</v>
      </c>
      <c r="B502" s="1" t="s">
        <v>1806</v>
      </c>
      <c r="C502" s="1" t="s">
        <v>2508</v>
      </c>
      <c r="D502" s="1" t="s">
        <v>2021</v>
      </c>
      <c r="E502" s="1" t="s">
        <v>2045</v>
      </c>
      <c r="F502" s="16" t="n">
        <v>99</v>
      </c>
      <c r="G502" s="16" t="n">
        <v>2064.01</v>
      </c>
      <c r="H502" s="16" t="n">
        <v>2163.01</v>
      </c>
    </row>
    <row r="503" customFormat="false" ht="15" hidden="false" customHeight="true" outlineLevel="0" collapsed="false">
      <c r="A503" s="1" t="s">
        <v>2735</v>
      </c>
      <c r="B503" s="1" t="s">
        <v>1806</v>
      </c>
      <c r="C503" s="1" t="s">
        <v>2736</v>
      </c>
      <c r="D503" s="1" t="s">
        <v>2021</v>
      </c>
      <c r="E503" s="1" t="s">
        <v>2018</v>
      </c>
      <c r="F503" s="16" t="n">
        <v>99</v>
      </c>
      <c r="G503" s="16" t="n">
        <v>1246</v>
      </c>
      <c r="H503" s="16" t="n">
        <v>1345</v>
      </c>
    </row>
    <row r="504" customFormat="false" ht="15" hidden="false" customHeight="true" outlineLevel="0" collapsed="false">
      <c r="A504" s="1" t="s">
        <v>2737</v>
      </c>
      <c r="B504" s="1" t="s">
        <v>367</v>
      </c>
      <c r="C504" s="1" t="s">
        <v>2710</v>
      </c>
      <c r="D504" s="1" t="s">
        <v>2017</v>
      </c>
      <c r="E504" s="1" t="s">
        <v>2018</v>
      </c>
      <c r="F504" s="16" t="n">
        <v>0</v>
      </c>
      <c r="G504" s="16" t="n">
        <v>19449.91</v>
      </c>
      <c r="H504" s="16" t="n">
        <v>19449.91</v>
      </c>
    </row>
    <row r="505" customFormat="false" ht="15" hidden="false" customHeight="true" outlineLevel="0" collapsed="false">
      <c r="A505" s="1" t="s">
        <v>2738</v>
      </c>
      <c r="B505" s="1" t="s">
        <v>1527</v>
      </c>
      <c r="C505" s="1" t="s">
        <v>2539</v>
      </c>
      <c r="D505" s="1" t="s">
        <v>2032</v>
      </c>
      <c r="E505" s="1" t="s">
        <v>2022</v>
      </c>
      <c r="F505" s="16" t="n">
        <v>49</v>
      </c>
      <c r="G505" s="16" t="n">
        <v>1839.75</v>
      </c>
      <c r="H505" s="16" t="n">
        <v>1888.75</v>
      </c>
    </row>
    <row r="506" customFormat="false" ht="15" hidden="false" customHeight="true" outlineLevel="0" collapsed="false">
      <c r="A506" s="1" t="s">
        <v>2739</v>
      </c>
      <c r="B506" s="1" t="s">
        <v>289</v>
      </c>
      <c r="C506" s="1" t="s">
        <v>432</v>
      </c>
      <c r="D506" s="1" t="s">
        <v>2021</v>
      </c>
      <c r="E506" s="1" t="s">
        <v>2018</v>
      </c>
      <c r="F506" s="16" t="n">
        <v>0</v>
      </c>
      <c r="G506" s="16" t="n">
        <v>14527.83</v>
      </c>
      <c r="H506" s="16" t="n">
        <v>14527.83</v>
      </c>
    </row>
    <row r="507" customFormat="false" ht="15" hidden="false" customHeight="true" outlineLevel="0" collapsed="false">
      <c r="A507" s="1" t="s">
        <v>2740</v>
      </c>
      <c r="B507" s="1" t="s">
        <v>1071</v>
      </c>
      <c r="C507" s="1" t="s">
        <v>2741</v>
      </c>
      <c r="D507" s="1" t="s">
        <v>2025</v>
      </c>
      <c r="E507" s="1" t="s">
        <v>2018</v>
      </c>
      <c r="F507" s="16" t="n">
        <v>79</v>
      </c>
      <c r="G507" s="16" t="n">
        <v>1455.9</v>
      </c>
      <c r="H507" s="16" t="n">
        <v>1534.9</v>
      </c>
    </row>
    <row r="508" customFormat="false" ht="15" hidden="false" customHeight="true" outlineLevel="0" collapsed="false">
      <c r="A508" s="1" t="s">
        <v>2742</v>
      </c>
      <c r="B508" s="1" t="s">
        <v>416</v>
      </c>
      <c r="C508" s="1" t="s">
        <v>2037</v>
      </c>
      <c r="D508" s="1" t="s">
        <v>2025</v>
      </c>
      <c r="E508" s="1" t="s">
        <v>2018</v>
      </c>
      <c r="F508" s="16" t="n">
        <v>0</v>
      </c>
      <c r="G508" s="16" t="n">
        <v>3641.61</v>
      </c>
      <c r="H508" s="16" t="n">
        <v>3641.61</v>
      </c>
    </row>
    <row r="509" customFormat="false" ht="15" hidden="false" customHeight="true" outlineLevel="0" collapsed="false">
      <c r="A509" s="1" t="s">
        <v>2743</v>
      </c>
      <c r="B509" s="1" t="s">
        <v>1121</v>
      </c>
      <c r="C509" s="1" t="s">
        <v>2744</v>
      </c>
      <c r="D509" s="1" t="s">
        <v>2021</v>
      </c>
      <c r="E509" s="1" t="s">
        <v>2018</v>
      </c>
      <c r="F509" s="16" t="n">
        <v>0</v>
      </c>
      <c r="G509" s="16" t="n">
        <v>6911.09</v>
      </c>
      <c r="H509" s="16" t="n">
        <v>6911.09</v>
      </c>
    </row>
    <row r="510" customFormat="false" ht="15" hidden="false" customHeight="true" outlineLevel="0" collapsed="false">
      <c r="A510" s="1" t="s">
        <v>2745</v>
      </c>
      <c r="B510" s="1" t="s">
        <v>1193</v>
      </c>
      <c r="C510" s="1" t="s">
        <v>1259</v>
      </c>
      <c r="D510" s="1" t="s">
        <v>2025</v>
      </c>
      <c r="E510" s="1" t="s">
        <v>2018</v>
      </c>
      <c r="F510" s="16" t="n">
        <v>0</v>
      </c>
      <c r="G510" s="16" t="n">
        <v>9828.24</v>
      </c>
      <c r="H510" s="16" t="n">
        <v>9828.24</v>
      </c>
    </row>
    <row r="511" customFormat="false" ht="15" hidden="false" customHeight="true" outlineLevel="0" collapsed="false">
      <c r="A511" s="1" t="s">
        <v>2746</v>
      </c>
      <c r="B511" s="1" t="s">
        <v>1154</v>
      </c>
      <c r="C511" s="1" t="s">
        <v>2747</v>
      </c>
      <c r="D511" s="1" t="s">
        <v>2028</v>
      </c>
      <c r="E511" s="1" t="s">
        <v>2018</v>
      </c>
      <c r="F511" s="16" t="n">
        <v>0</v>
      </c>
      <c r="G511" s="16" t="n">
        <v>10897.63</v>
      </c>
      <c r="H511" s="16" t="n">
        <v>10897.63</v>
      </c>
    </row>
    <row r="512" customFormat="false" ht="15" hidden="false" customHeight="true" outlineLevel="0" collapsed="false">
      <c r="A512" s="1" t="s">
        <v>2748</v>
      </c>
      <c r="B512" s="1" t="s">
        <v>1304</v>
      </c>
      <c r="C512" s="1" t="s">
        <v>2695</v>
      </c>
      <c r="D512" s="1" t="s">
        <v>2017</v>
      </c>
      <c r="E512" s="1" t="s">
        <v>2018</v>
      </c>
      <c r="F512" s="16" t="n">
        <v>79</v>
      </c>
      <c r="G512" s="16" t="n">
        <v>933.45</v>
      </c>
      <c r="H512" s="16" t="n">
        <v>1012.45</v>
      </c>
    </row>
    <row r="513" customFormat="false" ht="15" hidden="false" customHeight="true" outlineLevel="0" collapsed="false">
      <c r="A513" s="1" t="s">
        <v>2749</v>
      </c>
      <c r="B513" s="1" t="s">
        <v>447</v>
      </c>
      <c r="C513" s="1" t="s">
        <v>505</v>
      </c>
      <c r="D513" s="1" t="s">
        <v>2017</v>
      </c>
      <c r="E513" s="1" t="s">
        <v>2018</v>
      </c>
      <c r="F513" s="16" t="n">
        <v>0</v>
      </c>
      <c r="G513" s="16" t="n">
        <v>4060.43</v>
      </c>
      <c r="H513" s="16" t="n">
        <v>4060.43</v>
      </c>
    </row>
    <row r="514" customFormat="false" ht="15" hidden="false" customHeight="true" outlineLevel="0" collapsed="false">
      <c r="A514" s="1" t="s">
        <v>2750</v>
      </c>
      <c r="B514" s="1" t="s">
        <v>1330</v>
      </c>
      <c r="C514" s="1" t="s">
        <v>2525</v>
      </c>
      <c r="D514" s="1" t="s">
        <v>2017</v>
      </c>
      <c r="E514" s="1" t="s">
        <v>2045</v>
      </c>
      <c r="F514" s="16" t="n">
        <v>79</v>
      </c>
      <c r="G514" s="16" t="n">
        <v>1188.01</v>
      </c>
      <c r="H514" s="16" t="n">
        <v>1267.01</v>
      </c>
    </row>
    <row r="515" customFormat="false" ht="15" hidden="false" customHeight="true" outlineLevel="0" collapsed="false">
      <c r="A515" s="1" t="s">
        <v>2751</v>
      </c>
      <c r="B515" s="1" t="s">
        <v>1522</v>
      </c>
      <c r="C515" s="1" t="s">
        <v>2490</v>
      </c>
      <c r="D515" s="1" t="s">
        <v>2021</v>
      </c>
      <c r="E515" s="1" t="s">
        <v>2045</v>
      </c>
      <c r="F515" s="16" t="n">
        <v>0</v>
      </c>
      <c r="G515" s="16" t="n">
        <v>6880.05</v>
      </c>
      <c r="H515" s="16" t="n">
        <v>6880.05</v>
      </c>
    </row>
    <row r="516" customFormat="false" ht="15" hidden="false" customHeight="true" outlineLevel="0" collapsed="false">
      <c r="A516" s="1" t="s">
        <v>2752</v>
      </c>
      <c r="B516" s="1" t="s">
        <v>1319</v>
      </c>
      <c r="C516" s="1" t="s">
        <v>2249</v>
      </c>
      <c r="D516" s="1" t="s">
        <v>2017</v>
      </c>
      <c r="E516" s="1" t="s">
        <v>2018</v>
      </c>
      <c r="F516" s="16" t="n">
        <v>0</v>
      </c>
      <c r="G516" s="16" t="n">
        <v>3348.51</v>
      </c>
      <c r="H516" s="16" t="n">
        <v>3348.51</v>
      </c>
    </row>
    <row r="517" customFormat="false" ht="15" hidden="false" customHeight="true" outlineLevel="0" collapsed="false">
      <c r="A517" s="1" t="s">
        <v>2753</v>
      </c>
      <c r="B517" s="1" t="s">
        <v>1889</v>
      </c>
      <c r="C517" s="1" t="s">
        <v>2708</v>
      </c>
      <c r="D517" s="1" t="s">
        <v>2025</v>
      </c>
      <c r="E517" s="1" t="s">
        <v>2018</v>
      </c>
      <c r="F517" s="16" t="n">
        <v>99</v>
      </c>
      <c r="G517" s="16" t="n">
        <v>2278.43</v>
      </c>
      <c r="H517" s="16" t="n">
        <v>2377.43</v>
      </c>
    </row>
    <row r="518" customFormat="false" ht="15" hidden="false" customHeight="true" outlineLevel="0" collapsed="false">
      <c r="A518" s="1" t="s">
        <v>2754</v>
      </c>
      <c r="B518" s="1" t="s">
        <v>1052</v>
      </c>
      <c r="C518" s="1" t="s">
        <v>1162</v>
      </c>
      <c r="D518" s="1" t="s">
        <v>2025</v>
      </c>
      <c r="E518" s="1" t="s">
        <v>2018</v>
      </c>
      <c r="F518" s="16" t="n">
        <v>0</v>
      </c>
      <c r="G518" s="16" t="n">
        <v>6219.02</v>
      </c>
      <c r="H518" s="16" t="n">
        <v>6219.02</v>
      </c>
    </row>
    <row r="519" customFormat="false" ht="15" hidden="false" customHeight="true" outlineLevel="0" collapsed="false">
      <c r="A519" s="1" t="s">
        <v>2755</v>
      </c>
      <c r="B519" s="1" t="s">
        <v>375</v>
      </c>
      <c r="C519" s="1" t="s">
        <v>2756</v>
      </c>
      <c r="D519" s="1" t="s">
        <v>2017</v>
      </c>
      <c r="E519" s="1" t="s">
        <v>2018</v>
      </c>
      <c r="F519" s="16" t="n">
        <v>0</v>
      </c>
      <c r="G519" s="16" t="n">
        <v>3236.08</v>
      </c>
      <c r="H519" s="16" t="n">
        <v>3236.08</v>
      </c>
    </row>
    <row r="520" customFormat="false" ht="15" hidden="false" customHeight="true" outlineLevel="0" collapsed="false">
      <c r="A520" s="1" t="s">
        <v>2757</v>
      </c>
      <c r="B520" s="1" t="s">
        <v>1510</v>
      </c>
      <c r="C520" s="1" t="s">
        <v>2044</v>
      </c>
      <c r="D520" s="1" t="s">
        <v>2025</v>
      </c>
      <c r="E520" s="1" t="s">
        <v>2018</v>
      </c>
      <c r="F520" s="16" t="n">
        <v>0</v>
      </c>
      <c r="G520" s="16" t="n">
        <v>18809.03</v>
      </c>
      <c r="H520" s="16" t="n">
        <v>18809.03</v>
      </c>
    </row>
    <row r="521" customFormat="false" ht="15" hidden="false" customHeight="true" outlineLevel="0" collapsed="false">
      <c r="A521" s="1" t="s">
        <v>2758</v>
      </c>
      <c r="B521" s="1" t="s">
        <v>1577</v>
      </c>
      <c r="C521" s="1" t="s">
        <v>1472</v>
      </c>
      <c r="D521" s="1" t="s">
        <v>2055</v>
      </c>
      <c r="E521" s="1" t="s">
        <v>2018</v>
      </c>
      <c r="F521" s="16" t="n">
        <v>0</v>
      </c>
      <c r="G521" s="16" t="n">
        <v>11081.32</v>
      </c>
      <c r="H521" s="16" t="n">
        <v>11081.32</v>
      </c>
    </row>
    <row r="522" customFormat="false" ht="15" hidden="false" customHeight="true" outlineLevel="0" collapsed="false">
      <c r="A522" s="1" t="s">
        <v>2759</v>
      </c>
      <c r="B522" s="1" t="s">
        <v>1879</v>
      </c>
      <c r="C522" s="1" t="s">
        <v>2658</v>
      </c>
      <c r="D522" s="1" t="s">
        <v>2055</v>
      </c>
      <c r="E522" s="1" t="s">
        <v>2018</v>
      </c>
      <c r="F522" s="16" t="n">
        <v>99</v>
      </c>
      <c r="G522" s="16" t="n">
        <v>385.74</v>
      </c>
      <c r="H522" s="16" t="n">
        <v>484.74</v>
      </c>
    </row>
    <row r="523" customFormat="false" ht="15" hidden="false" customHeight="true" outlineLevel="0" collapsed="false">
      <c r="A523" s="1" t="s">
        <v>2760</v>
      </c>
      <c r="B523" s="1" t="s">
        <v>595</v>
      </c>
      <c r="C523" s="1" t="s">
        <v>2292</v>
      </c>
      <c r="D523" s="1" t="s">
        <v>2028</v>
      </c>
      <c r="E523" s="1" t="s">
        <v>2022</v>
      </c>
      <c r="F523" s="16" t="n">
        <v>0</v>
      </c>
      <c r="G523" s="16" t="n">
        <v>10953.02</v>
      </c>
      <c r="H523" s="16" t="n">
        <v>10953.02</v>
      </c>
    </row>
    <row r="524" customFormat="false" ht="15" hidden="false" customHeight="true" outlineLevel="0" collapsed="false">
      <c r="A524" s="1" t="s">
        <v>2761</v>
      </c>
      <c r="B524" s="1" t="s">
        <v>866</v>
      </c>
      <c r="C524" s="1" t="s">
        <v>2042</v>
      </c>
      <c r="D524" s="1" t="s">
        <v>2025</v>
      </c>
      <c r="E524" s="1" t="s">
        <v>2018</v>
      </c>
      <c r="F524" s="16" t="n">
        <v>0</v>
      </c>
      <c r="G524" s="16" t="n">
        <v>16315.39</v>
      </c>
      <c r="H524" s="16" t="n">
        <v>16315.39</v>
      </c>
    </row>
    <row r="525" customFormat="false" ht="15" hidden="false" customHeight="true" outlineLevel="0" collapsed="false">
      <c r="A525" s="1" t="s">
        <v>2762</v>
      </c>
      <c r="B525" s="1" t="s">
        <v>1761</v>
      </c>
      <c r="C525" s="1" t="s">
        <v>760</v>
      </c>
      <c r="D525" s="1" t="s">
        <v>2017</v>
      </c>
      <c r="E525" s="1" t="s">
        <v>2018</v>
      </c>
      <c r="F525" s="16" t="n">
        <v>99</v>
      </c>
      <c r="G525" s="16" t="n">
        <v>578.91</v>
      </c>
      <c r="H525" s="16" t="n">
        <v>677.91</v>
      </c>
    </row>
    <row r="526" customFormat="false" ht="15" hidden="false" customHeight="true" outlineLevel="0" collapsed="false">
      <c r="A526" s="1" t="s">
        <v>2763</v>
      </c>
      <c r="B526" s="1" t="s">
        <v>1440</v>
      </c>
      <c r="C526" s="1" t="s">
        <v>2764</v>
      </c>
      <c r="D526" s="1" t="s">
        <v>2025</v>
      </c>
      <c r="E526" s="1" t="s">
        <v>2018</v>
      </c>
      <c r="F526" s="16" t="n">
        <v>49</v>
      </c>
      <c r="G526" s="16" t="n">
        <v>1523.18</v>
      </c>
      <c r="H526" s="16" t="n">
        <v>1572.18</v>
      </c>
    </row>
    <row r="527" customFormat="false" ht="15" hidden="false" customHeight="true" outlineLevel="0" collapsed="false">
      <c r="A527" s="1" t="s">
        <v>2765</v>
      </c>
      <c r="B527" s="1" t="s">
        <v>1396</v>
      </c>
      <c r="C527" s="1" t="s">
        <v>2502</v>
      </c>
      <c r="D527" s="1" t="s">
        <v>2021</v>
      </c>
      <c r="E527" s="1" t="s">
        <v>2045</v>
      </c>
      <c r="F527" s="16" t="n">
        <v>0</v>
      </c>
      <c r="G527" s="16" t="n">
        <v>10022.28</v>
      </c>
      <c r="H527" s="16" t="n">
        <v>10022.28</v>
      </c>
    </row>
    <row r="528" customFormat="false" ht="15" hidden="false" customHeight="true" outlineLevel="0" collapsed="false">
      <c r="A528" s="1" t="s">
        <v>2766</v>
      </c>
      <c r="B528" s="1" t="s">
        <v>1145</v>
      </c>
      <c r="C528" s="1" t="s">
        <v>757</v>
      </c>
      <c r="D528" s="1" t="s">
        <v>2032</v>
      </c>
      <c r="E528" s="1" t="s">
        <v>2018</v>
      </c>
      <c r="F528" s="16" t="n">
        <v>0</v>
      </c>
      <c r="G528" s="16" t="n">
        <v>8143.87</v>
      </c>
      <c r="H528" s="16" t="n">
        <v>8143.87</v>
      </c>
    </row>
    <row r="529" customFormat="false" ht="15" hidden="false" customHeight="true" outlineLevel="0" collapsed="false">
      <c r="A529" s="1" t="s">
        <v>2767</v>
      </c>
      <c r="B529" s="1" t="s">
        <v>1727</v>
      </c>
      <c r="C529" s="1" t="s">
        <v>2296</v>
      </c>
      <c r="D529" s="1" t="s">
        <v>2017</v>
      </c>
      <c r="E529" s="1" t="s">
        <v>2018</v>
      </c>
      <c r="F529" s="16" t="n">
        <v>0</v>
      </c>
      <c r="G529" s="16" t="n">
        <v>3582.05</v>
      </c>
      <c r="H529" s="16" t="n">
        <v>3582.05</v>
      </c>
    </row>
    <row r="530" customFormat="false" ht="15" hidden="false" customHeight="true" outlineLevel="0" collapsed="false">
      <c r="A530" s="1" t="s">
        <v>2768</v>
      </c>
      <c r="B530" s="1" t="s">
        <v>1647</v>
      </c>
      <c r="C530" s="1" t="s">
        <v>2566</v>
      </c>
      <c r="D530" s="1" t="s">
        <v>2017</v>
      </c>
      <c r="E530" s="1" t="s">
        <v>2018</v>
      </c>
      <c r="F530" s="16" t="n">
        <v>0</v>
      </c>
      <c r="G530" s="16" t="n">
        <v>2668.95</v>
      </c>
      <c r="H530" s="16" t="n">
        <v>2668.95</v>
      </c>
    </row>
    <row r="531" customFormat="false" ht="15" hidden="false" customHeight="true" outlineLevel="0" collapsed="false">
      <c r="A531" s="1" t="s">
        <v>2769</v>
      </c>
      <c r="B531" s="1" t="s">
        <v>1723</v>
      </c>
      <c r="C531" s="1" t="s">
        <v>1851</v>
      </c>
      <c r="D531" s="1" t="s">
        <v>2025</v>
      </c>
      <c r="E531" s="1" t="s">
        <v>2018</v>
      </c>
      <c r="F531" s="16" t="n">
        <v>79</v>
      </c>
      <c r="G531" s="16" t="n">
        <v>1296.51</v>
      </c>
      <c r="H531" s="16" t="n">
        <v>1375.51</v>
      </c>
    </row>
    <row r="532" customFormat="false" ht="15" hidden="false" customHeight="true" outlineLevel="0" collapsed="false">
      <c r="A532" s="1" t="s">
        <v>2770</v>
      </c>
      <c r="B532" s="1" t="s">
        <v>1548</v>
      </c>
      <c r="C532" s="1" t="s">
        <v>1084</v>
      </c>
      <c r="D532" s="1" t="s">
        <v>2021</v>
      </c>
      <c r="E532" s="1" t="s">
        <v>2018</v>
      </c>
      <c r="F532" s="16" t="n">
        <v>0</v>
      </c>
      <c r="G532" s="16" t="n">
        <v>20720.19</v>
      </c>
      <c r="H532" s="16" t="n">
        <v>20720.19</v>
      </c>
    </row>
    <row r="533" customFormat="false" ht="15" hidden="false" customHeight="true" outlineLevel="0" collapsed="false">
      <c r="A533" s="1" t="s">
        <v>2771</v>
      </c>
      <c r="B533" s="1" t="s">
        <v>1897</v>
      </c>
      <c r="C533" s="1" t="s">
        <v>1106</v>
      </c>
      <c r="D533" s="1" t="s">
        <v>2055</v>
      </c>
      <c r="E533" s="1" t="s">
        <v>2045</v>
      </c>
      <c r="F533" s="16" t="n">
        <v>49</v>
      </c>
      <c r="G533" s="16" t="n">
        <v>2329.09</v>
      </c>
      <c r="H533" s="16" t="n">
        <v>2378.09</v>
      </c>
    </row>
    <row r="534" customFormat="false" ht="15" hidden="false" customHeight="true" outlineLevel="0" collapsed="false">
      <c r="A534" s="1" t="s">
        <v>2772</v>
      </c>
      <c r="B534" s="1" t="s">
        <v>289</v>
      </c>
      <c r="C534" s="1" t="s">
        <v>2773</v>
      </c>
      <c r="D534" s="1" t="s">
        <v>2021</v>
      </c>
      <c r="E534" s="1" t="s">
        <v>2018</v>
      </c>
      <c r="F534" s="16" t="n">
        <v>49</v>
      </c>
      <c r="G534" s="16" t="n">
        <v>280.03</v>
      </c>
      <c r="H534" s="16" t="n">
        <v>329.03</v>
      </c>
    </row>
    <row r="535" customFormat="false" ht="15" hidden="false" customHeight="true" outlineLevel="0" collapsed="false">
      <c r="A535" s="1" t="s">
        <v>2774</v>
      </c>
      <c r="B535" s="1" t="s">
        <v>255</v>
      </c>
      <c r="C535" s="1" t="s">
        <v>2775</v>
      </c>
      <c r="D535" s="1" t="s">
        <v>2055</v>
      </c>
      <c r="E535" s="1" t="s">
        <v>2018</v>
      </c>
      <c r="F535" s="16" t="n">
        <v>79</v>
      </c>
      <c r="G535" s="16" t="n">
        <v>409.84</v>
      </c>
      <c r="H535" s="16" t="n">
        <v>488.84</v>
      </c>
    </row>
    <row r="536" customFormat="false" ht="15" hidden="false" customHeight="true" outlineLevel="0" collapsed="false">
      <c r="A536" s="1" t="s">
        <v>2776</v>
      </c>
      <c r="B536" s="1" t="s">
        <v>1307</v>
      </c>
      <c r="C536" s="1" t="s">
        <v>900</v>
      </c>
      <c r="D536" s="1" t="s">
        <v>2025</v>
      </c>
      <c r="E536" s="1" t="s">
        <v>2018</v>
      </c>
      <c r="F536" s="16" t="n">
        <v>0</v>
      </c>
      <c r="G536" s="16" t="n">
        <v>2887.12</v>
      </c>
      <c r="H536" s="16" t="n">
        <v>2887.12</v>
      </c>
    </row>
    <row r="537" customFormat="false" ht="15" hidden="false" customHeight="true" outlineLevel="0" collapsed="false">
      <c r="A537" s="1" t="s">
        <v>2777</v>
      </c>
      <c r="B537" s="1" t="s">
        <v>1052</v>
      </c>
      <c r="C537" s="1" t="s">
        <v>2102</v>
      </c>
      <c r="D537" s="1" t="s">
        <v>2055</v>
      </c>
      <c r="E537" s="1" t="s">
        <v>2018</v>
      </c>
      <c r="F537" s="16" t="n">
        <v>0</v>
      </c>
      <c r="G537" s="16" t="n">
        <v>5282.42</v>
      </c>
      <c r="H537" s="16" t="n">
        <v>5282.42</v>
      </c>
    </row>
    <row r="538" customFormat="false" ht="15" hidden="false" customHeight="true" outlineLevel="0" collapsed="false">
      <c r="A538" s="1" t="s">
        <v>2778</v>
      </c>
      <c r="B538" s="1" t="s">
        <v>1317</v>
      </c>
      <c r="C538" s="1" t="s">
        <v>2741</v>
      </c>
      <c r="D538" s="1" t="s">
        <v>2025</v>
      </c>
      <c r="E538" s="1" t="s">
        <v>2018</v>
      </c>
      <c r="F538" s="16" t="n">
        <v>0</v>
      </c>
      <c r="G538" s="16" t="n">
        <v>8071.04</v>
      </c>
      <c r="H538" s="16" t="n">
        <v>8071.04</v>
      </c>
    </row>
    <row r="539" customFormat="false" ht="15" hidden="false" customHeight="true" outlineLevel="0" collapsed="false">
      <c r="A539" s="1" t="s">
        <v>2779</v>
      </c>
      <c r="B539" s="1" t="s">
        <v>1031</v>
      </c>
      <c r="C539" s="1" t="s">
        <v>2020</v>
      </c>
      <c r="D539" s="1" t="s">
        <v>2017</v>
      </c>
      <c r="E539" s="1" t="s">
        <v>2018</v>
      </c>
      <c r="F539" s="16" t="n">
        <v>0</v>
      </c>
      <c r="G539" s="16" t="n">
        <v>22463.6</v>
      </c>
      <c r="H539" s="16" t="n">
        <v>22463.6</v>
      </c>
    </row>
    <row r="540" customFormat="false" ht="15" hidden="false" customHeight="true" outlineLevel="0" collapsed="false">
      <c r="A540" s="1" t="s">
        <v>2780</v>
      </c>
      <c r="B540" s="1" t="s">
        <v>928</v>
      </c>
      <c r="C540" s="1" t="s">
        <v>2781</v>
      </c>
      <c r="D540" s="1" t="s">
        <v>2021</v>
      </c>
      <c r="E540" s="1" t="s">
        <v>2018</v>
      </c>
      <c r="F540" s="16" t="n">
        <v>0</v>
      </c>
      <c r="G540" s="16" t="n">
        <v>8416.11</v>
      </c>
      <c r="H540" s="16" t="n">
        <v>8416.11</v>
      </c>
    </row>
    <row r="541" customFormat="false" ht="15" hidden="false" customHeight="true" outlineLevel="0" collapsed="false">
      <c r="A541" s="1" t="s">
        <v>2782</v>
      </c>
      <c r="B541" s="1" t="s">
        <v>540</v>
      </c>
      <c r="C541" s="1" t="s">
        <v>2315</v>
      </c>
      <c r="D541" s="1" t="s">
        <v>2017</v>
      </c>
      <c r="E541" s="1" t="s">
        <v>2018</v>
      </c>
      <c r="F541" s="16" t="n">
        <v>0</v>
      </c>
      <c r="G541" s="16" t="n">
        <v>21054.51</v>
      </c>
      <c r="H541" s="16" t="n">
        <v>21054.51</v>
      </c>
    </row>
    <row r="542" customFormat="false" ht="15" hidden="false" customHeight="true" outlineLevel="0" collapsed="false">
      <c r="A542" s="1" t="s">
        <v>2783</v>
      </c>
      <c r="B542" s="1" t="s">
        <v>566</v>
      </c>
      <c r="C542" s="1" t="s">
        <v>545</v>
      </c>
      <c r="D542" s="1" t="s">
        <v>2025</v>
      </c>
      <c r="E542" s="1" t="s">
        <v>2018</v>
      </c>
      <c r="F542" s="16" t="n">
        <v>0</v>
      </c>
      <c r="G542" s="16" t="n">
        <v>19170.16</v>
      </c>
      <c r="H542" s="16" t="n">
        <v>19170.16</v>
      </c>
    </row>
    <row r="543" customFormat="false" ht="15" hidden="false" customHeight="true" outlineLevel="0" collapsed="false">
      <c r="A543" s="1" t="s">
        <v>2784</v>
      </c>
      <c r="B543" s="1" t="s">
        <v>569</v>
      </c>
      <c r="C543" s="1" t="s">
        <v>2785</v>
      </c>
      <c r="D543" s="1" t="s">
        <v>2025</v>
      </c>
      <c r="E543" s="1" t="s">
        <v>2018</v>
      </c>
      <c r="F543" s="16" t="n">
        <v>0</v>
      </c>
      <c r="G543" s="16" t="n">
        <v>3931.3</v>
      </c>
      <c r="H543" s="16" t="n">
        <v>3931.3</v>
      </c>
    </row>
    <row r="544" customFormat="false" ht="15" hidden="false" customHeight="true" outlineLevel="0" collapsed="false">
      <c r="A544" s="1" t="s">
        <v>2786</v>
      </c>
      <c r="B544" s="1" t="s">
        <v>1121</v>
      </c>
      <c r="C544" s="1" t="s">
        <v>2076</v>
      </c>
      <c r="D544" s="1" t="s">
        <v>2017</v>
      </c>
      <c r="E544" s="1" t="s">
        <v>2018</v>
      </c>
      <c r="F544" s="16" t="n">
        <v>0</v>
      </c>
      <c r="G544" s="16" t="n">
        <v>7262.96</v>
      </c>
      <c r="H544" s="16" t="n">
        <v>7262.96</v>
      </c>
    </row>
    <row r="545" customFormat="false" ht="15" hidden="false" customHeight="true" outlineLevel="0" collapsed="false">
      <c r="A545" s="1" t="s">
        <v>2787</v>
      </c>
      <c r="B545" s="1" t="s">
        <v>166</v>
      </c>
      <c r="C545" s="1" t="s">
        <v>2097</v>
      </c>
      <c r="D545" s="1" t="s">
        <v>2017</v>
      </c>
      <c r="E545" s="1" t="s">
        <v>2018</v>
      </c>
      <c r="F545" s="16" t="n">
        <v>0</v>
      </c>
      <c r="G545" s="16" t="n">
        <v>6402.67</v>
      </c>
      <c r="H545" s="16" t="n">
        <v>6402.67</v>
      </c>
    </row>
    <row r="546" customFormat="false" ht="15" hidden="false" customHeight="true" outlineLevel="0" collapsed="false">
      <c r="A546" s="1" t="s">
        <v>2788</v>
      </c>
      <c r="B546" s="1" t="s">
        <v>482</v>
      </c>
      <c r="C546" s="1" t="s">
        <v>1282</v>
      </c>
      <c r="D546" s="1" t="s">
        <v>2025</v>
      </c>
      <c r="E546" s="1" t="s">
        <v>2018</v>
      </c>
      <c r="F546" s="16" t="n">
        <v>0</v>
      </c>
      <c r="G546" s="16" t="n">
        <v>2627.9</v>
      </c>
      <c r="H546" s="16" t="n">
        <v>2627.9</v>
      </c>
    </row>
    <row r="547" customFormat="false" ht="15" hidden="false" customHeight="true" outlineLevel="0" collapsed="false">
      <c r="A547" s="1" t="s">
        <v>2789</v>
      </c>
      <c r="B547" s="1" t="s">
        <v>1074</v>
      </c>
      <c r="C547" s="1" t="s">
        <v>2790</v>
      </c>
      <c r="D547" s="1" t="s">
        <v>2025</v>
      </c>
      <c r="E547" s="1" t="s">
        <v>2018</v>
      </c>
      <c r="F547" s="16" t="n">
        <v>79</v>
      </c>
      <c r="G547" s="16" t="n">
        <v>409.84</v>
      </c>
      <c r="H547" s="16" t="n">
        <v>488.84</v>
      </c>
    </row>
    <row r="548" customFormat="false" ht="15" hidden="false" customHeight="true" outlineLevel="0" collapsed="false">
      <c r="A548" s="1" t="s">
        <v>2791</v>
      </c>
      <c r="B548" s="1" t="s">
        <v>1852</v>
      </c>
      <c r="C548" s="1" t="s">
        <v>2345</v>
      </c>
      <c r="D548" s="1" t="s">
        <v>2017</v>
      </c>
      <c r="E548" s="1" t="s">
        <v>2022</v>
      </c>
      <c r="F548" s="16" t="n">
        <v>0</v>
      </c>
      <c r="G548" s="16" t="n">
        <v>9828.24</v>
      </c>
      <c r="H548" s="16" t="n">
        <v>9828.24</v>
      </c>
    </row>
    <row r="549" customFormat="false" ht="15" hidden="false" customHeight="true" outlineLevel="0" collapsed="false">
      <c r="A549" s="1" t="s">
        <v>2792</v>
      </c>
      <c r="B549" s="1" t="s">
        <v>1061</v>
      </c>
      <c r="C549" s="1" t="s">
        <v>2345</v>
      </c>
      <c r="D549" s="1" t="s">
        <v>2021</v>
      </c>
      <c r="E549" s="1" t="s">
        <v>2018</v>
      </c>
      <c r="F549" s="16" t="n">
        <v>49</v>
      </c>
      <c r="G549" s="16" t="n">
        <v>2386.05</v>
      </c>
      <c r="H549" s="16" t="n">
        <v>2435.05</v>
      </c>
    </row>
    <row r="550" customFormat="false" ht="15" hidden="false" customHeight="true" outlineLevel="0" collapsed="false">
      <c r="A550" s="1" t="s">
        <v>2793</v>
      </c>
      <c r="B550" s="1" t="s">
        <v>1488</v>
      </c>
      <c r="C550" s="1" t="s">
        <v>2794</v>
      </c>
      <c r="D550" s="1" t="s">
        <v>2032</v>
      </c>
      <c r="E550" s="1" t="s">
        <v>2018</v>
      </c>
      <c r="F550" s="16" t="n">
        <v>49</v>
      </c>
      <c r="G550" s="16" t="n">
        <v>624.93</v>
      </c>
      <c r="H550" s="16" t="n">
        <v>673.93</v>
      </c>
    </row>
    <row r="551" customFormat="false" ht="15" hidden="false" customHeight="true" outlineLevel="0" collapsed="false">
      <c r="A551" s="1" t="s">
        <v>2795</v>
      </c>
      <c r="B551" s="1" t="s">
        <v>898</v>
      </c>
      <c r="C551" s="1" t="s">
        <v>716</v>
      </c>
      <c r="D551" s="1" t="s">
        <v>2028</v>
      </c>
      <c r="E551" s="1" t="s">
        <v>2018</v>
      </c>
      <c r="F551" s="16" t="n">
        <v>0</v>
      </c>
      <c r="G551" s="16" t="n">
        <v>7656.62</v>
      </c>
      <c r="H551" s="16" t="n">
        <v>7656.62</v>
      </c>
    </row>
    <row r="552" customFormat="false" ht="15" hidden="false" customHeight="true" outlineLevel="0" collapsed="false">
      <c r="A552" s="1" t="s">
        <v>2796</v>
      </c>
      <c r="B552" s="1" t="s">
        <v>1066</v>
      </c>
      <c r="C552" s="1" t="s">
        <v>2797</v>
      </c>
      <c r="D552" s="1" t="s">
        <v>2017</v>
      </c>
      <c r="E552" s="1" t="s">
        <v>2018</v>
      </c>
      <c r="F552" s="16" t="n">
        <v>0</v>
      </c>
      <c r="G552" s="16" t="n">
        <v>5424.28</v>
      </c>
      <c r="H552" s="16" t="n">
        <v>5424.28</v>
      </c>
    </row>
    <row r="553" customFormat="false" ht="15" hidden="false" customHeight="true" outlineLevel="0" collapsed="false">
      <c r="A553" s="1" t="s">
        <v>2798</v>
      </c>
      <c r="B553" s="1" t="s">
        <v>379</v>
      </c>
      <c r="C553" s="1" t="s">
        <v>779</v>
      </c>
      <c r="D553" s="1" t="s">
        <v>2028</v>
      </c>
      <c r="E553" s="1" t="s">
        <v>2018</v>
      </c>
      <c r="F553" s="16" t="n">
        <v>0</v>
      </c>
      <c r="G553" s="16" t="n">
        <v>5443.72</v>
      </c>
      <c r="H553" s="16" t="n">
        <v>5443.72</v>
      </c>
    </row>
    <row r="554" customFormat="false" ht="15" hidden="false" customHeight="true" outlineLevel="0" collapsed="false">
      <c r="A554" s="1" t="s">
        <v>2799</v>
      </c>
      <c r="B554" s="1" t="s">
        <v>234</v>
      </c>
      <c r="C554" s="1" t="s">
        <v>2122</v>
      </c>
      <c r="D554" s="1" t="s">
        <v>2021</v>
      </c>
      <c r="E554" s="1" t="s">
        <v>2045</v>
      </c>
      <c r="F554" s="16" t="n">
        <v>0</v>
      </c>
      <c r="G554" s="16" t="n">
        <v>7953.93</v>
      </c>
      <c r="H554" s="16" t="n">
        <v>7953.93</v>
      </c>
    </row>
    <row r="555" customFormat="false" ht="15" hidden="false" customHeight="true" outlineLevel="0" collapsed="false">
      <c r="A555" s="1" t="s">
        <v>2800</v>
      </c>
      <c r="B555" s="1" t="s">
        <v>1325</v>
      </c>
      <c r="C555" s="1" t="s">
        <v>1285</v>
      </c>
      <c r="D555" s="1" t="s">
        <v>2032</v>
      </c>
      <c r="E555" s="1" t="s">
        <v>2018</v>
      </c>
      <c r="F555" s="16" t="n">
        <v>0</v>
      </c>
      <c r="G555" s="16" t="n">
        <v>4296.77</v>
      </c>
      <c r="H555" s="16" t="n">
        <v>4296.77</v>
      </c>
    </row>
    <row r="556" customFormat="false" ht="15" hidden="false" customHeight="true" outlineLevel="0" collapsed="false">
      <c r="A556" s="1" t="s">
        <v>2801</v>
      </c>
      <c r="B556" s="1" t="s">
        <v>1443</v>
      </c>
      <c r="C556" s="1" t="s">
        <v>2177</v>
      </c>
      <c r="D556" s="1" t="s">
        <v>2017</v>
      </c>
      <c r="E556" s="1" t="s">
        <v>2018</v>
      </c>
      <c r="F556" s="16" t="n">
        <v>0</v>
      </c>
      <c r="G556" s="16" t="n">
        <v>2839.65</v>
      </c>
      <c r="H556" s="16" t="n">
        <v>2839.65</v>
      </c>
    </row>
    <row r="557" customFormat="false" ht="15" hidden="false" customHeight="true" outlineLevel="0" collapsed="false">
      <c r="A557" s="1" t="s">
        <v>2802</v>
      </c>
      <c r="B557" s="1" t="s">
        <v>1846</v>
      </c>
      <c r="C557" s="1" t="s">
        <v>2665</v>
      </c>
      <c r="D557" s="1" t="s">
        <v>2017</v>
      </c>
      <c r="E557" s="1" t="s">
        <v>2018</v>
      </c>
      <c r="F557" s="16" t="n">
        <v>0</v>
      </c>
      <c r="G557" s="16" t="n">
        <v>12785.59</v>
      </c>
      <c r="H557" s="16" t="n">
        <v>12785.59</v>
      </c>
    </row>
    <row r="558" customFormat="false" ht="15" hidden="false" customHeight="true" outlineLevel="0" collapsed="false">
      <c r="A558" s="1" t="s">
        <v>2803</v>
      </c>
      <c r="B558" s="1" t="s">
        <v>1680</v>
      </c>
      <c r="C558" s="1" t="s">
        <v>1708</v>
      </c>
      <c r="D558" s="1" t="s">
        <v>2055</v>
      </c>
      <c r="E558" s="1" t="s">
        <v>2018</v>
      </c>
      <c r="F558" s="16" t="n">
        <v>79</v>
      </c>
      <c r="G558" s="16" t="n">
        <v>264.48</v>
      </c>
      <c r="H558" s="16" t="n">
        <v>343.48</v>
      </c>
    </row>
    <row r="559" customFormat="false" ht="15" hidden="false" customHeight="true" outlineLevel="0" collapsed="false">
      <c r="A559" s="1" t="s">
        <v>2804</v>
      </c>
      <c r="B559" s="1" t="s">
        <v>1440</v>
      </c>
      <c r="C559" s="1" t="s">
        <v>614</v>
      </c>
      <c r="D559" s="1" t="s">
        <v>2032</v>
      </c>
      <c r="E559" s="1" t="s">
        <v>2045</v>
      </c>
      <c r="F559" s="16" t="n">
        <v>0</v>
      </c>
      <c r="G559" s="16" t="n">
        <v>3493.68</v>
      </c>
      <c r="H559" s="16" t="n">
        <v>3493.68</v>
      </c>
    </row>
    <row r="560" customFormat="false" ht="15" hidden="false" customHeight="true" outlineLevel="0" collapsed="false">
      <c r="A560" s="1" t="s">
        <v>2805</v>
      </c>
      <c r="B560" s="1" t="s">
        <v>1527</v>
      </c>
      <c r="C560" s="1" t="s">
        <v>307</v>
      </c>
      <c r="D560" s="1" t="s">
        <v>2032</v>
      </c>
      <c r="E560" s="1" t="s">
        <v>2018</v>
      </c>
      <c r="F560" s="16" t="n">
        <v>99</v>
      </c>
      <c r="G560" s="16" t="n">
        <v>482.17</v>
      </c>
      <c r="H560" s="16" t="n">
        <v>581.17</v>
      </c>
    </row>
    <row r="561" customFormat="false" ht="15" hidden="false" customHeight="true" outlineLevel="0" collapsed="false">
      <c r="A561" s="1" t="s">
        <v>2806</v>
      </c>
      <c r="B561" s="1" t="s">
        <v>1473</v>
      </c>
      <c r="C561" s="1" t="s">
        <v>2807</v>
      </c>
      <c r="D561" s="1" t="s">
        <v>2025</v>
      </c>
      <c r="E561" s="1" t="s">
        <v>2018</v>
      </c>
      <c r="F561" s="16" t="n">
        <v>0</v>
      </c>
      <c r="G561" s="16" t="n">
        <v>3124.79</v>
      </c>
      <c r="H561" s="16" t="n">
        <v>3124.79</v>
      </c>
    </row>
    <row r="562" customFormat="false" ht="15" hidden="false" customHeight="true" outlineLevel="0" collapsed="false">
      <c r="A562" s="1" t="s">
        <v>2808</v>
      </c>
      <c r="B562" s="1" t="s">
        <v>521</v>
      </c>
      <c r="C562" s="1" t="s">
        <v>2518</v>
      </c>
      <c r="D562" s="1" t="s">
        <v>2025</v>
      </c>
      <c r="E562" s="1" t="s">
        <v>2018</v>
      </c>
      <c r="F562" s="16" t="n">
        <v>0</v>
      </c>
      <c r="G562" s="16" t="n">
        <v>4313.45</v>
      </c>
      <c r="H562" s="16" t="n">
        <v>4313.45</v>
      </c>
    </row>
    <row r="563" customFormat="false" ht="15" hidden="false" customHeight="true" outlineLevel="0" collapsed="false">
      <c r="A563" s="1" t="s">
        <v>2809</v>
      </c>
      <c r="B563" s="1" t="s">
        <v>1343</v>
      </c>
      <c r="C563" s="1" t="s">
        <v>2635</v>
      </c>
      <c r="D563" s="1" t="s">
        <v>2025</v>
      </c>
      <c r="E563" s="1" t="s">
        <v>2018</v>
      </c>
      <c r="F563" s="16" t="n">
        <v>0</v>
      </c>
      <c r="G563" s="16" t="n">
        <v>4772.87</v>
      </c>
      <c r="H563" s="16" t="n">
        <v>4772.87</v>
      </c>
    </row>
    <row r="564" customFormat="false" ht="15" hidden="false" customHeight="true" outlineLevel="0" collapsed="false">
      <c r="A564" s="1" t="s">
        <v>2810</v>
      </c>
      <c r="B564" s="1" t="s">
        <v>1145</v>
      </c>
      <c r="C564" s="1" t="s">
        <v>2522</v>
      </c>
      <c r="D564" s="1" t="s">
        <v>2017</v>
      </c>
      <c r="E564" s="1" t="s">
        <v>2045</v>
      </c>
      <c r="F564" s="16" t="n">
        <v>49</v>
      </c>
      <c r="G564" s="16" t="n">
        <v>2255.79</v>
      </c>
      <c r="H564" s="16" t="n">
        <v>2304.79</v>
      </c>
    </row>
    <row r="565" customFormat="false" ht="15" hidden="false" customHeight="true" outlineLevel="0" collapsed="false">
      <c r="A565" s="1" t="s">
        <v>2811</v>
      </c>
      <c r="B565" s="1" t="s">
        <v>1809</v>
      </c>
      <c r="C565" s="1" t="s">
        <v>1811</v>
      </c>
      <c r="D565" s="1" t="s">
        <v>2055</v>
      </c>
      <c r="E565" s="1" t="s">
        <v>2018</v>
      </c>
      <c r="F565" s="16" t="n">
        <v>0</v>
      </c>
      <c r="G565" s="16" t="n">
        <v>8521.34</v>
      </c>
      <c r="H565" s="16" t="n">
        <v>8521.34</v>
      </c>
    </row>
    <row r="566" customFormat="false" ht="15" hidden="false" customHeight="true" outlineLevel="0" collapsed="false">
      <c r="A566" s="1" t="s">
        <v>2812</v>
      </c>
      <c r="B566" s="1" t="s">
        <v>1074</v>
      </c>
      <c r="C566" s="1" t="s">
        <v>2813</v>
      </c>
      <c r="D566" s="1" t="s">
        <v>2028</v>
      </c>
      <c r="E566" s="1" t="s">
        <v>2022</v>
      </c>
      <c r="F566" s="16" t="n">
        <v>0</v>
      </c>
      <c r="G566" s="16" t="n">
        <v>7282.32</v>
      </c>
      <c r="H566" s="16" t="n">
        <v>7282.32</v>
      </c>
    </row>
    <row r="567" customFormat="false" ht="15" hidden="false" customHeight="true" outlineLevel="0" collapsed="false">
      <c r="A567" s="1" t="s">
        <v>2814</v>
      </c>
      <c r="B567" s="1" t="s">
        <v>1193</v>
      </c>
      <c r="C567" s="1" t="s">
        <v>1404</v>
      </c>
      <c r="D567" s="1" t="s">
        <v>2021</v>
      </c>
      <c r="E567" s="1" t="s">
        <v>2018</v>
      </c>
      <c r="F567" s="16" t="n">
        <v>99</v>
      </c>
      <c r="G567" s="16" t="n">
        <v>497.84</v>
      </c>
      <c r="H567" s="16" t="n">
        <v>596.84</v>
      </c>
    </row>
    <row r="568" customFormat="false" ht="15" hidden="false" customHeight="true" outlineLevel="0" collapsed="false">
      <c r="A568" s="1" t="s">
        <v>2815</v>
      </c>
      <c r="B568" s="1" t="s">
        <v>433</v>
      </c>
      <c r="C568" s="1" t="s">
        <v>2816</v>
      </c>
      <c r="D568" s="1" t="s">
        <v>2025</v>
      </c>
      <c r="E568" s="1" t="s">
        <v>2018</v>
      </c>
      <c r="F568" s="16" t="n">
        <v>49</v>
      </c>
      <c r="G568" s="16" t="n">
        <v>433.95</v>
      </c>
      <c r="H568" s="16" t="n">
        <v>482.95</v>
      </c>
    </row>
    <row r="569" customFormat="false" ht="15" hidden="false" customHeight="true" outlineLevel="0" collapsed="false">
      <c r="A569" s="1" t="s">
        <v>2817</v>
      </c>
      <c r="B569" s="1" t="s">
        <v>433</v>
      </c>
      <c r="C569" s="1" t="s">
        <v>900</v>
      </c>
      <c r="D569" s="1" t="s">
        <v>2017</v>
      </c>
      <c r="E569" s="1" t="s">
        <v>2018</v>
      </c>
      <c r="F569" s="16" t="n">
        <v>0</v>
      </c>
      <c r="G569" s="16" t="n">
        <v>2557.29</v>
      </c>
      <c r="H569" s="16" t="n">
        <v>2557.29</v>
      </c>
    </row>
    <row r="570" customFormat="false" ht="15" hidden="false" customHeight="true" outlineLevel="0" collapsed="false">
      <c r="A570" s="1" t="s">
        <v>2818</v>
      </c>
      <c r="B570" s="1" t="s">
        <v>758</v>
      </c>
      <c r="C570" s="1" t="s">
        <v>2819</v>
      </c>
      <c r="D570" s="1" t="s">
        <v>2055</v>
      </c>
      <c r="E570" s="1" t="s">
        <v>2018</v>
      </c>
      <c r="F570" s="16" t="n">
        <v>99</v>
      </c>
      <c r="G570" s="16" t="n">
        <v>2374.52</v>
      </c>
      <c r="H570" s="16" t="n">
        <v>2473.52</v>
      </c>
    </row>
    <row r="571" customFormat="false" ht="15" hidden="false" customHeight="true" outlineLevel="0" collapsed="false">
      <c r="A571" s="1" t="s">
        <v>2820</v>
      </c>
      <c r="B571" s="1" t="s">
        <v>1312</v>
      </c>
      <c r="C571" s="1" t="s">
        <v>2821</v>
      </c>
      <c r="D571" s="1" t="s">
        <v>2017</v>
      </c>
      <c r="E571" s="1" t="s">
        <v>2018</v>
      </c>
      <c r="F571" s="16" t="n">
        <v>0</v>
      </c>
      <c r="G571" s="16" t="n">
        <v>5438.38</v>
      </c>
      <c r="H571" s="16" t="n">
        <v>5438.38</v>
      </c>
    </row>
    <row r="572" customFormat="false" ht="15" hidden="false" customHeight="true" outlineLevel="0" collapsed="false">
      <c r="A572" s="1" t="s">
        <v>2822</v>
      </c>
      <c r="B572" s="1" t="s">
        <v>812</v>
      </c>
      <c r="C572" s="1" t="s">
        <v>2823</v>
      </c>
      <c r="D572" s="1" t="s">
        <v>2021</v>
      </c>
      <c r="E572" s="1" t="s">
        <v>2018</v>
      </c>
      <c r="F572" s="16" t="n">
        <v>0</v>
      </c>
      <c r="G572" s="16" t="n">
        <v>10789.33</v>
      </c>
      <c r="H572" s="16" t="n">
        <v>10789.33</v>
      </c>
    </row>
    <row r="573" customFormat="false" ht="15" hidden="false" customHeight="true" outlineLevel="0" collapsed="false">
      <c r="A573" s="1" t="s">
        <v>2824</v>
      </c>
      <c r="B573" s="1" t="s">
        <v>450</v>
      </c>
      <c r="C573" s="1" t="s">
        <v>467</v>
      </c>
      <c r="D573" s="1" t="s">
        <v>2025</v>
      </c>
      <c r="E573" s="1" t="s">
        <v>2084</v>
      </c>
      <c r="F573" s="16" t="n">
        <v>49</v>
      </c>
      <c r="G573" s="16" t="n">
        <v>1232.44</v>
      </c>
      <c r="H573" s="16" t="n">
        <v>1281.44</v>
      </c>
    </row>
    <row r="574" customFormat="false" ht="15" hidden="false" customHeight="true" outlineLevel="0" collapsed="false">
      <c r="A574" s="1" t="s">
        <v>2825</v>
      </c>
      <c r="B574" s="1" t="s">
        <v>1647</v>
      </c>
      <c r="C574" s="1" t="s">
        <v>817</v>
      </c>
      <c r="D574" s="1" t="s">
        <v>2017</v>
      </c>
      <c r="E574" s="1" t="s">
        <v>2018</v>
      </c>
      <c r="F574" s="16" t="n">
        <v>0</v>
      </c>
      <c r="G574" s="16" t="n">
        <v>15888.56</v>
      </c>
      <c r="H574" s="16" t="n">
        <v>15888.56</v>
      </c>
    </row>
    <row r="575" customFormat="false" ht="15" hidden="false" customHeight="true" outlineLevel="0" collapsed="false">
      <c r="A575" s="1" t="s">
        <v>2826</v>
      </c>
      <c r="B575" s="1" t="s">
        <v>1184</v>
      </c>
      <c r="C575" s="1" t="s">
        <v>2827</v>
      </c>
      <c r="D575" s="1" t="s">
        <v>2025</v>
      </c>
      <c r="E575" s="1" t="s">
        <v>2018</v>
      </c>
      <c r="F575" s="16" t="n">
        <v>99</v>
      </c>
      <c r="G575" s="16" t="n">
        <v>750.27</v>
      </c>
      <c r="H575" s="16" t="n">
        <v>849.27</v>
      </c>
    </row>
    <row r="576" customFormat="false" ht="15" hidden="false" customHeight="true" outlineLevel="0" collapsed="false">
      <c r="A576" s="1" t="s">
        <v>2828</v>
      </c>
      <c r="B576" s="1" t="s">
        <v>945</v>
      </c>
      <c r="C576" s="1" t="s">
        <v>2122</v>
      </c>
      <c r="D576" s="1" t="s">
        <v>2017</v>
      </c>
      <c r="E576" s="1" t="s">
        <v>2018</v>
      </c>
      <c r="F576" s="16" t="n">
        <v>0</v>
      </c>
      <c r="G576" s="16" t="n">
        <v>5560.24</v>
      </c>
      <c r="H576" s="16" t="n">
        <v>5560.24</v>
      </c>
    </row>
    <row r="577" customFormat="false" ht="15" hidden="false" customHeight="true" outlineLevel="0" collapsed="false">
      <c r="A577" s="1" t="s">
        <v>2829</v>
      </c>
      <c r="B577" s="1" t="s">
        <v>1384</v>
      </c>
      <c r="C577" s="1" t="s">
        <v>733</v>
      </c>
      <c r="D577" s="1" t="s">
        <v>2028</v>
      </c>
      <c r="E577" s="1" t="s">
        <v>2018</v>
      </c>
      <c r="F577" s="16" t="n">
        <v>49</v>
      </c>
      <c r="G577" s="16" t="n">
        <v>1362.14</v>
      </c>
      <c r="H577" s="16" t="n">
        <v>1411.14</v>
      </c>
    </row>
    <row r="578" customFormat="false" ht="15" hidden="false" customHeight="true" outlineLevel="0" collapsed="false">
      <c r="A578" s="1" t="s">
        <v>2830</v>
      </c>
      <c r="B578" s="1" t="s">
        <v>1071</v>
      </c>
      <c r="C578" s="1" t="s">
        <v>2396</v>
      </c>
      <c r="D578" s="1" t="s">
        <v>2055</v>
      </c>
      <c r="E578" s="1" t="s">
        <v>2018</v>
      </c>
      <c r="F578" s="16" t="n">
        <v>0</v>
      </c>
      <c r="G578" s="16" t="n">
        <v>6554.33</v>
      </c>
      <c r="H578" s="16" t="n">
        <v>6554.33</v>
      </c>
    </row>
    <row r="579" customFormat="false" ht="15" hidden="false" customHeight="true" outlineLevel="0" collapsed="false">
      <c r="A579" s="1" t="s">
        <v>2831</v>
      </c>
      <c r="B579" s="1" t="s">
        <v>1665</v>
      </c>
      <c r="C579" s="1" t="s">
        <v>1667</v>
      </c>
      <c r="D579" s="1" t="s">
        <v>2017</v>
      </c>
      <c r="E579" s="1" t="s">
        <v>2018</v>
      </c>
      <c r="F579" s="16" t="n">
        <v>0</v>
      </c>
      <c r="G579" s="16" t="n">
        <v>10110.78</v>
      </c>
      <c r="H579" s="16" t="n">
        <v>10110.78</v>
      </c>
    </row>
    <row r="580" customFormat="false" ht="15" hidden="false" customHeight="true" outlineLevel="0" collapsed="false">
      <c r="A580" s="1" t="s">
        <v>2832</v>
      </c>
      <c r="B580" s="1" t="s">
        <v>1052</v>
      </c>
      <c r="C580" s="1" t="s">
        <v>2330</v>
      </c>
      <c r="D580" s="1" t="s">
        <v>2021</v>
      </c>
      <c r="E580" s="1" t="s">
        <v>2018</v>
      </c>
      <c r="F580" s="16" t="n">
        <v>49</v>
      </c>
      <c r="G580" s="16" t="n">
        <v>623</v>
      </c>
      <c r="H580" s="16" t="n">
        <v>672</v>
      </c>
    </row>
    <row r="581" customFormat="false" ht="15" hidden="false" customHeight="true" outlineLevel="0" collapsed="false">
      <c r="A581" s="1" t="s">
        <v>2833</v>
      </c>
      <c r="B581" s="1" t="s">
        <v>1250</v>
      </c>
      <c r="C581" s="1" t="s">
        <v>2073</v>
      </c>
      <c r="D581" s="1" t="s">
        <v>2028</v>
      </c>
      <c r="E581" s="1" t="s">
        <v>2018</v>
      </c>
      <c r="F581" s="16" t="n">
        <v>79</v>
      </c>
      <c r="G581" s="16" t="n">
        <v>1228.28</v>
      </c>
      <c r="H581" s="16" t="n">
        <v>1307.28</v>
      </c>
    </row>
    <row r="582" customFormat="false" ht="15" hidden="false" customHeight="true" outlineLevel="0" collapsed="false">
      <c r="A582" s="1" t="s">
        <v>2834</v>
      </c>
      <c r="B582" s="1" t="s">
        <v>1266</v>
      </c>
      <c r="C582" s="1" t="s">
        <v>2835</v>
      </c>
      <c r="D582" s="1" t="s">
        <v>2055</v>
      </c>
      <c r="E582" s="1" t="s">
        <v>2018</v>
      </c>
      <c r="F582" s="16" t="n">
        <v>0</v>
      </c>
      <c r="G582" s="16" t="n">
        <v>8087.4</v>
      </c>
      <c r="H582" s="16" t="n">
        <v>8087.4</v>
      </c>
    </row>
    <row r="583" customFormat="false" ht="15" hidden="false" customHeight="true" outlineLevel="0" collapsed="false">
      <c r="A583" s="1" t="s">
        <v>2836</v>
      </c>
      <c r="B583" s="1" t="s">
        <v>800</v>
      </c>
      <c r="C583" s="1" t="s">
        <v>1822</v>
      </c>
      <c r="D583" s="1" t="s">
        <v>2017</v>
      </c>
      <c r="E583" s="1" t="s">
        <v>2018</v>
      </c>
      <c r="F583" s="16" t="n">
        <v>99</v>
      </c>
      <c r="G583" s="16" t="n">
        <v>264.48</v>
      </c>
      <c r="H583" s="16" t="n">
        <v>363.48</v>
      </c>
    </row>
    <row r="584" customFormat="false" ht="15" hidden="false" customHeight="true" outlineLevel="0" collapsed="false">
      <c r="A584" s="1" t="s">
        <v>2837</v>
      </c>
      <c r="B584" s="1" t="s">
        <v>1498</v>
      </c>
      <c r="C584" s="1" t="s">
        <v>2170</v>
      </c>
      <c r="D584" s="1" t="s">
        <v>2032</v>
      </c>
      <c r="E584" s="1" t="s">
        <v>2018</v>
      </c>
      <c r="F584" s="16" t="n">
        <v>0</v>
      </c>
      <c r="G584" s="16" t="n">
        <v>7169.91</v>
      </c>
      <c r="H584" s="16" t="n">
        <v>7169.91</v>
      </c>
    </row>
    <row r="585" customFormat="false" ht="15" hidden="false" customHeight="true" outlineLevel="0" collapsed="false">
      <c r="A585" s="1" t="s">
        <v>2838</v>
      </c>
      <c r="B585" s="1" t="s">
        <v>1723</v>
      </c>
      <c r="C585" s="1" t="s">
        <v>2298</v>
      </c>
      <c r="D585" s="1" t="s">
        <v>2025</v>
      </c>
      <c r="E585" s="1" t="s">
        <v>2018</v>
      </c>
      <c r="F585" s="16" t="n">
        <v>0</v>
      </c>
      <c r="G585" s="16" t="n">
        <v>15610.25</v>
      </c>
      <c r="H585" s="16" t="n">
        <v>15610.25</v>
      </c>
    </row>
    <row r="586" customFormat="false" ht="15" hidden="false" customHeight="true" outlineLevel="0" collapsed="false">
      <c r="A586" s="1" t="s">
        <v>2839</v>
      </c>
      <c r="B586" s="1" t="s">
        <v>1703</v>
      </c>
      <c r="C586" s="1" t="s">
        <v>542</v>
      </c>
      <c r="D586" s="1" t="s">
        <v>2025</v>
      </c>
      <c r="E586" s="1" t="s">
        <v>2018</v>
      </c>
      <c r="F586" s="16" t="n">
        <v>0</v>
      </c>
      <c r="G586" s="16" t="n">
        <v>5311.32</v>
      </c>
      <c r="H586" s="16" t="n">
        <v>5311.32</v>
      </c>
    </row>
    <row r="587" customFormat="false" ht="15" hidden="false" customHeight="true" outlineLevel="0" collapsed="false">
      <c r="A587" s="1" t="s">
        <v>2840</v>
      </c>
      <c r="B587" s="1" t="s">
        <v>245</v>
      </c>
      <c r="C587" s="1" t="s">
        <v>2071</v>
      </c>
      <c r="D587" s="1" t="s">
        <v>2025</v>
      </c>
      <c r="E587" s="1" t="s">
        <v>2018</v>
      </c>
      <c r="F587" s="16" t="n">
        <v>0</v>
      </c>
      <c r="G587" s="16" t="n">
        <v>7145.81</v>
      </c>
      <c r="H587" s="16" t="n">
        <v>7145.81</v>
      </c>
    </row>
    <row r="588" customFormat="false" ht="15" hidden="false" customHeight="true" outlineLevel="0" collapsed="false">
      <c r="A588" s="1" t="s">
        <v>2841</v>
      </c>
      <c r="B588" s="1" t="s">
        <v>1806</v>
      </c>
      <c r="C588" s="1" t="s">
        <v>2842</v>
      </c>
      <c r="D588" s="1" t="s">
        <v>2017</v>
      </c>
      <c r="E588" s="1" t="s">
        <v>2022</v>
      </c>
      <c r="F588" s="16" t="n">
        <v>0</v>
      </c>
      <c r="G588" s="16" t="n">
        <v>4796.7</v>
      </c>
      <c r="H588" s="16" t="n">
        <v>4796.7</v>
      </c>
    </row>
    <row r="589" customFormat="false" ht="15" hidden="false" customHeight="true" outlineLevel="0" collapsed="false">
      <c r="A589" s="1" t="s">
        <v>2843</v>
      </c>
      <c r="B589" s="1" t="s">
        <v>1806</v>
      </c>
      <c r="C589" s="1" t="s">
        <v>1019</v>
      </c>
      <c r="D589" s="1" t="s">
        <v>2017</v>
      </c>
      <c r="E589" s="1" t="s">
        <v>2018</v>
      </c>
      <c r="F589" s="16" t="n">
        <v>0</v>
      </c>
      <c r="G589" s="16" t="n">
        <v>5311.32</v>
      </c>
      <c r="H589" s="16" t="n">
        <v>5311.32</v>
      </c>
    </row>
    <row r="590" customFormat="false" ht="15" hidden="false" customHeight="true" outlineLevel="0" collapsed="false">
      <c r="A590" s="1" t="s">
        <v>2844</v>
      </c>
      <c r="B590" s="1" t="s">
        <v>1425</v>
      </c>
      <c r="C590" s="1" t="s">
        <v>2845</v>
      </c>
      <c r="D590" s="1" t="s">
        <v>2017</v>
      </c>
      <c r="E590" s="1" t="s">
        <v>2018</v>
      </c>
      <c r="F590" s="16" t="n">
        <v>79</v>
      </c>
      <c r="G590" s="16" t="n">
        <v>1498.6</v>
      </c>
      <c r="H590" s="16" t="n">
        <v>1577.6</v>
      </c>
    </row>
    <row r="591" customFormat="false" ht="15" hidden="false" customHeight="true" outlineLevel="0" collapsed="false">
      <c r="A591" s="1" t="s">
        <v>2846</v>
      </c>
      <c r="B591" s="1" t="s">
        <v>846</v>
      </c>
      <c r="C591" s="1" t="s">
        <v>2773</v>
      </c>
      <c r="D591" s="1" t="s">
        <v>2025</v>
      </c>
      <c r="E591" s="1" t="s">
        <v>2018</v>
      </c>
      <c r="F591" s="16" t="n">
        <v>0</v>
      </c>
      <c r="G591" s="16" t="n">
        <v>4422.71</v>
      </c>
      <c r="H591" s="16" t="n">
        <v>4422.71</v>
      </c>
    </row>
    <row r="592" customFormat="false" ht="15" hidden="false" customHeight="true" outlineLevel="0" collapsed="false">
      <c r="A592" s="1" t="s">
        <v>2847</v>
      </c>
      <c r="B592" s="1" t="s">
        <v>1806</v>
      </c>
      <c r="C592" s="1" t="s">
        <v>2848</v>
      </c>
      <c r="D592" s="1" t="s">
        <v>2025</v>
      </c>
      <c r="E592" s="1" t="s">
        <v>2018</v>
      </c>
      <c r="F592" s="16" t="n">
        <v>99</v>
      </c>
      <c r="G592" s="16" t="n">
        <v>458.06</v>
      </c>
      <c r="H592" s="16" t="n">
        <v>557.06</v>
      </c>
    </row>
    <row r="593" customFormat="false" ht="15" hidden="false" customHeight="true" outlineLevel="0" collapsed="false">
      <c r="A593" s="1" t="s">
        <v>2849</v>
      </c>
      <c r="B593" s="1" t="s">
        <v>1804</v>
      </c>
      <c r="C593" s="1" t="s">
        <v>2850</v>
      </c>
      <c r="D593" s="1" t="s">
        <v>2055</v>
      </c>
      <c r="E593" s="1" t="s">
        <v>2018</v>
      </c>
      <c r="F593" s="16" t="n">
        <v>79</v>
      </c>
      <c r="G593" s="16" t="n">
        <v>712.76</v>
      </c>
      <c r="H593" s="16" t="n">
        <v>791.76</v>
      </c>
    </row>
    <row r="594" customFormat="false" ht="15" hidden="false" customHeight="true" outlineLevel="0" collapsed="false">
      <c r="A594" s="1" t="s">
        <v>2851</v>
      </c>
      <c r="B594" s="1" t="s">
        <v>1411</v>
      </c>
      <c r="C594" s="1" t="s">
        <v>2781</v>
      </c>
      <c r="D594" s="1" t="s">
        <v>2025</v>
      </c>
      <c r="E594" s="1" t="s">
        <v>2018</v>
      </c>
      <c r="F594" s="16" t="n">
        <v>79</v>
      </c>
      <c r="G594" s="16" t="n">
        <v>1160.04</v>
      </c>
      <c r="H594" s="16" t="n">
        <v>1239.04</v>
      </c>
    </row>
    <row r="595" customFormat="false" ht="15" hidden="false" customHeight="true" outlineLevel="0" collapsed="false">
      <c r="A595" s="1" t="s">
        <v>2852</v>
      </c>
      <c r="B595" s="1" t="s">
        <v>494</v>
      </c>
      <c r="C595" s="1" t="s">
        <v>545</v>
      </c>
      <c r="D595" s="1" t="s">
        <v>2025</v>
      </c>
      <c r="E595" s="1" t="s">
        <v>2018</v>
      </c>
      <c r="F595" s="16" t="n">
        <v>0</v>
      </c>
      <c r="G595" s="16" t="n">
        <v>17426.76</v>
      </c>
      <c r="H595" s="16" t="n">
        <v>17426.76</v>
      </c>
    </row>
    <row r="596" customFormat="false" ht="15" hidden="false" customHeight="true" outlineLevel="0" collapsed="false">
      <c r="A596" s="1" t="s">
        <v>2853</v>
      </c>
      <c r="B596" s="1" t="s">
        <v>456</v>
      </c>
      <c r="C596" s="1" t="s">
        <v>2854</v>
      </c>
      <c r="D596" s="1" t="s">
        <v>2017</v>
      </c>
      <c r="E596" s="1" t="s">
        <v>2018</v>
      </c>
      <c r="F596" s="16" t="n">
        <v>0</v>
      </c>
      <c r="G596" s="16" t="n">
        <v>8531.76</v>
      </c>
      <c r="H596" s="16" t="n">
        <v>8531.76</v>
      </c>
    </row>
    <row r="597" customFormat="false" ht="15" hidden="false" customHeight="true" outlineLevel="0" collapsed="false">
      <c r="A597" s="1" t="s">
        <v>2855</v>
      </c>
      <c r="B597" s="1" t="s">
        <v>945</v>
      </c>
      <c r="C597" s="1" t="s">
        <v>2275</v>
      </c>
      <c r="D597" s="1" t="s">
        <v>2017</v>
      </c>
      <c r="E597" s="1" t="s">
        <v>2018</v>
      </c>
      <c r="F597" s="16" t="n">
        <v>0</v>
      </c>
      <c r="G597" s="16" t="n">
        <v>5008.89</v>
      </c>
      <c r="H597" s="16" t="n">
        <v>5008.89</v>
      </c>
    </row>
    <row r="598" customFormat="false" ht="15" hidden="false" customHeight="true" outlineLevel="0" collapsed="false">
      <c r="A598" s="1" t="s">
        <v>2856</v>
      </c>
      <c r="B598" s="1" t="s">
        <v>255</v>
      </c>
      <c r="C598" s="1" t="s">
        <v>2482</v>
      </c>
      <c r="D598" s="1" t="s">
        <v>2017</v>
      </c>
      <c r="E598" s="1" t="s">
        <v>2018</v>
      </c>
      <c r="F598" s="16" t="n">
        <v>0</v>
      </c>
      <c r="G598" s="16" t="n">
        <v>2550.01</v>
      </c>
      <c r="H598" s="16" t="n">
        <v>2550.01</v>
      </c>
    </row>
    <row r="599" customFormat="false" ht="15" hidden="false" customHeight="true" outlineLevel="0" collapsed="false">
      <c r="A599" s="1" t="s">
        <v>2857</v>
      </c>
      <c r="B599" s="1" t="s">
        <v>1437</v>
      </c>
      <c r="C599" s="1" t="s">
        <v>2858</v>
      </c>
      <c r="D599" s="1" t="s">
        <v>2017</v>
      </c>
      <c r="E599" s="1" t="s">
        <v>2018</v>
      </c>
      <c r="F599" s="16" t="n">
        <v>0</v>
      </c>
      <c r="G599" s="16" t="n">
        <v>9742</v>
      </c>
      <c r="H599" s="16" t="n">
        <v>9742</v>
      </c>
    </row>
    <row r="600" customFormat="false" ht="15" hidden="false" customHeight="true" outlineLevel="0" collapsed="false">
      <c r="A600" s="1" t="s">
        <v>2859</v>
      </c>
      <c r="B600" s="1" t="s">
        <v>1548</v>
      </c>
      <c r="C600" s="1" t="s">
        <v>2860</v>
      </c>
      <c r="D600" s="1" t="s">
        <v>2055</v>
      </c>
      <c r="E600" s="1" t="s">
        <v>2018</v>
      </c>
      <c r="F600" s="16" t="n">
        <v>0</v>
      </c>
      <c r="G600" s="16" t="n">
        <v>45333.13</v>
      </c>
      <c r="H600" s="16" t="n">
        <v>45333.13</v>
      </c>
    </row>
    <row r="601" customFormat="false" ht="15" hidden="false" customHeight="true" outlineLevel="0" collapsed="false">
      <c r="A601" s="1" t="s">
        <v>2861</v>
      </c>
      <c r="B601" s="1" t="s">
        <v>1488</v>
      </c>
      <c r="C601" s="1" t="s">
        <v>2222</v>
      </c>
      <c r="D601" s="1" t="s">
        <v>2025</v>
      </c>
      <c r="E601" s="1" t="s">
        <v>2018</v>
      </c>
      <c r="F601" s="16" t="n">
        <v>79</v>
      </c>
      <c r="G601" s="16" t="n">
        <v>2398.35</v>
      </c>
      <c r="H601" s="16" t="n">
        <v>2477.35</v>
      </c>
    </row>
    <row r="602" customFormat="false" ht="15" hidden="false" customHeight="true" outlineLevel="0" collapsed="false">
      <c r="A602" s="1" t="s">
        <v>2862</v>
      </c>
      <c r="B602" s="1" t="s">
        <v>1343</v>
      </c>
      <c r="C602" s="1" t="s">
        <v>2302</v>
      </c>
      <c r="D602" s="1" t="s">
        <v>2017</v>
      </c>
      <c r="E602" s="1" t="s">
        <v>2018</v>
      </c>
      <c r="F602" s="16" t="n">
        <v>0</v>
      </c>
      <c r="G602" s="16" t="n">
        <v>4087.83</v>
      </c>
      <c r="H602" s="16" t="n">
        <v>4087.83</v>
      </c>
    </row>
    <row r="603" customFormat="false" ht="15" hidden="false" customHeight="true" outlineLevel="0" collapsed="false">
      <c r="A603" s="1" t="s">
        <v>2863</v>
      </c>
      <c r="B603" s="1" t="s">
        <v>708</v>
      </c>
      <c r="C603" s="1" t="s">
        <v>2237</v>
      </c>
      <c r="D603" s="1" t="s">
        <v>2021</v>
      </c>
      <c r="E603" s="1" t="s">
        <v>2018</v>
      </c>
      <c r="F603" s="16" t="n">
        <v>0</v>
      </c>
      <c r="G603" s="16" t="n">
        <v>4038.54</v>
      </c>
      <c r="H603" s="16" t="n">
        <v>4038.54</v>
      </c>
    </row>
    <row r="604" customFormat="false" ht="15" hidden="false" customHeight="true" outlineLevel="0" collapsed="false">
      <c r="A604" s="1" t="s">
        <v>2864</v>
      </c>
      <c r="B604" s="1" t="s">
        <v>785</v>
      </c>
      <c r="C604" s="1" t="s">
        <v>2490</v>
      </c>
      <c r="D604" s="1" t="s">
        <v>2025</v>
      </c>
      <c r="E604" s="1" t="s">
        <v>2018</v>
      </c>
      <c r="F604" s="16" t="n">
        <v>0</v>
      </c>
      <c r="G604" s="16" t="n">
        <v>12311.17</v>
      </c>
      <c r="H604" s="16" t="n">
        <v>12311.17</v>
      </c>
    </row>
    <row r="605" customFormat="false" ht="15" hidden="false" customHeight="true" outlineLevel="0" collapsed="false">
      <c r="A605" s="1" t="s">
        <v>2865</v>
      </c>
      <c r="B605" s="1" t="s">
        <v>465</v>
      </c>
      <c r="C605" s="1" t="s">
        <v>1781</v>
      </c>
      <c r="D605" s="1" t="s">
        <v>2017</v>
      </c>
      <c r="E605" s="1" t="s">
        <v>2018</v>
      </c>
      <c r="F605" s="16" t="n">
        <v>0</v>
      </c>
      <c r="G605" s="16" t="n">
        <v>20629.48</v>
      </c>
      <c r="H605" s="16" t="n">
        <v>20629.48</v>
      </c>
    </row>
    <row r="606" customFormat="false" ht="15" hidden="false" customHeight="true" outlineLevel="0" collapsed="false">
      <c r="A606" s="1" t="s">
        <v>2866</v>
      </c>
      <c r="B606" s="1" t="s">
        <v>1047</v>
      </c>
      <c r="C606" s="1" t="s">
        <v>2867</v>
      </c>
      <c r="D606" s="1" t="s">
        <v>2021</v>
      </c>
      <c r="E606" s="1" t="s">
        <v>2018</v>
      </c>
      <c r="F606" s="16" t="n">
        <v>79</v>
      </c>
      <c r="G606" s="16" t="n">
        <v>1425.51</v>
      </c>
      <c r="H606" s="16" t="n">
        <v>1504.51</v>
      </c>
    </row>
    <row r="607" customFormat="false" ht="15" hidden="false" customHeight="true" outlineLevel="0" collapsed="false">
      <c r="A607" s="1" t="s">
        <v>2868</v>
      </c>
      <c r="B607" s="1" t="s">
        <v>320</v>
      </c>
      <c r="C607" s="1" t="s">
        <v>833</v>
      </c>
      <c r="D607" s="1" t="s">
        <v>2021</v>
      </c>
      <c r="E607" s="1" t="s">
        <v>2018</v>
      </c>
      <c r="F607" s="16" t="n">
        <v>79</v>
      </c>
      <c r="G607" s="16" t="n">
        <v>2398.35</v>
      </c>
      <c r="H607" s="16" t="n">
        <v>2477.35</v>
      </c>
    </row>
    <row r="608" customFormat="false" ht="15" hidden="false" customHeight="true" outlineLevel="0" collapsed="false">
      <c r="A608" s="1" t="s">
        <v>2869</v>
      </c>
      <c r="B608" s="1" t="s">
        <v>1139</v>
      </c>
      <c r="C608" s="1" t="s">
        <v>2675</v>
      </c>
      <c r="D608" s="1" t="s">
        <v>2017</v>
      </c>
      <c r="E608" s="1" t="s">
        <v>2018</v>
      </c>
      <c r="F608" s="16" t="n">
        <v>0</v>
      </c>
      <c r="G608" s="16" t="n">
        <v>9428.81</v>
      </c>
      <c r="H608" s="16" t="n">
        <v>9428.81</v>
      </c>
    </row>
    <row r="609" customFormat="false" ht="15" hidden="false" customHeight="true" outlineLevel="0" collapsed="false">
      <c r="A609" s="1" t="s">
        <v>2870</v>
      </c>
      <c r="B609" s="1" t="s">
        <v>1190</v>
      </c>
      <c r="C609" s="1" t="s">
        <v>859</v>
      </c>
      <c r="D609" s="1" t="s">
        <v>2021</v>
      </c>
      <c r="E609" s="1" t="s">
        <v>2018</v>
      </c>
      <c r="F609" s="16" t="n">
        <v>0</v>
      </c>
      <c r="G609" s="16" t="n">
        <v>11718.68</v>
      </c>
      <c r="H609" s="16" t="n">
        <v>11718.68</v>
      </c>
    </row>
    <row r="610" customFormat="false" ht="15" hidden="false" customHeight="true" outlineLevel="0" collapsed="false">
      <c r="A610" s="1" t="s">
        <v>2871</v>
      </c>
      <c r="B610" s="1" t="s">
        <v>199</v>
      </c>
      <c r="C610" s="1" t="s">
        <v>2104</v>
      </c>
      <c r="D610" s="1" t="s">
        <v>2025</v>
      </c>
      <c r="E610" s="1" t="s">
        <v>2018</v>
      </c>
      <c r="F610" s="16" t="n">
        <v>0</v>
      </c>
      <c r="G610" s="16" t="n">
        <v>14720.76</v>
      </c>
      <c r="H610" s="16" t="n">
        <v>14720.76</v>
      </c>
    </row>
    <row r="611" customFormat="false" ht="15" hidden="false" customHeight="true" outlineLevel="0" collapsed="false">
      <c r="A611" s="1" t="s">
        <v>2872</v>
      </c>
      <c r="B611" s="1" t="s">
        <v>1522</v>
      </c>
      <c r="C611" s="1" t="s">
        <v>2388</v>
      </c>
      <c r="D611" s="1" t="s">
        <v>2032</v>
      </c>
      <c r="E611" s="1" t="s">
        <v>2018</v>
      </c>
      <c r="F611" s="16" t="n">
        <v>0</v>
      </c>
      <c r="G611" s="16" t="n">
        <v>2830.04</v>
      </c>
      <c r="H611" s="16" t="n">
        <v>2830.04</v>
      </c>
    </row>
    <row r="612" customFormat="false" ht="15" hidden="false" customHeight="true" outlineLevel="0" collapsed="false">
      <c r="A612" s="1" t="s">
        <v>2873</v>
      </c>
      <c r="B612" s="1" t="s">
        <v>1071</v>
      </c>
      <c r="C612" s="1" t="s">
        <v>2741</v>
      </c>
      <c r="D612" s="1" t="s">
        <v>2025</v>
      </c>
      <c r="E612" s="1" t="s">
        <v>2018</v>
      </c>
      <c r="F612" s="16" t="n">
        <v>0</v>
      </c>
      <c r="G612" s="16" t="n">
        <v>13754.16</v>
      </c>
      <c r="H612" s="16" t="n">
        <v>13754.16</v>
      </c>
    </row>
    <row r="613" customFormat="false" ht="15" hidden="false" customHeight="true" outlineLevel="0" collapsed="false">
      <c r="A613" s="1" t="s">
        <v>2874</v>
      </c>
      <c r="B613" s="1" t="s">
        <v>708</v>
      </c>
      <c r="C613" s="1" t="s">
        <v>1235</v>
      </c>
      <c r="D613" s="1" t="s">
        <v>2025</v>
      </c>
      <c r="E613" s="1" t="s">
        <v>2018</v>
      </c>
      <c r="F613" s="16" t="n">
        <v>0</v>
      </c>
      <c r="G613" s="16" t="n">
        <v>7306.44</v>
      </c>
      <c r="H613" s="16" t="n">
        <v>7306.44</v>
      </c>
    </row>
    <row r="614" customFormat="false" ht="15" hidden="false" customHeight="true" outlineLevel="0" collapsed="false">
      <c r="A614" s="1" t="s">
        <v>2875</v>
      </c>
      <c r="B614" s="1" t="s">
        <v>1402</v>
      </c>
      <c r="C614" s="1" t="s">
        <v>2294</v>
      </c>
      <c r="D614" s="1" t="s">
        <v>2032</v>
      </c>
      <c r="E614" s="1" t="s">
        <v>2018</v>
      </c>
      <c r="F614" s="16" t="n">
        <v>0</v>
      </c>
      <c r="G614" s="16" t="n">
        <v>3151.21</v>
      </c>
      <c r="H614" s="16" t="n">
        <v>3151.21</v>
      </c>
    </row>
    <row r="615" customFormat="false" ht="15" hidden="false" customHeight="true" outlineLevel="0" collapsed="false">
      <c r="A615" s="1" t="s">
        <v>2876</v>
      </c>
      <c r="B615" s="1" t="s">
        <v>1121</v>
      </c>
      <c r="C615" s="1" t="s">
        <v>2069</v>
      </c>
      <c r="D615" s="1" t="s">
        <v>2021</v>
      </c>
      <c r="E615" s="1" t="s">
        <v>2018</v>
      </c>
      <c r="F615" s="16" t="n">
        <v>79</v>
      </c>
      <c r="G615" s="16" t="n">
        <v>1933.97</v>
      </c>
      <c r="H615" s="16" t="n">
        <v>2012.97</v>
      </c>
    </row>
    <row r="616" customFormat="false" ht="15" hidden="false" customHeight="true" outlineLevel="0" collapsed="false">
      <c r="A616" s="1" t="s">
        <v>2877</v>
      </c>
      <c r="B616" s="1" t="s">
        <v>1263</v>
      </c>
      <c r="C616" s="1" t="s">
        <v>2394</v>
      </c>
      <c r="D616" s="1" t="s">
        <v>2028</v>
      </c>
      <c r="E616" s="1" t="s">
        <v>2018</v>
      </c>
      <c r="F616" s="16" t="n">
        <v>0</v>
      </c>
      <c r="G616" s="16" t="n">
        <v>3428.94</v>
      </c>
      <c r="H616" s="16" t="n">
        <v>3428.94</v>
      </c>
    </row>
    <row r="617" customFormat="false" ht="15" hidden="false" customHeight="true" outlineLevel="0" collapsed="false">
      <c r="A617" s="1" t="s">
        <v>2878</v>
      </c>
      <c r="B617" s="1" t="s">
        <v>1844</v>
      </c>
      <c r="C617" s="1" t="s">
        <v>2736</v>
      </c>
      <c r="D617" s="1" t="s">
        <v>2017</v>
      </c>
      <c r="E617" s="1" t="s">
        <v>2018</v>
      </c>
      <c r="F617" s="16" t="n">
        <v>0</v>
      </c>
      <c r="G617" s="16" t="n">
        <v>5668.75</v>
      </c>
      <c r="H617" s="16" t="n">
        <v>5668.75</v>
      </c>
    </row>
    <row r="618" customFormat="false" ht="15" hidden="false" customHeight="true" outlineLevel="0" collapsed="false">
      <c r="A618" s="1" t="s">
        <v>2879</v>
      </c>
      <c r="B618" s="1" t="s">
        <v>1330</v>
      </c>
      <c r="C618" s="1" t="s">
        <v>1192</v>
      </c>
      <c r="D618" s="1" t="s">
        <v>2025</v>
      </c>
      <c r="E618" s="1" t="s">
        <v>2018</v>
      </c>
      <c r="F618" s="16" t="n">
        <v>99</v>
      </c>
      <c r="G618" s="16" t="n">
        <v>2309.46</v>
      </c>
      <c r="H618" s="16" t="n">
        <v>2408.46</v>
      </c>
    </row>
    <row r="619" customFormat="false" ht="15" hidden="false" customHeight="true" outlineLevel="0" collapsed="false">
      <c r="A619" s="1" t="s">
        <v>2880</v>
      </c>
      <c r="B619" s="1" t="s">
        <v>1462</v>
      </c>
      <c r="C619" s="1" t="s">
        <v>2464</v>
      </c>
      <c r="D619" s="1" t="s">
        <v>2055</v>
      </c>
      <c r="E619" s="1" t="s">
        <v>2022</v>
      </c>
      <c r="F619" s="16" t="n">
        <v>99</v>
      </c>
      <c r="G619" s="16" t="n">
        <v>1362.85</v>
      </c>
      <c r="H619" s="16" t="n">
        <v>1461.85</v>
      </c>
    </row>
    <row r="620" customFormat="false" ht="15" hidden="false" customHeight="true" outlineLevel="0" collapsed="false">
      <c r="A620" s="1" t="s">
        <v>2881</v>
      </c>
      <c r="B620" s="1" t="s">
        <v>1398</v>
      </c>
      <c r="C620" s="1" t="s">
        <v>2773</v>
      </c>
      <c r="D620" s="1" t="s">
        <v>2017</v>
      </c>
      <c r="E620" s="1" t="s">
        <v>2018</v>
      </c>
      <c r="F620" s="16" t="n">
        <v>49</v>
      </c>
      <c r="G620" s="16" t="n">
        <v>1078.08</v>
      </c>
      <c r="H620" s="16" t="n">
        <v>1127.08</v>
      </c>
    </row>
    <row r="621" customFormat="false" ht="15" hidden="false" customHeight="true" outlineLevel="0" collapsed="false">
      <c r="A621" s="1" t="s">
        <v>2882</v>
      </c>
      <c r="B621" s="1" t="s">
        <v>586</v>
      </c>
      <c r="C621" s="1" t="s">
        <v>2712</v>
      </c>
      <c r="D621" s="1" t="s">
        <v>2032</v>
      </c>
      <c r="E621" s="1" t="s">
        <v>2045</v>
      </c>
      <c r="F621" s="16" t="n">
        <v>0</v>
      </c>
      <c r="G621" s="16" t="n">
        <v>5029.07</v>
      </c>
      <c r="H621" s="16" t="n">
        <v>5029.07</v>
      </c>
    </row>
    <row r="622" customFormat="false" ht="15" hidden="false" customHeight="true" outlineLevel="0" collapsed="false">
      <c r="A622" s="1" t="s">
        <v>2883</v>
      </c>
      <c r="B622" s="1" t="s">
        <v>1782</v>
      </c>
      <c r="C622" s="1" t="s">
        <v>947</v>
      </c>
      <c r="D622" s="1" t="s">
        <v>2017</v>
      </c>
      <c r="E622" s="1" t="s">
        <v>2045</v>
      </c>
      <c r="F622" s="16" t="n">
        <v>79</v>
      </c>
      <c r="G622" s="16" t="n">
        <v>813.88</v>
      </c>
      <c r="H622" s="16" t="n">
        <v>892.88</v>
      </c>
    </row>
    <row r="623" customFormat="false" ht="15" hidden="false" customHeight="true" outlineLevel="0" collapsed="false">
      <c r="A623" s="1" t="s">
        <v>2884</v>
      </c>
      <c r="B623" s="1" t="s">
        <v>992</v>
      </c>
      <c r="C623" s="1" t="s">
        <v>2060</v>
      </c>
      <c r="D623" s="1" t="s">
        <v>2025</v>
      </c>
      <c r="E623" s="1" t="s">
        <v>2018</v>
      </c>
      <c r="F623" s="16" t="n">
        <v>0</v>
      </c>
      <c r="G623" s="16" t="n">
        <v>3524.44</v>
      </c>
      <c r="H623" s="16" t="n">
        <v>3524.44</v>
      </c>
    </row>
    <row r="624" customFormat="false" ht="15" hidden="false" customHeight="true" outlineLevel="0" collapsed="false">
      <c r="A624" s="1" t="s">
        <v>2885</v>
      </c>
      <c r="B624" s="1" t="s">
        <v>1862</v>
      </c>
      <c r="C624" s="1" t="s">
        <v>2428</v>
      </c>
      <c r="D624" s="1" t="s">
        <v>2028</v>
      </c>
      <c r="E624" s="1" t="s">
        <v>2018</v>
      </c>
      <c r="F624" s="16" t="n">
        <v>0</v>
      </c>
      <c r="G624" s="16" t="n">
        <v>4914.12</v>
      </c>
      <c r="H624" s="16" t="n">
        <v>4914.12</v>
      </c>
    </row>
    <row r="625" customFormat="false" ht="15" hidden="false" customHeight="true" outlineLevel="0" collapsed="false">
      <c r="A625" s="1" t="s">
        <v>2886</v>
      </c>
      <c r="B625" s="1" t="s">
        <v>1642</v>
      </c>
      <c r="C625" s="1" t="s">
        <v>1598</v>
      </c>
      <c r="D625" s="1" t="s">
        <v>2021</v>
      </c>
      <c r="E625" s="1" t="s">
        <v>2018</v>
      </c>
      <c r="F625" s="16" t="n">
        <v>0</v>
      </c>
      <c r="G625" s="16" t="n">
        <v>13669.32</v>
      </c>
      <c r="H625" s="16" t="n">
        <v>13669.32</v>
      </c>
    </row>
    <row r="626" customFormat="false" ht="15" hidden="false" customHeight="true" outlineLevel="0" collapsed="false">
      <c r="A626" s="1" t="s">
        <v>2887</v>
      </c>
      <c r="B626" s="1" t="s">
        <v>280</v>
      </c>
      <c r="C626" s="1" t="s">
        <v>2888</v>
      </c>
      <c r="D626" s="1" t="s">
        <v>2025</v>
      </c>
      <c r="E626" s="1" t="s">
        <v>2018</v>
      </c>
      <c r="F626" s="16" t="n">
        <v>0</v>
      </c>
      <c r="G626" s="16" t="n">
        <v>9182.6</v>
      </c>
      <c r="H626" s="16" t="n">
        <v>9182.6</v>
      </c>
    </row>
    <row r="627" customFormat="false" ht="15" hidden="false" customHeight="true" outlineLevel="0" collapsed="false">
      <c r="A627" s="1" t="s">
        <v>2889</v>
      </c>
      <c r="B627" s="1" t="s">
        <v>1844</v>
      </c>
      <c r="C627" s="1" t="s">
        <v>2890</v>
      </c>
      <c r="D627" s="1" t="s">
        <v>2017</v>
      </c>
      <c r="E627" s="1" t="s">
        <v>2018</v>
      </c>
      <c r="F627" s="16" t="n">
        <v>49</v>
      </c>
      <c r="G627" s="16" t="n">
        <v>409.84</v>
      </c>
      <c r="H627" s="16" t="n">
        <v>458.84</v>
      </c>
    </row>
    <row r="628" customFormat="false" ht="15" hidden="false" customHeight="true" outlineLevel="0" collapsed="false">
      <c r="A628" s="1" t="s">
        <v>2891</v>
      </c>
      <c r="B628" s="1" t="s">
        <v>1806</v>
      </c>
      <c r="C628" s="1" t="s">
        <v>2892</v>
      </c>
      <c r="D628" s="1" t="s">
        <v>2017</v>
      </c>
      <c r="E628" s="1" t="s">
        <v>2018</v>
      </c>
      <c r="F628" s="16" t="n">
        <v>49</v>
      </c>
      <c r="G628" s="16" t="n">
        <v>1200.43</v>
      </c>
      <c r="H628" s="16" t="n">
        <v>1249.43</v>
      </c>
    </row>
    <row r="629" customFormat="false" ht="15" hidden="false" customHeight="true" outlineLevel="0" collapsed="false">
      <c r="A629" s="1" t="s">
        <v>2893</v>
      </c>
      <c r="B629" s="1" t="s">
        <v>655</v>
      </c>
      <c r="C629" s="1" t="s">
        <v>2571</v>
      </c>
      <c r="D629" s="1" t="s">
        <v>2055</v>
      </c>
      <c r="E629" s="1" t="s">
        <v>2045</v>
      </c>
      <c r="F629" s="16" t="n">
        <v>0</v>
      </c>
      <c r="G629" s="16" t="n">
        <v>3606.96</v>
      </c>
      <c r="H629" s="16" t="n">
        <v>3606.96</v>
      </c>
    </row>
    <row r="630" customFormat="false" ht="15" hidden="false" customHeight="true" outlineLevel="0" collapsed="false">
      <c r="A630" s="1" t="s">
        <v>2894</v>
      </c>
      <c r="B630" s="1" t="s">
        <v>1375</v>
      </c>
      <c r="C630" s="1" t="s">
        <v>505</v>
      </c>
      <c r="D630" s="1" t="s">
        <v>2028</v>
      </c>
      <c r="E630" s="1" t="s">
        <v>2045</v>
      </c>
      <c r="F630" s="16" t="n">
        <v>49</v>
      </c>
      <c r="G630" s="16" t="n">
        <v>750.27</v>
      </c>
      <c r="H630" s="16" t="n">
        <v>799.27</v>
      </c>
    </row>
    <row r="631" customFormat="false" ht="15" hidden="false" customHeight="true" outlineLevel="0" collapsed="false">
      <c r="A631" s="1" t="s">
        <v>2895</v>
      </c>
      <c r="B631" s="1" t="s">
        <v>181</v>
      </c>
      <c r="C631" s="1" t="s">
        <v>2896</v>
      </c>
      <c r="D631" s="1" t="s">
        <v>2017</v>
      </c>
      <c r="E631" s="1" t="s">
        <v>2018</v>
      </c>
      <c r="F631" s="16" t="n">
        <v>0</v>
      </c>
      <c r="G631" s="16" t="n">
        <v>4602.84</v>
      </c>
      <c r="H631" s="16" t="n">
        <v>4602.84</v>
      </c>
    </row>
    <row r="632" customFormat="false" ht="15" hidden="false" customHeight="true" outlineLevel="0" collapsed="false">
      <c r="A632" s="1" t="s">
        <v>2897</v>
      </c>
      <c r="B632" s="1" t="s">
        <v>1077</v>
      </c>
      <c r="C632" s="1" t="s">
        <v>2143</v>
      </c>
      <c r="D632" s="1" t="s">
        <v>2017</v>
      </c>
      <c r="E632" s="1" t="s">
        <v>2018</v>
      </c>
      <c r="F632" s="16" t="n">
        <v>0</v>
      </c>
      <c r="G632" s="16" t="n">
        <v>2749.7</v>
      </c>
      <c r="H632" s="16" t="n">
        <v>2749.7</v>
      </c>
    </row>
    <row r="633" customFormat="false" ht="15" hidden="false" customHeight="true" outlineLevel="0" collapsed="false">
      <c r="A633" s="1" t="s">
        <v>2898</v>
      </c>
      <c r="B633" s="1" t="s">
        <v>512</v>
      </c>
      <c r="C633" s="1" t="s">
        <v>2710</v>
      </c>
      <c r="D633" s="1" t="s">
        <v>2021</v>
      </c>
      <c r="E633" s="1" t="s">
        <v>2018</v>
      </c>
      <c r="F633" s="16" t="n">
        <v>0</v>
      </c>
      <c r="G633" s="16" t="n">
        <v>14264.73</v>
      </c>
      <c r="H633" s="16" t="n">
        <v>14264.73</v>
      </c>
    </row>
    <row r="634" customFormat="false" ht="15" hidden="false" customHeight="true" outlineLevel="0" collapsed="false">
      <c r="A634" s="1" t="s">
        <v>2899</v>
      </c>
      <c r="B634" s="1" t="s">
        <v>1163</v>
      </c>
      <c r="C634" s="1" t="s">
        <v>2577</v>
      </c>
      <c r="D634" s="1" t="s">
        <v>2032</v>
      </c>
      <c r="E634" s="1" t="s">
        <v>2018</v>
      </c>
      <c r="F634" s="16" t="n">
        <v>0</v>
      </c>
      <c r="G634" s="16" t="n">
        <v>4780.19</v>
      </c>
      <c r="H634" s="16" t="n">
        <v>4780.19</v>
      </c>
    </row>
    <row r="635" customFormat="false" ht="15" hidden="false" customHeight="true" outlineLevel="0" collapsed="false">
      <c r="A635" s="1" t="s">
        <v>2900</v>
      </c>
      <c r="B635" s="1" t="s">
        <v>1631</v>
      </c>
      <c r="C635" s="1" t="s">
        <v>1174</v>
      </c>
      <c r="D635" s="1" t="s">
        <v>2021</v>
      </c>
      <c r="E635" s="1" t="s">
        <v>2045</v>
      </c>
      <c r="F635" s="16" t="n">
        <v>0</v>
      </c>
      <c r="G635" s="16" t="n">
        <v>9791.76</v>
      </c>
      <c r="H635" s="16" t="n">
        <v>9791.76</v>
      </c>
    </row>
    <row r="636" customFormat="false" ht="15" hidden="false" customHeight="true" outlineLevel="0" collapsed="false">
      <c r="A636" s="1" t="s">
        <v>2901</v>
      </c>
      <c r="B636" s="1" t="s">
        <v>389</v>
      </c>
      <c r="C636" s="1" t="s">
        <v>1192</v>
      </c>
      <c r="D636" s="1" t="s">
        <v>2055</v>
      </c>
      <c r="E636" s="1" t="s">
        <v>2018</v>
      </c>
      <c r="F636" s="16" t="n">
        <v>79</v>
      </c>
      <c r="G636" s="16" t="n">
        <v>482.17</v>
      </c>
      <c r="H636" s="16" t="n">
        <v>561.17</v>
      </c>
    </row>
    <row r="637" customFormat="false" ht="15" hidden="false" customHeight="true" outlineLevel="0" collapsed="false">
      <c r="A637" s="1" t="s">
        <v>2902</v>
      </c>
      <c r="B637" s="1" t="s">
        <v>424</v>
      </c>
      <c r="C637" s="1" t="s">
        <v>975</v>
      </c>
      <c r="D637" s="1" t="s">
        <v>2025</v>
      </c>
      <c r="E637" s="1" t="s">
        <v>2018</v>
      </c>
      <c r="F637" s="16" t="n">
        <v>0</v>
      </c>
      <c r="G637" s="16" t="n">
        <v>5150.58</v>
      </c>
      <c r="H637" s="16" t="n">
        <v>5150.58</v>
      </c>
    </row>
    <row r="638" customFormat="false" ht="15" hidden="false" customHeight="true" outlineLevel="0" collapsed="false">
      <c r="A638" s="1" t="s">
        <v>2903</v>
      </c>
      <c r="B638" s="1" t="s">
        <v>1470</v>
      </c>
      <c r="C638" s="1" t="s">
        <v>2050</v>
      </c>
      <c r="D638" s="1" t="s">
        <v>2055</v>
      </c>
      <c r="E638" s="1" t="s">
        <v>2018</v>
      </c>
      <c r="F638" s="16" t="n">
        <v>0</v>
      </c>
      <c r="G638" s="16" t="n">
        <v>5919.06</v>
      </c>
      <c r="H638" s="16" t="n">
        <v>5919.06</v>
      </c>
    </row>
    <row r="639" customFormat="false" ht="15" hidden="false" customHeight="true" outlineLevel="0" collapsed="false">
      <c r="A639" s="1" t="s">
        <v>2904</v>
      </c>
      <c r="B639" s="1" t="s">
        <v>1618</v>
      </c>
      <c r="C639" s="1" t="s">
        <v>1227</v>
      </c>
      <c r="D639" s="1" t="s">
        <v>2032</v>
      </c>
      <c r="E639" s="1" t="s">
        <v>2018</v>
      </c>
      <c r="F639" s="16" t="n">
        <v>0</v>
      </c>
      <c r="G639" s="16" t="n">
        <v>8454.09</v>
      </c>
      <c r="H639" s="16" t="n">
        <v>8454.09</v>
      </c>
    </row>
    <row r="640" customFormat="false" ht="15" hidden="false" customHeight="true" outlineLevel="0" collapsed="false">
      <c r="A640" s="1" t="s">
        <v>2905</v>
      </c>
      <c r="B640" s="1" t="s">
        <v>1656</v>
      </c>
      <c r="C640" s="1" t="s">
        <v>2120</v>
      </c>
      <c r="D640" s="1" t="s">
        <v>2021</v>
      </c>
      <c r="E640" s="1" t="s">
        <v>2022</v>
      </c>
      <c r="F640" s="16" t="n">
        <v>79</v>
      </c>
      <c r="G640" s="16" t="n">
        <v>909.62</v>
      </c>
      <c r="H640" s="16" t="n">
        <v>988.62</v>
      </c>
    </row>
    <row r="641" customFormat="false" ht="15" hidden="false" customHeight="true" outlineLevel="0" collapsed="false">
      <c r="A641" s="1" t="s">
        <v>2906</v>
      </c>
      <c r="B641" s="1" t="s">
        <v>717</v>
      </c>
      <c r="C641" s="1" t="s">
        <v>2403</v>
      </c>
      <c r="D641" s="1" t="s">
        <v>2025</v>
      </c>
      <c r="E641" s="1" t="s">
        <v>2018</v>
      </c>
      <c r="F641" s="16" t="n">
        <v>0</v>
      </c>
      <c r="G641" s="16" t="n">
        <v>16280.09</v>
      </c>
      <c r="H641" s="16" t="n">
        <v>16280.09</v>
      </c>
    </row>
    <row r="642" customFormat="false" ht="15" hidden="false" customHeight="true" outlineLevel="0" collapsed="false">
      <c r="A642" s="1" t="s">
        <v>2907</v>
      </c>
      <c r="B642" s="1" t="s">
        <v>1079</v>
      </c>
      <c r="C642" s="1" t="s">
        <v>1081</v>
      </c>
      <c r="D642" s="1" t="s">
        <v>2021</v>
      </c>
      <c r="E642" s="1" t="s">
        <v>2022</v>
      </c>
      <c r="F642" s="16" t="n">
        <v>79</v>
      </c>
      <c r="G642" s="16" t="n">
        <v>1675.35</v>
      </c>
      <c r="H642" s="16" t="n">
        <v>1754.35</v>
      </c>
    </row>
    <row r="643" customFormat="false" ht="15" hidden="false" customHeight="true" outlineLevel="0" collapsed="false">
      <c r="A643" s="1" t="s">
        <v>2908</v>
      </c>
      <c r="B643" s="1" t="s">
        <v>1198</v>
      </c>
      <c r="C643" s="1" t="s">
        <v>319</v>
      </c>
      <c r="D643" s="1" t="s">
        <v>2055</v>
      </c>
      <c r="E643" s="1" t="s">
        <v>2018</v>
      </c>
      <c r="F643" s="16" t="n">
        <v>0</v>
      </c>
      <c r="G643" s="16" t="n">
        <v>6220.89</v>
      </c>
      <c r="H643" s="16" t="n">
        <v>6220.89</v>
      </c>
    </row>
    <row r="644" customFormat="false" ht="15" hidden="false" customHeight="true" outlineLevel="0" collapsed="false">
      <c r="A644" s="1" t="s">
        <v>2909</v>
      </c>
      <c r="B644" s="1" t="s">
        <v>758</v>
      </c>
      <c r="C644" s="1" t="s">
        <v>2133</v>
      </c>
      <c r="D644" s="1" t="s">
        <v>2028</v>
      </c>
      <c r="E644" s="1" t="s">
        <v>2045</v>
      </c>
      <c r="F644" s="16" t="n">
        <v>99</v>
      </c>
      <c r="G644" s="16" t="n">
        <v>2316.48</v>
      </c>
      <c r="H644" s="16" t="n">
        <v>2415.48</v>
      </c>
    </row>
    <row r="645" customFormat="false" ht="15" hidden="false" customHeight="true" outlineLevel="0" collapsed="false">
      <c r="A645" s="1" t="s">
        <v>2910</v>
      </c>
      <c r="B645" s="1" t="s">
        <v>1462</v>
      </c>
      <c r="C645" s="1" t="s">
        <v>1356</v>
      </c>
      <c r="D645" s="1" t="s">
        <v>2025</v>
      </c>
      <c r="E645" s="1" t="s">
        <v>2045</v>
      </c>
      <c r="F645" s="16" t="n">
        <v>0</v>
      </c>
      <c r="G645" s="16" t="n">
        <v>13645.22</v>
      </c>
      <c r="H645" s="16" t="n">
        <v>13645.22</v>
      </c>
    </row>
    <row r="646" customFormat="false" ht="15" hidden="false" customHeight="true" outlineLevel="0" collapsed="false">
      <c r="A646" s="1" t="s">
        <v>2911</v>
      </c>
      <c r="B646" s="1" t="s">
        <v>1228</v>
      </c>
      <c r="C646" s="1" t="s">
        <v>2819</v>
      </c>
      <c r="D646" s="1" t="s">
        <v>2021</v>
      </c>
      <c r="E646" s="1" t="s">
        <v>2018</v>
      </c>
      <c r="F646" s="16" t="n">
        <v>49</v>
      </c>
      <c r="G646" s="16" t="n">
        <v>1068.68</v>
      </c>
      <c r="H646" s="16" t="n">
        <v>1117.68</v>
      </c>
    </row>
    <row r="647" customFormat="false" ht="15" hidden="false" customHeight="true" outlineLevel="0" collapsed="false">
      <c r="A647" s="1" t="s">
        <v>2912</v>
      </c>
      <c r="B647" s="1" t="s">
        <v>645</v>
      </c>
      <c r="C647" s="1" t="s">
        <v>1445</v>
      </c>
      <c r="D647" s="1" t="s">
        <v>2017</v>
      </c>
      <c r="E647" s="1" t="s">
        <v>2018</v>
      </c>
      <c r="F647" s="16" t="n">
        <v>0</v>
      </c>
      <c r="G647" s="16" t="n">
        <v>8915.56</v>
      </c>
      <c r="H647" s="16" t="n">
        <v>8915.56</v>
      </c>
    </row>
    <row r="648" customFormat="false" ht="15" hidden="false" customHeight="true" outlineLevel="0" collapsed="false">
      <c r="A648" s="1" t="s">
        <v>2913</v>
      </c>
      <c r="B648" s="1" t="s">
        <v>1839</v>
      </c>
      <c r="C648" s="1" t="s">
        <v>370</v>
      </c>
      <c r="D648" s="1" t="s">
        <v>2017</v>
      </c>
      <c r="E648" s="1" t="s">
        <v>2018</v>
      </c>
      <c r="F648" s="16" t="n">
        <v>0</v>
      </c>
      <c r="G648" s="16" t="n">
        <v>6753.73</v>
      </c>
      <c r="H648" s="16" t="n">
        <v>6753.73</v>
      </c>
    </row>
    <row r="649" customFormat="false" ht="15" hidden="false" customHeight="true" outlineLevel="0" collapsed="false">
      <c r="A649" s="1" t="s">
        <v>2914</v>
      </c>
      <c r="B649" s="1" t="s">
        <v>138</v>
      </c>
      <c r="C649" s="1" t="s">
        <v>1649</v>
      </c>
      <c r="D649" s="1" t="s">
        <v>2025</v>
      </c>
      <c r="E649" s="1" t="s">
        <v>2018</v>
      </c>
      <c r="F649" s="16" t="n">
        <v>0</v>
      </c>
      <c r="G649" s="16" t="n">
        <v>15655.7</v>
      </c>
      <c r="H649" s="16" t="n">
        <v>15655.7</v>
      </c>
    </row>
    <row r="650" customFormat="false" ht="15" hidden="false" customHeight="true" outlineLevel="0" collapsed="false">
      <c r="A650" s="1" t="s">
        <v>2915</v>
      </c>
      <c r="B650" s="1" t="s">
        <v>1041</v>
      </c>
      <c r="C650" s="1" t="s">
        <v>2916</v>
      </c>
      <c r="D650" s="1" t="s">
        <v>2021</v>
      </c>
      <c r="E650" s="1" t="s">
        <v>2022</v>
      </c>
      <c r="F650" s="16" t="n">
        <v>0</v>
      </c>
      <c r="G650" s="16" t="n">
        <v>12681.2</v>
      </c>
      <c r="H650" s="16" t="n">
        <v>12681.2</v>
      </c>
    </row>
    <row r="651" customFormat="false" ht="15" hidden="false" customHeight="true" outlineLevel="0" collapsed="false">
      <c r="A651" s="1" t="s">
        <v>2917</v>
      </c>
      <c r="B651" s="1" t="s">
        <v>1127</v>
      </c>
      <c r="C651" s="1" t="s">
        <v>2209</v>
      </c>
      <c r="D651" s="1" t="s">
        <v>2025</v>
      </c>
      <c r="E651" s="1" t="s">
        <v>2018</v>
      </c>
      <c r="F651" s="16" t="n">
        <v>0</v>
      </c>
      <c r="G651" s="16" t="n">
        <v>2667.5</v>
      </c>
      <c r="H651" s="16" t="n">
        <v>2667.5</v>
      </c>
    </row>
    <row r="652" customFormat="false" ht="15" hidden="false" customHeight="true" outlineLevel="0" collapsed="false">
      <c r="A652" s="1" t="s">
        <v>2918</v>
      </c>
      <c r="B652" s="1" t="s">
        <v>615</v>
      </c>
      <c r="C652" s="1" t="s">
        <v>2652</v>
      </c>
      <c r="D652" s="1" t="s">
        <v>2032</v>
      </c>
      <c r="E652" s="1" t="s">
        <v>2018</v>
      </c>
      <c r="F652" s="16" t="n">
        <v>79</v>
      </c>
      <c r="G652" s="16" t="n">
        <v>722.64</v>
      </c>
      <c r="H652" s="16" t="n">
        <v>801.64</v>
      </c>
    </row>
    <row r="653" customFormat="false" ht="15" hidden="false" customHeight="true" outlineLevel="0" collapsed="false">
      <c r="A653" s="1" t="s">
        <v>2919</v>
      </c>
      <c r="B653" s="1" t="s">
        <v>1656</v>
      </c>
      <c r="C653" s="1" t="s">
        <v>2920</v>
      </c>
      <c r="D653" s="1" t="s">
        <v>2028</v>
      </c>
      <c r="E653" s="1" t="s">
        <v>2022</v>
      </c>
      <c r="F653" s="16" t="n">
        <v>0</v>
      </c>
      <c r="G653" s="16" t="n">
        <v>2757.65</v>
      </c>
      <c r="H653" s="16" t="n">
        <v>2757.65</v>
      </c>
    </row>
    <row r="654" customFormat="false" ht="15" hidden="false" customHeight="true" outlineLevel="0" collapsed="false">
      <c r="A654" s="1" t="s">
        <v>2921</v>
      </c>
      <c r="B654" s="1" t="s">
        <v>755</v>
      </c>
      <c r="C654" s="1" t="s">
        <v>2922</v>
      </c>
      <c r="D654" s="1" t="s">
        <v>2025</v>
      </c>
      <c r="E654" s="1" t="s">
        <v>2018</v>
      </c>
      <c r="F654" s="16" t="n">
        <v>0</v>
      </c>
      <c r="G654" s="16" t="n">
        <v>4069.27</v>
      </c>
      <c r="H654" s="16" t="n">
        <v>4069.27</v>
      </c>
    </row>
    <row r="655" customFormat="false" ht="15" hidden="false" customHeight="true" outlineLevel="0" collapsed="false">
      <c r="A655" s="1" t="s">
        <v>2923</v>
      </c>
      <c r="B655" s="1" t="s">
        <v>1335</v>
      </c>
      <c r="C655" s="1" t="s">
        <v>1646</v>
      </c>
      <c r="D655" s="1" t="s">
        <v>2025</v>
      </c>
      <c r="E655" s="1" t="s">
        <v>2018</v>
      </c>
      <c r="F655" s="16" t="n">
        <v>79</v>
      </c>
      <c r="G655" s="16" t="n">
        <v>458.06</v>
      </c>
      <c r="H655" s="16" t="n">
        <v>537.06</v>
      </c>
    </row>
    <row r="656" customFormat="false" ht="15" hidden="false" customHeight="true" outlineLevel="0" collapsed="false">
      <c r="A656" s="1" t="s">
        <v>2924</v>
      </c>
      <c r="B656" s="1" t="s">
        <v>1223</v>
      </c>
      <c r="C656" s="1" t="s">
        <v>180</v>
      </c>
      <c r="D656" s="1" t="s">
        <v>2017</v>
      </c>
      <c r="E656" s="1" t="s">
        <v>2018</v>
      </c>
      <c r="F656" s="16" t="n">
        <v>79</v>
      </c>
      <c r="G656" s="16" t="n">
        <v>1572.6</v>
      </c>
      <c r="H656" s="16" t="n">
        <v>1651.6</v>
      </c>
    </row>
    <row r="657" customFormat="false" ht="15" hidden="false" customHeight="true" outlineLevel="0" collapsed="false">
      <c r="A657" s="1" t="s">
        <v>2925</v>
      </c>
      <c r="B657" s="1" t="s">
        <v>668</v>
      </c>
      <c r="C657" s="1" t="s">
        <v>2133</v>
      </c>
      <c r="D657" s="1" t="s">
        <v>2017</v>
      </c>
      <c r="E657" s="1" t="s">
        <v>2018</v>
      </c>
      <c r="F657" s="16" t="n">
        <v>79</v>
      </c>
      <c r="G657" s="16" t="n">
        <v>712.76</v>
      </c>
      <c r="H657" s="16" t="n">
        <v>791.76</v>
      </c>
    </row>
    <row r="658" customFormat="false" ht="15" hidden="false" customHeight="true" outlineLevel="0" collapsed="false">
      <c r="A658" s="1" t="s">
        <v>2926</v>
      </c>
      <c r="B658" s="1" t="s">
        <v>1559</v>
      </c>
      <c r="C658" s="1" t="s">
        <v>545</v>
      </c>
      <c r="D658" s="1" t="s">
        <v>2017</v>
      </c>
      <c r="E658" s="1" t="s">
        <v>2018</v>
      </c>
      <c r="F658" s="16" t="n">
        <v>99</v>
      </c>
      <c r="G658" s="16" t="n">
        <v>2398.35</v>
      </c>
      <c r="H658" s="16" t="n">
        <v>2497.35</v>
      </c>
    </row>
    <row r="659" customFormat="false" ht="15" hidden="false" customHeight="true" outlineLevel="0" collapsed="false">
      <c r="A659" s="1" t="s">
        <v>2927</v>
      </c>
      <c r="B659" s="1" t="s">
        <v>1366</v>
      </c>
      <c r="C659" s="1" t="s">
        <v>2928</v>
      </c>
      <c r="D659" s="1" t="s">
        <v>2017</v>
      </c>
      <c r="E659" s="1" t="s">
        <v>2018</v>
      </c>
      <c r="F659" s="16" t="n">
        <v>0</v>
      </c>
      <c r="G659" s="16" t="n">
        <v>8113.88</v>
      </c>
      <c r="H659" s="16" t="n">
        <v>8113.88</v>
      </c>
    </row>
    <row r="660" customFormat="false" ht="15" hidden="false" customHeight="true" outlineLevel="0" collapsed="false">
      <c r="A660" s="1" t="s">
        <v>2929</v>
      </c>
      <c r="B660" s="1" t="s">
        <v>1443</v>
      </c>
      <c r="C660" s="1" t="s">
        <v>2177</v>
      </c>
      <c r="D660" s="1" t="s">
        <v>2055</v>
      </c>
      <c r="E660" s="1" t="s">
        <v>2018</v>
      </c>
      <c r="F660" s="16" t="n">
        <v>79</v>
      </c>
      <c r="G660" s="16" t="n">
        <v>750.27</v>
      </c>
      <c r="H660" s="16" t="n">
        <v>829.27</v>
      </c>
    </row>
    <row r="661" customFormat="false" ht="15" hidden="false" customHeight="true" outlineLevel="0" collapsed="false">
      <c r="A661" s="1" t="s">
        <v>2930</v>
      </c>
      <c r="B661" s="1" t="s">
        <v>1844</v>
      </c>
      <c r="C661" s="1" t="s">
        <v>2375</v>
      </c>
      <c r="D661" s="1" t="s">
        <v>2017</v>
      </c>
      <c r="E661" s="1" t="s">
        <v>2018</v>
      </c>
      <c r="F661" s="16" t="n">
        <v>0</v>
      </c>
      <c r="G661" s="16" t="n">
        <v>4914.12</v>
      </c>
      <c r="H661" s="16" t="n">
        <v>4914.12</v>
      </c>
    </row>
    <row r="662" customFormat="false" ht="15" hidden="false" customHeight="true" outlineLevel="0" collapsed="false">
      <c r="A662" s="1" t="s">
        <v>2931</v>
      </c>
      <c r="B662" s="1" t="s">
        <v>1137</v>
      </c>
      <c r="C662" s="1" t="s">
        <v>1314</v>
      </c>
      <c r="D662" s="1" t="s">
        <v>2017</v>
      </c>
      <c r="E662" s="1" t="s">
        <v>2084</v>
      </c>
      <c r="F662" s="16" t="n">
        <v>0</v>
      </c>
      <c r="G662" s="16" t="n">
        <v>2969.63</v>
      </c>
      <c r="H662" s="16" t="n">
        <v>2969.63</v>
      </c>
    </row>
    <row r="663" customFormat="false" ht="15" hidden="false" customHeight="true" outlineLevel="0" collapsed="false">
      <c r="A663" s="1" t="s">
        <v>2932</v>
      </c>
      <c r="B663" s="1" t="s">
        <v>1583</v>
      </c>
      <c r="C663" s="1" t="s">
        <v>2585</v>
      </c>
      <c r="D663" s="1" t="s">
        <v>2025</v>
      </c>
      <c r="E663" s="1" t="s">
        <v>2018</v>
      </c>
      <c r="F663" s="16" t="n">
        <v>0</v>
      </c>
      <c r="G663" s="16" t="n">
        <v>3340.76</v>
      </c>
      <c r="H663" s="16" t="n">
        <v>3340.76</v>
      </c>
    </row>
    <row r="664" customFormat="false" ht="15" hidden="false" customHeight="true" outlineLevel="0" collapsed="false">
      <c r="A664" s="1" t="s">
        <v>2933</v>
      </c>
      <c r="B664" s="1" t="s">
        <v>1577</v>
      </c>
      <c r="C664" s="1" t="s">
        <v>1579</v>
      </c>
      <c r="D664" s="1" t="s">
        <v>2055</v>
      </c>
      <c r="E664" s="1" t="s">
        <v>2018</v>
      </c>
      <c r="F664" s="16" t="n">
        <v>0</v>
      </c>
      <c r="G664" s="16" t="n">
        <v>11540.81</v>
      </c>
      <c r="H664" s="16" t="n">
        <v>11540.81</v>
      </c>
    </row>
    <row r="665" customFormat="false" ht="15" hidden="false" customHeight="true" outlineLevel="0" collapsed="false">
      <c r="A665" s="1" t="s">
        <v>2934</v>
      </c>
      <c r="B665" s="1" t="s">
        <v>998</v>
      </c>
      <c r="C665" s="1" t="s">
        <v>1150</v>
      </c>
      <c r="D665" s="1" t="s">
        <v>2025</v>
      </c>
      <c r="E665" s="1" t="s">
        <v>2018</v>
      </c>
      <c r="F665" s="16" t="n">
        <v>79</v>
      </c>
      <c r="G665" s="16" t="n">
        <v>1025.8</v>
      </c>
      <c r="H665" s="16" t="n">
        <v>1104.8</v>
      </c>
    </row>
    <row r="666" customFormat="false" ht="15" hidden="false" customHeight="true" outlineLevel="0" collapsed="false">
      <c r="A666" s="1" t="s">
        <v>2935</v>
      </c>
      <c r="B666" s="1" t="s">
        <v>1372</v>
      </c>
      <c r="C666" s="1" t="s">
        <v>2330</v>
      </c>
      <c r="D666" s="1" t="s">
        <v>2025</v>
      </c>
      <c r="E666" s="1" t="s">
        <v>2018</v>
      </c>
      <c r="F666" s="16" t="n">
        <v>79</v>
      </c>
      <c r="G666" s="16" t="n">
        <v>1136.01</v>
      </c>
      <c r="H666" s="16" t="n">
        <v>1215.01</v>
      </c>
    </row>
    <row r="667" customFormat="false" ht="15" hidden="false" customHeight="true" outlineLevel="0" collapsed="false">
      <c r="A667" s="1" t="s">
        <v>2936</v>
      </c>
      <c r="B667" s="1" t="s">
        <v>1522</v>
      </c>
      <c r="C667" s="1" t="s">
        <v>1013</v>
      </c>
      <c r="D667" s="1" t="s">
        <v>2025</v>
      </c>
      <c r="E667" s="1" t="s">
        <v>2018</v>
      </c>
      <c r="F667" s="16" t="n">
        <v>0</v>
      </c>
      <c r="G667" s="16" t="n">
        <v>13432.05</v>
      </c>
      <c r="H667" s="16" t="n">
        <v>13432.05</v>
      </c>
    </row>
    <row r="668" customFormat="false" ht="15" hidden="false" customHeight="true" outlineLevel="0" collapsed="false">
      <c r="A668" s="1" t="s">
        <v>2937</v>
      </c>
      <c r="B668" s="1" t="s">
        <v>582</v>
      </c>
      <c r="C668" s="1" t="s">
        <v>2166</v>
      </c>
      <c r="D668" s="1" t="s">
        <v>2025</v>
      </c>
      <c r="E668" s="1" t="s">
        <v>2045</v>
      </c>
      <c r="F668" s="16" t="n">
        <v>0</v>
      </c>
      <c r="G668" s="16" t="n">
        <v>4273.58</v>
      </c>
      <c r="H668" s="16" t="n">
        <v>4273.58</v>
      </c>
    </row>
    <row r="669" customFormat="false" ht="15" hidden="false" customHeight="true" outlineLevel="0" collapsed="false">
      <c r="A669" s="1" t="s">
        <v>2938</v>
      </c>
      <c r="B669" s="1" t="s">
        <v>1322</v>
      </c>
      <c r="C669" s="1" t="s">
        <v>965</v>
      </c>
      <c r="D669" s="1" t="s">
        <v>2055</v>
      </c>
      <c r="E669" s="1" t="s">
        <v>2018</v>
      </c>
      <c r="F669" s="16" t="n">
        <v>0</v>
      </c>
      <c r="G669" s="16" t="n">
        <v>5207.1</v>
      </c>
      <c r="H669" s="16" t="n">
        <v>5207.1</v>
      </c>
    </row>
    <row r="670" customFormat="false" ht="15" hidden="false" customHeight="true" outlineLevel="0" collapsed="false">
      <c r="A670" s="1" t="s">
        <v>2939</v>
      </c>
      <c r="B670" s="1" t="s">
        <v>1874</v>
      </c>
      <c r="C670" s="1" t="s">
        <v>2940</v>
      </c>
      <c r="D670" s="1" t="s">
        <v>2025</v>
      </c>
      <c r="E670" s="1" t="s">
        <v>2018</v>
      </c>
      <c r="F670" s="16" t="n">
        <v>0</v>
      </c>
      <c r="G670" s="16" t="n">
        <v>4273.87</v>
      </c>
      <c r="H670" s="16" t="n">
        <v>4273.87</v>
      </c>
    </row>
    <row r="671" customFormat="false" ht="15" hidden="false" customHeight="true" outlineLevel="0" collapsed="false">
      <c r="A671" s="1" t="s">
        <v>2941</v>
      </c>
      <c r="B671" s="1" t="s">
        <v>308</v>
      </c>
      <c r="C671" s="1" t="s">
        <v>2675</v>
      </c>
      <c r="D671" s="1" t="s">
        <v>2025</v>
      </c>
      <c r="E671" s="1" t="s">
        <v>2018</v>
      </c>
      <c r="F671" s="16" t="n">
        <v>0</v>
      </c>
      <c r="G671" s="16" t="n">
        <v>6812.1</v>
      </c>
      <c r="H671" s="16" t="n">
        <v>6812.1</v>
      </c>
    </row>
    <row r="672" customFormat="false" ht="15" hidden="false" customHeight="true" outlineLevel="0" collapsed="false">
      <c r="A672" s="1" t="s">
        <v>2942</v>
      </c>
      <c r="B672" s="1" t="s">
        <v>633</v>
      </c>
      <c r="C672" s="1" t="s">
        <v>2330</v>
      </c>
      <c r="D672" s="1" t="s">
        <v>2025</v>
      </c>
      <c r="E672" s="1" t="s">
        <v>2018</v>
      </c>
      <c r="F672" s="16" t="n">
        <v>79</v>
      </c>
      <c r="G672" s="16" t="n">
        <v>1696.32</v>
      </c>
      <c r="H672" s="16" t="n">
        <v>1775.32</v>
      </c>
    </row>
    <row r="673" customFormat="false" ht="15" hidden="false" customHeight="true" outlineLevel="0" collapsed="false">
      <c r="A673" s="1" t="s">
        <v>2943</v>
      </c>
      <c r="B673" s="1" t="s">
        <v>1862</v>
      </c>
      <c r="C673" s="1" t="s">
        <v>439</v>
      </c>
      <c r="D673" s="1" t="s">
        <v>2055</v>
      </c>
      <c r="E673" s="1" t="s">
        <v>2018</v>
      </c>
      <c r="F673" s="16" t="n">
        <v>0</v>
      </c>
      <c r="G673" s="16" t="n">
        <v>9337.84</v>
      </c>
      <c r="H673" s="16" t="n">
        <v>9337.84</v>
      </c>
    </row>
    <row r="674" customFormat="false" ht="15" hidden="false" customHeight="true" outlineLevel="0" collapsed="false">
      <c r="A674" s="1" t="s">
        <v>2944</v>
      </c>
      <c r="B674" s="1" t="s">
        <v>1753</v>
      </c>
      <c r="C674" s="1" t="s">
        <v>2294</v>
      </c>
      <c r="D674" s="1" t="s">
        <v>2055</v>
      </c>
      <c r="E674" s="1" t="s">
        <v>2018</v>
      </c>
      <c r="F674" s="16" t="n">
        <v>0</v>
      </c>
      <c r="G674" s="16" t="n">
        <v>4077.2</v>
      </c>
      <c r="H674" s="16" t="n">
        <v>4077.2</v>
      </c>
    </row>
    <row r="675" customFormat="false" ht="15" hidden="false" customHeight="true" outlineLevel="0" collapsed="false">
      <c r="A675" s="1" t="s">
        <v>2945</v>
      </c>
      <c r="B675" s="1" t="s">
        <v>1551</v>
      </c>
      <c r="C675" s="1" t="s">
        <v>1851</v>
      </c>
      <c r="D675" s="1" t="s">
        <v>2055</v>
      </c>
      <c r="E675" s="1" t="s">
        <v>2018</v>
      </c>
      <c r="F675" s="16" t="n">
        <v>49</v>
      </c>
      <c r="G675" s="16" t="n">
        <v>1215.71</v>
      </c>
      <c r="H675" s="16" t="n">
        <v>1264.71</v>
      </c>
    </row>
    <row r="676" customFormat="false" ht="15" hidden="false" customHeight="true" outlineLevel="0" collapsed="false">
      <c r="A676" s="1" t="s">
        <v>2946</v>
      </c>
      <c r="B676" s="1" t="s">
        <v>968</v>
      </c>
      <c r="C676" s="1" t="s">
        <v>941</v>
      </c>
      <c r="D676" s="1" t="s">
        <v>2017</v>
      </c>
      <c r="E676" s="1" t="s">
        <v>2018</v>
      </c>
      <c r="F676" s="16" t="n">
        <v>0</v>
      </c>
      <c r="G676" s="16" t="n">
        <v>4389.36</v>
      </c>
      <c r="H676" s="16" t="n">
        <v>4389.36</v>
      </c>
    </row>
    <row r="677" customFormat="false" ht="15" hidden="false" customHeight="true" outlineLevel="0" collapsed="false">
      <c r="A677" s="1" t="s">
        <v>2947</v>
      </c>
      <c r="B677" s="1" t="s">
        <v>809</v>
      </c>
      <c r="C677" s="1" t="s">
        <v>2948</v>
      </c>
      <c r="D677" s="1" t="s">
        <v>2025</v>
      </c>
      <c r="E677" s="1" t="s">
        <v>2018</v>
      </c>
      <c r="F677" s="16" t="n">
        <v>0</v>
      </c>
      <c r="G677" s="16" t="n">
        <v>9794.61</v>
      </c>
      <c r="H677" s="16" t="n">
        <v>9794.61</v>
      </c>
    </row>
    <row r="678" customFormat="false" ht="15" hidden="false" customHeight="true" outlineLevel="0" collapsed="false">
      <c r="A678" s="1" t="s">
        <v>2949</v>
      </c>
      <c r="B678" s="1" t="s">
        <v>633</v>
      </c>
      <c r="C678" s="1" t="s">
        <v>2950</v>
      </c>
      <c r="D678" s="1" t="s">
        <v>2017</v>
      </c>
      <c r="E678" s="1" t="s">
        <v>2018</v>
      </c>
      <c r="F678" s="16" t="n">
        <v>0</v>
      </c>
      <c r="G678" s="16" t="n">
        <v>10341.91</v>
      </c>
      <c r="H678" s="16" t="n">
        <v>10341.91</v>
      </c>
    </row>
    <row r="679" customFormat="false" ht="15" hidden="false" customHeight="true" outlineLevel="0" collapsed="false">
      <c r="A679" s="1" t="s">
        <v>2951</v>
      </c>
      <c r="B679" s="1" t="s">
        <v>1082</v>
      </c>
      <c r="C679" s="1" t="s">
        <v>354</v>
      </c>
      <c r="D679" s="1" t="s">
        <v>2025</v>
      </c>
      <c r="E679" s="1" t="s">
        <v>2018</v>
      </c>
      <c r="F679" s="16" t="n">
        <v>49</v>
      </c>
      <c r="G679" s="16" t="n">
        <v>2137.07</v>
      </c>
      <c r="H679" s="16" t="n">
        <v>2186.07</v>
      </c>
    </row>
    <row r="680" customFormat="false" ht="15" hidden="false" customHeight="true" outlineLevel="0" collapsed="false">
      <c r="A680" s="1" t="s">
        <v>2952</v>
      </c>
      <c r="B680" s="1" t="s">
        <v>1642</v>
      </c>
      <c r="C680" s="1" t="s">
        <v>2067</v>
      </c>
      <c r="D680" s="1" t="s">
        <v>2025</v>
      </c>
      <c r="E680" s="1" t="s">
        <v>2018</v>
      </c>
      <c r="F680" s="16" t="n">
        <v>99</v>
      </c>
      <c r="G680" s="16" t="n">
        <v>2038.6</v>
      </c>
      <c r="H680" s="16" t="n">
        <v>2137.6</v>
      </c>
    </row>
    <row r="681" customFormat="false" ht="15" hidden="false" customHeight="true" outlineLevel="0" collapsed="false">
      <c r="A681" s="1" t="s">
        <v>2953</v>
      </c>
      <c r="B681" s="1" t="s">
        <v>1289</v>
      </c>
      <c r="C681" s="1" t="s">
        <v>2188</v>
      </c>
      <c r="D681" s="1" t="s">
        <v>2025</v>
      </c>
      <c r="E681" s="1" t="s">
        <v>2084</v>
      </c>
      <c r="F681" s="16" t="n">
        <v>0</v>
      </c>
      <c r="G681" s="16" t="n">
        <v>12423.39</v>
      </c>
      <c r="H681" s="16" t="n">
        <v>12423.39</v>
      </c>
    </row>
    <row r="682" customFormat="false" ht="15" hidden="false" customHeight="true" outlineLevel="0" collapsed="false">
      <c r="A682" s="1" t="s">
        <v>2954</v>
      </c>
      <c r="B682" s="1" t="s">
        <v>1074</v>
      </c>
      <c r="C682" s="1" t="s">
        <v>2955</v>
      </c>
      <c r="D682" s="1" t="s">
        <v>2017</v>
      </c>
      <c r="E682" s="1" t="s">
        <v>2045</v>
      </c>
      <c r="F682" s="16" t="n">
        <v>0</v>
      </c>
      <c r="G682" s="16" t="n">
        <v>8462.22</v>
      </c>
      <c r="H682" s="16" t="n">
        <v>8462.22</v>
      </c>
    </row>
    <row r="683" customFormat="false" ht="15" hidden="false" customHeight="true" outlineLevel="0" collapsed="false">
      <c r="A683" s="1" t="s">
        <v>2956</v>
      </c>
      <c r="B683" s="1" t="s">
        <v>1145</v>
      </c>
      <c r="C683" s="1" t="s">
        <v>2858</v>
      </c>
      <c r="D683" s="1" t="s">
        <v>2055</v>
      </c>
      <c r="E683" s="1" t="s">
        <v>2018</v>
      </c>
      <c r="F683" s="16" t="n">
        <v>0</v>
      </c>
      <c r="G683" s="16" t="n">
        <v>6590.98</v>
      </c>
      <c r="H683" s="16" t="n">
        <v>6590.98</v>
      </c>
    </row>
    <row r="684" customFormat="false" ht="15" hidden="false" customHeight="true" outlineLevel="0" collapsed="false">
      <c r="A684" s="1" t="s">
        <v>2957</v>
      </c>
      <c r="B684" s="1" t="s">
        <v>1653</v>
      </c>
      <c r="C684" s="1" t="s">
        <v>1013</v>
      </c>
      <c r="D684" s="1" t="s">
        <v>2017</v>
      </c>
      <c r="E684" s="1" t="s">
        <v>2018</v>
      </c>
      <c r="F684" s="16" t="n">
        <v>0</v>
      </c>
      <c r="G684" s="16" t="n">
        <v>9233.58</v>
      </c>
      <c r="H684" s="16" t="n">
        <v>9233.58</v>
      </c>
    </row>
    <row r="685" customFormat="false" ht="15" hidden="false" customHeight="true" outlineLevel="0" collapsed="false">
      <c r="A685" s="1" t="s">
        <v>2958</v>
      </c>
      <c r="B685" s="1" t="s">
        <v>379</v>
      </c>
      <c r="C685" s="1" t="s">
        <v>493</v>
      </c>
      <c r="D685" s="1" t="s">
        <v>2021</v>
      </c>
      <c r="E685" s="1" t="s">
        <v>2018</v>
      </c>
      <c r="F685" s="16" t="n">
        <v>99</v>
      </c>
      <c r="G685" s="16" t="n">
        <v>382.57</v>
      </c>
      <c r="H685" s="16" t="n">
        <v>481.57</v>
      </c>
    </row>
    <row r="686" customFormat="false" ht="15" hidden="false" customHeight="true" outlineLevel="0" collapsed="false">
      <c r="A686" s="1" t="s">
        <v>2959</v>
      </c>
      <c r="B686" s="1" t="s">
        <v>809</v>
      </c>
      <c r="C686" s="1" t="s">
        <v>2062</v>
      </c>
      <c r="D686" s="1" t="s">
        <v>2017</v>
      </c>
      <c r="E686" s="1" t="s">
        <v>2018</v>
      </c>
      <c r="F686" s="16" t="n">
        <v>0</v>
      </c>
      <c r="G686" s="16" t="n">
        <v>10703.98</v>
      </c>
      <c r="H686" s="16" t="n">
        <v>10703.98</v>
      </c>
    </row>
    <row r="687" customFormat="false" ht="15" hidden="false" customHeight="true" outlineLevel="0" collapsed="false">
      <c r="A687" s="1" t="s">
        <v>2960</v>
      </c>
      <c r="B687" s="1" t="s">
        <v>663</v>
      </c>
      <c r="C687" s="1" t="s">
        <v>2446</v>
      </c>
      <c r="D687" s="1" t="s">
        <v>2017</v>
      </c>
      <c r="E687" s="1" t="s">
        <v>2018</v>
      </c>
      <c r="F687" s="16" t="n">
        <v>0</v>
      </c>
      <c r="G687" s="16" t="n">
        <v>9028.87</v>
      </c>
      <c r="H687" s="16" t="n">
        <v>9028.87</v>
      </c>
    </row>
    <row r="688" customFormat="false" ht="15" hidden="false" customHeight="true" outlineLevel="0" collapsed="false">
      <c r="A688" s="1" t="s">
        <v>2961</v>
      </c>
      <c r="B688" s="1" t="s">
        <v>1014</v>
      </c>
      <c r="C688" s="1" t="s">
        <v>1162</v>
      </c>
      <c r="D688" s="1" t="s">
        <v>2025</v>
      </c>
      <c r="E688" s="1" t="s">
        <v>2022</v>
      </c>
      <c r="F688" s="16" t="n">
        <v>0</v>
      </c>
      <c r="G688" s="16" t="n">
        <v>9171.98</v>
      </c>
      <c r="H688" s="16" t="n">
        <v>9171.98</v>
      </c>
    </row>
    <row r="689" customFormat="false" ht="15" hidden="false" customHeight="true" outlineLevel="0" collapsed="false">
      <c r="A689" s="1" t="s">
        <v>2962</v>
      </c>
      <c r="B689" s="1" t="s">
        <v>1522</v>
      </c>
      <c r="C689" s="1" t="s">
        <v>2518</v>
      </c>
      <c r="D689" s="1" t="s">
        <v>2025</v>
      </c>
      <c r="E689" s="1" t="s">
        <v>2022</v>
      </c>
      <c r="F689" s="16" t="n">
        <v>79</v>
      </c>
      <c r="G689" s="16" t="n">
        <v>1908.51</v>
      </c>
      <c r="H689" s="16" t="n">
        <v>1987.51</v>
      </c>
    </row>
    <row r="690" customFormat="false" ht="15" hidden="false" customHeight="true" outlineLevel="0" collapsed="false">
      <c r="A690" s="1" t="s">
        <v>2963</v>
      </c>
      <c r="B690" s="1" t="s">
        <v>524</v>
      </c>
      <c r="C690" s="1" t="s">
        <v>2671</v>
      </c>
      <c r="D690" s="1" t="s">
        <v>2021</v>
      </c>
      <c r="E690" s="1" t="s">
        <v>2018</v>
      </c>
      <c r="F690" s="16" t="n">
        <v>0</v>
      </c>
      <c r="G690" s="16" t="n">
        <v>8915.11</v>
      </c>
      <c r="H690" s="16" t="n">
        <v>8915.11</v>
      </c>
    </row>
    <row r="691" customFormat="false" ht="15" hidden="false" customHeight="true" outlineLevel="0" collapsed="false">
      <c r="A691" s="1" t="s">
        <v>2964</v>
      </c>
      <c r="B691" s="1" t="s">
        <v>1201</v>
      </c>
      <c r="C691" s="1" t="s">
        <v>1811</v>
      </c>
      <c r="D691" s="1" t="s">
        <v>2025</v>
      </c>
      <c r="E691" s="1" t="s">
        <v>2018</v>
      </c>
      <c r="F691" s="16" t="n">
        <v>79</v>
      </c>
      <c r="G691" s="16" t="n">
        <v>2158.52</v>
      </c>
      <c r="H691" s="16" t="n">
        <v>2237.52</v>
      </c>
    </row>
    <row r="692" customFormat="false" ht="15" hidden="false" customHeight="true" outlineLevel="0" collapsed="false">
      <c r="A692" s="1" t="s">
        <v>2965</v>
      </c>
      <c r="B692" s="1" t="s">
        <v>204</v>
      </c>
      <c r="C692" s="1" t="s">
        <v>2948</v>
      </c>
      <c r="D692" s="1" t="s">
        <v>2017</v>
      </c>
      <c r="E692" s="1" t="s">
        <v>2018</v>
      </c>
      <c r="F692" s="16" t="n">
        <v>0</v>
      </c>
      <c r="G692" s="16" t="n">
        <v>6396.11</v>
      </c>
      <c r="H692" s="16" t="n">
        <v>6396.11</v>
      </c>
    </row>
    <row r="693" customFormat="false" ht="15" hidden="false" customHeight="true" outlineLevel="0" collapsed="false">
      <c r="A693" s="1" t="s">
        <v>2966</v>
      </c>
      <c r="B693" s="1" t="s">
        <v>1668</v>
      </c>
      <c r="C693" s="1" t="s">
        <v>1556</v>
      </c>
      <c r="D693" s="1" t="s">
        <v>2025</v>
      </c>
      <c r="E693" s="1" t="s">
        <v>2018</v>
      </c>
      <c r="F693" s="16" t="n">
        <v>0</v>
      </c>
      <c r="G693" s="16" t="n">
        <v>20515.86</v>
      </c>
      <c r="H693" s="16" t="n">
        <v>20515.86</v>
      </c>
    </row>
    <row r="694" customFormat="false" ht="15" hidden="false" customHeight="true" outlineLevel="0" collapsed="false">
      <c r="A694" s="1" t="s">
        <v>2967</v>
      </c>
      <c r="B694" s="1" t="s">
        <v>780</v>
      </c>
      <c r="C694" s="1" t="s">
        <v>2699</v>
      </c>
      <c r="D694" s="1" t="s">
        <v>2025</v>
      </c>
      <c r="E694" s="1" t="s">
        <v>2018</v>
      </c>
      <c r="F694" s="16" t="n">
        <v>0</v>
      </c>
      <c r="G694" s="16" t="n">
        <v>8683.29</v>
      </c>
      <c r="H694" s="16" t="n">
        <v>8683.29</v>
      </c>
    </row>
    <row r="695" customFormat="false" ht="15" hidden="false" customHeight="true" outlineLevel="0" collapsed="false">
      <c r="A695" s="1" t="s">
        <v>2968</v>
      </c>
      <c r="B695" s="1" t="s">
        <v>1864</v>
      </c>
      <c r="C695" s="1" t="s">
        <v>467</v>
      </c>
      <c r="D695" s="1" t="s">
        <v>2017</v>
      </c>
      <c r="E695" s="1" t="s">
        <v>2018</v>
      </c>
      <c r="F695" s="16" t="n">
        <v>0</v>
      </c>
      <c r="G695" s="16" t="n">
        <v>4192.13</v>
      </c>
      <c r="H695" s="16" t="n">
        <v>4192.13</v>
      </c>
    </row>
    <row r="696" customFormat="false" ht="15" hidden="false" customHeight="true" outlineLevel="0" collapsed="false">
      <c r="A696" s="1" t="s">
        <v>2969</v>
      </c>
      <c r="B696" s="1" t="s">
        <v>1328</v>
      </c>
      <c r="C696" s="1" t="s">
        <v>2215</v>
      </c>
      <c r="D696" s="1" t="s">
        <v>2055</v>
      </c>
      <c r="E696" s="1" t="s">
        <v>2018</v>
      </c>
      <c r="F696" s="16" t="n">
        <v>99</v>
      </c>
      <c r="G696" s="16" t="n">
        <v>1228.28</v>
      </c>
      <c r="H696" s="16" t="n">
        <v>1327.28</v>
      </c>
    </row>
    <row r="697" customFormat="false" ht="15" hidden="false" customHeight="true" outlineLevel="0" collapsed="false">
      <c r="A697" s="1" t="s">
        <v>2970</v>
      </c>
      <c r="B697" s="1" t="s">
        <v>979</v>
      </c>
      <c r="C697" s="1" t="s">
        <v>2211</v>
      </c>
      <c r="D697" s="1" t="s">
        <v>2021</v>
      </c>
      <c r="E697" s="1" t="s">
        <v>2045</v>
      </c>
      <c r="F697" s="16" t="n">
        <v>0</v>
      </c>
      <c r="G697" s="16" t="n">
        <v>5606.91</v>
      </c>
      <c r="H697" s="16" t="n">
        <v>5606.91</v>
      </c>
    </row>
    <row r="698" customFormat="false" ht="15" hidden="false" customHeight="true" outlineLevel="0" collapsed="false">
      <c r="A698" s="1" t="s">
        <v>2971</v>
      </c>
      <c r="B698" s="1" t="s">
        <v>1862</v>
      </c>
      <c r="C698" s="1" t="s">
        <v>2972</v>
      </c>
      <c r="D698" s="1" t="s">
        <v>2021</v>
      </c>
      <c r="E698" s="1" t="s">
        <v>2018</v>
      </c>
      <c r="F698" s="16" t="n">
        <v>0</v>
      </c>
      <c r="G698" s="16" t="n">
        <v>3006.68</v>
      </c>
      <c r="H698" s="16" t="n">
        <v>3006.68</v>
      </c>
    </row>
    <row r="699" customFormat="false" ht="15" hidden="false" customHeight="true" outlineLevel="0" collapsed="false">
      <c r="A699" s="1" t="s">
        <v>2973</v>
      </c>
      <c r="B699" s="1" t="s">
        <v>1548</v>
      </c>
      <c r="C699" s="1" t="s">
        <v>754</v>
      </c>
      <c r="D699" s="1" t="s">
        <v>2017</v>
      </c>
      <c r="E699" s="1" t="s">
        <v>2018</v>
      </c>
      <c r="F699" s="16" t="n">
        <v>49</v>
      </c>
      <c r="G699" s="16" t="n">
        <v>2398.35</v>
      </c>
      <c r="H699" s="16" t="n">
        <v>2447.35</v>
      </c>
    </row>
    <row r="700" customFormat="false" ht="15" hidden="false" customHeight="true" outlineLevel="0" collapsed="false">
      <c r="A700" s="1" t="s">
        <v>2974</v>
      </c>
      <c r="B700" s="1" t="s">
        <v>367</v>
      </c>
      <c r="C700" s="1" t="s">
        <v>2217</v>
      </c>
      <c r="D700" s="1" t="s">
        <v>2017</v>
      </c>
      <c r="E700" s="1" t="s">
        <v>2018</v>
      </c>
      <c r="F700" s="16" t="n">
        <v>0</v>
      </c>
      <c r="G700" s="16" t="n">
        <v>5189.41</v>
      </c>
      <c r="H700" s="16" t="n">
        <v>5189.41</v>
      </c>
    </row>
    <row r="701" customFormat="false" ht="15" hidden="false" customHeight="true" outlineLevel="0" collapsed="false">
      <c r="A701" s="1" t="s">
        <v>2975</v>
      </c>
      <c r="B701" s="1" t="s">
        <v>1145</v>
      </c>
      <c r="C701" s="1" t="s">
        <v>2976</v>
      </c>
      <c r="D701" s="1" t="s">
        <v>2025</v>
      </c>
      <c r="E701" s="1" t="s">
        <v>2018</v>
      </c>
      <c r="F701" s="16" t="n">
        <v>99</v>
      </c>
      <c r="G701" s="16" t="n">
        <v>964.34</v>
      </c>
      <c r="H701" s="16" t="n">
        <v>1063.34</v>
      </c>
    </row>
    <row r="702" customFormat="false" ht="15" hidden="false" customHeight="true" outlineLevel="0" collapsed="false">
      <c r="A702" s="1" t="s">
        <v>2977</v>
      </c>
      <c r="B702" s="1" t="s">
        <v>518</v>
      </c>
      <c r="C702" s="1" t="s">
        <v>2188</v>
      </c>
      <c r="D702" s="1" t="s">
        <v>2032</v>
      </c>
      <c r="E702" s="1" t="s">
        <v>2018</v>
      </c>
      <c r="F702" s="16" t="n">
        <v>0</v>
      </c>
      <c r="G702" s="16" t="n">
        <v>4749.04</v>
      </c>
      <c r="H702" s="16" t="n">
        <v>4749.04</v>
      </c>
    </row>
    <row r="703" customFormat="false" ht="15" hidden="false" customHeight="true" outlineLevel="0" collapsed="false">
      <c r="A703" s="1" t="s">
        <v>2978</v>
      </c>
      <c r="B703" s="1" t="s">
        <v>315</v>
      </c>
      <c r="C703" s="1" t="s">
        <v>2241</v>
      </c>
      <c r="D703" s="1" t="s">
        <v>2017</v>
      </c>
      <c r="E703" s="1" t="s">
        <v>2018</v>
      </c>
      <c r="F703" s="16" t="n">
        <v>0</v>
      </c>
      <c r="G703" s="16" t="n">
        <v>14530.58</v>
      </c>
      <c r="H703" s="16" t="n">
        <v>14530.58</v>
      </c>
    </row>
    <row r="704" customFormat="false" ht="15" hidden="false" customHeight="true" outlineLevel="0" collapsed="false">
      <c r="A704" s="1" t="s">
        <v>2979</v>
      </c>
      <c r="B704" s="1" t="s">
        <v>1079</v>
      </c>
      <c r="C704" s="1" t="s">
        <v>2118</v>
      </c>
      <c r="D704" s="1" t="s">
        <v>2025</v>
      </c>
      <c r="E704" s="1" t="s">
        <v>2022</v>
      </c>
      <c r="F704" s="16" t="n">
        <v>0</v>
      </c>
      <c r="G704" s="16" t="n">
        <v>4142.88</v>
      </c>
      <c r="H704" s="16" t="n">
        <v>4142.88</v>
      </c>
    </row>
    <row r="705" customFormat="false" ht="15" hidden="false" customHeight="true" outlineLevel="0" collapsed="false">
      <c r="A705" s="1" t="s">
        <v>2980</v>
      </c>
      <c r="B705" s="1" t="s">
        <v>371</v>
      </c>
      <c r="C705" s="1" t="s">
        <v>2842</v>
      </c>
      <c r="D705" s="1" t="s">
        <v>2025</v>
      </c>
      <c r="E705" s="1" t="s">
        <v>2018</v>
      </c>
      <c r="F705" s="16" t="n">
        <v>0</v>
      </c>
      <c r="G705" s="16" t="n">
        <v>3761.2</v>
      </c>
      <c r="H705" s="16" t="n">
        <v>3761.2</v>
      </c>
    </row>
    <row r="706" customFormat="false" ht="15" hidden="false" customHeight="true" outlineLevel="0" collapsed="false">
      <c r="A706" s="1" t="s">
        <v>2981</v>
      </c>
      <c r="B706" s="1" t="s">
        <v>1263</v>
      </c>
      <c r="C706" s="1" t="s">
        <v>962</v>
      </c>
      <c r="D706" s="1" t="s">
        <v>2028</v>
      </c>
      <c r="E706" s="1" t="s">
        <v>2018</v>
      </c>
      <c r="F706" s="16" t="n">
        <v>99</v>
      </c>
      <c r="G706" s="16" t="n">
        <v>916.12</v>
      </c>
      <c r="H706" s="16" t="n">
        <v>1015.12</v>
      </c>
    </row>
    <row r="707" customFormat="false" ht="15" hidden="false" customHeight="true" outlineLevel="0" collapsed="false">
      <c r="A707" s="1" t="s">
        <v>2982</v>
      </c>
      <c r="B707" s="1" t="s">
        <v>289</v>
      </c>
      <c r="C707" s="1" t="s">
        <v>2037</v>
      </c>
      <c r="D707" s="1" t="s">
        <v>2017</v>
      </c>
      <c r="E707" s="1" t="s">
        <v>2018</v>
      </c>
      <c r="F707" s="16" t="n">
        <v>0</v>
      </c>
      <c r="G707" s="16" t="n">
        <v>7310.43</v>
      </c>
      <c r="H707" s="16" t="n">
        <v>7310.43</v>
      </c>
    </row>
    <row r="708" customFormat="false" ht="15" hidden="false" customHeight="true" outlineLevel="0" collapsed="false">
      <c r="A708" s="1" t="s">
        <v>2983</v>
      </c>
      <c r="B708" s="1" t="s">
        <v>1440</v>
      </c>
      <c r="C708" s="1" t="s">
        <v>908</v>
      </c>
      <c r="D708" s="1" t="s">
        <v>2032</v>
      </c>
      <c r="E708" s="1" t="s">
        <v>2018</v>
      </c>
      <c r="F708" s="16" t="n">
        <v>0</v>
      </c>
      <c r="G708" s="16" t="n">
        <v>8283.14</v>
      </c>
      <c r="H708" s="16" t="n">
        <v>8283.14</v>
      </c>
    </row>
    <row r="709" customFormat="false" ht="15" hidden="false" customHeight="true" outlineLevel="0" collapsed="false">
      <c r="A709" s="1" t="s">
        <v>2984</v>
      </c>
      <c r="B709" s="1" t="s">
        <v>1753</v>
      </c>
      <c r="C709" s="1" t="s">
        <v>578</v>
      </c>
      <c r="D709" s="1" t="s">
        <v>2032</v>
      </c>
      <c r="E709" s="1" t="s">
        <v>2018</v>
      </c>
      <c r="F709" s="16" t="n">
        <v>99</v>
      </c>
      <c r="G709" s="16" t="n">
        <v>933.45</v>
      </c>
      <c r="H709" s="16" t="n">
        <v>1032.45</v>
      </c>
    </row>
    <row r="710" customFormat="false" ht="15" hidden="false" customHeight="true" outlineLevel="0" collapsed="false">
      <c r="A710" s="1" t="s">
        <v>2985</v>
      </c>
      <c r="B710" s="1" t="s">
        <v>968</v>
      </c>
      <c r="C710" s="1" t="s">
        <v>2986</v>
      </c>
      <c r="D710" s="1" t="s">
        <v>2021</v>
      </c>
      <c r="E710" s="1" t="s">
        <v>2018</v>
      </c>
      <c r="F710" s="16" t="n">
        <v>49</v>
      </c>
      <c r="G710" s="16" t="n">
        <v>1543.15</v>
      </c>
      <c r="H710" s="16" t="n">
        <v>1592.15</v>
      </c>
    </row>
    <row r="711" customFormat="false" ht="15" hidden="false" customHeight="true" outlineLevel="0" collapsed="false">
      <c r="A711" s="1" t="s">
        <v>2987</v>
      </c>
      <c r="B711" s="1" t="s">
        <v>1041</v>
      </c>
      <c r="C711" s="1" t="s">
        <v>1907</v>
      </c>
      <c r="D711" s="1" t="s">
        <v>2032</v>
      </c>
      <c r="E711" s="1" t="s">
        <v>2018</v>
      </c>
      <c r="F711" s="16" t="n">
        <v>0</v>
      </c>
      <c r="G711" s="16" t="n">
        <v>2680.39</v>
      </c>
      <c r="H711" s="16" t="n">
        <v>2680.39</v>
      </c>
    </row>
    <row r="712" customFormat="false" ht="15" hidden="false" customHeight="true" outlineLevel="0" collapsed="false">
      <c r="A712" s="1" t="s">
        <v>2988</v>
      </c>
      <c r="B712" s="1" t="s">
        <v>979</v>
      </c>
      <c r="C712" s="1" t="s">
        <v>2764</v>
      </c>
      <c r="D712" s="1" t="s">
        <v>2017</v>
      </c>
      <c r="E712" s="1" t="s">
        <v>2018</v>
      </c>
      <c r="F712" s="16" t="n">
        <v>0</v>
      </c>
      <c r="G712" s="16" t="n">
        <v>9763.31</v>
      </c>
      <c r="H712" s="16" t="n">
        <v>9763.31</v>
      </c>
    </row>
    <row r="713" customFormat="false" ht="15" hidden="false" customHeight="true" outlineLevel="0" collapsed="false">
      <c r="A713" s="1" t="s">
        <v>2989</v>
      </c>
      <c r="B713" s="1" t="s">
        <v>1289</v>
      </c>
      <c r="C713" s="1" t="s">
        <v>2990</v>
      </c>
      <c r="D713" s="1" t="s">
        <v>2017</v>
      </c>
      <c r="E713" s="1" t="s">
        <v>2018</v>
      </c>
      <c r="F713" s="16" t="n">
        <v>79</v>
      </c>
      <c r="G713" s="16" t="n">
        <v>409.84</v>
      </c>
      <c r="H713" s="16" t="n">
        <v>488.84</v>
      </c>
    </row>
    <row r="714" customFormat="false" ht="15" hidden="false" customHeight="true" outlineLevel="0" collapsed="false">
      <c r="A714" s="1" t="s">
        <v>2991</v>
      </c>
      <c r="B714" s="1" t="s">
        <v>453</v>
      </c>
      <c r="C714" s="1" t="s">
        <v>2992</v>
      </c>
      <c r="D714" s="1" t="s">
        <v>2025</v>
      </c>
      <c r="E714" s="1" t="s">
        <v>2045</v>
      </c>
      <c r="F714" s="16" t="n">
        <v>0</v>
      </c>
      <c r="G714" s="16" t="n">
        <v>4001.62</v>
      </c>
      <c r="H714" s="16" t="n">
        <v>4001.62</v>
      </c>
    </row>
    <row r="715" customFormat="false" ht="15" hidden="false" customHeight="true" outlineLevel="0" collapsed="false">
      <c r="A715" s="1" t="s">
        <v>2993</v>
      </c>
      <c r="B715" s="1" t="s">
        <v>249</v>
      </c>
      <c r="C715" s="1" t="s">
        <v>2994</v>
      </c>
      <c r="D715" s="1" t="s">
        <v>2017</v>
      </c>
      <c r="E715" s="1" t="s">
        <v>2018</v>
      </c>
      <c r="F715" s="16" t="n">
        <v>79</v>
      </c>
      <c r="G715" s="16" t="n">
        <v>311.15</v>
      </c>
      <c r="H715" s="16" t="n">
        <v>390.15</v>
      </c>
    </row>
    <row r="716" customFormat="false" ht="15" hidden="false" customHeight="true" outlineLevel="0" collapsed="false">
      <c r="A716" s="1" t="s">
        <v>2995</v>
      </c>
      <c r="B716" s="1" t="s">
        <v>1145</v>
      </c>
      <c r="C716" s="1" t="s">
        <v>1111</v>
      </c>
      <c r="D716" s="1" t="s">
        <v>2025</v>
      </c>
      <c r="E716" s="1" t="s">
        <v>2018</v>
      </c>
      <c r="F716" s="16" t="n">
        <v>0</v>
      </c>
      <c r="G716" s="16" t="n">
        <v>9080.68</v>
      </c>
      <c r="H716" s="16" t="n">
        <v>9080.68</v>
      </c>
    </row>
    <row r="717" customFormat="false" ht="15" hidden="false" customHeight="true" outlineLevel="0" collapsed="false">
      <c r="A717" s="1" t="s">
        <v>2996</v>
      </c>
      <c r="B717" s="1" t="s">
        <v>1437</v>
      </c>
      <c r="C717" s="1" t="s">
        <v>947</v>
      </c>
      <c r="D717" s="1" t="s">
        <v>2028</v>
      </c>
      <c r="E717" s="1" t="s">
        <v>2018</v>
      </c>
      <c r="F717" s="16" t="n">
        <v>99</v>
      </c>
      <c r="G717" s="16" t="n">
        <v>1476.01</v>
      </c>
      <c r="H717" s="16" t="n">
        <v>1575.01</v>
      </c>
    </row>
    <row r="718" customFormat="false" ht="15" hidden="false" customHeight="true" outlineLevel="0" collapsed="false">
      <c r="A718" s="1" t="s">
        <v>2997</v>
      </c>
      <c r="B718" s="1" t="s">
        <v>1360</v>
      </c>
      <c r="C718" s="1" t="s">
        <v>2998</v>
      </c>
      <c r="D718" s="1" t="s">
        <v>2055</v>
      </c>
      <c r="E718" s="1" t="s">
        <v>2018</v>
      </c>
      <c r="F718" s="16" t="n">
        <v>79</v>
      </c>
      <c r="G718" s="16" t="n">
        <v>433.95</v>
      </c>
      <c r="H718" s="16" t="n">
        <v>512.95</v>
      </c>
    </row>
    <row r="719" customFormat="false" ht="15" hidden="false" customHeight="true" outlineLevel="0" collapsed="false">
      <c r="A719" s="1" t="s">
        <v>2999</v>
      </c>
      <c r="B719" s="1" t="s">
        <v>1071</v>
      </c>
      <c r="C719" s="1" t="s">
        <v>568</v>
      </c>
      <c r="D719" s="1" t="s">
        <v>2055</v>
      </c>
      <c r="E719" s="1" t="s">
        <v>2045</v>
      </c>
      <c r="F719" s="16" t="n">
        <v>0</v>
      </c>
      <c r="G719" s="16" t="n">
        <v>5810.67</v>
      </c>
      <c r="H719" s="16" t="n">
        <v>5810.67</v>
      </c>
    </row>
    <row r="720" customFormat="false" ht="15" hidden="false" customHeight="true" outlineLevel="0" collapsed="false">
      <c r="A720" s="1" t="s">
        <v>3000</v>
      </c>
      <c r="B720" s="1" t="s">
        <v>1723</v>
      </c>
      <c r="C720" s="1" t="s">
        <v>629</v>
      </c>
      <c r="D720" s="1" t="s">
        <v>2021</v>
      </c>
      <c r="E720" s="1" t="s">
        <v>2018</v>
      </c>
      <c r="F720" s="16" t="n">
        <v>49</v>
      </c>
      <c r="G720" s="16" t="n">
        <v>458.06</v>
      </c>
      <c r="H720" s="16" t="n">
        <v>507.06</v>
      </c>
    </row>
    <row r="721" customFormat="false" ht="15" hidden="false" customHeight="true" outlineLevel="0" collapsed="false">
      <c r="A721" s="1" t="s">
        <v>3001</v>
      </c>
      <c r="B721" s="1" t="s">
        <v>723</v>
      </c>
      <c r="C721" s="1" t="s">
        <v>3002</v>
      </c>
      <c r="D721" s="1" t="s">
        <v>2017</v>
      </c>
      <c r="E721" s="1" t="s">
        <v>2045</v>
      </c>
      <c r="F721" s="16" t="n">
        <v>49</v>
      </c>
      <c r="G721" s="16" t="n">
        <v>2374.52</v>
      </c>
      <c r="H721" s="16" t="n">
        <v>2423.52</v>
      </c>
    </row>
    <row r="722" customFormat="false" ht="15" hidden="false" customHeight="true" outlineLevel="0" collapsed="false">
      <c r="A722" s="1" t="s">
        <v>3003</v>
      </c>
      <c r="B722" s="1" t="s">
        <v>857</v>
      </c>
      <c r="C722" s="1" t="s">
        <v>836</v>
      </c>
      <c r="D722" s="1" t="s">
        <v>2025</v>
      </c>
      <c r="E722" s="1" t="s">
        <v>2018</v>
      </c>
      <c r="F722" s="16" t="n">
        <v>0</v>
      </c>
      <c r="G722" s="16" t="n">
        <v>13975.5</v>
      </c>
      <c r="H722" s="16" t="n">
        <v>13975.5</v>
      </c>
    </row>
    <row r="723" customFormat="false" ht="15" hidden="false" customHeight="true" outlineLevel="0" collapsed="false">
      <c r="A723" s="1" t="s">
        <v>3004</v>
      </c>
      <c r="B723" s="1" t="s">
        <v>923</v>
      </c>
      <c r="C723" s="1" t="s">
        <v>2073</v>
      </c>
      <c r="D723" s="1" t="s">
        <v>2017</v>
      </c>
      <c r="E723" s="1" t="s">
        <v>2018</v>
      </c>
      <c r="F723" s="16" t="n">
        <v>0</v>
      </c>
      <c r="G723" s="16" t="n">
        <v>20736.08</v>
      </c>
      <c r="H723" s="16" t="n">
        <v>20736.08</v>
      </c>
    </row>
    <row r="724" customFormat="false" ht="15" hidden="false" customHeight="true" outlineLevel="0" collapsed="false">
      <c r="A724" s="1" t="s">
        <v>3005</v>
      </c>
      <c r="B724" s="1" t="s">
        <v>1723</v>
      </c>
      <c r="C724" s="1" t="s">
        <v>3006</v>
      </c>
      <c r="D724" s="1" t="s">
        <v>2017</v>
      </c>
      <c r="E724" s="1" t="s">
        <v>2018</v>
      </c>
      <c r="F724" s="16" t="n">
        <v>79</v>
      </c>
      <c r="G724" s="16" t="n">
        <v>2429.17</v>
      </c>
      <c r="H724" s="16" t="n">
        <v>2508.17</v>
      </c>
    </row>
    <row r="725" customFormat="false" ht="15" hidden="false" customHeight="true" outlineLevel="0" collapsed="false">
      <c r="A725" s="1" t="s">
        <v>3007</v>
      </c>
      <c r="B725" s="1" t="s">
        <v>1729</v>
      </c>
      <c r="C725" s="1" t="s">
        <v>2452</v>
      </c>
      <c r="D725" s="1" t="s">
        <v>2021</v>
      </c>
      <c r="E725" s="1" t="s">
        <v>2018</v>
      </c>
      <c r="F725" s="16" t="n">
        <v>99</v>
      </c>
      <c r="G725" s="16" t="n">
        <v>280.03</v>
      </c>
      <c r="H725" s="16" t="n">
        <v>379.03</v>
      </c>
    </row>
    <row r="726" customFormat="false" ht="15" hidden="false" customHeight="true" outlineLevel="0" collapsed="false">
      <c r="A726" s="1" t="s">
        <v>3008</v>
      </c>
      <c r="B726" s="1" t="s">
        <v>942</v>
      </c>
      <c r="C726" s="1" t="s">
        <v>2086</v>
      </c>
      <c r="D726" s="1" t="s">
        <v>2032</v>
      </c>
      <c r="E726" s="1" t="s">
        <v>2045</v>
      </c>
      <c r="F726" s="16" t="n">
        <v>0</v>
      </c>
      <c r="G726" s="16" t="n">
        <v>2592.47</v>
      </c>
      <c r="H726" s="16" t="n">
        <v>2592.47</v>
      </c>
    </row>
    <row r="727" customFormat="false" ht="15" hidden="false" customHeight="true" outlineLevel="0" collapsed="false">
      <c r="A727" s="1" t="s">
        <v>3009</v>
      </c>
      <c r="B727" s="1" t="s">
        <v>1223</v>
      </c>
      <c r="C727" s="1" t="s">
        <v>1174</v>
      </c>
      <c r="D727" s="1" t="s">
        <v>2025</v>
      </c>
      <c r="E727" s="1" t="s">
        <v>2018</v>
      </c>
      <c r="F727" s="16" t="n">
        <v>0</v>
      </c>
      <c r="G727" s="16" t="n">
        <v>10167.24</v>
      </c>
      <c r="H727" s="16" t="n">
        <v>10167.24</v>
      </c>
    </row>
    <row r="728" customFormat="false" ht="15" hidden="false" customHeight="true" outlineLevel="0" collapsed="false">
      <c r="A728" s="1" t="s">
        <v>3010</v>
      </c>
      <c r="B728" s="1" t="s">
        <v>872</v>
      </c>
      <c r="C728" s="1" t="s">
        <v>2173</v>
      </c>
      <c r="D728" s="1" t="s">
        <v>2055</v>
      </c>
      <c r="E728" s="1" t="s">
        <v>2018</v>
      </c>
      <c r="F728" s="16" t="n">
        <v>49</v>
      </c>
      <c r="G728" s="16" t="n">
        <v>1232.44</v>
      </c>
      <c r="H728" s="16" t="n">
        <v>1281.44</v>
      </c>
    </row>
    <row r="729" customFormat="false" ht="15" hidden="false" customHeight="true" outlineLevel="0" collapsed="false">
      <c r="A729" s="1" t="s">
        <v>3011</v>
      </c>
      <c r="B729" s="1" t="s">
        <v>416</v>
      </c>
      <c r="C729" s="1" t="s">
        <v>2203</v>
      </c>
      <c r="D729" s="1" t="s">
        <v>2055</v>
      </c>
      <c r="E729" s="1" t="s">
        <v>2018</v>
      </c>
      <c r="F729" s="16" t="n">
        <v>79</v>
      </c>
      <c r="G729" s="16" t="n">
        <v>591.18</v>
      </c>
      <c r="H729" s="16" t="n">
        <v>670.18</v>
      </c>
    </row>
    <row r="730" customFormat="false" ht="15" hidden="false" customHeight="true" outlineLevel="0" collapsed="false">
      <c r="A730" s="1" t="s">
        <v>3012</v>
      </c>
      <c r="B730" s="1" t="s">
        <v>1047</v>
      </c>
      <c r="C730" s="1" t="s">
        <v>1162</v>
      </c>
      <c r="D730" s="1" t="s">
        <v>2025</v>
      </c>
      <c r="E730" s="1" t="s">
        <v>2018</v>
      </c>
      <c r="F730" s="16" t="n">
        <v>0</v>
      </c>
      <c r="G730" s="16" t="n">
        <v>9171.98</v>
      </c>
      <c r="H730" s="16" t="n">
        <v>9171.98</v>
      </c>
    </row>
    <row r="731" customFormat="false" ht="15" hidden="false" customHeight="true" outlineLevel="0" collapsed="false">
      <c r="A731" s="1" t="s">
        <v>3013</v>
      </c>
      <c r="B731" s="1" t="s">
        <v>1540</v>
      </c>
      <c r="C731" s="1" t="s">
        <v>3014</v>
      </c>
      <c r="D731" s="1" t="s">
        <v>2032</v>
      </c>
      <c r="E731" s="1" t="s">
        <v>2018</v>
      </c>
      <c r="F731" s="16" t="n">
        <v>49</v>
      </c>
      <c r="G731" s="16" t="n">
        <v>458.06</v>
      </c>
      <c r="H731" s="16" t="n">
        <v>507.06</v>
      </c>
    </row>
    <row r="732" customFormat="false" ht="15" hidden="false" customHeight="true" outlineLevel="0" collapsed="false">
      <c r="A732" s="1" t="s">
        <v>3015</v>
      </c>
      <c r="B732" s="1" t="s">
        <v>382</v>
      </c>
      <c r="C732" s="1" t="s">
        <v>975</v>
      </c>
      <c r="D732" s="1" t="s">
        <v>2017</v>
      </c>
      <c r="E732" s="1" t="s">
        <v>2018</v>
      </c>
      <c r="F732" s="16" t="n">
        <v>0</v>
      </c>
      <c r="G732" s="16" t="n">
        <v>7195.05</v>
      </c>
      <c r="H732" s="16" t="n">
        <v>7195.05</v>
      </c>
    </row>
    <row r="733" customFormat="false" ht="15" hidden="false" customHeight="true" outlineLevel="0" collapsed="false">
      <c r="A733" s="1" t="s">
        <v>3016</v>
      </c>
      <c r="B733" s="1" t="s">
        <v>1077</v>
      </c>
      <c r="C733" s="1" t="s">
        <v>2300</v>
      </c>
      <c r="D733" s="1" t="s">
        <v>2032</v>
      </c>
      <c r="E733" s="1" t="s">
        <v>2018</v>
      </c>
      <c r="F733" s="16" t="n">
        <v>99</v>
      </c>
      <c r="G733" s="16" t="n">
        <v>600.22</v>
      </c>
      <c r="H733" s="16" t="n">
        <v>699.22</v>
      </c>
    </row>
    <row r="734" customFormat="false" ht="15" hidden="false" customHeight="true" outlineLevel="0" collapsed="false">
      <c r="A734" s="1" t="s">
        <v>3017</v>
      </c>
      <c r="B734" s="1" t="s">
        <v>1228</v>
      </c>
      <c r="C734" s="1" t="s">
        <v>3018</v>
      </c>
      <c r="D734" s="1" t="s">
        <v>2025</v>
      </c>
      <c r="E734" s="1" t="s">
        <v>2018</v>
      </c>
      <c r="F734" s="16" t="n">
        <v>0</v>
      </c>
      <c r="G734" s="16" t="n">
        <v>19656.72</v>
      </c>
      <c r="H734" s="16" t="n">
        <v>19656.72</v>
      </c>
    </row>
    <row r="735" customFormat="false" ht="15" hidden="false" customHeight="true" outlineLevel="0" collapsed="false">
      <c r="A735" s="1" t="s">
        <v>3019</v>
      </c>
      <c r="B735" s="1" t="s">
        <v>1413</v>
      </c>
      <c r="C735" s="1" t="s">
        <v>2069</v>
      </c>
      <c r="D735" s="1" t="s">
        <v>2032</v>
      </c>
      <c r="E735" s="1" t="s">
        <v>2022</v>
      </c>
      <c r="F735" s="16" t="n">
        <v>49</v>
      </c>
      <c r="G735" s="16" t="n">
        <v>600.22</v>
      </c>
      <c r="H735" s="16" t="n">
        <v>649.22</v>
      </c>
    </row>
    <row r="736" customFormat="false" ht="15" hidden="false" customHeight="true" outlineLevel="0" collapsed="false">
      <c r="A736" s="1" t="s">
        <v>3020</v>
      </c>
      <c r="B736" s="1" t="s">
        <v>1209</v>
      </c>
      <c r="C736" s="1" t="s">
        <v>651</v>
      </c>
      <c r="D736" s="1" t="s">
        <v>2017</v>
      </c>
      <c r="E736" s="1" t="s">
        <v>2045</v>
      </c>
      <c r="F736" s="16" t="n">
        <v>49</v>
      </c>
      <c r="G736" s="16" t="n">
        <v>2158.52</v>
      </c>
      <c r="H736" s="16" t="n">
        <v>2207.52</v>
      </c>
    </row>
    <row r="737" customFormat="false" ht="15" hidden="false" customHeight="true" outlineLevel="0" collapsed="false">
      <c r="A737" s="1" t="s">
        <v>3021</v>
      </c>
      <c r="B737" s="1" t="s">
        <v>1656</v>
      </c>
      <c r="C737" s="1" t="s">
        <v>1103</v>
      </c>
      <c r="D737" s="1" t="s">
        <v>2025</v>
      </c>
      <c r="E737" s="1" t="s">
        <v>2018</v>
      </c>
      <c r="F737" s="16" t="n">
        <v>0</v>
      </c>
      <c r="G737" s="16" t="n">
        <v>3124.79</v>
      </c>
      <c r="H737" s="16" t="n">
        <v>3124.79</v>
      </c>
    </row>
    <row r="738" customFormat="false" ht="15" hidden="false" customHeight="true" outlineLevel="0" collapsed="false">
      <c r="A738" s="1" t="s">
        <v>3022</v>
      </c>
      <c r="B738" s="1" t="s">
        <v>821</v>
      </c>
      <c r="C738" s="1" t="s">
        <v>2858</v>
      </c>
      <c r="D738" s="1" t="s">
        <v>2017</v>
      </c>
      <c r="E738" s="1" t="s">
        <v>2045</v>
      </c>
      <c r="F738" s="16" t="n">
        <v>0</v>
      </c>
      <c r="G738" s="16" t="n">
        <v>3680.22</v>
      </c>
      <c r="H738" s="16" t="n">
        <v>3680.22</v>
      </c>
    </row>
    <row r="739" customFormat="false" ht="15" hidden="false" customHeight="true" outlineLevel="0" collapsed="false">
      <c r="A739" s="1" t="s">
        <v>3023</v>
      </c>
      <c r="B739" s="1" t="s">
        <v>1351</v>
      </c>
      <c r="C739" s="1" t="s">
        <v>2034</v>
      </c>
      <c r="D739" s="1" t="s">
        <v>2025</v>
      </c>
      <c r="E739" s="1" t="s">
        <v>2045</v>
      </c>
      <c r="F739" s="16" t="n">
        <v>0</v>
      </c>
      <c r="G739" s="16" t="n">
        <v>9171.98</v>
      </c>
      <c r="H739" s="16" t="n">
        <v>9171.98</v>
      </c>
    </row>
    <row r="740" customFormat="false" ht="15" hidden="false" customHeight="true" outlineLevel="0" collapsed="false">
      <c r="A740" s="1" t="s">
        <v>3024</v>
      </c>
      <c r="B740" s="1" t="s">
        <v>1071</v>
      </c>
      <c r="C740" s="1" t="s">
        <v>3025</v>
      </c>
      <c r="D740" s="1" t="s">
        <v>2025</v>
      </c>
      <c r="E740" s="1" t="s">
        <v>2018</v>
      </c>
      <c r="F740" s="16" t="n">
        <v>0</v>
      </c>
      <c r="G740" s="16" t="n">
        <v>28373.94</v>
      </c>
      <c r="H740" s="16" t="n">
        <v>28373.94</v>
      </c>
    </row>
    <row r="741" customFormat="false" ht="15" hidden="false" customHeight="true" outlineLevel="0" collapsed="false">
      <c r="A741" s="1" t="s">
        <v>3026</v>
      </c>
      <c r="B741" s="1" t="s">
        <v>1644</v>
      </c>
      <c r="C741" s="1" t="s">
        <v>1262</v>
      </c>
      <c r="D741" s="1" t="s">
        <v>2017</v>
      </c>
      <c r="E741" s="1" t="s">
        <v>2018</v>
      </c>
      <c r="F741" s="16" t="n">
        <v>0</v>
      </c>
      <c r="G741" s="16" t="n">
        <v>3493.68</v>
      </c>
      <c r="H741" s="16" t="n">
        <v>3493.68</v>
      </c>
    </row>
    <row r="742" customFormat="false" ht="15" hidden="false" customHeight="true" outlineLevel="0" collapsed="false">
      <c r="A742" s="1" t="s">
        <v>3027</v>
      </c>
      <c r="B742" s="1" t="s">
        <v>821</v>
      </c>
      <c r="C742" s="1" t="s">
        <v>900</v>
      </c>
      <c r="D742" s="1" t="s">
        <v>2055</v>
      </c>
      <c r="E742" s="1" t="s">
        <v>2045</v>
      </c>
      <c r="F742" s="16" t="n">
        <v>0</v>
      </c>
      <c r="G742" s="16" t="n">
        <v>14980.74</v>
      </c>
      <c r="H742" s="16" t="n">
        <v>14980.74</v>
      </c>
    </row>
    <row r="743" customFormat="false" ht="15" hidden="false" customHeight="true" outlineLevel="0" collapsed="false">
      <c r="A743" s="1" t="s">
        <v>3028</v>
      </c>
      <c r="B743" s="1" t="s">
        <v>1542</v>
      </c>
      <c r="C743" s="1" t="s">
        <v>2955</v>
      </c>
      <c r="D743" s="1" t="s">
        <v>2017</v>
      </c>
      <c r="E743" s="1" t="s">
        <v>2018</v>
      </c>
      <c r="F743" s="16" t="n">
        <v>0</v>
      </c>
      <c r="G743" s="16" t="n">
        <v>6837.73</v>
      </c>
      <c r="H743" s="16" t="n">
        <v>6837.73</v>
      </c>
    </row>
    <row r="744" customFormat="false" ht="15" hidden="false" customHeight="true" outlineLevel="0" collapsed="false">
      <c r="A744" s="1" t="s">
        <v>3029</v>
      </c>
      <c r="B744" s="1" t="s">
        <v>458</v>
      </c>
      <c r="C744" s="1" t="s">
        <v>467</v>
      </c>
      <c r="D744" s="1" t="s">
        <v>2055</v>
      </c>
      <c r="E744" s="1" t="s">
        <v>2018</v>
      </c>
      <c r="F744" s="16" t="n">
        <v>79</v>
      </c>
      <c r="G744" s="16" t="n">
        <v>1275.46</v>
      </c>
      <c r="H744" s="16" t="n">
        <v>1354.46</v>
      </c>
    </row>
    <row r="745" customFormat="false" ht="15" hidden="false" customHeight="true" outlineLevel="0" collapsed="false">
      <c r="A745" s="1" t="s">
        <v>3030</v>
      </c>
      <c r="B745" s="1" t="s">
        <v>1121</v>
      </c>
      <c r="C745" s="1" t="s">
        <v>3031</v>
      </c>
      <c r="D745" s="1" t="s">
        <v>2021</v>
      </c>
      <c r="E745" s="1" t="s">
        <v>2018</v>
      </c>
      <c r="F745" s="16" t="n">
        <v>0</v>
      </c>
      <c r="G745" s="16" t="n">
        <v>2728.82</v>
      </c>
      <c r="H745" s="16" t="n">
        <v>2728.82</v>
      </c>
    </row>
    <row r="746" customFormat="false" ht="15" hidden="false" customHeight="true" outlineLevel="0" collapsed="false">
      <c r="A746" s="1" t="s">
        <v>3032</v>
      </c>
      <c r="B746" s="1" t="s">
        <v>1411</v>
      </c>
      <c r="C746" s="1" t="s">
        <v>2058</v>
      </c>
      <c r="D746" s="1" t="s">
        <v>2017</v>
      </c>
      <c r="E746" s="1" t="s">
        <v>2045</v>
      </c>
      <c r="F746" s="16" t="n">
        <v>49</v>
      </c>
      <c r="G746" s="16" t="n">
        <v>675.24</v>
      </c>
      <c r="H746" s="16" t="n">
        <v>724.24</v>
      </c>
    </row>
    <row r="747" customFormat="false" ht="15" hidden="false" customHeight="true" outlineLevel="0" collapsed="false">
      <c r="A747" s="1" t="s">
        <v>3033</v>
      </c>
      <c r="B747" s="1" t="s">
        <v>1806</v>
      </c>
      <c r="C747" s="1" t="s">
        <v>2361</v>
      </c>
      <c r="D747" s="1" t="s">
        <v>2021</v>
      </c>
      <c r="E747" s="1" t="s">
        <v>2018</v>
      </c>
      <c r="F747" s="16" t="n">
        <v>0</v>
      </c>
      <c r="G747" s="16" t="n">
        <v>20426.99</v>
      </c>
      <c r="H747" s="16" t="n">
        <v>20426.99</v>
      </c>
    </row>
    <row r="748" customFormat="false" ht="15" hidden="false" customHeight="true" outlineLevel="0" collapsed="false">
      <c r="A748" s="1" t="s">
        <v>3034</v>
      </c>
      <c r="B748" s="1" t="s">
        <v>633</v>
      </c>
      <c r="C748" s="1" t="s">
        <v>2490</v>
      </c>
      <c r="D748" s="1" t="s">
        <v>2055</v>
      </c>
      <c r="E748" s="1" t="s">
        <v>2018</v>
      </c>
      <c r="F748" s="16" t="n">
        <v>49</v>
      </c>
      <c r="G748" s="16" t="n">
        <v>1762.59</v>
      </c>
      <c r="H748" s="16" t="n">
        <v>1811.59</v>
      </c>
    </row>
    <row r="749" customFormat="false" ht="15" hidden="false" customHeight="true" outlineLevel="0" collapsed="false">
      <c r="A749" s="1" t="s">
        <v>3035</v>
      </c>
      <c r="B749" s="1" t="s">
        <v>705</v>
      </c>
      <c r="C749" s="1" t="s">
        <v>2120</v>
      </c>
      <c r="D749" s="1" t="s">
        <v>2017</v>
      </c>
      <c r="E749" s="1" t="s">
        <v>2018</v>
      </c>
      <c r="F749" s="16" t="n">
        <v>0</v>
      </c>
      <c r="G749" s="16" t="n">
        <v>12277.67</v>
      </c>
      <c r="H749" s="16" t="n">
        <v>12277.67</v>
      </c>
    </row>
    <row r="750" customFormat="false" ht="15" hidden="false" customHeight="true" outlineLevel="0" collapsed="false">
      <c r="A750" s="1" t="s">
        <v>3036</v>
      </c>
      <c r="B750" s="1" t="s">
        <v>1852</v>
      </c>
      <c r="C750" s="1" t="s">
        <v>2490</v>
      </c>
      <c r="D750" s="1" t="s">
        <v>2032</v>
      </c>
      <c r="E750" s="1" t="s">
        <v>2018</v>
      </c>
      <c r="F750" s="16" t="n">
        <v>49</v>
      </c>
      <c r="G750" s="16" t="n">
        <v>2386.05</v>
      </c>
      <c r="H750" s="16" t="n">
        <v>2435.05</v>
      </c>
    </row>
    <row r="751" customFormat="false" ht="15" hidden="false" customHeight="true" outlineLevel="0" collapsed="false">
      <c r="A751" s="1" t="s">
        <v>3037</v>
      </c>
      <c r="B751" s="1" t="s">
        <v>592</v>
      </c>
      <c r="C751" s="1" t="s">
        <v>1007</v>
      </c>
      <c r="D751" s="1" t="s">
        <v>2017</v>
      </c>
      <c r="E751" s="1" t="s">
        <v>2018</v>
      </c>
      <c r="F751" s="16" t="n">
        <v>99</v>
      </c>
      <c r="G751" s="16" t="n">
        <v>2241.08</v>
      </c>
      <c r="H751" s="16" t="n">
        <v>2340.08</v>
      </c>
    </row>
    <row r="752" customFormat="false" ht="15" hidden="false" customHeight="true" outlineLevel="0" collapsed="false">
      <c r="A752" s="1" t="s">
        <v>3038</v>
      </c>
      <c r="B752" s="1" t="s">
        <v>1717</v>
      </c>
      <c r="C752" s="1" t="s">
        <v>1294</v>
      </c>
      <c r="D752" s="1" t="s">
        <v>2055</v>
      </c>
      <c r="E752" s="1" t="s">
        <v>2018</v>
      </c>
      <c r="F752" s="16" t="n">
        <v>49</v>
      </c>
      <c r="G752" s="16" t="n">
        <v>2192.62</v>
      </c>
      <c r="H752" s="16" t="n">
        <v>2241.62</v>
      </c>
    </row>
    <row r="753" customFormat="false" ht="15" hidden="false" customHeight="true" outlineLevel="0" collapsed="false">
      <c r="A753" s="1" t="s">
        <v>3039</v>
      </c>
      <c r="B753" s="1" t="s">
        <v>909</v>
      </c>
      <c r="C753" s="1" t="s">
        <v>2658</v>
      </c>
      <c r="D753" s="1" t="s">
        <v>2032</v>
      </c>
      <c r="E753" s="1" t="s">
        <v>2018</v>
      </c>
      <c r="F753" s="16" t="n">
        <v>49</v>
      </c>
      <c r="G753" s="16" t="n">
        <v>2009.27</v>
      </c>
      <c r="H753" s="16" t="n">
        <v>2058.27</v>
      </c>
    </row>
    <row r="754" customFormat="false" ht="15" hidden="false" customHeight="true" outlineLevel="0" collapsed="false">
      <c r="A754" s="1" t="s">
        <v>3040</v>
      </c>
      <c r="B754" s="1" t="s">
        <v>1079</v>
      </c>
      <c r="C754" s="1" t="s">
        <v>660</v>
      </c>
      <c r="D754" s="1" t="s">
        <v>2021</v>
      </c>
      <c r="E754" s="1" t="s">
        <v>2018</v>
      </c>
      <c r="F754" s="16" t="n">
        <v>0</v>
      </c>
      <c r="G754" s="16" t="n">
        <v>4583.94</v>
      </c>
      <c r="H754" s="16" t="n">
        <v>4583.94</v>
      </c>
    </row>
    <row r="755" customFormat="false" ht="15" hidden="false" customHeight="true" outlineLevel="0" collapsed="false">
      <c r="A755" s="1" t="s">
        <v>3041</v>
      </c>
      <c r="B755" s="1" t="s">
        <v>652</v>
      </c>
      <c r="C755" s="1" t="s">
        <v>3042</v>
      </c>
      <c r="D755" s="1" t="s">
        <v>2017</v>
      </c>
      <c r="E755" s="1" t="s">
        <v>2045</v>
      </c>
      <c r="F755" s="16" t="n">
        <v>0</v>
      </c>
      <c r="G755" s="16" t="n">
        <v>5045.75</v>
      </c>
      <c r="H755" s="16" t="n">
        <v>5045.75</v>
      </c>
    </row>
    <row r="756" customFormat="false" ht="15" hidden="false" customHeight="true" outlineLevel="0" collapsed="false">
      <c r="A756" s="1" t="s">
        <v>3043</v>
      </c>
      <c r="B756" s="1" t="s">
        <v>708</v>
      </c>
      <c r="C756" s="1" t="s">
        <v>3044</v>
      </c>
      <c r="D756" s="1" t="s">
        <v>2025</v>
      </c>
      <c r="E756" s="1" t="s">
        <v>2018</v>
      </c>
      <c r="F756" s="16" t="n">
        <v>0</v>
      </c>
      <c r="G756" s="16" t="n">
        <v>3340.06</v>
      </c>
      <c r="H756" s="16" t="n">
        <v>3340.06</v>
      </c>
    </row>
    <row r="757" customFormat="false" ht="15" hidden="false" customHeight="true" outlineLevel="0" collapsed="false">
      <c r="A757" s="1" t="s">
        <v>3045</v>
      </c>
      <c r="B757" s="1" t="s">
        <v>582</v>
      </c>
      <c r="C757" s="1" t="s">
        <v>1288</v>
      </c>
      <c r="D757" s="1" t="s">
        <v>2017</v>
      </c>
      <c r="E757" s="1" t="s">
        <v>2084</v>
      </c>
      <c r="F757" s="16" t="n">
        <v>99</v>
      </c>
      <c r="G757" s="16" t="n">
        <v>433.95</v>
      </c>
      <c r="H757" s="16" t="n">
        <v>532.95</v>
      </c>
    </row>
    <row r="758" customFormat="false" ht="15" hidden="false" customHeight="true" outlineLevel="0" collapsed="false">
      <c r="A758" s="1" t="s">
        <v>3046</v>
      </c>
      <c r="B758" s="1" t="s">
        <v>1818</v>
      </c>
      <c r="C758" s="1" t="s">
        <v>3047</v>
      </c>
      <c r="D758" s="1" t="s">
        <v>2032</v>
      </c>
      <c r="E758" s="1" t="s">
        <v>2018</v>
      </c>
      <c r="F758" s="16" t="n">
        <v>49</v>
      </c>
      <c r="G758" s="16" t="n">
        <v>2137.07</v>
      </c>
      <c r="H758" s="16" t="n">
        <v>2186.07</v>
      </c>
    </row>
    <row r="759" customFormat="false" ht="15" hidden="false" customHeight="true" outlineLevel="0" collapsed="false">
      <c r="A759" s="1" t="s">
        <v>3048</v>
      </c>
      <c r="B759" s="1" t="s">
        <v>255</v>
      </c>
      <c r="C759" s="1" t="s">
        <v>2888</v>
      </c>
      <c r="D759" s="1" t="s">
        <v>2017</v>
      </c>
      <c r="E759" s="1" t="s">
        <v>2018</v>
      </c>
      <c r="F759" s="16" t="n">
        <v>0</v>
      </c>
      <c r="G759" s="16" t="n">
        <v>4780.19</v>
      </c>
      <c r="H759" s="16" t="n">
        <v>4780.19</v>
      </c>
    </row>
    <row r="760" customFormat="false" ht="15" hidden="false" customHeight="true" outlineLevel="0" collapsed="false">
      <c r="A760" s="1" t="s">
        <v>3049</v>
      </c>
      <c r="B760" s="1" t="s">
        <v>906</v>
      </c>
      <c r="C760" s="1" t="s">
        <v>3050</v>
      </c>
      <c r="D760" s="1" t="s">
        <v>2017</v>
      </c>
      <c r="E760" s="1" t="s">
        <v>2018</v>
      </c>
      <c r="F760" s="16" t="n">
        <v>0</v>
      </c>
      <c r="G760" s="16" t="n">
        <v>9171.98</v>
      </c>
      <c r="H760" s="16" t="n">
        <v>9171.98</v>
      </c>
    </row>
    <row r="761" customFormat="false" ht="15" hidden="false" customHeight="true" outlineLevel="0" collapsed="false">
      <c r="A761" s="1" t="s">
        <v>3051</v>
      </c>
      <c r="B761" s="1" t="s">
        <v>1107</v>
      </c>
      <c r="C761" s="1" t="s">
        <v>2699</v>
      </c>
      <c r="D761" s="1" t="s">
        <v>2025</v>
      </c>
      <c r="E761" s="1" t="s">
        <v>2018</v>
      </c>
      <c r="F761" s="16" t="n">
        <v>79</v>
      </c>
      <c r="G761" s="16" t="n">
        <v>482.17</v>
      </c>
      <c r="H761" s="16" t="n">
        <v>561.17</v>
      </c>
    </row>
    <row r="762" customFormat="false" ht="15" hidden="false" customHeight="true" outlineLevel="0" collapsed="false">
      <c r="A762" s="1" t="s">
        <v>3052</v>
      </c>
      <c r="B762" s="1" t="s">
        <v>1613</v>
      </c>
      <c r="C762" s="1" t="s">
        <v>1582</v>
      </c>
      <c r="D762" s="1" t="s">
        <v>2025</v>
      </c>
      <c r="E762" s="1" t="s">
        <v>2018</v>
      </c>
      <c r="F762" s="16" t="n">
        <v>0</v>
      </c>
      <c r="G762" s="16" t="n">
        <v>5300.26</v>
      </c>
      <c r="H762" s="16" t="n">
        <v>5300.26</v>
      </c>
    </row>
    <row r="763" customFormat="false" ht="15" hidden="false" customHeight="true" outlineLevel="0" collapsed="false">
      <c r="A763" s="1" t="s">
        <v>3053</v>
      </c>
      <c r="B763" s="1" t="s">
        <v>1107</v>
      </c>
      <c r="C763" s="1" t="s">
        <v>1252</v>
      </c>
      <c r="D763" s="1" t="s">
        <v>2032</v>
      </c>
      <c r="E763" s="1" t="s">
        <v>2045</v>
      </c>
      <c r="F763" s="16" t="n">
        <v>0</v>
      </c>
      <c r="G763" s="16" t="n">
        <v>3437.05</v>
      </c>
      <c r="H763" s="16" t="n">
        <v>3437.05</v>
      </c>
    </row>
    <row r="764" customFormat="false" ht="15" hidden="false" customHeight="true" outlineLevel="0" collapsed="false">
      <c r="A764" s="1" t="s">
        <v>3054</v>
      </c>
      <c r="B764" s="1" t="s">
        <v>1443</v>
      </c>
      <c r="C764" s="1" t="s">
        <v>2170</v>
      </c>
      <c r="D764" s="1" t="s">
        <v>2017</v>
      </c>
      <c r="E764" s="1" t="s">
        <v>2018</v>
      </c>
      <c r="F764" s="16" t="n">
        <v>0</v>
      </c>
      <c r="G764" s="16" t="n">
        <v>16481.55</v>
      </c>
      <c r="H764" s="16" t="n">
        <v>16481.55</v>
      </c>
    </row>
    <row r="765" customFormat="false" ht="15" hidden="false" customHeight="true" outlineLevel="0" collapsed="false">
      <c r="A765" s="1" t="s">
        <v>3055</v>
      </c>
      <c r="B765" s="1" t="s">
        <v>1299</v>
      </c>
      <c r="C765" s="1" t="s">
        <v>1776</v>
      </c>
      <c r="D765" s="1" t="s">
        <v>2055</v>
      </c>
      <c r="E765" s="1" t="s">
        <v>2018</v>
      </c>
      <c r="F765" s="16" t="n">
        <v>99</v>
      </c>
      <c r="G765" s="16" t="n">
        <v>1420.23</v>
      </c>
      <c r="H765" s="16" t="n">
        <v>1519.23</v>
      </c>
    </row>
    <row r="766" customFormat="false" ht="15" hidden="false" customHeight="true" outlineLevel="0" collapsed="false">
      <c r="A766" s="1" t="s">
        <v>3056</v>
      </c>
      <c r="B766" s="1" t="s">
        <v>1507</v>
      </c>
      <c r="C766" s="1" t="s">
        <v>2922</v>
      </c>
      <c r="D766" s="1" t="s">
        <v>2025</v>
      </c>
      <c r="E766" s="1" t="s">
        <v>2018</v>
      </c>
      <c r="F766" s="16" t="n">
        <v>0</v>
      </c>
      <c r="G766" s="16" t="n">
        <v>8780.8</v>
      </c>
      <c r="H766" s="16" t="n">
        <v>8780.8</v>
      </c>
    </row>
    <row r="767" customFormat="false" ht="15" hidden="false" customHeight="true" outlineLevel="0" collapsed="false">
      <c r="A767" s="1" t="s">
        <v>3057</v>
      </c>
      <c r="B767" s="1" t="s">
        <v>872</v>
      </c>
      <c r="C767" s="1" t="s">
        <v>2122</v>
      </c>
      <c r="D767" s="1" t="s">
        <v>2028</v>
      </c>
      <c r="E767" s="1" t="s">
        <v>2018</v>
      </c>
      <c r="F767" s="16" t="n">
        <v>0</v>
      </c>
      <c r="G767" s="16" t="n">
        <v>22273.53</v>
      </c>
      <c r="H767" s="16" t="n">
        <v>22273.53</v>
      </c>
    </row>
    <row r="768" customFormat="false" ht="15" hidden="false" customHeight="true" outlineLevel="0" collapsed="false">
      <c r="A768" s="1" t="s">
        <v>3058</v>
      </c>
      <c r="B768" s="1" t="s">
        <v>723</v>
      </c>
      <c r="C768" s="1" t="s">
        <v>419</v>
      </c>
      <c r="D768" s="1" t="s">
        <v>2021</v>
      </c>
      <c r="E768" s="1" t="s">
        <v>2018</v>
      </c>
      <c r="F768" s="16" t="n">
        <v>49</v>
      </c>
      <c r="G768" s="16" t="n">
        <v>750.27</v>
      </c>
      <c r="H768" s="16" t="n">
        <v>799.27</v>
      </c>
    </row>
    <row r="769" customFormat="false" ht="15" hidden="false" customHeight="true" outlineLevel="0" collapsed="false">
      <c r="A769" s="1" t="s">
        <v>3059</v>
      </c>
      <c r="B769" s="1" t="s">
        <v>1806</v>
      </c>
      <c r="C769" s="1" t="s">
        <v>2020</v>
      </c>
      <c r="D769" s="1" t="s">
        <v>2055</v>
      </c>
      <c r="E769" s="1" t="s">
        <v>2018</v>
      </c>
      <c r="F769" s="16" t="n">
        <v>0</v>
      </c>
      <c r="G769" s="16" t="n">
        <v>5311.32</v>
      </c>
      <c r="H769" s="16" t="n">
        <v>5311.32</v>
      </c>
    </row>
    <row r="770" customFormat="false" ht="15" hidden="false" customHeight="true" outlineLevel="0" collapsed="false">
      <c r="A770" s="1" t="s">
        <v>3060</v>
      </c>
      <c r="B770" s="1" t="s">
        <v>1656</v>
      </c>
      <c r="C770" s="1" t="s">
        <v>2493</v>
      </c>
      <c r="D770" s="1" t="s">
        <v>2021</v>
      </c>
      <c r="E770" s="1" t="s">
        <v>2022</v>
      </c>
      <c r="F770" s="16" t="n">
        <v>0</v>
      </c>
      <c r="G770" s="16" t="n">
        <v>8530.85</v>
      </c>
      <c r="H770" s="16" t="n">
        <v>8530.85</v>
      </c>
    </row>
    <row r="771" customFormat="false" ht="15" hidden="false" customHeight="true" outlineLevel="0" collapsed="false">
      <c r="A771" s="1" t="s">
        <v>3061</v>
      </c>
      <c r="B771" s="1" t="s">
        <v>1593</v>
      </c>
      <c r="C771" s="1" t="s">
        <v>1825</v>
      </c>
      <c r="D771" s="1" t="s">
        <v>2025</v>
      </c>
      <c r="E771" s="1" t="s">
        <v>2018</v>
      </c>
      <c r="F771" s="16" t="n">
        <v>79</v>
      </c>
      <c r="G771" s="16" t="n">
        <v>1160.04</v>
      </c>
      <c r="H771" s="16" t="n">
        <v>1239.04</v>
      </c>
    </row>
    <row r="772" customFormat="false" ht="15" hidden="false" customHeight="true" outlineLevel="0" collapsed="false">
      <c r="A772" s="1" t="s">
        <v>3062</v>
      </c>
      <c r="B772" s="1" t="s">
        <v>723</v>
      </c>
      <c r="C772" s="1" t="s">
        <v>3063</v>
      </c>
      <c r="D772" s="1" t="s">
        <v>2017</v>
      </c>
      <c r="E772" s="1" t="s">
        <v>2018</v>
      </c>
      <c r="F772" s="16" t="n">
        <v>0</v>
      </c>
      <c r="G772" s="16" t="n">
        <v>9828.24</v>
      </c>
      <c r="H772" s="16" t="n">
        <v>9828.24</v>
      </c>
    </row>
    <row r="773" customFormat="false" ht="15" hidden="false" customHeight="true" outlineLevel="0" collapsed="false">
      <c r="A773" s="1" t="s">
        <v>3064</v>
      </c>
      <c r="B773" s="1" t="s">
        <v>1628</v>
      </c>
      <c r="C773" s="1" t="s">
        <v>1262</v>
      </c>
      <c r="D773" s="1" t="s">
        <v>2021</v>
      </c>
      <c r="E773" s="1" t="s">
        <v>2018</v>
      </c>
      <c r="F773" s="16" t="n">
        <v>0</v>
      </c>
      <c r="G773" s="16" t="n">
        <v>8545.36</v>
      </c>
      <c r="H773" s="16" t="n">
        <v>8545.36</v>
      </c>
    </row>
    <row r="774" customFormat="false" ht="15" hidden="false" customHeight="true" outlineLevel="0" collapsed="false">
      <c r="A774" s="1" t="s">
        <v>3065</v>
      </c>
      <c r="B774" s="1" t="s">
        <v>1066</v>
      </c>
      <c r="C774" s="1" t="s">
        <v>2435</v>
      </c>
      <c r="D774" s="1" t="s">
        <v>2017</v>
      </c>
      <c r="E774" s="1" t="s">
        <v>2018</v>
      </c>
      <c r="F774" s="16" t="n">
        <v>0</v>
      </c>
      <c r="G774" s="16" t="n">
        <v>8551.65</v>
      </c>
      <c r="H774" s="16" t="n">
        <v>8551.65</v>
      </c>
    </row>
    <row r="775" customFormat="false" ht="15" hidden="false" customHeight="true" outlineLevel="0" collapsed="false">
      <c r="A775" s="1" t="s">
        <v>3066</v>
      </c>
      <c r="B775" s="1" t="s">
        <v>512</v>
      </c>
      <c r="C775" s="1" t="s">
        <v>2813</v>
      </c>
      <c r="D775" s="1" t="s">
        <v>2017</v>
      </c>
      <c r="E775" s="1" t="s">
        <v>2018</v>
      </c>
      <c r="F775" s="16" t="n">
        <v>0</v>
      </c>
      <c r="G775" s="16" t="n">
        <v>12502.72</v>
      </c>
      <c r="H775" s="16" t="n">
        <v>12502.72</v>
      </c>
    </row>
    <row r="776" customFormat="false" ht="15" hidden="false" customHeight="true" outlineLevel="0" collapsed="false">
      <c r="A776" s="1" t="s">
        <v>3067</v>
      </c>
      <c r="B776" s="1" t="s">
        <v>1132</v>
      </c>
      <c r="C776" s="1" t="s">
        <v>3068</v>
      </c>
      <c r="D776" s="1" t="s">
        <v>2021</v>
      </c>
      <c r="E776" s="1" t="s">
        <v>2018</v>
      </c>
      <c r="F776" s="16" t="n">
        <v>99</v>
      </c>
      <c r="G776" s="16" t="n">
        <v>482.17</v>
      </c>
      <c r="H776" s="16" t="n">
        <v>581.17</v>
      </c>
    </row>
    <row r="777" customFormat="false" ht="15" hidden="false" customHeight="true" outlineLevel="0" collapsed="false">
      <c r="A777" s="1" t="s">
        <v>3069</v>
      </c>
      <c r="B777" s="1" t="s">
        <v>1806</v>
      </c>
      <c r="C777" s="1" t="s">
        <v>2525</v>
      </c>
      <c r="D777" s="1" t="s">
        <v>2017</v>
      </c>
      <c r="E777" s="1" t="s">
        <v>2018</v>
      </c>
      <c r="F777" s="16" t="n">
        <v>0</v>
      </c>
      <c r="G777" s="16" t="n">
        <v>6482.35</v>
      </c>
      <c r="H777" s="16" t="n">
        <v>6482.35</v>
      </c>
    </row>
    <row r="778" customFormat="false" ht="15" hidden="false" customHeight="true" outlineLevel="0" collapsed="false">
      <c r="A778" s="1" t="s">
        <v>3070</v>
      </c>
      <c r="B778" s="1" t="s">
        <v>966</v>
      </c>
      <c r="C778" s="1" t="s">
        <v>3071</v>
      </c>
      <c r="D778" s="1" t="s">
        <v>2017</v>
      </c>
      <c r="E778" s="1" t="s">
        <v>2018</v>
      </c>
      <c r="F778" s="16" t="n">
        <v>0</v>
      </c>
      <c r="G778" s="16" t="n">
        <v>6938.71</v>
      </c>
      <c r="H778" s="16" t="n">
        <v>6938.71</v>
      </c>
    </row>
    <row r="779" customFormat="false" ht="15" hidden="false" customHeight="true" outlineLevel="0" collapsed="false">
      <c r="A779" s="1" t="s">
        <v>3072</v>
      </c>
      <c r="B779" s="1" t="s">
        <v>1357</v>
      </c>
      <c r="C779" s="1" t="s">
        <v>3073</v>
      </c>
      <c r="D779" s="1" t="s">
        <v>2017</v>
      </c>
      <c r="E779" s="1" t="s">
        <v>2018</v>
      </c>
      <c r="F779" s="16" t="n">
        <v>0</v>
      </c>
      <c r="G779" s="16" t="n">
        <v>7452.23</v>
      </c>
      <c r="H779" s="16" t="n">
        <v>7452.23</v>
      </c>
    </row>
    <row r="780" customFormat="false" ht="15" hidden="false" customHeight="true" outlineLevel="0" collapsed="false">
      <c r="A780" s="1" t="s">
        <v>3074</v>
      </c>
      <c r="B780" s="1" t="s">
        <v>1375</v>
      </c>
      <c r="C780" s="1" t="s">
        <v>2710</v>
      </c>
      <c r="D780" s="1" t="s">
        <v>2017</v>
      </c>
      <c r="E780" s="1" t="s">
        <v>2018</v>
      </c>
      <c r="F780" s="16" t="n">
        <v>0</v>
      </c>
      <c r="G780" s="16" t="n">
        <v>5311.32</v>
      </c>
      <c r="H780" s="16" t="n">
        <v>5311.32</v>
      </c>
    </row>
    <row r="781" customFormat="false" ht="15" hidden="false" customHeight="true" outlineLevel="0" collapsed="false">
      <c r="A781" s="1" t="s">
        <v>3075</v>
      </c>
      <c r="B781" s="1" t="s">
        <v>371</v>
      </c>
      <c r="C781" s="1" t="s">
        <v>871</v>
      </c>
      <c r="D781" s="1" t="s">
        <v>2028</v>
      </c>
      <c r="E781" s="1" t="s">
        <v>2018</v>
      </c>
      <c r="F781" s="16" t="n">
        <v>99</v>
      </c>
      <c r="G781" s="16" t="n">
        <v>712.76</v>
      </c>
      <c r="H781" s="16" t="n">
        <v>811.76</v>
      </c>
    </row>
    <row r="782" customFormat="false" ht="15" hidden="false" customHeight="true" outlineLevel="0" collapsed="false">
      <c r="A782" s="1" t="s">
        <v>3076</v>
      </c>
      <c r="B782" s="1" t="s">
        <v>951</v>
      </c>
      <c r="C782" s="1" t="s">
        <v>3077</v>
      </c>
      <c r="D782" s="1" t="s">
        <v>2032</v>
      </c>
      <c r="E782" s="1" t="s">
        <v>2018</v>
      </c>
      <c r="F782" s="16" t="n">
        <v>99</v>
      </c>
      <c r="G782" s="16" t="n">
        <v>1797.81</v>
      </c>
      <c r="H782" s="16" t="n">
        <v>1896.81</v>
      </c>
    </row>
    <row r="783" customFormat="false" ht="15" hidden="false" customHeight="true" outlineLevel="0" collapsed="false">
      <c r="A783" s="1" t="s">
        <v>3078</v>
      </c>
      <c r="B783" s="1" t="s">
        <v>658</v>
      </c>
      <c r="C783" s="1" t="s">
        <v>3079</v>
      </c>
      <c r="D783" s="1" t="s">
        <v>2025</v>
      </c>
      <c r="E783" s="1" t="s">
        <v>2045</v>
      </c>
      <c r="F783" s="16" t="n">
        <v>0</v>
      </c>
      <c r="G783" s="16" t="n">
        <v>15963.58</v>
      </c>
      <c r="H783" s="16" t="n">
        <v>15963.58</v>
      </c>
    </row>
    <row r="784" customFormat="false" ht="15" hidden="false" customHeight="true" outlineLevel="0" collapsed="false">
      <c r="A784" s="1" t="s">
        <v>3080</v>
      </c>
      <c r="B784" s="1" t="s">
        <v>1806</v>
      </c>
      <c r="C784" s="1" t="s">
        <v>1134</v>
      </c>
      <c r="D784" s="1" t="s">
        <v>2021</v>
      </c>
      <c r="E784" s="1" t="s">
        <v>2018</v>
      </c>
      <c r="F784" s="16" t="n">
        <v>0</v>
      </c>
      <c r="G784" s="16" t="n">
        <v>5699.7</v>
      </c>
      <c r="H784" s="16" t="n">
        <v>5699.7</v>
      </c>
    </row>
    <row r="785" customFormat="false" ht="15" hidden="false" customHeight="true" outlineLevel="0" collapsed="false">
      <c r="A785" s="1" t="s">
        <v>3081</v>
      </c>
      <c r="B785" s="1" t="s">
        <v>1041</v>
      </c>
      <c r="C785" s="1" t="s">
        <v>2428</v>
      </c>
      <c r="D785" s="1" t="s">
        <v>2021</v>
      </c>
      <c r="E785" s="1" t="s">
        <v>2018</v>
      </c>
      <c r="F785" s="16" t="n">
        <v>0</v>
      </c>
      <c r="G785" s="16" t="n">
        <v>8686.06</v>
      </c>
      <c r="H785" s="16" t="n">
        <v>8686.06</v>
      </c>
    </row>
    <row r="786" customFormat="false" ht="15" hidden="false" customHeight="true" outlineLevel="0" collapsed="false">
      <c r="A786" s="1" t="s">
        <v>3082</v>
      </c>
      <c r="B786" s="1" t="s">
        <v>1082</v>
      </c>
      <c r="C786" s="1" t="s">
        <v>1570</v>
      </c>
      <c r="D786" s="1" t="s">
        <v>2021</v>
      </c>
      <c r="E786" s="1" t="s">
        <v>2018</v>
      </c>
      <c r="F786" s="16" t="n">
        <v>0</v>
      </c>
      <c r="G786" s="16" t="n">
        <v>16114.74</v>
      </c>
      <c r="H786" s="16" t="n">
        <v>16114.74</v>
      </c>
    </row>
    <row r="787" customFormat="false" ht="15" hidden="false" customHeight="true" outlineLevel="0" collapsed="false">
      <c r="A787" s="1" t="s">
        <v>3083</v>
      </c>
      <c r="B787" s="1" t="s">
        <v>1402</v>
      </c>
      <c r="C787" s="1" t="s">
        <v>826</v>
      </c>
      <c r="D787" s="1" t="s">
        <v>2021</v>
      </c>
      <c r="E787" s="1" t="s">
        <v>2018</v>
      </c>
      <c r="F787" s="16" t="n">
        <v>49</v>
      </c>
      <c r="G787" s="16" t="n">
        <v>712.76</v>
      </c>
      <c r="H787" s="16" t="n">
        <v>761.76</v>
      </c>
    </row>
    <row r="788" customFormat="false" ht="15" hidden="false" customHeight="true" outlineLevel="0" collapsed="false">
      <c r="A788" s="1" t="s">
        <v>3084</v>
      </c>
      <c r="B788" s="1" t="s">
        <v>768</v>
      </c>
      <c r="C788" s="1" t="s">
        <v>3085</v>
      </c>
      <c r="D788" s="1" t="s">
        <v>2025</v>
      </c>
      <c r="E788" s="1" t="s">
        <v>2022</v>
      </c>
      <c r="F788" s="16" t="n">
        <v>0</v>
      </c>
      <c r="G788" s="16" t="n">
        <v>8758.93</v>
      </c>
      <c r="H788" s="16" t="n">
        <v>8758.93</v>
      </c>
    </row>
    <row r="789" customFormat="false" ht="15" hidden="false" customHeight="true" outlineLevel="0" collapsed="false">
      <c r="A789" s="1" t="s">
        <v>3086</v>
      </c>
      <c r="B789" s="1" t="s">
        <v>785</v>
      </c>
      <c r="C789" s="1" t="s">
        <v>2396</v>
      </c>
      <c r="D789" s="1" t="s">
        <v>2017</v>
      </c>
      <c r="E789" s="1" t="s">
        <v>2018</v>
      </c>
      <c r="F789" s="16" t="n">
        <v>0</v>
      </c>
      <c r="G789" s="16" t="n">
        <v>8457.84</v>
      </c>
      <c r="H789" s="16" t="n">
        <v>8457.84</v>
      </c>
    </row>
    <row r="790" customFormat="false" ht="15" hidden="false" customHeight="true" outlineLevel="0" collapsed="false">
      <c r="A790" s="1" t="s">
        <v>3087</v>
      </c>
      <c r="B790" s="1" t="s">
        <v>1440</v>
      </c>
      <c r="C790" s="1" t="s">
        <v>2867</v>
      </c>
      <c r="D790" s="1" t="s">
        <v>2025</v>
      </c>
      <c r="E790" s="1" t="s">
        <v>2018</v>
      </c>
      <c r="F790" s="16" t="n">
        <v>0</v>
      </c>
      <c r="G790" s="16" t="n">
        <v>3663.08</v>
      </c>
      <c r="H790" s="16" t="n">
        <v>3663.08</v>
      </c>
    </row>
    <row r="791" customFormat="false" ht="15" hidden="false" customHeight="true" outlineLevel="0" collapsed="false">
      <c r="A791" s="1" t="s">
        <v>3088</v>
      </c>
      <c r="B791" s="1" t="s">
        <v>973</v>
      </c>
      <c r="C791" s="1" t="s">
        <v>2756</v>
      </c>
      <c r="D791" s="1" t="s">
        <v>2017</v>
      </c>
      <c r="E791" s="1" t="s">
        <v>2045</v>
      </c>
      <c r="F791" s="16" t="n">
        <v>0</v>
      </c>
      <c r="G791" s="16" t="n">
        <v>6170.12</v>
      </c>
      <c r="H791" s="16" t="n">
        <v>6170.12</v>
      </c>
    </row>
    <row r="792" customFormat="false" ht="15" hidden="false" customHeight="true" outlineLevel="0" collapsed="false">
      <c r="A792" s="1" t="s">
        <v>3089</v>
      </c>
      <c r="B792" s="1" t="s">
        <v>1041</v>
      </c>
      <c r="C792" s="1" t="s">
        <v>481</v>
      </c>
      <c r="D792" s="1" t="s">
        <v>2017</v>
      </c>
      <c r="E792" s="1" t="s">
        <v>2018</v>
      </c>
      <c r="F792" s="16" t="n">
        <v>0</v>
      </c>
      <c r="G792" s="16" t="n">
        <v>3273.08</v>
      </c>
      <c r="H792" s="16" t="n">
        <v>3273.08</v>
      </c>
    </row>
    <row r="793" customFormat="false" ht="15" hidden="false" customHeight="true" outlineLevel="0" collapsed="false">
      <c r="A793" s="1" t="s">
        <v>3090</v>
      </c>
      <c r="B793" s="1" t="s">
        <v>1217</v>
      </c>
      <c r="C793" s="1" t="s">
        <v>314</v>
      </c>
      <c r="D793" s="1" t="s">
        <v>2025</v>
      </c>
      <c r="E793" s="1" t="s">
        <v>2018</v>
      </c>
      <c r="F793" s="16" t="n">
        <v>0</v>
      </c>
      <c r="G793" s="16" t="n">
        <v>4571.45</v>
      </c>
      <c r="H793" s="16" t="n">
        <v>4571.45</v>
      </c>
    </row>
    <row r="794" customFormat="false" ht="15" hidden="false" customHeight="true" outlineLevel="0" collapsed="false">
      <c r="A794" s="1" t="s">
        <v>3091</v>
      </c>
      <c r="B794" s="1" t="s">
        <v>1527</v>
      </c>
      <c r="C794" s="1" t="s">
        <v>2442</v>
      </c>
      <c r="D794" s="1" t="s">
        <v>2025</v>
      </c>
      <c r="E794" s="1" t="s">
        <v>2022</v>
      </c>
      <c r="F794" s="16" t="n">
        <v>0</v>
      </c>
      <c r="G794" s="16" t="n">
        <v>14579.3</v>
      </c>
      <c r="H794" s="16" t="n">
        <v>14579.3</v>
      </c>
    </row>
    <row r="795" customFormat="false" ht="15" hidden="false" customHeight="true" outlineLevel="0" collapsed="false">
      <c r="A795" s="1" t="s">
        <v>3092</v>
      </c>
      <c r="B795" s="1" t="s">
        <v>979</v>
      </c>
      <c r="C795" s="1" t="s">
        <v>2388</v>
      </c>
      <c r="D795" s="1" t="s">
        <v>2032</v>
      </c>
      <c r="E795" s="1" t="s">
        <v>2022</v>
      </c>
      <c r="F795" s="16" t="n">
        <v>0</v>
      </c>
      <c r="G795" s="16" t="n">
        <v>17864.2</v>
      </c>
      <c r="H795" s="16" t="n">
        <v>17864.2</v>
      </c>
    </row>
    <row r="796" customFormat="false" ht="15" hidden="false" customHeight="true" outlineLevel="0" collapsed="false">
      <c r="A796" s="1" t="s">
        <v>3093</v>
      </c>
      <c r="B796" s="1" t="s">
        <v>1473</v>
      </c>
      <c r="C796" s="1" t="s">
        <v>493</v>
      </c>
      <c r="D796" s="1" t="s">
        <v>2055</v>
      </c>
      <c r="E796" s="1" t="s">
        <v>2018</v>
      </c>
      <c r="F796" s="16" t="n">
        <v>0</v>
      </c>
      <c r="G796" s="16" t="n">
        <v>16127.09</v>
      </c>
      <c r="H796" s="16" t="n">
        <v>16127.09</v>
      </c>
    </row>
    <row r="797" customFormat="false" ht="15" hidden="false" customHeight="true" outlineLevel="0" collapsed="false">
      <c r="A797" s="1" t="s">
        <v>3094</v>
      </c>
      <c r="B797" s="1" t="s">
        <v>1052</v>
      </c>
      <c r="C797" s="1" t="s">
        <v>2699</v>
      </c>
      <c r="D797" s="1" t="s">
        <v>2017</v>
      </c>
      <c r="E797" s="1" t="s">
        <v>2084</v>
      </c>
      <c r="F797" s="16" t="n">
        <v>99</v>
      </c>
      <c r="G797" s="16" t="n">
        <v>2073.63</v>
      </c>
      <c r="H797" s="16" t="n">
        <v>2172.63</v>
      </c>
    </row>
    <row r="798" customFormat="false" ht="15" hidden="false" customHeight="true" outlineLevel="0" collapsed="false">
      <c r="A798" s="1" t="s">
        <v>3095</v>
      </c>
      <c r="B798" s="1" t="s">
        <v>934</v>
      </c>
      <c r="C798" s="1" t="s">
        <v>319</v>
      </c>
      <c r="D798" s="1" t="s">
        <v>2017</v>
      </c>
      <c r="E798" s="1" t="s">
        <v>2018</v>
      </c>
      <c r="F798" s="16" t="n">
        <v>0</v>
      </c>
      <c r="G798" s="16" t="n">
        <v>5527.92</v>
      </c>
      <c r="H798" s="16" t="n">
        <v>5527.92</v>
      </c>
    </row>
    <row r="799" customFormat="false" ht="15" hidden="false" customHeight="true" outlineLevel="0" collapsed="false">
      <c r="A799" s="1" t="s">
        <v>3096</v>
      </c>
      <c r="B799" s="1" t="s">
        <v>1801</v>
      </c>
      <c r="C799" s="1" t="s">
        <v>1054</v>
      </c>
      <c r="D799" s="1" t="s">
        <v>2021</v>
      </c>
      <c r="E799" s="1" t="s">
        <v>2018</v>
      </c>
      <c r="F799" s="16" t="n">
        <v>49</v>
      </c>
      <c r="G799" s="16" t="n">
        <v>2386.05</v>
      </c>
      <c r="H799" s="16" t="n">
        <v>2435.05</v>
      </c>
    </row>
    <row r="800" customFormat="false" ht="15" hidden="false" customHeight="true" outlineLevel="0" collapsed="false">
      <c r="A800" s="1" t="s">
        <v>3097</v>
      </c>
      <c r="B800" s="1" t="s">
        <v>1400</v>
      </c>
      <c r="C800" s="1" t="s">
        <v>2180</v>
      </c>
      <c r="D800" s="1" t="s">
        <v>2055</v>
      </c>
      <c r="E800" s="1" t="s">
        <v>2018</v>
      </c>
      <c r="F800" s="16" t="n">
        <v>0</v>
      </c>
      <c r="G800" s="16" t="n">
        <v>17157.55</v>
      </c>
      <c r="H800" s="16" t="n">
        <v>17157.55</v>
      </c>
    </row>
    <row r="801" customFormat="false" ht="15" hidden="false" customHeight="true" outlineLevel="0" collapsed="false">
      <c r="A801" s="1" t="s">
        <v>3098</v>
      </c>
      <c r="B801" s="1" t="s">
        <v>1473</v>
      </c>
      <c r="C801" s="1" t="s">
        <v>3099</v>
      </c>
      <c r="D801" s="1" t="s">
        <v>2025</v>
      </c>
      <c r="E801" s="1" t="s">
        <v>2018</v>
      </c>
      <c r="F801" s="16" t="n">
        <v>0</v>
      </c>
      <c r="G801" s="16" t="n">
        <v>3501.82</v>
      </c>
      <c r="H801" s="16" t="n">
        <v>3501.82</v>
      </c>
    </row>
    <row r="802" customFormat="false" ht="15" hidden="false" customHeight="true" outlineLevel="0" collapsed="false">
      <c r="A802" s="1" t="s">
        <v>3100</v>
      </c>
      <c r="B802" s="1" t="s">
        <v>351</v>
      </c>
      <c r="C802" s="1" t="s">
        <v>3101</v>
      </c>
      <c r="D802" s="1" t="s">
        <v>2025</v>
      </c>
      <c r="E802" s="1" t="s">
        <v>2084</v>
      </c>
      <c r="F802" s="16" t="n">
        <v>79</v>
      </c>
      <c r="G802" s="16" t="n">
        <v>2035.65</v>
      </c>
      <c r="H802" s="16" t="n">
        <v>2114.65</v>
      </c>
    </row>
    <row r="803" customFormat="false" ht="15" hidden="false" customHeight="true" outlineLevel="0" collapsed="false">
      <c r="A803" s="1" t="s">
        <v>3102</v>
      </c>
      <c r="B803" s="1" t="s">
        <v>906</v>
      </c>
      <c r="C803" s="1" t="s">
        <v>767</v>
      </c>
      <c r="D803" s="1" t="s">
        <v>2055</v>
      </c>
      <c r="E803" s="1" t="s">
        <v>2018</v>
      </c>
      <c r="F803" s="16" t="n">
        <v>0</v>
      </c>
      <c r="G803" s="16" t="n">
        <v>22783.34</v>
      </c>
      <c r="H803" s="16" t="n">
        <v>22783.34</v>
      </c>
    </row>
    <row r="804" customFormat="false" ht="15" hidden="false" customHeight="true" outlineLevel="0" collapsed="false">
      <c r="A804" s="1" t="s">
        <v>3103</v>
      </c>
      <c r="B804" s="1" t="s">
        <v>1328</v>
      </c>
      <c r="C804" s="1" t="s">
        <v>159</v>
      </c>
      <c r="D804" s="1" t="s">
        <v>2017</v>
      </c>
      <c r="E804" s="1" t="s">
        <v>2018</v>
      </c>
      <c r="F804" s="16" t="n">
        <v>79</v>
      </c>
      <c r="G804" s="16" t="n">
        <v>1523.18</v>
      </c>
      <c r="H804" s="16" t="n">
        <v>1602.18</v>
      </c>
    </row>
    <row r="805" customFormat="false" ht="15" hidden="false" customHeight="true" outlineLevel="0" collapsed="false">
      <c r="A805" s="1" t="s">
        <v>3104</v>
      </c>
      <c r="B805" s="1" t="s">
        <v>1844</v>
      </c>
      <c r="C805" s="1" t="s">
        <v>2920</v>
      </c>
      <c r="D805" s="1" t="s">
        <v>2025</v>
      </c>
      <c r="E805" s="1" t="s">
        <v>2018</v>
      </c>
      <c r="F805" s="16" t="n">
        <v>0</v>
      </c>
      <c r="G805" s="16" t="n">
        <v>8294.31</v>
      </c>
      <c r="H805" s="16" t="n">
        <v>8294.31</v>
      </c>
    </row>
    <row r="806" customFormat="false" ht="15" hidden="false" customHeight="true" outlineLevel="0" collapsed="false">
      <c r="A806" s="1" t="s">
        <v>3105</v>
      </c>
      <c r="B806" s="1" t="s">
        <v>966</v>
      </c>
      <c r="C806" s="1" t="s">
        <v>2083</v>
      </c>
      <c r="D806" s="1" t="s">
        <v>2017</v>
      </c>
      <c r="E806" s="1" t="s">
        <v>2018</v>
      </c>
      <c r="F806" s="16" t="n">
        <v>0</v>
      </c>
      <c r="G806" s="16" t="n">
        <v>18548.16</v>
      </c>
      <c r="H806" s="16" t="n">
        <v>18548.16</v>
      </c>
    </row>
    <row r="807" customFormat="false" ht="15" hidden="false" customHeight="true" outlineLevel="0" collapsed="false">
      <c r="A807" s="1" t="s">
        <v>3106</v>
      </c>
      <c r="B807" s="1" t="s">
        <v>1806</v>
      </c>
      <c r="C807" s="1" t="s">
        <v>135</v>
      </c>
      <c r="D807" s="1" t="s">
        <v>2025</v>
      </c>
      <c r="E807" s="1" t="s">
        <v>2018</v>
      </c>
      <c r="F807" s="16" t="n">
        <v>0</v>
      </c>
      <c r="G807" s="16" t="n">
        <v>9412.85</v>
      </c>
      <c r="H807" s="16" t="n">
        <v>9412.85</v>
      </c>
    </row>
    <row r="808" customFormat="false" ht="15" hidden="false" customHeight="true" outlineLevel="0" collapsed="false">
      <c r="A808" s="1" t="s">
        <v>3107</v>
      </c>
      <c r="B808" s="1" t="s">
        <v>315</v>
      </c>
      <c r="C808" s="1" t="s">
        <v>2091</v>
      </c>
      <c r="D808" s="1" t="s">
        <v>2032</v>
      </c>
      <c r="E808" s="1" t="s">
        <v>2018</v>
      </c>
      <c r="F808" s="16" t="n">
        <v>0</v>
      </c>
      <c r="G808" s="16" t="n">
        <v>14160.17</v>
      </c>
      <c r="H808" s="16" t="n">
        <v>14160.17</v>
      </c>
    </row>
    <row r="809" customFormat="false" ht="15" hidden="false" customHeight="true" outlineLevel="0" collapsed="false">
      <c r="A809" s="1" t="s">
        <v>3108</v>
      </c>
      <c r="B809" s="1" t="s">
        <v>1491</v>
      </c>
      <c r="C809" s="1" t="s">
        <v>2292</v>
      </c>
      <c r="D809" s="1" t="s">
        <v>2021</v>
      </c>
      <c r="E809" s="1" t="s">
        <v>2018</v>
      </c>
      <c r="F809" s="16" t="n">
        <v>99</v>
      </c>
      <c r="G809" s="16" t="n">
        <v>498.4</v>
      </c>
      <c r="H809" s="16" t="n">
        <v>597.4</v>
      </c>
    </row>
    <row r="810" customFormat="false" ht="15" hidden="false" customHeight="true" outlineLevel="0" collapsed="false">
      <c r="A810" s="1" t="s">
        <v>3109</v>
      </c>
      <c r="B810" s="1" t="s">
        <v>1834</v>
      </c>
      <c r="C810" s="1" t="s">
        <v>3110</v>
      </c>
      <c r="D810" s="1" t="s">
        <v>2025</v>
      </c>
      <c r="E810" s="1" t="s">
        <v>2084</v>
      </c>
      <c r="F810" s="16" t="n">
        <v>0</v>
      </c>
      <c r="G810" s="16" t="n">
        <v>6686.75</v>
      </c>
      <c r="H810" s="16" t="n">
        <v>6686.75</v>
      </c>
    </row>
    <row r="811" customFormat="false" ht="15" hidden="false" customHeight="true" outlineLevel="0" collapsed="false">
      <c r="A811" s="1" t="s">
        <v>3111</v>
      </c>
      <c r="B811" s="1" t="s">
        <v>1190</v>
      </c>
      <c r="C811" s="1" t="s">
        <v>3112</v>
      </c>
      <c r="D811" s="1" t="s">
        <v>2055</v>
      </c>
      <c r="E811" s="1" t="s">
        <v>2018</v>
      </c>
      <c r="F811" s="16" t="n">
        <v>0</v>
      </c>
      <c r="G811" s="16" t="n">
        <v>7625.57</v>
      </c>
      <c r="H811" s="16" t="n">
        <v>7625.57</v>
      </c>
    </row>
    <row r="812" customFormat="false" ht="15" hidden="false" customHeight="true" outlineLevel="0" collapsed="false">
      <c r="A812" s="1" t="s">
        <v>3113</v>
      </c>
      <c r="B812" s="1" t="s">
        <v>918</v>
      </c>
      <c r="C812" s="1" t="s">
        <v>2590</v>
      </c>
      <c r="D812" s="1" t="s">
        <v>2025</v>
      </c>
      <c r="E812" s="1" t="s">
        <v>2018</v>
      </c>
      <c r="F812" s="16" t="n">
        <v>49</v>
      </c>
      <c r="G812" s="16" t="n">
        <v>862.99</v>
      </c>
      <c r="H812" s="16" t="n">
        <v>911.99</v>
      </c>
    </row>
    <row r="813" customFormat="false" ht="15" hidden="false" customHeight="true" outlineLevel="0" collapsed="false">
      <c r="A813" s="1" t="s">
        <v>3114</v>
      </c>
      <c r="B813" s="1" t="s">
        <v>1522</v>
      </c>
      <c r="C813" s="1" t="s">
        <v>725</v>
      </c>
      <c r="D813" s="1" t="s">
        <v>2025</v>
      </c>
      <c r="E813" s="1" t="s">
        <v>2018</v>
      </c>
      <c r="F813" s="16" t="n">
        <v>0</v>
      </c>
      <c r="G813" s="16" t="n">
        <v>6251.48</v>
      </c>
      <c r="H813" s="16" t="n">
        <v>6251.48</v>
      </c>
    </row>
    <row r="814" customFormat="false" ht="15" hidden="false" customHeight="true" outlineLevel="0" collapsed="false">
      <c r="A814" s="1" t="s">
        <v>3115</v>
      </c>
      <c r="B814" s="1" t="s">
        <v>622</v>
      </c>
      <c r="C814" s="1" t="s">
        <v>2574</v>
      </c>
      <c r="D814" s="1" t="s">
        <v>2017</v>
      </c>
      <c r="E814" s="1" t="s">
        <v>2018</v>
      </c>
      <c r="F814" s="16" t="n">
        <v>0</v>
      </c>
      <c r="G814" s="16" t="n">
        <v>11868.77</v>
      </c>
      <c r="H814" s="16" t="n">
        <v>11868.77</v>
      </c>
    </row>
    <row r="815" customFormat="false" ht="15" hidden="false" customHeight="true" outlineLevel="0" collapsed="false">
      <c r="A815" s="1" t="s">
        <v>3116</v>
      </c>
      <c r="B815" s="1" t="s">
        <v>1052</v>
      </c>
      <c r="C815" s="1" t="s">
        <v>632</v>
      </c>
      <c r="D815" s="1" t="s">
        <v>2025</v>
      </c>
      <c r="E815" s="1" t="s">
        <v>2022</v>
      </c>
      <c r="F815" s="16" t="n">
        <v>99</v>
      </c>
      <c r="G815" s="16" t="n">
        <v>637.73</v>
      </c>
      <c r="H815" s="16" t="n">
        <v>736.73</v>
      </c>
    </row>
    <row r="816" customFormat="false" ht="15" hidden="false" customHeight="true" outlineLevel="0" collapsed="false">
      <c r="A816" s="1" t="s">
        <v>3117</v>
      </c>
      <c r="B816" s="1" t="s">
        <v>912</v>
      </c>
      <c r="C816" s="1" t="s">
        <v>2283</v>
      </c>
      <c r="D816" s="1" t="s">
        <v>2025</v>
      </c>
      <c r="E816" s="1" t="s">
        <v>2018</v>
      </c>
      <c r="F816" s="16" t="n">
        <v>79</v>
      </c>
      <c r="G816" s="16" t="n">
        <v>712.76</v>
      </c>
      <c r="H816" s="16" t="n">
        <v>791.76</v>
      </c>
    </row>
    <row r="817" customFormat="false" ht="15" hidden="false" customHeight="true" outlineLevel="0" collapsed="false">
      <c r="A817" s="1" t="s">
        <v>3118</v>
      </c>
      <c r="B817" s="1" t="s">
        <v>1375</v>
      </c>
      <c r="C817" s="1" t="s">
        <v>2716</v>
      </c>
      <c r="D817" s="1" t="s">
        <v>2021</v>
      </c>
      <c r="E817" s="1" t="s">
        <v>2018</v>
      </c>
      <c r="F817" s="16" t="n">
        <v>99</v>
      </c>
      <c r="G817" s="16" t="n">
        <v>482.17</v>
      </c>
      <c r="H817" s="16" t="n">
        <v>581.17</v>
      </c>
    </row>
    <row r="818" customFormat="false" ht="15" hidden="false" customHeight="true" outlineLevel="0" collapsed="false">
      <c r="A818" s="1" t="s">
        <v>3119</v>
      </c>
      <c r="B818" s="1" t="s">
        <v>304</v>
      </c>
      <c r="C818" s="1" t="s">
        <v>3120</v>
      </c>
      <c r="D818" s="1" t="s">
        <v>2021</v>
      </c>
      <c r="E818" s="1" t="s">
        <v>2045</v>
      </c>
      <c r="F818" s="16" t="n">
        <v>79</v>
      </c>
      <c r="G818" s="16" t="n">
        <v>409.84</v>
      </c>
      <c r="H818" s="16" t="n">
        <v>488.84</v>
      </c>
    </row>
    <row r="819" customFormat="false" ht="15" hidden="false" customHeight="true" outlineLevel="0" collapsed="false">
      <c r="A819" s="1" t="s">
        <v>3121</v>
      </c>
      <c r="B819" s="1" t="s">
        <v>308</v>
      </c>
      <c r="C819" s="1" t="s">
        <v>1866</v>
      </c>
      <c r="D819" s="1" t="s">
        <v>2017</v>
      </c>
      <c r="E819" s="1" t="s">
        <v>2018</v>
      </c>
      <c r="F819" s="16" t="n">
        <v>0</v>
      </c>
      <c r="G819" s="16" t="n">
        <v>3910.85</v>
      </c>
      <c r="H819" s="16" t="n">
        <v>3910.85</v>
      </c>
    </row>
    <row r="820" customFormat="false" ht="15" hidden="false" customHeight="true" outlineLevel="0" collapsed="false">
      <c r="A820" s="1" t="s">
        <v>3122</v>
      </c>
      <c r="B820" s="1" t="s">
        <v>1869</v>
      </c>
      <c r="C820" s="1" t="s">
        <v>1907</v>
      </c>
      <c r="D820" s="1" t="s">
        <v>2025</v>
      </c>
      <c r="E820" s="1" t="s">
        <v>2045</v>
      </c>
      <c r="F820" s="16" t="n">
        <v>99</v>
      </c>
      <c r="G820" s="16" t="n">
        <v>612.96</v>
      </c>
      <c r="H820" s="16" t="n">
        <v>711.96</v>
      </c>
    </row>
    <row r="821" customFormat="false" ht="15" hidden="false" customHeight="true" outlineLevel="0" collapsed="false">
      <c r="A821" s="1" t="s">
        <v>3123</v>
      </c>
      <c r="B821" s="1" t="s">
        <v>752</v>
      </c>
      <c r="C821" s="1" t="s">
        <v>2807</v>
      </c>
      <c r="D821" s="1" t="s">
        <v>2032</v>
      </c>
      <c r="E821" s="1" t="s">
        <v>2084</v>
      </c>
      <c r="F821" s="16" t="n">
        <v>0</v>
      </c>
      <c r="G821" s="16" t="n">
        <v>6173.99</v>
      </c>
      <c r="H821" s="16" t="n">
        <v>6173.99</v>
      </c>
    </row>
    <row r="822" customFormat="false" ht="15" hidden="false" customHeight="true" outlineLevel="0" collapsed="false">
      <c r="A822" s="1" t="s">
        <v>3124</v>
      </c>
      <c r="B822" s="1" t="s">
        <v>1437</v>
      </c>
      <c r="C822" s="1" t="s">
        <v>370</v>
      </c>
      <c r="D822" s="1" t="s">
        <v>2055</v>
      </c>
      <c r="E822" s="1" t="s">
        <v>2018</v>
      </c>
      <c r="F822" s="16" t="n">
        <v>79</v>
      </c>
      <c r="G822" s="16" t="n">
        <v>916.06</v>
      </c>
      <c r="H822" s="16" t="n">
        <v>995.06</v>
      </c>
    </row>
    <row r="823" customFormat="false" ht="15" hidden="false" customHeight="true" outlineLevel="0" collapsed="false">
      <c r="A823" s="1" t="s">
        <v>3125</v>
      </c>
      <c r="B823" s="1" t="s">
        <v>420</v>
      </c>
      <c r="C823" s="1" t="s">
        <v>2095</v>
      </c>
      <c r="D823" s="1" t="s">
        <v>2017</v>
      </c>
      <c r="E823" s="1" t="s">
        <v>2018</v>
      </c>
      <c r="F823" s="16" t="n">
        <v>79</v>
      </c>
      <c r="G823" s="16" t="n">
        <v>579.12</v>
      </c>
      <c r="H823" s="16" t="n">
        <v>658.12</v>
      </c>
    </row>
    <row r="824" customFormat="false" ht="15" hidden="false" customHeight="true" outlineLevel="0" collapsed="false">
      <c r="A824" s="1" t="s">
        <v>3126</v>
      </c>
      <c r="B824" s="1" t="s">
        <v>1079</v>
      </c>
      <c r="C824" s="1" t="s">
        <v>3127</v>
      </c>
      <c r="D824" s="1" t="s">
        <v>2025</v>
      </c>
      <c r="E824" s="1" t="s">
        <v>2018</v>
      </c>
      <c r="F824" s="16" t="n">
        <v>79</v>
      </c>
      <c r="G824" s="16" t="n">
        <v>2374.52</v>
      </c>
      <c r="H824" s="16" t="n">
        <v>2453.52</v>
      </c>
    </row>
    <row r="825" customFormat="false" ht="15" hidden="false" customHeight="true" outlineLevel="0" collapsed="false">
      <c r="A825" s="1" t="s">
        <v>3128</v>
      </c>
      <c r="B825" s="1" t="s">
        <v>671</v>
      </c>
      <c r="C825" s="1" t="s">
        <v>2892</v>
      </c>
      <c r="D825" s="1" t="s">
        <v>2025</v>
      </c>
      <c r="E825" s="1" t="s">
        <v>2018</v>
      </c>
      <c r="F825" s="16" t="n">
        <v>79</v>
      </c>
      <c r="G825" s="16" t="n">
        <v>2018.34</v>
      </c>
      <c r="H825" s="16" t="n">
        <v>2097.34</v>
      </c>
    </row>
    <row r="826" customFormat="false" ht="15" hidden="false" customHeight="true" outlineLevel="0" collapsed="false">
      <c r="A826" s="1" t="s">
        <v>3129</v>
      </c>
      <c r="B826" s="1" t="s">
        <v>335</v>
      </c>
      <c r="C826" s="1" t="s">
        <v>3130</v>
      </c>
      <c r="D826" s="1" t="s">
        <v>2028</v>
      </c>
      <c r="E826" s="1" t="s">
        <v>2018</v>
      </c>
      <c r="F826" s="16" t="n">
        <v>0</v>
      </c>
      <c r="G826" s="16" t="n">
        <v>4514.62</v>
      </c>
      <c r="H826" s="16" t="n">
        <v>4514.62</v>
      </c>
    </row>
    <row r="827" customFormat="false" ht="15" hidden="false" customHeight="true" outlineLevel="0" collapsed="false">
      <c r="A827" s="1" t="s">
        <v>3131</v>
      </c>
      <c r="B827" s="1" t="s">
        <v>1209</v>
      </c>
      <c r="C827" s="1" t="s">
        <v>2122</v>
      </c>
      <c r="D827" s="1" t="s">
        <v>2032</v>
      </c>
      <c r="E827" s="1" t="s">
        <v>2018</v>
      </c>
      <c r="F827" s="16" t="n">
        <v>0</v>
      </c>
      <c r="G827" s="16" t="n">
        <v>4249.06</v>
      </c>
      <c r="H827" s="16" t="n">
        <v>4249.06</v>
      </c>
    </row>
    <row r="828" customFormat="false" ht="15" hidden="false" customHeight="true" outlineLevel="0" collapsed="false">
      <c r="A828" s="1" t="s">
        <v>3132</v>
      </c>
      <c r="B828" s="1" t="s">
        <v>1052</v>
      </c>
      <c r="C828" s="1" t="s">
        <v>2163</v>
      </c>
      <c r="D828" s="1" t="s">
        <v>2017</v>
      </c>
      <c r="E828" s="1" t="s">
        <v>2018</v>
      </c>
      <c r="F828" s="16" t="n">
        <v>0</v>
      </c>
      <c r="G828" s="16" t="n">
        <v>10622.64</v>
      </c>
      <c r="H828" s="16" t="n">
        <v>10622.64</v>
      </c>
    </row>
    <row r="829" customFormat="false" ht="15" hidden="false" customHeight="true" outlineLevel="0" collapsed="false">
      <c r="A829" s="1" t="s">
        <v>3133</v>
      </c>
      <c r="B829" s="1" t="s">
        <v>1307</v>
      </c>
      <c r="C829" s="1" t="s">
        <v>3134</v>
      </c>
      <c r="D829" s="1" t="s">
        <v>2055</v>
      </c>
      <c r="E829" s="1" t="s">
        <v>2018</v>
      </c>
      <c r="F829" s="16" t="n">
        <v>99</v>
      </c>
      <c r="G829" s="16" t="n">
        <v>1899.62</v>
      </c>
      <c r="H829" s="16" t="n">
        <v>1998.62</v>
      </c>
    </row>
    <row r="830" customFormat="false" ht="15" hidden="false" customHeight="true" outlineLevel="0" collapsed="false">
      <c r="A830" s="1" t="s">
        <v>3135</v>
      </c>
      <c r="B830" s="1" t="s">
        <v>968</v>
      </c>
      <c r="C830" s="1" t="s">
        <v>2922</v>
      </c>
      <c r="D830" s="1" t="s">
        <v>2021</v>
      </c>
      <c r="E830" s="1" t="s">
        <v>2018</v>
      </c>
      <c r="F830" s="16" t="n">
        <v>0</v>
      </c>
      <c r="G830" s="16" t="n">
        <v>7595.75</v>
      </c>
      <c r="H830" s="16" t="n">
        <v>7595.75</v>
      </c>
    </row>
    <row r="831" customFormat="false" ht="15" hidden="false" customHeight="true" outlineLevel="0" collapsed="false">
      <c r="A831" s="1" t="s">
        <v>3136</v>
      </c>
      <c r="B831" s="1" t="s">
        <v>1736</v>
      </c>
      <c r="C831" s="1" t="s">
        <v>707</v>
      </c>
      <c r="D831" s="1" t="s">
        <v>2025</v>
      </c>
      <c r="E831" s="1" t="s">
        <v>2045</v>
      </c>
      <c r="F831" s="16" t="n">
        <v>0</v>
      </c>
      <c r="G831" s="16" t="n">
        <v>4356.67</v>
      </c>
      <c r="H831" s="16" t="n">
        <v>4356.67</v>
      </c>
    </row>
    <row r="832" customFormat="false" ht="15" hidden="false" customHeight="true" outlineLevel="0" collapsed="false">
      <c r="A832" s="1" t="s">
        <v>3137</v>
      </c>
      <c r="B832" s="1" t="s">
        <v>1069</v>
      </c>
      <c r="C832" s="1" t="s">
        <v>2034</v>
      </c>
      <c r="D832" s="1" t="s">
        <v>2025</v>
      </c>
      <c r="E832" s="1" t="s">
        <v>2018</v>
      </c>
      <c r="F832" s="16" t="n">
        <v>99</v>
      </c>
      <c r="G832" s="16" t="n">
        <v>2158.52</v>
      </c>
      <c r="H832" s="16" t="n">
        <v>2257.52</v>
      </c>
    </row>
    <row r="833" customFormat="false" ht="15" hidden="false" customHeight="true" outlineLevel="0" collapsed="false">
      <c r="A833" s="1" t="s">
        <v>3138</v>
      </c>
      <c r="B833" s="1" t="s">
        <v>1028</v>
      </c>
      <c r="C833" s="1" t="s">
        <v>2137</v>
      </c>
      <c r="D833" s="1" t="s">
        <v>2017</v>
      </c>
      <c r="E833" s="1" t="s">
        <v>2018</v>
      </c>
      <c r="F833" s="16" t="n">
        <v>0</v>
      </c>
      <c r="G833" s="16" t="n">
        <v>10138.89</v>
      </c>
      <c r="H833" s="16" t="n">
        <v>10138.89</v>
      </c>
    </row>
    <row r="834" customFormat="false" ht="15" hidden="false" customHeight="true" outlineLevel="0" collapsed="false">
      <c r="A834" s="1" t="s">
        <v>3139</v>
      </c>
      <c r="B834" s="1" t="s">
        <v>1017</v>
      </c>
      <c r="C834" s="1" t="s">
        <v>2398</v>
      </c>
      <c r="D834" s="1" t="s">
        <v>2021</v>
      </c>
      <c r="E834" s="1" t="s">
        <v>2022</v>
      </c>
      <c r="F834" s="16" t="n">
        <v>49</v>
      </c>
      <c r="G834" s="16" t="n">
        <v>1183.7</v>
      </c>
      <c r="H834" s="16" t="n">
        <v>1232.7</v>
      </c>
    </row>
    <row r="835" customFormat="false" ht="15" hidden="false" customHeight="true" outlineLevel="0" collapsed="false">
      <c r="A835" s="1" t="s">
        <v>3140</v>
      </c>
      <c r="B835" s="1" t="s">
        <v>320</v>
      </c>
      <c r="C835" s="1" t="s">
        <v>2587</v>
      </c>
      <c r="D835" s="1" t="s">
        <v>2025</v>
      </c>
      <c r="E835" s="1" t="s">
        <v>2018</v>
      </c>
      <c r="F835" s="16" t="n">
        <v>0</v>
      </c>
      <c r="G835" s="16" t="n">
        <v>7903.15</v>
      </c>
      <c r="H835" s="16" t="n">
        <v>7903.15</v>
      </c>
    </row>
    <row r="836" customFormat="false" ht="15" hidden="false" customHeight="true" outlineLevel="0" collapsed="false">
      <c r="A836" s="1" t="s">
        <v>3141</v>
      </c>
      <c r="B836" s="1" t="s">
        <v>1844</v>
      </c>
      <c r="C836" s="1" t="s">
        <v>1579</v>
      </c>
      <c r="D836" s="1" t="s">
        <v>2028</v>
      </c>
      <c r="E836" s="1" t="s">
        <v>2045</v>
      </c>
      <c r="F836" s="16" t="n">
        <v>0</v>
      </c>
      <c r="G836" s="16" t="n">
        <v>3976.36</v>
      </c>
      <c r="H836" s="16" t="n">
        <v>3976.36</v>
      </c>
    </row>
    <row r="837" customFormat="false" ht="15" hidden="false" customHeight="true" outlineLevel="0" collapsed="false">
      <c r="A837" s="1" t="s">
        <v>3142</v>
      </c>
      <c r="B837" s="1" t="s">
        <v>1656</v>
      </c>
      <c r="C837" s="1" t="s">
        <v>2496</v>
      </c>
      <c r="D837" s="1" t="s">
        <v>2032</v>
      </c>
      <c r="E837" s="1" t="s">
        <v>2018</v>
      </c>
      <c r="F837" s="16" t="n">
        <v>0</v>
      </c>
      <c r="G837" s="16" t="n">
        <v>15576.19</v>
      </c>
      <c r="H837" s="16" t="n">
        <v>15576.19</v>
      </c>
    </row>
    <row r="838" customFormat="false" ht="15" hidden="false" customHeight="true" outlineLevel="0" collapsed="false">
      <c r="A838" s="1" t="s">
        <v>3143</v>
      </c>
      <c r="B838" s="1" t="s">
        <v>1473</v>
      </c>
      <c r="C838" s="1" t="s">
        <v>3047</v>
      </c>
      <c r="D838" s="1" t="s">
        <v>2021</v>
      </c>
      <c r="E838" s="1" t="s">
        <v>2022</v>
      </c>
      <c r="F838" s="16" t="n">
        <v>0</v>
      </c>
      <c r="G838" s="16" t="n">
        <v>5311.32</v>
      </c>
      <c r="H838" s="16" t="n">
        <v>5311.32</v>
      </c>
    </row>
    <row r="839" customFormat="false" ht="15" hidden="false" customHeight="true" outlineLevel="0" collapsed="false">
      <c r="A839" s="1" t="s">
        <v>3144</v>
      </c>
      <c r="B839" s="1" t="s">
        <v>1360</v>
      </c>
      <c r="C839" s="1" t="s">
        <v>693</v>
      </c>
      <c r="D839" s="1" t="s">
        <v>2021</v>
      </c>
      <c r="E839" s="1" t="s">
        <v>2045</v>
      </c>
      <c r="F839" s="16" t="n">
        <v>49</v>
      </c>
      <c r="G839" s="16" t="n">
        <v>2158.52</v>
      </c>
      <c r="H839" s="16" t="n">
        <v>2207.52</v>
      </c>
    </row>
    <row r="840" customFormat="false" ht="15" hidden="false" customHeight="true" outlineLevel="0" collapsed="false">
      <c r="A840" s="1" t="s">
        <v>3145</v>
      </c>
      <c r="B840" s="1" t="s">
        <v>1145</v>
      </c>
      <c r="C840" s="1" t="s">
        <v>1180</v>
      </c>
      <c r="D840" s="1" t="s">
        <v>2017</v>
      </c>
      <c r="E840" s="1" t="s">
        <v>2018</v>
      </c>
      <c r="F840" s="16" t="n">
        <v>0</v>
      </c>
      <c r="G840" s="16" t="n">
        <v>4709.06</v>
      </c>
      <c r="H840" s="16" t="n">
        <v>4709.06</v>
      </c>
    </row>
    <row r="841" customFormat="false" ht="15" hidden="false" customHeight="true" outlineLevel="0" collapsed="false">
      <c r="A841" s="1" t="s">
        <v>3146</v>
      </c>
      <c r="B841" s="1" t="s">
        <v>1280</v>
      </c>
      <c r="C841" s="1" t="s">
        <v>2034</v>
      </c>
      <c r="D841" s="1" t="s">
        <v>2025</v>
      </c>
      <c r="E841" s="1" t="s">
        <v>2018</v>
      </c>
      <c r="F841" s="16" t="n">
        <v>0</v>
      </c>
      <c r="G841" s="16" t="n">
        <v>29947.57</v>
      </c>
      <c r="H841" s="16" t="n">
        <v>29947.57</v>
      </c>
    </row>
    <row r="842" customFormat="false" ht="15" hidden="false" customHeight="true" outlineLevel="0" collapsed="false">
      <c r="A842" s="1" t="s">
        <v>3147</v>
      </c>
      <c r="B842" s="1" t="s">
        <v>622</v>
      </c>
      <c r="C842" s="1" t="s">
        <v>1103</v>
      </c>
      <c r="D842" s="1" t="s">
        <v>2021</v>
      </c>
      <c r="E842" s="1" t="s">
        <v>2018</v>
      </c>
      <c r="F842" s="16" t="n">
        <v>0</v>
      </c>
      <c r="G842" s="16" t="n">
        <v>4490.24</v>
      </c>
      <c r="H842" s="16" t="n">
        <v>4490.24</v>
      </c>
    </row>
    <row r="843" customFormat="false" ht="15" hidden="false" customHeight="true" outlineLevel="0" collapsed="false">
      <c r="A843" s="1" t="s">
        <v>3148</v>
      </c>
      <c r="B843" s="1" t="s">
        <v>1473</v>
      </c>
      <c r="C843" s="1" t="s">
        <v>614</v>
      </c>
      <c r="D843" s="1" t="s">
        <v>2017</v>
      </c>
      <c r="E843" s="1" t="s">
        <v>2018</v>
      </c>
      <c r="F843" s="16" t="n">
        <v>99</v>
      </c>
      <c r="G843" s="16" t="n">
        <v>1634.38</v>
      </c>
      <c r="H843" s="16" t="n">
        <v>1733.38</v>
      </c>
    </row>
    <row r="844" customFormat="false" ht="15" hidden="false" customHeight="true" outlineLevel="0" collapsed="false">
      <c r="A844" s="1" t="s">
        <v>3149</v>
      </c>
      <c r="B844" s="1" t="s">
        <v>966</v>
      </c>
      <c r="C844" s="1" t="s">
        <v>3150</v>
      </c>
      <c r="D844" s="1" t="s">
        <v>2021</v>
      </c>
      <c r="E844" s="1" t="s">
        <v>2018</v>
      </c>
      <c r="F844" s="16" t="n">
        <v>49</v>
      </c>
      <c r="G844" s="16" t="n">
        <v>1480.8</v>
      </c>
      <c r="H844" s="16" t="n">
        <v>1529.8</v>
      </c>
    </row>
    <row r="845" customFormat="false" ht="15" hidden="false" customHeight="true" outlineLevel="0" collapsed="false">
      <c r="A845" s="1" t="s">
        <v>3151</v>
      </c>
      <c r="B845" s="1" t="s">
        <v>1473</v>
      </c>
      <c r="C845" s="1" t="s">
        <v>1674</v>
      </c>
      <c r="D845" s="1" t="s">
        <v>2025</v>
      </c>
      <c r="E845" s="1" t="s">
        <v>2018</v>
      </c>
      <c r="F845" s="16" t="n">
        <v>0</v>
      </c>
      <c r="G845" s="16" t="n">
        <v>9391.1</v>
      </c>
      <c r="H845" s="16" t="n">
        <v>9391.1</v>
      </c>
    </row>
    <row r="846" customFormat="false" ht="15" hidden="false" customHeight="true" outlineLevel="0" collapsed="false">
      <c r="A846" s="1" t="s">
        <v>3152</v>
      </c>
      <c r="B846" s="1" t="s">
        <v>1175</v>
      </c>
      <c r="C846" s="1" t="s">
        <v>2160</v>
      </c>
      <c r="D846" s="1" t="s">
        <v>2017</v>
      </c>
      <c r="E846" s="1" t="s">
        <v>2018</v>
      </c>
      <c r="F846" s="16" t="n">
        <v>0</v>
      </c>
      <c r="G846" s="16" t="n">
        <v>2729.5</v>
      </c>
      <c r="H846" s="16" t="n">
        <v>2729.5</v>
      </c>
    </row>
    <row r="847" customFormat="false" ht="15" hidden="false" customHeight="true" outlineLevel="0" collapsed="false">
      <c r="A847" s="1" t="s">
        <v>3153</v>
      </c>
      <c r="B847" s="1" t="s">
        <v>1782</v>
      </c>
      <c r="C847" s="1" t="s">
        <v>3154</v>
      </c>
      <c r="D847" s="1" t="s">
        <v>2032</v>
      </c>
      <c r="E847" s="1" t="s">
        <v>2018</v>
      </c>
      <c r="F847" s="16" t="n">
        <v>79</v>
      </c>
      <c r="G847" s="16" t="n">
        <v>675.24</v>
      </c>
      <c r="H847" s="16" t="n">
        <v>754.24</v>
      </c>
    </row>
    <row r="848" customFormat="false" ht="15" hidden="false" customHeight="true" outlineLevel="0" collapsed="false">
      <c r="A848" s="1" t="s">
        <v>3155</v>
      </c>
      <c r="B848" s="1" t="s">
        <v>1910</v>
      </c>
      <c r="C848" s="1" t="s">
        <v>3156</v>
      </c>
      <c r="D848" s="1" t="s">
        <v>2028</v>
      </c>
      <c r="E848" s="1" t="s">
        <v>2018</v>
      </c>
      <c r="F848" s="16" t="n">
        <v>0</v>
      </c>
      <c r="G848" s="16" t="n">
        <v>3177.33</v>
      </c>
      <c r="H848" s="16" t="n">
        <v>3177.33</v>
      </c>
    </row>
    <row r="849" customFormat="false" ht="15" hidden="false" customHeight="true" outlineLevel="0" collapsed="false">
      <c r="A849" s="1" t="s">
        <v>3157</v>
      </c>
      <c r="B849" s="1" t="s">
        <v>1795</v>
      </c>
      <c r="C849" s="1" t="s">
        <v>1797</v>
      </c>
      <c r="D849" s="1" t="s">
        <v>2025</v>
      </c>
      <c r="E849" s="1" t="s">
        <v>2018</v>
      </c>
      <c r="F849" s="16" t="n">
        <v>0</v>
      </c>
      <c r="G849" s="16" t="n">
        <v>2914.27</v>
      </c>
      <c r="H849" s="16" t="n">
        <v>2914.27</v>
      </c>
    </row>
    <row r="850" customFormat="false" ht="15" hidden="false" customHeight="true" outlineLevel="0" collapsed="false">
      <c r="A850" s="1" t="s">
        <v>3158</v>
      </c>
      <c r="B850" s="1" t="s">
        <v>934</v>
      </c>
      <c r="C850" s="1" t="s">
        <v>3159</v>
      </c>
      <c r="D850" s="1" t="s">
        <v>2025</v>
      </c>
      <c r="E850" s="1" t="s">
        <v>2018</v>
      </c>
      <c r="F850" s="16" t="n">
        <v>0</v>
      </c>
      <c r="G850" s="16" t="n">
        <v>4778.51</v>
      </c>
      <c r="H850" s="16" t="n">
        <v>4778.51</v>
      </c>
    </row>
    <row r="851" customFormat="false" ht="15" hidden="false" customHeight="true" outlineLevel="0" collapsed="false">
      <c r="A851" s="1" t="s">
        <v>3160</v>
      </c>
      <c r="B851" s="1" t="s">
        <v>1017</v>
      </c>
      <c r="C851" s="1" t="s">
        <v>2203</v>
      </c>
      <c r="D851" s="1" t="s">
        <v>2025</v>
      </c>
      <c r="E851" s="1" t="s">
        <v>2018</v>
      </c>
      <c r="F851" s="16" t="n">
        <v>49</v>
      </c>
      <c r="G851" s="16" t="n">
        <v>1866.27</v>
      </c>
      <c r="H851" s="16" t="n">
        <v>1915.27</v>
      </c>
    </row>
    <row r="852" customFormat="false" ht="15" hidden="false" customHeight="true" outlineLevel="0" collapsed="false">
      <c r="A852" s="1" t="s">
        <v>3161</v>
      </c>
      <c r="B852" s="1" t="s">
        <v>1871</v>
      </c>
      <c r="C852" s="1" t="s">
        <v>3162</v>
      </c>
      <c r="D852" s="1" t="s">
        <v>2025</v>
      </c>
      <c r="E852" s="1" t="s">
        <v>2018</v>
      </c>
      <c r="F852" s="16" t="n">
        <v>99</v>
      </c>
      <c r="G852" s="16" t="n">
        <v>1105.17</v>
      </c>
      <c r="H852" s="16" t="n">
        <v>1204.17</v>
      </c>
    </row>
    <row r="853" customFormat="false" ht="15" hidden="false" customHeight="true" outlineLevel="0" collapsed="false">
      <c r="A853" s="1" t="s">
        <v>3163</v>
      </c>
      <c r="B853" s="1" t="s">
        <v>1375</v>
      </c>
      <c r="C853" s="1" t="s">
        <v>2629</v>
      </c>
      <c r="D853" s="1" t="s">
        <v>2025</v>
      </c>
      <c r="E853" s="1" t="s">
        <v>2018</v>
      </c>
      <c r="F853" s="16" t="n">
        <v>0</v>
      </c>
      <c r="G853" s="16" t="n">
        <v>11792.38</v>
      </c>
      <c r="H853" s="16" t="n">
        <v>11792.38</v>
      </c>
    </row>
    <row r="854" customFormat="false" ht="15" hidden="false" customHeight="true" outlineLevel="0" collapsed="false">
      <c r="A854" s="1" t="s">
        <v>3164</v>
      </c>
      <c r="B854" s="1" t="s">
        <v>915</v>
      </c>
      <c r="C854" s="1" t="s">
        <v>3099</v>
      </c>
      <c r="D854" s="1" t="s">
        <v>2028</v>
      </c>
      <c r="E854" s="1" t="s">
        <v>2018</v>
      </c>
      <c r="F854" s="16" t="n">
        <v>0</v>
      </c>
      <c r="G854" s="16" t="n">
        <v>5226.7</v>
      </c>
      <c r="H854" s="16" t="n">
        <v>5226.7</v>
      </c>
    </row>
    <row r="855" customFormat="false" ht="15" hidden="false" customHeight="true" outlineLevel="0" collapsed="false">
      <c r="A855" s="1" t="s">
        <v>3165</v>
      </c>
      <c r="B855" s="1" t="s">
        <v>768</v>
      </c>
      <c r="C855" s="1" t="s">
        <v>2150</v>
      </c>
      <c r="D855" s="1" t="s">
        <v>2017</v>
      </c>
      <c r="E855" s="1" t="s">
        <v>2018</v>
      </c>
      <c r="F855" s="16" t="n">
        <v>79</v>
      </c>
      <c r="G855" s="16" t="n">
        <v>311.15</v>
      </c>
      <c r="H855" s="16" t="n">
        <v>390.15</v>
      </c>
    </row>
    <row r="856" customFormat="false" ht="15" hidden="false" customHeight="true" outlineLevel="0" collapsed="false">
      <c r="A856" s="1" t="s">
        <v>3166</v>
      </c>
      <c r="B856" s="1" t="s">
        <v>901</v>
      </c>
      <c r="C856" s="1" t="s">
        <v>2099</v>
      </c>
      <c r="D856" s="1" t="s">
        <v>2055</v>
      </c>
      <c r="E856" s="1" t="s">
        <v>2084</v>
      </c>
      <c r="F856" s="16" t="n">
        <v>0</v>
      </c>
      <c r="G856" s="16" t="n">
        <v>3936.57</v>
      </c>
      <c r="H856" s="16" t="n">
        <v>3936.57</v>
      </c>
    </row>
    <row r="857" customFormat="false" ht="15" hidden="false" customHeight="true" outlineLevel="0" collapsed="false">
      <c r="A857" s="1" t="s">
        <v>3167</v>
      </c>
      <c r="B857" s="1" t="s">
        <v>1512</v>
      </c>
      <c r="C857" s="1" t="s">
        <v>508</v>
      </c>
      <c r="D857" s="1" t="s">
        <v>2025</v>
      </c>
      <c r="E857" s="1" t="s">
        <v>2018</v>
      </c>
      <c r="F857" s="16" t="n">
        <v>0</v>
      </c>
      <c r="G857" s="16" t="n">
        <v>14270.45</v>
      </c>
      <c r="H857" s="16" t="n">
        <v>14270.45</v>
      </c>
    </row>
    <row r="858" customFormat="false" ht="15" hidden="false" customHeight="true" outlineLevel="0" collapsed="false">
      <c r="A858" s="1" t="s">
        <v>3168</v>
      </c>
      <c r="B858" s="1" t="s">
        <v>954</v>
      </c>
      <c r="C858" s="1" t="s">
        <v>3130</v>
      </c>
      <c r="D858" s="1" t="s">
        <v>2017</v>
      </c>
      <c r="E858" s="1" t="s">
        <v>2022</v>
      </c>
      <c r="F858" s="16" t="n">
        <v>0</v>
      </c>
      <c r="G858" s="16" t="n">
        <v>5311.32</v>
      </c>
      <c r="H858" s="16" t="n">
        <v>5311.32</v>
      </c>
    </row>
    <row r="859" customFormat="false" ht="15" hidden="false" customHeight="true" outlineLevel="0" collapsed="false">
      <c r="A859" s="1" t="s">
        <v>3169</v>
      </c>
      <c r="B859" s="1" t="s">
        <v>934</v>
      </c>
      <c r="C859" s="1" t="s">
        <v>2034</v>
      </c>
      <c r="D859" s="1" t="s">
        <v>2025</v>
      </c>
      <c r="E859" s="1" t="s">
        <v>2018</v>
      </c>
      <c r="F859" s="16" t="n">
        <v>0</v>
      </c>
      <c r="G859" s="16" t="n">
        <v>5638.67</v>
      </c>
      <c r="H859" s="16" t="n">
        <v>5638.67</v>
      </c>
    </row>
    <row r="860" customFormat="false" ht="15" hidden="false" customHeight="true" outlineLevel="0" collapsed="false">
      <c r="A860" s="1" t="s">
        <v>3170</v>
      </c>
      <c r="B860" s="1" t="s">
        <v>325</v>
      </c>
      <c r="C860" s="1" t="s">
        <v>2712</v>
      </c>
      <c r="D860" s="1" t="s">
        <v>2021</v>
      </c>
      <c r="E860" s="1" t="s">
        <v>2018</v>
      </c>
      <c r="F860" s="16" t="n">
        <v>79</v>
      </c>
      <c r="G860" s="16" t="n">
        <v>675.24</v>
      </c>
      <c r="H860" s="16" t="n">
        <v>754.24</v>
      </c>
    </row>
    <row r="861" customFormat="false" ht="15" hidden="false" customHeight="true" outlineLevel="0" collapsed="false">
      <c r="A861" s="1" t="s">
        <v>3171</v>
      </c>
      <c r="B861" s="1" t="s">
        <v>1121</v>
      </c>
      <c r="C861" s="1" t="s">
        <v>956</v>
      </c>
      <c r="D861" s="1" t="s">
        <v>2028</v>
      </c>
      <c r="E861" s="1" t="s">
        <v>2022</v>
      </c>
      <c r="F861" s="16" t="n">
        <v>79</v>
      </c>
      <c r="G861" s="16" t="n">
        <v>819.69</v>
      </c>
      <c r="H861" s="16" t="n">
        <v>898.69</v>
      </c>
    </row>
    <row r="862" customFormat="false" ht="15" hidden="false" customHeight="true" outlineLevel="0" collapsed="false">
      <c r="A862" s="1" t="s">
        <v>3172</v>
      </c>
      <c r="B862" s="1" t="s">
        <v>879</v>
      </c>
      <c r="C862" s="1" t="s">
        <v>2827</v>
      </c>
      <c r="D862" s="1" t="s">
        <v>2017</v>
      </c>
      <c r="E862" s="1" t="s">
        <v>2018</v>
      </c>
      <c r="F862" s="16" t="n">
        <v>0</v>
      </c>
      <c r="G862" s="16" t="n">
        <v>6100.65</v>
      </c>
      <c r="H862" s="16" t="n">
        <v>6100.65</v>
      </c>
    </row>
    <row r="863" customFormat="false" ht="15" hidden="false" customHeight="true" outlineLevel="0" collapsed="false">
      <c r="A863" s="1" t="s">
        <v>3173</v>
      </c>
      <c r="B863" s="1" t="s">
        <v>1435</v>
      </c>
      <c r="C863" s="1" t="s">
        <v>1216</v>
      </c>
      <c r="D863" s="1" t="s">
        <v>2032</v>
      </c>
      <c r="E863" s="1" t="s">
        <v>2018</v>
      </c>
      <c r="F863" s="16" t="n">
        <v>0</v>
      </c>
      <c r="G863" s="16" t="n">
        <v>6767.38</v>
      </c>
      <c r="H863" s="16" t="n">
        <v>6767.38</v>
      </c>
    </row>
    <row r="864" customFormat="false" ht="15" hidden="false" customHeight="true" outlineLevel="0" collapsed="false">
      <c r="A864" s="1" t="s">
        <v>3174</v>
      </c>
      <c r="B864" s="1" t="s">
        <v>1372</v>
      </c>
      <c r="C864" s="1" t="s">
        <v>2442</v>
      </c>
      <c r="D864" s="1" t="s">
        <v>2017</v>
      </c>
      <c r="E864" s="1" t="s">
        <v>2018</v>
      </c>
      <c r="F864" s="16" t="n">
        <v>79</v>
      </c>
      <c r="G864" s="16" t="n">
        <v>624.93</v>
      </c>
      <c r="H864" s="16" t="n">
        <v>703.93</v>
      </c>
    </row>
    <row r="865" customFormat="false" ht="15" hidden="false" customHeight="true" outlineLevel="0" collapsed="false">
      <c r="A865" s="1" t="s">
        <v>3175</v>
      </c>
      <c r="B865" s="1" t="s">
        <v>1522</v>
      </c>
      <c r="C865" s="1" t="s">
        <v>3176</v>
      </c>
      <c r="D865" s="1" t="s">
        <v>2017</v>
      </c>
      <c r="E865" s="1" t="s">
        <v>2022</v>
      </c>
      <c r="F865" s="16" t="n">
        <v>79</v>
      </c>
      <c r="G865" s="16" t="n">
        <v>2306.4</v>
      </c>
      <c r="H865" s="16" t="n">
        <v>2385.4</v>
      </c>
    </row>
    <row r="866" customFormat="false" ht="15" hidden="false" customHeight="true" outlineLevel="0" collapsed="false">
      <c r="A866" s="1" t="s">
        <v>3177</v>
      </c>
      <c r="B866" s="1" t="s">
        <v>320</v>
      </c>
      <c r="C866" s="1" t="s">
        <v>1291</v>
      </c>
      <c r="D866" s="1" t="s">
        <v>2028</v>
      </c>
      <c r="E866" s="1" t="s">
        <v>2018</v>
      </c>
      <c r="F866" s="16" t="n">
        <v>0</v>
      </c>
      <c r="G866" s="16" t="n">
        <v>21264.88</v>
      </c>
      <c r="H866" s="16" t="n">
        <v>21264.88</v>
      </c>
    </row>
    <row r="867" customFormat="false" ht="15" hidden="false" customHeight="true" outlineLevel="0" collapsed="false">
      <c r="A867" s="1" t="s">
        <v>3178</v>
      </c>
      <c r="B867" s="1" t="s">
        <v>1816</v>
      </c>
      <c r="C867" s="1" t="s">
        <v>2716</v>
      </c>
      <c r="D867" s="1" t="s">
        <v>2021</v>
      </c>
      <c r="E867" s="1" t="s">
        <v>2018</v>
      </c>
      <c r="F867" s="16" t="n">
        <v>0</v>
      </c>
      <c r="G867" s="16" t="n">
        <v>7182.75</v>
      </c>
      <c r="H867" s="16" t="n">
        <v>7182.75</v>
      </c>
    </row>
    <row r="868" customFormat="false" ht="15" hidden="false" customHeight="true" outlineLevel="0" collapsed="false">
      <c r="A868" s="1" t="s">
        <v>3179</v>
      </c>
      <c r="B868" s="1" t="s">
        <v>1345</v>
      </c>
      <c r="C868" s="1" t="s">
        <v>481</v>
      </c>
      <c r="D868" s="1" t="s">
        <v>2025</v>
      </c>
      <c r="E868" s="1" t="s">
        <v>2018</v>
      </c>
      <c r="F868" s="16" t="n">
        <v>0</v>
      </c>
      <c r="G868" s="16" t="n">
        <v>15844.03</v>
      </c>
      <c r="H868" s="16" t="n">
        <v>15844.03</v>
      </c>
    </row>
    <row r="869" customFormat="false" ht="15" hidden="false" customHeight="true" outlineLevel="0" collapsed="false">
      <c r="A869" s="1" t="s">
        <v>3180</v>
      </c>
      <c r="B869" s="1" t="s">
        <v>573</v>
      </c>
      <c r="C869" s="1" t="s">
        <v>2201</v>
      </c>
      <c r="D869" s="1" t="s">
        <v>2017</v>
      </c>
      <c r="E869" s="1" t="s">
        <v>2018</v>
      </c>
      <c r="F869" s="16" t="n">
        <v>0</v>
      </c>
      <c r="G869" s="16" t="n">
        <v>14638.06</v>
      </c>
      <c r="H869" s="16" t="n">
        <v>14638.06</v>
      </c>
    </row>
    <row r="870" customFormat="false" ht="15" hidden="false" customHeight="true" outlineLevel="0" collapsed="false">
      <c r="A870" s="1" t="s">
        <v>3181</v>
      </c>
      <c r="B870" s="1" t="s">
        <v>1507</v>
      </c>
      <c r="C870" s="1" t="s">
        <v>2054</v>
      </c>
      <c r="D870" s="1" t="s">
        <v>2021</v>
      </c>
      <c r="E870" s="1" t="s">
        <v>2018</v>
      </c>
      <c r="F870" s="16" t="n">
        <v>79</v>
      </c>
      <c r="G870" s="16" t="n">
        <v>964.34</v>
      </c>
      <c r="H870" s="16" t="n">
        <v>1043.34</v>
      </c>
    </row>
    <row r="871" customFormat="false" ht="15" hidden="false" customHeight="true" outlineLevel="0" collapsed="false">
      <c r="A871" s="1" t="s">
        <v>3182</v>
      </c>
      <c r="B871" s="1" t="s">
        <v>1315</v>
      </c>
      <c r="C871" s="1" t="s">
        <v>2663</v>
      </c>
      <c r="D871" s="1" t="s">
        <v>2017</v>
      </c>
      <c r="E871" s="1" t="s">
        <v>2018</v>
      </c>
      <c r="F871" s="16" t="n">
        <v>0</v>
      </c>
      <c r="G871" s="16" t="n">
        <v>6987.36</v>
      </c>
      <c r="H871" s="16" t="n">
        <v>6987.36</v>
      </c>
    </row>
    <row r="872" customFormat="false" ht="15" hidden="false" customHeight="true" outlineLevel="0" collapsed="false">
      <c r="A872" s="1" t="s">
        <v>3183</v>
      </c>
      <c r="B872" s="1" t="s">
        <v>1332</v>
      </c>
      <c r="C872" s="1" t="s">
        <v>820</v>
      </c>
      <c r="D872" s="1" t="s">
        <v>2055</v>
      </c>
      <c r="E872" s="1" t="s">
        <v>2018</v>
      </c>
      <c r="F872" s="16" t="n">
        <v>99</v>
      </c>
      <c r="G872" s="16" t="n">
        <v>2142.79</v>
      </c>
      <c r="H872" s="16" t="n">
        <v>2241.79</v>
      </c>
    </row>
    <row r="873" customFormat="false" ht="15" hidden="false" customHeight="true" outlineLevel="0" collapsed="false">
      <c r="A873" s="1" t="s">
        <v>3184</v>
      </c>
      <c r="B873" s="1" t="s">
        <v>1145</v>
      </c>
      <c r="C873" s="1" t="s">
        <v>2394</v>
      </c>
      <c r="D873" s="1" t="s">
        <v>2055</v>
      </c>
      <c r="E873" s="1" t="s">
        <v>2018</v>
      </c>
      <c r="F873" s="16" t="n">
        <v>0</v>
      </c>
      <c r="G873" s="16" t="n">
        <v>15077.57</v>
      </c>
      <c r="H873" s="16" t="n">
        <v>15077.57</v>
      </c>
    </row>
    <row r="874" customFormat="false" ht="15" hidden="false" customHeight="true" outlineLevel="0" collapsed="false">
      <c r="A874" s="1" t="s">
        <v>3185</v>
      </c>
      <c r="B874" s="1" t="s">
        <v>1163</v>
      </c>
      <c r="C874" s="1" t="s">
        <v>2892</v>
      </c>
      <c r="D874" s="1" t="s">
        <v>2025</v>
      </c>
      <c r="E874" s="1" t="s">
        <v>2018</v>
      </c>
      <c r="F874" s="16" t="n">
        <v>0</v>
      </c>
      <c r="G874" s="16" t="n">
        <v>3417.51</v>
      </c>
      <c r="H874" s="16" t="n">
        <v>3417.51</v>
      </c>
    </row>
    <row r="875" customFormat="false" ht="15" hidden="false" customHeight="true" outlineLevel="0" collapsed="false">
      <c r="A875" s="1" t="s">
        <v>3186</v>
      </c>
      <c r="B875" s="1" t="s">
        <v>934</v>
      </c>
      <c r="C875" s="1" t="s">
        <v>1171</v>
      </c>
      <c r="D875" s="1" t="s">
        <v>2025</v>
      </c>
      <c r="E875" s="1" t="s">
        <v>2018</v>
      </c>
      <c r="F875" s="16" t="n">
        <v>0</v>
      </c>
      <c r="G875" s="16" t="n">
        <v>8146.99</v>
      </c>
      <c r="H875" s="16" t="n">
        <v>8146.99</v>
      </c>
    </row>
    <row r="876" customFormat="false" ht="15" hidden="false" customHeight="true" outlineLevel="0" collapsed="false">
      <c r="A876" s="1" t="s">
        <v>3187</v>
      </c>
      <c r="B876" s="1" t="s">
        <v>551</v>
      </c>
      <c r="C876" s="1" t="s">
        <v>3188</v>
      </c>
      <c r="D876" s="1" t="s">
        <v>2055</v>
      </c>
      <c r="E876" s="1" t="s">
        <v>2018</v>
      </c>
      <c r="F876" s="16" t="n">
        <v>99</v>
      </c>
      <c r="G876" s="16" t="n">
        <v>1899.62</v>
      </c>
      <c r="H876" s="16" t="n">
        <v>1998.62</v>
      </c>
    </row>
    <row r="877" customFormat="false" ht="15" hidden="false" customHeight="true" outlineLevel="0" collapsed="false">
      <c r="A877" s="1" t="s">
        <v>3189</v>
      </c>
      <c r="B877" s="1" t="s">
        <v>1897</v>
      </c>
      <c r="C877" s="1" t="s">
        <v>859</v>
      </c>
      <c r="D877" s="1" t="s">
        <v>2025</v>
      </c>
      <c r="E877" s="1" t="s">
        <v>2018</v>
      </c>
      <c r="F877" s="16" t="n">
        <v>79</v>
      </c>
      <c r="G877" s="16" t="n">
        <v>2038.6</v>
      </c>
      <c r="H877" s="16" t="n">
        <v>2117.6</v>
      </c>
    </row>
    <row r="878" customFormat="false" ht="15" hidden="false" customHeight="true" outlineLevel="0" collapsed="false">
      <c r="A878" s="1" t="s">
        <v>3190</v>
      </c>
      <c r="B878" s="1" t="s">
        <v>1714</v>
      </c>
      <c r="C878" s="1" t="s">
        <v>2394</v>
      </c>
      <c r="D878" s="1" t="s">
        <v>2021</v>
      </c>
      <c r="E878" s="1" t="s">
        <v>2018</v>
      </c>
      <c r="F878" s="16" t="n">
        <v>0</v>
      </c>
      <c r="G878" s="16" t="n">
        <v>2828.35</v>
      </c>
      <c r="H878" s="16" t="n">
        <v>2828.35</v>
      </c>
    </row>
    <row r="879" customFormat="false" ht="15" hidden="false" customHeight="true" outlineLevel="0" collapsed="false">
      <c r="A879" s="1" t="s">
        <v>3191</v>
      </c>
      <c r="B879" s="1" t="s">
        <v>433</v>
      </c>
      <c r="C879" s="1" t="s">
        <v>2332</v>
      </c>
      <c r="D879" s="1" t="s">
        <v>2017</v>
      </c>
      <c r="E879" s="1" t="s">
        <v>2084</v>
      </c>
      <c r="F879" s="16" t="n">
        <v>0</v>
      </c>
      <c r="G879" s="16" t="n">
        <v>6947.12</v>
      </c>
      <c r="H879" s="16" t="n">
        <v>6947.12</v>
      </c>
    </row>
    <row r="880" customFormat="false" ht="15" hidden="false" customHeight="true" outlineLevel="0" collapsed="false">
      <c r="A880" s="1" t="s">
        <v>3192</v>
      </c>
      <c r="B880" s="1" t="s">
        <v>1233</v>
      </c>
      <c r="C880" s="1" t="s">
        <v>3193</v>
      </c>
      <c r="D880" s="1" t="s">
        <v>2032</v>
      </c>
      <c r="E880" s="1" t="s">
        <v>2018</v>
      </c>
      <c r="F880" s="16" t="n">
        <v>99</v>
      </c>
      <c r="G880" s="16" t="n">
        <v>2142.79</v>
      </c>
      <c r="H880" s="16" t="n">
        <v>2241.79</v>
      </c>
    </row>
    <row r="881" customFormat="false" ht="15" hidden="false" customHeight="true" outlineLevel="0" collapsed="false">
      <c r="A881" s="1" t="s">
        <v>3194</v>
      </c>
      <c r="B881" s="1" t="s">
        <v>1071</v>
      </c>
      <c r="C881" s="1" t="s">
        <v>2076</v>
      </c>
      <c r="D881" s="1" t="s">
        <v>2017</v>
      </c>
      <c r="E881" s="1" t="s">
        <v>2018</v>
      </c>
      <c r="F881" s="16" t="n">
        <v>0</v>
      </c>
      <c r="G881" s="16" t="n">
        <v>5658.65</v>
      </c>
      <c r="H881" s="16" t="n">
        <v>5658.65</v>
      </c>
    </row>
    <row r="882" customFormat="false" ht="15" hidden="false" customHeight="true" outlineLevel="0" collapsed="false">
      <c r="A882" s="1" t="s">
        <v>3195</v>
      </c>
      <c r="B882" s="1" t="s">
        <v>1747</v>
      </c>
      <c r="C882" s="1" t="s">
        <v>197</v>
      </c>
      <c r="D882" s="1" t="s">
        <v>2025</v>
      </c>
      <c r="E882" s="1" t="s">
        <v>2018</v>
      </c>
      <c r="F882" s="16" t="n">
        <v>99</v>
      </c>
      <c r="G882" s="16" t="n">
        <v>2073.63</v>
      </c>
      <c r="H882" s="16" t="n">
        <v>2172.63</v>
      </c>
    </row>
    <row r="883" customFormat="false" ht="15" hidden="false" customHeight="true" outlineLevel="0" collapsed="false">
      <c r="A883" s="1" t="s">
        <v>3196</v>
      </c>
      <c r="B883" s="1" t="s">
        <v>979</v>
      </c>
      <c r="C883" s="1" t="s">
        <v>2502</v>
      </c>
      <c r="D883" s="1" t="s">
        <v>2025</v>
      </c>
      <c r="E883" s="1" t="s">
        <v>2045</v>
      </c>
      <c r="F883" s="16" t="n">
        <v>0</v>
      </c>
      <c r="G883" s="16" t="n">
        <v>15653.42</v>
      </c>
      <c r="H883" s="16" t="n">
        <v>15653.42</v>
      </c>
    </row>
    <row r="884" customFormat="false" ht="15" hidden="false" customHeight="true" outlineLevel="0" collapsed="false">
      <c r="A884" s="1" t="s">
        <v>3197</v>
      </c>
      <c r="B884" s="1" t="s">
        <v>181</v>
      </c>
      <c r="C884" s="1" t="s">
        <v>1547</v>
      </c>
      <c r="D884" s="1" t="s">
        <v>2017</v>
      </c>
      <c r="E884" s="1" t="s">
        <v>2018</v>
      </c>
      <c r="F884" s="16" t="n">
        <v>49</v>
      </c>
      <c r="G884" s="16" t="n">
        <v>591.18</v>
      </c>
      <c r="H884" s="16" t="n">
        <v>640.18</v>
      </c>
    </row>
    <row r="885" customFormat="false" ht="15" hidden="false" customHeight="true" outlineLevel="0" collapsed="false">
      <c r="A885" s="1" t="s">
        <v>3198</v>
      </c>
      <c r="B885" s="1" t="s">
        <v>1135</v>
      </c>
      <c r="C885" s="1" t="s">
        <v>2339</v>
      </c>
      <c r="D885" s="1" t="s">
        <v>2021</v>
      </c>
      <c r="E885" s="1" t="s">
        <v>2018</v>
      </c>
      <c r="F885" s="16" t="n">
        <v>0</v>
      </c>
      <c r="G885" s="16" t="n">
        <v>3632.05</v>
      </c>
      <c r="H885" s="16" t="n">
        <v>3632.05</v>
      </c>
    </row>
    <row r="886" customFormat="false" ht="15" hidden="false" customHeight="true" outlineLevel="0" collapsed="false">
      <c r="A886" s="1" t="s">
        <v>3199</v>
      </c>
      <c r="B886" s="1" t="s">
        <v>645</v>
      </c>
      <c r="C886" s="1" t="s">
        <v>2116</v>
      </c>
      <c r="D886" s="1" t="s">
        <v>2017</v>
      </c>
      <c r="E886" s="1" t="s">
        <v>2018</v>
      </c>
      <c r="F886" s="16" t="n">
        <v>0</v>
      </c>
      <c r="G886" s="16" t="n">
        <v>5311.32</v>
      </c>
      <c r="H886" s="16" t="n">
        <v>5311.32</v>
      </c>
    </row>
    <row r="887" customFormat="false" ht="15" hidden="false" customHeight="true" outlineLevel="0" collapsed="false">
      <c r="A887" s="1" t="s">
        <v>3200</v>
      </c>
      <c r="B887" s="1" t="s">
        <v>633</v>
      </c>
      <c r="C887" s="1" t="s">
        <v>3201</v>
      </c>
      <c r="D887" s="1" t="s">
        <v>2025</v>
      </c>
      <c r="E887" s="1" t="s">
        <v>2022</v>
      </c>
      <c r="F887" s="16" t="n">
        <v>0</v>
      </c>
      <c r="G887" s="16" t="n">
        <v>4914.12</v>
      </c>
      <c r="H887" s="16" t="n">
        <v>4914.12</v>
      </c>
    </row>
    <row r="888" customFormat="false" ht="15" hidden="false" customHeight="true" outlineLevel="0" collapsed="false">
      <c r="A888" s="1" t="s">
        <v>3202</v>
      </c>
      <c r="B888" s="1" t="s">
        <v>241</v>
      </c>
      <c r="C888" s="1" t="s">
        <v>2474</v>
      </c>
      <c r="D888" s="1" t="s">
        <v>2017</v>
      </c>
      <c r="E888" s="1" t="s">
        <v>2018</v>
      </c>
      <c r="F888" s="16" t="n">
        <v>0</v>
      </c>
      <c r="G888" s="16" t="n">
        <v>7727.81</v>
      </c>
      <c r="H888" s="16" t="n">
        <v>7727.81</v>
      </c>
    </row>
    <row r="889" customFormat="false" ht="15" hidden="false" customHeight="true" outlineLevel="0" collapsed="false">
      <c r="A889" s="1" t="s">
        <v>3203</v>
      </c>
      <c r="B889" s="1" t="s">
        <v>1193</v>
      </c>
      <c r="C889" s="1" t="s">
        <v>3204</v>
      </c>
      <c r="D889" s="1" t="s">
        <v>2017</v>
      </c>
      <c r="E889" s="1" t="s">
        <v>2018</v>
      </c>
      <c r="F889" s="16" t="n">
        <v>0</v>
      </c>
      <c r="G889" s="16" t="n">
        <v>8652.29</v>
      </c>
      <c r="H889" s="16" t="n">
        <v>8652.29</v>
      </c>
    </row>
    <row r="890" customFormat="false" ht="15" hidden="false" customHeight="true" outlineLevel="0" collapsed="false">
      <c r="A890" s="1" t="s">
        <v>3205</v>
      </c>
      <c r="B890" s="1" t="s">
        <v>1058</v>
      </c>
      <c r="C890" s="1" t="s">
        <v>3206</v>
      </c>
      <c r="D890" s="1" t="s">
        <v>2021</v>
      </c>
      <c r="E890" s="1" t="s">
        <v>2018</v>
      </c>
      <c r="F890" s="16" t="n">
        <v>99</v>
      </c>
      <c r="G890" s="16" t="n">
        <v>681.33</v>
      </c>
      <c r="H890" s="16" t="n">
        <v>780.33</v>
      </c>
    </row>
    <row r="891" customFormat="false" ht="15" hidden="false" customHeight="true" outlineLevel="0" collapsed="false">
      <c r="A891" s="1" t="s">
        <v>3207</v>
      </c>
      <c r="B891" s="1" t="s">
        <v>1241</v>
      </c>
      <c r="C891" s="1" t="s">
        <v>2756</v>
      </c>
      <c r="D891" s="1" t="s">
        <v>2025</v>
      </c>
      <c r="E891" s="1" t="s">
        <v>2018</v>
      </c>
      <c r="F891" s="16" t="n">
        <v>0</v>
      </c>
      <c r="G891" s="16" t="n">
        <v>4511.59</v>
      </c>
      <c r="H891" s="16" t="n">
        <v>4511.59</v>
      </c>
    </row>
    <row r="892" customFormat="false" ht="15" hidden="false" customHeight="true" outlineLevel="0" collapsed="false">
      <c r="A892" s="1" t="s">
        <v>3208</v>
      </c>
      <c r="B892" s="1" t="s">
        <v>1897</v>
      </c>
      <c r="C892" s="1" t="s">
        <v>2615</v>
      </c>
      <c r="D892" s="1" t="s">
        <v>2025</v>
      </c>
      <c r="E892" s="1" t="s">
        <v>2045</v>
      </c>
      <c r="F892" s="16" t="n">
        <v>79</v>
      </c>
      <c r="G892" s="16" t="n">
        <v>482.17</v>
      </c>
      <c r="H892" s="16" t="n">
        <v>561.17</v>
      </c>
    </row>
    <row r="893" customFormat="false" ht="15" hidden="false" customHeight="true" outlineLevel="0" collapsed="false">
      <c r="A893" s="1" t="s">
        <v>3209</v>
      </c>
      <c r="B893" s="1" t="s">
        <v>1753</v>
      </c>
      <c r="C893" s="1" t="s">
        <v>3210</v>
      </c>
      <c r="D893" s="1" t="s">
        <v>2017</v>
      </c>
      <c r="E893" s="1" t="s">
        <v>2018</v>
      </c>
      <c r="F893" s="16" t="n">
        <v>79</v>
      </c>
      <c r="G893" s="16" t="n">
        <v>2386.05</v>
      </c>
      <c r="H893" s="16" t="n">
        <v>2465.05</v>
      </c>
    </row>
    <row r="894" customFormat="false" ht="15" hidden="false" customHeight="true" outlineLevel="0" collapsed="false">
      <c r="A894" s="1" t="s">
        <v>3211</v>
      </c>
      <c r="B894" s="1" t="s">
        <v>734</v>
      </c>
      <c r="C894" s="1" t="s">
        <v>3212</v>
      </c>
      <c r="D894" s="1" t="s">
        <v>2055</v>
      </c>
      <c r="E894" s="1" t="s">
        <v>2018</v>
      </c>
      <c r="F894" s="16" t="n">
        <v>0</v>
      </c>
      <c r="G894" s="16" t="n">
        <v>4124.33</v>
      </c>
      <c r="H894" s="16" t="n">
        <v>4124.33</v>
      </c>
    </row>
    <row r="895" customFormat="false" ht="15" hidden="false" customHeight="true" outlineLevel="0" collapsed="false">
      <c r="A895" s="1" t="s">
        <v>3213</v>
      </c>
      <c r="B895" s="1" t="s">
        <v>355</v>
      </c>
      <c r="C895" s="1" t="s">
        <v>3002</v>
      </c>
      <c r="D895" s="1" t="s">
        <v>2021</v>
      </c>
      <c r="E895" s="1" t="s">
        <v>2045</v>
      </c>
      <c r="F895" s="16" t="n">
        <v>0</v>
      </c>
      <c r="G895" s="16" t="n">
        <v>6959.78</v>
      </c>
      <c r="H895" s="16" t="n">
        <v>6959.78</v>
      </c>
    </row>
    <row r="896" customFormat="false" ht="15" hidden="false" customHeight="true" outlineLevel="0" collapsed="false">
      <c r="A896" s="1" t="s">
        <v>3214</v>
      </c>
      <c r="B896" s="1" t="s">
        <v>1148</v>
      </c>
      <c r="C896" s="1" t="s">
        <v>2381</v>
      </c>
      <c r="D896" s="1" t="s">
        <v>2017</v>
      </c>
      <c r="E896" s="1" t="s">
        <v>2018</v>
      </c>
      <c r="F896" s="16" t="n">
        <v>0</v>
      </c>
      <c r="G896" s="16" t="n">
        <v>5647.66</v>
      </c>
      <c r="H896" s="16" t="n">
        <v>5647.66</v>
      </c>
    </row>
    <row r="897" customFormat="false" ht="15" hidden="false" customHeight="true" outlineLevel="0" collapsed="false">
      <c r="A897" s="1" t="s">
        <v>3215</v>
      </c>
      <c r="B897" s="1" t="s">
        <v>548</v>
      </c>
      <c r="C897" s="1" t="s">
        <v>2104</v>
      </c>
      <c r="D897" s="1" t="s">
        <v>2021</v>
      </c>
      <c r="E897" s="1" t="s">
        <v>2018</v>
      </c>
      <c r="F897" s="16" t="n">
        <v>99</v>
      </c>
      <c r="G897" s="16" t="n">
        <v>2278.43</v>
      </c>
      <c r="H897" s="16" t="n">
        <v>2377.43</v>
      </c>
    </row>
    <row r="898" customFormat="false" ht="15" hidden="false" customHeight="true" outlineLevel="0" collapsed="false">
      <c r="A898" s="1" t="s">
        <v>3216</v>
      </c>
      <c r="B898" s="1" t="s">
        <v>1812</v>
      </c>
      <c r="C898" s="1" t="s">
        <v>3217</v>
      </c>
      <c r="D898" s="1" t="s">
        <v>2025</v>
      </c>
      <c r="E898" s="1" t="s">
        <v>2018</v>
      </c>
      <c r="F898" s="16" t="n">
        <v>49</v>
      </c>
      <c r="G898" s="16" t="n">
        <v>675.24</v>
      </c>
      <c r="H898" s="16" t="n">
        <v>724.24</v>
      </c>
    </row>
    <row r="899" customFormat="false" ht="15" hidden="false" customHeight="true" outlineLevel="0" collapsed="false">
      <c r="A899" s="1" t="s">
        <v>3218</v>
      </c>
      <c r="B899" s="1" t="s">
        <v>304</v>
      </c>
      <c r="C899" s="1" t="s">
        <v>591</v>
      </c>
      <c r="D899" s="1" t="s">
        <v>2055</v>
      </c>
      <c r="E899" s="1" t="s">
        <v>2045</v>
      </c>
      <c r="F899" s="16" t="n">
        <v>0</v>
      </c>
      <c r="G899" s="16" t="n">
        <v>9680.15</v>
      </c>
      <c r="H899" s="16" t="n">
        <v>9680.15</v>
      </c>
    </row>
    <row r="900" customFormat="false" ht="15" hidden="false" customHeight="true" outlineLevel="0" collapsed="false">
      <c r="A900" s="1" t="s">
        <v>3219</v>
      </c>
      <c r="B900" s="1" t="s">
        <v>1292</v>
      </c>
      <c r="C900" s="1" t="s">
        <v>900</v>
      </c>
      <c r="D900" s="1" t="s">
        <v>2025</v>
      </c>
      <c r="E900" s="1" t="s">
        <v>2018</v>
      </c>
      <c r="F900" s="16" t="n">
        <v>79</v>
      </c>
      <c r="G900" s="16" t="n">
        <v>2374.52</v>
      </c>
      <c r="H900" s="16" t="n">
        <v>2453.52</v>
      </c>
    </row>
    <row r="901" customFormat="false" ht="15" hidden="false" customHeight="true" outlineLevel="0" collapsed="false">
      <c r="A901" s="1" t="s">
        <v>3220</v>
      </c>
      <c r="B901" s="1" t="s">
        <v>1782</v>
      </c>
      <c r="C901" s="1" t="s">
        <v>2571</v>
      </c>
      <c r="D901" s="1" t="s">
        <v>2025</v>
      </c>
      <c r="E901" s="1" t="s">
        <v>2018</v>
      </c>
      <c r="F901" s="16" t="n">
        <v>0</v>
      </c>
      <c r="G901" s="16" t="n">
        <v>25635.51</v>
      </c>
      <c r="H901" s="16" t="n">
        <v>25635.51</v>
      </c>
    </row>
    <row r="902" customFormat="false" ht="15" hidden="false" customHeight="true" outlineLevel="0" collapsed="false">
      <c r="A902" s="1" t="s">
        <v>3221</v>
      </c>
      <c r="B902" s="1" t="s">
        <v>683</v>
      </c>
      <c r="C902" s="1" t="s">
        <v>2239</v>
      </c>
      <c r="D902" s="1" t="s">
        <v>2021</v>
      </c>
      <c r="E902" s="1" t="s">
        <v>2018</v>
      </c>
      <c r="F902" s="16" t="n">
        <v>0</v>
      </c>
      <c r="G902" s="16" t="n">
        <v>5201.7</v>
      </c>
      <c r="H902" s="16" t="n">
        <v>5201.7</v>
      </c>
    </row>
    <row r="903" customFormat="false" ht="15" hidden="false" customHeight="true" outlineLevel="0" collapsed="false">
      <c r="A903" s="1" t="s">
        <v>3222</v>
      </c>
      <c r="B903" s="1" t="s">
        <v>708</v>
      </c>
      <c r="C903" s="1" t="s">
        <v>2386</v>
      </c>
      <c r="D903" s="1" t="s">
        <v>2025</v>
      </c>
      <c r="E903" s="1" t="s">
        <v>2018</v>
      </c>
      <c r="F903" s="16" t="n">
        <v>0</v>
      </c>
      <c r="G903" s="16" t="n">
        <v>4300.66</v>
      </c>
      <c r="H903" s="16" t="n">
        <v>4300.66</v>
      </c>
    </row>
    <row r="904" customFormat="false" ht="15" hidden="false" customHeight="true" outlineLevel="0" collapsed="false">
      <c r="A904" s="1" t="s">
        <v>3223</v>
      </c>
      <c r="B904" s="1" t="s">
        <v>668</v>
      </c>
      <c r="C904" s="1" t="s">
        <v>3224</v>
      </c>
      <c r="D904" s="1" t="s">
        <v>2025</v>
      </c>
      <c r="E904" s="1" t="s">
        <v>2045</v>
      </c>
      <c r="F904" s="16" t="n">
        <v>0</v>
      </c>
      <c r="G904" s="16" t="n">
        <v>3002.94</v>
      </c>
      <c r="H904" s="16" t="n">
        <v>3002.94</v>
      </c>
    </row>
    <row r="905" customFormat="false" ht="15" hidden="false" customHeight="true" outlineLevel="0" collapsed="false">
      <c r="A905" s="1" t="s">
        <v>3225</v>
      </c>
      <c r="B905" s="1" t="s">
        <v>1806</v>
      </c>
      <c r="C905" s="1" t="s">
        <v>3226</v>
      </c>
      <c r="D905" s="1" t="s">
        <v>2025</v>
      </c>
      <c r="E905" s="1" t="s">
        <v>2018</v>
      </c>
      <c r="F905" s="16" t="n">
        <v>0</v>
      </c>
      <c r="G905" s="16" t="n">
        <v>5004.01</v>
      </c>
      <c r="H905" s="16" t="n">
        <v>5004.01</v>
      </c>
    </row>
    <row r="906" customFormat="false" ht="15" hidden="false" customHeight="true" outlineLevel="0" collapsed="false">
      <c r="A906" s="1" t="s">
        <v>3227</v>
      </c>
      <c r="B906" s="1" t="s">
        <v>1665</v>
      </c>
      <c r="C906" s="1" t="s">
        <v>3228</v>
      </c>
      <c r="D906" s="1" t="s">
        <v>2025</v>
      </c>
      <c r="E906" s="1" t="s">
        <v>2018</v>
      </c>
      <c r="F906" s="16" t="n">
        <v>0</v>
      </c>
      <c r="G906" s="16" t="n">
        <v>8844.98</v>
      </c>
      <c r="H906" s="16" t="n">
        <v>8844.98</v>
      </c>
    </row>
    <row r="907" customFormat="false" ht="15" hidden="false" customHeight="true" outlineLevel="0" collapsed="false">
      <c r="A907" s="1" t="s">
        <v>3229</v>
      </c>
      <c r="B907" s="1" t="s">
        <v>1319</v>
      </c>
      <c r="C907" s="1" t="s">
        <v>1262</v>
      </c>
      <c r="D907" s="1" t="s">
        <v>2025</v>
      </c>
      <c r="E907" s="1" t="s">
        <v>2018</v>
      </c>
      <c r="F907" s="16" t="n">
        <v>0</v>
      </c>
      <c r="G907" s="16" t="n">
        <v>2593.89</v>
      </c>
      <c r="H907" s="16" t="n">
        <v>2593.89</v>
      </c>
    </row>
    <row r="908" customFormat="false" ht="15" hidden="false" customHeight="true" outlineLevel="0" collapsed="false">
      <c r="A908" s="1" t="s">
        <v>3230</v>
      </c>
      <c r="B908" s="1" t="s">
        <v>708</v>
      </c>
      <c r="C908" s="1" t="s">
        <v>2644</v>
      </c>
      <c r="D908" s="1" t="s">
        <v>2025</v>
      </c>
      <c r="E908" s="1" t="s">
        <v>2018</v>
      </c>
      <c r="F908" s="16" t="n">
        <v>99</v>
      </c>
      <c r="G908" s="16" t="n">
        <v>482.17</v>
      </c>
      <c r="H908" s="16" t="n">
        <v>581.17</v>
      </c>
    </row>
    <row r="909" customFormat="false" ht="15" hidden="false" customHeight="true" outlineLevel="0" collapsed="false">
      <c r="A909" s="1" t="s">
        <v>3231</v>
      </c>
      <c r="B909" s="1" t="s">
        <v>1593</v>
      </c>
      <c r="C909" s="1" t="s">
        <v>2998</v>
      </c>
      <c r="D909" s="1" t="s">
        <v>2021</v>
      </c>
      <c r="E909" s="1" t="s">
        <v>2018</v>
      </c>
      <c r="F909" s="16" t="n">
        <v>0</v>
      </c>
      <c r="G909" s="16" t="n">
        <v>4780.19</v>
      </c>
      <c r="H909" s="16" t="n">
        <v>4780.19</v>
      </c>
    </row>
    <row r="910" customFormat="false" ht="15" hidden="false" customHeight="true" outlineLevel="0" collapsed="false">
      <c r="A910" s="1" t="s">
        <v>3232</v>
      </c>
      <c r="B910" s="1" t="s">
        <v>1568</v>
      </c>
      <c r="C910" s="1" t="s">
        <v>767</v>
      </c>
      <c r="D910" s="1" t="s">
        <v>2025</v>
      </c>
      <c r="E910" s="1" t="s">
        <v>2018</v>
      </c>
      <c r="F910" s="16" t="n">
        <v>0</v>
      </c>
      <c r="G910" s="16" t="n">
        <v>4749.04</v>
      </c>
      <c r="H910" s="16" t="n">
        <v>4749.04</v>
      </c>
    </row>
    <row r="911" customFormat="false" ht="15" hidden="false" customHeight="true" outlineLevel="0" collapsed="false">
      <c r="A911" s="1" t="s">
        <v>3233</v>
      </c>
      <c r="B911" s="1" t="s">
        <v>1871</v>
      </c>
      <c r="C911" s="1" t="s">
        <v>3234</v>
      </c>
      <c r="D911" s="1" t="s">
        <v>2025</v>
      </c>
      <c r="E911" s="1" t="s">
        <v>2018</v>
      </c>
      <c r="F911" s="16" t="n">
        <v>0</v>
      </c>
      <c r="G911" s="16" t="n">
        <v>10560.67</v>
      </c>
      <c r="H911" s="16" t="n">
        <v>10560.67</v>
      </c>
    </row>
    <row r="912" customFormat="false" ht="15" hidden="false" customHeight="true" outlineLevel="0" collapsed="false">
      <c r="A912" s="1" t="s">
        <v>3235</v>
      </c>
      <c r="B912" s="1" t="s">
        <v>1856</v>
      </c>
      <c r="C912" s="1" t="s">
        <v>2460</v>
      </c>
      <c r="D912" s="1" t="s">
        <v>2017</v>
      </c>
      <c r="E912" s="1" t="s">
        <v>2018</v>
      </c>
      <c r="F912" s="16" t="n">
        <v>0</v>
      </c>
      <c r="G912" s="16" t="n">
        <v>3927.63</v>
      </c>
      <c r="H912" s="16" t="n">
        <v>3927.63</v>
      </c>
    </row>
    <row r="913" customFormat="false" ht="15" hidden="false" customHeight="true" outlineLevel="0" collapsed="false">
      <c r="A913" s="1" t="s">
        <v>3236</v>
      </c>
      <c r="B913" s="1" t="s">
        <v>1198</v>
      </c>
      <c r="C913" s="1" t="s">
        <v>2922</v>
      </c>
      <c r="D913" s="1" t="s">
        <v>2017</v>
      </c>
      <c r="E913" s="1" t="s">
        <v>2018</v>
      </c>
      <c r="F913" s="16" t="n">
        <v>0</v>
      </c>
      <c r="G913" s="16" t="n">
        <v>4287.71</v>
      </c>
      <c r="H913" s="16" t="n">
        <v>4287.71</v>
      </c>
    </row>
    <row r="914" customFormat="false" ht="15" hidden="false" customHeight="true" outlineLevel="0" collapsed="false">
      <c r="A914" s="1" t="s">
        <v>3237</v>
      </c>
      <c r="B914" s="1" t="s">
        <v>1121</v>
      </c>
      <c r="C914" s="1" t="s">
        <v>3238</v>
      </c>
      <c r="D914" s="1" t="s">
        <v>2032</v>
      </c>
      <c r="E914" s="1" t="s">
        <v>2018</v>
      </c>
      <c r="F914" s="16" t="n">
        <v>99</v>
      </c>
      <c r="G914" s="16" t="n">
        <v>2073.63</v>
      </c>
      <c r="H914" s="16" t="n">
        <v>2172.63</v>
      </c>
    </row>
    <row r="915" customFormat="false" ht="15" hidden="false" customHeight="true" outlineLevel="0" collapsed="false">
      <c r="A915" s="1" t="s">
        <v>3239</v>
      </c>
      <c r="B915" s="1" t="s">
        <v>1047</v>
      </c>
      <c r="C915" s="1" t="s">
        <v>2671</v>
      </c>
      <c r="D915" s="1" t="s">
        <v>2021</v>
      </c>
      <c r="E915" s="1" t="s">
        <v>2018</v>
      </c>
      <c r="F915" s="16" t="n">
        <v>0</v>
      </c>
      <c r="G915" s="16" t="n">
        <v>3088.5</v>
      </c>
      <c r="H915" s="16" t="n">
        <v>3088.5</v>
      </c>
    </row>
    <row r="916" customFormat="false" ht="15" hidden="false" customHeight="true" outlineLevel="0" collapsed="false">
      <c r="A916" s="1" t="s">
        <v>3240</v>
      </c>
      <c r="B916" s="1" t="s">
        <v>895</v>
      </c>
      <c r="C916" s="1" t="s">
        <v>2083</v>
      </c>
      <c r="D916" s="1" t="s">
        <v>2017</v>
      </c>
      <c r="E916" s="1" t="s">
        <v>2018</v>
      </c>
      <c r="F916" s="16" t="n">
        <v>99</v>
      </c>
      <c r="G916" s="16" t="n">
        <v>2374.52</v>
      </c>
      <c r="H916" s="16" t="n">
        <v>2473.52</v>
      </c>
    </row>
    <row r="917" customFormat="false" ht="15" hidden="false" customHeight="true" outlineLevel="0" collapsed="false">
      <c r="A917" s="1" t="s">
        <v>3241</v>
      </c>
      <c r="B917" s="1" t="s">
        <v>1393</v>
      </c>
      <c r="C917" s="1" t="s">
        <v>2148</v>
      </c>
      <c r="D917" s="1" t="s">
        <v>2025</v>
      </c>
      <c r="E917" s="1" t="s">
        <v>2018</v>
      </c>
      <c r="F917" s="16" t="n">
        <v>0</v>
      </c>
      <c r="G917" s="16" t="n">
        <v>7437.29</v>
      </c>
      <c r="H917" s="16" t="n">
        <v>7437.29</v>
      </c>
    </row>
    <row r="918" customFormat="false" ht="15" hidden="false" customHeight="true" outlineLevel="0" collapsed="false">
      <c r="A918" s="1" t="s">
        <v>3242</v>
      </c>
      <c r="B918" s="1" t="s">
        <v>1260</v>
      </c>
      <c r="C918" s="1" t="s">
        <v>493</v>
      </c>
      <c r="D918" s="1" t="s">
        <v>2032</v>
      </c>
      <c r="E918" s="1" t="s">
        <v>2045</v>
      </c>
      <c r="F918" s="16" t="n">
        <v>0</v>
      </c>
      <c r="G918" s="16" t="n">
        <v>4235.37</v>
      </c>
      <c r="H918" s="16" t="n">
        <v>4235.37</v>
      </c>
    </row>
    <row r="919" customFormat="false" ht="15" hidden="false" customHeight="true" outlineLevel="0" collapsed="false">
      <c r="A919" s="1" t="s">
        <v>3243</v>
      </c>
      <c r="B919" s="1" t="s">
        <v>1500</v>
      </c>
      <c r="C919" s="1" t="s">
        <v>2842</v>
      </c>
      <c r="D919" s="1" t="s">
        <v>2021</v>
      </c>
      <c r="E919" s="1" t="s">
        <v>2018</v>
      </c>
      <c r="F919" s="16" t="n">
        <v>0</v>
      </c>
      <c r="G919" s="16" t="n">
        <v>4961.22</v>
      </c>
      <c r="H919" s="16" t="n">
        <v>4961.22</v>
      </c>
    </row>
    <row r="920" customFormat="false" ht="15" hidden="false" customHeight="true" outlineLevel="0" collapsed="false">
      <c r="A920" s="1" t="s">
        <v>3244</v>
      </c>
      <c r="B920" s="1" t="s">
        <v>723</v>
      </c>
      <c r="C920" s="1" t="s">
        <v>2160</v>
      </c>
      <c r="D920" s="1" t="s">
        <v>2025</v>
      </c>
      <c r="E920" s="1" t="s">
        <v>2045</v>
      </c>
      <c r="F920" s="16" t="n">
        <v>99</v>
      </c>
      <c r="G920" s="16" t="n">
        <v>2147.45</v>
      </c>
      <c r="H920" s="16" t="n">
        <v>2246.45</v>
      </c>
    </row>
    <row r="921" customFormat="false" ht="15" hidden="false" customHeight="true" outlineLevel="0" collapsed="false">
      <c r="A921" s="1" t="s">
        <v>3245</v>
      </c>
      <c r="B921" s="1" t="s">
        <v>447</v>
      </c>
      <c r="C921" s="1" t="s">
        <v>2867</v>
      </c>
      <c r="D921" s="1" t="s">
        <v>2032</v>
      </c>
      <c r="E921" s="1" t="s">
        <v>2018</v>
      </c>
      <c r="F921" s="16" t="n">
        <v>0</v>
      </c>
      <c r="G921" s="16" t="n">
        <v>10864.64</v>
      </c>
      <c r="H921" s="16" t="n">
        <v>10864.64</v>
      </c>
    </row>
    <row r="922" customFormat="false" ht="15" hidden="false" customHeight="true" outlineLevel="0" collapsed="false">
      <c r="A922" s="1" t="s">
        <v>3246</v>
      </c>
      <c r="B922" s="1" t="s">
        <v>708</v>
      </c>
      <c r="C922" s="1" t="s">
        <v>2294</v>
      </c>
      <c r="D922" s="1" t="s">
        <v>2021</v>
      </c>
      <c r="E922" s="1" t="s">
        <v>2018</v>
      </c>
      <c r="F922" s="16" t="n">
        <v>0</v>
      </c>
      <c r="G922" s="16" t="n">
        <v>6933.93</v>
      </c>
      <c r="H922" s="16" t="n">
        <v>6933.93</v>
      </c>
    </row>
    <row r="923" customFormat="false" ht="15" hidden="false" customHeight="true" outlineLevel="0" collapsed="false">
      <c r="A923" s="1" t="s">
        <v>3247</v>
      </c>
      <c r="B923" s="1" t="s">
        <v>1193</v>
      </c>
      <c r="C923" s="1" t="s">
        <v>2712</v>
      </c>
      <c r="D923" s="1" t="s">
        <v>2025</v>
      </c>
      <c r="E923" s="1" t="s">
        <v>2018</v>
      </c>
      <c r="F923" s="16" t="n">
        <v>0</v>
      </c>
      <c r="G923" s="16" t="n">
        <v>4796.7</v>
      </c>
      <c r="H923" s="16" t="n">
        <v>4796.7</v>
      </c>
    </row>
    <row r="924" customFormat="false" ht="15" hidden="false" customHeight="true" outlineLevel="0" collapsed="false">
      <c r="A924" s="1" t="s">
        <v>3248</v>
      </c>
      <c r="B924" s="1" t="s">
        <v>970</v>
      </c>
      <c r="C924" s="1" t="s">
        <v>865</v>
      </c>
      <c r="D924" s="1" t="s">
        <v>2017</v>
      </c>
      <c r="E924" s="1" t="s">
        <v>2018</v>
      </c>
      <c r="F924" s="16" t="n">
        <v>0</v>
      </c>
      <c r="G924" s="16" t="n">
        <v>26162.61</v>
      </c>
      <c r="H924" s="16" t="n">
        <v>26162.61</v>
      </c>
    </row>
    <row r="925" customFormat="false" ht="15" hidden="false" customHeight="true" outlineLevel="0" collapsed="false">
      <c r="A925" s="1" t="s">
        <v>3249</v>
      </c>
      <c r="B925" s="1" t="s">
        <v>1465</v>
      </c>
      <c r="C925" s="1" t="s">
        <v>2522</v>
      </c>
      <c r="D925" s="1" t="s">
        <v>2025</v>
      </c>
      <c r="E925" s="1" t="s">
        <v>2045</v>
      </c>
      <c r="F925" s="16" t="n">
        <v>0</v>
      </c>
      <c r="G925" s="16" t="n">
        <v>6637.99</v>
      </c>
      <c r="H925" s="16" t="n">
        <v>6637.99</v>
      </c>
    </row>
    <row r="926" customFormat="false" ht="15" hidden="false" customHeight="true" outlineLevel="0" collapsed="false">
      <c r="A926" s="1" t="s">
        <v>3250</v>
      </c>
      <c r="B926" s="1" t="s">
        <v>447</v>
      </c>
      <c r="C926" s="1" t="s">
        <v>2577</v>
      </c>
      <c r="D926" s="1" t="s">
        <v>2025</v>
      </c>
      <c r="E926" s="1" t="s">
        <v>2018</v>
      </c>
      <c r="F926" s="16" t="n">
        <v>99</v>
      </c>
      <c r="G926" s="16" t="n">
        <v>1995.26</v>
      </c>
      <c r="H926" s="16" t="n">
        <v>2094.26</v>
      </c>
    </row>
    <row r="927" customFormat="false" ht="15" hidden="false" customHeight="true" outlineLevel="0" collapsed="false">
      <c r="A927" s="1" t="s">
        <v>3251</v>
      </c>
      <c r="B927" s="1" t="s">
        <v>1052</v>
      </c>
      <c r="C927" s="1" t="s">
        <v>2263</v>
      </c>
      <c r="D927" s="1" t="s">
        <v>2025</v>
      </c>
      <c r="E927" s="1" t="s">
        <v>2018</v>
      </c>
      <c r="F927" s="16" t="n">
        <v>99</v>
      </c>
      <c r="G927" s="16" t="n">
        <v>964.34</v>
      </c>
      <c r="H927" s="16" t="n">
        <v>1063.34</v>
      </c>
    </row>
    <row r="928" customFormat="false" ht="15" hidden="false" customHeight="true" outlineLevel="0" collapsed="false">
      <c r="A928" s="1" t="s">
        <v>3252</v>
      </c>
      <c r="B928" s="1" t="s">
        <v>863</v>
      </c>
      <c r="C928" s="1" t="s">
        <v>1036</v>
      </c>
      <c r="D928" s="1" t="s">
        <v>2032</v>
      </c>
      <c r="E928" s="1" t="s">
        <v>2018</v>
      </c>
      <c r="F928" s="16" t="n">
        <v>0</v>
      </c>
      <c r="G928" s="16" t="n">
        <v>2891.23</v>
      </c>
      <c r="H928" s="16" t="n">
        <v>2891.23</v>
      </c>
    </row>
    <row r="929" customFormat="false" ht="15" hidden="false" customHeight="true" outlineLevel="0" collapsed="false">
      <c r="A929" s="1" t="s">
        <v>3253</v>
      </c>
      <c r="B929" s="1" t="s">
        <v>514</v>
      </c>
      <c r="C929" s="1" t="s">
        <v>1076</v>
      </c>
      <c r="D929" s="1" t="s">
        <v>2032</v>
      </c>
      <c r="E929" s="1" t="s">
        <v>2018</v>
      </c>
      <c r="F929" s="16" t="n">
        <v>99</v>
      </c>
      <c r="G929" s="16" t="n">
        <v>750.27</v>
      </c>
      <c r="H929" s="16" t="n">
        <v>849.27</v>
      </c>
    </row>
    <row r="930" customFormat="false" ht="15" hidden="false" customHeight="true" outlineLevel="0" collapsed="false">
      <c r="A930" s="1" t="s">
        <v>3254</v>
      </c>
      <c r="B930" s="1" t="s">
        <v>723</v>
      </c>
      <c r="C930" s="1" t="s">
        <v>2313</v>
      </c>
      <c r="D930" s="1" t="s">
        <v>2017</v>
      </c>
      <c r="E930" s="1" t="s">
        <v>2018</v>
      </c>
      <c r="F930" s="16" t="n">
        <v>0</v>
      </c>
      <c r="G930" s="16" t="n">
        <v>8847.63</v>
      </c>
      <c r="H930" s="16" t="n">
        <v>8847.63</v>
      </c>
    </row>
    <row r="931" customFormat="false" ht="15" hidden="false" customHeight="true" outlineLevel="0" collapsed="false">
      <c r="A931" s="1" t="s">
        <v>3255</v>
      </c>
      <c r="B931" s="1" t="s">
        <v>837</v>
      </c>
      <c r="C931" s="1" t="s">
        <v>2298</v>
      </c>
      <c r="D931" s="1" t="s">
        <v>2025</v>
      </c>
      <c r="E931" s="1" t="s">
        <v>2018</v>
      </c>
      <c r="F931" s="16" t="n">
        <v>0</v>
      </c>
      <c r="G931" s="16" t="n">
        <v>5963.25</v>
      </c>
      <c r="H931" s="16" t="n">
        <v>5963.25</v>
      </c>
    </row>
    <row r="932" customFormat="false" ht="15" hidden="false" customHeight="true" outlineLevel="0" collapsed="false">
      <c r="A932" s="1" t="s">
        <v>3256</v>
      </c>
      <c r="B932" s="1" t="s">
        <v>1398</v>
      </c>
      <c r="C932" s="1" t="s">
        <v>2695</v>
      </c>
      <c r="D932" s="1" t="s">
        <v>2025</v>
      </c>
      <c r="E932" s="1" t="s">
        <v>2018</v>
      </c>
      <c r="F932" s="16" t="n">
        <v>79</v>
      </c>
      <c r="G932" s="16" t="n">
        <v>2158.52</v>
      </c>
      <c r="H932" s="16" t="n">
        <v>2237.52</v>
      </c>
    </row>
    <row r="933" customFormat="false" ht="15" hidden="false" customHeight="true" outlineLevel="0" collapsed="false">
      <c r="A933" s="1" t="s">
        <v>3257</v>
      </c>
      <c r="B933" s="1" t="s">
        <v>524</v>
      </c>
      <c r="C933" s="1" t="s">
        <v>3258</v>
      </c>
      <c r="D933" s="1" t="s">
        <v>2017</v>
      </c>
      <c r="E933" s="1" t="s">
        <v>2018</v>
      </c>
      <c r="F933" s="16" t="n">
        <v>79</v>
      </c>
      <c r="G933" s="16" t="n">
        <v>433.95</v>
      </c>
      <c r="H933" s="16" t="n">
        <v>512.95</v>
      </c>
    </row>
    <row r="934" customFormat="false" ht="15" hidden="false" customHeight="true" outlineLevel="0" collapsed="false">
      <c r="A934" s="1" t="s">
        <v>3259</v>
      </c>
      <c r="B934" s="1" t="s">
        <v>976</v>
      </c>
      <c r="C934" s="1" t="s">
        <v>1579</v>
      </c>
      <c r="D934" s="1" t="s">
        <v>2021</v>
      </c>
      <c r="E934" s="1" t="s">
        <v>2018</v>
      </c>
      <c r="F934" s="16" t="n">
        <v>0</v>
      </c>
      <c r="G934" s="16" t="n">
        <v>10148.87</v>
      </c>
      <c r="H934" s="16" t="n">
        <v>10148.87</v>
      </c>
    </row>
    <row r="935" customFormat="false" ht="15" hidden="false" customHeight="true" outlineLevel="0" collapsed="false">
      <c r="A935" s="1" t="s">
        <v>3260</v>
      </c>
      <c r="B935" s="1" t="s">
        <v>630</v>
      </c>
      <c r="C935" s="1" t="s">
        <v>2034</v>
      </c>
      <c r="D935" s="1" t="s">
        <v>2017</v>
      </c>
      <c r="E935" s="1" t="s">
        <v>2084</v>
      </c>
      <c r="F935" s="16" t="n">
        <v>79</v>
      </c>
      <c r="G935" s="16" t="n">
        <v>482.17</v>
      </c>
      <c r="H935" s="16" t="n">
        <v>561.17</v>
      </c>
    </row>
    <row r="936" customFormat="false" ht="15" hidden="false" customHeight="true" outlineLevel="0" collapsed="false">
      <c r="A936" s="1" t="s">
        <v>3261</v>
      </c>
      <c r="B936" s="1" t="s">
        <v>954</v>
      </c>
      <c r="C936" s="1" t="s">
        <v>826</v>
      </c>
      <c r="D936" s="1" t="s">
        <v>2032</v>
      </c>
      <c r="E936" s="1" t="s">
        <v>2018</v>
      </c>
      <c r="F936" s="16" t="n">
        <v>0</v>
      </c>
      <c r="G936" s="16" t="n">
        <v>2728.26</v>
      </c>
      <c r="H936" s="16" t="n">
        <v>2728.26</v>
      </c>
    </row>
    <row r="937" customFormat="false" ht="15" hidden="false" customHeight="true" outlineLevel="0" collapsed="false">
      <c r="A937" s="1" t="s">
        <v>3262</v>
      </c>
      <c r="B937" s="1" t="s">
        <v>1071</v>
      </c>
      <c r="C937" s="1" t="s">
        <v>2156</v>
      </c>
      <c r="D937" s="1" t="s">
        <v>2028</v>
      </c>
      <c r="E937" s="1" t="s">
        <v>2018</v>
      </c>
      <c r="F937" s="16" t="n">
        <v>0</v>
      </c>
      <c r="G937" s="16" t="n">
        <v>10876.22</v>
      </c>
      <c r="H937" s="16" t="n">
        <v>10876.22</v>
      </c>
    </row>
    <row r="938" customFormat="false" ht="15" hidden="false" customHeight="true" outlineLevel="0" collapsed="false">
      <c r="A938" s="1" t="s">
        <v>3263</v>
      </c>
      <c r="B938" s="1" t="s">
        <v>1462</v>
      </c>
      <c r="C938" s="1" t="s">
        <v>1661</v>
      </c>
      <c r="D938" s="1" t="s">
        <v>2055</v>
      </c>
      <c r="E938" s="1" t="s">
        <v>2084</v>
      </c>
      <c r="F938" s="16" t="n">
        <v>0</v>
      </c>
      <c r="G938" s="16" t="n">
        <v>4637.59</v>
      </c>
      <c r="H938" s="16" t="n">
        <v>4637.59</v>
      </c>
    </row>
    <row r="939" customFormat="false" ht="15" hidden="false" customHeight="true" outlineLevel="0" collapsed="false">
      <c r="A939" s="1" t="s">
        <v>3264</v>
      </c>
      <c r="B939" s="1" t="s">
        <v>1280</v>
      </c>
      <c r="C939" s="1" t="s">
        <v>2118</v>
      </c>
      <c r="D939" s="1" t="s">
        <v>2017</v>
      </c>
      <c r="E939" s="1" t="s">
        <v>2022</v>
      </c>
      <c r="F939" s="16" t="n">
        <v>0</v>
      </c>
      <c r="G939" s="16" t="n">
        <v>8607.47</v>
      </c>
      <c r="H939" s="16" t="n">
        <v>8607.47</v>
      </c>
    </row>
    <row r="940" customFormat="false" ht="15" hidden="false" customHeight="true" outlineLevel="0" collapsed="false">
      <c r="A940" s="1" t="s">
        <v>3265</v>
      </c>
      <c r="B940" s="1" t="s">
        <v>1565</v>
      </c>
      <c r="C940" s="1" t="s">
        <v>3266</v>
      </c>
      <c r="D940" s="1" t="s">
        <v>2055</v>
      </c>
      <c r="E940" s="1" t="s">
        <v>2022</v>
      </c>
      <c r="F940" s="16" t="n">
        <v>0</v>
      </c>
      <c r="G940" s="16" t="n">
        <v>2729.5</v>
      </c>
      <c r="H940" s="16" t="n">
        <v>2729.5</v>
      </c>
    </row>
    <row r="941" customFormat="false" ht="15" hidden="false" customHeight="true" outlineLevel="0" collapsed="false">
      <c r="A941" s="1" t="s">
        <v>3267</v>
      </c>
      <c r="B941" s="1" t="s">
        <v>1628</v>
      </c>
      <c r="C941" s="1" t="s">
        <v>328</v>
      </c>
      <c r="D941" s="1" t="s">
        <v>2025</v>
      </c>
      <c r="E941" s="1" t="s">
        <v>2018</v>
      </c>
      <c r="F941" s="16" t="n">
        <v>0</v>
      </c>
      <c r="G941" s="16" t="n">
        <v>5311.32</v>
      </c>
      <c r="H941" s="16" t="n">
        <v>5311.32</v>
      </c>
    </row>
    <row r="942" customFormat="false" ht="15" hidden="false" customHeight="true" outlineLevel="0" collapsed="false">
      <c r="A942" s="1" t="s">
        <v>3268</v>
      </c>
      <c r="B942" s="1" t="s">
        <v>1437</v>
      </c>
      <c r="C942" s="1" t="s">
        <v>3018</v>
      </c>
      <c r="D942" s="1" t="s">
        <v>2025</v>
      </c>
      <c r="E942" s="1" t="s">
        <v>2018</v>
      </c>
      <c r="F942" s="16" t="n">
        <v>79</v>
      </c>
      <c r="G942" s="16" t="n">
        <v>2158.52</v>
      </c>
      <c r="H942" s="16" t="n">
        <v>2237.52</v>
      </c>
    </row>
    <row r="943" customFormat="false" ht="15" hidden="false" customHeight="true" outlineLevel="0" collapsed="false">
      <c r="A943" s="1" t="s">
        <v>3269</v>
      </c>
      <c r="B943" s="1" t="s">
        <v>1175</v>
      </c>
      <c r="C943" s="1" t="s">
        <v>464</v>
      </c>
      <c r="D943" s="1" t="s">
        <v>2025</v>
      </c>
      <c r="E943" s="1" t="s">
        <v>2018</v>
      </c>
      <c r="F943" s="16" t="n">
        <v>0</v>
      </c>
      <c r="G943" s="16" t="n">
        <v>20047.94</v>
      </c>
      <c r="H943" s="16" t="n">
        <v>20047.94</v>
      </c>
    </row>
    <row r="944" customFormat="false" ht="15" hidden="false" customHeight="true" outlineLevel="0" collapsed="false">
      <c r="A944" s="1" t="s">
        <v>3270</v>
      </c>
      <c r="B944" s="1" t="s">
        <v>918</v>
      </c>
      <c r="C944" s="1" t="s">
        <v>2127</v>
      </c>
      <c r="D944" s="1" t="s">
        <v>2017</v>
      </c>
      <c r="E944" s="1" t="s">
        <v>2018</v>
      </c>
      <c r="F944" s="16" t="n">
        <v>0</v>
      </c>
      <c r="G944" s="16" t="n">
        <v>2555.8</v>
      </c>
      <c r="H944" s="16" t="n">
        <v>2555.8</v>
      </c>
    </row>
    <row r="945" customFormat="false" ht="15" hidden="false" customHeight="true" outlineLevel="0" collapsed="false">
      <c r="A945" s="1" t="s">
        <v>3271</v>
      </c>
      <c r="B945" s="1" t="s">
        <v>1867</v>
      </c>
      <c r="C945" s="1" t="s">
        <v>892</v>
      </c>
      <c r="D945" s="1" t="s">
        <v>2025</v>
      </c>
      <c r="E945" s="1" t="s">
        <v>2022</v>
      </c>
      <c r="F945" s="16" t="n">
        <v>0</v>
      </c>
      <c r="G945" s="16" t="n">
        <v>7253.25</v>
      </c>
      <c r="H945" s="16" t="n">
        <v>7253.25</v>
      </c>
    </row>
    <row r="946" customFormat="false" ht="15" hidden="false" customHeight="true" outlineLevel="0" collapsed="false">
      <c r="A946" s="1" t="s">
        <v>3272</v>
      </c>
      <c r="B946" s="1" t="s">
        <v>1372</v>
      </c>
      <c r="C946" s="1" t="s">
        <v>2027</v>
      </c>
      <c r="D946" s="1" t="s">
        <v>2025</v>
      </c>
      <c r="E946" s="1" t="s">
        <v>2018</v>
      </c>
      <c r="F946" s="16" t="n">
        <v>99</v>
      </c>
      <c r="G946" s="16" t="n">
        <v>964.34</v>
      </c>
      <c r="H946" s="16" t="n">
        <v>1063.34</v>
      </c>
    </row>
    <row r="947" customFormat="false" ht="15" hidden="false" customHeight="true" outlineLevel="0" collapsed="false">
      <c r="A947" s="1" t="s">
        <v>3273</v>
      </c>
      <c r="B947" s="1" t="s">
        <v>1459</v>
      </c>
      <c r="C947" s="1" t="s">
        <v>1590</v>
      </c>
      <c r="D947" s="1" t="s">
        <v>2021</v>
      </c>
      <c r="E947" s="1" t="s">
        <v>2018</v>
      </c>
      <c r="F947" s="16" t="n">
        <v>79</v>
      </c>
      <c r="G947" s="16" t="n">
        <v>1404.18</v>
      </c>
      <c r="H947" s="16" t="n">
        <v>1483.18</v>
      </c>
    </row>
    <row r="948" customFormat="false" ht="15" hidden="false" customHeight="true" outlineLevel="0" collapsed="false">
      <c r="A948" s="1" t="s">
        <v>3274</v>
      </c>
      <c r="B948" s="1" t="s">
        <v>934</v>
      </c>
      <c r="C948" s="1" t="s">
        <v>647</v>
      </c>
      <c r="D948" s="1" t="s">
        <v>2021</v>
      </c>
      <c r="E948" s="1" t="s">
        <v>2018</v>
      </c>
      <c r="F948" s="16" t="n">
        <v>79</v>
      </c>
      <c r="G948" s="16" t="n">
        <v>1443.02</v>
      </c>
      <c r="H948" s="16" t="n">
        <v>1522.02</v>
      </c>
    </row>
    <row r="949" customFormat="false" ht="15" hidden="false" customHeight="true" outlineLevel="0" collapsed="false">
      <c r="A949" s="1" t="s">
        <v>3275</v>
      </c>
      <c r="B949" s="1" t="s">
        <v>234</v>
      </c>
      <c r="C949" s="1" t="s">
        <v>2986</v>
      </c>
      <c r="D949" s="1" t="s">
        <v>2017</v>
      </c>
      <c r="E949" s="1" t="s">
        <v>2018</v>
      </c>
      <c r="F949" s="16" t="n">
        <v>0</v>
      </c>
      <c r="G949" s="16" t="n">
        <v>12153.29</v>
      </c>
      <c r="H949" s="16" t="n">
        <v>12153.29</v>
      </c>
    </row>
    <row r="950" customFormat="false" ht="15" hidden="false" customHeight="true" outlineLevel="0" collapsed="false">
      <c r="A950" s="1" t="s">
        <v>3276</v>
      </c>
      <c r="B950" s="1" t="s">
        <v>1135</v>
      </c>
      <c r="C950" s="1" t="s">
        <v>1162</v>
      </c>
      <c r="D950" s="1" t="s">
        <v>2017</v>
      </c>
      <c r="E950" s="1" t="s">
        <v>2018</v>
      </c>
      <c r="F950" s="16" t="n">
        <v>99</v>
      </c>
      <c r="G950" s="16" t="n">
        <v>295.59</v>
      </c>
      <c r="H950" s="16" t="n">
        <v>394.59</v>
      </c>
    </row>
    <row r="951" customFormat="false" ht="15" hidden="false" customHeight="true" outlineLevel="0" collapsed="false">
      <c r="A951" s="1" t="s">
        <v>3277</v>
      </c>
      <c r="B951" s="1" t="s">
        <v>308</v>
      </c>
      <c r="C951" s="1" t="s">
        <v>1553</v>
      </c>
      <c r="D951" s="1" t="s">
        <v>2025</v>
      </c>
      <c r="E951" s="1" t="s">
        <v>2045</v>
      </c>
      <c r="F951" s="16" t="n">
        <v>0</v>
      </c>
      <c r="G951" s="16" t="n">
        <v>8771.56</v>
      </c>
      <c r="H951" s="16" t="n">
        <v>8771.56</v>
      </c>
    </row>
    <row r="952" customFormat="false" ht="15" hidden="false" customHeight="true" outlineLevel="0" collapsed="false">
      <c r="A952" s="1" t="s">
        <v>3278</v>
      </c>
      <c r="B952" s="1" t="s">
        <v>1554</v>
      </c>
      <c r="C952" s="1" t="s">
        <v>2432</v>
      </c>
      <c r="D952" s="1" t="s">
        <v>2021</v>
      </c>
      <c r="E952" s="1" t="s">
        <v>2018</v>
      </c>
      <c r="F952" s="16" t="n">
        <v>79</v>
      </c>
      <c r="G952" s="16" t="n">
        <v>2401.22</v>
      </c>
      <c r="H952" s="16" t="n">
        <v>2480.22</v>
      </c>
    </row>
    <row r="953" customFormat="false" ht="15" hidden="false" customHeight="true" outlineLevel="0" collapsed="false">
      <c r="A953" s="1" t="s">
        <v>3279</v>
      </c>
      <c r="B953" s="1" t="s">
        <v>1204</v>
      </c>
      <c r="C953" s="1" t="s">
        <v>2275</v>
      </c>
      <c r="D953" s="1" t="s">
        <v>2021</v>
      </c>
      <c r="E953" s="1" t="s">
        <v>2018</v>
      </c>
      <c r="F953" s="16" t="n">
        <v>99</v>
      </c>
      <c r="G953" s="16" t="n">
        <v>2071.18</v>
      </c>
      <c r="H953" s="16" t="n">
        <v>2170.18</v>
      </c>
    </row>
    <row r="954" customFormat="false" ht="15" hidden="false" customHeight="true" outlineLevel="0" collapsed="false">
      <c r="A954" s="1" t="s">
        <v>3280</v>
      </c>
      <c r="B954" s="1" t="s">
        <v>1610</v>
      </c>
      <c r="C954" s="1" t="s">
        <v>1252</v>
      </c>
      <c r="D954" s="1" t="s">
        <v>2025</v>
      </c>
      <c r="E954" s="1" t="s">
        <v>2045</v>
      </c>
      <c r="F954" s="16" t="n">
        <v>49</v>
      </c>
      <c r="G954" s="16" t="n">
        <v>690.39</v>
      </c>
      <c r="H954" s="16" t="n">
        <v>739.39</v>
      </c>
    </row>
    <row r="955" customFormat="false" ht="15" hidden="false" customHeight="true" outlineLevel="0" collapsed="false">
      <c r="A955" s="1" t="s">
        <v>3281</v>
      </c>
      <c r="B955" s="1" t="s">
        <v>284</v>
      </c>
      <c r="C955" s="1" t="s">
        <v>632</v>
      </c>
      <c r="D955" s="1" t="s">
        <v>2055</v>
      </c>
      <c r="E955" s="1" t="s">
        <v>2018</v>
      </c>
      <c r="F955" s="16" t="n">
        <v>0</v>
      </c>
      <c r="G955" s="16" t="n">
        <v>6381.24</v>
      </c>
      <c r="H955" s="16" t="n">
        <v>6381.24</v>
      </c>
    </row>
    <row r="956" customFormat="false" ht="15" hidden="false" customHeight="true" outlineLevel="0" collapsed="false">
      <c r="A956" s="1" t="s">
        <v>3282</v>
      </c>
      <c r="B956" s="1" t="s">
        <v>1613</v>
      </c>
      <c r="C956" s="1" t="s">
        <v>962</v>
      </c>
      <c r="D956" s="1" t="s">
        <v>2017</v>
      </c>
      <c r="E956" s="1" t="s">
        <v>2018</v>
      </c>
      <c r="F956" s="16" t="n">
        <v>49</v>
      </c>
      <c r="G956" s="16" t="n">
        <v>2137.07</v>
      </c>
      <c r="H956" s="16" t="n">
        <v>2186.07</v>
      </c>
    </row>
    <row r="957" customFormat="false" ht="15" hidden="false" customHeight="true" outlineLevel="0" collapsed="false">
      <c r="A957" s="1" t="s">
        <v>3283</v>
      </c>
      <c r="B957" s="1" t="s">
        <v>1522</v>
      </c>
      <c r="C957" s="1" t="s">
        <v>1134</v>
      </c>
      <c r="D957" s="1" t="s">
        <v>2017</v>
      </c>
      <c r="E957" s="1" t="s">
        <v>2018</v>
      </c>
      <c r="F957" s="16" t="n">
        <v>0</v>
      </c>
      <c r="G957" s="16" t="n">
        <v>4683.01</v>
      </c>
      <c r="H957" s="16" t="n">
        <v>4683.01</v>
      </c>
    </row>
    <row r="958" customFormat="false" ht="15" hidden="false" customHeight="true" outlineLevel="0" collapsed="false">
      <c r="A958" s="1" t="s">
        <v>3284</v>
      </c>
      <c r="B958" s="1" t="s">
        <v>1017</v>
      </c>
      <c r="C958" s="1" t="s">
        <v>2054</v>
      </c>
      <c r="D958" s="1" t="s">
        <v>2025</v>
      </c>
      <c r="E958" s="1" t="s">
        <v>2018</v>
      </c>
      <c r="F958" s="16" t="n">
        <v>0</v>
      </c>
      <c r="G958" s="16" t="n">
        <v>16692.21</v>
      </c>
      <c r="H958" s="16" t="n">
        <v>16692.21</v>
      </c>
    </row>
    <row r="959" customFormat="false" ht="15" hidden="false" customHeight="true" outlineLevel="0" collapsed="false">
      <c r="A959" s="1" t="s">
        <v>3285</v>
      </c>
      <c r="B959" s="1" t="s">
        <v>569</v>
      </c>
      <c r="C959" s="1" t="s">
        <v>3286</v>
      </c>
      <c r="D959" s="1" t="s">
        <v>2055</v>
      </c>
      <c r="E959" s="1" t="s">
        <v>2018</v>
      </c>
      <c r="F959" s="16" t="n">
        <v>0</v>
      </c>
      <c r="G959" s="16" t="n">
        <v>7249.55</v>
      </c>
      <c r="H959" s="16" t="n">
        <v>7249.55</v>
      </c>
    </row>
    <row r="960" customFormat="false" ht="15" hidden="false" customHeight="true" outlineLevel="0" collapsed="false">
      <c r="A960" s="1" t="s">
        <v>3287</v>
      </c>
      <c r="B960" s="1" t="s">
        <v>1286</v>
      </c>
      <c r="C960" s="1" t="s">
        <v>354</v>
      </c>
      <c r="D960" s="1" t="s">
        <v>2017</v>
      </c>
      <c r="E960" s="1" t="s">
        <v>2018</v>
      </c>
      <c r="F960" s="16" t="n">
        <v>0</v>
      </c>
      <c r="G960" s="16" t="n">
        <v>5311.32</v>
      </c>
      <c r="H960" s="16" t="n">
        <v>5311.32</v>
      </c>
    </row>
    <row r="961" customFormat="false" ht="15" hidden="false" customHeight="true" outlineLevel="0" collapsed="false">
      <c r="A961" s="1" t="s">
        <v>3288</v>
      </c>
      <c r="B961" s="1" t="s">
        <v>1473</v>
      </c>
      <c r="C961" s="1" t="s">
        <v>2071</v>
      </c>
      <c r="D961" s="1" t="s">
        <v>2017</v>
      </c>
      <c r="E961" s="1" t="s">
        <v>2018</v>
      </c>
      <c r="F961" s="16" t="n">
        <v>0</v>
      </c>
      <c r="G961" s="16" t="n">
        <v>11311.48</v>
      </c>
      <c r="H961" s="16" t="n">
        <v>11311.48</v>
      </c>
    </row>
    <row r="962" customFormat="false" ht="15" hidden="false" customHeight="true" outlineLevel="0" collapsed="false">
      <c r="A962" s="1" t="s">
        <v>3289</v>
      </c>
      <c r="B962" s="1" t="s">
        <v>1255</v>
      </c>
      <c r="C962" s="1" t="s">
        <v>2496</v>
      </c>
      <c r="D962" s="1" t="s">
        <v>2025</v>
      </c>
      <c r="E962" s="1" t="s">
        <v>2045</v>
      </c>
      <c r="F962" s="16" t="n">
        <v>0</v>
      </c>
      <c r="G962" s="16" t="n">
        <v>3765.89</v>
      </c>
      <c r="H962" s="16" t="n">
        <v>3765.89</v>
      </c>
    </row>
    <row r="963" customFormat="false" ht="15" hidden="false" customHeight="true" outlineLevel="0" collapsed="false">
      <c r="A963" s="1" t="s">
        <v>3290</v>
      </c>
      <c r="B963" s="1" t="s">
        <v>976</v>
      </c>
      <c r="C963" s="1" t="s">
        <v>660</v>
      </c>
      <c r="D963" s="1" t="s">
        <v>2017</v>
      </c>
      <c r="E963" s="1" t="s">
        <v>2018</v>
      </c>
      <c r="F963" s="16" t="n">
        <v>0</v>
      </c>
      <c r="G963" s="16" t="n">
        <v>5172.98</v>
      </c>
      <c r="H963" s="16" t="n">
        <v>5172.98</v>
      </c>
    </row>
    <row r="964" customFormat="false" ht="15" hidden="false" customHeight="true" outlineLevel="0" collapsed="false">
      <c r="A964" s="1" t="s">
        <v>3291</v>
      </c>
      <c r="B964" s="1" t="s">
        <v>1542</v>
      </c>
      <c r="C964" s="1" t="s">
        <v>3292</v>
      </c>
      <c r="D964" s="1" t="s">
        <v>2021</v>
      </c>
      <c r="E964" s="1" t="s">
        <v>2045</v>
      </c>
      <c r="F964" s="16" t="n">
        <v>99</v>
      </c>
      <c r="G964" s="16" t="n">
        <v>1593.45</v>
      </c>
      <c r="H964" s="16" t="n">
        <v>1692.45</v>
      </c>
    </row>
    <row r="965" customFormat="false" ht="15" hidden="false" customHeight="true" outlineLevel="0" collapsed="false">
      <c r="A965" s="1" t="s">
        <v>3293</v>
      </c>
      <c r="B965" s="1" t="s">
        <v>177</v>
      </c>
      <c r="C965" s="1" t="s">
        <v>319</v>
      </c>
      <c r="D965" s="1" t="s">
        <v>2021</v>
      </c>
      <c r="E965" s="1" t="s">
        <v>2018</v>
      </c>
      <c r="F965" s="16" t="n">
        <v>99</v>
      </c>
      <c r="G965" s="16" t="n">
        <v>1125.49</v>
      </c>
      <c r="H965" s="16" t="n">
        <v>1224.49</v>
      </c>
    </row>
    <row r="966" customFormat="false" ht="15" hidden="false" customHeight="true" outlineLevel="0" collapsed="false">
      <c r="A966" s="1" t="s">
        <v>3294</v>
      </c>
      <c r="B966" s="1" t="s">
        <v>885</v>
      </c>
      <c r="C966" s="1" t="s">
        <v>3295</v>
      </c>
      <c r="D966" s="1" t="s">
        <v>2032</v>
      </c>
      <c r="E966" s="1" t="s">
        <v>2018</v>
      </c>
      <c r="F966" s="16" t="n">
        <v>49</v>
      </c>
      <c r="G966" s="16" t="n">
        <v>1572.6</v>
      </c>
      <c r="H966" s="16" t="n">
        <v>1621.6</v>
      </c>
    </row>
    <row r="967" customFormat="false" ht="15" hidden="false" customHeight="true" outlineLevel="0" collapsed="false">
      <c r="A967" s="1" t="s">
        <v>3296</v>
      </c>
      <c r="B967" s="1" t="s">
        <v>1727</v>
      </c>
      <c r="C967" s="1" t="s">
        <v>2890</v>
      </c>
      <c r="D967" s="1" t="s">
        <v>2017</v>
      </c>
      <c r="E967" s="1" t="s">
        <v>2018</v>
      </c>
      <c r="F967" s="16" t="n">
        <v>0</v>
      </c>
      <c r="G967" s="16" t="n">
        <v>13435</v>
      </c>
      <c r="H967" s="16" t="n">
        <v>13435</v>
      </c>
    </row>
    <row r="968" customFormat="false" ht="15" hidden="false" customHeight="true" outlineLevel="0" collapsed="false">
      <c r="A968" s="1" t="s">
        <v>3297</v>
      </c>
      <c r="B968" s="1" t="s">
        <v>1228</v>
      </c>
      <c r="C968" s="1" t="s">
        <v>2243</v>
      </c>
      <c r="D968" s="1" t="s">
        <v>2025</v>
      </c>
      <c r="E968" s="1" t="s">
        <v>2018</v>
      </c>
      <c r="F968" s="16" t="n">
        <v>0</v>
      </c>
      <c r="G968" s="16" t="n">
        <v>5503.36</v>
      </c>
      <c r="H968" s="16" t="n">
        <v>5503.36</v>
      </c>
    </row>
    <row r="969" customFormat="false" ht="15" hidden="false" customHeight="true" outlineLevel="0" collapsed="false">
      <c r="A969" s="1" t="s">
        <v>3298</v>
      </c>
      <c r="B969" s="1" t="s">
        <v>487</v>
      </c>
      <c r="C969" s="1" t="s">
        <v>2781</v>
      </c>
      <c r="D969" s="1" t="s">
        <v>2032</v>
      </c>
      <c r="E969" s="1" t="s">
        <v>2018</v>
      </c>
      <c r="F969" s="16" t="n">
        <v>0</v>
      </c>
      <c r="G969" s="16" t="n">
        <v>3852.5</v>
      </c>
      <c r="H969" s="16" t="n">
        <v>3852.5</v>
      </c>
    </row>
    <row r="970" customFormat="false" ht="15" hidden="false" customHeight="true" outlineLevel="0" collapsed="false">
      <c r="A970" s="1" t="s">
        <v>3299</v>
      </c>
      <c r="B970" s="1" t="s">
        <v>788</v>
      </c>
      <c r="C970" s="1" t="s">
        <v>2104</v>
      </c>
      <c r="D970" s="1" t="s">
        <v>2025</v>
      </c>
      <c r="E970" s="1" t="s">
        <v>2045</v>
      </c>
      <c r="F970" s="16" t="n">
        <v>0</v>
      </c>
      <c r="G970" s="16" t="n">
        <v>11379.57</v>
      </c>
      <c r="H970" s="16" t="n">
        <v>11379.57</v>
      </c>
    </row>
    <row r="971" customFormat="false" ht="15" hidden="false" customHeight="true" outlineLevel="0" collapsed="false">
      <c r="A971" s="1" t="s">
        <v>3300</v>
      </c>
      <c r="B971" s="1" t="s">
        <v>818</v>
      </c>
      <c r="C971" s="1" t="s">
        <v>782</v>
      </c>
      <c r="D971" s="1" t="s">
        <v>2025</v>
      </c>
      <c r="E971" s="1" t="s">
        <v>2018</v>
      </c>
      <c r="F971" s="16" t="n">
        <v>0</v>
      </c>
      <c r="G971" s="16" t="n">
        <v>28071.41</v>
      </c>
      <c r="H971" s="16" t="n">
        <v>28071.41</v>
      </c>
    </row>
    <row r="972" customFormat="false" ht="15" hidden="false" customHeight="true" outlineLevel="0" collapsed="false">
      <c r="A972" s="1" t="s">
        <v>3301</v>
      </c>
      <c r="B972" s="1" t="s">
        <v>1378</v>
      </c>
      <c r="C972" s="1" t="s">
        <v>2067</v>
      </c>
      <c r="D972" s="1" t="s">
        <v>2017</v>
      </c>
      <c r="E972" s="1" t="s">
        <v>2018</v>
      </c>
      <c r="F972" s="16" t="n">
        <v>0</v>
      </c>
      <c r="G972" s="16" t="n">
        <v>8937.48</v>
      </c>
      <c r="H972" s="16" t="n">
        <v>8937.48</v>
      </c>
    </row>
    <row r="973" customFormat="false" ht="15" hidden="false" customHeight="true" outlineLevel="0" collapsed="false">
      <c r="A973" s="1" t="s">
        <v>3302</v>
      </c>
      <c r="B973" s="1" t="s">
        <v>1107</v>
      </c>
      <c r="C973" s="1" t="s">
        <v>3303</v>
      </c>
      <c r="D973" s="1" t="s">
        <v>2055</v>
      </c>
      <c r="E973" s="1" t="s">
        <v>2018</v>
      </c>
      <c r="F973" s="16" t="n">
        <v>0</v>
      </c>
      <c r="G973" s="16" t="n">
        <v>4941.42</v>
      </c>
      <c r="H973" s="16" t="n">
        <v>4941.42</v>
      </c>
    </row>
    <row r="974" customFormat="false" ht="15" hidden="false" customHeight="true" outlineLevel="0" collapsed="false">
      <c r="A974" s="1" t="s">
        <v>3304</v>
      </c>
      <c r="B974" s="1" t="s">
        <v>514</v>
      </c>
      <c r="C974" s="1" t="s">
        <v>2358</v>
      </c>
      <c r="D974" s="1" t="s">
        <v>2055</v>
      </c>
      <c r="E974" s="1" t="s">
        <v>2018</v>
      </c>
      <c r="F974" s="16" t="n">
        <v>0</v>
      </c>
      <c r="G974" s="16" t="n">
        <v>4223.87</v>
      </c>
      <c r="H974" s="16" t="n">
        <v>4223.87</v>
      </c>
    </row>
    <row r="975" customFormat="false" ht="15" hidden="false" customHeight="true" outlineLevel="0" collapsed="false">
      <c r="A975" s="1" t="s">
        <v>3305</v>
      </c>
      <c r="B975" s="1" t="s">
        <v>1435</v>
      </c>
      <c r="C975" s="1" t="s">
        <v>3306</v>
      </c>
      <c r="D975" s="1" t="s">
        <v>2017</v>
      </c>
      <c r="E975" s="1" t="s">
        <v>2018</v>
      </c>
      <c r="F975" s="16" t="n">
        <v>0</v>
      </c>
      <c r="G975" s="16" t="n">
        <v>5698.85</v>
      </c>
      <c r="H975" s="16" t="n">
        <v>5698.85</v>
      </c>
    </row>
    <row r="976" customFormat="false" ht="15" hidden="false" customHeight="true" outlineLevel="0" collapsed="false">
      <c r="A976" s="1" t="s">
        <v>3307</v>
      </c>
      <c r="B976" s="1" t="s">
        <v>1074</v>
      </c>
      <c r="C976" s="1" t="s">
        <v>3308</v>
      </c>
      <c r="D976" s="1" t="s">
        <v>2055</v>
      </c>
      <c r="E976" s="1" t="s">
        <v>2018</v>
      </c>
      <c r="F976" s="16" t="n">
        <v>0</v>
      </c>
      <c r="G976" s="16" t="n">
        <v>17360.83</v>
      </c>
      <c r="H976" s="16" t="n">
        <v>17360.83</v>
      </c>
    </row>
    <row r="977" customFormat="false" ht="15" hidden="false" customHeight="true" outlineLevel="0" collapsed="false">
      <c r="A977" s="1" t="s">
        <v>3309</v>
      </c>
      <c r="B977" s="1" t="s">
        <v>1548</v>
      </c>
      <c r="C977" s="1" t="s">
        <v>159</v>
      </c>
      <c r="D977" s="1" t="s">
        <v>2021</v>
      </c>
      <c r="E977" s="1" t="s">
        <v>2018</v>
      </c>
      <c r="F977" s="16" t="n">
        <v>0</v>
      </c>
      <c r="G977" s="16" t="n">
        <v>4683.01</v>
      </c>
      <c r="H977" s="16" t="n">
        <v>4683.01</v>
      </c>
    </row>
    <row r="978" customFormat="false" ht="15" hidden="false" customHeight="true" outlineLevel="0" collapsed="false">
      <c r="A978" s="1" t="s">
        <v>3310</v>
      </c>
      <c r="B978" s="1" t="s">
        <v>1193</v>
      </c>
      <c r="C978" s="1" t="s">
        <v>2381</v>
      </c>
      <c r="D978" s="1" t="s">
        <v>2021</v>
      </c>
      <c r="E978" s="1" t="s">
        <v>2018</v>
      </c>
      <c r="F978" s="16" t="n">
        <v>0</v>
      </c>
      <c r="G978" s="16" t="n">
        <v>4796.7</v>
      </c>
      <c r="H978" s="16" t="n">
        <v>4796.7</v>
      </c>
    </row>
    <row r="979" customFormat="false" ht="15" hidden="false" customHeight="true" outlineLevel="0" collapsed="false">
      <c r="A979" s="1" t="s">
        <v>3311</v>
      </c>
      <c r="B979" s="1" t="s">
        <v>1750</v>
      </c>
      <c r="C979" s="1" t="s">
        <v>3312</v>
      </c>
      <c r="D979" s="1" t="s">
        <v>2017</v>
      </c>
      <c r="E979" s="1" t="s">
        <v>2045</v>
      </c>
      <c r="F979" s="16" t="n">
        <v>0</v>
      </c>
      <c r="G979" s="16" t="n">
        <v>3202.51</v>
      </c>
      <c r="H979" s="16" t="n">
        <v>3202.51</v>
      </c>
    </row>
    <row r="980" customFormat="false" ht="15" hidden="false" customHeight="true" outlineLevel="0" collapsed="false">
      <c r="A980" s="1" t="s">
        <v>3313</v>
      </c>
      <c r="B980" s="1" t="s">
        <v>1583</v>
      </c>
      <c r="C980" s="1" t="s">
        <v>3314</v>
      </c>
      <c r="D980" s="1" t="s">
        <v>2025</v>
      </c>
      <c r="E980" s="1" t="s">
        <v>2018</v>
      </c>
      <c r="F980" s="16" t="n">
        <v>49</v>
      </c>
      <c r="G980" s="16" t="n">
        <v>1821.37</v>
      </c>
      <c r="H980" s="16" t="n">
        <v>1870.37</v>
      </c>
    </row>
    <row r="981" customFormat="false" ht="15" hidden="false" customHeight="true" outlineLevel="0" collapsed="false">
      <c r="A981" s="1" t="s">
        <v>3315</v>
      </c>
      <c r="B981" s="1" t="s">
        <v>389</v>
      </c>
      <c r="C981" s="1" t="s">
        <v>3316</v>
      </c>
      <c r="D981" s="1" t="s">
        <v>2017</v>
      </c>
      <c r="E981" s="1" t="s">
        <v>2018</v>
      </c>
      <c r="F981" s="16" t="n">
        <v>0</v>
      </c>
      <c r="G981" s="16" t="n">
        <v>4813.98</v>
      </c>
      <c r="H981" s="16" t="n">
        <v>4813.98</v>
      </c>
    </row>
    <row r="982" customFormat="false" ht="15" hidden="false" customHeight="true" outlineLevel="0" collapsed="false">
      <c r="A982" s="1" t="s">
        <v>3317</v>
      </c>
      <c r="B982" s="1" t="s">
        <v>1537</v>
      </c>
      <c r="C982" s="1" t="s">
        <v>307</v>
      </c>
      <c r="D982" s="1" t="s">
        <v>2055</v>
      </c>
      <c r="E982" s="1" t="s">
        <v>2018</v>
      </c>
      <c r="F982" s="16" t="n">
        <v>0</v>
      </c>
      <c r="G982" s="16" t="n">
        <v>31733.62</v>
      </c>
      <c r="H982" s="16" t="n">
        <v>31733.62</v>
      </c>
    </row>
    <row r="983" customFormat="false" ht="15" hidden="false" customHeight="true" outlineLevel="0" collapsed="false">
      <c r="A983" s="1" t="s">
        <v>3318</v>
      </c>
      <c r="B983" s="1" t="s">
        <v>1789</v>
      </c>
      <c r="C983" s="1" t="s">
        <v>3319</v>
      </c>
      <c r="D983" s="1" t="s">
        <v>2055</v>
      </c>
      <c r="E983" s="1" t="s">
        <v>2018</v>
      </c>
      <c r="F983" s="16" t="n">
        <v>0</v>
      </c>
      <c r="G983" s="16" t="n">
        <v>5225.42</v>
      </c>
      <c r="H983" s="16" t="n">
        <v>5225.42</v>
      </c>
    </row>
    <row r="984" customFormat="false" ht="15" hidden="false" customHeight="true" outlineLevel="0" collapsed="false">
      <c r="A984" s="1" t="s">
        <v>3320</v>
      </c>
      <c r="B984" s="1" t="s">
        <v>1723</v>
      </c>
      <c r="C984" s="1" t="s">
        <v>3321</v>
      </c>
      <c r="D984" s="1" t="s">
        <v>2025</v>
      </c>
      <c r="E984" s="1" t="s">
        <v>2018</v>
      </c>
      <c r="F984" s="16" t="n">
        <v>99</v>
      </c>
      <c r="G984" s="16" t="n">
        <v>280.03</v>
      </c>
      <c r="H984" s="16" t="n">
        <v>379.03</v>
      </c>
    </row>
    <row r="985" customFormat="false" ht="15" hidden="false" customHeight="true" outlineLevel="0" collapsed="false">
      <c r="A985" s="1" t="s">
        <v>3322</v>
      </c>
      <c r="B985" s="1" t="s">
        <v>304</v>
      </c>
      <c r="C985" s="1" t="s">
        <v>2663</v>
      </c>
      <c r="D985" s="1" t="s">
        <v>2021</v>
      </c>
      <c r="E985" s="1" t="s">
        <v>2022</v>
      </c>
      <c r="F985" s="16" t="n">
        <v>79</v>
      </c>
      <c r="G985" s="16" t="n">
        <v>867.91</v>
      </c>
      <c r="H985" s="16" t="n">
        <v>946.91</v>
      </c>
    </row>
    <row r="986" customFormat="false" ht="15" hidden="false" customHeight="true" outlineLevel="0" collapsed="false">
      <c r="A986" s="1" t="s">
        <v>3323</v>
      </c>
      <c r="B986" s="1" t="s">
        <v>1090</v>
      </c>
      <c r="C986" s="1" t="s">
        <v>754</v>
      </c>
      <c r="D986" s="1" t="s">
        <v>2055</v>
      </c>
      <c r="E986" s="1" t="s">
        <v>2018</v>
      </c>
      <c r="F986" s="16" t="n">
        <v>0</v>
      </c>
      <c r="G986" s="16" t="n">
        <v>15978.11</v>
      </c>
      <c r="H986" s="16" t="n">
        <v>15978.11</v>
      </c>
    </row>
    <row r="987" customFormat="false" ht="15" hidden="false" customHeight="true" outlineLevel="0" collapsed="false">
      <c r="A987" s="1" t="s">
        <v>3324</v>
      </c>
      <c r="B987" s="1" t="s">
        <v>1025</v>
      </c>
      <c r="C987" s="1" t="s">
        <v>1885</v>
      </c>
      <c r="D987" s="1" t="s">
        <v>2017</v>
      </c>
      <c r="E987" s="1" t="s">
        <v>2045</v>
      </c>
      <c r="F987" s="16" t="n">
        <v>0</v>
      </c>
      <c r="G987" s="16" t="n">
        <v>13681.73</v>
      </c>
      <c r="H987" s="16" t="n">
        <v>13681.73</v>
      </c>
    </row>
    <row r="988" customFormat="false" ht="15" hidden="false" customHeight="true" outlineLevel="0" collapsed="false">
      <c r="A988" s="1" t="s">
        <v>3325</v>
      </c>
      <c r="B988" s="1" t="s">
        <v>514</v>
      </c>
      <c r="C988" s="1" t="s">
        <v>2163</v>
      </c>
      <c r="D988" s="1" t="s">
        <v>2017</v>
      </c>
      <c r="E988" s="1" t="s">
        <v>2018</v>
      </c>
      <c r="F988" s="16" t="n">
        <v>0</v>
      </c>
      <c r="G988" s="16" t="n">
        <v>3455.46</v>
      </c>
      <c r="H988" s="16" t="n">
        <v>3455.46</v>
      </c>
    </row>
    <row r="989" customFormat="false" ht="15" hidden="false" customHeight="true" outlineLevel="0" collapsed="false">
      <c r="A989" s="1" t="s">
        <v>3326</v>
      </c>
      <c r="B989" s="1" t="s">
        <v>1049</v>
      </c>
      <c r="C989" s="1" t="s">
        <v>2170</v>
      </c>
      <c r="D989" s="1" t="s">
        <v>2017</v>
      </c>
      <c r="E989" s="1" t="s">
        <v>2018</v>
      </c>
      <c r="F989" s="16" t="n">
        <v>0</v>
      </c>
      <c r="G989" s="16" t="n">
        <v>6857.11</v>
      </c>
      <c r="H989" s="16" t="n">
        <v>6857.11</v>
      </c>
    </row>
    <row r="990" customFormat="false" ht="15" hidden="false" customHeight="true" outlineLevel="0" collapsed="false">
      <c r="A990" s="1" t="s">
        <v>3327</v>
      </c>
      <c r="B990" s="1" t="s">
        <v>1145</v>
      </c>
      <c r="C990" s="1" t="s">
        <v>1606</v>
      </c>
      <c r="D990" s="1" t="s">
        <v>2025</v>
      </c>
      <c r="E990" s="1" t="s">
        <v>2018</v>
      </c>
      <c r="F990" s="16" t="n">
        <v>0</v>
      </c>
      <c r="G990" s="16" t="n">
        <v>13202.48</v>
      </c>
      <c r="H990" s="16" t="n">
        <v>13202.48</v>
      </c>
    </row>
    <row r="991" customFormat="false" ht="15" hidden="false" customHeight="true" outlineLevel="0" collapsed="false">
      <c r="A991" s="1" t="s">
        <v>3328</v>
      </c>
      <c r="B991" s="1" t="s">
        <v>691</v>
      </c>
      <c r="C991" s="1" t="s">
        <v>2349</v>
      </c>
      <c r="D991" s="1" t="s">
        <v>2025</v>
      </c>
      <c r="E991" s="1" t="s">
        <v>2045</v>
      </c>
      <c r="F991" s="16" t="n">
        <v>0</v>
      </c>
      <c r="G991" s="16" t="n">
        <v>3144.31</v>
      </c>
      <c r="H991" s="16" t="n">
        <v>3144.31</v>
      </c>
    </row>
    <row r="992" customFormat="false" ht="15" hidden="false" customHeight="true" outlineLevel="0" collapsed="false">
      <c r="A992" s="1" t="s">
        <v>3329</v>
      </c>
      <c r="B992" s="1" t="s">
        <v>1580</v>
      </c>
      <c r="C992" s="1" t="s">
        <v>3330</v>
      </c>
      <c r="D992" s="1" t="s">
        <v>2017</v>
      </c>
      <c r="E992" s="1" t="s">
        <v>2045</v>
      </c>
      <c r="F992" s="16" t="n">
        <v>0</v>
      </c>
      <c r="G992" s="16" t="n">
        <v>5793.49</v>
      </c>
      <c r="H992" s="16" t="n">
        <v>5793.49</v>
      </c>
    </row>
    <row r="993" customFormat="false" ht="15" hidden="false" customHeight="true" outlineLevel="0" collapsed="false">
      <c r="A993" s="1" t="s">
        <v>3331</v>
      </c>
      <c r="B993" s="1" t="s">
        <v>1190</v>
      </c>
      <c r="C993" s="1" t="s">
        <v>1177</v>
      </c>
      <c r="D993" s="1" t="s">
        <v>2017</v>
      </c>
      <c r="E993" s="1" t="s">
        <v>2018</v>
      </c>
      <c r="F993" s="16" t="n">
        <v>0</v>
      </c>
      <c r="G993" s="16" t="n">
        <v>16953.6</v>
      </c>
      <c r="H993" s="16" t="n">
        <v>16953.6</v>
      </c>
    </row>
    <row r="994" customFormat="false" ht="15" hidden="false" customHeight="true" outlineLevel="0" collapsed="false">
      <c r="A994" s="1" t="s">
        <v>3332</v>
      </c>
      <c r="B994" s="1" t="s">
        <v>1044</v>
      </c>
      <c r="C994" s="1" t="s">
        <v>370</v>
      </c>
      <c r="D994" s="1" t="s">
        <v>2025</v>
      </c>
      <c r="E994" s="1" t="s">
        <v>2018</v>
      </c>
      <c r="F994" s="16" t="n">
        <v>99</v>
      </c>
      <c r="G994" s="16" t="n">
        <v>1134.82</v>
      </c>
      <c r="H994" s="16" t="n">
        <v>1233.82</v>
      </c>
    </row>
    <row r="995" customFormat="false" ht="15" hidden="false" customHeight="true" outlineLevel="0" collapsed="false">
      <c r="A995" s="1" t="s">
        <v>3333</v>
      </c>
      <c r="B995" s="1" t="s">
        <v>1193</v>
      </c>
      <c r="C995" s="1" t="s">
        <v>868</v>
      </c>
      <c r="D995" s="1" t="s">
        <v>2021</v>
      </c>
      <c r="E995" s="1" t="s">
        <v>2045</v>
      </c>
      <c r="F995" s="16" t="n">
        <v>0</v>
      </c>
      <c r="G995" s="16" t="n">
        <v>14388.76</v>
      </c>
      <c r="H995" s="16" t="n">
        <v>14388.76</v>
      </c>
    </row>
    <row r="996" customFormat="false" ht="15" hidden="false" customHeight="true" outlineLevel="0" collapsed="false">
      <c r="A996" s="1" t="s">
        <v>3334</v>
      </c>
      <c r="B996" s="1" t="s">
        <v>1044</v>
      </c>
      <c r="C996" s="1" t="s">
        <v>2116</v>
      </c>
      <c r="D996" s="1" t="s">
        <v>2055</v>
      </c>
      <c r="E996" s="1" t="s">
        <v>2018</v>
      </c>
      <c r="F996" s="16" t="n">
        <v>49</v>
      </c>
      <c r="G996" s="16" t="n">
        <v>776.69</v>
      </c>
      <c r="H996" s="16" t="n">
        <v>825.69</v>
      </c>
    </row>
    <row r="997" customFormat="false" ht="15" hidden="false" customHeight="true" outlineLevel="0" collapsed="false">
      <c r="A997" s="1" t="s">
        <v>3335</v>
      </c>
      <c r="B997" s="1" t="s">
        <v>1454</v>
      </c>
      <c r="C997" s="1" t="s">
        <v>933</v>
      </c>
      <c r="D997" s="1" t="s">
        <v>2025</v>
      </c>
      <c r="E997" s="1" t="s">
        <v>2018</v>
      </c>
      <c r="F997" s="16" t="n">
        <v>0</v>
      </c>
      <c r="G997" s="16" t="n">
        <v>4749.04</v>
      </c>
      <c r="H997" s="16" t="n">
        <v>4749.04</v>
      </c>
    </row>
    <row r="998" customFormat="false" ht="15" hidden="false" customHeight="true" outlineLevel="0" collapsed="false">
      <c r="A998" s="1" t="s">
        <v>3336</v>
      </c>
      <c r="B998" s="1" t="s">
        <v>465</v>
      </c>
      <c r="C998" s="1" t="s">
        <v>2699</v>
      </c>
      <c r="D998" s="1" t="s">
        <v>2055</v>
      </c>
      <c r="E998" s="1" t="s">
        <v>2018</v>
      </c>
      <c r="F998" s="16" t="n">
        <v>0</v>
      </c>
      <c r="G998" s="16" t="n">
        <v>4533.04</v>
      </c>
      <c r="H998" s="16" t="n">
        <v>4533.04</v>
      </c>
    </row>
    <row r="999" customFormat="false" ht="15" hidden="false" customHeight="true" outlineLevel="0" collapsed="false">
      <c r="A999" s="1" t="s">
        <v>3337</v>
      </c>
      <c r="B999" s="1" t="s">
        <v>1190</v>
      </c>
      <c r="C999" s="1" t="s">
        <v>3031</v>
      </c>
      <c r="D999" s="1" t="s">
        <v>2021</v>
      </c>
      <c r="E999" s="1" t="s">
        <v>2045</v>
      </c>
      <c r="F999" s="16" t="n">
        <v>0</v>
      </c>
      <c r="G999" s="16" t="n">
        <v>8547.16</v>
      </c>
      <c r="H999" s="16" t="n">
        <v>8547.16</v>
      </c>
    </row>
    <row r="1000" customFormat="false" ht="15" hidden="false" customHeight="true" outlineLevel="0" collapsed="false">
      <c r="A1000" s="1" t="s">
        <v>3338</v>
      </c>
      <c r="B1000" s="1" t="s">
        <v>1307</v>
      </c>
      <c r="C1000" s="1" t="s">
        <v>2460</v>
      </c>
      <c r="D1000" s="1" t="s">
        <v>2025</v>
      </c>
      <c r="E1000" s="1" t="s">
        <v>2018</v>
      </c>
      <c r="F1000" s="16" t="n">
        <v>79</v>
      </c>
      <c r="G1000" s="16" t="n">
        <v>1134.82</v>
      </c>
      <c r="H1000" s="16" t="n">
        <v>1213.82</v>
      </c>
    </row>
    <row r="1001" customFormat="false" ht="15" hidden="false" customHeight="true" outlineLevel="0" collapsed="false">
      <c r="A1001" s="1" t="s">
        <v>3339</v>
      </c>
      <c r="B1001" s="1" t="s">
        <v>694</v>
      </c>
      <c r="C1001" s="1" t="s">
        <v>279</v>
      </c>
      <c r="D1001" s="1" t="s">
        <v>2021</v>
      </c>
      <c r="E1001" s="1" t="s">
        <v>2018</v>
      </c>
      <c r="F1001" s="16" t="n">
        <v>0</v>
      </c>
      <c r="G1001" s="16" t="n">
        <v>7337.58</v>
      </c>
      <c r="H1001" s="16" t="n">
        <v>7337.58</v>
      </c>
    </row>
    <row r="1002" customFormat="false" ht="15" hidden="false" customHeight="true" outlineLevel="0" collapsed="false">
      <c r="A1002" s="1" t="s">
        <v>3340</v>
      </c>
      <c r="B1002" s="1" t="s">
        <v>177</v>
      </c>
      <c r="C1002" s="1" t="s">
        <v>2058</v>
      </c>
      <c r="D1002" s="1" t="s">
        <v>2017</v>
      </c>
      <c r="E1002" s="1" t="s">
        <v>2018</v>
      </c>
      <c r="F1002" s="16" t="n">
        <v>0</v>
      </c>
      <c r="G1002" s="16" t="n">
        <v>4999.33</v>
      </c>
      <c r="H1002" s="16" t="n">
        <v>4999.33</v>
      </c>
    </row>
    <row r="1003" customFormat="false" ht="15" hidden="false" customHeight="true" outlineLevel="0" collapsed="false">
      <c r="A1003" s="1" t="s">
        <v>3341</v>
      </c>
      <c r="B1003" s="1" t="s">
        <v>1809</v>
      </c>
      <c r="C1003" s="1" t="s">
        <v>2403</v>
      </c>
      <c r="D1003" s="1" t="s">
        <v>2021</v>
      </c>
      <c r="E1003" s="1" t="s">
        <v>2018</v>
      </c>
      <c r="F1003" s="16" t="n">
        <v>0</v>
      </c>
      <c r="G1003" s="16" t="n">
        <v>11275.35</v>
      </c>
      <c r="H1003" s="16" t="n">
        <v>11275.35</v>
      </c>
    </row>
    <row r="1004" customFormat="false" ht="15" hidden="false" customHeight="true" outlineLevel="0" collapsed="false">
      <c r="A1004" s="1" t="s">
        <v>3342</v>
      </c>
      <c r="B1004" s="1" t="s">
        <v>1593</v>
      </c>
      <c r="C1004" s="1" t="s">
        <v>3343</v>
      </c>
      <c r="D1004" s="1" t="s">
        <v>2025</v>
      </c>
      <c r="E1004" s="1" t="s">
        <v>2018</v>
      </c>
      <c r="F1004" s="16" t="n">
        <v>49</v>
      </c>
      <c r="G1004" s="16" t="n">
        <v>579.12</v>
      </c>
      <c r="H1004" s="16" t="n">
        <v>628.12</v>
      </c>
    </row>
    <row r="1005" customFormat="false" ht="15" hidden="false" customHeight="true" outlineLevel="0" collapsed="false">
      <c r="A1005" s="1" t="s">
        <v>3344</v>
      </c>
      <c r="B1005" s="1" t="s">
        <v>1683</v>
      </c>
      <c r="C1005" s="1" t="s">
        <v>2396</v>
      </c>
      <c r="D1005" s="1" t="s">
        <v>2017</v>
      </c>
      <c r="E1005" s="1" t="s">
        <v>2018</v>
      </c>
      <c r="F1005" s="16" t="n">
        <v>99</v>
      </c>
      <c r="G1005" s="16" t="n">
        <v>777.76</v>
      </c>
      <c r="H1005" s="16" t="n">
        <v>876.76</v>
      </c>
    </row>
    <row r="1006" customFormat="false" ht="15" hidden="false" customHeight="true" outlineLevel="0" collapsed="false">
      <c r="A1006" s="1" t="s">
        <v>3345</v>
      </c>
      <c r="B1006" s="1" t="s">
        <v>686</v>
      </c>
      <c r="C1006" s="1" t="s">
        <v>307</v>
      </c>
      <c r="D1006" s="1" t="s">
        <v>2021</v>
      </c>
      <c r="E1006" s="1" t="s">
        <v>2018</v>
      </c>
      <c r="F1006" s="16" t="n">
        <v>99</v>
      </c>
      <c r="G1006" s="16" t="n">
        <v>964.34</v>
      </c>
      <c r="H1006" s="16" t="n">
        <v>1063.34</v>
      </c>
    </row>
    <row r="1007" customFormat="false" ht="15" hidden="false" customHeight="true" outlineLevel="0" collapsed="false">
      <c r="A1007" s="1" t="s">
        <v>3346</v>
      </c>
      <c r="B1007" s="1" t="s">
        <v>677</v>
      </c>
      <c r="C1007" s="1" t="s">
        <v>2296</v>
      </c>
      <c r="D1007" s="1" t="s">
        <v>2055</v>
      </c>
      <c r="E1007" s="1" t="s">
        <v>2018</v>
      </c>
      <c r="F1007" s="16" t="n">
        <v>79</v>
      </c>
      <c r="G1007" s="16" t="n">
        <v>2374.52</v>
      </c>
      <c r="H1007" s="16" t="n">
        <v>2453.52</v>
      </c>
    </row>
    <row r="1008" customFormat="false" ht="15" hidden="false" customHeight="true" outlineLevel="0" collapsed="false">
      <c r="A1008" s="1" t="s">
        <v>3347</v>
      </c>
      <c r="B1008" s="1" t="s">
        <v>752</v>
      </c>
      <c r="C1008" s="1" t="s">
        <v>3162</v>
      </c>
      <c r="D1008" s="1" t="s">
        <v>2021</v>
      </c>
      <c r="E1008" s="1" t="s">
        <v>2022</v>
      </c>
      <c r="F1008" s="16" t="n">
        <v>0</v>
      </c>
      <c r="G1008" s="16" t="n">
        <v>2785.92</v>
      </c>
      <c r="H1008" s="16" t="n">
        <v>2785.92</v>
      </c>
    </row>
    <row r="1009" customFormat="false" ht="15" hidden="false" customHeight="true" outlineLevel="0" collapsed="false">
      <c r="A1009" s="1" t="s">
        <v>3348</v>
      </c>
      <c r="B1009" s="1" t="s">
        <v>1277</v>
      </c>
      <c r="C1009" s="1" t="s">
        <v>3349</v>
      </c>
      <c r="D1009" s="1" t="s">
        <v>2025</v>
      </c>
      <c r="E1009" s="1" t="s">
        <v>2018</v>
      </c>
      <c r="F1009" s="16" t="n">
        <v>0</v>
      </c>
      <c r="G1009" s="16" t="n">
        <v>14618.79</v>
      </c>
      <c r="H1009" s="16" t="n">
        <v>14618.79</v>
      </c>
    </row>
    <row r="1010" customFormat="false" ht="15" hidden="false" customHeight="true" outlineLevel="0" collapsed="false">
      <c r="A1010" s="1" t="s">
        <v>3350</v>
      </c>
      <c r="B1010" s="1" t="s">
        <v>512</v>
      </c>
      <c r="C1010" s="1" t="s">
        <v>2371</v>
      </c>
      <c r="D1010" s="1" t="s">
        <v>2055</v>
      </c>
      <c r="E1010" s="1" t="s">
        <v>2018</v>
      </c>
      <c r="F1010" s="16" t="n">
        <v>99</v>
      </c>
      <c r="G1010" s="16" t="n">
        <v>2038.6</v>
      </c>
      <c r="H1010" s="16" t="n">
        <v>2137.6</v>
      </c>
    </row>
    <row r="1011" customFormat="false" ht="15" hidden="false" customHeight="true" outlineLevel="0" collapsed="false">
      <c r="A1011" s="1" t="s">
        <v>3351</v>
      </c>
      <c r="B1011" s="1" t="s">
        <v>639</v>
      </c>
      <c r="C1011" s="1" t="s">
        <v>1259</v>
      </c>
      <c r="D1011" s="1" t="s">
        <v>2028</v>
      </c>
      <c r="E1011" s="1" t="s">
        <v>2018</v>
      </c>
      <c r="F1011" s="16" t="n">
        <v>0</v>
      </c>
      <c r="G1011" s="16" t="n">
        <v>4094.25</v>
      </c>
      <c r="H1011" s="16" t="n">
        <v>4094.25</v>
      </c>
    </row>
    <row r="1012" customFormat="false" ht="15" hidden="false" customHeight="true" outlineLevel="0" collapsed="false">
      <c r="A1012" s="1" t="s">
        <v>3352</v>
      </c>
      <c r="B1012" s="1" t="s">
        <v>708</v>
      </c>
      <c r="C1012" s="1" t="s">
        <v>3353</v>
      </c>
      <c r="D1012" s="1" t="s">
        <v>2021</v>
      </c>
      <c r="E1012" s="1" t="s">
        <v>2084</v>
      </c>
      <c r="F1012" s="16" t="n">
        <v>99</v>
      </c>
      <c r="G1012" s="16" t="n">
        <v>2255.79</v>
      </c>
      <c r="H1012" s="16" t="n">
        <v>2354.79</v>
      </c>
    </row>
    <row r="1013" customFormat="false" ht="15" hidden="false" customHeight="true" outlineLevel="0" collapsed="false">
      <c r="A1013" s="1" t="s">
        <v>3354</v>
      </c>
      <c r="B1013" s="1" t="s">
        <v>1405</v>
      </c>
      <c r="C1013" s="1" t="s">
        <v>3355</v>
      </c>
      <c r="D1013" s="1" t="s">
        <v>2055</v>
      </c>
      <c r="E1013" s="1" t="s">
        <v>2018</v>
      </c>
      <c r="F1013" s="16" t="n">
        <v>0</v>
      </c>
      <c r="G1013" s="16" t="n">
        <v>13914.22</v>
      </c>
      <c r="H1013" s="16" t="n">
        <v>13914.22</v>
      </c>
    </row>
    <row r="1014" customFormat="false" ht="15" hidden="false" customHeight="true" outlineLevel="0" collapsed="false">
      <c r="A1014" s="1" t="s">
        <v>3356</v>
      </c>
      <c r="B1014" s="1" t="s">
        <v>1020</v>
      </c>
      <c r="C1014" s="1" t="s">
        <v>3357</v>
      </c>
      <c r="D1014" s="1" t="s">
        <v>2017</v>
      </c>
      <c r="E1014" s="1" t="s">
        <v>2018</v>
      </c>
      <c r="F1014" s="16" t="n">
        <v>49</v>
      </c>
      <c r="G1014" s="16" t="n">
        <v>2374.52</v>
      </c>
      <c r="H1014" s="16" t="n">
        <v>2423.52</v>
      </c>
    </row>
    <row r="1015" customFormat="false" ht="15" hidden="false" customHeight="true" outlineLevel="0" collapsed="false">
      <c r="A1015" s="1" t="s">
        <v>3358</v>
      </c>
      <c r="B1015" s="1" t="s">
        <v>1041</v>
      </c>
      <c r="C1015" s="1" t="s">
        <v>3292</v>
      </c>
      <c r="D1015" s="1" t="s">
        <v>2032</v>
      </c>
      <c r="E1015" s="1" t="s">
        <v>2045</v>
      </c>
      <c r="F1015" s="16" t="n">
        <v>0</v>
      </c>
      <c r="G1015" s="16" t="n">
        <v>8102.49</v>
      </c>
      <c r="H1015" s="16" t="n">
        <v>8102.49</v>
      </c>
    </row>
    <row r="1016" customFormat="false" ht="15" hidden="false" customHeight="true" outlineLevel="0" collapsed="false">
      <c r="A1016" s="1" t="s">
        <v>3359</v>
      </c>
      <c r="B1016" s="1" t="s">
        <v>1230</v>
      </c>
      <c r="C1016" s="1" t="s">
        <v>2587</v>
      </c>
      <c r="D1016" s="1" t="s">
        <v>2025</v>
      </c>
      <c r="E1016" s="1" t="s">
        <v>2018</v>
      </c>
      <c r="F1016" s="16" t="n">
        <v>79</v>
      </c>
      <c r="G1016" s="16" t="n">
        <v>1130.99</v>
      </c>
      <c r="H1016" s="16" t="n">
        <v>1209.99</v>
      </c>
    </row>
    <row r="1017" customFormat="false" ht="15" hidden="false" customHeight="true" outlineLevel="0" collapsed="false">
      <c r="A1017" s="1" t="s">
        <v>3360</v>
      </c>
      <c r="B1017" s="1" t="s">
        <v>304</v>
      </c>
      <c r="C1017" s="1" t="s">
        <v>2892</v>
      </c>
      <c r="D1017" s="1" t="s">
        <v>2025</v>
      </c>
      <c r="E1017" s="1" t="s">
        <v>2018</v>
      </c>
      <c r="F1017" s="16" t="n">
        <v>49</v>
      </c>
      <c r="G1017" s="16" t="n">
        <v>264.48</v>
      </c>
      <c r="H1017" s="16" t="n">
        <v>313.48</v>
      </c>
    </row>
    <row r="1018" customFormat="false" ht="15" hidden="false" customHeight="true" outlineLevel="0" collapsed="false">
      <c r="A1018" s="1" t="s">
        <v>3361</v>
      </c>
      <c r="B1018" s="1" t="s">
        <v>472</v>
      </c>
      <c r="C1018" s="1" t="s">
        <v>3217</v>
      </c>
      <c r="D1018" s="1" t="s">
        <v>2028</v>
      </c>
      <c r="E1018" s="1" t="s">
        <v>2018</v>
      </c>
      <c r="F1018" s="16" t="n">
        <v>0</v>
      </c>
      <c r="G1018" s="16" t="n">
        <v>5180.02</v>
      </c>
      <c r="H1018" s="16" t="n">
        <v>5180.02</v>
      </c>
    </row>
    <row r="1019" customFormat="false" ht="15" hidden="false" customHeight="true" outlineLevel="0" collapsed="false">
      <c r="A1019" s="1" t="s">
        <v>3362</v>
      </c>
      <c r="B1019" s="1" t="s">
        <v>1897</v>
      </c>
      <c r="C1019" s="1" t="s">
        <v>2922</v>
      </c>
      <c r="D1019" s="1" t="s">
        <v>2021</v>
      </c>
      <c r="E1019" s="1" t="s">
        <v>2084</v>
      </c>
      <c r="F1019" s="16" t="n">
        <v>99</v>
      </c>
      <c r="G1019" s="16" t="n">
        <v>1841.22</v>
      </c>
      <c r="H1019" s="16" t="n">
        <v>1940.22</v>
      </c>
    </row>
    <row r="1020" customFormat="false" ht="15" hidden="false" customHeight="true" outlineLevel="0" collapsed="false">
      <c r="A1020" s="1" t="s">
        <v>3363</v>
      </c>
      <c r="B1020" s="1" t="s">
        <v>661</v>
      </c>
      <c r="C1020" s="1" t="s">
        <v>2217</v>
      </c>
      <c r="D1020" s="1" t="s">
        <v>2025</v>
      </c>
      <c r="E1020" s="1" t="s">
        <v>2018</v>
      </c>
      <c r="F1020" s="16" t="n">
        <v>99</v>
      </c>
      <c r="G1020" s="16" t="n">
        <v>385.74</v>
      </c>
      <c r="H1020" s="16" t="n">
        <v>484.74</v>
      </c>
    </row>
    <row r="1021" customFormat="false" ht="15" hidden="false" customHeight="true" outlineLevel="0" collapsed="false">
      <c r="A1021" s="1" t="s">
        <v>3364</v>
      </c>
      <c r="B1021" s="1" t="s">
        <v>1462</v>
      </c>
      <c r="C1021" s="1" t="s">
        <v>1356</v>
      </c>
      <c r="D1021" s="1" t="s">
        <v>2025</v>
      </c>
      <c r="E1021" s="1" t="s">
        <v>2018</v>
      </c>
      <c r="F1021" s="16" t="n">
        <v>0</v>
      </c>
      <c r="G1021" s="16" t="n">
        <v>7213.81</v>
      </c>
      <c r="H1021" s="16" t="n">
        <v>7213.81</v>
      </c>
    </row>
    <row r="1022" customFormat="false" ht="15" hidden="false" customHeight="true" outlineLevel="0" collapsed="false">
      <c r="A1022" s="1" t="s">
        <v>3365</v>
      </c>
      <c r="B1022" s="1" t="s">
        <v>447</v>
      </c>
      <c r="C1022" s="1" t="s">
        <v>2079</v>
      </c>
      <c r="D1022" s="1" t="s">
        <v>2025</v>
      </c>
      <c r="E1022" s="1" t="s">
        <v>2018</v>
      </c>
      <c r="F1022" s="16" t="n">
        <v>79</v>
      </c>
      <c r="G1022" s="16" t="n">
        <v>482.17</v>
      </c>
      <c r="H1022" s="16" t="n">
        <v>561.17</v>
      </c>
    </row>
    <row r="1023" customFormat="false" ht="15" hidden="false" customHeight="true" outlineLevel="0" collapsed="false">
      <c r="A1023" s="1" t="s">
        <v>3366</v>
      </c>
      <c r="B1023" s="1" t="s">
        <v>918</v>
      </c>
      <c r="C1023" s="1" t="s">
        <v>2067</v>
      </c>
      <c r="D1023" s="1" t="s">
        <v>2055</v>
      </c>
      <c r="E1023" s="1" t="s">
        <v>2018</v>
      </c>
      <c r="F1023" s="16" t="n">
        <v>79</v>
      </c>
      <c r="G1023" s="16" t="n">
        <v>2137.07</v>
      </c>
      <c r="H1023" s="16" t="n">
        <v>2216.07</v>
      </c>
    </row>
    <row r="1024" customFormat="false" ht="15" hidden="false" customHeight="true" outlineLevel="0" collapsed="false">
      <c r="A1024" s="1" t="s">
        <v>3367</v>
      </c>
      <c r="B1024" s="1" t="s">
        <v>1473</v>
      </c>
      <c r="C1024" s="1" t="s">
        <v>2644</v>
      </c>
      <c r="D1024" s="1" t="s">
        <v>2017</v>
      </c>
      <c r="E1024" s="1" t="s">
        <v>2018</v>
      </c>
      <c r="F1024" s="16" t="n">
        <v>79</v>
      </c>
      <c r="G1024" s="16" t="n">
        <v>1857.7</v>
      </c>
      <c r="H1024" s="16" t="n">
        <v>1936.7</v>
      </c>
    </row>
    <row r="1025" customFormat="false" ht="15" hidden="false" customHeight="true" outlineLevel="0" collapsed="false">
      <c r="A1025" s="1" t="s">
        <v>3368</v>
      </c>
      <c r="B1025" s="1" t="s">
        <v>284</v>
      </c>
      <c r="C1025" s="1" t="s">
        <v>3319</v>
      </c>
      <c r="D1025" s="1" t="s">
        <v>2025</v>
      </c>
      <c r="E1025" s="1" t="s">
        <v>2018</v>
      </c>
      <c r="F1025" s="16" t="n">
        <v>0</v>
      </c>
      <c r="G1025" s="16" t="n">
        <v>2956.76</v>
      </c>
      <c r="H1025" s="16" t="n">
        <v>2956.76</v>
      </c>
    </row>
    <row r="1026" customFormat="false" ht="15" hidden="false" customHeight="true" outlineLevel="0" collapsed="false">
      <c r="A1026" s="1" t="s">
        <v>3369</v>
      </c>
      <c r="B1026" s="1" t="s">
        <v>1816</v>
      </c>
      <c r="C1026" s="1" t="s">
        <v>1235</v>
      </c>
      <c r="D1026" s="1" t="s">
        <v>2025</v>
      </c>
      <c r="E1026" s="1" t="s">
        <v>2018</v>
      </c>
      <c r="F1026" s="16" t="n">
        <v>0</v>
      </c>
      <c r="G1026" s="16" t="n">
        <v>28173.76</v>
      </c>
      <c r="H1026" s="16" t="n">
        <v>28173.76</v>
      </c>
    </row>
    <row r="1027" customFormat="false" ht="15" hidden="false" customHeight="true" outlineLevel="0" collapsed="false">
      <c r="A1027" s="1" t="s">
        <v>3370</v>
      </c>
      <c r="B1027" s="1" t="s">
        <v>1437</v>
      </c>
      <c r="C1027" s="1" t="s">
        <v>3371</v>
      </c>
      <c r="D1027" s="1" t="s">
        <v>2025</v>
      </c>
      <c r="E1027" s="1" t="s">
        <v>2018</v>
      </c>
      <c r="F1027" s="16" t="n">
        <v>0</v>
      </c>
      <c r="G1027" s="16" t="n">
        <v>4414.31</v>
      </c>
      <c r="H1027" s="16" t="n">
        <v>4414.31</v>
      </c>
    </row>
    <row r="1028" customFormat="false" ht="15" hidden="false" customHeight="true" outlineLevel="0" collapsed="false">
      <c r="A1028" s="1" t="s">
        <v>3372</v>
      </c>
      <c r="B1028" s="1" t="s">
        <v>1145</v>
      </c>
      <c r="C1028" s="1" t="s">
        <v>460</v>
      </c>
      <c r="D1028" s="1" t="s">
        <v>2032</v>
      </c>
      <c r="E1028" s="1" t="s">
        <v>2018</v>
      </c>
      <c r="F1028" s="16" t="n">
        <v>0</v>
      </c>
      <c r="G1028" s="16" t="n">
        <v>9615.6</v>
      </c>
      <c r="H1028" s="16" t="n">
        <v>9615.6</v>
      </c>
    </row>
    <row r="1029" customFormat="false" ht="15" hidden="false" customHeight="true" outlineLevel="0" collapsed="false">
      <c r="A1029" s="1" t="s">
        <v>3373</v>
      </c>
      <c r="B1029" s="1" t="s">
        <v>942</v>
      </c>
      <c r="C1029" s="1" t="s">
        <v>1033</v>
      </c>
      <c r="D1029" s="1" t="s">
        <v>2025</v>
      </c>
      <c r="E1029" s="1" t="s">
        <v>2018</v>
      </c>
      <c r="F1029" s="16" t="n">
        <v>0</v>
      </c>
      <c r="G1029" s="16" t="n">
        <v>8738.74</v>
      </c>
      <c r="H1029" s="16" t="n">
        <v>8738.74</v>
      </c>
    </row>
    <row r="1030" customFormat="false" ht="15" hidden="false" customHeight="true" outlineLevel="0" collapsed="false">
      <c r="A1030" s="1" t="s">
        <v>3374</v>
      </c>
      <c r="B1030" s="1" t="s">
        <v>1260</v>
      </c>
      <c r="C1030" s="1" t="s">
        <v>1383</v>
      </c>
      <c r="D1030" s="1" t="s">
        <v>2021</v>
      </c>
      <c r="E1030" s="1" t="s">
        <v>2018</v>
      </c>
      <c r="F1030" s="16" t="n">
        <v>0</v>
      </c>
      <c r="G1030" s="16" t="n">
        <v>7327.06</v>
      </c>
      <c r="H1030" s="16" t="n">
        <v>7327.06</v>
      </c>
    </row>
    <row r="1031" customFormat="false" ht="15" hidden="false" customHeight="true" outlineLevel="0" collapsed="false">
      <c r="A1031" s="1" t="s">
        <v>3375</v>
      </c>
      <c r="B1031" s="1" t="s">
        <v>1440</v>
      </c>
      <c r="C1031" s="1" t="s">
        <v>3376</v>
      </c>
      <c r="D1031" s="1" t="s">
        <v>2032</v>
      </c>
      <c r="E1031" s="1" t="s">
        <v>2018</v>
      </c>
      <c r="F1031" s="16" t="n">
        <v>99</v>
      </c>
      <c r="G1031" s="16" t="n">
        <v>2398.35</v>
      </c>
      <c r="H1031" s="16" t="n">
        <v>2497.35</v>
      </c>
    </row>
    <row r="1032" customFormat="false" ht="15" hidden="false" customHeight="true" outlineLevel="0" collapsed="false">
      <c r="A1032" s="1" t="s">
        <v>3377</v>
      </c>
      <c r="B1032" s="1" t="s">
        <v>1886</v>
      </c>
      <c r="C1032" s="1" t="s">
        <v>2145</v>
      </c>
      <c r="D1032" s="1" t="s">
        <v>2017</v>
      </c>
      <c r="E1032" s="1" t="s">
        <v>2018</v>
      </c>
      <c r="F1032" s="16" t="n">
        <v>0</v>
      </c>
      <c r="G1032" s="16" t="n">
        <v>6338.33</v>
      </c>
      <c r="H1032" s="16" t="n">
        <v>6338.33</v>
      </c>
    </row>
    <row r="1033" customFormat="false" ht="15" hidden="false" customHeight="true" outlineLevel="0" collapsed="false">
      <c r="A1033" s="1" t="s">
        <v>3378</v>
      </c>
      <c r="B1033" s="1" t="s">
        <v>1836</v>
      </c>
      <c r="C1033" s="1" t="s">
        <v>823</v>
      </c>
      <c r="D1033" s="1" t="s">
        <v>2025</v>
      </c>
      <c r="E1033" s="1" t="s">
        <v>2018</v>
      </c>
      <c r="F1033" s="16" t="n">
        <v>99</v>
      </c>
      <c r="G1033" s="16" t="n">
        <v>1350.49</v>
      </c>
      <c r="H1033" s="16" t="n">
        <v>1449.49</v>
      </c>
    </row>
    <row r="1034" customFormat="false" ht="15" hidden="false" customHeight="true" outlineLevel="0" collapsed="false">
      <c r="A1034" s="1" t="s">
        <v>3379</v>
      </c>
      <c r="B1034" s="1" t="s">
        <v>1307</v>
      </c>
      <c r="C1034" s="1" t="s">
        <v>3120</v>
      </c>
      <c r="D1034" s="1" t="s">
        <v>2017</v>
      </c>
      <c r="E1034" s="1" t="s">
        <v>2018</v>
      </c>
      <c r="F1034" s="16" t="n">
        <v>0</v>
      </c>
      <c r="G1034" s="16" t="n">
        <v>16750.57</v>
      </c>
      <c r="H1034" s="16" t="n">
        <v>16750.57</v>
      </c>
    </row>
    <row r="1035" customFormat="false" ht="15" hidden="false" customHeight="true" outlineLevel="0" collapsed="false">
      <c r="A1035" s="1" t="s">
        <v>3380</v>
      </c>
      <c r="B1035" s="1" t="s">
        <v>1742</v>
      </c>
      <c r="C1035" s="1" t="s">
        <v>2156</v>
      </c>
      <c r="D1035" s="1" t="s">
        <v>2032</v>
      </c>
      <c r="E1035" s="1" t="s">
        <v>2018</v>
      </c>
      <c r="F1035" s="16" t="n">
        <v>49</v>
      </c>
      <c r="G1035" s="16" t="n">
        <v>2278.43</v>
      </c>
      <c r="H1035" s="16" t="n">
        <v>2327.43</v>
      </c>
    </row>
    <row r="1036" customFormat="false" ht="15" hidden="false" customHeight="true" outlineLevel="0" collapsed="false">
      <c r="A1036" s="1" t="s">
        <v>3381</v>
      </c>
      <c r="B1036" s="1" t="s">
        <v>1656</v>
      </c>
      <c r="C1036" s="1" t="s">
        <v>3382</v>
      </c>
      <c r="D1036" s="1" t="s">
        <v>2025</v>
      </c>
      <c r="E1036" s="1" t="s">
        <v>2018</v>
      </c>
      <c r="F1036" s="16" t="n">
        <v>0</v>
      </c>
      <c r="G1036" s="16" t="n">
        <v>2739.3</v>
      </c>
      <c r="H1036" s="16" t="n">
        <v>2739.3</v>
      </c>
    </row>
    <row r="1037" customFormat="false" ht="15" hidden="false" customHeight="true" outlineLevel="0" collapsed="false">
      <c r="A1037" s="1" t="s">
        <v>3383</v>
      </c>
      <c r="B1037" s="1" t="s">
        <v>524</v>
      </c>
      <c r="C1037" s="1" t="s">
        <v>2263</v>
      </c>
      <c r="D1037" s="1" t="s">
        <v>2025</v>
      </c>
      <c r="E1037" s="1" t="s">
        <v>2018</v>
      </c>
      <c r="F1037" s="16" t="n">
        <v>0</v>
      </c>
      <c r="G1037" s="16" t="n">
        <v>22196.1</v>
      </c>
      <c r="H1037" s="16" t="n">
        <v>22196.1</v>
      </c>
    </row>
    <row r="1038" customFormat="false" ht="15" hidden="false" customHeight="true" outlineLevel="0" collapsed="false">
      <c r="A1038" s="1" t="s">
        <v>3384</v>
      </c>
      <c r="B1038" s="1" t="s">
        <v>705</v>
      </c>
      <c r="C1038" s="1" t="s">
        <v>2163</v>
      </c>
      <c r="D1038" s="1" t="s">
        <v>2021</v>
      </c>
      <c r="E1038" s="1" t="s">
        <v>2022</v>
      </c>
      <c r="F1038" s="16" t="n">
        <v>0</v>
      </c>
      <c r="G1038" s="16" t="n">
        <v>3018.46</v>
      </c>
      <c r="H1038" s="16" t="n">
        <v>3018.46</v>
      </c>
    </row>
    <row r="1039" customFormat="false" ht="15" hidden="false" customHeight="true" outlineLevel="0" collapsed="false">
      <c r="A1039" s="1" t="s">
        <v>3385</v>
      </c>
      <c r="B1039" s="1" t="s">
        <v>379</v>
      </c>
      <c r="C1039" s="1" t="s">
        <v>944</v>
      </c>
      <c r="D1039" s="1" t="s">
        <v>2032</v>
      </c>
      <c r="E1039" s="1" t="s">
        <v>2018</v>
      </c>
      <c r="F1039" s="16" t="n">
        <v>0</v>
      </c>
      <c r="G1039" s="16" t="n">
        <v>13976.18</v>
      </c>
      <c r="H1039" s="16" t="n">
        <v>13976.18</v>
      </c>
    </row>
    <row r="1040" customFormat="false" ht="15" hidden="false" customHeight="true" outlineLevel="0" collapsed="false">
      <c r="A1040" s="1" t="s">
        <v>3386</v>
      </c>
      <c r="B1040" s="1" t="s">
        <v>734</v>
      </c>
      <c r="C1040" s="1" t="s">
        <v>2496</v>
      </c>
      <c r="D1040" s="1" t="s">
        <v>2017</v>
      </c>
      <c r="E1040" s="1" t="s">
        <v>2018</v>
      </c>
      <c r="F1040" s="16" t="n">
        <v>0</v>
      </c>
      <c r="G1040" s="16" t="n">
        <v>2832.58</v>
      </c>
      <c r="H1040" s="16" t="n">
        <v>2832.58</v>
      </c>
    </row>
    <row r="1041" customFormat="false" ht="15" hidden="false" customHeight="true" outlineLevel="0" collapsed="false">
      <c r="A1041" s="1" t="s">
        <v>3387</v>
      </c>
      <c r="B1041" s="1" t="s">
        <v>909</v>
      </c>
      <c r="C1041" s="1" t="s">
        <v>3031</v>
      </c>
      <c r="D1041" s="1" t="s">
        <v>2017</v>
      </c>
      <c r="E1041" s="1" t="s">
        <v>2018</v>
      </c>
      <c r="F1041" s="16" t="n">
        <v>0</v>
      </c>
      <c r="G1041" s="16" t="n">
        <v>5961.87</v>
      </c>
      <c r="H1041" s="16" t="n">
        <v>5961.87</v>
      </c>
    </row>
    <row r="1042" customFormat="false" ht="15" hidden="false" customHeight="true" outlineLevel="0" collapsed="false">
      <c r="A1042" s="1" t="s">
        <v>3388</v>
      </c>
      <c r="B1042" s="1" t="s">
        <v>1071</v>
      </c>
      <c r="C1042" s="1" t="s">
        <v>2315</v>
      </c>
      <c r="D1042" s="1" t="s">
        <v>2025</v>
      </c>
      <c r="E1042" s="1" t="s">
        <v>2018</v>
      </c>
      <c r="F1042" s="16" t="n">
        <v>49</v>
      </c>
      <c r="G1042" s="16" t="n">
        <v>623</v>
      </c>
      <c r="H1042" s="16" t="n">
        <v>672</v>
      </c>
    </row>
    <row r="1043" customFormat="false" ht="15" hidden="false" customHeight="true" outlineLevel="0" collapsed="false">
      <c r="A1043" s="1" t="s">
        <v>3389</v>
      </c>
      <c r="B1043" s="1" t="s">
        <v>1485</v>
      </c>
      <c r="C1043" s="1" t="s">
        <v>3390</v>
      </c>
      <c r="D1043" s="1" t="s">
        <v>2025</v>
      </c>
      <c r="E1043" s="1" t="s">
        <v>2018</v>
      </c>
      <c r="F1043" s="16" t="n">
        <v>0</v>
      </c>
      <c r="G1043" s="16" t="n">
        <v>6964.43</v>
      </c>
      <c r="H1043" s="16" t="n">
        <v>6964.43</v>
      </c>
    </row>
    <row r="1044" customFormat="false" ht="15" hidden="false" customHeight="true" outlineLevel="0" collapsed="false">
      <c r="A1044" s="1" t="s">
        <v>3391</v>
      </c>
      <c r="B1044" s="1" t="s">
        <v>1204</v>
      </c>
      <c r="C1044" s="1" t="s">
        <v>2972</v>
      </c>
      <c r="D1044" s="1" t="s">
        <v>2021</v>
      </c>
      <c r="E1044" s="1" t="s">
        <v>2018</v>
      </c>
      <c r="F1044" s="16" t="n">
        <v>79</v>
      </c>
      <c r="G1044" s="16" t="n">
        <v>280.03</v>
      </c>
      <c r="H1044" s="16" t="n">
        <v>359.03</v>
      </c>
    </row>
    <row r="1045" customFormat="false" ht="15" hidden="false" customHeight="true" outlineLevel="0" collapsed="false">
      <c r="A1045" s="1" t="s">
        <v>3392</v>
      </c>
      <c r="B1045" s="1" t="s">
        <v>1514</v>
      </c>
      <c r="C1045" s="1" t="s">
        <v>354</v>
      </c>
      <c r="D1045" s="1" t="s">
        <v>2021</v>
      </c>
      <c r="E1045" s="1" t="s">
        <v>2018</v>
      </c>
      <c r="F1045" s="16" t="n">
        <v>0</v>
      </c>
      <c r="G1045" s="16" t="n">
        <v>5840.87</v>
      </c>
      <c r="H1045" s="16" t="n">
        <v>5840.87</v>
      </c>
    </row>
    <row r="1046" customFormat="false" ht="15" hidden="false" customHeight="true" outlineLevel="0" collapsed="false">
      <c r="A1046" s="1" t="s">
        <v>3393</v>
      </c>
      <c r="B1046" s="1" t="s">
        <v>1834</v>
      </c>
      <c r="C1046" s="1" t="s">
        <v>941</v>
      </c>
      <c r="D1046" s="1" t="s">
        <v>2017</v>
      </c>
      <c r="E1046" s="1" t="s">
        <v>2018</v>
      </c>
      <c r="F1046" s="16" t="n">
        <v>0</v>
      </c>
      <c r="G1046" s="16" t="n">
        <v>6653.65</v>
      </c>
      <c r="H1046" s="16" t="n">
        <v>6653.65</v>
      </c>
    </row>
    <row r="1047" customFormat="false" ht="15" hidden="false" customHeight="true" outlineLevel="0" collapsed="false">
      <c r="A1047" s="1" t="s">
        <v>3394</v>
      </c>
      <c r="B1047" s="1" t="s">
        <v>1879</v>
      </c>
      <c r="C1047" s="1" t="s">
        <v>3228</v>
      </c>
      <c r="D1047" s="1" t="s">
        <v>2017</v>
      </c>
      <c r="E1047" s="1" t="s">
        <v>2018</v>
      </c>
      <c r="F1047" s="16" t="n">
        <v>99</v>
      </c>
      <c r="G1047" s="16" t="n">
        <v>1500.54</v>
      </c>
      <c r="H1047" s="16" t="n">
        <v>1599.54</v>
      </c>
    </row>
    <row r="1048" customFormat="false" ht="15" hidden="false" customHeight="true" outlineLevel="0" collapsed="false">
      <c r="A1048" s="1" t="s">
        <v>3395</v>
      </c>
      <c r="B1048" s="1" t="s">
        <v>1473</v>
      </c>
      <c r="C1048" s="1" t="s">
        <v>3228</v>
      </c>
      <c r="D1048" s="1" t="s">
        <v>2028</v>
      </c>
      <c r="E1048" s="1" t="s">
        <v>2018</v>
      </c>
      <c r="F1048" s="16" t="n">
        <v>0</v>
      </c>
      <c r="G1048" s="16" t="n">
        <v>9734.03</v>
      </c>
      <c r="H1048" s="16" t="n">
        <v>9734.03</v>
      </c>
    </row>
    <row r="1049" customFormat="false" ht="15" hidden="false" customHeight="true" outlineLevel="0" collapsed="false">
      <c r="A1049" s="1" t="s">
        <v>3396</v>
      </c>
      <c r="B1049" s="1" t="s">
        <v>1244</v>
      </c>
      <c r="C1049" s="1" t="s">
        <v>2137</v>
      </c>
      <c r="D1049" s="1" t="s">
        <v>2025</v>
      </c>
      <c r="E1049" s="1" t="s">
        <v>2084</v>
      </c>
      <c r="F1049" s="16" t="n">
        <v>0</v>
      </c>
      <c r="G1049" s="16" t="n">
        <v>3340.76</v>
      </c>
      <c r="H1049" s="16" t="n">
        <v>3340.76</v>
      </c>
    </row>
    <row r="1050" customFormat="false" ht="15" hidden="false" customHeight="true" outlineLevel="0" collapsed="false">
      <c r="A1050" s="1" t="s">
        <v>3397</v>
      </c>
      <c r="B1050" s="1" t="s">
        <v>752</v>
      </c>
      <c r="C1050" s="1" t="s">
        <v>3398</v>
      </c>
      <c r="D1050" s="1" t="s">
        <v>2025</v>
      </c>
      <c r="E1050" s="1" t="s">
        <v>2018</v>
      </c>
      <c r="F1050" s="16" t="n">
        <v>0</v>
      </c>
      <c r="G1050" s="16" t="n">
        <v>4556.86</v>
      </c>
      <c r="H1050" s="16" t="n">
        <v>4556.86</v>
      </c>
    </row>
    <row r="1051" customFormat="false" ht="15" hidden="false" customHeight="true" outlineLevel="0" collapsed="false">
      <c r="A1051" s="1" t="s">
        <v>3399</v>
      </c>
      <c r="B1051" s="1" t="s">
        <v>1389</v>
      </c>
      <c r="C1051" s="1" t="s">
        <v>2437</v>
      </c>
      <c r="D1051" s="1" t="s">
        <v>2021</v>
      </c>
      <c r="E1051" s="1" t="s">
        <v>2018</v>
      </c>
      <c r="F1051" s="16" t="n">
        <v>49</v>
      </c>
      <c r="G1051" s="16" t="n">
        <v>433.95</v>
      </c>
      <c r="H1051" s="16" t="n">
        <v>482.95</v>
      </c>
    </row>
    <row r="1052" customFormat="false" ht="15" hidden="false" customHeight="true" outlineLevel="0" collapsed="false">
      <c r="A1052" s="1" t="s">
        <v>3400</v>
      </c>
      <c r="B1052" s="1" t="s">
        <v>1160</v>
      </c>
      <c r="C1052" s="1" t="s">
        <v>2170</v>
      </c>
      <c r="D1052" s="1" t="s">
        <v>2032</v>
      </c>
      <c r="E1052" s="1" t="s">
        <v>2018</v>
      </c>
      <c r="F1052" s="16" t="n">
        <v>49</v>
      </c>
      <c r="G1052" s="16" t="n">
        <v>529.55</v>
      </c>
      <c r="H1052" s="16" t="n">
        <v>578.55</v>
      </c>
    </row>
    <row r="1053" customFormat="false" ht="15" hidden="false" customHeight="true" outlineLevel="0" collapsed="false">
      <c r="A1053" s="1" t="s">
        <v>3401</v>
      </c>
      <c r="B1053" s="1" t="s">
        <v>1052</v>
      </c>
      <c r="C1053" s="1" t="s">
        <v>2640</v>
      </c>
      <c r="D1053" s="1" t="s">
        <v>2025</v>
      </c>
      <c r="E1053" s="1" t="s">
        <v>2022</v>
      </c>
      <c r="F1053" s="16" t="n">
        <v>49</v>
      </c>
      <c r="G1053" s="16" t="n">
        <v>311.15</v>
      </c>
      <c r="H1053" s="16" t="n">
        <v>360.15</v>
      </c>
    </row>
    <row r="1054" customFormat="false" ht="15" hidden="false" customHeight="true" outlineLevel="0" collapsed="false">
      <c r="A1054" s="1" t="s">
        <v>3402</v>
      </c>
      <c r="B1054" s="1" t="s">
        <v>1071</v>
      </c>
      <c r="C1054" s="1" t="s">
        <v>1120</v>
      </c>
      <c r="D1054" s="1" t="s">
        <v>2025</v>
      </c>
      <c r="E1054" s="1" t="s">
        <v>2018</v>
      </c>
      <c r="F1054" s="16" t="n">
        <v>0</v>
      </c>
      <c r="G1054" s="16" t="n">
        <v>3129.44</v>
      </c>
      <c r="H1054" s="16" t="n">
        <v>3129.44</v>
      </c>
    </row>
    <row r="1055" customFormat="false" ht="15" hidden="false" customHeight="true" outlineLevel="0" collapsed="false">
      <c r="A1055" s="1" t="s">
        <v>3403</v>
      </c>
      <c r="B1055" s="1" t="s">
        <v>755</v>
      </c>
      <c r="C1055" s="1" t="s">
        <v>2665</v>
      </c>
      <c r="D1055" s="1" t="s">
        <v>2017</v>
      </c>
      <c r="E1055" s="1" t="s">
        <v>2018</v>
      </c>
      <c r="F1055" s="16" t="n">
        <v>0</v>
      </c>
      <c r="G1055" s="16" t="n">
        <v>10879.88</v>
      </c>
      <c r="H1055" s="16" t="n">
        <v>10879.88</v>
      </c>
    </row>
    <row r="1056" customFormat="false" ht="15" hidden="false" customHeight="true" outlineLevel="0" collapsed="false">
      <c r="A1056" s="1" t="s">
        <v>3404</v>
      </c>
      <c r="B1056" s="1" t="s">
        <v>1634</v>
      </c>
      <c r="C1056" s="1" t="s">
        <v>1134</v>
      </c>
      <c r="D1056" s="1" t="s">
        <v>2017</v>
      </c>
      <c r="E1056" s="1" t="s">
        <v>2018</v>
      </c>
      <c r="F1056" s="16" t="n">
        <v>0</v>
      </c>
      <c r="G1056" s="16" t="n">
        <v>13515.47</v>
      </c>
      <c r="H1056" s="16" t="n">
        <v>13515.47</v>
      </c>
    </row>
    <row r="1057" customFormat="false" ht="15" hidden="false" customHeight="true" outlineLevel="0" collapsed="false">
      <c r="A1057" s="1" t="s">
        <v>3405</v>
      </c>
      <c r="B1057" s="1" t="s">
        <v>708</v>
      </c>
      <c r="C1057" s="1" t="s">
        <v>1708</v>
      </c>
      <c r="D1057" s="1" t="s">
        <v>2025</v>
      </c>
      <c r="E1057" s="1" t="s">
        <v>2022</v>
      </c>
      <c r="F1057" s="16" t="n">
        <v>0</v>
      </c>
      <c r="G1057" s="16" t="n">
        <v>6055.03</v>
      </c>
      <c r="H1057" s="16" t="n">
        <v>6055.03</v>
      </c>
    </row>
    <row r="1058" customFormat="false" ht="15" hidden="false" customHeight="true" outlineLevel="0" collapsed="false">
      <c r="A1058" s="1" t="s">
        <v>3406</v>
      </c>
      <c r="B1058" s="1" t="s">
        <v>1542</v>
      </c>
      <c r="C1058" s="1" t="s">
        <v>1445</v>
      </c>
      <c r="D1058" s="1" t="s">
        <v>2021</v>
      </c>
      <c r="E1058" s="1" t="s">
        <v>2018</v>
      </c>
      <c r="F1058" s="16" t="n">
        <v>99</v>
      </c>
      <c r="G1058" s="16" t="n">
        <v>1603.35</v>
      </c>
      <c r="H1058" s="16" t="n">
        <v>1702.35</v>
      </c>
    </row>
    <row r="1059" customFormat="false" ht="15" hidden="false" customHeight="true" outlineLevel="0" collapsed="false">
      <c r="A1059" s="1" t="s">
        <v>3407</v>
      </c>
      <c r="B1059" s="1" t="s">
        <v>1145</v>
      </c>
      <c r="C1059" s="1" t="s">
        <v>1081</v>
      </c>
      <c r="D1059" s="1" t="s">
        <v>2028</v>
      </c>
      <c r="E1059" s="1" t="s">
        <v>2018</v>
      </c>
      <c r="F1059" s="16" t="n">
        <v>0</v>
      </c>
      <c r="G1059" s="16" t="n">
        <v>4556.86</v>
      </c>
      <c r="H1059" s="16" t="n">
        <v>4556.86</v>
      </c>
    </row>
    <row r="1060" customFormat="false" ht="15" hidden="false" customHeight="true" outlineLevel="0" collapsed="false">
      <c r="A1060" s="1" t="s">
        <v>3408</v>
      </c>
      <c r="B1060" s="1" t="s">
        <v>1052</v>
      </c>
      <c r="C1060" s="1" t="s">
        <v>2635</v>
      </c>
      <c r="D1060" s="1" t="s">
        <v>2017</v>
      </c>
      <c r="E1060" s="1" t="s">
        <v>2018</v>
      </c>
      <c r="F1060" s="16" t="n">
        <v>0</v>
      </c>
      <c r="G1060" s="16" t="n">
        <v>9353.22</v>
      </c>
      <c r="H1060" s="16" t="n">
        <v>9353.22</v>
      </c>
    </row>
    <row r="1061" customFormat="false" ht="15" hidden="false" customHeight="true" outlineLevel="0" collapsed="false">
      <c r="A1061" s="1" t="s">
        <v>3409</v>
      </c>
      <c r="B1061" s="1" t="s">
        <v>666</v>
      </c>
      <c r="C1061" s="1" t="s">
        <v>3410</v>
      </c>
      <c r="D1061" s="1" t="s">
        <v>2021</v>
      </c>
      <c r="E1061" s="1" t="s">
        <v>2018</v>
      </c>
      <c r="F1061" s="16" t="n">
        <v>49</v>
      </c>
      <c r="G1061" s="16" t="n">
        <v>862.99</v>
      </c>
      <c r="H1061" s="16" t="n">
        <v>911.99</v>
      </c>
    </row>
    <row r="1062" customFormat="false" ht="15" hidden="false" customHeight="true" outlineLevel="0" collapsed="false">
      <c r="A1062" s="1" t="s">
        <v>3411</v>
      </c>
      <c r="B1062" s="1" t="s">
        <v>918</v>
      </c>
      <c r="C1062" s="1" t="s">
        <v>3120</v>
      </c>
      <c r="D1062" s="1" t="s">
        <v>2017</v>
      </c>
      <c r="E1062" s="1" t="s">
        <v>2018</v>
      </c>
      <c r="F1062" s="16" t="n">
        <v>0</v>
      </c>
      <c r="G1062" s="16" t="n">
        <v>8908.88</v>
      </c>
      <c r="H1062" s="16" t="n">
        <v>8908.88</v>
      </c>
    </row>
    <row r="1063" customFormat="false" ht="15" hidden="false" customHeight="true" outlineLevel="0" collapsed="false">
      <c r="A1063" s="1" t="s">
        <v>3412</v>
      </c>
      <c r="B1063" s="1" t="s">
        <v>1315</v>
      </c>
      <c r="C1063" s="1" t="s">
        <v>3025</v>
      </c>
      <c r="D1063" s="1" t="s">
        <v>2017</v>
      </c>
      <c r="E1063" s="1" t="s">
        <v>2018</v>
      </c>
      <c r="F1063" s="16" t="n">
        <v>0</v>
      </c>
      <c r="G1063" s="16" t="n">
        <v>5616.54</v>
      </c>
      <c r="H1063" s="16" t="n">
        <v>5616.54</v>
      </c>
    </row>
    <row r="1064" customFormat="false" ht="15" hidden="false" customHeight="true" outlineLevel="0" collapsed="false">
      <c r="A1064" s="1" t="s">
        <v>3413</v>
      </c>
      <c r="B1064" s="1" t="s">
        <v>834</v>
      </c>
      <c r="C1064" s="1" t="s">
        <v>2127</v>
      </c>
      <c r="D1064" s="1" t="s">
        <v>2032</v>
      </c>
      <c r="E1064" s="1" t="s">
        <v>2018</v>
      </c>
      <c r="F1064" s="16" t="n">
        <v>79</v>
      </c>
      <c r="G1064" s="16" t="n">
        <v>600.22</v>
      </c>
      <c r="H1064" s="16" t="n">
        <v>679.22</v>
      </c>
    </row>
    <row r="1065" customFormat="false" ht="15" hidden="false" customHeight="true" outlineLevel="0" collapsed="false">
      <c r="A1065" s="1" t="s">
        <v>3414</v>
      </c>
      <c r="B1065" s="1" t="s">
        <v>1562</v>
      </c>
      <c r="C1065" s="1" t="s">
        <v>1655</v>
      </c>
      <c r="D1065" s="1" t="s">
        <v>2017</v>
      </c>
      <c r="E1065" s="1" t="s">
        <v>2018</v>
      </c>
      <c r="F1065" s="16" t="n">
        <v>49</v>
      </c>
      <c r="G1065" s="16" t="n">
        <v>248.92</v>
      </c>
      <c r="H1065" s="16" t="n">
        <v>297.92</v>
      </c>
    </row>
    <row r="1066" customFormat="false" ht="15" hidden="false" customHeight="true" outlineLevel="0" collapsed="false">
      <c r="A1066" s="1" t="s">
        <v>3415</v>
      </c>
      <c r="B1066" s="1" t="s">
        <v>498</v>
      </c>
      <c r="C1066" s="1" t="s">
        <v>1288</v>
      </c>
      <c r="D1066" s="1" t="s">
        <v>2021</v>
      </c>
      <c r="E1066" s="1" t="s">
        <v>2018</v>
      </c>
      <c r="F1066" s="16" t="n">
        <v>0</v>
      </c>
      <c r="G1066" s="16" t="n">
        <v>3239.22</v>
      </c>
      <c r="H1066" s="16" t="n">
        <v>3239.22</v>
      </c>
    </row>
    <row r="1067" customFormat="false" ht="15" hidden="false" customHeight="true" outlineLevel="0" collapsed="false">
      <c r="A1067" s="1" t="s">
        <v>3416</v>
      </c>
      <c r="B1067" s="1" t="s">
        <v>1107</v>
      </c>
      <c r="C1067" s="1" t="s">
        <v>350</v>
      </c>
      <c r="D1067" s="1" t="s">
        <v>2017</v>
      </c>
      <c r="E1067" s="1" t="s">
        <v>2022</v>
      </c>
      <c r="F1067" s="16" t="n">
        <v>49</v>
      </c>
      <c r="G1067" s="16" t="n">
        <v>1982.71</v>
      </c>
      <c r="H1067" s="16" t="n">
        <v>2031.71</v>
      </c>
    </row>
    <row r="1068" customFormat="false" ht="15" hidden="false" customHeight="true" outlineLevel="0" collapsed="false">
      <c r="A1068" s="1" t="s">
        <v>3417</v>
      </c>
      <c r="B1068" s="1" t="s">
        <v>1782</v>
      </c>
      <c r="C1068" s="1" t="s">
        <v>2976</v>
      </c>
      <c r="D1068" s="1" t="s">
        <v>2032</v>
      </c>
      <c r="E1068" s="1" t="s">
        <v>2018</v>
      </c>
      <c r="F1068" s="16" t="n">
        <v>79</v>
      </c>
      <c r="G1068" s="16" t="n">
        <v>750.27</v>
      </c>
      <c r="H1068" s="16" t="n">
        <v>829.27</v>
      </c>
    </row>
    <row r="1069" customFormat="false" ht="15" hidden="false" customHeight="true" outlineLevel="0" collapsed="false">
      <c r="A1069" s="1" t="s">
        <v>3418</v>
      </c>
      <c r="B1069" s="1" t="s">
        <v>1462</v>
      </c>
      <c r="C1069" s="1" t="s">
        <v>508</v>
      </c>
      <c r="D1069" s="1" t="s">
        <v>2017</v>
      </c>
      <c r="E1069" s="1" t="s">
        <v>2018</v>
      </c>
      <c r="F1069" s="16" t="n">
        <v>0</v>
      </c>
      <c r="G1069" s="16" t="n">
        <v>5196.5</v>
      </c>
      <c r="H1069" s="16" t="n">
        <v>5196.5</v>
      </c>
    </row>
    <row r="1070" customFormat="false" ht="15" hidden="false" customHeight="true" outlineLevel="0" collapsed="false">
      <c r="A1070" s="1" t="s">
        <v>3419</v>
      </c>
      <c r="B1070" s="1" t="s">
        <v>1858</v>
      </c>
      <c r="C1070" s="1" t="s">
        <v>1786</v>
      </c>
      <c r="D1070" s="1" t="s">
        <v>2017</v>
      </c>
      <c r="E1070" s="1" t="s">
        <v>2018</v>
      </c>
      <c r="F1070" s="16" t="n">
        <v>99</v>
      </c>
      <c r="G1070" s="16" t="n">
        <v>1519.65</v>
      </c>
      <c r="H1070" s="16" t="n">
        <v>1618.65</v>
      </c>
    </row>
    <row r="1071" customFormat="false" ht="15" hidden="false" customHeight="true" outlineLevel="0" collapsed="false">
      <c r="A1071" s="1" t="s">
        <v>3420</v>
      </c>
      <c r="B1071" s="1" t="s">
        <v>1193</v>
      </c>
      <c r="C1071" s="1" t="s">
        <v>2644</v>
      </c>
      <c r="D1071" s="1" t="s">
        <v>2025</v>
      </c>
      <c r="E1071" s="1" t="s">
        <v>2018</v>
      </c>
      <c r="F1071" s="16" t="n">
        <v>0</v>
      </c>
      <c r="G1071" s="16" t="n">
        <v>2901.59</v>
      </c>
      <c r="H1071" s="16" t="n">
        <v>2901.59</v>
      </c>
    </row>
    <row r="1072" customFormat="false" ht="15" hidden="false" customHeight="true" outlineLevel="0" collapsed="false">
      <c r="A1072" s="1" t="s">
        <v>3421</v>
      </c>
      <c r="B1072" s="1" t="s">
        <v>1816</v>
      </c>
      <c r="C1072" s="1" t="s">
        <v>3422</v>
      </c>
      <c r="D1072" s="1" t="s">
        <v>2055</v>
      </c>
      <c r="E1072" s="1" t="s">
        <v>2018</v>
      </c>
      <c r="F1072" s="16" t="n">
        <v>0</v>
      </c>
      <c r="G1072" s="16" t="n">
        <v>13585.19</v>
      </c>
      <c r="H1072" s="16" t="n">
        <v>13585.19</v>
      </c>
    </row>
    <row r="1073" customFormat="false" ht="15" hidden="false" customHeight="true" outlineLevel="0" collapsed="false">
      <c r="A1073" s="1" t="s">
        <v>3423</v>
      </c>
      <c r="B1073" s="1" t="s">
        <v>968</v>
      </c>
      <c r="C1073" s="1" t="s">
        <v>2111</v>
      </c>
      <c r="D1073" s="1" t="s">
        <v>2017</v>
      </c>
      <c r="E1073" s="1" t="s">
        <v>2018</v>
      </c>
      <c r="F1073" s="16" t="n">
        <v>0</v>
      </c>
      <c r="G1073" s="16" t="n">
        <v>17750.08</v>
      </c>
      <c r="H1073" s="16" t="n">
        <v>17750.08</v>
      </c>
    </row>
    <row r="1074" customFormat="false" ht="15" hidden="false" customHeight="true" outlineLevel="0" collapsed="false">
      <c r="A1074" s="1" t="s">
        <v>3424</v>
      </c>
      <c r="B1074" s="1" t="s">
        <v>1225</v>
      </c>
      <c r="C1074" s="1" t="s">
        <v>2364</v>
      </c>
      <c r="D1074" s="1" t="s">
        <v>2032</v>
      </c>
      <c r="E1074" s="1" t="s">
        <v>2045</v>
      </c>
      <c r="F1074" s="16" t="n">
        <v>0</v>
      </c>
      <c r="G1074" s="16" t="n">
        <v>7337.58</v>
      </c>
      <c r="H1074" s="16" t="n">
        <v>7337.58</v>
      </c>
    </row>
    <row r="1075" customFormat="false" ht="15" hidden="false" customHeight="true" outlineLevel="0" collapsed="false">
      <c r="A1075" s="1" t="s">
        <v>3425</v>
      </c>
      <c r="B1075" s="1" t="s">
        <v>1411</v>
      </c>
      <c r="C1075" s="1" t="s">
        <v>2403</v>
      </c>
      <c r="D1075" s="1" t="s">
        <v>2017</v>
      </c>
      <c r="E1075" s="1" t="s">
        <v>2018</v>
      </c>
      <c r="F1075" s="16" t="n">
        <v>0</v>
      </c>
      <c r="G1075" s="16" t="n">
        <v>7330.55</v>
      </c>
      <c r="H1075" s="16" t="n">
        <v>7330.55</v>
      </c>
    </row>
    <row r="1076" customFormat="false" ht="15" hidden="false" customHeight="true" outlineLevel="0" collapsed="false">
      <c r="A1076" s="1" t="s">
        <v>3426</v>
      </c>
      <c r="B1076" s="1" t="s">
        <v>1607</v>
      </c>
      <c r="C1076" s="1" t="s">
        <v>2508</v>
      </c>
      <c r="D1076" s="1" t="s">
        <v>2028</v>
      </c>
      <c r="E1076" s="1" t="s">
        <v>2045</v>
      </c>
      <c r="F1076" s="16" t="n">
        <v>0</v>
      </c>
      <c r="G1076" s="16" t="n">
        <v>5280.26</v>
      </c>
      <c r="H1076" s="16" t="n">
        <v>5280.26</v>
      </c>
    </row>
    <row r="1077" customFormat="false" ht="15" hidden="false" customHeight="true" outlineLevel="0" collapsed="false">
      <c r="A1077" s="1" t="s">
        <v>3427</v>
      </c>
      <c r="B1077" s="1" t="s">
        <v>1295</v>
      </c>
      <c r="C1077" s="1" t="s">
        <v>2741</v>
      </c>
      <c r="D1077" s="1" t="s">
        <v>2017</v>
      </c>
      <c r="E1077" s="1" t="s">
        <v>2018</v>
      </c>
      <c r="F1077" s="16" t="n">
        <v>0</v>
      </c>
      <c r="G1077" s="16" t="n">
        <v>3148.62</v>
      </c>
      <c r="H1077" s="16" t="n">
        <v>3148.62</v>
      </c>
    </row>
    <row r="1078" customFormat="false" ht="15" hidden="false" customHeight="true" outlineLevel="0" collapsed="false">
      <c r="A1078" s="1" t="s">
        <v>3428</v>
      </c>
      <c r="B1078" s="1" t="s">
        <v>1253</v>
      </c>
      <c r="C1078" s="1" t="s">
        <v>3429</v>
      </c>
      <c r="D1078" s="1" t="s">
        <v>2028</v>
      </c>
      <c r="E1078" s="1" t="s">
        <v>2018</v>
      </c>
      <c r="F1078" s="16" t="n">
        <v>0</v>
      </c>
      <c r="G1078" s="16" t="n">
        <v>14709.47</v>
      </c>
      <c r="H1078" s="16" t="n">
        <v>14709.47</v>
      </c>
    </row>
    <row r="1079" customFormat="false" ht="15" hidden="false" customHeight="true" outlineLevel="0" collapsed="false">
      <c r="A1079" s="1" t="s">
        <v>3430</v>
      </c>
      <c r="B1079" s="1" t="s">
        <v>401</v>
      </c>
      <c r="C1079" s="1" t="s">
        <v>3077</v>
      </c>
      <c r="D1079" s="1" t="s">
        <v>2017</v>
      </c>
      <c r="E1079" s="1" t="s">
        <v>2018</v>
      </c>
      <c r="F1079" s="16" t="n">
        <v>0</v>
      </c>
      <c r="G1079" s="16" t="n">
        <v>11300.88</v>
      </c>
      <c r="H1079" s="16" t="n">
        <v>11300.88</v>
      </c>
    </row>
    <row r="1080" customFormat="false" ht="15" hidden="false" customHeight="true" outlineLevel="0" collapsed="false">
      <c r="A1080" s="1" t="s">
        <v>3431</v>
      </c>
      <c r="B1080" s="1" t="s">
        <v>1777</v>
      </c>
      <c r="C1080" s="1" t="s">
        <v>1445</v>
      </c>
      <c r="D1080" s="1" t="s">
        <v>2021</v>
      </c>
      <c r="E1080" s="1" t="s">
        <v>2018</v>
      </c>
      <c r="F1080" s="16" t="n">
        <v>79</v>
      </c>
      <c r="G1080" s="16" t="n">
        <v>1269.06</v>
      </c>
      <c r="H1080" s="16" t="n">
        <v>1348.06</v>
      </c>
    </row>
    <row r="1081" customFormat="false" ht="15" hidden="false" customHeight="true" outlineLevel="0" collapsed="false">
      <c r="A1081" s="1" t="s">
        <v>3432</v>
      </c>
      <c r="B1081" s="1" t="s">
        <v>1809</v>
      </c>
      <c r="C1081" s="1" t="s">
        <v>2133</v>
      </c>
      <c r="D1081" s="1" t="s">
        <v>2025</v>
      </c>
      <c r="E1081" s="1" t="s">
        <v>2018</v>
      </c>
      <c r="F1081" s="16" t="n">
        <v>0</v>
      </c>
      <c r="G1081" s="16" t="n">
        <v>3620.79</v>
      </c>
      <c r="H1081" s="16" t="n">
        <v>3620.79</v>
      </c>
    </row>
    <row r="1082" customFormat="false" ht="15" hidden="false" customHeight="true" outlineLevel="0" collapsed="false">
      <c r="A1082" s="1" t="s">
        <v>3433</v>
      </c>
      <c r="B1082" s="1" t="s">
        <v>1437</v>
      </c>
      <c r="C1082" s="1" t="s">
        <v>2137</v>
      </c>
      <c r="D1082" s="1" t="s">
        <v>2017</v>
      </c>
      <c r="E1082" s="1" t="s">
        <v>2045</v>
      </c>
      <c r="F1082" s="16" t="n">
        <v>79</v>
      </c>
      <c r="G1082" s="16" t="n">
        <v>311.15</v>
      </c>
      <c r="H1082" s="16" t="n">
        <v>390.15</v>
      </c>
    </row>
    <row r="1083" customFormat="false" ht="15" hidden="false" customHeight="true" outlineLevel="0" collapsed="false">
      <c r="A1083" s="1" t="s">
        <v>3434</v>
      </c>
      <c r="B1083" s="1" t="s">
        <v>1135</v>
      </c>
      <c r="C1083" s="1" t="s">
        <v>2656</v>
      </c>
      <c r="D1083" s="1" t="s">
        <v>2021</v>
      </c>
      <c r="E1083" s="1" t="s">
        <v>2018</v>
      </c>
      <c r="F1083" s="16" t="n">
        <v>0</v>
      </c>
      <c r="G1083" s="16" t="n">
        <v>5552.4</v>
      </c>
      <c r="H1083" s="16" t="n">
        <v>5552.4</v>
      </c>
    </row>
    <row r="1084" customFormat="false" ht="15" hidden="false" customHeight="true" outlineLevel="0" collapsed="false">
      <c r="A1084" s="1" t="s">
        <v>3435</v>
      </c>
      <c r="B1084" s="1" t="s">
        <v>915</v>
      </c>
      <c r="C1084" s="1" t="s">
        <v>2607</v>
      </c>
      <c r="D1084" s="1" t="s">
        <v>2032</v>
      </c>
      <c r="E1084" s="1" t="s">
        <v>2018</v>
      </c>
      <c r="F1084" s="16" t="n">
        <v>0</v>
      </c>
      <c r="G1084" s="16" t="n">
        <v>29117.44</v>
      </c>
      <c r="H1084" s="16" t="n">
        <v>29117.44</v>
      </c>
    </row>
    <row r="1085" customFormat="false" ht="15" hidden="false" customHeight="true" outlineLevel="0" collapsed="false">
      <c r="A1085" s="1" t="s">
        <v>3436</v>
      </c>
      <c r="B1085" s="1" t="s">
        <v>1071</v>
      </c>
      <c r="C1085" s="1" t="s">
        <v>2425</v>
      </c>
      <c r="D1085" s="1" t="s">
        <v>2025</v>
      </c>
      <c r="E1085" s="1" t="s">
        <v>2018</v>
      </c>
      <c r="F1085" s="16" t="n">
        <v>0</v>
      </c>
      <c r="G1085" s="16" t="n">
        <v>5871.39</v>
      </c>
      <c r="H1085" s="16" t="n">
        <v>5871.39</v>
      </c>
    </row>
    <row r="1086" customFormat="false" ht="15" hidden="false" customHeight="true" outlineLevel="0" collapsed="false">
      <c r="A1086" s="1" t="s">
        <v>3437</v>
      </c>
      <c r="B1086" s="1" t="s">
        <v>815</v>
      </c>
      <c r="C1086" s="1" t="s">
        <v>817</v>
      </c>
      <c r="D1086" s="1" t="s">
        <v>2028</v>
      </c>
      <c r="E1086" s="1" t="s">
        <v>2018</v>
      </c>
      <c r="F1086" s="16" t="n">
        <v>49</v>
      </c>
      <c r="G1086" s="16" t="n">
        <v>2374.52</v>
      </c>
      <c r="H1086" s="16" t="n">
        <v>2423.52</v>
      </c>
    </row>
    <row r="1087" customFormat="false" ht="15" hidden="false" customHeight="true" outlineLevel="0" collapsed="false">
      <c r="A1087" s="1" t="s">
        <v>3438</v>
      </c>
      <c r="B1087" s="1" t="s">
        <v>1398</v>
      </c>
      <c r="C1087" s="1" t="s">
        <v>962</v>
      </c>
      <c r="D1087" s="1" t="s">
        <v>2025</v>
      </c>
      <c r="E1087" s="1" t="s">
        <v>2018</v>
      </c>
      <c r="F1087" s="16" t="n">
        <v>79</v>
      </c>
      <c r="G1087" s="16" t="n">
        <v>311.15</v>
      </c>
      <c r="H1087" s="16" t="n">
        <v>390.15</v>
      </c>
    </row>
    <row r="1088" customFormat="false" ht="15" hidden="false" customHeight="true" outlineLevel="0" collapsed="false">
      <c r="A1088" s="1" t="s">
        <v>3439</v>
      </c>
      <c r="B1088" s="1" t="s">
        <v>1193</v>
      </c>
      <c r="C1088" s="1" t="s">
        <v>2307</v>
      </c>
      <c r="D1088" s="1" t="s">
        <v>2025</v>
      </c>
      <c r="E1088" s="1" t="s">
        <v>2018</v>
      </c>
      <c r="F1088" s="16" t="n">
        <v>79</v>
      </c>
      <c r="G1088" s="16" t="n">
        <v>2038.6</v>
      </c>
      <c r="H1088" s="16" t="n">
        <v>2117.6</v>
      </c>
    </row>
    <row r="1089" customFormat="false" ht="15" hidden="false" customHeight="true" outlineLevel="0" collapsed="false">
      <c r="A1089" s="1" t="s">
        <v>3440</v>
      </c>
      <c r="B1089" s="1" t="s">
        <v>1473</v>
      </c>
      <c r="C1089" s="1" t="s">
        <v>2821</v>
      </c>
      <c r="D1089" s="1" t="s">
        <v>2055</v>
      </c>
      <c r="E1089" s="1" t="s">
        <v>2018</v>
      </c>
      <c r="F1089" s="16" t="n">
        <v>79</v>
      </c>
      <c r="G1089" s="16" t="n">
        <v>771.47</v>
      </c>
      <c r="H1089" s="16" t="n">
        <v>850.47</v>
      </c>
    </row>
    <row r="1090" customFormat="false" ht="15" hidden="false" customHeight="true" outlineLevel="0" collapsed="false">
      <c r="A1090" s="1" t="s">
        <v>3441</v>
      </c>
      <c r="B1090" s="1" t="s">
        <v>1637</v>
      </c>
      <c r="C1090" s="1" t="s">
        <v>3018</v>
      </c>
      <c r="D1090" s="1" t="s">
        <v>2032</v>
      </c>
      <c r="E1090" s="1" t="s">
        <v>2018</v>
      </c>
      <c r="F1090" s="16" t="n">
        <v>79</v>
      </c>
      <c r="G1090" s="16" t="n">
        <v>2255.79</v>
      </c>
      <c r="H1090" s="16" t="n">
        <v>2334.79</v>
      </c>
    </row>
    <row r="1091" customFormat="false" ht="15" hidden="false" customHeight="true" outlineLevel="0" collapsed="false">
      <c r="A1091" s="1" t="s">
        <v>3442</v>
      </c>
      <c r="B1091" s="1" t="s">
        <v>1193</v>
      </c>
      <c r="C1091" s="1" t="s">
        <v>3443</v>
      </c>
      <c r="D1091" s="1" t="s">
        <v>2021</v>
      </c>
      <c r="E1091" s="1" t="s">
        <v>2018</v>
      </c>
      <c r="F1091" s="16" t="n">
        <v>99</v>
      </c>
      <c r="G1091" s="16" t="n">
        <v>2218.4</v>
      </c>
      <c r="H1091" s="16" t="n">
        <v>2317.4</v>
      </c>
    </row>
    <row r="1092" customFormat="false" ht="15" hidden="false" customHeight="true" outlineLevel="0" collapsed="false">
      <c r="A1092" s="1" t="s">
        <v>3444</v>
      </c>
      <c r="B1092" s="1" t="s">
        <v>416</v>
      </c>
      <c r="C1092" s="1" t="s">
        <v>2821</v>
      </c>
      <c r="D1092" s="1" t="s">
        <v>2021</v>
      </c>
      <c r="E1092" s="1" t="s">
        <v>2018</v>
      </c>
      <c r="F1092" s="16" t="n">
        <v>49</v>
      </c>
      <c r="G1092" s="16" t="n">
        <v>1467.08</v>
      </c>
      <c r="H1092" s="16" t="n">
        <v>1516.08</v>
      </c>
    </row>
    <row r="1093" customFormat="false" ht="15" hidden="false" customHeight="true" outlineLevel="0" collapsed="false">
      <c r="A1093" s="1" t="s">
        <v>3445</v>
      </c>
      <c r="B1093" s="1" t="s">
        <v>1507</v>
      </c>
      <c r="C1093" s="1" t="s">
        <v>2371</v>
      </c>
      <c r="D1093" s="1" t="s">
        <v>2025</v>
      </c>
      <c r="E1093" s="1" t="s">
        <v>2018</v>
      </c>
      <c r="F1093" s="16" t="n">
        <v>0</v>
      </c>
      <c r="G1093" s="16" t="n">
        <v>4274.14</v>
      </c>
      <c r="H1093" s="16" t="n">
        <v>4274.14</v>
      </c>
    </row>
    <row r="1094" customFormat="false" ht="15" hidden="false" customHeight="true" outlineLevel="0" collapsed="false">
      <c r="A1094" s="1" t="s">
        <v>3446</v>
      </c>
      <c r="B1094" s="1" t="s">
        <v>942</v>
      </c>
      <c r="C1094" s="1" t="s">
        <v>944</v>
      </c>
      <c r="D1094" s="1" t="s">
        <v>2025</v>
      </c>
      <c r="E1094" s="1" t="s">
        <v>2018</v>
      </c>
      <c r="F1094" s="16" t="n">
        <v>0</v>
      </c>
      <c r="G1094" s="16" t="n">
        <v>8845.42</v>
      </c>
      <c r="H1094" s="16" t="n">
        <v>8845.42</v>
      </c>
    </row>
    <row r="1095" customFormat="false" ht="15" hidden="false" customHeight="true" outlineLevel="0" collapsed="false">
      <c r="A1095" s="1" t="s">
        <v>3447</v>
      </c>
      <c r="B1095" s="1" t="s">
        <v>1204</v>
      </c>
      <c r="C1095" s="1" t="s">
        <v>3448</v>
      </c>
      <c r="D1095" s="1" t="s">
        <v>2017</v>
      </c>
      <c r="E1095" s="1" t="s">
        <v>2018</v>
      </c>
      <c r="F1095" s="16" t="n">
        <v>79</v>
      </c>
      <c r="G1095" s="16" t="n">
        <v>482.17</v>
      </c>
      <c r="H1095" s="16" t="n">
        <v>561.17</v>
      </c>
    </row>
    <row r="1096" customFormat="false" ht="15" hidden="false" customHeight="true" outlineLevel="0" collapsed="false">
      <c r="A1096" s="1" t="s">
        <v>3449</v>
      </c>
      <c r="B1096" s="1" t="s">
        <v>1473</v>
      </c>
      <c r="C1096" s="1" t="s">
        <v>3450</v>
      </c>
      <c r="D1096" s="1" t="s">
        <v>2017</v>
      </c>
      <c r="E1096" s="1" t="s">
        <v>2018</v>
      </c>
      <c r="F1096" s="16" t="n">
        <v>49</v>
      </c>
      <c r="G1096" s="16" t="n">
        <v>482.17</v>
      </c>
      <c r="H1096" s="16" t="n">
        <v>531.17</v>
      </c>
    </row>
    <row r="1097" customFormat="false" ht="15" hidden="false" customHeight="true" outlineLevel="0" collapsed="false">
      <c r="A1097" s="1" t="s">
        <v>3451</v>
      </c>
      <c r="B1097" s="1" t="s">
        <v>600</v>
      </c>
      <c r="C1097" s="1" t="s">
        <v>3343</v>
      </c>
      <c r="D1097" s="1" t="s">
        <v>2028</v>
      </c>
      <c r="E1097" s="1" t="s">
        <v>2084</v>
      </c>
      <c r="F1097" s="16" t="n">
        <v>0</v>
      </c>
      <c r="G1097" s="16" t="n">
        <v>10686.37</v>
      </c>
      <c r="H1097" s="16" t="n">
        <v>10686.37</v>
      </c>
    </row>
    <row r="1098" customFormat="false" ht="15" hidden="false" customHeight="true" outlineLevel="0" collapsed="false">
      <c r="A1098" s="1" t="s">
        <v>3452</v>
      </c>
      <c r="B1098" s="1" t="s">
        <v>674</v>
      </c>
      <c r="C1098" s="1" t="s">
        <v>3453</v>
      </c>
      <c r="D1098" s="1" t="s">
        <v>2032</v>
      </c>
      <c r="E1098" s="1" t="s">
        <v>2018</v>
      </c>
      <c r="F1098" s="16" t="n">
        <v>0</v>
      </c>
      <c r="G1098" s="16" t="n">
        <v>3020.89</v>
      </c>
      <c r="H1098" s="16" t="n">
        <v>3020.89</v>
      </c>
    </row>
    <row r="1099" customFormat="false" ht="15" hidden="false" customHeight="true" outlineLevel="0" collapsed="false">
      <c r="A1099" s="1" t="s">
        <v>3454</v>
      </c>
      <c r="B1099" s="1" t="s">
        <v>1675</v>
      </c>
      <c r="C1099" s="1" t="s">
        <v>826</v>
      </c>
      <c r="D1099" s="1" t="s">
        <v>2017</v>
      </c>
      <c r="E1099" s="1" t="s">
        <v>2018</v>
      </c>
      <c r="F1099" s="16" t="n">
        <v>0</v>
      </c>
      <c r="G1099" s="16" t="n">
        <v>5987.26</v>
      </c>
      <c r="H1099" s="16" t="n">
        <v>5987.26</v>
      </c>
    </row>
    <row r="1100" customFormat="false" ht="15" hidden="false" customHeight="true" outlineLevel="0" collapsed="false">
      <c r="A1100" s="1" t="s">
        <v>3455</v>
      </c>
      <c r="B1100" s="1" t="s">
        <v>936</v>
      </c>
      <c r="C1100" s="1" t="s">
        <v>2574</v>
      </c>
      <c r="D1100" s="1" t="s">
        <v>2025</v>
      </c>
      <c r="E1100" s="1" t="s">
        <v>2018</v>
      </c>
      <c r="F1100" s="16" t="n">
        <v>0</v>
      </c>
      <c r="G1100" s="16" t="n">
        <v>13144.86</v>
      </c>
      <c r="H1100" s="16" t="n">
        <v>13144.86</v>
      </c>
    </row>
    <row r="1101" customFormat="false" ht="15" hidden="false" customHeight="true" outlineLevel="0" collapsed="false">
      <c r="A1101" s="1" t="s">
        <v>3456</v>
      </c>
      <c r="B1101" s="1" t="s">
        <v>633</v>
      </c>
      <c r="C1101" s="1" t="s">
        <v>2764</v>
      </c>
      <c r="D1101" s="1" t="s">
        <v>2028</v>
      </c>
      <c r="E1101" s="1" t="s">
        <v>2018</v>
      </c>
      <c r="F1101" s="16" t="n">
        <v>99</v>
      </c>
      <c r="G1101" s="16" t="n">
        <v>1603.35</v>
      </c>
      <c r="H1101" s="16" t="n">
        <v>1702.35</v>
      </c>
    </row>
    <row r="1102" customFormat="false" ht="15" hidden="false" customHeight="true" outlineLevel="0" collapsed="false">
      <c r="A1102" s="1" t="s">
        <v>3457</v>
      </c>
      <c r="B1102" s="1" t="s">
        <v>1562</v>
      </c>
      <c r="C1102" s="1" t="s">
        <v>3101</v>
      </c>
      <c r="D1102" s="1" t="s">
        <v>2025</v>
      </c>
      <c r="E1102" s="1" t="s">
        <v>2018</v>
      </c>
      <c r="F1102" s="16" t="n">
        <v>0</v>
      </c>
      <c r="G1102" s="16" t="n">
        <v>3075.19</v>
      </c>
      <c r="H1102" s="16" t="n">
        <v>3075.19</v>
      </c>
    </row>
    <row r="1103" customFormat="false" ht="15" hidden="false" customHeight="true" outlineLevel="0" collapsed="false">
      <c r="A1103" s="1" t="s">
        <v>3458</v>
      </c>
      <c r="B1103" s="1" t="s">
        <v>737</v>
      </c>
      <c r="C1103" s="1" t="s">
        <v>3063</v>
      </c>
      <c r="D1103" s="1" t="s">
        <v>2025</v>
      </c>
      <c r="E1103" s="1" t="s">
        <v>2018</v>
      </c>
      <c r="F1103" s="16" t="n">
        <v>0</v>
      </c>
      <c r="G1103" s="16" t="n">
        <v>3975.85</v>
      </c>
      <c r="H1103" s="16" t="n">
        <v>3975.85</v>
      </c>
    </row>
    <row r="1104" customFormat="false" ht="15" hidden="false" customHeight="true" outlineLevel="0" collapsed="false">
      <c r="A1104" s="1" t="s">
        <v>3459</v>
      </c>
      <c r="B1104" s="1" t="s">
        <v>1244</v>
      </c>
      <c r="C1104" s="1" t="s">
        <v>3460</v>
      </c>
      <c r="D1104" s="1" t="s">
        <v>2055</v>
      </c>
      <c r="E1104" s="1" t="s">
        <v>2018</v>
      </c>
      <c r="F1104" s="16" t="n">
        <v>0</v>
      </c>
      <c r="G1104" s="16" t="n">
        <v>4772.1</v>
      </c>
      <c r="H1104" s="16" t="n">
        <v>4772.1</v>
      </c>
    </row>
    <row r="1105" customFormat="false" ht="15" hidden="false" customHeight="true" outlineLevel="0" collapsed="false">
      <c r="A1105" s="1" t="s">
        <v>3461</v>
      </c>
      <c r="B1105" s="1" t="s">
        <v>774</v>
      </c>
      <c r="C1105" s="1" t="s">
        <v>2302</v>
      </c>
      <c r="D1105" s="1" t="s">
        <v>2025</v>
      </c>
      <c r="E1105" s="1" t="s">
        <v>2018</v>
      </c>
      <c r="F1105" s="16" t="n">
        <v>0</v>
      </c>
      <c r="G1105" s="16" t="n">
        <v>2506.73</v>
      </c>
      <c r="H1105" s="16" t="n">
        <v>2506.73</v>
      </c>
    </row>
    <row r="1106" customFormat="false" ht="15" hidden="false" customHeight="true" outlineLevel="0" collapsed="false">
      <c r="A1106" s="1" t="s">
        <v>3462</v>
      </c>
      <c r="B1106" s="1" t="s">
        <v>970</v>
      </c>
      <c r="C1106" s="1" t="s">
        <v>1661</v>
      </c>
      <c r="D1106" s="1" t="s">
        <v>2021</v>
      </c>
      <c r="E1106" s="1" t="s">
        <v>2018</v>
      </c>
      <c r="F1106" s="16" t="n">
        <v>0</v>
      </c>
      <c r="G1106" s="16" t="n">
        <v>3846.22</v>
      </c>
      <c r="H1106" s="16" t="n">
        <v>3846.22</v>
      </c>
    </row>
    <row r="1107" customFormat="false" ht="15" hidden="false" customHeight="true" outlineLevel="0" collapsed="false">
      <c r="A1107" s="1" t="s">
        <v>3463</v>
      </c>
      <c r="B1107" s="1" t="s">
        <v>214</v>
      </c>
      <c r="C1107" s="1" t="s">
        <v>1171</v>
      </c>
      <c r="D1107" s="1" t="s">
        <v>2021</v>
      </c>
      <c r="E1107" s="1" t="s">
        <v>2018</v>
      </c>
      <c r="F1107" s="16" t="n">
        <v>0</v>
      </c>
      <c r="G1107" s="16" t="n">
        <v>2966.37</v>
      </c>
      <c r="H1107" s="16" t="n">
        <v>2966.37</v>
      </c>
    </row>
    <row r="1108" customFormat="false" ht="15" hidden="false" customHeight="true" outlineLevel="0" collapsed="false">
      <c r="A1108" s="1" t="s">
        <v>3464</v>
      </c>
      <c r="B1108" s="1" t="s">
        <v>708</v>
      </c>
      <c r="C1108" s="1" t="s">
        <v>2388</v>
      </c>
      <c r="D1108" s="1" t="s">
        <v>2025</v>
      </c>
      <c r="E1108" s="1" t="s">
        <v>2018</v>
      </c>
      <c r="F1108" s="16" t="n">
        <v>0</v>
      </c>
      <c r="G1108" s="16" t="n">
        <v>3097.32</v>
      </c>
      <c r="H1108" s="16" t="n">
        <v>3097.32</v>
      </c>
    </row>
    <row r="1109" customFormat="false" ht="15" hidden="false" customHeight="true" outlineLevel="0" collapsed="false">
      <c r="A1109" s="1" t="s">
        <v>3465</v>
      </c>
      <c r="B1109" s="1" t="s">
        <v>443</v>
      </c>
      <c r="C1109" s="1" t="s">
        <v>307</v>
      </c>
      <c r="D1109" s="1" t="s">
        <v>2025</v>
      </c>
      <c r="E1109" s="1" t="s">
        <v>2018</v>
      </c>
      <c r="F1109" s="16" t="n">
        <v>0</v>
      </c>
      <c r="G1109" s="16" t="n">
        <v>2771.48</v>
      </c>
      <c r="H1109" s="16" t="n">
        <v>2771.48</v>
      </c>
    </row>
    <row r="1110" customFormat="false" ht="15" hidden="false" customHeight="true" outlineLevel="0" collapsed="false">
      <c r="A1110" s="1" t="s">
        <v>3466</v>
      </c>
      <c r="B1110" s="1" t="s">
        <v>1809</v>
      </c>
      <c r="C1110" s="1" t="s">
        <v>2125</v>
      </c>
      <c r="D1110" s="1" t="s">
        <v>2017</v>
      </c>
      <c r="E1110" s="1" t="s">
        <v>2018</v>
      </c>
      <c r="F1110" s="16" t="n">
        <v>0</v>
      </c>
      <c r="G1110" s="16" t="n">
        <v>11713.25</v>
      </c>
      <c r="H1110" s="16" t="n">
        <v>11713.25</v>
      </c>
    </row>
    <row r="1111" customFormat="false" ht="15" hidden="false" customHeight="true" outlineLevel="0" collapsed="false">
      <c r="A1111" s="1" t="s">
        <v>3467</v>
      </c>
      <c r="B1111" s="1" t="s">
        <v>1677</v>
      </c>
      <c r="C1111" s="1" t="s">
        <v>2047</v>
      </c>
      <c r="D1111" s="1" t="s">
        <v>2021</v>
      </c>
      <c r="E1111" s="1" t="s">
        <v>2045</v>
      </c>
      <c r="F1111" s="16" t="n">
        <v>0</v>
      </c>
      <c r="G1111" s="16" t="n">
        <v>8062.29</v>
      </c>
      <c r="H1111" s="16" t="n">
        <v>8062.29</v>
      </c>
    </row>
    <row r="1112" customFormat="false" ht="15" hidden="false" customHeight="true" outlineLevel="0" collapsed="false">
      <c r="A1112" s="1" t="s">
        <v>3468</v>
      </c>
      <c r="B1112" s="1" t="s">
        <v>857</v>
      </c>
      <c r="C1112" s="1" t="s">
        <v>3469</v>
      </c>
      <c r="D1112" s="1" t="s">
        <v>2017</v>
      </c>
      <c r="E1112" s="1" t="s">
        <v>2018</v>
      </c>
      <c r="F1112" s="16" t="n">
        <v>0</v>
      </c>
      <c r="G1112" s="16" t="n">
        <v>5469.04</v>
      </c>
      <c r="H1112" s="16" t="n">
        <v>5469.04</v>
      </c>
    </row>
    <row r="1113" customFormat="false" ht="15" hidden="false" customHeight="true" outlineLevel="0" collapsed="false">
      <c r="A1113" s="1" t="s">
        <v>3470</v>
      </c>
      <c r="B1113" s="1" t="s">
        <v>1107</v>
      </c>
      <c r="C1113" s="1" t="s">
        <v>2173</v>
      </c>
      <c r="D1113" s="1" t="s">
        <v>2055</v>
      </c>
      <c r="E1113" s="1" t="s">
        <v>2018</v>
      </c>
      <c r="F1113" s="16" t="n">
        <v>99</v>
      </c>
      <c r="G1113" s="16" t="n">
        <v>1350.49</v>
      </c>
      <c r="H1113" s="16" t="n">
        <v>1449.49</v>
      </c>
    </row>
    <row r="1114" customFormat="false" ht="15" hidden="false" customHeight="true" outlineLevel="0" collapsed="false">
      <c r="A1114" s="1" t="s">
        <v>3471</v>
      </c>
      <c r="B1114" s="1" t="s">
        <v>898</v>
      </c>
      <c r="C1114" s="1" t="s">
        <v>716</v>
      </c>
      <c r="D1114" s="1" t="s">
        <v>2055</v>
      </c>
      <c r="E1114" s="1" t="s">
        <v>2018</v>
      </c>
      <c r="F1114" s="16" t="n">
        <v>0</v>
      </c>
      <c r="G1114" s="16" t="n">
        <v>7311.62</v>
      </c>
      <c r="H1114" s="16" t="n">
        <v>7311.62</v>
      </c>
    </row>
    <row r="1115" customFormat="false" ht="15" hidden="false" customHeight="true" outlineLevel="0" collapsed="false">
      <c r="A1115" s="1" t="s">
        <v>3472</v>
      </c>
      <c r="B1115" s="1" t="s">
        <v>976</v>
      </c>
      <c r="C1115" s="1" t="s">
        <v>1573</v>
      </c>
      <c r="D1115" s="1" t="s">
        <v>2025</v>
      </c>
      <c r="E1115" s="1" t="s">
        <v>2045</v>
      </c>
      <c r="F1115" s="16" t="n">
        <v>0</v>
      </c>
      <c r="G1115" s="16" t="n">
        <v>15535.28</v>
      </c>
      <c r="H1115" s="16" t="n">
        <v>15535.28</v>
      </c>
    </row>
    <row r="1116" customFormat="false" ht="15" hidden="false" customHeight="true" outlineLevel="0" collapsed="false">
      <c r="A1116" s="1" t="s">
        <v>3473</v>
      </c>
      <c r="B1116" s="1" t="s">
        <v>1806</v>
      </c>
      <c r="C1116" s="1" t="s">
        <v>2464</v>
      </c>
      <c r="D1116" s="1" t="s">
        <v>2021</v>
      </c>
      <c r="E1116" s="1" t="s">
        <v>2018</v>
      </c>
      <c r="F1116" s="16" t="n">
        <v>0</v>
      </c>
      <c r="G1116" s="16" t="n">
        <v>6984.89</v>
      </c>
      <c r="H1116" s="16" t="n">
        <v>6984.89</v>
      </c>
    </row>
    <row r="1117" customFormat="false" ht="15" hidden="false" customHeight="true" outlineLevel="0" collapsed="false">
      <c r="A1117" s="1" t="s">
        <v>3474</v>
      </c>
      <c r="B1117" s="1" t="s">
        <v>1806</v>
      </c>
      <c r="C1117" s="1" t="s">
        <v>197</v>
      </c>
      <c r="D1117" s="1" t="s">
        <v>2025</v>
      </c>
      <c r="E1117" s="1" t="s">
        <v>2018</v>
      </c>
      <c r="F1117" s="16" t="n">
        <v>0</v>
      </c>
      <c r="G1117" s="16" t="n">
        <v>3235.57</v>
      </c>
      <c r="H1117" s="16" t="n">
        <v>3235.57</v>
      </c>
    </row>
    <row r="1118" customFormat="false" ht="15" hidden="false" customHeight="true" outlineLevel="0" collapsed="false">
      <c r="A1118" s="1" t="s">
        <v>3475</v>
      </c>
      <c r="B1118" s="1" t="s">
        <v>1588</v>
      </c>
      <c r="C1118" s="1" t="s">
        <v>956</v>
      </c>
      <c r="D1118" s="1" t="s">
        <v>2055</v>
      </c>
      <c r="E1118" s="1" t="s">
        <v>2018</v>
      </c>
      <c r="F1118" s="16" t="n">
        <v>0</v>
      </c>
      <c r="G1118" s="16" t="n">
        <v>10718.2</v>
      </c>
      <c r="H1118" s="16" t="n">
        <v>10718.2</v>
      </c>
    </row>
    <row r="1119" customFormat="false" ht="15" hidden="false" customHeight="true" outlineLevel="0" collapsed="false">
      <c r="A1119" s="1" t="s">
        <v>3476</v>
      </c>
      <c r="B1119" s="1" t="s">
        <v>1375</v>
      </c>
      <c r="C1119" s="1" t="s">
        <v>2807</v>
      </c>
      <c r="D1119" s="1" t="s">
        <v>2028</v>
      </c>
      <c r="E1119" s="1" t="s">
        <v>2022</v>
      </c>
      <c r="F1119" s="16" t="n">
        <v>0</v>
      </c>
      <c r="G1119" s="16" t="n">
        <v>10843.75</v>
      </c>
      <c r="H1119" s="16" t="n">
        <v>10843.75</v>
      </c>
    </row>
    <row r="1120" customFormat="false" ht="15" hidden="false" customHeight="true" outlineLevel="0" collapsed="false">
      <c r="A1120" s="1" t="s">
        <v>3477</v>
      </c>
      <c r="B1120" s="1" t="s">
        <v>1485</v>
      </c>
      <c r="C1120" s="1" t="s">
        <v>748</v>
      </c>
      <c r="D1120" s="1" t="s">
        <v>2021</v>
      </c>
      <c r="E1120" s="1" t="s">
        <v>2018</v>
      </c>
      <c r="F1120" s="16" t="n">
        <v>0</v>
      </c>
      <c r="G1120" s="16" t="n">
        <v>2678.78</v>
      </c>
      <c r="H1120" s="16" t="n">
        <v>2678.78</v>
      </c>
    </row>
    <row r="1121" customFormat="false" ht="15" hidden="false" customHeight="true" outlineLevel="0" collapsed="false">
      <c r="A1121" s="1" t="s">
        <v>3478</v>
      </c>
      <c r="B1121" s="1" t="s">
        <v>834</v>
      </c>
      <c r="C1121" s="1" t="s">
        <v>439</v>
      </c>
      <c r="D1121" s="1" t="s">
        <v>2025</v>
      </c>
      <c r="E1121" s="1" t="s">
        <v>2018</v>
      </c>
      <c r="F1121" s="16" t="n">
        <v>49</v>
      </c>
      <c r="G1121" s="16" t="n">
        <v>623</v>
      </c>
      <c r="H1121" s="16" t="n">
        <v>672</v>
      </c>
    </row>
    <row r="1122" customFormat="false" ht="15" hidden="false" customHeight="true" outlineLevel="0" collapsed="false">
      <c r="A1122" s="1" t="s">
        <v>3479</v>
      </c>
      <c r="B1122" s="1" t="s">
        <v>1440</v>
      </c>
      <c r="C1122" s="1" t="s">
        <v>3480</v>
      </c>
      <c r="D1122" s="1" t="s">
        <v>2028</v>
      </c>
      <c r="E1122" s="1" t="s">
        <v>2018</v>
      </c>
      <c r="F1122" s="16" t="n">
        <v>0</v>
      </c>
      <c r="G1122" s="16" t="n">
        <v>3506.19</v>
      </c>
      <c r="H1122" s="16" t="n">
        <v>3506.19</v>
      </c>
    </row>
    <row r="1123" customFormat="false" ht="15" hidden="false" customHeight="true" outlineLevel="0" collapsed="false">
      <c r="A1123" s="1" t="s">
        <v>3481</v>
      </c>
      <c r="B1123" s="1" t="s">
        <v>909</v>
      </c>
      <c r="C1123" s="1" t="s">
        <v>959</v>
      </c>
      <c r="D1123" s="1" t="s">
        <v>2025</v>
      </c>
      <c r="E1123" s="1" t="s">
        <v>2045</v>
      </c>
      <c r="F1123" s="16" t="n">
        <v>0</v>
      </c>
      <c r="G1123" s="16" t="n">
        <v>3335.6</v>
      </c>
      <c r="H1123" s="16" t="n">
        <v>3335.6</v>
      </c>
    </row>
    <row r="1124" customFormat="false" ht="15" hidden="false" customHeight="true" outlineLevel="0" collapsed="false">
      <c r="A1124" s="1" t="s">
        <v>3482</v>
      </c>
      <c r="B1124" s="1" t="s">
        <v>408</v>
      </c>
      <c r="C1124" s="1" t="s">
        <v>2396</v>
      </c>
      <c r="D1124" s="1" t="s">
        <v>2025</v>
      </c>
      <c r="E1124" s="1" t="s">
        <v>2045</v>
      </c>
      <c r="F1124" s="16" t="n">
        <v>0</v>
      </c>
      <c r="G1124" s="16" t="n">
        <v>15564.31</v>
      </c>
      <c r="H1124" s="16" t="n">
        <v>15564.31</v>
      </c>
    </row>
    <row r="1125" customFormat="false" ht="15" hidden="false" customHeight="true" outlineLevel="0" collapsed="false">
      <c r="A1125" s="1" t="s">
        <v>3483</v>
      </c>
      <c r="B1125" s="1" t="s">
        <v>936</v>
      </c>
      <c r="C1125" s="1" t="s">
        <v>2201</v>
      </c>
      <c r="D1125" s="1" t="s">
        <v>2055</v>
      </c>
      <c r="E1125" s="1" t="s">
        <v>2084</v>
      </c>
      <c r="F1125" s="16" t="n">
        <v>49</v>
      </c>
      <c r="G1125" s="16" t="n">
        <v>862.99</v>
      </c>
      <c r="H1125" s="16" t="n">
        <v>911.99</v>
      </c>
    </row>
    <row r="1126" customFormat="false" ht="15" hidden="false" customHeight="true" outlineLevel="0" collapsed="false">
      <c r="A1126" s="1" t="s">
        <v>3484</v>
      </c>
      <c r="B1126" s="1" t="s">
        <v>500</v>
      </c>
      <c r="C1126" s="1" t="s">
        <v>1641</v>
      </c>
      <c r="D1126" s="1" t="s">
        <v>2055</v>
      </c>
      <c r="E1126" s="1" t="s">
        <v>2018</v>
      </c>
      <c r="F1126" s="16" t="n">
        <v>99</v>
      </c>
      <c r="G1126" s="16" t="n">
        <v>2459.52</v>
      </c>
      <c r="H1126" s="16" t="n">
        <v>2558.52</v>
      </c>
    </row>
    <row r="1127" customFormat="false" ht="15" hidden="false" customHeight="true" outlineLevel="0" collapsed="false">
      <c r="A1127" s="1" t="s">
        <v>3485</v>
      </c>
      <c r="B1127" s="1" t="s">
        <v>1844</v>
      </c>
      <c r="C1127" s="1" t="s">
        <v>2992</v>
      </c>
      <c r="D1127" s="1" t="s">
        <v>2028</v>
      </c>
      <c r="E1127" s="1" t="s">
        <v>2018</v>
      </c>
      <c r="F1127" s="16" t="n">
        <v>0</v>
      </c>
      <c r="G1127" s="16" t="n">
        <v>7395.14</v>
      </c>
      <c r="H1127" s="16" t="n">
        <v>7395.14</v>
      </c>
    </row>
    <row r="1128" customFormat="false" ht="15" hidden="false" customHeight="true" outlineLevel="0" collapsed="false">
      <c r="A1128" s="1" t="s">
        <v>3486</v>
      </c>
      <c r="B1128" s="1" t="s">
        <v>320</v>
      </c>
      <c r="C1128" s="1" t="s">
        <v>2145</v>
      </c>
      <c r="D1128" s="1" t="s">
        <v>2025</v>
      </c>
      <c r="E1128" s="1" t="s">
        <v>2018</v>
      </c>
      <c r="F1128" s="16" t="n">
        <v>0</v>
      </c>
      <c r="G1128" s="16" t="n">
        <v>3944.49</v>
      </c>
      <c r="H1128" s="16" t="n">
        <v>3944.49</v>
      </c>
    </row>
    <row r="1129" customFormat="false" ht="15" hidden="false" customHeight="true" outlineLevel="0" collapsed="false">
      <c r="A1129" s="1" t="s">
        <v>3487</v>
      </c>
      <c r="B1129" s="1" t="s">
        <v>1137</v>
      </c>
      <c r="C1129" s="1" t="s">
        <v>2396</v>
      </c>
      <c r="D1129" s="1" t="s">
        <v>2025</v>
      </c>
      <c r="E1129" s="1" t="s">
        <v>2018</v>
      </c>
      <c r="F1129" s="16" t="n">
        <v>0</v>
      </c>
      <c r="G1129" s="16" t="n">
        <v>6858.3</v>
      </c>
      <c r="H1129" s="16" t="n">
        <v>6858.3</v>
      </c>
    </row>
    <row r="1130" customFormat="false" ht="15" hidden="false" customHeight="true" outlineLevel="0" collapsed="false">
      <c r="A1130" s="1" t="s">
        <v>3488</v>
      </c>
      <c r="B1130" s="1" t="s">
        <v>289</v>
      </c>
      <c r="C1130" s="1" t="s">
        <v>808</v>
      </c>
      <c r="D1130" s="1" t="s">
        <v>2055</v>
      </c>
      <c r="E1130" s="1" t="s">
        <v>2018</v>
      </c>
      <c r="F1130" s="16" t="n">
        <v>99</v>
      </c>
      <c r="G1130" s="16" t="n">
        <v>2018.34</v>
      </c>
      <c r="H1130" s="16" t="n">
        <v>2117.34</v>
      </c>
    </row>
    <row r="1131" customFormat="false" ht="15" hidden="false" customHeight="true" outlineLevel="0" collapsed="false">
      <c r="A1131" s="1" t="s">
        <v>3489</v>
      </c>
      <c r="B1131" s="1" t="s">
        <v>465</v>
      </c>
      <c r="C1131" s="1" t="s">
        <v>2298</v>
      </c>
      <c r="D1131" s="1" t="s">
        <v>2017</v>
      </c>
      <c r="E1131" s="1" t="s">
        <v>2018</v>
      </c>
      <c r="F1131" s="16" t="n">
        <v>0</v>
      </c>
      <c r="G1131" s="16" t="n">
        <v>14790.22</v>
      </c>
      <c r="H1131" s="16" t="n">
        <v>14790.22</v>
      </c>
    </row>
    <row r="1132" customFormat="false" ht="15" hidden="false" customHeight="true" outlineLevel="0" collapsed="false">
      <c r="A1132" s="1" t="s">
        <v>3490</v>
      </c>
      <c r="B1132" s="1" t="s">
        <v>768</v>
      </c>
      <c r="C1132" s="1" t="s">
        <v>647</v>
      </c>
      <c r="D1132" s="1" t="s">
        <v>2021</v>
      </c>
      <c r="E1132" s="1" t="s">
        <v>2018</v>
      </c>
      <c r="F1132" s="16" t="n">
        <v>99</v>
      </c>
      <c r="G1132" s="16" t="n">
        <v>862.99</v>
      </c>
      <c r="H1132" s="16" t="n">
        <v>961.99</v>
      </c>
    </row>
    <row r="1133" customFormat="false" ht="15" hidden="false" customHeight="true" outlineLevel="0" collapsed="false">
      <c r="A1133" s="1" t="s">
        <v>3491</v>
      </c>
      <c r="B1133" s="1" t="s">
        <v>1020</v>
      </c>
      <c r="C1133" s="1" t="s">
        <v>1156</v>
      </c>
      <c r="D1133" s="1" t="s">
        <v>2021</v>
      </c>
      <c r="E1133" s="1" t="s">
        <v>2018</v>
      </c>
      <c r="F1133" s="16" t="n">
        <v>99</v>
      </c>
      <c r="G1133" s="16" t="n">
        <v>409.84</v>
      </c>
      <c r="H1133" s="16" t="n">
        <v>508.84</v>
      </c>
    </row>
    <row r="1134" customFormat="false" ht="15" hidden="false" customHeight="true" outlineLevel="0" collapsed="false">
      <c r="A1134" s="1" t="s">
        <v>3492</v>
      </c>
      <c r="B1134" s="1" t="s">
        <v>1378</v>
      </c>
      <c r="C1134" s="1" t="s">
        <v>1019</v>
      </c>
      <c r="D1134" s="1" t="s">
        <v>2017</v>
      </c>
      <c r="E1134" s="1" t="s">
        <v>2018</v>
      </c>
      <c r="F1134" s="16" t="n">
        <v>0</v>
      </c>
      <c r="G1134" s="16" t="n">
        <v>4083.12</v>
      </c>
      <c r="H1134" s="16" t="n">
        <v>4083.12</v>
      </c>
    </row>
    <row r="1135" customFormat="false" ht="15" hidden="false" customHeight="true" outlineLevel="0" collapsed="false">
      <c r="A1135" s="1" t="s">
        <v>3493</v>
      </c>
      <c r="B1135" s="1" t="s">
        <v>433</v>
      </c>
      <c r="C1135" s="1" t="s">
        <v>2203</v>
      </c>
      <c r="D1135" s="1" t="s">
        <v>2021</v>
      </c>
      <c r="E1135" s="1" t="s">
        <v>2018</v>
      </c>
      <c r="F1135" s="16" t="n">
        <v>0</v>
      </c>
      <c r="G1135" s="16" t="n">
        <v>7423.94</v>
      </c>
      <c r="H1135" s="16" t="n">
        <v>7423.94</v>
      </c>
    </row>
    <row r="1136" customFormat="false" ht="15" hidden="false" customHeight="true" outlineLevel="0" collapsed="false">
      <c r="A1136" s="1" t="s">
        <v>3494</v>
      </c>
      <c r="B1136" s="1" t="s">
        <v>1742</v>
      </c>
      <c r="C1136" s="1" t="s">
        <v>2595</v>
      </c>
      <c r="D1136" s="1" t="s">
        <v>2032</v>
      </c>
      <c r="E1136" s="1" t="s">
        <v>2018</v>
      </c>
      <c r="F1136" s="16" t="n">
        <v>49</v>
      </c>
      <c r="G1136" s="16" t="n">
        <v>1821.37</v>
      </c>
      <c r="H1136" s="16" t="n">
        <v>1870.37</v>
      </c>
    </row>
    <row r="1137" customFormat="false" ht="15" hidden="false" customHeight="true" outlineLevel="0" collapsed="false">
      <c r="A1137" s="1" t="s">
        <v>3495</v>
      </c>
      <c r="B1137" s="1" t="s">
        <v>433</v>
      </c>
      <c r="C1137" s="1" t="s">
        <v>474</v>
      </c>
      <c r="D1137" s="1" t="s">
        <v>2025</v>
      </c>
      <c r="E1137" s="1" t="s">
        <v>2045</v>
      </c>
      <c r="F1137" s="16" t="n">
        <v>0</v>
      </c>
      <c r="G1137" s="16" t="n">
        <v>8696.16</v>
      </c>
      <c r="H1137" s="16" t="n">
        <v>8696.16</v>
      </c>
    </row>
    <row r="1138" customFormat="false" ht="15" hidden="false" customHeight="true" outlineLevel="0" collapsed="false">
      <c r="A1138" s="1" t="s">
        <v>3496</v>
      </c>
      <c r="B1138" s="1" t="s">
        <v>210</v>
      </c>
      <c r="C1138" s="1" t="s">
        <v>2150</v>
      </c>
      <c r="D1138" s="1" t="s">
        <v>2032</v>
      </c>
      <c r="E1138" s="1" t="s">
        <v>2018</v>
      </c>
      <c r="F1138" s="16" t="n">
        <v>0</v>
      </c>
      <c r="G1138" s="16" t="n">
        <v>5290.26</v>
      </c>
      <c r="H1138" s="16" t="n">
        <v>5290.26</v>
      </c>
    </row>
    <row r="1139" customFormat="false" ht="15" hidden="false" customHeight="true" outlineLevel="0" collapsed="false">
      <c r="A1139" s="1" t="s">
        <v>3497</v>
      </c>
      <c r="B1139" s="1" t="s">
        <v>1548</v>
      </c>
      <c r="C1139" s="1" t="s">
        <v>1036</v>
      </c>
      <c r="D1139" s="1" t="s">
        <v>2028</v>
      </c>
      <c r="E1139" s="1" t="s">
        <v>2018</v>
      </c>
      <c r="F1139" s="16" t="n">
        <v>0</v>
      </c>
      <c r="G1139" s="16" t="n">
        <v>5246.37</v>
      </c>
      <c r="H1139" s="16" t="n">
        <v>5246.37</v>
      </c>
    </row>
    <row r="1140" customFormat="false" ht="15" hidden="false" customHeight="true" outlineLevel="0" collapsed="false">
      <c r="A1140" s="1" t="s">
        <v>3498</v>
      </c>
      <c r="B1140" s="1" t="s">
        <v>700</v>
      </c>
      <c r="C1140" s="1" t="s">
        <v>3429</v>
      </c>
      <c r="D1140" s="1" t="s">
        <v>2032</v>
      </c>
      <c r="E1140" s="1" t="s">
        <v>2018</v>
      </c>
      <c r="F1140" s="16" t="n">
        <v>99</v>
      </c>
      <c r="G1140" s="16" t="n">
        <v>1248.67</v>
      </c>
      <c r="H1140" s="16" t="n">
        <v>1347.67</v>
      </c>
    </row>
    <row r="1141" customFormat="false" ht="15" hidden="false" customHeight="true" outlineLevel="0" collapsed="false">
      <c r="A1141" s="1" t="s">
        <v>3499</v>
      </c>
      <c r="B1141" s="1" t="s">
        <v>1217</v>
      </c>
      <c r="C1141" s="1" t="s">
        <v>1144</v>
      </c>
      <c r="D1141" s="1" t="s">
        <v>2032</v>
      </c>
      <c r="E1141" s="1" t="s">
        <v>2018</v>
      </c>
      <c r="F1141" s="16" t="n">
        <v>49</v>
      </c>
      <c r="G1141" s="16" t="n">
        <v>2255.79</v>
      </c>
      <c r="H1141" s="16" t="n">
        <v>2304.79</v>
      </c>
    </row>
    <row r="1142" customFormat="false" ht="15" hidden="false" customHeight="true" outlineLevel="0" collapsed="false">
      <c r="A1142" s="1" t="s">
        <v>3500</v>
      </c>
      <c r="B1142" s="1" t="s">
        <v>1502</v>
      </c>
      <c r="C1142" s="1" t="s">
        <v>3258</v>
      </c>
      <c r="D1142" s="1" t="s">
        <v>2032</v>
      </c>
      <c r="E1142" s="1" t="s">
        <v>2045</v>
      </c>
      <c r="F1142" s="16" t="n">
        <v>0</v>
      </c>
      <c r="G1142" s="16" t="n">
        <v>4511.59</v>
      </c>
      <c r="H1142" s="16" t="n">
        <v>4511.59</v>
      </c>
    </row>
    <row r="1143" customFormat="false" ht="15" hidden="false" customHeight="true" outlineLevel="0" collapsed="false">
      <c r="A1143" s="1" t="s">
        <v>3501</v>
      </c>
      <c r="B1143" s="1" t="s">
        <v>1071</v>
      </c>
      <c r="C1143" s="1" t="s">
        <v>2076</v>
      </c>
      <c r="D1143" s="1" t="s">
        <v>2017</v>
      </c>
      <c r="E1143" s="1" t="s">
        <v>2018</v>
      </c>
      <c r="F1143" s="16" t="n">
        <v>0</v>
      </c>
      <c r="G1143" s="16" t="n">
        <v>8870.31</v>
      </c>
      <c r="H1143" s="16" t="n">
        <v>8870.31</v>
      </c>
    </row>
    <row r="1144" customFormat="false" ht="15" hidden="false" customHeight="true" outlineLevel="0" collapsed="false">
      <c r="A1144" s="1" t="s">
        <v>3502</v>
      </c>
      <c r="B1144" s="1" t="s">
        <v>315</v>
      </c>
      <c r="C1144" s="1" t="s">
        <v>2699</v>
      </c>
      <c r="D1144" s="1" t="s">
        <v>2025</v>
      </c>
      <c r="E1144" s="1" t="s">
        <v>2018</v>
      </c>
      <c r="F1144" s="16" t="n">
        <v>0</v>
      </c>
      <c r="G1144" s="16" t="n">
        <v>2560.85</v>
      </c>
      <c r="H1144" s="16" t="n">
        <v>2560.85</v>
      </c>
    </row>
    <row r="1145" customFormat="false" ht="15" hidden="false" customHeight="true" outlineLevel="0" collapsed="false">
      <c r="A1145" s="1" t="s">
        <v>3503</v>
      </c>
      <c r="B1145" s="1" t="s">
        <v>1204</v>
      </c>
      <c r="C1145" s="1" t="s">
        <v>1054</v>
      </c>
      <c r="D1145" s="1" t="s">
        <v>2028</v>
      </c>
      <c r="E1145" s="1" t="s">
        <v>2018</v>
      </c>
      <c r="F1145" s="16" t="n">
        <v>0</v>
      </c>
      <c r="G1145" s="16" t="n">
        <v>7771.09</v>
      </c>
      <c r="H1145" s="16" t="n">
        <v>7771.09</v>
      </c>
    </row>
    <row r="1146" customFormat="false" ht="15" hidden="false" customHeight="true" outlineLevel="0" collapsed="false">
      <c r="A1146" s="1" t="s">
        <v>3504</v>
      </c>
      <c r="B1146" s="1" t="s">
        <v>1052</v>
      </c>
      <c r="C1146" s="1" t="s">
        <v>2345</v>
      </c>
      <c r="D1146" s="1" t="s">
        <v>2017</v>
      </c>
      <c r="E1146" s="1" t="s">
        <v>2018</v>
      </c>
      <c r="F1146" s="16" t="n">
        <v>49</v>
      </c>
      <c r="G1146" s="16" t="n">
        <v>482.17</v>
      </c>
      <c r="H1146" s="16" t="n">
        <v>531.17</v>
      </c>
    </row>
    <row r="1147" customFormat="false" ht="15" hidden="false" customHeight="true" outlineLevel="0" collapsed="false">
      <c r="A1147" s="1" t="s">
        <v>3505</v>
      </c>
      <c r="B1147" s="1" t="s">
        <v>708</v>
      </c>
      <c r="C1147" s="1" t="s">
        <v>1556</v>
      </c>
      <c r="D1147" s="1" t="s">
        <v>2021</v>
      </c>
      <c r="E1147" s="1" t="s">
        <v>2018</v>
      </c>
      <c r="F1147" s="16" t="n">
        <v>0</v>
      </c>
      <c r="G1147" s="16" t="n">
        <v>7101.19</v>
      </c>
      <c r="H1147" s="16" t="n">
        <v>7101.19</v>
      </c>
    </row>
    <row r="1148" customFormat="false" ht="15" hidden="false" customHeight="true" outlineLevel="0" collapsed="false">
      <c r="A1148" s="1" t="s">
        <v>3506</v>
      </c>
      <c r="B1148" s="1" t="s">
        <v>131</v>
      </c>
      <c r="C1148" s="1" t="s">
        <v>1186</v>
      </c>
      <c r="D1148" s="1" t="s">
        <v>2017</v>
      </c>
      <c r="E1148" s="1" t="s">
        <v>2018</v>
      </c>
      <c r="F1148" s="16" t="n">
        <v>0</v>
      </c>
      <c r="G1148" s="16" t="n">
        <v>5910.92</v>
      </c>
      <c r="H1148" s="16" t="n">
        <v>5910.92</v>
      </c>
    </row>
    <row r="1149" customFormat="false" ht="15" hidden="false" customHeight="true" outlineLevel="0" collapsed="false">
      <c r="A1149" s="1" t="s">
        <v>3507</v>
      </c>
      <c r="B1149" s="1" t="s">
        <v>705</v>
      </c>
      <c r="C1149" s="1" t="s">
        <v>2120</v>
      </c>
      <c r="D1149" s="1" t="s">
        <v>2025</v>
      </c>
      <c r="E1149" s="1" t="s">
        <v>2018</v>
      </c>
      <c r="F1149" s="16" t="n">
        <v>0</v>
      </c>
      <c r="G1149" s="16" t="n">
        <v>3108.06</v>
      </c>
      <c r="H1149" s="16" t="n">
        <v>3108.06</v>
      </c>
    </row>
    <row r="1150" customFormat="false" ht="15" hidden="false" customHeight="true" outlineLevel="0" collapsed="false">
      <c r="A1150" s="1" t="s">
        <v>3508</v>
      </c>
      <c r="B1150" s="1" t="s">
        <v>1531</v>
      </c>
      <c r="C1150" s="1" t="s">
        <v>2658</v>
      </c>
      <c r="D1150" s="1" t="s">
        <v>2021</v>
      </c>
      <c r="E1150" s="1" t="s">
        <v>2018</v>
      </c>
      <c r="F1150" s="16" t="n">
        <v>0</v>
      </c>
      <c r="G1150" s="16" t="n">
        <v>4770.81</v>
      </c>
      <c r="H1150" s="16" t="n">
        <v>4770.81</v>
      </c>
    </row>
    <row r="1151" customFormat="false" ht="15" hidden="false" customHeight="true" outlineLevel="0" collapsed="false">
      <c r="A1151" s="1" t="s">
        <v>3509</v>
      </c>
      <c r="B1151" s="1" t="s">
        <v>608</v>
      </c>
      <c r="C1151" s="1" t="s">
        <v>3510</v>
      </c>
      <c r="D1151" s="1" t="s">
        <v>2055</v>
      </c>
      <c r="E1151" s="1" t="s">
        <v>2045</v>
      </c>
      <c r="F1151" s="16" t="n">
        <v>0</v>
      </c>
      <c r="G1151" s="16" t="n">
        <v>4796.7</v>
      </c>
      <c r="H1151" s="16" t="n">
        <v>4796.7</v>
      </c>
    </row>
    <row r="1152" customFormat="false" ht="15" hidden="false" customHeight="true" outlineLevel="0" collapsed="false">
      <c r="A1152" s="1" t="s">
        <v>3511</v>
      </c>
      <c r="B1152" s="1" t="s">
        <v>1551</v>
      </c>
      <c r="C1152" s="1" t="s">
        <v>1851</v>
      </c>
      <c r="D1152" s="1" t="s">
        <v>2017</v>
      </c>
      <c r="E1152" s="1" t="s">
        <v>2018</v>
      </c>
      <c r="F1152" s="16" t="n">
        <v>0</v>
      </c>
      <c r="G1152" s="16" t="n">
        <v>9666.81</v>
      </c>
      <c r="H1152" s="16" t="n">
        <v>9666.81</v>
      </c>
    </row>
    <row r="1153" customFormat="false" ht="15" hidden="false" customHeight="true" outlineLevel="0" collapsed="false">
      <c r="A1153" s="1" t="s">
        <v>3512</v>
      </c>
      <c r="B1153" s="1" t="s">
        <v>1703</v>
      </c>
      <c r="C1153" s="1" t="s">
        <v>2193</v>
      </c>
      <c r="D1153" s="1" t="s">
        <v>2032</v>
      </c>
      <c r="E1153" s="1" t="s">
        <v>2018</v>
      </c>
      <c r="F1153" s="16" t="n">
        <v>0</v>
      </c>
      <c r="G1153" s="16" t="n">
        <v>4585.29</v>
      </c>
      <c r="H1153" s="16" t="n">
        <v>4585.29</v>
      </c>
    </row>
    <row r="1154" customFormat="false" ht="15" hidden="false" customHeight="true" outlineLevel="0" collapsed="false">
      <c r="A1154" s="1" t="s">
        <v>3513</v>
      </c>
      <c r="B1154" s="1" t="s">
        <v>1816</v>
      </c>
      <c r="C1154" s="1" t="s">
        <v>3514</v>
      </c>
      <c r="D1154" s="1" t="s">
        <v>2055</v>
      </c>
      <c r="E1154" s="1" t="s">
        <v>2018</v>
      </c>
      <c r="F1154" s="16" t="n">
        <v>79</v>
      </c>
      <c r="G1154" s="16" t="n">
        <v>2398.35</v>
      </c>
      <c r="H1154" s="16" t="n">
        <v>2477.35</v>
      </c>
    </row>
    <row r="1155" customFormat="false" ht="15" hidden="false" customHeight="true" outlineLevel="0" collapsed="false">
      <c r="A1155" s="1" t="s">
        <v>3515</v>
      </c>
      <c r="B1155" s="1" t="s">
        <v>691</v>
      </c>
      <c r="C1155" s="1" t="s">
        <v>2111</v>
      </c>
      <c r="D1155" s="1" t="s">
        <v>2017</v>
      </c>
      <c r="E1155" s="1" t="s">
        <v>2018</v>
      </c>
      <c r="F1155" s="16" t="n">
        <v>0</v>
      </c>
      <c r="G1155" s="16" t="n">
        <v>6055.03</v>
      </c>
      <c r="H1155" s="16" t="n">
        <v>6055.03</v>
      </c>
    </row>
    <row r="1156" customFormat="false" ht="15" hidden="false" customHeight="true" outlineLevel="0" collapsed="false">
      <c r="A1156" s="1" t="s">
        <v>3516</v>
      </c>
      <c r="B1156" s="1" t="s">
        <v>1241</v>
      </c>
      <c r="C1156" s="1" t="s">
        <v>1786</v>
      </c>
      <c r="D1156" s="1" t="s">
        <v>2021</v>
      </c>
      <c r="E1156" s="1" t="s">
        <v>2018</v>
      </c>
      <c r="F1156" s="16" t="n">
        <v>0</v>
      </c>
      <c r="G1156" s="16" t="n">
        <v>10233.16</v>
      </c>
      <c r="H1156" s="16" t="n">
        <v>10233.16</v>
      </c>
    </row>
    <row r="1157" customFormat="false" ht="15" hidden="false" customHeight="true" outlineLevel="0" collapsed="false">
      <c r="A1157" s="1" t="s">
        <v>3517</v>
      </c>
      <c r="B1157" s="1" t="s">
        <v>934</v>
      </c>
      <c r="C1157" s="1" t="s">
        <v>221</v>
      </c>
      <c r="D1157" s="1" t="s">
        <v>2032</v>
      </c>
      <c r="E1157" s="1" t="s">
        <v>2018</v>
      </c>
      <c r="F1157" s="16" t="n">
        <v>0</v>
      </c>
      <c r="G1157" s="16" t="n">
        <v>16509.56</v>
      </c>
      <c r="H1157" s="16" t="n">
        <v>16509.56</v>
      </c>
    </row>
    <row r="1158" customFormat="false" ht="15" hidden="false" customHeight="true" outlineLevel="0" collapsed="false">
      <c r="A1158" s="1" t="s">
        <v>3518</v>
      </c>
      <c r="B1158" s="1" t="s">
        <v>1193</v>
      </c>
      <c r="C1158" s="1" t="s">
        <v>3519</v>
      </c>
      <c r="D1158" s="1" t="s">
        <v>2055</v>
      </c>
      <c r="E1158" s="1" t="s">
        <v>2018</v>
      </c>
      <c r="F1158" s="16" t="n">
        <v>0</v>
      </c>
      <c r="G1158" s="16" t="n">
        <v>17319.22</v>
      </c>
      <c r="H1158" s="16" t="n">
        <v>17319.22</v>
      </c>
    </row>
    <row r="1159" customFormat="false" ht="15" hidden="false" customHeight="true" outlineLevel="0" collapsed="false">
      <c r="A1159" s="1" t="s">
        <v>3520</v>
      </c>
      <c r="B1159" s="1" t="s">
        <v>752</v>
      </c>
      <c r="C1159" s="1" t="s">
        <v>3521</v>
      </c>
      <c r="D1159" s="1" t="s">
        <v>2017</v>
      </c>
      <c r="E1159" s="1" t="s">
        <v>2022</v>
      </c>
      <c r="F1159" s="16" t="n">
        <v>0</v>
      </c>
      <c r="G1159" s="16" t="n">
        <v>6529.37</v>
      </c>
      <c r="H1159" s="16" t="n">
        <v>6529.37</v>
      </c>
    </row>
    <row r="1160" customFormat="false" ht="15" hidden="false" customHeight="true" outlineLevel="0" collapsed="false">
      <c r="A1160" s="1" t="s">
        <v>3522</v>
      </c>
      <c r="B1160" s="1" t="s">
        <v>1375</v>
      </c>
      <c r="C1160" s="1" t="s">
        <v>2464</v>
      </c>
      <c r="D1160" s="1" t="s">
        <v>2017</v>
      </c>
      <c r="E1160" s="1" t="s">
        <v>2018</v>
      </c>
      <c r="F1160" s="16" t="n">
        <v>99</v>
      </c>
      <c r="G1160" s="16" t="n">
        <v>1425.51</v>
      </c>
      <c r="H1160" s="16" t="n">
        <v>1524.51</v>
      </c>
    </row>
    <row r="1161" customFormat="false" ht="15" hidden="false" customHeight="true" outlineLevel="0" collapsed="false">
      <c r="A1161" s="1" t="s">
        <v>3523</v>
      </c>
      <c r="B1161" s="1" t="s">
        <v>458</v>
      </c>
      <c r="C1161" s="1" t="s">
        <v>2386</v>
      </c>
      <c r="D1161" s="1" t="s">
        <v>2017</v>
      </c>
      <c r="E1161" s="1" t="s">
        <v>2018</v>
      </c>
      <c r="F1161" s="16" t="n">
        <v>99</v>
      </c>
      <c r="G1161" s="16" t="n">
        <v>1728.17</v>
      </c>
      <c r="H1161" s="16" t="n">
        <v>1827.17</v>
      </c>
    </row>
    <row r="1162" customFormat="false" ht="15" hidden="false" customHeight="true" outlineLevel="0" collapsed="false">
      <c r="A1162" s="1" t="s">
        <v>3524</v>
      </c>
      <c r="B1162" s="1" t="s">
        <v>1190</v>
      </c>
      <c r="C1162" s="1" t="s">
        <v>3295</v>
      </c>
      <c r="D1162" s="1" t="s">
        <v>2025</v>
      </c>
      <c r="E1162" s="1" t="s">
        <v>2018</v>
      </c>
      <c r="F1162" s="16" t="n">
        <v>99</v>
      </c>
      <c r="G1162" s="16" t="n">
        <v>458.06</v>
      </c>
      <c r="H1162" s="16" t="n">
        <v>557.06</v>
      </c>
    </row>
    <row r="1163" customFormat="false" ht="15" hidden="false" customHeight="true" outlineLevel="0" collapsed="false">
      <c r="A1163" s="1" t="s">
        <v>3525</v>
      </c>
      <c r="B1163" s="1" t="s">
        <v>1849</v>
      </c>
      <c r="C1163" s="1" t="s">
        <v>2425</v>
      </c>
      <c r="D1163" s="1" t="s">
        <v>2017</v>
      </c>
      <c r="E1163" s="1" t="s">
        <v>2018</v>
      </c>
      <c r="F1163" s="16" t="n">
        <v>99</v>
      </c>
      <c r="G1163" s="16" t="n">
        <v>1781.4</v>
      </c>
      <c r="H1163" s="16" t="n">
        <v>1880.4</v>
      </c>
    </row>
    <row r="1164" customFormat="false" ht="15" hidden="false" customHeight="true" outlineLevel="0" collapsed="false">
      <c r="A1164" s="1" t="s">
        <v>3526</v>
      </c>
      <c r="B1164" s="1" t="s">
        <v>1510</v>
      </c>
      <c r="C1164" s="1" t="s">
        <v>2421</v>
      </c>
      <c r="D1164" s="1" t="s">
        <v>2025</v>
      </c>
      <c r="E1164" s="1" t="s">
        <v>2045</v>
      </c>
      <c r="F1164" s="16" t="n">
        <v>0</v>
      </c>
      <c r="G1164" s="16" t="n">
        <v>4008.19</v>
      </c>
      <c r="H1164" s="16" t="n">
        <v>4008.19</v>
      </c>
    </row>
    <row r="1165" customFormat="false" ht="15" hidden="false" customHeight="true" outlineLevel="0" collapsed="false">
      <c r="A1165" s="1" t="s">
        <v>3527</v>
      </c>
      <c r="B1165" s="1" t="s">
        <v>1537</v>
      </c>
      <c r="C1165" s="1" t="s">
        <v>2585</v>
      </c>
      <c r="D1165" s="1" t="s">
        <v>2055</v>
      </c>
      <c r="E1165" s="1" t="s">
        <v>2018</v>
      </c>
      <c r="F1165" s="16" t="n">
        <v>0</v>
      </c>
      <c r="G1165" s="16" t="n">
        <v>4940.19</v>
      </c>
      <c r="H1165" s="16" t="n">
        <v>4940.19</v>
      </c>
    </row>
    <row r="1166" customFormat="false" ht="15" hidden="false" customHeight="true" outlineLevel="0" collapsed="false">
      <c r="A1166" s="1" t="s">
        <v>3528</v>
      </c>
      <c r="B1166" s="1" t="s">
        <v>187</v>
      </c>
      <c r="C1166" s="1" t="s">
        <v>1547</v>
      </c>
      <c r="D1166" s="1" t="s">
        <v>2028</v>
      </c>
      <c r="E1166" s="1" t="s">
        <v>2018</v>
      </c>
      <c r="F1166" s="16" t="n">
        <v>0</v>
      </c>
      <c r="G1166" s="16" t="n">
        <v>3773.34</v>
      </c>
      <c r="H1166" s="16" t="n">
        <v>3773.34</v>
      </c>
    </row>
    <row r="1167" customFormat="false" ht="15" hidden="false" customHeight="true" outlineLevel="0" collapsed="false">
      <c r="A1167" s="1" t="s">
        <v>3529</v>
      </c>
      <c r="B1167" s="1" t="s">
        <v>968</v>
      </c>
      <c r="C1167" s="1" t="s">
        <v>203</v>
      </c>
      <c r="D1167" s="1" t="s">
        <v>2025</v>
      </c>
      <c r="E1167" s="1" t="s">
        <v>2018</v>
      </c>
      <c r="F1167" s="16" t="n">
        <v>0</v>
      </c>
      <c r="G1167" s="16" t="n">
        <v>9159.36</v>
      </c>
      <c r="H1167" s="16" t="n">
        <v>9159.36</v>
      </c>
    </row>
    <row r="1168" customFormat="false" ht="15" hidden="false" customHeight="true" outlineLevel="0" collapsed="false">
      <c r="A1168" s="1" t="s">
        <v>3530</v>
      </c>
      <c r="B1168" s="1" t="s">
        <v>1727</v>
      </c>
      <c r="C1168" s="1" t="s">
        <v>3073</v>
      </c>
      <c r="D1168" s="1" t="s">
        <v>2017</v>
      </c>
      <c r="E1168" s="1" t="s">
        <v>2018</v>
      </c>
      <c r="F1168" s="16" t="n">
        <v>0</v>
      </c>
      <c r="G1168" s="16" t="n">
        <v>2781.52</v>
      </c>
      <c r="H1168" s="16" t="n">
        <v>2781.52</v>
      </c>
    </row>
    <row r="1169" customFormat="false" ht="15" hidden="false" customHeight="true" outlineLevel="0" collapsed="false">
      <c r="A1169" s="1" t="s">
        <v>3531</v>
      </c>
      <c r="B1169" s="1" t="s">
        <v>1175</v>
      </c>
      <c r="C1169" s="1" t="s">
        <v>203</v>
      </c>
      <c r="D1169" s="1" t="s">
        <v>2025</v>
      </c>
      <c r="E1169" s="1" t="s">
        <v>2018</v>
      </c>
      <c r="F1169" s="16" t="n">
        <v>0</v>
      </c>
      <c r="G1169" s="16" t="n">
        <v>13144.99</v>
      </c>
      <c r="H1169" s="16" t="n">
        <v>13144.99</v>
      </c>
    </row>
    <row r="1170" customFormat="false" ht="15" hidden="false" customHeight="true" outlineLevel="0" collapsed="false">
      <c r="A1170" s="1" t="s">
        <v>3532</v>
      </c>
      <c r="B1170" s="1" t="s">
        <v>768</v>
      </c>
      <c r="C1170" s="1" t="s">
        <v>1134</v>
      </c>
      <c r="D1170" s="1" t="s">
        <v>2017</v>
      </c>
      <c r="E1170" s="1" t="s">
        <v>2018</v>
      </c>
      <c r="F1170" s="16" t="n">
        <v>49</v>
      </c>
      <c r="G1170" s="16" t="n">
        <v>647.02</v>
      </c>
      <c r="H1170" s="16" t="n">
        <v>696.02</v>
      </c>
    </row>
    <row r="1171" customFormat="false" ht="15" hidden="false" customHeight="true" outlineLevel="0" collapsed="false">
      <c r="A1171" s="1" t="s">
        <v>3533</v>
      </c>
      <c r="B1171" s="1" t="s">
        <v>968</v>
      </c>
      <c r="C1171" s="1" t="s">
        <v>2089</v>
      </c>
      <c r="D1171" s="1" t="s">
        <v>2017</v>
      </c>
      <c r="E1171" s="1" t="s">
        <v>2018</v>
      </c>
      <c r="F1171" s="16" t="n">
        <v>0</v>
      </c>
      <c r="G1171" s="16" t="n">
        <v>15955.1</v>
      </c>
      <c r="H1171" s="16" t="n">
        <v>15955.1</v>
      </c>
    </row>
    <row r="1172" customFormat="false" ht="15" hidden="false" customHeight="true" outlineLevel="0" collapsed="false">
      <c r="A1172" s="1" t="s">
        <v>3534</v>
      </c>
      <c r="B1172" s="1" t="s">
        <v>1585</v>
      </c>
      <c r="C1172" s="1" t="s">
        <v>2102</v>
      </c>
      <c r="D1172" s="1" t="s">
        <v>2025</v>
      </c>
      <c r="E1172" s="1" t="s">
        <v>2018</v>
      </c>
      <c r="F1172" s="16" t="n">
        <v>0</v>
      </c>
      <c r="G1172" s="16" t="n">
        <v>4749.04</v>
      </c>
      <c r="H1172" s="16" t="n">
        <v>4749.04</v>
      </c>
    </row>
    <row r="1173" customFormat="false" ht="15" hidden="false" customHeight="true" outlineLevel="0" collapsed="false">
      <c r="A1173" s="1" t="s">
        <v>3535</v>
      </c>
      <c r="B1173" s="1" t="s">
        <v>1613</v>
      </c>
      <c r="C1173" s="1" t="s">
        <v>3068</v>
      </c>
      <c r="D1173" s="1" t="s">
        <v>2017</v>
      </c>
      <c r="E1173" s="1" t="s">
        <v>2018</v>
      </c>
      <c r="F1173" s="16" t="n">
        <v>0</v>
      </c>
      <c r="G1173" s="16" t="n">
        <v>5278.42</v>
      </c>
      <c r="H1173" s="16" t="n">
        <v>5278.42</v>
      </c>
    </row>
    <row r="1174" customFormat="false" ht="15" hidden="false" customHeight="true" outlineLevel="0" collapsed="false">
      <c r="A1174" s="1" t="s">
        <v>3536</v>
      </c>
      <c r="B1174" s="1" t="s">
        <v>512</v>
      </c>
      <c r="C1174" s="1" t="s">
        <v>767</v>
      </c>
      <c r="D1174" s="1" t="s">
        <v>2025</v>
      </c>
      <c r="E1174" s="1" t="s">
        <v>2018</v>
      </c>
      <c r="F1174" s="16" t="n">
        <v>0</v>
      </c>
      <c r="G1174" s="16" t="n">
        <v>3568.3</v>
      </c>
      <c r="H1174" s="16" t="n">
        <v>3568.3</v>
      </c>
    </row>
    <row r="1175" customFormat="false" ht="15" hidden="false" customHeight="true" outlineLevel="0" collapsed="false">
      <c r="A1175" s="1" t="s">
        <v>3537</v>
      </c>
      <c r="B1175" s="1" t="s">
        <v>234</v>
      </c>
      <c r="C1175" s="1" t="s">
        <v>725</v>
      </c>
      <c r="D1175" s="1" t="s">
        <v>2017</v>
      </c>
      <c r="E1175" s="1" t="s">
        <v>2018</v>
      </c>
      <c r="F1175" s="16" t="n">
        <v>49</v>
      </c>
      <c r="G1175" s="16" t="n">
        <v>458.06</v>
      </c>
      <c r="H1175" s="16" t="n">
        <v>507.06</v>
      </c>
    </row>
    <row r="1176" customFormat="false" ht="15" hidden="false" customHeight="true" outlineLevel="0" collapsed="false">
      <c r="A1176" s="1" t="s">
        <v>3538</v>
      </c>
      <c r="B1176" s="1" t="s">
        <v>1071</v>
      </c>
      <c r="C1176" s="1" t="s">
        <v>1073</v>
      </c>
      <c r="D1176" s="1" t="s">
        <v>2017</v>
      </c>
      <c r="E1176" s="1" t="s">
        <v>2018</v>
      </c>
      <c r="F1176" s="16" t="n">
        <v>0</v>
      </c>
      <c r="G1176" s="16" t="n">
        <v>17437.57</v>
      </c>
      <c r="H1176" s="16" t="n">
        <v>17437.57</v>
      </c>
    </row>
    <row r="1177" customFormat="false" ht="15" hidden="false" customHeight="true" outlineLevel="0" collapsed="false">
      <c r="A1177" s="1" t="s">
        <v>3539</v>
      </c>
      <c r="B1177" s="1" t="s">
        <v>396</v>
      </c>
      <c r="C1177" s="1" t="s">
        <v>1627</v>
      </c>
      <c r="D1177" s="1" t="s">
        <v>2025</v>
      </c>
      <c r="E1177" s="1" t="s">
        <v>2022</v>
      </c>
      <c r="F1177" s="16" t="n">
        <v>79</v>
      </c>
      <c r="G1177" s="16" t="n">
        <v>2389.85</v>
      </c>
      <c r="H1177" s="16" t="n">
        <v>2468.85</v>
      </c>
    </row>
    <row r="1178" customFormat="false" ht="15" hidden="false" customHeight="true" outlineLevel="0" collapsed="false">
      <c r="A1178" s="1" t="s">
        <v>3540</v>
      </c>
      <c r="B1178" s="1" t="s">
        <v>705</v>
      </c>
      <c r="C1178" s="1" t="s">
        <v>2533</v>
      </c>
      <c r="D1178" s="1" t="s">
        <v>2055</v>
      </c>
      <c r="E1178" s="1" t="s">
        <v>2018</v>
      </c>
      <c r="F1178" s="16" t="n">
        <v>0</v>
      </c>
      <c r="G1178" s="16" t="n">
        <v>2619.77</v>
      </c>
      <c r="H1178" s="16" t="n">
        <v>2619.77</v>
      </c>
    </row>
    <row r="1179" customFormat="false" ht="15" hidden="false" customHeight="true" outlineLevel="0" collapsed="false">
      <c r="A1179" s="1" t="s">
        <v>3541</v>
      </c>
      <c r="B1179" s="1" t="s">
        <v>1411</v>
      </c>
      <c r="C1179" s="1" t="s">
        <v>1556</v>
      </c>
      <c r="D1179" s="1" t="s">
        <v>2055</v>
      </c>
      <c r="E1179" s="1" t="s">
        <v>2018</v>
      </c>
      <c r="F1179" s="16" t="n">
        <v>0</v>
      </c>
      <c r="G1179" s="16" t="n">
        <v>7206.24</v>
      </c>
      <c r="H1179" s="16" t="n">
        <v>7206.24</v>
      </c>
    </row>
    <row r="1180" customFormat="false" ht="15" hidden="false" customHeight="true" outlineLevel="0" collapsed="false">
      <c r="A1180" s="1" t="s">
        <v>3542</v>
      </c>
      <c r="B1180" s="1" t="s">
        <v>1151</v>
      </c>
      <c r="C1180" s="1" t="s">
        <v>2948</v>
      </c>
      <c r="D1180" s="1" t="s">
        <v>2017</v>
      </c>
      <c r="E1180" s="1" t="s">
        <v>2018</v>
      </c>
      <c r="F1180" s="16" t="n">
        <v>0</v>
      </c>
      <c r="G1180" s="16" t="n">
        <v>4226.19</v>
      </c>
      <c r="H1180" s="16" t="n">
        <v>4226.19</v>
      </c>
    </row>
    <row r="1181" customFormat="false" ht="15" hidden="false" customHeight="true" outlineLevel="0" collapsed="false">
      <c r="A1181" s="1" t="s">
        <v>3543</v>
      </c>
      <c r="B1181" s="1" t="s">
        <v>936</v>
      </c>
      <c r="C1181" s="1" t="s">
        <v>2317</v>
      </c>
      <c r="D1181" s="1" t="s">
        <v>2017</v>
      </c>
      <c r="E1181" s="1" t="s">
        <v>2018</v>
      </c>
      <c r="F1181" s="16" t="n">
        <v>0</v>
      </c>
      <c r="G1181" s="16" t="n">
        <v>5744.68</v>
      </c>
      <c r="H1181" s="16" t="n">
        <v>5744.68</v>
      </c>
    </row>
    <row r="1182" customFormat="false" ht="15" hidden="false" customHeight="true" outlineLevel="0" collapsed="false">
      <c r="A1182" s="1" t="s">
        <v>3544</v>
      </c>
      <c r="B1182" s="1" t="s">
        <v>1135</v>
      </c>
      <c r="C1182" s="1" t="s">
        <v>965</v>
      </c>
      <c r="D1182" s="1" t="s">
        <v>2017</v>
      </c>
      <c r="E1182" s="1" t="s">
        <v>2045</v>
      </c>
      <c r="F1182" s="16" t="n">
        <v>0</v>
      </c>
      <c r="G1182" s="16" t="n">
        <v>3020.65</v>
      </c>
      <c r="H1182" s="16" t="n">
        <v>3020.65</v>
      </c>
    </row>
    <row r="1183" customFormat="false" ht="15" hidden="false" customHeight="true" outlineLevel="0" collapsed="false">
      <c r="A1183" s="1" t="s">
        <v>3545</v>
      </c>
      <c r="B1183" s="1" t="s">
        <v>1876</v>
      </c>
      <c r="C1183" s="1" t="s">
        <v>1103</v>
      </c>
      <c r="D1183" s="1" t="s">
        <v>2017</v>
      </c>
      <c r="E1183" s="1" t="s">
        <v>2018</v>
      </c>
      <c r="F1183" s="16" t="n">
        <v>0</v>
      </c>
      <c r="G1183" s="16" t="n">
        <v>11464.3</v>
      </c>
      <c r="H1183" s="16" t="n">
        <v>11464.3</v>
      </c>
    </row>
    <row r="1184" customFormat="false" ht="15" hidden="false" customHeight="true" outlineLevel="0" collapsed="false">
      <c r="A1184" s="1" t="s">
        <v>3546</v>
      </c>
      <c r="B1184" s="1" t="s">
        <v>1736</v>
      </c>
      <c r="C1184" s="1" t="s">
        <v>2490</v>
      </c>
      <c r="D1184" s="1" t="s">
        <v>2055</v>
      </c>
      <c r="E1184" s="1" t="s">
        <v>2018</v>
      </c>
      <c r="F1184" s="16" t="n">
        <v>0</v>
      </c>
      <c r="G1184" s="16" t="n">
        <v>8934.68</v>
      </c>
      <c r="H1184" s="16" t="n">
        <v>8934.68</v>
      </c>
    </row>
    <row r="1185" customFormat="false" ht="15" hidden="false" customHeight="true" outlineLevel="0" collapsed="false">
      <c r="A1185" s="1" t="s">
        <v>3547</v>
      </c>
      <c r="B1185" s="1" t="s">
        <v>912</v>
      </c>
      <c r="C1185" s="1" t="s">
        <v>1103</v>
      </c>
      <c r="D1185" s="1" t="s">
        <v>2025</v>
      </c>
      <c r="E1185" s="1" t="s">
        <v>2018</v>
      </c>
      <c r="F1185" s="16" t="n">
        <v>0</v>
      </c>
      <c r="G1185" s="16" t="n">
        <v>5233.15</v>
      </c>
      <c r="H1185" s="16" t="n">
        <v>5233.15</v>
      </c>
    </row>
    <row r="1186" customFormat="false" ht="15" hidden="false" customHeight="true" outlineLevel="0" collapsed="false">
      <c r="A1186" s="1" t="s">
        <v>3548</v>
      </c>
      <c r="B1186" s="1" t="s">
        <v>1017</v>
      </c>
      <c r="C1186" s="1" t="s">
        <v>2699</v>
      </c>
      <c r="D1186" s="1" t="s">
        <v>2025</v>
      </c>
      <c r="E1186" s="1" t="s">
        <v>2018</v>
      </c>
      <c r="F1186" s="16" t="n">
        <v>79</v>
      </c>
      <c r="G1186" s="16" t="n">
        <v>1175.42</v>
      </c>
      <c r="H1186" s="16" t="n">
        <v>1254.42</v>
      </c>
    </row>
    <row r="1187" customFormat="false" ht="15" hidden="false" customHeight="true" outlineLevel="0" collapsed="false">
      <c r="A1187" s="1" t="s">
        <v>3549</v>
      </c>
      <c r="B1187" s="1" t="s">
        <v>1307</v>
      </c>
      <c r="C1187" s="1" t="s">
        <v>2460</v>
      </c>
      <c r="D1187" s="1" t="s">
        <v>2021</v>
      </c>
      <c r="E1187" s="1" t="s">
        <v>2018</v>
      </c>
      <c r="F1187" s="16" t="n">
        <v>0</v>
      </c>
      <c r="G1187" s="16" t="n">
        <v>4130.64</v>
      </c>
      <c r="H1187" s="16" t="n">
        <v>4130.64</v>
      </c>
    </row>
    <row r="1188" customFormat="false" ht="15" hidden="false" customHeight="true" outlineLevel="0" collapsed="false">
      <c r="A1188" s="1" t="s">
        <v>3550</v>
      </c>
      <c r="B1188" s="1" t="s">
        <v>1764</v>
      </c>
      <c r="C1188" s="1" t="s">
        <v>3551</v>
      </c>
      <c r="D1188" s="1" t="s">
        <v>2021</v>
      </c>
      <c r="E1188" s="1" t="s">
        <v>2045</v>
      </c>
      <c r="F1188" s="16" t="n">
        <v>0</v>
      </c>
      <c r="G1188" s="16" t="n">
        <v>3150.79</v>
      </c>
      <c r="H1188" s="16" t="n">
        <v>3150.79</v>
      </c>
    </row>
    <row r="1189" customFormat="false" ht="15" hidden="false" customHeight="true" outlineLevel="0" collapsed="false">
      <c r="A1189" s="1" t="s">
        <v>3552</v>
      </c>
      <c r="B1189" s="1" t="s">
        <v>763</v>
      </c>
      <c r="C1189" s="1" t="s">
        <v>3073</v>
      </c>
      <c r="D1189" s="1" t="s">
        <v>2025</v>
      </c>
      <c r="E1189" s="1" t="s">
        <v>2018</v>
      </c>
      <c r="F1189" s="16" t="n">
        <v>0</v>
      </c>
      <c r="G1189" s="16" t="n">
        <v>3547.8</v>
      </c>
      <c r="H1189" s="16" t="n">
        <v>3547.8</v>
      </c>
    </row>
    <row r="1190" customFormat="false" ht="15" hidden="false" customHeight="true" outlineLevel="0" collapsed="false">
      <c r="A1190" s="1" t="s">
        <v>3553</v>
      </c>
      <c r="B1190" s="1" t="s">
        <v>1485</v>
      </c>
      <c r="C1190" s="1" t="s">
        <v>3554</v>
      </c>
      <c r="D1190" s="1" t="s">
        <v>2028</v>
      </c>
      <c r="E1190" s="1" t="s">
        <v>2018</v>
      </c>
      <c r="F1190" s="16" t="n">
        <v>49</v>
      </c>
      <c r="G1190" s="16" t="n">
        <v>1425.51</v>
      </c>
      <c r="H1190" s="16" t="n">
        <v>1474.51</v>
      </c>
    </row>
    <row r="1191" customFormat="false" ht="15" hidden="false" customHeight="true" outlineLevel="0" collapsed="false">
      <c r="A1191" s="1" t="s">
        <v>3555</v>
      </c>
      <c r="B1191" s="1" t="s">
        <v>1405</v>
      </c>
      <c r="C1191" s="1" t="s">
        <v>3112</v>
      </c>
      <c r="D1191" s="1" t="s">
        <v>2017</v>
      </c>
      <c r="E1191" s="1" t="s">
        <v>2045</v>
      </c>
      <c r="F1191" s="16" t="n">
        <v>49</v>
      </c>
      <c r="G1191" s="16" t="n">
        <v>1500.54</v>
      </c>
      <c r="H1191" s="16" t="n">
        <v>1549.54</v>
      </c>
    </row>
    <row r="1192" customFormat="false" ht="15" hidden="false" customHeight="true" outlineLevel="0" collapsed="false">
      <c r="A1192" s="1" t="s">
        <v>3556</v>
      </c>
      <c r="B1192" s="1" t="s">
        <v>1391</v>
      </c>
      <c r="C1192" s="1" t="s">
        <v>2177</v>
      </c>
      <c r="D1192" s="1" t="s">
        <v>2025</v>
      </c>
      <c r="E1192" s="1" t="s">
        <v>2018</v>
      </c>
      <c r="F1192" s="16" t="n">
        <v>99</v>
      </c>
      <c r="G1192" s="16" t="n">
        <v>433.95</v>
      </c>
      <c r="H1192" s="16" t="n">
        <v>532.95</v>
      </c>
    </row>
    <row r="1193" customFormat="false" ht="15" hidden="false" customHeight="true" outlineLevel="0" collapsed="false">
      <c r="A1193" s="1" t="s">
        <v>3557</v>
      </c>
      <c r="B1193" s="1" t="s">
        <v>420</v>
      </c>
      <c r="C1193" s="1" t="s">
        <v>1472</v>
      </c>
      <c r="D1193" s="1" t="s">
        <v>2021</v>
      </c>
      <c r="E1193" s="1" t="s">
        <v>2018</v>
      </c>
      <c r="F1193" s="16" t="n">
        <v>0</v>
      </c>
      <c r="G1193" s="16" t="n">
        <v>5747.67</v>
      </c>
      <c r="H1193" s="16" t="n">
        <v>5747.67</v>
      </c>
    </row>
    <row r="1194" customFormat="false" ht="15" hidden="false" customHeight="true" outlineLevel="0" collapsed="false">
      <c r="A1194" s="1" t="s">
        <v>3558</v>
      </c>
      <c r="B1194" s="1" t="s">
        <v>1607</v>
      </c>
      <c r="C1194" s="1" t="s">
        <v>3295</v>
      </c>
      <c r="D1194" s="1" t="s">
        <v>2028</v>
      </c>
      <c r="E1194" s="1" t="s">
        <v>2018</v>
      </c>
      <c r="F1194" s="16" t="n">
        <v>0</v>
      </c>
      <c r="G1194" s="16" t="n">
        <v>3975.85</v>
      </c>
      <c r="H1194" s="16" t="n">
        <v>3975.85</v>
      </c>
    </row>
    <row r="1195" customFormat="false" ht="15" hidden="false" customHeight="true" outlineLevel="0" collapsed="false">
      <c r="A1195" s="1" t="s">
        <v>3559</v>
      </c>
      <c r="B1195" s="1" t="s">
        <v>1542</v>
      </c>
      <c r="C1195" s="1" t="s">
        <v>3292</v>
      </c>
      <c r="D1195" s="1" t="s">
        <v>2025</v>
      </c>
      <c r="E1195" s="1" t="s">
        <v>2084</v>
      </c>
      <c r="F1195" s="16" t="n">
        <v>0</v>
      </c>
      <c r="G1195" s="16" t="n">
        <v>6437.73</v>
      </c>
      <c r="H1195" s="16" t="n">
        <v>6437.73</v>
      </c>
    </row>
    <row r="1196" customFormat="false" ht="15" hidden="false" customHeight="true" outlineLevel="0" collapsed="false">
      <c r="A1196" s="1" t="s">
        <v>3560</v>
      </c>
      <c r="B1196" s="1" t="s">
        <v>512</v>
      </c>
      <c r="C1196" s="1" t="s">
        <v>3042</v>
      </c>
      <c r="D1196" s="1" t="s">
        <v>2032</v>
      </c>
      <c r="E1196" s="1" t="s">
        <v>2018</v>
      </c>
      <c r="F1196" s="16" t="n">
        <v>79</v>
      </c>
      <c r="G1196" s="16" t="n">
        <v>1103.24</v>
      </c>
      <c r="H1196" s="16" t="n">
        <v>1182.24</v>
      </c>
    </row>
    <row r="1197" customFormat="false" ht="15" hidden="false" customHeight="true" outlineLevel="0" collapsed="false">
      <c r="A1197" s="1" t="s">
        <v>3561</v>
      </c>
      <c r="B1197" s="1" t="s">
        <v>1596</v>
      </c>
      <c r="C1197" s="1" t="s">
        <v>3188</v>
      </c>
      <c r="D1197" s="1" t="s">
        <v>2032</v>
      </c>
      <c r="E1197" s="1" t="s">
        <v>2018</v>
      </c>
      <c r="F1197" s="16" t="n">
        <v>0</v>
      </c>
      <c r="G1197" s="16" t="n">
        <v>3219.99</v>
      </c>
      <c r="H1197" s="16" t="n">
        <v>3219.99</v>
      </c>
    </row>
    <row r="1198" customFormat="false" ht="15" hidden="false" customHeight="true" outlineLevel="0" collapsed="false">
      <c r="A1198" s="1" t="s">
        <v>3562</v>
      </c>
      <c r="B1198" s="1" t="s">
        <v>304</v>
      </c>
      <c r="C1198" s="1" t="s">
        <v>3563</v>
      </c>
      <c r="D1198" s="1" t="s">
        <v>2021</v>
      </c>
      <c r="E1198" s="1" t="s">
        <v>2018</v>
      </c>
      <c r="F1198" s="16" t="n">
        <v>0</v>
      </c>
      <c r="G1198" s="16" t="n">
        <v>11233.83</v>
      </c>
      <c r="H1198" s="16" t="n">
        <v>11233.83</v>
      </c>
    </row>
    <row r="1199" customFormat="false" ht="15" hidden="false" customHeight="true" outlineLevel="0" collapsed="false">
      <c r="A1199" s="1" t="s">
        <v>3564</v>
      </c>
      <c r="B1199" s="1" t="s">
        <v>540</v>
      </c>
      <c r="C1199" s="1" t="s">
        <v>2785</v>
      </c>
      <c r="D1199" s="1" t="s">
        <v>2025</v>
      </c>
      <c r="E1199" s="1" t="s">
        <v>2018</v>
      </c>
      <c r="F1199" s="16" t="n">
        <v>79</v>
      </c>
      <c r="G1199" s="16" t="n">
        <v>867.91</v>
      </c>
      <c r="H1199" s="16" t="n">
        <v>946.91</v>
      </c>
    </row>
    <row r="1200" customFormat="false" ht="15" hidden="false" customHeight="true" outlineLevel="0" collapsed="false">
      <c r="A1200" s="1" t="s">
        <v>3565</v>
      </c>
      <c r="B1200" s="1" t="s">
        <v>1274</v>
      </c>
      <c r="C1200" s="1" t="s">
        <v>836</v>
      </c>
      <c r="D1200" s="1" t="s">
        <v>2055</v>
      </c>
      <c r="E1200" s="1" t="s">
        <v>2022</v>
      </c>
      <c r="F1200" s="16" t="n">
        <v>0</v>
      </c>
      <c r="G1200" s="16" t="n">
        <v>46413.45</v>
      </c>
      <c r="H1200" s="16" t="n">
        <v>46413.45</v>
      </c>
    </row>
    <row r="1201" customFormat="false" ht="15" hidden="false" customHeight="true" outlineLevel="0" collapsed="false">
      <c r="A1201" s="1" t="s">
        <v>3566</v>
      </c>
      <c r="B1201" s="1" t="s">
        <v>694</v>
      </c>
      <c r="C1201" s="1" t="s">
        <v>1057</v>
      </c>
      <c r="D1201" s="1" t="s">
        <v>2021</v>
      </c>
      <c r="E1201" s="1" t="s">
        <v>2018</v>
      </c>
      <c r="F1201" s="16" t="n">
        <v>79</v>
      </c>
      <c r="G1201" s="16" t="n">
        <v>1523.18</v>
      </c>
      <c r="H1201" s="16" t="n">
        <v>1602.18</v>
      </c>
    </row>
    <row r="1202" customFormat="false" ht="15" hidden="false" customHeight="true" outlineLevel="0" collapsed="false">
      <c r="A1202" s="1" t="s">
        <v>3567</v>
      </c>
      <c r="B1202" s="1" t="s">
        <v>768</v>
      </c>
      <c r="C1202" s="1" t="s">
        <v>2467</v>
      </c>
      <c r="D1202" s="1" t="s">
        <v>2017</v>
      </c>
      <c r="E1202" s="1" t="s">
        <v>2018</v>
      </c>
      <c r="F1202" s="16" t="n">
        <v>99</v>
      </c>
      <c r="G1202" s="16" t="n">
        <v>295.59</v>
      </c>
      <c r="H1202" s="16" t="n">
        <v>394.59</v>
      </c>
    </row>
    <row r="1203" customFormat="false" ht="15" hidden="false" customHeight="true" outlineLevel="0" collapsed="false">
      <c r="A1203" s="1" t="s">
        <v>3568</v>
      </c>
      <c r="B1203" s="1" t="s">
        <v>576</v>
      </c>
      <c r="C1203" s="1" t="s">
        <v>1741</v>
      </c>
      <c r="D1203" s="1" t="s">
        <v>2055</v>
      </c>
      <c r="E1203" s="1" t="s">
        <v>2018</v>
      </c>
      <c r="F1203" s="16" t="n">
        <v>0</v>
      </c>
      <c r="G1203" s="16" t="n">
        <v>4514.62</v>
      </c>
      <c r="H1203" s="16" t="n">
        <v>4514.62</v>
      </c>
    </row>
    <row r="1204" customFormat="false" ht="15" hidden="false" customHeight="true" outlineLevel="0" collapsed="false">
      <c r="A1204" s="1" t="s">
        <v>3569</v>
      </c>
      <c r="B1204" s="1" t="s">
        <v>199</v>
      </c>
      <c r="C1204" s="1" t="s">
        <v>2118</v>
      </c>
      <c r="D1204" s="1" t="s">
        <v>2017</v>
      </c>
      <c r="E1204" s="1" t="s">
        <v>2045</v>
      </c>
      <c r="F1204" s="16" t="n">
        <v>99</v>
      </c>
      <c r="G1204" s="16" t="n">
        <v>964.34</v>
      </c>
      <c r="H1204" s="16" t="n">
        <v>1063.34</v>
      </c>
    </row>
    <row r="1205" customFormat="false" ht="15" hidden="false" customHeight="true" outlineLevel="0" collapsed="false">
      <c r="A1205" s="1" t="s">
        <v>3570</v>
      </c>
      <c r="B1205" s="1" t="s">
        <v>1639</v>
      </c>
      <c r="C1205" s="1" t="s">
        <v>3266</v>
      </c>
      <c r="D1205" s="1" t="s">
        <v>2028</v>
      </c>
      <c r="E1205" s="1" t="s">
        <v>2018</v>
      </c>
      <c r="F1205" s="16" t="n">
        <v>49</v>
      </c>
      <c r="G1205" s="16" t="n">
        <v>2477.16</v>
      </c>
      <c r="H1205" s="16" t="n">
        <v>2526.16</v>
      </c>
    </row>
    <row r="1206" customFormat="false" ht="15" hidden="false" customHeight="true" outlineLevel="0" collapsed="false">
      <c r="A1206" s="1" t="s">
        <v>3571</v>
      </c>
      <c r="B1206" s="1" t="s">
        <v>1330</v>
      </c>
      <c r="C1206" s="1" t="s">
        <v>2452</v>
      </c>
      <c r="D1206" s="1" t="s">
        <v>2021</v>
      </c>
      <c r="E1206" s="1" t="s">
        <v>2018</v>
      </c>
      <c r="F1206" s="16" t="n">
        <v>0</v>
      </c>
      <c r="G1206" s="16" t="n">
        <v>5751.66</v>
      </c>
      <c r="H1206" s="16" t="n">
        <v>5751.66</v>
      </c>
    </row>
    <row r="1207" customFormat="false" ht="15" hidden="false" customHeight="true" outlineLevel="0" collapsed="false">
      <c r="A1207" s="1" t="s">
        <v>3572</v>
      </c>
      <c r="B1207" s="1" t="s">
        <v>1201</v>
      </c>
      <c r="C1207" s="1" t="s">
        <v>2050</v>
      </c>
      <c r="D1207" s="1" t="s">
        <v>2017</v>
      </c>
      <c r="E1207" s="1" t="s">
        <v>2018</v>
      </c>
      <c r="F1207" s="16" t="n">
        <v>0</v>
      </c>
      <c r="G1207" s="16" t="n">
        <v>2588.97</v>
      </c>
      <c r="H1207" s="16" t="n">
        <v>2588.97</v>
      </c>
    </row>
    <row r="1208" customFormat="false" ht="15" hidden="false" customHeight="true" outlineLevel="0" collapsed="false">
      <c r="A1208" s="1" t="s">
        <v>3573</v>
      </c>
      <c r="B1208" s="1" t="s">
        <v>1332</v>
      </c>
      <c r="C1208" s="1" t="s">
        <v>647</v>
      </c>
      <c r="D1208" s="1" t="s">
        <v>2017</v>
      </c>
      <c r="E1208" s="1" t="s">
        <v>2018</v>
      </c>
      <c r="F1208" s="16" t="n">
        <v>0</v>
      </c>
      <c r="G1208" s="16" t="n">
        <v>5997.09</v>
      </c>
      <c r="H1208" s="16" t="n">
        <v>5997.09</v>
      </c>
    </row>
    <row r="1209" customFormat="false" ht="15" hidden="false" customHeight="true" outlineLevel="0" collapsed="false">
      <c r="A1209" s="1" t="s">
        <v>3574</v>
      </c>
      <c r="B1209" s="1" t="s">
        <v>1571</v>
      </c>
      <c r="C1209" s="1" t="s">
        <v>3575</v>
      </c>
      <c r="D1209" s="1" t="s">
        <v>2055</v>
      </c>
      <c r="E1209" s="1" t="s">
        <v>2018</v>
      </c>
      <c r="F1209" s="16" t="n">
        <v>79</v>
      </c>
      <c r="G1209" s="16" t="n">
        <v>2374.52</v>
      </c>
      <c r="H1209" s="16" t="n">
        <v>2453.52</v>
      </c>
    </row>
    <row r="1210" customFormat="false" ht="15" hidden="false" customHeight="true" outlineLevel="0" collapsed="false">
      <c r="A1210" s="1" t="s">
        <v>3576</v>
      </c>
      <c r="B1210" s="1" t="s">
        <v>1656</v>
      </c>
      <c r="C1210" s="1" t="s">
        <v>2104</v>
      </c>
      <c r="D1210" s="1" t="s">
        <v>2021</v>
      </c>
      <c r="E1210" s="1" t="s">
        <v>2084</v>
      </c>
      <c r="F1210" s="16" t="n">
        <v>0</v>
      </c>
      <c r="G1210" s="16" t="n">
        <v>7037.3</v>
      </c>
      <c r="H1210" s="16" t="n">
        <v>7037.3</v>
      </c>
    </row>
    <row r="1211" customFormat="false" ht="15" hidden="false" customHeight="true" outlineLevel="0" collapsed="false">
      <c r="A1211" s="1" t="s">
        <v>3577</v>
      </c>
      <c r="B1211" s="1" t="s">
        <v>1049</v>
      </c>
      <c r="C1211" s="1" t="s">
        <v>673</v>
      </c>
      <c r="D1211" s="1" t="s">
        <v>2025</v>
      </c>
      <c r="E1211" s="1" t="s">
        <v>2018</v>
      </c>
      <c r="F1211" s="16" t="n">
        <v>49</v>
      </c>
      <c r="G1211" s="16" t="n">
        <v>819.84</v>
      </c>
      <c r="H1211" s="16" t="n">
        <v>868.84</v>
      </c>
    </row>
    <row r="1212" customFormat="false" ht="15" hidden="false" customHeight="true" outlineLevel="0" collapsed="false">
      <c r="A1212" s="1" t="s">
        <v>3578</v>
      </c>
      <c r="B1212" s="1" t="s">
        <v>485</v>
      </c>
      <c r="C1212" s="1" t="s">
        <v>2398</v>
      </c>
      <c r="D1212" s="1" t="s">
        <v>2025</v>
      </c>
      <c r="E1212" s="1" t="s">
        <v>2018</v>
      </c>
      <c r="F1212" s="16" t="n">
        <v>0</v>
      </c>
      <c r="G1212" s="16" t="n">
        <v>4629.12</v>
      </c>
      <c r="H1212" s="16" t="n">
        <v>4629.12</v>
      </c>
    </row>
    <row r="1213" customFormat="false" ht="15" hidden="false" customHeight="true" outlineLevel="0" collapsed="false">
      <c r="A1213" s="1" t="s">
        <v>3579</v>
      </c>
      <c r="B1213" s="1" t="s">
        <v>1335</v>
      </c>
      <c r="C1213" s="1" t="s">
        <v>2721</v>
      </c>
      <c r="D1213" s="1" t="s">
        <v>2032</v>
      </c>
      <c r="E1213" s="1" t="s">
        <v>2018</v>
      </c>
      <c r="F1213" s="16" t="n">
        <v>0</v>
      </c>
      <c r="G1213" s="16" t="n">
        <v>3168.4</v>
      </c>
      <c r="H1213" s="16" t="n">
        <v>3168.4</v>
      </c>
    </row>
    <row r="1214" customFormat="false" ht="15" hidden="false" customHeight="true" outlineLevel="0" collapsed="false">
      <c r="A1214" s="1" t="s">
        <v>3580</v>
      </c>
      <c r="B1214" s="1" t="s">
        <v>1745</v>
      </c>
      <c r="C1214" s="1" t="s">
        <v>203</v>
      </c>
      <c r="D1214" s="1" t="s">
        <v>2025</v>
      </c>
      <c r="E1214" s="1" t="s">
        <v>2018</v>
      </c>
      <c r="F1214" s="16" t="n">
        <v>49</v>
      </c>
      <c r="G1214" s="16" t="n">
        <v>1918.68</v>
      </c>
      <c r="H1214" s="16" t="n">
        <v>1967.68</v>
      </c>
    </row>
    <row r="1215" customFormat="false" ht="15" hidden="false" customHeight="true" outlineLevel="0" collapsed="false">
      <c r="A1215" s="1" t="s">
        <v>3581</v>
      </c>
      <c r="B1215" s="1" t="s">
        <v>199</v>
      </c>
      <c r="C1215" s="1" t="s">
        <v>2154</v>
      </c>
      <c r="D1215" s="1" t="s">
        <v>2025</v>
      </c>
      <c r="E1215" s="1" t="s">
        <v>2018</v>
      </c>
      <c r="F1215" s="16" t="n">
        <v>0</v>
      </c>
      <c r="G1215" s="16" t="n">
        <v>3680.66</v>
      </c>
      <c r="H1215" s="16" t="n">
        <v>3680.66</v>
      </c>
    </row>
    <row r="1216" customFormat="false" ht="15" hidden="false" customHeight="true" outlineLevel="0" collapsed="false">
      <c r="A1216" s="1" t="s">
        <v>3582</v>
      </c>
      <c r="B1216" s="1" t="s">
        <v>909</v>
      </c>
      <c r="C1216" s="1" t="s">
        <v>2928</v>
      </c>
      <c r="D1216" s="1" t="s">
        <v>2017</v>
      </c>
      <c r="E1216" s="1" t="s">
        <v>2045</v>
      </c>
      <c r="F1216" s="16" t="n">
        <v>0</v>
      </c>
      <c r="G1216" s="16" t="n">
        <v>4749.04</v>
      </c>
      <c r="H1216" s="16" t="n">
        <v>4749.04</v>
      </c>
    </row>
    <row r="1217" customFormat="false" ht="15" hidden="false" customHeight="true" outlineLevel="0" collapsed="false">
      <c r="A1217" s="1" t="s">
        <v>3583</v>
      </c>
      <c r="B1217" s="1" t="s">
        <v>234</v>
      </c>
      <c r="C1217" s="1" t="s">
        <v>2337</v>
      </c>
      <c r="D1217" s="1" t="s">
        <v>2028</v>
      </c>
      <c r="E1217" s="1" t="s">
        <v>2018</v>
      </c>
      <c r="F1217" s="16" t="n">
        <v>79</v>
      </c>
      <c r="G1217" s="16" t="n">
        <v>1707.77</v>
      </c>
      <c r="H1217" s="16" t="n">
        <v>1786.77</v>
      </c>
    </row>
    <row r="1218" customFormat="false" ht="15" hidden="false" customHeight="true" outlineLevel="0" collapsed="false">
      <c r="A1218" s="1" t="s">
        <v>3584</v>
      </c>
      <c r="B1218" s="1" t="s">
        <v>1554</v>
      </c>
      <c r="C1218" s="1" t="s">
        <v>2154</v>
      </c>
      <c r="D1218" s="1" t="s">
        <v>2021</v>
      </c>
      <c r="E1218" s="1" t="s">
        <v>2018</v>
      </c>
      <c r="F1218" s="16" t="n">
        <v>0</v>
      </c>
      <c r="G1218" s="16" t="n">
        <v>5401.51</v>
      </c>
      <c r="H1218" s="16" t="n">
        <v>5401.51</v>
      </c>
    </row>
    <row r="1219" customFormat="false" ht="15" hidden="false" customHeight="true" outlineLevel="0" collapsed="false">
      <c r="A1219" s="1" t="s">
        <v>3585</v>
      </c>
      <c r="B1219" s="1" t="s">
        <v>1860</v>
      </c>
      <c r="C1219" s="1" t="s">
        <v>3376</v>
      </c>
      <c r="D1219" s="1" t="s">
        <v>2025</v>
      </c>
      <c r="E1219" s="1" t="s">
        <v>2018</v>
      </c>
      <c r="F1219" s="16" t="n">
        <v>0</v>
      </c>
      <c r="G1219" s="16" t="n">
        <v>3846.22</v>
      </c>
      <c r="H1219" s="16" t="n">
        <v>3846.22</v>
      </c>
    </row>
    <row r="1220" customFormat="false" ht="15" hidden="false" customHeight="true" outlineLevel="0" collapsed="false">
      <c r="A1220" s="1" t="s">
        <v>3586</v>
      </c>
      <c r="B1220" s="1" t="s">
        <v>1562</v>
      </c>
      <c r="C1220" s="1" t="s">
        <v>3587</v>
      </c>
      <c r="D1220" s="1" t="s">
        <v>2017</v>
      </c>
      <c r="E1220" s="1" t="s">
        <v>2018</v>
      </c>
      <c r="F1220" s="16" t="n">
        <v>49</v>
      </c>
      <c r="G1220" s="16" t="n">
        <v>2374.52</v>
      </c>
      <c r="H1220" s="16" t="n">
        <v>2423.52</v>
      </c>
    </row>
    <row r="1221" customFormat="false" ht="15" hidden="false" customHeight="true" outlineLevel="0" collapsed="false">
      <c r="A1221" s="1" t="s">
        <v>3588</v>
      </c>
      <c r="B1221" s="1" t="s">
        <v>1723</v>
      </c>
      <c r="C1221" s="1" t="s">
        <v>3014</v>
      </c>
      <c r="D1221" s="1" t="s">
        <v>2025</v>
      </c>
      <c r="E1221" s="1" t="s">
        <v>2018</v>
      </c>
      <c r="F1221" s="16" t="n">
        <v>99</v>
      </c>
      <c r="G1221" s="16" t="n">
        <v>2453.1</v>
      </c>
      <c r="H1221" s="16" t="n">
        <v>2552.1</v>
      </c>
    </row>
    <row r="1222" customFormat="false" ht="15" hidden="false" customHeight="true" outlineLevel="0" collapsed="false">
      <c r="A1222" s="1" t="s">
        <v>3589</v>
      </c>
      <c r="B1222" s="1" t="s">
        <v>800</v>
      </c>
      <c r="C1222" s="1" t="s">
        <v>2145</v>
      </c>
      <c r="D1222" s="1" t="s">
        <v>2055</v>
      </c>
      <c r="E1222" s="1" t="s">
        <v>2022</v>
      </c>
      <c r="F1222" s="16" t="n">
        <v>0</v>
      </c>
      <c r="G1222" s="16" t="n">
        <v>3118.78</v>
      </c>
      <c r="H1222" s="16" t="n">
        <v>3118.78</v>
      </c>
    </row>
    <row r="1223" customFormat="false" ht="15" hidden="false" customHeight="true" outlineLevel="0" collapsed="false">
      <c r="A1223" s="1" t="s">
        <v>3590</v>
      </c>
      <c r="B1223" s="1" t="s">
        <v>537</v>
      </c>
      <c r="C1223" s="1" t="s">
        <v>2345</v>
      </c>
      <c r="D1223" s="1" t="s">
        <v>2025</v>
      </c>
      <c r="E1223" s="1" t="s">
        <v>2018</v>
      </c>
      <c r="F1223" s="16" t="n">
        <v>0</v>
      </c>
      <c r="G1223" s="16" t="n">
        <v>3814.74</v>
      </c>
      <c r="H1223" s="16" t="n">
        <v>3814.74</v>
      </c>
    </row>
    <row r="1224" customFormat="false" ht="15" hidden="false" customHeight="true" outlineLevel="0" collapsed="false">
      <c r="A1224" s="1" t="s">
        <v>3591</v>
      </c>
      <c r="B1224" s="1" t="s">
        <v>177</v>
      </c>
      <c r="C1224" s="1" t="s">
        <v>2044</v>
      </c>
      <c r="D1224" s="1" t="s">
        <v>2025</v>
      </c>
      <c r="E1224" s="1" t="s">
        <v>2022</v>
      </c>
      <c r="F1224" s="16" t="n">
        <v>79</v>
      </c>
      <c r="G1224" s="16" t="n">
        <v>2013.19</v>
      </c>
      <c r="H1224" s="16" t="n">
        <v>2092.19</v>
      </c>
    </row>
    <row r="1225" customFormat="false" ht="15" hidden="false" customHeight="true" outlineLevel="0" collapsed="false">
      <c r="A1225" s="1" t="s">
        <v>3592</v>
      </c>
      <c r="B1225" s="1" t="s">
        <v>1402</v>
      </c>
      <c r="C1225" s="1" t="s">
        <v>1598</v>
      </c>
      <c r="D1225" s="1" t="s">
        <v>2028</v>
      </c>
      <c r="E1225" s="1" t="s">
        <v>2018</v>
      </c>
      <c r="F1225" s="16" t="n">
        <v>0</v>
      </c>
      <c r="G1225" s="16" t="n">
        <v>5297.77</v>
      </c>
      <c r="H1225" s="16" t="n">
        <v>5297.77</v>
      </c>
    </row>
    <row r="1226" customFormat="false" ht="15" hidden="false" customHeight="true" outlineLevel="0" collapsed="false">
      <c r="A1226" s="1" t="s">
        <v>3593</v>
      </c>
      <c r="B1226" s="1" t="s">
        <v>379</v>
      </c>
      <c r="C1226" s="1" t="s">
        <v>2188</v>
      </c>
      <c r="D1226" s="1" t="s">
        <v>2025</v>
      </c>
      <c r="E1226" s="1" t="s">
        <v>2018</v>
      </c>
      <c r="F1226" s="16" t="n">
        <v>0</v>
      </c>
      <c r="G1226" s="16" t="n">
        <v>19615.88</v>
      </c>
      <c r="H1226" s="16" t="n">
        <v>19615.88</v>
      </c>
    </row>
    <row r="1227" customFormat="false" ht="15" hidden="false" customHeight="true" outlineLevel="0" collapsed="false">
      <c r="A1227" s="1" t="s">
        <v>3594</v>
      </c>
      <c r="B1227" s="1" t="s">
        <v>435</v>
      </c>
      <c r="C1227" s="1" t="s">
        <v>2263</v>
      </c>
      <c r="D1227" s="1" t="s">
        <v>2017</v>
      </c>
      <c r="E1227" s="1" t="s">
        <v>2018</v>
      </c>
      <c r="F1227" s="16" t="n">
        <v>0</v>
      </c>
      <c r="G1227" s="16" t="n">
        <v>8254.78</v>
      </c>
      <c r="H1227" s="16" t="n">
        <v>8254.78</v>
      </c>
    </row>
    <row r="1228" customFormat="false" ht="15" hidden="false" customHeight="true" outlineLevel="0" collapsed="false">
      <c r="A1228" s="1" t="s">
        <v>3595</v>
      </c>
      <c r="B1228" s="1" t="s">
        <v>494</v>
      </c>
      <c r="C1228" s="1" t="s">
        <v>2546</v>
      </c>
      <c r="D1228" s="1" t="s">
        <v>2017</v>
      </c>
      <c r="E1228" s="1" t="s">
        <v>2018</v>
      </c>
      <c r="F1228" s="16" t="n">
        <v>0</v>
      </c>
      <c r="G1228" s="16" t="n">
        <v>6206</v>
      </c>
      <c r="H1228" s="16" t="n">
        <v>6206</v>
      </c>
    </row>
    <row r="1229" customFormat="false" ht="15" hidden="false" customHeight="true" outlineLevel="0" collapsed="false">
      <c r="A1229" s="1" t="s">
        <v>3596</v>
      </c>
      <c r="B1229" s="1" t="s">
        <v>1742</v>
      </c>
      <c r="C1229" s="1" t="s">
        <v>2197</v>
      </c>
      <c r="D1229" s="1" t="s">
        <v>2025</v>
      </c>
      <c r="E1229" s="1" t="s">
        <v>2045</v>
      </c>
      <c r="F1229" s="16" t="n">
        <v>99</v>
      </c>
      <c r="G1229" s="16" t="n">
        <v>1118.29</v>
      </c>
      <c r="H1229" s="16" t="n">
        <v>1217.29</v>
      </c>
    </row>
    <row r="1230" customFormat="false" ht="15" hidden="false" customHeight="true" outlineLevel="0" collapsed="false">
      <c r="A1230" s="1" t="s">
        <v>3597</v>
      </c>
      <c r="B1230" s="1" t="s">
        <v>1637</v>
      </c>
      <c r="C1230" s="1" t="s">
        <v>2302</v>
      </c>
      <c r="D1230" s="1" t="s">
        <v>2017</v>
      </c>
      <c r="E1230" s="1" t="s">
        <v>2018</v>
      </c>
      <c r="F1230" s="16" t="n">
        <v>79</v>
      </c>
      <c r="G1230" s="16" t="n">
        <v>712.76</v>
      </c>
      <c r="H1230" s="16" t="n">
        <v>791.76</v>
      </c>
    </row>
    <row r="1231" customFormat="false" ht="15" hidden="false" customHeight="true" outlineLevel="0" collapsed="false">
      <c r="A1231" s="1" t="s">
        <v>3598</v>
      </c>
      <c r="B1231" s="1" t="s">
        <v>1806</v>
      </c>
      <c r="C1231" s="1" t="s">
        <v>3343</v>
      </c>
      <c r="D1231" s="1" t="s">
        <v>2021</v>
      </c>
      <c r="E1231" s="1" t="s">
        <v>2022</v>
      </c>
      <c r="F1231" s="16" t="n">
        <v>79</v>
      </c>
      <c r="G1231" s="16" t="n">
        <v>409.84</v>
      </c>
      <c r="H1231" s="16" t="n">
        <v>488.84</v>
      </c>
    </row>
    <row r="1232" customFormat="false" ht="15" hidden="false" customHeight="true" outlineLevel="0" collapsed="false">
      <c r="A1232" s="1" t="s">
        <v>3599</v>
      </c>
      <c r="B1232" s="1" t="s">
        <v>818</v>
      </c>
      <c r="C1232" s="1" t="s">
        <v>2665</v>
      </c>
      <c r="D1232" s="1" t="s">
        <v>2017</v>
      </c>
      <c r="E1232" s="1" t="s">
        <v>2018</v>
      </c>
      <c r="F1232" s="16" t="n">
        <v>0</v>
      </c>
      <c r="G1232" s="16" t="n">
        <v>15124.27</v>
      </c>
      <c r="H1232" s="16" t="n">
        <v>15124.27</v>
      </c>
    </row>
    <row r="1233" customFormat="false" ht="15" hidden="false" customHeight="true" outlineLevel="0" collapsed="false">
      <c r="A1233" s="1" t="s">
        <v>3600</v>
      </c>
      <c r="B1233" s="1" t="s">
        <v>652</v>
      </c>
      <c r="C1233" s="1" t="s">
        <v>575</v>
      </c>
      <c r="D1233" s="1" t="s">
        <v>2017</v>
      </c>
      <c r="E1233" s="1" t="s">
        <v>2018</v>
      </c>
      <c r="F1233" s="16" t="n">
        <v>79</v>
      </c>
      <c r="G1233" s="16" t="n">
        <v>1270.73</v>
      </c>
      <c r="H1233" s="16" t="n">
        <v>1349.73</v>
      </c>
    </row>
    <row r="1234" customFormat="false" ht="15" hidden="false" customHeight="true" outlineLevel="0" collapsed="false">
      <c r="A1234" s="1" t="s">
        <v>3601</v>
      </c>
      <c r="B1234" s="1" t="s">
        <v>1742</v>
      </c>
      <c r="C1234" s="1" t="s">
        <v>554</v>
      </c>
      <c r="D1234" s="1" t="s">
        <v>2025</v>
      </c>
      <c r="E1234" s="1" t="s">
        <v>2018</v>
      </c>
      <c r="F1234" s="16" t="n">
        <v>0</v>
      </c>
      <c r="G1234" s="16" t="n">
        <v>6171.56</v>
      </c>
      <c r="H1234" s="16" t="n">
        <v>6171.56</v>
      </c>
    </row>
    <row r="1235" customFormat="false" ht="15" hidden="false" customHeight="true" outlineLevel="0" collapsed="false">
      <c r="A1235" s="1" t="s">
        <v>3602</v>
      </c>
      <c r="B1235" s="1" t="s">
        <v>942</v>
      </c>
      <c r="C1235" s="1" t="s">
        <v>2298</v>
      </c>
      <c r="D1235" s="1" t="s">
        <v>2021</v>
      </c>
      <c r="E1235" s="1" t="s">
        <v>2018</v>
      </c>
      <c r="F1235" s="16" t="n">
        <v>0</v>
      </c>
      <c r="G1235" s="16" t="n">
        <v>5792.38</v>
      </c>
      <c r="H1235" s="16" t="n">
        <v>5792.38</v>
      </c>
    </row>
    <row r="1236" customFormat="false" ht="15" hidden="false" customHeight="true" outlineLevel="0" collapsed="false">
      <c r="A1236" s="1" t="s">
        <v>3603</v>
      </c>
      <c r="B1236" s="1" t="s">
        <v>1175</v>
      </c>
      <c r="C1236" s="1" t="s">
        <v>2464</v>
      </c>
      <c r="D1236" s="1" t="s">
        <v>2025</v>
      </c>
      <c r="E1236" s="1" t="s">
        <v>2018</v>
      </c>
      <c r="F1236" s="16" t="n">
        <v>0</v>
      </c>
      <c r="G1236" s="16" t="n">
        <v>2567.56</v>
      </c>
      <c r="H1236" s="16" t="n">
        <v>2567.56</v>
      </c>
    </row>
    <row r="1237" customFormat="false" ht="15" hidden="false" customHeight="true" outlineLevel="0" collapsed="false">
      <c r="A1237" s="1" t="s">
        <v>3604</v>
      </c>
      <c r="B1237" s="1" t="s">
        <v>320</v>
      </c>
      <c r="C1237" s="1" t="s">
        <v>833</v>
      </c>
      <c r="D1237" s="1" t="s">
        <v>2025</v>
      </c>
      <c r="E1237" s="1" t="s">
        <v>2018</v>
      </c>
      <c r="F1237" s="16" t="n">
        <v>0</v>
      </c>
      <c r="G1237" s="16" t="n">
        <v>20358.68</v>
      </c>
      <c r="H1237" s="16" t="n">
        <v>20358.68</v>
      </c>
    </row>
    <row r="1238" customFormat="false" ht="15" hidden="false" customHeight="true" outlineLevel="0" collapsed="false">
      <c r="A1238" s="1" t="s">
        <v>3605</v>
      </c>
      <c r="B1238" s="1" t="s">
        <v>123</v>
      </c>
      <c r="C1238" s="1" t="s">
        <v>2294</v>
      </c>
      <c r="D1238" s="1" t="s">
        <v>2025</v>
      </c>
      <c r="E1238" s="1" t="s">
        <v>2045</v>
      </c>
      <c r="F1238" s="16" t="n">
        <v>49</v>
      </c>
      <c r="G1238" s="16" t="n">
        <v>458.06</v>
      </c>
      <c r="H1238" s="16" t="n">
        <v>507.06</v>
      </c>
    </row>
    <row r="1239" customFormat="false" ht="15" hidden="false" customHeight="true" outlineLevel="0" collapsed="false">
      <c r="A1239" s="1" t="s">
        <v>3606</v>
      </c>
      <c r="B1239" s="1" t="s">
        <v>1307</v>
      </c>
      <c r="C1239" s="1" t="s">
        <v>2561</v>
      </c>
      <c r="D1239" s="1" t="s">
        <v>2028</v>
      </c>
      <c r="E1239" s="1" t="s">
        <v>2018</v>
      </c>
      <c r="F1239" s="16" t="n">
        <v>99</v>
      </c>
      <c r="G1239" s="16" t="n">
        <v>482.17</v>
      </c>
      <c r="H1239" s="16" t="n">
        <v>581.17</v>
      </c>
    </row>
    <row r="1240" customFormat="false" ht="15" hidden="false" customHeight="true" outlineLevel="0" collapsed="false">
      <c r="A1240" s="1" t="s">
        <v>3607</v>
      </c>
      <c r="B1240" s="1" t="s">
        <v>1910</v>
      </c>
      <c r="C1240" s="1" t="s">
        <v>3519</v>
      </c>
      <c r="D1240" s="1" t="s">
        <v>2032</v>
      </c>
      <c r="E1240" s="1" t="s">
        <v>2018</v>
      </c>
      <c r="F1240" s="16" t="n">
        <v>0</v>
      </c>
      <c r="G1240" s="16" t="n">
        <v>5294.86</v>
      </c>
      <c r="H1240" s="16" t="n">
        <v>5294.86</v>
      </c>
    </row>
    <row r="1241" customFormat="false" ht="15" hidden="false" customHeight="true" outlineLevel="0" collapsed="false">
      <c r="A1241" s="1" t="s">
        <v>3608</v>
      </c>
      <c r="B1241" s="1" t="s">
        <v>1459</v>
      </c>
      <c r="C1241" s="1" t="s">
        <v>3025</v>
      </c>
      <c r="D1241" s="1" t="s">
        <v>2017</v>
      </c>
      <c r="E1241" s="1" t="s">
        <v>2018</v>
      </c>
      <c r="F1241" s="16" t="n">
        <v>79</v>
      </c>
      <c r="G1241" s="16" t="n">
        <v>964.34</v>
      </c>
      <c r="H1241" s="16" t="n">
        <v>1043.34</v>
      </c>
    </row>
    <row r="1242" customFormat="false" ht="15" hidden="false" customHeight="true" outlineLevel="0" collapsed="false">
      <c r="A1242" s="1" t="s">
        <v>3609</v>
      </c>
      <c r="B1242" s="1" t="s">
        <v>456</v>
      </c>
      <c r="C1242" s="1" t="s">
        <v>3610</v>
      </c>
      <c r="D1242" s="1" t="s">
        <v>2032</v>
      </c>
      <c r="E1242" s="1" t="s">
        <v>2045</v>
      </c>
      <c r="F1242" s="16" t="n">
        <v>0</v>
      </c>
      <c r="G1242" s="16" t="n">
        <v>11470.21</v>
      </c>
      <c r="H1242" s="16" t="n">
        <v>11470.21</v>
      </c>
    </row>
    <row r="1243" customFormat="false" ht="15" hidden="false" customHeight="true" outlineLevel="0" collapsed="false">
      <c r="A1243" s="1" t="s">
        <v>3611</v>
      </c>
      <c r="B1243" s="1" t="s">
        <v>812</v>
      </c>
      <c r="C1243" s="1" t="s">
        <v>903</v>
      </c>
      <c r="D1243" s="1" t="s">
        <v>2025</v>
      </c>
      <c r="E1243" s="1" t="s">
        <v>2018</v>
      </c>
      <c r="F1243" s="16" t="n">
        <v>0</v>
      </c>
      <c r="G1243" s="16" t="n">
        <v>4094.25</v>
      </c>
      <c r="H1243" s="16" t="n">
        <v>4094.25</v>
      </c>
    </row>
    <row r="1244" customFormat="false" ht="15" hidden="false" customHeight="true" outlineLevel="0" collapsed="false">
      <c r="A1244" s="1" t="s">
        <v>3612</v>
      </c>
      <c r="B1244" s="1" t="s">
        <v>785</v>
      </c>
      <c r="C1244" s="1" t="s">
        <v>3613</v>
      </c>
      <c r="D1244" s="1" t="s">
        <v>2021</v>
      </c>
      <c r="E1244" s="1" t="s">
        <v>2018</v>
      </c>
      <c r="F1244" s="16" t="n">
        <v>0</v>
      </c>
      <c r="G1244" s="16" t="n">
        <v>24291.96</v>
      </c>
      <c r="H1244" s="16" t="n">
        <v>24291.96</v>
      </c>
    </row>
    <row r="1245" customFormat="false" ht="15" hidden="false" customHeight="true" outlineLevel="0" collapsed="false">
      <c r="A1245" s="1" t="s">
        <v>3614</v>
      </c>
      <c r="B1245" s="1" t="s">
        <v>834</v>
      </c>
      <c r="C1245" s="1" t="s">
        <v>2388</v>
      </c>
      <c r="D1245" s="1" t="s">
        <v>2017</v>
      </c>
      <c r="E1245" s="1" t="s">
        <v>2022</v>
      </c>
      <c r="F1245" s="16" t="n">
        <v>0</v>
      </c>
      <c r="G1245" s="16" t="n">
        <v>9775.36</v>
      </c>
      <c r="H1245" s="16" t="n">
        <v>9775.36</v>
      </c>
    </row>
    <row r="1246" customFormat="false" ht="15" hidden="false" customHeight="true" outlineLevel="0" collapsed="false">
      <c r="A1246" s="1" t="s">
        <v>3615</v>
      </c>
      <c r="B1246" s="1" t="s">
        <v>1548</v>
      </c>
      <c r="C1246" s="1" t="s">
        <v>1570</v>
      </c>
      <c r="D1246" s="1" t="s">
        <v>2021</v>
      </c>
      <c r="E1246" s="1" t="s">
        <v>2018</v>
      </c>
      <c r="F1246" s="16" t="n">
        <v>0</v>
      </c>
      <c r="G1246" s="16" t="n">
        <v>11059.55</v>
      </c>
      <c r="H1246" s="16" t="n">
        <v>11059.55</v>
      </c>
    </row>
    <row r="1247" customFormat="false" ht="15" hidden="false" customHeight="true" outlineLevel="0" collapsed="false">
      <c r="A1247" s="1" t="s">
        <v>3616</v>
      </c>
      <c r="B1247" s="1" t="s">
        <v>1107</v>
      </c>
      <c r="C1247" s="1" t="s">
        <v>2354</v>
      </c>
      <c r="D1247" s="1" t="s">
        <v>2028</v>
      </c>
      <c r="E1247" s="1" t="s">
        <v>2018</v>
      </c>
      <c r="F1247" s="16" t="n">
        <v>0</v>
      </c>
      <c r="G1247" s="16" t="n">
        <v>13211.68</v>
      </c>
      <c r="H1247" s="16" t="n">
        <v>13211.68</v>
      </c>
    </row>
    <row r="1248" customFormat="false" ht="15" hidden="false" customHeight="true" outlineLevel="0" collapsed="false">
      <c r="A1248" s="1" t="s">
        <v>3617</v>
      </c>
      <c r="B1248" s="1" t="s">
        <v>774</v>
      </c>
      <c r="C1248" s="1" t="s">
        <v>3201</v>
      </c>
      <c r="D1248" s="1" t="s">
        <v>2025</v>
      </c>
      <c r="E1248" s="1" t="s">
        <v>2018</v>
      </c>
      <c r="F1248" s="16" t="n">
        <v>0</v>
      </c>
      <c r="G1248" s="16" t="n">
        <v>18089.33</v>
      </c>
      <c r="H1248" s="16" t="n">
        <v>18089.33</v>
      </c>
    </row>
    <row r="1249" customFormat="false" ht="15" hidden="false" customHeight="true" outlineLevel="0" collapsed="false">
      <c r="A1249" s="1" t="s">
        <v>3618</v>
      </c>
      <c r="B1249" s="1" t="s">
        <v>1792</v>
      </c>
      <c r="C1249" s="1" t="s">
        <v>651</v>
      </c>
      <c r="D1249" s="1" t="s">
        <v>2025</v>
      </c>
      <c r="E1249" s="1" t="s">
        <v>2018</v>
      </c>
      <c r="F1249" s="16" t="n">
        <v>0</v>
      </c>
      <c r="G1249" s="16" t="n">
        <v>6587.75</v>
      </c>
      <c r="H1249" s="16" t="n">
        <v>6587.75</v>
      </c>
    </row>
    <row r="1250" customFormat="false" ht="15" hidden="false" customHeight="true" outlineLevel="0" collapsed="false">
      <c r="A1250" s="1" t="s">
        <v>3619</v>
      </c>
      <c r="B1250" s="1" t="s">
        <v>1871</v>
      </c>
      <c r="C1250" s="1" t="s">
        <v>2998</v>
      </c>
      <c r="D1250" s="1" t="s">
        <v>2025</v>
      </c>
      <c r="E1250" s="1" t="s">
        <v>2018</v>
      </c>
      <c r="F1250" s="16" t="n">
        <v>0</v>
      </c>
      <c r="G1250" s="16" t="n">
        <v>32869.17</v>
      </c>
      <c r="H1250" s="16" t="n">
        <v>32869.17</v>
      </c>
    </row>
    <row r="1251" customFormat="false" ht="15" hidden="false" customHeight="true" outlineLevel="0" collapsed="false">
      <c r="A1251" s="1" t="s">
        <v>3620</v>
      </c>
      <c r="B1251" s="1" t="s">
        <v>458</v>
      </c>
      <c r="C1251" s="1" t="s">
        <v>3101</v>
      </c>
      <c r="D1251" s="1" t="s">
        <v>2028</v>
      </c>
      <c r="E1251" s="1" t="s">
        <v>2018</v>
      </c>
      <c r="F1251" s="16" t="n">
        <v>0</v>
      </c>
      <c r="G1251" s="16" t="n">
        <v>11745.72</v>
      </c>
      <c r="H1251" s="16" t="n">
        <v>11745.72</v>
      </c>
    </row>
    <row r="1252" customFormat="false" ht="15" hidden="false" customHeight="true" outlineLevel="0" collapsed="false">
      <c r="A1252" s="1" t="s">
        <v>3621</v>
      </c>
      <c r="B1252" s="1" t="s">
        <v>1529</v>
      </c>
      <c r="C1252" s="1" t="s">
        <v>911</v>
      </c>
      <c r="D1252" s="1" t="s">
        <v>2025</v>
      </c>
      <c r="E1252" s="1" t="s">
        <v>2018</v>
      </c>
      <c r="F1252" s="16" t="n">
        <v>79</v>
      </c>
      <c r="G1252" s="16" t="n">
        <v>1249.86</v>
      </c>
      <c r="H1252" s="16" t="n">
        <v>1328.86</v>
      </c>
    </row>
    <row r="1253" customFormat="false" ht="15" hidden="false" customHeight="true" outlineLevel="0" collapsed="false">
      <c r="A1253" s="1" t="s">
        <v>3622</v>
      </c>
      <c r="B1253" s="1" t="s">
        <v>1828</v>
      </c>
      <c r="C1253" s="1" t="s">
        <v>2679</v>
      </c>
      <c r="D1253" s="1" t="s">
        <v>2025</v>
      </c>
      <c r="E1253" s="1" t="s">
        <v>2022</v>
      </c>
      <c r="F1253" s="16" t="n">
        <v>0</v>
      </c>
      <c r="G1253" s="16" t="n">
        <v>5904.15</v>
      </c>
      <c r="H1253" s="16" t="n">
        <v>5904.15</v>
      </c>
    </row>
    <row r="1254" customFormat="false" ht="15" hidden="false" customHeight="true" outlineLevel="0" collapsed="false">
      <c r="A1254" s="1" t="s">
        <v>3623</v>
      </c>
      <c r="B1254" s="1" t="s">
        <v>1315</v>
      </c>
      <c r="C1254" s="1" t="s">
        <v>1197</v>
      </c>
      <c r="D1254" s="1" t="s">
        <v>2055</v>
      </c>
      <c r="E1254" s="1" t="s">
        <v>2045</v>
      </c>
      <c r="F1254" s="16" t="n">
        <v>49</v>
      </c>
      <c r="G1254" s="16" t="n">
        <v>2386.05</v>
      </c>
      <c r="H1254" s="16" t="n">
        <v>2435.05</v>
      </c>
    </row>
    <row r="1255" customFormat="false" ht="15" hidden="false" customHeight="true" outlineLevel="0" collapsed="false">
      <c r="A1255" s="1" t="s">
        <v>3624</v>
      </c>
      <c r="B1255" s="1" t="s">
        <v>249</v>
      </c>
      <c r="C1255" s="1" t="s">
        <v>2024</v>
      </c>
      <c r="D1255" s="1" t="s">
        <v>2021</v>
      </c>
      <c r="E1255" s="1" t="s">
        <v>2045</v>
      </c>
      <c r="F1255" s="16" t="n">
        <v>0</v>
      </c>
      <c r="G1255" s="16" t="n">
        <v>3942</v>
      </c>
      <c r="H1255" s="16" t="n">
        <v>3942</v>
      </c>
    </row>
    <row r="1256" customFormat="false" ht="15" hidden="false" customHeight="true" outlineLevel="0" collapsed="false">
      <c r="A1256" s="1" t="s">
        <v>3625</v>
      </c>
      <c r="B1256" s="1" t="s">
        <v>1577</v>
      </c>
      <c r="C1256" s="1" t="s">
        <v>2972</v>
      </c>
      <c r="D1256" s="1" t="s">
        <v>2021</v>
      </c>
      <c r="E1256" s="1" t="s">
        <v>2018</v>
      </c>
      <c r="F1256" s="16" t="n">
        <v>0</v>
      </c>
      <c r="G1256" s="16" t="n">
        <v>5510.11</v>
      </c>
      <c r="H1256" s="16" t="n">
        <v>5510.11</v>
      </c>
    </row>
    <row r="1257" customFormat="false" ht="15" hidden="false" customHeight="true" outlineLevel="0" collapsed="false">
      <c r="A1257" s="1" t="s">
        <v>3626</v>
      </c>
      <c r="B1257" s="1" t="s">
        <v>1209</v>
      </c>
      <c r="C1257" s="1" t="s">
        <v>632</v>
      </c>
      <c r="D1257" s="1" t="s">
        <v>2017</v>
      </c>
      <c r="E1257" s="1" t="s">
        <v>2018</v>
      </c>
      <c r="F1257" s="16" t="n">
        <v>49</v>
      </c>
      <c r="G1257" s="16" t="n">
        <v>2073.63</v>
      </c>
      <c r="H1257" s="16" t="n">
        <v>2122.63</v>
      </c>
    </row>
    <row r="1258" customFormat="false" ht="15" hidden="false" customHeight="true" outlineLevel="0" collapsed="false">
      <c r="A1258" s="1" t="s">
        <v>3627</v>
      </c>
      <c r="B1258" s="1" t="s">
        <v>1325</v>
      </c>
      <c r="C1258" s="1" t="s">
        <v>2842</v>
      </c>
      <c r="D1258" s="1" t="s">
        <v>2021</v>
      </c>
      <c r="E1258" s="1" t="s">
        <v>2045</v>
      </c>
      <c r="F1258" s="16" t="n">
        <v>49</v>
      </c>
      <c r="G1258" s="16" t="n">
        <v>1513.41</v>
      </c>
      <c r="H1258" s="16" t="n">
        <v>1562.41</v>
      </c>
    </row>
    <row r="1259" customFormat="false" ht="15" hidden="false" customHeight="true" outlineLevel="0" collapsed="false">
      <c r="A1259" s="1" t="s">
        <v>3628</v>
      </c>
      <c r="B1259" s="1" t="s">
        <v>1052</v>
      </c>
      <c r="C1259" s="1" t="s">
        <v>2127</v>
      </c>
      <c r="D1259" s="1" t="s">
        <v>2017</v>
      </c>
      <c r="E1259" s="1" t="s">
        <v>2018</v>
      </c>
      <c r="F1259" s="16" t="n">
        <v>49</v>
      </c>
      <c r="G1259" s="16" t="n">
        <v>409.84</v>
      </c>
      <c r="H1259" s="16" t="n">
        <v>458.84</v>
      </c>
    </row>
    <row r="1260" customFormat="false" ht="15" hidden="false" customHeight="true" outlineLevel="0" collapsed="false">
      <c r="A1260" s="1" t="s">
        <v>3629</v>
      </c>
      <c r="B1260" s="1" t="s">
        <v>1782</v>
      </c>
      <c r="C1260" s="1" t="s">
        <v>2076</v>
      </c>
      <c r="D1260" s="1" t="s">
        <v>2055</v>
      </c>
      <c r="E1260" s="1" t="s">
        <v>2018</v>
      </c>
      <c r="F1260" s="16" t="n">
        <v>99</v>
      </c>
      <c r="G1260" s="16" t="n">
        <v>680.13</v>
      </c>
      <c r="H1260" s="16" t="n">
        <v>779.13</v>
      </c>
    </row>
    <row r="1261" customFormat="false" ht="15" hidden="false" customHeight="true" outlineLevel="0" collapsed="false">
      <c r="A1261" s="1" t="s">
        <v>3630</v>
      </c>
      <c r="B1261" s="1" t="s">
        <v>295</v>
      </c>
      <c r="C1261" s="1" t="s">
        <v>2697</v>
      </c>
      <c r="D1261" s="1" t="s">
        <v>2017</v>
      </c>
      <c r="E1261" s="1" t="s">
        <v>2018</v>
      </c>
      <c r="F1261" s="16" t="n">
        <v>0</v>
      </c>
      <c r="G1261" s="16" t="n">
        <v>9670.88</v>
      </c>
      <c r="H1261" s="16" t="n">
        <v>9670.88</v>
      </c>
    </row>
    <row r="1262" customFormat="false" ht="15" hidden="false" customHeight="true" outlineLevel="0" collapsed="false">
      <c r="A1262" s="1" t="s">
        <v>3631</v>
      </c>
      <c r="B1262" s="1" t="s">
        <v>433</v>
      </c>
      <c r="C1262" s="1" t="s">
        <v>572</v>
      </c>
      <c r="D1262" s="1" t="s">
        <v>2017</v>
      </c>
      <c r="E1262" s="1" t="s">
        <v>2018</v>
      </c>
      <c r="F1262" s="16" t="n">
        <v>0</v>
      </c>
      <c r="G1262" s="16" t="n">
        <v>3129.76</v>
      </c>
      <c r="H1262" s="16" t="n">
        <v>3129.76</v>
      </c>
    </row>
    <row r="1263" customFormat="false" ht="15" hidden="false" customHeight="true" outlineLevel="0" collapsed="false">
      <c r="A1263" s="1" t="s">
        <v>3632</v>
      </c>
      <c r="B1263" s="1" t="s">
        <v>1731</v>
      </c>
      <c r="C1263" s="1" t="s">
        <v>2697</v>
      </c>
      <c r="D1263" s="1" t="s">
        <v>2025</v>
      </c>
      <c r="E1263" s="1" t="s">
        <v>2018</v>
      </c>
      <c r="F1263" s="16" t="n">
        <v>0</v>
      </c>
      <c r="G1263" s="16" t="n">
        <v>6474.94</v>
      </c>
      <c r="H1263" s="16" t="n">
        <v>6474.94</v>
      </c>
    </row>
    <row r="1264" customFormat="false" ht="15" hidden="false" customHeight="true" outlineLevel="0" collapsed="false">
      <c r="A1264" s="1" t="s">
        <v>3633</v>
      </c>
      <c r="B1264" s="1" t="s">
        <v>1241</v>
      </c>
      <c r="C1264" s="1" t="s">
        <v>2890</v>
      </c>
      <c r="D1264" s="1" t="s">
        <v>2025</v>
      </c>
      <c r="E1264" s="1" t="s">
        <v>2018</v>
      </c>
      <c r="F1264" s="16" t="n">
        <v>0</v>
      </c>
      <c r="G1264" s="16" t="n">
        <v>3568.02</v>
      </c>
      <c r="H1264" s="16" t="n">
        <v>3568.02</v>
      </c>
    </row>
    <row r="1265" customFormat="false" ht="15" hidden="false" customHeight="true" outlineLevel="0" collapsed="false">
      <c r="A1265" s="1" t="s">
        <v>3634</v>
      </c>
      <c r="B1265" s="1" t="s">
        <v>1871</v>
      </c>
      <c r="C1265" s="1" t="s">
        <v>283</v>
      </c>
      <c r="D1265" s="1" t="s">
        <v>2025</v>
      </c>
      <c r="E1265" s="1" t="s">
        <v>2018</v>
      </c>
      <c r="F1265" s="16" t="n">
        <v>49</v>
      </c>
      <c r="G1265" s="16" t="n">
        <v>600.22</v>
      </c>
      <c r="H1265" s="16" t="n">
        <v>649.22</v>
      </c>
    </row>
    <row r="1266" customFormat="false" ht="15" hidden="false" customHeight="true" outlineLevel="0" collapsed="false">
      <c r="A1266" s="1" t="s">
        <v>3635</v>
      </c>
      <c r="B1266" s="1" t="s">
        <v>284</v>
      </c>
      <c r="C1266" s="1" t="s">
        <v>679</v>
      </c>
      <c r="D1266" s="1" t="s">
        <v>2032</v>
      </c>
      <c r="E1266" s="1" t="s">
        <v>2018</v>
      </c>
      <c r="F1266" s="16" t="n">
        <v>0</v>
      </c>
      <c r="G1266" s="16" t="n">
        <v>10696.09</v>
      </c>
      <c r="H1266" s="16" t="n">
        <v>10696.09</v>
      </c>
    </row>
    <row r="1267" customFormat="false" ht="15" hidden="false" customHeight="true" outlineLevel="0" collapsed="false">
      <c r="A1267" s="1" t="s">
        <v>3636</v>
      </c>
      <c r="B1267" s="1" t="s">
        <v>945</v>
      </c>
      <c r="C1267" s="1" t="s">
        <v>632</v>
      </c>
      <c r="D1267" s="1" t="s">
        <v>2028</v>
      </c>
      <c r="E1267" s="1" t="s">
        <v>2018</v>
      </c>
      <c r="F1267" s="16" t="n">
        <v>0</v>
      </c>
      <c r="G1267" s="16" t="n">
        <v>9896.06</v>
      </c>
      <c r="H1267" s="16" t="n">
        <v>9896.06</v>
      </c>
    </row>
    <row r="1268" customFormat="false" ht="15" hidden="false" customHeight="true" outlineLevel="0" collapsed="false">
      <c r="A1268" s="1" t="s">
        <v>3637</v>
      </c>
      <c r="B1268" s="1" t="s">
        <v>909</v>
      </c>
      <c r="C1268" s="1" t="s">
        <v>699</v>
      </c>
      <c r="D1268" s="1" t="s">
        <v>2017</v>
      </c>
      <c r="E1268" s="1" t="s">
        <v>2018</v>
      </c>
      <c r="F1268" s="16" t="n">
        <v>79</v>
      </c>
      <c r="G1268" s="16" t="n">
        <v>964.34</v>
      </c>
      <c r="H1268" s="16" t="n">
        <v>1043.34</v>
      </c>
    </row>
    <row r="1269" customFormat="false" ht="15" hidden="false" customHeight="true" outlineLevel="0" collapsed="false">
      <c r="A1269" s="1" t="s">
        <v>3638</v>
      </c>
      <c r="B1269" s="1" t="s">
        <v>1548</v>
      </c>
      <c r="C1269" s="1" t="s">
        <v>3639</v>
      </c>
      <c r="D1269" s="1" t="s">
        <v>2017</v>
      </c>
      <c r="E1269" s="1" t="s">
        <v>2018</v>
      </c>
      <c r="F1269" s="16" t="n">
        <v>0</v>
      </c>
      <c r="G1269" s="16" t="n">
        <v>11736.4</v>
      </c>
      <c r="H1269" s="16" t="n">
        <v>11736.4</v>
      </c>
    </row>
    <row r="1270" customFormat="false" ht="15" hidden="false" customHeight="true" outlineLevel="0" collapsed="false">
      <c r="A1270" s="1" t="s">
        <v>3640</v>
      </c>
      <c r="B1270" s="1" t="s">
        <v>1312</v>
      </c>
      <c r="C1270" s="1" t="s">
        <v>693</v>
      </c>
      <c r="D1270" s="1" t="s">
        <v>2017</v>
      </c>
      <c r="E1270" s="1" t="s">
        <v>2018</v>
      </c>
      <c r="F1270" s="16" t="n">
        <v>79</v>
      </c>
      <c r="G1270" s="16" t="n">
        <v>862.99</v>
      </c>
      <c r="H1270" s="16" t="n">
        <v>941.99</v>
      </c>
    </row>
    <row r="1271" customFormat="false" ht="15" hidden="false" customHeight="true" outlineLevel="0" collapsed="false">
      <c r="A1271" s="1" t="s">
        <v>3641</v>
      </c>
      <c r="B1271" s="1" t="s">
        <v>1396</v>
      </c>
      <c r="C1271" s="1" t="s">
        <v>2867</v>
      </c>
      <c r="D1271" s="1" t="s">
        <v>2028</v>
      </c>
      <c r="E1271" s="1" t="s">
        <v>2018</v>
      </c>
      <c r="F1271" s="16" t="n">
        <v>0</v>
      </c>
      <c r="G1271" s="16" t="n">
        <v>18012.06</v>
      </c>
      <c r="H1271" s="16" t="n">
        <v>18012.06</v>
      </c>
    </row>
    <row r="1272" customFormat="false" ht="15" hidden="false" customHeight="true" outlineLevel="0" collapsed="false">
      <c r="A1272" s="1" t="s">
        <v>3642</v>
      </c>
      <c r="B1272" s="1" t="s">
        <v>936</v>
      </c>
      <c r="C1272" s="1" t="s">
        <v>2435</v>
      </c>
      <c r="D1272" s="1" t="s">
        <v>2025</v>
      </c>
      <c r="E1272" s="1" t="s">
        <v>2018</v>
      </c>
      <c r="F1272" s="16" t="n">
        <v>0</v>
      </c>
      <c r="G1272" s="16" t="n">
        <v>4810.05</v>
      </c>
      <c r="H1272" s="16" t="n">
        <v>4810.05</v>
      </c>
    </row>
    <row r="1273" customFormat="false" ht="15" hidden="false" customHeight="true" outlineLevel="0" collapsed="false">
      <c r="A1273" s="1" t="s">
        <v>3643</v>
      </c>
      <c r="B1273" s="1" t="s">
        <v>465</v>
      </c>
      <c r="C1273" s="1" t="s">
        <v>2222</v>
      </c>
      <c r="D1273" s="1" t="s">
        <v>2021</v>
      </c>
      <c r="E1273" s="1" t="s">
        <v>2018</v>
      </c>
      <c r="F1273" s="16" t="n">
        <v>0</v>
      </c>
      <c r="G1273" s="16" t="n">
        <v>4668.41</v>
      </c>
      <c r="H1273" s="16" t="n">
        <v>4668.41</v>
      </c>
    </row>
    <row r="1274" customFormat="false" ht="15" hidden="false" customHeight="true" outlineLevel="0" collapsed="false">
      <c r="A1274" s="1" t="s">
        <v>3644</v>
      </c>
      <c r="B1274" s="1" t="s">
        <v>1792</v>
      </c>
      <c r="C1274" s="1" t="s">
        <v>944</v>
      </c>
      <c r="D1274" s="1" t="s">
        <v>2021</v>
      </c>
      <c r="E1274" s="1" t="s">
        <v>2018</v>
      </c>
      <c r="F1274" s="16" t="n">
        <v>0</v>
      </c>
      <c r="G1274" s="16" t="n">
        <v>15887.55</v>
      </c>
      <c r="H1274" s="16" t="n">
        <v>15887.55</v>
      </c>
    </row>
    <row r="1275" customFormat="false" ht="15" hidden="false" customHeight="true" outlineLevel="0" collapsed="false">
      <c r="A1275" s="1" t="s">
        <v>3645</v>
      </c>
      <c r="B1275" s="1" t="s">
        <v>1514</v>
      </c>
      <c r="C1275" s="1" t="s">
        <v>159</v>
      </c>
      <c r="D1275" s="1" t="s">
        <v>2025</v>
      </c>
      <c r="E1275" s="1" t="s">
        <v>2018</v>
      </c>
      <c r="F1275" s="16" t="n">
        <v>0</v>
      </c>
      <c r="G1275" s="16" t="n">
        <v>4725.69</v>
      </c>
      <c r="H1275" s="16" t="n">
        <v>4725.69</v>
      </c>
    </row>
    <row r="1276" customFormat="false" ht="15" hidden="false" customHeight="true" outlineLevel="0" collapsed="false">
      <c r="A1276" s="1" t="s">
        <v>3646</v>
      </c>
      <c r="B1276" s="1" t="s">
        <v>1779</v>
      </c>
      <c r="C1276" s="1" t="s">
        <v>1781</v>
      </c>
      <c r="D1276" s="1" t="s">
        <v>2017</v>
      </c>
      <c r="E1276" s="1" t="s">
        <v>2018</v>
      </c>
      <c r="F1276" s="16" t="n">
        <v>49</v>
      </c>
      <c r="G1276" s="16" t="n">
        <v>2293.86</v>
      </c>
      <c r="H1276" s="16" t="n">
        <v>2342.86</v>
      </c>
    </row>
    <row r="1277" customFormat="false" ht="15" hidden="false" customHeight="true" outlineLevel="0" collapsed="false">
      <c r="A1277" s="1" t="s">
        <v>3647</v>
      </c>
      <c r="B1277" s="1" t="s">
        <v>1052</v>
      </c>
      <c r="C1277" s="1" t="s">
        <v>2044</v>
      </c>
      <c r="D1277" s="1" t="s">
        <v>2017</v>
      </c>
      <c r="E1277" s="1" t="s">
        <v>2018</v>
      </c>
      <c r="F1277" s="16" t="n">
        <v>0</v>
      </c>
      <c r="G1277" s="16" t="n">
        <v>2592.95</v>
      </c>
      <c r="H1277" s="16" t="n">
        <v>2592.95</v>
      </c>
    </row>
    <row r="1278" customFormat="false" ht="15" hidden="false" customHeight="true" outlineLevel="0" collapsed="false">
      <c r="A1278" s="1" t="s">
        <v>3648</v>
      </c>
      <c r="B1278" s="1" t="s">
        <v>1064</v>
      </c>
      <c r="C1278" s="1" t="s">
        <v>2446</v>
      </c>
      <c r="D1278" s="1" t="s">
        <v>2017</v>
      </c>
      <c r="E1278" s="1" t="s">
        <v>2045</v>
      </c>
      <c r="F1278" s="16" t="n">
        <v>0</v>
      </c>
      <c r="G1278" s="16" t="n">
        <v>8356.33</v>
      </c>
      <c r="H1278" s="16" t="n">
        <v>8356.33</v>
      </c>
    </row>
    <row r="1279" customFormat="false" ht="15" hidden="false" customHeight="true" outlineLevel="0" collapsed="false">
      <c r="A1279" s="1" t="s">
        <v>3649</v>
      </c>
      <c r="B1279" s="1" t="s">
        <v>1806</v>
      </c>
      <c r="C1279" s="1" t="s">
        <v>1192</v>
      </c>
      <c r="D1279" s="1" t="s">
        <v>2032</v>
      </c>
      <c r="E1279" s="1" t="s">
        <v>2018</v>
      </c>
      <c r="F1279" s="16" t="n">
        <v>79</v>
      </c>
      <c r="G1279" s="16" t="n">
        <v>2374.52</v>
      </c>
      <c r="H1279" s="16" t="n">
        <v>2453.52</v>
      </c>
    </row>
    <row r="1280" customFormat="false" ht="15" hidden="false" customHeight="true" outlineLevel="0" collapsed="false">
      <c r="A1280" s="1" t="s">
        <v>3650</v>
      </c>
      <c r="B1280" s="1" t="s">
        <v>1537</v>
      </c>
      <c r="C1280" s="1" t="s">
        <v>1356</v>
      </c>
      <c r="D1280" s="1" t="s">
        <v>2021</v>
      </c>
      <c r="E1280" s="1" t="s">
        <v>2018</v>
      </c>
      <c r="F1280" s="16" t="n">
        <v>0</v>
      </c>
      <c r="G1280" s="16" t="n">
        <v>22295.98</v>
      </c>
      <c r="H1280" s="16" t="n">
        <v>22295.98</v>
      </c>
    </row>
    <row r="1281" customFormat="false" ht="15" hidden="false" customHeight="true" outlineLevel="0" collapsed="false">
      <c r="A1281" s="1" t="s">
        <v>3651</v>
      </c>
      <c r="B1281" s="1" t="s">
        <v>1071</v>
      </c>
      <c r="C1281" s="1" t="s">
        <v>2539</v>
      </c>
      <c r="D1281" s="1" t="s">
        <v>2017</v>
      </c>
      <c r="E1281" s="1" t="s">
        <v>2018</v>
      </c>
      <c r="F1281" s="16" t="n">
        <v>49</v>
      </c>
      <c r="G1281" s="16" t="n">
        <v>458.06</v>
      </c>
      <c r="H1281" s="16" t="n">
        <v>507.06</v>
      </c>
    </row>
    <row r="1282" customFormat="false" ht="15" hidden="false" customHeight="true" outlineLevel="0" collapsed="false">
      <c r="A1282" s="1" t="s">
        <v>3652</v>
      </c>
      <c r="B1282" s="1" t="s">
        <v>315</v>
      </c>
      <c r="C1282" s="1" t="s">
        <v>3376</v>
      </c>
      <c r="D1282" s="1" t="s">
        <v>2021</v>
      </c>
      <c r="E1282" s="1" t="s">
        <v>2045</v>
      </c>
      <c r="F1282" s="16" t="n">
        <v>0</v>
      </c>
      <c r="G1282" s="16" t="n">
        <v>4739.58</v>
      </c>
      <c r="H1282" s="16" t="n">
        <v>4739.58</v>
      </c>
    </row>
    <row r="1283" customFormat="false" ht="15" hidden="false" customHeight="true" outlineLevel="0" collapsed="false">
      <c r="A1283" s="1" t="s">
        <v>3653</v>
      </c>
      <c r="B1283" s="1" t="s">
        <v>1274</v>
      </c>
      <c r="C1283" s="1" t="s">
        <v>3226</v>
      </c>
      <c r="D1283" s="1" t="s">
        <v>2017</v>
      </c>
      <c r="E1283" s="1" t="s">
        <v>2018</v>
      </c>
      <c r="F1283" s="16" t="n">
        <v>0</v>
      </c>
      <c r="G1283" s="16" t="n">
        <v>7339.46</v>
      </c>
      <c r="H1283" s="16" t="n">
        <v>7339.46</v>
      </c>
    </row>
    <row r="1284" customFormat="false" ht="15" hidden="false" customHeight="true" outlineLevel="0" collapsed="false">
      <c r="A1284" s="1" t="s">
        <v>3654</v>
      </c>
      <c r="B1284" s="1" t="s">
        <v>1831</v>
      </c>
      <c r="C1284" s="1" t="s">
        <v>2332</v>
      </c>
      <c r="D1284" s="1" t="s">
        <v>2021</v>
      </c>
      <c r="E1284" s="1" t="s">
        <v>2018</v>
      </c>
      <c r="F1284" s="16" t="n">
        <v>0</v>
      </c>
      <c r="G1284" s="16" t="n">
        <v>4983.25</v>
      </c>
      <c r="H1284" s="16" t="n">
        <v>4983.25</v>
      </c>
    </row>
    <row r="1285" customFormat="false" ht="15" hidden="false" customHeight="true" outlineLevel="0" collapsed="false">
      <c r="A1285" s="1" t="s">
        <v>3655</v>
      </c>
      <c r="B1285" s="1" t="s">
        <v>708</v>
      </c>
      <c r="C1285" s="1" t="s">
        <v>2990</v>
      </c>
      <c r="D1285" s="1" t="s">
        <v>2017</v>
      </c>
      <c r="E1285" s="1" t="s">
        <v>2018</v>
      </c>
      <c r="F1285" s="16" t="n">
        <v>79</v>
      </c>
      <c r="G1285" s="16" t="n">
        <v>762.2</v>
      </c>
      <c r="H1285" s="16" t="n">
        <v>841.2</v>
      </c>
    </row>
    <row r="1286" customFormat="false" ht="15" hidden="false" customHeight="true" outlineLevel="0" collapsed="false">
      <c r="A1286" s="1" t="s">
        <v>3656</v>
      </c>
      <c r="B1286" s="1" t="s">
        <v>589</v>
      </c>
      <c r="C1286" s="1" t="s">
        <v>1781</v>
      </c>
      <c r="D1286" s="1" t="s">
        <v>2017</v>
      </c>
      <c r="E1286" s="1" t="s">
        <v>2045</v>
      </c>
      <c r="F1286" s="16" t="n">
        <v>0</v>
      </c>
      <c r="G1286" s="16" t="n">
        <v>5803.28</v>
      </c>
      <c r="H1286" s="16" t="n">
        <v>5803.28</v>
      </c>
    </row>
    <row r="1287" customFormat="false" ht="15" hidden="false" customHeight="true" outlineLevel="0" collapsed="false">
      <c r="A1287" s="1" t="s">
        <v>3657</v>
      </c>
      <c r="B1287" s="1" t="s">
        <v>668</v>
      </c>
      <c r="C1287" s="1" t="s">
        <v>2816</v>
      </c>
      <c r="D1287" s="1" t="s">
        <v>2025</v>
      </c>
      <c r="E1287" s="1" t="s">
        <v>2018</v>
      </c>
      <c r="F1287" s="16" t="n">
        <v>0</v>
      </c>
      <c r="G1287" s="16" t="n">
        <v>6976.78</v>
      </c>
      <c r="H1287" s="16" t="n">
        <v>6976.78</v>
      </c>
    </row>
    <row r="1288" customFormat="false" ht="15" hidden="false" customHeight="true" outlineLevel="0" collapsed="false">
      <c r="A1288" s="1" t="s">
        <v>3658</v>
      </c>
      <c r="B1288" s="1" t="s">
        <v>1071</v>
      </c>
      <c r="C1288" s="1" t="s">
        <v>497</v>
      </c>
      <c r="D1288" s="1" t="s">
        <v>2025</v>
      </c>
      <c r="E1288" s="1" t="s">
        <v>2018</v>
      </c>
      <c r="F1288" s="16" t="n">
        <v>0</v>
      </c>
      <c r="G1288" s="16" t="n">
        <v>2576.74</v>
      </c>
      <c r="H1288" s="16" t="n">
        <v>2576.74</v>
      </c>
    </row>
    <row r="1289" customFormat="false" ht="15" hidden="false" customHeight="true" outlineLevel="0" collapsed="false">
      <c r="A1289" s="1" t="s">
        <v>3659</v>
      </c>
      <c r="B1289" s="1" t="s">
        <v>1209</v>
      </c>
      <c r="C1289" s="1" t="s">
        <v>2127</v>
      </c>
      <c r="D1289" s="1" t="s">
        <v>2055</v>
      </c>
      <c r="E1289" s="1" t="s">
        <v>2022</v>
      </c>
      <c r="F1289" s="16" t="n">
        <v>0</v>
      </c>
      <c r="G1289" s="16" t="n">
        <v>16223.62</v>
      </c>
      <c r="H1289" s="16" t="n">
        <v>16223.62</v>
      </c>
    </row>
    <row r="1290" customFormat="false" ht="15" hidden="false" customHeight="true" outlineLevel="0" collapsed="false">
      <c r="A1290" s="1" t="s">
        <v>3660</v>
      </c>
      <c r="B1290" s="1" t="s">
        <v>1462</v>
      </c>
      <c r="C1290" s="1" t="s">
        <v>307</v>
      </c>
      <c r="D1290" s="1" t="s">
        <v>2028</v>
      </c>
      <c r="E1290" s="1" t="s">
        <v>2018</v>
      </c>
      <c r="F1290" s="16" t="n">
        <v>0</v>
      </c>
      <c r="G1290" s="16" t="n">
        <v>6987.36</v>
      </c>
      <c r="H1290" s="16" t="n">
        <v>6987.36</v>
      </c>
    </row>
    <row r="1291" customFormat="false" ht="15" hidden="false" customHeight="true" outlineLevel="0" collapsed="false">
      <c r="A1291" s="1" t="s">
        <v>3661</v>
      </c>
      <c r="B1291" s="1" t="s">
        <v>1568</v>
      </c>
      <c r="C1291" s="1" t="s">
        <v>2467</v>
      </c>
      <c r="D1291" s="1" t="s">
        <v>2021</v>
      </c>
      <c r="E1291" s="1" t="s">
        <v>2018</v>
      </c>
      <c r="F1291" s="16" t="n">
        <v>0</v>
      </c>
      <c r="G1291" s="16" t="n">
        <v>5821.98</v>
      </c>
      <c r="H1291" s="16" t="n">
        <v>5821.98</v>
      </c>
    </row>
    <row r="1292" customFormat="false" ht="15" hidden="false" customHeight="true" outlineLevel="0" collapsed="false">
      <c r="A1292" s="1" t="s">
        <v>3662</v>
      </c>
      <c r="B1292" s="1" t="s">
        <v>1440</v>
      </c>
      <c r="C1292" s="1" t="s">
        <v>3312</v>
      </c>
      <c r="D1292" s="1" t="s">
        <v>2025</v>
      </c>
      <c r="E1292" s="1" t="s">
        <v>2018</v>
      </c>
      <c r="F1292" s="16" t="n">
        <v>0</v>
      </c>
      <c r="G1292" s="16" t="n">
        <v>7976.32</v>
      </c>
      <c r="H1292" s="16" t="n">
        <v>7976.32</v>
      </c>
    </row>
    <row r="1293" customFormat="false" ht="15" hidden="false" customHeight="true" outlineLevel="0" collapsed="false">
      <c r="A1293" s="1" t="s">
        <v>3663</v>
      </c>
      <c r="B1293" s="1" t="s">
        <v>661</v>
      </c>
      <c r="C1293" s="1" t="s">
        <v>1781</v>
      </c>
      <c r="D1293" s="1" t="s">
        <v>2055</v>
      </c>
      <c r="E1293" s="1" t="s">
        <v>2018</v>
      </c>
      <c r="F1293" s="16" t="n">
        <v>0</v>
      </c>
      <c r="G1293" s="16" t="n">
        <v>9623.57</v>
      </c>
      <c r="H1293" s="16" t="n">
        <v>9623.57</v>
      </c>
    </row>
    <row r="1294" customFormat="false" ht="15" hidden="false" customHeight="true" outlineLevel="0" collapsed="false">
      <c r="A1294" s="1" t="s">
        <v>3664</v>
      </c>
      <c r="B1294" s="1" t="s">
        <v>458</v>
      </c>
      <c r="C1294" s="1" t="s">
        <v>1054</v>
      </c>
      <c r="D1294" s="1" t="s">
        <v>2025</v>
      </c>
      <c r="E1294" s="1" t="s">
        <v>2018</v>
      </c>
      <c r="F1294" s="16" t="n">
        <v>0</v>
      </c>
      <c r="G1294" s="16" t="n">
        <v>4914.12</v>
      </c>
      <c r="H1294" s="16" t="n">
        <v>4914.12</v>
      </c>
    </row>
    <row r="1295" customFormat="false" ht="15" hidden="false" customHeight="true" outlineLevel="0" collapsed="false">
      <c r="A1295" s="1" t="s">
        <v>3665</v>
      </c>
      <c r="B1295" s="1" t="s">
        <v>1522</v>
      </c>
      <c r="C1295" s="1" t="s">
        <v>1833</v>
      </c>
      <c r="D1295" s="1" t="s">
        <v>2017</v>
      </c>
      <c r="E1295" s="1" t="s">
        <v>2022</v>
      </c>
      <c r="F1295" s="16" t="n">
        <v>0</v>
      </c>
      <c r="G1295" s="16" t="n">
        <v>9336.83</v>
      </c>
      <c r="H1295" s="16" t="n">
        <v>9336.83</v>
      </c>
    </row>
    <row r="1296" customFormat="false" ht="15" hidden="false" customHeight="true" outlineLevel="0" collapsed="false">
      <c r="A1296" s="1" t="s">
        <v>3666</v>
      </c>
      <c r="B1296" s="1" t="s">
        <v>1834</v>
      </c>
      <c r="C1296" s="1" t="s">
        <v>2106</v>
      </c>
      <c r="D1296" s="1" t="s">
        <v>2025</v>
      </c>
      <c r="E1296" s="1" t="s">
        <v>2018</v>
      </c>
      <c r="F1296" s="16" t="n">
        <v>0</v>
      </c>
      <c r="G1296" s="16" t="n">
        <v>10468.25</v>
      </c>
      <c r="H1296" s="16" t="n">
        <v>10468.25</v>
      </c>
    </row>
    <row r="1297" customFormat="false" ht="15" hidden="false" customHeight="true" outlineLevel="0" collapsed="false">
      <c r="A1297" s="1" t="s">
        <v>3667</v>
      </c>
      <c r="B1297" s="1" t="s">
        <v>1777</v>
      </c>
      <c r="C1297" s="1" t="s">
        <v>3063</v>
      </c>
      <c r="D1297" s="1" t="s">
        <v>2017</v>
      </c>
      <c r="E1297" s="1" t="s">
        <v>2018</v>
      </c>
      <c r="F1297" s="16" t="n">
        <v>0</v>
      </c>
      <c r="G1297" s="16" t="n">
        <v>29248.2</v>
      </c>
      <c r="H1297" s="16" t="n">
        <v>29248.2</v>
      </c>
    </row>
    <row r="1298" customFormat="false" ht="15" hidden="false" customHeight="true" outlineLevel="0" collapsed="false">
      <c r="A1298" s="1" t="s">
        <v>3668</v>
      </c>
      <c r="B1298" s="1" t="s">
        <v>1145</v>
      </c>
      <c r="C1298" s="1" t="s">
        <v>2928</v>
      </c>
      <c r="D1298" s="1" t="s">
        <v>2025</v>
      </c>
      <c r="E1298" s="1" t="s">
        <v>2018</v>
      </c>
      <c r="F1298" s="16" t="n">
        <v>79</v>
      </c>
      <c r="G1298" s="16" t="n">
        <v>1425.51</v>
      </c>
      <c r="H1298" s="16" t="n">
        <v>1504.51</v>
      </c>
    </row>
    <row r="1299" customFormat="false" ht="15" hidden="false" customHeight="true" outlineLevel="0" collapsed="false">
      <c r="A1299" s="1" t="s">
        <v>3669</v>
      </c>
      <c r="B1299" s="1" t="s">
        <v>708</v>
      </c>
      <c r="C1299" s="1" t="s">
        <v>3670</v>
      </c>
      <c r="D1299" s="1" t="s">
        <v>2025</v>
      </c>
      <c r="E1299" s="1" t="s">
        <v>2018</v>
      </c>
      <c r="F1299" s="16" t="n">
        <v>0</v>
      </c>
      <c r="G1299" s="16" t="n">
        <v>4177</v>
      </c>
      <c r="H1299" s="16" t="n">
        <v>4177</v>
      </c>
    </row>
    <row r="1300" customFormat="false" ht="15" hidden="false" customHeight="true" outlineLevel="0" collapsed="false">
      <c r="A1300" s="1" t="s">
        <v>3671</v>
      </c>
      <c r="B1300" s="1" t="s">
        <v>1862</v>
      </c>
      <c r="C1300" s="1" t="s">
        <v>2125</v>
      </c>
      <c r="D1300" s="1" t="s">
        <v>2017</v>
      </c>
      <c r="E1300" s="1" t="s">
        <v>2018</v>
      </c>
      <c r="F1300" s="16" t="n">
        <v>0</v>
      </c>
      <c r="G1300" s="16" t="n">
        <v>9970.22</v>
      </c>
      <c r="H1300" s="16" t="n">
        <v>9970.22</v>
      </c>
    </row>
    <row r="1301" customFormat="false" ht="15" hidden="false" customHeight="true" outlineLevel="0" collapsed="false">
      <c r="A1301" s="1" t="s">
        <v>3672</v>
      </c>
      <c r="B1301" s="1" t="s">
        <v>1733</v>
      </c>
      <c r="C1301" s="1" t="s">
        <v>3312</v>
      </c>
      <c r="D1301" s="1" t="s">
        <v>2017</v>
      </c>
      <c r="E1301" s="1" t="s">
        <v>2018</v>
      </c>
      <c r="F1301" s="16" t="n">
        <v>0</v>
      </c>
      <c r="G1301" s="16" t="n">
        <v>3837.36</v>
      </c>
      <c r="H1301" s="16" t="n">
        <v>3837.36</v>
      </c>
    </row>
    <row r="1302" customFormat="false" ht="15" hidden="false" customHeight="true" outlineLevel="0" collapsed="false">
      <c r="A1302" s="1" t="s">
        <v>3673</v>
      </c>
      <c r="B1302" s="1" t="s">
        <v>1777</v>
      </c>
      <c r="C1302" s="1" t="s">
        <v>3063</v>
      </c>
      <c r="D1302" s="1" t="s">
        <v>2055</v>
      </c>
      <c r="E1302" s="1" t="s">
        <v>2045</v>
      </c>
      <c r="F1302" s="16" t="n">
        <v>0</v>
      </c>
      <c r="G1302" s="16" t="n">
        <v>18011.63</v>
      </c>
      <c r="H1302" s="16" t="n">
        <v>18011.63</v>
      </c>
    </row>
    <row r="1303" customFormat="false" ht="15" hidden="false" customHeight="true" outlineLevel="0" collapsed="false">
      <c r="A1303" s="1" t="s">
        <v>3674</v>
      </c>
      <c r="B1303" s="1" t="s">
        <v>1618</v>
      </c>
      <c r="C1303" s="1" t="s">
        <v>722</v>
      </c>
      <c r="D1303" s="1" t="s">
        <v>2025</v>
      </c>
      <c r="E1303" s="1" t="s">
        <v>2018</v>
      </c>
      <c r="F1303" s="16" t="n">
        <v>0</v>
      </c>
      <c r="G1303" s="16" t="n">
        <v>5664.39</v>
      </c>
      <c r="H1303" s="16" t="n">
        <v>5664.39</v>
      </c>
    </row>
    <row r="1304" customFormat="false" ht="15" hidden="false" customHeight="true" outlineLevel="0" collapsed="false">
      <c r="A1304" s="1" t="s">
        <v>3675</v>
      </c>
      <c r="B1304" s="1" t="s">
        <v>1867</v>
      </c>
      <c r="C1304" s="1" t="s">
        <v>2764</v>
      </c>
      <c r="D1304" s="1" t="s">
        <v>2025</v>
      </c>
      <c r="E1304" s="1" t="s">
        <v>2018</v>
      </c>
      <c r="F1304" s="16" t="n">
        <v>49</v>
      </c>
      <c r="G1304" s="16" t="n">
        <v>373.11</v>
      </c>
      <c r="H1304" s="16" t="n">
        <v>422.11</v>
      </c>
    </row>
    <row r="1305" customFormat="false" ht="15" hidden="false" customHeight="true" outlineLevel="0" collapsed="false">
      <c r="A1305" s="1" t="s">
        <v>3676</v>
      </c>
      <c r="B1305" s="1" t="s">
        <v>311</v>
      </c>
      <c r="C1305" s="1" t="s">
        <v>3677</v>
      </c>
      <c r="D1305" s="1" t="s">
        <v>2017</v>
      </c>
      <c r="E1305" s="1" t="s">
        <v>2018</v>
      </c>
      <c r="F1305" s="16" t="n">
        <v>0</v>
      </c>
      <c r="G1305" s="16" t="n">
        <v>4644.16</v>
      </c>
      <c r="H1305" s="16" t="n">
        <v>4644.16</v>
      </c>
    </row>
    <row r="1306" customFormat="false" ht="15" hidden="false" customHeight="true" outlineLevel="0" collapsed="false">
      <c r="A1306" s="1" t="s">
        <v>3678</v>
      </c>
      <c r="B1306" s="1" t="s">
        <v>1193</v>
      </c>
      <c r="C1306" s="1" t="s">
        <v>1103</v>
      </c>
      <c r="D1306" s="1" t="s">
        <v>2017</v>
      </c>
      <c r="E1306" s="1" t="s">
        <v>2018</v>
      </c>
      <c r="F1306" s="16" t="n">
        <v>49</v>
      </c>
      <c r="G1306" s="16" t="n">
        <v>712.76</v>
      </c>
      <c r="H1306" s="16" t="n">
        <v>761.76</v>
      </c>
    </row>
    <row r="1307" customFormat="false" ht="15" hidden="false" customHeight="true" outlineLevel="0" collapsed="false">
      <c r="A1307" s="1" t="s">
        <v>3679</v>
      </c>
      <c r="B1307" s="1" t="s">
        <v>987</v>
      </c>
      <c r="C1307" s="1" t="s">
        <v>1598</v>
      </c>
      <c r="D1307" s="1" t="s">
        <v>2025</v>
      </c>
      <c r="E1307" s="1" t="s">
        <v>2018</v>
      </c>
      <c r="F1307" s="16" t="n">
        <v>79</v>
      </c>
      <c r="G1307" s="16" t="n">
        <v>1834.33</v>
      </c>
      <c r="H1307" s="16" t="n">
        <v>1913.33</v>
      </c>
    </row>
    <row r="1308" customFormat="false" ht="15" hidden="false" customHeight="true" outlineLevel="0" collapsed="false">
      <c r="A1308" s="1" t="s">
        <v>3680</v>
      </c>
      <c r="B1308" s="1" t="s">
        <v>355</v>
      </c>
      <c r="C1308" s="1" t="s">
        <v>2550</v>
      </c>
      <c r="D1308" s="1" t="s">
        <v>2025</v>
      </c>
      <c r="E1308" s="1" t="s">
        <v>2018</v>
      </c>
      <c r="F1308" s="16" t="n">
        <v>0</v>
      </c>
      <c r="G1308" s="16" t="n">
        <v>7674.72</v>
      </c>
      <c r="H1308" s="16" t="n">
        <v>7674.72</v>
      </c>
    </row>
    <row r="1309" customFormat="false" ht="15" hidden="false" customHeight="true" outlineLevel="0" collapsed="false">
      <c r="A1309" s="1" t="s">
        <v>3681</v>
      </c>
      <c r="B1309" s="1" t="s">
        <v>447</v>
      </c>
      <c r="C1309" s="1" t="s">
        <v>647</v>
      </c>
      <c r="D1309" s="1" t="s">
        <v>2025</v>
      </c>
      <c r="E1309" s="1" t="s">
        <v>2018</v>
      </c>
      <c r="F1309" s="16" t="n">
        <v>49</v>
      </c>
      <c r="G1309" s="16" t="n">
        <v>1282.68</v>
      </c>
      <c r="H1309" s="16" t="n">
        <v>1331.68</v>
      </c>
    </row>
    <row r="1310" customFormat="false" ht="15" hidden="false" customHeight="true" outlineLevel="0" collapsed="false">
      <c r="A1310" s="1" t="s">
        <v>3682</v>
      </c>
      <c r="B1310" s="1" t="s">
        <v>1387</v>
      </c>
      <c r="C1310" s="1" t="s">
        <v>3683</v>
      </c>
      <c r="D1310" s="1" t="s">
        <v>2017</v>
      </c>
      <c r="E1310" s="1" t="s">
        <v>2018</v>
      </c>
      <c r="F1310" s="16" t="n">
        <v>0</v>
      </c>
      <c r="G1310" s="16" t="n">
        <v>3059.91</v>
      </c>
      <c r="H1310" s="16" t="n">
        <v>3059.91</v>
      </c>
    </row>
    <row r="1311" customFormat="false" ht="15" hidden="false" customHeight="true" outlineLevel="0" collapsed="false">
      <c r="A1311" s="1" t="s">
        <v>3684</v>
      </c>
      <c r="B1311" s="1" t="s">
        <v>147</v>
      </c>
      <c r="C1311" s="1" t="s">
        <v>2823</v>
      </c>
      <c r="D1311" s="1" t="s">
        <v>2025</v>
      </c>
      <c r="E1311" s="1" t="s">
        <v>2018</v>
      </c>
      <c r="F1311" s="16" t="n">
        <v>0</v>
      </c>
      <c r="G1311" s="16" t="n">
        <v>5231.21</v>
      </c>
      <c r="H1311" s="16" t="n">
        <v>5231.21</v>
      </c>
    </row>
    <row r="1312" customFormat="false" ht="15" hidden="false" customHeight="true" outlineLevel="0" collapsed="false">
      <c r="A1312" s="1" t="s">
        <v>3685</v>
      </c>
      <c r="B1312" s="1" t="s">
        <v>1135</v>
      </c>
      <c r="C1312" s="1" t="s">
        <v>2367</v>
      </c>
      <c r="D1312" s="1" t="s">
        <v>2025</v>
      </c>
      <c r="E1312" s="1" t="s">
        <v>2018</v>
      </c>
      <c r="F1312" s="16" t="n">
        <v>79</v>
      </c>
      <c r="G1312" s="16" t="n">
        <v>2313.93</v>
      </c>
      <c r="H1312" s="16" t="n">
        <v>2392.93</v>
      </c>
    </row>
    <row r="1313" customFormat="false" ht="15" hidden="false" customHeight="true" outlineLevel="0" collapsed="false">
      <c r="A1313" s="1" t="s">
        <v>3686</v>
      </c>
      <c r="B1313" s="1" t="s">
        <v>1510</v>
      </c>
      <c r="C1313" s="1" t="s">
        <v>3687</v>
      </c>
      <c r="D1313" s="1" t="s">
        <v>2017</v>
      </c>
      <c r="E1313" s="1" t="s">
        <v>2018</v>
      </c>
      <c r="F1313" s="16" t="n">
        <v>79</v>
      </c>
      <c r="G1313" s="16" t="n">
        <v>409.84</v>
      </c>
      <c r="H1313" s="16" t="n">
        <v>488.84</v>
      </c>
    </row>
    <row r="1314" customFormat="false" ht="15" hidden="false" customHeight="true" outlineLevel="0" collapsed="false">
      <c r="A1314" s="1" t="s">
        <v>3688</v>
      </c>
      <c r="B1314" s="1" t="s">
        <v>1742</v>
      </c>
      <c r="C1314" s="1" t="s">
        <v>1693</v>
      </c>
      <c r="D1314" s="1" t="s">
        <v>2025</v>
      </c>
      <c r="E1314" s="1" t="s">
        <v>2018</v>
      </c>
      <c r="F1314" s="16" t="n">
        <v>0</v>
      </c>
      <c r="G1314" s="16" t="n">
        <v>17196.72</v>
      </c>
      <c r="H1314" s="16" t="n">
        <v>17196.72</v>
      </c>
    </row>
    <row r="1315" customFormat="false" ht="15" hidden="false" customHeight="true" outlineLevel="0" collapsed="false">
      <c r="A1315" s="1" t="s">
        <v>3689</v>
      </c>
      <c r="B1315" s="1" t="s">
        <v>1328</v>
      </c>
      <c r="C1315" s="1" t="s">
        <v>1878</v>
      </c>
      <c r="D1315" s="1" t="s">
        <v>2021</v>
      </c>
      <c r="E1315" s="1" t="s">
        <v>2018</v>
      </c>
      <c r="F1315" s="16" t="n">
        <v>0</v>
      </c>
      <c r="G1315" s="16" t="n">
        <v>6037.7</v>
      </c>
      <c r="H1315" s="16" t="n">
        <v>6037.7</v>
      </c>
    </row>
    <row r="1316" customFormat="false" ht="15" hidden="false" customHeight="true" outlineLevel="0" collapsed="false">
      <c r="A1316" s="1" t="s">
        <v>3690</v>
      </c>
      <c r="B1316" s="1" t="s">
        <v>1809</v>
      </c>
      <c r="C1316" s="1" t="s">
        <v>2050</v>
      </c>
      <c r="D1316" s="1" t="s">
        <v>2017</v>
      </c>
      <c r="E1316" s="1" t="s">
        <v>2018</v>
      </c>
      <c r="F1316" s="16" t="n">
        <v>79</v>
      </c>
      <c r="G1316" s="16" t="n">
        <v>712.76</v>
      </c>
      <c r="H1316" s="16" t="n">
        <v>791.76</v>
      </c>
    </row>
    <row r="1317" customFormat="false" ht="15" hidden="false" customHeight="true" outlineLevel="0" collapsed="false">
      <c r="A1317" s="1" t="s">
        <v>3691</v>
      </c>
      <c r="B1317" s="1" t="s">
        <v>697</v>
      </c>
      <c r="C1317" s="1" t="s">
        <v>2607</v>
      </c>
      <c r="D1317" s="1" t="s">
        <v>2017</v>
      </c>
      <c r="E1317" s="1" t="s">
        <v>2018</v>
      </c>
      <c r="F1317" s="16" t="n">
        <v>99</v>
      </c>
      <c r="G1317" s="16" t="n">
        <v>819.69</v>
      </c>
      <c r="H1317" s="16" t="n">
        <v>918.69</v>
      </c>
    </row>
    <row r="1318" customFormat="false" ht="15" hidden="false" customHeight="true" outlineLevel="0" collapsed="false">
      <c r="A1318" s="1" t="s">
        <v>3692</v>
      </c>
      <c r="B1318" s="1" t="s">
        <v>1440</v>
      </c>
      <c r="C1318" s="1" t="s">
        <v>2296</v>
      </c>
      <c r="D1318" s="1" t="s">
        <v>2028</v>
      </c>
      <c r="E1318" s="1" t="s">
        <v>2018</v>
      </c>
      <c r="F1318" s="16" t="n">
        <v>0</v>
      </c>
      <c r="G1318" s="16" t="n">
        <v>5260.68</v>
      </c>
      <c r="H1318" s="16" t="n">
        <v>5260.68</v>
      </c>
    </row>
    <row r="1319" customFormat="false" ht="15" hidden="false" customHeight="true" outlineLevel="0" collapsed="false">
      <c r="A1319" s="1" t="s">
        <v>3693</v>
      </c>
      <c r="B1319" s="1" t="s">
        <v>1779</v>
      </c>
      <c r="C1319" s="1" t="s">
        <v>1781</v>
      </c>
      <c r="D1319" s="1" t="s">
        <v>2021</v>
      </c>
      <c r="E1319" s="1" t="s">
        <v>2018</v>
      </c>
      <c r="F1319" s="16" t="n">
        <v>79</v>
      </c>
      <c r="G1319" s="16" t="n">
        <v>1000.15</v>
      </c>
      <c r="H1319" s="16" t="n">
        <v>1079.15</v>
      </c>
    </row>
    <row r="1320" customFormat="false" ht="15" hidden="false" customHeight="true" outlineLevel="0" collapsed="false">
      <c r="A1320" s="1" t="s">
        <v>3694</v>
      </c>
      <c r="B1320" s="1" t="s">
        <v>633</v>
      </c>
      <c r="C1320" s="1" t="s">
        <v>887</v>
      </c>
      <c r="D1320" s="1" t="s">
        <v>2025</v>
      </c>
      <c r="E1320" s="1" t="s">
        <v>2018</v>
      </c>
      <c r="F1320" s="16" t="n">
        <v>49</v>
      </c>
      <c r="G1320" s="16" t="n">
        <v>637.73</v>
      </c>
      <c r="H1320" s="16" t="n">
        <v>686.73</v>
      </c>
    </row>
    <row r="1321" customFormat="false" ht="15" hidden="false" customHeight="true" outlineLevel="0" collapsed="false">
      <c r="A1321" s="1" t="s">
        <v>3695</v>
      </c>
      <c r="B1321" s="1" t="s">
        <v>1496</v>
      </c>
      <c r="C1321" s="1" t="s">
        <v>2086</v>
      </c>
      <c r="D1321" s="1" t="s">
        <v>2017</v>
      </c>
      <c r="E1321" s="1" t="s">
        <v>2018</v>
      </c>
      <c r="F1321" s="16" t="n">
        <v>49</v>
      </c>
      <c r="G1321" s="16" t="n">
        <v>1781.44</v>
      </c>
      <c r="H1321" s="16" t="n">
        <v>1830.44</v>
      </c>
    </row>
    <row r="1322" customFormat="false" ht="15" hidden="false" customHeight="true" outlineLevel="0" collapsed="false">
      <c r="A1322" s="1" t="s">
        <v>3696</v>
      </c>
      <c r="B1322" s="1" t="s">
        <v>1280</v>
      </c>
      <c r="C1322" s="1" t="s">
        <v>2177</v>
      </c>
      <c r="D1322" s="1" t="s">
        <v>2028</v>
      </c>
      <c r="E1322" s="1" t="s">
        <v>2018</v>
      </c>
      <c r="F1322" s="16" t="n">
        <v>0</v>
      </c>
      <c r="G1322" s="16" t="n">
        <v>13434.71</v>
      </c>
      <c r="H1322" s="16" t="n">
        <v>13434.71</v>
      </c>
    </row>
    <row r="1323" customFormat="false" ht="15" hidden="false" customHeight="true" outlineLevel="0" collapsed="false">
      <c r="A1323" s="1" t="s">
        <v>3697</v>
      </c>
      <c r="B1323" s="1" t="s">
        <v>1700</v>
      </c>
      <c r="C1323" s="1" t="s">
        <v>956</v>
      </c>
      <c r="D1323" s="1" t="s">
        <v>2025</v>
      </c>
      <c r="E1323" s="1" t="s">
        <v>2018</v>
      </c>
      <c r="F1323" s="16" t="n">
        <v>0</v>
      </c>
      <c r="G1323" s="16" t="n">
        <v>6360.63</v>
      </c>
      <c r="H1323" s="16" t="n">
        <v>6360.63</v>
      </c>
    </row>
    <row r="1324" customFormat="false" ht="15" hidden="false" customHeight="true" outlineLevel="0" collapsed="false">
      <c r="A1324" s="1" t="s">
        <v>3698</v>
      </c>
      <c r="B1324" s="1" t="s">
        <v>1228</v>
      </c>
      <c r="C1324" s="1" t="s">
        <v>3699</v>
      </c>
      <c r="D1324" s="1" t="s">
        <v>2021</v>
      </c>
      <c r="E1324" s="1" t="s">
        <v>2018</v>
      </c>
      <c r="F1324" s="16" t="n">
        <v>0</v>
      </c>
      <c r="G1324" s="16" t="n">
        <v>3045.37</v>
      </c>
      <c r="H1324" s="16" t="n">
        <v>3045.37</v>
      </c>
    </row>
    <row r="1325" customFormat="false" ht="15" hidden="false" customHeight="true" outlineLevel="0" collapsed="false">
      <c r="A1325" s="1" t="s">
        <v>3700</v>
      </c>
      <c r="B1325" s="1" t="s">
        <v>1360</v>
      </c>
      <c r="C1325" s="1" t="s">
        <v>2699</v>
      </c>
      <c r="D1325" s="1" t="s">
        <v>2021</v>
      </c>
      <c r="E1325" s="1" t="s">
        <v>2018</v>
      </c>
      <c r="F1325" s="16" t="n">
        <v>0</v>
      </c>
      <c r="G1325" s="16" t="n">
        <v>17658.36</v>
      </c>
      <c r="H1325" s="16" t="n">
        <v>17658.36</v>
      </c>
    </row>
    <row r="1326" customFormat="false" ht="15" hidden="false" customHeight="true" outlineLevel="0" collapsed="false">
      <c r="A1326" s="1" t="s">
        <v>3701</v>
      </c>
      <c r="B1326" s="1" t="s">
        <v>1017</v>
      </c>
      <c r="C1326" s="1" t="s">
        <v>2496</v>
      </c>
      <c r="D1326" s="1" t="s">
        <v>2025</v>
      </c>
      <c r="E1326" s="1" t="s">
        <v>2018</v>
      </c>
      <c r="F1326" s="16" t="n">
        <v>0</v>
      </c>
      <c r="G1326" s="16" t="n">
        <v>4603.11</v>
      </c>
      <c r="H1326" s="16" t="n">
        <v>4603.11</v>
      </c>
    </row>
    <row r="1327" customFormat="false" ht="15" hidden="false" customHeight="true" outlineLevel="0" collapsed="false">
      <c r="A1327" s="1" t="s">
        <v>3702</v>
      </c>
      <c r="B1327" s="1" t="s">
        <v>131</v>
      </c>
      <c r="C1327" s="1" t="s">
        <v>3224</v>
      </c>
      <c r="D1327" s="1" t="s">
        <v>2025</v>
      </c>
      <c r="E1327" s="1" t="s">
        <v>2018</v>
      </c>
      <c r="F1327" s="16" t="n">
        <v>49</v>
      </c>
      <c r="G1327" s="16" t="n">
        <v>591.18</v>
      </c>
      <c r="H1327" s="16" t="n">
        <v>640.18</v>
      </c>
    </row>
    <row r="1328" customFormat="false" ht="15" hidden="false" customHeight="true" outlineLevel="0" collapsed="false">
      <c r="A1328" s="1" t="s">
        <v>3703</v>
      </c>
      <c r="B1328" s="1" t="s">
        <v>1310</v>
      </c>
      <c r="C1328" s="1" t="s">
        <v>2781</v>
      </c>
      <c r="D1328" s="1" t="s">
        <v>2025</v>
      </c>
      <c r="E1328" s="1" t="s">
        <v>2018</v>
      </c>
      <c r="F1328" s="16" t="n">
        <v>49</v>
      </c>
      <c r="G1328" s="16" t="n">
        <v>1350.49</v>
      </c>
      <c r="H1328" s="16" t="n">
        <v>1399.49</v>
      </c>
    </row>
    <row r="1329" customFormat="false" ht="15" hidden="false" customHeight="true" outlineLevel="0" collapsed="false">
      <c r="A1329" s="1" t="s">
        <v>3704</v>
      </c>
      <c r="B1329" s="1" t="s">
        <v>1437</v>
      </c>
      <c r="C1329" s="1" t="s">
        <v>3073</v>
      </c>
      <c r="D1329" s="1" t="s">
        <v>2025</v>
      </c>
      <c r="E1329" s="1" t="s">
        <v>2045</v>
      </c>
      <c r="F1329" s="16" t="n">
        <v>0</v>
      </c>
      <c r="G1329" s="16" t="n">
        <v>9694.47</v>
      </c>
      <c r="H1329" s="16" t="n">
        <v>9694.47</v>
      </c>
    </row>
    <row r="1330" customFormat="false" ht="15" hidden="false" customHeight="true" outlineLevel="0" collapsed="false">
      <c r="A1330" s="1" t="s">
        <v>3705</v>
      </c>
      <c r="B1330" s="1" t="s">
        <v>1583</v>
      </c>
      <c r="C1330" s="1" t="s">
        <v>2386</v>
      </c>
      <c r="D1330" s="1" t="s">
        <v>2055</v>
      </c>
      <c r="E1330" s="1" t="s">
        <v>2018</v>
      </c>
      <c r="F1330" s="16" t="n">
        <v>0</v>
      </c>
      <c r="G1330" s="16" t="n">
        <v>34852.96</v>
      </c>
      <c r="H1330" s="16" t="n">
        <v>34852.96</v>
      </c>
    </row>
    <row r="1331" customFormat="false" ht="15" hidden="false" customHeight="true" outlineLevel="0" collapsed="false">
      <c r="A1331" s="1" t="s">
        <v>3706</v>
      </c>
      <c r="B1331" s="1" t="s">
        <v>284</v>
      </c>
      <c r="C1331" s="1" t="s">
        <v>3707</v>
      </c>
      <c r="D1331" s="1" t="s">
        <v>2017</v>
      </c>
      <c r="E1331" s="1" t="s">
        <v>2045</v>
      </c>
      <c r="F1331" s="16" t="n">
        <v>79</v>
      </c>
      <c r="G1331" s="16" t="n">
        <v>1603.35</v>
      </c>
      <c r="H1331" s="16" t="n">
        <v>1682.35</v>
      </c>
    </row>
    <row r="1332" customFormat="false" ht="15" hidden="false" customHeight="true" outlineLevel="0" collapsed="false">
      <c r="A1332" s="1" t="s">
        <v>3708</v>
      </c>
      <c r="B1332" s="1" t="s">
        <v>1806</v>
      </c>
      <c r="C1332" s="1" t="s">
        <v>3321</v>
      </c>
      <c r="D1332" s="1" t="s">
        <v>2017</v>
      </c>
      <c r="E1332" s="1" t="s">
        <v>2018</v>
      </c>
      <c r="F1332" s="16" t="n">
        <v>99</v>
      </c>
      <c r="G1332" s="16" t="n">
        <v>657.82</v>
      </c>
      <c r="H1332" s="16" t="n">
        <v>756.82</v>
      </c>
    </row>
    <row r="1333" customFormat="false" ht="15" hidden="false" customHeight="true" outlineLevel="0" collapsed="false">
      <c r="A1333" s="1" t="s">
        <v>3709</v>
      </c>
      <c r="B1333" s="1" t="s">
        <v>1037</v>
      </c>
      <c r="C1333" s="1" t="s">
        <v>1627</v>
      </c>
      <c r="D1333" s="1" t="s">
        <v>2032</v>
      </c>
      <c r="E1333" s="1" t="s">
        <v>2018</v>
      </c>
      <c r="F1333" s="16" t="n">
        <v>0</v>
      </c>
      <c r="G1333" s="16" t="n">
        <v>4796.7</v>
      </c>
      <c r="H1333" s="16" t="n">
        <v>4796.7</v>
      </c>
    </row>
    <row r="1334" customFormat="false" ht="15" hidden="false" customHeight="true" outlineLevel="0" collapsed="false">
      <c r="A1334" s="1" t="s">
        <v>3710</v>
      </c>
      <c r="B1334" s="1" t="s">
        <v>920</v>
      </c>
      <c r="C1334" s="1" t="s">
        <v>2640</v>
      </c>
      <c r="D1334" s="1" t="s">
        <v>2021</v>
      </c>
      <c r="E1334" s="1" t="s">
        <v>2018</v>
      </c>
      <c r="F1334" s="16" t="n">
        <v>0</v>
      </c>
      <c r="G1334" s="16" t="n">
        <v>9560.38</v>
      </c>
      <c r="H1334" s="16" t="n">
        <v>9560.38</v>
      </c>
    </row>
    <row r="1335" customFormat="false" ht="15" hidden="false" customHeight="true" outlineLevel="0" collapsed="false">
      <c r="A1335" s="1" t="s">
        <v>3711</v>
      </c>
      <c r="B1335" s="1" t="s">
        <v>1798</v>
      </c>
      <c r="C1335" s="1" t="s">
        <v>1800</v>
      </c>
      <c r="D1335" s="1" t="s">
        <v>2017</v>
      </c>
      <c r="E1335" s="1" t="s">
        <v>2018</v>
      </c>
      <c r="F1335" s="16" t="n">
        <v>0</v>
      </c>
      <c r="G1335" s="16" t="n">
        <v>15470.23</v>
      </c>
      <c r="H1335" s="16" t="n">
        <v>15470.23</v>
      </c>
    </row>
    <row r="1336" customFormat="false" ht="15" hidden="false" customHeight="true" outlineLevel="0" collapsed="false">
      <c r="A1336" s="1" t="s">
        <v>3712</v>
      </c>
      <c r="B1336" s="1" t="s">
        <v>923</v>
      </c>
      <c r="C1336" s="1" t="s">
        <v>3713</v>
      </c>
      <c r="D1336" s="1" t="s">
        <v>2017</v>
      </c>
      <c r="E1336" s="1" t="s">
        <v>2018</v>
      </c>
      <c r="F1336" s="16" t="n">
        <v>0</v>
      </c>
      <c r="G1336" s="16" t="n">
        <v>8236.8</v>
      </c>
      <c r="H1336" s="16" t="n">
        <v>8236.8</v>
      </c>
    </row>
    <row r="1337" customFormat="false" ht="15" hidden="false" customHeight="true" outlineLevel="0" collapsed="false">
      <c r="A1337" s="1" t="s">
        <v>3714</v>
      </c>
      <c r="B1337" s="1" t="s">
        <v>793</v>
      </c>
      <c r="C1337" s="1" t="s">
        <v>2062</v>
      </c>
      <c r="D1337" s="1" t="s">
        <v>2021</v>
      </c>
      <c r="E1337" s="1" t="s">
        <v>2018</v>
      </c>
      <c r="F1337" s="16" t="n">
        <v>0</v>
      </c>
      <c r="G1337" s="16" t="n">
        <v>8096.55</v>
      </c>
      <c r="H1337" s="16" t="n">
        <v>8096.55</v>
      </c>
    </row>
    <row r="1338" customFormat="false" ht="15" hidden="false" customHeight="true" outlineLevel="0" collapsed="false">
      <c r="A1338" s="1" t="s">
        <v>3715</v>
      </c>
      <c r="B1338" s="1" t="s">
        <v>668</v>
      </c>
      <c r="C1338" s="1" t="s">
        <v>2354</v>
      </c>
      <c r="D1338" s="1" t="s">
        <v>2021</v>
      </c>
      <c r="E1338" s="1" t="s">
        <v>2018</v>
      </c>
      <c r="F1338" s="16" t="n">
        <v>0</v>
      </c>
      <c r="G1338" s="16" t="n">
        <v>9171.98</v>
      </c>
      <c r="H1338" s="16" t="n">
        <v>9171.98</v>
      </c>
    </row>
    <row r="1339" customFormat="false" ht="15" hidden="false" customHeight="true" outlineLevel="0" collapsed="false">
      <c r="A1339" s="1" t="s">
        <v>3716</v>
      </c>
      <c r="B1339" s="1" t="s">
        <v>1809</v>
      </c>
      <c r="C1339" s="1" t="s">
        <v>2170</v>
      </c>
      <c r="D1339" s="1" t="s">
        <v>2025</v>
      </c>
      <c r="E1339" s="1" t="s">
        <v>2018</v>
      </c>
      <c r="F1339" s="16" t="n">
        <v>0</v>
      </c>
      <c r="G1339" s="16" t="n">
        <v>9878.93</v>
      </c>
      <c r="H1339" s="16" t="n">
        <v>9878.93</v>
      </c>
    </row>
    <row r="1340" customFormat="false" ht="15" hidden="false" customHeight="true" outlineLevel="0" collapsed="false">
      <c r="A1340" s="1" t="s">
        <v>3717</v>
      </c>
      <c r="B1340" s="1" t="s">
        <v>1348</v>
      </c>
      <c r="C1340" s="1" t="s">
        <v>1111</v>
      </c>
      <c r="D1340" s="1" t="s">
        <v>2028</v>
      </c>
      <c r="E1340" s="1" t="s">
        <v>2018</v>
      </c>
      <c r="F1340" s="16" t="n">
        <v>99</v>
      </c>
      <c r="G1340" s="16" t="n">
        <v>622.3</v>
      </c>
      <c r="H1340" s="16" t="n">
        <v>721.3</v>
      </c>
    </row>
    <row r="1341" customFormat="false" ht="15" hidden="false" customHeight="true" outlineLevel="0" collapsed="false">
      <c r="A1341" s="1" t="s">
        <v>3718</v>
      </c>
      <c r="B1341" s="1" t="s">
        <v>1069</v>
      </c>
      <c r="C1341" s="1" t="s">
        <v>3719</v>
      </c>
      <c r="D1341" s="1" t="s">
        <v>2017</v>
      </c>
      <c r="E1341" s="1" t="s">
        <v>2018</v>
      </c>
      <c r="F1341" s="16" t="n">
        <v>0</v>
      </c>
      <c r="G1341" s="16" t="n">
        <v>6708.45</v>
      </c>
      <c r="H1341" s="16" t="n">
        <v>6708.45</v>
      </c>
    </row>
    <row r="1342" customFormat="false" ht="15" hidden="false" customHeight="true" outlineLevel="0" collapsed="false">
      <c r="A1342" s="1" t="s">
        <v>3720</v>
      </c>
      <c r="B1342" s="1" t="s">
        <v>1789</v>
      </c>
      <c r="C1342" s="1" t="s">
        <v>871</v>
      </c>
      <c r="D1342" s="1" t="s">
        <v>2025</v>
      </c>
      <c r="E1342" s="1" t="s">
        <v>2022</v>
      </c>
      <c r="F1342" s="16" t="n">
        <v>49</v>
      </c>
      <c r="G1342" s="16" t="n">
        <v>2395.36</v>
      </c>
      <c r="H1342" s="16" t="n">
        <v>2444.36</v>
      </c>
    </row>
    <row r="1343" customFormat="false" ht="15" hidden="false" customHeight="true" outlineLevel="0" collapsed="false">
      <c r="A1343" s="1" t="s">
        <v>3721</v>
      </c>
      <c r="B1343" s="1" t="s">
        <v>199</v>
      </c>
      <c r="C1343" s="1" t="s">
        <v>2892</v>
      </c>
      <c r="D1343" s="1" t="s">
        <v>2021</v>
      </c>
      <c r="E1343" s="1" t="s">
        <v>2045</v>
      </c>
      <c r="F1343" s="16" t="n">
        <v>0</v>
      </c>
      <c r="G1343" s="16" t="n">
        <v>11381.62</v>
      </c>
      <c r="H1343" s="16" t="n">
        <v>11381.62</v>
      </c>
    </row>
    <row r="1344" customFormat="false" ht="15" hidden="false" customHeight="true" outlineLevel="0" collapsed="false">
      <c r="A1344" s="1" t="s">
        <v>3722</v>
      </c>
      <c r="B1344" s="1" t="s">
        <v>1312</v>
      </c>
      <c r="C1344" s="1" t="s">
        <v>1309</v>
      </c>
      <c r="D1344" s="1" t="s">
        <v>2021</v>
      </c>
      <c r="E1344" s="1" t="s">
        <v>2045</v>
      </c>
      <c r="F1344" s="16" t="n">
        <v>99</v>
      </c>
      <c r="G1344" s="16" t="n">
        <v>2290.14</v>
      </c>
      <c r="H1344" s="16" t="n">
        <v>2389.14</v>
      </c>
    </row>
    <row r="1345" customFormat="false" ht="15" hidden="false" customHeight="true" outlineLevel="0" collapsed="false">
      <c r="A1345" s="1" t="s">
        <v>3723</v>
      </c>
      <c r="B1345" s="1" t="s">
        <v>1836</v>
      </c>
      <c r="C1345" s="1" t="s">
        <v>871</v>
      </c>
      <c r="D1345" s="1" t="s">
        <v>2025</v>
      </c>
      <c r="E1345" s="1" t="s">
        <v>2018</v>
      </c>
      <c r="F1345" s="16" t="n">
        <v>0</v>
      </c>
      <c r="G1345" s="16" t="n">
        <v>5311.32</v>
      </c>
      <c r="H1345" s="16" t="n">
        <v>5311.32</v>
      </c>
    </row>
    <row r="1346" customFormat="false" ht="15" hidden="false" customHeight="true" outlineLevel="0" collapsed="false">
      <c r="A1346" s="1" t="s">
        <v>3724</v>
      </c>
      <c r="B1346" s="1" t="s">
        <v>912</v>
      </c>
      <c r="C1346" s="1" t="s">
        <v>1570</v>
      </c>
      <c r="D1346" s="1" t="s">
        <v>2017</v>
      </c>
      <c r="E1346" s="1" t="s">
        <v>2018</v>
      </c>
      <c r="F1346" s="16" t="n">
        <v>0</v>
      </c>
      <c r="G1346" s="16" t="n">
        <v>3348.51</v>
      </c>
      <c r="H1346" s="16" t="n">
        <v>3348.51</v>
      </c>
    </row>
    <row r="1347" customFormat="false" ht="15" hidden="false" customHeight="true" outlineLevel="0" collapsed="false">
      <c r="A1347" s="1" t="s">
        <v>3725</v>
      </c>
      <c r="B1347" s="1" t="s">
        <v>1675</v>
      </c>
      <c r="C1347" s="1" t="s">
        <v>3699</v>
      </c>
      <c r="D1347" s="1" t="s">
        <v>2017</v>
      </c>
      <c r="E1347" s="1" t="s">
        <v>2018</v>
      </c>
      <c r="F1347" s="16" t="n">
        <v>99</v>
      </c>
      <c r="G1347" s="16" t="n">
        <v>2434.17</v>
      </c>
      <c r="H1347" s="16" t="n">
        <v>2533.17</v>
      </c>
    </row>
    <row r="1348" customFormat="false" ht="15" hidden="false" customHeight="true" outlineLevel="0" collapsed="false">
      <c r="A1348" s="1" t="s">
        <v>3726</v>
      </c>
      <c r="B1348" s="1" t="s">
        <v>1473</v>
      </c>
      <c r="C1348" s="1" t="s">
        <v>3727</v>
      </c>
      <c r="D1348" s="1" t="s">
        <v>2021</v>
      </c>
      <c r="E1348" s="1" t="s">
        <v>2018</v>
      </c>
      <c r="F1348" s="16" t="n">
        <v>0</v>
      </c>
      <c r="G1348" s="16" t="n">
        <v>5176.57</v>
      </c>
      <c r="H1348" s="16" t="n">
        <v>5176.57</v>
      </c>
    </row>
    <row r="1349" customFormat="false" ht="15" hidden="false" customHeight="true" outlineLevel="0" collapsed="false">
      <c r="A1349" s="1" t="s">
        <v>3728</v>
      </c>
      <c r="B1349" s="1" t="s">
        <v>514</v>
      </c>
      <c r="C1349" s="1" t="s">
        <v>779</v>
      </c>
      <c r="D1349" s="1" t="s">
        <v>2055</v>
      </c>
      <c r="E1349" s="1" t="s">
        <v>2018</v>
      </c>
      <c r="F1349" s="16" t="n">
        <v>0</v>
      </c>
      <c r="G1349" s="16" t="n">
        <v>5045.75</v>
      </c>
      <c r="H1349" s="16" t="n">
        <v>5045.75</v>
      </c>
    </row>
    <row r="1350" customFormat="false" ht="15" hidden="false" customHeight="true" outlineLevel="0" collapsed="false">
      <c r="A1350" s="1" t="s">
        <v>3729</v>
      </c>
      <c r="B1350" s="1" t="s">
        <v>1656</v>
      </c>
      <c r="C1350" s="1" t="s">
        <v>2024</v>
      </c>
      <c r="D1350" s="1" t="s">
        <v>2055</v>
      </c>
      <c r="E1350" s="1" t="s">
        <v>2018</v>
      </c>
      <c r="F1350" s="16" t="n">
        <v>0</v>
      </c>
      <c r="G1350" s="16" t="n">
        <v>2588.97</v>
      </c>
      <c r="H1350" s="16" t="n">
        <v>2588.97</v>
      </c>
    </row>
    <row r="1351" customFormat="false" ht="15" hidden="false" customHeight="true" outlineLevel="0" collapsed="false">
      <c r="A1351" s="1" t="s">
        <v>3730</v>
      </c>
      <c r="B1351" s="1" t="s">
        <v>995</v>
      </c>
      <c r="C1351" s="1" t="s">
        <v>1347</v>
      </c>
      <c r="D1351" s="1" t="s">
        <v>2017</v>
      </c>
      <c r="E1351" s="1" t="s">
        <v>2045</v>
      </c>
      <c r="F1351" s="16" t="n">
        <v>79</v>
      </c>
      <c r="G1351" s="16" t="n">
        <v>2191.53</v>
      </c>
      <c r="H1351" s="16" t="n">
        <v>2270.53</v>
      </c>
    </row>
    <row r="1352" customFormat="false" ht="15" hidden="false" customHeight="true" outlineLevel="0" collapsed="false">
      <c r="A1352" s="1" t="s">
        <v>3731</v>
      </c>
      <c r="B1352" s="1" t="s">
        <v>222</v>
      </c>
      <c r="C1352" s="1" t="s">
        <v>119</v>
      </c>
      <c r="D1352" s="1" t="s">
        <v>2021</v>
      </c>
      <c r="E1352" s="1" t="s">
        <v>2018</v>
      </c>
      <c r="F1352" s="16" t="n">
        <v>0</v>
      </c>
      <c r="G1352" s="16" t="n">
        <v>4796.7</v>
      </c>
      <c r="H1352" s="16" t="n">
        <v>4796.7</v>
      </c>
    </row>
    <row r="1353" customFormat="false" ht="15" hidden="false" customHeight="true" outlineLevel="0" collapsed="false">
      <c r="A1353" s="1" t="s">
        <v>3732</v>
      </c>
      <c r="B1353" s="1" t="s">
        <v>280</v>
      </c>
      <c r="C1353" s="1" t="s">
        <v>2569</v>
      </c>
      <c r="D1353" s="1" t="s">
        <v>2025</v>
      </c>
      <c r="E1353" s="1" t="s">
        <v>2018</v>
      </c>
      <c r="F1353" s="16" t="n">
        <v>0</v>
      </c>
      <c r="G1353" s="16" t="n">
        <v>12832.98</v>
      </c>
      <c r="H1353" s="16" t="n">
        <v>12832.98</v>
      </c>
    </row>
    <row r="1354" customFormat="false" ht="15" hidden="false" customHeight="true" outlineLevel="0" collapsed="false">
      <c r="A1354" s="1" t="s">
        <v>3733</v>
      </c>
      <c r="B1354" s="1" t="s">
        <v>1522</v>
      </c>
      <c r="C1354" s="1" t="s">
        <v>2890</v>
      </c>
      <c r="D1354" s="1" t="s">
        <v>2021</v>
      </c>
      <c r="E1354" s="1" t="s">
        <v>2018</v>
      </c>
      <c r="F1354" s="16" t="n">
        <v>0</v>
      </c>
      <c r="G1354" s="16" t="n">
        <v>11356.68</v>
      </c>
      <c r="H1354" s="16" t="n">
        <v>11356.68</v>
      </c>
    </row>
    <row r="1355" customFormat="false" ht="15" hidden="false" customHeight="true" outlineLevel="0" collapsed="false">
      <c r="A1355" s="1" t="s">
        <v>3734</v>
      </c>
      <c r="B1355" s="1" t="s">
        <v>1335</v>
      </c>
      <c r="C1355" s="1" t="s">
        <v>2267</v>
      </c>
      <c r="D1355" s="1" t="s">
        <v>2025</v>
      </c>
      <c r="E1355" s="1" t="s">
        <v>2018</v>
      </c>
      <c r="F1355" s="16" t="n">
        <v>99</v>
      </c>
      <c r="G1355" s="16" t="n">
        <v>1603.35</v>
      </c>
      <c r="H1355" s="16" t="n">
        <v>1702.35</v>
      </c>
    </row>
    <row r="1356" customFormat="false" ht="15" hidden="false" customHeight="true" outlineLevel="0" collapsed="false">
      <c r="A1356" s="1" t="s">
        <v>3735</v>
      </c>
      <c r="B1356" s="1" t="s">
        <v>1085</v>
      </c>
      <c r="C1356" s="1" t="s">
        <v>2222</v>
      </c>
      <c r="D1356" s="1" t="s">
        <v>2017</v>
      </c>
      <c r="E1356" s="1" t="s">
        <v>2018</v>
      </c>
      <c r="F1356" s="16" t="n">
        <v>0</v>
      </c>
      <c r="G1356" s="16" t="n">
        <v>4511.59</v>
      </c>
      <c r="H1356" s="16" t="n">
        <v>4511.59</v>
      </c>
    </row>
    <row r="1357" customFormat="false" ht="15" hidden="false" customHeight="true" outlineLevel="0" collapsed="false">
      <c r="A1357" s="1" t="s">
        <v>3736</v>
      </c>
      <c r="B1357" s="1" t="s">
        <v>1052</v>
      </c>
      <c r="C1357" s="1" t="s">
        <v>2120</v>
      </c>
      <c r="D1357" s="1" t="s">
        <v>2032</v>
      </c>
      <c r="E1357" s="1" t="s">
        <v>2018</v>
      </c>
      <c r="F1357" s="16" t="n">
        <v>49</v>
      </c>
      <c r="G1357" s="16" t="n">
        <v>482.17</v>
      </c>
      <c r="H1357" s="16" t="n">
        <v>531.17</v>
      </c>
    </row>
    <row r="1358" customFormat="false" ht="15" hidden="false" customHeight="true" outlineLevel="0" collapsed="false">
      <c r="A1358" s="1" t="s">
        <v>3737</v>
      </c>
      <c r="B1358" s="1" t="s">
        <v>957</v>
      </c>
      <c r="C1358" s="1" t="s">
        <v>307</v>
      </c>
      <c r="D1358" s="1" t="s">
        <v>2021</v>
      </c>
      <c r="E1358" s="1" t="s">
        <v>2084</v>
      </c>
      <c r="F1358" s="16" t="n">
        <v>0</v>
      </c>
      <c r="G1358" s="16" t="n">
        <v>2832.39</v>
      </c>
      <c r="H1358" s="16" t="n">
        <v>2832.39</v>
      </c>
    </row>
    <row r="1359" customFormat="false" ht="15" hidden="false" customHeight="true" outlineLevel="0" collapsed="false">
      <c r="A1359" s="1" t="s">
        <v>3738</v>
      </c>
      <c r="B1359" s="1" t="s">
        <v>970</v>
      </c>
      <c r="C1359" s="1" t="s">
        <v>3739</v>
      </c>
      <c r="D1359" s="1" t="s">
        <v>2028</v>
      </c>
      <c r="E1359" s="1" t="s">
        <v>2018</v>
      </c>
      <c r="F1359" s="16" t="n">
        <v>0</v>
      </c>
      <c r="G1359" s="16" t="n">
        <v>16201.2</v>
      </c>
      <c r="H1359" s="16" t="n">
        <v>16201.2</v>
      </c>
    </row>
    <row r="1360" customFormat="false" ht="15" hidden="false" customHeight="true" outlineLevel="0" collapsed="false">
      <c r="A1360" s="1" t="s">
        <v>3740</v>
      </c>
      <c r="B1360" s="1" t="s">
        <v>768</v>
      </c>
      <c r="C1360" s="1" t="s">
        <v>2508</v>
      </c>
      <c r="D1360" s="1" t="s">
        <v>2025</v>
      </c>
      <c r="E1360" s="1" t="s">
        <v>2018</v>
      </c>
      <c r="F1360" s="16" t="n">
        <v>99</v>
      </c>
      <c r="G1360" s="16" t="n">
        <v>2398.35</v>
      </c>
      <c r="H1360" s="16" t="n">
        <v>2497.35</v>
      </c>
    </row>
    <row r="1361" customFormat="false" ht="15" hidden="false" customHeight="true" outlineLevel="0" collapsed="false">
      <c r="A1361" s="1" t="s">
        <v>3741</v>
      </c>
      <c r="B1361" s="1" t="s">
        <v>482</v>
      </c>
      <c r="C1361" s="1" t="s">
        <v>3742</v>
      </c>
      <c r="D1361" s="1" t="s">
        <v>2025</v>
      </c>
      <c r="E1361" s="1" t="s">
        <v>2018</v>
      </c>
      <c r="F1361" s="16" t="n">
        <v>79</v>
      </c>
      <c r="G1361" s="16" t="n">
        <v>2374.52</v>
      </c>
      <c r="H1361" s="16" t="n">
        <v>2453.52</v>
      </c>
    </row>
    <row r="1362" customFormat="false" ht="15" hidden="false" customHeight="true" outlineLevel="0" collapsed="false">
      <c r="A1362" s="1" t="s">
        <v>3743</v>
      </c>
      <c r="B1362" s="1" t="s">
        <v>1522</v>
      </c>
      <c r="C1362" s="1" t="s">
        <v>1144</v>
      </c>
      <c r="D1362" s="1" t="s">
        <v>2025</v>
      </c>
      <c r="E1362" s="1" t="s">
        <v>2018</v>
      </c>
      <c r="F1362" s="16" t="n">
        <v>0</v>
      </c>
      <c r="G1362" s="16" t="n">
        <v>6767.38</v>
      </c>
      <c r="H1362" s="16" t="n">
        <v>6767.38</v>
      </c>
    </row>
    <row r="1363" customFormat="false" ht="15" hidden="false" customHeight="true" outlineLevel="0" collapsed="false">
      <c r="A1363" s="1" t="s">
        <v>3744</v>
      </c>
      <c r="B1363" s="1" t="s">
        <v>1753</v>
      </c>
      <c r="C1363" s="1" t="s">
        <v>3554</v>
      </c>
      <c r="D1363" s="1" t="s">
        <v>2025</v>
      </c>
      <c r="E1363" s="1" t="s">
        <v>2018</v>
      </c>
      <c r="F1363" s="16" t="n">
        <v>79</v>
      </c>
      <c r="G1363" s="16" t="n">
        <v>637.73</v>
      </c>
      <c r="H1363" s="16" t="n">
        <v>716.73</v>
      </c>
    </row>
    <row r="1364" customFormat="false" ht="15" hidden="false" customHeight="true" outlineLevel="0" collapsed="false">
      <c r="A1364" s="1" t="s">
        <v>3745</v>
      </c>
      <c r="B1364" s="1" t="s">
        <v>1454</v>
      </c>
      <c r="C1364" s="1" t="s">
        <v>1878</v>
      </c>
      <c r="D1364" s="1" t="s">
        <v>2021</v>
      </c>
      <c r="E1364" s="1" t="s">
        <v>2018</v>
      </c>
      <c r="F1364" s="16" t="n">
        <v>0</v>
      </c>
      <c r="G1364" s="16" t="n">
        <v>7707.44</v>
      </c>
      <c r="H1364" s="16" t="n">
        <v>7707.44</v>
      </c>
    </row>
    <row r="1365" customFormat="false" ht="15" hidden="false" customHeight="true" outlineLevel="0" collapsed="false">
      <c r="A1365" s="1" t="s">
        <v>3746</v>
      </c>
      <c r="B1365" s="1" t="s">
        <v>1074</v>
      </c>
      <c r="C1365" s="1" t="s">
        <v>1334</v>
      </c>
      <c r="D1365" s="1" t="s">
        <v>2032</v>
      </c>
      <c r="E1365" s="1" t="s">
        <v>2018</v>
      </c>
      <c r="F1365" s="16" t="n">
        <v>49</v>
      </c>
      <c r="G1365" s="16" t="n">
        <v>579.12</v>
      </c>
      <c r="H1365" s="16" t="n">
        <v>628.12</v>
      </c>
    </row>
    <row r="1366" customFormat="false" ht="15" hidden="false" customHeight="true" outlineLevel="0" collapsed="false">
      <c r="A1366" s="1" t="s">
        <v>3747</v>
      </c>
      <c r="B1366" s="1" t="s">
        <v>645</v>
      </c>
      <c r="C1366" s="1" t="s">
        <v>2116</v>
      </c>
      <c r="D1366" s="1" t="s">
        <v>2025</v>
      </c>
      <c r="E1366" s="1" t="s">
        <v>2018</v>
      </c>
      <c r="F1366" s="16" t="n">
        <v>0</v>
      </c>
      <c r="G1366" s="16" t="n">
        <v>10763.48</v>
      </c>
      <c r="H1366" s="16" t="n">
        <v>10763.48</v>
      </c>
    </row>
    <row r="1367" customFormat="false" ht="15" hidden="false" customHeight="true" outlineLevel="0" collapsed="false">
      <c r="A1367" s="1" t="s">
        <v>3748</v>
      </c>
      <c r="B1367" s="1" t="s">
        <v>1459</v>
      </c>
      <c r="C1367" s="1" t="s">
        <v>363</v>
      </c>
      <c r="D1367" s="1" t="s">
        <v>2025</v>
      </c>
      <c r="E1367" s="1" t="s">
        <v>2018</v>
      </c>
      <c r="F1367" s="16" t="n">
        <v>79</v>
      </c>
      <c r="G1367" s="16" t="n">
        <v>2398.35</v>
      </c>
      <c r="H1367" s="16" t="n">
        <v>2477.35</v>
      </c>
    </row>
    <row r="1368" customFormat="false" ht="15" hidden="false" customHeight="true" outlineLevel="0" collapsed="false">
      <c r="A1368" s="1" t="s">
        <v>3749</v>
      </c>
      <c r="B1368" s="1" t="s">
        <v>1844</v>
      </c>
      <c r="C1368" s="1" t="s">
        <v>3519</v>
      </c>
      <c r="D1368" s="1" t="s">
        <v>2021</v>
      </c>
      <c r="E1368" s="1" t="s">
        <v>2018</v>
      </c>
      <c r="F1368" s="16" t="n">
        <v>0</v>
      </c>
      <c r="G1368" s="16" t="n">
        <v>8763.32</v>
      </c>
      <c r="H1368" s="16" t="n">
        <v>8763.32</v>
      </c>
    </row>
    <row r="1369" customFormat="false" ht="15" hidden="false" customHeight="true" outlineLevel="0" collapsed="false">
      <c r="A1369" s="1" t="s">
        <v>3750</v>
      </c>
      <c r="B1369" s="1" t="s">
        <v>1844</v>
      </c>
      <c r="C1369" s="1" t="s">
        <v>3751</v>
      </c>
      <c r="D1369" s="1" t="s">
        <v>2017</v>
      </c>
      <c r="E1369" s="1" t="s">
        <v>2018</v>
      </c>
      <c r="F1369" s="16" t="n">
        <v>49</v>
      </c>
      <c r="G1369" s="16" t="n">
        <v>2073.63</v>
      </c>
      <c r="H1369" s="16" t="n">
        <v>2122.63</v>
      </c>
    </row>
    <row r="1370" customFormat="false" ht="15" hidden="false" customHeight="true" outlineLevel="0" collapsed="false">
      <c r="A1370" s="1" t="s">
        <v>3752</v>
      </c>
      <c r="B1370" s="1" t="s">
        <v>227</v>
      </c>
      <c r="C1370" s="1" t="s">
        <v>2191</v>
      </c>
      <c r="D1370" s="1" t="s">
        <v>2017</v>
      </c>
      <c r="E1370" s="1" t="s">
        <v>2018</v>
      </c>
      <c r="F1370" s="16" t="n">
        <v>0</v>
      </c>
      <c r="G1370" s="16" t="n">
        <v>3040.63</v>
      </c>
      <c r="H1370" s="16" t="n">
        <v>3040.63</v>
      </c>
    </row>
    <row r="1371" customFormat="false" ht="15" hidden="false" customHeight="true" outlineLevel="0" collapsed="false">
      <c r="A1371" s="1" t="s">
        <v>3753</v>
      </c>
      <c r="B1371" s="1" t="s">
        <v>1723</v>
      </c>
      <c r="C1371" s="1" t="s">
        <v>3002</v>
      </c>
      <c r="D1371" s="1" t="s">
        <v>2021</v>
      </c>
      <c r="E1371" s="1" t="s">
        <v>2018</v>
      </c>
      <c r="F1371" s="16" t="n">
        <v>0</v>
      </c>
      <c r="G1371" s="16" t="n">
        <v>2969.63</v>
      </c>
      <c r="H1371" s="16" t="n">
        <v>2969.63</v>
      </c>
    </row>
    <row r="1372" customFormat="false" ht="15" hidden="false" customHeight="true" outlineLevel="0" collapsed="false">
      <c r="A1372" s="1" t="s">
        <v>3754</v>
      </c>
      <c r="B1372" s="1" t="s">
        <v>1739</v>
      </c>
      <c r="C1372" s="1" t="s">
        <v>836</v>
      </c>
      <c r="D1372" s="1" t="s">
        <v>2017</v>
      </c>
      <c r="E1372" s="1" t="s">
        <v>2018</v>
      </c>
      <c r="F1372" s="16" t="n">
        <v>49</v>
      </c>
      <c r="G1372" s="16" t="n">
        <v>1913.19</v>
      </c>
      <c r="H1372" s="16" t="n">
        <v>1962.19</v>
      </c>
    </row>
    <row r="1373" customFormat="false" ht="15" hidden="false" customHeight="true" outlineLevel="0" collapsed="false">
      <c r="A1373" s="1" t="s">
        <v>3755</v>
      </c>
      <c r="B1373" s="1" t="s">
        <v>589</v>
      </c>
      <c r="C1373" s="1" t="s">
        <v>2076</v>
      </c>
      <c r="D1373" s="1" t="s">
        <v>2017</v>
      </c>
      <c r="E1373" s="1" t="s">
        <v>2018</v>
      </c>
      <c r="F1373" s="16" t="n">
        <v>0</v>
      </c>
      <c r="G1373" s="16" t="n">
        <v>13281.38</v>
      </c>
      <c r="H1373" s="16" t="n">
        <v>13281.38</v>
      </c>
    </row>
    <row r="1374" customFormat="false" ht="15" hidden="false" customHeight="true" outlineLevel="0" collapsed="false">
      <c r="A1374" s="1" t="s">
        <v>3756</v>
      </c>
      <c r="B1374" s="1" t="s">
        <v>1274</v>
      </c>
      <c r="C1374" s="1" t="s">
        <v>2442</v>
      </c>
      <c r="D1374" s="1" t="s">
        <v>2017</v>
      </c>
      <c r="E1374" s="1" t="s">
        <v>2018</v>
      </c>
      <c r="F1374" s="16" t="n">
        <v>0</v>
      </c>
      <c r="G1374" s="16" t="n">
        <v>13470.44</v>
      </c>
      <c r="H1374" s="16" t="n">
        <v>13470.44</v>
      </c>
    </row>
    <row r="1375" customFormat="false" ht="15" hidden="false" customHeight="true" outlineLevel="0" collapsed="false">
      <c r="A1375" s="1" t="s">
        <v>3757</v>
      </c>
      <c r="B1375" s="1" t="s">
        <v>936</v>
      </c>
      <c r="C1375" s="1" t="s">
        <v>2601</v>
      </c>
      <c r="D1375" s="1" t="s">
        <v>2055</v>
      </c>
      <c r="E1375" s="1" t="s">
        <v>2018</v>
      </c>
      <c r="F1375" s="16" t="n">
        <v>0</v>
      </c>
      <c r="G1375" s="16" t="n">
        <v>12772.67</v>
      </c>
      <c r="H1375" s="16" t="n">
        <v>12772.67</v>
      </c>
    </row>
    <row r="1376" customFormat="false" ht="15" hidden="false" customHeight="true" outlineLevel="0" collapsed="false">
      <c r="A1376" s="1" t="s">
        <v>3758</v>
      </c>
      <c r="B1376" s="1" t="s">
        <v>652</v>
      </c>
      <c r="C1376" s="1" t="s">
        <v>119</v>
      </c>
      <c r="D1376" s="1" t="s">
        <v>2055</v>
      </c>
      <c r="E1376" s="1" t="s">
        <v>2018</v>
      </c>
      <c r="F1376" s="16" t="n">
        <v>0</v>
      </c>
      <c r="G1376" s="16" t="n">
        <v>5594.76</v>
      </c>
      <c r="H1376" s="16" t="n">
        <v>5594.76</v>
      </c>
    </row>
    <row r="1377" customFormat="false" ht="15" hidden="false" customHeight="true" outlineLevel="0" collapsed="false">
      <c r="A1377" s="1" t="s">
        <v>3759</v>
      </c>
      <c r="B1377" s="1" t="s">
        <v>280</v>
      </c>
      <c r="C1377" s="1" t="s">
        <v>2215</v>
      </c>
      <c r="D1377" s="1" t="s">
        <v>2017</v>
      </c>
      <c r="E1377" s="1" t="s">
        <v>2018</v>
      </c>
      <c r="F1377" s="16" t="n">
        <v>0</v>
      </c>
      <c r="G1377" s="16" t="n">
        <v>7954.48</v>
      </c>
      <c r="H1377" s="16" t="n">
        <v>7954.48</v>
      </c>
    </row>
    <row r="1378" customFormat="false" ht="15" hidden="false" customHeight="true" outlineLevel="0" collapsed="false">
      <c r="A1378" s="1" t="s">
        <v>3760</v>
      </c>
      <c r="B1378" s="1" t="s">
        <v>752</v>
      </c>
      <c r="C1378" s="1" t="s">
        <v>2381</v>
      </c>
      <c r="D1378" s="1" t="s">
        <v>2017</v>
      </c>
      <c r="E1378" s="1" t="s">
        <v>2018</v>
      </c>
      <c r="F1378" s="16" t="n">
        <v>0</v>
      </c>
      <c r="G1378" s="16" t="n">
        <v>5440.09</v>
      </c>
      <c r="H1378" s="16" t="n">
        <v>5440.09</v>
      </c>
    </row>
    <row r="1379" customFormat="false" ht="15" hidden="false" customHeight="true" outlineLevel="0" collapsed="false">
      <c r="A1379" s="1" t="s">
        <v>3761</v>
      </c>
      <c r="B1379" s="1" t="s">
        <v>1665</v>
      </c>
      <c r="C1379" s="1" t="s">
        <v>2371</v>
      </c>
      <c r="D1379" s="1" t="s">
        <v>2025</v>
      </c>
      <c r="E1379" s="1" t="s">
        <v>2018</v>
      </c>
      <c r="F1379" s="16" t="n">
        <v>0</v>
      </c>
      <c r="G1379" s="16" t="n">
        <v>2901.73</v>
      </c>
      <c r="H1379" s="16" t="n">
        <v>2901.73</v>
      </c>
    </row>
    <row r="1380" customFormat="false" ht="15" hidden="false" customHeight="true" outlineLevel="0" collapsed="false">
      <c r="A1380" s="1" t="s">
        <v>3762</v>
      </c>
      <c r="B1380" s="1" t="s">
        <v>1047</v>
      </c>
      <c r="C1380" s="1" t="s">
        <v>2725</v>
      </c>
      <c r="D1380" s="1" t="s">
        <v>2055</v>
      </c>
      <c r="E1380" s="1" t="s">
        <v>2018</v>
      </c>
      <c r="F1380" s="16" t="n">
        <v>49</v>
      </c>
      <c r="G1380" s="16" t="n">
        <v>2398.35</v>
      </c>
      <c r="H1380" s="16" t="n">
        <v>2447.35</v>
      </c>
    </row>
    <row r="1381" customFormat="false" ht="15" hidden="false" customHeight="true" outlineLevel="0" collapsed="false">
      <c r="A1381" s="1" t="s">
        <v>3763</v>
      </c>
      <c r="B1381" s="1" t="s">
        <v>1809</v>
      </c>
      <c r="C1381" s="1" t="s">
        <v>464</v>
      </c>
      <c r="D1381" s="1" t="s">
        <v>2017</v>
      </c>
      <c r="E1381" s="1" t="s">
        <v>2018</v>
      </c>
      <c r="F1381" s="16" t="n">
        <v>49</v>
      </c>
      <c r="G1381" s="16" t="n">
        <v>549.01</v>
      </c>
      <c r="H1381" s="16" t="n">
        <v>598.01</v>
      </c>
    </row>
    <row r="1382" customFormat="false" ht="15" hidden="false" customHeight="true" outlineLevel="0" collapsed="false">
      <c r="A1382" s="1" t="s">
        <v>3764</v>
      </c>
      <c r="B1382" s="1" t="s">
        <v>763</v>
      </c>
      <c r="C1382" s="1" t="s">
        <v>2656</v>
      </c>
      <c r="D1382" s="1" t="s">
        <v>2025</v>
      </c>
      <c r="E1382" s="1" t="s">
        <v>2018</v>
      </c>
      <c r="F1382" s="16" t="n">
        <v>0</v>
      </c>
      <c r="G1382" s="16" t="n">
        <v>7220.91</v>
      </c>
      <c r="H1382" s="16" t="n">
        <v>7220.91</v>
      </c>
    </row>
    <row r="1383" customFormat="false" ht="15" hidden="false" customHeight="true" outlineLevel="0" collapsed="false">
      <c r="A1383" s="1" t="s">
        <v>3765</v>
      </c>
      <c r="B1383" s="1" t="s">
        <v>1881</v>
      </c>
      <c r="C1383" s="1" t="s">
        <v>599</v>
      </c>
      <c r="D1383" s="1" t="s">
        <v>2017</v>
      </c>
      <c r="E1383" s="1" t="s">
        <v>2018</v>
      </c>
      <c r="F1383" s="16" t="n">
        <v>0</v>
      </c>
      <c r="G1383" s="16" t="n">
        <v>4811.21</v>
      </c>
      <c r="H1383" s="16" t="n">
        <v>4811.21</v>
      </c>
    </row>
    <row r="1384" customFormat="false" ht="15" hidden="false" customHeight="true" outlineLevel="0" collapsed="false">
      <c r="A1384" s="1" t="s">
        <v>3766</v>
      </c>
      <c r="B1384" s="1" t="s">
        <v>1554</v>
      </c>
      <c r="C1384" s="1" t="s">
        <v>2396</v>
      </c>
      <c r="D1384" s="1" t="s">
        <v>2025</v>
      </c>
      <c r="E1384" s="1" t="s">
        <v>2018</v>
      </c>
      <c r="F1384" s="16" t="n">
        <v>49</v>
      </c>
      <c r="G1384" s="16" t="n">
        <v>591.85</v>
      </c>
      <c r="H1384" s="16" t="n">
        <v>640.85</v>
      </c>
    </row>
    <row r="1385" customFormat="false" ht="15" hidden="false" customHeight="true" outlineLevel="0" collapsed="false">
      <c r="A1385" s="1" t="s">
        <v>3767</v>
      </c>
      <c r="B1385" s="1" t="s">
        <v>1121</v>
      </c>
      <c r="C1385" s="1" t="s">
        <v>159</v>
      </c>
      <c r="D1385" s="1" t="s">
        <v>2017</v>
      </c>
      <c r="E1385" s="1" t="s">
        <v>2018</v>
      </c>
      <c r="F1385" s="16" t="n">
        <v>0</v>
      </c>
      <c r="G1385" s="16" t="n">
        <v>5431.84</v>
      </c>
      <c r="H1385" s="16" t="n">
        <v>5431.84</v>
      </c>
    </row>
    <row r="1386" customFormat="false" ht="15" hidden="false" customHeight="true" outlineLevel="0" collapsed="false">
      <c r="A1386" s="1" t="s">
        <v>3768</v>
      </c>
      <c r="B1386" s="1" t="s">
        <v>1022</v>
      </c>
      <c r="C1386" s="1" t="s">
        <v>3739</v>
      </c>
      <c r="D1386" s="1" t="s">
        <v>2032</v>
      </c>
      <c r="E1386" s="1" t="s">
        <v>2018</v>
      </c>
      <c r="F1386" s="16" t="n">
        <v>0</v>
      </c>
      <c r="G1386" s="16" t="n">
        <v>15677.56</v>
      </c>
      <c r="H1386" s="16" t="n">
        <v>15677.56</v>
      </c>
    </row>
    <row r="1387" customFormat="false" ht="15" hidden="false" customHeight="true" outlineLevel="0" collapsed="false">
      <c r="A1387" s="1" t="s">
        <v>3769</v>
      </c>
      <c r="B1387" s="1" t="s">
        <v>1429</v>
      </c>
      <c r="C1387" s="1" t="s">
        <v>3212</v>
      </c>
      <c r="D1387" s="1" t="s">
        <v>2025</v>
      </c>
      <c r="E1387" s="1" t="s">
        <v>2022</v>
      </c>
      <c r="F1387" s="16" t="n">
        <v>49</v>
      </c>
      <c r="G1387" s="16" t="n">
        <v>482.17</v>
      </c>
      <c r="H1387" s="16" t="n">
        <v>531.17</v>
      </c>
    </row>
    <row r="1388" customFormat="false" ht="15" hidden="false" customHeight="true" outlineLevel="0" collapsed="false">
      <c r="A1388" s="1" t="s">
        <v>3770</v>
      </c>
      <c r="B1388" s="1" t="s">
        <v>1910</v>
      </c>
      <c r="C1388" s="1" t="s">
        <v>2030</v>
      </c>
      <c r="D1388" s="1" t="s">
        <v>2028</v>
      </c>
      <c r="E1388" s="1" t="s">
        <v>2018</v>
      </c>
      <c r="F1388" s="16" t="n">
        <v>0</v>
      </c>
      <c r="G1388" s="16" t="n">
        <v>2631.22</v>
      </c>
      <c r="H1388" s="16" t="n">
        <v>2631.22</v>
      </c>
    </row>
    <row r="1389" customFormat="false" ht="15" hidden="false" customHeight="true" outlineLevel="0" collapsed="false">
      <c r="A1389" s="1" t="s">
        <v>3771</v>
      </c>
      <c r="B1389" s="1" t="s">
        <v>1656</v>
      </c>
      <c r="C1389" s="1" t="s">
        <v>914</v>
      </c>
      <c r="D1389" s="1" t="s">
        <v>2025</v>
      </c>
      <c r="E1389" s="1" t="s">
        <v>2018</v>
      </c>
      <c r="F1389" s="16" t="n">
        <v>0</v>
      </c>
      <c r="G1389" s="16" t="n">
        <v>2734.64</v>
      </c>
      <c r="H1389" s="16" t="n">
        <v>2734.64</v>
      </c>
    </row>
    <row r="1390" customFormat="false" ht="15" hidden="false" customHeight="true" outlineLevel="0" collapsed="false">
      <c r="A1390" s="1" t="s">
        <v>3772</v>
      </c>
      <c r="B1390" s="1" t="s">
        <v>934</v>
      </c>
      <c r="C1390" s="1" t="s">
        <v>2296</v>
      </c>
      <c r="D1390" s="1" t="s">
        <v>2055</v>
      </c>
      <c r="E1390" s="1" t="s">
        <v>2018</v>
      </c>
      <c r="F1390" s="16" t="n">
        <v>79</v>
      </c>
      <c r="G1390" s="16" t="n">
        <v>433.95</v>
      </c>
      <c r="H1390" s="16" t="n">
        <v>512.95</v>
      </c>
    </row>
    <row r="1391" customFormat="false" ht="15" hidden="false" customHeight="true" outlineLevel="0" collapsed="false">
      <c r="A1391" s="1" t="s">
        <v>3773</v>
      </c>
      <c r="B1391" s="1" t="s">
        <v>849</v>
      </c>
      <c r="C1391" s="1" t="s">
        <v>2590</v>
      </c>
      <c r="D1391" s="1" t="s">
        <v>2025</v>
      </c>
      <c r="E1391" s="1" t="s">
        <v>2018</v>
      </c>
      <c r="F1391" s="16" t="n">
        <v>99</v>
      </c>
      <c r="G1391" s="16" t="n">
        <v>482.17</v>
      </c>
      <c r="H1391" s="16" t="n">
        <v>581.17</v>
      </c>
    </row>
    <row r="1392" customFormat="false" ht="15" hidden="false" customHeight="true" outlineLevel="0" collapsed="false">
      <c r="A1392" s="1" t="s">
        <v>3774</v>
      </c>
      <c r="B1392" s="1" t="s">
        <v>289</v>
      </c>
      <c r="C1392" s="1" t="s">
        <v>2058</v>
      </c>
      <c r="D1392" s="1" t="s">
        <v>2017</v>
      </c>
      <c r="E1392" s="1" t="s">
        <v>2018</v>
      </c>
      <c r="F1392" s="16" t="n">
        <v>0</v>
      </c>
      <c r="G1392" s="16" t="n">
        <v>7123.56</v>
      </c>
      <c r="H1392" s="16" t="n">
        <v>7123.56</v>
      </c>
    </row>
    <row r="1393" customFormat="false" ht="15" hidden="false" customHeight="true" outlineLevel="0" collapsed="false">
      <c r="A1393" s="1" t="s">
        <v>3775</v>
      </c>
      <c r="B1393" s="1" t="s">
        <v>1761</v>
      </c>
      <c r="C1393" s="1" t="s">
        <v>3776</v>
      </c>
      <c r="D1393" s="1" t="s">
        <v>2021</v>
      </c>
      <c r="E1393" s="1" t="s">
        <v>2018</v>
      </c>
      <c r="F1393" s="16" t="n">
        <v>0</v>
      </c>
      <c r="G1393" s="16" t="n">
        <v>11074.24</v>
      </c>
      <c r="H1393" s="16" t="n">
        <v>11074.24</v>
      </c>
    </row>
    <row r="1394" customFormat="false" ht="15" hidden="false" customHeight="true" outlineLevel="0" collapsed="false">
      <c r="A1394" s="1" t="s">
        <v>3777</v>
      </c>
      <c r="B1394" s="1" t="s">
        <v>934</v>
      </c>
      <c r="C1394" s="1" t="s">
        <v>2890</v>
      </c>
      <c r="D1394" s="1" t="s">
        <v>2025</v>
      </c>
      <c r="E1394" s="1" t="s">
        <v>2018</v>
      </c>
      <c r="F1394" s="16" t="n">
        <v>49</v>
      </c>
      <c r="G1394" s="16" t="n">
        <v>1404.18</v>
      </c>
      <c r="H1394" s="16" t="n">
        <v>1453.18</v>
      </c>
    </row>
    <row r="1395" customFormat="false" ht="15" hidden="false" customHeight="true" outlineLevel="0" collapsed="false">
      <c r="A1395" s="1" t="s">
        <v>3778</v>
      </c>
      <c r="B1395" s="1" t="s">
        <v>976</v>
      </c>
      <c r="C1395" s="1" t="s">
        <v>922</v>
      </c>
      <c r="D1395" s="1" t="s">
        <v>2021</v>
      </c>
      <c r="E1395" s="1" t="s">
        <v>2018</v>
      </c>
      <c r="F1395" s="16" t="n">
        <v>0</v>
      </c>
      <c r="G1395" s="16" t="n">
        <v>15839.63</v>
      </c>
      <c r="H1395" s="16" t="n">
        <v>15839.63</v>
      </c>
    </row>
    <row r="1396" customFormat="false" ht="15" hidden="false" customHeight="true" outlineLevel="0" collapsed="false">
      <c r="A1396" s="1" t="s">
        <v>3779</v>
      </c>
      <c r="B1396" s="1" t="s">
        <v>680</v>
      </c>
      <c r="C1396" s="1" t="s">
        <v>1696</v>
      </c>
      <c r="D1396" s="1" t="s">
        <v>2055</v>
      </c>
      <c r="E1396" s="1" t="s">
        <v>2018</v>
      </c>
      <c r="F1396" s="16" t="n">
        <v>99</v>
      </c>
      <c r="G1396" s="16" t="n">
        <v>996.8</v>
      </c>
      <c r="H1396" s="16" t="n">
        <v>1095.8</v>
      </c>
    </row>
    <row r="1397" customFormat="false" ht="15" hidden="false" customHeight="true" outlineLevel="0" collapsed="false">
      <c r="A1397" s="1" t="s">
        <v>3780</v>
      </c>
      <c r="B1397" s="1" t="s">
        <v>1662</v>
      </c>
      <c r="C1397" s="1" t="s">
        <v>2267</v>
      </c>
      <c r="D1397" s="1" t="s">
        <v>2025</v>
      </c>
      <c r="E1397" s="1" t="s">
        <v>2018</v>
      </c>
      <c r="F1397" s="16" t="n">
        <v>99</v>
      </c>
      <c r="G1397" s="16" t="n">
        <v>1586.61</v>
      </c>
      <c r="H1397" s="16" t="n">
        <v>1685.61</v>
      </c>
    </row>
    <row r="1398" customFormat="false" ht="15" hidden="false" customHeight="true" outlineLevel="0" collapsed="false">
      <c r="A1398" s="1" t="s">
        <v>3781</v>
      </c>
      <c r="B1398" s="1" t="s">
        <v>1005</v>
      </c>
      <c r="C1398" s="1" t="s">
        <v>539</v>
      </c>
      <c r="D1398" s="1" t="s">
        <v>2021</v>
      </c>
      <c r="E1398" s="1" t="s">
        <v>2018</v>
      </c>
      <c r="F1398" s="16" t="n">
        <v>0</v>
      </c>
      <c r="G1398" s="16" t="n">
        <v>4657.72</v>
      </c>
      <c r="H1398" s="16" t="n">
        <v>4657.72</v>
      </c>
    </row>
    <row r="1399" customFormat="false" ht="15" hidden="false" customHeight="true" outlineLevel="0" collapsed="false">
      <c r="A1399" s="1" t="s">
        <v>3782</v>
      </c>
      <c r="B1399" s="1" t="s">
        <v>1121</v>
      </c>
      <c r="C1399" s="1" t="s">
        <v>1738</v>
      </c>
      <c r="D1399" s="1" t="s">
        <v>2017</v>
      </c>
      <c r="E1399" s="1" t="s">
        <v>2022</v>
      </c>
      <c r="F1399" s="16" t="n">
        <v>0</v>
      </c>
      <c r="G1399" s="16" t="n">
        <v>27502.99</v>
      </c>
      <c r="H1399" s="16" t="n">
        <v>27502.99</v>
      </c>
    </row>
    <row r="1400" customFormat="false" ht="15" hidden="false" customHeight="true" outlineLevel="0" collapsed="false">
      <c r="A1400" s="1" t="s">
        <v>3783</v>
      </c>
      <c r="B1400" s="1" t="s">
        <v>595</v>
      </c>
      <c r="C1400" s="1" t="s">
        <v>2697</v>
      </c>
      <c r="D1400" s="1" t="s">
        <v>2021</v>
      </c>
      <c r="E1400" s="1" t="s">
        <v>2018</v>
      </c>
      <c r="F1400" s="16" t="n">
        <v>0</v>
      </c>
      <c r="G1400" s="16" t="n">
        <v>11568.45</v>
      </c>
      <c r="H1400" s="16" t="n">
        <v>11568.45</v>
      </c>
    </row>
    <row r="1401" customFormat="false" ht="15" hidden="false" customHeight="true" outlineLevel="0" collapsed="false">
      <c r="A1401" s="1" t="s">
        <v>3784</v>
      </c>
      <c r="B1401" s="1" t="s">
        <v>1697</v>
      </c>
      <c r="C1401" s="1" t="s">
        <v>2522</v>
      </c>
      <c r="D1401" s="1" t="s">
        <v>2025</v>
      </c>
      <c r="E1401" s="1" t="s">
        <v>2018</v>
      </c>
      <c r="F1401" s="16" t="n">
        <v>0</v>
      </c>
      <c r="G1401" s="16" t="n">
        <v>4274.14</v>
      </c>
      <c r="H1401" s="16" t="n">
        <v>4274.14</v>
      </c>
    </row>
    <row r="1402" customFormat="false" ht="15" hidden="false" customHeight="true" outlineLevel="0" collapsed="false">
      <c r="A1402" s="1" t="s">
        <v>3785</v>
      </c>
      <c r="B1402" s="1" t="s">
        <v>1601</v>
      </c>
      <c r="C1402" s="1" t="s">
        <v>539</v>
      </c>
      <c r="D1402" s="1" t="s">
        <v>2055</v>
      </c>
      <c r="E1402" s="1" t="s">
        <v>2018</v>
      </c>
      <c r="F1402" s="16" t="n">
        <v>0</v>
      </c>
      <c r="G1402" s="16" t="n">
        <v>2681.09</v>
      </c>
      <c r="H1402" s="16" t="n">
        <v>2681.09</v>
      </c>
    </row>
    <row r="1403" customFormat="false" ht="15" hidden="false" customHeight="true" outlineLevel="0" collapsed="false">
      <c r="A1403" s="1" t="s">
        <v>3786</v>
      </c>
      <c r="B1403" s="1" t="s">
        <v>1514</v>
      </c>
      <c r="C1403" s="1" t="s">
        <v>3787</v>
      </c>
      <c r="D1403" s="1" t="s">
        <v>2025</v>
      </c>
      <c r="E1403" s="1" t="s">
        <v>2018</v>
      </c>
      <c r="F1403" s="16" t="n">
        <v>99</v>
      </c>
      <c r="G1403" s="16" t="n">
        <v>1762.59</v>
      </c>
      <c r="H1403" s="16" t="n">
        <v>1861.59</v>
      </c>
    </row>
    <row r="1404" customFormat="false" ht="15" hidden="false" customHeight="true" outlineLevel="0" collapsed="false">
      <c r="A1404" s="1" t="s">
        <v>3788</v>
      </c>
      <c r="B1404" s="1" t="s">
        <v>1548</v>
      </c>
      <c r="C1404" s="1" t="s">
        <v>3127</v>
      </c>
      <c r="D1404" s="1" t="s">
        <v>2017</v>
      </c>
      <c r="E1404" s="1" t="s">
        <v>2018</v>
      </c>
      <c r="F1404" s="16" t="n">
        <v>0</v>
      </c>
      <c r="G1404" s="16" t="n">
        <v>9029.24</v>
      </c>
      <c r="H1404" s="16" t="n">
        <v>9029.24</v>
      </c>
    </row>
    <row r="1405" customFormat="false" ht="15" hidden="false" customHeight="true" outlineLevel="0" collapsed="false">
      <c r="A1405" s="1" t="s">
        <v>3789</v>
      </c>
      <c r="B1405" s="1" t="s">
        <v>1610</v>
      </c>
      <c r="C1405" s="1" t="s">
        <v>1598</v>
      </c>
      <c r="D1405" s="1" t="s">
        <v>2055</v>
      </c>
      <c r="E1405" s="1" t="s">
        <v>2022</v>
      </c>
      <c r="F1405" s="16" t="n">
        <v>0</v>
      </c>
      <c r="G1405" s="16" t="n">
        <v>4749.04</v>
      </c>
      <c r="H1405" s="16" t="n">
        <v>4749.04</v>
      </c>
    </row>
    <row r="1406" customFormat="false" ht="15" hidden="false" customHeight="true" outlineLevel="0" collapsed="false">
      <c r="A1406" s="1" t="s">
        <v>3790</v>
      </c>
      <c r="B1406" s="1" t="s">
        <v>1360</v>
      </c>
      <c r="C1406" s="1" t="s">
        <v>959</v>
      </c>
      <c r="D1406" s="1" t="s">
        <v>2025</v>
      </c>
      <c r="E1406" s="1" t="s">
        <v>2018</v>
      </c>
      <c r="F1406" s="16" t="n">
        <v>0</v>
      </c>
      <c r="G1406" s="16" t="n">
        <v>2800.56</v>
      </c>
      <c r="H1406" s="16" t="n">
        <v>2800.56</v>
      </c>
    </row>
    <row r="1407" customFormat="false" ht="15" hidden="false" customHeight="true" outlineLevel="0" collapsed="false">
      <c r="A1407" s="1" t="s">
        <v>3791</v>
      </c>
      <c r="B1407" s="1" t="s">
        <v>1787</v>
      </c>
      <c r="C1407" s="1" t="s">
        <v>1509</v>
      </c>
      <c r="D1407" s="1" t="s">
        <v>2025</v>
      </c>
      <c r="E1407" s="1" t="s">
        <v>2018</v>
      </c>
      <c r="F1407" s="16" t="n">
        <v>0</v>
      </c>
      <c r="G1407" s="16" t="n">
        <v>3799.23</v>
      </c>
      <c r="H1407" s="16" t="n">
        <v>3799.23</v>
      </c>
    </row>
    <row r="1408" customFormat="false" ht="15" hidden="false" customHeight="true" outlineLevel="0" collapsed="false">
      <c r="A1408" s="1" t="s">
        <v>3792</v>
      </c>
      <c r="B1408" s="1" t="s">
        <v>1154</v>
      </c>
      <c r="C1408" s="1" t="s">
        <v>3793</v>
      </c>
      <c r="D1408" s="1" t="s">
        <v>2017</v>
      </c>
      <c r="E1408" s="1" t="s">
        <v>2018</v>
      </c>
      <c r="F1408" s="16" t="n">
        <v>79</v>
      </c>
      <c r="G1408" s="16" t="n">
        <v>2374.52</v>
      </c>
      <c r="H1408" s="16" t="n">
        <v>2453.52</v>
      </c>
    </row>
    <row r="1409" customFormat="false" ht="15" hidden="false" customHeight="true" outlineLevel="0" collapsed="false">
      <c r="A1409" s="1" t="s">
        <v>3794</v>
      </c>
      <c r="B1409" s="1" t="s">
        <v>1656</v>
      </c>
      <c r="C1409" s="1" t="s">
        <v>283</v>
      </c>
      <c r="D1409" s="1" t="s">
        <v>2055</v>
      </c>
      <c r="E1409" s="1" t="s">
        <v>2018</v>
      </c>
      <c r="F1409" s="16" t="n">
        <v>0</v>
      </c>
      <c r="G1409" s="16" t="n">
        <v>13138.92</v>
      </c>
      <c r="H1409" s="16" t="n">
        <v>13138.92</v>
      </c>
    </row>
    <row r="1410" customFormat="false" ht="15" hidden="false" customHeight="true" outlineLevel="0" collapsed="false">
      <c r="A1410" s="1" t="s">
        <v>3795</v>
      </c>
      <c r="B1410" s="1" t="s">
        <v>1867</v>
      </c>
      <c r="C1410" s="1" t="s">
        <v>1216</v>
      </c>
      <c r="D1410" s="1" t="s">
        <v>2017</v>
      </c>
      <c r="E1410" s="1" t="s">
        <v>2045</v>
      </c>
      <c r="F1410" s="16" t="n">
        <v>99</v>
      </c>
      <c r="G1410" s="16" t="n">
        <v>409.84</v>
      </c>
      <c r="H1410" s="16" t="n">
        <v>508.84</v>
      </c>
    </row>
    <row r="1411" customFormat="false" ht="15" hidden="false" customHeight="true" outlineLevel="0" collapsed="false">
      <c r="A1411" s="1" t="s">
        <v>3796</v>
      </c>
      <c r="B1411" s="1" t="s">
        <v>1806</v>
      </c>
      <c r="C1411" s="1" t="s">
        <v>3150</v>
      </c>
      <c r="D1411" s="1" t="s">
        <v>2032</v>
      </c>
      <c r="E1411" s="1" t="s">
        <v>2018</v>
      </c>
      <c r="F1411" s="16" t="n">
        <v>79</v>
      </c>
      <c r="G1411" s="16" t="n">
        <v>623</v>
      </c>
      <c r="H1411" s="16" t="n">
        <v>702</v>
      </c>
    </row>
    <row r="1412" customFormat="false" ht="15" hidden="false" customHeight="true" outlineLevel="0" collapsed="false">
      <c r="A1412" s="1" t="s">
        <v>3797</v>
      </c>
      <c r="B1412" s="1" t="s">
        <v>289</v>
      </c>
      <c r="C1412" s="1" t="s">
        <v>607</v>
      </c>
      <c r="D1412" s="1" t="s">
        <v>2017</v>
      </c>
      <c r="E1412" s="1" t="s">
        <v>2018</v>
      </c>
      <c r="F1412" s="16" t="n">
        <v>0</v>
      </c>
      <c r="G1412" s="16" t="n">
        <v>4317.03</v>
      </c>
      <c r="H1412" s="16" t="n">
        <v>4317.03</v>
      </c>
    </row>
    <row r="1413" customFormat="false" ht="15" hidden="false" customHeight="true" outlineLevel="0" collapsed="false">
      <c r="A1413" s="1" t="s">
        <v>3798</v>
      </c>
      <c r="B1413" s="1" t="s">
        <v>934</v>
      </c>
      <c r="C1413" s="1" t="s">
        <v>2083</v>
      </c>
      <c r="D1413" s="1" t="s">
        <v>2017</v>
      </c>
      <c r="E1413" s="1" t="s">
        <v>2045</v>
      </c>
      <c r="F1413" s="16" t="n">
        <v>79</v>
      </c>
      <c r="G1413" s="16" t="n">
        <v>1500.54</v>
      </c>
      <c r="H1413" s="16" t="n">
        <v>1579.54</v>
      </c>
    </row>
    <row r="1414" customFormat="false" ht="15" hidden="false" customHeight="true" outlineLevel="0" collapsed="false">
      <c r="A1414" s="1" t="s">
        <v>3799</v>
      </c>
      <c r="B1414" s="1" t="s">
        <v>1764</v>
      </c>
      <c r="C1414" s="1" t="s">
        <v>1464</v>
      </c>
      <c r="D1414" s="1" t="s">
        <v>2025</v>
      </c>
      <c r="E1414" s="1" t="s">
        <v>2018</v>
      </c>
      <c r="F1414" s="16" t="n">
        <v>49</v>
      </c>
      <c r="G1414" s="16" t="n">
        <v>1821.37</v>
      </c>
      <c r="H1414" s="16" t="n">
        <v>1870.37</v>
      </c>
    </row>
    <row r="1415" customFormat="false" ht="15" hidden="false" customHeight="true" outlineLevel="0" collapsed="false">
      <c r="A1415" s="1" t="s">
        <v>3800</v>
      </c>
      <c r="B1415" s="1" t="s">
        <v>1121</v>
      </c>
      <c r="C1415" s="1" t="s">
        <v>490</v>
      </c>
      <c r="D1415" s="1" t="s">
        <v>2032</v>
      </c>
      <c r="E1415" s="1" t="s">
        <v>2045</v>
      </c>
      <c r="F1415" s="16" t="n">
        <v>99</v>
      </c>
      <c r="G1415" s="16" t="n">
        <v>1500.54</v>
      </c>
      <c r="H1415" s="16" t="n">
        <v>1599.54</v>
      </c>
    </row>
    <row r="1416" customFormat="false" ht="15" hidden="false" customHeight="true" outlineLevel="0" collapsed="false">
      <c r="A1416" s="1" t="s">
        <v>3801</v>
      </c>
      <c r="B1416" s="1" t="s">
        <v>1473</v>
      </c>
      <c r="C1416" s="1" t="s">
        <v>2671</v>
      </c>
      <c r="D1416" s="1" t="s">
        <v>2025</v>
      </c>
      <c r="E1416" s="1" t="s">
        <v>2018</v>
      </c>
      <c r="F1416" s="16" t="n">
        <v>49</v>
      </c>
      <c r="G1416" s="16" t="n">
        <v>2038.6</v>
      </c>
      <c r="H1416" s="16" t="n">
        <v>2087.6</v>
      </c>
    </row>
    <row r="1417" customFormat="false" ht="15" hidden="false" customHeight="true" outlineLevel="0" collapsed="false">
      <c r="A1417" s="1" t="s">
        <v>3802</v>
      </c>
      <c r="B1417" s="1" t="s">
        <v>199</v>
      </c>
      <c r="C1417" s="1" t="s">
        <v>922</v>
      </c>
      <c r="D1417" s="1" t="s">
        <v>2017</v>
      </c>
      <c r="E1417" s="1" t="s">
        <v>2045</v>
      </c>
      <c r="F1417" s="16" t="n">
        <v>0</v>
      </c>
      <c r="G1417" s="16" t="n">
        <v>10928.89</v>
      </c>
      <c r="H1417" s="16" t="n">
        <v>10928.89</v>
      </c>
    </row>
    <row r="1418" customFormat="false" ht="15" hidden="false" customHeight="true" outlineLevel="0" collapsed="false">
      <c r="A1418" s="1" t="s">
        <v>3803</v>
      </c>
      <c r="B1418" s="1" t="s">
        <v>1910</v>
      </c>
      <c r="C1418" s="1" t="s">
        <v>2211</v>
      </c>
      <c r="D1418" s="1" t="s">
        <v>2017</v>
      </c>
      <c r="E1418" s="1" t="s">
        <v>2018</v>
      </c>
      <c r="F1418" s="16" t="n">
        <v>0</v>
      </c>
      <c r="G1418" s="16" t="n">
        <v>5515.3</v>
      </c>
      <c r="H1418" s="16" t="n">
        <v>5515.3</v>
      </c>
    </row>
    <row r="1419" customFormat="false" ht="15" hidden="false" customHeight="true" outlineLevel="0" collapsed="false">
      <c r="A1419" s="1" t="s">
        <v>3804</v>
      </c>
      <c r="B1419" s="1" t="s">
        <v>1338</v>
      </c>
      <c r="C1419" s="1" t="s">
        <v>3134</v>
      </c>
      <c r="D1419" s="1" t="s">
        <v>2017</v>
      </c>
      <c r="E1419" s="1" t="s">
        <v>2018</v>
      </c>
      <c r="F1419" s="16" t="n">
        <v>0</v>
      </c>
      <c r="G1419" s="16" t="n">
        <v>5518.64</v>
      </c>
      <c r="H1419" s="16" t="n">
        <v>5518.64</v>
      </c>
    </row>
    <row r="1420" customFormat="false" ht="15" hidden="false" customHeight="true" outlineLevel="0" collapsed="false">
      <c r="A1420" s="1" t="s">
        <v>3805</v>
      </c>
      <c r="B1420" s="1" t="s">
        <v>498</v>
      </c>
      <c r="C1420" s="1" t="s">
        <v>3806</v>
      </c>
      <c r="D1420" s="1" t="s">
        <v>2028</v>
      </c>
      <c r="E1420" s="1" t="s">
        <v>2018</v>
      </c>
      <c r="F1420" s="16" t="n">
        <v>79</v>
      </c>
      <c r="G1420" s="16" t="n">
        <v>409.84</v>
      </c>
      <c r="H1420" s="16" t="n">
        <v>488.84</v>
      </c>
    </row>
    <row r="1421" customFormat="false" ht="15" hidden="false" customHeight="true" outlineLevel="0" collapsed="false">
      <c r="A1421" s="1" t="s">
        <v>3807</v>
      </c>
      <c r="B1421" s="1" t="s">
        <v>888</v>
      </c>
      <c r="C1421" s="1" t="s">
        <v>2217</v>
      </c>
      <c r="D1421" s="1" t="s">
        <v>2021</v>
      </c>
      <c r="E1421" s="1" t="s">
        <v>2018</v>
      </c>
      <c r="F1421" s="16" t="n">
        <v>0</v>
      </c>
      <c r="G1421" s="16" t="n">
        <v>4045.91</v>
      </c>
      <c r="H1421" s="16" t="n">
        <v>4045.91</v>
      </c>
    </row>
    <row r="1422" customFormat="false" ht="15" hidden="false" customHeight="true" outlineLevel="0" collapsed="false">
      <c r="A1422" s="1" t="s">
        <v>3808</v>
      </c>
      <c r="B1422" s="1" t="s">
        <v>790</v>
      </c>
      <c r="C1422" s="1" t="s">
        <v>1667</v>
      </c>
      <c r="D1422" s="1" t="s">
        <v>2025</v>
      </c>
      <c r="E1422" s="1" t="s">
        <v>2045</v>
      </c>
      <c r="F1422" s="16" t="n">
        <v>0</v>
      </c>
      <c r="G1422" s="16" t="n">
        <v>5597.96</v>
      </c>
      <c r="H1422" s="16" t="n">
        <v>5597.96</v>
      </c>
    </row>
    <row r="1423" customFormat="false" ht="15" hidden="false" customHeight="true" outlineLevel="0" collapsed="false">
      <c r="A1423" s="1" t="s">
        <v>3809</v>
      </c>
      <c r="B1423" s="1" t="s">
        <v>765</v>
      </c>
      <c r="C1423" s="1" t="s">
        <v>2675</v>
      </c>
      <c r="D1423" s="1" t="s">
        <v>2025</v>
      </c>
      <c r="E1423" s="1" t="s">
        <v>2022</v>
      </c>
      <c r="F1423" s="16" t="n">
        <v>0</v>
      </c>
      <c r="G1423" s="16" t="n">
        <v>3474.72</v>
      </c>
      <c r="H1423" s="16" t="n">
        <v>3474.72</v>
      </c>
    </row>
    <row r="1424" customFormat="false" ht="15" hidden="false" customHeight="true" outlineLevel="0" collapsed="false">
      <c r="A1424" s="1" t="s">
        <v>3810</v>
      </c>
      <c r="B1424" s="1" t="s">
        <v>385</v>
      </c>
      <c r="C1424" s="1" t="s">
        <v>2104</v>
      </c>
      <c r="D1424" s="1" t="s">
        <v>2032</v>
      </c>
      <c r="E1424" s="1" t="s">
        <v>2018</v>
      </c>
      <c r="F1424" s="16" t="n">
        <v>79</v>
      </c>
      <c r="G1424" s="16" t="n">
        <v>862.99</v>
      </c>
      <c r="H1424" s="16" t="n">
        <v>941.99</v>
      </c>
    </row>
    <row r="1425" customFormat="false" ht="15" hidden="false" customHeight="true" outlineLevel="0" collapsed="false">
      <c r="A1425" s="1" t="s">
        <v>3811</v>
      </c>
      <c r="B1425" s="1" t="s">
        <v>512</v>
      </c>
      <c r="C1425" s="1" t="s">
        <v>3234</v>
      </c>
      <c r="D1425" s="1" t="s">
        <v>2025</v>
      </c>
      <c r="E1425" s="1" t="s">
        <v>2018</v>
      </c>
      <c r="F1425" s="16" t="n">
        <v>0</v>
      </c>
      <c r="G1425" s="16" t="n">
        <v>9520.66</v>
      </c>
      <c r="H1425" s="16" t="n">
        <v>9520.66</v>
      </c>
    </row>
    <row r="1426" customFormat="false" ht="15" hidden="false" customHeight="true" outlineLevel="0" collapsed="false">
      <c r="A1426" s="1" t="s">
        <v>3812</v>
      </c>
      <c r="B1426" s="1" t="s">
        <v>1435</v>
      </c>
      <c r="C1426" s="1" t="s">
        <v>618</v>
      </c>
      <c r="D1426" s="1" t="s">
        <v>2032</v>
      </c>
      <c r="E1426" s="1" t="s">
        <v>2022</v>
      </c>
      <c r="F1426" s="16" t="n">
        <v>49</v>
      </c>
      <c r="G1426" s="16" t="n">
        <v>2374.52</v>
      </c>
      <c r="H1426" s="16" t="n">
        <v>2423.52</v>
      </c>
    </row>
    <row r="1427" customFormat="false" ht="15" hidden="false" customHeight="true" outlineLevel="0" collapsed="false">
      <c r="A1427" s="1" t="s">
        <v>3813</v>
      </c>
      <c r="B1427" s="1" t="s">
        <v>1437</v>
      </c>
      <c r="C1427" s="1" t="s">
        <v>3814</v>
      </c>
      <c r="D1427" s="1" t="s">
        <v>2025</v>
      </c>
      <c r="E1427" s="1" t="s">
        <v>2018</v>
      </c>
      <c r="F1427" s="16" t="n">
        <v>79</v>
      </c>
      <c r="G1427" s="16" t="n">
        <v>2270.62</v>
      </c>
      <c r="H1427" s="16" t="n">
        <v>2349.62</v>
      </c>
    </row>
    <row r="1428" customFormat="false" ht="15" hidden="false" customHeight="true" outlineLevel="0" collapsed="false">
      <c r="A1428" s="1" t="s">
        <v>3815</v>
      </c>
      <c r="B1428" s="1" t="s">
        <v>1135</v>
      </c>
      <c r="C1428" s="1" t="s">
        <v>1282</v>
      </c>
      <c r="D1428" s="1" t="s">
        <v>2025</v>
      </c>
      <c r="E1428" s="1" t="s">
        <v>2045</v>
      </c>
      <c r="F1428" s="16" t="n">
        <v>0</v>
      </c>
      <c r="G1428" s="16" t="n">
        <v>3014.97</v>
      </c>
      <c r="H1428" s="16" t="n">
        <v>3014.97</v>
      </c>
    </row>
    <row r="1429" customFormat="false" ht="15" hidden="false" customHeight="true" outlineLevel="0" collapsed="false">
      <c r="A1429" s="1" t="s">
        <v>3816</v>
      </c>
      <c r="B1429" s="1" t="s">
        <v>433</v>
      </c>
      <c r="C1429" s="1" t="s">
        <v>1595</v>
      </c>
      <c r="D1429" s="1" t="s">
        <v>2021</v>
      </c>
      <c r="E1429" s="1" t="s">
        <v>2018</v>
      </c>
      <c r="F1429" s="16" t="n">
        <v>0</v>
      </c>
      <c r="G1429" s="16" t="n">
        <v>5738.59</v>
      </c>
      <c r="H1429" s="16" t="n">
        <v>5738.59</v>
      </c>
    </row>
    <row r="1430" customFormat="false" ht="15" hidden="false" customHeight="true" outlineLevel="0" collapsed="false">
      <c r="A1430" s="1" t="s">
        <v>3817</v>
      </c>
      <c r="B1430" s="1" t="s">
        <v>1473</v>
      </c>
      <c r="C1430" s="1" t="s">
        <v>865</v>
      </c>
      <c r="D1430" s="1" t="s">
        <v>2017</v>
      </c>
      <c r="E1430" s="1" t="s">
        <v>2018</v>
      </c>
      <c r="F1430" s="16" t="n">
        <v>0</v>
      </c>
      <c r="G1430" s="16" t="n">
        <v>3976.36</v>
      </c>
      <c r="H1430" s="16" t="n">
        <v>3976.36</v>
      </c>
    </row>
    <row r="1431" customFormat="false" ht="15" hidden="false" customHeight="true" outlineLevel="0" collapsed="false">
      <c r="A1431" s="1" t="s">
        <v>3818</v>
      </c>
      <c r="B1431" s="1" t="s">
        <v>1889</v>
      </c>
      <c r="C1431" s="1" t="s">
        <v>3819</v>
      </c>
      <c r="D1431" s="1" t="s">
        <v>2032</v>
      </c>
      <c r="E1431" s="1" t="s">
        <v>2018</v>
      </c>
      <c r="F1431" s="16" t="n">
        <v>0</v>
      </c>
      <c r="G1431" s="16" t="n">
        <v>10114.5</v>
      </c>
      <c r="H1431" s="16" t="n">
        <v>10114.5</v>
      </c>
    </row>
    <row r="1432" customFormat="false" ht="15" hidden="false" customHeight="true" outlineLevel="0" collapsed="false">
      <c r="A1432" s="1" t="s">
        <v>3820</v>
      </c>
      <c r="B1432" s="1" t="s">
        <v>1488</v>
      </c>
      <c r="C1432" s="1" t="s">
        <v>1162</v>
      </c>
      <c r="D1432" s="1" t="s">
        <v>2025</v>
      </c>
      <c r="E1432" s="1" t="s">
        <v>2018</v>
      </c>
      <c r="F1432" s="16" t="n">
        <v>0</v>
      </c>
      <c r="G1432" s="16" t="n">
        <v>2969.63</v>
      </c>
      <c r="H1432" s="16" t="n">
        <v>2969.63</v>
      </c>
    </row>
    <row r="1433" customFormat="false" ht="15" hidden="false" customHeight="true" outlineLevel="0" collapsed="false">
      <c r="A1433" s="1" t="s">
        <v>3821</v>
      </c>
      <c r="B1433" s="1" t="s">
        <v>1665</v>
      </c>
      <c r="C1433" s="1" t="s">
        <v>1738</v>
      </c>
      <c r="D1433" s="1" t="s">
        <v>2028</v>
      </c>
      <c r="E1433" s="1" t="s">
        <v>2018</v>
      </c>
      <c r="F1433" s="16" t="n">
        <v>0</v>
      </c>
      <c r="G1433" s="16" t="n">
        <v>4664.87</v>
      </c>
      <c r="H1433" s="16" t="n">
        <v>4664.87</v>
      </c>
    </row>
    <row r="1434" customFormat="false" ht="15" hidden="false" customHeight="true" outlineLevel="0" collapsed="false">
      <c r="A1434" s="1" t="s">
        <v>3822</v>
      </c>
      <c r="B1434" s="1" t="s">
        <v>177</v>
      </c>
      <c r="C1434" s="1" t="s">
        <v>3176</v>
      </c>
      <c r="D1434" s="1" t="s">
        <v>2025</v>
      </c>
      <c r="E1434" s="1" t="s">
        <v>2018</v>
      </c>
      <c r="F1434" s="16" t="n">
        <v>0</v>
      </c>
      <c r="G1434" s="16" t="n">
        <v>2681.09</v>
      </c>
      <c r="H1434" s="16" t="n">
        <v>2681.09</v>
      </c>
    </row>
    <row r="1435" customFormat="false" ht="15" hidden="false" customHeight="true" outlineLevel="0" collapsed="false">
      <c r="A1435" s="1" t="s">
        <v>3823</v>
      </c>
      <c r="B1435" s="1" t="s">
        <v>689</v>
      </c>
      <c r="C1435" s="1" t="s">
        <v>419</v>
      </c>
      <c r="D1435" s="1" t="s">
        <v>2017</v>
      </c>
      <c r="E1435" s="1" t="s">
        <v>2018</v>
      </c>
      <c r="F1435" s="16" t="n">
        <v>0</v>
      </c>
      <c r="G1435" s="16" t="n">
        <v>5599.07</v>
      </c>
      <c r="H1435" s="16" t="n">
        <v>5599.07</v>
      </c>
    </row>
    <row r="1436" customFormat="false" ht="15" hidden="false" customHeight="true" outlineLevel="0" collapsed="false">
      <c r="A1436" s="1" t="s">
        <v>3824</v>
      </c>
      <c r="B1436" s="1" t="s">
        <v>1736</v>
      </c>
      <c r="C1436" s="1" t="s">
        <v>2034</v>
      </c>
      <c r="D1436" s="1" t="s">
        <v>2025</v>
      </c>
      <c r="E1436" s="1" t="s">
        <v>2018</v>
      </c>
      <c r="F1436" s="16" t="n">
        <v>0</v>
      </c>
      <c r="G1436" s="16" t="n">
        <v>22472.51</v>
      </c>
      <c r="H1436" s="16" t="n">
        <v>22472.51</v>
      </c>
    </row>
    <row r="1437" customFormat="false" ht="15" hidden="false" customHeight="true" outlineLevel="0" collapsed="false">
      <c r="A1437" s="1" t="s">
        <v>3825</v>
      </c>
      <c r="B1437" s="1" t="s">
        <v>602</v>
      </c>
      <c r="C1437" s="1" t="s">
        <v>2079</v>
      </c>
      <c r="D1437" s="1" t="s">
        <v>2025</v>
      </c>
      <c r="E1437" s="1" t="s">
        <v>2018</v>
      </c>
      <c r="F1437" s="16" t="n">
        <v>99</v>
      </c>
      <c r="G1437" s="16" t="n">
        <v>2333.57</v>
      </c>
      <c r="H1437" s="16" t="n">
        <v>2432.57</v>
      </c>
    </row>
    <row r="1438" customFormat="false" ht="15" hidden="false" customHeight="true" outlineLevel="0" collapsed="false">
      <c r="A1438" s="1" t="s">
        <v>3826</v>
      </c>
      <c r="B1438" s="1" t="s">
        <v>589</v>
      </c>
      <c r="C1438" s="1" t="s">
        <v>1174</v>
      </c>
      <c r="D1438" s="1" t="s">
        <v>2055</v>
      </c>
      <c r="E1438" s="1" t="s">
        <v>2018</v>
      </c>
      <c r="F1438" s="16" t="n">
        <v>0</v>
      </c>
      <c r="G1438" s="16" t="n">
        <v>4407.84</v>
      </c>
      <c r="H1438" s="16" t="n">
        <v>4407.84</v>
      </c>
    </row>
    <row r="1439" customFormat="false" ht="15" hidden="false" customHeight="true" outlineLevel="0" collapsed="false">
      <c r="A1439" s="1" t="s">
        <v>3827</v>
      </c>
      <c r="B1439" s="1" t="s">
        <v>447</v>
      </c>
      <c r="C1439" s="1" t="s">
        <v>2069</v>
      </c>
      <c r="D1439" s="1" t="s">
        <v>2025</v>
      </c>
      <c r="E1439" s="1" t="s">
        <v>2018</v>
      </c>
      <c r="F1439" s="16" t="n">
        <v>0</v>
      </c>
      <c r="G1439" s="16" t="n">
        <v>9817.77</v>
      </c>
      <c r="H1439" s="16" t="n">
        <v>9817.77</v>
      </c>
    </row>
    <row r="1440" customFormat="false" ht="15" hidden="false" customHeight="true" outlineLevel="0" collapsed="false">
      <c r="A1440" s="1" t="s">
        <v>3828</v>
      </c>
      <c r="B1440" s="1" t="s">
        <v>1154</v>
      </c>
      <c r="C1440" s="1" t="s">
        <v>3829</v>
      </c>
      <c r="D1440" s="1" t="s">
        <v>2017</v>
      </c>
      <c r="E1440" s="1" t="s">
        <v>2018</v>
      </c>
      <c r="F1440" s="16" t="n">
        <v>0</v>
      </c>
      <c r="G1440" s="16" t="n">
        <v>3784.09</v>
      </c>
      <c r="H1440" s="16" t="n">
        <v>3784.09</v>
      </c>
    </row>
    <row r="1441" customFormat="false" ht="15" hidden="false" customHeight="true" outlineLevel="0" collapsed="false">
      <c r="A1441" s="1" t="s">
        <v>3830</v>
      </c>
      <c r="B1441" s="1" t="s">
        <v>1052</v>
      </c>
      <c r="C1441" s="1" t="s">
        <v>2635</v>
      </c>
      <c r="D1441" s="1" t="s">
        <v>2017</v>
      </c>
      <c r="E1441" s="1" t="s">
        <v>2018</v>
      </c>
      <c r="F1441" s="16" t="n">
        <v>0</v>
      </c>
      <c r="G1441" s="16" t="n">
        <v>7497.2</v>
      </c>
      <c r="H1441" s="16" t="n">
        <v>7497.2</v>
      </c>
    </row>
    <row r="1442" customFormat="false" ht="15" hidden="false" customHeight="true" outlineLevel="0" collapsed="false">
      <c r="A1442" s="1" t="s">
        <v>3831</v>
      </c>
      <c r="B1442" s="1" t="s">
        <v>1583</v>
      </c>
      <c r="C1442" s="1" t="s">
        <v>1134</v>
      </c>
      <c r="D1442" s="1" t="s">
        <v>2028</v>
      </c>
      <c r="E1442" s="1" t="s">
        <v>2018</v>
      </c>
      <c r="F1442" s="16" t="n">
        <v>0</v>
      </c>
      <c r="G1442" s="16" t="n">
        <v>6808.87</v>
      </c>
      <c r="H1442" s="16" t="n">
        <v>6808.87</v>
      </c>
    </row>
    <row r="1443" customFormat="false" ht="15" hidden="false" customHeight="true" outlineLevel="0" collapsed="false">
      <c r="A1443" s="1" t="s">
        <v>3832</v>
      </c>
      <c r="B1443" s="1" t="s">
        <v>177</v>
      </c>
      <c r="C1443" s="1" t="s">
        <v>1321</v>
      </c>
      <c r="D1443" s="1" t="s">
        <v>2028</v>
      </c>
      <c r="E1443" s="1" t="s">
        <v>2018</v>
      </c>
      <c r="F1443" s="16" t="n">
        <v>0</v>
      </c>
      <c r="G1443" s="16" t="n">
        <v>4288.45</v>
      </c>
      <c r="H1443" s="16" t="n">
        <v>4288.45</v>
      </c>
    </row>
    <row r="1444" customFormat="false" ht="15" hidden="false" customHeight="true" outlineLevel="0" collapsed="false">
      <c r="A1444" s="1" t="s">
        <v>3833</v>
      </c>
      <c r="B1444" s="1" t="s">
        <v>1618</v>
      </c>
      <c r="C1444" s="1" t="s">
        <v>2203</v>
      </c>
      <c r="D1444" s="1" t="s">
        <v>2017</v>
      </c>
      <c r="E1444" s="1" t="s">
        <v>2018</v>
      </c>
      <c r="F1444" s="16" t="n">
        <v>79</v>
      </c>
      <c r="G1444" s="16" t="n">
        <v>600.22</v>
      </c>
      <c r="H1444" s="16" t="n">
        <v>679.22</v>
      </c>
    </row>
    <row r="1445" customFormat="false" ht="15" hidden="false" customHeight="true" outlineLevel="0" collapsed="false">
      <c r="A1445" s="1" t="s">
        <v>3834</v>
      </c>
      <c r="B1445" s="1" t="s">
        <v>1753</v>
      </c>
      <c r="C1445" s="1" t="s">
        <v>2396</v>
      </c>
      <c r="D1445" s="1" t="s">
        <v>2025</v>
      </c>
      <c r="E1445" s="1" t="s">
        <v>2045</v>
      </c>
      <c r="F1445" s="16" t="n">
        <v>0</v>
      </c>
      <c r="G1445" s="16" t="n">
        <v>9951.96</v>
      </c>
      <c r="H1445" s="16" t="n">
        <v>9951.96</v>
      </c>
    </row>
    <row r="1446" customFormat="false" ht="15" hidden="false" customHeight="true" outlineLevel="0" collapsed="false">
      <c r="A1446" s="1" t="s">
        <v>3835</v>
      </c>
      <c r="B1446" s="1" t="s">
        <v>187</v>
      </c>
      <c r="C1446" s="1" t="s">
        <v>2302</v>
      </c>
      <c r="D1446" s="1" t="s">
        <v>2028</v>
      </c>
      <c r="E1446" s="1" t="s">
        <v>2018</v>
      </c>
      <c r="F1446" s="16" t="n">
        <v>0</v>
      </c>
      <c r="G1446" s="16" t="n">
        <v>3390.96</v>
      </c>
      <c r="H1446" s="16" t="n">
        <v>3390.96</v>
      </c>
    </row>
    <row r="1447" customFormat="false" ht="15" hidden="false" customHeight="true" outlineLevel="0" collapsed="false">
      <c r="A1447" s="1" t="s">
        <v>3836</v>
      </c>
      <c r="B1447" s="1" t="s">
        <v>1897</v>
      </c>
      <c r="C1447" s="1" t="s">
        <v>2867</v>
      </c>
      <c r="D1447" s="1" t="s">
        <v>2017</v>
      </c>
      <c r="E1447" s="1" t="s">
        <v>2018</v>
      </c>
      <c r="F1447" s="16" t="n">
        <v>99</v>
      </c>
      <c r="G1447" s="16" t="n">
        <v>957.5</v>
      </c>
      <c r="H1447" s="16" t="n">
        <v>1056.5</v>
      </c>
    </row>
    <row r="1448" customFormat="false" ht="15" hidden="false" customHeight="true" outlineLevel="0" collapsed="false">
      <c r="A1448" s="1" t="s">
        <v>3837</v>
      </c>
      <c r="B1448" s="1" t="s">
        <v>1828</v>
      </c>
      <c r="C1448" s="1" t="s">
        <v>2185</v>
      </c>
      <c r="D1448" s="1" t="s">
        <v>2028</v>
      </c>
      <c r="E1448" s="1" t="s">
        <v>2045</v>
      </c>
      <c r="F1448" s="16" t="n">
        <v>0</v>
      </c>
      <c r="G1448" s="16" t="n">
        <v>12068.81</v>
      </c>
      <c r="H1448" s="16" t="n">
        <v>12068.81</v>
      </c>
    </row>
    <row r="1449" customFormat="false" ht="15" hidden="false" customHeight="true" outlineLevel="0" collapsed="false">
      <c r="A1449" s="1" t="s">
        <v>3838</v>
      </c>
      <c r="B1449" s="1" t="s">
        <v>1473</v>
      </c>
      <c r="C1449" s="1" t="s">
        <v>3839</v>
      </c>
      <c r="D1449" s="1" t="s">
        <v>2021</v>
      </c>
      <c r="E1449" s="1" t="s">
        <v>2018</v>
      </c>
      <c r="F1449" s="16" t="n">
        <v>79</v>
      </c>
      <c r="G1449" s="16" t="n">
        <v>2255.79</v>
      </c>
      <c r="H1449" s="16" t="n">
        <v>2334.79</v>
      </c>
    </row>
    <row r="1450" customFormat="false" ht="15" hidden="false" customHeight="true" outlineLevel="0" collapsed="false">
      <c r="A1450" s="1" t="s">
        <v>3840</v>
      </c>
      <c r="B1450" s="1" t="s">
        <v>1017</v>
      </c>
      <c r="C1450" s="1" t="s">
        <v>3047</v>
      </c>
      <c r="D1450" s="1" t="s">
        <v>2025</v>
      </c>
      <c r="E1450" s="1" t="s">
        <v>2018</v>
      </c>
      <c r="F1450" s="16" t="n">
        <v>0</v>
      </c>
      <c r="G1450" s="16" t="n">
        <v>3021.35</v>
      </c>
      <c r="H1450" s="16" t="n">
        <v>3021.35</v>
      </c>
    </row>
    <row r="1451" customFormat="false" ht="15" hidden="false" customHeight="true" outlineLevel="0" collapsed="false">
      <c r="A1451" s="1" t="s">
        <v>3841</v>
      </c>
      <c r="B1451" s="1" t="s">
        <v>1782</v>
      </c>
      <c r="C1451" s="1" t="s">
        <v>947</v>
      </c>
      <c r="D1451" s="1" t="s">
        <v>2017</v>
      </c>
      <c r="E1451" s="1" t="s">
        <v>2045</v>
      </c>
      <c r="F1451" s="16" t="n">
        <v>0</v>
      </c>
      <c r="G1451" s="16" t="n">
        <v>2788.87</v>
      </c>
      <c r="H1451" s="16" t="n">
        <v>2788.87</v>
      </c>
    </row>
    <row r="1452" customFormat="false" ht="15" hidden="false" customHeight="true" outlineLevel="0" collapsed="false">
      <c r="A1452" s="1" t="s">
        <v>3842</v>
      </c>
      <c r="B1452" s="1" t="s">
        <v>1519</v>
      </c>
      <c r="C1452" s="1" t="s">
        <v>782</v>
      </c>
      <c r="D1452" s="1" t="s">
        <v>2028</v>
      </c>
      <c r="E1452" s="1" t="s">
        <v>2018</v>
      </c>
      <c r="F1452" s="16" t="n">
        <v>0</v>
      </c>
      <c r="G1452" s="16" t="n">
        <v>15050.36</v>
      </c>
      <c r="H1452" s="16" t="n">
        <v>15050.36</v>
      </c>
    </row>
    <row r="1453" customFormat="false" ht="15" hidden="false" customHeight="true" outlineLevel="0" collapsed="false">
      <c r="A1453" s="1" t="s">
        <v>3843</v>
      </c>
      <c r="B1453" s="1" t="s">
        <v>1806</v>
      </c>
      <c r="C1453" s="1" t="s">
        <v>3319</v>
      </c>
      <c r="D1453" s="1" t="s">
        <v>2025</v>
      </c>
      <c r="E1453" s="1" t="s">
        <v>2018</v>
      </c>
      <c r="F1453" s="16" t="n">
        <v>0</v>
      </c>
      <c r="G1453" s="16" t="n">
        <v>16249.25</v>
      </c>
      <c r="H1453" s="16" t="n">
        <v>16249.25</v>
      </c>
    </row>
    <row r="1454" customFormat="false" ht="15" hidden="false" customHeight="true" outlineLevel="0" collapsed="false">
      <c r="A1454" s="1" t="s">
        <v>3844</v>
      </c>
      <c r="B1454" s="1" t="s">
        <v>720</v>
      </c>
      <c r="C1454" s="1" t="s">
        <v>3519</v>
      </c>
      <c r="D1454" s="1" t="s">
        <v>2021</v>
      </c>
      <c r="E1454" s="1" t="s">
        <v>2018</v>
      </c>
      <c r="F1454" s="16" t="n">
        <v>0</v>
      </c>
      <c r="G1454" s="16" t="n">
        <v>3021.35</v>
      </c>
      <c r="H1454" s="16" t="n">
        <v>3021.35</v>
      </c>
    </row>
    <row r="1455" customFormat="false" ht="15" hidden="false" customHeight="true" outlineLevel="0" collapsed="false">
      <c r="A1455" s="1" t="s">
        <v>3845</v>
      </c>
      <c r="B1455" s="1" t="s">
        <v>1565</v>
      </c>
      <c r="C1455" s="1" t="s">
        <v>1324</v>
      </c>
      <c r="D1455" s="1" t="s">
        <v>2032</v>
      </c>
      <c r="E1455" s="1" t="s">
        <v>2018</v>
      </c>
      <c r="F1455" s="16" t="n">
        <v>49</v>
      </c>
      <c r="G1455" s="16" t="n">
        <v>2158.52</v>
      </c>
      <c r="H1455" s="16" t="n">
        <v>2207.52</v>
      </c>
    </row>
    <row r="1456" customFormat="false" ht="15" hidden="false" customHeight="true" outlineLevel="0" collapsed="false">
      <c r="A1456" s="1" t="s">
        <v>3846</v>
      </c>
      <c r="B1456" s="1" t="s">
        <v>450</v>
      </c>
      <c r="C1456" s="1" t="s">
        <v>2375</v>
      </c>
      <c r="D1456" s="1" t="s">
        <v>2017</v>
      </c>
      <c r="E1456" s="1" t="s">
        <v>2018</v>
      </c>
      <c r="F1456" s="16" t="n">
        <v>49</v>
      </c>
      <c r="G1456" s="16" t="n">
        <v>1446.51</v>
      </c>
      <c r="H1456" s="16" t="n">
        <v>1495.51</v>
      </c>
    </row>
    <row r="1457" customFormat="false" ht="15" hidden="false" customHeight="true" outlineLevel="0" collapsed="false">
      <c r="A1457" s="1" t="s">
        <v>3847</v>
      </c>
      <c r="B1457" s="1" t="s">
        <v>926</v>
      </c>
      <c r="C1457" s="1" t="s">
        <v>2480</v>
      </c>
      <c r="D1457" s="1" t="s">
        <v>2055</v>
      </c>
      <c r="E1457" s="1" t="s">
        <v>2018</v>
      </c>
      <c r="F1457" s="16" t="n">
        <v>49</v>
      </c>
      <c r="G1457" s="16" t="n">
        <v>1246</v>
      </c>
      <c r="H1457" s="16" t="n">
        <v>1295</v>
      </c>
    </row>
    <row r="1458" customFormat="false" ht="15" hidden="false" customHeight="true" outlineLevel="0" collapsed="false">
      <c r="A1458" s="1" t="s">
        <v>3848</v>
      </c>
      <c r="B1458" s="1" t="s">
        <v>458</v>
      </c>
      <c r="C1458" s="1" t="s">
        <v>2079</v>
      </c>
      <c r="D1458" s="1" t="s">
        <v>2055</v>
      </c>
      <c r="E1458" s="1" t="s">
        <v>2018</v>
      </c>
      <c r="F1458" s="16" t="n">
        <v>99</v>
      </c>
      <c r="G1458" s="16" t="n">
        <v>497.84</v>
      </c>
      <c r="H1458" s="16" t="n">
        <v>596.84</v>
      </c>
    </row>
    <row r="1459" customFormat="false" ht="15" hidden="false" customHeight="true" outlineLevel="0" collapsed="false">
      <c r="A1459" s="1" t="s">
        <v>3849</v>
      </c>
      <c r="B1459" s="1" t="s">
        <v>1411</v>
      </c>
      <c r="C1459" s="1" t="s">
        <v>2120</v>
      </c>
      <c r="D1459" s="1" t="s">
        <v>2032</v>
      </c>
      <c r="E1459" s="1" t="s">
        <v>2018</v>
      </c>
      <c r="F1459" s="16" t="n">
        <v>0</v>
      </c>
      <c r="G1459" s="16" t="n">
        <v>6403.68</v>
      </c>
      <c r="H1459" s="16" t="n">
        <v>6403.68</v>
      </c>
    </row>
    <row r="1460" customFormat="false" ht="15" hidden="false" customHeight="true" outlineLevel="0" collapsed="false">
      <c r="A1460" s="1" t="s">
        <v>3850</v>
      </c>
      <c r="B1460" s="1" t="s">
        <v>408</v>
      </c>
      <c r="C1460" s="1" t="s">
        <v>508</v>
      </c>
      <c r="D1460" s="1" t="s">
        <v>2017</v>
      </c>
      <c r="E1460" s="1" t="s">
        <v>2018</v>
      </c>
      <c r="F1460" s="16" t="n">
        <v>49</v>
      </c>
      <c r="G1460" s="16" t="n">
        <v>1928.51</v>
      </c>
      <c r="H1460" s="16" t="n">
        <v>1977.51</v>
      </c>
    </row>
    <row r="1461" customFormat="false" ht="15" hidden="false" customHeight="true" outlineLevel="0" collapsed="false">
      <c r="A1461" s="1" t="s">
        <v>3851</v>
      </c>
      <c r="B1461" s="1" t="s">
        <v>1723</v>
      </c>
      <c r="C1461" s="1" t="s">
        <v>3852</v>
      </c>
      <c r="D1461" s="1" t="s">
        <v>2025</v>
      </c>
      <c r="E1461" s="1" t="s">
        <v>2018</v>
      </c>
      <c r="F1461" s="16" t="n">
        <v>79</v>
      </c>
      <c r="G1461" s="16" t="n">
        <v>1500.72</v>
      </c>
      <c r="H1461" s="16" t="n">
        <v>1579.72</v>
      </c>
    </row>
    <row r="1462" customFormat="false" ht="15" hidden="false" customHeight="true" outlineLevel="0" collapsed="false">
      <c r="A1462" s="1" t="s">
        <v>3853</v>
      </c>
      <c r="B1462" s="1" t="s">
        <v>1187</v>
      </c>
      <c r="C1462" s="1" t="s">
        <v>119</v>
      </c>
      <c r="D1462" s="1" t="s">
        <v>2032</v>
      </c>
      <c r="E1462" s="1" t="s">
        <v>2018</v>
      </c>
      <c r="F1462" s="16" t="n">
        <v>0</v>
      </c>
      <c r="G1462" s="16" t="n">
        <v>3319</v>
      </c>
      <c r="H1462" s="16" t="n">
        <v>3319</v>
      </c>
    </row>
    <row r="1463" customFormat="false" ht="15" hidden="false" customHeight="true" outlineLevel="0" collapsed="false">
      <c r="A1463" s="1" t="s">
        <v>3854</v>
      </c>
      <c r="B1463" s="1" t="s">
        <v>586</v>
      </c>
      <c r="C1463" s="1" t="s">
        <v>1030</v>
      </c>
      <c r="D1463" s="1" t="s">
        <v>2021</v>
      </c>
      <c r="E1463" s="1" t="s">
        <v>2018</v>
      </c>
      <c r="F1463" s="16" t="n">
        <v>0</v>
      </c>
      <c r="G1463" s="16" t="n">
        <v>22755</v>
      </c>
      <c r="H1463" s="16" t="n">
        <v>22755</v>
      </c>
    </row>
    <row r="1464" customFormat="false" ht="15" hidden="false" customHeight="true" outlineLevel="0" collapsed="false">
      <c r="A1464" s="1" t="s">
        <v>3855</v>
      </c>
      <c r="B1464" s="1" t="s">
        <v>1742</v>
      </c>
      <c r="C1464" s="1" t="s">
        <v>3856</v>
      </c>
      <c r="D1464" s="1" t="s">
        <v>2055</v>
      </c>
      <c r="E1464" s="1" t="s">
        <v>2018</v>
      </c>
      <c r="F1464" s="16" t="n">
        <v>99</v>
      </c>
      <c r="G1464" s="16" t="n">
        <v>712.76</v>
      </c>
      <c r="H1464" s="16" t="n">
        <v>811.76</v>
      </c>
    </row>
    <row r="1465" customFormat="false" ht="15" hidden="false" customHeight="true" outlineLevel="0" collapsed="false">
      <c r="A1465" s="1" t="s">
        <v>3857</v>
      </c>
      <c r="B1465" s="1" t="s">
        <v>355</v>
      </c>
      <c r="C1465" s="1" t="s">
        <v>3112</v>
      </c>
      <c r="D1465" s="1" t="s">
        <v>2032</v>
      </c>
      <c r="E1465" s="1" t="s">
        <v>2018</v>
      </c>
      <c r="F1465" s="16" t="n">
        <v>49</v>
      </c>
      <c r="G1465" s="16" t="n">
        <v>482.17</v>
      </c>
      <c r="H1465" s="16" t="n">
        <v>531.17</v>
      </c>
    </row>
    <row r="1466" customFormat="false" ht="15" hidden="false" customHeight="true" outlineLevel="0" collapsed="false">
      <c r="A1466" s="1" t="s">
        <v>3858</v>
      </c>
      <c r="B1466" s="1" t="s">
        <v>1052</v>
      </c>
      <c r="C1466" s="1" t="s">
        <v>2675</v>
      </c>
      <c r="D1466" s="1" t="s">
        <v>2017</v>
      </c>
      <c r="E1466" s="1" t="s">
        <v>2018</v>
      </c>
      <c r="F1466" s="16" t="n">
        <v>0</v>
      </c>
      <c r="G1466" s="16" t="n">
        <v>5315.91</v>
      </c>
      <c r="H1466" s="16" t="n">
        <v>5315.91</v>
      </c>
    </row>
    <row r="1467" customFormat="false" ht="15" hidden="false" customHeight="true" outlineLevel="0" collapsed="false">
      <c r="A1467" s="1" t="s">
        <v>3859</v>
      </c>
      <c r="B1467" s="1" t="s">
        <v>586</v>
      </c>
      <c r="C1467" s="1" t="s">
        <v>2191</v>
      </c>
      <c r="D1467" s="1" t="s">
        <v>2021</v>
      </c>
      <c r="E1467" s="1" t="s">
        <v>2018</v>
      </c>
      <c r="F1467" s="16" t="n">
        <v>0</v>
      </c>
      <c r="G1467" s="16" t="n">
        <v>3144.31</v>
      </c>
      <c r="H1467" s="16" t="n">
        <v>3144.31</v>
      </c>
    </row>
    <row r="1468" customFormat="false" ht="15" hidden="false" customHeight="true" outlineLevel="0" collapsed="false">
      <c r="A1468" s="1" t="s">
        <v>3860</v>
      </c>
      <c r="B1468" s="1" t="s">
        <v>1871</v>
      </c>
      <c r="C1468" s="1" t="s">
        <v>922</v>
      </c>
      <c r="D1468" s="1" t="s">
        <v>2025</v>
      </c>
      <c r="E1468" s="1" t="s">
        <v>2018</v>
      </c>
      <c r="F1468" s="16" t="n">
        <v>0</v>
      </c>
      <c r="G1468" s="16" t="n">
        <v>2802.18</v>
      </c>
      <c r="H1468" s="16" t="n">
        <v>2802.18</v>
      </c>
    </row>
    <row r="1469" customFormat="false" ht="15" hidden="false" customHeight="true" outlineLevel="0" collapsed="false">
      <c r="A1469" s="1" t="s">
        <v>3861</v>
      </c>
      <c r="B1469" s="1" t="s">
        <v>1145</v>
      </c>
      <c r="C1469" s="1" t="s">
        <v>871</v>
      </c>
      <c r="D1469" s="1" t="s">
        <v>2025</v>
      </c>
      <c r="E1469" s="1" t="s">
        <v>2018</v>
      </c>
      <c r="F1469" s="16" t="n">
        <v>79</v>
      </c>
      <c r="G1469" s="16" t="n">
        <v>549.01</v>
      </c>
      <c r="H1469" s="16" t="n">
        <v>628.01</v>
      </c>
    </row>
    <row r="1470" customFormat="false" ht="15" hidden="false" customHeight="true" outlineLevel="0" collapsed="false">
      <c r="A1470" s="1" t="s">
        <v>3862</v>
      </c>
      <c r="B1470" s="1" t="s">
        <v>1193</v>
      </c>
      <c r="C1470" s="1" t="s">
        <v>2170</v>
      </c>
      <c r="D1470" s="1" t="s">
        <v>2025</v>
      </c>
      <c r="E1470" s="1" t="s">
        <v>2018</v>
      </c>
      <c r="F1470" s="16" t="n">
        <v>99</v>
      </c>
      <c r="G1470" s="16" t="n">
        <v>482.17</v>
      </c>
      <c r="H1470" s="16" t="n">
        <v>581.17</v>
      </c>
    </row>
    <row r="1471" customFormat="false" ht="15" hidden="false" customHeight="true" outlineLevel="0" collapsed="false">
      <c r="A1471" s="1" t="s">
        <v>3863</v>
      </c>
      <c r="B1471" s="1" t="s">
        <v>1330</v>
      </c>
      <c r="C1471" s="1" t="s">
        <v>197</v>
      </c>
      <c r="D1471" s="1" t="s">
        <v>2017</v>
      </c>
      <c r="E1471" s="1" t="s">
        <v>2018</v>
      </c>
      <c r="F1471" s="16" t="n">
        <v>49</v>
      </c>
      <c r="G1471" s="16" t="n">
        <v>433.95</v>
      </c>
      <c r="H1471" s="16" t="n">
        <v>482.95</v>
      </c>
    </row>
    <row r="1472" customFormat="false" ht="15" hidden="false" customHeight="true" outlineLevel="0" collapsed="false">
      <c r="A1472" s="1" t="s">
        <v>3864</v>
      </c>
      <c r="B1472" s="1" t="s">
        <v>408</v>
      </c>
      <c r="C1472" s="1" t="s">
        <v>1661</v>
      </c>
      <c r="D1472" s="1" t="s">
        <v>2025</v>
      </c>
      <c r="E1472" s="1" t="s">
        <v>2018</v>
      </c>
      <c r="F1472" s="16" t="n">
        <v>49</v>
      </c>
      <c r="G1472" s="16" t="n">
        <v>1275.46</v>
      </c>
      <c r="H1472" s="16" t="n">
        <v>1324.46</v>
      </c>
    </row>
    <row r="1473" customFormat="false" ht="15" hidden="false" customHeight="true" outlineLevel="0" collapsed="false">
      <c r="A1473" s="1" t="s">
        <v>3865</v>
      </c>
      <c r="B1473" s="1" t="s">
        <v>809</v>
      </c>
      <c r="C1473" s="1" t="s">
        <v>1353</v>
      </c>
      <c r="D1473" s="1" t="s">
        <v>2028</v>
      </c>
      <c r="E1473" s="1" t="s">
        <v>2045</v>
      </c>
      <c r="F1473" s="16" t="n">
        <v>0</v>
      </c>
      <c r="G1473" s="16" t="n">
        <v>10622.64</v>
      </c>
      <c r="H1473" s="16" t="n">
        <v>10622.64</v>
      </c>
    </row>
    <row r="1474" customFormat="false" ht="15" hidden="false" customHeight="true" outlineLevel="0" collapsed="false">
      <c r="A1474" s="1" t="s">
        <v>3866</v>
      </c>
      <c r="B1474" s="1" t="s">
        <v>1148</v>
      </c>
      <c r="C1474" s="1" t="s">
        <v>1781</v>
      </c>
      <c r="D1474" s="1" t="s">
        <v>2021</v>
      </c>
      <c r="E1474" s="1" t="s">
        <v>2018</v>
      </c>
      <c r="F1474" s="16" t="n">
        <v>0</v>
      </c>
      <c r="G1474" s="16" t="n">
        <v>30184.05</v>
      </c>
      <c r="H1474" s="16" t="n">
        <v>30184.05</v>
      </c>
    </row>
    <row r="1475" customFormat="false" ht="15" hidden="false" customHeight="true" outlineLevel="0" collapsed="false">
      <c r="A1475" s="1" t="s">
        <v>3867</v>
      </c>
      <c r="B1475" s="1" t="s">
        <v>1809</v>
      </c>
      <c r="C1475" s="1" t="s">
        <v>467</v>
      </c>
      <c r="D1475" s="1" t="s">
        <v>2025</v>
      </c>
      <c r="E1475" s="1" t="s">
        <v>2018</v>
      </c>
      <c r="F1475" s="16" t="n">
        <v>0</v>
      </c>
      <c r="G1475" s="16" t="n">
        <v>2627.76</v>
      </c>
      <c r="H1475" s="16" t="n">
        <v>2627.76</v>
      </c>
    </row>
    <row r="1476" customFormat="false" ht="15" hidden="false" customHeight="true" outlineLevel="0" collapsed="false">
      <c r="A1476" s="1" t="s">
        <v>3868</v>
      </c>
      <c r="B1476" s="1" t="s">
        <v>1047</v>
      </c>
      <c r="C1476" s="1" t="s">
        <v>2166</v>
      </c>
      <c r="D1476" s="1" t="s">
        <v>2055</v>
      </c>
      <c r="E1476" s="1" t="s">
        <v>2022</v>
      </c>
      <c r="F1476" s="16" t="n">
        <v>79</v>
      </c>
      <c r="G1476" s="16" t="n">
        <v>750.27</v>
      </c>
      <c r="H1476" s="16" t="n">
        <v>829.27</v>
      </c>
    </row>
    <row r="1477" customFormat="false" ht="15" hidden="false" customHeight="true" outlineLevel="0" collapsed="false">
      <c r="A1477" s="1" t="s">
        <v>3869</v>
      </c>
      <c r="B1477" s="1" t="s">
        <v>627</v>
      </c>
      <c r="C1477" s="1" t="s">
        <v>2222</v>
      </c>
      <c r="D1477" s="1" t="s">
        <v>2021</v>
      </c>
      <c r="E1477" s="1" t="s">
        <v>2018</v>
      </c>
      <c r="F1477" s="16" t="n">
        <v>0</v>
      </c>
      <c r="G1477" s="16" t="n">
        <v>3419.43</v>
      </c>
      <c r="H1477" s="16" t="n">
        <v>3419.43</v>
      </c>
    </row>
    <row r="1478" customFormat="false" ht="15" hidden="false" customHeight="true" outlineLevel="0" collapsed="false">
      <c r="A1478" s="1" t="s">
        <v>3870</v>
      </c>
      <c r="B1478" s="1" t="s">
        <v>671</v>
      </c>
      <c r="C1478" s="1" t="s">
        <v>1081</v>
      </c>
      <c r="D1478" s="1" t="s">
        <v>2025</v>
      </c>
      <c r="E1478" s="1" t="s">
        <v>2018</v>
      </c>
      <c r="F1478" s="16" t="n">
        <v>99</v>
      </c>
      <c r="G1478" s="16" t="n">
        <v>2374.52</v>
      </c>
      <c r="H1478" s="16" t="n">
        <v>2473.52</v>
      </c>
    </row>
    <row r="1479" customFormat="false" ht="15" hidden="false" customHeight="true" outlineLevel="0" collapsed="false">
      <c r="A1479" s="1" t="s">
        <v>3871</v>
      </c>
      <c r="B1479" s="1" t="s">
        <v>1315</v>
      </c>
      <c r="C1479" s="1" t="s">
        <v>1114</v>
      </c>
      <c r="D1479" s="1" t="s">
        <v>2017</v>
      </c>
      <c r="E1479" s="1" t="s">
        <v>2018</v>
      </c>
      <c r="F1479" s="16" t="n">
        <v>0</v>
      </c>
      <c r="G1479" s="16" t="n">
        <v>7147.39</v>
      </c>
      <c r="H1479" s="16" t="n">
        <v>7147.39</v>
      </c>
    </row>
    <row r="1480" customFormat="false" ht="15" hidden="false" customHeight="true" outlineLevel="0" collapsed="false">
      <c r="A1480" s="1" t="s">
        <v>3872</v>
      </c>
      <c r="B1480" s="1" t="s">
        <v>589</v>
      </c>
      <c r="C1480" s="1" t="s">
        <v>1800</v>
      </c>
      <c r="D1480" s="1" t="s">
        <v>2055</v>
      </c>
      <c r="E1480" s="1" t="s">
        <v>2018</v>
      </c>
      <c r="F1480" s="16" t="n">
        <v>0</v>
      </c>
      <c r="G1480" s="16" t="n">
        <v>19728.47</v>
      </c>
      <c r="H1480" s="16" t="n">
        <v>19728.47</v>
      </c>
    </row>
    <row r="1481" customFormat="false" ht="15" hidden="false" customHeight="true" outlineLevel="0" collapsed="false">
      <c r="A1481" s="1" t="s">
        <v>3873</v>
      </c>
      <c r="B1481" s="1" t="s">
        <v>857</v>
      </c>
      <c r="C1481" s="1" t="s">
        <v>1010</v>
      </c>
      <c r="D1481" s="1" t="s">
        <v>2017</v>
      </c>
      <c r="E1481" s="1" t="s">
        <v>2045</v>
      </c>
      <c r="F1481" s="16" t="n">
        <v>0</v>
      </c>
      <c r="G1481" s="16" t="n">
        <v>5127.85</v>
      </c>
      <c r="H1481" s="16" t="n">
        <v>5127.85</v>
      </c>
    </row>
    <row r="1482" customFormat="false" ht="15" hidden="false" customHeight="true" outlineLevel="0" collapsed="false">
      <c r="A1482" s="1" t="s">
        <v>3874</v>
      </c>
      <c r="B1482" s="1" t="s">
        <v>1902</v>
      </c>
      <c r="C1482" s="1" t="s">
        <v>1054</v>
      </c>
      <c r="D1482" s="1" t="s">
        <v>2032</v>
      </c>
      <c r="E1482" s="1" t="s">
        <v>2022</v>
      </c>
      <c r="F1482" s="16" t="n">
        <v>49</v>
      </c>
      <c r="G1482" s="16" t="n">
        <v>1725.98</v>
      </c>
      <c r="H1482" s="16" t="n">
        <v>1774.98</v>
      </c>
    </row>
    <row r="1483" customFormat="false" ht="15" hidden="false" customHeight="true" outlineLevel="0" collapsed="false">
      <c r="A1483" s="1" t="s">
        <v>3875</v>
      </c>
      <c r="B1483" s="1" t="s">
        <v>1522</v>
      </c>
      <c r="C1483" s="1" t="s">
        <v>3025</v>
      </c>
      <c r="D1483" s="1" t="s">
        <v>2017</v>
      </c>
      <c r="E1483" s="1" t="s">
        <v>2084</v>
      </c>
      <c r="F1483" s="16" t="n">
        <v>49</v>
      </c>
      <c r="G1483" s="16" t="n">
        <v>1762.59</v>
      </c>
      <c r="H1483" s="16" t="n">
        <v>1811.59</v>
      </c>
    </row>
    <row r="1484" customFormat="false" ht="15" hidden="false" customHeight="true" outlineLevel="0" collapsed="false">
      <c r="A1484" s="1" t="s">
        <v>3876</v>
      </c>
      <c r="B1484" s="1" t="s">
        <v>915</v>
      </c>
      <c r="C1484" s="1" t="s">
        <v>3201</v>
      </c>
      <c r="D1484" s="1" t="s">
        <v>2025</v>
      </c>
      <c r="E1484" s="1" t="s">
        <v>2018</v>
      </c>
      <c r="F1484" s="16" t="n">
        <v>0</v>
      </c>
      <c r="G1484" s="16" t="n">
        <v>7041.06</v>
      </c>
      <c r="H1484" s="16" t="n">
        <v>7041.06</v>
      </c>
    </row>
    <row r="1485" customFormat="false" ht="15" hidden="false" customHeight="true" outlineLevel="0" collapsed="false">
      <c r="A1485" s="1" t="s">
        <v>3877</v>
      </c>
      <c r="B1485" s="1" t="s">
        <v>936</v>
      </c>
      <c r="C1485" s="1" t="s">
        <v>2435</v>
      </c>
      <c r="D1485" s="1" t="s">
        <v>2025</v>
      </c>
      <c r="E1485" s="1" t="s">
        <v>2018</v>
      </c>
      <c r="F1485" s="16" t="n">
        <v>0</v>
      </c>
      <c r="G1485" s="16" t="n">
        <v>12892.11</v>
      </c>
      <c r="H1485" s="16" t="n">
        <v>12892.11</v>
      </c>
    </row>
    <row r="1486" customFormat="false" ht="15" hidden="false" customHeight="true" outlineLevel="0" collapsed="false">
      <c r="A1486" s="1" t="s">
        <v>3878</v>
      </c>
      <c r="B1486" s="1" t="s">
        <v>1107</v>
      </c>
      <c r="C1486" s="1" t="s">
        <v>2460</v>
      </c>
      <c r="D1486" s="1" t="s">
        <v>2025</v>
      </c>
      <c r="E1486" s="1" t="s">
        <v>2018</v>
      </c>
      <c r="F1486" s="16" t="n">
        <v>0</v>
      </c>
      <c r="G1486" s="16" t="n">
        <v>6244.58</v>
      </c>
      <c r="H1486" s="16" t="n">
        <v>6244.58</v>
      </c>
    </row>
    <row r="1487" customFormat="false" ht="15" hidden="false" customHeight="true" outlineLevel="0" collapsed="false">
      <c r="A1487" s="1" t="s">
        <v>3879</v>
      </c>
      <c r="B1487" s="1" t="s">
        <v>1129</v>
      </c>
      <c r="C1487" s="1" t="s">
        <v>2471</v>
      </c>
      <c r="D1487" s="1" t="s">
        <v>2017</v>
      </c>
      <c r="E1487" s="1" t="s">
        <v>2018</v>
      </c>
      <c r="F1487" s="16" t="n">
        <v>0</v>
      </c>
      <c r="G1487" s="16" t="n">
        <v>2768.56</v>
      </c>
      <c r="H1487" s="16" t="n">
        <v>2768.56</v>
      </c>
    </row>
    <row r="1488" customFormat="false" ht="15" hidden="false" customHeight="true" outlineLevel="0" collapsed="false">
      <c r="A1488" s="1" t="s">
        <v>3880</v>
      </c>
      <c r="B1488" s="1" t="s">
        <v>181</v>
      </c>
      <c r="C1488" s="1" t="s">
        <v>874</v>
      </c>
      <c r="D1488" s="1" t="s">
        <v>2025</v>
      </c>
      <c r="E1488" s="1" t="s">
        <v>2045</v>
      </c>
      <c r="F1488" s="16" t="n">
        <v>0</v>
      </c>
      <c r="G1488" s="16" t="n">
        <v>3319</v>
      </c>
      <c r="H1488" s="16" t="n">
        <v>3319</v>
      </c>
    </row>
    <row r="1489" customFormat="false" ht="15" hidden="false" customHeight="true" outlineLevel="0" collapsed="false">
      <c r="A1489" s="1" t="s">
        <v>3881</v>
      </c>
      <c r="B1489" s="1" t="s">
        <v>1338</v>
      </c>
      <c r="C1489" s="1" t="s">
        <v>2695</v>
      </c>
      <c r="D1489" s="1" t="s">
        <v>2025</v>
      </c>
      <c r="E1489" s="1" t="s">
        <v>2022</v>
      </c>
      <c r="F1489" s="16" t="n">
        <v>0</v>
      </c>
      <c r="G1489" s="16" t="n">
        <v>11846.58</v>
      </c>
      <c r="H1489" s="16" t="n">
        <v>11846.58</v>
      </c>
    </row>
    <row r="1490" customFormat="false" ht="15" hidden="false" customHeight="true" outlineLevel="0" collapsed="false">
      <c r="A1490" s="1" t="s">
        <v>3882</v>
      </c>
      <c r="B1490" s="1" t="s">
        <v>1201</v>
      </c>
      <c r="C1490" s="1" t="s">
        <v>1252</v>
      </c>
      <c r="D1490" s="1" t="s">
        <v>2017</v>
      </c>
      <c r="E1490" s="1" t="s">
        <v>2018</v>
      </c>
      <c r="F1490" s="16" t="n">
        <v>0</v>
      </c>
      <c r="G1490" s="16" t="n">
        <v>6347.44</v>
      </c>
      <c r="H1490" s="16" t="n">
        <v>6347.44</v>
      </c>
    </row>
    <row r="1491" customFormat="false" ht="15" hidden="false" customHeight="true" outlineLevel="0" collapsed="false">
      <c r="A1491" s="1" t="s">
        <v>3883</v>
      </c>
      <c r="B1491" s="1" t="s">
        <v>1897</v>
      </c>
      <c r="C1491" s="1" t="s">
        <v>2695</v>
      </c>
      <c r="D1491" s="1" t="s">
        <v>2017</v>
      </c>
      <c r="E1491" s="1" t="s">
        <v>2045</v>
      </c>
      <c r="F1491" s="16" t="n">
        <v>49</v>
      </c>
      <c r="G1491" s="16" t="n">
        <v>1970.94</v>
      </c>
      <c r="H1491" s="16" t="n">
        <v>2019.94</v>
      </c>
    </row>
    <row r="1492" customFormat="false" ht="15" hidden="false" customHeight="true" outlineLevel="0" collapsed="false">
      <c r="A1492" s="1" t="s">
        <v>3884</v>
      </c>
      <c r="B1492" s="1" t="s">
        <v>809</v>
      </c>
      <c r="C1492" s="1" t="s">
        <v>2367</v>
      </c>
      <c r="D1492" s="1" t="s">
        <v>2025</v>
      </c>
      <c r="E1492" s="1" t="s">
        <v>2018</v>
      </c>
      <c r="F1492" s="16" t="n">
        <v>0</v>
      </c>
      <c r="G1492" s="16" t="n">
        <v>4715.44</v>
      </c>
      <c r="H1492" s="16" t="n">
        <v>4715.44</v>
      </c>
    </row>
    <row r="1493" customFormat="false" ht="15" hidden="false" customHeight="true" outlineLevel="0" collapsed="false">
      <c r="A1493" s="1" t="s">
        <v>3885</v>
      </c>
      <c r="B1493" s="1" t="s">
        <v>708</v>
      </c>
      <c r="C1493" s="1" t="s">
        <v>2133</v>
      </c>
      <c r="D1493" s="1" t="s">
        <v>2017</v>
      </c>
      <c r="E1493" s="1" t="s">
        <v>2018</v>
      </c>
      <c r="F1493" s="16" t="n">
        <v>0</v>
      </c>
      <c r="G1493" s="16" t="n">
        <v>7371.41</v>
      </c>
      <c r="H1493" s="16" t="n">
        <v>7371.41</v>
      </c>
    </row>
    <row r="1494" customFormat="false" ht="15" hidden="false" customHeight="true" outlineLevel="0" collapsed="false">
      <c r="A1494" s="1" t="s">
        <v>3886</v>
      </c>
      <c r="B1494" s="1" t="s">
        <v>456</v>
      </c>
      <c r="C1494" s="1" t="s">
        <v>3429</v>
      </c>
      <c r="D1494" s="1" t="s">
        <v>2017</v>
      </c>
      <c r="E1494" s="1" t="s">
        <v>2018</v>
      </c>
      <c r="F1494" s="16" t="n">
        <v>0</v>
      </c>
      <c r="G1494" s="16" t="n">
        <v>6772.28</v>
      </c>
      <c r="H1494" s="16" t="n">
        <v>6772.28</v>
      </c>
    </row>
    <row r="1495" customFormat="false" ht="15" hidden="false" customHeight="true" outlineLevel="0" collapsed="false">
      <c r="A1495" s="1" t="s">
        <v>3887</v>
      </c>
      <c r="B1495" s="1" t="s">
        <v>1145</v>
      </c>
      <c r="C1495" s="1" t="s">
        <v>2819</v>
      </c>
      <c r="D1495" s="1" t="s">
        <v>2028</v>
      </c>
      <c r="E1495" s="1" t="s">
        <v>2018</v>
      </c>
      <c r="F1495" s="16" t="n">
        <v>0</v>
      </c>
      <c r="G1495" s="16" t="n">
        <v>8658.28</v>
      </c>
      <c r="H1495" s="16" t="n">
        <v>8658.28</v>
      </c>
    </row>
    <row r="1496" customFormat="false" ht="15" hidden="false" customHeight="true" outlineLevel="0" collapsed="false">
      <c r="A1496" s="1" t="s">
        <v>3888</v>
      </c>
      <c r="B1496" s="1" t="s">
        <v>1554</v>
      </c>
      <c r="C1496" s="1" t="s">
        <v>1383</v>
      </c>
      <c r="D1496" s="1" t="s">
        <v>2017</v>
      </c>
      <c r="E1496" s="1" t="s">
        <v>2018</v>
      </c>
      <c r="F1496" s="16" t="n">
        <v>0</v>
      </c>
      <c r="G1496" s="16" t="n">
        <v>6587.09</v>
      </c>
      <c r="H1496" s="16" t="n">
        <v>6587.09</v>
      </c>
    </row>
    <row r="1497" customFormat="false" ht="15" hidden="false" customHeight="true" outlineLevel="0" collapsed="false">
      <c r="A1497" s="1" t="s">
        <v>3889</v>
      </c>
      <c r="B1497" s="1" t="s">
        <v>1879</v>
      </c>
      <c r="C1497" s="1" t="s">
        <v>956</v>
      </c>
      <c r="D1497" s="1" t="s">
        <v>2028</v>
      </c>
      <c r="E1497" s="1" t="s">
        <v>2018</v>
      </c>
      <c r="F1497" s="16" t="n">
        <v>49</v>
      </c>
      <c r="G1497" s="16" t="n">
        <v>2255.79</v>
      </c>
      <c r="H1497" s="16" t="n">
        <v>2304.79</v>
      </c>
    </row>
    <row r="1498" customFormat="false" ht="15" hidden="false" customHeight="true" outlineLevel="0" collapsed="false">
      <c r="A1498" s="1" t="s">
        <v>3890</v>
      </c>
      <c r="B1498" s="1" t="s">
        <v>1537</v>
      </c>
      <c r="C1498" s="1" t="s">
        <v>3891</v>
      </c>
      <c r="D1498" s="1" t="s">
        <v>2021</v>
      </c>
      <c r="E1498" s="1" t="s">
        <v>2018</v>
      </c>
      <c r="F1498" s="16" t="n">
        <v>0</v>
      </c>
      <c r="G1498" s="16" t="n">
        <v>6095.32</v>
      </c>
      <c r="H1498" s="16" t="n">
        <v>6095.32</v>
      </c>
    </row>
    <row r="1499" customFormat="false" ht="15" hidden="false" customHeight="true" outlineLevel="0" collapsed="false">
      <c r="A1499" s="1" t="s">
        <v>3892</v>
      </c>
      <c r="B1499" s="1" t="s">
        <v>668</v>
      </c>
      <c r="C1499" s="1" t="s">
        <v>1386</v>
      </c>
      <c r="D1499" s="1" t="s">
        <v>2025</v>
      </c>
      <c r="E1499" s="1" t="s">
        <v>2018</v>
      </c>
      <c r="F1499" s="16" t="n">
        <v>0</v>
      </c>
      <c r="G1499" s="16" t="n">
        <v>11847.35</v>
      </c>
      <c r="H1499" s="16" t="n">
        <v>11847.35</v>
      </c>
    </row>
    <row r="1500" customFormat="false" ht="15" hidden="false" customHeight="true" outlineLevel="0" collapsed="false">
      <c r="A1500" s="1" t="s">
        <v>3893</v>
      </c>
      <c r="B1500" s="1" t="s">
        <v>420</v>
      </c>
      <c r="C1500" s="1" t="s">
        <v>2315</v>
      </c>
      <c r="D1500" s="1" t="s">
        <v>2025</v>
      </c>
      <c r="E1500" s="1" t="s">
        <v>2018</v>
      </c>
      <c r="F1500" s="16" t="n">
        <v>0</v>
      </c>
      <c r="G1500" s="16" t="n">
        <v>20054.12</v>
      </c>
      <c r="H1500" s="16" t="n">
        <v>20054.12</v>
      </c>
    </row>
    <row r="1501" customFormat="false" ht="15" hidden="false" customHeight="true" outlineLevel="0" collapsed="false">
      <c r="A1501" s="1" t="s">
        <v>3894</v>
      </c>
      <c r="B1501" s="1" t="s">
        <v>1809</v>
      </c>
      <c r="C1501" s="1" t="s">
        <v>1383</v>
      </c>
      <c r="D1501" s="1" t="s">
        <v>2055</v>
      </c>
      <c r="E1501" s="1" t="s">
        <v>2045</v>
      </c>
      <c r="F1501" s="16" t="n">
        <v>0</v>
      </c>
      <c r="G1501" s="16" t="n">
        <v>4369.35</v>
      </c>
      <c r="H1501" s="16" t="n">
        <v>4369.35</v>
      </c>
    </row>
    <row r="1502" customFormat="false" ht="15" hidden="false" customHeight="true" outlineLevel="0" collapsed="false">
      <c r="A1502" s="1" t="s">
        <v>3895</v>
      </c>
      <c r="B1502" s="1" t="s">
        <v>1897</v>
      </c>
      <c r="C1502" s="1" t="s">
        <v>1171</v>
      </c>
      <c r="D1502" s="1" t="s">
        <v>2032</v>
      </c>
      <c r="E1502" s="1" t="s">
        <v>2018</v>
      </c>
      <c r="F1502" s="16" t="n">
        <v>79</v>
      </c>
      <c r="G1502" s="16" t="n">
        <v>1087.82</v>
      </c>
      <c r="H1502" s="16" t="n">
        <v>1166.82</v>
      </c>
    </row>
    <row r="1503" customFormat="false" ht="15" hidden="false" customHeight="true" outlineLevel="0" collapsed="false">
      <c r="A1503" s="1" t="s">
        <v>3896</v>
      </c>
      <c r="B1503" s="1" t="s">
        <v>1522</v>
      </c>
      <c r="C1503" s="1" t="s">
        <v>3897</v>
      </c>
      <c r="D1503" s="1" t="s">
        <v>2021</v>
      </c>
      <c r="E1503" s="1" t="s">
        <v>2018</v>
      </c>
      <c r="F1503" s="16" t="n">
        <v>79</v>
      </c>
      <c r="G1503" s="16" t="n">
        <v>2278.43</v>
      </c>
      <c r="H1503" s="16" t="n">
        <v>2357.43</v>
      </c>
    </row>
    <row r="1504" customFormat="false" ht="15" hidden="false" customHeight="true" outlineLevel="0" collapsed="false">
      <c r="A1504" s="1" t="s">
        <v>3898</v>
      </c>
      <c r="B1504" s="1" t="s">
        <v>1041</v>
      </c>
      <c r="C1504" s="1" t="s">
        <v>2721</v>
      </c>
      <c r="D1504" s="1" t="s">
        <v>2055</v>
      </c>
      <c r="E1504" s="1" t="s">
        <v>2018</v>
      </c>
      <c r="F1504" s="16" t="n">
        <v>0</v>
      </c>
      <c r="G1504" s="16" t="n">
        <v>11548.14</v>
      </c>
      <c r="H1504" s="16" t="n">
        <v>11548.14</v>
      </c>
    </row>
    <row r="1505" customFormat="false" ht="15" hidden="false" customHeight="true" outlineLevel="0" collapsed="false">
      <c r="A1505" s="1" t="s">
        <v>3899</v>
      </c>
      <c r="B1505" s="1" t="s">
        <v>798</v>
      </c>
      <c r="C1505" s="1" t="s">
        <v>2302</v>
      </c>
      <c r="D1505" s="1" t="s">
        <v>2025</v>
      </c>
      <c r="E1505" s="1" t="s">
        <v>2045</v>
      </c>
      <c r="F1505" s="16" t="n">
        <v>0</v>
      </c>
      <c r="G1505" s="16" t="n">
        <v>16059.26</v>
      </c>
      <c r="H1505" s="16" t="n">
        <v>16059.26</v>
      </c>
    </row>
    <row r="1506" customFormat="false" ht="15" hidden="false" customHeight="true" outlineLevel="0" collapsed="false">
      <c r="A1506" s="1" t="s">
        <v>3900</v>
      </c>
      <c r="B1506" s="1" t="s">
        <v>942</v>
      </c>
      <c r="C1506" s="1" t="s">
        <v>1598</v>
      </c>
      <c r="D1506" s="1" t="s">
        <v>2025</v>
      </c>
      <c r="E1506" s="1" t="s">
        <v>2018</v>
      </c>
      <c r="F1506" s="16" t="n">
        <v>49</v>
      </c>
      <c r="G1506" s="16" t="n">
        <v>280.03</v>
      </c>
      <c r="H1506" s="16" t="n">
        <v>329.03</v>
      </c>
    </row>
    <row r="1507" customFormat="false" ht="15" hidden="false" customHeight="true" outlineLevel="0" collapsed="false">
      <c r="A1507" s="1" t="s">
        <v>3901</v>
      </c>
      <c r="B1507" s="1" t="s">
        <v>622</v>
      </c>
      <c r="C1507" s="1" t="s">
        <v>757</v>
      </c>
      <c r="D1507" s="1" t="s">
        <v>2032</v>
      </c>
      <c r="E1507" s="1" t="s">
        <v>2018</v>
      </c>
      <c r="F1507" s="16" t="n">
        <v>79</v>
      </c>
      <c r="G1507" s="16" t="n">
        <v>637.73</v>
      </c>
      <c r="H1507" s="16" t="n">
        <v>716.73</v>
      </c>
    </row>
    <row r="1508" customFormat="false" ht="15" hidden="false" customHeight="true" outlineLevel="0" collapsed="false">
      <c r="A1508" s="1" t="s">
        <v>3902</v>
      </c>
      <c r="B1508" s="1" t="s">
        <v>487</v>
      </c>
      <c r="C1508" s="1" t="s">
        <v>3891</v>
      </c>
      <c r="D1508" s="1" t="s">
        <v>2021</v>
      </c>
      <c r="E1508" s="1" t="s">
        <v>2018</v>
      </c>
      <c r="F1508" s="16" t="n">
        <v>0</v>
      </c>
      <c r="G1508" s="16" t="n">
        <v>5231.21</v>
      </c>
      <c r="H1508" s="16" t="n">
        <v>5231.21</v>
      </c>
    </row>
    <row r="1509" customFormat="false" ht="15" hidden="false" customHeight="true" outlineLevel="0" collapsed="false">
      <c r="A1509" s="1" t="s">
        <v>3903</v>
      </c>
      <c r="B1509" s="1" t="s">
        <v>633</v>
      </c>
      <c r="C1509" s="1" t="s">
        <v>2302</v>
      </c>
      <c r="D1509" s="1" t="s">
        <v>2025</v>
      </c>
      <c r="E1509" s="1" t="s">
        <v>2018</v>
      </c>
      <c r="F1509" s="16" t="n">
        <v>0</v>
      </c>
      <c r="G1509" s="16" t="n">
        <v>2660.65</v>
      </c>
      <c r="H1509" s="16" t="n">
        <v>2660.65</v>
      </c>
    </row>
    <row r="1510" customFormat="false" ht="15" hidden="false" customHeight="true" outlineLevel="0" collapsed="false">
      <c r="A1510" s="1" t="s">
        <v>3904</v>
      </c>
      <c r="B1510" s="1" t="s">
        <v>622</v>
      </c>
      <c r="C1510" s="1" t="s">
        <v>2367</v>
      </c>
      <c r="D1510" s="1" t="s">
        <v>2021</v>
      </c>
      <c r="E1510" s="1" t="s">
        <v>2018</v>
      </c>
      <c r="F1510" s="16" t="n">
        <v>99</v>
      </c>
      <c r="G1510" s="16" t="n">
        <v>1426.76</v>
      </c>
      <c r="H1510" s="16" t="n">
        <v>1525.76</v>
      </c>
    </row>
    <row r="1511" customFormat="false" ht="15" hidden="false" customHeight="true" outlineLevel="0" collapsed="false">
      <c r="A1511" s="1" t="s">
        <v>3905</v>
      </c>
      <c r="B1511" s="1" t="s">
        <v>1396</v>
      </c>
      <c r="C1511" s="1" t="s">
        <v>3130</v>
      </c>
      <c r="D1511" s="1" t="s">
        <v>2017</v>
      </c>
      <c r="E1511" s="1" t="s">
        <v>2022</v>
      </c>
      <c r="F1511" s="16" t="n">
        <v>0</v>
      </c>
      <c r="G1511" s="16" t="n">
        <v>8158.72</v>
      </c>
      <c r="H1511" s="16" t="n">
        <v>8158.72</v>
      </c>
    </row>
    <row r="1512" customFormat="false" ht="15" hidden="false" customHeight="true" outlineLevel="0" collapsed="false">
      <c r="A1512" s="1" t="s">
        <v>3906</v>
      </c>
      <c r="B1512" s="1" t="s">
        <v>1387</v>
      </c>
      <c r="C1512" s="1" t="s">
        <v>493</v>
      </c>
      <c r="D1512" s="1" t="s">
        <v>2055</v>
      </c>
      <c r="E1512" s="1" t="s">
        <v>2018</v>
      </c>
      <c r="F1512" s="16" t="n">
        <v>0</v>
      </c>
      <c r="G1512" s="16" t="n">
        <v>15160.57</v>
      </c>
      <c r="H1512" s="16" t="n">
        <v>15160.57</v>
      </c>
    </row>
    <row r="1513" customFormat="false" ht="15" hidden="false" customHeight="true" outlineLevel="0" collapsed="false">
      <c r="A1513" s="1" t="s">
        <v>3907</v>
      </c>
      <c r="B1513" s="1" t="s">
        <v>1090</v>
      </c>
      <c r="C1513" s="1" t="s">
        <v>1699</v>
      </c>
      <c r="D1513" s="1" t="s">
        <v>2021</v>
      </c>
      <c r="E1513" s="1" t="s">
        <v>2018</v>
      </c>
      <c r="F1513" s="16" t="n">
        <v>0</v>
      </c>
      <c r="G1513" s="16" t="n">
        <v>11009.95</v>
      </c>
      <c r="H1513" s="16" t="n">
        <v>11009.95</v>
      </c>
    </row>
    <row r="1514" customFormat="false" ht="15" hidden="false" customHeight="true" outlineLevel="0" collapsed="false">
      <c r="A1514" s="1" t="s">
        <v>3908</v>
      </c>
      <c r="B1514" s="1" t="s">
        <v>818</v>
      </c>
      <c r="C1514" s="1" t="s">
        <v>2527</v>
      </c>
      <c r="D1514" s="1" t="s">
        <v>2025</v>
      </c>
      <c r="E1514" s="1" t="s">
        <v>2018</v>
      </c>
      <c r="F1514" s="16" t="n">
        <v>0</v>
      </c>
      <c r="G1514" s="16" t="n">
        <v>13911.55</v>
      </c>
      <c r="H1514" s="16" t="n">
        <v>13911.55</v>
      </c>
    </row>
    <row r="1515" customFormat="false" ht="15" hidden="false" customHeight="true" outlineLevel="0" collapsed="false">
      <c r="A1515" s="1" t="s">
        <v>3909</v>
      </c>
      <c r="B1515" s="1" t="s">
        <v>1473</v>
      </c>
      <c r="C1515" s="1" t="s">
        <v>3687</v>
      </c>
      <c r="D1515" s="1" t="s">
        <v>2025</v>
      </c>
      <c r="E1515" s="1" t="s">
        <v>2018</v>
      </c>
      <c r="F1515" s="16" t="n">
        <v>0</v>
      </c>
      <c r="G1515" s="16" t="n">
        <v>4519.79</v>
      </c>
      <c r="H1515" s="16" t="n">
        <v>4519.79</v>
      </c>
    </row>
    <row r="1516" customFormat="false" ht="15" hidden="false" customHeight="true" outlineLevel="0" collapsed="false">
      <c r="A1516" s="1" t="s">
        <v>3910</v>
      </c>
      <c r="B1516" s="1" t="s">
        <v>1071</v>
      </c>
      <c r="C1516" s="1" t="s">
        <v>1781</v>
      </c>
      <c r="D1516" s="1" t="s">
        <v>2021</v>
      </c>
      <c r="E1516" s="1" t="s">
        <v>2018</v>
      </c>
      <c r="F1516" s="16" t="n">
        <v>49</v>
      </c>
      <c r="G1516" s="16" t="n">
        <v>645.89</v>
      </c>
      <c r="H1516" s="16" t="n">
        <v>694.89</v>
      </c>
    </row>
    <row r="1517" customFormat="false" ht="15" hidden="false" customHeight="true" outlineLevel="0" collapsed="false">
      <c r="A1517" s="1" t="s">
        <v>3911</v>
      </c>
      <c r="B1517" s="1" t="s">
        <v>763</v>
      </c>
      <c r="C1517" s="1" t="s">
        <v>2071</v>
      </c>
      <c r="D1517" s="1" t="s">
        <v>2025</v>
      </c>
      <c r="E1517" s="1" t="s">
        <v>2022</v>
      </c>
      <c r="F1517" s="16" t="n">
        <v>49</v>
      </c>
      <c r="G1517" s="16" t="n">
        <v>2358.67</v>
      </c>
      <c r="H1517" s="16" t="n">
        <v>2407.67</v>
      </c>
    </row>
    <row r="1518" customFormat="false" ht="15" hidden="false" customHeight="true" outlineLevel="0" collapsed="false">
      <c r="A1518" s="1" t="s">
        <v>3912</v>
      </c>
      <c r="B1518" s="1" t="s">
        <v>1297</v>
      </c>
      <c r="C1518" s="1" t="s">
        <v>248</v>
      </c>
      <c r="D1518" s="1" t="s">
        <v>2032</v>
      </c>
      <c r="E1518" s="1" t="s">
        <v>2018</v>
      </c>
      <c r="F1518" s="16" t="n">
        <v>79</v>
      </c>
      <c r="G1518" s="16" t="n">
        <v>2266.75</v>
      </c>
      <c r="H1518" s="16" t="n">
        <v>2345.75</v>
      </c>
    </row>
    <row r="1519" customFormat="false" ht="15" hidden="false" customHeight="true" outlineLevel="0" collapsed="false">
      <c r="A1519" s="1" t="s">
        <v>3913</v>
      </c>
      <c r="B1519" s="1" t="s">
        <v>1184</v>
      </c>
      <c r="C1519" s="1" t="s">
        <v>3162</v>
      </c>
      <c r="D1519" s="1" t="s">
        <v>2025</v>
      </c>
      <c r="E1519" s="1" t="s">
        <v>2018</v>
      </c>
      <c r="F1519" s="16" t="n">
        <v>0</v>
      </c>
      <c r="G1519" s="16" t="n">
        <v>7123.56</v>
      </c>
      <c r="H1519" s="16" t="n">
        <v>7123.56</v>
      </c>
    </row>
    <row r="1520" customFormat="false" ht="15" hidden="false" customHeight="true" outlineLevel="0" collapsed="false">
      <c r="A1520" s="1" t="s">
        <v>3914</v>
      </c>
      <c r="B1520" s="1" t="s">
        <v>275</v>
      </c>
      <c r="C1520" s="1" t="s">
        <v>3915</v>
      </c>
      <c r="D1520" s="1" t="s">
        <v>2032</v>
      </c>
      <c r="E1520" s="1" t="s">
        <v>2018</v>
      </c>
      <c r="F1520" s="16" t="n">
        <v>79</v>
      </c>
      <c r="G1520" s="16" t="n">
        <v>2250.81</v>
      </c>
      <c r="H1520" s="16" t="n">
        <v>2329.81</v>
      </c>
    </row>
    <row r="1521" customFormat="false" ht="15" hidden="false" customHeight="true" outlineLevel="0" collapsed="false">
      <c r="A1521" s="1" t="s">
        <v>3916</v>
      </c>
      <c r="B1521" s="1" t="s">
        <v>1753</v>
      </c>
      <c r="C1521" s="1" t="s">
        <v>2386</v>
      </c>
      <c r="D1521" s="1" t="s">
        <v>2025</v>
      </c>
      <c r="E1521" s="1" t="s">
        <v>2018</v>
      </c>
      <c r="F1521" s="16" t="n">
        <v>79</v>
      </c>
      <c r="G1521" s="16" t="n">
        <v>675.24</v>
      </c>
      <c r="H1521" s="16" t="n">
        <v>754.24</v>
      </c>
    </row>
    <row r="1522" customFormat="false" ht="15" hidden="false" customHeight="true" outlineLevel="0" collapsed="false">
      <c r="A1522" s="1" t="s">
        <v>3917</v>
      </c>
      <c r="B1522" s="1" t="s">
        <v>447</v>
      </c>
      <c r="C1522" s="1" t="s">
        <v>981</v>
      </c>
      <c r="D1522" s="1" t="s">
        <v>2017</v>
      </c>
      <c r="E1522" s="1" t="s">
        <v>2018</v>
      </c>
      <c r="F1522" s="16" t="n">
        <v>0</v>
      </c>
      <c r="G1522" s="16" t="n">
        <v>4787.27</v>
      </c>
      <c r="H1522" s="16" t="n">
        <v>4787.27</v>
      </c>
    </row>
    <row r="1523" customFormat="false" ht="15" hidden="false" customHeight="true" outlineLevel="0" collapsed="false">
      <c r="A1523" s="1" t="s">
        <v>3918</v>
      </c>
      <c r="B1523" s="1" t="s">
        <v>1098</v>
      </c>
      <c r="C1523" s="1" t="s">
        <v>3919</v>
      </c>
      <c r="D1523" s="1" t="s">
        <v>2028</v>
      </c>
      <c r="E1523" s="1" t="s">
        <v>2018</v>
      </c>
      <c r="F1523" s="16" t="n">
        <v>49</v>
      </c>
      <c r="G1523" s="16" t="n">
        <v>1640.41</v>
      </c>
      <c r="H1523" s="16" t="n">
        <v>1689.41</v>
      </c>
    </row>
    <row r="1524" customFormat="false" ht="15" hidden="false" customHeight="true" outlineLevel="0" collapsed="false">
      <c r="A1524" s="1" t="s">
        <v>3920</v>
      </c>
      <c r="B1524" s="1" t="s">
        <v>1894</v>
      </c>
      <c r="C1524" s="1" t="s">
        <v>2813</v>
      </c>
      <c r="D1524" s="1" t="s">
        <v>2017</v>
      </c>
      <c r="E1524" s="1" t="s">
        <v>2018</v>
      </c>
      <c r="F1524" s="16" t="n">
        <v>99</v>
      </c>
      <c r="G1524" s="16" t="n">
        <v>482.17</v>
      </c>
      <c r="H1524" s="16" t="n">
        <v>581.17</v>
      </c>
    </row>
    <row r="1525" customFormat="false" ht="15" hidden="false" customHeight="true" outlineLevel="0" collapsed="false">
      <c r="A1525" s="1" t="s">
        <v>3921</v>
      </c>
      <c r="B1525" s="1" t="s">
        <v>1846</v>
      </c>
      <c r="C1525" s="1" t="s">
        <v>2848</v>
      </c>
      <c r="D1525" s="1" t="s">
        <v>2021</v>
      </c>
      <c r="E1525" s="1" t="s">
        <v>2018</v>
      </c>
      <c r="F1525" s="16" t="n">
        <v>0</v>
      </c>
      <c r="G1525" s="16" t="n">
        <v>3270.43</v>
      </c>
      <c r="H1525" s="16" t="n">
        <v>3270.43</v>
      </c>
    </row>
    <row r="1526" customFormat="false" ht="15" hidden="false" customHeight="true" outlineLevel="0" collapsed="false">
      <c r="A1526" s="1" t="s">
        <v>3922</v>
      </c>
      <c r="B1526" s="1" t="s">
        <v>1806</v>
      </c>
      <c r="C1526" s="1" t="s">
        <v>956</v>
      </c>
      <c r="D1526" s="1" t="s">
        <v>2017</v>
      </c>
      <c r="E1526" s="1" t="s">
        <v>2018</v>
      </c>
      <c r="F1526" s="16" t="n">
        <v>99</v>
      </c>
      <c r="G1526" s="16" t="n">
        <v>2398.35</v>
      </c>
      <c r="H1526" s="16" t="n">
        <v>2497.35</v>
      </c>
    </row>
    <row r="1527" customFormat="false" ht="15" hidden="false" customHeight="true" outlineLevel="0" collapsed="false">
      <c r="A1527" s="1" t="s">
        <v>3923</v>
      </c>
      <c r="B1527" s="1" t="s">
        <v>1910</v>
      </c>
      <c r="C1527" s="1" t="s">
        <v>1000</v>
      </c>
      <c r="D1527" s="1" t="s">
        <v>2021</v>
      </c>
      <c r="E1527" s="1" t="s">
        <v>2018</v>
      </c>
      <c r="F1527" s="16" t="n">
        <v>0</v>
      </c>
      <c r="G1527" s="16" t="n">
        <v>2858.2</v>
      </c>
      <c r="H1527" s="16" t="n">
        <v>2858.2</v>
      </c>
    </row>
    <row r="1528" customFormat="false" ht="15" hidden="false" customHeight="true" outlineLevel="0" collapsed="false">
      <c r="A1528" s="1" t="s">
        <v>3924</v>
      </c>
      <c r="B1528" s="1" t="s">
        <v>866</v>
      </c>
      <c r="C1528" s="1" t="s">
        <v>1144</v>
      </c>
      <c r="D1528" s="1" t="s">
        <v>2025</v>
      </c>
      <c r="E1528" s="1" t="s">
        <v>2018</v>
      </c>
      <c r="F1528" s="16" t="n">
        <v>99</v>
      </c>
      <c r="G1528" s="16" t="n">
        <v>2374.52</v>
      </c>
      <c r="H1528" s="16" t="n">
        <v>2473.52</v>
      </c>
    </row>
    <row r="1529" customFormat="false" ht="15" hidden="false" customHeight="true" outlineLevel="0" collapsed="false">
      <c r="A1529" s="1" t="s">
        <v>3925</v>
      </c>
      <c r="B1529" s="1" t="s">
        <v>834</v>
      </c>
      <c r="C1529" s="1" t="s">
        <v>2716</v>
      </c>
      <c r="D1529" s="1" t="s">
        <v>2025</v>
      </c>
      <c r="E1529" s="1" t="s">
        <v>2018</v>
      </c>
      <c r="F1529" s="16" t="n">
        <v>79</v>
      </c>
      <c r="G1529" s="16" t="n">
        <v>1374.18</v>
      </c>
      <c r="H1529" s="16" t="n">
        <v>1453.18</v>
      </c>
    </row>
    <row r="1530" customFormat="false" ht="15" hidden="false" customHeight="true" outlineLevel="0" collapsed="false">
      <c r="A1530" s="1" t="s">
        <v>3926</v>
      </c>
      <c r="B1530" s="1" t="s">
        <v>857</v>
      </c>
      <c r="C1530" s="1" t="s">
        <v>2425</v>
      </c>
      <c r="D1530" s="1" t="s">
        <v>2055</v>
      </c>
      <c r="E1530" s="1" t="s">
        <v>2018</v>
      </c>
      <c r="F1530" s="16" t="n">
        <v>99</v>
      </c>
      <c r="G1530" s="16" t="n">
        <v>2137.07</v>
      </c>
      <c r="H1530" s="16" t="n">
        <v>2236.07</v>
      </c>
    </row>
    <row r="1531" customFormat="false" ht="15" hidden="false" customHeight="true" outlineLevel="0" collapsed="false">
      <c r="A1531" s="1" t="s">
        <v>3927</v>
      </c>
      <c r="B1531" s="1" t="s">
        <v>1304</v>
      </c>
      <c r="C1531" s="1" t="s">
        <v>1556</v>
      </c>
      <c r="D1531" s="1" t="s">
        <v>2021</v>
      </c>
      <c r="E1531" s="1" t="s">
        <v>2018</v>
      </c>
      <c r="F1531" s="16" t="n">
        <v>0</v>
      </c>
      <c r="G1531" s="16" t="n">
        <v>3451.67</v>
      </c>
      <c r="H1531" s="16" t="n">
        <v>3451.67</v>
      </c>
    </row>
    <row r="1532" customFormat="false" ht="15" hidden="false" customHeight="true" outlineLevel="0" collapsed="false">
      <c r="A1532" s="1" t="s">
        <v>3928</v>
      </c>
      <c r="B1532" s="1" t="s">
        <v>793</v>
      </c>
      <c r="C1532" s="1" t="s">
        <v>767</v>
      </c>
      <c r="D1532" s="1" t="s">
        <v>2017</v>
      </c>
      <c r="E1532" s="1" t="s">
        <v>2018</v>
      </c>
      <c r="F1532" s="16" t="n">
        <v>79</v>
      </c>
      <c r="G1532" s="16" t="n">
        <v>964.34</v>
      </c>
      <c r="H1532" s="16" t="n">
        <v>1043.34</v>
      </c>
    </row>
    <row r="1533" customFormat="false" ht="15" hidden="false" customHeight="true" outlineLevel="0" collapsed="false">
      <c r="A1533" s="1" t="s">
        <v>3929</v>
      </c>
      <c r="B1533" s="1" t="s">
        <v>308</v>
      </c>
      <c r="C1533" s="1" t="s">
        <v>2217</v>
      </c>
      <c r="D1533" s="1" t="s">
        <v>2017</v>
      </c>
      <c r="E1533" s="1" t="s">
        <v>2018</v>
      </c>
      <c r="F1533" s="16" t="n">
        <v>0</v>
      </c>
      <c r="G1533" s="16" t="n">
        <v>13809.21</v>
      </c>
      <c r="H1533" s="16" t="n">
        <v>13809.21</v>
      </c>
    </row>
    <row r="1534" customFormat="false" ht="15" hidden="false" customHeight="true" outlineLevel="0" collapsed="false">
      <c r="A1534" s="1" t="s">
        <v>3930</v>
      </c>
      <c r="B1534" s="1" t="s">
        <v>934</v>
      </c>
      <c r="C1534" s="1" t="s">
        <v>1265</v>
      </c>
      <c r="D1534" s="1" t="s">
        <v>2025</v>
      </c>
      <c r="E1534" s="1" t="s">
        <v>2018</v>
      </c>
      <c r="F1534" s="16" t="n">
        <v>0</v>
      </c>
      <c r="G1534" s="16" t="n">
        <v>6835.3</v>
      </c>
      <c r="H1534" s="16" t="n">
        <v>6835.3</v>
      </c>
    </row>
    <row r="1535" customFormat="false" ht="15" hidden="false" customHeight="true" outlineLevel="0" collapsed="false">
      <c r="A1535" s="1" t="s">
        <v>3931</v>
      </c>
      <c r="B1535" s="1" t="s">
        <v>1193</v>
      </c>
      <c r="C1535" s="1" t="s">
        <v>2386</v>
      </c>
      <c r="D1535" s="1" t="s">
        <v>2017</v>
      </c>
      <c r="E1535" s="1" t="s">
        <v>2018</v>
      </c>
      <c r="F1535" s="16" t="n">
        <v>0</v>
      </c>
      <c r="G1535" s="16" t="n">
        <v>23942.79</v>
      </c>
      <c r="H1535" s="16" t="n">
        <v>23942.79</v>
      </c>
    </row>
    <row r="1536" customFormat="false" ht="15" hidden="false" customHeight="true" outlineLevel="0" collapsed="false">
      <c r="A1536" s="1" t="s">
        <v>3932</v>
      </c>
      <c r="B1536" s="1" t="s">
        <v>1849</v>
      </c>
      <c r="C1536" s="1" t="s">
        <v>2195</v>
      </c>
      <c r="D1536" s="1" t="s">
        <v>2025</v>
      </c>
      <c r="E1536" s="1" t="s">
        <v>2018</v>
      </c>
      <c r="F1536" s="16" t="n">
        <v>79</v>
      </c>
      <c r="G1536" s="16" t="n">
        <v>433.95</v>
      </c>
      <c r="H1536" s="16" t="n">
        <v>512.95</v>
      </c>
    </row>
    <row r="1537" customFormat="false" ht="15" hidden="false" customHeight="true" outlineLevel="0" collapsed="false">
      <c r="A1537" s="1" t="s">
        <v>3933</v>
      </c>
      <c r="B1537" s="1" t="s">
        <v>524</v>
      </c>
      <c r="C1537" s="1" t="s">
        <v>2062</v>
      </c>
      <c r="D1537" s="1" t="s">
        <v>2017</v>
      </c>
      <c r="E1537" s="1" t="s">
        <v>2018</v>
      </c>
      <c r="F1537" s="16" t="n">
        <v>0</v>
      </c>
      <c r="G1537" s="16" t="n">
        <v>27925.78</v>
      </c>
      <c r="H1537" s="16" t="n">
        <v>27925.78</v>
      </c>
    </row>
    <row r="1538" customFormat="false" ht="15" hidden="false" customHeight="true" outlineLevel="0" collapsed="false">
      <c r="A1538" s="1" t="s">
        <v>3934</v>
      </c>
      <c r="B1538" s="1" t="s">
        <v>1304</v>
      </c>
      <c r="C1538" s="1" t="s">
        <v>2716</v>
      </c>
      <c r="D1538" s="1" t="s">
        <v>2025</v>
      </c>
      <c r="E1538" s="1" t="s">
        <v>2018</v>
      </c>
      <c r="F1538" s="16" t="n">
        <v>99</v>
      </c>
      <c r="G1538" s="16" t="n">
        <v>409.84</v>
      </c>
      <c r="H1538" s="16" t="n">
        <v>508.84</v>
      </c>
    </row>
    <row r="1539" customFormat="false" ht="15" hidden="false" customHeight="true" outlineLevel="0" collapsed="false">
      <c r="A1539" s="1" t="s">
        <v>3935</v>
      </c>
      <c r="B1539" s="1" t="s">
        <v>199</v>
      </c>
      <c r="C1539" s="1" t="s">
        <v>2892</v>
      </c>
      <c r="D1539" s="1" t="s">
        <v>2055</v>
      </c>
      <c r="E1539" s="1" t="s">
        <v>2018</v>
      </c>
      <c r="F1539" s="16" t="n">
        <v>0</v>
      </c>
      <c r="G1539" s="16" t="n">
        <v>6889.94</v>
      </c>
      <c r="H1539" s="16" t="n">
        <v>6889.94</v>
      </c>
    </row>
    <row r="1540" customFormat="false" ht="15" hidden="false" customHeight="true" outlineLevel="0" collapsed="false">
      <c r="A1540" s="1" t="s">
        <v>3936</v>
      </c>
      <c r="B1540" s="1" t="s">
        <v>1378</v>
      </c>
      <c r="C1540" s="1" t="s">
        <v>2215</v>
      </c>
      <c r="D1540" s="1" t="s">
        <v>2017</v>
      </c>
      <c r="E1540" s="1" t="s">
        <v>2045</v>
      </c>
      <c r="F1540" s="16" t="n">
        <v>0</v>
      </c>
      <c r="G1540" s="16" t="n">
        <v>4300.66</v>
      </c>
      <c r="H1540" s="16" t="n">
        <v>4300.66</v>
      </c>
    </row>
    <row r="1541" customFormat="false" ht="15" hidden="false" customHeight="true" outlineLevel="0" collapsed="false">
      <c r="A1541" s="1" t="s">
        <v>3937</v>
      </c>
      <c r="B1541" s="1" t="s">
        <v>1396</v>
      </c>
      <c r="C1541" s="1" t="s">
        <v>1797</v>
      </c>
      <c r="D1541" s="1" t="s">
        <v>2017</v>
      </c>
      <c r="E1541" s="1" t="s">
        <v>2018</v>
      </c>
      <c r="F1541" s="16" t="n">
        <v>0</v>
      </c>
      <c r="G1541" s="16" t="n">
        <v>11907.96</v>
      </c>
      <c r="H1541" s="16" t="n">
        <v>11907.96</v>
      </c>
    </row>
    <row r="1542" customFormat="false" ht="15" hidden="false" customHeight="true" outlineLevel="0" collapsed="false">
      <c r="A1542" s="1" t="s">
        <v>3938</v>
      </c>
      <c r="B1542" s="1" t="s">
        <v>1304</v>
      </c>
      <c r="C1542" s="1" t="s">
        <v>3787</v>
      </c>
      <c r="D1542" s="1" t="s">
        <v>2025</v>
      </c>
      <c r="E1542" s="1" t="s">
        <v>2045</v>
      </c>
      <c r="F1542" s="16" t="n">
        <v>0</v>
      </c>
      <c r="G1542" s="16" t="n">
        <v>5721.16</v>
      </c>
      <c r="H1542" s="16" t="n">
        <v>5721.16</v>
      </c>
    </row>
    <row r="1543" customFormat="false" ht="15" hidden="false" customHeight="true" outlineLevel="0" collapsed="false">
      <c r="A1543" s="1" t="s">
        <v>3939</v>
      </c>
      <c r="B1543" s="1" t="s">
        <v>1398</v>
      </c>
      <c r="C1543" s="1" t="s">
        <v>2797</v>
      </c>
      <c r="D1543" s="1" t="s">
        <v>2028</v>
      </c>
      <c r="E1543" s="1" t="s">
        <v>2018</v>
      </c>
      <c r="F1543" s="16" t="n">
        <v>0</v>
      </c>
      <c r="G1543" s="16" t="n">
        <v>2889.05</v>
      </c>
      <c r="H1543" s="16" t="n">
        <v>2889.05</v>
      </c>
    </row>
    <row r="1544" customFormat="false" ht="15" hidden="false" customHeight="true" outlineLevel="0" collapsed="false">
      <c r="A1544" s="1" t="s">
        <v>3940</v>
      </c>
      <c r="B1544" s="1" t="s">
        <v>1548</v>
      </c>
      <c r="C1544" s="1" t="s">
        <v>2435</v>
      </c>
      <c r="D1544" s="1" t="s">
        <v>2025</v>
      </c>
      <c r="E1544" s="1" t="s">
        <v>2084</v>
      </c>
      <c r="F1544" s="16" t="n">
        <v>99</v>
      </c>
      <c r="G1544" s="16" t="n">
        <v>622.3</v>
      </c>
      <c r="H1544" s="16" t="n">
        <v>721.3</v>
      </c>
    </row>
    <row r="1545" customFormat="false" ht="15" hidden="false" customHeight="true" outlineLevel="0" collapsed="false">
      <c r="A1545" s="1" t="s">
        <v>3941</v>
      </c>
      <c r="B1545" s="1" t="s">
        <v>1548</v>
      </c>
      <c r="C1545" s="1" t="s">
        <v>3453</v>
      </c>
      <c r="D1545" s="1" t="s">
        <v>2025</v>
      </c>
      <c r="E1545" s="1" t="s">
        <v>2018</v>
      </c>
      <c r="F1545" s="16" t="n">
        <v>0</v>
      </c>
      <c r="G1545" s="16" t="n">
        <v>7040.31</v>
      </c>
      <c r="H1545" s="16" t="n">
        <v>7040.31</v>
      </c>
    </row>
    <row r="1546" customFormat="false" ht="15" hidden="false" customHeight="true" outlineLevel="0" collapsed="false">
      <c r="A1546" s="1" t="s">
        <v>3942</v>
      </c>
      <c r="B1546" s="1" t="s">
        <v>934</v>
      </c>
      <c r="C1546" s="1" t="s">
        <v>3448</v>
      </c>
      <c r="D1546" s="1" t="s">
        <v>2017</v>
      </c>
      <c r="E1546" s="1" t="s">
        <v>2018</v>
      </c>
      <c r="F1546" s="16" t="n">
        <v>99</v>
      </c>
      <c r="G1546" s="16" t="n">
        <v>623</v>
      </c>
      <c r="H1546" s="16" t="n">
        <v>722</v>
      </c>
    </row>
    <row r="1547" customFormat="false" ht="15" hidden="false" customHeight="true" outlineLevel="0" collapsed="false">
      <c r="A1547" s="1" t="s">
        <v>3943</v>
      </c>
      <c r="B1547" s="1" t="s">
        <v>1583</v>
      </c>
      <c r="C1547" s="1" t="s">
        <v>2407</v>
      </c>
      <c r="D1547" s="1" t="s">
        <v>2017</v>
      </c>
      <c r="E1547" s="1" t="s">
        <v>2045</v>
      </c>
      <c r="F1547" s="16" t="n">
        <v>0</v>
      </c>
      <c r="G1547" s="16" t="n">
        <v>17976.2</v>
      </c>
      <c r="H1547" s="16" t="n">
        <v>17976.2</v>
      </c>
    </row>
    <row r="1548" customFormat="false" ht="15" hidden="false" customHeight="true" outlineLevel="0" collapsed="false">
      <c r="A1548" s="1" t="s">
        <v>3944</v>
      </c>
      <c r="B1548" s="1" t="s">
        <v>989</v>
      </c>
      <c r="C1548" s="1" t="s">
        <v>3050</v>
      </c>
      <c r="D1548" s="1" t="s">
        <v>2021</v>
      </c>
      <c r="E1548" s="1" t="s">
        <v>2018</v>
      </c>
      <c r="F1548" s="16" t="n">
        <v>0</v>
      </c>
      <c r="G1548" s="16" t="n">
        <v>4030.97</v>
      </c>
      <c r="H1548" s="16" t="n">
        <v>4030.97</v>
      </c>
    </row>
    <row r="1549" customFormat="false" ht="15" hidden="false" customHeight="true" outlineLevel="0" collapsed="false">
      <c r="A1549" s="1" t="s">
        <v>3945</v>
      </c>
      <c r="B1549" s="1" t="s">
        <v>1209</v>
      </c>
      <c r="C1549" s="1" t="s">
        <v>922</v>
      </c>
      <c r="D1549" s="1" t="s">
        <v>2055</v>
      </c>
      <c r="E1549" s="1" t="s">
        <v>2018</v>
      </c>
      <c r="F1549" s="16" t="n">
        <v>49</v>
      </c>
      <c r="G1549" s="16" t="n">
        <v>862.99</v>
      </c>
      <c r="H1549" s="16" t="n">
        <v>911.99</v>
      </c>
    </row>
    <row r="1550" customFormat="false" ht="15" hidden="false" customHeight="true" outlineLevel="0" collapsed="false">
      <c r="A1550" s="1" t="s">
        <v>3946</v>
      </c>
      <c r="B1550" s="1" t="s">
        <v>1637</v>
      </c>
      <c r="C1550" s="1" t="s">
        <v>1825</v>
      </c>
      <c r="D1550" s="1" t="s">
        <v>2017</v>
      </c>
      <c r="E1550" s="1" t="s">
        <v>2018</v>
      </c>
      <c r="F1550" s="16" t="n">
        <v>0</v>
      </c>
      <c r="G1550" s="16" t="n">
        <v>11586.98</v>
      </c>
      <c r="H1550" s="16" t="n">
        <v>11586.98</v>
      </c>
    </row>
    <row r="1551" customFormat="false" ht="15" hidden="false" customHeight="true" outlineLevel="0" collapsed="false">
      <c r="A1551" s="1" t="s">
        <v>3947</v>
      </c>
      <c r="B1551" s="1" t="s">
        <v>249</v>
      </c>
      <c r="C1551" s="1" t="s">
        <v>2986</v>
      </c>
      <c r="D1551" s="1" t="s">
        <v>2017</v>
      </c>
      <c r="E1551" s="1" t="s">
        <v>2018</v>
      </c>
      <c r="F1551" s="16" t="n">
        <v>0</v>
      </c>
      <c r="G1551" s="16" t="n">
        <v>4511.59</v>
      </c>
      <c r="H1551" s="16" t="n">
        <v>4511.59</v>
      </c>
    </row>
    <row r="1552" customFormat="false" ht="15" hidden="false" customHeight="true" outlineLevel="0" collapsed="false">
      <c r="A1552" s="1" t="s">
        <v>3948</v>
      </c>
      <c r="B1552" s="1" t="s">
        <v>364</v>
      </c>
      <c r="C1552" s="1" t="s">
        <v>1033</v>
      </c>
      <c r="D1552" s="1" t="s">
        <v>2028</v>
      </c>
      <c r="E1552" s="1" t="s">
        <v>2018</v>
      </c>
      <c r="F1552" s="16" t="n">
        <v>0</v>
      </c>
      <c r="G1552" s="16" t="n">
        <v>6834.66</v>
      </c>
      <c r="H1552" s="16" t="n">
        <v>6834.66</v>
      </c>
    </row>
    <row r="1553" customFormat="false" ht="15" hidden="false" customHeight="true" outlineLevel="0" collapsed="false">
      <c r="A1553" s="1" t="s">
        <v>3949</v>
      </c>
      <c r="B1553" s="1" t="s">
        <v>1723</v>
      </c>
      <c r="C1553" s="1" t="s">
        <v>2140</v>
      </c>
      <c r="D1553" s="1" t="s">
        <v>2021</v>
      </c>
      <c r="E1553" s="1" t="s">
        <v>2018</v>
      </c>
      <c r="F1553" s="16" t="n">
        <v>0</v>
      </c>
      <c r="G1553" s="16" t="n">
        <v>10427.45</v>
      </c>
      <c r="H1553" s="16" t="n">
        <v>10427.45</v>
      </c>
    </row>
    <row r="1554" customFormat="false" ht="15" hidden="false" customHeight="true" outlineLevel="0" collapsed="false">
      <c r="A1554" s="1" t="s">
        <v>3950</v>
      </c>
      <c r="B1554" s="1" t="s">
        <v>1193</v>
      </c>
      <c r="C1554" s="1" t="s">
        <v>374</v>
      </c>
      <c r="D1554" s="1" t="s">
        <v>2017</v>
      </c>
      <c r="E1554" s="1" t="s">
        <v>2018</v>
      </c>
      <c r="F1554" s="16" t="n">
        <v>0</v>
      </c>
      <c r="G1554" s="16" t="n">
        <v>3320.33</v>
      </c>
      <c r="H1554" s="16" t="n">
        <v>3320.33</v>
      </c>
    </row>
    <row r="1555" customFormat="false" ht="15" hidden="false" customHeight="true" outlineLevel="0" collapsed="false">
      <c r="A1555" s="1" t="s">
        <v>3951</v>
      </c>
      <c r="B1555" s="1" t="s">
        <v>1522</v>
      </c>
      <c r="C1555" s="1" t="s">
        <v>2990</v>
      </c>
      <c r="D1555" s="1" t="s">
        <v>2017</v>
      </c>
      <c r="E1555" s="1" t="s">
        <v>2018</v>
      </c>
      <c r="F1555" s="16" t="n">
        <v>0</v>
      </c>
      <c r="G1555" s="16" t="n">
        <v>21128.52</v>
      </c>
      <c r="H1555" s="16" t="n">
        <v>21128.52</v>
      </c>
    </row>
    <row r="1556" customFormat="false" ht="15" hidden="false" customHeight="true" outlineLevel="0" collapsed="false">
      <c r="A1556" s="1" t="s">
        <v>3952</v>
      </c>
      <c r="B1556" s="1" t="s">
        <v>708</v>
      </c>
      <c r="C1556" s="1" t="s">
        <v>2307</v>
      </c>
      <c r="D1556" s="1" t="s">
        <v>2017</v>
      </c>
      <c r="E1556" s="1" t="s">
        <v>2045</v>
      </c>
      <c r="F1556" s="16" t="n">
        <v>0</v>
      </c>
      <c r="G1556" s="16" t="n">
        <v>3904.06</v>
      </c>
      <c r="H1556" s="16" t="n">
        <v>3904.06</v>
      </c>
    </row>
    <row r="1557" customFormat="false" ht="15" hidden="false" customHeight="true" outlineLevel="0" collapsed="false">
      <c r="A1557" s="1" t="s">
        <v>3953</v>
      </c>
      <c r="B1557" s="1" t="s">
        <v>1066</v>
      </c>
      <c r="C1557" s="1" t="s">
        <v>2386</v>
      </c>
      <c r="D1557" s="1" t="s">
        <v>2017</v>
      </c>
      <c r="E1557" s="1" t="s">
        <v>2045</v>
      </c>
      <c r="F1557" s="16" t="n">
        <v>49</v>
      </c>
      <c r="G1557" s="16" t="n">
        <v>867.91</v>
      </c>
      <c r="H1557" s="16" t="n">
        <v>916.91</v>
      </c>
    </row>
    <row r="1558" customFormat="false" ht="15" hidden="false" customHeight="true" outlineLevel="0" collapsed="false">
      <c r="A1558" s="1" t="s">
        <v>3954</v>
      </c>
      <c r="B1558" s="1" t="s">
        <v>429</v>
      </c>
      <c r="C1558" s="1" t="s">
        <v>3955</v>
      </c>
      <c r="D1558" s="1" t="s">
        <v>2025</v>
      </c>
      <c r="E1558" s="1" t="s">
        <v>2045</v>
      </c>
      <c r="F1558" s="16" t="n">
        <v>99</v>
      </c>
      <c r="G1558" s="16" t="n">
        <v>2398.35</v>
      </c>
      <c r="H1558" s="16" t="n">
        <v>2497.35</v>
      </c>
    </row>
    <row r="1559" customFormat="false" ht="15" hidden="false" customHeight="true" outlineLevel="0" collapsed="false">
      <c r="A1559" s="1" t="s">
        <v>3956</v>
      </c>
      <c r="B1559" s="1" t="s">
        <v>934</v>
      </c>
      <c r="C1559" s="1" t="s">
        <v>2471</v>
      </c>
      <c r="D1559" s="1" t="s">
        <v>2025</v>
      </c>
      <c r="E1559" s="1" t="s">
        <v>2018</v>
      </c>
      <c r="F1559" s="16" t="n">
        <v>0</v>
      </c>
      <c r="G1559" s="16" t="n">
        <v>3705.32</v>
      </c>
      <c r="H1559" s="16" t="n">
        <v>3705.32</v>
      </c>
    </row>
    <row r="1560" customFormat="false" ht="15" hidden="false" customHeight="true" outlineLevel="0" collapsed="false">
      <c r="A1560" s="1" t="s">
        <v>3957</v>
      </c>
      <c r="B1560" s="1" t="s">
        <v>668</v>
      </c>
      <c r="C1560" s="1" t="s">
        <v>647</v>
      </c>
      <c r="D1560" s="1" t="s">
        <v>2021</v>
      </c>
      <c r="E1560" s="1" t="s">
        <v>2018</v>
      </c>
      <c r="F1560" s="16" t="n">
        <v>0</v>
      </c>
      <c r="G1560" s="16" t="n">
        <v>5530.46</v>
      </c>
      <c r="H1560" s="16" t="n">
        <v>5530.46</v>
      </c>
    </row>
    <row r="1561" customFormat="false" ht="15" hidden="false" customHeight="true" outlineLevel="0" collapsed="false">
      <c r="A1561" s="1" t="s">
        <v>3958</v>
      </c>
      <c r="B1561" s="1" t="s">
        <v>1280</v>
      </c>
      <c r="C1561" s="1" t="s">
        <v>2292</v>
      </c>
      <c r="D1561" s="1" t="s">
        <v>2017</v>
      </c>
      <c r="E1561" s="1" t="s">
        <v>2018</v>
      </c>
      <c r="F1561" s="16" t="n">
        <v>0</v>
      </c>
      <c r="G1561" s="16" t="n">
        <v>2645.59</v>
      </c>
      <c r="H1561" s="16" t="n">
        <v>2645.59</v>
      </c>
    </row>
    <row r="1562" customFormat="false" ht="15" hidden="false" customHeight="true" outlineLevel="0" collapsed="false">
      <c r="A1562" s="1" t="s">
        <v>3959</v>
      </c>
      <c r="B1562" s="1" t="s">
        <v>472</v>
      </c>
      <c r="C1562" s="1" t="s">
        <v>2044</v>
      </c>
      <c r="D1562" s="1" t="s">
        <v>2025</v>
      </c>
      <c r="E1562" s="1" t="s">
        <v>2018</v>
      </c>
      <c r="F1562" s="16" t="n">
        <v>0</v>
      </c>
      <c r="G1562" s="16" t="n">
        <v>4429.43</v>
      </c>
      <c r="H1562" s="16" t="n">
        <v>4429.43</v>
      </c>
    </row>
    <row r="1563" customFormat="false" ht="15" hidden="false" customHeight="true" outlineLevel="0" collapsed="false">
      <c r="A1563" s="1" t="s">
        <v>3960</v>
      </c>
      <c r="B1563" s="1" t="s">
        <v>595</v>
      </c>
      <c r="C1563" s="1" t="s">
        <v>2170</v>
      </c>
      <c r="D1563" s="1" t="s">
        <v>2025</v>
      </c>
      <c r="E1563" s="1" t="s">
        <v>2018</v>
      </c>
      <c r="F1563" s="16" t="n">
        <v>0</v>
      </c>
      <c r="G1563" s="16" t="n">
        <v>9865.79</v>
      </c>
      <c r="H1563" s="16" t="n">
        <v>9865.79</v>
      </c>
    </row>
    <row r="1564" customFormat="false" ht="15" hidden="false" customHeight="true" outlineLevel="0" collapsed="false">
      <c r="A1564" s="1" t="s">
        <v>3961</v>
      </c>
      <c r="B1564" s="1" t="s">
        <v>447</v>
      </c>
      <c r="C1564" s="1" t="s">
        <v>941</v>
      </c>
      <c r="D1564" s="1" t="s">
        <v>2017</v>
      </c>
      <c r="E1564" s="1" t="s">
        <v>2018</v>
      </c>
      <c r="F1564" s="16" t="n">
        <v>99</v>
      </c>
      <c r="G1564" s="16" t="n">
        <v>807.65</v>
      </c>
      <c r="H1564" s="16" t="n">
        <v>906.65</v>
      </c>
    </row>
    <row r="1565" customFormat="false" ht="15" hidden="false" customHeight="true" outlineLevel="0" collapsed="false">
      <c r="A1565" s="1" t="s">
        <v>3962</v>
      </c>
      <c r="B1565" s="1" t="s">
        <v>1217</v>
      </c>
      <c r="C1565" s="1" t="s">
        <v>2555</v>
      </c>
      <c r="D1565" s="1" t="s">
        <v>2021</v>
      </c>
      <c r="E1565" s="1" t="s">
        <v>2018</v>
      </c>
      <c r="F1565" s="16" t="n">
        <v>49</v>
      </c>
      <c r="G1565" s="16" t="n">
        <v>916.12</v>
      </c>
      <c r="H1565" s="16" t="n">
        <v>965.12</v>
      </c>
    </row>
    <row r="1566" customFormat="false" ht="15" hidden="false" customHeight="true" outlineLevel="0" collapsed="false">
      <c r="A1566" s="1" t="s">
        <v>3963</v>
      </c>
      <c r="B1566" s="1" t="s">
        <v>1809</v>
      </c>
      <c r="C1566" s="1" t="s">
        <v>1687</v>
      </c>
      <c r="D1566" s="1" t="s">
        <v>2021</v>
      </c>
      <c r="E1566" s="1" t="s">
        <v>2018</v>
      </c>
      <c r="F1566" s="16" t="n">
        <v>99</v>
      </c>
      <c r="G1566" s="16" t="n">
        <v>2064.88</v>
      </c>
      <c r="H1566" s="16" t="n">
        <v>2163.88</v>
      </c>
    </row>
    <row r="1567" customFormat="false" ht="15" hidden="false" customHeight="true" outlineLevel="0" collapsed="false">
      <c r="A1567" s="1" t="s">
        <v>3964</v>
      </c>
      <c r="B1567" s="1" t="s">
        <v>761</v>
      </c>
      <c r="C1567" s="1" t="s">
        <v>754</v>
      </c>
      <c r="D1567" s="1" t="s">
        <v>2025</v>
      </c>
      <c r="E1567" s="1" t="s">
        <v>2018</v>
      </c>
      <c r="F1567" s="16" t="n">
        <v>0</v>
      </c>
      <c r="G1567" s="16" t="n">
        <v>10649.99</v>
      </c>
      <c r="H1567" s="16" t="n">
        <v>10649.99</v>
      </c>
    </row>
    <row r="1568" customFormat="false" ht="15" hidden="false" customHeight="true" outlineLevel="0" collapsed="false">
      <c r="A1568" s="1" t="s">
        <v>3965</v>
      </c>
      <c r="B1568" s="1" t="s">
        <v>1253</v>
      </c>
      <c r="C1568" s="1" t="s">
        <v>2020</v>
      </c>
      <c r="D1568" s="1" t="s">
        <v>2025</v>
      </c>
      <c r="E1568" s="1" t="s">
        <v>2018</v>
      </c>
      <c r="F1568" s="16" t="n">
        <v>49</v>
      </c>
      <c r="G1568" s="16" t="n">
        <v>1477.54</v>
      </c>
      <c r="H1568" s="16" t="n">
        <v>1526.54</v>
      </c>
    </row>
    <row r="1569" customFormat="false" ht="15" hidden="false" customHeight="true" outlineLevel="0" collapsed="false">
      <c r="A1569" s="1" t="s">
        <v>3966</v>
      </c>
      <c r="B1569" s="1" t="s">
        <v>586</v>
      </c>
      <c r="C1569" s="1" t="s">
        <v>2288</v>
      </c>
      <c r="D1569" s="1" t="s">
        <v>2021</v>
      </c>
      <c r="E1569" s="1" t="s">
        <v>2018</v>
      </c>
      <c r="F1569" s="16" t="n">
        <v>79</v>
      </c>
      <c r="G1569" s="16" t="n">
        <v>1971</v>
      </c>
      <c r="H1569" s="16" t="n">
        <v>2050</v>
      </c>
    </row>
    <row r="1570" customFormat="false" ht="15" hidden="false" customHeight="true" outlineLevel="0" collapsed="false">
      <c r="A1570" s="1" t="s">
        <v>3967</v>
      </c>
      <c r="B1570" s="1" t="s">
        <v>299</v>
      </c>
      <c r="C1570" s="1" t="s">
        <v>1186</v>
      </c>
      <c r="D1570" s="1" t="s">
        <v>2025</v>
      </c>
      <c r="E1570" s="1" t="s">
        <v>2018</v>
      </c>
      <c r="F1570" s="16" t="n">
        <v>99</v>
      </c>
      <c r="G1570" s="16" t="n">
        <v>2215.51</v>
      </c>
      <c r="H1570" s="16" t="n">
        <v>2314.51</v>
      </c>
    </row>
    <row r="1571" customFormat="false" ht="15" hidden="false" customHeight="true" outlineLevel="0" collapsed="false">
      <c r="A1571" s="1" t="s">
        <v>3968</v>
      </c>
      <c r="B1571" s="1" t="s">
        <v>514</v>
      </c>
      <c r="C1571" s="1" t="s">
        <v>350</v>
      </c>
      <c r="D1571" s="1" t="s">
        <v>2025</v>
      </c>
      <c r="E1571" s="1" t="s">
        <v>2018</v>
      </c>
      <c r="F1571" s="16" t="n">
        <v>0</v>
      </c>
      <c r="G1571" s="16" t="n">
        <v>18690.97</v>
      </c>
      <c r="H1571" s="16" t="n">
        <v>18690.97</v>
      </c>
    </row>
    <row r="1572" customFormat="false" ht="15" hidden="false" customHeight="true" outlineLevel="0" collapsed="false">
      <c r="A1572" s="1" t="s">
        <v>3969</v>
      </c>
      <c r="B1572" s="1" t="s">
        <v>1823</v>
      </c>
      <c r="C1572" s="1" t="s">
        <v>3699</v>
      </c>
      <c r="D1572" s="1" t="s">
        <v>2017</v>
      </c>
      <c r="E1572" s="1" t="s">
        <v>2022</v>
      </c>
      <c r="F1572" s="16" t="n">
        <v>0</v>
      </c>
      <c r="G1572" s="16" t="n">
        <v>9828.24</v>
      </c>
      <c r="H1572" s="16" t="n">
        <v>9828.24</v>
      </c>
    </row>
    <row r="1573" customFormat="false" ht="15" hidden="false" customHeight="true" outlineLevel="0" collapsed="false">
      <c r="A1573" s="1" t="s">
        <v>3970</v>
      </c>
      <c r="B1573" s="1" t="s">
        <v>589</v>
      </c>
      <c r="C1573" s="1" t="s">
        <v>2976</v>
      </c>
      <c r="D1573" s="1" t="s">
        <v>2017</v>
      </c>
      <c r="E1573" s="1" t="s">
        <v>2018</v>
      </c>
      <c r="F1573" s="16" t="n">
        <v>99</v>
      </c>
      <c r="G1573" s="16" t="n">
        <v>862.99</v>
      </c>
      <c r="H1573" s="16" t="n">
        <v>961.99</v>
      </c>
    </row>
    <row r="1574" customFormat="false" ht="15" hidden="false" customHeight="true" outlineLevel="0" collapsed="false">
      <c r="A1574" s="1" t="s">
        <v>3971</v>
      </c>
      <c r="B1574" s="1" t="s">
        <v>1809</v>
      </c>
      <c r="C1574" s="1" t="s">
        <v>2317</v>
      </c>
      <c r="D1574" s="1" t="s">
        <v>2017</v>
      </c>
      <c r="E1574" s="1" t="s">
        <v>2018</v>
      </c>
      <c r="F1574" s="16" t="n">
        <v>49</v>
      </c>
      <c r="G1574" s="16" t="n">
        <v>1564.94</v>
      </c>
      <c r="H1574" s="16" t="n">
        <v>1613.94</v>
      </c>
    </row>
    <row r="1575" customFormat="false" ht="15" hidden="false" customHeight="true" outlineLevel="0" collapsed="false">
      <c r="A1575" s="1" t="s">
        <v>3972</v>
      </c>
      <c r="B1575" s="1" t="s">
        <v>249</v>
      </c>
      <c r="C1575" s="1" t="s">
        <v>2976</v>
      </c>
      <c r="D1575" s="1" t="s">
        <v>2028</v>
      </c>
      <c r="E1575" s="1" t="s">
        <v>2018</v>
      </c>
      <c r="F1575" s="16" t="n">
        <v>0</v>
      </c>
      <c r="G1575" s="16" t="n">
        <v>20353.49</v>
      </c>
      <c r="H1575" s="16" t="n">
        <v>20353.49</v>
      </c>
    </row>
    <row r="1576" customFormat="false" ht="15" hidden="false" customHeight="true" outlineLevel="0" collapsed="false">
      <c r="A1576" s="1" t="s">
        <v>3973</v>
      </c>
      <c r="B1576" s="1" t="s">
        <v>1052</v>
      </c>
      <c r="C1576" s="1" t="s">
        <v>2122</v>
      </c>
      <c r="D1576" s="1" t="s">
        <v>2017</v>
      </c>
      <c r="E1576" s="1" t="s">
        <v>2018</v>
      </c>
      <c r="F1576" s="16" t="n">
        <v>0</v>
      </c>
      <c r="G1576" s="16" t="n">
        <v>2660.9</v>
      </c>
      <c r="H1576" s="16" t="n">
        <v>2660.9</v>
      </c>
    </row>
    <row r="1577" customFormat="false" ht="15" hidden="false" customHeight="true" outlineLevel="0" collapsed="false">
      <c r="A1577" s="1" t="s">
        <v>3974</v>
      </c>
      <c r="B1577" s="1" t="s">
        <v>711</v>
      </c>
      <c r="C1577" s="1" t="s">
        <v>2185</v>
      </c>
      <c r="D1577" s="1" t="s">
        <v>2028</v>
      </c>
      <c r="E1577" s="1" t="s">
        <v>2018</v>
      </c>
      <c r="F1577" s="16" t="n">
        <v>49</v>
      </c>
      <c r="G1577" s="16" t="n">
        <v>862.99</v>
      </c>
      <c r="H1577" s="16" t="n">
        <v>911.99</v>
      </c>
    </row>
    <row r="1578" customFormat="false" ht="15" hidden="false" customHeight="true" outlineLevel="0" collapsed="false">
      <c r="A1578" s="1" t="s">
        <v>3975</v>
      </c>
      <c r="B1578" s="1" t="s">
        <v>1280</v>
      </c>
      <c r="C1578" s="1" t="s">
        <v>3193</v>
      </c>
      <c r="D1578" s="1" t="s">
        <v>2025</v>
      </c>
      <c r="E1578" s="1" t="s">
        <v>2018</v>
      </c>
      <c r="F1578" s="16" t="n">
        <v>79</v>
      </c>
      <c r="G1578" s="16" t="n">
        <v>2278.43</v>
      </c>
      <c r="H1578" s="16" t="n">
        <v>2357.43</v>
      </c>
    </row>
    <row r="1579" customFormat="false" ht="15" hidden="false" customHeight="true" outlineLevel="0" collapsed="false">
      <c r="A1579" s="1" t="s">
        <v>3976</v>
      </c>
      <c r="B1579" s="1" t="s">
        <v>1565</v>
      </c>
      <c r="C1579" s="1" t="s">
        <v>3977</v>
      </c>
      <c r="D1579" s="1" t="s">
        <v>2025</v>
      </c>
      <c r="E1579" s="1" t="s">
        <v>2018</v>
      </c>
      <c r="F1579" s="16" t="n">
        <v>0</v>
      </c>
      <c r="G1579" s="16" t="n">
        <v>17015</v>
      </c>
      <c r="H1579" s="16" t="n">
        <v>17015</v>
      </c>
    </row>
    <row r="1580" customFormat="false" ht="15" hidden="false" customHeight="true" outlineLevel="0" collapsed="false">
      <c r="A1580" s="1" t="s">
        <v>3978</v>
      </c>
      <c r="B1580" s="1" t="s">
        <v>447</v>
      </c>
      <c r="C1580" s="1" t="s">
        <v>941</v>
      </c>
      <c r="D1580" s="1" t="s">
        <v>2017</v>
      </c>
      <c r="E1580" s="1" t="s">
        <v>2018</v>
      </c>
      <c r="F1580" s="16" t="n">
        <v>49</v>
      </c>
      <c r="G1580" s="16" t="n">
        <v>1364.75</v>
      </c>
      <c r="H1580" s="16" t="n">
        <v>1413.75</v>
      </c>
    </row>
    <row r="1581" customFormat="false" ht="15" hidden="false" customHeight="true" outlineLevel="0" collapsed="false">
      <c r="A1581" s="1" t="s">
        <v>3979</v>
      </c>
      <c r="B1581" s="1" t="s">
        <v>869</v>
      </c>
      <c r="C1581" s="1" t="s">
        <v>2764</v>
      </c>
      <c r="D1581" s="1" t="s">
        <v>2017</v>
      </c>
      <c r="E1581" s="1" t="s">
        <v>2018</v>
      </c>
      <c r="F1581" s="16" t="n">
        <v>0</v>
      </c>
      <c r="G1581" s="16" t="n">
        <v>3956.73</v>
      </c>
      <c r="H1581" s="16" t="n">
        <v>3956.73</v>
      </c>
    </row>
    <row r="1582" customFormat="false" ht="15" hidden="false" customHeight="true" outlineLevel="0" collapsed="false">
      <c r="A1582" s="1" t="s">
        <v>3980</v>
      </c>
      <c r="B1582" s="1" t="s">
        <v>1239</v>
      </c>
      <c r="C1582" s="1" t="s">
        <v>3353</v>
      </c>
      <c r="D1582" s="1" t="s">
        <v>2025</v>
      </c>
      <c r="E1582" s="1" t="s">
        <v>2018</v>
      </c>
      <c r="F1582" s="16" t="n">
        <v>0</v>
      </c>
      <c r="G1582" s="16" t="n">
        <v>7332.17</v>
      </c>
      <c r="H1582" s="16" t="n">
        <v>7332.17</v>
      </c>
    </row>
    <row r="1583" customFormat="false" ht="15" hidden="false" customHeight="true" outlineLevel="0" collapsed="false">
      <c r="A1583" s="1" t="s">
        <v>3981</v>
      </c>
      <c r="B1583" s="1" t="s">
        <v>367</v>
      </c>
      <c r="C1583" s="1" t="s">
        <v>2845</v>
      </c>
      <c r="D1583" s="1" t="s">
        <v>2028</v>
      </c>
      <c r="E1583" s="1" t="s">
        <v>2018</v>
      </c>
      <c r="F1583" s="16" t="n">
        <v>0</v>
      </c>
      <c r="G1583" s="16" t="n">
        <v>6094.52</v>
      </c>
      <c r="H1583" s="16" t="n">
        <v>6094.52</v>
      </c>
    </row>
    <row r="1584" customFormat="false" ht="15" hidden="false" customHeight="true" outlineLevel="0" collapsed="false">
      <c r="A1584" s="1" t="s">
        <v>3982</v>
      </c>
      <c r="B1584" s="1" t="s">
        <v>666</v>
      </c>
      <c r="C1584" s="1" t="s">
        <v>2351</v>
      </c>
      <c r="D1584" s="1" t="s">
        <v>2017</v>
      </c>
      <c r="E1584" s="1" t="s">
        <v>2018</v>
      </c>
      <c r="F1584" s="16" t="n">
        <v>0</v>
      </c>
      <c r="G1584" s="16" t="n">
        <v>10274.81</v>
      </c>
      <c r="H1584" s="16" t="n">
        <v>10274.81</v>
      </c>
    </row>
    <row r="1585" customFormat="false" ht="15" hidden="false" customHeight="true" outlineLevel="0" collapsed="false">
      <c r="A1585" s="1" t="s">
        <v>3983</v>
      </c>
      <c r="B1585" s="1" t="s">
        <v>1175</v>
      </c>
      <c r="C1585" s="1" t="s">
        <v>2890</v>
      </c>
      <c r="D1585" s="1" t="s">
        <v>2025</v>
      </c>
      <c r="E1585" s="1" t="s">
        <v>2018</v>
      </c>
      <c r="F1585" s="16" t="n">
        <v>0</v>
      </c>
      <c r="G1585" s="16" t="n">
        <v>9531.07</v>
      </c>
      <c r="H1585" s="16" t="n">
        <v>9531.07</v>
      </c>
    </row>
    <row r="1586" customFormat="false" ht="15" hidden="false" customHeight="true" outlineLevel="0" collapsed="false">
      <c r="A1586" s="1" t="s">
        <v>3984</v>
      </c>
      <c r="B1586" s="1" t="s">
        <v>335</v>
      </c>
      <c r="C1586" s="1" t="s">
        <v>1111</v>
      </c>
      <c r="D1586" s="1" t="s">
        <v>2025</v>
      </c>
      <c r="E1586" s="1" t="s">
        <v>2018</v>
      </c>
      <c r="F1586" s="16" t="n">
        <v>0</v>
      </c>
      <c r="G1586" s="16" t="n">
        <v>33675.1</v>
      </c>
      <c r="H1586" s="16" t="n">
        <v>33675.1</v>
      </c>
    </row>
    <row r="1587" customFormat="false" ht="15" hidden="false" customHeight="true" outlineLevel="0" collapsed="false">
      <c r="A1587" s="1" t="s">
        <v>3985</v>
      </c>
      <c r="B1587" s="1" t="s">
        <v>934</v>
      </c>
      <c r="C1587" s="1" t="s">
        <v>2890</v>
      </c>
      <c r="D1587" s="1" t="s">
        <v>2055</v>
      </c>
      <c r="E1587" s="1" t="s">
        <v>2018</v>
      </c>
      <c r="F1587" s="16" t="n">
        <v>99</v>
      </c>
      <c r="G1587" s="16" t="n">
        <v>1275.46</v>
      </c>
      <c r="H1587" s="16" t="n">
        <v>1374.46</v>
      </c>
    </row>
    <row r="1588" customFormat="false" ht="15" hidden="false" customHeight="true" outlineLevel="0" collapsed="false">
      <c r="A1588" s="1" t="s">
        <v>3986</v>
      </c>
      <c r="B1588" s="1" t="s">
        <v>1160</v>
      </c>
      <c r="C1588" s="1" t="s">
        <v>2892</v>
      </c>
      <c r="D1588" s="1" t="s">
        <v>2028</v>
      </c>
      <c r="E1588" s="1" t="s">
        <v>2018</v>
      </c>
      <c r="F1588" s="16" t="n">
        <v>99</v>
      </c>
      <c r="G1588" s="16" t="n">
        <v>600.22</v>
      </c>
      <c r="H1588" s="16" t="n">
        <v>699.22</v>
      </c>
    </row>
    <row r="1589" customFormat="false" ht="15" hidden="false" customHeight="true" outlineLevel="0" collapsed="false">
      <c r="A1589" s="1" t="s">
        <v>3987</v>
      </c>
      <c r="B1589" s="1" t="s">
        <v>1135</v>
      </c>
      <c r="C1589" s="1" t="s">
        <v>2860</v>
      </c>
      <c r="D1589" s="1" t="s">
        <v>2025</v>
      </c>
      <c r="E1589" s="1" t="s">
        <v>2018</v>
      </c>
      <c r="F1589" s="16" t="n">
        <v>0</v>
      </c>
      <c r="G1589" s="16" t="n">
        <v>13126.65</v>
      </c>
      <c r="H1589" s="16" t="n">
        <v>13126.65</v>
      </c>
    </row>
    <row r="1590" customFormat="false" ht="15" hidden="false" customHeight="true" outlineLevel="0" collapsed="false">
      <c r="A1590" s="1" t="s">
        <v>3988</v>
      </c>
      <c r="B1590" s="1" t="s">
        <v>1557</v>
      </c>
      <c r="C1590" s="1" t="s">
        <v>707</v>
      </c>
      <c r="D1590" s="1" t="s">
        <v>2021</v>
      </c>
      <c r="E1590" s="1" t="s">
        <v>2018</v>
      </c>
      <c r="F1590" s="16" t="n">
        <v>0</v>
      </c>
      <c r="G1590" s="16" t="n">
        <v>3894.04</v>
      </c>
      <c r="H1590" s="16" t="n">
        <v>3894.04</v>
      </c>
    </row>
    <row r="1591" customFormat="false" ht="15" hidden="false" customHeight="true" outlineLevel="0" collapsed="false">
      <c r="A1591" s="1" t="s">
        <v>3989</v>
      </c>
      <c r="B1591" s="1" t="s">
        <v>1736</v>
      </c>
      <c r="C1591" s="1" t="s">
        <v>1054</v>
      </c>
      <c r="D1591" s="1" t="s">
        <v>2021</v>
      </c>
      <c r="E1591" s="1" t="s">
        <v>2018</v>
      </c>
      <c r="F1591" s="16" t="n">
        <v>0</v>
      </c>
      <c r="G1591" s="16" t="n">
        <v>27515.94</v>
      </c>
      <c r="H1591" s="16" t="n">
        <v>27515.94</v>
      </c>
    </row>
    <row r="1592" customFormat="false" ht="15" hidden="false" customHeight="true" outlineLevel="0" collapsed="false">
      <c r="A1592" s="1" t="s">
        <v>3990</v>
      </c>
      <c r="B1592" s="1" t="s">
        <v>954</v>
      </c>
      <c r="C1592" s="1" t="s">
        <v>2354</v>
      </c>
      <c r="D1592" s="1" t="s">
        <v>2017</v>
      </c>
      <c r="E1592" s="1" t="s">
        <v>2018</v>
      </c>
      <c r="F1592" s="16" t="n">
        <v>0</v>
      </c>
      <c r="G1592" s="16" t="n">
        <v>8357.68</v>
      </c>
      <c r="H1592" s="16" t="n">
        <v>8357.68</v>
      </c>
    </row>
    <row r="1593" customFormat="false" ht="15" hidden="false" customHeight="true" outlineLevel="0" collapsed="false">
      <c r="A1593" s="1" t="s">
        <v>3991</v>
      </c>
      <c r="B1593" s="1" t="s">
        <v>1190</v>
      </c>
      <c r="C1593" s="1" t="s">
        <v>1144</v>
      </c>
      <c r="D1593" s="1" t="s">
        <v>2028</v>
      </c>
      <c r="E1593" s="1" t="s">
        <v>2018</v>
      </c>
      <c r="F1593" s="16" t="n">
        <v>0</v>
      </c>
      <c r="G1593" s="16" t="n">
        <v>10622.64</v>
      </c>
      <c r="H1593" s="16" t="n">
        <v>10622.64</v>
      </c>
    </row>
    <row r="1594" customFormat="false" ht="15" hidden="false" customHeight="true" outlineLevel="0" collapsed="false">
      <c r="A1594" s="1" t="s">
        <v>3992</v>
      </c>
      <c r="B1594" s="1" t="s">
        <v>304</v>
      </c>
      <c r="C1594" s="1" t="s">
        <v>2585</v>
      </c>
      <c r="D1594" s="1" t="s">
        <v>2055</v>
      </c>
      <c r="E1594" s="1" t="s">
        <v>2018</v>
      </c>
      <c r="F1594" s="16" t="n">
        <v>99</v>
      </c>
      <c r="G1594" s="16" t="n">
        <v>2255.79</v>
      </c>
      <c r="H1594" s="16" t="n">
        <v>2354.79</v>
      </c>
    </row>
    <row r="1595" customFormat="false" ht="15" hidden="false" customHeight="true" outlineLevel="0" collapsed="false">
      <c r="A1595" s="1" t="s">
        <v>3993</v>
      </c>
      <c r="B1595" s="1" t="s">
        <v>199</v>
      </c>
      <c r="C1595" s="1" t="s">
        <v>2892</v>
      </c>
      <c r="D1595" s="1" t="s">
        <v>2055</v>
      </c>
      <c r="E1595" s="1" t="s">
        <v>2018</v>
      </c>
      <c r="F1595" s="16" t="n">
        <v>0</v>
      </c>
      <c r="G1595" s="16" t="n">
        <v>7024.2</v>
      </c>
      <c r="H1595" s="16" t="n">
        <v>7024.2</v>
      </c>
    </row>
    <row r="1596" customFormat="false" ht="15" hidden="false" customHeight="true" outlineLevel="0" collapsed="false">
      <c r="A1596" s="1" t="s">
        <v>3994</v>
      </c>
      <c r="B1596" s="1" t="s">
        <v>1700</v>
      </c>
      <c r="C1596" s="1" t="s">
        <v>159</v>
      </c>
      <c r="D1596" s="1" t="s">
        <v>2017</v>
      </c>
      <c r="E1596" s="1" t="s">
        <v>2018</v>
      </c>
      <c r="F1596" s="16" t="n">
        <v>0</v>
      </c>
      <c r="G1596" s="16" t="n">
        <v>31790.08</v>
      </c>
      <c r="H1596" s="16" t="n">
        <v>31790.08</v>
      </c>
    </row>
    <row r="1597" customFormat="false" ht="15" hidden="false" customHeight="true" outlineLevel="0" collapsed="false">
      <c r="A1597" s="1" t="s">
        <v>3995</v>
      </c>
      <c r="B1597" s="1" t="s">
        <v>934</v>
      </c>
      <c r="C1597" s="1" t="s">
        <v>2102</v>
      </c>
      <c r="D1597" s="1" t="s">
        <v>2017</v>
      </c>
      <c r="E1597" s="1" t="s">
        <v>2018</v>
      </c>
      <c r="F1597" s="16" t="n">
        <v>0</v>
      </c>
      <c r="G1597" s="16" t="n">
        <v>9493.86</v>
      </c>
      <c r="H1597" s="16" t="n">
        <v>9493.86</v>
      </c>
    </row>
    <row r="1598" customFormat="false" ht="15" hidden="false" customHeight="true" outlineLevel="0" collapsed="false">
      <c r="A1598" s="1" t="s">
        <v>3996</v>
      </c>
      <c r="B1598" s="1" t="s">
        <v>1809</v>
      </c>
      <c r="C1598" s="1" t="s">
        <v>2403</v>
      </c>
      <c r="D1598" s="1" t="s">
        <v>2025</v>
      </c>
      <c r="E1598" s="1" t="s">
        <v>2018</v>
      </c>
      <c r="F1598" s="16" t="n">
        <v>0</v>
      </c>
      <c r="G1598" s="16" t="n">
        <v>5231.5</v>
      </c>
      <c r="H1598" s="16" t="n">
        <v>5231.5</v>
      </c>
    </row>
    <row r="1599" customFormat="false" ht="15" hidden="false" customHeight="true" outlineLevel="0" collapsed="false">
      <c r="A1599" s="1" t="s">
        <v>3997</v>
      </c>
      <c r="B1599" s="1" t="s">
        <v>602</v>
      </c>
      <c r="C1599" s="1" t="s">
        <v>1097</v>
      </c>
      <c r="D1599" s="1" t="s">
        <v>2025</v>
      </c>
      <c r="E1599" s="1" t="s">
        <v>2018</v>
      </c>
      <c r="F1599" s="16" t="n">
        <v>0</v>
      </c>
      <c r="G1599" s="16" t="n">
        <v>3553.89</v>
      </c>
      <c r="H1599" s="16" t="n">
        <v>3553.89</v>
      </c>
    </row>
    <row r="1600" customFormat="false" ht="15" hidden="false" customHeight="true" outlineLevel="0" collapsed="false">
      <c r="A1600" s="1" t="s">
        <v>3998</v>
      </c>
      <c r="B1600" s="1" t="s">
        <v>147</v>
      </c>
      <c r="C1600" s="1" t="s">
        <v>2781</v>
      </c>
      <c r="D1600" s="1" t="s">
        <v>2025</v>
      </c>
      <c r="E1600" s="1" t="s">
        <v>2045</v>
      </c>
      <c r="F1600" s="16" t="n">
        <v>0</v>
      </c>
      <c r="G1600" s="16" t="n">
        <v>3600.67</v>
      </c>
      <c r="H1600" s="16" t="n">
        <v>3600.67</v>
      </c>
    </row>
    <row r="1601" customFormat="false" ht="15" hidden="false" customHeight="true" outlineLevel="0" collapsed="false">
      <c r="A1601" s="1" t="s">
        <v>3999</v>
      </c>
      <c r="B1601" s="1" t="s">
        <v>979</v>
      </c>
      <c r="C1601" s="1" t="s">
        <v>1553</v>
      </c>
      <c r="D1601" s="1" t="s">
        <v>2017</v>
      </c>
      <c r="E1601" s="1" t="s">
        <v>2018</v>
      </c>
      <c r="F1601" s="16" t="n">
        <v>0</v>
      </c>
      <c r="G1601" s="16" t="n">
        <v>11338.74</v>
      </c>
      <c r="H1601" s="16" t="n">
        <v>11338.74</v>
      </c>
    </row>
    <row r="1602" customFormat="false" ht="15" hidden="false" customHeight="true" outlineLevel="0" collapsed="false">
      <c r="A1602" s="1" t="s">
        <v>4000</v>
      </c>
      <c r="B1602" s="1" t="s">
        <v>1435</v>
      </c>
      <c r="C1602" s="1" t="s">
        <v>2679</v>
      </c>
      <c r="D1602" s="1" t="s">
        <v>2017</v>
      </c>
      <c r="E1602" s="1" t="s">
        <v>2018</v>
      </c>
      <c r="F1602" s="16" t="n">
        <v>0</v>
      </c>
      <c r="G1602" s="16" t="n">
        <v>22955.65</v>
      </c>
      <c r="H1602" s="16" t="n">
        <v>22955.65</v>
      </c>
    </row>
    <row r="1603" customFormat="false" ht="15" hidden="false" customHeight="true" outlineLevel="0" collapsed="false">
      <c r="A1603" s="1" t="s">
        <v>4001</v>
      </c>
      <c r="B1603" s="1" t="s">
        <v>1047</v>
      </c>
      <c r="C1603" s="1" t="s">
        <v>2955</v>
      </c>
      <c r="D1603" s="1" t="s">
        <v>2021</v>
      </c>
      <c r="E1603" s="1" t="s">
        <v>2018</v>
      </c>
      <c r="F1603" s="16" t="n">
        <v>0</v>
      </c>
      <c r="G1603" s="16" t="n">
        <v>5600.63</v>
      </c>
      <c r="H1603" s="16" t="n">
        <v>5600.63</v>
      </c>
    </row>
    <row r="1604" customFormat="false" ht="15" hidden="false" customHeight="true" outlineLevel="0" collapsed="false">
      <c r="A1604" s="1" t="s">
        <v>4002</v>
      </c>
      <c r="B1604" s="1" t="s">
        <v>954</v>
      </c>
      <c r="C1604" s="1" t="s">
        <v>3450</v>
      </c>
      <c r="D1604" s="1" t="s">
        <v>2025</v>
      </c>
      <c r="E1604" s="1" t="s">
        <v>2018</v>
      </c>
      <c r="F1604" s="16" t="n">
        <v>0</v>
      </c>
      <c r="G1604" s="16" t="n">
        <v>3682.61</v>
      </c>
      <c r="H1604" s="16" t="n">
        <v>3682.61</v>
      </c>
    </row>
    <row r="1605" customFormat="false" ht="15" hidden="false" customHeight="true" outlineLevel="0" collapsed="false">
      <c r="A1605" s="1" t="s">
        <v>4003</v>
      </c>
      <c r="B1605" s="1" t="s">
        <v>1348</v>
      </c>
      <c r="C1605" s="1" t="s">
        <v>159</v>
      </c>
      <c r="D1605" s="1" t="s">
        <v>2017</v>
      </c>
      <c r="E1605" s="1" t="s">
        <v>2022</v>
      </c>
      <c r="F1605" s="16" t="n">
        <v>0</v>
      </c>
      <c r="G1605" s="16" t="n">
        <v>24064.95</v>
      </c>
      <c r="H1605" s="16" t="n">
        <v>24064.95</v>
      </c>
    </row>
    <row r="1606" customFormat="false" ht="15" hidden="false" customHeight="true" outlineLevel="0" collapsed="false">
      <c r="A1606" s="1" t="s">
        <v>4004</v>
      </c>
      <c r="B1606" s="1" t="s">
        <v>1220</v>
      </c>
      <c r="C1606" s="1" t="s">
        <v>2598</v>
      </c>
      <c r="D1606" s="1" t="s">
        <v>2025</v>
      </c>
      <c r="E1606" s="1" t="s">
        <v>2018</v>
      </c>
      <c r="F1606" s="16" t="n">
        <v>0</v>
      </c>
      <c r="G1606" s="16" t="n">
        <v>11528.2</v>
      </c>
      <c r="H1606" s="16" t="n">
        <v>11528.2</v>
      </c>
    </row>
    <row r="1607" customFormat="false" ht="15" hidden="false" customHeight="true" outlineLevel="0" collapsed="false">
      <c r="A1607" s="1" t="s">
        <v>4005</v>
      </c>
      <c r="B1607" s="1" t="s">
        <v>834</v>
      </c>
      <c r="C1607" s="1" t="s">
        <v>3793</v>
      </c>
      <c r="D1607" s="1" t="s">
        <v>2021</v>
      </c>
      <c r="E1607" s="1" t="s">
        <v>2018</v>
      </c>
      <c r="F1607" s="16" t="n">
        <v>79</v>
      </c>
      <c r="G1607" s="16" t="n">
        <v>750.27</v>
      </c>
      <c r="H1607" s="16" t="n">
        <v>829.27</v>
      </c>
    </row>
    <row r="1608" customFormat="false" ht="15" hidden="false" customHeight="true" outlineLevel="0" collapsed="false">
      <c r="A1608" s="1" t="s">
        <v>4006</v>
      </c>
      <c r="B1608" s="1" t="s">
        <v>1312</v>
      </c>
      <c r="C1608" s="1" t="s">
        <v>2561</v>
      </c>
      <c r="D1608" s="1" t="s">
        <v>2028</v>
      </c>
      <c r="E1608" s="1" t="s">
        <v>2018</v>
      </c>
      <c r="F1608" s="16" t="n">
        <v>0</v>
      </c>
      <c r="G1608" s="16" t="n">
        <v>6578.81</v>
      </c>
      <c r="H1608" s="16" t="n">
        <v>6578.81</v>
      </c>
    </row>
    <row r="1609" customFormat="false" ht="15" hidden="false" customHeight="true" outlineLevel="0" collapsed="false">
      <c r="A1609" s="1" t="s">
        <v>4007</v>
      </c>
      <c r="B1609" s="1" t="s">
        <v>1193</v>
      </c>
      <c r="C1609" s="1" t="s">
        <v>2522</v>
      </c>
      <c r="D1609" s="1" t="s">
        <v>2017</v>
      </c>
      <c r="E1609" s="1" t="s">
        <v>2045</v>
      </c>
      <c r="F1609" s="16" t="n">
        <v>0</v>
      </c>
      <c r="G1609" s="16" t="n">
        <v>10789.03</v>
      </c>
      <c r="H1609" s="16" t="n">
        <v>10789.03</v>
      </c>
    </row>
    <row r="1610" customFormat="false" ht="15" hidden="false" customHeight="true" outlineLevel="0" collapsed="false">
      <c r="A1610" s="1" t="s">
        <v>4008</v>
      </c>
      <c r="B1610" s="1" t="s">
        <v>1437</v>
      </c>
      <c r="C1610" s="1" t="s">
        <v>3891</v>
      </c>
      <c r="D1610" s="1" t="s">
        <v>2025</v>
      </c>
      <c r="E1610" s="1" t="s">
        <v>2018</v>
      </c>
      <c r="F1610" s="16" t="n">
        <v>79</v>
      </c>
      <c r="G1610" s="16" t="n">
        <v>1364.75</v>
      </c>
      <c r="H1610" s="16" t="n">
        <v>1443.75</v>
      </c>
    </row>
    <row r="1611" customFormat="false" ht="15" hidden="false" customHeight="true" outlineLevel="0" collapsed="false">
      <c r="A1611" s="1" t="s">
        <v>4009</v>
      </c>
      <c r="B1611" s="1" t="s">
        <v>433</v>
      </c>
      <c r="C1611" s="1" t="s">
        <v>859</v>
      </c>
      <c r="D1611" s="1" t="s">
        <v>2025</v>
      </c>
      <c r="E1611" s="1" t="s">
        <v>2045</v>
      </c>
      <c r="F1611" s="16" t="n">
        <v>0</v>
      </c>
      <c r="G1611" s="16" t="n">
        <v>10892.9</v>
      </c>
      <c r="H1611" s="16" t="n">
        <v>10892.9</v>
      </c>
    </row>
    <row r="1612" customFormat="false" ht="15" hidden="false" customHeight="true" outlineLevel="0" collapsed="false">
      <c r="A1612" s="1" t="s">
        <v>4010</v>
      </c>
      <c r="B1612" s="1" t="s">
        <v>1468</v>
      </c>
      <c r="C1612" s="1" t="s">
        <v>3085</v>
      </c>
      <c r="D1612" s="1" t="s">
        <v>2032</v>
      </c>
      <c r="E1612" s="1" t="s">
        <v>2045</v>
      </c>
      <c r="F1612" s="16" t="n">
        <v>0</v>
      </c>
      <c r="G1612" s="16" t="n">
        <v>6267.7</v>
      </c>
      <c r="H1612" s="16" t="n">
        <v>6267.7</v>
      </c>
    </row>
    <row r="1613" customFormat="false" ht="15" hidden="false" customHeight="true" outlineLevel="0" collapsed="false">
      <c r="A1613" s="1" t="s">
        <v>4011</v>
      </c>
      <c r="B1613" s="1" t="s">
        <v>1184</v>
      </c>
      <c r="C1613" s="1" t="s">
        <v>673</v>
      </c>
      <c r="D1613" s="1" t="s">
        <v>2021</v>
      </c>
      <c r="E1613" s="1" t="s">
        <v>2018</v>
      </c>
      <c r="F1613" s="16" t="n">
        <v>0</v>
      </c>
      <c r="G1613" s="16" t="n">
        <v>8713.38</v>
      </c>
      <c r="H1613" s="16" t="n">
        <v>8713.38</v>
      </c>
    </row>
    <row r="1614" customFormat="false" ht="15" hidden="false" customHeight="true" outlineLevel="0" collapsed="false">
      <c r="A1614" s="1" t="s">
        <v>4012</v>
      </c>
      <c r="B1614" s="1" t="s">
        <v>920</v>
      </c>
      <c r="C1614" s="1" t="s">
        <v>2396</v>
      </c>
      <c r="D1614" s="1" t="s">
        <v>2025</v>
      </c>
      <c r="E1614" s="1" t="s">
        <v>2018</v>
      </c>
      <c r="F1614" s="16" t="n">
        <v>0</v>
      </c>
      <c r="G1614" s="16" t="n">
        <v>2768.61</v>
      </c>
      <c r="H1614" s="16" t="n">
        <v>2768.61</v>
      </c>
    </row>
    <row r="1615" customFormat="false" ht="15" hidden="false" customHeight="true" outlineLevel="0" collapsed="false">
      <c r="A1615" s="1" t="s">
        <v>4013</v>
      </c>
      <c r="B1615" s="1" t="s">
        <v>1198</v>
      </c>
      <c r="C1615" s="1" t="s">
        <v>2106</v>
      </c>
      <c r="D1615" s="1" t="s">
        <v>2017</v>
      </c>
      <c r="E1615" s="1" t="s">
        <v>2018</v>
      </c>
      <c r="F1615" s="16" t="n">
        <v>0</v>
      </c>
      <c r="G1615" s="16" t="n">
        <v>3142.61</v>
      </c>
      <c r="H1615" s="16" t="n">
        <v>3142.61</v>
      </c>
    </row>
    <row r="1616" customFormat="false" ht="15" hidden="false" customHeight="true" outlineLevel="0" collapsed="false">
      <c r="A1616" s="1" t="s">
        <v>4014</v>
      </c>
      <c r="B1616" s="1" t="s">
        <v>1443</v>
      </c>
      <c r="C1616" s="1" t="s">
        <v>2118</v>
      </c>
      <c r="D1616" s="1" t="s">
        <v>2055</v>
      </c>
      <c r="E1616" s="1" t="s">
        <v>2018</v>
      </c>
      <c r="F1616" s="16" t="n">
        <v>0</v>
      </c>
      <c r="G1616" s="16" t="n">
        <v>2859.6</v>
      </c>
      <c r="H1616" s="16" t="n">
        <v>2859.6</v>
      </c>
    </row>
    <row r="1617" customFormat="false" ht="15" hidden="false" customHeight="true" outlineLevel="0" collapsed="false">
      <c r="A1617" s="1" t="s">
        <v>4015</v>
      </c>
      <c r="B1617" s="1" t="s">
        <v>1044</v>
      </c>
      <c r="C1617" s="1" t="s">
        <v>3266</v>
      </c>
      <c r="D1617" s="1" t="s">
        <v>2025</v>
      </c>
      <c r="E1617" s="1" t="s">
        <v>2018</v>
      </c>
      <c r="F1617" s="16" t="n">
        <v>0</v>
      </c>
      <c r="G1617" s="16" t="n">
        <v>4479.53</v>
      </c>
      <c r="H1617" s="16" t="n">
        <v>4479.53</v>
      </c>
    </row>
    <row r="1618" customFormat="false" ht="15" hidden="false" customHeight="true" outlineLevel="0" collapsed="false">
      <c r="A1618" s="1" t="s">
        <v>4016</v>
      </c>
      <c r="B1618" s="1" t="s">
        <v>818</v>
      </c>
      <c r="C1618" s="1" t="s">
        <v>4017</v>
      </c>
      <c r="D1618" s="1" t="s">
        <v>2017</v>
      </c>
      <c r="E1618" s="1" t="s">
        <v>2018</v>
      </c>
      <c r="F1618" s="16" t="n">
        <v>79</v>
      </c>
      <c r="G1618" s="16" t="n">
        <v>2398.35</v>
      </c>
      <c r="H1618" s="16" t="n">
        <v>2477.35</v>
      </c>
    </row>
    <row r="1619" customFormat="false" ht="15" hidden="false" customHeight="true" outlineLevel="0" collapsed="false">
      <c r="A1619" s="1" t="s">
        <v>4018</v>
      </c>
      <c r="B1619" s="1" t="s">
        <v>1842</v>
      </c>
      <c r="C1619" s="1" t="s">
        <v>1661</v>
      </c>
      <c r="D1619" s="1" t="s">
        <v>2017</v>
      </c>
      <c r="E1619" s="1" t="s">
        <v>2018</v>
      </c>
      <c r="F1619" s="16" t="n">
        <v>79</v>
      </c>
      <c r="G1619" s="16" t="n">
        <v>745.1</v>
      </c>
      <c r="H1619" s="16" t="n">
        <v>824.1</v>
      </c>
    </row>
    <row r="1620" customFormat="false" ht="15" hidden="false" customHeight="true" outlineLevel="0" collapsed="false">
      <c r="A1620" s="1" t="s">
        <v>4019</v>
      </c>
      <c r="B1620" s="1" t="s">
        <v>942</v>
      </c>
      <c r="C1620" s="1" t="s">
        <v>1033</v>
      </c>
      <c r="D1620" s="1" t="s">
        <v>2017</v>
      </c>
      <c r="E1620" s="1" t="s">
        <v>2018</v>
      </c>
      <c r="F1620" s="16" t="n">
        <v>79</v>
      </c>
      <c r="G1620" s="16" t="n">
        <v>2398.35</v>
      </c>
      <c r="H1620" s="16" t="n">
        <v>2477.35</v>
      </c>
    </row>
    <row r="1621" customFormat="false" ht="15" hidden="false" customHeight="true" outlineLevel="0" collapsed="false">
      <c r="A1621" s="1" t="s">
        <v>4020</v>
      </c>
      <c r="B1621" s="1" t="s">
        <v>1806</v>
      </c>
      <c r="C1621" s="1" t="s">
        <v>4021</v>
      </c>
      <c r="D1621" s="1" t="s">
        <v>2021</v>
      </c>
      <c r="E1621" s="1" t="s">
        <v>2018</v>
      </c>
      <c r="F1621" s="16" t="n">
        <v>99</v>
      </c>
      <c r="G1621" s="16" t="n">
        <v>2028.14</v>
      </c>
      <c r="H1621" s="16" t="n">
        <v>2127.14</v>
      </c>
    </row>
    <row r="1622" customFormat="false" ht="15" hidden="false" customHeight="true" outlineLevel="0" collapsed="false">
      <c r="A1622" s="1" t="s">
        <v>4022</v>
      </c>
      <c r="B1622" s="1" t="s">
        <v>416</v>
      </c>
      <c r="C1622" s="1" t="s">
        <v>319</v>
      </c>
      <c r="D1622" s="1" t="s">
        <v>2032</v>
      </c>
      <c r="E1622" s="1" t="s">
        <v>2018</v>
      </c>
      <c r="F1622" s="16" t="n">
        <v>79</v>
      </c>
      <c r="G1622" s="16" t="n">
        <v>2038.6</v>
      </c>
      <c r="H1622" s="16" t="n">
        <v>2117.6</v>
      </c>
    </row>
    <row r="1623" customFormat="false" ht="15" hidden="false" customHeight="true" outlineLevel="0" collapsed="false">
      <c r="A1623" s="1" t="s">
        <v>4023</v>
      </c>
      <c r="B1623" s="1" t="s">
        <v>1223</v>
      </c>
      <c r="C1623" s="1" t="s">
        <v>2505</v>
      </c>
      <c r="D1623" s="1" t="s">
        <v>2017</v>
      </c>
      <c r="E1623" s="1" t="s">
        <v>2018</v>
      </c>
      <c r="F1623" s="16" t="n">
        <v>0</v>
      </c>
      <c r="G1623" s="16" t="n">
        <v>20610.71</v>
      </c>
      <c r="H1623" s="16" t="n">
        <v>20610.71</v>
      </c>
    </row>
    <row r="1624" customFormat="false" ht="15" hidden="false" customHeight="true" outlineLevel="0" collapsed="false">
      <c r="A1624" s="1" t="s">
        <v>4024</v>
      </c>
      <c r="B1624" s="1" t="s">
        <v>1482</v>
      </c>
      <c r="C1624" s="1" t="s">
        <v>1374</v>
      </c>
      <c r="D1624" s="1" t="s">
        <v>2021</v>
      </c>
      <c r="E1624" s="1" t="s">
        <v>2018</v>
      </c>
      <c r="F1624" s="16" t="n">
        <v>0</v>
      </c>
      <c r="G1624" s="16" t="n">
        <v>9760.99</v>
      </c>
      <c r="H1624" s="16" t="n">
        <v>9760.99</v>
      </c>
    </row>
    <row r="1625" customFormat="false" ht="15" hidden="false" customHeight="true" outlineLevel="0" collapsed="false">
      <c r="A1625" s="1" t="s">
        <v>4025</v>
      </c>
      <c r="B1625" s="1" t="s">
        <v>1145</v>
      </c>
      <c r="C1625" s="1" t="s">
        <v>2684</v>
      </c>
      <c r="D1625" s="1" t="s">
        <v>2017</v>
      </c>
      <c r="E1625" s="1" t="s">
        <v>2018</v>
      </c>
      <c r="F1625" s="16" t="n">
        <v>0</v>
      </c>
      <c r="G1625" s="16" t="n">
        <v>5796.61</v>
      </c>
      <c r="H1625" s="16" t="n">
        <v>5796.61</v>
      </c>
    </row>
    <row r="1626" customFormat="false" ht="15" hidden="false" customHeight="true" outlineLevel="0" collapsed="false">
      <c r="A1626" s="1" t="s">
        <v>4026</v>
      </c>
      <c r="B1626" s="1" t="s">
        <v>1214</v>
      </c>
      <c r="C1626" s="1" t="s">
        <v>2432</v>
      </c>
      <c r="D1626" s="1" t="s">
        <v>2025</v>
      </c>
      <c r="E1626" s="1" t="s">
        <v>2018</v>
      </c>
      <c r="F1626" s="16" t="n">
        <v>0</v>
      </c>
      <c r="G1626" s="16" t="n">
        <v>5969.39</v>
      </c>
      <c r="H1626" s="16" t="n">
        <v>5969.39</v>
      </c>
    </row>
    <row r="1627" customFormat="false" ht="15" hidden="false" customHeight="true" outlineLevel="0" collapsed="false">
      <c r="A1627" s="1" t="s">
        <v>4027</v>
      </c>
      <c r="B1627" s="1" t="s">
        <v>1642</v>
      </c>
      <c r="C1627" s="1" t="s">
        <v>4028</v>
      </c>
      <c r="D1627" s="1" t="s">
        <v>2028</v>
      </c>
      <c r="E1627" s="1" t="s">
        <v>2018</v>
      </c>
      <c r="F1627" s="16" t="n">
        <v>0</v>
      </c>
      <c r="G1627" s="16" t="n">
        <v>6280.73</v>
      </c>
      <c r="H1627" s="16" t="n">
        <v>6280.73</v>
      </c>
    </row>
    <row r="1628" customFormat="false" ht="15" hidden="false" customHeight="true" outlineLevel="0" collapsed="false">
      <c r="A1628" s="1" t="s">
        <v>4029</v>
      </c>
      <c r="B1628" s="1" t="s">
        <v>1411</v>
      </c>
      <c r="C1628" s="1" t="s">
        <v>922</v>
      </c>
      <c r="D1628" s="1" t="s">
        <v>2055</v>
      </c>
      <c r="E1628" s="1" t="s">
        <v>2018</v>
      </c>
      <c r="F1628" s="16" t="n">
        <v>0</v>
      </c>
      <c r="G1628" s="16" t="n">
        <v>4094.25</v>
      </c>
      <c r="H1628" s="16" t="n">
        <v>4094.25</v>
      </c>
    </row>
    <row r="1629" customFormat="false" ht="15" hidden="false" customHeight="true" outlineLevel="0" collapsed="false">
      <c r="A1629" s="1" t="s">
        <v>4030</v>
      </c>
      <c r="B1629" s="1" t="s">
        <v>1085</v>
      </c>
      <c r="C1629" s="1" t="s">
        <v>1893</v>
      </c>
      <c r="D1629" s="1" t="s">
        <v>2017</v>
      </c>
      <c r="E1629" s="1" t="s">
        <v>2018</v>
      </c>
      <c r="F1629" s="16" t="n">
        <v>79</v>
      </c>
      <c r="G1629" s="16" t="n">
        <v>1158.24</v>
      </c>
      <c r="H1629" s="16" t="n">
        <v>1237.24</v>
      </c>
    </row>
    <row r="1630" customFormat="false" ht="15" hidden="false" customHeight="true" outlineLevel="0" collapsed="false">
      <c r="A1630" s="1" t="s">
        <v>4031</v>
      </c>
      <c r="B1630" s="1" t="s">
        <v>1052</v>
      </c>
      <c r="C1630" s="1" t="s">
        <v>2122</v>
      </c>
      <c r="D1630" s="1" t="s">
        <v>2028</v>
      </c>
      <c r="E1630" s="1" t="s">
        <v>2018</v>
      </c>
      <c r="F1630" s="16" t="n">
        <v>0</v>
      </c>
      <c r="G1630" s="16" t="n">
        <v>24071.54</v>
      </c>
      <c r="H1630" s="16" t="n">
        <v>24071.54</v>
      </c>
    </row>
    <row r="1631" customFormat="false" ht="15" hidden="false" customHeight="true" outlineLevel="0" collapsed="false">
      <c r="A1631" s="1" t="s">
        <v>4032</v>
      </c>
      <c r="B1631" s="1" t="s">
        <v>1411</v>
      </c>
      <c r="C1631" s="1" t="s">
        <v>3829</v>
      </c>
      <c r="D1631" s="1" t="s">
        <v>2025</v>
      </c>
      <c r="E1631" s="1" t="s">
        <v>2018</v>
      </c>
      <c r="F1631" s="16" t="n">
        <v>0</v>
      </c>
      <c r="G1631" s="16" t="n">
        <v>6734.54</v>
      </c>
      <c r="H1631" s="16" t="n">
        <v>6734.54</v>
      </c>
    </row>
    <row r="1632" customFormat="false" ht="15" hidden="false" customHeight="true" outlineLevel="0" collapsed="false">
      <c r="A1632" s="1" t="s">
        <v>4033</v>
      </c>
      <c r="B1632" s="1" t="s">
        <v>934</v>
      </c>
      <c r="C1632" s="1" t="s">
        <v>2349</v>
      </c>
      <c r="D1632" s="1" t="s">
        <v>2017</v>
      </c>
      <c r="E1632" s="1" t="s">
        <v>2018</v>
      </c>
      <c r="F1632" s="16" t="n">
        <v>49</v>
      </c>
      <c r="G1632" s="16" t="n">
        <v>1808.21</v>
      </c>
      <c r="H1632" s="16" t="n">
        <v>1857.21</v>
      </c>
    </row>
    <row r="1633" customFormat="false" ht="15" hidden="false" customHeight="true" outlineLevel="0" collapsed="false">
      <c r="A1633" s="1" t="s">
        <v>4034</v>
      </c>
      <c r="B1633" s="1" t="s">
        <v>1058</v>
      </c>
      <c r="C1633" s="1" t="s">
        <v>3217</v>
      </c>
      <c r="D1633" s="1" t="s">
        <v>2021</v>
      </c>
      <c r="E1633" s="1" t="s">
        <v>2018</v>
      </c>
      <c r="F1633" s="16" t="n">
        <v>99</v>
      </c>
      <c r="G1633" s="16" t="n">
        <v>2255.79</v>
      </c>
      <c r="H1633" s="16" t="n">
        <v>2354.79</v>
      </c>
    </row>
    <row r="1634" customFormat="false" ht="15" hidden="false" customHeight="true" outlineLevel="0" collapsed="false">
      <c r="A1634" s="1" t="s">
        <v>4035</v>
      </c>
      <c r="B1634" s="1" t="s">
        <v>408</v>
      </c>
      <c r="C1634" s="1" t="s">
        <v>2482</v>
      </c>
      <c r="D1634" s="1" t="s">
        <v>2025</v>
      </c>
      <c r="E1634" s="1" t="s">
        <v>2018</v>
      </c>
      <c r="F1634" s="16" t="n">
        <v>49</v>
      </c>
      <c r="G1634" s="16" t="n">
        <v>1971</v>
      </c>
      <c r="H1634" s="16" t="n">
        <v>2020</v>
      </c>
    </row>
    <row r="1635" customFormat="false" ht="15" hidden="false" customHeight="true" outlineLevel="0" collapsed="false">
      <c r="A1635" s="1" t="s">
        <v>4036</v>
      </c>
      <c r="B1635" s="1" t="s">
        <v>912</v>
      </c>
      <c r="C1635" s="1" t="s">
        <v>542</v>
      </c>
      <c r="D1635" s="1" t="s">
        <v>2021</v>
      </c>
      <c r="E1635" s="1" t="s">
        <v>2018</v>
      </c>
      <c r="F1635" s="16" t="n">
        <v>0</v>
      </c>
      <c r="G1635" s="16" t="n">
        <v>2557.9</v>
      </c>
      <c r="H1635" s="16" t="n">
        <v>2557.9</v>
      </c>
    </row>
    <row r="1636" customFormat="false" ht="15" hidden="false" customHeight="true" outlineLevel="0" collapsed="false">
      <c r="A1636" s="1" t="s">
        <v>4037</v>
      </c>
      <c r="B1636" s="1" t="s">
        <v>1852</v>
      </c>
      <c r="C1636" s="1" t="s">
        <v>699</v>
      </c>
      <c r="D1636" s="1" t="s">
        <v>2028</v>
      </c>
      <c r="E1636" s="1" t="s">
        <v>2018</v>
      </c>
      <c r="F1636" s="16" t="n">
        <v>0</v>
      </c>
      <c r="G1636" s="16" t="n">
        <v>16359.61</v>
      </c>
      <c r="H1636" s="16" t="n">
        <v>16359.61</v>
      </c>
    </row>
    <row r="1637" customFormat="false" ht="15" hidden="false" customHeight="true" outlineLevel="0" collapsed="false">
      <c r="A1637" s="1" t="s">
        <v>4038</v>
      </c>
      <c r="B1637" s="1" t="s">
        <v>1537</v>
      </c>
      <c r="C1637" s="1" t="s">
        <v>3353</v>
      </c>
      <c r="D1637" s="1" t="s">
        <v>2017</v>
      </c>
      <c r="E1637" s="1" t="s">
        <v>2018</v>
      </c>
      <c r="F1637" s="16" t="n">
        <v>0</v>
      </c>
      <c r="G1637" s="16" t="n">
        <v>5045.75</v>
      </c>
      <c r="H1637" s="16" t="n">
        <v>5045.75</v>
      </c>
    </row>
    <row r="1638" customFormat="false" ht="15" hidden="false" customHeight="true" outlineLevel="0" collapsed="false">
      <c r="A1638" s="1" t="s">
        <v>4039</v>
      </c>
      <c r="B1638" s="1" t="s">
        <v>1849</v>
      </c>
      <c r="C1638" s="1" t="s">
        <v>1579</v>
      </c>
      <c r="D1638" s="1" t="s">
        <v>2028</v>
      </c>
      <c r="E1638" s="1" t="s">
        <v>2018</v>
      </c>
      <c r="F1638" s="16" t="n">
        <v>0</v>
      </c>
      <c r="G1638" s="16" t="n">
        <v>10055.47</v>
      </c>
      <c r="H1638" s="16" t="n">
        <v>10055.47</v>
      </c>
    </row>
    <row r="1639" customFormat="false" ht="15" hidden="false" customHeight="true" outlineLevel="0" collapsed="false">
      <c r="A1639" s="1" t="s">
        <v>4040</v>
      </c>
      <c r="B1639" s="1" t="s">
        <v>1473</v>
      </c>
      <c r="C1639" s="1" t="s">
        <v>2358</v>
      </c>
      <c r="D1639" s="1" t="s">
        <v>2025</v>
      </c>
      <c r="E1639" s="1" t="s">
        <v>2045</v>
      </c>
      <c r="F1639" s="16" t="n">
        <v>99</v>
      </c>
      <c r="G1639" s="16" t="n">
        <v>1918.68</v>
      </c>
      <c r="H1639" s="16" t="n">
        <v>2017.68</v>
      </c>
    </row>
    <row r="1640" customFormat="false" ht="15" hidden="false" customHeight="true" outlineLevel="0" collapsed="false">
      <c r="A1640" s="1" t="s">
        <v>4041</v>
      </c>
      <c r="B1640" s="1" t="s">
        <v>1190</v>
      </c>
      <c r="C1640" s="1" t="s">
        <v>4042</v>
      </c>
      <c r="D1640" s="1" t="s">
        <v>2017</v>
      </c>
      <c r="E1640" s="1" t="s">
        <v>2045</v>
      </c>
      <c r="F1640" s="16" t="n">
        <v>0</v>
      </c>
      <c r="G1640" s="16" t="n">
        <v>17182.63</v>
      </c>
      <c r="H1640" s="16" t="n">
        <v>17182.63</v>
      </c>
    </row>
    <row r="1641" customFormat="false" ht="15" hidden="false" customHeight="true" outlineLevel="0" collapsed="false">
      <c r="A1641" s="1" t="s">
        <v>4043</v>
      </c>
      <c r="B1641" s="1" t="s">
        <v>611</v>
      </c>
      <c r="C1641" s="1" t="s">
        <v>2168</v>
      </c>
      <c r="D1641" s="1" t="s">
        <v>2021</v>
      </c>
      <c r="E1641" s="1" t="s">
        <v>2018</v>
      </c>
      <c r="F1641" s="16" t="n">
        <v>0</v>
      </c>
      <c r="G1641" s="16" t="n">
        <v>4001.7</v>
      </c>
      <c r="H1641" s="16" t="n">
        <v>4001.7</v>
      </c>
    </row>
    <row r="1642" customFormat="false" ht="15" hidden="false" customHeight="true" outlineLevel="0" collapsed="false">
      <c r="A1642" s="1" t="s">
        <v>4044</v>
      </c>
      <c r="B1642" s="1" t="s">
        <v>1230</v>
      </c>
      <c r="C1642" s="1" t="s">
        <v>2118</v>
      </c>
      <c r="D1642" s="1" t="s">
        <v>2032</v>
      </c>
      <c r="E1642" s="1" t="s">
        <v>2018</v>
      </c>
      <c r="F1642" s="16" t="n">
        <v>0</v>
      </c>
      <c r="G1642" s="16" t="n">
        <v>4800</v>
      </c>
      <c r="H1642" s="16" t="n">
        <v>4800</v>
      </c>
    </row>
    <row r="1643" customFormat="false" ht="15" hidden="false" customHeight="true" outlineLevel="0" collapsed="false">
      <c r="A1643" s="1" t="s">
        <v>4045</v>
      </c>
      <c r="B1643" s="1" t="s">
        <v>1135</v>
      </c>
      <c r="C1643" s="1" t="s">
        <v>1100</v>
      </c>
      <c r="D1643" s="1" t="s">
        <v>2032</v>
      </c>
      <c r="E1643" s="1" t="s">
        <v>2018</v>
      </c>
      <c r="F1643" s="16" t="n">
        <v>0</v>
      </c>
      <c r="G1643" s="16" t="n">
        <v>11929.07</v>
      </c>
      <c r="H1643" s="16" t="n">
        <v>11929.07</v>
      </c>
    </row>
    <row r="1644" customFormat="false" ht="15" hidden="false" customHeight="true" outlineLevel="0" collapsed="false">
      <c r="A1644" s="1" t="s">
        <v>4046</v>
      </c>
      <c r="B1644" s="1" t="s">
        <v>893</v>
      </c>
      <c r="C1644" s="1" t="s">
        <v>3071</v>
      </c>
      <c r="D1644" s="1" t="s">
        <v>2025</v>
      </c>
      <c r="E1644" s="1" t="s">
        <v>2018</v>
      </c>
      <c r="F1644" s="16" t="n">
        <v>0</v>
      </c>
      <c r="G1644" s="16" t="n">
        <v>2929.04</v>
      </c>
      <c r="H1644" s="16" t="n">
        <v>2929.04</v>
      </c>
    </row>
    <row r="1645" customFormat="false" ht="15" hidden="false" customHeight="true" outlineLevel="0" collapsed="false">
      <c r="A1645" s="1" t="s">
        <v>4047</v>
      </c>
      <c r="B1645" s="1" t="s">
        <v>1005</v>
      </c>
      <c r="C1645" s="1" t="s">
        <v>2116</v>
      </c>
      <c r="D1645" s="1" t="s">
        <v>2025</v>
      </c>
      <c r="E1645" s="1" t="s">
        <v>2018</v>
      </c>
      <c r="F1645" s="16" t="n">
        <v>49</v>
      </c>
      <c r="G1645" s="16" t="n">
        <v>482.17</v>
      </c>
      <c r="H1645" s="16" t="n">
        <v>531.17</v>
      </c>
    </row>
    <row r="1646" customFormat="false" ht="15" hidden="false" customHeight="true" outlineLevel="0" collapsed="false">
      <c r="A1646" s="1" t="s">
        <v>4048</v>
      </c>
      <c r="B1646" s="1" t="s">
        <v>1413</v>
      </c>
      <c r="C1646" s="1" t="s">
        <v>3776</v>
      </c>
      <c r="D1646" s="1" t="s">
        <v>2021</v>
      </c>
      <c r="E1646" s="1" t="s">
        <v>2018</v>
      </c>
      <c r="F1646" s="16" t="n">
        <v>0</v>
      </c>
      <c r="G1646" s="16" t="n">
        <v>9794.98</v>
      </c>
      <c r="H1646" s="16" t="n">
        <v>9794.98</v>
      </c>
    </row>
    <row r="1647" customFormat="false" ht="15" hidden="false" customHeight="true" outlineLevel="0" collapsed="false">
      <c r="A1647" s="1" t="s">
        <v>4049</v>
      </c>
      <c r="B1647" s="1" t="s">
        <v>1789</v>
      </c>
      <c r="C1647" s="1" t="s">
        <v>2054</v>
      </c>
      <c r="D1647" s="1" t="s">
        <v>2017</v>
      </c>
      <c r="E1647" s="1" t="s">
        <v>2022</v>
      </c>
      <c r="F1647" s="16" t="n">
        <v>79</v>
      </c>
      <c r="G1647" s="16" t="n">
        <v>482.17</v>
      </c>
      <c r="H1647" s="16" t="n">
        <v>561.17</v>
      </c>
    </row>
    <row r="1648" customFormat="false" ht="15" hidden="false" customHeight="true" outlineLevel="0" collapsed="false">
      <c r="A1648" s="1" t="s">
        <v>4050</v>
      </c>
      <c r="B1648" s="1" t="s">
        <v>1473</v>
      </c>
      <c r="C1648" s="1" t="s">
        <v>1576</v>
      </c>
      <c r="D1648" s="1" t="s">
        <v>2025</v>
      </c>
      <c r="E1648" s="1" t="s">
        <v>2018</v>
      </c>
      <c r="F1648" s="16" t="n">
        <v>49</v>
      </c>
      <c r="G1648" s="16" t="n">
        <v>1500.54</v>
      </c>
      <c r="H1648" s="16" t="n">
        <v>1549.54</v>
      </c>
    </row>
    <row r="1649" customFormat="false" ht="15" hidden="false" customHeight="true" outlineLevel="0" collapsed="false">
      <c r="A1649" s="1" t="s">
        <v>4051</v>
      </c>
      <c r="B1649" s="1" t="s">
        <v>758</v>
      </c>
      <c r="C1649" s="1" t="s">
        <v>1374</v>
      </c>
      <c r="D1649" s="1" t="s">
        <v>2017</v>
      </c>
      <c r="E1649" s="1" t="s">
        <v>2018</v>
      </c>
      <c r="F1649" s="16" t="n">
        <v>0</v>
      </c>
      <c r="G1649" s="16" t="n">
        <v>4668.41</v>
      </c>
      <c r="H1649" s="16" t="n">
        <v>4668.41</v>
      </c>
    </row>
    <row r="1650" customFormat="false" ht="15" hidden="false" customHeight="true" outlineLevel="0" collapsed="false">
      <c r="A1650" s="1" t="s">
        <v>4052</v>
      </c>
      <c r="B1650" s="1" t="s">
        <v>1325</v>
      </c>
      <c r="C1650" s="1" t="s">
        <v>2423</v>
      </c>
      <c r="D1650" s="1" t="s">
        <v>2021</v>
      </c>
      <c r="E1650" s="1" t="s">
        <v>2018</v>
      </c>
      <c r="F1650" s="16" t="n">
        <v>99</v>
      </c>
      <c r="G1650" s="16" t="n">
        <v>916.12</v>
      </c>
      <c r="H1650" s="16" t="n">
        <v>1015.12</v>
      </c>
    </row>
    <row r="1651" customFormat="false" ht="15" hidden="false" customHeight="true" outlineLevel="0" collapsed="false">
      <c r="A1651" s="1" t="s">
        <v>4053</v>
      </c>
      <c r="B1651" s="1" t="s">
        <v>1703</v>
      </c>
      <c r="C1651" s="1" t="s">
        <v>2260</v>
      </c>
      <c r="D1651" s="1" t="s">
        <v>2055</v>
      </c>
      <c r="E1651" s="1" t="s">
        <v>2018</v>
      </c>
      <c r="F1651" s="16" t="n">
        <v>0</v>
      </c>
      <c r="G1651" s="16" t="n">
        <v>4273.58</v>
      </c>
      <c r="H1651" s="16" t="n">
        <v>4273.58</v>
      </c>
    </row>
    <row r="1652" customFormat="false" ht="15" hidden="false" customHeight="true" outlineLevel="0" collapsed="false">
      <c r="A1652" s="1" t="s">
        <v>4054</v>
      </c>
      <c r="B1652" s="1" t="s">
        <v>1236</v>
      </c>
      <c r="C1652" s="1" t="s">
        <v>2168</v>
      </c>
      <c r="D1652" s="1" t="s">
        <v>2032</v>
      </c>
      <c r="E1652" s="1" t="s">
        <v>2018</v>
      </c>
      <c r="F1652" s="16" t="n">
        <v>0</v>
      </c>
      <c r="G1652" s="16" t="n">
        <v>14133.51</v>
      </c>
      <c r="H1652" s="16" t="n">
        <v>14133.51</v>
      </c>
    </row>
    <row r="1653" customFormat="false" ht="15" hidden="false" customHeight="true" outlineLevel="0" collapsed="false">
      <c r="A1653" s="1" t="s">
        <v>4055</v>
      </c>
      <c r="B1653" s="1" t="s">
        <v>1307</v>
      </c>
      <c r="C1653" s="1" t="s">
        <v>3776</v>
      </c>
      <c r="D1653" s="1" t="s">
        <v>2017</v>
      </c>
      <c r="E1653" s="1" t="s">
        <v>2018</v>
      </c>
      <c r="F1653" s="16" t="n">
        <v>0</v>
      </c>
      <c r="G1653" s="16" t="n">
        <v>4780.19</v>
      </c>
      <c r="H1653" s="16" t="n">
        <v>4780.19</v>
      </c>
    </row>
    <row r="1654" customFormat="false" ht="15" hidden="false" customHeight="true" outlineLevel="0" collapsed="false">
      <c r="A1654" s="1" t="s">
        <v>4056</v>
      </c>
      <c r="B1654" s="1" t="s">
        <v>920</v>
      </c>
      <c r="C1654" s="1" t="s">
        <v>1162</v>
      </c>
      <c r="D1654" s="1" t="s">
        <v>2017</v>
      </c>
      <c r="E1654" s="1" t="s">
        <v>2018</v>
      </c>
      <c r="F1654" s="16" t="n">
        <v>79</v>
      </c>
      <c r="G1654" s="16" t="n">
        <v>433.95</v>
      </c>
      <c r="H1654" s="16" t="n">
        <v>512.95</v>
      </c>
    </row>
    <row r="1655" customFormat="false" ht="15" hidden="false" customHeight="true" outlineLevel="0" collapsed="false">
      <c r="A1655" s="1" t="s">
        <v>4057</v>
      </c>
      <c r="B1655" s="1" t="s">
        <v>1193</v>
      </c>
      <c r="C1655" s="1" t="s">
        <v>2460</v>
      </c>
      <c r="D1655" s="1" t="s">
        <v>2025</v>
      </c>
      <c r="E1655" s="1" t="s">
        <v>2084</v>
      </c>
      <c r="F1655" s="16" t="n">
        <v>0</v>
      </c>
      <c r="G1655" s="16" t="n">
        <v>4853.78</v>
      </c>
      <c r="H1655" s="16" t="n">
        <v>4853.78</v>
      </c>
    </row>
    <row r="1656" customFormat="false" ht="15" hidden="false" customHeight="true" outlineLevel="0" collapsed="false">
      <c r="A1656" s="1" t="s">
        <v>4058</v>
      </c>
      <c r="B1656" s="1" t="s">
        <v>1107</v>
      </c>
      <c r="C1656" s="1" t="s">
        <v>2037</v>
      </c>
      <c r="D1656" s="1" t="s">
        <v>2017</v>
      </c>
      <c r="E1656" s="1" t="s">
        <v>2018</v>
      </c>
      <c r="F1656" s="16" t="n">
        <v>0</v>
      </c>
      <c r="G1656" s="16" t="n">
        <v>4422.71</v>
      </c>
      <c r="H1656" s="16" t="n">
        <v>4422.71</v>
      </c>
    </row>
    <row r="1657" customFormat="false" ht="15" hidden="false" customHeight="true" outlineLevel="0" collapsed="false">
      <c r="A1657" s="1" t="s">
        <v>4059</v>
      </c>
      <c r="B1657" s="1" t="s">
        <v>602</v>
      </c>
      <c r="C1657" s="1" t="s">
        <v>2845</v>
      </c>
      <c r="D1657" s="1" t="s">
        <v>2017</v>
      </c>
      <c r="E1657" s="1" t="s">
        <v>2018</v>
      </c>
      <c r="F1657" s="16" t="n">
        <v>0</v>
      </c>
      <c r="G1657" s="16" t="n">
        <v>8782.39</v>
      </c>
      <c r="H1657" s="16" t="n">
        <v>8782.39</v>
      </c>
    </row>
    <row r="1658" customFormat="false" ht="15" hidden="false" customHeight="true" outlineLevel="0" collapsed="false">
      <c r="A1658" s="1" t="s">
        <v>4060</v>
      </c>
      <c r="B1658" s="1" t="s">
        <v>1856</v>
      </c>
      <c r="C1658" s="1" t="s">
        <v>578</v>
      </c>
      <c r="D1658" s="1" t="s">
        <v>2055</v>
      </c>
      <c r="E1658" s="1" t="s">
        <v>2018</v>
      </c>
      <c r="F1658" s="16" t="n">
        <v>0</v>
      </c>
      <c r="G1658" s="16" t="n">
        <v>6886.96</v>
      </c>
      <c r="H1658" s="16" t="n">
        <v>6886.96</v>
      </c>
    </row>
    <row r="1659" customFormat="false" ht="15" hidden="false" customHeight="true" outlineLevel="0" collapsed="false">
      <c r="A1659" s="1" t="s">
        <v>4061</v>
      </c>
      <c r="B1659" s="1" t="s">
        <v>768</v>
      </c>
      <c r="C1659" s="1" t="s">
        <v>3085</v>
      </c>
      <c r="D1659" s="1" t="s">
        <v>2021</v>
      </c>
      <c r="E1659" s="1" t="s">
        <v>2022</v>
      </c>
      <c r="F1659" s="16" t="n">
        <v>0</v>
      </c>
      <c r="G1659" s="16" t="n">
        <v>6835.3</v>
      </c>
      <c r="H1659" s="16" t="n">
        <v>6835.3</v>
      </c>
    </row>
    <row r="1660" customFormat="false" ht="15" hidden="false" customHeight="true" outlineLevel="0" collapsed="false">
      <c r="A1660" s="1" t="s">
        <v>4062</v>
      </c>
      <c r="B1660" s="1" t="s">
        <v>1175</v>
      </c>
      <c r="C1660" s="1" t="s">
        <v>2307</v>
      </c>
      <c r="D1660" s="1" t="s">
        <v>2021</v>
      </c>
      <c r="E1660" s="1" t="s">
        <v>2018</v>
      </c>
      <c r="F1660" s="16" t="n">
        <v>49</v>
      </c>
      <c r="G1660" s="16" t="n">
        <v>750.27</v>
      </c>
      <c r="H1660" s="16" t="n">
        <v>799.27</v>
      </c>
    </row>
    <row r="1661" customFormat="false" ht="15" hidden="false" customHeight="true" outlineLevel="0" collapsed="false">
      <c r="A1661" s="1" t="s">
        <v>4063</v>
      </c>
      <c r="B1661" s="1" t="s">
        <v>1714</v>
      </c>
      <c r="C1661" s="1" t="s">
        <v>568</v>
      </c>
      <c r="D1661" s="1" t="s">
        <v>2025</v>
      </c>
      <c r="E1661" s="1" t="s">
        <v>2018</v>
      </c>
      <c r="F1661" s="16" t="n">
        <v>0</v>
      </c>
      <c r="G1661" s="16" t="n">
        <v>4921.46</v>
      </c>
      <c r="H1661" s="16" t="n">
        <v>4921.46</v>
      </c>
    </row>
    <row r="1662" customFormat="false" ht="15" hidden="false" customHeight="true" outlineLevel="0" collapsed="false">
      <c r="A1662" s="1" t="s">
        <v>4064</v>
      </c>
      <c r="B1662" s="1" t="s">
        <v>1777</v>
      </c>
      <c r="C1662" s="1" t="s">
        <v>1708</v>
      </c>
      <c r="D1662" s="1" t="s">
        <v>2017</v>
      </c>
      <c r="E1662" s="1" t="s">
        <v>2018</v>
      </c>
      <c r="F1662" s="16" t="n">
        <v>0</v>
      </c>
      <c r="G1662" s="16" t="n">
        <v>3679.5</v>
      </c>
      <c r="H1662" s="16" t="n">
        <v>3679.5</v>
      </c>
    </row>
    <row r="1663" customFormat="false" ht="15" hidden="false" customHeight="true" outlineLevel="0" collapsed="false">
      <c r="A1663" s="1" t="s">
        <v>4065</v>
      </c>
      <c r="B1663" s="1" t="s">
        <v>1554</v>
      </c>
      <c r="C1663" s="1" t="s">
        <v>1579</v>
      </c>
      <c r="D1663" s="1" t="s">
        <v>2021</v>
      </c>
      <c r="E1663" s="1" t="s">
        <v>2018</v>
      </c>
      <c r="F1663" s="16" t="n">
        <v>0</v>
      </c>
      <c r="G1663" s="16" t="n">
        <v>28143.74</v>
      </c>
      <c r="H1663" s="16" t="n">
        <v>28143.74</v>
      </c>
    </row>
    <row r="1664" customFormat="false" ht="15" hidden="false" customHeight="true" outlineLevel="0" collapsed="false">
      <c r="A1664" s="1" t="s">
        <v>4066</v>
      </c>
      <c r="B1664" s="1" t="s">
        <v>447</v>
      </c>
      <c r="C1664" s="1" t="s">
        <v>2615</v>
      </c>
      <c r="D1664" s="1" t="s">
        <v>2017</v>
      </c>
      <c r="E1664" s="1" t="s">
        <v>2018</v>
      </c>
      <c r="F1664" s="16" t="n">
        <v>0</v>
      </c>
      <c r="G1664" s="16" t="n">
        <v>13849.48</v>
      </c>
      <c r="H1664" s="16" t="n">
        <v>13849.48</v>
      </c>
    </row>
    <row r="1665" customFormat="false" ht="15" hidden="false" customHeight="true" outlineLevel="0" collapsed="false">
      <c r="A1665" s="1" t="s">
        <v>4067</v>
      </c>
      <c r="B1665" s="1" t="s">
        <v>518</v>
      </c>
      <c r="C1665" s="1" t="s">
        <v>1553</v>
      </c>
      <c r="D1665" s="1" t="s">
        <v>2021</v>
      </c>
      <c r="E1665" s="1" t="s">
        <v>2045</v>
      </c>
      <c r="F1665" s="16" t="n">
        <v>0</v>
      </c>
      <c r="G1665" s="16" t="n">
        <v>3236.27</v>
      </c>
      <c r="H1665" s="16" t="n">
        <v>3236.27</v>
      </c>
    </row>
    <row r="1666" customFormat="false" ht="15" hidden="false" customHeight="true" outlineLevel="0" collapsed="false">
      <c r="A1666" s="1" t="s">
        <v>4068</v>
      </c>
      <c r="B1666" s="1" t="s">
        <v>1429</v>
      </c>
      <c r="C1666" s="1" t="s">
        <v>2561</v>
      </c>
      <c r="D1666" s="1" t="s">
        <v>2032</v>
      </c>
      <c r="E1666" s="1" t="s">
        <v>2018</v>
      </c>
      <c r="F1666" s="16" t="n">
        <v>99</v>
      </c>
      <c r="G1666" s="16" t="n">
        <v>746.65</v>
      </c>
      <c r="H1666" s="16" t="n">
        <v>845.65</v>
      </c>
    </row>
    <row r="1667" customFormat="false" ht="15" hidden="false" customHeight="true" outlineLevel="0" collapsed="false">
      <c r="A1667" s="1" t="s">
        <v>4069</v>
      </c>
      <c r="B1667" s="1" t="s">
        <v>1548</v>
      </c>
      <c r="C1667" s="1" t="s">
        <v>1741</v>
      </c>
      <c r="D1667" s="1" t="s">
        <v>2017</v>
      </c>
      <c r="E1667" s="1" t="s">
        <v>2018</v>
      </c>
      <c r="F1667" s="16" t="n">
        <v>0</v>
      </c>
      <c r="G1667" s="16" t="n">
        <v>19633.7</v>
      </c>
      <c r="H1667" s="16" t="n">
        <v>19633.7</v>
      </c>
    </row>
    <row r="1668" customFormat="false" ht="15" hidden="false" customHeight="true" outlineLevel="0" collapsed="false">
      <c r="A1668" s="1" t="s">
        <v>4070</v>
      </c>
      <c r="B1668" s="1" t="s">
        <v>408</v>
      </c>
      <c r="C1668" s="1" t="s">
        <v>2675</v>
      </c>
      <c r="D1668" s="1" t="s">
        <v>2017</v>
      </c>
      <c r="E1668" s="1" t="s">
        <v>2084</v>
      </c>
      <c r="F1668" s="16" t="n">
        <v>99</v>
      </c>
      <c r="G1668" s="16" t="n">
        <v>311.15</v>
      </c>
      <c r="H1668" s="16" t="n">
        <v>410.15</v>
      </c>
    </row>
    <row r="1669" customFormat="false" ht="15" hidden="false" customHeight="true" outlineLevel="0" collapsed="false">
      <c r="A1669" s="1" t="s">
        <v>4071</v>
      </c>
      <c r="B1669" s="1" t="s">
        <v>548</v>
      </c>
      <c r="C1669" s="1" t="s">
        <v>2850</v>
      </c>
      <c r="D1669" s="1" t="s">
        <v>2025</v>
      </c>
      <c r="E1669" s="1" t="s">
        <v>2018</v>
      </c>
      <c r="F1669" s="16" t="n">
        <v>0</v>
      </c>
      <c r="G1669" s="16" t="n">
        <v>6835.3</v>
      </c>
      <c r="H1669" s="16" t="n">
        <v>6835.3</v>
      </c>
    </row>
    <row r="1670" customFormat="false" ht="15" hidden="false" customHeight="true" outlineLevel="0" collapsed="false">
      <c r="A1670" s="1" t="s">
        <v>4072</v>
      </c>
      <c r="B1670" s="1" t="s">
        <v>1577</v>
      </c>
      <c r="C1670" s="1" t="s">
        <v>1674</v>
      </c>
      <c r="D1670" s="1" t="s">
        <v>2021</v>
      </c>
      <c r="E1670" s="1" t="s">
        <v>2018</v>
      </c>
      <c r="F1670" s="16" t="n">
        <v>99</v>
      </c>
      <c r="G1670" s="16" t="n">
        <v>681.07</v>
      </c>
      <c r="H1670" s="16" t="n">
        <v>780.07</v>
      </c>
    </row>
    <row r="1671" customFormat="false" ht="15" hidden="false" customHeight="true" outlineLevel="0" collapsed="false">
      <c r="A1671" s="1" t="s">
        <v>4073</v>
      </c>
      <c r="B1671" s="1" t="s">
        <v>1505</v>
      </c>
      <c r="C1671" s="1" t="s">
        <v>2781</v>
      </c>
      <c r="D1671" s="1" t="s">
        <v>2055</v>
      </c>
      <c r="E1671" s="1" t="s">
        <v>2018</v>
      </c>
      <c r="F1671" s="16" t="n">
        <v>0</v>
      </c>
      <c r="G1671" s="16" t="n">
        <v>3428.3</v>
      </c>
      <c r="H1671" s="16" t="n">
        <v>3428.3</v>
      </c>
    </row>
    <row r="1672" customFormat="false" ht="15" hidden="false" customHeight="true" outlineLevel="0" collapsed="false">
      <c r="A1672" s="1" t="s">
        <v>4074</v>
      </c>
      <c r="B1672" s="1" t="s">
        <v>729</v>
      </c>
      <c r="C1672" s="1" t="s">
        <v>2797</v>
      </c>
      <c r="D1672" s="1" t="s">
        <v>2025</v>
      </c>
      <c r="E1672" s="1" t="s">
        <v>2018</v>
      </c>
      <c r="F1672" s="16" t="n">
        <v>99</v>
      </c>
      <c r="G1672" s="16" t="n">
        <v>433.95</v>
      </c>
      <c r="H1672" s="16" t="n">
        <v>532.95</v>
      </c>
    </row>
    <row r="1673" customFormat="false" ht="15" hidden="false" customHeight="true" outlineLevel="0" collapsed="false">
      <c r="A1673" s="1" t="s">
        <v>4075</v>
      </c>
      <c r="B1673" s="1" t="s">
        <v>1656</v>
      </c>
      <c r="C1673" s="1" t="s">
        <v>2163</v>
      </c>
      <c r="D1673" s="1" t="s">
        <v>2021</v>
      </c>
      <c r="E1673" s="1" t="s">
        <v>2018</v>
      </c>
      <c r="F1673" s="16" t="n">
        <v>49</v>
      </c>
      <c r="G1673" s="16" t="n">
        <v>498.4</v>
      </c>
      <c r="H1673" s="16" t="n">
        <v>547.4</v>
      </c>
    </row>
    <row r="1674" customFormat="false" ht="15" hidden="false" customHeight="true" outlineLevel="0" collapsed="false">
      <c r="A1674" s="1" t="s">
        <v>4076</v>
      </c>
      <c r="B1674" s="1" t="s">
        <v>1028</v>
      </c>
      <c r="C1674" s="1" t="s">
        <v>2518</v>
      </c>
      <c r="D1674" s="1" t="s">
        <v>2017</v>
      </c>
      <c r="E1674" s="1" t="s">
        <v>2018</v>
      </c>
      <c r="F1674" s="16" t="n">
        <v>0</v>
      </c>
      <c r="G1674" s="16" t="n">
        <v>2757.65</v>
      </c>
      <c r="H1674" s="16" t="n">
        <v>2757.65</v>
      </c>
    </row>
    <row r="1675" customFormat="false" ht="15" hidden="false" customHeight="true" outlineLevel="0" collapsed="false">
      <c r="A1675" s="1" t="s">
        <v>4077</v>
      </c>
      <c r="B1675" s="1" t="s">
        <v>970</v>
      </c>
      <c r="C1675" s="1" t="s">
        <v>581</v>
      </c>
      <c r="D1675" s="1" t="s">
        <v>2055</v>
      </c>
      <c r="E1675" s="1" t="s">
        <v>2018</v>
      </c>
      <c r="F1675" s="16" t="n">
        <v>0</v>
      </c>
      <c r="G1675" s="16" t="n">
        <v>4675.62</v>
      </c>
      <c r="H1675" s="16" t="n">
        <v>4675.62</v>
      </c>
    </row>
    <row r="1676" customFormat="false" ht="15" hidden="false" customHeight="true" outlineLevel="0" collapsed="false">
      <c r="A1676" s="1" t="s">
        <v>4078</v>
      </c>
      <c r="B1676" s="1" t="s">
        <v>1411</v>
      </c>
      <c r="C1676" s="1" t="s">
        <v>3443</v>
      </c>
      <c r="D1676" s="1" t="s">
        <v>2028</v>
      </c>
      <c r="E1676" s="1" t="s">
        <v>2045</v>
      </c>
      <c r="F1676" s="16" t="n">
        <v>49</v>
      </c>
      <c r="G1676" s="16" t="n">
        <v>939.39</v>
      </c>
      <c r="H1676" s="16" t="n">
        <v>988.39</v>
      </c>
    </row>
    <row r="1677" customFormat="false" ht="15" hidden="false" customHeight="true" outlineLevel="0" collapsed="false">
      <c r="A1677" s="1" t="s">
        <v>4079</v>
      </c>
      <c r="B1677" s="1" t="s">
        <v>1610</v>
      </c>
      <c r="C1677" s="1" t="s">
        <v>1419</v>
      </c>
      <c r="D1677" s="1" t="s">
        <v>2025</v>
      </c>
      <c r="E1677" s="1" t="s">
        <v>2018</v>
      </c>
      <c r="F1677" s="16" t="n">
        <v>99</v>
      </c>
      <c r="G1677" s="16" t="n">
        <v>482.17</v>
      </c>
      <c r="H1677" s="16" t="n">
        <v>581.17</v>
      </c>
    </row>
    <row r="1678" customFormat="false" ht="15" hidden="false" customHeight="true" outlineLevel="0" collapsed="false">
      <c r="A1678" s="1" t="s">
        <v>4080</v>
      </c>
      <c r="B1678" s="1" t="s">
        <v>1522</v>
      </c>
      <c r="C1678" s="1" t="s">
        <v>1051</v>
      </c>
      <c r="D1678" s="1" t="s">
        <v>2028</v>
      </c>
      <c r="E1678" s="1" t="s">
        <v>2018</v>
      </c>
      <c r="F1678" s="16" t="n">
        <v>79</v>
      </c>
      <c r="G1678" s="16" t="n">
        <v>1282.68</v>
      </c>
      <c r="H1678" s="16" t="n">
        <v>1361.68</v>
      </c>
    </row>
    <row r="1679" customFormat="false" ht="15" hidden="false" customHeight="true" outlineLevel="0" collapsed="false">
      <c r="A1679" s="1" t="s">
        <v>4081</v>
      </c>
      <c r="B1679" s="1" t="s">
        <v>1299</v>
      </c>
      <c r="C1679" s="1" t="s">
        <v>908</v>
      </c>
      <c r="D1679" s="1" t="s">
        <v>2017</v>
      </c>
      <c r="E1679" s="1" t="s">
        <v>2018</v>
      </c>
      <c r="F1679" s="16" t="n">
        <v>0</v>
      </c>
      <c r="G1679" s="16" t="n">
        <v>10591.12</v>
      </c>
      <c r="H1679" s="16" t="n">
        <v>10591.12</v>
      </c>
    </row>
    <row r="1680" customFormat="false" ht="15" hidden="false" customHeight="true" outlineLevel="0" collapsed="false">
      <c r="A1680" s="1" t="s">
        <v>4082</v>
      </c>
      <c r="B1680" s="1" t="s">
        <v>1700</v>
      </c>
      <c r="C1680" s="1" t="s">
        <v>2697</v>
      </c>
      <c r="D1680" s="1" t="s">
        <v>2055</v>
      </c>
      <c r="E1680" s="1" t="s">
        <v>2018</v>
      </c>
      <c r="F1680" s="16" t="n">
        <v>0</v>
      </c>
      <c r="G1680" s="16" t="n">
        <v>5617.35</v>
      </c>
      <c r="H1680" s="16" t="n">
        <v>5617.35</v>
      </c>
    </row>
    <row r="1681" customFormat="false" ht="15" hidden="false" customHeight="true" outlineLevel="0" collapsed="false">
      <c r="A1681" s="1" t="s">
        <v>4083</v>
      </c>
      <c r="B1681" s="1" t="s">
        <v>1193</v>
      </c>
      <c r="C1681" s="1" t="s">
        <v>180</v>
      </c>
      <c r="D1681" s="1" t="s">
        <v>2032</v>
      </c>
      <c r="E1681" s="1" t="s">
        <v>2018</v>
      </c>
      <c r="F1681" s="16" t="n">
        <v>0</v>
      </c>
      <c r="G1681" s="16" t="n">
        <v>6262.32</v>
      </c>
      <c r="H1681" s="16" t="n">
        <v>6262.32</v>
      </c>
    </row>
    <row r="1682" customFormat="false" ht="15" hidden="false" customHeight="true" outlineLevel="0" collapsed="false">
      <c r="A1682" s="1" t="s">
        <v>4084</v>
      </c>
      <c r="B1682" s="1" t="s">
        <v>1527</v>
      </c>
      <c r="C1682" s="1" t="s">
        <v>591</v>
      </c>
      <c r="D1682" s="1" t="s">
        <v>2021</v>
      </c>
      <c r="E1682" s="1" t="s">
        <v>2018</v>
      </c>
      <c r="F1682" s="16" t="n">
        <v>0</v>
      </c>
      <c r="G1682" s="16" t="n">
        <v>8485.05</v>
      </c>
      <c r="H1682" s="16" t="n">
        <v>8485.05</v>
      </c>
    </row>
    <row r="1683" customFormat="false" ht="15" hidden="false" customHeight="true" outlineLevel="0" collapsed="false">
      <c r="A1683" s="1" t="s">
        <v>4085</v>
      </c>
      <c r="B1683" s="1" t="s">
        <v>171</v>
      </c>
      <c r="C1683" s="1" t="s">
        <v>4086</v>
      </c>
      <c r="D1683" s="1" t="s">
        <v>2017</v>
      </c>
      <c r="E1683" s="1" t="s">
        <v>2018</v>
      </c>
      <c r="F1683" s="16" t="n">
        <v>49</v>
      </c>
      <c r="G1683" s="16" t="n">
        <v>2255.79</v>
      </c>
      <c r="H1683" s="16" t="n">
        <v>2304.79</v>
      </c>
    </row>
    <row r="1684" customFormat="false" ht="15" hidden="false" customHeight="true" outlineLevel="0" collapsed="false">
      <c r="A1684" s="1" t="s">
        <v>4087</v>
      </c>
      <c r="B1684" s="1" t="s">
        <v>1753</v>
      </c>
      <c r="C1684" s="1" t="s">
        <v>3319</v>
      </c>
      <c r="D1684" s="1" t="s">
        <v>2032</v>
      </c>
      <c r="E1684" s="1" t="s">
        <v>2018</v>
      </c>
      <c r="F1684" s="16" t="n">
        <v>49</v>
      </c>
      <c r="G1684" s="16" t="n">
        <v>2024.53</v>
      </c>
      <c r="H1684" s="16" t="n">
        <v>2073.53</v>
      </c>
    </row>
    <row r="1685" customFormat="false" ht="15" hidden="false" customHeight="true" outlineLevel="0" collapsed="false">
      <c r="A1685" s="1" t="s">
        <v>4088</v>
      </c>
      <c r="B1685" s="1" t="s">
        <v>611</v>
      </c>
      <c r="C1685" s="1" t="s">
        <v>4089</v>
      </c>
      <c r="D1685" s="1" t="s">
        <v>2021</v>
      </c>
      <c r="E1685" s="1" t="s">
        <v>2018</v>
      </c>
      <c r="F1685" s="16" t="n">
        <v>49</v>
      </c>
      <c r="G1685" s="16" t="n">
        <v>776.69</v>
      </c>
      <c r="H1685" s="16" t="n">
        <v>825.69</v>
      </c>
    </row>
    <row r="1686" customFormat="false" ht="15" hidden="false" customHeight="true" outlineLevel="0" collapsed="false">
      <c r="A1686" s="1" t="s">
        <v>4090</v>
      </c>
      <c r="B1686" s="1" t="s">
        <v>509</v>
      </c>
      <c r="C1686" s="1" t="s">
        <v>572</v>
      </c>
      <c r="D1686" s="1" t="s">
        <v>2017</v>
      </c>
      <c r="E1686" s="1" t="s">
        <v>2018</v>
      </c>
      <c r="F1686" s="16" t="n">
        <v>79</v>
      </c>
      <c r="G1686" s="16" t="n">
        <v>311.15</v>
      </c>
      <c r="H1686" s="16" t="n">
        <v>390.15</v>
      </c>
    </row>
    <row r="1687" customFormat="false" ht="15" hidden="false" customHeight="true" outlineLevel="0" collapsed="false">
      <c r="A1687" s="1" t="s">
        <v>4091</v>
      </c>
      <c r="B1687" s="1" t="s">
        <v>1209</v>
      </c>
      <c r="C1687" s="1" t="s">
        <v>1282</v>
      </c>
      <c r="D1687" s="1" t="s">
        <v>2032</v>
      </c>
      <c r="E1687" s="1" t="s">
        <v>2018</v>
      </c>
      <c r="F1687" s="16" t="n">
        <v>0</v>
      </c>
      <c r="G1687" s="16" t="n">
        <v>7204.77</v>
      </c>
      <c r="H1687" s="16" t="n">
        <v>7204.77</v>
      </c>
    </row>
    <row r="1688" customFormat="false" ht="15" hidden="false" customHeight="true" outlineLevel="0" collapsed="false">
      <c r="A1688" s="1" t="s">
        <v>4092</v>
      </c>
      <c r="B1688" s="1" t="s">
        <v>863</v>
      </c>
      <c r="C1688" s="1" t="s">
        <v>1036</v>
      </c>
      <c r="D1688" s="1" t="s">
        <v>2017</v>
      </c>
      <c r="E1688" s="1" t="s">
        <v>2018</v>
      </c>
      <c r="F1688" s="16" t="n">
        <v>0</v>
      </c>
      <c r="G1688" s="16" t="n">
        <v>13466.21</v>
      </c>
      <c r="H1688" s="16" t="n">
        <v>13466.21</v>
      </c>
    </row>
    <row r="1689" customFormat="false" ht="15" hidden="false" customHeight="true" outlineLevel="0" collapsed="false">
      <c r="A1689" s="1" t="s">
        <v>4093</v>
      </c>
      <c r="B1689" s="1" t="s">
        <v>597</v>
      </c>
      <c r="C1689" s="1" t="s">
        <v>3134</v>
      </c>
      <c r="D1689" s="1" t="s">
        <v>2025</v>
      </c>
      <c r="E1689" s="1" t="s">
        <v>2018</v>
      </c>
      <c r="F1689" s="16" t="n">
        <v>49</v>
      </c>
      <c r="G1689" s="16" t="n">
        <v>2158.52</v>
      </c>
      <c r="H1689" s="16" t="n">
        <v>2207.52</v>
      </c>
    </row>
    <row r="1690" customFormat="false" ht="15" hidden="false" customHeight="true" outlineLevel="0" collapsed="false">
      <c r="A1690" s="1" t="s">
        <v>4094</v>
      </c>
      <c r="B1690" s="1" t="s">
        <v>1694</v>
      </c>
      <c r="C1690" s="1" t="s">
        <v>2569</v>
      </c>
      <c r="D1690" s="1" t="s">
        <v>2021</v>
      </c>
      <c r="E1690" s="1" t="s">
        <v>2018</v>
      </c>
      <c r="F1690" s="16" t="n">
        <v>0</v>
      </c>
      <c r="G1690" s="16" t="n">
        <v>7088.37</v>
      </c>
      <c r="H1690" s="16" t="n">
        <v>7088.37</v>
      </c>
    </row>
    <row r="1691" customFormat="false" ht="15" hidden="false" customHeight="true" outlineLevel="0" collapsed="false">
      <c r="A1691" s="1" t="s">
        <v>4095</v>
      </c>
      <c r="B1691" s="1" t="s">
        <v>1372</v>
      </c>
      <c r="C1691" s="1" t="s">
        <v>2555</v>
      </c>
      <c r="D1691" s="1" t="s">
        <v>2021</v>
      </c>
      <c r="E1691" s="1" t="s">
        <v>2018</v>
      </c>
      <c r="F1691" s="16" t="n">
        <v>0</v>
      </c>
      <c r="G1691" s="16" t="n">
        <v>5341.34</v>
      </c>
      <c r="H1691" s="16" t="n">
        <v>5341.34</v>
      </c>
    </row>
    <row r="1692" customFormat="false" ht="15" hidden="false" customHeight="true" outlineLevel="0" collapsed="false">
      <c r="A1692" s="1" t="s">
        <v>4096</v>
      </c>
      <c r="B1692" s="1" t="s">
        <v>723</v>
      </c>
      <c r="C1692" s="1" t="s">
        <v>1103</v>
      </c>
      <c r="D1692" s="1" t="s">
        <v>2017</v>
      </c>
      <c r="E1692" s="1" t="s">
        <v>2018</v>
      </c>
      <c r="F1692" s="16" t="n">
        <v>79</v>
      </c>
      <c r="G1692" s="16" t="n">
        <v>560.7</v>
      </c>
      <c r="H1692" s="16" t="n">
        <v>639.7</v>
      </c>
    </row>
    <row r="1693" customFormat="false" ht="15" hidden="false" customHeight="true" outlineLevel="0" collapsed="false">
      <c r="A1693" s="1" t="s">
        <v>4097</v>
      </c>
      <c r="B1693" s="1" t="s">
        <v>960</v>
      </c>
      <c r="C1693" s="1" t="s">
        <v>2358</v>
      </c>
      <c r="D1693" s="1" t="s">
        <v>2025</v>
      </c>
      <c r="E1693" s="1" t="s">
        <v>2018</v>
      </c>
      <c r="F1693" s="16" t="n">
        <v>49</v>
      </c>
      <c r="G1693" s="16" t="n">
        <v>2018.34</v>
      </c>
      <c r="H1693" s="16" t="n">
        <v>2067.34</v>
      </c>
    </row>
    <row r="1694" customFormat="false" ht="15" hidden="false" customHeight="true" outlineLevel="0" collapsed="false">
      <c r="A1694" s="1" t="s">
        <v>4098</v>
      </c>
      <c r="B1694" s="1" t="s">
        <v>743</v>
      </c>
      <c r="C1694" s="1" t="s">
        <v>2585</v>
      </c>
      <c r="D1694" s="1" t="s">
        <v>2025</v>
      </c>
      <c r="E1694" s="1" t="s">
        <v>2018</v>
      </c>
      <c r="F1694" s="16" t="n">
        <v>99</v>
      </c>
      <c r="G1694" s="16" t="n">
        <v>1454.17</v>
      </c>
      <c r="H1694" s="16" t="n">
        <v>1553.17</v>
      </c>
    </row>
    <row r="1695" customFormat="false" ht="15" hidden="false" customHeight="true" outlineLevel="0" collapsed="false">
      <c r="A1695" s="1" t="s">
        <v>4099</v>
      </c>
      <c r="B1695" s="1" t="s">
        <v>1782</v>
      </c>
      <c r="C1695" s="1" t="s">
        <v>3154</v>
      </c>
      <c r="D1695" s="1" t="s">
        <v>2055</v>
      </c>
      <c r="E1695" s="1" t="s">
        <v>2018</v>
      </c>
      <c r="F1695" s="16" t="n">
        <v>0</v>
      </c>
      <c r="G1695" s="16" t="n">
        <v>27646.26</v>
      </c>
      <c r="H1695" s="16" t="n">
        <v>27646.26</v>
      </c>
    </row>
    <row r="1696" customFormat="false" ht="15" hidden="false" customHeight="true" outlineLevel="0" collapsed="false">
      <c r="A1696" s="1" t="s">
        <v>4100</v>
      </c>
      <c r="B1696" s="1" t="s">
        <v>898</v>
      </c>
      <c r="C1696" s="1" t="s">
        <v>1667</v>
      </c>
      <c r="D1696" s="1" t="s">
        <v>2017</v>
      </c>
      <c r="E1696" s="1" t="s">
        <v>2018</v>
      </c>
      <c r="F1696" s="16" t="n">
        <v>0</v>
      </c>
      <c r="G1696" s="16" t="n">
        <v>5788.98</v>
      </c>
      <c r="H1696" s="16" t="n">
        <v>5788.98</v>
      </c>
    </row>
    <row r="1697" customFormat="false" ht="15" hidden="false" customHeight="true" outlineLevel="0" collapsed="false">
      <c r="A1697" s="1" t="s">
        <v>4101</v>
      </c>
      <c r="B1697" s="1" t="s">
        <v>1522</v>
      </c>
      <c r="C1697" s="1" t="s">
        <v>3713</v>
      </c>
      <c r="D1697" s="1" t="s">
        <v>2025</v>
      </c>
      <c r="E1697" s="1" t="s">
        <v>2045</v>
      </c>
      <c r="F1697" s="16" t="n">
        <v>0</v>
      </c>
      <c r="G1697" s="16" t="n">
        <v>5045.75</v>
      </c>
      <c r="H1697" s="16" t="n">
        <v>5045.75</v>
      </c>
    </row>
    <row r="1698" customFormat="false" ht="15" hidden="false" customHeight="true" outlineLevel="0" collapsed="false">
      <c r="A1698" s="1" t="s">
        <v>4102</v>
      </c>
      <c r="B1698" s="1" t="s">
        <v>843</v>
      </c>
      <c r="C1698" s="1" t="s">
        <v>2699</v>
      </c>
      <c r="D1698" s="1" t="s">
        <v>2021</v>
      </c>
      <c r="E1698" s="1" t="s">
        <v>2018</v>
      </c>
      <c r="F1698" s="16" t="n">
        <v>0</v>
      </c>
      <c r="G1698" s="16" t="n">
        <v>7195.05</v>
      </c>
      <c r="H1698" s="16" t="n">
        <v>7195.05</v>
      </c>
    </row>
    <row r="1699" customFormat="false" ht="15" hidden="false" customHeight="true" outlineLevel="0" collapsed="false">
      <c r="A1699" s="1" t="s">
        <v>4103</v>
      </c>
      <c r="B1699" s="1" t="s">
        <v>1498</v>
      </c>
      <c r="C1699" s="1" t="s">
        <v>203</v>
      </c>
      <c r="D1699" s="1" t="s">
        <v>2025</v>
      </c>
      <c r="E1699" s="1" t="s">
        <v>2018</v>
      </c>
      <c r="F1699" s="16" t="n">
        <v>0</v>
      </c>
      <c r="G1699" s="16" t="n">
        <v>2978.36</v>
      </c>
      <c r="H1699" s="16" t="n">
        <v>2978.36</v>
      </c>
    </row>
    <row r="1700" customFormat="false" ht="15" hidden="false" customHeight="true" outlineLevel="0" collapsed="false">
      <c r="A1700" s="1" t="s">
        <v>4104</v>
      </c>
      <c r="B1700" s="1" t="s">
        <v>1577</v>
      </c>
      <c r="C1700" s="1" t="s">
        <v>2197</v>
      </c>
      <c r="D1700" s="1" t="s">
        <v>2017</v>
      </c>
      <c r="E1700" s="1" t="s">
        <v>2018</v>
      </c>
      <c r="F1700" s="16" t="n">
        <v>0</v>
      </c>
      <c r="G1700" s="16" t="n">
        <v>13669.32</v>
      </c>
      <c r="H1700" s="16" t="n">
        <v>13669.32</v>
      </c>
    </row>
    <row r="1701" customFormat="false" ht="15" hidden="false" customHeight="true" outlineLevel="0" collapsed="false">
      <c r="A1701" s="1" t="s">
        <v>4105</v>
      </c>
      <c r="B1701" s="1" t="s">
        <v>627</v>
      </c>
      <c r="C1701" s="1" t="s">
        <v>629</v>
      </c>
      <c r="D1701" s="1" t="s">
        <v>2028</v>
      </c>
      <c r="E1701" s="1" t="s">
        <v>2018</v>
      </c>
      <c r="F1701" s="16" t="n">
        <v>99</v>
      </c>
      <c r="G1701" s="16" t="n">
        <v>1059.1</v>
      </c>
      <c r="H1701" s="16" t="n">
        <v>1158.1</v>
      </c>
    </row>
    <row r="1702" customFormat="false" ht="15" hidden="false" customHeight="true" outlineLevel="0" collapsed="false">
      <c r="A1702" s="1" t="s">
        <v>4106</v>
      </c>
      <c r="B1702" s="1" t="s">
        <v>367</v>
      </c>
      <c r="C1702" s="1" t="s">
        <v>914</v>
      </c>
      <c r="D1702" s="1" t="s">
        <v>2021</v>
      </c>
      <c r="E1702" s="1" t="s">
        <v>2018</v>
      </c>
      <c r="F1702" s="16" t="n">
        <v>0</v>
      </c>
      <c r="G1702" s="16" t="n">
        <v>6772.52</v>
      </c>
      <c r="H1702" s="16" t="n">
        <v>6772.52</v>
      </c>
    </row>
    <row r="1703" customFormat="false" ht="15" hidden="false" customHeight="true" outlineLevel="0" collapsed="false">
      <c r="A1703" s="1" t="s">
        <v>4107</v>
      </c>
      <c r="B1703" s="1" t="s">
        <v>1897</v>
      </c>
      <c r="C1703" s="1" t="s">
        <v>2697</v>
      </c>
      <c r="D1703" s="1" t="s">
        <v>2025</v>
      </c>
      <c r="E1703" s="1" t="s">
        <v>2022</v>
      </c>
      <c r="F1703" s="16" t="n">
        <v>0</v>
      </c>
      <c r="G1703" s="16" t="n">
        <v>16332.19</v>
      </c>
      <c r="H1703" s="16" t="n">
        <v>16332.19</v>
      </c>
    </row>
    <row r="1704" customFormat="false" ht="15" hidden="false" customHeight="true" outlineLevel="0" collapsed="false">
      <c r="A1704" s="1" t="s">
        <v>4108</v>
      </c>
      <c r="B1704" s="1" t="s">
        <v>605</v>
      </c>
      <c r="C1704" s="1" t="s">
        <v>3343</v>
      </c>
      <c r="D1704" s="1" t="s">
        <v>2017</v>
      </c>
      <c r="E1704" s="1" t="s">
        <v>2018</v>
      </c>
      <c r="F1704" s="16" t="n">
        <v>0</v>
      </c>
      <c r="G1704" s="16" t="n">
        <v>11777.54</v>
      </c>
      <c r="H1704" s="16" t="n">
        <v>11777.54</v>
      </c>
    </row>
    <row r="1705" customFormat="false" ht="15" hidden="false" customHeight="true" outlineLevel="0" collapsed="false">
      <c r="A1705" s="1" t="s">
        <v>4109</v>
      </c>
      <c r="B1705" s="1" t="s">
        <v>1411</v>
      </c>
      <c r="C1705" s="1" t="s">
        <v>2079</v>
      </c>
      <c r="D1705" s="1" t="s">
        <v>2055</v>
      </c>
      <c r="E1705" s="1" t="s">
        <v>2045</v>
      </c>
      <c r="F1705" s="16" t="n">
        <v>0</v>
      </c>
      <c r="G1705" s="16" t="n">
        <v>8026.72</v>
      </c>
      <c r="H1705" s="16" t="n">
        <v>8026.72</v>
      </c>
    </row>
    <row r="1706" customFormat="false" ht="15" hidden="false" customHeight="true" outlineLevel="0" collapsed="false">
      <c r="A1706" s="1" t="s">
        <v>4110</v>
      </c>
      <c r="B1706" s="1" t="s">
        <v>1637</v>
      </c>
      <c r="C1706" s="1" t="s">
        <v>1570</v>
      </c>
      <c r="D1706" s="1" t="s">
        <v>2025</v>
      </c>
      <c r="E1706" s="1" t="s">
        <v>2018</v>
      </c>
      <c r="F1706" s="16" t="n">
        <v>99</v>
      </c>
      <c r="G1706" s="16" t="n">
        <v>1100.33</v>
      </c>
      <c r="H1706" s="16" t="n">
        <v>1199.33</v>
      </c>
    </row>
    <row r="1707" customFormat="false" ht="15" hidden="false" customHeight="true" outlineLevel="0" collapsed="false">
      <c r="A1707" s="1" t="s">
        <v>4111</v>
      </c>
      <c r="B1707" s="1" t="s">
        <v>304</v>
      </c>
      <c r="C1707" s="1" t="s">
        <v>2315</v>
      </c>
      <c r="D1707" s="1" t="s">
        <v>2017</v>
      </c>
      <c r="E1707" s="1" t="s">
        <v>2018</v>
      </c>
      <c r="F1707" s="16" t="n">
        <v>0</v>
      </c>
      <c r="G1707" s="16" t="n">
        <v>7882.51</v>
      </c>
      <c r="H1707" s="16" t="n">
        <v>7882.51</v>
      </c>
    </row>
    <row r="1708" customFormat="false" ht="15" hidden="false" customHeight="true" outlineLevel="0" collapsed="false">
      <c r="A1708" s="1" t="s">
        <v>4112</v>
      </c>
      <c r="B1708" s="1" t="s">
        <v>1828</v>
      </c>
      <c r="C1708" s="1" t="s">
        <v>2428</v>
      </c>
      <c r="D1708" s="1" t="s">
        <v>2017</v>
      </c>
      <c r="E1708" s="1" t="s">
        <v>2018</v>
      </c>
      <c r="F1708" s="16" t="n">
        <v>79</v>
      </c>
      <c r="G1708" s="16" t="n">
        <v>1246</v>
      </c>
      <c r="H1708" s="16" t="n">
        <v>1325</v>
      </c>
    </row>
    <row r="1709" customFormat="false" ht="15" hidden="false" customHeight="true" outlineLevel="0" collapsed="false">
      <c r="A1709" s="1" t="s">
        <v>4113</v>
      </c>
      <c r="B1709" s="1" t="s">
        <v>1902</v>
      </c>
      <c r="C1709" s="1" t="s">
        <v>2928</v>
      </c>
      <c r="D1709" s="1" t="s">
        <v>2028</v>
      </c>
      <c r="E1709" s="1" t="s">
        <v>2018</v>
      </c>
      <c r="F1709" s="16" t="n">
        <v>0</v>
      </c>
      <c r="G1709" s="16" t="n">
        <v>4914.12</v>
      </c>
      <c r="H1709" s="16" t="n">
        <v>4914.12</v>
      </c>
    </row>
    <row r="1710" customFormat="false" ht="15" hidden="false" customHeight="true" outlineLevel="0" collapsed="false">
      <c r="A1710" s="1" t="s">
        <v>4114</v>
      </c>
      <c r="B1710" s="1" t="s">
        <v>694</v>
      </c>
      <c r="C1710" s="1" t="s">
        <v>4115</v>
      </c>
      <c r="D1710" s="1" t="s">
        <v>2017</v>
      </c>
      <c r="E1710" s="1" t="s">
        <v>2018</v>
      </c>
      <c r="F1710" s="16" t="n">
        <v>0</v>
      </c>
      <c r="G1710" s="16" t="n">
        <v>3789.96</v>
      </c>
      <c r="H1710" s="16" t="n">
        <v>3789.96</v>
      </c>
    </row>
    <row r="1711" customFormat="false" ht="15" hidden="false" customHeight="true" outlineLevel="0" collapsed="false">
      <c r="A1711" s="1" t="s">
        <v>4116</v>
      </c>
      <c r="B1711" s="1" t="s">
        <v>1747</v>
      </c>
      <c r="C1711" s="1" t="s">
        <v>1073</v>
      </c>
      <c r="D1711" s="1" t="s">
        <v>2021</v>
      </c>
      <c r="E1711" s="1" t="s">
        <v>2018</v>
      </c>
      <c r="F1711" s="16" t="n">
        <v>0</v>
      </c>
      <c r="G1711" s="16" t="n">
        <v>5394.2</v>
      </c>
      <c r="H1711" s="16" t="n">
        <v>5394.2</v>
      </c>
    </row>
    <row r="1712" customFormat="false" ht="15" hidden="false" customHeight="true" outlineLevel="0" collapsed="false">
      <c r="A1712" s="1" t="s">
        <v>4117</v>
      </c>
      <c r="B1712" s="1" t="s">
        <v>1107</v>
      </c>
      <c r="C1712" s="1" t="s">
        <v>2345</v>
      </c>
      <c r="D1712" s="1" t="s">
        <v>2017</v>
      </c>
      <c r="E1712" s="1" t="s">
        <v>2018</v>
      </c>
      <c r="F1712" s="16" t="n">
        <v>0</v>
      </c>
      <c r="G1712" s="16" t="n">
        <v>9642.12</v>
      </c>
      <c r="H1712" s="16" t="n">
        <v>9642.12</v>
      </c>
    </row>
    <row r="1713" customFormat="false" ht="15" hidden="false" customHeight="true" outlineLevel="0" collapsed="false">
      <c r="A1713" s="1" t="s">
        <v>4118</v>
      </c>
      <c r="B1713" s="1" t="s">
        <v>893</v>
      </c>
      <c r="C1713" s="1" t="s">
        <v>1885</v>
      </c>
      <c r="D1713" s="1" t="s">
        <v>2017</v>
      </c>
      <c r="E1713" s="1" t="s">
        <v>2018</v>
      </c>
      <c r="F1713" s="16" t="n">
        <v>0</v>
      </c>
      <c r="G1713" s="16" t="n">
        <v>2728.26</v>
      </c>
      <c r="H1713" s="16" t="n">
        <v>2728.26</v>
      </c>
    </row>
    <row r="1714" customFormat="false" ht="15" hidden="false" customHeight="true" outlineLevel="0" collapsed="false">
      <c r="A1714" s="1" t="s">
        <v>4119</v>
      </c>
      <c r="B1714" s="1" t="s">
        <v>1132</v>
      </c>
      <c r="C1714" s="1" t="s">
        <v>1134</v>
      </c>
      <c r="D1714" s="1" t="s">
        <v>2025</v>
      </c>
      <c r="E1714" s="1" t="s">
        <v>2018</v>
      </c>
      <c r="F1714" s="16" t="n">
        <v>0</v>
      </c>
      <c r="G1714" s="16" t="n">
        <v>6492.6</v>
      </c>
      <c r="H1714" s="16" t="n">
        <v>6492.6</v>
      </c>
    </row>
    <row r="1715" customFormat="false" ht="15" hidden="false" customHeight="true" outlineLevel="0" collapsed="false">
      <c r="A1715" s="1" t="s">
        <v>4120</v>
      </c>
      <c r="B1715" s="1" t="s">
        <v>1295</v>
      </c>
      <c r="C1715" s="1" t="s">
        <v>3683</v>
      </c>
      <c r="D1715" s="1" t="s">
        <v>2017</v>
      </c>
      <c r="E1715" s="1" t="s">
        <v>2022</v>
      </c>
      <c r="F1715" s="16" t="n">
        <v>79</v>
      </c>
      <c r="G1715" s="16" t="n">
        <v>819.84</v>
      </c>
      <c r="H1715" s="16" t="n">
        <v>898.84</v>
      </c>
    </row>
    <row r="1716" customFormat="false" ht="15" hidden="false" customHeight="true" outlineLevel="0" collapsed="false">
      <c r="A1716" s="1" t="s">
        <v>4121</v>
      </c>
      <c r="B1716" s="1" t="s">
        <v>1107</v>
      </c>
      <c r="C1716" s="1" t="s">
        <v>1327</v>
      </c>
      <c r="D1716" s="1" t="s">
        <v>2017</v>
      </c>
      <c r="E1716" s="1" t="s">
        <v>2018</v>
      </c>
      <c r="F1716" s="16" t="n">
        <v>99</v>
      </c>
      <c r="G1716" s="16" t="n">
        <v>2398.35</v>
      </c>
      <c r="H1716" s="16" t="n">
        <v>2497.35</v>
      </c>
    </row>
    <row r="1717" customFormat="false" ht="15" hidden="false" customHeight="true" outlineLevel="0" collapsed="false">
      <c r="A1717" s="1" t="s">
        <v>4122</v>
      </c>
      <c r="B1717" s="1" t="s">
        <v>1014</v>
      </c>
      <c r="C1717" s="1" t="s">
        <v>2079</v>
      </c>
      <c r="D1717" s="1" t="s">
        <v>2017</v>
      </c>
      <c r="E1717" s="1" t="s">
        <v>2022</v>
      </c>
      <c r="F1717" s="16" t="n">
        <v>49</v>
      </c>
      <c r="G1717" s="16" t="n">
        <v>1677.1</v>
      </c>
      <c r="H1717" s="16" t="n">
        <v>1726.1</v>
      </c>
    </row>
    <row r="1718" customFormat="false" ht="15" hidden="false" customHeight="true" outlineLevel="0" collapsed="false">
      <c r="A1718" s="1" t="s">
        <v>4123</v>
      </c>
      <c r="B1718" s="1" t="s">
        <v>1151</v>
      </c>
      <c r="C1718" s="1" t="s">
        <v>4124</v>
      </c>
      <c r="D1718" s="1" t="s">
        <v>2021</v>
      </c>
      <c r="E1718" s="1" t="s">
        <v>2022</v>
      </c>
      <c r="F1718" s="16" t="n">
        <v>0</v>
      </c>
      <c r="G1718" s="16" t="n">
        <v>6834.66</v>
      </c>
      <c r="H1718" s="16" t="n">
        <v>6834.66</v>
      </c>
    </row>
    <row r="1719" customFormat="false" ht="15" hidden="false" customHeight="true" outlineLevel="0" collapsed="false">
      <c r="A1719" s="1" t="s">
        <v>4125</v>
      </c>
      <c r="B1719" s="1" t="s">
        <v>1440</v>
      </c>
      <c r="C1719" s="1" t="s">
        <v>4126</v>
      </c>
      <c r="D1719" s="1" t="s">
        <v>2025</v>
      </c>
      <c r="E1719" s="1" t="s">
        <v>2018</v>
      </c>
      <c r="F1719" s="16" t="n">
        <v>0</v>
      </c>
      <c r="G1719" s="16" t="n">
        <v>3378.03</v>
      </c>
      <c r="H1719" s="16" t="n">
        <v>3378.03</v>
      </c>
    </row>
    <row r="1720" customFormat="false" ht="15" hidden="false" customHeight="true" outlineLevel="0" collapsed="false">
      <c r="A1720" s="1" t="s">
        <v>4127</v>
      </c>
      <c r="B1720" s="1" t="s">
        <v>408</v>
      </c>
      <c r="C1720" s="1" t="s">
        <v>2773</v>
      </c>
      <c r="D1720" s="1" t="s">
        <v>2055</v>
      </c>
      <c r="E1720" s="1" t="s">
        <v>2018</v>
      </c>
      <c r="F1720" s="16" t="n">
        <v>99</v>
      </c>
      <c r="G1720" s="16" t="n">
        <v>482.17</v>
      </c>
      <c r="H1720" s="16" t="n">
        <v>581.17</v>
      </c>
    </row>
    <row r="1721" customFormat="false" ht="15" hidden="false" customHeight="true" outlineLevel="0" collapsed="false">
      <c r="A1721" s="1" t="s">
        <v>4128</v>
      </c>
      <c r="B1721" s="1" t="s">
        <v>1184</v>
      </c>
      <c r="C1721" s="1" t="s">
        <v>2222</v>
      </c>
      <c r="D1721" s="1" t="s">
        <v>2028</v>
      </c>
      <c r="E1721" s="1" t="s">
        <v>2018</v>
      </c>
      <c r="F1721" s="16" t="n">
        <v>49</v>
      </c>
      <c r="G1721" s="16" t="n">
        <v>1125.49</v>
      </c>
      <c r="H1721" s="16" t="n">
        <v>1174.49</v>
      </c>
    </row>
    <row r="1722" customFormat="false" ht="15" hidden="false" customHeight="true" outlineLevel="0" collapsed="false">
      <c r="A1722" s="1" t="s">
        <v>4129</v>
      </c>
      <c r="B1722" s="1" t="s">
        <v>1764</v>
      </c>
      <c r="C1722" s="1" t="s">
        <v>283</v>
      </c>
      <c r="D1722" s="1" t="s">
        <v>2032</v>
      </c>
      <c r="E1722" s="1" t="s">
        <v>2018</v>
      </c>
      <c r="F1722" s="16" t="n">
        <v>0</v>
      </c>
      <c r="G1722" s="16" t="n">
        <v>8145.48</v>
      </c>
      <c r="H1722" s="16" t="n">
        <v>8145.48</v>
      </c>
    </row>
    <row r="1723" customFormat="false" ht="15" hidden="false" customHeight="true" outlineLevel="0" collapsed="false">
      <c r="A1723" s="1" t="s">
        <v>4130</v>
      </c>
      <c r="B1723" s="1" t="s">
        <v>1369</v>
      </c>
      <c r="C1723" s="1" t="s">
        <v>871</v>
      </c>
      <c r="D1723" s="1" t="s">
        <v>2021</v>
      </c>
      <c r="E1723" s="1" t="s">
        <v>2018</v>
      </c>
      <c r="F1723" s="16" t="n">
        <v>0</v>
      </c>
      <c r="G1723" s="16" t="n">
        <v>14926.41</v>
      </c>
      <c r="H1723" s="16" t="n">
        <v>14926.41</v>
      </c>
    </row>
    <row r="1724" customFormat="false" ht="15" hidden="false" customHeight="true" outlineLevel="0" collapsed="false">
      <c r="A1724" s="1" t="s">
        <v>4131</v>
      </c>
      <c r="B1724" s="1" t="s">
        <v>433</v>
      </c>
      <c r="C1724" s="1" t="s">
        <v>2386</v>
      </c>
      <c r="D1724" s="1" t="s">
        <v>2025</v>
      </c>
      <c r="E1724" s="1" t="s">
        <v>2018</v>
      </c>
      <c r="F1724" s="16" t="n">
        <v>99</v>
      </c>
      <c r="G1724" s="16" t="n">
        <v>750.27</v>
      </c>
      <c r="H1724" s="16" t="n">
        <v>849.27</v>
      </c>
    </row>
    <row r="1725" customFormat="false" ht="15" hidden="false" customHeight="true" outlineLevel="0" collapsed="false">
      <c r="A1725" s="1" t="s">
        <v>4132</v>
      </c>
      <c r="B1725" s="1" t="s">
        <v>666</v>
      </c>
      <c r="C1725" s="1" t="s">
        <v>4133</v>
      </c>
      <c r="D1725" s="1" t="s">
        <v>2055</v>
      </c>
      <c r="E1725" s="1" t="s">
        <v>2018</v>
      </c>
      <c r="F1725" s="16" t="n">
        <v>0</v>
      </c>
      <c r="G1725" s="16" t="n">
        <v>3346.13</v>
      </c>
      <c r="H1725" s="16" t="n">
        <v>3346.13</v>
      </c>
    </row>
    <row r="1726" customFormat="false" ht="15" hidden="false" customHeight="true" outlineLevel="0" collapsed="false">
      <c r="A1726" s="1" t="s">
        <v>4134</v>
      </c>
      <c r="B1726" s="1" t="s">
        <v>1292</v>
      </c>
      <c r="C1726" s="1" t="s">
        <v>474</v>
      </c>
      <c r="D1726" s="1" t="s">
        <v>2032</v>
      </c>
      <c r="E1726" s="1" t="s">
        <v>2018</v>
      </c>
      <c r="F1726" s="16" t="n">
        <v>79</v>
      </c>
      <c r="G1726" s="16" t="n">
        <v>675.24</v>
      </c>
      <c r="H1726" s="16" t="n">
        <v>754.24</v>
      </c>
    </row>
    <row r="1727" customFormat="false" ht="15" hidden="false" customHeight="true" outlineLevel="0" collapsed="false">
      <c r="A1727" s="1" t="s">
        <v>4135</v>
      </c>
      <c r="B1727" s="1" t="s">
        <v>1616</v>
      </c>
      <c r="C1727" s="1" t="s">
        <v>4136</v>
      </c>
      <c r="D1727" s="1" t="s">
        <v>2021</v>
      </c>
      <c r="E1727" s="1" t="s">
        <v>2018</v>
      </c>
      <c r="F1727" s="16" t="n">
        <v>0</v>
      </c>
      <c r="G1727" s="16" t="n">
        <v>4546.6</v>
      </c>
      <c r="H1727" s="16" t="n">
        <v>4546.6</v>
      </c>
    </row>
    <row r="1728" customFormat="false" ht="15" hidden="false" customHeight="true" outlineLevel="0" collapsed="false">
      <c r="A1728" s="1" t="s">
        <v>4137</v>
      </c>
      <c r="B1728" s="1" t="s">
        <v>1717</v>
      </c>
      <c r="C1728" s="1" t="s">
        <v>3514</v>
      </c>
      <c r="D1728" s="1" t="s">
        <v>2021</v>
      </c>
      <c r="E1728" s="1" t="s">
        <v>2018</v>
      </c>
      <c r="F1728" s="16" t="n">
        <v>79</v>
      </c>
      <c r="G1728" s="16" t="n">
        <v>482.17</v>
      </c>
      <c r="H1728" s="16" t="n">
        <v>561.17</v>
      </c>
    </row>
    <row r="1729" customFormat="false" ht="15" hidden="false" customHeight="true" outlineLevel="0" collapsed="false">
      <c r="A1729" s="1" t="s">
        <v>4138</v>
      </c>
      <c r="B1729" s="1" t="s">
        <v>1774</v>
      </c>
      <c r="C1729" s="1" t="s">
        <v>736</v>
      </c>
      <c r="D1729" s="1" t="s">
        <v>2032</v>
      </c>
      <c r="E1729" s="1" t="s">
        <v>2018</v>
      </c>
      <c r="F1729" s="16" t="n">
        <v>79</v>
      </c>
      <c r="G1729" s="16" t="n">
        <v>2224.34</v>
      </c>
      <c r="H1729" s="16" t="n">
        <v>2303.34</v>
      </c>
    </row>
    <row r="1730" customFormat="false" ht="15" hidden="false" customHeight="true" outlineLevel="0" collapsed="false">
      <c r="A1730" s="1" t="s">
        <v>4139</v>
      </c>
      <c r="B1730" s="1" t="s">
        <v>582</v>
      </c>
      <c r="C1730" s="1" t="s">
        <v>2807</v>
      </c>
      <c r="D1730" s="1" t="s">
        <v>2021</v>
      </c>
      <c r="E1730" s="1" t="s">
        <v>2018</v>
      </c>
      <c r="F1730" s="16" t="n">
        <v>49</v>
      </c>
      <c r="G1730" s="16" t="n">
        <v>2374.52</v>
      </c>
      <c r="H1730" s="16" t="n">
        <v>2423.52</v>
      </c>
    </row>
    <row r="1731" customFormat="false" ht="15" hidden="false" customHeight="true" outlineLevel="0" collapsed="false">
      <c r="A1731" s="1" t="s">
        <v>4140</v>
      </c>
      <c r="B1731" s="1" t="s">
        <v>602</v>
      </c>
      <c r="C1731" s="1" t="s">
        <v>933</v>
      </c>
      <c r="D1731" s="1" t="s">
        <v>2032</v>
      </c>
      <c r="E1731" s="1" t="s">
        <v>2018</v>
      </c>
      <c r="F1731" s="16" t="n">
        <v>0</v>
      </c>
      <c r="G1731" s="16" t="n">
        <v>3153.6</v>
      </c>
      <c r="H1731" s="16" t="n">
        <v>3153.6</v>
      </c>
    </row>
    <row r="1732" customFormat="false" ht="15" hidden="false" customHeight="true" outlineLevel="0" collapsed="false">
      <c r="A1732" s="1" t="s">
        <v>4141</v>
      </c>
      <c r="B1732" s="1" t="s">
        <v>954</v>
      </c>
      <c r="C1732" s="1" t="s">
        <v>3130</v>
      </c>
      <c r="D1732" s="1" t="s">
        <v>2025</v>
      </c>
      <c r="E1732" s="1" t="s">
        <v>2018</v>
      </c>
      <c r="F1732" s="16" t="n">
        <v>0</v>
      </c>
      <c r="G1732" s="16" t="n">
        <v>11380.23</v>
      </c>
      <c r="H1732" s="16" t="n">
        <v>11380.23</v>
      </c>
    </row>
    <row r="1733" customFormat="false" ht="15" hidden="false" customHeight="true" outlineLevel="0" collapsed="false">
      <c r="A1733" s="1" t="s">
        <v>4142</v>
      </c>
      <c r="B1733" s="1" t="s">
        <v>812</v>
      </c>
      <c r="C1733" s="1" t="s">
        <v>4143</v>
      </c>
      <c r="D1733" s="1" t="s">
        <v>2017</v>
      </c>
      <c r="E1733" s="1" t="s">
        <v>2018</v>
      </c>
      <c r="F1733" s="16" t="n">
        <v>49</v>
      </c>
      <c r="G1733" s="16" t="n">
        <v>2374.52</v>
      </c>
      <c r="H1733" s="16" t="n">
        <v>2423.52</v>
      </c>
    </row>
    <row r="1734" customFormat="false" ht="15" hidden="false" customHeight="true" outlineLevel="0" collapsed="false">
      <c r="A1734" s="1" t="s">
        <v>4144</v>
      </c>
      <c r="B1734" s="1" t="s">
        <v>348</v>
      </c>
      <c r="C1734" s="1" t="s">
        <v>2323</v>
      </c>
      <c r="D1734" s="1" t="s">
        <v>2025</v>
      </c>
      <c r="E1734" s="1" t="s">
        <v>2018</v>
      </c>
      <c r="F1734" s="16" t="n">
        <v>0</v>
      </c>
      <c r="G1734" s="16" t="n">
        <v>7764.58</v>
      </c>
      <c r="H1734" s="16" t="n">
        <v>7764.58</v>
      </c>
    </row>
    <row r="1735" customFormat="false" ht="15" hidden="false" customHeight="true" outlineLevel="0" collapsed="false">
      <c r="A1735" s="1" t="s">
        <v>4145</v>
      </c>
      <c r="B1735" s="1" t="s">
        <v>1557</v>
      </c>
      <c r="C1735" s="1" t="s">
        <v>2358</v>
      </c>
      <c r="D1735" s="1" t="s">
        <v>2055</v>
      </c>
      <c r="E1735" s="1" t="s">
        <v>2018</v>
      </c>
      <c r="F1735" s="16" t="n">
        <v>0</v>
      </c>
      <c r="G1735" s="16" t="n">
        <v>23762.84</v>
      </c>
      <c r="H1735" s="16" t="n">
        <v>23762.84</v>
      </c>
    </row>
    <row r="1736" customFormat="false" ht="15" hidden="false" customHeight="true" outlineLevel="0" collapsed="false">
      <c r="A1736" s="1" t="s">
        <v>4146</v>
      </c>
      <c r="B1736" s="1" t="s">
        <v>1860</v>
      </c>
      <c r="C1736" s="1" t="s">
        <v>3410</v>
      </c>
      <c r="D1736" s="1" t="s">
        <v>2055</v>
      </c>
      <c r="E1736" s="1" t="s">
        <v>2018</v>
      </c>
      <c r="F1736" s="16" t="n">
        <v>0</v>
      </c>
      <c r="G1736" s="16" t="n">
        <v>8426.84</v>
      </c>
      <c r="H1736" s="16" t="n">
        <v>8426.84</v>
      </c>
    </row>
    <row r="1737" customFormat="false" ht="15" hidden="false" customHeight="true" outlineLevel="0" collapsed="false">
      <c r="A1737" s="1" t="s">
        <v>4147</v>
      </c>
      <c r="B1737" s="1" t="s">
        <v>923</v>
      </c>
      <c r="C1737" s="1" t="s">
        <v>502</v>
      </c>
      <c r="D1737" s="1" t="s">
        <v>2025</v>
      </c>
      <c r="E1737" s="1" t="s">
        <v>2018</v>
      </c>
      <c r="F1737" s="16" t="n">
        <v>99</v>
      </c>
      <c r="G1737" s="16" t="n">
        <v>1572.6</v>
      </c>
      <c r="H1737" s="16" t="n">
        <v>1671.6</v>
      </c>
    </row>
    <row r="1738" customFormat="false" ht="15" hidden="false" customHeight="true" outlineLevel="0" collapsed="false">
      <c r="A1738" s="1" t="s">
        <v>4148</v>
      </c>
      <c r="B1738" s="1" t="s">
        <v>761</v>
      </c>
      <c r="C1738" s="1" t="s">
        <v>2122</v>
      </c>
      <c r="D1738" s="1" t="s">
        <v>2055</v>
      </c>
      <c r="E1738" s="1" t="s">
        <v>2018</v>
      </c>
      <c r="F1738" s="16" t="n">
        <v>49</v>
      </c>
      <c r="G1738" s="16" t="n">
        <v>750.27</v>
      </c>
      <c r="H1738" s="16" t="n">
        <v>799.27</v>
      </c>
    </row>
    <row r="1739" customFormat="false" ht="15" hidden="false" customHeight="true" outlineLevel="0" collapsed="false">
      <c r="A1739" s="1" t="s">
        <v>4149</v>
      </c>
      <c r="B1739" s="1" t="s">
        <v>818</v>
      </c>
      <c r="C1739" s="1" t="s">
        <v>4150</v>
      </c>
      <c r="D1739" s="1" t="s">
        <v>2021</v>
      </c>
      <c r="E1739" s="1" t="s">
        <v>2018</v>
      </c>
      <c r="F1739" s="16" t="n">
        <v>79</v>
      </c>
      <c r="G1739" s="16" t="n">
        <v>2158.52</v>
      </c>
      <c r="H1739" s="16" t="n">
        <v>2237.52</v>
      </c>
    </row>
    <row r="1740" customFormat="false" ht="15" hidden="false" customHeight="true" outlineLevel="0" collapsed="false">
      <c r="A1740" s="1" t="s">
        <v>4151</v>
      </c>
      <c r="B1740" s="1" t="s">
        <v>627</v>
      </c>
      <c r="C1740" s="1" t="s">
        <v>3343</v>
      </c>
      <c r="D1740" s="1" t="s">
        <v>2025</v>
      </c>
      <c r="E1740" s="1" t="s">
        <v>2018</v>
      </c>
      <c r="F1740" s="16" t="n">
        <v>49</v>
      </c>
      <c r="G1740" s="16" t="n">
        <v>482.17</v>
      </c>
      <c r="H1740" s="16" t="n">
        <v>531.17</v>
      </c>
    </row>
    <row r="1741" customFormat="false" ht="15" hidden="false" customHeight="true" outlineLevel="0" collapsed="false">
      <c r="A1741" s="1" t="s">
        <v>4152</v>
      </c>
      <c r="B1741" s="1" t="s">
        <v>1142</v>
      </c>
      <c r="C1741" s="1" t="s">
        <v>2518</v>
      </c>
      <c r="D1741" s="1" t="s">
        <v>2021</v>
      </c>
      <c r="E1741" s="1" t="s">
        <v>2018</v>
      </c>
      <c r="F1741" s="16" t="n">
        <v>99</v>
      </c>
      <c r="G1741" s="16" t="n">
        <v>403.83</v>
      </c>
      <c r="H1741" s="16" t="n">
        <v>502.83</v>
      </c>
    </row>
    <row r="1742" customFormat="false" ht="15" hidden="false" customHeight="true" outlineLevel="0" collapsed="false">
      <c r="A1742" s="1" t="s">
        <v>4153</v>
      </c>
      <c r="B1742" s="1" t="s">
        <v>1375</v>
      </c>
      <c r="C1742" s="1" t="s">
        <v>1553</v>
      </c>
      <c r="D1742" s="1" t="s">
        <v>2032</v>
      </c>
      <c r="E1742" s="1" t="s">
        <v>2018</v>
      </c>
      <c r="F1742" s="16" t="n">
        <v>49</v>
      </c>
      <c r="G1742" s="16" t="n">
        <v>1146.71</v>
      </c>
      <c r="H1742" s="16" t="n">
        <v>1195.71</v>
      </c>
    </row>
    <row r="1743" customFormat="false" ht="15" hidden="false" customHeight="true" outlineLevel="0" collapsed="false">
      <c r="A1743" s="1" t="s">
        <v>4154</v>
      </c>
      <c r="B1743" s="1" t="s">
        <v>1889</v>
      </c>
      <c r="C1743" s="1" t="s">
        <v>1019</v>
      </c>
      <c r="D1743" s="1" t="s">
        <v>2017</v>
      </c>
      <c r="E1743" s="1" t="s">
        <v>2018</v>
      </c>
      <c r="F1743" s="16" t="n">
        <v>0</v>
      </c>
      <c r="G1743" s="16" t="n">
        <v>8972.85</v>
      </c>
      <c r="H1743" s="16" t="n">
        <v>8972.85</v>
      </c>
    </row>
    <row r="1744" customFormat="false" ht="15" hidden="false" customHeight="true" outlineLevel="0" collapsed="false">
      <c r="A1744" s="1" t="s">
        <v>4155</v>
      </c>
      <c r="B1744" s="1" t="s">
        <v>512</v>
      </c>
      <c r="C1744" s="1" t="s">
        <v>2712</v>
      </c>
      <c r="D1744" s="1" t="s">
        <v>2028</v>
      </c>
      <c r="E1744" s="1" t="s">
        <v>2018</v>
      </c>
      <c r="F1744" s="16" t="n">
        <v>0</v>
      </c>
      <c r="G1744" s="16" t="n">
        <v>11506.66</v>
      </c>
      <c r="H1744" s="16" t="n">
        <v>11506.66</v>
      </c>
    </row>
    <row r="1745" customFormat="false" ht="15" hidden="false" customHeight="true" outlineLevel="0" collapsed="false">
      <c r="A1745" s="1" t="s">
        <v>4156</v>
      </c>
      <c r="B1745" s="1" t="s">
        <v>420</v>
      </c>
      <c r="C1745" s="1" t="s">
        <v>374</v>
      </c>
      <c r="D1745" s="1" t="s">
        <v>2017</v>
      </c>
      <c r="E1745" s="1" t="s">
        <v>2018</v>
      </c>
      <c r="F1745" s="16" t="n">
        <v>99</v>
      </c>
      <c r="G1745" s="16" t="n">
        <v>916.12</v>
      </c>
      <c r="H1745" s="16" t="n">
        <v>1015.12</v>
      </c>
    </row>
    <row r="1746" customFormat="false" ht="15" hidden="false" customHeight="true" outlineLevel="0" collapsed="false">
      <c r="A1746" s="1" t="s">
        <v>4157</v>
      </c>
      <c r="B1746" s="1" t="s">
        <v>1239</v>
      </c>
      <c r="C1746" s="1" t="s">
        <v>1117</v>
      </c>
      <c r="D1746" s="1" t="s">
        <v>2025</v>
      </c>
      <c r="E1746" s="1" t="s">
        <v>2018</v>
      </c>
      <c r="F1746" s="16" t="n">
        <v>0</v>
      </c>
      <c r="G1746" s="16" t="n">
        <v>6976.2</v>
      </c>
      <c r="H1746" s="16" t="n">
        <v>6976.2</v>
      </c>
    </row>
    <row r="1747" customFormat="false" ht="15" hidden="false" customHeight="true" outlineLevel="0" collapsed="false">
      <c r="A1747" s="1" t="s">
        <v>4158</v>
      </c>
      <c r="B1747" s="1" t="s">
        <v>325</v>
      </c>
      <c r="C1747" s="1" t="s">
        <v>599</v>
      </c>
      <c r="D1747" s="1" t="s">
        <v>2032</v>
      </c>
      <c r="E1747" s="1" t="s">
        <v>2018</v>
      </c>
      <c r="F1747" s="16" t="n">
        <v>0</v>
      </c>
      <c r="G1747" s="16" t="n">
        <v>4914.12</v>
      </c>
      <c r="H1747" s="16" t="n">
        <v>4914.12</v>
      </c>
    </row>
    <row r="1748" customFormat="false" ht="15" hidden="false" customHeight="true" outlineLevel="0" collapsed="false">
      <c r="A1748" s="1" t="s">
        <v>4159</v>
      </c>
      <c r="B1748" s="1" t="s">
        <v>1806</v>
      </c>
      <c r="C1748" s="1" t="s">
        <v>209</v>
      </c>
      <c r="D1748" s="1" t="s">
        <v>2025</v>
      </c>
      <c r="E1748" s="1" t="s">
        <v>2084</v>
      </c>
      <c r="F1748" s="16" t="n">
        <v>0</v>
      </c>
      <c r="G1748" s="16" t="n">
        <v>4514.62</v>
      </c>
      <c r="H1748" s="16" t="n">
        <v>4514.62</v>
      </c>
    </row>
    <row r="1749" customFormat="false" ht="15" hidden="false" customHeight="true" outlineLevel="0" collapsed="false">
      <c r="A1749" s="1" t="s">
        <v>4160</v>
      </c>
      <c r="B1749" s="1" t="s">
        <v>1271</v>
      </c>
      <c r="C1749" s="1" t="s">
        <v>1036</v>
      </c>
      <c r="D1749" s="1" t="s">
        <v>2025</v>
      </c>
      <c r="E1749" s="1" t="s">
        <v>2018</v>
      </c>
      <c r="F1749" s="16" t="n">
        <v>79</v>
      </c>
      <c r="G1749" s="16" t="n">
        <v>482.17</v>
      </c>
      <c r="H1749" s="16" t="n">
        <v>561.17</v>
      </c>
    </row>
    <row r="1750" customFormat="false" ht="15" hidden="false" customHeight="true" outlineLevel="0" collapsed="false">
      <c r="A1750" s="1" t="s">
        <v>4161</v>
      </c>
      <c r="B1750" s="1" t="s">
        <v>1037</v>
      </c>
      <c r="C1750" s="1" t="s">
        <v>2275</v>
      </c>
      <c r="D1750" s="1" t="s">
        <v>2017</v>
      </c>
      <c r="E1750" s="1" t="s">
        <v>2022</v>
      </c>
      <c r="F1750" s="16" t="n">
        <v>0</v>
      </c>
      <c r="G1750" s="16" t="n">
        <v>6750.34</v>
      </c>
      <c r="H1750" s="16" t="n">
        <v>6750.34</v>
      </c>
    </row>
    <row r="1751" customFormat="false" ht="15" hidden="false" customHeight="true" outlineLevel="0" collapsed="false">
      <c r="A1751" s="1" t="s">
        <v>4162</v>
      </c>
      <c r="B1751" s="1" t="s">
        <v>595</v>
      </c>
      <c r="C1751" s="1" t="s">
        <v>1156</v>
      </c>
      <c r="D1751" s="1" t="s">
        <v>2017</v>
      </c>
      <c r="E1751" s="1" t="s">
        <v>2018</v>
      </c>
      <c r="F1751" s="16" t="n">
        <v>49</v>
      </c>
      <c r="G1751" s="16" t="n">
        <v>675.24</v>
      </c>
      <c r="H1751" s="16" t="n">
        <v>724.24</v>
      </c>
    </row>
    <row r="1752" customFormat="false" ht="15" hidden="false" customHeight="true" outlineLevel="0" collapsed="false">
      <c r="A1752" s="1" t="s">
        <v>4163</v>
      </c>
      <c r="B1752" s="1" t="s">
        <v>1280</v>
      </c>
      <c r="C1752" s="1" t="s">
        <v>2104</v>
      </c>
      <c r="D1752" s="1" t="s">
        <v>2017</v>
      </c>
      <c r="E1752" s="1" t="s">
        <v>2084</v>
      </c>
      <c r="F1752" s="16" t="n">
        <v>0</v>
      </c>
      <c r="G1752" s="16" t="n">
        <v>3348.51</v>
      </c>
      <c r="H1752" s="16" t="n">
        <v>3348.51</v>
      </c>
    </row>
    <row r="1753" customFormat="false" ht="15" hidden="false" customHeight="true" outlineLevel="0" collapsed="false">
      <c r="A1753" s="1" t="s">
        <v>4164</v>
      </c>
      <c r="B1753" s="1" t="s">
        <v>1580</v>
      </c>
      <c r="C1753" s="1" t="s">
        <v>845</v>
      </c>
      <c r="D1753" s="1" t="s">
        <v>2021</v>
      </c>
      <c r="E1753" s="1" t="s">
        <v>2018</v>
      </c>
      <c r="F1753" s="16" t="n">
        <v>0</v>
      </c>
      <c r="G1753" s="16" t="n">
        <v>20831.27</v>
      </c>
      <c r="H1753" s="16" t="n">
        <v>20831.27</v>
      </c>
    </row>
    <row r="1754" customFormat="false" ht="15" hidden="false" customHeight="true" outlineLevel="0" collapsed="false">
      <c r="A1754" s="1" t="s">
        <v>4165</v>
      </c>
      <c r="B1754" s="1" t="s">
        <v>1473</v>
      </c>
      <c r="C1754" s="1" t="s">
        <v>911</v>
      </c>
      <c r="D1754" s="1" t="s">
        <v>2032</v>
      </c>
      <c r="E1754" s="1" t="s">
        <v>2018</v>
      </c>
      <c r="F1754" s="16" t="n">
        <v>79</v>
      </c>
      <c r="G1754" s="16" t="n">
        <v>1721.1</v>
      </c>
      <c r="H1754" s="16" t="n">
        <v>1800.1</v>
      </c>
    </row>
    <row r="1755" customFormat="false" ht="15" hidden="false" customHeight="true" outlineLevel="0" collapsed="false">
      <c r="A1755" s="1" t="s">
        <v>4166</v>
      </c>
      <c r="B1755" s="1" t="s">
        <v>840</v>
      </c>
      <c r="C1755" s="1" t="s">
        <v>2140</v>
      </c>
      <c r="D1755" s="1" t="s">
        <v>2021</v>
      </c>
      <c r="E1755" s="1" t="s">
        <v>2018</v>
      </c>
      <c r="F1755" s="16" t="n">
        <v>99</v>
      </c>
      <c r="G1755" s="16" t="n">
        <v>409.84</v>
      </c>
      <c r="H1755" s="16" t="n">
        <v>508.84</v>
      </c>
    </row>
    <row r="1756" customFormat="false" ht="15" hidden="false" customHeight="true" outlineLevel="0" collapsed="false">
      <c r="A1756" s="1" t="s">
        <v>4167</v>
      </c>
      <c r="B1756" s="1" t="s">
        <v>740</v>
      </c>
      <c r="C1756" s="1" t="s">
        <v>1472</v>
      </c>
      <c r="D1756" s="1" t="s">
        <v>2021</v>
      </c>
      <c r="E1756" s="1" t="s">
        <v>2018</v>
      </c>
      <c r="F1756" s="16" t="n">
        <v>0</v>
      </c>
      <c r="G1756" s="16" t="n">
        <v>7832.09</v>
      </c>
      <c r="H1756" s="16" t="n">
        <v>7832.09</v>
      </c>
    </row>
    <row r="1757" customFormat="false" ht="15" hidden="false" customHeight="true" outlineLevel="0" collapsed="false">
      <c r="A1757" s="1" t="s">
        <v>4168</v>
      </c>
      <c r="B1757" s="1" t="s">
        <v>942</v>
      </c>
      <c r="C1757" s="1" t="s">
        <v>1291</v>
      </c>
      <c r="D1757" s="1" t="s">
        <v>2032</v>
      </c>
      <c r="E1757" s="1" t="s">
        <v>2018</v>
      </c>
      <c r="F1757" s="16" t="n">
        <v>99</v>
      </c>
      <c r="G1757" s="16" t="n">
        <v>712.76</v>
      </c>
      <c r="H1757" s="16" t="n">
        <v>811.76</v>
      </c>
    </row>
    <row r="1758" customFormat="false" ht="15" hidden="false" customHeight="true" outlineLevel="0" collapsed="false">
      <c r="A1758" s="1" t="s">
        <v>4169</v>
      </c>
      <c r="B1758" s="1" t="s">
        <v>968</v>
      </c>
      <c r="C1758" s="1" t="s">
        <v>2527</v>
      </c>
      <c r="D1758" s="1" t="s">
        <v>2017</v>
      </c>
      <c r="E1758" s="1" t="s">
        <v>2018</v>
      </c>
      <c r="F1758" s="16" t="n">
        <v>0</v>
      </c>
      <c r="G1758" s="16" t="n">
        <v>11468.26</v>
      </c>
      <c r="H1758" s="16" t="n">
        <v>11468.26</v>
      </c>
    </row>
    <row r="1759" customFormat="false" ht="15" hidden="false" customHeight="true" outlineLevel="0" collapsed="false">
      <c r="A1759" s="1" t="s">
        <v>4170</v>
      </c>
      <c r="B1759" s="1" t="s">
        <v>1387</v>
      </c>
      <c r="C1759" s="1" t="s">
        <v>505</v>
      </c>
      <c r="D1759" s="1" t="s">
        <v>2017</v>
      </c>
      <c r="E1759" s="1" t="s">
        <v>2018</v>
      </c>
      <c r="F1759" s="16" t="n">
        <v>49</v>
      </c>
      <c r="G1759" s="16" t="n">
        <v>1773.9</v>
      </c>
      <c r="H1759" s="16" t="n">
        <v>1822.9</v>
      </c>
    </row>
    <row r="1760" customFormat="false" ht="15" hidden="false" customHeight="true" outlineLevel="0" collapsed="false">
      <c r="A1760" s="1" t="s">
        <v>4171</v>
      </c>
      <c r="B1760" s="1" t="s">
        <v>1107</v>
      </c>
      <c r="C1760" s="1" t="s">
        <v>2116</v>
      </c>
      <c r="D1760" s="1" t="s">
        <v>2017</v>
      </c>
      <c r="E1760" s="1" t="s">
        <v>2045</v>
      </c>
      <c r="F1760" s="16" t="n">
        <v>0</v>
      </c>
      <c r="G1760" s="16" t="n">
        <v>8427.4</v>
      </c>
      <c r="H1760" s="16" t="n">
        <v>8427.4</v>
      </c>
    </row>
    <row r="1761" customFormat="false" ht="15" hidden="false" customHeight="true" outlineLevel="0" collapsed="false">
      <c r="A1761" s="1" t="s">
        <v>4172</v>
      </c>
      <c r="B1761" s="1" t="s">
        <v>1193</v>
      </c>
      <c r="C1761" s="1" t="s">
        <v>2656</v>
      </c>
      <c r="D1761" s="1" t="s">
        <v>2021</v>
      </c>
      <c r="E1761" s="1" t="s">
        <v>2018</v>
      </c>
      <c r="F1761" s="16" t="n">
        <v>0</v>
      </c>
      <c r="G1761" s="16" t="n">
        <v>6594</v>
      </c>
      <c r="H1761" s="16" t="n">
        <v>6594</v>
      </c>
    </row>
    <row r="1762" customFormat="false" ht="15" hidden="false" customHeight="true" outlineLevel="0" collapsed="false">
      <c r="A1762" s="1" t="s">
        <v>4173</v>
      </c>
      <c r="B1762" s="1" t="s">
        <v>521</v>
      </c>
      <c r="C1762" s="1" t="s">
        <v>2854</v>
      </c>
      <c r="D1762" s="1" t="s">
        <v>2021</v>
      </c>
      <c r="E1762" s="1" t="s">
        <v>2018</v>
      </c>
      <c r="F1762" s="16" t="n">
        <v>0</v>
      </c>
      <c r="G1762" s="16" t="n">
        <v>7469.53</v>
      </c>
      <c r="H1762" s="16" t="n">
        <v>7469.53</v>
      </c>
    </row>
    <row r="1763" customFormat="false" ht="15" hidden="false" customHeight="true" outlineLevel="0" collapsed="false">
      <c r="A1763" s="1" t="s">
        <v>4174</v>
      </c>
      <c r="B1763" s="1" t="s">
        <v>1753</v>
      </c>
      <c r="C1763" s="1" t="s">
        <v>2145</v>
      </c>
      <c r="D1763" s="1" t="s">
        <v>2021</v>
      </c>
      <c r="E1763" s="1" t="s">
        <v>2018</v>
      </c>
      <c r="F1763" s="16" t="n">
        <v>0</v>
      </c>
      <c r="G1763" s="16" t="n">
        <v>4659.32</v>
      </c>
      <c r="H1763" s="16" t="n">
        <v>4659.32</v>
      </c>
    </row>
    <row r="1764" customFormat="false" ht="15" hidden="false" customHeight="true" outlineLevel="0" collapsed="false">
      <c r="A1764" s="1" t="s">
        <v>4175</v>
      </c>
      <c r="B1764" s="1" t="s">
        <v>315</v>
      </c>
      <c r="C1764" s="1" t="s">
        <v>3306</v>
      </c>
      <c r="D1764" s="1" t="s">
        <v>2028</v>
      </c>
      <c r="E1764" s="1" t="s">
        <v>2018</v>
      </c>
      <c r="F1764" s="16" t="n">
        <v>0</v>
      </c>
      <c r="G1764" s="16" t="n">
        <v>3857.21</v>
      </c>
      <c r="H1764" s="16" t="n">
        <v>3857.21</v>
      </c>
    </row>
    <row r="1765" customFormat="false" ht="15" hidden="false" customHeight="true" outlineLevel="0" collapsed="false">
      <c r="A1765" s="1" t="s">
        <v>4176</v>
      </c>
      <c r="B1765" s="1" t="s">
        <v>1542</v>
      </c>
      <c r="C1765" s="1" t="s">
        <v>1760</v>
      </c>
      <c r="D1765" s="1" t="s">
        <v>2028</v>
      </c>
      <c r="E1765" s="1" t="s">
        <v>2018</v>
      </c>
      <c r="F1765" s="16" t="n">
        <v>0</v>
      </c>
      <c r="G1765" s="16" t="n">
        <v>4954.26</v>
      </c>
      <c r="H1765" s="16" t="n">
        <v>4954.26</v>
      </c>
    </row>
    <row r="1766" customFormat="false" ht="15" hidden="false" customHeight="true" outlineLevel="0" collapsed="false">
      <c r="A1766" s="1" t="s">
        <v>4177</v>
      </c>
      <c r="B1766" s="1" t="s">
        <v>1747</v>
      </c>
      <c r="C1766" s="1" t="s">
        <v>2508</v>
      </c>
      <c r="D1766" s="1" t="s">
        <v>2021</v>
      </c>
      <c r="E1766" s="1" t="s">
        <v>2018</v>
      </c>
      <c r="F1766" s="16" t="n">
        <v>79</v>
      </c>
      <c r="G1766" s="16" t="n">
        <v>1134.82</v>
      </c>
      <c r="H1766" s="16" t="n">
        <v>1213.82</v>
      </c>
    </row>
    <row r="1767" customFormat="false" ht="15" hidden="false" customHeight="true" outlineLevel="0" collapsed="false">
      <c r="A1767" s="1" t="s">
        <v>4178</v>
      </c>
      <c r="B1767" s="1" t="s">
        <v>408</v>
      </c>
      <c r="C1767" s="1" t="s">
        <v>4179</v>
      </c>
      <c r="D1767" s="1" t="s">
        <v>2025</v>
      </c>
      <c r="E1767" s="1" t="s">
        <v>2022</v>
      </c>
      <c r="F1767" s="16" t="n">
        <v>99</v>
      </c>
      <c r="G1767" s="16" t="n">
        <v>458.06</v>
      </c>
      <c r="H1767" s="16" t="n">
        <v>557.06</v>
      </c>
    </row>
    <row r="1768" customFormat="false" ht="15" hidden="false" customHeight="true" outlineLevel="0" collapsed="false">
      <c r="A1768" s="1" t="s">
        <v>4180</v>
      </c>
      <c r="B1768" s="1" t="s">
        <v>1052</v>
      </c>
      <c r="C1768" s="1" t="s">
        <v>2292</v>
      </c>
      <c r="D1768" s="1" t="s">
        <v>2025</v>
      </c>
      <c r="E1768" s="1" t="s">
        <v>2018</v>
      </c>
      <c r="F1768" s="16" t="n">
        <v>0</v>
      </c>
      <c r="G1768" s="16" t="n">
        <v>2968.55</v>
      </c>
      <c r="H1768" s="16" t="n">
        <v>2968.55</v>
      </c>
    </row>
    <row r="1769" customFormat="false" ht="15" hidden="false" customHeight="true" outlineLevel="0" collapsed="false">
      <c r="A1769" s="1" t="s">
        <v>4181</v>
      </c>
      <c r="B1769" s="1" t="s">
        <v>1132</v>
      </c>
      <c r="C1769" s="1" t="s">
        <v>1156</v>
      </c>
      <c r="D1769" s="1" t="s">
        <v>2021</v>
      </c>
      <c r="E1769" s="1" t="s">
        <v>2018</v>
      </c>
      <c r="F1769" s="16" t="n">
        <v>0</v>
      </c>
      <c r="G1769" s="16" t="n">
        <v>11825.47</v>
      </c>
      <c r="H1769" s="16" t="n">
        <v>11825.47</v>
      </c>
    </row>
    <row r="1770" customFormat="false" ht="15" hidden="false" customHeight="true" outlineLevel="0" collapsed="false">
      <c r="A1770" s="1" t="s">
        <v>4182</v>
      </c>
      <c r="B1770" s="1" t="s">
        <v>1527</v>
      </c>
      <c r="C1770" s="1" t="s">
        <v>2118</v>
      </c>
      <c r="D1770" s="1" t="s">
        <v>2025</v>
      </c>
      <c r="E1770" s="1" t="s">
        <v>2018</v>
      </c>
      <c r="F1770" s="16" t="n">
        <v>0</v>
      </c>
      <c r="G1770" s="16" t="n">
        <v>16270.27</v>
      </c>
      <c r="H1770" s="16" t="n">
        <v>16270.27</v>
      </c>
    </row>
    <row r="1771" customFormat="false" ht="15" hidden="false" customHeight="true" outlineLevel="0" collapsed="false">
      <c r="A1771" s="1" t="s">
        <v>4183</v>
      </c>
      <c r="B1771" s="1" t="s">
        <v>1852</v>
      </c>
      <c r="C1771" s="1" t="s">
        <v>3044</v>
      </c>
      <c r="D1771" s="1" t="s">
        <v>2025</v>
      </c>
      <c r="E1771" s="1" t="s">
        <v>2018</v>
      </c>
      <c r="F1771" s="16" t="n">
        <v>79</v>
      </c>
      <c r="G1771" s="16" t="n">
        <v>458.06</v>
      </c>
      <c r="H1771" s="16" t="n">
        <v>537.06</v>
      </c>
    </row>
    <row r="1772" customFormat="false" ht="15" hidden="false" customHeight="true" outlineLevel="0" collapsed="false">
      <c r="A1772" s="1" t="s">
        <v>4184</v>
      </c>
      <c r="B1772" s="1" t="s">
        <v>360</v>
      </c>
      <c r="C1772" s="1" t="s">
        <v>1606</v>
      </c>
      <c r="D1772" s="1" t="s">
        <v>2021</v>
      </c>
      <c r="E1772" s="1" t="s">
        <v>2022</v>
      </c>
      <c r="F1772" s="16" t="n">
        <v>49</v>
      </c>
      <c r="G1772" s="16" t="n">
        <v>2018.34</v>
      </c>
      <c r="H1772" s="16" t="n">
        <v>2067.34</v>
      </c>
    </row>
    <row r="1773" customFormat="false" ht="15" hidden="false" customHeight="true" outlineLevel="0" collapsed="false">
      <c r="A1773" s="1" t="s">
        <v>4185</v>
      </c>
      <c r="B1773" s="1" t="s">
        <v>1897</v>
      </c>
      <c r="C1773" s="1" t="s">
        <v>782</v>
      </c>
      <c r="D1773" s="1" t="s">
        <v>2021</v>
      </c>
      <c r="E1773" s="1" t="s">
        <v>2084</v>
      </c>
      <c r="F1773" s="16" t="n">
        <v>49</v>
      </c>
      <c r="G1773" s="16" t="n">
        <v>2132.9</v>
      </c>
      <c r="H1773" s="16" t="n">
        <v>2181.9</v>
      </c>
    </row>
    <row r="1774" customFormat="false" ht="15" hidden="false" customHeight="true" outlineLevel="0" collapsed="false">
      <c r="A1774" s="1" t="s">
        <v>4186</v>
      </c>
      <c r="B1774" s="1" t="s">
        <v>408</v>
      </c>
      <c r="C1774" s="1" t="s">
        <v>4187</v>
      </c>
      <c r="D1774" s="1" t="s">
        <v>2017</v>
      </c>
      <c r="E1774" s="1" t="s">
        <v>2045</v>
      </c>
      <c r="F1774" s="16" t="n">
        <v>49</v>
      </c>
      <c r="G1774" s="16" t="n">
        <v>248.92</v>
      </c>
      <c r="H1774" s="16" t="n">
        <v>297.92</v>
      </c>
    </row>
    <row r="1775" customFormat="false" ht="15" hidden="false" customHeight="true" outlineLevel="0" collapsed="false">
      <c r="A1775" s="1" t="s">
        <v>4188</v>
      </c>
      <c r="B1775" s="1" t="s">
        <v>1809</v>
      </c>
      <c r="C1775" s="1" t="s">
        <v>2177</v>
      </c>
      <c r="D1775" s="1" t="s">
        <v>2025</v>
      </c>
      <c r="E1775" s="1" t="s">
        <v>2018</v>
      </c>
      <c r="F1775" s="16" t="n">
        <v>0</v>
      </c>
      <c r="G1775" s="16" t="n">
        <v>10668.4</v>
      </c>
      <c r="H1775" s="16" t="n">
        <v>10668.4</v>
      </c>
    </row>
    <row r="1776" customFormat="false" ht="15" hidden="false" customHeight="true" outlineLevel="0" collapsed="false">
      <c r="A1776" s="1" t="s">
        <v>4189</v>
      </c>
      <c r="B1776" s="1" t="s">
        <v>1512</v>
      </c>
      <c r="C1776" s="1" t="s">
        <v>135</v>
      </c>
      <c r="D1776" s="1" t="s">
        <v>2021</v>
      </c>
      <c r="E1776" s="1" t="s">
        <v>2018</v>
      </c>
      <c r="F1776" s="16" t="n">
        <v>0</v>
      </c>
      <c r="G1776" s="16" t="n">
        <v>3433.98</v>
      </c>
      <c r="H1776" s="16" t="n">
        <v>3433.98</v>
      </c>
    </row>
    <row r="1777" customFormat="false" ht="15" hidden="false" customHeight="true" outlineLevel="0" collapsed="false">
      <c r="A1777" s="1" t="s">
        <v>4190</v>
      </c>
      <c r="B1777" s="1" t="s">
        <v>1628</v>
      </c>
      <c r="C1777" s="1" t="s">
        <v>2480</v>
      </c>
      <c r="D1777" s="1" t="s">
        <v>2032</v>
      </c>
      <c r="E1777" s="1" t="s">
        <v>2018</v>
      </c>
      <c r="F1777" s="16" t="n">
        <v>0</v>
      </c>
      <c r="G1777" s="16" t="n">
        <v>13851.05</v>
      </c>
      <c r="H1777" s="16" t="n">
        <v>13851.05</v>
      </c>
    </row>
    <row r="1778" customFormat="false" ht="15" hidden="false" customHeight="true" outlineLevel="0" collapsed="false">
      <c r="A1778" s="1" t="s">
        <v>4191</v>
      </c>
      <c r="B1778" s="1" t="s">
        <v>668</v>
      </c>
      <c r="C1778" s="1" t="s">
        <v>3217</v>
      </c>
      <c r="D1778" s="1" t="s">
        <v>2017</v>
      </c>
      <c r="E1778" s="1" t="s">
        <v>2018</v>
      </c>
      <c r="F1778" s="16" t="n">
        <v>0</v>
      </c>
      <c r="G1778" s="16" t="n">
        <v>7169.19</v>
      </c>
      <c r="H1778" s="16" t="n">
        <v>7169.19</v>
      </c>
    </row>
    <row r="1779" customFormat="false" ht="15" hidden="false" customHeight="true" outlineLevel="0" collapsed="false">
      <c r="A1779" s="1" t="s">
        <v>4192</v>
      </c>
      <c r="B1779" s="1" t="s">
        <v>615</v>
      </c>
      <c r="C1779" s="1" t="s">
        <v>226</v>
      </c>
      <c r="D1779" s="1" t="s">
        <v>2025</v>
      </c>
      <c r="E1779" s="1" t="s">
        <v>2018</v>
      </c>
      <c r="F1779" s="16" t="n">
        <v>49</v>
      </c>
      <c r="G1779" s="16" t="n">
        <v>1445.67</v>
      </c>
      <c r="H1779" s="16" t="n">
        <v>1494.67</v>
      </c>
    </row>
    <row r="1780" customFormat="false" ht="15" hidden="false" customHeight="true" outlineLevel="0" collapsed="false">
      <c r="A1780" s="1" t="s">
        <v>4193</v>
      </c>
      <c r="B1780" s="1" t="s">
        <v>1398</v>
      </c>
      <c r="C1780" s="1" t="s">
        <v>4194</v>
      </c>
      <c r="D1780" s="1" t="s">
        <v>2025</v>
      </c>
      <c r="E1780" s="1" t="s">
        <v>2045</v>
      </c>
      <c r="F1780" s="16" t="n">
        <v>0</v>
      </c>
      <c r="G1780" s="16" t="n">
        <v>4699.5</v>
      </c>
      <c r="H1780" s="16" t="n">
        <v>4699.5</v>
      </c>
    </row>
    <row r="1781" customFormat="false" ht="15" hidden="false" customHeight="true" outlineLevel="0" collapsed="false">
      <c r="A1781" s="1" t="s">
        <v>4195</v>
      </c>
      <c r="B1781" s="1" t="s">
        <v>1527</v>
      </c>
      <c r="C1781" s="1" t="s">
        <v>3563</v>
      </c>
      <c r="D1781" s="1" t="s">
        <v>2017</v>
      </c>
      <c r="E1781" s="1" t="s">
        <v>2018</v>
      </c>
      <c r="F1781" s="16" t="n">
        <v>49</v>
      </c>
      <c r="G1781" s="16" t="n">
        <v>2137.07</v>
      </c>
      <c r="H1781" s="16" t="n">
        <v>2186.07</v>
      </c>
    </row>
    <row r="1782" customFormat="false" ht="15" hidden="false" customHeight="true" outlineLevel="0" collapsed="false">
      <c r="A1782" s="1" t="s">
        <v>4196</v>
      </c>
      <c r="B1782" s="1" t="s">
        <v>1516</v>
      </c>
      <c r="C1782" s="1" t="s">
        <v>2152</v>
      </c>
      <c r="D1782" s="1" t="s">
        <v>2055</v>
      </c>
      <c r="E1782" s="1" t="s">
        <v>2018</v>
      </c>
      <c r="F1782" s="16" t="n">
        <v>0</v>
      </c>
      <c r="G1782" s="16" t="n">
        <v>4652.99</v>
      </c>
      <c r="H1782" s="16" t="n">
        <v>4652.99</v>
      </c>
    </row>
    <row r="1783" customFormat="false" ht="15" hidden="false" customHeight="true" outlineLevel="0" collapsed="false">
      <c r="A1783" s="1" t="s">
        <v>4197</v>
      </c>
      <c r="B1783" s="1" t="s">
        <v>1107</v>
      </c>
      <c r="C1783" s="1" t="s">
        <v>2522</v>
      </c>
      <c r="D1783" s="1" t="s">
        <v>2028</v>
      </c>
      <c r="E1783" s="1" t="s">
        <v>2018</v>
      </c>
      <c r="F1783" s="16" t="n">
        <v>0</v>
      </c>
      <c r="G1783" s="16" t="n">
        <v>3370.23</v>
      </c>
      <c r="H1783" s="16" t="n">
        <v>3370.23</v>
      </c>
    </row>
    <row r="1784" customFormat="false" ht="15" hidden="false" customHeight="true" outlineLevel="0" collapsed="false">
      <c r="A1784" s="1" t="s">
        <v>4198</v>
      </c>
      <c r="B1784" s="1" t="s">
        <v>1011</v>
      </c>
      <c r="C1784" s="1" t="s">
        <v>542</v>
      </c>
      <c r="D1784" s="1" t="s">
        <v>2025</v>
      </c>
      <c r="E1784" s="1" t="s">
        <v>2018</v>
      </c>
      <c r="F1784" s="16" t="n">
        <v>0</v>
      </c>
      <c r="G1784" s="16" t="n">
        <v>16002.21</v>
      </c>
      <c r="H1784" s="16" t="n">
        <v>16002.21</v>
      </c>
    </row>
    <row r="1785" customFormat="false" ht="15" hidden="false" customHeight="true" outlineLevel="0" collapsed="false">
      <c r="A1785" s="1" t="s">
        <v>4199</v>
      </c>
      <c r="B1785" s="1" t="s">
        <v>1747</v>
      </c>
      <c r="C1785" s="1" t="s">
        <v>2476</v>
      </c>
      <c r="D1785" s="1" t="s">
        <v>2025</v>
      </c>
      <c r="E1785" s="1" t="s">
        <v>2018</v>
      </c>
      <c r="F1785" s="16" t="n">
        <v>99</v>
      </c>
      <c r="G1785" s="16" t="n">
        <v>944.59</v>
      </c>
      <c r="H1785" s="16" t="n">
        <v>1043.59</v>
      </c>
    </row>
    <row r="1786" customFormat="false" ht="15" hidden="false" customHeight="true" outlineLevel="0" collapsed="false">
      <c r="A1786" s="1" t="s">
        <v>4200</v>
      </c>
      <c r="B1786" s="1" t="s">
        <v>1250</v>
      </c>
      <c r="C1786" s="1" t="s">
        <v>3897</v>
      </c>
      <c r="D1786" s="1" t="s">
        <v>2017</v>
      </c>
      <c r="E1786" s="1" t="s">
        <v>2018</v>
      </c>
      <c r="F1786" s="16" t="n">
        <v>0</v>
      </c>
      <c r="G1786" s="16" t="n">
        <v>13806.97</v>
      </c>
      <c r="H1786" s="16" t="n">
        <v>13806.97</v>
      </c>
    </row>
    <row r="1787" customFormat="false" ht="15" hidden="false" customHeight="true" outlineLevel="0" collapsed="false">
      <c r="A1787" s="1" t="s">
        <v>4201</v>
      </c>
      <c r="B1787" s="1" t="s">
        <v>1244</v>
      </c>
      <c r="C1787" s="1" t="s">
        <v>4202</v>
      </c>
      <c r="D1787" s="1" t="s">
        <v>2017</v>
      </c>
      <c r="E1787" s="1" t="s">
        <v>2018</v>
      </c>
      <c r="F1787" s="16" t="n">
        <v>0</v>
      </c>
      <c r="G1787" s="16" t="n">
        <v>14713.4</v>
      </c>
      <c r="H1787" s="16" t="n">
        <v>14713.4</v>
      </c>
    </row>
    <row r="1788" customFormat="false" ht="15" hidden="false" customHeight="true" outlineLevel="0" collapsed="false">
      <c r="A1788" s="1" t="s">
        <v>4203</v>
      </c>
      <c r="B1788" s="1" t="s">
        <v>966</v>
      </c>
      <c r="C1788" s="1" t="s">
        <v>1324</v>
      </c>
      <c r="D1788" s="1" t="s">
        <v>2025</v>
      </c>
      <c r="E1788" s="1" t="s">
        <v>2018</v>
      </c>
      <c r="F1788" s="16" t="n">
        <v>99</v>
      </c>
      <c r="G1788" s="16" t="n">
        <v>1969.95</v>
      </c>
      <c r="H1788" s="16" t="n">
        <v>2068.95</v>
      </c>
    </row>
    <row r="1789" customFormat="false" ht="15" hidden="false" customHeight="true" outlineLevel="0" collapsed="false">
      <c r="A1789" s="1" t="s">
        <v>4204</v>
      </c>
      <c r="B1789" s="1" t="s">
        <v>408</v>
      </c>
      <c r="C1789" s="1" t="s">
        <v>449</v>
      </c>
      <c r="D1789" s="1" t="s">
        <v>2055</v>
      </c>
      <c r="E1789" s="1" t="s">
        <v>2018</v>
      </c>
      <c r="F1789" s="16" t="n">
        <v>0</v>
      </c>
      <c r="G1789" s="16" t="n">
        <v>3265.49</v>
      </c>
      <c r="H1789" s="16" t="n">
        <v>3265.49</v>
      </c>
    </row>
    <row r="1790" customFormat="false" ht="15" hidden="false" customHeight="true" outlineLevel="0" collapsed="false">
      <c r="A1790" s="1" t="s">
        <v>4205</v>
      </c>
      <c r="B1790" s="1" t="s">
        <v>1562</v>
      </c>
      <c r="C1790" s="1" t="s">
        <v>4017</v>
      </c>
      <c r="D1790" s="1" t="s">
        <v>2028</v>
      </c>
      <c r="E1790" s="1" t="s">
        <v>2018</v>
      </c>
      <c r="F1790" s="16" t="n">
        <v>0</v>
      </c>
      <c r="G1790" s="16" t="n">
        <v>7293.36</v>
      </c>
      <c r="H1790" s="16" t="n">
        <v>7293.36</v>
      </c>
    </row>
    <row r="1791" customFormat="false" ht="15" hidden="false" customHeight="true" outlineLevel="0" collapsed="false">
      <c r="A1791" s="1" t="s">
        <v>4206</v>
      </c>
      <c r="B1791" s="1" t="s">
        <v>1858</v>
      </c>
      <c r="C1791" s="1" t="s">
        <v>591</v>
      </c>
      <c r="D1791" s="1" t="s">
        <v>2017</v>
      </c>
      <c r="E1791" s="1" t="s">
        <v>2022</v>
      </c>
      <c r="F1791" s="16" t="n">
        <v>0</v>
      </c>
      <c r="G1791" s="16" t="n">
        <v>4759.77</v>
      </c>
      <c r="H1791" s="16" t="n">
        <v>4759.77</v>
      </c>
    </row>
    <row r="1792" customFormat="false" ht="15" hidden="false" customHeight="true" outlineLevel="0" collapsed="false">
      <c r="A1792" s="1" t="s">
        <v>4207</v>
      </c>
      <c r="B1792" s="1" t="s">
        <v>875</v>
      </c>
      <c r="C1792" s="1" t="s">
        <v>1036</v>
      </c>
      <c r="D1792" s="1" t="s">
        <v>2055</v>
      </c>
      <c r="E1792" s="1" t="s">
        <v>2018</v>
      </c>
      <c r="F1792" s="16" t="n">
        <v>49</v>
      </c>
      <c r="G1792" s="16" t="n">
        <v>750.27</v>
      </c>
      <c r="H1792" s="16" t="n">
        <v>799.27</v>
      </c>
    </row>
    <row r="1793" customFormat="false" ht="15" hidden="false" customHeight="true" outlineLevel="0" collapsed="false">
      <c r="A1793" s="1" t="s">
        <v>4208</v>
      </c>
      <c r="B1793" s="1" t="s">
        <v>512</v>
      </c>
      <c r="C1793" s="1" t="s">
        <v>2024</v>
      </c>
      <c r="D1793" s="1" t="s">
        <v>2017</v>
      </c>
      <c r="E1793" s="1" t="s">
        <v>2018</v>
      </c>
      <c r="F1793" s="16" t="n">
        <v>0</v>
      </c>
      <c r="G1793" s="16" t="n">
        <v>9432.05</v>
      </c>
      <c r="H1793" s="16" t="n">
        <v>9432.05</v>
      </c>
    </row>
    <row r="1794" customFormat="false" ht="15" hidden="false" customHeight="true" outlineLevel="0" collapsed="false">
      <c r="A1794" s="1" t="s">
        <v>4209</v>
      </c>
      <c r="B1794" s="1" t="s">
        <v>1338</v>
      </c>
      <c r="C1794" s="1" t="s">
        <v>2725</v>
      </c>
      <c r="D1794" s="1" t="s">
        <v>2017</v>
      </c>
      <c r="E1794" s="1" t="s">
        <v>2018</v>
      </c>
      <c r="F1794" s="16" t="n">
        <v>0</v>
      </c>
      <c r="G1794" s="16" t="n">
        <v>3886.59</v>
      </c>
      <c r="H1794" s="16" t="n">
        <v>3886.59</v>
      </c>
    </row>
    <row r="1795" customFormat="false" ht="15" hidden="false" customHeight="true" outlineLevel="0" collapsed="false">
      <c r="A1795" s="1" t="s">
        <v>4210</v>
      </c>
      <c r="B1795" s="1" t="s">
        <v>249</v>
      </c>
      <c r="C1795" s="1" t="s">
        <v>3044</v>
      </c>
      <c r="D1795" s="1" t="s">
        <v>2032</v>
      </c>
      <c r="E1795" s="1" t="s">
        <v>2018</v>
      </c>
      <c r="F1795" s="16" t="n">
        <v>0</v>
      </c>
      <c r="G1795" s="16" t="n">
        <v>2856.41</v>
      </c>
      <c r="H1795" s="16" t="n">
        <v>2856.41</v>
      </c>
    </row>
    <row r="1796" customFormat="false" ht="15" hidden="false" customHeight="true" outlineLevel="0" collapsed="false">
      <c r="A1796" s="1" t="s">
        <v>4211</v>
      </c>
      <c r="B1796" s="1" t="s">
        <v>1315</v>
      </c>
      <c r="C1796" s="1" t="s">
        <v>2425</v>
      </c>
      <c r="D1796" s="1" t="s">
        <v>2021</v>
      </c>
      <c r="E1796" s="1" t="s">
        <v>2018</v>
      </c>
      <c r="F1796" s="16" t="n">
        <v>0</v>
      </c>
      <c r="G1796" s="16" t="n">
        <v>8411.6</v>
      </c>
      <c r="H1796" s="16" t="n">
        <v>8411.6</v>
      </c>
    </row>
    <row r="1797" customFormat="false" ht="15" hidden="false" customHeight="true" outlineLevel="0" collapsed="false">
      <c r="A1797" s="1" t="s">
        <v>4212</v>
      </c>
      <c r="B1797" s="1" t="s">
        <v>1482</v>
      </c>
      <c r="C1797" s="1" t="s">
        <v>3699</v>
      </c>
      <c r="D1797" s="1" t="s">
        <v>2021</v>
      </c>
      <c r="E1797" s="1" t="s">
        <v>2084</v>
      </c>
      <c r="F1797" s="16" t="n">
        <v>0</v>
      </c>
      <c r="G1797" s="16" t="n">
        <v>3519.7</v>
      </c>
      <c r="H1797" s="16" t="n">
        <v>3519.7</v>
      </c>
    </row>
    <row r="1798" customFormat="false" ht="15" hidden="false" customHeight="true" outlineLevel="0" collapsed="false">
      <c r="A1798" s="1" t="s">
        <v>4213</v>
      </c>
      <c r="B1798" s="1" t="s">
        <v>416</v>
      </c>
      <c r="C1798" s="1" t="s">
        <v>1036</v>
      </c>
      <c r="D1798" s="1" t="s">
        <v>2017</v>
      </c>
      <c r="E1798" s="1" t="s">
        <v>2018</v>
      </c>
      <c r="F1798" s="16" t="n">
        <v>99</v>
      </c>
      <c r="G1798" s="16" t="n">
        <v>819.69</v>
      </c>
      <c r="H1798" s="16" t="n">
        <v>918.69</v>
      </c>
    </row>
    <row r="1799" customFormat="false" ht="15" hidden="false" customHeight="true" outlineLevel="0" collapsed="false">
      <c r="A1799" s="1" t="s">
        <v>4214</v>
      </c>
      <c r="B1799" s="1" t="s">
        <v>1193</v>
      </c>
      <c r="C1799" s="1" t="s">
        <v>135</v>
      </c>
      <c r="D1799" s="1" t="s">
        <v>2028</v>
      </c>
      <c r="E1799" s="1" t="s">
        <v>2018</v>
      </c>
      <c r="F1799" s="16" t="n">
        <v>79</v>
      </c>
      <c r="G1799" s="16" t="n">
        <v>1500.54</v>
      </c>
      <c r="H1799" s="16" t="n">
        <v>1579.54</v>
      </c>
    </row>
    <row r="1800" customFormat="false" ht="15" hidden="false" customHeight="true" outlineLevel="0" collapsed="false">
      <c r="A1800" s="1" t="s">
        <v>4215</v>
      </c>
      <c r="B1800" s="1" t="s">
        <v>1723</v>
      </c>
      <c r="C1800" s="1" t="s">
        <v>4216</v>
      </c>
      <c r="D1800" s="1" t="s">
        <v>2025</v>
      </c>
      <c r="E1800" s="1" t="s">
        <v>2018</v>
      </c>
      <c r="F1800" s="16" t="n">
        <v>0</v>
      </c>
      <c r="G1800" s="16" t="n">
        <v>11444.28</v>
      </c>
      <c r="H1800" s="16" t="n">
        <v>11444.28</v>
      </c>
    </row>
    <row r="1801" customFormat="false" ht="15" hidden="false" customHeight="true" outlineLevel="0" collapsed="false">
      <c r="A1801" s="1" t="s">
        <v>4217</v>
      </c>
      <c r="B1801" s="1" t="s">
        <v>936</v>
      </c>
      <c r="C1801" s="1" t="s">
        <v>2145</v>
      </c>
      <c r="D1801" s="1" t="s">
        <v>2025</v>
      </c>
      <c r="E1801" s="1" t="s">
        <v>2018</v>
      </c>
      <c r="F1801" s="16" t="n">
        <v>79</v>
      </c>
      <c r="G1801" s="16" t="n">
        <v>458.06</v>
      </c>
      <c r="H1801" s="16" t="n">
        <v>537.06</v>
      </c>
    </row>
    <row r="1802" customFormat="false" ht="15" hidden="false" customHeight="true" outlineLevel="0" collapsed="false">
      <c r="A1802" s="1" t="s">
        <v>4218</v>
      </c>
      <c r="B1802" s="1" t="s">
        <v>1849</v>
      </c>
      <c r="C1802" s="1" t="s">
        <v>319</v>
      </c>
      <c r="D1802" s="1" t="s">
        <v>2055</v>
      </c>
      <c r="E1802" s="1" t="s">
        <v>2022</v>
      </c>
      <c r="F1802" s="16" t="n">
        <v>0</v>
      </c>
      <c r="G1802" s="16" t="n">
        <v>18926.1</v>
      </c>
      <c r="H1802" s="16" t="n">
        <v>18926.1</v>
      </c>
    </row>
    <row r="1803" customFormat="false" ht="15" hidden="false" customHeight="true" outlineLevel="0" collapsed="false">
      <c r="A1803" s="1" t="s">
        <v>4219</v>
      </c>
      <c r="B1803" s="1" t="s">
        <v>1864</v>
      </c>
      <c r="C1803" s="1" t="s">
        <v>591</v>
      </c>
      <c r="D1803" s="1" t="s">
        <v>2028</v>
      </c>
      <c r="E1803" s="1" t="s">
        <v>2018</v>
      </c>
      <c r="F1803" s="16" t="n">
        <v>0</v>
      </c>
      <c r="G1803" s="16" t="n">
        <v>4653.16</v>
      </c>
      <c r="H1803" s="16" t="n">
        <v>4653.16</v>
      </c>
    </row>
    <row r="1804" customFormat="false" ht="15" hidden="false" customHeight="true" outlineLevel="0" collapsed="false">
      <c r="A1804" s="1" t="s">
        <v>4220</v>
      </c>
      <c r="B1804" s="1" t="s">
        <v>680</v>
      </c>
      <c r="C1804" s="1" t="s">
        <v>1374</v>
      </c>
      <c r="D1804" s="1" t="s">
        <v>2032</v>
      </c>
      <c r="E1804" s="1" t="s">
        <v>2018</v>
      </c>
      <c r="F1804" s="16" t="n">
        <v>0</v>
      </c>
      <c r="G1804" s="16" t="n">
        <v>8511.95</v>
      </c>
      <c r="H1804" s="16" t="n">
        <v>8511.95</v>
      </c>
    </row>
    <row r="1805" customFormat="false" ht="15" hidden="false" customHeight="true" outlineLevel="0" collapsed="false">
      <c r="A1805" s="1" t="s">
        <v>4221</v>
      </c>
      <c r="B1805" s="1" t="s">
        <v>360</v>
      </c>
      <c r="C1805" s="1" t="s">
        <v>1395</v>
      </c>
      <c r="D1805" s="1" t="s">
        <v>2017</v>
      </c>
      <c r="E1805" s="1" t="s">
        <v>2018</v>
      </c>
      <c r="F1805" s="16" t="n">
        <v>0</v>
      </c>
      <c r="G1805" s="16" t="n">
        <v>5266.45</v>
      </c>
      <c r="H1805" s="16" t="n">
        <v>5266.45</v>
      </c>
    </row>
    <row r="1806" customFormat="false" ht="15" hidden="false" customHeight="true" outlineLevel="0" collapsed="false">
      <c r="A1806" s="1" t="s">
        <v>4222</v>
      </c>
      <c r="B1806" s="1" t="s">
        <v>1656</v>
      </c>
      <c r="C1806" s="1" t="s">
        <v>2307</v>
      </c>
      <c r="D1806" s="1" t="s">
        <v>2025</v>
      </c>
      <c r="E1806" s="1" t="s">
        <v>2022</v>
      </c>
      <c r="F1806" s="16" t="n">
        <v>99</v>
      </c>
      <c r="G1806" s="16" t="n">
        <v>1915</v>
      </c>
      <c r="H1806" s="16" t="n">
        <v>2014</v>
      </c>
    </row>
    <row r="1807" customFormat="false" ht="15" hidden="false" customHeight="true" outlineLevel="0" collapsed="false">
      <c r="A1807" s="1" t="s">
        <v>4223</v>
      </c>
      <c r="B1807" s="1" t="s">
        <v>683</v>
      </c>
      <c r="C1807" s="1" t="s">
        <v>542</v>
      </c>
      <c r="D1807" s="1" t="s">
        <v>2025</v>
      </c>
      <c r="E1807" s="1" t="s">
        <v>2018</v>
      </c>
      <c r="F1807" s="16" t="n">
        <v>99</v>
      </c>
      <c r="G1807" s="16" t="n">
        <v>311.15</v>
      </c>
      <c r="H1807" s="16" t="n">
        <v>410.15</v>
      </c>
    </row>
    <row r="1808" customFormat="false" ht="15" hidden="false" customHeight="true" outlineLevel="0" collapsed="false">
      <c r="A1808" s="1" t="s">
        <v>4224</v>
      </c>
      <c r="B1808" s="1" t="s">
        <v>1066</v>
      </c>
      <c r="C1808" s="1" t="s">
        <v>221</v>
      </c>
      <c r="D1808" s="1" t="s">
        <v>2017</v>
      </c>
      <c r="E1808" s="1" t="s">
        <v>2045</v>
      </c>
      <c r="F1808" s="16" t="n">
        <v>0</v>
      </c>
      <c r="G1808" s="16" t="n">
        <v>3939.9</v>
      </c>
      <c r="H1808" s="16" t="n">
        <v>3939.9</v>
      </c>
    </row>
    <row r="1809" customFormat="false" ht="15" hidden="false" customHeight="true" outlineLevel="0" collapsed="false">
      <c r="A1809" s="1" t="s">
        <v>4225</v>
      </c>
      <c r="B1809" s="1" t="s">
        <v>289</v>
      </c>
      <c r="C1809" s="1" t="s">
        <v>2203</v>
      </c>
      <c r="D1809" s="1" t="s">
        <v>2025</v>
      </c>
      <c r="E1809" s="1" t="s">
        <v>2022</v>
      </c>
      <c r="F1809" s="16" t="n">
        <v>0</v>
      </c>
      <c r="G1809" s="16" t="n">
        <v>4804.99</v>
      </c>
      <c r="H1809" s="16" t="n">
        <v>4804.99</v>
      </c>
    </row>
    <row r="1810" customFormat="false" ht="15" hidden="false" customHeight="true" outlineLevel="0" collapsed="false">
      <c r="A1810" s="1" t="s">
        <v>4226</v>
      </c>
      <c r="B1810" s="1" t="s">
        <v>1338</v>
      </c>
      <c r="C1810" s="1" t="s">
        <v>2508</v>
      </c>
      <c r="D1810" s="1" t="s">
        <v>2017</v>
      </c>
      <c r="E1810" s="1" t="s">
        <v>2018</v>
      </c>
      <c r="F1810" s="16" t="n">
        <v>0</v>
      </c>
      <c r="G1810" s="16" t="n">
        <v>15781.07</v>
      </c>
      <c r="H1810" s="16" t="n">
        <v>15781.07</v>
      </c>
    </row>
    <row r="1811" customFormat="false" ht="15" hidden="false" customHeight="true" outlineLevel="0" collapsed="false">
      <c r="A1811" s="1" t="s">
        <v>4227</v>
      </c>
      <c r="B1811" s="1" t="s">
        <v>1554</v>
      </c>
      <c r="C1811" s="1" t="s">
        <v>1655</v>
      </c>
      <c r="D1811" s="1" t="s">
        <v>2021</v>
      </c>
      <c r="E1811" s="1" t="s">
        <v>2045</v>
      </c>
      <c r="F1811" s="16" t="n">
        <v>0</v>
      </c>
      <c r="G1811" s="16" t="n">
        <v>9154.65</v>
      </c>
      <c r="H1811" s="16" t="n">
        <v>9154.65</v>
      </c>
    </row>
    <row r="1812" customFormat="false" ht="15" hidden="false" customHeight="true" outlineLevel="0" collapsed="false">
      <c r="A1812" s="1" t="s">
        <v>4228</v>
      </c>
      <c r="B1812" s="1" t="s">
        <v>1889</v>
      </c>
      <c r="C1812" s="1" t="s">
        <v>3670</v>
      </c>
      <c r="D1812" s="1" t="s">
        <v>2025</v>
      </c>
      <c r="E1812" s="1" t="s">
        <v>2018</v>
      </c>
      <c r="F1812" s="16" t="n">
        <v>49</v>
      </c>
      <c r="G1812" s="16" t="n">
        <v>1725.98</v>
      </c>
      <c r="H1812" s="16" t="n">
        <v>1774.98</v>
      </c>
    </row>
    <row r="1813" customFormat="false" ht="15" hidden="false" customHeight="true" outlineLevel="0" collapsed="false">
      <c r="A1813" s="1" t="s">
        <v>4229</v>
      </c>
      <c r="B1813" s="1" t="s">
        <v>1312</v>
      </c>
      <c r="C1813" s="1" t="s">
        <v>4143</v>
      </c>
      <c r="D1813" s="1" t="s">
        <v>2025</v>
      </c>
      <c r="E1813" s="1" t="s">
        <v>2018</v>
      </c>
      <c r="F1813" s="16" t="n">
        <v>99</v>
      </c>
      <c r="G1813" s="16" t="n">
        <v>482.17</v>
      </c>
      <c r="H1813" s="16" t="n">
        <v>581.17</v>
      </c>
    </row>
    <row r="1814" customFormat="false" ht="15" hidden="false" customHeight="true" outlineLevel="0" collapsed="false">
      <c r="A1814" s="1" t="s">
        <v>4230</v>
      </c>
      <c r="B1814" s="1" t="s">
        <v>1292</v>
      </c>
      <c r="C1814" s="1" t="s">
        <v>2114</v>
      </c>
      <c r="D1814" s="1" t="s">
        <v>2021</v>
      </c>
      <c r="E1814" s="1" t="s">
        <v>2018</v>
      </c>
      <c r="F1814" s="16" t="n">
        <v>79</v>
      </c>
      <c r="G1814" s="16" t="n">
        <v>2374.52</v>
      </c>
      <c r="H1814" s="16" t="n">
        <v>2453.52</v>
      </c>
    </row>
    <row r="1815" customFormat="false" ht="15" hidden="false" customHeight="true" outlineLevel="0" collapsed="false">
      <c r="A1815" s="1" t="s">
        <v>4231</v>
      </c>
      <c r="B1815" s="1" t="s">
        <v>1184</v>
      </c>
      <c r="C1815" s="1" t="s">
        <v>2332</v>
      </c>
      <c r="D1815" s="1" t="s">
        <v>2017</v>
      </c>
      <c r="E1815" s="1" t="s">
        <v>2018</v>
      </c>
      <c r="F1815" s="16" t="n">
        <v>0</v>
      </c>
      <c r="G1815" s="16" t="n">
        <v>5934.32</v>
      </c>
      <c r="H1815" s="16" t="n">
        <v>5934.32</v>
      </c>
    </row>
    <row r="1816" customFormat="false" ht="15" hidden="false" customHeight="true" outlineLevel="0" collapsed="false">
      <c r="A1816" s="1" t="s">
        <v>4232</v>
      </c>
      <c r="B1816" s="1" t="s">
        <v>1703</v>
      </c>
      <c r="C1816" s="1" t="s">
        <v>4233</v>
      </c>
      <c r="D1816" s="1" t="s">
        <v>2025</v>
      </c>
      <c r="E1816" s="1" t="s">
        <v>2018</v>
      </c>
      <c r="F1816" s="16" t="n">
        <v>0</v>
      </c>
      <c r="G1816" s="16" t="n">
        <v>3144.31</v>
      </c>
      <c r="H1816" s="16" t="n">
        <v>3144.31</v>
      </c>
    </row>
    <row r="1817" customFormat="false" ht="15" hidden="false" customHeight="true" outlineLevel="0" collapsed="false">
      <c r="A1817" s="1" t="s">
        <v>4234</v>
      </c>
      <c r="B1817" s="1" t="s">
        <v>1393</v>
      </c>
      <c r="C1817" s="1" t="s">
        <v>3357</v>
      </c>
      <c r="D1817" s="1" t="s">
        <v>2021</v>
      </c>
      <c r="E1817" s="1" t="s">
        <v>2018</v>
      </c>
      <c r="F1817" s="16" t="n">
        <v>99</v>
      </c>
      <c r="G1817" s="16" t="n">
        <v>311.15</v>
      </c>
      <c r="H1817" s="16" t="n">
        <v>410.15</v>
      </c>
    </row>
    <row r="1818" customFormat="false" ht="15" hidden="false" customHeight="true" outlineLevel="0" collapsed="false">
      <c r="A1818" s="1" t="s">
        <v>4235</v>
      </c>
      <c r="B1818" s="1" t="s">
        <v>1653</v>
      </c>
      <c r="C1818" s="1" t="s">
        <v>2435</v>
      </c>
      <c r="D1818" s="1" t="s">
        <v>2017</v>
      </c>
      <c r="E1818" s="1" t="s">
        <v>2018</v>
      </c>
      <c r="F1818" s="16" t="n">
        <v>0</v>
      </c>
      <c r="G1818" s="16" t="n">
        <v>3461.92</v>
      </c>
      <c r="H1818" s="16" t="n">
        <v>3461.92</v>
      </c>
    </row>
    <row r="1819" customFormat="false" ht="15" hidden="false" customHeight="true" outlineLevel="0" collapsed="false">
      <c r="A1819" s="1" t="s">
        <v>4236</v>
      </c>
      <c r="B1819" s="1" t="s">
        <v>602</v>
      </c>
      <c r="C1819" s="1" t="s">
        <v>2797</v>
      </c>
      <c r="D1819" s="1" t="s">
        <v>2025</v>
      </c>
      <c r="E1819" s="1" t="s">
        <v>2045</v>
      </c>
      <c r="F1819" s="16" t="n">
        <v>0</v>
      </c>
      <c r="G1819" s="16" t="n">
        <v>8177.06</v>
      </c>
      <c r="H1819" s="16" t="n">
        <v>8177.06</v>
      </c>
    </row>
    <row r="1820" customFormat="false" ht="15" hidden="false" customHeight="true" outlineLevel="0" collapsed="false">
      <c r="A1820" s="1" t="s">
        <v>4237</v>
      </c>
      <c r="B1820" s="1" t="s">
        <v>1085</v>
      </c>
      <c r="C1820" s="1" t="s">
        <v>4238</v>
      </c>
      <c r="D1820" s="1" t="s">
        <v>2028</v>
      </c>
      <c r="E1820" s="1" t="s">
        <v>2018</v>
      </c>
      <c r="F1820" s="16" t="n">
        <v>79</v>
      </c>
      <c r="G1820" s="16" t="n">
        <v>482.17</v>
      </c>
      <c r="H1820" s="16" t="n">
        <v>561.17</v>
      </c>
    </row>
    <row r="1821" customFormat="false" ht="15" hidden="false" customHeight="true" outlineLevel="0" collapsed="false">
      <c r="A1821" s="1" t="s">
        <v>4239</v>
      </c>
      <c r="B1821" s="1" t="s">
        <v>595</v>
      </c>
      <c r="C1821" s="1" t="s">
        <v>2601</v>
      </c>
      <c r="D1821" s="1" t="s">
        <v>2017</v>
      </c>
      <c r="E1821" s="1" t="s">
        <v>2045</v>
      </c>
      <c r="F1821" s="16" t="n">
        <v>0</v>
      </c>
      <c r="G1821" s="16" t="n">
        <v>7817.35</v>
      </c>
      <c r="H1821" s="16" t="n">
        <v>7817.35</v>
      </c>
    </row>
    <row r="1822" customFormat="false" ht="15" hidden="false" customHeight="true" outlineLevel="0" collapsed="false">
      <c r="A1822" s="1" t="s">
        <v>4240</v>
      </c>
      <c r="B1822" s="1" t="s">
        <v>1121</v>
      </c>
      <c r="C1822" s="1" t="s">
        <v>4028</v>
      </c>
      <c r="D1822" s="1" t="s">
        <v>2017</v>
      </c>
      <c r="E1822" s="1" t="s">
        <v>2018</v>
      </c>
      <c r="F1822" s="16" t="n">
        <v>0</v>
      </c>
      <c r="G1822" s="16" t="n">
        <v>4629.69</v>
      </c>
      <c r="H1822" s="16" t="n">
        <v>4629.69</v>
      </c>
    </row>
    <row r="1823" customFormat="false" ht="15" hidden="false" customHeight="true" outlineLevel="0" collapsed="false">
      <c r="A1823" s="1" t="s">
        <v>4241</v>
      </c>
      <c r="B1823" s="1" t="s">
        <v>1527</v>
      </c>
      <c r="C1823" s="1" t="s">
        <v>2073</v>
      </c>
      <c r="D1823" s="1" t="s">
        <v>2017</v>
      </c>
      <c r="E1823" s="1" t="s">
        <v>2018</v>
      </c>
      <c r="F1823" s="16" t="n">
        <v>0</v>
      </c>
      <c r="G1823" s="16" t="n">
        <v>8525.32</v>
      </c>
      <c r="H1823" s="16" t="n">
        <v>8525.32</v>
      </c>
    </row>
    <row r="1824" customFormat="false" ht="15" hidden="false" customHeight="true" outlineLevel="0" collapsed="false">
      <c r="A1824" s="1" t="s">
        <v>4242</v>
      </c>
      <c r="B1824" s="1" t="s">
        <v>1440</v>
      </c>
      <c r="C1824" s="1" t="s">
        <v>2298</v>
      </c>
      <c r="D1824" s="1" t="s">
        <v>2032</v>
      </c>
      <c r="E1824" s="1" t="s">
        <v>2045</v>
      </c>
      <c r="F1824" s="16" t="n">
        <v>0</v>
      </c>
      <c r="G1824" s="16" t="n">
        <v>5231.21</v>
      </c>
      <c r="H1824" s="16" t="n">
        <v>5231.21</v>
      </c>
    </row>
    <row r="1825" customFormat="false" ht="15" hidden="false" customHeight="true" outlineLevel="0" collapsed="false">
      <c r="A1825" s="1" t="s">
        <v>4243</v>
      </c>
      <c r="B1825" s="1" t="s">
        <v>1777</v>
      </c>
      <c r="C1825" s="1" t="s">
        <v>2120</v>
      </c>
      <c r="D1825" s="1" t="s">
        <v>2017</v>
      </c>
      <c r="E1825" s="1" t="s">
        <v>2018</v>
      </c>
      <c r="F1825" s="16" t="n">
        <v>0</v>
      </c>
      <c r="G1825" s="16" t="n">
        <v>6681.52</v>
      </c>
      <c r="H1825" s="16" t="n">
        <v>6681.52</v>
      </c>
    </row>
    <row r="1826" customFormat="false" ht="15" hidden="false" customHeight="true" outlineLevel="0" collapsed="false">
      <c r="A1826" s="1" t="s">
        <v>4244</v>
      </c>
      <c r="B1826" s="1" t="s">
        <v>1157</v>
      </c>
      <c r="C1826" s="1" t="s">
        <v>3519</v>
      </c>
      <c r="D1826" s="1" t="s">
        <v>2025</v>
      </c>
      <c r="E1826" s="1" t="s">
        <v>2018</v>
      </c>
      <c r="F1826" s="16" t="n">
        <v>79</v>
      </c>
      <c r="G1826" s="16" t="n">
        <v>2374.52</v>
      </c>
      <c r="H1826" s="16" t="n">
        <v>2453.52</v>
      </c>
    </row>
    <row r="1827" customFormat="false" ht="15" hidden="false" customHeight="true" outlineLevel="0" collapsed="false">
      <c r="A1827" s="1" t="s">
        <v>4245</v>
      </c>
      <c r="B1827" s="1" t="s">
        <v>1753</v>
      </c>
      <c r="C1827" s="1" t="s">
        <v>2725</v>
      </c>
      <c r="D1827" s="1" t="s">
        <v>2017</v>
      </c>
      <c r="E1827" s="1" t="s">
        <v>2018</v>
      </c>
      <c r="F1827" s="16" t="n">
        <v>0</v>
      </c>
      <c r="G1827" s="16" t="n">
        <v>6706.09</v>
      </c>
      <c r="H1827" s="16" t="n">
        <v>6706.09</v>
      </c>
    </row>
    <row r="1828" customFormat="false" ht="15" hidden="false" customHeight="true" outlineLevel="0" collapsed="false">
      <c r="A1828" s="1" t="s">
        <v>4246</v>
      </c>
      <c r="B1828" s="1" t="s">
        <v>1357</v>
      </c>
      <c r="C1828" s="1" t="s">
        <v>1687</v>
      </c>
      <c r="D1828" s="1" t="s">
        <v>2017</v>
      </c>
      <c r="E1828" s="1" t="s">
        <v>2018</v>
      </c>
      <c r="F1828" s="16" t="n">
        <v>79</v>
      </c>
      <c r="G1828" s="16" t="n">
        <v>1596.55</v>
      </c>
      <c r="H1828" s="16" t="n">
        <v>1675.55</v>
      </c>
    </row>
    <row r="1829" customFormat="false" ht="15" hidden="false" customHeight="true" outlineLevel="0" collapsed="false">
      <c r="A1829" s="1" t="s">
        <v>4247</v>
      </c>
      <c r="B1829" s="1" t="s">
        <v>1753</v>
      </c>
      <c r="C1829" s="1" t="s">
        <v>2351</v>
      </c>
      <c r="D1829" s="1" t="s">
        <v>2017</v>
      </c>
      <c r="E1829" s="1" t="s">
        <v>2018</v>
      </c>
      <c r="F1829" s="16" t="n">
        <v>49</v>
      </c>
      <c r="G1829" s="16" t="n">
        <v>987.61</v>
      </c>
      <c r="H1829" s="16" t="n">
        <v>1036.61</v>
      </c>
    </row>
    <row r="1830" customFormat="false" ht="15" hidden="false" customHeight="true" outlineLevel="0" collapsed="false">
      <c r="A1830" s="1" t="s">
        <v>4248</v>
      </c>
      <c r="B1830" s="1" t="s">
        <v>1440</v>
      </c>
      <c r="C1830" s="1" t="s">
        <v>1111</v>
      </c>
      <c r="D1830" s="1" t="s">
        <v>2055</v>
      </c>
      <c r="E1830" s="1" t="s">
        <v>2018</v>
      </c>
      <c r="F1830" s="16" t="n">
        <v>49</v>
      </c>
      <c r="G1830" s="16" t="n">
        <v>738.09</v>
      </c>
      <c r="H1830" s="16" t="n">
        <v>787.09</v>
      </c>
    </row>
    <row r="1831" customFormat="false" ht="15" hidden="false" customHeight="true" outlineLevel="0" collapsed="false">
      <c r="A1831" s="1" t="s">
        <v>4249</v>
      </c>
      <c r="B1831" s="1" t="s">
        <v>1670</v>
      </c>
      <c r="C1831" s="1" t="s">
        <v>2773</v>
      </c>
      <c r="D1831" s="1" t="s">
        <v>2017</v>
      </c>
      <c r="E1831" s="1" t="s">
        <v>2018</v>
      </c>
      <c r="F1831" s="16" t="n">
        <v>0</v>
      </c>
      <c r="G1831" s="16" t="n">
        <v>5430.48</v>
      </c>
      <c r="H1831" s="16" t="n">
        <v>5430.48</v>
      </c>
    </row>
    <row r="1832" customFormat="false" ht="15" hidden="false" customHeight="true" outlineLevel="0" collapsed="false">
      <c r="A1832" s="1" t="s">
        <v>4250</v>
      </c>
      <c r="B1832" s="1" t="s">
        <v>998</v>
      </c>
      <c r="C1832" s="1" t="s">
        <v>3450</v>
      </c>
      <c r="D1832" s="1" t="s">
        <v>2025</v>
      </c>
      <c r="E1832" s="1" t="s">
        <v>2018</v>
      </c>
      <c r="F1832" s="16" t="n">
        <v>0</v>
      </c>
      <c r="G1832" s="16" t="n">
        <v>2978.21</v>
      </c>
      <c r="H1832" s="16" t="n">
        <v>2978.21</v>
      </c>
    </row>
    <row r="1833" customFormat="false" ht="15" hidden="false" customHeight="true" outlineLevel="0" collapsed="false">
      <c r="A1833" s="1" t="s">
        <v>4251</v>
      </c>
      <c r="B1833" s="1" t="s">
        <v>602</v>
      </c>
      <c r="C1833" s="1" t="s">
        <v>432</v>
      </c>
      <c r="D1833" s="1" t="s">
        <v>2025</v>
      </c>
      <c r="E1833" s="1" t="s">
        <v>2018</v>
      </c>
      <c r="F1833" s="16" t="n">
        <v>0</v>
      </c>
      <c r="G1833" s="16" t="n">
        <v>5772.65</v>
      </c>
      <c r="H1833" s="16" t="n">
        <v>5772.65</v>
      </c>
    </row>
    <row r="1834" customFormat="false" ht="15" hidden="false" customHeight="true" outlineLevel="0" collapsed="false">
      <c r="A1834" s="1" t="s">
        <v>4252</v>
      </c>
      <c r="B1834" s="1" t="s">
        <v>562</v>
      </c>
      <c r="C1834" s="1" t="s">
        <v>3025</v>
      </c>
      <c r="D1834" s="1" t="s">
        <v>2032</v>
      </c>
      <c r="E1834" s="1" t="s">
        <v>2018</v>
      </c>
      <c r="F1834" s="16" t="n">
        <v>49</v>
      </c>
      <c r="G1834" s="16" t="n">
        <v>1229.53</v>
      </c>
      <c r="H1834" s="16" t="n">
        <v>1278.53</v>
      </c>
    </row>
    <row r="1835" customFormat="false" ht="15" hidden="false" customHeight="true" outlineLevel="0" collapsed="false">
      <c r="A1835" s="1" t="s">
        <v>4253</v>
      </c>
      <c r="B1835" s="1" t="s">
        <v>1656</v>
      </c>
      <c r="C1835" s="1" t="s">
        <v>1111</v>
      </c>
      <c r="D1835" s="1" t="s">
        <v>2025</v>
      </c>
      <c r="E1835" s="1" t="s">
        <v>2018</v>
      </c>
      <c r="F1835" s="16" t="n">
        <v>79</v>
      </c>
      <c r="G1835" s="16" t="n">
        <v>482.17</v>
      </c>
      <c r="H1835" s="16" t="n">
        <v>561.17</v>
      </c>
    </row>
    <row r="1836" customFormat="false" ht="15" hidden="false" customHeight="true" outlineLevel="0" collapsed="false">
      <c r="A1836" s="1" t="s">
        <v>4254</v>
      </c>
      <c r="B1836" s="1" t="s">
        <v>872</v>
      </c>
      <c r="C1836" s="1" t="s">
        <v>1084</v>
      </c>
      <c r="D1836" s="1" t="s">
        <v>2021</v>
      </c>
      <c r="E1836" s="1" t="s">
        <v>2018</v>
      </c>
      <c r="F1836" s="16" t="n">
        <v>79</v>
      </c>
      <c r="G1836" s="16" t="n">
        <v>2142.79</v>
      </c>
      <c r="H1836" s="16" t="n">
        <v>2221.79</v>
      </c>
    </row>
    <row r="1837" customFormat="false" ht="15" hidden="false" customHeight="true" outlineLevel="0" collapsed="false">
      <c r="A1837" s="1" t="s">
        <v>4255</v>
      </c>
      <c r="B1837" s="1" t="s">
        <v>1902</v>
      </c>
      <c r="C1837" s="1" t="s">
        <v>944</v>
      </c>
      <c r="D1837" s="1" t="s">
        <v>2025</v>
      </c>
      <c r="E1837" s="1" t="s">
        <v>2018</v>
      </c>
      <c r="F1837" s="16" t="n">
        <v>79</v>
      </c>
      <c r="G1837" s="16" t="n">
        <v>529.55</v>
      </c>
      <c r="H1837" s="16" t="n">
        <v>608.55</v>
      </c>
    </row>
    <row r="1838" customFormat="false" ht="15" hidden="false" customHeight="true" outlineLevel="0" collapsed="false">
      <c r="A1838" s="1" t="s">
        <v>4256</v>
      </c>
      <c r="B1838" s="1" t="s">
        <v>1145</v>
      </c>
      <c r="C1838" s="1" t="s">
        <v>3316</v>
      </c>
      <c r="D1838" s="1" t="s">
        <v>2025</v>
      </c>
      <c r="E1838" s="1" t="s">
        <v>2018</v>
      </c>
      <c r="F1838" s="16" t="n">
        <v>0</v>
      </c>
      <c r="G1838" s="16" t="n">
        <v>2762.61</v>
      </c>
      <c r="H1838" s="16" t="n">
        <v>2762.61</v>
      </c>
    </row>
    <row r="1839" customFormat="false" ht="15" hidden="false" customHeight="true" outlineLevel="0" collapsed="false">
      <c r="A1839" s="1" t="s">
        <v>4257</v>
      </c>
      <c r="B1839" s="1" t="s">
        <v>1193</v>
      </c>
      <c r="C1839" s="1" t="s">
        <v>1646</v>
      </c>
      <c r="D1839" s="1" t="s">
        <v>2017</v>
      </c>
      <c r="E1839" s="1" t="s">
        <v>2018</v>
      </c>
      <c r="F1839" s="16" t="n">
        <v>49</v>
      </c>
      <c r="G1839" s="16" t="n">
        <v>2386.05</v>
      </c>
      <c r="H1839" s="16" t="n">
        <v>2435.05</v>
      </c>
    </row>
    <row r="1840" customFormat="false" ht="15" hidden="false" customHeight="true" outlineLevel="0" collapsed="false">
      <c r="A1840" s="1" t="s">
        <v>4258</v>
      </c>
      <c r="B1840" s="1" t="s">
        <v>1782</v>
      </c>
      <c r="C1840" s="1" t="s">
        <v>2508</v>
      </c>
      <c r="D1840" s="1" t="s">
        <v>2032</v>
      </c>
      <c r="E1840" s="1" t="s">
        <v>2018</v>
      </c>
      <c r="F1840" s="16" t="n">
        <v>0</v>
      </c>
      <c r="G1840" s="16" t="n">
        <v>4914.12</v>
      </c>
      <c r="H1840" s="16" t="n">
        <v>4914.12</v>
      </c>
    </row>
    <row r="1841" customFormat="false" ht="15" hidden="false" customHeight="true" outlineLevel="0" collapsed="false">
      <c r="A1841" s="1" t="s">
        <v>4259</v>
      </c>
      <c r="B1841" s="1" t="s">
        <v>945</v>
      </c>
      <c r="C1841" s="1" t="s">
        <v>1054</v>
      </c>
      <c r="D1841" s="1" t="s">
        <v>2032</v>
      </c>
      <c r="E1841" s="1" t="s">
        <v>2018</v>
      </c>
      <c r="F1841" s="16" t="n">
        <v>49</v>
      </c>
      <c r="G1841" s="16" t="n">
        <v>1350.49</v>
      </c>
      <c r="H1841" s="16" t="n">
        <v>1399.49</v>
      </c>
    </row>
    <row r="1842" customFormat="false" ht="15" hidden="false" customHeight="true" outlineLevel="0" collapsed="false">
      <c r="A1842" s="1" t="s">
        <v>4260</v>
      </c>
      <c r="B1842" s="1" t="s">
        <v>1175</v>
      </c>
      <c r="C1842" s="1" t="s">
        <v>736</v>
      </c>
      <c r="D1842" s="1" t="s">
        <v>2017</v>
      </c>
      <c r="E1842" s="1" t="s">
        <v>2018</v>
      </c>
      <c r="F1842" s="16" t="n">
        <v>0</v>
      </c>
      <c r="G1842" s="16" t="n">
        <v>19962.22</v>
      </c>
      <c r="H1842" s="16" t="n">
        <v>19962.22</v>
      </c>
    </row>
    <row r="1843" customFormat="false" ht="15" hidden="false" customHeight="true" outlineLevel="0" collapsed="false">
      <c r="A1843" s="1" t="s">
        <v>4261</v>
      </c>
      <c r="B1843" s="1" t="s">
        <v>954</v>
      </c>
      <c r="C1843" s="1" t="s">
        <v>2292</v>
      </c>
      <c r="D1843" s="1" t="s">
        <v>2017</v>
      </c>
      <c r="E1843" s="1" t="s">
        <v>2018</v>
      </c>
      <c r="F1843" s="16" t="n">
        <v>0</v>
      </c>
      <c r="G1843" s="16" t="n">
        <v>12421.41</v>
      </c>
      <c r="H1843" s="16" t="n">
        <v>12421.41</v>
      </c>
    </row>
    <row r="1844" customFormat="false" ht="15" hidden="false" customHeight="true" outlineLevel="0" collapsed="false">
      <c r="A1844" s="1" t="s">
        <v>4262</v>
      </c>
      <c r="B1844" s="1" t="s">
        <v>731</v>
      </c>
      <c r="C1844" s="1" t="s">
        <v>2062</v>
      </c>
      <c r="D1844" s="1" t="s">
        <v>2025</v>
      </c>
      <c r="E1844" s="1" t="s">
        <v>2018</v>
      </c>
      <c r="F1844" s="16" t="n">
        <v>79</v>
      </c>
      <c r="G1844" s="16" t="n">
        <v>2266.75</v>
      </c>
      <c r="H1844" s="16" t="n">
        <v>2345.75</v>
      </c>
    </row>
    <row r="1845" customFormat="false" ht="15" hidden="false" customHeight="true" outlineLevel="0" collapsed="false">
      <c r="A1845" s="1" t="s">
        <v>4263</v>
      </c>
      <c r="B1845" s="1" t="s">
        <v>1537</v>
      </c>
      <c r="C1845" s="1" t="s">
        <v>591</v>
      </c>
      <c r="D1845" s="1" t="s">
        <v>2032</v>
      </c>
      <c r="E1845" s="1" t="s">
        <v>2045</v>
      </c>
      <c r="F1845" s="16" t="n">
        <v>0</v>
      </c>
      <c r="G1845" s="16" t="n">
        <v>5091.34</v>
      </c>
      <c r="H1845" s="16" t="n">
        <v>5091.34</v>
      </c>
    </row>
    <row r="1846" customFormat="false" ht="15" hidden="false" customHeight="true" outlineLevel="0" collapsed="false">
      <c r="A1846" s="1" t="s">
        <v>4264</v>
      </c>
      <c r="B1846" s="1" t="s">
        <v>199</v>
      </c>
      <c r="C1846" s="1" t="s">
        <v>2845</v>
      </c>
      <c r="D1846" s="1" t="s">
        <v>2025</v>
      </c>
      <c r="E1846" s="1" t="s">
        <v>2018</v>
      </c>
      <c r="F1846" s="16" t="n">
        <v>99</v>
      </c>
      <c r="G1846" s="16" t="n">
        <v>750.27</v>
      </c>
      <c r="H1846" s="16" t="n">
        <v>849.27</v>
      </c>
    </row>
    <row r="1847" customFormat="false" ht="15" hidden="false" customHeight="true" outlineLevel="0" collapsed="false">
      <c r="A1847" s="1" t="s">
        <v>4265</v>
      </c>
      <c r="B1847" s="1" t="s">
        <v>1886</v>
      </c>
      <c r="C1847" s="1" t="s">
        <v>2168</v>
      </c>
      <c r="D1847" s="1" t="s">
        <v>2017</v>
      </c>
      <c r="E1847" s="1" t="s">
        <v>2018</v>
      </c>
      <c r="F1847" s="16" t="n">
        <v>0</v>
      </c>
      <c r="G1847" s="16" t="n">
        <v>4317.03</v>
      </c>
      <c r="H1847" s="16" t="n">
        <v>4317.03</v>
      </c>
    </row>
    <row r="1848" customFormat="false" ht="15" hidden="false" customHeight="true" outlineLevel="0" collapsed="false">
      <c r="A1848" s="1" t="s">
        <v>4266</v>
      </c>
      <c r="B1848" s="1" t="s">
        <v>1107</v>
      </c>
      <c r="C1848" s="1" t="s">
        <v>2292</v>
      </c>
      <c r="D1848" s="1" t="s">
        <v>2017</v>
      </c>
      <c r="E1848" s="1" t="s">
        <v>2018</v>
      </c>
      <c r="F1848" s="16" t="n">
        <v>49</v>
      </c>
      <c r="G1848" s="16" t="n">
        <v>1793.91</v>
      </c>
      <c r="H1848" s="16" t="n">
        <v>1842.91</v>
      </c>
    </row>
    <row r="1849" customFormat="false" ht="15" hidden="false" customHeight="true" outlineLevel="0" collapsed="false">
      <c r="A1849" s="1" t="s">
        <v>4267</v>
      </c>
      <c r="B1849" s="1" t="s">
        <v>1723</v>
      </c>
      <c r="C1849" s="1" t="s">
        <v>2922</v>
      </c>
      <c r="D1849" s="1" t="s">
        <v>2025</v>
      </c>
      <c r="E1849" s="1" t="s">
        <v>2018</v>
      </c>
      <c r="F1849" s="16" t="n">
        <v>0</v>
      </c>
      <c r="G1849" s="16" t="n">
        <v>5560.16</v>
      </c>
      <c r="H1849" s="16" t="n">
        <v>5560.16</v>
      </c>
    </row>
    <row r="1850" customFormat="false" ht="15" hidden="false" customHeight="true" outlineLevel="0" collapsed="false">
      <c r="A1850" s="1" t="s">
        <v>4268</v>
      </c>
      <c r="B1850" s="1" t="s">
        <v>1071</v>
      </c>
      <c r="C1850" s="1" t="s">
        <v>2464</v>
      </c>
      <c r="D1850" s="1" t="s">
        <v>2025</v>
      </c>
      <c r="E1850" s="1" t="s">
        <v>2018</v>
      </c>
      <c r="F1850" s="16" t="n">
        <v>0</v>
      </c>
      <c r="G1850" s="16" t="n">
        <v>5311.32</v>
      </c>
      <c r="H1850" s="16" t="n">
        <v>5311.32</v>
      </c>
    </row>
    <row r="1851" customFormat="false" ht="15" hidden="false" customHeight="true" outlineLevel="0" collapsed="false">
      <c r="A1851" s="1" t="s">
        <v>4269</v>
      </c>
      <c r="B1851" s="1" t="s">
        <v>1656</v>
      </c>
      <c r="C1851" s="1" t="s">
        <v>2251</v>
      </c>
      <c r="D1851" s="1" t="s">
        <v>2032</v>
      </c>
      <c r="E1851" s="1" t="s">
        <v>2045</v>
      </c>
      <c r="F1851" s="16" t="n">
        <v>79</v>
      </c>
      <c r="G1851" s="16" t="n">
        <v>1091.8</v>
      </c>
      <c r="H1851" s="16" t="n">
        <v>1170.8</v>
      </c>
    </row>
    <row r="1852" customFormat="false" ht="15" hidden="false" customHeight="true" outlineLevel="0" collapsed="false">
      <c r="A1852" s="1" t="s">
        <v>4270</v>
      </c>
      <c r="B1852" s="1" t="s">
        <v>1862</v>
      </c>
      <c r="C1852" s="1" t="s">
        <v>2160</v>
      </c>
      <c r="D1852" s="1" t="s">
        <v>2017</v>
      </c>
      <c r="E1852" s="1" t="s">
        <v>2018</v>
      </c>
      <c r="F1852" s="16" t="n">
        <v>0</v>
      </c>
      <c r="G1852" s="16" t="n">
        <v>6138.82</v>
      </c>
      <c r="H1852" s="16" t="n">
        <v>6138.82</v>
      </c>
    </row>
    <row r="1853" customFormat="false" ht="15" hidden="false" customHeight="true" outlineLevel="0" collapsed="false">
      <c r="A1853" s="1" t="s">
        <v>4271</v>
      </c>
      <c r="B1853" s="1" t="s">
        <v>755</v>
      </c>
      <c r="C1853" s="1" t="s">
        <v>2358</v>
      </c>
      <c r="D1853" s="1" t="s">
        <v>2055</v>
      </c>
      <c r="E1853" s="1" t="s">
        <v>2018</v>
      </c>
      <c r="F1853" s="16" t="n">
        <v>0</v>
      </c>
      <c r="G1853" s="16" t="n">
        <v>3541.52</v>
      </c>
      <c r="H1853" s="16" t="n">
        <v>3541.52</v>
      </c>
    </row>
    <row r="1854" customFormat="false" ht="15" hidden="false" customHeight="true" outlineLevel="0" collapsed="false">
      <c r="A1854" s="1" t="s">
        <v>4272</v>
      </c>
      <c r="B1854" s="1" t="s">
        <v>960</v>
      </c>
      <c r="C1854" s="1" t="s">
        <v>3068</v>
      </c>
      <c r="D1854" s="1" t="s">
        <v>2032</v>
      </c>
      <c r="E1854" s="1" t="s">
        <v>2018</v>
      </c>
      <c r="F1854" s="16" t="n">
        <v>79</v>
      </c>
      <c r="G1854" s="16" t="n">
        <v>1603.35</v>
      </c>
      <c r="H1854" s="16" t="n">
        <v>1682.35</v>
      </c>
    </row>
    <row r="1855" customFormat="false" ht="15" hidden="false" customHeight="true" outlineLevel="0" collapsed="false">
      <c r="A1855" s="1" t="s">
        <v>4273</v>
      </c>
      <c r="B1855" s="1" t="s">
        <v>885</v>
      </c>
      <c r="C1855" s="1" t="s">
        <v>2020</v>
      </c>
      <c r="D1855" s="1" t="s">
        <v>2028</v>
      </c>
      <c r="E1855" s="1" t="s">
        <v>2018</v>
      </c>
      <c r="F1855" s="16" t="n">
        <v>0</v>
      </c>
      <c r="G1855" s="16" t="n">
        <v>2794.94</v>
      </c>
      <c r="H1855" s="16" t="n">
        <v>2794.94</v>
      </c>
    </row>
    <row r="1856" customFormat="false" ht="15" hidden="false" customHeight="true" outlineLevel="0" collapsed="false">
      <c r="A1856" s="1" t="s">
        <v>4274</v>
      </c>
      <c r="B1856" s="1" t="s">
        <v>1437</v>
      </c>
      <c r="C1856" s="1" t="s">
        <v>1000</v>
      </c>
      <c r="D1856" s="1" t="s">
        <v>2055</v>
      </c>
      <c r="E1856" s="1" t="s">
        <v>2018</v>
      </c>
      <c r="F1856" s="16" t="n">
        <v>0</v>
      </c>
      <c r="G1856" s="16" t="n">
        <v>4422.07</v>
      </c>
      <c r="H1856" s="16" t="n">
        <v>4422.07</v>
      </c>
    </row>
    <row r="1857" customFormat="false" ht="15" hidden="false" customHeight="true" outlineLevel="0" collapsed="false">
      <c r="A1857" s="1" t="s">
        <v>4275</v>
      </c>
      <c r="B1857" s="1" t="s">
        <v>1440</v>
      </c>
      <c r="C1857" s="1" t="s">
        <v>2721</v>
      </c>
      <c r="D1857" s="1" t="s">
        <v>2021</v>
      </c>
      <c r="E1857" s="1" t="s">
        <v>2018</v>
      </c>
      <c r="F1857" s="16" t="n">
        <v>79</v>
      </c>
      <c r="G1857" s="16" t="n">
        <v>1603.13</v>
      </c>
      <c r="H1857" s="16" t="n">
        <v>1682.13</v>
      </c>
    </row>
    <row r="1858" customFormat="false" ht="15" hidden="false" customHeight="true" outlineLevel="0" collapsed="false">
      <c r="A1858" s="1" t="s">
        <v>4276</v>
      </c>
      <c r="B1858" s="1" t="s">
        <v>954</v>
      </c>
      <c r="C1858" s="1" t="s">
        <v>128</v>
      </c>
      <c r="D1858" s="1" t="s">
        <v>2032</v>
      </c>
      <c r="E1858" s="1" t="s">
        <v>2018</v>
      </c>
      <c r="F1858" s="16" t="n">
        <v>0</v>
      </c>
      <c r="G1858" s="16" t="n">
        <v>4599.38</v>
      </c>
      <c r="H1858" s="16" t="n">
        <v>4599.38</v>
      </c>
    </row>
    <row r="1859" customFormat="false" ht="15" hidden="false" customHeight="true" outlineLevel="0" collapsed="false">
      <c r="A1859" s="1" t="s">
        <v>4277</v>
      </c>
      <c r="B1859" s="1" t="s">
        <v>966</v>
      </c>
      <c r="C1859" s="1" t="s">
        <v>497</v>
      </c>
      <c r="D1859" s="1" t="s">
        <v>2017</v>
      </c>
      <c r="E1859" s="1" t="s">
        <v>2018</v>
      </c>
      <c r="F1859" s="16" t="n">
        <v>0</v>
      </c>
      <c r="G1859" s="16" t="n">
        <v>5710.93</v>
      </c>
      <c r="H1859" s="16" t="n">
        <v>5710.93</v>
      </c>
    </row>
    <row r="1860" customFormat="false" ht="15" hidden="false" customHeight="true" outlineLevel="0" collapsed="false">
      <c r="A1860" s="1" t="s">
        <v>4278</v>
      </c>
      <c r="B1860" s="1" t="s">
        <v>1670</v>
      </c>
      <c r="C1860" s="1" t="s">
        <v>2972</v>
      </c>
      <c r="D1860" s="1" t="s">
        <v>2021</v>
      </c>
      <c r="E1860" s="1" t="s">
        <v>2018</v>
      </c>
      <c r="F1860" s="16" t="n">
        <v>99</v>
      </c>
      <c r="G1860" s="16" t="n">
        <v>560.7</v>
      </c>
      <c r="H1860" s="16" t="n">
        <v>659.7</v>
      </c>
    </row>
    <row r="1861" customFormat="false" ht="15" hidden="false" customHeight="true" outlineLevel="0" collapsed="false">
      <c r="A1861" s="1" t="s">
        <v>4279</v>
      </c>
      <c r="B1861" s="1" t="s">
        <v>1473</v>
      </c>
      <c r="C1861" s="1" t="s">
        <v>4194</v>
      </c>
      <c r="D1861" s="1" t="s">
        <v>2017</v>
      </c>
      <c r="E1861" s="1" t="s">
        <v>2018</v>
      </c>
      <c r="F1861" s="16" t="n">
        <v>0</v>
      </c>
      <c r="G1861" s="16" t="n">
        <v>2914.27</v>
      </c>
      <c r="H1861" s="16" t="n">
        <v>2914.27</v>
      </c>
    </row>
    <row r="1862" customFormat="false" ht="15" hidden="false" customHeight="true" outlineLevel="0" collapsed="false">
      <c r="A1862" s="1" t="s">
        <v>4280</v>
      </c>
      <c r="B1862" s="1" t="s">
        <v>1052</v>
      </c>
      <c r="C1862" s="1" t="s">
        <v>2292</v>
      </c>
      <c r="D1862" s="1" t="s">
        <v>2017</v>
      </c>
      <c r="E1862" s="1" t="s">
        <v>2018</v>
      </c>
      <c r="F1862" s="16" t="n">
        <v>79</v>
      </c>
      <c r="G1862" s="16" t="n">
        <v>1030.56</v>
      </c>
      <c r="H1862" s="16" t="n">
        <v>1109.56</v>
      </c>
    </row>
    <row r="1863" customFormat="false" ht="15" hidden="false" customHeight="true" outlineLevel="0" collapsed="false">
      <c r="A1863" s="1" t="s">
        <v>4281</v>
      </c>
      <c r="B1863" s="1" t="s">
        <v>1542</v>
      </c>
      <c r="C1863" s="1" t="s">
        <v>699</v>
      </c>
      <c r="D1863" s="1" t="s">
        <v>2025</v>
      </c>
      <c r="E1863" s="1" t="s">
        <v>2018</v>
      </c>
      <c r="F1863" s="16" t="n">
        <v>0</v>
      </c>
      <c r="G1863" s="16" t="n">
        <v>3780.34</v>
      </c>
      <c r="H1863" s="16" t="n">
        <v>3780.34</v>
      </c>
    </row>
    <row r="1864" customFormat="false" ht="15" hidden="false" customHeight="true" outlineLevel="0" collapsed="false">
      <c r="A1864" s="1" t="s">
        <v>4282</v>
      </c>
      <c r="B1864" s="1" t="s">
        <v>652</v>
      </c>
      <c r="C1864" s="1" t="s">
        <v>2550</v>
      </c>
      <c r="D1864" s="1" t="s">
        <v>2028</v>
      </c>
      <c r="E1864" s="1" t="s">
        <v>2018</v>
      </c>
      <c r="F1864" s="16" t="n">
        <v>0</v>
      </c>
      <c r="G1864" s="16" t="n">
        <v>7542.92</v>
      </c>
      <c r="H1864" s="16" t="n">
        <v>7542.92</v>
      </c>
    </row>
    <row r="1865" customFormat="false" ht="15" hidden="false" customHeight="true" outlineLevel="0" collapsed="false">
      <c r="A1865" s="1" t="s">
        <v>4283</v>
      </c>
      <c r="B1865" s="1" t="s">
        <v>1844</v>
      </c>
      <c r="C1865" s="1" t="s">
        <v>3814</v>
      </c>
      <c r="D1865" s="1" t="s">
        <v>2017</v>
      </c>
      <c r="E1865" s="1" t="s">
        <v>2018</v>
      </c>
      <c r="F1865" s="16" t="n">
        <v>0</v>
      </c>
      <c r="G1865" s="16" t="n">
        <v>3805.29</v>
      </c>
      <c r="H1865" s="16" t="n">
        <v>3805.29</v>
      </c>
    </row>
    <row r="1866" customFormat="false" ht="15" hidden="false" customHeight="true" outlineLevel="0" collapsed="false">
      <c r="A1866" s="1" t="s">
        <v>4284</v>
      </c>
      <c r="B1866" s="1" t="s">
        <v>1052</v>
      </c>
      <c r="C1866" s="1" t="s">
        <v>2263</v>
      </c>
      <c r="D1866" s="1" t="s">
        <v>2017</v>
      </c>
      <c r="E1866" s="1" t="s">
        <v>2018</v>
      </c>
      <c r="F1866" s="16" t="n">
        <v>0</v>
      </c>
      <c r="G1866" s="16" t="n">
        <v>7194.38</v>
      </c>
      <c r="H1866" s="16" t="n">
        <v>7194.38</v>
      </c>
    </row>
    <row r="1867" customFormat="false" ht="15" hidden="false" customHeight="true" outlineLevel="0" collapsed="false">
      <c r="A1867" s="1" t="s">
        <v>4285</v>
      </c>
      <c r="B1867" s="1" t="s">
        <v>1473</v>
      </c>
      <c r="C1867" s="1" t="s">
        <v>3510</v>
      </c>
      <c r="D1867" s="1" t="s">
        <v>2025</v>
      </c>
      <c r="E1867" s="1" t="s">
        <v>2018</v>
      </c>
      <c r="F1867" s="16" t="n">
        <v>0</v>
      </c>
      <c r="G1867" s="16" t="n">
        <v>5059.67</v>
      </c>
      <c r="H1867" s="16" t="n">
        <v>5059.67</v>
      </c>
    </row>
    <row r="1868" customFormat="false" ht="15" hidden="false" customHeight="true" outlineLevel="0" collapsed="false">
      <c r="A1868" s="1" t="s">
        <v>4286</v>
      </c>
      <c r="B1868" s="1" t="s">
        <v>1304</v>
      </c>
      <c r="C1868" s="1" t="s">
        <v>1117</v>
      </c>
      <c r="D1868" s="1" t="s">
        <v>2025</v>
      </c>
      <c r="E1868" s="1" t="s">
        <v>2018</v>
      </c>
      <c r="F1868" s="16" t="n">
        <v>0</v>
      </c>
      <c r="G1868" s="16" t="n">
        <v>3837.36</v>
      </c>
      <c r="H1868" s="16" t="n">
        <v>3837.36</v>
      </c>
    </row>
    <row r="1869" customFormat="false" ht="15" hidden="false" customHeight="true" outlineLevel="0" collapsed="false">
      <c r="A1869" s="1" t="s">
        <v>4287</v>
      </c>
      <c r="B1869" s="1" t="s">
        <v>1485</v>
      </c>
      <c r="C1869" s="1" t="s">
        <v>2816</v>
      </c>
      <c r="D1869" s="1" t="s">
        <v>2017</v>
      </c>
      <c r="E1869" s="1" t="s">
        <v>2018</v>
      </c>
      <c r="F1869" s="16" t="n">
        <v>0</v>
      </c>
      <c r="G1869" s="16" t="n">
        <v>3888.59</v>
      </c>
      <c r="H1869" s="16" t="n">
        <v>3888.59</v>
      </c>
    </row>
    <row r="1870" customFormat="false" ht="15" hidden="false" customHeight="true" outlineLevel="0" collapsed="false">
      <c r="A1870" s="1" t="s">
        <v>4288</v>
      </c>
      <c r="B1870" s="1" t="s">
        <v>771</v>
      </c>
      <c r="C1870" s="1" t="s">
        <v>2361</v>
      </c>
      <c r="D1870" s="1" t="s">
        <v>2021</v>
      </c>
      <c r="E1870" s="1" t="s">
        <v>2018</v>
      </c>
      <c r="F1870" s="16" t="n">
        <v>0</v>
      </c>
      <c r="G1870" s="16" t="n">
        <v>14294.85</v>
      </c>
      <c r="H1870" s="16" t="n">
        <v>14294.85</v>
      </c>
    </row>
    <row r="1871" customFormat="false" ht="15" hidden="false" customHeight="true" outlineLevel="0" collapsed="false">
      <c r="A1871" s="1" t="s">
        <v>4289</v>
      </c>
      <c r="B1871" s="1" t="s">
        <v>1665</v>
      </c>
      <c r="C1871" s="1" t="s">
        <v>2585</v>
      </c>
      <c r="D1871" s="1" t="s">
        <v>2025</v>
      </c>
      <c r="E1871" s="1" t="s">
        <v>2018</v>
      </c>
      <c r="F1871" s="16" t="n">
        <v>99</v>
      </c>
      <c r="G1871" s="16" t="n">
        <v>482.17</v>
      </c>
      <c r="H1871" s="16" t="n">
        <v>581.17</v>
      </c>
    </row>
    <row r="1872" customFormat="false" ht="15" hidden="false" customHeight="true" outlineLevel="0" collapsed="false">
      <c r="A1872" s="1" t="s">
        <v>4290</v>
      </c>
      <c r="B1872" s="1" t="s">
        <v>447</v>
      </c>
      <c r="C1872" s="1" t="s">
        <v>2797</v>
      </c>
      <c r="D1872" s="1" t="s">
        <v>2032</v>
      </c>
      <c r="E1872" s="1" t="s">
        <v>2084</v>
      </c>
      <c r="F1872" s="16" t="n">
        <v>0</v>
      </c>
      <c r="G1872" s="16" t="n">
        <v>7195.05</v>
      </c>
      <c r="H1872" s="16" t="n">
        <v>7195.05</v>
      </c>
    </row>
    <row r="1873" customFormat="false" ht="15" hidden="false" customHeight="true" outlineLevel="0" collapsed="false">
      <c r="A1873" s="1" t="s">
        <v>4291</v>
      </c>
      <c r="B1873" s="1" t="s">
        <v>1058</v>
      </c>
      <c r="C1873" s="1" t="s">
        <v>2476</v>
      </c>
      <c r="D1873" s="1" t="s">
        <v>2017</v>
      </c>
      <c r="E1873" s="1" t="s">
        <v>2018</v>
      </c>
      <c r="F1873" s="16" t="n">
        <v>0</v>
      </c>
      <c r="G1873" s="16" t="n">
        <v>3879.05</v>
      </c>
      <c r="H1873" s="16" t="n">
        <v>3879.05</v>
      </c>
    </row>
    <row r="1874" customFormat="false" ht="15" hidden="false" customHeight="true" outlineLevel="0" collapsed="false">
      <c r="A1874" s="1" t="s">
        <v>4292</v>
      </c>
      <c r="B1874" s="1" t="s">
        <v>1280</v>
      </c>
      <c r="C1874" s="1" t="s">
        <v>2294</v>
      </c>
      <c r="D1874" s="1" t="s">
        <v>2017</v>
      </c>
      <c r="E1874" s="1" t="s">
        <v>2018</v>
      </c>
      <c r="F1874" s="16" t="n">
        <v>0</v>
      </c>
      <c r="G1874" s="16" t="n">
        <v>12800.54</v>
      </c>
      <c r="H1874" s="16" t="n">
        <v>12800.54</v>
      </c>
    </row>
    <row r="1875" customFormat="false" ht="15" hidden="false" customHeight="true" outlineLevel="0" collapsed="false">
      <c r="A1875" s="1" t="s">
        <v>4293</v>
      </c>
      <c r="B1875" s="1" t="s">
        <v>982</v>
      </c>
      <c r="C1875" s="1" t="s">
        <v>1153</v>
      </c>
      <c r="D1875" s="1" t="s">
        <v>2025</v>
      </c>
      <c r="E1875" s="1" t="s">
        <v>2018</v>
      </c>
      <c r="F1875" s="16" t="n">
        <v>0</v>
      </c>
      <c r="G1875" s="16" t="n">
        <v>12793.61</v>
      </c>
      <c r="H1875" s="16" t="n">
        <v>12793.61</v>
      </c>
    </row>
    <row r="1876" customFormat="false" ht="15" hidden="false" customHeight="true" outlineLevel="0" collapsed="false">
      <c r="A1876" s="1" t="s">
        <v>4294</v>
      </c>
      <c r="B1876" s="1" t="s">
        <v>543</v>
      </c>
      <c r="C1876" s="1" t="s">
        <v>1054</v>
      </c>
      <c r="D1876" s="1" t="s">
        <v>2021</v>
      </c>
      <c r="E1876" s="1" t="s">
        <v>2018</v>
      </c>
      <c r="F1876" s="16" t="n">
        <v>79</v>
      </c>
      <c r="G1876" s="16" t="n">
        <v>560.7</v>
      </c>
      <c r="H1876" s="16" t="n">
        <v>639.7</v>
      </c>
    </row>
    <row r="1877" customFormat="false" ht="15" hidden="false" customHeight="true" outlineLevel="0" collapsed="false">
      <c r="A1877" s="1" t="s">
        <v>4295</v>
      </c>
      <c r="B1877" s="1" t="s">
        <v>1437</v>
      </c>
      <c r="C1877" s="1" t="s">
        <v>3510</v>
      </c>
      <c r="D1877" s="1" t="s">
        <v>2021</v>
      </c>
      <c r="E1877" s="1" t="s">
        <v>2018</v>
      </c>
      <c r="F1877" s="16" t="n">
        <v>0</v>
      </c>
      <c r="G1877" s="16" t="n">
        <v>10868.65</v>
      </c>
      <c r="H1877" s="16" t="n">
        <v>10868.65</v>
      </c>
    </row>
    <row r="1878" customFormat="false" ht="15" hidden="false" customHeight="true" outlineLevel="0" collapsed="false">
      <c r="A1878" s="1" t="s">
        <v>4296</v>
      </c>
      <c r="B1878" s="1" t="s">
        <v>1527</v>
      </c>
      <c r="C1878" s="1" t="s">
        <v>2546</v>
      </c>
      <c r="D1878" s="1" t="s">
        <v>2025</v>
      </c>
      <c r="E1878" s="1" t="s">
        <v>2018</v>
      </c>
      <c r="F1878" s="16" t="n">
        <v>99</v>
      </c>
      <c r="G1878" s="16" t="n">
        <v>1232.44</v>
      </c>
      <c r="H1878" s="16" t="n">
        <v>1331.44</v>
      </c>
    </row>
    <row r="1879" customFormat="false" ht="15" hidden="false" customHeight="true" outlineLevel="0" collapsed="false">
      <c r="A1879" s="1" t="s">
        <v>4297</v>
      </c>
      <c r="B1879" s="1" t="s">
        <v>1522</v>
      </c>
      <c r="C1879" s="1" t="s">
        <v>3469</v>
      </c>
      <c r="D1879" s="1" t="s">
        <v>2025</v>
      </c>
      <c r="E1879" s="1" t="s">
        <v>2018</v>
      </c>
      <c r="F1879" s="16" t="n">
        <v>0</v>
      </c>
      <c r="G1879" s="16" t="n">
        <v>3763.1</v>
      </c>
      <c r="H1879" s="16" t="n">
        <v>3763.1</v>
      </c>
    </row>
    <row r="1880" customFormat="false" ht="15" hidden="false" customHeight="true" outlineLevel="0" collapsed="false">
      <c r="A1880" s="1" t="s">
        <v>4298</v>
      </c>
      <c r="B1880" s="1" t="s">
        <v>1502</v>
      </c>
      <c r="C1880" s="1" t="s">
        <v>2042</v>
      </c>
      <c r="D1880" s="1" t="s">
        <v>2017</v>
      </c>
      <c r="E1880" s="1" t="s">
        <v>2018</v>
      </c>
      <c r="F1880" s="16" t="n">
        <v>0</v>
      </c>
      <c r="G1880" s="16" t="n">
        <v>3763.1</v>
      </c>
      <c r="H1880" s="16" t="n">
        <v>3763.1</v>
      </c>
    </row>
    <row r="1881" customFormat="false" ht="15" hidden="false" customHeight="true" outlineLevel="0" collapsed="false">
      <c r="A1881" s="1" t="s">
        <v>4299</v>
      </c>
      <c r="B1881" s="1" t="s">
        <v>1145</v>
      </c>
      <c r="C1881" s="1" t="s">
        <v>493</v>
      </c>
      <c r="D1881" s="1" t="s">
        <v>2025</v>
      </c>
      <c r="E1881" s="1" t="s">
        <v>2018</v>
      </c>
      <c r="F1881" s="16" t="n">
        <v>99</v>
      </c>
      <c r="G1881" s="16" t="n">
        <v>2278.43</v>
      </c>
      <c r="H1881" s="16" t="n">
        <v>2377.43</v>
      </c>
    </row>
    <row r="1882" customFormat="false" ht="15" hidden="false" customHeight="true" outlineLevel="0" collapsed="false">
      <c r="A1882" s="1" t="s">
        <v>4300</v>
      </c>
      <c r="B1882" s="1" t="s">
        <v>1107</v>
      </c>
      <c r="C1882" s="1" t="s">
        <v>2773</v>
      </c>
      <c r="D1882" s="1" t="s">
        <v>2025</v>
      </c>
      <c r="E1882" s="1" t="s">
        <v>2084</v>
      </c>
      <c r="F1882" s="16" t="n">
        <v>0</v>
      </c>
      <c r="G1882" s="16" t="n">
        <v>3930.17</v>
      </c>
      <c r="H1882" s="16" t="n">
        <v>3930.17</v>
      </c>
    </row>
    <row r="1883" customFormat="false" ht="15" hidden="false" customHeight="true" outlineLevel="0" collapsed="false">
      <c r="A1883" s="1" t="s">
        <v>4301</v>
      </c>
      <c r="B1883" s="1" t="s">
        <v>420</v>
      </c>
      <c r="C1883" s="1" t="s">
        <v>2585</v>
      </c>
      <c r="D1883" s="1" t="s">
        <v>2028</v>
      </c>
      <c r="E1883" s="1" t="s">
        <v>2022</v>
      </c>
      <c r="F1883" s="16" t="n">
        <v>0</v>
      </c>
      <c r="G1883" s="16" t="n">
        <v>25772.59</v>
      </c>
      <c r="H1883" s="16" t="n">
        <v>25772.59</v>
      </c>
    </row>
    <row r="1884" customFormat="false" ht="15" hidden="false" customHeight="true" outlineLevel="0" collapsed="false">
      <c r="A1884" s="1" t="s">
        <v>4302</v>
      </c>
      <c r="B1884" s="1" t="s">
        <v>1596</v>
      </c>
      <c r="C1884" s="1" t="s">
        <v>2243</v>
      </c>
      <c r="D1884" s="1" t="s">
        <v>2017</v>
      </c>
      <c r="E1884" s="1" t="s">
        <v>2018</v>
      </c>
      <c r="F1884" s="16" t="n">
        <v>79</v>
      </c>
      <c r="G1884" s="16" t="n">
        <v>1639.68</v>
      </c>
      <c r="H1884" s="16" t="n">
        <v>1718.68</v>
      </c>
    </row>
    <row r="1885" customFormat="false" ht="15" hidden="false" customHeight="true" outlineLevel="0" collapsed="false">
      <c r="A1885" s="1" t="s">
        <v>4303</v>
      </c>
      <c r="B1885" s="1" t="s">
        <v>1190</v>
      </c>
      <c r="C1885" s="1" t="s">
        <v>1216</v>
      </c>
      <c r="D1885" s="1" t="s">
        <v>2017</v>
      </c>
      <c r="E1885" s="1" t="s">
        <v>2018</v>
      </c>
      <c r="F1885" s="16" t="n">
        <v>0</v>
      </c>
      <c r="G1885" s="16" t="n">
        <v>7194.38</v>
      </c>
      <c r="H1885" s="16" t="n">
        <v>7194.38</v>
      </c>
    </row>
    <row r="1886" customFormat="false" ht="15" hidden="false" customHeight="true" outlineLevel="0" collapsed="false">
      <c r="A1886" s="1" t="s">
        <v>4304</v>
      </c>
      <c r="B1886" s="1" t="s">
        <v>1253</v>
      </c>
      <c r="C1886" s="1" t="s">
        <v>1464</v>
      </c>
      <c r="D1886" s="1" t="s">
        <v>2025</v>
      </c>
      <c r="E1886" s="1" t="s">
        <v>2018</v>
      </c>
      <c r="F1886" s="16" t="n">
        <v>49</v>
      </c>
      <c r="G1886" s="16" t="n">
        <v>2073.63</v>
      </c>
      <c r="H1886" s="16" t="n">
        <v>2122.63</v>
      </c>
    </row>
    <row r="1887" customFormat="false" ht="15" hidden="false" customHeight="true" outlineLevel="0" collapsed="false">
      <c r="A1887" s="1" t="s">
        <v>4305</v>
      </c>
      <c r="B1887" s="1" t="s">
        <v>1736</v>
      </c>
      <c r="C1887" s="1" t="s">
        <v>1120</v>
      </c>
      <c r="D1887" s="1" t="s">
        <v>2025</v>
      </c>
      <c r="E1887" s="1" t="s">
        <v>2018</v>
      </c>
      <c r="F1887" s="16" t="n">
        <v>0</v>
      </c>
      <c r="G1887" s="16" t="n">
        <v>6069.53</v>
      </c>
      <c r="H1887" s="16" t="n">
        <v>6069.53</v>
      </c>
    </row>
    <row r="1888" customFormat="false" ht="15" hidden="false" customHeight="true" outlineLevel="0" collapsed="false">
      <c r="A1888" s="1" t="s">
        <v>4306</v>
      </c>
      <c r="B1888" s="1" t="s">
        <v>1052</v>
      </c>
      <c r="C1888" s="1" t="s">
        <v>2034</v>
      </c>
      <c r="D1888" s="1" t="s">
        <v>2025</v>
      </c>
      <c r="E1888" s="1" t="s">
        <v>2022</v>
      </c>
      <c r="F1888" s="16" t="n">
        <v>0</v>
      </c>
      <c r="G1888" s="16" t="n">
        <v>6474.94</v>
      </c>
      <c r="H1888" s="16" t="n">
        <v>6474.94</v>
      </c>
    </row>
    <row r="1889" customFormat="false" ht="15" hidden="false" customHeight="true" outlineLevel="0" collapsed="false">
      <c r="A1889" s="1" t="s">
        <v>4307</v>
      </c>
      <c r="B1889" s="1" t="s">
        <v>420</v>
      </c>
      <c r="C1889" s="1" t="s">
        <v>419</v>
      </c>
      <c r="D1889" s="1" t="s">
        <v>2017</v>
      </c>
      <c r="E1889" s="1" t="s">
        <v>2018</v>
      </c>
      <c r="F1889" s="16" t="n">
        <v>0</v>
      </c>
      <c r="G1889" s="16" t="n">
        <v>17510.76</v>
      </c>
      <c r="H1889" s="16" t="n">
        <v>17510.76</v>
      </c>
    </row>
    <row r="1890" customFormat="false" ht="15" hidden="false" customHeight="true" outlineLevel="0" collapsed="false">
      <c r="A1890" s="1" t="s">
        <v>4308</v>
      </c>
      <c r="B1890" s="1" t="s">
        <v>705</v>
      </c>
      <c r="C1890" s="1" t="s">
        <v>2508</v>
      </c>
      <c r="D1890" s="1" t="s">
        <v>2025</v>
      </c>
      <c r="E1890" s="1" t="s">
        <v>2018</v>
      </c>
      <c r="F1890" s="16" t="n">
        <v>0</v>
      </c>
      <c r="G1890" s="16" t="n">
        <v>2721.27</v>
      </c>
      <c r="H1890" s="16" t="n">
        <v>2721.27</v>
      </c>
    </row>
    <row r="1891" customFormat="false" ht="15" hidden="false" customHeight="true" outlineLevel="0" collapsed="false">
      <c r="A1891" s="1" t="s">
        <v>4309</v>
      </c>
      <c r="B1891" s="1" t="s">
        <v>343</v>
      </c>
      <c r="C1891" s="1" t="s">
        <v>1106</v>
      </c>
      <c r="D1891" s="1" t="s">
        <v>2021</v>
      </c>
      <c r="E1891" s="1" t="s">
        <v>2018</v>
      </c>
      <c r="F1891" s="16" t="n">
        <v>0</v>
      </c>
      <c r="G1891" s="16" t="n">
        <v>2768.56</v>
      </c>
      <c r="H1891" s="16" t="n">
        <v>2768.56</v>
      </c>
    </row>
    <row r="1892" customFormat="false" ht="15" hidden="false" customHeight="true" outlineLevel="0" collapsed="false">
      <c r="A1892" s="1" t="s">
        <v>4310</v>
      </c>
      <c r="B1892" s="1" t="s">
        <v>447</v>
      </c>
      <c r="C1892" s="1" t="s">
        <v>283</v>
      </c>
      <c r="D1892" s="1" t="s">
        <v>2028</v>
      </c>
      <c r="E1892" s="1" t="s">
        <v>2018</v>
      </c>
      <c r="F1892" s="16" t="n">
        <v>0</v>
      </c>
      <c r="G1892" s="16" t="n">
        <v>4317.03</v>
      </c>
      <c r="H1892" s="16" t="n">
        <v>4317.03</v>
      </c>
    </row>
    <row r="1893" customFormat="false" ht="15" hidden="false" customHeight="true" outlineLevel="0" collapsed="false">
      <c r="A1893" s="1" t="s">
        <v>4311</v>
      </c>
      <c r="B1893" s="1" t="s">
        <v>1289</v>
      </c>
      <c r="C1893" s="1" t="s">
        <v>384</v>
      </c>
      <c r="D1893" s="1" t="s">
        <v>2017</v>
      </c>
      <c r="E1893" s="1" t="s">
        <v>2018</v>
      </c>
      <c r="F1893" s="16" t="n">
        <v>79</v>
      </c>
      <c r="G1893" s="16" t="n">
        <v>2374.52</v>
      </c>
      <c r="H1893" s="16" t="n">
        <v>2453.52</v>
      </c>
    </row>
    <row r="1894" customFormat="false" ht="15" hidden="false" customHeight="true" outlineLevel="0" collapsed="false">
      <c r="A1894" s="1" t="s">
        <v>4312</v>
      </c>
      <c r="B1894" s="1" t="s">
        <v>1022</v>
      </c>
      <c r="C1894" s="1" t="s">
        <v>3204</v>
      </c>
      <c r="D1894" s="1" t="s">
        <v>2017</v>
      </c>
      <c r="E1894" s="1" t="s">
        <v>2018</v>
      </c>
      <c r="F1894" s="16" t="n">
        <v>0</v>
      </c>
      <c r="G1894" s="16" t="n">
        <v>3069.11</v>
      </c>
      <c r="H1894" s="16" t="n">
        <v>3069.11</v>
      </c>
    </row>
    <row r="1895" customFormat="false" ht="15" hidden="false" customHeight="true" outlineLevel="0" collapsed="false">
      <c r="A1895" s="1" t="s">
        <v>4313</v>
      </c>
      <c r="B1895" s="1" t="s">
        <v>1098</v>
      </c>
      <c r="C1895" s="1" t="s">
        <v>1314</v>
      </c>
      <c r="D1895" s="1" t="s">
        <v>2055</v>
      </c>
      <c r="E1895" s="1" t="s">
        <v>2045</v>
      </c>
      <c r="F1895" s="16" t="n">
        <v>99</v>
      </c>
      <c r="G1895" s="16" t="n">
        <v>1364.75</v>
      </c>
      <c r="H1895" s="16" t="n">
        <v>1463.75</v>
      </c>
    </row>
    <row r="1896" customFormat="false" ht="15" hidden="false" customHeight="true" outlineLevel="0" collapsed="false">
      <c r="A1896" s="1" t="s">
        <v>4314</v>
      </c>
      <c r="B1896" s="1" t="s">
        <v>1758</v>
      </c>
      <c r="C1896" s="1" t="s">
        <v>3063</v>
      </c>
      <c r="D1896" s="1" t="s">
        <v>2021</v>
      </c>
      <c r="E1896" s="1" t="s">
        <v>2018</v>
      </c>
      <c r="F1896" s="16" t="n">
        <v>0</v>
      </c>
      <c r="G1896" s="16" t="n">
        <v>6140.35</v>
      </c>
      <c r="H1896" s="16" t="n">
        <v>6140.35</v>
      </c>
    </row>
    <row r="1897" customFormat="false" ht="15" hidden="false" customHeight="true" outlineLevel="0" collapsed="false">
      <c r="A1897" s="1" t="s">
        <v>4315</v>
      </c>
      <c r="B1897" s="1" t="s">
        <v>1525</v>
      </c>
      <c r="C1897" s="1" t="s">
        <v>739</v>
      </c>
      <c r="D1897" s="1" t="s">
        <v>2017</v>
      </c>
      <c r="E1897" s="1" t="s">
        <v>2018</v>
      </c>
      <c r="F1897" s="16" t="n">
        <v>0</v>
      </c>
      <c r="G1897" s="16" t="n">
        <v>7972.09</v>
      </c>
      <c r="H1897" s="16" t="n">
        <v>7972.09</v>
      </c>
    </row>
    <row r="1898" customFormat="false" ht="15" hidden="false" customHeight="true" outlineLevel="0" collapsed="false">
      <c r="A1898" s="1" t="s">
        <v>4316</v>
      </c>
      <c r="B1898" s="1" t="s">
        <v>1292</v>
      </c>
      <c r="C1898" s="1" t="s">
        <v>1285</v>
      </c>
      <c r="D1898" s="1" t="s">
        <v>2055</v>
      </c>
      <c r="E1898" s="1" t="s">
        <v>2018</v>
      </c>
      <c r="F1898" s="16" t="n">
        <v>0</v>
      </c>
      <c r="G1898" s="16" t="n">
        <v>3574.35</v>
      </c>
      <c r="H1898" s="16" t="n">
        <v>3574.35</v>
      </c>
    </row>
    <row r="1899" customFormat="false" ht="15" hidden="false" customHeight="true" outlineLevel="0" collapsed="false">
      <c r="A1899" s="1" t="s">
        <v>4317</v>
      </c>
      <c r="B1899" s="1" t="s">
        <v>1360</v>
      </c>
      <c r="C1899" s="1" t="s">
        <v>2794</v>
      </c>
      <c r="D1899" s="1" t="s">
        <v>2025</v>
      </c>
      <c r="E1899" s="1" t="s">
        <v>2018</v>
      </c>
      <c r="F1899" s="16" t="n">
        <v>0</v>
      </c>
      <c r="G1899" s="16" t="n">
        <v>15224.53</v>
      </c>
      <c r="H1899" s="16" t="n">
        <v>15224.53</v>
      </c>
    </row>
    <row r="1900" customFormat="false" ht="15" hidden="false" customHeight="true" outlineLevel="0" collapsed="false">
      <c r="A1900" s="1" t="s">
        <v>4318</v>
      </c>
      <c r="B1900" s="1" t="s">
        <v>234</v>
      </c>
      <c r="C1900" s="1" t="s">
        <v>2302</v>
      </c>
      <c r="D1900" s="1" t="s">
        <v>2055</v>
      </c>
      <c r="E1900" s="1" t="s">
        <v>2018</v>
      </c>
      <c r="F1900" s="16" t="n">
        <v>0</v>
      </c>
      <c r="G1900" s="16" t="n">
        <v>10772.37</v>
      </c>
      <c r="H1900" s="16" t="n">
        <v>10772.37</v>
      </c>
    </row>
    <row r="1901" customFormat="false" ht="15" hidden="false" customHeight="true" outlineLevel="0" collapsed="false">
      <c r="A1901" s="1" t="s">
        <v>4319</v>
      </c>
      <c r="B1901" s="1" t="s">
        <v>1465</v>
      </c>
      <c r="C1901" s="1" t="s">
        <v>2601</v>
      </c>
      <c r="D1901" s="1" t="s">
        <v>2017</v>
      </c>
      <c r="E1901" s="1" t="s">
        <v>2018</v>
      </c>
      <c r="F1901" s="16" t="n">
        <v>49</v>
      </c>
      <c r="G1901" s="16" t="n">
        <v>840.1</v>
      </c>
      <c r="H1901" s="16" t="n">
        <v>889.1</v>
      </c>
    </row>
    <row r="1902" customFormat="false" ht="15" hidden="false" customHeight="true" outlineLevel="0" collapsed="false">
      <c r="A1902" s="1" t="s">
        <v>4320</v>
      </c>
      <c r="B1902" s="1" t="s">
        <v>1522</v>
      </c>
      <c r="C1902" s="1" t="s">
        <v>3031</v>
      </c>
      <c r="D1902" s="1" t="s">
        <v>2017</v>
      </c>
      <c r="E1902" s="1" t="s">
        <v>2018</v>
      </c>
      <c r="F1902" s="16" t="n">
        <v>0</v>
      </c>
      <c r="G1902" s="16" t="n">
        <v>3794.58</v>
      </c>
      <c r="H1902" s="16" t="n">
        <v>3794.58</v>
      </c>
    </row>
    <row r="1903" customFormat="false" ht="15" hidden="false" customHeight="true" outlineLevel="0" collapsed="false">
      <c r="A1903" s="1" t="s">
        <v>4321</v>
      </c>
      <c r="B1903" s="1" t="s">
        <v>758</v>
      </c>
      <c r="C1903" s="1" t="s">
        <v>502</v>
      </c>
      <c r="D1903" s="1" t="s">
        <v>2025</v>
      </c>
      <c r="E1903" s="1" t="s">
        <v>2018</v>
      </c>
      <c r="F1903" s="16" t="n">
        <v>79</v>
      </c>
      <c r="G1903" s="16" t="n">
        <v>2073.63</v>
      </c>
      <c r="H1903" s="16" t="n">
        <v>2152.63</v>
      </c>
    </row>
    <row r="1904" customFormat="false" ht="15" hidden="false" customHeight="true" outlineLevel="0" collapsed="false">
      <c r="A1904" s="1" t="s">
        <v>4322</v>
      </c>
      <c r="B1904" s="1" t="s">
        <v>1135</v>
      </c>
      <c r="C1904" s="1" t="s">
        <v>1103</v>
      </c>
      <c r="D1904" s="1" t="s">
        <v>2021</v>
      </c>
      <c r="E1904" s="1" t="s">
        <v>2018</v>
      </c>
      <c r="F1904" s="16" t="n">
        <v>0</v>
      </c>
      <c r="G1904" s="16" t="n">
        <v>7194.38</v>
      </c>
      <c r="H1904" s="16" t="n">
        <v>7194.38</v>
      </c>
    </row>
    <row r="1905" customFormat="false" ht="15" hidden="false" customHeight="true" outlineLevel="0" collapsed="false">
      <c r="A1905" s="1" t="s">
        <v>4323</v>
      </c>
      <c r="B1905" s="1" t="s">
        <v>1250</v>
      </c>
      <c r="C1905" s="1" t="s">
        <v>2076</v>
      </c>
      <c r="D1905" s="1" t="s">
        <v>2017</v>
      </c>
      <c r="E1905" s="1" t="s">
        <v>2018</v>
      </c>
      <c r="F1905" s="16" t="n">
        <v>0</v>
      </c>
      <c r="G1905" s="16" t="n">
        <v>19255.84</v>
      </c>
      <c r="H1905" s="16" t="n">
        <v>19255.84</v>
      </c>
    </row>
    <row r="1906" customFormat="false" ht="15" hidden="false" customHeight="true" outlineLevel="0" collapsed="false">
      <c r="A1906" s="1" t="s">
        <v>4324</v>
      </c>
      <c r="B1906" s="1" t="s">
        <v>837</v>
      </c>
      <c r="C1906" s="1" t="s">
        <v>1570</v>
      </c>
      <c r="D1906" s="1" t="s">
        <v>2055</v>
      </c>
      <c r="E1906" s="1" t="s">
        <v>2018</v>
      </c>
      <c r="F1906" s="16" t="n">
        <v>0</v>
      </c>
      <c r="G1906" s="16" t="n">
        <v>6933.77</v>
      </c>
      <c r="H1906" s="16" t="n">
        <v>6933.77</v>
      </c>
    </row>
    <row r="1907" customFormat="false" ht="15" hidden="false" customHeight="true" outlineLevel="0" collapsed="false">
      <c r="A1907" s="1" t="s">
        <v>4325</v>
      </c>
      <c r="B1907" s="1" t="s">
        <v>1405</v>
      </c>
      <c r="C1907" s="1" t="s">
        <v>350</v>
      </c>
      <c r="D1907" s="1" t="s">
        <v>2021</v>
      </c>
      <c r="E1907" s="1" t="s">
        <v>2018</v>
      </c>
      <c r="F1907" s="16" t="n">
        <v>0</v>
      </c>
      <c r="G1907" s="16" t="n">
        <v>8726.91</v>
      </c>
      <c r="H1907" s="16" t="n">
        <v>8726.91</v>
      </c>
    </row>
    <row r="1908" customFormat="false" ht="15" hidden="false" customHeight="true" outlineLevel="0" collapsed="false">
      <c r="A1908" s="1" t="s">
        <v>4326</v>
      </c>
      <c r="B1908" s="1" t="s">
        <v>818</v>
      </c>
      <c r="C1908" s="1" t="s">
        <v>4327</v>
      </c>
      <c r="D1908" s="1" t="s">
        <v>2017</v>
      </c>
      <c r="E1908" s="1" t="s">
        <v>2018</v>
      </c>
      <c r="F1908" s="16" t="n">
        <v>79</v>
      </c>
      <c r="G1908" s="16" t="n">
        <v>2374.52</v>
      </c>
      <c r="H1908" s="16" t="n">
        <v>2453.52</v>
      </c>
    </row>
    <row r="1909" customFormat="false" ht="15" hidden="false" customHeight="true" outlineLevel="0" collapsed="false">
      <c r="A1909" s="1" t="s">
        <v>4328</v>
      </c>
      <c r="B1909" s="1" t="s">
        <v>1806</v>
      </c>
      <c r="C1909" s="1" t="s">
        <v>2550</v>
      </c>
      <c r="D1909" s="1" t="s">
        <v>2017</v>
      </c>
      <c r="E1909" s="1" t="s">
        <v>2045</v>
      </c>
      <c r="F1909" s="16" t="n">
        <v>49</v>
      </c>
      <c r="G1909" s="16" t="n">
        <v>623</v>
      </c>
      <c r="H1909" s="16" t="n">
        <v>672</v>
      </c>
    </row>
    <row r="1910" customFormat="false" ht="15" hidden="false" customHeight="true" outlineLevel="0" collapsed="false">
      <c r="A1910" s="1" t="s">
        <v>4329</v>
      </c>
      <c r="B1910" s="1" t="s">
        <v>1052</v>
      </c>
      <c r="C1910" s="1" t="s">
        <v>2292</v>
      </c>
      <c r="D1910" s="1" t="s">
        <v>2055</v>
      </c>
      <c r="E1910" s="1" t="s">
        <v>2084</v>
      </c>
      <c r="F1910" s="16" t="n">
        <v>49</v>
      </c>
      <c r="G1910" s="16" t="n">
        <v>733.54</v>
      </c>
      <c r="H1910" s="16" t="n">
        <v>782.54</v>
      </c>
    </row>
    <row r="1911" customFormat="false" ht="15" hidden="false" customHeight="true" outlineLevel="0" collapsed="false">
      <c r="A1911" s="1" t="s">
        <v>4330</v>
      </c>
      <c r="B1911" s="1" t="s">
        <v>1522</v>
      </c>
      <c r="C1911" s="1" t="s">
        <v>2741</v>
      </c>
      <c r="D1911" s="1" t="s">
        <v>2017</v>
      </c>
      <c r="E1911" s="1" t="s">
        <v>2018</v>
      </c>
      <c r="F1911" s="16" t="n">
        <v>0</v>
      </c>
      <c r="G1911" s="16" t="n">
        <v>4796.7</v>
      </c>
      <c r="H1911" s="16" t="n">
        <v>4796.7</v>
      </c>
    </row>
    <row r="1912" customFormat="false" ht="15" hidden="false" customHeight="true" outlineLevel="0" collapsed="false">
      <c r="A1912" s="1" t="s">
        <v>4331</v>
      </c>
      <c r="B1912" s="1" t="s">
        <v>1723</v>
      </c>
      <c r="C1912" s="1" t="s">
        <v>2407</v>
      </c>
      <c r="D1912" s="1" t="s">
        <v>2055</v>
      </c>
      <c r="E1912" s="1" t="s">
        <v>2018</v>
      </c>
      <c r="F1912" s="16" t="n">
        <v>99</v>
      </c>
      <c r="G1912" s="16" t="n">
        <v>2386.05</v>
      </c>
      <c r="H1912" s="16" t="n">
        <v>2485.05</v>
      </c>
    </row>
    <row r="1913" customFormat="false" ht="15" hidden="false" customHeight="true" outlineLevel="0" collapsed="false">
      <c r="A1913" s="1" t="s">
        <v>4332</v>
      </c>
      <c r="B1913" s="1" t="s">
        <v>408</v>
      </c>
      <c r="C1913" s="1" t="s">
        <v>2163</v>
      </c>
      <c r="D1913" s="1" t="s">
        <v>2017</v>
      </c>
      <c r="E1913" s="1" t="s">
        <v>2018</v>
      </c>
      <c r="F1913" s="16" t="n">
        <v>0</v>
      </c>
      <c r="G1913" s="16" t="n">
        <v>5939.26</v>
      </c>
      <c r="H1913" s="16" t="n">
        <v>5939.26</v>
      </c>
    </row>
    <row r="1914" customFormat="false" ht="15" hidden="false" customHeight="true" outlineLevel="0" collapsed="false">
      <c r="A1914" s="1" t="s">
        <v>4333</v>
      </c>
      <c r="B1914" s="1" t="s">
        <v>1899</v>
      </c>
      <c r="C1914" s="1" t="s">
        <v>4089</v>
      </c>
      <c r="D1914" s="1" t="s">
        <v>2021</v>
      </c>
      <c r="E1914" s="1" t="s">
        <v>2018</v>
      </c>
      <c r="F1914" s="16" t="n">
        <v>0</v>
      </c>
      <c r="G1914" s="16" t="n">
        <v>16095.19</v>
      </c>
      <c r="H1914" s="16" t="n">
        <v>16095.19</v>
      </c>
    </row>
    <row r="1915" customFormat="false" ht="15" hidden="false" customHeight="true" outlineLevel="0" collapsed="false">
      <c r="A1915" s="1" t="s">
        <v>4334</v>
      </c>
      <c r="B1915" s="1" t="s">
        <v>1074</v>
      </c>
      <c r="C1915" s="1" t="s">
        <v>1153</v>
      </c>
      <c r="D1915" s="1" t="s">
        <v>2032</v>
      </c>
      <c r="E1915" s="1" t="s">
        <v>2018</v>
      </c>
      <c r="F1915" s="16" t="n">
        <v>99</v>
      </c>
      <c r="G1915" s="16" t="n">
        <v>1954.74</v>
      </c>
      <c r="H1915" s="16" t="n">
        <v>2053.74</v>
      </c>
    </row>
    <row r="1916" customFormat="false" ht="15" hidden="false" customHeight="true" outlineLevel="0" collapsed="false">
      <c r="A1916" s="1" t="s">
        <v>4335</v>
      </c>
      <c r="B1916" s="1" t="s">
        <v>1902</v>
      </c>
      <c r="C1916" s="1" t="s">
        <v>1696</v>
      </c>
      <c r="D1916" s="1" t="s">
        <v>2025</v>
      </c>
      <c r="E1916" s="1" t="s">
        <v>2018</v>
      </c>
      <c r="F1916" s="16" t="n">
        <v>49</v>
      </c>
      <c r="G1916" s="16" t="n">
        <v>1538.23</v>
      </c>
      <c r="H1916" s="16" t="n">
        <v>1587.23</v>
      </c>
    </row>
    <row r="1917" customFormat="false" ht="15" hidden="false" customHeight="true" outlineLevel="0" collapsed="false">
      <c r="A1917" s="1" t="s">
        <v>4336</v>
      </c>
      <c r="B1917" s="1" t="s">
        <v>763</v>
      </c>
      <c r="C1917" s="1" t="s">
        <v>947</v>
      </c>
      <c r="D1917" s="1" t="s">
        <v>2025</v>
      </c>
      <c r="E1917" s="1" t="s">
        <v>2045</v>
      </c>
      <c r="F1917" s="16" t="n">
        <v>0</v>
      </c>
      <c r="G1917" s="16" t="n">
        <v>7602.25</v>
      </c>
      <c r="H1917" s="16" t="n">
        <v>7602.25</v>
      </c>
    </row>
    <row r="1918" customFormat="false" ht="15" hidden="false" customHeight="true" outlineLevel="0" collapsed="false">
      <c r="A1918" s="1" t="s">
        <v>4337</v>
      </c>
      <c r="B1918" s="1" t="s">
        <v>1551</v>
      </c>
      <c r="C1918" s="1" t="s">
        <v>3308</v>
      </c>
      <c r="D1918" s="1" t="s">
        <v>2025</v>
      </c>
      <c r="E1918" s="1" t="s">
        <v>2018</v>
      </c>
      <c r="F1918" s="16" t="n">
        <v>99</v>
      </c>
      <c r="G1918" s="16" t="n">
        <v>458.06</v>
      </c>
      <c r="H1918" s="16" t="n">
        <v>557.06</v>
      </c>
    </row>
    <row r="1919" customFormat="false" ht="15" hidden="false" customHeight="true" outlineLevel="0" collapsed="false">
      <c r="A1919" s="1" t="s">
        <v>4338</v>
      </c>
      <c r="B1919" s="1" t="s">
        <v>1656</v>
      </c>
      <c r="C1919" s="1" t="s">
        <v>1907</v>
      </c>
      <c r="D1919" s="1" t="s">
        <v>2021</v>
      </c>
      <c r="E1919" s="1" t="s">
        <v>2018</v>
      </c>
      <c r="F1919" s="16" t="n">
        <v>0</v>
      </c>
      <c r="G1919" s="16" t="n">
        <v>5822.61</v>
      </c>
      <c r="H1919" s="16" t="n">
        <v>5822.61</v>
      </c>
    </row>
    <row r="1920" customFormat="false" ht="15" hidden="false" customHeight="true" outlineLevel="0" collapsed="false">
      <c r="A1920" s="1" t="s">
        <v>4339</v>
      </c>
      <c r="B1920" s="1" t="s">
        <v>708</v>
      </c>
      <c r="C1920" s="1" t="s">
        <v>2819</v>
      </c>
      <c r="D1920" s="1" t="s">
        <v>2025</v>
      </c>
      <c r="E1920" s="1" t="s">
        <v>2018</v>
      </c>
      <c r="F1920" s="16" t="n">
        <v>0</v>
      </c>
      <c r="G1920" s="16" t="n">
        <v>2532.14</v>
      </c>
      <c r="H1920" s="16" t="n">
        <v>2532.14</v>
      </c>
    </row>
    <row r="1921" customFormat="false" ht="15" hidden="false" customHeight="true" outlineLevel="0" collapsed="false">
      <c r="A1921" s="1" t="s">
        <v>4340</v>
      </c>
      <c r="B1921" s="1" t="s">
        <v>1510</v>
      </c>
      <c r="C1921" s="1" t="s">
        <v>817</v>
      </c>
      <c r="D1921" s="1" t="s">
        <v>2028</v>
      </c>
      <c r="E1921" s="1" t="s">
        <v>2018</v>
      </c>
      <c r="F1921" s="16" t="n">
        <v>49</v>
      </c>
      <c r="G1921" s="16" t="n">
        <v>862.99</v>
      </c>
      <c r="H1921" s="16" t="n">
        <v>911.99</v>
      </c>
    </row>
    <row r="1922" customFormat="false" ht="15" hidden="false" customHeight="true" outlineLevel="0" collapsed="false">
      <c r="A1922" s="1" t="s">
        <v>4341</v>
      </c>
      <c r="B1922" s="1" t="s">
        <v>951</v>
      </c>
      <c r="C1922" s="1" t="s">
        <v>2067</v>
      </c>
      <c r="D1922" s="1" t="s">
        <v>2025</v>
      </c>
      <c r="E1922" s="1" t="s">
        <v>2018</v>
      </c>
      <c r="F1922" s="16" t="n">
        <v>0</v>
      </c>
      <c r="G1922" s="16" t="n">
        <v>12094.51</v>
      </c>
      <c r="H1922" s="16" t="n">
        <v>12094.51</v>
      </c>
    </row>
    <row r="1923" customFormat="false" ht="15" hidden="false" customHeight="true" outlineLevel="0" collapsed="false">
      <c r="A1923" s="1" t="s">
        <v>4342</v>
      </c>
      <c r="B1923" s="1" t="s">
        <v>1440</v>
      </c>
      <c r="C1923" s="1" t="s">
        <v>1120</v>
      </c>
      <c r="D1923" s="1" t="s">
        <v>2032</v>
      </c>
      <c r="E1923" s="1" t="s">
        <v>2018</v>
      </c>
      <c r="F1923" s="16" t="n">
        <v>0</v>
      </c>
      <c r="G1923" s="16" t="n">
        <v>7597.76</v>
      </c>
      <c r="H1923" s="16" t="n">
        <v>7597.76</v>
      </c>
    </row>
    <row r="1924" customFormat="false" ht="15" hidden="false" customHeight="true" outlineLevel="0" collapsed="false">
      <c r="A1924" s="1" t="s">
        <v>4343</v>
      </c>
      <c r="B1924" s="1" t="s">
        <v>1003</v>
      </c>
      <c r="C1924" s="1" t="s">
        <v>826</v>
      </c>
      <c r="D1924" s="1" t="s">
        <v>2025</v>
      </c>
      <c r="E1924" s="1" t="s">
        <v>2022</v>
      </c>
      <c r="F1924" s="16" t="n">
        <v>0</v>
      </c>
      <c r="G1924" s="16" t="n">
        <v>24062.57</v>
      </c>
      <c r="H1924" s="16" t="n">
        <v>24062.57</v>
      </c>
    </row>
    <row r="1925" customFormat="false" ht="15" hidden="false" customHeight="true" outlineLevel="0" collapsed="false">
      <c r="A1925" s="1" t="s">
        <v>4344</v>
      </c>
      <c r="B1925" s="1" t="s">
        <v>540</v>
      </c>
      <c r="C1925" s="1" t="s">
        <v>3085</v>
      </c>
      <c r="D1925" s="1" t="s">
        <v>2032</v>
      </c>
      <c r="E1925" s="1" t="s">
        <v>2018</v>
      </c>
      <c r="F1925" s="16" t="n">
        <v>0</v>
      </c>
      <c r="G1925" s="16" t="n">
        <v>23293.95</v>
      </c>
      <c r="H1925" s="16" t="n">
        <v>23293.95</v>
      </c>
    </row>
    <row r="1926" customFormat="false" ht="15" hidden="false" customHeight="true" outlineLevel="0" collapsed="false">
      <c r="A1926" s="1" t="s">
        <v>4345</v>
      </c>
      <c r="B1926" s="1" t="s">
        <v>708</v>
      </c>
      <c r="C1926" s="1" t="s">
        <v>4216</v>
      </c>
      <c r="D1926" s="1" t="s">
        <v>2028</v>
      </c>
      <c r="E1926" s="1" t="s">
        <v>2018</v>
      </c>
      <c r="F1926" s="16" t="n">
        <v>0</v>
      </c>
      <c r="G1926" s="16" t="n">
        <v>2524.24</v>
      </c>
      <c r="H1926" s="16" t="n">
        <v>2524.24</v>
      </c>
    </row>
    <row r="1927" customFormat="false" ht="15" hidden="false" customHeight="true" outlineLevel="0" collapsed="false">
      <c r="A1927" s="1" t="s">
        <v>4346</v>
      </c>
      <c r="B1927" s="1" t="s">
        <v>1372</v>
      </c>
      <c r="C1927" s="1" t="s">
        <v>1431</v>
      </c>
      <c r="D1927" s="1" t="s">
        <v>2025</v>
      </c>
      <c r="E1927" s="1" t="s">
        <v>2018</v>
      </c>
      <c r="F1927" s="16" t="n">
        <v>79</v>
      </c>
      <c r="G1927" s="16" t="n">
        <v>750.27</v>
      </c>
      <c r="H1927" s="16" t="n">
        <v>829.27</v>
      </c>
    </row>
    <row r="1928" customFormat="false" ht="15" hidden="false" customHeight="true" outlineLevel="0" collapsed="false">
      <c r="A1928" s="1" t="s">
        <v>4347</v>
      </c>
      <c r="B1928" s="1" t="s">
        <v>1828</v>
      </c>
      <c r="C1928" s="1" t="s">
        <v>2089</v>
      </c>
      <c r="D1928" s="1" t="s">
        <v>2017</v>
      </c>
      <c r="E1928" s="1" t="s">
        <v>2018</v>
      </c>
      <c r="F1928" s="16" t="n">
        <v>99</v>
      </c>
      <c r="G1928" s="16" t="n">
        <v>1904.98</v>
      </c>
      <c r="H1928" s="16" t="n">
        <v>2003.98</v>
      </c>
    </row>
    <row r="1929" customFormat="false" ht="15" hidden="false" customHeight="true" outlineLevel="0" collapsed="false">
      <c r="A1929" s="1" t="s">
        <v>4348</v>
      </c>
      <c r="B1929" s="1" t="s">
        <v>1107</v>
      </c>
      <c r="C1929" s="1" t="s">
        <v>3321</v>
      </c>
      <c r="D1929" s="1" t="s">
        <v>2017</v>
      </c>
      <c r="E1929" s="1" t="s">
        <v>2018</v>
      </c>
      <c r="F1929" s="16" t="n">
        <v>79</v>
      </c>
      <c r="G1929" s="16" t="n">
        <v>311.15</v>
      </c>
      <c r="H1929" s="16" t="n">
        <v>390.15</v>
      </c>
    </row>
    <row r="1930" customFormat="false" ht="15" hidden="false" customHeight="true" outlineLevel="0" collapsed="false">
      <c r="A1930" s="1" t="s">
        <v>4349</v>
      </c>
      <c r="B1930" s="1" t="s">
        <v>131</v>
      </c>
      <c r="C1930" s="1" t="s">
        <v>3224</v>
      </c>
      <c r="D1930" s="1" t="s">
        <v>2017</v>
      </c>
      <c r="E1930" s="1" t="s">
        <v>2018</v>
      </c>
      <c r="F1930" s="16" t="n">
        <v>0</v>
      </c>
      <c r="G1930" s="16" t="n">
        <v>4567.7</v>
      </c>
      <c r="H1930" s="16" t="n">
        <v>4567.7</v>
      </c>
    </row>
    <row r="1931" customFormat="false" ht="15" hidden="false" customHeight="true" outlineLevel="0" collapsed="false">
      <c r="A1931" s="1" t="s">
        <v>4350</v>
      </c>
      <c r="B1931" s="1" t="s">
        <v>1372</v>
      </c>
      <c r="C1931" s="1" t="s">
        <v>3719</v>
      </c>
      <c r="D1931" s="1" t="s">
        <v>2025</v>
      </c>
      <c r="E1931" s="1" t="s">
        <v>2018</v>
      </c>
      <c r="F1931" s="16" t="n">
        <v>0</v>
      </c>
      <c r="G1931" s="16" t="n">
        <v>4699.86</v>
      </c>
      <c r="H1931" s="16" t="n">
        <v>4699.86</v>
      </c>
    </row>
    <row r="1932" customFormat="false" ht="15" hidden="false" customHeight="true" outlineLevel="0" collapsed="false">
      <c r="A1932" s="1" t="s">
        <v>4351</v>
      </c>
      <c r="B1932" s="1" t="s">
        <v>367</v>
      </c>
      <c r="C1932" s="1" t="s">
        <v>3042</v>
      </c>
      <c r="D1932" s="1" t="s">
        <v>2025</v>
      </c>
      <c r="E1932" s="1" t="s">
        <v>2018</v>
      </c>
      <c r="F1932" s="16" t="n">
        <v>0</v>
      </c>
      <c r="G1932" s="16" t="n">
        <v>5974.66</v>
      </c>
      <c r="H1932" s="16" t="n">
        <v>5974.66</v>
      </c>
    </row>
    <row r="1933" customFormat="false" ht="15" hidden="false" customHeight="true" outlineLevel="0" collapsed="false">
      <c r="A1933" s="1" t="s">
        <v>4352</v>
      </c>
      <c r="B1933" s="1" t="s">
        <v>1413</v>
      </c>
      <c r="C1933" s="1" t="s">
        <v>3159</v>
      </c>
      <c r="D1933" s="1" t="s">
        <v>2032</v>
      </c>
      <c r="E1933" s="1" t="s">
        <v>2018</v>
      </c>
      <c r="F1933" s="16" t="n">
        <v>0</v>
      </c>
      <c r="G1933" s="16" t="n">
        <v>13047.67</v>
      </c>
      <c r="H1933" s="16" t="n">
        <v>13047.67</v>
      </c>
    </row>
    <row r="1934" customFormat="false" ht="15" hidden="false" customHeight="true" outlineLevel="0" collapsed="false">
      <c r="A1934" s="1" t="s">
        <v>4353</v>
      </c>
      <c r="B1934" s="1" t="s">
        <v>652</v>
      </c>
      <c r="C1934" s="1" t="s">
        <v>632</v>
      </c>
      <c r="D1934" s="1" t="s">
        <v>2025</v>
      </c>
      <c r="E1934" s="1" t="s">
        <v>2018</v>
      </c>
      <c r="F1934" s="16" t="n">
        <v>0</v>
      </c>
      <c r="G1934" s="16" t="n">
        <v>9630.04</v>
      </c>
      <c r="H1934" s="16" t="n">
        <v>9630.04</v>
      </c>
    </row>
    <row r="1935" customFormat="false" ht="15" hidden="false" customHeight="true" outlineLevel="0" collapsed="false">
      <c r="A1935" s="1" t="s">
        <v>4354</v>
      </c>
      <c r="B1935" s="1" t="s">
        <v>512</v>
      </c>
      <c r="C1935" s="1" t="s">
        <v>2525</v>
      </c>
      <c r="D1935" s="1" t="s">
        <v>2021</v>
      </c>
      <c r="E1935" s="1" t="s">
        <v>2018</v>
      </c>
      <c r="F1935" s="16" t="n">
        <v>0</v>
      </c>
      <c r="G1935" s="16" t="n">
        <v>3829.59</v>
      </c>
      <c r="H1935" s="16" t="n">
        <v>3829.59</v>
      </c>
    </row>
    <row r="1936" customFormat="false" ht="15" hidden="false" customHeight="true" outlineLevel="0" collapsed="false">
      <c r="A1936" s="1" t="s">
        <v>4355</v>
      </c>
      <c r="B1936" s="1" t="s">
        <v>1425</v>
      </c>
      <c r="C1936" s="1" t="s">
        <v>2127</v>
      </c>
      <c r="D1936" s="1" t="s">
        <v>2017</v>
      </c>
      <c r="E1936" s="1" t="s">
        <v>2018</v>
      </c>
      <c r="F1936" s="16" t="n">
        <v>0</v>
      </c>
      <c r="G1936" s="16" t="n">
        <v>7561.73</v>
      </c>
      <c r="H1936" s="16" t="n">
        <v>7561.73</v>
      </c>
    </row>
    <row r="1937" customFormat="false" ht="15" hidden="false" customHeight="true" outlineLevel="0" collapsed="false">
      <c r="A1937" s="1" t="s">
        <v>4356</v>
      </c>
      <c r="B1937" s="1" t="s">
        <v>1482</v>
      </c>
      <c r="C1937" s="1" t="s">
        <v>3073</v>
      </c>
      <c r="D1937" s="1" t="s">
        <v>2055</v>
      </c>
      <c r="E1937" s="1" t="s">
        <v>2018</v>
      </c>
      <c r="F1937" s="16" t="n">
        <v>0</v>
      </c>
      <c r="G1937" s="16" t="n">
        <v>3976.36</v>
      </c>
      <c r="H1937" s="16" t="n">
        <v>3976.36</v>
      </c>
    </row>
    <row r="1938" customFormat="false" ht="15" hidden="false" customHeight="true" outlineLevel="0" collapsed="false">
      <c r="A1938" s="1" t="s">
        <v>4357</v>
      </c>
      <c r="B1938" s="1" t="s">
        <v>1209</v>
      </c>
      <c r="C1938" s="1" t="s">
        <v>1708</v>
      </c>
      <c r="D1938" s="1" t="s">
        <v>2055</v>
      </c>
      <c r="E1938" s="1" t="s">
        <v>2018</v>
      </c>
      <c r="F1938" s="16" t="n">
        <v>0</v>
      </c>
      <c r="G1938" s="16" t="n">
        <v>8241.8</v>
      </c>
      <c r="H1938" s="16" t="n">
        <v>8241.8</v>
      </c>
    </row>
    <row r="1939" customFormat="false" ht="15" hidden="false" customHeight="true" outlineLevel="0" collapsed="false">
      <c r="A1939" s="1" t="s">
        <v>4358</v>
      </c>
      <c r="B1939" s="1" t="s">
        <v>680</v>
      </c>
      <c r="C1939" s="1" t="s">
        <v>2283</v>
      </c>
      <c r="D1939" s="1" t="s">
        <v>2021</v>
      </c>
      <c r="E1939" s="1" t="s">
        <v>2018</v>
      </c>
      <c r="F1939" s="16" t="n">
        <v>0</v>
      </c>
      <c r="G1939" s="16" t="n">
        <v>6776.46</v>
      </c>
      <c r="H1939" s="16" t="n">
        <v>6776.46</v>
      </c>
    </row>
    <row r="1940" customFormat="false" ht="15" hidden="false" customHeight="true" outlineLevel="0" collapsed="false">
      <c r="A1940" s="1" t="s">
        <v>4359</v>
      </c>
      <c r="B1940" s="1" t="s">
        <v>1881</v>
      </c>
      <c r="C1940" s="1" t="s">
        <v>956</v>
      </c>
      <c r="D1940" s="1" t="s">
        <v>2028</v>
      </c>
      <c r="E1940" s="1" t="s">
        <v>2045</v>
      </c>
      <c r="F1940" s="16" t="n">
        <v>0</v>
      </c>
      <c r="G1940" s="16" t="n">
        <v>4458.41</v>
      </c>
      <c r="H1940" s="16" t="n">
        <v>4458.41</v>
      </c>
    </row>
    <row r="1941" customFormat="false" ht="15" hidden="false" customHeight="true" outlineLevel="0" collapsed="false">
      <c r="A1941" s="1" t="s">
        <v>4360</v>
      </c>
      <c r="B1941" s="1" t="s">
        <v>1440</v>
      </c>
      <c r="C1941" s="1" t="s">
        <v>2267</v>
      </c>
      <c r="D1941" s="1" t="s">
        <v>2055</v>
      </c>
      <c r="E1941" s="1" t="s">
        <v>2018</v>
      </c>
      <c r="F1941" s="16" t="n">
        <v>79</v>
      </c>
      <c r="G1941" s="16" t="n">
        <v>482.17</v>
      </c>
      <c r="H1941" s="16" t="n">
        <v>561.17</v>
      </c>
    </row>
    <row r="1942" customFormat="false" ht="15" hidden="false" customHeight="true" outlineLevel="0" collapsed="false">
      <c r="A1942" s="1" t="s">
        <v>4361</v>
      </c>
      <c r="B1942" s="1" t="s">
        <v>1292</v>
      </c>
      <c r="C1942" s="1" t="s">
        <v>3382</v>
      </c>
      <c r="D1942" s="1" t="s">
        <v>2055</v>
      </c>
      <c r="E1942" s="1" t="s">
        <v>2018</v>
      </c>
      <c r="F1942" s="16" t="n">
        <v>0</v>
      </c>
      <c r="G1942" s="16" t="n">
        <v>5488.25</v>
      </c>
      <c r="H1942" s="16" t="n">
        <v>5488.25</v>
      </c>
    </row>
    <row r="1943" customFormat="false" ht="15" hidden="false" customHeight="true" outlineLevel="0" collapsed="false">
      <c r="A1943" s="1" t="s">
        <v>4362</v>
      </c>
      <c r="B1943" s="1" t="s">
        <v>1230</v>
      </c>
      <c r="C1943" s="1" t="s">
        <v>248</v>
      </c>
      <c r="D1943" s="1" t="s">
        <v>2017</v>
      </c>
      <c r="E1943" s="1" t="s">
        <v>2018</v>
      </c>
      <c r="F1943" s="16" t="n">
        <v>99</v>
      </c>
      <c r="G1943" s="16" t="n">
        <v>750.27</v>
      </c>
      <c r="H1943" s="16" t="n">
        <v>849.27</v>
      </c>
    </row>
    <row r="1944" customFormat="false" ht="15" hidden="false" customHeight="true" outlineLevel="0" collapsed="false">
      <c r="A1944" s="1" t="s">
        <v>4363</v>
      </c>
      <c r="B1944" s="1" t="s">
        <v>1109</v>
      </c>
      <c r="C1944" s="1" t="s">
        <v>283</v>
      </c>
      <c r="D1944" s="1" t="s">
        <v>2017</v>
      </c>
      <c r="E1944" s="1" t="s">
        <v>2018</v>
      </c>
      <c r="F1944" s="16" t="n">
        <v>0</v>
      </c>
      <c r="G1944" s="16" t="n">
        <v>30451.05</v>
      </c>
      <c r="H1944" s="16" t="n">
        <v>30451.05</v>
      </c>
    </row>
    <row r="1945" customFormat="false" ht="15" hidden="false" customHeight="true" outlineLevel="0" collapsed="false">
      <c r="A1945" s="1" t="s">
        <v>4364</v>
      </c>
      <c r="B1945" s="1" t="s">
        <v>1782</v>
      </c>
      <c r="C1945" s="1" t="s">
        <v>2571</v>
      </c>
      <c r="D1945" s="1" t="s">
        <v>2032</v>
      </c>
      <c r="E1945" s="1" t="s">
        <v>2018</v>
      </c>
      <c r="F1945" s="16" t="n">
        <v>99</v>
      </c>
      <c r="G1945" s="16" t="n">
        <v>2051.59</v>
      </c>
      <c r="H1945" s="16" t="n">
        <v>2150.59</v>
      </c>
    </row>
    <row r="1946" customFormat="false" ht="15" hidden="false" customHeight="true" outlineLevel="0" collapsed="false">
      <c r="A1946" s="1" t="s">
        <v>4365</v>
      </c>
      <c r="B1946" s="1" t="s">
        <v>315</v>
      </c>
      <c r="C1946" s="1" t="s">
        <v>3266</v>
      </c>
      <c r="D1946" s="1" t="s">
        <v>2017</v>
      </c>
      <c r="E1946" s="1" t="s">
        <v>2018</v>
      </c>
      <c r="F1946" s="16" t="n">
        <v>0</v>
      </c>
      <c r="G1946" s="16" t="n">
        <v>3331.8</v>
      </c>
      <c r="H1946" s="16" t="n">
        <v>3331.8</v>
      </c>
    </row>
    <row r="1947" customFormat="false" ht="15" hidden="false" customHeight="true" outlineLevel="0" collapsed="false">
      <c r="A1947" s="1" t="s">
        <v>4366</v>
      </c>
      <c r="B1947" s="1" t="s">
        <v>1307</v>
      </c>
      <c r="C1947" s="1" t="s">
        <v>3071</v>
      </c>
      <c r="D1947" s="1" t="s">
        <v>2055</v>
      </c>
      <c r="E1947" s="1" t="s">
        <v>2022</v>
      </c>
      <c r="F1947" s="16" t="n">
        <v>0</v>
      </c>
      <c r="G1947" s="16" t="n">
        <v>10091.51</v>
      </c>
      <c r="H1947" s="16" t="n">
        <v>10091.51</v>
      </c>
    </row>
    <row r="1948" customFormat="false" ht="15" hidden="false" customHeight="true" outlineLevel="0" collapsed="false">
      <c r="A1948" s="1" t="s">
        <v>4367</v>
      </c>
      <c r="B1948" s="1" t="s">
        <v>1620</v>
      </c>
      <c r="C1948" s="1" t="s">
        <v>3410</v>
      </c>
      <c r="D1948" s="1" t="s">
        <v>2021</v>
      </c>
      <c r="E1948" s="1" t="s">
        <v>2045</v>
      </c>
      <c r="F1948" s="16" t="n">
        <v>0</v>
      </c>
      <c r="G1948" s="16" t="n">
        <v>7263.87</v>
      </c>
      <c r="H1948" s="16" t="n">
        <v>7263.87</v>
      </c>
    </row>
    <row r="1949" customFormat="false" ht="15" hidden="false" customHeight="true" outlineLevel="0" collapsed="false">
      <c r="A1949" s="1" t="s">
        <v>4368</v>
      </c>
      <c r="B1949" s="1" t="s">
        <v>998</v>
      </c>
      <c r="C1949" s="1" t="s">
        <v>3314</v>
      </c>
      <c r="D1949" s="1" t="s">
        <v>2021</v>
      </c>
      <c r="E1949" s="1" t="s">
        <v>2018</v>
      </c>
      <c r="F1949" s="16" t="n">
        <v>0</v>
      </c>
      <c r="G1949" s="16" t="n">
        <v>15058.88</v>
      </c>
      <c r="H1949" s="16" t="n">
        <v>15058.88</v>
      </c>
    </row>
    <row r="1950" customFormat="false" ht="15" hidden="false" customHeight="true" outlineLevel="0" collapsed="false">
      <c r="A1950" s="1" t="s">
        <v>4369</v>
      </c>
      <c r="B1950" s="1" t="s">
        <v>1828</v>
      </c>
      <c r="C1950" s="1" t="s">
        <v>2816</v>
      </c>
      <c r="D1950" s="1" t="s">
        <v>2017</v>
      </c>
      <c r="E1950" s="1" t="s">
        <v>2018</v>
      </c>
      <c r="F1950" s="16" t="n">
        <v>0</v>
      </c>
      <c r="G1950" s="16" t="n">
        <v>4249.25</v>
      </c>
      <c r="H1950" s="16" t="n">
        <v>4249.25</v>
      </c>
    </row>
    <row r="1951" customFormat="false" ht="15" hidden="false" customHeight="true" outlineLevel="0" collapsed="false">
      <c r="A1951" s="1" t="s">
        <v>4370</v>
      </c>
      <c r="B1951" s="1" t="s">
        <v>1548</v>
      </c>
      <c r="C1951" s="1" t="s">
        <v>1288</v>
      </c>
      <c r="D1951" s="1" t="s">
        <v>2017</v>
      </c>
      <c r="E1951" s="1" t="s">
        <v>2045</v>
      </c>
      <c r="F1951" s="16" t="n">
        <v>0</v>
      </c>
      <c r="G1951" s="16" t="n">
        <v>14232.96</v>
      </c>
      <c r="H1951" s="16" t="n">
        <v>14232.96</v>
      </c>
    </row>
    <row r="1952" customFormat="false" ht="15" hidden="false" customHeight="true" outlineLevel="0" collapsed="false">
      <c r="A1952" s="1" t="s">
        <v>4371</v>
      </c>
      <c r="B1952" s="1" t="s">
        <v>1697</v>
      </c>
      <c r="C1952" s="1" t="s">
        <v>2816</v>
      </c>
      <c r="D1952" s="1" t="s">
        <v>2017</v>
      </c>
      <c r="E1952" s="1" t="s">
        <v>2018</v>
      </c>
      <c r="F1952" s="16" t="n">
        <v>0</v>
      </c>
      <c r="G1952" s="16" t="n">
        <v>5182.44</v>
      </c>
      <c r="H1952" s="16" t="n">
        <v>5182.44</v>
      </c>
    </row>
    <row r="1953" customFormat="false" ht="15" hidden="false" customHeight="true" outlineLevel="0" collapsed="false">
      <c r="A1953" s="1" t="s">
        <v>4372</v>
      </c>
      <c r="B1953" s="1" t="s">
        <v>379</v>
      </c>
      <c r="C1953" s="1" t="s">
        <v>3382</v>
      </c>
      <c r="D1953" s="1" t="s">
        <v>2032</v>
      </c>
      <c r="E1953" s="1" t="s">
        <v>2018</v>
      </c>
      <c r="F1953" s="16" t="n">
        <v>0</v>
      </c>
      <c r="G1953" s="16" t="n">
        <v>4726.87</v>
      </c>
      <c r="H1953" s="16" t="n">
        <v>4726.87</v>
      </c>
    </row>
    <row r="1954" customFormat="false" ht="15" hidden="false" customHeight="true" outlineLevel="0" collapsed="false">
      <c r="A1954" s="1" t="s">
        <v>4373</v>
      </c>
      <c r="B1954" s="1" t="s">
        <v>1378</v>
      </c>
      <c r="C1954" s="1" t="s">
        <v>1380</v>
      </c>
      <c r="D1954" s="1" t="s">
        <v>2021</v>
      </c>
      <c r="E1954" s="1" t="s">
        <v>2018</v>
      </c>
      <c r="F1954" s="16" t="n">
        <v>79</v>
      </c>
      <c r="G1954" s="16" t="n">
        <v>1518.17</v>
      </c>
      <c r="H1954" s="16" t="n">
        <v>1597.17</v>
      </c>
    </row>
    <row r="1955" customFormat="false" ht="15" hidden="false" customHeight="true" outlineLevel="0" collapsed="false">
      <c r="A1955" s="1" t="s">
        <v>4374</v>
      </c>
      <c r="B1955" s="1" t="s">
        <v>1502</v>
      </c>
      <c r="C1955" s="1" t="s">
        <v>3162</v>
      </c>
      <c r="D1955" s="1" t="s">
        <v>2025</v>
      </c>
      <c r="E1955" s="1" t="s">
        <v>2045</v>
      </c>
      <c r="F1955" s="16" t="n">
        <v>0</v>
      </c>
      <c r="G1955" s="16" t="n">
        <v>10060.36</v>
      </c>
      <c r="H1955" s="16" t="n">
        <v>10060.36</v>
      </c>
    </row>
    <row r="1956" customFormat="false" ht="15" hidden="false" customHeight="true" outlineLevel="0" collapsed="false">
      <c r="A1956" s="1" t="s">
        <v>4375</v>
      </c>
      <c r="B1956" s="1" t="s">
        <v>879</v>
      </c>
      <c r="C1956" s="1" t="s">
        <v>554</v>
      </c>
      <c r="D1956" s="1" t="s">
        <v>2028</v>
      </c>
      <c r="E1956" s="1" t="s">
        <v>2018</v>
      </c>
      <c r="F1956" s="16" t="n">
        <v>99</v>
      </c>
      <c r="G1956" s="16" t="n">
        <v>2278.43</v>
      </c>
      <c r="H1956" s="16" t="n">
        <v>2377.43</v>
      </c>
    </row>
    <row r="1957" customFormat="false" ht="15" hidden="false" customHeight="true" outlineLevel="0" collapsed="false">
      <c r="A1957" s="1" t="s">
        <v>4376</v>
      </c>
      <c r="B1957" s="1" t="s">
        <v>1806</v>
      </c>
      <c r="C1957" s="1" t="s">
        <v>3154</v>
      </c>
      <c r="D1957" s="1" t="s">
        <v>2028</v>
      </c>
      <c r="E1957" s="1" t="s">
        <v>2018</v>
      </c>
      <c r="F1957" s="16" t="n">
        <v>0</v>
      </c>
      <c r="G1957" s="16" t="n">
        <v>6385.37</v>
      </c>
      <c r="H1957" s="16" t="n">
        <v>6385.37</v>
      </c>
    </row>
    <row r="1958" customFormat="false" ht="15" hidden="false" customHeight="true" outlineLevel="0" collapsed="false">
      <c r="A1958" s="1" t="s">
        <v>4377</v>
      </c>
      <c r="B1958" s="1" t="s">
        <v>909</v>
      </c>
      <c r="C1958" s="1" t="s">
        <v>1687</v>
      </c>
      <c r="D1958" s="1" t="s">
        <v>2017</v>
      </c>
      <c r="E1958" s="1" t="s">
        <v>2018</v>
      </c>
      <c r="F1958" s="16" t="n">
        <v>0</v>
      </c>
      <c r="G1958" s="16" t="n">
        <v>3939.9</v>
      </c>
      <c r="H1958" s="16" t="n">
        <v>3939.9</v>
      </c>
    </row>
    <row r="1959" customFormat="false" ht="15" hidden="false" customHeight="true" outlineLevel="0" collapsed="false">
      <c r="A1959" s="1" t="s">
        <v>4378</v>
      </c>
      <c r="B1959" s="1" t="s">
        <v>1750</v>
      </c>
      <c r="C1959" s="1" t="s">
        <v>938</v>
      </c>
      <c r="D1959" s="1" t="s">
        <v>2017</v>
      </c>
      <c r="E1959" s="1" t="s">
        <v>2084</v>
      </c>
      <c r="F1959" s="16" t="n">
        <v>0</v>
      </c>
      <c r="G1959" s="16" t="n">
        <v>6834.66</v>
      </c>
      <c r="H1959" s="16" t="n">
        <v>6834.66</v>
      </c>
    </row>
    <row r="1960" customFormat="false" ht="15" hidden="false" customHeight="true" outlineLevel="0" collapsed="false">
      <c r="A1960" s="1" t="s">
        <v>4379</v>
      </c>
      <c r="B1960" s="1" t="s">
        <v>1393</v>
      </c>
      <c r="C1960" s="1" t="s">
        <v>2166</v>
      </c>
      <c r="D1960" s="1" t="s">
        <v>2025</v>
      </c>
      <c r="E1960" s="1" t="s">
        <v>2045</v>
      </c>
      <c r="F1960" s="16" t="n">
        <v>0</v>
      </c>
      <c r="G1960" s="16" t="n">
        <v>4471.47</v>
      </c>
      <c r="H1960" s="16" t="n">
        <v>4471.47</v>
      </c>
    </row>
    <row r="1961" customFormat="false" ht="15" hidden="false" customHeight="true" outlineLevel="0" collapsed="false">
      <c r="A1961" s="1" t="s">
        <v>4380</v>
      </c>
      <c r="B1961" s="1" t="s">
        <v>666</v>
      </c>
      <c r="C1961" s="1" t="s">
        <v>2493</v>
      </c>
      <c r="D1961" s="1" t="s">
        <v>2025</v>
      </c>
      <c r="E1961" s="1" t="s">
        <v>2018</v>
      </c>
      <c r="F1961" s="16" t="n">
        <v>79</v>
      </c>
      <c r="G1961" s="16" t="n">
        <v>2398.35</v>
      </c>
      <c r="H1961" s="16" t="n">
        <v>2477.35</v>
      </c>
    </row>
    <row r="1962" customFormat="false" ht="15" hidden="false" customHeight="true" outlineLevel="0" collapsed="false">
      <c r="A1962" s="1" t="s">
        <v>4381</v>
      </c>
      <c r="B1962" s="1" t="s">
        <v>1312</v>
      </c>
      <c r="C1962" s="1" t="s">
        <v>887</v>
      </c>
      <c r="D1962" s="1" t="s">
        <v>2028</v>
      </c>
      <c r="E1962" s="1" t="s">
        <v>2022</v>
      </c>
      <c r="F1962" s="16" t="n">
        <v>0</v>
      </c>
      <c r="G1962" s="16" t="n">
        <v>13554.96</v>
      </c>
      <c r="H1962" s="16" t="n">
        <v>13554.96</v>
      </c>
    </row>
    <row r="1963" customFormat="false" ht="15" hidden="false" customHeight="true" outlineLevel="0" collapsed="false">
      <c r="A1963" s="1" t="s">
        <v>4382</v>
      </c>
      <c r="B1963" s="1" t="s">
        <v>934</v>
      </c>
      <c r="C1963" s="1" t="s">
        <v>1265</v>
      </c>
      <c r="D1963" s="1" t="s">
        <v>2025</v>
      </c>
      <c r="E1963" s="1" t="s">
        <v>2018</v>
      </c>
      <c r="F1963" s="16" t="n">
        <v>0</v>
      </c>
      <c r="G1963" s="16" t="n">
        <v>10989.12</v>
      </c>
      <c r="H1963" s="16" t="n">
        <v>10989.12</v>
      </c>
    </row>
    <row r="1964" customFormat="false" ht="15" hidden="false" customHeight="true" outlineLevel="0" collapsed="false">
      <c r="A1964" s="1" t="s">
        <v>4383</v>
      </c>
      <c r="B1964" s="1" t="s">
        <v>1193</v>
      </c>
      <c r="C1964" s="1" t="s">
        <v>3776</v>
      </c>
      <c r="D1964" s="1" t="s">
        <v>2055</v>
      </c>
      <c r="E1964" s="1" t="s">
        <v>2022</v>
      </c>
      <c r="F1964" s="16" t="n">
        <v>0</v>
      </c>
      <c r="G1964" s="16" t="n">
        <v>17425.03</v>
      </c>
      <c r="H1964" s="16" t="n">
        <v>17425.03</v>
      </c>
    </row>
    <row r="1965" customFormat="false" ht="15" hidden="false" customHeight="true" outlineLevel="0" collapsed="false">
      <c r="A1965" s="1" t="s">
        <v>4384</v>
      </c>
      <c r="B1965" s="1" t="s">
        <v>1310</v>
      </c>
      <c r="C1965" s="1" t="s">
        <v>334</v>
      </c>
      <c r="D1965" s="1" t="s">
        <v>2032</v>
      </c>
      <c r="E1965" s="1" t="s">
        <v>2018</v>
      </c>
      <c r="F1965" s="16" t="n">
        <v>0</v>
      </c>
      <c r="G1965" s="16" t="n">
        <v>13939.34</v>
      </c>
      <c r="H1965" s="16" t="n">
        <v>13939.34</v>
      </c>
    </row>
    <row r="1966" customFormat="false" ht="15" hidden="false" customHeight="true" outlineLevel="0" collapsed="false">
      <c r="A1966" s="1" t="s">
        <v>4385</v>
      </c>
      <c r="B1966" s="1" t="s">
        <v>408</v>
      </c>
      <c r="C1966" s="1" t="s">
        <v>493</v>
      </c>
      <c r="D1966" s="1" t="s">
        <v>2017</v>
      </c>
      <c r="E1966" s="1" t="s">
        <v>2084</v>
      </c>
      <c r="F1966" s="16" t="n">
        <v>0</v>
      </c>
      <c r="G1966" s="16" t="n">
        <v>10493.84</v>
      </c>
      <c r="H1966" s="16" t="n">
        <v>10493.84</v>
      </c>
    </row>
    <row r="1967" customFormat="false" ht="15" hidden="false" customHeight="true" outlineLevel="0" collapsed="false">
      <c r="A1967" s="1" t="s">
        <v>4386</v>
      </c>
      <c r="B1967" s="1" t="s">
        <v>1604</v>
      </c>
      <c r="C1967" s="1" t="s">
        <v>4089</v>
      </c>
      <c r="D1967" s="1" t="s">
        <v>2025</v>
      </c>
      <c r="E1967" s="1" t="s">
        <v>2018</v>
      </c>
      <c r="F1967" s="16" t="n">
        <v>0</v>
      </c>
      <c r="G1967" s="16" t="n">
        <v>7805.09</v>
      </c>
      <c r="H1967" s="16" t="n">
        <v>7805.09</v>
      </c>
    </row>
    <row r="1968" customFormat="false" ht="15" hidden="false" customHeight="true" outlineLevel="0" collapsed="false">
      <c r="A1968" s="1" t="s">
        <v>4387</v>
      </c>
      <c r="B1968" s="1" t="s">
        <v>752</v>
      </c>
      <c r="C1968" s="1" t="s">
        <v>3217</v>
      </c>
      <c r="D1968" s="1" t="s">
        <v>2017</v>
      </c>
      <c r="E1968" s="1" t="s">
        <v>2018</v>
      </c>
      <c r="F1968" s="16" t="n">
        <v>79</v>
      </c>
      <c r="G1968" s="16" t="n">
        <v>750.27</v>
      </c>
      <c r="H1968" s="16" t="n">
        <v>829.27</v>
      </c>
    </row>
    <row r="1969" customFormat="false" ht="15" hidden="false" customHeight="true" outlineLevel="0" collapsed="false">
      <c r="A1969" s="1" t="s">
        <v>4388</v>
      </c>
      <c r="B1969" s="1" t="s">
        <v>869</v>
      </c>
      <c r="C1969" s="1" t="s">
        <v>941</v>
      </c>
      <c r="D1969" s="1" t="s">
        <v>2021</v>
      </c>
      <c r="E1969" s="1" t="s">
        <v>2018</v>
      </c>
      <c r="F1969" s="16" t="n">
        <v>99</v>
      </c>
      <c r="G1969" s="16" t="n">
        <v>862.99</v>
      </c>
      <c r="H1969" s="16" t="n">
        <v>961.99</v>
      </c>
    </row>
    <row r="1970" customFormat="false" ht="15" hidden="false" customHeight="true" outlineLevel="0" collapsed="false">
      <c r="A1970" s="1" t="s">
        <v>4389</v>
      </c>
      <c r="B1970" s="1" t="s">
        <v>1631</v>
      </c>
      <c r="C1970" s="1" t="s">
        <v>911</v>
      </c>
      <c r="D1970" s="1" t="s">
        <v>2017</v>
      </c>
      <c r="E1970" s="1" t="s">
        <v>2018</v>
      </c>
      <c r="F1970" s="16" t="n">
        <v>0</v>
      </c>
      <c r="G1970" s="16" t="n">
        <v>6356.99</v>
      </c>
      <c r="H1970" s="16" t="n">
        <v>6356.99</v>
      </c>
    </row>
    <row r="1971" customFormat="false" ht="15" hidden="false" customHeight="true" outlineLevel="0" collapsed="false">
      <c r="A1971" s="1" t="s">
        <v>4390</v>
      </c>
      <c r="B1971" s="1" t="s">
        <v>645</v>
      </c>
      <c r="C1971" s="1" t="s">
        <v>629</v>
      </c>
      <c r="D1971" s="1" t="s">
        <v>2025</v>
      </c>
      <c r="E1971" s="1" t="s">
        <v>2018</v>
      </c>
      <c r="F1971" s="16" t="n">
        <v>0</v>
      </c>
      <c r="G1971" s="16" t="n">
        <v>5873.7</v>
      </c>
      <c r="H1971" s="16" t="n">
        <v>5873.7</v>
      </c>
    </row>
    <row r="1972" customFormat="false" ht="15" hidden="false" customHeight="true" outlineLevel="0" collapsed="false">
      <c r="A1972" s="1" t="s">
        <v>4391</v>
      </c>
      <c r="B1972" s="1" t="s">
        <v>131</v>
      </c>
      <c r="C1972" s="1" t="s">
        <v>2476</v>
      </c>
      <c r="D1972" s="1" t="s">
        <v>2025</v>
      </c>
      <c r="E1972" s="1" t="s">
        <v>2018</v>
      </c>
      <c r="F1972" s="16" t="n">
        <v>0</v>
      </c>
      <c r="G1972" s="16" t="n">
        <v>4155.98</v>
      </c>
      <c r="H1972" s="16" t="n">
        <v>4155.98</v>
      </c>
    </row>
    <row r="1973" customFormat="false" ht="15" hidden="false" customHeight="true" outlineLevel="0" collapsed="false">
      <c r="A1973" s="1" t="s">
        <v>4392</v>
      </c>
      <c r="B1973" s="1" t="s">
        <v>1187</v>
      </c>
      <c r="C1973" s="1" t="s">
        <v>2148</v>
      </c>
      <c r="D1973" s="1" t="s">
        <v>2021</v>
      </c>
      <c r="E1973" s="1" t="s">
        <v>2018</v>
      </c>
      <c r="F1973" s="16" t="n">
        <v>79</v>
      </c>
      <c r="G1973" s="16" t="n">
        <v>2137.07</v>
      </c>
      <c r="H1973" s="16" t="n">
        <v>2216.07</v>
      </c>
    </row>
    <row r="1974" customFormat="false" ht="15" hidden="false" customHeight="true" outlineLevel="0" collapsed="false">
      <c r="A1974" s="1" t="s">
        <v>4393</v>
      </c>
      <c r="B1974" s="1" t="s">
        <v>1456</v>
      </c>
      <c r="C1974" s="1" t="s">
        <v>1445</v>
      </c>
      <c r="D1974" s="1" t="s">
        <v>2055</v>
      </c>
      <c r="E1974" s="1" t="s">
        <v>2018</v>
      </c>
      <c r="F1974" s="16" t="n">
        <v>0</v>
      </c>
      <c r="G1974" s="16" t="n">
        <v>3620.64</v>
      </c>
      <c r="H1974" s="16" t="n">
        <v>3620.64</v>
      </c>
    </row>
    <row r="1975" customFormat="false" ht="15" hidden="false" customHeight="true" outlineLevel="0" collapsed="false">
      <c r="A1975" s="1" t="s">
        <v>4394</v>
      </c>
      <c r="B1975" s="1" t="s">
        <v>671</v>
      </c>
      <c r="C1975" s="1" t="s">
        <v>2994</v>
      </c>
      <c r="D1975" s="1" t="s">
        <v>2025</v>
      </c>
      <c r="E1975" s="1" t="s">
        <v>2018</v>
      </c>
      <c r="F1975" s="16" t="n">
        <v>0</v>
      </c>
      <c r="G1975" s="16" t="n">
        <v>7480.43</v>
      </c>
      <c r="H1975" s="16" t="n">
        <v>7480.43</v>
      </c>
    </row>
    <row r="1976" customFormat="false" ht="15" hidden="false" customHeight="true" outlineLevel="0" collapsed="false">
      <c r="A1976" s="1" t="s">
        <v>4395</v>
      </c>
      <c r="B1976" s="1" t="s">
        <v>1836</v>
      </c>
      <c r="C1976" s="1" t="s">
        <v>578</v>
      </c>
      <c r="D1976" s="1" t="s">
        <v>2032</v>
      </c>
      <c r="E1976" s="1" t="s">
        <v>2045</v>
      </c>
      <c r="F1976" s="16" t="n">
        <v>99</v>
      </c>
      <c r="G1976" s="16" t="n">
        <v>433.95</v>
      </c>
      <c r="H1976" s="16" t="n">
        <v>532.95</v>
      </c>
    </row>
    <row r="1977" customFormat="false" ht="15" hidden="false" customHeight="true" outlineLevel="0" collapsed="false">
      <c r="A1977" s="1" t="s">
        <v>4396</v>
      </c>
      <c r="B1977" s="1" t="s">
        <v>199</v>
      </c>
      <c r="C1977" s="1" t="s">
        <v>2446</v>
      </c>
      <c r="D1977" s="1" t="s">
        <v>2025</v>
      </c>
      <c r="E1977" s="1" t="s">
        <v>2018</v>
      </c>
      <c r="F1977" s="16" t="n">
        <v>0</v>
      </c>
      <c r="G1977" s="16" t="n">
        <v>10812.33</v>
      </c>
      <c r="H1977" s="16" t="n">
        <v>10812.33</v>
      </c>
    </row>
    <row r="1978" customFormat="false" ht="15" hidden="false" customHeight="true" outlineLevel="0" collapsed="false">
      <c r="A1978" s="1" t="s">
        <v>4397</v>
      </c>
      <c r="B1978" s="1" t="s">
        <v>289</v>
      </c>
      <c r="C1978" s="1" t="s">
        <v>4398</v>
      </c>
      <c r="D1978" s="1" t="s">
        <v>2025</v>
      </c>
      <c r="E1978" s="1" t="s">
        <v>2018</v>
      </c>
      <c r="F1978" s="16" t="n">
        <v>0</v>
      </c>
      <c r="G1978" s="16" t="n">
        <v>7282.95</v>
      </c>
      <c r="H1978" s="16" t="n">
        <v>7282.95</v>
      </c>
    </row>
    <row r="1979" customFormat="false" ht="15" hidden="false" customHeight="true" outlineLevel="0" collapsed="false">
      <c r="A1979" s="1" t="s">
        <v>4399</v>
      </c>
      <c r="B1979" s="1" t="s">
        <v>1806</v>
      </c>
      <c r="C1979" s="1" t="s">
        <v>1197</v>
      </c>
      <c r="D1979" s="1" t="s">
        <v>2017</v>
      </c>
      <c r="E1979" s="1" t="s">
        <v>2018</v>
      </c>
      <c r="F1979" s="16" t="n">
        <v>99</v>
      </c>
      <c r="G1979" s="16" t="n">
        <v>1443.02</v>
      </c>
      <c r="H1979" s="16" t="n">
        <v>1542.02</v>
      </c>
    </row>
    <row r="1980" customFormat="false" ht="15" hidden="false" customHeight="true" outlineLevel="0" collapsed="false">
      <c r="A1980" s="1" t="s">
        <v>4400</v>
      </c>
      <c r="B1980" s="1" t="s">
        <v>1510</v>
      </c>
      <c r="C1980" s="1" t="s">
        <v>4401</v>
      </c>
      <c r="D1980" s="1" t="s">
        <v>2017</v>
      </c>
      <c r="E1980" s="1" t="s">
        <v>2022</v>
      </c>
      <c r="F1980" s="16" t="n">
        <v>0</v>
      </c>
      <c r="G1980" s="16" t="n">
        <v>9171.98</v>
      </c>
      <c r="H1980" s="16" t="n">
        <v>9171.98</v>
      </c>
    </row>
    <row r="1981" customFormat="false" ht="15" hidden="false" customHeight="true" outlineLevel="0" collapsed="false">
      <c r="A1981" s="1" t="s">
        <v>4402</v>
      </c>
      <c r="B1981" s="1" t="s">
        <v>1806</v>
      </c>
      <c r="C1981" s="1" t="s">
        <v>2373</v>
      </c>
      <c r="D1981" s="1" t="s">
        <v>2021</v>
      </c>
      <c r="E1981" s="1" t="s">
        <v>2018</v>
      </c>
      <c r="F1981" s="16" t="n">
        <v>99</v>
      </c>
      <c r="G1981" s="16" t="n">
        <v>1148.45</v>
      </c>
      <c r="H1981" s="16" t="n">
        <v>1247.45</v>
      </c>
    </row>
    <row r="1982" customFormat="false" ht="15" hidden="false" customHeight="true" outlineLevel="0" collapsed="false">
      <c r="A1982" s="1" t="s">
        <v>4403</v>
      </c>
      <c r="B1982" s="1" t="s">
        <v>249</v>
      </c>
      <c r="C1982" s="1" t="s">
        <v>3226</v>
      </c>
      <c r="D1982" s="1" t="s">
        <v>2025</v>
      </c>
      <c r="E1982" s="1" t="s">
        <v>2018</v>
      </c>
      <c r="F1982" s="16" t="n">
        <v>0</v>
      </c>
      <c r="G1982" s="16" t="n">
        <v>9083.49</v>
      </c>
      <c r="H1982" s="16" t="n">
        <v>9083.49</v>
      </c>
    </row>
    <row r="1983" customFormat="false" ht="15" hidden="false" customHeight="true" outlineLevel="0" collapsed="false">
      <c r="A1983" s="1" t="s">
        <v>4404</v>
      </c>
      <c r="B1983" s="1" t="s">
        <v>1398</v>
      </c>
      <c r="C1983" s="1" t="s">
        <v>2191</v>
      </c>
      <c r="D1983" s="1" t="s">
        <v>2025</v>
      </c>
      <c r="E1983" s="1" t="s">
        <v>2022</v>
      </c>
      <c r="F1983" s="16" t="n">
        <v>49</v>
      </c>
      <c r="G1983" s="16" t="n">
        <v>2398.35</v>
      </c>
      <c r="H1983" s="16" t="n">
        <v>2447.35</v>
      </c>
    </row>
    <row r="1984" customFormat="false" ht="15" hidden="false" customHeight="true" outlineLevel="0" collapsed="false">
      <c r="A1984" s="1" t="s">
        <v>4405</v>
      </c>
      <c r="B1984" s="1" t="s">
        <v>846</v>
      </c>
      <c r="C1984" s="1" t="s">
        <v>2860</v>
      </c>
      <c r="D1984" s="1" t="s">
        <v>2025</v>
      </c>
      <c r="E1984" s="1" t="s">
        <v>2018</v>
      </c>
      <c r="F1984" s="16" t="n">
        <v>0</v>
      </c>
      <c r="G1984" s="16" t="n">
        <v>4535.42</v>
      </c>
      <c r="H1984" s="16" t="n">
        <v>4535.42</v>
      </c>
    </row>
    <row r="1985" customFormat="false" ht="15" hidden="false" customHeight="true" outlineLevel="0" collapsed="false">
      <c r="A1985" s="1" t="s">
        <v>4406</v>
      </c>
      <c r="B1985" s="1" t="s">
        <v>746</v>
      </c>
      <c r="C1985" s="1" t="s">
        <v>1262</v>
      </c>
      <c r="D1985" s="1" t="s">
        <v>2017</v>
      </c>
      <c r="E1985" s="1" t="s">
        <v>2018</v>
      </c>
      <c r="F1985" s="16" t="n">
        <v>49</v>
      </c>
      <c r="G1985" s="16" t="n">
        <v>2398.35</v>
      </c>
      <c r="H1985" s="16" t="n">
        <v>2447.35</v>
      </c>
    </row>
    <row r="1986" customFormat="false" ht="15" hidden="false" customHeight="true" outlineLevel="0" collapsed="false">
      <c r="A1986" s="1" t="s">
        <v>4407</v>
      </c>
      <c r="B1986" s="1" t="s">
        <v>1883</v>
      </c>
      <c r="C1986" s="1" t="s">
        <v>2525</v>
      </c>
      <c r="D1986" s="1" t="s">
        <v>2017</v>
      </c>
      <c r="E1986" s="1" t="s">
        <v>2018</v>
      </c>
      <c r="F1986" s="16" t="n">
        <v>0</v>
      </c>
      <c r="G1986" s="16" t="n">
        <v>15812.5</v>
      </c>
      <c r="H1986" s="16" t="n">
        <v>15812.5</v>
      </c>
    </row>
    <row r="1987" customFormat="false" ht="15" hidden="false" customHeight="true" outlineLevel="0" collapsed="false">
      <c r="A1987" s="1" t="s">
        <v>4408</v>
      </c>
      <c r="B1987" s="1" t="s">
        <v>1420</v>
      </c>
      <c r="C1987" s="1" t="s">
        <v>1192</v>
      </c>
      <c r="D1987" s="1" t="s">
        <v>2017</v>
      </c>
      <c r="E1987" s="1" t="s">
        <v>2045</v>
      </c>
      <c r="F1987" s="16" t="n">
        <v>0</v>
      </c>
      <c r="G1987" s="16" t="n">
        <v>3144.31</v>
      </c>
      <c r="H1987" s="16" t="n">
        <v>3144.31</v>
      </c>
    </row>
    <row r="1988" customFormat="false" ht="15" hidden="false" customHeight="true" outlineLevel="0" collapsed="false">
      <c r="A1988" s="1" t="s">
        <v>4409</v>
      </c>
      <c r="B1988" s="1" t="s">
        <v>749</v>
      </c>
      <c r="C1988" s="1" t="s">
        <v>2150</v>
      </c>
      <c r="D1988" s="1" t="s">
        <v>2025</v>
      </c>
      <c r="E1988" s="1" t="s">
        <v>2018</v>
      </c>
      <c r="F1988" s="16" t="n">
        <v>0</v>
      </c>
      <c r="G1988" s="16" t="n">
        <v>14742.36</v>
      </c>
      <c r="H1988" s="16" t="n">
        <v>14742.36</v>
      </c>
    </row>
    <row r="1989" customFormat="false" ht="15" hidden="false" customHeight="true" outlineLevel="0" collapsed="false">
      <c r="A1989" s="1" t="s">
        <v>4410</v>
      </c>
      <c r="B1989" s="1" t="s">
        <v>1074</v>
      </c>
      <c r="C1989" s="1" t="s">
        <v>2976</v>
      </c>
      <c r="D1989" s="1" t="s">
        <v>2017</v>
      </c>
      <c r="E1989" s="1" t="s">
        <v>2022</v>
      </c>
      <c r="F1989" s="16" t="n">
        <v>99</v>
      </c>
      <c r="G1989" s="16" t="n">
        <v>482.17</v>
      </c>
      <c r="H1989" s="16" t="n">
        <v>581.17</v>
      </c>
    </row>
    <row r="1990" customFormat="false" ht="15" hidden="false" customHeight="true" outlineLevel="0" collapsed="false">
      <c r="A1990" s="1" t="s">
        <v>4411</v>
      </c>
      <c r="B1990" s="1" t="s">
        <v>966</v>
      </c>
      <c r="C1990" s="1" t="s">
        <v>2437</v>
      </c>
      <c r="D1990" s="1" t="s">
        <v>2032</v>
      </c>
      <c r="E1990" s="1" t="s">
        <v>2018</v>
      </c>
      <c r="F1990" s="16" t="n">
        <v>0</v>
      </c>
      <c r="G1990" s="16" t="n">
        <v>6041.81</v>
      </c>
      <c r="H1990" s="16" t="n">
        <v>6041.81</v>
      </c>
    </row>
    <row r="1991" customFormat="false" ht="15" hidden="false" customHeight="true" outlineLevel="0" collapsed="false">
      <c r="A1991" s="1" t="s">
        <v>4412</v>
      </c>
      <c r="B1991" s="1" t="s">
        <v>1764</v>
      </c>
      <c r="C1991" s="1" t="s">
        <v>2275</v>
      </c>
      <c r="D1991" s="1" t="s">
        <v>2028</v>
      </c>
      <c r="E1991" s="1" t="s">
        <v>2018</v>
      </c>
      <c r="F1991" s="16" t="n">
        <v>79</v>
      </c>
      <c r="G1991" s="16" t="n">
        <v>2398.35</v>
      </c>
      <c r="H1991" s="16" t="n">
        <v>2477.35</v>
      </c>
    </row>
    <row r="1992" customFormat="false" ht="15" hidden="false" customHeight="true" outlineLevel="0" collapsed="false">
      <c r="A1992" s="1" t="s">
        <v>4413</v>
      </c>
      <c r="B1992" s="1" t="s">
        <v>1473</v>
      </c>
      <c r="C1992" s="1" t="s">
        <v>779</v>
      </c>
      <c r="D1992" s="1" t="s">
        <v>2021</v>
      </c>
      <c r="E1992" s="1" t="s">
        <v>2018</v>
      </c>
      <c r="F1992" s="16" t="n">
        <v>79</v>
      </c>
      <c r="G1992" s="16" t="n">
        <v>591.18</v>
      </c>
      <c r="H1992" s="16" t="n">
        <v>670.18</v>
      </c>
    </row>
    <row r="1993" customFormat="false" ht="15" hidden="false" customHeight="true" outlineLevel="0" collapsed="false">
      <c r="A1993" s="1" t="s">
        <v>4414</v>
      </c>
      <c r="B1993" s="1" t="s">
        <v>308</v>
      </c>
      <c r="C1993" s="1" t="s">
        <v>2044</v>
      </c>
      <c r="D1993" s="1" t="s">
        <v>2017</v>
      </c>
      <c r="E1993" s="1" t="s">
        <v>2018</v>
      </c>
      <c r="F1993" s="16" t="n">
        <v>0</v>
      </c>
      <c r="G1993" s="16" t="n">
        <v>4317.03</v>
      </c>
      <c r="H1993" s="16" t="n">
        <v>4317.03</v>
      </c>
    </row>
    <row r="1994" customFormat="false" ht="15" hidden="false" customHeight="true" outlineLevel="0" collapsed="false">
      <c r="A1994" s="1" t="s">
        <v>4415</v>
      </c>
      <c r="B1994" s="1" t="s">
        <v>1239</v>
      </c>
      <c r="C1994" s="1" t="s">
        <v>3429</v>
      </c>
      <c r="D1994" s="1" t="s">
        <v>2025</v>
      </c>
      <c r="E1994" s="1" t="s">
        <v>2018</v>
      </c>
      <c r="F1994" s="16" t="n">
        <v>49</v>
      </c>
      <c r="G1994" s="16" t="n">
        <v>1899.62</v>
      </c>
      <c r="H1994" s="16" t="n">
        <v>1948.62</v>
      </c>
    </row>
    <row r="1995" customFormat="false" ht="15" hidden="false" customHeight="true" outlineLevel="0" collapsed="false">
      <c r="A1995" s="1" t="s">
        <v>4416</v>
      </c>
      <c r="B1995" s="1" t="s">
        <v>758</v>
      </c>
      <c r="C1995" s="1" t="s">
        <v>2317</v>
      </c>
      <c r="D1995" s="1" t="s">
        <v>2021</v>
      </c>
      <c r="E1995" s="1" t="s">
        <v>2018</v>
      </c>
      <c r="F1995" s="16" t="n">
        <v>99</v>
      </c>
      <c r="G1995" s="16" t="n">
        <v>311.15</v>
      </c>
      <c r="H1995" s="16" t="n">
        <v>410.15</v>
      </c>
    </row>
    <row r="1996" customFormat="false" ht="15" hidden="false" customHeight="true" outlineLevel="0" collapsed="false">
      <c r="A1996" s="1" t="s">
        <v>4417</v>
      </c>
      <c r="B1996" s="1" t="s">
        <v>447</v>
      </c>
      <c r="C1996" s="1" t="s">
        <v>1380</v>
      </c>
      <c r="D1996" s="1" t="s">
        <v>2028</v>
      </c>
      <c r="E1996" s="1" t="s">
        <v>2018</v>
      </c>
      <c r="F1996" s="16" t="n">
        <v>0</v>
      </c>
      <c r="G1996" s="16" t="n">
        <v>3423.13</v>
      </c>
      <c r="H1996" s="16" t="n">
        <v>3423.13</v>
      </c>
    </row>
    <row r="1997" customFormat="false" ht="15" hidden="false" customHeight="true" outlineLevel="0" collapsed="false">
      <c r="A1997" s="1" t="s">
        <v>4418</v>
      </c>
      <c r="B1997" s="1" t="s">
        <v>909</v>
      </c>
      <c r="C1997" s="1" t="s">
        <v>2044</v>
      </c>
      <c r="D1997" s="1" t="s">
        <v>2017</v>
      </c>
      <c r="E1997" s="1" t="s">
        <v>2018</v>
      </c>
      <c r="F1997" s="16" t="n">
        <v>79</v>
      </c>
      <c r="G1997" s="16" t="n">
        <v>526.26</v>
      </c>
      <c r="H1997" s="16" t="n">
        <v>605.26</v>
      </c>
    </row>
    <row r="1998" customFormat="false" ht="15" hidden="false" customHeight="true" outlineLevel="0" collapsed="false">
      <c r="A1998" s="1" t="s">
        <v>4419</v>
      </c>
      <c r="B1998" s="1" t="s">
        <v>1542</v>
      </c>
      <c r="C1998" s="1" t="s">
        <v>3410</v>
      </c>
      <c r="D1998" s="1" t="s">
        <v>2017</v>
      </c>
      <c r="E1998" s="1" t="s">
        <v>2022</v>
      </c>
      <c r="F1998" s="16" t="n">
        <v>99</v>
      </c>
      <c r="G1998" s="16" t="n">
        <v>1866.27</v>
      </c>
      <c r="H1998" s="16" t="n">
        <v>1965.27</v>
      </c>
    </row>
    <row r="1999" customFormat="false" ht="15" hidden="false" customHeight="true" outlineLevel="0" collapsed="false">
      <c r="A1999" s="1" t="s">
        <v>4420</v>
      </c>
      <c r="B1999" s="1" t="s">
        <v>524</v>
      </c>
      <c r="C1999" s="1" t="s">
        <v>2527</v>
      </c>
      <c r="D1999" s="1" t="s">
        <v>2017</v>
      </c>
      <c r="E1999" s="1" t="s">
        <v>2018</v>
      </c>
      <c r="F1999" s="16" t="n">
        <v>0</v>
      </c>
      <c r="G1999" s="16" t="n">
        <v>9931.56</v>
      </c>
      <c r="H1999" s="16" t="n">
        <v>9931.56</v>
      </c>
    </row>
    <row r="2000" customFormat="false" ht="15" hidden="false" customHeight="true" outlineLevel="0" collapsed="false">
      <c r="A2000" s="1" t="s">
        <v>4421</v>
      </c>
      <c r="B2000" s="1" t="s">
        <v>1228</v>
      </c>
      <c r="C2000" s="1" t="s">
        <v>2867</v>
      </c>
      <c r="D2000" s="1" t="s">
        <v>2017</v>
      </c>
      <c r="E2000" s="1" t="s">
        <v>2018</v>
      </c>
      <c r="F2000" s="16" t="n">
        <v>49</v>
      </c>
      <c r="G2000" s="16" t="n">
        <v>1374.18</v>
      </c>
      <c r="H2000" s="16" t="n">
        <v>1423.18</v>
      </c>
    </row>
    <row r="2001" customFormat="false" ht="15" hidden="false" customHeight="true" outlineLevel="0" collapsed="false">
      <c r="A2001" s="1" t="s">
        <v>4422</v>
      </c>
      <c r="B2001" s="1" t="s">
        <v>934</v>
      </c>
      <c r="C2001" s="1" t="s">
        <v>2222</v>
      </c>
      <c r="D2001" s="1" t="s">
        <v>2025</v>
      </c>
      <c r="E2001" s="1" t="s">
        <v>2018</v>
      </c>
      <c r="F2001" s="16" t="n">
        <v>79</v>
      </c>
      <c r="G2001" s="16" t="n">
        <v>1872.45</v>
      </c>
      <c r="H2001" s="16" t="n">
        <v>1951.45</v>
      </c>
    </row>
    <row r="2002" customFormat="false" ht="15" hidden="false" customHeight="true" outlineLevel="0" collapsed="false">
      <c r="A2002" s="1" t="s">
        <v>4423</v>
      </c>
      <c r="B2002" s="1" t="s">
        <v>1077</v>
      </c>
      <c r="C2002" s="1" t="s">
        <v>2407</v>
      </c>
      <c r="D2002" s="1" t="s">
        <v>2021</v>
      </c>
      <c r="E2002" s="1" t="s">
        <v>2045</v>
      </c>
      <c r="F2002" s="16" t="n">
        <v>0</v>
      </c>
      <c r="G2002" s="16" t="n">
        <v>20706.63</v>
      </c>
      <c r="H2002" s="16" t="n">
        <v>20706.63</v>
      </c>
    </row>
    <row r="2003" customFormat="false" ht="15" hidden="false" customHeight="true" outlineLevel="0" collapsed="false">
      <c r="A2003" s="1" t="s">
        <v>4424</v>
      </c>
      <c r="B2003" s="1" t="s">
        <v>666</v>
      </c>
      <c r="C2003" s="1" t="s">
        <v>2288</v>
      </c>
      <c r="D2003" s="1" t="s">
        <v>2021</v>
      </c>
      <c r="E2003" s="1" t="s">
        <v>2018</v>
      </c>
      <c r="F2003" s="16" t="n">
        <v>0</v>
      </c>
      <c r="G2003" s="16" t="n">
        <v>16185.38</v>
      </c>
      <c r="H2003" s="16" t="n">
        <v>16185.38</v>
      </c>
    </row>
    <row r="2004" customFormat="false" ht="15" hidden="false" customHeight="true" outlineLevel="0" collapsed="false">
      <c r="A2004" s="1" t="s">
        <v>4425</v>
      </c>
      <c r="B2004" s="1" t="s">
        <v>1714</v>
      </c>
      <c r="C2004" s="1" t="s">
        <v>2042</v>
      </c>
      <c r="D2004" s="1" t="s">
        <v>2055</v>
      </c>
      <c r="E2004" s="1" t="s">
        <v>2018</v>
      </c>
      <c r="F2004" s="16" t="n">
        <v>0</v>
      </c>
      <c r="G2004" s="16" t="n">
        <v>9361.88</v>
      </c>
      <c r="H2004" s="16" t="n">
        <v>9361.88</v>
      </c>
    </row>
    <row r="2005" customFormat="false" ht="15" hidden="false" customHeight="true" outlineLevel="0" collapsed="false">
      <c r="A2005" s="1" t="s">
        <v>4426</v>
      </c>
      <c r="B2005" s="1" t="s">
        <v>320</v>
      </c>
      <c r="C2005" s="1" t="s">
        <v>2850</v>
      </c>
      <c r="D2005" s="1" t="s">
        <v>2021</v>
      </c>
      <c r="E2005" s="1" t="s">
        <v>2018</v>
      </c>
      <c r="F2005" s="16" t="n">
        <v>49</v>
      </c>
      <c r="G2005" s="16" t="n">
        <v>2374.52</v>
      </c>
      <c r="H2005" s="16" t="n">
        <v>2423.52</v>
      </c>
    </row>
    <row r="2006" customFormat="false" ht="15" hidden="false" customHeight="true" outlineLevel="0" collapsed="false">
      <c r="A2006" s="1" t="s">
        <v>4427</v>
      </c>
      <c r="B2006" s="1" t="s">
        <v>636</v>
      </c>
      <c r="C2006" s="1" t="s">
        <v>754</v>
      </c>
      <c r="D2006" s="1" t="s">
        <v>2055</v>
      </c>
      <c r="E2006" s="1" t="s">
        <v>2018</v>
      </c>
      <c r="F2006" s="16" t="n">
        <v>49</v>
      </c>
      <c r="G2006" s="16" t="n">
        <v>750.27</v>
      </c>
      <c r="H2006" s="16" t="n">
        <v>799.27</v>
      </c>
    </row>
    <row r="2007" customFormat="false" ht="15" hidden="false" customHeight="true" outlineLevel="0" collapsed="false">
      <c r="A2007" s="1" t="s">
        <v>4428</v>
      </c>
      <c r="B2007" s="1" t="s">
        <v>737</v>
      </c>
      <c r="C2007" s="1" t="s">
        <v>2163</v>
      </c>
      <c r="D2007" s="1" t="s">
        <v>2025</v>
      </c>
      <c r="E2007" s="1" t="s">
        <v>2018</v>
      </c>
      <c r="F2007" s="16" t="n">
        <v>0</v>
      </c>
      <c r="G2007" s="16" t="n">
        <v>12530.46</v>
      </c>
      <c r="H2007" s="16" t="n">
        <v>12530.46</v>
      </c>
    </row>
    <row r="2008" customFormat="false" ht="15" hidden="false" customHeight="true" outlineLevel="0" collapsed="false">
      <c r="A2008" s="1" t="s">
        <v>4429</v>
      </c>
      <c r="B2008" s="1" t="s">
        <v>1809</v>
      </c>
      <c r="C2008" s="1" t="s">
        <v>2396</v>
      </c>
      <c r="D2008" s="1" t="s">
        <v>2025</v>
      </c>
      <c r="E2008" s="1" t="s">
        <v>2018</v>
      </c>
      <c r="F2008" s="16" t="n">
        <v>0</v>
      </c>
      <c r="G2008" s="16" t="n">
        <v>7796.18</v>
      </c>
      <c r="H2008" s="16" t="n">
        <v>7796.18</v>
      </c>
    </row>
    <row r="2009" customFormat="false" ht="15" hidden="false" customHeight="true" outlineLevel="0" collapsed="false">
      <c r="A2009" s="1" t="s">
        <v>4430</v>
      </c>
      <c r="B2009" s="1" t="s">
        <v>514</v>
      </c>
      <c r="C2009" s="1" t="s">
        <v>2428</v>
      </c>
      <c r="D2009" s="1" t="s">
        <v>2017</v>
      </c>
      <c r="E2009" s="1" t="s">
        <v>2018</v>
      </c>
      <c r="F2009" s="16" t="n">
        <v>0</v>
      </c>
      <c r="G2009" s="16" t="n">
        <v>10521.76</v>
      </c>
      <c r="H2009" s="16" t="n">
        <v>10521.76</v>
      </c>
    </row>
    <row r="2010" customFormat="false" ht="15" hidden="false" customHeight="true" outlineLevel="0" collapsed="false">
      <c r="A2010" s="1" t="s">
        <v>4431</v>
      </c>
      <c r="B2010" s="1" t="s">
        <v>582</v>
      </c>
      <c r="C2010" s="1" t="s">
        <v>1111</v>
      </c>
      <c r="D2010" s="1" t="s">
        <v>2025</v>
      </c>
      <c r="E2010" s="1" t="s">
        <v>2022</v>
      </c>
      <c r="F2010" s="16" t="n">
        <v>99</v>
      </c>
      <c r="G2010" s="16" t="n">
        <v>482.17</v>
      </c>
      <c r="H2010" s="16" t="n">
        <v>581.17</v>
      </c>
    </row>
    <row r="2011" customFormat="false" ht="15" hidden="false" customHeight="true" outlineLevel="0" collapsed="false">
      <c r="A2011" s="1" t="s">
        <v>4432</v>
      </c>
      <c r="B2011" s="1" t="s">
        <v>1274</v>
      </c>
      <c r="C2011" s="1" t="s">
        <v>2794</v>
      </c>
      <c r="D2011" s="1" t="s">
        <v>2021</v>
      </c>
      <c r="E2011" s="1" t="s">
        <v>2018</v>
      </c>
      <c r="F2011" s="16" t="n">
        <v>79</v>
      </c>
      <c r="G2011" s="16" t="n">
        <v>2255.79</v>
      </c>
      <c r="H2011" s="16" t="n">
        <v>2334.79</v>
      </c>
    </row>
    <row r="2012" customFormat="false" ht="15" hidden="false" customHeight="true" outlineLevel="0" collapsed="false">
      <c r="A2012" s="1" t="s">
        <v>4433</v>
      </c>
      <c r="B2012" s="1" t="s">
        <v>1413</v>
      </c>
      <c r="C2012" s="1" t="s">
        <v>3955</v>
      </c>
      <c r="D2012" s="1" t="s">
        <v>2055</v>
      </c>
      <c r="E2012" s="1" t="s">
        <v>2018</v>
      </c>
      <c r="F2012" s="16" t="n">
        <v>79</v>
      </c>
      <c r="G2012" s="16" t="n">
        <v>1194.93</v>
      </c>
      <c r="H2012" s="16" t="n">
        <v>1273.93</v>
      </c>
    </row>
    <row r="2013" customFormat="false" ht="15" hidden="false" customHeight="true" outlineLevel="0" collapsed="false">
      <c r="A2013" s="1" t="s">
        <v>4434</v>
      </c>
      <c r="B2013" s="1" t="s">
        <v>514</v>
      </c>
      <c r="C2013" s="1" t="s">
        <v>2423</v>
      </c>
      <c r="D2013" s="1" t="s">
        <v>2025</v>
      </c>
      <c r="E2013" s="1" t="s">
        <v>2018</v>
      </c>
      <c r="F2013" s="16" t="n">
        <v>0</v>
      </c>
      <c r="G2013" s="16" t="n">
        <v>6006.85</v>
      </c>
      <c r="H2013" s="16" t="n">
        <v>6006.85</v>
      </c>
    </row>
    <row r="2014" customFormat="false" ht="15" hidden="false" customHeight="true" outlineLevel="0" collapsed="false">
      <c r="A2014" s="1" t="s">
        <v>4435</v>
      </c>
      <c r="B2014" s="1" t="s">
        <v>771</v>
      </c>
      <c r="C2014" s="1" t="s">
        <v>3073</v>
      </c>
      <c r="D2014" s="1" t="s">
        <v>2032</v>
      </c>
      <c r="E2014" s="1" t="s">
        <v>2045</v>
      </c>
      <c r="F2014" s="16" t="n">
        <v>0</v>
      </c>
      <c r="G2014" s="16" t="n">
        <v>5474.82</v>
      </c>
      <c r="H2014" s="16" t="n">
        <v>5474.82</v>
      </c>
    </row>
    <row r="2015" customFormat="false" ht="15" hidden="false" customHeight="true" outlineLevel="0" collapsed="false">
      <c r="A2015" s="1" t="s">
        <v>4436</v>
      </c>
      <c r="B2015" s="1" t="s">
        <v>1761</v>
      </c>
      <c r="C2015" s="1" t="s">
        <v>2394</v>
      </c>
      <c r="D2015" s="1" t="s">
        <v>2017</v>
      </c>
      <c r="E2015" s="1" t="s">
        <v>2018</v>
      </c>
      <c r="F2015" s="16" t="n">
        <v>49</v>
      </c>
      <c r="G2015" s="16" t="n">
        <v>750.27</v>
      </c>
      <c r="H2015" s="16" t="n">
        <v>799.27</v>
      </c>
    </row>
    <row r="2016" customFormat="false" ht="15" hidden="false" customHeight="true" outlineLevel="0" collapsed="false">
      <c r="A2016" s="1" t="s">
        <v>4437</v>
      </c>
      <c r="B2016" s="1" t="s">
        <v>1714</v>
      </c>
      <c r="C2016" s="1" t="s">
        <v>4150</v>
      </c>
      <c r="D2016" s="1" t="s">
        <v>2055</v>
      </c>
      <c r="E2016" s="1" t="s">
        <v>2045</v>
      </c>
      <c r="F2016" s="16" t="n">
        <v>99</v>
      </c>
      <c r="G2016" s="16" t="n">
        <v>1614.02</v>
      </c>
      <c r="H2016" s="16" t="n">
        <v>1713.02</v>
      </c>
    </row>
    <row r="2017" customFormat="false" ht="15" hidden="false" customHeight="true" outlineLevel="0" collapsed="false">
      <c r="A2017" s="1" t="s">
        <v>4438</v>
      </c>
      <c r="B2017" s="1" t="s">
        <v>1782</v>
      </c>
      <c r="C2017" s="1" t="s">
        <v>2034</v>
      </c>
      <c r="D2017" s="1" t="s">
        <v>2021</v>
      </c>
      <c r="E2017" s="1" t="s">
        <v>2018</v>
      </c>
      <c r="F2017" s="16" t="n">
        <v>0</v>
      </c>
      <c r="G2017" s="16" t="n">
        <v>5479.17</v>
      </c>
      <c r="H2017" s="16" t="n">
        <v>5479.17</v>
      </c>
    </row>
    <row r="2018" customFormat="false" ht="15" hidden="false" customHeight="true" outlineLevel="0" collapsed="false">
      <c r="A2018" s="1" t="s">
        <v>4439</v>
      </c>
      <c r="B2018" s="1" t="s">
        <v>1187</v>
      </c>
      <c r="C2018" s="1" t="s">
        <v>3162</v>
      </c>
      <c r="D2018" s="1" t="s">
        <v>2017</v>
      </c>
      <c r="E2018" s="1" t="s">
        <v>2022</v>
      </c>
      <c r="F2018" s="16" t="n">
        <v>0</v>
      </c>
      <c r="G2018" s="16" t="n">
        <v>5744.49</v>
      </c>
      <c r="H2018" s="16" t="n">
        <v>5744.49</v>
      </c>
    </row>
    <row r="2019" customFormat="false" ht="15" hidden="false" customHeight="true" outlineLevel="0" collapsed="false">
      <c r="A2019" s="1" t="s">
        <v>4440</v>
      </c>
      <c r="B2019" s="1" t="s">
        <v>1239</v>
      </c>
      <c r="C2019" s="1" t="s">
        <v>2658</v>
      </c>
      <c r="D2019" s="1" t="s">
        <v>2025</v>
      </c>
      <c r="E2019" s="1" t="s">
        <v>2018</v>
      </c>
      <c r="F2019" s="16" t="n">
        <v>0</v>
      </c>
      <c r="G2019" s="16" t="n">
        <v>3372.77</v>
      </c>
      <c r="H2019" s="16" t="n">
        <v>3372.77</v>
      </c>
    </row>
    <row r="2020" customFormat="false" ht="15" hidden="false" customHeight="true" outlineLevel="0" collapsed="false">
      <c r="A2020" s="1" t="s">
        <v>4441</v>
      </c>
      <c r="B2020" s="1" t="s">
        <v>694</v>
      </c>
      <c r="C2020" s="1" t="s">
        <v>2665</v>
      </c>
      <c r="D2020" s="1" t="s">
        <v>2028</v>
      </c>
      <c r="E2020" s="1" t="s">
        <v>2018</v>
      </c>
      <c r="F2020" s="16" t="n">
        <v>0</v>
      </c>
      <c r="G2020" s="16" t="n">
        <v>3641.95</v>
      </c>
      <c r="H2020" s="16" t="n">
        <v>3641.95</v>
      </c>
    </row>
    <row r="2021" customFormat="false" ht="15" hidden="false" customHeight="true" outlineLevel="0" collapsed="false">
      <c r="A2021" s="1" t="s">
        <v>4442</v>
      </c>
      <c r="B2021" s="1" t="s">
        <v>1001</v>
      </c>
      <c r="C2021" s="1" t="s">
        <v>2736</v>
      </c>
      <c r="D2021" s="1" t="s">
        <v>2055</v>
      </c>
      <c r="E2021" s="1" t="s">
        <v>2018</v>
      </c>
      <c r="F2021" s="16" t="n">
        <v>0</v>
      </c>
      <c r="G2021" s="16" t="n">
        <v>6439.28</v>
      </c>
      <c r="H2021" s="16" t="n">
        <v>6439.28</v>
      </c>
    </row>
    <row r="2022" customFormat="false" ht="15" hidden="false" customHeight="true" outlineLevel="0" collapsed="false">
      <c r="A2022" s="1" t="s">
        <v>4443</v>
      </c>
      <c r="B2022" s="1" t="s">
        <v>1443</v>
      </c>
      <c r="C2022" s="1" t="s">
        <v>922</v>
      </c>
      <c r="D2022" s="1" t="s">
        <v>2025</v>
      </c>
      <c r="E2022" s="1" t="s">
        <v>2018</v>
      </c>
      <c r="F2022" s="16" t="n">
        <v>0</v>
      </c>
      <c r="G2022" s="16" t="n">
        <v>4284.85</v>
      </c>
      <c r="H2022" s="16" t="n">
        <v>4284.85</v>
      </c>
    </row>
    <row r="2023" customFormat="false" ht="15" hidden="false" customHeight="true" outlineLevel="0" collapsed="false">
      <c r="A2023" s="1" t="s">
        <v>4444</v>
      </c>
      <c r="B2023" s="1" t="s">
        <v>1193</v>
      </c>
      <c r="C2023" s="1" t="s">
        <v>2442</v>
      </c>
      <c r="D2023" s="1" t="s">
        <v>2025</v>
      </c>
      <c r="E2023" s="1" t="s">
        <v>2018</v>
      </c>
      <c r="F2023" s="16" t="n">
        <v>99</v>
      </c>
      <c r="G2023" s="16" t="n">
        <v>409.84</v>
      </c>
      <c r="H2023" s="16" t="n">
        <v>508.84</v>
      </c>
    </row>
    <row r="2024" customFormat="false" ht="15" hidden="false" customHeight="true" outlineLevel="0" collapsed="false">
      <c r="A2024" s="1" t="s">
        <v>4445</v>
      </c>
      <c r="B2024" s="1" t="s">
        <v>440</v>
      </c>
      <c r="C2024" s="1" t="s">
        <v>319</v>
      </c>
      <c r="D2024" s="1" t="s">
        <v>2025</v>
      </c>
      <c r="E2024" s="1" t="s">
        <v>2018</v>
      </c>
      <c r="F2024" s="16" t="n">
        <v>0</v>
      </c>
      <c r="G2024" s="16" t="n">
        <v>21613.89</v>
      </c>
      <c r="H2024" s="16" t="n">
        <v>21613.89</v>
      </c>
    </row>
    <row r="2025" customFormat="false" ht="15" hidden="false" customHeight="true" outlineLevel="0" collapsed="false">
      <c r="A2025" s="1" t="s">
        <v>4446</v>
      </c>
      <c r="B2025" s="1" t="s">
        <v>1184</v>
      </c>
      <c r="C2025" s="1" t="s">
        <v>3563</v>
      </c>
      <c r="D2025" s="1" t="s">
        <v>2017</v>
      </c>
      <c r="E2025" s="1" t="s">
        <v>2018</v>
      </c>
      <c r="F2025" s="16" t="n">
        <v>99</v>
      </c>
      <c r="G2025" s="16" t="n">
        <v>1491.48</v>
      </c>
      <c r="H2025" s="16" t="n">
        <v>1590.48</v>
      </c>
    </row>
    <row r="2026" customFormat="false" ht="15" hidden="false" customHeight="true" outlineLevel="0" collapsed="false">
      <c r="A2026" s="1" t="s">
        <v>4447</v>
      </c>
      <c r="B2026" s="1" t="s">
        <v>1052</v>
      </c>
      <c r="C2026" s="1" t="s">
        <v>2640</v>
      </c>
      <c r="D2026" s="1" t="s">
        <v>2055</v>
      </c>
      <c r="E2026" s="1" t="s">
        <v>2018</v>
      </c>
      <c r="F2026" s="16" t="n">
        <v>0</v>
      </c>
      <c r="G2026" s="16" t="n">
        <v>4914.12</v>
      </c>
      <c r="H2026" s="16" t="n">
        <v>4914.12</v>
      </c>
    </row>
    <row r="2027" customFormat="false" ht="15" hidden="false" customHeight="true" outlineLevel="0" collapsed="false">
      <c r="A2027" s="1" t="s">
        <v>4448</v>
      </c>
      <c r="B2027" s="1" t="s">
        <v>818</v>
      </c>
      <c r="C2027" s="1" t="s">
        <v>1036</v>
      </c>
      <c r="D2027" s="1" t="s">
        <v>2017</v>
      </c>
      <c r="E2027" s="1" t="s">
        <v>2018</v>
      </c>
      <c r="F2027" s="16" t="n">
        <v>99</v>
      </c>
      <c r="G2027" s="16" t="n">
        <v>280.03</v>
      </c>
      <c r="H2027" s="16" t="n">
        <v>379.03</v>
      </c>
    </row>
    <row r="2028" customFormat="false" ht="15" hidden="false" customHeight="true" outlineLevel="0" collapsed="false">
      <c r="A2028" s="1" t="s">
        <v>4449</v>
      </c>
      <c r="B2028" s="1" t="s">
        <v>401</v>
      </c>
      <c r="C2028" s="1" t="s">
        <v>226</v>
      </c>
      <c r="D2028" s="1" t="s">
        <v>2032</v>
      </c>
      <c r="E2028" s="1" t="s">
        <v>2018</v>
      </c>
      <c r="F2028" s="16" t="n">
        <v>49</v>
      </c>
      <c r="G2028" s="16" t="n">
        <v>2374.52</v>
      </c>
      <c r="H2028" s="16" t="n">
        <v>2423.52</v>
      </c>
    </row>
    <row r="2029" customFormat="false" ht="15" hidden="false" customHeight="true" outlineLevel="0" collapsed="false">
      <c r="A2029" s="1" t="s">
        <v>4450</v>
      </c>
      <c r="B2029" s="1" t="s">
        <v>1747</v>
      </c>
      <c r="C2029" s="1" t="s">
        <v>2712</v>
      </c>
      <c r="D2029" s="1" t="s">
        <v>2017</v>
      </c>
      <c r="E2029" s="1" t="s">
        <v>2018</v>
      </c>
      <c r="F2029" s="16" t="n">
        <v>0</v>
      </c>
      <c r="G2029" s="16" t="n">
        <v>6619.79</v>
      </c>
      <c r="H2029" s="16" t="n">
        <v>6619.79</v>
      </c>
    </row>
    <row r="2030" customFormat="false" ht="15" hidden="false" customHeight="true" outlineLevel="0" collapsed="false">
      <c r="A2030" s="1" t="s">
        <v>4451</v>
      </c>
      <c r="B2030" s="1" t="s">
        <v>1519</v>
      </c>
      <c r="C2030" s="1" t="s">
        <v>2062</v>
      </c>
      <c r="D2030" s="1" t="s">
        <v>2017</v>
      </c>
      <c r="E2030" s="1" t="s">
        <v>2018</v>
      </c>
      <c r="F2030" s="16" t="n">
        <v>0</v>
      </c>
      <c r="G2030" s="16" t="n">
        <v>6552.01</v>
      </c>
      <c r="H2030" s="16" t="n">
        <v>6552.01</v>
      </c>
    </row>
    <row r="2031" customFormat="false" ht="15" hidden="false" customHeight="true" outlineLevel="0" collapsed="false">
      <c r="A2031" s="1" t="s">
        <v>4452</v>
      </c>
      <c r="B2031" s="1" t="s">
        <v>1005</v>
      </c>
      <c r="C2031" s="1" t="s">
        <v>4194</v>
      </c>
      <c r="D2031" s="1" t="s">
        <v>2017</v>
      </c>
      <c r="E2031" s="1" t="s">
        <v>2018</v>
      </c>
      <c r="F2031" s="16" t="n">
        <v>0</v>
      </c>
      <c r="G2031" s="16" t="n">
        <v>4141.79</v>
      </c>
      <c r="H2031" s="16" t="n">
        <v>4141.79</v>
      </c>
    </row>
    <row r="2032" customFormat="false" ht="15" hidden="false" customHeight="true" outlineLevel="0" collapsed="false">
      <c r="A2032" s="1" t="s">
        <v>4453</v>
      </c>
      <c r="B2032" s="1" t="s">
        <v>918</v>
      </c>
      <c r="C2032" s="1" t="s">
        <v>568</v>
      </c>
      <c r="D2032" s="1" t="s">
        <v>2017</v>
      </c>
      <c r="E2032" s="1" t="s">
        <v>2018</v>
      </c>
      <c r="F2032" s="16" t="n">
        <v>49</v>
      </c>
      <c r="G2032" s="16" t="n">
        <v>1115.88</v>
      </c>
      <c r="H2032" s="16" t="n">
        <v>1164.88</v>
      </c>
    </row>
    <row r="2033" customFormat="false" ht="15" hidden="false" customHeight="true" outlineLevel="0" collapsed="false">
      <c r="A2033" s="1" t="s">
        <v>4454</v>
      </c>
      <c r="B2033" s="1" t="s">
        <v>934</v>
      </c>
      <c r="C2033" s="1" t="s">
        <v>2296</v>
      </c>
      <c r="D2033" s="1" t="s">
        <v>2021</v>
      </c>
      <c r="E2033" s="1" t="s">
        <v>2018</v>
      </c>
      <c r="F2033" s="16" t="n">
        <v>0</v>
      </c>
      <c r="G2033" s="16" t="n">
        <v>21515.58</v>
      </c>
      <c r="H2033" s="16" t="n">
        <v>21515.58</v>
      </c>
    </row>
    <row r="2034" customFormat="false" ht="15" hidden="false" customHeight="true" outlineLevel="0" collapsed="false">
      <c r="A2034" s="1" t="s">
        <v>4455</v>
      </c>
      <c r="B2034" s="1" t="s">
        <v>1777</v>
      </c>
      <c r="C2034" s="1" t="s">
        <v>2122</v>
      </c>
      <c r="D2034" s="1" t="s">
        <v>2021</v>
      </c>
      <c r="E2034" s="1" t="s">
        <v>2018</v>
      </c>
      <c r="F2034" s="16" t="n">
        <v>49</v>
      </c>
      <c r="G2034" s="16" t="n">
        <v>458.06</v>
      </c>
      <c r="H2034" s="16" t="n">
        <v>507.06</v>
      </c>
    </row>
    <row r="2035" customFormat="false" ht="15" hidden="false" customHeight="true" outlineLevel="0" collapsed="false">
      <c r="A2035" s="1" t="s">
        <v>4456</v>
      </c>
      <c r="B2035" s="1" t="s">
        <v>1809</v>
      </c>
      <c r="C2035" s="1" t="s">
        <v>542</v>
      </c>
      <c r="D2035" s="1" t="s">
        <v>2017</v>
      </c>
      <c r="E2035" s="1" t="s">
        <v>2018</v>
      </c>
      <c r="F2035" s="16" t="n">
        <v>0</v>
      </c>
      <c r="G2035" s="16" t="n">
        <v>19350.66</v>
      </c>
      <c r="H2035" s="16" t="n">
        <v>19350.66</v>
      </c>
    </row>
    <row r="2036" customFormat="false" ht="15" hidden="false" customHeight="true" outlineLevel="0" collapsed="false">
      <c r="A2036" s="1" t="s">
        <v>4457</v>
      </c>
      <c r="B2036" s="1" t="s">
        <v>1782</v>
      </c>
      <c r="C2036" s="1" t="s">
        <v>1174</v>
      </c>
      <c r="D2036" s="1" t="s">
        <v>2055</v>
      </c>
      <c r="E2036" s="1" t="s">
        <v>2018</v>
      </c>
      <c r="F2036" s="16" t="n">
        <v>0</v>
      </c>
      <c r="G2036" s="16" t="n">
        <v>14382.76</v>
      </c>
      <c r="H2036" s="16" t="n">
        <v>14382.76</v>
      </c>
    </row>
    <row r="2037" customFormat="false" ht="15" hidden="false" customHeight="true" outlineLevel="0" collapsed="false">
      <c r="A2037" s="1" t="s">
        <v>4458</v>
      </c>
      <c r="B2037" s="1" t="s">
        <v>1052</v>
      </c>
      <c r="C2037" s="1" t="s">
        <v>2163</v>
      </c>
      <c r="D2037" s="1" t="s">
        <v>2021</v>
      </c>
      <c r="E2037" s="1" t="s">
        <v>2018</v>
      </c>
      <c r="F2037" s="16" t="n">
        <v>79</v>
      </c>
      <c r="G2037" s="16" t="n">
        <v>2398.35</v>
      </c>
      <c r="H2037" s="16" t="n">
        <v>2477.35</v>
      </c>
    </row>
    <row r="2038" customFormat="false" ht="15" hidden="false" customHeight="true" outlineLevel="0" collapsed="false">
      <c r="A2038" s="1" t="s">
        <v>4459</v>
      </c>
      <c r="B2038" s="1" t="s">
        <v>1193</v>
      </c>
      <c r="C2038" s="1" t="s">
        <v>1786</v>
      </c>
      <c r="D2038" s="1" t="s">
        <v>2017</v>
      </c>
      <c r="E2038" s="1" t="s">
        <v>2018</v>
      </c>
      <c r="F2038" s="16" t="n">
        <v>0</v>
      </c>
      <c r="G2038" s="16" t="n">
        <v>8851.49</v>
      </c>
      <c r="H2038" s="16" t="n">
        <v>8851.49</v>
      </c>
    </row>
    <row r="2039" customFormat="false" ht="15" hidden="false" customHeight="true" outlineLevel="0" collapsed="false">
      <c r="A2039" s="1" t="s">
        <v>4460</v>
      </c>
      <c r="B2039" s="1" t="s">
        <v>1897</v>
      </c>
      <c r="C2039" s="1" t="s">
        <v>2260</v>
      </c>
      <c r="D2039" s="1" t="s">
        <v>2025</v>
      </c>
      <c r="E2039" s="1" t="s">
        <v>2018</v>
      </c>
      <c r="F2039" s="16" t="n">
        <v>0</v>
      </c>
      <c r="G2039" s="16" t="n">
        <v>6361.39</v>
      </c>
      <c r="H2039" s="16" t="n">
        <v>6361.39</v>
      </c>
    </row>
    <row r="2040" customFormat="false" ht="15" hidden="false" customHeight="true" outlineLevel="0" collapsed="false">
      <c r="A2040" s="1" t="s">
        <v>4461</v>
      </c>
      <c r="B2040" s="1" t="s">
        <v>1910</v>
      </c>
      <c r="C2040" s="1" t="s">
        <v>2821</v>
      </c>
      <c r="D2040" s="1" t="s">
        <v>2017</v>
      </c>
      <c r="E2040" s="1" t="s">
        <v>2018</v>
      </c>
      <c r="F2040" s="16" t="n">
        <v>79</v>
      </c>
      <c r="G2040" s="16" t="n">
        <v>529.55</v>
      </c>
      <c r="H2040" s="16" t="n">
        <v>608.55</v>
      </c>
    </row>
    <row r="2041" customFormat="false" ht="15" hidden="false" customHeight="true" outlineLevel="0" collapsed="false">
      <c r="A2041" s="1" t="s">
        <v>4462</v>
      </c>
      <c r="B2041" s="1" t="s">
        <v>524</v>
      </c>
      <c r="C2041" s="1" t="s">
        <v>4463</v>
      </c>
      <c r="D2041" s="1" t="s">
        <v>2025</v>
      </c>
      <c r="E2041" s="1" t="s">
        <v>2018</v>
      </c>
      <c r="F2041" s="16" t="n">
        <v>0</v>
      </c>
      <c r="G2041" s="16" t="n">
        <v>4692.87</v>
      </c>
      <c r="H2041" s="16" t="n">
        <v>4692.87</v>
      </c>
    </row>
    <row r="2042" customFormat="false" ht="15" hidden="false" customHeight="true" outlineLevel="0" collapsed="false">
      <c r="A2042" s="1" t="s">
        <v>4464</v>
      </c>
      <c r="B2042" s="1" t="s">
        <v>1405</v>
      </c>
      <c r="C2042" s="1" t="s">
        <v>2490</v>
      </c>
      <c r="D2042" s="1" t="s">
        <v>2025</v>
      </c>
      <c r="E2042" s="1" t="s">
        <v>2018</v>
      </c>
      <c r="F2042" s="16" t="n">
        <v>49</v>
      </c>
      <c r="G2042" s="16" t="n">
        <v>2307.03</v>
      </c>
      <c r="H2042" s="16" t="n">
        <v>2356.03</v>
      </c>
    </row>
    <row r="2043" customFormat="false" ht="15" hidden="false" customHeight="true" outlineLevel="0" collapsed="false">
      <c r="A2043" s="1" t="s">
        <v>4465</v>
      </c>
      <c r="B2043" s="1" t="s">
        <v>1193</v>
      </c>
      <c r="C2043" s="1" t="s">
        <v>2069</v>
      </c>
      <c r="D2043" s="1" t="s">
        <v>2021</v>
      </c>
      <c r="E2043" s="1" t="s">
        <v>2018</v>
      </c>
      <c r="F2043" s="16" t="n">
        <v>0</v>
      </c>
      <c r="G2043" s="16" t="n">
        <v>14942.17</v>
      </c>
      <c r="H2043" s="16" t="n">
        <v>14942.17</v>
      </c>
    </row>
    <row r="2044" customFormat="false" ht="15" hidden="false" customHeight="true" outlineLevel="0" collapsed="false">
      <c r="A2044" s="1" t="s">
        <v>4466</v>
      </c>
      <c r="B2044" s="1" t="s">
        <v>1902</v>
      </c>
      <c r="C2044" s="1" t="s">
        <v>2665</v>
      </c>
      <c r="D2044" s="1" t="s">
        <v>2017</v>
      </c>
      <c r="E2044" s="1" t="s">
        <v>2018</v>
      </c>
      <c r="F2044" s="16" t="n">
        <v>49</v>
      </c>
      <c r="G2044" s="16" t="n">
        <v>750.27</v>
      </c>
      <c r="H2044" s="16" t="n">
        <v>799.27</v>
      </c>
    </row>
    <row r="2045" customFormat="false" ht="15" hidden="false" customHeight="true" outlineLevel="0" collapsed="false">
      <c r="A2045" s="1" t="s">
        <v>4467</v>
      </c>
      <c r="B2045" s="1" t="s">
        <v>934</v>
      </c>
      <c r="C2045" s="1" t="s">
        <v>2243</v>
      </c>
      <c r="D2045" s="1" t="s">
        <v>2025</v>
      </c>
      <c r="E2045" s="1" t="s">
        <v>2018</v>
      </c>
      <c r="F2045" s="16" t="n">
        <v>0</v>
      </c>
      <c r="G2045" s="16" t="n">
        <v>48314.83</v>
      </c>
      <c r="H2045" s="16" t="n">
        <v>48314.83</v>
      </c>
    </row>
    <row r="2046" customFormat="false" ht="15" hidden="false" customHeight="true" outlineLevel="0" collapsed="false">
      <c r="A2046" s="1" t="s">
        <v>4468</v>
      </c>
      <c r="B2046" s="1" t="s">
        <v>912</v>
      </c>
      <c r="C2046" s="1" t="s">
        <v>248</v>
      </c>
      <c r="D2046" s="1" t="s">
        <v>2017</v>
      </c>
      <c r="E2046" s="1" t="s">
        <v>2018</v>
      </c>
      <c r="F2046" s="16" t="n">
        <v>49</v>
      </c>
      <c r="G2046" s="16" t="n">
        <v>2008.31</v>
      </c>
      <c r="H2046" s="16" t="n">
        <v>2057.31</v>
      </c>
    </row>
    <row r="2047" customFormat="false" ht="15" hidden="false" customHeight="true" outlineLevel="0" collapsed="false">
      <c r="A2047" s="1" t="s">
        <v>4469</v>
      </c>
      <c r="B2047" s="1" t="s">
        <v>1639</v>
      </c>
      <c r="C2047" s="1" t="s">
        <v>826</v>
      </c>
      <c r="D2047" s="1" t="s">
        <v>2017</v>
      </c>
      <c r="E2047" s="1" t="s">
        <v>2045</v>
      </c>
      <c r="F2047" s="16" t="n">
        <v>0</v>
      </c>
      <c r="G2047" s="16" t="n">
        <v>3942</v>
      </c>
      <c r="H2047" s="16" t="n">
        <v>3942</v>
      </c>
    </row>
    <row r="2048" customFormat="false" ht="15" hidden="false" customHeight="true" outlineLevel="0" collapsed="false">
      <c r="A2048" s="1" t="s">
        <v>4470</v>
      </c>
      <c r="B2048" s="1" t="s">
        <v>1473</v>
      </c>
      <c r="C2048" s="1" t="s">
        <v>2270</v>
      </c>
      <c r="D2048" s="1" t="s">
        <v>2028</v>
      </c>
      <c r="E2048" s="1" t="s">
        <v>2018</v>
      </c>
      <c r="F2048" s="16" t="n">
        <v>0</v>
      </c>
      <c r="G2048" s="16" t="n">
        <v>3898.89</v>
      </c>
      <c r="H2048" s="16" t="n">
        <v>3898.89</v>
      </c>
    </row>
    <row r="2049" customFormat="false" ht="15" hidden="false" customHeight="true" outlineLevel="0" collapsed="false">
      <c r="A2049" s="1" t="s">
        <v>4471</v>
      </c>
      <c r="B2049" s="1" t="s">
        <v>1304</v>
      </c>
      <c r="C2049" s="1" t="s">
        <v>1019</v>
      </c>
      <c r="D2049" s="1" t="s">
        <v>2025</v>
      </c>
      <c r="E2049" s="1" t="s">
        <v>2045</v>
      </c>
      <c r="F2049" s="16" t="n">
        <v>79</v>
      </c>
      <c r="G2049" s="16" t="n">
        <v>1572.6</v>
      </c>
      <c r="H2049" s="16" t="n">
        <v>1651.6</v>
      </c>
    </row>
    <row r="2050" customFormat="false" ht="15" hidden="false" customHeight="true" outlineLevel="0" collapsed="false">
      <c r="A2050" s="1" t="s">
        <v>4472</v>
      </c>
      <c r="B2050" s="1" t="s">
        <v>998</v>
      </c>
      <c r="C2050" s="1" t="s">
        <v>845</v>
      </c>
      <c r="D2050" s="1" t="s">
        <v>2017</v>
      </c>
      <c r="E2050" s="1" t="s">
        <v>2018</v>
      </c>
      <c r="F2050" s="16" t="n">
        <v>79</v>
      </c>
      <c r="G2050" s="16" t="n">
        <v>936.08</v>
      </c>
      <c r="H2050" s="16" t="n">
        <v>1015.08</v>
      </c>
    </row>
    <row r="2051" customFormat="false" ht="15" hidden="false" customHeight="true" outlineLevel="0" collapsed="false">
      <c r="A2051" s="1" t="s">
        <v>4473</v>
      </c>
      <c r="B2051" s="1" t="s">
        <v>708</v>
      </c>
      <c r="C2051" s="1" t="s">
        <v>2620</v>
      </c>
      <c r="D2051" s="1" t="s">
        <v>2025</v>
      </c>
      <c r="E2051" s="1" t="s">
        <v>2018</v>
      </c>
      <c r="F2051" s="16" t="n">
        <v>49</v>
      </c>
      <c r="G2051" s="16" t="n">
        <v>1500.54</v>
      </c>
      <c r="H2051" s="16" t="n">
        <v>1549.54</v>
      </c>
    </row>
    <row r="2052" customFormat="false" ht="15" hidden="false" customHeight="true" outlineLevel="0" collapsed="false">
      <c r="A2052" s="1" t="s">
        <v>4474</v>
      </c>
      <c r="B2052" s="1" t="s">
        <v>199</v>
      </c>
      <c r="C2052" s="1" t="s">
        <v>2102</v>
      </c>
      <c r="D2052" s="1" t="s">
        <v>2017</v>
      </c>
      <c r="E2052" s="1" t="s">
        <v>2018</v>
      </c>
      <c r="F2052" s="16" t="n">
        <v>0</v>
      </c>
      <c r="G2052" s="16" t="n">
        <v>9170.24</v>
      </c>
      <c r="H2052" s="16" t="n">
        <v>9170.24</v>
      </c>
    </row>
    <row r="2053" customFormat="false" ht="15" hidden="false" customHeight="true" outlineLevel="0" collapsed="false">
      <c r="A2053" s="1" t="s">
        <v>4475</v>
      </c>
      <c r="B2053" s="1" t="s">
        <v>1247</v>
      </c>
      <c r="C2053" s="1" t="s">
        <v>2247</v>
      </c>
      <c r="D2053" s="1" t="s">
        <v>2017</v>
      </c>
      <c r="E2053" s="1" t="s">
        <v>2018</v>
      </c>
      <c r="F2053" s="16" t="n">
        <v>0</v>
      </c>
      <c r="G2053" s="16" t="n">
        <v>15273.79</v>
      </c>
      <c r="H2053" s="16" t="n">
        <v>15273.79</v>
      </c>
    </row>
    <row r="2054" customFormat="false" ht="15" hidden="false" customHeight="true" outlineLevel="0" collapsed="false">
      <c r="A2054" s="1" t="s">
        <v>4476</v>
      </c>
      <c r="B2054" s="1" t="s">
        <v>1562</v>
      </c>
      <c r="C2054" s="1" t="s">
        <v>2867</v>
      </c>
      <c r="D2054" s="1" t="s">
        <v>2017</v>
      </c>
      <c r="E2054" s="1" t="s">
        <v>2018</v>
      </c>
      <c r="F2054" s="16" t="n">
        <v>79</v>
      </c>
      <c r="G2054" s="16" t="n">
        <v>2255.79</v>
      </c>
      <c r="H2054" s="16" t="n">
        <v>2334.79</v>
      </c>
    </row>
    <row r="2055" customFormat="false" ht="15" hidden="false" customHeight="true" outlineLevel="0" collapsed="false">
      <c r="A2055" s="1" t="s">
        <v>4477</v>
      </c>
      <c r="B2055" s="1" t="s">
        <v>1351</v>
      </c>
      <c r="C2055" s="1" t="s">
        <v>2460</v>
      </c>
      <c r="D2055" s="1" t="s">
        <v>2025</v>
      </c>
      <c r="E2055" s="1" t="s">
        <v>2018</v>
      </c>
      <c r="F2055" s="16" t="n">
        <v>49</v>
      </c>
      <c r="G2055" s="16" t="n">
        <v>964.34</v>
      </c>
      <c r="H2055" s="16" t="n">
        <v>1013.34</v>
      </c>
    </row>
    <row r="2056" customFormat="false" ht="15" hidden="false" customHeight="true" outlineLevel="0" collapsed="false">
      <c r="A2056" s="1" t="s">
        <v>4478</v>
      </c>
      <c r="B2056" s="1" t="s">
        <v>595</v>
      </c>
      <c r="C2056" s="1" t="s">
        <v>2166</v>
      </c>
      <c r="D2056" s="1" t="s">
        <v>2055</v>
      </c>
      <c r="E2056" s="1" t="s">
        <v>2018</v>
      </c>
      <c r="F2056" s="16" t="n">
        <v>0</v>
      </c>
      <c r="G2056" s="16" t="n">
        <v>5949.05</v>
      </c>
      <c r="H2056" s="16" t="n">
        <v>5949.05</v>
      </c>
    </row>
    <row r="2057" customFormat="false" ht="15" hidden="false" customHeight="true" outlineLevel="0" collapsed="false">
      <c r="A2057" s="1" t="s">
        <v>4479</v>
      </c>
      <c r="B2057" s="1" t="s">
        <v>636</v>
      </c>
      <c r="C2057" s="1" t="s">
        <v>3955</v>
      </c>
      <c r="D2057" s="1" t="s">
        <v>2025</v>
      </c>
      <c r="E2057" s="1" t="s">
        <v>2018</v>
      </c>
      <c r="F2057" s="16" t="n">
        <v>0</v>
      </c>
      <c r="G2057" s="16" t="n">
        <v>8257.76</v>
      </c>
      <c r="H2057" s="16" t="n">
        <v>8257.76</v>
      </c>
    </row>
    <row r="2058" customFormat="false" ht="15" hidden="false" customHeight="true" outlineLevel="0" collapsed="false">
      <c r="A2058" s="1" t="s">
        <v>4480</v>
      </c>
      <c r="B2058" s="1" t="s">
        <v>1047</v>
      </c>
      <c r="C2058" s="1" t="s">
        <v>2850</v>
      </c>
      <c r="D2058" s="1" t="s">
        <v>2055</v>
      </c>
      <c r="E2058" s="1" t="s">
        <v>2045</v>
      </c>
      <c r="F2058" s="16" t="n">
        <v>0</v>
      </c>
      <c r="G2058" s="16" t="n">
        <v>6949.77</v>
      </c>
      <c r="H2058" s="16" t="n">
        <v>6949.77</v>
      </c>
    </row>
    <row r="2059" customFormat="false" ht="15" hidden="false" customHeight="true" outlineLevel="0" collapsed="false">
      <c r="A2059" s="1" t="s">
        <v>4481</v>
      </c>
      <c r="B2059" s="1" t="s">
        <v>512</v>
      </c>
      <c r="C2059" s="1" t="s">
        <v>874</v>
      </c>
      <c r="D2059" s="1" t="s">
        <v>2025</v>
      </c>
      <c r="E2059" s="1" t="s">
        <v>2018</v>
      </c>
      <c r="F2059" s="16" t="n">
        <v>49</v>
      </c>
      <c r="G2059" s="16" t="n">
        <v>1145.07</v>
      </c>
      <c r="H2059" s="16" t="n">
        <v>1194.07</v>
      </c>
    </row>
    <row r="2060" customFormat="false" ht="15" hidden="false" customHeight="true" outlineLevel="0" collapsed="false">
      <c r="A2060" s="1" t="s">
        <v>4482</v>
      </c>
      <c r="B2060" s="1" t="s">
        <v>249</v>
      </c>
      <c r="C2060" s="1" t="s">
        <v>3316</v>
      </c>
      <c r="D2060" s="1" t="s">
        <v>2055</v>
      </c>
      <c r="E2060" s="1" t="s">
        <v>2022</v>
      </c>
      <c r="F2060" s="16" t="n">
        <v>79</v>
      </c>
      <c r="G2060" s="16" t="n">
        <v>1160.04</v>
      </c>
      <c r="H2060" s="16" t="n">
        <v>1239.04</v>
      </c>
    </row>
    <row r="2061" customFormat="false" ht="15" hidden="false" customHeight="true" outlineLevel="0" collapsed="false">
      <c r="A2061" s="1" t="s">
        <v>4483</v>
      </c>
      <c r="B2061" s="1" t="s">
        <v>1473</v>
      </c>
      <c r="C2061" s="1" t="s">
        <v>2471</v>
      </c>
      <c r="D2061" s="1" t="s">
        <v>2017</v>
      </c>
      <c r="E2061" s="1" t="s">
        <v>2022</v>
      </c>
      <c r="F2061" s="16" t="n">
        <v>49</v>
      </c>
      <c r="G2061" s="16" t="n">
        <v>1362.14</v>
      </c>
      <c r="H2061" s="16" t="n">
        <v>1411.14</v>
      </c>
    </row>
    <row r="2062" customFormat="false" ht="15" hidden="false" customHeight="true" outlineLevel="0" collapsed="false">
      <c r="A2062" s="1" t="s">
        <v>4484</v>
      </c>
      <c r="B2062" s="1" t="s">
        <v>1852</v>
      </c>
      <c r="C2062" s="1" t="s">
        <v>2302</v>
      </c>
      <c r="D2062" s="1" t="s">
        <v>2021</v>
      </c>
      <c r="E2062" s="1" t="s">
        <v>2045</v>
      </c>
      <c r="F2062" s="16" t="n">
        <v>0</v>
      </c>
      <c r="G2062" s="16" t="n">
        <v>9949.01</v>
      </c>
      <c r="H2062" s="16" t="n">
        <v>9949.01</v>
      </c>
    </row>
    <row r="2063" customFormat="false" ht="15" hidden="false" customHeight="true" outlineLevel="0" collapsed="false">
      <c r="A2063" s="1" t="s">
        <v>4485</v>
      </c>
      <c r="B2063" s="1" t="s">
        <v>1354</v>
      </c>
      <c r="C2063" s="1" t="s">
        <v>2111</v>
      </c>
      <c r="D2063" s="1" t="s">
        <v>2021</v>
      </c>
      <c r="E2063" s="1" t="s">
        <v>2018</v>
      </c>
      <c r="F2063" s="16" t="n">
        <v>0</v>
      </c>
      <c r="G2063" s="16" t="n">
        <v>7548.8</v>
      </c>
      <c r="H2063" s="16" t="n">
        <v>7548.8</v>
      </c>
    </row>
    <row r="2064" customFormat="false" ht="15" hidden="false" customHeight="true" outlineLevel="0" collapsed="false">
      <c r="A2064" s="1" t="s">
        <v>4486</v>
      </c>
      <c r="B2064" s="1" t="s">
        <v>1473</v>
      </c>
      <c r="C2064" s="1" t="s">
        <v>4487</v>
      </c>
      <c r="D2064" s="1" t="s">
        <v>2025</v>
      </c>
      <c r="E2064" s="1" t="s">
        <v>2045</v>
      </c>
      <c r="F2064" s="16" t="n">
        <v>0</v>
      </c>
      <c r="G2064" s="16" t="n">
        <v>5879.91</v>
      </c>
      <c r="H2064" s="16" t="n">
        <v>5879.91</v>
      </c>
    </row>
    <row r="2065" customFormat="false" ht="15" hidden="false" customHeight="true" outlineLevel="0" collapsed="false">
      <c r="A2065" s="1" t="s">
        <v>4488</v>
      </c>
      <c r="B2065" s="1" t="s">
        <v>355</v>
      </c>
      <c r="C2065" s="1" t="s">
        <v>4021</v>
      </c>
      <c r="D2065" s="1" t="s">
        <v>2025</v>
      </c>
      <c r="E2065" s="1" t="s">
        <v>2018</v>
      </c>
      <c r="F2065" s="16" t="n">
        <v>0</v>
      </c>
      <c r="G2065" s="16" t="n">
        <v>14944.14</v>
      </c>
      <c r="H2065" s="16" t="n">
        <v>14944.14</v>
      </c>
    </row>
    <row r="2066" customFormat="false" ht="15" hidden="false" customHeight="true" outlineLevel="0" collapsed="false">
      <c r="A2066" s="1" t="s">
        <v>4489</v>
      </c>
      <c r="B2066" s="1" t="s">
        <v>1675</v>
      </c>
      <c r="C2066" s="1" t="s">
        <v>779</v>
      </c>
      <c r="D2066" s="1" t="s">
        <v>2028</v>
      </c>
      <c r="E2066" s="1" t="s">
        <v>2018</v>
      </c>
      <c r="F2066" s="16" t="n">
        <v>0</v>
      </c>
      <c r="G2066" s="16" t="n">
        <v>4511.59</v>
      </c>
      <c r="H2066" s="16" t="n">
        <v>4511.59</v>
      </c>
    </row>
    <row r="2067" customFormat="false" ht="15" hidden="false" customHeight="true" outlineLevel="0" collapsed="false">
      <c r="A2067" s="1" t="s">
        <v>4490</v>
      </c>
      <c r="B2067" s="1" t="s">
        <v>199</v>
      </c>
      <c r="C2067" s="1" t="s">
        <v>3110</v>
      </c>
      <c r="D2067" s="1" t="s">
        <v>2017</v>
      </c>
      <c r="E2067" s="1" t="s">
        <v>2018</v>
      </c>
      <c r="F2067" s="16" t="n">
        <v>0</v>
      </c>
      <c r="G2067" s="16" t="n">
        <v>5311.32</v>
      </c>
      <c r="H2067" s="16" t="n">
        <v>5311.32</v>
      </c>
    </row>
    <row r="2068" customFormat="false" ht="15" hidden="false" customHeight="true" outlineLevel="0" collapsed="false">
      <c r="A2068" s="1" t="s">
        <v>4491</v>
      </c>
      <c r="B2068" s="1" t="s">
        <v>304</v>
      </c>
      <c r="C2068" s="1" t="s">
        <v>2152</v>
      </c>
      <c r="D2068" s="1" t="s">
        <v>2021</v>
      </c>
      <c r="E2068" s="1" t="s">
        <v>2018</v>
      </c>
      <c r="F2068" s="16" t="n">
        <v>49</v>
      </c>
      <c r="G2068" s="16" t="n">
        <v>2076.28</v>
      </c>
      <c r="H2068" s="16" t="n">
        <v>2125.28</v>
      </c>
    </row>
    <row r="2069" customFormat="false" ht="15" hidden="false" customHeight="true" outlineLevel="0" collapsed="false">
      <c r="A2069" s="1" t="s">
        <v>4492</v>
      </c>
      <c r="B2069" s="1" t="s">
        <v>514</v>
      </c>
      <c r="C2069" s="1" t="s">
        <v>4493</v>
      </c>
      <c r="D2069" s="1" t="s">
        <v>2021</v>
      </c>
      <c r="E2069" s="1" t="s">
        <v>2022</v>
      </c>
      <c r="F2069" s="16" t="n">
        <v>0</v>
      </c>
      <c r="G2069" s="16" t="n">
        <v>2904.48</v>
      </c>
      <c r="H2069" s="16" t="n">
        <v>2904.48</v>
      </c>
    </row>
    <row r="2070" customFormat="false" ht="15" hidden="false" customHeight="true" outlineLevel="0" collapsed="false">
      <c r="A2070" s="1" t="s">
        <v>4494</v>
      </c>
      <c r="B2070" s="1" t="s">
        <v>1157</v>
      </c>
      <c r="C2070" s="1" t="s">
        <v>180</v>
      </c>
      <c r="D2070" s="1" t="s">
        <v>2021</v>
      </c>
      <c r="E2070" s="1" t="s">
        <v>2018</v>
      </c>
      <c r="F2070" s="16" t="n">
        <v>0</v>
      </c>
      <c r="G2070" s="16" t="n">
        <v>11070.85</v>
      </c>
      <c r="H2070" s="16" t="n">
        <v>11070.85</v>
      </c>
    </row>
    <row r="2071" customFormat="false" ht="15" hidden="false" customHeight="true" outlineLevel="0" collapsed="false">
      <c r="A2071" s="1" t="s">
        <v>4495</v>
      </c>
      <c r="B2071" s="1" t="s">
        <v>1047</v>
      </c>
      <c r="C2071" s="1" t="s">
        <v>1186</v>
      </c>
      <c r="D2071" s="1" t="s">
        <v>2025</v>
      </c>
      <c r="E2071" s="1" t="s">
        <v>2018</v>
      </c>
      <c r="F2071" s="16" t="n">
        <v>0</v>
      </c>
      <c r="G2071" s="16" t="n">
        <v>3013.52</v>
      </c>
      <c r="H2071" s="16" t="n">
        <v>3013.52</v>
      </c>
    </row>
    <row r="2072" customFormat="false" ht="15" hidden="false" customHeight="true" outlineLevel="0" collapsed="false">
      <c r="A2072" s="1" t="s">
        <v>4496</v>
      </c>
      <c r="B2072" s="1" t="s">
        <v>1571</v>
      </c>
      <c r="C2072" s="1" t="s">
        <v>1383</v>
      </c>
      <c r="D2072" s="1" t="s">
        <v>2017</v>
      </c>
      <c r="E2072" s="1" t="s">
        <v>2018</v>
      </c>
      <c r="F2072" s="16" t="n">
        <v>0</v>
      </c>
      <c r="G2072" s="16" t="n">
        <v>4007.34</v>
      </c>
      <c r="H2072" s="16" t="n">
        <v>4007.34</v>
      </c>
    </row>
    <row r="2073" customFormat="false" ht="15" hidden="false" customHeight="true" outlineLevel="0" collapsed="false">
      <c r="A2073" s="1" t="s">
        <v>4497</v>
      </c>
      <c r="B2073" s="1" t="s">
        <v>1137</v>
      </c>
      <c r="C2073" s="1" t="s">
        <v>1776</v>
      </c>
      <c r="D2073" s="1" t="s">
        <v>2055</v>
      </c>
      <c r="E2073" s="1" t="s">
        <v>2018</v>
      </c>
      <c r="F2073" s="16" t="n">
        <v>0</v>
      </c>
      <c r="G2073" s="16" t="n">
        <v>9557.3</v>
      </c>
      <c r="H2073" s="16" t="n">
        <v>9557.3</v>
      </c>
    </row>
    <row r="2074" customFormat="false" ht="15" hidden="false" customHeight="true" outlineLevel="0" collapsed="false">
      <c r="A2074" s="1" t="s">
        <v>4498</v>
      </c>
      <c r="B2074" s="1" t="s">
        <v>934</v>
      </c>
      <c r="C2074" s="1" t="s">
        <v>1097</v>
      </c>
      <c r="D2074" s="1" t="s">
        <v>2025</v>
      </c>
      <c r="E2074" s="1" t="s">
        <v>2018</v>
      </c>
      <c r="F2074" s="16" t="n">
        <v>0</v>
      </c>
      <c r="G2074" s="16" t="n">
        <v>3509.99</v>
      </c>
      <c r="H2074" s="16" t="n">
        <v>3509.99</v>
      </c>
    </row>
    <row r="2075" customFormat="false" ht="15" hidden="false" customHeight="true" outlineLevel="0" collapsed="false">
      <c r="A2075" s="1" t="s">
        <v>4499</v>
      </c>
      <c r="B2075" s="1" t="s">
        <v>1292</v>
      </c>
      <c r="C2075" s="1" t="s">
        <v>767</v>
      </c>
      <c r="D2075" s="1" t="s">
        <v>2017</v>
      </c>
      <c r="E2075" s="1" t="s">
        <v>2018</v>
      </c>
      <c r="F2075" s="16" t="n">
        <v>0</v>
      </c>
      <c r="G2075" s="16" t="n">
        <v>5398.82</v>
      </c>
      <c r="H2075" s="16" t="n">
        <v>5398.82</v>
      </c>
    </row>
    <row r="2076" customFormat="false" ht="15" hidden="false" customHeight="true" outlineLevel="0" collapsed="false">
      <c r="A2076" s="1" t="s">
        <v>4500</v>
      </c>
      <c r="B2076" s="1" t="s">
        <v>869</v>
      </c>
      <c r="C2076" s="1" t="s">
        <v>449</v>
      </c>
      <c r="D2076" s="1" t="s">
        <v>2025</v>
      </c>
      <c r="E2076" s="1" t="s">
        <v>2018</v>
      </c>
      <c r="F2076" s="16" t="n">
        <v>0</v>
      </c>
      <c r="G2076" s="16" t="n">
        <v>5356.9</v>
      </c>
      <c r="H2076" s="16" t="n">
        <v>5356.9</v>
      </c>
    </row>
    <row r="2077" customFormat="false" ht="15" hidden="false" customHeight="true" outlineLevel="0" collapsed="false">
      <c r="A2077" s="1" t="s">
        <v>4501</v>
      </c>
      <c r="B2077" s="1" t="s">
        <v>524</v>
      </c>
      <c r="C2077" s="1" t="s">
        <v>4136</v>
      </c>
      <c r="D2077" s="1" t="s">
        <v>2021</v>
      </c>
      <c r="E2077" s="1" t="s">
        <v>2018</v>
      </c>
      <c r="F2077" s="16" t="n">
        <v>0</v>
      </c>
      <c r="G2077" s="16" t="n">
        <v>6297.24</v>
      </c>
      <c r="H2077" s="16" t="n">
        <v>6297.24</v>
      </c>
    </row>
    <row r="2078" customFormat="false" ht="15" hidden="false" customHeight="true" outlineLevel="0" collapsed="false">
      <c r="A2078" s="1" t="s">
        <v>4502</v>
      </c>
      <c r="B2078" s="1" t="s">
        <v>1039</v>
      </c>
      <c r="C2078" s="1" t="s">
        <v>2154</v>
      </c>
      <c r="D2078" s="1" t="s">
        <v>2032</v>
      </c>
      <c r="E2078" s="1" t="s">
        <v>2018</v>
      </c>
      <c r="F2078" s="16" t="n">
        <v>0</v>
      </c>
      <c r="G2078" s="16" t="n">
        <v>17032.05</v>
      </c>
      <c r="H2078" s="16" t="n">
        <v>17032.05</v>
      </c>
    </row>
    <row r="2079" customFormat="false" ht="15" hidden="false" customHeight="true" outlineLevel="0" collapsed="false">
      <c r="A2079" s="1" t="s">
        <v>4503</v>
      </c>
      <c r="B2079" s="1" t="s">
        <v>734</v>
      </c>
      <c r="C2079" s="1" t="s">
        <v>1252</v>
      </c>
      <c r="D2079" s="1" t="s">
        <v>2021</v>
      </c>
      <c r="E2079" s="1" t="s">
        <v>2018</v>
      </c>
      <c r="F2079" s="16" t="n">
        <v>49</v>
      </c>
      <c r="G2079" s="16" t="n">
        <v>1886.35</v>
      </c>
      <c r="H2079" s="16" t="n">
        <v>1935.35</v>
      </c>
    </row>
    <row r="2080" customFormat="false" ht="15" hidden="false" customHeight="true" outlineLevel="0" collapsed="false">
      <c r="A2080" s="1" t="s">
        <v>4504</v>
      </c>
      <c r="B2080" s="1" t="s">
        <v>315</v>
      </c>
      <c r="C2080" s="1" t="s">
        <v>3829</v>
      </c>
      <c r="D2080" s="1" t="s">
        <v>2017</v>
      </c>
      <c r="E2080" s="1" t="s">
        <v>2018</v>
      </c>
      <c r="F2080" s="16" t="n">
        <v>0</v>
      </c>
      <c r="G2080" s="16" t="n">
        <v>11942.57</v>
      </c>
      <c r="H2080" s="16" t="n">
        <v>11942.57</v>
      </c>
    </row>
    <row r="2081" customFormat="false" ht="15" hidden="false" customHeight="true" outlineLevel="0" collapsed="false">
      <c r="A2081" s="1" t="s">
        <v>4505</v>
      </c>
      <c r="B2081" s="1" t="s">
        <v>821</v>
      </c>
      <c r="C2081" s="1" t="s">
        <v>2050</v>
      </c>
      <c r="D2081" s="1" t="s">
        <v>2028</v>
      </c>
      <c r="E2081" s="1" t="s">
        <v>2018</v>
      </c>
      <c r="F2081" s="16" t="n">
        <v>99</v>
      </c>
      <c r="G2081" s="16" t="n">
        <v>433.95</v>
      </c>
      <c r="H2081" s="16" t="n">
        <v>532.95</v>
      </c>
    </row>
    <row r="2082" customFormat="false" ht="15" hidden="false" customHeight="true" outlineLevel="0" collapsed="false">
      <c r="A2082" s="1" t="s">
        <v>4506</v>
      </c>
      <c r="B2082" s="1" t="s">
        <v>918</v>
      </c>
      <c r="C2082" s="1" t="s">
        <v>1238</v>
      </c>
      <c r="D2082" s="1" t="s">
        <v>2017</v>
      </c>
      <c r="E2082" s="1" t="s">
        <v>2018</v>
      </c>
      <c r="F2082" s="16" t="n">
        <v>0</v>
      </c>
      <c r="G2082" s="16" t="n">
        <v>2715.28</v>
      </c>
      <c r="H2082" s="16" t="n">
        <v>2715.28</v>
      </c>
    </row>
    <row r="2083" customFormat="false" ht="15" hidden="false" customHeight="true" outlineLevel="0" collapsed="false">
      <c r="A2083" s="1" t="s">
        <v>4507</v>
      </c>
      <c r="B2083" s="1" t="s">
        <v>979</v>
      </c>
      <c r="C2083" s="1" t="s">
        <v>539</v>
      </c>
      <c r="D2083" s="1" t="s">
        <v>2055</v>
      </c>
      <c r="E2083" s="1" t="s">
        <v>2018</v>
      </c>
      <c r="F2083" s="16" t="n">
        <v>0</v>
      </c>
      <c r="G2083" s="16" t="n">
        <v>3436.37</v>
      </c>
      <c r="H2083" s="16" t="n">
        <v>3436.37</v>
      </c>
    </row>
    <row r="2084" customFormat="false" ht="15" hidden="false" customHeight="true" outlineLevel="0" collapsed="false">
      <c r="A2084" s="1" t="s">
        <v>4508</v>
      </c>
      <c r="B2084" s="1" t="s">
        <v>551</v>
      </c>
      <c r="C2084" s="1" t="s">
        <v>845</v>
      </c>
      <c r="D2084" s="1" t="s">
        <v>2025</v>
      </c>
      <c r="E2084" s="1" t="s">
        <v>2018</v>
      </c>
      <c r="F2084" s="16" t="n">
        <v>0</v>
      </c>
      <c r="G2084" s="16" t="n">
        <v>4300.66</v>
      </c>
      <c r="H2084" s="16" t="n">
        <v>4300.66</v>
      </c>
    </row>
    <row r="2085" customFormat="false" ht="15" hidden="false" customHeight="true" outlineLevel="0" collapsed="false">
      <c r="A2085" s="1" t="s">
        <v>4509</v>
      </c>
      <c r="B2085" s="1" t="s">
        <v>934</v>
      </c>
      <c r="C2085" s="1" t="s">
        <v>2116</v>
      </c>
      <c r="D2085" s="1" t="s">
        <v>2017</v>
      </c>
      <c r="E2085" s="1" t="s">
        <v>2018</v>
      </c>
      <c r="F2085" s="16" t="n">
        <v>0</v>
      </c>
      <c r="G2085" s="16" t="n">
        <v>4749.04</v>
      </c>
      <c r="H2085" s="16" t="n">
        <v>4749.04</v>
      </c>
    </row>
    <row r="2086" customFormat="false" ht="15" hidden="false" customHeight="true" outlineLevel="0" collapsed="false">
      <c r="A2086" s="1" t="s">
        <v>4510</v>
      </c>
      <c r="B2086" s="1" t="s">
        <v>1473</v>
      </c>
      <c r="C2086" s="1" t="s">
        <v>2251</v>
      </c>
      <c r="D2086" s="1" t="s">
        <v>2055</v>
      </c>
      <c r="E2086" s="1" t="s">
        <v>2018</v>
      </c>
      <c r="F2086" s="16" t="n">
        <v>0</v>
      </c>
      <c r="G2086" s="16" t="n">
        <v>11546.5</v>
      </c>
      <c r="H2086" s="16" t="n">
        <v>11546.5</v>
      </c>
    </row>
    <row r="2087" customFormat="false" ht="15" hidden="false" customHeight="true" outlineLevel="0" collapsed="false">
      <c r="A2087" s="1" t="s">
        <v>4511</v>
      </c>
      <c r="B2087" s="1" t="s">
        <v>680</v>
      </c>
      <c r="C2087" s="1" t="s">
        <v>2114</v>
      </c>
      <c r="D2087" s="1" t="s">
        <v>2025</v>
      </c>
      <c r="E2087" s="1" t="s">
        <v>2018</v>
      </c>
      <c r="F2087" s="16" t="n">
        <v>79</v>
      </c>
      <c r="G2087" s="16" t="n">
        <v>482.17</v>
      </c>
      <c r="H2087" s="16" t="n">
        <v>561.17</v>
      </c>
    </row>
    <row r="2088" customFormat="false" ht="15" hidden="false" customHeight="true" outlineLevel="0" collapsed="false">
      <c r="A2088" s="1" t="s">
        <v>4512</v>
      </c>
      <c r="B2088" s="1" t="s">
        <v>1132</v>
      </c>
      <c r="C2088" s="1" t="s">
        <v>3159</v>
      </c>
      <c r="D2088" s="1" t="s">
        <v>2055</v>
      </c>
      <c r="E2088" s="1" t="s">
        <v>2018</v>
      </c>
      <c r="F2088" s="16" t="n">
        <v>0</v>
      </c>
      <c r="G2088" s="16" t="n">
        <v>3352.6</v>
      </c>
      <c r="H2088" s="16" t="n">
        <v>3352.6</v>
      </c>
    </row>
    <row r="2089" customFormat="false" ht="15" hidden="false" customHeight="true" outlineLevel="0" collapsed="false">
      <c r="A2089" s="1" t="s">
        <v>4513</v>
      </c>
      <c r="B2089" s="1" t="s">
        <v>1204</v>
      </c>
      <c r="C2089" s="1" t="s">
        <v>1641</v>
      </c>
      <c r="D2089" s="1" t="s">
        <v>2032</v>
      </c>
      <c r="E2089" s="1" t="s">
        <v>2018</v>
      </c>
      <c r="F2089" s="16" t="n">
        <v>0</v>
      </c>
      <c r="G2089" s="16" t="n">
        <v>10058.76</v>
      </c>
      <c r="H2089" s="16" t="n">
        <v>10058.76</v>
      </c>
    </row>
    <row r="2090" customFormat="false" ht="15" hidden="false" customHeight="true" outlineLevel="0" collapsed="false">
      <c r="A2090" s="1" t="s">
        <v>4514</v>
      </c>
      <c r="B2090" s="1" t="s">
        <v>1341</v>
      </c>
      <c r="C2090" s="1" t="s">
        <v>2288</v>
      </c>
      <c r="D2090" s="1" t="s">
        <v>2025</v>
      </c>
      <c r="E2090" s="1" t="s">
        <v>2018</v>
      </c>
      <c r="F2090" s="16" t="n">
        <v>0</v>
      </c>
      <c r="G2090" s="16" t="n">
        <v>5755.5</v>
      </c>
      <c r="H2090" s="16" t="n">
        <v>5755.5</v>
      </c>
    </row>
    <row r="2091" customFormat="false" ht="15" hidden="false" customHeight="true" outlineLevel="0" collapsed="false">
      <c r="A2091" s="1" t="s">
        <v>4515</v>
      </c>
      <c r="B2091" s="1" t="s">
        <v>1345</v>
      </c>
      <c r="C2091" s="1" t="s">
        <v>2527</v>
      </c>
      <c r="D2091" s="1" t="s">
        <v>2017</v>
      </c>
      <c r="E2091" s="1" t="s">
        <v>2018</v>
      </c>
      <c r="F2091" s="16" t="n">
        <v>0</v>
      </c>
      <c r="G2091" s="16" t="n">
        <v>10622.64</v>
      </c>
      <c r="H2091" s="16" t="n">
        <v>10622.64</v>
      </c>
    </row>
    <row r="2092" customFormat="false" ht="15" hidden="false" customHeight="true" outlineLevel="0" collapsed="false">
      <c r="A2092" s="1" t="s">
        <v>4516</v>
      </c>
      <c r="B2092" s="1" t="s">
        <v>1071</v>
      </c>
      <c r="C2092" s="1" t="s">
        <v>497</v>
      </c>
      <c r="D2092" s="1" t="s">
        <v>2025</v>
      </c>
      <c r="E2092" s="1" t="s">
        <v>2018</v>
      </c>
      <c r="F2092" s="16" t="n">
        <v>0</v>
      </c>
      <c r="G2092" s="16" t="n">
        <v>8172.37</v>
      </c>
      <c r="H2092" s="16" t="n">
        <v>8172.37</v>
      </c>
    </row>
    <row r="2093" customFormat="false" ht="15" hidden="false" customHeight="true" outlineLevel="0" collapsed="false">
      <c r="A2093" s="1" t="s">
        <v>4517</v>
      </c>
      <c r="B2093" s="1" t="s">
        <v>537</v>
      </c>
      <c r="C2093" s="1" t="s">
        <v>2671</v>
      </c>
      <c r="D2093" s="1" t="s">
        <v>2021</v>
      </c>
      <c r="E2093" s="1" t="s">
        <v>2018</v>
      </c>
      <c r="F2093" s="16" t="n">
        <v>0</v>
      </c>
      <c r="G2093" s="16" t="n">
        <v>19424.83</v>
      </c>
      <c r="H2093" s="16" t="n">
        <v>19424.83</v>
      </c>
    </row>
    <row r="2094" customFormat="false" ht="15" hidden="false" customHeight="true" outlineLevel="0" collapsed="false">
      <c r="A2094" s="1" t="s">
        <v>4518</v>
      </c>
      <c r="B2094" s="1" t="s">
        <v>934</v>
      </c>
      <c r="C2094" s="1" t="s">
        <v>2699</v>
      </c>
      <c r="D2094" s="1" t="s">
        <v>2017</v>
      </c>
      <c r="E2094" s="1" t="s">
        <v>2022</v>
      </c>
      <c r="F2094" s="16" t="n">
        <v>0</v>
      </c>
      <c r="G2094" s="16" t="n">
        <v>2868.22</v>
      </c>
      <c r="H2094" s="16" t="n">
        <v>2868.22</v>
      </c>
    </row>
    <row r="2095" customFormat="false" ht="15" hidden="false" customHeight="true" outlineLevel="0" collapsed="false">
      <c r="A2095" s="1" t="s">
        <v>4519</v>
      </c>
      <c r="B2095" s="1" t="s">
        <v>1502</v>
      </c>
      <c r="C2095" s="1" t="s">
        <v>2315</v>
      </c>
      <c r="D2095" s="1" t="s">
        <v>2021</v>
      </c>
      <c r="E2095" s="1" t="s">
        <v>2018</v>
      </c>
      <c r="F2095" s="16" t="n">
        <v>0</v>
      </c>
      <c r="G2095" s="16" t="n">
        <v>6703.06</v>
      </c>
      <c r="H2095" s="16" t="n">
        <v>6703.06</v>
      </c>
    </row>
    <row r="2096" customFormat="false" ht="15" hidden="false" customHeight="true" outlineLevel="0" collapsed="false">
      <c r="A2096" s="1" t="s">
        <v>4520</v>
      </c>
      <c r="B2096" s="1" t="s">
        <v>912</v>
      </c>
      <c r="C2096" s="1" t="s">
        <v>908</v>
      </c>
      <c r="D2096" s="1" t="s">
        <v>2025</v>
      </c>
      <c r="E2096" s="1" t="s">
        <v>2018</v>
      </c>
      <c r="F2096" s="16" t="n">
        <v>49</v>
      </c>
      <c r="G2096" s="16" t="n">
        <v>867.91</v>
      </c>
      <c r="H2096" s="16" t="n">
        <v>916.91</v>
      </c>
    </row>
    <row r="2097" customFormat="false" ht="15" hidden="false" customHeight="true" outlineLevel="0" collapsed="false">
      <c r="A2097" s="1" t="s">
        <v>4521</v>
      </c>
      <c r="B2097" s="1" t="s">
        <v>1889</v>
      </c>
      <c r="C2097" s="1" t="s">
        <v>2367</v>
      </c>
      <c r="D2097" s="1" t="s">
        <v>2017</v>
      </c>
      <c r="E2097" s="1" t="s">
        <v>2018</v>
      </c>
      <c r="F2097" s="16" t="n">
        <v>0</v>
      </c>
      <c r="G2097" s="16" t="n">
        <v>2743.34</v>
      </c>
      <c r="H2097" s="16" t="n">
        <v>2743.34</v>
      </c>
    </row>
    <row r="2098" customFormat="false" ht="15" hidden="false" customHeight="true" outlineLevel="0" collapsed="false">
      <c r="A2098" s="1" t="s">
        <v>4522</v>
      </c>
      <c r="B2098" s="1" t="s">
        <v>970</v>
      </c>
      <c r="C2098" s="1" t="s">
        <v>2550</v>
      </c>
      <c r="D2098" s="1" t="s">
        <v>2017</v>
      </c>
      <c r="E2098" s="1" t="s">
        <v>2018</v>
      </c>
      <c r="F2098" s="16" t="n">
        <v>0</v>
      </c>
      <c r="G2098" s="16" t="n">
        <v>10884.54</v>
      </c>
      <c r="H2098" s="16" t="n">
        <v>10884.54</v>
      </c>
    </row>
    <row r="2099" customFormat="false" ht="15" hidden="false" customHeight="true" outlineLevel="0" collapsed="false">
      <c r="A2099" s="1" t="s">
        <v>4523</v>
      </c>
      <c r="B2099" s="1" t="s">
        <v>1052</v>
      </c>
      <c r="C2099" s="1" t="s">
        <v>1445</v>
      </c>
      <c r="D2099" s="1" t="s">
        <v>2055</v>
      </c>
      <c r="E2099" s="1" t="s">
        <v>2018</v>
      </c>
      <c r="F2099" s="16" t="n">
        <v>0</v>
      </c>
      <c r="G2099" s="16" t="n">
        <v>3506.71</v>
      </c>
      <c r="H2099" s="16" t="n">
        <v>3506.71</v>
      </c>
    </row>
    <row r="2100" customFormat="false" ht="15" hidden="false" customHeight="true" outlineLevel="0" collapsed="false">
      <c r="A2100" s="1" t="s">
        <v>4524</v>
      </c>
      <c r="B2100" s="1" t="s">
        <v>1025</v>
      </c>
      <c r="C2100" s="1" t="s">
        <v>3085</v>
      </c>
      <c r="D2100" s="1" t="s">
        <v>2032</v>
      </c>
      <c r="E2100" s="1" t="s">
        <v>2018</v>
      </c>
      <c r="F2100" s="16" t="n">
        <v>0</v>
      </c>
      <c r="G2100" s="16" t="n">
        <v>7828.8</v>
      </c>
      <c r="H2100" s="16" t="n">
        <v>7828.8</v>
      </c>
    </row>
    <row r="2101" customFormat="false" ht="15" hidden="false" customHeight="true" outlineLevel="0" collapsed="false">
      <c r="A2101" s="1" t="s">
        <v>4525</v>
      </c>
      <c r="B2101" s="1" t="s">
        <v>1181</v>
      </c>
      <c r="C2101" s="1" t="s">
        <v>2099</v>
      </c>
      <c r="D2101" s="1" t="s">
        <v>2021</v>
      </c>
      <c r="E2101" s="1" t="s">
        <v>2018</v>
      </c>
      <c r="F2101" s="16" t="n">
        <v>79</v>
      </c>
      <c r="G2101" s="16" t="n">
        <v>1443.02</v>
      </c>
      <c r="H2101" s="16" t="n">
        <v>1522.02</v>
      </c>
    </row>
    <row r="2102" customFormat="false" ht="15" hidden="false" customHeight="true" outlineLevel="0" collapsed="false">
      <c r="A2102" s="1" t="s">
        <v>4526</v>
      </c>
      <c r="B2102" s="1" t="s">
        <v>1239</v>
      </c>
      <c r="C2102" s="1" t="s">
        <v>2442</v>
      </c>
      <c r="D2102" s="1" t="s">
        <v>2017</v>
      </c>
      <c r="E2102" s="1" t="s">
        <v>2018</v>
      </c>
      <c r="F2102" s="16" t="n">
        <v>49</v>
      </c>
      <c r="G2102" s="16" t="n">
        <v>1091.8</v>
      </c>
      <c r="H2102" s="16" t="n">
        <v>1140.8</v>
      </c>
    </row>
    <row r="2103" customFormat="false" ht="15" hidden="false" customHeight="true" outlineLevel="0" collapsed="false">
      <c r="A2103" s="1" t="s">
        <v>4527</v>
      </c>
      <c r="B2103" s="1" t="s">
        <v>1844</v>
      </c>
      <c r="C2103" s="1" t="s">
        <v>2476</v>
      </c>
      <c r="D2103" s="1" t="s">
        <v>2025</v>
      </c>
      <c r="E2103" s="1" t="s">
        <v>2018</v>
      </c>
      <c r="F2103" s="16" t="n">
        <v>0</v>
      </c>
      <c r="G2103" s="16" t="n">
        <v>9026.25</v>
      </c>
      <c r="H2103" s="16" t="n">
        <v>9026.25</v>
      </c>
    </row>
    <row r="2104" customFormat="false" ht="15" hidden="false" customHeight="true" outlineLevel="0" collapsed="false">
      <c r="A2104" s="1" t="s">
        <v>4528</v>
      </c>
      <c r="B2104" s="1" t="s">
        <v>1135</v>
      </c>
      <c r="C2104" s="1" t="s">
        <v>3073</v>
      </c>
      <c r="D2104" s="1" t="s">
        <v>2017</v>
      </c>
      <c r="E2104" s="1" t="s">
        <v>2018</v>
      </c>
      <c r="F2104" s="16" t="n">
        <v>0</v>
      </c>
      <c r="G2104" s="16" t="n">
        <v>5036.12</v>
      </c>
      <c r="H2104" s="16" t="n">
        <v>5036.12</v>
      </c>
    </row>
    <row r="2105" customFormat="false" ht="15" hidden="false" customHeight="true" outlineLevel="0" collapsed="false">
      <c r="A2105" s="1" t="s">
        <v>4529</v>
      </c>
      <c r="B2105" s="1" t="s">
        <v>1154</v>
      </c>
      <c r="C2105" s="1" t="s">
        <v>1579</v>
      </c>
      <c r="D2105" s="1" t="s">
        <v>2025</v>
      </c>
      <c r="E2105" s="1" t="s">
        <v>2018</v>
      </c>
      <c r="F2105" s="16" t="n">
        <v>0</v>
      </c>
      <c r="G2105" s="16" t="n">
        <v>7844.11</v>
      </c>
      <c r="H2105" s="16" t="n">
        <v>7844.11</v>
      </c>
    </row>
    <row r="2106" customFormat="false" ht="15" hidden="false" customHeight="true" outlineLevel="0" collapsed="false">
      <c r="A2106" s="1" t="s">
        <v>4530</v>
      </c>
      <c r="B2106" s="1" t="s">
        <v>1142</v>
      </c>
      <c r="C2106" s="1" t="s">
        <v>1162</v>
      </c>
      <c r="D2106" s="1" t="s">
        <v>2017</v>
      </c>
      <c r="E2106" s="1" t="s">
        <v>2018</v>
      </c>
      <c r="F2106" s="16" t="n">
        <v>0</v>
      </c>
      <c r="G2106" s="16" t="n">
        <v>22324.13</v>
      </c>
      <c r="H2106" s="16" t="n">
        <v>22324.13</v>
      </c>
    </row>
    <row r="2107" customFormat="false" ht="15" hidden="false" customHeight="true" outlineLevel="0" collapsed="false">
      <c r="A2107" s="1" t="s">
        <v>4531</v>
      </c>
      <c r="B2107" s="1" t="s">
        <v>147</v>
      </c>
      <c r="C2107" s="1" t="s">
        <v>493</v>
      </c>
      <c r="D2107" s="1" t="s">
        <v>2017</v>
      </c>
      <c r="E2107" s="1" t="s">
        <v>2018</v>
      </c>
      <c r="F2107" s="16" t="n">
        <v>0</v>
      </c>
      <c r="G2107" s="16" t="n">
        <v>6285.22</v>
      </c>
      <c r="H2107" s="16" t="n">
        <v>6285.22</v>
      </c>
    </row>
    <row r="2108" customFormat="false" ht="15" hidden="false" customHeight="true" outlineLevel="0" collapsed="false">
      <c r="A2108" s="1" t="s">
        <v>4532</v>
      </c>
      <c r="B2108" s="1" t="s">
        <v>1733</v>
      </c>
      <c r="C2108" s="1" t="s">
        <v>1699</v>
      </c>
      <c r="D2108" s="1" t="s">
        <v>2017</v>
      </c>
      <c r="E2108" s="1" t="s">
        <v>2018</v>
      </c>
      <c r="F2108" s="16" t="n">
        <v>0</v>
      </c>
      <c r="G2108" s="16" t="n">
        <v>16763.28</v>
      </c>
      <c r="H2108" s="16" t="n">
        <v>16763.28</v>
      </c>
    </row>
    <row r="2109" customFormat="false" ht="15" hidden="false" customHeight="true" outlineLevel="0" collapsed="false">
      <c r="A2109" s="1" t="s">
        <v>4533</v>
      </c>
      <c r="B2109" s="1" t="s">
        <v>936</v>
      </c>
      <c r="C2109" s="1" t="s">
        <v>2658</v>
      </c>
      <c r="D2109" s="1" t="s">
        <v>2025</v>
      </c>
      <c r="E2109" s="1" t="s">
        <v>2018</v>
      </c>
      <c r="F2109" s="16" t="n">
        <v>0</v>
      </c>
      <c r="G2109" s="16" t="n">
        <v>5216.49</v>
      </c>
      <c r="H2109" s="16" t="n">
        <v>5216.49</v>
      </c>
    </row>
    <row r="2110" customFormat="false" ht="15" hidden="false" customHeight="true" outlineLevel="0" collapsed="false">
      <c r="A2110" s="1" t="s">
        <v>4534</v>
      </c>
      <c r="B2110" s="1" t="s">
        <v>1319</v>
      </c>
      <c r="C2110" s="1" t="s">
        <v>1760</v>
      </c>
      <c r="D2110" s="1" t="s">
        <v>2055</v>
      </c>
      <c r="E2110" s="1" t="s">
        <v>2018</v>
      </c>
      <c r="F2110" s="16" t="n">
        <v>49</v>
      </c>
      <c r="G2110" s="16" t="n">
        <v>1872.45</v>
      </c>
      <c r="H2110" s="16" t="n">
        <v>1921.45</v>
      </c>
    </row>
    <row r="2111" customFormat="false" ht="15" hidden="false" customHeight="true" outlineLevel="0" collapsed="false">
      <c r="A2111" s="1" t="s">
        <v>4535</v>
      </c>
      <c r="B2111" s="1" t="s">
        <v>1335</v>
      </c>
      <c r="C2111" s="1" t="s">
        <v>2496</v>
      </c>
      <c r="D2111" s="1" t="s">
        <v>2017</v>
      </c>
      <c r="E2111" s="1" t="s">
        <v>2018</v>
      </c>
      <c r="F2111" s="16" t="n">
        <v>99</v>
      </c>
      <c r="G2111" s="16" t="n">
        <v>482.17</v>
      </c>
      <c r="H2111" s="16" t="n">
        <v>581.17</v>
      </c>
    </row>
    <row r="2112" customFormat="false" ht="15" hidden="false" customHeight="true" outlineLevel="0" collapsed="false">
      <c r="A2112" s="1" t="s">
        <v>4536</v>
      </c>
      <c r="B2112" s="1" t="s">
        <v>857</v>
      </c>
      <c r="C2112" s="1" t="s">
        <v>2095</v>
      </c>
      <c r="D2112" s="1" t="s">
        <v>2017</v>
      </c>
      <c r="E2112" s="1" t="s">
        <v>2018</v>
      </c>
      <c r="F2112" s="16" t="n">
        <v>79</v>
      </c>
      <c r="G2112" s="16" t="n">
        <v>1859.79</v>
      </c>
      <c r="H2112" s="16" t="n">
        <v>1938.79</v>
      </c>
    </row>
    <row r="2113" customFormat="false" ht="15" hidden="false" customHeight="true" outlineLevel="0" collapsed="false">
      <c r="A2113" s="1" t="s">
        <v>4537</v>
      </c>
      <c r="B2113" s="1" t="s">
        <v>586</v>
      </c>
      <c r="C2113" s="1" t="s">
        <v>2076</v>
      </c>
      <c r="D2113" s="1" t="s">
        <v>2032</v>
      </c>
      <c r="E2113" s="1" t="s">
        <v>2018</v>
      </c>
      <c r="F2113" s="16" t="n">
        <v>49</v>
      </c>
      <c r="G2113" s="16" t="n">
        <v>2252.77</v>
      </c>
      <c r="H2113" s="16" t="n">
        <v>2301.77</v>
      </c>
    </row>
    <row r="2114" customFormat="false" ht="15" hidden="false" customHeight="true" outlineLevel="0" collapsed="false">
      <c r="A2114" s="1" t="s">
        <v>4538</v>
      </c>
      <c r="B2114" s="1" t="s">
        <v>512</v>
      </c>
      <c r="C2114" s="1" t="s">
        <v>1450</v>
      </c>
      <c r="D2114" s="1" t="s">
        <v>2017</v>
      </c>
      <c r="E2114" s="1" t="s">
        <v>2018</v>
      </c>
      <c r="F2114" s="16" t="n">
        <v>0</v>
      </c>
      <c r="G2114" s="16" t="n">
        <v>10123.34</v>
      </c>
      <c r="H2114" s="16" t="n">
        <v>10123.34</v>
      </c>
    </row>
    <row r="2115" customFormat="false" ht="15" hidden="false" customHeight="true" outlineLevel="0" collapsed="false">
      <c r="A2115" s="1" t="s">
        <v>4539</v>
      </c>
      <c r="B2115" s="1" t="s">
        <v>1121</v>
      </c>
      <c r="C2115" s="1" t="s">
        <v>2555</v>
      </c>
      <c r="D2115" s="1" t="s">
        <v>2025</v>
      </c>
      <c r="E2115" s="1" t="s">
        <v>2018</v>
      </c>
      <c r="F2115" s="16" t="n">
        <v>0</v>
      </c>
      <c r="G2115" s="16" t="n">
        <v>5386.09</v>
      </c>
      <c r="H2115" s="16" t="n">
        <v>5386.09</v>
      </c>
    </row>
    <row r="2116" customFormat="false" ht="15" hidden="false" customHeight="true" outlineLevel="0" collapsed="false">
      <c r="A2116" s="1" t="s">
        <v>4540</v>
      </c>
      <c r="B2116" s="1" t="s">
        <v>860</v>
      </c>
      <c r="C2116" s="1" t="s">
        <v>2452</v>
      </c>
      <c r="D2116" s="1" t="s">
        <v>2017</v>
      </c>
      <c r="E2116" s="1" t="s">
        <v>2018</v>
      </c>
      <c r="F2116" s="16" t="n">
        <v>0</v>
      </c>
      <c r="G2116" s="16" t="n">
        <v>7129.36</v>
      </c>
      <c r="H2116" s="16" t="n">
        <v>7129.36</v>
      </c>
    </row>
    <row r="2117" customFormat="false" ht="15" hidden="false" customHeight="true" outlineLevel="0" collapsed="false">
      <c r="A2117" s="1" t="s">
        <v>4541</v>
      </c>
      <c r="B2117" s="1" t="s">
        <v>1618</v>
      </c>
      <c r="C2117" s="1" t="s">
        <v>2140</v>
      </c>
      <c r="D2117" s="1" t="s">
        <v>2032</v>
      </c>
      <c r="E2117" s="1" t="s">
        <v>2018</v>
      </c>
      <c r="F2117" s="16" t="n">
        <v>99</v>
      </c>
      <c r="G2117" s="16" t="n">
        <v>1249.86</v>
      </c>
      <c r="H2117" s="16" t="n">
        <v>1348.86</v>
      </c>
    </row>
    <row r="2118" customFormat="false" ht="15" hidden="false" customHeight="true" outlineLevel="0" collapsed="false">
      <c r="A2118" s="1" t="s">
        <v>4542</v>
      </c>
      <c r="B2118" s="1" t="s">
        <v>1244</v>
      </c>
      <c r="C2118" s="1" t="s">
        <v>3357</v>
      </c>
      <c r="D2118" s="1" t="s">
        <v>2017</v>
      </c>
      <c r="E2118" s="1" t="s">
        <v>2018</v>
      </c>
      <c r="F2118" s="16" t="n">
        <v>49</v>
      </c>
      <c r="G2118" s="16" t="n">
        <v>2255.79</v>
      </c>
      <c r="H2118" s="16" t="n">
        <v>2304.79</v>
      </c>
    </row>
    <row r="2119" customFormat="false" ht="15" hidden="false" customHeight="true" outlineLevel="0" collapsed="false">
      <c r="A2119" s="1" t="s">
        <v>4543</v>
      </c>
      <c r="B2119" s="1" t="s">
        <v>1806</v>
      </c>
      <c r="C2119" s="1" t="s">
        <v>1708</v>
      </c>
      <c r="D2119" s="1" t="s">
        <v>2021</v>
      </c>
      <c r="E2119" s="1" t="s">
        <v>2018</v>
      </c>
      <c r="F2119" s="16" t="n">
        <v>49</v>
      </c>
      <c r="G2119" s="16" t="n">
        <v>1105.17</v>
      </c>
      <c r="H2119" s="16" t="n">
        <v>1154.17</v>
      </c>
    </row>
    <row r="2120" customFormat="false" ht="15" hidden="false" customHeight="true" outlineLevel="0" collapsed="false">
      <c r="A2120" s="1" t="s">
        <v>4544</v>
      </c>
      <c r="B2120" s="1" t="s">
        <v>1562</v>
      </c>
      <c r="C2120" s="1" t="s">
        <v>3193</v>
      </c>
      <c r="D2120" s="1" t="s">
        <v>2021</v>
      </c>
      <c r="E2120" s="1" t="s">
        <v>2045</v>
      </c>
      <c r="F2120" s="16" t="n">
        <v>0</v>
      </c>
      <c r="G2120" s="16" t="n">
        <v>9522.21</v>
      </c>
      <c r="H2120" s="16" t="n">
        <v>9522.21</v>
      </c>
    </row>
    <row r="2121" customFormat="false" ht="15" hidden="false" customHeight="true" outlineLevel="0" collapsed="false">
      <c r="A2121" s="1" t="s">
        <v>4545</v>
      </c>
      <c r="B2121" s="1" t="s">
        <v>1107</v>
      </c>
      <c r="C2121" s="1" t="s">
        <v>2541</v>
      </c>
      <c r="D2121" s="1" t="s">
        <v>2017</v>
      </c>
      <c r="E2121" s="1" t="s">
        <v>2018</v>
      </c>
      <c r="F2121" s="16" t="n">
        <v>0</v>
      </c>
      <c r="G2121" s="16" t="n">
        <v>19336.02</v>
      </c>
      <c r="H2121" s="16" t="n">
        <v>19336.02</v>
      </c>
    </row>
    <row r="2122" customFormat="false" ht="15" hidden="false" customHeight="true" outlineLevel="0" collapsed="false">
      <c r="A2122" s="1" t="s">
        <v>4546</v>
      </c>
      <c r="B2122" s="1" t="s">
        <v>304</v>
      </c>
      <c r="C2122" s="1" t="s">
        <v>2585</v>
      </c>
      <c r="D2122" s="1" t="s">
        <v>2025</v>
      </c>
      <c r="E2122" s="1" t="s">
        <v>2018</v>
      </c>
      <c r="F2122" s="16" t="n">
        <v>0</v>
      </c>
      <c r="G2122" s="16" t="n">
        <v>6852.21</v>
      </c>
      <c r="H2122" s="16" t="n">
        <v>6852.21</v>
      </c>
    </row>
    <row r="2123" customFormat="false" ht="15" hidden="false" customHeight="true" outlineLevel="0" collapsed="false">
      <c r="A2123" s="1" t="s">
        <v>4547</v>
      </c>
      <c r="B2123" s="1" t="s">
        <v>1782</v>
      </c>
      <c r="C2123" s="1" t="s">
        <v>922</v>
      </c>
      <c r="D2123" s="1" t="s">
        <v>2025</v>
      </c>
      <c r="E2123" s="1" t="s">
        <v>2018</v>
      </c>
      <c r="F2123" s="16" t="n">
        <v>99</v>
      </c>
      <c r="G2123" s="16" t="n">
        <v>918.59</v>
      </c>
      <c r="H2123" s="16" t="n">
        <v>1017.59</v>
      </c>
    </row>
    <row r="2124" customFormat="false" ht="15" hidden="false" customHeight="true" outlineLevel="0" collapsed="false">
      <c r="A2124" s="1" t="s">
        <v>4548</v>
      </c>
      <c r="B2124" s="1" t="s">
        <v>1047</v>
      </c>
      <c r="C2124" s="1" t="s">
        <v>2490</v>
      </c>
      <c r="D2124" s="1" t="s">
        <v>2021</v>
      </c>
      <c r="E2124" s="1" t="s">
        <v>2018</v>
      </c>
      <c r="F2124" s="16" t="n">
        <v>49</v>
      </c>
      <c r="G2124" s="16" t="n">
        <v>2142.79</v>
      </c>
      <c r="H2124" s="16" t="n">
        <v>2191.79</v>
      </c>
    </row>
    <row r="2125" customFormat="false" ht="15" hidden="false" customHeight="true" outlineLevel="0" collapsed="false">
      <c r="A2125" s="1" t="s">
        <v>4549</v>
      </c>
      <c r="B2125" s="1" t="s">
        <v>1145</v>
      </c>
      <c r="C2125" s="1" t="s">
        <v>4550</v>
      </c>
      <c r="D2125" s="1" t="s">
        <v>2017</v>
      </c>
      <c r="E2125" s="1" t="s">
        <v>2018</v>
      </c>
      <c r="F2125" s="16" t="n">
        <v>0</v>
      </c>
      <c r="G2125" s="16" t="n">
        <v>9980.24</v>
      </c>
      <c r="H2125" s="16" t="n">
        <v>9980.24</v>
      </c>
    </row>
    <row r="2126" customFormat="false" ht="15" hidden="false" customHeight="true" outlineLevel="0" collapsed="false">
      <c r="A2126" s="1" t="s">
        <v>4551</v>
      </c>
      <c r="B2126" s="1" t="s">
        <v>1255</v>
      </c>
      <c r="C2126" s="1" t="s">
        <v>2247</v>
      </c>
      <c r="D2126" s="1" t="s">
        <v>2025</v>
      </c>
      <c r="E2126" s="1" t="s">
        <v>2045</v>
      </c>
      <c r="F2126" s="16" t="n">
        <v>79</v>
      </c>
      <c r="G2126" s="16" t="n">
        <v>1275.46</v>
      </c>
      <c r="H2126" s="16" t="n">
        <v>1354.46</v>
      </c>
    </row>
    <row r="2127" customFormat="false" ht="15" hidden="false" customHeight="true" outlineLevel="0" collapsed="false">
      <c r="A2127" s="1" t="s">
        <v>4552</v>
      </c>
      <c r="B2127" s="1" t="s">
        <v>506</v>
      </c>
      <c r="C2127" s="1" t="s">
        <v>2111</v>
      </c>
      <c r="D2127" s="1" t="s">
        <v>2025</v>
      </c>
      <c r="E2127" s="1" t="s">
        <v>2018</v>
      </c>
      <c r="F2127" s="16" t="n">
        <v>0</v>
      </c>
      <c r="G2127" s="16" t="n">
        <v>13830.78</v>
      </c>
      <c r="H2127" s="16" t="n">
        <v>13830.78</v>
      </c>
    </row>
    <row r="2128" customFormat="false" ht="15" hidden="false" customHeight="true" outlineLevel="0" collapsed="false">
      <c r="A2128" s="1" t="s">
        <v>4553</v>
      </c>
      <c r="B2128" s="1" t="s">
        <v>1193</v>
      </c>
      <c r="C2128" s="1" t="s">
        <v>2203</v>
      </c>
      <c r="D2128" s="1" t="s">
        <v>2028</v>
      </c>
      <c r="E2128" s="1" t="s">
        <v>2018</v>
      </c>
      <c r="F2128" s="16" t="n">
        <v>99</v>
      </c>
      <c r="G2128" s="16" t="n">
        <v>1778.01</v>
      </c>
      <c r="H2128" s="16" t="n">
        <v>1877.01</v>
      </c>
    </row>
    <row r="2129" customFormat="false" ht="15" hidden="false" customHeight="true" outlineLevel="0" collapsed="false">
      <c r="A2129" s="1" t="s">
        <v>4554</v>
      </c>
      <c r="B2129" s="1" t="s">
        <v>1473</v>
      </c>
      <c r="C2129" s="1" t="s">
        <v>2211</v>
      </c>
      <c r="D2129" s="1" t="s">
        <v>2017</v>
      </c>
      <c r="E2129" s="1" t="s">
        <v>2045</v>
      </c>
      <c r="F2129" s="16" t="n">
        <v>49</v>
      </c>
      <c r="G2129" s="16" t="n">
        <v>311.15</v>
      </c>
      <c r="H2129" s="16" t="n">
        <v>360.15</v>
      </c>
    </row>
    <row r="2130" customFormat="false" ht="15" hidden="false" customHeight="true" outlineLevel="0" collapsed="false">
      <c r="A2130" s="1" t="s">
        <v>4555</v>
      </c>
      <c r="B2130" s="1" t="s">
        <v>968</v>
      </c>
      <c r="C2130" s="1" t="s">
        <v>3193</v>
      </c>
      <c r="D2130" s="1" t="s">
        <v>2032</v>
      </c>
      <c r="E2130" s="1" t="s">
        <v>2018</v>
      </c>
      <c r="F2130" s="16" t="n">
        <v>0</v>
      </c>
      <c r="G2130" s="16" t="n">
        <v>5017.4</v>
      </c>
      <c r="H2130" s="16" t="n">
        <v>5017.4</v>
      </c>
    </row>
    <row r="2131" customFormat="false" ht="15" hidden="false" customHeight="true" outlineLevel="0" collapsed="false">
      <c r="A2131" s="1" t="s">
        <v>4556</v>
      </c>
      <c r="B2131" s="1" t="s">
        <v>666</v>
      </c>
      <c r="C2131" s="1" t="s">
        <v>1144</v>
      </c>
      <c r="D2131" s="1" t="s">
        <v>2025</v>
      </c>
      <c r="E2131" s="1" t="s">
        <v>2018</v>
      </c>
      <c r="F2131" s="16" t="n">
        <v>0</v>
      </c>
      <c r="G2131" s="16" t="n">
        <v>4772.87</v>
      </c>
      <c r="H2131" s="16" t="n">
        <v>4772.87</v>
      </c>
    </row>
    <row r="2132" customFormat="false" ht="15" hidden="false" customHeight="true" outlineLevel="0" collapsed="false">
      <c r="A2132" s="1" t="s">
        <v>4557</v>
      </c>
      <c r="B2132" s="1" t="s">
        <v>234</v>
      </c>
      <c r="C2132" s="1" t="s">
        <v>2972</v>
      </c>
      <c r="D2132" s="1" t="s">
        <v>2028</v>
      </c>
      <c r="E2132" s="1" t="s">
        <v>2018</v>
      </c>
      <c r="F2132" s="16" t="n">
        <v>49</v>
      </c>
      <c r="G2132" s="16" t="n">
        <v>623</v>
      </c>
      <c r="H2132" s="16" t="n">
        <v>672</v>
      </c>
    </row>
    <row r="2133" customFormat="false" ht="15" hidden="false" customHeight="true" outlineLevel="0" collapsed="false">
      <c r="A2133" s="1" t="s">
        <v>4558</v>
      </c>
      <c r="B2133" s="1" t="s">
        <v>1239</v>
      </c>
      <c r="C2133" s="1" t="s">
        <v>1464</v>
      </c>
      <c r="D2133" s="1" t="s">
        <v>2017</v>
      </c>
      <c r="E2133" s="1" t="s">
        <v>2045</v>
      </c>
      <c r="F2133" s="16" t="n">
        <v>0</v>
      </c>
      <c r="G2133" s="16" t="n">
        <v>3560.85</v>
      </c>
      <c r="H2133" s="16" t="n">
        <v>3560.85</v>
      </c>
    </row>
    <row r="2134" customFormat="false" ht="15" hidden="false" customHeight="true" outlineLevel="0" collapsed="false">
      <c r="A2134" s="1" t="s">
        <v>4559</v>
      </c>
      <c r="B2134" s="1" t="s">
        <v>1700</v>
      </c>
      <c r="C2134" s="1" t="s">
        <v>2154</v>
      </c>
      <c r="D2134" s="1" t="s">
        <v>2017</v>
      </c>
      <c r="E2134" s="1" t="s">
        <v>2018</v>
      </c>
      <c r="F2134" s="16" t="n">
        <v>0</v>
      </c>
      <c r="G2134" s="16" t="n">
        <v>5852.32</v>
      </c>
      <c r="H2134" s="16" t="n">
        <v>5852.32</v>
      </c>
    </row>
    <row r="2135" customFormat="false" ht="15" hidden="false" customHeight="true" outlineLevel="0" collapsed="false">
      <c r="A2135" s="1" t="s">
        <v>4560</v>
      </c>
      <c r="B2135" s="1" t="s">
        <v>1782</v>
      </c>
      <c r="C2135" s="1" t="s">
        <v>1197</v>
      </c>
      <c r="D2135" s="1" t="s">
        <v>2017</v>
      </c>
      <c r="E2135" s="1" t="s">
        <v>2018</v>
      </c>
      <c r="F2135" s="16" t="n">
        <v>49</v>
      </c>
      <c r="G2135" s="16" t="n">
        <v>933.45</v>
      </c>
      <c r="H2135" s="16" t="n">
        <v>982.45</v>
      </c>
    </row>
    <row r="2136" customFormat="false" ht="15" hidden="false" customHeight="true" outlineLevel="0" collapsed="false">
      <c r="A2136" s="1" t="s">
        <v>4561</v>
      </c>
      <c r="B2136" s="1" t="s">
        <v>1902</v>
      </c>
      <c r="C2136" s="1" t="s">
        <v>3587</v>
      </c>
      <c r="D2136" s="1" t="s">
        <v>2025</v>
      </c>
      <c r="E2136" s="1" t="s">
        <v>2018</v>
      </c>
      <c r="F2136" s="16" t="n">
        <v>49</v>
      </c>
      <c r="G2136" s="16" t="n">
        <v>2453.17</v>
      </c>
      <c r="H2136" s="16" t="n">
        <v>2502.17</v>
      </c>
    </row>
    <row r="2137" customFormat="false" ht="15" hidden="false" customHeight="true" outlineLevel="0" collapsed="false">
      <c r="A2137" s="1" t="s">
        <v>4562</v>
      </c>
      <c r="B2137" s="1" t="s">
        <v>783</v>
      </c>
      <c r="C2137" s="1" t="s">
        <v>180</v>
      </c>
      <c r="D2137" s="1" t="s">
        <v>2021</v>
      </c>
      <c r="E2137" s="1" t="s">
        <v>2018</v>
      </c>
      <c r="F2137" s="16" t="n">
        <v>0</v>
      </c>
      <c r="G2137" s="16" t="n">
        <v>9382.62</v>
      </c>
      <c r="H2137" s="16" t="n">
        <v>9382.62</v>
      </c>
    </row>
    <row r="2138" customFormat="false" ht="15" hidden="false" customHeight="true" outlineLevel="0" collapsed="false">
      <c r="A2138" s="1" t="s">
        <v>4563</v>
      </c>
      <c r="B2138" s="1" t="s">
        <v>1398</v>
      </c>
      <c r="C2138" s="1" t="s">
        <v>2797</v>
      </c>
      <c r="D2138" s="1" t="s">
        <v>2028</v>
      </c>
      <c r="E2138" s="1" t="s">
        <v>2018</v>
      </c>
      <c r="F2138" s="16" t="n">
        <v>0</v>
      </c>
      <c r="G2138" s="16" t="n">
        <v>5045.05</v>
      </c>
      <c r="H2138" s="16" t="n">
        <v>5045.05</v>
      </c>
    </row>
    <row r="2139" customFormat="false" ht="15" hidden="false" customHeight="true" outlineLevel="0" collapsed="false">
      <c r="A2139" s="1" t="s">
        <v>4564</v>
      </c>
      <c r="B2139" s="1" t="s">
        <v>392</v>
      </c>
      <c r="C2139" s="1" t="s">
        <v>1794</v>
      </c>
      <c r="D2139" s="1" t="s">
        <v>2017</v>
      </c>
      <c r="E2139" s="1" t="s">
        <v>2018</v>
      </c>
      <c r="F2139" s="16" t="n">
        <v>0</v>
      </c>
      <c r="G2139" s="16" t="n">
        <v>5095.78</v>
      </c>
      <c r="H2139" s="16" t="n">
        <v>5095.78</v>
      </c>
    </row>
    <row r="2140" customFormat="false" ht="15" hidden="false" customHeight="true" outlineLevel="0" collapsed="false">
      <c r="A2140" s="1" t="s">
        <v>4565</v>
      </c>
      <c r="B2140" s="1" t="s">
        <v>1193</v>
      </c>
      <c r="C2140" s="1" t="s">
        <v>1431</v>
      </c>
      <c r="D2140" s="1" t="s">
        <v>2017</v>
      </c>
      <c r="E2140" s="1" t="s">
        <v>2018</v>
      </c>
      <c r="F2140" s="16" t="n">
        <v>99</v>
      </c>
      <c r="G2140" s="16" t="n">
        <v>1204.79</v>
      </c>
      <c r="H2140" s="16" t="n">
        <v>1303.79</v>
      </c>
    </row>
    <row r="2141" customFormat="false" ht="15" hidden="false" customHeight="true" outlineLevel="0" collapsed="false">
      <c r="A2141" s="1" t="s">
        <v>4566</v>
      </c>
      <c r="B2141" s="1" t="s">
        <v>1178</v>
      </c>
      <c r="C2141" s="1" t="s">
        <v>3018</v>
      </c>
      <c r="D2141" s="1" t="s">
        <v>2017</v>
      </c>
      <c r="E2141" s="1" t="s">
        <v>2018</v>
      </c>
      <c r="F2141" s="16" t="n">
        <v>79</v>
      </c>
      <c r="G2141" s="16" t="n">
        <v>916.12</v>
      </c>
      <c r="H2141" s="16" t="n">
        <v>995.12</v>
      </c>
    </row>
    <row r="2142" customFormat="false" ht="15" hidden="false" customHeight="true" outlineLevel="0" collapsed="false">
      <c r="A2142" s="1" t="s">
        <v>4567</v>
      </c>
      <c r="B2142" s="1" t="s">
        <v>315</v>
      </c>
      <c r="C2142" s="1" t="s">
        <v>2527</v>
      </c>
      <c r="D2142" s="1" t="s">
        <v>2017</v>
      </c>
      <c r="E2142" s="1" t="s">
        <v>2022</v>
      </c>
      <c r="F2142" s="16" t="n">
        <v>99</v>
      </c>
      <c r="G2142" s="16" t="n">
        <v>1500.54</v>
      </c>
      <c r="H2142" s="16" t="n">
        <v>1599.54</v>
      </c>
    </row>
    <row r="2143" customFormat="false" ht="15" hidden="false" customHeight="true" outlineLevel="0" collapsed="false">
      <c r="A2143" s="1" t="s">
        <v>4568</v>
      </c>
      <c r="B2143" s="1" t="s">
        <v>524</v>
      </c>
      <c r="C2143" s="1" t="s">
        <v>2047</v>
      </c>
      <c r="D2143" s="1" t="s">
        <v>2025</v>
      </c>
      <c r="E2143" s="1" t="s">
        <v>2018</v>
      </c>
      <c r="F2143" s="16" t="n">
        <v>0</v>
      </c>
      <c r="G2143" s="16" t="n">
        <v>14300.83</v>
      </c>
      <c r="H2143" s="16" t="n">
        <v>14300.83</v>
      </c>
    </row>
    <row r="2144" customFormat="false" ht="15" hidden="false" customHeight="true" outlineLevel="0" collapsed="false">
      <c r="A2144" s="1" t="s">
        <v>4569</v>
      </c>
      <c r="B2144" s="1" t="s">
        <v>1782</v>
      </c>
      <c r="C2144" s="1" t="s">
        <v>2381</v>
      </c>
      <c r="D2144" s="1" t="s">
        <v>2017</v>
      </c>
      <c r="E2144" s="1" t="s">
        <v>2018</v>
      </c>
      <c r="F2144" s="16" t="n">
        <v>79</v>
      </c>
      <c r="G2144" s="16" t="n">
        <v>637.73</v>
      </c>
      <c r="H2144" s="16" t="n">
        <v>716.73</v>
      </c>
    </row>
    <row r="2145" customFormat="false" ht="15" hidden="false" customHeight="true" outlineLevel="0" collapsed="false">
      <c r="A2145" s="1" t="s">
        <v>4570</v>
      </c>
      <c r="B2145" s="1" t="s">
        <v>652</v>
      </c>
      <c r="C2145" s="1" t="s">
        <v>2590</v>
      </c>
      <c r="D2145" s="1" t="s">
        <v>2017</v>
      </c>
      <c r="E2145" s="1" t="s">
        <v>2018</v>
      </c>
      <c r="F2145" s="16" t="n">
        <v>79</v>
      </c>
      <c r="G2145" s="16" t="n">
        <v>733.54</v>
      </c>
      <c r="H2145" s="16" t="n">
        <v>812.54</v>
      </c>
    </row>
    <row r="2146" customFormat="false" ht="15" hidden="false" customHeight="true" outlineLevel="0" collapsed="false">
      <c r="A2146" s="1" t="s">
        <v>4571</v>
      </c>
      <c r="B2146" s="1" t="s">
        <v>1849</v>
      </c>
      <c r="C2146" s="1" t="s">
        <v>2215</v>
      </c>
      <c r="D2146" s="1" t="s">
        <v>2025</v>
      </c>
      <c r="E2146" s="1" t="s">
        <v>2018</v>
      </c>
      <c r="F2146" s="16" t="n">
        <v>0</v>
      </c>
      <c r="G2146" s="16" t="n">
        <v>16797.35</v>
      </c>
      <c r="H2146" s="16" t="n">
        <v>16797.35</v>
      </c>
    </row>
    <row r="2147" customFormat="false" ht="15" hidden="false" customHeight="true" outlineLevel="0" collapsed="false">
      <c r="A2147" s="1" t="s">
        <v>4572</v>
      </c>
      <c r="B2147" s="1" t="s">
        <v>777</v>
      </c>
      <c r="C2147" s="1" t="s">
        <v>2401</v>
      </c>
      <c r="D2147" s="1" t="s">
        <v>2017</v>
      </c>
      <c r="E2147" s="1" t="s">
        <v>2018</v>
      </c>
      <c r="F2147" s="16" t="n">
        <v>99</v>
      </c>
      <c r="G2147" s="16" t="n">
        <v>482.17</v>
      </c>
      <c r="H2147" s="16" t="n">
        <v>581.17</v>
      </c>
    </row>
    <row r="2148" customFormat="false" ht="15" hidden="false" customHeight="true" outlineLevel="0" collapsed="false">
      <c r="A2148" s="1" t="s">
        <v>4573</v>
      </c>
      <c r="B2148" s="1" t="s">
        <v>548</v>
      </c>
      <c r="C2148" s="1" t="s">
        <v>1484</v>
      </c>
      <c r="D2148" s="1" t="s">
        <v>2017</v>
      </c>
      <c r="E2148" s="1" t="s">
        <v>2018</v>
      </c>
      <c r="F2148" s="16" t="n">
        <v>0</v>
      </c>
      <c r="G2148" s="16" t="n">
        <v>7194.38</v>
      </c>
      <c r="H2148" s="16" t="n">
        <v>7194.38</v>
      </c>
    </row>
    <row r="2149" customFormat="false" ht="15" hidden="false" customHeight="true" outlineLevel="0" collapsed="false">
      <c r="A2149" s="1" t="s">
        <v>4574</v>
      </c>
      <c r="B2149" s="1" t="s">
        <v>761</v>
      </c>
      <c r="C2149" s="1" t="s">
        <v>2994</v>
      </c>
      <c r="D2149" s="1" t="s">
        <v>2025</v>
      </c>
      <c r="E2149" s="1" t="s">
        <v>2018</v>
      </c>
      <c r="F2149" s="16" t="n">
        <v>0</v>
      </c>
      <c r="G2149" s="16" t="n">
        <v>10054.22</v>
      </c>
      <c r="H2149" s="16" t="n">
        <v>10054.22</v>
      </c>
    </row>
    <row r="2150" customFormat="false" ht="15" hidden="false" customHeight="true" outlineLevel="0" collapsed="false">
      <c r="A2150" s="1" t="s">
        <v>4575</v>
      </c>
      <c r="B2150" s="1" t="s">
        <v>348</v>
      </c>
      <c r="C2150" s="1" t="s">
        <v>4089</v>
      </c>
      <c r="D2150" s="1" t="s">
        <v>2025</v>
      </c>
      <c r="E2150" s="1" t="s">
        <v>2018</v>
      </c>
      <c r="F2150" s="16" t="n">
        <v>99</v>
      </c>
      <c r="G2150" s="16" t="n">
        <v>750.27</v>
      </c>
      <c r="H2150" s="16" t="n">
        <v>849.27</v>
      </c>
    </row>
    <row r="2151" customFormat="false" ht="15" hidden="false" customHeight="true" outlineLevel="0" collapsed="false">
      <c r="A2151" s="1" t="s">
        <v>4576</v>
      </c>
      <c r="B2151" s="1" t="s">
        <v>1871</v>
      </c>
      <c r="C2151" s="1" t="s">
        <v>944</v>
      </c>
      <c r="D2151" s="1" t="s">
        <v>2017</v>
      </c>
      <c r="E2151" s="1" t="s">
        <v>2018</v>
      </c>
      <c r="F2151" s="16" t="n">
        <v>0</v>
      </c>
      <c r="G2151" s="16" t="n">
        <v>19650.75</v>
      </c>
      <c r="H2151" s="16" t="n">
        <v>19650.75</v>
      </c>
    </row>
    <row r="2152" customFormat="false" ht="15" hidden="false" customHeight="true" outlineLevel="0" collapsed="false">
      <c r="A2152" s="1" t="s">
        <v>4577</v>
      </c>
      <c r="B2152" s="1" t="s">
        <v>711</v>
      </c>
      <c r="C2152" s="1" t="s">
        <v>3079</v>
      </c>
      <c r="D2152" s="1" t="s">
        <v>2017</v>
      </c>
      <c r="E2152" s="1" t="s">
        <v>2018</v>
      </c>
      <c r="F2152" s="16" t="n">
        <v>0</v>
      </c>
      <c r="G2152" s="16" t="n">
        <v>8069.39</v>
      </c>
      <c r="H2152" s="16" t="n">
        <v>8069.39</v>
      </c>
    </row>
    <row r="2153" customFormat="false" ht="15" hidden="false" customHeight="true" outlineLevel="0" collapsed="false">
      <c r="A2153" s="1" t="s">
        <v>4578</v>
      </c>
      <c r="B2153" s="1" t="s">
        <v>731</v>
      </c>
      <c r="C2153" s="1" t="s">
        <v>1033</v>
      </c>
      <c r="D2153" s="1" t="s">
        <v>2025</v>
      </c>
      <c r="E2153" s="1" t="s">
        <v>2022</v>
      </c>
      <c r="F2153" s="16" t="n">
        <v>0</v>
      </c>
      <c r="G2153" s="16" t="n">
        <v>20085.14</v>
      </c>
      <c r="H2153" s="16" t="n">
        <v>20085.14</v>
      </c>
    </row>
    <row r="2154" customFormat="false" ht="15" hidden="false" customHeight="true" outlineLevel="0" collapsed="false">
      <c r="A2154" s="1" t="s">
        <v>4579</v>
      </c>
      <c r="B2154" s="1" t="s">
        <v>818</v>
      </c>
      <c r="C2154" s="1" t="s">
        <v>782</v>
      </c>
      <c r="D2154" s="1" t="s">
        <v>2017</v>
      </c>
      <c r="E2154" s="1" t="s">
        <v>2018</v>
      </c>
      <c r="F2154" s="16" t="n">
        <v>0</v>
      </c>
      <c r="G2154" s="16" t="n">
        <v>3980.83</v>
      </c>
      <c r="H2154" s="16" t="n">
        <v>3980.83</v>
      </c>
    </row>
    <row r="2155" customFormat="false" ht="15" hidden="false" customHeight="true" outlineLevel="0" collapsed="false">
      <c r="A2155" s="1" t="s">
        <v>4580</v>
      </c>
      <c r="B2155" s="1" t="s">
        <v>1443</v>
      </c>
      <c r="C2155" s="1" t="s">
        <v>3063</v>
      </c>
      <c r="D2155" s="1" t="s">
        <v>2021</v>
      </c>
      <c r="E2155" s="1" t="s">
        <v>2084</v>
      </c>
      <c r="F2155" s="16" t="n">
        <v>99</v>
      </c>
      <c r="G2155" s="16" t="n">
        <v>482.17</v>
      </c>
      <c r="H2155" s="16" t="n">
        <v>581.17</v>
      </c>
    </row>
    <row r="2156" customFormat="false" ht="15" hidden="false" customHeight="true" outlineLevel="0" collapsed="false">
      <c r="A2156" s="1" t="s">
        <v>4581</v>
      </c>
      <c r="B2156" s="1" t="s">
        <v>1071</v>
      </c>
      <c r="C2156" s="1" t="s">
        <v>2396</v>
      </c>
      <c r="D2156" s="1" t="s">
        <v>2032</v>
      </c>
      <c r="E2156" s="1" t="s">
        <v>2018</v>
      </c>
      <c r="F2156" s="16" t="n">
        <v>0</v>
      </c>
      <c r="G2156" s="16" t="n">
        <v>33516.13</v>
      </c>
      <c r="H2156" s="16" t="n">
        <v>33516.13</v>
      </c>
    </row>
    <row r="2157" customFormat="false" ht="15" hidden="false" customHeight="true" outlineLevel="0" collapsed="false">
      <c r="A2157" s="1" t="s">
        <v>4582</v>
      </c>
      <c r="B2157" s="1" t="s">
        <v>843</v>
      </c>
      <c r="C2157" s="1" t="s">
        <v>2058</v>
      </c>
      <c r="D2157" s="1" t="s">
        <v>2032</v>
      </c>
      <c r="E2157" s="1" t="s">
        <v>2018</v>
      </c>
      <c r="F2157" s="16" t="n">
        <v>0</v>
      </c>
      <c r="G2157" s="16" t="n">
        <v>27893.65</v>
      </c>
      <c r="H2157" s="16" t="n">
        <v>27893.65</v>
      </c>
    </row>
    <row r="2158" customFormat="false" ht="15" hidden="false" customHeight="true" outlineLevel="0" collapsed="false">
      <c r="A2158" s="1" t="s">
        <v>4583</v>
      </c>
      <c r="B2158" s="1" t="s">
        <v>1396</v>
      </c>
      <c r="C2158" s="1" t="s">
        <v>545</v>
      </c>
      <c r="D2158" s="1" t="s">
        <v>2017</v>
      </c>
      <c r="E2158" s="1" t="s">
        <v>2018</v>
      </c>
      <c r="F2158" s="16" t="n">
        <v>49</v>
      </c>
      <c r="G2158" s="16" t="n">
        <v>1603.35</v>
      </c>
      <c r="H2158" s="16" t="n">
        <v>1652.35</v>
      </c>
    </row>
    <row r="2159" customFormat="false" ht="15" hidden="false" customHeight="true" outlineLevel="0" collapsed="false">
      <c r="A2159" s="1" t="s">
        <v>4584</v>
      </c>
      <c r="B2159" s="1" t="s">
        <v>1697</v>
      </c>
      <c r="C2159" s="1" t="s">
        <v>4585</v>
      </c>
      <c r="D2159" s="1" t="s">
        <v>2025</v>
      </c>
      <c r="E2159" s="1" t="s">
        <v>2018</v>
      </c>
      <c r="F2159" s="16" t="n">
        <v>0</v>
      </c>
      <c r="G2159" s="16" t="n">
        <v>7317.47</v>
      </c>
      <c r="H2159" s="16" t="n">
        <v>7317.47</v>
      </c>
    </row>
    <row r="2160" customFormat="false" ht="15" hidden="false" customHeight="true" outlineLevel="0" collapsed="false">
      <c r="A2160" s="1" t="s">
        <v>4586</v>
      </c>
      <c r="B2160" s="1" t="s">
        <v>1148</v>
      </c>
      <c r="C2160" s="1" t="s">
        <v>3025</v>
      </c>
      <c r="D2160" s="1" t="s">
        <v>2032</v>
      </c>
      <c r="E2160" s="1" t="s">
        <v>2045</v>
      </c>
      <c r="F2160" s="16" t="n">
        <v>0</v>
      </c>
      <c r="G2160" s="16" t="n">
        <v>2670.11</v>
      </c>
      <c r="H2160" s="16" t="n">
        <v>2670.11</v>
      </c>
    </row>
    <row r="2161" customFormat="false" ht="15" hidden="false" customHeight="true" outlineLevel="0" collapsed="false">
      <c r="A2161" s="1" t="s">
        <v>4587</v>
      </c>
      <c r="B2161" s="1" t="s">
        <v>1806</v>
      </c>
      <c r="C2161" s="1" t="s">
        <v>938</v>
      </c>
      <c r="D2161" s="1" t="s">
        <v>2032</v>
      </c>
      <c r="E2161" s="1" t="s">
        <v>2018</v>
      </c>
      <c r="F2161" s="16" t="n">
        <v>0</v>
      </c>
      <c r="G2161" s="16" t="n">
        <v>2990.2</v>
      </c>
      <c r="H2161" s="16" t="n">
        <v>2990.2</v>
      </c>
    </row>
    <row r="2162" customFormat="false" ht="15" hidden="false" customHeight="true" outlineLevel="0" collapsed="false">
      <c r="A2162" s="1" t="s">
        <v>4588</v>
      </c>
      <c r="B2162" s="1" t="s">
        <v>1151</v>
      </c>
      <c r="C2162" s="1" t="s">
        <v>2652</v>
      </c>
      <c r="D2162" s="1" t="s">
        <v>2025</v>
      </c>
      <c r="E2162" s="1" t="s">
        <v>2018</v>
      </c>
      <c r="F2162" s="16" t="n">
        <v>49</v>
      </c>
      <c r="G2162" s="16" t="n">
        <v>2200.62</v>
      </c>
      <c r="H2162" s="16" t="n">
        <v>2249.62</v>
      </c>
    </row>
    <row r="2163" customFormat="false" ht="15" hidden="false" customHeight="true" outlineLevel="0" collapsed="false">
      <c r="A2163" s="1" t="s">
        <v>4589</v>
      </c>
      <c r="B2163" s="1" t="s">
        <v>348</v>
      </c>
      <c r="C2163" s="1" t="s">
        <v>2394</v>
      </c>
      <c r="D2163" s="1" t="s">
        <v>2032</v>
      </c>
      <c r="E2163" s="1" t="s">
        <v>2022</v>
      </c>
      <c r="F2163" s="16" t="n">
        <v>0</v>
      </c>
      <c r="G2163" s="16" t="n">
        <v>5828.54</v>
      </c>
      <c r="H2163" s="16" t="n">
        <v>5828.54</v>
      </c>
    </row>
    <row r="2164" customFormat="false" ht="15" hidden="false" customHeight="true" outlineLevel="0" collapsed="false">
      <c r="A2164" s="1" t="s">
        <v>4590</v>
      </c>
      <c r="B2164" s="1" t="s">
        <v>1613</v>
      </c>
      <c r="C2164" s="1" t="s">
        <v>3382</v>
      </c>
      <c r="D2164" s="1" t="s">
        <v>2025</v>
      </c>
      <c r="E2164" s="1" t="s">
        <v>2018</v>
      </c>
      <c r="F2164" s="16" t="n">
        <v>0</v>
      </c>
      <c r="G2164" s="16" t="n">
        <v>2559.64</v>
      </c>
      <c r="H2164" s="16" t="n">
        <v>2559.64</v>
      </c>
    </row>
    <row r="2165" customFormat="false" ht="15" hidden="false" customHeight="true" outlineLevel="0" collapsed="false">
      <c r="A2165" s="1" t="s">
        <v>4591</v>
      </c>
      <c r="B2165" s="1" t="s">
        <v>1204</v>
      </c>
      <c r="C2165" s="1" t="s">
        <v>1431</v>
      </c>
      <c r="D2165" s="1" t="s">
        <v>2025</v>
      </c>
      <c r="E2165" s="1" t="s">
        <v>2018</v>
      </c>
      <c r="F2165" s="16" t="n">
        <v>0</v>
      </c>
      <c r="G2165" s="16" t="n">
        <v>4599.36</v>
      </c>
      <c r="H2165" s="16" t="n">
        <v>4599.36</v>
      </c>
    </row>
    <row r="2166" customFormat="false" ht="15" hidden="false" customHeight="true" outlineLevel="0" collapsed="false">
      <c r="A2166" s="1" t="s">
        <v>4592</v>
      </c>
      <c r="B2166" s="1" t="s">
        <v>1496</v>
      </c>
      <c r="C2166" s="1" t="s">
        <v>767</v>
      </c>
      <c r="D2166" s="1" t="s">
        <v>2017</v>
      </c>
      <c r="E2166" s="1" t="s">
        <v>2018</v>
      </c>
      <c r="F2166" s="16" t="n">
        <v>0</v>
      </c>
      <c r="G2166" s="16" t="n">
        <v>17035.64</v>
      </c>
      <c r="H2166" s="16" t="n">
        <v>17035.64</v>
      </c>
    </row>
    <row r="2167" customFormat="false" ht="15" hidden="false" customHeight="true" outlineLevel="0" collapsed="false">
      <c r="A2167" s="1" t="s">
        <v>4593</v>
      </c>
      <c r="B2167" s="1" t="s">
        <v>1856</v>
      </c>
      <c r="C2167" s="1" t="s">
        <v>1544</v>
      </c>
      <c r="D2167" s="1" t="s">
        <v>2025</v>
      </c>
      <c r="E2167" s="1" t="s">
        <v>2018</v>
      </c>
      <c r="F2167" s="16" t="n">
        <v>99</v>
      </c>
      <c r="G2167" s="16" t="n">
        <v>933.45</v>
      </c>
      <c r="H2167" s="16" t="n">
        <v>1032.45</v>
      </c>
    </row>
    <row r="2168" customFormat="false" ht="15" hidden="false" customHeight="true" outlineLevel="0" collapsed="false">
      <c r="A2168" s="1" t="s">
        <v>4594</v>
      </c>
      <c r="B2168" s="1" t="s">
        <v>1723</v>
      </c>
      <c r="C2168" s="1" t="s">
        <v>3460</v>
      </c>
      <c r="D2168" s="1" t="s">
        <v>2032</v>
      </c>
      <c r="E2168" s="1" t="s">
        <v>2018</v>
      </c>
      <c r="F2168" s="16" t="n">
        <v>0</v>
      </c>
      <c r="G2168" s="16" t="n">
        <v>11451.55</v>
      </c>
      <c r="H2168" s="16" t="n">
        <v>11451.55</v>
      </c>
    </row>
    <row r="2169" customFormat="false" ht="15" hidden="false" customHeight="true" outlineLevel="0" collapsed="false">
      <c r="A2169" s="1" t="s">
        <v>4595</v>
      </c>
      <c r="B2169" s="1" t="s">
        <v>1510</v>
      </c>
      <c r="C2169" s="1" t="s">
        <v>792</v>
      </c>
      <c r="D2169" s="1" t="s">
        <v>2021</v>
      </c>
      <c r="E2169" s="1" t="s">
        <v>2045</v>
      </c>
      <c r="F2169" s="16" t="n">
        <v>79</v>
      </c>
      <c r="G2169" s="16" t="n">
        <v>2095.59</v>
      </c>
      <c r="H2169" s="16" t="n">
        <v>2174.59</v>
      </c>
    </row>
    <row r="2170" customFormat="false" ht="15" hidden="false" customHeight="true" outlineLevel="0" collapsed="false">
      <c r="A2170" s="1" t="s">
        <v>4596</v>
      </c>
      <c r="B2170" s="1" t="s">
        <v>1375</v>
      </c>
      <c r="C2170" s="1" t="s">
        <v>2203</v>
      </c>
      <c r="D2170" s="1" t="s">
        <v>2021</v>
      </c>
      <c r="E2170" s="1" t="s">
        <v>2018</v>
      </c>
      <c r="F2170" s="16" t="n">
        <v>49</v>
      </c>
      <c r="G2170" s="16" t="n">
        <v>2278.43</v>
      </c>
      <c r="H2170" s="16" t="n">
        <v>2327.43</v>
      </c>
    </row>
    <row r="2171" customFormat="false" ht="15" hidden="false" customHeight="true" outlineLevel="0" collapsed="false">
      <c r="A2171" s="1" t="s">
        <v>4597</v>
      </c>
      <c r="B2171" s="1" t="s">
        <v>803</v>
      </c>
      <c r="C2171" s="1" t="s">
        <v>319</v>
      </c>
      <c r="D2171" s="1" t="s">
        <v>2017</v>
      </c>
      <c r="E2171" s="1" t="s">
        <v>2018</v>
      </c>
      <c r="F2171" s="16" t="n">
        <v>99</v>
      </c>
      <c r="G2171" s="16" t="n">
        <v>2386.05</v>
      </c>
      <c r="H2171" s="16" t="n">
        <v>2485.05</v>
      </c>
    </row>
    <row r="2172" customFormat="false" ht="15" hidden="false" customHeight="true" outlineLevel="0" collapsed="false">
      <c r="A2172" s="1" t="s">
        <v>4598</v>
      </c>
      <c r="B2172" s="1" t="s">
        <v>1121</v>
      </c>
      <c r="C2172" s="1" t="s">
        <v>2440</v>
      </c>
      <c r="D2172" s="1" t="s">
        <v>2021</v>
      </c>
      <c r="E2172" s="1" t="s">
        <v>2018</v>
      </c>
      <c r="F2172" s="16" t="n">
        <v>0</v>
      </c>
      <c r="G2172" s="16" t="n">
        <v>9371.43</v>
      </c>
      <c r="H2172" s="16" t="n">
        <v>9371.43</v>
      </c>
    </row>
    <row r="2173" customFormat="false" ht="15" hidden="false" customHeight="true" outlineLevel="0" collapsed="false">
      <c r="A2173" s="1" t="s">
        <v>4599</v>
      </c>
      <c r="B2173" s="1" t="s">
        <v>694</v>
      </c>
      <c r="C2173" s="1" t="s">
        <v>591</v>
      </c>
      <c r="D2173" s="1" t="s">
        <v>2017</v>
      </c>
      <c r="E2173" s="1" t="s">
        <v>2045</v>
      </c>
      <c r="F2173" s="16" t="n">
        <v>0</v>
      </c>
      <c r="G2173" s="16" t="n">
        <v>7873.83</v>
      </c>
      <c r="H2173" s="16" t="n">
        <v>7873.83</v>
      </c>
    </row>
    <row r="2174" customFormat="false" ht="15" hidden="false" customHeight="true" outlineLevel="0" collapsed="false">
      <c r="A2174" s="1" t="s">
        <v>4600</v>
      </c>
      <c r="B2174" s="1" t="s">
        <v>1583</v>
      </c>
      <c r="C2174" s="1" t="s">
        <v>1687</v>
      </c>
      <c r="D2174" s="1" t="s">
        <v>2017</v>
      </c>
      <c r="E2174" s="1" t="s">
        <v>2018</v>
      </c>
      <c r="F2174" s="16" t="n">
        <v>99</v>
      </c>
      <c r="G2174" s="16" t="n">
        <v>2246.43</v>
      </c>
      <c r="H2174" s="16" t="n">
        <v>2345.43</v>
      </c>
    </row>
    <row r="2175" customFormat="false" ht="15" hidden="false" customHeight="true" outlineLevel="0" collapsed="false">
      <c r="A2175" s="1" t="s">
        <v>4601</v>
      </c>
      <c r="B2175" s="1" t="s">
        <v>708</v>
      </c>
      <c r="C2175" s="1" t="s">
        <v>1235</v>
      </c>
      <c r="D2175" s="1" t="s">
        <v>2021</v>
      </c>
      <c r="E2175" s="1" t="s">
        <v>2018</v>
      </c>
      <c r="F2175" s="16" t="n">
        <v>79</v>
      </c>
      <c r="G2175" s="16" t="n">
        <v>944.59</v>
      </c>
      <c r="H2175" s="16" t="n">
        <v>1023.59</v>
      </c>
    </row>
    <row r="2176" customFormat="false" ht="15" hidden="false" customHeight="true" outlineLevel="0" collapsed="false">
      <c r="A2176" s="1" t="s">
        <v>4602</v>
      </c>
      <c r="B2176" s="1" t="s">
        <v>1908</v>
      </c>
      <c r="C2176" s="1" t="s">
        <v>3204</v>
      </c>
      <c r="D2176" s="1" t="s">
        <v>2017</v>
      </c>
      <c r="E2176" s="1" t="s">
        <v>2018</v>
      </c>
      <c r="F2176" s="16" t="n">
        <v>0</v>
      </c>
      <c r="G2176" s="16" t="n">
        <v>5878.46</v>
      </c>
      <c r="H2176" s="16" t="n">
        <v>5878.46</v>
      </c>
    </row>
    <row r="2177" customFormat="false" ht="15" hidden="false" customHeight="true" outlineLevel="0" collapsed="false">
      <c r="A2177" s="1" t="s">
        <v>4603</v>
      </c>
      <c r="B2177" s="1" t="s">
        <v>849</v>
      </c>
      <c r="C2177" s="1" t="s">
        <v>2928</v>
      </c>
      <c r="D2177" s="1" t="s">
        <v>2025</v>
      </c>
      <c r="E2177" s="1" t="s">
        <v>2045</v>
      </c>
      <c r="F2177" s="16" t="n">
        <v>0</v>
      </c>
      <c r="G2177" s="16" t="n">
        <v>16366.34</v>
      </c>
      <c r="H2177" s="16" t="n">
        <v>16366.34</v>
      </c>
    </row>
    <row r="2178" customFormat="false" ht="15" hidden="false" customHeight="true" outlineLevel="0" collapsed="false">
      <c r="A2178" s="1" t="s">
        <v>4604</v>
      </c>
      <c r="B2178" s="1" t="s">
        <v>1398</v>
      </c>
      <c r="C2178" s="1" t="s">
        <v>2358</v>
      </c>
      <c r="D2178" s="1" t="s">
        <v>2028</v>
      </c>
      <c r="E2178" s="1" t="s">
        <v>2022</v>
      </c>
      <c r="F2178" s="16" t="n">
        <v>0</v>
      </c>
      <c r="G2178" s="16" t="n">
        <v>20139.47</v>
      </c>
      <c r="H2178" s="16" t="n">
        <v>20139.47</v>
      </c>
    </row>
    <row r="2179" customFormat="false" ht="15" hidden="false" customHeight="true" outlineLevel="0" collapsed="false">
      <c r="A2179" s="1" t="s">
        <v>4605</v>
      </c>
      <c r="B2179" s="1" t="s">
        <v>1876</v>
      </c>
      <c r="C2179" s="1" t="s">
        <v>2145</v>
      </c>
      <c r="D2179" s="1" t="s">
        <v>2025</v>
      </c>
      <c r="E2179" s="1" t="s">
        <v>2045</v>
      </c>
      <c r="F2179" s="16" t="n">
        <v>0</v>
      </c>
      <c r="G2179" s="16" t="n">
        <v>3640.13</v>
      </c>
      <c r="H2179" s="16" t="n">
        <v>3640.13</v>
      </c>
    </row>
    <row r="2180" customFormat="false" ht="15" hidden="false" customHeight="true" outlineLevel="0" collapsed="false">
      <c r="A2180" s="1" t="s">
        <v>4606</v>
      </c>
      <c r="B2180" s="1" t="s">
        <v>1897</v>
      </c>
      <c r="C2180" s="1" t="s">
        <v>2644</v>
      </c>
      <c r="D2180" s="1" t="s">
        <v>2025</v>
      </c>
      <c r="E2180" s="1" t="s">
        <v>2018</v>
      </c>
      <c r="F2180" s="16" t="n">
        <v>79</v>
      </c>
      <c r="G2180" s="16" t="n">
        <v>1493.97</v>
      </c>
      <c r="H2180" s="16" t="n">
        <v>1572.97</v>
      </c>
    </row>
    <row r="2181" customFormat="false" ht="15" hidden="false" customHeight="true" outlineLevel="0" collapsed="false">
      <c r="A2181" s="1" t="s">
        <v>4607</v>
      </c>
      <c r="B2181" s="1" t="s">
        <v>945</v>
      </c>
      <c r="C2181" s="1" t="s">
        <v>2480</v>
      </c>
      <c r="D2181" s="1" t="s">
        <v>2021</v>
      </c>
      <c r="E2181" s="1" t="s">
        <v>2045</v>
      </c>
      <c r="F2181" s="16" t="n">
        <v>0</v>
      </c>
      <c r="G2181" s="16" t="n">
        <v>4604.96</v>
      </c>
      <c r="H2181" s="16" t="n">
        <v>4604.96</v>
      </c>
    </row>
    <row r="2182" customFormat="false" ht="15" hidden="false" customHeight="true" outlineLevel="0" collapsed="false">
      <c r="A2182" s="1" t="s">
        <v>4608</v>
      </c>
      <c r="B2182" s="1" t="s">
        <v>1562</v>
      </c>
      <c r="C2182" s="1" t="s">
        <v>1763</v>
      </c>
      <c r="D2182" s="1" t="s">
        <v>2025</v>
      </c>
      <c r="E2182" s="1" t="s">
        <v>2018</v>
      </c>
      <c r="F2182" s="16" t="n">
        <v>0</v>
      </c>
      <c r="G2182" s="16" t="n">
        <v>6792.63</v>
      </c>
      <c r="H2182" s="16" t="n">
        <v>6792.63</v>
      </c>
    </row>
    <row r="2183" customFormat="false" ht="15" hidden="false" customHeight="true" outlineLevel="0" collapsed="false">
      <c r="A2183" s="1" t="s">
        <v>4609</v>
      </c>
      <c r="B2183" s="1" t="s">
        <v>1154</v>
      </c>
      <c r="C2183" s="1" t="s">
        <v>2058</v>
      </c>
      <c r="D2183" s="1" t="s">
        <v>2028</v>
      </c>
      <c r="E2183" s="1" t="s">
        <v>2045</v>
      </c>
      <c r="F2183" s="16" t="n">
        <v>0</v>
      </c>
      <c r="G2183" s="16" t="n">
        <v>2972.06</v>
      </c>
      <c r="H2183" s="16" t="n">
        <v>2972.06</v>
      </c>
    </row>
    <row r="2184" customFormat="false" ht="15" hidden="false" customHeight="true" outlineLevel="0" collapsed="false">
      <c r="A2184" s="1" t="s">
        <v>4610</v>
      </c>
      <c r="B2184" s="1" t="s">
        <v>360</v>
      </c>
      <c r="C2184" s="1" t="s">
        <v>460</v>
      </c>
      <c r="D2184" s="1" t="s">
        <v>2025</v>
      </c>
      <c r="E2184" s="1" t="s">
        <v>2018</v>
      </c>
      <c r="F2184" s="16" t="n">
        <v>0</v>
      </c>
      <c r="G2184" s="16" t="n">
        <v>6469.65</v>
      </c>
      <c r="H2184" s="16" t="n">
        <v>6469.65</v>
      </c>
    </row>
    <row r="2185" customFormat="false" ht="15" hidden="false" customHeight="true" outlineLevel="0" collapsed="false">
      <c r="A2185" s="1" t="s">
        <v>4611</v>
      </c>
      <c r="B2185" s="1" t="s">
        <v>234</v>
      </c>
      <c r="C2185" s="1" t="s">
        <v>2332</v>
      </c>
      <c r="D2185" s="1" t="s">
        <v>2025</v>
      </c>
      <c r="E2185" s="1" t="s">
        <v>2018</v>
      </c>
      <c r="F2185" s="16" t="n">
        <v>79</v>
      </c>
      <c r="G2185" s="16" t="n">
        <v>2447.67</v>
      </c>
      <c r="H2185" s="16" t="n">
        <v>2526.67</v>
      </c>
    </row>
    <row r="2186" customFormat="false" ht="15" hidden="false" customHeight="true" outlineLevel="0" collapsed="false">
      <c r="A2186" s="1" t="s">
        <v>4612</v>
      </c>
      <c r="B2186" s="1" t="s">
        <v>1577</v>
      </c>
      <c r="C2186" s="1" t="s">
        <v>2432</v>
      </c>
      <c r="D2186" s="1" t="s">
        <v>2025</v>
      </c>
      <c r="E2186" s="1" t="s">
        <v>2018</v>
      </c>
      <c r="F2186" s="16" t="n">
        <v>0</v>
      </c>
      <c r="G2186" s="16" t="n">
        <v>5655.02</v>
      </c>
      <c r="H2186" s="16" t="n">
        <v>5655.02</v>
      </c>
    </row>
    <row r="2187" customFormat="false" ht="15" hidden="false" customHeight="true" outlineLevel="0" collapsed="false">
      <c r="A2187" s="1" t="s">
        <v>4613</v>
      </c>
      <c r="B2187" s="1" t="s">
        <v>1537</v>
      </c>
      <c r="C2187" s="1" t="s">
        <v>4233</v>
      </c>
      <c r="D2187" s="1" t="s">
        <v>2025</v>
      </c>
      <c r="E2187" s="1" t="s">
        <v>2022</v>
      </c>
      <c r="F2187" s="16" t="n">
        <v>0</v>
      </c>
      <c r="G2187" s="16" t="n">
        <v>13707.08</v>
      </c>
      <c r="H2187" s="16" t="n">
        <v>13707.08</v>
      </c>
    </row>
    <row r="2188" customFormat="false" ht="15" hidden="false" customHeight="true" outlineLevel="0" collapsed="false">
      <c r="A2188" s="1" t="s">
        <v>4614</v>
      </c>
      <c r="B2188" s="1" t="s">
        <v>1190</v>
      </c>
      <c r="C2188" s="1" t="s">
        <v>2860</v>
      </c>
      <c r="D2188" s="1" t="s">
        <v>2021</v>
      </c>
      <c r="E2188" s="1" t="s">
        <v>2018</v>
      </c>
      <c r="F2188" s="16" t="n">
        <v>79</v>
      </c>
      <c r="G2188" s="16" t="n">
        <v>2137.07</v>
      </c>
      <c r="H2188" s="16" t="n">
        <v>2216.07</v>
      </c>
    </row>
    <row r="2189" customFormat="false" ht="15" hidden="false" customHeight="true" outlineLevel="0" collapsed="false">
      <c r="A2189" s="1" t="s">
        <v>4615</v>
      </c>
      <c r="B2189" s="1" t="s">
        <v>177</v>
      </c>
      <c r="C2189" s="1" t="s">
        <v>2555</v>
      </c>
      <c r="D2189" s="1" t="s">
        <v>2025</v>
      </c>
      <c r="E2189" s="1" t="s">
        <v>2018</v>
      </c>
      <c r="F2189" s="16" t="n">
        <v>0</v>
      </c>
      <c r="G2189" s="16" t="n">
        <v>2504.84</v>
      </c>
      <c r="H2189" s="16" t="n">
        <v>2504.84</v>
      </c>
    </row>
    <row r="2190" customFormat="false" ht="15" hidden="false" customHeight="true" outlineLevel="0" collapsed="false">
      <c r="A2190" s="1" t="s">
        <v>4616</v>
      </c>
      <c r="B2190" s="1" t="s">
        <v>1548</v>
      </c>
      <c r="C2190" s="1" t="s">
        <v>493</v>
      </c>
      <c r="D2190" s="1" t="s">
        <v>2025</v>
      </c>
      <c r="E2190" s="1" t="s">
        <v>2018</v>
      </c>
      <c r="F2190" s="16" t="n">
        <v>99</v>
      </c>
      <c r="G2190" s="16" t="n">
        <v>1500.54</v>
      </c>
      <c r="H2190" s="16" t="n">
        <v>1599.54</v>
      </c>
    </row>
    <row r="2191" customFormat="false" ht="15" hidden="false" customHeight="true" outlineLevel="0" collapsed="false">
      <c r="A2191" s="1" t="s">
        <v>4617</v>
      </c>
      <c r="B2191" s="1" t="s">
        <v>1522</v>
      </c>
      <c r="C2191" s="1" t="s">
        <v>2442</v>
      </c>
      <c r="D2191" s="1" t="s">
        <v>2017</v>
      </c>
      <c r="E2191" s="1" t="s">
        <v>2018</v>
      </c>
      <c r="F2191" s="16" t="n">
        <v>49</v>
      </c>
      <c r="G2191" s="16" t="n">
        <v>361.32</v>
      </c>
      <c r="H2191" s="16" t="n">
        <v>410.32</v>
      </c>
    </row>
    <row r="2192" customFormat="false" ht="15" hidden="false" customHeight="true" outlineLevel="0" collapsed="false">
      <c r="A2192" s="1" t="s">
        <v>4618</v>
      </c>
      <c r="B2192" s="1" t="s">
        <v>589</v>
      </c>
      <c r="C2192" s="1" t="s">
        <v>2525</v>
      </c>
      <c r="D2192" s="1" t="s">
        <v>2017</v>
      </c>
      <c r="E2192" s="1" t="s">
        <v>2018</v>
      </c>
      <c r="F2192" s="16" t="n">
        <v>49</v>
      </c>
      <c r="G2192" s="16" t="n">
        <v>591.85</v>
      </c>
      <c r="H2192" s="16" t="n">
        <v>640.85</v>
      </c>
    </row>
    <row r="2193" customFormat="false" ht="15" hidden="false" customHeight="true" outlineLevel="0" collapsed="false">
      <c r="A2193" s="1" t="s">
        <v>4619</v>
      </c>
      <c r="B2193" s="1" t="s">
        <v>1135</v>
      </c>
      <c r="C2193" s="1" t="s">
        <v>2716</v>
      </c>
      <c r="D2193" s="1" t="s">
        <v>2021</v>
      </c>
      <c r="E2193" s="1" t="s">
        <v>2018</v>
      </c>
      <c r="F2193" s="16" t="n">
        <v>0</v>
      </c>
      <c r="G2193" s="16" t="n">
        <v>10694.93</v>
      </c>
      <c r="H2193" s="16" t="n">
        <v>10694.93</v>
      </c>
    </row>
    <row r="2194" customFormat="false" ht="15" hidden="false" customHeight="true" outlineLevel="0" collapsed="false">
      <c r="A2194" s="1" t="s">
        <v>4620</v>
      </c>
      <c r="B2194" s="1" t="s">
        <v>691</v>
      </c>
      <c r="C2194" s="1" t="s">
        <v>1811</v>
      </c>
      <c r="D2194" s="1" t="s">
        <v>2017</v>
      </c>
      <c r="E2194" s="1" t="s">
        <v>2018</v>
      </c>
      <c r="F2194" s="16" t="n">
        <v>0</v>
      </c>
      <c r="G2194" s="16" t="n">
        <v>4668.41</v>
      </c>
      <c r="H2194" s="16" t="n">
        <v>4668.41</v>
      </c>
    </row>
    <row r="2195" customFormat="false" ht="15" hidden="false" customHeight="true" outlineLevel="0" collapsed="false">
      <c r="A2195" s="1" t="s">
        <v>4621</v>
      </c>
      <c r="B2195" s="1" t="s">
        <v>909</v>
      </c>
      <c r="C2195" s="1" t="s">
        <v>2546</v>
      </c>
      <c r="D2195" s="1" t="s">
        <v>2028</v>
      </c>
      <c r="E2195" s="1" t="s">
        <v>2018</v>
      </c>
      <c r="F2195" s="16" t="n">
        <v>0</v>
      </c>
      <c r="G2195" s="16" t="n">
        <v>12228.58</v>
      </c>
      <c r="H2195" s="16" t="n">
        <v>12228.58</v>
      </c>
    </row>
    <row r="2196" customFormat="false" ht="15" hidden="false" customHeight="true" outlineLevel="0" collapsed="false">
      <c r="A2196" s="1" t="s">
        <v>4622</v>
      </c>
      <c r="B2196" s="1" t="s">
        <v>1607</v>
      </c>
      <c r="C2196" s="1" t="s">
        <v>2807</v>
      </c>
      <c r="D2196" s="1" t="s">
        <v>2017</v>
      </c>
      <c r="E2196" s="1" t="s">
        <v>2018</v>
      </c>
      <c r="F2196" s="16" t="n">
        <v>99</v>
      </c>
      <c r="G2196" s="16" t="n">
        <v>458.06</v>
      </c>
      <c r="H2196" s="16" t="n">
        <v>557.06</v>
      </c>
    </row>
    <row r="2197" customFormat="false" ht="15" hidden="false" customHeight="true" outlineLevel="0" collapsed="false">
      <c r="A2197" s="1" t="s">
        <v>4623</v>
      </c>
      <c r="B2197" s="1" t="s">
        <v>1747</v>
      </c>
      <c r="C2197" s="1" t="s">
        <v>439</v>
      </c>
      <c r="D2197" s="1" t="s">
        <v>2017</v>
      </c>
      <c r="E2197" s="1" t="s">
        <v>2018</v>
      </c>
      <c r="F2197" s="16" t="n">
        <v>0</v>
      </c>
      <c r="G2197" s="16" t="n">
        <v>9221.22</v>
      </c>
      <c r="H2197" s="16" t="n">
        <v>9221.22</v>
      </c>
    </row>
    <row r="2198" customFormat="false" ht="15" hidden="false" customHeight="true" outlineLevel="0" collapsed="false">
      <c r="A2198" s="1" t="s">
        <v>4624</v>
      </c>
      <c r="B2198" s="1" t="s">
        <v>304</v>
      </c>
      <c r="C2198" s="1" t="s">
        <v>2263</v>
      </c>
      <c r="D2198" s="1" t="s">
        <v>2017</v>
      </c>
      <c r="E2198" s="1" t="s">
        <v>2018</v>
      </c>
      <c r="F2198" s="16" t="n">
        <v>49</v>
      </c>
      <c r="G2198" s="16" t="n">
        <v>458.06</v>
      </c>
      <c r="H2198" s="16" t="n">
        <v>507.06</v>
      </c>
    </row>
    <row r="2199" customFormat="false" ht="15" hidden="false" customHeight="true" outlineLevel="0" collapsed="false">
      <c r="A2199" s="1" t="s">
        <v>4625</v>
      </c>
      <c r="B2199" s="1" t="s">
        <v>1257</v>
      </c>
      <c r="C2199" s="1" t="s">
        <v>1641</v>
      </c>
      <c r="D2199" s="1" t="s">
        <v>2021</v>
      </c>
      <c r="E2199" s="1" t="s">
        <v>2018</v>
      </c>
      <c r="F2199" s="16" t="n">
        <v>0</v>
      </c>
      <c r="G2199" s="16" t="n">
        <v>3664.76</v>
      </c>
      <c r="H2199" s="16" t="n">
        <v>3664.76</v>
      </c>
    </row>
    <row r="2200" customFormat="false" ht="15" hidden="false" customHeight="true" outlineLevel="0" collapsed="false">
      <c r="A2200" s="1" t="s">
        <v>4626</v>
      </c>
      <c r="B2200" s="1" t="s">
        <v>1310</v>
      </c>
      <c r="C2200" s="1" t="s">
        <v>2042</v>
      </c>
      <c r="D2200" s="1" t="s">
        <v>2025</v>
      </c>
      <c r="E2200" s="1" t="s">
        <v>2018</v>
      </c>
      <c r="F2200" s="16" t="n">
        <v>0</v>
      </c>
      <c r="G2200" s="16" t="n">
        <v>16905.77</v>
      </c>
      <c r="H2200" s="16" t="n">
        <v>16905.77</v>
      </c>
    </row>
    <row r="2201" customFormat="false" ht="15" hidden="false" customHeight="true" outlineLevel="0" collapsed="false">
      <c r="A2201" s="1" t="s">
        <v>4627</v>
      </c>
      <c r="B2201" s="1" t="s">
        <v>1557</v>
      </c>
      <c r="C2201" s="1" t="s">
        <v>4463</v>
      </c>
      <c r="D2201" s="1" t="s">
        <v>2032</v>
      </c>
      <c r="E2201" s="1" t="s">
        <v>2018</v>
      </c>
      <c r="F2201" s="16" t="n">
        <v>99</v>
      </c>
      <c r="G2201" s="16" t="n">
        <v>280.03</v>
      </c>
      <c r="H2201" s="16" t="n">
        <v>379.03</v>
      </c>
    </row>
    <row r="2202" customFormat="false" ht="15" hidden="false" customHeight="true" outlineLevel="0" collapsed="false">
      <c r="A2202" s="1" t="s">
        <v>4628</v>
      </c>
      <c r="B2202" s="1" t="s">
        <v>1798</v>
      </c>
      <c r="C2202" s="1" t="s">
        <v>378</v>
      </c>
      <c r="D2202" s="1" t="s">
        <v>2025</v>
      </c>
      <c r="E2202" s="1" t="s">
        <v>2018</v>
      </c>
      <c r="F2202" s="16" t="n">
        <v>79</v>
      </c>
      <c r="G2202" s="16" t="n">
        <v>675.24</v>
      </c>
      <c r="H2202" s="16" t="n">
        <v>754.24</v>
      </c>
    </row>
    <row r="2203" customFormat="false" ht="15" hidden="false" customHeight="true" outlineLevel="0" collapsed="false">
      <c r="A2203" s="1" t="s">
        <v>4629</v>
      </c>
      <c r="B2203" s="1" t="s">
        <v>652</v>
      </c>
      <c r="C2203" s="1" t="s">
        <v>2823</v>
      </c>
      <c r="D2203" s="1" t="s">
        <v>2025</v>
      </c>
      <c r="E2203" s="1" t="s">
        <v>2018</v>
      </c>
      <c r="F2203" s="16" t="n">
        <v>79</v>
      </c>
      <c r="G2203" s="16" t="n">
        <v>311.15</v>
      </c>
      <c r="H2203" s="16" t="n">
        <v>390.15</v>
      </c>
    </row>
    <row r="2204" customFormat="false" ht="15" hidden="false" customHeight="true" outlineLevel="0" collapsed="false">
      <c r="A2204" s="1" t="s">
        <v>4630</v>
      </c>
      <c r="B2204" s="1" t="s">
        <v>755</v>
      </c>
      <c r="C2204" s="1" t="s">
        <v>3429</v>
      </c>
      <c r="D2204" s="1" t="s">
        <v>2017</v>
      </c>
      <c r="E2204" s="1" t="s">
        <v>2018</v>
      </c>
      <c r="F2204" s="16" t="n">
        <v>0</v>
      </c>
      <c r="G2204" s="16" t="n">
        <v>14483.3</v>
      </c>
      <c r="H2204" s="16" t="n">
        <v>14483.3</v>
      </c>
    </row>
    <row r="2205" customFormat="false" ht="15" hidden="false" customHeight="true" outlineLevel="0" collapsed="false">
      <c r="A2205" s="1" t="s">
        <v>4631</v>
      </c>
      <c r="B2205" s="1" t="s">
        <v>1548</v>
      </c>
      <c r="C2205" s="1" t="s">
        <v>175</v>
      </c>
      <c r="D2205" s="1" t="s">
        <v>2025</v>
      </c>
      <c r="E2205" s="1" t="s">
        <v>2018</v>
      </c>
      <c r="F2205" s="16" t="n">
        <v>0</v>
      </c>
      <c r="G2205" s="16" t="n">
        <v>14405.32</v>
      </c>
      <c r="H2205" s="16" t="n">
        <v>14405.32</v>
      </c>
    </row>
    <row r="2206" customFormat="false" ht="15" hidden="false" customHeight="true" outlineLevel="0" collapsed="false">
      <c r="A2206" s="1" t="s">
        <v>4632</v>
      </c>
      <c r="B2206" s="1" t="s">
        <v>1357</v>
      </c>
      <c r="C2206" s="1" t="s">
        <v>3101</v>
      </c>
      <c r="D2206" s="1" t="s">
        <v>2021</v>
      </c>
      <c r="E2206" s="1" t="s">
        <v>2018</v>
      </c>
      <c r="F2206" s="16" t="n">
        <v>0</v>
      </c>
      <c r="G2206" s="16" t="n">
        <v>3756.33</v>
      </c>
      <c r="H2206" s="16" t="n">
        <v>3756.33</v>
      </c>
    </row>
    <row r="2207" customFormat="false" ht="15" hidden="false" customHeight="true" outlineLevel="0" collapsed="false">
      <c r="A2207" s="1" t="s">
        <v>4633</v>
      </c>
      <c r="B2207" s="1" t="s">
        <v>1473</v>
      </c>
      <c r="C2207" s="1" t="s">
        <v>2345</v>
      </c>
      <c r="D2207" s="1" t="s">
        <v>2028</v>
      </c>
      <c r="E2207" s="1" t="s">
        <v>2018</v>
      </c>
      <c r="F2207" s="16" t="n">
        <v>0</v>
      </c>
      <c r="G2207" s="16" t="n">
        <v>19095.63</v>
      </c>
      <c r="H2207" s="16" t="n">
        <v>19095.63</v>
      </c>
    </row>
    <row r="2208" customFormat="false" ht="15" hidden="false" customHeight="true" outlineLevel="0" collapsed="false">
      <c r="A2208" s="1" t="s">
        <v>4634</v>
      </c>
      <c r="B2208" s="1" t="s">
        <v>1473</v>
      </c>
      <c r="C2208" s="1" t="s">
        <v>2418</v>
      </c>
      <c r="D2208" s="1" t="s">
        <v>2025</v>
      </c>
      <c r="E2208" s="1" t="s">
        <v>2018</v>
      </c>
      <c r="F2208" s="16" t="n">
        <v>0</v>
      </c>
      <c r="G2208" s="16" t="n">
        <v>10208.72</v>
      </c>
      <c r="H2208" s="16" t="n">
        <v>10208.72</v>
      </c>
    </row>
    <row r="2209" customFormat="false" ht="15" hidden="false" customHeight="true" outlineLevel="0" collapsed="false">
      <c r="A2209" s="1" t="s">
        <v>4635</v>
      </c>
      <c r="B2209" s="1" t="s">
        <v>708</v>
      </c>
      <c r="C2209" s="1" t="s">
        <v>568</v>
      </c>
      <c r="D2209" s="1" t="s">
        <v>2025</v>
      </c>
      <c r="E2209" s="1" t="s">
        <v>2018</v>
      </c>
      <c r="F2209" s="16" t="n">
        <v>0</v>
      </c>
      <c r="G2209" s="16" t="n">
        <v>5900.85</v>
      </c>
      <c r="H2209" s="16" t="n">
        <v>5900.85</v>
      </c>
    </row>
    <row r="2210" customFormat="false" ht="15" hidden="false" customHeight="true" outlineLevel="0" collapsed="false">
      <c r="A2210" s="1" t="s">
        <v>4636</v>
      </c>
      <c r="B2210" s="1" t="s">
        <v>1443</v>
      </c>
      <c r="C2210" s="1" t="s">
        <v>2188</v>
      </c>
      <c r="D2210" s="1" t="s">
        <v>2017</v>
      </c>
      <c r="E2210" s="1" t="s">
        <v>2018</v>
      </c>
      <c r="F2210" s="16" t="n">
        <v>0</v>
      </c>
      <c r="G2210" s="16" t="n">
        <v>3407.62</v>
      </c>
      <c r="H2210" s="16" t="n">
        <v>3407.62</v>
      </c>
    </row>
    <row r="2211" customFormat="false" ht="15" hidden="false" customHeight="true" outlineLevel="0" collapsed="false">
      <c r="A2211" s="1" t="s">
        <v>4637</v>
      </c>
      <c r="B2211" s="1" t="s">
        <v>729</v>
      </c>
      <c r="C2211" s="1" t="s">
        <v>3312</v>
      </c>
      <c r="D2211" s="1" t="s">
        <v>2021</v>
      </c>
      <c r="E2211" s="1" t="s">
        <v>2018</v>
      </c>
      <c r="F2211" s="16" t="n">
        <v>0</v>
      </c>
      <c r="G2211" s="16" t="n">
        <v>7194.38</v>
      </c>
      <c r="H2211" s="16" t="n">
        <v>7194.38</v>
      </c>
    </row>
    <row r="2212" customFormat="false" ht="15" hidden="false" customHeight="true" outlineLevel="0" collapsed="false">
      <c r="A2212" s="1" t="s">
        <v>4638</v>
      </c>
      <c r="B2212" s="1" t="s">
        <v>1806</v>
      </c>
      <c r="C2212" s="1" t="s">
        <v>792</v>
      </c>
      <c r="D2212" s="1" t="s">
        <v>2021</v>
      </c>
      <c r="E2212" s="1" t="s">
        <v>2018</v>
      </c>
      <c r="F2212" s="16" t="n">
        <v>0</v>
      </c>
      <c r="G2212" s="16" t="n">
        <v>10651.83</v>
      </c>
      <c r="H2212" s="16" t="n">
        <v>10651.83</v>
      </c>
    </row>
    <row r="2213" customFormat="false" ht="15" hidden="false" customHeight="true" outlineLevel="0" collapsed="false">
      <c r="A2213" s="1" t="s">
        <v>4639</v>
      </c>
      <c r="B2213" s="1" t="s">
        <v>857</v>
      </c>
      <c r="C2213" s="1" t="s">
        <v>647</v>
      </c>
      <c r="D2213" s="1" t="s">
        <v>2032</v>
      </c>
      <c r="E2213" s="1" t="s">
        <v>2018</v>
      </c>
      <c r="F2213" s="16" t="n">
        <v>0</v>
      </c>
      <c r="G2213" s="16" t="n">
        <v>18459.91</v>
      </c>
      <c r="H2213" s="16" t="n">
        <v>18459.91</v>
      </c>
    </row>
    <row r="2214" customFormat="false" ht="15" hidden="false" customHeight="true" outlineLevel="0" collapsed="false">
      <c r="A2214" s="1" t="s">
        <v>4640</v>
      </c>
      <c r="B2214" s="1" t="s">
        <v>1121</v>
      </c>
      <c r="C2214" s="1" t="s">
        <v>523</v>
      </c>
      <c r="D2214" s="1" t="s">
        <v>2025</v>
      </c>
      <c r="E2214" s="1" t="s">
        <v>2022</v>
      </c>
      <c r="F2214" s="16" t="n">
        <v>0</v>
      </c>
      <c r="G2214" s="16" t="n">
        <v>5045.75</v>
      </c>
      <c r="H2214" s="16" t="n">
        <v>5045.75</v>
      </c>
    </row>
    <row r="2215" customFormat="false" ht="15" hidden="false" customHeight="true" outlineLevel="0" collapsed="false">
      <c r="A2215" s="1" t="s">
        <v>4641</v>
      </c>
      <c r="B2215" s="1" t="s">
        <v>1190</v>
      </c>
      <c r="C2215" s="1" t="s">
        <v>2044</v>
      </c>
      <c r="D2215" s="1" t="s">
        <v>2017</v>
      </c>
      <c r="E2215" s="1" t="s">
        <v>2018</v>
      </c>
      <c r="F2215" s="16" t="n">
        <v>99</v>
      </c>
      <c r="G2215" s="16" t="n">
        <v>1497.02</v>
      </c>
      <c r="H2215" s="16" t="n">
        <v>1596.02</v>
      </c>
    </row>
    <row r="2216" customFormat="false" ht="15" hidden="false" customHeight="true" outlineLevel="0" collapsed="false">
      <c r="A2216" s="1" t="s">
        <v>4642</v>
      </c>
      <c r="B2216" s="1" t="s">
        <v>1151</v>
      </c>
      <c r="C2216" s="1" t="s">
        <v>3639</v>
      </c>
      <c r="D2216" s="1" t="s">
        <v>2025</v>
      </c>
      <c r="E2216" s="1" t="s">
        <v>2018</v>
      </c>
      <c r="F2216" s="16" t="n">
        <v>0</v>
      </c>
      <c r="G2216" s="16" t="n">
        <v>26140.14</v>
      </c>
      <c r="H2216" s="16" t="n">
        <v>26140.14</v>
      </c>
    </row>
    <row r="2217" customFormat="false" ht="15" hidden="false" customHeight="true" outlineLevel="0" collapsed="false">
      <c r="A2217" s="1" t="s">
        <v>4643</v>
      </c>
      <c r="B2217" s="1" t="s">
        <v>1193</v>
      </c>
      <c r="C2217" s="1" t="s">
        <v>4644</v>
      </c>
      <c r="D2217" s="1" t="s">
        <v>2017</v>
      </c>
      <c r="E2217" s="1" t="s">
        <v>2018</v>
      </c>
      <c r="F2217" s="16" t="n">
        <v>0</v>
      </c>
      <c r="G2217" s="16" t="n">
        <v>4185.64</v>
      </c>
      <c r="H2217" s="16" t="n">
        <v>4185.64</v>
      </c>
    </row>
    <row r="2218" customFormat="false" ht="15" hidden="false" customHeight="true" outlineLevel="0" collapsed="false">
      <c r="A2218" s="1" t="s">
        <v>4645</v>
      </c>
      <c r="B2218" s="1" t="s">
        <v>1001</v>
      </c>
      <c r="C2218" s="1" t="s">
        <v>2781</v>
      </c>
      <c r="D2218" s="1" t="s">
        <v>2025</v>
      </c>
      <c r="E2218" s="1" t="s">
        <v>2018</v>
      </c>
      <c r="F2218" s="16" t="n">
        <v>49</v>
      </c>
      <c r="G2218" s="16" t="n">
        <v>2142.79</v>
      </c>
      <c r="H2218" s="16" t="n">
        <v>2191.79</v>
      </c>
    </row>
    <row r="2219" customFormat="false" ht="15" hidden="false" customHeight="true" outlineLevel="0" collapsed="false">
      <c r="A2219" s="1" t="s">
        <v>4646</v>
      </c>
      <c r="B2219" s="1" t="s">
        <v>1319</v>
      </c>
      <c r="C2219" s="1" t="s">
        <v>3357</v>
      </c>
      <c r="D2219" s="1" t="s">
        <v>2025</v>
      </c>
      <c r="E2219" s="1" t="s">
        <v>2018</v>
      </c>
      <c r="F2219" s="16" t="n">
        <v>49</v>
      </c>
      <c r="G2219" s="16" t="n">
        <v>1158.24</v>
      </c>
      <c r="H2219" s="16" t="n">
        <v>1207.24</v>
      </c>
    </row>
    <row r="2220" customFormat="false" ht="15" hidden="false" customHeight="true" outlineLevel="0" collapsed="false">
      <c r="A2220" s="1" t="s">
        <v>4647</v>
      </c>
      <c r="B2220" s="1" t="s">
        <v>199</v>
      </c>
      <c r="C2220" s="1" t="s">
        <v>2034</v>
      </c>
      <c r="D2220" s="1" t="s">
        <v>2028</v>
      </c>
      <c r="E2220" s="1" t="s">
        <v>2018</v>
      </c>
      <c r="F2220" s="16" t="n">
        <v>0</v>
      </c>
      <c r="G2220" s="16" t="n">
        <v>11082.45</v>
      </c>
      <c r="H2220" s="16" t="n">
        <v>11082.45</v>
      </c>
    </row>
    <row r="2221" customFormat="false" ht="15" hidden="false" customHeight="true" outlineLevel="0" collapsed="false">
      <c r="A2221" s="1" t="s">
        <v>4648</v>
      </c>
      <c r="B2221" s="1" t="s">
        <v>1280</v>
      </c>
      <c r="C2221" s="1" t="s">
        <v>2177</v>
      </c>
      <c r="D2221" s="1" t="s">
        <v>2017</v>
      </c>
      <c r="E2221" s="1" t="s">
        <v>2018</v>
      </c>
      <c r="F2221" s="16" t="n">
        <v>0</v>
      </c>
      <c r="G2221" s="16" t="n">
        <v>10483.95</v>
      </c>
      <c r="H2221" s="16" t="n">
        <v>10483.95</v>
      </c>
    </row>
    <row r="2222" customFormat="false" ht="15" hidden="false" customHeight="true" outlineLevel="0" collapsed="false">
      <c r="A2222" s="1" t="s">
        <v>4649</v>
      </c>
      <c r="B2222" s="1" t="s">
        <v>160</v>
      </c>
      <c r="C2222" s="1" t="s">
        <v>2496</v>
      </c>
      <c r="D2222" s="1" t="s">
        <v>2021</v>
      </c>
      <c r="E2222" s="1" t="s">
        <v>2018</v>
      </c>
      <c r="F2222" s="16" t="n">
        <v>0</v>
      </c>
      <c r="G2222" s="16" t="n">
        <v>9763.6</v>
      </c>
      <c r="H2222" s="16" t="n">
        <v>9763.6</v>
      </c>
    </row>
    <row r="2223" customFormat="false" ht="15" hidden="false" customHeight="true" outlineLevel="0" collapsed="false">
      <c r="A2223" s="1" t="s">
        <v>4650</v>
      </c>
      <c r="B2223" s="1" t="s">
        <v>1806</v>
      </c>
      <c r="C2223" s="1" t="s">
        <v>2794</v>
      </c>
      <c r="D2223" s="1" t="s">
        <v>2017</v>
      </c>
      <c r="E2223" s="1" t="s">
        <v>2018</v>
      </c>
      <c r="F2223" s="16" t="n">
        <v>0</v>
      </c>
      <c r="G2223" s="16" t="n">
        <v>4249.06</v>
      </c>
      <c r="H2223" s="16" t="n">
        <v>4249.06</v>
      </c>
    </row>
    <row r="2224" customFormat="false" ht="15" hidden="false" customHeight="true" outlineLevel="0" collapsed="false">
      <c r="A2224" s="1" t="s">
        <v>4651</v>
      </c>
      <c r="B2224" s="1" t="s">
        <v>1437</v>
      </c>
      <c r="C2224" s="1" t="s">
        <v>1227</v>
      </c>
      <c r="D2224" s="1" t="s">
        <v>2032</v>
      </c>
      <c r="E2224" s="1" t="s">
        <v>2018</v>
      </c>
      <c r="F2224" s="16" t="n">
        <v>79</v>
      </c>
      <c r="G2224" s="16" t="n">
        <v>409.84</v>
      </c>
      <c r="H2224" s="16" t="n">
        <v>488.84</v>
      </c>
    </row>
    <row r="2225" customFormat="false" ht="15" hidden="false" customHeight="true" outlineLevel="0" collapsed="false">
      <c r="A2225" s="1" t="s">
        <v>4652</v>
      </c>
      <c r="B2225" s="1" t="s">
        <v>335</v>
      </c>
      <c r="C2225" s="1" t="s">
        <v>2890</v>
      </c>
      <c r="D2225" s="1" t="s">
        <v>2028</v>
      </c>
      <c r="E2225" s="1" t="s">
        <v>2018</v>
      </c>
      <c r="F2225" s="16" t="n">
        <v>0</v>
      </c>
      <c r="G2225" s="16" t="n">
        <v>6212.35</v>
      </c>
      <c r="H2225" s="16" t="n">
        <v>6212.35</v>
      </c>
    </row>
    <row r="2226" customFormat="false" ht="15" hidden="false" customHeight="true" outlineLevel="0" collapsed="false">
      <c r="A2226" s="1" t="s">
        <v>4653</v>
      </c>
      <c r="B2226" s="1" t="s">
        <v>1115</v>
      </c>
      <c r="C2226" s="1" t="s">
        <v>2508</v>
      </c>
      <c r="D2226" s="1" t="s">
        <v>2032</v>
      </c>
      <c r="E2226" s="1" t="s">
        <v>2018</v>
      </c>
      <c r="F2226" s="16" t="n">
        <v>0</v>
      </c>
      <c r="G2226" s="16" t="n">
        <v>4195.56</v>
      </c>
      <c r="H2226" s="16" t="n">
        <v>4195.56</v>
      </c>
    </row>
    <row r="2227" customFormat="false" ht="15" hidden="false" customHeight="true" outlineLevel="0" collapsed="false">
      <c r="A2227" s="1" t="s">
        <v>4654</v>
      </c>
      <c r="B2227" s="1" t="s">
        <v>1473</v>
      </c>
      <c r="C2227" s="1" t="s">
        <v>3176</v>
      </c>
      <c r="D2227" s="1" t="s">
        <v>2021</v>
      </c>
      <c r="E2227" s="1" t="s">
        <v>2022</v>
      </c>
      <c r="F2227" s="16" t="n">
        <v>0</v>
      </c>
      <c r="G2227" s="16" t="n">
        <v>25140.39</v>
      </c>
      <c r="H2227" s="16" t="n">
        <v>25140.39</v>
      </c>
    </row>
    <row r="2228" customFormat="false" ht="15" hidden="false" customHeight="true" outlineLevel="0" collapsed="false">
      <c r="A2228" s="1" t="s">
        <v>4655</v>
      </c>
      <c r="B2228" s="1" t="s">
        <v>1700</v>
      </c>
      <c r="C2228" s="1" t="s">
        <v>533</v>
      </c>
      <c r="D2228" s="1" t="s">
        <v>2025</v>
      </c>
      <c r="E2228" s="1" t="s">
        <v>2018</v>
      </c>
      <c r="F2228" s="16" t="n">
        <v>0</v>
      </c>
      <c r="G2228" s="16" t="n">
        <v>15372.46</v>
      </c>
      <c r="H2228" s="16" t="n">
        <v>15372.46</v>
      </c>
    </row>
    <row r="2229" customFormat="false" ht="15" hidden="false" customHeight="true" outlineLevel="0" collapsed="false">
      <c r="A2229" s="1" t="s">
        <v>4656</v>
      </c>
      <c r="B2229" s="1" t="s">
        <v>1717</v>
      </c>
      <c r="C2229" s="1" t="s">
        <v>2842</v>
      </c>
      <c r="D2229" s="1" t="s">
        <v>2025</v>
      </c>
      <c r="E2229" s="1" t="s">
        <v>2022</v>
      </c>
      <c r="F2229" s="16" t="n">
        <v>0</v>
      </c>
      <c r="G2229" s="16" t="n">
        <v>5497.43</v>
      </c>
      <c r="H2229" s="16" t="n">
        <v>5497.43</v>
      </c>
    </row>
    <row r="2230" customFormat="false" ht="15" hidden="false" customHeight="true" outlineLevel="0" collapsed="false">
      <c r="A2230" s="1" t="s">
        <v>4657</v>
      </c>
      <c r="B2230" s="1" t="s">
        <v>752</v>
      </c>
      <c r="C2230" s="1" t="s">
        <v>4398</v>
      </c>
      <c r="D2230" s="1" t="s">
        <v>2025</v>
      </c>
      <c r="E2230" s="1" t="s">
        <v>2018</v>
      </c>
      <c r="F2230" s="16" t="n">
        <v>0</v>
      </c>
      <c r="G2230" s="16" t="n">
        <v>6834.66</v>
      </c>
      <c r="H2230" s="16" t="n">
        <v>6834.66</v>
      </c>
    </row>
    <row r="2231" customFormat="false" ht="15" hidden="false" customHeight="true" outlineLevel="0" collapsed="false">
      <c r="A2231" s="1" t="s">
        <v>4658</v>
      </c>
      <c r="B2231" s="1" t="s">
        <v>1360</v>
      </c>
      <c r="C2231" s="1" t="s">
        <v>4202</v>
      </c>
      <c r="D2231" s="1" t="s">
        <v>2032</v>
      </c>
      <c r="E2231" s="1" t="s">
        <v>2018</v>
      </c>
      <c r="F2231" s="16" t="n">
        <v>0</v>
      </c>
      <c r="G2231" s="16" t="n">
        <v>3582.05</v>
      </c>
      <c r="H2231" s="16" t="n">
        <v>3582.05</v>
      </c>
    </row>
    <row r="2232" customFormat="false" ht="15" hidden="false" customHeight="true" outlineLevel="0" collapsed="false">
      <c r="A2232" s="1" t="s">
        <v>4659</v>
      </c>
      <c r="B2232" s="1" t="s">
        <v>1784</v>
      </c>
      <c r="C2232" s="1" t="s">
        <v>2569</v>
      </c>
      <c r="D2232" s="1" t="s">
        <v>2017</v>
      </c>
      <c r="E2232" s="1" t="s">
        <v>2045</v>
      </c>
      <c r="F2232" s="16" t="n">
        <v>0</v>
      </c>
      <c r="G2232" s="16" t="n">
        <v>5379.7</v>
      </c>
      <c r="H2232" s="16" t="n">
        <v>5379.7</v>
      </c>
    </row>
    <row r="2233" customFormat="false" ht="15" hidden="false" customHeight="true" outlineLevel="0" collapsed="false">
      <c r="A2233" s="1" t="s">
        <v>4660</v>
      </c>
      <c r="B2233" s="1" t="s">
        <v>304</v>
      </c>
      <c r="C2233" s="1" t="s">
        <v>497</v>
      </c>
      <c r="D2233" s="1" t="s">
        <v>2021</v>
      </c>
      <c r="E2233" s="1" t="s">
        <v>2018</v>
      </c>
      <c r="F2233" s="16" t="n">
        <v>49</v>
      </c>
      <c r="G2233" s="16" t="n">
        <v>264.48</v>
      </c>
      <c r="H2233" s="16" t="n">
        <v>313.48</v>
      </c>
    </row>
    <row r="2234" customFormat="false" ht="15" hidden="false" customHeight="true" outlineLevel="0" collapsed="false">
      <c r="A2234" s="1" t="s">
        <v>4661</v>
      </c>
      <c r="B2234" s="1" t="s">
        <v>433</v>
      </c>
      <c r="C2234" s="1" t="s">
        <v>1595</v>
      </c>
      <c r="D2234" s="1" t="s">
        <v>2021</v>
      </c>
      <c r="E2234" s="1" t="s">
        <v>2018</v>
      </c>
      <c r="F2234" s="16" t="n">
        <v>0</v>
      </c>
      <c r="G2234" s="16" t="n">
        <v>11396.58</v>
      </c>
      <c r="H2234" s="16" t="n">
        <v>11396.58</v>
      </c>
    </row>
    <row r="2235" customFormat="false" ht="15" hidden="false" customHeight="true" outlineLevel="0" collapsed="false">
      <c r="A2235" s="1" t="s">
        <v>4662</v>
      </c>
      <c r="B2235" s="1" t="s">
        <v>1568</v>
      </c>
      <c r="C2235" s="1" t="s">
        <v>449</v>
      </c>
      <c r="D2235" s="1" t="s">
        <v>2017</v>
      </c>
      <c r="E2235" s="1" t="s">
        <v>2022</v>
      </c>
      <c r="F2235" s="16" t="n">
        <v>0</v>
      </c>
      <c r="G2235" s="16" t="n">
        <v>12230.45</v>
      </c>
      <c r="H2235" s="16" t="n">
        <v>12230.45</v>
      </c>
    </row>
    <row r="2236" customFormat="false" ht="15" hidden="false" customHeight="true" outlineLevel="0" collapsed="false">
      <c r="A2236" s="1" t="s">
        <v>4663</v>
      </c>
      <c r="B2236" s="1" t="s">
        <v>602</v>
      </c>
      <c r="C2236" s="1" t="s">
        <v>685</v>
      </c>
      <c r="D2236" s="1" t="s">
        <v>2021</v>
      </c>
      <c r="E2236" s="1" t="s">
        <v>2045</v>
      </c>
      <c r="F2236" s="16" t="n">
        <v>79</v>
      </c>
      <c r="G2236" s="16" t="n">
        <v>916.12</v>
      </c>
      <c r="H2236" s="16" t="n">
        <v>995.12</v>
      </c>
    </row>
    <row r="2237" customFormat="false" ht="15" hidden="false" customHeight="true" outlineLevel="0" collapsed="false">
      <c r="A2237" s="1" t="s">
        <v>4664</v>
      </c>
      <c r="B2237" s="1" t="s">
        <v>1389</v>
      </c>
      <c r="C2237" s="1" t="s">
        <v>1570</v>
      </c>
      <c r="D2237" s="1" t="s">
        <v>2025</v>
      </c>
      <c r="E2237" s="1" t="s">
        <v>2018</v>
      </c>
      <c r="F2237" s="16" t="n">
        <v>79</v>
      </c>
      <c r="G2237" s="16" t="n">
        <v>1603.35</v>
      </c>
      <c r="H2237" s="16" t="n">
        <v>1682.35</v>
      </c>
    </row>
    <row r="2238" customFormat="false" ht="15" hidden="false" customHeight="true" outlineLevel="0" collapsed="false">
      <c r="A2238" s="1" t="s">
        <v>4665</v>
      </c>
      <c r="B2238" s="1" t="s">
        <v>329</v>
      </c>
      <c r="C2238" s="1" t="s">
        <v>1377</v>
      </c>
      <c r="D2238" s="1" t="s">
        <v>2025</v>
      </c>
      <c r="E2238" s="1" t="s">
        <v>2018</v>
      </c>
      <c r="F2238" s="16" t="n">
        <v>0</v>
      </c>
      <c r="G2238" s="16" t="n">
        <v>9869.81</v>
      </c>
      <c r="H2238" s="16" t="n">
        <v>9869.81</v>
      </c>
    </row>
    <row r="2239" customFormat="false" ht="15" hidden="false" customHeight="true" outlineLevel="0" collapsed="false">
      <c r="A2239" s="1" t="s">
        <v>4666</v>
      </c>
      <c r="B2239" s="1" t="s">
        <v>968</v>
      </c>
      <c r="C2239" s="1" t="s">
        <v>2073</v>
      </c>
      <c r="D2239" s="1" t="s">
        <v>2055</v>
      </c>
      <c r="E2239" s="1" t="s">
        <v>2018</v>
      </c>
      <c r="F2239" s="16" t="n">
        <v>0</v>
      </c>
      <c r="G2239" s="16" t="n">
        <v>19723.81</v>
      </c>
      <c r="H2239" s="16" t="n">
        <v>19723.81</v>
      </c>
    </row>
    <row r="2240" customFormat="false" ht="15" hidden="false" customHeight="true" outlineLevel="0" collapsed="false">
      <c r="A2240" s="1" t="s">
        <v>4667</v>
      </c>
      <c r="B2240" s="1" t="s">
        <v>1844</v>
      </c>
      <c r="C2240" s="1" t="s">
        <v>779</v>
      </c>
      <c r="D2240" s="1" t="s">
        <v>2021</v>
      </c>
      <c r="E2240" s="1" t="s">
        <v>2045</v>
      </c>
      <c r="F2240" s="16" t="n">
        <v>0</v>
      </c>
      <c r="G2240" s="16" t="n">
        <v>12083.19</v>
      </c>
      <c r="H2240" s="16" t="n">
        <v>12083.19</v>
      </c>
    </row>
    <row r="2241" customFormat="false" ht="15" hidden="false" customHeight="true" outlineLevel="0" collapsed="false">
      <c r="A2241" s="1" t="s">
        <v>4668</v>
      </c>
      <c r="B2241" s="1" t="s">
        <v>1132</v>
      </c>
      <c r="C2241" s="1" t="s">
        <v>2398</v>
      </c>
      <c r="D2241" s="1" t="s">
        <v>2025</v>
      </c>
      <c r="E2241" s="1" t="s">
        <v>2018</v>
      </c>
      <c r="F2241" s="16" t="n">
        <v>0</v>
      </c>
      <c r="G2241" s="16" t="n">
        <v>16291.3</v>
      </c>
      <c r="H2241" s="16" t="n">
        <v>16291.3</v>
      </c>
    </row>
    <row r="2242" customFormat="false" ht="15" hidden="false" customHeight="true" outlineLevel="0" collapsed="false">
      <c r="A2242" s="1" t="s">
        <v>4669</v>
      </c>
      <c r="B2242" s="1" t="s">
        <v>1473</v>
      </c>
      <c r="C2242" s="1" t="s">
        <v>578</v>
      </c>
      <c r="D2242" s="1" t="s">
        <v>2017</v>
      </c>
      <c r="E2242" s="1" t="s">
        <v>2018</v>
      </c>
      <c r="F2242" s="16" t="n">
        <v>49</v>
      </c>
      <c r="G2242" s="16" t="n">
        <v>600.22</v>
      </c>
      <c r="H2242" s="16" t="n">
        <v>649.22</v>
      </c>
    </row>
    <row r="2243" customFormat="false" ht="15" hidden="false" customHeight="true" outlineLevel="0" collapsed="false">
      <c r="A2243" s="1" t="s">
        <v>4670</v>
      </c>
      <c r="B2243" s="1" t="s">
        <v>1236</v>
      </c>
      <c r="C2243" s="1" t="s">
        <v>3521</v>
      </c>
      <c r="D2243" s="1" t="s">
        <v>2017</v>
      </c>
      <c r="E2243" s="1" t="s">
        <v>2018</v>
      </c>
      <c r="F2243" s="16" t="n">
        <v>0</v>
      </c>
      <c r="G2243" s="16" t="n">
        <v>6798.23</v>
      </c>
      <c r="H2243" s="16" t="n">
        <v>6798.23</v>
      </c>
    </row>
    <row r="2244" customFormat="false" ht="15" hidden="false" customHeight="true" outlineLevel="0" collapsed="false">
      <c r="A2244" s="1" t="s">
        <v>4671</v>
      </c>
      <c r="B2244" s="1" t="s">
        <v>1069</v>
      </c>
      <c r="C2244" s="1" t="s">
        <v>3159</v>
      </c>
      <c r="D2244" s="1" t="s">
        <v>2017</v>
      </c>
      <c r="E2244" s="1" t="s">
        <v>2018</v>
      </c>
      <c r="F2244" s="16" t="n">
        <v>0</v>
      </c>
      <c r="G2244" s="16" t="n">
        <v>15775.91</v>
      </c>
      <c r="H2244" s="16" t="n">
        <v>15775.91</v>
      </c>
    </row>
    <row r="2245" customFormat="false" ht="15" hidden="false" customHeight="true" outlineLevel="0" collapsed="false">
      <c r="A2245" s="1" t="s">
        <v>4672</v>
      </c>
      <c r="B2245" s="1" t="s">
        <v>1239</v>
      </c>
      <c r="C2245" s="1" t="s">
        <v>1539</v>
      </c>
      <c r="D2245" s="1" t="s">
        <v>2017</v>
      </c>
      <c r="E2245" s="1" t="s">
        <v>2018</v>
      </c>
      <c r="F2245" s="16" t="n">
        <v>0</v>
      </c>
      <c r="G2245" s="16" t="n">
        <v>2558.46</v>
      </c>
      <c r="H2245" s="16" t="n">
        <v>2558.46</v>
      </c>
    </row>
    <row r="2246" customFormat="false" ht="15" hidden="false" customHeight="true" outlineLevel="0" collapsed="false">
      <c r="A2246" s="1" t="s">
        <v>4673</v>
      </c>
      <c r="B2246" s="1" t="s">
        <v>1542</v>
      </c>
      <c r="C2246" s="1" t="s">
        <v>1419</v>
      </c>
      <c r="D2246" s="1" t="s">
        <v>2017</v>
      </c>
      <c r="E2246" s="1" t="s">
        <v>2018</v>
      </c>
      <c r="F2246" s="16" t="n">
        <v>0</v>
      </c>
      <c r="G2246" s="16" t="n">
        <v>4906.66</v>
      </c>
      <c r="H2246" s="16" t="n">
        <v>4906.66</v>
      </c>
    </row>
    <row r="2247" customFormat="false" ht="15" hidden="false" customHeight="true" outlineLevel="0" collapsed="false">
      <c r="A2247" s="1" t="s">
        <v>4674</v>
      </c>
      <c r="B2247" s="1" t="s">
        <v>818</v>
      </c>
      <c r="C2247" s="1" t="s">
        <v>3085</v>
      </c>
      <c r="D2247" s="1" t="s">
        <v>2017</v>
      </c>
      <c r="E2247" s="1" t="s">
        <v>2018</v>
      </c>
      <c r="F2247" s="16" t="n">
        <v>99</v>
      </c>
      <c r="G2247" s="16" t="n">
        <v>482.17</v>
      </c>
      <c r="H2247" s="16" t="n">
        <v>581.17</v>
      </c>
    </row>
    <row r="2248" customFormat="false" ht="15" hidden="false" customHeight="true" outlineLevel="0" collapsed="false">
      <c r="A2248" s="1" t="s">
        <v>4675</v>
      </c>
      <c r="B2248" s="1" t="s">
        <v>1297</v>
      </c>
      <c r="C2248" s="1" t="s">
        <v>3687</v>
      </c>
      <c r="D2248" s="1" t="s">
        <v>2021</v>
      </c>
      <c r="E2248" s="1" t="s">
        <v>2022</v>
      </c>
      <c r="F2248" s="16" t="n">
        <v>79</v>
      </c>
      <c r="G2248" s="16" t="n">
        <v>409.84</v>
      </c>
      <c r="H2248" s="16" t="n">
        <v>488.84</v>
      </c>
    </row>
    <row r="2249" customFormat="false" ht="15" hidden="false" customHeight="true" outlineLevel="0" collapsed="false">
      <c r="A2249" s="1" t="s">
        <v>4676</v>
      </c>
      <c r="B2249" s="1" t="s">
        <v>1554</v>
      </c>
      <c r="C2249" s="1" t="s">
        <v>2222</v>
      </c>
      <c r="D2249" s="1" t="s">
        <v>2025</v>
      </c>
      <c r="E2249" s="1" t="s">
        <v>2018</v>
      </c>
      <c r="F2249" s="16" t="n">
        <v>0</v>
      </c>
      <c r="G2249" s="16" t="n">
        <v>3857.02</v>
      </c>
      <c r="H2249" s="16" t="n">
        <v>3857.02</v>
      </c>
    </row>
    <row r="2250" customFormat="false" ht="15" hidden="false" customHeight="true" outlineLevel="0" collapsed="false">
      <c r="A2250" s="1" t="s">
        <v>4677</v>
      </c>
      <c r="B2250" s="1" t="s">
        <v>1871</v>
      </c>
      <c r="C2250" s="1" t="s">
        <v>2764</v>
      </c>
      <c r="D2250" s="1" t="s">
        <v>2028</v>
      </c>
      <c r="E2250" s="1" t="s">
        <v>2018</v>
      </c>
      <c r="F2250" s="16" t="n">
        <v>0</v>
      </c>
      <c r="G2250" s="16" t="n">
        <v>9607.26</v>
      </c>
      <c r="H2250" s="16" t="n">
        <v>9607.26</v>
      </c>
    </row>
    <row r="2251" customFormat="false" ht="15" hidden="false" customHeight="true" outlineLevel="0" collapsed="false">
      <c r="A2251" s="1" t="s">
        <v>4678</v>
      </c>
      <c r="B2251" s="1" t="s">
        <v>834</v>
      </c>
      <c r="C2251" s="1" t="s">
        <v>4679</v>
      </c>
      <c r="D2251" s="1" t="s">
        <v>2025</v>
      </c>
      <c r="E2251" s="1" t="s">
        <v>2018</v>
      </c>
      <c r="F2251" s="16" t="n">
        <v>0</v>
      </c>
      <c r="G2251" s="16" t="n">
        <v>3931.3</v>
      </c>
      <c r="H2251" s="16" t="n">
        <v>3931.3</v>
      </c>
    </row>
    <row r="2252" customFormat="false" ht="15" hidden="false" customHeight="true" outlineLevel="0" collapsed="false">
      <c r="A2252" s="1" t="s">
        <v>4680</v>
      </c>
      <c r="B2252" s="1" t="s">
        <v>1310</v>
      </c>
      <c r="C2252" s="1" t="s">
        <v>1649</v>
      </c>
      <c r="D2252" s="1" t="s">
        <v>2017</v>
      </c>
      <c r="E2252" s="1" t="s">
        <v>2018</v>
      </c>
      <c r="F2252" s="16" t="n">
        <v>0</v>
      </c>
      <c r="G2252" s="16" t="n">
        <v>6934.39</v>
      </c>
      <c r="H2252" s="16" t="n">
        <v>6934.39</v>
      </c>
    </row>
    <row r="2253" customFormat="false" ht="15" hidden="false" customHeight="true" outlineLevel="0" collapsed="false">
      <c r="A2253" s="1" t="s">
        <v>4681</v>
      </c>
      <c r="B2253" s="1" t="s">
        <v>1121</v>
      </c>
      <c r="C2253" s="1" t="s">
        <v>956</v>
      </c>
      <c r="D2253" s="1" t="s">
        <v>2017</v>
      </c>
      <c r="E2253" s="1" t="s">
        <v>2018</v>
      </c>
      <c r="F2253" s="16" t="n">
        <v>79</v>
      </c>
      <c r="G2253" s="16" t="n">
        <v>1868.49</v>
      </c>
      <c r="H2253" s="16" t="n">
        <v>1947.49</v>
      </c>
    </row>
    <row r="2254" customFormat="false" ht="15" hidden="false" customHeight="true" outlineLevel="0" collapsed="false">
      <c r="A2254" s="1" t="s">
        <v>4682</v>
      </c>
      <c r="B2254" s="1" t="s">
        <v>1071</v>
      </c>
      <c r="C2254" s="1" t="s">
        <v>1781</v>
      </c>
      <c r="D2254" s="1" t="s">
        <v>2028</v>
      </c>
      <c r="E2254" s="1" t="s">
        <v>2018</v>
      </c>
      <c r="F2254" s="16" t="n">
        <v>79</v>
      </c>
      <c r="G2254" s="16" t="n">
        <v>2481.89</v>
      </c>
      <c r="H2254" s="16" t="n">
        <v>2560.89</v>
      </c>
    </row>
    <row r="2255" customFormat="false" ht="15" hidden="false" customHeight="true" outlineLevel="0" collapsed="false">
      <c r="A2255" s="1" t="s">
        <v>4683</v>
      </c>
      <c r="B2255" s="1" t="s">
        <v>1400</v>
      </c>
      <c r="C2255" s="1" t="s">
        <v>4684</v>
      </c>
      <c r="D2255" s="1" t="s">
        <v>2028</v>
      </c>
      <c r="E2255" s="1" t="s">
        <v>2018</v>
      </c>
      <c r="F2255" s="16" t="n">
        <v>0</v>
      </c>
      <c r="G2255" s="16" t="n">
        <v>6322.21</v>
      </c>
      <c r="H2255" s="16" t="n">
        <v>6322.21</v>
      </c>
    </row>
    <row r="2256" customFormat="false" ht="15" hidden="false" customHeight="true" outlineLevel="0" collapsed="false">
      <c r="A2256" s="1" t="s">
        <v>4685</v>
      </c>
      <c r="B2256" s="1" t="s">
        <v>849</v>
      </c>
      <c r="C2256" s="1" t="s">
        <v>699</v>
      </c>
      <c r="D2256" s="1" t="s">
        <v>2017</v>
      </c>
      <c r="E2256" s="1" t="s">
        <v>2022</v>
      </c>
      <c r="F2256" s="16" t="n">
        <v>0</v>
      </c>
      <c r="G2256" s="16" t="n">
        <v>5222.27</v>
      </c>
      <c r="H2256" s="16" t="n">
        <v>5222.27</v>
      </c>
    </row>
    <row r="2257" customFormat="false" ht="15" hidden="false" customHeight="true" outlineLevel="0" collapsed="false">
      <c r="A2257" s="1" t="s">
        <v>4686</v>
      </c>
      <c r="B2257" s="1" t="s">
        <v>447</v>
      </c>
      <c r="C2257" s="1" t="s">
        <v>1641</v>
      </c>
      <c r="D2257" s="1" t="s">
        <v>2028</v>
      </c>
      <c r="E2257" s="1" t="s">
        <v>2018</v>
      </c>
      <c r="F2257" s="16" t="n">
        <v>0</v>
      </c>
      <c r="G2257" s="16" t="n">
        <v>9560.38</v>
      </c>
      <c r="H2257" s="16" t="n">
        <v>9560.38</v>
      </c>
    </row>
    <row r="2258" customFormat="false" ht="15" hidden="false" customHeight="true" outlineLevel="0" collapsed="false">
      <c r="A2258" s="1" t="s">
        <v>4687</v>
      </c>
      <c r="B2258" s="1" t="s">
        <v>1286</v>
      </c>
      <c r="C2258" s="1" t="s">
        <v>1833</v>
      </c>
      <c r="D2258" s="1" t="s">
        <v>2032</v>
      </c>
      <c r="E2258" s="1" t="s">
        <v>2018</v>
      </c>
      <c r="F2258" s="16" t="n">
        <v>99</v>
      </c>
      <c r="G2258" s="16" t="n">
        <v>2031.61</v>
      </c>
      <c r="H2258" s="16" t="n">
        <v>2130.61</v>
      </c>
    </row>
    <row r="2259" customFormat="false" ht="15" hidden="false" customHeight="true" outlineLevel="0" collapsed="false">
      <c r="A2259" s="1" t="s">
        <v>4688</v>
      </c>
      <c r="B2259" s="1" t="s">
        <v>1025</v>
      </c>
      <c r="C2259" s="1" t="s">
        <v>2111</v>
      </c>
      <c r="D2259" s="1" t="s">
        <v>2017</v>
      </c>
      <c r="E2259" s="1" t="s">
        <v>2018</v>
      </c>
      <c r="F2259" s="16" t="n">
        <v>0</v>
      </c>
      <c r="G2259" s="16" t="n">
        <v>6052.27</v>
      </c>
      <c r="H2259" s="16" t="n">
        <v>6052.27</v>
      </c>
    </row>
    <row r="2260" customFormat="false" ht="15" hidden="false" customHeight="true" outlineLevel="0" collapsed="false">
      <c r="A2260" s="1" t="s">
        <v>4689</v>
      </c>
      <c r="B2260" s="1" t="s">
        <v>177</v>
      </c>
      <c r="C2260" s="1" t="s">
        <v>1120</v>
      </c>
      <c r="D2260" s="1" t="s">
        <v>2055</v>
      </c>
      <c r="E2260" s="1" t="s">
        <v>2018</v>
      </c>
      <c r="F2260" s="16" t="n">
        <v>79</v>
      </c>
      <c r="G2260" s="16" t="n">
        <v>382.57</v>
      </c>
      <c r="H2260" s="16" t="n">
        <v>461.57</v>
      </c>
    </row>
    <row r="2261" customFormat="false" ht="15" hidden="false" customHeight="true" outlineLevel="0" collapsed="false">
      <c r="A2261" s="1" t="s">
        <v>4690</v>
      </c>
      <c r="B2261" s="1" t="s">
        <v>1052</v>
      </c>
      <c r="C2261" s="1" t="s">
        <v>2294</v>
      </c>
      <c r="D2261" s="1" t="s">
        <v>2025</v>
      </c>
      <c r="E2261" s="1" t="s">
        <v>2045</v>
      </c>
      <c r="F2261" s="16" t="n">
        <v>49</v>
      </c>
      <c r="G2261" s="16" t="n">
        <v>1899.62</v>
      </c>
      <c r="H2261" s="16" t="n">
        <v>1948.62</v>
      </c>
    </row>
    <row r="2262" customFormat="false" ht="15" hidden="false" customHeight="true" outlineLevel="0" collapsed="false">
      <c r="A2262" s="1" t="s">
        <v>4691</v>
      </c>
      <c r="B2262" s="1" t="s">
        <v>1343</v>
      </c>
      <c r="C2262" s="1" t="s">
        <v>203</v>
      </c>
      <c r="D2262" s="1" t="s">
        <v>2025</v>
      </c>
      <c r="E2262" s="1" t="s">
        <v>2018</v>
      </c>
      <c r="F2262" s="16" t="n">
        <v>0</v>
      </c>
      <c r="G2262" s="16" t="n">
        <v>4749.04</v>
      </c>
      <c r="H2262" s="16" t="n">
        <v>4749.04</v>
      </c>
    </row>
    <row r="2263" customFormat="false" ht="15" hidden="false" customHeight="true" outlineLevel="0" collapsed="false">
      <c r="A2263" s="1" t="s">
        <v>4692</v>
      </c>
      <c r="B2263" s="1" t="s">
        <v>1003</v>
      </c>
      <c r="C2263" s="1" t="s">
        <v>900</v>
      </c>
      <c r="D2263" s="1" t="s">
        <v>2021</v>
      </c>
      <c r="E2263" s="1" t="s">
        <v>2018</v>
      </c>
      <c r="F2263" s="16" t="n">
        <v>0</v>
      </c>
      <c r="G2263" s="16" t="n">
        <v>7564.68</v>
      </c>
      <c r="H2263" s="16" t="n">
        <v>7564.68</v>
      </c>
    </row>
    <row r="2264" customFormat="false" ht="15" hidden="false" customHeight="true" outlineLevel="0" collapsed="false">
      <c r="A2264" s="1" t="s">
        <v>4693</v>
      </c>
      <c r="B2264" s="1" t="s">
        <v>1836</v>
      </c>
      <c r="C2264" s="1" t="s">
        <v>2358</v>
      </c>
      <c r="D2264" s="1" t="s">
        <v>2055</v>
      </c>
      <c r="E2264" s="1" t="s">
        <v>2018</v>
      </c>
      <c r="F2264" s="16" t="n">
        <v>0</v>
      </c>
      <c r="G2264" s="16" t="n">
        <v>6411.2</v>
      </c>
      <c r="H2264" s="16" t="n">
        <v>6411.2</v>
      </c>
    </row>
    <row r="2265" customFormat="false" ht="15" hidden="false" customHeight="true" outlineLevel="0" collapsed="false">
      <c r="A2265" s="1" t="s">
        <v>4694</v>
      </c>
      <c r="B2265" s="1" t="s">
        <v>666</v>
      </c>
      <c r="C2265" s="1" t="s">
        <v>2168</v>
      </c>
      <c r="D2265" s="1" t="s">
        <v>2032</v>
      </c>
      <c r="E2265" s="1" t="s">
        <v>2018</v>
      </c>
      <c r="F2265" s="16" t="n">
        <v>0</v>
      </c>
      <c r="G2265" s="16" t="n">
        <v>4847.07</v>
      </c>
      <c r="H2265" s="16" t="n">
        <v>4847.07</v>
      </c>
    </row>
    <row r="2266" customFormat="false" ht="15" hidden="false" customHeight="true" outlineLevel="0" collapsed="false">
      <c r="A2266" s="1" t="s">
        <v>4695</v>
      </c>
      <c r="B2266" s="1" t="s">
        <v>1107</v>
      </c>
      <c r="C2266" s="1" t="s">
        <v>4696</v>
      </c>
      <c r="D2266" s="1" t="s">
        <v>2017</v>
      </c>
      <c r="E2266" s="1" t="s">
        <v>2045</v>
      </c>
      <c r="F2266" s="16" t="n">
        <v>0</v>
      </c>
      <c r="G2266" s="16" t="n">
        <v>3220.13</v>
      </c>
      <c r="H2266" s="16" t="n">
        <v>3220.13</v>
      </c>
    </row>
    <row r="2267" customFormat="false" ht="15" hidden="false" customHeight="true" outlineLevel="0" collapsed="false">
      <c r="A2267" s="1" t="s">
        <v>4697</v>
      </c>
      <c r="B2267" s="1" t="s">
        <v>1052</v>
      </c>
      <c r="C2267" s="1" t="s">
        <v>2034</v>
      </c>
      <c r="D2267" s="1" t="s">
        <v>2025</v>
      </c>
      <c r="E2267" s="1" t="s">
        <v>2022</v>
      </c>
      <c r="F2267" s="16" t="n">
        <v>99</v>
      </c>
      <c r="G2267" s="16" t="n">
        <v>280.03</v>
      </c>
      <c r="H2267" s="16" t="n">
        <v>379.03</v>
      </c>
    </row>
    <row r="2268" customFormat="false" ht="15" hidden="false" customHeight="true" outlineLevel="0" collapsed="false">
      <c r="A2268" s="1" t="s">
        <v>4698</v>
      </c>
      <c r="B2268" s="1" t="s">
        <v>954</v>
      </c>
      <c r="C2268" s="1" t="s">
        <v>776</v>
      </c>
      <c r="D2268" s="1" t="s">
        <v>2017</v>
      </c>
      <c r="E2268" s="1" t="s">
        <v>2018</v>
      </c>
      <c r="F2268" s="16" t="n">
        <v>0</v>
      </c>
      <c r="G2268" s="16" t="n">
        <v>3466.32</v>
      </c>
      <c r="H2268" s="16" t="n">
        <v>3466.32</v>
      </c>
    </row>
    <row r="2269" customFormat="false" ht="15" hidden="false" customHeight="true" outlineLevel="0" collapsed="false">
      <c r="A2269" s="1" t="s">
        <v>4699</v>
      </c>
      <c r="B2269" s="1" t="s">
        <v>708</v>
      </c>
      <c r="C2269" s="1" t="s">
        <v>2471</v>
      </c>
      <c r="D2269" s="1" t="s">
        <v>2017</v>
      </c>
      <c r="E2269" s="1" t="s">
        <v>2022</v>
      </c>
      <c r="F2269" s="16" t="n">
        <v>0</v>
      </c>
      <c r="G2269" s="16" t="n">
        <v>18343.96</v>
      </c>
      <c r="H2269" s="16" t="n">
        <v>18343.96</v>
      </c>
    </row>
    <row r="2270" customFormat="false" ht="15" hidden="false" customHeight="true" outlineLevel="0" collapsed="false">
      <c r="A2270" s="1" t="s">
        <v>4700</v>
      </c>
      <c r="B2270" s="1" t="s">
        <v>1723</v>
      </c>
      <c r="C2270" s="1" t="s">
        <v>959</v>
      </c>
      <c r="D2270" s="1" t="s">
        <v>2028</v>
      </c>
      <c r="E2270" s="1" t="s">
        <v>2018</v>
      </c>
      <c r="F2270" s="16" t="n">
        <v>79</v>
      </c>
      <c r="G2270" s="16" t="n">
        <v>750.27</v>
      </c>
      <c r="H2270" s="16" t="n">
        <v>829.27</v>
      </c>
    </row>
    <row r="2271" customFormat="false" ht="15" hidden="false" customHeight="true" outlineLevel="0" collapsed="false">
      <c r="A2271" s="1" t="s">
        <v>4701</v>
      </c>
      <c r="B2271" s="1" t="s">
        <v>752</v>
      </c>
      <c r="C2271" s="1" t="s">
        <v>2062</v>
      </c>
      <c r="D2271" s="1" t="s">
        <v>2025</v>
      </c>
      <c r="E2271" s="1" t="s">
        <v>2018</v>
      </c>
      <c r="F2271" s="16" t="n">
        <v>0</v>
      </c>
      <c r="G2271" s="16" t="n">
        <v>9728.18</v>
      </c>
      <c r="H2271" s="16" t="n">
        <v>9728.18</v>
      </c>
    </row>
    <row r="2272" customFormat="false" ht="15" hidden="false" customHeight="true" outlineLevel="0" collapsed="false">
      <c r="A2272" s="1" t="s">
        <v>4702</v>
      </c>
      <c r="B2272" s="1" t="s">
        <v>1088</v>
      </c>
      <c r="C2272" s="1" t="s">
        <v>3266</v>
      </c>
      <c r="D2272" s="1" t="s">
        <v>2017</v>
      </c>
      <c r="E2272" s="1" t="s">
        <v>2018</v>
      </c>
      <c r="F2272" s="16" t="n">
        <v>99</v>
      </c>
      <c r="G2272" s="16" t="n">
        <v>712.76</v>
      </c>
      <c r="H2272" s="16" t="n">
        <v>811.76</v>
      </c>
    </row>
    <row r="2273" customFormat="false" ht="15" hidden="false" customHeight="true" outlineLevel="0" collapsed="false">
      <c r="A2273" s="1" t="s">
        <v>4703</v>
      </c>
      <c r="B2273" s="1" t="s">
        <v>1037</v>
      </c>
      <c r="C2273" s="1" t="s">
        <v>4150</v>
      </c>
      <c r="D2273" s="1" t="s">
        <v>2017</v>
      </c>
      <c r="E2273" s="1" t="s">
        <v>2018</v>
      </c>
      <c r="F2273" s="16" t="n">
        <v>0</v>
      </c>
      <c r="G2273" s="16" t="n">
        <v>6752.95</v>
      </c>
      <c r="H2273" s="16" t="n">
        <v>6752.95</v>
      </c>
    </row>
    <row r="2274" customFormat="false" ht="15" hidden="false" customHeight="true" outlineLevel="0" collapsed="false">
      <c r="A2274" s="1" t="s">
        <v>4704</v>
      </c>
      <c r="B2274" s="1" t="s">
        <v>304</v>
      </c>
      <c r="C2274" s="1" t="s">
        <v>3429</v>
      </c>
      <c r="D2274" s="1" t="s">
        <v>2025</v>
      </c>
      <c r="E2274" s="1" t="s">
        <v>2018</v>
      </c>
      <c r="F2274" s="16" t="n">
        <v>0</v>
      </c>
      <c r="G2274" s="16" t="n">
        <v>2757.65</v>
      </c>
      <c r="H2274" s="16" t="n">
        <v>2757.65</v>
      </c>
    </row>
    <row r="2275" customFormat="false" ht="15" hidden="false" customHeight="true" outlineLevel="0" collapsed="false">
      <c r="A2275" s="1" t="s">
        <v>4705</v>
      </c>
      <c r="B2275" s="1" t="s">
        <v>280</v>
      </c>
      <c r="C2275" s="1" t="s">
        <v>981</v>
      </c>
      <c r="D2275" s="1" t="s">
        <v>2025</v>
      </c>
      <c r="E2275" s="1" t="s">
        <v>2018</v>
      </c>
      <c r="F2275" s="16" t="n">
        <v>0</v>
      </c>
      <c r="G2275" s="16" t="n">
        <v>9251.74</v>
      </c>
      <c r="H2275" s="16" t="n">
        <v>9251.74</v>
      </c>
    </row>
    <row r="2276" customFormat="false" ht="15" hidden="false" customHeight="true" outlineLevel="0" collapsed="false">
      <c r="A2276" s="1" t="s">
        <v>4706</v>
      </c>
      <c r="B2276" s="1" t="s">
        <v>627</v>
      </c>
      <c r="C2276" s="1" t="s">
        <v>3031</v>
      </c>
      <c r="D2276" s="1" t="s">
        <v>2021</v>
      </c>
      <c r="E2276" s="1" t="s">
        <v>2018</v>
      </c>
      <c r="F2276" s="16" t="n">
        <v>0</v>
      </c>
      <c r="G2276" s="16" t="n">
        <v>11649.09</v>
      </c>
      <c r="H2276" s="16" t="n">
        <v>11649.09</v>
      </c>
    </row>
    <row r="2277" customFormat="false" ht="15" hidden="false" customHeight="true" outlineLevel="0" collapsed="false">
      <c r="A2277" s="1" t="s">
        <v>4707</v>
      </c>
      <c r="B2277" s="1" t="s">
        <v>1437</v>
      </c>
      <c r="C2277" s="1" t="s">
        <v>2332</v>
      </c>
      <c r="D2277" s="1" t="s">
        <v>2017</v>
      </c>
      <c r="E2277" s="1" t="s">
        <v>2018</v>
      </c>
      <c r="F2277" s="16" t="n">
        <v>0</v>
      </c>
      <c r="G2277" s="16" t="n">
        <v>12192.2</v>
      </c>
      <c r="H2277" s="16" t="n">
        <v>12192.2</v>
      </c>
    </row>
    <row r="2278" customFormat="false" ht="15" hidden="false" customHeight="true" outlineLevel="0" collapsed="false">
      <c r="A2278" s="1" t="s">
        <v>4708</v>
      </c>
      <c r="B2278" s="1" t="s">
        <v>1792</v>
      </c>
      <c r="C2278" s="1" t="s">
        <v>2354</v>
      </c>
      <c r="D2278" s="1" t="s">
        <v>2017</v>
      </c>
      <c r="E2278" s="1" t="s">
        <v>2018</v>
      </c>
      <c r="F2278" s="16" t="n">
        <v>0</v>
      </c>
      <c r="G2278" s="16" t="n">
        <v>2588.97</v>
      </c>
      <c r="H2278" s="16" t="n">
        <v>2588.97</v>
      </c>
    </row>
    <row r="2279" customFormat="false" ht="15" hidden="false" customHeight="true" outlineLevel="0" collapsed="false">
      <c r="A2279" s="1" t="s">
        <v>4709</v>
      </c>
      <c r="B2279" s="1" t="s">
        <v>1052</v>
      </c>
      <c r="C2279" s="1" t="s">
        <v>2185</v>
      </c>
      <c r="D2279" s="1" t="s">
        <v>2021</v>
      </c>
      <c r="E2279" s="1" t="s">
        <v>2018</v>
      </c>
      <c r="F2279" s="16" t="n">
        <v>0</v>
      </c>
      <c r="G2279" s="16" t="n">
        <v>12631.48</v>
      </c>
      <c r="H2279" s="16" t="n">
        <v>12631.48</v>
      </c>
    </row>
    <row r="2280" customFormat="false" ht="15" hidden="false" customHeight="true" outlineLevel="0" collapsed="false">
      <c r="A2280" s="1" t="s">
        <v>4710</v>
      </c>
      <c r="B2280" s="1" t="s">
        <v>433</v>
      </c>
      <c r="C2280" s="1" t="s">
        <v>3319</v>
      </c>
      <c r="D2280" s="1" t="s">
        <v>2017</v>
      </c>
      <c r="E2280" s="1" t="s">
        <v>2018</v>
      </c>
      <c r="F2280" s="16" t="n">
        <v>0</v>
      </c>
      <c r="G2280" s="16" t="n">
        <v>6681.52</v>
      </c>
      <c r="H2280" s="16" t="n">
        <v>6681.52</v>
      </c>
    </row>
    <row r="2281" customFormat="false" ht="15" hidden="false" customHeight="true" outlineLevel="0" collapsed="false">
      <c r="A2281" s="1" t="s">
        <v>4711</v>
      </c>
      <c r="B2281" s="1" t="s">
        <v>1756</v>
      </c>
      <c r="C2281" s="1" t="s">
        <v>2948</v>
      </c>
      <c r="D2281" s="1" t="s">
        <v>2021</v>
      </c>
      <c r="E2281" s="1" t="s">
        <v>2018</v>
      </c>
      <c r="F2281" s="16" t="n">
        <v>79</v>
      </c>
      <c r="G2281" s="16" t="n">
        <v>750.27</v>
      </c>
      <c r="H2281" s="16" t="n">
        <v>829.27</v>
      </c>
    </row>
    <row r="2282" customFormat="false" ht="15" hidden="false" customHeight="true" outlineLevel="0" collapsed="false">
      <c r="A2282" s="1" t="s">
        <v>4712</v>
      </c>
      <c r="B2282" s="1" t="s">
        <v>968</v>
      </c>
      <c r="C2282" s="1" t="s">
        <v>2587</v>
      </c>
      <c r="D2282" s="1" t="s">
        <v>2025</v>
      </c>
      <c r="E2282" s="1" t="s">
        <v>2018</v>
      </c>
      <c r="F2282" s="16" t="n">
        <v>0</v>
      </c>
      <c r="G2282" s="16" t="n">
        <v>18848.71</v>
      </c>
      <c r="H2282" s="16" t="n">
        <v>18848.71</v>
      </c>
    </row>
    <row r="2283" customFormat="false" ht="15" hidden="false" customHeight="true" outlineLevel="0" collapsed="false">
      <c r="A2283" s="1" t="s">
        <v>4713</v>
      </c>
      <c r="B2283" s="1" t="s">
        <v>453</v>
      </c>
      <c r="C2283" s="1" t="s">
        <v>2219</v>
      </c>
      <c r="D2283" s="1" t="s">
        <v>2025</v>
      </c>
      <c r="E2283" s="1" t="s">
        <v>2018</v>
      </c>
      <c r="F2283" s="16" t="n">
        <v>0</v>
      </c>
      <c r="G2283" s="16" t="n">
        <v>12909</v>
      </c>
      <c r="H2283" s="16" t="n">
        <v>12909</v>
      </c>
    </row>
    <row r="2284" customFormat="false" ht="15" hidden="false" customHeight="true" outlineLevel="0" collapsed="false">
      <c r="A2284" s="1" t="s">
        <v>4714</v>
      </c>
      <c r="B2284" s="1" t="s">
        <v>1319</v>
      </c>
      <c r="C2284" s="1" t="s">
        <v>1652</v>
      </c>
      <c r="D2284" s="1" t="s">
        <v>2055</v>
      </c>
      <c r="E2284" s="1" t="s">
        <v>2018</v>
      </c>
      <c r="F2284" s="16" t="n">
        <v>0</v>
      </c>
      <c r="G2284" s="16" t="n">
        <v>4394.85</v>
      </c>
      <c r="H2284" s="16" t="n">
        <v>4394.85</v>
      </c>
    </row>
    <row r="2285" customFormat="false" ht="15" hidden="false" customHeight="true" outlineLevel="0" collapsed="false">
      <c r="A2285" s="1" t="s">
        <v>4715</v>
      </c>
      <c r="B2285" s="1" t="s">
        <v>768</v>
      </c>
      <c r="C2285" s="1" t="s">
        <v>2471</v>
      </c>
      <c r="D2285" s="1" t="s">
        <v>2025</v>
      </c>
      <c r="E2285" s="1" t="s">
        <v>2022</v>
      </c>
      <c r="F2285" s="16" t="n">
        <v>0</v>
      </c>
      <c r="G2285" s="16" t="n">
        <v>12670.96</v>
      </c>
      <c r="H2285" s="16" t="n">
        <v>12670.96</v>
      </c>
    </row>
    <row r="2286" customFormat="false" ht="15" hidden="false" customHeight="true" outlineLevel="0" collapsed="false">
      <c r="A2286" s="1" t="s">
        <v>4716</v>
      </c>
      <c r="B2286" s="1" t="s">
        <v>343</v>
      </c>
      <c r="C2286" s="1" t="s">
        <v>4089</v>
      </c>
      <c r="D2286" s="1" t="s">
        <v>2025</v>
      </c>
      <c r="E2286" s="1" t="s">
        <v>2018</v>
      </c>
      <c r="F2286" s="16" t="n">
        <v>0</v>
      </c>
      <c r="G2286" s="16" t="n">
        <v>25646.88</v>
      </c>
      <c r="H2286" s="16" t="n">
        <v>25646.88</v>
      </c>
    </row>
    <row r="2287" customFormat="false" ht="15" hidden="false" customHeight="true" outlineLevel="0" collapsed="false">
      <c r="A2287" s="1" t="s">
        <v>4717</v>
      </c>
      <c r="B2287" s="1" t="s">
        <v>1360</v>
      </c>
      <c r="C2287" s="1" t="s">
        <v>1243</v>
      </c>
      <c r="D2287" s="1" t="s">
        <v>2017</v>
      </c>
      <c r="E2287" s="1" t="s">
        <v>2018</v>
      </c>
      <c r="F2287" s="16" t="n">
        <v>99</v>
      </c>
      <c r="G2287" s="16" t="n">
        <v>311.15</v>
      </c>
      <c r="H2287" s="16" t="n">
        <v>410.15</v>
      </c>
    </row>
    <row r="2288" customFormat="false" ht="15" hidden="false" customHeight="true" outlineLevel="0" collapsed="false">
      <c r="A2288" s="1" t="s">
        <v>4718</v>
      </c>
      <c r="B2288" s="1" t="s">
        <v>1193</v>
      </c>
      <c r="C2288" s="1" t="s">
        <v>1776</v>
      </c>
      <c r="D2288" s="1" t="s">
        <v>2025</v>
      </c>
      <c r="E2288" s="1" t="s">
        <v>2018</v>
      </c>
      <c r="F2288" s="16" t="n">
        <v>0</v>
      </c>
      <c r="G2288" s="16" t="n">
        <v>17426.76</v>
      </c>
      <c r="H2288" s="16" t="n">
        <v>17426.76</v>
      </c>
    </row>
    <row r="2289" customFormat="false" ht="15" hidden="false" customHeight="true" outlineLevel="0" collapsed="false">
      <c r="A2289" s="1" t="s">
        <v>4719</v>
      </c>
      <c r="B2289" s="1" t="s">
        <v>512</v>
      </c>
      <c r="C2289" s="1" t="s">
        <v>1265</v>
      </c>
      <c r="D2289" s="1" t="s">
        <v>2021</v>
      </c>
      <c r="E2289" s="1" t="s">
        <v>2018</v>
      </c>
      <c r="F2289" s="16" t="n">
        <v>0</v>
      </c>
      <c r="G2289" s="16" t="n">
        <v>5589.83</v>
      </c>
      <c r="H2289" s="16" t="n">
        <v>5589.83</v>
      </c>
    </row>
    <row r="2290" customFormat="false" ht="15" hidden="false" customHeight="true" outlineLevel="0" collapsed="false">
      <c r="A2290" s="1" t="s">
        <v>4720</v>
      </c>
      <c r="B2290" s="1" t="s">
        <v>857</v>
      </c>
      <c r="C2290" s="1" t="s">
        <v>1111</v>
      </c>
      <c r="D2290" s="1" t="s">
        <v>2032</v>
      </c>
      <c r="E2290" s="1" t="s">
        <v>2018</v>
      </c>
      <c r="F2290" s="16" t="n">
        <v>0</v>
      </c>
      <c r="G2290" s="16" t="n">
        <v>18706.19</v>
      </c>
      <c r="H2290" s="16" t="n">
        <v>18706.19</v>
      </c>
    </row>
    <row r="2291" customFormat="false" ht="15" hidden="false" customHeight="true" outlineLevel="0" collapsed="false">
      <c r="A2291" s="1" t="s">
        <v>4721</v>
      </c>
      <c r="B2291" s="1" t="s">
        <v>1025</v>
      </c>
      <c r="C2291" s="1" t="s">
        <v>2813</v>
      </c>
      <c r="D2291" s="1" t="s">
        <v>2025</v>
      </c>
      <c r="E2291" s="1" t="s">
        <v>2018</v>
      </c>
      <c r="F2291" s="16" t="n">
        <v>99</v>
      </c>
      <c r="G2291" s="16" t="n">
        <v>793.32</v>
      </c>
      <c r="H2291" s="16" t="n">
        <v>892.32</v>
      </c>
    </row>
    <row r="2292" customFormat="false" ht="15" hidden="false" customHeight="true" outlineLevel="0" collapsed="false">
      <c r="A2292" s="1" t="s">
        <v>4722</v>
      </c>
      <c r="B2292" s="1" t="s">
        <v>1244</v>
      </c>
      <c r="C2292" s="1" t="s">
        <v>2496</v>
      </c>
      <c r="D2292" s="1" t="s">
        <v>2017</v>
      </c>
      <c r="E2292" s="1" t="s">
        <v>2045</v>
      </c>
      <c r="F2292" s="16" t="n">
        <v>99</v>
      </c>
      <c r="G2292" s="16" t="n">
        <v>1650.49</v>
      </c>
      <c r="H2292" s="16" t="n">
        <v>1749.49</v>
      </c>
    </row>
    <row r="2293" customFormat="false" ht="15" hidden="false" customHeight="true" outlineLevel="0" collapsed="false">
      <c r="A2293" s="1" t="s">
        <v>4723</v>
      </c>
      <c r="B2293" s="1" t="s">
        <v>1502</v>
      </c>
      <c r="C2293" s="1" t="s">
        <v>2237</v>
      </c>
      <c r="D2293" s="1" t="s">
        <v>2032</v>
      </c>
      <c r="E2293" s="1" t="s">
        <v>2018</v>
      </c>
      <c r="F2293" s="16" t="n">
        <v>99</v>
      </c>
      <c r="G2293" s="16" t="n">
        <v>409.84</v>
      </c>
      <c r="H2293" s="16" t="n">
        <v>508.84</v>
      </c>
    </row>
    <row r="2294" customFormat="false" ht="15" hidden="false" customHeight="true" outlineLevel="0" collapsed="false">
      <c r="A2294" s="1" t="s">
        <v>4724</v>
      </c>
      <c r="B2294" s="1" t="s">
        <v>920</v>
      </c>
      <c r="C2294" s="1" t="s">
        <v>2396</v>
      </c>
      <c r="D2294" s="1" t="s">
        <v>2021</v>
      </c>
      <c r="E2294" s="1" t="s">
        <v>2018</v>
      </c>
      <c r="F2294" s="16" t="n">
        <v>99</v>
      </c>
      <c r="G2294" s="16" t="n">
        <v>776.69</v>
      </c>
      <c r="H2294" s="16" t="n">
        <v>875.69</v>
      </c>
    </row>
    <row r="2295" customFormat="false" ht="15" hidden="false" customHeight="true" outlineLevel="0" collapsed="false">
      <c r="A2295" s="1" t="s">
        <v>4725</v>
      </c>
      <c r="B2295" s="1" t="s">
        <v>1849</v>
      </c>
      <c r="C2295" s="1" t="s">
        <v>959</v>
      </c>
      <c r="D2295" s="1" t="s">
        <v>2032</v>
      </c>
      <c r="E2295" s="1" t="s">
        <v>2018</v>
      </c>
      <c r="F2295" s="16" t="n">
        <v>0</v>
      </c>
      <c r="G2295" s="16" t="n">
        <v>4648.65</v>
      </c>
      <c r="H2295" s="16" t="n">
        <v>4648.65</v>
      </c>
    </row>
    <row r="2296" customFormat="false" ht="15" hidden="false" customHeight="true" outlineLevel="0" collapsed="false">
      <c r="A2296" s="1" t="s">
        <v>4726</v>
      </c>
      <c r="B2296" s="1" t="s">
        <v>1145</v>
      </c>
      <c r="C2296" s="1" t="s">
        <v>3031</v>
      </c>
      <c r="D2296" s="1" t="s">
        <v>2017</v>
      </c>
      <c r="E2296" s="1" t="s">
        <v>2045</v>
      </c>
      <c r="F2296" s="16" t="n">
        <v>0</v>
      </c>
      <c r="G2296" s="16" t="n">
        <v>7621.4</v>
      </c>
      <c r="H2296" s="16" t="n">
        <v>7621.4</v>
      </c>
    </row>
    <row r="2297" customFormat="false" ht="15" hidden="false" customHeight="true" outlineLevel="0" collapsed="false">
      <c r="A2297" s="1" t="s">
        <v>4727</v>
      </c>
      <c r="B2297" s="1" t="s">
        <v>1440</v>
      </c>
      <c r="C2297" s="1" t="s">
        <v>3519</v>
      </c>
      <c r="D2297" s="1" t="s">
        <v>2028</v>
      </c>
      <c r="E2297" s="1" t="s">
        <v>2018</v>
      </c>
      <c r="F2297" s="16" t="n">
        <v>0</v>
      </c>
      <c r="G2297" s="16" t="n">
        <v>6633.09</v>
      </c>
      <c r="H2297" s="16" t="n">
        <v>6633.09</v>
      </c>
    </row>
    <row r="2298" customFormat="false" ht="15" hidden="false" customHeight="true" outlineLevel="0" collapsed="false">
      <c r="A2298" s="1" t="s">
        <v>4728</v>
      </c>
      <c r="B2298" s="1" t="s">
        <v>1700</v>
      </c>
      <c r="C2298" s="1" t="s">
        <v>2349</v>
      </c>
      <c r="D2298" s="1" t="s">
        <v>2017</v>
      </c>
      <c r="E2298" s="1" t="s">
        <v>2018</v>
      </c>
      <c r="F2298" s="16" t="n">
        <v>0</v>
      </c>
      <c r="G2298" s="16" t="n">
        <v>5913</v>
      </c>
      <c r="H2298" s="16" t="n">
        <v>5913</v>
      </c>
    </row>
    <row r="2299" customFormat="false" ht="15" hidden="false" customHeight="true" outlineLevel="0" collapsed="false">
      <c r="A2299" s="1" t="s">
        <v>4729</v>
      </c>
      <c r="B2299" s="1" t="s">
        <v>1607</v>
      </c>
      <c r="C2299" s="1" t="s">
        <v>2708</v>
      </c>
      <c r="D2299" s="1" t="s">
        <v>2032</v>
      </c>
      <c r="E2299" s="1" t="s">
        <v>2018</v>
      </c>
      <c r="F2299" s="16" t="n">
        <v>0</v>
      </c>
      <c r="G2299" s="16" t="n">
        <v>6135.75</v>
      </c>
      <c r="H2299" s="16" t="n">
        <v>6135.75</v>
      </c>
    </row>
    <row r="2300" customFormat="false" ht="15" hidden="false" customHeight="true" outlineLevel="0" collapsed="false">
      <c r="A2300" s="1" t="s">
        <v>4730</v>
      </c>
      <c r="B2300" s="1" t="s">
        <v>367</v>
      </c>
      <c r="C2300" s="1" t="s">
        <v>1553</v>
      </c>
      <c r="D2300" s="1" t="s">
        <v>2017</v>
      </c>
      <c r="E2300" s="1" t="s">
        <v>2018</v>
      </c>
      <c r="F2300" s="16" t="n">
        <v>0</v>
      </c>
      <c r="G2300" s="16" t="n">
        <v>3179.91</v>
      </c>
      <c r="H2300" s="16" t="n">
        <v>3179.91</v>
      </c>
    </row>
    <row r="2301" customFormat="false" ht="15" hidden="false" customHeight="true" outlineLevel="0" collapsed="false">
      <c r="A2301" s="1" t="s">
        <v>4731</v>
      </c>
      <c r="B2301" s="1" t="s">
        <v>1828</v>
      </c>
      <c r="C2301" s="1" t="s">
        <v>632</v>
      </c>
      <c r="D2301" s="1" t="s">
        <v>2032</v>
      </c>
      <c r="E2301" s="1" t="s">
        <v>2018</v>
      </c>
      <c r="F2301" s="16" t="n">
        <v>0</v>
      </c>
      <c r="G2301" s="16" t="n">
        <v>12450.65</v>
      </c>
      <c r="H2301" s="16" t="n">
        <v>12450.65</v>
      </c>
    </row>
    <row r="2302" customFormat="false" ht="15" hidden="false" customHeight="true" outlineLevel="0" collapsed="false">
      <c r="A2302" s="1" t="s">
        <v>4732</v>
      </c>
      <c r="B2302" s="1" t="s">
        <v>1806</v>
      </c>
      <c r="C2302" s="1" t="s">
        <v>4327</v>
      </c>
      <c r="D2302" s="1" t="s">
        <v>2025</v>
      </c>
      <c r="E2302" s="1" t="s">
        <v>2018</v>
      </c>
      <c r="F2302" s="16" t="n">
        <v>0</v>
      </c>
      <c r="G2302" s="16" t="n">
        <v>10458.48</v>
      </c>
      <c r="H2302" s="16" t="n">
        <v>10458.48</v>
      </c>
    </row>
    <row r="2303" customFormat="false" ht="15" hidden="false" customHeight="true" outlineLevel="0" collapsed="false">
      <c r="A2303" s="1" t="s">
        <v>4733</v>
      </c>
      <c r="B2303" s="1" t="s">
        <v>447</v>
      </c>
      <c r="C2303" s="1" t="s">
        <v>3073</v>
      </c>
      <c r="D2303" s="1" t="s">
        <v>2025</v>
      </c>
      <c r="E2303" s="1" t="s">
        <v>2018</v>
      </c>
      <c r="F2303" s="16" t="n">
        <v>79</v>
      </c>
      <c r="G2303" s="16" t="n">
        <v>623</v>
      </c>
      <c r="H2303" s="16" t="n">
        <v>702</v>
      </c>
    </row>
    <row r="2304" customFormat="false" ht="15" hidden="false" customHeight="true" outlineLevel="0" collapsed="false">
      <c r="A2304" s="1" t="s">
        <v>4734</v>
      </c>
      <c r="B2304" s="1" t="s">
        <v>1844</v>
      </c>
      <c r="C2304" s="1" t="s">
        <v>4735</v>
      </c>
      <c r="D2304" s="1" t="s">
        <v>2025</v>
      </c>
      <c r="E2304" s="1" t="s">
        <v>2018</v>
      </c>
      <c r="F2304" s="16" t="n">
        <v>0</v>
      </c>
      <c r="G2304" s="16" t="n">
        <v>3418.86</v>
      </c>
      <c r="H2304" s="16" t="n">
        <v>3418.86</v>
      </c>
    </row>
    <row r="2305" customFormat="false" ht="15" hidden="false" customHeight="true" outlineLevel="0" collapsed="false">
      <c r="A2305" s="1" t="s">
        <v>4736</v>
      </c>
      <c r="B2305" s="1" t="s">
        <v>475</v>
      </c>
      <c r="C2305" s="1" t="s">
        <v>736</v>
      </c>
      <c r="D2305" s="1" t="s">
        <v>2025</v>
      </c>
      <c r="E2305" s="1" t="s">
        <v>2018</v>
      </c>
      <c r="F2305" s="16" t="n">
        <v>79</v>
      </c>
      <c r="G2305" s="16" t="n">
        <v>2142.79</v>
      </c>
      <c r="H2305" s="16" t="n">
        <v>2221.79</v>
      </c>
    </row>
    <row r="2306" customFormat="false" ht="15" hidden="false" customHeight="true" outlineLevel="0" collapsed="false">
      <c r="A2306" s="1" t="s">
        <v>4737</v>
      </c>
      <c r="B2306" s="1" t="s">
        <v>893</v>
      </c>
      <c r="C2306" s="1" t="s">
        <v>1340</v>
      </c>
      <c r="D2306" s="1" t="s">
        <v>2055</v>
      </c>
      <c r="E2306" s="1" t="s">
        <v>2018</v>
      </c>
      <c r="F2306" s="16" t="n">
        <v>0</v>
      </c>
      <c r="G2306" s="16" t="n">
        <v>5755.5</v>
      </c>
      <c r="H2306" s="16" t="n">
        <v>5755.5</v>
      </c>
    </row>
    <row r="2307" customFormat="false" ht="15" hidden="false" customHeight="true" outlineLevel="0" collapsed="false">
      <c r="A2307" s="1" t="s">
        <v>4738</v>
      </c>
      <c r="B2307" s="1" t="s">
        <v>284</v>
      </c>
      <c r="C2307" s="1" t="s">
        <v>192</v>
      </c>
      <c r="D2307" s="1" t="s">
        <v>2021</v>
      </c>
      <c r="E2307" s="1" t="s">
        <v>2018</v>
      </c>
      <c r="F2307" s="16" t="n">
        <v>0</v>
      </c>
      <c r="G2307" s="16" t="n">
        <v>6572.82</v>
      </c>
      <c r="H2307" s="16" t="n">
        <v>6572.82</v>
      </c>
    </row>
    <row r="2308" customFormat="false" ht="15" hidden="false" customHeight="true" outlineLevel="0" collapsed="false">
      <c r="A2308" s="1" t="s">
        <v>4739</v>
      </c>
      <c r="B2308" s="1" t="s">
        <v>1623</v>
      </c>
      <c r="C2308" s="1" t="s">
        <v>3343</v>
      </c>
      <c r="D2308" s="1" t="s">
        <v>2017</v>
      </c>
      <c r="E2308" s="1" t="s">
        <v>2018</v>
      </c>
      <c r="F2308" s="16" t="n">
        <v>0</v>
      </c>
      <c r="G2308" s="16" t="n">
        <v>20507.16</v>
      </c>
      <c r="H2308" s="16" t="n">
        <v>20507.16</v>
      </c>
    </row>
    <row r="2309" customFormat="false" ht="15" hidden="false" customHeight="true" outlineLevel="0" collapsed="false">
      <c r="A2309" s="1" t="s">
        <v>4740</v>
      </c>
      <c r="B2309" s="1" t="s">
        <v>1135</v>
      </c>
      <c r="C2309" s="1" t="s">
        <v>3343</v>
      </c>
      <c r="D2309" s="1" t="s">
        <v>2055</v>
      </c>
      <c r="E2309" s="1" t="s">
        <v>2018</v>
      </c>
      <c r="F2309" s="16" t="n">
        <v>0</v>
      </c>
      <c r="G2309" s="16" t="n">
        <v>4701.68</v>
      </c>
      <c r="H2309" s="16" t="n">
        <v>4701.68</v>
      </c>
    </row>
    <row r="2310" customFormat="false" ht="15" hidden="false" customHeight="true" outlineLevel="0" collapsed="false">
      <c r="A2310" s="1" t="s">
        <v>4741</v>
      </c>
      <c r="B2310" s="1" t="s">
        <v>1758</v>
      </c>
      <c r="C2310" s="1" t="s">
        <v>2222</v>
      </c>
      <c r="D2310" s="1" t="s">
        <v>2025</v>
      </c>
      <c r="E2310" s="1" t="s">
        <v>2018</v>
      </c>
      <c r="F2310" s="16" t="n">
        <v>99</v>
      </c>
      <c r="G2310" s="16" t="n">
        <v>482.17</v>
      </c>
      <c r="H2310" s="16" t="n">
        <v>581.17</v>
      </c>
    </row>
    <row r="2311" customFormat="false" ht="15" hidden="false" customHeight="true" outlineLevel="0" collapsed="false">
      <c r="A2311" s="1" t="s">
        <v>4742</v>
      </c>
      <c r="B2311" s="1" t="s">
        <v>1473</v>
      </c>
      <c r="C2311" s="1" t="s">
        <v>871</v>
      </c>
      <c r="D2311" s="1" t="s">
        <v>2025</v>
      </c>
      <c r="E2311" s="1" t="s">
        <v>2018</v>
      </c>
      <c r="F2311" s="16" t="n">
        <v>99</v>
      </c>
      <c r="G2311" s="16" t="n">
        <v>2038.6</v>
      </c>
      <c r="H2311" s="16" t="n">
        <v>2137.6</v>
      </c>
    </row>
    <row r="2312" customFormat="false" ht="15" hidden="false" customHeight="true" outlineLevel="0" collapsed="false">
      <c r="A2312" s="1" t="s">
        <v>4743</v>
      </c>
      <c r="B2312" s="1" t="s">
        <v>915</v>
      </c>
      <c r="C2312" s="1" t="s">
        <v>3410</v>
      </c>
      <c r="D2312" s="1" t="s">
        <v>2025</v>
      </c>
      <c r="E2312" s="1" t="s">
        <v>2018</v>
      </c>
      <c r="F2312" s="16" t="n">
        <v>0</v>
      </c>
      <c r="G2312" s="16" t="n">
        <v>9824.86</v>
      </c>
      <c r="H2312" s="16" t="n">
        <v>9824.86</v>
      </c>
    </row>
    <row r="2313" customFormat="false" ht="15" hidden="false" customHeight="true" outlineLevel="0" collapsed="false">
      <c r="A2313" s="1" t="s">
        <v>4744</v>
      </c>
      <c r="B2313" s="1" t="s">
        <v>898</v>
      </c>
      <c r="C2313" s="1" t="s">
        <v>2629</v>
      </c>
      <c r="D2313" s="1" t="s">
        <v>2021</v>
      </c>
      <c r="E2313" s="1" t="s">
        <v>2018</v>
      </c>
      <c r="F2313" s="16" t="n">
        <v>0</v>
      </c>
      <c r="G2313" s="16" t="n">
        <v>7988.03</v>
      </c>
      <c r="H2313" s="16" t="n">
        <v>7988.03</v>
      </c>
    </row>
    <row r="2314" customFormat="false" ht="15" hidden="false" customHeight="true" outlineLevel="0" collapsed="false">
      <c r="A2314" s="1" t="s">
        <v>4745</v>
      </c>
      <c r="B2314" s="1" t="s">
        <v>1473</v>
      </c>
      <c r="C2314" s="1" t="s">
        <v>426</v>
      </c>
      <c r="D2314" s="1" t="s">
        <v>2025</v>
      </c>
      <c r="E2314" s="1" t="s">
        <v>2045</v>
      </c>
      <c r="F2314" s="16" t="n">
        <v>0</v>
      </c>
      <c r="G2314" s="16" t="n">
        <v>9965.77</v>
      </c>
      <c r="H2314" s="16" t="n">
        <v>9965.77</v>
      </c>
    </row>
    <row r="2315" customFormat="false" ht="15" hidden="false" customHeight="true" outlineLevel="0" collapsed="false">
      <c r="A2315" s="1" t="s">
        <v>4746</v>
      </c>
      <c r="B2315" s="1" t="s">
        <v>1437</v>
      </c>
      <c r="C2315" s="1" t="s">
        <v>1404</v>
      </c>
      <c r="D2315" s="1" t="s">
        <v>2055</v>
      </c>
      <c r="E2315" s="1" t="s">
        <v>2018</v>
      </c>
      <c r="F2315" s="16" t="n">
        <v>0</v>
      </c>
      <c r="G2315" s="16" t="n">
        <v>4755.71</v>
      </c>
      <c r="H2315" s="16" t="n">
        <v>4755.71</v>
      </c>
    </row>
    <row r="2316" customFormat="false" ht="15" hidden="false" customHeight="true" outlineLevel="0" collapsed="false">
      <c r="A2316" s="1" t="s">
        <v>4747</v>
      </c>
      <c r="B2316" s="1" t="s">
        <v>433</v>
      </c>
      <c r="C2316" s="1" t="s">
        <v>2170</v>
      </c>
      <c r="D2316" s="1" t="s">
        <v>2025</v>
      </c>
      <c r="E2316" s="1" t="s">
        <v>2018</v>
      </c>
      <c r="F2316" s="16" t="n">
        <v>79</v>
      </c>
      <c r="G2316" s="16" t="n">
        <v>2018.34</v>
      </c>
      <c r="H2316" s="16" t="n">
        <v>2097.34</v>
      </c>
    </row>
    <row r="2317" customFormat="false" ht="15" hidden="false" customHeight="true" outlineLevel="0" collapsed="false">
      <c r="A2317" s="1" t="s">
        <v>4748</v>
      </c>
      <c r="B2317" s="1" t="s">
        <v>308</v>
      </c>
      <c r="C2317" s="1" t="s">
        <v>614</v>
      </c>
      <c r="D2317" s="1" t="s">
        <v>2017</v>
      </c>
      <c r="E2317" s="1" t="s">
        <v>2018</v>
      </c>
      <c r="F2317" s="16" t="n">
        <v>0</v>
      </c>
      <c r="G2317" s="16" t="n">
        <v>10758.65</v>
      </c>
      <c r="H2317" s="16" t="n">
        <v>10758.65</v>
      </c>
    </row>
    <row r="2318" customFormat="false" ht="15" hidden="false" customHeight="true" outlineLevel="0" collapsed="false">
      <c r="A2318" s="1" t="s">
        <v>4749</v>
      </c>
      <c r="B2318" s="1" t="s">
        <v>1220</v>
      </c>
      <c r="C2318" s="1" t="s">
        <v>3073</v>
      </c>
      <c r="D2318" s="1" t="s">
        <v>2017</v>
      </c>
      <c r="E2318" s="1" t="s">
        <v>2045</v>
      </c>
      <c r="F2318" s="16" t="n">
        <v>0</v>
      </c>
      <c r="G2318" s="16" t="n">
        <v>10115.9</v>
      </c>
      <c r="H2318" s="16" t="n">
        <v>10115.9</v>
      </c>
    </row>
    <row r="2319" customFormat="false" ht="15" hidden="false" customHeight="true" outlineLevel="0" collapsed="false">
      <c r="A2319" s="1" t="s">
        <v>4750</v>
      </c>
      <c r="B2319" s="1" t="s">
        <v>280</v>
      </c>
      <c r="C2319" s="1" t="s">
        <v>1054</v>
      </c>
      <c r="D2319" s="1" t="s">
        <v>2017</v>
      </c>
      <c r="E2319" s="1" t="s">
        <v>2018</v>
      </c>
      <c r="F2319" s="16" t="n">
        <v>99</v>
      </c>
      <c r="G2319" s="16" t="n">
        <v>1183.7</v>
      </c>
      <c r="H2319" s="16" t="n">
        <v>1282.7</v>
      </c>
    </row>
    <row r="2320" customFormat="false" ht="15" hidden="false" customHeight="true" outlineLevel="0" collapsed="false">
      <c r="A2320" s="1" t="s">
        <v>4751</v>
      </c>
      <c r="B2320" s="1" t="s">
        <v>1557</v>
      </c>
      <c r="C2320" s="1" t="s">
        <v>1262</v>
      </c>
      <c r="D2320" s="1" t="s">
        <v>2028</v>
      </c>
      <c r="E2320" s="1" t="s">
        <v>2018</v>
      </c>
      <c r="F2320" s="16" t="n">
        <v>79</v>
      </c>
      <c r="G2320" s="16" t="n">
        <v>1091.8</v>
      </c>
      <c r="H2320" s="16" t="n">
        <v>1170.8</v>
      </c>
    </row>
    <row r="2321" customFormat="false" ht="15" hidden="false" customHeight="true" outlineLevel="0" collapsed="false">
      <c r="A2321" s="1" t="s">
        <v>4752</v>
      </c>
      <c r="B2321" s="1" t="s">
        <v>1435</v>
      </c>
      <c r="C2321" s="1" t="s">
        <v>2403</v>
      </c>
      <c r="D2321" s="1" t="s">
        <v>2017</v>
      </c>
      <c r="E2321" s="1" t="s">
        <v>2018</v>
      </c>
      <c r="F2321" s="16" t="n">
        <v>0</v>
      </c>
      <c r="G2321" s="16" t="n">
        <v>5311.32</v>
      </c>
      <c r="H2321" s="16" t="n">
        <v>5311.32</v>
      </c>
    </row>
    <row r="2322" customFormat="false" ht="15" hidden="false" customHeight="true" outlineLevel="0" collapsed="false">
      <c r="A2322" s="1" t="s">
        <v>4753</v>
      </c>
      <c r="B2322" s="1" t="s">
        <v>1440</v>
      </c>
      <c r="C2322" s="1" t="s">
        <v>1192</v>
      </c>
      <c r="D2322" s="1" t="s">
        <v>2032</v>
      </c>
      <c r="E2322" s="1" t="s">
        <v>2018</v>
      </c>
      <c r="F2322" s="16" t="n">
        <v>0</v>
      </c>
      <c r="G2322" s="16" t="n">
        <v>5245.69</v>
      </c>
      <c r="H2322" s="16" t="n">
        <v>5245.69</v>
      </c>
    </row>
    <row r="2323" customFormat="false" ht="15" hidden="false" customHeight="true" outlineLevel="0" collapsed="false">
      <c r="A2323" s="1" t="s">
        <v>4754</v>
      </c>
      <c r="B2323" s="1" t="s">
        <v>579</v>
      </c>
      <c r="C2323" s="1" t="s">
        <v>1445</v>
      </c>
      <c r="D2323" s="1" t="s">
        <v>2025</v>
      </c>
      <c r="E2323" s="1" t="s">
        <v>2018</v>
      </c>
      <c r="F2323" s="16" t="n">
        <v>49</v>
      </c>
      <c r="G2323" s="16" t="n">
        <v>1073.35</v>
      </c>
      <c r="H2323" s="16" t="n">
        <v>1122.35</v>
      </c>
    </row>
    <row r="2324" customFormat="false" ht="15" hidden="false" customHeight="true" outlineLevel="0" collapsed="false">
      <c r="A2324" s="1" t="s">
        <v>4755</v>
      </c>
      <c r="B2324" s="1" t="s">
        <v>1274</v>
      </c>
      <c r="C2324" s="1" t="s">
        <v>209</v>
      </c>
      <c r="D2324" s="1" t="s">
        <v>2055</v>
      </c>
      <c r="E2324" s="1" t="s">
        <v>2018</v>
      </c>
      <c r="F2324" s="16" t="n">
        <v>0</v>
      </c>
      <c r="G2324" s="16" t="n">
        <v>6267.29</v>
      </c>
      <c r="H2324" s="16" t="n">
        <v>6267.29</v>
      </c>
    </row>
    <row r="2325" customFormat="false" ht="15" hidden="false" customHeight="true" outlineLevel="0" collapsed="false">
      <c r="A2325" s="1" t="s">
        <v>4756</v>
      </c>
      <c r="B2325" s="1" t="s">
        <v>1280</v>
      </c>
      <c r="C2325" s="1" t="s">
        <v>2104</v>
      </c>
      <c r="D2325" s="1" t="s">
        <v>2025</v>
      </c>
      <c r="E2325" s="1" t="s">
        <v>2045</v>
      </c>
      <c r="F2325" s="16" t="n">
        <v>0</v>
      </c>
      <c r="G2325" s="16" t="n">
        <v>3142.61</v>
      </c>
      <c r="H2325" s="16" t="n">
        <v>3142.61</v>
      </c>
    </row>
    <row r="2326" customFormat="false" ht="15" hidden="false" customHeight="true" outlineLevel="0" collapsed="false">
      <c r="A2326" s="1" t="s">
        <v>4757</v>
      </c>
      <c r="B2326" s="1" t="s">
        <v>1393</v>
      </c>
      <c r="C2326" s="1" t="s">
        <v>2307</v>
      </c>
      <c r="D2326" s="1" t="s">
        <v>2017</v>
      </c>
      <c r="E2326" s="1" t="s">
        <v>2018</v>
      </c>
      <c r="F2326" s="16" t="n">
        <v>49</v>
      </c>
      <c r="G2326" s="16" t="n">
        <v>623</v>
      </c>
      <c r="H2326" s="16" t="n">
        <v>672</v>
      </c>
    </row>
    <row r="2327" customFormat="false" ht="15" hidden="false" customHeight="true" outlineLevel="0" collapsed="false">
      <c r="A2327" s="1" t="s">
        <v>4758</v>
      </c>
      <c r="B2327" s="1" t="s">
        <v>579</v>
      </c>
      <c r="C2327" s="1" t="s">
        <v>1177</v>
      </c>
      <c r="D2327" s="1" t="s">
        <v>2032</v>
      </c>
      <c r="E2327" s="1" t="s">
        <v>2018</v>
      </c>
      <c r="F2327" s="16" t="n">
        <v>0</v>
      </c>
      <c r="G2327" s="16" t="n">
        <v>2768.56</v>
      </c>
      <c r="H2327" s="16" t="n">
        <v>2768.56</v>
      </c>
    </row>
    <row r="2328" customFormat="false" ht="15" hidden="false" customHeight="true" outlineLevel="0" collapsed="false">
      <c r="A2328" s="1" t="s">
        <v>4759</v>
      </c>
      <c r="B2328" s="1" t="s">
        <v>416</v>
      </c>
      <c r="C2328" s="1" t="s">
        <v>632</v>
      </c>
      <c r="D2328" s="1" t="s">
        <v>2032</v>
      </c>
      <c r="E2328" s="1" t="s">
        <v>2018</v>
      </c>
      <c r="F2328" s="16" t="n">
        <v>99</v>
      </c>
      <c r="G2328" s="16" t="n">
        <v>2376.03</v>
      </c>
      <c r="H2328" s="16" t="n">
        <v>2475.03</v>
      </c>
    </row>
    <row r="2329" customFormat="false" ht="15" hidden="false" customHeight="true" outlineLevel="0" collapsed="false">
      <c r="A2329" s="1" t="s">
        <v>4760</v>
      </c>
      <c r="B2329" s="1" t="s">
        <v>1037</v>
      </c>
      <c r="C2329" s="1" t="s">
        <v>3258</v>
      </c>
      <c r="D2329" s="1" t="s">
        <v>2017</v>
      </c>
      <c r="E2329" s="1" t="s">
        <v>2018</v>
      </c>
      <c r="F2329" s="16" t="n">
        <v>0</v>
      </c>
      <c r="G2329" s="16" t="n">
        <v>7195.05</v>
      </c>
      <c r="H2329" s="16" t="n">
        <v>7195.05</v>
      </c>
    </row>
    <row r="2330" customFormat="false" ht="15" hidden="false" customHeight="true" outlineLevel="0" collapsed="false">
      <c r="A2330" s="1" t="s">
        <v>4761</v>
      </c>
      <c r="B2330" s="1" t="s">
        <v>1559</v>
      </c>
      <c r="C2330" s="1" t="s">
        <v>3443</v>
      </c>
      <c r="D2330" s="1" t="s">
        <v>2025</v>
      </c>
      <c r="E2330" s="1" t="s">
        <v>2018</v>
      </c>
      <c r="F2330" s="16" t="n">
        <v>0</v>
      </c>
      <c r="G2330" s="16" t="n">
        <v>4001.7</v>
      </c>
      <c r="H2330" s="16" t="n">
        <v>4001.7</v>
      </c>
    </row>
    <row r="2331" customFormat="false" ht="15" hidden="false" customHeight="true" outlineLevel="0" collapsed="false">
      <c r="A2331" s="1" t="s">
        <v>4762</v>
      </c>
      <c r="B2331" s="1" t="s">
        <v>1338</v>
      </c>
      <c r="C2331" s="1" t="s">
        <v>1216</v>
      </c>
      <c r="D2331" s="1" t="s">
        <v>2025</v>
      </c>
      <c r="E2331" s="1" t="s">
        <v>2018</v>
      </c>
      <c r="F2331" s="16" t="n">
        <v>0</v>
      </c>
      <c r="G2331" s="16" t="n">
        <v>5385.75</v>
      </c>
      <c r="H2331" s="16" t="n">
        <v>5385.75</v>
      </c>
    </row>
    <row r="2332" customFormat="false" ht="15" hidden="false" customHeight="true" outlineLevel="0" collapsed="false">
      <c r="A2332" s="1" t="s">
        <v>4763</v>
      </c>
      <c r="B2332" s="1" t="s">
        <v>768</v>
      </c>
      <c r="C2332" s="1" t="s">
        <v>4017</v>
      </c>
      <c r="D2332" s="1" t="s">
        <v>2017</v>
      </c>
      <c r="E2332" s="1" t="s">
        <v>2018</v>
      </c>
      <c r="F2332" s="16" t="n">
        <v>79</v>
      </c>
      <c r="G2332" s="16" t="n">
        <v>1725.98</v>
      </c>
      <c r="H2332" s="16" t="n">
        <v>1804.98</v>
      </c>
    </row>
    <row r="2333" customFormat="false" ht="15" hidden="false" customHeight="true" outlineLevel="0" collapsed="false">
      <c r="A2333" s="1" t="s">
        <v>4764</v>
      </c>
      <c r="B2333" s="1" t="s">
        <v>284</v>
      </c>
      <c r="C2333" s="1" t="s">
        <v>1556</v>
      </c>
      <c r="D2333" s="1" t="s">
        <v>2021</v>
      </c>
      <c r="E2333" s="1" t="s">
        <v>2018</v>
      </c>
      <c r="F2333" s="16" t="n">
        <v>0</v>
      </c>
      <c r="G2333" s="16" t="n">
        <v>16339.32</v>
      </c>
      <c r="H2333" s="16" t="n">
        <v>16339.32</v>
      </c>
    </row>
    <row r="2334" customFormat="false" ht="15" hidden="false" customHeight="true" outlineLevel="0" collapsed="false">
      <c r="A2334" s="1" t="s">
        <v>4765</v>
      </c>
      <c r="B2334" s="1" t="s">
        <v>1502</v>
      </c>
      <c r="C2334" s="1" t="s">
        <v>2460</v>
      </c>
      <c r="D2334" s="1" t="s">
        <v>2017</v>
      </c>
      <c r="E2334" s="1" t="s">
        <v>2045</v>
      </c>
      <c r="F2334" s="16" t="n">
        <v>0</v>
      </c>
      <c r="G2334" s="16" t="n">
        <v>17151.74</v>
      </c>
      <c r="H2334" s="16" t="n">
        <v>17151.74</v>
      </c>
    </row>
    <row r="2335" customFormat="false" ht="15" hidden="false" customHeight="true" outlineLevel="0" collapsed="false">
      <c r="A2335" s="1" t="s">
        <v>4766</v>
      </c>
      <c r="B2335" s="1" t="s">
        <v>1145</v>
      </c>
      <c r="C2335" s="1" t="s">
        <v>2386</v>
      </c>
      <c r="D2335" s="1" t="s">
        <v>2017</v>
      </c>
      <c r="E2335" s="1" t="s">
        <v>2018</v>
      </c>
      <c r="F2335" s="16" t="n">
        <v>0</v>
      </c>
      <c r="G2335" s="16" t="n">
        <v>7921.32</v>
      </c>
      <c r="H2335" s="16" t="n">
        <v>7921.32</v>
      </c>
    </row>
    <row r="2336" customFormat="false" ht="15" hidden="false" customHeight="true" outlineLevel="0" collapsed="false">
      <c r="A2336" s="1" t="s">
        <v>4767</v>
      </c>
      <c r="B2336" s="1" t="s">
        <v>1577</v>
      </c>
      <c r="C2336" s="1" t="s">
        <v>2044</v>
      </c>
      <c r="D2336" s="1" t="s">
        <v>2021</v>
      </c>
      <c r="E2336" s="1" t="s">
        <v>2018</v>
      </c>
      <c r="F2336" s="16" t="n">
        <v>79</v>
      </c>
      <c r="G2336" s="16" t="n">
        <v>600.22</v>
      </c>
      <c r="H2336" s="16" t="n">
        <v>679.22</v>
      </c>
    </row>
    <row r="2337" customFormat="false" ht="15" hidden="false" customHeight="true" outlineLevel="0" collapsed="false">
      <c r="A2337" s="1" t="s">
        <v>4768</v>
      </c>
      <c r="B2337" s="1" t="s">
        <v>711</v>
      </c>
      <c r="C2337" s="1" t="s">
        <v>1353</v>
      </c>
      <c r="D2337" s="1" t="s">
        <v>2028</v>
      </c>
      <c r="E2337" s="1" t="s">
        <v>2018</v>
      </c>
      <c r="F2337" s="16" t="n">
        <v>0</v>
      </c>
      <c r="G2337" s="16" t="n">
        <v>2832.58</v>
      </c>
      <c r="H2337" s="16" t="n">
        <v>2832.58</v>
      </c>
    </row>
    <row r="2338" customFormat="false" ht="15" hidden="false" customHeight="true" outlineLevel="0" collapsed="false">
      <c r="A2338" s="1" t="s">
        <v>4769</v>
      </c>
      <c r="B2338" s="1" t="s">
        <v>579</v>
      </c>
      <c r="C2338" s="1" t="s">
        <v>3212</v>
      </c>
      <c r="D2338" s="1" t="s">
        <v>2021</v>
      </c>
      <c r="E2338" s="1" t="s">
        <v>2018</v>
      </c>
      <c r="F2338" s="16" t="n">
        <v>79</v>
      </c>
      <c r="G2338" s="16" t="n">
        <v>591.18</v>
      </c>
      <c r="H2338" s="16" t="n">
        <v>670.18</v>
      </c>
    </row>
    <row r="2339" customFormat="false" ht="15" hidden="false" customHeight="true" outlineLevel="0" collapsed="false">
      <c r="A2339" s="1" t="s">
        <v>4770</v>
      </c>
      <c r="B2339" s="1" t="s">
        <v>966</v>
      </c>
      <c r="C2339" s="1" t="s">
        <v>1019</v>
      </c>
      <c r="D2339" s="1" t="s">
        <v>2021</v>
      </c>
      <c r="E2339" s="1" t="s">
        <v>2018</v>
      </c>
      <c r="F2339" s="16" t="n">
        <v>0</v>
      </c>
      <c r="G2339" s="16" t="n">
        <v>5035.85</v>
      </c>
      <c r="H2339" s="16" t="n">
        <v>5035.85</v>
      </c>
    </row>
    <row r="2340" customFormat="false" ht="15" hidden="false" customHeight="true" outlineLevel="0" collapsed="false">
      <c r="A2340" s="1" t="s">
        <v>4771</v>
      </c>
      <c r="B2340" s="1" t="s">
        <v>1193</v>
      </c>
      <c r="C2340" s="1" t="s">
        <v>283</v>
      </c>
      <c r="D2340" s="1" t="s">
        <v>2017</v>
      </c>
      <c r="E2340" s="1" t="s">
        <v>2018</v>
      </c>
      <c r="F2340" s="16" t="n">
        <v>99</v>
      </c>
      <c r="G2340" s="16" t="n">
        <v>2011.44</v>
      </c>
      <c r="H2340" s="16" t="n">
        <v>2110.44</v>
      </c>
    </row>
    <row r="2341" customFormat="false" ht="15" hidden="false" customHeight="true" outlineLevel="0" collapsed="false">
      <c r="A2341" s="1" t="s">
        <v>4772</v>
      </c>
      <c r="B2341" s="1" t="s">
        <v>1510</v>
      </c>
      <c r="C2341" s="1" t="s">
        <v>3353</v>
      </c>
      <c r="D2341" s="1" t="s">
        <v>2028</v>
      </c>
      <c r="E2341" s="1" t="s">
        <v>2022</v>
      </c>
      <c r="F2341" s="16" t="n">
        <v>0</v>
      </c>
      <c r="G2341" s="16" t="n">
        <v>9033.94</v>
      </c>
      <c r="H2341" s="16" t="n">
        <v>9033.94</v>
      </c>
    </row>
    <row r="2342" customFormat="false" ht="15" hidden="false" customHeight="true" outlineLevel="0" collapsed="false">
      <c r="A2342" s="1" t="s">
        <v>4773</v>
      </c>
      <c r="B2342" s="1" t="s">
        <v>498</v>
      </c>
      <c r="C2342" s="1" t="s">
        <v>3699</v>
      </c>
      <c r="D2342" s="1" t="s">
        <v>2021</v>
      </c>
      <c r="E2342" s="1" t="s">
        <v>2018</v>
      </c>
      <c r="F2342" s="16" t="n">
        <v>0</v>
      </c>
      <c r="G2342" s="16" t="n">
        <v>9472.81</v>
      </c>
      <c r="H2342" s="16" t="n">
        <v>9472.81</v>
      </c>
    </row>
    <row r="2343" customFormat="false" ht="15" hidden="false" customHeight="true" outlineLevel="0" collapsed="false">
      <c r="A2343" s="1" t="s">
        <v>4774</v>
      </c>
      <c r="B2343" s="1" t="s">
        <v>433</v>
      </c>
      <c r="C2343" s="1" t="s">
        <v>248</v>
      </c>
      <c r="D2343" s="1" t="s">
        <v>2017</v>
      </c>
      <c r="E2343" s="1" t="s">
        <v>2018</v>
      </c>
      <c r="F2343" s="16" t="n">
        <v>0</v>
      </c>
      <c r="G2343" s="16" t="n">
        <v>39308.54</v>
      </c>
      <c r="H2343" s="16" t="n">
        <v>39308.54</v>
      </c>
    </row>
    <row r="2344" customFormat="false" ht="15" hidden="false" customHeight="true" outlineLevel="0" collapsed="false">
      <c r="A2344" s="1" t="s">
        <v>4775</v>
      </c>
      <c r="B2344" s="1" t="s">
        <v>926</v>
      </c>
      <c r="C2344" s="1" t="s">
        <v>3955</v>
      </c>
      <c r="D2344" s="1" t="s">
        <v>2025</v>
      </c>
      <c r="E2344" s="1" t="s">
        <v>2018</v>
      </c>
      <c r="F2344" s="16" t="n">
        <v>0</v>
      </c>
      <c r="G2344" s="16" t="n">
        <v>6561.35</v>
      </c>
      <c r="H2344" s="16" t="n">
        <v>6561.35</v>
      </c>
    </row>
    <row r="2345" customFormat="false" ht="15" hidden="false" customHeight="true" outlineLevel="0" collapsed="false">
      <c r="A2345" s="1" t="s">
        <v>4776</v>
      </c>
      <c r="B2345" s="1" t="s">
        <v>1398</v>
      </c>
      <c r="C2345" s="1" t="s">
        <v>464</v>
      </c>
      <c r="D2345" s="1" t="s">
        <v>2025</v>
      </c>
      <c r="E2345" s="1" t="s">
        <v>2045</v>
      </c>
      <c r="F2345" s="16" t="n">
        <v>0</v>
      </c>
      <c r="G2345" s="16" t="n">
        <v>9569.57</v>
      </c>
      <c r="H2345" s="16" t="n">
        <v>9569.57</v>
      </c>
    </row>
    <row r="2346" customFormat="false" ht="15" hidden="false" customHeight="true" outlineLevel="0" collapsed="false">
      <c r="A2346" s="1" t="s">
        <v>4777</v>
      </c>
      <c r="B2346" s="1" t="s">
        <v>1522</v>
      </c>
      <c r="C2346" s="1" t="s">
        <v>2695</v>
      </c>
      <c r="D2346" s="1" t="s">
        <v>2028</v>
      </c>
      <c r="E2346" s="1" t="s">
        <v>2018</v>
      </c>
      <c r="F2346" s="16" t="n">
        <v>0</v>
      </c>
      <c r="G2346" s="16" t="n">
        <v>8842.75</v>
      </c>
      <c r="H2346" s="16" t="n">
        <v>8842.75</v>
      </c>
    </row>
    <row r="2347" customFormat="false" ht="15" hidden="false" customHeight="true" outlineLevel="0" collapsed="false">
      <c r="A2347" s="1" t="s">
        <v>4778</v>
      </c>
      <c r="B2347" s="1" t="s">
        <v>697</v>
      </c>
      <c r="C2347" s="1" t="s">
        <v>2247</v>
      </c>
      <c r="D2347" s="1" t="s">
        <v>2032</v>
      </c>
      <c r="E2347" s="1" t="s">
        <v>2018</v>
      </c>
      <c r="F2347" s="16" t="n">
        <v>0</v>
      </c>
      <c r="G2347" s="16" t="n">
        <v>6912.97</v>
      </c>
      <c r="H2347" s="16" t="n">
        <v>6912.97</v>
      </c>
    </row>
    <row r="2348" customFormat="false" ht="15" hidden="false" customHeight="true" outlineLevel="0" collapsed="false">
      <c r="A2348" s="1" t="s">
        <v>4779</v>
      </c>
      <c r="B2348" s="1" t="s">
        <v>171</v>
      </c>
      <c r="C2348" s="1" t="s">
        <v>2480</v>
      </c>
      <c r="D2348" s="1" t="s">
        <v>2017</v>
      </c>
      <c r="E2348" s="1" t="s">
        <v>2018</v>
      </c>
      <c r="F2348" s="16" t="n">
        <v>0</v>
      </c>
      <c r="G2348" s="16" t="n">
        <v>6473.94</v>
      </c>
      <c r="H2348" s="16" t="n">
        <v>6473.94</v>
      </c>
    </row>
    <row r="2349" customFormat="false" ht="15" hidden="false" customHeight="true" outlineLevel="0" collapsed="false">
      <c r="A2349" s="1" t="s">
        <v>4780</v>
      </c>
      <c r="B2349" s="1" t="s">
        <v>936</v>
      </c>
      <c r="C2349" s="1" t="s">
        <v>739</v>
      </c>
      <c r="D2349" s="1" t="s">
        <v>2025</v>
      </c>
      <c r="E2349" s="1" t="s">
        <v>2018</v>
      </c>
      <c r="F2349" s="16" t="n">
        <v>0</v>
      </c>
      <c r="G2349" s="16" t="n">
        <v>4597.79</v>
      </c>
      <c r="H2349" s="16" t="n">
        <v>4597.79</v>
      </c>
    </row>
    <row r="2350" customFormat="false" ht="15" hidden="false" customHeight="true" outlineLevel="0" collapsed="false">
      <c r="A2350" s="1" t="s">
        <v>4781</v>
      </c>
      <c r="B2350" s="1" t="s">
        <v>1806</v>
      </c>
      <c r="C2350" s="1" t="s">
        <v>3063</v>
      </c>
      <c r="D2350" s="1" t="s">
        <v>2032</v>
      </c>
      <c r="E2350" s="1" t="s">
        <v>2018</v>
      </c>
      <c r="F2350" s="16" t="n">
        <v>79</v>
      </c>
      <c r="G2350" s="16" t="n">
        <v>867.91</v>
      </c>
      <c r="H2350" s="16" t="n">
        <v>946.91</v>
      </c>
    </row>
    <row r="2351" customFormat="false" ht="15" hidden="false" customHeight="true" outlineLevel="0" collapsed="false">
      <c r="A2351" s="1" t="s">
        <v>4782</v>
      </c>
      <c r="B2351" s="1" t="s">
        <v>1239</v>
      </c>
      <c r="C2351" s="1" t="s">
        <v>2577</v>
      </c>
      <c r="D2351" s="1" t="s">
        <v>2025</v>
      </c>
      <c r="E2351" s="1" t="s">
        <v>2018</v>
      </c>
      <c r="F2351" s="16" t="n">
        <v>79</v>
      </c>
      <c r="G2351" s="16" t="n">
        <v>681.07</v>
      </c>
      <c r="H2351" s="16" t="n">
        <v>760.07</v>
      </c>
    </row>
    <row r="2352" customFormat="false" ht="15" hidden="false" customHeight="true" outlineLevel="0" collapsed="false">
      <c r="A2352" s="1" t="s">
        <v>4783</v>
      </c>
      <c r="B2352" s="1" t="s">
        <v>1005</v>
      </c>
      <c r="C2352" s="1" t="s">
        <v>1553</v>
      </c>
      <c r="D2352" s="1" t="s">
        <v>2032</v>
      </c>
      <c r="E2352" s="1" t="s">
        <v>2018</v>
      </c>
      <c r="F2352" s="16" t="n">
        <v>0</v>
      </c>
      <c r="G2352" s="16" t="n">
        <v>8763.76</v>
      </c>
      <c r="H2352" s="16" t="n">
        <v>8763.76</v>
      </c>
    </row>
    <row r="2353" customFormat="false" ht="15" hidden="false" customHeight="true" outlineLevel="0" collapsed="false">
      <c r="A2353" s="1" t="s">
        <v>4784</v>
      </c>
      <c r="B2353" s="1" t="s">
        <v>1525</v>
      </c>
      <c r="C2353" s="1" t="s">
        <v>2330</v>
      </c>
      <c r="D2353" s="1" t="s">
        <v>2017</v>
      </c>
      <c r="E2353" s="1" t="s">
        <v>2018</v>
      </c>
      <c r="F2353" s="16" t="n">
        <v>0</v>
      </c>
      <c r="G2353" s="16" t="n">
        <v>14998.62</v>
      </c>
      <c r="H2353" s="16" t="n">
        <v>14998.62</v>
      </c>
    </row>
    <row r="2354" customFormat="false" ht="15" hidden="false" customHeight="true" outlineLevel="0" collapsed="false">
      <c r="A2354" s="1" t="s">
        <v>4785</v>
      </c>
      <c r="B2354" s="1" t="s">
        <v>1876</v>
      </c>
      <c r="C2354" s="1" t="s">
        <v>3312</v>
      </c>
      <c r="D2354" s="1" t="s">
        <v>2028</v>
      </c>
      <c r="E2354" s="1" t="s">
        <v>2018</v>
      </c>
      <c r="F2354" s="16" t="n">
        <v>79</v>
      </c>
      <c r="G2354" s="16" t="n">
        <v>295.59</v>
      </c>
      <c r="H2354" s="16" t="n">
        <v>374.59</v>
      </c>
    </row>
    <row r="2355" customFormat="false" ht="15" hidden="false" customHeight="true" outlineLevel="0" collapsed="false">
      <c r="A2355" s="1" t="s">
        <v>4786</v>
      </c>
      <c r="B2355" s="1" t="s">
        <v>1058</v>
      </c>
      <c r="C2355" s="1" t="s">
        <v>2467</v>
      </c>
      <c r="D2355" s="1" t="s">
        <v>2032</v>
      </c>
      <c r="E2355" s="1" t="s">
        <v>2018</v>
      </c>
      <c r="F2355" s="16" t="n">
        <v>79</v>
      </c>
      <c r="G2355" s="16" t="n">
        <v>2073.63</v>
      </c>
      <c r="H2355" s="16" t="n">
        <v>2152.63</v>
      </c>
    </row>
    <row r="2356" customFormat="false" ht="15" hidden="false" customHeight="true" outlineLevel="0" collapsed="false">
      <c r="A2356" s="1" t="s">
        <v>4787</v>
      </c>
      <c r="B2356" s="1" t="s">
        <v>1398</v>
      </c>
      <c r="C2356" s="1" t="s">
        <v>933</v>
      </c>
      <c r="D2356" s="1" t="s">
        <v>2055</v>
      </c>
      <c r="E2356" s="1" t="s">
        <v>2018</v>
      </c>
      <c r="F2356" s="16" t="n">
        <v>49</v>
      </c>
      <c r="G2356" s="16" t="n">
        <v>482.17</v>
      </c>
      <c r="H2356" s="16" t="n">
        <v>531.17</v>
      </c>
    </row>
    <row r="2357" customFormat="false" ht="15" hidden="false" customHeight="true" outlineLevel="0" collapsed="false">
      <c r="A2357" s="1" t="s">
        <v>4788</v>
      </c>
      <c r="B2357" s="1" t="s">
        <v>1396</v>
      </c>
      <c r="C2357" s="1" t="s">
        <v>3018</v>
      </c>
      <c r="D2357" s="1" t="s">
        <v>2021</v>
      </c>
      <c r="E2357" s="1" t="s">
        <v>2018</v>
      </c>
      <c r="F2357" s="16" t="n">
        <v>0</v>
      </c>
      <c r="G2357" s="16" t="n">
        <v>5444.71</v>
      </c>
      <c r="H2357" s="16" t="n">
        <v>5444.71</v>
      </c>
    </row>
    <row r="2358" customFormat="false" ht="15" hidden="false" customHeight="true" outlineLevel="0" collapsed="false">
      <c r="A2358" s="1" t="s">
        <v>4789</v>
      </c>
      <c r="B2358" s="1" t="s">
        <v>970</v>
      </c>
      <c r="C2358" s="1" t="s">
        <v>3303</v>
      </c>
      <c r="D2358" s="1" t="s">
        <v>2025</v>
      </c>
      <c r="E2358" s="1" t="s">
        <v>2084</v>
      </c>
      <c r="F2358" s="16" t="n">
        <v>0</v>
      </c>
      <c r="G2358" s="16" t="n">
        <v>5514.98</v>
      </c>
      <c r="H2358" s="16" t="n">
        <v>5514.98</v>
      </c>
    </row>
    <row r="2359" customFormat="false" ht="15" hidden="false" customHeight="true" outlineLevel="0" collapsed="false">
      <c r="A2359" s="1" t="s">
        <v>4790</v>
      </c>
      <c r="B2359" s="1" t="s">
        <v>1052</v>
      </c>
      <c r="C2359" s="1" t="s">
        <v>2480</v>
      </c>
      <c r="D2359" s="1" t="s">
        <v>2025</v>
      </c>
      <c r="E2359" s="1" t="s">
        <v>2018</v>
      </c>
      <c r="F2359" s="16" t="n">
        <v>0</v>
      </c>
      <c r="G2359" s="16" t="n">
        <v>20668.89</v>
      </c>
      <c r="H2359" s="16" t="n">
        <v>20668.89</v>
      </c>
    </row>
    <row r="2360" customFormat="false" ht="15" hidden="false" customHeight="true" outlineLevel="0" collapsed="false">
      <c r="A2360" s="1" t="s">
        <v>4791</v>
      </c>
      <c r="B2360" s="1" t="s">
        <v>1193</v>
      </c>
      <c r="C2360" s="1" t="s">
        <v>2288</v>
      </c>
      <c r="D2360" s="1" t="s">
        <v>2017</v>
      </c>
      <c r="E2360" s="1" t="s">
        <v>2018</v>
      </c>
      <c r="F2360" s="16" t="n">
        <v>0</v>
      </c>
      <c r="G2360" s="16" t="n">
        <v>3980.04</v>
      </c>
      <c r="H2360" s="16" t="n">
        <v>3980.04</v>
      </c>
    </row>
    <row r="2361" customFormat="false" ht="15" hidden="false" customHeight="true" outlineLevel="0" collapsed="false">
      <c r="A2361" s="1" t="s">
        <v>4792</v>
      </c>
      <c r="B2361" s="1" t="s">
        <v>509</v>
      </c>
      <c r="C2361" s="1" t="s">
        <v>2446</v>
      </c>
      <c r="D2361" s="1" t="s">
        <v>2025</v>
      </c>
      <c r="E2361" s="1" t="s">
        <v>2018</v>
      </c>
      <c r="F2361" s="16" t="n">
        <v>0</v>
      </c>
      <c r="G2361" s="16" t="n">
        <v>15432.69</v>
      </c>
      <c r="H2361" s="16" t="n">
        <v>15432.69</v>
      </c>
    </row>
    <row r="2362" customFormat="false" ht="15" hidden="false" customHeight="true" outlineLevel="0" collapsed="false">
      <c r="A2362" s="1" t="s">
        <v>4793</v>
      </c>
      <c r="B2362" s="1" t="s">
        <v>453</v>
      </c>
      <c r="C2362" s="1" t="s">
        <v>2992</v>
      </c>
      <c r="D2362" s="1" t="s">
        <v>2032</v>
      </c>
      <c r="E2362" s="1" t="s">
        <v>2018</v>
      </c>
      <c r="F2362" s="16" t="n">
        <v>99</v>
      </c>
      <c r="G2362" s="16" t="n">
        <v>264.48</v>
      </c>
      <c r="H2362" s="16" t="n">
        <v>363.48</v>
      </c>
    </row>
    <row r="2363" customFormat="false" ht="15" hidden="false" customHeight="true" outlineLevel="0" collapsed="false">
      <c r="A2363" s="1" t="s">
        <v>4794</v>
      </c>
      <c r="B2363" s="1" t="s">
        <v>1034</v>
      </c>
      <c r="C2363" s="1" t="s">
        <v>688</v>
      </c>
      <c r="D2363" s="1" t="s">
        <v>2017</v>
      </c>
      <c r="E2363" s="1" t="s">
        <v>2018</v>
      </c>
      <c r="F2363" s="16" t="n">
        <v>49</v>
      </c>
      <c r="G2363" s="16" t="n">
        <v>1008.74</v>
      </c>
      <c r="H2363" s="16" t="n">
        <v>1057.74</v>
      </c>
    </row>
    <row r="2364" customFormat="false" ht="15" hidden="false" customHeight="true" outlineLevel="0" collapsed="false">
      <c r="A2364" s="1" t="s">
        <v>4795</v>
      </c>
      <c r="B2364" s="1" t="s">
        <v>1193</v>
      </c>
      <c r="C2364" s="1" t="s">
        <v>2644</v>
      </c>
      <c r="D2364" s="1" t="s">
        <v>2025</v>
      </c>
      <c r="E2364" s="1" t="s">
        <v>2045</v>
      </c>
      <c r="F2364" s="16" t="n">
        <v>49</v>
      </c>
      <c r="G2364" s="16" t="n">
        <v>994.02</v>
      </c>
      <c r="H2364" s="16" t="n">
        <v>1043.02</v>
      </c>
    </row>
    <row r="2365" customFormat="false" ht="15" hidden="false" customHeight="true" outlineLevel="0" collapsed="false">
      <c r="A2365" s="1" t="s">
        <v>4796</v>
      </c>
      <c r="B2365" s="1" t="s">
        <v>708</v>
      </c>
      <c r="C2365" s="1" t="s">
        <v>4797</v>
      </c>
      <c r="D2365" s="1" t="s">
        <v>2017</v>
      </c>
      <c r="E2365" s="1" t="s">
        <v>2045</v>
      </c>
      <c r="F2365" s="16" t="n">
        <v>79</v>
      </c>
      <c r="G2365" s="16" t="n">
        <v>2398.35</v>
      </c>
      <c r="H2365" s="16" t="n">
        <v>2477.35</v>
      </c>
    </row>
    <row r="2366" customFormat="false" ht="15" hidden="false" customHeight="true" outlineLevel="0" collapsed="false">
      <c r="A2366" s="1" t="s">
        <v>4798</v>
      </c>
      <c r="B2366" s="1" t="s">
        <v>1849</v>
      </c>
      <c r="C2366" s="1" t="s">
        <v>3210</v>
      </c>
      <c r="D2366" s="1" t="s">
        <v>2032</v>
      </c>
      <c r="E2366" s="1" t="s">
        <v>2018</v>
      </c>
      <c r="F2366" s="16" t="n">
        <v>49</v>
      </c>
      <c r="G2366" s="16" t="n">
        <v>385.74</v>
      </c>
      <c r="H2366" s="16" t="n">
        <v>434.74</v>
      </c>
    </row>
    <row r="2367" customFormat="false" ht="15" hidden="false" customHeight="true" outlineLevel="0" collapsed="false">
      <c r="A2367" s="1" t="s">
        <v>4799</v>
      </c>
      <c r="B2367" s="1" t="s">
        <v>1166</v>
      </c>
      <c r="C2367" s="1" t="s">
        <v>1168</v>
      </c>
      <c r="D2367" s="1" t="s">
        <v>2017</v>
      </c>
      <c r="E2367" s="1" t="s">
        <v>2018</v>
      </c>
      <c r="F2367" s="16" t="n">
        <v>49</v>
      </c>
      <c r="G2367" s="16" t="n">
        <v>2491.66</v>
      </c>
      <c r="H2367" s="16" t="n">
        <v>2540.66</v>
      </c>
    </row>
    <row r="2368" customFormat="false" ht="15" hidden="false" customHeight="true" outlineLevel="0" collapsed="false">
      <c r="A2368" s="1" t="s">
        <v>4800</v>
      </c>
      <c r="B2368" s="1" t="s">
        <v>1151</v>
      </c>
      <c r="C2368" s="1" t="s">
        <v>3306</v>
      </c>
      <c r="D2368" s="1" t="s">
        <v>2025</v>
      </c>
      <c r="E2368" s="1" t="s">
        <v>2018</v>
      </c>
      <c r="F2368" s="16" t="n">
        <v>99</v>
      </c>
      <c r="G2368" s="16" t="n">
        <v>482.17</v>
      </c>
      <c r="H2368" s="16" t="n">
        <v>581.17</v>
      </c>
    </row>
    <row r="2369" customFormat="false" ht="15" hidden="false" customHeight="true" outlineLevel="0" collapsed="false">
      <c r="A2369" s="1" t="s">
        <v>4801</v>
      </c>
      <c r="B2369" s="1" t="s">
        <v>1548</v>
      </c>
      <c r="C2369" s="1" t="s">
        <v>2160</v>
      </c>
      <c r="D2369" s="1" t="s">
        <v>2017</v>
      </c>
      <c r="E2369" s="1" t="s">
        <v>2018</v>
      </c>
      <c r="F2369" s="16" t="n">
        <v>0</v>
      </c>
      <c r="G2369" s="16" t="n">
        <v>17745.13</v>
      </c>
      <c r="H2369" s="16" t="n">
        <v>17745.13</v>
      </c>
    </row>
    <row r="2370" customFormat="false" ht="15" hidden="false" customHeight="true" outlineLevel="0" collapsed="false">
      <c r="A2370" s="1" t="s">
        <v>4802</v>
      </c>
      <c r="B2370" s="1" t="s">
        <v>1132</v>
      </c>
      <c r="C2370" s="1" t="s">
        <v>4803</v>
      </c>
      <c r="D2370" s="1" t="s">
        <v>2055</v>
      </c>
      <c r="E2370" s="1" t="s">
        <v>2018</v>
      </c>
      <c r="F2370" s="16" t="n">
        <v>99</v>
      </c>
      <c r="G2370" s="16" t="n">
        <v>750.27</v>
      </c>
      <c r="H2370" s="16" t="n">
        <v>849.27</v>
      </c>
    </row>
    <row r="2371" customFormat="false" ht="15" hidden="false" customHeight="true" outlineLevel="0" collapsed="false">
      <c r="A2371" s="1" t="s">
        <v>4804</v>
      </c>
      <c r="B2371" s="1" t="s">
        <v>1420</v>
      </c>
      <c r="C2371" s="1" t="s">
        <v>2125</v>
      </c>
      <c r="D2371" s="1" t="s">
        <v>2017</v>
      </c>
      <c r="E2371" s="1" t="s">
        <v>2018</v>
      </c>
      <c r="F2371" s="16" t="n">
        <v>0</v>
      </c>
      <c r="G2371" s="16" t="n">
        <v>17010.09</v>
      </c>
      <c r="H2371" s="16" t="n">
        <v>17010.09</v>
      </c>
    </row>
    <row r="2372" customFormat="false" ht="15" hidden="false" customHeight="true" outlineLevel="0" collapsed="false">
      <c r="A2372" s="1" t="s">
        <v>4805</v>
      </c>
      <c r="B2372" s="1" t="s">
        <v>1145</v>
      </c>
      <c r="C2372" s="1" t="s">
        <v>4806</v>
      </c>
      <c r="D2372" s="1" t="s">
        <v>2021</v>
      </c>
      <c r="E2372" s="1" t="s">
        <v>2018</v>
      </c>
      <c r="F2372" s="16" t="n">
        <v>49</v>
      </c>
      <c r="G2372" s="16" t="n">
        <v>957.5</v>
      </c>
      <c r="H2372" s="16" t="n">
        <v>1006.5</v>
      </c>
    </row>
    <row r="2373" customFormat="false" ht="15" hidden="false" customHeight="true" outlineLevel="0" collapsed="false">
      <c r="A2373" s="1" t="s">
        <v>4807</v>
      </c>
      <c r="B2373" s="1" t="s">
        <v>537</v>
      </c>
      <c r="C2373" s="1" t="s">
        <v>3376</v>
      </c>
      <c r="D2373" s="1" t="s">
        <v>2025</v>
      </c>
      <c r="E2373" s="1" t="s">
        <v>2018</v>
      </c>
      <c r="F2373" s="16" t="n">
        <v>0</v>
      </c>
      <c r="G2373" s="16" t="n">
        <v>5415.21</v>
      </c>
      <c r="H2373" s="16" t="n">
        <v>5415.21</v>
      </c>
    </row>
    <row r="2374" customFormat="false" ht="15" hidden="false" customHeight="true" outlineLevel="0" collapsed="false">
      <c r="A2374" s="1" t="s">
        <v>4808</v>
      </c>
      <c r="B2374" s="1" t="s">
        <v>1656</v>
      </c>
      <c r="C2374" s="1" t="s">
        <v>2356</v>
      </c>
      <c r="D2374" s="1" t="s">
        <v>2017</v>
      </c>
      <c r="E2374" s="1" t="s">
        <v>2018</v>
      </c>
      <c r="F2374" s="16" t="n">
        <v>0</v>
      </c>
      <c r="G2374" s="16" t="n">
        <v>5954.92</v>
      </c>
      <c r="H2374" s="16" t="n">
        <v>5954.92</v>
      </c>
    </row>
    <row r="2375" customFormat="false" ht="15" hidden="false" customHeight="true" outlineLevel="0" collapsed="false">
      <c r="A2375" s="1" t="s">
        <v>4809</v>
      </c>
      <c r="B2375" s="1" t="s">
        <v>966</v>
      </c>
      <c r="C2375" s="1" t="s">
        <v>145</v>
      </c>
      <c r="D2375" s="1" t="s">
        <v>2017</v>
      </c>
      <c r="E2375" s="1" t="s">
        <v>2045</v>
      </c>
      <c r="F2375" s="16" t="n">
        <v>0</v>
      </c>
      <c r="G2375" s="16" t="n">
        <v>3916.1</v>
      </c>
      <c r="H2375" s="16" t="n">
        <v>3916.1</v>
      </c>
    </row>
    <row r="2376" customFormat="false" ht="15" hidden="false" customHeight="true" outlineLevel="0" collapsed="false">
      <c r="A2376" s="1" t="s">
        <v>4810</v>
      </c>
      <c r="B2376" s="1" t="s">
        <v>1193</v>
      </c>
      <c r="C2376" s="1" t="s">
        <v>2351</v>
      </c>
      <c r="D2376" s="1" t="s">
        <v>2025</v>
      </c>
      <c r="E2376" s="1" t="s">
        <v>2084</v>
      </c>
      <c r="F2376" s="16" t="n">
        <v>0</v>
      </c>
      <c r="G2376" s="16" t="n">
        <v>4514.62</v>
      </c>
      <c r="H2376" s="16" t="n">
        <v>4514.62</v>
      </c>
    </row>
    <row r="2377" customFormat="false" ht="15" hidden="false" customHeight="true" outlineLevel="0" collapsed="false">
      <c r="A2377" s="1" t="s">
        <v>4811</v>
      </c>
      <c r="B2377" s="1" t="s">
        <v>1656</v>
      </c>
      <c r="C2377" s="1" t="s">
        <v>1797</v>
      </c>
      <c r="D2377" s="1" t="s">
        <v>2028</v>
      </c>
      <c r="E2377" s="1" t="s">
        <v>2018</v>
      </c>
      <c r="F2377" s="16" t="n">
        <v>79</v>
      </c>
      <c r="G2377" s="16" t="n">
        <v>750.27</v>
      </c>
      <c r="H2377" s="16" t="n">
        <v>829.27</v>
      </c>
    </row>
    <row r="2378" customFormat="false" ht="15" hidden="false" customHeight="true" outlineLevel="0" collapsed="false">
      <c r="A2378" s="1" t="s">
        <v>4812</v>
      </c>
      <c r="B2378" s="1" t="s">
        <v>666</v>
      </c>
      <c r="C2378" s="1" t="s">
        <v>4398</v>
      </c>
      <c r="D2378" s="1" t="s">
        <v>2017</v>
      </c>
      <c r="E2378" s="1" t="s">
        <v>2018</v>
      </c>
      <c r="F2378" s="16" t="n">
        <v>0</v>
      </c>
      <c r="G2378" s="16" t="n">
        <v>3975.85</v>
      </c>
      <c r="H2378" s="16" t="n">
        <v>3975.85</v>
      </c>
    </row>
    <row r="2379" customFormat="false" ht="15" hidden="false" customHeight="true" outlineLevel="0" collapsed="false">
      <c r="A2379" s="1" t="s">
        <v>4813</v>
      </c>
      <c r="B2379" s="1" t="s">
        <v>970</v>
      </c>
      <c r="C2379" s="1" t="s">
        <v>3316</v>
      </c>
      <c r="D2379" s="1" t="s">
        <v>2021</v>
      </c>
      <c r="E2379" s="1" t="s">
        <v>2018</v>
      </c>
      <c r="F2379" s="16" t="n">
        <v>0</v>
      </c>
      <c r="G2379" s="16" t="n">
        <v>5311.32</v>
      </c>
      <c r="H2379" s="16" t="n">
        <v>5311.32</v>
      </c>
    </row>
    <row r="2380" customFormat="false" ht="15" hidden="false" customHeight="true" outlineLevel="0" collapsed="false">
      <c r="A2380" s="1" t="s">
        <v>4814</v>
      </c>
      <c r="B2380" s="1" t="s">
        <v>1124</v>
      </c>
      <c r="C2380" s="1" t="s">
        <v>1878</v>
      </c>
      <c r="D2380" s="1" t="s">
        <v>2055</v>
      </c>
      <c r="E2380" s="1" t="s">
        <v>2018</v>
      </c>
      <c r="F2380" s="16" t="n">
        <v>0</v>
      </c>
      <c r="G2380" s="16" t="n">
        <v>9353.85</v>
      </c>
      <c r="H2380" s="16" t="n">
        <v>9353.85</v>
      </c>
    </row>
    <row r="2381" customFormat="false" ht="15" hidden="false" customHeight="true" outlineLevel="0" collapsed="false">
      <c r="A2381" s="1" t="s">
        <v>4815</v>
      </c>
      <c r="B2381" s="1" t="s">
        <v>1121</v>
      </c>
      <c r="C2381" s="1" t="s">
        <v>599</v>
      </c>
      <c r="D2381" s="1" t="s">
        <v>2017</v>
      </c>
      <c r="E2381" s="1" t="s">
        <v>2045</v>
      </c>
      <c r="F2381" s="16" t="n">
        <v>0</v>
      </c>
      <c r="G2381" s="16" t="n">
        <v>6249.53</v>
      </c>
      <c r="H2381" s="16" t="n">
        <v>6249.53</v>
      </c>
    </row>
    <row r="2382" customFormat="false" ht="15" hidden="false" customHeight="true" outlineLevel="0" collapsed="false">
      <c r="A2382" s="1" t="s">
        <v>4816</v>
      </c>
      <c r="B2382" s="1" t="s">
        <v>487</v>
      </c>
      <c r="C2382" s="1" t="s">
        <v>4806</v>
      </c>
      <c r="D2382" s="1" t="s">
        <v>2017</v>
      </c>
      <c r="E2382" s="1" t="s">
        <v>2018</v>
      </c>
      <c r="F2382" s="16" t="n">
        <v>0</v>
      </c>
      <c r="G2382" s="16" t="n">
        <v>19253.95</v>
      </c>
      <c r="H2382" s="16" t="n">
        <v>19253.95</v>
      </c>
    </row>
    <row r="2383" customFormat="false" ht="15" hidden="false" customHeight="true" outlineLevel="0" collapsed="false">
      <c r="A2383" s="1" t="s">
        <v>4817</v>
      </c>
      <c r="B2383" s="1" t="s">
        <v>1330</v>
      </c>
      <c r="C2383" s="1" t="s">
        <v>497</v>
      </c>
      <c r="D2383" s="1" t="s">
        <v>2017</v>
      </c>
      <c r="E2383" s="1" t="s">
        <v>2045</v>
      </c>
      <c r="F2383" s="16" t="n">
        <v>0</v>
      </c>
      <c r="G2383" s="16" t="n">
        <v>2931.66</v>
      </c>
      <c r="H2383" s="16" t="n">
        <v>2931.66</v>
      </c>
    </row>
    <row r="2384" customFormat="false" ht="15" hidden="false" customHeight="true" outlineLevel="0" collapsed="false">
      <c r="A2384" s="1" t="s">
        <v>4818</v>
      </c>
      <c r="B2384" s="1" t="s">
        <v>447</v>
      </c>
      <c r="C2384" s="1" t="s">
        <v>3068</v>
      </c>
      <c r="D2384" s="1" t="s">
        <v>2025</v>
      </c>
      <c r="E2384" s="1" t="s">
        <v>2018</v>
      </c>
      <c r="F2384" s="16" t="n">
        <v>0</v>
      </c>
      <c r="G2384" s="16" t="n">
        <v>18072.23</v>
      </c>
      <c r="H2384" s="16" t="n">
        <v>18072.23</v>
      </c>
    </row>
    <row r="2385" customFormat="false" ht="15" hidden="false" customHeight="true" outlineLevel="0" collapsed="false">
      <c r="A2385" s="1" t="s">
        <v>4819</v>
      </c>
      <c r="B2385" s="1" t="s">
        <v>1897</v>
      </c>
      <c r="C2385" s="1" t="s">
        <v>1285</v>
      </c>
      <c r="D2385" s="1" t="s">
        <v>2025</v>
      </c>
      <c r="E2385" s="1" t="s">
        <v>2018</v>
      </c>
      <c r="F2385" s="16" t="n">
        <v>0</v>
      </c>
      <c r="G2385" s="16" t="n">
        <v>6513.09</v>
      </c>
      <c r="H2385" s="16" t="n">
        <v>6513.09</v>
      </c>
    </row>
    <row r="2386" customFormat="false" ht="15" hidden="false" customHeight="true" outlineLevel="0" collapsed="false">
      <c r="A2386" s="1" t="s">
        <v>4820</v>
      </c>
      <c r="B2386" s="1" t="s">
        <v>1425</v>
      </c>
      <c r="C2386" s="1" t="s">
        <v>2699</v>
      </c>
      <c r="D2386" s="1" t="s">
        <v>2017</v>
      </c>
      <c r="E2386" s="1" t="s">
        <v>2018</v>
      </c>
      <c r="F2386" s="16" t="n">
        <v>0</v>
      </c>
      <c r="G2386" s="16" t="n">
        <v>6251.38</v>
      </c>
      <c r="H2386" s="16" t="n">
        <v>6251.38</v>
      </c>
    </row>
    <row r="2387" customFormat="false" ht="15" hidden="false" customHeight="true" outlineLevel="0" collapsed="false">
      <c r="A2387" s="1" t="s">
        <v>4821</v>
      </c>
      <c r="B2387" s="1" t="s">
        <v>487</v>
      </c>
      <c r="C2387" s="1" t="s">
        <v>3376</v>
      </c>
      <c r="D2387" s="1" t="s">
        <v>2021</v>
      </c>
      <c r="E2387" s="1" t="s">
        <v>2018</v>
      </c>
      <c r="F2387" s="16" t="n">
        <v>0</v>
      </c>
      <c r="G2387" s="16" t="n">
        <v>10451.24</v>
      </c>
      <c r="H2387" s="16" t="n">
        <v>10451.24</v>
      </c>
    </row>
    <row r="2388" customFormat="false" ht="15" hidden="false" customHeight="true" outlineLevel="0" collapsed="false">
      <c r="A2388" s="1" t="s">
        <v>4822</v>
      </c>
      <c r="B2388" s="1" t="s">
        <v>1092</v>
      </c>
      <c r="C2388" s="1" t="s">
        <v>3286</v>
      </c>
      <c r="D2388" s="1" t="s">
        <v>2032</v>
      </c>
      <c r="E2388" s="1" t="s">
        <v>2018</v>
      </c>
      <c r="F2388" s="16" t="n">
        <v>99</v>
      </c>
      <c r="G2388" s="16" t="n">
        <v>482.17</v>
      </c>
      <c r="H2388" s="16" t="n">
        <v>581.17</v>
      </c>
    </row>
    <row r="2389" customFormat="false" ht="15" hidden="false" customHeight="true" outlineLevel="0" collapsed="false">
      <c r="A2389" s="1" t="s">
        <v>4823</v>
      </c>
      <c r="B2389" s="1" t="s">
        <v>1502</v>
      </c>
      <c r="C2389" s="1" t="s">
        <v>1590</v>
      </c>
      <c r="D2389" s="1" t="s">
        <v>2028</v>
      </c>
      <c r="E2389" s="1" t="s">
        <v>2018</v>
      </c>
      <c r="F2389" s="16" t="n">
        <v>49</v>
      </c>
      <c r="G2389" s="16" t="n">
        <v>482.17</v>
      </c>
      <c r="H2389" s="16" t="n">
        <v>531.17</v>
      </c>
    </row>
    <row r="2390" customFormat="false" ht="15" hidden="false" customHeight="true" outlineLevel="0" collapsed="false">
      <c r="A2390" s="1" t="s">
        <v>4824</v>
      </c>
      <c r="B2390" s="1" t="s">
        <v>280</v>
      </c>
      <c r="C2390" s="1" t="s">
        <v>782</v>
      </c>
      <c r="D2390" s="1" t="s">
        <v>2032</v>
      </c>
      <c r="E2390" s="1" t="s">
        <v>2018</v>
      </c>
      <c r="F2390" s="16" t="n">
        <v>0</v>
      </c>
      <c r="G2390" s="16" t="n">
        <v>8845.42</v>
      </c>
      <c r="H2390" s="16" t="n">
        <v>8845.42</v>
      </c>
    </row>
    <row r="2391" customFormat="false" ht="15" hidden="false" customHeight="true" outlineLevel="0" collapsed="false">
      <c r="A2391" s="1" t="s">
        <v>4825</v>
      </c>
      <c r="B2391" s="1" t="s">
        <v>1082</v>
      </c>
      <c r="C2391" s="1" t="s">
        <v>2345</v>
      </c>
      <c r="D2391" s="1" t="s">
        <v>2025</v>
      </c>
      <c r="E2391" s="1" t="s">
        <v>2018</v>
      </c>
      <c r="F2391" s="16" t="n">
        <v>99</v>
      </c>
      <c r="G2391" s="16" t="n">
        <v>2097.14</v>
      </c>
      <c r="H2391" s="16" t="n">
        <v>2196.14</v>
      </c>
    </row>
    <row r="2392" customFormat="false" ht="15" hidden="false" customHeight="true" outlineLevel="0" collapsed="false">
      <c r="A2392" s="1" t="s">
        <v>4826</v>
      </c>
      <c r="B2392" s="1" t="s">
        <v>752</v>
      </c>
      <c r="C2392" s="1" t="s">
        <v>2994</v>
      </c>
      <c r="D2392" s="1" t="s">
        <v>2021</v>
      </c>
      <c r="E2392" s="1" t="s">
        <v>2045</v>
      </c>
      <c r="F2392" s="16" t="n">
        <v>0</v>
      </c>
      <c r="G2392" s="16" t="n">
        <v>6032.6</v>
      </c>
      <c r="H2392" s="16" t="n">
        <v>6032.6</v>
      </c>
    </row>
    <row r="2393" customFormat="false" ht="15" hidden="false" customHeight="true" outlineLevel="0" collapsed="false">
      <c r="A2393" s="1" t="s">
        <v>4827</v>
      </c>
      <c r="B2393" s="1" t="s">
        <v>1725</v>
      </c>
      <c r="C2393" s="1" t="s">
        <v>2120</v>
      </c>
      <c r="D2393" s="1" t="s">
        <v>2025</v>
      </c>
      <c r="E2393" s="1" t="s">
        <v>2018</v>
      </c>
      <c r="F2393" s="16" t="n">
        <v>0</v>
      </c>
      <c r="G2393" s="16" t="n">
        <v>2708.19</v>
      </c>
      <c r="H2393" s="16" t="n">
        <v>2708.19</v>
      </c>
    </row>
    <row r="2394" customFormat="false" ht="15" hidden="false" customHeight="true" outlineLevel="0" collapsed="false">
      <c r="A2394" s="1" t="s">
        <v>4828</v>
      </c>
      <c r="B2394" s="1" t="s">
        <v>1806</v>
      </c>
      <c r="C2394" s="1" t="s">
        <v>565</v>
      </c>
      <c r="D2394" s="1" t="s">
        <v>2021</v>
      </c>
      <c r="E2394" s="1" t="s">
        <v>2018</v>
      </c>
      <c r="F2394" s="16" t="n">
        <v>99</v>
      </c>
      <c r="G2394" s="16" t="n">
        <v>1603.35</v>
      </c>
      <c r="H2394" s="16" t="n">
        <v>1702.35</v>
      </c>
    </row>
    <row r="2395" customFormat="false" ht="15" hidden="false" customHeight="true" outlineLevel="0" collapsed="false">
      <c r="A2395" s="1" t="s">
        <v>4829</v>
      </c>
      <c r="B2395" s="1" t="s">
        <v>1902</v>
      </c>
      <c r="C2395" s="1" t="s">
        <v>2527</v>
      </c>
      <c r="D2395" s="1" t="s">
        <v>2032</v>
      </c>
      <c r="E2395" s="1" t="s">
        <v>2018</v>
      </c>
      <c r="F2395" s="16" t="n">
        <v>49</v>
      </c>
      <c r="G2395" s="16" t="n">
        <v>458.06</v>
      </c>
      <c r="H2395" s="16" t="n">
        <v>507.06</v>
      </c>
    </row>
    <row r="2396" customFormat="false" ht="15" hidden="false" customHeight="true" outlineLevel="0" collapsed="false">
      <c r="A2396" s="1" t="s">
        <v>4830</v>
      </c>
      <c r="B2396" s="1" t="s">
        <v>562</v>
      </c>
      <c r="C2396" s="1" t="s">
        <v>2816</v>
      </c>
      <c r="D2396" s="1" t="s">
        <v>2017</v>
      </c>
      <c r="E2396" s="1" t="s">
        <v>2018</v>
      </c>
      <c r="F2396" s="16" t="n">
        <v>0</v>
      </c>
      <c r="G2396" s="16" t="n">
        <v>4008</v>
      </c>
      <c r="H2396" s="16" t="n">
        <v>4008</v>
      </c>
    </row>
    <row r="2397" customFormat="false" ht="15" hidden="false" customHeight="true" outlineLevel="0" collapsed="false">
      <c r="A2397" s="1" t="s">
        <v>4831</v>
      </c>
      <c r="B2397" s="1" t="s">
        <v>803</v>
      </c>
      <c r="C2397" s="1" t="s">
        <v>1180</v>
      </c>
      <c r="D2397" s="1" t="s">
        <v>2025</v>
      </c>
      <c r="E2397" s="1" t="s">
        <v>2018</v>
      </c>
      <c r="F2397" s="16" t="n">
        <v>0</v>
      </c>
      <c r="G2397" s="16" t="n">
        <v>8891.97</v>
      </c>
      <c r="H2397" s="16" t="n">
        <v>8891.97</v>
      </c>
    </row>
    <row r="2398" customFormat="false" ht="15" hidden="false" customHeight="true" outlineLevel="0" collapsed="false">
      <c r="A2398" s="1" t="s">
        <v>4832</v>
      </c>
      <c r="B2398" s="1" t="s">
        <v>1761</v>
      </c>
      <c r="C2398" s="1" t="s">
        <v>354</v>
      </c>
      <c r="D2398" s="1" t="s">
        <v>2021</v>
      </c>
      <c r="E2398" s="1" t="s">
        <v>2018</v>
      </c>
      <c r="F2398" s="16" t="n">
        <v>0</v>
      </c>
      <c r="G2398" s="16" t="n">
        <v>15913.35</v>
      </c>
      <c r="H2398" s="16" t="n">
        <v>15913.35</v>
      </c>
    </row>
    <row r="2399" customFormat="false" ht="15" hidden="false" customHeight="true" outlineLevel="0" collapsed="false">
      <c r="A2399" s="1" t="s">
        <v>4833</v>
      </c>
      <c r="B2399" s="1" t="s">
        <v>1239</v>
      </c>
      <c r="C2399" s="1" t="s">
        <v>2239</v>
      </c>
      <c r="D2399" s="1" t="s">
        <v>2025</v>
      </c>
      <c r="E2399" s="1" t="s">
        <v>2018</v>
      </c>
      <c r="F2399" s="16" t="n">
        <v>49</v>
      </c>
      <c r="G2399" s="16" t="n">
        <v>425.08</v>
      </c>
      <c r="H2399" s="16" t="n">
        <v>474.08</v>
      </c>
    </row>
    <row r="2400" customFormat="false" ht="15" hidden="false" customHeight="true" outlineLevel="0" collapsed="false">
      <c r="A2400" s="1" t="s">
        <v>4834</v>
      </c>
      <c r="B2400" s="1" t="s">
        <v>1588</v>
      </c>
      <c r="C2400" s="1" t="s">
        <v>2152</v>
      </c>
      <c r="D2400" s="1" t="s">
        <v>2017</v>
      </c>
      <c r="E2400" s="1" t="s">
        <v>2018</v>
      </c>
      <c r="F2400" s="16" t="n">
        <v>0</v>
      </c>
      <c r="G2400" s="16" t="n">
        <v>6271.8</v>
      </c>
      <c r="H2400" s="16" t="n">
        <v>6271.8</v>
      </c>
    </row>
    <row r="2401" customFormat="false" ht="15" hidden="false" customHeight="true" outlineLevel="0" collapsed="false">
      <c r="A2401" s="1" t="s">
        <v>4835</v>
      </c>
      <c r="B2401" s="1" t="s">
        <v>1820</v>
      </c>
      <c r="C2401" s="1" t="s">
        <v>460</v>
      </c>
      <c r="D2401" s="1" t="s">
        <v>2025</v>
      </c>
      <c r="E2401" s="1" t="s">
        <v>2018</v>
      </c>
      <c r="F2401" s="16" t="n">
        <v>0</v>
      </c>
      <c r="G2401" s="16" t="n">
        <v>11934.29</v>
      </c>
      <c r="H2401" s="16" t="n">
        <v>11934.29</v>
      </c>
    </row>
    <row r="2402" customFormat="false" ht="15" hidden="false" customHeight="true" outlineLevel="0" collapsed="false">
      <c r="A2402" s="1" t="s">
        <v>4836</v>
      </c>
      <c r="B2402" s="1" t="s">
        <v>1151</v>
      </c>
      <c r="C2402" s="1" t="s">
        <v>2197</v>
      </c>
      <c r="D2402" s="1" t="s">
        <v>2021</v>
      </c>
      <c r="E2402" s="1" t="s">
        <v>2018</v>
      </c>
      <c r="F2402" s="16" t="n">
        <v>0</v>
      </c>
      <c r="G2402" s="16" t="n">
        <v>30324.41</v>
      </c>
      <c r="H2402" s="16" t="n">
        <v>30324.41</v>
      </c>
    </row>
    <row r="2403" customFormat="false" ht="15" hidden="false" customHeight="true" outlineLevel="0" collapsed="false">
      <c r="A2403" s="1" t="s">
        <v>4837</v>
      </c>
      <c r="B2403" s="1" t="s">
        <v>1325</v>
      </c>
      <c r="C2403" s="1" t="s">
        <v>4838</v>
      </c>
      <c r="D2403" s="1" t="s">
        <v>2025</v>
      </c>
      <c r="E2403" s="1" t="s">
        <v>2018</v>
      </c>
      <c r="F2403" s="16" t="n">
        <v>0</v>
      </c>
      <c r="G2403" s="16" t="n">
        <v>17770.83</v>
      </c>
      <c r="H2403" s="16" t="n">
        <v>17770.83</v>
      </c>
    </row>
    <row r="2404" customFormat="false" ht="15" hidden="false" customHeight="true" outlineLevel="0" collapsed="false">
      <c r="A2404" s="1" t="s">
        <v>4839</v>
      </c>
      <c r="B2404" s="1" t="s">
        <v>1319</v>
      </c>
      <c r="C2404" s="1" t="s">
        <v>2298</v>
      </c>
      <c r="D2404" s="1" t="s">
        <v>2017</v>
      </c>
      <c r="E2404" s="1" t="s">
        <v>2018</v>
      </c>
      <c r="F2404" s="16" t="n">
        <v>0</v>
      </c>
      <c r="G2404" s="16" t="n">
        <v>6422.3</v>
      </c>
      <c r="H2404" s="16" t="n">
        <v>6422.3</v>
      </c>
    </row>
    <row r="2405" customFormat="false" ht="15" hidden="false" customHeight="true" outlineLevel="0" collapsed="false">
      <c r="A2405" s="1" t="s">
        <v>4840</v>
      </c>
      <c r="B2405" s="1" t="s">
        <v>1801</v>
      </c>
      <c r="C2405" s="1" t="s">
        <v>2249</v>
      </c>
      <c r="D2405" s="1" t="s">
        <v>2017</v>
      </c>
      <c r="E2405" s="1" t="s">
        <v>2018</v>
      </c>
      <c r="F2405" s="16" t="n">
        <v>0</v>
      </c>
      <c r="G2405" s="16" t="n">
        <v>10481.04</v>
      </c>
      <c r="H2405" s="16" t="n">
        <v>10481.04</v>
      </c>
    </row>
    <row r="2406" customFormat="false" ht="15" hidden="false" customHeight="true" outlineLevel="0" collapsed="false">
      <c r="A2406" s="1" t="s">
        <v>4841</v>
      </c>
      <c r="B2406" s="1" t="s">
        <v>1834</v>
      </c>
      <c r="C2406" s="1" t="s">
        <v>1866</v>
      </c>
      <c r="D2406" s="1" t="s">
        <v>2025</v>
      </c>
      <c r="E2406" s="1" t="s">
        <v>2018</v>
      </c>
      <c r="F2406" s="16" t="n">
        <v>0</v>
      </c>
      <c r="G2406" s="16" t="n">
        <v>8805.52</v>
      </c>
      <c r="H2406" s="16" t="n">
        <v>8805.52</v>
      </c>
    </row>
    <row r="2407" customFormat="false" ht="15" hidden="false" customHeight="true" outlineLevel="0" collapsed="false">
      <c r="A2407" s="1" t="s">
        <v>4842</v>
      </c>
      <c r="B2407" s="1" t="s">
        <v>1551</v>
      </c>
      <c r="C2407" s="1" t="s">
        <v>900</v>
      </c>
      <c r="D2407" s="1" t="s">
        <v>2017</v>
      </c>
      <c r="E2407" s="1" t="s">
        <v>2045</v>
      </c>
      <c r="F2407" s="16" t="n">
        <v>99</v>
      </c>
      <c r="G2407" s="16" t="n">
        <v>750.27</v>
      </c>
      <c r="H2407" s="16" t="n">
        <v>849.27</v>
      </c>
    </row>
    <row r="2408" customFormat="false" ht="15" hidden="false" customHeight="true" outlineLevel="0" collapsed="false">
      <c r="A2408" s="1" t="s">
        <v>4843</v>
      </c>
      <c r="B2408" s="1" t="s">
        <v>800</v>
      </c>
      <c r="C2408" s="1" t="s">
        <v>2471</v>
      </c>
      <c r="D2408" s="1" t="s">
        <v>2017</v>
      </c>
      <c r="E2408" s="1" t="s">
        <v>2018</v>
      </c>
      <c r="F2408" s="16" t="n">
        <v>0</v>
      </c>
      <c r="G2408" s="16" t="n">
        <v>5206.05</v>
      </c>
      <c r="H2408" s="16" t="n">
        <v>5206.05</v>
      </c>
    </row>
    <row r="2409" customFormat="false" ht="15" hidden="false" customHeight="true" outlineLevel="0" collapsed="false">
      <c r="A2409" s="1" t="s">
        <v>4844</v>
      </c>
      <c r="B2409" s="1" t="s">
        <v>1565</v>
      </c>
      <c r="C2409" s="1" t="s">
        <v>4845</v>
      </c>
      <c r="D2409" s="1" t="s">
        <v>2028</v>
      </c>
      <c r="E2409" s="1" t="s">
        <v>2018</v>
      </c>
      <c r="F2409" s="16" t="n">
        <v>0</v>
      </c>
      <c r="G2409" s="16" t="n">
        <v>8713.38</v>
      </c>
      <c r="H2409" s="16" t="n">
        <v>8713.38</v>
      </c>
    </row>
    <row r="2410" customFormat="false" ht="15" hidden="false" customHeight="true" outlineLevel="0" collapsed="false">
      <c r="A2410" s="1" t="s">
        <v>4846</v>
      </c>
      <c r="B2410" s="1" t="s">
        <v>1440</v>
      </c>
      <c r="C2410" s="1" t="s">
        <v>1285</v>
      </c>
      <c r="D2410" s="1" t="s">
        <v>2017</v>
      </c>
      <c r="E2410" s="1" t="s">
        <v>2018</v>
      </c>
      <c r="F2410" s="16" t="n">
        <v>99</v>
      </c>
      <c r="G2410" s="16" t="n">
        <v>964.34</v>
      </c>
      <c r="H2410" s="16" t="n">
        <v>1063.34</v>
      </c>
    </row>
    <row r="2411" customFormat="false" ht="15" hidden="false" customHeight="true" outlineLevel="0" collapsed="false">
      <c r="A2411" s="1" t="s">
        <v>4847</v>
      </c>
      <c r="B2411" s="1" t="s">
        <v>1897</v>
      </c>
      <c r="C2411" s="1" t="s">
        <v>2736</v>
      </c>
      <c r="D2411" s="1" t="s">
        <v>2025</v>
      </c>
      <c r="E2411" s="1" t="s">
        <v>2018</v>
      </c>
      <c r="F2411" s="16" t="n">
        <v>49</v>
      </c>
      <c r="G2411" s="16" t="n">
        <v>2398.35</v>
      </c>
      <c r="H2411" s="16" t="n">
        <v>2447.35</v>
      </c>
    </row>
    <row r="2412" customFormat="false" ht="15" hidden="false" customHeight="true" outlineLevel="0" collapsed="false">
      <c r="A2412" s="1" t="s">
        <v>4848</v>
      </c>
      <c r="B2412" s="1" t="s">
        <v>1338</v>
      </c>
      <c r="C2412" s="1" t="s">
        <v>2388</v>
      </c>
      <c r="D2412" s="1" t="s">
        <v>2017</v>
      </c>
      <c r="E2412" s="1" t="s">
        <v>2018</v>
      </c>
      <c r="F2412" s="16" t="n">
        <v>49</v>
      </c>
      <c r="G2412" s="16" t="n">
        <v>867.91</v>
      </c>
      <c r="H2412" s="16" t="n">
        <v>916.91</v>
      </c>
    </row>
    <row r="2413" customFormat="false" ht="15" hidden="false" customHeight="true" outlineLevel="0" collapsed="false">
      <c r="A2413" s="1" t="s">
        <v>4849</v>
      </c>
      <c r="B2413" s="1" t="s">
        <v>1482</v>
      </c>
      <c r="C2413" s="1" t="s">
        <v>2241</v>
      </c>
      <c r="D2413" s="1" t="s">
        <v>2025</v>
      </c>
      <c r="E2413" s="1" t="s">
        <v>2018</v>
      </c>
      <c r="F2413" s="16" t="n">
        <v>0</v>
      </c>
      <c r="G2413" s="16" t="n">
        <v>5309.33</v>
      </c>
      <c r="H2413" s="16" t="n">
        <v>5309.33</v>
      </c>
    </row>
    <row r="2414" customFormat="false" ht="15" hidden="false" customHeight="true" outlineLevel="0" collapsed="false">
      <c r="A2414" s="1" t="s">
        <v>4850</v>
      </c>
      <c r="B2414" s="1" t="s">
        <v>447</v>
      </c>
      <c r="C2414" s="1" t="s">
        <v>1693</v>
      </c>
      <c r="D2414" s="1" t="s">
        <v>2021</v>
      </c>
      <c r="E2414" s="1" t="s">
        <v>2018</v>
      </c>
      <c r="F2414" s="16" t="n">
        <v>0</v>
      </c>
      <c r="G2414" s="16" t="n">
        <v>15519.05</v>
      </c>
      <c r="H2414" s="16" t="n">
        <v>15519.05</v>
      </c>
    </row>
    <row r="2415" customFormat="false" ht="15" hidden="false" customHeight="true" outlineLevel="0" collapsed="false">
      <c r="A2415" s="1" t="s">
        <v>4851</v>
      </c>
      <c r="B2415" s="1" t="s">
        <v>1052</v>
      </c>
      <c r="C2415" s="1" t="s">
        <v>2120</v>
      </c>
      <c r="D2415" s="1" t="s">
        <v>2025</v>
      </c>
      <c r="E2415" s="1" t="s">
        <v>2018</v>
      </c>
      <c r="F2415" s="16" t="n">
        <v>0</v>
      </c>
      <c r="G2415" s="16" t="n">
        <v>7784.37</v>
      </c>
      <c r="H2415" s="16" t="n">
        <v>7784.37</v>
      </c>
    </row>
    <row r="2416" customFormat="false" ht="15" hidden="false" customHeight="true" outlineLevel="0" collapsed="false">
      <c r="A2416" s="1" t="s">
        <v>4852</v>
      </c>
      <c r="B2416" s="1" t="s">
        <v>1437</v>
      </c>
      <c r="C2416" s="1" t="s">
        <v>944</v>
      </c>
      <c r="D2416" s="1" t="s">
        <v>2055</v>
      </c>
      <c r="E2416" s="1" t="s">
        <v>2018</v>
      </c>
      <c r="F2416" s="16" t="n">
        <v>0</v>
      </c>
      <c r="G2416" s="16" t="n">
        <v>6360.63</v>
      </c>
      <c r="H2416" s="16" t="n">
        <v>6360.63</v>
      </c>
    </row>
    <row r="2417" customFormat="false" ht="15" hidden="false" customHeight="true" outlineLevel="0" collapsed="false">
      <c r="A2417" s="1" t="s">
        <v>4853</v>
      </c>
      <c r="B2417" s="1" t="s">
        <v>315</v>
      </c>
      <c r="C2417" s="1" t="s">
        <v>3443</v>
      </c>
      <c r="D2417" s="1" t="s">
        <v>2032</v>
      </c>
      <c r="E2417" s="1" t="s">
        <v>2045</v>
      </c>
      <c r="F2417" s="16" t="n">
        <v>0</v>
      </c>
      <c r="G2417" s="16" t="n">
        <v>4931.96</v>
      </c>
      <c r="H2417" s="16" t="n">
        <v>4931.96</v>
      </c>
    </row>
    <row r="2418" customFormat="false" ht="15" hidden="false" customHeight="true" outlineLevel="0" collapsed="false">
      <c r="A2418" s="1" t="s">
        <v>4854</v>
      </c>
      <c r="B2418" s="1" t="s">
        <v>234</v>
      </c>
      <c r="C2418" s="1" t="s">
        <v>2842</v>
      </c>
      <c r="D2418" s="1" t="s">
        <v>2021</v>
      </c>
      <c r="E2418" s="1" t="s">
        <v>2018</v>
      </c>
      <c r="F2418" s="16" t="n">
        <v>0</v>
      </c>
      <c r="G2418" s="16" t="n">
        <v>2695.97</v>
      </c>
      <c r="H2418" s="16" t="n">
        <v>2695.97</v>
      </c>
    </row>
    <row r="2419" customFormat="false" ht="15" hidden="false" customHeight="true" outlineLevel="0" collapsed="false">
      <c r="A2419" s="1" t="s">
        <v>4855</v>
      </c>
      <c r="B2419" s="1" t="s">
        <v>1522</v>
      </c>
      <c r="C2419" s="1" t="s">
        <v>1189</v>
      </c>
      <c r="D2419" s="1" t="s">
        <v>2017</v>
      </c>
      <c r="E2419" s="1" t="s">
        <v>2018</v>
      </c>
      <c r="F2419" s="16" t="n">
        <v>0</v>
      </c>
      <c r="G2419" s="16" t="n">
        <v>4215.76</v>
      </c>
      <c r="H2419" s="16" t="n">
        <v>4215.76</v>
      </c>
    </row>
    <row r="2420" customFormat="false" ht="15" hidden="false" customHeight="true" outlineLevel="0" collapsed="false">
      <c r="A2420" s="1" t="s">
        <v>4856</v>
      </c>
      <c r="B2420" s="1" t="s">
        <v>1052</v>
      </c>
      <c r="C2420" s="1" t="s">
        <v>2590</v>
      </c>
      <c r="D2420" s="1" t="s">
        <v>2055</v>
      </c>
      <c r="E2420" s="1" t="s">
        <v>2018</v>
      </c>
      <c r="F2420" s="16" t="n">
        <v>0</v>
      </c>
      <c r="G2420" s="16" t="n">
        <v>7316.48</v>
      </c>
      <c r="H2420" s="16" t="n">
        <v>7316.48</v>
      </c>
    </row>
    <row r="2421" customFormat="false" ht="15" hidden="false" customHeight="true" outlineLevel="0" collapsed="false">
      <c r="A2421" s="1" t="s">
        <v>4857</v>
      </c>
      <c r="B2421" s="1" t="s">
        <v>1618</v>
      </c>
      <c r="C2421" s="1" t="s">
        <v>2471</v>
      </c>
      <c r="D2421" s="1" t="s">
        <v>2025</v>
      </c>
      <c r="E2421" s="1" t="s">
        <v>2018</v>
      </c>
      <c r="F2421" s="16" t="n">
        <v>49</v>
      </c>
      <c r="G2421" s="16" t="n">
        <v>409.84</v>
      </c>
      <c r="H2421" s="16" t="n">
        <v>458.84</v>
      </c>
    </row>
    <row r="2422" customFormat="false" ht="15" hidden="false" customHeight="true" outlineLevel="0" collapsed="false">
      <c r="A2422" s="1" t="s">
        <v>4858</v>
      </c>
      <c r="B2422" s="1" t="s">
        <v>1375</v>
      </c>
      <c r="C2422" s="1" t="s">
        <v>1216</v>
      </c>
      <c r="D2422" s="1" t="s">
        <v>2017</v>
      </c>
      <c r="E2422" s="1" t="s">
        <v>2018</v>
      </c>
      <c r="F2422" s="16" t="n">
        <v>79</v>
      </c>
      <c r="G2422" s="16" t="n">
        <v>1494.98</v>
      </c>
      <c r="H2422" s="16" t="n">
        <v>1573.98</v>
      </c>
    </row>
    <row r="2423" customFormat="false" ht="15" hidden="false" customHeight="true" outlineLevel="0" collapsed="false">
      <c r="A2423" s="1" t="s">
        <v>4859</v>
      </c>
      <c r="B2423" s="1" t="s">
        <v>674</v>
      </c>
      <c r="C2423" s="1" t="s">
        <v>328</v>
      </c>
      <c r="D2423" s="1" t="s">
        <v>2017</v>
      </c>
      <c r="E2423" s="1" t="s">
        <v>2018</v>
      </c>
      <c r="F2423" s="16" t="n">
        <v>49</v>
      </c>
      <c r="G2423" s="16" t="n">
        <v>2145.67</v>
      </c>
      <c r="H2423" s="16" t="n">
        <v>2194.67</v>
      </c>
    </row>
    <row r="2424" customFormat="false" ht="15" hidden="false" customHeight="true" outlineLevel="0" collapsed="false">
      <c r="A2424" s="1" t="s">
        <v>4860</v>
      </c>
      <c r="B2424" s="1" t="s">
        <v>954</v>
      </c>
      <c r="C2424" s="1" t="s">
        <v>2656</v>
      </c>
      <c r="D2424" s="1" t="s">
        <v>2055</v>
      </c>
      <c r="E2424" s="1" t="s">
        <v>2018</v>
      </c>
      <c r="F2424" s="16" t="n">
        <v>0</v>
      </c>
      <c r="G2424" s="16" t="n">
        <v>15387.24</v>
      </c>
      <c r="H2424" s="16" t="n">
        <v>15387.24</v>
      </c>
    </row>
    <row r="2425" customFormat="false" ht="15" hidden="false" customHeight="true" outlineLevel="0" collapsed="false">
      <c r="A2425" s="1" t="s">
        <v>4861</v>
      </c>
      <c r="B2425" s="1" t="s">
        <v>1375</v>
      </c>
      <c r="C2425" s="1" t="s">
        <v>2569</v>
      </c>
      <c r="D2425" s="1" t="s">
        <v>2025</v>
      </c>
      <c r="E2425" s="1" t="s">
        <v>2018</v>
      </c>
      <c r="F2425" s="16" t="n">
        <v>0</v>
      </c>
      <c r="G2425" s="16" t="n">
        <v>21029.68</v>
      </c>
      <c r="H2425" s="16" t="n">
        <v>21029.68</v>
      </c>
    </row>
    <row r="2426" customFormat="false" ht="15" hidden="false" customHeight="true" outlineLevel="0" collapsed="false">
      <c r="A2426" s="1" t="s">
        <v>4862</v>
      </c>
      <c r="B2426" s="1" t="s">
        <v>761</v>
      </c>
      <c r="C2426" s="1" t="s">
        <v>1347</v>
      </c>
      <c r="D2426" s="1" t="s">
        <v>2028</v>
      </c>
      <c r="E2426" s="1" t="s">
        <v>2018</v>
      </c>
      <c r="F2426" s="16" t="n">
        <v>99</v>
      </c>
      <c r="G2426" s="16" t="n">
        <v>458.06</v>
      </c>
      <c r="H2426" s="16" t="n">
        <v>557.06</v>
      </c>
    </row>
    <row r="2427" customFormat="false" ht="15" hidden="false" customHeight="true" outlineLevel="0" collapsed="false">
      <c r="A2427" s="1" t="s">
        <v>4863</v>
      </c>
      <c r="B2427" s="1" t="s">
        <v>308</v>
      </c>
      <c r="C2427" s="1" t="s">
        <v>3510</v>
      </c>
      <c r="D2427" s="1" t="s">
        <v>2025</v>
      </c>
      <c r="E2427" s="1" t="s">
        <v>2018</v>
      </c>
      <c r="F2427" s="16" t="n">
        <v>49</v>
      </c>
      <c r="G2427" s="16" t="n">
        <v>482.17</v>
      </c>
      <c r="H2427" s="16" t="n">
        <v>531.17</v>
      </c>
    </row>
    <row r="2428" customFormat="false" ht="15" hidden="false" customHeight="true" outlineLevel="0" collapsed="false">
      <c r="A2428" s="1" t="s">
        <v>4864</v>
      </c>
      <c r="B2428" s="1" t="s">
        <v>1420</v>
      </c>
      <c r="C2428" s="1" t="s">
        <v>1661</v>
      </c>
      <c r="D2428" s="1" t="s">
        <v>2017</v>
      </c>
      <c r="E2428" s="1" t="s">
        <v>2018</v>
      </c>
      <c r="F2428" s="16" t="n">
        <v>0</v>
      </c>
      <c r="G2428" s="16" t="n">
        <v>4317.03</v>
      </c>
      <c r="H2428" s="16" t="n">
        <v>4317.03</v>
      </c>
    </row>
    <row r="2429" customFormat="false" ht="15" hidden="false" customHeight="true" outlineLevel="0" collapsed="false">
      <c r="A2429" s="1" t="s">
        <v>4865</v>
      </c>
      <c r="B2429" s="1" t="s">
        <v>970</v>
      </c>
      <c r="C2429" s="1" t="s">
        <v>975</v>
      </c>
      <c r="D2429" s="1" t="s">
        <v>2025</v>
      </c>
      <c r="E2429" s="1" t="s">
        <v>2018</v>
      </c>
      <c r="F2429" s="16" t="n">
        <v>0</v>
      </c>
      <c r="G2429" s="16" t="n">
        <v>3632.54</v>
      </c>
      <c r="H2429" s="16" t="n">
        <v>3632.54</v>
      </c>
    </row>
    <row r="2430" customFormat="false" ht="15" hidden="false" customHeight="true" outlineLevel="0" collapsed="false">
      <c r="A2430" s="1" t="s">
        <v>4866</v>
      </c>
      <c r="B2430" s="1" t="s">
        <v>708</v>
      </c>
      <c r="C2430" s="1" t="s">
        <v>1885</v>
      </c>
      <c r="D2430" s="1" t="s">
        <v>2025</v>
      </c>
      <c r="E2430" s="1" t="s">
        <v>2018</v>
      </c>
      <c r="F2430" s="16" t="n">
        <v>99</v>
      </c>
      <c r="G2430" s="16" t="n">
        <v>1918.68</v>
      </c>
      <c r="H2430" s="16" t="n">
        <v>2017.68</v>
      </c>
    </row>
    <row r="2431" customFormat="false" ht="15" hidden="false" customHeight="true" outlineLevel="0" collapsed="false">
      <c r="A2431" s="1" t="s">
        <v>4867</v>
      </c>
      <c r="B2431" s="1" t="s">
        <v>1263</v>
      </c>
      <c r="C2431" s="1" t="s">
        <v>2892</v>
      </c>
      <c r="D2431" s="1" t="s">
        <v>2025</v>
      </c>
      <c r="E2431" s="1" t="s">
        <v>2045</v>
      </c>
      <c r="F2431" s="16" t="n">
        <v>0</v>
      </c>
      <c r="G2431" s="16" t="n">
        <v>20263.27</v>
      </c>
      <c r="H2431" s="16" t="n">
        <v>20263.27</v>
      </c>
    </row>
    <row r="2432" customFormat="false" ht="15" hidden="false" customHeight="true" outlineLevel="0" collapsed="false">
      <c r="A2432" s="1" t="s">
        <v>4868</v>
      </c>
      <c r="B2432" s="1" t="s">
        <v>926</v>
      </c>
      <c r="C2432" s="1" t="s">
        <v>2464</v>
      </c>
      <c r="D2432" s="1" t="s">
        <v>2055</v>
      </c>
      <c r="E2432" s="1" t="s">
        <v>2018</v>
      </c>
      <c r="F2432" s="16" t="n">
        <v>0</v>
      </c>
      <c r="G2432" s="16" t="n">
        <v>5589.89</v>
      </c>
      <c r="H2432" s="16" t="n">
        <v>5589.89</v>
      </c>
    </row>
    <row r="2433" customFormat="false" ht="15" hidden="false" customHeight="true" outlineLevel="0" collapsed="false">
      <c r="A2433" s="1" t="s">
        <v>4869</v>
      </c>
      <c r="B2433" s="1" t="s">
        <v>1809</v>
      </c>
      <c r="C2433" s="1" t="s">
        <v>2091</v>
      </c>
      <c r="D2433" s="1" t="s">
        <v>2032</v>
      </c>
      <c r="E2433" s="1" t="s">
        <v>2018</v>
      </c>
      <c r="F2433" s="16" t="n">
        <v>79</v>
      </c>
      <c r="G2433" s="16" t="n">
        <v>295.59</v>
      </c>
      <c r="H2433" s="16" t="n">
        <v>374.59</v>
      </c>
    </row>
    <row r="2434" customFormat="false" ht="15" hidden="false" customHeight="true" outlineLevel="0" collapsed="false">
      <c r="A2434" s="1" t="s">
        <v>4870</v>
      </c>
      <c r="B2434" s="1" t="s">
        <v>1151</v>
      </c>
      <c r="C2434" s="1" t="s">
        <v>1606</v>
      </c>
      <c r="D2434" s="1" t="s">
        <v>2028</v>
      </c>
      <c r="E2434" s="1" t="s">
        <v>2018</v>
      </c>
      <c r="F2434" s="16" t="n">
        <v>0</v>
      </c>
      <c r="G2434" s="16" t="n">
        <v>4297.97</v>
      </c>
      <c r="H2434" s="16" t="n">
        <v>4297.97</v>
      </c>
    </row>
    <row r="2435" customFormat="false" ht="15" hidden="false" customHeight="true" outlineLevel="0" collapsed="false">
      <c r="A2435" s="1" t="s">
        <v>4871</v>
      </c>
      <c r="B2435" s="1" t="s">
        <v>512</v>
      </c>
      <c r="C2435" s="1" t="s">
        <v>270</v>
      </c>
      <c r="D2435" s="1" t="s">
        <v>2017</v>
      </c>
      <c r="E2435" s="1" t="s">
        <v>2018</v>
      </c>
      <c r="F2435" s="16" t="n">
        <v>49</v>
      </c>
      <c r="G2435" s="16" t="n">
        <v>2025.73</v>
      </c>
      <c r="H2435" s="16" t="n">
        <v>2074.73</v>
      </c>
    </row>
    <row r="2436" customFormat="false" ht="15" hidden="false" customHeight="true" outlineLevel="0" collapsed="false">
      <c r="A2436" s="1" t="s">
        <v>4872</v>
      </c>
      <c r="B2436" s="1" t="s">
        <v>1902</v>
      </c>
      <c r="C2436" s="1" t="s">
        <v>2710</v>
      </c>
      <c r="D2436" s="1" t="s">
        <v>2032</v>
      </c>
      <c r="E2436" s="1" t="s">
        <v>2018</v>
      </c>
      <c r="F2436" s="16" t="n">
        <v>0</v>
      </c>
      <c r="G2436" s="16" t="n">
        <v>3898.89</v>
      </c>
      <c r="H2436" s="16" t="n">
        <v>3898.89</v>
      </c>
    </row>
    <row r="2437" customFormat="false" ht="15" hidden="false" customHeight="true" outlineLevel="0" collapsed="false">
      <c r="A2437" s="1" t="s">
        <v>4873</v>
      </c>
      <c r="B2437" s="1" t="s">
        <v>1069</v>
      </c>
      <c r="C2437" s="1" t="s">
        <v>2525</v>
      </c>
      <c r="D2437" s="1" t="s">
        <v>2021</v>
      </c>
      <c r="E2437" s="1" t="s">
        <v>2018</v>
      </c>
      <c r="F2437" s="16" t="n">
        <v>99</v>
      </c>
      <c r="G2437" s="16" t="n">
        <v>1364.75</v>
      </c>
      <c r="H2437" s="16" t="n">
        <v>1463.75</v>
      </c>
    </row>
    <row r="2438" customFormat="false" ht="15" hidden="false" customHeight="true" outlineLevel="0" collapsed="false">
      <c r="A2438" s="1" t="s">
        <v>4874</v>
      </c>
      <c r="B2438" s="1" t="s">
        <v>1041</v>
      </c>
      <c r="C2438" s="1" t="s">
        <v>1051</v>
      </c>
      <c r="D2438" s="1" t="s">
        <v>2025</v>
      </c>
      <c r="E2438" s="1" t="s">
        <v>2018</v>
      </c>
      <c r="F2438" s="16" t="n">
        <v>0</v>
      </c>
      <c r="G2438" s="16" t="n">
        <v>6834.66</v>
      </c>
      <c r="H2438" s="16" t="n">
        <v>6834.66</v>
      </c>
    </row>
    <row r="2439" customFormat="false" ht="15" hidden="false" customHeight="true" outlineLevel="0" collapsed="false">
      <c r="A2439" s="1" t="s">
        <v>4875</v>
      </c>
      <c r="B2439" s="1" t="s">
        <v>1107</v>
      </c>
      <c r="C2439" s="1" t="s">
        <v>1294</v>
      </c>
      <c r="D2439" s="1" t="s">
        <v>2017</v>
      </c>
      <c r="E2439" s="1" t="s">
        <v>2018</v>
      </c>
      <c r="F2439" s="16" t="n">
        <v>0</v>
      </c>
      <c r="G2439" s="16" t="n">
        <v>6024.08</v>
      </c>
      <c r="H2439" s="16" t="n">
        <v>6024.08</v>
      </c>
    </row>
    <row r="2440" customFormat="false" ht="15" hidden="false" customHeight="true" outlineLevel="0" collapsed="false">
      <c r="A2440" s="1" t="s">
        <v>4876</v>
      </c>
      <c r="B2440" s="1" t="s">
        <v>1145</v>
      </c>
      <c r="C2440" s="1" t="s">
        <v>1445</v>
      </c>
      <c r="D2440" s="1" t="s">
        <v>2055</v>
      </c>
      <c r="E2440" s="1" t="s">
        <v>2045</v>
      </c>
      <c r="F2440" s="16" t="n">
        <v>0</v>
      </c>
      <c r="G2440" s="16" t="n">
        <v>3676.83</v>
      </c>
      <c r="H2440" s="16" t="n">
        <v>3676.83</v>
      </c>
    </row>
    <row r="2441" customFormat="false" ht="15" hidden="false" customHeight="true" outlineLevel="0" collapsed="false">
      <c r="A2441" s="1" t="s">
        <v>4877</v>
      </c>
      <c r="B2441" s="1" t="s">
        <v>1510</v>
      </c>
      <c r="C2441" s="1" t="s">
        <v>3429</v>
      </c>
      <c r="D2441" s="1" t="s">
        <v>2017</v>
      </c>
      <c r="E2441" s="1" t="s">
        <v>2018</v>
      </c>
      <c r="F2441" s="16" t="n">
        <v>49</v>
      </c>
      <c r="G2441" s="16" t="n">
        <v>482.17</v>
      </c>
      <c r="H2441" s="16" t="n">
        <v>531.17</v>
      </c>
    </row>
    <row r="2442" customFormat="false" ht="15" hidden="false" customHeight="true" outlineLevel="0" collapsed="false">
      <c r="A2442" s="1" t="s">
        <v>4878</v>
      </c>
      <c r="B2442" s="1" t="s">
        <v>1241</v>
      </c>
      <c r="C2442" s="1" t="s">
        <v>673</v>
      </c>
      <c r="D2442" s="1" t="s">
        <v>2017</v>
      </c>
      <c r="E2442" s="1" t="s">
        <v>2018</v>
      </c>
      <c r="F2442" s="16" t="n">
        <v>0</v>
      </c>
      <c r="G2442" s="16" t="n">
        <v>5311.32</v>
      </c>
      <c r="H2442" s="16" t="n">
        <v>5311.32</v>
      </c>
    </row>
    <row r="2443" customFormat="false" ht="15" hidden="false" customHeight="true" outlineLevel="0" collapsed="false">
      <c r="A2443" s="1" t="s">
        <v>4879</v>
      </c>
      <c r="B2443" s="1" t="s">
        <v>1387</v>
      </c>
      <c r="C2443" s="1" t="s">
        <v>3073</v>
      </c>
      <c r="D2443" s="1" t="s">
        <v>2025</v>
      </c>
      <c r="E2443" s="1" t="s">
        <v>2018</v>
      </c>
      <c r="F2443" s="16" t="n">
        <v>0</v>
      </c>
      <c r="G2443" s="16" t="n">
        <v>15662.72</v>
      </c>
      <c r="H2443" s="16" t="n">
        <v>15662.72</v>
      </c>
    </row>
    <row r="2444" customFormat="false" ht="15" hidden="false" customHeight="true" outlineLevel="0" collapsed="false">
      <c r="A2444" s="1" t="s">
        <v>4880</v>
      </c>
      <c r="B2444" s="1" t="s">
        <v>1145</v>
      </c>
      <c r="C2444" s="1" t="s">
        <v>3159</v>
      </c>
      <c r="D2444" s="1" t="s">
        <v>2028</v>
      </c>
      <c r="E2444" s="1" t="s">
        <v>2018</v>
      </c>
      <c r="F2444" s="16" t="n">
        <v>79</v>
      </c>
      <c r="G2444" s="16" t="n">
        <v>591.85</v>
      </c>
      <c r="H2444" s="16" t="n">
        <v>670.85</v>
      </c>
    </row>
    <row r="2445" customFormat="false" ht="15" hidden="false" customHeight="true" outlineLevel="0" collapsed="false">
      <c r="A2445" s="1" t="s">
        <v>4881</v>
      </c>
      <c r="B2445" s="1" t="s">
        <v>1090</v>
      </c>
      <c r="C2445" s="1" t="s">
        <v>248</v>
      </c>
      <c r="D2445" s="1" t="s">
        <v>2032</v>
      </c>
      <c r="E2445" s="1" t="s">
        <v>2018</v>
      </c>
      <c r="F2445" s="16" t="n">
        <v>49</v>
      </c>
      <c r="G2445" s="16" t="n">
        <v>1364.75</v>
      </c>
      <c r="H2445" s="16" t="n">
        <v>1413.75</v>
      </c>
    </row>
    <row r="2446" customFormat="false" ht="15" hidden="false" customHeight="true" outlineLevel="0" collapsed="false">
      <c r="A2446" s="1" t="s">
        <v>4882</v>
      </c>
      <c r="B2446" s="1" t="s">
        <v>514</v>
      </c>
      <c r="C2446" s="1" t="s">
        <v>2122</v>
      </c>
      <c r="D2446" s="1" t="s">
        <v>2017</v>
      </c>
      <c r="E2446" s="1" t="s">
        <v>2018</v>
      </c>
      <c r="F2446" s="16" t="n">
        <v>0</v>
      </c>
      <c r="G2446" s="16" t="n">
        <v>6767.38</v>
      </c>
      <c r="H2446" s="16" t="n">
        <v>6767.38</v>
      </c>
    </row>
    <row r="2447" customFormat="false" ht="15" hidden="false" customHeight="true" outlineLevel="0" collapsed="false">
      <c r="A2447" s="1" t="s">
        <v>4883</v>
      </c>
      <c r="B2447" s="1" t="s">
        <v>1289</v>
      </c>
      <c r="C2447" s="1" t="s">
        <v>2263</v>
      </c>
      <c r="D2447" s="1" t="s">
        <v>2055</v>
      </c>
      <c r="E2447" s="1" t="s">
        <v>2018</v>
      </c>
      <c r="F2447" s="16" t="n">
        <v>0</v>
      </c>
      <c r="G2447" s="16" t="n">
        <v>10406.06</v>
      </c>
      <c r="H2447" s="16" t="n">
        <v>10406.06</v>
      </c>
    </row>
    <row r="2448" customFormat="false" ht="15" hidden="false" customHeight="true" outlineLevel="0" collapsed="false">
      <c r="A2448" s="1" t="s">
        <v>4884</v>
      </c>
      <c r="B2448" s="1" t="s">
        <v>289</v>
      </c>
      <c r="C2448" s="1" t="s">
        <v>1030</v>
      </c>
      <c r="D2448" s="1" t="s">
        <v>2032</v>
      </c>
      <c r="E2448" s="1" t="s">
        <v>2018</v>
      </c>
      <c r="F2448" s="16" t="n">
        <v>0</v>
      </c>
      <c r="G2448" s="16" t="n">
        <v>5741.28</v>
      </c>
      <c r="H2448" s="16" t="n">
        <v>5741.28</v>
      </c>
    </row>
    <row r="2449" customFormat="false" ht="15" hidden="false" customHeight="true" outlineLevel="0" collapsed="false">
      <c r="A2449" s="1" t="s">
        <v>4885</v>
      </c>
      <c r="B2449" s="1" t="s">
        <v>1806</v>
      </c>
      <c r="C2449" s="1" t="s">
        <v>1186</v>
      </c>
      <c r="D2449" s="1" t="s">
        <v>2021</v>
      </c>
      <c r="E2449" s="1" t="s">
        <v>2018</v>
      </c>
      <c r="F2449" s="16" t="n">
        <v>0</v>
      </c>
      <c r="G2449" s="16" t="n">
        <v>6771.13</v>
      </c>
      <c r="H2449" s="16" t="n">
        <v>6771.13</v>
      </c>
    </row>
    <row r="2450" customFormat="false" ht="15" hidden="false" customHeight="true" outlineLevel="0" collapsed="false">
      <c r="A2450" s="1" t="s">
        <v>4886</v>
      </c>
      <c r="B2450" s="1" t="s">
        <v>857</v>
      </c>
      <c r="C2450" s="1" t="s">
        <v>283</v>
      </c>
      <c r="D2450" s="1" t="s">
        <v>2055</v>
      </c>
      <c r="E2450" s="1" t="s">
        <v>2018</v>
      </c>
      <c r="F2450" s="16" t="n">
        <v>99</v>
      </c>
      <c r="G2450" s="16" t="n">
        <v>2398.35</v>
      </c>
      <c r="H2450" s="16" t="n">
        <v>2497.35</v>
      </c>
    </row>
    <row r="2451" customFormat="false" ht="15" hidden="false" customHeight="true" outlineLevel="0" collapsed="false">
      <c r="A2451" s="1" t="s">
        <v>4887</v>
      </c>
      <c r="B2451" s="1" t="s">
        <v>1071</v>
      </c>
      <c r="C2451" s="1" t="s">
        <v>497</v>
      </c>
      <c r="D2451" s="1" t="s">
        <v>2021</v>
      </c>
      <c r="E2451" s="1" t="s">
        <v>2045</v>
      </c>
      <c r="F2451" s="16" t="n">
        <v>0</v>
      </c>
      <c r="G2451" s="16" t="n">
        <v>5230.65</v>
      </c>
      <c r="H2451" s="16" t="n">
        <v>5230.65</v>
      </c>
    </row>
    <row r="2452" customFormat="false" ht="15" hidden="false" customHeight="true" outlineLevel="0" collapsed="false">
      <c r="A2452" s="1" t="s">
        <v>4888</v>
      </c>
      <c r="B2452" s="1" t="s">
        <v>315</v>
      </c>
      <c r="C2452" s="1" t="s">
        <v>2692</v>
      </c>
      <c r="D2452" s="1" t="s">
        <v>2028</v>
      </c>
      <c r="E2452" s="1" t="s">
        <v>2018</v>
      </c>
      <c r="F2452" s="16" t="n">
        <v>0</v>
      </c>
      <c r="G2452" s="16" t="n">
        <v>4125.75</v>
      </c>
      <c r="H2452" s="16" t="n">
        <v>4125.75</v>
      </c>
    </row>
    <row r="2453" customFormat="false" ht="15" hidden="false" customHeight="true" outlineLevel="0" collapsed="false">
      <c r="A2453" s="1" t="s">
        <v>4889</v>
      </c>
      <c r="B2453" s="1" t="s">
        <v>289</v>
      </c>
      <c r="C2453" s="1" t="s">
        <v>962</v>
      </c>
      <c r="D2453" s="1" t="s">
        <v>2017</v>
      </c>
      <c r="E2453" s="1" t="s">
        <v>2018</v>
      </c>
      <c r="F2453" s="16" t="n">
        <v>0</v>
      </c>
      <c r="G2453" s="16" t="n">
        <v>7254.65</v>
      </c>
      <c r="H2453" s="16" t="n">
        <v>7254.65</v>
      </c>
    </row>
    <row r="2454" customFormat="false" ht="15" hidden="false" customHeight="true" outlineLevel="0" collapsed="false">
      <c r="A2454" s="1" t="s">
        <v>4890</v>
      </c>
      <c r="B2454" s="1" t="s">
        <v>1613</v>
      </c>
      <c r="C2454" s="1" t="s">
        <v>2425</v>
      </c>
      <c r="D2454" s="1" t="s">
        <v>2025</v>
      </c>
      <c r="E2454" s="1" t="s">
        <v>2018</v>
      </c>
      <c r="F2454" s="16" t="n">
        <v>0</v>
      </c>
      <c r="G2454" s="16" t="n">
        <v>11199.36</v>
      </c>
      <c r="H2454" s="16" t="n">
        <v>11199.36</v>
      </c>
    </row>
    <row r="2455" customFormat="false" ht="15" hidden="false" customHeight="true" outlineLevel="0" collapsed="false">
      <c r="A2455" s="1" t="s">
        <v>4891</v>
      </c>
      <c r="B2455" s="1" t="s">
        <v>790</v>
      </c>
      <c r="C2455" s="1" t="s">
        <v>2249</v>
      </c>
      <c r="D2455" s="1" t="s">
        <v>2032</v>
      </c>
      <c r="E2455" s="1" t="s">
        <v>2018</v>
      </c>
      <c r="F2455" s="16" t="n">
        <v>49</v>
      </c>
      <c r="G2455" s="16" t="n">
        <v>2002.48</v>
      </c>
      <c r="H2455" s="16" t="n">
        <v>2051.48</v>
      </c>
    </row>
    <row r="2456" customFormat="false" ht="15" hidden="false" customHeight="true" outlineLevel="0" collapsed="false">
      <c r="A2456" s="1" t="s">
        <v>4892</v>
      </c>
      <c r="B2456" s="1" t="s">
        <v>210</v>
      </c>
      <c r="C2456" s="1" t="s">
        <v>4086</v>
      </c>
      <c r="D2456" s="1" t="s">
        <v>2025</v>
      </c>
      <c r="E2456" s="1" t="s">
        <v>2018</v>
      </c>
      <c r="F2456" s="16" t="n">
        <v>79</v>
      </c>
      <c r="G2456" s="16" t="n">
        <v>482.17</v>
      </c>
      <c r="H2456" s="16" t="n">
        <v>561.17</v>
      </c>
    </row>
    <row r="2457" customFormat="false" ht="15" hidden="false" customHeight="true" outlineLevel="0" collapsed="false">
      <c r="A2457" s="1" t="s">
        <v>4893</v>
      </c>
      <c r="B2457" s="1" t="s">
        <v>1522</v>
      </c>
      <c r="C2457" s="1" t="s">
        <v>2471</v>
      </c>
      <c r="D2457" s="1" t="s">
        <v>2028</v>
      </c>
      <c r="E2457" s="1" t="s">
        <v>2018</v>
      </c>
      <c r="F2457" s="16" t="n">
        <v>0</v>
      </c>
      <c r="G2457" s="16" t="n">
        <v>12491.51</v>
      </c>
      <c r="H2457" s="16" t="n">
        <v>12491.51</v>
      </c>
    </row>
    <row r="2458" customFormat="false" ht="15" hidden="false" customHeight="true" outlineLevel="0" collapsed="false">
      <c r="A2458" s="1" t="s">
        <v>4894</v>
      </c>
      <c r="B2458" s="1" t="s">
        <v>527</v>
      </c>
      <c r="C2458" s="1" t="s">
        <v>826</v>
      </c>
      <c r="D2458" s="1" t="s">
        <v>2025</v>
      </c>
      <c r="E2458" s="1" t="s">
        <v>2018</v>
      </c>
      <c r="F2458" s="16" t="n">
        <v>99</v>
      </c>
      <c r="G2458" s="16" t="n">
        <v>1200.43</v>
      </c>
      <c r="H2458" s="16" t="n">
        <v>1299.43</v>
      </c>
    </row>
    <row r="2459" customFormat="false" ht="15" hidden="false" customHeight="true" outlineLevel="0" collapsed="false">
      <c r="A2459" s="1" t="s">
        <v>4895</v>
      </c>
      <c r="B2459" s="1" t="s">
        <v>857</v>
      </c>
      <c r="C2459" s="1" t="s">
        <v>2577</v>
      </c>
      <c r="D2459" s="1" t="s">
        <v>2017</v>
      </c>
      <c r="E2459" s="1" t="s">
        <v>2018</v>
      </c>
      <c r="F2459" s="16" t="n">
        <v>49</v>
      </c>
      <c r="G2459" s="16" t="n">
        <v>1603.35</v>
      </c>
      <c r="H2459" s="16" t="n">
        <v>1652.35</v>
      </c>
    </row>
    <row r="2460" customFormat="false" ht="15" hidden="false" customHeight="true" outlineLevel="0" collapsed="false">
      <c r="A2460" s="1" t="s">
        <v>4896</v>
      </c>
      <c r="B2460" s="1" t="s">
        <v>1479</v>
      </c>
      <c r="C2460" s="1" t="s">
        <v>2143</v>
      </c>
      <c r="D2460" s="1" t="s">
        <v>2017</v>
      </c>
      <c r="E2460" s="1" t="s">
        <v>2018</v>
      </c>
      <c r="F2460" s="16" t="n">
        <v>99</v>
      </c>
      <c r="G2460" s="16" t="n">
        <v>1364.75</v>
      </c>
      <c r="H2460" s="16" t="n">
        <v>1463.75</v>
      </c>
    </row>
    <row r="2461" customFormat="false" ht="15" hidden="false" customHeight="true" outlineLevel="0" collapsed="false">
      <c r="A2461" s="1" t="s">
        <v>4897</v>
      </c>
      <c r="B2461" s="1" t="s">
        <v>1473</v>
      </c>
      <c r="C2461" s="1" t="s">
        <v>4463</v>
      </c>
      <c r="D2461" s="1" t="s">
        <v>2021</v>
      </c>
      <c r="E2461" s="1" t="s">
        <v>2018</v>
      </c>
      <c r="F2461" s="16" t="n">
        <v>0</v>
      </c>
      <c r="G2461" s="16" t="n">
        <v>9721.33</v>
      </c>
      <c r="H2461" s="16" t="n">
        <v>9721.33</v>
      </c>
    </row>
    <row r="2462" customFormat="false" ht="15" hidden="false" customHeight="true" outlineLevel="0" collapsed="false">
      <c r="A2462" s="1" t="s">
        <v>4898</v>
      </c>
      <c r="B2462" s="1" t="s">
        <v>199</v>
      </c>
      <c r="C2462" s="1" t="s">
        <v>2756</v>
      </c>
      <c r="D2462" s="1" t="s">
        <v>2025</v>
      </c>
      <c r="E2462" s="1" t="s">
        <v>2018</v>
      </c>
      <c r="F2462" s="16" t="n">
        <v>0</v>
      </c>
      <c r="G2462" s="16" t="n">
        <v>17284.45</v>
      </c>
      <c r="H2462" s="16" t="n">
        <v>17284.45</v>
      </c>
    </row>
    <row r="2463" customFormat="false" ht="15" hidden="false" customHeight="true" outlineLevel="0" collapsed="false">
      <c r="A2463" s="1" t="s">
        <v>4899</v>
      </c>
      <c r="B2463" s="1" t="s">
        <v>1844</v>
      </c>
      <c r="C2463" s="1" t="s">
        <v>3687</v>
      </c>
      <c r="D2463" s="1" t="s">
        <v>2017</v>
      </c>
      <c r="E2463" s="1" t="s">
        <v>2018</v>
      </c>
      <c r="F2463" s="16" t="n">
        <v>0</v>
      </c>
      <c r="G2463" s="16" t="n">
        <v>3602.37</v>
      </c>
      <c r="H2463" s="16" t="n">
        <v>3602.37</v>
      </c>
    </row>
    <row r="2464" customFormat="false" ht="15" hidden="false" customHeight="true" outlineLevel="0" collapsed="false">
      <c r="A2464" s="1" t="s">
        <v>4900</v>
      </c>
      <c r="B2464" s="1" t="s">
        <v>951</v>
      </c>
      <c r="C2464" s="1" t="s">
        <v>4901</v>
      </c>
      <c r="D2464" s="1" t="s">
        <v>2032</v>
      </c>
      <c r="E2464" s="1" t="s">
        <v>2018</v>
      </c>
      <c r="F2464" s="16" t="n">
        <v>0</v>
      </c>
      <c r="G2464" s="16" t="n">
        <v>7296.67</v>
      </c>
      <c r="H2464" s="16" t="n">
        <v>7296.67</v>
      </c>
    </row>
    <row r="2465" customFormat="false" ht="15" hidden="false" customHeight="true" outlineLevel="0" collapsed="false">
      <c r="A2465" s="1" t="s">
        <v>4902</v>
      </c>
      <c r="B2465" s="1" t="s">
        <v>1806</v>
      </c>
      <c r="C2465" s="1" t="s">
        <v>1699</v>
      </c>
      <c r="D2465" s="1" t="s">
        <v>2017</v>
      </c>
      <c r="E2465" s="1" t="s">
        <v>2018</v>
      </c>
      <c r="F2465" s="16" t="n">
        <v>0</v>
      </c>
      <c r="G2465" s="16" t="n">
        <v>7881.04</v>
      </c>
      <c r="H2465" s="16" t="n">
        <v>7881.04</v>
      </c>
    </row>
    <row r="2466" customFormat="false" ht="15" hidden="false" customHeight="true" outlineLevel="0" collapsed="false">
      <c r="A2466" s="1" t="s">
        <v>4903</v>
      </c>
      <c r="B2466" s="1" t="s">
        <v>1071</v>
      </c>
      <c r="C2466" s="1" t="s">
        <v>3025</v>
      </c>
      <c r="D2466" s="1" t="s">
        <v>2017</v>
      </c>
      <c r="E2466" s="1" t="s">
        <v>2018</v>
      </c>
      <c r="F2466" s="16" t="n">
        <v>0</v>
      </c>
      <c r="G2466" s="16" t="n">
        <v>7485.56</v>
      </c>
      <c r="H2466" s="16" t="n">
        <v>7485.56</v>
      </c>
    </row>
    <row r="2467" customFormat="false" ht="15" hidden="false" customHeight="true" outlineLevel="0" collapsed="false">
      <c r="A2467" s="1" t="s">
        <v>4904</v>
      </c>
      <c r="B2467" s="1" t="s">
        <v>1351</v>
      </c>
      <c r="C2467" s="1" t="s">
        <v>591</v>
      </c>
      <c r="D2467" s="1" t="s">
        <v>2017</v>
      </c>
      <c r="E2467" s="1" t="s">
        <v>2018</v>
      </c>
      <c r="F2467" s="16" t="n">
        <v>99</v>
      </c>
      <c r="G2467" s="16" t="n">
        <v>819.69</v>
      </c>
      <c r="H2467" s="16" t="n">
        <v>918.69</v>
      </c>
    </row>
    <row r="2468" customFormat="false" ht="15" hidden="false" customHeight="true" outlineLevel="0" collapsed="false">
      <c r="A2468" s="1" t="s">
        <v>4905</v>
      </c>
      <c r="B2468" s="1" t="s">
        <v>1905</v>
      </c>
      <c r="C2468" s="1" t="s">
        <v>808</v>
      </c>
      <c r="D2468" s="1" t="s">
        <v>2017</v>
      </c>
      <c r="E2468" s="1" t="s">
        <v>2084</v>
      </c>
      <c r="F2468" s="16" t="n">
        <v>0</v>
      </c>
      <c r="G2468" s="16" t="n">
        <v>7645.76</v>
      </c>
      <c r="H2468" s="16" t="n">
        <v>7645.76</v>
      </c>
    </row>
    <row r="2469" customFormat="false" ht="15" hidden="false" customHeight="true" outlineLevel="0" collapsed="false">
      <c r="A2469" s="1" t="s">
        <v>4906</v>
      </c>
      <c r="B2469" s="1" t="s">
        <v>1522</v>
      </c>
      <c r="C2469" s="1" t="s">
        <v>2474</v>
      </c>
      <c r="D2469" s="1" t="s">
        <v>2021</v>
      </c>
      <c r="E2469" s="1" t="s">
        <v>2022</v>
      </c>
      <c r="F2469" s="16" t="n">
        <v>0</v>
      </c>
      <c r="G2469" s="16" t="n">
        <v>3317.21</v>
      </c>
      <c r="H2469" s="16" t="n">
        <v>3317.21</v>
      </c>
    </row>
    <row r="2470" customFormat="false" ht="15" hidden="false" customHeight="true" outlineLevel="0" collapsed="false">
      <c r="A2470" s="1" t="s">
        <v>4907</v>
      </c>
      <c r="B2470" s="1" t="s">
        <v>1289</v>
      </c>
      <c r="C2470" s="1" t="s">
        <v>2892</v>
      </c>
      <c r="D2470" s="1" t="s">
        <v>2025</v>
      </c>
      <c r="E2470" s="1" t="s">
        <v>2018</v>
      </c>
      <c r="F2470" s="16" t="n">
        <v>0</v>
      </c>
      <c r="G2470" s="16" t="n">
        <v>12660.68</v>
      </c>
      <c r="H2470" s="16" t="n">
        <v>12660.68</v>
      </c>
    </row>
    <row r="2471" customFormat="false" ht="15" hidden="false" customHeight="true" outlineLevel="0" collapsed="false">
      <c r="A2471" s="1" t="s">
        <v>4908</v>
      </c>
      <c r="B2471" s="1" t="s">
        <v>1886</v>
      </c>
      <c r="C2471" s="1" t="s">
        <v>3295</v>
      </c>
      <c r="D2471" s="1" t="s">
        <v>2025</v>
      </c>
      <c r="E2471" s="1" t="s">
        <v>2018</v>
      </c>
      <c r="F2471" s="16" t="n">
        <v>0</v>
      </c>
      <c r="G2471" s="16" t="n">
        <v>10442.19</v>
      </c>
      <c r="H2471" s="16" t="n">
        <v>10442.19</v>
      </c>
    </row>
    <row r="2472" customFormat="false" ht="15" hidden="false" customHeight="true" outlineLevel="0" collapsed="false">
      <c r="A2472" s="1" t="s">
        <v>4909</v>
      </c>
      <c r="B2472" s="1" t="s">
        <v>1723</v>
      </c>
      <c r="C2472" s="1" t="s">
        <v>1442</v>
      </c>
      <c r="D2472" s="1" t="s">
        <v>2021</v>
      </c>
      <c r="E2472" s="1" t="s">
        <v>2018</v>
      </c>
      <c r="F2472" s="16" t="n">
        <v>79</v>
      </c>
      <c r="G2472" s="16" t="n">
        <v>1566.34</v>
      </c>
      <c r="H2472" s="16" t="n">
        <v>1645.34</v>
      </c>
    </row>
    <row r="2473" customFormat="false" ht="15" hidden="false" customHeight="true" outlineLevel="0" collapsed="false">
      <c r="A2473" s="1" t="s">
        <v>4910</v>
      </c>
      <c r="B2473" s="1" t="s">
        <v>1241</v>
      </c>
      <c r="C2473" s="1" t="s">
        <v>3050</v>
      </c>
      <c r="D2473" s="1" t="s">
        <v>2055</v>
      </c>
      <c r="E2473" s="1" t="s">
        <v>2018</v>
      </c>
      <c r="F2473" s="16" t="n">
        <v>0</v>
      </c>
      <c r="G2473" s="16" t="n">
        <v>11055.85</v>
      </c>
      <c r="H2473" s="16" t="n">
        <v>11055.85</v>
      </c>
    </row>
    <row r="2474" customFormat="false" ht="15" hidden="false" customHeight="true" outlineLevel="0" collapsed="false">
      <c r="A2474" s="1" t="s">
        <v>4911</v>
      </c>
      <c r="B2474" s="1" t="s">
        <v>1375</v>
      </c>
      <c r="C2474" s="1" t="s">
        <v>2150</v>
      </c>
      <c r="D2474" s="1" t="s">
        <v>2017</v>
      </c>
      <c r="E2474" s="1" t="s">
        <v>2018</v>
      </c>
      <c r="F2474" s="16" t="n">
        <v>99</v>
      </c>
      <c r="G2474" s="16" t="n">
        <v>1134.82</v>
      </c>
      <c r="H2474" s="16" t="n">
        <v>1233.82</v>
      </c>
    </row>
    <row r="2475" customFormat="false" ht="15" hidden="false" customHeight="true" outlineLevel="0" collapsed="false">
      <c r="A2475" s="1" t="s">
        <v>4912</v>
      </c>
      <c r="B2475" s="1" t="s">
        <v>234</v>
      </c>
      <c r="C2475" s="1" t="s">
        <v>2640</v>
      </c>
      <c r="D2475" s="1" t="s">
        <v>2032</v>
      </c>
      <c r="E2475" s="1" t="s">
        <v>2022</v>
      </c>
      <c r="F2475" s="16" t="n">
        <v>49</v>
      </c>
      <c r="G2475" s="16" t="n">
        <v>2398.35</v>
      </c>
      <c r="H2475" s="16" t="n">
        <v>2447.35</v>
      </c>
    </row>
    <row r="2476" customFormat="false" ht="15" hidden="false" customHeight="true" outlineLevel="0" collapsed="false">
      <c r="A2476" s="1" t="s">
        <v>4913</v>
      </c>
      <c r="B2476" s="1" t="s">
        <v>1677</v>
      </c>
      <c r="C2476" s="1" t="s">
        <v>2275</v>
      </c>
      <c r="D2476" s="1" t="s">
        <v>2017</v>
      </c>
      <c r="E2476" s="1" t="s">
        <v>2084</v>
      </c>
      <c r="F2476" s="16" t="n">
        <v>0</v>
      </c>
      <c r="G2476" s="16" t="n">
        <v>13626.04</v>
      </c>
      <c r="H2476" s="16" t="n">
        <v>13626.04</v>
      </c>
    </row>
    <row r="2477" customFormat="false" ht="15" hidden="false" customHeight="true" outlineLevel="0" collapsed="false">
      <c r="A2477" s="1" t="s">
        <v>4914</v>
      </c>
      <c r="B2477" s="1" t="s">
        <v>934</v>
      </c>
      <c r="C2477" s="1" t="s">
        <v>1687</v>
      </c>
      <c r="D2477" s="1" t="s">
        <v>2017</v>
      </c>
      <c r="E2477" s="1" t="s">
        <v>2018</v>
      </c>
      <c r="F2477" s="16" t="n">
        <v>79</v>
      </c>
      <c r="G2477" s="16" t="n">
        <v>750.27</v>
      </c>
      <c r="H2477" s="16" t="n">
        <v>829.27</v>
      </c>
    </row>
    <row r="2478" customFormat="false" ht="15" hidden="false" customHeight="true" outlineLevel="0" collapsed="false">
      <c r="A2478" s="1" t="s">
        <v>4915</v>
      </c>
      <c r="B2478" s="1" t="s">
        <v>890</v>
      </c>
      <c r="C2478" s="1" t="s">
        <v>2585</v>
      </c>
      <c r="D2478" s="1" t="s">
        <v>2028</v>
      </c>
      <c r="E2478" s="1" t="s">
        <v>2018</v>
      </c>
      <c r="F2478" s="16" t="n">
        <v>99</v>
      </c>
      <c r="G2478" s="16" t="n">
        <v>382.57</v>
      </c>
      <c r="H2478" s="16" t="n">
        <v>481.57</v>
      </c>
    </row>
    <row r="2479" customFormat="false" ht="15" hidden="false" customHeight="true" outlineLevel="0" collapsed="false">
      <c r="A2479" s="1" t="s">
        <v>4916</v>
      </c>
      <c r="B2479" s="1" t="s">
        <v>1456</v>
      </c>
      <c r="C2479" s="1" t="s">
        <v>3410</v>
      </c>
      <c r="D2479" s="1" t="s">
        <v>2028</v>
      </c>
      <c r="E2479" s="1" t="s">
        <v>2084</v>
      </c>
      <c r="F2479" s="16" t="n">
        <v>0</v>
      </c>
      <c r="G2479" s="16" t="n">
        <v>3664.62</v>
      </c>
      <c r="H2479" s="16" t="n">
        <v>3664.62</v>
      </c>
    </row>
    <row r="2480" customFormat="false" ht="15" hidden="false" customHeight="true" outlineLevel="0" collapsed="false">
      <c r="A2480" s="1" t="s">
        <v>4917</v>
      </c>
      <c r="B2480" s="1" t="s">
        <v>177</v>
      </c>
      <c r="C2480" s="1" t="s">
        <v>464</v>
      </c>
      <c r="D2480" s="1" t="s">
        <v>2017</v>
      </c>
      <c r="E2480" s="1" t="s">
        <v>2018</v>
      </c>
      <c r="F2480" s="16" t="n">
        <v>0</v>
      </c>
      <c r="G2480" s="16" t="n">
        <v>11447.6</v>
      </c>
      <c r="H2480" s="16" t="n">
        <v>11447.6</v>
      </c>
    </row>
    <row r="2481" customFormat="false" ht="15" hidden="false" customHeight="true" outlineLevel="0" collapsed="false">
      <c r="A2481" s="1" t="s">
        <v>4918</v>
      </c>
      <c r="B2481" s="1" t="s">
        <v>1312</v>
      </c>
      <c r="C2481" s="1" t="s">
        <v>3422</v>
      </c>
      <c r="D2481" s="1" t="s">
        <v>2017</v>
      </c>
      <c r="E2481" s="1" t="s">
        <v>2018</v>
      </c>
      <c r="F2481" s="16" t="n">
        <v>0</v>
      </c>
      <c r="G2481" s="16" t="n">
        <v>22543.86</v>
      </c>
      <c r="H2481" s="16" t="n">
        <v>22543.86</v>
      </c>
    </row>
    <row r="2482" customFormat="false" ht="15" hidden="false" customHeight="true" outlineLevel="0" collapsed="false">
      <c r="A2482" s="1" t="s">
        <v>4919</v>
      </c>
      <c r="B2482" s="1" t="s">
        <v>843</v>
      </c>
      <c r="C2482" s="1" t="s">
        <v>3068</v>
      </c>
      <c r="D2482" s="1" t="s">
        <v>2017</v>
      </c>
      <c r="E2482" s="1" t="s">
        <v>2018</v>
      </c>
      <c r="F2482" s="16" t="n">
        <v>0</v>
      </c>
      <c r="G2482" s="16" t="n">
        <v>5505.97</v>
      </c>
      <c r="H2482" s="16" t="n">
        <v>5505.97</v>
      </c>
    </row>
    <row r="2483" customFormat="false" ht="15" hidden="false" customHeight="true" outlineLevel="0" collapsed="false">
      <c r="A2483" s="1" t="s">
        <v>4920</v>
      </c>
      <c r="B2483" s="1" t="s">
        <v>1190</v>
      </c>
      <c r="C2483" s="1" t="s">
        <v>2095</v>
      </c>
      <c r="D2483" s="1" t="s">
        <v>2025</v>
      </c>
      <c r="E2483" s="1" t="s">
        <v>2018</v>
      </c>
      <c r="F2483" s="16" t="n">
        <v>0</v>
      </c>
      <c r="G2483" s="16" t="n">
        <v>2641.53</v>
      </c>
      <c r="H2483" s="16" t="n">
        <v>2641.53</v>
      </c>
    </row>
    <row r="2484" customFormat="false" ht="15" hidden="false" customHeight="true" outlineLevel="0" collapsed="false">
      <c r="A2484" s="1" t="s">
        <v>4921</v>
      </c>
      <c r="B2484" s="1" t="s">
        <v>1193</v>
      </c>
      <c r="C2484" s="1" t="s">
        <v>3308</v>
      </c>
      <c r="D2484" s="1" t="s">
        <v>2032</v>
      </c>
      <c r="E2484" s="1" t="s">
        <v>2018</v>
      </c>
      <c r="F2484" s="16" t="n">
        <v>0</v>
      </c>
      <c r="G2484" s="16" t="n">
        <v>12260.6</v>
      </c>
      <c r="H2484" s="16" t="n">
        <v>12260.6</v>
      </c>
    </row>
    <row r="2485" customFormat="false" ht="15" hidden="false" customHeight="true" outlineLevel="0" collapsed="false">
      <c r="A2485" s="1" t="s">
        <v>4922</v>
      </c>
      <c r="B2485" s="1" t="s">
        <v>915</v>
      </c>
      <c r="C2485" s="1" t="s">
        <v>4923</v>
      </c>
      <c r="D2485" s="1" t="s">
        <v>2055</v>
      </c>
      <c r="E2485" s="1" t="s">
        <v>2018</v>
      </c>
      <c r="F2485" s="16" t="n">
        <v>0</v>
      </c>
      <c r="G2485" s="16" t="n">
        <v>2555.8</v>
      </c>
      <c r="H2485" s="16" t="n">
        <v>2555.8</v>
      </c>
    </row>
    <row r="2486" customFormat="false" ht="15" hidden="false" customHeight="true" outlineLevel="0" collapsed="false">
      <c r="A2486" s="1" t="s">
        <v>4924</v>
      </c>
      <c r="B2486" s="1" t="s">
        <v>1764</v>
      </c>
      <c r="C2486" s="1" t="s">
        <v>3031</v>
      </c>
      <c r="D2486" s="1" t="s">
        <v>2021</v>
      </c>
      <c r="E2486" s="1" t="s">
        <v>2018</v>
      </c>
      <c r="F2486" s="16" t="n">
        <v>0</v>
      </c>
      <c r="G2486" s="16" t="n">
        <v>8011.92</v>
      </c>
      <c r="H2486" s="16" t="n">
        <v>8011.92</v>
      </c>
    </row>
    <row r="2487" customFormat="false" ht="15" hidden="false" customHeight="true" outlineLevel="0" collapsed="false">
      <c r="A2487" s="1" t="s">
        <v>4925</v>
      </c>
      <c r="B2487" s="1" t="s">
        <v>1809</v>
      </c>
      <c r="C2487" s="1" t="s">
        <v>1383</v>
      </c>
      <c r="D2487" s="1" t="s">
        <v>2017</v>
      </c>
      <c r="E2487" s="1" t="s">
        <v>2018</v>
      </c>
      <c r="F2487" s="16" t="n">
        <v>0</v>
      </c>
      <c r="G2487" s="16" t="n">
        <v>3602.8</v>
      </c>
      <c r="H2487" s="16" t="n">
        <v>3602.8</v>
      </c>
    </row>
    <row r="2488" customFormat="false" ht="15" hidden="false" customHeight="true" outlineLevel="0" collapsed="false">
      <c r="A2488" s="1" t="s">
        <v>4926</v>
      </c>
      <c r="B2488" s="1" t="s">
        <v>1003</v>
      </c>
      <c r="C2488" s="1" t="s">
        <v>1878</v>
      </c>
      <c r="D2488" s="1" t="s">
        <v>2055</v>
      </c>
      <c r="E2488" s="1" t="s">
        <v>2018</v>
      </c>
      <c r="F2488" s="16" t="n">
        <v>0</v>
      </c>
      <c r="G2488" s="16" t="n">
        <v>4772.87</v>
      </c>
      <c r="H2488" s="16" t="n">
        <v>4772.87</v>
      </c>
    </row>
    <row r="2489" customFormat="false" ht="15" hidden="false" customHeight="true" outlineLevel="0" collapsed="false">
      <c r="A2489" s="1" t="s">
        <v>4927</v>
      </c>
      <c r="B2489" s="1" t="s">
        <v>934</v>
      </c>
      <c r="C2489" s="1" t="s">
        <v>2797</v>
      </c>
      <c r="D2489" s="1" t="s">
        <v>2017</v>
      </c>
      <c r="E2489" s="1" t="s">
        <v>2045</v>
      </c>
      <c r="F2489" s="16" t="n">
        <v>0</v>
      </c>
      <c r="G2489" s="16" t="n">
        <v>10329.59</v>
      </c>
      <c r="H2489" s="16" t="n">
        <v>10329.59</v>
      </c>
    </row>
    <row r="2490" customFormat="false" ht="15" hidden="false" customHeight="true" outlineLevel="0" collapsed="false">
      <c r="A2490" s="1" t="s">
        <v>4928</v>
      </c>
      <c r="B2490" s="1" t="s">
        <v>1034</v>
      </c>
      <c r="C2490" s="1" t="s">
        <v>2298</v>
      </c>
      <c r="D2490" s="1" t="s">
        <v>2032</v>
      </c>
      <c r="E2490" s="1" t="s">
        <v>2018</v>
      </c>
      <c r="F2490" s="16" t="n">
        <v>49</v>
      </c>
      <c r="G2490" s="16" t="n">
        <v>637.73</v>
      </c>
      <c r="H2490" s="16" t="n">
        <v>686.73</v>
      </c>
    </row>
    <row r="2491" customFormat="false" ht="15" hidden="false" customHeight="true" outlineLevel="0" collapsed="false">
      <c r="A2491" s="1" t="s">
        <v>4929</v>
      </c>
      <c r="B2491" s="1" t="s">
        <v>901</v>
      </c>
      <c r="C2491" s="1" t="s">
        <v>1294</v>
      </c>
      <c r="D2491" s="1" t="s">
        <v>2025</v>
      </c>
      <c r="E2491" s="1" t="s">
        <v>2018</v>
      </c>
      <c r="F2491" s="16" t="n">
        <v>0</v>
      </c>
      <c r="G2491" s="16" t="n">
        <v>7194.38</v>
      </c>
      <c r="H2491" s="16" t="n">
        <v>7194.38</v>
      </c>
    </row>
    <row r="2492" customFormat="false" ht="15" hidden="false" customHeight="true" outlineLevel="0" collapsed="false">
      <c r="A2492" s="1" t="s">
        <v>4930</v>
      </c>
      <c r="B2492" s="1" t="s">
        <v>1731</v>
      </c>
      <c r="C2492" s="1" t="s">
        <v>2249</v>
      </c>
      <c r="D2492" s="1" t="s">
        <v>2028</v>
      </c>
      <c r="E2492" s="1" t="s">
        <v>2018</v>
      </c>
      <c r="F2492" s="16" t="n">
        <v>49</v>
      </c>
      <c r="G2492" s="16" t="n">
        <v>1918.68</v>
      </c>
      <c r="H2492" s="16" t="n">
        <v>1967.68</v>
      </c>
    </row>
    <row r="2493" customFormat="false" ht="15" hidden="false" customHeight="true" outlineLevel="0" collapsed="false">
      <c r="A2493" s="1" t="s">
        <v>4931</v>
      </c>
      <c r="B2493" s="1" t="s">
        <v>708</v>
      </c>
      <c r="C2493" s="1" t="s">
        <v>2640</v>
      </c>
      <c r="D2493" s="1" t="s">
        <v>2025</v>
      </c>
      <c r="E2493" s="1" t="s">
        <v>2018</v>
      </c>
      <c r="F2493" s="16" t="n">
        <v>49</v>
      </c>
      <c r="G2493" s="16" t="n">
        <v>750.27</v>
      </c>
      <c r="H2493" s="16" t="n">
        <v>799.27</v>
      </c>
    </row>
    <row r="2494" customFormat="false" ht="15" hidden="false" customHeight="true" outlineLevel="0" collapsed="false">
      <c r="A2494" s="1" t="s">
        <v>4932</v>
      </c>
      <c r="B2494" s="1" t="s">
        <v>723</v>
      </c>
      <c r="C2494" s="1" t="s">
        <v>2361</v>
      </c>
      <c r="D2494" s="1" t="s">
        <v>2017</v>
      </c>
      <c r="E2494" s="1" t="s">
        <v>2018</v>
      </c>
      <c r="F2494" s="16" t="n">
        <v>0</v>
      </c>
      <c r="G2494" s="16" t="n">
        <v>13283.54</v>
      </c>
      <c r="H2494" s="16" t="n">
        <v>13283.54</v>
      </c>
    </row>
    <row r="2495" customFormat="false" ht="15" hidden="false" customHeight="true" outlineLevel="0" collapsed="false">
      <c r="A2495" s="1" t="s">
        <v>4933</v>
      </c>
      <c r="B2495" s="1" t="s">
        <v>551</v>
      </c>
      <c r="C2495" s="1" t="s">
        <v>2850</v>
      </c>
      <c r="D2495" s="1" t="s">
        <v>2028</v>
      </c>
      <c r="E2495" s="1" t="s">
        <v>2022</v>
      </c>
      <c r="F2495" s="16" t="n">
        <v>0</v>
      </c>
      <c r="G2495" s="16" t="n">
        <v>6550.27</v>
      </c>
      <c r="H2495" s="16" t="n">
        <v>6550.27</v>
      </c>
    </row>
    <row r="2496" customFormat="false" ht="15" hidden="false" customHeight="true" outlineLevel="0" collapsed="false">
      <c r="A2496" s="1" t="s">
        <v>4934</v>
      </c>
      <c r="B2496" s="1" t="s">
        <v>1777</v>
      </c>
      <c r="C2496" s="1" t="s">
        <v>3353</v>
      </c>
      <c r="D2496" s="1" t="s">
        <v>2025</v>
      </c>
      <c r="E2496" s="1" t="s">
        <v>2018</v>
      </c>
      <c r="F2496" s="16" t="n">
        <v>0</v>
      </c>
      <c r="G2496" s="16" t="n">
        <v>8830.41</v>
      </c>
      <c r="H2496" s="16" t="n">
        <v>8830.41</v>
      </c>
    </row>
    <row r="2497" customFormat="false" ht="15" hidden="false" customHeight="true" outlineLevel="0" collapsed="false">
      <c r="A2497" s="1" t="s">
        <v>4935</v>
      </c>
      <c r="B2497" s="1" t="s">
        <v>1782</v>
      </c>
      <c r="C2497" s="1" t="s">
        <v>1781</v>
      </c>
      <c r="D2497" s="1" t="s">
        <v>2025</v>
      </c>
      <c r="E2497" s="1" t="s">
        <v>2022</v>
      </c>
      <c r="F2497" s="16" t="n">
        <v>0</v>
      </c>
      <c r="G2497" s="16" t="n">
        <v>12668.7</v>
      </c>
      <c r="H2497" s="16" t="n">
        <v>12668.7</v>
      </c>
    </row>
    <row r="2498" customFormat="false" ht="15" hidden="false" customHeight="true" outlineLevel="0" collapsed="false">
      <c r="A2498" s="1" t="s">
        <v>4936</v>
      </c>
      <c r="B2498" s="1" t="s">
        <v>843</v>
      </c>
      <c r="C2498" s="1" t="s">
        <v>2701</v>
      </c>
      <c r="D2498" s="1" t="s">
        <v>2025</v>
      </c>
      <c r="E2498" s="1" t="s">
        <v>2018</v>
      </c>
      <c r="F2498" s="16" t="n">
        <v>0</v>
      </c>
      <c r="G2498" s="16" t="n">
        <v>8544.24</v>
      </c>
      <c r="H2498" s="16" t="n">
        <v>8544.24</v>
      </c>
    </row>
    <row r="2499" customFormat="false" ht="15" hidden="false" customHeight="true" outlineLevel="0" collapsed="false">
      <c r="A2499" s="1" t="s">
        <v>4937</v>
      </c>
      <c r="B2499" s="1" t="s">
        <v>818</v>
      </c>
      <c r="C2499" s="1" t="s">
        <v>2442</v>
      </c>
      <c r="D2499" s="1" t="s">
        <v>2032</v>
      </c>
      <c r="E2499" s="1" t="s">
        <v>2018</v>
      </c>
      <c r="F2499" s="16" t="n">
        <v>79</v>
      </c>
      <c r="G2499" s="16" t="n">
        <v>750.27</v>
      </c>
      <c r="H2499" s="16" t="n">
        <v>829.27</v>
      </c>
    </row>
    <row r="2500" customFormat="false" ht="15" hidden="false" customHeight="true" outlineLevel="0" collapsed="false">
      <c r="A2500" s="1" t="s">
        <v>4938</v>
      </c>
      <c r="B2500" s="1" t="s">
        <v>630</v>
      </c>
      <c r="C2500" s="1" t="s">
        <v>2292</v>
      </c>
      <c r="D2500" s="1" t="s">
        <v>2017</v>
      </c>
      <c r="E2500" s="1" t="s">
        <v>2018</v>
      </c>
      <c r="F2500" s="16" t="n">
        <v>0</v>
      </c>
      <c r="G2500" s="16" t="n">
        <v>21647.9</v>
      </c>
      <c r="H2500" s="16" t="n">
        <v>21647.9</v>
      </c>
    </row>
    <row r="2501" customFormat="false" ht="15" hidden="false" customHeight="true" outlineLevel="0" collapsed="false">
      <c r="A2501" s="1" t="s">
        <v>4939</v>
      </c>
      <c r="B2501" s="1" t="s">
        <v>1437</v>
      </c>
      <c r="C2501" s="1" t="s">
        <v>2842</v>
      </c>
      <c r="D2501" s="1" t="s">
        <v>2025</v>
      </c>
      <c r="E2501" s="1" t="s">
        <v>2018</v>
      </c>
      <c r="F2501" s="16" t="n">
        <v>99</v>
      </c>
      <c r="G2501" s="16" t="n">
        <v>382.57</v>
      </c>
      <c r="H2501" s="16" t="n">
        <v>481.57</v>
      </c>
    </row>
    <row r="2502" customFormat="false" ht="15" hidden="false" customHeight="true" outlineLevel="0" collapsed="false">
      <c r="A2502" s="1" t="s">
        <v>4940</v>
      </c>
      <c r="B2502" s="1" t="s">
        <v>447</v>
      </c>
      <c r="C2502" s="1" t="s">
        <v>1007</v>
      </c>
      <c r="D2502" s="1" t="s">
        <v>2025</v>
      </c>
      <c r="E2502" s="1" t="s">
        <v>2018</v>
      </c>
      <c r="F2502" s="16" t="n">
        <v>49</v>
      </c>
      <c r="G2502" s="16" t="n">
        <v>1296.51</v>
      </c>
      <c r="H2502" s="16" t="n">
        <v>1345.51</v>
      </c>
    </row>
    <row r="2503" customFormat="false" ht="15" hidden="false" customHeight="true" outlineLevel="0" collapsed="false">
      <c r="A2503" s="1" t="s">
        <v>4941</v>
      </c>
      <c r="B2503" s="1" t="s">
        <v>968</v>
      </c>
      <c r="C2503" s="1" t="s">
        <v>2102</v>
      </c>
      <c r="D2503" s="1" t="s">
        <v>2055</v>
      </c>
      <c r="E2503" s="1" t="s">
        <v>2018</v>
      </c>
      <c r="F2503" s="16" t="n">
        <v>0</v>
      </c>
      <c r="G2503" s="16" t="n">
        <v>9060.43</v>
      </c>
      <c r="H2503" s="16" t="n">
        <v>9060.43</v>
      </c>
    </row>
    <row r="2504" customFormat="false" ht="15" hidden="false" customHeight="true" outlineLevel="0" collapsed="false">
      <c r="A2504" s="1" t="s">
        <v>4942</v>
      </c>
      <c r="B2504" s="1" t="s">
        <v>630</v>
      </c>
      <c r="C2504" s="1" t="s">
        <v>2446</v>
      </c>
      <c r="D2504" s="1" t="s">
        <v>2055</v>
      </c>
      <c r="E2504" s="1" t="s">
        <v>2018</v>
      </c>
      <c r="F2504" s="16" t="n">
        <v>0</v>
      </c>
      <c r="G2504" s="16" t="n">
        <v>12226.59</v>
      </c>
      <c r="H2504" s="16" t="n">
        <v>12226.59</v>
      </c>
    </row>
    <row r="2505" customFormat="false" ht="15" hidden="false" customHeight="true" outlineLevel="0" collapsed="false">
      <c r="A2505" s="1" t="s">
        <v>4943</v>
      </c>
      <c r="B2505" s="1" t="s">
        <v>1510</v>
      </c>
      <c r="C2505" s="1" t="s">
        <v>554</v>
      </c>
      <c r="D2505" s="1" t="s">
        <v>2025</v>
      </c>
      <c r="E2505" s="1" t="s">
        <v>2045</v>
      </c>
      <c r="F2505" s="16" t="n">
        <v>0</v>
      </c>
      <c r="G2505" s="16" t="n">
        <v>5179.16</v>
      </c>
      <c r="H2505" s="16" t="n">
        <v>5179.16</v>
      </c>
    </row>
    <row r="2506" customFormat="false" ht="15" hidden="false" customHeight="true" outlineLevel="0" collapsed="false">
      <c r="A2506" s="1" t="s">
        <v>4944</v>
      </c>
      <c r="B2506" s="1" t="s">
        <v>1512</v>
      </c>
      <c r="C2506" s="1" t="s">
        <v>2219</v>
      </c>
      <c r="D2506" s="1" t="s">
        <v>2025</v>
      </c>
      <c r="E2506" s="1" t="s">
        <v>2018</v>
      </c>
      <c r="F2506" s="16" t="n">
        <v>0</v>
      </c>
      <c r="G2506" s="16" t="n">
        <v>17883.11</v>
      </c>
      <c r="H2506" s="16" t="n">
        <v>17883.11</v>
      </c>
    </row>
    <row r="2507" customFormat="false" ht="15" hidden="false" customHeight="true" outlineLevel="0" collapsed="false">
      <c r="A2507" s="1" t="s">
        <v>4945</v>
      </c>
      <c r="B2507" s="1" t="s">
        <v>1437</v>
      </c>
      <c r="C2507" s="1" t="s">
        <v>1661</v>
      </c>
      <c r="D2507" s="1" t="s">
        <v>2055</v>
      </c>
      <c r="E2507" s="1" t="s">
        <v>2018</v>
      </c>
      <c r="F2507" s="16" t="n">
        <v>79</v>
      </c>
      <c r="G2507" s="16" t="n">
        <v>2038.6</v>
      </c>
      <c r="H2507" s="16" t="n">
        <v>2117.6</v>
      </c>
    </row>
    <row r="2508" customFormat="false" ht="15" hidden="false" customHeight="true" outlineLevel="0" collapsed="false">
      <c r="A2508" s="1" t="s">
        <v>4946</v>
      </c>
      <c r="B2508" s="1" t="s">
        <v>1910</v>
      </c>
      <c r="C2508" s="1" t="s">
        <v>4150</v>
      </c>
      <c r="D2508" s="1" t="s">
        <v>2017</v>
      </c>
      <c r="E2508" s="1" t="s">
        <v>2018</v>
      </c>
      <c r="F2508" s="16" t="n">
        <v>49</v>
      </c>
      <c r="G2508" s="16" t="n">
        <v>458.06</v>
      </c>
      <c r="H2508" s="16" t="n">
        <v>507.06</v>
      </c>
    </row>
    <row r="2509" customFormat="false" ht="15" hidden="false" customHeight="true" outlineLevel="0" collapsed="false">
      <c r="A2509" s="1" t="s">
        <v>4947</v>
      </c>
      <c r="B2509" s="1" t="s">
        <v>1292</v>
      </c>
      <c r="C2509" s="1" t="s">
        <v>4194</v>
      </c>
      <c r="D2509" s="1" t="s">
        <v>2017</v>
      </c>
      <c r="E2509" s="1" t="s">
        <v>2045</v>
      </c>
      <c r="F2509" s="16" t="n">
        <v>99</v>
      </c>
      <c r="G2509" s="16" t="n">
        <v>2398.35</v>
      </c>
      <c r="H2509" s="16" t="n">
        <v>2497.35</v>
      </c>
    </row>
    <row r="2510" customFormat="false" ht="15" hidden="false" customHeight="true" outlineLevel="0" collapsed="false">
      <c r="A2510" s="1" t="s">
        <v>4948</v>
      </c>
      <c r="B2510" s="1" t="s">
        <v>1502</v>
      </c>
      <c r="C2510" s="1" t="s">
        <v>1111</v>
      </c>
      <c r="D2510" s="1" t="s">
        <v>2017</v>
      </c>
      <c r="E2510" s="1" t="s">
        <v>2018</v>
      </c>
      <c r="F2510" s="16" t="n">
        <v>0</v>
      </c>
      <c r="G2510" s="16" t="n">
        <v>5045.75</v>
      </c>
      <c r="H2510" s="16" t="n">
        <v>5045.75</v>
      </c>
    </row>
    <row r="2511" customFormat="false" ht="15" hidden="false" customHeight="true" outlineLevel="0" collapsed="false">
      <c r="A2511" s="1" t="s">
        <v>4949</v>
      </c>
      <c r="B2511" s="1" t="s">
        <v>1577</v>
      </c>
      <c r="C2511" s="1" t="s">
        <v>3793</v>
      </c>
      <c r="D2511" s="1" t="s">
        <v>2021</v>
      </c>
      <c r="E2511" s="1" t="s">
        <v>2018</v>
      </c>
      <c r="F2511" s="16" t="n">
        <v>0</v>
      </c>
      <c r="G2511" s="16" t="n">
        <v>4307.54</v>
      </c>
      <c r="H2511" s="16" t="n">
        <v>4307.54</v>
      </c>
    </row>
    <row r="2512" customFormat="false" ht="15" hidden="false" customHeight="true" outlineLevel="0" collapsed="false">
      <c r="A2512" s="1" t="s">
        <v>4950</v>
      </c>
      <c r="B2512" s="1" t="s">
        <v>1429</v>
      </c>
      <c r="C2512" s="1" t="s">
        <v>2349</v>
      </c>
      <c r="D2512" s="1" t="s">
        <v>2021</v>
      </c>
      <c r="E2512" s="1" t="s">
        <v>2018</v>
      </c>
      <c r="F2512" s="16" t="n">
        <v>0</v>
      </c>
      <c r="G2512" s="16" t="n">
        <v>4344.97</v>
      </c>
      <c r="H2512" s="16" t="n">
        <v>4344.97</v>
      </c>
    </row>
    <row r="2513" customFormat="false" ht="15" hidden="false" customHeight="true" outlineLevel="0" collapsed="false">
      <c r="A2513" s="1" t="s">
        <v>4951</v>
      </c>
      <c r="B2513" s="1" t="s">
        <v>1271</v>
      </c>
      <c r="C2513" s="1" t="s">
        <v>2388</v>
      </c>
      <c r="D2513" s="1" t="s">
        <v>2017</v>
      </c>
      <c r="E2513" s="1" t="s">
        <v>2018</v>
      </c>
      <c r="F2513" s="16" t="n">
        <v>79</v>
      </c>
      <c r="G2513" s="16" t="n">
        <v>2278.43</v>
      </c>
      <c r="H2513" s="16" t="n">
        <v>2357.43</v>
      </c>
    </row>
    <row r="2514" customFormat="false" ht="15" hidden="false" customHeight="true" outlineLevel="0" collapsed="false">
      <c r="A2514" s="1" t="s">
        <v>4952</v>
      </c>
      <c r="B2514" s="1" t="s">
        <v>731</v>
      </c>
      <c r="C2514" s="1" t="s">
        <v>1347</v>
      </c>
      <c r="D2514" s="1" t="s">
        <v>2032</v>
      </c>
      <c r="E2514" s="1" t="s">
        <v>2018</v>
      </c>
      <c r="F2514" s="16" t="n">
        <v>0</v>
      </c>
      <c r="G2514" s="16" t="n">
        <v>5016.64</v>
      </c>
      <c r="H2514" s="16" t="n">
        <v>5016.64</v>
      </c>
    </row>
    <row r="2515" customFormat="false" ht="15" hidden="false" customHeight="true" outlineLevel="0" collapsed="false">
      <c r="A2515" s="1" t="s">
        <v>4953</v>
      </c>
      <c r="B2515" s="1" t="s">
        <v>1121</v>
      </c>
      <c r="C2515" s="1" t="s">
        <v>1084</v>
      </c>
      <c r="D2515" s="1" t="s">
        <v>2025</v>
      </c>
      <c r="E2515" s="1" t="s">
        <v>2018</v>
      </c>
      <c r="F2515" s="16" t="n">
        <v>0</v>
      </c>
      <c r="G2515" s="16" t="n">
        <v>4760.57</v>
      </c>
      <c r="H2515" s="16" t="n">
        <v>4760.57</v>
      </c>
    </row>
    <row r="2516" customFormat="false" ht="15" hidden="false" customHeight="true" outlineLevel="0" collapsed="false">
      <c r="A2516" s="1" t="s">
        <v>4954</v>
      </c>
      <c r="B2516" s="1" t="s">
        <v>1736</v>
      </c>
      <c r="C2516" s="1" t="s">
        <v>3110</v>
      </c>
      <c r="D2516" s="1" t="s">
        <v>2028</v>
      </c>
      <c r="E2516" s="1" t="s">
        <v>2018</v>
      </c>
      <c r="F2516" s="16" t="n">
        <v>0</v>
      </c>
      <c r="G2516" s="16" t="n">
        <v>3028.7</v>
      </c>
      <c r="H2516" s="16" t="n">
        <v>3028.7</v>
      </c>
    </row>
    <row r="2517" customFormat="false" ht="15" hidden="false" customHeight="true" outlineLevel="0" collapsed="false">
      <c r="A2517" s="1" t="s">
        <v>4955</v>
      </c>
      <c r="B2517" s="1" t="s">
        <v>1338</v>
      </c>
      <c r="C2517" s="1" t="s">
        <v>2561</v>
      </c>
      <c r="D2517" s="1" t="s">
        <v>2025</v>
      </c>
      <c r="E2517" s="1" t="s">
        <v>2022</v>
      </c>
      <c r="F2517" s="16" t="n">
        <v>0</v>
      </c>
      <c r="G2517" s="16" t="n">
        <v>32458.27</v>
      </c>
      <c r="H2517" s="16" t="n">
        <v>32458.27</v>
      </c>
    </row>
    <row r="2518" customFormat="false" ht="15" hidden="false" customHeight="true" outlineLevel="0" collapsed="false">
      <c r="A2518" s="1" t="s">
        <v>4956</v>
      </c>
      <c r="B2518" s="1" t="s">
        <v>1398</v>
      </c>
      <c r="C2518" s="1" t="s">
        <v>2349</v>
      </c>
      <c r="D2518" s="1" t="s">
        <v>2021</v>
      </c>
      <c r="E2518" s="1" t="s">
        <v>2018</v>
      </c>
      <c r="F2518" s="16" t="n">
        <v>0</v>
      </c>
      <c r="G2518" s="16" t="n">
        <v>11087.9</v>
      </c>
      <c r="H2518" s="16" t="n">
        <v>11087.9</v>
      </c>
    </row>
    <row r="2519" customFormat="false" ht="15" hidden="false" customHeight="true" outlineLevel="0" collapsed="false">
      <c r="A2519" s="1" t="s">
        <v>4957</v>
      </c>
      <c r="B2519" s="1" t="s">
        <v>1844</v>
      </c>
      <c r="C2519" s="1" t="s">
        <v>607</v>
      </c>
      <c r="D2519" s="1" t="s">
        <v>2021</v>
      </c>
      <c r="E2519" s="1" t="s">
        <v>2018</v>
      </c>
      <c r="F2519" s="16" t="n">
        <v>0</v>
      </c>
      <c r="G2519" s="16" t="n">
        <v>7933.09</v>
      </c>
      <c r="H2519" s="16" t="n">
        <v>7933.09</v>
      </c>
    </row>
    <row r="2520" customFormat="false" ht="15" hidden="false" customHeight="true" outlineLevel="0" collapsed="false">
      <c r="A2520" s="1" t="s">
        <v>4958</v>
      </c>
      <c r="B2520" s="1" t="s">
        <v>1656</v>
      </c>
      <c r="C2520" s="1" t="s">
        <v>2644</v>
      </c>
      <c r="D2520" s="1" t="s">
        <v>2017</v>
      </c>
      <c r="E2520" s="1" t="s">
        <v>2045</v>
      </c>
      <c r="F2520" s="16" t="n">
        <v>99</v>
      </c>
      <c r="G2520" s="16" t="n">
        <v>2038.6</v>
      </c>
      <c r="H2520" s="16" t="n">
        <v>2137.6</v>
      </c>
    </row>
    <row r="2521" customFormat="false" ht="15" hidden="false" customHeight="true" outlineLevel="0" collapsed="false">
      <c r="A2521" s="1" t="s">
        <v>4959</v>
      </c>
      <c r="B2521" s="1" t="s">
        <v>1041</v>
      </c>
      <c r="C2521" s="1" t="s">
        <v>4238</v>
      </c>
      <c r="D2521" s="1" t="s">
        <v>2017</v>
      </c>
      <c r="E2521" s="1" t="s">
        <v>2018</v>
      </c>
      <c r="F2521" s="16" t="n">
        <v>0</v>
      </c>
      <c r="G2521" s="16" t="n">
        <v>7522.09</v>
      </c>
      <c r="H2521" s="16" t="n">
        <v>7522.09</v>
      </c>
    </row>
    <row r="2522" customFormat="false" ht="15" hidden="false" customHeight="true" outlineLevel="0" collapsed="false">
      <c r="A2522" s="1" t="s">
        <v>4960</v>
      </c>
      <c r="B2522" s="1" t="s">
        <v>934</v>
      </c>
      <c r="C2522" s="1" t="s">
        <v>900</v>
      </c>
      <c r="D2522" s="1" t="s">
        <v>2017</v>
      </c>
      <c r="E2522" s="1" t="s">
        <v>2018</v>
      </c>
      <c r="F2522" s="16" t="n">
        <v>0</v>
      </c>
      <c r="G2522" s="16" t="n">
        <v>9388.62</v>
      </c>
      <c r="H2522" s="16" t="n">
        <v>9388.62</v>
      </c>
    </row>
    <row r="2523" customFormat="false" ht="15" hidden="false" customHeight="true" outlineLevel="0" collapsed="false">
      <c r="A2523" s="1" t="s">
        <v>4961</v>
      </c>
      <c r="B2523" s="1" t="s">
        <v>1201</v>
      </c>
      <c r="C2523" s="1" t="s">
        <v>3814</v>
      </c>
      <c r="D2523" s="1" t="s">
        <v>2021</v>
      </c>
      <c r="E2523" s="1" t="s">
        <v>2045</v>
      </c>
      <c r="F2523" s="16" t="n">
        <v>49</v>
      </c>
      <c r="G2523" s="16" t="n">
        <v>2278.43</v>
      </c>
      <c r="H2523" s="16" t="n">
        <v>2327.43</v>
      </c>
    </row>
    <row r="2524" customFormat="false" ht="15" hidden="false" customHeight="true" outlineLevel="0" collapsed="false">
      <c r="A2524" s="1" t="s">
        <v>4962</v>
      </c>
      <c r="B2524" s="1" t="s">
        <v>1025</v>
      </c>
      <c r="C2524" s="1" t="s">
        <v>719</v>
      </c>
      <c r="D2524" s="1" t="s">
        <v>2028</v>
      </c>
      <c r="E2524" s="1" t="s">
        <v>2018</v>
      </c>
      <c r="F2524" s="16" t="n">
        <v>0</v>
      </c>
      <c r="G2524" s="16" t="n">
        <v>6285.22</v>
      </c>
      <c r="H2524" s="16" t="n">
        <v>6285.22</v>
      </c>
    </row>
    <row r="2525" customFormat="false" ht="15" hidden="false" customHeight="true" outlineLevel="0" collapsed="false">
      <c r="A2525" s="1" t="s">
        <v>4963</v>
      </c>
      <c r="B2525" s="1" t="s">
        <v>666</v>
      </c>
      <c r="C2525" s="1" t="s">
        <v>2518</v>
      </c>
      <c r="D2525" s="1" t="s">
        <v>2032</v>
      </c>
      <c r="E2525" s="1" t="s">
        <v>2045</v>
      </c>
      <c r="F2525" s="16" t="n">
        <v>0</v>
      </c>
      <c r="G2525" s="16" t="n">
        <v>2838.18</v>
      </c>
      <c r="H2525" s="16" t="n">
        <v>2838.18</v>
      </c>
    </row>
    <row r="2526" customFormat="false" ht="15" hidden="false" customHeight="true" outlineLevel="0" collapsed="false">
      <c r="A2526" s="1" t="s">
        <v>4964</v>
      </c>
      <c r="B2526" s="1" t="s">
        <v>447</v>
      </c>
      <c r="C2526" s="1" t="s">
        <v>4150</v>
      </c>
      <c r="D2526" s="1" t="s">
        <v>2017</v>
      </c>
      <c r="E2526" s="1" t="s">
        <v>2018</v>
      </c>
      <c r="F2526" s="16" t="n">
        <v>49</v>
      </c>
      <c r="G2526" s="16" t="n">
        <v>482.17</v>
      </c>
      <c r="H2526" s="16" t="n">
        <v>531.17</v>
      </c>
    </row>
    <row r="2527" customFormat="false" ht="15" hidden="false" customHeight="true" outlineLevel="0" collapsed="false">
      <c r="A2527" s="1" t="s">
        <v>4965</v>
      </c>
      <c r="B2527" s="1" t="s">
        <v>1107</v>
      </c>
      <c r="C2527" s="1" t="s">
        <v>2042</v>
      </c>
      <c r="D2527" s="1" t="s">
        <v>2021</v>
      </c>
      <c r="E2527" s="1" t="s">
        <v>2018</v>
      </c>
      <c r="F2527" s="16" t="n">
        <v>0</v>
      </c>
      <c r="G2527" s="16" t="n">
        <v>12490.98</v>
      </c>
      <c r="H2527" s="16" t="n">
        <v>12490.98</v>
      </c>
    </row>
    <row r="2528" customFormat="false" ht="15" hidden="false" customHeight="true" outlineLevel="0" collapsed="false">
      <c r="A2528" s="1" t="s">
        <v>4966</v>
      </c>
      <c r="B2528" s="1" t="s">
        <v>1465</v>
      </c>
      <c r="C2528" s="1" t="s">
        <v>2502</v>
      </c>
      <c r="D2528" s="1" t="s">
        <v>2017</v>
      </c>
      <c r="E2528" s="1" t="s">
        <v>2018</v>
      </c>
      <c r="F2528" s="16" t="n">
        <v>49</v>
      </c>
      <c r="G2528" s="16" t="n">
        <v>1195.98</v>
      </c>
      <c r="H2528" s="16" t="n">
        <v>1244.98</v>
      </c>
    </row>
    <row r="2529" customFormat="false" ht="15" hidden="false" customHeight="true" outlineLevel="0" collapsed="false">
      <c r="A2529" s="1" t="s">
        <v>4967</v>
      </c>
      <c r="B2529" s="1" t="s">
        <v>1071</v>
      </c>
      <c r="C2529" s="1" t="s">
        <v>3025</v>
      </c>
      <c r="D2529" s="1" t="s">
        <v>2021</v>
      </c>
      <c r="E2529" s="1" t="s">
        <v>2018</v>
      </c>
      <c r="F2529" s="16" t="n">
        <v>0</v>
      </c>
      <c r="G2529" s="16" t="n">
        <v>3785.68</v>
      </c>
      <c r="H2529" s="16" t="n">
        <v>3785.68</v>
      </c>
    </row>
    <row r="2530" customFormat="false" ht="15" hidden="false" customHeight="true" outlineLevel="0" collapsed="false">
      <c r="A2530" s="1" t="s">
        <v>4968</v>
      </c>
      <c r="B2530" s="1" t="s">
        <v>1049</v>
      </c>
      <c r="C2530" s="1" t="s">
        <v>2773</v>
      </c>
      <c r="D2530" s="1" t="s">
        <v>2017</v>
      </c>
      <c r="E2530" s="1" t="s">
        <v>2022</v>
      </c>
      <c r="F2530" s="16" t="n">
        <v>49</v>
      </c>
      <c r="G2530" s="16" t="n">
        <v>1603.35</v>
      </c>
      <c r="H2530" s="16" t="n">
        <v>1652.35</v>
      </c>
    </row>
    <row r="2531" customFormat="false" ht="15" hidden="false" customHeight="true" outlineLevel="0" collapsed="false">
      <c r="A2531" s="1" t="s">
        <v>4969</v>
      </c>
      <c r="B2531" s="1" t="s">
        <v>1473</v>
      </c>
      <c r="C2531" s="1" t="s">
        <v>1633</v>
      </c>
      <c r="D2531" s="1" t="s">
        <v>2055</v>
      </c>
      <c r="E2531" s="1" t="s">
        <v>2018</v>
      </c>
      <c r="F2531" s="16" t="n">
        <v>0</v>
      </c>
      <c r="G2531" s="16" t="n">
        <v>23889.3</v>
      </c>
      <c r="H2531" s="16" t="n">
        <v>23889.3</v>
      </c>
    </row>
    <row r="2532" customFormat="false" ht="15" hidden="false" customHeight="true" outlineLevel="0" collapsed="false">
      <c r="A2532" s="1" t="s">
        <v>4970</v>
      </c>
      <c r="B2532" s="1" t="s">
        <v>1897</v>
      </c>
      <c r="C2532" s="1" t="s">
        <v>859</v>
      </c>
      <c r="D2532" s="1" t="s">
        <v>2017</v>
      </c>
      <c r="E2532" s="1" t="s">
        <v>2018</v>
      </c>
      <c r="F2532" s="16" t="n">
        <v>0</v>
      </c>
      <c r="G2532" s="16" t="n">
        <v>5975.94</v>
      </c>
      <c r="H2532" s="16" t="n">
        <v>5975.94</v>
      </c>
    </row>
    <row r="2533" customFormat="false" ht="15" hidden="false" customHeight="true" outlineLevel="0" collapsed="false">
      <c r="A2533" s="1" t="s">
        <v>4971</v>
      </c>
      <c r="B2533" s="1" t="s">
        <v>199</v>
      </c>
      <c r="C2533" s="1" t="s">
        <v>2428</v>
      </c>
      <c r="D2533" s="1" t="s">
        <v>2025</v>
      </c>
      <c r="E2533" s="1" t="s">
        <v>2045</v>
      </c>
      <c r="F2533" s="16" t="n">
        <v>0</v>
      </c>
      <c r="G2533" s="16" t="n">
        <v>16629.91</v>
      </c>
      <c r="H2533" s="16" t="n">
        <v>16629.91</v>
      </c>
    </row>
    <row r="2534" customFormat="false" ht="15" hidden="false" customHeight="true" outlineLevel="0" collapsed="false">
      <c r="A2534" s="1" t="s">
        <v>4972</v>
      </c>
      <c r="B2534" s="1" t="s">
        <v>447</v>
      </c>
      <c r="C2534" s="1" t="s">
        <v>3018</v>
      </c>
      <c r="D2534" s="1" t="s">
        <v>2025</v>
      </c>
      <c r="E2534" s="1" t="s">
        <v>2045</v>
      </c>
      <c r="F2534" s="16" t="n">
        <v>0</v>
      </c>
      <c r="G2534" s="16" t="n">
        <v>5007.42</v>
      </c>
      <c r="H2534" s="16" t="n">
        <v>5007.42</v>
      </c>
    </row>
    <row r="2535" customFormat="false" ht="15" hidden="false" customHeight="true" outlineLevel="0" collapsed="false">
      <c r="A2535" s="1" t="s">
        <v>4973</v>
      </c>
      <c r="B2535" s="1" t="s">
        <v>661</v>
      </c>
      <c r="C2535" s="1" t="s">
        <v>2239</v>
      </c>
      <c r="D2535" s="1" t="s">
        <v>2021</v>
      </c>
      <c r="E2535" s="1" t="s">
        <v>2018</v>
      </c>
      <c r="F2535" s="16" t="n">
        <v>0</v>
      </c>
      <c r="G2535" s="16" t="n">
        <v>9830.18</v>
      </c>
      <c r="H2535" s="16" t="n">
        <v>9830.18</v>
      </c>
    </row>
    <row r="2536" customFormat="false" ht="15" hidden="false" customHeight="true" outlineLevel="0" collapsed="false">
      <c r="A2536" s="1" t="s">
        <v>4974</v>
      </c>
      <c r="B2536" s="1" t="s">
        <v>1310</v>
      </c>
      <c r="C2536" s="1" t="s">
        <v>2476</v>
      </c>
      <c r="D2536" s="1" t="s">
        <v>2017</v>
      </c>
      <c r="E2536" s="1" t="s">
        <v>2018</v>
      </c>
      <c r="F2536" s="16" t="n">
        <v>0</v>
      </c>
      <c r="G2536" s="16" t="n">
        <v>3169.31</v>
      </c>
      <c r="H2536" s="16" t="n">
        <v>3169.31</v>
      </c>
    </row>
    <row r="2537" customFormat="false" ht="15" hidden="false" customHeight="true" outlineLevel="0" collapsed="false">
      <c r="A2537" s="1" t="s">
        <v>4975</v>
      </c>
      <c r="B2537" s="1" t="s">
        <v>898</v>
      </c>
      <c r="C2537" s="1" t="s">
        <v>2249</v>
      </c>
      <c r="D2537" s="1" t="s">
        <v>2017</v>
      </c>
      <c r="E2537" s="1" t="s">
        <v>2018</v>
      </c>
      <c r="F2537" s="16" t="n">
        <v>0</v>
      </c>
      <c r="G2537" s="16" t="n">
        <v>6792.86</v>
      </c>
      <c r="H2537" s="16" t="n">
        <v>6792.86</v>
      </c>
    </row>
    <row r="2538" customFormat="false" ht="15" hidden="false" customHeight="true" outlineLevel="0" collapsed="false">
      <c r="A2538" s="1" t="s">
        <v>4976</v>
      </c>
      <c r="B2538" s="1" t="s">
        <v>1107</v>
      </c>
      <c r="C2538" s="1" t="s">
        <v>892</v>
      </c>
      <c r="D2538" s="1" t="s">
        <v>2017</v>
      </c>
      <c r="E2538" s="1" t="s">
        <v>2018</v>
      </c>
      <c r="F2538" s="16" t="n">
        <v>0</v>
      </c>
      <c r="G2538" s="16" t="n">
        <v>9822.11</v>
      </c>
      <c r="H2538" s="16" t="n">
        <v>9822.11</v>
      </c>
    </row>
    <row r="2539" customFormat="false" ht="15" hidden="false" customHeight="true" outlineLevel="0" collapsed="false">
      <c r="A2539" s="1" t="s">
        <v>4977</v>
      </c>
      <c r="B2539" s="1" t="s">
        <v>790</v>
      </c>
      <c r="C2539" s="1" t="s">
        <v>2480</v>
      </c>
      <c r="D2539" s="1" t="s">
        <v>2021</v>
      </c>
      <c r="E2539" s="1" t="s">
        <v>2018</v>
      </c>
      <c r="F2539" s="16" t="n">
        <v>0</v>
      </c>
      <c r="G2539" s="16" t="n">
        <v>4308.06</v>
      </c>
      <c r="H2539" s="16" t="n">
        <v>4308.06</v>
      </c>
    </row>
    <row r="2540" customFormat="false" ht="15" hidden="false" customHeight="true" outlineLevel="0" collapsed="false">
      <c r="A2540" s="1" t="s">
        <v>4978</v>
      </c>
      <c r="B2540" s="1" t="s">
        <v>534</v>
      </c>
      <c r="C2540" s="1" t="s">
        <v>1825</v>
      </c>
      <c r="D2540" s="1" t="s">
        <v>2017</v>
      </c>
      <c r="E2540" s="1" t="s">
        <v>2018</v>
      </c>
      <c r="F2540" s="16" t="n">
        <v>0</v>
      </c>
      <c r="G2540" s="16" t="n">
        <v>3348.27</v>
      </c>
      <c r="H2540" s="16" t="n">
        <v>3348.27</v>
      </c>
    </row>
    <row r="2541" customFormat="false" ht="15" hidden="false" customHeight="true" outlineLevel="0" collapsed="false">
      <c r="A2541" s="1" t="s">
        <v>4979</v>
      </c>
      <c r="B2541" s="1" t="s">
        <v>1003</v>
      </c>
      <c r="C2541" s="1" t="s">
        <v>1888</v>
      </c>
      <c r="D2541" s="1" t="s">
        <v>2055</v>
      </c>
      <c r="E2541" s="1" t="s">
        <v>2018</v>
      </c>
      <c r="F2541" s="16" t="n">
        <v>99</v>
      </c>
      <c r="G2541" s="16" t="n">
        <v>2158.52</v>
      </c>
      <c r="H2541" s="16" t="n">
        <v>2257.52</v>
      </c>
    </row>
    <row r="2542" customFormat="false" ht="15" hidden="false" customHeight="true" outlineLevel="0" collapsed="false">
      <c r="A2542" s="1" t="s">
        <v>4980</v>
      </c>
      <c r="B2542" s="1" t="s">
        <v>1574</v>
      </c>
      <c r="C2542" s="1" t="s">
        <v>2794</v>
      </c>
      <c r="D2542" s="1" t="s">
        <v>2017</v>
      </c>
      <c r="E2542" s="1" t="s">
        <v>2018</v>
      </c>
      <c r="F2542" s="16" t="n">
        <v>79</v>
      </c>
      <c r="G2542" s="16" t="n">
        <v>1301.86</v>
      </c>
      <c r="H2542" s="16" t="n">
        <v>1380.86</v>
      </c>
    </row>
    <row r="2543" customFormat="false" ht="15" hidden="false" customHeight="true" outlineLevel="0" collapsed="false">
      <c r="A2543" s="1" t="s">
        <v>4981</v>
      </c>
      <c r="B2543" s="1" t="s">
        <v>1479</v>
      </c>
      <c r="C2543" s="1" t="s">
        <v>1464</v>
      </c>
      <c r="D2543" s="1" t="s">
        <v>2017</v>
      </c>
      <c r="E2543" s="1" t="s">
        <v>2018</v>
      </c>
      <c r="F2543" s="16" t="n">
        <v>0</v>
      </c>
      <c r="G2543" s="16" t="n">
        <v>3847.33</v>
      </c>
      <c r="H2543" s="16" t="n">
        <v>3847.33</v>
      </c>
    </row>
    <row r="2544" customFormat="false" ht="15" hidden="false" customHeight="true" outlineLevel="0" collapsed="false">
      <c r="A2544" s="1" t="s">
        <v>4982</v>
      </c>
      <c r="B2544" s="1" t="s">
        <v>367</v>
      </c>
      <c r="C2544" s="1" t="s">
        <v>2656</v>
      </c>
      <c r="D2544" s="1" t="s">
        <v>2028</v>
      </c>
      <c r="E2544" s="1" t="s">
        <v>2018</v>
      </c>
      <c r="F2544" s="16" t="n">
        <v>0</v>
      </c>
      <c r="G2544" s="16" t="n">
        <v>9171.98</v>
      </c>
      <c r="H2544" s="16" t="n">
        <v>9171.98</v>
      </c>
    </row>
    <row r="2545" customFormat="false" ht="15" hidden="false" customHeight="true" outlineLevel="0" collapsed="false">
      <c r="A2545" s="1" t="s">
        <v>4983</v>
      </c>
      <c r="B2545" s="1" t="s">
        <v>482</v>
      </c>
      <c r="C2545" s="1" t="s">
        <v>1186</v>
      </c>
      <c r="D2545" s="1" t="s">
        <v>2017</v>
      </c>
      <c r="E2545" s="1" t="s">
        <v>2018</v>
      </c>
      <c r="F2545" s="16" t="n">
        <v>99</v>
      </c>
      <c r="G2545" s="16" t="n">
        <v>819.84</v>
      </c>
      <c r="H2545" s="16" t="n">
        <v>918.84</v>
      </c>
    </row>
    <row r="2546" customFormat="false" ht="15" hidden="false" customHeight="true" outlineLevel="0" collapsed="false">
      <c r="A2546" s="1" t="s">
        <v>4984</v>
      </c>
      <c r="B2546" s="1" t="s">
        <v>1525</v>
      </c>
      <c r="C2546" s="1" t="s">
        <v>2781</v>
      </c>
      <c r="D2546" s="1" t="s">
        <v>2017</v>
      </c>
      <c r="E2546" s="1" t="s">
        <v>2018</v>
      </c>
      <c r="F2546" s="16" t="n">
        <v>0</v>
      </c>
      <c r="G2546" s="16" t="n">
        <v>53438.78</v>
      </c>
      <c r="H2546" s="16" t="n">
        <v>53438.78</v>
      </c>
    </row>
    <row r="2547" customFormat="false" ht="15" hidden="false" customHeight="true" outlineLevel="0" collapsed="false">
      <c r="A2547" s="1" t="s">
        <v>4985</v>
      </c>
      <c r="B2547" s="1" t="s">
        <v>514</v>
      </c>
      <c r="C2547" s="1" t="s">
        <v>2635</v>
      </c>
      <c r="D2547" s="1" t="s">
        <v>2021</v>
      </c>
      <c r="E2547" s="1" t="s">
        <v>2018</v>
      </c>
      <c r="F2547" s="16" t="n">
        <v>49</v>
      </c>
      <c r="G2547" s="16" t="n">
        <v>280.03</v>
      </c>
      <c r="H2547" s="16" t="n">
        <v>329.03</v>
      </c>
    </row>
    <row r="2548" customFormat="false" ht="15" hidden="false" customHeight="true" outlineLevel="0" collapsed="false">
      <c r="A2548" s="1" t="s">
        <v>4986</v>
      </c>
      <c r="B2548" s="1" t="s">
        <v>1502</v>
      </c>
      <c r="C2548" s="1" t="s">
        <v>2460</v>
      </c>
      <c r="D2548" s="1" t="s">
        <v>2021</v>
      </c>
      <c r="E2548" s="1" t="s">
        <v>2084</v>
      </c>
      <c r="F2548" s="16" t="n">
        <v>0</v>
      </c>
      <c r="G2548" s="16" t="n">
        <v>9029.24</v>
      </c>
      <c r="H2548" s="16" t="n">
        <v>9029.24</v>
      </c>
    </row>
    <row r="2549" customFormat="false" ht="15" hidden="false" customHeight="true" outlineLevel="0" collapsed="false">
      <c r="A2549" s="1" t="s">
        <v>4987</v>
      </c>
      <c r="B2549" s="1" t="s">
        <v>680</v>
      </c>
      <c r="C2549" s="1" t="s">
        <v>4988</v>
      </c>
      <c r="D2549" s="1" t="s">
        <v>2017</v>
      </c>
      <c r="E2549" s="1" t="s">
        <v>2018</v>
      </c>
      <c r="F2549" s="16" t="n">
        <v>99</v>
      </c>
      <c r="G2549" s="16" t="n">
        <v>2398.35</v>
      </c>
      <c r="H2549" s="16" t="n">
        <v>2497.35</v>
      </c>
    </row>
    <row r="2550" customFormat="false" ht="15" hidden="false" customHeight="true" outlineLevel="0" collapsed="false">
      <c r="A2550" s="1" t="s">
        <v>4989</v>
      </c>
      <c r="B2550" s="1" t="s">
        <v>1052</v>
      </c>
      <c r="C2550" s="1" t="s">
        <v>2185</v>
      </c>
      <c r="D2550" s="1" t="s">
        <v>2028</v>
      </c>
      <c r="E2550" s="1" t="s">
        <v>2018</v>
      </c>
      <c r="F2550" s="16" t="n">
        <v>99</v>
      </c>
      <c r="G2550" s="16" t="n">
        <v>622.3</v>
      </c>
      <c r="H2550" s="16" t="n">
        <v>721.3</v>
      </c>
    </row>
    <row r="2551" customFormat="false" ht="15" hidden="false" customHeight="true" outlineLevel="0" collapsed="false">
      <c r="A2551" s="1" t="s">
        <v>4990</v>
      </c>
      <c r="B2551" s="1" t="s">
        <v>1187</v>
      </c>
      <c r="C2551" s="1" t="s">
        <v>1197</v>
      </c>
      <c r="D2551" s="1" t="s">
        <v>2021</v>
      </c>
      <c r="E2551" s="1" t="s">
        <v>2018</v>
      </c>
      <c r="F2551" s="16" t="n">
        <v>99</v>
      </c>
      <c r="G2551" s="16" t="n">
        <v>311.15</v>
      </c>
      <c r="H2551" s="16" t="n">
        <v>410.15</v>
      </c>
    </row>
    <row r="2552" customFormat="false" ht="15" hidden="false" customHeight="true" outlineLevel="0" collapsed="false">
      <c r="A2552" s="1" t="s">
        <v>4991</v>
      </c>
      <c r="B2552" s="1" t="s">
        <v>1670</v>
      </c>
      <c r="C2552" s="1" t="s">
        <v>4923</v>
      </c>
      <c r="D2552" s="1" t="s">
        <v>2017</v>
      </c>
      <c r="E2552" s="1" t="s">
        <v>2018</v>
      </c>
      <c r="F2552" s="16" t="n">
        <v>0</v>
      </c>
      <c r="G2552" s="16" t="n">
        <v>4749.04</v>
      </c>
      <c r="H2552" s="16" t="n">
        <v>4749.04</v>
      </c>
    </row>
    <row r="2553" customFormat="false" ht="15" hidden="false" customHeight="true" outlineLevel="0" collapsed="false">
      <c r="A2553" s="1" t="s">
        <v>4992</v>
      </c>
      <c r="B2553" s="1" t="s">
        <v>934</v>
      </c>
      <c r="C2553" s="1" t="s">
        <v>2203</v>
      </c>
      <c r="D2553" s="1" t="s">
        <v>2032</v>
      </c>
      <c r="E2553" s="1" t="s">
        <v>2018</v>
      </c>
      <c r="F2553" s="16" t="n">
        <v>0</v>
      </c>
      <c r="G2553" s="16" t="n">
        <v>4599.38</v>
      </c>
      <c r="H2553" s="16" t="n">
        <v>4599.38</v>
      </c>
    </row>
    <row r="2554" customFormat="false" ht="15" hidden="false" customHeight="true" outlineLevel="0" collapsed="false">
      <c r="A2554" s="1" t="s">
        <v>4993</v>
      </c>
      <c r="B2554" s="1" t="s">
        <v>1280</v>
      </c>
      <c r="C2554" s="1" t="s">
        <v>3193</v>
      </c>
      <c r="D2554" s="1" t="s">
        <v>2032</v>
      </c>
      <c r="E2554" s="1" t="s">
        <v>2018</v>
      </c>
      <c r="F2554" s="16" t="n">
        <v>0</v>
      </c>
      <c r="G2554" s="16" t="n">
        <v>19133.15</v>
      </c>
      <c r="H2554" s="16" t="n">
        <v>19133.15</v>
      </c>
    </row>
    <row r="2555" customFormat="false" ht="15" hidden="false" customHeight="true" outlineLevel="0" collapsed="false">
      <c r="A2555" s="1" t="s">
        <v>4994</v>
      </c>
      <c r="B2555" s="1" t="s">
        <v>562</v>
      </c>
      <c r="C2555" s="1" t="s">
        <v>248</v>
      </c>
      <c r="D2555" s="1" t="s">
        <v>2055</v>
      </c>
      <c r="E2555" s="1" t="s">
        <v>2018</v>
      </c>
      <c r="F2555" s="16" t="n">
        <v>99</v>
      </c>
      <c r="G2555" s="16" t="n">
        <v>1869</v>
      </c>
      <c r="H2555" s="16" t="n">
        <v>1968</v>
      </c>
    </row>
    <row r="2556" customFormat="false" ht="15" hidden="false" customHeight="true" outlineLevel="0" collapsed="false">
      <c r="A2556" s="1" t="s">
        <v>4995</v>
      </c>
      <c r="B2556" s="1" t="s">
        <v>1052</v>
      </c>
      <c r="C2556" s="1" t="s">
        <v>2237</v>
      </c>
      <c r="D2556" s="1" t="s">
        <v>2025</v>
      </c>
      <c r="E2556" s="1" t="s">
        <v>2018</v>
      </c>
      <c r="F2556" s="16" t="n">
        <v>0</v>
      </c>
      <c r="G2556" s="16" t="n">
        <v>9094</v>
      </c>
      <c r="H2556" s="16" t="n">
        <v>9094</v>
      </c>
    </row>
    <row r="2557" customFormat="false" ht="15" hidden="false" customHeight="true" outlineLevel="0" collapsed="false">
      <c r="A2557" s="1" t="s">
        <v>4996</v>
      </c>
      <c r="B2557" s="1" t="s">
        <v>1844</v>
      </c>
      <c r="C2557" s="1" t="s">
        <v>962</v>
      </c>
      <c r="D2557" s="1" t="s">
        <v>2017</v>
      </c>
      <c r="E2557" s="1" t="s">
        <v>2018</v>
      </c>
      <c r="F2557" s="16" t="n">
        <v>0</v>
      </c>
      <c r="G2557" s="16" t="n">
        <v>19137.26</v>
      </c>
      <c r="H2557" s="16" t="n">
        <v>19137.26</v>
      </c>
    </row>
    <row r="2558" customFormat="false" ht="15" hidden="false" customHeight="true" outlineLevel="0" collapsed="false">
      <c r="A2558" s="1" t="s">
        <v>4997</v>
      </c>
      <c r="B2558" s="1" t="s">
        <v>1047</v>
      </c>
      <c r="C2558" s="1" t="s">
        <v>2170</v>
      </c>
      <c r="D2558" s="1" t="s">
        <v>2055</v>
      </c>
      <c r="E2558" s="1" t="s">
        <v>2018</v>
      </c>
      <c r="F2558" s="16" t="n">
        <v>0</v>
      </c>
      <c r="G2558" s="16" t="n">
        <v>3875.7</v>
      </c>
      <c r="H2558" s="16" t="n">
        <v>3875.7</v>
      </c>
    </row>
    <row r="2559" customFormat="false" ht="15" hidden="false" customHeight="true" outlineLevel="0" collapsed="false">
      <c r="A2559" s="1" t="s">
        <v>4998</v>
      </c>
      <c r="B2559" s="1" t="s">
        <v>371</v>
      </c>
      <c r="C2559" s="1" t="s">
        <v>2858</v>
      </c>
      <c r="D2559" s="1" t="s">
        <v>2017</v>
      </c>
      <c r="E2559" s="1" t="s">
        <v>2045</v>
      </c>
      <c r="F2559" s="16" t="n">
        <v>0</v>
      </c>
      <c r="G2559" s="16" t="n">
        <v>12777.18</v>
      </c>
      <c r="H2559" s="16" t="n">
        <v>12777.18</v>
      </c>
    </row>
    <row r="2560" customFormat="false" ht="15" hidden="false" customHeight="true" outlineLevel="0" collapsed="false">
      <c r="A2560" s="1" t="s">
        <v>4999</v>
      </c>
      <c r="B2560" s="1" t="s">
        <v>1522</v>
      </c>
      <c r="C2560" s="1" t="s">
        <v>2292</v>
      </c>
      <c r="D2560" s="1" t="s">
        <v>2055</v>
      </c>
      <c r="E2560" s="1" t="s">
        <v>2018</v>
      </c>
      <c r="F2560" s="16" t="n">
        <v>0</v>
      </c>
      <c r="G2560" s="16" t="n">
        <v>14667.32</v>
      </c>
      <c r="H2560" s="16" t="n">
        <v>14667.32</v>
      </c>
    </row>
    <row r="2561" customFormat="false" ht="15" hidden="false" customHeight="true" outlineLevel="0" collapsed="false">
      <c r="A2561" s="1" t="s">
        <v>5000</v>
      </c>
      <c r="B2561" s="1" t="s">
        <v>1782</v>
      </c>
      <c r="C2561" s="1" t="s">
        <v>1174</v>
      </c>
      <c r="D2561" s="1" t="s">
        <v>2055</v>
      </c>
      <c r="E2561" s="1" t="s">
        <v>2018</v>
      </c>
      <c r="F2561" s="16" t="n">
        <v>0</v>
      </c>
      <c r="G2561" s="16" t="n">
        <v>3821.03</v>
      </c>
      <c r="H2561" s="16" t="n">
        <v>3821.03</v>
      </c>
    </row>
    <row r="2562" customFormat="false" ht="15" hidden="false" customHeight="true" outlineLevel="0" collapsed="false">
      <c r="A2562" s="1" t="s">
        <v>5001</v>
      </c>
      <c r="B2562" s="1" t="s">
        <v>382</v>
      </c>
      <c r="C2562" s="1" t="s">
        <v>3551</v>
      </c>
      <c r="D2562" s="1" t="s">
        <v>2028</v>
      </c>
      <c r="E2562" s="1" t="s">
        <v>2018</v>
      </c>
      <c r="F2562" s="16" t="n">
        <v>99</v>
      </c>
      <c r="G2562" s="16" t="n">
        <v>1960.25</v>
      </c>
      <c r="H2562" s="16" t="n">
        <v>2059.25</v>
      </c>
    </row>
    <row r="2563" customFormat="false" ht="15" hidden="false" customHeight="true" outlineLevel="0" collapsed="false">
      <c r="A2563" s="1" t="s">
        <v>5002</v>
      </c>
      <c r="B2563" s="1" t="s">
        <v>1473</v>
      </c>
      <c r="C2563" s="1" t="s">
        <v>1186</v>
      </c>
      <c r="D2563" s="1" t="s">
        <v>2017</v>
      </c>
      <c r="E2563" s="1" t="s">
        <v>2018</v>
      </c>
      <c r="F2563" s="16" t="n">
        <v>0</v>
      </c>
      <c r="G2563" s="16" t="n">
        <v>4914.12</v>
      </c>
      <c r="H2563" s="16" t="n">
        <v>4914.12</v>
      </c>
    </row>
    <row r="2564" customFormat="false" ht="15" hidden="false" customHeight="true" outlineLevel="0" collapsed="false">
      <c r="A2564" s="1" t="s">
        <v>5003</v>
      </c>
      <c r="B2564" s="1" t="s">
        <v>1493</v>
      </c>
      <c r="C2564" s="1" t="s">
        <v>2215</v>
      </c>
      <c r="D2564" s="1" t="s">
        <v>2017</v>
      </c>
      <c r="E2564" s="1" t="s">
        <v>2018</v>
      </c>
      <c r="F2564" s="16" t="n">
        <v>0</v>
      </c>
      <c r="G2564" s="16" t="n">
        <v>10841.9</v>
      </c>
      <c r="H2564" s="16" t="n">
        <v>10841.9</v>
      </c>
    </row>
    <row r="2565" customFormat="false" ht="15" hidden="false" customHeight="true" outlineLevel="0" collapsed="false">
      <c r="A2565" s="1" t="s">
        <v>5004</v>
      </c>
      <c r="B2565" s="1" t="s">
        <v>1295</v>
      </c>
      <c r="C2565" s="1" t="s">
        <v>2358</v>
      </c>
      <c r="D2565" s="1" t="s">
        <v>2055</v>
      </c>
      <c r="E2565" s="1" t="s">
        <v>2018</v>
      </c>
      <c r="F2565" s="16" t="n">
        <v>79</v>
      </c>
      <c r="G2565" s="16" t="n">
        <v>909.62</v>
      </c>
      <c r="H2565" s="16" t="n">
        <v>988.62</v>
      </c>
    </row>
    <row r="2566" customFormat="false" ht="15" hidden="false" customHeight="true" outlineLevel="0" collapsed="false">
      <c r="A2566" s="1" t="s">
        <v>5005</v>
      </c>
      <c r="B2566" s="1" t="s">
        <v>1405</v>
      </c>
      <c r="C2566" s="1" t="s">
        <v>350</v>
      </c>
      <c r="D2566" s="1" t="s">
        <v>2025</v>
      </c>
      <c r="E2566" s="1" t="s">
        <v>2018</v>
      </c>
      <c r="F2566" s="16" t="n">
        <v>0</v>
      </c>
      <c r="G2566" s="16" t="n">
        <v>3146.93</v>
      </c>
      <c r="H2566" s="16" t="n">
        <v>3146.93</v>
      </c>
    </row>
    <row r="2567" customFormat="false" ht="15" hidden="false" customHeight="true" outlineLevel="0" collapsed="false">
      <c r="A2567" s="1" t="s">
        <v>5006</v>
      </c>
      <c r="B2567" s="1" t="s">
        <v>1554</v>
      </c>
      <c r="C2567" s="1" t="s">
        <v>1811</v>
      </c>
      <c r="D2567" s="1" t="s">
        <v>2025</v>
      </c>
      <c r="E2567" s="1" t="s">
        <v>2018</v>
      </c>
      <c r="F2567" s="16" t="n">
        <v>79</v>
      </c>
      <c r="G2567" s="16" t="n">
        <v>295.59</v>
      </c>
      <c r="H2567" s="16" t="n">
        <v>374.59</v>
      </c>
    </row>
    <row r="2568" customFormat="false" ht="15" hidden="false" customHeight="true" outlineLevel="0" collapsed="false">
      <c r="A2568" s="1" t="s">
        <v>5007</v>
      </c>
      <c r="B2568" s="1" t="s">
        <v>1613</v>
      </c>
      <c r="C2568" s="1" t="s">
        <v>2209</v>
      </c>
      <c r="D2568" s="1" t="s">
        <v>2021</v>
      </c>
      <c r="E2568" s="1" t="s">
        <v>2018</v>
      </c>
      <c r="F2568" s="16" t="n">
        <v>0</v>
      </c>
      <c r="G2568" s="16" t="n">
        <v>2856.69</v>
      </c>
      <c r="H2568" s="16" t="n">
        <v>2856.69</v>
      </c>
    </row>
    <row r="2569" customFormat="false" ht="15" hidden="false" customHeight="true" outlineLevel="0" collapsed="false">
      <c r="A2569" s="1" t="s">
        <v>5008</v>
      </c>
      <c r="B2569" s="1" t="s">
        <v>1462</v>
      </c>
      <c r="C2569" s="1" t="s">
        <v>508</v>
      </c>
      <c r="D2569" s="1" t="s">
        <v>2025</v>
      </c>
      <c r="E2569" s="1" t="s">
        <v>2018</v>
      </c>
      <c r="F2569" s="16" t="n">
        <v>0</v>
      </c>
      <c r="G2569" s="16" t="n">
        <v>4077.2</v>
      </c>
      <c r="H2569" s="16" t="n">
        <v>4077.2</v>
      </c>
    </row>
    <row r="2570" customFormat="false" ht="15" hidden="false" customHeight="true" outlineLevel="0" collapsed="false">
      <c r="A2570" s="1" t="s">
        <v>5009</v>
      </c>
      <c r="B2570" s="1" t="s">
        <v>636</v>
      </c>
      <c r="C2570" s="1" t="s">
        <v>914</v>
      </c>
      <c r="D2570" s="1" t="s">
        <v>2025</v>
      </c>
      <c r="E2570" s="1" t="s">
        <v>2018</v>
      </c>
      <c r="F2570" s="16" t="n">
        <v>99</v>
      </c>
      <c r="G2570" s="16" t="n">
        <v>1589.27</v>
      </c>
      <c r="H2570" s="16" t="n">
        <v>1688.27</v>
      </c>
    </row>
    <row r="2571" customFormat="false" ht="15" hidden="false" customHeight="true" outlineLevel="0" collapsed="false">
      <c r="A2571" s="1" t="s">
        <v>5010</v>
      </c>
      <c r="B2571" s="1" t="s">
        <v>1502</v>
      </c>
      <c r="C2571" s="1" t="s">
        <v>2716</v>
      </c>
      <c r="D2571" s="1" t="s">
        <v>2025</v>
      </c>
      <c r="E2571" s="1" t="s">
        <v>2022</v>
      </c>
      <c r="F2571" s="16" t="n">
        <v>0</v>
      </c>
      <c r="G2571" s="16" t="n">
        <v>21700.46</v>
      </c>
      <c r="H2571" s="16" t="n">
        <v>21700.46</v>
      </c>
    </row>
    <row r="2572" customFormat="false" ht="15" hidden="false" customHeight="true" outlineLevel="0" collapsed="false">
      <c r="A2572" s="1" t="s">
        <v>5011</v>
      </c>
      <c r="B2572" s="1" t="s">
        <v>1360</v>
      </c>
      <c r="C2572" s="1" t="s">
        <v>1404</v>
      </c>
      <c r="D2572" s="1" t="s">
        <v>2028</v>
      </c>
      <c r="E2572" s="1" t="s">
        <v>2018</v>
      </c>
      <c r="F2572" s="16" t="n">
        <v>99</v>
      </c>
      <c r="G2572" s="16" t="n">
        <v>681.07</v>
      </c>
      <c r="H2572" s="16" t="n">
        <v>780.07</v>
      </c>
    </row>
    <row r="2573" customFormat="false" ht="15" hidden="false" customHeight="true" outlineLevel="0" collapsed="false">
      <c r="A2573" s="1" t="s">
        <v>5012</v>
      </c>
      <c r="B2573" s="1" t="s">
        <v>1107</v>
      </c>
      <c r="C2573" s="1" t="s">
        <v>3613</v>
      </c>
      <c r="D2573" s="1" t="s">
        <v>2032</v>
      </c>
      <c r="E2573" s="1" t="s">
        <v>2018</v>
      </c>
      <c r="F2573" s="16" t="n">
        <v>79</v>
      </c>
      <c r="G2573" s="16" t="n">
        <v>1272.83</v>
      </c>
      <c r="H2573" s="16" t="n">
        <v>1351.83</v>
      </c>
    </row>
    <row r="2574" customFormat="false" ht="15" hidden="false" customHeight="true" outlineLevel="0" collapsed="false">
      <c r="A2574" s="1" t="s">
        <v>5013</v>
      </c>
      <c r="B2574" s="1" t="s">
        <v>1047</v>
      </c>
      <c r="C2574" s="1" t="s">
        <v>497</v>
      </c>
      <c r="D2574" s="1" t="s">
        <v>2017</v>
      </c>
      <c r="E2574" s="1" t="s">
        <v>2084</v>
      </c>
      <c r="F2574" s="16" t="n">
        <v>0</v>
      </c>
      <c r="G2574" s="16" t="n">
        <v>5581.22</v>
      </c>
      <c r="H2574" s="16" t="n">
        <v>5581.22</v>
      </c>
    </row>
    <row r="2575" customFormat="false" ht="15" hidden="false" customHeight="true" outlineLevel="0" collapsed="false">
      <c r="A2575" s="1" t="s">
        <v>5014</v>
      </c>
      <c r="B2575" s="1" t="s">
        <v>668</v>
      </c>
      <c r="C2575" s="1" t="s">
        <v>2998</v>
      </c>
      <c r="D2575" s="1" t="s">
        <v>2028</v>
      </c>
      <c r="E2575" s="1" t="s">
        <v>2018</v>
      </c>
      <c r="F2575" s="16" t="n">
        <v>49</v>
      </c>
      <c r="G2575" s="16" t="n">
        <v>1523.18</v>
      </c>
      <c r="H2575" s="16" t="n">
        <v>1572.18</v>
      </c>
    </row>
    <row r="2576" customFormat="false" ht="15" hidden="false" customHeight="true" outlineLevel="0" collapsed="false">
      <c r="A2576" s="1" t="s">
        <v>5015</v>
      </c>
      <c r="B2576" s="1" t="s">
        <v>1502</v>
      </c>
      <c r="C2576" s="1" t="s">
        <v>685</v>
      </c>
      <c r="D2576" s="1" t="s">
        <v>2017</v>
      </c>
      <c r="E2576" s="1" t="s">
        <v>2045</v>
      </c>
      <c r="F2576" s="16" t="n">
        <v>0</v>
      </c>
      <c r="G2576" s="16" t="n">
        <v>14669.21</v>
      </c>
      <c r="H2576" s="16" t="n">
        <v>14669.21</v>
      </c>
    </row>
    <row r="2577" customFormat="false" ht="15" hidden="false" customHeight="true" outlineLevel="0" collapsed="false">
      <c r="A2577" s="1" t="s">
        <v>5016</v>
      </c>
      <c r="B2577" s="1" t="s">
        <v>1801</v>
      </c>
      <c r="C2577" s="1" t="s">
        <v>2541</v>
      </c>
      <c r="D2577" s="1" t="s">
        <v>2055</v>
      </c>
      <c r="E2577" s="1" t="s">
        <v>2018</v>
      </c>
      <c r="F2577" s="16" t="n">
        <v>79</v>
      </c>
      <c r="G2577" s="16" t="n">
        <v>1062.96</v>
      </c>
      <c r="H2577" s="16" t="n">
        <v>1141.96</v>
      </c>
    </row>
    <row r="2578" customFormat="false" ht="15" hidden="false" customHeight="true" outlineLevel="0" collapsed="false">
      <c r="A2578" s="1" t="s">
        <v>5017</v>
      </c>
      <c r="B2578" s="1" t="s">
        <v>458</v>
      </c>
      <c r="C2578" s="1" t="s">
        <v>826</v>
      </c>
      <c r="D2578" s="1" t="s">
        <v>2021</v>
      </c>
      <c r="E2578" s="1" t="s">
        <v>2018</v>
      </c>
      <c r="F2578" s="16" t="n">
        <v>0</v>
      </c>
      <c r="G2578" s="16" t="n">
        <v>7895.17</v>
      </c>
      <c r="H2578" s="16" t="n">
        <v>7895.17</v>
      </c>
    </row>
    <row r="2579" customFormat="false" ht="15" hidden="false" customHeight="true" outlineLevel="0" collapsed="false">
      <c r="A2579" s="1" t="s">
        <v>5018</v>
      </c>
      <c r="B2579" s="1" t="s">
        <v>920</v>
      </c>
      <c r="C2579" s="1" t="s">
        <v>2118</v>
      </c>
      <c r="D2579" s="1" t="s">
        <v>2025</v>
      </c>
      <c r="E2579" s="1" t="s">
        <v>2018</v>
      </c>
      <c r="F2579" s="16" t="n">
        <v>0</v>
      </c>
      <c r="G2579" s="16" t="n">
        <v>17140.71</v>
      </c>
      <c r="H2579" s="16" t="n">
        <v>17140.71</v>
      </c>
    </row>
    <row r="2580" customFormat="false" ht="15" hidden="false" customHeight="true" outlineLevel="0" collapsed="false">
      <c r="A2580" s="1" t="s">
        <v>5019</v>
      </c>
      <c r="B2580" s="1" t="s">
        <v>1206</v>
      </c>
      <c r="C2580" s="1" t="s">
        <v>2577</v>
      </c>
      <c r="D2580" s="1" t="s">
        <v>2032</v>
      </c>
      <c r="E2580" s="1" t="s">
        <v>2018</v>
      </c>
      <c r="F2580" s="16" t="n">
        <v>99</v>
      </c>
      <c r="G2580" s="16" t="n">
        <v>1675.9</v>
      </c>
      <c r="H2580" s="16" t="n">
        <v>1774.9</v>
      </c>
    </row>
    <row r="2581" customFormat="false" ht="15" hidden="false" customHeight="true" outlineLevel="0" collapsed="false">
      <c r="A2581" s="1" t="s">
        <v>5020</v>
      </c>
      <c r="B2581" s="1" t="s">
        <v>893</v>
      </c>
      <c r="C2581" s="1" t="s">
        <v>2086</v>
      </c>
      <c r="D2581" s="1" t="s">
        <v>2017</v>
      </c>
      <c r="E2581" s="1" t="s">
        <v>2018</v>
      </c>
      <c r="F2581" s="16" t="n">
        <v>79</v>
      </c>
      <c r="G2581" s="16" t="n">
        <v>458.06</v>
      </c>
      <c r="H2581" s="16" t="n">
        <v>537.06</v>
      </c>
    </row>
    <row r="2582" customFormat="false" ht="15" hidden="false" customHeight="true" outlineLevel="0" collapsed="false">
      <c r="A2582" s="1" t="s">
        <v>5021</v>
      </c>
      <c r="B2582" s="1" t="s">
        <v>329</v>
      </c>
      <c r="C2582" s="1" t="s">
        <v>2037</v>
      </c>
      <c r="D2582" s="1" t="s">
        <v>2032</v>
      </c>
      <c r="E2582" s="1" t="s">
        <v>2045</v>
      </c>
      <c r="F2582" s="16" t="n">
        <v>79</v>
      </c>
      <c r="G2582" s="16" t="n">
        <v>2320.07</v>
      </c>
      <c r="H2582" s="16" t="n">
        <v>2399.07</v>
      </c>
    </row>
    <row r="2583" customFormat="false" ht="15" hidden="false" customHeight="true" outlineLevel="0" collapsed="false">
      <c r="A2583" s="1" t="s">
        <v>5022</v>
      </c>
      <c r="B2583" s="1" t="s">
        <v>1591</v>
      </c>
      <c r="C2583" s="1" t="s">
        <v>2319</v>
      </c>
      <c r="D2583" s="1" t="s">
        <v>2017</v>
      </c>
      <c r="E2583" s="1" t="s">
        <v>2018</v>
      </c>
      <c r="F2583" s="16" t="n">
        <v>49</v>
      </c>
      <c r="G2583" s="16" t="n">
        <v>862.99</v>
      </c>
      <c r="H2583" s="16" t="n">
        <v>911.99</v>
      </c>
    </row>
    <row r="2584" customFormat="false" ht="15" hidden="false" customHeight="true" outlineLevel="0" collapsed="false">
      <c r="A2584" s="1" t="s">
        <v>5023</v>
      </c>
      <c r="B2584" s="1" t="s">
        <v>1299</v>
      </c>
      <c r="C2584" s="1" t="s">
        <v>1291</v>
      </c>
      <c r="D2584" s="1" t="s">
        <v>2028</v>
      </c>
      <c r="E2584" s="1" t="s">
        <v>2045</v>
      </c>
      <c r="F2584" s="16" t="n">
        <v>0</v>
      </c>
      <c r="G2584" s="16" t="n">
        <v>5761.85</v>
      </c>
      <c r="H2584" s="16" t="n">
        <v>5761.85</v>
      </c>
    </row>
    <row r="2585" customFormat="false" ht="15" hidden="false" customHeight="true" outlineLevel="0" collapsed="false">
      <c r="A2585" s="1" t="s">
        <v>5024</v>
      </c>
      <c r="B2585" s="1" t="s">
        <v>1074</v>
      </c>
      <c r="C2585" s="1" t="s">
        <v>2313</v>
      </c>
      <c r="D2585" s="1" t="s">
        <v>2017</v>
      </c>
      <c r="E2585" s="1" t="s">
        <v>2045</v>
      </c>
      <c r="F2585" s="16" t="n">
        <v>0</v>
      </c>
      <c r="G2585" s="16" t="n">
        <v>10233.82</v>
      </c>
      <c r="H2585" s="16" t="n">
        <v>10233.82</v>
      </c>
    </row>
    <row r="2586" customFormat="false" ht="15" hidden="false" customHeight="true" outlineLevel="0" collapsed="false">
      <c r="A2586" s="1" t="s">
        <v>5025</v>
      </c>
      <c r="B2586" s="1" t="s">
        <v>1551</v>
      </c>
      <c r="C2586" s="1" t="s">
        <v>644</v>
      </c>
      <c r="D2586" s="1" t="s">
        <v>2028</v>
      </c>
      <c r="E2586" s="1" t="s">
        <v>2084</v>
      </c>
      <c r="F2586" s="16" t="n">
        <v>49</v>
      </c>
      <c r="G2586" s="16" t="n">
        <v>2255.79</v>
      </c>
      <c r="H2586" s="16" t="n">
        <v>2304.79</v>
      </c>
    </row>
    <row r="2587" customFormat="false" ht="15" hidden="false" customHeight="true" outlineLevel="0" collapsed="false">
      <c r="A2587" s="1" t="s">
        <v>5026</v>
      </c>
      <c r="B2587" s="1" t="s">
        <v>1071</v>
      </c>
      <c r="C2587" s="1" t="s">
        <v>2300</v>
      </c>
      <c r="D2587" s="1" t="s">
        <v>2017</v>
      </c>
      <c r="E2587" s="1" t="s">
        <v>2018</v>
      </c>
      <c r="F2587" s="16" t="n">
        <v>0</v>
      </c>
      <c r="G2587" s="16" t="n">
        <v>3773.55</v>
      </c>
      <c r="H2587" s="16" t="n">
        <v>3773.55</v>
      </c>
    </row>
    <row r="2588" customFormat="false" ht="15" hidden="false" customHeight="true" outlineLevel="0" collapsed="false">
      <c r="A2588" s="1" t="s">
        <v>5027</v>
      </c>
      <c r="B2588" s="1" t="s">
        <v>214</v>
      </c>
      <c r="C2588" s="1" t="s">
        <v>2034</v>
      </c>
      <c r="D2588" s="1" t="s">
        <v>2017</v>
      </c>
      <c r="E2588" s="1" t="s">
        <v>2018</v>
      </c>
      <c r="F2588" s="16" t="n">
        <v>0</v>
      </c>
      <c r="G2588" s="16" t="n">
        <v>4094.25</v>
      </c>
      <c r="H2588" s="16" t="n">
        <v>4094.25</v>
      </c>
    </row>
    <row r="2589" customFormat="false" ht="15" hidden="false" customHeight="true" outlineLevel="0" collapsed="false">
      <c r="A2589" s="1" t="s">
        <v>5028</v>
      </c>
      <c r="B2589" s="1" t="s">
        <v>1806</v>
      </c>
      <c r="C2589" s="1" t="s">
        <v>1907</v>
      </c>
      <c r="D2589" s="1" t="s">
        <v>2017</v>
      </c>
      <c r="E2589" s="1" t="s">
        <v>2018</v>
      </c>
      <c r="F2589" s="16" t="n">
        <v>0</v>
      </c>
      <c r="G2589" s="16" t="n">
        <v>6800.61</v>
      </c>
      <c r="H2589" s="16" t="n">
        <v>6800.61</v>
      </c>
    </row>
    <row r="2590" customFormat="false" ht="15" hidden="false" customHeight="true" outlineLevel="0" collapsed="false">
      <c r="A2590" s="1" t="s">
        <v>5029</v>
      </c>
      <c r="B2590" s="1" t="s">
        <v>1190</v>
      </c>
      <c r="C2590" s="1" t="s">
        <v>3101</v>
      </c>
      <c r="D2590" s="1" t="s">
        <v>2055</v>
      </c>
      <c r="E2590" s="1" t="s">
        <v>2018</v>
      </c>
      <c r="F2590" s="16" t="n">
        <v>49</v>
      </c>
      <c r="G2590" s="16" t="n">
        <v>1446.51</v>
      </c>
      <c r="H2590" s="16" t="n">
        <v>1495.51</v>
      </c>
    </row>
    <row r="2591" customFormat="false" ht="15" hidden="false" customHeight="true" outlineLevel="0" collapsed="false">
      <c r="A2591" s="1" t="s">
        <v>5030</v>
      </c>
      <c r="B2591" s="1" t="s">
        <v>1001</v>
      </c>
      <c r="C2591" s="1" t="s">
        <v>1309</v>
      </c>
      <c r="D2591" s="1" t="s">
        <v>2032</v>
      </c>
      <c r="E2591" s="1" t="s">
        <v>2018</v>
      </c>
      <c r="F2591" s="16" t="n">
        <v>79</v>
      </c>
      <c r="G2591" s="16" t="n">
        <v>1930.97</v>
      </c>
      <c r="H2591" s="16" t="n">
        <v>2009.97</v>
      </c>
    </row>
    <row r="2592" customFormat="false" ht="15" hidden="false" customHeight="true" outlineLevel="0" collapsed="false">
      <c r="A2592" s="1" t="s">
        <v>5031</v>
      </c>
      <c r="B2592" s="1" t="s">
        <v>1292</v>
      </c>
      <c r="C2592" s="1" t="s">
        <v>426</v>
      </c>
      <c r="D2592" s="1" t="s">
        <v>2025</v>
      </c>
      <c r="E2592" s="1" t="s">
        <v>2018</v>
      </c>
      <c r="F2592" s="16" t="n">
        <v>79</v>
      </c>
      <c r="G2592" s="16" t="n">
        <v>2255.79</v>
      </c>
      <c r="H2592" s="16" t="n">
        <v>2334.79</v>
      </c>
    </row>
    <row r="2593" customFormat="false" ht="15" hidden="false" customHeight="true" outlineLevel="0" collapsed="false">
      <c r="A2593" s="1" t="s">
        <v>5032</v>
      </c>
      <c r="B2593" s="1" t="s">
        <v>936</v>
      </c>
      <c r="C2593" s="1" t="s">
        <v>2561</v>
      </c>
      <c r="D2593" s="1" t="s">
        <v>2021</v>
      </c>
      <c r="E2593" s="1" t="s">
        <v>2018</v>
      </c>
      <c r="F2593" s="16" t="n">
        <v>0</v>
      </c>
      <c r="G2593" s="16" t="n">
        <v>16579.84</v>
      </c>
      <c r="H2593" s="16" t="n">
        <v>16579.84</v>
      </c>
    </row>
    <row r="2594" customFormat="false" ht="15" hidden="false" customHeight="true" outlineLevel="0" collapsed="false">
      <c r="A2594" s="1" t="s">
        <v>5033</v>
      </c>
      <c r="B2594" s="1" t="s">
        <v>1328</v>
      </c>
      <c r="C2594" s="1" t="s">
        <v>3110</v>
      </c>
      <c r="D2594" s="1" t="s">
        <v>2025</v>
      </c>
      <c r="E2594" s="1" t="s">
        <v>2018</v>
      </c>
      <c r="F2594" s="16" t="n">
        <v>0</v>
      </c>
      <c r="G2594" s="16" t="n">
        <v>19017.47</v>
      </c>
      <c r="H2594" s="16" t="n">
        <v>19017.47</v>
      </c>
    </row>
    <row r="2595" customFormat="false" ht="15" hidden="false" customHeight="true" outlineLevel="0" collapsed="false">
      <c r="A2595" s="1" t="s">
        <v>5034</v>
      </c>
      <c r="B2595" s="1" t="s">
        <v>915</v>
      </c>
      <c r="C2595" s="1" t="s">
        <v>699</v>
      </c>
      <c r="D2595" s="1" t="s">
        <v>2025</v>
      </c>
      <c r="E2595" s="1" t="s">
        <v>2018</v>
      </c>
      <c r="F2595" s="16" t="n">
        <v>0</v>
      </c>
      <c r="G2595" s="16" t="n">
        <v>13231.14</v>
      </c>
      <c r="H2595" s="16" t="n">
        <v>13231.14</v>
      </c>
    </row>
    <row r="2596" customFormat="false" ht="15" hidden="false" customHeight="true" outlineLevel="0" collapsed="false">
      <c r="A2596" s="1" t="s">
        <v>5035</v>
      </c>
      <c r="B2596" s="1" t="s">
        <v>821</v>
      </c>
      <c r="C2596" s="1" t="s">
        <v>770</v>
      </c>
      <c r="D2596" s="1" t="s">
        <v>2021</v>
      </c>
      <c r="E2596" s="1" t="s">
        <v>2018</v>
      </c>
      <c r="F2596" s="16" t="n">
        <v>0</v>
      </c>
      <c r="G2596" s="16" t="n">
        <v>6471.43</v>
      </c>
      <c r="H2596" s="16" t="n">
        <v>6471.43</v>
      </c>
    </row>
    <row r="2597" customFormat="false" ht="15" hidden="false" customHeight="true" outlineLevel="0" collapsed="false">
      <c r="A2597" s="1" t="s">
        <v>5036</v>
      </c>
      <c r="B2597" s="1" t="s">
        <v>985</v>
      </c>
      <c r="C2597" s="1" t="s">
        <v>947</v>
      </c>
      <c r="D2597" s="1" t="s">
        <v>2025</v>
      </c>
      <c r="E2597" s="1" t="s">
        <v>2018</v>
      </c>
      <c r="F2597" s="16" t="n">
        <v>0</v>
      </c>
      <c r="G2597" s="16" t="n">
        <v>3582.46</v>
      </c>
      <c r="H2597" s="16" t="n">
        <v>3582.46</v>
      </c>
    </row>
    <row r="2598" customFormat="false" ht="15" hidden="false" customHeight="true" outlineLevel="0" collapsed="false">
      <c r="A2598" s="1" t="s">
        <v>5037</v>
      </c>
      <c r="B2598" s="1" t="s">
        <v>1239</v>
      </c>
      <c r="C2598" s="1" t="s">
        <v>2699</v>
      </c>
      <c r="D2598" s="1" t="s">
        <v>2017</v>
      </c>
      <c r="E2598" s="1" t="s">
        <v>2018</v>
      </c>
      <c r="F2598" s="16" t="n">
        <v>0</v>
      </c>
      <c r="G2598" s="16" t="n">
        <v>3312.78</v>
      </c>
      <c r="H2598" s="16" t="n">
        <v>3312.78</v>
      </c>
    </row>
    <row r="2599" customFormat="false" ht="15" hidden="false" customHeight="true" outlineLevel="0" collapsed="false">
      <c r="A2599" s="1" t="s">
        <v>5038</v>
      </c>
      <c r="B2599" s="1" t="s">
        <v>1292</v>
      </c>
      <c r="C2599" s="1" t="s">
        <v>1833</v>
      </c>
      <c r="D2599" s="1" t="s">
        <v>2021</v>
      </c>
      <c r="E2599" s="1" t="s">
        <v>2018</v>
      </c>
      <c r="F2599" s="16" t="n">
        <v>99</v>
      </c>
      <c r="G2599" s="16" t="n">
        <v>1042.42</v>
      </c>
      <c r="H2599" s="16" t="n">
        <v>1141.42</v>
      </c>
    </row>
    <row r="2600" customFormat="false" ht="15" hidden="false" customHeight="true" outlineLevel="0" collapsed="false">
      <c r="A2600" s="1" t="s">
        <v>5039</v>
      </c>
      <c r="B2600" s="1" t="s">
        <v>1639</v>
      </c>
      <c r="C2600" s="1" t="s">
        <v>3699</v>
      </c>
      <c r="D2600" s="1" t="s">
        <v>2021</v>
      </c>
      <c r="E2600" s="1" t="s">
        <v>2018</v>
      </c>
      <c r="F2600" s="16" t="n">
        <v>79</v>
      </c>
      <c r="G2600" s="16" t="n">
        <v>1232.44</v>
      </c>
      <c r="H2600" s="16" t="n">
        <v>1311.44</v>
      </c>
    </row>
    <row r="2601" customFormat="false" ht="15" hidden="false" customHeight="true" outlineLevel="0" collapsed="false">
      <c r="A2601" s="1" t="s">
        <v>5040</v>
      </c>
      <c r="B2601" s="1" t="s">
        <v>1675</v>
      </c>
      <c r="C2601" s="1" t="s">
        <v>826</v>
      </c>
      <c r="D2601" s="1" t="s">
        <v>2017</v>
      </c>
      <c r="E2601" s="1" t="s">
        <v>2018</v>
      </c>
      <c r="F2601" s="16" t="n">
        <v>0</v>
      </c>
      <c r="G2601" s="16" t="n">
        <v>3799.23</v>
      </c>
      <c r="H2601" s="16" t="n">
        <v>3799.23</v>
      </c>
    </row>
    <row r="2602" customFormat="false" ht="15" hidden="false" customHeight="true" outlineLevel="0" collapsed="false">
      <c r="A2602" s="1" t="s">
        <v>5041</v>
      </c>
      <c r="B2602" s="1" t="s">
        <v>705</v>
      </c>
      <c r="C2602" s="1" t="s">
        <v>1144</v>
      </c>
      <c r="D2602" s="1" t="s">
        <v>2028</v>
      </c>
      <c r="E2602" s="1" t="s">
        <v>2022</v>
      </c>
      <c r="F2602" s="16" t="n">
        <v>79</v>
      </c>
      <c r="G2602" s="16" t="n">
        <v>964.34</v>
      </c>
      <c r="H2602" s="16" t="n">
        <v>1043.34</v>
      </c>
    </row>
    <row r="2603" customFormat="false" ht="15" hidden="false" customHeight="true" outlineLevel="0" collapsed="false">
      <c r="A2603" s="1" t="s">
        <v>5042</v>
      </c>
      <c r="B2603" s="1" t="s">
        <v>1052</v>
      </c>
      <c r="C2603" s="1" t="s">
        <v>2480</v>
      </c>
      <c r="D2603" s="1" t="s">
        <v>2017</v>
      </c>
      <c r="E2603" s="1" t="s">
        <v>2018</v>
      </c>
      <c r="F2603" s="16" t="n">
        <v>0</v>
      </c>
      <c r="G2603" s="16" t="n">
        <v>3331.73</v>
      </c>
      <c r="H2603" s="16" t="n">
        <v>3331.73</v>
      </c>
    </row>
    <row r="2604" customFormat="false" ht="15" hidden="false" customHeight="true" outlineLevel="0" collapsed="false">
      <c r="A2604" s="1" t="s">
        <v>5043</v>
      </c>
      <c r="B2604" s="1" t="s">
        <v>1714</v>
      </c>
      <c r="C2604" s="1" t="s">
        <v>1168</v>
      </c>
      <c r="D2604" s="1" t="s">
        <v>2017</v>
      </c>
      <c r="E2604" s="1" t="s">
        <v>2018</v>
      </c>
      <c r="F2604" s="16" t="n">
        <v>79</v>
      </c>
      <c r="G2604" s="16" t="n">
        <v>409.84</v>
      </c>
      <c r="H2604" s="16" t="n">
        <v>488.84</v>
      </c>
    </row>
    <row r="2605" customFormat="false" ht="15" hidden="false" customHeight="true" outlineLevel="0" collapsed="false">
      <c r="A2605" s="1" t="s">
        <v>5044</v>
      </c>
      <c r="B2605" s="1" t="s">
        <v>260</v>
      </c>
      <c r="C2605" s="1" t="s">
        <v>2386</v>
      </c>
      <c r="D2605" s="1" t="s">
        <v>2017</v>
      </c>
      <c r="E2605" s="1" t="s">
        <v>2022</v>
      </c>
      <c r="F2605" s="16" t="n">
        <v>0</v>
      </c>
      <c r="G2605" s="16" t="n">
        <v>3150.8</v>
      </c>
      <c r="H2605" s="16" t="n">
        <v>3150.8</v>
      </c>
    </row>
    <row r="2606" customFormat="false" ht="15" hidden="false" customHeight="true" outlineLevel="0" collapsed="false">
      <c r="A2606" s="1" t="s">
        <v>5045</v>
      </c>
      <c r="B2606" s="1" t="s">
        <v>909</v>
      </c>
      <c r="C2606" s="1" t="s">
        <v>1120</v>
      </c>
      <c r="D2606" s="1" t="s">
        <v>2025</v>
      </c>
      <c r="E2606" s="1" t="s">
        <v>2018</v>
      </c>
      <c r="F2606" s="16" t="n">
        <v>0</v>
      </c>
      <c r="G2606" s="16" t="n">
        <v>6767.38</v>
      </c>
      <c r="H2606" s="16" t="n">
        <v>6767.38</v>
      </c>
    </row>
    <row r="2607" customFormat="false" ht="15" hidden="false" customHeight="true" outlineLevel="0" collapsed="false">
      <c r="A2607" s="1" t="s">
        <v>5046</v>
      </c>
      <c r="B2607" s="1" t="s">
        <v>131</v>
      </c>
      <c r="C2607" s="1" t="s">
        <v>248</v>
      </c>
      <c r="D2607" s="1" t="s">
        <v>2025</v>
      </c>
      <c r="E2607" s="1" t="s">
        <v>2018</v>
      </c>
      <c r="F2607" s="16" t="n">
        <v>0</v>
      </c>
      <c r="G2607" s="16" t="n">
        <v>3384.74</v>
      </c>
      <c r="H2607" s="16" t="n">
        <v>3384.74</v>
      </c>
    </row>
    <row r="2608" customFormat="false" ht="15" hidden="false" customHeight="true" outlineLevel="0" collapsed="false">
      <c r="A2608" s="1" t="s">
        <v>5047</v>
      </c>
      <c r="B2608" s="1" t="s">
        <v>729</v>
      </c>
      <c r="C2608" s="1" t="s">
        <v>2525</v>
      </c>
      <c r="D2608" s="1" t="s">
        <v>2025</v>
      </c>
      <c r="E2608" s="1" t="s">
        <v>2018</v>
      </c>
      <c r="F2608" s="16" t="n">
        <v>0</v>
      </c>
      <c r="G2608" s="16" t="n">
        <v>4556.86</v>
      </c>
      <c r="H2608" s="16" t="n">
        <v>4556.86</v>
      </c>
    </row>
    <row r="2609" customFormat="false" ht="15" hidden="false" customHeight="true" outlineLevel="0" collapsed="false">
      <c r="A2609" s="1" t="s">
        <v>5048</v>
      </c>
      <c r="B2609" s="1" t="s">
        <v>1310</v>
      </c>
      <c r="C2609" s="1" t="s">
        <v>2595</v>
      </c>
      <c r="D2609" s="1" t="s">
        <v>2025</v>
      </c>
      <c r="E2609" s="1" t="s">
        <v>2018</v>
      </c>
      <c r="F2609" s="16" t="n">
        <v>0</v>
      </c>
      <c r="G2609" s="16" t="n">
        <v>10622.64</v>
      </c>
      <c r="H2609" s="16" t="n">
        <v>10622.64</v>
      </c>
    </row>
    <row r="2610" customFormat="false" ht="15" hidden="false" customHeight="true" outlineLevel="0" collapsed="false">
      <c r="A2610" s="1" t="s">
        <v>5049</v>
      </c>
      <c r="B2610" s="1" t="s">
        <v>1583</v>
      </c>
      <c r="C2610" s="1" t="s">
        <v>1156</v>
      </c>
      <c r="D2610" s="1" t="s">
        <v>2017</v>
      </c>
      <c r="E2610" s="1" t="s">
        <v>2018</v>
      </c>
      <c r="F2610" s="16" t="n">
        <v>49</v>
      </c>
      <c r="G2610" s="16" t="n">
        <v>613.6</v>
      </c>
      <c r="H2610" s="16" t="n">
        <v>662.6</v>
      </c>
    </row>
    <row r="2611" customFormat="false" ht="15" hidden="false" customHeight="true" outlineLevel="0" collapsed="false">
      <c r="A2611" s="1" t="s">
        <v>5050</v>
      </c>
      <c r="B2611" s="1" t="s">
        <v>1867</v>
      </c>
      <c r="C2611" s="1" t="s">
        <v>1556</v>
      </c>
      <c r="D2611" s="1" t="s">
        <v>2017</v>
      </c>
      <c r="E2611" s="1" t="s">
        <v>2018</v>
      </c>
      <c r="F2611" s="16" t="n">
        <v>0</v>
      </c>
      <c r="G2611" s="16" t="n">
        <v>11267.23</v>
      </c>
      <c r="H2611" s="16" t="n">
        <v>11267.23</v>
      </c>
    </row>
    <row r="2612" customFormat="false" ht="15" hidden="false" customHeight="true" outlineLevel="0" collapsed="false">
      <c r="A2612" s="1" t="s">
        <v>5051</v>
      </c>
      <c r="B2612" s="1" t="s">
        <v>788</v>
      </c>
      <c r="C2612" s="1" t="s">
        <v>2114</v>
      </c>
      <c r="D2612" s="1" t="s">
        <v>2025</v>
      </c>
      <c r="E2612" s="1" t="s">
        <v>2018</v>
      </c>
      <c r="F2612" s="16" t="n">
        <v>99</v>
      </c>
      <c r="G2612" s="16" t="n">
        <v>1677.1</v>
      </c>
      <c r="H2612" s="16" t="n">
        <v>1776.1</v>
      </c>
    </row>
    <row r="2613" customFormat="false" ht="15" hidden="false" customHeight="true" outlineLevel="0" collapsed="false">
      <c r="A2613" s="1" t="s">
        <v>5052</v>
      </c>
      <c r="B2613" s="1" t="s">
        <v>752</v>
      </c>
      <c r="C2613" s="1" t="s">
        <v>2272</v>
      </c>
      <c r="D2613" s="1" t="s">
        <v>2055</v>
      </c>
      <c r="E2613" s="1" t="s">
        <v>2018</v>
      </c>
      <c r="F2613" s="16" t="n">
        <v>0</v>
      </c>
      <c r="G2613" s="16" t="n">
        <v>13783.77</v>
      </c>
      <c r="H2613" s="16" t="n">
        <v>13783.77</v>
      </c>
    </row>
    <row r="2614" customFormat="false" ht="15" hidden="false" customHeight="true" outlineLevel="0" collapsed="false">
      <c r="A2614" s="1" t="s">
        <v>5053</v>
      </c>
      <c r="B2614" s="1" t="s">
        <v>1562</v>
      </c>
      <c r="C2614" s="1" t="s">
        <v>511</v>
      </c>
      <c r="D2614" s="1" t="s">
        <v>2017</v>
      </c>
      <c r="E2614" s="1" t="s">
        <v>2018</v>
      </c>
      <c r="F2614" s="16" t="n">
        <v>0</v>
      </c>
      <c r="G2614" s="16" t="n">
        <v>10293.38</v>
      </c>
      <c r="H2614" s="16" t="n">
        <v>10293.38</v>
      </c>
    </row>
    <row r="2615" customFormat="false" ht="15" hidden="false" customHeight="true" outlineLevel="0" collapsed="false">
      <c r="A2615" s="1" t="s">
        <v>5054</v>
      </c>
      <c r="B2615" s="1" t="s">
        <v>1639</v>
      </c>
      <c r="C2615" s="1" t="s">
        <v>2867</v>
      </c>
      <c r="D2615" s="1" t="s">
        <v>2021</v>
      </c>
      <c r="E2615" s="1" t="s">
        <v>2022</v>
      </c>
      <c r="F2615" s="16" t="n">
        <v>0</v>
      </c>
      <c r="G2615" s="16" t="n">
        <v>4775.99</v>
      </c>
      <c r="H2615" s="16" t="n">
        <v>4775.99</v>
      </c>
    </row>
    <row r="2616" customFormat="false" ht="15" hidden="false" customHeight="true" outlineLevel="0" collapsed="false">
      <c r="A2616" s="1" t="s">
        <v>5055</v>
      </c>
      <c r="B2616" s="1" t="s">
        <v>1806</v>
      </c>
      <c r="C2616" s="1" t="s">
        <v>679</v>
      </c>
      <c r="D2616" s="1" t="s">
        <v>2025</v>
      </c>
      <c r="E2616" s="1" t="s">
        <v>2018</v>
      </c>
      <c r="F2616" s="16" t="n">
        <v>79</v>
      </c>
      <c r="G2616" s="16" t="n">
        <v>1370.58</v>
      </c>
      <c r="H2616" s="16" t="n">
        <v>1449.58</v>
      </c>
    </row>
    <row r="2617" customFormat="false" ht="15" hidden="false" customHeight="true" outlineLevel="0" collapsed="false">
      <c r="A2617" s="1" t="s">
        <v>5056</v>
      </c>
      <c r="B2617" s="1" t="s">
        <v>1725</v>
      </c>
      <c r="C2617" s="1" t="s">
        <v>3224</v>
      </c>
      <c r="D2617" s="1" t="s">
        <v>2017</v>
      </c>
      <c r="E2617" s="1" t="s">
        <v>2018</v>
      </c>
      <c r="F2617" s="16" t="n">
        <v>0</v>
      </c>
      <c r="G2617" s="16" t="n">
        <v>8713.38</v>
      </c>
      <c r="H2617" s="16" t="n">
        <v>8713.38</v>
      </c>
    </row>
    <row r="2618" customFormat="false" ht="15" hidden="false" customHeight="true" outlineLevel="0" collapsed="false">
      <c r="A2618" s="1" t="s">
        <v>5057</v>
      </c>
      <c r="B2618" s="1" t="s">
        <v>1665</v>
      </c>
      <c r="C2618" s="1" t="s">
        <v>748</v>
      </c>
      <c r="D2618" s="1" t="s">
        <v>2017</v>
      </c>
      <c r="E2618" s="1" t="s">
        <v>2018</v>
      </c>
      <c r="F2618" s="16" t="n">
        <v>0</v>
      </c>
      <c r="G2618" s="16" t="n">
        <v>12161.17</v>
      </c>
      <c r="H2618" s="16" t="n">
        <v>12161.17</v>
      </c>
    </row>
    <row r="2619" customFormat="false" ht="15" hidden="false" customHeight="true" outlineLevel="0" collapsed="false">
      <c r="A2619" s="1" t="s">
        <v>5058</v>
      </c>
      <c r="B2619" s="1" t="s">
        <v>1052</v>
      </c>
      <c r="C2619" s="1" t="s">
        <v>2635</v>
      </c>
      <c r="D2619" s="1" t="s">
        <v>2055</v>
      </c>
      <c r="E2619" s="1" t="s">
        <v>2018</v>
      </c>
      <c r="F2619" s="16" t="n">
        <v>0</v>
      </c>
      <c r="G2619" s="16" t="n">
        <v>8430.12</v>
      </c>
      <c r="H2619" s="16" t="n">
        <v>8430.12</v>
      </c>
    </row>
    <row r="2620" customFormat="false" ht="15" hidden="false" customHeight="true" outlineLevel="0" collapsed="false">
      <c r="A2620" s="1" t="s">
        <v>5059</v>
      </c>
      <c r="B2620" s="1" t="s">
        <v>1565</v>
      </c>
      <c r="C2620" s="1" t="s">
        <v>5060</v>
      </c>
      <c r="D2620" s="1" t="s">
        <v>2028</v>
      </c>
      <c r="E2620" s="1" t="s">
        <v>2018</v>
      </c>
      <c r="F2620" s="16" t="n">
        <v>0</v>
      </c>
      <c r="G2620" s="16" t="n">
        <v>17403.99</v>
      </c>
      <c r="H2620" s="16" t="n">
        <v>17403.99</v>
      </c>
    </row>
    <row r="2621" customFormat="false" ht="15" hidden="false" customHeight="true" outlineLevel="0" collapsed="false">
      <c r="A2621" s="1" t="s">
        <v>5061</v>
      </c>
      <c r="B2621" s="1" t="s">
        <v>315</v>
      </c>
      <c r="C2621" s="1" t="s">
        <v>1811</v>
      </c>
      <c r="D2621" s="1" t="s">
        <v>2055</v>
      </c>
      <c r="E2621" s="1" t="s">
        <v>2018</v>
      </c>
      <c r="F2621" s="16" t="n">
        <v>49</v>
      </c>
      <c r="G2621" s="16" t="n">
        <v>600.22</v>
      </c>
      <c r="H2621" s="16" t="n">
        <v>649.22</v>
      </c>
    </row>
    <row r="2622" customFormat="false" ht="15" hidden="false" customHeight="true" outlineLevel="0" collapsed="false">
      <c r="A2622" s="1" t="s">
        <v>5062</v>
      </c>
      <c r="B2622" s="1" t="s">
        <v>1683</v>
      </c>
      <c r="C2622" s="1" t="s">
        <v>1851</v>
      </c>
      <c r="D2622" s="1" t="s">
        <v>2032</v>
      </c>
      <c r="E2622" s="1" t="s">
        <v>2018</v>
      </c>
      <c r="F2622" s="16" t="n">
        <v>0</v>
      </c>
      <c r="G2622" s="16" t="n">
        <v>12966.64</v>
      </c>
      <c r="H2622" s="16" t="n">
        <v>12966.64</v>
      </c>
    </row>
    <row r="2623" customFormat="false" ht="15" hidden="false" customHeight="true" outlineLevel="0" collapsed="false">
      <c r="A2623" s="1" t="s">
        <v>5063</v>
      </c>
      <c r="B2623" s="1" t="s">
        <v>630</v>
      </c>
      <c r="C2623" s="1" t="s">
        <v>2127</v>
      </c>
      <c r="D2623" s="1" t="s">
        <v>2017</v>
      </c>
      <c r="E2623" s="1" t="s">
        <v>2018</v>
      </c>
      <c r="F2623" s="16" t="n">
        <v>49</v>
      </c>
      <c r="G2623" s="16" t="n">
        <v>2374.52</v>
      </c>
      <c r="H2623" s="16" t="n">
        <v>2423.52</v>
      </c>
    </row>
    <row r="2624" customFormat="false" ht="15" hidden="false" customHeight="true" outlineLevel="0" collapsed="false">
      <c r="A2624" s="1" t="s">
        <v>5064</v>
      </c>
      <c r="B2624" s="1" t="s">
        <v>1411</v>
      </c>
      <c r="C2624" s="1" t="s">
        <v>1472</v>
      </c>
      <c r="D2624" s="1" t="s">
        <v>2025</v>
      </c>
      <c r="E2624" s="1" t="s">
        <v>2018</v>
      </c>
      <c r="F2624" s="16" t="n">
        <v>99</v>
      </c>
      <c r="G2624" s="16" t="n">
        <v>1111.28</v>
      </c>
      <c r="H2624" s="16" t="n">
        <v>1210.28</v>
      </c>
    </row>
    <row r="2625" customFormat="false" ht="15" hidden="false" customHeight="true" outlineLevel="0" collapsed="false">
      <c r="A2625" s="1" t="s">
        <v>5065</v>
      </c>
      <c r="B2625" s="1" t="s">
        <v>1723</v>
      </c>
      <c r="C2625" s="1" t="s">
        <v>4398</v>
      </c>
      <c r="D2625" s="1" t="s">
        <v>2028</v>
      </c>
      <c r="E2625" s="1" t="s">
        <v>2018</v>
      </c>
      <c r="F2625" s="16" t="n">
        <v>0</v>
      </c>
      <c r="G2625" s="16" t="n">
        <v>14714.62</v>
      </c>
      <c r="H2625" s="16" t="n">
        <v>14714.62</v>
      </c>
    </row>
    <row r="2626" customFormat="false" ht="15" hidden="false" customHeight="true" outlineLevel="0" collapsed="false">
      <c r="A2626" s="1" t="s">
        <v>5066</v>
      </c>
      <c r="B2626" s="1" t="s">
        <v>447</v>
      </c>
      <c r="C2626" s="1" t="s">
        <v>2188</v>
      </c>
      <c r="D2626" s="1" t="s">
        <v>2017</v>
      </c>
      <c r="E2626" s="1" t="s">
        <v>2018</v>
      </c>
      <c r="F2626" s="16" t="n">
        <v>79</v>
      </c>
      <c r="G2626" s="16" t="n">
        <v>433.95</v>
      </c>
      <c r="H2626" s="16" t="n">
        <v>512.95</v>
      </c>
    </row>
    <row r="2627" customFormat="false" ht="15" hidden="false" customHeight="true" outlineLevel="0" collapsed="false">
      <c r="A2627" s="1" t="s">
        <v>5067</v>
      </c>
      <c r="B2627" s="1" t="s">
        <v>982</v>
      </c>
      <c r="C2627" s="1" t="s">
        <v>3303</v>
      </c>
      <c r="D2627" s="1" t="s">
        <v>2021</v>
      </c>
      <c r="E2627" s="1" t="s">
        <v>2018</v>
      </c>
      <c r="F2627" s="16" t="n">
        <v>99</v>
      </c>
      <c r="G2627" s="16" t="n">
        <v>1415.34</v>
      </c>
      <c r="H2627" s="16" t="n">
        <v>1514.34</v>
      </c>
    </row>
    <row r="2628" customFormat="false" ht="15" hidden="false" customHeight="true" outlineLevel="0" collapsed="false">
      <c r="A2628" s="1" t="s">
        <v>5068</v>
      </c>
      <c r="B2628" s="1" t="s">
        <v>1593</v>
      </c>
      <c r="C2628" s="1" t="s">
        <v>2150</v>
      </c>
      <c r="D2628" s="1" t="s">
        <v>2028</v>
      </c>
      <c r="E2628" s="1" t="s">
        <v>2018</v>
      </c>
      <c r="F2628" s="16" t="n">
        <v>0</v>
      </c>
      <c r="G2628" s="16" t="n">
        <v>10060.36</v>
      </c>
      <c r="H2628" s="16" t="n">
        <v>10060.36</v>
      </c>
    </row>
    <row r="2629" customFormat="false" ht="15" hidden="false" customHeight="true" outlineLevel="0" collapsed="false">
      <c r="A2629" s="1" t="s">
        <v>5069</v>
      </c>
      <c r="B2629" s="1" t="s">
        <v>1723</v>
      </c>
      <c r="C2629" s="1" t="s">
        <v>1442</v>
      </c>
      <c r="D2629" s="1" t="s">
        <v>2025</v>
      </c>
      <c r="E2629" s="1" t="s">
        <v>2018</v>
      </c>
      <c r="F2629" s="16" t="n">
        <v>0</v>
      </c>
      <c r="G2629" s="16" t="n">
        <v>7919.89</v>
      </c>
      <c r="H2629" s="16" t="n">
        <v>7919.89</v>
      </c>
    </row>
    <row r="2630" customFormat="false" ht="15" hidden="false" customHeight="true" outlineLevel="0" collapsed="false">
      <c r="A2630" s="1" t="s">
        <v>5070</v>
      </c>
      <c r="B2630" s="1" t="s">
        <v>708</v>
      </c>
      <c r="C2630" s="1" t="s">
        <v>1197</v>
      </c>
      <c r="D2630" s="1" t="s">
        <v>2017</v>
      </c>
      <c r="E2630" s="1" t="s">
        <v>2018</v>
      </c>
      <c r="F2630" s="16" t="n">
        <v>0</v>
      </c>
      <c r="G2630" s="16" t="n">
        <v>6846.16</v>
      </c>
      <c r="H2630" s="16" t="n">
        <v>6846.16</v>
      </c>
    </row>
    <row r="2631" customFormat="false" ht="15" hidden="false" customHeight="true" outlineLevel="0" collapsed="false">
      <c r="A2631" s="1" t="s">
        <v>5071</v>
      </c>
      <c r="B2631" s="1" t="s">
        <v>1124</v>
      </c>
      <c r="C2631" s="1" t="s">
        <v>374</v>
      </c>
      <c r="D2631" s="1" t="s">
        <v>2025</v>
      </c>
      <c r="E2631" s="1" t="s">
        <v>2018</v>
      </c>
      <c r="F2631" s="16" t="n">
        <v>0</v>
      </c>
      <c r="G2631" s="16" t="n">
        <v>4825.77</v>
      </c>
      <c r="H2631" s="16" t="n">
        <v>4825.77</v>
      </c>
    </row>
    <row r="2632" customFormat="false" ht="15" hidden="false" customHeight="true" outlineLevel="0" collapsed="false">
      <c r="A2632" s="1" t="s">
        <v>5072</v>
      </c>
      <c r="B2632" s="1" t="s">
        <v>592</v>
      </c>
      <c r="C2632" s="1" t="s">
        <v>581</v>
      </c>
      <c r="D2632" s="1" t="s">
        <v>2028</v>
      </c>
      <c r="E2632" s="1" t="s">
        <v>2018</v>
      </c>
      <c r="F2632" s="16" t="n">
        <v>0</v>
      </c>
      <c r="G2632" s="16" t="n">
        <v>5189.86</v>
      </c>
      <c r="H2632" s="16" t="n">
        <v>5189.86</v>
      </c>
    </row>
    <row r="2633" customFormat="false" ht="15" hidden="false" customHeight="true" outlineLevel="0" collapsed="false">
      <c r="A2633" s="1" t="s">
        <v>5073</v>
      </c>
      <c r="B2633" s="1" t="s">
        <v>1806</v>
      </c>
      <c r="C2633" s="1" t="s">
        <v>2499</v>
      </c>
      <c r="D2633" s="1" t="s">
        <v>2021</v>
      </c>
      <c r="E2633" s="1" t="s">
        <v>2018</v>
      </c>
      <c r="F2633" s="16" t="n">
        <v>0</v>
      </c>
      <c r="G2633" s="16" t="n">
        <v>15703.36</v>
      </c>
      <c r="H2633" s="16" t="n">
        <v>15703.36</v>
      </c>
    </row>
    <row r="2634" customFormat="false" ht="15" hidden="false" customHeight="true" outlineLevel="0" collapsed="false">
      <c r="A2634" s="1" t="s">
        <v>5074</v>
      </c>
      <c r="B2634" s="1" t="s">
        <v>1250</v>
      </c>
      <c r="C2634" s="1" t="s">
        <v>2315</v>
      </c>
      <c r="D2634" s="1" t="s">
        <v>2025</v>
      </c>
      <c r="E2634" s="1" t="s">
        <v>2045</v>
      </c>
      <c r="F2634" s="16" t="n">
        <v>99</v>
      </c>
      <c r="G2634" s="16" t="n">
        <v>2374.52</v>
      </c>
      <c r="H2634" s="16" t="n">
        <v>2473.52</v>
      </c>
    </row>
    <row r="2635" customFormat="false" ht="15" hidden="false" customHeight="true" outlineLevel="0" collapsed="false">
      <c r="A2635" s="1" t="s">
        <v>5075</v>
      </c>
      <c r="B2635" s="1" t="s">
        <v>320</v>
      </c>
      <c r="C2635" s="1" t="s">
        <v>833</v>
      </c>
      <c r="D2635" s="1" t="s">
        <v>2055</v>
      </c>
      <c r="E2635" s="1" t="s">
        <v>2018</v>
      </c>
      <c r="F2635" s="16" t="n">
        <v>0</v>
      </c>
      <c r="G2635" s="16" t="n">
        <v>7265.09</v>
      </c>
      <c r="H2635" s="16" t="n">
        <v>7265.09</v>
      </c>
    </row>
    <row r="2636" customFormat="false" ht="15" hidden="false" customHeight="true" outlineLevel="0" collapsed="false">
      <c r="A2636" s="1" t="s">
        <v>5076</v>
      </c>
      <c r="B2636" s="1" t="s">
        <v>304</v>
      </c>
      <c r="C2636" s="1" t="s">
        <v>2607</v>
      </c>
      <c r="D2636" s="1" t="s">
        <v>2021</v>
      </c>
      <c r="E2636" s="1" t="s">
        <v>2018</v>
      </c>
      <c r="F2636" s="16" t="n">
        <v>0</v>
      </c>
      <c r="G2636" s="16" t="n">
        <v>11950.66</v>
      </c>
      <c r="H2636" s="16" t="n">
        <v>11950.66</v>
      </c>
    </row>
    <row r="2637" customFormat="false" ht="15" hidden="false" customHeight="true" outlineLevel="0" collapsed="false">
      <c r="A2637" s="1" t="s">
        <v>5077</v>
      </c>
      <c r="B2637" s="1" t="s">
        <v>1540</v>
      </c>
      <c r="C2637" s="1" t="s">
        <v>2644</v>
      </c>
      <c r="D2637" s="1" t="s">
        <v>2025</v>
      </c>
      <c r="E2637" s="1" t="s">
        <v>2018</v>
      </c>
      <c r="F2637" s="16" t="n">
        <v>99</v>
      </c>
      <c r="G2637" s="16" t="n">
        <v>280.03</v>
      </c>
      <c r="H2637" s="16" t="n">
        <v>379.03</v>
      </c>
    </row>
    <row r="2638" customFormat="false" ht="15" hidden="false" customHeight="true" outlineLevel="0" collapsed="false">
      <c r="A2638" s="1" t="s">
        <v>5078</v>
      </c>
      <c r="B2638" s="1" t="s">
        <v>482</v>
      </c>
      <c r="C2638" s="1" t="s">
        <v>561</v>
      </c>
      <c r="D2638" s="1" t="s">
        <v>2055</v>
      </c>
      <c r="E2638" s="1" t="s">
        <v>2018</v>
      </c>
      <c r="F2638" s="16" t="n">
        <v>99</v>
      </c>
      <c r="G2638" s="16" t="n">
        <v>996.8</v>
      </c>
      <c r="H2638" s="16" t="n">
        <v>1095.8</v>
      </c>
    </row>
    <row r="2639" customFormat="false" ht="15" hidden="false" customHeight="true" outlineLevel="0" collapsed="false">
      <c r="A2639" s="1" t="s">
        <v>5079</v>
      </c>
      <c r="B2639" s="1" t="s">
        <v>1239</v>
      </c>
      <c r="C2639" s="1" t="s">
        <v>2373</v>
      </c>
      <c r="D2639" s="1" t="s">
        <v>2032</v>
      </c>
      <c r="E2639" s="1" t="s">
        <v>2018</v>
      </c>
      <c r="F2639" s="16" t="n">
        <v>0</v>
      </c>
      <c r="G2639" s="16" t="n">
        <v>12448.01</v>
      </c>
      <c r="H2639" s="16" t="n">
        <v>12448.01</v>
      </c>
    </row>
    <row r="2640" customFormat="false" ht="15" hidden="false" customHeight="true" outlineLevel="0" collapsed="false">
      <c r="A2640" s="1" t="s">
        <v>5080</v>
      </c>
      <c r="B2640" s="1" t="s">
        <v>1289</v>
      </c>
      <c r="C2640" s="1" t="s">
        <v>2386</v>
      </c>
      <c r="D2640" s="1" t="s">
        <v>2017</v>
      </c>
      <c r="E2640" s="1" t="s">
        <v>2018</v>
      </c>
      <c r="F2640" s="16" t="n">
        <v>0</v>
      </c>
      <c r="G2640" s="16" t="n">
        <v>14927.1</v>
      </c>
      <c r="H2640" s="16" t="n">
        <v>14927.1</v>
      </c>
    </row>
    <row r="2641" customFormat="false" ht="15" hidden="false" customHeight="true" outlineLevel="0" collapsed="false">
      <c r="A2641" s="1" t="s">
        <v>5081</v>
      </c>
      <c r="B2641" s="1" t="s">
        <v>1071</v>
      </c>
      <c r="C2641" s="1" t="s">
        <v>221</v>
      </c>
      <c r="D2641" s="1" t="s">
        <v>2055</v>
      </c>
      <c r="E2641" s="1" t="s">
        <v>2018</v>
      </c>
      <c r="F2641" s="16" t="n">
        <v>0</v>
      </c>
      <c r="G2641" s="16" t="n">
        <v>8896.17</v>
      </c>
      <c r="H2641" s="16" t="n">
        <v>8896.17</v>
      </c>
    </row>
    <row r="2642" customFormat="false" ht="15" hidden="false" customHeight="true" outlineLevel="0" collapsed="false">
      <c r="A2642" s="1" t="s">
        <v>5082</v>
      </c>
      <c r="B2642" s="1" t="s">
        <v>589</v>
      </c>
      <c r="C2642" s="1" t="s">
        <v>2571</v>
      </c>
      <c r="D2642" s="1" t="s">
        <v>2025</v>
      </c>
      <c r="E2642" s="1" t="s">
        <v>2018</v>
      </c>
      <c r="F2642" s="16" t="n">
        <v>49</v>
      </c>
      <c r="G2642" s="16" t="n">
        <v>2330.07</v>
      </c>
      <c r="H2642" s="16" t="n">
        <v>2379.07</v>
      </c>
    </row>
    <row r="2643" customFormat="false" ht="15" hidden="false" customHeight="true" outlineLevel="0" collapsed="false">
      <c r="A2643" s="1" t="s">
        <v>5083</v>
      </c>
      <c r="B2643" s="1" t="s">
        <v>1703</v>
      </c>
      <c r="C2643" s="1" t="s">
        <v>2358</v>
      </c>
      <c r="D2643" s="1" t="s">
        <v>2021</v>
      </c>
      <c r="E2643" s="1" t="s">
        <v>2018</v>
      </c>
      <c r="F2643" s="16" t="n">
        <v>99</v>
      </c>
      <c r="G2643" s="16" t="n">
        <v>750.27</v>
      </c>
      <c r="H2643" s="16" t="n">
        <v>849.27</v>
      </c>
    </row>
    <row r="2644" customFormat="false" ht="15" hidden="false" customHeight="true" outlineLevel="0" collapsed="false">
      <c r="A2644" s="1" t="s">
        <v>5084</v>
      </c>
      <c r="B2644" s="1" t="s">
        <v>1440</v>
      </c>
      <c r="C2644" s="1" t="s">
        <v>1007</v>
      </c>
      <c r="D2644" s="1" t="s">
        <v>2017</v>
      </c>
      <c r="E2644" s="1" t="s">
        <v>2018</v>
      </c>
      <c r="F2644" s="16" t="n">
        <v>79</v>
      </c>
      <c r="G2644" s="16" t="n">
        <v>2222.56</v>
      </c>
      <c r="H2644" s="16" t="n">
        <v>2301.56</v>
      </c>
    </row>
    <row r="2645" customFormat="false" ht="15" hidden="false" customHeight="true" outlineLevel="0" collapsed="false">
      <c r="A2645" s="1" t="s">
        <v>5085</v>
      </c>
      <c r="B2645" s="1" t="s">
        <v>966</v>
      </c>
      <c r="C2645" s="1" t="s">
        <v>2813</v>
      </c>
      <c r="D2645" s="1" t="s">
        <v>2032</v>
      </c>
      <c r="E2645" s="1" t="s">
        <v>2018</v>
      </c>
      <c r="F2645" s="16" t="n">
        <v>0</v>
      </c>
      <c r="G2645" s="16" t="n">
        <v>5745.27</v>
      </c>
      <c r="H2645" s="16" t="n">
        <v>5745.27</v>
      </c>
    </row>
    <row r="2646" customFormat="false" ht="15" hidden="false" customHeight="true" outlineLevel="0" collapsed="false">
      <c r="A2646" s="1" t="s">
        <v>5086</v>
      </c>
      <c r="B2646" s="1" t="s">
        <v>1881</v>
      </c>
      <c r="C2646" s="1" t="s">
        <v>874</v>
      </c>
      <c r="D2646" s="1" t="s">
        <v>2032</v>
      </c>
      <c r="E2646" s="1" t="s">
        <v>2018</v>
      </c>
      <c r="F2646" s="16" t="n">
        <v>99</v>
      </c>
      <c r="G2646" s="16" t="n">
        <v>1345.16</v>
      </c>
      <c r="H2646" s="16" t="n">
        <v>1444.16</v>
      </c>
    </row>
    <row r="2647" customFormat="false" ht="15" hidden="false" customHeight="true" outlineLevel="0" collapsed="false">
      <c r="A2647" s="1" t="s">
        <v>5087</v>
      </c>
      <c r="B2647" s="1" t="s">
        <v>234</v>
      </c>
      <c r="C2647" s="1" t="s">
        <v>1825</v>
      </c>
      <c r="D2647" s="1" t="s">
        <v>2021</v>
      </c>
      <c r="E2647" s="1" t="s">
        <v>2018</v>
      </c>
      <c r="F2647" s="16" t="n">
        <v>0</v>
      </c>
      <c r="G2647" s="16" t="n">
        <v>17598.61</v>
      </c>
      <c r="H2647" s="16" t="n">
        <v>17598.61</v>
      </c>
    </row>
    <row r="2648" customFormat="false" ht="15" hidden="false" customHeight="true" outlineLevel="0" collapsed="false">
      <c r="A2648" s="1" t="s">
        <v>5088</v>
      </c>
      <c r="B2648" s="1" t="s">
        <v>1733</v>
      </c>
      <c r="C2648" s="1" t="s">
        <v>2114</v>
      </c>
      <c r="D2648" s="1" t="s">
        <v>2021</v>
      </c>
      <c r="E2648" s="1" t="s">
        <v>2018</v>
      </c>
      <c r="F2648" s="16" t="n">
        <v>0</v>
      </c>
      <c r="G2648" s="16" t="n">
        <v>4668.41</v>
      </c>
      <c r="H2648" s="16" t="n">
        <v>4668.41</v>
      </c>
    </row>
    <row r="2649" customFormat="false" ht="15" hidden="false" customHeight="true" outlineLevel="0" collapsed="false">
      <c r="A2649" s="1" t="s">
        <v>5089</v>
      </c>
      <c r="B2649" s="1" t="s">
        <v>447</v>
      </c>
      <c r="C2649" s="1" t="s">
        <v>2296</v>
      </c>
      <c r="D2649" s="1" t="s">
        <v>2017</v>
      </c>
      <c r="E2649" s="1" t="s">
        <v>2018</v>
      </c>
      <c r="F2649" s="16" t="n">
        <v>79</v>
      </c>
      <c r="G2649" s="16" t="n">
        <v>458.06</v>
      </c>
      <c r="H2649" s="16" t="n">
        <v>537.06</v>
      </c>
    </row>
    <row r="2650" customFormat="false" ht="15" hidden="false" customHeight="true" outlineLevel="0" collapsed="false">
      <c r="A2650" s="1" t="s">
        <v>5090</v>
      </c>
      <c r="B2650" s="1" t="s">
        <v>177</v>
      </c>
      <c r="C2650" s="1" t="s">
        <v>3443</v>
      </c>
      <c r="D2650" s="1" t="s">
        <v>2032</v>
      </c>
      <c r="E2650" s="1" t="s">
        <v>2018</v>
      </c>
      <c r="F2650" s="16" t="n">
        <v>0</v>
      </c>
      <c r="G2650" s="16" t="n">
        <v>14156.74</v>
      </c>
      <c r="H2650" s="16" t="n">
        <v>14156.74</v>
      </c>
    </row>
    <row r="2651" customFormat="false" ht="15" hidden="false" customHeight="true" outlineLevel="0" collapsed="false">
      <c r="A2651" s="1" t="s">
        <v>5091</v>
      </c>
      <c r="B2651" s="1" t="s">
        <v>478</v>
      </c>
      <c r="C2651" s="1" t="s">
        <v>2654</v>
      </c>
      <c r="D2651" s="1" t="s">
        <v>2017</v>
      </c>
      <c r="E2651" s="1" t="s">
        <v>2018</v>
      </c>
      <c r="F2651" s="16" t="n">
        <v>0</v>
      </c>
      <c r="G2651" s="16" t="n">
        <v>16396.02</v>
      </c>
      <c r="H2651" s="16" t="n">
        <v>16396.02</v>
      </c>
    </row>
    <row r="2652" customFormat="false" ht="15" hidden="false" customHeight="true" outlineLevel="0" collapsed="false">
      <c r="A2652" s="1" t="s">
        <v>5092</v>
      </c>
      <c r="B2652" s="1" t="s">
        <v>890</v>
      </c>
      <c r="C2652" s="1" t="s">
        <v>845</v>
      </c>
      <c r="D2652" s="1" t="s">
        <v>2055</v>
      </c>
      <c r="E2652" s="1" t="s">
        <v>2018</v>
      </c>
      <c r="F2652" s="16" t="n">
        <v>0</v>
      </c>
      <c r="G2652" s="16" t="n">
        <v>11907.25</v>
      </c>
      <c r="H2652" s="16" t="n">
        <v>11907.25</v>
      </c>
    </row>
    <row r="2653" customFormat="false" ht="15" hidden="false" customHeight="true" outlineLevel="0" collapsed="false">
      <c r="A2653" s="1" t="s">
        <v>5093</v>
      </c>
      <c r="B2653" s="1" t="s">
        <v>447</v>
      </c>
      <c r="C2653" s="1" t="s">
        <v>2095</v>
      </c>
      <c r="D2653" s="1" t="s">
        <v>2021</v>
      </c>
      <c r="E2653" s="1" t="s">
        <v>2018</v>
      </c>
      <c r="F2653" s="16" t="n">
        <v>79</v>
      </c>
      <c r="G2653" s="16" t="n">
        <v>1478.08</v>
      </c>
      <c r="H2653" s="16" t="n">
        <v>1557.08</v>
      </c>
    </row>
    <row r="2654" customFormat="false" ht="15" hidden="false" customHeight="true" outlineLevel="0" collapsed="false">
      <c r="A2654" s="1" t="s">
        <v>5094</v>
      </c>
      <c r="B2654" s="1" t="s">
        <v>1115</v>
      </c>
      <c r="C2654" s="1" t="s">
        <v>4233</v>
      </c>
      <c r="D2654" s="1" t="s">
        <v>2055</v>
      </c>
      <c r="E2654" s="1" t="s">
        <v>2018</v>
      </c>
      <c r="F2654" s="16" t="n">
        <v>0</v>
      </c>
      <c r="G2654" s="16" t="n">
        <v>3977.87</v>
      </c>
      <c r="H2654" s="16" t="n">
        <v>3977.87</v>
      </c>
    </row>
    <row r="2655" customFormat="false" ht="15" hidden="false" customHeight="true" outlineLevel="0" collapsed="false">
      <c r="A2655" s="1" t="s">
        <v>5095</v>
      </c>
      <c r="B2655" s="1" t="s">
        <v>1193</v>
      </c>
      <c r="C2655" s="1" t="s">
        <v>632</v>
      </c>
      <c r="D2655" s="1" t="s">
        <v>2055</v>
      </c>
      <c r="E2655" s="1" t="s">
        <v>2045</v>
      </c>
      <c r="F2655" s="16" t="n">
        <v>49</v>
      </c>
      <c r="G2655" s="16" t="n">
        <v>1500.54</v>
      </c>
      <c r="H2655" s="16" t="n">
        <v>1549.54</v>
      </c>
    </row>
    <row r="2656" customFormat="false" ht="15" hidden="false" customHeight="true" outlineLevel="0" collapsed="false">
      <c r="A2656" s="1" t="s">
        <v>5096</v>
      </c>
      <c r="B2656" s="1" t="s">
        <v>1437</v>
      </c>
      <c r="C2656" s="1" t="s">
        <v>2601</v>
      </c>
      <c r="D2656" s="1" t="s">
        <v>2021</v>
      </c>
      <c r="E2656" s="1" t="s">
        <v>2018</v>
      </c>
      <c r="F2656" s="16" t="n">
        <v>49</v>
      </c>
      <c r="G2656" s="16" t="n">
        <v>1899.62</v>
      </c>
      <c r="H2656" s="16" t="n">
        <v>1948.62</v>
      </c>
    </row>
    <row r="2657" customFormat="false" ht="15" hidden="false" customHeight="true" outlineLevel="0" collapsed="false">
      <c r="A2657" s="1" t="s">
        <v>5097</v>
      </c>
      <c r="B2657" s="1" t="s">
        <v>1335</v>
      </c>
      <c r="C2657" s="1" t="s">
        <v>2601</v>
      </c>
      <c r="D2657" s="1" t="s">
        <v>2017</v>
      </c>
      <c r="E2657" s="1" t="s">
        <v>2018</v>
      </c>
      <c r="F2657" s="16" t="n">
        <v>0</v>
      </c>
      <c r="G2657" s="16" t="n">
        <v>10494.93</v>
      </c>
      <c r="H2657" s="16" t="n">
        <v>10494.93</v>
      </c>
    </row>
    <row r="2658" customFormat="false" ht="15" hidden="false" customHeight="true" outlineLevel="0" collapsed="false">
      <c r="A2658" s="1" t="s">
        <v>5098</v>
      </c>
      <c r="B2658" s="1" t="s">
        <v>1198</v>
      </c>
      <c r="C2658" s="1" t="s">
        <v>2104</v>
      </c>
      <c r="D2658" s="1" t="s">
        <v>2025</v>
      </c>
      <c r="E2658" s="1" t="s">
        <v>2018</v>
      </c>
      <c r="F2658" s="16" t="n">
        <v>0</v>
      </c>
      <c r="G2658" s="16" t="n">
        <v>8254.78</v>
      </c>
      <c r="H2658" s="16" t="n">
        <v>8254.78</v>
      </c>
    </row>
    <row r="2659" customFormat="false" ht="15" hidden="false" customHeight="true" outlineLevel="0" collapsed="false">
      <c r="A2659" s="1" t="s">
        <v>5099</v>
      </c>
      <c r="B2659" s="1" t="s">
        <v>1502</v>
      </c>
      <c r="C2659" s="1" t="s">
        <v>903</v>
      </c>
      <c r="D2659" s="1" t="s">
        <v>2025</v>
      </c>
      <c r="E2659" s="1" t="s">
        <v>2018</v>
      </c>
      <c r="F2659" s="16" t="n">
        <v>0</v>
      </c>
      <c r="G2659" s="16" t="n">
        <v>6987.36</v>
      </c>
      <c r="H2659" s="16" t="n">
        <v>6987.36</v>
      </c>
    </row>
    <row r="2660" customFormat="false" ht="15" hidden="false" customHeight="true" outlineLevel="0" collapsed="false">
      <c r="A2660" s="1" t="s">
        <v>5100</v>
      </c>
      <c r="B2660" s="1" t="s">
        <v>1670</v>
      </c>
      <c r="C2660" s="1" t="s">
        <v>900</v>
      </c>
      <c r="D2660" s="1" t="s">
        <v>2017</v>
      </c>
      <c r="E2660" s="1" t="s">
        <v>2045</v>
      </c>
      <c r="F2660" s="16" t="n">
        <v>79</v>
      </c>
      <c r="G2660" s="16" t="n">
        <v>750.27</v>
      </c>
      <c r="H2660" s="16" t="n">
        <v>829.27</v>
      </c>
    </row>
    <row r="2661" customFormat="false" ht="15" hidden="false" customHeight="true" outlineLevel="0" collapsed="false">
      <c r="A2661" s="1" t="s">
        <v>5101</v>
      </c>
      <c r="B2661" s="1" t="s">
        <v>1742</v>
      </c>
      <c r="C2661" s="1" t="s">
        <v>1682</v>
      </c>
      <c r="D2661" s="1" t="s">
        <v>2025</v>
      </c>
      <c r="E2661" s="1" t="s">
        <v>2018</v>
      </c>
      <c r="F2661" s="16" t="n">
        <v>0</v>
      </c>
      <c r="G2661" s="16" t="n">
        <v>9284.47</v>
      </c>
      <c r="H2661" s="16" t="n">
        <v>9284.47</v>
      </c>
    </row>
    <row r="2662" customFormat="false" ht="15" hidden="false" customHeight="true" outlineLevel="0" collapsed="false">
      <c r="A2662" s="1" t="s">
        <v>5102</v>
      </c>
      <c r="B2662" s="1" t="s">
        <v>928</v>
      </c>
      <c r="C2662" s="1" t="s">
        <v>868</v>
      </c>
      <c r="D2662" s="1" t="s">
        <v>2025</v>
      </c>
      <c r="E2662" s="1" t="s">
        <v>2018</v>
      </c>
      <c r="F2662" s="16" t="n">
        <v>0</v>
      </c>
      <c r="G2662" s="16" t="n">
        <v>3733.59</v>
      </c>
      <c r="H2662" s="16" t="n">
        <v>3733.59</v>
      </c>
    </row>
    <row r="2663" customFormat="false" ht="15" hidden="false" customHeight="true" outlineLevel="0" collapsed="false">
      <c r="A2663" s="1" t="s">
        <v>5103</v>
      </c>
      <c r="B2663" s="1" t="s">
        <v>1295</v>
      </c>
      <c r="C2663" s="1" t="s">
        <v>2294</v>
      </c>
      <c r="D2663" s="1" t="s">
        <v>2017</v>
      </c>
      <c r="E2663" s="1" t="s">
        <v>2018</v>
      </c>
      <c r="F2663" s="16" t="n">
        <v>0</v>
      </c>
      <c r="G2663" s="16" t="n">
        <v>7164.51</v>
      </c>
      <c r="H2663" s="16" t="n">
        <v>7164.51</v>
      </c>
    </row>
    <row r="2664" customFormat="false" ht="15" hidden="false" customHeight="true" outlineLevel="0" collapsed="false">
      <c r="A2664" s="1" t="s">
        <v>5104</v>
      </c>
      <c r="B2664" s="1" t="s">
        <v>1217</v>
      </c>
      <c r="C2664" s="1" t="s">
        <v>2177</v>
      </c>
      <c r="D2664" s="1" t="s">
        <v>2021</v>
      </c>
      <c r="E2664" s="1" t="s">
        <v>2018</v>
      </c>
      <c r="F2664" s="16" t="n">
        <v>99</v>
      </c>
      <c r="G2664" s="16" t="n">
        <v>403.83</v>
      </c>
      <c r="H2664" s="16" t="n">
        <v>502.83</v>
      </c>
    </row>
    <row r="2665" customFormat="false" ht="15" hidden="false" customHeight="true" outlineLevel="0" collapsed="false">
      <c r="A2665" s="1" t="s">
        <v>5105</v>
      </c>
      <c r="B2665" s="1" t="s">
        <v>1241</v>
      </c>
      <c r="C2665" s="1" t="s">
        <v>5106</v>
      </c>
      <c r="D2665" s="1" t="s">
        <v>2021</v>
      </c>
      <c r="E2665" s="1" t="s">
        <v>2018</v>
      </c>
      <c r="F2665" s="16" t="n">
        <v>0</v>
      </c>
      <c r="G2665" s="16" t="n">
        <v>5992.84</v>
      </c>
      <c r="H2665" s="16" t="n">
        <v>5992.84</v>
      </c>
    </row>
    <row r="2666" customFormat="false" ht="15" hidden="false" customHeight="true" outlineLevel="0" collapsed="false">
      <c r="A2666" s="1" t="s">
        <v>5107</v>
      </c>
      <c r="B2666" s="1" t="s">
        <v>1639</v>
      </c>
      <c r="C2666" s="1" t="s">
        <v>2496</v>
      </c>
      <c r="D2666" s="1" t="s">
        <v>2017</v>
      </c>
      <c r="E2666" s="1" t="s">
        <v>2018</v>
      </c>
      <c r="F2666" s="16" t="n">
        <v>0</v>
      </c>
      <c r="G2666" s="16" t="n">
        <v>3763.1</v>
      </c>
      <c r="H2666" s="16" t="n">
        <v>3763.1</v>
      </c>
    </row>
    <row r="2667" customFormat="false" ht="15" hidden="false" customHeight="true" outlineLevel="0" collapsed="false">
      <c r="A2667" s="1" t="s">
        <v>5108</v>
      </c>
      <c r="B2667" s="1" t="s">
        <v>1899</v>
      </c>
      <c r="C2667" s="1" t="s">
        <v>2122</v>
      </c>
      <c r="D2667" s="1" t="s">
        <v>2025</v>
      </c>
      <c r="E2667" s="1" t="s">
        <v>2018</v>
      </c>
      <c r="F2667" s="16" t="n">
        <v>0</v>
      </c>
      <c r="G2667" s="16" t="n">
        <v>3525.17</v>
      </c>
      <c r="H2667" s="16" t="n">
        <v>3525.17</v>
      </c>
    </row>
    <row r="2668" customFormat="false" ht="15" hidden="false" customHeight="true" outlineLevel="0" collapsed="false">
      <c r="A2668" s="1" t="s">
        <v>5109</v>
      </c>
      <c r="B2668" s="1" t="s">
        <v>1782</v>
      </c>
      <c r="C2668" s="1" t="s">
        <v>3188</v>
      </c>
      <c r="D2668" s="1" t="s">
        <v>2017</v>
      </c>
      <c r="E2668" s="1" t="s">
        <v>2018</v>
      </c>
      <c r="F2668" s="16" t="n">
        <v>0</v>
      </c>
      <c r="G2668" s="16" t="n">
        <v>29117.44</v>
      </c>
      <c r="H2668" s="16" t="n">
        <v>29117.44</v>
      </c>
    </row>
    <row r="2669" customFormat="false" ht="15" hidden="false" customHeight="true" outlineLevel="0" collapsed="false">
      <c r="A2669" s="1" t="s">
        <v>5110</v>
      </c>
      <c r="B2669" s="1" t="s">
        <v>465</v>
      </c>
      <c r="C2669" s="1" t="s">
        <v>2243</v>
      </c>
      <c r="D2669" s="1" t="s">
        <v>2025</v>
      </c>
      <c r="E2669" s="1" t="s">
        <v>2018</v>
      </c>
      <c r="F2669" s="16" t="n">
        <v>0</v>
      </c>
      <c r="G2669" s="16" t="n">
        <v>3123.7</v>
      </c>
      <c r="H2669" s="16" t="n">
        <v>3123.7</v>
      </c>
    </row>
    <row r="2670" customFormat="false" ht="15" hidden="false" customHeight="true" outlineLevel="0" collapsed="false">
      <c r="A2670" s="1" t="s">
        <v>5111</v>
      </c>
      <c r="B2670" s="1" t="s">
        <v>1317</v>
      </c>
      <c r="C2670" s="1" t="s">
        <v>2076</v>
      </c>
      <c r="D2670" s="1" t="s">
        <v>2032</v>
      </c>
      <c r="E2670" s="1" t="s">
        <v>2018</v>
      </c>
      <c r="F2670" s="16" t="n">
        <v>49</v>
      </c>
      <c r="G2670" s="16" t="n">
        <v>528.95</v>
      </c>
      <c r="H2670" s="16" t="n">
        <v>577.95</v>
      </c>
    </row>
    <row r="2671" customFormat="false" ht="15" hidden="false" customHeight="true" outlineLevel="0" collapsed="false">
      <c r="A2671" s="1" t="s">
        <v>5112</v>
      </c>
      <c r="B2671" s="1" t="s">
        <v>968</v>
      </c>
      <c r="C2671" s="1" t="s">
        <v>2044</v>
      </c>
      <c r="D2671" s="1" t="s">
        <v>2055</v>
      </c>
      <c r="E2671" s="1" t="s">
        <v>2018</v>
      </c>
      <c r="F2671" s="16" t="n">
        <v>0</v>
      </c>
      <c r="G2671" s="16" t="n">
        <v>12225.99</v>
      </c>
      <c r="H2671" s="16" t="n">
        <v>12225.99</v>
      </c>
    </row>
    <row r="2672" customFormat="false" ht="15" hidden="false" customHeight="true" outlineLevel="0" collapsed="false">
      <c r="A2672" s="1" t="s">
        <v>5113</v>
      </c>
      <c r="B2672" s="1" t="s">
        <v>1193</v>
      </c>
      <c r="C2672" s="1" t="s">
        <v>3575</v>
      </c>
      <c r="D2672" s="1" t="s">
        <v>2025</v>
      </c>
      <c r="E2672" s="1" t="s">
        <v>2018</v>
      </c>
      <c r="F2672" s="16" t="n">
        <v>49</v>
      </c>
      <c r="G2672" s="16" t="n">
        <v>482.17</v>
      </c>
      <c r="H2672" s="16" t="n">
        <v>531.17</v>
      </c>
    </row>
    <row r="2673" customFormat="false" ht="15" hidden="false" customHeight="true" outlineLevel="0" collapsed="false">
      <c r="A2673" s="1" t="s">
        <v>5114</v>
      </c>
      <c r="B2673" s="1" t="s">
        <v>1618</v>
      </c>
      <c r="C2673" s="1" t="s">
        <v>572</v>
      </c>
      <c r="D2673" s="1" t="s">
        <v>2017</v>
      </c>
      <c r="E2673" s="1" t="s">
        <v>2018</v>
      </c>
      <c r="F2673" s="16" t="n">
        <v>0</v>
      </c>
      <c r="G2673" s="16" t="n">
        <v>3210.64</v>
      </c>
      <c r="H2673" s="16" t="n">
        <v>3210.64</v>
      </c>
    </row>
    <row r="2674" customFormat="false" ht="15" hidden="false" customHeight="true" outlineLevel="0" collapsed="false">
      <c r="A2674" s="1" t="s">
        <v>5115</v>
      </c>
      <c r="B2674" s="1" t="s">
        <v>1115</v>
      </c>
      <c r="C2674" s="1" t="s">
        <v>1117</v>
      </c>
      <c r="D2674" s="1" t="s">
        <v>2025</v>
      </c>
      <c r="E2674" s="1" t="s">
        <v>2018</v>
      </c>
      <c r="F2674" s="16" t="n">
        <v>49</v>
      </c>
      <c r="G2674" s="16" t="n">
        <v>733.54</v>
      </c>
      <c r="H2674" s="16" t="n">
        <v>782.54</v>
      </c>
    </row>
    <row r="2675" customFormat="false" ht="15" hidden="false" customHeight="true" outlineLevel="0" collapsed="false">
      <c r="A2675" s="1" t="s">
        <v>5116</v>
      </c>
      <c r="B2675" s="1" t="s">
        <v>295</v>
      </c>
      <c r="C2675" s="1" t="s">
        <v>3308</v>
      </c>
      <c r="D2675" s="1" t="s">
        <v>2025</v>
      </c>
      <c r="E2675" s="1" t="s">
        <v>2018</v>
      </c>
      <c r="F2675" s="16" t="n">
        <v>0</v>
      </c>
      <c r="G2675" s="16" t="n">
        <v>16532.96</v>
      </c>
      <c r="H2675" s="16" t="n">
        <v>16532.96</v>
      </c>
    </row>
    <row r="2676" customFormat="false" ht="15" hidden="false" customHeight="true" outlineLevel="0" collapsed="false">
      <c r="A2676" s="1" t="s">
        <v>5117</v>
      </c>
      <c r="B2676" s="1" t="s">
        <v>1897</v>
      </c>
      <c r="C2676" s="1" t="s">
        <v>4679</v>
      </c>
      <c r="D2676" s="1" t="s">
        <v>2028</v>
      </c>
      <c r="E2676" s="1" t="s">
        <v>2018</v>
      </c>
      <c r="F2676" s="16" t="n">
        <v>0</v>
      </c>
      <c r="G2676" s="16" t="n">
        <v>14276</v>
      </c>
      <c r="H2676" s="16" t="n">
        <v>14276</v>
      </c>
    </row>
    <row r="2677" customFormat="false" ht="15" hidden="false" customHeight="true" outlineLevel="0" collapsed="false">
      <c r="A2677" s="1" t="s">
        <v>5118</v>
      </c>
      <c r="B2677" s="1" t="s">
        <v>1747</v>
      </c>
      <c r="C2677" s="1" t="s">
        <v>3150</v>
      </c>
      <c r="D2677" s="1" t="s">
        <v>2025</v>
      </c>
      <c r="E2677" s="1" t="s">
        <v>2018</v>
      </c>
      <c r="F2677" s="16" t="n">
        <v>79</v>
      </c>
      <c r="G2677" s="16" t="n">
        <v>2138.27</v>
      </c>
      <c r="H2677" s="16" t="n">
        <v>2217.27</v>
      </c>
    </row>
    <row r="2678" customFormat="false" ht="15" hidden="false" customHeight="true" outlineLevel="0" collapsed="false">
      <c r="A2678" s="1" t="s">
        <v>5119</v>
      </c>
      <c r="B2678" s="1" t="s">
        <v>1610</v>
      </c>
      <c r="C2678" s="1" t="s">
        <v>2590</v>
      </c>
      <c r="D2678" s="1" t="s">
        <v>2017</v>
      </c>
      <c r="E2678" s="1" t="s">
        <v>2018</v>
      </c>
      <c r="F2678" s="16" t="n">
        <v>99</v>
      </c>
      <c r="G2678" s="16" t="n">
        <v>2386.05</v>
      </c>
      <c r="H2678" s="16" t="n">
        <v>2485.05</v>
      </c>
    </row>
    <row r="2679" customFormat="false" ht="15" hidden="false" customHeight="true" outlineLevel="0" collapsed="false">
      <c r="A2679" s="1" t="s">
        <v>5120</v>
      </c>
      <c r="B2679" s="1" t="s">
        <v>1312</v>
      </c>
      <c r="C2679" s="1" t="s">
        <v>1590</v>
      </c>
      <c r="D2679" s="1" t="s">
        <v>2021</v>
      </c>
      <c r="E2679" s="1" t="s">
        <v>2045</v>
      </c>
      <c r="F2679" s="16" t="n">
        <v>99</v>
      </c>
      <c r="G2679" s="16" t="n">
        <v>1500.54</v>
      </c>
      <c r="H2679" s="16" t="n">
        <v>1599.54</v>
      </c>
    </row>
    <row r="2680" customFormat="false" ht="15" hidden="false" customHeight="true" outlineLevel="0" collapsed="false">
      <c r="A2680" s="1" t="s">
        <v>5121</v>
      </c>
      <c r="B2680" s="1" t="s">
        <v>1154</v>
      </c>
      <c r="C2680" s="1" t="s">
        <v>2432</v>
      </c>
      <c r="D2680" s="1" t="s">
        <v>2025</v>
      </c>
      <c r="E2680" s="1" t="s">
        <v>2018</v>
      </c>
      <c r="F2680" s="16" t="n">
        <v>49</v>
      </c>
      <c r="G2680" s="16" t="n">
        <v>793.32</v>
      </c>
      <c r="H2680" s="16" t="n">
        <v>842.32</v>
      </c>
    </row>
    <row r="2681" customFormat="false" ht="15" hidden="false" customHeight="true" outlineLevel="0" collapsed="false">
      <c r="A2681" s="1" t="s">
        <v>5122</v>
      </c>
      <c r="B2681" s="1" t="s">
        <v>1854</v>
      </c>
      <c r="C2681" s="1" t="s">
        <v>2471</v>
      </c>
      <c r="D2681" s="1" t="s">
        <v>2055</v>
      </c>
      <c r="E2681" s="1" t="s">
        <v>2018</v>
      </c>
      <c r="F2681" s="16" t="n">
        <v>0</v>
      </c>
      <c r="G2681" s="16" t="n">
        <v>4796.7</v>
      </c>
      <c r="H2681" s="16" t="n">
        <v>4796.7</v>
      </c>
    </row>
    <row r="2682" customFormat="false" ht="15" hidden="false" customHeight="true" outlineLevel="0" collapsed="false">
      <c r="A2682" s="1" t="s">
        <v>5123</v>
      </c>
      <c r="B2682" s="1" t="s">
        <v>1739</v>
      </c>
      <c r="C2682" s="1" t="s">
        <v>2892</v>
      </c>
      <c r="D2682" s="1" t="s">
        <v>2025</v>
      </c>
      <c r="E2682" s="1" t="s">
        <v>2018</v>
      </c>
      <c r="F2682" s="16" t="n">
        <v>0</v>
      </c>
      <c r="G2682" s="16" t="n">
        <v>5372.04</v>
      </c>
      <c r="H2682" s="16" t="n">
        <v>5372.04</v>
      </c>
    </row>
    <row r="2683" customFormat="false" ht="15" hidden="false" customHeight="true" outlineLevel="0" collapsed="false">
      <c r="A2683" s="1" t="s">
        <v>5124</v>
      </c>
      <c r="B2683" s="1" t="s">
        <v>912</v>
      </c>
      <c r="C2683" s="1" t="s">
        <v>817</v>
      </c>
      <c r="D2683" s="1" t="s">
        <v>2028</v>
      </c>
      <c r="E2683" s="1" t="s">
        <v>2018</v>
      </c>
      <c r="F2683" s="16" t="n">
        <v>0</v>
      </c>
      <c r="G2683" s="16" t="n">
        <v>16189.73</v>
      </c>
      <c r="H2683" s="16" t="n">
        <v>16189.73</v>
      </c>
    </row>
    <row r="2684" customFormat="false" ht="15" hidden="false" customHeight="true" outlineLevel="0" collapsed="false">
      <c r="A2684" s="1" t="s">
        <v>5125</v>
      </c>
      <c r="B2684" s="1" t="s">
        <v>1806</v>
      </c>
      <c r="C2684" s="1" t="s">
        <v>135</v>
      </c>
      <c r="D2684" s="1" t="s">
        <v>2017</v>
      </c>
      <c r="E2684" s="1" t="s">
        <v>2018</v>
      </c>
      <c r="F2684" s="16" t="n">
        <v>99</v>
      </c>
      <c r="G2684" s="16" t="n">
        <v>458.06</v>
      </c>
      <c r="H2684" s="16" t="n">
        <v>557.06</v>
      </c>
    </row>
    <row r="2685" customFormat="false" ht="15" hidden="false" customHeight="true" outlineLevel="0" collapsed="false">
      <c r="A2685" s="1" t="s">
        <v>5126</v>
      </c>
      <c r="B2685" s="1" t="s">
        <v>1405</v>
      </c>
      <c r="C2685" s="1" t="s">
        <v>2145</v>
      </c>
      <c r="D2685" s="1" t="s">
        <v>2025</v>
      </c>
      <c r="E2685" s="1" t="s">
        <v>2018</v>
      </c>
      <c r="F2685" s="16" t="n">
        <v>79</v>
      </c>
      <c r="G2685" s="16" t="n">
        <v>637.73</v>
      </c>
      <c r="H2685" s="16" t="n">
        <v>716.73</v>
      </c>
    </row>
    <row r="2686" customFormat="false" ht="15" hidden="false" customHeight="true" outlineLevel="0" collapsed="false">
      <c r="A2686" s="1" t="s">
        <v>5127</v>
      </c>
      <c r="B2686" s="1" t="s">
        <v>1618</v>
      </c>
      <c r="C2686" s="1" t="s">
        <v>5128</v>
      </c>
      <c r="D2686" s="1" t="s">
        <v>2021</v>
      </c>
      <c r="E2686" s="1" t="s">
        <v>2018</v>
      </c>
      <c r="F2686" s="16" t="n">
        <v>79</v>
      </c>
      <c r="G2686" s="16" t="n">
        <v>2374.52</v>
      </c>
      <c r="H2686" s="16" t="n">
        <v>2453.52</v>
      </c>
    </row>
    <row r="2687" customFormat="false" ht="15" hidden="false" customHeight="true" outlineLevel="0" collapsed="false">
      <c r="A2687" s="1" t="s">
        <v>5129</v>
      </c>
      <c r="B2687" s="1" t="s">
        <v>509</v>
      </c>
      <c r="C2687" s="1" t="s">
        <v>632</v>
      </c>
      <c r="D2687" s="1" t="s">
        <v>2025</v>
      </c>
      <c r="E2687" s="1" t="s">
        <v>2018</v>
      </c>
      <c r="F2687" s="16" t="n">
        <v>79</v>
      </c>
      <c r="G2687" s="16" t="n">
        <v>1851.12</v>
      </c>
      <c r="H2687" s="16" t="n">
        <v>1930.12</v>
      </c>
    </row>
    <row r="2688" customFormat="false" ht="15" hidden="false" customHeight="true" outlineLevel="0" collapsed="false">
      <c r="A2688" s="1" t="s">
        <v>5130</v>
      </c>
      <c r="B2688" s="1" t="s">
        <v>1052</v>
      </c>
      <c r="C2688" s="1" t="s">
        <v>2635</v>
      </c>
      <c r="D2688" s="1" t="s">
        <v>2017</v>
      </c>
      <c r="E2688" s="1" t="s">
        <v>2045</v>
      </c>
      <c r="F2688" s="16" t="n">
        <v>49</v>
      </c>
      <c r="G2688" s="16" t="n">
        <v>886.78</v>
      </c>
      <c r="H2688" s="16" t="n">
        <v>935.78</v>
      </c>
    </row>
    <row r="2689" customFormat="false" ht="15" hidden="false" customHeight="true" outlineLevel="0" collapsed="false">
      <c r="A2689" s="1" t="s">
        <v>5131</v>
      </c>
      <c r="B2689" s="1" t="s">
        <v>199</v>
      </c>
      <c r="C2689" s="1" t="s">
        <v>3110</v>
      </c>
      <c r="D2689" s="1" t="s">
        <v>2055</v>
      </c>
      <c r="E2689" s="1" t="s">
        <v>2018</v>
      </c>
      <c r="F2689" s="16" t="n">
        <v>0</v>
      </c>
      <c r="G2689" s="16" t="n">
        <v>10387.1</v>
      </c>
      <c r="H2689" s="16" t="n">
        <v>10387.1</v>
      </c>
    </row>
    <row r="2690" customFormat="false" ht="15" hidden="false" customHeight="true" outlineLevel="0" collapsed="false">
      <c r="A2690" s="1" t="s">
        <v>5132</v>
      </c>
      <c r="B2690" s="1" t="s">
        <v>1834</v>
      </c>
      <c r="C2690" s="1" t="s">
        <v>1180</v>
      </c>
      <c r="D2690" s="1" t="s">
        <v>2028</v>
      </c>
      <c r="E2690" s="1" t="s">
        <v>2018</v>
      </c>
      <c r="F2690" s="16" t="n">
        <v>0</v>
      </c>
      <c r="G2690" s="16" t="n">
        <v>13945.35</v>
      </c>
      <c r="H2690" s="16" t="n">
        <v>13945.35</v>
      </c>
    </row>
    <row r="2691" customFormat="false" ht="15" hidden="false" customHeight="true" outlineLevel="0" collapsed="false">
      <c r="A2691" s="1" t="s">
        <v>5133</v>
      </c>
      <c r="B2691" s="1" t="s">
        <v>249</v>
      </c>
      <c r="C2691" s="1" t="s">
        <v>981</v>
      </c>
      <c r="D2691" s="1" t="s">
        <v>2025</v>
      </c>
      <c r="E2691" s="1" t="s">
        <v>2018</v>
      </c>
      <c r="F2691" s="16" t="n">
        <v>99</v>
      </c>
      <c r="G2691" s="16" t="n">
        <v>2374.52</v>
      </c>
      <c r="H2691" s="16" t="n">
        <v>2473.52</v>
      </c>
    </row>
    <row r="2692" customFormat="false" ht="15" hidden="false" customHeight="true" outlineLevel="0" collapsed="false">
      <c r="A2692" s="1" t="s">
        <v>5134</v>
      </c>
      <c r="B2692" s="1" t="s">
        <v>1345</v>
      </c>
      <c r="C2692" s="1" t="s">
        <v>2317</v>
      </c>
      <c r="D2692" s="1" t="s">
        <v>2017</v>
      </c>
      <c r="E2692" s="1" t="s">
        <v>2018</v>
      </c>
      <c r="F2692" s="16" t="n">
        <v>0</v>
      </c>
      <c r="G2692" s="16" t="n">
        <v>11346.22</v>
      </c>
      <c r="H2692" s="16" t="n">
        <v>11346.22</v>
      </c>
    </row>
    <row r="2693" customFormat="false" ht="15" hidden="false" customHeight="true" outlineLevel="0" collapsed="false">
      <c r="A2693" s="1" t="s">
        <v>5135</v>
      </c>
      <c r="B2693" s="1" t="s">
        <v>1510</v>
      </c>
      <c r="C2693" s="1" t="s">
        <v>2533</v>
      </c>
      <c r="D2693" s="1" t="s">
        <v>2028</v>
      </c>
      <c r="E2693" s="1" t="s">
        <v>2045</v>
      </c>
      <c r="F2693" s="16" t="n">
        <v>0</v>
      </c>
      <c r="G2693" s="16" t="n">
        <v>10431.68</v>
      </c>
      <c r="H2693" s="16" t="n">
        <v>10431.68</v>
      </c>
    </row>
    <row r="2694" customFormat="false" ht="15" hidden="false" customHeight="true" outlineLevel="0" collapsed="false">
      <c r="A2694" s="1" t="s">
        <v>5136</v>
      </c>
      <c r="B2694" s="1" t="s">
        <v>1876</v>
      </c>
      <c r="C2694" s="1" t="s">
        <v>1509</v>
      </c>
      <c r="D2694" s="1" t="s">
        <v>2017</v>
      </c>
      <c r="E2694" s="1" t="s">
        <v>2018</v>
      </c>
      <c r="F2694" s="16" t="n">
        <v>0</v>
      </c>
      <c r="G2694" s="16" t="n">
        <v>9522.27</v>
      </c>
      <c r="H2694" s="16" t="n">
        <v>9522.27</v>
      </c>
    </row>
    <row r="2695" customFormat="false" ht="15" hidden="false" customHeight="true" outlineLevel="0" collapsed="false">
      <c r="A2695" s="1" t="s">
        <v>5137</v>
      </c>
      <c r="B2695" s="1" t="s">
        <v>1145</v>
      </c>
      <c r="C2695" s="1" t="s">
        <v>2781</v>
      </c>
      <c r="D2695" s="1" t="s">
        <v>2021</v>
      </c>
      <c r="E2695" s="1" t="s">
        <v>2018</v>
      </c>
      <c r="F2695" s="16" t="n">
        <v>0</v>
      </c>
      <c r="G2695" s="16" t="n">
        <v>11975.21</v>
      </c>
      <c r="H2695" s="16" t="n">
        <v>11975.21</v>
      </c>
    </row>
    <row r="2696" customFormat="false" ht="15" hidden="false" customHeight="true" outlineLevel="0" collapsed="false">
      <c r="A2696" s="1" t="s">
        <v>5138</v>
      </c>
      <c r="B2696" s="1" t="s">
        <v>849</v>
      </c>
      <c r="C2696" s="1" t="s">
        <v>2490</v>
      </c>
      <c r="D2696" s="1" t="s">
        <v>2021</v>
      </c>
      <c r="E2696" s="1" t="s">
        <v>2018</v>
      </c>
      <c r="F2696" s="16" t="n">
        <v>0</v>
      </c>
      <c r="G2696" s="16" t="n">
        <v>4796.7</v>
      </c>
      <c r="H2696" s="16" t="n">
        <v>4796.7</v>
      </c>
    </row>
    <row r="2697" customFormat="false" ht="15" hidden="false" customHeight="true" outlineLevel="0" collapsed="false">
      <c r="A2697" s="1" t="s">
        <v>5139</v>
      </c>
      <c r="B2697" s="1" t="s">
        <v>761</v>
      </c>
      <c r="C2697" s="1" t="s">
        <v>3127</v>
      </c>
      <c r="D2697" s="1" t="s">
        <v>2021</v>
      </c>
      <c r="E2697" s="1" t="s">
        <v>2018</v>
      </c>
      <c r="F2697" s="16" t="n">
        <v>0</v>
      </c>
      <c r="G2697" s="16" t="n">
        <v>5176.02</v>
      </c>
      <c r="H2697" s="16" t="n">
        <v>5176.02</v>
      </c>
    </row>
    <row r="2698" customFormat="false" ht="15" hidden="false" customHeight="true" outlineLevel="0" collapsed="false">
      <c r="A2698" s="1" t="s">
        <v>5140</v>
      </c>
      <c r="B2698" s="1" t="s">
        <v>245</v>
      </c>
      <c r="C2698" s="1" t="s">
        <v>2928</v>
      </c>
      <c r="D2698" s="1" t="s">
        <v>2017</v>
      </c>
      <c r="E2698" s="1" t="s">
        <v>2018</v>
      </c>
      <c r="F2698" s="16" t="n">
        <v>0</v>
      </c>
      <c r="G2698" s="16" t="n">
        <v>6206.85</v>
      </c>
      <c r="H2698" s="16" t="n">
        <v>6206.85</v>
      </c>
    </row>
    <row r="2699" customFormat="false" ht="15" hidden="false" customHeight="true" outlineLevel="0" collapsed="false">
      <c r="A2699" s="1" t="s">
        <v>5141</v>
      </c>
      <c r="B2699" s="1" t="s">
        <v>1540</v>
      </c>
      <c r="C2699" s="1" t="s">
        <v>2471</v>
      </c>
      <c r="D2699" s="1" t="s">
        <v>2017</v>
      </c>
      <c r="E2699" s="1" t="s">
        <v>2018</v>
      </c>
      <c r="F2699" s="16" t="n">
        <v>99</v>
      </c>
      <c r="G2699" s="16" t="n">
        <v>2328.52</v>
      </c>
      <c r="H2699" s="16" t="n">
        <v>2427.52</v>
      </c>
    </row>
    <row r="2700" customFormat="false" ht="15" hidden="false" customHeight="true" outlineLevel="0" collapsed="false">
      <c r="A2700" s="1" t="s">
        <v>5142</v>
      </c>
      <c r="B2700" s="1" t="s">
        <v>329</v>
      </c>
      <c r="C2700" s="1" t="s">
        <v>2699</v>
      </c>
      <c r="D2700" s="1" t="s">
        <v>2025</v>
      </c>
      <c r="E2700" s="1" t="s">
        <v>2045</v>
      </c>
      <c r="F2700" s="16" t="n">
        <v>0</v>
      </c>
      <c r="G2700" s="16" t="n">
        <v>6115.22</v>
      </c>
      <c r="H2700" s="16" t="n">
        <v>6115.22</v>
      </c>
    </row>
    <row r="2701" customFormat="false" ht="15" hidden="false" customHeight="true" outlineLevel="0" collapsed="false">
      <c r="A2701" s="1" t="s">
        <v>5143</v>
      </c>
      <c r="B2701" s="1" t="s">
        <v>1642</v>
      </c>
      <c r="C2701" s="1" t="s">
        <v>3469</v>
      </c>
      <c r="D2701" s="1" t="s">
        <v>2017</v>
      </c>
      <c r="E2701" s="1" t="s">
        <v>2018</v>
      </c>
      <c r="F2701" s="16" t="n">
        <v>99</v>
      </c>
      <c r="G2701" s="16" t="n">
        <v>1296.51</v>
      </c>
      <c r="H2701" s="16" t="n">
        <v>1395.51</v>
      </c>
    </row>
    <row r="2702" customFormat="false" ht="15" hidden="false" customHeight="true" outlineLevel="0" collapsed="false">
      <c r="A2702" s="1" t="s">
        <v>5144</v>
      </c>
      <c r="B2702" s="1" t="s">
        <v>1427</v>
      </c>
      <c r="C2702" s="1" t="s">
        <v>2298</v>
      </c>
      <c r="D2702" s="1" t="s">
        <v>2025</v>
      </c>
      <c r="E2702" s="1" t="s">
        <v>2018</v>
      </c>
      <c r="F2702" s="16" t="n">
        <v>49</v>
      </c>
      <c r="G2702" s="16" t="n">
        <v>750.27</v>
      </c>
      <c r="H2702" s="16" t="n">
        <v>799.27</v>
      </c>
    </row>
    <row r="2703" customFormat="false" ht="15" hidden="false" customHeight="true" outlineLevel="0" collapsed="false">
      <c r="A2703" s="1" t="s">
        <v>5145</v>
      </c>
      <c r="B2703" s="1" t="s">
        <v>1184</v>
      </c>
      <c r="C2703" s="1" t="s">
        <v>2373</v>
      </c>
      <c r="D2703" s="1" t="s">
        <v>2017</v>
      </c>
      <c r="E2703" s="1" t="s">
        <v>2018</v>
      </c>
      <c r="F2703" s="16" t="n">
        <v>99</v>
      </c>
      <c r="G2703" s="16" t="n">
        <v>867.91</v>
      </c>
      <c r="H2703" s="16" t="n">
        <v>966.91</v>
      </c>
    </row>
    <row r="2704" customFormat="false" ht="15" hidden="false" customHeight="true" outlineLevel="0" collapsed="false">
      <c r="A2704" s="1" t="s">
        <v>5146</v>
      </c>
      <c r="B2704" s="1" t="s">
        <v>1271</v>
      </c>
      <c r="C2704" s="1" t="s">
        <v>647</v>
      </c>
      <c r="D2704" s="1" t="s">
        <v>2025</v>
      </c>
      <c r="E2704" s="1" t="s">
        <v>2022</v>
      </c>
      <c r="F2704" s="16" t="n">
        <v>99</v>
      </c>
      <c r="G2704" s="16" t="n">
        <v>295.59</v>
      </c>
      <c r="H2704" s="16" t="n">
        <v>394.59</v>
      </c>
    </row>
    <row r="2705" customFormat="false" ht="15" hidden="false" customHeight="true" outlineLevel="0" collapsed="false">
      <c r="A2705" s="1" t="s">
        <v>5147</v>
      </c>
      <c r="B2705" s="1" t="s">
        <v>680</v>
      </c>
      <c r="C2705" s="1" t="s">
        <v>2330</v>
      </c>
      <c r="D2705" s="1" t="s">
        <v>2032</v>
      </c>
      <c r="E2705" s="1" t="s">
        <v>2018</v>
      </c>
      <c r="F2705" s="16" t="n">
        <v>99</v>
      </c>
      <c r="G2705" s="16" t="n">
        <v>1899.62</v>
      </c>
      <c r="H2705" s="16" t="n">
        <v>1998.62</v>
      </c>
    </row>
    <row r="2706" customFormat="false" ht="15" hidden="false" customHeight="true" outlineLevel="0" collapsed="false">
      <c r="A2706" s="1" t="s">
        <v>5148</v>
      </c>
      <c r="B2706" s="1" t="s">
        <v>663</v>
      </c>
      <c r="C2706" s="1" t="s">
        <v>1582</v>
      </c>
      <c r="D2706" s="1" t="s">
        <v>2017</v>
      </c>
      <c r="E2706" s="1" t="s">
        <v>2084</v>
      </c>
      <c r="F2706" s="16" t="n">
        <v>0</v>
      </c>
      <c r="G2706" s="16" t="n">
        <v>11667.39</v>
      </c>
      <c r="H2706" s="16" t="n">
        <v>11667.39</v>
      </c>
    </row>
    <row r="2707" customFormat="false" ht="15" hidden="false" customHeight="true" outlineLevel="0" collapsed="false">
      <c r="A2707" s="1" t="s">
        <v>5149</v>
      </c>
      <c r="B2707" s="1" t="s">
        <v>985</v>
      </c>
      <c r="C2707" s="1" t="s">
        <v>3551</v>
      </c>
      <c r="D2707" s="1" t="s">
        <v>2025</v>
      </c>
      <c r="E2707" s="1" t="s">
        <v>2018</v>
      </c>
      <c r="F2707" s="16" t="n">
        <v>0</v>
      </c>
      <c r="G2707" s="16" t="n">
        <v>6166.39</v>
      </c>
      <c r="H2707" s="16" t="n">
        <v>6166.39</v>
      </c>
    </row>
    <row r="2708" customFormat="false" ht="15" hidden="false" customHeight="true" outlineLevel="0" collapsed="false">
      <c r="A2708" s="1" t="s">
        <v>5150</v>
      </c>
      <c r="B2708" s="1" t="s">
        <v>1195</v>
      </c>
      <c r="C2708" s="1" t="s">
        <v>545</v>
      </c>
      <c r="D2708" s="1" t="s">
        <v>2028</v>
      </c>
      <c r="E2708" s="1" t="s">
        <v>2022</v>
      </c>
      <c r="F2708" s="16" t="n">
        <v>0</v>
      </c>
      <c r="G2708" s="16" t="n">
        <v>13773.02</v>
      </c>
      <c r="H2708" s="16" t="n">
        <v>13773.02</v>
      </c>
    </row>
    <row r="2709" customFormat="false" ht="15" hidden="false" customHeight="true" outlineLevel="0" collapsed="false">
      <c r="A2709" s="1" t="s">
        <v>5151</v>
      </c>
      <c r="B2709" s="1" t="s">
        <v>898</v>
      </c>
      <c r="C2709" s="1" t="s">
        <v>2629</v>
      </c>
      <c r="D2709" s="1" t="s">
        <v>2017</v>
      </c>
      <c r="E2709" s="1" t="s">
        <v>2018</v>
      </c>
      <c r="F2709" s="16" t="n">
        <v>0</v>
      </c>
      <c r="G2709" s="16" t="n">
        <v>4772.87</v>
      </c>
      <c r="H2709" s="16" t="n">
        <v>4772.87</v>
      </c>
    </row>
    <row r="2710" customFormat="false" ht="15" hidden="false" customHeight="true" outlineLevel="0" collapsed="false">
      <c r="A2710" s="1" t="s">
        <v>5152</v>
      </c>
      <c r="B2710" s="1" t="s">
        <v>199</v>
      </c>
      <c r="C2710" s="1" t="s">
        <v>3353</v>
      </c>
      <c r="D2710" s="1" t="s">
        <v>2028</v>
      </c>
      <c r="E2710" s="1" t="s">
        <v>2018</v>
      </c>
      <c r="F2710" s="16" t="n">
        <v>0</v>
      </c>
      <c r="G2710" s="16" t="n">
        <v>5045.75</v>
      </c>
      <c r="H2710" s="16" t="n">
        <v>5045.75</v>
      </c>
    </row>
    <row r="2711" customFormat="false" ht="15" hidden="false" customHeight="true" outlineLevel="0" collapsed="false">
      <c r="A2711" s="1" t="s">
        <v>5153</v>
      </c>
      <c r="B2711" s="1" t="s">
        <v>1806</v>
      </c>
      <c r="C2711" s="1" t="s">
        <v>2150</v>
      </c>
      <c r="D2711" s="1" t="s">
        <v>2017</v>
      </c>
      <c r="E2711" s="1" t="s">
        <v>2018</v>
      </c>
      <c r="F2711" s="16" t="n">
        <v>0</v>
      </c>
      <c r="G2711" s="16" t="n">
        <v>4807.91</v>
      </c>
      <c r="H2711" s="16" t="n">
        <v>4807.91</v>
      </c>
    </row>
    <row r="2712" customFormat="false" ht="15" hidden="false" customHeight="true" outlineLevel="0" collapsed="false">
      <c r="A2712" s="1" t="s">
        <v>5154</v>
      </c>
      <c r="B2712" s="1" t="s">
        <v>1398</v>
      </c>
      <c r="C2712" s="1" t="s">
        <v>3519</v>
      </c>
      <c r="D2712" s="1" t="s">
        <v>2025</v>
      </c>
      <c r="E2712" s="1" t="s">
        <v>2018</v>
      </c>
      <c r="F2712" s="16" t="n">
        <v>0</v>
      </c>
      <c r="G2712" s="16" t="n">
        <v>4509.95</v>
      </c>
      <c r="H2712" s="16" t="n">
        <v>4509.95</v>
      </c>
    </row>
    <row r="2713" customFormat="false" ht="15" hidden="false" customHeight="true" outlineLevel="0" collapsed="false">
      <c r="A2713" s="1" t="s">
        <v>5155</v>
      </c>
      <c r="B2713" s="1" t="s">
        <v>1548</v>
      </c>
      <c r="C2713" s="1" t="s">
        <v>2679</v>
      </c>
      <c r="D2713" s="1" t="s">
        <v>2025</v>
      </c>
      <c r="E2713" s="1" t="s">
        <v>2018</v>
      </c>
      <c r="F2713" s="16" t="n">
        <v>79</v>
      </c>
      <c r="G2713" s="16" t="n">
        <v>862.99</v>
      </c>
      <c r="H2713" s="16" t="n">
        <v>941.99</v>
      </c>
    </row>
    <row r="2714" customFormat="false" ht="15" hidden="false" customHeight="true" outlineLevel="0" collapsed="false">
      <c r="A2714" s="1" t="s">
        <v>5156</v>
      </c>
      <c r="B2714" s="1" t="s">
        <v>304</v>
      </c>
      <c r="C2714" s="1" t="s">
        <v>2425</v>
      </c>
      <c r="D2714" s="1" t="s">
        <v>2028</v>
      </c>
      <c r="E2714" s="1" t="s">
        <v>2045</v>
      </c>
      <c r="F2714" s="16" t="n">
        <v>79</v>
      </c>
      <c r="G2714" s="16" t="n">
        <v>1134.82</v>
      </c>
      <c r="H2714" s="16" t="n">
        <v>1213.82</v>
      </c>
    </row>
    <row r="2715" customFormat="false" ht="15" hidden="false" customHeight="true" outlineLevel="0" collapsed="false">
      <c r="A2715" s="1" t="s">
        <v>5157</v>
      </c>
      <c r="B2715" s="1" t="s">
        <v>1398</v>
      </c>
      <c r="C2715" s="1" t="s">
        <v>283</v>
      </c>
      <c r="D2715" s="1" t="s">
        <v>2025</v>
      </c>
      <c r="E2715" s="1" t="s">
        <v>2018</v>
      </c>
      <c r="F2715" s="16" t="n">
        <v>0</v>
      </c>
      <c r="G2715" s="16" t="n">
        <v>16655.51</v>
      </c>
      <c r="H2715" s="16" t="n">
        <v>16655.51</v>
      </c>
    </row>
    <row r="2716" customFormat="false" ht="15" hidden="false" customHeight="true" outlineLevel="0" collapsed="false">
      <c r="A2716" s="1" t="s">
        <v>5158</v>
      </c>
      <c r="B2716" s="1" t="s">
        <v>325</v>
      </c>
      <c r="C2716" s="1" t="s">
        <v>263</v>
      </c>
      <c r="D2716" s="1" t="s">
        <v>2017</v>
      </c>
      <c r="E2716" s="1" t="s">
        <v>2018</v>
      </c>
      <c r="F2716" s="16" t="n">
        <v>49</v>
      </c>
      <c r="G2716" s="16" t="n">
        <v>944.59</v>
      </c>
      <c r="H2716" s="16" t="n">
        <v>993.59</v>
      </c>
    </row>
    <row r="2717" customFormat="false" ht="15" hidden="false" customHeight="true" outlineLevel="0" collapsed="false">
      <c r="A2717" s="1" t="s">
        <v>5159</v>
      </c>
      <c r="B2717" s="1" t="s">
        <v>818</v>
      </c>
      <c r="C2717" s="1" t="s">
        <v>545</v>
      </c>
      <c r="D2717" s="1" t="s">
        <v>2055</v>
      </c>
      <c r="E2717" s="1" t="s">
        <v>2018</v>
      </c>
      <c r="F2717" s="16" t="n">
        <v>0</v>
      </c>
      <c r="G2717" s="16" t="n">
        <v>6169.27</v>
      </c>
      <c r="H2717" s="16" t="n">
        <v>6169.27</v>
      </c>
    </row>
    <row r="2718" customFormat="false" ht="15" hidden="false" customHeight="true" outlineLevel="0" collapsed="false">
      <c r="A2718" s="1" t="s">
        <v>5160</v>
      </c>
      <c r="B2718" s="1" t="s">
        <v>1688</v>
      </c>
      <c r="C2718" s="1" t="s">
        <v>2145</v>
      </c>
      <c r="D2718" s="1" t="s">
        <v>2021</v>
      </c>
      <c r="E2718" s="1" t="s">
        <v>2022</v>
      </c>
      <c r="F2718" s="16" t="n">
        <v>99</v>
      </c>
      <c r="G2718" s="16" t="n">
        <v>433.95</v>
      </c>
      <c r="H2718" s="16" t="n">
        <v>532.95</v>
      </c>
    </row>
    <row r="2719" customFormat="false" ht="15" hidden="false" customHeight="true" outlineLevel="0" collapsed="false">
      <c r="A2719" s="1" t="s">
        <v>5161</v>
      </c>
      <c r="B2719" s="1" t="s">
        <v>1844</v>
      </c>
      <c r="C2719" s="1" t="s">
        <v>699</v>
      </c>
      <c r="D2719" s="1" t="s">
        <v>2017</v>
      </c>
      <c r="E2719" s="1" t="s">
        <v>2018</v>
      </c>
      <c r="F2719" s="16" t="n">
        <v>0</v>
      </c>
      <c r="G2719" s="16" t="n">
        <v>7337.58</v>
      </c>
      <c r="H2719" s="16" t="n">
        <v>7337.58</v>
      </c>
    </row>
    <row r="2720" customFormat="false" ht="15" hidden="false" customHeight="true" outlineLevel="0" collapsed="false">
      <c r="A2720" s="1" t="s">
        <v>5162</v>
      </c>
      <c r="B2720" s="1" t="s">
        <v>586</v>
      </c>
      <c r="C2720" s="1" t="s">
        <v>782</v>
      </c>
      <c r="D2720" s="1" t="s">
        <v>2025</v>
      </c>
      <c r="E2720" s="1" t="s">
        <v>2018</v>
      </c>
      <c r="F2720" s="16" t="n">
        <v>0</v>
      </c>
      <c r="G2720" s="16" t="n">
        <v>17809.36</v>
      </c>
      <c r="H2720" s="16" t="n">
        <v>17809.36</v>
      </c>
    </row>
    <row r="2721" customFormat="false" ht="15" hidden="false" customHeight="true" outlineLevel="0" collapsed="false">
      <c r="A2721" s="1" t="s">
        <v>5163</v>
      </c>
      <c r="B2721" s="1" t="s">
        <v>1871</v>
      </c>
      <c r="C2721" s="1" t="s">
        <v>3085</v>
      </c>
      <c r="D2721" s="1" t="s">
        <v>2021</v>
      </c>
      <c r="E2721" s="1" t="s">
        <v>2018</v>
      </c>
      <c r="F2721" s="16" t="n">
        <v>99</v>
      </c>
      <c r="G2721" s="16" t="n">
        <v>933.45</v>
      </c>
      <c r="H2721" s="16" t="n">
        <v>1032.45</v>
      </c>
    </row>
    <row r="2722" customFormat="false" ht="15" hidden="false" customHeight="true" outlineLevel="0" collapsed="false">
      <c r="A2722" s="1" t="s">
        <v>5164</v>
      </c>
      <c r="B2722" s="1" t="s">
        <v>1417</v>
      </c>
      <c r="C2722" s="1" t="s">
        <v>629</v>
      </c>
      <c r="D2722" s="1" t="s">
        <v>2025</v>
      </c>
      <c r="E2722" s="1" t="s">
        <v>2018</v>
      </c>
      <c r="F2722" s="16" t="n">
        <v>99</v>
      </c>
      <c r="G2722" s="16" t="n">
        <v>2266.75</v>
      </c>
      <c r="H2722" s="16" t="n">
        <v>2365.75</v>
      </c>
    </row>
    <row r="2723" customFormat="false" ht="15" hidden="false" customHeight="true" outlineLevel="0" collapsed="false">
      <c r="A2723" s="1" t="s">
        <v>5165</v>
      </c>
      <c r="B2723" s="1" t="s">
        <v>1908</v>
      </c>
      <c r="C2723" s="1" t="s">
        <v>4150</v>
      </c>
      <c r="D2723" s="1" t="s">
        <v>2025</v>
      </c>
      <c r="E2723" s="1" t="s">
        <v>2018</v>
      </c>
      <c r="F2723" s="16" t="n">
        <v>79</v>
      </c>
      <c r="G2723" s="16" t="n">
        <v>2278.43</v>
      </c>
      <c r="H2723" s="16" t="n">
        <v>2357.43</v>
      </c>
    </row>
    <row r="2724" customFormat="false" ht="15" hidden="false" customHeight="true" outlineLevel="0" collapsed="false">
      <c r="A2724" s="1" t="s">
        <v>5166</v>
      </c>
      <c r="B2724" s="1" t="s">
        <v>468</v>
      </c>
      <c r="C2724" s="1" t="s">
        <v>808</v>
      </c>
      <c r="D2724" s="1" t="s">
        <v>2017</v>
      </c>
      <c r="E2724" s="1" t="s">
        <v>2045</v>
      </c>
      <c r="F2724" s="16" t="n">
        <v>0</v>
      </c>
      <c r="G2724" s="16" t="n">
        <v>6038.82</v>
      </c>
      <c r="H2724" s="16" t="n">
        <v>6038.82</v>
      </c>
    </row>
    <row r="2725" customFormat="false" ht="15" hidden="false" customHeight="true" outlineLevel="0" collapsed="false">
      <c r="A2725" s="1" t="s">
        <v>5167</v>
      </c>
      <c r="B2725" s="1" t="s">
        <v>1842</v>
      </c>
      <c r="C2725" s="1" t="s">
        <v>2435</v>
      </c>
      <c r="D2725" s="1" t="s">
        <v>2055</v>
      </c>
      <c r="E2725" s="1" t="s">
        <v>2018</v>
      </c>
      <c r="F2725" s="16" t="n">
        <v>0</v>
      </c>
      <c r="G2725" s="16" t="n">
        <v>31585.12</v>
      </c>
      <c r="H2725" s="16" t="n">
        <v>31585.12</v>
      </c>
    </row>
    <row r="2726" customFormat="false" ht="15" hidden="false" customHeight="true" outlineLevel="0" collapsed="false">
      <c r="A2726" s="1" t="s">
        <v>5168</v>
      </c>
      <c r="B2726" s="1" t="s">
        <v>1443</v>
      </c>
      <c r="C2726" s="1" t="s">
        <v>2294</v>
      </c>
      <c r="D2726" s="1" t="s">
        <v>2021</v>
      </c>
      <c r="E2726" s="1" t="s">
        <v>2018</v>
      </c>
      <c r="F2726" s="16" t="n">
        <v>99</v>
      </c>
      <c r="G2726" s="16" t="n">
        <v>1062.96</v>
      </c>
      <c r="H2726" s="16" t="n">
        <v>1161.96</v>
      </c>
    </row>
    <row r="2727" customFormat="false" ht="15" hidden="false" customHeight="true" outlineLevel="0" collapsed="false">
      <c r="A2727" s="1" t="s">
        <v>5169</v>
      </c>
      <c r="B2727" s="1" t="s">
        <v>308</v>
      </c>
      <c r="C2727" s="1" t="s">
        <v>739</v>
      </c>
      <c r="D2727" s="1" t="s">
        <v>2017</v>
      </c>
      <c r="E2727" s="1" t="s">
        <v>2018</v>
      </c>
      <c r="F2727" s="16" t="n">
        <v>79</v>
      </c>
      <c r="G2727" s="16" t="n">
        <v>1250.54</v>
      </c>
      <c r="H2727" s="16" t="n">
        <v>1329.54</v>
      </c>
    </row>
    <row r="2728" customFormat="false" ht="15" hidden="false" customHeight="true" outlineLevel="0" collapsed="false">
      <c r="A2728" s="1" t="s">
        <v>5170</v>
      </c>
      <c r="B2728" s="1" t="s">
        <v>177</v>
      </c>
      <c r="C2728" s="1" t="s">
        <v>2143</v>
      </c>
      <c r="D2728" s="1" t="s">
        <v>2025</v>
      </c>
      <c r="E2728" s="1" t="s">
        <v>2018</v>
      </c>
      <c r="F2728" s="16" t="n">
        <v>99</v>
      </c>
      <c r="G2728" s="16" t="n">
        <v>750.27</v>
      </c>
      <c r="H2728" s="16" t="n">
        <v>849.27</v>
      </c>
    </row>
    <row r="2729" customFormat="false" ht="15" hidden="false" customHeight="true" outlineLevel="0" collapsed="false">
      <c r="A2729" s="1" t="s">
        <v>5171</v>
      </c>
      <c r="B2729" s="1" t="s">
        <v>1107</v>
      </c>
      <c r="C2729" s="1" t="s">
        <v>859</v>
      </c>
      <c r="D2729" s="1" t="s">
        <v>2025</v>
      </c>
      <c r="E2729" s="1" t="s">
        <v>2022</v>
      </c>
      <c r="F2729" s="16" t="n">
        <v>0</v>
      </c>
      <c r="G2729" s="16" t="n">
        <v>3693.84</v>
      </c>
      <c r="H2729" s="16" t="n">
        <v>3693.84</v>
      </c>
    </row>
    <row r="2730" customFormat="false" ht="15" hidden="false" customHeight="true" outlineLevel="0" collapsed="false">
      <c r="A2730" s="1" t="s">
        <v>5172</v>
      </c>
      <c r="B2730" s="1" t="s">
        <v>375</v>
      </c>
      <c r="C2730" s="1" t="s">
        <v>2122</v>
      </c>
      <c r="D2730" s="1" t="s">
        <v>2028</v>
      </c>
      <c r="E2730" s="1" t="s">
        <v>2018</v>
      </c>
      <c r="F2730" s="16" t="n">
        <v>99</v>
      </c>
      <c r="G2730" s="16" t="n">
        <v>1225.93</v>
      </c>
      <c r="H2730" s="16" t="n">
        <v>1324.93</v>
      </c>
    </row>
    <row r="2731" customFormat="false" ht="15" hidden="false" customHeight="true" outlineLevel="0" collapsed="false">
      <c r="A2731" s="1" t="s">
        <v>5173</v>
      </c>
      <c r="B2731" s="1" t="s">
        <v>674</v>
      </c>
      <c r="C2731" s="1" t="s">
        <v>2317</v>
      </c>
      <c r="D2731" s="1" t="s">
        <v>2025</v>
      </c>
      <c r="E2731" s="1" t="s">
        <v>2022</v>
      </c>
      <c r="F2731" s="16" t="n">
        <v>49</v>
      </c>
      <c r="G2731" s="16" t="n">
        <v>591.18</v>
      </c>
      <c r="H2731" s="16" t="n">
        <v>640.18</v>
      </c>
    </row>
    <row r="2732" customFormat="false" ht="15" hidden="false" customHeight="true" outlineLevel="0" collapsed="false">
      <c r="A2732" s="1" t="s">
        <v>5174</v>
      </c>
      <c r="B2732" s="1" t="s">
        <v>234</v>
      </c>
      <c r="C2732" s="1" t="s">
        <v>1186</v>
      </c>
      <c r="D2732" s="1" t="s">
        <v>2021</v>
      </c>
      <c r="E2732" s="1" t="s">
        <v>2018</v>
      </c>
      <c r="F2732" s="16" t="n">
        <v>0</v>
      </c>
      <c r="G2732" s="16" t="n">
        <v>3616.42</v>
      </c>
      <c r="H2732" s="16" t="n">
        <v>3616.42</v>
      </c>
    </row>
    <row r="2733" customFormat="false" ht="15" hidden="false" customHeight="true" outlineLevel="0" collapsed="false">
      <c r="A2733" s="1" t="s">
        <v>5175</v>
      </c>
      <c r="B2733" s="1" t="s">
        <v>1312</v>
      </c>
      <c r="C2733" s="1" t="s">
        <v>1738</v>
      </c>
      <c r="D2733" s="1" t="s">
        <v>2025</v>
      </c>
      <c r="E2733" s="1" t="s">
        <v>2018</v>
      </c>
      <c r="F2733" s="16" t="n">
        <v>79</v>
      </c>
      <c r="G2733" s="16" t="n">
        <v>933.45</v>
      </c>
      <c r="H2733" s="16" t="n">
        <v>1012.45</v>
      </c>
    </row>
    <row r="2734" customFormat="false" ht="15" hidden="false" customHeight="true" outlineLevel="0" collapsed="false">
      <c r="A2734" s="1" t="s">
        <v>5176</v>
      </c>
      <c r="B2734" s="1" t="s">
        <v>1739</v>
      </c>
      <c r="C2734" s="1" t="s">
        <v>3193</v>
      </c>
      <c r="D2734" s="1" t="s">
        <v>2025</v>
      </c>
      <c r="E2734" s="1" t="s">
        <v>2084</v>
      </c>
      <c r="F2734" s="16" t="n">
        <v>99</v>
      </c>
      <c r="G2734" s="16" t="n">
        <v>850.16</v>
      </c>
      <c r="H2734" s="16" t="n">
        <v>949.16</v>
      </c>
    </row>
    <row r="2735" customFormat="false" ht="15" hidden="false" customHeight="true" outlineLevel="0" collapsed="false">
      <c r="A2735" s="1" t="s">
        <v>5177</v>
      </c>
      <c r="B2735" s="1" t="s">
        <v>749</v>
      </c>
      <c r="C2735" s="1" t="s">
        <v>2990</v>
      </c>
      <c r="D2735" s="1" t="s">
        <v>2055</v>
      </c>
      <c r="E2735" s="1" t="s">
        <v>2018</v>
      </c>
      <c r="F2735" s="16" t="n">
        <v>0</v>
      </c>
      <c r="G2735" s="16" t="n">
        <v>41703.9</v>
      </c>
      <c r="H2735" s="16" t="n">
        <v>41703.9</v>
      </c>
    </row>
    <row r="2736" customFormat="false" ht="15" hidden="false" customHeight="true" outlineLevel="0" collapsed="false">
      <c r="A2736" s="1" t="s">
        <v>5178</v>
      </c>
      <c r="B2736" s="1" t="s">
        <v>875</v>
      </c>
      <c r="C2736" s="1" t="s">
        <v>1334</v>
      </c>
      <c r="D2736" s="1" t="s">
        <v>2055</v>
      </c>
      <c r="E2736" s="1" t="s">
        <v>2018</v>
      </c>
      <c r="F2736" s="16" t="n">
        <v>99</v>
      </c>
      <c r="G2736" s="16" t="n">
        <v>409.84</v>
      </c>
      <c r="H2736" s="16" t="n">
        <v>508.84</v>
      </c>
    </row>
    <row r="2737" customFormat="false" ht="15" hidden="false" customHeight="true" outlineLevel="0" collapsed="false">
      <c r="A2737" s="1" t="s">
        <v>5179</v>
      </c>
      <c r="B2737" s="1" t="s">
        <v>945</v>
      </c>
      <c r="C2737" s="1" t="s">
        <v>2330</v>
      </c>
      <c r="D2737" s="1" t="s">
        <v>2025</v>
      </c>
      <c r="E2737" s="1" t="s">
        <v>2018</v>
      </c>
      <c r="F2737" s="16" t="n">
        <v>0</v>
      </c>
      <c r="G2737" s="16" t="n">
        <v>7434.88</v>
      </c>
      <c r="H2737" s="16" t="n">
        <v>7434.88</v>
      </c>
    </row>
    <row r="2738" customFormat="false" ht="15" hidden="false" customHeight="true" outlineLevel="0" collapsed="false">
      <c r="A2738" s="1" t="s">
        <v>5180</v>
      </c>
      <c r="B2738" s="1" t="s">
        <v>147</v>
      </c>
      <c r="C2738" s="1" t="s">
        <v>3025</v>
      </c>
      <c r="D2738" s="1" t="s">
        <v>2021</v>
      </c>
      <c r="E2738" s="1" t="s">
        <v>2018</v>
      </c>
      <c r="F2738" s="16" t="n">
        <v>79</v>
      </c>
      <c r="G2738" s="16" t="n">
        <v>2386.05</v>
      </c>
      <c r="H2738" s="16" t="n">
        <v>2465.05</v>
      </c>
    </row>
    <row r="2739" customFormat="false" ht="15" hidden="false" customHeight="true" outlineLevel="0" collapsed="false">
      <c r="A2739" s="1" t="s">
        <v>5181</v>
      </c>
      <c r="B2739" s="1" t="s">
        <v>954</v>
      </c>
      <c r="C2739" s="1" t="s">
        <v>128</v>
      </c>
      <c r="D2739" s="1" t="s">
        <v>2025</v>
      </c>
      <c r="E2739" s="1" t="s">
        <v>2018</v>
      </c>
      <c r="F2739" s="16" t="n">
        <v>0</v>
      </c>
      <c r="G2739" s="16" t="n">
        <v>4810.05</v>
      </c>
      <c r="H2739" s="16" t="n">
        <v>4810.05</v>
      </c>
    </row>
    <row r="2740" customFormat="false" ht="15" hidden="false" customHeight="true" outlineLevel="0" collapsed="false">
      <c r="A2740" s="1" t="s">
        <v>5182</v>
      </c>
      <c r="B2740" s="1" t="s">
        <v>968</v>
      </c>
      <c r="C2740" s="1" t="s">
        <v>4021</v>
      </c>
      <c r="D2740" s="1" t="s">
        <v>2021</v>
      </c>
      <c r="E2740" s="1" t="s">
        <v>2018</v>
      </c>
      <c r="F2740" s="16" t="n">
        <v>0</v>
      </c>
      <c r="G2740" s="16" t="n">
        <v>12462.8</v>
      </c>
      <c r="H2740" s="16" t="n">
        <v>12462.8</v>
      </c>
    </row>
    <row r="2741" customFormat="false" ht="15" hidden="false" customHeight="true" outlineLevel="0" collapsed="false">
      <c r="A2741" s="1" t="s">
        <v>5183</v>
      </c>
      <c r="B2741" s="1" t="s">
        <v>1345</v>
      </c>
      <c r="C2741" s="1" t="s">
        <v>4401</v>
      </c>
      <c r="D2741" s="1" t="s">
        <v>2055</v>
      </c>
      <c r="E2741" s="1" t="s">
        <v>2018</v>
      </c>
      <c r="F2741" s="16" t="n">
        <v>0</v>
      </c>
      <c r="G2741" s="16" t="n">
        <v>8453.93</v>
      </c>
      <c r="H2741" s="16" t="n">
        <v>8453.93</v>
      </c>
    </row>
    <row r="2742" customFormat="false" ht="15" hidden="false" customHeight="true" outlineLevel="0" collapsed="false">
      <c r="A2742" s="1" t="s">
        <v>5184</v>
      </c>
      <c r="B2742" s="1" t="s">
        <v>666</v>
      </c>
      <c r="C2742" s="1" t="s">
        <v>5060</v>
      </c>
      <c r="D2742" s="1" t="s">
        <v>2025</v>
      </c>
      <c r="E2742" s="1" t="s">
        <v>2018</v>
      </c>
      <c r="F2742" s="16" t="n">
        <v>49</v>
      </c>
      <c r="G2742" s="16" t="n">
        <v>311.15</v>
      </c>
      <c r="H2742" s="16" t="n">
        <v>360.15</v>
      </c>
    </row>
    <row r="2743" customFormat="false" ht="15" hidden="false" customHeight="true" outlineLevel="0" collapsed="false">
      <c r="A2743" s="1" t="s">
        <v>5185</v>
      </c>
      <c r="B2743" s="1" t="s">
        <v>857</v>
      </c>
      <c r="C2743" s="1" t="s">
        <v>2733</v>
      </c>
      <c r="D2743" s="1" t="s">
        <v>2025</v>
      </c>
      <c r="E2743" s="1" t="s">
        <v>2018</v>
      </c>
      <c r="F2743" s="16" t="n">
        <v>0</v>
      </c>
      <c r="G2743" s="16" t="n">
        <v>8595.22</v>
      </c>
      <c r="H2743" s="16" t="n">
        <v>8595.22</v>
      </c>
    </row>
    <row r="2744" customFormat="false" ht="15" hidden="false" customHeight="true" outlineLevel="0" collapsed="false">
      <c r="A2744" s="1" t="s">
        <v>5186</v>
      </c>
      <c r="B2744" s="1" t="s">
        <v>803</v>
      </c>
      <c r="C2744" s="1" t="s">
        <v>2300</v>
      </c>
      <c r="D2744" s="1" t="s">
        <v>2028</v>
      </c>
      <c r="E2744" s="1" t="s">
        <v>2018</v>
      </c>
      <c r="F2744" s="16" t="n">
        <v>99</v>
      </c>
      <c r="G2744" s="16" t="n">
        <v>1145.07</v>
      </c>
      <c r="H2744" s="16" t="n">
        <v>1244.07</v>
      </c>
    </row>
    <row r="2745" customFormat="false" ht="15" hidden="false" customHeight="true" outlineLevel="0" collapsed="false">
      <c r="A2745" s="1" t="s">
        <v>5187</v>
      </c>
      <c r="B2745" s="1" t="s">
        <v>1145</v>
      </c>
      <c r="C2745" s="1" t="s">
        <v>2797</v>
      </c>
      <c r="D2745" s="1" t="s">
        <v>2032</v>
      </c>
      <c r="E2745" s="1" t="s">
        <v>2018</v>
      </c>
      <c r="F2745" s="16" t="n">
        <v>0</v>
      </c>
      <c r="G2745" s="16" t="n">
        <v>3336.76</v>
      </c>
      <c r="H2745" s="16" t="n">
        <v>3336.76</v>
      </c>
    </row>
    <row r="2746" customFormat="false" ht="15" hidden="false" customHeight="true" outlineLevel="0" collapsed="false">
      <c r="A2746" s="1" t="s">
        <v>5188</v>
      </c>
      <c r="B2746" s="1" t="s">
        <v>1201</v>
      </c>
      <c r="C2746" s="1" t="s">
        <v>1054</v>
      </c>
      <c r="D2746" s="1" t="s">
        <v>2017</v>
      </c>
      <c r="E2746" s="1" t="s">
        <v>2022</v>
      </c>
      <c r="F2746" s="16" t="n">
        <v>0</v>
      </c>
      <c r="G2746" s="16" t="n">
        <v>12689.23</v>
      </c>
      <c r="H2746" s="16" t="n">
        <v>12689.23</v>
      </c>
    </row>
    <row r="2747" customFormat="false" ht="15" hidden="false" customHeight="true" outlineLevel="0" collapsed="false">
      <c r="A2747" s="1" t="s">
        <v>5189</v>
      </c>
      <c r="B2747" s="1" t="s">
        <v>954</v>
      </c>
      <c r="C2747" s="1" t="s">
        <v>128</v>
      </c>
      <c r="D2747" s="1" t="s">
        <v>2017</v>
      </c>
      <c r="E2747" s="1" t="s">
        <v>2018</v>
      </c>
      <c r="F2747" s="16" t="n">
        <v>0</v>
      </c>
      <c r="G2747" s="16" t="n">
        <v>5731.6</v>
      </c>
      <c r="H2747" s="16" t="n">
        <v>5731.6</v>
      </c>
    </row>
    <row r="2748" customFormat="false" ht="15" hidden="false" customHeight="true" outlineLevel="0" collapsed="false">
      <c r="A2748" s="1" t="s">
        <v>5190</v>
      </c>
      <c r="B2748" s="1" t="s">
        <v>1391</v>
      </c>
      <c r="C2748" s="1" t="s">
        <v>3357</v>
      </c>
      <c r="D2748" s="1" t="s">
        <v>2028</v>
      </c>
      <c r="E2748" s="1" t="s">
        <v>2018</v>
      </c>
      <c r="F2748" s="16" t="n">
        <v>0</v>
      </c>
      <c r="G2748" s="16" t="n">
        <v>4672.61</v>
      </c>
      <c r="H2748" s="16" t="n">
        <v>4672.61</v>
      </c>
    </row>
    <row r="2749" customFormat="false" ht="15" hidden="false" customHeight="true" outlineLevel="0" collapsed="false">
      <c r="A2749" s="1" t="s">
        <v>5191</v>
      </c>
      <c r="B2749" s="1" t="s">
        <v>1201</v>
      </c>
      <c r="C2749" s="1" t="s">
        <v>1797</v>
      </c>
      <c r="D2749" s="1" t="s">
        <v>2055</v>
      </c>
      <c r="E2749" s="1" t="s">
        <v>2018</v>
      </c>
      <c r="F2749" s="16" t="n">
        <v>0</v>
      </c>
      <c r="G2749" s="16" t="n">
        <v>19825.26</v>
      </c>
      <c r="H2749" s="16" t="n">
        <v>19825.26</v>
      </c>
    </row>
    <row r="2750" customFormat="false" ht="15" hidden="false" customHeight="true" outlineLevel="0" collapsed="false">
      <c r="A2750" s="1" t="s">
        <v>5192</v>
      </c>
      <c r="B2750" s="1" t="s">
        <v>1209</v>
      </c>
      <c r="C2750" s="1" t="s">
        <v>2474</v>
      </c>
      <c r="D2750" s="1" t="s">
        <v>2017</v>
      </c>
      <c r="E2750" s="1" t="s">
        <v>2018</v>
      </c>
      <c r="F2750" s="16" t="n">
        <v>49</v>
      </c>
      <c r="G2750" s="16" t="n">
        <v>886.78</v>
      </c>
      <c r="H2750" s="16" t="n">
        <v>935.78</v>
      </c>
    </row>
    <row r="2751" customFormat="false" ht="15" hidden="false" customHeight="true" outlineLevel="0" collapsed="false">
      <c r="A2751" s="1" t="s">
        <v>5193</v>
      </c>
      <c r="B2751" s="1" t="s">
        <v>755</v>
      </c>
      <c r="C2751" s="1" t="s">
        <v>900</v>
      </c>
      <c r="D2751" s="1" t="s">
        <v>2021</v>
      </c>
      <c r="E2751" s="1" t="s">
        <v>2018</v>
      </c>
      <c r="F2751" s="16" t="n">
        <v>79</v>
      </c>
      <c r="G2751" s="16" t="n">
        <v>1068.68</v>
      </c>
      <c r="H2751" s="16" t="n">
        <v>1147.68</v>
      </c>
    </row>
    <row r="2752" customFormat="false" ht="15" hidden="false" customHeight="true" outlineLevel="0" collapsed="false">
      <c r="A2752" s="1" t="s">
        <v>5194</v>
      </c>
      <c r="B2752" s="1" t="s">
        <v>1747</v>
      </c>
      <c r="C2752" s="1" t="s">
        <v>1424</v>
      </c>
      <c r="D2752" s="1" t="s">
        <v>2017</v>
      </c>
      <c r="E2752" s="1" t="s">
        <v>2018</v>
      </c>
      <c r="F2752" s="16" t="n">
        <v>0</v>
      </c>
      <c r="G2752" s="16" t="n">
        <v>5625.91</v>
      </c>
      <c r="H2752" s="16" t="n">
        <v>5625.91</v>
      </c>
    </row>
    <row r="2753" customFormat="false" ht="15" hidden="false" customHeight="true" outlineLevel="0" collapsed="false">
      <c r="A2753" s="1" t="s">
        <v>5195</v>
      </c>
      <c r="B2753" s="1" t="s">
        <v>1193</v>
      </c>
      <c r="C2753" s="1" t="s">
        <v>3806</v>
      </c>
      <c r="D2753" s="1" t="s">
        <v>2055</v>
      </c>
      <c r="E2753" s="1" t="s">
        <v>2018</v>
      </c>
      <c r="F2753" s="16" t="n">
        <v>0</v>
      </c>
      <c r="G2753" s="16" t="n">
        <v>9595.53</v>
      </c>
      <c r="H2753" s="16" t="n">
        <v>9595.53</v>
      </c>
    </row>
    <row r="2754" customFormat="false" ht="15" hidden="false" customHeight="true" outlineLevel="0" collapsed="false">
      <c r="A2754" s="1" t="s">
        <v>5196</v>
      </c>
      <c r="B2754" s="1" t="s">
        <v>1357</v>
      </c>
      <c r="C2754" s="1" t="s">
        <v>3292</v>
      </c>
      <c r="D2754" s="1" t="s">
        <v>2025</v>
      </c>
      <c r="E2754" s="1" t="s">
        <v>2018</v>
      </c>
      <c r="F2754" s="16" t="n">
        <v>99</v>
      </c>
      <c r="G2754" s="16" t="n">
        <v>425.08</v>
      </c>
      <c r="H2754" s="16" t="n">
        <v>524.08</v>
      </c>
    </row>
    <row r="2755" customFormat="false" ht="15" hidden="false" customHeight="true" outlineLevel="0" collapsed="false">
      <c r="A2755" s="1" t="s">
        <v>5197</v>
      </c>
      <c r="B2755" s="1" t="s">
        <v>566</v>
      </c>
      <c r="C2755" s="1" t="s">
        <v>3308</v>
      </c>
      <c r="D2755" s="1" t="s">
        <v>2017</v>
      </c>
      <c r="E2755" s="1" t="s">
        <v>2018</v>
      </c>
      <c r="F2755" s="16" t="n">
        <v>0</v>
      </c>
      <c r="G2755" s="16" t="n">
        <v>13194.81</v>
      </c>
      <c r="H2755" s="16" t="n">
        <v>13194.81</v>
      </c>
    </row>
    <row r="2756" customFormat="false" ht="15" hidden="false" customHeight="true" outlineLevel="0" collapsed="false">
      <c r="A2756" s="1" t="s">
        <v>5198</v>
      </c>
      <c r="B2756" s="1" t="s">
        <v>1502</v>
      </c>
      <c r="C2756" s="1" t="s">
        <v>1368</v>
      </c>
      <c r="D2756" s="1" t="s">
        <v>2021</v>
      </c>
      <c r="E2756" s="1" t="s">
        <v>2018</v>
      </c>
      <c r="F2756" s="16" t="n">
        <v>79</v>
      </c>
      <c r="G2756" s="16" t="n">
        <v>867.91</v>
      </c>
      <c r="H2756" s="16" t="n">
        <v>946.91</v>
      </c>
    </row>
    <row r="2757" customFormat="false" ht="15" hidden="false" customHeight="true" outlineLevel="0" collapsed="false">
      <c r="A2757" s="1" t="s">
        <v>5199</v>
      </c>
      <c r="B2757" s="1" t="s">
        <v>514</v>
      </c>
      <c r="C2757" s="1" t="s">
        <v>1120</v>
      </c>
      <c r="D2757" s="1" t="s">
        <v>2021</v>
      </c>
      <c r="E2757" s="1" t="s">
        <v>2018</v>
      </c>
      <c r="F2757" s="16" t="n">
        <v>0</v>
      </c>
      <c r="G2757" s="16" t="n">
        <v>9005.22</v>
      </c>
      <c r="H2757" s="16" t="n">
        <v>9005.22</v>
      </c>
    </row>
    <row r="2758" customFormat="false" ht="15" hidden="false" customHeight="true" outlineLevel="0" collapsed="false">
      <c r="A2758" s="1" t="s">
        <v>5200</v>
      </c>
      <c r="B2758" s="1" t="s">
        <v>408</v>
      </c>
      <c r="C2758" s="1" t="s">
        <v>2160</v>
      </c>
      <c r="D2758" s="1" t="s">
        <v>2032</v>
      </c>
      <c r="E2758" s="1" t="s">
        <v>2018</v>
      </c>
      <c r="F2758" s="16" t="n">
        <v>0</v>
      </c>
      <c r="G2758" s="16" t="n">
        <v>6174.55</v>
      </c>
      <c r="H2758" s="16" t="n">
        <v>6174.55</v>
      </c>
    </row>
    <row r="2759" customFormat="false" ht="15" hidden="false" customHeight="true" outlineLevel="0" collapsed="false">
      <c r="A2759" s="1" t="s">
        <v>5201</v>
      </c>
      <c r="B2759" s="1" t="s">
        <v>936</v>
      </c>
      <c r="C2759" s="1" t="s">
        <v>2508</v>
      </c>
      <c r="D2759" s="1" t="s">
        <v>2017</v>
      </c>
      <c r="E2759" s="1" t="s">
        <v>2018</v>
      </c>
      <c r="F2759" s="16" t="n">
        <v>0</v>
      </c>
      <c r="G2759" s="16" t="n">
        <v>13323.97</v>
      </c>
      <c r="H2759" s="16" t="n">
        <v>13323.97</v>
      </c>
    </row>
    <row r="2760" customFormat="false" ht="15" hidden="false" customHeight="true" outlineLevel="0" collapsed="false">
      <c r="A2760" s="1" t="s">
        <v>5202</v>
      </c>
      <c r="B2760" s="1" t="s">
        <v>655</v>
      </c>
      <c r="C2760" s="1" t="s">
        <v>3683</v>
      </c>
      <c r="D2760" s="1" t="s">
        <v>2017</v>
      </c>
      <c r="E2760" s="1" t="s">
        <v>2018</v>
      </c>
      <c r="F2760" s="16" t="n">
        <v>0</v>
      </c>
      <c r="G2760" s="16" t="n">
        <v>17285.89</v>
      </c>
      <c r="H2760" s="16" t="n">
        <v>17285.89</v>
      </c>
    </row>
    <row r="2761" customFormat="false" ht="15" hidden="false" customHeight="true" outlineLevel="0" collapsed="false">
      <c r="A2761" s="1" t="s">
        <v>5203</v>
      </c>
      <c r="B2761" s="1" t="s">
        <v>1211</v>
      </c>
      <c r="C2761" s="1" t="s">
        <v>2437</v>
      </c>
      <c r="D2761" s="1" t="s">
        <v>2025</v>
      </c>
      <c r="E2761" s="1" t="s">
        <v>2018</v>
      </c>
      <c r="F2761" s="16" t="n">
        <v>99</v>
      </c>
      <c r="G2761" s="16" t="n">
        <v>1500.54</v>
      </c>
      <c r="H2761" s="16" t="n">
        <v>1599.54</v>
      </c>
    </row>
    <row r="2762" customFormat="false" ht="15" hidden="false" customHeight="true" outlineLevel="0" collapsed="false">
      <c r="A2762" s="1" t="s">
        <v>5204</v>
      </c>
      <c r="B2762" s="1" t="s">
        <v>954</v>
      </c>
      <c r="C2762" s="1" t="s">
        <v>3159</v>
      </c>
      <c r="D2762" s="1" t="s">
        <v>2021</v>
      </c>
      <c r="E2762" s="1" t="s">
        <v>2022</v>
      </c>
      <c r="F2762" s="16" t="n">
        <v>79</v>
      </c>
      <c r="G2762" s="16" t="n">
        <v>2018.34</v>
      </c>
      <c r="H2762" s="16" t="n">
        <v>2097.34</v>
      </c>
    </row>
    <row r="2763" customFormat="false" ht="15" hidden="false" customHeight="true" outlineLevel="0" collapsed="false">
      <c r="A2763" s="1" t="s">
        <v>5205</v>
      </c>
      <c r="B2763" s="1" t="s">
        <v>893</v>
      </c>
      <c r="C2763" s="1" t="s">
        <v>3154</v>
      </c>
      <c r="D2763" s="1" t="s">
        <v>2021</v>
      </c>
      <c r="E2763" s="1" t="s">
        <v>2018</v>
      </c>
      <c r="F2763" s="16" t="n">
        <v>79</v>
      </c>
      <c r="G2763" s="16" t="n">
        <v>862.99</v>
      </c>
      <c r="H2763" s="16" t="n">
        <v>941.99</v>
      </c>
    </row>
    <row r="2764" customFormat="false" ht="15" hidden="false" customHeight="true" outlineLevel="0" collapsed="false">
      <c r="A2764" s="1" t="s">
        <v>5206</v>
      </c>
      <c r="B2764" s="1" t="s">
        <v>1163</v>
      </c>
      <c r="C2764" s="1" t="s">
        <v>782</v>
      </c>
      <c r="D2764" s="1" t="s">
        <v>2055</v>
      </c>
      <c r="E2764" s="1" t="s">
        <v>2045</v>
      </c>
      <c r="F2764" s="16" t="n">
        <v>0</v>
      </c>
      <c r="G2764" s="16" t="n">
        <v>3446.23</v>
      </c>
      <c r="H2764" s="16" t="n">
        <v>3446.23</v>
      </c>
    </row>
    <row r="2765" customFormat="false" ht="15" hidden="false" customHeight="true" outlineLevel="0" collapsed="false">
      <c r="A2765" s="1" t="s">
        <v>5207</v>
      </c>
      <c r="B2765" s="1" t="s">
        <v>1753</v>
      </c>
      <c r="C2765" s="1" t="s">
        <v>941</v>
      </c>
      <c r="D2765" s="1" t="s">
        <v>2025</v>
      </c>
      <c r="E2765" s="1" t="s">
        <v>2018</v>
      </c>
      <c r="F2765" s="16" t="n">
        <v>0</v>
      </c>
      <c r="G2765" s="16" t="n">
        <v>3191.67</v>
      </c>
      <c r="H2765" s="16" t="n">
        <v>3191.67</v>
      </c>
    </row>
    <row r="2766" customFormat="false" ht="15" hidden="false" customHeight="true" outlineLevel="0" collapsed="false">
      <c r="A2766" s="1" t="s">
        <v>5208</v>
      </c>
      <c r="B2766" s="1" t="s">
        <v>1502</v>
      </c>
      <c r="C2766" s="1" t="s">
        <v>2527</v>
      </c>
      <c r="D2766" s="1" t="s">
        <v>2017</v>
      </c>
      <c r="E2766" s="1" t="s">
        <v>2018</v>
      </c>
      <c r="F2766" s="16" t="n">
        <v>0</v>
      </c>
      <c r="G2766" s="16" t="n">
        <v>5742.95</v>
      </c>
      <c r="H2766" s="16" t="n">
        <v>5742.95</v>
      </c>
    </row>
    <row r="2767" customFormat="false" ht="15" hidden="false" customHeight="true" outlineLevel="0" collapsed="false">
      <c r="A2767" s="1" t="s">
        <v>5209</v>
      </c>
      <c r="B2767" s="1" t="s">
        <v>1473</v>
      </c>
      <c r="C2767" s="1" t="s">
        <v>2037</v>
      </c>
      <c r="D2767" s="1" t="s">
        <v>2017</v>
      </c>
      <c r="E2767" s="1" t="s">
        <v>2022</v>
      </c>
      <c r="F2767" s="16" t="n">
        <v>0</v>
      </c>
      <c r="G2767" s="16" t="n">
        <v>10180.53</v>
      </c>
      <c r="H2767" s="16" t="n">
        <v>10180.53</v>
      </c>
    </row>
    <row r="2768" customFormat="false" ht="15" hidden="false" customHeight="true" outlineLevel="0" collapsed="false">
      <c r="A2768" s="1" t="s">
        <v>5210</v>
      </c>
      <c r="B2768" s="1" t="s">
        <v>1145</v>
      </c>
      <c r="C2768" s="1" t="s">
        <v>1556</v>
      </c>
      <c r="D2768" s="1" t="s">
        <v>2055</v>
      </c>
      <c r="E2768" s="1" t="s">
        <v>2018</v>
      </c>
      <c r="F2768" s="16" t="n">
        <v>99</v>
      </c>
      <c r="G2768" s="16" t="n">
        <v>2137.07</v>
      </c>
      <c r="H2768" s="16" t="n">
        <v>2236.07</v>
      </c>
    </row>
    <row r="2769" customFormat="false" ht="15" hidden="false" customHeight="true" outlineLevel="0" collapsed="false">
      <c r="A2769" s="1" t="s">
        <v>5211</v>
      </c>
      <c r="B2769" s="1" t="s">
        <v>1071</v>
      </c>
      <c r="C2769" s="1" t="s">
        <v>3683</v>
      </c>
      <c r="D2769" s="1" t="s">
        <v>2021</v>
      </c>
      <c r="E2769" s="1" t="s">
        <v>2018</v>
      </c>
      <c r="F2769" s="16" t="n">
        <v>0</v>
      </c>
      <c r="G2769" s="16" t="n">
        <v>4556.86</v>
      </c>
      <c r="H2769" s="16" t="n">
        <v>4556.86</v>
      </c>
    </row>
    <row r="2770" customFormat="false" ht="15" hidden="false" customHeight="true" outlineLevel="0" collapsed="false">
      <c r="A2770" s="1" t="s">
        <v>5212</v>
      </c>
      <c r="B2770" s="1" t="s">
        <v>1828</v>
      </c>
      <c r="C2770" s="1" t="s">
        <v>2177</v>
      </c>
      <c r="D2770" s="1" t="s">
        <v>2021</v>
      </c>
      <c r="E2770" s="1" t="s">
        <v>2018</v>
      </c>
      <c r="F2770" s="16" t="n">
        <v>0</v>
      </c>
      <c r="G2770" s="16" t="n">
        <v>3494.37</v>
      </c>
      <c r="H2770" s="16" t="n">
        <v>3494.37</v>
      </c>
    </row>
    <row r="2771" customFormat="false" ht="15" hidden="false" customHeight="true" outlineLevel="0" collapsed="false">
      <c r="A2771" s="1" t="s">
        <v>5213</v>
      </c>
      <c r="B2771" s="1" t="s">
        <v>1473</v>
      </c>
      <c r="C2771" s="1" t="s">
        <v>568</v>
      </c>
      <c r="D2771" s="1" t="s">
        <v>2025</v>
      </c>
      <c r="E2771" s="1" t="s">
        <v>2018</v>
      </c>
      <c r="F2771" s="16" t="n">
        <v>0</v>
      </c>
      <c r="G2771" s="16" t="n">
        <v>7969.65</v>
      </c>
      <c r="H2771" s="16" t="n">
        <v>7969.65</v>
      </c>
    </row>
    <row r="2772" customFormat="false" ht="15" hidden="false" customHeight="true" outlineLevel="0" collapsed="false">
      <c r="A2772" s="1" t="s">
        <v>5214</v>
      </c>
      <c r="B2772" s="1" t="s">
        <v>768</v>
      </c>
      <c r="C2772" s="1" t="s">
        <v>2145</v>
      </c>
      <c r="D2772" s="1" t="s">
        <v>2055</v>
      </c>
      <c r="E2772" s="1" t="s">
        <v>2018</v>
      </c>
      <c r="F2772" s="16" t="n">
        <v>0</v>
      </c>
      <c r="G2772" s="16" t="n">
        <v>8839.47</v>
      </c>
      <c r="H2772" s="16" t="n">
        <v>8839.47</v>
      </c>
    </row>
    <row r="2773" customFormat="false" ht="15" hidden="false" customHeight="true" outlineLevel="0" collapsed="false">
      <c r="A2773" s="1" t="s">
        <v>5215</v>
      </c>
      <c r="B2773" s="1" t="s">
        <v>648</v>
      </c>
      <c r="C2773" s="1" t="s">
        <v>2845</v>
      </c>
      <c r="D2773" s="1" t="s">
        <v>2025</v>
      </c>
      <c r="E2773" s="1" t="s">
        <v>2018</v>
      </c>
      <c r="F2773" s="16" t="n">
        <v>0</v>
      </c>
      <c r="G2773" s="16" t="n">
        <v>4796.7</v>
      </c>
      <c r="H2773" s="16" t="n">
        <v>4796.7</v>
      </c>
    </row>
    <row r="2774" customFormat="false" ht="15" hidden="false" customHeight="true" outlineLevel="0" collapsed="false">
      <c r="A2774" s="1" t="s">
        <v>5216</v>
      </c>
      <c r="B2774" s="1" t="s">
        <v>1879</v>
      </c>
      <c r="C2774" s="1" t="s">
        <v>1481</v>
      </c>
      <c r="D2774" s="1" t="s">
        <v>2017</v>
      </c>
      <c r="E2774" s="1" t="s">
        <v>2022</v>
      </c>
      <c r="F2774" s="16" t="n">
        <v>79</v>
      </c>
      <c r="G2774" s="16" t="n">
        <v>2158.52</v>
      </c>
      <c r="H2774" s="16" t="n">
        <v>2237.52</v>
      </c>
    </row>
    <row r="2775" customFormat="false" ht="15" hidden="false" customHeight="true" outlineLevel="0" collapsed="false">
      <c r="A2775" s="1" t="s">
        <v>5217</v>
      </c>
      <c r="B2775" s="1" t="s">
        <v>1301</v>
      </c>
      <c r="C2775" s="1" t="s">
        <v>5218</v>
      </c>
      <c r="D2775" s="1" t="s">
        <v>2032</v>
      </c>
      <c r="E2775" s="1" t="s">
        <v>2018</v>
      </c>
      <c r="F2775" s="16" t="n">
        <v>0</v>
      </c>
      <c r="G2775" s="16" t="n">
        <v>8037.46</v>
      </c>
      <c r="H2775" s="16" t="n">
        <v>8037.46</v>
      </c>
    </row>
    <row r="2776" customFormat="false" ht="15" hidden="false" customHeight="true" outlineLevel="0" collapsed="false">
      <c r="A2776" s="1" t="s">
        <v>5219</v>
      </c>
      <c r="B2776" s="1" t="s">
        <v>1731</v>
      </c>
      <c r="C2776" s="1" t="s">
        <v>1321</v>
      </c>
      <c r="D2776" s="1" t="s">
        <v>2021</v>
      </c>
      <c r="E2776" s="1" t="s">
        <v>2084</v>
      </c>
      <c r="F2776" s="16" t="n">
        <v>0</v>
      </c>
      <c r="G2776" s="16" t="n">
        <v>6258.48</v>
      </c>
      <c r="H2776" s="16" t="n">
        <v>6258.48</v>
      </c>
    </row>
    <row r="2777" customFormat="false" ht="15" hidden="false" customHeight="true" outlineLevel="0" collapsed="false">
      <c r="A2777" s="1" t="s">
        <v>5220</v>
      </c>
      <c r="B2777" s="1" t="s">
        <v>1723</v>
      </c>
      <c r="C2777" s="1" t="s">
        <v>1171</v>
      </c>
      <c r="D2777" s="1" t="s">
        <v>2055</v>
      </c>
      <c r="E2777" s="1" t="s">
        <v>2018</v>
      </c>
      <c r="F2777" s="16" t="n">
        <v>99</v>
      </c>
      <c r="G2777" s="16" t="n">
        <v>916.12</v>
      </c>
      <c r="H2777" s="16" t="n">
        <v>1015.12</v>
      </c>
    </row>
    <row r="2778" customFormat="false" ht="15" hidden="false" customHeight="true" outlineLevel="0" collapsed="false">
      <c r="A2778" s="1" t="s">
        <v>5221</v>
      </c>
      <c r="B2778" s="1" t="s">
        <v>1631</v>
      </c>
      <c r="C2778" s="1" t="s">
        <v>5222</v>
      </c>
      <c r="D2778" s="1" t="s">
        <v>2025</v>
      </c>
      <c r="E2778" s="1" t="s">
        <v>2045</v>
      </c>
      <c r="F2778" s="16" t="n">
        <v>0</v>
      </c>
      <c r="G2778" s="16" t="n">
        <v>3266.96</v>
      </c>
      <c r="H2778" s="16" t="n">
        <v>3266.96</v>
      </c>
    </row>
    <row r="2779" customFormat="false" ht="15" hidden="false" customHeight="true" outlineLevel="0" collapsed="false">
      <c r="A2779" s="1" t="s">
        <v>5223</v>
      </c>
      <c r="B2779" s="1" t="s">
        <v>1055</v>
      </c>
      <c r="C2779" s="1" t="s">
        <v>3217</v>
      </c>
      <c r="D2779" s="1" t="s">
        <v>2021</v>
      </c>
      <c r="E2779" s="1" t="s">
        <v>2018</v>
      </c>
      <c r="F2779" s="16" t="n">
        <v>99</v>
      </c>
      <c r="G2779" s="16" t="n">
        <v>2278.43</v>
      </c>
      <c r="H2779" s="16" t="n">
        <v>2377.43</v>
      </c>
    </row>
    <row r="2780" customFormat="false" ht="15" hidden="false" customHeight="true" outlineLevel="0" collapsed="false">
      <c r="A2780" s="1" t="s">
        <v>5224</v>
      </c>
      <c r="B2780" s="1" t="s">
        <v>976</v>
      </c>
      <c r="C2780" s="1" t="s">
        <v>1445</v>
      </c>
      <c r="D2780" s="1" t="s">
        <v>2017</v>
      </c>
      <c r="E2780" s="1" t="s">
        <v>2022</v>
      </c>
      <c r="F2780" s="16" t="n">
        <v>0</v>
      </c>
      <c r="G2780" s="16" t="n">
        <v>11559.28</v>
      </c>
      <c r="H2780" s="16" t="n">
        <v>11559.28</v>
      </c>
    </row>
    <row r="2781" customFormat="false" ht="15" hidden="false" customHeight="true" outlineLevel="0" collapsed="false">
      <c r="A2781" s="1" t="s">
        <v>5225</v>
      </c>
      <c r="B2781" s="1" t="s">
        <v>1107</v>
      </c>
      <c r="C2781" s="1" t="s">
        <v>4042</v>
      </c>
      <c r="D2781" s="1" t="s">
        <v>2017</v>
      </c>
      <c r="E2781" s="1" t="s">
        <v>2084</v>
      </c>
      <c r="F2781" s="16" t="n">
        <v>0</v>
      </c>
      <c r="G2781" s="16" t="n">
        <v>15290.39</v>
      </c>
      <c r="H2781" s="16" t="n">
        <v>15290.39</v>
      </c>
    </row>
    <row r="2782" customFormat="false" ht="15" hidden="false" customHeight="true" outlineLevel="0" collapsed="false">
      <c r="A2782" s="1" t="s">
        <v>5226</v>
      </c>
      <c r="B2782" s="1" t="s">
        <v>389</v>
      </c>
      <c r="C2782" s="1" t="s">
        <v>2403</v>
      </c>
      <c r="D2782" s="1" t="s">
        <v>2025</v>
      </c>
      <c r="E2782" s="1" t="s">
        <v>2018</v>
      </c>
      <c r="F2782" s="16" t="n">
        <v>0</v>
      </c>
      <c r="G2782" s="16" t="n">
        <v>8832.48</v>
      </c>
      <c r="H2782" s="16" t="n">
        <v>8832.48</v>
      </c>
    </row>
    <row r="2783" customFormat="false" ht="15" hidden="false" customHeight="true" outlineLevel="0" collapsed="false">
      <c r="A2783" s="1" t="s">
        <v>5227</v>
      </c>
      <c r="B2783" s="1" t="s">
        <v>1304</v>
      </c>
      <c r="C2783" s="1" t="s">
        <v>3071</v>
      </c>
      <c r="D2783" s="1" t="s">
        <v>2025</v>
      </c>
      <c r="E2783" s="1" t="s">
        <v>2018</v>
      </c>
      <c r="F2783" s="16" t="n">
        <v>0</v>
      </c>
      <c r="G2783" s="16" t="n">
        <v>5311.32</v>
      </c>
      <c r="H2783" s="16" t="n">
        <v>5311.32</v>
      </c>
    </row>
    <row r="2784" customFormat="false" ht="15" hidden="false" customHeight="true" outlineLevel="0" collapsed="false">
      <c r="A2784" s="1" t="s">
        <v>5228</v>
      </c>
      <c r="B2784" s="1" t="s">
        <v>1782</v>
      </c>
      <c r="C2784" s="1" t="s">
        <v>1738</v>
      </c>
      <c r="D2784" s="1" t="s">
        <v>2017</v>
      </c>
      <c r="E2784" s="1" t="s">
        <v>2018</v>
      </c>
      <c r="F2784" s="16" t="n">
        <v>0</v>
      </c>
      <c r="G2784" s="16" t="n">
        <v>2701</v>
      </c>
      <c r="H2784" s="16" t="n">
        <v>2701</v>
      </c>
    </row>
    <row r="2785" customFormat="false" ht="15" hidden="false" customHeight="true" outlineLevel="0" collapsed="false">
      <c r="A2785" s="1" t="s">
        <v>5229</v>
      </c>
      <c r="B2785" s="1" t="s">
        <v>1659</v>
      </c>
      <c r="C2785" s="1" t="s">
        <v>1010</v>
      </c>
      <c r="D2785" s="1" t="s">
        <v>2021</v>
      </c>
      <c r="E2785" s="1" t="s">
        <v>2018</v>
      </c>
      <c r="F2785" s="16" t="n">
        <v>0</v>
      </c>
      <c r="G2785" s="16" t="n">
        <v>9537.23</v>
      </c>
      <c r="H2785" s="16" t="n">
        <v>9537.23</v>
      </c>
    </row>
    <row r="2786" customFormat="false" ht="15" hidden="false" customHeight="true" outlineLevel="0" collapsed="false">
      <c r="A2786" s="1" t="s">
        <v>5230</v>
      </c>
      <c r="B2786" s="1" t="s">
        <v>379</v>
      </c>
      <c r="C2786" s="1" t="s">
        <v>2518</v>
      </c>
      <c r="D2786" s="1" t="s">
        <v>2025</v>
      </c>
      <c r="E2786" s="1" t="s">
        <v>2018</v>
      </c>
      <c r="F2786" s="16" t="n">
        <v>0</v>
      </c>
      <c r="G2786" s="16" t="n">
        <v>8894.1</v>
      </c>
      <c r="H2786" s="16" t="n">
        <v>8894.1</v>
      </c>
    </row>
    <row r="2787" customFormat="false" ht="15" hidden="false" customHeight="true" outlineLevel="0" collapsed="false">
      <c r="A2787" s="1" t="s">
        <v>5231</v>
      </c>
      <c r="B2787" s="1" t="s">
        <v>1239</v>
      </c>
      <c r="C2787" s="1" t="s">
        <v>2120</v>
      </c>
      <c r="D2787" s="1" t="s">
        <v>2021</v>
      </c>
      <c r="E2787" s="1" t="s">
        <v>2018</v>
      </c>
      <c r="F2787" s="16" t="n">
        <v>0</v>
      </c>
      <c r="G2787" s="16" t="n">
        <v>2938.72</v>
      </c>
      <c r="H2787" s="16" t="n">
        <v>2938.72</v>
      </c>
    </row>
    <row r="2788" customFormat="false" ht="15" hidden="false" customHeight="true" outlineLevel="0" collapsed="false">
      <c r="A2788" s="1" t="s">
        <v>5232</v>
      </c>
      <c r="B2788" s="1" t="s">
        <v>1680</v>
      </c>
      <c r="C2788" s="1" t="s">
        <v>3316</v>
      </c>
      <c r="D2788" s="1" t="s">
        <v>2025</v>
      </c>
      <c r="E2788" s="1" t="s">
        <v>2022</v>
      </c>
      <c r="F2788" s="16" t="n">
        <v>0</v>
      </c>
      <c r="G2788" s="16" t="n">
        <v>4573.23</v>
      </c>
      <c r="H2788" s="16" t="n">
        <v>4573.23</v>
      </c>
    </row>
    <row r="2789" customFormat="false" ht="15" hidden="false" customHeight="true" outlineLevel="0" collapsed="false">
      <c r="A2789" s="1" t="s">
        <v>5233</v>
      </c>
      <c r="B2789" s="1" t="s">
        <v>723</v>
      </c>
      <c r="C2789" s="1" t="s">
        <v>2428</v>
      </c>
      <c r="D2789" s="1" t="s">
        <v>2028</v>
      </c>
      <c r="E2789" s="1" t="s">
        <v>2045</v>
      </c>
      <c r="F2789" s="16" t="n">
        <v>0</v>
      </c>
      <c r="G2789" s="16" t="n">
        <v>9964.96</v>
      </c>
      <c r="H2789" s="16" t="n">
        <v>9964.96</v>
      </c>
    </row>
    <row r="2790" customFormat="false" ht="15" hidden="false" customHeight="true" outlineLevel="0" collapsed="false">
      <c r="A2790" s="1" t="s">
        <v>5234</v>
      </c>
      <c r="B2790" s="1" t="s">
        <v>683</v>
      </c>
      <c r="C2790" s="1" t="s">
        <v>2442</v>
      </c>
      <c r="D2790" s="1" t="s">
        <v>2021</v>
      </c>
      <c r="E2790" s="1" t="s">
        <v>2018</v>
      </c>
      <c r="F2790" s="16" t="n">
        <v>0</v>
      </c>
      <c r="G2790" s="16" t="n">
        <v>11994.69</v>
      </c>
      <c r="H2790" s="16" t="n">
        <v>11994.69</v>
      </c>
    </row>
    <row r="2791" customFormat="false" ht="15" hidden="false" customHeight="true" outlineLevel="0" collapsed="false">
      <c r="A2791" s="1" t="s">
        <v>5235</v>
      </c>
      <c r="B2791" s="1" t="s">
        <v>537</v>
      </c>
      <c r="C2791" s="1" t="s">
        <v>2215</v>
      </c>
      <c r="D2791" s="1" t="s">
        <v>2017</v>
      </c>
      <c r="E2791" s="1" t="s">
        <v>2018</v>
      </c>
      <c r="F2791" s="16" t="n">
        <v>0</v>
      </c>
      <c r="G2791" s="16" t="n">
        <v>3219.5</v>
      </c>
      <c r="H2791" s="16" t="n">
        <v>3219.5</v>
      </c>
    </row>
    <row r="2792" customFormat="false" ht="15" hidden="false" customHeight="true" outlineLevel="0" collapsed="false">
      <c r="A2792" s="1" t="s">
        <v>5236</v>
      </c>
      <c r="B2792" s="1" t="s">
        <v>1304</v>
      </c>
      <c r="C2792" s="1" t="s">
        <v>572</v>
      </c>
      <c r="D2792" s="1" t="s">
        <v>2032</v>
      </c>
      <c r="E2792" s="1" t="s">
        <v>2018</v>
      </c>
      <c r="F2792" s="16" t="n">
        <v>0</v>
      </c>
      <c r="G2792" s="16" t="n">
        <v>6160.12</v>
      </c>
      <c r="H2792" s="16" t="n">
        <v>6160.12</v>
      </c>
    </row>
    <row r="2793" customFormat="false" ht="15" hidden="false" customHeight="true" outlineLevel="0" collapsed="false">
      <c r="A2793" s="1" t="s">
        <v>5237</v>
      </c>
      <c r="B2793" s="1" t="s">
        <v>1542</v>
      </c>
      <c r="C2793" s="1" t="s">
        <v>4679</v>
      </c>
      <c r="D2793" s="1" t="s">
        <v>2017</v>
      </c>
      <c r="E2793" s="1" t="s">
        <v>2018</v>
      </c>
      <c r="F2793" s="16" t="n">
        <v>49</v>
      </c>
      <c r="G2793" s="16" t="n">
        <v>560.07</v>
      </c>
      <c r="H2793" s="16" t="n">
        <v>609.07</v>
      </c>
    </row>
    <row r="2794" customFormat="false" ht="15" hidden="false" customHeight="true" outlineLevel="0" collapsed="false">
      <c r="A2794" s="1" t="s">
        <v>5238</v>
      </c>
      <c r="B2794" s="1" t="s">
        <v>177</v>
      </c>
      <c r="C2794" s="1" t="s">
        <v>2569</v>
      </c>
      <c r="D2794" s="1" t="s">
        <v>2025</v>
      </c>
      <c r="E2794" s="1" t="s">
        <v>2045</v>
      </c>
      <c r="F2794" s="16" t="n">
        <v>0</v>
      </c>
      <c r="G2794" s="16" t="n">
        <v>4668.41</v>
      </c>
      <c r="H2794" s="16" t="n">
        <v>4668.41</v>
      </c>
    </row>
    <row r="2795" customFormat="false" ht="15" hidden="false" customHeight="true" outlineLevel="0" collapsed="false">
      <c r="A2795" s="1" t="s">
        <v>5239</v>
      </c>
      <c r="B2795" s="1" t="s">
        <v>1375</v>
      </c>
      <c r="C2795" s="1" t="s">
        <v>2577</v>
      </c>
      <c r="D2795" s="1" t="s">
        <v>2028</v>
      </c>
      <c r="E2795" s="1" t="s">
        <v>2018</v>
      </c>
      <c r="F2795" s="16" t="n">
        <v>49</v>
      </c>
      <c r="G2795" s="16" t="n">
        <v>1275.46</v>
      </c>
      <c r="H2795" s="16" t="n">
        <v>1324.46</v>
      </c>
    </row>
    <row r="2796" customFormat="false" ht="15" hidden="false" customHeight="true" outlineLevel="0" collapsed="false">
      <c r="A2796" s="1" t="s">
        <v>5240</v>
      </c>
      <c r="B2796" s="1" t="s">
        <v>973</v>
      </c>
      <c r="C2796" s="1" t="s">
        <v>2288</v>
      </c>
      <c r="D2796" s="1" t="s">
        <v>2032</v>
      </c>
      <c r="E2796" s="1" t="s">
        <v>2018</v>
      </c>
      <c r="F2796" s="16" t="n">
        <v>79</v>
      </c>
      <c r="G2796" s="16" t="n">
        <v>712.76</v>
      </c>
      <c r="H2796" s="16" t="n">
        <v>791.76</v>
      </c>
    </row>
    <row r="2797" customFormat="false" ht="15" hidden="false" customHeight="true" outlineLevel="0" collapsed="false">
      <c r="A2797" s="1" t="s">
        <v>5241</v>
      </c>
      <c r="B2797" s="1" t="s">
        <v>936</v>
      </c>
      <c r="C2797" s="1" t="s">
        <v>2892</v>
      </c>
      <c r="D2797" s="1" t="s">
        <v>2025</v>
      </c>
      <c r="E2797" s="1" t="s">
        <v>2018</v>
      </c>
      <c r="F2797" s="16" t="n">
        <v>0</v>
      </c>
      <c r="G2797" s="16" t="n">
        <v>10306.97</v>
      </c>
      <c r="H2797" s="16" t="n">
        <v>10306.97</v>
      </c>
    </row>
    <row r="2798" customFormat="false" ht="15" hidden="false" customHeight="true" outlineLevel="0" collapsed="false">
      <c r="A2798" s="1" t="s">
        <v>5242</v>
      </c>
      <c r="B2798" s="1" t="s">
        <v>1548</v>
      </c>
      <c r="C2798" s="1" t="s">
        <v>3063</v>
      </c>
      <c r="D2798" s="1" t="s">
        <v>2055</v>
      </c>
      <c r="E2798" s="1" t="s">
        <v>2018</v>
      </c>
      <c r="F2798" s="16" t="n">
        <v>99</v>
      </c>
      <c r="G2798" s="16" t="n">
        <v>385.74</v>
      </c>
      <c r="H2798" s="16" t="n">
        <v>484.74</v>
      </c>
    </row>
    <row r="2799" customFormat="false" ht="15" hidden="false" customHeight="true" outlineLevel="0" collapsed="false">
      <c r="A2799" s="1" t="s">
        <v>5243</v>
      </c>
      <c r="B2799" s="1" t="s">
        <v>666</v>
      </c>
      <c r="C2799" s="1" t="s">
        <v>2076</v>
      </c>
      <c r="D2799" s="1" t="s">
        <v>2025</v>
      </c>
      <c r="E2799" s="1" t="s">
        <v>2018</v>
      </c>
      <c r="F2799" s="16" t="n">
        <v>49</v>
      </c>
      <c r="G2799" s="16" t="n">
        <v>819.84</v>
      </c>
      <c r="H2799" s="16" t="n">
        <v>868.84</v>
      </c>
    </row>
    <row r="2800" customFormat="false" ht="15" hidden="false" customHeight="true" outlineLevel="0" collapsed="false">
      <c r="A2800" s="1" t="s">
        <v>5244</v>
      </c>
      <c r="B2800" s="1" t="s">
        <v>1193</v>
      </c>
      <c r="C2800" s="1" t="s">
        <v>845</v>
      </c>
      <c r="D2800" s="1" t="s">
        <v>2025</v>
      </c>
      <c r="E2800" s="1" t="s">
        <v>2018</v>
      </c>
      <c r="F2800" s="16" t="n">
        <v>0</v>
      </c>
      <c r="G2800" s="16" t="n">
        <v>2729.5</v>
      </c>
      <c r="H2800" s="16" t="n">
        <v>2729.5</v>
      </c>
    </row>
    <row r="2801" customFormat="false" ht="15" hidden="false" customHeight="true" outlineLevel="0" collapsed="false">
      <c r="A2801" s="1" t="s">
        <v>5245</v>
      </c>
      <c r="B2801" s="1" t="s">
        <v>1145</v>
      </c>
      <c r="C2801" s="1" t="s">
        <v>3469</v>
      </c>
      <c r="D2801" s="1" t="s">
        <v>2017</v>
      </c>
      <c r="E2801" s="1" t="s">
        <v>2018</v>
      </c>
      <c r="F2801" s="16" t="n">
        <v>49</v>
      </c>
      <c r="G2801" s="16" t="n">
        <v>980.01</v>
      </c>
      <c r="H2801" s="16" t="n">
        <v>1029.01</v>
      </c>
    </row>
    <row r="2802" customFormat="false" ht="15" hidden="false" customHeight="true" outlineLevel="0" collapsed="false">
      <c r="A2802" s="1" t="s">
        <v>5246</v>
      </c>
      <c r="B2802" s="1" t="s">
        <v>1107</v>
      </c>
      <c r="C2802" s="1" t="s">
        <v>2062</v>
      </c>
      <c r="D2802" s="1" t="s">
        <v>2055</v>
      </c>
      <c r="E2802" s="1" t="s">
        <v>2045</v>
      </c>
      <c r="F2802" s="16" t="n">
        <v>0</v>
      </c>
      <c r="G2802" s="16" t="n">
        <v>10012.04</v>
      </c>
      <c r="H2802" s="16" t="n">
        <v>10012.04</v>
      </c>
    </row>
    <row r="2803" customFormat="false" ht="15" hidden="false" customHeight="true" outlineLevel="0" collapsed="false">
      <c r="A2803" s="1" t="s">
        <v>5247</v>
      </c>
      <c r="B2803" s="1" t="s">
        <v>1889</v>
      </c>
      <c r="C2803" s="1" t="s">
        <v>1404</v>
      </c>
      <c r="D2803" s="1" t="s">
        <v>2055</v>
      </c>
      <c r="E2803" s="1" t="s">
        <v>2022</v>
      </c>
      <c r="F2803" s="16" t="n">
        <v>0</v>
      </c>
      <c r="G2803" s="16" t="n">
        <v>9171.98</v>
      </c>
      <c r="H2803" s="16" t="n">
        <v>9171.98</v>
      </c>
    </row>
    <row r="2804" customFormat="false" ht="15" hidden="false" customHeight="true" outlineLevel="0" collapsed="false">
      <c r="A2804" s="1" t="s">
        <v>5248</v>
      </c>
      <c r="B2804" s="1" t="s">
        <v>284</v>
      </c>
      <c r="C2804" s="1" t="s">
        <v>2097</v>
      </c>
      <c r="D2804" s="1" t="s">
        <v>2028</v>
      </c>
      <c r="E2804" s="1" t="s">
        <v>2018</v>
      </c>
      <c r="F2804" s="16" t="n">
        <v>99</v>
      </c>
      <c r="G2804" s="16" t="n">
        <v>1789.83</v>
      </c>
      <c r="H2804" s="16" t="n">
        <v>1888.83</v>
      </c>
    </row>
    <row r="2805" customFormat="false" ht="15" hidden="false" customHeight="true" outlineLevel="0" collapsed="false">
      <c r="A2805" s="1" t="s">
        <v>5249</v>
      </c>
      <c r="B2805" s="1" t="s">
        <v>1548</v>
      </c>
      <c r="C2805" s="1" t="s">
        <v>2474</v>
      </c>
      <c r="D2805" s="1" t="s">
        <v>2017</v>
      </c>
      <c r="E2805" s="1" t="s">
        <v>2018</v>
      </c>
      <c r="F2805" s="16" t="n">
        <v>0</v>
      </c>
      <c r="G2805" s="16" t="n">
        <v>8518.94</v>
      </c>
      <c r="H2805" s="16" t="n">
        <v>8518.94</v>
      </c>
    </row>
    <row r="2806" customFormat="false" ht="15" hidden="false" customHeight="true" outlineLevel="0" collapsed="false">
      <c r="A2806" s="1" t="s">
        <v>5250</v>
      </c>
      <c r="B2806" s="1" t="s">
        <v>1184</v>
      </c>
      <c r="C2806" s="1" t="s">
        <v>1007</v>
      </c>
      <c r="D2806" s="1" t="s">
        <v>2017</v>
      </c>
      <c r="E2806" s="1" t="s">
        <v>2018</v>
      </c>
      <c r="F2806" s="16" t="n">
        <v>49</v>
      </c>
      <c r="G2806" s="16" t="n">
        <v>1941.05</v>
      </c>
      <c r="H2806" s="16" t="n">
        <v>1990.05</v>
      </c>
    </row>
    <row r="2807" customFormat="false" ht="15" hidden="false" customHeight="true" outlineLevel="0" collapsed="false">
      <c r="A2807" s="1" t="s">
        <v>5251</v>
      </c>
      <c r="B2807" s="1" t="s">
        <v>1542</v>
      </c>
      <c r="C2807" s="1" t="s">
        <v>2640</v>
      </c>
      <c r="D2807" s="1" t="s">
        <v>2017</v>
      </c>
      <c r="E2807" s="1" t="s">
        <v>2018</v>
      </c>
      <c r="F2807" s="16" t="n">
        <v>99</v>
      </c>
      <c r="G2807" s="16" t="n">
        <v>862.99</v>
      </c>
      <c r="H2807" s="16" t="n">
        <v>961.99</v>
      </c>
    </row>
    <row r="2808" customFormat="false" ht="15" hidden="false" customHeight="true" outlineLevel="0" collapsed="false">
      <c r="A2808" s="1" t="s">
        <v>5252</v>
      </c>
      <c r="B2808" s="1" t="s">
        <v>1456</v>
      </c>
      <c r="C2808" s="1" t="s">
        <v>3295</v>
      </c>
      <c r="D2808" s="1" t="s">
        <v>2017</v>
      </c>
      <c r="E2808" s="1" t="s">
        <v>2018</v>
      </c>
      <c r="F2808" s="16" t="n">
        <v>0</v>
      </c>
      <c r="G2808" s="16" t="n">
        <v>13142.02</v>
      </c>
      <c r="H2808" s="16" t="n">
        <v>13142.02</v>
      </c>
    </row>
    <row r="2809" customFormat="false" ht="15" hidden="false" customHeight="true" outlineLevel="0" collapsed="false">
      <c r="A2809" s="1" t="s">
        <v>5253</v>
      </c>
      <c r="B2809" s="1" t="s">
        <v>210</v>
      </c>
      <c r="C2809" s="1" t="s">
        <v>2522</v>
      </c>
      <c r="D2809" s="1" t="s">
        <v>2017</v>
      </c>
      <c r="E2809" s="1" t="s">
        <v>2018</v>
      </c>
      <c r="F2809" s="16" t="n">
        <v>99</v>
      </c>
      <c r="G2809" s="16" t="n">
        <v>2138.27</v>
      </c>
      <c r="H2809" s="16" t="n">
        <v>2237.27</v>
      </c>
    </row>
    <row r="2810" customFormat="false" ht="15" hidden="false" customHeight="true" outlineLevel="0" collapsed="false">
      <c r="A2810" s="1" t="s">
        <v>5254</v>
      </c>
      <c r="B2810" s="1" t="s">
        <v>1473</v>
      </c>
      <c r="C2810" s="1" t="s">
        <v>2781</v>
      </c>
      <c r="D2810" s="1" t="s">
        <v>2017</v>
      </c>
      <c r="E2810" s="1" t="s">
        <v>2018</v>
      </c>
      <c r="F2810" s="16" t="n">
        <v>0</v>
      </c>
      <c r="G2810" s="16" t="n">
        <v>5698.88</v>
      </c>
      <c r="H2810" s="16" t="n">
        <v>5698.88</v>
      </c>
    </row>
    <row r="2811" customFormat="false" ht="15" hidden="false" customHeight="true" outlineLevel="0" collapsed="false">
      <c r="A2811" s="1" t="s">
        <v>5255</v>
      </c>
      <c r="B2811" s="1" t="s">
        <v>447</v>
      </c>
      <c r="C2811" s="1" t="s">
        <v>1907</v>
      </c>
      <c r="D2811" s="1" t="s">
        <v>2017</v>
      </c>
      <c r="E2811" s="1" t="s">
        <v>2018</v>
      </c>
      <c r="F2811" s="16" t="n">
        <v>99</v>
      </c>
      <c r="G2811" s="16" t="n">
        <v>916.12</v>
      </c>
      <c r="H2811" s="16" t="n">
        <v>1015.12</v>
      </c>
    </row>
    <row r="2812" customFormat="false" ht="15" hidden="false" customHeight="true" outlineLevel="0" collapsed="false">
      <c r="A2812" s="1" t="s">
        <v>5256</v>
      </c>
      <c r="B2812" s="1" t="s">
        <v>234</v>
      </c>
      <c r="C2812" s="1" t="s">
        <v>1168</v>
      </c>
      <c r="D2812" s="1" t="s">
        <v>2017</v>
      </c>
      <c r="E2812" s="1" t="s">
        <v>2018</v>
      </c>
      <c r="F2812" s="16" t="n">
        <v>0</v>
      </c>
      <c r="G2812" s="16" t="n">
        <v>12543.79</v>
      </c>
      <c r="H2812" s="16" t="n">
        <v>12543.79</v>
      </c>
    </row>
    <row r="2813" customFormat="false" ht="15" hidden="false" customHeight="true" outlineLevel="0" collapsed="false">
      <c r="A2813" s="1" t="s">
        <v>5257</v>
      </c>
      <c r="B2813" s="1" t="s">
        <v>895</v>
      </c>
      <c r="C2813" s="1" t="s">
        <v>5258</v>
      </c>
      <c r="D2813" s="1" t="s">
        <v>2028</v>
      </c>
      <c r="E2813" s="1" t="s">
        <v>2018</v>
      </c>
      <c r="F2813" s="16" t="n">
        <v>79</v>
      </c>
      <c r="G2813" s="16" t="n">
        <v>2374.52</v>
      </c>
      <c r="H2813" s="16" t="n">
        <v>2453.52</v>
      </c>
    </row>
    <row r="2814" customFormat="false" ht="15" hidden="false" customHeight="true" outlineLevel="0" collapsed="false">
      <c r="A2814" s="1" t="s">
        <v>5259</v>
      </c>
      <c r="B2814" s="1" t="s">
        <v>923</v>
      </c>
      <c r="C2814" s="1" t="s">
        <v>1347</v>
      </c>
      <c r="D2814" s="1" t="s">
        <v>2025</v>
      </c>
      <c r="E2814" s="1" t="s">
        <v>2018</v>
      </c>
      <c r="F2814" s="16" t="n">
        <v>0</v>
      </c>
      <c r="G2814" s="16" t="n">
        <v>5311.32</v>
      </c>
      <c r="H2814" s="16" t="n">
        <v>5311.32</v>
      </c>
    </row>
    <row r="2815" customFormat="false" ht="15" hidden="false" customHeight="true" outlineLevel="0" collapsed="false">
      <c r="A2815" s="1" t="s">
        <v>5260</v>
      </c>
      <c r="B2815" s="1" t="s">
        <v>1286</v>
      </c>
      <c r="C2815" s="1" t="s">
        <v>270</v>
      </c>
      <c r="D2815" s="1" t="s">
        <v>2025</v>
      </c>
      <c r="E2815" s="1" t="s">
        <v>2018</v>
      </c>
      <c r="F2815" s="16" t="n">
        <v>0</v>
      </c>
      <c r="G2815" s="16" t="n">
        <v>13035.41</v>
      </c>
      <c r="H2815" s="16" t="n">
        <v>13035.41</v>
      </c>
    </row>
    <row r="2816" customFormat="false" ht="15" hidden="false" customHeight="true" outlineLevel="0" collapsed="false">
      <c r="A2816" s="1" t="s">
        <v>5261</v>
      </c>
      <c r="B2816" s="1" t="s">
        <v>909</v>
      </c>
      <c r="C2816" s="1" t="s">
        <v>2394</v>
      </c>
      <c r="D2816" s="1" t="s">
        <v>2017</v>
      </c>
      <c r="E2816" s="1" t="s">
        <v>2018</v>
      </c>
      <c r="F2816" s="16" t="n">
        <v>0</v>
      </c>
      <c r="G2816" s="16" t="n">
        <v>14005.24</v>
      </c>
      <c r="H2816" s="16" t="n">
        <v>14005.24</v>
      </c>
    </row>
    <row r="2817" customFormat="false" ht="15" hidden="false" customHeight="true" outlineLevel="0" collapsed="false">
      <c r="A2817" s="1" t="s">
        <v>5262</v>
      </c>
      <c r="B2817" s="1" t="s">
        <v>1874</v>
      </c>
      <c r="C2817" s="1" t="s">
        <v>2425</v>
      </c>
      <c r="D2817" s="1" t="s">
        <v>2025</v>
      </c>
      <c r="E2817" s="1" t="s">
        <v>2022</v>
      </c>
      <c r="F2817" s="16" t="n">
        <v>0</v>
      </c>
      <c r="G2817" s="16" t="n">
        <v>5529.33</v>
      </c>
      <c r="H2817" s="16" t="n">
        <v>5529.33</v>
      </c>
    </row>
    <row r="2818" customFormat="false" ht="15" hidden="false" customHeight="true" outlineLevel="0" collapsed="false">
      <c r="A2818" s="1" t="s">
        <v>5263</v>
      </c>
      <c r="B2818" s="1" t="s">
        <v>1095</v>
      </c>
      <c r="C2818" s="1" t="s">
        <v>2263</v>
      </c>
      <c r="D2818" s="1" t="s">
        <v>2017</v>
      </c>
      <c r="E2818" s="1" t="s">
        <v>2018</v>
      </c>
      <c r="F2818" s="16" t="n">
        <v>79</v>
      </c>
      <c r="G2818" s="16" t="n">
        <v>771.47</v>
      </c>
      <c r="H2818" s="16" t="n">
        <v>850.47</v>
      </c>
    </row>
    <row r="2819" customFormat="false" ht="15" hidden="false" customHeight="true" outlineLevel="0" collapsed="false">
      <c r="A2819" s="1" t="s">
        <v>5264</v>
      </c>
      <c r="B2819" s="1" t="s">
        <v>1398</v>
      </c>
      <c r="C2819" s="1" t="s">
        <v>757</v>
      </c>
      <c r="D2819" s="1" t="s">
        <v>2025</v>
      </c>
      <c r="E2819" s="1" t="s">
        <v>2045</v>
      </c>
      <c r="F2819" s="16" t="n">
        <v>49</v>
      </c>
      <c r="G2819" s="16" t="n">
        <v>2028.14</v>
      </c>
      <c r="H2819" s="16" t="n">
        <v>2077.14</v>
      </c>
    </row>
    <row r="2820" customFormat="false" ht="15" hidden="false" customHeight="true" outlineLevel="0" collapsed="false">
      <c r="A2820" s="1" t="s">
        <v>5265</v>
      </c>
      <c r="B2820" s="1" t="s">
        <v>1315</v>
      </c>
      <c r="C2820" s="1" t="s">
        <v>2152</v>
      </c>
      <c r="D2820" s="1" t="s">
        <v>2017</v>
      </c>
      <c r="E2820" s="1" t="s">
        <v>2018</v>
      </c>
      <c r="F2820" s="16" t="n">
        <v>49</v>
      </c>
      <c r="G2820" s="16" t="n">
        <v>2137.36</v>
      </c>
      <c r="H2820" s="16" t="n">
        <v>2186.36</v>
      </c>
    </row>
    <row r="2821" customFormat="false" ht="15" hidden="false" customHeight="true" outlineLevel="0" collapsed="false">
      <c r="A2821" s="1" t="s">
        <v>5266</v>
      </c>
      <c r="B2821" s="1" t="s">
        <v>1473</v>
      </c>
      <c r="C2821" s="1" t="s">
        <v>3639</v>
      </c>
      <c r="D2821" s="1" t="s">
        <v>2032</v>
      </c>
      <c r="E2821" s="1" t="s">
        <v>2018</v>
      </c>
      <c r="F2821" s="16" t="n">
        <v>0</v>
      </c>
      <c r="G2821" s="16" t="n">
        <v>7709.67</v>
      </c>
      <c r="H2821" s="16" t="n">
        <v>7709.67</v>
      </c>
    </row>
    <row r="2822" customFormat="false" ht="15" hidden="false" customHeight="true" outlineLevel="0" collapsed="false">
      <c r="A2822" s="1" t="s">
        <v>5267</v>
      </c>
      <c r="B2822" s="1" t="s">
        <v>1175</v>
      </c>
      <c r="C2822" s="1" t="s">
        <v>2464</v>
      </c>
      <c r="D2822" s="1" t="s">
        <v>2021</v>
      </c>
      <c r="E2822" s="1" t="s">
        <v>2018</v>
      </c>
      <c r="F2822" s="16" t="n">
        <v>0</v>
      </c>
      <c r="G2822" s="16" t="n">
        <v>6414.29</v>
      </c>
      <c r="H2822" s="16" t="n">
        <v>6414.29</v>
      </c>
    </row>
    <row r="2823" customFormat="false" ht="15" hidden="false" customHeight="true" outlineLevel="0" collapsed="false">
      <c r="A2823" s="1" t="s">
        <v>5268</v>
      </c>
      <c r="B2823" s="1" t="s">
        <v>1562</v>
      </c>
      <c r="C2823" s="1" t="s">
        <v>2148</v>
      </c>
      <c r="D2823" s="1" t="s">
        <v>2032</v>
      </c>
      <c r="E2823" s="1" t="s">
        <v>2018</v>
      </c>
      <c r="F2823" s="16" t="n">
        <v>0</v>
      </c>
      <c r="G2823" s="16" t="n">
        <v>15245.19</v>
      </c>
      <c r="H2823" s="16" t="n">
        <v>15245.19</v>
      </c>
    </row>
    <row r="2824" customFormat="false" ht="15" hidden="false" customHeight="true" outlineLevel="0" collapsed="false">
      <c r="A2824" s="1" t="s">
        <v>5269</v>
      </c>
      <c r="B2824" s="1" t="s">
        <v>1844</v>
      </c>
      <c r="C2824" s="1" t="s">
        <v>1606</v>
      </c>
      <c r="D2824" s="1" t="s">
        <v>2025</v>
      </c>
      <c r="E2824" s="1" t="s">
        <v>2018</v>
      </c>
      <c r="F2824" s="16" t="n">
        <v>79</v>
      </c>
      <c r="G2824" s="16" t="n">
        <v>1500.54</v>
      </c>
      <c r="H2824" s="16" t="n">
        <v>1579.54</v>
      </c>
    </row>
    <row r="2825" customFormat="false" ht="15" hidden="false" customHeight="true" outlineLevel="0" collapsed="false">
      <c r="A2825" s="1" t="s">
        <v>5270</v>
      </c>
      <c r="B2825" s="1" t="s">
        <v>1485</v>
      </c>
      <c r="C2825" s="1" t="s">
        <v>2569</v>
      </c>
      <c r="D2825" s="1" t="s">
        <v>2021</v>
      </c>
      <c r="E2825" s="1" t="s">
        <v>2018</v>
      </c>
      <c r="F2825" s="16" t="n">
        <v>49</v>
      </c>
      <c r="G2825" s="16" t="n">
        <v>1478.08</v>
      </c>
      <c r="H2825" s="16" t="n">
        <v>1527.08</v>
      </c>
    </row>
    <row r="2826" customFormat="false" ht="15" hidden="false" customHeight="true" outlineLevel="0" collapsed="false">
      <c r="A2826" s="1" t="s">
        <v>5271</v>
      </c>
      <c r="B2826" s="1" t="s">
        <v>1193</v>
      </c>
      <c r="C2826" s="1" t="s">
        <v>279</v>
      </c>
      <c r="D2826" s="1" t="s">
        <v>2025</v>
      </c>
      <c r="E2826" s="1" t="s">
        <v>2018</v>
      </c>
      <c r="F2826" s="16" t="n">
        <v>79</v>
      </c>
      <c r="G2826" s="16" t="n">
        <v>409.84</v>
      </c>
      <c r="H2826" s="16" t="n">
        <v>488.84</v>
      </c>
    </row>
    <row r="2827" customFormat="false" ht="15" hidden="false" customHeight="true" outlineLevel="0" collapsed="false">
      <c r="A2827" s="1" t="s">
        <v>5272</v>
      </c>
      <c r="B2827" s="1" t="s">
        <v>1378</v>
      </c>
      <c r="C2827" s="1" t="s">
        <v>474</v>
      </c>
      <c r="D2827" s="1" t="s">
        <v>2017</v>
      </c>
      <c r="E2827" s="1" t="s">
        <v>2018</v>
      </c>
      <c r="F2827" s="16" t="n">
        <v>99</v>
      </c>
      <c r="G2827" s="16" t="n">
        <v>2255.79</v>
      </c>
      <c r="H2827" s="16" t="n">
        <v>2354.79</v>
      </c>
    </row>
    <row r="2828" customFormat="false" ht="15" hidden="false" customHeight="true" outlineLevel="0" collapsed="false">
      <c r="A2828" s="1" t="s">
        <v>5273</v>
      </c>
      <c r="B2828" s="1" t="s">
        <v>1263</v>
      </c>
      <c r="C2828" s="1" t="s">
        <v>3793</v>
      </c>
      <c r="D2828" s="1" t="s">
        <v>2032</v>
      </c>
      <c r="E2828" s="1" t="s">
        <v>2018</v>
      </c>
      <c r="F2828" s="16" t="n">
        <v>99</v>
      </c>
      <c r="G2828" s="16" t="n">
        <v>433.95</v>
      </c>
      <c r="H2828" s="16" t="n">
        <v>532.95</v>
      </c>
    </row>
    <row r="2829" customFormat="false" ht="15" hidden="false" customHeight="true" outlineLevel="0" collapsed="false">
      <c r="A2829" s="1" t="s">
        <v>5274</v>
      </c>
      <c r="B2829" s="1" t="s">
        <v>1052</v>
      </c>
      <c r="C2829" s="1" t="s">
        <v>3353</v>
      </c>
      <c r="D2829" s="1" t="s">
        <v>2055</v>
      </c>
      <c r="E2829" s="1" t="s">
        <v>2018</v>
      </c>
      <c r="F2829" s="16" t="n">
        <v>0</v>
      </c>
      <c r="G2829" s="16" t="n">
        <v>3674.06</v>
      </c>
      <c r="H2829" s="16" t="n">
        <v>3674.06</v>
      </c>
    </row>
    <row r="2830" customFormat="false" ht="15" hidden="false" customHeight="true" outlineLevel="0" collapsed="false">
      <c r="A2830" s="1" t="s">
        <v>5275</v>
      </c>
      <c r="B2830" s="1" t="s">
        <v>1473</v>
      </c>
      <c r="C2830" s="1" t="s">
        <v>3814</v>
      </c>
      <c r="D2830" s="1" t="s">
        <v>2025</v>
      </c>
      <c r="E2830" s="1" t="s">
        <v>2018</v>
      </c>
      <c r="F2830" s="16" t="n">
        <v>99</v>
      </c>
      <c r="G2830" s="16" t="n">
        <v>1184.08</v>
      </c>
      <c r="H2830" s="16" t="n">
        <v>1283.08</v>
      </c>
    </row>
    <row r="2831" customFormat="false" ht="15" hidden="false" customHeight="true" outlineLevel="0" collapsed="false">
      <c r="A2831" s="1" t="s">
        <v>5276</v>
      </c>
      <c r="B2831" s="1" t="s">
        <v>818</v>
      </c>
      <c r="C2831" s="1" t="s">
        <v>911</v>
      </c>
      <c r="D2831" s="1" t="s">
        <v>2055</v>
      </c>
      <c r="E2831" s="1" t="s">
        <v>2018</v>
      </c>
      <c r="F2831" s="16" t="n">
        <v>0</v>
      </c>
      <c r="G2831" s="16" t="n">
        <v>3881.54</v>
      </c>
      <c r="H2831" s="16" t="n">
        <v>3881.54</v>
      </c>
    </row>
    <row r="2832" customFormat="false" ht="15" hidden="false" customHeight="true" outlineLevel="0" collapsed="false">
      <c r="A2832" s="1" t="s">
        <v>5277</v>
      </c>
      <c r="B2832" s="1" t="s">
        <v>1502</v>
      </c>
      <c r="C2832" s="1" t="s">
        <v>3071</v>
      </c>
      <c r="D2832" s="1" t="s">
        <v>2017</v>
      </c>
      <c r="E2832" s="1" t="s">
        <v>2018</v>
      </c>
      <c r="F2832" s="16" t="n">
        <v>0</v>
      </c>
      <c r="G2832" s="16" t="n">
        <v>14218.23</v>
      </c>
      <c r="H2832" s="16" t="n">
        <v>14218.23</v>
      </c>
    </row>
    <row r="2833" customFormat="false" ht="15" hidden="false" customHeight="true" outlineLevel="0" collapsed="false">
      <c r="A2833" s="1" t="s">
        <v>5278</v>
      </c>
      <c r="B2833" s="1" t="s">
        <v>1325</v>
      </c>
      <c r="C2833" s="1" t="s">
        <v>1262</v>
      </c>
      <c r="D2833" s="1" t="s">
        <v>2017</v>
      </c>
      <c r="E2833" s="1" t="s">
        <v>2018</v>
      </c>
      <c r="F2833" s="16" t="n">
        <v>99</v>
      </c>
      <c r="G2833" s="16" t="n">
        <v>1587.34</v>
      </c>
      <c r="H2833" s="16" t="n">
        <v>1686.34</v>
      </c>
    </row>
    <row r="2834" customFormat="false" ht="15" hidden="false" customHeight="true" outlineLevel="0" collapsed="false">
      <c r="A2834" s="1" t="s">
        <v>5279</v>
      </c>
      <c r="B2834" s="1" t="s">
        <v>573</v>
      </c>
      <c r="C2834" s="1" t="s">
        <v>1383</v>
      </c>
      <c r="D2834" s="1" t="s">
        <v>2021</v>
      </c>
      <c r="E2834" s="1" t="s">
        <v>2018</v>
      </c>
      <c r="F2834" s="16" t="n">
        <v>0</v>
      </c>
      <c r="G2834" s="16" t="n">
        <v>23255.78</v>
      </c>
      <c r="H2834" s="16" t="n">
        <v>23255.78</v>
      </c>
    </row>
    <row r="2835" customFormat="false" ht="15" hidden="false" customHeight="true" outlineLevel="0" collapsed="false">
      <c r="A2835" s="1" t="s">
        <v>5280</v>
      </c>
      <c r="B2835" s="1" t="s">
        <v>1557</v>
      </c>
      <c r="C2835" s="1" t="s">
        <v>736</v>
      </c>
      <c r="D2835" s="1" t="s">
        <v>2025</v>
      </c>
      <c r="E2835" s="1" t="s">
        <v>2018</v>
      </c>
      <c r="F2835" s="16" t="n">
        <v>0</v>
      </c>
      <c r="G2835" s="16" t="n">
        <v>12937.43</v>
      </c>
      <c r="H2835" s="16" t="n">
        <v>12937.43</v>
      </c>
    </row>
    <row r="2836" customFormat="false" ht="15" hidden="false" customHeight="true" outlineLevel="0" collapsed="false">
      <c r="A2836" s="1" t="s">
        <v>5281</v>
      </c>
      <c r="B2836" s="1" t="s">
        <v>1844</v>
      </c>
      <c r="C2836" s="1" t="s">
        <v>2566</v>
      </c>
      <c r="D2836" s="1" t="s">
        <v>2017</v>
      </c>
      <c r="E2836" s="1" t="s">
        <v>2018</v>
      </c>
      <c r="F2836" s="16" t="n">
        <v>99</v>
      </c>
      <c r="G2836" s="16" t="n">
        <v>1160.04</v>
      </c>
      <c r="H2836" s="16" t="n">
        <v>1259.04</v>
      </c>
    </row>
    <row r="2837" customFormat="false" ht="15" hidden="false" customHeight="true" outlineLevel="0" collapsed="false">
      <c r="A2837" s="1" t="s">
        <v>5282</v>
      </c>
      <c r="B2837" s="1" t="s">
        <v>1304</v>
      </c>
      <c r="C2837" s="1" t="s">
        <v>2125</v>
      </c>
      <c r="D2837" s="1" t="s">
        <v>2055</v>
      </c>
      <c r="E2837" s="1" t="s">
        <v>2018</v>
      </c>
      <c r="F2837" s="16" t="n">
        <v>99</v>
      </c>
      <c r="G2837" s="16" t="n">
        <v>1275.46</v>
      </c>
      <c r="H2837" s="16" t="n">
        <v>1374.46</v>
      </c>
    </row>
    <row r="2838" customFormat="false" ht="15" hidden="false" customHeight="true" outlineLevel="0" collapsed="false">
      <c r="A2838" s="1" t="s">
        <v>5283</v>
      </c>
      <c r="B2838" s="1" t="s">
        <v>1052</v>
      </c>
      <c r="C2838" s="1" t="s">
        <v>2733</v>
      </c>
      <c r="D2838" s="1" t="s">
        <v>2017</v>
      </c>
      <c r="E2838" s="1" t="s">
        <v>2018</v>
      </c>
      <c r="F2838" s="16" t="n">
        <v>0</v>
      </c>
      <c r="G2838" s="16" t="n">
        <v>3759.84</v>
      </c>
      <c r="H2838" s="16" t="n">
        <v>3759.84</v>
      </c>
    </row>
    <row r="2839" customFormat="false" ht="15" hidden="false" customHeight="true" outlineLevel="0" collapsed="false">
      <c r="A2839" s="1" t="s">
        <v>5284</v>
      </c>
      <c r="B2839" s="1" t="s">
        <v>1500</v>
      </c>
      <c r="C2839" s="1" t="s">
        <v>2283</v>
      </c>
      <c r="D2839" s="1" t="s">
        <v>2021</v>
      </c>
      <c r="E2839" s="1" t="s">
        <v>2018</v>
      </c>
      <c r="F2839" s="16" t="n">
        <v>0</v>
      </c>
      <c r="G2839" s="16" t="n">
        <v>5263.66</v>
      </c>
      <c r="H2839" s="16" t="n">
        <v>5263.66</v>
      </c>
    </row>
    <row r="2840" customFormat="false" ht="15" hidden="false" customHeight="true" outlineLevel="0" collapsed="false">
      <c r="A2840" s="1" t="s">
        <v>5285</v>
      </c>
      <c r="B2840" s="1" t="s">
        <v>1372</v>
      </c>
      <c r="C2840" s="1" t="s">
        <v>2555</v>
      </c>
      <c r="D2840" s="1" t="s">
        <v>2017</v>
      </c>
      <c r="E2840" s="1" t="s">
        <v>2018</v>
      </c>
      <c r="F2840" s="16" t="n">
        <v>99</v>
      </c>
      <c r="G2840" s="16" t="n">
        <v>2066.81</v>
      </c>
      <c r="H2840" s="16" t="n">
        <v>2165.81</v>
      </c>
    </row>
    <row r="2841" customFormat="false" ht="15" hidden="false" customHeight="true" outlineLevel="0" collapsed="false">
      <c r="A2841" s="1" t="s">
        <v>5286</v>
      </c>
      <c r="B2841" s="1" t="s">
        <v>1052</v>
      </c>
      <c r="C2841" s="1" t="s">
        <v>203</v>
      </c>
      <c r="D2841" s="1" t="s">
        <v>2017</v>
      </c>
      <c r="E2841" s="1" t="s">
        <v>2018</v>
      </c>
      <c r="F2841" s="16" t="n">
        <v>0</v>
      </c>
      <c r="G2841" s="16" t="n">
        <v>11169.98</v>
      </c>
      <c r="H2841" s="16" t="n">
        <v>11169.98</v>
      </c>
    </row>
    <row r="2842" customFormat="false" ht="15" hidden="false" customHeight="true" outlineLevel="0" collapsed="false">
      <c r="A2842" s="1" t="s">
        <v>5287</v>
      </c>
      <c r="B2842" s="1" t="s">
        <v>304</v>
      </c>
      <c r="C2842" s="1" t="s">
        <v>3891</v>
      </c>
      <c r="D2842" s="1" t="s">
        <v>2032</v>
      </c>
      <c r="E2842" s="1" t="s">
        <v>2018</v>
      </c>
      <c r="F2842" s="16" t="n">
        <v>79</v>
      </c>
      <c r="G2842" s="16" t="n">
        <v>2433.99</v>
      </c>
      <c r="H2842" s="16" t="n">
        <v>2512.99</v>
      </c>
    </row>
    <row r="2843" customFormat="false" ht="15" hidden="false" customHeight="true" outlineLevel="0" collapsed="false">
      <c r="A2843" s="1" t="s">
        <v>5288</v>
      </c>
      <c r="B2843" s="1" t="s">
        <v>540</v>
      </c>
      <c r="C2843" s="1" t="s">
        <v>2315</v>
      </c>
      <c r="D2843" s="1" t="s">
        <v>2017</v>
      </c>
      <c r="E2843" s="1" t="s">
        <v>2045</v>
      </c>
      <c r="F2843" s="16" t="n">
        <v>49</v>
      </c>
      <c r="G2843" s="16" t="n">
        <v>1929.19</v>
      </c>
      <c r="H2843" s="16" t="n">
        <v>1978.19</v>
      </c>
    </row>
    <row r="2844" customFormat="false" ht="15" hidden="false" customHeight="true" outlineLevel="0" collapsed="false">
      <c r="A2844" s="1" t="s">
        <v>5289</v>
      </c>
      <c r="B2844" s="1" t="s">
        <v>1473</v>
      </c>
      <c r="C2844" s="1" t="s">
        <v>2421</v>
      </c>
      <c r="D2844" s="1" t="s">
        <v>2028</v>
      </c>
      <c r="E2844" s="1" t="s">
        <v>2018</v>
      </c>
      <c r="F2844" s="16" t="n">
        <v>0</v>
      </c>
      <c r="G2844" s="16" t="n">
        <v>2647.27</v>
      </c>
      <c r="H2844" s="16" t="n">
        <v>2647.27</v>
      </c>
    </row>
    <row r="2845" customFormat="false" ht="15" hidden="false" customHeight="true" outlineLevel="0" collapsed="false">
      <c r="A2845" s="1" t="s">
        <v>5290</v>
      </c>
      <c r="B2845" s="1" t="s">
        <v>339</v>
      </c>
      <c r="C2845" s="1" t="s">
        <v>2396</v>
      </c>
      <c r="D2845" s="1" t="s">
        <v>2017</v>
      </c>
      <c r="E2845" s="1" t="s">
        <v>2018</v>
      </c>
      <c r="F2845" s="16" t="n">
        <v>0</v>
      </c>
      <c r="G2845" s="16" t="n">
        <v>3820.82</v>
      </c>
      <c r="H2845" s="16" t="n">
        <v>3820.82</v>
      </c>
    </row>
    <row r="2846" customFormat="false" ht="15" hidden="false" customHeight="true" outlineLevel="0" collapsed="false">
      <c r="A2846" s="1" t="s">
        <v>5291</v>
      </c>
      <c r="B2846" s="1" t="s">
        <v>1052</v>
      </c>
      <c r="C2846" s="1" t="s">
        <v>3319</v>
      </c>
      <c r="D2846" s="1" t="s">
        <v>2055</v>
      </c>
      <c r="E2846" s="1" t="s">
        <v>2018</v>
      </c>
      <c r="F2846" s="16" t="n">
        <v>0</v>
      </c>
      <c r="G2846" s="16" t="n">
        <v>3301.03</v>
      </c>
      <c r="H2846" s="16" t="n">
        <v>3301.03</v>
      </c>
    </row>
    <row r="2847" customFormat="false" ht="15" hidden="false" customHeight="true" outlineLevel="0" collapsed="false">
      <c r="A2847" s="1" t="s">
        <v>5292</v>
      </c>
      <c r="B2847" s="1" t="s">
        <v>803</v>
      </c>
      <c r="C2847" s="1" t="s">
        <v>2658</v>
      </c>
      <c r="D2847" s="1" t="s">
        <v>2021</v>
      </c>
      <c r="E2847" s="1" t="s">
        <v>2018</v>
      </c>
      <c r="F2847" s="16" t="n">
        <v>0</v>
      </c>
      <c r="G2847" s="16" t="n">
        <v>7797.82</v>
      </c>
      <c r="H2847" s="16" t="n">
        <v>7797.82</v>
      </c>
    </row>
    <row r="2848" customFormat="false" ht="15" hidden="false" customHeight="true" outlineLevel="0" collapsed="false">
      <c r="A2848" s="1" t="s">
        <v>5293</v>
      </c>
      <c r="B2848" s="1" t="s">
        <v>1736</v>
      </c>
      <c r="C2848" s="1" t="s">
        <v>707</v>
      </c>
      <c r="D2848" s="1" t="s">
        <v>2021</v>
      </c>
      <c r="E2848" s="1" t="s">
        <v>2018</v>
      </c>
      <c r="F2848" s="16" t="n">
        <v>49</v>
      </c>
      <c r="G2848" s="16" t="n">
        <v>1030.56</v>
      </c>
      <c r="H2848" s="16" t="n">
        <v>1079.56</v>
      </c>
    </row>
    <row r="2849" customFormat="false" ht="15" hidden="false" customHeight="true" outlineLevel="0" collapsed="false">
      <c r="A2849" s="1" t="s">
        <v>5294</v>
      </c>
      <c r="B2849" s="1" t="s">
        <v>934</v>
      </c>
      <c r="C2849" s="1" t="s">
        <v>203</v>
      </c>
      <c r="D2849" s="1" t="s">
        <v>2025</v>
      </c>
      <c r="E2849" s="1" t="s">
        <v>2018</v>
      </c>
      <c r="F2849" s="16" t="n">
        <v>0</v>
      </c>
      <c r="G2849" s="16" t="n">
        <v>16983.72</v>
      </c>
      <c r="H2849" s="16" t="n">
        <v>16983.72</v>
      </c>
    </row>
    <row r="2850" customFormat="false" ht="15" hidden="false" customHeight="true" outlineLevel="0" collapsed="false">
      <c r="A2850" s="1" t="s">
        <v>5295</v>
      </c>
      <c r="B2850" s="1" t="s">
        <v>1047</v>
      </c>
      <c r="C2850" s="1" t="s">
        <v>2361</v>
      </c>
      <c r="D2850" s="1" t="s">
        <v>2017</v>
      </c>
      <c r="E2850" s="1" t="s">
        <v>2018</v>
      </c>
      <c r="F2850" s="16" t="n">
        <v>0</v>
      </c>
      <c r="G2850" s="16" t="n">
        <v>11332.62</v>
      </c>
      <c r="H2850" s="16" t="n">
        <v>11332.62</v>
      </c>
    </row>
    <row r="2851" customFormat="false" ht="15" hidden="false" customHeight="true" outlineLevel="0" collapsed="false">
      <c r="A2851" s="1" t="s">
        <v>5296</v>
      </c>
      <c r="B2851" s="1" t="s">
        <v>893</v>
      </c>
      <c r="C2851" s="1" t="s">
        <v>2394</v>
      </c>
      <c r="D2851" s="1" t="s">
        <v>2021</v>
      </c>
      <c r="E2851" s="1" t="s">
        <v>2018</v>
      </c>
      <c r="F2851" s="16" t="n">
        <v>99</v>
      </c>
      <c r="G2851" s="16" t="n">
        <v>458.06</v>
      </c>
      <c r="H2851" s="16" t="n">
        <v>557.06</v>
      </c>
    </row>
    <row r="2852" customFormat="false" ht="15" hidden="false" customHeight="true" outlineLevel="0" collapsed="false">
      <c r="A2852" s="1" t="s">
        <v>5297</v>
      </c>
      <c r="B2852" s="1" t="s">
        <v>367</v>
      </c>
      <c r="C2852" s="1" t="s">
        <v>3410</v>
      </c>
      <c r="D2852" s="1" t="s">
        <v>2025</v>
      </c>
      <c r="E2852" s="1" t="s">
        <v>2018</v>
      </c>
      <c r="F2852" s="16" t="n">
        <v>49</v>
      </c>
      <c r="G2852" s="16" t="n">
        <v>2398.35</v>
      </c>
      <c r="H2852" s="16" t="n">
        <v>2447.35</v>
      </c>
    </row>
    <row r="2853" customFormat="false" ht="15" hidden="false" customHeight="true" outlineLevel="0" collapsed="false">
      <c r="A2853" s="1" t="s">
        <v>5298</v>
      </c>
      <c r="B2853" s="1" t="s">
        <v>576</v>
      </c>
      <c r="C2853" s="1" t="s">
        <v>4806</v>
      </c>
      <c r="D2853" s="1" t="s">
        <v>2055</v>
      </c>
      <c r="E2853" s="1" t="s">
        <v>2018</v>
      </c>
      <c r="F2853" s="16" t="n">
        <v>99</v>
      </c>
      <c r="G2853" s="16" t="n">
        <v>750.27</v>
      </c>
      <c r="H2853" s="16" t="n">
        <v>849.27</v>
      </c>
    </row>
    <row r="2854" customFormat="false" ht="15" hidden="false" customHeight="true" outlineLevel="0" collapsed="false">
      <c r="A2854" s="1" t="s">
        <v>5299</v>
      </c>
      <c r="B2854" s="1" t="s">
        <v>1809</v>
      </c>
      <c r="C2854" s="1" t="s">
        <v>545</v>
      </c>
      <c r="D2854" s="1" t="s">
        <v>2017</v>
      </c>
      <c r="E2854" s="1" t="s">
        <v>2018</v>
      </c>
      <c r="F2854" s="16" t="n">
        <v>0</v>
      </c>
      <c r="G2854" s="16" t="n">
        <v>14223.15</v>
      </c>
      <c r="H2854" s="16" t="n">
        <v>14223.15</v>
      </c>
    </row>
    <row r="2855" customFormat="false" ht="15" hidden="false" customHeight="true" outlineLevel="0" collapsed="false">
      <c r="A2855" s="1" t="s">
        <v>5300</v>
      </c>
      <c r="B2855" s="1" t="s">
        <v>1017</v>
      </c>
      <c r="C2855" s="1" t="s">
        <v>1019</v>
      </c>
      <c r="D2855" s="1" t="s">
        <v>2017</v>
      </c>
      <c r="E2855" s="1" t="s">
        <v>2018</v>
      </c>
      <c r="F2855" s="16" t="n">
        <v>0</v>
      </c>
      <c r="G2855" s="16" t="n">
        <v>4579.49</v>
      </c>
      <c r="H2855" s="16" t="n">
        <v>4579.49</v>
      </c>
    </row>
    <row r="2856" customFormat="false" ht="15" hidden="false" customHeight="true" outlineLevel="0" collapsed="false">
      <c r="A2856" s="1" t="s">
        <v>5301</v>
      </c>
      <c r="B2856" s="1" t="s">
        <v>1360</v>
      </c>
      <c r="C2856" s="1" t="s">
        <v>1186</v>
      </c>
      <c r="D2856" s="1" t="s">
        <v>2025</v>
      </c>
      <c r="E2856" s="1" t="s">
        <v>2018</v>
      </c>
      <c r="F2856" s="16" t="n">
        <v>0</v>
      </c>
      <c r="G2856" s="16" t="n">
        <v>14498.63</v>
      </c>
      <c r="H2856" s="16" t="n">
        <v>14498.63</v>
      </c>
    </row>
    <row r="2857" customFormat="false" ht="15" hidden="false" customHeight="true" outlineLevel="0" collapsed="false">
      <c r="A2857" s="1" t="s">
        <v>5302</v>
      </c>
      <c r="B2857" s="1" t="s">
        <v>1071</v>
      </c>
      <c r="C2857" s="1" t="s">
        <v>2663</v>
      </c>
      <c r="D2857" s="1" t="s">
        <v>2017</v>
      </c>
      <c r="E2857" s="1" t="s">
        <v>2018</v>
      </c>
      <c r="F2857" s="16" t="n">
        <v>99</v>
      </c>
      <c r="G2857" s="16" t="n">
        <v>2224.34</v>
      </c>
      <c r="H2857" s="16" t="n">
        <v>2323.34</v>
      </c>
    </row>
    <row r="2858" customFormat="false" ht="15" hidden="false" customHeight="true" outlineLevel="0" collapsed="false">
      <c r="A2858" s="1" t="s">
        <v>5303</v>
      </c>
      <c r="B2858" s="1" t="s">
        <v>1473</v>
      </c>
      <c r="C2858" s="1" t="s">
        <v>1007</v>
      </c>
      <c r="D2858" s="1" t="s">
        <v>2025</v>
      </c>
      <c r="E2858" s="1" t="s">
        <v>2018</v>
      </c>
      <c r="F2858" s="16" t="n">
        <v>99</v>
      </c>
      <c r="G2858" s="16" t="n">
        <v>1143.02</v>
      </c>
      <c r="H2858" s="16" t="n">
        <v>1242.02</v>
      </c>
    </row>
    <row r="2859" customFormat="false" ht="15" hidden="false" customHeight="true" outlineLevel="0" collapsed="false">
      <c r="A2859" s="1" t="s">
        <v>5304</v>
      </c>
      <c r="B2859" s="1" t="s">
        <v>1175</v>
      </c>
      <c r="C2859" s="1" t="s">
        <v>1171</v>
      </c>
      <c r="D2859" s="1" t="s">
        <v>2021</v>
      </c>
      <c r="E2859" s="1" t="s">
        <v>2022</v>
      </c>
      <c r="F2859" s="16" t="n">
        <v>79</v>
      </c>
      <c r="G2859" s="16" t="n">
        <v>637.73</v>
      </c>
      <c r="H2859" s="16" t="n">
        <v>716.73</v>
      </c>
    </row>
    <row r="2860" customFormat="false" ht="15" hidden="false" customHeight="true" outlineLevel="0" collapsed="false">
      <c r="A2860" s="1" t="s">
        <v>5305</v>
      </c>
      <c r="B2860" s="1" t="s">
        <v>514</v>
      </c>
      <c r="C2860" s="1" t="s">
        <v>2644</v>
      </c>
      <c r="D2860" s="1" t="s">
        <v>2025</v>
      </c>
      <c r="E2860" s="1" t="s">
        <v>2045</v>
      </c>
      <c r="F2860" s="16" t="n">
        <v>49</v>
      </c>
      <c r="G2860" s="16" t="n">
        <v>1984.08</v>
      </c>
      <c r="H2860" s="16" t="n">
        <v>2033.08</v>
      </c>
    </row>
    <row r="2861" customFormat="false" ht="15" hidden="false" customHeight="true" outlineLevel="0" collapsed="false">
      <c r="A2861" s="1" t="s">
        <v>5306</v>
      </c>
      <c r="B2861" s="1" t="s">
        <v>1360</v>
      </c>
      <c r="C2861" s="1" t="s">
        <v>568</v>
      </c>
      <c r="D2861" s="1" t="s">
        <v>2017</v>
      </c>
      <c r="E2861" s="1" t="s">
        <v>2018</v>
      </c>
      <c r="F2861" s="16" t="n">
        <v>49</v>
      </c>
      <c r="G2861" s="16" t="n">
        <v>1315.64</v>
      </c>
      <c r="H2861" s="16" t="n">
        <v>1364.64</v>
      </c>
    </row>
    <row r="2862" customFormat="false" ht="15" hidden="false" customHeight="true" outlineLevel="0" collapsed="false">
      <c r="A2862" s="1" t="s">
        <v>5307</v>
      </c>
      <c r="B2862" s="1" t="s">
        <v>1812</v>
      </c>
      <c r="C2862" s="1" t="s">
        <v>4086</v>
      </c>
      <c r="D2862" s="1" t="s">
        <v>2017</v>
      </c>
      <c r="E2862" s="1" t="s">
        <v>2045</v>
      </c>
      <c r="F2862" s="16" t="n">
        <v>0</v>
      </c>
      <c r="G2862" s="16" t="n">
        <v>11097.3</v>
      </c>
      <c r="H2862" s="16" t="n">
        <v>11097.3</v>
      </c>
    </row>
    <row r="2863" customFormat="false" ht="15" hidden="false" customHeight="true" outlineLevel="0" collapsed="false">
      <c r="A2863" s="1" t="s">
        <v>5308</v>
      </c>
      <c r="B2863" s="1" t="s">
        <v>1052</v>
      </c>
      <c r="C2863" s="1" t="s">
        <v>1120</v>
      </c>
      <c r="D2863" s="1" t="s">
        <v>2021</v>
      </c>
      <c r="E2863" s="1" t="s">
        <v>2022</v>
      </c>
      <c r="F2863" s="16" t="n">
        <v>0</v>
      </c>
      <c r="G2863" s="16" t="n">
        <v>8933.42</v>
      </c>
      <c r="H2863" s="16" t="n">
        <v>8933.42</v>
      </c>
    </row>
    <row r="2864" customFormat="false" ht="15" hidden="false" customHeight="true" outlineLevel="0" collapsed="false">
      <c r="A2864" s="1" t="s">
        <v>5309</v>
      </c>
      <c r="B2864" s="1" t="s">
        <v>843</v>
      </c>
      <c r="C2864" s="1" t="s">
        <v>3159</v>
      </c>
      <c r="D2864" s="1" t="s">
        <v>2032</v>
      </c>
      <c r="E2864" s="1" t="s">
        <v>2018</v>
      </c>
      <c r="F2864" s="16" t="n">
        <v>79</v>
      </c>
      <c r="G2864" s="16" t="n">
        <v>1918.68</v>
      </c>
      <c r="H2864" s="16" t="n">
        <v>1997.68</v>
      </c>
    </row>
    <row r="2865" customFormat="false" ht="15" hidden="false" customHeight="true" outlineLevel="0" collapsed="false">
      <c r="A2865" s="1" t="s">
        <v>5310</v>
      </c>
      <c r="B2865" s="1" t="s">
        <v>1389</v>
      </c>
      <c r="C2865" s="1" t="s">
        <v>651</v>
      </c>
      <c r="D2865" s="1" t="s">
        <v>2032</v>
      </c>
      <c r="E2865" s="1" t="s">
        <v>2022</v>
      </c>
      <c r="F2865" s="16" t="n">
        <v>99</v>
      </c>
      <c r="G2865" s="16" t="n">
        <v>2142.79</v>
      </c>
      <c r="H2865" s="16" t="n">
        <v>2241.79</v>
      </c>
    </row>
    <row r="2866" customFormat="false" ht="15" hidden="false" customHeight="true" outlineLevel="0" collapsed="false">
      <c r="A2866" s="1" t="s">
        <v>5311</v>
      </c>
      <c r="B2866" s="1" t="s">
        <v>1178</v>
      </c>
      <c r="C2866" s="1" t="s">
        <v>1693</v>
      </c>
      <c r="D2866" s="1" t="s">
        <v>2025</v>
      </c>
      <c r="E2866" s="1" t="s">
        <v>2018</v>
      </c>
      <c r="F2866" s="16" t="n">
        <v>0</v>
      </c>
      <c r="G2866" s="16" t="n">
        <v>12438.68</v>
      </c>
      <c r="H2866" s="16" t="n">
        <v>12438.68</v>
      </c>
    </row>
    <row r="2867" customFormat="false" ht="15" hidden="false" customHeight="true" outlineLevel="0" collapsed="false">
      <c r="A2867" s="1" t="s">
        <v>5312</v>
      </c>
      <c r="B2867" s="1" t="s">
        <v>304</v>
      </c>
      <c r="C2867" s="1" t="s">
        <v>2821</v>
      </c>
      <c r="D2867" s="1" t="s">
        <v>2028</v>
      </c>
      <c r="E2867" s="1" t="s">
        <v>2018</v>
      </c>
      <c r="F2867" s="16" t="n">
        <v>0</v>
      </c>
      <c r="G2867" s="16" t="n">
        <v>3228.94</v>
      </c>
      <c r="H2867" s="16" t="n">
        <v>3228.94</v>
      </c>
    </row>
    <row r="2868" customFormat="false" ht="15" hidden="false" customHeight="true" outlineLevel="0" collapsed="false">
      <c r="A2868" s="1" t="s">
        <v>5313</v>
      </c>
      <c r="B2868" s="1" t="s">
        <v>1527</v>
      </c>
      <c r="C2868" s="1" t="s">
        <v>2585</v>
      </c>
      <c r="D2868" s="1" t="s">
        <v>2025</v>
      </c>
      <c r="E2868" s="1" t="s">
        <v>2018</v>
      </c>
      <c r="F2868" s="16" t="n">
        <v>0</v>
      </c>
      <c r="G2868" s="16" t="n">
        <v>10437.29</v>
      </c>
      <c r="H2868" s="16" t="n">
        <v>10437.29</v>
      </c>
    </row>
    <row r="2869" customFormat="false" ht="15" hidden="false" customHeight="true" outlineLevel="0" collapsed="false">
      <c r="A2869" s="1" t="s">
        <v>5314</v>
      </c>
      <c r="B2869" s="1" t="s">
        <v>1777</v>
      </c>
      <c r="C2869" s="1" t="s">
        <v>2034</v>
      </c>
      <c r="D2869" s="1" t="s">
        <v>2025</v>
      </c>
      <c r="E2869" s="1" t="s">
        <v>2018</v>
      </c>
      <c r="F2869" s="16" t="n">
        <v>0</v>
      </c>
      <c r="G2869" s="16" t="n">
        <v>6363.52</v>
      </c>
      <c r="H2869" s="16" t="n">
        <v>6363.52</v>
      </c>
    </row>
    <row r="2870" customFormat="false" ht="15" hidden="false" customHeight="true" outlineLevel="0" collapsed="false">
      <c r="A2870" s="1" t="s">
        <v>5315</v>
      </c>
      <c r="B2870" s="1" t="s">
        <v>1723</v>
      </c>
      <c r="C2870" s="1" t="s">
        <v>2275</v>
      </c>
      <c r="D2870" s="1" t="s">
        <v>2021</v>
      </c>
      <c r="E2870" s="1" t="s">
        <v>2018</v>
      </c>
      <c r="F2870" s="16" t="n">
        <v>49</v>
      </c>
      <c r="G2870" s="16" t="n">
        <v>750.27</v>
      </c>
      <c r="H2870" s="16" t="n">
        <v>799.27</v>
      </c>
    </row>
    <row r="2871" customFormat="false" ht="15" hidden="false" customHeight="true" outlineLevel="0" collapsed="false">
      <c r="A2871" s="1" t="s">
        <v>5316</v>
      </c>
      <c r="B2871" s="1" t="s">
        <v>1437</v>
      </c>
      <c r="C2871" s="1" t="s">
        <v>956</v>
      </c>
      <c r="D2871" s="1" t="s">
        <v>2017</v>
      </c>
      <c r="E2871" s="1" t="s">
        <v>2045</v>
      </c>
      <c r="F2871" s="16" t="n">
        <v>99</v>
      </c>
      <c r="G2871" s="16" t="n">
        <v>1315.64</v>
      </c>
      <c r="H2871" s="16" t="n">
        <v>1414.64</v>
      </c>
    </row>
    <row r="2872" customFormat="false" ht="15" hidden="false" customHeight="true" outlineLevel="0" collapsed="false">
      <c r="A2872" s="1" t="s">
        <v>5317</v>
      </c>
      <c r="B2872" s="1" t="s">
        <v>433</v>
      </c>
      <c r="C2872" s="1" t="s">
        <v>283</v>
      </c>
      <c r="D2872" s="1" t="s">
        <v>2021</v>
      </c>
      <c r="E2872" s="1" t="s">
        <v>2018</v>
      </c>
      <c r="F2872" s="16" t="n">
        <v>0</v>
      </c>
      <c r="G2872" s="16" t="n">
        <v>9784.49</v>
      </c>
      <c r="H2872" s="16" t="n">
        <v>9784.49</v>
      </c>
    </row>
    <row r="2873" customFormat="false" ht="15" hidden="false" customHeight="true" outlineLevel="0" collapsed="false">
      <c r="A2873" s="1" t="s">
        <v>5318</v>
      </c>
      <c r="B2873" s="1" t="s">
        <v>1613</v>
      </c>
      <c r="C2873" s="1" t="s">
        <v>2067</v>
      </c>
      <c r="D2873" s="1" t="s">
        <v>2017</v>
      </c>
      <c r="E2873" s="1" t="s">
        <v>2018</v>
      </c>
      <c r="F2873" s="16" t="n">
        <v>0</v>
      </c>
      <c r="G2873" s="16" t="n">
        <v>3111.11</v>
      </c>
      <c r="H2873" s="16" t="n">
        <v>3111.11</v>
      </c>
    </row>
    <row r="2874" customFormat="false" ht="15" hidden="false" customHeight="true" outlineLevel="0" collapsed="false">
      <c r="A2874" s="1" t="s">
        <v>5319</v>
      </c>
      <c r="B2874" s="1" t="s">
        <v>1812</v>
      </c>
      <c r="C2874" s="1" t="s">
        <v>2508</v>
      </c>
      <c r="D2874" s="1" t="s">
        <v>2021</v>
      </c>
      <c r="E2874" s="1" t="s">
        <v>2018</v>
      </c>
      <c r="F2874" s="16" t="n">
        <v>0</v>
      </c>
      <c r="G2874" s="16" t="n">
        <v>3257.5</v>
      </c>
      <c r="H2874" s="16" t="n">
        <v>3257.5</v>
      </c>
    </row>
    <row r="2875" customFormat="false" ht="15" hidden="false" customHeight="true" outlineLevel="0" collapsed="false">
      <c r="A2875" s="1" t="s">
        <v>5320</v>
      </c>
      <c r="B2875" s="1" t="s">
        <v>1047</v>
      </c>
      <c r="C2875" s="1" t="s">
        <v>2747</v>
      </c>
      <c r="D2875" s="1" t="s">
        <v>2017</v>
      </c>
      <c r="E2875" s="1" t="s">
        <v>2022</v>
      </c>
      <c r="F2875" s="16" t="n">
        <v>0</v>
      </c>
      <c r="G2875" s="16" t="n">
        <v>11120.26</v>
      </c>
      <c r="H2875" s="16" t="n">
        <v>11120.26</v>
      </c>
    </row>
    <row r="2876" customFormat="false" ht="15" hidden="false" customHeight="true" outlineLevel="0" collapsed="false">
      <c r="A2876" s="1" t="s">
        <v>5321</v>
      </c>
      <c r="B2876" s="1" t="s">
        <v>447</v>
      </c>
      <c r="C2876" s="1" t="s">
        <v>2890</v>
      </c>
      <c r="D2876" s="1" t="s">
        <v>2055</v>
      </c>
      <c r="E2876" s="1" t="s">
        <v>2022</v>
      </c>
      <c r="F2876" s="16" t="n">
        <v>49</v>
      </c>
      <c r="G2876" s="16" t="n">
        <v>765.14</v>
      </c>
      <c r="H2876" s="16" t="n">
        <v>814.14</v>
      </c>
    </row>
    <row r="2877" customFormat="false" ht="15" hidden="false" customHeight="true" outlineLevel="0" collapsed="false">
      <c r="A2877" s="1" t="s">
        <v>5322</v>
      </c>
      <c r="B2877" s="1" t="s">
        <v>1691</v>
      </c>
      <c r="C2877" s="1" t="s">
        <v>2555</v>
      </c>
      <c r="D2877" s="1" t="s">
        <v>2017</v>
      </c>
      <c r="E2877" s="1" t="s">
        <v>2018</v>
      </c>
      <c r="F2877" s="16" t="n">
        <v>99</v>
      </c>
      <c r="G2877" s="16" t="n">
        <v>482.17</v>
      </c>
      <c r="H2877" s="16" t="n">
        <v>581.17</v>
      </c>
    </row>
    <row r="2878" customFormat="false" ht="15" hidden="false" customHeight="true" outlineLevel="0" collapsed="false">
      <c r="A2878" s="1" t="s">
        <v>5323</v>
      </c>
      <c r="B2878" s="1" t="s">
        <v>976</v>
      </c>
      <c r="C2878" s="1" t="s">
        <v>2160</v>
      </c>
      <c r="D2878" s="1" t="s">
        <v>2025</v>
      </c>
      <c r="E2878" s="1" t="s">
        <v>2018</v>
      </c>
      <c r="F2878" s="16" t="n">
        <v>49</v>
      </c>
      <c r="G2878" s="16" t="n">
        <v>433.95</v>
      </c>
      <c r="H2878" s="16" t="n">
        <v>482.95</v>
      </c>
    </row>
    <row r="2879" customFormat="false" ht="15" hidden="false" customHeight="true" outlineLevel="0" collapsed="false">
      <c r="A2879" s="1" t="s">
        <v>5324</v>
      </c>
      <c r="B2879" s="1" t="s">
        <v>1375</v>
      </c>
      <c r="C2879" s="1" t="s">
        <v>2665</v>
      </c>
      <c r="D2879" s="1" t="s">
        <v>2017</v>
      </c>
      <c r="E2879" s="1" t="s">
        <v>2018</v>
      </c>
      <c r="F2879" s="16" t="n">
        <v>0</v>
      </c>
      <c r="G2879" s="16" t="n">
        <v>12146.62</v>
      </c>
      <c r="H2879" s="16" t="n">
        <v>12146.62</v>
      </c>
    </row>
    <row r="2880" customFormat="false" ht="15" hidden="false" customHeight="true" outlineLevel="0" collapsed="false">
      <c r="A2880" s="1" t="s">
        <v>5325</v>
      </c>
      <c r="B2880" s="1" t="s">
        <v>1473</v>
      </c>
      <c r="C2880" s="1" t="s">
        <v>4845</v>
      </c>
      <c r="D2880" s="1" t="s">
        <v>2021</v>
      </c>
      <c r="E2880" s="1" t="s">
        <v>2022</v>
      </c>
      <c r="F2880" s="16" t="n">
        <v>0</v>
      </c>
      <c r="G2880" s="16" t="n">
        <v>12078.7</v>
      </c>
      <c r="H2880" s="16" t="n">
        <v>12078.7</v>
      </c>
    </row>
    <row r="2881" customFormat="false" ht="15" hidden="false" customHeight="true" outlineLevel="0" collapsed="false">
      <c r="A2881" s="1" t="s">
        <v>5326</v>
      </c>
      <c r="B2881" s="1" t="s">
        <v>1351</v>
      </c>
      <c r="C2881" s="1" t="s">
        <v>3610</v>
      </c>
      <c r="D2881" s="1" t="s">
        <v>2021</v>
      </c>
      <c r="E2881" s="1" t="s">
        <v>2018</v>
      </c>
      <c r="F2881" s="16" t="n">
        <v>0</v>
      </c>
      <c r="G2881" s="16" t="n">
        <v>5340.89</v>
      </c>
      <c r="H2881" s="16" t="n">
        <v>5340.89</v>
      </c>
    </row>
    <row r="2882" customFormat="false" ht="15" hidden="false" customHeight="true" outlineLevel="0" collapsed="false">
      <c r="A2882" s="1" t="s">
        <v>5327</v>
      </c>
      <c r="B2882" s="1" t="s">
        <v>1650</v>
      </c>
      <c r="C2882" s="1" t="s">
        <v>2104</v>
      </c>
      <c r="D2882" s="1" t="s">
        <v>2025</v>
      </c>
      <c r="E2882" s="1" t="s">
        <v>2045</v>
      </c>
      <c r="F2882" s="16" t="n">
        <v>0</v>
      </c>
      <c r="G2882" s="16" t="n">
        <v>2541.47</v>
      </c>
      <c r="H2882" s="16" t="n">
        <v>2541.47</v>
      </c>
    </row>
    <row r="2883" customFormat="false" ht="15" hidden="false" customHeight="true" outlineLevel="0" collapsed="false">
      <c r="A2883" s="1" t="s">
        <v>5328</v>
      </c>
      <c r="B2883" s="1" t="s">
        <v>1844</v>
      </c>
      <c r="C2883" s="1" t="s">
        <v>2188</v>
      </c>
      <c r="D2883" s="1" t="s">
        <v>2032</v>
      </c>
      <c r="E2883" s="1" t="s">
        <v>2018</v>
      </c>
      <c r="F2883" s="16" t="n">
        <v>0</v>
      </c>
      <c r="G2883" s="16" t="n">
        <v>9687.13</v>
      </c>
      <c r="H2883" s="16" t="n">
        <v>9687.13</v>
      </c>
    </row>
    <row r="2884" customFormat="false" ht="15" hidden="false" customHeight="true" outlineLevel="0" collapsed="false">
      <c r="A2884" s="1" t="s">
        <v>5329</v>
      </c>
      <c r="B2884" s="1" t="s">
        <v>487</v>
      </c>
      <c r="C2884" s="1" t="s">
        <v>944</v>
      </c>
      <c r="D2884" s="1" t="s">
        <v>2055</v>
      </c>
      <c r="E2884" s="1" t="s">
        <v>2045</v>
      </c>
      <c r="F2884" s="16" t="n">
        <v>0</v>
      </c>
      <c r="G2884" s="16" t="n">
        <v>3027.26</v>
      </c>
      <c r="H2884" s="16" t="n">
        <v>3027.26</v>
      </c>
    </row>
    <row r="2885" customFormat="false" ht="15" hidden="false" customHeight="true" outlineLevel="0" collapsed="false">
      <c r="A2885" s="1" t="s">
        <v>5330</v>
      </c>
      <c r="B2885" s="1" t="s">
        <v>1806</v>
      </c>
      <c r="C2885" s="1" t="s">
        <v>2177</v>
      </c>
      <c r="D2885" s="1" t="s">
        <v>2055</v>
      </c>
      <c r="E2885" s="1" t="s">
        <v>2018</v>
      </c>
      <c r="F2885" s="16" t="n">
        <v>0</v>
      </c>
      <c r="G2885" s="16" t="n">
        <v>12591.2</v>
      </c>
      <c r="H2885" s="16" t="n">
        <v>12591.2</v>
      </c>
    </row>
    <row r="2886" customFormat="false" ht="15" hidden="false" customHeight="true" outlineLevel="0" collapsed="false">
      <c r="A2886" s="1" t="s">
        <v>5331</v>
      </c>
      <c r="B2886" s="1" t="s">
        <v>1516</v>
      </c>
      <c r="C2886" s="1" t="s">
        <v>3319</v>
      </c>
      <c r="D2886" s="1" t="s">
        <v>2021</v>
      </c>
      <c r="E2886" s="1" t="s">
        <v>2018</v>
      </c>
      <c r="F2886" s="16" t="n">
        <v>0</v>
      </c>
      <c r="G2886" s="16" t="n">
        <v>10129.57</v>
      </c>
      <c r="H2886" s="16" t="n">
        <v>10129.57</v>
      </c>
    </row>
    <row r="2887" customFormat="false" ht="15" hidden="false" customHeight="true" outlineLevel="0" collapsed="false">
      <c r="A2887" s="1" t="s">
        <v>5332</v>
      </c>
      <c r="B2887" s="1" t="s">
        <v>260</v>
      </c>
      <c r="C2887" s="1" t="s">
        <v>944</v>
      </c>
      <c r="D2887" s="1" t="s">
        <v>2017</v>
      </c>
      <c r="E2887" s="1" t="s">
        <v>2018</v>
      </c>
      <c r="F2887" s="16" t="n">
        <v>0</v>
      </c>
      <c r="G2887" s="16" t="n">
        <v>5149.09</v>
      </c>
      <c r="H2887" s="16" t="n">
        <v>5149.09</v>
      </c>
    </row>
    <row r="2888" customFormat="false" ht="15" hidden="false" customHeight="true" outlineLevel="0" collapsed="false">
      <c r="A2888" s="1" t="s">
        <v>5333</v>
      </c>
      <c r="B2888" s="1" t="s">
        <v>1864</v>
      </c>
      <c r="C2888" s="1" t="s">
        <v>2482</v>
      </c>
      <c r="D2888" s="1" t="s">
        <v>2021</v>
      </c>
      <c r="E2888" s="1" t="s">
        <v>2018</v>
      </c>
      <c r="F2888" s="16" t="n">
        <v>79</v>
      </c>
      <c r="G2888" s="16" t="n">
        <v>1296.51</v>
      </c>
      <c r="H2888" s="16" t="n">
        <v>1375.51</v>
      </c>
    </row>
    <row r="2889" customFormat="false" ht="15" hidden="false" customHeight="true" outlineLevel="0" collapsed="false">
      <c r="A2889" s="1" t="s">
        <v>5334</v>
      </c>
      <c r="B2889" s="1" t="s">
        <v>1828</v>
      </c>
      <c r="C2889" s="1" t="s">
        <v>1649</v>
      </c>
      <c r="D2889" s="1" t="s">
        <v>2017</v>
      </c>
      <c r="E2889" s="1" t="s">
        <v>2018</v>
      </c>
      <c r="F2889" s="16" t="n">
        <v>0</v>
      </c>
      <c r="G2889" s="16" t="n">
        <v>2978.99</v>
      </c>
      <c r="H2889" s="16" t="n">
        <v>2978.99</v>
      </c>
    </row>
    <row r="2890" customFormat="false" ht="15" hidden="false" customHeight="true" outlineLevel="0" collapsed="false">
      <c r="A2890" s="1" t="s">
        <v>5335</v>
      </c>
      <c r="B2890" s="1" t="s">
        <v>546</v>
      </c>
      <c r="C2890" s="1" t="s">
        <v>1171</v>
      </c>
      <c r="D2890" s="1" t="s">
        <v>2055</v>
      </c>
      <c r="E2890" s="1" t="s">
        <v>2045</v>
      </c>
      <c r="F2890" s="16" t="n">
        <v>0</v>
      </c>
      <c r="G2890" s="16" t="n">
        <v>2941.49</v>
      </c>
      <c r="H2890" s="16" t="n">
        <v>2941.49</v>
      </c>
    </row>
    <row r="2891" customFormat="false" ht="15" hidden="false" customHeight="true" outlineLevel="0" collapsed="false">
      <c r="A2891" s="1" t="s">
        <v>5336</v>
      </c>
      <c r="B2891" s="1" t="s">
        <v>514</v>
      </c>
      <c r="C2891" s="1" t="s">
        <v>3159</v>
      </c>
      <c r="D2891" s="1" t="s">
        <v>2017</v>
      </c>
      <c r="E2891" s="1" t="s">
        <v>2018</v>
      </c>
      <c r="F2891" s="16" t="n">
        <v>99</v>
      </c>
      <c r="G2891" s="16" t="n">
        <v>2266.75</v>
      </c>
      <c r="H2891" s="16" t="n">
        <v>2365.75</v>
      </c>
    </row>
    <row r="2892" customFormat="false" ht="15" hidden="false" customHeight="true" outlineLevel="0" collapsed="false">
      <c r="A2892" s="1" t="s">
        <v>5337</v>
      </c>
      <c r="B2892" s="1" t="s">
        <v>734</v>
      </c>
      <c r="C2892" s="1" t="s">
        <v>2561</v>
      </c>
      <c r="D2892" s="1" t="s">
        <v>2055</v>
      </c>
      <c r="E2892" s="1" t="s">
        <v>2084</v>
      </c>
      <c r="F2892" s="16" t="n">
        <v>0</v>
      </c>
      <c r="G2892" s="16" t="n">
        <v>5419.7</v>
      </c>
      <c r="H2892" s="16" t="n">
        <v>5419.7</v>
      </c>
    </row>
    <row r="2893" customFormat="false" ht="15" hidden="false" customHeight="true" outlineLevel="0" collapsed="false">
      <c r="A2893" s="1" t="s">
        <v>5338</v>
      </c>
      <c r="B2893" s="1" t="s">
        <v>1777</v>
      </c>
      <c r="C2893" s="1" t="s">
        <v>2034</v>
      </c>
      <c r="D2893" s="1" t="s">
        <v>2017</v>
      </c>
      <c r="E2893" s="1" t="s">
        <v>2018</v>
      </c>
      <c r="F2893" s="16" t="n">
        <v>0</v>
      </c>
      <c r="G2893" s="16" t="n">
        <v>3306.53</v>
      </c>
      <c r="H2893" s="16" t="n">
        <v>3306.53</v>
      </c>
    </row>
    <row r="2894" customFormat="false" ht="15" hidden="false" customHeight="true" outlineLevel="0" collapsed="false">
      <c r="A2894" s="1" t="s">
        <v>5339</v>
      </c>
      <c r="B2894" s="1" t="s">
        <v>1154</v>
      </c>
      <c r="C2894" s="1" t="s">
        <v>2050</v>
      </c>
      <c r="D2894" s="1" t="s">
        <v>2017</v>
      </c>
      <c r="E2894" s="1" t="s">
        <v>2018</v>
      </c>
      <c r="F2894" s="16" t="n">
        <v>79</v>
      </c>
      <c r="G2894" s="16" t="n">
        <v>637.73</v>
      </c>
      <c r="H2894" s="16" t="n">
        <v>716.73</v>
      </c>
    </row>
    <row r="2895" customFormat="false" ht="15" hidden="false" customHeight="true" outlineLevel="0" collapsed="false">
      <c r="A2895" s="1" t="s">
        <v>5340</v>
      </c>
      <c r="B2895" s="1" t="s">
        <v>204</v>
      </c>
      <c r="C2895" s="1" t="s">
        <v>2541</v>
      </c>
      <c r="D2895" s="1" t="s">
        <v>2025</v>
      </c>
      <c r="E2895" s="1" t="s">
        <v>2018</v>
      </c>
      <c r="F2895" s="16" t="n">
        <v>0</v>
      </c>
      <c r="G2895" s="16" t="n">
        <v>4780.19</v>
      </c>
      <c r="H2895" s="16" t="n">
        <v>4780.19</v>
      </c>
    </row>
    <row r="2896" customFormat="false" ht="15" hidden="false" customHeight="true" outlineLevel="0" collapsed="false">
      <c r="A2896" s="1" t="s">
        <v>5341</v>
      </c>
      <c r="B2896" s="1" t="s">
        <v>879</v>
      </c>
      <c r="C2896" s="1" t="s">
        <v>2042</v>
      </c>
      <c r="D2896" s="1" t="s">
        <v>2055</v>
      </c>
      <c r="E2896" s="1" t="s">
        <v>2018</v>
      </c>
      <c r="F2896" s="16" t="n">
        <v>0</v>
      </c>
      <c r="G2896" s="16" t="n">
        <v>4588.83</v>
      </c>
      <c r="H2896" s="16" t="n">
        <v>4588.83</v>
      </c>
    </row>
    <row r="2897" customFormat="false" ht="15" hidden="false" customHeight="true" outlineLevel="0" collapsed="false">
      <c r="A2897" s="1" t="s">
        <v>5342</v>
      </c>
      <c r="B2897" s="1" t="s">
        <v>1473</v>
      </c>
      <c r="C2897" s="1" t="s">
        <v>2104</v>
      </c>
      <c r="D2897" s="1" t="s">
        <v>2028</v>
      </c>
      <c r="E2897" s="1" t="s">
        <v>2018</v>
      </c>
      <c r="F2897" s="16" t="n">
        <v>0</v>
      </c>
      <c r="G2897" s="16" t="n">
        <v>13667.29</v>
      </c>
      <c r="H2897" s="16" t="n">
        <v>13667.29</v>
      </c>
    </row>
    <row r="2898" customFormat="false" ht="15" hidden="false" customHeight="true" outlineLevel="0" collapsed="false">
      <c r="A2898" s="1" t="s">
        <v>5343</v>
      </c>
      <c r="B2898" s="1" t="s">
        <v>1510</v>
      </c>
      <c r="C2898" s="1" t="s">
        <v>2197</v>
      </c>
      <c r="D2898" s="1" t="s">
        <v>2055</v>
      </c>
      <c r="E2898" s="1" t="s">
        <v>2018</v>
      </c>
      <c r="F2898" s="16" t="n">
        <v>0</v>
      </c>
      <c r="G2898" s="16" t="n">
        <v>6822.61</v>
      </c>
      <c r="H2898" s="16" t="n">
        <v>6822.61</v>
      </c>
    </row>
    <row r="2899" customFormat="false" ht="15" hidden="false" customHeight="true" outlineLevel="0" collapsed="false">
      <c r="A2899" s="1" t="s">
        <v>5344</v>
      </c>
      <c r="B2899" s="1" t="s">
        <v>1537</v>
      </c>
      <c r="C2899" s="1" t="s">
        <v>1445</v>
      </c>
      <c r="D2899" s="1" t="s">
        <v>2055</v>
      </c>
      <c r="E2899" s="1" t="s">
        <v>2018</v>
      </c>
      <c r="F2899" s="16" t="n">
        <v>0</v>
      </c>
      <c r="G2899" s="16" t="n">
        <v>4269.15</v>
      </c>
      <c r="H2899" s="16" t="n">
        <v>4269.15</v>
      </c>
    </row>
    <row r="2900" customFormat="false" ht="15" hidden="false" customHeight="true" outlineLevel="0" collapsed="false">
      <c r="A2900" s="1" t="s">
        <v>5345</v>
      </c>
      <c r="B2900" s="1" t="s">
        <v>1639</v>
      </c>
      <c r="C2900" s="1" t="s">
        <v>263</v>
      </c>
      <c r="D2900" s="1" t="s">
        <v>2025</v>
      </c>
      <c r="E2900" s="1" t="s">
        <v>2018</v>
      </c>
      <c r="F2900" s="16" t="n">
        <v>0</v>
      </c>
      <c r="G2900" s="16" t="n">
        <v>14412.65</v>
      </c>
      <c r="H2900" s="16" t="n">
        <v>14412.65</v>
      </c>
    </row>
    <row r="2901" customFormat="false" ht="15" hidden="false" customHeight="true" outlineLevel="0" collapsed="false">
      <c r="A2901" s="1" t="s">
        <v>5346</v>
      </c>
      <c r="B2901" s="1" t="s">
        <v>1223</v>
      </c>
      <c r="C2901" s="1" t="s">
        <v>3450</v>
      </c>
      <c r="D2901" s="1" t="s">
        <v>2028</v>
      </c>
      <c r="E2901" s="1" t="s">
        <v>2022</v>
      </c>
      <c r="F2901" s="16" t="n">
        <v>0</v>
      </c>
      <c r="G2901" s="16" t="n">
        <v>7636.88</v>
      </c>
      <c r="H2901" s="16" t="n">
        <v>7636.88</v>
      </c>
    </row>
    <row r="2902" customFormat="false" ht="15" hidden="false" customHeight="true" outlineLevel="0" collapsed="false">
      <c r="A2902" s="1" t="s">
        <v>5347</v>
      </c>
      <c r="B2902" s="1" t="s">
        <v>1415</v>
      </c>
      <c r="C2902" s="1" t="s">
        <v>2695</v>
      </c>
      <c r="D2902" s="1" t="s">
        <v>2017</v>
      </c>
      <c r="E2902" s="1" t="s">
        <v>2018</v>
      </c>
      <c r="F2902" s="16" t="n">
        <v>99</v>
      </c>
      <c r="G2902" s="16" t="n">
        <v>433.95</v>
      </c>
      <c r="H2902" s="16" t="n">
        <v>532.95</v>
      </c>
    </row>
    <row r="2903" customFormat="false" ht="15" hidden="false" customHeight="true" outlineLevel="0" collapsed="false">
      <c r="A2903" s="1" t="s">
        <v>5348</v>
      </c>
      <c r="B2903" s="1" t="s">
        <v>1375</v>
      </c>
      <c r="C2903" s="1" t="s">
        <v>2086</v>
      </c>
      <c r="D2903" s="1" t="s">
        <v>2025</v>
      </c>
      <c r="E2903" s="1" t="s">
        <v>2018</v>
      </c>
      <c r="F2903" s="16" t="n">
        <v>0</v>
      </c>
      <c r="G2903" s="16" t="n">
        <v>8537.59</v>
      </c>
      <c r="H2903" s="16" t="n">
        <v>8537.59</v>
      </c>
    </row>
    <row r="2904" customFormat="false" ht="15" hidden="false" customHeight="true" outlineLevel="0" collapsed="false">
      <c r="A2904" s="1" t="s">
        <v>5349</v>
      </c>
      <c r="B2904" s="1" t="s">
        <v>1876</v>
      </c>
      <c r="C2904" s="1" t="s">
        <v>2294</v>
      </c>
      <c r="D2904" s="1" t="s">
        <v>2032</v>
      </c>
      <c r="E2904" s="1" t="s">
        <v>2018</v>
      </c>
      <c r="F2904" s="16" t="n">
        <v>0</v>
      </c>
      <c r="G2904" s="16" t="n">
        <v>20867.26</v>
      </c>
      <c r="H2904" s="16" t="n">
        <v>20867.26</v>
      </c>
    </row>
    <row r="2905" customFormat="false" ht="15" hidden="false" customHeight="true" outlineLevel="0" collapsed="false">
      <c r="A2905" s="1" t="s">
        <v>5350</v>
      </c>
      <c r="B2905" s="1" t="s">
        <v>1069</v>
      </c>
      <c r="C2905" s="1" t="s">
        <v>2940</v>
      </c>
      <c r="D2905" s="1" t="s">
        <v>2025</v>
      </c>
      <c r="E2905" s="1" t="s">
        <v>2018</v>
      </c>
      <c r="F2905" s="16" t="n">
        <v>49</v>
      </c>
      <c r="G2905" s="16" t="n">
        <v>1500.54</v>
      </c>
      <c r="H2905" s="16" t="n">
        <v>1549.54</v>
      </c>
    </row>
    <row r="2906" customFormat="false" ht="15" hidden="false" customHeight="true" outlineLevel="0" collapsed="false">
      <c r="A2906" s="1" t="s">
        <v>5351</v>
      </c>
      <c r="B2906" s="1" t="s">
        <v>1753</v>
      </c>
      <c r="C2906" s="1" t="s">
        <v>2922</v>
      </c>
      <c r="D2906" s="1" t="s">
        <v>2055</v>
      </c>
      <c r="E2906" s="1" t="s">
        <v>2018</v>
      </c>
      <c r="F2906" s="16" t="n">
        <v>99</v>
      </c>
      <c r="G2906" s="16" t="n">
        <v>482.17</v>
      </c>
      <c r="H2906" s="16" t="n">
        <v>581.17</v>
      </c>
    </row>
    <row r="2907" customFormat="false" ht="15" hidden="false" customHeight="true" outlineLevel="0" collapsed="false">
      <c r="A2907" s="1" t="s">
        <v>5352</v>
      </c>
      <c r="B2907" s="1" t="s">
        <v>1071</v>
      </c>
      <c r="C2907" s="1" t="s">
        <v>2785</v>
      </c>
      <c r="D2907" s="1" t="s">
        <v>2055</v>
      </c>
      <c r="E2907" s="1" t="s">
        <v>2018</v>
      </c>
      <c r="F2907" s="16" t="n">
        <v>49</v>
      </c>
      <c r="G2907" s="16" t="n">
        <v>2255.79</v>
      </c>
      <c r="H2907" s="16" t="n">
        <v>2304.79</v>
      </c>
    </row>
    <row r="2908" customFormat="false" ht="15" hidden="false" customHeight="true" outlineLevel="0" collapsed="false">
      <c r="A2908" s="1" t="s">
        <v>5353</v>
      </c>
      <c r="B2908" s="1" t="s">
        <v>325</v>
      </c>
      <c r="C2908" s="1" t="s">
        <v>2288</v>
      </c>
      <c r="D2908" s="1" t="s">
        <v>2025</v>
      </c>
      <c r="E2908" s="1" t="s">
        <v>2018</v>
      </c>
      <c r="F2908" s="16" t="n">
        <v>0</v>
      </c>
      <c r="G2908" s="16" t="n">
        <v>5136.92</v>
      </c>
      <c r="H2908" s="16" t="n">
        <v>5136.92</v>
      </c>
    </row>
    <row r="2909" customFormat="false" ht="15" hidden="false" customHeight="true" outlineLevel="0" collapsed="false">
      <c r="A2909" s="1" t="s">
        <v>5354</v>
      </c>
      <c r="B2909" s="1" t="s">
        <v>1834</v>
      </c>
      <c r="C2909" s="1" t="s">
        <v>2435</v>
      </c>
      <c r="D2909" s="1" t="s">
        <v>2025</v>
      </c>
      <c r="E2909" s="1" t="s">
        <v>2018</v>
      </c>
      <c r="F2909" s="16" t="n">
        <v>0</v>
      </c>
      <c r="G2909" s="16" t="n">
        <v>5933.62</v>
      </c>
      <c r="H2909" s="16" t="n">
        <v>5933.62</v>
      </c>
    </row>
    <row r="2910" customFormat="false" ht="15" hidden="false" customHeight="true" outlineLevel="0" collapsed="false">
      <c r="A2910" s="1" t="s">
        <v>5355</v>
      </c>
      <c r="B2910" s="1" t="s">
        <v>177</v>
      </c>
      <c r="C2910" s="1" t="s">
        <v>2518</v>
      </c>
      <c r="D2910" s="1" t="s">
        <v>2021</v>
      </c>
      <c r="E2910" s="1" t="s">
        <v>2018</v>
      </c>
      <c r="F2910" s="16" t="n">
        <v>0</v>
      </c>
      <c r="G2910" s="16" t="n">
        <v>9658.72</v>
      </c>
      <c r="H2910" s="16" t="n">
        <v>9658.72</v>
      </c>
    </row>
    <row r="2911" customFormat="false" ht="15" hidden="false" customHeight="true" outlineLevel="0" collapsed="false">
      <c r="A2911" s="1" t="s">
        <v>5356</v>
      </c>
      <c r="B2911" s="1" t="s">
        <v>1052</v>
      </c>
      <c r="C2911" s="1" t="s">
        <v>2185</v>
      </c>
      <c r="D2911" s="1" t="s">
        <v>2017</v>
      </c>
      <c r="E2911" s="1" t="s">
        <v>2045</v>
      </c>
      <c r="F2911" s="16" t="n">
        <v>99</v>
      </c>
      <c r="G2911" s="16" t="n">
        <v>2093.5</v>
      </c>
      <c r="H2911" s="16" t="n">
        <v>2192.5</v>
      </c>
    </row>
    <row r="2912" customFormat="false" ht="15" hidden="false" customHeight="true" outlineLevel="0" collapsed="false">
      <c r="A2912" s="1" t="s">
        <v>5357</v>
      </c>
      <c r="B2912" s="1" t="s">
        <v>1631</v>
      </c>
      <c r="C2912" s="1" t="s">
        <v>3204</v>
      </c>
      <c r="D2912" s="1" t="s">
        <v>2017</v>
      </c>
      <c r="E2912" s="1" t="s">
        <v>2018</v>
      </c>
      <c r="F2912" s="16" t="n">
        <v>49</v>
      </c>
      <c r="G2912" s="16" t="n">
        <v>962.9</v>
      </c>
      <c r="H2912" s="16" t="n">
        <v>1011.9</v>
      </c>
    </row>
    <row r="2913" customFormat="false" ht="15" hidden="false" customHeight="true" outlineLevel="0" collapsed="false">
      <c r="A2913" s="1" t="s">
        <v>5358</v>
      </c>
      <c r="B2913" s="1" t="s">
        <v>227</v>
      </c>
      <c r="C2913" s="1" t="s">
        <v>1682</v>
      </c>
      <c r="D2913" s="1" t="s">
        <v>2025</v>
      </c>
      <c r="E2913" s="1" t="s">
        <v>2018</v>
      </c>
      <c r="F2913" s="16" t="n">
        <v>0</v>
      </c>
      <c r="G2913" s="16" t="n">
        <v>9171.98</v>
      </c>
      <c r="H2913" s="16" t="n">
        <v>9171.98</v>
      </c>
    </row>
    <row r="2914" customFormat="false" ht="15" hidden="false" customHeight="true" outlineLevel="0" collapsed="false">
      <c r="A2914" s="1" t="s">
        <v>5359</v>
      </c>
      <c r="B2914" s="1" t="s">
        <v>1193</v>
      </c>
      <c r="C2914" s="1" t="s">
        <v>2773</v>
      </c>
      <c r="D2914" s="1" t="s">
        <v>2017</v>
      </c>
      <c r="E2914" s="1" t="s">
        <v>2018</v>
      </c>
      <c r="F2914" s="16" t="n">
        <v>0</v>
      </c>
      <c r="G2914" s="16" t="n">
        <v>5875.98</v>
      </c>
      <c r="H2914" s="16" t="n">
        <v>5875.98</v>
      </c>
    </row>
    <row r="2915" customFormat="false" ht="15" hidden="false" customHeight="true" outlineLevel="0" collapsed="false">
      <c r="A2915" s="1" t="s">
        <v>5360</v>
      </c>
      <c r="B2915" s="1" t="s">
        <v>1160</v>
      </c>
      <c r="C2915" s="1" t="s">
        <v>2428</v>
      </c>
      <c r="D2915" s="1" t="s">
        <v>2055</v>
      </c>
      <c r="E2915" s="1" t="s">
        <v>2018</v>
      </c>
      <c r="F2915" s="16" t="n">
        <v>0</v>
      </c>
      <c r="G2915" s="16" t="n">
        <v>2834.8</v>
      </c>
      <c r="H2915" s="16" t="n">
        <v>2834.8</v>
      </c>
    </row>
    <row r="2916" customFormat="false" ht="15" hidden="false" customHeight="true" outlineLevel="0" collapsed="false">
      <c r="A2916" s="1" t="s">
        <v>5361</v>
      </c>
      <c r="B2916" s="1" t="s">
        <v>915</v>
      </c>
      <c r="C2916" s="1" t="s">
        <v>1907</v>
      </c>
      <c r="D2916" s="1" t="s">
        <v>2021</v>
      </c>
      <c r="E2916" s="1" t="s">
        <v>2018</v>
      </c>
      <c r="F2916" s="16" t="n">
        <v>0</v>
      </c>
      <c r="G2916" s="16" t="n">
        <v>7123.56</v>
      </c>
      <c r="H2916" s="16" t="n">
        <v>7123.56</v>
      </c>
    </row>
    <row r="2917" customFormat="false" ht="15" hidden="false" customHeight="true" outlineLevel="0" collapsed="false">
      <c r="A2917" s="1" t="s">
        <v>5362</v>
      </c>
      <c r="B2917" s="1" t="s">
        <v>1905</v>
      </c>
      <c r="C2917" s="1" t="s">
        <v>4327</v>
      </c>
      <c r="D2917" s="1" t="s">
        <v>2025</v>
      </c>
      <c r="E2917" s="1" t="s">
        <v>2018</v>
      </c>
      <c r="F2917" s="16" t="n">
        <v>0</v>
      </c>
      <c r="G2917" s="16" t="n">
        <v>5260.55</v>
      </c>
      <c r="H2917" s="16" t="n">
        <v>5260.55</v>
      </c>
    </row>
    <row r="2918" customFormat="false" ht="15" hidden="false" customHeight="true" outlineLevel="0" collapsed="false">
      <c r="A2918" s="1" t="s">
        <v>5363</v>
      </c>
      <c r="B2918" s="1" t="s">
        <v>1473</v>
      </c>
      <c r="C2918" s="1" t="s">
        <v>2550</v>
      </c>
      <c r="D2918" s="1" t="s">
        <v>2017</v>
      </c>
      <c r="E2918" s="1" t="s">
        <v>2022</v>
      </c>
      <c r="F2918" s="16" t="n">
        <v>0</v>
      </c>
      <c r="G2918" s="16" t="n">
        <v>3650.18</v>
      </c>
      <c r="H2918" s="16" t="n">
        <v>3650.18</v>
      </c>
    </row>
    <row r="2919" customFormat="false" ht="15" hidden="false" customHeight="true" outlineLevel="0" collapsed="false">
      <c r="A2919" s="1" t="s">
        <v>5364</v>
      </c>
      <c r="B2919" s="1" t="s">
        <v>1876</v>
      </c>
      <c r="C2919" s="1" t="s">
        <v>1674</v>
      </c>
      <c r="D2919" s="1" t="s">
        <v>2017</v>
      </c>
      <c r="E2919" s="1" t="s">
        <v>2022</v>
      </c>
      <c r="F2919" s="16" t="n">
        <v>0</v>
      </c>
      <c r="G2919" s="16" t="n">
        <v>7580.44</v>
      </c>
      <c r="H2919" s="16" t="n">
        <v>7580.44</v>
      </c>
    </row>
    <row r="2920" customFormat="false" ht="15" hidden="false" customHeight="true" outlineLevel="0" collapsed="false">
      <c r="A2920" s="1" t="s">
        <v>5365</v>
      </c>
      <c r="B2920" s="1" t="s">
        <v>1145</v>
      </c>
      <c r="C2920" s="1" t="s">
        <v>3839</v>
      </c>
      <c r="D2920" s="1" t="s">
        <v>2025</v>
      </c>
      <c r="E2920" s="1" t="s">
        <v>2018</v>
      </c>
      <c r="F2920" s="16" t="n">
        <v>79</v>
      </c>
      <c r="G2920" s="16" t="n">
        <v>482.17</v>
      </c>
      <c r="H2920" s="16" t="n">
        <v>561.17</v>
      </c>
    </row>
    <row r="2921" customFormat="false" ht="15" hidden="false" customHeight="true" outlineLevel="0" collapsed="false">
      <c r="A2921" s="1" t="s">
        <v>5366</v>
      </c>
      <c r="B2921" s="1" t="s">
        <v>774</v>
      </c>
      <c r="C2921" s="1" t="s">
        <v>2020</v>
      </c>
      <c r="D2921" s="1" t="s">
        <v>2032</v>
      </c>
      <c r="E2921" s="1" t="s">
        <v>2045</v>
      </c>
      <c r="F2921" s="16" t="n">
        <v>79</v>
      </c>
      <c r="G2921" s="16" t="n">
        <v>712.76</v>
      </c>
      <c r="H2921" s="16" t="n">
        <v>791.76</v>
      </c>
    </row>
    <row r="2922" customFormat="false" ht="15" hidden="false" customHeight="true" outlineLevel="0" collapsed="false">
      <c r="A2922" s="1" t="s">
        <v>5367</v>
      </c>
      <c r="B2922" s="1" t="s">
        <v>315</v>
      </c>
      <c r="C2922" s="1" t="s">
        <v>3443</v>
      </c>
      <c r="D2922" s="1" t="s">
        <v>2025</v>
      </c>
      <c r="E2922" s="1" t="s">
        <v>2018</v>
      </c>
      <c r="F2922" s="16" t="n">
        <v>0</v>
      </c>
      <c r="G2922" s="16" t="n">
        <v>8603.54</v>
      </c>
      <c r="H2922" s="16" t="n">
        <v>8603.54</v>
      </c>
    </row>
    <row r="2923" customFormat="false" ht="15" hidden="false" customHeight="true" outlineLevel="0" collapsed="false">
      <c r="A2923" s="1" t="s">
        <v>5368</v>
      </c>
      <c r="B2923" s="1" t="s">
        <v>1625</v>
      </c>
      <c r="C2923" s="1" t="s">
        <v>1162</v>
      </c>
      <c r="D2923" s="1" t="s">
        <v>2017</v>
      </c>
      <c r="E2923" s="1" t="s">
        <v>2018</v>
      </c>
      <c r="F2923" s="16" t="n">
        <v>0</v>
      </c>
      <c r="G2923" s="16" t="n">
        <v>11457.45</v>
      </c>
      <c r="H2923" s="16" t="n">
        <v>11457.45</v>
      </c>
    </row>
    <row r="2924" customFormat="false" ht="15" hidden="false" customHeight="true" outlineLevel="0" collapsed="false">
      <c r="A2924" s="1" t="s">
        <v>5369</v>
      </c>
      <c r="B2924" s="1" t="s">
        <v>1473</v>
      </c>
      <c r="C2924" s="1" t="s">
        <v>5370</v>
      </c>
      <c r="D2924" s="1" t="s">
        <v>2025</v>
      </c>
      <c r="E2924" s="1" t="s">
        <v>2022</v>
      </c>
      <c r="F2924" s="16" t="n">
        <v>99</v>
      </c>
      <c r="G2924" s="16" t="n">
        <v>750.27</v>
      </c>
      <c r="H2924" s="16" t="n">
        <v>849.27</v>
      </c>
    </row>
    <row r="2925" customFormat="false" ht="15" hidden="false" customHeight="true" outlineLevel="0" collapsed="false">
      <c r="A2925" s="1" t="s">
        <v>5371</v>
      </c>
      <c r="B2925" s="1" t="s">
        <v>1052</v>
      </c>
      <c r="C2925" s="1" t="s">
        <v>2163</v>
      </c>
      <c r="D2925" s="1" t="s">
        <v>2032</v>
      </c>
      <c r="E2925" s="1" t="s">
        <v>2018</v>
      </c>
      <c r="F2925" s="16" t="n">
        <v>49</v>
      </c>
      <c r="G2925" s="16" t="n">
        <v>862.99</v>
      </c>
      <c r="H2925" s="16" t="n">
        <v>911.99</v>
      </c>
    </row>
    <row r="2926" customFormat="false" ht="15" hidden="false" customHeight="true" outlineLevel="0" collapsed="false">
      <c r="A2926" s="1" t="s">
        <v>5372</v>
      </c>
      <c r="B2926" s="1" t="s">
        <v>1476</v>
      </c>
      <c r="C2926" s="1" t="s">
        <v>3353</v>
      </c>
      <c r="D2926" s="1" t="s">
        <v>2017</v>
      </c>
      <c r="E2926" s="1" t="s">
        <v>2018</v>
      </c>
      <c r="F2926" s="16" t="n">
        <v>49</v>
      </c>
      <c r="G2926" s="16" t="n">
        <v>2374.52</v>
      </c>
      <c r="H2926" s="16" t="n">
        <v>2423.52</v>
      </c>
    </row>
    <row r="2927" customFormat="false" ht="15" hidden="false" customHeight="true" outlineLevel="0" collapsed="false">
      <c r="A2927" s="1" t="s">
        <v>5373</v>
      </c>
      <c r="B2927" s="1" t="s">
        <v>1071</v>
      </c>
      <c r="C2927" s="1" t="s">
        <v>1197</v>
      </c>
      <c r="D2927" s="1" t="s">
        <v>2032</v>
      </c>
      <c r="E2927" s="1" t="s">
        <v>2018</v>
      </c>
      <c r="F2927" s="16" t="n">
        <v>0</v>
      </c>
      <c r="G2927" s="16" t="n">
        <v>13283.16</v>
      </c>
      <c r="H2927" s="16" t="n">
        <v>13283.16</v>
      </c>
    </row>
    <row r="2928" customFormat="false" ht="15" hidden="false" customHeight="true" outlineLevel="0" collapsed="false">
      <c r="A2928" s="1" t="s">
        <v>5374</v>
      </c>
      <c r="B2928" s="1" t="s">
        <v>818</v>
      </c>
      <c r="C2928" s="1" t="s">
        <v>1150</v>
      </c>
      <c r="D2928" s="1" t="s">
        <v>2025</v>
      </c>
      <c r="E2928" s="1" t="s">
        <v>2018</v>
      </c>
      <c r="F2928" s="16" t="n">
        <v>0</v>
      </c>
      <c r="G2928" s="16" t="n">
        <v>3789.47</v>
      </c>
      <c r="H2928" s="16" t="n">
        <v>3789.47</v>
      </c>
    </row>
    <row r="2929" customFormat="false" ht="15" hidden="false" customHeight="true" outlineLevel="0" collapsed="false">
      <c r="A2929" s="1" t="s">
        <v>5375</v>
      </c>
      <c r="B2929" s="1" t="s">
        <v>1548</v>
      </c>
      <c r="C2929" s="1" t="s">
        <v>644</v>
      </c>
      <c r="D2929" s="1" t="s">
        <v>2025</v>
      </c>
      <c r="E2929" s="1" t="s">
        <v>2045</v>
      </c>
      <c r="F2929" s="16" t="n">
        <v>0</v>
      </c>
      <c r="G2929" s="16" t="n">
        <v>24259.12</v>
      </c>
      <c r="H2929" s="16" t="n">
        <v>24259.12</v>
      </c>
    </row>
    <row r="2930" customFormat="false" ht="15" hidden="false" customHeight="true" outlineLevel="0" collapsed="false">
      <c r="A2930" s="1" t="s">
        <v>5376</v>
      </c>
      <c r="B2930" s="1" t="s">
        <v>1522</v>
      </c>
      <c r="C2930" s="1" t="s">
        <v>1509</v>
      </c>
      <c r="D2930" s="1" t="s">
        <v>2017</v>
      </c>
      <c r="E2930" s="1" t="s">
        <v>2084</v>
      </c>
      <c r="F2930" s="16" t="n">
        <v>0</v>
      </c>
      <c r="G2930" s="16" t="n">
        <v>12547.32</v>
      </c>
      <c r="H2930" s="16" t="n">
        <v>12547.32</v>
      </c>
    </row>
    <row r="2931" customFormat="false" ht="15" hidden="false" customHeight="true" outlineLevel="0" collapsed="false">
      <c r="A2931" s="1" t="s">
        <v>5377</v>
      </c>
      <c r="B2931" s="1" t="s">
        <v>979</v>
      </c>
      <c r="C2931" s="1" t="s">
        <v>2111</v>
      </c>
      <c r="D2931" s="1" t="s">
        <v>2025</v>
      </c>
      <c r="E2931" s="1" t="s">
        <v>2018</v>
      </c>
      <c r="F2931" s="16" t="n">
        <v>0</v>
      </c>
      <c r="G2931" s="16" t="n">
        <v>4538.47</v>
      </c>
      <c r="H2931" s="16" t="n">
        <v>4538.47</v>
      </c>
    </row>
    <row r="2932" customFormat="false" ht="15" hidden="false" customHeight="true" outlineLevel="0" collapsed="false">
      <c r="A2932" s="1" t="s">
        <v>5378</v>
      </c>
      <c r="B2932" s="1" t="s">
        <v>1801</v>
      </c>
      <c r="C2932" s="1" t="s">
        <v>3443</v>
      </c>
      <c r="D2932" s="1" t="s">
        <v>2028</v>
      </c>
      <c r="E2932" s="1" t="s">
        <v>2018</v>
      </c>
      <c r="F2932" s="16" t="n">
        <v>0</v>
      </c>
      <c r="G2932" s="16" t="n">
        <v>20695.11</v>
      </c>
      <c r="H2932" s="16" t="n">
        <v>20695.11</v>
      </c>
    </row>
    <row r="2933" customFormat="false" ht="15" hidden="false" customHeight="true" outlineLevel="0" collapsed="false">
      <c r="A2933" s="1" t="s">
        <v>5379</v>
      </c>
      <c r="B2933" s="1" t="s">
        <v>1647</v>
      </c>
      <c r="C2933" s="1" t="s">
        <v>3587</v>
      </c>
      <c r="D2933" s="1" t="s">
        <v>2025</v>
      </c>
      <c r="E2933" s="1" t="s">
        <v>2018</v>
      </c>
      <c r="F2933" s="16" t="n">
        <v>99</v>
      </c>
      <c r="G2933" s="16" t="n">
        <v>2038.6</v>
      </c>
      <c r="H2933" s="16" t="n">
        <v>2137.6</v>
      </c>
    </row>
    <row r="2934" customFormat="false" ht="15" hidden="false" customHeight="true" outlineLevel="0" collapsed="false">
      <c r="A2934" s="1" t="s">
        <v>5380</v>
      </c>
      <c r="B2934" s="1" t="s">
        <v>1107</v>
      </c>
      <c r="C2934" s="1" t="s">
        <v>2652</v>
      </c>
      <c r="D2934" s="1" t="s">
        <v>2021</v>
      </c>
      <c r="E2934" s="1" t="s">
        <v>2018</v>
      </c>
      <c r="F2934" s="16" t="n">
        <v>49</v>
      </c>
      <c r="G2934" s="16" t="n">
        <v>1158.24</v>
      </c>
      <c r="H2934" s="16" t="n">
        <v>1207.24</v>
      </c>
    </row>
    <row r="2935" customFormat="false" ht="15" hidden="false" customHeight="true" outlineLevel="0" collapsed="false">
      <c r="A2935" s="1" t="s">
        <v>5381</v>
      </c>
      <c r="B2935" s="1" t="s">
        <v>227</v>
      </c>
      <c r="C2935" s="1" t="s">
        <v>699</v>
      </c>
      <c r="D2935" s="1" t="s">
        <v>2028</v>
      </c>
      <c r="E2935" s="1" t="s">
        <v>2018</v>
      </c>
      <c r="F2935" s="16" t="n">
        <v>0</v>
      </c>
      <c r="G2935" s="16" t="n">
        <v>31500.63</v>
      </c>
      <c r="H2935" s="16" t="n">
        <v>31500.63</v>
      </c>
    </row>
    <row r="2936" customFormat="false" ht="15" hidden="false" customHeight="true" outlineLevel="0" collapsed="false">
      <c r="A2936" s="1" t="s">
        <v>5382</v>
      </c>
      <c r="B2936" s="1" t="s">
        <v>1398</v>
      </c>
      <c r="C2936" s="1" t="s">
        <v>2095</v>
      </c>
      <c r="D2936" s="1" t="s">
        <v>2025</v>
      </c>
      <c r="E2936" s="1" t="s">
        <v>2018</v>
      </c>
      <c r="F2936" s="16" t="n">
        <v>0</v>
      </c>
      <c r="G2936" s="16" t="n">
        <v>8548.59</v>
      </c>
      <c r="H2936" s="16" t="n">
        <v>8548.59</v>
      </c>
    </row>
    <row r="2937" customFormat="false" ht="15" hidden="false" customHeight="true" outlineLevel="0" collapsed="false">
      <c r="A2937" s="1" t="s">
        <v>5383</v>
      </c>
      <c r="B2937" s="1" t="s">
        <v>918</v>
      </c>
      <c r="C2937" s="1" t="s">
        <v>3469</v>
      </c>
      <c r="D2937" s="1" t="s">
        <v>2025</v>
      </c>
      <c r="E2937" s="1" t="s">
        <v>2018</v>
      </c>
      <c r="F2937" s="16" t="n">
        <v>0</v>
      </c>
      <c r="G2937" s="16" t="n">
        <v>2829.66</v>
      </c>
      <c r="H2937" s="16" t="n">
        <v>2829.66</v>
      </c>
    </row>
    <row r="2938" customFormat="false" ht="15" hidden="false" customHeight="true" outlineLevel="0" collapsed="false">
      <c r="A2938" s="1" t="s">
        <v>5384</v>
      </c>
      <c r="B2938" s="1" t="s">
        <v>1348</v>
      </c>
      <c r="C2938" s="1" t="s">
        <v>1076</v>
      </c>
      <c r="D2938" s="1" t="s">
        <v>2017</v>
      </c>
      <c r="E2938" s="1" t="s">
        <v>2018</v>
      </c>
      <c r="F2938" s="16" t="n">
        <v>79</v>
      </c>
      <c r="G2938" s="16" t="n">
        <v>1362.42</v>
      </c>
      <c r="H2938" s="16" t="n">
        <v>1441.42</v>
      </c>
    </row>
    <row r="2939" customFormat="false" ht="15" hidden="false" customHeight="true" outlineLevel="0" collapsed="false">
      <c r="A2939" s="1" t="s">
        <v>5385</v>
      </c>
      <c r="B2939" s="1" t="s">
        <v>1052</v>
      </c>
      <c r="C2939" s="1" t="s">
        <v>2292</v>
      </c>
      <c r="D2939" s="1" t="s">
        <v>2017</v>
      </c>
      <c r="E2939" s="1" t="s">
        <v>2045</v>
      </c>
      <c r="F2939" s="16" t="n">
        <v>0</v>
      </c>
      <c r="G2939" s="16" t="n">
        <v>4320.12</v>
      </c>
      <c r="H2939" s="16" t="n">
        <v>4320.12</v>
      </c>
    </row>
    <row r="2940" customFormat="false" ht="15" hidden="false" customHeight="true" outlineLevel="0" collapsed="false">
      <c r="A2940" s="1" t="s">
        <v>5386</v>
      </c>
      <c r="B2940" s="1" t="s">
        <v>1145</v>
      </c>
      <c r="C2940" s="1" t="s">
        <v>2203</v>
      </c>
      <c r="D2940" s="1" t="s">
        <v>2032</v>
      </c>
      <c r="E2940" s="1" t="s">
        <v>2018</v>
      </c>
      <c r="F2940" s="16" t="n">
        <v>49</v>
      </c>
      <c r="G2940" s="16" t="n">
        <v>769.21</v>
      </c>
      <c r="H2940" s="16" t="n">
        <v>818.21</v>
      </c>
    </row>
    <row r="2941" customFormat="false" ht="15" hidden="false" customHeight="true" outlineLevel="0" collapsed="false">
      <c r="A2941" s="1" t="s">
        <v>5387</v>
      </c>
      <c r="B2941" s="1" t="s">
        <v>458</v>
      </c>
      <c r="C2941" s="1" t="s">
        <v>2354</v>
      </c>
      <c r="D2941" s="1" t="s">
        <v>2017</v>
      </c>
      <c r="E2941" s="1" t="s">
        <v>2018</v>
      </c>
      <c r="F2941" s="16" t="n">
        <v>99</v>
      </c>
      <c r="G2941" s="16" t="n">
        <v>2374.52</v>
      </c>
      <c r="H2941" s="16" t="n">
        <v>2473.52</v>
      </c>
    </row>
    <row r="2942" customFormat="false" ht="15" hidden="false" customHeight="true" outlineLevel="0" collapsed="false">
      <c r="A2942" s="1" t="s">
        <v>5388</v>
      </c>
      <c r="B2942" s="1" t="s">
        <v>1429</v>
      </c>
      <c r="C2942" s="1" t="s">
        <v>2697</v>
      </c>
      <c r="D2942" s="1" t="s">
        <v>2025</v>
      </c>
      <c r="E2942" s="1" t="s">
        <v>2018</v>
      </c>
      <c r="F2942" s="16" t="n">
        <v>0</v>
      </c>
      <c r="G2942" s="16" t="n">
        <v>6179.61</v>
      </c>
      <c r="H2942" s="16" t="n">
        <v>6179.61</v>
      </c>
    </row>
    <row r="2943" customFormat="false" ht="15" hidden="false" customHeight="true" outlineLevel="0" collapsed="false">
      <c r="A2943" s="1" t="s">
        <v>5389</v>
      </c>
      <c r="B2943" s="1" t="s">
        <v>821</v>
      </c>
      <c r="C2943" s="1" t="s">
        <v>3429</v>
      </c>
      <c r="D2943" s="1" t="s">
        <v>2017</v>
      </c>
      <c r="E2943" s="1" t="s">
        <v>2018</v>
      </c>
      <c r="F2943" s="16" t="n">
        <v>79</v>
      </c>
      <c r="G2943" s="16" t="n">
        <v>482.17</v>
      </c>
      <c r="H2943" s="16" t="n">
        <v>561.17</v>
      </c>
    </row>
    <row r="2944" customFormat="false" ht="15" hidden="false" customHeight="true" outlineLevel="0" collapsed="false">
      <c r="A2944" s="1" t="s">
        <v>5390</v>
      </c>
      <c r="B2944" s="1" t="s">
        <v>1806</v>
      </c>
      <c r="C2944" s="1" t="s">
        <v>629</v>
      </c>
      <c r="D2944" s="1" t="s">
        <v>2032</v>
      </c>
      <c r="E2944" s="1" t="s">
        <v>2018</v>
      </c>
      <c r="F2944" s="16" t="n">
        <v>0</v>
      </c>
      <c r="G2944" s="16" t="n">
        <v>5874.44</v>
      </c>
      <c r="H2944" s="16" t="n">
        <v>5874.44</v>
      </c>
    </row>
    <row r="2945" customFormat="false" ht="15" hidden="false" customHeight="true" outlineLevel="0" collapsed="false">
      <c r="A2945" s="1" t="s">
        <v>5391</v>
      </c>
      <c r="B2945" s="1" t="s">
        <v>546</v>
      </c>
      <c r="C2945" s="1" t="s">
        <v>868</v>
      </c>
      <c r="D2945" s="1" t="s">
        <v>2025</v>
      </c>
      <c r="E2945" s="1" t="s">
        <v>2022</v>
      </c>
      <c r="F2945" s="16" t="n">
        <v>99</v>
      </c>
      <c r="G2945" s="16" t="n">
        <v>733.54</v>
      </c>
      <c r="H2945" s="16" t="n">
        <v>832.54</v>
      </c>
    </row>
    <row r="2946" customFormat="false" ht="15" hidden="false" customHeight="true" outlineLevel="0" collapsed="false">
      <c r="A2946" s="1" t="s">
        <v>5392</v>
      </c>
      <c r="B2946" s="1" t="s">
        <v>1107</v>
      </c>
      <c r="C2946" s="1" t="s">
        <v>3112</v>
      </c>
      <c r="D2946" s="1" t="s">
        <v>2017</v>
      </c>
      <c r="E2946" s="1" t="s">
        <v>2018</v>
      </c>
      <c r="F2946" s="16" t="n">
        <v>0</v>
      </c>
      <c r="G2946" s="16" t="n">
        <v>2565.36</v>
      </c>
      <c r="H2946" s="16" t="n">
        <v>2565.36</v>
      </c>
    </row>
    <row r="2947" customFormat="false" ht="15" hidden="false" customHeight="true" outlineLevel="0" collapsed="false">
      <c r="A2947" s="1" t="s">
        <v>5393</v>
      </c>
      <c r="B2947" s="1" t="s">
        <v>1437</v>
      </c>
      <c r="C2947" s="1" t="s">
        <v>2950</v>
      </c>
      <c r="D2947" s="1" t="s">
        <v>2025</v>
      </c>
      <c r="E2947" s="1" t="s">
        <v>2022</v>
      </c>
      <c r="F2947" s="16" t="n">
        <v>79</v>
      </c>
      <c r="G2947" s="16" t="n">
        <v>2028.54</v>
      </c>
      <c r="H2947" s="16" t="n">
        <v>2107.54</v>
      </c>
    </row>
    <row r="2948" customFormat="false" ht="15" hidden="false" customHeight="true" outlineLevel="0" collapsed="false">
      <c r="A2948" s="1" t="s">
        <v>5394</v>
      </c>
      <c r="B2948" s="1" t="s">
        <v>737</v>
      </c>
      <c r="C2948" s="1" t="s">
        <v>2120</v>
      </c>
      <c r="D2948" s="1" t="s">
        <v>2025</v>
      </c>
      <c r="E2948" s="1" t="s">
        <v>2018</v>
      </c>
      <c r="F2948" s="16" t="n">
        <v>0</v>
      </c>
      <c r="G2948" s="16" t="n">
        <v>6982.61</v>
      </c>
      <c r="H2948" s="16" t="n">
        <v>6982.61</v>
      </c>
    </row>
    <row r="2949" customFormat="false" ht="15" hidden="false" customHeight="true" outlineLevel="0" collapsed="false">
      <c r="A2949" s="1" t="s">
        <v>5395</v>
      </c>
      <c r="B2949" s="1" t="s">
        <v>630</v>
      </c>
      <c r="C2949" s="1" t="s">
        <v>922</v>
      </c>
      <c r="D2949" s="1" t="s">
        <v>2017</v>
      </c>
      <c r="E2949" s="1" t="s">
        <v>2018</v>
      </c>
      <c r="F2949" s="16" t="n">
        <v>0</v>
      </c>
      <c r="G2949" s="16" t="n">
        <v>5546.97</v>
      </c>
      <c r="H2949" s="16" t="n">
        <v>5546.97</v>
      </c>
    </row>
    <row r="2950" customFormat="false" ht="15" hidden="false" customHeight="true" outlineLevel="0" collapsed="false">
      <c r="A2950" s="1" t="s">
        <v>5396</v>
      </c>
      <c r="B2950" s="1" t="s">
        <v>1772</v>
      </c>
      <c r="C2950" s="1" t="s">
        <v>2550</v>
      </c>
      <c r="D2950" s="1" t="s">
        <v>2017</v>
      </c>
      <c r="E2950" s="1" t="s">
        <v>2018</v>
      </c>
      <c r="F2950" s="16" t="n">
        <v>49</v>
      </c>
      <c r="G2950" s="16" t="n">
        <v>458.06</v>
      </c>
      <c r="H2950" s="16" t="n">
        <v>507.06</v>
      </c>
    </row>
    <row r="2951" customFormat="false" ht="15" hidden="false" customHeight="true" outlineLevel="0" collapsed="false">
      <c r="A2951" s="1" t="s">
        <v>5397</v>
      </c>
      <c r="B2951" s="1" t="s">
        <v>1211</v>
      </c>
      <c r="C2951" s="1" t="s">
        <v>1216</v>
      </c>
      <c r="D2951" s="1" t="s">
        <v>2025</v>
      </c>
      <c r="E2951" s="1" t="s">
        <v>2018</v>
      </c>
      <c r="F2951" s="16" t="n">
        <v>0</v>
      </c>
      <c r="G2951" s="16" t="n">
        <v>11081.55</v>
      </c>
      <c r="H2951" s="16" t="n">
        <v>11081.55</v>
      </c>
    </row>
    <row r="2952" customFormat="false" ht="15" hidden="false" customHeight="true" outlineLevel="0" collapsed="false">
      <c r="A2952" s="1" t="s">
        <v>5398</v>
      </c>
      <c r="B2952" s="1" t="s">
        <v>503</v>
      </c>
      <c r="C2952" s="1" t="s">
        <v>2317</v>
      </c>
      <c r="D2952" s="1" t="s">
        <v>2055</v>
      </c>
      <c r="E2952" s="1" t="s">
        <v>2045</v>
      </c>
      <c r="F2952" s="16" t="n">
        <v>0</v>
      </c>
      <c r="G2952" s="16" t="n">
        <v>14969.12</v>
      </c>
      <c r="H2952" s="16" t="n">
        <v>14969.12</v>
      </c>
    </row>
    <row r="2953" customFormat="false" ht="15" hidden="false" customHeight="true" outlineLevel="0" collapsed="false">
      <c r="A2953" s="1" t="s">
        <v>5399</v>
      </c>
      <c r="B2953" s="1" t="s">
        <v>1193</v>
      </c>
      <c r="C2953" s="1" t="s">
        <v>3480</v>
      </c>
      <c r="D2953" s="1" t="s">
        <v>2017</v>
      </c>
      <c r="E2953" s="1" t="s">
        <v>2018</v>
      </c>
      <c r="F2953" s="16" t="n">
        <v>0</v>
      </c>
      <c r="G2953" s="16" t="n">
        <v>3162.57</v>
      </c>
      <c r="H2953" s="16" t="n">
        <v>3162.57</v>
      </c>
    </row>
    <row r="2954" customFormat="false" ht="15" hidden="false" customHeight="true" outlineLevel="0" collapsed="false">
      <c r="A2954" s="1" t="s">
        <v>5400</v>
      </c>
      <c r="B2954" s="1" t="s">
        <v>1473</v>
      </c>
      <c r="C2954" s="1" t="s">
        <v>474</v>
      </c>
      <c r="D2954" s="1" t="s">
        <v>2017</v>
      </c>
      <c r="E2954" s="1" t="s">
        <v>2018</v>
      </c>
      <c r="F2954" s="16" t="n">
        <v>0</v>
      </c>
      <c r="G2954" s="16" t="n">
        <v>5157.13</v>
      </c>
      <c r="H2954" s="16" t="n">
        <v>5157.13</v>
      </c>
    </row>
    <row r="2955" customFormat="false" ht="15" hidden="false" customHeight="true" outlineLevel="0" collapsed="false">
      <c r="A2955" s="1" t="s">
        <v>5401</v>
      </c>
      <c r="B2955" s="1" t="s">
        <v>1432</v>
      </c>
      <c r="C2955" s="1" t="s">
        <v>384</v>
      </c>
      <c r="D2955" s="1" t="s">
        <v>2025</v>
      </c>
      <c r="E2955" s="1" t="s">
        <v>2018</v>
      </c>
      <c r="F2955" s="16" t="n">
        <v>49</v>
      </c>
      <c r="G2955" s="16" t="n">
        <v>1516.34</v>
      </c>
      <c r="H2955" s="16" t="n">
        <v>1565.34</v>
      </c>
    </row>
    <row r="2956" customFormat="false" ht="15" hidden="false" customHeight="true" outlineLevel="0" collapsed="false">
      <c r="A2956" s="1" t="s">
        <v>5402</v>
      </c>
      <c r="B2956" s="1" t="s">
        <v>1473</v>
      </c>
      <c r="C2956" s="1" t="s">
        <v>5403</v>
      </c>
      <c r="D2956" s="1" t="s">
        <v>2017</v>
      </c>
      <c r="E2956" s="1" t="s">
        <v>2045</v>
      </c>
      <c r="F2956" s="16" t="n">
        <v>0</v>
      </c>
      <c r="G2956" s="16" t="n">
        <v>10059.06</v>
      </c>
      <c r="H2956" s="16" t="n">
        <v>10059.06</v>
      </c>
    </row>
    <row r="2957" customFormat="false" ht="15" hidden="false" customHeight="true" outlineLevel="0" collapsed="false">
      <c r="A2957" s="1" t="s">
        <v>5404</v>
      </c>
      <c r="B2957" s="1" t="s">
        <v>851</v>
      </c>
      <c r="C2957" s="1" t="s">
        <v>5405</v>
      </c>
      <c r="D2957" s="1" t="s">
        <v>2017</v>
      </c>
      <c r="E2957" s="1" t="s">
        <v>2018</v>
      </c>
      <c r="F2957" s="16" t="n">
        <v>0</v>
      </c>
      <c r="G2957" s="16" t="n">
        <v>5311.32</v>
      </c>
      <c r="H2957" s="16" t="n">
        <v>5311.32</v>
      </c>
    </row>
    <row r="2958" customFormat="false" ht="15" hidden="false" customHeight="true" outlineLevel="0" collapsed="false">
      <c r="A2958" s="1" t="s">
        <v>5406</v>
      </c>
      <c r="B2958" s="1" t="s">
        <v>1809</v>
      </c>
      <c r="C2958" s="1" t="s">
        <v>820</v>
      </c>
      <c r="D2958" s="1" t="s">
        <v>2025</v>
      </c>
      <c r="E2958" s="1" t="s">
        <v>2018</v>
      </c>
      <c r="F2958" s="16" t="n">
        <v>0</v>
      </c>
      <c r="G2958" s="16" t="n">
        <v>17236.49</v>
      </c>
      <c r="H2958" s="16" t="n">
        <v>17236.49</v>
      </c>
    </row>
    <row r="2959" customFormat="false" ht="15" hidden="false" customHeight="true" outlineLevel="0" collapsed="false">
      <c r="A2959" s="1" t="s">
        <v>5407</v>
      </c>
      <c r="B2959" s="1" t="s">
        <v>1828</v>
      </c>
      <c r="C2959" s="1" t="s">
        <v>2665</v>
      </c>
      <c r="D2959" s="1" t="s">
        <v>2021</v>
      </c>
      <c r="E2959" s="1" t="s">
        <v>2018</v>
      </c>
      <c r="F2959" s="16" t="n">
        <v>49</v>
      </c>
      <c r="G2959" s="16" t="n">
        <v>969.91</v>
      </c>
      <c r="H2959" s="16" t="n">
        <v>1018.91</v>
      </c>
    </row>
    <row r="2960" customFormat="false" ht="15" hidden="false" customHeight="true" outlineLevel="0" collapsed="false">
      <c r="A2960" s="1" t="s">
        <v>5408</v>
      </c>
      <c r="B2960" s="1" t="s">
        <v>904</v>
      </c>
      <c r="C2960" s="1" t="s">
        <v>2446</v>
      </c>
      <c r="D2960" s="1" t="s">
        <v>2021</v>
      </c>
      <c r="E2960" s="1" t="s">
        <v>2045</v>
      </c>
      <c r="F2960" s="16" t="n">
        <v>0</v>
      </c>
      <c r="G2960" s="16" t="n">
        <v>13194.75</v>
      </c>
      <c r="H2960" s="16" t="n">
        <v>13194.75</v>
      </c>
    </row>
    <row r="2961" customFormat="false" ht="15" hidden="false" customHeight="true" outlineLevel="0" collapsed="false">
      <c r="A2961" s="1" t="s">
        <v>5409</v>
      </c>
      <c r="B2961" s="1" t="s">
        <v>315</v>
      </c>
      <c r="C2961" s="1" t="s">
        <v>2195</v>
      </c>
      <c r="D2961" s="1" t="s">
        <v>2055</v>
      </c>
      <c r="E2961" s="1" t="s">
        <v>2018</v>
      </c>
      <c r="F2961" s="16" t="n">
        <v>0</v>
      </c>
      <c r="G2961" s="16" t="n">
        <v>8873.2</v>
      </c>
      <c r="H2961" s="16" t="n">
        <v>8873.2</v>
      </c>
    </row>
    <row r="2962" customFormat="false" ht="15" hidden="false" customHeight="true" outlineLevel="0" collapsed="false">
      <c r="A2962" s="1" t="s">
        <v>5410</v>
      </c>
      <c r="B2962" s="1" t="s">
        <v>872</v>
      </c>
      <c r="C2962" s="1" t="s">
        <v>1374</v>
      </c>
      <c r="D2962" s="1" t="s">
        <v>2055</v>
      </c>
      <c r="E2962" s="1" t="s">
        <v>2018</v>
      </c>
      <c r="F2962" s="16" t="n">
        <v>0</v>
      </c>
      <c r="G2962" s="16" t="n">
        <v>3416.52</v>
      </c>
      <c r="H2962" s="16" t="n">
        <v>3416.52</v>
      </c>
    </row>
    <row r="2963" customFormat="false" ht="15" hidden="false" customHeight="true" outlineLevel="0" collapsed="false">
      <c r="A2963" s="1" t="s">
        <v>5411</v>
      </c>
      <c r="B2963" s="1" t="s">
        <v>1691</v>
      </c>
      <c r="C2963" s="1" t="s">
        <v>2972</v>
      </c>
      <c r="D2963" s="1" t="s">
        <v>2017</v>
      </c>
      <c r="E2963" s="1" t="s">
        <v>2045</v>
      </c>
      <c r="F2963" s="16" t="n">
        <v>49</v>
      </c>
      <c r="G2963" s="16" t="n">
        <v>2386.05</v>
      </c>
      <c r="H2963" s="16" t="n">
        <v>2435.05</v>
      </c>
    </row>
    <row r="2964" customFormat="false" ht="15" hidden="false" customHeight="true" outlineLevel="0" collapsed="false">
      <c r="A2964" s="1" t="s">
        <v>5412</v>
      </c>
      <c r="B2964" s="1" t="s">
        <v>849</v>
      </c>
      <c r="C2964" s="1" t="s">
        <v>1285</v>
      </c>
      <c r="D2964" s="1" t="s">
        <v>2055</v>
      </c>
      <c r="E2964" s="1" t="s">
        <v>2018</v>
      </c>
      <c r="F2964" s="16" t="n">
        <v>0</v>
      </c>
      <c r="G2964" s="16" t="n">
        <v>4772.87</v>
      </c>
      <c r="H2964" s="16" t="n">
        <v>4772.87</v>
      </c>
    </row>
    <row r="2965" customFormat="false" ht="15" hidden="false" customHeight="true" outlineLevel="0" collapsed="false">
      <c r="A2965" s="1" t="s">
        <v>5413</v>
      </c>
      <c r="B2965" s="1" t="s">
        <v>1274</v>
      </c>
      <c r="C2965" s="1" t="s">
        <v>2577</v>
      </c>
      <c r="D2965" s="1" t="s">
        <v>2025</v>
      </c>
      <c r="E2965" s="1" t="s">
        <v>2018</v>
      </c>
      <c r="F2965" s="16" t="n">
        <v>0</v>
      </c>
      <c r="G2965" s="16" t="n">
        <v>3418.42</v>
      </c>
      <c r="H2965" s="16" t="n">
        <v>3418.42</v>
      </c>
    </row>
    <row r="2966" customFormat="false" ht="15" hidden="false" customHeight="true" outlineLevel="0" collapsed="false">
      <c r="A2966" s="1" t="s">
        <v>5414</v>
      </c>
      <c r="B2966" s="1" t="s">
        <v>1675</v>
      </c>
      <c r="C2966" s="1" t="s">
        <v>3677</v>
      </c>
      <c r="D2966" s="1" t="s">
        <v>2025</v>
      </c>
      <c r="E2966" s="1" t="s">
        <v>2018</v>
      </c>
      <c r="F2966" s="16" t="n">
        <v>99</v>
      </c>
      <c r="G2966" s="16" t="n">
        <v>1362.14</v>
      </c>
      <c r="H2966" s="16" t="n">
        <v>1461.14</v>
      </c>
    </row>
    <row r="2967" customFormat="false" ht="15" hidden="false" customHeight="true" outlineLevel="0" collapsed="false">
      <c r="A2967" s="1" t="s">
        <v>5415</v>
      </c>
      <c r="B2967" s="1" t="s">
        <v>1596</v>
      </c>
      <c r="C2967" s="1" t="s">
        <v>2197</v>
      </c>
      <c r="D2967" s="1" t="s">
        <v>2021</v>
      </c>
      <c r="E2967" s="1" t="s">
        <v>2045</v>
      </c>
      <c r="F2967" s="16" t="n">
        <v>79</v>
      </c>
      <c r="G2967" s="16" t="n">
        <v>622.3</v>
      </c>
      <c r="H2967" s="16" t="n">
        <v>701.3</v>
      </c>
    </row>
    <row r="2968" customFormat="false" ht="15" hidden="false" customHeight="true" outlineLevel="0" collapsed="false">
      <c r="A2968" s="1" t="s">
        <v>5416</v>
      </c>
      <c r="B2968" s="1" t="s">
        <v>1637</v>
      </c>
      <c r="C2968" s="1" t="s">
        <v>3217</v>
      </c>
      <c r="D2968" s="1" t="s">
        <v>2025</v>
      </c>
      <c r="E2968" s="1" t="s">
        <v>2018</v>
      </c>
      <c r="F2968" s="16" t="n">
        <v>0</v>
      </c>
      <c r="G2968" s="16" t="n">
        <v>7348.46</v>
      </c>
      <c r="H2968" s="16" t="n">
        <v>7348.46</v>
      </c>
    </row>
    <row r="2969" customFormat="false" ht="15" hidden="false" customHeight="true" outlineLevel="0" collapsed="false">
      <c r="A2969" s="1" t="s">
        <v>5417</v>
      </c>
      <c r="B2969" s="1" t="s">
        <v>440</v>
      </c>
      <c r="C2969" s="1" t="s">
        <v>2241</v>
      </c>
      <c r="D2969" s="1" t="s">
        <v>2021</v>
      </c>
      <c r="E2969" s="1" t="s">
        <v>2018</v>
      </c>
      <c r="F2969" s="16" t="n">
        <v>0</v>
      </c>
      <c r="G2969" s="16" t="n">
        <v>4796.7</v>
      </c>
      <c r="H2969" s="16" t="n">
        <v>4796.7</v>
      </c>
    </row>
    <row r="2970" customFormat="false" ht="15" hidden="false" customHeight="true" outlineLevel="0" collapsed="false">
      <c r="A2970" s="1" t="s">
        <v>5418</v>
      </c>
      <c r="B2970" s="1" t="s">
        <v>1516</v>
      </c>
      <c r="C2970" s="1" t="s">
        <v>1282</v>
      </c>
      <c r="D2970" s="1" t="s">
        <v>2032</v>
      </c>
      <c r="E2970" s="1" t="s">
        <v>2018</v>
      </c>
      <c r="F2970" s="16" t="n">
        <v>99</v>
      </c>
      <c r="G2970" s="16" t="n">
        <v>1603.35</v>
      </c>
      <c r="H2970" s="16" t="n">
        <v>1702.35</v>
      </c>
    </row>
    <row r="2971" customFormat="false" ht="15" hidden="false" customHeight="true" outlineLevel="0" collapsed="false">
      <c r="A2971" s="1" t="s">
        <v>5419</v>
      </c>
      <c r="B2971" s="1" t="s">
        <v>1157</v>
      </c>
      <c r="C2971" s="1" t="s">
        <v>3575</v>
      </c>
      <c r="D2971" s="1" t="s">
        <v>2025</v>
      </c>
      <c r="E2971" s="1" t="s">
        <v>2018</v>
      </c>
      <c r="F2971" s="16" t="n">
        <v>0</v>
      </c>
      <c r="G2971" s="16" t="n">
        <v>11267.52</v>
      </c>
      <c r="H2971" s="16" t="n">
        <v>11267.52</v>
      </c>
    </row>
    <row r="2972" customFormat="false" ht="15" hidden="false" customHeight="true" outlineLevel="0" collapsed="false">
      <c r="A2972" s="1" t="s">
        <v>5420</v>
      </c>
      <c r="B2972" s="1" t="s">
        <v>830</v>
      </c>
      <c r="C2972" s="1" t="s">
        <v>1687</v>
      </c>
      <c r="D2972" s="1" t="s">
        <v>2025</v>
      </c>
      <c r="E2972" s="1" t="s">
        <v>2018</v>
      </c>
      <c r="F2972" s="16" t="n">
        <v>0</v>
      </c>
      <c r="G2972" s="16" t="n">
        <v>10051.07</v>
      </c>
      <c r="H2972" s="16" t="n">
        <v>10051.07</v>
      </c>
    </row>
    <row r="2973" customFormat="false" ht="15" hidden="false" customHeight="true" outlineLevel="0" collapsed="false">
      <c r="A2973" s="1" t="s">
        <v>5421</v>
      </c>
      <c r="B2973" s="1" t="s">
        <v>447</v>
      </c>
      <c r="C2973" s="1" t="s">
        <v>1235</v>
      </c>
      <c r="D2973" s="1" t="s">
        <v>2017</v>
      </c>
      <c r="E2973" s="1" t="s">
        <v>2018</v>
      </c>
      <c r="F2973" s="16" t="n">
        <v>49</v>
      </c>
      <c r="G2973" s="16" t="n">
        <v>2374.52</v>
      </c>
      <c r="H2973" s="16" t="n">
        <v>2423.52</v>
      </c>
    </row>
    <row r="2974" customFormat="false" ht="15" hidden="false" customHeight="true" outlineLevel="0" collapsed="false">
      <c r="A2974" s="1" t="s">
        <v>5422</v>
      </c>
      <c r="B2974" s="1" t="s">
        <v>1470</v>
      </c>
      <c r="C2974" s="1" t="s">
        <v>2315</v>
      </c>
      <c r="D2974" s="1" t="s">
        <v>2028</v>
      </c>
      <c r="E2974" s="1" t="s">
        <v>2018</v>
      </c>
      <c r="F2974" s="16" t="n">
        <v>0</v>
      </c>
      <c r="G2974" s="16" t="n">
        <v>5377.34</v>
      </c>
      <c r="H2974" s="16" t="n">
        <v>5377.34</v>
      </c>
    </row>
    <row r="2975" customFormat="false" ht="15" hidden="false" customHeight="true" outlineLevel="0" collapsed="false">
      <c r="A2975" s="1" t="s">
        <v>5423</v>
      </c>
      <c r="B2975" s="1" t="s">
        <v>1041</v>
      </c>
      <c r="C2975" s="1" t="s">
        <v>4901</v>
      </c>
      <c r="D2975" s="1" t="s">
        <v>2025</v>
      </c>
      <c r="E2975" s="1" t="s">
        <v>2018</v>
      </c>
      <c r="F2975" s="16" t="n">
        <v>99</v>
      </c>
      <c r="G2975" s="16" t="n">
        <v>680.13</v>
      </c>
      <c r="H2975" s="16" t="n">
        <v>779.13</v>
      </c>
    </row>
    <row r="2976" customFormat="false" ht="15" hidden="false" customHeight="true" outlineLevel="0" collapsed="false">
      <c r="A2976" s="1" t="s">
        <v>5424</v>
      </c>
      <c r="B2976" s="1" t="s">
        <v>382</v>
      </c>
      <c r="C2976" s="1" t="s">
        <v>1687</v>
      </c>
      <c r="D2976" s="1" t="s">
        <v>2021</v>
      </c>
      <c r="E2976" s="1" t="s">
        <v>2018</v>
      </c>
      <c r="F2976" s="16" t="n">
        <v>0</v>
      </c>
      <c r="G2976" s="16" t="n">
        <v>3481.78</v>
      </c>
      <c r="H2976" s="16" t="n">
        <v>3481.78</v>
      </c>
    </row>
    <row r="2977" customFormat="false" ht="15" hidden="false" customHeight="true" outlineLevel="0" collapsed="false">
      <c r="A2977" s="1" t="s">
        <v>5425</v>
      </c>
      <c r="B2977" s="1" t="s">
        <v>1809</v>
      </c>
      <c r="C2977" s="1" t="s">
        <v>493</v>
      </c>
      <c r="D2977" s="1" t="s">
        <v>2055</v>
      </c>
      <c r="E2977" s="1" t="s">
        <v>2018</v>
      </c>
      <c r="F2977" s="16" t="n">
        <v>0</v>
      </c>
      <c r="G2977" s="16" t="n">
        <v>3692.85</v>
      </c>
      <c r="H2977" s="16" t="n">
        <v>3692.85</v>
      </c>
    </row>
    <row r="2978" customFormat="false" ht="15" hidden="false" customHeight="true" outlineLevel="0" collapsed="false">
      <c r="A2978" s="1" t="s">
        <v>5426</v>
      </c>
      <c r="B2978" s="1" t="s">
        <v>680</v>
      </c>
      <c r="C2978" s="1" t="s">
        <v>2050</v>
      </c>
      <c r="D2978" s="1" t="s">
        <v>2055</v>
      </c>
      <c r="E2978" s="1" t="s">
        <v>2022</v>
      </c>
      <c r="F2978" s="16" t="n">
        <v>99</v>
      </c>
      <c r="G2978" s="16" t="n">
        <v>1523.18</v>
      </c>
      <c r="H2978" s="16" t="n">
        <v>1622.18</v>
      </c>
    </row>
    <row r="2979" customFormat="false" ht="15" hidden="false" customHeight="true" outlineLevel="0" collapsed="false">
      <c r="A2979" s="1" t="s">
        <v>5427</v>
      </c>
      <c r="B2979" s="1" t="s">
        <v>1338</v>
      </c>
      <c r="C2979" s="1" t="s">
        <v>2351</v>
      </c>
      <c r="D2979" s="1" t="s">
        <v>2017</v>
      </c>
      <c r="E2979" s="1" t="s">
        <v>2018</v>
      </c>
      <c r="F2979" s="16" t="n">
        <v>99</v>
      </c>
      <c r="G2979" s="16" t="n">
        <v>2398.35</v>
      </c>
      <c r="H2979" s="16" t="n">
        <v>2497.35</v>
      </c>
    </row>
    <row r="2980" customFormat="false" ht="15" hidden="false" customHeight="true" outlineLevel="0" collapsed="false">
      <c r="A2980" s="1" t="s">
        <v>5428</v>
      </c>
      <c r="B2980" s="1" t="s">
        <v>1753</v>
      </c>
      <c r="C2980" s="1" t="s">
        <v>1424</v>
      </c>
      <c r="D2980" s="1" t="s">
        <v>2021</v>
      </c>
      <c r="E2980" s="1" t="s">
        <v>2018</v>
      </c>
      <c r="F2980" s="16" t="n">
        <v>0</v>
      </c>
      <c r="G2980" s="16" t="n">
        <v>2914.27</v>
      </c>
      <c r="H2980" s="16" t="n">
        <v>2914.27</v>
      </c>
    </row>
    <row r="2981" customFormat="false" ht="15" hidden="false" customHeight="true" outlineLevel="0" collapsed="false">
      <c r="A2981" s="1" t="s">
        <v>5429</v>
      </c>
      <c r="B2981" s="1" t="s">
        <v>1522</v>
      </c>
      <c r="C2981" s="1" t="s">
        <v>3469</v>
      </c>
      <c r="D2981" s="1" t="s">
        <v>2017</v>
      </c>
      <c r="E2981" s="1" t="s">
        <v>2018</v>
      </c>
      <c r="F2981" s="16" t="n">
        <v>0</v>
      </c>
      <c r="G2981" s="16" t="n">
        <v>3357.51</v>
      </c>
      <c r="H2981" s="16" t="n">
        <v>3357.51</v>
      </c>
    </row>
    <row r="2982" customFormat="false" ht="15" hidden="false" customHeight="true" outlineLevel="0" collapsed="false">
      <c r="A2982" s="1" t="s">
        <v>5430</v>
      </c>
      <c r="B2982" s="1" t="s">
        <v>1317</v>
      </c>
      <c r="C2982" s="1" t="s">
        <v>2111</v>
      </c>
      <c r="D2982" s="1" t="s">
        <v>2017</v>
      </c>
      <c r="E2982" s="1" t="s">
        <v>2022</v>
      </c>
      <c r="F2982" s="16" t="n">
        <v>0</v>
      </c>
      <c r="G2982" s="16" t="n">
        <v>3916.39</v>
      </c>
      <c r="H2982" s="16" t="n">
        <v>3916.39</v>
      </c>
    </row>
    <row r="2983" customFormat="false" ht="15" hidden="false" customHeight="true" outlineLevel="0" collapsed="false">
      <c r="A2983" s="1" t="s">
        <v>5431</v>
      </c>
      <c r="B2983" s="1" t="s">
        <v>1151</v>
      </c>
      <c r="C2983" s="1" t="s">
        <v>651</v>
      </c>
      <c r="D2983" s="1" t="s">
        <v>2028</v>
      </c>
      <c r="E2983" s="1" t="s">
        <v>2018</v>
      </c>
      <c r="F2983" s="16" t="n">
        <v>0</v>
      </c>
      <c r="G2983" s="16" t="n">
        <v>5759.65</v>
      </c>
      <c r="H2983" s="16" t="n">
        <v>5759.65</v>
      </c>
    </row>
    <row r="2984" customFormat="false" ht="15" hidden="false" customHeight="true" outlineLevel="0" collapsed="false">
      <c r="A2984" s="1" t="s">
        <v>5432</v>
      </c>
      <c r="B2984" s="1" t="s">
        <v>1071</v>
      </c>
      <c r="C2984" s="1" t="s">
        <v>3085</v>
      </c>
      <c r="D2984" s="1" t="s">
        <v>2025</v>
      </c>
      <c r="E2984" s="1" t="s">
        <v>2018</v>
      </c>
      <c r="F2984" s="16" t="n">
        <v>0</v>
      </c>
      <c r="G2984" s="16" t="n">
        <v>7911.63</v>
      </c>
      <c r="H2984" s="16" t="n">
        <v>7911.63</v>
      </c>
    </row>
    <row r="2985" customFormat="false" ht="15" hidden="false" customHeight="true" outlineLevel="0" collapsed="false">
      <c r="A2985" s="1" t="s">
        <v>5433</v>
      </c>
      <c r="B2985" s="1" t="s">
        <v>1387</v>
      </c>
      <c r="C2985" s="1" t="s">
        <v>2403</v>
      </c>
      <c r="D2985" s="1" t="s">
        <v>2017</v>
      </c>
      <c r="E2985" s="1" t="s">
        <v>2018</v>
      </c>
      <c r="F2985" s="16" t="n">
        <v>0</v>
      </c>
      <c r="G2985" s="16" t="n">
        <v>10590.44</v>
      </c>
      <c r="H2985" s="16" t="n">
        <v>10590.44</v>
      </c>
    </row>
    <row r="2986" customFormat="false" ht="15" hidden="false" customHeight="true" outlineLevel="0" collapsed="false">
      <c r="A2986" s="1" t="s">
        <v>5434</v>
      </c>
      <c r="B2986" s="1" t="s">
        <v>1844</v>
      </c>
      <c r="C2986" s="1" t="s">
        <v>1162</v>
      </c>
      <c r="D2986" s="1" t="s">
        <v>2017</v>
      </c>
      <c r="E2986" s="1" t="s">
        <v>2018</v>
      </c>
      <c r="F2986" s="16" t="n">
        <v>99</v>
      </c>
      <c r="G2986" s="16" t="n">
        <v>2147.45</v>
      </c>
      <c r="H2986" s="16" t="n">
        <v>2246.45</v>
      </c>
    </row>
    <row r="2987" customFormat="false" ht="15" hidden="false" customHeight="true" outlineLevel="0" collapsed="false">
      <c r="A2987" s="1" t="s">
        <v>5435</v>
      </c>
      <c r="B2987" s="1" t="s">
        <v>1372</v>
      </c>
      <c r="C2987" s="1" t="s">
        <v>3031</v>
      </c>
      <c r="D2987" s="1" t="s">
        <v>2021</v>
      </c>
      <c r="E2987" s="1" t="s">
        <v>2018</v>
      </c>
      <c r="F2987" s="16" t="n">
        <v>0</v>
      </c>
      <c r="G2987" s="16" t="n">
        <v>8211.23</v>
      </c>
      <c r="H2987" s="16" t="n">
        <v>8211.23</v>
      </c>
    </row>
    <row r="2988" customFormat="false" ht="15" hidden="false" customHeight="true" outlineLevel="0" collapsed="false">
      <c r="A2988" s="1" t="s">
        <v>5436</v>
      </c>
      <c r="B2988" s="1" t="s">
        <v>1338</v>
      </c>
      <c r="C2988" s="1" t="s">
        <v>2319</v>
      </c>
      <c r="D2988" s="1" t="s">
        <v>2017</v>
      </c>
      <c r="E2988" s="1" t="s">
        <v>2018</v>
      </c>
      <c r="F2988" s="16" t="n">
        <v>0</v>
      </c>
      <c r="G2988" s="16" t="n">
        <v>8445.67</v>
      </c>
      <c r="H2988" s="16" t="n">
        <v>8445.67</v>
      </c>
    </row>
    <row r="2989" customFormat="false" ht="15" hidden="false" customHeight="true" outlineLevel="0" collapsed="false">
      <c r="A2989" s="1" t="s">
        <v>5437</v>
      </c>
      <c r="B2989" s="1" t="s">
        <v>1784</v>
      </c>
      <c r="C2989" s="1" t="s">
        <v>4797</v>
      </c>
      <c r="D2989" s="1" t="s">
        <v>2017</v>
      </c>
      <c r="E2989" s="1" t="s">
        <v>2022</v>
      </c>
      <c r="F2989" s="16" t="n">
        <v>0</v>
      </c>
      <c r="G2989" s="16" t="n">
        <v>2794.94</v>
      </c>
      <c r="H2989" s="16" t="n">
        <v>2794.94</v>
      </c>
    </row>
    <row r="2990" customFormat="false" ht="15" hidden="false" customHeight="true" outlineLevel="0" collapsed="false">
      <c r="A2990" s="1" t="s">
        <v>5438</v>
      </c>
      <c r="B2990" s="1" t="s">
        <v>1733</v>
      </c>
      <c r="C2990" s="1" t="s">
        <v>2102</v>
      </c>
      <c r="D2990" s="1" t="s">
        <v>2025</v>
      </c>
      <c r="E2990" s="1" t="s">
        <v>2022</v>
      </c>
      <c r="F2990" s="16" t="n">
        <v>0</v>
      </c>
      <c r="G2990" s="16" t="n">
        <v>9548.71</v>
      </c>
      <c r="H2990" s="16" t="n">
        <v>9548.71</v>
      </c>
    </row>
    <row r="2991" customFormat="false" ht="15" hidden="false" customHeight="true" outlineLevel="0" collapsed="false">
      <c r="A2991" s="1" t="s">
        <v>5439</v>
      </c>
      <c r="B2991" s="1" t="s">
        <v>1071</v>
      </c>
      <c r="C2991" s="1" t="s">
        <v>1150</v>
      </c>
      <c r="D2991" s="1" t="s">
        <v>2055</v>
      </c>
      <c r="E2991" s="1" t="s">
        <v>2018</v>
      </c>
      <c r="F2991" s="16" t="n">
        <v>0</v>
      </c>
      <c r="G2991" s="16" t="n">
        <v>18639.55</v>
      </c>
      <c r="H2991" s="16" t="n">
        <v>18639.55</v>
      </c>
    </row>
    <row r="2992" customFormat="false" ht="15" hidden="false" customHeight="true" outlineLevel="0" collapsed="false">
      <c r="A2992" s="1" t="s">
        <v>5440</v>
      </c>
      <c r="B2992" s="1" t="s">
        <v>934</v>
      </c>
      <c r="C2992" s="1" t="s">
        <v>2922</v>
      </c>
      <c r="D2992" s="1" t="s">
        <v>2017</v>
      </c>
      <c r="E2992" s="1" t="s">
        <v>2018</v>
      </c>
      <c r="F2992" s="16" t="n">
        <v>79</v>
      </c>
      <c r="G2992" s="16" t="n">
        <v>750.27</v>
      </c>
      <c r="H2992" s="16" t="n">
        <v>829.27</v>
      </c>
    </row>
    <row r="2993" customFormat="false" ht="15" hidden="false" customHeight="true" outlineLevel="0" collapsed="false">
      <c r="A2993" s="1" t="s">
        <v>5441</v>
      </c>
      <c r="B2993" s="1" t="s">
        <v>1473</v>
      </c>
      <c r="C2993" s="1" t="s">
        <v>2440</v>
      </c>
      <c r="D2993" s="1" t="s">
        <v>2021</v>
      </c>
      <c r="E2993" s="1" t="s">
        <v>2018</v>
      </c>
      <c r="F2993" s="16" t="n">
        <v>0</v>
      </c>
      <c r="G2993" s="16" t="n">
        <v>6875.88</v>
      </c>
      <c r="H2993" s="16" t="n">
        <v>6875.88</v>
      </c>
    </row>
    <row r="2994" customFormat="false" ht="15" hidden="false" customHeight="true" outlineLevel="0" collapsed="false">
      <c r="A2994" s="1" t="s">
        <v>5442</v>
      </c>
      <c r="B2994" s="1" t="s">
        <v>1498</v>
      </c>
      <c r="C2994" s="1" t="s">
        <v>1445</v>
      </c>
      <c r="D2994" s="1" t="s">
        <v>2025</v>
      </c>
      <c r="E2994" s="1" t="s">
        <v>2018</v>
      </c>
      <c r="F2994" s="16" t="n">
        <v>0</v>
      </c>
      <c r="G2994" s="16" t="n">
        <v>10319.22</v>
      </c>
      <c r="H2994" s="16" t="n">
        <v>10319.22</v>
      </c>
    </row>
    <row r="2995" customFormat="false" ht="15" hidden="false" customHeight="true" outlineLevel="0" collapsed="false">
      <c r="A2995" s="1" t="s">
        <v>5443</v>
      </c>
      <c r="B2995" s="1" t="s">
        <v>1047</v>
      </c>
      <c r="C2995" s="1" t="s">
        <v>3212</v>
      </c>
      <c r="D2995" s="1" t="s">
        <v>2017</v>
      </c>
      <c r="E2995" s="1" t="s">
        <v>2022</v>
      </c>
      <c r="F2995" s="16" t="n">
        <v>99</v>
      </c>
      <c r="G2995" s="16" t="n">
        <v>1160.04</v>
      </c>
      <c r="H2995" s="16" t="n">
        <v>1259.04</v>
      </c>
    </row>
    <row r="2996" customFormat="false" ht="15" hidden="false" customHeight="true" outlineLevel="0" collapsed="false">
      <c r="A2996" s="1" t="s">
        <v>5444</v>
      </c>
      <c r="B2996" s="1" t="s">
        <v>1697</v>
      </c>
      <c r="C2996" s="1" t="s">
        <v>2027</v>
      </c>
      <c r="D2996" s="1" t="s">
        <v>2021</v>
      </c>
      <c r="E2996" s="1" t="s">
        <v>2018</v>
      </c>
      <c r="F2996" s="16" t="n">
        <v>99</v>
      </c>
      <c r="G2996" s="16" t="n">
        <v>2398.35</v>
      </c>
      <c r="H2996" s="16" t="n">
        <v>2497.35</v>
      </c>
    </row>
    <row r="2997" customFormat="false" ht="15" hidden="false" customHeight="true" outlineLevel="0" collapsed="false">
      <c r="A2997" s="1" t="s">
        <v>5445</v>
      </c>
      <c r="B2997" s="1" t="s">
        <v>524</v>
      </c>
      <c r="C2997" s="1" t="s">
        <v>699</v>
      </c>
      <c r="D2997" s="1" t="s">
        <v>2032</v>
      </c>
      <c r="E2997" s="1" t="s">
        <v>2018</v>
      </c>
      <c r="F2997" s="16" t="n">
        <v>79</v>
      </c>
      <c r="G2997" s="16" t="n">
        <v>2374.52</v>
      </c>
      <c r="H2997" s="16" t="n">
        <v>2453.52</v>
      </c>
    </row>
    <row r="2998" customFormat="false" ht="15" hidden="false" customHeight="true" outlineLevel="0" collapsed="false">
      <c r="A2998" s="1" t="s">
        <v>5446</v>
      </c>
      <c r="B2998" s="1" t="s">
        <v>945</v>
      </c>
      <c r="C2998" s="1" t="s">
        <v>2237</v>
      </c>
      <c r="D2998" s="1" t="s">
        <v>2055</v>
      </c>
      <c r="E2998" s="1" t="s">
        <v>2018</v>
      </c>
      <c r="F2998" s="16" t="n">
        <v>0</v>
      </c>
      <c r="G2998" s="16" t="n">
        <v>20058.29</v>
      </c>
      <c r="H2998" s="16" t="n">
        <v>20058.29</v>
      </c>
    </row>
    <row r="2999" customFormat="false" ht="15" hidden="false" customHeight="true" outlineLevel="0" collapsed="false">
      <c r="A2999" s="1" t="s">
        <v>5447</v>
      </c>
      <c r="B2999" s="1" t="s">
        <v>691</v>
      </c>
      <c r="C2999" s="1" t="s">
        <v>2160</v>
      </c>
      <c r="D2999" s="1" t="s">
        <v>2017</v>
      </c>
      <c r="E2999" s="1" t="s">
        <v>2018</v>
      </c>
      <c r="F2999" s="16" t="n">
        <v>0</v>
      </c>
      <c r="G2999" s="16" t="n">
        <v>5580.11</v>
      </c>
      <c r="H2999" s="16" t="n">
        <v>5580.11</v>
      </c>
    </row>
    <row r="3000" customFormat="false" ht="15" hidden="false" customHeight="true" outlineLevel="0" collapsed="false">
      <c r="A3000" s="1" t="s">
        <v>5448</v>
      </c>
      <c r="B3000" s="1" t="s">
        <v>1127</v>
      </c>
      <c r="C3000" s="1" t="s">
        <v>128</v>
      </c>
      <c r="D3000" s="1" t="s">
        <v>2025</v>
      </c>
      <c r="E3000" s="1" t="s">
        <v>2018</v>
      </c>
      <c r="F3000" s="16" t="n">
        <v>0</v>
      </c>
      <c r="G3000" s="16" t="n">
        <v>5311.32</v>
      </c>
      <c r="H3000" s="16" t="n">
        <v>5311.32</v>
      </c>
    </row>
    <row r="3001" customFormat="false" ht="15" hidden="false" customHeight="true" outlineLevel="0" collapsed="false">
      <c r="A3001" s="1" t="s">
        <v>5449</v>
      </c>
      <c r="B3001" s="1" t="s">
        <v>408</v>
      </c>
      <c r="C3001" s="1" t="s">
        <v>1294</v>
      </c>
      <c r="D3001" s="1" t="s">
        <v>2017</v>
      </c>
      <c r="E3001" s="1" t="s">
        <v>2018</v>
      </c>
      <c r="F3001" s="16" t="n">
        <v>0</v>
      </c>
      <c r="G3001" s="16" t="n">
        <v>7123.56</v>
      </c>
      <c r="H3001" s="16" t="n">
        <v>7123.56</v>
      </c>
    </row>
    <row r="3002" customFormat="false" ht="15" hidden="false" customHeight="true" outlineLevel="0" collapsed="false">
      <c r="A3002" s="1" t="s">
        <v>5450</v>
      </c>
      <c r="B3002" s="1" t="s">
        <v>271</v>
      </c>
      <c r="C3002" s="1" t="s">
        <v>2116</v>
      </c>
      <c r="D3002" s="1" t="s">
        <v>2025</v>
      </c>
      <c r="E3002" s="1" t="s">
        <v>2018</v>
      </c>
      <c r="F3002" s="16" t="n">
        <v>49</v>
      </c>
      <c r="G3002" s="16" t="n">
        <v>2278.43</v>
      </c>
      <c r="H3002" s="16" t="n">
        <v>2327.43</v>
      </c>
    </row>
    <row r="3003" customFormat="false" ht="15" hidden="false" customHeight="true" outlineLevel="0" collapsed="false">
      <c r="A3003" s="1" t="s">
        <v>5451</v>
      </c>
      <c r="B3003" s="1" t="s">
        <v>1145</v>
      </c>
      <c r="C3003" s="1" t="s">
        <v>1324</v>
      </c>
      <c r="D3003" s="1" t="s">
        <v>2032</v>
      </c>
      <c r="E3003" s="1" t="s">
        <v>2018</v>
      </c>
      <c r="F3003" s="16" t="n">
        <v>79</v>
      </c>
      <c r="G3003" s="16" t="n">
        <v>385.74</v>
      </c>
      <c r="H3003" s="16" t="n">
        <v>464.74</v>
      </c>
    </row>
    <row r="3004" customFormat="false" ht="15" hidden="false" customHeight="true" outlineLevel="0" collapsed="false">
      <c r="A3004" s="1" t="s">
        <v>5452</v>
      </c>
      <c r="B3004" s="1" t="s">
        <v>1473</v>
      </c>
      <c r="C3004" s="1" t="s">
        <v>2168</v>
      </c>
      <c r="D3004" s="1" t="s">
        <v>2032</v>
      </c>
      <c r="E3004" s="1" t="s">
        <v>2018</v>
      </c>
      <c r="F3004" s="16" t="n">
        <v>0</v>
      </c>
      <c r="G3004" s="16" t="n">
        <v>5721.16</v>
      </c>
      <c r="H3004" s="16" t="n">
        <v>5721.16</v>
      </c>
    </row>
    <row r="3005" customFormat="false" ht="15" hidden="false" customHeight="true" outlineLevel="0" collapsed="false">
      <c r="A3005" s="1" t="s">
        <v>5453</v>
      </c>
      <c r="B3005" s="1" t="s">
        <v>1396</v>
      </c>
      <c r="C3005" s="1" t="s">
        <v>2345</v>
      </c>
      <c r="D3005" s="1" t="s">
        <v>2055</v>
      </c>
      <c r="E3005" s="1" t="s">
        <v>2045</v>
      </c>
      <c r="F3005" s="16" t="n">
        <v>0</v>
      </c>
      <c r="G3005" s="16" t="n">
        <v>9972.7</v>
      </c>
      <c r="H3005" s="16" t="n">
        <v>9972.7</v>
      </c>
    </row>
    <row r="3006" customFormat="false" ht="15" hidden="false" customHeight="true" outlineLevel="0" collapsed="false">
      <c r="A3006" s="1" t="s">
        <v>5454</v>
      </c>
      <c r="B3006" s="1" t="s">
        <v>1753</v>
      </c>
      <c r="C3006" s="1" t="s">
        <v>4550</v>
      </c>
      <c r="D3006" s="1" t="s">
        <v>2025</v>
      </c>
      <c r="E3006" s="1" t="s">
        <v>2022</v>
      </c>
      <c r="F3006" s="16" t="n">
        <v>0</v>
      </c>
      <c r="G3006" s="16" t="n">
        <v>2828.35</v>
      </c>
      <c r="H3006" s="16" t="n">
        <v>2828.35</v>
      </c>
    </row>
    <row r="3007" customFormat="false" ht="15" hidden="false" customHeight="true" outlineLevel="0" collapsed="false">
      <c r="A3007" s="1" t="s">
        <v>5455</v>
      </c>
      <c r="B3007" s="1" t="s">
        <v>1881</v>
      </c>
      <c r="C3007" s="1" t="s">
        <v>820</v>
      </c>
      <c r="D3007" s="1" t="s">
        <v>2055</v>
      </c>
      <c r="E3007" s="1" t="s">
        <v>2018</v>
      </c>
      <c r="F3007" s="16" t="n">
        <v>49</v>
      </c>
      <c r="G3007" s="16" t="n">
        <v>984.5</v>
      </c>
      <c r="H3007" s="16" t="n">
        <v>1033.5</v>
      </c>
    </row>
    <row r="3008" customFormat="false" ht="15" hidden="false" customHeight="true" outlineLevel="0" collapsed="false">
      <c r="A3008" s="1" t="s">
        <v>5456</v>
      </c>
      <c r="B3008" s="1" t="s">
        <v>447</v>
      </c>
      <c r="C3008" s="1" t="s">
        <v>1356</v>
      </c>
      <c r="D3008" s="1" t="s">
        <v>2017</v>
      </c>
      <c r="E3008" s="1" t="s">
        <v>2018</v>
      </c>
      <c r="F3008" s="16" t="n">
        <v>99</v>
      </c>
      <c r="G3008" s="16" t="n">
        <v>1364.75</v>
      </c>
      <c r="H3008" s="16" t="n">
        <v>1463.75</v>
      </c>
    </row>
    <row r="3009" customFormat="false" ht="15" hidden="false" customHeight="true" outlineLevel="0" collapsed="false">
      <c r="A3009" s="1" t="s">
        <v>5457</v>
      </c>
      <c r="B3009" s="1" t="s">
        <v>1151</v>
      </c>
      <c r="C3009" s="1" t="s">
        <v>2127</v>
      </c>
      <c r="D3009" s="1" t="s">
        <v>2025</v>
      </c>
      <c r="E3009" s="1" t="s">
        <v>2018</v>
      </c>
      <c r="F3009" s="16" t="n">
        <v>99</v>
      </c>
      <c r="G3009" s="16" t="n">
        <v>1246</v>
      </c>
      <c r="H3009" s="16" t="n">
        <v>1345</v>
      </c>
    </row>
    <row r="3010" customFormat="false" ht="15" hidden="false" customHeight="true" outlineLevel="0" collapsed="false">
      <c r="A3010" s="1" t="s">
        <v>5458</v>
      </c>
      <c r="B3010" s="1" t="s">
        <v>320</v>
      </c>
      <c r="C3010" s="1" t="s">
        <v>1291</v>
      </c>
      <c r="D3010" s="1" t="s">
        <v>2025</v>
      </c>
      <c r="E3010" s="1" t="s">
        <v>2045</v>
      </c>
      <c r="F3010" s="16" t="n">
        <v>99</v>
      </c>
      <c r="G3010" s="16" t="n">
        <v>382.57</v>
      </c>
      <c r="H3010" s="16" t="n">
        <v>481.57</v>
      </c>
    </row>
    <row r="3011" customFormat="false" ht="15" hidden="false" customHeight="true" outlineLevel="0" collapsed="false">
      <c r="A3011" s="1" t="s">
        <v>5459</v>
      </c>
      <c r="B3011" s="1" t="s">
        <v>740</v>
      </c>
      <c r="C3011" s="1" t="s">
        <v>2249</v>
      </c>
      <c r="D3011" s="1" t="s">
        <v>2017</v>
      </c>
      <c r="E3011" s="1" t="s">
        <v>2018</v>
      </c>
      <c r="F3011" s="16" t="n">
        <v>49</v>
      </c>
      <c r="G3011" s="16" t="n">
        <v>637.73</v>
      </c>
      <c r="H3011" s="16" t="n">
        <v>686.73</v>
      </c>
    </row>
    <row r="3012" customFormat="false" ht="15" hidden="false" customHeight="true" outlineLevel="0" collapsed="false">
      <c r="A3012" s="1" t="s">
        <v>5460</v>
      </c>
      <c r="B3012" s="1" t="s">
        <v>1247</v>
      </c>
      <c r="C3012" s="1" t="s">
        <v>2104</v>
      </c>
      <c r="D3012" s="1" t="s">
        <v>2025</v>
      </c>
      <c r="E3012" s="1" t="s">
        <v>2022</v>
      </c>
      <c r="F3012" s="16" t="n">
        <v>0</v>
      </c>
      <c r="G3012" s="16" t="n">
        <v>2588.97</v>
      </c>
      <c r="H3012" s="16" t="n">
        <v>2588.97</v>
      </c>
    </row>
    <row r="3013" customFormat="false" ht="15" hidden="false" customHeight="true" outlineLevel="0" collapsed="false">
      <c r="A3013" s="1" t="s">
        <v>5461</v>
      </c>
      <c r="B3013" s="1" t="s">
        <v>1729</v>
      </c>
      <c r="C3013" s="1" t="s">
        <v>2764</v>
      </c>
      <c r="D3013" s="1" t="s">
        <v>2055</v>
      </c>
      <c r="E3013" s="1" t="s">
        <v>2018</v>
      </c>
      <c r="F3013" s="16" t="n">
        <v>99</v>
      </c>
      <c r="G3013" s="16" t="n">
        <v>1059.1</v>
      </c>
      <c r="H3013" s="16" t="n">
        <v>1158.1</v>
      </c>
    </row>
    <row r="3014" customFormat="false" ht="15" hidden="false" customHeight="true" outlineLevel="0" collapsed="false">
      <c r="A3014" s="1" t="s">
        <v>5462</v>
      </c>
      <c r="B3014" s="1" t="s">
        <v>1124</v>
      </c>
      <c r="C3014" s="1" t="s">
        <v>3319</v>
      </c>
      <c r="D3014" s="1" t="s">
        <v>2028</v>
      </c>
      <c r="E3014" s="1" t="s">
        <v>2018</v>
      </c>
      <c r="F3014" s="16" t="n">
        <v>0</v>
      </c>
      <c r="G3014" s="16" t="n">
        <v>4967.11</v>
      </c>
      <c r="H3014" s="16" t="n">
        <v>4967.11</v>
      </c>
    </row>
    <row r="3015" customFormat="false" ht="15" hidden="false" customHeight="true" outlineLevel="0" collapsed="false">
      <c r="A3015" s="1" t="s">
        <v>5463</v>
      </c>
      <c r="B3015" s="1" t="s">
        <v>906</v>
      </c>
      <c r="C3015" s="1" t="s">
        <v>2095</v>
      </c>
      <c r="D3015" s="1" t="s">
        <v>2021</v>
      </c>
      <c r="E3015" s="1" t="s">
        <v>2018</v>
      </c>
      <c r="F3015" s="16" t="n">
        <v>0</v>
      </c>
      <c r="G3015" s="16" t="n">
        <v>20662.12</v>
      </c>
      <c r="H3015" s="16" t="n">
        <v>20662.12</v>
      </c>
    </row>
    <row r="3016" customFormat="false" ht="15" hidden="false" customHeight="true" outlineLevel="0" collapsed="false">
      <c r="A3016" s="1" t="s">
        <v>5464</v>
      </c>
      <c r="B3016" s="1" t="s">
        <v>1809</v>
      </c>
      <c r="C3016" s="1" t="s">
        <v>1811</v>
      </c>
      <c r="D3016" s="1" t="s">
        <v>2017</v>
      </c>
      <c r="E3016" s="1" t="s">
        <v>2018</v>
      </c>
      <c r="F3016" s="16" t="n">
        <v>0</v>
      </c>
      <c r="G3016" s="16" t="n">
        <v>5840.87</v>
      </c>
      <c r="H3016" s="16" t="n">
        <v>5840.87</v>
      </c>
    </row>
    <row r="3017" customFormat="false" ht="15" hidden="false" customHeight="true" outlineLevel="0" collapsed="false">
      <c r="A3017" s="1" t="s">
        <v>5465</v>
      </c>
      <c r="B3017" s="1" t="s">
        <v>500</v>
      </c>
      <c r="C3017" s="1" t="s">
        <v>599</v>
      </c>
      <c r="D3017" s="1" t="s">
        <v>2025</v>
      </c>
      <c r="E3017" s="1" t="s">
        <v>2018</v>
      </c>
      <c r="F3017" s="16" t="n">
        <v>0</v>
      </c>
      <c r="G3017" s="16" t="n">
        <v>5921.61</v>
      </c>
      <c r="H3017" s="16" t="n">
        <v>5921.61</v>
      </c>
    </row>
    <row r="3018" customFormat="false" ht="15" hidden="false" customHeight="true" outlineLevel="0" collapsed="false">
      <c r="A3018" s="1" t="s">
        <v>5466</v>
      </c>
      <c r="B3018" s="1" t="s">
        <v>1049</v>
      </c>
      <c r="C3018" s="1" t="s">
        <v>2401</v>
      </c>
      <c r="D3018" s="1" t="s">
        <v>2025</v>
      </c>
      <c r="E3018" s="1" t="s">
        <v>2022</v>
      </c>
      <c r="F3018" s="16" t="n">
        <v>79</v>
      </c>
      <c r="G3018" s="16" t="n">
        <v>591.18</v>
      </c>
      <c r="H3018" s="16" t="n">
        <v>670.18</v>
      </c>
    </row>
    <row r="3019" customFormat="false" ht="15" hidden="false" customHeight="true" outlineLevel="0" collapsed="false">
      <c r="A3019" s="1" t="s">
        <v>5467</v>
      </c>
      <c r="B3019" s="1" t="s">
        <v>1867</v>
      </c>
      <c r="C3019" s="1" t="s">
        <v>892</v>
      </c>
      <c r="D3019" s="1" t="s">
        <v>2028</v>
      </c>
      <c r="E3019" s="1" t="s">
        <v>2018</v>
      </c>
      <c r="F3019" s="16" t="n">
        <v>0</v>
      </c>
      <c r="G3019" s="16" t="n">
        <v>9139.19</v>
      </c>
      <c r="H3019" s="16" t="n">
        <v>9139.19</v>
      </c>
    </row>
    <row r="3020" customFormat="false" ht="15" hidden="false" customHeight="true" outlineLevel="0" collapsed="false">
      <c r="A3020" s="1" t="s">
        <v>5468</v>
      </c>
      <c r="B3020" s="1" t="s">
        <v>708</v>
      </c>
      <c r="C3020" s="1" t="s">
        <v>2615</v>
      </c>
      <c r="D3020" s="1" t="s">
        <v>2021</v>
      </c>
      <c r="E3020" s="1" t="s">
        <v>2018</v>
      </c>
      <c r="F3020" s="16" t="n">
        <v>99</v>
      </c>
      <c r="G3020" s="16" t="n">
        <v>2299.69</v>
      </c>
      <c r="H3020" s="16" t="n">
        <v>2398.69</v>
      </c>
    </row>
    <row r="3021" customFormat="false" ht="15" hidden="false" customHeight="true" outlineLevel="0" collapsed="false">
      <c r="A3021" s="1" t="s">
        <v>5469</v>
      </c>
      <c r="B3021" s="1" t="s">
        <v>1052</v>
      </c>
      <c r="C3021" s="1" t="s">
        <v>3063</v>
      </c>
      <c r="D3021" s="1" t="s">
        <v>2025</v>
      </c>
      <c r="E3021" s="1" t="s">
        <v>2018</v>
      </c>
      <c r="F3021" s="16" t="n">
        <v>0</v>
      </c>
      <c r="G3021" s="16" t="n">
        <v>3837.36</v>
      </c>
      <c r="H3021" s="16" t="n">
        <v>3837.36</v>
      </c>
    </row>
    <row r="3022" customFormat="false" ht="15" hidden="false" customHeight="true" outlineLevel="0" collapsed="false">
      <c r="A3022" s="1" t="s">
        <v>5470</v>
      </c>
      <c r="B3022" s="1" t="s">
        <v>123</v>
      </c>
      <c r="C3022" s="1" t="s">
        <v>2067</v>
      </c>
      <c r="D3022" s="1" t="s">
        <v>2032</v>
      </c>
      <c r="E3022" s="1" t="s">
        <v>2018</v>
      </c>
      <c r="F3022" s="16" t="n">
        <v>0</v>
      </c>
      <c r="G3022" s="16" t="n">
        <v>9329.49</v>
      </c>
      <c r="H3022" s="16" t="n">
        <v>9329.49</v>
      </c>
    </row>
    <row r="3023" customFormat="false" ht="15" hidden="false" customHeight="true" outlineLevel="0" collapsed="false">
      <c r="A3023" s="1" t="s">
        <v>5471</v>
      </c>
      <c r="B3023" s="1" t="s">
        <v>711</v>
      </c>
      <c r="C3023" s="1" t="s">
        <v>2091</v>
      </c>
      <c r="D3023" s="1" t="s">
        <v>2032</v>
      </c>
      <c r="E3023" s="1" t="s">
        <v>2018</v>
      </c>
      <c r="F3023" s="16" t="n">
        <v>0</v>
      </c>
      <c r="G3023" s="16" t="n">
        <v>3142.61</v>
      </c>
      <c r="H3023" s="16" t="n">
        <v>3142.61</v>
      </c>
    </row>
    <row r="3024" customFormat="false" ht="15" hidden="false" customHeight="true" outlineLevel="0" collapsed="false">
      <c r="A3024" s="1" t="s">
        <v>5472</v>
      </c>
      <c r="B3024" s="1" t="s">
        <v>1902</v>
      </c>
      <c r="C3024" s="1" t="s">
        <v>4216</v>
      </c>
      <c r="D3024" s="1" t="s">
        <v>2025</v>
      </c>
      <c r="E3024" s="1" t="s">
        <v>2018</v>
      </c>
      <c r="F3024" s="16" t="n">
        <v>49</v>
      </c>
      <c r="G3024" s="16" t="n">
        <v>295.59</v>
      </c>
      <c r="H3024" s="16" t="n">
        <v>344.59</v>
      </c>
    </row>
    <row r="3025" customFormat="false" ht="15" hidden="false" customHeight="true" outlineLevel="0" collapsed="false">
      <c r="A3025" s="1" t="s">
        <v>5473</v>
      </c>
      <c r="B3025" s="1" t="s">
        <v>360</v>
      </c>
      <c r="C3025" s="1" t="s">
        <v>2955</v>
      </c>
      <c r="D3025" s="1" t="s">
        <v>2025</v>
      </c>
      <c r="E3025" s="1" t="s">
        <v>2018</v>
      </c>
      <c r="F3025" s="16" t="n">
        <v>0</v>
      </c>
      <c r="G3025" s="16" t="n">
        <v>8934.46</v>
      </c>
      <c r="H3025" s="16" t="n">
        <v>8934.46</v>
      </c>
    </row>
    <row r="3026" customFormat="false" ht="15" hidden="false" customHeight="true" outlineLevel="0" collapsed="false">
      <c r="A3026" s="1" t="s">
        <v>5474</v>
      </c>
      <c r="B3026" s="1" t="s">
        <v>348</v>
      </c>
      <c r="C3026" s="1" t="s">
        <v>3319</v>
      </c>
      <c r="D3026" s="1" t="s">
        <v>2017</v>
      </c>
      <c r="E3026" s="1" t="s">
        <v>2018</v>
      </c>
      <c r="F3026" s="16" t="n">
        <v>49</v>
      </c>
      <c r="G3026" s="16" t="n">
        <v>750.27</v>
      </c>
      <c r="H3026" s="16" t="n">
        <v>799.27</v>
      </c>
    </row>
    <row r="3027" customFormat="false" ht="15" hidden="false" customHeight="true" outlineLevel="0" collapsed="false">
      <c r="A3027" s="1" t="s">
        <v>5475</v>
      </c>
      <c r="B3027" s="1" t="s">
        <v>1529</v>
      </c>
      <c r="C3027" s="1" t="s">
        <v>3521</v>
      </c>
      <c r="D3027" s="1" t="s">
        <v>2017</v>
      </c>
      <c r="E3027" s="1" t="s">
        <v>2018</v>
      </c>
      <c r="F3027" s="16" t="n">
        <v>49</v>
      </c>
      <c r="G3027" s="16" t="n">
        <v>591.18</v>
      </c>
      <c r="H3027" s="16" t="n">
        <v>640.18</v>
      </c>
    </row>
    <row r="3028" customFormat="false" ht="15" hidden="false" customHeight="true" outlineLevel="0" collapsed="false">
      <c r="A3028" s="1" t="s">
        <v>5476</v>
      </c>
      <c r="B3028" s="1" t="s">
        <v>798</v>
      </c>
      <c r="C3028" s="1" t="s">
        <v>1197</v>
      </c>
      <c r="D3028" s="1" t="s">
        <v>2017</v>
      </c>
      <c r="E3028" s="1" t="s">
        <v>2022</v>
      </c>
      <c r="F3028" s="16" t="n">
        <v>79</v>
      </c>
      <c r="G3028" s="16" t="n">
        <v>1494.98</v>
      </c>
      <c r="H3028" s="16" t="n">
        <v>1573.98</v>
      </c>
    </row>
    <row r="3029" customFormat="false" ht="15" hidden="false" customHeight="true" outlineLevel="0" collapsed="false">
      <c r="A3029" s="1" t="s">
        <v>5477</v>
      </c>
      <c r="B3029" s="1" t="s">
        <v>1071</v>
      </c>
      <c r="C3029" s="1" t="s">
        <v>2571</v>
      </c>
      <c r="D3029" s="1" t="s">
        <v>2025</v>
      </c>
      <c r="E3029" s="1" t="s">
        <v>2018</v>
      </c>
      <c r="F3029" s="16" t="n">
        <v>49</v>
      </c>
      <c r="G3029" s="16" t="n">
        <v>2462.09</v>
      </c>
      <c r="H3029" s="16" t="n">
        <v>2511.09</v>
      </c>
    </row>
    <row r="3030" customFormat="false" ht="15" hidden="false" customHeight="true" outlineLevel="0" collapsed="false">
      <c r="A3030" s="1" t="s">
        <v>5478</v>
      </c>
      <c r="B3030" s="1" t="s">
        <v>1577</v>
      </c>
      <c r="C3030" s="1" t="s">
        <v>833</v>
      </c>
      <c r="D3030" s="1" t="s">
        <v>2017</v>
      </c>
      <c r="E3030" s="1" t="s">
        <v>2018</v>
      </c>
      <c r="F3030" s="16" t="n">
        <v>0</v>
      </c>
      <c r="G3030" s="16" t="n">
        <v>5311.32</v>
      </c>
      <c r="H3030" s="16" t="n">
        <v>5311.32</v>
      </c>
    </row>
    <row r="3031" customFormat="false" ht="15" hidden="false" customHeight="true" outlineLevel="0" collapsed="false">
      <c r="A3031" s="1" t="s">
        <v>5479</v>
      </c>
      <c r="B3031" s="1" t="s">
        <v>1806</v>
      </c>
      <c r="C3031" s="1" t="s">
        <v>1106</v>
      </c>
      <c r="D3031" s="1" t="s">
        <v>2025</v>
      </c>
      <c r="E3031" s="1" t="s">
        <v>2018</v>
      </c>
      <c r="F3031" s="16" t="n">
        <v>79</v>
      </c>
      <c r="G3031" s="16" t="n">
        <v>2041.19</v>
      </c>
      <c r="H3031" s="16" t="n">
        <v>2120.19</v>
      </c>
    </row>
    <row r="3032" customFormat="false" ht="15" hidden="false" customHeight="true" outlineLevel="0" collapsed="false">
      <c r="A3032" s="1" t="s">
        <v>5480</v>
      </c>
      <c r="B3032" s="1" t="s">
        <v>1562</v>
      </c>
      <c r="C3032" s="1" t="s">
        <v>2272</v>
      </c>
      <c r="D3032" s="1" t="s">
        <v>2025</v>
      </c>
      <c r="E3032" s="1" t="s">
        <v>2018</v>
      </c>
      <c r="F3032" s="16" t="n">
        <v>0</v>
      </c>
      <c r="G3032" s="16" t="n">
        <v>6767.44</v>
      </c>
      <c r="H3032" s="16" t="n">
        <v>6767.44</v>
      </c>
    </row>
    <row r="3033" customFormat="false" ht="15" hidden="false" customHeight="true" outlineLevel="0" collapsed="false">
      <c r="A3033" s="1" t="s">
        <v>5481</v>
      </c>
      <c r="B3033" s="1" t="s">
        <v>1522</v>
      </c>
      <c r="C3033" s="1" t="s">
        <v>2137</v>
      </c>
      <c r="D3033" s="1" t="s">
        <v>2021</v>
      </c>
      <c r="E3033" s="1" t="s">
        <v>2018</v>
      </c>
      <c r="F3033" s="16" t="n">
        <v>79</v>
      </c>
      <c r="G3033" s="16" t="n">
        <v>1145.07</v>
      </c>
      <c r="H3033" s="16" t="n">
        <v>1224.07</v>
      </c>
    </row>
    <row r="3034" customFormat="false" ht="15" hidden="false" customHeight="true" outlineLevel="0" collapsed="false">
      <c r="A3034" s="1" t="s">
        <v>5482</v>
      </c>
      <c r="B3034" s="1" t="s">
        <v>912</v>
      </c>
      <c r="C3034" s="1" t="s">
        <v>1633</v>
      </c>
      <c r="D3034" s="1" t="s">
        <v>2025</v>
      </c>
      <c r="E3034" s="1" t="s">
        <v>2018</v>
      </c>
      <c r="F3034" s="16" t="n">
        <v>0</v>
      </c>
      <c r="G3034" s="16" t="n">
        <v>15137.26</v>
      </c>
      <c r="H3034" s="16" t="n">
        <v>15137.26</v>
      </c>
    </row>
    <row r="3035" customFormat="false" ht="15" hidden="false" customHeight="true" outlineLevel="0" collapsed="false">
      <c r="A3035" s="1" t="s">
        <v>5483</v>
      </c>
      <c r="B3035" s="1" t="s">
        <v>1874</v>
      </c>
      <c r="C3035" s="1" t="s">
        <v>2480</v>
      </c>
      <c r="D3035" s="1" t="s">
        <v>2017</v>
      </c>
      <c r="E3035" s="1" t="s">
        <v>2018</v>
      </c>
      <c r="F3035" s="16" t="n">
        <v>0</v>
      </c>
      <c r="G3035" s="16" t="n">
        <v>6588.47</v>
      </c>
      <c r="H3035" s="16" t="n">
        <v>6588.47</v>
      </c>
    </row>
    <row r="3036" customFormat="false" ht="15" hidden="false" customHeight="true" outlineLevel="0" collapsed="false">
      <c r="A3036" s="1" t="s">
        <v>5484</v>
      </c>
      <c r="B3036" s="1" t="s">
        <v>1844</v>
      </c>
      <c r="C3036" s="1" t="s">
        <v>1450</v>
      </c>
      <c r="D3036" s="1" t="s">
        <v>2017</v>
      </c>
      <c r="E3036" s="1" t="s">
        <v>2018</v>
      </c>
      <c r="F3036" s="16" t="n">
        <v>49</v>
      </c>
      <c r="G3036" s="16" t="n">
        <v>1500.54</v>
      </c>
      <c r="H3036" s="16" t="n">
        <v>1549.54</v>
      </c>
    </row>
    <row r="3037" customFormat="false" ht="15" hidden="false" customHeight="true" outlineLevel="0" collapsed="false">
      <c r="A3037" s="1" t="s">
        <v>5485</v>
      </c>
      <c r="B3037" s="1" t="s">
        <v>1440</v>
      </c>
      <c r="C3037" s="1" t="s">
        <v>2467</v>
      </c>
      <c r="D3037" s="1" t="s">
        <v>2025</v>
      </c>
      <c r="E3037" s="1" t="s">
        <v>2018</v>
      </c>
      <c r="F3037" s="16" t="n">
        <v>0</v>
      </c>
      <c r="G3037" s="16" t="n">
        <v>4153.2</v>
      </c>
      <c r="H3037" s="16" t="n">
        <v>4153.2</v>
      </c>
    </row>
    <row r="3038" customFormat="false" ht="15" hidden="false" customHeight="true" outlineLevel="0" collapsed="false">
      <c r="A3038" s="1" t="s">
        <v>5486</v>
      </c>
      <c r="B3038" s="1" t="s">
        <v>1473</v>
      </c>
      <c r="C3038" s="1" t="s">
        <v>607</v>
      </c>
      <c r="D3038" s="1" t="s">
        <v>2055</v>
      </c>
      <c r="E3038" s="1" t="s">
        <v>2084</v>
      </c>
      <c r="F3038" s="16" t="n">
        <v>49</v>
      </c>
      <c r="G3038" s="16" t="n">
        <v>458.06</v>
      </c>
      <c r="H3038" s="16" t="n">
        <v>507.06</v>
      </c>
    </row>
    <row r="3039" customFormat="false" ht="15" hidden="false" customHeight="true" outlineLevel="0" collapsed="false">
      <c r="A3039" s="1" t="s">
        <v>5487</v>
      </c>
      <c r="B3039" s="1" t="s">
        <v>1357</v>
      </c>
      <c r="C3039" s="1" t="s">
        <v>1380</v>
      </c>
      <c r="D3039" s="1" t="s">
        <v>2055</v>
      </c>
      <c r="E3039" s="1" t="s">
        <v>2018</v>
      </c>
      <c r="F3039" s="16" t="n">
        <v>0</v>
      </c>
      <c r="G3039" s="16" t="n">
        <v>5817.03</v>
      </c>
      <c r="H3039" s="16" t="n">
        <v>5817.03</v>
      </c>
    </row>
    <row r="3040" customFormat="false" ht="15" hidden="false" customHeight="true" outlineLevel="0" collapsed="false">
      <c r="A3040" s="1" t="s">
        <v>5488</v>
      </c>
      <c r="B3040" s="1" t="s">
        <v>1286</v>
      </c>
      <c r="C3040" s="1" t="s">
        <v>1374</v>
      </c>
      <c r="D3040" s="1" t="s">
        <v>2017</v>
      </c>
      <c r="E3040" s="1" t="s">
        <v>2018</v>
      </c>
      <c r="F3040" s="16" t="n">
        <v>0</v>
      </c>
      <c r="G3040" s="16" t="n">
        <v>31874.5</v>
      </c>
      <c r="H3040" s="16" t="n">
        <v>31874.5</v>
      </c>
    </row>
    <row r="3041" customFormat="false" ht="15" hidden="false" customHeight="true" outlineLevel="0" collapsed="false">
      <c r="A3041" s="1" t="s">
        <v>5489</v>
      </c>
      <c r="B3041" s="1" t="s">
        <v>1889</v>
      </c>
      <c r="C3041" s="1" t="s">
        <v>539</v>
      </c>
      <c r="D3041" s="1" t="s">
        <v>2055</v>
      </c>
      <c r="E3041" s="1" t="s">
        <v>2022</v>
      </c>
      <c r="F3041" s="16" t="n">
        <v>99</v>
      </c>
      <c r="G3041" s="16" t="n">
        <v>311.15</v>
      </c>
      <c r="H3041" s="16" t="n">
        <v>410.15</v>
      </c>
    </row>
    <row r="3042" customFormat="false" ht="15" hidden="false" customHeight="true" outlineLevel="0" collapsed="false">
      <c r="A3042" s="1" t="s">
        <v>5490</v>
      </c>
      <c r="B3042" s="1" t="s">
        <v>1109</v>
      </c>
      <c r="C3042" s="1" t="s">
        <v>1144</v>
      </c>
      <c r="D3042" s="1" t="s">
        <v>2017</v>
      </c>
      <c r="E3042" s="1" t="s">
        <v>2018</v>
      </c>
      <c r="F3042" s="16" t="n">
        <v>49</v>
      </c>
      <c r="G3042" s="16" t="n">
        <v>2357.88</v>
      </c>
      <c r="H3042" s="16" t="n">
        <v>2406.88</v>
      </c>
    </row>
    <row r="3043" customFormat="false" ht="15" hidden="false" customHeight="true" outlineLevel="0" collapsed="false">
      <c r="A3043" s="1" t="s">
        <v>5491</v>
      </c>
      <c r="B3043" s="1" t="s">
        <v>1220</v>
      </c>
      <c r="C3043" s="1" t="s">
        <v>384</v>
      </c>
      <c r="D3043" s="1" t="s">
        <v>2021</v>
      </c>
      <c r="E3043" s="1" t="s">
        <v>2084</v>
      </c>
      <c r="F3043" s="16" t="n">
        <v>79</v>
      </c>
      <c r="G3043" s="16" t="n">
        <v>592.04</v>
      </c>
      <c r="H3043" s="16" t="n">
        <v>671.04</v>
      </c>
    </row>
    <row r="3044" customFormat="false" ht="15" hidden="false" customHeight="true" outlineLevel="0" collapsed="false">
      <c r="A3044" s="1" t="s">
        <v>5492</v>
      </c>
      <c r="B3044" s="1" t="s">
        <v>674</v>
      </c>
      <c r="C3044" s="1" t="s">
        <v>2042</v>
      </c>
      <c r="D3044" s="1" t="s">
        <v>2017</v>
      </c>
      <c r="E3044" s="1" t="s">
        <v>2045</v>
      </c>
      <c r="F3044" s="16" t="n">
        <v>49</v>
      </c>
      <c r="G3044" s="16" t="n">
        <v>1443.02</v>
      </c>
      <c r="H3044" s="16" t="n">
        <v>1492.02</v>
      </c>
    </row>
    <row r="3045" customFormat="false" ht="15" hidden="false" customHeight="true" outlineLevel="0" collapsed="false">
      <c r="A3045" s="1" t="s">
        <v>5493</v>
      </c>
      <c r="B3045" s="1" t="s">
        <v>1266</v>
      </c>
      <c r="C3045" s="1" t="s">
        <v>419</v>
      </c>
      <c r="D3045" s="1" t="s">
        <v>2025</v>
      </c>
      <c r="E3045" s="1" t="s">
        <v>2018</v>
      </c>
      <c r="F3045" s="16" t="n">
        <v>0</v>
      </c>
      <c r="G3045" s="16" t="n">
        <v>3904.27</v>
      </c>
      <c r="H3045" s="16" t="n">
        <v>3904.27</v>
      </c>
    </row>
    <row r="3046" customFormat="false" ht="15" hidden="false" customHeight="true" outlineLevel="0" collapsed="false">
      <c r="A3046" s="1" t="s">
        <v>5494</v>
      </c>
      <c r="B3046" s="1" t="s">
        <v>1360</v>
      </c>
      <c r="C3046" s="1" t="s">
        <v>350</v>
      </c>
      <c r="D3046" s="1" t="s">
        <v>2025</v>
      </c>
      <c r="E3046" s="1" t="s">
        <v>2045</v>
      </c>
      <c r="F3046" s="16" t="n">
        <v>99</v>
      </c>
      <c r="G3046" s="16" t="n">
        <v>637.73</v>
      </c>
      <c r="H3046" s="16" t="n">
        <v>736.73</v>
      </c>
    </row>
    <row r="3047" customFormat="false" ht="15" hidden="false" customHeight="true" outlineLevel="0" collapsed="false">
      <c r="A3047" s="1" t="s">
        <v>5495</v>
      </c>
      <c r="B3047" s="1" t="s">
        <v>435</v>
      </c>
      <c r="C3047" s="1" t="s">
        <v>2323</v>
      </c>
      <c r="D3047" s="1" t="s">
        <v>2017</v>
      </c>
      <c r="E3047" s="1" t="s">
        <v>2018</v>
      </c>
      <c r="F3047" s="16" t="n">
        <v>0</v>
      </c>
      <c r="G3047" s="16" t="n">
        <v>7123.56</v>
      </c>
      <c r="H3047" s="16" t="n">
        <v>7123.56</v>
      </c>
    </row>
    <row r="3048" customFormat="false" ht="15" hidden="false" customHeight="true" outlineLevel="0" collapsed="false">
      <c r="A3048" s="1" t="s">
        <v>5496</v>
      </c>
      <c r="B3048" s="1" t="s">
        <v>1360</v>
      </c>
      <c r="C3048" s="1" t="s">
        <v>3856</v>
      </c>
      <c r="D3048" s="1" t="s">
        <v>2025</v>
      </c>
      <c r="E3048" s="1" t="s">
        <v>2018</v>
      </c>
      <c r="F3048" s="16" t="n">
        <v>0</v>
      </c>
      <c r="G3048" s="16" t="n">
        <v>10921.76</v>
      </c>
      <c r="H3048" s="16" t="n">
        <v>10921.76</v>
      </c>
    </row>
    <row r="3049" customFormat="false" ht="15" hidden="false" customHeight="true" outlineLevel="0" collapsed="false">
      <c r="A3049" s="1" t="s">
        <v>5497</v>
      </c>
      <c r="B3049" s="1" t="s">
        <v>1691</v>
      </c>
      <c r="C3049" s="1" t="s">
        <v>464</v>
      </c>
      <c r="D3049" s="1" t="s">
        <v>2017</v>
      </c>
      <c r="E3049" s="1" t="s">
        <v>2018</v>
      </c>
      <c r="F3049" s="16" t="n">
        <v>0</v>
      </c>
      <c r="G3049" s="16" t="n">
        <v>3340.76</v>
      </c>
      <c r="H3049" s="16" t="n">
        <v>3340.76</v>
      </c>
    </row>
    <row r="3050" customFormat="false" ht="15" hidden="false" customHeight="true" outlineLevel="0" collapsed="false">
      <c r="A3050" s="1" t="s">
        <v>5498</v>
      </c>
      <c r="B3050" s="1" t="s">
        <v>1387</v>
      </c>
      <c r="C3050" s="1" t="s">
        <v>3443</v>
      </c>
      <c r="D3050" s="1" t="s">
        <v>2025</v>
      </c>
      <c r="E3050" s="1" t="s">
        <v>2018</v>
      </c>
      <c r="F3050" s="16" t="n">
        <v>0</v>
      </c>
      <c r="G3050" s="16" t="n">
        <v>12618.11</v>
      </c>
      <c r="H3050" s="16" t="n">
        <v>12618.11</v>
      </c>
    </row>
    <row r="3051" customFormat="false" ht="15" hidden="false" customHeight="true" outlineLevel="0" collapsed="false">
      <c r="A3051" s="1" t="s">
        <v>5499</v>
      </c>
      <c r="B3051" s="1" t="s">
        <v>989</v>
      </c>
      <c r="C3051" s="1" t="s">
        <v>3353</v>
      </c>
      <c r="D3051" s="1" t="s">
        <v>2032</v>
      </c>
      <c r="E3051" s="1" t="s">
        <v>2018</v>
      </c>
      <c r="F3051" s="16" t="n">
        <v>0</v>
      </c>
      <c r="G3051" s="16" t="n">
        <v>10984.51</v>
      </c>
      <c r="H3051" s="16" t="n">
        <v>10984.51</v>
      </c>
    </row>
    <row r="3052" customFormat="false" ht="15" hidden="false" customHeight="true" outlineLevel="0" collapsed="false">
      <c r="A3052" s="1" t="s">
        <v>5500</v>
      </c>
      <c r="B3052" s="1" t="s">
        <v>1071</v>
      </c>
      <c r="C3052" s="1" t="s">
        <v>2188</v>
      </c>
      <c r="D3052" s="1" t="s">
        <v>2025</v>
      </c>
      <c r="E3052" s="1" t="s">
        <v>2018</v>
      </c>
      <c r="F3052" s="16" t="n">
        <v>0</v>
      </c>
      <c r="G3052" s="16" t="n">
        <v>23348.24</v>
      </c>
      <c r="H3052" s="16" t="n">
        <v>23348.24</v>
      </c>
    </row>
    <row r="3053" customFormat="false" ht="15" hidden="false" customHeight="true" outlineLevel="0" collapsed="false">
      <c r="A3053" s="1" t="s">
        <v>5501</v>
      </c>
      <c r="B3053" s="1" t="s">
        <v>1319</v>
      </c>
      <c r="C3053" s="1" t="s">
        <v>1556</v>
      </c>
      <c r="D3053" s="1" t="s">
        <v>2021</v>
      </c>
      <c r="E3053" s="1" t="s">
        <v>2018</v>
      </c>
      <c r="F3053" s="16" t="n">
        <v>49</v>
      </c>
      <c r="G3053" s="16" t="n">
        <v>2459.52</v>
      </c>
      <c r="H3053" s="16" t="n">
        <v>2508.52</v>
      </c>
    </row>
    <row r="3054" customFormat="false" ht="15" hidden="false" customHeight="true" outlineLevel="0" collapsed="false">
      <c r="A3054" s="1" t="s">
        <v>5502</v>
      </c>
      <c r="B3054" s="1" t="s">
        <v>934</v>
      </c>
      <c r="C3054" s="1" t="s">
        <v>2892</v>
      </c>
      <c r="D3054" s="1" t="s">
        <v>2017</v>
      </c>
      <c r="E3054" s="1" t="s">
        <v>2018</v>
      </c>
      <c r="F3054" s="16" t="n">
        <v>0</v>
      </c>
      <c r="G3054" s="16" t="n">
        <v>4211.33</v>
      </c>
      <c r="H3054" s="16" t="n">
        <v>4211.33</v>
      </c>
    </row>
    <row r="3055" customFormat="false" ht="15" hidden="false" customHeight="true" outlineLevel="0" collapsed="false">
      <c r="A3055" s="1" t="s">
        <v>5503</v>
      </c>
      <c r="B3055" s="1" t="s">
        <v>147</v>
      </c>
      <c r="C3055" s="1" t="s">
        <v>2561</v>
      </c>
      <c r="D3055" s="1" t="s">
        <v>2017</v>
      </c>
      <c r="E3055" s="1" t="s">
        <v>2018</v>
      </c>
      <c r="F3055" s="16" t="n">
        <v>99</v>
      </c>
      <c r="G3055" s="16" t="n">
        <v>2374.52</v>
      </c>
      <c r="H3055" s="16" t="n">
        <v>2473.52</v>
      </c>
    </row>
    <row r="3056" customFormat="false" ht="15" hidden="false" customHeight="true" outlineLevel="0" collapsed="false">
      <c r="A3056" s="1" t="s">
        <v>5504</v>
      </c>
      <c r="B3056" s="1" t="s">
        <v>849</v>
      </c>
      <c r="C3056" s="1" t="s">
        <v>2249</v>
      </c>
      <c r="D3056" s="1" t="s">
        <v>2017</v>
      </c>
      <c r="E3056" s="1" t="s">
        <v>2018</v>
      </c>
      <c r="F3056" s="16" t="n">
        <v>79</v>
      </c>
      <c r="G3056" s="16" t="n">
        <v>433.95</v>
      </c>
      <c r="H3056" s="16" t="n">
        <v>512.95</v>
      </c>
    </row>
    <row r="3057" customFormat="false" ht="15" hidden="false" customHeight="true" outlineLevel="0" collapsed="false">
      <c r="A3057" s="1" t="s">
        <v>5505</v>
      </c>
      <c r="B3057" s="1" t="s">
        <v>1844</v>
      </c>
      <c r="C3057" s="1" t="s">
        <v>2842</v>
      </c>
      <c r="D3057" s="1" t="s">
        <v>2025</v>
      </c>
      <c r="E3057" s="1" t="s">
        <v>2018</v>
      </c>
      <c r="F3057" s="16" t="n">
        <v>0</v>
      </c>
      <c r="G3057" s="16" t="n">
        <v>7648.73</v>
      </c>
      <c r="H3057" s="16" t="n">
        <v>7648.73</v>
      </c>
    </row>
    <row r="3058" customFormat="false" ht="15" hidden="false" customHeight="true" outlineLevel="0" collapsed="false">
      <c r="A3058" s="1" t="s">
        <v>5506</v>
      </c>
      <c r="B3058" s="1" t="s">
        <v>443</v>
      </c>
      <c r="C3058" s="1" t="s">
        <v>2401</v>
      </c>
      <c r="D3058" s="1" t="s">
        <v>2021</v>
      </c>
      <c r="E3058" s="1" t="s">
        <v>2018</v>
      </c>
      <c r="F3058" s="16" t="n">
        <v>0</v>
      </c>
      <c r="G3058" s="16" t="n">
        <v>3087.28</v>
      </c>
      <c r="H3058" s="16" t="n">
        <v>3087.28</v>
      </c>
    </row>
    <row r="3059" customFormat="false" ht="15" hidden="false" customHeight="true" outlineLevel="0" collapsed="false">
      <c r="A3059" s="1" t="s">
        <v>5507</v>
      </c>
      <c r="B3059" s="1" t="s">
        <v>1642</v>
      </c>
      <c r="C3059" s="1" t="s">
        <v>1738</v>
      </c>
      <c r="D3059" s="1" t="s">
        <v>2025</v>
      </c>
      <c r="E3059" s="1" t="s">
        <v>2018</v>
      </c>
      <c r="F3059" s="16" t="n">
        <v>0</v>
      </c>
      <c r="G3059" s="16" t="n">
        <v>22142.7</v>
      </c>
      <c r="H3059" s="16" t="n">
        <v>22142.7</v>
      </c>
    </row>
    <row r="3060" customFormat="false" ht="15" hidden="false" customHeight="true" outlineLevel="0" collapsed="false">
      <c r="A3060" s="1" t="s">
        <v>5508</v>
      </c>
      <c r="B3060" s="1" t="s">
        <v>1343</v>
      </c>
      <c r="C3060" s="1" t="s">
        <v>2237</v>
      </c>
      <c r="D3060" s="1" t="s">
        <v>2017</v>
      </c>
      <c r="E3060" s="1" t="s">
        <v>2018</v>
      </c>
      <c r="F3060" s="16" t="n">
        <v>0</v>
      </c>
      <c r="G3060" s="16" t="n">
        <v>3891.06</v>
      </c>
      <c r="H3060" s="16" t="n">
        <v>3891.06</v>
      </c>
    </row>
    <row r="3061" customFormat="false" ht="15" hidden="false" customHeight="true" outlineLevel="0" collapsed="false">
      <c r="A3061" s="1" t="s">
        <v>5509</v>
      </c>
      <c r="B3061" s="1" t="s">
        <v>1886</v>
      </c>
      <c r="C3061" s="1" t="s">
        <v>2037</v>
      </c>
      <c r="D3061" s="1" t="s">
        <v>2025</v>
      </c>
      <c r="E3061" s="1" t="s">
        <v>2018</v>
      </c>
      <c r="F3061" s="16" t="n">
        <v>0</v>
      </c>
      <c r="G3061" s="16" t="n">
        <v>3314.85</v>
      </c>
      <c r="H3061" s="16" t="n">
        <v>3314.85</v>
      </c>
    </row>
    <row r="3062" customFormat="false" ht="15" hidden="false" customHeight="true" outlineLevel="0" collapsed="false">
      <c r="A3062" s="1" t="s">
        <v>5510</v>
      </c>
      <c r="B3062" s="1" t="s">
        <v>1066</v>
      </c>
      <c r="C3062" s="1" t="s">
        <v>4216</v>
      </c>
      <c r="D3062" s="1" t="s">
        <v>2055</v>
      </c>
      <c r="E3062" s="1" t="s">
        <v>2018</v>
      </c>
      <c r="F3062" s="16" t="n">
        <v>0</v>
      </c>
      <c r="G3062" s="16" t="n">
        <v>11709.12</v>
      </c>
      <c r="H3062" s="16" t="n">
        <v>11709.12</v>
      </c>
    </row>
    <row r="3063" customFormat="false" ht="15" hidden="false" customHeight="true" outlineLevel="0" collapsed="false">
      <c r="A3063" s="1" t="s">
        <v>5511</v>
      </c>
      <c r="B3063" s="1" t="s">
        <v>708</v>
      </c>
      <c r="C3063" s="1" t="s">
        <v>632</v>
      </c>
      <c r="D3063" s="1" t="s">
        <v>2017</v>
      </c>
      <c r="E3063" s="1" t="s">
        <v>2018</v>
      </c>
      <c r="F3063" s="16" t="n">
        <v>49</v>
      </c>
      <c r="G3063" s="16" t="n">
        <v>458.06</v>
      </c>
      <c r="H3063" s="16" t="n">
        <v>507.06</v>
      </c>
    </row>
    <row r="3064" customFormat="false" ht="15" hidden="false" customHeight="true" outlineLevel="0" collapsed="false">
      <c r="A3064" s="1" t="s">
        <v>5512</v>
      </c>
      <c r="B3064" s="1" t="s">
        <v>234</v>
      </c>
      <c r="C3064" s="1" t="s">
        <v>2890</v>
      </c>
      <c r="D3064" s="1" t="s">
        <v>2025</v>
      </c>
      <c r="E3064" s="1" t="s">
        <v>2018</v>
      </c>
      <c r="F3064" s="16" t="n">
        <v>0</v>
      </c>
      <c r="G3064" s="16" t="n">
        <v>6240.68</v>
      </c>
      <c r="H3064" s="16" t="n">
        <v>6240.68</v>
      </c>
    </row>
    <row r="3065" customFormat="false" ht="15" hidden="false" customHeight="true" outlineLevel="0" collapsed="false">
      <c r="A3065" s="1" t="s">
        <v>5513</v>
      </c>
      <c r="B3065" s="1" t="s">
        <v>1135</v>
      </c>
      <c r="C3065" s="1" t="s">
        <v>3112</v>
      </c>
      <c r="D3065" s="1" t="s">
        <v>2032</v>
      </c>
      <c r="E3065" s="1" t="s">
        <v>2018</v>
      </c>
      <c r="F3065" s="16" t="n">
        <v>0</v>
      </c>
      <c r="G3065" s="16" t="n">
        <v>2569.04</v>
      </c>
      <c r="H3065" s="16" t="n">
        <v>2569.04</v>
      </c>
    </row>
    <row r="3066" customFormat="false" ht="15" hidden="false" customHeight="true" outlineLevel="0" collapsed="false">
      <c r="A3066" s="1" t="s">
        <v>5514</v>
      </c>
      <c r="B3066" s="1" t="s">
        <v>271</v>
      </c>
      <c r="C3066" s="1" t="s">
        <v>2127</v>
      </c>
      <c r="D3066" s="1" t="s">
        <v>2055</v>
      </c>
      <c r="E3066" s="1" t="s">
        <v>2018</v>
      </c>
      <c r="F3066" s="16" t="n">
        <v>0</v>
      </c>
      <c r="G3066" s="16" t="n">
        <v>6433.09</v>
      </c>
      <c r="H3066" s="16" t="n">
        <v>6433.09</v>
      </c>
    </row>
    <row r="3067" customFormat="false" ht="15" hidden="false" customHeight="true" outlineLevel="0" collapsed="false">
      <c r="A3067" s="1" t="s">
        <v>5515</v>
      </c>
      <c r="B3067" s="1" t="s">
        <v>1871</v>
      </c>
      <c r="C3067" s="1" t="s">
        <v>2692</v>
      </c>
      <c r="D3067" s="1" t="s">
        <v>2021</v>
      </c>
      <c r="E3067" s="1" t="s">
        <v>2045</v>
      </c>
      <c r="F3067" s="16" t="n">
        <v>0</v>
      </c>
      <c r="G3067" s="16" t="n">
        <v>2555.8</v>
      </c>
      <c r="H3067" s="16" t="n">
        <v>2555.8</v>
      </c>
    </row>
    <row r="3068" customFormat="false" ht="15" hidden="false" customHeight="true" outlineLevel="0" collapsed="false">
      <c r="A3068" s="1" t="s">
        <v>5516</v>
      </c>
      <c r="B3068" s="1" t="s">
        <v>1723</v>
      </c>
      <c r="C3068" s="1" t="s">
        <v>3510</v>
      </c>
      <c r="D3068" s="1" t="s">
        <v>2055</v>
      </c>
      <c r="E3068" s="1" t="s">
        <v>2018</v>
      </c>
      <c r="F3068" s="16" t="n">
        <v>49</v>
      </c>
      <c r="G3068" s="16" t="n">
        <v>712.76</v>
      </c>
      <c r="H3068" s="16" t="n">
        <v>761.76</v>
      </c>
    </row>
    <row r="3069" customFormat="false" ht="15" hidden="false" customHeight="true" outlineLevel="0" collapsed="false">
      <c r="A3069" s="1" t="s">
        <v>5517</v>
      </c>
      <c r="B3069" s="1" t="s">
        <v>1860</v>
      </c>
      <c r="C3069" s="1" t="s">
        <v>2464</v>
      </c>
      <c r="D3069" s="1" t="s">
        <v>2025</v>
      </c>
      <c r="E3069" s="1" t="s">
        <v>2018</v>
      </c>
      <c r="F3069" s="16" t="n">
        <v>79</v>
      </c>
      <c r="G3069" s="16" t="n">
        <v>750.27</v>
      </c>
      <c r="H3069" s="16" t="n">
        <v>829.27</v>
      </c>
    </row>
    <row r="3070" customFormat="false" ht="15" hidden="false" customHeight="true" outlineLevel="0" collapsed="false">
      <c r="A3070" s="1" t="s">
        <v>5518</v>
      </c>
      <c r="B3070" s="1" t="s">
        <v>1064</v>
      </c>
      <c r="C3070" s="1" t="s">
        <v>2733</v>
      </c>
      <c r="D3070" s="1" t="s">
        <v>2025</v>
      </c>
      <c r="E3070" s="1" t="s">
        <v>2018</v>
      </c>
      <c r="F3070" s="16" t="n">
        <v>0</v>
      </c>
      <c r="G3070" s="16" t="n">
        <v>2774.72</v>
      </c>
      <c r="H3070" s="16" t="n">
        <v>2774.72</v>
      </c>
    </row>
    <row r="3071" customFormat="false" ht="15" hidden="false" customHeight="true" outlineLevel="0" collapsed="false">
      <c r="A3071" s="1" t="s">
        <v>5519</v>
      </c>
      <c r="B3071" s="1" t="s">
        <v>1774</v>
      </c>
      <c r="C3071" s="1" t="s">
        <v>4401</v>
      </c>
      <c r="D3071" s="1" t="s">
        <v>2025</v>
      </c>
      <c r="E3071" s="1" t="s">
        <v>2018</v>
      </c>
      <c r="F3071" s="16" t="n">
        <v>49</v>
      </c>
      <c r="G3071" s="16" t="n">
        <v>623</v>
      </c>
      <c r="H3071" s="16" t="n">
        <v>672</v>
      </c>
    </row>
    <row r="3072" customFormat="false" ht="15" hidden="false" customHeight="true" outlineLevel="0" collapsed="false">
      <c r="A3072" s="1" t="s">
        <v>5520</v>
      </c>
      <c r="B3072" s="1" t="s">
        <v>963</v>
      </c>
      <c r="C3072" s="1" t="s">
        <v>505</v>
      </c>
      <c r="D3072" s="1" t="s">
        <v>2032</v>
      </c>
      <c r="E3072" s="1" t="s">
        <v>2018</v>
      </c>
      <c r="F3072" s="16" t="n">
        <v>79</v>
      </c>
      <c r="G3072" s="16" t="n">
        <v>482.17</v>
      </c>
      <c r="H3072" s="16" t="n">
        <v>561.17</v>
      </c>
    </row>
    <row r="3073" customFormat="false" ht="15" hidden="false" customHeight="true" outlineLevel="0" collapsed="false">
      <c r="A3073" s="1" t="s">
        <v>5521</v>
      </c>
      <c r="B3073" s="1" t="s">
        <v>1551</v>
      </c>
      <c r="C3073" s="1" t="s">
        <v>2922</v>
      </c>
      <c r="D3073" s="1" t="s">
        <v>2025</v>
      </c>
      <c r="E3073" s="1" t="s">
        <v>2018</v>
      </c>
      <c r="F3073" s="16" t="n">
        <v>0</v>
      </c>
      <c r="G3073" s="16" t="n">
        <v>2841.9</v>
      </c>
      <c r="H3073" s="16" t="n">
        <v>2841.9</v>
      </c>
    </row>
    <row r="3074" customFormat="false" ht="15" hidden="false" customHeight="true" outlineLevel="0" collapsed="false">
      <c r="A3074" s="1" t="s">
        <v>5522</v>
      </c>
      <c r="B3074" s="1" t="s">
        <v>697</v>
      </c>
      <c r="C3074" s="1" t="s">
        <v>3162</v>
      </c>
      <c r="D3074" s="1" t="s">
        <v>2017</v>
      </c>
      <c r="E3074" s="1" t="s">
        <v>2018</v>
      </c>
      <c r="F3074" s="16" t="n">
        <v>79</v>
      </c>
      <c r="G3074" s="16" t="n">
        <v>1364.75</v>
      </c>
      <c r="H3074" s="16" t="n">
        <v>1443.75</v>
      </c>
    </row>
    <row r="3075" customFormat="false" ht="15" hidden="false" customHeight="true" outlineLevel="0" collapsed="false">
      <c r="A3075" s="1" t="s">
        <v>5523</v>
      </c>
      <c r="B3075" s="1" t="s">
        <v>1812</v>
      </c>
      <c r="C3075" s="1" t="s">
        <v>2118</v>
      </c>
      <c r="D3075" s="1" t="s">
        <v>2017</v>
      </c>
      <c r="E3075" s="1" t="s">
        <v>2018</v>
      </c>
      <c r="F3075" s="16" t="n">
        <v>79</v>
      </c>
      <c r="G3075" s="16" t="n">
        <v>2144.4</v>
      </c>
      <c r="H3075" s="16" t="n">
        <v>2223.4</v>
      </c>
    </row>
    <row r="3076" customFormat="false" ht="15" hidden="false" customHeight="true" outlineLevel="0" collapsed="false">
      <c r="A3076" s="1" t="s">
        <v>5524</v>
      </c>
      <c r="B3076" s="1" t="s">
        <v>487</v>
      </c>
      <c r="C3076" s="1" t="s">
        <v>944</v>
      </c>
      <c r="D3076" s="1" t="s">
        <v>2021</v>
      </c>
      <c r="E3076" s="1" t="s">
        <v>2022</v>
      </c>
      <c r="F3076" s="16" t="n">
        <v>79</v>
      </c>
      <c r="G3076" s="16" t="n">
        <v>624.93</v>
      </c>
      <c r="H3076" s="16" t="n">
        <v>703.93</v>
      </c>
    </row>
    <row r="3077" customFormat="false" ht="15" hidden="false" customHeight="true" outlineLevel="0" collapsed="false">
      <c r="A3077" s="1" t="s">
        <v>5525</v>
      </c>
      <c r="B3077" s="1" t="s">
        <v>708</v>
      </c>
      <c r="C3077" s="1" t="s">
        <v>1309</v>
      </c>
      <c r="D3077" s="1" t="s">
        <v>2021</v>
      </c>
      <c r="E3077" s="1" t="s">
        <v>2018</v>
      </c>
      <c r="F3077" s="16" t="n">
        <v>99</v>
      </c>
      <c r="G3077" s="16" t="n">
        <v>637.73</v>
      </c>
      <c r="H3077" s="16" t="n">
        <v>736.73</v>
      </c>
    </row>
    <row r="3078" customFormat="false" ht="15" hidden="false" customHeight="true" outlineLevel="0" collapsed="false">
      <c r="A3078" s="1" t="s">
        <v>5526</v>
      </c>
      <c r="B3078" s="1" t="s">
        <v>1432</v>
      </c>
      <c r="C3078" s="1" t="s">
        <v>3521</v>
      </c>
      <c r="D3078" s="1" t="s">
        <v>2025</v>
      </c>
      <c r="E3078" s="1" t="s">
        <v>2018</v>
      </c>
      <c r="F3078" s="16" t="n">
        <v>0</v>
      </c>
      <c r="G3078" s="16" t="n">
        <v>7110.52</v>
      </c>
      <c r="H3078" s="16" t="n">
        <v>7110.52</v>
      </c>
    </row>
    <row r="3079" customFormat="false" ht="15" hidden="false" customHeight="true" outlineLevel="0" collapsed="false">
      <c r="A3079" s="1" t="s">
        <v>5527</v>
      </c>
      <c r="B3079" s="1" t="s">
        <v>1405</v>
      </c>
      <c r="C3079" s="1" t="s">
        <v>2095</v>
      </c>
      <c r="D3079" s="1" t="s">
        <v>2025</v>
      </c>
      <c r="E3079" s="1" t="s">
        <v>2018</v>
      </c>
      <c r="F3079" s="16" t="n">
        <v>99</v>
      </c>
      <c r="G3079" s="16" t="n">
        <v>311.15</v>
      </c>
      <c r="H3079" s="16" t="n">
        <v>410.15</v>
      </c>
    </row>
    <row r="3080" customFormat="false" ht="15" hidden="false" customHeight="true" outlineLevel="0" collapsed="false">
      <c r="A3080" s="1" t="s">
        <v>5528</v>
      </c>
      <c r="B3080" s="1" t="s">
        <v>1209</v>
      </c>
      <c r="C3080" s="1" t="s">
        <v>2292</v>
      </c>
      <c r="D3080" s="1" t="s">
        <v>2021</v>
      </c>
      <c r="E3080" s="1" t="s">
        <v>2018</v>
      </c>
      <c r="F3080" s="16" t="n">
        <v>0</v>
      </c>
      <c r="G3080" s="16" t="n">
        <v>5231.21</v>
      </c>
      <c r="H3080" s="16" t="n">
        <v>5231.21</v>
      </c>
    </row>
    <row r="3081" customFormat="false" ht="15" hidden="false" customHeight="true" outlineLevel="0" collapsed="false">
      <c r="A3081" s="1" t="s">
        <v>5529</v>
      </c>
      <c r="B3081" s="1" t="s">
        <v>1398</v>
      </c>
      <c r="C3081" s="1" t="s">
        <v>2665</v>
      </c>
      <c r="D3081" s="1" t="s">
        <v>2028</v>
      </c>
      <c r="E3081" s="1" t="s">
        <v>2018</v>
      </c>
      <c r="F3081" s="16" t="n">
        <v>0</v>
      </c>
      <c r="G3081" s="16" t="n">
        <v>9220.71</v>
      </c>
      <c r="H3081" s="16" t="n">
        <v>9220.71</v>
      </c>
    </row>
    <row r="3082" customFormat="false" ht="15" hidden="false" customHeight="true" outlineLevel="0" collapsed="false">
      <c r="A3082" s="1" t="s">
        <v>5530</v>
      </c>
      <c r="B3082" s="1" t="s">
        <v>1473</v>
      </c>
      <c r="C3082" s="1" t="s">
        <v>2388</v>
      </c>
      <c r="D3082" s="1" t="s">
        <v>2017</v>
      </c>
      <c r="E3082" s="1" t="s">
        <v>2018</v>
      </c>
      <c r="F3082" s="16" t="n">
        <v>79</v>
      </c>
      <c r="G3082" s="16" t="n">
        <v>482.17</v>
      </c>
      <c r="H3082" s="16" t="n">
        <v>561.17</v>
      </c>
    </row>
    <row r="3083" customFormat="false" ht="15" hidden="false" customHeight="true" outlineLevel="0" collapsed="false">
      <c r="A3083" s="1" t="s">
        <v>5531</v>
      </c>
      <c r="B3083" s="1" t="s">
        <v>1540</v>
      </c>
      <c r="C3083" s="1" t="s">
        <v>159</v>
      </c>
      <c r="D3083" s="1" t="s">
        <v>2017</v>
      </c>
      <c r="E3083" s="1" t="s">
        <v>2018</v>
      </c>
      <c r="F3083" s="16" t="n">
        <v>0</v>
      </c>
      <c r="G3083" s="16" t="n">
        <v>3179.05</v>
      </c>
      <c r="H3083" s="16" t="n">
        <v>3179.05</v>
      </c>
    </row>
    <row r="3084" customFormat="false" ht="15" hidden="false" customHeight="true" outlineLevel="0" collapsed="false">
      <c r="A3084" s="1" t="s">
        <v>5532</v>
      </c>
      <c r="B3084" s="1" t="s">
        <v>1473</v>
      </c>
      <c r="C3084" s="1" t="s">
        <v>354</v>
      </c>
      <c r="D3084" s="1" t="s">
        <v>2025</v>
      </c>
      <c r="E3084" s="1" t="s">
        <v>2018</v>
      </c>
      <c r="F3084" s="16" t="n">
        <v>0</v>
      </c>
      <c r="G3084" s="16" t="n">
        <v>4788.48</v>
      </c>
      <c r="H3084" s="16" t="n">
        <v>4788.48</v>
      </c>
    </row>
    <row r="3085" customFormat="false" ht="15" hidden="false" customHeight="true" outlineLevel="0" collapsed="false">
      <c r="A3085" s="1" t="s">
        <v>5533</v>
      </c>
      <c r="B3085" s="1" t="s">
        <v>1145</v>
      </c>
      <c r="C3085" s="1" t="s">
        <v>748</v>
      </c>
      <c r="D3085" s="1" t="s">
        <v>2055</v>
      </c>
      <c r="E3085" s="1" t="s">
        <v>2045</v>
      </c>
      <c r="F3085" s="16" t="n">
        <v>0</v>
      </c>
      <c r="G3085" s="16" t="n">
        <v>11943.26</v>
      </c>
      <c r="H3085" s="16" t="n">
        <v>11943.26</v>
      </c>
    </row>
    <row r="3086" customFormat="false" ht="15" hidden="false" customHeight="true" outlineLevel="0" collapsed="false">
      <c r="A3086" s="1" t="s">
        <v>5534</v>
      </c>
      <c r="B3086" s="1" t="s">
        <v>1502</v>
      </c>
      <c r="C3086" s="1" t="s">
        <v>2695</v>
      </c>
      <c r="D3086" s="1" t="s">
        <v>2021</v>
      </c>
      <c r="E3086" s="1" t="s">
        <v>2045</v>
      </c>
      <c r="F3086" s="16" t="n">
        <v>0</v>
      </c>
      <c r="G3086" s="16" t="n">
        <v>9149.8</v>
      </c>
      <c r="H3086" s="16" t="n">
        <v>9149.8</v>
      </c>
    </row>
    <row r="3087" customFormat="false" ht="15" hidden="false" customHeight="true" outlineLevel="0" collapsed="false">
      <c r="A3087" s="1" t="s">
        <v>5535</v>
      </c>
      <c r="B3087" s="1" t="s">
        <v>849</v>
      </c>
      <c r="C3087" s="1" t="s">
        <v>2452</v>
      </c>
      <c r="D3087" s="1" t="s">
        <v>2025</v>
      </c>
      <c r="E3087" s="1" t="s">
        <v>2045</v>
      </c>
      <c r="F3087" s="16" t="n">
        <v>0</v>
      </c>
      <c r="G3087" s="16" t="n">
        <v>2812.23</v>
      </c>
      <c r="H3087" s="16" t="n">
        <v>2812.23</v>
      </c>
    </row>
    <row r="3088" customFormat="false" ht="15" hidden="false" customHeight="true" outlineLevel="0" collapsed="false">
      <c r="A3088" s="1" t="s">
        <v>5536</v>
      </c>
      <c r="B3088" s="1" t="s">
        <v>355</v>
      </c>
      <c r="C3088" s="1" t="s">
        <v>2104</v>
      </c>
      <c r="D3088" s="1" t="s">
        <v>2028</v>
      </c>
      <c r="E3088" s="1" t="s">
        <v>2018</v>
      </c>
      <c r="F3088" s="16" t="n">
        <v>0</v>
      </c>
      <c r="G3088" s="16" t="n">
        <v>14368.75</v>
      </c>
      <c r="H3088" s="16" t="n">
        <v>14368.75</v>
      </c>
    </row>
    <row r="3089" customFormat="false" ht="15" hidden="false" customHeight="true" outlineLevel="0" collapsed="false">
      <c r="A3089" s="1" t="s">
        <v>5537</v>
      </c>
      <c r="B3089" s="1" t="s">
        <v>1280</v>
      </c>
      <c r="C3089" s="1" t="s">
        <v>2118</v>
      </c>
      <c r="D3089" s="1" t="s">
        <v>2017</v>
      </c>
      <c r="E3089" s="1" t="s">
        <v>2018</v>
      </c>
      <c r="F3089" s="16" t="n">
        <v>99</v>
      </c>
      <c r="G3089" s="16" t="n">
        <v>2459.52</v>
      </c>
      <c r="H3089" s="16" t="n">
        <v>2558.52</v>
      </c>
    </row>
    <row r="3090" customFormat="false" ht="15" hidden="false" customHeight="true" outlineLevel="0" collapsed="false">
      <c r="A3090" s="1" t="s">
        <v>5538</v>
      </c>
      <c r="B3090" s="1" t="s">
        <v>1844</v>
      </c>
      <c r="C3090" s="1" t="s">
        <v>2950</v>
      </c>
      <c r="D3090" s="1" t="s">
        <v>2025</v>
      </c>
      <c r="E3090" s="1" t="s">
        <v>2018</v>
      </c>
      <c r="F3090" s="16" t="n">
        <v>0</v>
      </c>
      <c r="G3090" s="16" t="n">
        <v>5225.16</v>
      </c>
      <c r="H3090" s="16" t="n">
        <v>5225.16</v>
      </c>
    </row>
    <row r="3091" customFormat="false" ht="15" hidden="false" customHeight="true" outlineLevel="0" collapsed="false">
      <c r="A3091" s="1" t="s">
        <v>5539</v>
      </c>
      <c r="B3091" s="1" t="s">
        <v>1562</v>
      </c>
      <c r="C3091" s="1" t="s">
        <v>2598</v>
      </c>
      <c r="D3091" s="1" t="s">
        <v>2028</v>
      </c>
      <c r="E3091" s="1" t="s">
        <v>2045</v>
      </c>
      <c r="F3091" s="16" t="n">
        <v>79</v>
      </c>
      <c r="G3091" s="16" t="n">
        <v>2398.35</v>
      </c>
      <c r="H3091" s="16" t="n">
        <v>2477.35</v>
      </c>
    </row>
    <row r="3092" customFormat="false" ht="15" hidden="false" customHeight="true" outlineLevel="0" collapsed="false">
      <c r="A3092" s="1" t="s">
        <v>5540</v>
      </c>
      <c r="B3092" s="1" t="s">
        <v>768</v>
      </c>
      <c r="C3092" s="1" t="s">
        <v>2423</v>
      </c>
      <c r="D3092" s="1" t="s">
        <v>2017</v>
      </c>
      <c r="E3092" s="1" t="s">
        <v>2018</v>
      </c>
      <c r="F3092" s="16" t="n">
        <v>49</v>
      </c>
      <c r="G3092" s="16" t="n">
        <v>819.69</v>
      </c>
      <c r="H3092" s="16" t="n">
        <v>868.69</v>
      </c>
    </row>
    <row r="3093" customFormat="false" ht="15" hidden="false" customHeight="true" outlineLevel="0" collapsed="false">
      <c r="A3093" s="1" t="s">
        <v>5541</v>
      </c>
      <c r="B3093" s="1" t="s">
        <v>1473</v>
      </c>
      <c r="C3093" s="1" t="s">
        <v>1553</v>
      </c>
      <c r="D3093" s="1" t="s">
        <v>2021</v>
      </c>
      <c r="E3093" s="1" t="s">
        <v>2018</v>
      </c>
      <c r="F3093" s="16" t="n">
        <v>0</v>
      </c>
      <c r="G3093" s="16" t="n">
        <v>5225.27</v>
      </c>
      <c r="H3093" s="16" t="n">
        <v>5225.27</v>
      </c>
    </row>
    <row r="3094" customFormat="false" ht="15" hidden="false" customHeight="true" outlineLevel="0" collapsed="false">
      <c r="A3094" s="1" t="s">
        <v>5542</v>
      </c>
      <c r="B3094" s="1" t="s">
        <v>1422</v>
      </c>
      <c r="C3094" s="1" t="s">
        <v>2027</v>
      </c>
      <c r="D3094" s="1" t="s">
        <v>2055</v>
      </c>
      <c r="E3094" s="1" t="s">
        <v>2084</v>
      </c>
      <c r="F3094" s="16" t="n">
        <v>99</v>
      </c>
      <c r="G3094" s="16" t="n">
        <v>458.06</v>
      </c>
      <c r="H3094" s="16" t="n">
        <v>557.06</v>
      </c>
    </row>
    <row r="3095" customFormat="false" ht="15" hidden="false" customHeight="true" outlineLevel="0" collapsed="false">
      <c r="A3095" s="1" t="s">
        <v>5543</v>
      </c>
      <c r="B3095" s="1" t="s">
        <v>934</v>
      </c>
      <c r="C3095" s="1" t="s">
        <v>2845</v>
      </c>
      <c r="D3095" s="1" t="s">
        <v>2055</v>
      </c>
      <c r="E3095" s="1" t="s">
        <v>2084</v>
      </c>
      <c r="F3095" s="16" t="n">
        <v>99</v>
      </c>
      <c r="G3095" s="16" t="n">
        <v>681.07</v>
      </c>
      <c r="H3095" s="16" t="n">
        <v>780.07</v>
      </c>
    </row>
    <row r="3096" customFormat="false" ht="15" hidden="false" customHeight="true" outlineLevel="0" collapsed="false">
      <c r="A3096" s="1" t="s">
        <v>5544</v>
      </c>
      <c r="B3096" s="1" t="s">
        <v>1052</v>
      </c>
      <c r="C3096" s="1" t="s">
        <v>1162</v>
      </c>
      <c r="D3096" s="1" t="s">
        <v>2032</v>
      </c>
      <c r="E3096" s="1" t="s">
        <v>2018</v>
      </c>
      <c r="F3096" s="16" t="n">
        <v>0</v>
      </c>
      <c r="G3096" s="16" t="n">
        <v>3268.88</v>
      </c>
      <c r="H3096" s="16" t="n">
        <v>3268.88</v>
      </c>
    </row>
    <row r="3097" customFormat="false" ht="15" hidden="false" customHeight="true" outlineLevel="0" collapsed="false">
      <c r="A3097" s="1" t="s">
        <v>5545</v>
      </c>
      <c r="B3097" s="1" t="s">
        <v>1244</v>
      </c>
      <c r="C3097" s="1" t="s">
        <v>887</v>
      </c>
      <c r="D3097" s="1" t="s">
        <v>2021</v>
      </c>
      <c r="E3097" s="1" t="s">
        <v>2018</v>
      </c>
      <c r="F3097" s="16" t="n">
        <v>0</v>
      </c>
      <c r="G3097" s="16" t="n">
        <v>12373.51</v>
      </c>
      <c r="H3097" s="16" t="n">
        <v>12373.51</v>
      </c>
    </row>
    <row r="3098" customFormat="false" ht="15" hidden="false" customHeight="true" outlineLevel="0" collapsed="false">
      <c r="A3098" s="1" t="s">
        <v>5546</v>
      </c>
      <c r="B3098" s="1" t="s">
        <v>447</v>
      </c>
      <c r="C3098" s="1" t="s">
        <v>2170</v>
      </c>
      <c r="D3098" s="1" t="s">
        <v>2025</v>
      </c>
      <c r="E3098" s="1" t="s">
        <v>2018</v>
      </c>
      <c r="F3098" s="16" t="n">
        <v>49</v>
      </c>
      <c r="G3098" s="16" t="n">
        <v>2018.34</v>
      </c>
      <c r="H3098" s="16" t="n">
        <v>2067.34</v>
      </c>
    </row>
    <row r="3099" customFormat="false" ht="15" hidden="false" customHeight="true" outlineLevel="0" collapsed="false">
      <c r="A3099" s="1" t="s">
        <v>5547</v>
      </c>
      <c r="B3099" s="1" t="s">
        <v>1201</v>
      </c>
      <c r="C3099" s="1" t="s">
        <v>2692</v>
      </c>
      <c r="D3099" s="1" t="s">
        <v>2025</v>
      </c>
      <c r="E3099" s="1" t="s">
        <v>2018</v>
      </c>
      <c r="F3099" s="16" t="n">
        <v>79</v>
      </c>
      <c r="G3099" s="16" t="n">
        <v>622.3</v>
      </c>
      <c r="H3099" s="16" t="n">
        <v>701.3</v>
      </c>
    </row>
    <row r="3100" customFormat="false" ht="15" hidden="false" customHeight="true" outlineLevel="0" collapsed="false">
      <c r="A3100" s="1" t="s">
        <v>5548</v>
      </c>
      <c r="B3100" s="1" t="s">
        <v>1014</v>
      </c>
      <c r="C3100" s="1" t="s">
        <v>2615</v>
      </c>
      <c r="D3100" s="1" t="s">
        <v>2017</v>
      </c>
      <c r="E3100" s="1" t="s">
        <v>2018</v>
      </c>
      <c r="F3100" s="16" t="n">
        <v>0</v>
      </c>
      <c r="G3100" s="16" t="n">
        <v>11790.95</v>
      </c>
      <c r="H3100" s="16" t="n">
        <v>11790.95</v>
      </c>
    </row>
    <row r="3101" customFormat="false" ht="15" hidden="false" customHeight="true" outlineLevel="0" collapsed="false">
      <c r="A3101" s="1" t="s">
        <v>5549</v>
      </c>
      <c r="B3101" s="1" t="s">
        <v>255</v>
      </c>
      <c r="C3101" s="1" t="s">
        <v>1150</v>
      </c>
      <c r="D3101" s="1" t="s">
        <v>2017</v>
      </c>
      <c r="E3101" s="1" t="s">
        <v>2018</v>
      </c>
      <c r="F3101" s="16" t="n">
        <v>49</v>
      </c>
      <c r="G3101" s="16" t="n">
        <v>623</v>
      </c>
      <c r="H3101" s="16" t="n">
        <v>672</v>
      </c>
    </row>
    <row r="3102" customFormat="false" ht="15" hidden="false" customHeight="true" outlineLevel="0" collapsed="false">
      <c r="A3102" s="1" t="s">
        <v>5550</v>
      </c>
      <c r="B3102" s="1" t="s">
        <v>803</v>
      </c>
      <c r="C3102" s="1" t="s">
        <v>2637</v>
      </c>
      <c r="D3102" s="1" t="s">
        <v>2021</v>
      </c>
      <c r="E3102" s="1" t="s">
        <v>2018</v>
      </c>
      <c r="F3102" s="16" t="n">
        <v>0</v>
      </c>
      <c r="G3102" s="16" t="n">
        <v>12178.83</v>
      </c>
      <c r="H3102" s="16" t="n">
        <v>12178.83</v>
      </c>
    </row>
    <row r="3103" customFormat="false" ht="15" hidden="false" customHeight="true" outlineLevel="0" collapsed="false">
      <c r="A3103" s="1" t="s">
        <v>5551</v>
      </c>
      <c r="B3103" s="1" t="s">
        <v>1440</v>
      </c>
      <c r="C3103" s="1" t="s">
        <v>2130</v>
      </c>
      <c r="D3103" s="1" t="s">
        <v>2021</v>
      </c>
      <c r="E3103" s="1" t="s">
        <v>2018</v>
      </c>
      <c r="F3103" s="16" t="n">
        <v>0</v>
      </c>
      <c r="G3103" s="16" t="n">
        <v>3654.47</v>
      </c>
      <c r="H3103" s="16" t="n">
        <v>3654.47</v>
      </c>
    </row>
    <row r="3104" customFormat="false" ht="15" hidden="false" customHeight="true" outlineLevel="0" collapsed="false">
      <c r="A3104" s="1" t="s">
        <v>5552</v>
      </c>
      <c r="B3104" s="1" t="s">
        <v>1325</v>
      </c>
      <c r="C3104" s="1" t="s">
        <v>3204</v>
      </c>
      <c r="D3104" s="1" t="s">
        <v>2025</v>
      </c>
      <c r="E3104" s="1" t="s">
        <v>2022</v>
      </c>
      <c r="F3104" s="16" t="n">
        <v>0</v>
      </c>
      <c r="G3104" s="16" t="n">
        <v>8713.38</v>
      </c>
      <c r="H3104" s="16" t="n">
        <v>8713.38</v>
      </c>
    </row>
    <row r="3105" customFormat="false" ht="15" hidden="false" customHeight="true" outlineLevel="0" collapsed="false">
      <c r="A3105" s="1" t="s">
        <v>5553</v>
      </c>
      <c r="B3105" s="1" t="s">
        <v>1129</v>
      </c>
      <c r="C3105" s="1" t="s">
        <v>2222</v>
      </c>
      <c r="D3105" s="1" t="s">
        <v>2025</v>
      </c>
      <c r="E3105" s="1" t="s">
        <v>2018</v>
      </c>
      <c r="F3105" s="16" t="n">
        <v>49</v>
      </c>
      <c r="G3105" s="16" t="n">
        <v>1182.46</v>
      </c>
      <c r="H3105" s="16" t="n">
        <v>1231.46</v>
      </c>
    </row>
    <row r="3106" customFormat="false" ht="15" hidden="false" customHeight="true" outlineLevel="0" collapsed="false">
      <c r="A3106" s="1" t="s">
        <v>5554</v>
      </c>
      <c r="B3106" s="1" t="s">
        <v>1897</v>
      </c>
      <c r="C3106" s="1" t="s">
        <v>3453</v>
      </c>
      <c r="D3106" s="1" t="s">
        <v>2017</v>
      </c>
      <c r="E3106" s="1" t="s">
        <v>2018</v>
      </c>
      <c r="F3106" s="16" t="n">
        <v>0</v>
      </c>
      <c r="G3106" s="16" t="n">
        <v>11934.9</v>
      </c>
      <c r="H3106" s="16" t="n">
        <v>11934.9</v>
      </c>
    </row>
    <row r="3107" customFormat="false" ht="15" hidden="false" customHeight="true" outlineLevel="0" collapsed="false">
      <c r="A3107" s="1" t="s">
        <v>5555</v>
      </c>
      <c r="B3107" s="1" t="s">
        <v>1897</v>
      </c>
      <c r="C3107" s="1" t="s">
        <v>1595</v>
      </c>
      <c r="D3107" s="1" t="s">
        <v>2025</v>
      </c>
      <c r="E3107" s="1" t="s">
        <v>2018</v>
      </c>
      <c r="F3107" s="16" t="n">
        <v>0</v>
      </c>
      <c r="G3107" s="16" t="n">
        <v>5278.87</v>
      </c>
      <c r="H3107" s="16" t="n">
        <v>5278.87</v>
      </c>
    </row>
    <row r="3108" customFormat="false" ht="15" hidden="false" customHeight="true" outlineLevel="0" collapsed="false">
      <c r="A3108" s="1" t="s">
        <v>5556</v>
      </c>
      <c r="B3108" s="1" t="s">
        <v>633</v>
      </c>
      <c r="C3108" s="1" t="s">
        <v>2386</v>
      </c>
      <c r="D3108" s="1" t="s">
        <v>2021</v>
      </c>
      <c r="E3108" s="1" t="s">
        <v>2045</v>
      </c>
      <c r="F3108" s="16" t="n">
        <v>79</v>
      </c>
      <c r="G3108" s="16" t="n">
        <v>2255.79</v>
      </c>
      <c r="H3108" s="16" t="n">
        <v>2334.79</v>
      </c>
    </row>
    <row r="3109" customFormat="false" ht="15" hidden="false" customHeight="true" outlineLevel="0" collapsed="false">
      <c r="A3109" s="1" t="s">
        <v>5557</v>
      </c>
      <c r="B3109" s="1" t="s">
        <v>888</v>
      </c>
      <c r="C3109" s="1" t="s">
        <v>1873</v>
      </c>
      <c r="D3109" s="1" t="s">
        <v>2055</v>
      </c>
      <c r="E3109" s="1" t="s">
        <v>2018</v>
      </c>
      <c r="F3109" s="16" t="n">
        <v>0</v>
      </c>
      <c r="G3109" s="16" t="n">
        <v>3493.68</v>
      </c>
      <c r="H3109" s="16" t="n">
        <v>3493.68</v>
      </c>
    </row>
    <row r="3110" customFormat="false" ht="15" hidden="false" customHeight="true" outlineLevel="0" collapsed="false">
      <c r="A3110" s="1" t="s">
        <v>5558</v>
      </c>
      <c r="B3110" s="1" t="s">
        <v>514</v>
      </c>
      <c r="C3110" s="1" t="s">
        <v>2577</v>
      </c>
      <c r="D3110" s="1" t="s">
        <v>2025</v>
      </c>
      <c r="E3110" s="1" t="s">
        <v>2018</v>
      </c>
      <c r="F3110" s="16" t="n">
        <v>0</v>
      </c>
      <c r="G3110" s="16" t="n">
        <v>24311.93</v>
      </c>
      <c r="H3110" s="16" t="n">
        <v>24311.93</v>
      </c>
    </row>
    <row r="3111" customFormat="false" ht="15" hidden="false" customHeight="true" outlineLevel="0" collapsed="false">
      <c r="A3111" s="1" t="s">
        <v>5559</v>
      </c>
      <c r="B3111" s="1" t="s">
        <v>1052</v>
      </c>
      <c r="C3111" s="1" t="s">
        <v>2188</v>
      </c>
      <c r="D3111" s="1" t="s">
        <v>2017</v>
      </c>
      <c r="E3111" s="1" t="s">
        <v>2018</v>
      </c>
      <c r="F3111" s="16" t="n">
        <v>0</v>
      </c>
      <c r="G3111" s="16" t="n">
        <v>6259.27</v>
      </c>
      <c r="H3111" s="16" t="n">
        <v>6259.27</v>
      </c>
    </row>
    <row r="3112" customFormat="false" ht="15" hidden="false" customHeight="true" outlineLevel="0" collapsed="false">
      <c r="A3112" s="1" t="s">
        <v>5560</v>
      </c>
      <c r="B3112" s="1" t="s">
        <v>199</v>
      </c>
      <c r="C3112" s="1" t="s">
        <v>2034</v>
      </c>
      <c r="D3112" s="1" t="s">
        <v>2032</v>
      </c>
      <c r="E3112" s="1" t="s">
        <v>2018</v>
      </c>
      <c r="F3112" s="16" t="n">
        <v>0</v>
      </c>
      <c r="G3112" s="16" t="n">
        <v>4732.2</v>
      </c>
      <c r="H3112" s="16" t="n">
        <v>4732.2</v>
      </c>
    </row>
    <row r="3113" customFormat="false" ht="15" hidden="false" customHeight="true" outlineLevel="0" collapsed="false">
      <c r="A3113" s="1" t="s">
        <v>5561</v>
      </c>
      <c r="B3113" s="1" t="s">
        <v>630</v>
      </c>
      <c r="C3113" s="1" t="s">
        <v>2222</v>
      </c>
      <c r="D3113" s="1" t="s">
        <v>2025</v>
      </c>
      <c r="E3113" s="1" t="s">
        <v>2018</v>
      </c>
      <c r="F3113" s="16" t="n">
        <v>0</v>
      </c>
      <c r="G3113" s="16" t="n">
        <v>6637.99</v>
      </c>
      <c r="H3113" s="16" t="n">
        <v>6637.99</v>
      </c>
    </row>
    <row r="3114" customFormat="false" ht="15" hidden="false" customHeight="true" outlineLevel="0" collapsed="false">
      <c r="A3114" s="1" t="s">
        <v>5562</v>
      </c>
      <c r="B3114" s="1" t="s">
        <v>1037</v>
      </c>
      <c r="C3114" s="1" t="s">
        <v>2027</v>
      </c>
      <c r="D3114" s="1" t="s">
        <v>2021</v>
      </c>
      <c r="E3114" s="1" t="s">
        <v>2018</v>
      </c>
      <c r="F3114" s="16" t="n">
        <v>0</v>
      </c>
      <c r="G3114" s="16" t="n">
        <v>6393.77</v>
      </c>
      <c r="H3114" s="16" t="n">
        <v>6393.77</v>
      </c>
    </row>
    <row r="3115" customFormat="false" ht="15" hidden="false" customHeight="true" outlineLevel="0" collapsed="false">
      <c r="A3115" s="1" t="s">
        <v>5563</v>
      </c>
      <c r="B3115" s="1" t="s">
        <v>589</v>
      </c>
      <c r="C3115" s="1" t="s">
        <v>2247</v>
      </c>
      <c r="D3115" s="1" t="s">
        <v>2028</v>
      </c>
      <c r="E3115" s="1" t="s">
        <v>2018</v>
      </c>
      <c r="F3115" s="16" t="n">
        <v>0</v>
      </c>
      <c r="G3115" s="16" t="n">
        <v>9171.98</v>
      </c>
      <c r="H3115" s="16" t="n">
        <v>9171.98</v>
      </c>
    </row>
    <row r="3116" customFormat="false" ht="15" hidden="false" customHeight="true" outlineLevel="0" collapsed="false">
      <c r="A3116" s="1" t="s">
        <v>5564</v>
      </c>
      <c r="B3116" s="1" t="s">
        <v>348</v>
      </c>
      <c r="C3116" s="1" t="s">
        <v>2386</v>
      </c>
      <c r="D3116" s="1" t="s">
        <v>2025</v>
      </c>
      <c r="E3116" s="1" t="s">
        <v>2045</v>
      </c>
      <c r="F3116" s="16" t="n">
        <v>99</v>
      </c>
      <c r="G3116" s="16" t="n">
        <v>2459.52</v>
      </c>
      <c r="H3116" s="16" t="n">
        <v>2558.52</v>
      </c>
    </row>
    <row r="3117" customFormat="false" ht="15" hidden="false" customHeight="true" outlineLevel="0" collapsed="false">
      <c r="A3117" s="1" t="s">
        <v>5565</v>
      </c>
      <c r="B3117" s="1" t="s">
        <v>951</v>
      </c>
      <c r="C3117" s="1" t="s">
        <v>2721</v>
      </c>
      <c r="D3117" s="1" t="s">
        <v>2025</v>
      </c>
      <c r="E3117" s="1" t="s">
        <v>2018</v>
      </c>
      <c r="F3117" s="16" t="n">
        <v>0</v>
      </c>
      <c r="G3117" s="16" t="n">
        <v>8420.77</v>
      </c>
      <c r="H3117" s="16" t="n">
        <v>8420.77</v>
      </c>
    </row>
    <row r="3118" customFormat="false" ht="15" hidden="false" customHeight="true" outlineLevel="0" collapsed="false">
      <c r="A3118" s="1" t="s">
        <v>5566</v>
      </c>
      <c r="B3118" s="1" t="s">
        <v>514</v>
      </c>
      <c r="C3118" s="1" t="s">
        <v>2089</v>
      </c>
      <c r="D3118" s="1" t="s">
        <v>2021</v>
      </c>
      <c r="E3118" s="1" t="s">
        <v>2018</v>
      </c>
      <c r="F3118" s="16" t="n">
        <v>0</v>
      </c>
      <c r="G3118" s="16" t="n">
        <v>4669.48</v>
      </c>
      <c r="H3118" s="16" t="n">
        <v>4669.48</v>
      </c>
    </row>
    <row r="3119" customFormat="false" ht="15" hidden="false" customHeight="true" outlineLevel="0" collapsed="false">
      <c r="A3119" s="1" t="s">
        <v>5567</v>
      </c>
      <c r="B3119" s="1" t="s">
        <v>468</v>
      </c>
      <c r="C3119" s="1" t="s">
        <v>1661</v>
      </c>
      <c r="D3119" s="1" t="s">
        <v>2017</v>
      </c>
      <c r="E3119" s="1" t="s">
        <v>2022</v>
      </c>
      <c r="F3119" s="16" t="n">
        <v>79</v>
      </c>
      <c r="G3119" s="16" t="n">
        <v>750.27</v>
      </c>
      <c r="H3119" s="16" t="n">
        <v>829.27</v>
      </c>
    </row>
    <row r="3120" customFormat="false" ht="15" hidden="false" customHeight="true" outlineLevel="0" collapsed="false">
      <c r="A3120" s="1" t="s">
        <v>5568</v>
      </c>
      <c r="B3120" s="1" t="s">
        <v>382</v>
      </c>
      <c r="C3120" s="1" t="s">
        <v>2345</v>
      </c>
      <c r="D3120" s="1" t="s">
        <v>2032</v>
      </c>
      <c r="E3120" s="1" t="s">
        <v>2018</v>
      </c>
      <c r="F3120" s="16" t="n">
        <v>0</v>
      </c>
      <c r="G3120" s="16" t="n">
        <v>7709.67</v>
      </c>
      <c r="H3120" s="16" t="n">
        <v>7709.67</v>
      </c>
    </row>
    <row r="3121" customFormat="false" ht="15" hidden="false" customHeight="true" outlineLevel="0" collapsed="false">
      <c r="A3121" s="1" t="s">
        <v>5569</v>
      </c>
      <c r="B3121" s="1" t="s">
        <v>1510</v>
      </c>
      <c r="C3121" s="1" t="s">
        <v>1590</v>
      </c>
      <c r="D3121" s="1" t="s">
        <v>2032</v>
      </c>
      <c r="E3121" s="1" t="s">
        <v>2018</v>
      </c>
      <c r="F3121" s="16" t="n">
        <v>49</v>
      </c>
      <c r="G3121" s="16" t="n">
        <v>433.95</v>
      </c>
      <c r="H3121" s="16" t="n">
        <v>482.95</v>
      </c>
    </row>
    <row r="3122" customFormat="false" ht="15" hidden="false" customHeight="true" outlineLevel="0" collapsed="false">
      <c r="A3122" s="1" t="s">
        <v>5570</v>
      </c>
      <c r="B3122" s="1" t="s">
        <v>1011</v>
      </c>
      <c r="C3122" s="1" t="s">
        <v>4233</v>
      </c>
      <c r="D3122" s="1" t="s">
        <v>2021</v>
      </c>
      <c r="E3122" s="1" t="s">
        <v>2084</v>
      </c>
      <c r="F3122" s="16" t="n">
        <v>0</v>
      </c>
      <c r="G3122" s="16" t="n">
        <v>10083.98</v>
      </c>
      <c r="H3122" s="16" t="n">
        <v>10083.98</v>
      </c>
    </row>
    <row r="3123" customFormat="false" ht="15" hidden="false" customHeight="true" outlineLevel="0" collapsed="false">
      <c r="A3123" s="1" t="s">
        <v>5571</v>
      </c>
      <c r="B3123" s="1" t="s">
        <v>1809</v>
      </c>
      <c r="C3123" s="1" t="s">
        <v>2241</v>
      </c>
      <c r="D3123" s="1" t="s">
        <v>2025</v>
      </c>
      <c r="E3123" s="1" t="s">
        <v>2018</v>
      </c>
      <c r="F3123" s="16" t="n">
        <v>79</v>
      </c>
      <c r="G3123" s="16" t="n">
        <v>2374.52</v>
      </c>
      <c r="H3123" s="16" t="n">
        <v>2453.52</v>
      </c>
    </row>
    <row r="3124" customFormat="false" ht="15" hidden="false" customHeight="true" outlineLevel="0" collapsed="false">
      <c r="A3124" s="1" t="s">
        <v>5572</v>
      </c>
      <c r="B3124" s="1" t="s">
        <v>284</v>
      </c>
      <c r="C3124" s="1" t="s">
        <v>1794</v>
      </c>
      <c r="D3124" s="1" t="s">
        <v>2017</v>
      </c>
      <c r="E3124" s="1" t="s">
        <v>2018</v>
      </c>
      <c r="F3124" s="16" t="n">
        <v>0</v>
      </c>
      <c r="G3124" s="16" t="n">
        <v>3321.13</v>
      </c>
      <c r="H3124" s="16" t="n">
        <v>3321.13</v>
      </c>
    </row>
    <row r="3125" customFormat="false" ht="15" hidden="false" customHeight="true" outlineLevel="0" collapsed="false">
      <c r="A3125" s="1" t="s">
        <v>5573</v>
      </c>
      <c r="B3125" s="1" t="s">
        <v>1351</v>
      </c>
      <c r="C3125" s="1" t="s">
        <v>1606</v>
      </c>
      <c r="D3125" s="1" t="s">
        <v>2021</v>
      </c>
      <c r="E3125" s="1" t="s">
        <v>2018</v>
      </c>
      <c r="F3125" s="16" t="n">
        <v>0</v>
      </c>
      <c r="G3125" s="16" t="n">
        <v>4109.29</v>
      </c>
      <c r="H3125" s="16" t="n">
        <v>4109.29</v>
      </c>
    </row>
    <row r="3126" customFormat="false" ht="15" hidden="false" customHeight="true" outlineLevel="0" collapsed="false">
      <c r="A3126" s="1" t="s">
        <v>5574</v>
      </c>
      <c r="B3126" s="1" t="s">
        <v>1844</v>
      </c>
      <c r="C3126" s="1" t="s">
        <v>933</v>
      </c>
      <c r="D3126" s="1" t="s">
        <v>2032</v>
      </c>
      <c r="E3126" s="1" t="s">
        <v>2018</v>
      </c>
      <c r="F3126" s="16" t="n">
        <v>0</v>
      </c>
      <c r="G3126" s="16" t="n">
        <v>7931.09</v>
      </c>
      <c r="H3126" s="16" t="n">
        <v>7931.09</v>
      </c>
    </row>
    <row r="3127" customFormat="false" ht="15" hidden="false" customHeight="true" outlineLevel="0" collapsed="false">
      <c r="A3127" s="1" t="s">
        <v>5575</v>
      </c>
      <c r="B3127" s="1" t="s">
        <v>1348</v>
      </c>
      <c r="C3127" s="1" t="s">
        <v>2950</v>
      </c>
      <c r="D3127" s="1" t="s">
        <v>2017</v>
      </c>
      <c r="E3127" s="1" t="s">
        <v>2018</v>
      </c>
      <c r="F3127" s="16" t="n">
        <v>0</v>
      </c>
      <c r="G3127" s="16" t="n">
        <v>12161.67</v>
      </c>
      <c r="H3127" s="16" t="n">
        <v>12161.67</v>
      </c>
    </row>
    <row r="3128" customFormat="false" ht="15" hidden="false" customHeight="true" outlineLevel="0" collapsed="false">
      <c r="A3128" s="1" t="s">
        <v>5576</v>
      </c>
      <c r="B3128" s="1" t="s">
        <v>408</v>
      </c>
      <c r="C3128" s="1" t="s">
        <v>2712</v>
      </c>
      <c r="D3128" s="1" t="s">
        <v>2017</v>
      </c>
      <c r="E3128" s="1" t="s">
        <v>2018</v>
      </c>
      <c r="F3128" s="16" t="n">
        <v>0</v>
      </c>
      <c r="G3128" s="16" t="n">
        <v>6964.58</v>
      </c>
      <c r="H3128" s="16" t="n">
        <v>6964.58</v>
      </c>
    </row>
    <row r="3129" customFormat="false" ht="15" hidden="false" customHeight="true" outlineLevel="0" collapsed="false">
      <c r="A3129" s="1" t="s">
        <v>5577</v>
      </c>
      <c r="B3129" s="1" t="s">
        <v>1806</v>
      </c>
      <c r="C3129" s="1" t="s">
        <v>2133</v>
      </c>
      <c r="D3129" s="1" t="s">
        <v>2025</v>
      </c>
      <c r="E3129" s="1" t="s">
        <v>2018</v>
      </c>
      <c r="F3129" s="16" t="n">
        <v>0</v>
      </c>
      <c r="G3129" s="16" t="n">
        <v>16043.84</v>
      </c>
      <c r="H3129" s="16" t="n">
        <v>16043.84</v>
      </c>
    </row>
    <row r="3130" customFormat="false" ht="15" hidden="false" customHeight="true" outlineLevel="0" collapsed="false">
      <c r="A3130" s="1" t="s">
        <v>5578</v>
      </c>
      <c r="B3130" s="1" t="s">
        <v>450</v>
      </c>
      <c r="C3130" s="1" t="s">
        <v>4238</v>
      </c>
      <c r="D3130" s="1" t="s">
        <v>2055</v>
      </c>
      <c r="E3130" s="1" t="s">
        <v>2018</v>
      </c>
      <c r="F3130" s="16" t="n">
        <v>49</v>
      </c>
      <c r="G3130" s="16" t="n">
        <v>1021.34</v>
      </c>
      <c r="H3130" s="16" t="n">
        <v>1070.34</v>
      </c>
    </row>
    <row r="3131" customFormat="false" ht="15" hidden="false" customHeight="true" outlineLevel="0" collapsed="false">
      <c r="A3131" s="1" t="s">
        <v>5579</v>
      </c>
      <c r="B3131" s="1" t="s">
        <v>1280</v>
      </c>
      <c r="C3131" s="1" t="s">
        <v>2525</v>
      </c>
      <c r="D3131" s="1" t="s">
        <v>2017</v>
      </c>
      <c r="E3131" s="1" t="s">
        <v>2018</v>
      </c>
      <c r="F3131" s="16" t="n">
        <v>0</v>
      </c>
      <c r="G3131" s="16" t="n">
        <v>10928.23</v>
      </c>
      <c r="H3131" s="16" t="n">
        <v>10928.23</v>
      </c>
    </row>
    <row r="3132" customFormat="false" ht="15" hidden="false" customHeight="true" outlineLevel="0" collapsed="false">
      <c r="A3132" s="1" t="s">
        <v>5580</v>
      </c>
      <c r="B3132" s="1" t="s">
        <v>1548</v>
      </c>
      <c r="C3132" s="1" t="s">
        <v>2197</v>
      </c>
      <c r="D3132" s="1" t="s">
        <v>2032</v>
      </c>
      <c r="E3132" s="1" t="s">
        <v>2018</v>
      </c>
      <c r="F3132" s="16" t="n">
        <v>99</v>
      </c>
      <c r="G3132" s="16" t="n">
        <v>498.4</v>
      </c>
      <c r="H3132" s="16" t="n">
        <v>597.4</v>
      </c>
    </row>
    <row r="3133" customFormat="false" ht="15" hidden="false" customHeight="true" outlineLevel="0" collapsed="false">
      <c r="A3133" s="1" t="s">
        <v>5581</v>
      </c>
      <c r="B3133" s="1" t="s">
        <v>1559</v>
      </c>
      <c r="C3133" s="1" t="s">
        <v>2177</v>
      </c>
      <c r="D3133" s="1" t="s">
        <v>2025</v>
      </c>
      <c r="E3133" s="1" t="s">
        <v>2018</v>
      </c>
      <c r="F3133" s="16" t="n">
        <v>0</v>
      </c>
      <c r="G3133" s="16" t="n">
        <v>23384.79</v>
      </c>
      <c r="H3133" s="16" t="n">
        <v>23384.79</v>
      </c>
    </row>
    <row r="3134" customFormat="false" ht="15" hidden="false" customHeight="true" outlineLevel="0" collapsed="false">
      <c r="A3134" s="1" t="s">
        <v>5582</v>
      </c>
      <c r="B3134" s="1" t="s">
        <v>1360</v>
      </c>
      <c r="C3134" s="1" t="s">
        <v>1285</v>
      </c>
      <c r="D3134" s="1" t="s">
        <v>2025</v>
      </c>
      <c r="E3134" s="1" t="s">
        <v>2045</v>
      </c>
      <c r="F3134" s="16" t="n">
        <v>0</v>
      </c>
      <c r="G3134" s="16" t="n">
        <v>8296.91</v>
      </c>
      <c r="H3134" s="16" t="n">
        <v>8296.91</v>
      </c>
    </row>
    <row r="3135" customFormat="false" ht="15" hidden="false" customHeight="true" outlineLevel="0" collapsed="false">
      <c r="A3135" s="1" t="s">
        <v>5583</v>
      </c>
      <c r="B3135" s="1" t="s">
        <v>1668</v>
      </c>
      <c r="C3135" s="1" t="s">
        <v>2928</v>
      </c>
      <c r="D3135" s="1" t="s">
        <v>2017</v>
      </c>
      <c r="E3135" s="1" t="s">
        <v>2018</v>
      </c>
      <c r="F3135" s="16" t="n">
        <v>79</v>
      </c>
      <c r="G3135" s="16" t="n">
        <v>762.88</v>
      </c>
      <c r="H3135" s="16" t="n">
        <v>841.88</v>
      </c>
    </row>
    <row r="3136" customFormat="false" ht="15" hidden="false" customHeight="true" outlineLevel="0" collapsed="false">
      <c r="A3136" s="1" t="s">
        <v>5584</v>
      </c>
      <c r="B3136" s="1" t="s">
        <v>1052</v>
      </c>
      <c r="C3136" s="1" t="s">
        <v>2577</v>
      </c>
      <c r="D3136" s="1" t="s">
        <v>2025</v>
      </c>
      <c r="E3136" s="1" t="s">
        <v>2018</v>
      </c>
      <c r="F3136" s="16" t="n">
        <v>0</v>
      </c>
      <c r="G3136" s="16" t="n">
        <v>11954.85</v>
      </c>
      <c r="H3136" s="16" t="n">
        <v>11954.85</v>
      </c>
    </row>
    <row r="3137" customFormat="false" ht="15" hidden="false" customHeight="true" outlineLevel="0" collapsed="false">
      <c r="A3137" s="1" t="s">
        <v>5585</v>
      </c>
      <c r="B3137" s="1" t="s">
        <v>1889</v>
      </c>
      <c r="C3137" s="1" t="s">
        <v>1504</v>
      </c>
      <c r="D3137" s="1" t="s">
        <v>2025</v>
      </c>
      <c r="E3137" s="1" t="s">
        <v>2018</v>
      </c>
      <c r="F3137" s="16" t="n">
        <v>0</v>
      </c>
      <c r="G3137" s="16" t="n">
        <v>7253.14</v>
      </c>
      <c r="H3137" s="16" t="n">
        <v>7253.14</v>
      </c>
    </row>
    <row r="3138" customFormat="false" ht="15" hidden="false" customHeight="true" outlineLevel="0" collapsed="false">
      <c r="A3138" s="1" t="s">
        <v>5586</v>
      </c>
      <c r="B3138" s="1" t="s">
        <v>1745</v>
      </c>
      <c r="C3138" s="1" t="s">
        <v>1484</v>
      </c>
      <c r="D3138" s="1" t="s">
        <v>2025</v>
      </c>
      <c r="E3138" s="1" t="s">
        <v>2018</v>
      </c>
      <c r="F3138" s="16" t="n">
        <v>0</v>
      </c>
      <c r="G3138" s="16" t="n">
        <v>3710.65</v>
      </c>
      <c r="H3138" s="16" t="n">
        <v>3710.65</v>
      </c>
    </row>
    <row r="3139" customFormat="false" ht="15" hidden="false" customHeight="true" outlineLevel="0" collapsed="false">
      <c r="A3139" s="1" t="s">
        <v>5587</v>
      </c>
      <c r="B3139" s="1" t="s">
        <v>1542</v>
      </c>
      <c r="C3139" s="1" t="s">
        <v>2496</v>
      </c>
      <c r="D3139" s="1" t="s">
        <v>2025</v>
      </c>
      <c r="E3139" s="1" t="s">
        <v>2018</v>
      </c>
      <c r="F3139" s="16" t="n">
        <v>0</v>
      </c>
      <c r="G3139" s="16" t="n">
        <v>11029.86</v>
      </c>
      <c r="H3139" s="16" t="n">
        <v>11029.86</v>
      </c>
    </row>
    <row r="3140" customFormat="false" ht="15" hidden="false" customHeight="true" outlineLevel="0" collapsed="false">
      <c r="A3140" s="1" t="s">
        <v>5588</v>
      </c>
      <c r="B3140" s="1" t="s">
        <v>1022</v>
      </c>
      <c r="C3140" s="1" t="s">
        <v>1776</v>
      </c>
      <c r="D3140" s="1" t="s">
        <v>2017</v>
      </c>
      <c r="E3140" s="1" t="s">
        <v>2018</v>
      </c>
      <c r="F3140" s="16" t="n">
        <v>79</v>
      </c>
      <c r="G3140" s="16" t="n">
        <v>1160.04</v>
      </c>
      <c r="H3140" s="16" t="n">
        <v>1239.04</v>
      </c>
    </row>
    <row r="3141" customFormat="false" ht="15" hidden="false" customHeight="true" outlineLevel="0" collapsed="false">
      <c r="A3141" s="1" t="s">
        <v>5589</v>
      </c>
      <c r="B3141" s="1" t="s">
        <v>1522</v>
      </c>
      <c r="C3141" s="1" t="s">
        <v>2577</v>
      </c>
      <c r="D3141" s="1" t="s">
        <v>2017</v>
      </c>
      <c r="E3141" s="1" t="s">
        <v>2018</v>
      </c>
      <c r="F3141" s="16" t="n">
        <v>99</v>
      </c>
      <c r="G3141" s="16" t="n">
        <v>750.27</v>
      </c>
      <c r="H3141" s="16" t="n">
        <v>849.27</v>
      </c>
    </row>
    <row r="3142" customFormat="false" ht="15" hidden="false" customHeight="true" outlineLevel="0" collapsed="false">
      <c r="A3142" s="1" t="s">
        <v>5590</v>
      </c>
      <c r="B3142" s="1" t="s">
        <v>1107</v>
      </c>
      <c r="C3142" s="1" t="s">
        <v>2744</v>
      </c>
      <c r="D3142" s="1" t="s">
        <v>2025</v>
      </c>
      <c r="E3142" s="1" t="s">
        <v>2018</v>
      </c>
      <c r="F3142" s="16" t="n">
        <v>49</v>
      </c>
      <c r="G3142" s="16" t="n">
        <v>2137.07</v>
      </c>
      <c r="H3142" s="16" t="n">
        <v>2186.07</v>
      </c>
    </row>
    <row r="3143" customFormat="false" ht="15" hidden="false" customHeight="true" outlineLevel="0" collapsed="false">
      <c r="A3143" s="1" t="s">
        <v>5591</v>
      </c>
      <c r="B3143" s="1" t="s">
        <v>1184</v>
      </c>
      <c r="C3143" s="1" t="s">
        <v>1321</v>
      </c>
      <c r="D3143" s="1" t="s">
        <v>2025</v>
      </c>
      <c r="E3143" s="1" t="s">
        <v>2018</v>
      </c>
      <c r="F3143" s="16" t="n">
        <v>0</v>
      </c>
      <c r="G3143" s="16" t="n">
        <v>18440.27</v>
      </c>
      <c r="H3143" s="16" t="n">
        <v>18440.27</v>
      </c>
    </row>
    <row r="3144" customFormat="false" ht="15" hidden="false" customHeight="true" outlineLevel="0" collapsed="false">
      <c r="A3144" s="1" t="s">
        <v>5592</v>
      </c>
      <c r="B3144" s="1" t="s">
        <v>1357</v>
      </c>
      <c r="C3144" s="1" t="s">
        <v>1054</v>
      </c>
      <c r="D3144" s="1" t="s">
        <v>2025</v>
      </c>
      <c r="E3144" s="1" t="s">
        <v>2018</v>
      </c>
      <c r="F3144" s="16" t="n">
        <v>0</v>
      </c>
      <c r="G3144" s="16" t="n">
        <v>3148.62</v>
      </c>
      <c r="H3144" s="16" t="n">
        <v>3148.62</v>
      </c>
    </row>
    <row r="3145" customFormat="false" ht="15" hidden="false" customHeight="true" outlineLevel="0" collapsed="false">
      <c r="A3145" s="1" t="s">
        <v>5593</v>
      </c>
      <c r="B3145" s="1" t="s">
        <v>1052</v>
      </c>
      <c r="C3145" s="1" t="s">
        <v>2034</v>
      </c>
      <c r="D3145" s="1" t="s">
        <v>2021</v>
      </c>
      <c r="E3145" s="1" t="s">
        <v>2018</v>
      </c>
      <c r="F3145" s="16" t="n">
        <v>0</v>
      </c>
      <c r="G3145" s="16" t="n">
        <v>2532.42</v>
      </c>
      <c r="H3145" s="16" t="n">
        <v>2532.42</v>
      </c>
    </row>
    <row r="3146" customFormat="false" ht="15" hidden="false" customHeight="true" outlineLevel="0" collapsed="false">
      <c r="A3146" s="1" t="s">
        <v>5594</v>
      </c>
      <c r="B3146" s="1" t="s">
        <v>630</v>
      </c>
      <c r="C3146" s="1" t="s">
        <v>1445</v>
      </c>
      <c r="D3146" s="1" t="s">
        <v>2055</v>
      </c>
      <c r="E3146" s="1" t="s">
        <v>2022</v>
      </c>
      <c r="F3146" s="16" t="n">
        <v>0</v>
      </c>
      <c r="G3146" s="16" t="n">
        <v>3223.81</v>
      </c>
      <c r="H3146" s="16" t="n">
        <v>3223.81</v>
      </c>
    </row>
    <row r="3147" customFormat="false" ht="15" hidden="false" customHeight="true" outlineLevel="0" collapsed="false">
      <c r="A3147" s="1" t="s">
        <v>5595</v>
      </c>
      <c r="B3147" s="1" t="s">
        <v>752</v>
      </c>
      <c r="C3147" s="1" t="s">
        <v>1180</v>
      </c>
      <c r="D3147" s="1" t="s">
        <v>2025</v>
      </c>
      <c r="E3147" s="1" t="s">
        <v>2018</v>
      </c>
      <c r="F3147" s="16" t="n">
        <v>79</v>
      </c>
      <c r="G3147" s="16" t="n">
        <v>2278.43</v>
      </c>
      <c r="H3147" s="16" t="n">
        <v>2357.43</v>
      </c>
    </row>
    <row r="3148" customFormat="false" ht="15" hidden="false" customHeight="true" outlineLevel="0" collapsed="false">
      <c r="A3148" s="1" t="s">
        <v>5596</v>
      </c>
      <c r="B3148" s="1" t="s">
        <v>304</v>
      </c>
      <c r="C3148" s="1" t="s">
        <v>568</v>
      </c>
      <c r="D3148" s="1" t="s">
        <v>2017</v>
      </c>
      <c r="E3148" s="1" t="s">
        <v>2018</v>
      </c>
      <c r="F3148" s="16" t="n">
        <v>49</v>
      </c>
      <c r="G3148" s="16" t="n">
        <v>1494.98</v>
      </c>
      <c r="H3148" s="16" t="n">
        <v>1543.98</v>
      </c>
    </row>
    <row r="3149" customFormat="false" ht="15" hidden="false" customHeight="true" outlineLevel="0" collapsed="false">
      <c r="A3149" s="1" t="s">
        <v>5597</v>
      </c>
      <c r="B3149" s="1" t="s">
        <v>936</v>
      </c>
      <c r="C3149" s="1" t="s">
        <v>760</v>
      </c>
      <c r="D3149" s="1" t="s">
        <v>2055</v>
      </c>
      <c r="E3149" s="1" t="s">
        <v>2018</v>
      </c>
      <c r="F3149" s="16" t="n">
        <v>99</v>
      </c>
      <c r="G3149" s="16" t="n">
        <v>482.17</v>
      </c>
      <c r="H3149" s="16" t="n">
        <v>581.17</v>
      </c>
    </row>
    <row r="3150" customFormat="false" ht="15" hidden="false" customHeight="true" outlineLevel="0" collapsed="false">
      <c r="A3150" s="1" t="s">
        <v>5598</v>
      </c>
      <c r="B3150" s="1" t="s">
        <v>1145</v>
      </c>
      <c r="C3150" s="1" t="s">
        <v>3719</v>
      </c>
      <c r="D3150" s="1" t="s">
        <v>2017</v>
      </c>
      <c r="E3150" s="1" t="s">
        <v>2018</v>
      </c>
      <c r="F3150" s="16" t="n">
        <v>49</v>
      </c>
      <c r="G3150" s="16" t="n">
        <v>311.15</v>
      </c>
      <c r="H3150" s="16" t="n">
        <v>360.15</v>
      </c>
    </row>
    <row r="3151" customFormat="false" ht="15" hidden="false" customHeight="true" outlineLevel="0" collapsed="false">
      <c r="A3151" s="1" t="s">
        <v>5599</v>
      </c>
      <c r="B3151" s="1" t="s">
        <v>1398</v>
      </c>
      <c r="C3151" s="1" t="s">
        <v>572</v>
      </c>
      <c r="D3151" s="1" t="s">
        <v>2017</v>
      </c>
      <c r="E3151" s="1" t="s">
        <v>2018</v>
      </c>
      <c r="F3151" s="16" t="n">
        <v>0</v>
      </c>
      <c r="G3151" s="16" t="n">
        <v>6506.25</v>
      </c>
      <c r="H3151" s="16" t="n">
        <v>6506.25</v>
      </c>
    </row>
    <row r="3152" customFormat="false" ht="15" hidden="false" customHeight="true" outlineLevel="0" collapsed="false">
      <c r="A3152" s="1" t="s">
        <v>5600</v>
      </c>
      <c r="B3152" s="1" t="s">
        <v>1187</v>
      </c>
      <c r="C3152" s="1" t="s">
        <v>3042</v>
      </c>
      <c r="D3152" s="1" t="s">
        <v>2025</v>
      </c>
      <c r="E3152" s="1" t="s">
        <v>2045</v>
      </c>
      <c r="F3152" s="16" t="n">
        <v>0</v>
      </c>
      <c r="G3152" s="16" t="n">
        <v>5126.53</v>
      </c>
      <c r="H3152" s="16" t="n">
        <v>5126.53</v>
      </c>
    </row>
    <row r="3153" customFormat="false" ht="15" hidden="false" customHeight="true" outlineLevel="0" collapsed="false">
      <c r="A3153" s="1" t="s">
        <v>5601</v>
      </c>
      <c r="B3153" s="1" t="s">
        <v>1375</v>
      </c>
      <c r="C3153" s="1" t="s">
        <v>511</v>
      </c>
      <c r="D3153" s="1" t="s">
        <v>2017</v>
      </c>
      <c r="E3153" s="1" t="s">
        <v>2018</v>
      </c>
      <c r="F3153" s="16" t="n">
        <v>79</v>
      </c>
      <c r="G3153" s="16" t="n">
        <v>2398.35</v>
      </c>
      <c r="H3153" s="16" t="n">
        <v>2477.35</v>
      </c>
    </row>
    <row r="3154" customFormat="false" ht="15" hidden="false" customHeight="true" outlineLevel="0" collapsed="false">
      <c r="A3154" s="1" t="s">
        <v>5602</v>
      </c>
      <c r="B3154" s="1" t="s">
        <v>1052</v>
      </c>
      <c r="C3154" s="1" t="s">
        <v>2635</v>
      </c>
      <c r="D3154" s="1" t="s">
        <v>2021</v>
      </c>
      <c r="E3154" s="1" t="s">
        <v>2022</v>
      </c>
      <c r="F3154" s="16" t="n">
        <v>0</v>
      </c>
      <c r="G3154" s="16" t="n">
        <v>2541.47</v>
      </c>
      <c r="H3154" s="16" t="n">
        <v>2541.47</v>
      </c>
    </row>
    <row r="3155" customFormat="false" ht="15" hidden="false" customHeight="true" outlineLevel="0" collapsed="false">
      <c r="A3155" s="1" t="s">
        <v>5603</v>
      </c>
      <c r="B3155" s="1" t="s">
        <v>1443</v>
      </c>
      <c r="C3155" s="1" t="s">
        <v>2396</v>
      </c>
      <c r="D3155" s="1" t="s">
        <v>2032</v>
      </c>
      <c r="E3155" s="1" t="s">
        <v>2018</v>
      </c>
      <c r="F3155" s="16" t="n">
        <v>99</v>
      </c>
      <c r="G3155" s="16" t="n">
        <v>2477.13</v>
      </c>
      <c r="H3155" s="16" t="n">
        <v>2576.13</v>
      </c>
    </row>
    <row r="3156" customFormat="false" ht="15" hidden="false" customHeight="true" outlineLevel="0" collapsed="false">
      <c r="A3156" s="1" t="s">
        <v>5604</v>
      </c>
      <c r="B3156" s="1" t="s">
        <v>636</v>
      </c>
      <c r="C3156" s="1" t="s">
        <v>1633</v>
      </c>
      <c r="D3156" s="1" t="s">
        <v>2021</v>
      </c>
      <c r="E3156" s="1" t="s">
        <v>2045</v>
      </c>
      <c r="F3156" s="16" t="n">
        <v>0</v>
      </c>
      <c r="G3156" s="16" t="n">
        <v>10066.47</v>
      </c>
      <c r="H3156" s="16" t="n">
        <v>10066.47</v>
      </c>
    </row>
    <row r="3157" customFormat="false" ht="15" hidden="false" customHeight="true" outlineLevel="0" collapsed="false">
      <c r="A3157" s="1" t="s">
        <v>5605</v>
      </c>
      <c r="B3157" s="1" t="s">
        <v>824</v>
      </c>
      <c r="C3157" s="1" t="s">
        <v>3429</v>
      </c>
      <c r="D3157" s="1" t="s">
        <v>2055</v>
      </c>
      <c r="E3157" s="1" t="s">
        <v>2018</v>
      </c>
      <c r="F3157" s="16" t="n">
        <v>0</v>
      </c>
      <c r="G3157" s="16" t="n">
        <v>28127.06</v>
      </c>
      <c r="H3157" s="16" t="n">
        <v>28127.06</v>
      </c>
    </row>
    <row r="3158" customFormat="false" ht="15" hidden="false" customHeight="true" outlineLevel="0" collapsed="false">
      <c r="A3158" s="1" t="s">
        <v>5606</v>
      </c>
      <c r="B3158" s="1" t="s">
        <v>582</v>
      </c>
      <c r="C3158" s="1" t="s">
        <v>1655</v>
      </c>
      <c r="D3158" s="1" t="s">
        <v>2032</v>
      </c>
      <c r="E3158" s="1" t="s">
        <v>2018</v>
      </c>
      <c r="F3158" s="16" t="n">
        <v>79</v>
      </c>
      <c r="G3158" s="16" t="n">
        <v>458.06</v>
      </c>
      <c r="H3158" s="16" t="n">
        <v>537.06</v>
      </c>
    </row>
    <row r="3159" customFormat="false" ht="15" hidden="false" customHeight="true" outlineLevel="0" collapsed="false">
      <c r="A3159" s="1" t="s">
        <v>5607</v>
      </c>
      <c r="B3159" s="1" t="s">
        <v>1881</v>
      </c>
      <c r="C3159" s="1" t="s">
        <v>1084</v>
      </c>
      <c r="D3159" s="1" t="s">
        <v>2025</v>
      </c>
      <c r="E3159" s="1" t="s">
        <v>2018</v>
      </c>
      <c r="F3159" s="16" t="n">
        <v>0</v>
      </c>
      <c r="G3159" s="16" t="n">
        <v>13738.36</v>
      </c>
      <c r="H3159" s="16" t="n">
        <v>13738.36</v>
      </c>
    </row>
    <row r="3160" customFormat="false" ht="15" hidden="false" customHeight="true" outlineLevel="0" collapsed="false">
      <c r="A3160" s="1" t="s">
        <v>5608</v>
      </c>
      <c r="B3160" s="1" t="s">
        <v>1360</v>
      </c>
      <c r="C3160" s="1" t="s">
        <v>2437</v>
      </c>
      <c r="D3160" s="1" t="s">
        <v>2032</v>
      </c>
      <c r="E3160" s="1" t="s">
        <v>2018</v>
      </c>
      <c r="F3160" s="16" t="n">
        <v>0</v>
      </c>
      <c r="G3160" s="16" t="n">
        <v>4796.7</v>
      </c>
      <c r="H3160" s="16" t="n">
        <v>4796.7</v>
      </c>
    </row>
    <row r="3161" customFormat="false" ht="15" hidden="false" customHeight="true" outlineLevel="0" collapsed="false">
      <c r="A3161" s="1" t="s">
        <v>5609</v>
      </c>
      <c r="B3161" s="1" t="s">
        <v>1244</v>
      </c>
      <c r="C3161" s="1" t="s">
        <v>1303</v>
      </c>
      <c r="D3161" s="1" t="s">
        <v>2021</v>
      </c>
      <c r="E3161" s="1" t="s">
        <v>2018</v>
      </c>
      <c r="F3161" s="16" t="n">
        <v>0</v>
      </c>
      <c r="G3161" s="16" t="n">
        <v>7923.6</v>
      </c>
      <c r="H3161" s="16" t="n">
        <v>7923.6</v>
      </c>
    </row>
    <row r="3162" customFormat="false" ht="15" hidden="false" customHeight="true" outlineLevel="0" collapsed="false">
      <c r="A3162" s="1" t="s">
        <v>5610</v>
      </c>
      <c r="B3162" s="1" t="s">
        <v>193</v>
      </c>
      <c r="C3162" s="1" t="s">
        <v>3042</v>
      </c>
      <c r="D3162" s="1" t="s">
        <v>2032</v>
      </c>
      <c r="E3162" s="1" t="s">
        <v>2018</v>
      </c>
      <c r="F3162" s="16" t="n">
        <v>0</v>
      </c>
      <c r="G3162" s="16" t="n">
        <v>2784.36</v>
      </c>
      <c r="H3162" s="16" t="n">
        <v>2784.36</v>
      </c>
    </row>
    <row r="3163" customFormat="false" ht="15" hidden="false" customHeight="true" outlineLevel="0" collapsed="false">
      <c r="A3163" s="1" t="s">
        <v>5611</v>
      </c>
      <c r="B3163" s="1" t="s">
        <v>1548</v>
      </c>
      <c r="C3163" s="1" t="s">
        <v>307</v>
      </c>
      <c r="D3163" s="1" t="s">
        <v>2017</v>
      </c>
      <c r="E3163" s="1" t="s">
        <v>2018</v>
      </c>
      <c r="F3163" s="16" t="n">
        <v>49</v>
      </c>
      <c r="G3163" s="16" t="n">
        <v>2416.66</v>
      </c>
      <c r="H3163" s="16" t="n">
        <v>2465.66</v>
      </c>
    </row>
    <row r="3164" customFormat="false" ht="15" hidden="false" customHeight="true" outlineLevel="0" collapsed="false">
      <c r="A3164" s="1" t="s">
        <v>5612</v>
      </c>
      <c r="B3164" s="1" t="s">
        <v>433</v>
      </c>
      <c r="C3164" s="1" t="s">
        <v>833</v>
      </c>
      <c r="D3164" s="1" t="s">
        <v>2021</v>
      </c>
      <c r="E3164" s="1" t="s">
        <v>2018</v>
      </c>
      <c r="F3164" s="16" t="n">
        <v>0</v>
      </c>
      <c r="G3164" s="16" t="n">
        <v>2978.99</v>
      </c>
      <c r="H3164" s="16" t="n">
        <v>2978.99</v>
      </c>
    </row>
    <row r="3165" customFormat="false" ht="15" hidden="false" customHeight="true" outlineLevel="0" collapsed="false">
      <c r="A3165" s="1" t="s">
        <v>5613</v>
      </c>
      <c r="B3165" s="1" t="s">
        <v>503</v>
      </c>
      <c r="C3165" s="1" t="s">
        <v>2125</v>
      </c>
      <c r="D3165" s="1" t="s">
        <v>2017</v>
      </c>
      <c r="E3165" s="1" t="s">
        <v>2018</v>
      </c>
      <c r="F3165" s="16" t="n">
        <v>0</v>
      </c>
      <c r="G3165" s="16" t="n">
        <v>15720.09</v>
      </c>
      <c r="H3165" s="16" t="n">
        <v>15720.09</v>
      </c>
    </row>
    <row r="3166" customFormat="false" ht="15" hidden="false" customHeight="true" outlineLevel="0" collapsed="false">
      <c r="A3166" s="1" t="s">
        <v>5614</v>
      </c>
      <c r="B3166" s="1" t="s">
        <v>1522</v>
      </c>
      <c r="C3166" s="1" t="s">
        <v>1866</v>
      </c>
      <c r="D3166" s="1" t="s">
        <v>2017</v>
      </c>
      <c r="E3166" s="1" t="s">
        <v>2018</v>
      </c>
      <c r="F3166" s="16" t="n">
        <v>99</v>
      </c>
      <c r="G3166" s="16" t="n">
        <v>482.17</v>
      </c>
      <c r="H3166" s="16" t="n">
        <v>581.17</v>
      </c>
    </row>
    <row r="3167" customFormat="false" ht="15" hidden="false" customHeight="true" outlineLevel="0" collapsed="false">
      <c r="A3167" s="1" t="s">
        <v>5615</v>
      </c>
      <c r="B3167" s="1" t="s">
        <v>803</v>
      </c>
      <c r="C3167" s="1" t="s">
        <v>2546</v>
      </c>
      <c r="D3167" s="1" t="s">
        <v>2055</v>
      </c>
      <c r="E3167" s="1" t="s">
        <v>2022</v>
      </c>
      <c r="F3167" s="16" t="n">
        <v>0</v>
      </c>
      <c r="G3167" s="16" t="n">
        <v>2873.81</v>
      </c>
      <c r="H3167" s="16" t="n">
        <v>2873.81</v>
      </c>
    </row>
    <row r="3168" customFormat="false" ht="15" hidden="false" customHeight="true" outlineLevel="0" collapsed="false">
      <c r="A3168" s="1" t="s">
        <v>5616</v>
      </c>
      <c r="B3168" s="1" t="s">
        <v>1473</v>
      </c>
      <c r="C3168" s="1" t="s">
        <v>3154</v>
      </c>
      <c r="D3168" s="1" t="s">
        <v>2021</v>
      </c>
      <c r="E3168" s="1" t="s">
        <v>2018</v>
      </c>
      <c r="F3168" s="16" t="n">
        <v>0</v>
      </c>
      <c r="G3168" s="16" t="n">
        <v>15674.17</v>
      </c>
      <c r="H3168" s="16" t="n">
        <v>15674.17</v>
      </c>
    </row>
    <row r="3169" customFormat="false" ht="15" hidden="false" customHeight="true" outlineLevel="0" collapsed="false">
      <c r="A3169" s="1" t="s">
        <v>5617</v>
      </c>
      <c r="B3169" s="1" t="s">
        <v>1069</v>
      </c>
      <c r="C3169" s="1" t="s">
        <v>956</v>
      </c>
      <c r="D3169" s="1" t="s">
        <v>2021</v>
      </c>
      <c r="E3169" s="1" t="s">
        <v>2018</v>
      </c>
      <c r="F3169" s="16" t="n">
        <v>79</v>
      </c>
      <c r="G3169" s="16" t="n">
        <v>2147.45</v>
      </c>
      <c r="H3169" s="16" t="n">
        <v>2226.45</v>
      </c>
    </row>
    <row r="3170" customFormat="false" ht="15" hidden="false" customHeight="true" outlineLevel="0" collapsed="false">
      <c r="A3170" s="1" t="s">
        <v>5618</v>
      </c>
      <c r="B3170" s="1" t="s">
        <v>1107</v>
      </c>
      <c r="C3170" s="1" t="s">
        <v>3226</v>
      </c>
      <c r="D3170" s="1" t="s">
        <v>2017</v>
      </c>
      <c r="E3170" s="1" t="s">
        <v>2018</v>
      </c>
      <c r="F3170" s="16" t="n">
        <v>0</v>
      </c>
      <c r="G3170" s="16" t="n">
        <v>3561.67</v>
      </c>
      <c r="H3170" s="16" t="n">
        <v>3561.67</v>
      </c>
    </row>
    <row r="3171" customFormat="false" ht="15" hidden="false" customHeight="true" outlineLevel="0" collapsed="false">
      <c r="A3171" s="1" t="s">
        <v>5619</v>
      </c>
      <c r="B3171" s="1" t="s">
        <v>482</v>
      </c>
      <c r="C3171" s="1" t="s">
        <v>733</v>
      </c>
      <c r="D3171" s="1" t="s">
        <v>2021</v>
      </c>
      <c r="E3171" s="1" t="s">
        <v>2018</v>
      </c>
      <c r="F3171" s="16" t="n">
        <v>49</v>
      </c>
      <c r="G3171" s="16" t="n">
        <v>458.06</v>
      </c>
      <c r="H3171" s="16" t="n">
        <v>507.06</v>
      </c>
    </row>
    <row r="3172" customFormat="false" ht="15" hidden="false" customHeight="true" outlineLevel="0" collapsed="false">
      <c r="A3172" s="1" t="s">
        <v>5620</v>
      </c>
      <c r="B3172" s="1" t="s">
        <v>420</v>
      </c>
      <c r="C3172" s="1" t="s">
        <v>4901</v>
      </c>
      <c r="D3172" s="1" t="s">
        <v>2021</v>
      </c>
      <c r="E3172" s="1" t="s">
        <v>2018</v>
      </c>
      <c r="F3172" s="16" t="n">
        <v>79</v>
      </c>
      <c r="G3172" s="16" t="n">
        <v>482.17</v>
      </c>
      <c r="H3172" s="16" t="n">
        <v>561.17</v>
      </c>
    </row>
    <row r="3173" customFormat="false" ht="15" hidden="false" customHeight="true" outlineLevel="0" collapsed="false">
      <c r="A3173" s="1" t="s">
        <v>5621</v>
      </c>
      <c r="B3173" s="1" t="s">
        <v>1028</v>
      </c>
      <c r="C3173" s="1" t="s">
        <v>1084</v>
      </c>
      <c r="D3173" s="1" t="s">
        <v>2017</v>
      </c>
      <c r="E3173" s="1" t="s">
        <v>2018</v>
      </c>
      <c r="F3173" s="16" t="n">
        <v>0</v>
      </c>
      <c r="G3173" s="16" t="n">
        <v>6918.2</v>
      </c>
      <c r="H3173" s="16" t="n">
        <v>6918.2</v>
      </c>
    </row>
    <row r="3174" customFormat="false" ht="15" hidden="false" customHeight="true" outlineLevel="0" collapsed="false">
      <c r="A3174" s="1" t="s">
        <v>5622</v>
      </c>
      <c r="B3174" s="1" t="s">
        <v>1468</v>
      </c>
      <c r="C3174" s="1" t="s">
        <v>2349</v>
      </c>
      <c r="D3174" s="1" t="s">
        <v>2017</v>
      </c>
      <c r="E3174" s="1" t="s">
        <v>2018</v>
      </c>
      <c r="F3174" s="16" t="n">
        <v>0</v>
      </c>
      <c r="G3174" s="16" t="n">
        <v>9686.22</v>
      </c>
      <c r="H3174" s="16" t="n">
        <v>9686.22</v>
      </c>
    </row>
    <row r="3175" customFormat="false" ht="15" hidden="false" customHeight="true" outlineLevel="0" collapsed="false">
      <c r="A3175" s="1" t="s">
        <v>5623</v>
      </c>
      <c r="B3175" s="1" t="s">
        <v>364</v>
      </c>
      <c r="C3175" s="1" t="s">
        <v>760</v>
      </c>
      <c r="D3175" s="1" t="s">
        <v>2017</v>
      </c>
      <c r="E3175" s="1" t="s">
        <v>2045</v>
      </c>
      <c r="F3175" s="16" t="n">
        <v>0</v>
      </c>
      <c r="G3175" s="16" t="n">
        <v>7303.82</v>
      </c>
      <c r="H3175" s="16" t="n">
        <v>7303.82</v>
      </c>
    </row>
    <row r="3176" customFormat="false" ht="15" hidden="false" customHeight="true" outlineLevel="0" collapsed="false">
      <c r="A3176" s="1" t="s">
        <v>5624</v>
      </c>
      <c r="B3176" s="1" t="s">
        <v>1798</v>
      </c>
      <c r="C3176" s="1" t="s">
        <v>947</v>
      </c>
      <c r="D3176" s="1" t="s">
        <v>2025</v>
      </c>
      <c r="E3176" s="1" t="s">
        <v>2018</v>
      </c>
      <c r="F3176" s="16" t="n">
        <v>49</v>
      </c>
      <c r="G3176" s="16" t="n">
        <v>720.99</v>
      </c>
      <c r="H3176" s="16" t="n">
        <v>769.99</v>
      </c>
    </row>
    <row r="3177" customFormat="false" ht="15" hidden="false" customHeight="true" outlineLevel="0" collapsed="false">
      <c r="A3177" s="1" t="s">
        <v>5625</v>
      </c>
      <c r="B3177" s="1" t="s">
        <v>708</v>
      </c>
      <c r="C3177" s="1" t="s">
        <v>2518</v>
      </c>
      <c r="D3177" s="1" t="s">
        <v>2021</v>
      </c>
      <c r="E3177" s="1" t="s">
        <v>2018</v>
      </c>
      <c r="F3177" s="16" t="n">
        <v>0</v>
      </c>
      <c r="G3177" s="16" t="n">
        <v>9828.24</v>
      </c>
      <c r="H3177" s="16" t="n">
        <v>9828.24</v>
      </c>
    </row>
    <row r="3178" customFormat="false" ht="15" hidden="false" customHeight="true" outlineLevel="0" collapsed="false">
      <c r="A3178" s="1" t="s">
        <v>5626</v>
      </c>
      <c r="B3178" s="1" t="s">
        <v>686</v>
      </c>
      <c r="C3178" s="1" t="s">
        <v>4089</v>
      </c>
      <c r="D3178" s="1" t="s">
        <v>2017</v>
      </c>
      <c r="E3178" s="1" t="s">
        <v>2018</v>
      </c>
      <c r="F3178" s="16" t="n">
        <v>0</v>
      </c>
      <c r="G3178" s="16" t="n">
        <v>8404.88</v>
      </c>
      <c r="H3178" s="16" t="n">
        <v>8404.88</v>
      </c>
    </row>
    <row r="3179" customFormat="false" ht="15" hidden="false" customHeight="true" outlineLevel="0" collapsed="false">
      <c r="A3179" s="1" t="s">
        <v>5627</v>
      </c>
      <c r="B3179" s="1" t="s">
        <v>1864</v>
      </c>
      <c r="C3179" s="1" t="s">
        <v>2823</v>
      </c>
      <c r="D3179" s="1" t="s">
        <v>2032</v>
      </c>
      <c r="E3179" s="1" t="s">
        <v>2018</v>
      </c>
      <c r="F3179" s="16" t="n">
        <v>0</v>
      </c>
      <c r="G3179" s="16" t="n">
        <v>2996.82</v>
      </c>
      <c r="H3179" s="16" t="n">
        <v>2996.82</v>
      </c>
    </row>
    <row r="3180" customFormat="false" ht="15" hidden="false" customHeight="true" outlineLevel="0" collapsed="false">
      <c r="A3180" s="1" t="s">
        <v>5628</v>
      </c>
      <c r="B3180" s="1" t="s">
        <v>1849</v>
      </c>
      <c r="C3180" s="1" t="s">
        <v>1282</v>
      </c>
      <c r="D3180" s="1" t="s">
        <v>2017</v>
      </c>
      <c r="E3180" s="1" t="s">
        <v>2018</v>
      </c>
      <c r="F3180" s="16" t="n">
        <v>0</v>
      </c>
      <c r="G3180" s="16" t="n">
        <v>4796.7</v>
      </c>
      <c r="H3180" s="16" t="n">
        <v>4796.7</v>
      </c>
    </row>
    <row r="3181" customFormat="false" ht="15" hidden="false" customHeight="true" outlineLevel="0" collapsed="false">
      <c r="A3181" s="1" t="s">
        <v>5629</v>
      </c>
      <c r="B3181" s="1" t="s">
        <v>1255</v>
      </c>
      <c r="C3181" s="1" t="s">
        <v>3063</v>
      </c>
      <c r="D3181" s="1" t="s">
        <v>2021</v>
      </c>
      <c r="E3181" s="1" t="s">
        <v>2018</v>
      </c>
      <c r="F3181" s="16" t="n">
        <v>0</v>
      </c>
      <c r="G3181" s="16" t="n">
        <v>5311.32</v>
      </c>
      <c r="H3181" s="16" t="n">
        <v>5311.32</v>
      </c>
    </row>
    <row r="3182" customFormat="false" ht="15" hidden="false" customHeight="true" outlineLevel="0" collapsed="false">
      <c r="A3182" s="1" t="s">
        <v>5630</v>
      </c>
      <c r="B3182" s="1" t="s">
        <v>1129</v>
      </c>
      <c r="C3182" s="1" t="s">
        <v>3521</v>
      </c>
      <c r="D3182" s="1" t="s">
        <v>2025</v>
      </c>
      <c r="E3182" s="1" t="s">
        <v>2018</v>
      </c>
      <c r="F3182" s="16" t="n">
        <v>49</v>
      </c>
      <c r="G3182" s="16" t="n">
        <v>2200.62</v>
      </c>
      <c r="H3182" s="16" t="n">
        <v>2249.62</v>
      </c>
    </row>
    <row r="3183" customFormat="false" ht="15" hidden="false" customHeight="true" outlineLevel="0" collapsed="false">
      <c r="A3183" s="1" t="s">
        <v>5631</v>
      </c>
      <c r="B3183" s="1" t="s">
        <v>1834</v>
      </c>
      <c r="C3183" s="1" t="s">
        <v>739</v>
      </c>
      <c r="D3183" s="1" t="s">
        <v>2017</v>
      </c>
      <c r="E3183" s="1" t="s">
        <v>2018</v>
      </c>
      <c r="F3183" s="16" t="n">
        <v>0</v>
      </c>
      <c r="G3183" s="16" t="n">
        <v>15063.52</v>
      </c>
      <c r="H3183" s="16" t="n">
        <v>15063.52</v>
      </c>
    </row>
    <row r="3184" customFormat="false" ht="15" hidden="false" customHeight="true" outlineLevel="0" collapsed="false">
      <c r="A3184" s="1" t="s">
        <v>5632</v>
      </c>
      <c r="B3184" s="1" t="s">
        <v>506</v>
      </c>
      <c r="C3184" s="1" t="s">
        <v>3551</v>
      </c>
      <c r="D3184" s="1" t="s">
        <v>2021</v>
      </c>
      <c r="E3184" s="1" t="s">
        <v>2045</v>
      </c>
      <c r="F3184" s="16" t="n">
        <v>0</v>
      </c>
      <c r="G3184" s="16" t="n">
        <v>12744.9</v>
      </c>
      <c r="H3184" s="16" t="n">
        <v>12744.9</v>
      </c>
    </row>
    <row r="3185" customFormat="false" ht="15" hidden="false" customHeight="true" outlineLevel="0" collapsed="false">
      <c r="A3185" s="1" t="s">
        <v>5633</v>
      </c>
      <c r="B3185" s="1" t="s">
        <v>411</v>
      </c>
      <c r="C3185" s="1" t="s">
        <v>1144</v>
      </c>
      <c r="D3185" s="1" t="s">
        <v>2025</v>
      </c>
      <c r="E3185" s="1" t="s">
        <v>2018</v>
      </c>
      <c r="F3185" s="16" t="n">
        <v>0</v>
      </c>
      <c r="G3185" s="16" t="n">
        <v>2856.69</v>
      </c>
      <c r="H3185" s="16" t="n">
        <v>2856.69</v>
      </c>
    </row>
    <row r="3186" customFormat="false" ht="15" hidden="false" customHeight="true" outlineLevel="0" collapsed="false">
      <c r="A3186" s="1" t="s">
        <v>5634</v>
      </c>
      <c r="B3186" s="1" t="s">
        <v>199</v>
      </c>
      <c r="C3186" s="1" t="s">
        <v>2044</v>
      </c>
      <c r="D3186" s="1" t="s">
        <v>2017</v>
      </c>
      <c r="E3186" s="1" t="s">
        <v>2018</v>
      </c>
      <c r="F3186" s="16" t="n">
        <v>79</v>
      </c>
      <c r="G3186" s="16" t="n">
        <v>482.17</v>
      </c>
      <c r="H3186" s="16" t="n">
        <v>561.17</v>
      </c>
    </row>
    <row r="3187" customFormat="false" ht="15" hidden="false" customHeight="true" outlineLevel="0" collapsed="false">
      <c r="A3187" s="1" t="s">
        <v>5635</v>
      </c>
      <c r="B3187" s="1" t="s">
        <v>1135</v>
      </c>
      <c r="C3187" s="1" t="s">
        <v>1404</v>
      </c>
      <c r="D3187" s="1" t="s">
        <v>2025</v>
      </c>
      <c r="E3187" s="1" t="s">
        <v>2018</v>
      </c>
      <c r="F3187" s="16" t="n">
        <v>49</v>
      </c>
      <c r="G3187" s="16" t="n">
        <v>1160.04</v>
      </c>
      <c r="H3187" s="16" t="n">
        <v>1209.04</v>
      </c>
    </row>
    <row r="3188" customFormat="false" ht="15" hidden="false" customHeight="true" outlineLevel="0" collapsed="false">
      <c r="A3188" s="1" t="s">
        <v>5636</v>
      </c>
      <c r="B3188" s="1" t="s">
        <v>1118</v>
      </c>
      <c r="C3188" s="1" t="s">
        <v>1120</v>
      </c>
      <c r="D3188" s="1" t="s">
        <v>2021</v>
      </c>
      <c r="E3188" s="1" t="s">
        <v>2018</v>
      </c>
      <c r="F3188" s="16" t="n">
        <v>0</v>
      </c>
      <c r="G3188" s="16" t="n">
        <v>3465.42</v>
      </c>
      <c r="H3188" s="16" t="n">
        <v>3465.42</v>
      </c>
    </row>
    <row r="3189" customFormat="false" ht="15" hidden="false" customHeight="true" outlineLevel="0" collapsed="false">
      <c r="A3189" s="1" t="s">
        <v>5637</v>
      </c>
      <c r="B3189" s="1" t="s">
        <v>951</v>
      </c>
      <c r="C3189" s="1" t="s">
        <v>4493</v>
      </c>
      <c r="D3189" s="1" t="s">
        <v>2055</v>
      </c>
      <c r="E3189" s="1" t="s">
        <v>2018</v>
      </c>
      <c r="F3189" s="16" t="n">
        <v>0</v>
      </c>
      <c r="G3189" s="16" t="n">
        <v>14956.55</v>
      </c>
      <c r="H3189" s="16" t="n">
        <v>14956.55</v>
      </c>
    </row>
    <row r="3190" customFormat="false" ht="15" hidden="false" customHeight="true" outlineLevel="0" collapsed="false">
      <c r="A3190" s="1" t="s">
        <v>5638</v>
      </c>
      <c r="B3190" s="1" t="s">
        <v>1145</v>
      </c>
      <c r="C3190" s="1" t="s">
        <v>410</v>
      </c>
      <c r="D3190" s="1" t="s">
        <v>2028</v>
      </c>
      <c r="E3190" s="1" t="s">
        <v>2018</v>
      </c>
      <c r="F3190" s="16" t="n">
        <v>0</v>
      </c>
      <c r="G3190" s="16" t="n">
        <v>5939.26</v>
      </c>
      <c r="H3190" s="16" t="n">
        <v>5939.26</v>
      </c>
    </row>
    <row r="3191" customFormat="false" ht="15" hidden="false" customHeight="true" outlineLevel="0" collapsed="false">
      <c r="A3191" s="1" t="s">
        <v>5639</v>
      </c>
      <c r="B3191" s="1" t="s">
        <v>1448</v>
      </c>
      <c r="C3191" s="1" t="s">
        <v>2418</v>
      </c>
      <c r="D3191" s="1" t="s">
        <v>2017</v>
      </c>
      <c r="E3191" s="1" t="s">
        <v>2018</v>
      </c>
      <c r="F3191" s="16" t="n">
        <v>79</v>
      </c>
      <c r="G3191" s="16" t="n">
        <v>559.15</v>
      </c>
      <c r="H3191" s="16" t="n">
        <v>638.15</v>
      </c>
    </row>
    <row r="3192" customFormat="false" ht="15" hidden="false" customHeight="true" outlineLevel="0" collapsed="false">
      <c r="A3192" s="1" t="s">
        <v>5640</v>
      </c>
      <c r="B3192" s="1" t="s">
        <v>1041</v>
      </c>
      <c r="C3192" s="1" t="s">
        <v>651</v>
      </c>
      <c r="D3192" s="1" t="s">
        <v>2017</v>
      </c>
      <c r="E3192" s="1" t="s">
        <v>2018</v>
      </c>
      <c r="F3192" s="16" t="n">
        <v>0</v>
      </c>
      <c r="G3192" s="16" t="n">
        <v>7750.78</v>
      </c>
      <c r="H3192" s="16" t="n">
        <v>7750.78</v>
      </c>
    </row>
    <row r="3193" customFormat="false" ht="15" hidden="false" customHeight="true" outlineLevel="0" collapsed="false">
      <c r="A3193" s="1" t="s">
        <v>5641</v>
      </c>
      <c r="B3193" s="1" t="s">
        <v>1135</v>
      </c>
      <c r="C3193" s="1" t="s">
        <v>1356</v>
      </c>
      <c r="D3193" s="1" t="s">
        <v>2017</v>
      </c>
      <c r="E3193" s="1" t="s">
        <v>2018</v>
      </c>
      <c r="F3193" s="16" t="n">
        <v>49</v>
      </c>
      <c r="G3193" s="16" t="n">
        <v>591.85</v>
      </c>
      <c r="H3193" s="16" t="n">
        <v>640.85</v>
      </c>
    </row>
    <row r="3194" customFormat="false" ht="15" hidden="false" customHeight="true" outlineLevel="0" collapsed="false">
      <c r="A3194" s="1" t="s">
        <v>5642</v>
      </c>
      <c r="B3194" s="1" t="s">
        <v>1750</v>
      </c>
      <c r="C3194" s="1" t="s">
        <v>4803</v>
      </c>
      <c r="D3194" s="1" t="s">
        <v>2021</v>
      </c>
      <c r="E3194" s="1" t="s">
        <v>2018</v>
      </c>
      <c r="F3194" s="16" t="n">
        <v>0</v>
      </c>
      <c r="G3194" s="16" t="n">
        <v>4839.33</v>
      </c>
      <c r="H3194" s="16" t="n">
        <v>4839.33</v>
      </c>
    </row>
    <row r="3195" customFormat="false" ht="15" hidden="false" customHeight="true" outlineLevel="0" collapsed="false">
      <c r="A3195" s="1" t="s">
        <v>5643</v>
      </c>
      <c r="B3195" s="1" t="s">
        <v>589</v>
      </c>
      <c r="C3195" s="1" t="s">
        <v>1781</v>
      </c>
      <c r="D3195" s="1" t="s">
        <v>2017</v>
      </c>
      <c r="E3195" s="1" t="s">
        <v>2018</v>
      </c>
      <c r="F3195" s="16" t="n">
        <v>0</v>
      </c>
      <c r="G3195" s="16" t="n">
        <v>4422.71</v>
      </c>
      <c r="H3195" s="16" t="n">
        <v>4422.71</v>
      </c>
    </row>
    <row r="3196" customFormat="false" ht="15" hidden="false" customHeight="true" outlineLevel="0" collapsed="false">
      <c r="A3196" s="1" t="s">
        <v>5644</v>
      </c>
      <c r="B3196" s="1" t="s">
        <v>1620</v>
      </c>
      <c r="C3196" s="1" t="s">
        <v>1424</v>
      </c>
      <c r="D3196" s="1" t="s">
        <v>2025</v>
      </c>
      <c r="E3196" s="1" t="s">
        <v>2018</v>
      </c>
      <c r="F3196" s="16" t="n">
        <v>79</v>
      </c>
      <c r="G3196" s="16" t="n">
        <v>750.27</v>
      </c>
      <c r="H3196" s="16" t="n">
        <v>829.27</v>
      </c>
    </row>
    <row r="3197" customFormat="false" ht="15" hidden="false" customHeight="true" outlineLevel="0" collapsed="false">
      <c r="A3197" s="1" t="s">
        <v>5645</v>
      </c>
      <c r="B3197" s="1" t="s">
        <v>1121</v>
      </c>
      <c r="C3197" s="1" t="s">
        <v>2835</v>
      </c>
      <c r="D3197" s="1" t="s">
        <v>2021</v>
      </c>
      <c r="E3197" s="1" t="s">
        <v>2045</v>
      </c>
      <c r="F3197" s="16" t="n">
        <v>49</v>
      </c>
      <c r="G3197" s="16" t="n">
        <v>750.27</v>
      </c>
      <c r="H3197" s="16" t="n">
        <v>799.27</v>
      </c>
    </row>
    <row r="3198" customFormat="false" ht="15" hidden="false" customHeight="true" outlineLevel="0" collapsed="false">
      <c r="A3198" s="1" t="s">
        <v>5646</v>
      </c>
      <c r="B3198" s="1" t="s">
        <v>1809</v>
      </c>
      <c r="C3198" s="1" t="s">
        <v>2403</v>
      </c>
      <c r="D3198" s="1" t="s">
        <v>2025</v>
      </c>
      <c r="E3198" s="1" t="s">
        <v>2045</v>
      </c>
      <c r="F3198" s="16" t="n">
        <v>49</v>
      </c>
      <c r="G3198" s="16" t="n">
        <v>2038.6</v>
      </c>
      <c r="H3198" s="16" t="n">
        <v>2087.6</v>
      </c>
    </row>
    <row r="3199" customFormat="false" ht="15" hidden="false" customHeight="true" outlineLevel="0" collapsed="false">
      <c r="A3199" s="1" t="s">
        <v>5647</v>
      </c>
      <c r="B3199" s="1" t="s">
        <v>602</v>
      </c>
      <c r="C3199" s="1" t="s">
        <v>2137</v>
      </c>
      <c r="D3199" s="1" t="s">
        <v>2028</v>
      </c>
      <c r="E3199" s="1" t="s">
        <v>2018</v>
      </c>
      <c r="F3199" s="16" t="n">
        <v>99</v>
      </c>
      <c r="G3199" s="16" t="n">
        <v>1616.41</v>
      </c>
      <c r="H3199" s="16" t="n">
        <v>1715.41</v>
      </c>
    </row>
    <row r="3200" customFormat="false" ht="15" hidden="false" customHeight="true" outlineLevel="0" collapsed="false">
      <c r="A3200" s="1" t="s">
        <v>5648</v>
      </c>
      <c r="B3200" s="1" t="s">
        <v>957</v>
      </c>
      <c r="C3200" s="1" t="s">
        <v>2288</v>
      </c>
      <c r="D3200" s="1" t="s">
        <v>2021</v>
      </c>
      <c r="E3200" s="1" t="s">
        <v>2018</v>
      </c>
      <c r="F3200" s="16" t="n">
        <v>0</v>
      </c>
      <c r="G3200" s="16" t="n">
        <v>7885.34</v>
      </c>
      <c r="H3200" s="16" t="n">
        <v>7885.34</v>
      </c>
    </row>
    <row r="3201" customFormat="false" ht="15" hidden="false" customHeight="true" outlineLevel="0" collapsed="false">
      <c r="A3201" s="1" t="s">
        <v>5649</v>
      </c>
      <c r="B3201" s="1" t="s">
        <v>1319</v>
      </c>
      <c r="C3201" s="1" t="s">
        <v>1481</v>
      </c>
      <c r="D3201" s="1" t="s">
        <v>2055</v>
      </c>
      <c r="E3201" s="1" t="s">
        <v>2045</v>
      </c>
      <c r="F3201" s="16" t="n">
        <v>49</v>
      </c>
      <c r="G3201" s="16" t="n">
        <v>1835.28</v>
      </c>
      <c r="H3201" s="16" t="n">
        <v>1884.28</v>
      </c>
    </row>
    <row r="3202" customFormat="false" ht="15" hidden="false" customHeight="true" outlineLevel="0" collapsed="false">
      <c r="A3202" s="1" t="s">
        <v>5650</v>
      </c>
      <c r="B3202" s="1" t="s">
        <v>1257</v>
      </c>
      <c r="C3202" s="1" t="s">
        <v>2354</v>
      </c>
      <c r="D3202" s="1" t="s">
        <v>2055</v>
      </c>
      <c r="E3202" s="1" t="s">
        <v>2018</v>
      </c>
      <c r="F3202" s="16" t="n">
        <v>0</v>
      </c>
      <c r="G3202" s="16" t="n">
        <v>15311.21</v>
      </c>
      <c r="H3202" s="16" t="n">
        <v>15311.21</v>
      </c>
    </row>
    <row r="3203" customFormat="false" ht="15" hidden="false" customHeight="true" outlineLevel="0" collapsed="false">
      <c r="A3203" s="1" t="s">
        <v>5651</v>
      </c>
      <c r="B3203" s="1" t="s">
        <v>1307</v>
      </c>
      <c r="C3203" s="1" t="s">
        <v>2361</v>
      </c>
      <c r="D3203" s="1" t="s">
        <v>2025</v>
      </c>
      <c r="E3203" s="1" t="s">
        <v>2018</v>
      </c>
      <c r="F3203" s="16" t="n">
        <v>0</v>
      </c>
      <c r="G3203" s="16" t="n">
        <v>9171.98</v>
      </c>
      <c r="H3203" s="16" t="n">
        <v>9171.98</v>
      </c>
    </row>
    <row r="3204" customFormat="false" ht="15" hidden="false" customHeight="true" outlineLevel="0" collapsed="false">
      <c r="A3204" s="1" t="s">
        <v>5652</v>
      </c>
      <c r="B3204" s="1" t="s">
        <v>1542</v>
      </c>
      <c r="C3204" s="1" t="s">
        <v>2283</v>
      </c>
      <c r="D3204" s="1" t="s">
        <v>2021</v>
      </c>
      <c r="E3204" s="1" t="s">
        <v>2018</v>
      </c>
      <c r="F3204" s="16" t="n">
        <v>0</v>
      </c>
      <c r="G3204" s="16" t="n">
        <v>5715.98</v>
      </c>
      <c r="H3204" s="16" t="n">
        <v>5715.98</v>
      </c>
    </row>
    <row r="3205" customFormat="false" ht="15" hidden="false" customHeight="true" outlineLevel="0" collapsed="false">
      <c r="A3205" s="1" t="s">
        <v>5653</v>
      </c>
      <c r="B3205" s="1" t="s">
        <v>1703</v>
      </c>
      <c r="C3205" s="1" t="s">
        <v>1380</v>
      </c>
      <c r="D3205" s="1" t="s">
        <v>2032</v>
      </c>
      <c r="E3205" s="1" t="s">
        <v>2018</v>
      </c>
      <c r="F3205" s="16" t="n">
        <v>0</v>
      </c>
      <c r="G3205" s="16" t="n">
        <v>3537.76</v>
      </c>
      <c r="H3205" s="16" t="n">
        <v>3537.76</v>
      </c>
    </row>
    <row r="3206" customFormat="false" ht="15" hidden="false" customHeight="true" outlineLevel="0" collapsed="false">
      <c r="A3206" s="1" t="s">
        <v>5654</v>
      </c>
      <c r="B3206" s="1" t="s">
        <v>1398</v>
      </c>
      <c r="C3206" s="1" t="s">
        <v>2816</v>
      </c>
      <c r="D3206" s="1" t="s">
        <v>2032</v>
      </c>
      <c r="E3206" s="1" t="s">
        <v>2018</v>
      </c>
      <c r="F3206" s="16" t="n">
        <v>0</v>
      </c>
      <c r="G3206" s="16" t="n">
        <v>7439.88</v>
      </c>
      <c r="H3206" s="16" t="n">
        <v>7439.88</v>
      </c>
    </row>
    <row r="3207" customFormat="false" ht="15" hidden="false" customHeight="true" outlineLevel="0" collapsed="false">
      <c r="A3207" s="1" t="s">
        <v>5655</v>
      </c>
      <c r="B3207" s="1" t="s">
        <v>1510</v>
      </c>
      <c r="C3207" s="1" t="s">
        <v>2635</v>
      </c>
      <c r="D3207" s="1" t="s">
        <v>2025</v>
      </c>
      <c r="E3207" s="1" t="s">
        <v>2018</v>
      </c>
      <c r="F3207" s="16" t="n">
        <v>0</v>
      </c>
      <c r="G3207" s="16" t="n">
        <v>18639.55</v>
      </c>
      <c r="H3207" s="16" t="n">
        <v>18639.55</v>
      </c>
    </row>
    <row r="3208" customFormat="false" ht="15" hidden="false" customHeight="true" outlineLevel="0" collapsed="false">
      <c r="A3208" s="1" t="s">
        <v>5656</v>
      </c>
      <c r="B3208" s="1" t="s">
        <v>1071</v>
      </c>
      <c r="C3208" s="1" t="s">
        <v>2741</v>
      </c>
      <c r="D3208" s="1" t="s">
        <v>2055</v>
      </c>
      <c r="E3208" s="1" t="s">
        <v>2018</v>
      </c>
      <c r="F3208" s="16" t="n">
        <v>49</v>
      </c>
      <c r="G3208" s="16" t="n">
        <v>591.85</v>
      </c>
      <c r="H3208" s="16" t="n">
        <v>640.85</v>
      </c>
    </row>
    <row r="3209" customFormat="false" ht="15" hidden="false" customHeight="true" outlineLevel="0" collapsed="false">
      <c r="A3209" s="1" t="s">
        <v>5657</v>
      </c>
      <c r="B3209" s="1" t="s">
        <v>199</v>
      </c>
      <c r="C3209" s="1" t="s">
        <v>2127</v>
      </c>
      <c r="D3209" s="1" t="s">
        <v>2017</v>
      </c>
      <c r="E3209" s="1" t="s">
        <v>2018</v>
      </c>
      <c r="F3209" s="16" t="n">
        <v>79</v>
      </c>
      <c r="G3209" s="16" t="n">
        <v>433.95</v>
      </c>
      <c r="H3209" s="16" t="n">
        <v>512.95</v>
      </c>
    </row>
    <row r="3210" customFormat="false" ht="15" hidden="false" customHeight="true" outlineLevel="0" collapsed="false">
      <c r="A3210" s="1" t="s">
        <v>5658</v>
      </c>
      <c r="B3210" s="1" t="s">
        <v>1107</v>
      </c>
      <c r="C3210" s="1" t="s">
        <v>2679</v>
      </c>
      <c r="D3210" s="1" t="s">
        <v>2055</v>
      </c>
      <c r="E3210" s="1" t="s">
        <v>2018</v>
      </c>
      <c r="F3210" s="16" t="n">
        <v>99</v>
      </c>
      <c r="G3210" s="16" t="n">
        <v>862.99</v>
      </c>
      <c r="H3210" s="16" t="n">
        <v>961.99</v>
      </c>
    </row>
    <row r="3211" customFormat="false" ht="15" hidden="false" customHeight="true" outlineLevel="0" collapsed="false">
      <c r="A3211" s="1" t="s">
        <v>5659</v>
      </c>
      <c r="B3211" s="1" t="s">
        <v>264</v>
      </c>
      <c r="C3211" s="1" t="s">
        <v>2508</v>
      </c>
      <c r="D3211" s="1" t="s">
        <v>2017</v>
      </c>
      <c r="E3211" s="1" t="s">
        <v>2018</v>
      </c>
      <c r="F3211" s="16" t="n">
        <v>99</v>
      </c>
      <c r="G3211" s="16" t="n">
        <v>1082.39</v>
      </c>
      <c r="H3211" s="16" t="n">
        <v>1181.39</v>
      </c>
    </row>
    <row r="3212" customFormat="false" ht="15" hidden="false" customHeight="true" outlineLevel="0" collapsed="false">
      <c r="A3212" s="1" t="s">
        <v>5660</v>
      </c>
      <c r="B3212" s="1" t="s">
        <v>1145</v>
      </c>
      <c r="C3212" s="1" t="s">
        <v>3099</v>
      </c>
      <c r="D3212" s="1" t="s">
        <v>2032</v>
      </c>
      <c r="E3212" s="1" t="s">
        <v>2018</v>
      </c>
      <c r="F3212" s="16" t="n">
        <v>99</v>
      </c>
      <c r="G3212" s="16" t="n">
        <v>482.17</v>
      </c>
      <c r="H3212" s="16" t="n">
        <v>581.17</v>
      </c>
    </row>
    <row r="3213" customFormat="false" ht="15" hidden="false" customHeight="true" outlineLevel="0" collapsed="false">
      <c r="A3213" s="1" t="s">
        <v>5661</v>
      </c>
      <c r="B3213" s="1" t="s">
        <v>1175</v>
      </c>
      <c r="C3213" s="1" t="s">
        <v>2629</v>
      </c>
      <c r="D3213" s="1" t="s">
        <v>2032</v>
      </c>
      <c r="E3213" s="1" t="s">
        <v>2018</v>
      </c>
      <c r="F3213" s="16" t="n">
        <v>0</v>
      </c>
      <c r="G3213" s="16" t="n">
        <v>13247.6</v>
      </c>
      <c r="H3213" s="16" t="n">
        <v>13247.6</v>
      </c>
    </row>
    <row r="3214" customFormat="false" ht="15" hidden="false" customHeight="true" outlineLevel="0" collapsed="false">
      <c r="A3214" s="1" t="s">
        <v>5662</v>
      </c>
      <c r="B3214" s="1" t="s">
        <v>875</v>
      </c>
      <c r="C3214" s="1" t="s">
        <v>2972</v>
      </c>
      <c r="D3214" s="1" t="s">
        <v>2025</v>
      </c>
      <c r="E3214" s="1" t="s">
        <v>2018</v>
      </c>
      <c r="F3214" s="16" t="n">
        <v>0</v>
      </c>
      <c r="G3214" s="16" t="n">
        <v>2729.5</v>
      </c>
      <c r="H3214" s="16" t="n">
        <v>2729.5</v>
      </c>
    </row>
    <row r="3215" customFormat="false" ht="15" hidden="false" customHeight="true" outlineLevel="0" collapsed="false">
      <c r="A3215" s="1" t="s">
        <v>5663</v>
      </c>
      <c r="B3215" s="1" t="s">
        <v>655</v>
      </c>
      <c r="C3215" s="1" t="s">
        <v>685</v>
      </c>
      <c r="D3215" s="1" t="s">
        <v>2025</v>
      </c>
      <c r="E3215" s="1" t="s">
        <v>2045</v>
      </c>
      <c r="F3215" s="16" t="n">
        <v>0</v>
      </c>
      <c r="G3215" s="16" t="n">
        <v>3837.36</v>
      </c>
      <c r="H3215" s="16" t="n">
        <v>3837.36</v>
      </c>
    </row>
    <row r="3216" customFormat="false" ht="15" hidden="false" customHeight="true" outlineLevel="0" collapsed="false">
      <c r="A3216" s="1" t="s">
        <v>5664</v>
      </c>
      <c r="B3216" s="1" t="s">
        <v>934</v>
      </c>
      <c r="C3216" s="1" t="s">
        <v>2716</v>
      </c>
      <c r="D3216" s="1" t="s">
        <v>2017</v>
      </c>
      <c r="E3216" s="1" t="s">
        <v>2018</v>
      </c>
      <c r="F3216" s="16" t="n">
        <v>0</v>
      </c>
      <c r="G3216" s="16" t="n">
        <v>2840.46</v>
      </c>
      <c r="H3216" s="16" t="n">
        <v>2840.46</v>
      </c>
    </row>
    <row r="3217" customFormat="false" ht="15" hidden="false" customHeight="true" outlineLevel="0" collapsed="false">
      <c r="A3217" s="1" t="s">
        <v>5665</v>
      </c>
      <c r="B3217" s="1" t="s">
        <v>602</v>
      </c>
      <c r="C3217" s="1" t="s">
        <v>2034</v>
      </c>
      <c r="D3217" s="1" t="s">
        <v>2017</v>
      </c>
      <c r="E3217" s="1" t="s">
        <v>2018</v>
      </c>
      <c r="F3217" s="16" t="n">
        <v>0</v>
      </c>
      <c r="G3217" s="16" t="n">
        <v>5172.98</v>
      </c>
      <c r="H3217" s="16" t="n">
        <v>5172.98</v>
      </c>
    </row>
    <row r="3218" customFormat="false" ht="15" hidden="false" customHeight="true" outlineLevel="0" collapsed="false">
      <c r="A3218" s="1" t="s">
        <v>5666</v>
      </c>
      <c r="B3218" s="1" t="s">
        <v>514</v>
      </c>
      <c r="C3218" s="1" t="s">
        <v>3286</v>
      </c>
      <c r="D3218" s="1" t="s">
        <v>2017</v>
      </c>
      <c r="E3218" s="1" t="s">
        <v>2018</v>
      </c>
      <c r="F3218" s="16" t="n">
        <v>99</v>
      </c>
      <c r="G3218" s="16" t="n">
        <v>622.3</v>
      </c>
      <c r="H3218" s="16" t="n">
        <v>721.3</v>
      </c>
    </row>
    <row r="3219" customFormat="false" ht="15" hidden="false" customHeight="true" outlineLevel="0" collapsed="false">
      <c r="A3219" s="1" t="s">
        <v>5667</v>
      </c>
      <c r="B3219" s="1" t="s">
        <v>1411</v>
      </c>
      <c r="C3219" s="1" t="s">
        <v>1579</v>
      </c>
      <c r="D3219" s="1" t="s">
        <v>2028</v>
      </c>
      <c r="E3219" s="1" t="s">
        <v>2018</v>
      </c>
      <c r="F3219" s="16" t="n">
        <v>0</v>
      </c>
      <c r="G3219" s="16" t="n">
        <v>5924.28</v>
      </c>
      <c r="H3219" s="16" t="n">
        <v>5924.28</v>
      </c>
    </row>
    <row r="3220" customFormat="false" ht="15" hidden="false" customHeight="true" outlineLevel="0" collapsed="false">
      <c r="A3220" s="1" t="s">
        <v>5668</v>
      </c>
      <c r="B3220" s="1" t="s">
        <v>1052</v>
      </c>
      <c r="C3220" s="1" t="s">
        <v>2163</v>
      </c>
      <c r="D3220" s="1" t="s">
        <v>2017</v>
      </c>
      <c r="E3220" s="1" t="s">
        <v>2018</v>
      </c>
      <c r="F3220" s="16" t="n">
        <v>0</v>
      </c>
      <c r="G3220" s="16" t="n">
        <v>3321.82</v>
      </c>
      <c r="H3220" s="16" t="n">
        <v>3321.82</v>
      </c>
    </row>
    <row r="3221" customFormat="false" ht="15" hidden="false" customHeight="true" outlineLevel="0" collapsed="false">
      <c r="A3221" s="1" t="s">
        <v>5669</v>
      </c>
      <c r="B3221" s="1" t="s">
        <v>1473</v>
      </c>
      <c r="C3221" s="1" t="s">
        <v>2030</v>
      </c>
      <c r="D3221" s="1" t="s">
        <v>2017</v>
      </c>
      <c r="E3221" s="1" t="s">
        <v>2018</v>
      </c>
      <c r="F3221" s="16" t="n">
        <v>0</v>
      </c>
      <c r="G3221" s="16" t="n">
        <v>4057.51</v>
      </c>
      <c r="H3221" s="16" t="n">
        <v>4057.51</v>
      </c>
    </row>
    <row r="3222" customFormat="false" ht="15" hidden="false" customHeight="true" outlineLevel="0" collapsed="false">
      <c r="A3222" s="1" t="s">
        <v>5670</v>
      </c>
      <c r="B3222" s="1" t="s">
        <v>1729</v>
      </c>
      <c r="C3222" s="1" t="s">
        <v>1907</v>
      </c>
      <c r="D3222" s="1" t="s">
        <v>2021</v>
      </c>
      <c r="E3222" s="1" t="s">
        <v>2018</v>
      </c>
      <c r="F3222" s="16" t="n">
        <v>99</v>
      </c>
      <c r="G3222" s="16" t="n">
        <v>2395.36</v>
      </c>
      <c r="H3222" s="16" t="n">
        <v>2494.36</v>
      </c>
    </row>
    <row r="3223" customFormat="false" ht="15" hidden="false" customHeight="true" outlineLevel="0" collapsed="false">
      <c r="A3223" s="1" t="s">
        <v>5671</v>
      </c>
      <c r="B3223" s="1" t="s">
        <v>1193</v>
      </c>
      <c r="C3223" s="1" t="s">
        <v>568</v>
      </c>
      <c r="D3223" s="1" t="s">
        <v>2017</v>
      </c>
      <c r="E3223" s="1" t="s">
        <v>2018</v>
      </c>
      <c r="F3223" s="16" t="n">
        <v>0</v>
      </c>
      <c r="G3223" s="16" t="n">
        <v>9828.24</v>
      </c>
      <c r="H3223" s="16" t="n">
        <v>9828.24</v>
      </c>
    </row>
    <row r="3224" customFormat="false" ht="15" hidden="false" customHeight="true" outlineLevel="0" collapsed="false">
      <c r="A3224" s="1" t="s">
        <v>5672</v>
      </c>
      <c r="B3224" s="1" t="s">
        <v>1280</v>
      </c>
      <c r="C3224" s="1" t="s">
        <v>2302</v>
      </c>
      <c r="D3224" s="1" t="s">
        <v>2025</v>
      </c>
      <c r="E3224" s="1" t="s">
        <v>2045</v>
      </c>
      <c r="F3224" s="16" t="n">
        <v>0</v>
      </c>
      <c r="G3224" s="16" t="n">
        <v>4285.58</v>
      </c>
      <c r="H3224" s="16" t="n">
        <v>4285.58</v>
      </c>
    </row>
    <row r="3225" customFormat="false" ht="15" hidden="false" customHeight="true" outlineLevel="0" collapsed="false">
      <c r="A3225" s="1" t="s">
        <v>5673</v>
      </c>
      <c r="B3225" s="1" t="s">
        <v>1295</v>
      </c>
      <c r="C3225" s="1" t="s">
        <v>3353</v>
      </c>
      <c r="D3225" s="1" t="s">
        <v>2025</v>
      </c>
      <c r="E3225" s="1" t="s">
        <v>2018</v>
      </c>
      <c r="F3225" s="16" t="n">
        <v>79</v>
      </c>
      <c r="G3225" s="16" t="n">
        <v>819.84</v>
      </c>
      <c r="H3225" s="16" t="n">
        <v>898.84</v>
      </c>
    </row>
    <row r="3226" customFormat="false" ht="15" hidden="false" customHeight="true" outlineLevel="0" collapsed="false">
      <c r="A3226" s="1" t="s">
        <v>5674</v>
      </c>
      <c r="B3226" s="1" t="s">
        <v>429</v>
      </c>
      <c r="C3226" s="1" t="s">
        <v>2332</v>
      </c>
      <c r="D3226" s="1" t="s">
        <v>2025</v>
      </c>
      <c r="E3226" s="1" t="s">
        <v>2018</v>
      </c>
      <c r="F3226" s="16" t="n">
        <v>0</v>
      </c>
      <c r="G3226" s="16" t="n">
        <v>6868.83</v>
      </c>
      <c r="H3226" s="16" t="n">
        <v>6868.83</v>
      </c>
    </row>
    <row r="3227" customFormat="false" ht="15" hidden="false" customHeight="true" outlineLevel="0" collapsed="false">
      <c r="A3227" s="1" t="s">
        <v>5675</v>
      </c>
      <c r="B3227" s="1" t="s">
        <v>1899</v>
      </c>
      <c r="C3227" s="1" t="s">
        <v>3044</v>
      </c>
      <c r="D3227" s="1" t="s">
        <v>2017</v>
      </c>
      <c r="E3227" s="1" t="s">
        <v>2018</v>
      </c>
      <c r="F3227" s="16" t="n">
        <v>0</v>
      </c>
      <c r="G3227" s="16" t="n">
        <v>7154.66</v>
      </c>
      <c r="H3227" s="16" t="n">
        <v>7154.66</v>
      </c>
    </row>
    <row r="3228" customFormat="false" ht="15" hidden="false" customHeight="true" outlineLevel="0" collapsed="false">
      <c r="A3228" s="1" t="s">
        <v>5676</v>
      </c>
      <c r="B3228" s="1" t="s">
        <v>482</v>
      </c>
      <c r="C3228" s="1" t="s">
        <v>4150</v>
      </c>
      <c r="D3228" s="1" t="s">
        <v>2017</v>
      </c>
      <c r="E3228" s="1" t="s">
        <v>2018</v>
      </c>
      <c r="F3228" s="16" t="n">
        <v>79</v>
      </c>
      <c r="G3228" s="16" t="n">
        <v>1539.12</v>
      </c>
      <c r="H3228" s="16" t="n">
        <v>1618.12</v>
      </c>
    </row>
    <row r="3229" customFormat="false" ht="15" hidden="false" customHeight="true" outlineLevel="0" collapsed="false">
      <c r="A3229" s="1" t="s">
        <v>5677</v>
      </c>
      <c r="B3229" s="1" t="s">
        <v>1736</v>
      </c>
      <c r="C3229" s="1" t="s">
        <v>2122</v>
      </c>
      <c r="D3229" s="1" t="s">
        <v>2021</v>
      </c>
      <c r="E3229" s="1" t="s">
        <v>2018</v>
      </c>
      <c r="F3229" s="16" t="n">
        <v>0</v>
      </c>
      <c r="G3229" s="16" t="n">
        <v>10328.49</v>
      </c>
      <c r="H3229" s="16" t="n">
        <v>10328.49</v>
      </c>
    </row>
    <row r="3230" customFormat="false" ht="15" hidden="false" customHeight="true" outlineLevel="0" collapsed="false">
      <c r="A3230" s="1" t="s">
        <v>5678</v>
      </c>
      <c r="B3230" s="1" t="s">
        <v>818</v>
      </c>
      <c r="C3230" s="1" t="s">
        <v>2148</v>
      </c>
      <c r="D3230" s="1" t="s">
        <v>2021</v>
      </c>
      <c r="E3230" s="1" t="s">
        <v>2018</v>
      </c>
      <c r="F3230" s="16" t="n">
        <v>0</v>
      </c>
      <c r="G3230" s="16" t="n">
        <v>5077.88</v>
      </c>
      <c r="H3230" s="16" t="n">
        <v>5077.88</v>
      </c>
    </row>
    <row r="3231" customFormat="false" ht="15" hidden="false" customHeight="true" outlineLevel="0" collapsed="false">
      <c r="A3231" s="1" t="s">
        <v>5679</v>
      </c>
      <c r="B3231" s="1" t="s">
        <v>433</v>
      </c>
      <c r="C3231" s="1" t="s">
        <v>991</v>
      </c>
      <c r="D3231" s="1" t="s">
        <v>2017</v>
      </c>
      <c r="E3231" s="1" t="s">
        <v>2018</v>
      </c>
      <c r="F3231" s="16" t="n">
        <v>0</v>
      </c>
      <c r="G3231" s="16" t="n">
        <v>3223.8</v>
      </c>
      <c r="H3231" s="16" t="n">
        <v>3223.8</v>
      </c>
    </row>
    <row r="3232" customFormat="false" ht="15" hidden="false" customHeight="true" outlineLevel="0" collapsed="false">
      <c r="A3232" s="1" t="s">
        <v>5680</v>
      </c>
      <c r="B3232" s="1" t="s">
        <v>1889</v>
      </c>
      <c r="C3232" s="1" t="s">
        <v>2241</v>
      </c>
      <c r="D3232" s="1" t="s">
        <v>2017</v>
      </c>
      <c r="E3232" s="1" t="s">
        <v>2018</v>
      </c>
      <c r="F3232" s="16" t="n">
        <v>79</v>
      </c>
      <c r="G3232" s="16" t="n">
        <v>1350.49</v>
      </c>
      <c r="H3232" s="16" t="n">
        <v>1429.49</v>
      </c>
    </row>
    <row r="3233" customFormat="false" ht="15" hidden="false" customHeight="true" outlineLevel="0" collapsed="false">
      <c r="A3233" s="1" t="s">
        <v>5681</v>
      </c>
      <c r="B3233" s="1" t="s">
        <v>382</v>
      </c>
      <c r="C3233" s="1" t="s">
        <v>2480</v>
      </c>
      <c r="D3233" s="1" t="s">
        <v>2017</v>
      </c>
      <c r="E3233" s="1" t="s">
        <v>2018</v>
      </c>
      <c r="F3233" s="16" t="n">
        <v>79</v>
      </c>
      <c r="G3233" s="16" t="n">
        <v>2398.35</v>
      </c>
      <c r="H3233" s="16" t="n">
        <v>2477.35</v>
      </c>
    </row>
    <row r="3234" customFormat="false" ht="15" hidden="false" customHeight="true" outlineLevel="0" collapsed="false">
      <c r="A3234" s="1" t="s">
        <v>5682</v>
      </c>
      <c r="B3234" s="1" t="s">
        <v>433</v>
      </c>
      <c r="C3234" s="1" t="s">
        <v>2601</v>
      </c>
      <c r="D3234" s="1" t="s">
        <v>2025</v>
      </c>
      <c r="E3234" s="1" t="s">
        <v>2018</v>
      </c>
      <c r="F3234" s="16" t="n">
        <v>0</v>
      </c>
      <c r="G3234" s="16" t="n">
        <v>3259.02</v>
      </c>
      <c r="H3234" s="16" t="n">
        <v>3259.02</v>
      </c>
    </row>
    <row r="3235" customFormat="false" ht="15" hidden="false" customHeight="true" outlineLevel="0" collapsed="false">
      <c r="A3235" s="1" t="s">
        <v>5683</v>
      </c>
      <c r="B3235" s="1" t="s">
        <v>1537</v>
      </c>
      <c r="C3235" s="1" t="s">
        <v>2539</v>
      </c>
      <c r="D3235" s="1" t="s">
        <v>2025</v>
      </c>
      <c r="E3235" s="1" t="s">
        <v>2022</v>
      </c>
      <c r="F3235" s="16" t="n">
        <v>49</v>
      </c>
      <c r="G3235" s="16" t="n">
        <v>2374.52</v>
      </c>
      <c r="H3235" s="16" t="n">
        <v>2423.52</v>
      </c>
    </row>
    <row r="3236" customFormat="false" ht="15" hidden="false" customHeight="true" outlineLevel="0" collapsed="false">
      <c r="A3236" s="1" t="s">
        <v>5684</v>
      </c>
      <c r="B3236" s="1" t="s">
        <v>1280</v>
      </c>
      <c r="C3236" s="1" t="s">
        <v>3891</v>
      </c>
      <c r="D3236" s="1" t="s">
        <v>2025</v>
      </c>
      <c r="E3236" s="1" t="s">
        <v>2018</v>
      </c>
      <c r="F3236" s="16" t="n">
        <v>0</v>
      </c>
      <c r="G3236" s="16" t="n">
        <v>7114.37</v>
      </c>
      <c r="H3236" s="16" t="n">
        <v>7114.37</v>
      </c>
    </row>
    <row r="3237" customFormat="false" ht="15" hidden="false" customHeight="true" outlineLevel="0" collapsed="false">
      <c r="A3237" s="1" t="s">
        <v>5685</v>
      </c>
      <c r="B3237" s="1" t="s">
        <v>447</v>
      </c>
      <c r="C3237" s="1" t="s">
        <v>933</v>
      </c>
      <c r="D3237" s="1" t="s">
        <v>2021</v>
      </c>
      <c r="E3237" s="1" t="s">
        <v>2018</v>
      </c>
      <c r="F3237" s="16" t="n">
        <v>49</v>
      </c>
      <c r="G3237" s="16" t="n">
        <v>964.34</v>
      </c>
      <c r="H3237" s="16" t="n">
        <v>1013.34</v>
      </c>
    </row>
    <row r="3238" customFormat="false" ht="15" hidden="false" customHeight="true" outlineLevel="0" collapsed="false">
      <c r="A3238" s="1" t="s">
        <v>5686</v>
      </c>
      <c r="B3238" s="1" t="s">
        <v>447</v>
      </c>
      <c r="C3238" s="1" t="s">
        <v>449</v>
      </c>
      <c r="D3238" s="1" t="s">
        <v>2017</v>
      </c>
      <c r="E3238" s="1" t="s">
        <v>2018</v>
      </c>
      <c r="F3238" s="16" t="n">
        <v>0</v>
      </c>
      <c r="G3238" s="16" t="n">
        <v>4278.89</v>
      </c>
      <c r="H3238" s="16" t="n">
        <v>4278.89</v>
      </c>
    </row>
    <row r="3239" customFormat="false" ht="15" hidden="false" customHeight="true" outlineLevel="0" collapsed="false">
      <c r="A3239" s="1" t="s">
        <v>5687</v>
      </c>
      <c r="B3239" s="1" t="s">
        <v>1437</v>
      </c>
      <c r="C3239" s="1" t="s">
        <v>4187</v>
      </c>
      <c r="D3239" s="1" t="s">
        <v>2017</v>
      </c>
      <c r="E3239" s="1" t="s">
        <v>2018</v>
      </c>
      <c r="F3239" s="16" t="n">
        <v>0</v>
      </c>
      <c r="G3239" s="16" t="n">
        <v>11032.48</v>
      </c>
      <c r="H3239" s="16" t="n">
        <v>11032.48</v>
      </c>
    </row>
    <row r="3240" customFormat="false" ht="15" hidden="false" customHeight="true" outlineLevel="0" collapsed="false">
      <c r="A3240" s="1" t="s">
        <v>5688</v>
      </c>
      <c r="B3240" s="1" t="s">
        <v>1071</v>
      </c>
      <c r="C3240" s="1" t="s">
        <v>2773</v>
      </c>
      <c r="D3240" s="1" t="s">
        <v>2025</v>
      </c>
      <c r="E3240" s="1" t="s">
        <v>2018</v>
      </c>
      <c r="F3240" s="16" t="n">
        <v>99</v>
      </c>
      <c r="G3240" s="16" t="n">
        <v>675.24</v>
      </c>
      <c r="H3240" s="16" t="n">
        <v>774.24</v>
      </c>
    </row>
    <row r="3241" customFormat="false" ht="15" hidden="false" customHeight="true" outlineLevel="0" collapsed="false">
      <c r="A3241" s="1" t="s">
        <v>5689</v>
      </c>
      <c r="B3241" s="1" t="s">
        <v>888</v>
      </c>
      <c r="C3241" s="1" t="s">
        <v>965</v>
      </c>
      <c r="D3241" s="1" t="s">
        <v>2017</v>
      </c>
      <c r="E3241" s="1" t="s">
        <v>2018</v>
      </c>
      <c r="F3241" s="16" t="n">
        <v>0</v>
      </c>
      <c r="G3241" s="16" t="n">
        <v>5041.14</v>
      </c>
      <c r="H3241" s="16" t="n">
        <v>5041.14</v>
      </c>
    </row>
    <row r="3242" customFormat="false" ht="15" hidden="false" customHeight="true" outlineLevel="0" collapsed="false">
      <c r="A3242" s="1" t="s">
        <v>5690</v>
      </c>
      <c r="B3242" s="1" t="s">
        <v>979</v>
      </c>
      <c r="C3242" s="1" t="s">
        <v>2272</v>
      </c>
      <c r="D3242" s="1" t="s">
        <v>2032</v>
      </c>
      <c r="E3242" s="1" t="s">
        <v>2018</v>
      </c>
      <c r="F3242" s="16" t="n">
        <v>79</v>
      </c>
      <c r="G3242" s="16" t="n">
        <v>819.69</v>
      </c>
      <c r="H3242" s="16" t="n">
        <v>898.69</v>
      </c>
    </row>
    <row r="3243" customFormat="false" ht="15" hidden="false" customHeight="true" outlineLevel="0" collapsed="false">
      <c r="A3243" s="1" t="s">
        <v>5691</v>
      </c>
      <c r="B3243" s="1" t="s">
        <v>569</v>
      </c>
      <c r="C3243" s="1" t="s">
        <v>2034</v>
      </c>
      <c r="D3243" s="1" t="s">
        <v>2028</v>
      </c>
      <c r="E3243" s="1" t="s">
        <v>2018</v>
      </c>
      <c r="F3243" s="16" t="n">
        <v>79</v>
      </c>
      <c r="G3243" s="16" t="n">
        <v>2398.35</v>
      </c>
      <c r="H3243" s="16" t="n">
        <v>2477.35</v>
      </c>
    </row>
    <row r="3244" customFormat="false" ht="15" hidden="false" customHeight="true" outlineLevel="0" collapsed="false">
      <c r="A3244" s="1" t="s">
        <v>5692</v>
      </c>
      <c r="B3244" s="1" t="s">
        <v>1869</v>
      </c>
      <c r="C3244" s="1" t="s">
        <v>3357</v>
      </c>
      <c r="D3244" s="1" t="s">
        <v>2055</v>
      </c>
      <c r="E3244" s="1" t="s">
        <v>2018</v>
      </c>
      <c r="F3244" s="16" t="n">
        <v>49</v>
      </c>
      <c r="G3244" s="16" t="n">
        <v>675.24</v>
      </c>
      <c r="H3244" s="16" t="n">
        <v>724.24</v>
      </c>
    </row>
    <row r="3245" customFormat="false" ht="15" hidden="false" customHeight="true" outlineLevel="0" collapsed="false">
      <c r="A3245" s="1" t="s">
        <v>5693</v>
      </c>
      <c r="B3245" s="1" t="s">
        <v>595</v>
      </c>
      <c r="C3245" s="1" t="s">
        <v>2464</v>
      </c>
      <c r="D3245" s="1" t="s">
        <v>2025</v>
      </c>
      <c r="E3245" s="1" t="s">
        <v>2045</v>
      </c>
      <c r="F3245" s="16" t="n">
        <v>0</v>
      </c>
      <c r="G3245" s="16" t="n">
        <v>12968.8</v>
      </c>
      <c r="H3245" s="16" t="n">
        <v>12968.8</v>
      </c>
    </row>
    <row r="3246" customFormat="false" ht="15" hidden="false" customHeight="true" outlineLevel="0" collapsed="false">
      <c r="A3246" s="1" t="s">
        <v>5694</v>
      </c>
      <c r="B3246" s="1" t="s">
        <v>1473</v>
      </c>
      <c r="C3246" s="1" t="s">
        <v>2701</v>
      </c>
      <c r="D3246" s="1" t="s">
        <v>2055</v>
      </c>
      <c r="E3246" s="1" t="s">
        <v>2018</v>
      </c>
      <c r="F3246" s="16" t="n">
        <v>0</v>
      </c>
      <c r="G3246" s="16" t="n">
        <v>5311.32</v>
      </c>
      <c r="H3246" s="16" t="n">
        <v>5311.32</v>
      </c>
    </row>
    <row r="3247" customFormat="false" ht="15" hidden="false" customHeight="true" outlineLevel="0" collapsed="false">
      <c r="A3247" s="1" t="s">
        <v>5695</v>
      </c>
      <c r="B3247" s="1" t="s">
        <v>989</v>
      </c>
      <c r="C3247" s="1" t="s">
        <v>2756</v>
      </c>
      <c r="D3247" s="1" t="s">
        <v>2032</v>
      </c>
      <c r="E3247" s="1" t="s">
        <v>2018</v>
      </c>
      <c r="F3247" s="16" t="n">
        <v>0</v>
      </c>
      <c r="G3247" s="16" t="n">
        <v>11087.9</v>
      </c>
      <c r="H3247" s="16" t="n">
        <v>11087.9</v>
      </c>
    </row>
    <row r="3248" customFormat="false" ht="15" hidden="false" customHeight="true" outlineLevel="0" collapsed="false">
      <c r="A3248" s="1" t="s">
        <v>5696</v>
      </c>
      <c r="B3248" s="1" t="s">
        <v>1656</v>
      </c>
      <c r="C3248" s="1" t="s">
        <v>5697</v>
      </c>
      <c r="D3248" s="1" t="s">
        <v>2017</v>
      </c>
      <c r="E3248" s="1" t="s">
        <v>2045</v>
      </c>
      <c r="F3248" s="16" t="n">
        <v>79</v>
      </c>
      <c r="G3248" s="16" t="n">
        <v>385.74</v>
      </c>
      <c r="H3248" s="16" t="n">
        <v>464.74</v>
      </c>
    </row>
    <row r="3249" customFormat="false" ht="15" hidden="false" customHeight="true" outlineLevel="0" collapsed="false">
      <c r="A3249" s="1" t="s">
        <v>5698</v>
      </c>
      <c r="B3249" s="1" t="s">
        <v>1225</v>
      </c>
      <c r="C3249" s="1" t="s">
        <v>1615</v>
      </c>
      <c r="D3249" s="1" t="s">
        <v>2017</v>
      </c>
      <c r="E3249" s="1" t="s">
        <v>2018</v>
      </c>
      <c r="F3249" s="16" t="n">
        <v>49</v>
      </c>
      <c r="G3249" s="16" t="n">
        <v>1411.69</v>
      </c>
      <c r="H3249" s="16" t="n">
        <v>1460.69</v>
      </c>
    </row>
    <row r="3250" customFormat="false" ht="15" hidden="false" customHeight="true" outlineLevel="0" collapsed="false">
      <c r="A3250" s="1" t="s">
        <v>5699</v>
      </c>
      <c r="B3250" s="1" t="s">
        <v>928</v>
      </c>
      <c r="C3250" s="1" t="s">
        <v>1667</v>
      </c>
      <c r="D3250" s="1" t="s">
        <v>2032</v>
      </c>
      <c r="E3250" s="1" t="s">
        <v>2018</v>
      </c>
      <c r="F3250" s="16" t="n">
        <v>0</v>
      </c>
      <c r="G3250" s="16" t="n">
        <v>4790.3</v>
      </c>
      <c r="H3250" s="16" t="n">
        <v>4790.3</v>
      </c>
    </row>
    <row r="3251" customFormat="false" ht="15" hidden="false" customHeight="true" outlineLevel="0" collapsed="false">
      <c r="A3251" s="1" t="s">
        <v>5700</v>
      </c>
      <c r="B3251" s="1" t="s">
        <v>627</v>
      </c>
      <c r="C3251" s="1" t="s">
        <v>2518</v>
      </c>
      <c r="D3251" s="1" t="s">
        <v>2025</v>
      </c>
      <c r="E3251" s="1" t="s">
        <v>2018</v>
      </c>
      <c r="F3251" s="16" t="n">
        <v>0</v>
      </c>
      <c r="G3251" s="16" t="n">
        <v>7952.72</v>
      </c>
      <c r="H3251" s="16" t="n">
        <v>7952.72</v>
      </c>
    </row>
    <row r="3252" customFormat="false" ht="15" hidden="false" customHeight="true" outlineLevel="0" collapsed="false">
      <c r="A3252" s="1" t="s">
        <v>5701</v>
      </c>
      <c r="B3252" s="1" t="s">
        <v>1357</v>
      </c>
      <c r="C3252" s="1" t="s">
        <v>3308</v>
      </c>
      <c r="D3252" s="1" t="s">
        <v>2025</v>
      </c>
      <c r="E3252" s="1" t="s">
        <v>2018</v>
      </c>
      <c r="F3252" s="16" t="n">
        <v>0</v>
      </c>
      <c r="G3252" s="16" t="n">
        <v>12977.06</v>
      </c>
      <c r="H3252" s="16" t="n">
        <v>12977.06</v>
      </c>
    </row>
    <row r="3253" customFormat="false" ht="15" hidden="false" customHeight="true" outlineLevel="0" collapsed="false">
      <c r="A3253" s="1" t="s">
        <v>5702</v>
      </c>
      <c r="B3253" s="1" t="s">
        <v>1405</v>
      </c>
      <c r="C3253" s="1" t="s">
        <v>3286</v>
      </c>
      <c r="D3253" s="1" t="s">
        <v>2021</v>
      </c>
      <c r="E3253" s="1" t="s">
        <v>2018</v>
      </c>
      <c r="F3253" s="16" t="n">
        <v>79</v>
      </c>
      <c r="G3253" s="16" t="n">
        <v>1918.68</v>
      </c>
      <c r="H3253" s="16" t="n">
        <v>1997.68</v>
      </c>
    </row>
    <row r="3254" customFormat="false" ht="15" hidden="false" customHeight="true" outlineLevel="0" collapsed="false">
      <c r="A3254" s="1" t="s">
        <v>5703</v>
      </c>
      <c r="B3254" s="1" t="s">
        <v>1184</v>
      </c>
      <c r="C3254" s="1" t="s">
        <v>2118</v>
      </c>
      <c r="D3254" s="1" t="s">
        <v>2021</v>
      </c>
      <c r="E3254" s="1" t="s">
        <v>2018</v>
      </c>
      <c r="F3254" s="16" t="n">
        <v>0</v>
      </c>
      <c r="G3254" s="16" t="n">
        <v>9078.41</v>
      </c>
      <c r="H3254" s="16" t="n">
        <v>9078.41</v>
      </c>
    </row>
    <row r="3255" customFormat="false" ht="15" hidden="false" customHeight="true" outlineLevel="0" collapsed="false">
      <c r="A3255" s="1" t="s">
        <v>5704</v>
      </c>
      <c r="B3255" s="1" t="s">
        <v>433</v>
      </c>
      <c r="C3255" s="1" t="s">
        <v>2302</v>
      </c>
      <c r="D3255" s="1" t="s">
        <v>2025</v>
      </c>
      <c r="E3255" s="1" t="s">
        <v>2018</v>
      </c>
      <c r="F3255" s="16" t="n">
        <v>49</v>
      </c>
      <c r="G3255" s="16" t="n">
        <v>2386.05</v>
      </c>
      <c r="H3255" s="16" t="n">
        <v>2435.05</v>
      </c>
    </row>
    <row r="3256" customFormat="false" ht="15" hidden="false" customHeight="true" outlineLevel="0" collapsed="false">
      <c r="A3256" s="1" t="s">
        <v>5705</v>
      </c>
      <c r="B3256" s="1" t="s">
        <v>1834</v>
      </c>
      <c r="C3256" s="1" t="s">
        <v>3677</v>
      </c>
      <c r="D3256" s="1" t="s">
        <v>2028</v>
      </c>
      <c r="E3256" s="1" t="s">
        <v>2018</v>
      </c>
      <c r="F3256" s="16" t="n">
        <v>0</v>
      </c>
      <c r="G3256" s="16" t="n">
        <v>11281.89</v>
      </c>
      <c r="H3256" s="16" t="n">
        <v>11281.89</v>
      </c>
    </row>
    <row r="3257" customFormat="false" ht="15" hidden="false" customHeight="true" outlineLevel="0" collapsed="false">
      <c r="A3257" s="1" t="s">
        <v>5706</v>
      </c>
      <c r="B3257" s="1" t="s">
        <v>1184</v>
      </c>
      <c r="C3257" s="1" t="s">
        <v>2555</v>
      </c>
      <c r="D3257" s="1" t="s">
        <v>2032</v>
      </c>
      <c r="E3257" s="1" t="s">
        <v>2018</v>
      </c>
      <c r="F3257" s="16" t="n">
        <v>49</v>
      </c>
      <c r="G3257" s="16" t="n">
        <v>1918.68</v>
      </c>
      <c r="H3257" s="16" t="n">
        <v>1967.68</v>
      </c>
    </row>
    <row r="3258" customFormat="false" ht="15" hidden="false" customHeight="true" outlineLevel="0" collapsed="false">
      <c r="A3258" s="1" t="s">
        <v>5707</v>
      </c>
      <c r="B3258" s="1" t="s">
        <v>1025</v>
      </c>
      <c r="C3258" s="1" t="s">
        <v>1276</v>
      </c>
      <c r="D3258" s="1" t="s">
        <v>2025</v>
      </c>
      <c r="E3258" s="1" t="s">
        <v>2018</v>
      </c>
      <c r="F3258" s="16" t="n">
        <v>0</v>
      </c>
      <c r="G3258" s="16" t="n">
        <v>5311.32</v>
      </c>
      <c r="H3258" s="16" t="n">
        <v>5311.32</v>
      </c>
    </row>
    <row r="3259" customFormat="false" ht="15" hidden="false" customHeight="true" outlineLevel="0" collapsed="false">
      <c r="A3259" s="1" t="s">
        <v>5708</v>
      </c>
      <c r="B3259" s="1" t="s">
        <v>1107</v>
      </c>
      <c r="C3259" s="1" t="s">
        <v>2595</v>
      </c>
      <c r="D3259" s="1" t="s">
        <v>2017</v>
      </c>
      <c r="E3259" s="1" t="s">
        <v>2018</v>
      </c>
      <c r="F3259" s="16" t="n">
        <v>49</v>
      </c>
      <c r="G3259" s="16" t="n">
        <v>600.22</v>
      </c>
      <c r="H3259" s="16" t="n">
        <v>649.22</v>
      </c>
    </row>
    <row r="3260" customFormat="false" ht="15" hidden="false" customHeight="true" outlineLevel="0" collapsed="false">
      <c r="A3260" s="1" t="s">
        <v>5709</v>
      </c>
      <c r="B3260" s="1" t="s">
        <v>893</v>
      </c>
      <c r="C3260" s="1" t="s">
        <v>4089</v>
      </c>
      <c r="D3260" s="1" t="s">
        <v>2055</v>
      </c>
      <c r="E3260" s="1" t="s">
        <v>2018</v>
      </c>
      <c r="F3260" s="16" t="n">
        <v>0</v>
      </c>
      <c r="G3260" s="16" t="n">
        <v>5659.69</v>
      </c>
      <c r="H3260" s="16" t="n">
        <v>5659.69</v>
      </c>
    </row>
    <row r="3261" customFormat="false" ht="15" hidden="false" customHeight="true" outlineLevel="0" collapsed="false">
      <c r="A3261" s="1" t="s">
        <v>5710</v>
      </c>
      <c r="B3261" s="1" t="s">
        <v>812</v>
      </c>
      <c r="C3261" s="1" t="s">
        <v>1811</v>
      </c>
      <c r="D3261" s="1" t="s">
        <v>2032</v>
      </c>
      <c r="E3261" s="1" t="s">
        <v>2018</v>
      </c>
      <c r="F3261" s="16" t="n">
        <v>49</v>
      </c>
      <c r="G3261" s="16" t="n">
        <v>964.34</v>
      </c>
      <c r="H3261" s="16" t="n">
        <v>1013.34</v>
      </c>
    </row>
    <row r="3262" customFormat="false" ht="15" hidden="false" customHeight="true" outlineLevel="0" collapsed="false">
      <c r="A3262" s="1" t="s">
        <v>5711</v>
      </c>
      <c r="B3262" s="1" t="s">
        <v>717</v>
      </c>
      <c r="C3262" s="1" t="s">
        <v>748</v>
      </c>
      <c r="D3262" s="1" t="s">
        <v>2021</v>
      </c>
      <c r="E3262" s="1" t="s">
        <v>2018</v>
      </c>
      <c r="F3262" s="16" t="n">
        <v>49</v>
      </c>
      <c r="G3262" s="16" t="n">
        <v>712.76</v>
      </c>
      <c r="H3262" s="16" t="n">
        <v>761.76</v>
      </c>
    </row>
    <row r="3263" customFormat="false" ht="15" hidden="false" customHeight="true" outlineLevel="0" collapsed="false">
      <c r="A3263" s="1" t="s">
        <v>5712</v>
      </c>
      <c r="B3263" s="1" t="s">
        <v>968</v>
      </c>
      <c r="C3263" s="1" t="s">
        <v>947</v>
      </c>
      <c r="D3263" s="1" t="s">
        <v>2021</v>
      </c>
      <c r="E3263" s="1" t="s">
        <v>2018</v>
      </c>
      <c r="F3263" s="16" t="n">
        <v>0</v>
      </c>
      <c r="G3263" s="16" t="n">
        <v>25767.88</v>
      </c>
      <c r="H3263" s="16" t="n">
        <v>25767.88</v>
      </c>
    </row>
    <row r="3264" customFormat="false" ht="15" hidden="false" customHeight="true" outlineLevel="0" collapsed="false">
      <c r="A3264" s="1" t="s">
        <v>5713</v>
      </c>
      <c r="B3264" s="1" t="s">
        <v>1193</v>
      </c>
      <c r="C3264" s="1" t="s">
        <v>5714</v>
      </c>
      <c r="D3264" s="1" t="s">
        <v>2028</v>
      </c>
      <c r="E3264" s="1" t="s">
        <v>2018</v>
      </c>
      <c r="F3264" s="16" t="n">
        <v>0</v>
      </c>
      <c r="G3264" s="16" t="n">
        <v>4904.88</v>
      </c>
      <c r="H3264" s="16" t="n">
        <v>4904.88</v>
      </c>
    </row>
    <row r="3265" customFormat="false" ht="15" hidden="false" customHeight="true" outlineLevel="0" collapsed="false">
      <c r="A3265" s="1" t="s">
        <v>5715</v>
      </c>
      <c r="B3265" s="1" t="s">
        <v>1145</v>
      </c>
      <c r="C3265" s="1" t="s">
        <v>5060</v>
      </c>
      <c r="D3265" s="1" t="s">
        <v>2025</v>
      </c>
      <c r="E3265" s="1" t="s">
        <v>2045</v>
      </c>
      <c r="F3265" s="16" t="n">
        <v>0</v>
      </c>
      <c r="G3265" s="16" t="n">
        <v>28239.62</v>
      </c>
      <c r="H3265" s="16" t="n">
        <v>28239.62</v>
      </c>
    </row>
    <row r="3266" customFormat="false" ht="15" hidden="false" customHeight="true" outlineLevel="0" collapsed="false">
      <c r="A3266" s="1" t="s">
        <v>5716</v>
      </c>
      <c r="B3266" s="1" t="s">
        <v>1806</v>
      </c>
      <c r="C3266" s="1" t="s">
        <v>1383</v>
      </c>
      <c r="D3266" s="1" t="s">
        <v>2017</v>
      </c>
      <c r="E3266" s="1" t="s">
        <v>2018</v>
      </c>
      <c r="F3266" s="16" t="n">
        <v>0</v>
      </c>
      <c r="G3266" s="16" t="n">
        <v>5045.75</v>
      </c>
      <c r="H3266" s="16" t="n">
        <v>5045.75</v>
      </c>
    </row>
    <row r="3267" customFormat="false" ht="15" hidden="false" customHeight="true" outlineLevel="0" collapsed="false">
      <c r="A3267" s="1" t="s">
        <v>5717</v>
      </c>
      <c r="B3267" s="1" t="s">
        <v>1335</v>
      </c>
      <c r="C3267" s="1" t="s">
        <v>1285</v>
      </c>
      <c r="D3267" s="1" t="s">
        <v>2032</v>
      </c>
      <c r="E3267" s="1" t="s">
        <v>2018</v>
      </c>
      <c r="F3267" s="16" t="n">
        <v>99</v>
      </c>
      <c r="G3267" s="16" t="n">
        <v>392.75</v>
      </c>
      <c r="H3267" s="16" t="n">
        <v>491.75</v>
      </c>
    </row>
    <row r="3268" customFormat="false" ht="15" hidden="false" customHeight="true" outlineLevel="0" collapsed="false">
      <c r="A3268" s="1" t="s">
        <v>5718</v>
      </c>
      <c r="B3268" s="1" t="s">
        <v>1145</v>
      </c>
      <c r="C3268" s="1" t="s">
        <v>3819</v>
      </c>
      <c r="D3268" s="1" t="s">
        <v>2017</v>
      </c>
      <c r="E3268" s="1" t="s">
        <v>2018</v>
      </c>
      <c r="F3268" s="16" t="n">
        <v>99</v>
      </c>
      <c r="G3268" s="16" t="n">
        <v>2250.97</v>
      </c>
      <c r="H3268" s="16" t="n">
        <v>2349.97</v>
      </c>
    </row>
    <row r="3269" customFormat="false" ht="15" hidden="false" customHeight="true" outlineLevel="0" collapsed="false">
      <c r="A3269" s="1" t="s">
        <v>5719</v>
      </c>
      <c r="B3269" s="1" t="s">
        <v>1742</v>
      </c>
      <c r="C3269" s="1" t="s">
        <v>2044</v>
      </c>
      <c r="D3269" s="1" t="s">
        <v>2025</v>
      </c>
      <c r="E3269" s="1" t="s">
        <v>2018</v>
      </c>
      <c r="F3269" s="16" t="n">
        <v>79</v>
      </c>
      <c r="G3269" s="16" t="n">
        <v>1146.71</v>
      </c>
      <c r="H3269" s="16" t="n">
        <v>1225.71</v>
      </c>
    </row>
    <row r="3270" customFormat="false" ht="15" hidden="false" customHeight="true" outlineLevel="0" collapsed="false">
      <c r="A3270" s="1" t="s">
        <v>5720</v>
      </c>
      <c r="B3270" s="1" t="s">
        <v>1115</v>
      </c>
      <c r="C3270" s="1" t="s">
        <v>542</v>
      </c>
      <c r="D3270" s="1" t="s">
        <v>2021</v>
      </c>
      <c r="E3270" s="1" t="s">
        <v>2022</v>
      </c>
      <c r="F3270" s="16" t="n">
        <v>0</v>
      </c>
      <c r="G3270" s="16" t="n">
        <v>10039.45</v>
      </c>
      <c r="H3270" s="16" t="n">
        <v>10039.45</v>
      </c>
    </row>
    <row r="3271" customFormat="false" ht="15" hidden="false" customHeight="true" outlineLevel="0" collapsed="false">
      <c r="A3271" s="1" t="s">
        <v>5721</v>
      </c>
      <c r="B3271" s="1" t="s">
        <v>1297</v>
      </c>
      <c r="C3271" s="1" t="s">
        <v>2819</v>
      </c>
      <c r="D3271" s="1" t="s">
        <v>2025</v>
      </c>
      <c r="E3271" s="1" t="s">
        <v>2018</v>
      </c>
      <c r="F3271" s="16" t="n">
        <v>0</v>
      </c>
      <c r="G3271" s="16" t="n">
        <v>12676.24</v>
      </c>
      <c r="H3271" s="16" t="n">
        <v>12676.24</v>
      </c>
    </row>
    <row r="3272" customFormat="false" ht="15" hidden="false" customHeight="true" outlineLevel="0" collapsed="false">
      <c r="A3272" s="1" t="s">
        <v>5722</v>
      </c>
      <c r="B3272" s="1" t="s">
        <v>1184</v>
      </c>
      <c r="C3272" s="1" t="s">
        <v>3079</v>
      </c>
      <c r="D3272" s="1" t="s">
        <v>2021</v>
      </c>
      <c r="E3272" s="1" t="s">
        <v>2018</v>
      </c>
      <c r="F3272" s="16" t="n">
        <v>0</v>
      </c>
      <c r="G3272" s="16" t="n">
        <v>7413.82</v>
      </c>
      <c r="H3272" s="16" t="n">
        <v>7413.82</v>
      </c>
    </row>
    <row r="3273" customFormat="false" ht="15" hidden="false" customHeight="true" outlineLevel="0" collapsed="false">
      <c r="A3273" s="1" t="s">
        <v>5723</v>
      </c>
      <c r="B3273" s="1" t="s">
        <v>1415</v>
      </c>
      <c r="C3273" s="1" t="s">
        <v>1216</v>
      </c>
      <c r="D3273" s="1" t="s">
        <v>2021</v>
      </c>
      <c r="E3273" s="1" t="s">
        <v>2018</v>
      </c>
      <c r="F3273" s="16" t="n">
        <v>0</v>
      </c>
      <c r="G3273" s="16" t="n">
        <v>4796.7</v>
      </c>
      <c r="H3273" s="16" t="n">
        <v>4796.7</v>
      </c>
    </row>
    <row r="3274" customFormat="false" ht="15" hidden="false" customHeight="true" outlineLevel="0" collapsed="false">
      <c r="A3274" s="1" t="s">
        <v>5724</v>
      </c>
      <c r="B3274" s="1" t="s">
        <v>1473</v>
      </c>
      <c r="C3274" s="1" t="s">
        <v>2237</v>
      </c>
      <c r="D3274" s="1" t="s">
        <v>2017</v>
      </c>
      <c r="E3274" s="1" t="s">
        <v>2018</v>
      </c>
      <c r="F3274" s="16" t="n">
        <v>49</v>
      </c>
      <c r="G3274" s="16" t="n">
        <v>675.24</v>
      </c>
      <c r="H3274" s="16" t="n">
        <v>724.24</v>
      </c>
    </row>
    <row r="3275" customFormat="false" ht="15" hidden="false" customHeight="true" outlineLevel="0" collapsed="false">
      <c r="A3275" s="1" t="s">
        <v>5725</v>
      </c>
      <c r="B3275" s="1" t="s">
        <v>763</v>
      </c>
      <c r="C3275" s="1" t="s">
        <v>3292</v>
      </c>
      <c r="D3275" s="1" t="s">
        <v>2017</v>
      </c>
      <c r="E3275" s="1" t="s">
        <v>2018</v>
      </c>
      <c r="F3275" s="16" t="n">
        <v>0</v>
      </c>
      <c r="G3275" s="16" t="n">
        <v>3493.68</v>
      </c>
      <c r="H3275" s="16" t="n">
        <v>3493.68</v>
      </c>
    </row>
    <row r="3276" customFormat="false" ht="15" hidden="false" customHeight="true" outlineLevel="0" collapsed="false">
      <c r="A3276" s="1" t="s">
        <v>5726</v>
      </c>
      <c r="B3276" s="1" t="s">
        <v>1897</v>
      </c>
      <c r="C3276" s="1" t="s">
        <v>2446</v>
      </c>
      <c r="D3276" s="1" t="s">
        <v>2017</v>
      </c>
      <c r="E3276" s="1" t="s">
        <v>2018</v>
      </c>
      <c r="F3276" s="16" t="n">
        <v>79</v>
      </c>
      <c r="G3276" s="16" t="n">
        <v>1832.94</v>
      </c>
      <c r="H3276" s="16" t="n">
        <v>1911.94</v>
      </c>
    </row>
    <row r="3277" customFormat="false" ht="15" hidden="false" customHeight="true" outlineLevel="0" collapsed="false">
      <c r="A3277" s="1" t="s">
        <v>5727</v>
      </c>
      <c r="B3277" s="1" t="s">
        <v>1184</v>
      </c>
      <c r="C3277" s="1" t="s">
        <v>3453</v>
      </c>
      <c r="D3277" s="1" t="s">
        <v>2017</v>
      </c>
      <c r="E3277" s="1" t="s">
        <v>2018</v>
      </c>
      <c r="F3277" s="16" t="n">
        <v>0</v>
      </c>
      <c r="G3277" s="16" t="n">
        <v>8142.62</v>
      </c>
      <c r="H3277" s="16" t="n">
        <v>8142.62</v>
      </c>
    </row>
    <row r="3278" customFormat="false" ht="15" hidden="false" customHeight="true" outlineLevel="0" collapsed="false">
      <c r="A3278" s="1" t="s">
        <v>5728</v>
      </c>
      <c r="B3278" s="1" t="s">
        <v>705</v>
      </c>
      <c r="C3278" s="1" t="s">
        <v>2665</v>
      </c>
      <c r="D3278" s="1" t="s">
        <v>2017</v>
      </c>
      <c r="E3278" s="1" t="s">
        <v>2018</v>
      </c>
      <c r="F3278" s="16" t="n">
        <v>49</v>
      </c>
      <c r="G3278" s="16" t="n">
        <v>2477.13</v>
      </c>
      <c r="H3278" s="16" t="n">
        <v>2526.13</v>
      </c>
    </row>
    <row r="3279" customFormat="false" ht="15" hidden="false" customHeight="true" outlineLevel="0" collapsed="false">
      <c r="A3279" s="1" t="s">
        <v>5729</v>
      </c>
      <c r="B3279" s="1" t="s">
        <v>936</v>
      </c>
      <c r="C3279" s="1" t="s">
        <v>2972</v>
      </c>
      <c r="D3279" s="1" t="s">
        <v>2017</v>
      </c>
      <c r="E3279" s="1" t="s">
        <v>2018</v>
      </c>
      <c r="F3279" s="16" t="n">
        <v>0</v>
      </c>
      <c r="G3279" s="16" t="n">
        <v>2924.4</v>
      </c>
      <c r="H3279" s="16" t="n">
        <v>2924.4</v>
      </c>
    </row>
    <row r="3280" customFormat="false" ht="15" hidden="false" customHeight="true" outlineLevel="0" collapsed="false">
      <c r="A3280" s="1" t="s">
        <v>5730</v>
      </c>
      <c r="B3280" s="1" t="s">
        <v>934</v>
      </c>
      <c r="C3280" s="1" t="s">
        <v>2260</v>
      </c>
      <c r="D3280" s="1" t="s">
        <v>2025</v>
      </c>
      <c r="E3280" s="1" t="s">
        <v>2018</v>
      </c>
      <c r="F3280" s="16" t="n">
        <v>0</v>
      </c>
      <c r="G3280" s="16" t="n">
        <v>6657.41</v>
      </c>
      <c r="H3280" s="16" t="n">
        <v>6657.41</v>
      </c>
    </row>
    <row r="3281" customFormat="false" ht="15" hidden="false" customHeight="true" outlineLevel="0" collapsed="false">
      <c r="A3281" s="1" t="s">
        <v>5731</v>
      </c>
      <c r="B3281" s="1" t="s">
        <v>320</v>
      </c>
      <c r="C3281" s="1" t="s">
        <v>2569</v>
      </c>
      <c r="D3281" s="1" t="s">
        <v>2055</v>
      </c>
      <c r="E3281" s="1" t="s">
        <v>2018</v>
      </c>
      <c r="F3281" s="16" t="n">
        <v>0</v>
      </c>
      <c r="G3281" s="16" t="n">
        <v>9029.24</v>
      </c>
      <c r="H3281" s="16" t="n">
        <v>9029.24</v>
      </c>
    </row>
    <row r="3282" customFormat="false" ht="15" hidden="false" customHeight="true" outlineLevel="0" collapsed="false">
      <c r="A3282" s="1" t="s">
        <v>5732</v>
      </c>
      <c r="B3282" s="1" t="s">
        <v>1132</v>
      </c>
      <c r="C3282" s="1" t="s">
        <v>4803</v>
      </c>
      <c r="D3282" s="1" t="s">
        <v>2017</v>
      </c>
      <c r="E3282" s="1" t="s">
        <v>2018</v>
      </c>
      <c r="F3282" s="16" t="n">
        <v>0</v>
      </c>
      <c r="G3282" s="16" t="n">
        <v>5303.79</v>
      </c>
      <c r="H3282" s="16" t="n">
        <v>5303.79</v>
      </c>
    </row>
    <row r="3283" customFormat="false" ht="15" hidden="false" customHeight="true" outlineLevel="0" collapsed="false">
      <c r="A3283" s="1" t="s">
        <v>5733</v>
      </c>
      <c r="B3283" s="1" t="s">
        <v>1571</v>
      </c>
      <c r="C3283" s="1" t="s">
        <v>2137</v>
      </c>
      <c r="D3283" s="1" t="s">
        <v>2017</v>
      </c>
      <c r="E3283" s="1" t="s">
        <v>2018</v>
      </c>
      <c r="F3283" s="16" t="n">
        <v>79</v>
      </c>
      <c r="G3283" s="16" t="n">
        <v>2398.35</v>
      </c>
      <c r="H3283" s="16" t="n">
        <v>2477.35</v>
      </c>
    </row>
    <row r="3284" customFormat="false" ht="15" hidden="false" customHeight="true" outlineLevel="0" collapsed="false">
      <c r="A3284" s="1" t="s">
        <v>5734</v>
      </c>
      <c r="B3284" s="1" t="s">
        <v>1145</v>
      </c>
      <c r="C3284" s="1" t="s">
        <v>2821</v>
      </c>
      <c r="D3284" s="1" t="s">
        <v>2021</v>
      </c>
      <c r="E3284" s="1" t="s">
        <v>2018</v>
      </c>
      <c r="F3284" s="16" t="n">
        <v>0</v>
      </c>
      <c r="G3284" s="16" t="n">
        <v>9311.32</v>
      </c>
      <c r="H3284" s="16" t="n">
        <v>9311.32</v>
      </c>
    </row>
    <row r="3285" customFormat="false" ht="15" hidden="false" customHeight="true" outlineLevel="0" collapsed="false">
      <c r="A3285" s="1" t="s">
        <v>5735</v>
      </c>
      <c r="B3285" s="1" t="s">
        <v>562</v>
      </c>
      <c r="C3285" s="1" t="s">
        <v>2358</v>
      </c>
      <c r="D3285" s="1" t="s">
        <v>2017</v>
      </c>
      <c r="E3285" s="1" t="s">
        <v>2018</v>
      </c>
      <c r="F3285" s="16" t="n">
        <v>79</v>
      </c>
      <c r="G3285" s="16" t="n">
        <v>2398.35</v>
      </c>
      <c r="H3285" s="16" t="n">
        <v>2477.35</v>
      </c>
    </row>
    <row r="3286" customFormat="false" ht="15" hidden="false" customHeight="true" outlineLevel="0" collapsed="false">
      <c r="A3286" s="1" t="s">
        <v>5736</v>
      </c>
      <c r="B3286" s="1" t="s">
        <v>1193</v>
      </c>
      <c r="C3286" s="1" t="s">
        <v>2695</v>
      </c>
      <c r="D3286" s="1" t="s">
        <v>2025</v>
      </c>
      <c r="E3286" s="1" t="s">
        <v>2018</v>
      </c>
      <c r="F3286" s="16" t="n">
        <v>0</v>
      </c>
      <c r="G3286" s="16" t="n">
        <v>4036.68</v>
      </c>
      <c r="H3286" s="16" t="n">
        <v>4036.68</v>
      </c>
    </row>
    <row r="3287" customFormat="false" ht="15" hidden="false" customHeight="true" outlineLevel="0" collapsed="false">
      <c r="A3287" s="1" t="s">
        <v>5737</v>
      </c>
      <c r="B3287" s="1" t="s">
        <v>909</v>
      </c>
      <c r="C3287" s="1" t="s">
        <v>2577</v>
      </c>
      <c r="D3287" s="1" t="s">
        <v>2032</v>
      </c>
      <c r="E3287" s="1" t="s">
        <v>2018</v>
      </c>
      <c r="F3287" s="16" t="n">
        <v>0</v>
      </c>
      <c r="G3287" s="16" t="n">
        <v>3649.98</v>
      </c>
      <c r="H3287" s="16" t="n">
        <v>3649.98</v>
      </c>
    </row>
    <row r="3288" customFormat="false" ht="15" hidden="false" customHeight="true" outlineLevel="0" collapsed="false">
      <c r="A3288" s="1" t="s">
        <v>5738</v>
      </c>
      <c r="B3288" s="1" t="s">
        <v>1292</v>
      </c>
      <c r="C3288" s="1" t="s">
        <v>2095</v>
      </c>
      <c r="D3288" s="1" t="s">
        <v>2021</v>
      </c>
      <c r="E3288" s="1" t="s">
        <v>2018</v>
      </c>
      <c r="F3288" s="16" t="n">
        <v>0</v>
      </c>
      <c r="G3288" s="16" t="n">
        <v>9822.91</v>
      </c>
      <c r="H3288" s="16" t="n">
        <v>9822.91</v>
      </c>
    </row>
    <row r="3289" customFormat="false" ht="15" hidden="false" customHeight="true" outlineLevel="0" collapsed="false">
      <c r="A3289" s="1" t="s">
        <v>5739</v>
      </c>
      <c r="B3289" s="1" t="s">
        <v>569</v>
      </c>
      <c r="C3289" s="1" t="s">
        <v>2050</v>
      </c>
      <c r="D3289" s="1" t="s">
        <v>2028</v>
      </c>
      <c r="E3289" s="1" t="s">
        <v>2018</v>
      </c>
      <c r="F3289" s="16" t="n">
        <v>0</v>
      </c>
      <c r="G3289" s="16" t="n">
        <v>5311.32</v>
      </c>
      <c r="H3289" s="16" t="n">
        <v>5311.32</v>
      </c>
    </row>
    <row r="3290" customFormat="false" ht="15" hidden="false" customHeight="true" outlineLevel="0" collapsed="false">
      <c r="A3290" s="1" t="s">
        <v>5740</v>
      </c>
      <c r="B3290" s="1" t="s">
        <v>954</v>
      </c>
      <c r="C3290" s="1" t="s">
        <v>128</v>
      </c>
      <c r="D3290" s="1" t="s">
        <v>2055</v>
      </c>
      <c r="E3290" s="1" t="s">
        <v>2018</v>
      </c>
      <c r="F3290" s="16" t="n">
        <v>79</v>
      </c>
      <c r="G3290" s="16" t="n">
        <v>2170.33</v>
      </c>
      <c r="H3290" s="16" t="n">
        <v>2249.33</v>
      </c>
    </row>
    <row r="3291" customFormat="false" ht="15" hidden="false" customHeight="true" outlineLevel="0" collapsed="false">
      <c r="A3291" s="1" t="s">
        <v>5741</v>
      </c>
      <c r="B3291" s="1" t="s">
        <v>1145</v>
      </c>
      <c r="C3291" s="1" t="s">
        <v>4401</v>
      </c>
      <c r="D3291" s="1" t="s">
        <v>2021</v>
      </c>
      <c r="E3291" s="1" t="s">
        <v>2018</v>
      </c>
      <c r="F3291" s="16" t="n">
        <v>79</v>
      </c>
      <c r="G3291" s="16" t="n">
        <v>1772.61</v>
      </c>
      <c r="H3291" s="16" t="n">
        <v>1851.61</v>
      </c>
    </row>
    <row r="3292" customFormat="false" ht="15" hidden="false" customHeight="true" outlineLevel="0" collapsed="false">
      <c r="A3292" s="1" t="s">
        <v>5742</v>
      </c>
      <c r="B3292" s="1" t="s">
        <v>1440</v>
      </c>
      <c r="C3292" s="1" t="s">
        <v>2030</v>
      </c>
      <c r="D3292" s="1" t="s">
        <v>2021</v>
      </c>
      <c r="E3292" s="1" t="s">
        <v>2018</v>
      </c>
      <c r="F3292" s="16" t="n">
        <v>0</v>
      </c>
      <c r="G3292" s="16" t="n">
        <v>10983.51</v>
      </c>
      <c r="H3292" s="16" t="n">
        <v>10983.51</v>
      </c>
    </row>
    <row r="3293" customFormat="false" ht="15" hidden="false" customHeight="true" outlineLevel="0" collapsed="false">
      <c r="A3293" s="1" t="s">
        <v>5743</v>
      </c>
      <c r="B3293" s="1" t="s">
        <v>758</v>
      </c>
      <c r="C3293" s="1" t="s">
        <v>3390</v>
      </c>
      <c r="D3293" s="1" t="s">
        <v>2017</v>
      </c>
      <c r="E3293" s="1" t="s">
        <v>2018</v>
      </c>
      <c r="F3293" s="16" t="n">
        <v>0</v>
      </c>
      <c r="G3293" s="16" t="n">
        <v>7914.07</v>
      </c>
      <c r="H3293" s="16" t="n">
        <v>7914.07</v>
      </c>
    </row>
    <row r="3294" customFormat="false" ht="15" hidden="false" customHeight="true" outlineLevel="0" collapsed="false">
      <c r="A3294" s="1" t="s">
        <v>5744</v>
      </c>
      <c r="B3294" s="1" t="s">
        <v>1498</v>
      </c>
      <c r="C3294" s="1" t="s">
        <v>2127</v>
      </c>
      <c r="D3294" s="1" t="s">
        <v>2025</v>
      </c>
      <c r="E3294" s="1" t="s">
        <v>2018</v>
      </c>
      <c r="F3294" s="16" t="n">
        <v>0</v>
      </c>
      <c r="G3294" s="16" t="n">
        <v>10622.64</v>
      </c>
      <c r="H3294" s="16" t="n">
        <v>10622.64</v>
      </c>
    </row>
    <row r="3295" customFormat="false" ht="15" hidden="false" customHeight="true" outlineLevel="0" collapsed="false">
      <c r="A3295" s="1" t="s">
        <v>5745</v>
      </c>
      <c r="B3295" s="1" t="s">
        <v>1473</v>
      </c>
      <c r="C3295" s="1" t="s">
        <v>2168</v>
      </c>
      <c r="D3295" s="1" t="s">
        <v>2055</v>
      </c>
      <c r="E3295" s="1" t="s">
        <v>2018</v>
      </c>
      <c r="F3295" s="16" t="n">
        <v>0</v>
      </c>
      <c r="G3295" s="16" t="n">
        <v>3459.77</v>
      </c>
      <c r="H3295" s="16" t="n">
        <v>3459.77</v>
      </c>
    </row>
    <row r="3296" customFormat="false" ht="15" hidden="false" customHeight="true" outlineLevel="0" collapsed="false">
      <c r="A3296" s="1" t="s">
        <v>5746</v>
      </c>
      <c r="B3296" s="1" t="s">
        <v>433</v>
      </c>
      <c r="C3296" s="1" t="s">
        <v>248</v>
      </c>
      <c r="D3296" s="1" t="s">
        <v>2017</v>
      </c>
      <c r="E3296" s="1" t="s">
        <v>2018</v>
      </c>
      <c r="F3296" s="16" t="n">
        <v>0</v>
      </c>
      <c r="G3296" s="16" t="n">
        <v>4533.04</v>
      </c>
      <c r="H3296" s="16" t="n">
        <v>4533.04</v>
      </c>
    </row>
    <row r="3297" customFormat="false" ht="15" hidden="false" customHeight="true" outlineLevel="0" collapsed="false">
      <c r="A3297" s="1" t="s">
        <v>5747</v>
      </c>
      <c r="B3297" s="1" t="s">
        <v>1448</v>
      </c>
      <c r="C3297" s="1" t="s">
        <v>493</v>
      </c>
      <c r="D3297" s="1" t="s">
        <v>2017</v>
      </c>
      <c r="E3297" s="1" t="s">
        <v>2045</v>
      </c>
      <c r="F3297" s="16" t="n">
        <v>49</v>
      </c>
      <c r="G3297" s="16" t="n">
        <v>2398.35</v>
      </c>
      <c r="H3297" s="16" t="n">
        <v>2447.35</v>
      </c>
    </row>
    <row r="3298" customFormat="false" ht="15" hidden="false" customHeight="true" outlineLevel="0" collapsed="false">
      <c r="A3298" s="1" t="s">
        <v>5748</v>
      </c>
      <c r="B3298" s="1" t="s">
        <v>271</v>
      </c>
      <c r="C3298" s="1" t="s">
        <v>2272</v>
      </c>
      <c r="D3298" s="1" t="s">
        <v>2017</v>
      </c>
      <c r="E3298" s="1" t="s">
        <v>2022</v>
      </c>
      <c r="F3298" s="16" t="n">
        <v>0</v>
      </c>
      <c r="G3298" s="16" t="n">
        <v>5202.26</v>
      </c>
      <c r="H3298" s="16" t="n">
        <v>5202.26</v>
      </c>
    </row>
    <row r="3299" customFormat="false" ht="15" hidden="false" customHeight="true" outlineLevel="0" collapsed="false">
      <c r="A3299" s="1" t="s">
        <v>5749</v>
      </c>
      <c r="B3299" s="1" t="s">
        <v>1823</v>
      </c>
      <c r="C3299" s="1" t="s">
        <v>2701</v>
      </c>
      <c r="D3299" s="1" t="s">
        <v>2017</v>
      </c>
      <c r="E3299" s="1" t="s">
        <v>2018</v>
      </c>
      <c r="F3299" s="16" t="n">
        <v>0</v>
      </c>
      <c r="G3299" s="16" t="n">
        <v>2855.34</v>
      </c>
      <c r="H3299" s="16" t="n">
        <v>2855.34</v>
      </c>
    </row>
    <row r="3300" customFormat="false" ht="15" hidden="false" customHeight="true" outlineLevel="0" collapsed="false">
      <c r="A3300" s="1" t="s">
        <v>5750</v>
      </c>
      <c r="B3300" s="1" t="s">
        <v>1411</v>
      </c>
      <c r="C3300" s="1" t="s">
        <v>1262</v>
      </c>
      <c r="D3300" s="1" t="s">
        <v>2028</v>
      </c>
      <c r="E3300" s="1" t="s">
        <v>2018</v>
      </c>
      <c r="F3300" s="16" t="n">
        <v>79</v>
      </c>
      <c r="G3300" s="16" t="n">
        <v>2255.79</v>
      </c>
      <c r="H3300" s="16" t="n">
        <v>2334.79</v>
      </c>
    </row>
    <row r="3301" customFormat="false" ht="15" hidden="false" customHeight="true" outlineLevel="0" collapsed="false">
      <c r="A3301" s="1" t="s">
        <v>5751</v>
      </c>
      <c r="B3301" s="1" t="s">
        <v>1777</v>
      </c>
      <c r="C3301" s="1" t="s">
        <v>2191</v>
      </c>
      <c r="D3301" s="1" t="s">
        <v>2032</v>
      </c>
      <c r="E3301" s="1" t="s">
        <v>2018</v>
      </c>
      <c r="F3301" s="16" t="n">
        <v>99</v>
      </c>
      <c r="G3301" s="16" t="n">
        <v>1049.91</v>
      </c>
      <c r="H3301" s="16" t="n">
        <v>1148.91</v>
      </c>
    </row>
    <row r="3302" customFormat="false" ht="15" hidden="false" customHeight="true" outlineLevel="0" collapsed="false">
      <c r="A3302" s="1" t="s">
        <v>5752</v>
      </c>
      <c r="B3302" s="1" t="s">
        <v>915</v>
      </c>
      <c r="C3302" s="1" t="s">
        <v>3176</v>
      </c>
      <c r="D3302" s="1" t="s">
        <v>2028</v>
      </c>
      <c r="E3302" s="1" t="s">
        <v>2018</v>
      </c>
      <c r="F3302" s="16" t="n">
        <v>49</v>
      </c>
      <c r="G3302" s="16" t="n">
        <v>1042.42</v>
      </c>
      <c r="H3302" s="16" t="n">
        <v>1091.42</v>
      </c>
    </row>
    <row r="3303" customFormat="false" ht="15" hidden="false" customHeight="true" outlineLevel="0" collapsed="false">
      <c r="A3303" s="1" t="s">
        <v>5753</v>
      </c>
      <c r="B3303" s="1" t="s">
        <v>1583</v>
      </c>
      <c r="C3303" s="1" t="s">
        <v>2398</v>
      </c>
      <c r="D3303" s="1" t="s">
        <v>2017</v>
      </c>
      <c r="E3303" s="1" t="s">
        <v>2045</v>
      </c>
      <c r="F3303" s="16" t="n">
        <v>0</v>
      </c>
      <c r="G3303" s="16" t="n">
        <v>3873.73</v>
      </c>
      <c r="H3303" s="16" t="n">
        <v>3873.73</v>
      </c>
    </row>
    <row r="3304" customFormat="false" ht="15" hidden="false" customHeight="true" outlineLevel="0" collapsed="false">
      <c r="A3304" s="1" t="s">
        <v>5754</v>
      </c>
      <c r="B3304" s="1" t="s">
        <v>1047</v>
      </c>
      <c r="C3304" s="1" t="s">
        <v>3025</v>
      </c>
      <c r="D3304" s="1" t="s">
        <v>2025</v>
      </c>
      <c r="E3304" s="1" t="s">
        <v>2018</v>
      </c>
      <c r="F3304" s="16" t="n">
        <v>0</v>
      </c>
      <c r="G3304" s="16" t="n">
        <v>6222.21</v>
      </c>
      <c r="H3304" s="16" t="n">
        <v>6222.21</v>
      </c>
    </row>
    <row r="3305" customFormat="false" ht="15" hidden="false" customHeight="true" outlineLevel="0" collapsed="false">
      <c r="A3305" s="1" t="s">
        <v>5755</v>
      </c>
      <c r="B3305" s="1" t="s">
        <v>608</v>
      </c>
      <c r="C3305" s="1" t="s">
        <v>911</v>
      </c>
      <c r="D3305" s="1" t="s">
        <v>2028</v>
      </c>
      <c r="E3305" s="1" t="s">
        <v>2018</v>
      </c>
      <c r="F3305" s="16" t="n">
        <v>79</v>
      </c>
      <c r="G3305" s="16" t="n">
        <v>409.84</v>
      </c>
      <c r="H3305" s="16" t="n">
        <v>488.84</v>
      </c>
    </row>
    <row r="3306" customFormat="false" ht="15" hidden="false" customHeight="true" outlineLevel="0" collapsed="false">
      <c r="A3306" s="1" t="s">
        <v>5756</v>
      </c>
      <c r="B3306" s="1" t="s">
        <v>1223</v>
      </c>
      <c r="C3306" s="1" t="s">
        <v>2823</v>
      </c>
      <c r="D3306" s="1" t="s">
        <v>2055</v>
      </c>
      <c r="E3306" s="1" t="s">
        <v>2018</v>
      </c>
      <c r="F3306" s="16" t="n">
        <v>0</v>
      </c>
      <c r="G3306" s="16" t="n">
        <v>6419.87</v>
      </c>
      <c r="H3306" s="16" t="n">
        <v>6419.87</v>
      </c>
    </row>
    <row r="3307" customFormat="false" ht="15" hidden="false" customHeight="true" outlineLevel="0" collapsed="false">
      <c r="A3307" s="1" t="s">
        <v>5757</v>
      </c>
      <c r="B3307" s="1" t="s">
        <v>918</v>
      </c>
      <c r="C3307" s="1" t="s">
        <v>3610</v>
      </c>
      <c r="D3307" s="1" t="s">
        <v>2025</v>
      </c>
      <c r="E3307" s="1" t="s">
        <v>2045</v>
      </c>
      <c r="F3307" s="16" t="n">
        <v>0</v>
      </c>
      <c r="G3307" s="16" t="n">
        <v>4091.03</v>
      </c>
      <c r="H3307" s="16" t="n">
        <v>4091.03</v>
      </c>
    </row>
    <row r="3308" customFormat="false" ht="15" hidden="false" customHeight="true" outlineLevel="0" collapsed="false">
      <c r="A3308" s="1" t="s">
        <v>5758</v>
      </c>
      <c r="B3308" s="1" t="s">
        <v>1844</v>
      </c>
      <c r="C3308" s="1" t="s">
        <v>2764</v>
      </c>
      <c r="D3308" s="1" t="s">
        <v>2025</v>
      </c>
      <c r="E3308" s="1" t="s">
        <v>2018</v>
      </c>
      <c r="F3308" s="16" t="n">
        <v>0</v>
      </c>
      <c r="G3308" s="16" t="n">
        <v>10760.98</v>
      </c>
      <c r="H3308" s="16" t="n">
        <v>10760.98</v>
      </c>
    </row>
    <row r="3309" customFormat="false" ht="15" hidden="false" customHeight="true" outlineLevel="0" collapsed="false">
      <c r="A3309" s="1" t="s">
        <v>5759</v>
      </c>
      <c r="B3309" s="1" t="s">
        <v>1378</v>
      </c>
      <c r="C3309" s="1" t="s">
        <v>2842</v>
      </c>
      <c r="D3309" s="1" t="s">
        <v>2017</v>
      </c>
      <c r="E3309" s="1" t="s">
        <v>2018</v>
      </c>
      <c r="F3309" s="16" t="n">
        <v>0</v>
      </c>
      <c r="G3309" s="16" t="n">
        <v>2989.96</v>
      </c>
      <c r="H3309" s="16" t="n">
        <v>2989.96</v>
      </c>
    </row>
    <row r="3310" customFormat="false" ht="15" hidden="false" customHeight="true" outlineLevel="0" collapsed="false">
      <c r="A3310" s="1" t="s">
        <v>5760</v>
      </c>
      <c r="B3310" s="1" t="s">
        <v>1304</v>
      </c>
      <c r="C3310" s="1" t="s">
        <v>1825</v>
      </c>
      <c r="D3310" s="1" t="s">
        <v>2017</v>
      </c>
      <c r="E3310" s="1" t="s">
        <v>2018</v>
      </c>
      <c r="F3310" s="16" t="n">
        <v>0</v>
      </c>
      <c r="G3310" s="16" t="n">
        <v>3435.21</v>
      </c>
      <c r="H3310" s="16" t="n">
        <v>3435.21</v>
      </c>
    </row>
    <row r="3311" customFormat="false" ht="15" hidden="false" customHeight="true" outlineLevel="0" collapsed="false">
      <c r="A3311" s="1" t="s">
        <v>5761</v>
      </c>
      <c r="B3311" s="1" t="s">
        <v>1792</v>
      </c>
      <c r="C3311" s="1" t="s">
        <v>2354</v>
      </c>
      <c r="D3311" s="1" t="s">
        <v>2025</v>
      </c>
      <c r="E3311" s="1" t="s">
        <v>2045</v>
      </c>
      <c r="F3311" s="16" t="n">
        <v>0</v>
      </c>
      <c r="G3311" s="16" t="n">
        <v>6244.48</v>
      </c>
      <c r="H3311" s="16" t="n">
        <v>6244.48</v>
      </c>
    </row>
    <row r="3312" customFormat="false" ht="15" hidden="false" customHeight="true" outlineLevel="0" collapsed="false">
      <c r="A3312" s="1" t="s">
        <v>5762</v>
      </c>
      <c r="B3312" s="1" t="s">
        <v>227</v>
      </c>
      <c r="C3312" s="1" t="s">
        <v>2890</v>
      </c>
      <c r="D3312" s="1" t="s">
        <v>2028</v>
      </c>
      <c r="E3312" s="1" t="s">
        <v>2045</v>
      </c>
      <c r="F3312" s="16" t="n">
        <v>99</v>
      </c>
      <c r="G3312" s="16" t="n">
        <v>2447.57</v>
      </c>
      <c r="H3312" s="16" t="n">
        <v>2546.57</v>
      </c>
    </row>
    <row r="3313" customFormat="false" ht="15" hidden="false" customHeight="true" outlineLevel="0" collapsed="false">
      <c r="A3313" s="1" t="s">
        <v>5763</v>
      </c>
      <c r="B3313" s="1" t="s">
        <v>875</v>
      </c>
      <c r="C3313" s="1" t="s">
        <v>1573</v>
      </c>
      <c r="D3313" s="1" t="s">
        <v>2021</v>
      </c>
      <c r="E3313" s="1" t="s">
        <v>2018</v>
      </c>
      <c r="F3313" s="16" t="n">
        <v>0</v>
      </c>
      <c r="G3313" s="16" t="n">
        <v>5733.96</v>
      </c>
      <c r="H3313" s="16" t="n">
        <v>5733.96</v>
      </c>
    </row>
    <row r="3314" customFormat="false" ht="15" hidden="false" customHeight="true" outlineLevel="0" collapsed="false">
      <c r="A3314" s="1" t="s">
        <v>5764</v>
      </c>
      <c r="B3314" s="1" t="s">
        <v>708</v>
      </c>
      <c r="C3314" s="1" t="s">
        <v>3201</v>
      </c>
      <c r="D3314" s="1" t="s">
        <v>2028</v>
      </c>
      <c r="E3314" s="1" t="s">
        <v>2018</v>
      </c>
      <c r="F3314" s="16" t="n">
        <v>0</v>
      </c>
      <c r="G3314" s="16" t="n">
        <v>4351.56</v>
      </c>
      <c r="H3314" s="16" t="n">
        <v>4351.56</v>
      </c>
    </row>
    <row r="3315" customFormat="false" ht="15" hidden="false" customHeight="true" outlineLevel="0" collapsed="false">
      <c r="A3315" s="1" t="s">
        <v>5765</v>
      </c>
      <c r="B3315" s="1" t="s">
        <v>752</v>
      </c>
      <c r="C3315" s="1" t="s">
        <v>4028</v>
      </c>
      <c r="D3315" s="1" t="s">
        <v>2017</v>
      </c>
      <c r="E3315" s="1" t="s">
        <v>2018</v>
      </c>
      <c r="F3315" s="16" t="n">
        <v>99</v>
      </c>
      <c r="G3315" s="16" t="n">
        <v>916.12</v>
      </c>
      <c r="H3315" s="16" t="n">
        <v>1015.12</v>
      </c>
    </row>
    <row r="3316" customFormat="false" ht="15" hidden="false" customHeight="true" outlineLevel="0" collapsed="false">
      <c r="A3316" s="1" t="s">
        <v>5766</v>
      </c>
      <c r="B3316" s="1" t="s">
        <v>1557</v>
      </c>
      <c r="C3316" s="1" t="s">
        <v>1655</v>
      </c>
      <c r="D3316" s="1" t="s">
        <v>2025</v>
      </c>
      <c r="E3316" s="1" t="s">
        <v>2018</v>
      </c>
      <c r="F3316" s="16" t="n">
        <v>0</v>
      </c>
      <c r="G3316" s="16" t="n">
        <v>11370.02</v>
      </c>
      <c r="H3316" s="16" t="n">
        <v>11370.02</v>
      </c>
    </row>
    <row r="3317" customFormat="false" ht="15" hidden="false" customHeight="true" outlineLevel="0" collapsed="false">
      <c r="A3317" s="1" t="s">
        <v>5767</v>
      </c>
      <c r="B3317" s="1" t="s">
        <v>1557</v>
      </c>
      <c r="C3317" s="1" t="s">
        <v>1073</v>
      </c>
      <c r="D3317" s="1" t="s">
        <v>2025</v>
      </c>
      <c r="E3317" s="1" t="s">
        <v>2018</v>
      </c>
      <c r="F3317" s="16" t="n">
        <v>0</v>
      </c>
      <c r="G3317" s="16" t="n">
        <v>3206.7</v>
      </c>
      <c r="H3317" s="16" t="n">
        <v>3206.7</v>
      </c>
    </row>
    <row r="3318" customFormat="false" ht="15" hidden="false" customHeight="true" outlineLevel="0" collapsed="false">
      <c r="A3318" s="1" t="s">
        <v>5768</v>
      </c>
      <c r="B3318" s="1" t="s">
        <v>1052</v>
      </c>
      <c r="C3318" s="1" t="s">
        <v>1708</v>
      </c>
      <c r="D3318" s="1" t="s">
        <v>2017</v>
      </c>
      <c r="E3318" s="1" t="s">
        <v>2018</v>
      </c>
      <c r="F3318" s="16" t="n">
        <v>0</v>
      </c>
      <c r="G3318" s="16" t="n">
        <v>5030.82</v>
      </c>
      <c r="H3318" s="16" t="n">
        <v>5030.82</v>
      </c>
    </row>
    <row r="3319" customFormat="false" ht="15" hidden="false" customHeight="true" outlineLevel="0" collapsed="false">
      <c r="A3319" s="1" t="s">
        <v>5769</v>
      </c>
      <c r="B3319" s="1" t="s">
        <v>1437</v>
      </c>
      <c r="C3319" s="1" t="s">
        <v>2790</v>
      </c>
      <c r="D3319" s="1" t="s">
        <v>2017</v>
      </c>
      <c r="E3319" s="1" t="s">
        <v>2045</v>
      </c>
      <c r="F3319" s="16" t="n">
        <v>79</v>
      </c>
      <c r="G3319" s="16" t="n">
        <v>600.22</v>
      </c>
      <c r="H3319" s="16" t="n">
        <v>679.22</v>
      </c>
    </row>
    <row r="3320" customFormat="false" ht="15" hidden="false" customHeight="true" outlineLevel="0" collapsed="false">
      <c r="A3320" s="1" t="s">
        <v>5770</v>
      </c>
      <c r="B3320" s="1" t="s">
        <v>1052</v>
      </c>
      <c r="C3320" s="1" t="s">
        <v>3063</v>
      </c>
      <c r="D3320" s="1" t="s">
        <v>2017</v>
      </c>
      <c r="E3320" s="1" t="s">
        <v>2018</v>
      </c>
      <c r="F3320" s="16" t="n">
        <v>0</v>
      </c>
      <c r="G3320" s="16" t="n">
        <v>6545.61</v>
      </c>
      <c r="H3320" s="16" t="n">
        <v>6545.61</v>
      </c>
    </row>
    <row r="3321" customFormat="false" ht="15" hidden="false" customHeight="true" outlineLevel="0" collapsed="false">
      <c r="A3321" s="1" t="s">
        <v>5771</v>
      </c>
      <c r="B3321" s="1" t="s">
        <v>1184</v>
      </c>
      <c r="C3321" s="1" t="s">
        <v>5772</v>
      </c>
      <c r="D3321" s="1" t="s">
        <v>2017</v>
      </c>
      <c r="E3321" s="1" t="s">
        <v>2018</v>
      </c>
      <c r="F3321" s="16" t="n">
        <v>0</v>
      </c>
      <c r="G3321" s="16" t="n">
        <v>2619.24</v>
      </c>
      <c r="H3321" s="16" t="n">
        <v>2619.24</v>
      </c>
    </row>
    <row r="3322" customFormat="false" ht="15" hidden="false" customHeight="true" outlineLevel="0" collapsed="false">
      <c r="A3322" s="1" t="s">
        <v>5773</v>
      </c>
      <c r="B3322" s="1" t="s">
        <v>1858</v>
      </c>
      <c r="C3322" s="1" t="s">
        <v>757</v>
      </c>
      <c r="D3322" s="1" t="s">
        <v>2025</v>
      </c>
      <c r="E3322" s="1" t="s">
        <v>2018</v>
      </c>
      <c r="F3322" s="16" t="n">
        <v>49</v>
      </c>
      <c r="G3322" s="16" t="n">
        <v>2184.71</v>
      </c>
      <c r="H3322" s="16" t="n">
        <v>2233.71</v>
      </c>
    </row>
    <row r="3323" customFormat="false" ht="15" hidden="false" customHeight="true" outlineLevel="0" collapsed="false">
      <c r="A3323" s="1" t="s">
        <v>5774</v>
      </c>
      <c r="B3323" s="1" t="s">
        <v>284</v>
      </c>
      <c r="C3323" s="1" t="s">
        <v>1356</v>
      </c>
      <c r="D3323" s="1" t="s">
        <v>2021</v>
      </c>
      <c r="E3323" s="1" t="s">
        <v>2018</v>
      </c>
      <c r="F3323" s="16" t="n">
        <v>49</v>
      </c>
      <c r="G3323" s="16" t="n">
        <v>409.84</v>
      </c>
      <c r="H3323" s="16" t="n">
        <v>458.84</v>
      </c>
    </row>
    <row r="3324" customFormat="false" ht="15" hidden="false" customHeight="true" outlineLevel="0" collapsed="false">
      <c r="A3324" s="1" t="s">
        <v>5775</v>
      </c>
      <c r="B3324" s="1" t="s">
        <v>1307</v>
      </c>
      <c r="C3324" s="1" t="s">
        <v>1294</v>
      </c>
      <c r="D3324" s="1" t="s">
        <v>2032</v>
      </c>
      <c r="E3324" s="1" t="s">
        <v>2018</v>
      </c>
      <c r="F3324" s="16" t="n">
        <v>0</v>
      </c>
      <c r="G3324" s="16" t="n">
        <v>4734.99</v>
      </c>
      <c r="H3324" s="16" t="n">
        <v>4734.99</v>
      </c>
    </row>
    <row r="3325" customFormat="false" ht="15" hidden="false" customHeight="true" outlineLevel="0" collapsed="false">
      <c r="A3325" s="1" t="s">
        <v>5776</v>
      </c>
      <c r="B3325" s="1" t="s">
        <v>723</v>
      </c>
      <c r="C3325" s="1" t="s">
        <v>2998</v>
      </c>
      <c r="D3325" s="1" t="s">
        <v>2032</v>
      </c>
      <c r="E3325" s="1" t="s">
        <v>2018</v>
      </c>
      <c r="F3325" s="16" t="n">
        <v>0</v>
      </c>
      <c r="G3325" s="16" t="n">
        <v>6987.36</v>
      </c>
      <c r="H3325" s="16" t="n">
        <v>6987.36</v>
      </c>
    </row>
    <row r="3326" customFormat="false" ht="15" hidden="false" customHeight="true" outlineLevel="0" collapsed="false">
      <c r="A3326" s="1" t="s">
        <v>5777</v>
      </c>
      <c r="B3326" s="1" t="s">
        <v>683</v>
      </c>
      <c r="C3326" s="1" t="s">
        <v>1097</v>
      </c>
      <c r="D3326" s="1" t="s">
        <v>2017</v>
      </c>
      <c r="E3326" s="1" t="s">
        <v>2018</v>
      </c>
      <c r="F3326" s="16" t="n">
        <v>0</v>
      </c>
      <c r="G3326" s="16" t="n">
        <v>10254.17</v>
      </c>
      <c r="H3326" s="16" t="n">
        <v>10254.17</v>
      </c>
    </row>
    <row r="3327" customFormat="false" ht="15" hidden="false" customHeight="true" outlineLevel="0" collapsed="false">
      <c r="A3327" s="1" t="s">
        <v>5778</v>
      </c>
      <c r="B3327" s="1" t="s">
        <v>1145</v>
      </c>
      <c r="C3327" s="1" t="s">
        <v>2940</v>
      </c>
      <c r="D3327" s="1" t="s">
        <v>2017</v>
      </c>
      <c r="E3327" s="1" t="s">
        <v>2018</v>
      </c>
      <c r="F3327" s="16" t="n">
        <v>0</v>
      </c>
      <c r="G3327" s="16" t="n">
        <v>5606.91</v>
      </c>
      <c r="H3327" s="16" t="n">
        <v>5606.91</v>
      </c>
    </row>
    <row r="3328" customFormat="false" ht="15" hidden="false" customHeight="true" outlineLevel="0" collapsed="false">
      <c r="A3328" s="1" t="s">
        <v>5779</v>
      </c>
      <c r="B3328" s="1" t="s">
        <v>671</v>
      </c>
      <c r="C3328" s="1" t="s">
        <v>2994</v>
      </c>
      <c r="D3328" s="1" t="s">
        <v>2028</v>
      </c>
      <c r="E3328" s="1" t="s">
        <v>2018</v>
      </c>
      <c r="F3328" s="16" t="n">
        <v>79</v>
      </c>
      <c r="G3328" s="16" t="n">
        <v>1500.54</v>
      </c>
      <c r="H3328" s="16" t="n">
        <v>1579.54</v>
      </c>
    </row>
    <row r="3329" customFormat="false" ht="15" hidden="false" customHeight="true" outlineLevel="0" collapsed="false">
      <c r="A3329" s="1" t="s">
        <v>5780</v>
      </c>
      <c r="B3329" s="1" t="s">
        <v>752</v>
      </c>
      <c r="C3329" s="1" t="s">
        <v>1484</v>
      </c>
      <c r="D3329" s="1" t="s">
        <v>2017</v>
      </c>
      <c r="E3329" s="1" t="s">
        <v>2018</v>
      </c>
      <c r="F3329" s="16" t="n">
        <v>99</v>
      </c>
      <c r="G3329" s="16" t="n">
        <v>964.34</v>
      </c>
      <c r="H3329" s="16" t="n">
        <v>1063.34</v>
      </c>
    </row>
    <row r="3330" customFormat="false" ht="15" hidden="false" customHeight="true" outlineLevel="0" collapsed="false">
      <c r="A3330" s="1" t="s">
        <v>5781</v>
      </c>
      <c r="B3330" s="1" t="s">
        <v>1577</v>
      </c>
      <c r="C3330" s="1" t="s">
        <v>493</v>
      </c>
      <c r="D3330" s="1" t="s">
        <v>2021</v>
      </c>
      <c r="E3330" s="1" t="s">
        <v>2018</v>
      </c>
      <c r="F3330" s="16" t="n">
        <v>0</v>
      </c>
      <c r="G3330" s="16" t="n">
        <v>6857.34</v>
      </c>
      <c r="H3330" s="16" t="n">
        <v>6857.34</v>
      </c>
    </row>
    <row r="3331" customFormat="false" ht="15" hidden="false" customHeight="true" outlineLevel="0" collapsed="false">
      <c r="A3331" s="1" t="s">
        <v>5782</v>
      </c>
      <c r="B3331" s="1" t="s">
        <v>898</v>
      </c>
      <c r="C3331" s="1" t="s">
        <v>1667</v>
      </c>
      <c r="D3331" s="1" t="s">
        <v>2025</v>
      </c>
      <c r="E3331" s="1" t="s">
        <v>2018</v>
      </c>
      <c r="F3331" s="16" t="n">
        <v>49</v>
      </c>
      <c r="G3331" s="16" t="n">
        <v>909.62</v>
      </c>
      <c r="H3331" s="16" t="n">
        <v>958.62</v>
      </c>
    </row>
    <row r="3332" customFormat="false" ht="15" hidden="false" customHeight="true" outlineLevel="0" collapsed="false">
      <c r="A3332" s="1" t="s">
        <v>5783</v>
      </c>
      <c r="B3332" s="1" t="s">
        <v>1064</v>
      </c>
      <c r="C3332" s="1" t="s">
        <v>651</v>
      </c>
      <c r="D3332" s="1" t="s">
        <v>2025</v>
      </c>
      <c r="E3332" s="1" t="s">
        <v>2022</v>
      </c>
      <c r="F3332" s="16" t="n">
        <v>99</v>
      </c>
      <c r="G3332" s="16" t="n">
        <v>311.15</v>
      </c>
      <c r="H3332" s="16" t="n">
        <v>410.15</v>
      </c>
    </row>
    <row r="3333" customFormat="false" ht="15" hidden="false" customHeight="true" outlineLevel="0" collapsed="false">
      <c r="A3333" s="1" t="s">
        <v>5784</v>
      </c>
      <c r="B3333" s="1" t="s">
        <v>671</v>
      </c>
      <c r="C3333" s="1" t="s">
        <v>3112</v>
      </c>
      <c r="D3333" s="1" t="s">
        <v>2025</v>
      </c>
      <c r="E3333" s="1" t="s">
        <v>2018</v>
      </c>
      <c r="F3333" s="16" t="n">
        <v>0</v>
      </c>
      <c r="G3333" s="16" t="n">
        <v>3142.61</v>
      </c>
      <c r="H3333" s="16" t="n">
        <v>3142.61</v>
      </c>
    </row>
    <row r="3334" customFormat="false" ht="15" hidden="false" customHeight="true" outlineLevel="0" collapsed="false">
      <c r="A3334" s="1" t="s">
        <v>5785</v>
      </c>
      <c r="B3334" s="1" t="s">
        <v>308</v>
      </c>
      <c r="C3334" s="1" t="s">
        <v>1177</v>
      </c>
      <c r="D3334" s="1" t="s">
        <v>2017</v>
      </c>
      <c r="E3334" s="1" t="s">
        <v>2045</v>
      </c>
      <c r="F3334" s="16" t="n">
        <v>0</v>
      </c>
      <c r="G3334" s="16" t="n">
        <v>3778.97</v>
      </c>
      <c r="H3334" s="16" t="n">
        <v>3778.97</v>
      </c>
    </row>
    <row r="3335" customFormat="false" ht="15" hidden="false" customHeight="true" outlineLevel="0" collapsed="false">
      <c r="A3335" s="1" t="s">
        <v>5786</v>
      </c>
      <c r="B3335" s="1" t="s">
        <v>1369</v>
      </c>
      <c r="C3335" s="1" t="s">
        <v>1907</v>
      </c>
      <c r="D3335" s="1" t="s">
        <v>2017</v>
      </c>
      <c r="E3335" s="1" t="s">
        <v>2018</v>
      </c>
      <c r="F3335" s="16" t="n">
        <v>0</v>
      </c>
      <c r="G3335" s="16" t="n">
        <v>18823.89</v>
      </c>
      <c r="H3335" s="16" t="n">
        <v>18823.89</v>
      </c>
    </row>
    <row r="3336" customFormat="false" ht="15" hidden="false" customHeight="true" outlineLevel="0" collapsed="false">
      <c r="A3336" s="1" t="s">
        <v>5787</v>
      </c>
      <c r="B3336" s="1" t="s">
        <v>512</v>
      </c>
      <c r="C3336" s="1" t="s">
        <v>1103</v>
      </c>
      <c r="D3336" s="1" t="s">
        <v>2021</v>
      </c>
      <c r="E3336" s="1" t="s">
        <v>2018</v>
      </c>
      <c r="F3336" s="16" t="n">
        <v>0</v>
      </c>
      <c r="G3336" s="16" t="n">
        <v>5332.94</v>
      </c>
      <c r="H3336" s="16" t="n">
        <v>5332.94</v>
      </c>
    </row>
    <row r="3337" customFormat="false" ht="15" hidden="false" customHeight="true" outlineLevel="0" collapsed="false">
      <c r="A3337" s="1" t="s">
        <v>5788</v>
      </c>
      <c r="B3337" s="1" t="s">
        <v>1806</v>
      </c>
      <c r="C3337" s="1" t="s">
        <v>2585</v>
      </c>
      <c r="D3337" s="1" t="s">
        <v>2017</v>
      </c>
      <c r="E3337" s="1" t="s">
        <v>2022</v>
      </c>
      <c r="F3337" s="16" t="n">
        <v>99</v>
      </c>
      <c r="G3337" s="16" t="n">
        <v>796.37</v>
      </c>
      <c r="H3337" s="16" t="n">
        <v>895.37</v>
      </c>
    </row>
    <row r="3338" customFormat="false" ht="15" hidden="false" customHeight="true" outlineLevel="0" collapsed="false">
      <c r="A3338" s="1" t="s">
        <v>5789</v>
      </c>
      <c r="B3338" s="1" t="s">
        <v>199</v>
      </c>
      <c r="C3338" s="1" t="s">
        <v>2203</v>
      </c>
      <c r="D3338" s="1" t="s">
        <v>2017</v>
      </c>
      <c r="E3338" s="1" t="s">
        <v>2018</v>
      </c>
      <c r="F3338" s="16" t="n">
        <v>79</v>
      </c>
      <c r="G3338" s="16" t="n">
        <v>862.99</v>
      </c>
      <c r="H3338" s="16" t="n">
        <v>941.99</v>
      </c>
    </row>
    <row r="3339" customFormat="false" ht="15" hidden="false" customHeight="true" outlineLevel="0" collapsed="false">
      <c r="A3339" s="1" t="s">
        <v>5790</v>
      </c>
      <c r="B3339" s="1" t="s">
        <v>1088</v>
      </c>
      <c r="C3339" s="1" t="s">
        <v>3422</v>
      </c>
      <c r="D3339" s="1" t="s">
        <v>2055</v>
      </c>
      <c r="E3339" s="1" t="s">
        <v>2018</v>
      </c>
      <c r="F3339" s="16" t="n">
        <v>99</v>
      </c>
      <c r="G3339" s="16" t="n">
        <v>1795.56</v>
      </c>
      <c r="H3339" s="16" t="n">
        <v>1894.56</v>
      </c>
    </row>
    <row r="3340" customFormat="false" ht="15" hidden="false" customHeight="true" outlineLevel="0" collapsed="false">
      <c r="A3340" s="1" t="s">
        <v>5791</v>
      </c>
      <c r="B3340" s="1" t="s">
        <v>1095</v>
      </c>
      <c r="C3340" s="1" t="s">
        <v>3429</v>
      </c>
      <c r="D3340" s="1" t="s">
        <v>2025</v>
      </c>
      <c r="E3340" s="1" t="s">
        <v>2018</v>
      </c>
      <c r="F3340" s="16" t="n">
        <v>0</v>
      </c>
      <c r="G3340" s="16" t="n">
        <v>3183.52</v>
      </c>
      <c r="H3340" s="16" t="n">
        <v>3183.52</v>
      </c>
    </row>
    <row r="3341" customFormat="false" ht="15" hidden="false" customHeight="true" outlineLevel="0" collapsed="false">
      <c r="A3341" s="1" t="s">
        <v>5792</v>
      </c>
      <c r="B3341" s="1" t="s">
        <v>1613</v>
      </c>
      <c r="C3341" s="1" t="s">
        <v>2601</v>
      </c>
      <c r="D3341" s="1" t="s">
        <v>2028</v>
      </c>
      <c r="E3341" s="1" t="s">
        <v>2018</v>
      </c>
      <c r="F3341" s="16" t="n">
        <v>0</v>
      </c>
      <c r="G3341" s="16" t="n">
        <v>10608.49</v>
      </c>
      <c r="H3341" s="16" t="n">
        <v>10608.49</v>
      </c>
    </row>
    <row r="3342" customFormat="false" ht="15" hidden="false" customHeight="true" outlineLevel="0" collapsed="false">
      <c r="A3342" s="1" t="s">
        <v>5793</v>
      </c>
      <c r="B3342" s="1" t="s">
        <v>1706</v>
      </c>
      <c r="C3342" s="1" t="s">
        <v>2127</v>
      </c>
      <c r="D3342" s="1" t="s">
        <v>2017</v>
      </c>
      <c r="E3342" s="1" t="s">
        <v>2018</v>
      </c>
      <c r="F3342" s="16" t="n">
        <v>0</v>
      </c>
      <c r="G3342" s="16" t="n">
        <v>2782.39</v>
      </c>
      <c r="H3342" s="16" t="n">
        <v>2782.39</v>
      </c>
    </row>
    <row r="3343" customFormat="false" ht="15" hidden="false" customHeight="true" outlineLevel="0" collapsed="false">
      <c r="A3343" s="1" t="s">
        <v>5794</v>
      </c>
      <c r="B3343" s="1" t="s">
        <v>1747</v>
      </c>
      <c r="C3343" s="1" t="s">
        <v>426</v>
      </c>
      <c r="D3343" s="1" t="s">
        <v>2025</v>
      </c>
      <c r="E3343" s="1" t="s">
        <v>2018</v>
      </c>
      <c r="F3343" s="16" t="n">
        <v>0</v>
      </c>
      <c r="G3343" s="16" t="n">
        <v>23944.15</v>
      </c>
      <c r="H3343" s="16" t="n">
        <v>23944.15</v>
      </c>
    </row>
    <row r="3344" customFormat="false" ht="15" hidden="false" customHeight="true" outlineLevel="0" collapsed="false">
      <c r="A3344" s="1" t="s">
        <v>5795</v>
      </c>
      <c r="B3344" s="1" t="s">
        <v>1135</v>
      </c>
      <c r="C3344" s="1" t="s">
        <v>900</v>
      </c>
      <c r="D3344" s="1" t="s">
        <v>2055</v>
      </c>
      <c r="E3344" s="1" t="s">
        <v>2045</v>
      </c>
      <c r="F3344" s="16" t="n">
        <v>0</v>
      </c>
      <c r="G3344" s="16" t="n">
        <v>2531.07</v>
      </c>
      <c r="H3344" s="16" t="n">
        <v>2531.07</v>
      </c>
    </row>
    <row r="3345" customFormat="false" ht="15" hidden="false" customHeight="true" outlineLevel="0" collapsed="false">
      <c r="A3345" s="1" t="s">
        <v>5796</v>
      </c>
      <c r="B3345" s="1" t="s">
        <v>708</v>
      </c>
      <c r="C3345" s="1" t="s">
        <v>2533</v>
      </c>
      <c r="D3345" s="1" t="s">
        <v>2017</v>
      </c>
      <c r="E3345" s="1" t="s">
        <v>2045</v>
      </c>
      <c r="F3345" s="16" t="n">
        <v>99</v>
      </c>
      <c r="G3345" s="16" t="n">
        <v>933.45</v>
      </c>
      <c r="H3345" s="16" t="n">
        <v>1032.45</v>
      </c>
    </row>
    <row r="3346" customFormat="false" ht="15" hidden="false" customHeight="true" outlineLevel="0" collapsed="false">
      <c r="A3346" s="1" t="s">
        <v>5797</v>
      </c>
      <c r="B3346" s="1" t="s">
        <v>763</v>
      </c>
      <c r="C3346" s="1" t="s">
        <v>1655</v>
      </c>
      <c r="D3346" s="1" t="s">
        <v>2055</v>
      </c>
      <c r="E3346" s="1" t="s">
        <v>2018</v>
      </c>
      <c r="F3346" s="16" t="n">
        <v>99</v>
      </c>
      <c r="G3346" s="16" t="n">
        <v>2374.52</v>
      </c>
      <c r="H3346" s="16" t="n">
        <v>2473.52</v>
      </c>
    </row>
    <row r="3347" customFormat="false" ht="15" hidden="false" customHeight="true" outlineLevel="0" collapsed="false">
      <c r="A3347" s="1" t="s">
        <v>5798</v>
      </c>
      <c r="B3347" s="1" t="s">
        <v>1384</v>
      </c>
      <c r="C3347" s="1" t="s">
        <v>2716</v>
      </c>
      <c r="D3347" s="1" t="s">
        <v>2028</v>
      </c>
      <c r="E3347" s="1" t="s">
        <v>2018</v>
      </c>
      <c r="F3347" s="16" t="n">
        <v>99</v>
      </c>
      <c r="G3347" s="16" t="n">
        <v>2398.35</v>
      </c>
      <c r="H3347" s="16" t="n">
        <v>2497.35</v>
      </c>
    </row>
    <row r="3348" customFormat="false" ht="15" hidden="false" customHeight="true" outlineLevel="0" collapsed="false">
      <c r="A3348" s="1" t="s">
        <v>5799</v>
      </c>
      <c r="B3348" s="1" t="s">
        <v>1142</v>
      </c>
      <c r="C3348" s="1" t="s">
        <v>922</v>
      </c>
      <c r="D3348" s="1" t="s">
        <v>2025</v>
      </c>
      <c r="E3348" s="1" t="s">
        <v>2022</v>
      </c>
      <c r="F3348" s="16" t="n">
        <v>0</v>
      </c>
      <c r="G3348" s="16" t="n">
        <v>13056.79</v>
      </c>
      <c r="H3348" s="16" t="n">
        <v>13056.79</v>
      </c>
    </row>
    <row r="3349" customFormat="false" ht="15" hidden="false" customHeight="true" outlineLevel="0" collapsed="false">
      <c r="A3349" s="1" t="s">
        <v>5800</v>
      </c>
      <c r="B3349" s="1" t="s">
        <v>1001</v>
      </c>
      <c r="C3349" s="1" t="s">
        <v>1481</v>
      </c>
      <c r="D3349" s="1" t="s">
        <v>2055</v>
      </c>
      <c r="E3349" s="1" t="s">
        <v>2018</v>
      </c>
      <c r="F3349" s="16" t="n">
        <v>0</v>
      </c>
      <c r="G3349" s="16" t="n">
        <v>5403.64</v>
      </c>
      <c r="H3349" s="16" t="n">
        <v>5403.64</v>
      </c>
    </row>
    <row r="3350" customFormat="false" ht="15" hidden="false" customHeight="true" outlineLevel="0" collapsed="false">
      <c r="A3350" s="1" t="s">
        <v>5801</v>
      </c>
      <c r="B3350" s="1" t="s">
        <v>392</v>
      </c>
      <c r="C3350" s="1" t="s">
        <v>2114</v>
      </c>
      <c r="D3350" s="1" t="s">
        <v>2028</v>
      </c>
      <c r="E3350" s="1" t="s">
        <v>2018</v>
      </c>
      <c r="F3350" s="16" t="n">
        <v>0</v>
      </c>
      <c r="G3350" s="16" t="n">
        <v>6474.94</v>
      </c>
      <c r="H3350" s="16" t="n">
        <v>6474.94</v>
      </c>
    </row>
    <row r="3351" customFormat="false" ht="15" hidden="false" customHeight="true" outlineLevel="0" collapsed="false">
      <c r="A3351" s="1" t="s">
        <v>5802</v>
      </c>
      <c r="B3351" s="1" t="s">
        <v>666</v>
      </c>
      <c r="C3351" s="1" t="s">
        <v>2177</v>
      </c>
      <c r="D3351" s="1" t="s">
        <v>2032</v>
      </c>
      <c r="E3351" s="1" t="s">
        <v>2018</v>
      </c>
      <c r="F3351" s="16" t="n">
        <v>0</v>
      </c>
      <c r="G3351" s="16" t="n">
        <v>4302.23</v>
      </c>
      <c r="H3351" s="16" t="n">
        <v>4302.23</v>
      </c>
    </row>
    <row r="3352" customFormat="false" ht="15" hidden="false" customHeight="true" outlineLevel="0" collapsed="false">
      <c r="A3352" s="1" t="s">
        <v>5803</v>
      </c>
      <c r="B3352" s="1" t="s">
        <v>639</v>
      </c>
      <c r="C3352" s="1" t="s">
        <v>1100</v>
      </c>
      <c r="D3352" s="1" t="s">
        <v>2025</v>
      </c>
      <c r="E3352" s="1" t="s">
        <v>2018</v>
      </c>
      <c r="F3352" s="16" t="n">
        <v>99</v>
      </c>
      <c r="G3352" s="16" t="n">
        <v>750.27</v>
      </c>
      <c r="H3352" s="16" t="n">
        <v>849.27</v>
      </c>
    </row>
    <row r="3353" customFormat="false" ht="15" hidden="false" customHeight="true" outlineLevel="0" collapsed="false">
      <c r="A3353" s="1" t="s">
        <v>5804</v>
      </c>
      <c r="B3353" s="1" t="s">
        <v>793</v>
      </c>
      <c r="C3353" s="1" t="s">
        <v>2948</v>
      </c>
      <c r="D3353" s="1" t="s">
        <v>2017</v>
      </c>
      <c r="E3353" s="1" t="s">
        <v>2018</v>
      </c>
      <c r="F3353" s="16" t="n">
        <v>0</v>
      </c>
      <c r="G3353" s="16" t="n">
        <v>4796.7</v>
      </c>
      <c r="H3353" s="16" t="n">
        <v>4796.7</v>
      </c>
    </row>
    <row r="3354" customFormat="false" ht="15" hidden="false" customHeight="true" outlineLevel="0" collapsed="false">
      <c r="A3354" s="1" t="s">
        <v>5805</v>
      </c>
      <c r="B3354" s="1" t="s">
        <v>1343</v>
      </c>
      <c r="C3354" s="1" t="s">
        <v>1120</v>
      </c>
      <c r="D3354" s="1" t="s">
        <v>2021</v>
      </c>
      <c r="E3354" s="1" t="s">
        <v>2018</v>
      </c>
      <c r="F3354" s="16" t="n">
        <v>99</v>
      </c>
      <c r="G3354" s="16" t="n">
        <v>560.7</v>
      </c>
      <c r="H3354" s="16" t="n">
        <v>659.7</v>
      </c>
    </row>
    <row r="3355" customFormat="false" ht="15" hidden="false" customHeight="true" outlineLevel="0" collapsed="false">
      <c r="A3355" s="1" t="s">
        <v>5806</v>
      </c>
      <c r="B3355" s="1" t="s">
        <v>1375</v>
      </c>
      <c r="C3355" s="1" t="s">
        <v>981</v>
      </c>
      <c r="D3355" s="1" t="s">
        <v>2021</v>
      </c>
      <c r="E3355" s="1" t="s">
        <v>2018</v>
      </c>
      <c r="F3355" s="16" t="n">
        <v>0</v>
      </c>
      <c r="G3355" s="16" t="n">
        <v>10622.64</v>
      </c>
      <c r="H3355" s="16" t="n">
        <v>10622.64</v>
      </c>
    </row>
    <row r="3356" customFormat="false" ht="15" hidden="false" customHeight="true" outlineLevel="0" collapsed="false">
      <c r="A3356" s="1" t="s">
        <v>5807</v>
      </c>
      <c r="B3356" s="1" t="s">
        <v>1782</v>
      </c>
      <c r="C3356" s="1" t="s">
        <v>568</v>
      </c>
      <c r="D3356" s="1" t="s">
        <v>2025</v>
      </c>
      <c r="E3356" s="1" t="s">
        <v>2018</v>
      </c>
      <c r="F3356" s="16" t="n">
        <v>0</v>
      </c>
      <c r="G3356" s="16" t="n">
        <v>4177</v>
      </c>
      <c r="H3356" s="16" t="n">
        <v>4177</v>
      </c>
    </row>
    <row r="3357" customFormat="false" ht="15" hidden="false" customHeight="true" outlineLevel="0" collapsed="false">
      <c r="A3357" s="1" t="s">
        <v>5808</v>
      </c>
      <c r="B3357" s="1" t="s">
        <v>408</v>
      </c>
      <c r="C3357" s="1" t="s">
        <v>2747</v>
      </c>
      <c r="D3357" s="1" t="s">
        <v>2055</v>
      </c>
      <c r="E3357" s="1" t="s">
        <v>2018</v>
      </c>
      <c r="F3357" s="16" t="n">
        <v>0</v>
      </c>
      <c r="G3357" s="16" t="n">
        <v>5084.47</v>
      </c>
      <c r="H3357" s="16" t="n">
        <v>5084.47</v>
      </c>
    </row>
    <row r="3358" customFormat="false" ht="15" hidden="false" customHeight="true" outlineLevel="0" collapsed="false">
      <c r="A3358" s="1" t="s">
        <v>5809</v>
      </c>
      <c r="B3358" s="1" t="s">
        <v>304</v>
      </c>
      <c r="C3358" s="1" t="s">
        <v>3429</v>
      </c>
      <c r="D3358" s="1" t="s">
        <v>2025</v>
      </c>
      <c r="E3358" s="1" t="s">
        <v>2018</v>
      </c>
      <c r="F3358" s="16" t="n">
        <v>0</v>
      </c>
      <c r="G3358" s="16" t="n">
        <v>7372.92</v>
      </c>
      <c r="H3358" s="16" t="n">
        <v>7372.92</v>
      </c>
    </row>
    <row r="3359" customFormat="false" ht="15" hidden="false" customHeight="true" outlineLevel="0" collapsed="false">
      <c r="A3359" s="1" t="s">
        <v>5810</v>
      </c>
      <c r="B3359" s="1" t="s">
        <v>382</v>
      </c>
      <c r="C3359" s="1" t="s">
        <v>2656</v>
      </c>
      <c r="D3359" s="1" t="s">
        <v>2028</v>
      </c>
      <c r="E3359" s="1" t="s">
        <v>2045</v>
      </c>
      <c r="F3359" s="16" t="n">
        <v>0</v>
      </c>
      <c r="G3359" s="16" t="n">
        <v>10141.21</v>
      </c>
      <c r="H3359" s="16" t="n">
        <v>10141.21</v>
      </c>
    </row>
    <row r="3360" customFormat="false" ht="15" hidden="false" customHeight="true" outlineLevel="0" collapsed="false">
      <c r="A3360" s="1" t="s">
        <v>5811</v>
      </c>
      <c r="B3360" s="1" t="s">
        <v>1041</v>
      </c>
      <c r="C3360" s="1" t="s">
        <v>2263</v>
      </c>
      <c r="D3360" s="1" t="s">
        <v>2017</v>
      </c>
      <c r="E3360" s="1" t="s">
        <v>2018</v>
      </c>
      <c r="F3360" s="16" t="n">
        <v>79</v>
      </c>
      <c r="G3360" s="16" t="n">
        <v>1749.31</v>
      </c>
      <c r="H3360" s="16" t="n">
        <v>1828.31</v>
      </c>
    </row>
    <row r="3361" customFormat="false" ht="15" hidden="false" customHeight="true" outlineLevel="0" collapsed="false">
      <c r="A3361" s="1" t="s">
        <v>5812</v>
      </c>
      <c r="B3361" s="1" t="s">
        <v>199</v>
      </c>
      <c r="C3361" s="1" t="s">
        <v>2699</v>
      </c>
      <c r="D3361" s="1" t="s">
        <v>2017</v>
      </c>
      <c r="E3361" s="1" t="s">
        <v>2018</v>
      </c>
      <c r="F3361" s="16" t="n">
        <v>0</v>
      </c>
      <c r="G3361" s="16" t="n">
        <v>20572.38</v>
      </c>
      <c r="H3361" s="16" t="n">
        <v>20572.38</v>
      </c>
    </row>
    <row r="3362" customFormat="false" ht="15" hidden="false" customHeight="true" outlineLevel="0" collapsed="false">
      <c r="A3362" s="1" t="s">
        <v>5813</v>
      </c>
      <c r="B3362" s="1" t="s">
        <v>1398</v>
      </c>
      <c r="C3362" s="1" t="s">
        <v>2037</v>
      </c>
      <c r="D3362" s="1" t="s">
        <v>2025</v>
      </c>
      <c r="E3362" s="1" t="s">
        <v>2018</v>
      </c>
      <c r="F3362" s="16" t="n">
        <v>0</v>
      </c>
      <c r="G3362" s="16" t="n">
        <v>8354</v>
      </c>
      <c r="H3362" s="16" t="n">
        <v>8354</v>
      </c>
    </row>
    <row r="3363" customFormat="false" ht="15" hidden="false" customHeight="true" outlineLevel="0" collapsed="false">
      <c r="A3363" s="1" t="s">
        <v>5814</v>
      </c>
      <c r="B3363" s="1" t="s">
        <v>655</v>
      </c>
      <c r="C3363" s="1" t="s">
        <v>871</v>
      </c>
      <c r="D3363" s="1" t="s">
        <v>2028</v>
      </c>
      <c r="E3363" s="1" t="s">
        <v>2018</v>
      </c>
      <c r="F3363" s="16" t="n">
        <v>0</v>
      </c>
      <c r="G3363" s="16" t="n">
        <v>3492.61</v>
      </c>
      <c r="H3363" s="16" t="n">
        <v>3492.61</v>
      </c>
    </row>
    <row r="3364" customFormat="false" ht="15" hidden="false" customHeight="true" outlineLevel="0" collapsed="false">
      <c r="A3364" s="1" t="s">
        <v>5815</v>
      </c>
      <c r="B3364" s="1" t="s">
        <v>509</v>
      </c>
      <c r="C3364" s="1" t="s">
        <v>2069</v>
      </c>
      <c r="D3364" s="1" t="s">
        <v>2017</v>
      </c>
      <c r="E3364" s="1" t="s">
        <v>2018</v>
      </c>
      <c r="F3364" s="16" t="n">
        <v>99</v>
      </c>
      <c r="G3364" s="16" t="n">
        <v>1259.93</v>
      </c>
      <c r="H3364" s="16" t="n">
        <v>1358.93</v>
      </c>
    </row>
    <row r="3365" customFormat="false" ht="15" hidden="false" customHeight="true" outlineLevel="0" collapsed="false">
      <c r="A3365" s="1" t="s">
        <v>5816</v>
      </c>
      <c r="B3365" s="1" t="s">
        <v>1703</v>
      </c>
      <c r="C3365" s="1" t="s">
        <v>1658</v>
      </c>
      <c r="D3365" s="1" t="s">
        <v>2025</v>
      </c>
      <c r="E3365" s="1" t="s">
        <v>2018</v>
      </c>
      <c r="F3365" s="16" t="n">
        <v>79</v>
      </c>
      <c r="G3365" s="16" t="n">
        <v>248.92</v>
      </c>
      <c r="H3365" s="16" t="n">
        <v>327.92</v>
      </c>
    </row>
    <row r="3366" customFormat="false" ht="15" hidden="false" customHeight="true" outlineLevel="0" collapsed="false">
      <c r="A3366" s="1" t="s">
        <v>5817</v>
      </c>
      <c r="B3366" s="1" t="s">
        <v>1193</v>
      </c>
      <c r="C3366" s="1" t="s">
        <v>3120</v>
      </c>
      <c r="D3366" s="1" t="s">
        <v>2017</v>
      </c>
      <c r="E3366" s="1" t="s">
        <v>2018</v>
      </c>
      <c r="F3366" s="16" t="n">
        <v>49</v>
      </c>
      <c r="G3366" s="16" t="n">
        <v>862.99</v>
      </c>
      <c r="H3366" s="16" t="n">
        <v>911.99</v>
      </c>
    </row>
    <row r="3367" customFormat="false" ht="15" hidden="false" customHeight="true" outlineLevel="0" collapsed="false">
      <c r="A3367" s="1" t="s">
        <v>5818</v>
      </c>
      <c r="B3367" s="1" t="s">
        <v>1357</v>
      </c>
      <c r="C3367" s="1" t="s">
        <v>1461</v>
      </c>
      <c r="D3367" s="1" t="s">
        <v>2028</v>
      </c>
      <c r="E3367" s="1" t="s">
        <v>2018</v>
      </c>
      <c r="F3367" s="16" t="n">
        <v>49</v>
      </c>
      <c r="G3367" s="16" t="n">
        <v>2451.27</v>
      </c>
      <c r="H3367" s="16" t="n">
        <v>2500.27</v>
      </c>
    </row>
    <row r="3368" customFormat="false" ht="15" hidden="false" customHeight="true" outlineLevel="0" collapsed="false">
      <c r="A3368" s="1" t="s">
        <v>5819</v>
      </c>
      <c r="B3368" s="1" t="s">
        <v>1411</v>
      </c>
      <c r="C3368" s="1" t="s">
        <v>1262</v>
      </c>
      <c r="D3368" s="1" t="s">
        <v>2025</v>
      </c>
      <c r="E3368" s="1" t="s">
        <v>2018</v>
      </c>
      <c r="F3368" s="16" t="n">
        <v>0</v>
      </c>
      <c r="G3368" s="16" t="n">
        <v>11120.92</v>
      </c>
      <c r="H3368" s="16" t="n">
        <v>11120.92</v>
      </c>
    </row>
    <row r="3369" customFormat="false" ht="15" hidden="false" customHeight="true" outlineLevel="0" collapsed="false">
      <c r="A3369" s="1" t="s">
        <v>5820</v>
      </c>
      <c r="B3369" s="1" t="s">
        <v>348</v>
      </c>
      <c r="C3369" s="1" t="s">
        <v>2821</v>
      </c>
      <c r="D3369" s="1" t="s">
        <v>2017</v>
      </c>
      <c r="E3369" s="1" t="s">
        <v>2018</v>
      </c>
      <c r="F3369" s="16" t="n">
        <v>79</v>
      </c>
      <c r="G3369" s="16" t="n">
        <v>2218.9</v>
      </c>
      <c r="H3369" s="16" t="n">
        <v>2297.9</v>
      </c>
    </row>
    <row r="3370" customFormat="false" ht="15" hidden="false" customHeight="true" outlineLevel="0" collapsed="false">
      <c r="A3370" s="1" t="s">
        <v>5821</v>
      </c>
      <c r="B3370" s="1" t="s">
        <v>740</v>
      </c>
      <c r="C3370" s="1" t="s">
        <v>2024</v>
      </c>
      <c r="D3370" s="1" t="s">
        <v>2017</v>
      </c>
      <c r="E3370" s="1" t="s">
        <v>2018</v>
      </c>
      <c r="F3370" s="16" t="n">
        <v>79</v>
      </c>
      <c r="G3370" s="16" t="n">
        <v>1081.06</v>
      </c>
      <c r="H3370" s="16" t="n">
        <v>1160.06</v>
      </c>
    </row>
    <row r="3371" customFormat="false" ht="15" hidden="false" customHeight="true" outlineLevel="0" collapsed="false">
      <c r="A3371" s="1" t="s">
        <v>5822</v>
      </c>
      <c r="B3371" s="1" t="s">
        <v>1008</v>
      </c>
      <c r="C3371" s="1" t="s">
        <v>2785</v>
      </c>
      <c r="D3371" s="1" t="s">
        <v>2025</v>
      </c>
      <c r="E3371" s="1" t="s">
        <v>2018</v>
      </c>
      <c r="F3371" s="16" t="n">
        <v>0</v>
      </c>
      <c r="G3371" s="16" t="n">
        <v>10307.38</v>
      </c>
      <c r="H3371" s="16" t="n">
        <v>10307.38</v>
      </c>
    </row>
    <row r="3372" customFormat="false" ht="15" hidden="false" customHeight="true" outlineLevel="0" collapsed="false">
      <c r="A3372" s="1" t="s">
        <v>5823</v>
      </c>
      <c r="B3372" s="1" t="s">
        <v>1849</v>
      </c>
      <c r="C3372" s="1" t="s">
        <v>736</v>
      </c>
      <c r="D3372" s="1" t="s">
        <v>2017</v>
      </c>
      <c r="E3372" s="1" t="s">
        <v>2018</v>
      </c>
      <c r="F3372" s="16" t="n">
        <v>0</v>
      </c>
      <c r="G3372" s="16" t="n">
        <v>2588.97</v>
      </c>
      <c r="H3372" s="16" t="n">
        <v>2588.97</v>
      </c>
    </row>
    <row r="3373" customFormat="false" ht="15" hidden="false" customHeight="true" outlineLevel="0" collapsed="false">
      <c r="A3373" s="1" t="s">
        <v>5824</v>
      </c>
      <c r="B3373" s="1" t="s">
        <v>1473</v>
      </c>
      <c r="C3373" s="1" t="s">
        <v>2480</v>
      </c>
      <c r="D3373" s="1" t="s">
        <v>2032</v>
      </c>
      <c r="E3373" s="1" t="s">
        <v>2018</v>
      </c>
      <c r="F3373" s="16" t="n">
        <v>79</v>
      </c>
      <c r="G3373" s="16" t="n">
        <v>385.74</v>
      </c>
      <c r="H3373" s="16" t="n">
        <v>464.74</v>
      </c>
    </row>
    <row r="3374" customFormat="false" ht="15" hidden="false" customHeight="true" outlineLevel="0" collapsed="false">
      <c r="A3374" s="1" t="s">
        <v>5825</v>
      </c>
      <c r="B3374" s="1" t="s">
        <v>1310</v>
      </c>
      <c r="C3374" s="1" t="s">
        <v>1652</v>
      </c>
      <c r="D3374" s="1" t="s">
        <v>2028</v>
      </c>
      <c r="E3374" s="1" t="s">
        <v>2018</v>
      </c>
      <c r="F3374" s="16" t="n">
        <v>0</v>
      </c>
      <c r="G3374" s="16" t="n">
        <v>5591.35</v>
      </c>
      <c r="H3374" s="16" t="n">
        <v>5591.35</v>
      </c>
    </row>
    <row r="3375" customFormat="false" ht="15" hidden="false" customHeight="true" outlineLevel="0" collapsed="false">
      <c r="A3375" s="1" t="s">
        <v>5826</v>
      </c>
      <c r="B3375" s="1" t="s">
        <v>857</v>
      </c>
      <c r="C3375" s="1" t="s">
        <v>833</v>
      </c>
      <c r="D3375" s="1" t="s">
        <v>2017</v>
      </c>
      <c r="E3375" s="1" t="s">
        <v>2018</v>
      </c>
      <c r="F3375" s="16" t="n">
        <v>99</v>
      </c>
      <c r="G3375" s="16" t="n">
        <v>2398.35</v>
      </c>
      <c r="H3375" s="16" t="n">
        <v>2497.35</v>
      </c>
    </row>
    <row r="3376" customFormat="false" ht="15" hidden="false" customHeight="true" outlineLevel="0" collapsed="false">
      <c r="A3376" s="1" t="s">
        <v>5827</v>
      </c>
      <c r="B3376" s="1" t="s">
        <v>821</v>
      </c>
      <c r="C3376" s="1" t="s">
        <v>3295</v>
      </c>
      <c r="D3376" s="1" t="s">
        <v>2017</v>
      </c>
      <c r="E3376" s="1" t="s">
        <v>2018</v>
      </c>
      <c r="F3376" s="16" t="n">
        <v>0</v>
      </c>
      <c r="G3376" s="16" t="n">
        <v>5081.23</v>
      </c>
      <c r="H3376" s="16" t="n">
        <v>5081.23</v>
      </c>
    </row>
    <row r="3377" customFormat="false" ht="15" hidden="false" customHeight="true" outlineLevel="0" collapsed="false">
      <c r="A3377" s="1" t="s">
        <v>5828</v>
      </c>
      <c r="B3377" s="1" t="s">
        <v>255</v>
      </c>
      <c r="C3377" s="1" t="s">
        <v>2292</v>
      </c>
      <c r="D3377" s="1" t="s">
        <v>2025</v>
      </c>
      <c r="E3377" s="1" t="s">
        <v>2018</v>
      </c>
      <c r="F3377" s="16" t="n">
        <v>0</v>
      </c>
      <c r="G3377" s="16" t="n">
        <v>4185.64</v>
      </c>
      <c r="H3377" s="16" t="n">
        <v>4185.64</v>
      </c>
    </row>
    <row r="3378" customFormat="false" ht="15" hidden="false" customHeight="true" outlineLevel="0" collapsed="false">
      <c r="A3378" s="1" t="s">
        <v>5829</v>
      </c>
      <c r="B3378" s="1" t="s">
        <v>177</v>
      </c>
      <c r="C3378" s="1" t="s">
        <v>2120</v>
      </c>
      <c r="D3378" s="1" t="s">
        <v>2055</v>
      </c>
      <c r="E3378" s="1" t="s">
        <v>2018</v>
      </c>
      <c r="F3378" s="16" t="n">
        <v>0</v>
      </c>
      <c r="G3378" s="16" t="n">
        <v>5230.65</v>
      </c>
      <c r="H3378" s="16" t="n">
        <v>5230.65</v>
      </c>
    </row>
    <row r="3379" customFormat="false" ht="15" hidden="false" customHeight="true" outlineLevel="0" collapsed="false">
      <c r="A3379" s="1" t="s">
        <v>5830</v>
      </c>
      <c r="B3379" s="1" t="s">
        <v>1348</v>
      </c>
      <c r="C3379" s="1" t="s">
        <v>1395</v>
      </c>
      <c r="D3379" s="1" t="s">
        <v>2017</v>
      </c>
      <c r="E3379" s="1" t="s">
        <v>2018</v>
      </c>
      <c r="F3379" s="16" t="n">
        <v>49</v>
      </c>
      <c r="G3379" s="16" t="n">
        <v>1296.51</v>
      </c>
      <c r="H3379" s="16" t="n">
        <v>1345.51</v>
      </c>
    </row>
    <row r="3380" customFormat="false" ht="15" hidden="false" customHeight="true" outlineLevel="0" collapsed="false">
      <c r="A3380" s="1" t="s">
        <v>5831</v>
      </c>
      <c r="B3380" s="1" t="s">
        <v>1777</v>
      </c>
      <c r="C3380" s="1" t="s">
        <v>2062</v>
      </c>
      <c r="D3380" s="1" t="s">
        <v>2025</v>
      </c>
      <c r="E3380" s="1" t="s">
        <v>2018</v>
      </c>
      <c r="F3380" s="16" t="n">
        <v>0</v>
      </c>
      <c r="G3380" s="16" t="n">
        <v>2897.72</v>
      </c>
      <c r="H3380" s="16" t="n">
        <v>2897.72</v>
      </c>
    </row>
    <row r="3381" customFormat="false" ht="15" hidden="false" customHeight="true" outlineLevel="0" collapsed="false">
      <c r="A3381" s="1" t="s">
        <v>5832</v>
      </c>
      <c r="B3381" s="1" t="s">
        <v>708</v>
      </c>
      <c r="C3381" s="1" t="s">
        <v>2490</v>
      </c>
      <c r="D3381" s="1" t="s">
        <v>2017</v>
      </c>
      <c r="E3381" s="1" t="s">
        <v>2018</v>
      </c>
      <c r="F3381" s="16" t="n">
        <v>0</v>
      </c>
      <c r="G3381" s="16" t="n">
        <v>4514.62</v>
      </c>
      <c r="H3381" s="16" t="n">
        <v>4514.62</v>
      </c>
    </row>
    <row r="3382" customFormat="false" ht="15" hidden="false" customHeight="true" outlineLevel="0" collapsed="false">
      <c r="A3382" s="1" t="s">
        <v>5833</v>
      </c>
      <c r="B3382" s="1" t="s">
        <v>1052</v>
      </c>
      <c r="C3382" s="1" t="s">
        <v>2733</v>
      </c>
      <c r="D3382" s="1" t="s">
        <v>2017</v>
      </c>
      <c r="E3382" s="1" t="s">
        <v>2018</v>
      </c>
      <c r="F3382" s="16" t="n">
        <v>0</v>
      </c>
      <c r="G3382" s="16" t="n">
        <v>2774.8</v>
      </c>
      <c r="H3382" s="16" t="n">
        <v>2774.8</v>
      </c>
    </row>
    <row r="3383" customFormat="false" ht="15" hidden="false" customHeight="true" outlineLevel="0" collapsed="false">
      <c r="A3383" s="1" t="s">
        <v>5834</v>
      </c>
      <c r="B3383" s="1" t="s">
        <v>1473</v>
      </c>
      <c r="C3383" s="1" t="s">
        <v>779</v>
      </c>
      <c r="D3383" s="1" t="s">
        <v>2021</v>
      </c>
      <c r="E3383" s="1" t="s">
        <v>2045</v>
      </c>
      <c r="F3383" s="16" t="n">
        <v>0</v>
      </c>
      <c r="G3383" s="16" t="n">
        <v>6889.14</v>
      </c>
      <c r="H3383" s="16" t="n">
        <v>6889.14</v>
      </c>
    </row>
    <row r="3384" customFormat="false" ht="15" hidden="false" customHeight="true" outlineLevel="0" collapsed="false">
      <c r="A3384" s="1" t="s">
        <v>5835</v>
      </c>
      <c r="B3384" s="1" t="s">
        <v>1052</v>
      </c>
      <c r="C3384" s="1" t="s">
        <v>3110</v>
      </c>
      <c r="D3384" s="1" t="s">
        <v>2025</v>
      </c>
      <c r="E3384" s="1" t="s">
        <v>2018</v>
      </c>
      <c r="F3384" s="16" t="n">
        <v>0</v>
      </c>
      <c r="G3384" s="16" t="n">
        <v>7758.21</v>
      </c>
      <c r="H3384" s="16" t="n">
        <v>7758.21</v>
      </c>
    </row>
    <row r="3385" customFormat="false" ht="15" hidden="false" customHeight="true" outlineLevel="0" collapsed="false">
      <c r="A3385" s="1" t="s">
        <v>5836</v>
      </c>
      <c r="B3385" s="1" t="s">
        <v>1154</v>
      </c>
      <c r="C3385" s="1" t="s">
        <v>2747</v>
      </c>
      <c r="D3385" s="1" t="s">
        <v>2055</v>
      </c>
      <c r="E3385" s="1" t="s">
        <v>2018</v>
      </c>
      <c r="F3385" s="16" t="n">
        <v>0</v>
      </c>
      <c r="G3385" s="16" t="n">
        <v>16560.38</v>
      </c>
      <c r="H3385" s="16" t="n">
        <v>16560.38</v>
      </c>
    </row>
    <row r="3386" customFormat="false" ht="15" hidden="false" customHeight="true" outlineLevel="0" collapsed="false">
      <c r="A3386" s="1" t="s">
        <v>5837</v>
      </c>
      <c r="B3386" s="1" t="s">
        <v>1498</v>
      </c>
      <c r="C3386" s="1" t="s">
        <v>2170</v>
      </c>
      <c r="D3386" s="1" t="s">
        <v>2028</v>
      </c>
      <c r="E3386" s="1" t="s">
        <v>2022</v>
      </c>
      <c r="F3386" s="16" t="n">
        <v>49</v>
      </c>
      <c r="G3386" s="16" t="n">
        <v>750.27</v>
      </c>
      <c r="H3386" s="16" t="n">
        <v>799.27</v>
      </c>
    </row>
    <row r="3387" customFormat="false" ht="15" hidden="false" customHeight="true" outlineLevel="0" collapsed="false">
      <c r="A3387" s="1" t="s">
        <v>5838</v>
      </c>
      <c r="B3387" s="1" t="s">
        <v>818</v>
      </c>
      <c r="C3387" s="1" t="s">
        <v>1144</v>
      </c>
      <c r="D3387" s="1" t="s">
        <v>2025</v>
      </c>
      <c r="E3387" s="1" t="s">
        <v>2018</v>
      </c>
      <c r="F3387" s="16" t="n">
        <v>49</v>
      </c>
      <c r="G3387" s="16" t="n">
        <v>2043.21</v>
      </c>
      <c r="H3387" s="16" t="n">
        <v>2092.21</v>
      </c>
    </row>
    <row r="3388" customFormat="false" ht="15" hidden="false" customHeight="true" outlineLevel="0" collapsed="false">
      <c r="A3388" s="1" t="s">
        <v>5839</v>
      </c>
      <c r="B3388" s="1" t="s">
        <v>1826</v>
      </c>
      <c r="C3388" s="1" t="s">
        <v>1134</v>
      </c>
      <c r="D3388" s="1" t="s">
        <v>2025</v>
      </c>
      <c r="E3388" s="1" t="s">
        <v>2018</v>
      </c>
      <c r="F3388" s="16" t="n">
        <v>0</v>
      </c>
      <c r="G3388" s="16" t="n">
        <v>33462.22</v>
      </c>
      <c r="H3388" s="16" t="n">
        <v>33462.22</v>
      </c>
    </row>
    <row r="3389" customFormat="false" ht="15" hidden="false" customHeight="true" outlineLevel="0" collapsed="false">
      <c r="A3389" s="1" t="s">
        <v>5840</v>
      </c>
      <c r="B3389" s="1" t="s">
        <v>857</v>
      </c>
      <c r="C3389" s="1" t="s">
        <v>542</v>
      </c>
      <c r="D3389" s="1" t="s">
        <v>2055</v>
      </c>
      <c r="E3389" s="1" t="s">
        <v>2018</v>
      </c>
      <c r="F3389" s="16" t="n">
        <v>49</v>
      </c>
      <c r="G3389" s="16" t="n">
        <v>600.22</v>
      </c>
      <c r="H3389" s="16" t="n">
        <v>649.22</v>
      </c>
    </row>
    <row r="3390" customFormat="false" ht="15" hidden="false" customHeight="true" outlineLevel="0" collapsed="false">
      <c r="A3390" s="1" t="s">
        <v>5841</v>
      </c>
      <c r="B3390" s="1" t="s">
        <v>945</v>
      </c>
      <c r="C3390" s="1" t="s">
        <v>2330</v>
      </c>
      <c r="D3390" s="1" t="s">
        <v>2021</v>
      </c>
      <c r="E3390" s="1" t="s">
        <v>2018</v>
      </c>
      <c r="F3390" s="16" t="n">
        <v>79</v>
      </c>
      <c r="G3390" s="16" t="n">
        <v>458.06</v>
      </c>
      <c r="H3390" s="16" t="n">
        <v>537.06</v>
      </c>
    </row>
    <row r="3391" customFormat="false" ht="15" hidden="false" customHeight="true" outlineLevel="0" collapsed="false">
      <c r="A3391" s="1" t="s">
        <v>5842</v>
      </c>
      <c r="B3391" s="1" t="s">
        <v>1844</v>
      </c>
      <c r="C3391" s="1" t="s">
        <v>2332</v>
      </c>
      <c r="D3391" s="1" t="s">
        <v>2025</v>
      </c>
      <c r="E3391" s="1" t="s">
        <v>2018</v>
      </c>
      <c r="F3391" s="16" t="n">
        <v>79</v>
      </c>
      <c r="G3391" s="16" t="n">
        <v>979.73</v>
      </c>
      <c r="H3391" s="16" t="n">
        <v>1058.73</v>
      </c>
    </row>
    <row r="3392" customFormat="false" ht="15" hidden="false" customHeight="true" outlineLevel="0" collapsed="false">
      <c r="A3392" s="1" t="s">
        <v>5843</v>
      </c>
      <c r="B3392" s="1" t="s">
        <v>968</v>
      </c>
      <c r="C3392" s="1" t="s">
        <v>554</v>
      </c>
      <c r="D3392" s="1" t="s">
        <v>2021</v>
      </c>
      <c r="E3392" s="1" t="s">
        <v>2018</v>
      </c>
      <c r="F3392" s="16" t="n">
        <v>49</v>
      </c>
      <c r="G3392" s="16" t="n">
        <v>458.06</v>
      </c>
      <c r="H3392" s="16" t="n">
        <v>507.06</v>
      </c>
    </row>
    <row r="3393" customFormat="false" ht="15" hidden="false" customHeight="true" outlineLevel="0" collapsed="false">
      <c r="A3393" s="1" t="s">
        <v>5844</v>
      </c>
      <c r="B3393" s="1" t="s">
        <v>112</v>
      </c>
      <c r="C3393" s="1" t="s">
        <v>2569</v>
      </c>
      <c r="D3393" s="1" t="s">
        <v>2025</v>
      </c>
      <c r="E3393" s="1" t="s">
        <v>2018</v>
      </c>
      <c r="F3393" s="16" t="n">
        <v>0</v>
      </c>
      <c r="G3393" s="16" t="n">
        <v>6637.99</v>
      </c>
      <c r="H3393" s="16" t="n">
        <v>6637.99</v>
      </c>
    </row>
    <row r="3394" customFormat="false" ht="15" hidden="false" customHeight="true" outlineLevel="0" collapsed="false">
      <c r="A3394" s="1" t="s">
        <v>5845</v>
      </c>
      <c r="B3394" s="1" t="s">
        <v>1204</v>
      </c>
      <c r="C3394" s="1" t="s">
        <v>1641</v>
      </c>
      <c r="D3394" s="1" t="s">
        <v>2055</v>
      </c>
      <c r="E3394" s="1" t="s">
        <v>2018</v>
      </c>
      <c r="F3394" s="16" t="n">
        <v>0</v>
      </c>
      <c r="G3394" s="16" t="n">
        <v>6272.22</v>
      </c>
      <c r="H3394" s="16" t="n">
        <v>6272.22</v>
      </c>
    </row>
    <row r="3395" customFormat="false" ht="15" hidden="false" customHeight="true" outlineLevel="0" collapsed="false">
      <c r="A3395" s="1" t="s">
        <v>5846</v>
      </c>
      <c r="B3395" s="1" t="s">
        <v>1335</v>
      </c>
      <c r="C3395" s="1" t="s">
        <v>3852</v>
      </c>
      <c r="D3395" s="1" t="s">
        <v>2017</v>
      </c>
      <c r="E3395" s="1" t="s">
        <v>2018</v>
      </c>
      <c r="F3395" s="16" t="n">
        <v>0</v>
      </c>
      <c r="G3395" s="16" t="n">
        <v>4369.35</v>
      </c>
      <c r="H3395" s="16" t="n">
        <v>4369.35</v>
      </c>
    </row>
    <row r="3396" customFormat="false" ht="15" hidden="false" customHeight="true" outlineLevel="0" collapsed="false">
      <c r="A3396" s="1" t="s">
        <v>5847</v>
      </c>
      <c r="B3396" s="1" t="s">
        <v>1071</v>
      </c>
      <c r="C3396" s="1" t="s">
        <v>3085</v>
      </c>
      <c r="D3396" s="1" t="s">
        <v>2025</v>
      </c>
      <c r="E3396" s="1" t="s">
        <v>2018</v>
      </c>
      <c r="F3396" s="16" t="n">
        <v>99</v>
      </c>
      <c r="G3396" s="16" t="n">
        <v>482.17</v>
      </c>
      <c r="H3396" s="16" t="n">
        <v>581.17</v>
      </c>
    </row>
    <row r="3397" customFormat="false" ht="15" hidden="false" customHeight="true" outlineLevel="0" collapsed="false">
      <c r="A3397" s="1" t="s">
        <v>5848</v>
      </c>
      <c r="B3397" s="1" t="s">
        <v>1184</v>
      </c>
      <c r="C3397" s="1" t="s">
        <v>2222</v>
      </c>
      <c r="D3397" s="1" t="s">
        <v>2021</v>
      </c>
      <c r="E3397" s="1" t="s">
        <v>2022</v>
      </c>
      <c r="F3397" s="16" t="n">
        <v>99</v>
      </c>
      <c r="G3397" s="16" t="n">
        <v>2084.83</v>
      </c>
      <c r="H3397" s="16" t="n">
        <v>2183.83</v>
      </c>
    </row>
    <row r="3398" customFormat="false" ht="15" hidden="false" customHeight="true" outlineLevel="0" collapsed="false">
      <c r="A3398" s="1" t="s">
        <v>5849</v>
      </c>
      <c r="B3398" s="1" t="s">
        <v>389</v>
      </c>
      <c r="C3398" s="1" t="s">
        <v>2541</v>
      </c>
      <c r="D3398" s="1" t="s">
        <v>2025</v>
      </c>
      <c r="E3398" s="1" t="s">
        <v>2018</v>
      </c>
      <c r="F3398" s="16" t="n">
        <v>99</v>
      </c>
      <c r="G3398" s="16" t="n">
        <v>1714.23</v>
      </c>
      <c r="H3398" s="16" t="n">
        <v>1813.23</v>
      </c>
    </row>
    <row r="3399" customFormat="false" ht="15" hidden="false" customHeight="true" outlineLevel="0" collapsed="false">
      <c r="A3399" s="1" t="s">
        <v>5850</v>
      </c>
      <c r="B3399" s="1" t="s">
        <v>749</v>
      </c>
      <c r="C3399" s="1" t="s">
        <v>3303</v>
      </c>
      <c r="D3399" s="1" t="s">
        <v>2017</v>
      </c>
      <c r="E3399" s="1" t="s">
        <v>2018</v>
      </c>
      <c r="F3399" s="16" t="n">
        <v>0</v>
      </c>
      <c r="G3399" s="16" t="n">
        <v>6070.43</v>
      </c>
      <c r="H3399" s="16" t="n">
        <v>6070.43</v>
      </c>
    </row>
    <row r="3400" customFormat="false" ht="15" hidden="false" customHeight="true" outlineLevel="0" collapsed="false">
      <c r="A3400" s="1" t="s">
        <v>5851</v>
      </c>
      <c r="B3400" s="1" t="s">
        <v>1175</v>
      </c>
      <c r="C3400" s="1" t="s">
        <v>1404</v>
      </c>
      <c r="D3400" s="1" t="s">
        <v>2021</v>
      </c>
      <c r="E3400" s="1" t="s">
        <v>2018</v>
      </c>
      <c r="F3400" s="16" t="n">
        <v>0</v>
      </c>
      <c r="G3400" s="16" t="n">
        <v>8713.38</v>
      </c>
      <c r="H3400" s="16" t="n">
        <v>8713.38</v>
      </c>
    </row>
    <row r="3401" customFormat="false" ht="15" hidden="false" customHeight="true" outlineLevel="0" collapsed="false">
      <c r="A3401" s="1" t="s">
        <v>5852</v>
      </c>
      <c r="B3401" s="1" t="s">
        <v>755</v>
      </c>
      <c r="C3401" s="1" t="s">
        <v>868</v>
      </c>
      <c r="D3401" s="1" t="s">
        <v>2055</v>
      </c>
      <c r="E3401" s="1" t="s">
        <v>2018</v>
      </c>
      <c r="F3401" s="16" t="n">
        <v>79</v>
      </c>
      <c r="G3401" s="16" t="n">
        <v>2158.52</v>
      </c>
      <c r="H3401" s="16" t="n">
        <v>2237.52</v>
      </c>
    </row>
    <row r="3402" customFormat="false" ht="15" hidden="false" customHeight="true" outlineLevel="0" collapsed="false">
      <c r="A3402" s="1" t="s">
        <v>5853</v>
      </c>
      <c r="B3402" s="1" t="s">
        <v>945</v>
      </c>
      <c r="C3402" s="1" t="s">
        <v>2188</v>
      </c>
      <c r="D3402" s="1" t="s">
        <v>2055</v>
      </c>
      <c r="E3402" s="1" t="s">
        <v>2045</v>
      </c>
      <c r="F3402" s="16" t="n">
        <v>0</v>
      </c>
      <c r="G3402" s="16" t="n">
        <v>12048.15</v>
      </c>
      <c r="H3402" s="16" t="n">
        <v>12048.15</v>
      </c>
    </row>
    <row r="3403" customFormat="false" ht="15" hidden="false" customHeight="true" outlineLevel="0" collapsed="false">
      <c r="A3403" s="1" t="s">
        <v>5854</v>
      </c>
      <c r="B3403" s="1" t="s">
        <v>708</v>
      </c>
      <c r="C3403" s="1" t="s">
        <v>4017</v>
      </c>
      <c r="D3403" s="1" t="s">
        <v>2025</v>
      </c>
      <c r="E3403" s="1" t="s">
        <v>2018</v>
      </c>
      <c r="F3403" s="16" t="n">
        <v>0</v>
      </c>
      <c r="G3403" s="16" t="n">
        <v>6492.26</v>
      </c>
      <c r="H3403" s="16" t="n">
        <v>6492.26</v>
      </c>
    </row>
    <row r="3404" customFormat="false" ht="15" hidden="false" customHeight="true" outlineLevel="0" collapsed="false">
      <c r="A3404" s="1" t="s">
        <v>5855</v>
      </c>
      <c r="B3404" s="1" t="s">
        <v>1879</v>
      </c>
      <c r="C3404" s="1" t="s">
        <v>3314</v>
      </c>
      <c r="D3404" s="1" t="s">
        <v>2055</v>
      </c>
      <c r="E3404" s="1" t="s">
        <v>2018</v>
      </c>
      <c r="F3404" s="16" t="n">
        <v>49</v>
      </c>
      <c r="G3404" s="16" t="n">
        <v>1068.68</v>
      </c>
      <c r="H3404" s="16" t="n">
        <v>1117.68</v>
      </c>
    </row>
    <row r="3405" customFormat="false" ht="15" hidden="false" customHeight="true" outlineLevel="0" collapsed="false">
      <c r="A3405" s="1" t="s">
        <v>5856</v>
      </c>
      <c r="B3405" s="1" t="s">
        <v>1820</v>
      </c>
      <c r="C3405" s="1" t="s">
        <v>911</v>
      </c>
      <c r="D3405" s="1" t="s">
        <v>2017</v>
      </c>
      <c r="E3405" s="1" t="s">
        <v>2018</v>
      </c>
      <c r="F3405" s="16" t="n">
        <v>0</v>
      </c>
      <c r="G3405" s="16" t="n">
        <v>2985.48</v>
      </c>
      <c r="H3405" s="16" t="n">
        <v>2985.48</v>
      </c>
    </row>
    <row r="3406" customFormat="false" ht="15" hidden="false" customHeight="true" outlineLevel="0" collapsed="false">
      <c r="A3406" s="1" t="s">
        <v>5857</v>
      </c>
      <c r="B3406" s="1" t="s">
        <v>1473</v>
      </c>
      <c r="C3406" s="1" t="s">
        <v>2102</v>
      </c>
      <c r="D3406" s="1" t="s">
        <v>2021</v>
      </c>
      <c r="E3406" s="1" t="s">
        <v>2018</v>
      </c>
      <c r="F3406" s="16" t="n">
        <v>0</v>
      </c>
      <c r="G3406" s="16" t="n">
        <v>4796.7</v>
      </c>
      <c r="H3406" s="16" t="n">
        <v>4796.7</v>
      </c>
    </row>
    <row r="3407" customFormat="false" ht="15" hidden="false" customHeight="true" outlineLevel="0" collapsed="false">
      <c r="A3407" s="1" t="s">
        <v>5858</v>
      </c>
      <c r="B3407" s="1" t="s">
        <v>447</v>
      </c>
      <c r="C3407" s="1" t="s">
        <v>1738</v>
      </c>
      <c r="D3407" s="1" t="s">
        <v>2017</v>
      </c>
      <c r="E3407" s="1" t="s">
        <v>2018</v>
      </c>
      <c r="F3407" s="16" t="n">
        <v>49</v>
      </c>
      <c r="G3407" s="16" t="n">
        <v>458.06</v>
      </c>
      <c r="H3407" s="16" t="n">
        <v>507.06</v>
      </c>
    </row>
    <row r="3408" customFormat="false" ht="15" hidden="false" customHeight="true" outlineLevel="0" collapsed="false">
      <c r="A3408" s="1" t="s">
        <v>5859</v>
      </c>
      <c r="B3408" s="1" t="s">
        <v>1121</v>
      </c>
      <c r="C3408" s="1" t="s">
        <v>2247</v>
      </c>
      <c r="D3408" s="1" t="s">
        <v>2017</v>
      </c>
      <c r="E3408" s="1" t="s">
        <v>2018</v>
      </c>
      <c r="F3408" s="16" t="n">
        <v>79</v>
      </c>
      <c r="G3408" s="16" t="n">
        <v>2203.57</v>
      </c>
      <c r="H3408" s="16" t="n">
        <v>2282.57</v>
      </c>
    </row>
    <row r="3409" customFormat="false" ht="15" hidden="false" customHeight="true" outlineLevel="0" collapsed="false">
      <c r="A3409" s="1" t="s">
        <v>5860</v>
      </c>
      <c r="B3409" s="1" t="s">
        <v>1703</v>
      </c>
      <c r="C3409" s="1" t="s">
        <v>1570</v>
      </c>
      <c r="D3409" s="1" t="s">
        <v>2025</v>
      </c>
      <c r="E3409" s="1" t="s">
        <v>2018</v>
      </c>
      <c r="F3409" s="16" t="n">
        <v>0</v>
      </c>
      <c r="G3409" s="16" t="n">
        <v>4554.3</v>
      </c>
      <c r="H3409" s="16" t="n">
        <v>4554.3</v>
      </c>
    </row>
    <row r="3410" customFormat="false" ht="15" hidden="false" customHeight="true" outlineLevel="0" collapsed="false">
      <c r="A3410" s="1" t="s">
        <v>5861</v>
      </c>
      <c r="B3410" s="1" t="s">
        <v>1304</v>
      </c>
      <c r="C3410" s="1" t="s">
        <v>2270</v>
      </c>
      <c r="D3410" s="1" t="s">
        <v>2025</v>
      </c>
      <c r="E3410" s="1" t="s">
        <v>2018</v>
      </c>
      <c r="F3410" s="16" t="n">
        <v>0</v>
      </c>
      <c r="G3410" s="16" t="n">
        <v>2984.79</v>
      </c>
      <c r="H3410" s="16" t="n">
        <v>2984.79</v>
      </c>
    </row>
    <row r="3411" customFormat="false" ht="15" hidden="false" customHeight="true" outlineLevel="0" collapsed="false">
      <c r="A3411" s="1" t="s">
        <v>5862</v>
      </c>
      <c r="B3411" s="1" t="s">
        <v>1069</v>
      </c>
      <c r="C3411" s="1" t="s">
        <v>1797</v>
      </c>
      <c r="D3411" s="1" t="s">
        <v>2025</v>
      </c>
      <c r="E3411" s="1" t="s">
        <v>2018</v>
      </c>
      <c r="F3411" s="16" t="n">
        <v>99</v>
      </c>
      <c r="G3411" s="16" t="n">
        <v>2374.52</v>
      </c>
      <c r="H3411" s="16" t="n">
        <v>2473.52</v>
      </c>
    </row>
    <row r="3412" customFormat="false" ht="15" hidden="false" customHeight="true" outlineLevel="0" collapsed="false">
      <c r="A3412" s="1" t="s">
        <v>5863</v>
      </c>
      <c r="B3412" s="1" t="s">
        <v>1209</v>
      </c>
      <c r="C3412" s="1" t="s">
        <v>2170</v>
      </c>
      <c r="D3412" s="1" t="s">
        <v>2025</v>
      </c>
      <c r="E3412" s="1" t="s">
        <v>2018</v>
      </c>
      <c r="F3412" s="16" t="n">
        <v>0</v>
      </c>
      <c r="G3412" s="16" t="n">
        <v>14558.72</v>
      </c>
      <c r="H3412" s="16" t="n">
        <v>14558.72</v>
      </c>
    </row>
    <row r="3413" customFormat="false" ht="15" hidden="false" customHeight="true" outlineLevel="0" collapsed="false">
      <c r="A3413" s="1" t="s">
        <v>5864</v>
      </c>
      <c r="B3413" s="1" t="s">
        <v>304</v>
      </c>
      <c r="C3413" s="1" t="s">
        <v>2152</v>
      </c>
      <c r="D3413" s="1" t="s">
        <v>2032</v>
      </c>
      <c r="E3413" s="1" t="s">
        <v>2045</v>
      </c>
      <c r="F3413" s="16" t="n">
        <v>0</v>
      </c>
      <c r="G3413" s="16" t="n">
        <v>9279.37</v>
      </c>
      <c r="H3413" s="16" t="n">
        <v>9279.37</v>
      </c>
    </row>
    <row r="3414" customFormat="false" ht="15" hidden="false" customHeight="true" outlineLevel="0" collapsed="false">
      <c r="A3414" s="1" t="s">
        <v>5865</v>
      </c>
      <c r="B3414" s="1" t="s">
        <v>447</v>
      </c>
      <c r="C3414" s="1" t="s">
        <v>2388</v>
      </c>
      <c r="D3414" s="1" t="s">
        <v>2025</v>
      </c>
      <c r="E3414" s="1" t="s">
        <v>2018</v>
      </c>
      <c r="F3414" s="16" t="n">
        <v>0</v>
      </c>
      <c r="G3414" s="16" t="n">
        <v>11303.71</v>
      </c>
      <c r="H3414" s="16" t="n">
        <v>11303.71</v>
      </c>
    </row>
    <row r="3415" customFormat="false" ht="15" hidden="false" customHeight="true" outlineLevel="0" collapsed="false">
      <c r="A3415" s="1" t="s">
        <v>5866</v>
      </c>
      <c r="B3415" s="1" t="s">
        <v>720</v>
      </c>
      <c r="C3415" s="1" t="s">
        <v>2471</v>
      </c>
      <c r="D3415" s="1" t="s">
        <v>2017</v>
      </c>
      <c r="E3415" s="1" t="s">
        <v>2018</v>
      </c>
      <c r="F3415" s="16" t="n">
        <v>0</v>
      </c>
      <c r="G3415" s="16" t="n">
        <v>5230.93</v>
      </c>
      <c r="H3415" s="16" t="n">
        <v>5230.93</v>
      </c>
    </row>
    <row r="3416" customFormat="false" ht="15" hidden="false" customHeight="true" outlineLevel="0" collapsed="false">
      <c r="A3416" s="1" t="s">
        <v>5867</v>
      </c>
      <c r="B3416" s="1" t="s">
        <v>1871</v>
      </c>
      <c r="C3416" s="1" t="s">
        <v>1419</v>
      </c>
      <c r="D3416" s="1" t="s">
        <v>2025</v>
      </c>
      <c r="E3416" s="1" t="s">
        <v>2018</v>
      </c>
      <c r="F3416" s="16" t="n">
        <v>99</v>
      </c>
      <c r="G3416" s="16" t="n">
        <v>2374.52</v>
      </c>
      <c r="H3416" s="16" t="n">
        <v>2473.52</v>
      </c>
    </row>
    <row r="3417" customFormat="false" ht="15" hidden="false" customHeight="true" outlineLevel="0" collapsed="false">
      <c r="A3417" s="1" t="s">
        <v>5868</v>
      </c>
      <c r="B3417" s="1" t="s">
        <v>630</v>
      </c>
      <c r="C3417" s="1" t="s">
        <v>1162</v>
      </c>
      <c r="D3417" s="1" t="s">
        <v>2025</v>
      </c>
      <c r="E3417" s="1" t="s">
        <v>2018</v>
      </c>
      <c r="F3417" s="16" t="n">
        <v>0</v>
      </c>
      <c r="G3417" s="16" t="n">
        <v>4236.35</v>
      </c>
      <c r="H3417" s="16" t="n">
        <v>4236.35</v>
      </c>
    </row>
    <row r="3418" customFormat="false" ht="15" hidden="false" customHeight="true" outlineLevel="0" collapsed="false">
      <c r="A3418" s="1" t="s">
        <v>5869</v>
      </c>
      <c r="B3418" s="1" t="s">
        <v>918</v>
      </c>
      <c r="C3418" s="1" t="s">
        <v>3312</v>
      </c>
      <c r="D3418" s="1" t="s">
        <v>2025</v>
      </c>
      <c r="E3418" s="1" t="s">
        <v>2022</v>
      </c>
      <c r="F3418" s="16" t="n">
        <v>49</v>
      </c>
      <c r="G3418" s="16" t="n">
        <v>675.24</v>
      </c>
      <c r="H3418" s="16" t="n">
        <v>724.24</v>
      </c>
    </row>
    <row r="3419" customFormat="false" ht="15" hidden="false" customHeight="true" outlineLevel="0" collapsed="false">
      <c r="A3419" s="1" t="s">
        <v>5870</v>
      </c>
      <c r="B3419" s="1" t="s">
        <v>942</v>
      </c>
      <c r="C3419" s="1" t="s">
        <v>887</v>
      </c>
      <c r="D3419" s="1" t="s">
        <v>2032</v>
      </c>
      <c r="E3419" s="1" t="s">
        <v>2018</v>
      </c>
      <c r="F3419" s="16" t="n">
        <v>49</v>
      </c>
      <c r="G3419" s="16" t="n">
        <v>1296.51</v>
      </c>
      <c r="H3419" s="16" t="n">
        <v>1345.51</v>
      </c>
    </row>
    <row r="3420" customFormat="false" ht="15" hidden="false" customHeight="true" outlineLevel="0" collapsed="false">
      <c r="A3420" s="1" t="s">
        <v>5871</v>
      </c>
      <c r="B3420" s="1" t="s">
        <v>1037</v>
      </c>
      <c r="C3420" s="1" t="s">
        <v>384</v>
      </c>
      <c r="D3420" s="1" t="s">
        <v>2032</v>
      </c>
      <c r="E3420" s="1" t="s">
        <v>2018</v>
      </c>
      <c r="F3420" s="16" t="n">
        <v>99</v>
      </c>
      <c r="G3420" s="16" t="n">
        <v>2417.21</v>
      </c>
      <c r="H3420" s="16" t="n">
        <v>2516.21</v>
      </c>
    </row>
    <row r="3421" customFormat="false" ht="15" hidden="false" customHeight="true" outlineLevel="0" collapsed="false">
      <c r="A3421" s="1" t="s">
        <v>5872</v>
      </c>
      <c r="B3421" s="1" t="s">
        <v>304</v>
      </c>
      <c r="C3421" s="1" t="s">
        <v>2381</v>
      </c>
      <c r="D3421" s="1" t="s">
        <v>2017</v>
      </c>
      <c r="E3421" s="1" t="s">
        <v>2018</v>
      </c>
      <c r="F3421" s="16" t="n">
        <v>0</v>
      </c>
      <c r="G3421" s="16" t="n">
        <v>3565.68</v>
      </c>
      <c r="H3421" s="16" t="n">
        <v>3565.68</v>
      </c>
    </row>
    <row r="3422" customFormat="false" ht="15" hidden="false" customHeight="true" outlineLevel="0" collapsed="false">
      <c r="A3422" s="1" t="s">
        <v>5873</v>
      </c>
      <c r="B3422" s="1" t="s">
        <v>1473</v>
      </c>
      <c r="C3422" s="1" t="s">
        <v>2177</v>
      </c>
      <c r="D3422" s="1" t="s">
        <v>2017</v>
      </c>
      <c r="E3422" s="1" t="s">
        <v>2018</v>
      </c>
      <c r="F3422" s="16" t="n">
        <v>49</v>
      </c>
      <c r="G3422" s="16" t="n">
        <v>458.06</v>
      </c>
      <c r="H3422" s="16" t="n">
        <v>507.06</v>
      </c>
    </row>
    <row r="3423" customFormat="false" ht="15" hidden="false" customHeight="true" outlineLevel="0" collapsed="false">
      <c r="A3423" s="1" t="s">
        <v>5874</v>
      </c>
      <c r="B3423" s="1" t="s">
        <v>1806</v>
      </c>
      <c r="C3423" s="1" t="s">
        <v>439</v>
      </c>
      <c r="D3423" s="1" t="s">
        <v>2028</v>
      </c>
      <c r="E3423" s="1" t="s">
        <v>2018</v>
      </c>
      <c r="F3423" s="16" t="n">
        <v>79</v>
      </c>
      <c r="G3423" s="16" t="n">
        <v>1899.62</v>
      </c>
      <c r="H3423" s="16" t="n">
        <v>1978.62</v>
      </c>
    </row>
    <row r="3424" customFormat="false" ht="15" hidden="false" customHeight="true" outlineLevel="0" collapsed="false">
      <c r="A3424" s="1" t="s">
        <v>5875</v>
      </c>
      <c r="B3424" s="1" t="s">
        <v>1069</v>
      </c>
      <c r="C3424" s="1" t="s">
        <v>2442</v>
      </c>
      <c r="D3424" s="1" t="s">
        <v>2025</v>
      </c>
      <c r="E3424" s="1" t="s">
        <v>2018</v>
      </c>
      <c r="F3424" s="16" t="n">
        <v>0</v>
      </c>
      <c r="G3424" s="16" t="n">
        <v>8629.13</v>
      </c>
      <c r="H3424" s="16" t="n">
        <v>8629.13</v>
      </c>
    </row>
    <row r="3425" customFormat="false" ht="15" hidden="false" customHeight="true" outlineLevel="0" collapsed="false">
      <c r="A3425" s="1" t="s">
        <v>5876</v>
      </c>
      <c r="B3425" s="1" t="s">
        <v>1557</v>
      </c>
      <c r="C3425" s="1" t="s">
        <v>474</v>
      </c>
      <c r="D3425" s="1" t="s">
        <v>2017</v>
      </c>
      <c r="E3425" s="1" t="s">
        <v>2018</v>
      </c>
      <c r="F3425" s="16" t="n">
        <v>0</v>
      </c>
      <c r="G3425" s="16" t="n">
        <v>11585.26</v>
      </c>
      <c r="H3425" s="16" t="n">
        <v>11585.26</v>
      </c>
    </row>
    <row r="3426" customFormat="false" ht="15" hidden="false" customHeight="true" outlineLevel="0" collapsed="false">
      <c r="A3426" s="1" t="s">
        <v>5877</v>
      </c>
      <c r="B3426" s="1" t="s">
        <v>934</v>
      </c>
      <c r="C3426" s="1" t="s">
        <v>2797</v>
      </c>
      <c r="D3426" s="1" t="s">
        <v>2025</v>
      </c>
      <c r="E3426" s="1" t="s">
        <v>2018</v>
      </c>
      <c r="F3426" s="16" t="n">
        <v>79</v>
      </c>
      <c r="G3426" s="16" t="n">
        <v>793.32</v>
      </c>
      <c r="H3426" s="16" t="n">
        <v>872.32</v>
      </c>
    </row>
    <row r="3427" customFormat="false" ht="15" hidden="false" customHeight="true" outlineLevel="0" collapsed="false">
      <c r="A3427" s="1" t="s">
        <v>5878</v>
      </c>
      <c r="B3427" s="1" t="s">
        <v>857</v>
      </c>
      <c r="C3427" s="1" t="s">
        <v>975</v>
      </c>
      <c r="D3427" s="1" t="s">
        <v>2025</v>
      </c>
      <c r="E3427" s="1" t="s">
        <v>2045</v>
      </c>
      <c r="F3427" s="16" t="n">
        <v>79</v>
      </c>
      <c r="G3427" s="16" t="n">
        <v>482.17</v>
      </c>
      <c r="H3427" s="16" t="n">
        <v>561.17</v>
      </c>
    </row>
    <row r="3428" customFormat="false" ht="15" hidden="false" customHeight="true" outlineLevel="0" collapsed="false">
      <c r="A3428" s="1" t="s">
        <v>5879</v>
      </c>
      <c r="B3428" s="1" t="s">
        <v>304</v>
      </c>
      <c r="C3428" s="1" t="s">
        <v>2585</v>
      </c>
      <c r="D3428" s="1" t="s">
        <v>2025</v>
      </c>
      <c r="E3428" s="1" t="s">
        <v>2018</v>
      </c>
      <c r="F3428" s="16" t="n">
        <v>0</v>
      </c>
      <c r="G3428" s="16" t="n">
        <v>3393.73</v>
      </c>
      <c r="H3428" s="16" t="n">
        <v>3393.73</v>
      </c>
    </row>
    <row r="3429" customFormat="false" ht="15" hidden="false" customHeight="true" outlineLevel="0" collapsed="false">
      <c r="A3429" s="1" t="s">
        <v>5880</v>
      </c>
      <c r="B3429" s="1" t="s">
        <v>335</v>
      </c>
      <c r="C3429" s="1" t="s">
        <v>2756</v>
      </c>
      <c r="D3429" s="1" t="s">
        <v>2017</v>
      </c>
      <c r="E3429" s="1" t="s">
        <v>2018</v>
      </c>
      <c r="F3429" s="16" t="n">
        <v>0</v>
      </c>
      <c r="G3429" s="16" t="n">
        <v>11319</v>
      </c>
      <c r="H3429" s="16" t="n">
        <v>11319</v>
      </c>
    </row>
    <row r="3430" customFormat="false" ht="15" hidden="false" customHeight="true" outlineLevel="0" collapsed="false">
      <c r="A3430" s="1" t="s">
        <v>5881</v>
      </c>
      <c r="B3430" s="1" t="s">
        <v>1437</v>
      </c>
      <c r="C3430" s="1" t="s">
        <v>1144</v>
      </c>
      <c r="D3430" s="1" t="s">
        <v>2025</v>
      </c>
      <c r="E3430" s="1" t="s">
        <v>2018</v>
      </c>
      <c r="F3430" s="16" t="n">
        <v>0</v>
      </c>
      <c r="G3430" s="16" t="n">
        <v>3144.31</v>
      </c>
      <c r="H3430" s="16" t="n">
        <v>3144.31</v>
      </c>
    </row>
    <row r="3431" customFormat="false" ht="15" hidden="false" customHeight="true" outlineLevel="0" collapsed="false">
      <c r="A3431" s="1" t="s">
        <v>5882</v>
      </c>
      <c r="B3431" s="1" t="s">
        <v>1864</v>
      </c>
      <c r="C3431" s="1" t="s">
        <v>2349</v>
      </c>
      <c r="D3431" s="1" t="s">
        <v>2021</v>
      </c>
      <c r="E3431" s="1" t="s">
        <v>2018</v>
      </c>
      <c r="F3431" s="16" t="n">
        <v>0</v>
      </c>
      <c r="G3431" s="16" t="n">
        <v>11325.32</v>
      </c>
      <c r="H3431" s="16" t="n">
        <v>11325.32</v>
      </c>
    </row>
    <row r="3432" customFormat="false" ht="15" hidden="false" customHeight="true" outlineLevel="0" collapsed="false">
      <c r="A3432" s="1" t="s">
        <v>5883</v>
      </c>
      <c r="B3432" s="1" t="s">
        <v>1022</v>
      </c>
      <c r="C3432" s="1" t="s">
        <v>1811</v>
      </c>
      <c r="D3432" s="1" t="s">
        <v>2021</v>
      </c>
      <c r="E3432" s="1" t="s">
        <v>2045</v>
      </c>
      <c r="F3432" s="16" t="n">
        <v>0</v>
      </c>
      <c r="G3432" s="16" t="n">
        <v>10196.33</v>
      </c>
      <c r="H3432" s="16" t="n">
        <v>10196.33</v>
      </c>
    </row>
    <row r="3433" customFormat="false" ht="15" hidden="false" customHeight="true" outlineLevel="0" collapsed="false">
      <c r="A3433" s="1" t="s">
        <v>5884</v>
      </c>
      <c r="B3433" s="1" t="s">
        <v>514</v>
      </c>
      <c r="C3433" s="1" t="s">
        <v>1419</v>
      </c>
      <c r="D3433" s="1" t="s">
        <v>2017</v>
      </c>
      <c r="E3433" s="1" t="s">
        <v>2018</v>
      </c>
      <c r="F3433" s="16" t="n">
        <v>0</v>
      </c>
      <c r="G3433" s="16" t="n">
        <v>9966.26</v>
      </c>
      <c r="H3433" s="16" t="n">
        <v>9966.26</v>
      </c>
    </row>
    <row r="3434" customFormat="false" ht="15" hidden="false" customHeight="true" outlineLevel="0" collapsed="false">
      <c r="A3434" s="1" t="s">
        <v>5885</v>
      </c>
      <c r="B3434" s="1" t="s">
        <v>1512</v>
      </c>
      <c r="C3434" s="1" t="s">
        <v>4017</v>
      </c>
      <c r="D3434" s="1" t="s">
        <v>2025</v>
      </c>
      <c r="E3434" s="1" t="s">
        <v>2018</v>
      </c>
      <c r="F3434" s="16" t="n">
        <v>99</v>
      </c>
      <c r="G3434" s="16" t="n">
        <v>712.76</v>
      </c>
      <c r="H3434" s="16" t="n">
        <v>811.76</v>
      </c>
    </row>
    <row r="3435" customFormat="false" ht="15" hidden="false" customHeight="true" outlineLevel="0" collapsed="false">
      <c r="A3435" s="1" t="s">
        <v>5886</v>
      </c>
      <c r="B3435" s="1" t="s">
        <v>1052</v>
      </c>
      <c r="C3435" s="1" t="s">
        <v>2292</v>
      </c>
      <c r="D3435" s="1" t="s">
        <v>2017</v>
      </c>
      <c r="E3435" s="1" t="s">
        <v>2045</v>
      </c>
      <c r="F3435" s="16" t="n">
        <v>99</v>
      </c>
      <c r="G3435" s="16" t="n">
        <v>482.17</v>
      </c>
      <c r="H3435" s="16" t="n">
        <v>581.17</v>
      </c>
    </row>
    <row r="3436" customFormat="false" ht="15" hidden="false" customHeight="true" outlineLevel="0" collapsed="false">
      <c r="A3436" s="1" t="s">
        <v>5887</v>
      </c>
      <c r="B3436" s="1" t="s">
        <v>723</v>
      </c>
      <c r="C3436" s="1" t="s">
        <v>2574</v>
      </c>
      <c r="D3436" s="1" t="s">
        <v>2025</v>
      </c>
      <c r="E3436" s="1" t="s">
        <v>2045</v>
      </c>
      <c r="F3436" s="16" t="n">
        <v>0</v>
      </c>
      <c r="G3436" s="16" t="n">
        <v>3302.11</v>
      </c>
      <c r="H3436" s="16" t="n">
        <v>3302.11</v>
      </c>
    </row>
    <row r="3437" customFormat="false" ht="15" hidden="false" customHeight="true" outlineLevel="0" collapsed="false">
      <c r="A3437" s="1" t="s">
        <v>5888</v>
      </c>
      <c r="B3437" s="1" t="s">
        <v>364</v>
      </c>
      <c r="C3437" s="1" t="s">
        <v>3073</v>
      </c>
      <c r="D3437" s="1" t="s">
        <v>2017</v>
      </c>
      <c r="E3437" s="1" t="s">
        <v>2018</v>
      </c>
      <c r="F3437" s="16" t="n">
        <v>0</v>
      </c>
      <c r="G3437" s="16" t="n">
        <v>9522.16</v>
      </c>
      <c r="H3437" s="16" t="n">
        <v>9522.16</v>
      </c>
    </row>
    <row r="3438" customFormat="false" ht="15" hidden="false" customHeight="true" outlineLevel="0" collapsed="false">
      <c r="A3438" s="1" t="s">
        <v>5889</v>
      </c>
      <c r="B3438" s="1" t="s">
        <v>447</v>
      </c>
      <c r="C3438" s="1" t="s">
        <v>2388</v>
      </c>
      <c r="D3438" s="1" t="s">
        <v>2025</v>
      </c>
      <c r="E3438" s="1" t="s">
        <v>2045</v>
      </c>
      <c r="F3438" s="16" t="n">
        <v>0</v>
      </c>
      <c r="G3438" s="16" t="n">
        <v>7123.56</v>
      </c>
      <c r="H3438" s="16" t="n">
        <v>7123.56</v>
      </c>
    </row>
    <row r="3439" customFormat="false" ht="15" hidden="false" customHeight="true" outlineLevel="0" collapsed="false">
      <c r="A3439" s="1" t="s">
        <v>5890</v>
      </c>
      <c r="B3439" s="1" t="s">
        <v>1398</v>
      </c>
      <c r="C3439" s="1" t="s">
        <v>1595</v>
      </c>
      <c r="D3439" s="1" t="s">
        <v>2025</v>
      </c>
      <c r="E3439" s="1" t="s">
        <v>2084</v>
      </c>
      <c r="F3439" s="16" t="n">
        <v>49</v>
      </c>
      <c r="G3439" s="16" t="n">
        <v>1634.57</v>
      </c>
      <c r="H3439" s="16" t="n">
        <v>1683.57</v>
      </c>
    </row>
    <row r="3440" customFormat="false" ht="15" hidden="false" customHeight="true" outlineLevel="0" collapsed="false">
      <c r="A3440" s="1" t="s">
        <v>5891</v>
      </c>
      <c r="B3440" s="1" t="s">
        <v>1697</v>
      </c>
      <c r="C3440" s="1" t="s">
        <v>1288</v>
      </c>
      <c r="D3440" s="1" t="s">
        <v>2021</v>
      </c>
      <c r="E3440" s="1" t="s">
        <v>2018</v>
      </c>
      <c r="F3440" s="16" t="n">
        <v>0</v>
      </c>
      <c r="G3440" s="16" t="n">
        <v>21347.48</v>
      </c>
      <c r="H3440" s="16" t="n">
        <v>21347.48</v>
      </c>
    </row>
    <row r="3441" customFormat="false" ht="15" hidden="false" customHeight="true" outlineLevel="0" collapsed="false">
      <c r="A3441" s="1" t="s">
        <v>5892</v>
      </c>
      <c r="B3441" s="1" t="s">
        <v>1304</v>
      </c>
      <c r="C3441" s="1" t="s">
        <v>4585</v>
      </c>
      <c r="D3441" s="1" t="s">
        <v>2055</v>
      </c>
      <c r="E3441" s="1" t="s">
        <v>2018</v>
      </c>
      <c r="F3441" s="16" t="n">
        <v>99</v>
      </c>
      <c r="G3441" s="16" t="n">
        <v>2137.07</v>
      </c>
      <c r="H3441" s="16" t="n">
        <v>2236.07</v>
      </c>
    </row>
    <row r="3442" customFormat="false" ht="15" hidden="false" customHeight="true" outlineLevel="0" collapsed="false">
      <c r="A3442" s="1" t="s">
        <v>5893</v>
      </c>
      <c r="B3442" s="1" t="s">
        <v>851</v>
      </c>
      <c r="C3442" s="1" t="s">
        <v>2644</v>
      </c>
      <c r="D3442" s="1" t="s">
        <v>2021</v>
      </c>
      <c r="E3442" s="1" t="s">
        <v>2018</v>
      </c>
      <c r="F3442" s="16" t="n">
        <v>0</v>
      </c>
      <c r="G3442" s="16" t="n">
        <v>2565.36</v>
      </c>
      <c r="H3442" s="16" t="n">
        <v>2565.36</v>
      </c>
    </row>
    <row r="3443" customFormat="false" ht="15" hidden="false" customHeight="true" outlineLevel="0" collapsed="false">
      <c r="A3443" s="1" t="s">
        <v>5894</v>
      </c>
      <c r="B3443" s="1" t="s">
        <v>708</v>
      </c>
      <c r="C3443" s="1" t="s">
        <v>1445</v>
      </c>
      <c r="D3443" s="1" t="s">
        <v>2025</v>
      </c>
      <c r="E3443" s="1" t="s">
        <v>2018</v>
      </c>
      <c r="F3443" s="16" t="n">
        <v>0</v>
      </c>
      <c r="G3443" s="16" t="n">
        <v>7241.12</v>
      </c>
      <c r="H3443" s="16" t="n">
        <v>7241.12</v>
      </c>
    </row>
    <row r="3444" customFormat="false" ht="15" hidden="false" customHeight="true" outlineLevel="0" collapsed="false">
      <c r="A3444" s="1" t="s">
        <v>5895</v>
      </c>
      <c r="B3444" s="1" t="s">
        <v>761</v>
      </c>
      <c r="C3444" s="1" t="s">
        <v>5060</v>
      </c>
      <c r="D3444" s="1" t="s">
        <v>2025</v>
      </c>
      <c r="E3444" s="1" t="s">
        <v>2018</v>
      </c>
      <c r="F3444" s="16" t="n">
        <v>0</v>
      </c>
      <c r="G3444" s="16" t="n">
        <v>2593.02</v>
      </c>
      <c r="H3444" s="16" t="n">
        <v>2593.02</v>
      </c>
    </row>
    <row r="3445" customFormat="false" ht="15" hidden="false" customHeight="true" outlineLevel="0" collapsed="false">
      <c r="A3445" s="1" t="s">
        <v>5896</v>
      </c>
      <c r="B3445" s="1" t="s">
        <v>289</v>
      </c>
      <c r="C3445" s="1" t="s">
        <v>2496</v>
      </c>
      <c r="D3445" s="1" t="s">
        <v>2025</v>
      </c>
      <c r="E3445" s="1" t="s">
        <v>2018</v>
      </c>
      <c r="F3445" s="16" t="n">
        <v>0</v>
      </c>
      <c r="G3445" s="16" t="n">
        <v>7051.37</v>
      </c>
      <c r="H3445" s="16" t="n">
        <v>7051.37</v>
      </c>
    </row>
    <row r="3446" customFormat="false" ht="15" hidden="false" customHeight="true" outlineLevel="0" collapsed="false">
      <c r="A3446" s="1" t="s">
        <v>5897</v>
      </c>
      <c r="B3446" s="1" t="s">
        <v>447</v>
      </c>
      <c r="C3446" s="1" t="s">
        <v>836</v>
      </c>
      <c r="D3446" s="1" t="s">
        <v>2025</v>
      </c>
      <c r="E3446" s="1" t="s">
        <v>2018</v>
      </c>
      <c r="F3446" s="16" t="n">
        <v>0</v>
      </c>
      <c r="G3446" s="16" t="n">
        <v>4914.12</v>
      </c>
      <c r="H3446" s="16" t="n">
        <v>4914.12</v>
      </c>
    </row>
    <row r="3447" customFormat="false" ht="15" hidden="false" customHeight="true" outlineLevel="0" collapsed="false">
      <c r="A3447" s="1" t="s">
        <v>5898</v>
      </c>
      <c r="B3447" s="1" t="s">
        <v>1145</v>
      </c>
      <c r="C3447" s="1" t="s">
        <v>539</v>
      </c>
      <c r="D3447" s="1" t="s">
        <v>2055</v>
      </c>
      <c r="E3447" s="1" t="s">
        <v>2018</v>
      </c>
      <c r="F3447" s="16" t="n">
        <v>0</v>
      </c>
      <c r="G3447" s="16" t="n">
        <v>7235.31</v>
      </c>
      <c r="H3447" s="16" t="n">
        <v>7235.31</v>
      </c>
    </row>
    <row r="3448" customFormat="false" ht="15" hidden="false" customHeight="true" outlineLevel="0" collapsed="false">
      <c r="A3448" s="1" t="s">
        <v>5899</v>
      </c>
      <c r="B3448" s="1" t="s">
        <v>351</v>
      </c>
      <c r="C3448" s="1" t="s">
        <v>2185</v>
      </c>
      <c r="D3448" s="1" t="s">
        <v>2017</v>
      </c>
      <c r="E3448" s="1" t="s">
        <v>2018</v>
      </c>
      <c r="F3448" s="16" t="n">
        <v>49</v>
      </c>
      <c r="G3448" s="16" t="n">
        <v>1658.9</v>
      </c>
      <c r="H3448" s="16" t="n">
        <v>1707.9</v>
      </c>
    </row>
    <row r="3449" customFormat="false" ht="15" hidden="false" customHeight="true" outlineLevel="0" collapsed="false">
      <c r="A3449" s="1" t="s">
        <v>5900</v>
      </c>
      <c r="B3449" s="1" t="s">
        <v>1052</v>
      </c>
      <c r="C3449" s="1" t="s">
        <v>2480</v>
      </c>
      <c r="D3449" s="1" t="s">
        <v>2017</v>
      </c>
      <c r="E3449" s="1" t="s">
        <v>2018</v>
      </c>
      <c r="F3449" s="16" t="n">
        <v>0</v>
      </c>
      <c r="G3449" s="16" t="n">
        <v>3676.31</v>
      </c>
      <c r="H3449" s="16" t="n">
        <v>3676.31</v>
      </c>
    </row>
    <row r="3450" customFormat="false" ht="15" hidden="false" customHeight="true" outlineLevel="0" collapsed="false">
      <c r="A3450" s="1" t="s">
        <v>5901</v>
      </c>
      <c r="B3450" s="1" t="s">
        <v>666</v>
      </c>
      <c r="C3450" s="1" t="s">
        <v>1570</v>
      </c>
      <c r="D3450" s="1" t="s">
        <v>2021</v>
      </c>
      <c r="E3450" s="1" t="s">
        <v>2018</v>
      </c>
      <c r="F3450" s="16" t="n">
        <v>0</v>
      </c>
      <c r="G3450" s="16" t="n">
        <v>8254.78</v>
      </c>
      <c r="H3450" s="16" t="n">
        <v>8254.78</v>
      </c>
    </row>
    <row r="3451" customFormat="false" ht="15" hidden="false" customHeight="true" outlineLevel="0" collapsed="false">
      <c r="A3451" s="1" t="s">
        <v>5902</v>
      </c>
      <c r="B3451" s="1" t="s">
        <v>433</v>
      </c>
      <c r="C3451" s="1" t="s">
        <v>2712</v>
      </c>
      <c r="D3451" s="1" t="s">
        <v>2021</v>
      </c>
      <c r="E3451" s="1" t="s">
        <v>2018</v>
      </c>
      <c r="F3451" s="16" t="n">
        <v>0</v>
      </c>
      <c r="G3451" s="16" t="n">
        <v>14548.72</v>
      </c>
      <c r="H3451" s="16" t="n">
        <v>14548.72</v>
      </c>
    </row>
    <row r="3452" customFormat="false" ht="15" hidden="false" customHeight="true" outlineLevel="0" collapsed="false">
      <c r="A3452" s="1" t="s">
        <v>5903</v>
      </c>
      <c r="B3452" s="1" t="s">
        <v>1142</v>
      </c>
      <c r="C3452" s="1" t="s">
        <v>1282</v>
      </c>
      <c r="D3452" s="1" t="s">
        <v>2025</v>
      </c>
      <c r="E3452" s="1" t="s">
        <v>2018</v>
      </c>
      <c r="F3452" s="16" t="n">
        <v>49</v>
      </c>
      <c r="G3452" s="16" t="n">
        <v>1587.34</v>
      </c>
      <c r="H3452" s="16" t="n">
        <v>1636.34</v>
      </c>
    </row>
    <row r="3453" customFormat="false" ht="15" hidden="false" customHeight="true" outlineLevel="0" collapsed="false">
      <c r="A3453" s="1" t="s">
        <v>5904</v>
      </c>
      <c r="B3453" s="1" t="s">
        <v>1369</v>
      </c>
      <c r="C3453" s="1" t="s">
        <v>3212</v>
      </c>
      <c r="D3453" s="1" t="s">
        <v>2028</v>
      </c>
      <c r="E3453" s="1" t="s">
        <v>2018</v>
      </c>
      <c r="F3453" s="16" t="n">
        <v>99</v>
      </c>
      <c r="G3453" s="16" t="n">
        <v>2425.62</v>
      </c>
      <c r="H3453" s="16" t="n">
        <v>2524.62</v>
      </c>
    </row>
    <row r="3454" customFormat="false" ht="15" hidden="false" customHeight="true" outlineLevel="0" collapsed="false">
      <c r="A3454" s="1" t="s">
        <v>5905</v>
      </c>
      <c r="B3454" s="1" t="s">
        <v>408</v>
      </c>
      <c r="C3454" s="1" t="s">
        <v>1386</v>
      </c>
      <c r="D3454" s="1" t="s">
        <v>2017</v>
      </c>
      <c r="E3454" s="1" t="s">
        <v>2018</v>
      </c>
      <c r="F3454" s="16" t="n">
        <v>0</v>
      </c>
      <c r="G3454" s="16" t="n">
        <v>12028.67</v>
      </c>
      <c r="H3454" s="16" t="n">
        <v>12028.67</v>
      </c>
    </row>
    <row r="3455" customFormat="false" ht="15" hidden="false" customHeight="true" outlineLevel="0" collapsed="false">
      <c r="A3455" s="1" t="s">
        <v>5906</v>
      </c>
      <c r="B3455" s="1" t="s">
        <v>1071</v>
      </c>
      <c r="C3455" s="1" t="s">
        <v>2533</v>
      </c>
      <c r="D3455" s="1" t="s">
        <v>2055</v>
      </c>
      <c r="E3455" s="1" t="s">
        <v>2018</v>
      </c>
      <c r="F3455" s="16" t="n">
        <v>49</v>
      </c>
      <c r="G3455" s="16" t="n">
        <v>600.22</v>
      </c>
      <c r="H3455" s="16" t="n">
        <v>649.22</v>
      </c>
    </row>
    <row r="3456" customFormat="false" ht="15" hidden="false" customHeight="true" outlineLevel="0" collapsed="false">
      <c r="A3456" s="1" t="s">
        <v>5907</v>
      </c>
      <c r="B3456" s="1" t="s">
        <v>1037</v>
      </c>
      <c r="C3456" s="1" t="s">
        <v>2083</v>
      </c>
      <c r="D3456" s="1" t="s">
        <v>2021</v>
      </c>
      <c r="E3456" s="1" t="s">
        <v>2022</v>
      </c>
      <c r="F3456" s="16" t="n">
        <v>49</v>
      </c>
      <c r="G3456" s="16" t="n">
        <v>2374.52</v>
      </c>
      <c r="H3456" s="16" t="n">
        <v>2423.52</v>
      </c>
    </row>
    <row r="3457" customFormat="false" ht="15" hidden="false" customHeight="true" outlineLevel="0" collapsed="false">
      <c r="A3457" s="1" t="s">
        <v>5908</v>
      </c>
      <c r="B3457" s="1" t="s">
        <v>1310</v>
      </c>
      <c r="C3457" s="1" t="s">
        <v>2170</v>
      </c>
      <c r="D3457" s="1" t="s">
        <v>2055</v>
      </c>
      <c r="E3457" s="1" t="s">
        <v>2018</v>
      </c>
      <c r="F3457" s="16" t="n">
        <v>0</v>
      </c>
      <c r="G3457" s="16" t="n">
        <v>4038.58</v>
      </c>
      <c r="H3457" s="16" t="n">
        <v>4038.58</v>
      </c>
    </row>
    <row r="3458" customFormat="false" ht="15" hidden="false" customHeight="true" outlineLevel="0" collapsed="false">
      <c r="A3458" s="1" t="s">
        <v>5909</v>
      </c>
      <c r="B3458" s="1" t="s">
        <v>1852</v>
      </c>
      <c r="C3458" s="1" t="s">
        <v>5222</v>
      </c>
      <c r="D3458" s="1" t="s">
        <v>2055</v>
      </c>
      <c r="E3458" s="1" t="s">
        <v>2018</v>
      </c>
      <c r="F3458" s="16" t="n">
        <v>0</v>
      </c>
      <c r="G3458" s="16" t="n">
        <v>21525.28</v>
      </c>
      <c r="H3458" s="16" t="n">
        <v>21525.28</v>
      </c>
    </row>
    <row r="3459" customFormat="false" ht="15" hidden="false" customHeight="true" outlineLevel="0" collapsed="false">
      <c r="A3459" s="1" t="s">
        <v>5910</v>
      </c>
      <c r="B3459" s="1" t="s">
        <v>934</v>
      </c>
      <c r="C3459" s="1" t="s">
        <v>2744</v>
      </c>
      <c r="D3459" s="1" t="s">
        <v>2032</v>
      </c>
      <c r="E3459" s="1" t="s">
        <v>2022</v>
      </c>
      <c r="F3459" s="16" t="n">
        <v>0</v>
      </c>
      <c r="G3459" s="16" t="n">
        <v>5311.32</v>
      </c>
      <c r="H3459" s="16" t="n">
        <v>5311.32</v>
      </c>
    </row>
    <row r="3460" customFormat="false" ht="15" hidden="false" customHeight="true" outlineLevel="0" collapsed="false">
      <c r="A3460" s="1" t="s">
        <v>5911</v>
      </c>
      <c r="B3460" s="1" t="s">
        <v>1876</v>
      </c>
      <c r="C3460" s="1" t="s">
        <v>1019</v>
      </c>
      <c r="D3460" s="1" t="s">
        <v>2021</v>
      </c>
      <c r="E3460" s="1" t="s">
        <v>2018</v>
      </c>
      <c r="F3460" s="16" t="n">
        <v>49</v>
      </c>
      <c r="G3460" s="16" t="n">
        <v>2137.07</v>
      </c>
      <c r="H3460" s="16" t="n">
        <v>2186.07</v>
      </c>
    </row>
    <row r="3461" customFormat="false" ht="15" hidden="false" customHeight="true" outlineLevel="0" collapsed="false">
      <c r="A3461" s="1" t="s">
        <v>5912</v>
      </c>
      <c r="B3461" s="1" t="s">
        <v>1910</v>
      </c>
      <c r="C3461" s="1" t="s">
        <v>2950</v>
      </c>
      <c r="D3461" s="1" t="s">
        <v>2025</v>
      </c>
      <c r="E3461" s="1" t="s">
        <v>2045</v>
      </c>
      <c r="F3461" s="16" t="n">
        <v>0</v>
      </c>
      <c r="G3461" s="16" t="n">
        <v>6987.36</v>
      </c>
      <c r="H3461" s="16" t="n">
        <v>6987.36</v>
      </c>
    </row>
    <row r="3462" customFormat="false" ht="15" hidden="false" customHeight="true" outlineLevel="0" collapsed="false">
      <c r="A3462" s="1" t="s">
        <v>5913</v>
      </c>
      <c r="B3462" s="1" t="s">
        <v>968</v>
      </c>
      <c r="C3462" s="1" t="s">
        <v>2354</v>
      </c>
      <c r="D3462" s="1" t="s">
        <v>2021</v>
      </c>
      <c r="E3462" s="1" t="s">
        <v>2018</v>
      </c>
      <c r="F3462" s="16" t="n">
        <v>0</v>
      </c>
      <c r="G3462" s="16" t="n">
        <v>19134.53</v>
      </c>
      <c r="H3462" s="16" t="n">
        <v>19134.53</v>
      </c>
    </row>
    <row r="3463" customFormat="false" ht="15" hidden="false" customHeight="true" outlineLevel="0" collapsed="false">
      <c r="A3463" s="1" t="s">
        <v>5914</v>
      </c>
      <c r="B3463" s="1" t="s">
        <v>731</v>
      </c>
      <c r="C3463" s="1" t="s">
        <v>3077</v>
      </c>
      <c r="D3463" s="1" t="s">
        <v>2017</v>
      </c>
      <c r="E3463" s="1" t="s">
        <v>2018</v>
      </c>
      <c r="F3463" s="16" t="n">
        <v>0</v>
      </c>
      <c r="G3463" s="16" t="n">
        <v>2849.83</v>
      </c>
      <c r="H3463" s="16" t="n">
        <v>2849.83</v>
      </c>
    </row>
    <row r="3464" customFormat="false" ht="15" hidden="false" customHeight="true" outlineLevel="0" collapsed="false">
      <c r="A3464" s="1" t="s">
        <v>5915</v>
      </c>
      <c r="B3464" s="1" t="s">
        <v>1184</v>
      </c>
      <c r="C3464" s="1" t="s">
        <v>782</v>
      </c>
      <c r="D3464" s="1" t="s">
        <v>2055</v>
      </c>
      <c r="E3464" s="1" t="s">
        <v>2018</v>
      </c>
      <c r="F3464" s="16" t="n">
        <v>99</v>
      </c>
      <c r="G3464" s="16" t="n">
        <v>2398.35</v>
      </c>
      <c r="H3464" s="16" t="n">
        <v>2497.35</v>
      </c>
    </row>
    <row r="3465" customFormat="false" ht="15" hidden="false" customHeight="true" outlineLevel="0" collapsed="false">
      <c r="A3465" s="1" t="s">
        <v>5916</v>
      </c>
      <c r="B3465" s="1" t="s">
        <v>1429</v>
      </c>
      <c r="C3465" s="1" t="s">
        <v>2294</v>
      </c>
      <c r="D3465" s="1" t="s">
        <v>2017</v>
      </c>
      <c r="E3465" s="1" t="s">
        <v>2084</v>
      </c>
      <c r="F3465" s="16" t="n">
        <v>0</v>
      </c>
      <c r="G3465" s="16" t="n">
        <v>4796.7</v>
      </c>
      <c r="H3465" s="16" t="n">
        <v>4796.7</v>
      </c>
    </row>
    <row r="3466" customFormat="false" ht="15" hidden="false" customHeight="true" outlineLevel="0" collapsed="false">
      <c r="A3466" s="1" t="s">
        <v>5917</v>
      </c>
      <c r="B3466" s="1" t="s">
        <v>989</v>
      </c>
      <c r="C3466" s="1" t="s">
        <v>2590</v>
      </c>
      <c r="D3466" s="1" t="s">
        <v>2025</v>
      </c>
      <c r="E3466" s="1" t="s">
        <v>2018</v>
      </c>
      <c r="F3466" s="16" t="n">
        <v>0</v>
      </c>
      <c r="G3466" s="16" t="n">
        <v>3580.5</v>
      </c>
      <c r="H3466" s="16" t="n">
        <v>3580.5</v>
      </c>
    </row>
    <row r="3467" customFormat="false" ht="15" hidden="false" customHeight="true" outlineLevel="0" collapsed="false">
      <c r="A3467" s="1" t="s">
        <v>5918</v>
      </c>
      <c r="B3467" s="1" t="s">
        <v>1372</v>
      </c>
      <c r="C3467" s="1" t="s">
        <v>2819</v>
      </c>
      <c r="D3467" s="1" t="s">
        <v>2021</v>
      </c>
      <c r="E3467" s="1" t="s">
        <v>2018</v>
      </c>
      <c r="F3467" s="16" t="n">
        <v>49</v>
      </c>
      <c r="G3467" s="16" t="n">
        <v>612.96</v>
      </c>
      <c r="H3467" s="16" t="n">
        <v>661.96</v>
      </c>
    </row>
    <row r="3468" customFormat="false" ht="15" hidden="false" customHeight="true" outlineLevel="0" collapsed="false">
      <c r="A3468" s="1" t="s">
        <v>5919</v>
      </c>
      <c r="B3468" s="1" t="s">
        <v>487</v>
      </c>
      <c r="C3468" s="1" t="s">
        <v>1907</v>
      </c>
      <c r="D3468" s="1" t="s">
        <v>2028</v>
      </c>
      <c r="E3468" s="1" t="s">
        <v>2018</v>
      </c>
      <c r="F3468" s="16" t="n">
        <v>0</v>
      </c>
      <c r="G3468" s="16" t="n">
        <v>6519.65</v>
      </c>
      <c r="H3468" s="16" t="n">
        <v>6519.65</v>
      </c>
    </row>
    <row r="3469" customFormat="false" ht="15" hidden="false" customHeight="true" outlineLevel="0" collapsed="false">
      <c r="A3469" s="1" t="s">
        <v>5920</v>
      </c>
      <c r="B3469" s="1" t="s">
        <v>227</v>
      </c>
      <c r="C3469" s="1" t="s">
        <v>2226</v>
      </c>
      <c r="D3469" s="1" t="s">
        <v>2025</v>
      </c>
      <c r="E3469" s="1" t="s">
        <v>2018</v>
      </c>
      <c r="F3469" s="16" t="n">
        <v>49</v>
      </c>
      <c r="G3469" s="16" t="n">
        <v>2042.68</v>
      </c>
      <c r="H3469" s="16" t="n">
        <v>2091.68</v>
      </c>
    </row>
    <row r="3470" customFormat="false" ht="15" hidden="false" customHeight="true" outlineLevel="0" collapsed="false">
      <c r="A3470" s="1" t="s">
        <v>5921</v>
      </c>
      <c r="B3470" s="1" t="s">
        <v>514</v>
      </c>
      <c r="C3470" s="1" t="s">
        <v>2154</v>
      </c>
      <c r="D3470" s="1" t="s">
        <v>2021</v>
      </c>
      <c r="E3470" s="1" t="s">
        <v>2018</v>
      </c>
      <c r="F3470" s="16" t="n">
        <v>79</v>
      </c>
      <c r="G3470" s="16" t="n">
        <v>1478.08</v>
      </c>
      <c r="H3470" s="16" t="n">
        <v>1557.08</v>
      </c>
    </row>
    <row r="3471" customFormat="false" ht="15" hidden="false" customHeight="true" outlineLevel="0" collapsed="false">
      <c r="A3471" s="1" t="s">
        <v>5922</v>
      </c>
      <c r="B3471" s="1" t="s">
        <v>1562</v>
      </c>
      <c r="C3471" s="1" t="s">
        <v>1252</v>
      </c>
      <c r="D3471" s="1" t="s">
        <v>2025</v>
      </c>
      <c r="E3471" s="1" t="s">
        <v>2018</v>
      </c>
      <c r="F3471" s="16" t="n">
        <v>0</v>
      </c>
      <c r="G3471" s="16" t="n">
        <v>8978.09</v>
      </c>
      <c r="H3471" s="16" t="n">
        <v>8978.09</v>
      </c>
    </row>
    <row r="3472" customFormat="false" ht="15" hidden="false" customHeight="true" outlineLevel="0" collapsed="false">
      <c r="A3472" s="1" t="s">
        <v>5923</v>
      </c>
      <c r="B3472" s="1" t="s">
        <v>1502</v>
      </c>
      <c r="C3472" s="1" t="s">
        <v>2423</v>
      </c>
      <c r="D3472" s="1" t="s">
        <v>2025</v>
      </c>
      <c r="E3472" s="1" t="s">
        <v>2018</v>
      </c>
      <c r="F3472" s="16" t="n">
        <v>0</v>
      </c>
      <c r="G3472" s="16" t="n">
        <v>9544.65</v>
      </c>
      <c r="H3472" s="16" t="n">
        <v>9544.65</v>
      </c>
    </row>
    <row r="3473" customFormat="false" ht="15" hidden="false" customHeight="true" outlineLevel="0" collapsed="false">
      <c r="A3473" s="1" t="s">
        <v>5924</v>
      </c>
      <c r="B3473" s="1" t="s">
        <v>465</v>
      </c>
      <c r="C3473" s="1" t="s">
        <v>2145</v>
      </c>
      <c r="D3473" s="1" t="s">
        <v>2021</v>
      </c>
      <c r="E3473" s="1" t="s">
        <v>2018</v>
      </c>
      <c r="F3473" s="16" t="n">
        <v>0</v>
      </c>
      <c r="G3473" s="16" t="n">
        <v>16639.9</v>
      </c>
      <c r="H3473" s="16" t="n">
        <v>16639.9</v>
      </c>
    </row>
    <row r="3474" customFormat="false" ht="15" hidden="false" customHeight="true" outlineLevel="0" collapsed="false">
      <c r="A3474" s="1" t="s">
        <v>5925</v>
      </c>
      <c r="B3474" s="1" t="s">
        <v>210</v>
      </c>
      <c r="C3474" s="1" t="s">
        <v>688</v>
      </c>
      <c r="D3474" s="1" t="s">
        <v>2028</v>
      </c>
      <c r="E3474" s="1" t="s">
        <v>2018</v>
      </c>
      <c r="F3474" s="16" t="n">
        <v>0</v>
      </c>
      <c r="G3474" s="16" t="n">
        <v>19640.47</v>
      </c>
      <c r="H3474" s="16" t="n">
        <v>19640.47</v>
      </c>
    </row>
    <row r="3475" customFormat="false" ht="15" hidden="false" customHeight="true" outlineLevel="0" collapsed="false">
      <c r="A3475" s="1" t="s">
        <v>5926</v>
      </c>
      <c r="B3475" s="1" t="s">
        <v>1601</v>
      </c>
      <c r="C3475" s="1" t="s">
        <v>3204</v>
      </c>
      <c r="D3475" s="1" t="s">
        <v>2017</v>
      </c>
      <c r="E3475" s="1" t="s">
        <v>2018</v>
      </c>
      <c r="F3475" s="16" t="n">
        <v>0</v>
      </c>
      <c r="G3475" s="16" t="n">
        <v>4942.95</v>
      </c>
      <c r="H3475" s="16" t="n">
        <v>4942.95</v>
      </c>
    </row>
    <row r="3476" customFormat="false" ht="15" hidden="false" customHeight="true" outlineLevel="0" collapsed="false">
      <c r="A3476" s="1" t="s">
        <v>5927</v>
      </c>
      <c r="B3476" s="1" t="s">
        <v>1886</v>
      </c>
      <c r="C3476" s="1" t="s">
        <v>1888</v>
      </c>
      <c r="D3476" s="1" t="s">
        <v>2021</v>
      </c>
      <c r="E3476" s="1" t="s">
        <v>2045</v>
      </c>
      <c r="F3476" s="16" t="n">
        <v>49</v>
      </c>
      <c r="G3476" s="16" t="n">
        <v>600.22</v>
      </c>
      <c r="H3476" s="16" t="n">
        <v>649.22</v>
      </c>
    </row>
    <row r="3477" customFormat="false" ht="15" hidden="false" customHeight="true" outlineLevel="0" collapsed="false">
      <c r="A3477" s="1" t="s">
        <v>5928</v>
      </c>
      <c r="B3477" s="1" t="s">
        <v>1071</v>
      </c>
      <c r="C3477" s="1" t="s">
        <v>2315</v>
      </c>
      <c r="D3477" s="1" t="s">
        <v>2032</v>
      </c>
      <c r="E3477" s="1" t="s">
        <v>2018</v>
      </c>
      <c r="F3477" s="16" t="n">
        <v>0</v>
      </c>
      <c r="G3477" s="16" t="n">
        <v>19161.63</v>
      </c>
      <c r="H3477" s="16" t="n">
        <v>19161.63</v>
      </c>
    </row>
    <row r="3478" customFormat="false" ht="15" hidden="false" customHeight="true" outlineLevel="0" collapsed="false">
      <c r="A3478" s="1" t="s">
        <v>5929</v>
      </c>
      <c r="B3478" s="1" t="s">
        <v>1789</v>
      </c>
      <c r="C3478" s="1" t="s">
        <v>1054</v>
      </c>
      <c r="D3478" s="1" t="s">
        <v>2032</v>
      </c>
      <c r="E3478" s="1" t="s">
        <v>2018</v>
      </c>
      <c r="F3478" s="16" t="n">
        <v>99</v>
      </c>
      <c r="G3478" s="16" t="n">
        <v>482.17</v>
      </c>
      <c r="H3478" s="16" t="n">
        <v>581.17</v>
      </c>
    </row>
    <row r="3479" customFormat="false" ht="15" hidden="false" customHeight="true" outlineLevel="0" collapsed="false">
      <c r="A3479" s="1" t="s">
        <v>5930</v>
      </c>
      <c r="B3479" s="1" t="s">
        <v>1473</v>
      </c>
      <c r="C3479" s="1" t="s">
        <v>1539</v>
      </c>
      <c r="D3479" s="1" t="s">
        <v>2028</v>
      </c>
      <c r="E3479" s="1" t="s">
        <v>2018</v>
      </c>
      <c r="F3479" s="16" t="n">
        <v>79</v>
      </c>
      <c r="G3479" s="16" t="n">
        <v>2374.52</v>
      </c>
      <c r="H3479" s="16" t="n">
        <v>2453.52</v>
      </c>
    </row>
    <row r="3480" customFormat="false" ht="15" hidden="false" customHeight="true" outlineLevel="0" collapsed="false">
      <c r="A3480" s="1" t="s">
        <v>5931</v>
      </c>
      <c r="B3480" s="1" t="s">
        <v>1806</v>
      </c>
      <c r="C3480" s="1" t="s">
        <v>757</v>
      </c>
      <c r="D3480" s="1" t="s">
        <v>2017</v>
      </c>
      <c r="E3480" s="1" t="s">
        <v>2022</v>
      </c>
      <c r="F3480" s="16" t="n">
        <v>79</v>
      </c>
      <c r="G3480" s="16" t="n">
        <v>750.27</v>
      </c>
      <c r="H3480" s="16" t="n">
        <v>829.27</v>
      </c>
    </row>
    <row r="3481" customFormat="false" ht="15" hidden="false" customHeight="true" outlineLevel="0" collapsed="false">
      <c r="A3481" s="1" t="s">
        <v>5932</v>
      </c>
      <c r="B3481" s="1" t="s">
        <v>1488</v>
      </c>
      <c r="C3481" s="1" t="s">
        <v>2712</v>
      </c>
      <c r="D3481" s="1" t="s">
        <v>2025</v>
      </c>
      <c r="E3481" s="1" t="s">
        <v>2018</v>
      </c>
      <c r="F3481" s="16" t="n">
        <v>0</v>
      </c>
      <c r="G3481" s="16" t="n">
        <v>8882.47</v>
      </c>
      <c r="H3481" s="16" t="n">
        <v>8882.47</v>
      </c>
    </row>
    <row r="3482" customFormat="false" ht="15" hidden="false" customHeight="true" outlineLevel="0" collapsed="false">
      <c r="A3482" s="1" t="s">
        <v>5933</v>
      </c>
      <c r="B3482" s="1" t="s">
        <v>1228</v>
      </c>
      <c r="C3482" s="1" t="s">
        <v>1797</v>
      </c>
      <c r="D3482" s="1" t="s">
        <v>2025</v>
      </c>
      <c r="E3482" s="1" t="s">
        <v>2018</v>
      </c>
      <c r="F3482" s="16" t="n">
        <v>0</v>
      </c>
      <c r="G3482" s="16" t="n">
        <v>3046.36</v>
      </c>
      <c r="H3482" s="16" t="n">
        <v>3046.36</v>
      </c>
    </row>
    <row r="3483" customFormat="false" ht="15" hidden="false" customHeight="true" outlineLevel="0" collapsed="false">
      <c r="A3483" s="1" t="s">
        <v>5934</v>
      </c>
      <c r="B3483" s="1" t="s">
        <v>1522</v>
      </c>
      <c r="C3483" s="1" t="s">
        <v>1646</v>
      </c>
      <c r="D3483" s="1" t="s">
        <v>2025</v>
      </c>
      <c r="E3483" s="1" t="s">
        <v>2018</v>
      </c>
      <c r="F3483" s="16" t="n">
        <v>0</v>
      </c>
      <c r="G3483" s="16" t="n">
        <v>2863.96</v>
      </c>
      <c r="H3483" s="16" t="n">
        <v>2863.96</v>
      </c>
    </row>
    <row r="3484" customFormat="false" ht="15" hidden="false" customHeight="true" outlineLevel="0" collapsed="false">
      <c r="A3484" s="1" t="s">
        <v>5935</v>
      </c>
      <c r="B3484" s="1" t="s">
        <v>652</v>
      </c>
      <c r="C3484" s="1" t="s">
        <v>2296</v>
      </c>
      <c r="D3484" s="1" t="s">
        <v>2025</v>
      </c>
      <c r="E3484" s="1" t="s">
        <v>2018</v>
      </c>
      <c r="F3484" s="16" t="n">
        <v>0</v>
      </c>
      <c r="G3484" s="16" t="n">
        <v>13039.82</v>
      </c>
      <c r="H3484" s="16" t="n">
        <v>13039.82</v>
      </c>
    </row>
    <row r="3485" customFormat="false" ht="15" hidden="false" customHeight="true" outlineLevel="0" collapsed="false">
      <c r="A3485" s="1" t="s">
        <v>5936</v>
      </c>
      <c r="B3485" s="1" t="s">
        <v>1389</v>
      </c>
      <c r="C3485" s="1" t="s">
        <v>4017</v>
      </c>
      <c r="D3485" s="1" t="s">
        <v>2025</v>
      </c>
      <c r="E3485" s="1" t="s">
        <v>2018</v>
      </c>
      <c r="F3485" s="16" t="n">
        <v>0</v>
      </c>
      <c r="G3485" s="16" t="n">
        <v>4914.12</v>
      </c>
      <c r="H3485" s="16" t="n">
        <v>4914.12</v>
      </c>
    </row>
    <row r="3486" customFormat="false" ht="15" hidden="false" customHeight="true" outlineLevel="0" collapsed="false">
      <c r="A3486" s="1" t="s">
        <v>5937</v>
      </c>
      <c r="B3486" s="1" t="s">
        <v>1304</v>
      </c>
      <c r="C3486" s="1" t="s">
        <v>2042</v>
      </c>
      <c r="D3486" s="1" t="s">
        <v>2025</v>
      </c>
      <c r="E3486" s="1" t="s">
        <v>2018</v>
      </c>
      <c r="F3486" s="16" t="n">
        <v>0</v>
      </c>
      <c r="G3486" s="16" t="n">
        <v>13580.79</v>
      </c>
      <c r="H3486" s="16" t="n">
        <v>13580.79</v>
      </c>
    </row>
    <row r="3487" customFormat="false" ht="15" hidden="false" customHeight="true" outlineLevel="0" collapsed="false">
      <c r="A3487" s="1" t="s">
        <v>5938</v>
      </c>
      <c r="B3487" s="1" t="s">
        <v>1448</v>
      </c>
      <c r="C3487" s="1" t="s">
        <v>725</v>
      </c>
      <c r="D3487" s="1" t="s">
        <v>2032</v>
      </c>
      <c r="E3487" s="1" t="s">
        <v>2045</v>
      </c>
      <c r="F3487" s="16" t="n">
        <v>0</v>
      </c>
      <c r="G3487" s="16" t="n">
        <v>3440.01</v>
      </c>
      <c r="H3487" s="16" t="n">
        <v>3440.01</v>
      </c>
    </row>
    <row r="3488" customFormat="false" ht="15" hidden="false" customHeight="true" outlineLevel="0" collapsed="false">
      <c r="A3488" s="1" t="s">
        <v>5939</v>
      </c>
      <c r="B3488" s="1" t="s">
        <v>1107</v>
      </c>
      <c r="C3488" s="1" t="s">
        <v>2764</v>
      </c>
      <c r="D3488" s="1" t="s">
        <v>2055</v>
      </c>
      <c r="E3488" s="1" t="s">
        <v>2018</v>
      </c>
      <c r="F3488" s="16" t="n">
        <v>0</v>
      </c>
      <c r="G3488" s="16" t="n">
        <v>18304.64</v>
      </c>
      <c r="H3488" s="16" t="n">
        <v>18304.64</v>
      </c>
    </row>
    <row r="3489" customFormat="false" ht="15" hidden="false" customHeight="true" outlineLevel="0" collapsed="false">
      <c r="A3489" s="1" t="s">
        <v>5940</v>
      </c>
      <c r="B3489" s="1" t="s">
        <v>1415</v>
      </c>
      <c r="C3489" s="1" t="s">
        <v>908</v>
      </c>
      <c r="D3489" s="1" t="s">
        <v>2017</v>
      </c>
      <c r="E3489" s="1" t="s">
        <v>2045</v>
      </c>
      <c r="F3489" s="16" t="n">
        <v>99</v>
      </c>
      <c r="G3489" s="16" t="n">
        <v>482.17</v>
      </c>
      <c r="H3489" s="16" t="n">
        <v>581.17</v>
      </c>
    </row>
    <row r="3490" customFormat="false" ht="15" hidden="false" customHeight="true" outlineLevel="0" collapsed="false">
      <c r="A3490" s="1" t="s">
        <v>5941</v>
      </c>
      <c r="B3490" s="1" t="s">
        <v>1236</v>
      </c>
      <c r="C3490" s="1" t="s">
        <v>3226</v>
      </c>
      <c r="D3490" s="1" t="s">
        <v>2055</v>
      </c>
      <c r="E3490" s="1" t="s">
        <v>2018</v>
      </c>
      <c r="F3490" s="16" t="n">
        <v>0</v>
      </c>
      <c r="G3490" s="16" t="n">
        <v>4514.62</v>
      </c>
      <c r="H3490" s="16" t="n">
        <v>4514.62</v>
      </c>
    </row>
    <row r="3491" customFormat="false" ht="15" hidden="false" customHeight="true" outlineLevel="0" collapsed="false">
      <c r="A3491" s="1" t="s">
        <v>5942</v>
      </c>
      <c r="B3491" s="1" t="s">
        <v>1897</v>
      </c>
      <c r="C3491" s="1" t="s">
        <v>2656</v>
      </c>
      <c r="D3491" s="1" t="s">
        <v>2055</v>
      </c>
      <c r="E3491" s="1" t="s">
        <v>2018</v>
      </c>
      <c r="F3491" s="16" t="n">
        <v>79</v>
      </c>
      <c r="G3491" s="16" t="n">
        <v>2316.48</v>
      </c>
      <c r="H3491" s="16" t="n">
        <v>2395.48</v>
      </c>
    </row>
    <row r="3492" customFormat="false" ht="15" hidden="false" customHeight="true" outlineLevel="0" collapsed="false">
      <c r="A3492" s="1" t="s">
        <v>5943</v>
      </c>
      <c r="B3492" s="1" t="s">
        <v>249</v>
      </c>
      <c r="C3492" s="1" t="s">
        <v>2574</v>
      </c>
      <c r="D3492" s="1" t="s">
        <v>2055</v>
      </c>
      <c r="E3492" s="1" t="s">
        <v>2018</v>
      </c>
      <c r="F3492" s="16" t="n">
        <v>0</v>
      </c>
      <c r="G3492" s="16" t="n">
        <v>22575.66</v>
      </c>
      <c r="H3492" s="16" t="n">
        <v>22575.66</v>
      </c>
    </row>
    <row r="3493" customFormat="false" ht="15" hidden="false" customHeight="true" outlineLevel="0" collapsed="false">
      <c r="A3493" s="1" t="s">
        <v>5944</v>
      </c>
      <c r="B3493" s="1" t="s">
        <v>447</v>
      </c>
      <c r="C3493" s="1" t="s">
        <v>1007</v>
      </c>
      <c r="D3493" s="1" t="s">
        <v>2032</v>
      </c>
      <c r="E3493" s="1" t="s">
        <v>2018</v>
      </c>
      <c r="F3493" s="16" t="n">
        <v>0</v>
      </c>
      <c r="G3493" s="16" t="n">
        <v>6291.92</v>
      </c>
      <c r="H3493" s="16" t="n">
        <v>6291.92</v>
      </c>
    </row>
    <row r="3494" customFormat="false" ht="15" hidden="false" customHeight="true" outlineLevel="0" collapsed="false">
      <c r="A3494" s="1" t="s">
        <v>5945</v>
      </c>
      <c r="B3494" s="1" t="s">
        <v>1066</v>
      </c>
      <c r="C3494" s="1" t="s">
        <v>2423</v>
      </c>
      <c r="D3494" s="1" t="s">
        <v>2025</v>
      </c>
      <c r="E3494" s="1" t="s">
        <v>2018</v>
      </c>
      <c r="F3494" s="16" t="n">
        <v>0</v>
      </c>
      <c r="G3494" s="16" t="n">
        <v>5492.95</v>
      </c>
      <c r="H3494" s="16" t="n">
        <v>5492.95</v>
      </c>
    </row>
    <row r="3495" customFormat="false" ht="15" hidden="false" customHeight="true" outlineLevel="0" collapsed="false">
      <c r="A3495" s="1" t="s">
        <v>5946</v>
      </c>
      <c r="B3495" s="1" t="s">
        <v>1516</v>
      </c>
      <c r="C3495" s="1" t="s">
        <v>4042</v>
      </c>
      <c r="D3495" s="1" t="s">
        <v>2021</v>
      </c>
      <c r="E3495" s="1" t="s">
        <v>2018</v>
      </c>
      <c r="F3495" s="16" t="n">
        <v>99</v>
      </c>
      <c r="G3495" s="16" t="n">
        <v>862.99</v>
      </c>
      <c r="H3495" s="16" t="n">
        <v>961.99</v>
      </c>
    </row>
    <row r="3496" customFormat="false" ht="15" hidden="false" customHeight="true" outlineLevel="0" collapsed="false">
      <c r="A3496" s="1" t="s">
        <v>5947</v>
      </c>
      <c r="B3496" s="1" t="s">
        <v>1806</v>
      </c>
      <c r="C3496" s="1" t="s">
        <v>2587</v>
      </c>
      <c r="D3496" s="1" t="s">
        <v>2025</v>
      </c>
      <c r="E3496" s="1" t="s">
        <v>2045</v>
      </c>
      <c r="F3496" s="16" t="n">
        <v>0</v>
      </c>
      <c r="G3496" s="16" t="n">
        <v>22157.99</v>
      </c>
      <c r="H3496" s="16" t="n">
        <v>22157.99</v>
      </c>
    </row>
    <row r="3497" customFormat="false" ht="15" hidden="false" customHeight="true" outlineLevel="0" collapsed="false">
      <c r="A3497" s="1" t="s">
        <v>5948</v>
      </c>
      <c r="B3497" s="1" t="s">
        <v>1098</v>
      </c>
      <c r="C3497" s="1" t="s">
        <v>2317</v>
      </c>
      <c r="D3497" s="1" t="s">
        <v>2025</v>
      </c>
      <c r="E3497" s="1" t="s">
        <v>2018</v>
      </c>
      <c r="F3497" s="16" t="n">
        <v>0</v>
      </c>
      <c r="G3497" s="16" t="n">
        <v>16392.02</v>
      </c>
      <c r="H3497" s="16" t="n">
        <v>16392.02</v>
      </c>
    </row>
    <row r="3498" customFormat="false" ht="15" hidden="false" customHeight="true" outlineLevel="0" collapsed="false">
      <c r="A3498" s="1" t="s">
        <v>5949</v>
      </c>
      <c r="B3498" s="1" t="s">
        <v>976</v>
      </c>
      <c r="C3498" s="1" t="s">
        <v>2027</v>
      </c>
      <c r="D3498" s="1" t="s">
        <v>2021</v>
      </c>
      <c r="E3498" s="1" t="s">
        <v>2045</v>
      </c>
      <c r="F3498" s="16" t="n">
        <v>0</v>
      </c>
      <c r="G3498" s="16" t="n">
        <v>13858.48</v>
      </c>
      <c r="H3498" s="16" t="n">
        <v>13858.48</v>
      </c>
    </row>
    <row r="3499" customFormat="false" ht="15" hidden="false" customHeight="true" outlineLevel="0" collapsed="false">
      <c r="A3499" s="1" t="s">
        <v>5950</v>
      </c>
      <c r="B3499" s="1" t="s">
        <v>1548</v>
      </c>
      <c r="C3499" s="1" t="s">
        <v>2042</v>
      </c>
      <c r="D3499" s="1" t="s">
        <v>2017</v>
      </c>
      <c r="E3499" s="1" t="s">
        <v>2018</v>
      </c>
      <c r="F3499" s="16" t="n">
        <v>0</v>
      </c>
      <c r="G3499" s="16" t="n">
        <v>3124.79</v>
      </c>
      <c r="H3499" s="16" t="n">
        <v>3124.79</v>
      </c>
    </row>
    <row r="3500" customFormat="false" ht="15" hidden="false" customHeight="true" outlineLevel="0" collapsed="false">
      <c r="A3500" s="1" t="s">
        <v>5951</v>
      </c>
      <c r="B3500" s="1" t="s">
        <v>936</v>
      </c>
      <c r="C3500" s="1" t="s">
        <v>2201</v>
      </c>
      <c r="D3500" s="1" t="s">
        <v>2028</v>
      </c>
      <c r="E3500" s="1" t="s">
        <v>2018</v>
      </c>
      <c r="F3500" s="16" t="n">
        <v>0</v>
      </c>
      <c r="G3500" s="16" t="n">
        <v>2914.27</v>
      </c>
      <c r="H3500" s="16" t="n">
        <v>2914.27</v>
      </c>
    </row>
    <row r="3501" customFormat="false" ht="15" hidden="false" customHeight="true" outlineLevel="0" collapsed="false">
      <c r="A3501" s="1" t="s">
        <v>5952</v>
      </c>
      <c r="B3501" s="1" t="s">
        <v>1548</v>
      </c>
      <c r="C3501" s="1" t="s">
        <v>2401</v>
      </c>
      <c r="D3501" s="1" t="s">
        <v>2021</v>
      </c>
      <c r="E3501" s="1" t="s">
        <v>2018</v>
      </c>
      <c r="F3501" s="16" t="n">
        <v>0</v>
      </c>
      <c r="G3501" s="16" t="n">
        <v>5926.23</v>
      </c>
      <c r="H3501" s="16" t="n">
        <v>5926.23</v>
      </c>
    </row>
    <row r="3502" customFormat="false" ht="15" hidden="false" customHeight="true" outlineLevel="0" collapsed="false">
      <c r="A3502" s="1" t="s">
        <v>5953</v>
      </c>
      <c r="B3502" s="1" t="s">
        <v>562</v>
      </c>
      <c r="C3502" s="1" t="s">
        <v>3575</v>
      </c>
      <c r="D3502" s="1" t="s">
        <v>2021</v>
      </c>
      <c r="E3502" s="1" t="s">
        <v>2018</v>
      </c>
      <c r="F3502" s="16" t="n">
        <v>49</v>
      </c>
      <c r="G3502" s="16" t="n">
        <v>623</v>
      </c>
      <c r="H3502" s="16" t="n">
        <v>672</v>
      </c>
    </row>
    <row r="3503" customFormat="false" ht="15" hidden="false" customHeight="true" outlineLevel="0" collapsed="false">
      <c r="A3503" s="1" t="s">
        <v>5954</v>
      </c>
      <c r="B3503" s="1" t="s">
        <v>1398</v>
      </c>
      <c r="C3503" s="1" t="s">
        <v>283</v>
      </c>
      <c r="D3503" s="1" t="s">
        <v>2021</v>
      </c>
      <c r="E3503" s="1" t="s">
        <v>2018</v>
      </c>
      <c r="F3503" s="16" t="n">
        <v>0</v>
      </c>
      <c r="G3503" s="16" t="n">
        <v>19426.84</v>
      </c>
      <c r="H3503" s="16" t="n">
        <v>19426.84</v>
      </c>
    </row>
    <row r="3504" customFormat="false" ht="15" hidden="false" customHeight="true" outlineLevel="0" collapsed="false">
      <c r="A3504" s="1" t="s">
        <v>5955</v>
      </c>
      <c r="B3504" s="1" t="s">
        <v>1473</v>
      </c>
      <c r="C3504" s="1" t="s">
        <v>2998</v>
      </c>
      <c r="D3504" s="1" t="s">
        <v>2021</v>
      </c>
      <c r="E3504" s="1" t="s">
        <v>2018</v>
      </c>
      <c r="F3504" s="16" t="n">
        <v>79</v>
      </c>
      <c r="G3504" s="16" t="n">
        <v>591.85</v>
      </c>
      <c r="H3504" s="16" t="n">
        <v>670.85</v>
      </c>
    </row>
    <row r="3505" customFormat="false" ht="15" hidden="false" customHeight="true" outlineLevel="0" collapsed="false">
      <c r="A3505" s="1" t="s">
        <v>5956</v>
      </c>
      <c r="B3505" s="1" t="s">
        <v>1396</v>
      </c>
      <c r="C3505" s="1" t="s">
        <v>2421</v>
      </c>
      <c r="D3505" s="1" t="s">
        <v>2017</v>
      </c>
      <c r="E3505" s="1" t="s">
        <v>2018</v>
      </c>
      <c r="F3505" s="16" t="n">
        <v>0</v>
      </c>
      <c r="G3505" s="16" t="n">
        <v>2501.08</v>
      </c>
      <c r="H3505" s="16" t="n">
        <v>2501.08</v>
      </c>
    </row>
    <row r="3506" customFormat="false" ht="15" hidden="false" customHeight="true" outlineLevel="0" collapsed="false">
      <c r="A3506" s="1" t="s">
        <v>5957</v>
      </c>
      <c r="B3506" s="1" t="s">
        <v>389</v>
      </c>
      <c r="C3506" s="1" t="s">
        <v>2067</v>
      </c>
      <c r="D3506" s="1" t="s">
        <v>2017</v>
      </c>
      <c r="E3506" s="1" t="s">
        <v>2084</v>
      </c>
      <c r="F3506" s="16" t="n">
        <v>0</v>
      </c>
      <c r="G3506" s="16" t="n">
        <v>3430.24</v>
      </c>
      <c r="H3506" s="16" t="n">
        <v>3430.24</v>
      </c>
    </row>
    <row r="3507" customFormat="false" ht="15" hidden="false" customHeight="true" outlineLevel="0" collapsed="false">
      <c r="A3507" s="1" t="s">
        <v>5958</v>
      </c>
      <c r="B3507" s="1" t="s">
        <v>551</v>
      </c>
      <c r="C3507" s="1" t="s">
        <v>2069</v>
      </c>
      <c r="D3507" s="1" t="s">
        <v>2025</v>
      </c>
      <c r="E3507" s="1" t="s">
        <v>2018</v>
      </c>
      <c r="F3507" s="16" t="n">
        <v>0</v>
      </c>
      <c r="G3507" s="16" t="n">
        <v>11744.1</v>
      </c>
      <c r="H3507" s="16" t="n">
        <v>11744.1</v>
      </c>
    </row>
    <row r="3508" customFormat="false" ht="15" hidden="false" customHeight="true" outlineLevel="0" collapsed="false">
      <c r="A3508" s="1" t="s">
        <v>5959</v>
      </c>
      <c r="B3508" s="1" t="s">
        <v>304</v>
      </c>
      <c r="C3508" s="1" t="s">
        <v>2111</v>
      </c>
      <c r="D3508" s="1" t="s">
        <v>2021</v>
      </c>
      <c r="E3508" s="1" t="s">
        <v>2018</v>
      </c>
      <c r="F3508" s="16" t="n">
        <v>0</v>
      </c>
      <c r="G3508" s="16" t="n">
        <v>5092.3</v>
      </c>
      <c r="H3508" s="16" t="n">
        <v>5092.3</v>
      </c>
    </row>
    <row r="3509" customFormat="false" ht="15" hidden="false" customHeight="true" outlineLevel="0" collapsed="false">
      <c r="A3509" s="1" t="s">
        <v>5960</v>
      </c>
      <c r="B3509" s="1" t="s">
        <v>227</v>
      </c>
      <c r="C3509" s="1" t="s">
        <v>3101</v>
      </c>
      <c r="D3509" s="1" t="s">
        <v>2021</v>
      </c>
      <c r="E3509" s="1" t="s">
        <v>2022</v>
      </c>
      <c r="F3509" s="16" t="n">
        <v>0</v>
      </c>
      <c r="G3509" s="16" t="n">
        <v>6211.88</v>
      </c>
      <c r="H3509" s="16" t="n">
        <v>6211.88</v>
      </c>
    </row>
    <row r="3510" customFormat="false" ht="15" hidden="false" customHeight="true" outlineLevel="0" collapsed="false">
      <c r="A3510" s="1" t="s">
        <v>5961</v>
      </c>
      <c r="B3510" s="1" t="s">
        <v>1806</v>
      </c>
      <c r="C3510" s="1" t="s">
        <v>2361</v>
      </c>
      <c r="D3510" s="1" t="s">
        <v>2017</v>
      </c>
      <c r="E3510" s="1" t="s">
        <v>2018</v>
      </c>
      <c r="F3510" s="16" t="n">
        <v>49</v>
      </c>
      <c r="G3510" s="16" t="n">
        <v>385.74</v>
      </c>
      <c r="H3510" s="16" t="n">
        <v>434.74</v>
      </c>
    </row>
    <row r="3511" customFormat="false" ht="15" hidden="false" customHeight="true" outlineLevel="0" collapsed="false">
      <c r="A3511" s="1" t="s">
        <v>5962</v>
      </c>
      <c r="B3511" s="1" t="s">
        <v>447</v>
      </c>
      <c r="C3511" s="1" t="s">
        <v>2095</v>
      </c>
      <c r="D3511" s="1" t="s">
        <v>2017</v>
      </c>
      <c r="E3511" s="1" t="s">
        <v>2018</v>
      </c>
      <c r="F3511" s="16" t="n">
        <v>0</v>
      </c>
      <c r="G3511" s="16" t="n">
        <v>14494.15</v>
      </c>
      <c r="H3511" s="16" t="n">
        <v>14494.15</v>
      </c>
    </row>
    <row r="3512" customFormat="false" ht="15" hidden="false" customHeight="true" outlineLevel="0" collapsed="false">
      <c r="A3512" s="1" t="s">
        <v>5963</v>
      </c>
      <c r="B3512" s="1" t="s">
        <v>708</v>
      </c>
      <c r="C3512" s="1" t="s">
        <v>1150</v>
      </c>
      <c r="D3512" s="1" t="s">
        <v>2017</v>
      </c>
      <c r="E3512" s="1" t="s">
        <v>2018</v>
      </c>
      <c r="F3512" s="16" t="n">
        <v>49</v>
      </c>
      <c r="G3512" s="16" t="n">
        <v>637.73</v>
      </c>
      <c r="H3512" s="16" t="n">
        <v>686.73</v>
      </c>
    </row>
    <row r="3513" customFormat="false" ht="15" hidden="false" customHeight="true" outlineLevel="0" collapsed="false">
      <c r="A3513" s="1" t="s">
        <v>5964</v>
      </c>
      <c r="B3513" s="1" t="s">
        <v>284</v>
      </c>
      <c r="C3513" s="1" t="s">
        <v>2140</v>
      </c>
      <c r="D3513" s="1" t="s">
        <v>2032</v>
      </c>
      <c r="E3513" s="1" t="s">
        <v>2018</v>
      </c>
      <c r="F3513" s="16" t="n">
        <v>0</v>
      </c>
      <c r="G3513" s="16" t="n">
        <v>5638.17</v>
      </c>
      <c r="H3513" s="16" t="n">
        <v>5638.17</v>
      </c>
    </row>
    <row r="3514" customFormat="false" ht="15" hidden="false" customHeight="true" outlineLevel="0" collapsed="false">
      <c r="A3514" s="1" t="s">
        <v>5965</v>
      </c>
      <c r="B3514" s="1" t="s">
        <v>668</v>
      </c>
      <c r="C3514" s="1" t="s">
        <v>2195</v>
      </c>
      <c r="D3514" s="1" t="s">
        <v>2028</v>
      </c>
      <c r="E3514" s="1" t="s">
        <v>2018</v>
      </c>
      <c r="F3514" s="16" t="n">
        <v>49</v>
      </c>
      <c r="G3514" s="16" t="n">
        <v>482.17</v>
      </c>
      <c r="H3514" s="16" t="n">
        <v>531.17</v>
      </c>
    </row>
    <row r="3515" customFormat="false" ht="15" hidden="false" customHeight="true" outlineLevel="0" collapsed="false">
      <c r="A3515" s="1" t="s">
        <v>5966</v>
      </c>
      <c r="B3515" s="1" t="s">
        <v>1398</v>
      </c>
      <c r="C3515" s="1" t="s">
        <v>836</v>
      </c>
      <c r="D3515" s="1" t="s">
        <v>2032</v>
      </c>
      <c r="E3515" s="1" t="s">
        <v>2018</v>
      </c>
      <c r="F3515" s="16" t="n">
        <v>0</v>
      </c>
      <c r="G3515" s="16" t="n">
        <v>8587.95</v>
      </c>
      <c r="H3515" s="16" t="n">
        <v>8587.95</v>
      </c>
    </row>
    <row r="3516" customFormat="false" ht="15" hidden="false" customHeight="true" outlineLevel="0" collapsed="false">
      <c r="A3516" s="1" t="s">
        <v>5967</v>
      </c>
      <c r="B3516" s="1" t="s">
        <v>1260</v>
      </c>
      <c r="C3516" s="1" t="s">
        <v>1472</v>
      </c>
      <c r="D3516" s="1" t="s">
        <v>2025</v>
      </c>
      <c r="E3516" s="1" t="s">
        <v>2045</v>
      </c>
      <c r="F3516" s="16" t="n">
        <v>0</v>
      </c>
      <c r="G3516" s="16" t="n">
        <v>6450.96</v>
      </c>
      <c r="H3516" s="16" t="n">
        <v>6450.96</v>
      </c>
    </row>
    <row r="3517" customFormat="false" ht="15" hidden="false" customHeight="true" outlineLevel="0" collapsed="false">
      <c r="A3517" s="1" t="s">
        <v>5968</v>
      </c>
      <c r="B3517" s="1" t="s">
        <v>1301</v>
      </c>
      <c r="C3517" s="1" t="s">
        <v>263</v>
      </c>
      <c r="D3517" s="1" t="s">
        <v>2025</v>
      </c>
      <c r="E3517" s="1" t="s">
        <v>2018</v>
      </c>
      <c r="F3517" s="16" t="n">
        <v>0</v>
      </c>
      <c r="G3517" s="16" t="n">
        <v>7709.67</v>
      </c>
      <c r="H3517" s="16" t="n">
        <v>7709.67</v>
      </c>
    </row>
    <row r="3518" customFormat="false" ht="15" hidden="false" customHeight="true" outlineLevel="0" collapsed="false">
      <c r="A3518" s="1" t="s">
        <v>5969</v>
      </c>
      <c r="B3518" s="1" t="s">
        <v>1351</v>
      </c>
      <c r="C3518" s="1" t="s">
        <v>2858</v>
      </c>
      <c r="D3518" s="1" t="s">
        <v>2017</v>
      </c>
      <c r="E3518" s="1" t="s">
        <v>2018</v>
      </c>
      <c r="F3518" s="16" t="n">
        <v>0</v>
      </c>
      <c r="G3518" s="16" t="n">
        <v>2699.41</v>
      </c>
      <c r="H3518" s="16" t="n">
        <v>2699.41</v>
      </c>
    </row>
    <row r="3519" customFormat="false" ht="15" hidden="false" customHeight="true" outlineLevel="0" collapsed="false">
      <c r="A3519" s="1" t="s">
        <v>5970</v>
      </c>
      <c r="B3519" s="1" t="s">
        <v>1806</v>
      </c>
      <c r="C3519" s="1" t="s">
        <v>2166</v>
      </c>
      <c r="D3519" s="1" t="s">
        <v>2028</v>
      </c>
      <c r="E3519" s="1" t="s">
        <v>2018</v>
      </c>
      <c r="F3519" s="16" t="n">
        <v>0</v>
      </c>
      <c r="G3519" s="16" t="n">
        <v>6121.51</v>
      </c>
      <c r="H3519" s="16" t="n">
        <v>6121.51</v>
      </c>
    </row>
    <row r="3520" customFormat="false" ht="15" hidden="false" customHeight="true" outlineLevel="0" collapsed="false">
      <c r="A3520" s="1" t="s">
        <v>5971</v>
      </c>
      <c r="B3520" s="1" t="s">
        <v>942</v>
      </c>
      <c r="C3520" s="1" t="s">
        <v>2425</v>
      </c>
      <c r="D3520" s="1" t="s">
        <v>2055</v>
      </c>
      <c r="E3520" s="1" t="s">
        <v>2018</v>
      </c>
      <c r="F3520" s="16" t="n">
        <v>49</v>
      </c>
      <c r="G3520" s="16" t="n">
        <v>425.08</v>
      </c>
      <c r="H3520" s="16" t="n">
        <v>474.08</v>
      </c>
    </row>
    <row r="3521" customFormat="false" ht="15" hidden="false" customHeight="true" outlineLevel="0" collapsed="false">
      <c r="A3521" s="1" t="s">
        <v>5972</v>
      </c>
      <c r="B3521" s="1" t="s">
        <v>1052</v>
      </c>
      <c r="C3521" s="1" t="s">
        <v>203</v>
      </c>
      <c r="D3521" s="1" t="s">
        <v>2032</v>
      </c>
      <c r="E3521" s="1" t="s">
        <v>2045</v>
      </c>
      <c r="F3521" s="16" t="n">
        <v>49</v>
      </c>
      <c r="G3521" s="16" t="n">
        <v>1134.82</v>
      </c>
      <c r="H3521" s="16" t="n">
        <v>1183.82</v>
      </c>
    </row>
    <row r="3522" customFormat="false" ht="15" hidden="false" customHeight="true" outlineLevel="0" collapsed="false">
      <c r="A3522" s="1" t="s">
        <v>5973</v>
      </c>
      <c r="B3522" s="1" t="s">
        <v>1727</v>
      </c>
      <c r="C3522" s="1" t="s">
        <v>1007</v>
      </c>
      <c r="D3522" s="1" t="s">
        <v>2025</v>
      </c>
      <c r="E3522" s="1" t="s">
        <v>2018</v>
      </c>
      <c r="F3522" s="16" t="n">
        <v>0</v>
      </c>
      <c r="G3522" s="16" t="n">
        <v>8579.71</v>
      </c>
      <c r="H3522" s="16" t="n">
        <v>8579.71</v>
      </c>
    </row>
    <row r="3523" customFormat="false" ht="15" hidden="false" customHeight="true" outlineLevel="0" collapsed="false">
      <c r="A3523" s="1" t="s">
        <v>5974</v>
      </c>
      <c r="B3523" s="1" t="s">
        <v>1637</v>
      </c>
      <c r="C3523" s="1" t="s">
        <v>4233</v>
      </c>
      <c r="D3523" s="1" t="s">
        <v>2017</v>
      </c>
      <c r="E3523" s="1" t="s">
        <v>2018</v>
      </c>
      <c r="F3523" s="16" t="n">
        <v>79</v>
      </c>
      <c r="G3523" s="16" t="n">
        <v>2137.07</v>
      </c>
      <c r="H3523" s="16" t="n">
        <v>2216.07</v>
      </c>
    </row>
    <row r="3524" customFormat="false" ht="15" hidden="false" customHeight="true" outlineLevel="0" collapsed="false">
      <c r="A3524" s="1" t="s">
        <v>5975</v>
      </c>
      <c r="B3524" s="1" t="s">
        <v>465</v>
      </c>
      <c r="C3524" s="1" t="s">
        <v>2850</v>
      </c>
      <c r="D3524" s="1" t="s">
        <v>2028</v>
      </c>
      <c r="E3524" s="1" t="s">
        <v>2018</v>
      </c>
      <c r="F3524" s="16" t="n">
        <v>99</v>
      </c>
      <c r="G3524" s="16" t="n">
        <v>1364.75</v>
      </c>
      <c r="H3524" s="16" t="n">
        <v>1463.75</v>
      </c>
    </row>
    <row r="3525" customFormat="false" ht="15" hidden="false" customHeight="true" outlineLevel="0" collapsed="false">
      <c r="A3525" s="1" t="s">
        <v>5976</v>
      </c>
      <c r="B3525" s="1" t="s">
        <v>1714</v>
      </c>
      <c r="C3525" s="1" t="s">
        <v>3587</v>
      </c>
      <c r="D3525" s="1" t="s">
        <v>2017</v>
      </c>
      <c r="E3525" s="1" t="s">
        <v>2018</v>
      </c>
      <c r="F3525" s="16" t="n">
        <v>79</v>
      </c>
      <c r="G3525" s="16" t="n">
        <v>529.55</v>
      </c>
      <c r="H3525" s="16" t="n">
        <v>608.55</v>
      </c>
    </row>
    <row r="3526" customFormat="false" ht="15" hidden="false" customHeight="true" outlineLevel="0" collapsed="false">
      <c r="A3526" s="1" t="s">
        <v>5977</v>
      </c>
      <c r="B3526" s="1" t="s">
        <v>1448</v>
      </c>
      <c r="C3526" s="1" t="s">
        <v>192</v>
      </c>
      <c r="D3526" s="1" t="s">
        <v>2032</v>
      </c>
      <c r="E3526" s="1" t="s">
        <v>2045</v>
      </c>
      <c r="F3526" s="16" t="n">
        <v>0</v>
      </c>
      <c r="G3526" s="16" t="n">
        <v>6141.86</v>
      </c>
      <c r="H3526" s="16" t="n">
        <v>6141.86</v>
      </c>
    </row>
    <row r="3527" customFormat="false" ht="15" hidden="false" customHeight="true" outlineLevel="0" collapsed="false">
      <c r="A3527" s="1" t="s">
        <v>5978</v>
      </c>
      <c r="B3527" s="1" t="s">
        <v>518</v>
      </c>
      <c r="C3527" s="1" t="s">
        <v>119</v>
      </c>
      <c r="D3527" s="1" t="s">
        <v>2025</v>
      </c>
      <c r="E3527" s="1" t="s">
        <v>2018</v>
      </c>
      <c r="F3527" s="16" t="n">
        <v>0</v>
      </c>
      <c r="G3527" s="16" t="n">
        <v>3023.28</v>
      </c>
      <c r="H3527" s="16" t="n">
        <v>3023.28</v>
      </c>
    </row>
    <row r="3528" customFormat="false" ht="15" hidden="false" customHeight="true" outlineLevel="0" collapsed="false">
      <c r="A3528" s="1" t="s">
        <v>5979</v>
      </c>
      <c r="B3528" s="1" t="s">
        <v>1223</v>
      </c>
      <c r="C3528" s="1" t="s">
        <v>2928</v>
      </c>
      <c r="D3528" s="1" t="s">
        <v>2025</v>
      </c>
      <c r="E3528" s="1" t="s">
        <v>2018</v>
      </c>
      <c r="F3528" s="16" t="n">
        <v>0</v>
      </c>
      <c r="G3528" s="16" t="n">
        <v>4749.04</v>
      </c>
      <c r="H3528" s="16" t="n">
        <v>4749.04</v>
      </c>
    </row>
    <row r="3529" customFormat="false" ht="15" hidden="false" customHeight="true" outlineLevel="0" collapsed="false">
      <c r="A3529" s="1" t="s">
        <v>5980</v>
      </c>
      <c r="B3529" s="1" t="s">
        <v>1440</v>
      </c>
      <c r="C3529" s="1" t="s">
        <v>2054</v>
      </c>
      <c r="D3529" s="1" t="s">
        <v>2021</v>
      </c>
      <c r="E3529" s="1" t="s">
        <v>2018</v>
      </c>
      <c r="F3529" s="16" t="n">
        <v>0</v>
      </c>
      <c r="G3529" s="16" t="n">
        <v>2731.1</v>
      </c>
      <c r="H3529" s="16" t="n">
        <v>2731.1</v>
      </c>
    </row>
    <row r="3530" customFormat="false" ht="15" hidden="false" customHeight="true" outlineLevel="0" collapsed="false">
      <c r="A3530" s="1" t="s">
        <v>5981</v>
      </c>
      <c r="B3530" s="1" t="s">
        <v>918</v>
      </c>
      <c r="C3530" s="1" t="s">
        <v>981</v>
      </c>
      <c r="D3530" s="1" t="s">
        <v>2017</v>
      </c>
      <c r="E3530" s="1" t="s">
        <v>2084</v>
      </c>
      <c r="F3530" s="16" t="n">
        <v>49</v>
      </c>
      <c r="G3530" s="16" t="n">
        <v>1350.49</v>
      </c>
      <c r="H3530" s="16" t="n">
        <v>1399.49</v>
      </c>
    </row>
    <row r="3531" customFormat="false" ht="15" hidden="false" customHeight="true" outlineLevel="0" collapsed="false">
      <c r="A3531" s="1" t="s">
        <v>5982</v>
      </c>
      <c r="B3531" s="1" t="s">
        <v>945</v>
      </c>
      <c r="C3531" s="1" t="s">
        <v>3330</v>
      </c>
      <c r="D3531" s="1" t="s">
        <v>2025</v>
      </c>
      <c r="E3531" s="1" t="s">
        <v>2018</v>
      </c>
      <c r="F3531" s="16" t="n">
        <v>0</v>
      </c>
      <c r="G3531" s="16" t="n">
        <v>4290.85</v>
      </c>
      <c r="H3531" s="16" t="n">
        <v>4290.85</v>
      </c>
    </row>
    <row r="3532" customFormat="false" ht="15" hidden="false" customHeight="true" outlineLevel="0" collapsed="false">
      <c r="A3532" s="1" t="s">
        <v>5983</v>
      </c>
      <c r="B3532" s="1" t="s">
        <v>936</v>
      </c>
      <c r="C3532" s="1" t="s">
        <v>2712</v>
      </c>
      <c r="D3532" s="1" t="s">
        <v>2017</v>
      </c>
      <c r="E3532" s="1" t="s">
        <v>2018</v>
      </c>
      <c r="F3532" s="16" t="n">
        <v>0</v>
      </c>
      <c r="G3532" s="16" t="n">
        <v>12965.42</v>
      </c>
      <c r="H3532" s="16" t="n">
        <v>12965.42</v>
      </c>
    </row>
    <row r="3533" customFormat="false" ht="15" hidden="false" customHeight="true" outlineLevel="0" collapsed="false">
      <c r="A3533" s="1" t="s">
        <v>5984</v>
      </c>
      <c r="B3533" s="1" t="s">
        <v>1725</v>
      </c>
      <c r="C3533" s="1" t="s">
        <v>959</v>
      </c>
      <c r="D3533" s="1" t="s">
        <v>2025</v>
      </c>
      <c r="E3533" s="1" t="s">
        <v>2018</v>
      </c>
      <c r="F3533" s="16" t="n">
        <v>0</v>
      </c>
      <c r="G3533" s="16" t="n">
        <v>4227.07</v>
      </c>
      <c r="H3533" s="16" t="n">
        <v>4227.07</v>
      </c>
    </row>
    <row r="3534" customFormat="false" ht="15" hidden="false" customHeight="true" outlineLevel="0" collapsed="false">
      <c r="A3534" s="1" t="s">
        <v>5985</v>
      </c>
      <c r="B3534" s="1" t="s">
        <v>1118</v>
      </c>
      <c r="C3534" s="1" t="s">
        <v>2635</v>
      </c>
      <c r="D3534" s="1" t="s">
        <v>2025</v>
      </c>
      <c r="E3534" s="1" t="s">
        <v>2018</v>
      </c>
      <c r="F3534" s="16" t="n">
        <v>0</v>
      </c>
      <c r="G3534" s="16" t="n">
        <v>9312.51</v>
      </c>
      <c r="H3534" s="16" t="n">
        <v>9312.51</v>
      </c>
    </row>
    <row r="3535" customFormat="false" ht="15" hidden="false" customHeight="true" outlineLevel="0" collapsed="false">
      <c r="A3535" s="1" t="s">
        <v>5986</v>
      </c>
      <c r="B3535" s="1" t="s">
        <v>1510</v>
      </c>
      <c r="C3535" s="1" t="s">
        <v>2203</v>
      </c>
      <c r="D3535" s="1" t="s">
        <v>2021</v>
      </c>
      <c r="E3535" s="1" t="s">
        <v>2018</v>
      </c>
      <c r="F3535" s="16" t="n">
        <v>0</v>
      </c>
      <c r="G3535" s="16" t="n">
        <v>6502.11</v>
      </c>
      <c r="H3535" s="16" t="n">
        <v>6502.11</v>
      </c>
    </row>
    <row r="3536" customFormat="false" ht="15" hidden="false" customHeight="true" outlineLevel="0" collapsed="false">
      <c r="A3536" s="1" t="s">
        <v>5987</v>
      </c>
      <c r="B3536" s="1" t="s">
        <v>514</v>
      </c>
      <c r="C3536" s="1" t="s">
        <v>4202</v>
      </c>
      <c r="D3536" s="1" t="s">
        <v>2055</v>
      </c>
      <c r="E3536" s="1" t="s">
        <v>2045</v>
      </c>
      <c r="F3536" s="16" t="n">
        <v>0</v>
      </c>
      <c r="G3536" s="16" t="n">
        <v>19153.67</v>
      </c>
      <c r="H3536" s="16" t="n">
        <v>19153.67</v>
      </c>
    </row>
    <row r="3537" customFormat="false" ht="15" hidden="false" customHeight="true" outlineLevel="0" collapsed="false">
      <c r="A3537" s="1" t="s">
        <v>5988</v>
      </c>
      <c r="B3537" s="1" t="s">
        <v>1304</v>
      </c>
      <c r="C3537" s="1" t="s">
        <v>3134</v>
      </c>
      <c r="D3537" s="1" t="s">
        <v>2021</v>
      </c>
      <c r="E3537" s="1" t="s">
        <v>2018</v>
      </c>
      <c r="F3537" s="16" t="n">
        <v>0</v>
      </c>
      <c r="G3537" s="16" t="n">
        <v>6787.02</v>
      </c>
      <c r="H3537" s="16" t="n">
        <v>6787.02</v>
      </c>
    </row>
    <row r="3538" customFormat="false" ht="15" hidden="false" customHeight="true" outlineLevel="0" collapsed="false">
      <c r="A3538" s="1" t="s">
        <v>5989</v>
      </c>
      <c r="B3538" s="1" t="s">
        <v>866</v>
      </c>
      <c r="C3538" s="1" t="s">
        <v>1171</v>
      </c>
      <c r="D3538" s="1" t="s">
        <v>2025</v>
      </c>
      <c r="E3538" s="1" t="s">
        <v>2045</v>
      </c>
      <c r="F3538" s="16" t="n">
        <v>0</v>
      </c>
      <c r="G3538" s="16" t="n">
        <v>11280.44</v>
      </c>
      <c r="H3538" s="16" t="n">
        <v>11280.44</v>
      </c>
    </row>
    <row r="3539" customFormat="false" ht="15" hidden="false" customHeight="true" outlineLevel="0" collapsed="false">
      <c r="A3539" s="1" t="s">
        <v>5990</v>
      </c>
      <c r="B3539" s="1" t="s">
        <v>1017</v>
      </c>
      <c r="C3539" s="1" t="s">
        <v>748</v>
      </c>
      <c r="D3539" s="1" t="s">
        <v>2017</v>
      </c>
      <c r="E3539" s="1" t="s">
        <v>2018</v>
      </c>
      <c r="F3539" s="16" t="n">
        <v>99</v>
      </c>
      <c r="G3539" s="16" t="n">
        <v>361.32</v>
      </c>
      <c r="H3539" s="16" t="n">
        <v>460.32</v>
      </c>
    </row>
    <row r="3540" customFormat="false" ht="15" hidden="false" customHeight="true" outlineLevel="0" collapsed="false">
      <c r="A3540" s="1" t="s">
        <v>5991</v>
      </c>
      <c r="B3540" s="1" t="s">
        <v>1047</v>
      </c>
      <c r="C3540" s="1" t="s">
        <v>1324</v>
      </c>
      <c r="D3540" s="1" t="s">
        <v>2021</v>
      </c>
      <c r="E3540" s="1" t="s">
        <v>2018</v>
      </c>
      <c r="F3540" s="16" t="n">
        <v>0</v>
      </c>
      <c r="G3540" s="16" t="n">
        <v>8145.6</v>
      </c>
      <c r="H3540" s="16" t="n">
        <v>8145.6</v>
      </c>
    </row>
    <row r="3541" customFormat="false" ht="15" hidden="false" customHeight="true" outlineLevel="0" collapsed="false">
      <c r="A3541" s="1" t="s">
        <v>5992</v>
      </c>
      <c r="B3541" s="1" t="s">
        <v>872</v>
      </c>
      <c r="C3541" s="1" t="s">
        <v>693</v>
      </c>
      <c r="D3541" s="1" t="s">
        <v>2025</v>
      </c>
      <c r="E3541" s="1" t="s">
        <v>2018</v>
      </c>
      <c r="F3541" s="16" t="n">
        <v>0</v>
      </c>
      <c r="G3541" s="16" t="n">
        <v>5311.32</v>
      </c>
      <c r="H3541" s="16" t="n">
        <v>5311.32</v>
      </c>
    </row>
    <row r="3542" customFormat="false" ht="15" hidden="false" customHeight="true" outlineLevel="0" collapsed="false">
      <c r="A3542" s="1" t="s">
        <v>5993</v>
      </c>
      <c r="B3542" s="1" t="s">
        <v>1220</v>
      </c>
      <c r="C3542" s="1" t="s">
        <v>3343</v>
      </c>
      <c r="D3542" s="1" t="s">
        <v>2025</v>
      </c>
      <c r="E3542" s="1" t="s">
        <v>2018</v>
      </c>
      <c r="F3542" s="16" t="n">
        <v>0</v>
      </c>
      <c r="G3542" s="16" t="n">
        <v>5325.22</v>
      </c>
      <c r="H3542" s="16" t="n">
        <v>5325.22</v>
      </c>
    </row>
    <row r="3543" customFormat="false" ht="15" hidden="false" customHeight="true" outlineLevel="0" collapsed="false">
      <c r="A3543" s="1" t="s">
        <v>5994</v>
      </c>
      <c r="B3543" s="1" t="s">
        <v>1052</v>
      </c>
      <c r="C3543" s="1" t="s">
        <v>2122</v>
      </c>
      <c r="D3543" s="1" t="s">
        <v>2021</v>
      </c>
      <c r="E3543" s="1" t="s">
        <v>2045</v>
      </c>
      <c r="F3543" s="16" t="n">
        <v>79</v>
      </c>
      <c r="G3543" s="16" t="n">
        <v>1060.98</v>
      </c>
      <c r="H3543" s="16" t="n">
        <v>1139.98</v>
      </c>
    </row>
    <row r="3544" customFormat="false" ht="15" hidden="false" customHeight="true" outlineLevel="0" collapsed="false">
      <c r="A3544" s="1" t="s">
        <v>5995</v>
      </c>
      <c r="B3544" s="1" t="s">
        <v>723</v>
      </c>
      <c r="C3544" s="1" t="s">
        <v>3071</v>
      </c>
      <c r="D3544" s="1" t="s">
        <v>2017</v>
      </c>
      <c r="E3544" s="1" t="s">
        <v>2018</v>
      </c>
      <c r="F3544" s="16" t="n">
        <v>0</v>
      </c>
      <c r="G3544" s="16" t="n">
        <v>10571.38</v>
      </c>
      <c r="H3544" s="16" t="n">
        <v>10571.38</v>
      </c>
    </row>
    <row r="3545" customFormat="false" ht="15" hidden="false" customHeight="true" outlineLevel="0" collapsed="false">
      <c r="A3545" s="1" t="s">
        <v>5996</v>
      </c>
      <c r="B3545" s="1" t="s">
        <v>447</v>
      </c>
      <c r="C3545" s="1" t="s">
        <v>2288</v>
      </c>
      <c r="D3545" s="1" t="s">
        <v>2017</v>
      </c>
      <c r="E3545" s="1" t="s">
        <v>2018</v>
      </c>
      <c r="F3545" s="16" t="n">
        <v>0</v>
      </c>
      <c r="G3545" s="16" t="n">
        <v>5971.51</v>
      </c>
      <c r="H3545" s="16" t="n">
        <v>5971.51</v>
      </c>
    </row>
    <row r="3546" customFormat="false" ht="15" hidden="false" customHeight="true" outlineLevel="0" collapsed="false">
      <c r="A3546" s="1" t="s">
        <v>5997</v>
      </c>
      <c r="B3546" s="1" t="s">
        <v>803</v>
      </c>
      <c r="C3546" s="1" t="s">
        <v>1309</v>
      </c>
      <c r="D3546" s="1" t="s">
        <v>2021</v>
      </c>
      <c r="E3546" s="1" t="s">
        <v>2018</v>
      </c>
      <c r="F3546" s="16" t="n">
        <v>99</v>
      </c>
      <c r="G3546" s="16" t="n">
        <v>482.17</v>
      </c>
      <c r="H3546" s="16" t="n">
        <v>581.17</v>
      </c>
    </row>
    <row r="3547" customFormat="false" ht="15" hidden="false" customHeight="true" outlineLevel="0" collapsed="false">
      <c r="A3547" s="1" t="s">
        <v>5998</v>
      </c>
      <c r="B3547" s="1" t="s">
        <v>1145</v>
      </c>
      <c r="C3547" s="1" t="s">
        <v>3047</v>
      </c>
      <c r="D3547" s="1" t="s">
        <v>2032</v>
      </c>
      <c r="E3547" s="1" t="s">
        <v>2018</v>
      </c>
      <c r="F3547" s="16" t="n">
        <v>0</v>
      </c>
      <c r="G3547" s="16" t="n">
        <v>2870.51</v>
      </c>
      <c r="H3547" s="16" t="n">
        <v>2870.51</v>
      </c>
    </row>
    <row r="3548" customFormat="false" ht="15" hidden="false" customHeight="true" outlineLevel="0" collapsed="false">
      <c r="A3548" s="1" t="s">
        <v>5999</v>
      </c>
      <c r="B3548" s="1" t="s">
        <v>1402</v>
      </c>
      <c r="C3548" s="1" t="s">
        <v>2069</v>
      </c>
      <c r="D3548" s="1" t="s">
        <v>2025</v>
      </c>
      <c r="E3548" s="1" t="s">
        <v>2018</v>
      </c>
      <c r="F3548" s="16" t="n">
        <v>0</v>
      </c>
      <c r="G3548" s="16" t="n">
        <v>8379.35</v>
      </c>
      <c r="H3548" s="16" t="n">
        <v>8379.35</v>
      </c>
    </row>
    <row r="3549" customFormat="false" ht="15" hidden="false" customHeight="true" outlineLevel="0" collapsed="false">
      <c r="A3549" s="1" t="s">
        <v>6000</v>
      </c>
      <c r="B3549" s="1" t="s">
        <v>1228</v>
      </c>
      <c r="C3549" s="1" t="s">
        <v>779</v>
      </c>
      <c r="D3549" s="1" t="s">
        <v>2055</v>
      </c>
      <c r="E3549" s="1" t="s">
        <v>2018</v>
      </c>
      <c r="F3549" s="16" t="n">
        <v>0</v>
      </c>
      <c r="G3549" s="16" t="n">
        <v>6811.86</v>
      </c>
      <c r="H3549" s="16" t="n">
        <v>6811.86</v>
      </c>
    </row>
    <row r="3550" customFormat="false" ht="15" hidden="false" customHeight="true" outlineLevel="0" collapsed="false">
      <c r="A3550" s="1" t="s">
        <v>6001</v>
      </c>
      <c r="B3550" s="1" t="s">
        <v>768</v>
      </c>
      <c r="C3550" s="1" t="s">
        <v>1120</v>
      </c>
      <c r="D3550" s="1" t="s">
        <v>2032</v>
      </c>
      <c r="E3550" s="1" t="s">
        <v>2018</v>
      </c>
      <c r="F3550" s="16" t="n">
        <v>79</v>
      </c>
      <c r="G3550" s="16" t="n">
        <v>750.27</v>
      </c>
      <c r="H3550" s="16" t="n">
        <v>829.27</v>
      </c>
    </row>
    <row r="3551" customFormat="false" ht="15" hidden="false" customHeight="true" outlineLevel="0" collapsed="false">
      <c r="A3551" s="1" t="s">
        <v>6002</v>
      </c>
      <c r="B3551" s="1" t="s">
        <v>1107</v>
      </c>
      <c r="C3551" s="1" t="s">
        <v>426</v>
      </c>
      <c r="D3551" s="1" t="s">
        <v>2017</v>
      </c>
      <c r="E3551" s="1" t="s">
        <v>2018</v>
      </c>
      <c r="F3551" s="16" t="n">
        <v>79</v>
      </c>
      <c r="G3551" s="16" t="n">
        <v>560.7</v>
      </c>
      <c r="H3551" s="16" t="n">
        <v>639.7</v>
      </c>
    </row>
    <row r="3552" customFormat="false" ht="15" hidden="false" customHeight="true" outlineLevel="0" collapsed="false">
      <c r="A3552" s="1" t="s">
        <v>6003</v>
      </c>
      <c r="B3552" s="1" t="s">
        <v>1071</v>
      </c>
      <c r="C3552" s="1" t="s">
        <v>3897</v>
      </c>
      <c r="D3552" s="1" t="s">
        <v>2021</v>
      </c>
      <c r="E3552" s="1" t="s">
        <v>2018</v>
      </c>
      <c r="F3552" s="16" t="n">
        <v>0</v>
      </c>
      <c r="G3552" s="16" t="n">
        <v>6811.86</v>
      </c>
      <c r="H3552" s="16" t="n">
        <v>6811.86</v>
      </c>
    </row>
    <row r="3553" customFormat="false" ht="15" hidden="false" customHeight="true" outlineLevel="0" collapsed="false">
      <c r="A3553" s="1" t="s">
        <v>6004</v>
      </c>
      <c r="B3553" s="1" t="s">
        <v>1335</v>
      </c>
      <c r="C3553" s="1" t="s">
        <v>3292</v>
      </c>
      <c r="D3553" s="1" t="s">
        <v>2025</v>
      </c>
      <c r="E3553" s="1" t="s">
        <v>2018</v>
      </c>
      <c r="F3553" s="16" t="n">
        <v>99</v>
      </c>
      <c r="G3553" s="16" t="n">
        <v>2278.43</v>
      </c>
      <c r="H3553" s="16" t="n">
        <v>2377.43</v>
      </c>
    </row>
    <row r="3554" customFormat="false" ht="15" hidden="false" customHeight="true" outlineLevel="0" collapsed="false">
      <c r="A3554" s="1" t="s">
        <v>6005</v>
      </c>
      <c r="B3554" s="1" t="s">
        <v>1577</v>
      </c>
      <c r="C3554" s="1" t="s">
        <v>938</v>
      </c>
      <c r="D3554" s="1" t="s">
        <v>2021</v>
      </c>
      <c r="E3554" s="1" t="s">
        <v>2022</v>
      </c>
      <c r="F3554" s="16" t="n">
        <v>79</v>
      </c>
      <c r="G3554" s="16" t="n">
        <v>1208.33</v>
      </c>
      <c r="H3554" s="16" t="n">
        <v>1287.33</v>
      </c>
    </row>
    <row r="3555" customFormat="false" ht="15" hidden="false" customHeight="true" outlineLevel="0" collapsed="false">
      <c r="A3555" s="1" t="s">
        <v>6006</v>
      </c>
      <c r="B3555" s="1" t="s">
        <v>879</v>
      </c>
      <c r="C3555" s="1" t="s">
        <v>2195</v>
      </c>
      <c r="D3555" s="1" t="s">
        <v>2025</v>
      </c>
      <c r="E3555" s="1" t="s">
        <v>2018</v>
      </c>
      <c r="F3555" s="16" t="n">
        <v>49</v>
      </c>
      <c r="G3555" s="16" t="n">
        <v>1157.21</v>
      </c>
      <c r="H3555" s="16" t="n">
        <v>1206.21</v>
      </c>
    </row>
    <row r="3556" customFormat="false" ht="15" hidden="false" customHeight="true" outlineLevel="0" collapsed="false">
      <c r="A3556" s="1" t="s">
        <v>6007</v>
      </c>
      <c r="B3556" s="1" t="s">
        <v>1184</v>
      </c>
      <c r="C3556" s="1" t="s">
        <v>2585</v>
      </c>
      <c r="D3556" s="1" t="s">
        <v>2032</v>
      </c>
      <c r="E3556" s="1" t="s">
        <v>2084</v>
      </c>
      <c r="F3556" s="16" t="n">
        <v>99</v>
      </c>
      <c r="G3556" s="16" t="n">
        <v>1607.5</v>
      </c>
      <c r="H3556" s="16" t="n">
        <v>1706.5</v>
      </c>
    </row>
    <row r="3557" customFormat="false" ht="15" hidden="false" customHeight="true" outlineLevel="0" collapsed="false">
      <c r="A3557" s="1" t="s">
        <v>6008</v>
      </c>
      <c r="B3557" s="1" t="s">
        <v>1514</v>
      </c>
      <c r="C3557" s="1" t="s">
        <v>2203</v>
      </c>
      <c r="D3557" s="1" t="s">
        <v>2017</v>
      </c>
      <c r="E3557" s="1" t="s">
        <v>2018</v>
      </c>
      <c r="F3557" s="16" t="n">
        <v>0</v>
      </c>
      <c r="G3557" s="16" t="n">
        <v>5499.31</v>
      </c>
      <c r="H3557" s="16" t="n">
        <v>5499.31</v>
      </c>
    </row>
    <row r="3558" customFormat="false" ht="15" hidden="false" customHeight="true" outlineLevel="0" collapsed="false">
      <c r="A3558" s="1" t="s">
        <v>6009</v>
      </c>
      <c r="B3558" s="1" t="s">
        <v>1244</v>
      </c>
      <c r="C3558" s="1" t="s">
        <v>3134</v>
      </c>
      <c r="D3558" s="1" t="s">
        <v>2025</v>
      </c>
      <c r="E3558" s="1" t="s">
        <v>2018</v>
      </c>
      <c r="F3558" s="16" t="n">
        <v>79</v>
      </c>
      <c r="G3558" s="16" t="n">
        <v>482.17</v>
      </c>
      <c r="H3558" s="16" t="n">
        <v>561.17</v>
      </c>
    </row>
    <row r="3559" customFormat="false" ht="15" hidden="false" customHeight="true" outlineLevel="0" collapsed="false">
      <c r="A3559" s="1" t="s">
        <v>6010</v>
      </c>
      <c r="B3559" s="1" t="s">
        <v>809</v>
      </c>
      <c r="C3559" s="1" t="s">
        <v>2955</v>
      </c>
      <c r="D3559" s="1" t="s">
        <v>2025</v>
      </c>
      <c r="E3559" s="1" t="s">
        <v>2045</v>
      </c>
      <c r="F3559" s="16" t="n">
        <v>0</v>
      </c>
      <c r="G3559" s="16" t="n">
        <v>9749.2</v>
      </c>
      <c r="H3559" s="16" t="n">
        <v>9749.2</v>
      </c>
    </row>
    <row r="3560" customFormat="false" ht="15" hidden="false" customHeight="true" outlineLevel="0" collapsed="false">
      <c r="A3560" s="1" t="s">
        <v>6011</v>
      </c>
      <c r="B3560" s="1" t="s">
        <v>453</v>
      </c>
      <c r="C3560" s="1" t="s">
        <v>3085</v>
      </c>
      <c r="D3560" s="1" t="s">
        <v>2055</v>
      </c>
      <c r="E3560" s="1" t="s">
        <v>2018</v>
      </c>
      <c r="F3560" s="16" t="n">
        <v>0</v>
      </c>
      <c r="G3560" s="16" t="n">
        <v>6553.1</v>
      </c>
      <c r="H3560" s="16" t="n">
        <v>6553.1</v>
      </c>
    </row>
    <row r="3561" customFormat="false" ht="15" hidden="false" customHeight="true" outlineLevel="0" collapsed="false">
      <c r="A3561" s="1" t="s">
        <v>6012</v>
      </c>
      <c r="B3561" s="1" t="s">
        <v>177</v>
      </c>
      <c r="C3561" s="1" t="s">
        <v>1481</v>
      </c>
      <c r="D3561" s="1" t="s">
        <v>2017</v>
      </c>
      <c r="E3561" s="1" t="s">
        <v>2018</v>
      </c>
      <c r="F3561" s="16" t="n">
        <v>0</v>
      </c>
      <c r="G3561" s="16" t="n">
        <v>5546.97</v>
      </c>
      <c r="H3561" s="16" t="n">
        <v>5546.97</v>
      </c>
    </row>
    <row r="3562" customFormat="false" ht="15" hidden="false" customHeight="true" outlineLevel="0" collapsed="false">
      <c r="A3562" s="1" t="s">
        <v>6013</v>
      </c>
      <c r="B3562" s="1" t="s">
        <v>214</v>
      </c>
      <c r="C3562" s="1" t="s">
        <v>6014</v>
      </c>
      <c r="D3562" s="1" t="s">
        <v>2028</v>
      </c>
      <c r="E3562" s="1" t="s">
        <v>2045</v>
      </c>
      <c r="F3562" s="16" t="n">
        <v>0</v>
      </c>
      <c r="G3562" s="16" t="n">
        <v>7799</v>
      </c>
      <c r="H3562" s="16" t="n">
        <v>7799</v>
      </c>
    </row>
    <row r="3563" customFormat="false" ht="15" hidden="false" customHeight="true" outlineLevel="0" collapsed="false">
      <c r="A3563" s="1" t="s">
        <v>6015</v>
      </c>
      <c r="B3563" s="1" t="s">
        <v>1154</v>
      </c>
      <c r="C3563" s="1" t="s">
        <v>3829</v>
      </c>
      <c r="D3563" s="1" t="s">
        <v>2055</v>
      </c>
      <c r="E3563" s="1" t="s">
        <v>2018</v>
      </c>
      <c r="F3563" s="16" t="n">
        <v>0</v>
      </c>
      <c r="G3563" s="16" t="n">
        <v>15483.39</v>
      </c>
      <c r="H3563" s="16" t="n">
        <v>15483.39</v>
      </c>
    </row>
    <row r="3564" customFormat="false" ht="15" hidden="false" customHeight="true" outlineLevel="0" collapsed="false">
      <c r="A3564" s="1" t="s">
        <v>6016</v>
      </c>
      <c r="B3564" s="1" t="s">
        <v>1052</v>
      </c>
      <c r="C3564" s="1" t="s">
        <v>739</v>
      </c>
      <c r="D3564" s="1" t="s">
        <v>2021</v>
      </c>
      <c r="E3564" s="1" t="s">
        <v>2018</v>
      </c>
      <c r="F3564" s="16" t="n">
        <v>79</v>
      </c>
      <c r="G3564" s="16" t="n">
        <v>2158.52</v>
      </c>
      <c r="H3564" s="16" t="n">
        <v>2237.52</v>
      </c>
    </row>
    <row r="3565" customFormat="false" ht="15" hidden="false" customHeight="true" outlineLevel="0" collapsed="false">
      <c r="A3565" s="1" t="s">
        <v>6017</v>
      </c>
      <c r="B3565" s="1" t="s">
        <v>1831</v>
      </c>
      <c r="C3565" s="1" t="s">
        <v>1007</v>
      </c>
      <c r="D3565" s="1" t="s">
        <v>2017</v>
      </c>
      <c r="E3565" s="1" t="s">
        <v>2084</v>
      </c>
      <c r="F3565" s="16" t="n">
        <v>79</v>
      </c>
      <c r="G3565" s="16" t="n">
        <v>819.84</v>
      </c>
      <c r="H3565" s="16" t="n">
        <v>898.84</v>
      </c>
    </row>
    <row r="3566" customFormat="false" ht="15" hidden="false" customHeight="true" outlineLevel="0" collapsed="false">
      <c r="A3566" s="1" t="s">
        <v>6018</v>
      </c>
      <c r="B3566" s="1" t="s">
        <v>1787</v>
      </c>
      <c r="C3566" s="1" t="s">
        <v>294</v>
      </c>
      <c r="D3566" s="1" t="s">
        <v>2025</v>
      </c>
      <c r="E3566" s="1" t="s">
        <v>2018</v>
      </c>
      <c r="F3566" s="16" t="n">
        <v>49</v>
      </c>
      <c r="G3566" s="16" t="n">
        <v>675.24</v>
      </c>
      <c r="H3566" s="16" t="n">
        <v>724.24</v>
      </c>
    </row>
    <row r="3567" customFormat="false" ht="15" hidden="false" customHeight="true" outlineLevel="0" collapsed="false">
      <c r="A3567" s="1" t="s">
        <v>6019</v>
      </c>
      <c r="B3567" s="1" t="s">
        <v>1910</v>
      </c>
      <c r="C3567" s="1" t="s">
        <v>314</v>
      </c>
      <c r="D3567" s="1" t="s">
        <v>2017</v>
      </c>
      <c r="E3567" s="1" t="s">
        <v>2018</v>
      </c>
      <c r="F3567" s="16" t="n">
        <v>0</v>
      </c>
      <c r="G3567" s="16" t="n">
        <v>14675.17</v>
      </c>
      <c r="H3567" s="16" t="n">
        <v>14675.17</v>
      </c>
    </row>
    <row r="3568" customFormat="false" ht="15" hidden="false" customHeight="true" outlineLevel="0" collapsed="false">
      <c r="A3568" s="1" t="s">
        <v>6020</v>
      </c>
      <c r="B3568" s="1" t="s">
        <v>1437</v>
      </c>
      <c r="C3568" s="1" t="s">
        <v>1893</v>
      </c>
      <c r="D3568" s="1" t="s">
        <v>2028</v>
      </c>
      <c r="E3568" s="1" t="s">
        <v>2018</v>
      </c>
      <c r="F3568" s="16" t="n">
        <v>79</v>
      </c>
      <c r="G3568" s="16" t="n">
        <v>2374.52</v>
      </c>
      <c r="H3568" s="16" t="n">
        <v>2453.52</v>
      </c>
    </row>
    <row r="3569" customFormat="false" ht="15" hidden="false" customHeight="true" outlineLevel="0" collapsed="false">
      <c r="A3569" s="1" t="s">
        <v>6021</v>
      </c>
      <c r="B3569" s="1" t="s">
        <v>595</v>
      </c>
      <c r="C3569" s="1" t="s">
        <v>2154</v>
      </c>
      <c r="D3569" s="1" t="s">
        <v>2017</v>
      </c>
      <c r="E3569" s="1" t="s">
        <v>2018</v>
      </c>
      <c r="F3569" s="16" t="n">
        <v>99</v>
      </c>
      <c r="G3569" s="16" t="n">
        <v>1134.82</v>
      </c>
      <c r="H3569" s="16" t="n">
        <v>1233.82</v>
      </c>
    </row>
    <row r="3570" customFormat="false" ht="15" hidden="false" customHeight="true" outlineLevel="0" collapsed="false">
      <c r="A3570" s="1" t="s">
        <v>6022</v>
      </c>
      <c r="B3570" s="1" t="s">
        <v>447</v>
      </c>
      <c r="C3570" s="1" t="s">
        <v>981</v>
      </c>
      <c r="D3570" s="1" t="s">
        <v>2017</v>
      </c>
      <c r="E3570" s="1" t="s">
        <v>2018</v>
      </c>
      <c r="F3570" s="16" t="n">
        <v>0</v>
      </c>
      <c r="G3570" s="16" t="n">
        <v>19635.34</v>
      </c>
      <c r="H3570" s="16" t="n">
        <v>19635.34</v>
      </c>
    </row>
    <row r="3571" customFormat="false" ht="15" hidden="false" customHeight="true" outlineLevel="0" collapsed="false">
      <c r="A3571" s="1" t="s">
        <v>6023</v>
      </c>
      <c r="B3571" s="1" t="s">
        <v>677</v>
      </c>
      <c r="C3571" s="1" t="s">
        <v>4179</v>
      </c>
      <c r="D3571" s="1" t="s">
        <v>2028</v>
      </c>
      <c r="E3571" s="1" t="s">
        <v>2018</v>
      </c>
      <c r="F3571" s="16" t="n">
        <v>0</v>
      </c>
      <c r="G3571" s="16" t="n">
        <v>5023.85</v>
      </c>
      <c r="H3571" s="16" t="n">
        <v>5023.85</v>
      </c>
    </row>
    <row r="3572" customFormat="false" ht="15" hidden="false" customHeight="true" outlineLevel="0" collapsed="false">
      <c r="A3572" s="1" t="s">
        <v>6024</v>
      </c>
      <c r="B3572" s="1" t="s">
        <v>1037</v>
      </c>
      <c r="C3572" s="1" t="s">
        <v>4988</v>
      </c>
      <c r="D3572" s="1" t="s">
        <v>2032</v>
      </c>
      <c r="E3572" s="1" t="s">
        <v>2018</v>
      </c>
      <c r="F3572" s="16" t="n">
        <v>0</v>
      </c>
      <c r="G3572" s="16" t="n">
        <v>7737.55</v>
      </c>
      <c r="H3572" s="16" t="n">
        <v>7737.55</v>
      </c>
    </row>
    <row r="3573" customFormat="false" ht="15" hidden="false" customHeight="true" outlineLevel="0" collapsed="false">
      <c r="A3573" s="1" t="s">
        <v>6025</v>
      </c>
      <c r="B3573" s="1" t="s">
        <v>355</v>
      </c>
      <c r="C3573" s="1" t="s">
        <v>2170</v>
      </c>
      <c r="D3573" s="1" t="s">
        <v>2017</v>
      </c>
      <c r="E3573" s="1" t="s">
        <v>2018</v>
      </c>
      <c r="F3573" s="16" t="n">
        <v>79</v>
      </c>
      <c r="G3573" s="16" t="n">
        <v>1639.58</v>
      </c>
      <c r="H3573" s="16" t="n">
        <v>1718.58</v>
      </c>
    </row>
    <row r="3574" customFormat="false" ht="15" hidden="false" customHeight="true" outlineLevel="0" collapsed="false">
      <c r="A3574" s="1" t="s">
        <v>6026</v>
      </c>
      <c r="B3574" s="1" t="s">
        <v>1448</v>
      </c>
      <c r="C3574" s="1" t="s">
        <v>4150</v>
      </c>
      <c r="D3574" s="1" t="s">
        <v>2017</v>
      </c>
      <c r="E3574" s="1" t="s">
        <v>2018</v>
      </c>
      <c r="F3574" s="16" t="n">
        <v>0</v>
      </c>
      <c r="G3574" s="16" t="n">
        <v>2808.19</v>
      </c>
      <c r="H3574" s="16" t="n">
        <v>2808.19</v>
      </c>
    </row>
    <row r="3575" customFormat="false" ht="15" hidden="false" customHeight="true" outlineLevel="0" collapsed="false">
      <c r="A3575" s="1" t="s">
        <v>6027</v>
      </c>
      <c r="B3575" s="1" t="s">
        <v>1098</v>
      </c>
      <c r="C3575" s="1" t="s">
        <v>2697</v>
      </c>
      <c r="D3575" s="1" t="s">
        <v>2055</v>
      </c>
      <c r="E3575" s="1" t="s">
        <v>2018</v>
      </c>
      <c r="F3575" s="16" t="n">
        <v>0</v>
      </c>
      <c r="G3575" s="16" t="n">
        <v>13824.48</v>
      </c>
      <c r="H3575" s="16" t="n">
        <v>13824.48</v>
      </c>
    </row>
    <row r="3576" customFormat="false" ht="15" hidden="false" customHeight="true" outlineLevel="0" collapsed="false">
      <c r="A3576" s="1" t="s">
        <v>6028</v>
      </c>
      <c r="B3576" s="1" t="s">
        <v>1565</v>
      </c>
      <c r="C3576" s="1" t="s">
        <v>2827</v>
      </c>
      <c r="D3576" s="1" t="s">
        <v>2025</v>
      </c>
      <c r="E3576" s="1" t="s">
        <v>2018</v>
      </c>
      <c r="F3576" s="16" t="n">
        <v>0</v>
      </c>
      <c r="G3576" s="16" t="n">
        <v>2520.77</v>
      </c>
      <c r="H3576" s="16" t="n">
        <v>2520.77</v>
      </c>
    </row>
    <row r="3577" customFormat="false" ht="15" hidden="false" customHeight="true" outlineLevel="0" collapsed="false">
      <c r="A3577" s="1" t="s">
        <v>6029</v>
      </c>
      <c r="B3577" s="1" t="s">
        <v>1145</v>
      </c>
      <c r="C3577" s="1" t="s">
        <v>2307</v>
      </c>
      <c r="D3577" s="1" t="s">
        <v>2021</v>
      </c>
      <c r="E3577" s="1" t="s">
        <v>2018</v>
      </c>
      <c r="F3577" s="16" t="n">
        <v>0</v>
      </c>
      <c r="G3577" s="16" t="n">
        <v>14810.71</v>
      </c>
      <c r="H3577" s="16" t="n">
        <v>14810.71</v>
      </c>
    </row>
    <row r="3578" customFormat="false" ht="15" hidden="false" customHeight="true" outlineLevel="0" collapsed="false">
      <c r="A3578" s="1" t="s">
        <v>6030</v>
      </c>
      <c r="B3578" s="1" t="s">
        <v>494</v>
      </c>
      <c r="C3578" s="1" t="s">
        <v>947</v>
      </c>
      <c r="D3578" s="1" t="s">
        <v>2025</v>
      </c>
      <c r="E3578" s="1" t="s">
        <v>2018</v>
      </c>
      <c r="F3578" s="16" t="n">
        <v>0</v>
      </c>
      <c r="G3578" s="16" t="n">
        <v>2799.13</v>
      </c>
      <c r="H3578" s="16" t="n">
        <v>2799.13</v>
      </c>
    </row>
    <row r="3579" customFormat="false" ht="15" hidden="false" customHeight="true" outlineLevel="0" collapsed="false">
      <c r="A3579" s="1" t="s">
        <v>6031</v>
      </c>
      <c r="B3579" s="1" t="s">
        <v>1319</v>
      </c>
      <c r="C3579" s="1" t="s">
        <v>4398</v>
      </c>
      <c r="D3579" s="1" t="s">
        <v>2025</v>
      </c>
      <c r="E3579" s="1" t="s">
        <v>2018</v>
      </c>
      <c r="F3579" s="16" t="n">
        <v>0</v>
      </c>
      <c r="G3579" s="16" t="n">
        <v>7916.27</v>
      </c>
      <c r="H3579" s="16" t="n">
        <v>7916.27</v>
      </c>
    </row>
    <row r="3580" customFormat="false" ht="15" hidden="false" customHeight="true" outlineLevel="0" collapsed="false">
      <c r="A3580" s="1" t="s">
        <v>6032</v>
      </c>
      <c r="B3580" s="1" t="s">
        <v>1485</v>
      </c>
      <c r="C3580" s="1" t="s">
        <v>685</v>
      </c>
      <c r="D3580" s="1" t="s">
        <v>2021</v>
      </c>
      <c r="E3580" s="1" t="s">
        <v>2018</v>
      </c>
      <c r="F3580" s="16" t="n">
        <v>79</v>
      </c>
      <c r="G3580" s="16" t="n">
        <v>425.08</v>
      </c>
      <c r="H3580" s="16" t="n">
        <v>504.08</v>
      </c>
    </row>
    <row r="3581" customFormat="false" ht="15" hidden="false" customHeight="true" outlineLevel="0" collapsed="false">
      <c r="A3581" s="1" t="s">
        <v>6033</v>
      </c>
      <c r="B3581" s="1" t="s">
        <v>304</v>
      </c>
      <c r="C3581" s="1" t="s">
        <v>1800</v>
      </c>
      <c r="D3581" s="1" t="s">
        <v>2028</v>
      </c>
      <c r="E3581" s="1" t="s">
        <v>2018</v>
      </c>
      <c r="F3581" s="16" t="n">
        <v>0</v>
      </c>
      <c r="G3581" s="16" t="n">
        <v>3039.79</v>
      </c>
      <c r="H3581" s="16" t="n">
        <v>3039.79</v>
      </c>
    </row>
    <row r="3582" customFormat="false" ht="15" hidden="false" customHeight="true" outlineLevel="0" collapsed="false">
      <c r="A3582" s="1" t="s">
        <v>6034</v>
      </c>
      <c r="B3582" s="1" t="s">
        <v>1473</v>
      </c>
      <c r="C3582" s="1" t="s">
        <v>2071</v>
      </c>
      <c r="D3582" s="1" t="s">
        <v>2055</v>
      </c>
      <c r="E3582" s="1" t="s">
        <v>2018</v>
      </c>
      <c r="F3582" s="16" t="n">
        <v>0</v>
      </c>
      <c r="G3582" s="16" t="n">
        <v>6205.7</v>
      </c>
      <c r="H3582" s="16" t="n">
        <v>6205.7</v>
      </c>
    </row>
    <row r="3583" customFormat="false" ht="15" hidden="false" customHeight="true" outlineLevel="0" collapsed="false">
      <c r="A3583" s="1" t="s">
        <v>6035</v>
      </c>
      <c r="B3583" s="1" t="s">
        <v>494</v>
      </c>
      <c r="C3583" s="1" t="s">
        <v>2533</v>
      </c>
      <c r="D3583" s="1" t="s">
        <v>2028</v>
      </c>
      <c r="E3583" s="1" t="s">
        <v>2018</v>
      </c>
      <c r="F3583" s="16" t="n">
        <v>79</v>
      </c>
      <c r="G3583" s="16" t="n">
        <v>1773.9</v>
      </c>
      <c r="H3583" s="16" t="n">
        <v>1852.9</v>
      </c>
    </row>
    <row r="3584" customFormat="false" ht="15" hidden="false" customHeight="true" outlineLevel="0" collapsed="false">
      <c r="A3584" s="1" t="s">
        <v>6036</v>
      </c>
      <c r="B3584" s="1" t="s">
        <v>989</v>
      </c>
      <c r="C3584" s="1" t="s">
        <v>2386</v>
      </c>
      <c r="D3584" s="1" t="s">
        <v>2017</v>
      </c>
      <c r="E3584" s="1" t="s">
        <v>2018</v>
      </c>
      <c r="F3584" s="16" t="n">
        <v>0</v>
      </c>
      <c r="G3584" s="16" t="n">
        <v>17630.97</v>
      </c>
      <c r="H3584" s="16" t="n">
        <v>17630.97</v>
      </c>
    </row>
    <row r="3585" customFormat="false" ht="15" hidden="false" customHeight="true" outlineLevel="0" collapsed="false">
      <c r="A3585" s="1" t="s">
        <v>6037</v>
      </c>
      <c r="B3585" s="1" t="s">
        <v>1435</v>
      </c>
      <c r="C3585" s="1" t="s">
        <v>2016</v>
      </c>
      <c r="D3585" s="1" t="s">
        <v>2025</v>
      </c>
      <c r="E3585" s="1" t="s">
        <v>2018</v>
      </c>
      <c r="F3585" s="16" t="n">
        <v>0</v>
      </c>
      <c r="G3585" s="16" t="n">
        <v>6347.77</v>
      </c>
      <c r="H3585" s="16" t="n">
        <v>6347.77</v>
      </c>
    </row>
    <row r="3586" customFormat="false" ht="15" hidden="false" customHeight="true" outlineLevel="0" collapsed="false">
      <c r="A3586" s="1" t="s">
        <v>6038</v>
      </c>
      <c r="B3586" s="1" t="s">
        <v>1834</v>
      </c>
      <c r="C3586" s="1" t="s">
        <v>2191</v>
      </c>
      <c r="D3586" s="1" t="s">
        <v>2021</v>
      </c>
      <c r="E3586" s="1" t="s">
        <v>2018</v>
      </c>
      <c r="F3586" s="16" t="n">
        <v>79</v>
      </c>
      <c r="G3586" s="16" t="n">
        <v>1821.37</v>
      </c>
      <c r="H3586" s="16" t="n">
        <v>1900.37</v>
      </c>
    </row>
    <row r="3587" customFormat="false" ht="15" hidden="false" customHeight="true" outlineLevel="0" collapsed="false">
      <c r="A3587" s="1" t="s">
        <v>6039</v>
      </c>
      <c r="B3587" s="1" t="s">
        <v>918</v>
      </c>
      <c r="C3587" s="1" t="s">
        <v>2821</v>
      </c>
      <c r="D3587" s="1" t="s">
        <v>2032</v>
      </c>
      <c r="E3587" s="1" t="s">
        <v>2018</v>
      </c>
      <c r="F3587" s="16" t="n">
        <v>99</v>
      </c>
      <c r="G3587" s="16" t="n">
        <v>482.17</v>
      </c>
      <c r="H3587" s="16" t="n">
        <v>581.17</v>
      </c>
    </row>
    <row r="3588" customFormat="false" ht="15" hidden="false" customHeight="true" outlineLevel="0" collapsed="false">
      <c r="A3588" s="1" t="s">
        <v>6040</v>
      </c>
      <c r="B3588" s="1" t="s">
        <v>586</v>
      </c>
      <c r="C3588" s="1" t="s">
        <v>2091</v>
      </c>
      <c r="D3588" s="1" t="s">
        <v>2017</v>
      </c>
      <c r="E3588" s="1" t="s">
        <v>2018</v>
      </c>
      <c r="F3588" s="16" t="n">
        <v>79</v>
      </c>
      <c r="G3588" s="16" t="n">
        <v>1267.09</v>
      </c>
      <c r="H3588" s="16" t="n">
        <v>1346.09</v>
      </c>
    </row>
    <row r="3589" customFormat="false" ht="15" hidden="false" customHeight="true" outlineLevel="0" collapsed="false">
      <c r="A3589" s="1" t="s">
        <v>6041</v>
      </c>
      <c r="B3589" s="1" t="s">
        <v>1239</v>
      </c>
      <c r="C3589" s="1" t="s">
        <v>808</v>
      </c>
      <c r="D3589" s="1" t="s">
        <v>2025</v>
      </c>
      <c r="E3589" s="1" t="s">
        <v>2018</v>
      </c>
      <c r="F3589" s="16" t="n">
        <v>0</v>
      </c>
      <c r="G3589" s="16" t="n">
        <v>5311.32</v>
      </c>
      <c r="H3589" s="16" t="n">
        <v>5311.32</v>
      </c>
    </row>
    <row r="3590" customFormat="false" ht="15" hidden="false" customHeight="true" outlineLevel="0" collapsed="false">
      <c r="A3590" s="1" t="s">
        <v>6042</v>
      </c>
      <c r="B3590" s="1" t="s">
        <v>234</v>
      </c>
      <c r="C3590" s="1" t="s">
        <v>2130</v>
      </c>
      <c r="D3590" s="1" t="s">
        <v>2021</v>
      </c>
      <c r="E3590" s="1" t="s">
        <v>2045</v>
      </c>
      <c r="F3590" s="16" t="n">
        <v>0</v>
      </c>
      <c r="G3590" s="16" t="n">
        <v>5656.87</v>
      </c>
      <c r="H3590" s="16" t="n">
        <v>5656.87</v>
      </c>
    </row>
    <row r="3591" customFormat="false" ht="15" hidden="false" customHeight="true" outlineLevel="0" collapsed="false">
      <c r="A3591" s="1" t="s">
        <v>6043</v>
      </c>
      <c r="B3591" s="1" t="s">
        <v>1201</v>
      </c>
      <c r="C3591" s="1" t="s">
        <v>1321</v>
      </c>
      <c r="D3591" s="1" t="s">
        <v>2025</v>
      </c>
      <c r="E3591" s="1" t="s">
        <v>2018</v>
      </c>
      <c r="F3591" s="16" t="n">
        <v>0</v>
      </c>
      <c r="G3591" s="16" t="n">
        <v>4249.06</v>
      </c>
      <c r="H3591" s="16" t="n">
        <v>4249.06</v>
      </c>
    </row>
    <row r="3592" customFormat="false" ht="15" hidden="false" customHeight="true" outlineLevel="0" collapsed="false">
      <c r="A3592" s="1" t="s">
        <v>6044</v>
      </c>
      <c r="B3592" s="1" t="s">
        <v>389</v>
      </c>
      <c r="C3592" s="1" t="s">
        <v>591</v>
      </c>
      <c r="D3592" s="1" t="s">
        <v>2025</v>
      </c>
      <c r="E3592" s="1" t="s">
        <v>2018</v>
      </c>
      <c r="F3592" s="16" t="n">
        <v>0</v>
      </c>
      <c r="G3592" s="16" t="n">
        <v>5045.75</v>
      </c>
      <c r="H3592" s="16" t="n">
        <v>5045.75</v>
      </c>
    </row>
    <row r="3593" customFormat="false" ht="15" hidden="false" customHeight="true" outlineLevel="0" collapsed="false">
      <c r="A3593" s="1" t="s">
        <v>6045</v>
      </c>
      <c r="B3593" s="1" t="s">
        <v>304</v>
      </c>
      <c r="C3593" s="1" t="s">
        <v>1114</v>
      </c>
      <c r="D3593" s="1" t="s">
        <v>2025</v>
      </c>
      <c r="E3593" s="1" t="s">
        <v>2018</v>
      </c>
      <c r="F3593" s="16" t="n">
        <v>49</v>
      </c>
      <c r="G3593" s="16" t="n">
        <v>916.12</v>
      </c>
      <c r="H3593" s="16" t="n">
        <v>965.12</v>
      </c>
    </row>
    <row r="3594" customFormat="false" ht="15" hidden="false" customHeight="true" outlineLevel="0" collapsed="false">
      <c r="A3594" s="1" t="s">
        <v>6046</v>
      </c>
      <c r="B3594" s="1" t="s">
        <v>1736</v>
      </c>
      <c r="C3594" s="1" t="s">
        <v>2480</v>
      </c>
      <c r="D3594" s="1" t="s">
        <v>2025</v>
      </c>
      <c r="E3594" s="1" t="s">
        <v>2018</v>
      </c>
      <c r="F3594" s="16" t="n">
        <v>0</v>
      </c>
      <c r="G3594" s="16" t="n">
        <v>2900.89</v>
      </c>
      <c r="H3594" s="16" t="n">
        <v>2900.89</v>
      </c>
    </row>
    <row r="3595" customFormat="false" ht="15" hidden="false" customHeight="true" outlineLevel="0" collapsed="false">
      <c r="A3595" s="1" t="s">
        <v>6047</v>
      </c>
      <c r="B3595" s="1" t="s">
        <v>171</v>
      </c>
      <c r="C3595" s="1" t="s">
        <v>2339</v>
      </c>
      <c r="D3595" s="1" t="s">
        <v>2017</v>
      </c>
      <c r="E3595" s="1" t="s">
        <v>2018</v>
      </c>
      <c r="F3595" s="16" t="n">
        <v>99</v>
      </c>
      <c r="G3595" s="16" t="n">
        <v>2398.35</v>
      </c>
      <c r="H3595" s="16" t="n">
        <v>2497.35</v>
      </c>
    </row>
    <row r="3596" customFormat="false" ht="15" hidden="false" customHeight="true" outlineLevel="0" collapsed="false">
      <c r="A3596" s="1" t="s">
        <v>6048</v>
      </c>
      <c r="B3596" s="1" t="s">
        <v>1375</v>
      </c>
      <c r="C3596" s="1" t="s">
        <v>2185</v>
      </c>
      <c r="D3596" s="1" t="s">
        <v>2021</v>
      </c>
      <c r="E3596" s="1" t="s">
        <v>2018</v>
      </c>
      <c r="F3596" s="16" t="n">
        <v>49</v>
      </c>
      <c r="G3596" s="16" t="n">
        <v>482.17</v>
      </c>
      <c r="H3596" s="16" t="n">
        <v>531.17</v>
      </c>
    </row>
    <row r="3597" customFormat="false" ht="15" hidden="false" customHeight="true" outlineLevel="0" collapsed="false">
      <c r="A3597" s="1" t="s">
        <v>6049</v>
      </c>
      <c r="B3597" s="1" t="s">
        <v>960</v>
      </c>
      <c r="C3597" s="1" t="s">
        <v>2998</v>
      </c>
      <c r="D3597" s="1" t="s">
        <v>2028</v>
      </c>
      <c r="E3597" s="1" t="s">
        <v>2018</v>
      </c>
      <c r="F3597" s="16" t="n">
        <v>0</v>
      </c>
      <c r="G3597" s="16" t="n">
        <v>9381.28</v>
      </c>
      <c r="H3597" s="16" t="n">
        <v>9381.28</v>
      </c>
    </row>
    <row r="3598" customFormat="false" ht="15" hidden="false" customHeight="true" outlineLevel="0" collapsed="false">
      <c r="A3598" s="1" t="s">
        <v>6050</v>
      </c>
      <c r="B3598" s="1" t="s">
        <v>966</v>
      </c>
      <c r="C3598" s="1" t="s">
        <v>2298</v>
      </c>
      <c r="D3598" s="1" t="s">
        <v>2055</v>
      </c>
      <c r="E3598" s="1" t="s">
        <v>2018</v>
      </c>
      <c r="F3598" s="16" t="n">
        <v>0</v>
      </c>
      <c r="G3598" s="16" t="n">
        <v>7209.12</v>
      </c>
      <c r="H3598" s="16" t="n">
        <v>7209.12</v>
      </c>
    </row>
    <row r="3599" customFormat="false" ht="15" hidden="false" customHeight="true" outlineLevel="0" collapsed="false">
      <c r="A3599" s="1" t="s">
        <v>6051</v>
      </c>
      <c r="B3599" s="1" t="s">
        <v>1510</v>
      </c>
      <c r="C3599" s="1" t="s">
        <v>2541</v>
      </c>
      <c r="D3599" s="1" t="s">
        <v>2028</v>
      </c>
      <c r="E3599" s="1" t="s">
        <v>2018</v>
      </c>
      <c r="F3599" s="16" t="n">
        <v>0</v>
      </c>
      <c r="G3599" s="16" t="n">
        <v>9333.8</v>
      </c>
      <c r="H3599" s="16" t="n">
        <v>9333.8</v>
      </c>
    </row>
    <row r="3600" customFormat="false" ht="15" hidden="false" customHeight="true" outlineLevel="0" collapsed="false">
      <c r="A3600" s="1" t="s">
        <v>6052</v>
      </c>
      <c r="B3600" s="1" t="s">
        <v>1577</v>
      </c>
      <c r="C3600" s="1" t="s">
        <v>1674</v>
      </c>
      <c r="D3600" s="1" t="s">
        <v>2025</v>
      </c>
      <c r="E3600" s="1" t="s">
        <v>2018</v>
      </c>
      <c r="F3600" s="16" t="n">
        <v>0</v>
      </c>
      <c r="G3600" s="16" t="n">
        <v>12065.66</v>
      </c>
      <c r="H3600" s="16" t="n">
        <v>12065.66</v>
      </c>
    </row>
    <row r="3601" customFormat="false" ht="15" hidden="false" customHeight="true" outlineLevel="0" collapsed="false">
      <c r="A3601" s="1" t="s">
        <v>6053</v>
      </c>
      <c r="B3601" s="1" t="s">
        <v>447</v>
      </c>
      <c r="C3601" s="1" t="s">
        <v>859</v>
      </c>
      <c r="D3601" s="1" t="s">
        <v>2021</v>
      </c>
      <c r="E3601" s="1" t="s">
        <v>2018</v>
      </c>
      <c r="F3601" s="16" t="n">
        <v>0</v>
      </c>
      <c r="G3601" s="16" t="n">
        <v>17205.19</v>
      </c>
      <c r="H3601" s="16" t="n">
        <v>17205.19</v>
      </c>
    </row>
    <row r="3602" customFormat="false" ht="15" hidden="false" customHeight="true" outlineLevel="0" collapsed="false">
      <c r="A3602" s="1" t="s">
        <v>6054</v>
      </c>
      <c r="B3602" s="1" t="s">
        <v>918</v>
      </c>
      <c r="C3602" s="1" t="s">
        <v>2102</v>
      </c>
      <c r="D3602" s="1" t="s">
        <v>2025</v>
      </c>
      <c r="E3602" s="1" t="s">
        <v>2018</v>
      </c>
      <c r="F3602" s="16" t="n">
        <v>79</v>
      </c>
      <c r="G3602" s="16" t="n">
        <v>2142.79</v>
      </c>
      <c r="H3602" s="16" t="n">
        <v>2221.79</v>
      </c>
    </row>
    <row r="3603" customFormat="false" ht="15" hidden="false" customHeight="true" outlineLevel="0" collapsed="false">
      <c r="A3603" s="1" t="s">
        <v>6055</v>
      </c>
      <c r="B3603" s="1" t="s">
        <v>1193</v>
      </c>
      <c r="C3603" s="1" t="s">
        <v>3480</v>
      </c>
      <c r="D3603" s="1" t="s">
        <v>2021</v>
      </c>
      <c r="E3603" s="1" t="s">
        <v>2018</v>
      </c>
      <c r="F3603" s="16" t="n">
        <v>0</v>
      </c>
      <c r="G3603" s="16" t="n">
        <v>6855.78</v>
      </c>
      <c r="H3603" s="16" t="n">
        <v>6855.78</v>
      </c>
    </row>
    <row r="3604" customFormat="false" ht="15" hidden="false" customHeight="true" outlineLevel="0" collapsed="false">
      <c r="A3604" s="1" t="s">
        <v>6056</v>
      </c>
      <c r="B3604" s="1" t="s">
        <v>408</v>
      </c>
      <c r="C3604" s="1" t="s">
        <v>2177</v>
      </c>
      <c r="D3604" s="1" t="s">
        <v>2025</v>
      </c>
      <c r="E3604" s="1" t="s">
        <v>2018</v>
      </c>
      <c r="F3604" s="16" t="n">
        <v>0</v>
      </c>
      <c r="G3604" s="16" t="n">
        <v>6288.62</v>
      </c>
      <c r="H3604" s="16" t="n">
        <v>6288.62</v>
      </c>
    </row>
    <row r="3605" customFormat="false" ht="15" hidden="false" customHeight="true" outlineLevel="0" collapsed="false">
      <c r="A3605" s="1" t="s">
        <v>6057</v>
      </c>
      <c r="B3605" s="1" t="s">
        <v>1375</v>
      </c>
      <c r="C3605" s="1" t="s">
        <v>647</v>
      </c>
      <c r="D3605" s="1" t="s">
        <v>2017</v>
      </c>
      <c r="E3605" s="1" t="s">
        <v>2018</v>
      </c>
      <c r="F3605" s="16" t="n">
        <v>79</v>
      </c>
      <c r="G3605" s="16" t="n">
        <v>750.27</v>
      </c>
      <c r="H3605" s="16" t="n">
        <v>829.27</v>
      </c>
    </row>
    <row r="3606" customFormat="false" ht="15" hidden="false" customHeight="true" outlineLevel="0" collapsed="false">
      <c r="A3606" s="1" t="s">
        <v>6058</v>
      </c>
      <c r="B3606" s="1" t="s">
        <v>1052</v>
      </c>
      <c r="C3606" s="1" t="s">
        <v>2733</v>
      </c>
      <c r="D3606" s="1" t="s">
        <v>2017</v>
      </c>
      <c r="E3606" s="1" t="s">
        <v>2018</v>
      </c>
      <c r="F3606" s="16" t="n">
        <v>79</v>
      </c>
      <c r="G3606" s="16" t="n">
        <v>2018.34</v>
      </c>
      <c r="H3606" s="16" t="n">
        <v>2097.34</v>
      </c>
    </row>
    <row r="3607" customFormat="false" ht="15" hidden="false" customHeight="true" outlineLevel="0" collapsed="false">
      <c r="A3607" s="1" t="s">
        <v>6059</v>
      </c>
      <c r="B3607" s="1" t="s">
        <v>954</v>
      </c>
      <c r="C3607" s="1" t="s">
        <v>2697</v>
      </c>
      <c r="D3607" s="1" t="s">
        <v>2025</v>
      </c>
      <c r="E3607" s="1" t="s">
        <v>2022</v>
      </c>
      <c r="F3607" s="16" t="n">
        <v>0</v>
      </c>
      <c r="G3607" s="16" t="n">
        <v>13544.47</v>
      </c>
      <c r="H3607" s="16" t="n">
        <v>13544.47</v>
      </c>
    </row>
    <row r="3608" customFormat="false" ht="15" hidden="false" customHeight="true" outlineLevel="0" collapsed="false">
      <c r="A3608" s="1" t="s">
        <v>6060</v>
      </c>
      <c r="B3608" s="1" t="s">
        <v>234</v>
      </c>
      <c r="C3608" s="1" t="s">
        <v>6061</v>
      </c>
      <c r="D3608" s="1" t="s">
        <v>2025</v>
      </c>
      <c r="E3608" s="1" t="s">
        <v>2018</v>
      </c>
      <c r="F3608" s="16" t="n">
        <v>0</v>
      </c>
      <c r="G3608" s="16" t="n">
        <v>4668.41</v>
      </c>
      <c r="H3608" s="16" t="n">
        <v>4668.41</v>
      </c>
    </row>
    <row r="3609" customFormat="false" ht="15" hidden="false" customHeight="true" outlineLevel="0" collapsed="false">
      <c r="A3609" s="1" t="s">
        <v>6062</v>
      </c>
      <c r="B3609" s="1" t="s">
        <v>1462</v>
      </c>
      <c r="C3609" s="1" t="s">
        <v>1356</v>
      </c>
      <c r="D3609" s="1" t="s">
        <v>2032</v>
      </c>
      <c r="E3609" s="1" t="s">
        <v>2018</v>
      </c>
      <c r="F3609" s="16" t="n">
        <v>0</v>
      </c>
      <c r="G3609" s="16" t="n">
        <v>9784.49</v>
      </c>
      <c r="H3609" s="16" t="n">
        <v>9784.49</v>
      </c>
    </row>
    <row r="3610" customFormat="false" ht="15" hidden="false" customHeight="true" outlineLevel="0" collapsed="false">
      <c r="A3610" s="1" t="s">
        <v>6063</v>
      </c>
      <c r="B3610" s="1" t="s">
        <v>1052</v>
      </c>
      <c r="C3610" s="1" t="s">
        <v>1708</v>
      </c>
      <c r="D3610" s="1" t="s">
        <v>2032</v>
      </c>
      <c r="E3610" s="1" t="s">
        <v>2018</v>
      </c>
      <c r="F3610" s="16" t="n">
        <v>0</v>
      </c>
      <c r="G3610" s="16" t="n">
        <v>6325.84</v>
      </c>
      <c r="H3610" s="16" t="n">
        <v>6325.84</v>
      </c>
    </row>
    <row r="3611" customFormat="false" ht="15" hidden="false" customHeight="true" outlineLevel="0" collapsed="false">
      <c r="A3611" s="1" t="s">
        <v>6064</v>
      </c>
      <c r="B3611" s="1" t="s">
        <v>761</v>
      </c>
      <c r="C3611" s="1" t="s">
        <v>836</v>
      </c>
      <c r="D3611" s="1" t="s">
        <v>2021</v>
      </c>
      <c r="E3611" s="1" t="s">
        <v>2018</v>
      </c>
      <c r="F3611" s="16" t="n">
        <v>0</v>
      </c>
      <c r="G3611" s="16" t="n">
        <v>17104.12</v>
      </c>
      <c r="H3611" s="16" t="n">
        <v>17104.12</v>
      </c>
    </row>
    <row r="3612" customFormat="false" ht="15" hidden="false" customHeight="true" outlineLevel="0" collapsed="false">
      <c r="A3612" s="1" t="s">
        <v>6065</v>
      </c>
      <c r="B3612" s="1" t="s">
        <v>697</v>
      </c>
      <c r="C3612" s="1" t="s">
        <v>3085</v>
      </c>
      <c r="D3612" s="1" t="s">
        <v>2025</v>
      </c>
      <c r="E3612" s="1" t="s">
        <v>2018</v>
      </c>
      <c r="F3612" s="16" t="n">
        <v>0</v>
      </c>
      <c r="G3612" s="16" t="n">
        <v>3307.97</v>
      </c>
      <c r="H3612" s="16" t="n">
        <v>3307.97</v>
      </c>
    </row>
    <row r="3613" customFormat="false" ht="15" hidden="false" customHeight="true" outlineLevel="0" collapsed="false">
      <c r="A3613" s="1" t="s">
        <v>6066</v>
      </c>
      <c r="B3613" s="1" t="s">
        <v>199</v>
      </c>
      <c r="C3613" s="1" t="s">
        <v>2428</v>
      </c>
      <c r="D3613" s="1" t="s">
        <v>2025</v>
      </c>
      <c r="E3613" s="1" t="s">
        <v>2018</v>
      </c>
      <c r="F3613" s="16" t="n">
        <v>0</v>
      </c>
      <c r="G3613" s="16" t="n">
        <v>12132.75</v>
      </c>
      <c r="H3613" s="16" t="n">
        <v>12132.75</v>
      </c>
    </row>
    <row r="3614" customFormat="false" ht="15" hidden="false" customHeight="true" outlineLevel="0" collapsed="false">
      <c r="A3614" s="1" t="s">
        <v>6067</v>
      </c>
      <c r="B3614" s="1" t="s">
        <v>1902</v>
      </c>
      <c r="C3614" s="1" t="s">
        <v>1282</v>
      </c>
      <c r="D3614" s="1" t="s">
        <v>2021</v>
      </c>
      <c r="E3614" s="1" t="s">
        <v>2018</v>
      </c>
      <c r="F3614" s="16" t="n">
        <v>0</v>
      </c>
      <c r="G3614" s="16" t="n">
        <v>2619.77</v>
      </c>
      <c r="H3614" s="16" t="n">
        <v>2619.77</v>
      </c>
    </row>
    <row r="3615" customFormat="false" ht="15" hidden="false" customHeight="true" outlineLevel="0" collapsed="false">
      <c r="A3615" s="1" t="s">
        <v>6068</v>
      </c>
      <c r="B3615" s="1" t="s">
        <v>1190</v>
      </c>
      <c r="C3615" s="1" t="s">
        <v>1235</v>
      </c>
      <c r="D3615" s="1" t="s">
        <v>2017</v>
      </c>
      <c r="E3615" s="1" t="s">
        <v>2018</v>
      </c>
      <c r="F3615" s="16" t="n">
        <v>79</v>
      </c>
      <c r="G3615" s="16" t="n">
        <v>1446.51</v>
      </c>
      <c r="H3615" s="16" t="n">
        <v>1525.51</v>
      </c>
    </row>
    <row r="3616" customFormat="false" ht="15" hidden="false" customHeight="true" outlineLevel="0" collapsed="false">
      <c r="A3616" s="1" t="s">
        <v>6069</v>
      </c>
      <c r="B3616" s="1" t="s">
        <v>700</v>
      </c>
      <c r="C3616" s="1" t="s">
        <v>2741</v>
      </c>
      <c r="D3616" s="1" t="s">
        <v>2025</v>
      </c>
      <c r="E3616" s="1" t="s">
        <v>2018</v>
      </c>
      <c r="F3616" s="16" t="n">
        <v>49</v>
      </c>
      <c r="G3616" s="16" t="n">
        <v>2255.79</v>
      </c>
      <c r="H3616" s="16" t="n">
        <v>2304.79</v>
      </c>
    </row>
    <row r="3617" customFormat="false" ht="15" hidden="false" customHeight="true" outlineLevel="0" collapsed="false">
      <c r="A3617" s="1" t="s">
        <v>6070</v>
      </c>
      <c r="B3617" s="1" t="s">
        <v>405</v>
      </c>
      <c r="C3617" s="1" t="s">
        <v>2302</v>
      </c>
      <c r="D3617" s="1" t="s">
        <v>2021</v>
      </c>
      <c r="E3617" s="1" t="s">
        <v>2018</v>
      </c>
      <c r="F3617" s="16" t="n">
        <v>0</v>
      </c>
      <c r="G3617" s="16" t="n">
        <v>4997.96</v>
      </c>
      <c r="H3617" s="16" t="n">
        <v>4997.96</v>
      </c>
    </row>
    <row r="3618" customFormat="false" ht="15" hidden="false" customHeight="true" outlineLevel="0" collapsed="false">
      <c r="A3618" s="1" t="s">
        <v>6071</v>
      </c>
      <c r="B3618" s="1" t="s">
        <v>1071</v>
      </c>
      <c r="C3618" s="1" t="s">
        <v>2191</v>
      </c>
      <c r="D3618" s="1" t="s">
        <v>2017</v>
      </c>
      <c r="E3618" s="1" t="s">
        <v>2018</v>
      </c>
      <c r="F3618" s="16" t="n">
        <v>0</v>
      </c>
      <c r="G3618" s="16" t="n">
        <v>6259.47</v>
      </c>
      <c r="H3618" s="16" t="n">
        <v>6259.47</v>
      </c>
    </row>
    <row r="3619" customFormat="false" ht="15" hidden="false" customHeight="true" outlineLevel="0" collapsed="false">
      <c r="A3619" s="1" t="s">
        <v>6072</v>
      </c>
      <c r="B3619" s="1" t="s">
        <v>1375</v>
      </c>
      <c r="C3619" s="1" t="s">
        <v>1291</v>
      </c>
      <c r="D3619" s="1" t="s">
        <v>2017</v>
      </c>
      <c r="E3619" s="1" t="s">
        <v>2018</v>
      </c>
      <c r="F3619" s="16" t="n">
        <v>79</v>
      </c>
      <c r="G3619" s="16" t="n">
        <v>2374.52</v>
      </c>
      <c r="H3619" s="16" t="n">
        <v>2453.52</v>
      </c>
    </row>
    <row r="3620" customFormat="false" ht="15" hidden="false" customHeight="true" outlineLevel="0" collapsed="false">
      <c r="A3620" s="1" t="s">
        <v>6073</v>
      </c>
      <c r="B3620" s="1" t="s">
        <v>1049</v>
      </c>
      <c r="C3620" s="1" t="s">
        <v>2423</v>
      </c>
      <c r="D3620" s="1" t="s">
        <v>2021</v>
      </c>
      <c r="E3620" s="1" t="s">
        <v>2018</v>
      </c>
      <c r="F3620" s="16" t="n">
        <v>0</v>
      </c>
      <c r="G3620" s="16" t="n">
        <v>11752.32</v>
      </c>
      <c r="H3620" s="16" t="n">
        <v>11752.32</v>
      </c>
    </row>
    <row r="3621" customFormat="false" ht="15" hidden="false" customHeight="true" outlineLevel="0" collapsed="false">
      <c r="A3621" s="1" t="s">
        <v>6074</v>
      </c>
      <c r="B3621" s="1" t="s">
        <v>1479</v>
      </c>
      <c r="C3621" s="1" t="s">
        <v>3292</v>
      </c>
      <c r="D3621" s="1" t="s">
        <v>2025</v>
      </c>
      <c r="E3621" s="1" t="s">
        <v>2018</v>
      </c>
      <c r="F3621" s="16" t="n">
        <v>0</v>
      </c>
      <c r="G3621" s="16" t="n">
        <v>4511.59</v>
      </c>
      <c r="H3621" s="16" t="n">
        <v>4511.59</v>
      </c>
    </row>
    <row r="3622" customFormat="false" ht="15" hidden="false" customHeight="true" outlineLevel="0" collapsed="false">
      <c r="A3622" s="1" t="s">
        <v>6075</v>
      </c>
      <c r="B3622" s="1" t="s">
        <v>968</v>
      </c>
      <c r="C3622" s="1" t="s">
        <v>3110</v>
      </c>
      <c r="D3622" s="1" t="s">
        <v>2021</v>
      </c>
      <c r="E3622" s="1" t="s">
        <v>2018</v>
      </c>
      <c r="F3622" s="16" t="n">
        <v>99</v>
      </c>
      <c r="G3622" s="16" t="n">
        <v>645.89</v>
      </c>
      <c r="H3622" s="16" t="n">
        <v>744.89</v>
      </c>
    </row>
    <row r="3623" customFormat="false" ht="15" hidden="false" customHeight="true" outlineLevel="0" collapsed="false">
      <c r="A3623" s="1" t="s">
        <v>6076</v>
      </c>
      <c r="B3623" s="1" t="s">
        <v>758</v>
      </c>
      <c r="C3623" s="1" t="s">
        <v>464</v>
      </c>
      <c r="D3623" s="1" t="s">
        <v>2032</v>
      </c>
      <c r="E3623" s="1" t="s">
        <v>2022</v>
      </c>
      <c r="F3623" s="16" t="n">
        <v>79</v>
      </c>
      <c r="G3623" s="16" t="n">
        <v>2398.35</v>
      </c>
      <c r="H3623" s="16" t="n">
        <v>2477.35</v>
      </c>
    </row>
    <row r="3624" customFormat="false" ht="15" hidden="false" customHeight="true" outlineLevel="0" collapsed="false">
      <c r="A3624" s="1" t="s">
        <v>6077</v>
      </c>
      <c r="B3624" s="1" t="s">
        <v>1151</v>
      </c>
      <c r="C3624" s="1" t="s">
        <v>1117</v>
      </c>
      <c r="D3624" s="1" t="s">
        <v>2028</v>
      </c>
      <c r="E3624" s="1" t="s">
        <v>2018</v>
      </c>
      <c r="F3624" s="16" t="n">
        <v>0</v>
      </c>
      <c r="G3624" s="16" t="n">
        <v>18343.96</v>
      </c>
      <c r="H3624" s="16" t="n">
        <v>18343.96</v>
      </c>
    </row>
    <row r="3625" customFormat="false" ht="15" hidden="false" customHeight="true" outlineLevel="0" collapsed="false">
      <c r="A3625" s="1" t="s">
        <v>6078</v>
      </c>
      <c r="B3625" s="1" t="s">
        <v>304</v>
      </c>
      <c r="C3625" s="1" t="s">
        <v>3551</v>
      </c>
      <c r="D3625" s="1" t="s">
        <v>2025</v>
      </c>
      <c r="E3625" s="1" t="s">
        <v>2018</v>
      </c>
      <c r="F3625" s="16" t="n">
        <v>0</v>
      </c>
      <c r="G3625" s="16" t="n">
        <v>3889.54</v>
      </c>
      <c r="H3625" s="16" t="n">
        <v>3889.54</v>
      </c>
    </row>
    <row r="3626" customFormat="false" ht="15" hidden="false" customHeight="true" outlineLevel="0" collapsed="false">
      <c r="A3626" s="1" t="s">
        <v>6079</v>
      </c>
      <c r="B3626" s="1" t="s">
        <v>827</v>
      </c>
      <c r="C3626" s="1" t="s">
        <v>1674</v>
      </c>
      <c r="D3626" s="1" t="s">
        <v>2055</v>
      </c>
      <c r="E3626" s="1" t="s">
        <v>2018</v>
      </c>
      <c r="F3626" s="16" t="n">
        <v>0</v>
      </c>
      <c r="G3626" s="16" t="n">
        <v>5901.84</v>
      </c>
      <c r="H3626" s="16" t="n">
        <v>5901.84</v>
      </c>
    </row>
    <row r="3627" customFormat="false" ht="15" hidden="false" customHeight="true" outlineLevel="0" collapsed="false">
      <c r="A3627" s="1" t="s">
        <v>6080</v>
      </c>
      <c r="B3627" s="1" t="s">
        <v>655</v>
      </c>
      <c r="C3627" s="1" t="s">
        <v>5060</v>
      </c>
      <c r="D3627" s="1" t="s">
        <v>2021</v>
      </c>
      <c r="E3627" s="1" t="s">
        <v>2018</v>
      </c>
      <c r="F3627" s="16" t="n">
        <v>99</v>
      </c>
      <c r="G3627" s="16" t="n">
        <v>1104.47</v>
      </c>
      <c r="H3627" s="16" t="n">
        <v>1203.47</v>
      </c>
    </row>
    <row r="3628" customFormat="false" ht="15" hidden="false" customHeight="true" outlineLevel="0" collapsed="false">
      <c r="A3628" s="1" t="s">
        <v>6081</v>
      </c>
      <c r="B3628" s="1" t="s">
        <v>562</v>
      </c>
      <c r="C3628" s="1" t="s">
        <v>565</v>
      </c>
      <c r="D3628" s="1" t="s">
        <v>2017</v>
      </c>
      <c r="E3628" s="1" t="s">
        <v>2018</v>
      </c>
      <c r="F3628" s="16" t="n">
        <v>79</v>
      </c>
      <c r="G3628" s="16" t="n">
        <v>1322.35</v>
      </c>
      <c r="H3628" s="16" t="n">
        <v>1401.35</v>
      </c>
    </row>
    <row r="3629" customFormat="false" ht="15" hidden="false" customHeight="true" outlineLevel="0" collapsed="false">
      <c r="A3629" s="1" t="s">
        <v>6082</v>
      </c>
      <c r="B3629" s="1" t="s">
        <v>512</v>
      </c>
      <c r="C3629" s="1" t="s">
        <v>197</v>
      </c>
      <c r="D3629" s="1" t="s">
        <v>2025</v>
      </c>
      <c r="E3629" s="1" t="s">
        <v>2018</v>
      </c>
      <c r="F3629" s="16" t="n">
        <v>0</v>
      </c>
      <c r="G3629" s="16" t="n">
        <v>7038.89</v>
      </c>
      <c r="H3629" s="16" t="n">
        <v>7038.89</v>
      </c>
    </row>
    <row r="3630" customFormat="false" ht="15" hidden="false" customHeight="true" outlineLevel="0" collapsed="false">
      <c r="A3630" s="1" t="s">
        <v>6083</v>
      </c>
      <c r="B3630" s="1" t="s">
        <v>734</v>
      </c>
      <c r="C3630" s="1" t="s">
        <v>736</v>
      </c>
      <c r="D3630" s="1" t="s">
        <v>2028</v>
      </c>
      <c r="E3630" s="1" t="s">
        <v>2018</v>
      </c>
      <c r="F3630" s="16" t="n">
        <v>49</v>
      </c>
      <c r="G3630" s="16" t="n">
        <v>622.3</v>
      </c>
      <c r="H3630" s="16" t="n">
        <v>671.3</v>
      </c>
    </row>
    <row r="3631" customFormat="false" ht="15" hidden="false" customHeight="true" outlineLevel="0" collapsed="false">
      <c r="A3631" s="1" t="s">
        <v>6084</v>
      </c>
      <c r="B3631" s="1" t="s">
        <v>909</v>
      </c>
      <c r="C3631" s="1" t="s">
        <v>699</v>
      </c>
      <c r="D3631" s="1" t="s">
        <v>2021</v>
      </c>
      <c r="E3631" s="1" t="s">
        <v>2018</v>
      </c>
      <c r="F3631" s="16" t="n">
        <v>0</v>
      </c>
      <c r="G3631" s="16" t="n">
        <v>6835.3</v>
      </c>
      <c r="H3631" s="16" t="n">
        <v>6835.3</v>
      </c>
    </row>
    <row r="3632" customFormat="false" ht="15" hidden="false" customHeight="true" outlineLevel="0" collapsed="false">
      <c r="A3632" s="1" t="s">
        <v>6085</v>
      </c>
      <c r="B3632" s="1" t="s">
        <v>227</v>
      </c>
      <c r="C3632" s="1" t="s">
        <v>3050</v>
      </c>
      <c r="D3632" s="1" t="s">
        <v>2025</v>
      </c>
      <c r="E3632" s="1" t="s">
        <v>2018</v>
      </c>
      <c r="F3632" s="16" t="n">
        <v>0</v>
      </c>
      <c r="G3632" s="16" t="n">
        <v>4690.17</v>
      </c>
      <c r="H3632" s="16" t="n">
        <v>4690.17</v>
      </c>
    </row>
    <row r="3633" customFormat="false" ht="15" hidden="false" customHeight="true" outlineLevel="0" collapsed="false">
      <c r="A3633" s="1" t="s">
        <v>6086</v>
      </c>
      <c r="B3633" s="1" t="s">
        <v>1124</v>
      </c>
      <c r="C3633" s="1" t="s">
        <v>975</v>
      </c>
      <c r="D3633" s="1" t="s">
        <v>2025</v>
      </c>
      <c r="E3633" s="1" t="s">
        <v>2018</v>
      </c>
      <c r="F3633" s="16" t="n">
        <v>99</v>
      </c>
      <c r="G3633" s="16" t="n">
        <v>295.59</v>
      </c>
      <c r="H3633" s="16" t="n">
        <v>394.59</v>
      </c>
    </row>
    <row r="3634" customFormat="false" ht="15" hidden="false" customHeight="true" outlineLevel="0" collapsed="false">
      <c r="A3634" s="1" t="s">
        <v>6087</v>
      </c>
      <c r="B3634" s="1" t="s">
        <v>1375</v>
      </c>
      <c r="C3634" s="1" t="s">
        <v>981</v>
      </c>
      <c r="D3634" s="1" t="s">
        <v>2017</v>
      </c>
      <c r="E3634" s="1" t="s">
        <v>2018</v>
      </c>
      <c r="F3634" s="16" t="n">
        <v>0</v>
      </c>
      <c r="G3634" s="16" t="n">
        <v>6821.06</v>
      </c>
      <c r="H3634" s="16" t="n">
        <v>6821.06</v>
      </c>
    </row>
    <row r="3635" customFormat="false" ht="15" hidden="false" customHeight="true" outlineLevel="0" collapsed="false">
      <c r="A3635" s="1" t="s">
        <v>6088</v>
      </c>
      <c r="B3635" s="1" t="s">
        <v>227</v>
      </c>
      <c r="C3635" s="1" t="s">
        <v>1445</v>
      </c>
      <c r="D3635" s="1" t="s">
        <v>2028</v>
      </c>
      <c r="E3635" s="1" t="s">
        <v>2018</v>
      </c>
      <c r="F3635" s="16" t="n">
        <v>99</v>
      </c>
      <c r="G3635" s="16" t="n">
        <v>2398.35</v>
      </c>
      <c r="H3635" s="16" t="n">
        <v>2497.35</v>
      </c>
    </row>
    <row r="3636" customFormat="false" ht="15" hidden="false" customHeight="true" outlineLevel="0" collapsed="false">
      <c r="A3636" s="1" t="s">
        <v>6089</v>
      </c>
      <c r="B3636" s="1" t="s">
        <v>1028</v>
      </c>
      <c r="C3636" s="1" t="s">
        <v>5714</v>
      </c>
      <c r="D3636" s="1" t="s">
        <v>2028</v>
      </c>
      <c r="E3636" s="1" t="s">
        <v>2018</v>
      </c>
      <c r="F3636" s="16" t="n">
        <v>79</v>
      </c>
      <c r="G3636" s="16" t="n">
        <v>482.17</v>
      </c>
      <c r="H3636" s="16" t="n">
        <v>561.17</v>
      </c>
    </row>
    <row r="3637" customFormat="false" ht="15" hidden="false" customHeight="true" outlineLevel="0" collapsed="false">
      <c r="A3637" s="1" t="s">
        <v>6090</v>
      </c>
      <c r="B3637" s="1" t="s">
        <v>255</v>
      </c>
      <c r="C3637" s="1" t="s">
        <v>2270</v>
      </c>
      <c r="D3637" s="1" t="s">
        <v>2055</v>
      </c>
      <c r="E3637" s="1" t="s">
        <v>2018</v>
      </c>
      <c r="F3637" s="16" t="n">
        <v>0</v>
      </c>
      <c r="G3637" s="16" t="n">
        <v>3931.3</v>
      </c>
      <c r="H3637" s="16" t="n">
        <v>3931.3</v>
      </c>
    </row>
    <row r="3638" customFormat="false" ht="15" hidden="false" customHeight="true" outlineLevel="0" collapsed="false">
      <c r="A3638" s="1" t="s">
        <v>6091</v>
      </c>
      <c r="B3638" s="1" t="s">
        <v>1637</v>
      </c>
      <c r="C3638" s="1" t="s">
        <v>3321</v>
      </c>
      <c r="D3638" s="1" t="s">
        <v>2025</v>
      </c>
      <c r="E3638" s="1" t="s">
        <v>2018</v>
      </c>
      <c r="F3638" s="16" t="n">
        <v>79</v>
      </c>
      <c r="G3638" s="16" t="n">
        <v>458.06</v>
      </c>
      <c r="H3638" s="16" t="n">
        <v>537.06</v>
      </c>
    </row>
    <row r="3639" customFormat="false" ht="15" hidden="false" customHeight="true" outlineLevel="0" collapsed="false">
      <c r="A3639" s="1" t="s">
        <v>6092</v>
      </c>
      <c r="B3639" s="1" t="s">
        <v>1193</v>
      </c>
      <c r="C3639" s="1" t="s">
        <v>350</v>
      </c>
      <c r="D3639" s="1" t="s">
        <v>2021</v>
      </c>
      <c r="E3639" s="1" t="s">
        <v>2045</v>
      </c>
      <c r="F3639" s="16" t="n">
        <v>0</v>
      </c>
      <c r="G3639" s="16" t="n">
        <v>3266.26</v>
      </c>
      <c r="H3639" s="16" t="n">
        <v>3266.26</v>
      </c>
    </row>
    <row r="3640" customFormat="false" ht="15" hidden="false" customHeight="true" outlineLevel="0" collapsed="false">
      <c r="A3640" s="1" t="s">
        <v>6093</v>
      </c>
      <c r="B3640" s="1" t="s">
        <v>355</v>
      </c>
      <c r="C3640" s="1" t="s">
        <v>2237</v>
      </c>
      <c r="D3640" s="1" t="s">
        <v>2021</v>
      </c>
      <c r="E3640" s="1" t="s">
        <v>2018</v>
      </c>
      <c r="F3640" s="16" t="n">
        <v>0</v>
      </c>
      <c r="G3640" s="16" t="n">
        <v>4796.7</v>
      </c>
      <c r="H3640" s="16" t="n">
        <v>4796.7</v>
      </c>
    </row>
    <row r="3641" customFormat="false" ht="15" hidden="false" customHeight="true" outlineLevel="0" collapsed="false">
      <c r="A3641" s="1" t="s">
        <v>6094</v>
      </c>
      <c r="B3641" s="1" t="s">
        <v>1184</v>
      </c>
      <c r="C3641" s="1" t="s">
        <v>3110</v>
      </c>
      <c r="D3641" s="1" t="s">
        <v>2021</v>
      </c>
      <c r="E3641" s="1" t="s">
        <v>2018</v>
      </c>
      <c r="F3641" s="16" t="n">
        <v>0</v>
      </c>
      <c r="G3641" s="16" t="n">
        <v>4317.03</v>
      </c>
      <c r="H3641" s="16" t="n">
        <v>4317.03</v>
      </c>
    </row>
    <row r="3642" customFormat="false" ht="15" hidden="false" customHeight="true" outlineLevel="0" collapsed="false">
      <c r="A3642" s="1" t="s">
        <v>6095</v>
      </c>
      <c r="B3642" s="1" t="s">
        <v>652</v>
      </c>
      <c r="C3642" s="1" t="s">
        <v>2675</v>
      </c>
      <c r="D3642" s="1" t="s">
        <v>2017</v>
      </c>
      <c r="E3642" s="1" t="s">
        <v>2018</v>
      </c>
      <c r="F3642" s="16" t="n">
        <v>79</v>
      </c>
      <c r="G3642" s="16" t="n">
        <v>957.5</v>
      </c>
      <c r="H3642" s="16" t="n">
        <v>1036.5</v>
      </c>
    </row>
    <row r="3643" customFormat="false" ht="15" hidden="false" customHeight="true" outlineLevel="0" collapsed="false">
      <c r="A3643" s="1" t="s">
        <v>6096</v>
      </c>
      <c r="B3643" s="1" t="s">
        <v>1135</v>
      </c>
      <c r="C3643" s="1" t="s">
        <v>2263</v>
      </c>
      <c r="D3643" s="1" t="s">
        <v>2017</v>
      </c>
      <c r="E3643" s="1" t="s">
        <v>2045</v>
      </c>
      <c r="F3643" s="16" t="n">
        <v>0</v>
      </c>
      <c r="G3643" s="16" t="n">
        <v>9848.98</v>
      </c>
      <c r="H3643" s="16" t="n">
        <v>9848.98</v>
      </c>
    </row>
    <row r="3644" customFormat="false" ht="15" hidden="false" customHeight="true" outlineLevel="0" collapsed="false">
      <c r="A3644" s="1" t="s">
        <v>6097</v>
      </c>
      <c r="B3644" s="1" t="s">
        <v>954</v>
      </c>
      <c r="C3644" s="1" t="s">
        <v>474</v>
      </c>
      <c r="D3644" s="1" t="s">
        <v>2032</v>
      </c>
      <c r="E3644" s="1" t="s">
        <v>2018</v>
      </c>
      <c r="F3644" s="16" t="n">
        <v>0</v>
      </c>
      <c r="G3644" s="16" t="n">
        <v>2532.14</v>
      </c>
      <c r="H3644" s="16" t="n">
        <v>2532.14</v>
      </c>
    </row>
    <row r="3645" customFormat="false" ht="15" hidden="false" customHeight="true" outlineLevel="0" collapsed="false">
      <c r="A3645" s="1" t="s">
        <v>6098</v>
      </c>
      <c r="B3645" s="1" t="s">
        <v>1154</v>
      </c>
      <c r="C3645" s="1" t="s">
        <v>490</v>
      </c>
      <c r="D3645" s="1" t="s">
        <v>2025</v>
      </c>
      <c r="E3645" s="1" t="s">
        <v>2018</v>
      </c>
      <c r="F3645" s="16" t="n">
        <v>79</v>
      </c>
      <c r="G3645" s="16" t="n">
        <v>1901.08</v>
      </c>
      <c r="H3645" s="16" t="n">
        <v>1980.08</v>
      </c>
    </row>
    <row r="3646" customFormat="false" ht="15" hidden="false" customHeight="true" outlineLevel="0" collapsed="false">
      <c r="A3646" s="1" t="s">
        <v>6099</v>
      </c>
      <c r="B3646" s="1" t="s">
        <v>1241</v>
      </c>
      <c r="C3646" s="1" t="s">
        <v>1054</v>
      </c>
      <c r="D3646" s="1" t="s">
        <v>2055</v>
      </c>
      <c r="E3646" s="1" t="s">
        <v>2018</v>
      </c>
      <c r="F3646" s="16" t="n">
        <v>0</v>
      </c>
      <c r="G3646" s="16" t="n">
        <v>5311.32</v>
      </c>
      <c r="H3646" s="16" t="n">
        <v>5311.32</v>
      </c>
    </row>
    <row r="3647" customFormat="false" ht="15" hidden="false" customHeight="true" outlineLevel="0" collapsed="false">
      <c r="A3647" s="1" t="s">
        <v>6100</v>
      </c>
      <c r="B3647" s="1" t="s">
        <v>1806</v>
      </c>
      <c r="C3647" s="1" t="s">
        <v>2654</v>
      </c>
      <c r="D3647" s="1" t="s">
        <v>2032</v>
      </c>
      <c r="E3647" s="1" t="s">
        <v>2018</v>
      </c>
      <c r="F3647" s="16" t="n">
        <v>0</v>
      </c>
      <c r="G3647" s="16" t="n">
        <v>5107.85</v>
      </c>
      <c r="H3647" s="16" t="n">
        <v>5107.85</v>
      </c>
    </row>
    <row r="3648" customFormat="false" ht="15" hidden="false" customHeight="true" outlineLevel="0" collapsed="false">
      <c r="A3648" s="1" t="s">
        <v>6101</v>
      </c>
      <c r="B3648" s="1" t="s">
        <v>1283</v>
      </c>
      <c r="C3648" s="1" t="s">
        <v>2137</v>
      </c>
      <c r="D3648" s="1" t="s">
        <v>2021</v>
      </c>
      <c r="E3648" s="1" t="s">
        <v>2018</v>
      </c>
      <c r="F3648" s="16" t="n">
        <v>0</v>
      </c>
      <c r="G3648" s="16" t="n">
        <v>6568.2</v>
      </c>
      <c r="H3648" s="16" t="n">
        <v>6568.2</v>
      </c>
    </row>
    <row r="3649" customFormat="false" ht="15" hidden="false" customHeight="true" outlineLevel="0" collapsed="false">
      <c r="A3649" s="1" t="s">
        <v>6102</v>
      </c>
      <c r="B3649" s="1" t="s">
        <v>1522</v>
      </c>
      <c r="C3649" s="1" t="s">
        <v>279</v>
      </c>
      <c r="D3649" s="1" t="s">
        <v>2028</v>
      </c>
      <c r="E3649" s="1" t="s">
        <v>2018</v>
      </c>
      <c r="F3649" s="16" t="n">
        <v>79</v>
      </c>
      <c r="G3649" s="16" t="n">
        <v>1899.62</v>
      </c>
      <c r="H3649" s="16" t="n">
        <v>1978.62</v>
      </c>
    </row>
    <row r="3650" customFormat="false" ht="15" hidden="false" customHeight="true" outlineLevel="0" collapsed="false">
      <c r="A3650" s="1" t="s">
        <v>6103</v>
      </c>
      <c r="B3650" s="1" t="s">
        <v>909</v>
      </c>
      <c r="C3650" s="1" t="s">
        <v>688</v>
      </c>
      <c r="D3650" s="1" t="s">
        <v>2032</v>
      </c>
      <c r="E3650" s="1" t="s">
        <v>2018</v>
      </c>
      <c r="F3650" s="16" t="n">
        <v>49</v>
      </c>
      <c r="G3650" s="16" t="n">
        <v>2137.07</v>
      </c>
      <c r="H3650" s="16" t="n">
        <v>2186.07</v>
      </c>
    </row>
    <row r="3651" customFormat="false" ht="15" hidden="false" customHeight="true" outlineLevel="0" collapsed="false">
      <c r="A3651" s="1" t="s">
        <v>6104</v>
      </c>
      <c r="B3651" s="1" t="s">
        <v>1527</v>
      </c>
      <c r="C3651" s="1" t="s">
        <v>3897</v>
      </c>
      <c r="D3651" s="1" t="s">
        <v>2017</v>
      </c>
      <c r="E3651" s="1" t="s">
        <v>2045</v>
      </c>
      <c r="F3651" s="16" t="n">
        <v>0</v>
      </c>
      <c r="G3651" s="16" t="n">
        <v>5660.21</v>
      </c>
      <c r="H3651" s="16" t="n">
        <v>5660.21</v>
      </c>
    </row>
    <row r="3652" customFormat="false" ht="15" hidden="false" customHeight="true" outlineLevel="0" collapsed="false">
      <c r="A3652" s="1" t="s">
        <v>6105</v>
      </c>
      <c r="B3652" s="1" t="s">
        <v>524</v>
      </c>
      <c r="C3652" s="1" t="s">
        <v>2888</v>
      </c>
      <c r="D3652" s="1" t="s">
        <v>2017</v>
      </c>
      <c r="E3652" s="1" t="s">
        <v>2018</v>
      </c>
      <c r="F3652" s="16" t="n">
        <v>0</v>
      </c>
      <c r="G3652" s="16" t="n">
        <v>7715.4</v>
      </c>
      <c r="H3652" s="16" t="n">
        <v>7715.4</v>
      </c>
    </row>
    <row r="3653" customFormat="false" ht="15" hidden="false" customHeight="true" outlineLevel="0" collapsed="false">
      <c r="A3653" s="1" t="s">
        <v>6106</v>
      </c>
      <c r="B3653" s="1" t="s">
        <v>1077</v>
      </c>
      <c r="C3653" s="1" t="s">
        <v>1649</v>
      </c>
      <c r="D3653" s="1" t="s">
        <v>2021</v>
      </c>
      <c r="E3653" s="1" t="s">
        <v>2018</v>
      </c>
      <c r="F3653" s="16" t="n">
        <v>0</v>
      </c>
      <c r="G3653" s="16" t="n">
        <v>15432.54</v>
      </c>
      <c r="H3653" s="16" t="n">
        <v>15432.54</v>
      </c>
    </row>
    <row r="3654" customFormat="false" ht="15" hidden="false" customHeight="true" outlineLevel="0" collapsed="false">
      <c r="A3654" s="1" t="s">
        <v>6107</v>
      </c>
      <c r="B3654" s="1" t="s">
        <v>1448</v>
      </c>
      <c r="C3654" s="1" t="s">
        <v>2332</v>
      </c>
      <c r="D3654" s="1" t="s">
        <v>2032</v>
      </c>
      <c r="E3654" s="1" t="s">
        <v>2018</v>
      </c>
      <c r="F3654" s="16" t="n">
        <v>79</v>
      </c>
      <c r="G3654" s="16" t="n">
        <v>311.15</v>
      </c>
      <c r="H3654" s="16" t="n">
        <v>390.15</v>
      </c>
    </row>
    <row r="3655" customFormat="false" ht="15" hidden="false" customHeight="true" outlineLevel="0" collapsed="false">
      <c r="A3655" s="1" t="s">
        <v>6108</v>
      </c>
      <c r="B3655" s="1" t="s">
        <v>1462</v>
      </c>
      <c r="C3655" s="1" t="s">
        <v>3343</v>
      </c>
      <c r="D3655" s="1" t="s">
        <v>2032</v>
      </c>
      <c r="E3655" s="1" t="s">
        <v>2018</v>
      </c>
      <c r="F3655" s="16" t="n">
        <v>0</v>
      </c>
      <c r="G3655" s="16" t="n">
        <v>18457.3</v>
      </c>
      <c r="H3655" s="16" t="n">
        <v>18457.3</v>
      </c>
    </row>
    <row r="3656" customFormat="false" ht="15" hidden="false" customHeight="true" outlineLevel="0" collapsed="false">
      <c r="A3656" s="1" t="s">
        <v>6109</v>
      </c>
      <c r="B3656" s="1" t="s">
        <v>1437</v>
      </c>
      <c r="C3656" s="1" t="s">
        <v>1781</v>
      </c>
      <c r="D3656" s="1" t="s">
        <v>2017</v>
      </c>
      <c r="E3656" s="1" t="s">
        <v>2084</v>
      </c>
      <c r="F3656" s="16" t="n">
        <v>0</v>
      </c>
      <c r="G3656" s="16" t="n">
        <v>19185.46</v>
      </c>
      <c r="H3656" s="16" t="n">
        <v>19185.46</v>
      </c>
    </row>
    <row r="3657" customFormat="false" ht="15" hidden="false" customHeight="true" outlineLevel="0" collapsed="false">
      <c r="A3657" s="1" t="s">
        <v>6110</v>
      </c>
      <c r="B3657" s="1" t="s">
        <v>1052</v>
      </c>
      <c r="C3657" s="1" t="s">
        <v>651</v>
      </c>
      <c r="D3657" s="1" t="s">
        <v>2021</v>
      </c>
      <c r="E3657" s="1" t="s">
        <v>2018</v>
      </c>
      <c r="F3657" s="16" t="n">
        <v>0</v>
      </c>
      <c r="G3657" s="16" t="n">
        <v>3767.08</v>
      </c>
      <c r="H3657" s="16" t="n">
        <v>3767.08</v>
      </c>
    </row>
    <row r="3658" customFormat="false" ht="15" hidden="false" customHeight="true" outlineLevel="0" collapsed="false">
      <c r="A3658" s="1" t="s">
        <v>6111</v>
      </c>
      <c r="B3658" s="1" t="s">
        <v>1809</v>
      </c>
      <c r="C3658" s="1" t="s">
        <v>1431</v>
      </c>
      <c r="D3658" s="1" t="s">
        <v>2021</v>
      </c>
      <c r="E3658" s="1" t="s">
        <v>2018</v>
      </c>
      <c r="F3658" s="16" t="n">
        <v>79</v>
      </c>
      <c r="G3658" s="16" t="n">
        <v>1443.02</v>
      </c>
      <c r="H3658" s="16" t="n">
        <v>1522.02</v>
      </c>
    </row>
    <row r="3659" customFormat="false" ht="15" hidden="false" customHeight="true" outlineLevel="0" collapsed="false">
      <c r="A3659" s="1" t="s">
        <v>6112</v>
      </c>
      <c r="B3659" s="1" t="s">
        <v>1725</v>
      </c>
      <c r="C3659" s="1" t="s">
        <v>2062</v>
      </c>
      <c r="D3659" s="1" t="s">
        <v>2017</v>
      </c>
      <c r="E3659" s="1" t="s">
        <v>2018</v>
      </c>
      <c r="F3659" s="16" t="n">
        <v>79</v>
      </c>
      <c r="G3659" s="16" t="n">
        <v>2278.59</v>
      </c>
      <c r="H3659" s="16" t="n">
        <v>2357.59</v>
      </c>
    </row>
    <row r="3660" customFormat="false" ht="15" hidden="false" customHeight="true" outlineLevel="0" collapsed="false">
      <c r="A3660" s="1" t="s">
        <v>6113</v>
      </c>
      <c r="B3660" s="1" t="s">
        <v>1351</v>
      </c>
      <c r="C3660" s="1" t="s">
        <v>6114</v>
      </c>
      <c r="D3660" s="1" t="s">
        <v>2025</v>
      </c>
      <c r="E3660" s="1" t="s">
        <v>2045</v>
      </c>
      <c r="F3660" s="16" t="n">
        <v>0</v>
      </c>
      <c r="G3660" s="16" t="n">
        <v>9619.67</v>
      </c>
      <c r="H3660" s="16" t="n">
        <v>9619.67</v>
      </c>
    </row>
    <row r="3661" customFormat="false" ht="15" hidden="false" customHeight="true" outlineLevel="0" collapsed="false">
      <c r="A3661" s="1" t="s">
        <v>6115</v>
      </c>
      <c r="B3661" s="1" t="s">
        <v>304</v>
      </c>
      <c r="C3661" s="1" t="s">
        <v>2381</v>
      </c>
      <c r="D3661" s="1" t="s">
        <v>2025</v>
      </c>
      <c r="E3661" s="1" t="s">
        <v>2018</v>
      </c>
      <c r="F3661" s="16" t="n">
        <v>49</v>
      </c>
      <c r="G3661" s="16" t="n">
        <v>2374.52</v>
      </c>
      <c r="H3661" s="16" t="n">
        <v>2423.52</v>
      </c>
    </row>
    <row r="3662" customFormat="false" ht="15" hidden="false" customHeight="true" outlineLevel="0" collapsed="false">
      <c r="A3662" s="1" t="s">
        <v>6116</v>
      </c>
      <c r="B3662" s="1" t="s">
        <v>863</v>
      </c>
      <c r="C3662" s="1" t="s">
        <v>2850</v>
      </c>
      <c r="D3662" s="1" t="s">
        <v>2028</v>
      </c>
      <c r="E3662" s="1" t="s">
        <v>2018</v>
      </c>
      <c r="F3662" s="16" t="n">
        <v>0</v>
      </c>
      <c r="G3662" s="16" t="n">
        <v>2837.86</v>
      </c>
      <c r="H3662" s="16" t="n">
        <v>2837.86</v>
      </c>
    </row>
    <row r="3663" customFormat="false" ht="15" hidden="false" customHeight="true" outlineLevel="0" collapsed="false">
      <c r="A3663" s="1" t="s">
        <v>6117</v>
      </c>
      <c r="B3663" s="1" t="s">
        <v>514</v>
      </c>
      <c r="C3663" s="1" t="s">
        <v>2177</v>
      </c>
      <c r="D3663" s="1" t="s">
        <v>2017</v>
      </c>
      <c r="E3663" s="1" t="s">
        <v>2018</v>
      </c>
      <c r="F3663" s="16" t="n">
        <v>99</v>
      </c>
      <c r="G3663" s="16" t="n">
        <v>2158.52</v>
      </c>
      <c r="H3663" s="16" t="n">
        <v>2257.52</v>
      </c>
    </row>
    <row r="3664" customFormat="false" ht="15" hidden="false" customHeight="true" outlineLevel="0" collapsed="false">
      <c r="A3664" s="1" t="s">
        <v>6118</v>
      </c>
      <c r="B3664" s="1" t="s">
        <v>1897</v>
      </c>
      <c r="C3664" s="1" t="s">
        <v>1484</v>
      </c>
      <c r="D3664" s="1" t="s">
        <v>2017</v>
      </c>
      <c r="E3664" s="1" t="s">
        <v>2018</v>
      </c>
      <c r="F3664" s="16" t="n">
        <v>0</v>
      </c>
      <c r="G3664" s="16" t="n">
        <v>13399.58</v>
      </c>
      <c r="H3664" s="16" t="n">
        <v>13399.58</v>
      </c>
    </row>
    <row r="3665" customFormat="false" ht="15" hidden="false" customHeight="true" outlineLevel="0" collapsed="false">
      <c r="A3665" s="1" t="s">
        <v>6119</v>
      </c>
      <c r="B3665" s="1" t="s">
        <v>1502</v>
      </c>
      <c r="C3665" s="1" t="s">
        <v>1907</v>
      </c>
      <c r="D3665" s="1" t="s">
        <v>2017</v>
      </c>
      <c r="E3665" s="1" t="s">
        <v>2022</v>
      </c>
      <c r="F3665" s="16" t="n">
        <v>99</v>
      </c>
      <c r="G3665" s="16" t="n">
        <v>2374.52</v>
      </c>
      <c r="H3665" s="16" t="n">
        <v>2473.52</v>
      </c>
    </row>
    <row r="3666" customFormat="false" ht="15" hidden="false" customHeight="true" outlineLevel="0" collapsed="false">
      <c r="A3666" s="1" t="s">
        <v>6120</v>
      </c>
      <c r="B3666" s="1" t="s">
        <v>1041</v>
      </c>
      <c r="C3666" s="1" t="s">
        <v>2635</v>
      </c>
      <c r="D3666" s="1" t="s">
        <v>2032</v>
      </c>
      <c r="E3666" s="1" t="s">
        <v>2045</v>
      </c>
      <c r="F3666" s="16" t="n">
        <v>0</v>
      </c>
      <c r="G3666" s="16" t="n">
        <v>10206.39</v>
      </c>
      <c r="H3666" s="16" t="n">
        <v>10206.39</v>
      </c>
    </row>
    <row r="3667" customFormat="false" ht="15" hidden="false" customHeight="true" outlineLevel="0" collapsed="false">
      <c r="A3667" s="1" t="s">
        <v>6121</v>
      </c>
      <c r="B3667" s="1" t="s">
        <v>325</v>
      </c>
      <c r="C3667" s="1" t="s">
        <v>2302</v>
      </c>
      <c r="D3667" s="1" t="s">
        <v>2028</v>
      </c>
      <c r="E3667" s="1" t="s">
        <v>2018</v>
      </c>
      <c r="F3667" s="16" t="n">
        <v>0</v>
      </c>
      <c r="G3667" s="16" t="n">
        <v>5877.79</v>
      </c>
      <c r="H3667" s="16" t="n">
        <v>5877.79</v>
      </c>
    </row>
    <row r="3668" customFormat="false" ht="15" hidden="false" customHeight="true" outlineLevel="0" collapsed="false">
      <c r="A3668" s="1" t="s">
        <v>6122</v>
      </c>
      <c r="B3668" s="1" t="s">
        <v>1473</v>
      </c>
      <c r="C3668" s="1" t="s">
        <v>2490</v>
      </c>
      <c r="D3668" s="1" t="s">
        <v>2055</v>
      </c>
      <c r="E3668" s="1" t="s">
        <v>2045</v>
      </c>
      <c r="F3668" s="16" t="n">
        <v>49</v>
      </c>
      <c r="G3668" s="16" t="n">
        <v>862.99</v>
      </c>
      <c r="H3668" s="16" t="n">
        <v>911.99</v>
      </c>
    </row>
    <row r="3669" customFormat="false" ht="15" hidden="false" customHeight="true" outlineLevel="0" collapsed="false">
      <c r="A3669" s="1" t="s">
        <v>6123</v>
      </c>
      <c r="B3669" s="1" t="s">
        <v>1178</v>
      </c>
      <c r="C3669" s="1" t="s">
        <v>4585</v>
      </c>
      <c r="D3669" s="1" t="s">
        <v>2021</v>
      </c>
      <c r="E3669" s="1" t="s">
        <v>2018</v>
      </c>
      <c r="F3669" s="16" t="n">
        <v>0</v>
      </c>
      <c r="G3669" s="16" t="n">
        <v>2500.51</v>
      </c>
      <c r="H3669" s="16" t="n">
        <v>2500.51</v>
      </c>
    </row>
    <row r="3670" customFormat="false" ht="15" hidden="false" customHeight="true" outlineLevel="0" collapsed="false">
      <c r="A3670" s="1" t="s">
        <v>6124</v>
      </c>
      <c r="B3670" s="1" t="s">
        <v>1052</v>
      </c>
      <c r="C3670" s="1" t="s">
        <v>1445</v>
      </c>
      <c r="D3670" s="1" t="s">
        <v>2055</v>
      </c>
      <c r="E3670" s="1" t="s">
        <v>2018</v>
      </c>
      <c r="F3670" s="16" t="n">
        <v>0</v>
      </c>
      <c r="G3670" s="16" t="n">
        <v>5045.75</v>
      </c>
      <c r="H3670" s="16" t="n">
        <v>5045.75</v>
      </c>
    </row>
    <row r="3671" customFormat="false" ht="15" hidden="false" customHeight="true" outlineLevel="0" collapsed="false">
      <c r="A3671" s="1" t="s">
        <v>6125</v>
      </c>
      <c r="B3671" s="1" t="s">
        <v>234</v>
      </c>
      <c r="C3671" s="1" t="s">
        <v>6126</v>
      </c>
      <c r="D3671" s="1" t="s">
        <v>2017</v>
      </c>
      <c r="E3671" s="1" t="s">
        <v>2018</v>
      </c>
      <c r="F3671" s="16" t="n">
        <v>99</v>
      </c>
      <c r="G3671" s="16" t="n">
        <v>2317.85</v>
      </c>
      <c r="H3671" s="16" t="n">
        <v>2416.85</v>
      </c>
    </row>
    <row r="3672" customFormat="false" ht="15" hidden="false" customHeight="true" outlineLevel="0" collapsed="false">
      <c r="A3672" s="1" t="s">
        <v>6127</v>
      </c>
      <c r="B3672" s="1" t="s">
        <v>1184</v>
      </c>
      <c r="C3672" s="1" t="s">
        <v>4017</v>
      </c>
      <c r="D3672" s="1" t="s">
        <v>2028</v>
      </c>
      <c r="E3672" s="1" t="s">
        <v>2018</v>
      </c>
      <c r="F3672" s="16" t="n">
        <v>0</v>
      </c>
      <c r="G3672" s="16" t="n">
        <v>4541.83</v>
      </c>
      <c r="H3672" s="16" t="n">
        <v>4541.83</v>
      </c>
    </row>
    <row r="3673" customFormat="false" ht="15" hidden="false" customHeight="true" outlineLevel="0" collapsed="false">
      <c r="A3673" s="1" t="s">
        <v>6128</v>
      </c>
      <c r="B3673" s="1" t="s">
        <v>1844</v>
      </c>
      <c r="C3673" s="1" t="s">
        <v>914</v>
      </c>
      <c r="D3673" s="1" t="s">
        <v>2021</v>
      </c>
      <c r="E3673" s="1" t="s">
        <v>2018</v>
      </c>
      <c r="F3673" s="16" t="n">
        <v>0</v>
      </c>
      <c r="G3673" s="16" t="n">
        <v>2528.53</v>
      </c>
      <c r="H3673" s="16" t="n">
        <v>2528.53</v>
      </c>
    </row>
    <row r="3674" customFormat="false" ht="15" hidden="false" customHeight="true" outlineLevel="0" collapsed="false">
      <c r="A3674" s="1" t="s">
        <v>6129</v>
      </c>
      <c r="B3674" s="1" t="s">
        <v>1230</v>
      </c>
      <c r="C3674" s="1" t="s">
        <v>319</v>
      </c>
      <c r="D3674" s="1" t="s">
        <v>2017</v>
      </c>
      <c r="E3674" s="1" t="s">
        <v>2018</v>
      </c>
      <c r="F3674" s="16" t="n">
        <v>0</v>
      </c>
      <c r="G3674" s="16" t="n">
        <v>4945.93</v>
      </c>
      <c r="H3674" s="16" t="n">
        <v>4945.93</v>
      </c>
    </row>
    <row r="3675" customFormat="false" ht="15" hidden="false" customHeight="true" outlineLevel="0" collapsed="false">
      <c r="A3675" s="1" t="s">
        <v>6130</v>
      </c>
      <c r="B3675" s="1" t="s">
        <v>680</v>
      </c>
      <c r="C3675" s="1" t="s">
        <v>1162</v>
      </c>
      <c r="D3675" s="1" t="s">
        <v>2025</v>
      </c>
      <c r="E3675" s="1" t="s">
        <v>2018</v>
      </c>
      <c r="F3675" s="16" t="n">
        <v>0</v>
      </c>
      <c r="G3675" s="16" t="n">
        <v>8307.48</v>
      </c>
      <c r="H3675" s="16" t="n">
        <v>8307.48</v>
      </c>
    </row>
    <row r="3676" customFormat="false" ht="15" hidden="false" customHeight="true" outlineLevel="0" collapsed="false">
      <c r="A3676" s="1" t="s">
        <v>6131</v>
      </c>
      <c r="B3676" s="1" t="s">
        <v>934</v>
      </c>
      <c r="C3676" s="1" t="s">
        <v>1687</v>
      </c>
      <c r="D3676" s="1" t="s">
        <v>2032</v>
      </c>
      <c r="E3676" s="1" t="s">
        <v>2018</v>
      </c>
      <c r="F3676" s="16" t="n">
        <v>0</v>
      </c>
      <c r="G3676" s="16" t="n">
        <v>4243.95</v>
      </c>
      <c r="H3676" s="16" t="n">
        <v>4243.95</v>
      </c>
    </row>
    <row r="3677" customFormat="false" ht="15" hidden="false" customHeight="true" outlineLevel="0" collapsed="false">
      <c r="A3677" s="1" t="s">
        <v>6132</v>
      </c>
      <c r="B3677" s="1" t="s">
        <v>1402</v>
      </c>
      <c r="C3677" s="1" t="s">
        <v>2037</v>
      </c>
      <c r="D3677" s="1" t="s">
        <v>2017</v>
      </c>
      <c r="E3677" s="1" t="s">
        <v>2018</v>
      </c>
      <c r="F3677" s="16" t="n">
        <v>99</v>
      </c>
      <c r="G3677" s="16" t="n">
        <v>1085.08</v>
      </c>
      <c r="H3677" s="16" t="n">
        <v>1184.08</v>
      </c>
    </row>
    <row r="3678" customFormat="false" ht="15" hidden="false" customHeight="true" outlineLevel="0" collapsed="false">
      <c r="A3678" s="1" t="s">
        <v>6133</v>
      </c>
      <c r="B3678" s="1" t="s">
        <v>1806</v>
      </c>
      <c r="C3678" s="1" t="s">
        <v>542</v>
      </c>
      <c r="D3678" s="1" t="s">
        <v>2021</v>
      </c>
      <c r="E3678" s="1" t="s">
        <v>2045</v>
      </c>
      <c r="F3678" s="16" t="n">
        <v>0</v>
      </c>
      <c r="G3678" s="16" t="n">
        <v>4147.26</v>
      </c>
      <c r="H3678" s="16" t="n">
        <v>4147.26</v>
      </c>
    </row>
    <row r="3679" customFormat="false" ht="15" hidden="false" customHeight="true" outlineLevel="0" collapsed="false">
      <c r="A3679" s="1" t="s">
        <v>6134</v>
      </c>
      <c r="B3679" s="1" t="s">
        <v>1121</v>
      </c>
      <c r="C3679" s="1" t="s">
        <v>2615</v>
      </c>
      <c r="D3679" s="1" t="s">
        <v>2021</v>
      </c>
      <c r="E3679" s="1" t="s">
        <v>2018</v>
      </c>
      <c r="F3679" s="16" t="n">
        <v>0</v>
      </c>
      <c r="G3679" s="16" t="n">
        <v>19948.45</v>
      </c>
      <c r="H3679" s="16" t="n">
        <v>19948.45</v>
      </c>
    </row>
    <row r="3680" customFormat="false" ht="15" hidden="false" customHeight="true" outlineLevel="0" collapsed="false">
      <c r="A3680" s="1" t="s">
        <v>6135</v>
      </c>
      <c r="B3680" s="1" t="s">
        <v>1440</v>
      </c>
      <c r="C3680" s="1" t="s">
        <v>175</v>
      </c>
      <c r="D3680" s="1" t="s">
        <v>2017</v>
      </c>
      <c r="E3680" s="1" t="s">
        <v>2018</v>
      </c>
      <c r="F3680" s="16" t="n">
        <v>0</v>
      </c>
      <c r="G3680" s="16" t="n">
        <v>5311.32</v>
      </c>
      <c r="H3680" s="16" t="n">
        <v>5311.32</v>
      </c>
    </row>
    <row r="3681" customFormat="false" ht="15" hidden="false" customHeight="true" outlineLevel="0" collapsed="false">
      <c r="A3681" s="1" t="s">
        <v>6136</v>
      </c>
      <c r="B3681" s="1" t="s">
        <v>1842</v>
      </c>
      <c r="C3681" s="1" t="s">
        <v>2922</v>
      </c>
      <c r="D3681" s="1" t="s">
        <v>2032</v>
      </c>
      <c r="E3681" s="1" t="s">
        <v>2018</v>
      </c>
      <c r="F3681" s="16" t="n">
        <v>49</v>
      </c>
      <c r="G3681" s="16" t="n">
        <v>311.15</v>
      </c>
      <c r="H3681" s="16" t="n">
        <v>360.15</v>
      </c>
    </row>
    <row r="3682" customFormat="false" ht="15" hidden="false" customHeight="true" outlineLevel="0" collapsed="false">
      <c r="A3682" s="1" t="s">
        <v>6137</v>
      </c>
      <c r="B3682" s="1" t="s">
        <v>1411</v>
      </c>
      <c r="C3682" s="1" t="s">
        <v>2373</v>
      </c>
      <c r="D3682" s="1" t="s">
        <v>2032</v>
      </c>
      <c r="E3682" s="1" t="s">
        <v>2018</v>
      </c>
      <c r="F3682" s="16" t="n">
        <v>99</v>
      </c>
      <c r="G3682" s="16" t="n">
        <v>2374.52</v>
      </c>
      <c r="H3682" s="16" t="n">
        <v>2473.52</v>
      </c>
    </row>
    <row r="3683" customFormat="false" ht="15" hidden="false" customHeight="true" outlineLevel="0" collapsed="false">
      <c r="A3683" s="1" t="s">
        <v>6138</v>
      </c>
      <c r="B3683" s="1" t="s">
        <v>1473</v>
      </c>
      <c r="C3683" s="1" t="s">
        <v>2337</v>
      </c>
      <c r="D3683" s="1" t="s">
        <v>2028</v>
      </c>
      <c r="E3683" s="1" t="s">
        <v>2018</v>
      </c>
      <c r="F3683" s="16" t="n">
        <v>79</v>
      </c>
      <c r="G3683" s="16" t="n">
        <v>819.84</v>
      </c>
      <c r="H3683" s="16" t="n">
        <v>898.84</v>
      </c>
    </row>
    <row r="3684" customFormat="false" ht="15" hidden="false" customHeight="true" outlineLevel="0" collapsed="false">
      <c r="A3684" s="1" t="s">
        <v>6139</v>
      </c>
      <c r="B3684" s="1" t="s">
        <v>1473</v>
      </c>
      <c r="C3684" s="1" t="s">
        <v>736</v>
      </c>
      <c r="D3684" s="1" t="s">
        <v>2028</v>
      </c>
      <c r="E3684" s="1" t="s">
        <v>2018</v>
      </c>
      <c r="F3684" s="16" t="n">
        <v>0</v>
      </c>
      <c r="G3684" s="16" t="n">
        <v>10622.64</v>
      </c>
      <c r="H3684" s="16" t="n">
        <v>10622.64</v>
      </c>
    </row>
    <row r="3685" customFormat="false" ht="15" hidden="false" customHeight="true" outlineLevel="0" collapsed="false">
      <c r="A3685" s="1" t="s">
        <v>6140</v>
      </c>
      <c r="B3685" s="1" t="s">
        <v>1462</v>
      </c>
      <c r="C3685" s="1" t="s">
        <v>1356</v>
      </c>
      <c r="D3685" s="1" t="s">
        <v>2025</v>
      </c>
      <c r="E3685" s="1" t="s">
        <v>2018</v>
      </c>
      <c r="F3685" s="16" t="n">
        <v>79</v>
      </c>
      <c r="G3685" s="16" t="n">
        <v>2398.35</v>
      </c>
      <c r="H3685" s="16" t="n">
        <v>2477.35</v>
      </c>
    </row>
    <row r="3686" customFormat="false" ht="15" hidden="false" customHeight="true" outlineLevel="0" collapsed="false">
      <c r="A3686" s="1" t="s">
        <v>6141</v>
      </c>
      <c r="B3686" s="1" t="s">
        <v>1639</v>
      </c>
      <c r="C3686" s="1" t="s">
        <v>1797</v>
      </c>
      <c r="D3686" s="1" t="s">
        <v>2028</v>
      </c>
      <c r="E3686" s="1" t="s">
        <v>2018</v>
      </c>
      <c r="F3686" s="16" t="n">
        <v>49</v>
      </c>
      <c r="G3686" s="16" t="n">
        <v>2398.35</v>
      </c>
      <c r="H3686" s="16" t="n">
        <v>2447.35</v>
      </c>
    </row>
    <row r="3687" customFormat="false" ht="15" hidden="false" customHeight="true" outlineLevel="0" collapsed="false">
      <c r="A3687" s="1" t="s">
        <v>6142</v>
      </c>
      <c r="B3687" s="1" t="s">
        <v>1473</v>
      </c>
      <c r="C3687" s="1" t="s">
        <v>464</v>
      </c>
      <c r="D3687" s="1" t="s">
        <v>2028</v>
      </c>
      <c r="E3687" s="1" t="s">
        <v>2018</v>
      </c>
      <c r="F3687" s="16" t="n">
        <v>99</v>
      </c>
      <c r="G3687" s="16" t="n">
        <v>1446.51</v>
      </c>
      <c r="H3687" s="16" t="n">
        <v>1545.51</v>
      </c>
    </row>
    <row r="3688" customFormat="false" ht="15" hidden="false" customHeight="true" outlineLevel="0" collapsed="false">
      <c r="A3688" s="1" t="s">
        <v>6143</v>
      </c>
      <c r="B3688" s="1" t="s">
        <v>1522</v>
      </c>
      <c r="C3688" s="1" t="s">
        <v>2042</v>
      </c>
      <c r="D3688" s="1" t="s">
        <v>2021</v>
      </c>
      <c r="E3688" s="1" t="s">
        <v>2018</v>
      </c>
      <c r="F3688" s="16" t="n">
        <v>0</v>
      </c>
      <c r="G3688" s="16" t="n">
        <v>14087.59</v>
      </c>
      <c r="H3688" s="16" t="n">
        <v>14087.59</v>
      </c>
    </row>
    <row r="3689" customFormat="false" ht="15" hidden="false" customHeight="true" outlineLevel="0" collapsed="false">
      <c r="A3689" s="1" t="s">
        <v>6144</v>
      </c>
      <c r="B3689" s="1" t="s">
        <v>1351</v>
      </c>
      <c r="C3689" s="1" t="s">
        <v>119</v>
      </c>
      <c r="D3689" s="1" t="s">
        <v>2021</v>
      </c>
      <c r="E3689" s="1" t="s">
        <v>2018</v>
      </c>
      <c r="F3689" s="16" t="n">
        <v>0</v>
      </c>
      <c r="G3689" s="16" t="n">
        <v>5311.32</v>
      </c>
      <c r="H3689" s="16" t="n">
        <v>5311.32</v>
      </c>
    </row>
    <row r="3690" customFormat="false" ht="15" hidden="false" customHeight="true" outlineLevel="0" collapsed="false">
      <c r="A3690" s="1" t="s">
        <v>6145</v>
      </c>
      <c r="B3690" s="1" t="s">
        <v>447</v>
      </c>
      <c r="C3690" s="1" t="s">
        <v>1800</v>
      </c>
      <c r="D3690" s="1" t="s">
        <v>2055</v>
      </c>
      <c r="E3690" s="1" t="s">
        <v>2045</v>
      </c>
      <c r="F3690" s="16" t="n">
        <v>0</v>
      </c>
      <c r="G3690" s="16" t="n">
        <v>5689.8</v>
      </c>
      <c r="H3690" s="16" t="n">
        <v>5689.8</v>
      </c>
    </row>
    <row r="3691" customFormat="false" ht="15" hidden="false" customHeight="true" outlineLevel="0" collapsed="false">
      <c r="A3691" s="1" t="s">
        <v>6146</v>
      </c>
      <c r="B3691" s="1" t="s">
        <v>694</v>
      </c>
      <c r="C3691" s="1" t="s">
        <v>2794</v>
      </c>
      <c r="D3691" s="1" t="s">
        <v>2025</v>
      </c>
      <c r="E3691" s="1" t="s">
        <v>2018</v>
      </c>
      <c r="F3691" s="16" t="n">
        <v>0</v>
      </c>
      <c r="G3691" s="16" t="n">
        <v>3453.85</v>
      </c>
      <c r="H3691" s="16" t="n">
        <v>3453.85</v>
      </c>
    </row>
    <row r="3692" customFormat="false" ht="15" hidden="false" customHeight="true" outlineLevel="0" collapsed="false">
      <c r="A3692" s="1" t="s">
        <v>6147</v>
      </c>
      <c r="B3692" s="1" t="s">
        <v>429</v>
      </c>
      <c r="C3692" s="1" t="s">
        <v>688</v>
      </c>
      <c r="D3692" s="1" t="s">
        <v>2055</v>
      </c>
      <c r="E3692" s="1" t="s">
        <v>2018</v>
      </c>
      <c r="F3692" s="16" t="n">
        <v>0</v>
      </c>
      <c r="G3692" s="16" t="n">
        <v>11289.86</v>
      </c>
      <c r="H3692" s="16" t="n">
        <v>11289.86</v>
      </c>
    </row>
    <row r="3693" customFormat="false" ht="15" hidden="false" customHeight="true" outlineLevel="0" collapsed="false">
      <c r="A3693" s="1" t="s">
        <v>6148</v>
      </c>
      <c r="B3693" s="1" t="s">
        <v>915</v>
      </c>
      <c r="C3693" s="1" t="s">
        <v>2120</v>
      </c>
      <c r="D3693" s="1" t="s">
        <v>2017</v>
      </c>
      <c r="E3693" s="1" t="s">
        <v>2018</v>
      </c>
      <c r="F3693" s="16" t="n">
        <v>79</v>
      </c>
      <c r="G3693" s="16" t="n">
        <v>1192.07</v>
      </c>
      <c r="H3693" s="16" t="n">
        <v>1271.07</v>
      </c>
    </row>
    <row r="3694" customFormat="false" ht="15" hidden="false" customHeight="true" outlineLevel="0" collapsed="false">
      <c r="A3694" s="1" t="s">
        <v>6149</v>
      </c>
      <c r="B3694" s="1" t="s">
        <v>1420</v>
      </c>
      <c r="C3694" s="1" t="s">
        <v>2044</v>
      </c>
      <c r="D3694" s="1" t="s">
        <v>2032</v>
      </c>
      <c r="E3694" s="1" t="s">
        <v>2018</v>
      </c>
      <c r="F3694" s="16" t="n">
        <v>0</v>
      </c>
      <c r="G3694" s="16" t="n">
        <v>15109.12</v>
      </c>
      <c r="H3694" s="16" t="n">
        <v>15109.12</v>
      </c>
    </row>
    <row r="3695" customFormat="false" ht="15" hidden="false" customHeight="true" outlineLevel="0" collapsed="false">
      <c r="A3695" s="1" t="s">
        <v>6150</v>
      </c>
      <c r="B3695" s="1" t="s">
        <v>1052</v>
      </c>
      <c r="C3695" s="1" t="s">
        <v>2237</v>
      </c>
      <c r="D3695" s="1" t="s">
        <v>2055</v>
      </c>
      <c r="E3695" s="1" t="s">
        <v>2018</v>
      </c>
      <c r="F3695" s="16" t="n">
        <v>79</v>
      </c>
      <c r="G3695" s="16" t="n">
        <v>458.06</v>
      </c>
      <c r="H3695" s="16" t="n">
        <v>537.06</v>
      </c>
    </row>
    <row r="3696" customFormat="false" ht="15" hidden="false" customHeight="true" outlineLevel="0" collapsed="false">
      <c r="A3696" s="1" t="s">
        <v>6151</v>
      </c>
      <c r="B3696" s="1" t="s">
        <v>934</v>
      </c>
      <c r="C3696" s="1" t="s">
        <v>660</v>
      </c>
      <c r="D3696" s="1" t="s">
        <v>2021</v>
      </c>
      <c r="E3696" s="1" t="s">
        <v>2018</v>
      </c>
      <c r="F3696" s="16" t="n">
        <v>79</v>
      </c>
      <c r="G3696" s="16" t="n">
        <v>2200.62</v>
      </c>
      <c r="H3696" s="16" t="n">
        <v>2279.62</v>
      </c>
    </row>
    <row r="3697" customFormat="false" ht="15" hidden="false" customHeight="true" outlineLevel="0" collapsed="false">
      <c r="A3697" s="1" t="s">
        <v>6152</v>
      </c>
      <c r="B3697" s="1" t="s">
        <v>600</v>
      </c>
      <c r="C3697" s="1" t="s">
        <v>3410</v>
      </c>
      <c r="D3697" s="1" t="s">
        <v>2017</v>
      </c>
      <c r="E3697" s="1" t="s">
        <v>2018</v>
      </c>
      <c r="F3697" s="16" t="n">
        <v>0</v>
      </c>
      <c r="G3697" s="16" t="n">
        <v>4772.87</v>
      </c>
      <c r="H3697" s="16" t="n">
        <v>4772.87</v>
      </c>
    </row>
    <row r="3698" customFormat="false" ht="15" hidden="false" customHeight="true" outlineLevel="0" collapsed="false">
      <c r="A3698" s="1" t="s">
        <v>6153</v>
      </c>
      <c r="B3698" s="1" t="s">
        <v>1052</v>
      </c>
      <c r="C3698" s="1" t="s">
        <v>922</v>
      </c>
      <c r="D3698" s="1" t="s">
        <v>2025</v>
      </c>
      <c r="E3698" s="1" t="s">
        <v>2045</v>
      </c>
      <c r="F3698" s="16" t="n">
        <v>99</v>
      </c>
      <c r="G3698" s="16" t="n">
        <v>385.74</v>
      </c>
      <c r="H3698" s="16" t="n">
        <v>484.74</v>
      </c>
    </row>
    <row r="3699" customFormat="false" ht="15" hidden="false" customHeight="true" outlineLevel="0" collapsed="false">
      <c r="A3699" s="1" t="s">
        <v>6154</v>
      </c>
      <c r="B3699" s="1" t="s">
        <v>1266</v>
      </c>
      <c r="C3699" s="1" t="s">
        <v>2518</v>
      </c>
      <c r="D3699" s="1" t="s">
        <v>2017</v>
      </c>
      <c r="E3699" s="1" t="s">
        <v>2018</v>
      </c>
      <c r="F3699" s="16" t="n">
        <v>49</v>
      </c>
      <c r="G3699" s="16" t="n">
        <v>675.24</v>
      </c>
      <c r="H3699" s="16" t="n">
        <v>724.24</v>
      </c>
    </row>
    <row r="3700" customFormat="false" ht="15" hidden="false" customHeight="true" outlineLevel="0" collapsed="false">
      <c r="A3700" s="1" t="s">
        <v>6155</v>
      </c>
      <c r="B3700" s="1" t="s">
        <v>818</v>
      </c>
      <c r="C3700" s="1" t="s">
        <v>1036</v>
      </c>
      <c r="D3700" s="1" t="s">
        <v>2017</v>
      </c>
      <c r="E3700" s="1" t="s">
        <v>2084</v>
      </c>
      <c r="F3700" s="16" t="n">
        <v>0</v>
      </c>
      <c r="G3700" s="16" t="n">
        <v>3527.16</v>
      </c>
      <c r="H3700" s="16" t="n">
        <v>3527.16</v>
      </c>
    </row>
    <row r="3701" customFormat="false" ht="15" hidden="false" customHeight="true" outlineLevel="0" collapsed="false">
      <c r="A3701" s="1" t="s">
        <v>6156</v>
      </c>
      <c r="B3701" s="1" t="s">
        <v>812</v>
      </c>
      <c r="C3701" s="1" t="s">
        <v>545</v>
      </c>
      <c r="D3701" s="1" t="s">
        <v>2032</v>
      </c>
      <c r="E3701" s="1" t="s">
        <v>2018</v>
      </c>
      <c r="F3701" s="16" t="n">
        <v>49</v>
      </c>
      <c r="G3701" s="16" t="n">
        <v>458.06</v>
      </c>
      <c r="H3701" s="16" t="n">
        <v>507.06</v>
      </c>
    </row>
    <row r="3702" customFormat="false" ht="15" hidden="false" customHeight="true" outlineLevel="0" collapsed="false">
      <c r="A3702" s="1" t="s">
        <v>6157</v>
      </c>
      <c r="B3702" s="1" t="s">
        <v>1849</v>
      </c>
      <c r="C3702" s="1" t="s">
        <v>2819</v>
      </c>
      <c r="D3702" s="1" t="s">
        <v>2055</v>
      </c>
      <c r="E3702" s="1" t="s">
        <v>2018</v>
      </c>
      <c r="F3702" s="16" t="n">
        <v>0</v>
      </c>
      <c r="G3702" s="16" t="n">
        <v>11256.32</v>
      </c>
      <c r="H3702" s="16" t="n">
        <v>11256.32</v>
      </c>
    </row>
    <row r="3703" customFormat="false" ht="15" hidden="false" customHeight="true" outlineLevel="0" collapsed="false">
      <c r="A3703" s="1" t="s">
        <v>6158</v>
      </c>
      <c r="B3703" s="1" t="s">
        <v>708</v>
      </c>
      <c r="C3703" s="1" t="s">
        <v>2122</v>
      </c>
      <c r="D3703" s="1" t="s">
        <v>2017</v>
      </c>
      <c r="E3703" s="1" t="s">
        <v>2018</v>
      </c>
      <c r="F3703" s="16" t="n">
        <v>0</v>
      </c>
      <c r="G3703" s="16" t="n">
        <v>4059.9</v>
      </c>
      <c r="H3703" s="16" t="n">
        <v>4059.9</v>
      </c>
    </row>
    <row r="3704" customFormat="false" ht="15" hidden="false" customHeight="true" outlineLevel="0" collapsed="false">
      <c r="A3704" s="1" t="s">
        <v>6159</v>
      </c>
      <c r="B3704" s="1" t="s">
        <v>1792</v>
      </c>
      <c r="C3704" s="1" t="s">
        <v>2525</v>
      </c>
      <c r="D3704" s="1" t="s">
        <v>2025</v>
      </c>
      <c r="E3704" s="1" t="s">
        <v>2018</v>
      </c>
      <c r="F3704" s="16" t="n">
        <v>49</v>
      </c>
      <c r="G3704" s="16" t="n">
        <v>2137.07</v>
      </c>
      <c r="H3704" s="16" t="n">
        <v>2186.07</v>
      </c>
    </row>
    <row r="3705" customFormat="false" ht="15" hidden="false" customHeight="true" outlineLevel="0" collapsed="false">
      <c r="A3705" s="1" t="s">
        <v>6160</v>
      </c>
      <c r="B3705" s="1" t="s">
        <v>1315</v>
      </c>
      <c r="C3705" s="1" t="s">
        <v>1150</v>
      </c>
      <c r="D3705" s="1" t="s">
        <v>2028</v>
      </c>
      <c r="E3705" s="1" t="s">
        <v>2018</v>
      </c>
      <c r="F3705" s="16" t="n">
        <v>0</v>
      </c>
      <c r="G3705" s="16" t="n">
        <v>7088.5</v>
      </c>
      <c r="H3705" s="16" t="n">
        <v>7088.5</v>
      </c>
    </row>
    <row r="3706" customFormat="false" ht="15" hidden="false" customHeight="true" outlineLevel="0" collapsed="false">
      <c r="A3706" s="1" t="s">
        <v>6161</v>
      </c>
      <c r="B3706" s="1" t="s">
        <v>1169</v>
      </c>
      <c r="C3706" s="1" t="s">
        <v>1134</v>
      </c>
      <c r="D3706" s="1" t="s">
        <v>2021</v>
      </c>
      <c r="E3706" s="1" t="s">
        <v>2018</v>
      </c>
      <c r="F3706" s="16" t="n">
        <v>49</v>
      </c>
      <c r="G3706" s="16" t="n">
        <v>591.85</v>
      </c>
      <c r="H3706" s="16" t="n">
        <v>640.85</v>
      </c>
    </row>
    <row r="3707" customFormat="false" ht="15" hidden="false" customHeight="true" outlineLevel="0" collapsed="false">
      <c r="A3707" s="1" t="s">
        <v>6162</v>
      </c>
      <c r="B3707" s="1" t="s">
        <v>1703</v>
      </c>
      <c r="C3707" s="1" t="s">
        <v>1693</v>
      </c>
      <c r="D3707" s="1" t="s">
        <v>2021</v>
      </c>
      <c r="E3707" s="1" t="s">
        <v>2018</v>
      </c>
      <c r="F3707" s="16" t="n">
        <v>99</v>
      </c>
      <c r="G3707" s="16" t="n">
        <v>1603.35</v>
      </c>
      <c r="H3707" s="16" t="n">
        <v>1702.35</v>
      </c>
    </row>
    <row r="3708" customFormat="false" ht="15" hidden="false" customHeight="true" outlineLevel="0" collapsed="false">
      <c r="A3708" s="1" t="s">
        <v>6163</v>
      </c>
      <c r="B3708" s="1" t="s">
        <v>761</v>
      </c>
      <c r="C3708" s="1" t="s">
        <v>3025</v>
      </c>
      <c r="D3708" s="1" t="s">
        <v>2017</v>
      </c>
      <c r="E3708" s="1" t="s">
        <v>2045</v>
      </c>
      <c r="F3708" s="16" t="n">
        <v>0</v>
      </c>
      <c r="G3708" s="16" t="n">
        <v>17512.36</v>
      </c>
      <c r="H3708" s="16" t="n">
        <v>17512.36</v>
      </c>
    </row>
    <row r="3709" customFormat="false" ht="15" hidden="false" customHeight="true" outlineLevel="0" collapsed="false">
      <c r="A3709" s="1" t="s">
        <v>6164</v>
      </c>
      <c r="B3709" s="1" t="s">
        <v>893</v>
      </c>
      <c r="C3709" s="1" t="s">
        <v>1547</v>
      </c>
      <c r="D3709" s="1" t="s">
        <v>2025</v>
      </c>
      <c r="E3709" s="1" t="s">
        <v>2018</v>
      </c>
      <c r="F3709" s="16" t="n">
        <v>99</v>
      </c>
      <c r="G3709" s="16" t="n">
        <v>1443.02</v>
      </c>
      <c r="H3709" s="16" t="n">
        <v>1542.02</v>
      </c>
    </row>
    <row r="3710" customFormat="false" ht="15" hidden="false" customHeight="true" outlineLevel="0" collapsed="false">
      <c r="A3710" s="1" t="s">
        <v>6165</v>
      </c>
      <c r="B3710" s="1" t="s">
        <v>487</v>
      </c>
      <c r="C3710" s="1" t="s">
        <v>467</v>
      </c>
      <c r="D3710" s="1" t="s">
        <v>2017</v>
      </c>
      <c r="E3710" s="1" t="s">
        <v>2018</v>
      </c>
      <c r="F3710" s="16" t="n">
        <v>0</v>
      </c>
      <c r="G3710" s="16" t="n">
        <v>2719.67</v>
      </c>
      <c r="H3710" s="16" t="n">
        <v>2719.67</v>
      </c>
    </row>
    <row r="3711" customFormat="false" ht="15" hidden="false" customHeight="true" outlineLevel="0" collapsed="false">
      <c r="A3711" s="1" t="s">
        <v>6166</v>
      </c>
      <c r="B3711" s="1" t="s">
        <v>1304</v>
      </c>
      <c r="C3711" s="1" t="s">
        <v>419</v>
      </c>
      <c r="D3711" s="1" t="s">
        <v>2025</v>
      </c>
      <c r="E3711" s="1" t="s">
        <v>2018</v>
      </c>
      <c r="F3711" s="16" t="n">
        <v>0</v>
      </c>
      <c r="G3711" s="16" t="n">
        <v>12505.7</v>
      </c>
      <c r="H3711" s="16" t="n">
        <v>12505.7</v>
      </c>
    </row>
    <row r="3712" customFormat="false" ht="15" hidden="false" customHeight="true" outlineLevel="0" collapsed="false">
      <c r="A3712" s="1" t="s">
        <v>6167</v>
      </c>
      <c r="B3712" s="1" t="s">
        <v>1082</v>
      </c>
      <c r="C3712" s="1" t="s">
        <v>2955</v>
      </c>
      <c r="D3712" s="1" t="s">
        <v>2055</v>
      </c>
      <c r="E3712" s="1" t="s">
        <v>2018</v>
      </c>
      <c r="F3712" s="16" t="n">
        <v>79</v>
      </c>
      <c r="G3712" s="16" t="n">
        <v>385.74</v>
      </c>
      <c r="H3712" s="16" t="n">
        <v>464.74</v>
      </c>
    </row>
    <row r="3713" customFormat="false" ht="15" hidden="false" customHeight="true" outlineLevel="0" collapsed="false">
      <c r="A3713" s="1" t="s">
        <v>6168</v>
      </c>
      <c r="B3713" s="1" t="s">
        <v>447</v>
      </c>
      <c r="C3713" s="1" t="s">
        <v>2665</v>
      </c>
      <c r="D3713" s="1" t="s">
        <v>2017</v>
      </c>
      <c r="E3713" s="1" t="s">
        <v>2018</v>
      </c>
      <c r="F3713" s="16" t="n">
        <v>0</v>
      </c>
      <c r="G3713" s="16" t="n">
        <v>10945.65</v>
      </c>
      <c r="H3713" s="16" t="n">
        <v>10945.65</v>
      </c>
    </row>
    <row r="3714" customFormat="false" ht="15" hidden="false" customHeight="true" outlineLevel="0" collapsed="false">
      <c r="A3714" s="1" t="s">
        <v>6169</v>
      </c>
      <c r="B3714" s="1" t="s">
        <v>627</v>
      </c>
      <c r="C3714" s="1" t="s">
        <v>3295</v>
      </c>
      <c r="D3714" s="1" t="s">
        <v>2055</v>
      </c>
      <c r="E3714" s="1" t="s">
        <v>2018</v>
      </c>
      <c r="F3714" s="16" t="n">
        <v>0</v>
      </c>
      <c r="G3714" s="16" t="n">
        <v>20612.42</v>
      </c>
      <c r="H3714" s="16" t="n">
        <v>20612.42</v>
      </c>
    </row>
    <row r="3715" customFormat="false" ht="15" hidden="false" customHeight="true" outlineLevel="0" collapsed="false">
      <c r="A3715" s="1" t="s">
        <v>6170</v>
      </c>
      <c r="B3715" s="1" t="s">
        <v>447</v>
      </c>
      <c r="C3715" s="1" t="s">
        <v>1380</v>
      </c>
      <c r="D3715" s="1" t="s">
        <v>2025</v>
      </c>
      <c r="E3715" s="1" t="s">
        <v>2018</v>
      </c>
      <c r="F3715" s="16" t="n">
        <v>79</v>
      </c>
      <c r="G3715" s="16" t="n">
        <v>2374.52</v>
      </c>
      <c r="H3715" s="16" t="n">
        <v>2453.52</v>
      </c>
    </row>
    <row r="3716" customFormat="false" ht="15" hidden="false" customHeight="true" outlineLevel="0" collapsed="false">
      <c r="A3716" s="1" t="s">
        <v>6171</v>
      </c>
      <c r="B3716" s="1" t="s">
        <v>1071</v>
      </c>
      <c r="C3716" s="1" t="s">
        <v>1150</v>
      </c>
      <c r="D3716" s="1" t="s">
        <v>2028</v>
      </c>
      <c r="E3716" s="1" t="s">
        <v>2018</v>
      </c>
      <c r="F3716" s="16" t="n">
        <v>0</v>
      </c>
      <c r="G3716" s="16" t="n">
        <v>4185.64</v>
      </c>
      <c r="H3716" s="16" t="n">
        <v>4185.64</v>
      </c>
    </row>
    <row r="3717" customFormat="false" ht="15" hidden="false" customHeight="true" outlineLevel="0" collapsed="false">
      <c r="A3717" s="1" t="s">
        <v>6172</v>
      </c>
      <c r="B3717" s="1" t="s">
        <v>648</v>
      </c>
      <c r="C3717" s="1" t="s">
        <v>2396</v>
      </c>
      <c r="D3717" s="1" t="s">
        <v>2025</v>
      </c>
      <c r="E3717" s="1" t="s">
        <v>2045</v>
      </c>
      <c r="F3717" s="16" t="n">
        <v>0</v>
      </c>
      <c r="G3717" s="16" t="n">
        <v>8690.87</v>
      </c>
      <c r="H3717" s="16" t="n">
        <v>8690.87</v>
      </c>
    </row>
    <row r="3718" customFormat="false" ht="15" hidden="false" customHeight="true" outlineLevel="0" collapsed="false">
      <c r="A3718" s="1" t="s">
        <v>6173</v>
      </c>
      <c r="B3718" s="1" t="s">
        <v>1420</v>
      </c>
      <c r="C3718" s="1" t="s">
        <v>2418</v>
      </c>
      <c r="D3718" s="1" t="s">
        <v>2017</v>
      </c>
      <c r="E3718" s="1" t="s">
        <v>2018</v>
      </c>
      <c r="F3718" s="16" t="n">
        <v>0</v>
      </c>
      <c r="G3718" s="16" t="n">
        <v>5045.75</v>
      </c>
      <c r="H3718" s="16" t="n">
        <v>5045.75</v>
      </c>
    </row>
    <row r="3719" customFormat="false" ht="15" hidden="false" customHeight="true" outlineLevel="0" collapsed="false">
      <c r="A3719" s="1" t="s">
        <v>6174</v>
      </c>
      <c r="B3719" s="1" t="s">
        <v>1151</v>
      </c>
      <c r="C3719" s="1" t="s">
        <v>5714</v>
      </c>
      <c r="D3719" s="1" t="s">
        <v>2017</v>
      </c>
      <c r="E3719" s="1" t="s">
        <v>2018</v>
      </c>
      <c r="F3719" s="16" t="n">
        <v>0</v>
      </c>
      <c r="G3719" s="16" t="n">
        <v>5045.75</v>
      </c>
      <c r="H3719" s="16" t="n">
        <v>5045.75</v>
      </c>
    </row>
    <row r="3720" customFormat="false" ht="15" hidden="false" customHeight="true" outlineLevel="0" collapsed="false">
      <c r="A3720" s="1" t="s">
        <v>6175</v>
      </c>
      <c r="B3720" s="1" t="s">
        <v>945</v>
      </c>
      <c r="C3720" s="1" t="s">
        <v>1144</v>
      </c>
      <c r="D3720" s="1" t="s">
        <v>2025</v>
      </c>
      <c r="E3720" s="1" t="s">
        <v>2022</v>
      </c>
      <c r="F3720" s="16" t="n">
        <v>0</v>
      </c>
      <c r="G3720" s="16" t="n">
        <v>3148.62</v>
      </c>
      <c r="H3720" s="16" t="n">
        <v>3148.62</v>
      </c>
    </row>
    <row r="3721" customFormat="false" ht="15" hidden="false" customHeight="true" outlineLevel="0" collapsed="false">
      <c r="A3721" s="1" t="s">
        <v>6176</v>
      </c>
      <c r="B3721" s="1" t="s">
        <v>909</v>
      </c>
      <c r="C3721" s="1" t="s">
        <v>2237</v>
      </c>
      <c r="D3721" s="1" t="s">
        <v>2028</v>
      </c>
      <c r="E3721" s="1" t="s">
        <v>2018</v>
      </c>
      <c r="F3721" s="16" t="n">
        <v>0</v>
      </c>
      <c r="G3721" s="16" t="n">
        <v>4554.17</v>
      </c>
      <c r="H3721" s="16" t="n">
        <v>4554.17</v>
      </c>
    </row>
    <row r="3722" customFormat="false" ht="15" hidden="false" customHeight="true" outlineLevel="0" collapsed="false">
      <c r="A3722" s="1" t="s">
        <v>6177</v>
      </c>
      <c r="B3722" s="1" t="s">
        <v>752</v>
      </c>
      <c r="C3722" s="1" t="s">
        <v>2418</v>
      </c>
      <c r="D3722" s="1" t="s">
        <v>2032</v>
      </c>
      <c r="E3722" s="1" t="s">
        <v>2018</v>
      </c>
      <c r="F3722" s="16" t="n">
        <v>49</v>
      </c>
      <c r="G3722" s="16" t="n">
        <v>2398.35</v>
      </c>
      <c r="H3722" s="16" t="n">
        <v>2447.35</v>
      </c>
    </row>
    <row r="3723" customFormat="false" ht="15" hidden="false" customHeight="true" outlineLevel="0" collapsed="false">
      <c r="A3723" s="1" t="s">
        <v>6178</v>
      </c>
      <c r="B3723" s="1" t="s">
        <v>1656</v>
      </c>
      <c r="C3723" s="1" t="s">
        <v>5405</v>
      </c>
      <c r="D3723" s="1" t="s">
        <v>2025</v>
      </c>
      <c r="E3723" s="1" t="s">
        <v>2018</v>
      </c>
      <c r="F3723" s="16" t="n">
        <v>0</v>
      </c>
      <c r="G3723" s="16" t="n">
        <v>4749.04</v>
      </c>
      <c r="H3723" s="16" t="n">
        <v>4749.04</v>
      </c>
    </row>
    <row r="3724" customFormat="false" ht="15" hidden="false" customHeight="true" outlineLevel="0" collapsed="false">
      <c r="A3724" s="1" t="s">
        <v>6179</v>
      </c>
      <c r="B3724" s="1" t="s">
        <v>1041</v>
      </c>
      <c r="C3724" s="1" t="s">
        <v>2396</v>
      </c>
      <c r="D3724" s="1" t="s">
        <v>2017</v>
      </c>
      <c r="E3724" s="1" t="s">
        <v>2018</v>
      </c>
      <c r="F3724" s="16" t="n">
        <v>99</v>
      </c>
      <c r="G3724" s="16" t="n">
        <v>622.3</v>
      </c>
      <c r="H3724" s="16" t="n">
        <v>721.3</v>
      </c>
    </row>
    <row r="3725" customFormat="false" ht="15" hidden="false" customHeight="true" outlineLevel="0" collapsed="false">
      <c r="A3725" s="1" t="s">
        <v>6180</v>
      </c>
      <c r="B3725" s="1" t="s">
        <v>1286</v>
      </c>
      <c r="C3725" s="1" t="s">
        <v>2423</v>
      </c>
      <c r="D3725" s="1" t="s">
        <v>2021</v>
      </c>
      <c r="E3725" s="1" t="s">
        <v>2018</v>
      </c>
      <c r="F3725" s="16" t="n">
        <v>79</v>
      </c>
      <c r="G3725" s="16" t="n">
        <v>2161.43</v>
      </c>
      <c r="H3725" s="16" t="n">
        <v>2240.43</v>
      </c>
    </row>
    <row r="3726" customFormat="false" ht="15" hidden="false" customHeight="true" outlineLevel="0" collapsed="false">
      <c r="A3726" s="1" t="s">
        <v>6181</v>
      </c>
      <c r="B3726" s="1" t="s">
        <v>740</v>
      </c>
      <c r="C3726" s="1" t="s">
        <v>1134</v>
      </c>
      <c r="D3726" s="1" t="s">
        <v>2032</v>
      </c>
      <c r="E3726" s="1" t="s">
        <v>2018</v>
      </c>
      <c r="F3726" s="16" t="n">
        <v>99</v>
      </c>
      <c r="G3726" s="16" t="n">
        <v>2086.12</v>
      </c>
      <c r="H3726" s="16" t="n">
        <v>2185.12</v>
      </c>
    </row>
    <row r="3727" customFormat="false" ht="15" hidden="false" customHeight="true" outlineLevel="0" collapsed="false">
      <c r="A3727" s="1" t="s">
        <v>6182</v>
      </c>
      <c r="B3727" s="1" t="s">
        <v>1330</v>
      </c>
      <c r="C3727" s="1" t="s">
        <v>2060</v>
      </c>
      <c r="D3727" s="1" t="s">
        <v>2028</v>
      </c>
      <c r="E3727" s="1" t="s">
        <v>2045</v>
      </c>
      <c r="F3727" s="16" t="n">
        <v>0</v>
      </c>
      <c r="G3727" s="16" t="n">
        <v>8373.45</v>
      </c>
      <c r="H3727" s="16" t="n">
        <v>8373.45</v>
      </c>
    </row>
    <row r="3728" customFormat="false" ht="15" hidden="false" customHeight="true" outlineLevel="0" collapsed="false">
      <c r="A3728" s="1" t="s">
        <v>6183</v>
      </c>
      <c r="B3728" s="1" t="s">
        <v>1437</v>
      </c>
      <c r="C3728" s="1" t="s">
        <v>1615</v>
      </c>
      <c r="D3728" s="1" t="s">
        <v>2021</v>
      </c>
      <c r="E3728" s="1" t="s">
        <v>2018</v>
      </c>
      <c r="F3728" s="16" t="n">
        <v>0</v>
      </c>
      <c r="G3728" s="16" t="n">
        <v>3144.31</v>
      </c>
      <c r="H3728" s="16" t="n">
        <v>3144.31</v>
      </c>
    </row>
    <row r="3729" customFormat="false" ht="15" hidden="false" customHeight="true" outlineLevel="0" collapsed="false">
      <c r="A3729" s="1" t="s">
        <v>6184</v>
      </c>
      <c r="B3729" s="1" t="s">
        <v>1052</v>
      </c>
      <c r="C3729" s="1" t="s">
        <v>922</v>
      </c>
      <c r="D3729" s="1" t="s">
        <v>2017</v>
      </c>
      <c r="E3729" s="1" t="s">
        <v>2018</v>
      </c>
      <c r="F3729" s="16" t="n">
        <v>0</v>
      </c>
      <c r="G3729" s="16" t="n">
        <v>15342.2</v>
      </c>
      <c r="H3729" s="16" t="n">
        <v>15342.2</v>
      </c>
    </row>
    <row r="3730" customFormat="false" ht="15" hidden="false" customHeight="true" outlineLevel="0" collapsed="false">
      <c r="A3730" s="1" t="s">
        <v>6185</v>
      </c>
      <c r="B3730" s="1" t="s">
        <v>663</v>
      </c>
      <c r="C3730" s="1" t="s">
        <v>1481</v>
      </c>
      <c r="D3730" s="1" t="s">
        <v>2021</v>
      </c>
      <c r="E3730" s="1" t="s">
        <v>2018</v>
      </c>
      <c r="F3730" s="16" t="n">
        <v>0</v>
      </c>
      <c r="G3730" s="16" t="n">
        <v>9461.95</v>
      </c>
      <c r="H3730" s="16" t="n">
        <v>9461.95</v>
      </c>
    </row>
    <row r="3731" customFormat="false" ht="15" hidden="false" customHeight="true" outlineLevel="0" collapsed="false">
      <c r="A3731" s="1" t="s">
        <v>6186</v>
      </c>
      <c r="B3731" s="1" t="s">
        <v>708</v>
      </c>
      <c r="C3731" s="1" t="s">
        <v>2697</v>
      </c>
      <c r="D3731" s="1" t="s">
        <v>2025</v>
      </c>
      <c r="E3731" s="1" t="s">
        <v>2018</v>
      </c>
      <c r="F3731" s="16" t="n">
        <v>99</v>
      </c>
      <c r="G3731" s="16" t="n">
        <v>647.02</v>
      </c>
      <c r="H3731" s="16" t="n">
        <v>746.02</v>
      </c>
    </row>
    <row r="3732" customFormat="false" ht="15" hidden="false" customHeight="true" outlineLevel="0" collapsed="false">
      <c r="A3732" s="1" t="s">
        <v>6187</v>
      </c>
      <c r="B3732" s="1" t="s">
        <v>304</v>
      </c>
      <c r="C3732" s="1" t="s">
        <v>3120</v>
      </c>
      <c r="D3732" s="1" t="s">
        <v>2032</v>
      </c>
      <c r="E3732" s="1" t="s">
        <v>2018</v>
      </c>
      <c r="F3732" s="16" t="n">
        <v>0</v>
      </c>
      <c r="G3732" s="16" t="n">
        <v>5132.17</v>
      </c>
      <c r="H3732" s="16" t="n">
        <v>5132.17</v>
      </c>
    </row>
    <row r="3733" customFormat="false" ht="15" hidden="false" customHeight="true" outlineLevel="0" collapsed="false">
      <c r="A3733" s="1" t="s">
        <v>6188</v>
      </c>
      <c r="B3733" s="1" t="s">
        <v>1881</v>
      </c>
      <c r="C3733" s="1" t="s">
        <v>3776</v>
      </c>
      <c r="D3733" s="1" t="s">
        <v>2032</v>
      </c>
      <c r="E3733" s="1" t="s">
        <v>2018</v>
      </c>
      <c r="F3733" s="16" t="n">
        <v>0</v>
      </c>
      <c r="G3733" s="16" t="n">
        <v>10746.72</v>
      </c>
      <c r="H3733" s="16" t="n">
        <v>10746.72</v>
      </c>
    </row>
    <row r="3734" customFormat="false" ht="15" hidden="false" customHeight="true" outlineLevel="0" collapsed="false">
      <c r="A3734" s="1" t="s">
        <v>6189</v>
      </c>
      <c r="B3734" s="1" t="s">
        <v>934</v>
      </c>
      <c r="C3734" s="1" t="s">
        <v>3469</v>
      </c>
      <c r="D3734" s="1" t="s">
        <v>2025</v>
      </c>
      <c r="E3734" s="1" t="s">
        <v>2018</v>
      </c>
      <c r="F3734" s="16" t="n">
        <v>79</v>
      </c>
      <c r="G3734" s="16" t="n">
        <v>2374.52</v>
      </c>
      <c r="H3734" s="16" t="n">
        <v>2453.52</v>
      </c>
    </row>
    <row r="3735" customFormat="false" ht="15" hidden="false" customHeight="true" outlineLevel="0" collapsed="false">
      <c r="A3735" s="1" t="s">
        <v>6190</v>
      </c>
      <c r="B3735" s="1" t="s">
        <v>857</v>
      </c>
      <c r="C3735" s="1" t="s">
        <v>2446</v>
      </c>
      <c r="D3735" s="1" t="s">
        <v>2025</v>
      </c>
      <c r="E3735" s="1" t="s">
        <v>2018</v>
      </c>
      <c r="F3735" s="16" t="n">
        <v>79</v>
      </c>
      <c r="G3735" s="16" t="n">
        <v>2278.43</v>
      </c>
      <c r="H3735" s="16" t="n">
        <v>2357.43</v>
      </c>
    </row>
    <row r="3736" customFormat="false" ht="15" hidden="false" customHeight="true" outlineLevel="0" collapsed="false">
      <c r="A3736" s="1" t="s">
        <v>6191</v>
      </c>
      <c r="B3736" s="1" t="s">
        <v>498</v>
      </c>
      <c r="C3736" s="1" t="s">
        <v>2079</v>
      </c>
      <c r="D3736" s="1" t="s">
        <v>2032</v>
      </c>
      <c r="E3736" s="1" t="s">
        <v>2018</v>
      </c>
      <c r="F3736" s="16" t="n">
        <v>0</v>
      </c>
      <c r="G3736" s="16" t="n">
        <v>8254.78</v>
      </c>
      <c r="H3736" s="16" t="n">
        <v>8254.78</v>
      </c>
    </row>
    <row r="3737" customFormat="false" ht="15" hidden="false" customHeight="true" outlineLevel="0" collapsed="false">
      <c r="A3737" s="1" t="s">
        <v>6192</v>
      </c>
      <c r="B3737" s="1" t="s">
        <v>872</v>
      </c>
      <c r="C3737" s="1" t="s">
        <v>874</v>
      </c>
      <c r="D3737" s="1" t="s">
        <v>2021</v>
      </c>
      <c r="E3737" s="1" t="s">
        <v>2018</v>
      </c>
      <c r="F3737" s="16" t="n">
        <v>0</v>
      </c>
      <c r="G3737" s="16" t="n">
        <v>5528.78</v>
      </c>
      <c r="H3737" s="16" t="n">
        <v>5528.78</v>
      </c>
    </row>
    <row r="3738" customFormat="false" ht="15" hidden="false" customHeight="true" outlineLevel="0" collapsed="false">
      <c r="A3738" s="1" t="s">
        <v>6193</v>
      </c>
      <c r="B3738" s="1" t="s">
        <v>1656</v>
      </c>
      <c r="C3738" s="1" t="s">
        <v>947</v>
      </c>
      <c r="D3738" s="1" t="s">
        <v>2028</v>
      </c>
      <c r="E3738" s="1" t="s">
        <v>2018</v>
      </c>
      <c r="F3738" s="16" t="n">
        <v>49</v>
      </c>
      <c r="G3738" s="16" t="n">
        <v>637.73</v>
      </c>
      <c r="H3738" s="16" t="n">
        <v>686.73</v>
      </c>
    </row>
    <row r="3739" customFormat="false" ht="15" hidden="false" customHeight="true" outlineLevel="0" collapsed="false">
      <c r="A3739" s="1" t="s">
        <v>6194</v>
      </c>
      <c r="B3739" s="1" t="s">
        <v>1071</v>
      </c>
      <c r="C3739" s="1" t="s">
        <v>3085</v>
      </c>
      <c r="D3739" s="1" t="s">
        <v>2017</v>
      </c>
      <c r="E3739" s="1" t="s">
        <v>2084</v>
      </c>
      <c r="F3739" s="16" t="n">
        <v>49</v>
      </c>
      <c r="G3739" s="16" t="n">
        <v>944.59</v>
      </c>
      <c r="H3739" s="16" t="n">
        <v>993.59</v>
      </c>
    </row>
    <row r="3740" customFormat="false" ht="15" hidden="false" customHeight="true" outlineLevel="0" collapsed="false">
      <c r="A3740" s="1" t="s">
        <v>6195</v>
      </c>
      <c r="B3740" s="1" t="s">
        <v>1644</v>
      </c>
      <c r="C3740" s="1" t="s">
        <v>736</v>
      </c>
      <c r="D3740" s="1" t="s">
        <v>2025</v>
      </c>
      <c r="E3740" s="1" t="s">
        <v>2018</v>
      </c>
      <c r="F3740" s="16" t="n">
        <v>0</v>
      </c>
      <c r="G3740" s="16" t="n">
        <v>4914.12</v>
      </c>
      <c r="H3740" s="16" t="n">
        <v>4914.12</v>
      </c>
    </row>
    <row r="3741" customFormat="false" ht="15" hidden="false" customHeight="true" outlineLevel="0" collapsed="false">
      <c r="A3741" s="1" t="s">
        <v>6196</v>
      </c>
      <c r="B3741" s="1" t="s">
        <v>1510</v>
      </c>
      <c r="C3741" s="1" t="s">
        <v>865</v>
      </c>
      <c r="D3741" s="1" t="s">
        <v>2021</v>
      </c>
      <c r="E3741" s="1" t="s">
        <v>2018</v>
      </c>
      <c r="F3741" s="16" t="n">
        <v>79</v>
      </c>
      <c r="G3741" s="16" t="n">
        <v>1134.82</v>
      </c>
      <c r="H3741" s="16" t="n">
        <v>1213.82</v>
      </c>
    </row>
    <row r="3742" customFormat="false" ht="15" hidden="false" customHeight="true" outlineLevel="0" collapsed="false">
      <c r="A3742" s="1" t="s">
        <v>6197</v>
      </c>
      <c r="B3742" s="1" t="s">
        <v>551</v>
      </c>
      <c r="C3742" s="1" t="s">
        <v>1464</v>
      </c>
      <c r="D3742" s="1" t="s">
        <v>2017</v>
      </c>
      <c r="E3742" s="1" t="s">
        <v>2018</v>
      </c>
      <c r="F3742" s="16" t="n">
        <v>0</v>
      </c>
      <c r="G3742" s="16" t="n">
        <v>17426.76</v>
      </c>
      <c r="H3742" s="16" t="n">
        <v>17426.76</v>
      </c>
    </row>
    <row r="3743" customFormat="false" ht="15" hidden="false" customHeight="true" outlineLevel="0" collapsed="false">
      <c r="A3743" s="1" t="s">
        <v>6198</v>
      </c>
      <c r="B3743" s="1" t="s">
        <v>1862</v>
      </c>
      <c r="C3743" s="1" t="s">
        <v>2133</v>
      </c>
      <c r="D3743" s="1" t="s">
        <v>2025</v>
      </c>
      <c r="E3743" s="1" t="s">
        <v>2018</v>
      </c>
      <c r="F3743" s="16" t="n">
        <v>99</v>
      </c>
      <c r="G3743" s="16" t="n">
        <v>1100.33</v>
      </c>
      <c r="H3743" s="16" t="n">
        <v>1199.33</v>
      </c>
    </row>
    <row r="3744" customFormat="false" ht="15" hidden="false" customHeight="true" outlineLevel="0" collapsed="false">
      <c r="A3744" s="1" t="s">
        <v>6199</v>
      </c>
      <c r="B3744" s="1" t="s">
        <v>1613</v>
      </c>
      <c r="C3744" s="1" t="s">
        <v>502</v>
      </c>
      <c r="D3744" s="1" t="s">
        <v>2017</v>
      </c>
      <c r="E3744" s="1" t="s">
        <v>2018</v>
      </c>
      <c r="F3744" s="16" t="n">
        <v>0</v>
      </c>
      <c r="G3744" s="16" t="n">
        <v>12888.43</v>
      </c>
      <c r="H3744" s="16" t="n">
        <v>12888.43</v>
      </c>
    </row>
    <row r="3745" customFormat="false" ht="15" hidden="false" customHeight="true" outlineLevel="0" collapsed="false">
      <c r="A3745" s="1" t="s">
        <v>6200</v>
      </c>
      <c r="B3745" s="1" t="s">
        <v>1473</v>
      </c>
      <c r="C3745" s="1" t="s">
        <v>554</v>
      </c>
      <c r="D3745" s="1" t="s">
        <v>2055</v>
      </c>
      <c r="E3745" s="1" t="s">
        <v>2018</v>
      </c>
      <c r="F3745" s="16" t="n">
        <v>0</v>
      </c>
      <c r="G3745" s="16" t="n">
        <v>6474.94</v>
      </c>
      <c r="H3745" s="16" t="n">
        <v>6474.94</v>
      </c>
    </row>
    <row r="3746" customFormat="false" ht="15" hidden="false" customHeight="true" outlineLevel="0" collapsed="false">
      <c r="A3746" s="1" t="s">
        <v>6201</v>
      </c>
      <c r="B3746" s="1" t="s">
        <v>1074</v>
      </c>
      <c r="C3746" s="1" t="s">
        <v>370</v>
      </c>
      <c r="D3746" s="1" t="s">
        <v>2025</v>
      </c>
      <c r="E3746" s="1" t="s">
        <v>2018</v>
      </c>
      <c r="F3746" s="16" t="n">
        <v>0</v>
      </c>
      <c r="G3746" s="16" t="n">
        <v>9408.11</v>
      </c>
      <c r="H3746" s="16" t="n">
        <v>9408.11</v>
      </c>
    </row>
    <row r="3747" customFormat="false" ht="15" hidden="false" customHeight="true" outlineLevel="0" collapsed="false">
      <c r="A3747" s="1" t="s">
        <v>6202</v>
      </c>
      <c r="B3747" s="1" t="s">
        <v>680</v>
      </c>
      <c r="C3747" s="1" t="s">
        <v>2525</v>
      </c>
      <c r="D3747" s="1" t="s">
        <v>2055</v>
      </c>
      <c r="E3747" s="1" t="s">
        <v>2018</v>
      </c>
      <c r="F3747" s="16" t="n">
        <v>79</v>
      </c>
      <c r="G3747" s="16" t="n">
        <v>1136.01</v>
      </c>
      <c r="H3747" s="16" t="n">
        <v>1215.01</v>
      </c>
    </row>
    <row r="3748" customFormat="false" ht="15" hidden="false" customHeight="true" outlineLevel="0" collapsed="false">
      <c r="A3748" s="1" t="s">
        <v>6203</v>
      </c>
      <c r="B3748" s="1" t="s">
        <v>1440</v>
      </c>
      <c r="C3748" s="1" t="s">
        <v>3217</v>
      </c>
      <c r="D3748" s="1" t="s">
        <v>2055</v>
      </c>
      <c r="E3748" s="1" t="s">
        <v>2045</v>
      </c>
      <c r="F3748" s="16" t="n">
        <v>0</v>
      </c>
      <c r="G3748" s="16" t="n">
        <v>7629.6</v>
      </c>
      <c r="H3748" s="16" t="n">
        <v>7629.6</v>
      </c>
    </row>
    <row r="3749" customFormat="false" ht="15" hidden="false" customHeight="true" outlineLevel="0" collapsed="false">
      <c r="A3749" s="1" t="s">
        <v>6204</v>
      </c>
      <c r="B3749" s="1" t="s">
        <v>514</v>
      </c>
      <c r="C3749" s="1" t="s">
        <v>2712</v>
      </c>
      <c r="D3749" s="1" t="s">
        <v>2055</v>
      </c>
      <c r="E3749" s="1" t="s">
        <v>2018</v>
      </c>
      <c r="F3749" s="16" t="n">
        <v>99</v>
      </c>
      <c r="G3749" s="16" t="n">
        <v>482.17</v>
      </c>
      <c r="H3749" s="16" t="n">
        <v>581.17</v>
      </c>
    </row>
    <row r="3750" customFormat="false" ht="15" hidden="false" customHeight="true" outlineLevel="0" collapsed="false">
      <c r="A3750" s="1" t="s">
        <v>6205</v>
      </c>
      <c r="B3750" s="1" t="s">
        <v>1107</v>
      </c>
      <c r="C3750" s="1" t="s">
        <v>2522</v>
      </c>
      <c r="D3750" s="1" t="s">
        <v>2032</v>
      </c>
      <c r="E3750" s="1" t="s">
        <v>2018</v>
      </c>
      <c r="F3750" s="16" t="n">
        <v>0</v>
      </c>
      <c r="G3750" s="16" t="n">
        <v>2720.22</v>
      </c>
      <c r="H3750" s="16" t="n">
        <v>2720.22</v>
      </c>
    </row>
    <row r="3751" customFormat="false" ht="15" hidden="false" customHeight="true" outlineLevel="0" collapsed="false">
      <c r="A3751" s="1" t="s">
        <v>6206</v>
      </c>
      <c r="B3751" s="1" t="s">
        <v>1003</v>
      </c>
      <c r="C3751" s="1" t="s">
        <v>614</v>
      </c>
      <c r="D3751" s="1" t="s">
        <v>2017</v>
      </c>
      <c r="E3751" s="1" t="s">
        <v>2018</v>
      </c>
      <c r="F3751" s="16" t="n">
        <v>0</v>
      </c>
      <c r="G3751" s="16" t="n">
        <v>11724.85</v>
      </c>
      <c r="H3751" s="16" t="n">
        <v>11724.85</v>
      </c>
    </row>
    <row r="3752" customFormat="false" ht="15" hidden="false" customHeight="true" outlineLevel="0" collapsed="false">
      <c r="A3752" s="1" t="s">
        <v>6207</v>
      </c>
      <c r="B3752" s="1" t="s">
        <v>1806</v>
      </c>
      <c r="C3752" s="1" t="s">
        <v>614</v>
      </c>
      <c r="D3752" s="1" t="s">
        <v>2055</v>
      </c>
      <c r="E3752" s="1" t="s">
        <v>2018</v>
      </c>
      <c r="F3752" s="16" t="n">
        <v>79</v>
      </c>
      <c r="G3752" s="16" t="n">
        <v>2398.35</v>
      </c>
      <c r="H3752" s="16" t="n">
        <v>2477.35</v>
      </c>
    </row>
    <row r="3753" customFormat="false" ht="15" hidden="false" customHeight="true" outlineLevel="0" collapsed="false">
      <c r="A3753" s="1" t="s">
        <v>6208</v>
      </c>
      <c r="B3753" s="1" t="s">
        <v>389</v>
      </c>
      <c r="C3753" s="1" t="s">
        <v>4086</v>
      </c>
      <c r="D3753" s="1" t="s">
        <v>2017</v>
      </c>
      <c r="E3753" s="1" t="s">
        <v>2045</v>
      </c>
      <c r="F3753" s="16" t="n">
        <v>0</v>
      </c>
      <c r="G3753" s="16" t="n">
        <v>3756.05</v>
      </c>
      <c r="H3753" s="16" t="n">
        <v>3756.05</v>
      </c>
    </row>
    <row r="3754" customFormat="false" ht="15" hidden="false" customHeight="true" outlineLevel="0" collapsed="false">
      <c r="A3754" s="1" t="s">
        <v>6209</v>
      </c>
      <c r="B3754" s="1" t="s">
        <v>1145</v>
      </c>
      <c r="C3754" s="1" t="s">
        <v>3521</v>
      </c>
      <c r="D3754" s="1" t="s">
        <v>2021</v>
      </c>
      <c r="E3754" s="1" t="s">
        <v>2018</v>
      </c>
      <c r="F3754" s="16" t="n">
        <v>99</v>
      </c>
      <c r="G3754" s="16" t="n">
        <v>1603.35</v>
      </c>
      <c r="H3754" s="16" t="n">
        <v>1702.35</v>
      </c>
    </row>
    <row r="3755" customFormat="false" ht="15" hidden="false" customHeight="true" outlineLevel="0" collapsed="false">
      <c r="A3755" s="1" t="s">
        <v>6210</v>
      </c>
      <c r="B3755" s="1" t="s">
        <v>1462</v>
      </c>
      <c r="C3755" s="1" t="s">
        <v>2425</v>
      </c>
      <c r="D3755" s="1" t="s">
        <v>2032</v>
      </c>
      <c r="E3755" s="1" t="s">
        <v>2018</v>
      </c>
      <c r="F3755" s="16" t="n">
        <v>49</v>
      </c>
      <c r="G3755" s="16" t="n">
        <v>2398.35</v>
      </c>
      <c r="H3755" s="16" t="n">
        <v>2447.35</v>
      </c>
    </row>
    <row r="3756" customFormat="false" ht="15" hidden="false" customHeight="true" outlineLevel="0" collapsed="false">
      <c r="A3756" s="1" t="s">
        <v>6211</v>
      </c>
      <c r="B3756" s="1" t="s">
        <v>367</v>
      </c>
      <c r="C3756" s="1" t="s">
        <v>1776</v>
      </c>
      <c r="D3756" s="1" t="s">
        <v>2028</v>
      </c>
      <c r="E3756" s="1" t="s">
        <v>2018</v>
      </c>
      <c r="F3756" s="16" t="n">
        <v>0</v>
      </c>
      <c r="G3756" s="16" t="n">
        <v>6123.31</v>
      </c>
      <c r="H3756" s="16" t="n">
        <v>6123.31</v>
      </c>
    </row>
    <row r="3757" customFormat="false" ht="15" hidden="false" customHeight="true" outlineLevel="0" collapsed="false">
      <c r="A3757" s="1" t="s">
        <v>6212</v>
      </c>
      <c r="B3757" s="1" t="s">
        <v>304</v>
      </c>
      <c r="C3757" s="1" t="s">
        <v>1010</v>
      </c>
      <c r="D3757" s="1" t="s">
        <v>2017</v>
      </c>
      <c r="E3757" s="1" t="s">
        <v>2045</v>
      </c>
      <c r="F3757" s="16" t="n">
        <v>49</v>
      </c>
      <c r="G3757" s="16" t="n">
        <v>871.92</v>
      </c>
      <c r="H3757" s="16" t="n">
        <v>920.92</v>
      </c>
    </row>
    <row r="3758" customFormat="false" ht="15" hidden="false" customHeight="true" outlineLevel="0" collapsed="false">
      <c r="A3758" s="1" t="s">
        <v>6213</v>
      </c>
      <c r="B3758" s="1" t="s">
        <v>790</v>
      </c>
      <c r="C3758" s="1" t="s">
        <v>2095</v>
      </c>
      <c r="D3758" s="1" t="s">
        <v>2017</v>
      </c>
      <c r="E3758" s="1" t="s">
        <v>2018</v>
      </c>
      <c r="F3758" s="16" t="n">
        <v>0</v>
      </c>
      <c r="G3758" s="16" t="n">
        <v>33653.62</v>
      </c>
      <c r="H3758" s="16" t="n">
        <v>33653.62</v>
      </c>
    </row>
    <row r="3759" customFormat="false" ht="15" hidden="false" customHeight="true" outlineLevel="0" collapsed="false">
      <c r="A3759" s="1" t="s">
        <v>6214</v>
      </c>
      <c r="B3759" s="1" t="s">
        <v>589</v>
      </c>
      <c r="C3759" s="1" t="s">
        <v>2156</v>
      </c>
      <c r="D3759" s="1" t="s">
        <v>2025</v>
      </c>
      <c r="E3759" s="1" t="s">
        <v>2018</v>
      </c>
      <c r="F3759" s="16" t="n">
        <v>99</v>
      </c>
      <c r="G3759" s="16" t="n">
        <v>623</v>
      </c>
      <c r="H3759" s="16" t="n">
        <v>722</v>
      </c>
    </row>
    <row r="3760" customFormat="false" ht="15" hidden="false" customHeight="true" outlineLevel="0" collapsed="false">
      <c r="A3760" s="1" t="s">
        <v>6215</v>
      </c>
      <c r="B3760" s="1" t="s">
        <v>1145</v>
      </c>
      <c r="C3760" s="1" t="s">
        <v>933</v>
      </c>
      <c r="D3760" s="1" t="s">
        <v>2017</v>
      </c>
      <c r="E3760" s="1" t="s">
        <v>2018</v>
      </c>
      <c r="F3760" s="16" t="n">
        <v>49</v>
      </c>
      <c r="G3760" s="16" t="n">
        <v>2183.6</v>
      </c>
      <c r="H3760" s="16" t="n">
        <v>2232.6</v>
      </c>
    </row>
    <row r="3761" customFormat="false" ht="15" hidden="false" customHeight="true" outlineLevel="0" collapsed="false">
      <c r="A3761" s="1" t="s">
        <v>6216</v>
      </c>
      <c r="B3761" s="1" t="s">
        <v>1889</v>
      </c>
      <c r="C3761" s="1" t="s">
        <v>2058</v>
      </c>
      <c r="D3761" s="1" t="s">
        <v>2021</v>
      </c>
      <c r="E3761" s="1" t="s">
        <v>2018</v>
      </c>
      <c r="F3761" s="16" t="n">
        <v>0</v>
      </c>
      <c r="G3761" s="16" t="n">
        <v>13984.84</v>
      </c>
      <c r="H3761" s="16" t="n">
        <v>13984.84</v>
      </c>
    </row>
    <row r="3762" customFormat="false" ht="15" hidden="false" customHeight="true" outlineLevel="0" collapsed="false">
      <c r="A3762" s="1" t="s">
        <v>6217</v>
      </c>
      <c r="B3762" s="1" t="s">
        <v>586</v>
      </c>
      <c r="C3762" s="1" t="s">
        <v>2710</v>
      </c>
      <c r="D3762" s="1" t="s">
        <v>2017</v>
      </c>
      <c r="E3762" s="1" t="s">
        <v>2018</v>
      </c>
      <c r="F3762" s="16" t="n">
        <v>0</v>
      </c>
      <c r="G3762" s="16" t="n">
        <v>7588.66</v>
      </c>
      <c r="H3762" s="16" t="n">
        <v>7588.66</v>
      </c>
    </row>
    <row r="3763" customFormat="false" ht="15" hidden="false" customHeight="true" outlineLevel="0" collapsed="false">
      <c r="A3763" s="1" t="s">
        <v>6218</v>
      </c>
      <c r="B3763" s="1" t="s">
        <v>1631</v>
      </c>
      <c r="C3763" s="1" t="s">
        <v>2396</v>
      </c>
      <c r="D3763" s="1" t="s">
        <v>2017</v>
      </c>
      <c r="E3763" s="1" t="s">
        <v>2018</v>
      </c>
      <c r="F3763" s="16" t="n">
        <v>0</v>
      </c>
      <c r="G3763" s="16" t="n">
        <v>6203.99</v>
      </c>
      <c r="H3763" s="16" t="n">
        <v>6203.99</v>
      </c>
    </row>
    <row r="3764" customFormat="false" ht="15" hidden="false" customHeight="true" outlineLevel="0" collapsed="false">
      <c r="A3764" s="1" t="s">
        <v>6219</v>
      </c>
      <c r="B3764" s="1" t="s">
        <v>1662</v>
      </c>
      <c r="C3764" s="1" t="s">
        <v>3819</v>
      </c>
      <c r="D3764" s="1" t="s">
        <v>2025</v>
      </c>
      <c r="E3764" s="1" t="s">
        <v>2022</v>
      </c>
      <c r="F3764" s="16" t="n">
        <v>79</v>
      </c>
      <c r="G3764" s="16" t="n">
        <v>2125.33</v>
      </c>
      <c r="H3764" s="16" t="n">
        <v>2204.33</v>
      </c>
    </row>
    <row r="3765" customFormat="false" ht="15" hidden="false" customHeight="true" outlineLevel="0" collapsed="false">
      <c r="A3765" s="1" t="s">
        <v>6220</v>
      </c>
      <c r="B3765" s="1" t="s">
        <v>1596</v>
      </c>
      <c r="C3765" s="1" t="s">
        <v>3063</v>
      </c>
      <c r="D3765" s="1" t="s">
        <v>2025</v>
      </c>
      <c r="E3765" s="1" t="s">
        <v>2022</v>
      </c>
      <c r="F3765" s="16" t="n">
        <v>0</v>
      </c>
      <c r="G3765" s="16" t="n">
        <v>13181.53</v>
      </c>
      <c r="H3765" s="16" t="n">
        <v>13181.53</v>
      </c>
    </row>
    <row r="3766" customFormat="false" ht="15" hidden="false" customHeight="true" outlineLevel="0" collapsed="false">
      <c r="A3766" s="1" t="s">
        <v>6221</v>
      </c>
      <c r="B3766" s="1" t="s">
        <v>1522</v>
      </c>
      <c r="C3766" s="1" t="s">
        <v>2418</v>
      </c>
      <c r="D3766" s="1" t="s">
        <v>2025</v>
      </c>
      <c r="E3766" s="1" t="s">
        <v>2022</v>
      </c>
      <c r="F3766" s="16" t="n">
        <v>0</v>
      </c>
      <c r="G3766" s="16" t="n">
        <v>4336.75</v>
      </c>
      <c r="H3766" s="16" t="n">
        <v>4336.75</v>
      </c>
    </row>
    <row r="3767" customFormat="false" ht="15" hidden="false" customHeight="true" outlineLevel="0" collapsed="false">
      <c r="A3767" s="1" t="s">
        <v>6222</v>
      </c>
      <c r="B3767" s="1" t="s">
        <v>708</v>
      </c>
      <c r="C3767" s="1" t="s">
        <v>2892</v>
      </c>
      <c r="D3767" s="1" t="s">
        <v>2028</v>
      </c>
      <c r="E3767" s="1" t="s">
        <v>2018</v>
      </c>
      <c r="F3767" s="16" t="n">
        <v>0</v>
      </c>
      <c r="G3767" s="16" t="n">
        <v>11511.01</v>
      </c>
      <c r="H3767" s="16" t="n">
        <v>11511.01</v>
      </c>
    </row>
    <row r="3768" customFormat="false" ht="15" hidden="false" customHeight="true" outlineLevel="0" collapsed="false">
      <c r="A3768" s="1" t="s">
        <v>6223</v>
      </c>
      <c r="B3768" s="1" t="s">
        <v>1577</v>
      </c>
      <c r="C3768" s="1" t="s">
        <v>2435</v>
      </c>
      <c r="D3768" s="1" t="s">
        <v>2021</v>
      </c>
      <c r="E3768" s="1" t="s">
        <v>2018</v>
      </c>
      <c r="F3768" s="16" t="n">
        <v>49</v>
      </c>
      <c r="G3768" s="16" t="n">
        <v>1634.46</v>
      </c>
      <c r="H3768" s="16" t="n">
        <v>1683.46</v>
      </c>
    </row>
    <row r="3769" customFormat="false" ht="15" hidden="false" customHeight="true" outlineLevel="0" collapsed="false">
      <c r="A3769" s="1" t="s">
        <v>6224</v>
      </c>
      <c r="B3769" s="1" t="s">
        <v>1351</v>
      </c>
      <c r="C3769" s="1" t="s">
        <v>5106</v>
      </c>
      <c r="D3769" s="1" t="s">
        <v>2025</v>
      </c>
      <c r="E3769" s="1" t="s">
        <v>2018</v>
      </c>
      <c r="F3769" s="16" t="n">
        <v>0</v>
      </c>
      <c r="G3769" s="16" t="n">
        <v>7878.33</v>
      </c>
      <c r="H3769" s="16" t="n">
        <v>7878.33</v>
      </c>
    </row>
    <row r="3770" customFormat="false" ht="15" hidden="false" customHeight="true" outlineLevel="0" collapsed="false">
      <c r="A3770" s="1" t="s">
        <v>6225</v>
      </c>
      <c r="B3770" s="1" t="s">
        <v>1656</v>
      </c>
      <c r="C3770" s="1" t="s">
        <v>3127</v>
      </c>
      <c r="D3770" s="1" t="s">
        <v>2055</v>
      </c>
      <c r="E3770" s="1" t="s">
        <v>2018</v>
      </c>
      <c r="F3770" s="16" t="n">
        <v>0</v>
      </c>
      <c r="G3770" s="16" t="n">
        <v>7615.77</v>
      </c>
      <c r="H3770" s="16" t="n">
        <v>7615.77</v>
      </c>
    </row>
    <row r="3771" customFormat="false" ht="15" hidden="false" customHeight="true" outlineLevel="0" collapsed="false">
      <c r="A3771" s="1" t="s">
        <v>6226</v>
      </c>
      <c r="B3771" s="1" t="s">
        <v>1502</v>
      </c>
      <c r="C3771" s="1" t="s">
        <v>767</v>
      </c>
      <c r="D3771" s="1" t="s">
        <v>2017</v>
      </c>
      <c r="E3771" s="1" t="s">
        <v>2018</v>
      </c>
      <c r="F3771" s="16" t="n">
        <v>0</v>
      </c>
      <c r="G3771" s="16" t="n">
        <v>2896.05</v>
      </c>
      <c r="H3771" s="16" t="n">
        <v>2896.05</v>
      </c>
    </row>
    <row r="3772" customFormat="false" ht="15" hidden="false" customHeight="true" outlineLevel="0" collapsed="false">
      <c r="A3772" s="1" t="s">
        <v>6227</v>
      </c>
      <c r="B3772" s="1" t="s">
        <v>1193</v>
      </c>
      <c r="C3772" s="1" t="s">
        <v>2125</v>
      </c>
      <c r="D3772" s="1" t="s">
        <v>2025</v>
      </c>
      <c r="E3772" s="1" t="s">
        <v>2022</v>
      </c>
      <c r="F3772" s="16" t="n">
        <v>79</v>
      </c>
      <c r="G3772" s="16" t="n">
        <v>1279.22</v>
      </c>
      <c r="H3772" s="16" t="n">
        <v>1358.22</v>
      </c>
    </row>
    <row r="3773" customFormat="false" ht="15" hidden="false" customHeight="true" outlineLevel="0" collapsed="false">
      <c r="A3773" s="1" t="s">
        <v>6228</v>
      </c>
      <c r="B3773" s="1" t="s">
        <v>447</v>
      </c>
      <c r="C3773" s="1" t="s">
        <v>2185</v>
      </c>
      <c r="D3773" s="1" t="s">
        <v>2021</v>
      </c>
      <c r="E3773" s="1" t="s">
        <v>2022</v>
      </c>
      <c r="F3773" s="16" t="n">
        <v>0</v>
      </c>
      <c r="G3773" s="16" t="n">
        <v>5281.37</v>
      </c>
      <c r="H3773" s="16" t="n">
        <v>5281.37</v>
      </c>
    </row>
    <row r="3774" customFormat="false" ht="15" hidden="false" customHeight="true" outlineLevel="0" collapsed="false">
      <c r="A3774" s="1" t="s">
        <v>6229</v>
      </c>
      <c r="B3774" s="1" t="s">
        <v>888</v>
      </c>
      <c r="C3774" s="1" t="s">
        <v>716</v>
      </c>
      <c r="D3774" s="1" t="s">
        <v>2017</v>
      </c>
      <c r="E3774" s="1" t="s">
        <v>2018</v>
      </c>
      <c r="F3774" s="16" t="n">
        <v>79</v>
      </c>
      <c r="G3774" s="16" t="n">
        <v>675.24</v>
      </c>
      <c r="H3774" s="16" t="n">
        <v>754.24</v>
      </c>
    </row>
    <row r="3775" customFormat="false" ht="15" hidden="false" customHeight="true" outlineLevel="0" collapsed="false">
      <c r="A3775" s="1" t="s">
        <v>6230</v>
      </c>
      <c r="B3775" s="1" t="s">
        <v>367</v>
      </c>
      <c r="C3775" s="1" t="s">
        <v>736</v>
      </c>
      <c r="D3775" s="1" t="s">
        <v>2025</v>
      </c>
      <c r="E3775" s="1" t="s">
        <v>2018</v>
      </c>
      <c r="F3775" s="16" t="n">
        <v>49</v>
      </c>
      <c r="G3775" s="16" t="n">
        <v>482.17</v>
      </c>
      <c r="H3775" s="16" t="n">
        <v>531.17</v>
      </c>
    </row>
    <row r="3776" customFormat="false" ht="15" hidden="false" customHeight="true" outlineLevel="0" collapsed="false">
      <c r="A3776" s="1" t="s">
        <v>6231</v>
      </c>
      <c r="B3776" s="1" t="s">
        <v>1145</v>
      </c>
      <c r="C3776" s="1" t="s">
        <v>3295</v>
      </c>
      <c r="D3776" s="1" t="s">
        <v>2055</v>
      </c>
      <c r="E3776" s="1" t="s">
        <v>2018</v>
      </c>
      <c r="F3776" s="16" t="n">
        <v>0</v>
      </c>
      <c r="G3776" s="16" t="n">
        <v>2622.72</v>
      </c>
      <c r="H3776" s="16" t="n">
        <v>2622.72</v>
      </c>
    </row>
    <row r="3777" customFormat="false" ht="15" hidden="false" customHeight="true" outlineLevel="0" collapsed="false">
      <c r="A3777" s="1" t="s">
        <v>6232</v>
      </c>
      <c r="B3777" s="1" t="s">
        <v>1047</v>
      </c>
      <c r="C3777" s="1" t="s">
        <v>4797</v>
      </c>
      <c r="D3777" s="1" t="s">
        <v>2017</v>
      </c>
      <c r="E3777" s="1" t="s">
        <v>2018</v>
      </c>
      <c r="F3777" s="16" t="n">
        <v>0</v>
      </c>
      <c r="G3777" s="16" t="n">
        <v>19700.08</v>
      </c>
      <c r="H3777" s="16" t="n">
        <v>19700.08</v>
      </c>
    </row>
    <row r="3778" customFormat="false" ht="15" hidden="false" customHeight="true" outlineLevel="0" collapsed="false">
      <c r="A3778" s="1" t="s">
        <v>6233</v>
      </c>
      <c r="B3778" s="1" t="s">
        <v>551</v>
      </c>
      <c r="C3778" s="1" t="s">
        <v>2998</v>
      </c>
      <c r="D3778" s="1" t="s">
        <v>2017</v>
      </c>
      <c r="E3778" s="1" t="s">
        <v>2018</v>
      </c>
      <c r="F3778" s="16" t="n">
        <v>99</v>
      </c>
      <c r="G3778" s="16" t="n">
        <v>2374.52</v>
      </c>
      <c r="H3778" s="16" t="n">
        <v>2473.52</v>
      </c>
    </row>
    <row r="3779" customFormat="false" ht="15" hidden="false" customHeight="true" outlineLevel="0" collapsed="false">
      <c r="A3779" s="1" t="s">
        <v>6234</v>
      </c>
      <c r="B3779" s="1" t="s">
        <v>1193</v>
      </c>
      <c r="C3779" s="1" t="s">
        <v>2695</v>
      </c>
      <c r="D3779" s="1" t="s">
        <v>2017</v>
      </c>
      <c r="E3779" s="1" t="s">
        <v>2018</v>
      </c>
      <c r="F3779" s="16" t="n">
        <v>0</v>
      </c>
      <c r="G3779" s="16" t="n">
        <v>13543.87</v>
      </c>
      <c r="H3779" s="16" t="n">
        <v>13543.87</v>
      </c>
    </row>
    <row r="3780" customFormat="false" ht="15" hidden="false" customHeight="true" outlineLevel="0" collapsed="false">
      <c r="A3780" s="1" t="s">
        <v>6235</v>
      </c>
      <c r="B3780" s="1" t="s">
        <v>1656</v>
      </c>
      <c r="C3780" s="1" t="s">
        <v>2712</v>
      </c>
      <c r="D3780" s="1" t="s">
        <v>2017</v>
      </c>
      <c r="E3780" s="1" t="s">
        <v>2018</v>
      </c>
      <c r="F3780" s="16" t="n">
        <v>0</v>
      </c>
      <c r="G3780" s="16" t="n">
        <v>6285.22</v>
      </c>
      <c r="H3780" s="16" t="n">
        <v>6285.22</v>
      </c>
    </row>
    <row r="3781" customFormat="false" ht="15" hidden="false" customHeight="true" outlineLevel="0" collapsed="false">
      <c r="A3781" s="1" t="s">
        <v>6236</v>
      </c>
      <c r="B3781" s="1" t="s">
        <v>666</v>
      </c>
      <c r="C3781" s="1" t="s">
        <v>1450</v>
      </c>
      <c r="D3781" s="1" t="s">
        <v>2025</v>
      </c>
      <c r="E3781" s="1" t="s">
        <v>2018</v>
      </c>
      <c r="F3781" s="16" t="n">
        <v>0</v>
      </c>
      <c r="G3781" s="16" t="n">
        <v>3693.84</v>
      </c>
      <c r="H3781" s="16" t="n">
        <v>3693.84</v>
      </c>
    </row>
    <row r="3782" customFormat="false" ht="15" hidden="false" customHeight="true" outlineLevel="0" collapsed="false">
      <c r="A3782" s="1" t="s">
        <v>6237</v>
      </c>
      <c r="B3782" s="1" t="s">
        <v>683</v>
      </c>
      <c r="C3782" s="1" t="s">
        <v>4838</v>
      </c>
      <c r="D3782" s="1" t="s">
        <v>2017</v>
      </c>
      <c r="E3782" s="1" t="s">
        <v>2018</v>
      </c>
      <c r="F3782" s="16" t="n">
        <v>0</v>
      </c>
      <c r="G3782" s="16" t="n">
        <v>19792.93</v>
      </c>
      <c r="H3782" s="16" t="n">
        <v>19792.93</v>
      </c>
    </row>
    <row r="3783" customFormat="false" ht="15" hidden="false" customHeight="true" outlineLevel="0" collapsed="false">
      <c r="A3783" s="1" t="s">
        <v>6238</v>
      </c>
      <c r="B3783" s="1" t="s">
        <v>447</v>
      </c>
      <c r="C3783" s="1" t="s">
        <v>2037</v>
      </c>
      <c r="D3783" s="1" t="s">
        <v>2032</v>
      </c>
      <c r="E3783" s="1" t="s">
        <v>2018</v>
      </c>
      <c r="F3783" s="16" t="n">
        <v>0</v>
      </c>
      <c r="G3783" s="16" t="n">
        <v>2737.96</v>
      </c>
      <c r="H3783" s="16" t="n">
        <v>2737.96</v>
      </c>
    </row>
    <row r="3784" customFormat="false" ht="15" hidden="false" customHeight="true" outlineLevel="0" collapsed="false">
      <c r="A3784" s="1" t="s">
        <v>6239</v>
      </c>
      <c r="B3784" s="1" t="s">
        <v>960</v>
      </c>
      <c r="C3784" s="1" t="s">
        <v>2658</v>
      </c>
      <c r="D3784" s="1" t="s">
        <v>2032</v>
      </c>
      <c r="E3784" s="1" t="s">
        <v>2018</v>
      </c>
      <c r="F3784" s="16" t="n">
        <v>49</v>
      </c>
      <c r="G3784" s="16" t="n">
        <v>1098.01</v>
      </c>
      <c r="H3784" s="16" t="n">
        <v>1147.01</v>
      </c>
    </row>
    <row r="3785" customFormat="false" ht="15" hidden="false" customHeight="true" outlineLevel="0" collapsed="false">
      <c r="A3785" s="1" t="s">
        <v>6240</v>
      </c>
      <c r="B3785" s="1" t="s">
        <v>494</v>
      </c>
      <c r="C3785" s="1" t="s">
        <v>1054</v>
      </c>
      <c r="D3785" s="1" t="s">
        <v>2025</v>
      </c>
      <c r="E3785" s="1" t="s">
        <v>2018</v>
      </c>
      <c r="F3785" s="16" t="n">
        <v>0</v>
      </c>
      <c r="G3785" s="16" t="n">
        <v>3931.3</v>
      </c>
      <c r="H3785" s="16" t="n">
        <v>3931.3</v>
      </c>
    </row>
    <row r="3786" customFormat="false" ht="15" hidden="false" customHeight="true" outlineLevel="0" collapsed="false">
      <c r="A3786" s="1" t="s">
        <v>6241</v>
      </c>
      <c r="B3786" s="1" t="s">
        <v>1656</v>
      </c>
      <c r="C3786" s="1" t="s">
        <v>2086</v>
      </c>
      <c r="D3786" s="1" t="s">
        <v>2025</v>
      </c>
      <c r="E3786" s="1" t="s">
        <v>2018</v>
      </c>
      <c r="F3786" s="16" t="n">
        <v>49</v>
      </c>
      <c r="G3786" s="16" t="n">
        <v>623</v>
      </c>
      <c r="H3786" s="16" t="n">
        <v>672</v>
      </c>
    </row>
    <row r="3787" customFormat="false" ht="15" hidden="false" customHeight="true" outlineLevel="0" collapsed="false">
      <c r="A3787" s="1" t="s">
        <v>6242</v>
      </c>
      <c r="B3787" s="1" t="s">
        <v>1325</v>
      </c>
      <c r="C3787" s="1" t="s">
        <v>1227</v>
      </c>
      <c r="D3787" s="1" t="s">
        <v>2028</v>
      </c>
      <c r="E3787" s="1" t="s">
        <v>2022</v>
      </c>
      <c r="F3787" s="16" t="n">
        <v>0</v>
      </c>
      <c r="G3787" s="16" t="n">
        <v>10900.08</v>
      </c>
      <c r="H3787" s="16" t="n">
        <v>10900.08</v>
      </c>
    </row>
    <row r="3788" customFormat="false" ht="15" hidden="false" customHeight="true" outlineLevel="0" collapsed="false">
      <c r="A3788" s="1" t="s">
        <v>6243</v>
      </c>
      <c r="B3788" s="1" t="s">
        <v>1037</v>
      </c>
      <c r="C3788" s="1" t="s">
        <v>2640</v>
      </c>
      <c r="D3788" s="1" t="s">
        <v>2017</v>
      </c>
      <c r="E3788" s="1" t="s">
        <v>2022</v>
      </c>
      <c r="F3788" s="16" t="n">
        <v>0</v>
      </c>
      <c r="G3788" s="16" t="n">
        <v>5311.32</v>
      </c>
      <c r="H3788" s="16" t="n">
        <v>5311.32</v>
      </c>
    </row>
    <row r="3789" customFormat="false" ht="15" hidden="false" customHeight="true" outlineLevel="0" collapsed="false">
      <c r="A3789" s="1" t="s">
        <v>6244</v>
      </c>
      <c r="B3789" s="1" t="s">
        <v>1121</v>
      </c>
      <c r="C3789" s="1" t="s">
        <v>2842</v>
      </c>
      <c r="D3789" s="1" t="s">
        <v>2021</v>
      </c>
      <c r="E3789" s="1" t="s">
        <v>2018</v>
      </c>
      <c r="F3789" s="16" t="n">
        <v>0</v>
      </c>
      <c r="G3789" s="16" t="n">
        <v>5475.93</v>
      </c>
      <c r="H3789" s="16" t="n">
        <v>5475.93</v>
      </c>
    </row>
    <row r="3790" customFormat="false" ht="15" hidden="false" customHeight="true" outlineLevel="0" collapsed="false">
      <c r="A3790" s="1" t="s">
        <v>6245</v>
      </c>
      <c r="B3790" s="1" t="s">
        <v>595</v>
      </c>
      <c r="C3790" s="1" t="s">
        <v>354</v>
      </c>
      <c r="D3790" s="1" t="s">
        <v>2055</v>
      </c>
      <c r="E3790" s="1" t="s">
        <v>2018</v>
      </c>
      <c r="F3790" s="16" t="n">
        <v>49</v>
      </c>
      <c r="G3790" s="16" t="n">
        <v>957.5</v>
      </c>
      <c r="H3790" s="16" t="n">
        <v>1006.5</v>
      </c>
    </row>
    <row r="3791" customFormat="false" ht="15" hidden="false" customHeight="true" outlineLevel="0" collapsed="false">
      <c r="A3791" s="1" t="s">
        <v>6246</v>
      </c>
      <c r="B3791" s="1" t="s">
        <v>1806</v>
      </c>
      <c r="C3791" s="1" t="s">
        <v>3751</v>
      </c>
      <c r="D3791" s="1" t="s">
        <v>2021</v>
      </c>
      <c r="E3791" s="1" t="s">
        <v>2018</v>
      </c>
      <c r="F3791" s="16" t="n">
        <v>79</v>
      </c>
      <c r="G3791" s="16" t="n">
        <v>2255.79</v>
      </c>
      <c r="H3791" s="16" t="n">
        <v>2334.79</v>
      </c>
    </row>
    <row r="3792" customFormat="false" ht="15" hidden="false" customHeight="true" outlineLevel="0" collapsed="false">
      <c r="A3792" s="1" t="s">
        <v>6247</v>
      </c>
      <c r="B3792" s="1" t="s">
        <v>1662</v>
      </c>
      <c r="C3792" s="1" t="s">
        <v>4401</v>
      </c>
      <c r="D3792" s="1" t="s">
        <v>2017</v>
      </c>
      <c r="E3792" s="1" t="s">
        <v>2018</v>
      </c>
      <c r="F3792" s="16" t="n">
        <v>0</v>
      </c>
      <c r="G3792" s="16" t="n">
        <v>5475.93</v>
      </c>
      <c r="H3792" s="16" t="n">
        <v>5475.93</v>
      </c>
    </row>
    <row r="3793" customFormat="false" ht="15" hidden="false" customHeight="true" outlineLevel="0" collapsed="false">
      <c r="A3793" s="1" t="s">
        <v>6248</v>
      </c>
      <c r="B3793" s="1" t="s">
        <v>1322</v>
      </c>
      <c r="C3793" s="1" t="s">
        <v>2120</v>
      </c>
      <c r="D3793" s="1" t="s">
        <v>2025</v>
      </c>
      <c r="E3793" s="1" t="s">
        <v>2018</v>
      </c>
      <c r="F3793" s="16" t="n">
        <v>0</v>
      </c>
      <c r="G3793" s="16" t="n">
        <v>5760.48</v>
      </c>
      <c r="H3793" s="16" t="n">
        <v>5760.48</v>
      </c>
    </row>
    <row r="3794" customFormat="false" ht="15" hidden="false" customHeight="true" outlineLevel="0" collapsed="false">
      <c r="A3794" s="1" t="s">
        <v>6249</v>
      </c>
      <c r="B3794" s="1" t="s">
        <v>1806</v>
      </c>
      <c r="C3794" s="1" t="s">
        <v>3448</v>
      </c>
      <c r="D3794" s="1" t="s">
        <v>2021</v>
      </c>
      <c r="E3794" s="1" t="s">
        <v>2018</v>
      </c>
      <c r="F3794" s="16" t="n">
        <v>49</v>
      </c>
      <c r="G3794" s="16" t="n">
        <v>311.15</v>
      </c>
      <c r="H3794" s="16" t="n">
        <v>360.15</v>
      </c>
    </row>
    <row r="3795" customFormat="false" ht="15" hidden="false" customHeight="true" outlineLevel="0" collapsed="false">
      <c r="A3795" s="1" t="s">
        <v>6250</v>
      </c>
      <c r="B3795" s="1" t="s">
        <v>1375</v>
      </c>
      <c r="C3795" s="1" t="s">
        <v>426</v>
      </c>
      <c r="D3795" s="1" t="s">
        <v>2025</v>
      </c>
      <c r="E3795" s="1" t="s">
        <v>2018</v>
      </c>
      <c r="F3795" s="16" t="n">
        <v>0</v>
      </c>
      <c r="G3795" s="16" t="n">
        <v>5756.04</v>
      </c>
      <c r="H3795" s="16" t="n">
        <v>5756.04</v>
      </c>
    </row>
    <row r="3796" customFormat="false" ht="15" hidden="false" customHeight="true" outlineLevel="0" collapsed="false">
      <c r="A3796" s="1" t="s">
        <v>6251</v>
      </c>
      <c r="B3796" s="1" t="s">
        <v>1107</v>
      </c>
      <c r="C3796" s="1" t="s">
        <v>2213</v>
      </c>
      <c r="D3796" s="1" t="s">
        <v>2025</v>
      </c>
      <c r="E3796" s="1" t="s">
        <v>2018</v>
      </c>
      <c r="F3796" s="16" t="n">
        <v>0</v>
      </c>
      <c r="G3796" s="16" t="n">
        <v>10301.17</v>
      </c>
      <c r="H3796" s="16" t="n">
        <v>10301.17</v>
      </c>
    </row>
    <row r="3797" customFormat="false" ht="15" hidden="false" customHeight="true" outlineLevel="0" collapsed="false">
      <c r="A3797" s="1" t="s">
        <v>6252</v>
      </c>
      <c r="B3797" s="1" t="s">
        <v>1228</v>
      </c>
      <c r="C3797" s="1" t="s">
        <v>2401</v>
      </c>
      <c r="D3797" s="1" t="s">
        <v>2017</v>
      </c>
      <c r="E3797" s="1" t="s">
        <v>2084</v>
      </c>
      <c r="F3797" s="16" t="n">
        <v>0</v>
      </c>
      <c r="G3797" s="16" t="n">
        <v>10905.81</v>
      </c>
      <c r="H3797" s="16" t="n">
        <v>10905.81</v>
      </c>
    </row>
    <row r="3798" customFormat="false" ht="15" hidden="false" customHeight="true" outlineLevel="0" collapsed="false">
      <c r="A3798" s="1" t="s">
        <v>6253</v>
      </c>
      <c r="B3798" s="1" t="s">
        <v>898</v>
      </c>
      <c r="C3798" s="1" t="s">
        <v>3130</v>
      </c>
      <c r="D3798" s="1" t="s">
        <v>2025</v>
      </c>
      <c r="E3798" s="1" t="s">
        <v>2018</v>
      </c>
      <c r="F3798" s="16" t="n">
        <v>0</v>
      </c>
      <c r="G3798" s="16" t="n">
        <v>2678.78</v>
      </c>
      <c r="H3798" s="16" t="n">
        <v>2678.78</v>
      </c>
    </row>
    <row r="3799" customFormat="false" ht="15" hidden="false" customHeight="true" outlineLevel="0" collapsed="false">
      <c r="A3799" s="1" t="s">
        <v>6254</v>
      </c>
      <c r="B3799" s="1" t="s">
        <v>1398</v>
      </c>
      <c r="C3799" s="1" t="s">
        <v>859</v>
      </c>
      <c r="D3799" s="1" t="s">
        <v>2021</v>
      </c>
      <c r="E3799" s="1" t="s">
        <v>2018</v>
      </c>
      <c r="F3799" s="16" t="n">
        <v>0</v>
      </c>
      <c r="G3799" s="16" t="n">
        <v>5232.1</v>
      </c>
      <c r="H3799" s="16" t="n">
        <v>5232.1</v>
      </c>
    </row>
    <row r="3800" customFormat="false" ht="15" hidden="false" customHeight="true" outlineLevel="0" collapsed="false">
      <c r="A3800" s="1" t="s">
        <v>6255</v>
      </c>
      <c r="B3800" s="1" t="s">
        <v>551</v>
      </c>
      <c r="C3800" s="1" t="s">
        <v>2998</v>
      </c>
      <c r="D3800" s="1" t="s">
        <v>2017</v>
      </c>
      <c r="E3800" s="1" t="s">
        <v>2045</v>
      </c>
      <c r="F3800" s="16" t="n">
        <v>0</v>
      </c>
      <c r="G3800" s="16" t="n">
        <v>6095.83</v>
      </c>
      <c r="H3800" s="16" t="n">
        <v>6095.83</v>
      </c>
    </row>
    <row r="3801" customFormat="false" ht="15" hidden="false" customHeight="true" outlineLevel="0" collapsed="false">
      <c r="A3801" s="1" t="s">
        <v>6256</v>
      </c>
      <c r="B3801" s="1" t="s">
        <v>249</v>
      </c>
      <c r="C3801" s="1" t="s">
        <v>3314</v>
      </c>
      <c r="D3801" s="1" t="s">
        <v>2017</v>
      </c>
      <c r="E3801" s="1" t="s">
        <v>2018</v>
      </c>
      <c r="F3801" s="16" t="n">
        <v>0</v>
      </c>
      <c r="G3801" s="16" t="n">
        <v>5045.75</v>
      </c>
      <c r="H3801" s="16" t="n">
        <v>5045.75</v>
      </c>
    </row>
    <row r="3802" customFormat="false" ht="15" hidden="false" customHeight="true" outlineLevel="0" collapsed="false">
      <c r="A3802" s="1" t="s">
        <v>6257</v>
      </c>
      <c r="B3802" s="1" t="s">
        <v>1411</v>
      </c>
      <c r="C3802" s="1" t="s">
        <v>2480</v>
      </c>
      <c r="D3802" s="1" t="s">
        <v>2025</v>
      </c>
      <c r="E3802" s="1" t="s">
        <v>2018</v>
      </c>
      <c r="F3802" s="16" t="n">
        <v>0</v>
      </c>
      <c r="G3802" s="16" t="n">
        <v>4069.27</v>
      </c>
      <c r="H3802" s="16" t="n">
        <v>4069.27</v>
      </c>
    </row>
    <row r="3803" customFormat="false" ht="15" hidden="false" customHeight="true" outlineLevel="0" collapsed="false">
      <c r="A3803" s="1" t="s">
        <v>6258</v>
      </c>
      <c r="B3803" s="1" t="s">
        <v>931</v>
      </c>
      <c r="C3803" s="1" t="s">
        <v>2403</v>
      </c>
      <c r="D3803" s="1" t="s">
        <v>2021</v>
      </c>
      <c r="E3803" s="1" t="s">
        <v>2022</v>
      </c>
      <c r="F3803" s="16" t="n">
        <v>0</v>
      </c>
      <c r="G3803" s="16" t="n">
        <v>3319</v>
      </c>
      <c r="H3803" s="16" t="n">
        <v>3319</v>
      </c>
    </row>
    <row r="3804" customFormat="false" ht="15" hidden="false" customHeight="true" outlineLevel="0" collapsed="false">
      <c r="A3804" s="1" t="s">
        <v>6259</v>
      </c>
      <c r="B3804" s="1" t="s">
        <v>1375</v>
      </c>
      <c r="C3804" s="1" t="s">
        <v>3031</v>
      </c>
      <c r="D3804" s="1" t="s">
        <v>2017</v>
      </c>
      <c r="E3804" s="1" t="s">
        <v>2018</v>
      </c>
      <c r="F3804" s="16" t="n">
        <v>0</v>
      </c>
      <c r="G3804" s="16" t="n">
        <v>6500.36</v>
      </c>
      <c r="H3804" s="16" t="n">
        <v>6500.36</v>
      </c>
    </row>
    <row r="3805" customFormat="false" ht="15" hidden="false" customHeight="true" outlineLevel="0" collapsed="false">
      <c r="A3805" s="1" t="s">
        <v>6260</v>
      </c>
      <c r="B3805" s="1" t="s">
        <v>906</v>
      </c>
      <c r="C3805" s="1" t="s">
        <v>2037</v>
      </c>
      <c r="D3805" s="1" t="s">
        <v>2021</v>
      </c>
      <c r="E3805" s="1" t="s">
        <v>2018</v>
      </c>
      <c r="F3805" s="16" t="n">
        <v>0</v>
      </c>
      <c r="G3805" s="16" t="n">
        <v>8289.22</v>
      </c>
      <c r="H3805" s="16" t="n">
        <v>8289.22</v>
      </c>
    </row>
    <row r="3806" customFormat="false" ht="15" hidden="false" customHeight="true" outlineLevel="0" collapsed="false">
      <c r="A3806" s="1" t="s">
        <v>6261</v>
      </c>
      <c r="B3806" s="1" t="s">
        <v>1747</v>
      </c>
      <c r="C3806" s="1" t="s">
        <v>2773</v>
      </c>
      <c r="D3806" s="1" t="s">
        <v>2017</v>
      </c>
      <c r="E3806" s="1" t="s">
        <v>2018</v>
      </c>
      <c r="F3806" s="16" t="n">
        <v>0</v>
      </c>
      <c r="G3806" s="16" t="n">
        <v>3368.14</v>
      </c>
      <c r="H3806" s="16" t="n">
        <v>3368.14</v>
      </c>
    </row>
    <row r="3807" customFormat="false" ht="15" hidden="false" customHeight="true" outlineLevel="0" collapsed="false">
      <c r="A3807" s="1" t="s">
        <v>6262</v>
      </c>
      <c r="B3807" s="1" t="s">
        <v>1437</v>
      </c>
      <c r="C3807" s="1" t="s">
        <v>1615</v>
      </c>
      <c r="D3807" s="1" t="s">
        <v>2055</v>
      </c>
      <c r="E3807" s="1" t="s">
        <v>2018</v>
      </c>
      <c r="F3807" s="16" t="n">
        <v>0</v>
      </c>
      <c r="G3807" s="16" t="n">
        <v>9145.96</v>
      </c>
      <c r="H3807" s="16" t="n">
        <v>9145.96</v>
      </c>
    </row>
    <row r="3808" customFormat="false" ht="15" hidden="false" customHeight="true" outlineLevel="0" collapsed="false">
      <c r="A3808" s="1" t="s">
        <v>6263</v>
      </c>
      <c r="B3808" s="1" t="s">
        <v>1557</v>
      </c>
      <c r="C3808" s="1" t="s">
        <v>739</v>
      </c>
      <c r="D3808" s="1" t="s">
        <v>2017</v>
      </c>
      <c r="E3808" s="1" t="s">
        <v>2018</v>
      </c>
      <c r="F3808" s="16" t="n">
        <v>99</v>
      </c>
      <c r="G3808" s="16" t="n">
        <v>409.84</v>
      </c>
      <c r="H3808" s="16" t="n">
        <v>508.84</v>
      </c>
    </row>
    <row r="3809" customFormat="false" ht="15" hidden="false" customHeight="true" outlineLevel="0" collapsed="false">
      <c r="A3809" s="1" t="s">
        <v>6264</v>
      </c>
      <c r="B3809" s="1" t="s">
        <v>642</v>
      </c>
      <c r="C3809" s="1" t="s">
        <v>2118</v>
      </c>
      <c r="D3809" s="1" t="s">
        <v>2025</v>
      </c>
      <c r="E3809" s="1" t="s">
        <v>2018</v>
      </c>
      <c r="F3809" s="16" t="n">
        <v>0</v>
      </c>
      <c r="G3809" s="16" t="n">
        <v>4652.89</v>
      </c>
      <c r="H3809" s="16" t="n">
        <v>4652.89</v>
      </c>
    </row>
    <row r="3810" customFormat="false" ht="15" hidden="false" customHeight="true" outlineLevel="0" collapsed="false">
      <c r="A3810" s="1" t="s">
        <v>6265</v>
      </c>
      <c r="B3810" s="1" t="s">
        <v>803</v>
      </c>
      <c r="C3810" s="1" t="s">
        <v>3443</v>
      </c>
      <c r="D3810" s="1" t="s">
        <v>2017</v>
      </c>
      <c r="E3810" s="1" t="s">
        <v>2018</v>
      </c>
      <c r="F3810" s="16" t="n">
        <v>99</v>
      </c>
      <c r="G3810" s="16" t="n">
        <v>2179.65</v>
      </c>
      <c r="H3810" s="16" t="n">
        <v>2278.65</v>
      </c>
    </row>
    <row r="3811" customFormat="false" ht="15" hidden="false" customHeight="true" outlineLevel="0" collapsed="false">
      <c r="A3811" s="1" t="s">
        <v>6266</v>
      </c>
      <c r="B3811" s="1" t="s">
        <v>872</v>
      </c>
      <c r="C3811" s="1" t="s">
        <v>2890</v>
      </c>
      <c r="D3811" s="1" t="s">
        <v>2017</v>
      </c>
      <c r="E3811" s="1" t="s">
        <v>2022</v>
      </c>
      <c r="F3811" s="16" t="n">
        <v>0</v>
      </c>
      <c r="G3811" s="16" t="n">
        <v>10304.7</v>
      </c>
      <c r="H3811" s="16" t="n">
        <v>10304.7</v>
      </c>
    </row>
    <row r="3812" customFormat="false" ht="15" hidden="false" customHeight="true" outlineLevel="0" collapsed="false">
      <c r="A3812" s="1" t="s">
        <v>6267</v>
      </c>
      <c r="B3812" s="1" t="s">
        <v>1003</v>
      </c>
      <c r="C3812" s="1" t="s">
        <v>572</v>
      </c>
      <c r="D3812" s="1" t="s">
        <v>2025</v>
      </c>
      <c r="E3812" s="1" t="s">
        <v>2018</v>
      </c>
      <c r="F3812" s="16" t="n">
        <v>0</v>
      </c>
      <c r="G3812" s="16" t="n">
        <v>8354</v>
      </c>
      <c r="H3812" s="16" t="n">
        <v>8354</v>
      </c>
    </row>
    <row r="3813" customFormat="false" ht="15" hidden="false" customHeight="true" outlineLevel="0" collapsed="false">
      <c r="A3813" s="1" t="s">
        <v>6268</v>
      </c>
      <c r="B3813" s="1" t="s">
        <v>1082</v>
      </c>
      <c r="C3813" s="1" t="s">
        <v>283</v>
      </c>
      <c r="D3813" s="1" t="s">
        <v>2025</v>
      </c>
      <c r="E3813" s="1" t="s">
        <v>2018</v>
      </c>
      <c r="F3813" s="16" t="n">
        <v>49</v>
      </c>
      <c r="G3813" s="16" t="n">
        <v>2018.34</v>
      </c>
      <c r="H3813" s="16" t="n">
        <v>2067.34</v>
      </c>
    </row>
    <row r="3814" customFormat="false" ht="15" hidden="false" customHeight="true" outlineLevel="0" collapsed="false">
      <c r="A3814" s="1" t="s">
        <v>6269</v>
      </c>
      <c r="B3814" s="1" t="s">
        <v>1069</v>
      </c>
      <c r="C3814" s="1" t="s">
        <v>2027</v>
      </c>
      <c r="D3814" s="1" t="s">
        <v>2021</v>
      </c>
      <c r="E3814" s="1" t="s">
        <v>2018</v>
      </c>
      <c r="F3814" s="16" t="n">
        <v>49</v>
      </c>
      <c r="G3814" s="16" t="n">
        <v>2210.34</v>
      </c>
      <c r="H3814" s="16" t="n">
        <v>2259.34</v>
      </c>
    </row>
    <row r="3815" customFormat="false" ht="15" hidden="false" customHeight="true" outlineLevel="0" collapsed="false">
      <c r="A3815" s="1" t="s">
        <v>6270</v>
      </c>
      <c r="B3815" s="1" t="s">
        <v>945</v>
      </c>
      <c r="C3815" s="1" t="s">
        <v>2733</v>
      </c>
      <c r="D3815" s="1" t="s">
        <v>2021</v>
      </c>
      <c r="E3815" s="1" t="s">
        <v>2018</v>
      </c>
      <c r="F3815" s="16" t="n">
        <v>0</v>
      </c>
      <c r="G3815" s="16" t="n">
        <v>28655.47</v>
      </c>
      <c r="H3815" s="16" t="n">
        <v>28655.47</v>
      </c>
    </row>
    <row r="3816" customFormat="false" ht="15" hidden="false" customHeight="true" outlineLevel="0" collapsed="false">
      <c r="A3816" s="1" t="s">
        <v>6271</v>
      </c>
      <c r="B3816" s="1" t="s">
        <v>1169</v>
      </c>
      <c r="C3816" s="1" t="s">
        <v>1582</v>
      </c>
      <c r="D3816" s="1" t="s">
        <v>2017</v>
      </c>
      <c r="E3816" s="1" t="s">
        <v>2018</v>
      </c>
      <c r="F3816" s="16" t="n">
        <v>49</v>
      </c>
      <c r="G3816" s="16" t="n">
        <v>2158.52</v>
      </c>
      <c r="H3816" s="16" t="n">
        <v>2207.52</v>
      </c>
    </row>
    <row r="3817" customFormat="false" ht="15" hidden="false" customHeight="true" outlineLevel="0" collapsed="false">
      <c r="A3817" s="1" t="s">
        <v>6272</v>
      </c>
      <c r="B3817" s="1" t="s">
        <v>1269</v>
      </c>
      <c r="C3817" s="1" t="s">
        <v>5222</v>
      </c>
      <c r="D3817" s="1" t="s">
        <v>2017</v>
      </c>
      <c r="E3817" s="1" t="s">
        <v>2018</v>
      </c>
      <c r="F3817" s="16" t="n">
        <v>0</v>
      </c>
      <c r="G3817" s="16" t="n">
        <v>5134.59</v>
      </c>
      <c r="H3817" s="16" t="n">
        <v>5134.59</v>
      </c>
    </row>
    <row r="3818" customFormat="false" ht="15" hidden="false" customHeight="true" outlineLevel="0" collapsed="false">
      <c r="A3818" s="1" t="s">
        <v>6273</v>
      </c>
      <c r="B3818" s="1" t="s">
        <v>1440</v>
      </c>
      <c r="C3818" s="1" t="s">
        <v>502</v>
      </c>
      <c r="D3818" s="1" t="s">
        <v>2017</v>
      </c>
      <c r="E3818" s="1" t="s">
        <v>2018</v>
      </c>
      <c r="F3818" s="16" t="n">
        <v>0</v>
      </c>
      <c r="G3818" s="16" t="n">
        <v>2883.24</v>
      </c>
      <c r="H3818" s="16" t="n">
        <v>2883.24</v>
      </c>
    </row>
    <row r="3819" customFormat="false" ht="15" hidden="false" customHeight="true" outlineLevel="0" collapsed="false">
      <c r="A3819" s="1" t="s">
        <v>6274</v>
      </c>
      <c r="B3819" s="1" t="s">
        <v>478</v>
      </c>
      <c r="C3819" s="1" t="s">
        <v>3258</v>
      </c>
      <c r="D3819" s="1" t="s">
        <v>2055</v>
      </c>
      <c r="E3819" s="1" t="s">
        <v>2018</v>
      </c>
      <c r="F3819" s="16" t="n">
        <v>99</v>
      </c>
      <c r="G3819" s="16" t="n">
        <v>560.07</v>
      </c>
      <c r="H3819" s="16" t="n">
        <v>659.07</v>
      </c>
    </row>
    <row r="3820" customFormat="false" ht="15" hidden="false" customHeight="true" outlineLevel="0" collapsed="false">
      <c r="A3820" s="1" t="s">
        <v>6275</v>
      </c>
      <c r="B3820" s="1" t="s">
        <v>1806</v>
      </c>
      <c r="C3820" s="1" t="s">
        <v>4150</v>
      </c>
      <c r="D3820" s="1" t="s">
        <v>2017</v>
      </c>
      <c r="E3820" s="1" t="s">
        <v>2018</v>
      </c>
      <c r="F3820" s="16" t="n">
        <v>99</v>
      </c>
      <c r="G3820" s="16" t="n">
        <v>560.7</v>
      </c>
      <c r="H3820" s="16" t="n">
        <v>659.7</v>
      </c>
    </row>
    <row r="3821" customFormat="false" ht="15" hidden="false" customHeight="true" outlineLevel="0" collapsed="false">
      <c r="A3821" s="1" t="s">
        <v>6276</v>
      </c>
      <c r="B3821" s="1" t="s">
        <v>893</v>
      </c>
      <c r="C3821" s="1" t="s">
        <v>2188</v>
      </c>
      <c r="D3821" s="1" t="s">
        <v>2028</v>
      </c>
      <c r="E3821" s="1" t="s">
        <v>2018</v>
      </c>
      <c r="F3821" s="16" t="n">
        <v>0</v>
      </c>
      <c r="G3821" s="16" t="n">
        <v>12307.47</v>
      </c>
      <c r="H3821" s="16" t="n">
        <v>12307.47</v>
      </c>
    </row>
    <row r="3822" customFormat="false" ht="15" hidden="false" customHeight="true" outlineLevel="0" collapsed="false">
      <c r="A3822" s="1" t="s">
        <v>6277</v>
      </c>
      <c r="B3822" s="1" t="s">
        <v>668</v>
      </c>
      <c r="C3822" s="1" t="s">
        <v>787</v>
      </c>
      <c r="D3822" s="1" t="s">
        <v>2017</v>
      </c>
      <c r="E3822" s="1" t="s">
        <v>2018</v>
      </c>
      <c r="F3822" s="16" t="n">
        <v>79</v>
      </c>
      <c r="G3822" s="16" t="n">
        <v>867.91</v>
      </c>
      <c r="H3822" s="16" t="n">
        <v>946.91</v>
      </c>
    </row>
    <row r="3823" customFormat="false" ht="15" hidden="false" customHeight="true" outlineLevel="0" collapsed="false">
      <c r="A3823" s="1" t="s">
        <v>6278</v>
      </c>
      <c r="B3823" s="1" t="s">
        <v>1044</v>
      </c>
      <c r="C3823" s="1" t="s">
        <v>3134</v>
      </c>
      <c r="D3823" s="1" t="s">
        <v>2055</v>
      </c>
      <c r="E3823" s="1" t="s">
        <v>2018</v>
      </c>
      <c r="F3823" s="16" t="n">
        <v>79</v>
      </c>
      <c r="G3823" s="16" t="n">
        <v>2018.34</v>
      </c>
      <c r="H3823" s="16" t="n">
        <v>2097.34</v>
      </c>
    </row>
    <row r="3824" customFormat="false" ht="15" hidden="false" customHeight="true" outlineLevel="0" collapsed="false">
      <c r="A3824" s="1" t="s">
        <v>6279</v>
      </c>
      <c r="B3824" s="1" t="s">
        <v>433</v>
      </c>
      <c r="C3824" s="1" t="s">
        <v>2577</v>
      </c>
      <c r="D3824" s="1" t="s">
        <v>2021</v>
      </c>
      <c r="E3824" s="1" t="s">
        <v>2018</v>
      </c>
      <c r="F3824" s="16" t="n">
        <v>79</v>
      </c>
      <c r="G3824" s="16" t="n">
        <v>311.15</v>
      </c>
      <c r="H3824" s="16" t="n">
        <v>390.15</v>
      </c>
    </row>
    <row r="3825" customFormat="false" ht="15" hidden="false" customHeight="true" outlineLevel="0" collapsed="false">
      <c r="A3825" s="1" t="s">
        <v>6280</v>
      </c>
      <c r="B3825" s="1" t="s">
        <v>1613</v>
      </c>
      <c r="C3825" s="1" t="s">
        <v>3079</v>
      </c>
      <c r="D3825" s="1" t="s">
        <v>2025</v>
      </c>
      <c r="E3825" s="1" t="s">
        <v>2018</v>
      </c>
      <c r="F3825" s="16" t="n">
        <v>99</v>
      </c>
      <c r="G3825" s="16" t="n">
        <v>750.27</v>
      </c>
      <c r="H3825" s="16" t="n">
        <v>849.27</v>
      </c>
    </row>
    <row r="3826" customFormat="false" ht="15" hidden="false" customHeight="true" outlineLevel="0" collapsed="false">
      <c r="A3826" s="1" t="s">
        <v>6281</v>
      </c>
      <c r="B3826" s="1" t="s">
        <v>934</v>
      </c>
      <c r="C3826" s="1" t="s">
        <v>2272</v>
      </c>
      <c r="D3826" s="1" t="s">
        <v>2017</v>
      </c>
      <c r="E3826" s="1" t="s">
        <v>2018</v>
      </c>
      <c r="F3826" s="16" t="n">
        <v>79</v>
      </c>
      <c r="G3826" s="16" t="n">
        <v>2386.05</v>
      </c>
      <c r="H3826" s="16" t="n">
        <v>2465.05</v>
      </c>
    </row>
    <row r="3827" customFormat="false" ht="15" hidden="false" customHeight="true" outlineLevel="0" collapsed="false">
      <c r="A3827" s="1" t="s">
        <v>6282</v>
      </c>
      <c r="B3827" s="1" t="s">
        <v>1393</v>
      </c>
      <c r="C3827" s="1" t="s">
        <v>554</v>
      </c>
      <c r="D3827" s="1" t="s">
        <v>2017</v>
      </c>
      <c r="E3827" s="1" t="s">
        <v>2018</v>
      </c>
      <c r="F3827" s="16" t="n">
        <v>0</v>
      </c>
      <c r="G3827" s="16" t="n">
        <v>5617.35</v>
      </c>
      <c r="H3827" s="16" t="n">
        <v>5617.35</v>
      </c>
    </row>
    <row r="3828" customFormat="false" ht="15" hidden="false" customHeight="true" outlineLevel="0" collapsed="false">
      <c r="A3828" s="1" t="s">
        <v>6283</v>
      </c>
      <c r="B3828" s="1" t="s">
        <v>325</v>
      </c>
      <c r="C3828" s="1" t="s">
        <v>1054</v>
      </c>
      <c r="D3828" s="1" t="s">
        <v>2021</v>
      </c>
      <c r="E3828" s="1" t="s">
        <v>2018</v>
      </c>
      <c r="F3828" s="16" t="n">
        <v>0</v>
      </c>
      <c r="G3828" s="16" t="n">
        <v>6676.07</v>
      </c>
      <c r="H3828" s="16" t="n">
        <v>6676.07</v>
      </c>
    </row>
    <row r="3829" customFormat="false" ht="15" hidden="false" customHeight="true" outlineLevel="0" collapsed="false">
      <c r="A3829" s="1" t="s">
        <v>6284</v>
      </c>
      <c r="B3829" s="1" t="s">
        <v>487</v>
      </c>
      <c r="C3829" s="1" t="s">
        <v>4806</v>
      </c>
      <c r="D3829" s="1" t="s">
        <v>2025</v>
      </c>
      <c r="E3829" s="1" t="s">
        <v>2018</v>
      </c>
      <c r="F3829" s="16" t="n">
        <v>0</v>
      </c>
      <c r="G3829" s="16" t="n">
        <v>13417.5</v>
      </c>
      <c r="H3829" s="16" t="n">
        <v>13417.5</v>
      </c>
    </row>
    <row r="3830" customFormat="false" ht="15" hidden="false" customHeight="true" outlineLevel="0" collapsed="false">
      <c r="A3830" s="1" t="s">
        <v>6285</v>
      </c>
      <c r="B3830" s="1" t="s">
        <v>936</v>
      </c>
      <c r="C3830" s="1" t="s">
        <v>2243</v>
      </c>
      <c r="D3830" s="1" t="s">
        <v>2017</v>
      </c>
      <c r="E3830" s="1" t="s">
        <v>2018</v>
      </c>
      <c r="F3830" s="16" t="n">
        <v>0</v>
      </c>
      <c r="G3830" s="16" t="n">
        <v>2685.67</v>
      </c>
      <c r="H3830" s="16" t="n">
        <v>2685.67</v>
      </c>
    </row>
    <row r="3831" customFormat="false" ht="15" hidden="false" customHeight="true" outlineLevel="0" collapsed="false">
      <c r="A3831" s="1" t="s">
        <v>6286</v>
      </c>
      <c r="B3831" s="1" t="s">
        <v>1310</v>
      </c>
      <c r="C3831" s="1" t="s">
        <v>1168</v>
      </c>
      <c r="D3831" s="1" t="s">
        <v>2028</v>
      </c>
      <c r="E3831" s="1" t="s">
        <v>2018</v>
      </c>
      <c r="F3831" s="16" t="n">
        <v>0</v>
      </c>
      <c r="G3831" s="16" t="n">
        <v>8481.33</v>
      </c>
      <c r="H3831" s="16" t="n">
        <v>8481.33</v>
      </c>
    </row>
    <row r="3832" customFormat="false" ht="15" hidden="false" customHeight="true" outlineLevel="0" collapsed="false">
      <c r="A3832" s="1" t="s">
        <v>6287</v>
      </c>
      <c r="B3832" s="1" t="s">
        <v>1052</v>
      </c>
      <c r="C3832" s="1" t="s">
        <v>2635</v>
      </c>
      <c r="D3832" s="1" t="s">
        <v>2025</v>
      </c>
      <c r="E3832" s="1" t="s">
        <v>2018</v>
      </c>
      <c r="F3832" s="16" t="n">
        <v>0</v>
      </c>
      <c r="G3832" s="16" t="n">
        <v>22330.21</v>
      </c>
      <c r="H3832" s="16" t="n">
        <v>22330.21</v>
      </c>
    </row>
    <row r="3833" customFormat="false" ht="15" hidden="false" customHeight="true" outlineLevel="0" collapsed="false">
      <c r="A3833" s="1" t="s">
        <v>6288</v>
      </c>
      <c r="B3833" s="1" t="s">
        <v>1228</v>
      </c>
      <c r="C3833" s="1" t="s">
        <v>3159</v>
      </c>
      <c r="D3833" s="1" t="s">
        <v>2021</v>
      </c>
      <c r="E3833" s="1" t="s">
        <v>2018</v>
      </c>
      <c r="F3833" s="16" t="n">
        <v>0</v>
      </c>
      <c r="G3833" s="16" t="n">
        <v>4780.26</v>
      </c>
      <c r="H3833" s="16" t="n">
        <v>4780.26</v>
      </c>
    </row>
    <row r="3834" customFormat="false" ht="15" hidden="false" customHeight="true" outlineLevel="0" collapsed="false">
      <c r="A3834" s="1" t="s">
        <v>6289</v>
      </c>
      <c r="B3834" s="1" t="s">
        <v>512</v>
      </c>
      <c r="C3834" s="1" t="s">
        <v>3204</v>
      </c>
      <c r="D3834" s="1" t="s">
        <v>2025</v>
      </c>
      <c r="E3834" s="1" t="s">
        <v>2022</v>
      </c>
      <c r="F3834" s="16" t="n">
        <v>0</v>
      </c>
      <c r="G3834" s="16" t="n">
        <v>5066.28</v>
      </c>
      <c r="H3834" s="16" t="n">
        <v>5066.28</v>
      </c>
    </row>
    <row r="3835" customFormat="false" ht="15" hidden="false" customHeight="true" outlineLevel="0" collapsed="false">
      <c r="A3835" s="1" t="s">
        <v>6290</v>
      </c>
      <c r="B3835" s="1" t="s">
        <v>1223</v>
      </c>
      <c r="C3835" s="1" t="s">
        <v>3188</v>
      </c>
      <c r="D3835" s="1" t="s">
        <v>2021</v>
      </c>
      <c r="E3835" s="1" t="s">
        <v>2045</v>
      </c>
      <c r="F3835" s="16" t="n">
        <v>0</v>
      </c>
      <c r="G3835" s="16" t="n">
        <v>6256.39</v>
      </c>
      <c r="H3835" s="16" t="n">
        <v>6256.39</v>
      </c>
    </row>
    <row r="3836" customFormat="false" ht="15" hidden="false" customHeight="true" outlineLevel="0" collapsed="false">
      <c r="A3836" s="1" t="s">
        <v>6291</v>
      </c>
      <c r="B3836" s="1" t="s">
        <v>1066</v>
      </c>
      <c r="C3836" s="1" t="s">
        <v>618</v>
      </c>
      <c r="D3836" s="1" t="s">
        <v>2017</v>
      </c>
      <c r="E3836" s="1" t="s">
        <v>2018</v>
      </c>
      <c r="F3836" s="16" t="n">
        <v>0</v>
      </c>
      <c r="G3836" s="16" t="n">
        <v>3592.82</v>
      </c>
      <c r="H3836" s="16" t="n">
        <v>3592.82</v>
      </c>
    </row>
    <row r="3837" customFormat="false" ht="15" hidden="false" customHeight="true" outlineLevel="0" collapsed="false">
      <c r="A3837" s="1" t="s">
        <v>6292</v>
      </c>
      <c r="B3837" s="1" t="s">
        <v>1784</v>
      </c>
      <c r="C3837" s="1" t="s">
        <v>3575</v>
      </c>
      <c r="D3837" s="1" t="s">
        <v>2055</v>
      </c>
      <c r="E3837" s="1" t="s">
        <v>2018</v>
      </c>
      <c r="F3837" s="16" t="n">
        <v>79</v>
      </c>
      <c r="G3837" s="16" t="n">
        <v>957.5</v>
      </c>
      <c r="H3837" s="16" t="n">
        <v>1036.5</v>
      </c>
    </row>
    <row r="3838" customFormat="false" ht="15" hidden="false" customHeight="true" outlineLevel="0" collapsed="false">
      <c r="A3838" s="1" t="s">
        <v>6293</v>
      </c>
      <c r="B3838" s="1" t="s">
        <v>1828</v>
      </c>
      <c r="C3838" s="1" t="s">
        <v>2120</v>
      </c>
      <c r="D3838" s="1" t="s">
        <v>2025</v>
      </c>
      <c r="E3838" s="1" t="s">
        <v>2018</v>
      </c>
      <c r="F3838" s="16" t="n">
        <v>0</v>
      </c>
      <c r="G3838" s="16" t="n">
        <v>20025.05</v>
      </c>
      <c r="H3838" s="16" t="n">
        <v>20025.05</v>
      </c>
    </row>
    <row r="3839" customFormat="false" ht="15" hidden="false" customHeight="true" outlineLevel="0" collapsed="false">
      <c r="A3839" s="1" t="s">
        <v>6294</v>
      </c>
      <c r="B3839" s="1" t="s">
        <v>605</v>
      </c>
      <c r="C3839" s="1" t="s">
        <v>660</v>
      </c>
      <c r="D3839" s="1" t="s">
        <v>2025</v>
      </c>
      <c r="E3839" s="1" t="s">
        <v>2018</v>
      </c>
      <c r="F3839" s="16" t="n">
        <v>99</v>
      </c>
      <c r="G3839" s="16" t="n">
        <v>955.9</v>
      </c>
      <c r="H3839" s="16" t="n">
        <v>1054.9</v>
      </c>
    </row>
    <row r="3840" customFormat="false" ht="15" hidden="false" customHeight="true" outlineLevel="0" collapsed="false">
      <c r="A3840" s="1" t="s">
        <v>6295</v>
      </c>
      <c r="B3840" s="1" t="s">
        <v>1307</v>
      </c>
      <c r="C3840" s="1" t="s">
        <v>892</v>
      </c>
      <c r="D3840" s="1" t="s">
        <v>2021</v>
      </c>
      <c r="E3840" s="1" t="s">
        <v>2018</v>
      </c>
      <c r="F3840" s="16" t="n">
        <v>0</v>
      </c>
      <c r="G3840" s="16" t="n">
        <v>14650.05</v>
      </c>
      <c r="H3840" s="16" t="n">
        <v>14650.05</v>
      </c>
    </row>
    <row r="3841" customFormat="false" ht="15" hidden="false" customHeight="true" outlineLevel="0" collapsed="false">
      <c r="A3841" s="1" t="s">
        <v>6296</v>
      </c>
      <c r="B3841" s="1" t="s">
        <v>241</v>
      </c>
      <c r="C3841" s="1" t="s">
        <v>1404</v>
      </c>
      <c r="D3841" s="1" t="s">
        <v>2017</v>
      </c>
      <c r="E3841" s="1" t="s">
        <v>2018</v>
      </c>
      <c r="F3841" s="16" t="n">
        <v>0</v>
      </c>
      <c r="G3841" s="16" t="n">
        <v>7442.98</v>
      </c>
      <c r="H3841" s="16" t="n">
        <v>7442.98</v>
      </c>
    </row>
    <row r="3842" customFormat="false" ht="15" hidden="false" customHeight="true" outlineLevel="0" collapsed="false">
      <c r="A3842" s="1" t="s">
        <v>6297</v>
      </c>
      <c r="B3842" s="1" t="s">
        <v>985</v>
      </c>
      <c r="C3842" s="1" t="s">
        <v>2781</v>
      </c>
      <c r="D3842" s="1" t="s">
        <v>2028</v>
      </c>
      <c r="E3842" s="1" t="s">
        <v>2018</v>
      </c>
      <c r="F3842" s="16" t="n">
        <v>0</v>
      </c>
      <c r="G3842" s="16" t="n">
        <v>11115.7</v>
      </c>
      <c r="H3842" s="16" t="n">
        <v>11115.7</v>
      </c>
    </row>
    <row r="3843" customFormat="false" ht="15" hidden="false" customHeight="true" outlineLevel="0" collapsed="false">
      <c r="A3843" s="1" t="s">
        <v>6298</v>
      </c>
      <c r="B3843" s="1" t="s">
        <v>989</v>
      </c>
      <c r="C3843" s="1" t="s">
        <v>3450</v>
      </c>
      <c r="D3843" s="1" t="s">
        <v>2025</v>
      </c>
      <c r="E3843" s="1" t="s">
        <v>2018</v>
      </c>
      <c r="F3843" s="16" t="n">
        <v>0</v>
      </c>
      <c r="G3843" s="16" t="n">
        <v>6082.79</v>
      </c>
      <c r="H3843" s="16" t="n">
        <v>6082.79</v>
      </c>
    </row>
    <row r="3844" customFormat="false" ht="15" hidden="false" customHeight="true" outlineLevel="0" collapsed="false">
      <c r="A3844" s="1" t="s">
        <v>6299</v>
      </c>
      <c r="B3844" s="1" t="s">
        <v>1886</v>
      </c>
      <c r="C3844" s="1" t="s">
        <v>2658</v>
      </c>
      <c r="D3844" s="1" t="s">
        <v>2025</v>
      </c>
      <c r="E3844" s="1" t="s">
        <v>2018</v>
      </c>
      <c r="F3844" s="16" t="n">
        <v>49</v>
      </c>
      <c r="G3844" s="16" t="n">
        <v>750.27</v>
      </c>
      <c r="H3844" s="16" t="n">
        <v>799.27</v>
      </c>
    </row>
    <row r="3845" customFormat="false" ht="15" hidden="false" customHeight="true" outlineLevel="0" collapsed="false">
      <c r="A3845" s="1" t="s">
        <v>6300</v>
      </c>
      <c r="B3845" s="1" t="s">
        <v>1747</v>
      </c>
      <c r="C3845" s="1" t="s">
        <v>263</v>
      </c>
      <c r="D3845" s="1" t="s">
        <v>2021</v>
      </c>
      <c r="E3845" s="1" t="s">
        <v>2018</v>
      </c>
      <c r="F3845" s="16" t="n">
        <v>0</v>
      </c>
      <c r="G3845" s="16" t="n">
        <v>6822.61</v>
      </c>
      <c r="H3845" s="16" t="n">
        <v>6822.61</v>
      </c>
    </row>
    <row r="3846" customFormat="false" ht="15" hidden="false" customHeight="true" outlineLevel="0" collapsed="false">
      <c r="A3846" s="1" t="s">
        <v>6301</v>
      </c>
      <c r="B3846" s="1" t="s">
        <v>1139</v>
      </c>
      <c r="C3846" s="1" t="s">
        <v>1306</v>
      </c>
      <c r="D3846" s="1" t="s">
        <v>2021</v>
      </c>
      <c r="E3846" s="1" t="s">
        <v>2018</v>
      </c>
      <c r="F3846" s="16" t="n">
        <v>49</v>
      </c>
      <c r="G3846" s="16" t="n">
        <v>600.22</v>
      </c>
      <c r="H3846" s="16" t="n">
        <v>649.22</v>
      </c>
    </row>
    <row r="3847" customFormat="false" ht="15" hidden="false" customHeight="true" outlineLevel="0" collapsed="false">
      <c r="A3847" s="1" t="s">
        <v>6302</v>
      </c>
      <c r="B3847" s="1" t="s">
        <v>1844</v>
      </c>
      <c r="C3847" s="1" t="s">
        <v>2168</v>
      </c>
      <c r="D3847" s="1" t="s">
        <v>2028</v>
      </c>
      <c r="E3847" s="1" t="s">
        <v>2018</v>
      </c>
      <c r="F3847" s="16" t="n">
        <v>0</v>
      </c>
      <c r="G3847" s="16" t="n">
        <v>11770.13</v>
      </c>
      <c r="H3847" s="16" t="n">
        <v>11770.13</v>
      </c>
    </row>
    <row r="3848" customFormat="false" ht="15" hidden="false" customHeight="true" outlineLevel="0" collapsed="false">
      <c r="A3848" s="1" t="s">
        <v>6303</v>
      </c>
      <c r="B3848" s="1" t="s">
        <v>1092</v>
      </c>
      <c r="C3848" s="1" t="s">
        <v>2615</v>
      </c>
      <c r="D3848" s="1" t="s">
        <v>2025</v>
      </c>
      <c r="E3848" s="1" t="s">
        <v>2018</v>
      </c>
      <c r="F3848" s="16" t="n">
        <v>49</v>
      </c>
      <c r="G3848" s="16" t="n">
        <v>2381.79</v>
      </c>
      <c r="H3848" s="16" t="n">
        <v>2430.79</v>
      </c>
    </row>
    <row r="3849" customFormat="false" ht="15" hidden="false" customHeight="true" outlineLevel="0" collapsed="false">
      <c r="A3849" s="1" t="s">
        <v>6304</v>
      </c>
      <c r="B3849" s="1" t="s">
        <v>1304</v>
      </c>
      <c r="C3849" s="1" t="s">
        <v>3814</v>
      </c>
      <c r="D3849" s="1" t="s">
        <v>2021</v>
      </c>
      <c r="E3849" s="1" t="s">
        <v>2018</v>
      </c>
      <c r="F3849" s="16" t="n">
        <v>0</v>
      </c>
      <c r="G3849" s="16" t="n">
        <v>4796.7</v>
      </c>
      <c r="H3849" s="16" t="n">
        <v>4796.7</v>
      </c>
    </row>
    <row r="3850" customFormat="false" ht="15" hidden="false" customHeight="true" outlineLevel="0" collapsed="false">
      <c r="A3850" s="1" t="s">
        <v>6305</v>
      </c>
      <c r="B3850" s="1" t="s">
        <v>465</v>
      </c>
      <c r="C3850" s="1" t="s">
        <v>2283</v>
      </c>
      <c r="D3850" s="1" t="s">
        <v>2025</v>
      </c>
      <c r="E3850" s="1" t="s">
        <v>2018</v>
      </c>
      <c r="F3850" s="16" t="n">
        <v>99</v>
      </c>
      <c r="G3850" s="16" t="n">
        <v>2398.35</v>
      </c>
      <c r="H3850" s="16" t="n">
        <v>2497.35</v>
      </c>
    </row>
    <row r="3851" customFormat="false" ht="15" hidden="false" customHeight="true" outlineLevel="0" collapsed="false">
      <c r="A3851" s="1" t="s">
        <v>6306</v>
      </c>
      <c r="B3851" s="1" t="s">
        <v>1360</v>
      </c>
      <c r="C3851" s="1" t="s">
        <v>2086</v>
      </c>
      <c r="D3851" s="1" t="s">
        <v>2055</v>
      </c>
      <c r="E3851" s="1" t="s">
        <v>2018</v>
      </c>
      <c r="F3851" s="16" t="n">
        <v>0</v>
      </c>
      <c r="G3851" s="16" t="n">
        <v>4780.19</v>
      </c>
      <c r="H3851" s="16" t="n">
        <v>4780.19</v>
      </c>
    </row>
    <row r="3852" customFormat="false" ht="15" hidden="false" customHeight="true" outlineLevel="0" collapsed="false">
      <c r="A3852" s="1" t="s">
        <v>6307</v>
      </c>
      <c r="B3852" s="1" t="s">
        <v>1583</v>
      </c>
      <c r="C3852" s="1" t="s">
        <v>2249</v>
      </c>
      <c r="D3852" s="1" t="s">
        <v>2021</v>
      </c>
      <c r="E3852" s="1" t="s">
        <v>2018</v>
      </c>
      <c r="F3852" s="16" t="n">
        <v>79</v>
      </c>
      <c r="G3852" s="16" t="n">
        <v>2222.56</v>
      </c>
      <c r="H3852" s="16" t="n">
        <v>2301.56</v>
      </c>
    </row>
    <row r="3853" customFormat="false" ht="15" hidden="false" customHeight="true" outlineLevel="0" collapsed="false">
      <c r="A3853" s="1" t="s">
        <v>6308</v>
      </c>
      <c r="B3853" s="1" t="s">
        <v>849</v>
      </c>
      <c r="C3853" s="1" t="s">
        <v>2681</v>
      </c>
      <c r="D3853" s="1" t="s">
        <v>2025</v>
      </c>
      <c r="E3853" s="1" t="s">
        <v>2018</v>
      </c>
      <c r="F3853" s="16" t="n">
        <v>79</v>
      </c>
      <c r="G3853" s="16" t="n">
        <v>2158.07</v>
      </c>
      <c r="H3853" s="16" t="n">
        <v>2237.07</v>
      </c>
    </row>
    <row r="3854" customFormat="false" ht="15" hidden="false" customHeight="true" outlineLevel="0" collapsed="false">
      <c r="A3854" s="1" t="s">
        <v>6309</v>
      </c>
      <c r="B3854" s="1" t="s">
        <v>1435</v>
      </c>
      <c r="C3854" s="1" t="s">
        <v>1404</v>
      </c>
      <c r="D3854" s="1" t="s">
        <v>2017</v>
      </c>
      <c r="E3854" s="1" t="s">
        <v>2018</v>
      </c>
      <c r="F3854" s="16" t="n">
        <v>79</v>
      </c>
      <c r="G3854" s="16" t="n">
        <v>2398.35</v>
      </c>
      <c r="H3854" s="16" t="n">
        <v>2477.35</v>
      </c>
    </row>
    <row r="3855" customFormat="false" ht="15" hidden="false" customHeight="true" outlineLevel="0" collapsed="false">
      <c r="A3855" s="1" t="s">
        <v>6310</v>
      </c>
      <c r="B3855" s="1" t="s">
        <v>1777</v>
      </c>
      <c r="C3855" s="1" t="s">
        <v>2071</v>
      </c>
      <c r="D3855" s="1" t="s">
        <v>2017</v>
      </c>
      <c r="E3855" s="1" t="s">
        <v>2084</v>
      </c>
      <c r="F3855" s="16" t="n">
        <v>0</v>
      </c>
      <c r="G3855" s="16" t="n">
        <v>7711.51</v>
      </c>
      <c r="H3855" s="16" t="n">
        <v>7711.51</v>
      </c>
    </row>
    <row r="3856" customFormat="false" ht="15" hidden="false" customHeight="true" outlineLevel="0" collapsed="false">
      <c r="A3856" s="1" t="s">
        <v>6311</v>
      </c>
      <c r="B3856" s="1" t="s">
        <v>942</v>
      </c>
      <c r="C3856" s="1" t="s">
        <v>2386</v>
      </c>
      <c r="D3856" s="1" t="s">
        <v>2055</v>
      </c>
      <c r="E3856" s="1" t="s">
        <v>2018</v>
      </c>
      <c r="F3856" s="16" t="n">
        <v>0</v>
      </c>
      <c r="G3856" s="16" t="n">
        <v>3163.49</v>
      </c>
      <c r="H3856" s="16" t="n">
        <v>3163.49</v>
      </c>
    </row>
    <row r="3857" customFormat="false" ht="15" hidden="false" customHeight="true" outlineLevel="0" collapsed="false">
      <c r="A3857" s="1" t="s">
        <v>6312</v>
      </c>
      <c r="B3857" s="1" t="s">
        <v>1266</v>
      </c>
      <c r="C3857" s="1" t="s">
        <v>159</v>
      </c>
      <c r="D3857" s="1" t="s">
        <v>2055</v>
      </c>
      <c r="E3857" s="1" t="s">
        <v>2045</v>
      </c>
      <c r="F3857" s="16" t="n">
        <v>0</v>
      </c>
      <c r="G3857" s="16" t="n">
        <v>16627.44</v>
      </c>
      <c r="H3857" s="16" t="n">
        <v>16627.44</v>
      </c>
    </row>
    <row r="3858" customFormat="false" ht="15" hidden="false" customHeight="true" outlineLevel="0" collapsed="false">
      <c r="A3858" s="1" t="s">
        <v>6313</v>
      </c>
      <c r="B3858" s="1" t="s">
        <v>1777</v>
      </c>
      <c r="C3858" s="1" t="s">
        <v>2122</v>
      </c>
      <c r="D3858" s="1" t="s">
        <v>2017</v>
      </c>
      <c r="E3858" s="1" t="s">
        <v>2018</v>
      </c>
      <c r="F3858" s="16" t="n">
        <v>0</v>
      </c>
      <c r="G3858" s="16" t="n">
        <v>5337.66</v>
      </c>
      <c r="H3858" s="16" t="n">
        <v>5337.66</v>
      </c>
    </row>
    <row r="3859" customFormat="false" ht="15" hidden="false" customHeight="true" outlineLevel="0" collapsed="false">
      <c r="A3859" s="1" t="s">
        <v>6314</v>
      </c>
      <c r="B3859" s="1" t="s">
        <v>249</v>
      </c>
      <c r="C3859" s="1" t="s">
        <v>2154</v>
      </c>
      <c r="D3859" s="1" t="s">
        <v>2017</v>
      </c>
      <c r="E3859" s="1" t="s">
        <v>2018</v>
      </c>
      <c r="F3859" s="16" t="n">
        <v>99</v>
      </c>
      <c r="G3859" s="16" t="n">
        <v>2250.81</v>
      </c>
      <c r="H3859" s="16" t="n">
        <v>2349.81</v>
      </c>
    </row>
    <row r="3860" customFormat="false" ht="15" hidden="false" customHeight="true" outlineLevel="0" collapsed="false">
      <c r="A3860" s="1" t="s">
        <v>6315</v>
      </c>
      <c r="B3860" s="1" t="s">
        <v>1473</v>
      </c>
      <c r="C3860" s="1" t="s">
        <v>575</v>
      </c>
      <c r="D3860" s="1" t="s">
        <v>2021</v>
      </c>
      <c r="E3860" s="1" t="s">
        <v>2022</v>
      </c>
      <c r="F3860" s="16" t="n">
        <v>79</v>
      </c>
      <c r="G3860" s="16" t="n">
        <v>591.18</v>
      </c>
      <c r="H3860" s="16" t="n">
        <v>670.18</v>
      </c>
    </row>
    <row r="3861" customFormat="false" ht="15" hidden="false" customHeight="true" outlineLevel="0" collapsed="false">
      <c r="A3861" s="1" t="s">
        <v>6316</v>
      </c>
      <c r="B3861" s="1" t="s">
        <v>720</v>
      </c>
      <c r="C3861" s="1" t="s">
        <v>3852</v>
      </c>
      <c r="D3861" s="1" t="s">
        <v>2032</v>
      </c>
      <c r="E3861" s="1" t="s">
        <v>2022</v>
      </c>
      <c r="F3861" s="16" t="n">
        <v>99</v>
      </c>
      <c r="G3861" s="16" t="n">
        <v>624.93</v>
      </c>
      <c r="H3861" s="16" t="n">
        <v>723.93</v>
      </c>
    </row>
    <row r="3862" customFormat="false" ht="15" hidden="false" customHeight="true" outlineLevel="0" collapsed="false">
      <c r="A3862" s="1" t="s">
        <v>6317</v>
      </c>
      <c r="B3862" s="1" t="s">
        <v>863</v>
      </c>
      <c r="C3862" s="1" t="s">
        <v>2440</v>
      </c>
      <c r="D3862" s="1" t="s">
        <v>2032</v>
      </c>
      <c r="E3862" s="1" t="s">
        <v>2018</v>
      </c>
      <c r="F3862" s="16" t="n">
        <v>79</v>
      </c>
      <c r="G3862" s="16" t="n">
        <v>1167.49</v>
      </c>
      <c r="H3862" s="16" t="n">
        <v>1246.49</v>
      </c>
    </row>
    <row r="3863" customFormat="false" ht="15" hidden="false" customHeight="true" outlineLevel="0" collapsed="false">
      <c r="A3863" s="1" t="s">
        <v>6318</v>
      </c>
      <c r="B3863" s="1" t="s">
        <v>447</v>
      </c>
      <c r="C3863" s="1" t="s">
        <v>2432</v>
      </c>
      <c r="D3863" s="1" t="s">
        <v>2017</v>
      </c>
      <c r="E3863" s="1" t="s">
        <v>2018</v>
      </c>
      <c r="F3863" s="16" t="n">
        <v>0</v>
      </c>
      <c r="G3863" s="16" t="n">
        <v>10334.54</v>
      </c>
      <c r="H3863" s="16" t="n">
        <v>10334.54</v>
      </c>
    </row>
    <row r="3864" customFormat="false" ht="15" hidden="false" customHeight="true" outlineLevel="0" collapsed="false">
      <c r="A3864" s="1" t="s">
        <v>6319</v>
      </c>
      <c r="B3864" s="1" t="s">
        <v>177</v>
      </c>
      <c r="C3864" s="1" t="s">
        <v>3110</v>
      </c>
      <c r="D3864" s="1" t="s">
        <v>2021</v>
      </c>
      <c r="E3864" s="1" t="s">
        <v>2018</v>
      </c>
      <c r="F3864" s="16" t="n">
        <v>0</v>
      </c>
      <c r="G3864" s="16" t="n">
        <v>10091.51</v>
      </c>
      <c r="H3864" s="16" t="n">
        <v>10091.51</v>
      </c>
    </row>
    <row r="3865" customFormat="false" ht="15" hidden="false" customHeight="true" outlineLevel="0" collapsed="false">
      <c r="A3865" s="1" t="s">
        <v>6320</v>
      </c>
      <c r="B3865" s="1" t="s">
        <v>1378</v>
      </c>
      <c r="C3865" s="1" t="s">
        <v>3519</v>
      </c>
      <c r="D3865" s="1" t="s">
        <v>2017</v>
      </c>
      <c r="E3865" s="1" t="s">
        <v>2018</v>
      </c>
      <c r="F3865" s="16" t="n">
        <v>0</v>
      </c>
      <c r="G3865" s="16" t="n">
        <v>20011.16</v>
      </c>
      <c r="H3865" s="16" t="n">
        <v>20011.16</v>
      </c>
    </row>
    <row r="3866" customFormat="false" ht="15" hidden="false" customHeight="true" outlineLevel="0" collapsed="false">
      <c r="A3866" s="1" t="s">
        <v>6321</v>
      </c>
      <c r="B3866" s="1" t="s">
        <v>1393</v>
      </c>
      <c r="C3866" s="1" t="s">
        <v>754</v>
      </c>
      <c r="D3866" s="1" t="s">
        <v>2025</v>
      </c>
      <c r="E3866" s="1" t="s">
        <v>2018</v>
      </c>
      <c r="F3866" s="16" t="n">
        <v>0</v>
      </c>
      <c r="G3866" s="16" t="n">
        <v>3846.22</v>
      </c>
      <c r="H3866" s="16" t="n">
        <v>3846.22</v>
      </c>
    </row>
    <row r="3867" customFormat="false" ht="15" hidden="false" customHeight="true" outlineLevel="0" collapsed="false">
      <c r="A3867" s="1" t="s">
        <v>6322</v>
      </c>
      <c r="B3867" s="1" t="s">
        <v>973</v>
      </c>
      <c r="C3867" s="1" t="s">
        <v>3563</v>
      </c>
      <c r="D3867" s="1" t="s">
        <v>2025</v>
      </c>
      <c r="E3867" s="1" t="s">
        <v>2018</v>
      </c>
      <c r="F3867" s="16" t="n">
        <v>0</v>
      </c>
      <c r="G3867" s="16" t="n">
        <v>4914.12</v>
      </c>
      <c r="H3867" s="16" t="n">
        <v>4914.12</v>
      </c>
    </row>
    <row r="3868" customFormat="false" ht="15" hidden="false" customHeight="true" outlineLevel="0" collapsed="false">
      <c r="A3868" s="1" t="s">
        <v>6323</v>
      </c>
      <c r="B3868" s="1" t="s">
        <v>1201</v>
      </c>
      <c r="C3868" s="1" t="s">
        <v>248</v>
      </c>
      <c r="D3868" s="1" t="s">
        <v>2025</v>
      </c>
      <c r="E3868" s="1" t="s">
        <v>2018</v>
      </c>
      <c r="F3868" s="16" t="n">
        <v>0</v>
      </c>
      <c r="G3868" s="16" t="n">
        <v>10091.51</v>
      </c>
      <c r="H3868" s="16" t="n">
        <v>10091.51</v>
      </c>
    </row>
    <row r="3869" customFormat="false" ht="15" hidden="false" customHeight="true" outlineLevel="0" collapsed="false">
      <c r="A3869" s="1" t="s">
        <v>6324</v>
      </c>
      <c r="B3869" s="1" t="s">
        <v>1145</v>
      </c>
      <c r="C3869" s="1" t="s">
        <v>1180</v>
      </c>
      <c r="D3869" s="1" t="s">
        <v>2032</v>
      </c>
      <c r="E3869" s="1" t="s">
        <v>2022</v>
      </c>
      <c r="F3869" s="16" t="n">
        <v>0</v>
      </c>
      <c r="G3869" s="16" t="n">
        <v>3963.76</v>
      </c>
      <c r="H3869" s="16" t="n">
        <v>3963.76</v>
      </c>
    </row>
    <row r="3870" customFormat="false" ht="15" hidden="false" customHeight="true" outlineLevel="0" collapsed="false">
      <c r="A3870" s="1" t="s">
        <v>6325</v>
      </c>
      <c r="B3870" s="1" t="s">
        <v>1190</v>
      </c>
      <c r="C3870" s="1" t="s">
        <v>1595</v>
      </c>
      <c r="D3870" s="1" t="s">
        <v>2028</v>
      </c>
      <c r="E3870" s="1" t="s">
        <v>2018</v>
      </c>
      <c r="F3870" s="16" t="n">
        <v>79</v>
      </c>
      <c r="G3870" s="16" t="n">
        <v>1603.35</v>
      </c>
      <c r="H3870" s="16" t="n">
        <v>1682.35</v>
      </c>
    </row>
    <row r="3871" customFormat="false" ht="15" hidden="false" customHeight="true" outlineLevel="0" collapsed="false">
      <c r="A3871" s="1" t="s">
        <v>6326</v>
      </c>
      <c r="B3871" s="1" t="s">
        <v>447</v>
      </c>
      <c r="C3871" s="1" t="s">
        <v>1010</v>
      </c>
      <c r="D3871" s="1" t="s">
        <v>2017</v>
      </c>
      <c r="E3871" s="1" t="s">
        <v>2045</v>
      </c>
      <c r="F3871" s="16" t="n">
        <v>0</v>
      </c>
      <c r="G3871" s="16" t="n">
        <v>13334.82</v>
      </c>
      <c r="H3871" s="16" t="n">
        <v>13334.82</v>
      </c>
    </row>
    <row r="3872" customFormat="false" ht="15" hidden="false" customHeight="true" outlineLevel="0" collapsed="false">
      <c r="A3872" s="1" t="s">
        <v>6327</v>
      </c>
      <c r="B3872" s="1" t="s">
        <v>954</v>
      </c>
      <c r="C3872" s="1" t="s">
        <v>3587</v>
      </c>
      <c r="D3872" s="1" t="s">
        <v>2025</v>
      </c>
      <c r="E3872" s="1" t="s">
        <v>2018</v>
      </c>
      <c r="F3872" s="16" t="n">
        <v>0</v>
      </c>
      <c r="G3872" s="16" t="n">
        <v>6681.52</v>
      </c>
      <c r="H3872" s="16" t="n">
        <v>6681.52</v>
      </c>
    </row>
    <row r="3873" customFormat="false" ht="15" hidden="false" customHeight="true" outlineLevel="0" collapsed="false">
      <c r="A3873" s="1" t="s">
        <v>6328</v>
      </c>
      <c r="B3873" s="1" t="s">
        <v>928</v>
      </c>
      <c r="C3873" s="1" t="s">
        <v>699</v>
      </c>
      <c r="D3873" s="1" t="s">
        <v>2025</v>
      </c>
      <c r="E3873" s="1" t="s">
        <v>2018</v>
      </c>
      <c r="F3873" s="16" t="n">
        <v>0</v>
      </c>
      <c r="G3873" s="16" t="n">
        <v>4880.54</v>
      </c>
      <c r="H3873" s="16" t="n">
        <v>4880.54</v>
      </c>
    </row>
    <row r="3874" customFormat="false" ht="15" hidden="false" customHeight="true" outlineLevel="0" collapsed="false">
      <c r="A3874" s="1" t="s">
        <v>6329</v>
      </c>
      <c r="B3874" s="1" t="s">
        <v>1328</v>
      </c>
      <c r="C3874" s="1" t="s">
        <v>1103</v>
      </c>
      <c r="D3874" s="1" t="s">
        <v>2055</v>
      </c>
      <c r="E3874" s="1" t="s">
        <v>2018</v>
      </c>
      <c r="F3874" s="16" t="n">
        <v>0</v>
      </c>
      <c r="G3874" s="16" t="n">
        <v>3124.79</v>
      </c>
      <c r="H3874" s="16" t="n">
        <v>3124.79</v>
      </c>
    </row>
    <row r="3875" customFormat="false" ht="15" hidden="false" customHeight="true" outlineLevel="0" collapsed="false">
      <c r="A3875" s="1" t="s">
        <v>6330</v>
      </c>
      <c r="B3875" s="1" t="s">
        <v>818</v>
      </c>
      <c r="C3875" s="1" t="s">
        <v>1117</v>
      </c>
      <c r="D3875" s="1" t="s">
        <v>2025</v>
      </c>
      <c r="E3875" s="1" t="s">
        <v>2018</v>
      </c>
      <c r="F3875" s="16" t="n">
        <v>0</v>
      </c>
      <c r="G3875" s="16" t="n">
        <v>3111.11</v>
      </c>
      <c r="H3875" s="16" t="n">
        <v>3111.11</v>
      </c>
    </row>
    <row r="3876" customFormat="false" ht="15" hidden="false" customHeight="true" outlineLevel="0" collapsed="false">
      <c r="A3876" s="1" t="s">
        <v>6331</v>
      </c>
      <c r="B3876" s="1" t="s">
        <v>1052</v>
      </c>
      <c r="C3876" s="1" t="s">
        <v>3110</v>
      </c>
      <c r="D3876" s="1" t="s">
        <v>2021</v>
      </c>
      <c r="E3876" s="1" t="s">
        <v>2018</v>
      </c>
      <c r="F3876" s="16" t="n">
        <v>49</v>
      </c>
      <c r="G3876" s="16" t="n">
        <v>765.14</v>
      </c>
      <c r="H3876" s="16" t="n">
        <v>814.14</v>
      </c>
    </row>
    <row r="3877" customFormat="false" ht="15" hidden="false" customHeight="true" outlineLevel="0" collapsed="false">
      <c r="A3877" s="1" t="s">
        <v>6332</v>
      </c>
      <c r="B3877" s="1" t="s">
        <v>1338</v>
      </c>
      <c r="C3877" s="1" t="s">
        <v>2097</v>
      </c>
      <c r="D3877" s="1" t="s">
        <v>2025</v>
      </c>
      <c r="E3877" s="1" t="s">
        <v>2018</v>
      </c>
      <c r="F3877" s="16" t="n">
        <v>79</v>
      </c>
      <c r="G3877" s="16" t="n">
        <v>2142.79</v>
      </c>
      <c r="H3877" s="16" t="n">
        <v>2221.79</v>
      </c>
    </row>
    <row r="3878" customFormat="false" ht="15" hidden="false" customHeight="true" outlineLevel="0" collapsed="false">
      <c r="A3878" s="1" t="s">
        <v>6333</v>
      </c>
      <c r="B3878" s="1" t="s">
        <v>1372</v>
      </c>
      <c r="C3878" s="1" t="s">
        <v>2435</v>
      </c>
      <c r="D3878" s="1" t="s">
        <v>2017</v>
      </c>
      <c r="E3878" s="1" t="s">
        <v>2018</v>
      </c>
      <c r="F3878" s="16" t="n">
        <v>99</v>
      </c>
      <c r="G3878" s="16" t="n">
        <v>409.84</v>
      </c>
      <c r="H3878" s="16" t="n">
        <v>508.84</v>
      </c>
    </row>
    <row r="3879" customFormat="false" ht="15" hidden="false" customHeight="true" outlineLevel="0" collapsed="false">
      <c r="A3879" s="1" t="s">
        <v>6334</v>
      </c>
      <c r="B3879" s="1" t="s">
        <v>1823</v>
      </c>
      <c r="C3879" s="1" t="s">
        <v>3031</v>
      </c>
      <c r="D3879" s="1" t="s">
        <v>2025</v>
      </c>
      <c r="E3879" s="1" t="s">
        <v>2018</v>
      </c>
      <c r="F3879" s="16" t="n">
        <v>0</v>
      </c>
      <c r="G3879" s="16" t="n">
        <v>8160.38</v>
      </c>
      <c r="H3879" s="16" t="n">
        <v>8160.38</v>
      </c>
    </row>
    <row r="3880" customFormat="false" ht="15" hidden="false" customHeight="true" outlineLevel="0" collapsed="false">
      <c r="A3880" s="1" t="s">
        <v>6335</v>
      </c>
      <c r="B3880" s="1" t="s">
        <v>1593</v>
      </c>
      <c r="C3880" s="1" t="s">
        <v>4797</v>
      </c>
      <c r="D3880" s="1" t="s">
        <v>2055</v>
      </c>
      <c r="E3880" s="1" t="s">
        <v>2018</v>
      </c>
      <c r="F3880" s="16" t="n">
        <v>49</v>
      </c>
      <c r="G3880" s="16" t="n">
        <v>1866.27</v>
      </c>
      <c r="H3880" s="16" t="n">
        <v>1915.27</v>
      </c>
    </row>
    <row r="3881" customFormat="false" ht="15" hidden="false" customHeight="true" outlineLevel="0" collapsed="false">
      <c r="A3881" s="1" t="s">
        <v>6336</v>
      </c>
      <c r="B3881" s="1" t="s">
        <v>1041</v>
      </c>
      <c r="C3881" s="1" t="s">
        <v>4550</v>
      </c>
      <c r="D3881" s="1" t="s">
        <v>2055</v>
      </c>
      <c r="E3881" s="1" t="s">
        <v>2018</v>
      </c>
      <c r="F3881" s="16" t="n">
        <v>0</v>
      </c>
      <c r="G3881" s="16" t="n">
        <v>11524.09</v>
      </c>
      <c r="H3881" s="16" t="n">
        <v>11524.09</v>
      </c>
    </row>
    <row r="3882" customFormat="false" ht="15" hidden="false" customHeight="true" outlineLevel="0" collapsed="false">
      <c r="A3882" s="1" t="s">
        <v>6337</v>
      </c>
      <c r="B3882" s="1" t="s">
        <v>1154</v>
      </c>
      <c r="C3882" s="1" t="s">
        <v>965</v>
      </c>
      <c r="D3882" s="1" t="s">
        <v>2017</v>
      </c>
      <c r="E3882" s="1" t="s">
        <v>2018</v>
      </c>
      <c r="F3882" s="16" t="n">
        <v>49</v>
      </c>
      <c r="G3882" s="16" t="n">
        <v>637.73</v>
      </c>
      <c r="H3882" s="16" t="n">
        <v>686.73</v>
      </c>
    </row>
    <row r="3883" customFormat="false" ht="15" hidden="false" customHeight="true" outlineLevel="0" collapsed="false">
      <c r="A3883" s="1" t="s">
        <v>6338</v>
      </c>
      <c r="B3883" s="1" t="s">
        <v>131</v>
      </c>
      <c r="C3883" s="1" t="s">
        <v>1380</v>
      </c>
      <c r="D3883" s="1" t="s">
        <v>2025</v>
      </c>
      <c r="E3883" s="1" t="s">
        <v>2045</v>
      </c>
      <c r="F3883" s="16" t="n">
        <v>0</v>
      </c>
      <c r="G3883" s="16" t="n">
        <v>4796.7</v>
      </c>
      <c r="H3883" s="16" t="n">
        <v>4796.7</v>
      </c>
    </row>
    <row r="3884" customFormat="false" ht="15" hidden="false" customHeight="true" outlineLevel="0" collapsed="false">
      <c r="A3884" s="1" t="s">
        <v>6339</v>
      </c>
      <c r="B3884" s="1" t="s">
        <v>1239</v>
      </c>
      <c r="C3884" s="1" t="s">
        <v>2288</v>
      </c>
      <c r="D3884" s="1" t="s">
        <v>2017</v>
      </c>
      <c r="E3884" s="1" t="s">
        <v>2045</v>
      </c>
      <c r="F3884" s="16" t="n">
        <v>79</v>
      </c>
      <c r="G3884" s="16" t="n">
        <v>482.17</v>
      </c>
      <c r="H3884" s="16" t="n">
        <v>561.17</v>
      </c>
    </row>
    <row r="3885" customFormat="false" ht="15" hidden="false" customHeight="true" outlineLevel="0" collapsed="false">
      <c r="A3885" s="1" t="s">
        <v>6340</v>
      </c>
      <c r="B3885" s="1" t="s">
        <v>1393</v>
      </c>
      <c r="C3885" s="1" t="s">
        <v>2351</v>
      </c>
      <c r="D3885" s="1" t="s">
        <v>2021</v>
      </c>
      <c r="E3885" s="1" t="s">
        <v>2018</v>
      </c>
      <c r="F3885" s="16" t="n">
        <v>0</v>
      </c>
      <c r="G3885" s="16" t="n">
        <v>5627.14</v>
      </c>
      <c r="H3885" s="16" t="n">
        <v>5627.14</v>
      </c>
    </row>
    <row r="3886" customFormat="false" ht="15" hidden="false" customHeight="true" outlineLevel="0" collapsed="false">
      <c r="A3886" s="1" t="s">
        <v>6341</v>
      </c>
      <c r="B3886" s="1" t="s">
        <v>1879</v>
      </c>
      <c r="C3886" s="1" t="s">
        <v>1321</v>
      </c>
      <c r="D3886" s="1" t="s">
        <v>2017</v>
      </c>
      <c r="E3886" s="1" t="s">
        <v>2018</v>
      </c>
      <c r="F3886" s="16" t="n">
        <v>49</v>
      </c>
      <c r="G3886" s="16" t="n">
        <v>750.27</v>
      </c>
      <c r="H3886" s="16" t="n">
        <v>799.27</v>
      </c>
    </row>
    <row r="3887" customFormat="false" ht="15" hidden="false" customHeight="true" outlineLevel="0" collapsed="false">
      <c r="A3887" s="1" t="s">
        <v>6342</v>
      </c>
      <c r="B3887" s="1" t="s">
        <v>1384</v>
      </c>
      <c r="C3887" s="1" t="s">
        <v>2496</v>
      </c>
      <c r="D3887" s="1" t="s">
        <v>2032</v>
      </c>
      <c r="E3887" s="1" t="s">
        <v>2018</v>
      </c>
      <c r="F3887" s="16" t="n">
        <v>49</v>
      </c>
      <c r="G3887" s="16" t="n">
        <v>1717.8</v>
      </c>
      <c r="H3887" s="16" t="n">
        <v>1766.8</v>
      </c>
    </row>
    <row r="3888" customFormat="false" ht="15" hidden="false" customHeight="true" outlineLevel="0" collapsed="false">
      <c r="A3888" s="1" t="s">
        <v>6343</v>
      </c>
      <c r="B3888" s="1" t="s">
        <v>1052</v>
      </c>
      <c r="C3888" s="1" t="s">
        <v>2480</v>
      </c>
      <c r="D3888" s="1" t="s">
        <v>2017</v>
      </c>
      <c r="E3888" s="1" t="s">
        <v>2045</v>
      </c>
      <c r="F3888" s="16" t="n">
        <v>79</v>
      </c>
      <c r="G3888" s="16" t="n">
        <v>1938.76</v>
      </c>
      <c r="H3888" s="16" t="n">
        <v>2017.76</v>
      </c>
    </row>
    <row r="3889" customFormat="false" ht="15" hidden="false" customHeight="true" outlineLevel="0" collapsed="false">
      <c r="A3889" s="1" t="s">
        <v>6344</v>
      </c>
      <c r="B3889" s="1" t="s">
        <v>264</v>
      </c>
      <c r="C3889" s="1" t="s">
        <v>4089</v>
      </c>
      <c r="D3889" s="1" t="s">
        <v>2021</v>
      </c>
      <c r="E3889" s="1" t="s">
        <v>2018</v>
      </c>
      <c r="F3889" s="16" t="n">
        <v>0</v>
      </c>
      <c r="G3889" s="16" t="n">
        <v>9171.98</v>
      </c>
      <c r="H3889" s="16" t="n">
        <v>9171.98</v>
      </c>
    </row>
    <row r="3890" customFormat="false" ht="15" hidden="false" customHeight="true" outlineLevel="0" collapsed="false">
      <c r="A3890" s="1" t="s">
        <v>6345</v>
      </c>
      <c r="B3890" s="1" t="s">
        <v>761</v>
      </c>
      <c r="C3890" s="1" t="s">
        <v>2356</v>
      </c>
      <c r="D3890" s="1" t="s">
        <v>2021</v>
      </c>
      <c r="E3890" s="1" t="s">
        <v>2018</v>
      </c>
      <c r="F3890" s="16" t="n">
        <v>0</v>
      </c>
      <c r="G3890" s="16" t="n">
        <v>13464.62</v>
      </c>
      <c r="H3890" s="16" t="n">
        <v>13464.62</v>
      </c>
    </row>
    <row r="3891" customFormat="false" ht="15" hidden="false" customHeight="true" outlineLevel="0" collapsed="false">
      <c r="A3891" s="1" t="s">
        <v>6346</v>
      </c>
      <c r="B3891" s="1" t="s">
        <v>1425</v>
      </c>
      <c r="C3891" s="1" t="s">
        <v>2525</v>
      </c>
      <c r="D3891" s="1" t="s">
        <v>2017</v>
      </c>
      <c r="E3891" s="1" t="s">
        <v>2018</v>
      </c>
      <c r="F3891" s="16" t="n">
        <v>99</v>
      </c>
      <c r="G3891" s="16" t="n">
        <v>862.99</v>
      </c>
      <c r="H3891" s="16" t="n">
        <v>961.99</v>
      </c>
    </row>
    <row r="3892" customFormat="false" ht="15" hidden="false" customHeight="true" outlineLevel="0" collapsed="false">
      <c r="A3892" s="1" t="s">
        <v>6347</v>
      </c>
      <c r="B3892" s="1" t="s">
        <v>934</v>
      </c>
      <c r="C3892" s="1" t="s">
        <v>1553</v>
      </c>
      <c r="D3892" s="1" t="s">
        <v>2017</v>
      </c>
      <c r="E3892" s="1" t="s">
        <v>2018</v>
      </c>
      <c r="F3892" s="16" t="n">
        <v>0</v>
      </c>
      <c r="G3892" s="16" t="n">
        <v>4249.06</v>
      </c>
      <c r="H3892" s="16" t="n">
        <v>4249.06</v>
      </c>
    </row>
    <row r="3893" customFormat="false" ht="15" hidden="false" customHeight="true" outlineLevel="0" collapsed="false">
      <c r="A3893" s="1" t="s">
        <v>6348</v>
      </c>
      <c r="B3893" s="1" t="s">
        <v>218</v>
      </c>
      <c r="C3893" s="1" t="s">
        <v>2440</v>
      </c>
      <c r="D3893" s="1" t="s">
        <v>2021</v>
      </c>
      <c r="E3893" s="1" t="s">
        <v>2018</v>
      </c>
      <c r="F3893" s="16" t="n">
        <v>0</v>
      </c>
      <c r="G3893" s="16" t="n">
        <v>15546.55</v>
      </c>
      <c r="H3893" s="16" t="n">
        <v>15546.55</v>
      </c>
    </row>
    <row r="3894" customFormat="false" ht="15" hidden="false" customHeight="true" outlineLevel="0" collapsed="false">
      <c r="A3894" s="1" t="s">
        <v>6349</v>
      </c>
      <c r="B3894" s="1" t="s">
        <v>1473</v>
      </c>
      <c r="C3894" s="1" t="s">
        <v>2994</v>
      </c>
      <c r="D3894" s="1" t="s">
        <v>2025</v>
      </c>
      <c r="E3894" s="1" t="s">
        <v>2018</v>
      </c>
      <c r="F3894" s="16" t="n">
        <v>99</v>
      </c>
      <c r="G3894" s="16" t="n">
        <v>2255.79</v>
      </c>
      <c r="H3894" s="16" t="n">
        <v>2354.79</v>
      </c>
    </row>
    <row r="3895" customFormat="false" ht="15" hidden="false" customHeight="true" outlineLevel="0" collapsed="false">
      <c r="A3895" s="1" t="s">
        <v>6350</v>
      </c>
      <c r="B3895" s="1" t="s">
        <v>289</v>
      </c>
      <c r="C3895" s="1" t="s">
        <v>2990</v>
      </c>
      <c r="D3895" s="1" t="s">
        <v>2025</v>
      </c>
      <c r="E3895" s="1" t="s">
        <v>2045</v>
      </c>
      <c r="F3895" s="16" t="n">
        <v>99</v>
      </c>
      <c r="G3895" s="16" t="n">
        <v>916.12</v>
      </c>
      <c r="H3895" s="16" t="n">
        <v>1015.12</v>
      </c>
    </row>
    <row r="3896" customFormat="false" ht="15" hidden="false" customHeight="true" outlineLevel="0" collapsed="false">
      <c r="A3896" s="1" t="s">
        <v>6351</v>
      </c>
      <c r="B3896" s="1" t="s">
        <v>1052</v>
      </c>
      <c r="C3896" s="1" t="s">
        <v>1282</v>
      </c>
      <c r="D3896" s="1" t="s">
        <v>2032</v>
      </c>
      <c r="E3896" s="1" t="s">
        <v>2018</v>
      </c>
      <c r="F3896" s="16" t="n">
        <v>0</v>
      </c>
      <c r="G3896" s="16" t="n">
        <v>5943.79</v>
      </c>
      <c r="H3896" s="16" t="n">
        <v>5943.79</v>
      </c>
    </row>
    <row r="3897" customFormat="false" ht="15" hidden="false" customHeight="true" outlineLevel="0" collapsed="false">
      <c r="A3897" s="1" t="s">
        <v>6352</v>
      </c>
      <c r="B3897" s="1" t="s">
        <v>1154</v>
      </c>
      <c r="C3897" s="1" t="s">
        <v>1655</v>
      </c>
      <c r="D3897" s="1" t="s">
        <v>2021</v>
      </c>
      <c r="E3897" s="1" t="s">
        <v>2018</v>
      </c>
      <c r="F3897" s="16" t="n">
        <v>99</v>
      </c>
      <c r="G3897" s="16" t="n">
        <v>433.95</v>
      </c>
      <c r="H3897" s="16" t="n">
        <v>532.95</v>
      </c>
    </row>
    <row r="3898" customFormat="false" ht="15" hidden="false" customHeight="true" outlineLevel="0" collapsed="false">
      <c r="A3898" s="1" t="s">
        <v>6353</v>
      </c>
      <c r="B3898" s="1" t="s">
        <v>1502</v>
      </c>
      <c r="C3898" s="1" t="s">
        <v>2922</v>
      </c>
      <c r="D3898" s="1" t="s">
        <v>2025</v>
      </c>
      <c r="E3898" s="1" t="s">
        <v>2018</v>
      </c>
      <c r="F3898" s="16" t="n">
        <v>0</v>
      </c>
      <c r="G3898" s="16" t="n">
        <v>10554.62</v>
      </c>
      <c r="H3898" s="16" t="n">
        <v>10554.62</v>
      </c>
    </row>
    <row r="3899" customFormat="false" ht="15" hidden="false" customHeight="true" outlineLevel="0" collapsed="false">
      <c r="A3899" s="1" t="s">
        <v>6354</v>
      </c>
      <c r="B3899" s="1" t="s">
        <v>1565</v>
      </c>
      <c r="C3899" s="1" t="s">
        <v>2401</v>
      </c>
      <c r="D3899" s="1" t="s">
        <v>2017</v>
      </c>
      <c r="E3899" s="1" t="s">
        <v>2018</v>
      </c>
      <c r="F3899" s="16" t="n">
        <v>79</v>
      </c>
      <c r="G3899" s="16" t="n">
        <v>1301.86</v>
      </c>
      <c r="H3899" s="16" t="n">
        <v>1380.86</v>
      </c>
    </row>
    <row r="3900" customFormat="false" ht="15" hidden="false" customHeight="true" outlineLevel="0" collapsed="false">
      <c r="A3900" s="1" t="s">
        <v>6355</v>
      </c>
      <c r="B3900" s="1" t="s">
        <v>1512</v>
      </c>
      <c r="C3900" s="1" t="s">
        <v>505</v>
      </c>
      <c r="D3900" s="1" t="s">
        <v>2025</v>
      </c>
      <c r="E3900" s="1" t="s">
        <v>2018</v>
      </c>
      <c r="F3900" s="16" t="n">
        <v>0</v>
      </c>
      <c r="G3900" s="16" t="n">
        <v>2619.24</v>
      </c>
      <c r="H3900" s="16" t="n">
        <v>2619.24</v>
      </c>
    </row>
    <row r="3901" customFormat="false" ht="15" hidden="false" customHeight="true" outlineLevel="0" collapsed="false">
      <c r="A3901" s="1" t="s">
        <v>6356</v>
      </c>
      <c r="B3901" s="1" t="s">
        <v>1717</v>
      </c>
      <c r="C3901" s="1" t="s">
        <v>820</v>
      </c>
      <c r="D3901" s="1" t="s">
        <v>2025</v>
      </c>
      <c r="E3901" s="1" t="s">
        <v>2018</v>
      </c>
      <c r="F3901" s="16" t="n">
        <v>0</v>
      </c>
      <c r="G3901" s="16" t="n">
        <v>6109.5</v>
      </c>
      <c r="H3901" s="16" t="n">
        <v>6109.5</v>
      </c>
    </row>
    <row r="3902" customFormat="false" ht="15" hidden="false" customHeight="true" outlineLevel="0" collapsed="false">
      <c r="A3902" s="1" t="s">
        <v>6357</v>
      </c>
      <c r="B3902" s="1" t="s">
        <v>936</v>
      </c>
      <c r="C3902" s="1" t="s">
        <v>2020</v>
      </c>
      <c r="D3902" s="1" t="s">
        <v>2017</v>
      </c>
      <c r="E3902" s="1" t="s">
        <v>2022</v>
      </c>
      <c r="F3902" s="16" t="n">
        <v>0</v>
      </c>
      <c r="G3902" s="16" t="n">
        <v>4780.19</v>
      </c>
      <c r="H3902" s="16" t="n">
        <v>4780.19</v>
      </c>
    </row>
    <row r="3903" customFormat="false" ht="15" hidden="false" customHeight="true" outlineLevel="0" collapsed="false">
      <c r="A3903" s="1" t="s">
        <v>6358</v>
      </c>
      <c r="B3903" s="1" t="s">
        <v>1522</v>
      </c>
      <c r="C3903" s="1" t="s">
        <v>2976</v>
      </c>
      <c r="D3903" s="1" t="s">
        <v>2017</v>
      </c>
      <c r="E3903" s="1" t="s">
        <v>2018</v>
      </c>
      <c r="F3903" s="16" t="n">
        <v>49</v>
      </c>
      <c r="G3903" s="16" t="n">
        <v>295.59</v>
      </c>
      <c r="H3903" s="16" t="n">
        <v>344.59</v>
      </c>
    </row>
    <row r="3904" customFormat="false" ht="15" hidden="false" customHeight="true" outlineLevel="0" collapsed="false">
      <c r="A3904" s="1" t="s">
        <v>6359</v>
      </c>
      <c r="B3904" s="1" t="s">
        <v>1047</v>
      </c>
      <c r="C3904" s="1" t="s">
        <v>334</v>
      </c>
      <c r="D3904" s="1" t="s">
        <v>2025</v>
      </c>
      <c r="E3904" s="1" t="s">
        <v>2018</v>
      </c>
      <c r="F3904" s="16" t="n">
        <v>0</v>
      </c>
      <c r="G3904" s="16" t="n">
        <v>15145.97</v>
      </c>
      <c r="H3904" s="16" t="n">
        <v>15145.97</v>
      </c>
    </row>
    <row r="3905" customFormat="false" ht="15" hidden="false" customHeight="true" outlineLevel="0" collapsed="false">
      <c r="A3905" s="1" t="s">
        <v>6360</v>
      </c>
      <c r="B3905" s="1" t="s">
        <v>1071</v>
      </c>
      <c r="C3905" s="1" t="s">
        <v>2197</v>
      </c>
      <c r="D3905" s="1" t="s">
        <v>2055</v>
      </c>
      <c r="E3905" s="1" t="s">
        <v>2045</v>
      </c>
      <c r="F3905" s="16" t="n">
        <v>0</v>
      </c>
      <c r="G3905" s="16" t="n">
        <v>5094.79</v>
      </c>
      <c r="H3905" s="16" t="n">
        <v>5094.79</v>
      </c>
    </row>
    <row r="3906" customFormat="false" ht="15" hidden="false" customHeight="true" outlineLevel="0" collapsed="false">
      <c r="A3906" s="1" t="s">
        <v>6361</v>
      </c>
      <c r="B3906" s="1" t="s">
        <v>1789</v>
      </c>
      <c r="C3906" s="1" t="s">
        <v>2247</v>
      </c>
      <c r="D3906" s="1" t="s">
        <v>2017</v>
      </c>
      <c r="E3906" s="1" t="s">
        <v>2045</v>
      </c>
      <c r="F3906" s="16" t="n">
        <v>0</v>
      </c>
      <c r="G3906" s="16" t="n">
        <v>3173.72</v>
      </c>
      <c r="H3906" s="16" t="n">
        <v>3173.72</v>
      </c>
    </row>
    <row r="3907" customFormat="false" ht="15" hidden="false" customHeight="true" outlineLevel="0" collapsed="false">
      <c r="A3907" s="1" t="s">
        <v>6362</v>
      </c>
      <c r="B3907" s="1" t="s">
        <v>411</v>
      </c>
      <c r="C3907" s="1" t="s">
        <v>978</v>
      </c>
      <c r="D3907" s="1" t="s">
        <v>2055</v>
      </c>
      <c r="E3907" s="1" t="s">
        <v>2018</v>
      </c>
      <c r="F3907" s="16" t="n">
        <v>79</v>
      </c>
      <c r="G3907" s="16" t="n">
        <v>637.73</v>
      </c>
      <c r="H3907" s="16" t="n">
        <v>716.73</v>
      </c>
    </row>
    <row r="3908" customFormat="false" ht="15" hidden="false" customHeight="true" outlineLevel="0" collapsed="false">
      <c r="A3908" s="1" t="s">
        <v>6363</v>
      </c>
      <c r="B3908" s="1" t="s">
        <v>1107</v>
      </c>
      <c r="C3908" s="1" t="s">
        <v>1794</v>
      </c>
      <c r="D3908" s="1" t="s">
        <v>2017</v>
      </c>
      <c r="E3908" s="1" t="s">
        <v>2018</v>
      </c>
      <c r="F3908" s="16" t="n">
        <v>0</v>
      </c>
      <c r="G3908" s="16" t="n">
        <v>3259.9</v>
      </c>
      <c r="H3908" s="16" t="n">
        <v>3259.9</v>
      </c>
    </row>
    <row r="3909" customFormat="false" ht="15" hidden="false" customHeight="true" outlineLevel="0" collapsed="false">
      <c r="A3909" s="1" t="s">
        <v>6364</v>
      </c>
      <c r="B3909" s="1" t="s">
        <v>987</v>
      </c>
      <c r="C3909" s="1" t="s">
        <v>2079</v>
      </c>
      <c r="D3909" s="1" t="s">
        <v>2025</v>
      </c>
      <c r="E3909" s="1" t="s">
        <v>2022</v>
      </c>
      <c r="F3909" s="16" t="n">
        <v>0</v>
      </c>
      <c r="G3909" s="16" t="n">
        <v>2736.49</v>
      </c>
      <c r="H3909" s="16" t="n">
        <v>2736.49</v>
      </c>
    </row>
    <row r="3910" customFormat="false" ht="15" hidden="false" customHeight="true" outlineLevel="0" collapsed="false">
      <c r="A3910" s="1" t="s">
        <v>6365</v>
      </c>
      <c r="B3910" s="1" t="s">
        <v>1862</v>
      </c>
      <c r="C3910" s="1" t="s">
        <v>2125</v>
      </c>
      <c r="D3910" s="1" t="s">
        <v>2017</v>
      </c>
      <c r="E3910" s="1" t="s">
        <v>2018</v>
      </c>
      <c r="F3910" s="16" t="n">
        <v>49</v>
      </c>
      <c r="G3910" s="16" t="n">
        <v>458.06</v>
      </c>
      <c r="H3910" s="16" t="n">
        <v>507.06</v>
      </c>
    </row>
    <row r="3911" customFormat="false" ht="15" hidden="false" customHeight="true" outlineLevel="0" collapsed="false">
      <c r="A3911" s="1" t="s">
        <v>6366</v>
      </c>
      <c r="B3911" s="1" t="s">
        <v>1897</v>
      </c>
      <c r="C3911" s="1" t="s">
        <v>203</v>
      </c>
      <c r="D3911" s="1" t="s">
        <v>2017</v>
      </c>
      <c r="E3911" s="1" t="s">
        <v>2045</v>
      </c>
      <c r="F3911" s="16" t="n">
        <v>49</v>
      </c>
      <c r="G3911" s="16" t="n">
        <v>2398.35</v>
      </c>
      <c r="H3911" s="16" t="n">
        <v>2447.35</v>
      </c>
    </row>
    <row r="3912" customFormat="false" ht="15" hidden="false" customHeight="true" outlineLevel="0" collapsed="false">
      <c r="A3912" s="1" t="s">
        <v>6367</v>
      </c>
      <c r="B3912" s="1" t="s">
        <v>498</v>
      </c>
      <c r="C3912" s="1" t="s">
        <v>1010</v>
      </c>
      <c r="D3912" s="1" t="s">
        <v>2025</v>
      </c>
      <c r="E3912" s="1" t="s">
        <v>2018</v>
      </c>
      <c r="F3912" s="16" t="n">
        <v>99</v>
      </c>
      <c r="G3912" s="16" t="n">
        <v>2374.52</v>
      </c>
      <c r="H3912" s="16" t="n">
        <v>2473.52</v>
      </c>
    </row>
    <row r="3913" customFormat="false" ht="15" hidden="false" customHeight="true" outlineLevel="0" collapsed="false">
      <c r="A3913" s="1" t="s">
        <v>6368</v>
      </c>
      <c r="B3913" s="1" t="s">
        <v>1717</v>
      </c>
      <c r="C3913" s="1" t="s">
        <v>823</v>
      </c>
      <c r="D3913" s="1" t="s">
        <v>2032</v>
      </c>
      <c r="E3913" s="1" t="s">
        <v>2018</v>
      </c>
      <c r="F3913" s="16" t="n">
        <v>0</v>
      </c>
      <c r="G3913" s="16" t="n">
        <v>8104.38</v>
      </c>
      <c r="H3913" s="16" t="n">
        <v>8104.38</v>
      </c>
    </row>
    <row r="3914" customFormat="false" ht="15" hidden="false" customHeight="true" outlineLevel="0" collapsed="false">
      <c r="A3914" s="1" t="s">
        <v>6369</v>
      </c>
      <c r="B3914" s="1" t="s">
        <v>785</v>
      </c>
      <c r="C3914" s="1" t="s">
        <v>3014</v>
      </c>
      <c r="D3914" s="1" t="s">
        <v>2025</v>
      </c>
      <c r="E3914" s="1" t="s">
        <v>2018</v>
      </c>
      <c r="F3914" s="16" t="n">
        <v>0</v>
      </c>
      <c r="G3914" s="16" t="n">
        <v>5727.51</v>
      </c>
      <c r="H3914" s="16" t="n">
        <v>5727.51</v>
      </c>
    </row>
    <row r="3915" customFormat="false" ht="15" hidden="false" customHeight="true" outlineLevel="0" collapsed="false">
      <c r="A3915" s="1" t="s">
        <v>6370</v>
      </c>
      <c r="B3915" s="1" t="s">
        <v>1239</v>
      </c>
      <c r="C3915" s="1" t="s">
        <v>699</v>
      </c>
      <c r="D3915" s="1" t="s">
        <v>2017</v>
      </c>
      <c r="E3915" s="1" t="s">
        <v>2018</v>
      </c>
      <c r="F3915" s="16" t="n">
        <v>0</v>
      </c>
      <c r="G3915" s="16" t="n">
        <v>13457.56</v>
      </c>
      <c r="H3915" s="16" t="n">
        <v>13457.56</v>
      </c>
    </row>
    <row r="3916" customFormat="false" ht="15" hidden="false" customHeight="true" outlineLevel="0" collapsed="false">
      <c r="A3916" s="1" t="s">
        <v>6371</v>
      </c>
      <c r="B3916" s="1" t="s">
        <v>1782</v>
      </c>
      <c r="C3916" s="1" t="s">
        <v>2034</v>
      </c>
      <c r="D3916" s="1" t="s">
        <v>2028</v>
      </c>
      <c r="E3916" s="1" t="s">
        <v>2018</v>
      </c>
      <c r="F3916" s="16" t="n">
        <v>0</v>
      </c>
      <c r="G3916" s="16" t="n">
        <v>16367.91</v>
      </c>
      <c r="H3916" s="16" t="n">
        <v>16367.91</v>
      </c>
    </row>
    <row r="3917" customFormat="false" ht="15" hidden="false" customHeight="true" outlineLevel="0" collapsed="false">
      <c r="A3917" s="1" t="s">
        <v>6372</v>
      </c>
      <c r="B3917" s="1" t="s">
        <v>514</v>
      </c>
      <c r="C3917" s="1" t="s">
        <v>2637</v>
      </c>
      <c r="D3917" s="1" t="s">
        <v>2028</v>
      </c>
      <c r="E3917" s="1" t="s">
        <v>2045</v>
      </c>
      <c r="F3917" s="16" t="n">
        <v>0</v>
      </c>
      <c r="G3917" s="16" t="n">
        <v>4249.06</v>
      </c>
      <c r="H3917" s="16" t="n">
        <v>4249.06</v>
      </c>
    </row>
    <row r="3918" customFormat="false" ht="15" hidden="false" customHeight="true" outlineLevel="0" collapsed="false">
      <c r="A3918" s="1" t="s">
        <v>6373</v>
      </c>
      <c r="B3918" s="1" t="s">
        <v>1041</v>
      </c>
      <c r="C3918" s="1" t="s">
        <v>2490</v>
      </c>
      <c r="D3918" s="1" t="s">
        <v>2025</v>
      </c>
      <c r="E3918" s="1" t="s">
        <v>2045</v>
      </c>
      <c r="F3918" s="16" t="n">
        <v>0</v>
      </c>
      <c r="G3918" s="16" t="n">
        <v>13268.82</v>
      </c>
      <c r="H3918" s="16" t="n">
        <v>13268.82</v>
      </c>
    </row>
    <row r="3919" customFormat="false" ht="15" hidden="false" customHeight="true" outlineLevel="0" collapsed="false">
      <c r="A3919" s="1" t="s">
        <v>6374</v>
      </c>
      <c r="B3919" s="1" t="s">
        <v>1360</v>
      </c>
      <c r="C3919" s="1" t="s">
        <v>1825</v>
      </c>
      <c r="D3919" s="1" t="s">
        <v>2021</v>
      </c>
      <c r="E3919" s="1" t="s">
        <v>2018</v>
      </c>
      <c r="F3919" s="16" t="n">
        <v>0</v>
      </c>
      <c r="G3919" s="16" t="n">
        <v>3864.52</v>
      </c>
      <c r="H3919" s="16" t="n">
        <v>3864.52</v>
      </c>
    </row>
    <row r="3920" customFormat="false" ht="15" hidden="false" customHeight="true" outlineLevel="0" collapsed="false">
      <c r="A3920" s="1" t="s">
        <v>6375</v>
      </c>
      <c r="B3920" s="1" t="s">
        <v>973</v>
      </c>
      <c r="C3920" s="1" t="s">
        <v>1252</v>
      </c>
      <c r="D3920" s="1" t="s">
        <v>2017</v>
      </c>
      <c r="E3920" s="1" t="s">
        <v>2022</v>
      </c>
      <c r="F3920" s="16" t="n">
        <v>0</v>
      </c>
      <c r="G3920" s="16" t="n">
        <v>5419</v>
      </c>
      <c r="H3920" s="16" t="n">
        <v>5419</v>
      </c>
    </row>
    <row r="3921" customFormat="false" ht="15" hidden="false" customHeight="true" outlineLevel="0" collapsed="false">
      <c r="A3921" s="1" t="s">
        <v>6376</v>
      </c>
      <c r="B3921" s="1" t="s">
        <v>768</v>
      </c>
      <c r="C3921" s="1" t="s">
        <v>1888</v>
      </c>
      <c r="D3921" s="1" t="s">
        <v>2055</v>
      </c>
      <c r="E3921" s="1" t="s">
        <v>2018</v>
      </c>
      <c r="F3921" s="16" t="n">
        <v>0</v>
      </c>
      <c r="G3921" s="16" t="n">
        <v>3723.51</v>
      </c>
      <c r="H3921" s="16" t="n">
        <v>3723.51</v>
      </c>
    </row>
    <row r="3922" customFormat="false" ht="15" hidden="false" customHeight="true" outlineLevel="0" collapsed="false">
      <c r="A3922" s="1" t="s">
        <v>6377</v>
      </c>
      <c r="B3922" s="1" t="s">
        <v>1656</v>
      </c>
      <c r="C3922" s="1" t="s">
        <v>2024</v>
      </c>
      <c r="D3922" s="1" t="s">
        <v>2028</v>
      </c>
      <c r="E3922" s="1" t="s">
        <v>2018</v>
      </c>
      <c r="F3922" s="16" t="n">
        <v>0</v>
      </c>
      <c r="G3922" s="16" t="n">
        <v>4422.71</v>
      </c>
      <c r="H3922" s="16" t="n">
        <v>4422.71</v>
      </c>
    </row>
    <row r="3923" customFormat="false" ht="15" hidden="false" customHeight="true" outlineLevel="0" collapsed="false">
      <c r="A3923" s="1" t="s">
        <v>6378</v>
      </c>
      <c r="B3923" s="1" t="s">
        <v>1675</v>
      </c>
      <c r="C3923" s="1" t="s">
        <v>776</v>
      </c>
      <c r="D3923" s="1" t="s">
        <v>2025</v>
      </c>
      <c r="E3923" s="1" t="s">
        <v>2018</v>
      </c>
      <c r="F3923" s="16" t="n">
        <v>0</v>
      </c>
      <c r="G3923" s="16" t="n">
        <v>4654.14</v>
      </c>
      <c r="H3923" s="16" t="n">
        <v>4654.14</v>
      </c>
    </row>
    <row r="3924" customFormat="false" ht="15" hidden="false" customHeight="true" outlineLevel="0" collapsed="false">
      <c r="A3924" s="1" t="s">
        <v>6379</v>
      </c>
      <c r="B3924" s="1" t="s">
        <v>348</v>
      </c>
      <c r="C3924" s="1" t="s">
        <v>1655</v>
      </c>
      <c r="D3924" s="1" t="s">
        <v>2032</v>
      </c>
      <c r="E3924" s="1" t="s">
        <v>2018</v>
      </c>
      <c r="F3924" s="16" t="n">
        <v>0</v>
      </c>
      <c r="G3924" s="16" t="n">
        <v>2863.28</v>
      </c>
      <c r="H3924" s="16" t="n">
        <v>2863.28</v>
      </c>
    </row>
    <row r="3925" customFormat="false" ht="15" hidden="false" customHeight="true" outlineLevel="0" collapsed="false">
      <c r="A3925" s="1" t="s">
        <v>6380</v>
      </c>
      <c r="B3925" s="1" t="s">
        <v>763</v>
      </c>
      <c r="C3925" s="1" t="s">
        <v>975</v>
      </c>
      <c r="D3925" s="1" t="s">
        <v>2025</v>
      </c>
      <c r="E3925" s="1" t="s">
        <v>2018</v>
      </c>
      <c r="F3925" s="16" t="n">
        <v>0</v>
      </c>
      <c r="G3925" s="16" t="n">
        <v>3194.21</v>
      </c>
      <c r="H3925" s="16" t="n">
        <v>3194.21</v>
      </c>
    </row>
    <row r="3926" customFormat="false" ht="15" hidden="false" customHeight="true" outlineLevel="0" collapsed="false">
      <c r="A3926" s="1" t="s">
        <v>6381</v>
      </c>
      <c r="B3926" s="1" t="s">
        <v>1330</v>
      </c>
      <c r="C3926" s="1" t="s">
        <v>2272</v>
      </c>
      <c r="D3926" s="1" t="s">
        <v>2025</v>
      </c>
      <c r="E3926" s="1" t="s">
        <v>2018</v>
      </c>
      <c r="F3926" s="16" t="n">
        <v>49</v>
      </c>
      <c r="G3926" s="16" t="n">
        <v>482.17</v>
      </c>
      <c r="H3926" s="16" t="n">
        <v>531.17</v>
      </c>
    </row>
    <row r="3927" customFormat="false" ht="15" hidden="false" customHeight="true" outlineLevel="0" collapsed="false">
      <c r="A3927" s="1" t="s">
        <v>6382</v>
      </c>
      <c r="B3927" s="1" t="s">
        <v>1148</v>
      </c>
      <c r="C3927" s="1" t="s">
        <v>2104</v>
      </c>
      <c r="D3927" s="1" t="s">
        <v>2025</v>
      </c>
      <c r="E3927" s="1" t="s">
        <v>2018</v>
      </c>
      <c r="F3927" s="16" t="n">
        <v>99</v>
      </c>
      <c r="G3927" s="16" t="n">
        <v>2220.05</v>
      </c>
      <c r="H3927" s="16" t="n">
        <v>2319.05</v>
      </c>
    </row>
    <row r="3928" customFormat="false" ht="15" hidden="false" customHeight="true" outlineLevel="0" collapsed="false">
      <c r="A3928" s="1" t="s">
        <v>6383</v>
      </c>
      <c r="B3928" s="1" t="s">
        <v>1289</v>
      </c>
      <c r="C3928" s="1" t="s">
        <v>2474</v>
      </c>
      <c r="D3928" s="1" t="s">
        <v>2028</v>
      </c>
      <c r="E3928" s="1" t="s">
        <v>2018</v>
      </c>
      <c r="F3928" s="16" t="n">
        <v>0</v>
      </c>
      <c r="G3928" s="16" t="n">
        <v>3791.35</v>
      </c>
      <c r="H3928" s="16" t="n">
        <v>3791.35</v>
      </c>
    </row>
    <row r="3929" customFormat="false" ht="15" hidden="false" customHeight="true" outlineLevel="0" collapsed="false">
      <c r="A3929" s="1" t="s">
        <v>6384</v>
      </c>
      <c r="B3929" s="1" t="s">
        <v>1596</v>
      </c>
      <c r="C3929" s="1" t="s">
        <v>2127</v>
      </c>
      <c r="D3929" s="1" t="s">
        <v>2017</v>
      </c>
      <c r="E3929" s="1" t="s">
        <v>2018</v>
      </c>
      <c r="F3929" s="16" t="n">
        <v>0</v>
      </c>
      <c r="G3929" s="16" t="n">
        <v>14068.67</v>
      </c>
      <c r="H3929" s="16" t="n">
        <v>14068.67</v>
      </c>
    </row>
    <row r="3930" customFormat="false" ht="15" hidden="false" customHeight="true" outlineLevel="0" collapsed="false">
      <c r="A3930" s="1" t="s">
        <v>6385</v>
      </c>
      <c r="B3930" s="1" t="s">
        <v>1408</v>
      </c>
      <c r="C3930" s="1" t="s">
        <v>722</v>
      </c>
      <c r="D3930" s="1" t="s">
        <v>2025</v>
      </c>
      <c r="E3930" s="1" t="s">
        <v>2018</v>
      </c>
      <c r="F3930" s="16" t="n">
        <v>0</v>
      </c>
      <c r="G3930" s="16" t="n">
        <v>3218.19</v>
      </c>
      <c r="H3930" s="16" t="n">
        <v>3218.19</v>
      </c>
    </row>
    <row r="3931" customFormat="false" ht="15" hidden="false" customHeight="true" outlineLevel="0" collapsed="false">
      <c r="A3931" s="1" t="s">
        <v>6386</v>
      </c>
      <c r="B3931" s="1" t="s">
        <v>1625</v>
      </c>
      <c r="C3931" s="1" t="s">
        <v>2349</v>
      </c>
      <c r="D3931" s="1" t="s">
        <v>2025</v>
      </c>
      <c r="E3931" s="1" t="s">
        <v>2045</v>
      </c>
      <c r="F3931" s="16" t="n">
        <v>0</v>
      </c>
      <c r="G3931" s="16" t="n">
        <v>11104.81</v>
      </c>
      <c r="H3931" s="16" t="n">
        <v>11104.81</v>
      </c>
    </row>
    <row r="3932" customFormat="false" ht="15" hidden="false" customHeight="true" outlineLevel="0" collapsed="false">
      <c r="A3932" s="1" t="s">
        <v>6387</v>
      </c>
      <c r="B3932" s="1" t="s">
        <v>1631</v>
      </c>
      <c r="C3932" s="1" t="s">
        <v>3955</v>
      </c>
      <c r="D3932" s="1" t="s">
        <v>2017</v>
      </c>
      <c r="E3932" s="1" t="s">
        <v>2018</v>
      </c>
      <c r="F3932" s="16" t="n">
        <v>49</v>
      </c>
      <c r="G3932" s="16" t="n">
        <v>637.73</v>
      </c>
      <c r="H3932" s="16" t="n">
        <v>686.73</v>
      </c>
    </row>
    <row r="3933" customFormat="false" ht="15" hidden="false" customHeight="true" outlineLevel="0" collapsed="false">
      <c r="A3933" s="1" t="s">
        <v>6388</v>
      </c>
      <c r="B3933" s="1" t="s">
        <v>1274</v>
      </c>
      <c r="C3933" s="1" t="s">
        <v>4398</v>
      </c>
      <c r="D3933" s="1" t="s">
        <v>2017</v>
      </c>
      <c r="E3933" s="1" t="s">
        <v>2018</v>
      </c>
      <c r="F3933" s="16" t="n">
        <v>0</v>
      </c>
      <c r="G3933" s="16" t="n">
        <v>10580.12</v>
      </c>
      <c r="H3933" s="16" t="n">
        <v>10580.12</v>
      </c>
    </row>
    <row r="3934" customFormat="false" ht="15" hidden="false" customHeight="true" outlineLevel="0" collapsed="false">
      <c r="A3934" s="1" t="s">
        <v>6389</v>
      </c>
      <c r="B3934" s="1" t="s">
        <v>1411</v>
      </c>
      <c r="C3934" s="1" t="s">
        <v>1484</v>
      </c>
      <c r="D3934" s="1" t="s">
        <v>2028</v>
      </c>
      <c r="E3934" s="1" t="s">
        <v>2018</v>
      </c>
      <c r="F3934" s="16" t="n">
        <v>49</v>
      </c>
      <c r="G3934" s="16" t="n">
        <v>1582.5</v>
      </c>
      <c r="H3934" s="16" t="n">
        <v>1631.5</v>
      </c>
    </row>
    <row r="3935" customFormat="false" ht="15" hidden="false" customHeight="true" outlineLevel="0" collapsed="false">
      <c r="A3935" s="1" t="s">
        <v>6390</v>
      </c>
      <c r="B3935" s="1" t="s">
        <v>605</v>
      </c>
      <c r="C3935" s="1" t="s">
        <v>2442</v>
      </c>
      <c r="D3935" s="1" t="s">
        <v>2017</v>
      </c>
      <c r="E3935" s="1" t="s">
        <v>2018</v>
      </c>
      <c r="F3935" s="16" t="n">
        <v>79</v>
      </c>
      <c r="G3935" s="16" t="n">
        <v>2398.35</v>
      </c>
      <c r="H3935" s="16" t="n">
        <v>2477.35</v>
      </c>
    </row>
    <row r="3936" customFormat="false" ht="15" hidden="false" customHeight="true" outlineLevel="0" collapsed="false">
      <c r="A3936" s="1" t="s">
        <v>6391</v>
      </c>
      <c r="B3936" s="1" t="s">
        <v>1317</v>
      </c>
      <c r="C3936" s="1" t="s">
        <v>1197</v>
      </c>
      <c r="D3936" s="1" t="s">
        <v>2028</v>
      </c>
      <c r="E3936" s="1" t="s">
        <v>2045</v>
      </c>
      <c r="F3936" s="16" t="n">
        <v>0</v>
      </c>
      <c r="G3936" s="16" t="n">
        <v>12130.27</v>
      </c>
      <c r="H3936" s="16" t="n">
        <v>12130.27</v>
      </c>
    </row>
    <row r="3937" customFormat="false" ht="15" hidden="false" customHeight="true" outlineLevel="0" collapsed="false">
      <c r="A3937" s="1" t="s">
        <v>6392</v>
      </c>
      <c r="B3937" s="1" t="s">
        <v>1668</v>
      </c>
      <c r="C3937" s="1" t="s">
        <v>5714</v>
      </c>
      <c r="D3937" s="1" t="s">
        <v>2021</v>
      </c>
      <c r="E3937" s="1" t="s">
        <v>2018</v>
      </c>
      <c r="F3937" s="16" t="n">
        <v>0</v>
      </c>
      <c r="G3937" s="16" t="n">
        <v>7826.54</v>
      </c>
      <c r="H3937" s="16" t="n">
        <v>7826.54</v>
      </c>
    </row>
    <row r="3938" customFormat="false" ht="15" hidden="false" customHeight="true" outlineLevel="0" collapsed="false">
      <c r="A3938" s="1" t="s">
        <v>6393</v>
      </c>
      <c r="B3938" s="1" t="s">
        <v>1789</v>
      </c>
      <c r="C3938" s="1" t="s">
        <v>2364</v>
      </c>
      <c r="D3938" s="1" t="s">
        <v>2021</v>
      </c>
      <c r="E3938" s="1" t="s">
        <v>2045</v>
      </c>
      <c r="F3938" s="16" t="n">
        <v>0</v>
      </c>
      <c r="G3938" s="16" t="n">
        <v>6036.93</v>
      </c>
      <c r="H3938" s="16" t="n">
        <v>6036.93</v>
      </c>
    </row>
    <row r="3939" customFormat="false" ht="15" hidden="false" customHeight="true" outlineLevel="0" collapsed="false">
      <c r="A3939" s="1" t="s">
        <v>6394</v>
      </c>
      <c r="B3939" s="1" t="s">
        <v>1145</v>
      </c>
      <c r="C3939" s="1" t="s">
        <v>808</v>
      </c>
      <c r="D3939" s="1" t="s">
        <v>2021</v>
      </c>
      <c r="E3939" s="1" t="s">
        <v>2018</v>
      </c>
      <c r="F3939" s="16" t="n">
        <v>79</v>
      </c>
      <c r="G3939" s="16" t="n">
        <v>2137.07</v>
      </c>
      <c r="H3939" s="16" t="n">
        <v>2216.07</v>
      </c>
    </row>
    <row r="3940" customFormat="false" ht="15" hidden="false" customHeight="true" outlineLevel="0" collapsed="false">
      <c r="A3940" s="1" t="s">
        <v>6395</v>
      </c>
      <c r="B3940" s="1" t="s">
        <v>1668</v>
      </c>
      <c r="C3940" s="1" t="s">
        <v>1445</v>
      </c>
      <c r="D3940" s="1" t="s">
        <v>2055</v>
      </c>
      <c r="E3940" s="1" t="s">
        <v>2018</v>
      </c>
      <c r="F3940" s="16" t="n">
        <v>79</v>
      </c>
      <c r="G3940" s="16" t="n">
        <v>600.22</v>
      </c>
      <c r="H3940" s="16" t="n">
        <v>679.22</v>
      </c>
    </row>
    <row r="3941" customFormat="false" ht="15" hidden="false" customHeight="true" outlineLevel="0" collapsed="false">
      <c r="A3941" s="1" t="s">
        <v>6396</v>
      </c>
      <c r="B3941" s="1" t="s">
        <v>680</v>
      </c>
      <c r="C3941" s="1" t="s">
        <v>1216</v>
      </c>
      <c r="D3941" s="1" t="s">
        <v>2025</v>
      </c>
      <c r="E3941" s="1" t="s">
        <v>2018</v>
      </c>
      <c r="F3941" s="16" t="n">
        <v>0</v>
      </c>
      <c r="G3941" s="16" t="n">
        <v>8112.89</v>
      </c>
      <c r="H3941" s="16" t="n">
        <v>8112.89</v>
      </c>
    </row>
    <row r="3942" customFormat="false" ht="15" hidden="false" customHeight="true" outlineLevel="0" collapsed="false">
      <c r="A3942" s="1" t="s">
        <v>6397</v>
      </c>
      <c r="B3942" s="1" t="s">
        <v>815</v>
      </c>
      <c r="C3942" s="1" t="s">
        <v>2990</v>
      </c>
      <c r="D3942" s="1" t="s">
        <v>2032</v>
      </c>
      <c r="E3942" s="1" t="s">
        <v>2018</v>
      </c>
      <c r="F3942" s="16" t="n">
        <v>0</v>
      </c>
      <c r="G3942" s="16" t="n">
        <v>3632.54</v>
      </c>
      <c r="H3942" s="16" t="n">
        <v>3632.54</v>
      </c>
    </row>
    <row r="3943" customFormat="false" ht="15" hidden="false" customHeight="true" outlineLevel="0" collapsed="false">
      <c r="A3943" s="1" t="s">
        <v>6398</v>
      </c>
      <c r="B3943" s="1" t="s">
        <v>809</v>
      </c>
      <c r="C3943" s="1" t="s">
        <v>180</v>
      </c>
      <c r="D3943" s="1" t="s">
        <v>2017</v>
      </c>
      <c r="E3943" s="1" t="s">
        <v>2018</v>
      </c>
      <c r="F3943" s="16" t="n">
        <v>0</v>
      </c>
      <c r="G3943" s="16" t="n">
        <v>6874.26</v>
      </c>
      <c r="H3943" s="16" t="n">
        <v>6874.26</v>
      </c>
    </row>
    <row r="3944" customFormat="false" ht="15" hidden="false" customHeight="true" outlineLevel="0" collapsed="false">
      <c r="A3944" s="1" t="s">
        <v>6399</v>
      </c>
      <c r="B3944" s="1" t="s">
        <v>680</v>
      </c>
      <c r="C3944" s="1" t="s">
        <v>2418</v>
      </c>
      <c r="D3944" s="1" t="s">
        <v>2032</v>
      </c>
      <c r="E3944" s="1" t="s">
        <v>2018</v>
      </c>
      <c r="F3944" s="16" t="n">
        <v>49</v>
      </c>
      <c r="G3944" s="16" t="n">
        <v>867.91</v>
      </c>
      <c r="H3944" s="16" t="n">
        <v>916.91</v>
      </c>
    </row>
    <row r="3945" customFormat="false" ht="15" hidden="false" customHeight="true" outlineLevel="0" collapsed="false">
      <c r="A3945" s="1" t="s">
        <v>6400</v>
      </c>
      <c r="B3945" s="1" t="s">
        <v>1071</v>
      </c>
      <c r="C3945" s="1" t="s">
        <v>1114</v>
      </c>
      <c r="D3945" s="1" t="s">
        <v>2055</v>
      </c>
      <c r="E3945" s="1" t="s">
        <v>2018</v>
      </c>
      <c r="F3945" s="16" t="n">
        <v>0</v>
      </c>
      <c r="G3945" s="16" t="n">
        <v>4652.95</v>
      </c>
      <c r="H3945" s="16" t="n">
        <v>4652.95</v>
      </c>
    </row>
    <row r="3946" customFormat="false" ht="15" hidden="false" customHeight="true" outlineLevel="0" collapsed="false">
      <c r="A3946" s="1" t="s">
        <v>6401</v>
      </c>
      <c r="B3946" s="1" t="s">
        <v>379</v>
      </c>
      <c r="C3946" s="1" t="s">
        <v>2089</v>
      </c>
      <c r="D3946" s="1" t="s">
        <v>2017</v>
      </c>
      <c r="E3946" s="1" t="s">
        <v>2045</v>
      </c>
      <c r="F3946" s="16" t="n">
        <v>0</v>
      </c>
      <c r="G3946" s="16" t="n">
        <v>3173.72</v>
      </c>
      <c r="H3946" s="16" t="n">
        <v>3173.72</v>
      </c>
    </row>
    <row r="3947" customFormat="false" ht="15" hidden="false" customHeight="true" outlineLevel="0" collapsed="false">
      <c r="A3947" s="1" t="s">
        <v>6402</v>
      </c>
      <c r="B3947" s="1" t="s">
        <v>705</v>
      </c>
      <c r="C3947" s="1" t="s">
        <v>2185</v>
      </c>
      <c r="D3947" s="1" t="s">
        <v>2025</v>
      </c>
      <c r="E3947" s="1" t="s">
        <v>2018</v>
      </c>
      <c r="F3947" s="16" t="n">
        <v>79</v>
      </c>
      <c r="G3947" s="16" t="n">
        <v>2398.35</v>
      </c>
      <c r="H3947" s="16" t="n">
        <v>2477.35</v>
      </c>
    </row>
    <row r="3948" customFormat="false" ht="15" hidden="false" customHeight="true" outlineLevel="0" collapsed="false">
      <c r="A3948" s="1" t="s">
        <v>6403</v>
      </c>
      <c r="B3948" s="1" t="s">
        <v>1443</v>
      </c>
      <c r="C3948" s="1" t="s">
        <v>2102</v>
      </c>
      <c r="D3948" s="1" t="s">
        <v>2021</v>
      </c>
      <c r="E3948" s="1" t="s">
        <v>2018</v>
      </c>
      <c r="F3948" s="16" t="n">
        <v>0</v>
      </c>
      <c r="G3948" s="16" t="n">
        <v>3976.36</v>
      </c>
      <c r="H3948" s="16" t="n">
        <v>3976.36</v>
      </c>
    </row>
    <row r="3949" customFormat="false" ht="15" hidden="false" customHeight="true" outlineLevel="0" collapsed="false">
      <c r="A3949" s="1" t="s">
        <v>6404</v>
      </c>
      <c r="B3949" s="1" t="s">
        <v>708</v>
      </c>
      <c r="C3949" s="1" t="s">
        <v>1347</v>
      </c>
      <c r="D3949" s="1" t="s">
        <v>2028</v>
      </c>
      <c r="E3949" s="1" t="s">
        <v>2018</v>
      </c>
      <c r="F3949" s="16" t="n">
        <v>0</v>
      </c>
      <c r="G3949" s="16" t="n">
        <v>14022.4</v>
      </c>
      <c r="H3949" s="16" t="n">
        <v>14022.4</v>
      </c>
    </row>
    <row r="3950" customFormat="false" ht="15" hidden="false" customHeight="true" outlineLevel="0" collapsed="false">
      <c r="A3950" s="1" t="s">
        <v>6405</v>
      </c>
      <c r="B3950" s="1" t="s">
        <v>1554</v>
      </c>
      <c r="C3950" s="1" t="s">
        <v>2197</v>
      </c>
      <c r="D3950" s="1" t="s">
        <v>2025</v>
      </c>
      <c r="E3950" s="1" t="s">
        <v>2018</v>
      </c>
      <c r="F3950" s="16" t="n">
        <v>0</v>
      </c>
      <c r="G3950" s="16" t="n">
        <v>15315.08</v>
      </c>
      <c r="H3950" s="16" t="n">
        <v>15315.08</v>
      </c>
    </row>
    <row r="3951" customFormat="false" ht="15" hidden="false" customHeight="true" outlineLevel="0" collapsed="false">
      <c r="A3951" s="1" t="s">
        <v>6406</v>
      </c>
      <c r="B3951" s="1" t="s">
        <v>857</v>
      </c>
      <c r="C3951" s="1" t="s">
        <v>2644</v>
      </c>
      <c r="D3951" s="1" t="s">
        <v>2028</v>
      </c>
      <c r="E3951" s="1" t="s">
        <v>2018</v>
      </c>
      <c r="F3951" s="16" t="n">
        <v>99</v>
      </c>
      <c r="G3951" s="16" t="n">
        <v>1553.38</v>
      </c>
      <c r="H3951" s="16" t="n">
        <v>1652.38</v>
      </c>
    </row>
    <row r="3952" customFormat="false" ht="15" hidden="false" customHeight="true" outlineLevel="0" collapsed="false">
      <c r="A3952" s="1" t="s">
        <v>6407</v>
      </c>
      <c r="B3952" s="1" t="s">
        <v>1801</v>
      </c>
      <c r="C3952" s="1" t="s">
        <v>1294</v>
      </c>
      <c r="D3952" s="1" t="s">
        <v>2017</v>
      </c>
      <c r="E3952" s="1" t="s">
        <v>2022</v>
      </c>
      <c r="F3952" s="16" t="n">
        <v>49</v>
      </c>
      <c r="G3952" s="16" t="n">
        <v>2064.67</v>
      </c>
      <c r="H3952" s="16" t="n">
        <v>2113.67</v>
      </c>
    </row>
    <row r="3953" customFormat="false" ht="15" hidden="false" customHeight="true" outlineLevel="0" collapsed="false">
      <c r="A3953" s="1" t="s">
        <v>6408</v>
      </c>
      <c r="B3953" s="1" t="s">
        <v>818</v>
      </c>
      <c r="C3953" s="1" t="s">
        <v>629</v>
      </c>
      <c r="D3953" s="1" t="s">
        <v>2032</v>
      </c>
      <c r="E3953" s="1" t="s">
        <v>2018</v>
      </c>
      <c r="F3953" s="16" t="n">
        <v>0</v>
      </c>
      <c r="G3953" s="16" t="n">
        <v>5081.55</v>
      </c>
      <c r="H3953" s="16" t="n">
        <v>5081.55</v>
      </c>
    </row>
    <row r="3954" customFormat="false" ht="15" hidden="false" customHeight="true" outlineLevel="0" collapsed="false">
      <c r="A3954" s="1" t="s">
        <v>6409</v>
      </c>
      <c r="B3954" s="1" t="s">
        <v>1650</v>
      </c>
      <c r="C3954" s="1" t="s">
        <v>1579</v>
      </c>
      <c r="D3954" s="1" t="s">
        <v>2017</v>
      </c>
      <c r="E3954" s="1" t="s">
        <v>2018</v>
      </c>
      <c r="F3954" s="16" t="n">
        <v>99</v>
      </c>
      <c r="G3954" s="16" t="n">
        <v>1364.75</v>
      </c>
      <c r="H3954" s="16" t="n">
        <v>1463.75</v>
      </c>
    </row>
    <row r="3955" customFormat="false" ht="15" hidden="false" customHeight="true" outlineLevel="0" collapsed="false">
      <c r="A3955" s="1" t="s">
        <v>6410</v>
      </c>
      <c r="B3955" s="1" t="s">
        <v>708</v>
      </c>
      <c r="C3955" s="1" t="s">
        <v>2566</v>
      </c>
      <c r="D3955" s="1" t="s">
        <v>2017</v>
      </c>
      <c r="E3955" s="1" t="s">
        <v>2018</v>
      </c>
      <c r="F3955" s="16" t="n">
        <v>79</v>
      </c>
      <c r="G3955" s="16" t="n">
        <v>1364.75</v>
      </c>
      <c r="H3955" s="16" t="n">
        <v>1443.75</v>
      </c>
    </row>
    <row r="3956" customFormat="false" ht="15" hidden="false" customHeight="true" outlineLevel="0" collapsed="false">
      <c r="A3956" s="1" t="s">
        <v>6411</v>
      </c>
      <c r="B3956" s="1" t="s">
        <v>1375</v>
      </c>
      <c r="C3956" s="1" t="s">
        <v>736</v>
      </c>
      <c r="D3956" s="1" t="s">
        <v>2017</v>
      </c>
      <c r="E3956" s="1" t="s">
        <v>2045</v>
      </c>
      <c r="F3956" s="16" t="n">
        <v>49</v>
      </c>
      <c r="G3956" s="16" t="n">
        <v>482.17</v>
      </c>
      <c r="H3956" s="16" t="n">
        <v>531.17</v>
      </c>
    </row>
    <row r="3957" customFormat="false" ht="15" hidden="false" customHeight="true" outlineLevel="0" collapsed="false">
      <c r="A3957" s="1" t="s">
        <v>6412</v>
      </c>
      <c r="B3957" s="1" t="s">
        <v>803</v>
      </c>
      <c r="C3957" s="1" t="s">
        <v>938</v>
      </c>
      <c r="D3957" s="1" t="s">
        <v>2025</v>
      </c>
      <c r="E3957" s="1" t="s">
        <v>2018</v>
      </c>
      <c r="F3957" s="16" t="n">
        <v>0</v>
      </c>
      <c r="G3957" s="16" t="n">
        <v>8498.49</v>
      </c>
      <c r="H3957" s="16" t="n">
        <v>8498.49</v>
      </c>
    </row>
    <row r="3958" customFormat="false" ht="15" hidden="false" customHeight="true" outlineLevel="0" collapsed="false">
      <c r="A3958" s="1" t="s">
        <v>6413</v>
      </c>
      <c r="B3958" s="1" t="s">
        <v>803</v>
      </c>
      <c r="C3958" s="1" t="s">
        <v>2460</v>
      </c>
      <c r="D3958" s="1" t="s">
        <v>2055</v>
      </c>
      <c r="E3958" s="1" t="s">
        <v>2018</v>
      </c>
      <c r="F3958" s="16" t="n">
        <v>0</v>
      </c>
      <c r="G3958" s="16" t="n">
        <v>13076.19</v>
      </c>
      <c r="H3958" s="16" t="n">
        <v>13076.19</v>
      </c>
    </row>
    <row r="3959" customFormat="false" ht="15" hidden="false" customHeight="true" outlineLevel="0" collapsed="false">
      <c r="A3959" s="1" t="s">
        <v>6414</v>
      </c>
      <c r="B3959" s="1" t="s">
        <v>615</v>
      </c>
      <c r="C3959" s="1" t="s">
        <v>2756</v>
      </c>
      <c r="D3959" s="1" t="s">
        <v>2032</v>
      </c>
      <c r="E3959" s="1" t="s">
        <v>2018</v>
      </c>
      <c r="F3959" s="16" t="n">
        <v>99</v>
      </c>
      <c r="G3959" s="16" t="n">
        <v>409.84</v>
      </c>
      <c r="H3959" s="16" t="n">
        <v>508.84</v>
      </c>
    </row>
    <row r="3960" customFormat="false" ht="15" hidden="false" customHeight="true" outlineLevel="0" collapsed="false">
      <c r="A3960" s="1" t="s">
        <v>6415</v>
      </c>
      <c r="B3960" s="1" t="s">
        <v>1647</v>
      </c>
      <c r="C3960" s="1" t="s">
        <v>2120</v>
      </c>
      <c r="D3960" s="1" t="s">
        <v>2028</v>
      </c>
      <c r="E3960" s="1" t="s">
        <v>2018</v>
      </c>
      <c r="F3960" s="16" t="n">
        <v>0</v>
      </c>
      <c r="G3960" s="16" t="n">
        <v>6429.85</v>
      </c>
      <c r="H3960" s="16" t="n">
        <v>6429.85</v>
      </c>
    </row>
    <row r="3961" customFormat="false" ht="15" hidden="false" customHeight="true" outlineLevel="0" collapsed="false">
      <c r="A3961" s="1" t="s">
        <v>6416</v>
      </c>
      <c r="B3961" s="1" t="s">
        <v>210</v>
      </c>
      <c r="C3961" s="1" t="s">
        <v>4194</v>
      </c>
      <c r="D3961" s="1" t="s">
        <v>2055</v>
      </c>
      <c r="E3961" s="1" t="s">
        <v>2018</v>
      </c>
      <c r="F3961" s="16" t="n">
        <v>0</v>
      </c>
      <c r="G3961" s="16" t="n">
        <v>11842.06</v>
      </c>
      <c r="H3961" s="16" t="n">
        <v>11842.06</v>
      </c>
    </row>
    <row r="3962" customFormat="false" ht="15" hidden="false" customHeight="true" outlineLevel="0" collapsed="false">
      <c r="A3962" s="1" t="s">
        <v>6417</v>
      </c>
      <c r="B3962" s="1" t="s">
        <v>424</v>
      </c>
      <c r="C3962" s="1" t="s">
        <v>1445</v>
      </c>
      <c r="D3962" s="1" t="s">
        <v>2025</v>
      </c>
      <c r="E3962" s="1" t="s">
        <v>2018</v>
      </c>
      <c r="F3962" s="16" t="n">
        <v>0</v>
      </c>
      <c r="G3962" s="16" t="n">
        <v>17426.76</v>
      </c>
      <c r="H3962" s="16" t="n">
        <v>17426.76</v>
      </c>
    </row>
    <row r="3963" customFormat="false" ht="15" hidden="false" customHeight="true" outlineLevel="0" collapsed="false">
      <c r="A3963" s="1" t="s">
        <v>6418</v>
      </c>
      <c r="B3963" s="1" t="s">
        <v>1908</v>
      </c>
      <c r="C3963" s="1" t="s">
        <v>4136</v>
      </c>
      <c r="D3963" s="1" t="s">
        <v>2017</v>
      </c>
      <c r="E3963" s="1" t="s">
        <v>2022</v>
      </c>
      <c r="F3963" s="16" t="n">
        <v>49</v>
      </c>
      <c r="G3963" s="16" t="n">
        <v>2142.79</v>
      </c>
      <c r="H3963" s="16" t="n">
        <v>2191.79</v>
      </c>
    </row>
    <row r="3964" customFormat="false" ht="15" hidden="false" customHeight="true" outlineLevel="0" collapsed="false">
      <c r="A3964" s="1" t="s">
        <v>6419</v>
      </c>
      <c r="B3964" s="1" t="s">
        <v>729</v>
      </c>
      <c r="C3964" s="1" t="s">
        <v>1598</v>
      </c>
      <c r="D3964" s="1" t="s">
        <v>2025</v>
      </c>
      <c r="E3964" s="1" t="s">
        <v>2018</v>
      </c>
      <c r="F3964" s="16" t="n">
        <v>0</v>
      </c>
      <c r="G3964" s="16" t="n">
        <v>7441.97</v>
      </c>
      <c r="H3964" s="16" t="n">
        <v>7441.97</v>
      </c>
    </row>
    <row r="3965" customFormat="false" ht="15" hidden="false" customHeight="true" outlineLevel="0" collapsed="false">
      <c r="A3965" s="1" t="s">
        <v>6420</v>
      </c>
      <c r="B3965" s="1" t="s">
        <v>1307</v>
      </c>
      <c r="C3965" s="1" t="s">
        <v>2537</v>
      </c>
      <c r="D3965" s="1" t="s">
        <v>2032</v>
      </c>
      <c r="E3965" s="1" t="s">
        <v>2018</v>
      </c>
      <c r="F3965" s="16" t="n">
        <v>0</v>
      </c>
      <c r="G3965" s="16" t="n">
        <v>3436.67</v>
      </c>
      <c r="H3965" s="16" t="n">
        <v>3436.67</v>
      </c>
    </row>
    <row r="3966" customFormat="false" ht="15" hidden="false" customHeight="true" outlineLevel="0" collapsed="false">
      <c r="A3966" s="1" t="s">
        <v>6421</v>
      </c>
      <c r="B3966" s="1" t="s">
        <v>527</v>
      </c>
      <c r="C3966" s="1" t="s">
        <v>2156</v>
      </c>
      <c r="D3966" s="1" t="s">
        <v>2028</v>
      </c>
      <c r="E3966" s="1" t="s">
        <v>2045</v>
      </c>
      <c r="F3966" s="16" t="n">
        <v>0</v>
      </c>
      <c r="G3966" s="16" t="n">
        <v>7123.56</v>
      </c>
      <c r="H3966" s="16" t="n">
        <v>7123.56</v>
      </c>
    </row>
    <row r="3967" customFormat="false" ht="15" hidden="false" customHeight="true" outlineLevel="0" collapsed="false">
      <c r="A3967" s="1" t="s">
        <v>6422</v>
      </c>
      <c r="B3967" s="1" t="s">
        <v>199</v>
      </c>
      <c r="C3967" s="1" t="s">
        <v>2203</v>
      </c>
      <c r="D3967" s="1" t="s">
        <v>2032</v>
      </c>
      <c r="E3967" s="1" t="s">
        <v>2084</v>
      </c>
      <c r="F3967" s="16" t="n">
        <v>99</v>
      </c>
      <c r="G3967" s="16" t="n">
        <v>2255.79</v>
      </c>
      <c r="H3967" s="16" t="n">
        <v>2354.79</v>
      </c>
    </row>
    <row r="3968" customFormat="false" ht="15" hidden="false" customHeight="true" outlineLevel="0" collapsed="false">
      <c r="A3968" s="1" t="s">
        <v>6423</v>
      </c>
      <c r="B3968" s="1" t="s">
        <v>1860</v>
      </c>
      <c r="C3968" s="1" t="s">
        <v>2249</v>
      </c>
      <c r="D3968" s="1" t="s">
        <v>2017</v>
      </c>
      <c r="E3968" s="1" t="s">
        <v>2018</v>
      </c>
      <c r="F3968" s="16" t="n">
        <v>79</v>
      </c>
      <c r="G3968" s="16" t="n">
        <v>2156.16</v>
      </c>
      <c r="H3968" s="16" t="n">
        <v>2235.16</v>
      </c>
    </row>
    <row r="3969" customFormat="false" ht="15" hidden="false" customHeight="true" outlineLevel="0" collapsed="false">
      <c r="A3969" s="1" t="s">
        <v>6424</v>
      </c>
      <c r="B3969" s="1" t="s">
        <v>1037</v>
      </c>
      <c r="C3969" s="1" t="s">
        <v>2185</v>
      </c>
      <c r="D3969" s="1" t="s">
        <v>2055</v>
      </c>
      <c r="E3969" s="1" t="s">
        <v>2045</v>
      </c>
      <c r="F3969" s="16" t="n">
        <v>0</v>
      </c>
      <c r="G3969" s="16" t="n">
        <v>31655.44</v>
      </c>
      <c r="H3969" s="16" t="n">
        <v>31655.44</v>
      </c>
    </row>
    <row r="3970" customFormat="false" ht="15" hidden="false" customHeight="true" outlineLevel="0" collapsed="false">
      <c r="A3970" s="1" t="s">
        <v>6425</v>
      </c>
      <c r="B3970" s="1" t="s">
        <v>970</v>
      </c>
      <c r="C3970" s="1" t="s">
        <v>2394</v>
      </c>
      <c r="D3970" s="1" t="s">
        <v>2025</v>
      </c>
      <c r="E3970" s="1" t="s">
        <v>2018</v>
      </c>
      <c r="F3970" s="16" t="n">
        <v>0</v>
      </c>
      <c r="G3970" s="16" t="n">
        <v>15289.23</v>
      </c>
      <c r="H3970" s="16" t="n">
        <v>15289.23</v>
      </c>
    </row>
    <row r="3971" customFormat="false" ht="15" hidden="false" customHeight="true" outlineLevel="0" collapsed="false">
      <c r="A3971" s="1" t="s">
        <v>6426</v>
      </c>
      <c r="B3971" s="1" t="s">
        <v>1411</v>
      </c>
      <c r="C3971" s="1" t="s">
        <v>2058</v>
      </c>
      <c r="D3971" s="1" t="s">
        <v>2017</v>
      </c>
      <c r="E3971" s="1" t="s">
        <v>2018</v>
      </c>
      <c r="F3971" s="16" t="n">
        <v>0</v>
      </c>
      <c r="G3971" s="16" t="n">
        <v>3652.42</v>
      </c>
      <c r="H3971" s="16" t="n">
        <v>3652.42</v>
      </c>
    </row>
    <row r="3972" customFormat="false" ht="15" hidden="false" customHeight="true" outlineLevel="0" collapsed="false">
      <c r="A3972" s="1" t="s">
        <v>6427</v>
      </c>
      <c r="B3972" s="1" t="s">
        <v>1871</v>
      </c>
      <c r="C3972" s="1" t="s">
        <v>2816</v>
      </c>
      <c r="D3972" s="1" t="s">
        <v>2025</v>
      </c>
      <c r="E3972" s="1" t="s">
        <v>2018</v>
      </c>
      <c r="F3972" s="16" t="n">
        <v>0</v>
      </c>
      <c r="G3972" s="16" t="n">
        <v>6427.81</v>
      </c>
      <c r="H3972" s="16" t="n">
        <v>6427.81</v>
      </c>
    </row>
    <row r="3973" customFormat="false" ht="15" hidden="false" customHeight="true" outlineLevel="0" collapsed="false">
      <c r="A3973" s="1" t="s">
        <v>6428</v>
      </c>
      <c r="B3973" s="1" t="s">
        <v>241</v>
      </c>
      <c r="C3973" s="1" t="s">
        <v>135</v>
      </c>
      <c r="D3973" s="1" t="s">
        <v>2017</v>
      </c>
      <c r="E3973" s="1" t="s">
        <v>2045</v>
      </c>
      <c r="F3973" s="16" t="n">
        <v>0</v>
      </c>
      <c r="G3973" s="16" t="n">
        <v>3881.78</v>
      </c>
      <c r="H3973" s="16" t="n">
        <v>3881.78</v>
      </c>
    </row>
    <row r="3974" customFormat="false" ht="15" hidden="false" customHeight="true" outlineLevel="0" collapsed="false">
      <c r="A3974" s="1" t="s">
        <v>6429</v>
      </c>
      <c r="B3974" s="1" t="s">
        <v>543</v>
      </c>
      <c r="C3974" s="1" t="s">
        <v>4838</v>
      </c>
      <c r="D3974" s="1" t="s">
        <v>2025</v>
      </c>
      <c r="E3974" s="1" t="s">
        <v>2018</v>
      </c>
      <c r="F3974" s="16" t="n">
        <v>0</v>
      </c>
      <c r="G3974" s="16" t="n">
        <v>16197.18</v>
      </c>
      <c r="H3974" s="16" t="n">
        <v>16197.18</v>
      </c>
    </row>
    <row r="3975" customFormat="false" ht="15" hidden="false" customHeight="true" outlineLevel="0" collapsed="false">
      <c r="A3975" s="1" t="s">
        <v>6430</v>
      </c>
      <c r="B3975" s="1" t="s">
        <v>1473</v>
      </c>
      <c r="C3975" s="1" t="s">
        <v>170</v>
      </c>
      <c r="D3975" s="1" t="s">
        <v>2028</v>
      </c>
      <c r="E3975" s="1" t="s">
        <v>2018</v>
      </c>
      <c r="F3975" s="16" t="n">
        <v>0</v>
      </c>
      <c r="G3975" s="16" t="n">
        <v>4830.32</v>
      </c>
      <c r="H3975" s="16" t="n">
        <v>4830.32</v>
      </c>
    </row>
    <row r="3976" customFormat="false" ht="15" hidden="false" customHeight="true" outlineLevel="0" collapsed="false">
      <c r="A3976" s="1" t="s">
        <v>6431</v>
      </c>
      <c r="B3976" s="1" t="s">
        <v>1628</v>
      </c>
      <c r="C3976" s="1" t="s">
        <v>1309</v>
      </c>
      <c r="D3976" s="1" t="s">
        <v>2032</v>
      </c>
      <c r="E3976" s="1" t="s">
        <v>2018</v>
      </c>
      <c r="F3976" s="16" t="n">
        <v>99</v>
      </c>
      <c r="G3976" s="16" t="n">
        <v>2278.43</v>
      </c>
      <c r="H3976" s="16" t="n">
        <v>2377.43</v>
      </c>
    </row>
    <row r="3977" customFormat="false" ht="15" hidden="false" customHeight="true" outlineLevel="0" collapsed="false">
      <c r="A3977" s="1" t="s">
        <v>6432</v>
      </c>
      <c r="B3977" s="1" t="s">
        <v>1876</v>
      </c>
      <c r="C3977" s="1" t="s">
        <v>776</v>
      </c>
      <c r="D3977" s="1" t="s">
        <v>2017</v>
      </c>
      <c r="E3977" s="1" t="s">
        <v>2018</v>
      </c>
      <c r="F3977" s="16" t="n">
        <v>99</v>
      </c>
      <c r="G3977" s="16" t="n">
        <v>2278.43</v>
      </c>
      <c r="H3977" s="16" t="n">
        <v>2377.43</v>
      </c>
    </row>
    <row r="3978" customFormat="false" ht="15" hidden="false" customHeight="true" outlineLevel="0" collapsed="false">
      <c r="A3978" s="1" t="s">
        <v>6433</v>
      </c>
      <c r="B3978" s="1" t="s">
        <v>1107</v>
      </c>
      <c r="C3978" s="1" t="s">
        <v>2191</v>
      </c>
      <c r="D3978" s="1" t="s">
        <v>2025</v>
      </c>
      <c r="E3978" s="1" t="s">
        <v>2018</v>
      </c>
      <c r="F3978" s="16" t="n">
        <v>49</v>
      </c>
      <c r="G3978" s="16" t="n">
        <v>560.7</v>
      </c>
      <c r="H3978" s="16" t="n">
        <v>609.7</v>
      </c>
    </row>
    <row r="3979" customFormat="false" ht="15" hidden="false" customHeight="true" outlineLevel="0" collapsed="false">
      <c r="A3979" s="1" t="s">
        <v>6434</v>
      </c>
      <c r="B3979" s="1" t="s">
        <v>923</v>
      </c>
      <c r="C3979" s="1" t="s">
        <v>2890</v>
      </c>
      <c r="D3979" s="1" t="s">
        <v>2021</v>
      </c>
      <c r="E3979" s="1" t="s">
        <v>2018</v>
      </c>
      <c r="F3979" s="16" t="n">
        <v>0</v>
      </c>
      <c r="G3979" s="16" t="n">
        <v>16763.19</v>
      </c>
      <c r="H3979" s="16" t="n">
        <v>16763.19</v>
      </c>
    </row>
    <row r="3980" customFormat="false" ht="15" hidden="false" customHeight="true" outlineLevel="0" collapsed="false">
      <c r="A3980" s="1" t="s">
        <v>6435</v>
      </c>
      <c r="B3980" s="1" t="s">
        <v>1792</v>
      </c>
      <c r="C3980" s="1" t="s">
        <v>2386</v>
      </c>
      <c r="D3980" s="1" t="s">
        <v>2028</v>
      </c>
      <c r="E3980" s="1" t="s">
        <v>2018</v>
      </c>
      <c r="F3980" s="16" t="n">
        <v>99</v>
      </c>
      <c r="G3980" s="16" t="n">
        <v>458.06</v>
      </c>
      <c r="H3980" s="16" t="n">
        <v>557.06</v>
      </c>
    </row>
    <row r="3981" customFormat="false" ht="15" hidden="false" customHeight="true" outlineLevel="0" collapsed="false">
      <c r="A3981" s="1" t="s">
        <v>6436</v>
      </c>
      <c r="B3981" s="1" t="s">
        <v>1398</v>
      </c>
      <c r="C3981" s="1" t="s">
        <v>2095</v>
      </c>
      <c r="D3981" s="1" t="s">
        <v>2017</v>
      </c>
      <c r="E3981" s="1" t="s">
        <v>2045</v>
      </c>
      <c r="F3981" s="16" t="n">
        <v>49</v>
      </c>
      <c r="G3981" s="16" t="n">
        <v>2137.4</v>
      </c>
      <c r="H3981" s="16" t="n">
        <v>2186.4</v>
      </c>
    </row>
    <row r="3982" customFormat="false" ht="15" hidden="false" customHeight="true" outlineLevel="0" collapsed="false">
      <c r="A3982" s="1" t="s">
        <v>6437</v>
      </c>
      <c r="B3982" s="1" t="s">
        <v>1514</v>
      </c>
      <c r="C3982" s="1" t="s">
        <v>1100</v>
      </c>
      <c r="D3982" s="1" t="s">
        <v>2028</v>
      </c>
      <c r="E3982" s="1" t="s">
        <v>2018</v>
      </c>
      <c r="F3982" s="16" t="n">
        <v>0</v>
      </c>
      <c r="G3982" s="16" t="n">
        <v>2828.35</v>
      </c>
      <c r="H3982" s="16" t="n">
        <v>2828.35</v>
      </c>
    </row>
    <row r="3983" customFormat="false" ht="15" hidden="false" customHeight="true" outlineLevel="0" collapsed="false">
      <c r="A3983" s="1" t="s">
        <v>6438</v>
      </c>
      <c r="B3983" s="1" t="s">
        <v>566</v>
      </c>
      <c r="C3983" s="1" t="s">
        <v>2440</v>
      </c>
      <c r="D3983" s="1" t="s">
        <v>2055</v>
      </c>
      <c r="E3983" s="1" t="s">
        <v>2018</v>
      </c>
      <c r="F3983" s="16" t="n">
        <v>79</v>
      </c>
      <c r="G3983" s="16" t="n">
        <v>1160.04</v>
      </c>
      <c r="H3983" s="16" t="n">
        <v>1239.04</v>
      </c>
    </row>
    <row r="3984" customFormat="false" ht="15" hidden="false" customHeight="true" outlineLevel="0" collapsed="false">
      <c r="A3984" s="1" t="s">
        <v>6439</v>
      </c>
      <c r="B3984" s="1" t="s">
        <v>1204</v>
      </c>
      <c r="C3984" s="1" t="s">
        <v>2317</v>
      </c>
      <c r="D3984" s="1" t="s">
        <v>2021</v>
      </c>
      <c r="E3984" s="1" t="s">
        <v>2018</v>
      </c>
      <c r="F3984" s="16" t="n">
        <v>79</v>
      </c>
      <c r="G3984" s="16" t="n">
        <v>1364.75</v>
      </c>
      <c r="H3984" s="16" t="n">
        <v>1443.75</v>
      </c>
    </row>
    <row r="3985" customFormat="false" ht="15" hidden="false" customHeight="true" outlineLevel="0" collapsed="false">
      <c r="A3985" s="1" t="s">
        <v>6440</v>
      </c>
      <c r="B3985" s="1" t="s">
        <v>582</v>
      </c>
      <c r="C3985" s="1" t="s">
        <v>3787</v>
      </c>
      <c r="D3985" s="1" t="s">
        <v>2032</v>
      </c>
      <c r="E3985" s="1" t="s">
        <v>2045</v>
      </c>
      <c r="F3985" s="16" t="n">
        <v>49</v>
      </c>
      <c r="G3985" s="16" t="n">
        <v>1627.75</v>
      </c>
      <c r="H3985" s="16" t="n">
        <v>1676.75</v>
      </c>
    </row>
    <row r="3986" customFormat="false" ht="15" hidden="false" customHeight="true" outlineLevel="0" collapsed="false">
      <c r="A3986" s="1" t="s">
        <v>6441</v>
      </c>
      <c r="B3986" s="1" t="s">
        <v>1723</v>
      </c>
      <c r="C3986" s="1" t="s">
        <v>823</v>
      </c>
      <c r="D3986" s="1" t="s">
        <v>2017</v>
      </c>
      <c r="E3986" s="1" t="s">
        <v>2018</v>
      </c>
      <c r="F3986" s="16" t="n">
        <v>0</v>
      </c>
      <c r="G3986" s="16" t="n">
        <v>23128.27</v>
      </c>
      <c r="H3986" s="16" t="n">
        <v>23128.27</v>
      </c>
    </row>
    <row r="3987" customFormat="false" ht="15" hidden="false" customHeight="true" outlineLevel="0" collapsed="false">
      <c r="A3987" s="1" t="s">
        <v>6442</v>
      </c>
      <c r="B3987" s="1" t="s">
        <v>1806</v>
      </c>
      <c r="C3987" s="1" t="s">
        <v>3819</v>
      </c>
      <c r="D3987" s="1" t="s">
        <v>2017</v>
      </c>
      <c r="E3987" s="1" t="s">
        <v>2045</v>
      </c>
      <c r="F3987" s="16" t="n">
        <v>49</v>
      </c>
      <c r="G3987" s="16" t="n">
        <v>819.69</v>
      </c>
      <c r="H3987" s="16" t="n">
        <v>868.69</v>
      </c>
    </row>
    <row r="3988" customFormat="false" ht="15" hidden="false" customHeight="true" outlineLevel="0" collapsed="false">
      <c r="A3988" s="1" t="s">
        <v>6443</v>
      </c>
      <c r="B3988" s="1" t="s">
        <v>1137</v>
      </c>
      <c r="C3988" s="1" t="s">
        <v>3308</v>
      </c>
      <c r="D3988" s="1" t="s">
        <v>2055</v>
      </c>
      <c r="E3988" s="1" t="s">
        <v>2018</v>
      </c>
      <c r="F3988" s="16" t="n">
        <v>0</v>
      </c>
      <c r="G3988" s="16" t="n">
        <v>14698.41</v>
      </c>
      <c r="H3988" s="16" t="n">
        <v>14698.41</v>
      </c>
    </row>
    <row r="3989" customFormat="false" ht="15" hidden="false" customHeight="true" outlineLevel="0" collapsed="false">
      <c r="A3989" s="1" t="s">
        <v>6444</v>
      </c>
      <c r="B3989" s="1" t="s">
        <v>849</v>
      </c>
      <c r="C3989" s="1" t="s">
        <v>581</v>
      </c>
      <c r="D3989" s="1" t="s">
        <v>2017</v>
      </c>
      <c r="E3989" s="1" t="s">
        <v>2018</v>
      </c>
      <c r="F3989" s="16" t="n">
        <v>99</v>
      </c>
      <c r="G3989" s="16" t="n">
        <v>482.17</v>
      </c>
      <c r="H3989" s="16" t="n">
        <v>581.17</v>
      </c>
    </row>
    <row r="3990" customFormat="false" ht="15" hidden="false" customHeight="true" outlineLevel="0" collapsed="false">
      <c r="A3990" s="1" t="s">
        <v>6445</v>
      </c>
      <c r="B3990" s="1" t="s">
        <v>1565</v>
      </c>
      <c r="C3990" s="1" t="s">
        <v>947</v>
      </c>
      <c r="D3990" s="1" t="s">
        <v>2028</v>
      </c>
      <c r="E3990" s="1" t="s">
        <v>2018</v>
      </c>
      <c r="F3990" s="16" t="n">
        <v>0</v>
      </c>
      <c r="G3990" s="16" t="n">
        <v>3977.87</v>
      </c>
      <c r="H3990" s="16" t="n">
        <v>3977.87</v>
      </c>
    </row>
    <row r="3991" customFormat="false" ht="15" hidden="false" customHeight="true" outlineLevel="0" collapsed="false">
      <c r="A3991" s="1" t="s">
        <v>6446</v>
      </c>
      <c r="B3991" s="1" t="s">
        <v>514</v>
      </c>
      <c r="C3991" s="1" t="s">
        <v>4017</v>
      </c>
      <c r="D3991" s="1" t="s">
        <v>2017</v>
      </c>
      <c r="E3991" s="1" t="s">
        <v>2018</v>
      </c>
      <c r="F3991" s="16" t="n">
        <v>49</v>
      </c>
      <c r="G3991" s="16" t="n">
        <v>2272.01</v>
      </c>
      <c r="H3991" s="16" t="n">
        <v>2321.01</v>
      </c>
    </row>
    <row r="3992" customFormat="false" ht="15" hidden="false" customHeight="true" outlineLevel="0" collapsed="false">
      <c r="A3992" s="1" t="s">
        <v>6447</v>
      </c>
      <c r="B3992" s="1" t="s">
        <v>1777</v>
      </c>
      <c r="C3992" s="1" t="s">
        <v>651</v>
      </c>
      <c r="D3992" s="1" t="s">
        <v>2017</v>
      </c>
      <c r="E3992" s="1" t="s">
        <v>2018</v>
      </c>
      <c r="F3992" s="16" t="n">
        <v>0</v>
      </c>
      <c r="G3992" s="16" t="n">
        <v>7371.39</v>
      </c>
      <c r="H3992" s="16" t="n">
        <v>7371.39</v>
      </c>
    </row>
    <row r="3993" customFormat="false" ht="15" hidden="false" customHeight="true" outlineLevel="0" collapsed="false">
      <c r="A3993" s="1" t="s">
        <v>6448</v>
      </c>
      <c r="B3993" s="1" t="s">
        <v>586</v>
      </c>
      <c r="C3993" s="1" t="s">
        <v>3793</v>
      </c>
      <c r="D3993" s="1" t="s">
        <v>2055</v>
      </c>
      <c r="E3993" s="1" t="s">
        <v>2018</v>
      </c>
      <c r="F3993" s="16" t="n">
        <v>0</v>
      </c>
      <c r="G3993" s="16" t="n">
        <v>4249.06</v>
      </c>
      <c r="H3993" s="16" t="n">
        <v>4249.06</v>
      </c>
    </row>
    <row r="3994" customFormat="false" ht="15" hidden="false" customHeight="true" outlineLevel="0" collapsed="false">
      <c r="A3994" s="1" t="s">
        <v>6449</v>
      </c>
      <c r="B3994" s="1" t="s">
        <v>948</v>
      </c>
      <c r="C3994" s="1" t="s">
        <v>1309</v>
      </c>
      <c r="D3994" s="1" t="s">
        <v>2017</v>
      </c>
      <c r="E3994" s="1" t="s">
        <v>2018</v>
      </c>
      <c r="F3994" s="16" t="n">
        <v>0</v>
      </c>
      <c r="G3994" s="16" t="n">
        <v>15639.37</v>
      </c>
      <c r="H3994" s="16" t="n">
        <v>15639.37</v>
      </c>
    </row>
    <row r="3995" customFormat="false" ht="15" hidden="false" customHeight="true" outlineLevel="0" collapsed="false">
      <c r="A3995" s="1" t="s">
        <v>6450</v>
      </c>
      <c r="B3995" s="1" t="s">
        <v>1175</v>
      </c>
      <c r="C3995" s="1" t="s">
        <v>707</v>
      </c>
      <c r="D3995" s="1" t="s">
        <v>2017</v>
      </c>
      <c r="E3995" s="1" t="s">
        <v>2018</v>
      </c>
      <c r="F3995" s="16" t="n">
        <v>0</v>
      </c>
      <c r="G3995" s="16" t="n">
        <v>6788.48</v>
      </c>
      <c r="H3995" s="16" t="n">
        <v>6788.48</v>
      </c>
    </row>
    <row r="3996" customFormat="false" ht="15" hidden="false" customHeight="true" outlineLevel="0" collapsed="false">
      <c r="A3996" s="1" t="s">
        <v>6451</v>
      </c>
      <c r="B3996" s="1" t="s">
        <v>1694</v>
      </c>
      <c r="C3996" s="1" t="s">
        <v>2587</v>
      </c>
      <c r="D3996" s="1" t="s">
        <v>2021</v>
      </c>
      <c r="E3996" s="1" t="s">
        <v>2045</v>
      </c>
      <c r="F3996" s="16" t="n">
        <v>0</v>
      </c>
      <c r="G3996" s="16" t="n">
        <v>10091.51</v>
      </c>
      <c r="H3996" s="16" t="n">
        <v>10091.51</v>
      </c>
    </row>
    <row r="3997" customFormat="false" ht="15" hidden="false" customHeight="true" outlineLevel="0" collapsed="false">
      <c r="A3997" s="1" t="s">
        <v>6452</v>
      </c>
      <c r="B3997" s="1" t="s">
        <v>1031</v>
      </c>
      <c r="C3997" s="1" t="s">
        <v>629</v>
      </c>
      <c r="D3997" s="1" t="s">
        <v>2055</v>
      </c>
      <c r="E3997" s="1" t="s">
        <v>2018</v>
      </c>
      <c r="F3997" s="16" t="n">
        <v>0</v>
      </c>
      <c r="G3997" s="16" t="n">
        <v>3333.85</v>
      </c>
      <c r="H3997" s="16" t="n">
        <v>3333.85</v>
      </c>
    </row>
    <row r="3998" customFormat="false" ht="15" hidden="false" customHeight="true" outlineLevel="0" collapsed="false">
      <c r="A3998" s="1" t="s">
        <v>6453</v>
      </c>
      <c r="B3998" s="1" t="s">
        <v>737</v>
      </c>
      <c r="C3998" s="1" t="s">
        <v>2222</v>
      </c>
      <c r="D3998" s="1" t="s">
        <v>2021</v>
      </c>
      <c r="E3998" s="1" t="s">
        <v>2018</v>
      </c>
      <c r="F3998" s="16" t="n">
        <v>0</v>
      </c>
      <c r="G3998" s="16" t="n">
        <v>5901.87</v>
      </c>
      <c r="H3998" s="16" t="n">
        <v>5901.87</v>
      </c>
    </row>
    <row r="3999" customFormat="false" ht="15" hidden="false" customHeight="true" outlineLevel="0" collapsed="false">
      <c r="A3999" s="1" t="s">
        <v>6454</v>
      </c>
      <c r="B3999" s="1" t="s">
        <v>1733</v>
      </c>
      <c r="C3999" s="1" t="s">
        <v>685</v>
      </c>
      <c r="D3999" s="1" t="s">
        <v>2025</v>
      </c>
      <c r="E3999" s="1" t="s">
        <v>2018</v>
      </c>
      <c r="F3999" s="16" t="n">
        <v>49</v>
      </c>
      <c r="G3999" s="16" t="n">
        <v>264.48</v>
      </c>
      <c r="H3999" s="16" t="n">
        <v>313.48</v>
      </c>
    </row>
    <row r="4000" customFormat="false" ht="15" hidden="false" customHeight="true" outlineLevel="0" collapsed="false">
      <c r="A4000" s="1" t="s">
        <v>6455</v>
      </c>
      <c r="B4000" s="1" t="s">
        <v>1145</v>
      </c>
      <c r="C4000" s="1" t="s">
        <v>2185</v>
      </c>
      <c r="D4000" s="1" t="s">
        <v>2028</v>
      </c>
      <c r="E4000" s="1" t="s">
        <v>2022</v>
      </c>
      <c r="F4000" s="16" t="n">
        <v>0</v>
      </c>
      <c r="G4000" s="16" t="n">
        <v>4952.87</v>
      </c>
      <c r="H4000" s="16" t="n">
        <v>4952.87</v>
      </c>
    </row>
    <row r="4001" customFormat="false" ht="15" hidden="false" customHeight="true" outlineLevel="0" collapsed="false">
      <c r="A4001" s="1" t="s">
        <v>6456</v>
      </c>
      <c r="B4001" s="1" t="s">
        <v>1849</v>
      </c>
      <c r="C4001" s="1" t="s">
        <v>2361</v>
      </c>
      <c r="D4001" s="1" t="s">
        <v>2021</v>
      </c>
      <c r="E4001" s="1" t="s">
        <v>2022</v>
      </c>
      <c r="F4001" s="16" t="n">
        <v>99</v>
      </c>
      <c r="G4001" s="16" t="n">
        <v>1446.51</v>
      </c>
      <c r="H4001" s="16" t="n">
        <v>1545.51</v>
      </c>
    </row>
    <row r="4002" customFormat="false" ht="15" hidden="false" customHeight="true" outlineLevel="0" collapsed="false">
      <c r="A4002" s="1" t="s">
        <v>6457</v>
      </c>
      <c r="B4002" s="1" t="s">
        <v>1756</v>
      </c>
      <c r="C4002" s="1" t="s">
        <v>2821</v>
      </c>
      <c r="D4002" s="1" t="s">
        <v>2028</v>
      </c>
      <c r="E4002" s="1" t="s">
        <v>2018</v>
      </c>
      <c r="F4002" s="16" t="n">
        <v>0</v>
      </c>
      <c r="G4002" s="16" t="n">
        <v>16168.03</v>
      </c>
      <c r="H4002" s="16" t="n">
        <v>16168.03</v>
      </c>
    </row>
    <row r="4003" customFormat="false" ht="15" hidden="false" customHeight="true" outlineLevel="0" collapsed="false">
      <c r="A4003" s="1" t="s">
        <v>6458</v>
      </c>
      <c r="B4003" s="1" t="s">
        <v>1239</v>
      </c>
      <c r="C4003" s="1" t="s">
        <v>2442</v>
      </c>
      <c r="D4003" s="1" t="s">
        <v>2055</v>
      </c>
      <c r="E4003" s="1" t="s">
        <v>2018</v>
      </c>
      <c r="F4003" s="16" t="n">
        <v>99</v>
      </c>
      <c r="G4003" s="16" t="n">
        <v>1813.09</v>
      </c>
      <c r="H4003" s="16" t="n">
        <v>1912.09</v>
      </c>
    </row>
    <row r="4004" customFormat="false" ht="15" hidden="false" customHeight="true" outlineLevel="0" collapsed="false">
      <c r="A4004" s="1" t="s">
        <v>6459</v>
      </c>
      <c r="B4004" s="1" t="s">
        <v>1052</v>
      </c>
      <c r="C4004" s="1" t="s">
        <v>922</v>
      </c>
      <c r="D4004" s="1" t="s">
        <v>2021</v>
      </c>
      <c r="E4004" s="1" t="s">
        <v>2018</v>
      </c>
      <c r="F4004" s="16" t="n">
        <v>79</v>
      </c>
      <c r="G4004" s="16" t="n">
        <v>2374.52</v>
      </c>
      <c r="H4004" s="16" t="n">
        <v>2453.52</v>
      </c>
    </row>
    <row r="4005" customFormat="false" ht="15" hidden="false" customHeight="true" outlineLevel="0" collapsed="false">
      <c r="A4005" s="1" t="s">
        <v>6460</v>
      </c>
      <c r="B4005" s="1" t="s">
        <v>1739</v>
      </c>
      <c r="C4005" s="1" t="s">
        <v>1873</v>
      </c>
      <c r="D4005" s="1" t="s">
        <v>2025</v>
      </c>
      <c r="E4005" s="1" t="s">
        <v>2018</v>
      </c>
      <c r="F4005" s="16" t="n">
        <v>0</v>
      </c>
      <c r="G4005" s="16" t="n">
        <v>5756.64</v>
      </c>
      <c r="H4005" s="16" t="n">
        <v>5756.64</v>
      </c>
    </row>
    <row r="4006" customFormat="false" ht="15" hidden="false" customHeight="true" outlineLevel="0" collapsed="false">
      <c r="A4006" s="1" t="s">
        <v>6461</v>
      </c>
      <c r="B4006" s="1" t="s">
        <v>1886</v>
      </c>
      <c r="C4006" s="1" t="s">
        <v>2388</v>
      </c>
      <c r="D4006" s="1" t="s">
        <v>2025</v>
      </c>
      <c r="E4006" s="1" t="s">
        <v>2018</v>
      </c>
      <c r="F4006" s="16" t="n">
        <v>99</v>
      </c>
      <c r="G4006" s="16" t="n">
        <v>458.06</v>
      </c>
      <c r="H4006" s="16" t="n">
        <v>557.06</v>
      </c>
    </row>
    <row r="4007" customFormat="false" ht="15" hidden="false" customHeight="true" outlineLevel="0" collapsed="false">
      <c r="A4007" s="1" t="s">
        <v>6462</v>
      </c>
      <c r="B4007" s="1" t="s">
        <v>234</v>
      </c>
      <c r="C4007" s="1" t="s">
        <v>3814</v>
      </c>
      <c r="D4007" s="1" t="s">
        <v>2055</v>
      </c>
      <c r="E4007" s="1" t="s">
        <v>2018</v>
      </c>
      <c r="F4007" s="16" t="n">
        <v>0</v>
      </c>
      <c r="G4007" s="16" t="n">
        <v>6272.18</v>
      </c>
      <c r="H4007" s="16" t="n">
        <v>6272.18</v>
      </c>
    </row>
    <row r="4008" customFormat="false" ht="15" hidden="false" customHeight="true" outlineLevel="0" collapsed="false">
      <c r="A4008" s="1" t="s">
        <v>6463</v>
      </c>
      <c r="B4008" s="1" t="s">
        <v>1683</v>
      </c>
      <c r="C4008" s="1" t="s">
        <v>3776</v>
      </c>
      <c r="D4008" s="1" t="s">
        <v>2028</v>
      </c>
      <c r="E4008" s="1" t="s">
        <v>2018</v>
      </c>
      <c r="F4008" s="16" t="n">
        <v>49</v>
      </c>
      <c r="G4008" s="16" t="n">
        <v>1951.45</v>
      </c>
      <c r="H4008" s="16" t="n">
        <v>2000.45</v>
      </c>
    </row>
    <row r="4009" customFormat="false" ht="15" hidden="false" customHeight="true" outlineLevel="0" collapsed="false">
      <c r="A4009" s="1" t="s">
        <v>6464</v>
      </c>
      <c r="B4009" s="1" t="s">
        <v>1782</v>
      </c>
      <c r="C4009" s="1" t="s">
        <v>2518</v>
      </c>
      <c r="D4009" s="1" t="s">
        <v>2021</v>
      </c>
      <c r="E4009" s="1" t="s">
        <v>2022</v>
      </c>
      <c r="F4009" s="16" t="n">
        <v>0</v>
      </c>
      <c r="G4009" s="16" t="n">
        <v>10539.18</v>
      </c>
      <c r="H4009" s="16" t="n">
        <v>10539.18</v>
      </c>
    </row>
    <row r="4010" customFormat="false" ht="15" hidden="false" customHeight="true" outlineLevel="0" collapsed="false">
      <c r="A4010" s="1" t="s">
        <v>6465</v>
      </c>
      <c r="B4010" s="1" t="s">
        <v>979</v>
      </c>
      <c r="C4010" s="1" t="s">
        <v>3134</v>
      </c>
      <c r="D4010" s="1" t="s">
        <v>2021</v>
      </c>
      <c r="E4010" s="1" t="s">
        <v>2018</v>
      </c>
      <c r="F4010" s="16" t="n">
        <v>0</v>
      </c>
      <c r="G4010" s="16" t="n">
        <v>9029.24</v>
      </c>
      <c r="H4010" s="16" t="n">
        <v>9029.24</v>
      </c>
    </row>
    <row r="4011" customFormat="false" ht="15" hidden="false" customHeight="true" outlineLevel="0" collapsed="false">
      <c r="A4011" s="1" t="s">
        <v>6466</v>
      </c>
      <c r="B4011" s="1" t="s">
        <v>1322</v>
      </c>
      <c r="C4011" s="1" t="s">
        <v>6114</v>
      </c>
      <c r="D4011" s="1" t="s">
        <v>2025</v>
      </c>
      <c r="E4011" s="1" t="s">
        <v>2018</v>
      </c>
      <c r="F4011" s="16" t="n">
        <v>49</v>
      </c>
      <c r="G4011" s="16" t="n">
        <v>2266.75</v>
      </c>
      <c r="H4011" s="16" t="n">
        <v>2315.75</v>
      </c>
    </row>
    <row r="4012" customFormat="false" ht="15" hidden="false" customHeight="true" outlineLevel="0" collapsed="false">
      <c r="A4012" s="1" t="s">
        <v>6467</v>
      </c>
      <c r="B4012" s="1" t="s">
        <v>1107</v>
      </c>
      <c r="C4012" s="1" t="s">
        <v>1888</v>
      </c>
      <c r="D4012" s="1" t="s">
        <v>2025</v>
      </c>
      <c r="E4012" s="1" t="s">
        <v>2018</v>
      </c>
      <c r="F4012" s="16" t="n">
        <v>0</v>
      </c>
      <c r="G4012" s="16" t="n">
        <v>15984.95</v>
      </c>
      <c r="H4012" s="16" t="n">
        <v>15984.95</v>
      </c>
    </row>
    <row r="4013" customFormat="false" ht="15" hidden="false" customHeight="true" outlineLevel="0" collapsed="false">
      <c r="A4013" s="1" t="s">
        <v>6468</v>
      </c>
      <c r="B4013" s="1" t="s">
        <v>857</v>
      </c>
      <c r="C4013" s="1" t="s">
        <v>941</v>
      </c>
      <c r="D4013" s="1" t="s">
        <v>2055</v>
      </c>
      <c r="E4013" s="1" t="s">
        <v>2018</v>
      </c>
      <c r="F4013" s="16" t="n">
        <v>0</v>
      </c>
      <c r="G4013" s="16" t="n">
        <v>3767.08</v>
      </c>
      <c r="H4013" s="16" t="n">
        <v>3767.08</v>
      </c>
    </row>
    <row r="4014" customFormat="false" ht="15" hidden="false" customHeight="true" outlineLevel="0" collapsed="false">
      <c r="A4014" s="1" t="s">
        <v>6469</v>
      </c>
      <c r="B4014" s="1" t="s">
        <v>1363</v>
      </c>
      <c r="C4014" s="1" t="s">
        <v>159</v>
      </c>
      <c r="D4014" s="1" t="s">
        <v>2017</v>
      </c>
      <c r="E4014" s="1" t="s">
        <v>2018</v>
      </c>
      <c r="F4014" s="16" t="n">
        <v>0</v>
      </c>
      <c r="G4014" s="16" t="n">
        <v>4796.7</v>
      </c>
      <c r="H4014" s="16" t="n">
        <v>4796.7</v>
      </c>
    </row>
    <row r="4015" customFormat="false" ht="15" hidden="false" customHeight="true" outlineLevel="0" collapsed="false">
      <c r="A4015" s="1" t="s">
        <v>6470</v>
      </c>
      <c r="B4015" s="1" t="s">
        <v>1209</v>
      </c>
      <c r="C4015" s="1" t="s">
        <v>2845</v>
      </c>
      <c r="D4015" s="1" t="s">
        <v>2017</v>
      </c>
      <c r="E4015" s="1" t="s">
        <v>2018</v>
      </c>
      <c r="F4015" s="16" t="n">
        <v>99</v>
      </c>
      <c r="G4015" s="16" t="n">
        <v>2069.51</v>
      </c>
      <c r="H4015" s="16" t="n">
        <v>2168.51</v>
      </c>
    </row>
    <row r="4016" customFormat="false" ht="15" hidden="false" customHeight="true" outlineLevel="0" collapsed="false">
      <c r="A4016" s="1" t="s">
        <v>6471</v>
      </c>
      <c r="B4016" s="1" t="s">
        <v>945</v>
      </c>
      <c r="C4016" s="1" t="s">
        <v>2145</v>
      </c>
      <c r="D4016" s="1" t="s">
        <v>2021</v>
      </c>
      <c r="E4016" s="1" t="s">
        <v>2084</v>
      </c>
      <c r="F4016" s="16" t="n">
        <v>0</v>
      </c>
      <c r="G4016" s="16" t="n">
        <v>2650.53</v>
      </c>
      <c r="H4016" s="16" t="n">
        <v>2650.53</v>
      </c>
    </row>
    <row r="4017" customFormat="false" ht="15" hidden="false" customHeight="true" outlineLevel="0" collapsed="false">
      <c r="A4017" s="1" t="s">
        <v>6472</v>
      </c>
      <c r="B4017" s="1" t="s">
        <v>1411</v>
      </c>
      <c r="C4017" s="1" t="s">
        <v>568</v>
      </c>
      <c r="D4017" s="1" t="s">
        <v>2017</v>
      </c>
      <c r="E4017" s="1" t="s">
        <v>2018</v>
      </c>
      <c r="F4017" s="16" t="n">
        <v>0</v>
      </c>
      <c r="G4017" s="16" t="n">
        <v>7737.63</v>
      </c>
      <c r="H4017" s="16" t="n">
        <v>7737.63</v>
      </c>
    </row>
    <row r="4018" customFormat="false" ht="15" hidden="false" customHeight="true" outlineLevel="0" collapsed="false">
      <c r="A4018" s="1" t="s">
        <v>6473</v>
      </c>
      <c r="B4018" s="1" t="s">
        <v>1470</v>
      </c>
      <c r="C4018" s="1" t="s">
        <v>4463</v>
      </c>
      <c r="D4018" s="1" t="s">
        <v>2025</v>
      </c>
      <c r="E4018" s="1" t="s">
        <v>2018</v>
      </c>
      <c r="F4018" s="16" t="n">
        <v>0</v>
      </c>
      <c r="G4018" s="16" t="n">
        <v>3846.22</v>
      </c>
      <c r="H4018" s="16" t="n">
        <v>3846.22</v>
      </c>
    </row>
    <row r="4019" customFormat="false" ht="15" hidden="false" customHeight="true" outlineLevel="0" collapsed="false">
      <c r="A4019" s="1" t="s">
        <v>6474</v>
      </c>
      <c r="B4019" s="1" t="s">
        <v>433</v>
      </c>
      <c r="C4019" s="1" t="s">
        <v>2695</v>
      </c>
      <c r="D4019" s="1" t="s">
        <v>2032</v>
      </c>
      <c r="E4019" s="1" t="s">
        <v>2018</v>
      </c>
      <c r="F4019" s="16" t="n">
        <v>99</v>
      </c>
      <c r="G4019" s="16" t="n">
        <v>867.91</v>
      </c>
      <c r="H4019" s="16" t="n">
        <v>966.91</v>
      </c>
    </row>
    <row r="4020" customFormat="false" ht="15" hidden="false" customHeight="true" outlineLevel="0" collapsed="false">
      <c r="A4020" s="1" t="s">
        <v>6475</v>
      </c>
      <c r="B4020" s="1" t="s">
        <v>1668</v>
      </c>
      <c r="C4020" s="1" t="s">
        <v>1144</v>
      </c>
      <c r="D4020" s="1" t="s">
        <v>2017</v>
      </c>
      <c r="E4020" s="1" t="s">
        <v>2018</v>
      </c>
      <c r="F4020" s="16" t="n">
        <v>0</v>
      </c>
      <c r="G4020" s="16" t="n">
        <v>3432.1</v>
      </c>
      <c r="H4020" s="16" t="n">
        <v>3432.1</v>
      </c>
    </row>
    <row r="4021" customFormat="false" ht="15" hidden="false" customHeight="true" outlineLevel="0" collapsed="false">
      <c r="A4021" s="1" t="s">
        <v>6476</v>
      </c>
      <c r="B4021" s="1" t="s">
        <v>1559</v>
      </c>
      <c r="C4021" s="1" t="s">
        <v>4042</v>
      </c>
      <c r="D4021" s="1" t="s">
        <v>2055</v>
      </c>
      <c r="E4021" s="1" t="s">
        <v>2022</v>
      </c>
      <c r="F4021" s="16" t="n">
        <v>0</v>
      </c>
      <c r="G4021" s="16" t="n">
        <v>11207.9</v>
      </c>
      <c r="H4021" s="16" t="n">
        <v>11207.9</v>
      </c>
    </row>
    <row r="4022" customFormat="false" ht="15" hidden="false" customHeight="true" outlineLevel="0" collapsed="false">
      <c r="A4022" s="1" t="s">
        <v>6477</v>
      </c>
      <c r="B4022" s="1" t="s">
        <v>846</v>
      </c>
      <c r="C4022" s="1" t="s">
        <v>2615</v>
      </c>
      <c r="D4022" s="1" t="s">
        <v>2025</v>
      </c>
      <c r="E4022" s="1" t="s">
        <v>2018</v>
      </c>
      <c r="F4022" s="16" t="n">
        <v>99</v>
      </c>
      <c r="G4022" s="16" t="n">
        <v>433.95</v>
      </c>
      <c r="H4022" s="16" t="n">
        <v>532.95</v>
      </c>
    </row>
    <row r="4023" customFormat="false" ht="15" hidden="false" customHeight="true" outlineLevel="0" collapsed="false">
      <c r="A4023" s="1" t="s">
        <v>6478</v>
      </c>
      <c r="B4023" s="1" t="s">
        <v>1398</v>
      </c>
      <c r="C4023" s="1" t="s">
        <v>3308</v>
      </c>
      <c r="D4023" s="1" t="s">
        <v>2017</v>
      </c>
      <c r="E4023" s="1" t="s">
        <v>2018</v>
      </c>
      <c r="F4023" s="16" t="n">
        <v>0</v>
      </c>
      <c r="G4023" s="16" t="n">
        <v>8108.1</v>
      </c>
      <c r="H4023" s="16" t="n">
        <v>8108.1</v>
      </c>
    </row>
    <row r="4024" customFormat="false" ht="15" hidden="false" customHeight="true" outlineLevel="0" collapsed="false">
      <c r="A4024" s="1" t="s">
        <v>6479</v>
      </c>
      <c r="B4024" s="1" t="s">
        <v>1398</v>
      </c>
      <c r="C4024" s="1" t="s">
        <v>2496</v>
      </c>
      <c r="D4024" s="1" t="s">
        <v>2017</v>
      </c>
      <c r="E4024" s="1" t="s">
        <v>2018</v>
      </c>
      <c r="F4024" s="16" t="n">
        <v>0</v>
      </c>
      <c r="G4024" s="16" t="n">
        <v>4796.7</v>
      </c>
      <c r="H4024" s="16" t="n">
        <v>4796.7</v>
      </c>
    </row>
    <row r="4025" customFormat="false" ht="15" hidden="false" customHeight="true" outlineLevel="0" collapsed="false">
      <c r="A4025" s="1" t="s">
        <v>6480</v>
      </c>
      <c r="B4025" s="1" t="s">
        <v>674</v>
      </c>
      <c r="C4025" s="1" t="s">
        <v>192</v>
      </c>
      <c r="D4025" s="1" t="s">
        <v>2017</v>
      </c>
      <c r="E4025" s="1" t="s">
        <v>2018</v>
      </c>
      <c r="F4025" s="16" t="n">
        <v>79</v>
      </c>
      <c r="G4025" s="16" t="n">
        <v>681.07</v>
      </c>
      <c r="H4025" s="16" t="n">
        <v>760.07</v>
      </c>
    </row>
    <row r="4026" customFormat="false" ht="15" hidden="false" customHeight="true" outlineLevel="0" collapsed="false">
      <c r="A4026" s="1" t="s">
        <v>6481</v>
      </c>
      <c r="B4026" s="1" t="s">
        <v>666</v>
      </c>
      <c r="C4026" s="1" t="s">
        <v>1407</v>
      </c>
      <c r="D4026" s="1" t="s">
        <v>2025</v>
      </c>
      <c r="E4026" s="1" t="s">
        <v>2084</v>
      </c>
      <c r="F4026" s="16" t="n">
        <v>0</v>
      </c>
      <c r="G4026" s="16" t="n">
        <v>14495.24</v>
      </c>
      <c r="H4026" s="16" t="n">
        <v>14495.24</v>
      </c>
    </row>
    <row r="4027" customFormat="false" ht="15" hidden="false" customHeight="true" outlineLevel="0" collapsed="false">
      <c r="A4027" s="1" t="s">
        <v>6482</v>
      </c>
      <c r="B4027" s="1" t="s">
        <v>680</v>
      </c>
      <c r="C4027" s="1" t="s">
        <v>2118</v>
      </c>
      <c r="D4027" s="1" t="s">
        <v>2032</v>
      </c>
      <c r="E4027" s="1" t="s">
        <v>2045</v>
      </c>
      <c r="F4027" s="16" t="n">
        <v>0</v>
      </c>
      <c r="G4027" s="16" t="n">
        <v>10622.64</v>
      </c>
      <c r="H4027" s="16" t="n">
        <v>10622.64</v>
      </c>
    </row>
    <row r="4028" customFormat="false" ht="15" hidden="false" customHeight="true" outlineLevel="0" collapsed="false">
      <c r="A4028" s="1" t="s">
        <v>6483</v>
      </c>
      <c r="B4028" s="1" t="s">
        <v>1860</v>
      </c>
      <c r="C4028" s="1" t="s">
        <v>1383</v>
      </c>
      <c r="D4028" s="1" t="s">
        <v>2025</v>
      </c>
      <c r="E4028" s="1" t="s">
        <v>2018</v>
      </c>
      <c r="F4028" s="16" t="n">
        <v>0</v>
      </c>
      <c r="G4028" s="16" t="n">
        <v>3530.74</v>
      </c>
      <c r="H4028" s="16" t="n">
        <v>3530.74</v>
      </c>
    </row>
    <row r="4029" customFormat="false" ht="15" hidden="false" customHeight="true" outlineLevel="0" collapsed="false">
      <c r="A4029" s="1" t="s">
        <v>6484</v>
      </c>
      <c r="B4029" s="1" t="s">
        <v>683</v>
      </c>
      <c r="C4029" s="1" t="s">
        <v>2396</v>
      </c>
      <c r="D4029" s="1" t="s">
        <v>2017</v>
      </c>
      <c r="E4029" s="1" t="s">
        <v>2022</v>
      </c>
      <c r="F4029" s="16" t="n">
        <v>0</v>
      </c>
      <c r="G4029" s="16" t="n">
        <v>7873.44</v>
      </c>
      <c r="H4029" s="16" t="n">
        <v>7873.44</v>
      </c>
    </row>
    <row r="4030" customFormat="false" ht="15" hidden="false" customHeight="true" outlineLevel="0" collapsed="false">
      <c r="A4030" s="1" t="s">
        <v>6485</v>
      </c>
      <c r="B4030" s="1" t="s">
        <v>1910</v>
      </c>
      <c r="C4030" s="1" t="s">
        <v>4042</v>
      </c>
      <c r="D4030" s="1" t="s">
        <v>2017</v>
      </c>
      <c r="E4030" s="1" t="s">
        <v>2018</v>
      </c>
      <c r="F4030" s="16" t="n">
        <v>0</v>
      </c>
      <c r="G4030" s="16" t="n">
        <v>5357.6</v>
      </c>
      <c r="H4030" s="16" t="n">
        <v>5357.6</v>
      </c>
    </row>
    <row r="4031" customFormat="false" ht="15" hidden="false" customHeight="true" outlineLevel="0" collapsed="false">
      <c r="A4031" s="1" t="s">
        <v>6486</v>
      </c>
      <c r="B4031" s="1" t="s">
        <v>834</v>
      </c>
      <c r="C4031" s="1" t="s">
        <v>4838</v>
      </c>
      <c r="D4031" s="1" t="s">
        <v>2021</v>
      </c>
      <c r="E4031" s="1" t="s">
        <v>2018</v>
      </c>
      <c r="F4031" s="16" t="n">
        <v>0</v>
      </c>
      <c r="G4031" s="16" t="n">
        <v>27621.78</v>
      </c>
      <c r="H4031" s="16" t="n">
        <v>27621.78</v>
      </c>
    </row>
    <row r="4032" customFormat="false" ht="15" hidden="false" customHeight="true" outlineLevel="0" collapsed="false">
      <c r="A4032" s="1" t="s">
        <v>6487</v>
      </c>
      <c r="B4032" s="1" t="s">
        <v>1510</v>
      </c>
      <c r="C4032" s="1" t="s">
        <v>3217</v>
      </c>
      <c r="D4032" s="1" t="s">
        <v>2021</v>
      </c>
      <c r="E4032" s="1" t="s">
        <v>2018</v>
      </c>
      <c r="F4032" s="16" t="n">
        <v>49</v>
      </c>
      <c r="G4032" s="16" t="n">
        <v>2398.35</v>
      </c>
      <c r="H4032" s="16" t="n">
        <v>2447.35</v>
      </c>
    </row>
    <row r="4033" customFormat="false" ht="15" hidden="false" customHeight="true" outlineLevel="0" collapsed="false">
      <c r="A4033" s="1" t="s">
        <v>6488</v>
      </c>
      <c r="B4033" s="1" t="s">
        <v>1193</v>
      </c>
      <c r="C4033" s="1" t="s">
        <v>2323</v>
      </c>
      <c r="D4033" s="1" t="s">
        <v>2028</v>
      </c>
      <c r="E4033" s="1" t="s">
        <v>2018</v>
      </c>
      <c r="F4033" s="16" t="n">
        <v>0</v>
      </c>
      <c r="G4033" s="16" t="n">
        <v>4185.64</v>
      </c>
      <c r="H4033" s="16" t="n">
        <v>4185.64</v>
      </c>
    </row>
    <row r="4034" customFormat="false" ht="15" hidden="false" customHeight="true" outlineLevel="0" collapsed="false">
      <c r="A4034" s="1" t="s">
        <v>6489</v>
      </c>
      <c r="B4034" s="1" t="s">
        <v>1562</v>
      </c>
      <c r="C4034" s="1" t="s">
        <v>1509</v>
      </c>
      <c r="D4034" s="1" t="s">
        <v>2032</v>
      </c>
      <c r="E4034" s="1" t="s">
        <v>2018</v>
      </c>
      <c r="F4034" s="16" t="n">
        <v>0</v>
      </c>
      <c r="G4034" s="16" t="n">
        <v>37981</v>
      </c>
      <c r="H4034" s="16" t="n">
        <v>37981</v>
      </c>
    </row>
    <row r="4035" customFormat="false" ht="15" hidden="false" customHeight="true" outlineLevel="0" collapsed="false">
      <c r="A4035" s="1" t="s">
        <v>6490</v>
      </c>
      <c r="B4035" s="1" t="s">
        <v>199</v>
      </c>
      <c r="C4035" s="1" t="s">
        <v>3353</v>
      </c>
      <c r="D4035" s="1" t="s">
        <v>2025</v>
      </c>
      <c r="E4035" s="1" t="s">
        <v>2018</v>
      </c>
      <c r="F4035" s="16" t="n">
        <v>0</v>
      </c>
      <c r="G4035" s="16" t="n">
        <v>13669.32</v>
      </c>
      <c r="H4035" s="16" t="n">
        <v>13669.32</v>
      </c>
    </row>
    <row r="4036" customFormat="false" ht="15" hidden="false" customHeight="true" outlineLevel="0" collapsed="false">
      <c r="A4036" s="1" t="s">
        <v>6491</v>
      </c>
      <c r="B4036" s="1" t="s">
        <v>1193</v>
      </c>
      <c r="C4036" s="1" t="s">
        <v>1878</v>
      </c>
      <c r="D4036" s="1" t="s">
        <v>2032</v>
      </c>
      <c r="E4036" s="1" t="s">
        <v>2018</v>
      </c>
      <c r="F4036" s="16" t="n">
        <v>0</v>
      </c>
      <c r="G4036" s="16" t="n">
        <v>11249.05</v>
      </c>
      <c r="H4036" s="16" t="n">
        <v>11249.05</v>
      </c>
    </row>
    <row r="4037" customFormat="false" ht="15" hidden="false" customHeight="true" outlineLevel="0" collapsed="false">
      <c r="A4037" s="1" t="s">
        <v>6492</v>
      </c>
      <c r="B4037" s="1" t="s">
        <v>199</v>
      </c>
      <c r="C4037" s="1" t="s">
        <v>2756</v>
      </c>
      <c r="D4037" s="1" t="s">
        <v>2025</v>
      </c>
      <c r="E4037" s="1" t="s">
        <v>2018</v>
      </c>
      <c r="F4037" s="16" t="n">
        <v>0</v>
      </c>
      <c r="G4037" s="16" t="n">
        <v>10435.57</v>
      </c>
      <c r="H4037" s="16" t="n">
        <v>10435.57</v>
      </c>
    </row>
    <row r="4038" customFormat="false" ht="15" hidden="false" customHeight="true" outlineLevel="0" collapsed="false">
      <c r="A4038" s="1" t="s">
        <v>6493</v>
      </c>
      <c r="B4038" s="1" t="s">
        <v>936</v>
      </c>
      <c r="C4038" s="1" t="s">
        <v>2317</v>
      </c>
      <c r="D4038" s="1" t="s">
        <v>2025</v>
      </c>
      <c r="E4038" s="1" t="s">
        <v>2018</v>
      </c>
      <c r="F4038" s="16" t="n">
        <v>0</v>
      </c>
      <c r="G4038" s="16" t="n">
        <v>3036.08</v>
      </c>
      <c r="H4038" s="16" t="n">
        <v>3036.08</v>
      </c>
    </row>
    <row r="4039" customFormat="false" ht="15" hidden="false" customHeight="true" outlineLevel="0" collapsed="false">
      <c r="A4039" s="1" t="s">
        <v>6494</v>
      </c>
      <c r="B4039" s="1" t="s">
        <v>1454</v>
      </c>
      <c r="C4039" s="1" t="s">
        <v>2166</v>
      </c>
      <c r="D4039" s="1" t="s">
        <v>2055</v>
      </c>
      <c r="E4039" s="1" t="s">
        <v>2045</v>
      </c>
      <c r="F4039" s="16" t="n">
        <v>0</v>
      </c>
      <c r="G4039" s="16" t="n">
        <v>4794.29</v>
      </c>
      <c r="H4039" s="16" t="n">
        <v>4794.29</v>
      </c>
    </row>
    <row r="4040" customFormat="false" ht="15" hidden="false" customHeight="true" outlineLevel="0" collapsed="false">
      <c r="A4040" s="1" t="s">
        <v>6495</v>
      </c>
      <c r="B4040" s="1" t="s">
        <v>562</v>
      </c>
      <c r="C4040" s="1" t="s">
        <v>3018</v>
      </c>
      <c r="D4040" s="1" t="s">
        <v>2017</v>
      </c>
      <c r="E4040" s="1" t="s">
        <v>2018</v>
      </c>
      <c r="F4040" s="16" t="n">
        <v>0</v>
      </c>
      <c r="G4040" s="16" t="n">
        <v>5659.97</v>
      </c>
      <c r="H4040" s="16" t="n">
        <v>5659.97</v>
      </c>
    </row>
    <row r="4041" customFormat="false" ht="15" hidden="false" customHeight="true" outlineLevel="0" collapsed="false">
      <c r="A4041" s="1" t="s">
        <v>6496</v>
      </c>
      <c r="B4041" s="1" t="s">
        <v>1357</v>
      </c>
      <c r="C4041" s="1" t="s">
        <v>868</v>
      </c>
      <c r="D4041" s="1" t="s">
        <v>2055</v>
      </c>
      <c r="E4041" s="1" t="s">
        <v>2018</v>
      </c>
      <c r="F4041" s="16" t="n">
        <v>99</v>
      </c>
      <c r="G4041" s="16" t="n">
        <v>600.22</v>
      </c>
      <c r="H4041" s="16" t="n">
        <v>699.22</v>
      </c>
    </row>
    <row r="4042" customFormat="false" ht="15" hidden="false" customHeight="true" outlineLevel="0" collapsed="false">
      <c r="A4042" s="1" t="s">
        <v>6497</v>
      </c>
      <c r="B4042" s="1" t="s">
        <v>918</v>
      </c>
      <c r="C4042" s="1" t="s">
        <v>2170</v>
      </c>
      <c r="D4042" s="1" t="s">
        <v>2025</v>
      </c>
      <c r="E4042" s="1" t="s">
        <v>2045</v>
      </c>
      <c r="F4042" s="16" t="n">
        <v>0</v>
      </c>
      <c r="G4042" s="16" t="n">
        <v>9368.23</v>
      </c>
      <c r="H4042" s="16" t="n">
        <v>9368.23</v>
      </c>
    </row>
    <row r="4043" customFormat="false" ht="15" hidden="false" customHeight="true" outlineLevel="0" collapsed="false">
      <c r="A4043" s="1" t="s">
        <v>6498</v>
      </c>
      <c r="B4043" s="1" t="s">
        <v>1193</v>
      </c>
      <c r="C4043" s="1" t="s">
        <v>2079</v>
      </c>
      <c r="D4043" s="1" t="s">
        <v>2025</v>
      </c>
      <c r="E4043" s="1" t="s">
        <v>2045</v>
      </c>
      <c r="F4043" s="16" t="n">
        <v>0</v>
      </c>
      <c r="G4043" s="16" t="n">
        <v>7803.35</v>
      </c>
      <c r="H4043" s="16" t="n">
        <v>7803.35</v>
      </c>
    </row>
    <row r="4044" customFormat="false" ht="15" hidden="false" customHeight="true" outlineLevel="0" collapsed="false">
      <c r="A4044" s="1" t="s">
        <v>6499</v>
      </c>
      <c r="B4044" s="1" t="s">
        <v>433</v>
      </c>
      <c r="C4044" s="1" t="s">
        <v>2764</v>
      </c>
      <c r="D4044" s="1" t="s">
        <v>2017</v>
      </c>
      <c r="E4044" s="1" t="s">
        <v>2018</v>
      </c>
      <c r="F4044" s="16" t="n">
        <v>0</v>
      </c>
      <c r="G4044" s="16" t="n">
        <v>8706.9</v>
      </c>
      <c r="H4044" s="16" t="n">
        <v>8706.9</v>
      </c>
    </row>
    <row r="4045" customFormat="false" ht="15" hidden="false" customHeight="true" outlineLevel="0" collapsed="false">
      <c r="A4045" s="1" t="s">
        <v>6500</v>
      </c>
      <c r="B4045" s="1" t="s">
        <v>1280</v>
      </c>
      <c r="C4045" s="1" t="s">
        <v>2323</v>
      </c>
      <c r="D4045" s="1" t="s">
        <v>2017</v>
      </c>
      <c r="E4045" s="1" t="s">
        <v>2018</v>
      </c>
      <c r="F4045" s="16" t="n">
        <v>99</v>
      </c>
      <c r="G4045" s="16" t="n">
        <v>1762.29</v>
      </c>
      <c r="H4045" s="16" t="n">
        <v>1861.29</v>
      </c>
    </row>
    <row r="4046" customFormat="false" ht="15" hidden="false" customHeight="true" outlineLevel="0" collapsed="false">
      <c r="A4046" s="1" t="s">
        <v>6501</v>
      </c>
      <c r="B4046" s="1" t="s">
        <v>1618</v>
      </c>
      <c r="C4046" s="1" t="s">
        <v>1461</v>
      </c>
      <c r="D4046" s="1" t="s">
        <v>2025</v>
      </c>
      <c r="E4046" s="1" t="s">
        <v>2045</v>
      </c>
      <c r="F4046" s="16" t="n">
        <v>0</v>
      </c>
      <c r="G4046" s="16" t="n">
        <v>6881.13</v>
      </c>
      <c r="H4046" s="16" t="n">
        <v>6881.13</v>
      </c>
    </row>
    <row r="4047" customFormat="false" ht="15" hidden="false" customHeight="true" outlineLevel="0" collapsed="false">
      <c r="A4047" s="1" t="s">
        <v>6502</v>
      </c>
      <c r="B4047" s="1" t="s">
        <v>1402</v>
      </c>
      <c r="C4047" s="1" t="s">
        <v>307</v>
      </c>
      <c r="D4047" s="1" t="s">
        <v>2017</v>
      </c>
      <c r="E4047" s="1" t="s">
        <v>2018</v>
      </c>
      <c r="F4047" s="16" t="n">
        <v>0</v>
      </c>
      <c r="G4047" s="16" t="n">
        <v>19595.86</v>
      </c>
      <c r="H4047" s="16" t="n">
        <v>19595.86</v>
      </c>
    </row>
    <row r="4048" customFormat="false" ht="15" hidden="false" customHeight="true" outlineLevel="0" collapsed="false">
      <c r="A4048" s="1" t="s">
        <v>6503</v>
      </c>
      <c r="B4048" s="1" t="s">
        <v>1247</v>
      </c>
      <c r="C4048" s="1" t="s">
        <v>2842</v>
      </c>
      <c r="D4048" s="1" t="s">
        <v>2021</v>
      </c>
      <c r="E4048" s="1" t="s">
        <v>2018</v>
      </c>
      <c r="F4048" s="16" t="n">
        <v>0</v>
      </c>
      <c r="G4048" s="16" t="n">
        <v>6676.73</v>
      </c>
      <c r="H4048" s="16" t="n">
        <v>6676.73</v>
      </c>
    </row>
    <row r="4049" customFormat="false" ht="15" hidden="false" customHeight="true" outlineLevel="0" collapsed="false">
      <c r="A4049" s="1" t="s">
        <v>6504</v>
      </c>
      <c r="B4049" s="1" t="s">
        <v>1354</v>
      </c>
      <c r="C4049" s="1" t="s">
        <v>2288</v>
      </c>
      <c r="D4049" s="1" t="s">
        <v>2025</v>
      </c>
      <c r="E4049" s="1" t="s">
        <v>2018</v>
      </c>
      <c r="F4049" s="16" t="n">
        <v>0</v>
      </c>
      <c r="G4049" s="16" t="n">
        <v>11674.48</v>
      </c>
      <c r="H4049" s="16" t="n">
        <v>11674.48</v>
      </c>
    </row>
    <row r="4050" customFormat="false" ht="15" hidden="false" customHeight="true" outlineLevel="0" collapsed="false">
      <c r="A4050" s="1" t="s">
        <v>6505</v>
      </c>
      <c r="B4050" s="1" t="s">
        <v>1886</v>
      </c>
      <c r="C4050" s="1" t="s">
        <v>4838</v>
      </c>
      <c r="D4050" s="1" t="s">
        <v>2025</v>
      </c>
      <c r="E4050" s="1" t="s">
        <v>2018</v>
      </c>
      <c r="F4050" s="16" t="n">
        <v>0</v>
      </c>
      <c r="G4050" s="16" t="n">
        <v>9496.96</v>
      </c>
      <c r="H4050" s="16" t="n">
        <v>9496.96</v>
      </c>
    </row>
    <row r="4051" customFormat="false" ht="15" hidden="false" customHeight="true" outlineLevel="0" collapsed="false">
      <c r="A4051" s="1" t="s">
        <v>6506</v>
      </c>
      <c r="B4051" s="1" t="s">
        <v>514</v>
      </c>
      <c r="C4051" s="1" t="s">
        <v>2317</v>
      </c>
      <c r="D4051" s="1" t="s">
        <v>2025</v>
      </c>
      <c r="E4051" s="1" t="s">
        <v>2018</v>
      </c>
      <c r="F4051" s="16" t="n">
        <v>0</v>
      </c>
      <c r="G4051" s="16" t="n">
        <v>18110.69</v>
      </c>
      <c r="H4051" s="16" t="n">
        <v>18110.69</v>
      </c>
    </row>
    <row r="4052" customFormat="false" ht="15" hidden="false" customHeight="true" outlineLevel="0" collapsed="false">
      <c r="A4052" s="1" t="s">
        <v>6507</v>
      </c>
      <c r="B4052" s="1" t="s">
        <v>1328</v>
      </c>
      <c r="C4052" s="1" t="s">
        <v>757</v>
      </c>
      <c r="D4052" s="1" t="s">
        <v>2017</v>
      </c>
      <c r="E4052" s="1" t="s">
        <v>2018</v>
      </c>
      <c r="F4052" s="16" t="n">
        <v>0</v>
      </c>
      <c r="G4052" s="16" t="n">
        <v>2856.41</v>
      </c>
      <c r="H4052" s="16" t="n">
        <v>2856.41</v>
      </c>
    </row>
    <row r="4053" customFormat="false" ht="15" hidden="false" customHeight="true" outlineLevel="0" collapsed="false">
      <c r="A4053" s="1" t="s">
        <v>6508</v>
      </c>
      <c r="B4053" s="1" t="s">
        <v>210</v>
      </c>
      <c r="C4053" s="1" t="s">
        <v>3295</v>
      </c>
      <c r="D4053" s="1" t="s">
        <v>2025</v>
      </c>
      <c r="E4053" s="1" t="s">
        <v>2018</v>
      </c>
      <c r="F4053" s="16" t="n">
        <v>0</v>
      </c>
      <c r="G4053" s="16" t="n">
        <v>7420.27</v>
      </c>
      <c r="H4053" s="16" t="n">
        <v>7420.27</v>
      </c>
    </row>
    <row r="4054" customFormat="false" ht="15" hidden="false" customHeight="true" outlineLevel="0" collapsed="false">
      <c r="A4054" s="1" t="s">
        <v>6509</v>
      </c>
      <c r="B4054" s="1" t="s">
        <v>329</v>
      </c>
      <c r="C4054" s="1" t="s">
        <v>2095</v>
      </c>
      <c r="D4054" s="1" t="s">
        <v>2017</v>
      </c>
      <c r="E4054" s="1" t="s">
        <v>2018</v>
      </c>
      <c r="F4054" s="16" t="n">
        <v>49</v>
      </c>
      <c r="G4054" s="16" t="n">
        <v>623</v>
      </c>
      <c r="H4054" s="16" t="n">
        <v>672</v>
      </c>
    </row>
    <row r="4055" customFormat="false" ht="15" hidden="false" customHeight="true" outlineLevel="0" collapsed="false">
      <c r="A4055" s="1" t="s">
        <v>6510</v>
      </c>
      <c r="B4055" s="1" t="s">
        <v>898</v>
      </c>
      <c r="C4055" s="1" t="s">
        <v>2260</v>
      </c>
      <c r="D4055" s="1" t="s">
        <v>2028</v>
      </c>
      <c r="E4055" s="1" t="s">
        <v>2018</v>
      </c>
      <c r="F4055" s="16" t="n">
        <v>49</v>
      </c>
      <c r="G4055" s="16" t="n">
        <v>1270.73</v>
      </c>
      <c r="H4055" s="16" t="n">
        <v>1319.73</v>
      </c>
    </row>
    <row r="4056" customFormat="false" ht="15" hidden="false" customHeight="true" outlineLevel="0" collapsed="false">
      <c r="A4056" s="1" t="s">
        <v>6511</v>
      </c>
      <c r="B4056" s="1" t="s">
        <v>447</v>
      </c>
      <c r="C4056" s="1" t="s">
        <v>2928</v>
      </c>
      <c r="D4056" s="1" t="s">
        <v>2017</v>
      </c>
      <c r="E4056" s="1" t="s">
        <v>2018</v>
      </c>
      <c r="F4056" s="16" t="n">
        <v>0</v>
      </c>
      <c r="G4056" s="16" t="n">
        <v>5305.92</v>
      </c>
      <c r="H4056" s="16" t="n">
        <v>5305.92</v>
      </c>
    </row>
    <row r="4057" customFormat="false" ht="15" hidden="false" customHeight="true" outlineLevel="0" collapsed="false">
      <c r="A4057" s="1" t="s">
        <v>6512</v>
      </c>
      <c r="B4057" s="1" t="s">
        <v>893</v>
      </c>
      <c r="C4057" s="1" t="s">
        <v>5128</v>
      </c>
      <c r="D4057" s="1" t="s">
        <v>2025</v>
      </c>
      <c r="E4057" s="1" t="s">
        <v>2018</v>
      </c>
      <c r="F4057" s="16" t="n">
        <v>0</v>
      </c>
      <c r="G4057" s="16" t="n">
        <v>4113.79</v>
      </c>
      <c r="H4057" s="16" t="n">
        <v>4113.79</v>
      </c>
    </row>
    <row r="4058" customFormat="false" ht="15" hidden="false" customHeight="true" outlineLevel="0" collapsed="false">
      <c r="A4058" s="1" t="s">
        <v>6513</v>
      </c>
      <c r="B4058" s="1" t="s">
        <v>1160</v>
      </c>
      <c r="C4058" s="1" t="s">
        <v>3295</v>
      </c>
      <c r="D4058" s="1" t="s">
        <v>2055</v>
      </c>
      <c r="E4058" s="1" t="s">
        <v>2018</v>
      </c>
      <c r="F4058" s="16" t="n">
        <v>0</v>
      </c>
      <c r="G4058" s="16" t="n">
        <v>4403.25</v>
      </c>
      <c r="H4058" s="16" t="n">
        <v>4403.25</v>
      </c>
    </row>
    <row r="4059" customFormat="false" ht="15" hidden="false" customHeight="true" outlineLevel="0" collapsed="false">
      <c r="A4059" s="1" t="s">
        <v>6514</v>
      </c>
      <c r="B4059" s="1" t="s">
        <v>895</v>
      </c>
      <c r="C4059" s="1" t="s">
        <v>2764</v>
      </c>
      <c r="D4059" s="1" t="s">
        <v>2021</v>
      </c>
      <c r="E4059" s="1" t="s">
        <v>2018</v>
      </c>
      <c r="F4059" s="16" t="n">
        <v>0</v>
      </c>
      <c r="G4059" s="16" t="n">
        <v>15013.44</v>
      </c>
      <c r="H4059" s="16" t="n">
        <v>15013.44</v>
      </c>
    </row>
    <row r="4060" customFormat="false" ht="15" hidden="false" customHeight="true" outlineLevel="0" collapsed="false">
      <c r="A4060" s="1" t="s">
        <v>6515</v>
      </c>
      <c r="B4060" s="1" t="s">
        <v>633</v>
      </c>
      <c r="C4060" s="1" t="s">
        <v>4089</v>
      </c>
      <c r="D4060" s="1" t="s">
        <v>2025</v>
      </c>
      <c r="E4060" s="1" t="s">
        <v>2018</v>
      </c>
      <c r="F4060" s="16" t="n">
        <v>0</v>
      </c>
      <c r="G4060" s="16" t="n">
        <v>10622.64</v>
      </c>
      <c r="H4060" s="16" t="n">
        <v>10622.64</v>
      </c>
    </row>
    <row r="4061" customFormat="false" ht="15" hidden="false" customHeight="true" outlineLevel="0" collapsed="false">
      <c r="A4061" s="1" t="s">
        <v>6516</v>
      </c>
      <c r="B4061" s="1" t="s">
        <v>1527</v>
      </c>
      <c r="C4061" s="1" t="s">
        <v>2697</v>
      </c>
      <c r="D4061" s="1" t="s">
        <v>2025</v>
      </c>
      <c r="E4061" s="1" t="s">
        <v>2018</v>
      </c>
      <c r="F4061" s="16" t="n">
        <v>79</v>
      </c>
      <c r="G4061" s="16" t="n">
        <v>1425.51</v>
      </c>
      <c r="H4061" s="16" t="n">
        <v>1504.51</v>
      </c>
    </row>
    <row r="4062" customFormat="false" ht="15" hidden="false" customHeight="true" outlineLevel="0" collapsed="false">
      <c r="A4062" s="1" t="s">
        <v>6517</v>
      </c>
      <c r="B4062" s="1" t="s">
        <v>1214</v>
      </c>
      <c r="C4062" s="1" t="s">
        <v>2166</v>
      </c>
      <c r="D4062" s="1" t="s">
        <v>2025</v>
      </c>
      <c r="E4062" s="1" t="s">
        <v>2045</v>
      </c>
      <c r="F4062" s="16" t="n">
        <v>0</v>
      </c>
      <c r="G4062" s="16" t="n">
        <v>2720.22</v>
      </c>
      <c r="H4062" s="16" t="n">
        <v>2720.22</v>
      </c>
    </row>
    <row r="4063" customFormat="false" ht="15" hidden="false" customHeight="true" outlineLevel="0" collapsed="false">
      <c r="A4063" s="1" t="s">
        <v>6518</v>
      </c>
      <c r="B4063" s="1" t="s">
        <v>1184</v>
      </c>
      <c r="C4063" s="1" t="s">
        <v>3510</v>
      </c>
      <c r="D4063" s="1" t="s">
        <v>2028</v>
      </c>
      <c r="E4063" s="1" t="s">
        <v>2018</v>
      </c>
      <c r="F4063" s="16" t="n">
        <v>0</v>
      </c>
      <c r="G4063" s="16" t="n">
        <v>8105.95</v>
      </c>
      <c r="H4063" s="16" t="n">
        <v>8105.95</v>
      </c>
    </row>
    <row r="4064" customFormat="false" ht="15" hidden="false" customHeight="true" outlineLevel="0" collapsed="false">
      <c r="A4064" s="1" t="s">
        <v>6519</v>
      </c>
      <c r="B4064" s="1" t="s">
        <v>1542</v>
      </c>
      <c r="C4064" s="1" t="s">
        <v>1652</v>
      </c>
      <c r="D4064" s="1" t="s">
        <v>2025</v>
      </c>
      <c r="E4064" s="1" t="s">
        <v>2018</v>
      </c>
      <c r="F4064" s="16" t="n">
        <v>0</v>
      </c>
      <c r="G4064" s="16" t="n">
        <v>9129.62</v>
      </c>
      <c r="H4064" s="16" t="n">
        <v>9129.62</v>
      </c>
    </row>
    <row r="4065" customFormat="false" ht="15" hidden="false" customHeight="true" outlineLevel="0" collapsed="false">
      <c r="A4065" s="1" t="s">
        <v>6520</v>
      </c>
      <c r="B4065" s="1" t="s">
        <v>1473</v>
      </c>
      <c r="C4065" s="1" t="s">
        <v>5403</v>
      </c>
      <c r="D4065" s="1" t="s">
        <v>2017</v>
      </c>
      <c r="E4065" s="1" t="s">
        <v>2018</v>
      </c>
      <c r="F4065" s="16" t="n">
        <v>99</v>
      </c>
      <c r="G4065" s="16" t="n">
        <v>1543.46</v>
      </c>
      <c r="H4065" s="16" t="n">
        <v>1642.46</v>
      </c>
    </row>
    <row r="4066" customFormat="false" ht="15" hidden="false" customHeight="true" outlineLevel="0" collapsed="false">
      <c r="A4066" s="1" t="s">
        <v>6521</v>
      </c>
      <c r="B4066" s="1" t="s">
        <v>1297</v>
      </c>
      <c r="C4066" s="1" t="s">
        <v>2823</v>
      </c>
      <c r="D4066" s="1" t="s">
        <v>2032</v>
      </c>
      <c r="E4066" s="1" t="s">
        <v>2045</v>
      </c>
      <c r="F4066" s="16" t="n">
        <v>49</v>
      </c>
      <c r="G4066" s="16" t="n">
        <v>433.95</v>
      </c>
      <c r="H4066" s="16" t="n">
        <v>482.95</v>
      </c>
    </row>
    <row r="4067" customFormat="false" ht="15" hidden="false" customHeight="true" outlineLevel="0" collapsed="false">
      <c r="A4067" s="1" t="s">
        <v>6522</v>
      </c>
      <c r="B4067" s="1" t="s">
        <v>1335</v>
      </c>
      <c r="C4067" s="1" t="s">
        <v>1347</v>
      </c>
      <c r="D4067" s="1" t="s">
        <v>2025</v>
      </c>
      <c r="E4067" s="1" t="s">
        <v>2018</v>
      </c>
      <c r="F4067" s="16" t="n">
        <v>0</v>
      </c>
      <c r="G4067" s="16" t="n">
        <v>14679.76</v>
      </c>
      <c r="H4067" s="16" t="n">
        <v>14679.76</v>
      </c>
    </row>
    <row r="4068" customFormat="false" ht="15" hidden="false" customHeight="true" outlineLevel="0" collapsed="false">
      <c r="A4068" s="1" t="s">
        <v>6523</v>
      </c>
      <c r="B4068" s="1" t="s">
        <v>1889</v>
      </c>
      <c r="C4068" s="1" t="s">
        <v>2111</v>
      </c>
      <c r="D4068" s="1" t="s">
        <v>2032</v>
      </c>
      <c r="E4068" s="1" t="s">
        <v>2018</v>
      </c>
      <c r="F4068" s="16" t="n">
        <v>0</v>
      </c>
      <c r="G4068" s="16" t="n">
        <v>3598.78</v>
      </c>
      <c r="H4068" s="16" t="n">
        <v>3598.78</v>
      </c>
    </row>
    <row r="4069" customFormat="false" ht="15" hidden="false" customHeight="true" outlineLevel="0" collapsed="false">
      <c r="A4069" s="1" t="s">
        <v>6524</v>
      </c>
      <c r="B4069" s="1" t="s">
        <v>1522</v>
      </c>
      <c r="C4069" s="1" t="s">
        <v>3727</v>
      </c>
      <c r="D4069" s="1" t="s">
        <v>2021</v>
      </c>
      <c r="E4069" s="1" t="s">
        <v>2018</v>
      </c>
      <c r="F4069" s="16" t="n">
        <v>0</v>
      </c>
      <c r="G4069" s="16" t="n">
        <v>6147.85</v>
      </c>
      <c r="H4069" s="16" t="n">
        <v>6147.85</v>
      </c>
    </row>
    <row r="4070" customFormat="false" ht="15" hidden="false" customHeight="true" outlineLevel="0" collapsed="false">
      <c r="A4070" s="1" t="s">
        <v>6525</v>
      </c>
      <c r="B4070" s="1" t="s">
        <v>487</v>
      </c>
      <c r="C4070" s="1" t="s">
        <v>776</v>
      </c>
      <c r="D4070" s="1" t="s">
        <v>2021</v>
      </c>
      <c r="E4070" s="1" t="s">
        <v>2018</v>
      </c>
      <c r="F4070" s="16" t="n">
        <v>0</v>
      </c>
      <c r="G4070" s="16" t="n">
        <v>4567.14</v>
      </c>
      <c r="H4070" s="16" t="n">
        <v>4567.14</v>
      </c>
    </row>
    <row r="4071" customFormat="false" ht="15" hidden="false" customHeight="true" outlineLevel="0" collapsed="false">
      <c r="A4071" s="1" t="s">
        <v>6526</v>
      </c>
      <c r="B4071" s="1" t="s">
        <v>723</v>
      </c>
      <c r="C4071" s="1" t="s">
        <v>3719</v>
      </c>
      <c r="D4071" s="1" t="s">
        <v>2025</v>
      </c>
      <c r="E4071" s="1" t="s">
        <v>2018</v>
      </c>
      <c r="F4071" s="16" t="n">
        <v>79</v>
      </c>
      <c r="G4071" s="16" t="n">
        <v>675.24</v>
      </c>
      <c r="H4071" s="16" t="n">
        <v>754.24</v>
      </c>
    </row>
    <row r="4072" customFormat="false" ht="15" hidden="false" customHeight="true" outlineLevel="0" collapsed="false">
      <c r="A4072" s="1" t="s">
        <v>6527</v>
      </c>
      <c r="B4072" s="1" t="s">
        <v>589</v>
      </c>
      <c r="C4072" s="1" t="s">
        <v>2203</v>
      </c>
      <c r="D4072" s="1" t="s">
        <v>2017</v>
      </c>
      <c r="E4072" s="1" t="s">
        <v>2018</v>
      </c>
      <c r="F4072" s="16" t="n">
        <v>0</v>
      </c>
      <c r="G4072" s="16" t="n">
        <v>6165.12</v>
      </c>
      <c r="H4072" s="16" t="n">
        <v>6165.12</v>
      </c>
    </row>
    <row r="4073" customFormat="false" ht="15" hidden="false" customHeight="true" outlineLevel="0" collapsed="false">
      <c r="A4073" s="1" t="s">
        <v>6528</v>
      </c>
      <c r="B4073" s="1" t="s">
        <v>1512</v>
      </c>
      <c r="C4073" s="1" t="s">
        <v>2807</v>
      </c>
      <c r="D4073" s="1" t="s">
        <v>2017</v>
      </c>
      <c r="E4073" s="1" t="s">
        <v>2018</v>
      </c>
      <c r="F4073" s="16" t="n">
        <v>0</v>
      </c>
      <c r="G4073" s="16" t="n">
        <v>8097.59</v>
      </c>
      <c r="H4073" s="16" t="n">
        <v>8097.59</v>
      </c>
    </row>
    <row r="4074" customFormat="false" ht="15" hidden="false" customHeight="true" outlineLevel="0" collapsed="false">
      <c r="A4074" s="1" t="s">
        <v>6529</v>
      </c>
      <c r="B4074" s="1" t="s">
        <v>1465</v>
      </c>
      <c r="C4074" s="1" t="s">
        <v>1461</v>
      </c>
      <c r="D4074" s="1" t="s">
        <v>2017</v>
      </c>
      <c r="E4074" s="1" t="s">
        <v>2018</v>
      </c>
      <c r="F4074" s="16" t="n">
        <v>99</v>
      </c>
      <c r="G4074" s="16" t="n">
        <v>746.65</v>
      </c>
      <c r="H4074" s="16" t="n">
        <v>845.65</v>
      </c>
    </row>
    <row r="4075" customFormat="false" ht="15" hidden="false" customHeight="true" outlineLevel="0" collapsed="false">
      <c r="A4075" s="1" t="s">
        <v>6530</v>
      </c>
      <c r="B4075" s="1" t="s">
        <v>521</v>
      </c>
      <c r="C4075" s="1" t="s">
        <v>2640</v>
      </c>
      <c r="D4075" s="1" t="s">
        <v>2021</v>
      </c>
      <c r="E4075" s="1" t="s">
        <v>2018</v>
      </c>
      <c r="F4075" s="16" t="n">
        <v>0</v>
      </c>
      <c r="G4075" s="16" t="n">
        <v>3726.98</v>
      </c>
      <c r="H4075" s="16" t="n">
        <v>3726.98</v>
      </c>
    </row>
    <row r="4076" customFormat="false" ht="15" hidden="false" customHeight="true" outlineLevel="0" collapsed="false">
      <c r="A4076" s="1" t="s">
        <v>6531</v>
      </c>
      <c r="B4076" s="1" t="s">
        <v>985</v>
      </c>
      <c r="C4076" s="1" t="s">
        <v>3210</v>
      </c>
      <c r="D4076" s="1" t="s">
        <v>2017</v>
      </c>
      <c r="E4076" s="1" t="s">
        <v>2084</v>
      </c>
      <c r="F4076" s="16" t="n">
        <v>79</v>
      </c>
      <c r="G4076" s="16" t="n">
        <v>750.27</v>
      </c>
      <c r="H4076" s="16" t="n">
        <v>829.27</v>
      </c>
    </row>
    <row r="4077" customFormat="false" ht="15" hidden="false" customHeight="true" outlineLevel="0" collapsed="false">
      <c r="A4077" s="1" t="s">
        <v>6532</v>
      </c>
      <c r="B4077" s="1" t="s">
        <v>1844</v>
      </c>
      <c r="C4077" s="1" t="s">
        <v>3047</v>
      </c>
      <c r="D4077" s="1" t="s">
        <v>2032</v>
      </c>
      <c r="E4077" s="1" t="s">
        <v>2018</v>
      </c>
      <c r="F4077" s="16" t="n">
        <v>0</v>
      </c>
      <c r="G4077" s="16" t="n">
        <v>3673.81</v>
      </c>
      <c r="H4077" s="16" t="n">
        <v>3673.81</v>
      </c>
    </row>
    <row r="4078" customFormat="false" ht="15" hidden="false" customHeight="true" outlineLevel="0" collapsed="false">
      <c r="A4078" s="1" t="s">
        <v>6533</v>
      </c>
      <c r="B4078" s="1" t="s">
        <v>1714</v>
      </c>
      <c r="C4078" s="1" t="s">
        <v>1738</v>
      </c>
      <c r="D4078" s="1" t="s">
        <v>2032</v>
      </c>
      <c r="E4078" s="1" t="s">
        <v>2045</v>
      </c>
      <c r="F4078" s="16" t="n">
        <v>0</v>
      </c>
      <c r="G4078" s="16" t="n">
        <v>6987.36</v>
      </c>
      <c r="H4078" s="16" t="n">
        <v>6987.36</v>
      </c>
    </row>
    <row r="4079" customFormat="false" ht="15" hidden="false" customHeight="true" outlineLevel="0" collapsed="false">
      <c r="A4079" s="1" t="s">
        <v>6534</v>
      </c>
      <c r="B4079" s="1" t="s">
        <v>1516</v>
      </c>
      <c r="C4079" s="1" t="s">
        <v>1192</v>
      </c>
      <c r="D4079" s="1" t="s">
        <v>2025</v>
      </c>
      <c r="E4079" s="1" t="s">
        <v>2018</v>
      </c>
      <c r="F4079" s="16" t="n">
        <v>79</v>
      </c>
      <c r="G4079" s="16" t="n">
        <v>750.27</v>
      </c>
      <c r="H4079" s="16" t="n">
        <v>829.27</v>
      </c>
    </row>
    <row r="4080" customFormat="false" ht="15" hidden="false" customHeight="true" outlineLevel="0" collapsed="false">
      <c r="A4080" s="1" t="s">
        <v>6535</v>
      </c>
      <c r="B4080" s="1" t="s">
        <v>447</v>
      </c>
      <c r="C4080" s="1" t="s">
        <v>505</v>
      </c>
      <c r="D4080" s="1" t="s">
        <v>2021</v>
      </c>
      <c r="E4080" s="1" t="s">
        <v>2018</v>
      </c>
      <c r="F4080" s="16" t="n">
        <v>0</v>
      </c>
      <c r="G4080" s="16" t="n">
        <v>3493.68</v>
      </c>
      <c r="H4080" s="16" t="n">
        <v>3493.68</v>
      </c>
    </row>
    <row r="4081" customFormat="false" ht="15" hidden="false" customHeight="true" outlineLevel="0" collapsed="false">
      <c r="A4081" s="1" t="s">
        <v>6536</v>
      </c>
      <c r="B4081" s="1" t="s">
        <v>1777</v>
      </c>
      <c r="C4081" s="1" t="s">
        <v>2474</v>
      </c>
      <c r="D4081" s="1" t="s">
        <v>2028</v>
      </c>
      <c r="E4081" s="1" t="s">
        <v>2018</v>
      </c>
      <c r="F4081" s="16" t="n">
        <v>79</v>
      </c>
      <c r="G4081" s="16" t="n">
        <v>482.17</v>
      </c>
      <c r="H4081" s="16" t="n">
        <v>561.17</v>
      </c>
    </row>
    <row r="4082" customFormat="false" ht="15" hidden="false" customHeight="true" outlineLevel="0" collapsed="false">
      <c r="A4082" s="1" t="s">
        <v>6537</v>
      </c>
      <c r="B4082" s="1" t="s">
        <v>666</v>
      </c>
      <c r="C4082" s="1" t="s">
        <v>3670</v>
      </c>
      <c r="D4082" s="1" t="s">
        <v>2017</v>
      </c>
      <c r="E4082" s="1" t="s">
        <v>2018</v>
      </c>
      <c r="F4082" s="16" t="n">
        <v>0</v>
      </c>
      <c r="G4082" s="16" t="n">
        <v>9103.22</v>
      </c>
      <c r="H4082" s="16" t="n">
        <v>9103.22</v>
      </c>
    </row>
    <row r="4083" customFormat="false" ht="15" hidden="false" customHeight="true" outlineLevel="0" collapsed="false">
      <c r="A4083" s="1" t="s">
        <v>6538</v>
      </c>
      <c r="B4083" s="1" t="s">
        <v>181</v>
      </c>
      <c r="C4083" s="1" t="s">
        <v>2106</v>
      </c>
      <c r="D4083" s="1" t="s">
        <v>2017</v>
      </c>
      <c r="E4083" s="1" t="s">
        <v>2018</v>
      </c>
      <c r="F4083" s="16" t="n">
        <v>99</v>
      </c>
      <c r="G4083" s="16" t="n">
        <v>311.15</v>
      </c>
      <c r="H4083" s="16" t="n">
        <v>410.15</v>
      </c>
    </row>
    <row r="4084" customFormat="false" ht="15" hidden="false" customHeight="true" outlineLevel="0" collapsed="false">
      <c r="A4084" s="1" t="s">
        <v>6539</v>
      </c>
      <c r="B4084" s="1" t="s">
        <v>458</v>
      </c>
      <c r="C4084" s="1" t="s">
        <v>2386</v>
      </c>
      <c r="D4084" s="1" t="s">
        <v>2028</v>
      </c>
      <c r="E4084" s="1" t="s">
        <v>2018</v>
      </c>
      <c r="F4084" s="16" t="n">
        <v>0</v>
      </c>
      <c r="G4084" s="16" t="n">
        <v>12451.08</v>
      </c>
      <c r="H4084" s="16" t="n">
        <v>12451.08</v>
      </c>
    </row>
    <row r="4085" customFormat="false" ht="15" hidden="false" customHeight="true" outlineLevel="0" collapsed="false">
      <c r="A4085" s="1" t="s">
        <v>6540</v>
      </c>
      <c r="B4085" s="1" t="s">
        <v>1145</v>
      </c>
      <c r="C4085" s="1" t="s">
        <v>1030</v>
      </c>
      <c r="D4085" s="1" t="s">
        <v>2032</v>
      </c>
      <c r="E4085" s="1" t="s">
        <v>2018</v>
      </c>
      <c r="F4085" s="16" t="n">
        <v>49</v>
      </c>
      <c r="G4085" s="16" t="n">
        <v>819.69</v>
      </c>
      <c r="H4085" s="16" t="n">
        <v>868.69</v>
      </c>
    </row>
    <row r="4086" customFormat="false" ht="15" hidden="false" customHeight="true" outlineLevel="0" collapsed="false">
      <c r="A4086" s="1" t="s">
        <v>6541</v>
      </c>
      <c r="B4086" s="1" t="s">
        <v>1862</v>
      </c>
      <c r="C4086" s="1" t="s">
        <v>956</v>
      </c>
      <c r="D4086" s="1" t="s">
        <v>2021</v>
      </c>
      <c r="E4086" s="1" t="s">
        <v>2045</v>
      </c>
      <c r="F4086" s="16" t="n">
        <v>0</v>
      </c>
      <c r="G4086" s="16" t="n">
        <v>5130.91</v>
      </c>
      <c r="H4086" s="16" t="n">
        <v>5130.91</v>
      </c>
    </row>
    <row r="4087" customFormat="false" ht="15" hidden="false" customHeight="true" outlineLevel="0" collapsed="false">
      <c r="A4087" s="1" t="s">
        <v>6542</v>
      </c>
      <c r="B4087" s="1" t="s">
        <v>1304</v>
      </c>
      <c r="C4087" s="1" t="s">
        <v>2294</v>
      </c>
      <c r="D4087" s="1" t="s">
        <v>2025</v>
      </c>
      <c r="E4087" s="1" t="s">
        <v>2018</v>
      </c>
      <c r="F4087" s="16" t="n">
        <v>0</v>
      </c>
      <c r="G4087" s="16" t="n">
        <v>10622.64</v>
      </c>
      <c r="H4087" s="16" t="n">
        <v>10622.64</v>
      </c>
    </row>
    <row r="4088" customFormat="false" ht="15" hidden="false" customHeight="true" outlineLevel="0" collapsed="false">
      <c r="A4088" s="1" t="s">
        <v>6543</v>
      </c>
      <c r="B4088" s="1" t="s">
        <v>1107</v>
      </c>
      <c r="C4088" s="1" t="s">
        <v>2797</v>
      </c>
      <c r="D4088" s="1" t="s">
        <v>2021</v>
      </c>
      <c r="E4088" s="1" t="s">
        <v>2018</v>
      </c>
      <c r="F4088" s="16" t="n">
        <v>0</v>
      </c>
      <c r="G4088" s="16" t="n">
        <v>8102.28</v>
      </c>
      <c r="H4088" s="16" t="n">
        <v>8102.28</v>
      </c>
    </row>
    <row r="4089" customFormat="false" ht="15" hidden="false" customHeight="true" outlineLevel="0" collapsed="false">
      <c r="A4089" s="1" t="s">
        <v>6544</v>
      </c>
      <c r="B4089" s="1" t="s">
        <v>989</v>
      </c>
      <c r="C4089" s="1" t="s">
        <v>1120</v>
      </c>
      <c r="D4089" s="1" t="s">
        <v>2021</v>
      </c>
      <c r="E4089" s="1" t="s">
        <v>2018</v>
      </c>
      <c r="F4089" s="16" t="n">
        <v>99</v>
      </c>
      <c r="G4089" s="16" t="n">
        <v>1384.65</v>
      </c>
      <c r="H4089" s="16" t="n">
        <v>1483.65</v>
      </c>
    </row>
    <row r="4090" customFormat="false" ht="15" hidden="false" customHeight="true" outlineLevel="0" collapsed="false">
      <c r="A4090" s="1" t="s">
        <v>6545</v>
      </c>
      <c r="B4090" s="1" t="s">
        <v>1782</v>
      </c>
      <c r="C4090" s="1" t="s">
        <v>3025</v>
      </c>
      <c r="D4090" s="1" t="s">
        <v>2021</v>
      </c>
      <c r="E4090" s="1" t="s">
        <v>2018</v>
      </c>
      <c r="F4090" s="16" t="n">
        <v>0</v>
      </c>
      <c r="G4090" s="16" t="n">
        <v>5311.32</v>
      </c>
      <c r="H4090" s="16" t="n">
        <v>5311.32</v>
      </c>
    </row>
    <row r="4091" customFormat="false" ht="15" hidden="false" customHeight="true" outlineLevel="0" collapsed="false">
      <c r="A4091" s="1" t="s">
        <v>6546</v>
      </c>
      <c r="B4091" s="1" t="s">
        <v>1198</v>
      </c>
      <c r="C4091" s="1" t="s">
        <v>2156</v>
      </c>
      <c r="D4091" s="1" t="s">
        <v>2017</v>
      </c>
      <c r="E4091" s="1" t="s">
        <v>2018</v>
      </c>
      <c r="F4091" s="16" t="n">
        <v>49</v>
      </c>
      <c r="G4091" s="16" t="n">
        <v>311.15</v>
      </c>
      <c r="H4091" s="16" t="n">
        <v>360.15</v>
      </c>
    </row>
    <row r="4092" customFormat="false" ht="15" hidden="false" customHeight="true" outlineLevel="0" collapsed="false">
      <c r="A4092" s="1" t="s">
        <v>6547</v>
      </c>
      <c r="B4092" s="1" t="s">
        <v>1897</v>
      </c>
      <c r="C4092" s="1" t="s">
        <v>449</v>
      </c>
      <c r="D4092" s="1" t="s">
        <v>2017</v>
      </c>
      <c r="E4092" s="1" t="s">
        <v>2018</v>
      </c>
      <c r="F4092" s="16" t="n">
        <v>0</v>
      </c>
      <c r="G4092" s="16" t="n">
        <v>5332.17</v>
      </c>
      <c r="H4092" s="16" t="n">
        <v>5332.17</v>
      </c>
    </row>
    <row r="4093" customFormat="false" ht="15" hidden="false" customHeight="true" outlineLevel="0" collapsed="false">
      <c r="A4093" s="1" t="s">
        <v>6548</v>
      </c>
      <c r="B4093" s="1" t="s">
        <v>1910</v>
      </c>
      <c r="C4093" s="1" t="s">
        <v>887</v>
      </c>
      <c r="D4093" s="1" t="s">
        <v>2028</v>
      </c>
      <c r="E4093" s="1" t="s">
        <v>2018</v>
      </c>
      <c r="F4093" s="16" t="n">
        <v>99</v>
      </c>
      <c r="G4093" s="16" t="n">
        <v>769.21</v>
      </c>
      <c r="H4093" s="16" t="n">
        <v>868.21</v>
      </c>
    </row>
    <row r="4094" customFormat="false" ht="15" hidden="false" customHeight="true" outlineLevel="0" collapsed="false">
      <c r="A4094" s="1" t="s">
        <v>6549</v>
      </c>
      <c r="B4094" s="1" t="s">
        <v>241</v>
      </c>
      <c r="C4094" s="1" t="s">
        <v>3891</v>
      </c>
      <c r="D4094" s="1" t="s">
        <v>2025</v>
      </c>
      <c r="E4094" s="1" t="s">
        <v>2045</v>
      </c>
      <c r="F4094" s="16" t="n">
        <v>99</v>
      </c>
      <c r="G4094" s="16" t="n">
        <v>862.99</v>
      </c>
      <c r="H4094" s="16" t="n">
        <v>961.99</v>
      </c>
    </row>
    <row r="4095" customFormat="false" ht="15" hidden="false" customHeight="true" outlineLevel="0" collapsed="false">
      <c r="A4095" s="1" t="s">
        <v>6550</v>
      </c>
      <c r="B4095" s="1" t="s">
        <v>821</v>
      </c>
      <c r="C4095" s="1" t="s">
        <v>2525</v>
      </c>
      <c r="D4095" s="1" t="s">
        <v>2017</v>
      </c>
      <c r="E4095" s="1" t="s">
        <v>2018</v>
      </c>
      <c r="F4095" s="16" t="n">
        <v>79</v>
      </c>
      <c r="G4095" s="16" t="n">
        <v>409.84</v>
      </c>
      <c r="H4095" s="16" t="n">
        <v>488.84</v>
      </c>
    </row>
    <row r="4096" customFormat="false" ht="15" hidden="false" customHeight="true" outlineLevel="0" collapsed="false">
      <c r="A4096" s="1" t="s">
        <v>6551</v>
      </c>
      <c r="B4096" s="1" t="s">
        <v>1639</v>
      </c>
      <c r="C4096" s="1" t="s">
        <v>887</v>
      </c>
      <c r="D4096" s="1" t="s">
        <v>2025</v>
      </c>
      <c r="E4096" s="1" t="s">
        <v>2018</v>
      </c>
      <c r="F4096" s="16" t="n">
        <v>0</v>
      </c>
      <c r="G4096" s="16" t="n">
        <v>6856.88</v>
      </c>
      <c r="H4096" s="16" t="n">
        <v>6856.88</v>
      </c>
    </row>
    <row r="4097" customFormat="false" ht="15" hidden="false" customHeight="true" outlineLevel="0" collapsed="false">
      <c r="A4097" s="1" t="s">
        <v>6552</v>
      </c>
      <c r="B4097" s="1" t="s">
        <v>863</v>
      </c>
      <c r="C4097" s="1" t="s">
        <v>2813</v>
      </c>
      <c r="D4097" s="1" t="s">
        <v>2028</v>
      </c>
      <c r="E4097" s="1" t="s">
        <v>2018</v>
      </c>
      <c r="F4097" s="16" t="n">
        <v>0</v>
      </c>
      <c r="G4097" s="16" t="n">
        <v>6033.16</v>
      </c>
      <c r="H4097" s="16" t="n">
        <v>6033.16</v>
      </c>
    </row>
    <row r="4098" customFormat="false" ht="15" hidden="false" customHeight="true" outlineLevel="0" collapsed="false">
      <c r="A4098" s="1" t="s">
        <v>6553</v>
      </c>
      <c r="B4098" s="1" t="s">
        <v>1745</v>
      </c>
      <c r="C4098" s="1" t="s">
        <v>2263</v>
      </c>
      <c r="D4098" s="1" t="s">
        <v>2017</v>
      </c>
      <c r="E4098" s="1" t="s">
        <v>2018</v>
      </c>
      <c r="F4098" s="16" t="n">
        <v>0</v>
      </c>
      <c r="G4098" s="16" t="n">
        <v>3071.75</v>
      </c>
      <c r="H4098" s="16" t="n">
        <v>3071.75</v>
      </c>
    </row>
    <row r="4099" customFormat="false" ht="15" hidden="false" customHeight="true" outlineLevel="0" collapsed="false">
      <c r="A4099" s="1" t="s">
        <v>6554</v>
      </c>
      <c r="B4099" s="1" t="s">
        <v>1542</v>
      </c>
      <c r="C4099" s="1" t="s">
        <v>1262</v>
      </c>
      <c r="D4099" s="1" t="s">
        <v>2028</v>
      </c>
      <c r="E4099" s="1" t="s">
        <v>2018</v>
      </c>
      <c r="F4099" s="16" t="n">
        <v>79</v>
      </c>
      <c r="G4099" s="16" t="n">
        <v>2073.63</v>
      </c>
      <c r="H4099" s="16" t="n">
        <v>2152.63</v>
      </c>
    </row>
    <row r="4100" customFormat="false" ht="15" hidden="false" customHeight="true" outlineLevel="0" collapsed="false">
      <c r="A4100" s="1" t="s">
        <v>6555</v>
      </c>
      <c r="B4100" s="1" t="s">
        <v>1473</v>
      </c>
      <c r="C4100" s="1" t="s">
        <v>2990</v>
      </c>
      <c r="D4100" s="1" t="s">
        <v>2025</v>
      </c>
      <c r="E4100" s="1" t="s">
        <v>2022</v>
      </c>
      <c r="F4100" s="16" t="n">
        <v>79</v>
      </c>
      <c r="G4100" s="16" t="n">
        <v>458.06</v>
      </c>
      <c r="H4100" s="16" t="n">
        <v>537.06</v>
      </c>
    </row>
    <row r="4101" customFormat="false" ht="15" hidden="false" customHeight="true" outlineLevel="0" collapsed="false">
      <c r="A4101" s="1" t="s">
        <v>6556</v>
      </c>
      <c r="B4101" s="1" t="s">
        <v>1473</v>
      </c>
      <c r="C4101" s="1" t="s">
        <v>2502</v>
      </c>
      <c r="D4101" s="1" t="s">
        <v>2025</v>
      </c>
      <c r="E4101" s="1" t="s">
        <v>2018</v>
      </c>
      <c r="F4101" s="16" t="n">
        <v>0</v>
      </c>
      <c r="G4101" s="16" t="n">
        <v>53312.86</v>
      </c>
      <c r="H4101" s="16" t="n">
        <v>53312.86</v>
      </c>
    </row>
    <row r="4102" customFormat="false" ht="15" hidden="false" customHeight="true" outlineLevel="0" collapsed="false">
      <c r="A4102" s="1" t="s">
        <v>6557</v>
      </c>
      <c r="B4102" s="1" t="s">
        <v>1512</v>
      </c>
      <c r="C4102" s="1" t="s">
        <v>2675</v>
      </c>
      <c r="D4102" s="1" t="s">
        <v>2017</v>
      </c>
      <c r="E4102" s="1" t="s">
        <v>2018</v>
      </c>
      <c r="F4102" s="16" t="n">
        <v>0</v>
      </c>
      <c r="G4102" s="16" t="n">
        <v>10439.63</v>
      </c>
      <c r="H4102" s="16" t="n">
        <v>10439.63</v>
      </c>
    </row>
    <row r="4103" customFormat="false" ht="15" hidden="false" customHeight="true" outlineLevel="0" collapsed="false">
      <c r="A4103" s="1" t="s">
        <v>6558</v>
      </c>
      <c r="B4103" s="1" t="s">
        <v>1618</v>
      </c>
      <c r="C4103" s="1" t="s">
        <v>2403</v>
      </c>
      <c r="D4103" s="1" t="s">
        <v>2021</v>
      </c>
      <c r="E4103" s="1" t="s">
        <v>2018</v>
      </c>
      <c r="F4103" s="16" t="n">
        <v>0</v>
      </c>
      <c r="G4103" s="16" t="n">
        <v>4780.19</v>
      </c>
      <c r="H4103" s="16" t="n">
        <v>4780.19</v>
      </c>
    </row>
    <row r="4104" customFormat="false" ht="15" hidden="false" customHeight="true" outlineLevel="0" collapsed="false">
      <c r="A4104" s="1" t="s">
        <v>6559</v>
      </c>
      <c r="B4104" s="1" t="s">
        <v>440</v>
      </c>
      <c r="C4104" s="1" t="s">
        <v>2203</v>
      </c>
      <c r="D4104" s="1" t="s">
        <v>2025</v>
      </c>
      <c r="E4104" s="1" t="s">
        <v>2022</v>
      </c>
      <c r="F4104" s="16" t="n">
        <v>0</v>
      </c>
      <c r="G4104" s="16" t="n">
        <v>7555.73</v>
      </c>
      <c r="H4104" s="16" t="n">
        <v>7555.73</v>
      </c>
    </row>
    <row r="4105" customFormat="false" ht="15" hidden="false" customHeight="true" outlineLevel="0" collapsed="false">
      <c r="A4105" s="1" t="s">
        <v>6560</v>
      </c>
      <c r="B4105" s="1" t="s">
        <v>666</v>
      </c>
      <c r="C4105" s="1" t="s">
        <v>2150</v>
      </c>
      <c r="D4105" s="1" t="s">
        <v>2025</v>
      </c>
      <c r="E4105" s="1" t="s">
        <v>2018</v>
      </c>
      <c r="F4105" s="16" t="n">
        <v>0</v>
      </c>
      <c r="G4105" s="16" t="n">
        <v>19484.36</v>
      </c>
      <c r="H4105" s="16" t="n">
        <v>19484.36</v>
      </c>
    </row>
    <row r="4106" customFormat="false" ht="15" hidden="false" customHeight="true" outlineLevel="0" collapsed="false">
      <c r="A4106" s="1" t="s">
        <v>6561</v>
      </c>
      <c r="B4106" s="1" t="s">
        <v>1668</v>
      </c>
      <c r="C4106" s="1" t="s">
        <v>1424</v>
      </c>
      <c r="D4106" s="1" t="s">
        <v>2055</v>
      </c>
      <c r="E4106" s="1" t="s">
        <v>2018</v>
      </c>
      <c r="F4106" s="16" t="n">
        <v>0</v>
      </c>
      <c r="G4106" s="16" t="n">
        <v>7151.39</v>
      </c>
      <c r="H4106" s="16" t="n">
        <v>7151.39</v>
      </c>
    </row>
    <row r="4107" customFormat="false" ht="15" hidden="false" customHeight="true" outlineLevel="0" collapsed="false">
      <c r="A4107" s="1" t="s">
        <v>6562</v>
      </c>
      <c r="B4107" s="1" t="s">
        <v>948</v>
      </c>
      <c r="C4107" s="1" t="s">
        <v>2058</v>
      </c>
      <c r="D4107" s="1" t="s">
        <v>2021</v>
      </c>
      <c r="E4107" s="1" t="s">
        <v>2018</v>
      </c>
      <c r="F4107" s="16" t="n">
        <v>0</v>
      </c>
      <c r="G4107" s="16" t="n">
        <v>17791.81</v>
      </c>
      <c r="H4107" s="16" t="n">
        <v>17791.81</v>
      </c>
    </row>
    <row r="4108" customFormat="false" ht="15" hidden="false" customHeight="true" outlineLevel="0" collapsed="false">
      <c r="A4108" s="1" t="s">
        <v>6563</v>
      </c>
      <c r="B4108" s="1" t="s">
        <v>582</v>
      </c>
      <c r="C4108" s="1" t="s">
        <v>2442</v>
      </c>
      <c r="D4108" s="1" t="s">
        <v>2017</v>
      </c>
      <c r="E4108" s="1" t="s">
        <v>2018</v>
      </c>
      <c r="F4108" s="16" t="n">
        <v>79</v>
      </c>
      <c r="G4108" s="16" t="n">
        <v>2266.75</v>
      </c>
      <c r="H4108" s="16" t="n">
        <v>2345.75</v>
      </c>
    </row>
    <row r="4109" customFormat="false" ht="15" hidden="false" customHeight="true" outlineLevel="0" collapsed="false">
      <c r="A4109" s="1" t="s">
        <v>6564</v>
      </c>
      <c r="B4109" s="1" t="s">
        <v>936</v>
      </c>
      <c r="C4109" s="1" t="s">
        <v>3448</v>
      </c>
      <c r="D4109" s="1" t="s">
        <v>2025</v>
      </c>
      <c r="E4109" s="1" t="s">
        <v>2022</v>
      </c>
      <c r="F4109" s="16" t="n">
        <v>0</v>
      </c>
      <c r="G4109" s="16" t="n">
        <v>12582.76</v>
      </c>
      <c r="H4109" s="16" t="n">
        <v>12582.76</v>
      </c>
    </row>
    <row r="4110" customFormat="false" ht="15" hidden="false" customHeight="true" outlineLevel="0" collapsed="false">
      <c r="A4110" s="1" t="s">
        <v>6565</v>
      </c>
      <c r="B4110" s="1" t="s">
        <v>1052</v>
      </c>
      <c r="C4110" s="1" t="s">
        <v>4202</v>
      </c>
      <c r="D4110" s="1" t="s">
        <v>2032</v>
      </c>
      <c r="E4110" s="1" t="s">
        <v>2018</v>
      </c>
      <c r="F4110" s="16" t="n">
        <v>0</v>
      </c>
      <c r="G4110" s="16" t="n">
        <v>3898.89</v>
      </c>
      <c r="H4110" s="16" t="n">
        <v>3898.89</v>
      </c>
    </row>
    <row r="4111" customFormat="false" ht="15" hidden="false" customHeight="true" outlineLevel="0" collapsed="false">
      <c r="A4111" s="1" t="s">
        <v>6566</v>
      </c>
      <c r="B4111" s="1" t="s">
        <v>970</v>
      </c>
      <c r="C4111" s="1" t="s">
        <v>3448</v>
      </c>
      <c r="D4111" s="1" t="s">
        <v>2017</v>
      </c>
      <c r="E4111" s="1" t="s">
        <v>2018</v>
      </c>
      <c r="F4111" s="16" t="n">
        <v>0</v>
      </c>
      <c r="G4111" s="16" t="n">
        <v>7194.38</v>
      </c>
      <c r="H4111" s="16" t="n">
        <v>7194.38</v>
      </c>
    </row>
    <row r="4112" customFormat="false" ht="15" hidden="false" customHeight="true" outlineLevel="0" collapsed="false">
      <c r="A4112" s="1" t="s">
        <v>6567</v>
      </c>
      <c r="B4112" s="1" t="s">
        <v>627</v>
      </c>
      <c r="C4112" s="1" t="s">
        <v>2928</v>
      </c>
      <c r="D4112" s="1" t="s">
        <v>2032</v>
      </c>
      <c r="E4112" s="1" t="s">
        <v>2018</v>
      </c>
      <c r="F4112" s="16" t="n">
        <v>49</v>
      </c>
      <c r="G4112" s="16" t="n">
        <v>1297.54</v>
      </c>
      <c r="H4112" s="16" t="n">
        <v>1346.54</v>
      </c>
    </row>
    <row r="4113" customFormat="false" ht="15" hidden="false" customHeight="true" outlineLevel="0" collapsed="false">
      <c r="A4113" s="1" t="s">
        <v>6568</v>
      </c>
      <c r="B4113" s="1" t="s">
        <v>465</v>
      </c>
      <c r="C4113" s="1" t="s">
        <v>2850</v>
      </c>
      <c r="D4113" s="1" t="s">
        <v>2055</v>
      </c>
      <c r="E4113" s="1" t="s">
        <v>2018</v>
      </c>
      <c r="F4113" s="16" t="n">
        <v>0</v>
      </c>
      <c r="G4113" s="16" t="n">
        <v>3757.57</v>
      </c>
      <c r="H4113" s="16" t="n">
        <v>3757.57</v>
      </c>
    </row>
    <row r="4114" customFormat="false" ht="15" hidden="false" customHeight="true" outlineLevel="0" collapsed="false">
      <c r="A4114" s="1" t="s">
        <v>6569</v>
      </c>
      <c r="B4114" s="1" t="s">
        <v>1052</v>
      </c>
      <c r="C4114" s="1" t="s">
        <v>2733</v>
      </c>
      <c r="D4114" s="1" t="s">
        <v>2025</v>
      </c>
      <c r="E4114" s="1" t="s">
        <v>2018</v>
      </c>
      <c r="F4114" s="16" t="n">
        <v>99</v>
      </c>
      <c r="G4114" s="16" t="n">
        <v>433.95</v>
      </c>
      <c r="H4114" s="16" t="n">
        <v>532.95</v>
      </c>
    </row>
    <row r="4115" customFormat="false" ht="15" hidden="false" customHeight="true" outlineLevel="0" collapsed="false">
      <c r="A4115" s="1" t="s">
        <v>6570</v>
      </c>
      <c r="B4115" s="1" t="s">
        <v>1665</v>
      </c>
      <c r="C4115" s="1" t="s">
        <v>180</v>
      </c>
      <c r="D4115" s="1" t="s">
        <v>2025</v>
      </c>
      <c r="E4115" s="1" t="s">
        <v>2018</v>
      </c>
      <c r="F4115" s="16" t="n">
        <v>99</v>
      </c>
      <c r="G4115" s="16" t="n">
        <v>750.27</v>
      </c>
      <c r="H4115" s="16" t="n">
        <v>849.27</v>
      </c>
    </row>
    <row r="4116" customFormat="false" ht="15" hidden="false" customHeight="true" outlineLevel="0" collapsed="false">
      <c r="A4116" s="1" t="s">
        <v>6571</v>
      </c>
      <c r="B4116" s="1" t="s">
        <v>348</v>
      </c>
      <c r="C4116" s="1" t="s">
        <v>2819</v>
      </c>
      <c r="D4116" s="1" t="s">
        <v>2017</v>
      </c>
      <c r="E4116" s="1" t="s">
        <v>2022</v>
      </c>
      <c r="F4116" s="16" t="n">
        <v>79</v>
      </c>
      <c r="G4116" s="16" t="n">
        <v>482.17</v>
      </c>
      <c r="H4116" s="16" t="n">
        <v>561.17</v>
      </c>
    </row>
    <row r="4117" customFormat="false" ht="15" hidden="false" customHeight="true" outlineLevel="0" collapsed="false">
      <c r="A4117" s="1" t="s">
        <v>6572</v>
      </c>
      <c r="B4117" s="1" t="s">
        <v>1239</v>
      </c>
      <c r="C4117" s="1" t="s">
        <v>3193</v>
      </c>
      <c r="D4117" s="1" t="s">
        <v>2017</v>
      </c>
      <c r="E4117" s="1" t="s">
        <v>2018</v>
      </c>
      <c r="F4117" s="16" t="n">
        <v>0</v>
      </c>
      <c r="G4117" s="16" t="n">
        <v>6447.36</v>
      </c>
      <c r="H4117" s="16" t="n">
        <v>6447.36</v>
      </c>
    </row>
    <row r="4118" customFormat="false" ht="15" hidden="false" customHeight="true" outlineLevel="0" collapsed="false">
      <c r="A4118" s="1" t="s">
        <v>6573</v>
      </c>
      <c r="B4118" s="1" t="s">
        <v>1527</v>
      </c>
      <c r="C4118" s="1" t="s">
        <v>808</v>
      </c>
      <c r="D4118" s="1" t="s">
        <v>2017</v>
      </c>
      <c r="E4118" s="1" t="s">
        <v>2018</v>
      </c>
      <c r="F4118" s="16" t="n">
        <v>99</v>
      </c>
      <c r="G4118" s="16" t="n">
        <v>385.74</v>
      </c>
      <c r="H4118" s="16" t="n">
        <v>484.74</v>
      </c>
    </row>
    <row r="4119" customFormat="false" ht="15" hidden="false" customHeight="true" outlineLevel="0" collapsed="false">
      <c r="A4119" s="1" t="s">
        <v>6574</v>
      </c>
      <c r="B4119" s="1" t="s">
        <v>1844</v>
      </c>
      <c r="C4119" s="1" t="s">
        <v>2234</v>
      </c>
      <c r="D4119" s="1" t="s">
        <v>2021</v>
      </c>
      <c r="E4119" s="1" t="s">
        <v>2045</v>
      </c>
      <c r="F4119" s="16" t="n">
        <v>0</v>
      </c>
      <c r="G4119" s="16" t="n">
        <v>8993.24</v>
      </c>
      <c r="H4119" s="16" t="n">
        <v>8993.24</v>
      </c>
    </row>
    <row r="4120" customFormat="false" ht="15" hidden="false" customHeight="true" outlineLevel="0" collapsed="false">
      <c r="A4120" s="1" t="s">
        <v>6575</v>
      </c>
      <c r="B4120" s="1" t="s">
        <v>1806</v>
      </c>
      <c r="C4120" s="1" t="s">
        <v>1288</v>
      </c>
      <c r="D4120" s="1" t="s">
        <v>2021</v>
      </c>
      <c r="E4120" s="1" t="s">
        <v>2018</v>
      </c>
      <c r="F4120" s="16" t="n">
        <v>0</v>
      </c>
      <c r="G4120" s="16" t="n">
        <v>4156.61</v>
      </c>
      <c r="H4120" s="16" t="n">
        <v>4156.61</v>
      </c>
    </row>
    <row r="4121" customFormat="false" ht="15" hidden="false" customHeight="true" outlineLevel="0" collapsed="false">
      <c r="A4121" s="1" t="s">
        <v>6576</v>
      </c>
      <c r="B4121" s="1" t="s">
        <v>1017</v>
      </c>
      <c r="C4121" s="1" t="s">
        <v>2156</v>
      </c>
      <c r="D4121" s="1" t="s">
        <v>2025</v>
      </c>
      <c r="E4121" s="1" t="s">
        <v>2018</v>
      </c>
      <c r="F4121" s="16" t="n">
        <v>0</v>
      </c>
      <c r="G4121" s="16" t="n">
        <v>10128.03</v>
      </c>
      <c r="H4121" s="16" t="n">
        <v>10128.03</v>
      </c>
    </row>
    <row r="4122" customFormat="false" ht="15" hidden="false" customHeight="true" outlineLevel="0" collapsed="false">
      <c r="A4122" s="1" t="s">
        <v>6577</v>
      </c>
      <c r="B4122" s="1" t="s">
        <v>1889</v>
      </c>
      <c r="C4122" s="1" t="s">
        <v>2464</v>
      </c>
      <c r="D4122" s="1" t="s">
        <v>2021</v>
      </c>
      <c r="E4122" s="1" t="s">
        <v>2018</v>
      </c>
      <c r="F4122" s="16" t="n">
        <v>49</v>
      </c>
      <c r="G4122" s="16" t="n">
        <v>2398.35</v>
      </c>
      <c r="H4122" s="16" t="n">
        <v>2447.35</v>
      </c>
    </row>
    <row r="4123" customFormat="false" ht="15" hidden="false" customHeight="true" outlineLevel="0" collapsed="false">
      <c r="A4123" s="1" t="s">
        <v>6578</v>
      </c>
      <c r="B4123" s="1" t="s">
        <v>1121</v>
      </c>
      <c r="C4123" s="1" t="s">
        <v>3156</v>
      </c>
      <c r="D4123" s="1" t="s">
        <v>2028</v>
      </c>
      <c r="E4123" s="1" t="s">
        <v>2022</v>
      </c>
      <c r="F4123" s="16" t="n">
        <v>79</v>
      </c>
      <c r="G4123" s="16" t="n">
        <v>862.99</v>
      </c>
      <c r="H4123" s="16" t="n">
        <v>941.99</v>
      </c>
    </row>
    <row r="4124" customFormat="false" ht="15" hidden="false" customHeight="true" outlineLevel="0" collapsed="false">
      <c r="A4124" s="1" t="s">
        <v>6579</v>
      </c>
      <c r="B4124" s="1" t="s">
        <v>193</v>
      </c>
      <c r="C4124" s="1" t="s">
        <v>679</v>
      </c>
      <c r="D4124" s="1" t="s">
        <v>2025</v>
      </c>
      <c r="E4124" s="1" t="s">
        <v>2018</v>
      </c>
      <c r="F4124" s="16" t="n">
        <v>0</v>
      </c>
      <c r="G4124" s="16" t="n">
        <v>5372.04</v>
      </c>
      <c r="H4124" s="16" t="n">
        <v>5372.04</v>
      </c>
    </row>
    <row r="4125" customFormat="false" ht="15" hidden="false" customHeight="true" outlineLevel="0" collapsed="false">
      <c r="A4125" s="1" t="s">
        <v>6580</v>
      </c>
      <c r="B4125" s="1" t="s">
        <v>1656</v>
      </c>
      <c r="C4125" s="1" t="s">
        <v>565</v>
      </c>
      <c r="D4125" s="1" t="s">
        <v>2017</v>
      </c>
      <c r="E4125" s="1" t="s">
        <v>2084</v>
      </c>
      <c r="F4125" s="16" t="n">
        <v>0</v>
      </c>
      <c r="G4125" s="16" t="n">
        <v>4909.56</v>
      </c>
      <c r="H4125" s="16" t="n">
        <v>4909.56</v>
      </c>
    </row>
    <row r="4126" customFormat="false" ht="15" hidden="false" customHeight="true" outlineLevel="0" collapsed="false">
      <c r="A4126" s="1" t="s">
        <v>6581</v>
      </c>
      <c r="B4126" s="1" t="s">
        <v>1889</v>
      </c>
      <c r="C4126" s="1" t="s">
        <v>5697</v>
      </c>
      <c r="D4126" s="1" t="s">
        <v>2025</v>
      </c>
      <c r="E4126" s="1" t="s">
        <v>2018</v>
      </c>
      <c r="F4126" s="16" t="n">
        <v>0</v>
      </c>
      <c r="G4126" s="16" t="n">
        <v>3453.85</v>
      </c>
      <c r="H4126" s="16" t="n">
        <v>3453.85</v>
      </c>
    </row>
    <row r="4127" customFormat="false" ht="15" hidden="false" customHeight="true" outlineLevel="0" collapsed="false">
      <c r="A4127" s="1" t="s">
        <v>6582</v>
      </c>
      <c r="B4127" s="1" t="s">
        <v>1527</v>
      </c>
      <c r="C4127" s="1" t="s">
        <v>3162</v>
      </c>
      <c r="D4127" s="1" t="s">
        <v>2017</v>
      </c>
      <c r="E4127" s="1" t="s">
        <v>2018</v>
      </c>
      <c r="F4127" s="16" t="n">
        <v>0</v>
      </c>
      <c r="G4127" s="16" t="n">
        <v>6743.06</v>
      </c>
      <c r="H4127" s="16" t="n">
        <v>6743.06</v>
      </c>
    </row>
    <row r="4128" customFormat="false" ht="15" hidden="false" customHeight="true" outlineLevel="0" collapsed="false">
      <c r="A4128" s="1" t="s">
        <v>6583</v>
      </c>
      <c r="B4128" s="1" t="s">
        <v>1876</v>
      </c>
      <c r="C4128" s="1" t="s">
        <v>651</v>
      </c>
      <c r="D4128" s="1" t="s">
        <v>2025</v>
      </c>
      <c r="E4128" s="1" t="s">
        <v>2018</v>
      </c>
      <c r="F4128" s="16" t="n">
        <v>0</v>
      </c>
      <c r="G4128" s="16" t="n">
        <v>4421.22</v>
      </c>
      <c r="H4128" s="16" t="n">
        <v>4421.22</v>
      </c>
    </row>
    <row r="4129" customFormat="false" ht="15" hidden="false" customHeight="true" outlineLevel="0" collapsed="false">
      <c r="A4129" s="1" t="s">
        <v>6584</v>
      </c>
      <c r="B4129" s="1" t="s">
        <v>1338</v>
      </c>
      <c r="C4129" s="1" t="s">
        <v>2275</v>
      </c>
      <c r="D4129" s="1" t="s">
        <v>2025</v>
      </c>
      <c r="E4129" s="1" t="s">
        <v>2018</v>
      </c>
      <c r="F4129" s="16" t="n">
        <v>0</v>
      </c>
      <c r="G4129" s="16" t="n">
        <v>3916.53</v>
      </c>
      <c r="H4129" s="16" t="n">
        <v>3916.53</v>
      </c>
    </row>
    <row r="4130" customFormat="false" ht="15" hidden="false" customHeight="true" outlineLevel="0" collapsed="false">
      <c r="A4130" s="1" t="s">
        <v>6585</v>
      </c>
      <c r="B4130" s="1" t="s">
        <v>1239</v>
      </c>
      <c r="C4130" s="1" t="s">
        <v>2211</v>
      </c>
      <c r="D4130" s="1" t="s">
        <v>2055</v>
      </c>
      <c r="E4130" s="1" t="s">
        <v>2018</v>
      </c>
      <c r="F4130" s="16" t="n">
        <v>0</v>
      </c>
      <c r="G4130" s="16" t="n">
        <v>4413.65</v>
      </c>
      <c r="H4130" s="16" t="n">
        <v>4413.65</v>
      </c>
    </row>
    <row r="4131" customFormat="false" ht="15" hidden="false" customHeight="true" outlineLevel="0" collapsed="false">
      <c r="A4131" s="1" t="s">
        <v>6586</v>
      </c>
      <c r="B4131" s="1" t="s">
        <v>447</v>
      </c>
      <c r="C4131" s="1" t="s">
        <v>1036</v>
      </c>
      <c r="D4131" s="1" t="s">
        <v>2025</v>
      </c>
      <c r="E4131" s="1" t="s">
        <v>2018</v>
      </c>
      <c r="F4131" s="16" t="n">
        <v>49</v>
      </c>
      <c r="G4131" s="16" t="n">
        <v>1821.37</v>
      </c>
      <c r="H4131" s="16" t="n">
        <v>1870.37</v>
      </c>
    </row>
    <row r="4132" customFormat="false" ht="15" hidden="false" customHeight="true" outlineLevel="0" collapsed="false">
      <c r="A4132" s="1" t="s">
        <v>6587</v>
      </c>
      <c r="B4132" s="1" t="s">
        <v>758</v>
      </c>
      <c r="C4132" s="1" t="s">
        <v>1641</v>
      </c>
      <c r="D4132" s="1" t="s">
        <v>2028</v>
      </c>
      <c r="E4132" s="1" t="s">
        <v>2018</v>
      </c>
      <c r="F4132" s="16" t="n">
        <v>0</v>
      </c>
      <c r="G4132" s="16" t="n">
        <v>6834.66</v>
      </c>
      <c r="H4132" s="16" t="n">
        <v>6834.66</v>
      </c>
    </row>
    <row r="4133" customFormat="false" ht="15" hidden="false" customHeight="true" outlineLevel="0" collapsed="false">
      <c r="A4133" s="1" t="s">
        <v>6588</v>
      </c>
      <c r="B4133" s="1" t="s">
        <v>700</v>
      </c>
      <c r="C4133" s="1" t="s">
        <v>3193</v>
      </c>
      <c r="D4133" s="1" t="s">
        <v>2017</v>
      </c>
      <c r="E4133" s="1" t="s">
        <v>2018</v>
      </c>
      <c r="F4133" s="16" t="n">
        <v>0</v>
      </c>
      <c r="G4133" s="16" t="n">
        <v>16403.59</v>
      </c>
      <c r="H4133" s="16" t="n">
        <v>16403.59</v>
      </c>
    </row>
    <row r="4134" customFormat="false" ht="15" hidden="false" customHeight="true" outlineLevel="0" collapsed="false">
      <c r="A4134" s="1" t="s">
        <v>6589</v>
      </c>
      <c r="B4134" s="1" t="s">
        <v>1437</v>
      </c>
      <c r="C4134" s="1" t="s">
        <v>2471</v>
      </c>
      <c r="D4134" s="1" t="s">
        <v>2017</v>
      </c>
      <c r="E4134" s="1" t="s">
        <v>2018</v>
      </c>
      <c r="F4134" s="16" t="n">
        <v>0</v>
      </c>
      <c r="G4134" s="16" t="n">
        <v>2878.65</v>
      </c>
      <c r="H4134" s="16" t="n">
        <v>2878.65</v>
      </c>
    </row>
    <row r="4135" customFormat="false" ht="15" hidden="false" customHeight="true" outlineLevel="0" collapsed="false">
      <c r="A4135" s="1" t="s">
        <v>6590</v>
      </c>
      <c r="B4135" s="1" t="s">
        <v>931</v>
      </c>
      <c r="C4135" s="1" t="s">
        <v>505</v>
      </c>
      <c r="D4135" s="1" t="s">
        <v>2028</v>
      </c>
      <c r="E4135" s="1" t="s">
        <v>2018</v>
      </c>
      <c r="F4135" s="16" t="n">
        <v>0</v>
      </c>
      <c r="G4135" s="16" t="n">
        <v>5311.32</v>
      </c>
      <c r="H4135" s="16" t="n">
        <v>5311.32</v>
      </c>
    </row>
    <row r="4136" customFormat="false" ht="15" hidden="false" customHeight="true" outlineLevel="0" collapsed="false">
      <c r="A4136" s="1" t="s">
        <v>6591</v>
      </c>
      <c r="B4136" s="1" t="s">
        <v>147</v>
      </c>
      <c r="C4136" s="1" t="s">
        <v>2867</v>
      </c>
      <c r="D4136" s="1" t="s">
        <v>2021</v>
      </c>
      <c r="E4136" s="1" t="s">
        <v>2022</v>
      </c>
      <c r="F4136" s="16" t="n">
        <v>0</v>
      </c>
      <c r="G4136" s="16" t="n">
        <v>24507.53</v>
      </c>
      <c r="H4136" s="16" t="n">
        <v>24507.53</v>
      </c>
    </row>
    <row r="4137" customFormat="false" ht="15" hidden="false" customHeight="true" outlineLevel="0" collapsed="false">
      <c r="A4137" s="1" t="s">
        <v>6592</v>
      </c>
      <c r="B4137" s="1" t="s">
        <v>1723</v>
      </c>
      <c r="C4137" s="1" t="s">
        <v>1243</v>
      </c>
      <c r="D4137" s="1" t="s">
        <v>2021</v>
      </c>
      <c r="E4137" s="1" t="s">
        <v>2018</v>
      </c>
      <c r="F4137" s="16" t="n">
        <v>0</v>
      </c>
      <c r="G4137" s="16" t="n">
        <v>4422.71</v>
      </c>
      <c r="H4137" s="16" t="n">
        <v>4422.71</v>
      </c>
    </row>
    <row r="4138" customFormat="false" ht="15" hidden="false" customHeight="true" outlineLevel="0" collapsed="false">
      <c r="A4138" s="1" t="s">
        <v>6593</v>
      </c>
      <c r="B4138" s="1" t="s">
        <v>1398</v>
      </c>
      <c r="C4138" s="1" t="s">
        <v>2695</v>
      </c>
      <c r="D4138" s="1" t="s">
        <v>2025</v>
      </c>
      <c r="E4138" s="1" t="s">
        <v>2018</v>
      </c>
      <c r="F4138" s="16" t="n">
        <v>0</v>
      </c>
      <c r="G4138" s="16" t="n">
        <v>9334.66</v>
      </c>
      <c r="H4138" s="16" t="n">
        <v>9334.66</v>
      </c>
    </row>
    <row r="4139" customFormat="false" ht="15" hidden="false" customHeight="true" outlineLevel="0" collapsed="false">
      <c r="A4139" s="1" t="s">
        <v>6594</v>
      </c>
      <c r="B4139" s="1" t="s">
        <v>740</v>
      </c>
      <c r="C4139" s="1" t="s">
        <v>1103</v>
      </c>
      <c r="D4139" s="1" t="s">
        <v>2017</v>
      </c>
      <c r="E4139" s="1" t="s">
        <v>2018</v>
      </c>
      <c r="F4139" s="16" t="n">
        <v>79</v>
      </c>
      <c r="G4139" s="16" t="n">
        <v>623</v>
      </c>
      <c r="H4139" s="16" t="n">
        <v>702</v>
      </c>
    </row>
    <row r="4140" customFormat="false" ht="15" hidden="false" customHeight="true" outlineLevel="0" collapsed="false">
      <c r="A4140" s="1" t="s">
        <v>6595</v>
      </c>
      <c r="B4140" s="1" t="s">
        <v>666</v>
      </c>
      <c r="C4140" s="1" t="s">
        <v>3670</v>
      </c>
      <c r="D4140" s="1" t="s">
        <v>2021</v>
      </c>
      <c r="E4140" s="1" t="s">
        <v>2018</v>
      </c>
      <c r="F4140" s="16" t="n">
        <v>0</v>
      </c>
      <c r="G4140" s="16" t="n">
        <v>14515.52</v>
      </c>
      <c r="H4140" s="16" t="n">
        <v>14515.52</v>
      </c>
    </row>
    <row r="4141" customFormat="false" ht="15" hidden="false" customHeight="true" outlineLevel="0" collapsed="false">
      <c r="A4141" s="1" t="s">
        <v>6596</v>
      </c>
      <c r="B4141" s="1" t="s">
        <v>708</v>
      </c>
      <c r="C4141" s="1" t="s">
        <v>2073</v>
      </c>
      <c r="D4141" s="1" t="s">
        <v>2025</v>
      </c>
      <c r="E4141" s="1" t="s">
        <v>2018</v>
      </c>
      <c r="F4141" s="16" t="n">
        <v>0</v>
      </c>
      <c r="G4141" s="16" t="n">
        <v>2982.85</v>
      </c>
      <c r="H4141" s="16" t="n">
        <v>2982.85</v>
      </c>
    </row>
    <row r="4142" customFormat="false" ht="15" hidden="false" customHeight="true" outlineLevel="0" collapsed="false">
      <c r="A4142" s="1" t="s">
        <v>6597</v>
      </c>
      <c r="B4142" s="1" t="s">
        <v>680</v>
      </c>
      <c r="C4142" s="1" t="s">
        <v>757</v>
      </c>
      <c r="D4142" s="1" t="s">
        <v>2032</v>
      </c>
      <c r="E4142" s="1" t="s">
        <v>2018</v>
      </c>
      <c r="F4142" s="16" t="n">
        <v>79</v>
      </c>
      <c r="G4142" s="16" t="n">
        <v>1714.61</v>
      </c>
      <c r="H4142" s="16" t="n">
        <v>1793.61</v>
      </c>
    </row>
    <row r="4143" customFormat="false" ht="15" hidden="false" customHeight="true" outlineLevel="0" collapsed="false">
      <c r="A4143" s="1" t="s">
        <v>6598</v>
      </c>
      <c r="B4143" s="1" t="s">
        <v>343</v>
      </c>
      <c r="C4143" s="1" t="s">
        <v>722</v>
      </c>
      <c r="D4143" s="1" t="s">
        <v>2025</v>
      </c>
      <c r="E4143" s="1" t="s">
        <v>2018</v>
      </c>
      <c r="F4143" s="16" t="n">
        <v>79</v>
      </c>
      <c r="G4143" s="16" t="n">
        <v>1821.37</v>
      </c>
      <c r="H4143" s="16" t="n">
        <v>1900.37</v>
      </c>
    </row>
    <row r="4144" customFormat="false" ht="15" hidden="false" customHeight="true" outlineLevel="0" collapsed="false">
      <c r="A4144" s="1" t="s">
        <v>6599</v>
      </c>
      <c r="B4144" s="1" t="s">
        <v>1758</v>
      </c>
      <c r="C4144" s="1" t="s">
        <v>1579</v>
      </c>
      <c r="D4144" s="1" t="s">
        <v>2017</v>
      </c>
      <c r="E4144" s="1" t="s">
        <v>2018</v>
      </c>
      <c r="F4144" s="16" t="n">
        <v>0</v>
      </c>
      <c r="G4144" s="16" t="n">
        <v>3774.71</v>
      </c>
      <c r="H4144" s="16" t="n">
        <v>3774.71</v>
      </c>
    </row>
    <row r="4145" customFormat="false" ht="15" hidden="false" customHeight="true" outlineLevel="0" collapsed="false">
      <c r="A4145" s="1" t="s">
        <v>6600</v>
      </c>
      <c r="B4145" s="1" t="s">
        <v>1312</v>
      </c>
      <c r="C4145" s="1" t="s">
        <v>2150</v>
      </c>
      <c r="D4145" s="1" t="s">
        <v>2017</v>
      </c>
      <c r="E4145" s="1" t="s">
        <v>2045</v>
      </c>
      <c r="F4145" s="16" t="n">
        <v>0</v>
      </c>
      <c r="G4145" s="16" t="n">
        <v>10415.05</v>
      </c>
      <c r="H4145" s="16" t="n">
        <v>10415.05</v>
      </c>
    </row>
    <row r="4146" customFormat="false" ht="15" hidden="false" customHeight="true" outlineLevel="0" collapsed="false">
      <c r="A4146" s="1" t="s">
        <v>6601</v>
      </c>
      <c r="B4146" s="1" t="s">
        <v>1360</v>
      </c>
      <c r="C4146" s="1" t="s">
        <v>2140</v>
      </c>
      <c r="D4146" s="1" t="s">
        <v>2017</v>
      </c>
      <c r="E4146" s="1" t="s">
        <v>2084</v>
      </c>
      <c r="F4146" s="16" t="n">
        <v>0</v>
      </c>
      <c r="G4146" s="16" t="n">
        <v>12912.32</v>
      </c>
      <c r="H4146" s="16" t="n">
        <v>12912.32</v>
      </c>
    </row>
    <row r="4147" customFormat="false" ht="15" hidden="false" customHeight="true" outlineLevel="0" collapsed="false">
      <c r="A4147" s="1" t="s">
        <v>6602</v>
      </c>
      <c r="B4147" s="1" t="s">
        <v>968</v>
      </c>
      <c r="C4147" s="1" t="s">
        <v>1693</v>
      </c>
      <c r="D4147" s="1" t="s">
        <v>2017</v>
      </c>
      <c r="E4147" s="1" t="s">
        <v>2018</v>
      </c>
      <c r="F4147" s="16" t="n">
        <v>0</v>
      </c>
      <c r="G4147" s="16" t="n">
        <v>2728.26</v>
      </c>
      <c r="H4147" s="16" t="n">
        <v>2728.26</v>
      </c>
    </row>
    <row r="4148" customFormat="false" ht="15" hidden="false" customHeight="true" outlineLevel="0" collapsed="false">
      <c r="A4148" s="1" t="s">
        <v>6603</v>
      </c>
      <c r="B4148" s="1" t="s">
        <v>1583</v>
      </c>
      <c r="C4148" s="1" t="s">
        <v>808</v>
      </c>
      <c r="D4148" s="1" t="s">
        <v>2017</v>
      </c>
      <c r="E4148" s="1" t="s">
        <v>2018</v>
      </c>
      <c r="F4148" s="16" t="n">
        <v>79</v>
      </c>
      <c r="G4148" s="16" t="n">
        <v>1593.45</v>
      </c>
      <c r="H4148" s="16" t="n">
        <v>1672.45</v>
      </c>
    </row>
    <row r="4149" customFormat="false" ht="15" hidden="false" customHeight="true" outlineLevel="0" collapsed="false">
      <c r="A4149" s="1" t="s">
        <v>6604</v>
      </c>
      <c r="B4149" s="1" t="s">
        <v>1806</v>
      </c>
      <c r="C4149" s="1" t="s">
        <v>1851</v>
      </c>
      <c r="D4149" s="1" t="s">
        <v>2017</v>
      </c>
      <c r="E4149" s="1" t="s">
        <v>2045</v>
      </c>
      <c r="F4149" s="16" t="n">
        <v>49</v>
      </c>
      <c r="G4149" s="16" t="n">
        <v>482.17</v>
      </c>
      <c r="H4149" s="16" t="n">
        <v>531.17</v>
      </c>
    </row>
    <row r="4150" customFormat="false" ht="15" hidden="false" customHeight="true" outlineLevel="0" collapsed="false">
      <c r="A4150" s="1" t="s">
        <v>6605</v>
      </c>
      <c r="B4150" s="1" t="s">
        <v>1440</v>
      </c>
      <c r="C4150" s="1" t="s">
        <v>2375</v>
      </c>
      <c r="D4150" s="1" t="s">
        <v>2021</v>
      </c>
      <c r="E4150" s="1" t="s">
        <v>2018</v>
      </c>
      <c r="F4150" s="16" t="n">
        <v>0</v>
      </c>
      <c r="G4150" s="16" t="n">
        <v>4539.58</v>
      </c>
      <c r="H4150" s="16" t="n">
        <v>4539.58</v>
      </c>
    </row>
    <row r="4151" customFormat="false" ht="15" hidden="false" customHeight="true" outlineLevel="0" collapsed="false">
      <c r="A4151" s="1" t="s">
        <v>6606</v>
      </c>
      <c r="B4151" s="1" t="s">
        <v>815</v>
      </c>
      <c r="C4151" s="1" t="s">
        <v>2296</v>
      </c>
      <c r="D4151" s="1" t="s">
        <v>2028</v>
      </c>
      <c r="E4151" s="1" t="s">
        <v>2018</v>
      </c>
      <c r="F4151" s="16" t="n">
        <v>99</v>
      </c>
      <c r="G4151" s="16" t="n">
        <v>2492.76</v>
      </c>
      <c r="H4151" s="16" t="n">
        <v>2591.76</v>
      </c>
    </row>
    <row r="4152" customFormat="false" ht="15" hidden="false" customHeight="true" outlineLevel="0" collapsed="false">
      <c r="A4152" s="1" t="s">
        <v>6607</v>
      </c>
      <c r="B4152" s="1" t="s">
        <v>1498</v>
      </c>
      <c r="C4152" s="1" t="s">
        <v>2191</v>
      </c>
      <c r="D4152" s="1" t="s">
        <v>2028</v>
      </c>
      <c r="E4152" s="1" t="s">
        <v>2018</v>
      </c>
      <c r="F4152" s="16" t="n">
        <v>79</v>
      </c>
      <c r="G4152" s="16" t="n">
        <v>750.27</v>
      </c>
      <c r="H4152" s="16" t="n">
        <v>829.27</v>
      </c>
    </row>
    <row r="4153" customFormat="false" ht="15" hidden="false" customHeight="true" outlineLevel="0" collapsed="false">
      <c r="A4153" s="1" t="s">
        <v>6608</v>
      </c>
      <c r="B4153" s="1" t="s">
        <v>1545</v>
      </c>
      <c r="C4153" s="1" t="s">
        <v>1636</v>
      </c>
      <c r="D4153" s="1" t="s">
        <v>2025</v>
      </c>
      <c r="E4153" s="1" t="s">
        <v>2084</v>
      </c>
      <c r="F4153" s="16" t="n">
        <v>79</v>
      </c>
      <c r="G4153" s="16" t="n">
        <v>2250.81</v>
      </c>
      <c r="H4153" s="16" t="n">
        <v>2329.81</v>
      </c>
    </row>
    <row r="4154" customFormat="false" ht="15" hidden="false" customHeight="true" outlineLevel="0" collapsed="false">
      <c r="A4154" s="1" t="s">
        <v>6609</v>
      </c>
      <c r="B4154" s="1" t="s">
        <v>447</v>
      </c>
      <c r="C4154" s="1" t="s">
        <v>2020</v>
      </c>
      <c r="D4154" s="1" t="s">
        <v>2017</v>
      </c>
      <c r="E4154" s="1" t="s">
        <v>2018</v>
      </c>
      <c r="F4154" s="16" t="n">
        <v>0</v>
      </c>
      <c r="G4154" s="16" t="n">
        <v>3206.7</v>
      </c>
      <c r="H4154" s="16" t="n">
        <v>3206.7</v>
      </c>
    </row>
    <row r="4155" customFormat="false" ht="15" hidden="false" customHeight="true" outlineLevel="0" collapsed="false">
      <c r="A4155" s="1" t="s">
        <v>6610</v>
      </c>
      <c r="B4155" s="1" t="s">
        <v>433</v>
      </c>
      <c r="C4155" s="1" t="s">
        <v>2037</v>
      </c>
      <c r="D4155" s="1" t="s">
        <v>2025</v>
      </c>
      <c r="E4155" s="1" t="s">
        <v>2022</v>
      </c>
      <c r="F4155" s="16" t="n">
        <v>0</v>
      </c>
      <c r="G4155" s="16" t="n">
        <v>3206.7</v>
      </c>
      <c r="H4155" s="16" t="n">
        <v>3206.7</v>
      </c>
    </row>
    <row r="4156" customFormat="false" ht="15" hidden="false" customHeight="true" outlineLevel="0" collapsed="false">
      <c r="A4156" s="1" t="s">
        <v>6611</v>
      </c>
      <c r="B4156" s="1" t="s">
        <v>674</v>
      </c>
      <c r="C4156" s="1" t="s">
        <v>4238</v>
      </c>
      <c r="D4156" s="1" t="s">
        <v>2017</v>
      </c>
      <c r="E4156" s="1" t="s">
        <v>2018</v>
      </c>
      <c r="F4156" s="16" t="n">
        <v>79</v>
      </c>
      <c r="G4156" s="16" t="n">
        <v>964.86</v>
      </c>
      <c r="H4156" s="16" t="n">
        <v>1043.86</v>
      </c>
    </row>
    <row r="4157" customFormat="false" ht="15" hidden="false" customHeight="true" outlineLevel="0" collapsed="false">
      <c r="A4157" s="1" t="s">
        <v>6612</v>
      </c>
      <c r="B4157" s="1" t="s">
        <v>1897</v>
      </c>
      <c r="C4157" s="1" t="s">
        <v>2773</v>
      </c>
      <c r="D4157" s="1" t="s">
        <v>2025</v>
      </c>
      <c r="E4157" s="1" t="s">
        <v>2018</v>
      </c>
      <c r="F4157" s="16" t="n">
        <v>49</v>
      </c>
      <c r="G4157" s="16" t="n">
        <v>886.65</v>
      </c>
      <c r="H4157" s="16" t="n">
        <v>935.65</v>
      </c>
    </row>
    <row r="4158" customFormat="false" ht="15" hidden="false" customHeight="true" outlineLevel="0" collapsed="false">
      <c r="A4158" s="1" t="s">
        <v>6613</v>
      </c>
      <c r="B4158" s="1" t="s">
        <v>1856</v>
      </c>
      <c r="C4158" s="1" t="s">
        <v>1907</v>
      </c>
      <c r="D4158" s="1" t="s">
        <v>2025</v>
      </c>
      <c r="E4158" s="1" t="s">
        <v>2018</v>
      </c>
      <c r="F4158" s="16" t="n">
        <v>0</v>
      </c>
      <c r="G4158" s="16" t="n">
        <v>9654.15</v>
      </c>
      <c r="H4158" s="16" t="n">
        <v>9654.15</v>
      </c>
    </row>
    <row r="4159" customFormat="false" ht="15" hidden="false" customHeight="true" outlineLevel="0" collapsed="false">
      <c r="A4159" s="1" t="s">
        <v>6614</v>
      </c>
      <c r="B4159" s="1" t="s">
        <v>1135</v>
      </c>
      <c r="C4159" s="1" t="s">
        <v>2601</v>
      </c>
      <c r="D4159" s="1" t="s">
        <v>2028</v>
      </c>
      <c r="E4159" s="1" t="s">
        <v>2018</v>
      </c>
      <c r="F4159" s="16" t="n">
        <v>49</v>
      </c>
      <c r="G4159" s="16" t="n">
        <v>750.27</v>
      </c>
      <c r="H4159" s="16" t="n">
        <v>799.27</v>
      </c>
    </row>
    <row r="4160" customFormat="false" ht="15" hidden="false" customHeight="true" outlineLevel="0" collapsed="false">
      <c r="A4160" s="1" t="s">
        <v>6615</v>
      </c>
      <c r="B4160" s="1" t="s">
        <v>1193</v>
      </c>
      <c r="C4160" s="1" t="s">
        <v>2191</v>
      </c>
      <c r="D4160" s="1" t="s">
        <v>2017</v>
      </c>
      <c r="E4160" s="1" t="s">
        <v>2018</v>
      </c>
      <c r="F4160" s="16" t="n">
        <v>0</v>
      </c>
      <c r="G4160" s="16" t="n">
        <v>15933.96</v>
      </c>
      <c r="H4160" s="16" t="n">
        <v>15933.96</v>
      </c>
    </row>
    <row r="4161" customFormat="false" ht="15" hidden="false" customHeight="true" outlineLevel="0" collapsed="false">
      <c r="A4161" s="1" t="s">
        <v>6616</v>
      </c>
      <c r="B4161" s="1" t="s">
        <v>1670</v>
      </c>
      <c r="C4161" s="1" t="s">
        <v>1741</v>
      </c>
      <c r="D4161" s="1" t="s">
        <v>2025</v>
      </c>
      <c r="E4161" s="1" t="s">
        <v>2018</v>
      </c>
      <c r="F4161" s="16" t="n">
        <v>0</v>
      </c>
      <c r="G4161" s="16" t="n">
        <v>3493.68</v>
      </c>
      <c r="H4161" s="16" t="n">
        <v>3493.68</v>
      </c>
    </row>
    <row r="4162" customFormat="false" ht="15" hidden="false" customHeight="true" outlineLevel="0" collapsed="false">
      <c r="A4162" s="1" t="s">
        <v>6617</v>
      </c>
      <c r="B4162" s="1" t="s">
        <v>1145</v>
      </c>
      <c r="C4162" s="1" t="s">
        <v>2525</v>
      </c>
      <c r="D4162" s="1" t="s">
        <v>2025</v>
      </c>
      <c r="E4162" s="1" t="s">
        <v>2084</v>
      </c>
      <c r="F4162" s="16" t="n">
        <v>99</v>
      </c>
      <c r="G4162" s="16" t="n">
        <v>1139.99</v>
      </c>
      <c r="H4162" s="16" t="n">
        <v>1238.99</v>
      </c>
    </row>
    <row r="4163" customFormat="false" ht="15" hidden="false" customHeight="true" outlineLevel="0" collapsed="false">
      <c r="A4163" s="1" t="s">
        <v>6618</v>
      </c>
      <c r="B4163" s="1" t="s">
        <v>1184</v>
      </c>
      <c r="C4163" s="1" t="s">
        <v>2243</v>
      </c>
      <c r="D4163" s="1" t="s">
        <v>2017</v>
      </c>
      <c r="E4163" s="1" t="s">
        <v>2018</v>
      </c>
      <c r="F4163" s="16" t="n">
        <v>0</v>
      </c>
      <c r="G4163" s="16" t="n">
        <v>4421.73</v>
      </c>
      <c r="H4163" s="16" t="n">
        <v>4421.73</v>
      </c>
    </row>
    <row r="4164" customFormat="false" ht="15" hidden="false" customHeight="true" outlineLevel="0" collapsed="false">
      <c r="A4164" s="1" t="s">
        <v>6619</v>
      </c>
      <c r="B4164" s="1" t="s">
        <v>1137</v>
      </c>
      <c r="C4164" s="1" t="s">
        <v>432</v>
      </c>
      <c r="D4164" s="1" t="s">
        <v>2032</v>
      </c>
      <c r="E4164" s="1" t="s">
        <v>2018</v>
      </c>
      <c r="F4164" s="16" t="n">
        <v>0</v>
      </c>
      <c r="G4164" s="16" t="n">
        <v>4273.58</v>
      </c>
      <c r="H4164" s="16" t="n">
        <v>4273.58</v>
      </c>
    </row>
    <row r="4165" customFormat="false" ht="15" hidden="false" customHeight="true" outlineLevel="0" collapsed="false">
      <c r="A4165" s="1" t="s">
        <v>6620</v>
      </c>
      <c r="B4165" s="1" t="s">
        <v>1008</v>
      </c>
      <c r="C4165" s="1" t="s">
        <v>2571</v>
      </c>
      <c r="D4165" s="1" t="s">
        <v>2017</v>
      </c>
      <c r="E4165" s="1" t="s">
        <v>2018</v>
      </c>
      <c r="F4165" s="16" t="n">
        <v>0</v>
      </c>
      <c r="G4165" s="16" t="n">
        <v>4599.38</v>
      </c>
      <c r="H4165" s="16" t="n">
        <v>4599.38</v>
      </c>
    </row>
    <row r="4166" customFormat="false" ht="15" hidden="false" customHeight="true" outlineLevel="0" collapsed="false">
      <c r="A4166" s="1" t="s">
        <v>6621</v>
      </c>
      <c r="B4166" s="1" t="s">
        <v>1005</v>
      </c>
      <c r="C4166" s="1" t="s">
        <v>644</v>
      </c>
      <c r="D4166" s="1" t="s">
        <v>2021</v>
      </c>
      <c r="E4166" s="1" t="s">
        <v>2018</v>
      </c>
      <c r="F4166" s="16" t="n">
        <v>0</v>
      </c>
      <c r="G4166" s="16" t="n">
        <v>2565.36</v>
      </c>
      <c r="H4166" s="16" t="n">
        <v>2565.36</v>
      </c>
    </row>
    <row r="4167" customFormat="false" ht="15" hidden="false" customHeight="true" outlineLevel="0" collapsed="false">
      <c r="A4167" s="1" t="s">
        <v>6622</v>
      </c>
      <c r="B4167" s="1" t="s">
        <v>636</v>
      </c>
      <c r="C4167" s="1" t="s">
        <v>1851</v>
      </c>
      <c r="D4167" s="1" t="s">
        <v>2017</v>
      </c>
      <c r="E4167" s="1" t="s">
        <v>2018</v>
      </c>
      <c r="F4167" s="16" t="n">
        <v>99</v>
      </c>
      <c r="G4167" s="16" t="n">
        <v>1350.49</v>
      </c>
      <c r="H4167" s="16" t="n">
        <v>1449.49</v>
      </c>
    </row>
    <row r="4168" customFormat="false" ht="15" hidden="false" customHeight="true" outlineLevel="0" collapsed="false">
      <c r="A4168" s="1" t="s">
        <v>6623</v>
      </c>
      <c r="B4168" s="1" t="s">
        <v>855</v>
      </c>
      <c r="C4168" s="1" t="s">
        <v>2499</v>
      </c>
      <c r="D4168" s="1" t="s">
        <v>2021</v>
      </c>
      <c r="E4168" s="1" t="s">
        <v>2018</v>
      </c>
      <c r="F4168" s="16" t="n">
        <v>0</v>
      </c>
      <c r="G4168" s="16" t="n">
        <v>7355.82</v>
      </c>
      <c r="H4168" s="16" t="n">
        <v>7355.82</v>
      </c>
    </row>
    <row r="4169" customFormat="false" ht="15" hidden="false" customHeight="true" outlineLevel="0" collapsed="false">
      <c r="A4169" s="1" t="s">
        <v>6624</v>
      </c>
      <c r="B4169" s="1" t="s">
        <v>1206</v>
      </c>
      <c r="C4169" s="1" t="s">
        <v>4838</v>
      </c>
      <c r="D4169" s="1" t="s">
        <v>2025</v>
      </c>
      <c r="E4169" s="1" t="s">
        <v>2018</v>
      </c>
      <c r="F4169" s="16" t="n">
        <v>0</v>
      </c>
      <c r="G4169" s="16" t="n">
        <v>8554.68</v>
      </c>
      <c r="H4169" s="16" t="n">
        <v>8554.68</v>
      </c>
    </row>
    <row r="4170" customFormat="false" ht="15" hidden="false" customHeight="true" outlineLevel="0" collapsed="false">
      <c r="A4170" s="1" t="s">
        <v>6625</v>
      </c>
      <c r="B4170" s="1" t="s">
        <v>1429</v>
      </c>
      <c r="C4170" s="1" t="s">
        <v>439</v>
      </c>
      <c r="D4170" s="1" t="s">
        <v>2025</v>
      </c>
      <c r="E4170" s="1" t="s">
        <v>2018</v>
      </c>
      <c r="F4170" s="16" t="n">
        <v>0</v>
      </c>
      <c r="G4170" s="16" t="n">
        <v>27515.94</v>
      </c>
      <c r="H4170" s="16" t="n">
        <v>27515.94</v>
      </c>
    </row>
    <row r="4171" customFormat="false" ht="15" hidden="false" customHeight="true" outlineLevel="0" collapsed="false">
      <c r="A4171" s="1" t="s">
        <v>6626</v>
      </c>
      <c r="B4171" s="1" t="s">
        <v>1844</v>
      </c>
      <c r="C4171" s="1" t="s">
        <v>826</v>
      </c>
      <c r="D4171" s="1" t="s">
        <v>2017</v>
      </c>
      <c r="E4171" s="1" t="s">
        <v>2045</v>
      </c>
      <c r="F4171" s="16" t="n">
        <v>0</v>
      </c>
      <c r="G4171" s="16" t="n">
        <v>8140.6</v>
      </c>
      <c r="H4171" s="16" t="n">
        <v>8140.6</v>
      </c>
    </row>
    <row r="4172" customFormat="false" ht="15" hidden="false" customHeight="true" outlineLevel="0" collapsed="false">
      <c r="A4172" s="1" t="s">
        <v>6627</v>
      </c>
      <c r="B4172" s="1" t="s">
        <v>708</v>
      </c>
      <c r="C4172" s="1" t="s">
        <v>1094</v>
      </c>
      <c r="D4172" s="1" t="s">
        <v>2028</v>
      </c>
      <c r="E4172" s="1" t="s">
        <v>2018</v>
      </c>
      <c r="F4172" s="16" t="n">
        <v>0</v>
      </c>
      <c r="G4172" s="16" t="n">
        <v>7574.31</v>
      </c>
      <c r="H4172" s="16" t="n">
        <v>7574.31</v>
      </c>
    </row>
    <row r="4173" customFormat="false" ht="15" hidden="false" customHeight="true" outlineLevel="0" collapsed="false">
      <c r="A4173" s="1" t="s">
        <v>6628</v>
      </c>
      <c r="B4173" s="1" t="s">
        <v>503</v>
      </c>
      <c r="C4173" s="1" t="s">
        <v>1219</v>
      </c>
      <c r="D4173" s="1" t="s">
        <v>2055</v>
      </c>
      <c r="E4173" s="1" t="s">
        <v>2018</v>
      </c>
      <c r="F4173" s="16" t="n">
        <v>0</v>
      </c>
      <c r="G4173" s="16" t="n">
        <v>2893.52</v>
      </c>
      <c r="H4173" s="16" t="n">
        <v>2893.52</v>
      </c>
    </row>
    <row r="4174" customFormat="false" ht="15" hidden="false" customHeight="true" outlineLevel="0" collapsed="false">
      <c r="A4174" s="1" t="s">
        <v>6629</v>
      </c>
      <c r="B4174" s="1" t="s">
        <v>1568</v>
      </c>
      <c r="C4174" s="1" t="s">
        <v>2358</v>
      </c>
      <c r="D4174" s="1" t="s">
        <v>2021</v>
      </c>
      <c r="E4174" s="1" t="s">
        <v>2018</v>
      </c>
      <c r="F4174" s="16" t="n">
        <v>0</v>
      </c>
      <c r="G4174" s="16" t="n">
        <v>6637.99</v>
      </c>
      <c r="H4174" s="16" t="n">
        <v>6637.99</v>
      </c>
    </row>
    <row r="4175" customFormat="false" ht="15" hidden="false" customHeight="true" outlineLevel="0" collapsed="false">
      <c r="A4175" s="1" t="s">
        <v>6630</v>
      </c>
      <c r="B4175" s="1" t="s">
        <v>1236</v>
      </c>
      <c r="C4175" s="1" t="s">
        <v>2615</v>
      </c>
      <c r="D4175" s="1" t="s">
        <v>2017</v>
      </c>
      <c r="E4175" s="1" t="s">
        <v>2018</v>
      </c>
      <c r="F4175" s="16" t="n">
        <v>0</v>
      </c>
      <c r="G4175" s="16" t="n">
        <v>8190.06</v>
      </c>
      <c r="H4175" s="16" t="n">
        <v>8190.06</v>
      </c>
    </row>
    <row r="4176" customFormat="false" ht="15" hidden="false" customHeight="true" outlineLevel="0" collapsed="false">
      <c r="A4176" s="1" t="s">
        <v>6631</v>
      </c>
      <c r="B4176" s="1" t="s">
        <v>447</v>
      </c>
      <c r="C4176" s="1" t="s">
        <v>2533</v>
      </c>
      <c r="D4176" s="1" t="s">
        <v>2055</v>
      </c>
      <c r="E4176" s="1" t="s">
        <v>2018</v>
      </c>
      <c r="F4176" s="16" t="n">
        <v>0</v>
      </c>
      <c r="G4176" s="16" t="n">
        <v>2744.78</v>
      </c>
      <c r="H4176" s="16" t="n">
        <v>2744.78</v>
      </c>
    </row>
    <row r="4177" customFormat="false" ht="15" hidden="false" customHeight="true" outlineLevel="0" collapsed="false">
      <c r="A4177" s="1" t="s">
        <v>6632</v>
      </c>
      <c r="B4177" s="1" t="s">
        <v>1378</v>
      </c>
      <c r="C4177" s="1" t="s">
        <v>572</v>
      </c>
      <c r="D4177" s="1" t="s">
        <v>2017</v>
      </c>
      <c r="E4177" s="1" t="s">
        <v>2018</v>
      </c>
      <c r="F4177" s="16" t="n">
        <v>0</v>
      </c>
      <c r="G4177" s="16" t="n">
        <v>6604.67</v>
      </c>
      <c r="H4177" s="16" t="n">
        <v>6604.67</v>
      </c>
    </row>
    <row r="4178" customFormat="false" ht="15" hidden="false" customHeight="true" outlineLevel="0" collapsed="false">
      <c r="A4178" s="1" t="s">
        <v>6633</v>
      </c>
      <c r="B4178" s="1" t="s">
        <v>1844</v>
      </c>
      <c r="C4178" s="1" t="s">
        <v>370</v>
      </c>
      <c r="D4178" s="1" t="s">
        <v>2025</v>
      </c>
      <c r="E4178" s="1" t="s">
        <v>2018</v>
      </c>
      <c r="F4178" s="16" t="n">
        <v>0</v>
      </c>
      <c r="G4178" s="16" t="n">
        <v>5183.25</v>
      </c>
      <c r="H4178" s="16" t="n">
        <v>5183.25</v>
      </c>
    </row>
    <row r="4179" customFormat="false" ht="15" hidden="false" customHeight="true" outlineLevel="0" collapsed="false">
      <c r="A4179" s="1" t="s">
        <v>6634</v>
      </c>
      <c r="B4179" s="1" t="s">
        <v>966</v>
      </c>
      <c r="C4179" s="1" t="s">
        <v>2069</v>
      </c>
      <c r="D4179" s="1" t="s">
        <v>2017</v>
      </c>
      <c r="E4179" s="1" t="s">
        <v>2018</v>
      </c>
      <c r="F4179" s="16" t="n">
        <v>79</v>
      </c>
      <c r="G4179" s="16" t="n">
        <v>2348.95</v>
      </c>
      <c r="H4179" s="16" t="n">
        <v>2427.95</v>
      </c>
    </row>
    <row r="4180" customFormat="false" ht="15" hidden="false" customHeight="true" outlineLevel="0" collapsed="false">
      <c r="A4180" s="1" t="s">
        <v>6635</v>
      </c>
      <c r="B4180" s="1" t="s">
        <v>514</v>
      </c>
      <c r="C4180" s="1" t="s">
        <v>2104</v>
      </c>
      <c r="D4180" s="1" t="s">
        <v>2055</v>
      </c>
      <c r="E4180" s="1" t="s">
        <v>2018</v>
      </c>
      <c r="F4180" s="16" t="n">
        <v>0</v>
      </c>
      <c r="G4180" s="16" t="n">
        <v>4249.06</v>
      </c>
      <c r="H4180" s="16" t="n">
        <v>4249.06</v>
      </c>
    </row>
    <row r="4181" customFormat="false" ht="15" hidden="false" customHeight="true" outlineLevel="0" collapsed="false">
      <c r="A4181" s="1" t="s">
        <v>6636</v>
      </c>
      <c r="B4181" s="1" t="s">
        <v>1375</v>
      </c>
      <c r="C4181" s="1" t="s">
        <v>1652</v>
      </c>
      <c r="D4181" s="1" t="s">
        <v>2017</v>
      </c>
      <c r="E4181" s="1" t="s">
        <v>2018</v>
      </c>
      <c r="F4181" s="16" t="n">
        <v>79</v>
      </c>
      <c r="G4181" s="16" t="n">
        <v>2374.52</v>
      </c>
      <c r="H4181" s="16" t="n">
        <v>2453.52</v>
      </c>
    </row>
    <row r="4182" customFormat="false" ht="15" hidden="false" customHeight="true" outlineLevel="0" collapsed="false">
      <c r="A4182" s="1" t="s">
        <v>6637</v>
      </c>
      <c r="B4182" s="1" t="s">
        <v>284</v>
      </c>
      <c r="C4182" s="1" t="s">
        <v>1094</v>
      </c>
      <c r="D4182" s="1" t="s">
        <v>2055</v>
      </c>
      <c r="E4182" s="1" t="s">
        <v>2045</v>
      </c>
      <c r="F4182" s="16" t="n">
        <v>79</v>
      </c>
      <c r="G4182" s="16" t="n">
        <v>916.12</v>
      </c>
      <c r="H4182" s="16" t="n">
        <v>995.12</v>
      </c>
    </row>
    <row r="4183" customFormat="false" ht="15" hidden="false" customHeight="true" outlineLevel="0" collapsed="false">
      <c r="A4183" s="1" t="s">
        <v>6638</v>
      </c>
      <c r="B4183" s="1" t="s">
        <v>740</v>
      </c>
      <c r="C4183" s="1" t="s">
        <v>303</v>
      </c>
      <c r="D4183" s="1" t="s">
        <v>2025</v>
      </c>
      <c r="E4183" s="1" t="s">
        <v>2045</v>
      </c>
      <c r="F4183" s="16" t="n">
        <v>0</v>
      </c>
      <c r="G4183" s="16" t="n">
        <v>3982.43</v>
      </c>
      <c r="H4183" s="16" t="n">
        <v>3982.43</v>
      </c>
    </row>
    <row r="4184" customFormat="false" ht="15" hidden="false" customHeight="true" outlineLevel="0" collapsed="false">
      <c r="A4184" s="1" t="s">
        <v>6639</v>
      </c>
      <c r="B4184" s="1" t="s">
        <v>465</v>
      </c>
      <c r="C4184" s="1" t="s">
        <v>2247</v>
      </c>
      <c r="D4184" s="1" t="s">
        <v>2017</v>
      </c>
      <c r="E4184" s="1" t="s">
        <v>2018</v>
      </c>
      <c r="F4184" s="16" t="n">
        <v>0</v>
      </c>
      <c r="G4184" s="16" t="n">
        <v>22547.8</v>
      </c>
      <c r="H4184" s="16" t="n">
        <v>22547.8</v>
      </c>
    </row>
    <row r="4185" customFormat="false" ht="15" hidden="false" customHeight="true" outlineLevel="0" collapsed="false">
      <c r="A4185" s="1" t="s">
        <v>6640</v>
      </c>
      <c r="B4185" s="1" t="s">
        <v>1266</v>
      </c>
      <c r="C4185" s="1" t="s">
        <v>2679</v>
      </c>
      <c r="D4185" s="1" t="s">
        <v>2021</v>
      </c>
      <c r="E4185" s="1" t="s">
        <v>2018</v>
      </c>
      <c r="F4185" s="16" t="n">
        <v>0</v>
      </c>
      <c r="G4185" s="16" t="n">
        <v>18286.44</v>
      </c>
      <c r="H4185" s="16" t="n">
        <v>18286.44</v>
      </c>
    </row>
    <row r="4186" customFormat="false" ht="15" hidden="false" customHeight="true" outlineLevel="0" collapsed="false">
      <c r="A4186" s="1" t="s">
        <v>6641</v>
      </c>
      <c r="B4186" s="1" t="s">
        <v>1209</v>
      </c>
      <c r="C4186" s="1" t="s">
        <v>3353</v>
      </c>
      <c r="D4186" s="1" t="s">
        <v>2025</v>
      </c>
      <c r="E4186" s="1" t="s">
        <v>2018</v>
      </c>
      <c r="F4186" s="16" t="n">
        <v>0</v>
      </c>
      <c r="G4186" s="16" t="n">
        <v>13823.69</v>
      </c>
      <c r="H4186" s="16" t="n">
        <v>13823.69</v>
      </c>
    </row>
    <row r="4187" customFormat="false" ht="15" hidden="false" customHeight="true" outlineLevel="0" collapsed="false">
      <c r="A4187" s="1" t="s">
        <v>6642</v>
      </c>
      <c r="B4187" s="1" t="s">
        <v>968</v>
      </c>
      <c r="C4187" s="1" t="s">
        <v>2695</v>
      </c>
      <c r="D4187" s="1" t="s">
        <v>2025</v>
      </c>
      <c r="E4187" s="1" t="s">
        <v>2018</v>
      </c>
      <c r="F4187" s="16" t="n">
        <v>99</v>
      </c>
      <c r="G4187" s="16" t="n">
        <v>1469.28</v>
      </c>
      <c r="H4187" s="16" t="n">
        <v>1568.28</v>
      </c>
    </row>
    <row r="4188" customFormat="false" ht="15" hidden="false" customHeight="true" outlineLevel="0" collapsed="false">
      <c r="A4188" s="1" t="s">
        <v>6643</v>
      </c>
      <c r="B4188" s="1" t="s">
        <v>199</v>
      </c>
      <c r="C4188" s="1" t="s">
        <v>2428</v>
      </c>
      <c r="D4188" s="1" t="s">
        <v>2017</v>
      </c>
      <c r="E4188" s="1" t="s">
        <v>2018</v>
      </c>
      <c r="F4188" s="16" t="n">
        <v>0</v>
      </c>
      <c r="G4188" s="16" t="n">
        <v>4246.97</v>
      </c>
      <c r="H4188" s="16" t="n">
        <v>4246.97</v>
      </c>
    </row>
    <row r="4189" customFormat="false" ht="15" hidden="false" customHeight="true" outlineLevel="0" collapsed="false">
      <c r="A4189" s="1" t="s">
        <v>6644</v>
      </c>
      <c r="B4189" s="1" t="s">
        <v>809</v>
      </c>
      <c r="C4189" s="1" t="s">
        <v>1380</v>
      </c>
      <c r="D4189" s="1" t="s">
        <v>2021</v>
      </c>
      <c r="E4189" s="1" t="s">
        <v>2018</v>
      </c>
      <c r="F4189" s="16" t="n">
        <v>79</v>
      </c>
      <c r="G4189" s="16" t="n">
        <v>1996.27</v>
      </c>
      <c r="H4189" s="16" t="n">
        <v>2075.27</v>
      </c>
    </row>
    <row r="4190" customFormat="false" ht="15" hidden="false" customHeight="true" outlineLevel="0" collapsed="false">
      <c r="A4190" s="1" t="s">
        <v>6645</v>
      </c>
      <c r="B4190" s="1" t="s">
        <v>558</v>
      </c>
      <c r="C4190" s="1" t="s">
        <v>767</v>
      </c>
      <c r="D4190" s="1" t="s">
        <v>2025</v>
      </c>
      <c r="E4190" s="1" t="s">
        <v>2018</v>
      </c>
      <c r="F4190" s="16" t="n">
        <v>0</v>
      </c>
      <c r="G4190" s="16" t="n">
        <v>3319</v>
      </c>
      <c r="H4190" s="16" t="n">
        <v>3319</v>
      </c>
    </row>
    <row r="4191" customFormat="false" ht="15" hidden="false" customHeight="true" outlineLevel="0" collapsed="false">
      <c r="A4191" s="1" t="s">
        <v>6646</v>
      </c>
      <c r="B4191" s="1" t="s">
        <v>1709</v>
      </c>
      <c r="C4191" s="1" t="s">
        <v>3856</v>
      </c>
      <c r="D4191" s="1" t="s">
        <v>2025</v>
      </c>
      <c r="E4191" s="1" t="s">
        <v>2018</v>
      </c>
      <c r="F4191" s="16" t="n">
        <v>79</v>
      </c>
      <c r="G4191" s="16" t="n">
        <v>1446.51</v>
      </c>
      <c r="H4191" s="16" t="n">
        <v>1525.51</v>
      </c>
    </row>
    <row r="4192" customFormat="false" ht="15" hidden="false" customHeight="true" outlineLevel="0" collapsed="false">
      <c r="A4192" s="1" t="s">
        <v>6647</v>
      </c>
      <c r="B4192" s="1" t="s">
        <v>1607</v>
      </c>
      <c r="C4192" s="1" t="s">
        <v>2062</v>
      </c>
      <c r="D4192" s="1" t="s">
        <v>2025</v>
      </c>
      <c r="E4192" s="1" t="s">
        <v>2018</v>
      </c>
      <c r="F4192" s="16" t="n">
        <v>49</v>
      </c>
      <c r="G4192" s="16" t="n">
        <v>264.48</v>
      </c>
      <c r="H4192" s="16" t="n">
        <v>313.48</v>
      </c>
    </row>
    <row r="4193" customFormat="false" ht="15" hidden="false" customHeight="true" outlineLevel="0" collapsed="false">
      <c r="A4193" s="1" t="s">
        <v>6648</v>
      </c>
      <c r="B4193" s="1" t="s">
        <v>898</v>
      </c>
      <c r="C4193" s="1" t="s">
        <v>2892</v>
      </c>
      <c r="D4193" s="1" t="s">
        <v>2017</v>
      </c>
      <c r="E4193" s="1" t="s">
        <v>2018</v>
      </c>
      <c r="F4193" s="16" t="n">
        <v>49</v>
      </c>
      <c r="G4193" s="16" t="n">
        <v>712.76</v>
      </c>
      <c r="H4193" s="16" t="n">
        <v>761.76</v>
      </c>
    </row>
    <row r="4194" customFormat="false" ht="15" hidden="false" customHeight="true" outlineLevel="0" collapsed="false">
      <c r="A4194" s="1" t="s">
        <v>6649</v>
      </c>
      <c r="B4194" s="1" t="s">
        <v>1052</v>
      </c>
      <c r="C4194" s="1" t="s">
        <v>2294</v>
      </c>
      <c r="D4194" s="1" t="s">
        <v>2032</v>
      </c>
      <c r="E4194" s="1" t="s">
        <v>2018</v>
      </c>
      <c r="F4194" s="16" t="n">
        <v>0</v>
      </c>
      <c r="G4194" s="16" t="n">
        <v>9141.71</v>
      </c>
      <c r="H4194" s="16" t="n">
        <v>9141.71</v>
      </c>
    </row>
    <row r="4195" customFormat="false" ht="15" hidden="false" customHeight="true" outlineLevel="0" collapsed="false">
      <c r="A4195" s="1" t="s">
        <v>6650</v>
      </c>
      <c r="B4195" s="1" t="s">
        <v>1069</v>
      </c>
      <c r="C4195" s="1" t="s">
        <v>2421</v>
      </c>
      <c r="D4195" s="1" t="s">
        <v>2025</v>
      </c>
      <c r="E4195" s="1" t="s">
        <v>2018</v>
      </c>
      <c r="F4195" s="16" t="n">
        <v>79</v>
      </c>
      <c r="G4195" s="16" t="n">
        <v>2278.43</v>
      </c>
      <c r="H4195" s="16" t="n">
        <v>2357.43</v>
      </c>
    </row>
    <row r="4196" customFormat="false" ht="15" hidden="false" customHeight="true" outlineLevel="0" collapsed="false">
      <c r="A4196" s="1" t="s">
        <v>6651</v>
      </c>
      <c r="B4196" s="1" t="s">
        <v>447</v>
      </c>
      <c r="C4196" s="1" t="s">
        <v>1595</v>
      </c>
      <c r="D4196" s="1" t="s">
        <v>2017</v>
      </c>
      <c r="E4196" s="1" t="s">
        <v>2018</v>
      </c>
      <c r="F4196" s="16" t="n">
        <v>0</v>
      </c>
      <c r="G4196" s="16" t="n">
        <v>3139.34</v>
      </c>
      <c r="H4196" s="16" t="n">
        <v>3139.34</v>
      </c>
    </row>
    <row r="4197" customFormat="false" ht="15" hidden="false" customHeight="true" outlineLevel="0" collapsed="false">
      <c r="A4197" s="1" t="s">
        <v>6652</v>
      </c>
      <c r="B4197" s="1" t="s">
        <v>1844</v>
      </c>
      <c r="C4197" s="1" t="s">
        <v>2361</v>
      </c>
      <c r="D4197" s="1" t="s">
        <v>2028</v>
      </c>
      <c r="E4197" s="1" t="s">
        <v>2018</v>
      </c>
      <c r="F4197" s="16" t="n">
        <v>0</v>
      </c>
      <c r="G4197" s="16" t="n">
        <v>3778.97</v>
      </c>
      <c r="H4197" s="16" t="n">
        <v>3778.97</v>
      </c>
    </row>
    <row r="4198" customFormat="false" ht="15" hidden="false" customHeight="true" outlineLevel="0" collapsed="false">
      <c r="A4198" s="1" t="s">
        <v>6653</v>
      </c>
      <c r="B4198" s="1" t="s">
        <v>1871</v>
      </c>
      <c r="C4198" s="1" t="s">
        <v>1873</v>
      </c>
      <c r="D4198" s="1" t="s">
        <v>2025</v>
      </c>
      <c r="E4198" s="1" t="s">
        <v>2018</v>
      </c>
      <c r="F4198" s="16" t="n">
        <v>0</v>
      </c>
      <c r="G4198" s="16" t="n">
        <v>7372.58</v>
      </c>
      <c r="H4198" s="16" t="n">
        <v>7372.58</v>
      </c>
    </row>
    <row r="4199" customFormat="false" ht="15" hidden="false" customHeight="true" outlineLevel="0" collapsed="false">
      <c r="A4199" s="1" t="s">
        <v>6654</v>
      </c>
      <c r="B4199" s="1" t="s">
        <v>1422</v>
      </c>
      <c r="C4199" s="1" t="s">
        <v>119</v>
      </c>
      <c r="D4199" s="1" t="s">
        <v>2032</v>
      </c>
      <c r="E4199" s="1" t="s">
        <v>2018</v>
      </c>
      <c r="F4199" s="16" t="n">
        <v>49</v>
      </c>
      <c r="G4199" s="16" t="n">
        <v>482.17</v>
      </c>
      <c r="H4199" s="16" t="n">
        <v>531.17</v>
      </c>
    </row>
    <row r="4200" customFormat="false" ht="15" hidden="false" customHeight="true" outlineLevel="0" collapsed="false">
      <c r="A4200" s="1" t="s">
        <v>6655</v>
      </c>
      <c r="B4200" s="1" t="s">
        <v>860</v>
      </c>
      <c r="C4200" s="1" t="s">
        <v>1007</v>
      </c>
      <c r="D4200" s="1" t="s">
        <v>2017</v>
      </c>
      <c r="E4200" s="1" t="s">
        <v>2018</v>
      </c>
      <c r="F4200" s="16" t="n">
        <v>0</v>
      </c>
      <c r="G4200" s="16" t="n">
        <v>4004.41</v>
      </c>
      <c r="H4200" s="16" t="n">
        <v>4004.41</v>
      </c>
    </row>
    <row r="4201" customFormat="false" ht="15" hidden="false" customHeight="true" outlineLevel="0" collapsed="false">
      <c r="A4201" s="1" t="s">
        <v>6656</v>
      </c>
      <c r="B4201" s="1" t="s">
        <v>1656</v>
      </c>
      <c r="C4201" s="1" t="s">
        <v>6657</v>
      </c>
      <c r="D4201" s="1" t="s">
        <v>2025</v>
      </c>
      <c r="E4201" s="1" t="s">
        <v>2018</v>
      </c>
      <c r="F4201" s="16" t="n">
        <v>49</v>
      </c>
      <c r="G4201" s="16" t="n">
        <v>2398.35</v>
      </c>
      <c r="H4201" s="16" t="n">
        <v>2447.35</v>
      </c>
    </row>
    <row r="4202" customFormat="false" ht="15" hidden="false" customHeight="true" outlineLevel="0" collapsed="false">
      <c r="A4202" s="1" t="s">
        <v>6658</v>
      </c>
      <c r="B4202" s="1" t="s">
        <v>1175</v>
      </c>
      <c r="C4202" s="1" t="s">
        <v>2637</v>
      </c>
      <c r="D4202" s="1" t="s">
        <v>2021</v>
      </c>
      <c r="E4202" s="1" t="s">
        <v>2045</v>
      </c>
      <c r="F4202" s="16" t="n">
        <v>0</v>
      </c>
      <c r="G4202" s="16" t="n">
        <v>14472.44</v>
      </c>
      <c r="H4202" s="16" t="n">
        <v>14472.44</v>
      </c>
    </row>
    <row r="4203" customFormat="false" ht="15" hidden="false" customHeight="true" outlineLevel="0" collapsed="false">
      <c r="A4203" s="1" t="s">
        <v>6659</v>
      </c>
      <c r="B4203" s="1" t="s">
        <v>875</v>
      </c>
      <c r="C4203" s="1" t="s">
        <v>757</v>
      </c>
      <c r="D4203" s="1" t="s">
        <v>2025</v>
      </c>
      <c r="E4203" s="1" t="s">
        <v>2018</v>
      </c>
      <c r="F4203" s="16" t="n">
        <v>49</v>
      </c>
      <c r="G4203" s="16" t="n">
        <v>2398.35</v>
      </c>
      <c r="H4203" s="16" t="n">
        <v>2447.35</v>
      </c>
    </row>
    <row r="4204" customFormat="false" ht="15" hidden="false" customHeight="true" outlineLevel="0" collapsed="false">
      <c r="A4204" s="1" t="s">
        <v>6660</v>
      </c>
      <c r="B4204" s="1" t="s">
        <v>465</v>
      </c>
      <c r="C4204" s="1" t="s">
        <v>2275</v>
      </c>
      <c r="D4204" s="1" t="s">
        <v>2025</v>
      </c>
      <c r="E4204" s="1" t="s">
        <v>2018</v>
      </c>
      <c r="F4204" s="16" t="n">
        <v>0</v>
      </c>
      <c r="G4204" s="16" t="n">
        <v>12657.3</v>
      </c>
      <c r="H4204" s="16" t="n">
        <v>12657.3</v>
      </c>
    </row>
    <row r="4205" customFormat="false" ht="15" hidden="false" customHeight="true" outlineLevel="0" collapsed="false">
      <c r="A4205" s="1" t="s">
        <v>6661</v>
      </c>
      <c r="B4205" s="1" t="s">
        <v>1236</v>
      </c>
      <c r="C4205" s="1" t="s">
        <v>2050</v>
      </c>
      <c r="D4205" s="1" t="s">
        <v>2025</v>
      </c>
      <c r="E4205" s="1" t="s">
        <v>2018</v>
      </c>
      <c r="F4205" s="16" t="n">
        <v>99</v>
      </c>
      <c r="G4205" s="16" t="n">
        <v>1200.43</v>
      </c>
      <c r="H4205" s="16" t="n">
        <v>1299.43</v>
      </c>
    </row>
    <row r="4206" customFormat="false" ht="15" hidden="false" customHeight="true" outlineLevel="0" collapsed="false">
      <c r="A4206" s="1" t="s">
        <v>6662</v>
      </c>
      <c r="B4206" s="1" t="s">
        <v>1871</v>
      </c>
      <c r="C4206" s="1" t="s">
        <v>632</v>
      </c>
      <c r="D4206" s="1" t="s">
        <v>2021</v>
      </c>
      <c r="E4206" s="1" t="s">
        <v>2018</v>
      </c>
      <c r="F4206" s="16" t="n">
        <v>0</v>
      </c>
      <c r="G4206" s="16" t="n">
        <v>2880.52</v>
      </c>
      <c r="H4206" s="16" t="n">
        <v>2880.52</v>
      </c>
    </row>
    <row r="4207" customFormat="false" ht="15" hidden="false" customHeight="true" outlineLevel="0" collapsed="false">
      <c r="A4207" s="1" t="s">
        <v>6663</v>
      </c>
      <c r="B4207" s="1" t="s">
        <v>1809</v>
      </c>
      <c r="C4207" s="1" t="s">
        <v>2574</v>
      </c>
      <c r="D4207" s="1" t="s">
        <v>2028</v>
      </c>
      <c r="E4207" s="1" t="s">
        <v>2018</v>
      </c>
      <c r="F4207" s="16" t="n">
        <v>49</v>
      </c>
      <c r="G4207" s="16" t="n">
        <v>409.84</v>
      </c>
      <c r="H4207" s="16" t="n">
        <v>458.84</v>
      </c>
    </row>
    <row r="4208" customFormat="false" ht="15" hidden="false" customHeight="true" outlineLevel="0" collapsed="false">
      <c r="A4208" s="1" t="s">
        <v>6664</v>
      </c>
      <c r="B4208" s="1" t="s">
        <v>1697</v>
      </c>
      <c r="C4208" s="1" t="s">
        <v>3002</v>
      </c>
      <c r="D4208" s="1" t="s">
        <v>2017</v>
      </c>
      <c r="E4208" s="1" t="s">
        <v>2018</v>
      </c>
      <c r="F4208" s="16" t="n">
        <v>0</v>
      </c>
      <c r="G4208" s="16" t="n">
        <v>18562.25</v>
      </c>
      <c r="H4208" s="16" t="n">
        <v>18562.25</v>
      </c>
    </row>
    <row r="4209" customFormat="false" ht="15" hidden="false" customHeight="true" outlineLevel="0" collapsed="false">
      <c r="A4209" s="1" t="s">
        <v>6665</v>
      </c>
      <c r="B4209" s="1" t="s">
        <v>1844</v>
      </c>
      <c r="C4209" s="1" t="s">
        <v>2323</v>
      </c>
      <c r="D4209" s="1" t="s">
        <v>2028</v>
      </c>
      <c r="E4209" s="1" t="s">
        <v>2018</v>
      </c>
      <c r="F4209" s="16" t="n">
        <v>49</v>
      </c>
      <c r="G4209" s="16" t="n">
        <v>1350.49</v>
      </c>
      <c r="H4209" s="16" t="n">
        <v>1399.49</v>
      </c>
    </row>
    <row r="4210" customFormat="false" ht="15" hidden="false" customHeight="true" outlineLevel="0" collapsed="false">
      <c r="A4210" s="1" t="s">
        <v>6666</v>
      </c>
      <c r="B4210" s="1" t="s">
        <v>1312</v>
      </c>
      <c r="C4210" s="1" t="s">
        <v>2537</v>
      </c>
      <c r="D4210" s="1" t="s">
        <v>2025</v>
      </c>
      <c r="E4210" s="1" t="s">
        <v>2018</v>
      </c>
      <c r="F4210" s="16" t="n">
        <v>49</v>
      </c>
      <c r="G4210" s="16" t="n">
        <v>622.3</v>
      </c>
      <c r="H4210" s="16" t="n">
        <v>671.3</v>
      </c>
    </row>
    <row r="4211" customFormat="false" ht="15" hidden="false" customHeight="true" outlineLevel="0" collapsed="false">
      <c r="A4211" s="1" t="s">
        <v>6667</v>
      </c>
      <c r="B4211" s="1" t="s">
        <v>582</v>
      </c>
      <c r="C4211" s="1" t="s">
        <v>3025</v>
      </c>
      <c r="D4211" s="1" t="s">
        <v>2025</v>
      </c>
      <c r="E4211" s="1" t="s">
        <v>2018</v>
      </c>
      <c r="F4211" s="16" t="n">
        <v>79</v>
      </c>
      <c r="G4211" s="16" t="n">
        <v>2009.27</v>
      </c>
      <c r="H4211" s="16" t="n">
        <v>2088.27</v>
      </c>
    </row>
    <row r="4212" customFormat="false" ht="15" hidden="false" customHeight="true" outlineLevel="0" collapsed="false">
      <c r="A4212" s="1" t="s">
        <v>6668</v>
      </c>
      <c r="B4212" s="1" t="s">
        <v>1398</v>
      </c>
      <c r="C4212" s="1" t="s">
        <v>3469</v>
      </c>
      <c r="D4212" s="1" t="s">
        <v>2025</v>
      </c>
      <c r="E4212" s="1" t="s">
        <v>2018</v>
      </c>
      <c r="F4212" s="16" t="n">
        <v>0</v>
      </c>
      <c r="G4212" s="16" t="n">
        <v>2551.38</v>
      </c>
      <c r="H4212" s="16" t="n">
        <v>2551.38</v>
      </c>
    </row>
    <row r="4213" customFormat="false" ht="15" hidden="false" customHeight="true" outlineLevel="0" collapsed="false">
      <c r="A4213" s="1" t="s">
        <v>6669</v>
      </c>
      <c r="B4213" s="1" t="s">
        <v>1852</v>
      </c>
      <c r="C4213" s="1" t="s">
        <v>319</v>
      </c>
      <c r="D4213" s="1" t="s">
        <v>2021</v>
      </c>
      <c r="E4213" s="1" t="s">
        <v>2018</v>
      </c>
      <c r="F4213" s="16" t="n">
        <v>49</v>
      </c>
      <c r="G4213" s="16" t="n">
        <v>2083.33</v>
      </c>
      <c r="H4213" s="16" t="n">
        <v>2132.33</v>
      </c>
    </row>
    <row r="4214" customFormat="false" ht="15" hidden="false" customHeight="true" outlineLevel="0" collapsed="false">
      <c r="A4214" s="1" t="s">
        <v>6670</v>
      </c>
      <c r="B4214" s="1" t="s">
        <v>849</v>
      </c>
      <c r="C4214" s="1" t="s">
        <v>1481</v>
      </c>
      <c r="D4214" s="1" t="s">
        <v>2021</v>
      </c>
      <c r="E4214" s="1" t="s">
        <v>2018</v>
      </c>
      <c r="F4214" s="16" t="n">
        <v>0</v>
      </c>
      <c r="G4214" s="16" t="n">
        <v>2729.5</v>
      </c>
      <c r="H4214" s="16" t="n">
        <v>2729.5</v>
      </c>
    </row>
    <row r="4215" customFormat="false" ht="15" hidden="false" customHeight="true" outlineLevel="0" collapsed="false">
      <c r="A4215" s="1" t="s">
        <v>6671</v>
      </c>
      <c r="B4215" s="1" t="s">
        <v>1095</v>
      </c>
      <c r="C4215" s="1" t="s">
        <v>2127</v>
      </c>
      <c r="D4215" s="1" t="s">
        <v>2017</v>
      </c>
      <c r="E4215" s="1" t="s">
        <v>2018</v>
      </c>
      <c r="F4215" s="16" t="n">
        <v>99</v>
      </c>
      <c r="G4215" s="16" t="n">
        <v>433.95</v>
      </c>
      <c r="H4215" s="16" t="n">
        <v>532.95</v>
      </c>
    </row>
    <row r="4216" customFormat="false" ht="15" hidden="false" customHeight="true" outlineLevel="0" collapsed="false">
      <c r="A4216" s="1" t="s">
        <v>6672</v>
      </c>
      <c r="B4216" s="1" t="s">
        <v>1037</v>
      </c>
      <c r="C4216" s="1" t="s">
        <v>1878</v>
      </c>
      <c r="D4216" s="1" t="s">
        <v>2055</v>
      </c>
      <c r="E4216" s="1" t="s">
        <v>2018</v>
      </c>
      <c r="F4216" s="16" t="n">
        <v>99</v>
      </c>
      <c r="G4216" s="16" t="n">
        <v>1603.35</v>
      </c>
      <c r="H4216" s="16" t="n">
        <v>1702.35</v>
      </c>
    </row>
    <row r="4217" customFormat="false" ht="15" hidden="false" customHeight="true" outlineLevel="0" collapsed="false">
      <c r="A4217" s="1" t="s">
        <v>6673</v>
      </c>
      <c r="B4217" s="1" t="s">
        <v>1782</v>
      </c>
      <c r="C4217" s="1" t="s">
        <v>1781</v>
      </c>
      <c r="D4217" s="1" t="s">
        <v>2017</v>
      </c>
      <c r="E4217" s="1" t="s">
        <v>2045</v>
      </c>
      <c r="F4217" s="16" t="n">
        <v>49</v>
      </c>
      <c r="G4217" s="16" t="n">
        <v>2184.71</v>
      </c>
      <c r="H4217" s="16" t="n">
        <v>2233.71</v>
      </c>
    </row>
    <row r="4218" customFormat="false" ht="15" hidden="false" customHeight="true" outlineLevel="0" collapsed="false">
      <c r="A4218" s="1" t="s">
        <v>6674</v>
      </c>
      <c r="B4218" s="1" t="s">
        <v>427</v>
      </c>
      <c r="C4218" s="1" t="s">
        <v>1252</v>
      </c>
      <c r="D4218" s="1" t="s">
        <v>2017</v>
      </c>
      <c r="E4218" s="1" t="s">
        <v>2022</v>
      </c>
      <c r="F4218" s="16" t="n">
        <v>49</v>
      </c>
      <c r="G4218" s="16" t="n">
        <v>433.95</v>
      </c>
      <c r="H4218" s="16" t="n">
        <v>482.95</v>
      </c>
    </row>
    <row r="4219" customFormat="false" ht="15" hidden="false" customHeight="true" outlineLevel="0" collapsed="false">
      <c r="A4219" s="1" t="s">
        <v>6675</v>
      </c>
      <c r="B4219" s="1" t="s">
        <v>1869</v>
      </c>
      <c r="C4219" s="1" t="s">
        <v>826</v>
      </c>
      <c r="D4219" s="1" t="s">
        <v>2021</v>
      </c>
      <c r="E4219" s="1" t="s">
        <v>2018</v>
      </c>
      <c r="F4219" s="16" t="n">
        <v>0</v>
      </c>
      <c r="G4219" s="16" t="n">
        <v>6642.19</v>
      </c>
      <c r="H4219" s="16" t="n">
        <v>6642.19</v>
      </c>
    </row>
    <row r="4220" customFormat="false" ht="15" hidden="false" customHeight="true" outlineLevel="0" collapsed="false">
      <c r="A4220" s="1" t="s">
        <v>6676</v>
      </c>
      <c r="B4220" s="1" t="s">
        <v>1548</v>
      </c>
      <c r="C4220" s="1" t="s">
        <v>3343</v>
      </c>
      <c r="D4220" s="1" t="s">
        <v>2032</v>
      </c>
      <c r="E4220" s="1" t="s">
        <v>2018</v>
      </c>
      <c r="F4220" s="16" t="n">
        <v>0</v>
      </c>
      <c r="G4220" s="16" t="n">
        <v>4225.14</v>
      </c>
      <c r="H4220" s="16" t="n">
        <v>4225.14</v>
      </c>
    </row>
    <row r="4221" customFormat="false" ht="15" hidden="false" customHeight="true" outlineLevel="0" collapsed="false">
      <c r="A4221" s="1" t="s">
        <v>6677</v>
      </c>
      <c r="B4221" s="1" t="s">
        <v>798</v>
      </c>
      <c r="C4221" s="1" t="s">
        <v>836</v>
      </c>
      <c r="D4221" s="1" t="s">
        <v>2028</v>
      </c>
      <c r="E4221" s="1" t="s">
        <v>2018</v>
      </c>
      <c r="F4221" s="16" t="n">
        <v>0</v>
      </c>
      <c r="G4221" s="16" t="n">
        <v>11399.33</v>
      </c>
      <c r="H4221" s="16" t="n">
        <v>11399.33</v>
      </c>
    </row>
    <row r="4222" customFormat="false" ht="15" hidden="false" customHeight="true" outlineLevel="0" collapsed="false">
      <c r="A4222" s="1" t="s">
        <v>6678</v>
      </c>
      <c r="B4222" s="1" t="s">
        <v>1485</v>
      </c>
      <c r="C4222" s="1" t="s">
        <v>2446</v>
      </c>
      <c r="D4222" s="1" t="s">
        <v>2025</v>
      </c>
      <c r="E4222" s="1" t="s">
        <v>2018</v>
      </c>
      <c r="F4222" s="16" t="n">
        <v>0</v>
      </c>
      <c r="G4222" s="16" t="n">
        <v>3144.31</v>
      </c>
      <c r="H4222" s="16" t="n">
        <v>3144.31</v>
      </c>
    </row>
    <row r="4223" customFormat="false" ht="15" hidden="false" customHeight="true" outlineLevel="0" collapsed="false">
      <c r="A4223" s="1" t="s">
        <v>6679</v>
      </c>
      <c r="B4223" s="1" t="s">
        <v>589</v>
      </c>
      <c r="C4223" s="1" t="s">
        <v>2177</v>
      </c>
      <c r="D4223" s="1" t="s">
        <v>2017</v>
      </c>
      <c r="E4223" s="1" t="s">
        <v>2045</v>
      </c>
      <c r="F4223" s="16" t="n">
        <v>0</v>
      </c>
      <c r="G4223" s="16" t="n">
        <v>4533.04</v>
      </c>
      <c r="H4223" s="16" t="n">
        <v>4533.04</v>
      </c>
    </row>
    <row r="4224" customFormat="false" ht="15" hidden="false" customHeight="true" outlineLevel="0" collapsed="false">
      <c r="A4224" s="1" t="s">
        <v>6680</v>
      </c>
      <c r="B4224" s="1" t="s">
        <v>1789</v>
      </c>
      <c r="C4224" s="1" t="s">
        <v>2527</v>
      </c>
      <c r="D4224" s="1" t="s">
        <v>2025</v>
      </c>
      <c r="E4224" s="1" t="s">
        <v>2018</v>
      </c>
      <c r="F4224" s="16" t="n">
        <v>0</v>
      </c>
      <c r="G4224" s="16" t="n">
        <v>10368.45</v>
      </c>
      <c r="H4224" s="16" t="n">
        <v>10368.45</v>
      </c>
    </row>
    <row r="4225" customFormat="false" ht="15" hidden="false" customHeight="true" outlineLevel="0" collapsed="false">
      <c r="A4225" s="1" t="s">
        <v>6681</v>
      </c>
      <c r="B4225" s="1" t="s">
        <v>915</v>
      </c>
      <c r="C4225" s="1" t="s">
        <v>1103</v>
      </c>
      <c r="D4225" s="1" t="s">
        <v>2021</v>
      </c>
      <c r="E4225" s="1" t="s">
        <v>2018</v>
      </c>
      <c r="F4225" s="16" t="n">
        <v>99</v>
      </c>
      <c r="G4225" s="16" t="n">
        <v>529.55</v>
      </c>
      <c r="H4225" s="16" t="n">
        <v>628.55</v>
      </c>
    </row>
    <row r="4226" customFormat="false" ht="15" hidden="false" customHeight="true" outlineLevel="0" collapsed="false">
      <c r="A4226" s="1" t="s">
        <v>6682</v>
      </c>
      <c r="B4226" s="1" t="s">
        <v>379</v>
      </c>
      <c r="C4226" s="1" t="s">
        <v>2215</v>
      </c>
      <c r="D4226" s="1" t="s">
        <v>2021</v>
      </c>
      <c r="E4226" s="1" t="s">
        <v>2018</v>
      </c>
      <c r="F4226" s="16" t="n">
        <v>0</v>
      </c>
      <c r="G4226" s="16" t="n">
        <v>6101.47</v>
      </c>
      <c r="H4226" s="16" t="n">
        <v>6101.47</v>
      </c>
    </row>
    <row r="4227" customFormat="false" ht="15" hidden="false" customHeight="true" outlineLevel="0" collapsed="false">
      <c r="A4227" s="1" t="s">
        <v>6683</v>
      </c>
      <c r="B4227" s="1" t="s">
        <v>1440</v>
      </c>
      <c r="C4227" s="1" t="s">
        <v>2860</v>
      </c>
      <c r="D4227" s="1" t="s">
        <v>2025</v>
      </c>
      <c r="E4227" s="1" t="s">
        <v>2018</v>
      </c>
      <c r="F4227" s="16" t="n">
        <v>49</v>
      </c>
      <c r="G4227" s="16" t="n">
        <v>1971</v>
      </c>
      <c r="H4227" s="16" t="n">
        <v>2020</v>
      </c>
    </row>
    <row r="4228" customFormat="false" ht="15" hidden="false" customHeight="true" outlineLevel="0" collapsed="false">
      <c r="A4228" s="1" t="s">
        <v>6684</v>
      </c>
      <c r="B4228" s="1" t="s">
        <v>1860</v>
      </c>
      <c r="C4228" s="1" t="s">
        <v>1760</v>
      </c>
      <c r="D4228" s="1" t="s">
        <v>2017</v>
      </c>
      <c r="E4228" s="1" t="s">
        <v>2045</v>
      </c>
      <c r="F4228" s="16" t="n">
        <v>0</v>
      </c>
      <c r="G4228" s="16" t="n">
        <v>15069.03</v>
      </c>
      <c r="H4228" s="16" t="n">
        <v>15069.03</v>
      </c>
    </row>
    <row r="4229" customFormat="false" ht="15" hidden="false" customHeight="true" outlineLevel="0" collapsed="false">
      <c r="A4229" s="1" t="s">
        <v>6685</v>
      </c>
      <c r="B4229" s="1" t="s">
        <v>1826</v>
      </c>
      <c r="C4229" s="1" t="s">
        <v>2699</v>
      </c>
      <c r="D4229" s="1" t="s">
        <v>2025</v>
      </c>
      <c r="E4229" s="1" t="s">
        <v>2018</v>
      </c>
      <c r="F4229" s="16" t="n">
        <v>0</v>
      </c>
      <c r="G4229" s="16" t="n">
        <v>9071.48</v>
      </c>
      <c r="H4229" s="16" t="n">
        <v>9071.48</v>
      </c>
    </row>
    <row r="4230" customFormat="false" ht="15" hidden="false" customHeight="true" outlineLevel="0" collapsed="false">
      <c r="A4230" s="1" t="s">
        <v>6686</v>
      </c>
      <c r="B4230" s="1" t="s">
        <v>627</v>
      </c>
      <c r="C4230" s="1" t="s">
        <v>1687</v>
      </c>
      <c r="D4230" s="1" t="s">
        <v>2025</v>
      </c>
      <c r="E4230" s="1" t="s">
        <v>2018</v>
      </c>
      <c r="F4230" s="16" t="n">
        <v>0</v>
      </c>
      <c r="G4230" s="16" t="n">
        <v>14018.39</v>
      </c>
      <c r="H4230" s="16" t="n">
        <v>14018.39</v>
      </c>
    </row>
    <row r="4231" customFormat="false" ht="15" hidden="false" customHeight="true" outlineLevel="0" collapsed="false">
      <c r="A4231" s="1" t="s">
        <v>6687</v>
      </c>
      <c r="B4231" s="1" t="s">
        <v>1049</v>
      </c>
      <c r="C4231" s="1" t="s">
        <v>1265</v>
      </c>
      <c r="D4231" s="1" t="s">
        <v>2028</v>
      </c>
      <c r="E4231" s="1" t="s">
        <v>2018</v>
      </c>
      <c r="F4231" s="16" t="n">
        <v>99</v>
      </c>
      <c r="G4231" s="16" t="n">
        <v>964.34</v>
      </c>
      <c r="H4231" s="16" t="n">
        <v>1063.34</v>
      </c>
    </row>
    <row r="4232" customFormat="false" ht="15" hidden="false" customHeight="true" outlineLevel="0" collapsed="false">
      <c r="A4232" s="1" t="s">
        <v>6688</v>
      </c>
      <c r="B4232" s="1" t="s">
        <v>234</v>
      </c>
      <c r="C4232" s="1" t="s">
        <v>2296</v>
      </c>
      <c r="D4232" s="1" t="s">
        <v>2017</v>
      </c>
      <c r="E4232" s="1" t="s">
        <v>2018</v>
      </c>
      <c r="F4232" s="16" t="n">
        <v>0</v>
      </c>
      <c r="G4232" s="16" t="n">
        <v>3694.86</v>
      </c>
      <c r="H4232" s="16" t="n">
        <v>3694.86</v>
      </c>
    </row>
    <row r="4233" customFormat="false" ht="15" hidden="false" customHeight="true" outlineLevel="0" collapsed="false">
      <c r="A4233" s="1" t="s">
        <v>6689</v>
      </c>
      <c r="B4233" s="1" t="s">
        <v>284</v>
      </c>
      <c r="C4233" s="1" t="s">
        <v>2071</v>
      </c>
      <c r="D4233" s="1" t="s">
        <v>2025</v>
      </c>
      <c r="E4233" s="1" t="s">
        <v>2018</v>
      </c>
      <c r="F4233" s="16" t="n">
        <v>0</v>
      </c>
      <c r="G4233" s="16" t="n">
        <v>6115.22</v>
      </c>
      <c r="H4233" s="16" t="n">
        <v>6115.22</v>
      </c>
    </row>
    <row r="4234" customFormat="false" ht="15" hidden="false" customHeight="true" outlineLevel="0" collapsed="false">
      <c r="A4234" s="1" t="s">
        <v>6690</v>
      </c>
      <c r="B4234" s="1" t="s">
        <v>1193</v>
      </c>
      <c r="C4234" s="1" t="s">
        <v>5403</v>
      </c>
      <c r="D4234" s="1" t="s">
        <v>2025</v>
      </c>
      <c r="E4234" s="1" t="s">
        <v>2018</v>
      </c>
      <c r="F4234" s="16" t="n">
        <v>0</v>
      </c>
      <c r="G4234" s="16" t="n">
        <v>3770.92</v>
      </c>
      <c r="H4234" s="16" t="n">
        <v>3770.92</v>
      </c>
    </row>
    <row r="4235" customFormat="false" ht="15" hidden="false" customHeight="true" outlineLevel="0" collapsed="false">
      <c r="A4235" s="1" t="s">
        <v>6691</v>
      </c>
      <c r="B4235" s="1" t="s">
        <v>1879</v>
      </c>
      <c r="C4235" s="1" t="s">
        <v>1134</v>
      </c>
      <c r="D4235" s="1" t="s">
        <v>2032</v>
      </c>
      <c r="E4235" s="1" t="s">
        <v>2018</v>
      </c>
      <c r="F4235" s="16" t="n">
        <v>0</v>
      </c>
      <c r="G4235" s="16" t="n">
        <v>15885.22</v>
      </c>
      <c r="H4235" s="16" t="n">
        <v>15885.22</v>
      </c>
    </row>
    <row r="4236" customFormat="false" ht="15" hidden="false" customHeight="true" outlineLevel="0" collapsed="false">
      <c r="A4236" s="1" t="s">
        <v>6692</v>
      </c>
      <c r="B4236" s="1" t="s">
        <v>818</v>
      </c>
      <c r="C4236" s="1" t="s">
        <v>2502</v>
      </c>
      <c r="D4236" s="1" t="s">
        <v>2025</v>
      </c>
      <c r="E4236" s="1" t="s">
        <v>2018</v>
      </c>
      <c r="F4236" s="16" t="n">
        <v>49</v>
      </c>
      <c r="G4236" s="16" t="n">
        <v>623</v>
      </c>
      <c r="H4236" s="16" t="n">
        <v>672</v>
      </c>
    </row>
    <row r="4237" customFormat="false" ht="15" hidden="false" customHeight="true" outlineLevel="0" collapsed="false">
      <c r="A4237" s="1" t="s">
        <v>6693</v>
      </c>
      <c r="B4237" s="1" t="s">
        <v>1214</v>
      </c>
      <c r="C4237" s="1" t="s">
        <v>760</v>
      </c>
      <c r="D4237" s="1" t="s">
        <v>2017</v>
      </c>
      <c r="E4237" s="1" t="s">
        <v>2018</v>
      </c>
      <c r="F4237" s="16" t="n">
        <v>0</v>
      </c>
      <c r="G4237" s="16" t="n">
        <v>13968.68</v>
      </c>
      <c r="H4237" s="16" t="n">
        <v>13968.68</v>
      </c>
    </row>
    <row r="4238" customFormat="false" ht="15" hidden="false" customHeight="true" outlineLevel="0" collapsed="false">
      <c r="A4238" s="1" t="s">
        <v>6694</v>
      </c>
      <c r="B4238" s="1" t="s">
        <v>1135</v>
      </c>
      <c r="C4238" s="1" t="s">
        <v>159</v>
      </c>
      <c r="D4238" s="1" t="s">
        <v>2032</v>
      </c>
      <c r="E4238" s="1" t="s">
        <v>2018</v>
      </c>
      <c r="F4238" s="16" t="n">
        <v>0</v>
      </c>
      <c r="G4238" s="16" t="n">
        <v>14456.32</v>
      </c>
      <c r="H4238" s="16" t="n">
        <v>14456.32</v>
      </c>
    </row>
    <row r="4239" customFormat="false" ht="15" hidden="false" customHeight="true" outlineLevel="0" collapsed="false">
      <c r="A4239" s="1" t="s">
        <v>6695</v>
      </c>
      <c r="B4239" s="1" t="s">
        <v>1777</v>
      </c>
      <c r="C4239" s="1" t="s">
        <v>2428</v>
      </c>
      <c r="D4239" s="1" t="s">
        <v>2017</v>
      </c>
      <c r="E4239" s="1" t="s">
        <v>2018</v>
      </c>
      <c r="F4239" s="16" t="n">
        <v>0</v>
      </c>
      <c r="G4239" s="16" t="n">
        <v>2760.6</v>
      </c>
      <c r="H4239" s="16" t="n">
        <v>2760.6</v>
      </c>
    </row>
    <row r="4240" customFormat="false" ht="15" hidden="false" customHeight="true" outlineLevel="0" collapsed="false">
      <c r="A4240" s="1" t="s">
        <v>6696</v>
      </c>
      <c r="B4240" s="1" t="s">
        <v>514</v>
      </c>
      <c r="C4240" s="1" t="s">
        <v>1291</v>
      </c>
      <c r="D4240" s="1" t="s">
        <v>2025</v>
      </c>
      <c r="E4240" s="1" t="s">
        <v>2084</v>
      </c>
      <c r="F4240" s="16" t="n">
        <v>0</v>
      </c>
      <c r="G4240" s="16" t="n">
        <v>5919</v>
      </c>
      <c r="H4240" s="16" t="n">
        <v>5919</v>
      </c>
    </row>
    <row r="4241" customFormat="false" ht="15" hidden="false" customHeight="true" outlineLevel="0" collapsed="false">
      <c r="A4241" s="1" t="s">
        <v>6697</v>
      </c>
      <c r="B4241" s="1" t="s">
        <v>1902</v>
      </c>
      <c r="C4241" s="1" t="s">
        <v>2695</v>
      </c>
      <c r="D4241" s="1" t="s">
        <v>2025</v>
      </c>
      <c r="E4241" s="1" t="s">
        <v>2045</v>
      </c>
      <c r="F4241" s="16" t="n">
        <v>0</v>
      </c>
      <c r="G4241" s="16" t="n">
        <v>7275.05</v>
      </c>
      <c r="H4241" s="16" t="n">
        <v>7275.05</v>
      </c>
    </row>
    <row r="4242" customFormat="false" ht="15" hidden="false" customHeight="true" outlineLevel="0" collapsed="false">
      <c r="A4242" s="1" t="s">
        <v>6698</v>
      </c>
      <c r="B4242" s="1" t="s">
        <v>966</v>
      </c>
      <c r="C4242" s="1" t="s">
        <v>2398</v>
      </c>
      <c r="D4242" s="1" t="s">
        <v>2021</v>
      </c>
      <c r="E4242" s="1" t="s">
        <v>2018</v>
      </c>
      <c r="F4242" s="16" t="n">
        <v>0</v>
      </c>
      <c r="G4242" s="16" t="n">
        <v>8183.17</v>
      </c>
      <c r="H4242" s="16" t="n">
        <v>8183.17</v>
      </c>
    </row>
    <row r="4243" customFormat="false" ht="15" hidden="false" customHeight="true" outlineLevel="0" collapsed="false">
      <c r="A4243" s="1" t="s">
        <v>6699</v>
      </c>
      <c r="B4243" s="1" t="s">
        <v>1665</v>
      </c>
      <c r="C4243" s="1" t="s">
        <v>933</v>
      </c>
      <c r="D4243" s="1" t="s">
        <v>2021</v>
      </c>
      <c r="E4243" s="1" t="s">
        <v>2018</v>
      </c>
      <c r="F4243" s="16" t="n">
        <v>0</v>
      </c>
      <c r="G4243" s="16" t="n">
        <v>7407.64</v>
      </c>
      <c r="H4243" s="16" t="n">
        <v>7407.64</v>
      </c>
    </row>
    <row r="4244" customFormat="false" ht="15" hidden="false" customHeight="true" outlineLevel="0" collapsed="false">
      <c r="A4244" s="1" t="s">
        <v>6700</v>
      </c>
      <c r="B4244" s="1" t="s">
        <v>1001</v>
      </c>
      <c r="C4244" s="1" t="s">
        <v>3193</v>
      </c>
      <c r="D4244" s="1" t="s">
        <v>2021</v>
      </c>
      <c r="E4244" s="1" t="s">
        <v>2018</v>
      </c>
      <c r="F4244" s="16" t="n">
        <v>49</v>
      </c>
      <c r="G4244" s="16" t="n">
        <v>1191.4</v>
      </c>
      <c r="H4244" s="16" t="n">
        <v>1240.4</v>
      </c>
    </row>
    <row r="4245" customFormat="false" ht="15" hidden="false" customHeight="true" outlineLevel="0" collapsed="false">
      <c r="A4245" s="1" t="s">
        <v>6701</v>
      </c>
      <c r="B4245" s="1" t="s">
        <v>284</v>
      </c>
      <c r="C4245" s="1" t="s">
        <v>2681</v>
      </c>
      <c r="D4245" s="1" t="s">
        <v>2017</v>
      </c>
      <c r="E4245" s="1" t="s">
        <v>2018</v>
      </c>
      <c r="F4245" s="16" t="n">
        <v>79</v>
      </c>
      <c r="G4245" s="16" t="n">
        <v>1654.14</v>
      </c>
      <c r="H4245" s="16" t="n">
        <v>1733.14</v>
      </c>
    </row>
    <row r="4246" customFormat="false" ht="15" hidden="false" customHeight="true" outlineLevel="0" collapsed="false">
      <c r="A4246" s="1" t="s">
        <v>6702</v>
      </c>
      <c r="B4246" s="1" t="s">
        <v>112</v>
      </c>
      <c r="C4246" s="1" t="s">
        <v>3134</v>
      </c>
      <c r="D4246" s="1" t="s">
        <v>2055</v>
      </c>
      <c r="E4246" s="1" t="s">
        <v>2018</v>
      </c>
      <c r="F4246" s="16" t="n">
        <v>0</v>
      </c>
      <c r="G4246" s="16" t="n">
        <v>2619.77</v>
      </c>
      <c r="H4246" s="16" t="n">
        <v>2619.77</v>
      </c>
    </row>
    <row r="4247" customFormat="false" ht="15" hidden="false" customHeight="true" outlineLevel="0" collapsed="false">
      <c r="A4247" s="1" t="s">
        <v>6703</v>
      </c>
      <c r="B4247" s="1" t="s">
        <v>289</v>
      </c>
      <c r="C4247" s="1" t="s">
        <v>2076</v>
      </c>
      <c r="D4247" s="1" t="s">
        <v>2025</v>
      </c>
      <c r="E4247" s="1" t="s">
        <v>2018</v>
      </c>
      <c r="F4247" s="16" t="n">
        <v>0</v>
      </c>
      <c r="G4247" s="16" t="n">
        <v>11016.08</v>
      </c>
      <c r="H4247" s="16" t="n">
        <v>11016.08</v>
      </c>
    </row>
    <row r="4248" customFormat="false" ht="15" hidden="false" customHeight="true" outlineLevel="0" collapsed="false">
      <c r="A4248" s="1" t="s">
        <v>6704</v>
      </c>
      <c r="B4248" s="1" t="s">
        <v>1047</v>
      </c>
      <c r="C4248" s="1" t="s">
        <v>599</v>
      </c>
      <c r="D4248" s="1" t="s">
        <v>2025</v>
      </c>
      <c r="E4248" s="1" t="s">
        <v>2018</v>
      </c>
      <c r="F4248" s="16" t="n">
        <v>0</v>
      </c>
      <c r="G4248" s="16" t="n">
        <v>22628.35</v>
      </c>
      <c r="H4248" s="16" t="n">
        <v>22628.35</v>
      </c>
    </row>
    <row r="4249" customFormat="false" ht="15" hidden="false" customHeight="true" outlineLevel="0" collapsed="false">
      <c r="A4249" s="1" t="s">
        <v>6705</v>
      </c>
      <c r="B4249" s="1" t="s">
        <v>1044</v>
      </c>
      <c r="C4249" s="1" t="s">
        <v>644</v>
      </c>
      <c r="D4249" s="1" t="s">
        <v>2017</v>
      </c>
      <c r="E4249" s="1" t="s">
        <v>2018</v>
      </c>
      <c r="F4249" s="16" t="n">
        <v>0</v>
      </c>
      <c r="G4249" s="16" t="n">
        <v>5781.98</v>
      </c>
      <c r="H4249" s="16" t="n">
        <v>5781.98</v>
      </c>
    </row>
    <row r="4250" customFormat="false" ht="15" hidden="false" customHeight="true" outlineLevel="0" collapsed="false">
      <c r="A4250" s="1" t="s">
        <v>6706</v>
      </c>
      <c r="B4250" s="1" t="s">
        <v>668</v>
      </c>
      <c r="C4250" s="1" t="s">
        <v>2671</v>
      </c>
      <c r="D4250" s="1" t="s">
        <v>2021</v>
      </c>
      <c r="E4250" s="1" t="s">
        <v>2018</v>
      </c>
      <c r="F4250" s="16" t="n">
        <v>0</v>
      </c>
      <c r="G4250" s="16" t="n">
        <v>5456.52</v>
      </c>
      <c r="H4250" s="16" t="n">
        <v>5456.52</v>
      </c>
    </row>
    <row r="4251" customFormat="false" ht="15" hidden="false" customHeight="true" outlineLevel="0" collapsed="false">
      <c r="A4251" s="1" t="s">
        <v>6707</v>
      </c>
      <c r="B4251" s="1" t="s">
        <v>639</v>
      </c>
      <c r="C4251" s="1" t="s">
        <v>3739</v>
      </c>
      <c r="D4251" s="1" t="s">
        <v>2021</v>
      </c>
      <c r="E4251" s="1" t="s">
        <v>2018</v>
      </c>
      <c r="F4251" s="16" t="n">
        <v>0</v>
      </c>
      <c r="G4251" s="16" t="n">
        <v>17259.45</v>
      </c>
      <c r="H4251" s="16" t="n">
        <v>17259.45</v>
      </c>
    </row>
    <row r="4252" customFormat="false" ht="15" hidden="false" customHeight="true" outlineLevel="0" collapsed="false">
      <c r="A4252" s="1" t="s">
        <v>6708</v>
      </c>
      <c r="B4252" s="1" t="s">
        <v>249</v>
      </c>
      <c r="C4252" s="1" t="s">
        <v>2550</v>
      </c>
      <c r="D4252" s="1" t="s">
        <v>2021</v>
      </c>
      <c r="E4252" s="1" t="s">
        <v>2018</v>
      </c>
      <c r="F4252" s="16" t="n">
        <v>99</v>
      </c>
      <c r="G4252" s="16" t="n">
        <v>579.12</v>
      </c>
      <c r="H4252" s="16" t="n">
        <v>678.12</v>
      </c>
    </row>
    <row r="4253" customFormat="false" ht="15" hidden="false" customHeight="true" outlineLevel="0" collapsed="false">
      <c r="A4253" s="1" t="s">
        <v>6709</v>
      </c>
      <c r="B4253" s="1" t="s">
        <v>1190</v>
      </c>
      <c r="C4253" s="1" t="s">
        <v>4845</v>
      </c>
      <c r="D4253" s="1" t="s">
        <v>2025</v>
      </c>
      <c r="E4253" s="1" t="s">
        <v>2018</v>
      </c>
      <c r="F4253" s="16" t="n">
        <v>0</v>
      </c>
      <c r="G4253" s="16" t="n">
        <v>15622.43</v>
      </c>
      <c r="H4253" s="16" t="n">
        <v>15622.43</v>
      </c>
    </row>
    <row r="4254" customFormat="false" ht="15" hidden="false" customHeight="true" outlineLevel="0" collapsed="false">
      <c r="A4254" s="1" t="s">
        <v>6710</v>
      </c>
      <c r="B4254" s="1" t="s">
        <v>942</v>
      </c>
      <c r="C4254" s="1" t="s">
        <v>4806</v>
      </c>
      <c r="D4254" s="1" t="s">
        <v>2017</v>
      </c>
      <c r="E4254" s="1" t="s">
        <v>2018</v>
      </c>
      <c r="F4254" s="16" t="n">
        <v>99</v>
      </c>
      <c r="G4254" s="16" t="n">
        <v>2099.81</v>
      </c>
      <c r="H4254" s="16" t="n">
        <v>2198.81</v>
      </c>
    </row>
    <row r="4255" customFormat="false" ht="15" hidden="false" customHeight="true" outlineLevel="0" collapsed="false">
      <c r="A4255" s="1" t="s">
        <v>6711</v>
      </c>
      <c r="B4255" s="1" t="s">
        <v>1806</v>
      </c>
      <c r="C4255" s="1" t="s">
        <v>2518</v>
      </c>
      <c r="D4255" s="1" t="s">
        <v>2025</v>
      </c>
      <c r="E4255" s="1" t="s">
        <v>2045</v>
      </c>
      <c r="F4255" s="16" t="n">
        <v>0</v>
      </c>
      <c r="G4255" s="16" t="n">
        <v>9062.12</v>
      </c>
      <c r="H4255" s="16" t="n">
        <v>9062.12</v>
      </c>
    </row>
    <row r="4256" customFormat="false" ht="15" hidden="false" customHeight="true" outlineLevel="0" collapsed="false">
      <c r="A4256" s="1" t="s">
        <v>6712</v>
      </c>
      <c r="B4256" s="1" t="s">
        <v>1375</v>
      </c>
      <c r="C4256" s="1" t="s">
        <v>1655</v>
      </c>
      <c r="D4256" s="1" t="s">
        <v>2017</v>
      </c>
      <c r="E4256" s="1" t="s">
        <v>2018</v>
      </c>
      <c r="F4256" s="16" t="n">
        <v>0</v>
      </c>
      <c r="G4256" s="16" t="n">
        <v>3812.5</v>
      </c>
      <c r="H4256" s="16" t="n">
        <v>3812.5</v>
      </c>
    </row>
    <row r="4257" customFormat="false" ht="15" hidden="false" customHeight="true" outlineLevel="0" collapsed="false">
      <c r="A4257" s="1" t="s">
        <v>6713</v>
      </c>
      <c r="B4257" s="1" t="s">
        <v>934</v>
      </c>
      <c r="C4257" s="1" t="s">
        <v>2062</v>
      </c>
      <c r="D4257" s="1" t="s">
        <v>2021</v>
      </c>
      <c r="E4257" s="1" t="s">
        <v>2018</v>
      </c>
      <c r="F4257" s="16" t="n">
        <v>99</v>
      </c>
      <c r="G4257" s="16" t="n">
        <v>2398.35</v>
      </c>
      <c r="H4257" s="16" t="n">
        <v>2497.35</v>
      </c>
    </row>
    <row r="4258" customFormat="false" ht="15" hidden="false" customHeight="true" outlineLevel="0" collapsed="false">
      <c r="A4258" s="1" t="s">
        <v>6714</v>
      </c>
      <c r="B4258" s="1" t="s">
        <v>586</v>
      </c>
      <c r="C4258" s="1" t="s">
        <v>1291</v>
      </c>
      <c r="D4258" s="1" t="s">
        <v>2021</v>
      </c>
      <c r="E4258" s="1" t="s">
        <v>2018</v>
      </c>
      <c r="F4258" s="16" t="n">
        <v>0</v>
      </c>
      <c r="G4258" s="16" t="n">
        <v>6342.23</v>
      </c>
      <c r="H4258" s="16" t="n">
        <v>6342.23</v>
      </c>
    </row>
    <row r="4259" customFormat="false" ht="15" hidden="false" customHeight="true" outlineLevel="0" collapsed="false">
      <c r="A4259" s="1" t="s">
        <v>6715</v>
      </c>
      <c r="B4259" s="1" t="s">
        <v>1107</v>
      </c>
      <c r="C4259" s="1" t="s">
        <v>2471</v>
      </c>
      <c r="D4259" s="1" t="s">
        <v>2025</v>
      </c>
      <c r="E4259" s="1" t="s">
        <v>2018</v>
      </c>
      <c r="F4259" s="16" t="n">
        <v>0</v>
      </c>
      <c r="G4259" s="16" t="n">
        <v>10996.4</v>
      </c>
      <c r="H4259" s="16" t="n">
        <v>10996.4</v>
      </c>
    </row>
    <row r="4260" customFormat="false" ht="15" hidden="false" customHeight="true" outlineLevel="0" collapsed="false">
      <c r="A4260" s="1" t="s">
        <v>6716</v>
      </c>
      <c r="B4260" s="1" t="s">
        <v>401</v>
      </c>
      <c r="C4260" s="1" t="s">
        <v>1590</v>
      </c>
      <c r="D4260" s="1" t="s">
        <v>2055</v>
      </c>
      <c r="E4260" s="1" t="s">
        <v>2018</v>
      </c>
      <c r="F4260" s="16" t="n">
        <v>49</v>
      </c>
      <c r="G4260" s="16" t="n">
        <v>2374.12</v>
      </c>
      <c r="H4260" s="16" t="n">
        <v>2423.12</v>
      </c>
    </row>
    <row r="4261" customFormat="false" ht="15" hidden="false" customHeight="true" outlineLevel="0" collapsed="false">
      <c r="A4261" s="1" t="s">
        <v>6717</v>
      </c>
      <c r="B4261" s="1" t="s">
        <v>812</v>
      </c>
      <c r="C4261" s="1" t="s">
        <v>1738</v>
      </c>
      <c r="D4261" s="1" t="s">
        <v>2017</v>
      </c>
      <c r="E4261" s="1" t="s">
        <v>2045</v>
      </c>
      <c r="F4261" s="16" t="n">
        <v>0</v>
      </c>
      <c r="G4261" s="16" t="n">
        <v>4013.42</v>
      </c>
      <c r="H4261" s="16" t="n">
        <v>4013.42</v>
      </c>
    </row>
    <row r="4262" customFormat="false" ht="15" hidden="false" customHeight="true" outlineLevel="0" collapsed="false">
      <c r="A4262" s="1" t="s">
        <v>6718</v>
      </c>
      <c r="B4262" s="1" t="s">
        <v>1440</v>
      </c>
      <c r="C4262" s="1" t="s">
        <v>2541</v>
      </c>
      <c r="D4262" s="1" t="s">
        <v>2021</v>
      </c>
      <c r="E4262" s="1" t="s">
        <v>2018</v>
      </c>
      <c r="F4262" s="16" t="n">
        <v>0</v>
      </c>
      <c r="G4262" s="16" t="n">
        <v>6441.08</v>
      </c>
      <c r="H4262" s="16" t="n">
        <v>6441.08</v>
      </c>
    </row>
    <row r="4263" customFormat="false" ht="15" hidden="false" customHeight="true" outlineLevel="0" collapsed="false">
      <c r="A4263" s="1" t="s">
        <v>6719</v>
      </c>
      <c r="B4263" s="1" t="s">
        <v>1233</v>
      </c>
      <c r="C4263" s="1" t="s">
        <v>1235</v>
      </c>
      <c r="D4263" s="1" t="s">
        <v>2021</v>
      </c>
      <c r="E4263" s="1" t="s">
        <v>2018</v>
      </c>
      <c r="F4263" s="16" t="n">
        <v>0</v>
      </c>
      <c r="G4263" s="16" t="n">
        <v>4810.05</v>
      </c>
      <c r="H4263" s="16" t="n">
        <v>4810.05</v>
      </c>
    </row>
    <row r="4264" customFormat="false" ht="15" hidden="false" customHeight="true" outlineLevel="0" collapsed="false">
      <c r="A4264" s="1" t="s">
        <v>6720</v>
      </c>
      <c r="B4264" s="1" t="s">
        <v>752</v>
      </c>
      <c r="C4264" s="1" t="s">
        <v>2042</v>
      </c>
      <c r="D4264" s="1" t="s">
        <v>2017</v>
      </c>
      <c r="E4264" s="1" t="s">
        <v>2018</v>
      </c>
      <c r="F4264" s="16" t="n">
        <v>0</v>
      </c>
      <c r="G4264" s="16" t="n">
        <v>7242.64</v>
      </c>
      <c r="H4264" s="16" t="n">
        <v>7242.64</v>
      </c>
    </row>
    <row r="4265" customFormat="false" ht="15" hidden="false" customHeight="true" outlineLevel="0" collapsed="false">
      <c r="A4265" s="1" t="s">
        <v>6721</v>
      </c>
      <c r="B4265" s="1" t="s">
        <v>985</v>
      </c>
      <c r="C4265" s="1" t="s">
        <v>2587</v>
      </c>
      <c r="D4265" s="1" t="s">
        <v>2025</v>
      </c>
      <c r="E4265" s="1" t="s">
        <v>2022</v>
      </c>
      <c r="F4265" s="16" t="n">
        <v>0</v>
      </c>
      <c r="G4265" s="16" t="n">
        <v>9885.42</v>
      </c>
      <c r="H4265" s="16" t="n">
        <v>9885.42</v>
      </c>
    </row>
    <row r="4266" customFormat="false" ht="15" hidden="false" customHeight="true" outlineLevel="0" collapsed="false">
      <c r="A4266" s="1" t="s">
        <v>6722</v>
      </c>
      <c r="B4266" s="1" t="s">
        <v>1088</v>
      </c>
      <c r="C4266" s="1" t="s">
        <v>1377</v>
      </c>
      <c r="D4266" s="1" t="s">
        <v>2055</v>
      </c>
      <c r="E4266" s="1" t="s">
        <v>2018</v>
      </c>
      <c r="F4266" s="16" t="n">
        <v>0</v>
      </c>
      <c r="G4266" s="16" t="n">
        <v>13313.24</v>
      </c>
      <c r="H4266" s="16" t="n">
        <v>13313.24</v>
      </c>
    </row>
    <row r="4267" customFormat="false" ht="15" hidden="false" customHeight="true" outlineLevel="0" collapsed="false">
      <c r="A4267" s="1" t="s">
        <v>6723</v>
      </c>
      <c r="B4267" s="1" t="s">
        <v>857</v>
      </c>
      <c r="C4267" s="1" t="s">
        <v>1216</v>
      </c>
      <c r="D4267" s="1" t="s">
        <v>2025</v>
      </c>
      <c r="E4267" s="1" t="s">
        <v>2018</v>
      </c>
      <c r="F4267" s="16" t="n">
        <v>0</v>
      </c>
      <c r="G4267" s="16" t="n">
        <v>2862.37</v>
      </c>
      <c r="H4267" s="16" t="n">
        <v>2862.37</v>
      </c>
    </row>
    <row r="4268" customFormat="false" ht="15" hidden="false" customHeight="true" outlineLevel="0" collapsed="false">
      <c r="A4268" s="1" t="s">
        <v>6724</v>
      </c>
      <c r="B4268" s="1" t="s">
        <v>694</v>
      </c>
      <c r="C4268" s="1" t="s">
        <v>2203</v>
      </c>
      <c r="D4268" s="1" t="s">
        <v>2017</v>
      </c>
      <c r="E4268" s="1" t="s">
        <v>2018</v>
      </c>
      <c r="F4268" s="16" t="n">
        <v>49</v>
      </c>
      <c r="G4268" s="16" t="n">
        <v>2398.35</v>
      </c>
      <c r="H4268" s="16" t="n">
        <v>2447.35</v>
      </c>
    </row>
    <row r="4269" customFormat="false" ht="15" hidden="false" customHeight="true" outlineLevel="0" collapsed="false">
      <c r="A4269" s="1" t="s">
        <v>6725</v>
      </c>
      <c r="B4269" s="1" t="s">
        <v>1148</v>
      </c>
      <c r="C4269" s="1" t="s">
        <v>2533</v>
      </c>
      <c r="D4269" s="1" t="s">
        <v>2055</v>
      </c>
      <c r="E4269" s="1" t="s">
        <v>2018</v>
      </c>
      <c r="F4269" s="16" t="n">
        <v>79</v>
      </c>
      <c r="G4269" s="16" t="n">
        <v>1503.51</v>
      </c>
      <c r="H4269" s="16" t="n">
        <v>1582.51</v>
      </c>
    </row>
    <row r="4270" customFormat="false" ht="15" hidden="false" customHeight="true" outlineLevel="0" collapsed="false">
      <c r="A4270" s="1" t="s">
        <v>6726</v>
      </c>
      <c r="B4270" s="1" t="s">
        <v>674</v>
      </c>
      <c r="C4270" s="1" t="s">
        <v>2464</v>
      </c>
      <c r="D4270" s="1" t="s">
        <v>2025</v>
      </c>
      <c r="E4270" s="1" t="s">
        <v>2018</v>
      </c>
      <c r="F4270" s="16" t="n">
        <v>0</v>
      </c>
      <c r="G4270" s="16" t="n">
        <v>6516.33</v>
      </c>
      <c r="H4270" s="16" t="n">
        <v>6516.33</v>
      </c>
    </row>
    <row r="4271" customFormat="false" ht="15" hidden="false" customHeight="true" outlineLevel="0" collapsed="false">
      <c r="A4271" s="1" t="s">
        <v>6727</v>
      </c>
      <c r="B4271" s="1" t="s">
        <v>1411</v>
      </c>
      <c r="C4271" s="1" t="s">
        <v>4028</v>
      </c>
      <c r="D4271" s="1" t="s">
        <v>2025</v>
      </c>
      <c r="E4271" s="1" t="s">
        <v>2045</v>
      </c>
      <c r="F4271" s="16" t="n">
        <v>79</v>
      </c>
      <c r="G4271" s="16" t="n">
        <v>2035.65</v>
      </c>
      <c r="H4271" s="16" t="n">
        <v>2114.65</v>
      </c>
    </row>
    <row r="4272" customFormat="false" ht="15" hidden="false" customHeight="true" outlineLevel="0" collapsed="false">
      <c r="A4272" s="1" t="s">
        <v>6728</v>
      </c>
      <c r="B4272" s="1" t="s">
        <v>385</v>
      </c>
      <c r="C4272" s="1" t="s">
        <v>1036</v>
      </c>
      <c r="D4272" s="1" t="s">
        <v>2055</v>
      </c>
      <c r="E4272" s="1" t="s">
        <v>2018</v>
      </c>
      <c r="F4272" s="16" t="n">
        <v>99</v>
      </c>
      <c r="G4272" s="16" t="n">
        <v>1899.62</v>
      </c>
      <c r="H4272" s="16" t="n">
        <v>1998.62</v>
      </c>
    </row>
    <row r="4273" customFormat="false" ht="15" hidden="false" customHeight="true" outlineLevel="0" collapsed="false">
      <c r="A4273" s="1" t="s">
        <v>6729</v>
      </c>
      <c r="B4273" s="1" t="s">
        <v>1307</v>
      </c>
      <c r="C4273" s="1" t="s">
        <v>5060</v>
      </c>
      <c r="D4273" s="1" t="s">
        <v>2025</v>
      </c>
      <c r="E4273" s="1" t="s">
        <v>2018</v>
      </c>
      <c r="F4273" s="16" t="n">
        <v>0</v>
      </c>
      <c r="G4273" s="16" t="n">
        <v>16805.21</v>
      </c>
      <c r="H4273" s="16" t="n">
        <v>16805.21</v>
      </c>
    </row>
    <row r="4274" customFormat="false" ht="15" hidden="false" customHeight="true" outlineLevel="0" collapsed="false">
      <c r="A4274" s="1" t="s">
        <v>6730</v>
      </c>
      <c r="B4274" s="1" t="s">
        <v>1440</v>
      </c>
      <c r="C4274" s="1" t="s">
        <v>3316</v>
      </c>
      <c r="D4274" s="1" t="s">
        <v>2055</v>
      </c>
      <c r="E4274" s="1" t="s">
        <v>2022</v>
      </c>
      <c r="F4274" s="16" t="n">
        <v>0</v>
      </c>
      <c r="G4274" s="16" t="n">
        <v>4061.73</v>
      </c>
      <c r="H4274" s="16" t="n">
        <v>4061.73</v>
      </c>
    </row>
    <row r="4275" customFormat="false" ht="15" hidden="false" customHeight="true" outlineLevel="0" collapsed="false">
      <c r="A4275" s="1" t="s">
        <v>6731</v>
      </c>
      <c r="B4275" s="1" t="s">
        <v>1315</v>
      </c>
      <c r="C4275" s="1" t="s">
        <v>3085</v>
      </c>
      <c r="D4275" s="1" t="s">
        <v>2025</v>
      </c>
      <c r="E4275" s="1" t="s">
        <v>2018</v>
      </c>
      <c r="F4275" s="16" t="n">
        <v>0</v>
      </c>
      <c r="G4275" s="16" t="n">
        <v>5843</v>
      </c>
      <c r="H4275" s="16" t="n">
        <v>5843</v>
      </c>
    </row>
    <row r="4276" customFormat="false" ht="15" hidden="false" customHeight="true" outlineLevel="0" collapsed="false">
      <c r="A4276" s="1" t="s">
        <v>6732</v>
      </c>
      <c r="B4276" s="1" t="s">
        <v>447</v>
      </c>
      <c r="C4276" s="1" t="s">
        <v>2842</v>
      </c>
      <c r="D4276" s="1" t="s">
        <v>2021</v>
      </c>
      <c r="E4276" s="1" t="s">
        <v>2018</v>
      </c>
      <c r="F4276" s="16" t="n">
        <v>99</v>
      </c>
      <c r="G4276" s="16" t="n">
        <v>482.17</v>
      </c>
      <c r="H4276" s="16" t="n">
        <v>581.17</v>
      </c>
    </row>
    <row r="4277" customFormat="false" ht="15" hidden="false" customHeight="true" outlineLevel="0" collapsed="false">
      <c r="A4277" s="1" t="s">
        <v>6733</v>
      </c>
      <c r="B4277" s="1" t="s">
        <v>1656</v>
      </c>
      <c r="C4277" s="1" t="s">
        <v>2339</v>
      </c>
      <c r="D4277" s="1" t="s">
        <v>2025</v>
      </c>
      <c r="E4277" s="1" t="s">
        <v>2045</v>
      </c>
      <c r="F4277" s="16" t="n">
        <v>0</v>
      </c>
      <c r="G4277" s="16" t="n">
        <v>5556.88</v>
      </c>
      <c r="H4277" s="16" t="n">
        <v>5556.88</v>
      </c>
    </row>
    <row r="4278" customFormat="false" ht="15" hidden="false" customHeight="true" outlineLevel="0" collapsed="false">
      <c r="A4278" s="1" t="s">
        <v>6734</v>
      </c>
      <c r="B4278" s="1" t="s">
        <v>694</v>
      </c>
      <c r="C4278" s="1" t="s">
        <v>2345</v>
      </c>
      <c r="D4278" s="1" t="s">
        <v>2017</v>
      </c>
      <c r="E4278" s="1" t="s">
        <v>2018</v>
      </c>
      <c r="F4278" s="16" t="n">
        <v>49</v>
      </c>
      <c r="G4278" s="16" t="n">
        <v>2278.43</v>
      </c>
      <c r="H4278" s="16" t="n">
        <v>2327.43</v>
      </c>
    </row>
    <row r="4279" customFormat="false" ht="15" hidden="false" customHeight="true" outlineLevel="0" collapsed="false">
      <c r="A4279" s="1" t="s">
        <v>6735</v>
      </c>
      <c r="B4279" s="1" t="s">
        <v>447</v>
      </c>
      <c r="C4279" s="1" t="s">
        <v>3443</v>
      </c>
      <c r="D4279" s="1" t="s">
        <v>2017</v>
      </c>
      <c r="E4279" s="1" t="s">
        <v>2018</v>
      </c>
      <c r="F4279" s="16" t="n">
        <v>49</v>
      </c>
      <c r="G4279" s="16" t="n">
        <v>1364.75</v>
      </c>
      <c r="H4279" s="16" t="n">
        <v>1413.75</v>
      </c>
    </row>
    <row r="4280" customFormat="false" ht="15" hidden="false" customHeight="true" outlineLevel="0" collapsed="false">
      <c r="A4280" s="1" t="s">
        <v>6736</v>
      </c>
      <c r="B4280" s="1" t="s">
        <v>1422</v>
      </c>
      <c r="C4280" s="1" t="s">
        <v>4017</v>
      </c>
      <c r="D4280" s="1" t="s">
        <v>2025</v>
      </c>
      <c r="E4280" s="1" t="s">
        <v>2018</v>
      </c>
      <c r="F4280" s="16" t="n">
        <v>99</v>
      </c>
      <c r="G4280" s="16" t="n">
        <v>2374.52</v>
      </c>
      <c r="H4280" s="16" t="n">
        <v>2473.52</v>
      </c>
    </row>
    <row r="4281" customFormat="false" ht="15" hidden="false" customHeight="true" outlineLevel="0" collapsed="false">
      <c r="A4281" s="1" t="s">
        <v>6737</v>
      </c>
      <c r="B4281" s="1" t="s">
        <v>1107</v>
      </c>
      <c r="C4281" s="1" t="s">
        <v>959</v>
      </c>
      <c r="D4281" s="1" t="s">
        <v>2025</v>
      </c>
      <c r="E4281" s="1" t="s">
        <v>2018</v>
      </c>
      <c r="F4281" s="16" t="n">
        <v>0</v>
      </c>
      <c r="G4281" s="16" t="n">
        <v>6508.48</v>
      </c>
      <c r="H4281" s="16" t="n">
        <v>6508.48</v>
      </c>
    </row>
    <row r="4282" customFormat="false" ht="15" hidden="false" customHeight="true" outlineLevel="0" collapsed="false">
      <c r="A4282" s="1" t="s">
        <v>6738</v>
      </c>
      <c r="B4282" s="1" t="s">
        <v>1806</v>
      </c>
      <c r="C4282" s="1" t="s">
        <v>2679</v>
      </c>
      <c r="D4282" s="1" t="s">
        <v>2021</v>
      </c>
      <c r="E4282" s="1" t="s">
        <v>2018</v>
      </c>
      <c r="F4282" s="16" t="n">
        <v>49</v>
      </c>
      <c r="G4282" s="16" t="n">
        <v>2180.15</v>
      </c>
      <c r="H4282" s="16" t="n">
        <v>2229.15</v>
      </c>
    </row>
    <row r="4283" customFormat="false" ht="15" hidden="false" customHeight="true" outlineLevel="0" collapsed="false">
      <c r="A4283" s="1" t="s">
        <v>6739</v>
      </c>
      <c r="B4283" s="1" t="s">
        <v>1468</v>
      </c>
      <c r="C4283" s="1" t="s">
        <v>283</v>
      </c>
      <c r="D4283" s="1" t="s">
        <v>2017</v>
      </c>
      <c r="E4283" s="1" t="s">
        <v>2018</v>
      </c>
      <c r="F4283" s="16" t="n">
        <v>79</v>
      </c>
      <c r="G4283" s="16" t="n">
        <v>964.34</v>
      </c>
      <c r="H4283" s="16" t="n">
        <v>1043.34</v>
      </c>
    </row>
    <row r="4284" customFormat="false" ht="15" hidden="false" customHeight="true" outlineLevel="0" collapsed="false">
      <c r="A4284" s="1" t="s">
        <v>6740</v>
      </c>
      <c r="B4284" s="1" t="s">
        <v>147</v>
      </c>
      <c r="C4284" s="1" t="s">
        <v>2203</v>
      </c>
      <c r="D4284" s="1" t="s">
        <v>2021</v>
      </c>
      <c r="E4284" s="1" t="s">
        <v>2018</v>
      </c>
      <c r="F4284" s="16" t="n">
        <v>49</v>
      </c>
      <c r="G4284" s="16" t="n">
        <v>2278.43</v>
      </c>
      <c r="H4284" s="16" t="n">
        <v>2327.43</v>
      </c>
    </row>
    <row r="4285" customFormat="false" ht="15" hidden="false" customHeight="true" outlineLevel="0" collapsed="false">
      <c r="A4285" s="1" t="s">
        <v>6741</v>
      </c>
      <c r="B4285" s="1" t="s">
        <v>755</v>
      </c>
      <c r="C4285" s="1" t="s">
        <v>2842</v>
      </c>
      <c r="D4285" s="1" t="s">
        <v>2025</v>
      </c>
      <c r="E4285" s="1" t="s">
        <v>2022</v>
      </c>
      <c r="F4285" s="16" t="n">
        <v>0</v>
      </c>
      <c r="G4285" s="16" t="n">
        <v>3962.14</v>
      </c>
      <c r="H4285" s="16" t="n">
        <v>3962.14</v>
      </c>
    </row>
    <row r="4286" customFormat="false" ht="15" hidden="false" customHeight="true" outlineLevel="0" collapsed="false">
      <c r="A4286" s="1" t="s">
        <v>6742</v>
      </c>
      <c r="B4286" s="1" t="s">
        <v>1685</v>
      </c>
      <c r="C4286" s="1" t="s">
        <v>1661</v>
      </c>
      <c r="D4286" s="1" t="s">
        <v>2032</v>
      </c>
      <c r="E4286" s="1" t="s">
        <v>2018</v>
      </c>
      <c r="F4286" s="16" t="n">
        <v>0</v>
      </c>
      <c r="G4286" s="16" t="n">
        <v>2933.35</v>
      </c>
      <c r="H4286" s="16" t="n">
        <v>2933.35</v>
      </c>
    </row>
    <row r="4287" customFormat="false" ht="15" hidden="false" customHeight="true" outlineLevel="0" collapsed="false">
      <c r="A4287" s="1" t="s">
        <v>6743</v>
      </c>
      <c r="B4287" s="1" t="s">
        <v>1700</v>
      </c>
      <c r="C4287" s="1" t="s">
        <v>2071</v>
      </c>
      <c r="D4287" s="1" t="s">
        <v>2017</v>
      </c>
      <c r="E4287" s="1" t="s">
        <v>2018</v>
      </c>
      <c r="F4287" s="16" t="n">
        <v>0</v>
      </c>
      <c r="G4287" s="16" t="n">
        <v>4415.72</v>
      </c>
      <c r="H4287" s="16" t="n">
        <v>4415.72</v>
      </c>
    </row>
    <row r="4288" customFormat="false" ht="15" hidden="false" customHeight="true" outlineLevel="0" collapsed="false">
      <c r="A4288" s="1" t="s">
        <v>6744</v>
      </c>
      <c r="B4288" s="1" t="s">
        <v>1112</v>
      </c>
      <c r="C4288" s="1" t="s">
        <v>3025</v>
      </c>
      <c r="D4288" s="1" t="s">
        <v>2025</v>
      </c>
      <c r="E4288" s="1" t="s">
        <v>2018</v>
      </c>
      <c r="F4288" s="16" t="n">
        <v>0</v>
      </c>
      <c r="G4288" s="16" t="n">
        <v>4796.7</v>
      </c>
      <c r="H4288" s="16" t="n">
        <v>4796.7</v>
      </c>
    </row>
    <row r="4289" customFormat="false" ht="15" hidden="false" customHeight="true" outlineLevel="0" collapsed="false">
      <c r="A4289" s="1" t="s">
        <v>6745</v>
      </c>
      <c r="B4289" s="1" t="s">
        <v>1145</v>
      </c>
      <c r="C4289" s="1" t="s">
        <v>2467</v>
      </c>
      <c r="D4289" s="1" t="s">
        <v>2055</v>
      </c>
      <c r="E4289" s="1" t="s">
        <v>2018</v>
      </c>
      <c r="F4289" s="16" t="n">
        <v>0</v>
      </c>
      <c r="G4289" s="16" t="n">
        <v>16887.34</v>
      </c>
      <c r="H4289" s="16" t="n">
        <v>16887.34</v>
      </c>
    </row>
    <row r="4290" customFormat="false" ht="15" hidden="false" customHeight="true" outlineLevel="0" collapsed="false">
      <c r="A4290" s="1" t="s">
        <v>6746</v>
      </c>
      <c r="B4290" s="1" t="s">
        <v>1736</v>
      </c>
      <c r="C4290" s="1" t="s">
        <v>2191</v>
      </c>
      <c r="D4290" s="1" t="s">
        <v>2017</v>
      </c>
      <c r="E4290" s="1" t="s">
        <v>2018</v>
      </c>
      <c r="F4290" s="16" t="n">
        <v>0</v>
      </c>
      <c r="G4290" s="16" t="n">
        <v>10668.65</v>
      </c>
      <c r="H4290" s="16" t="n">
        <v>10668.65</v>
      </c>
    </row>
    <row r="4291" customFormat="false" ht="15" hidden="false" customHeight="true" outlineLevel="0" collapsed="false">
      <c r="A4291" s="1" t="s">
        <v>6747</v>
      </c>
      <c r="B4291" s="1" t="s">
        <v>1292</v>
      </c>
      <c r="C4291" s="1" t="s">
        <v>5714</v>
      </c>
      <c r="D4291" s="1" t="s">
        <v>2028</v>
      </c>
      <c r="E4291" s="1" t="s">
        <v>2018</v>
      </c>
      <c r="F4291" s="16" t="n">
        <v>0</v>
      </c>
      <c r="G4291" s="16" t="n">
        <v>10310.25</v>
      </c>
      <c r="H4291" s="16" t="n">
        <v>10310.25</v>
      </c>
    </row>
    <row r="4292" customFormat="false" ht="15" hidden="false" customHeight="true" outlineLevel="0" collapsed="false">
      <c r="A4292" s="1" t="s">
        <v>6748</v>
      </c>
      <c r="B4292" s="1" t="s">
        <v>1109</v>
      </c>
      <c r="C4292" s="1" t="s">
        <v>2243</v>
      </c>
      <c r="D4292" s="1" t="s">
        <v>2017</v>
      </c>
      <c r="E4292" s="1" t="s">
        <v>2018</v>
      </c>
      <c r="F4292" s="16" t="n">
        <v>0</v>
      </c>
      <c r="G4292" s="16" t="n">
        <v>18410.88</v>
      </c>
      <c r="H4292" s="16" t="n">
        <v>18410.88</v>
      </c>
    </row>
    <row r="4293" customFormat="false" ht="15" hidden="false" customHeight="true" outlineLevel="0" collapsed="false">
      <c r="A4293" s="1" t="s">
        <v>6749</v>
      </c>
      <c r="B4293" s="1" t="s">
        <v>227</v>
      </c>
      <c r="C4293" s="1" t="s">
        <v>4042</v>
      </c>
      <c r="D4293" s="1" t="s">
        <v>2025</v>
      </c>
      <c r="E4293" s="1" t="s">
        <v>2018</v>
      </c>
      <c r="F4293" s="16" t="n">
        <v>79</v>
      </c>
      <c r="G4293" s="16" t="n">
        <v>1725.98</v>
      </c>
      <c r="H4293" s="16" t="n">
        <v>1804.98</v>
      </c>
    </row>
    <row r="4294" customFormat="false" ht="15" hidden="false" customHeight="true" outlineLevel="0" collapsed="false">
      <c r="A4294" s="1" t="s">
        <v>6750</v>
      </c>
      <c r="B4294" s="1" t="s">
        <v>447</v>
      </c>
      <c r="C4294" s="1" t="s">
        <v>2797</v>
      </c>
      <c r="D4294" s="1" t="s">
        <v>2017</v>
      </c>
      <c r="E4294" s="1" t="s">
        <v>2018</v>
      </c>
      <c r="F4294" s="16" t="n">
        <v>99</v>
      </c>
      <c r="G4294" s="16" t="n">
        <v>1431.34</v>
      </c>
      <c r="H4294" s="16" t="n">
        <v>1530.34</v>
      </c>
    </row>
    <row r="4295" customFormat="false" ht="15" hidden="false" customHeight="true" outlineLevel="0" collapsed="false">
      <c r="A4295" s="1" t="s">
        <v>6751</v>
      </c>
      <c r="B4295" s="1" t="s">
        <v>1876</v>
      </c>
      <c r="C4295" s="1" t="s">
        <v>2076</v>
      </c>
      <c r="D4295" s="1" t="s">
        <v>2021</v>
      </c>
      <c r="E4295" s="1" t="s">
        <v>2018</v>
      </c>
      <c r="F4295" s="16" t="n">
        <v>0</v>
      </c>
      <c r="G4295" s="16" t="n">
        <v>3917.38</v>
      </c>
      <c r="H4295" s="16" t="n">
        <v>3917.38</v>
      </c>
    </row>
    <row r="4296" customFormat="false" ht="15" hidden="false" customHeight="true" outlineLevel="0" collapsed="false">
      <c r="A4296" s="1" t="s">
        <v>6752</v>
      </c>
      <c r="B4296" s="1" t="s">
        <v>1565</v>
      </c>
      <c r="C4296" s="1" t="s">
        <v>2574</v>
      </c>
      <c r="D4296" s="1" t="s">
        <v>2017</v>
      </c>
      <c r="E4296" s="1" t="s">
        <v>2018</v>
      </c>
      <c r="F4296" s="16" t="n">
        <v>0</v>
      </c>
      <c r="G4296" s="16" t="n">
        <v>8099.19</v>
      </c>
      <c r="H4296" s="16" t="n">
        <v>8099.19</v>
      </c>
    </row>
    <row r="4297" customFormat="false" ht="15" hidden="false" customHeight="true" outlineLevel="0" collapsed="false">
      <c r="A4297" s="1" t="s">
        <v>6753</v>
      </c>
      <c r="B4297" s="1" t="s">
        <v>1354</v>
      </c>
      <c r="C4297" s="1" t="s">
        <v>2079</v>
      </c>
      <c r="D4297" s="1" t="s">
        <v>2021</v>
      </c>
      <c r="E4297" s="1" t="s">
        <v>2018</v>
      </c>
      <c r="F4297" s="16" t="n">
        <v>0</v>
      </c>
      <c r="G4297" s="16" t="n">
        <v>9720.67</v>
      </c>
      <c r="H4297" s="16" t="n">
        <v>9720.67</v>
      </c>
    </row>
    <row r="4298" customFormat="false" ht="15" hidden="false" customHeight="true" outlineLevel="0" collapsed="false">
      <c r="A4298" s="1" t="s">
        <v>6754</v>
      </c>
      <c r="B4298" s="1" t="s">
        <v>1299</v>
      </c>
      <c r="C4298" s="1" t="s">
        <v>3127</v>
      </c>
      <c r="D4298" s="1" t="s">
        <v>2017</v>
      </c>
      <c r="E4298" s="1" t="s">
        <v>2018</v>
      </c>
      <c r="F4298" s="16" t="n">
        <v>0</v>
      </c>
      <c r="G4298" s="16" t="n">
        <v>13833.18</v>
      </c>
      <c r="H4298" s="16" t="n">
        <v>13833.18</v>
      </c>
    </row>
    <row r="4299" customFormat="false" ht="15" hidden="false" customHeight="true" outlineLevel="0" collapsed="false">
      <c r="A4299" s="1" t="s">
        <v>6755</v>
      </c>
      <c r="B4299" s="1" t="s">
        <v>1591</v>
      </c>
      <c r="C4299" s="1" t="s">
        <v>1833</v>
      </c>
      <c r="D4299" s="1" t="s">
        <v>2017</v>
      </c>
      <c r="E4299" s="1" t="s">
        <v>2018</v>
      </c>
      <c r="F4299" s="16" t="n">
        <v>99</v>
      </c>
      <c r="G4299" s="16" t="n">
        <v>2127.64</v>
      </c>
      <c r="H4299" s="16" t="n">
        <v>2226.64</v>
      </c>
    </row>
    <row r="4300" customFormat="false" ht="15" hidden="false" customHeight="true" outlineLevel="0" collapsed="false">
      <c r="A4300" s="1" t="s">
        <v>6756</v>
      </c>
      <c r="B4300" s="1" t="s">
        <v>1548</v>
      </c>
      <c r="C4300" s="1" t="s">
        <v>1885</v>
      </c>
      <c r="D4300" s="1" t="s">
        <v>2025</v>
      </c>
      <c r="E4300" s="1" t="s">
        <v>2018</v>
      </c>
      <c r="F4300" s="16" t="n">
        <v>0</v>
      </c>
      <c r="G4300" s="16" t="n">
        <v>4707.49</v>
      </c>
      <c r="H4300" s="16" t="n">
        <v>4707.49</v>
      </c>
    </row>
    <row r="4301" customFormat="false" ht="15" hidden="false" customHeight="true" outlineLevel="0" collapsed="false">
      <c r="A4301" s="1" t="s">
        <v>6757</v>
      </c>
      <c r="B4301" s="1" t="s">
        <v>1413</v>
      </c>
      <c r="C4301" s="1" t="s">
        <v>4838</v>
      </c>
      <c r="D4301" s="1" t="s">
        <v>2025</v>
      </c>
      <c r="E4301" s="1" t="s">
        <v>2018</v>
      </c>
      <c r="F4301" s="16" t="n">
        <v>99</v>
      </c>
      <c r="G4301" s="16" t="n">
        <v>2137.07</v>
      </c>
      <c r="H4301" s="16" t="n">
        <v>2236.07</v>
      </c>
    </row>
    <row r="4302" customFormat="false" ht="15" hidden="false" customHeight="true" outlineLevel="0" collapsed="false">
      <c r="A4302" s="1" t="s">
        <v>6758</v>
      </c>
      <c r="B4302" s="1" t="s">
        <v>830</v>
      </c>
      <c r="C4302" s="1" t="s">
        <v>1598</v>
      </c>
      <c r="D4302" s="1" t="s">
        <v>2025</v>
      </c>
      <c r="E4302" s="1" t="s">
        <v>2018</v>
      </c>
      <c r="F4302" s="16" t="n">
        <v>0</v>
      </c>
      <c r="G4302" s="16" t="n">
        <v>3762.57</v>
      </c>
      <c r="H4302" s="16" t="n">
        <v>3762.57</v>
      </c>
    </row>
    <row r="4303" customFormat="false" ht="15" hidden="false" customHeight="true" outlineLevel="0" collapsed="false">
      <c r="A4303" s="1" t="s">
        <v>6759</v>
      </c>
      <c r="B4303" s="1" t="s">
        <v>154</v>
      </c>
      <c r="C4303" s="1" t="s">
        <v>1134</v>
      </c>
      <c r="D4303" s="1" t="s">
        <v>2055</v>
      </c>
      <c r="E4303" s="1" t="s">
        <v>2018</v>
      </c>
      <c r="F4303" s="16" t="n">
        <v>0</v>
      </c>
      <c r="G4303" s="16" t="n">
        <v>5019.66</v>
      </c>
      <c r="H4303" s="16" t="n">
        <v>5019.66</v>
      </c>
    </row>
    <row r="4304" customFormat="false" ht="15" hidden="false" customHeight="true" outlineLevel="0" collapsed="false">
      <c r="A4304" s="1" t="s">
        <v>6760</v>
      </c>
      <c r="B4304" s="1" t="s">
        <v>1779</v>
      </c>
      <c r="C4304" s="1" t="s">
        <v>2275</v>
      </c>
      <c r="D4304" s="1" t="s">
        <v>2032</v>
      </c>
      <c r="E4304" s="1" t="s">
        <v>2018</v>
      </c>
      <c r="F4304" s="16" t="n">
        <v>0</v>
      </c>
      <c r="G4304" s="16" t="n">
        <v>6455.43</v>
      </c>
      <c r="H4304" s="16" t="n">
        <v>6455.43</v>
      </c>
    </row>
    <row r="4305" customFormat="false" ht="15" hidden="false" customHeight="true" outlineLevel="0" collapsed="false">
      <c r="A4305" s="1" t="s">
        <v>6761</v>
      </c>
      <c r="B4305" s="1" t="s">
        <v>1398</v>
      </c>
      <c r="C4305" s="1" t="s">
        <v>511</v>
      </c>
      <c r="D4305" s="1" t="s">
        <v>2017</v>
      </c>
      <c r="E4305" s="1" t="s">
        <v>2018</v>
      </c>
      <c r="F4305" s="16" t="n">
        <v>0</v>
      </c>
      <c r="G4305" s="16" t="n">
        <v>6244.57</v>
      </c>
      <c r="H4305" s="16" t="n">
        <v>6244.57</v>
      </c>
    </row>
    <row r="4306" customFormat="false" ht="15" hidden="false" customHeight="true" outlineLevel="0" collapsed="false">
      <c r="A4306" s="1" t="s">
        <v>6762</v>
      </c>
      <c r="B4306" s="1" t="s">
        <v>893</v>
      </c>
      <c r="C4306" s="1" t="s">
        <v>3063</v>
      </c>
      <c r="D4306" s="1" t="s">
        <v>2032</v>
      </c>
      <c r="E4306" s="1" t="s">
        <v>2018</v>
      </c>
      <c r="F4306" s="16" t="n">
        <v>49</v>
      </c>
      <c r="G4306" s="16" t="n">
        <v>458.06</v>
      </c>
      <c r="H4306" s="16" t="n">
        <v>507.06</v>
      </c>
    </row>
    <row r="4307" customFormat="false" ht="15" hidden="false" customHeight="true" outlineLevel="0" collapsed="false">
      <c r="A4307" s="1" t="s">
        <v>6763</v>
      </c>
      <c r="B4307" s="1" t="s">
        <v>1037</v>
      </c>
      <c r="C4307" s="1" t="s">
        <v>1888</v>
      </c>
      <c r="D4307" s="1" t="s">
        <v>2017</v>
      </c>
      <c r="E4307" s="1" t="s">
        <v>2018</v>
      </c>
      <c r="F4307" s="16" t="n">
        <v>0</v>
      </c>
      <c r="G4307" s="16" t="n">
        <v>4514.62</v>
      </c>
      <c r="H4307" s="16" t="n">
        <v>4514.62</v>
      </c>
    </row>
    <row r="4308" customFormat="false" ht="15" hidden="false" customHeight="true" outlineLevel="0" collapsed="false">
      <c r="A4308" s="1" t="s">
        <v>6764</v>
      </c>
      <c r="B4308" s="1" t="s">
        <v>1338</v>
      </c>
      <c r="C4308" s="1" t="s">
        <v>2373</v>
      </c>
      <c r="D4308" s="1" t="s">
        <v>2017</v>
      </c>
      <c r="E4308" s="1" t="s">
        <v>2045</v>
      </c>
      <c r="F4308" s="16" t="n">
        <v>0</v>
      </c>
      <c r="G4308" s="16" t="n">
        <v>5262.36</v>
      </c>
      <c r="H4308" s="16" t="n">
        <v>5262.36</v>
      </c>
    </row>
    <row r="4309" customFormat="false" ht="15" hidden="false" customHeight="true" outlineLevel="0" collapsed="false">
      <c r="A4309" s="1" t="s">
        <v>6765</v>
      </c>
      <c r="B4309" s="1" t="s">
        <v>1548</v>
      </c>
      <c r="C4309" s="1" t="s">
        <v>2725</v>
      </c>
      <c r="D4309" s="1" t="s">
        <v>2025</v>
      </c>
      <c r="E4309" s="1" t="s">
        <v>2018</v>
      </c>
      <c r="F4309" s="16" t="n">
        <v>0</v>
      </c>
      <c r="G4309" s="16" t="n">
        <v>5179.03</v>
      </c>
      <c r="H4309" s="16" t="n">
        <v>5179.03</v>
      </c>
    </row>
    <row r="4310" customFormat="false" ht="15" hidden="false" customHeight="true" outlineLevel="0" collapsed="false">
      <c r="A4310" s="1" t="s">
        <v>6766</v>
      </c>
      <c r="B4310" s="1" t="s">
        <v>382</v>
      </c>
      <c r="C4310" s="1" t="s">
        <v>1687</v>
      </c>
      <c r="D4310" s="1" t="s">
        <v>2025</v>
      </c>
      <c r="E4310" s="1" t="s">
        <v>2018</v>
      </c>
      <c r="F4310" s="16" t="n">
        <v>79</v>
      </c>
      <c r="G4310" s="16" t="n">
        <v>986.39</v>
      </c>
      <c r="H4310" s="16" t="n">
        <v>1065.39</v>
      </c>
    </row>
    <row r="4311" customFormat="false" ht="15" hidden="false" customHeight="true" outlineLevel="0" collapsed="false">
      <c r="A4311" s="1" t="s">
        <v>6767</v>
      </c>
      <c r="B4311" s="1" t="s">
        <v>1849</v>
      </c>
      <c r="C4311" s="1" t="s">
        <v>2215</v>
      </c>
      <c r="D4311" s="1" t="s">
        <v>2028</v>
      </c>
      <c r="E4311" s="1" t="s">
        <v>2018</v>
      </c>
      <c r="F4311" s="16" t="n">
        <v>0</v>
      </c>
      <c r="G4311" s="16" t="n">
        <v>5785.96</v>
      </c>
      <c r="H4311" s="16" t="n">
        <v>5785.96</v>
      </c>
    </row>
    <row r="4312" customFormat="false" ht="15" hidden="false" customHeight="true" outlineLevel="0" collapsed="false">
      <c r="A4312" s="1" t="s">
        <v>6768</v>
      </c>
      <c r="B4312" s="1" t="s">
        <v>1502</v>
      </c>
      <c r="C4312" s="1" t="s">
        <v>2180</v>
      </c>
      <c r="D4312" s="1" t="s">
        <v>2025</v>
      </c>
      <c r="E4312" s="1" t="s">
        <v>2018</v>
      </c>
      <c r="F4312" s="16" t="n">
        <v>99</v>
      </c>
      <c r="G4312" s="16" t="n">
        <v>385.74</v>
      </c>
      <c r="H4312" s="16" t="n">
        <v>484.74</v>
      </c>
    </row>
    <row r="4313" customFormat="false" ht="15" hidden="false" customHeight="true" outlineLevel="0" collapsed="false">
      <c r="A4313" s="1" t="s">
        <v>6769</v>
      </c>
      <c r="B4313" s="1" t="s">
        <v>177</v>
      </c>
      <c r="C4313" s="1" t="s">
        <v>3829</v>
      </c>
      <c r="D4313" s="1" t="s">
        <v>2021</v>
      </c>
      <c r="E4313" s="1" t="s">
        <v>2018</v>
      </c>
      <c r="F4313" s="16" t="n">
        <v>0</v>
      </c>
      <c r="G4313" s="16" t="n">
        <v>51268.06</v>
      </c>
      <c r="H4313" s="16" t="n">
        <v>51268.06</v>
      </c>
    </row>
    <row r="4314" customFormat="false" ht="15" hidden="false" customHeight="true" outlineLevel="0" collapsed="false">
      <c r="A4314" s="1" t="s">
        <v>6770</v>
      </c>
      <c r="B4314" s="1" t="s">
        <v>752</v>
      </c>
      <c r="C4314" s="1" t="s">
        <v>1232</v>
      </c>
      <c r="D4314" s="1" t="s">
        <v>2021</v>
      </c>
      <c r="E4314" s="1" t="s">
        <v>2018</v>
      </c>
      <c r="F4314" s="16" t="n">
        <v>79</v>
      </c>
      <c r="G4314" s="16" t="n">
        <v>750.27</v>
      </c>
      <c r="H4314" s="16" t="n">
        <v>829.27</v>
      </c>
    </row>
    <row r="4315" customFormat="false" ht="15" hidden="false" customHeight="true" outlineLevel="0" collapsed="false">
      <c r="A4315" s="1" t="s">
        <v>6771</v>
      </c>
      <c r="B4315" s="1" t="s">
        <v>1527</v>
      </c>
      <c r="C4315" s="1" t="s">
        <v>1162</v>
      </c>
      <c r="D4315" s="1" t="s">
        <v>2017</v>
      </c>
      <c r="E4315" s="1" t="s">
        <v>2018</v>
      </c>
      <c r="F4315" s="16" t="n">
        <v>0</v>
      </c>
      <c r="G4315" s="16" t="n">
        <v>4273.58</v>
      </c>
      <c r="H4315" s="16" t="n">
        <v>4273.58</v>
      </c>
    </row>
    <row r="4316" customFormat="false" ht="15" hidden="false" customHeight="true" outlineLevel="0" collapsed="false">
      <c r="A4316" s="1" t="s">
        <v>6772</v>
      </c>
      <c r="B4316" s="1" t="s">
        <v>1135</v>
      </c>
      <c r="C4316" s="1" t="s">
        <v>226</v>
      </c>
      <c r="D4316" s="1" t="s">
        <v>2025</v>
      </c>
      <c r="E4316" s="1" t="s">
        <v>2018</v>
      </c>
      <c r="F4316" s="16" t="n">
        <v>49</v>
      </c>
      <c r="G4316" s="16" t="n">
        <v>1544.66</v>
      </c>
      <c r="H4316" s="16" t="n">
        <v>1593.66</v>
      </c>
    </row>
    <row r="4317" customFormat="false" ht="15" hidden="false" customHeight="true" outlineLevel="0" collapsed="false">
      <c r="A4317" s="1" t="s">
        <v>6773</v>
      </c>
      <c r="B4317" s="1" t="s">
        <v>923</v>
      </c>
      <c r="C4317" s="1" t="s">
        <v>2440</v>
      </c>
      <c r="D4317" s="1" t="s">
        <v>2017</v>
      </c>
      <c r="E4317" s="1" t="s">
        <v>2018</v>
      </c>
      <c r="F4317" s="16" t="n">
        <v>79</v>
      </c>
      <c r="G4317" s="16" t="n">
        <v>1446.51</v>
      </c>
      <c r="H4317" s="16" t="n">
        <v>1525.51</v>
      </c>
    </row>
    <row r="4318" customFormat="false" ht="15" hidden="false" customHeight="true" outlineLevel="0" collapsed="false">
      <c r="A4318" s="1" t="s">
        <v>6774</v>
      </c>
      <c r="B4318" s="1" t="s">
        <v>475</v>
      </c>
      <c r="C4318" s="1" t="s">
        <v>2518</v>
      </c>
      <c r="D4318" s="1" t="s">
        <v>2021</v>
      </c>
      <c r="E4318" s="1" t="s">
        <v>2018</v>
      </c>
      <c r="F4318" s="16" t="n">
        <v>0</v>
      </c>
      <c r="G4318" s="16" t="n">
        <v>2518.9</v>
      </c>
      <c r="H4318" s="16" t="n">
        <v>2518.9</v>
      </c>
    </row>
    <row r="4319" customFormat="false" ht="15" hidden="false" customHeight="true" outlineLevel="0" collapsed="false">
      <c r="A4319" s="1" t="s">
        <v>6775</v>
      </c>
      <c r="B4319" s="1" t="s">
        <v>1862</v>
      </c>
      <c r="C4319" s="1" t="s">
        <v>2118</v>
      </c>
      <c r="D4319" s="1" t="s">
        <v>2025</v>
      </c>
      <c r="E4319" s="1" t="s">
        <v>2018</v>
      </c>
      <c r="F4319" s="16" t="n">
        <v>0</v>
      </c>
      <c r="G4319" s="16" t="n">
        <v>5616.54</v>
      </c>
      <c r="H4319" s="16" t="n">
        <v>5616.54</v>
      </c>
    </row>
    <row r="4320" customFormat="false" ht="15" hidden="false" customHeight="true" outlineLevel="0" collapsed="false">
      <c r="A4320" s="1" t="s">
        <v>6776</v>
      </c>
      <c r="B4320" s="1" t="s">
        <v>579</v>
      </c>
      <c r="C4320" s="1" t="s">
        <v>1573</v>
      </c>
      <c r="D4320" s="1" t="s">
        <v>2017</v>
      </c>
      <c r="E4320" s="1" t="s">
        <v>2018</v>
      </c>
      <c r="F4320" s="16" t="n">
        <v>0</v>
      </c>
      <c r="G4320" s="16" t="n">
        <v>4396.35</v>
      </c>
      <c r="H4320" s="16" t="n">
        <v>4396.35</v>
      </c>
    </row>
    <row r="4321" customFormat="false" ht="15" hidden="false" customHeight="true" outlineLevel="0" collapsed="false">
      <c r="A4321" s="1" t="s">
        <v>6777</v>
      </c>
      <c r="B4321" s="1" t="s">
        <v>1677</v>
      </c>
      <c r="C4321" s="1" t="s">
        <v>2130</v>
      </c>
      <c r="D4321" s="1" t="s">
        <v>2017</v>
      </c>
      <c r="E4321" s="1" t="s">
        <v>2018</v>
      </c>
      <c r="F4321" s="16" t="n">
        <v>0</v>
      </c>
      <c r="G4321" s="16" t="n">
        <v>16525.83</v>
      </c>
      <c r="H4321" s="16" t="n">
        <v>16525.83</v>
      </c>
    </row>
    <row r="4322" customFormat="false" ht="15" hidden="false" customHeight="true" outlineLevel="0" collapsed="false">
      <c r="A4322" s="1" t="s">
        <v>6778</v>
      </c>
      <c r="B4322" s="1" t="s">
        <v>821</v>
      </c>
      <c r="C4322" s="1" t="s">
        <v>2550</v>
      </c>
      <c r="D4322" s="1" t="s">
        <v>2025</v>
      </c>
      <c r="E4322" s="1" t="s">
        <v>2045</v>
      </c>
      <c r="F4322" s="16" t="n">
        <v>0</v>
      </c>
      <c r="G4322" s="16" t="n">
        <v>15696.93</v>
      </c>
      <c r="H4322" s="16" t="n">
        <v>15696.93</v>
      </c>
    </row>
    <row r="4323" customFormat="false" ht="15" hidden="false" customHeight="true" outlineLevel="0" collapsed="false">
      <c r="A4323" s="1" t="s">
        <v>6779</v>
      </c>
      <c r="B4323" s="1" t="s">
        <v>569</v>
      </c>
      <c r="C4323" s="1" t="s">
        <v>505</v>
      </c>
      <c r="D4323" s="1" t="s">
        <v>2025</v>
      </c>
      <c r="E4323" s="1" t="s">
        <v>2018</v>
      </c>
      <c r="F4323" s="16" t="n">
        <v>49</v>
      </c>
      <c r="G4323" s="16" t="n">
        <v>560.7</v>
      </c>
      <c r="H4323" s="16" t="n">
        <v>609.7</v>
      </c>
    </row>
    <row r="4324" customFormat="false" ht="15" hidden="false" customHeight="true" outlineLevel="0" collapsed="false">
      <c r="A4324" s="1" t="s">
        <v>6780</v>
      </c>
      <c r="B4324" s="1" t="s">
        <v>1375</v>
      </c>
      <c r="C4324" s="1" t="s">
        <v>4194</v>
      </c>
      <c r="D4324" s="1" t="s">
        <v>2017</v>
      </c>
      <c r="E4324" s="1" t="s">
        <v>2018</v>
      </c>
      <c r="F4324" s="16" t="n">
        <v>0</v>
      </c>
      <c r="G4324" s="16" t="n">
        <v>12362.82</v>
      </c>
      <c r="H4324" s="16" t="n">
        <v>12362.82</v>
      </c>
    </row>
    <row r="4325" customFormat="false" ht="15" hidden="false" customHeight="true" outlineLevel="0" collapsed="false">
      <c r="A4325" s="1" t="s">
        <v>6781</v>
      </c>
      <c r="B4325" s="1" t="s">
        <v>734</v>
      </c>
      <c r="C4325" s="1" t="s">
        <v>2195</v>
      </c>
      <c r="D4325" s="1" t="s">
        <v>2055</v>
      </c>
      <c r="E4325" s="1" t="s">
        <v>2018</v>
      </c>
      <c r="F4325" s="16" t="n">
        <v>0</v>
      </c>
      <c r="G4325" s="16" t="n">
        <v>14320.56</v>
      </c>
      <c r="H4325" s="16" t="n">
        <v>14320.56</v>
      </c>
    </row>
    <row r="4326" customFormat="false" ht="15" hidden="false" customHeight="true" outlineLevel="0" collapsed="false">
      <c r="A4326" s="1" t="s">
        <v>6782</v>
      </c>
      <c r="B4326" s="1" t="s">
        <v>1052</v>
      </c>
      <c r="C4326" s="1" t="s">
        <v>3063</v>
      </c>
      <c r="D4326" s="1" t="s">
        <v>2028</v>
      </c>
      <c r="E4326" s="1" t="s">
        <v>2018</v>
      </c>
      <c r="F4326" s="16" t="n">
        <v>79</v>
      </c>
      <c r="G4326" s="16" t="n">
        <v>2278.43</v>
      </c>
      <c r="H4326" s="16" t="n">
        <v>2357.43</v>
      </c>
    </row>
    <row r="4327" customFormat="false" ht="15" hidden="false" customHeight="true" outlineLevel="0" collapsed="false">
      <c r="A4327" s="1" t="s">
        <v>6783</v>
      </c>
      <c r="B4327" s="1" t="s">
        <v>708</v>
      </c>
      <c r="C4327" s="1" t="s">
        <v>4988</v>
      </c>
      <c r="D4327" s="1" t="s">
        <v>2017</v>
      </c>
      <c r="E4327" s="1" t="s">
        <v>2018</v>
      </c>
      <c r="F4327" s="16" t="n">
        <v>49</v>
      </c>
      <c r="G4327" s="16" t="n">
        <v>647.02</v>
      </c>
      <c r="H4327" s="16" t="n">
        <v>696.02</v>
      </c>
    </row>
    <row r="4328" customFormat="false" ht="15" hidden="false" customHeight="true" outlineLevel="0" collapsed="false">
      <c r="A4328" s="1" t="s">
        <v>6784</v>
      </c>
      <c r="B4328" s="1" t="s">
        <v>1727</v>
      </c>
      <c r="C4328" s="1" t="s">
        <v>865</v>
      </c>
      <c r="D4328" s="1" t="s">
        <v>2025</v>
      </c>
      <c r="E4328" s="1" t="s">
        <v>2018</v>
      </c>
      <c r="F4328" s="16" t="n">
        <v>0</v>
      </c>
      <c r="G4328" s="16" t="n">
        <v>5045.75</v>
      </c>
      <c r="H4328" s="16" t="n">
        <v>5045.75</v>
      </c>
    </row>
    <row r="4329" customFormat="false" ht="15" hidden="false" customHeight="true" outlineLevel="0" collapsed="false">
      <c r="A4329" s="1" t="s">
        <v>6785</v>
      </c>
      <c r="B4329" s="1" t="s">
        <v>1257</v>
      </c>
      <c r="C4329" s="1" t="s">
        <v>599</v>
      </c>
      <c r="D4329" s="1" t="s">
        <v>2032</v>
      </c>
      <c r="E4329" s="1" t="s">
        <v>2018</v>
      </c>
      <c r="F4329" s="16" t="n">
        <v>0</v>
      </c>
      <c r="G4329" s="16" t="n">
        <v>6637.99</v>
      </c>
      <c r="H4329" s="16" t="n">
        <v>6637.99</v>
      </c>
    </row>
    <row r="4330" customFormat="false" ht="15" hidden="false" customHeight="true" outlineLevel="0" collapsed="false">
      <c r="A4330" s="1" t="s">
        <v>6786</v>
      </c>
      <c r="B4330" s="1" t="s">
        <v>1052</v>
      </c>
      <c r="C4330" s="1" t="s">
        <v>2294</v>
      </c>
      <c r="D4330" s="1" t="s">
        <v>2021</v>
      </c>
      <c r="E4330" s="1" t="s">
        <v>2018</v>
      </c>
      <c r="F4330" s="16" t="n">
        <v>0</v>
      </c>
      <c r="G4330" s="16" t="n">
        <v>5086.85</v>
      </c>
      <c r="H4330" s="16" t="n">
        <v>5086.85</v>
      </c>
    </row>
    <row r="4331" customFormat="false" ht="15" hidden="false" customHeight="true" outlineLevel="0" collapsed="false">
      <c r="A4331" s="1" t="s">
        <v>6787</v>
      </c>
      <c r="B4331" s="1" t="s">
        <v>1020</v>
      </c>
      <c r="C4331" s="1" t="s">
        <v>1156</v>
      </c>
      <c r="D4331" s="1" t="s">
        <v>2055</v>
      </c>
      <c r="E4331" s="1" t="s">
        <v>2018</v>
      </c>
      <c r="F4331" s="16" t="n">
        <v>0</v>
      </c>
      <c r="G4331" s="16" t="n">
        <v>10120.86</v>
      </c>
      <c r="H4331" s="16" t="n">
        <v>10120.86</v>
      </c>
    </row>
    <row r="4332" customFormat="false" ht="15" hidden="false" customHeight="true" outlineLevel="0" collapsed="false">
      <c r="A4332" s="1" t="s">
        <v>6788</v>
      </c>
      <c r="B4332" s="1" t="s">
        <v>960</v>
      </c>
      <c r="C4332" s="1" t="s">
        <v>2403</v>
      </c>
      <c r="D4332" s="1" t="s">
        <v>2017</v>
      </c>
      <c r="E4332" s="1" t="s">
        <v>2018</v>
      </c>
      <c r="F4332" s="16" t="n">
        <v>49</v>
      </c>
      <c r="G4332" s="16" t="n">
        <v>311.15</v>
      </c>
      <c r="H4332" s="16" t="n">
        <v>360.15</v>
      </c>
    </row>
    <row r="4333" customFormat="false" ht="15" hidden="false" customHeight="true" outlineLevel="0" collapsed="false">
      <c r="A4333" s="1" t="s">
        <v>6789</v>
      </c>
      <c r="B4333" s="1" t="s">
        <v>1017</v>
      </c>
      <c r="C4333" s="1" t="s">
        <v>508</v>
      </c>
      <c r="D4333" s="1" t="s">
        <v>2025</v>
      </c>
      <c r="E4333" s="1" t="s">
        <v>2018</v>
      </c>
      <c r="F4333" s="16" t="n">
        <v>0</v>
      </c>
      <c r="G4333" s="16" t="n">
        <v>3127.25</v>
      </c>
      <c r="H4333" s="16" t="n">
        <v>3127.25</v>
      </c>
    </row>
    <row r="4334" customFormat="false" ht="15" hidden="false" customHeight="true" outlineLevel="0" collapsed="false">
      <c r="A4334" s="1" t="s">
        <v>6790</v>
      </c>
      <c r="B4334" s="1" t="s">
        <v>666</v>
      </c>
      <c r="C4334" s="1" t="s">
        <v>3206</v>
      </c>
      <c r="D4334" s="1" t="s">
        <v>2028</v>
      </c>
      <c r="E4334" s="1" t="s">
        <v>2018</v>
      </c>
      <c r="F4334" s="16" t="n">
        <v>49</v>
      </c>
      <c r="G4334" s="16" t="n">
        <v>750.27</v>
      </c>
      <c r="H4334" s="16" t="n">
        <v>799.27</v>
      </c>
    </row>
    <row r="4335" customFormat="false" ht="15" hidden="false" customHeight="true" outlineLevel="0" collapsed="false">
      <c r="A4335" s="1" t="s">
        <v>6791</v>
      </c>
      <c r="B4335" s="1" t="s">
        <v>768</v>
      </c>
      <c r="C4335" s="1" t="s">
        <v>2319</v>
      </c>
      <c r="D4335" s="1" t="s">
        <v>2025</v>
      </c>
      <c r="E4335" s="1" t="s">
        <v>2018</v>
      </c>
      <c r="F4335" s="16" t="n">
        <v>0</v>
      </c>
      <c r="G4335" s="16" t="n">
        <v>3818.58</v>
      </c>
      <c r="H4335" s="16" t="n">
        <v>3818.58</v>
      </c>
    </row>
    <row r="4336" customFormat="false" ht="15" hidden="false" customHeight="true" outlineLevel="0" collapsed="false">
      <c r="A4336" s="1" t="s">
        <v>6792</v>
      </c>
      <c r="B4336" s="1" t="s">
        <v>1145</v>
      </c>
      <c r="C4336" s="1" t="s">
        <v>2701</v>
      </c>
      <c r="D4336" s="1" t="s">
        <v>2017</v>
      </c>
      <c r="E4336" s="1" t="s">
        <v>2018</v>
      </c>
      <c r="F4336" s="16" t="n">
        <v>0</v>
      </c>
      <c r="G4336" s="16" t="n">
        <v>6938.71</v>
      </c>
      <c r="H4336" s="16" t="n">
        <v>6938.71</v>
      </c>
    </row>
    <row r="4337" customFormat="false" ht="15" hidden="false" customHeight="true" outlineLevel="0" collapsed="false">
      <c r="A4337" s="1" t="s">
        <v>6793</v>
      </c>
      <c r="B4337" s="1" t="s">
        <v>1307</v>
      </c>
      <c r="C4337" s="1" t="s">
        <v>1822</v>
      </c>
      <c r="D4337" s="1" t="s">
        <v>2025</v>
      </c>
      <c r="E4337" s="1" t="s">
        <v>2018</v>
      </c>
      <c r="F4337" s="16" t="n">
        <v>99</v>
      </c>
      <c r="G4337" s="16" t="n">
        <v>2398.35</v>
      </c>
      <c r="H4337" s="16" t="n">
        <v>2497.35</v>
      </c>
    </row>
    <row r="4338" customFormat="false" ht="15" hidden="false" customHeight="true" outlineLevel="0" collapsed="false">
      <c r="A4338" s="1" t="s">
        <v>6794</v>
      </c>
      <c r="B4338" s="1" t="s">
        <v>1241</v>
      </c>
      <c r="C4338" s="1" t="s">
        <v>2990</v>
      </c>
      <c r="D4338" s="1" t="s">
        <v>2025</v>
      </c>
      <c r="E4338" s="1" t="s">
        <v>2018</v>
      </c>
      <c r="F4338" s="16" t="n">
        <v>0</v>
      </c>
      <c r="G4338" s="16" t="n">
        <v>3769.47</v>
      </c>
      <c r="H4338" s="16" t="n">
        <v>3769.47</v>
      </c>
    </row>
    <row r="4339" customFormat="false" ht="15" hidden="false" customHeight="true" outlineLevel="0" collapsed="false">
      <c r="A4339" s="1" t="s">
        <v>6795</v>
      </c>
      <c r="B4339" s="1" t="s">
        <v>633</v>
      </c>
      <c r="C4339" s="1" t="s">
        <v>1265</v>
      </c>
      <c r="D4339" s="1" t="s">
        <v>2055</v>
      </c>
      <c r="E4339" s="1" t="s">
        <v>2018</v>
      </c>
      <c r="F4339" s="16" t="n">
        <v>0</v>
      </c>
      <c r="G4339" s="16" t="n">
        <v>7308.15</v>
      </c>
      <c r="H4339" s="16" t="n">
        <v>7308.15</v>
      </c>
    </row>
    <row r="4340" customFormat="false" ht="15" hidden="false" customHeight="true" outlineLevel="0" collapsed="false">
      <c r="A4340" s="1" t="s">
        <v>6796</v>
      </c>
      <c r="B4340" s="1" t="s">
        <v>1559</v>
      </c>
      <c r="C4340" s="1" t="s">
        <v>2892</v>
      </c>
      <c r="D4340" s="1" t="s">
        <v>2055</v>
      </c>
      <c r="E4340" s="1" t="s">
        <v>2018</v>
      </c>
      <c r="F4340" s="16" t="n">
        <v>0</v>
      </c>
      <c r="G4340" s="16" t="n">
        <v>10289.65</v>
      </c>
      <c r="H4340" s="16" t="n">
        <v>10289.65</v>
      </c>
    </row>
    <row r="4341" customFormat="false" ht="15" hidden="false" customHeight="true" outlineLevel="0" collapsed="false">
      <c r="A4341" s="1" t="s">
        <v>6797</v>
      </c>
      <c r="B4341" s="1" t="s">
        <v>389</v>
      </c>
      <c r="C4341" s="1" t="s">
        <v>439</v>
      </c>
      <c r="D4341" s="1" t="s">
        <v>2025</v>
      </c>
      <c r="E4341" s="1" t="s">
        <v>2018</v>
      </c>
      <c r="F4341" s="16" t="n">
        <v>0</v>
      </c>
      <c r="G4341" s="16" t="n">
        <v>23430.92</v>
      </c>
      <c r="H4341" s="16" t="n">
        <v>23430.92</v>
      </c>
    </row>
    <row r="4342" customFormat="false" ht="15" hidden="false" customHeight="true" outlineLevel="0" collapsed="false">
      <c r="A4342" s="1" t="s">
        <v>6798</v>
      </c>
      <c r="B4342" s="1" t="s">
        <v>1559</v>
      </c>
      <c r="C4342" s="1" t="s">
        <v>2177</v>
      </c>
      <c r="D4342" s="1" t="s">
        <v>2032</v>
      </c>
      <c r="E4342" s="1" t="s">
        <v>2018</v>
      </c>
      <c r="F4342" s="16" t="n">
        <v>0</v>
      </c>
      <c r="G4342" s="16" t="n">
        <v>13637.58</v>
      </c>
      <c r="H4342" s="16" t="n">
        <v>13637.58</v>
      </c>
    </row>
    <row r="4343" customFormat="false" ht="15" hidden="false" customHeight="true" outlineLevel="0" collapsed="false">
      <c r="A4343" s="1" t="s">
        <v>6799</v>
      </c>
      <c r="B4343" s="1" t="s">
        <v>1809</v>
      </c>
      <c r="C4343" s="1" t="s">
        <v>2239</v>
      </c>
      <c r="D4343" s="1" t="s">
        <v>2017</v>
      </c>
      <c r="E4343" s="1" t="s">
        <v>2018</v>
      </c>
      <c r="F4343" s="16" t="n">
        <v>0</v>
      </c>
      <c r="G4343" s="16" t="n">
        <v>2748.87</v>
      </c>
      <c r="H4343" s="16" t="n">
        <v>2748.87</v>
      </c>
    </row>
    <row r="4344" customFormat="false" ht="15" hidden="false" customHeight="true" outlineLevel="0" collapsed="false">
      <c r="A4344" s="1" t="s">
        <v>6800</v>
      </c>
      <c r="B4344" s="1" t="s">
        <v>1351</v>
      </c>
      <c r="C4344" s="1" t="s">
        <v>767</v>
      </c>
      <c r="D4344" s="1" t="s">
        <v>2017</v>
      </c>
      <c r="E4344" s="1" t="s">
        <v>2018</v>
      </c>
      <c r="F4344" s="16" t="n">
        <v>0</v>
      </c>
      <c r="G4344" s="16" t="n">
        <v>10872.22</v>
      </c>
      <c r="H4344" s="16" t="n">
        <v>10872.22</v>
      </c>
    </row>
    <row r="4345" customFormat="false" ht="15" hidden="false" customHeight="true" outlineLevel="0" collapsed="false">
      <c r="A4345" s="1" t="s">
        <v>6801</v>
      </c>
      <c r="B4345" s="1" t="s">
        <v>447</v>
      </c>
      <c r="C4345" s="1" t="s">
        <v>2890</v>
      </c>
      <c r="D4345" s="1" t="s">
        <v>2017</v>
      </c>
      <c r="E4345" s="1" t="s">
        <v>2084</v>
      </c>
      <c r="F4345" s="16" t="n">
        <v>0</v>
      </c>
      <c r="G4345" s="16" t="n">
        <v>12011.88</v>
      </c>
      <c r="H4345" s="16" t="n">
        <v>12011.88</v>
      </c>
    </row>
    <row r="4346" customFormat="false" ht="15" hidden="false" customHeight="true" outlineLevel="0" collapsed="false">
      <c r="A4346" s="1" t="s">
        <v>6802</v>
      </c>
      <c r="B4346" s="1" t="s">
        <v>968</v>
      </c>
      <c r="C4346" s="1" t="s">
        <v>2024</v>
      </c>
      <c r="D4346" s="1" t="s">
        <v>2025</v>
      </c>
      <c r="E4346" s="1" t="s">
        <v>2018</v>
      </c>
      <c r="F4346" s="16" t="n">
        <v>99</v>
      </c>
      <c r="G4346" s="16" t="n">
        <v>1258.08</v>
      </c>
      <c r="H4346" s="16" t="n">
        <v>1357.08</v>
      </c>
    </row>
    <row r="4347" customFormat="false" ht="15" hidden="false" customHeight="true" outlineLevel="0" collapsed="false">
      <c r="A4347" s="1" t="s">
        <v>6803</v>
      </c>
      <c r="B4347" s="1" t="s">
        <v>602</v>
      </c>
      <c r="C4347" s="1" t="s">
        <v>2741</v>
      </c>
      <c r="D4347" s="1" t="s">
        <v>2017</v>
      </c>
      <c r="E4347" s="1" t="s">
        <v>2018</v>
      </c>
      <c r="F4347" s="16" t="n">
        <v>99</v>
      </c>
      <c r="G4347" s="16" t="n">
        <v>2158.52</v>
      </c>
      <c r="H4347" s="16" t="n">
        <v>2257.52</v>
      </c>
    </row>
    <row r="4348" customFormat="false" ht="15" hidden="false" customHeight="true" outlineLevel="0" collapsed="false">
      <c r="A4348" s="1" t="s">
        <v>6804</v>
      </c>
      <c r="B4348" s="1" t="s">
        <v>1731</v>
      </c>
      <c r="C4348" s="1" t="s">
        <v>3018</v>
      </c>
      <c r="D4348" s="1" t="s">
        <v>2017</v>
      </c>
      <c r="E4348" s="1" t="s">
        <v>2018</v>
      </c>
      <c r="F4348" s="16" t="n">
        <v>0</v>
      </c>
      <c r="G4348" s="16" t="n">
        <v>15517.18</v>
      </c>
      <c r="H4348" s="16" t="n">
        <v>15517.18</v>
      </c>
    </row>
    <row r="4349" customFormat="false" ht="15" hidden="false" customHeight="true" outlineLevel="0" collapsed="false">
      <c r="A4349" s="1" t="s">
        <v>6805</v>
      </c>
      <c r="B4349" s="1" t="s">
        <v>1124</v>
      </c>
      <c r="C4349" s="1" t="s">
        <v>6806</v>
      </c>
      <c r="D4349" s="1" t="s">
        <v>2032</v>
      </c>
      <c r="E4349" s="1" t="s">
        <v>2018</v>
      </c>
      <c r="F4349" s="16" t="n">
        <v>99</v>
      </c>
      <c r="G4349" s="16" t="n">
        <v>482.17</v>
      </c>
      <c r="H4349" s="16" t="n">
        <v>581.17</v>
      </c>
    </row>
    <row r="4350" customFormat="false" ht="15" hidden="false" customHeight="true" outlineLevel="0" collapsed="false">
      <c r="A4350" s="1" t="s">
        <v>6807</v>
      </c>
      <c r="B4350" s="1" t="s">
        <v>1085</v>
      </c>
      <c r="C4350" s="1" t="s">
        <v>1641</v>
      </c>
      <c r="D4350" s="1" t="s">
        <v>2025</v>
      </c>
      <c r="E4350" s="1" t="s">
        <v>2018</v>
      </c>
      <c r="F4350" s="16" t="n">
        <v>0</v>
      </c>
      <c r="G4350" s="16" t="n">
        <v>4882.14</v>
      </c>
      <c r="H4350" s="16" t="n">
        <v>4882.14</v>
      </c>
    </row>
    <row r="4351" customFormat="false" ht="15" hidden="false" customHeight="true" outlineLevel="0" collapsed="false">
      <c r="A4351" s="1" t="s">
        <v>6808</v>
      </c>
      <c r="B4351" s="1" t="s">
        <v>1145</v>
      </c>
      <c r="C4351" s="1" t="s">
        <v>1111</v>
      </c>
      <c r="D4351" s="1" t="s">
        <v>2021</v>
      </c>
      <c r="E4351" s="1" t="s">
        <v>2018</v>
      </c>
      <c r="F4351" s="16" t="n">
        <v>0</v>
      </c>
      <c r="G4351" s="16" t="n">
        <v>7143.67</v>
      </c>
      <c r="H4351" s="16" t="n">
        <v>7143.67</v>
      </c>
    </row>
    <row r="4352" customFormat="false" ht="15" hidden="false" customHeight="true" outlineLevel="0" collapsed="false">
      <c r="A4352" s="1" t="s">
        <v>6809</v>
      </c>
      <c r="B4352" s="1" t="s">
        <v>308</v>
      </c>
      <c r="C4352" s="1" t="s">
        <v>2916</v>
      </c>
      <c r="D4352" s="1" t="s">
        <v>2032</v>
      </c>
      <c r="E4352" s="1" t="s">
        <v>2045</v>
      </c>
      <c r="F4352" s="16" t="n">
        <v>0</v>
      </c>
      <c r="G4352" s="16" t="n">
        <v>6857.49</v>
      </c>
      <c r="H4352" s="16" t="n">
        <v>6857.49</v>
      </c>
    </row>
    <row r="4353" customFormat="false" ht="15" hidden="false" customHeight="true" outlineLevel="0" collapsed="false">
      <c r="A4353" s="1" t="s">
        <v>6810</v>
      </c>
      <c r="B4353" s="1" t="s">
        <v>708</v>
      </c>
      <c r="C4353" s="1" t="s">
        <v>432</v>
      </c>
      <c r="D4353" s="1" t="s">
        <v>2028</v>
      </c>
      <c r="E4353" s="1" t="s">
        <v>2045</v>
      </c>
      <c r="F4353" s="16" t="n">
        <v>0</v>
      </c>
      <c r="G4353" s="16" t="n">
        <v>12531.01</v>
      </c>
      <c r="H4353" s="16" t="n">
        <v>12531.01</v>
      </c>
    </row>
    <row r="4354" customFormat="false" ht="15" hidden="false" customHeight="true" outlineLevel="0" collapsed="false">
      <c r="A4354" s="1" t="s">
        <v>6811</v>
      </c>
      <c r="B4354" s="1" t="s">
        <v>1826</v>
      </c>
      <c r="C4354" s="1" t="s">
        <v>3154</v>
      </c>
      <c r="D4354" s="1" t="s">
        <v>2017</v>
      </c>
      <c r="E4354" s="1" t="s">
        <v>2018</v>
      </c>
      <c r="F4354" s="16" t="n">
        <v>0</v>
      </c>
      <c r="G4354" s="16" t="n">
        <v>12029.64</v>
      </c>
      <c r="H4354" s="16" t="n">
        <v>12029.64</v>
      </c>
    </row>
    <row r="4355" customFormat="false" ht="15" hidden="false" customHeight="true" outlineLevel="0" collapsed="false">
      <c r="A4355" s="1" t="s">
        <v>6812</v>
      </c>
      <c r="B4355" s="1" t="s">
        <v>304</v>
      </c>
      <c r="C4355" s="1" t="s">
        <v>2118</v>
      </c>
      <c r="D4355" s="1" t="s">
        <v>2017</v>
      </c>
      <c r="E4355" s="1" t="s">
        <v>2022</v>
      </c>
      <c r="F4355" s="16" t="n">
        <v>0</v>
      </c>
      <c r="G4355" s="16" t="n">
        <v>6672.25</v>
      </c>
      <c r="H4355" s="16" t="n">
        <v>6672.25</v>
      </c>
    </row>
    <row r="4356" customFormat="false" ht="15" hidden="false" customHeight="true" outlineLevel="0" collapsed="false">
      <c r="A4356" s="1" t="s">
        <v>6813</v>
      </c>
      <c r="B4356" s="1" t="s">
        <v>447</v>
      </c>
      <c r="C4356" s="1" t="s">
        <v>2615</v>
      </c>
      <c r="D4356" s="1" t="s">
        <v>2032</v>
      </c>
      <c r="E4356" s="1" t="s">
        <v>2018</v>
      </c>
      <c r="F4356" s="16" t="n">
        <v>0</v>
      </c>
      <c r="G4356" s="16" t="n">
        <v>7053.45</v>
      </c>
      <c r="H4356" s="16" t="n">
        <v>7053.45</v>
      </c>
    </row>
    <row r="4357" customFormat="false" ht="15" hidden="false" customHeight="true" outlineLevel="0" collapsed="false">
      <c r="A4357" s="1" t="s">
        <v>6814</v>
      </c>
      <c r="B4357" s="1" t="s">
        <v>1239</v>
      </c>
      <c r="C4357" s="1" t="s">
        <v>1661</v>
      </c>
      <c r="D4357" s="1" t="s">
        <v>2017</v>
      </c>
      <c r="E4357" s="1" t="s">
        <v>2018</v>
      </c>
      <c r="F4357" s="16" t="n">
        <v>0</v>
      </c>
      <c r="G4357" s="16" t="n">
        <v>4668.41</v>
      </c>
      <c r="H4357" s="16" t="n">
        <v>4668.41</v>
      </c>
    </row>
    <row r="4358" customFormat="false" ht="15" hidden="false" customHeight="true" outlineLevel="0" collapsed="false">
      <c r="A4358" s="1" t="s">
        <v>6815</v>
      </c>
      <c r="B4358" s="1" t="s">
        <v>1502</v>
      </c>
      <c r="C4358" s="1" t="s">
        <v>2675</v>
      </c>
      <c r="D4358" s="1" t="s">
        <v>2017</v>
      </c>
      <c r="E4358" s="1" t="s">
        <v>2018</v>
      </c>
      <c r="F4358" s="16" t="n">
        <v>49</v>
      </c>
      <c r="G4358" s="16" t="n">
        <v>733.54</v>
      </c>
      <c r="H4358" s="16" t="n">
        <v>782.54</v>
      </c>
    </row>
    <row r="4359" customFormat="false" ht="15" hidden="false" customHeight="true" outlineLevel="0" collapsed="false">
      <c r="A4359" s="1" t="s">
        <v>6816</v>
      </c>
      <c r="B4359" s="1" t="s">
        <v>1881</v>
      </c>
      <c r="C4359" s="1" t="s">
        <v>2197</v>
      </c>
      <c r="D4359" s="1" t="s">
        <v>2017</v>
      </c>
      <c r="E4359" s="1" t="s">
        <v>2018</v>
      </c>
      <c r="F4359" s="16" t="n">
        <v>0</v>
      </c>
      <c r="G4359" s="16" t="n">
        <v>4914.12</v>
      </c>
      <c r="H4359" s="16" t="n">
        <v>4914.12</v>
      </c>
    </row>
    <row r="4360" customFormat="false" ht="15" hidden="false" customHeight="true" outlineLevel="0" collapsed="false">
      <c r="A4360" s="1" t="s">
        <v>6817</v>
      </c>
      <c r="B4360" s="1" t="s">
        <v>674</v>
      </c>
      <c r="C4360" s="1" t="s">
        <v>2922</v>
      </c>
      <c r="D4360" s="1" t="s">
        <v>2017</v>
      </c>
      <c r="E4360" s="1" t="s">
        <v>2045</v>
      </c>
      <c r="F4360" s="16" t="n">
        <v>0</v>
      </c>
      <c r="G4360" s="16" t="n">
        <v>14268.51</v>
      </c>
      <c r="H4360" s="16" t="n">
        <v>14268.51</v>
      </c>
    </row>
    <row r="4361" customFormat="false" ht="15" hidden="false" customHeight="true" outlineLevel="0" collapsed="false">
      <c r="A4361" s="1" t="s">
        <v>6818</v>
      </c>
      <c r="B4361" s="1" t="s">
        <v>1145</v>
      </c>
      <c r="C4361" s="1" t="s">
        <v>2086</v>
      </c>
      <c r="D4361" s="1" t="s">
        <v>2025</v>
      </c>
      <c r="E4361" s="1" t="s">
        <v>2018</v>
      </c>
      <c r="F4361" s="16" t="n">
        <v>0</v>
      </c>
      <c r="G4361" s="16" t="n">
        <v>5748.51</v>
      </c>
      <c r="H4361" s="16" t="n">
        <v>5748.51</v>
      </c>
    </row>
    <row r="4362" customFormat="false" ht="15" hidden="false" customHeight="true" outlineLevel="0" collapsed="false">
      <c r="A4362" s="1" t="s">
        <v>6819</v>
      </c>
      <c r="B4362" s="1" t="s">
        <v>405</v>
      </c>
      <c r="C4362" s="1" t="s">
        <v>2095</v>
      </c>
      <c r="D4362" s="1" t="s">
        <v>2017</v>
      </c>
      <c r="E4362" s="1" t="s">
        <v>2018</v>
      </c>
      <c r="F4362" s="16" t="n">
        <v>0</v>
      </c>
      <c r="G4362" s="16" t="n">
        <v>6879.79</v>
      </c>
      <c r="H4362" s="16" t="n">
        <v>6879.79</v>
      </c>
    </row>
    <row r="4363" customFormat="false" ht="15" hidden="false" customHeight="true" outlineLevel="0" collapsed="false">
      <c r="A4363" s="1" t="s">
        <v>6820</v>
      </c>
      <c r="B4363" s="1" t="s">
        <v>1236</v>
      </c>
      <c r="C4363" s="1" t="s">
        <v>1051</v>
      </c>
      <c r="D4363" s="1" t="s">
        <v>2025</v>
      </c>
      <c r="E4363" s="1" t="s">
        <v>2018</v>
      </c>
      <c r="F4363" s="16" t="n">
        <v>0</v>
      </c>
      <c r="G4363" s="16" t="n">
        <v>23039.71</v>
      </c>
      <c r="H4363" s="16" t="n">
        <v>23039.71</v>
      </c>
    </row>
    <row r="4364" customFormat="false" ht="15" hidden="false" customHeight="true" outlineLevel="0" collapsed="false">
      <c r="A4364" s="1" t="s">
        <v>6821</v>
      </c>
      <c r="B4364" s="1" t="s">
        <v>1312</v>
      </c>
      <c r="C4364" s="1" t="s">
        <v>314</v>
      </c>
      <c r="D4364" s="1" t="s">
        <v>2017</v>
      </c>
      <c r="E4364" s="1" t="s">
        <v>2018</v>
      </c>
      <c r="F4364" s="16" t="n">
        <v>0</v>
      </c>
      <c r="G4364" s="16" t="n">
        <v>4906.22</v>
      </c>
      <c r="H4364" s="16" t="n">
        <v>4906.22</v>
      </c>
    </row>
    <row r="4365" customFormat="false" ht="15" hidden="false" customHeight="true" outlineLevel="0" collapsed="false">
      <c r="A4365" s="1" t="s">
        <v>6822</v>
      </c>
      <c r="B4365" s="1" t="s">
        <v>1058</v>
      </c>
      <c r="C4365" s="1" t="s">
        <v>410</v>
      </c>
      <c r="D4365" s="1" t="s">
        <v>2055</v>
      </c>
      <c r="E4365" s="1" t="s">
        <v>2018</v>
      </c>
      <c r="F4365" s="16" t="n">
        <v>0</v>
      </c>
      <c r="G4365" s="16" t="n">
        <v>8089.33</v>
      </c>
      <c r="H4365" s="16" t="n">
        <v>8089.33</v>
      </c>
    </row>
    <row r="4366" customFormat="false" ht="15" hidden="false" customHeight="true" outlineLevel="0" collapsed="false">
      <c r="A4366" s="1" t="s">
        <v>6823</v>
      </c>
      <c r="B4366" s="1" t="s">
        <v>1473</v>
      </c>
      <c r="C4366" s="1" t="s">
        <v>6824</v>
      </c>
      <c r="D4366" s="1" t="s">
        <v>2028</v>
      </c>
      <c r="E4366" s="1" t="s">
        <v>2018</v>
      </c>
      <c r="F4366" s="16" t="n">
        <v>0</v>
      </c>
      <c r="G4366" s="16" t="n">
        <v>10466.52</v>
      </c>
      <c r="H4366" s="16" t="n">
        <v>10466.52</v>
      </c>
    </row>
    <row r="4367" customFormat="false" ht="15" hidden="false" customHeight="true" outlineLevel="0" collapsed="false">
      <c r="A4367" s="1" t="s">
        <v>6825</v>
      </c>
      <c r="B4367" s="1" t="s">
        <v>1806</v>
      </c>
      <c r="C4367" s="1" t="s">
        <v>2044</v>
      </c>
      <c r="D4367" s="1" t="s">
        <v>2025</v>
      </c>
      <c r="E4367" s="1" t="s">
        <v>2018</v>
      </c>
      <c r="F4367" s="16" t="n">
        <v>0</v>
      </c>
      <c r="G4367" s="16" t="n">
        <v>3768.22</v>
      </c>
      <c r="H4367" s="16" t="n">
        <v>3768.22</v>
      </c>
    </row>
    <row r="4368" customFormat="false" ht="15" hidden="false" customHeight="true" outlineLevel="0" collapsed="false">
      <c r="A4368" s="1" t="s">
        <v>6826</v>
      </c>
      <c r="B4368" s="1" t="s">
        <v>1806</v>
      </c>
      <c r="C4368" s="1" t="s">
        <v>5128</v>
      </c>
      <c r="D4368" s="1" t="s">
        <v>2021</v>
      </c>
      <c r="E4368" s="1" t="s">
        <v>2018</v>
      </c>
      <c r="F4368" s="16" t="n">
        <v>0</v>
      </c>
      <c r="G4368" s="16" t="n">
        <v>20610.71</v>
      </c>
      <c r="H4368" s="16" t="n">
        <v>20610.71</v>
      </c>
    </row>
    <row r="4369" customFormat="false" ht="15" hidden="false" customHeight="true" outlineLevel="0" collapsed="false">
      <c r="A4369" s="1" t="s">
        <v>6827</v>
      </c>
      <c r="B4369" s="1" t="s">
        <v>1363</v>
      </c>
      <c r="C4369" s="1" t="s">
        <v>4988</v>
      </c>
      <c r="D4369" s="1" t="s">
        <v>2055</v>
      </c>
      <c r="E4369" s="1" t="s">
        <v>2018</v>
      </c>
      <c r="F4369" s="16" t="n">
        <v>0</v>
      </c>
      <c r="G4369" s="16" t="n">
        <v>2681.43</v>
      </c>
      <c r="H4369" s="16" t="n">
        <v>2681.43</v>
      </c>
    </row>
    <row r="4370" customFormat="false" ht="15" hidden="false" customHeight="true" outlineLevel="0" collapsed="false">
      <c r="A4370" s="1" t="s">
        <v>6828</v>
      </c>
      <c r="B4370" s="1" t="s">
        <v>1559</v>
      </c>
      <c r="C4370" s="1" t="s">
        <v>3670</v>
      </c>
      <c r="D4370" s="1" t="s">
        <v>2028</v>
      </c>
      <c r="E4370" s="1" t="s">
        <v>2045</v>
      </c>
      <c r="F4370" s="16" t="n">
        <v>0</v>
      </c>
      <c r="G4370" s="16" t="n">
        <v>4772.87</v>
      </c>
      <c r="H4370" s="16" t="n">
        <v>4772.87</v>
      </c>
    </row>
    <row r="4371" customFormat="false" ht="15" hidden="false" customHeight="true" outlineLevel="0" collapsed="false">
      <c r="A4371" s="1" t="s">
        <v>6829</v>
      </c>
      <c r="B4371" s="1" t="s">
        <v>1408</v>
      </c>
      <c r="C4371" s="1" t="s">
        <v>733</v>
      </c>
      <c r="D4371" s="1" t="s">
        <v>2025</v>
      </c>
      <c r="E4371" s="1" t="s">
        <v>2018</v>
      </c>
      <c r="F4371" s="16" t="n">
        <v>99</v>
      </c>
      <c r="G4371" s="16" t="n">
        <v>1603.35</v>
      </c>
      <c r="H4371" s="16" t="n">
        <v>1702.35</v>
      </c>
    </row>
    <row r="4372" customFormat="false" ht="15" hidden="false" customHeight="true" outlineLevel="0" collapsed="false">
      <c r="A4372" s="1" t="s">
        <v>6830</v>
      </c>
      <c r="B4372" s="1" t="s">
        <v>708</v>
      </c>
      <c r="C4372" s="1" t="s">
        <v>2496</v>
      </c>
      <c r="D4372" s="1" t="s">
        <v>2021</v>
      </c>
      <c r="E4372" s="1" t="s">
        <v>2018</v>
      </c>
      <c r="F4372" s="16" t="n">
        <v>49</v>
      </c>
      <c r="G4372" s="16" t="n">
        <v>600.22</v>
      </c>
      <c r="H4372" s="16" t="n">
        <v>649.22</v>
      </c>
    </row>
    <row r="4373" customFormat="false" ht="15" hidden="false" customHeight="true" outlineLevel="0" collapsed="false">
      <c r="A4373" s="1" t="s">
        <v>6831</v>
      </c>
      <c r="B4373" s="1" t="s">
        <v>898</v>
      </c>
      <c r="C4373" s="1" t="s">
        <v>865</v>
      </c>
      <c r="D4373" s="1" t="s">
        <v>2032</v>
      </c>
      <c r="E4373" s="1" t="s">
        <v>2018</v>
      </c>
      <c r="F4373" s="16" t="n">
        <v>0</v>
      </c>
      <c r="G4373" s="16" t="n">
        <v>9029.24</v>
      </c>
      <c r="H4373" s="16" t="n">
        <v>9029.24</v>
      </c>
    </row>
    <row r="4374" customFormat="false" ht="15" hidden="false" customHeight="true" outlineLevel="0" collapsed="false">
      <c r="A4374" s="1" t="s">
        <v>6832</v>
      </c>
      <c r="B4374" s="1" t="s">
        <v>1335</v>
      </c>
      <c r="C4374" s="1" t="s">
        <v>1380</v>
      </c>
      <c r="D4374" s="1" t="s">
        <v>2025</v>
      </c>
      <c r="E4374" s="1" t="s">
        <v>2018</v>
      </c>
      <c r="F4374" s="16" t="n">
        <v>0</v>
      </c>
      <c r="G4374" s="16" t="n">
        <v>6399.14</v>
      </c>
      <c r="H4374" s="16" t="n">
        <v>6399.14</v>
      </c>
    </row>
    <row r="4375" customFormat="false" ht="15" hidden="false" customHeight="true" outlineLevel="0" collapsed="false">
      <c r="A4375" s="1" t="s">
        <v>6833</v>
      </c>
      <c r="B4375" s="1" t="s">
        <v>1729</v>
      </c>
      <c r="C4375" s="1" t="s">
        <v>1553</v>
      </c>
      <c r="D4375" s="1" t="s">
        <v>2055</v>
      </c>
      <c r="E4375" s="1" t="s">
        <v>2018</v>
      </c>
      <c r="F4375" s="16" t="n">
        <v>0</v>
      </c>
      <c r="G4375" s="16" t="n">
        <v>5045.75</v>
      </c>
      <c r="H4375" s="16" t="n">
        <v>5045.75</v>
      </c>
    </row>
    <row r="4376" customFormat="false" ht="15" hidden="false" customHeight="true" outlineLevel="0" collapsed="false">
      <c r="A4376" s="1" t="s">
        <v>6834</v>
      </c>
      <c r="B4376" s="1" t="s">
        <v>1375</v>
      </c>
      <c r="C4376" s="1" t="s">
        <v>511</v>
      </c>
      <c r="D4376" s="1" t="s">
        <v>2025</v>
      </c>
      <c r="E4376" s="1" t="s">
        <v>2018</v>
      </c>
      <c r="F4376" s="16" t="n">
        <v>0</v>
      </c>
      <c r="G4376" s="16" t="n">
        <v>11444.54</v>
      </c>
      <c r="H4376" s="16" t="n">
        <v>11444.54</v>
      </c>
    </row>
    <row r="4377" customFormat="false" ht="15" hidden="false" customHeight="true" outlineLevel="0" collapsed="false">
      <c r="A4377" s="1" t="s">
        <v>6835</v>
      </c>
      <c r="B4377" s="1" t="s">
        <v>1823</v>
      </c>
      <c r="C4377" s="1" t="s">
        <v>4194</v>
      </c>
      <c r="D4377" s="1" t="s">
        <v>2028</v>
      </c>
      <c r="E4377" s="1" t="s">
        <v>2018</v>
      </c>
      <c r="F4377" s="16" t="n">
        <v>0</v>
      </c>
      <c r="G4377" s="16" t="n">
        <v>13685.74</v>
      </c>
      <c r="H4377" s="16" t="n">
        <v>13685.74</v>
      </c>
    </row>
    <row r="4378" customFormat="false" ht="15" hidden="false" customHeight="true" outlineLevel="0" collapsed="false">
      <c r="A4378" s="1" t="s">
        <v>6836</v>
      </c>
      <c r="B4378" s="1" t="s">
        <v>1473</v>
      </c>
      <c r="C4378" s="1" t="s">
        <v>4150</v>
      </c>
      <c r="D4378" s="1" t="s">
        <v>2025</v>
      </c>
      <c r="E4378" s="1" t="s">
        <v>2018</v>
      </c>
      <c r="F4378" s="16" t="n">
        <v>0</v>
      </c>
      <c r="G4378" s="16" t="n">
        <v>7041.33</v>
      </c>
      <c r="H4378" s="16" t="n">
        <v>7041.33</v>
      </c>
    </row>
    <row r="4379" customFormat="false" ht="15" hidden="false" customHeight="true" outlineLevel="0" collapsed="false">
      <c r="A4379" s="1" t="s">
        <v>6837</v>
      </c>
      <c r="B4379" s="1" t="s">
        <v>898</v>
      </c>
      <c r="C4379" s="1" t="s">
        <v>572</v>
      </c>
      <c r="D4379" s="1" t="s">
        <v>2028</v>
      </c>
      <c r="E4379" s="1" t="s">
        <v>2018</v>
      </c>
      <c r="F4379" s="16" t="n">
        <v>99</v>
      </c>
      <c r="G4379" s="16" t="n">
        <v>883.14</v>
      </c>
      <c r="H4379" s="16" t="n">
        <v>982.14</v>
      </c>
    </row>
    <row r="4380" customFormat="false" ht="15" hidden="false" customHeight="true" outlineLevel="0" collapsed="false">
      <c r="A4380" s="1" t="s">
        <v>6838</v>
      </c>
      <c r="B4380" s="1" t="s">
        <v>1121</v>
      </c>
      <c r="C4380" s="1" t="s">
        <v>6657</v>
      </c>
      <c r="D4380" s="1" t="s">
        <v>2025</v>
      </c>
      <c r="E4380" s="1" t="s">
        <v>2018</v>
      </c>
      <c r="F4380" s="16" t="n">
        <v>0</v>
      </c>
      <c r="G4380" s="16" t="n">
        <v>10450.74</v>
      </c>
      <c r="H4380" s="16" t="n">
        <v>10450.74</v>
      </c>
    </row>
    <row r="4381" customFormat="false" ht="15" hidden="false" customHeight="true" outlineLevel="0" collapsed="false">
      <c r="A4381" s="1" t="s">
        <v>6839</v>
      </c>
      <c r="B4381" s="1" t="s">
        <v>1335</v>
      </c>
      <c r="C4381" s="1" t="s">
        <v>3398</v>
      </c>
      <c r="D4381" s="1" t="s">
        <v>2025</v>
      </c>
      <c r="E4381" s="1" t="s">
        <v>2018</v>
      </c>
      <c r="F4381" s="16" t="n">
        <v>0</v>
      </c>
      <c r="G4381" s="16" t="n">
        <v>3869.5</v>
      </c>
      <c r="H4381" s="16" t="n">
        <v>3869.5</v>
      </c>
    </row>
    <row r="4382" customFormat="false" ht="15" hidden="false" customHeight="true" outlineLevel="0" collapsed="false">
      <c r="A4382" s="1" t="s">
        <v>6840</v>
      </c>
      <c r="B4382" s="1" t="s">
        <v>985</v>
      </c>
      <c r="C4382" s="1" t="s">
        <v>572</v>
      </c>
      <c r="D4382" s="1" t="s">
        <v>2017</v>
      </c>
      <c r="E4382" s="1" t="s">
        <v>2018</v>
      </c>
      <c r="F4382" s="16" t="n">
        <v>99</v>
      </c>
      <c r="G4382" s="16" t="n">
        <v>2073.63</v>
      </c>
      <c r="H4382" s="16" t="n">
        <v>2172.63</v>
      </c>
    </row>
    <row r="4383" customFormat="false" ht="15" hidden="false" customHeight="true" outlineLevel="0" collapsed="false">
      <c r="A4383" s="1" t="s">
        <v>6841</v>
      </c>
      <c r="B4383" s="1" t="s">
        <v>458</v>
      </c>
      <c r="C4383" s="1" t="s">
        <v>2421</v>
      </c>
      <c r="D4383" s="1" t="s">
        <v>2025</v>
      </c>
      <c r="E4383" s="1" t="s">
        <v>2018</v>
      </c>
      <c r="F4383" s="16" t="n">
        <v>49</v>
      </c>
      <c r="G4383" s="16" t="n">
        <v>1014.75</v>
      </c>
      <c r="H4383" s="16" t="n">
        <v>1063.75</v>
      </c>
    </row>
    <row r="4384" customFormat="false" ht="15" hidden="false" customHeight="true" outlineLevel="0" collapsed="false">
      <c r="A4384" s="1" t="s">
        <v>6842</v>
      </c>
      <c r="B4384" s="1" t="s">
        <v>1187</v>
      </c>
      <c r="C4384" s="1" t="s">
        <v>4845</v>
      </c>
      <c r="D4384" s="1" t="s">
        <v>2025</v>
      </c>
      <c r="E4384" s="1" t="s">
        <v>2018</v>
      </c>
      <c r="F4384" s="16" t="n">
        <v>0</v>
      </c>
      <c r="G4384" s="16" t="n">
        <v>4518.49</v>
      </c>
      <c r="H4384" s="16" t="n">
        <v>4518.49</v>
      </c>
    </row>
    <row r="4385" customFormat="false" ht="15" hidden="false" customHeight="true" outlineLevel="0" collapsed="false">
      <c r="A4385" s="1" t="s">
        <v>6843</v>
      </c>
      <c r="B4385" s="1" t="s">
        <v>304</v>
      </c>
      <c r="C4385" s="1" t="s">
        <v>1073</v>
      </c>
      <c r="D4385" s="1" t="s">
        <v>2021</v>
      </c>
      <c r="E4385" s="1" t="s">
        <v>2018</v>
      </c>
      <c r="F4385" s="16" t="n">
        <v>0</v>
      </c>
      <c r="G4385" s="16" t="n">
        <v>10897.63</v>
      </c>
      <c r="H4385" s="16" t="n">
        <v>10897.63</v>
      </c>
    </row>
    <row r="4386" customFormat="false" ht="15" hidden="false" customHeight="true" outlineLevel="0" collapsed="false">
      <c r="A4386" s="1" t="s">
        <v>6844</v>
      </c>
      <c r="B4386" s="1" t="s">
        <v>1201</v>
      </c>
      <c r="C4386" s="1" t="s">
        <v>6657</v>
      </c>
      <c r="D4386" s="1" t="s">
        <v>2017</v>
      </c>
      <c r="E4386" s="1" t="s">
        <v>2018</v>
      </c>
      <c r="F4386" s="16" t="n">
        <v>49</v>
      </c>
      <c r="G4386" s="16" t="n">
        <v>2374.52</v>
      </c>
      <c r="H4386" s="16" t="n">
        <v>2423.52</v>
      </c>
    </row>
    <row r="4387" customFormat="false" ht="15" hidden="false" customHeight="true" outlineLevel="0" collapsed="false">
      <c r="A4387" s="1" t="s">
        <v>6845</v>
      </c>
      <c r="B4387" s="1" t="s">
        <v>1317</v>
      </c>
      <c r="C4387" s="1" t="s">
        <v>1073</v>
      </c>
      <c r="D4387" s="1" t="s">
        <v>2032</v>
      </c>
      <c r="E4387" s="1" t="s">
        <v>2045</v>
      </c>
      <c r="F4387" s="16" t="n">
        <v>0</v>
      </c>
      <c r="G4387" s="16" t="n">
        <v>7422.33</v>
      </c>
      <c r="H4387" s="16" t="n">
        <v>7422.33</v>
      </c>
    </row>
    <row r="4388" customFormat="false" ht="15" hidden="false" customHeight="true" outlineLevel="0" collapsed="false">
      <c r="A4388" s="1" t="s">
        <v>6846</v>
      </c>
      <c r="B4388" s="1" t="s">
        <v>785</v>
      </c>
      <c r="C4388" s="1" t="s">
        <v>3258</v>
      </c>
      <c r="D4388" s="1" t="s">
        <v>2017</v>
      </c>
      <c r="E4388" s="1" t="s">
        <v>2018</v>
      </c>
      <c r="F4388" s="16" t="n">
        <v>79</v>
      </c>
      <c r="G4388" s="16" t="n">
        <v>612.96</v>
      </c>
      <c r="H4388" s="16" t="n">
        <v>691.96</v>
      </c>
    </row>
    <row r="4389" customFormat="false" ht="15" hidden="false" customHeight="true" outlineLevel="0" collapsed="false">
      <c r="A4389" s="1" t="s">
        <v>6847</v>
      </c>
      <c r="B4389" s="1" t="s">
        <v>1806</v>
      </c>
      <c r="C4389" s="1" t="s">
        <v>221</v>
      </c>
      <c r="D4389" s="1" t="s">
        <v>2032</v>
      </c>
      <c r="E4389" s="1" t="s">
        <v>2018</v>
      </c>
      <c r="F4389" s="16" t="n">
        <v>0</v>
      </c>
      <c r="G4389" s="16" t="n">
        <v>6122</v>
      </c>
      <c r="H4389" s="16" t="n">
        <v>6122</v>
      </c>
    </row>
    <row r="4390" customFormat="false" ht="15" hidden="false" customHeight="true" outlineLevel="0" collapsed="false">
      <c r="A4390" s="1" t="s">
        <v>6848</v>
      </c>
      <c r="B4390" s="1" t="s">
        <v>1014</v>
      </c>
      <c r="C4390" s="1" t="s">
        <v>2332</v>
      </c>
      <c r="D4390" s="1" t="s">
        <v>2032</v>
      </c>
      <c r="E4390" s="1" t="s">
        <v>2018</v>
      </c>
      <c r="F4390" s="16" t="n">
        <v>79</v>
      </c>
      <c r="G4390" s="16" t="n">
        <v>675.24</v>
      </c>
      <c r="H4390" s="16" t="n">
        <v>754.24</v>
      </c>
    </row>
    <row r="4391" customFormat="false" ht="15" hidden="false" customHeight="true" outlineLevel="0" collapsed="false">
      <c r="A4391" s="1" t="s">
        <v>6849</v>
      </c>
      <c r="B4391" s="1" t="s">
        <v>1473</v>
      </c>
      <c r="C4391" s="1" t="s">
        <v>3112</v>
      </c>
      <c r="D4391" s="1" t="s">
        <v>2055</v>
      </c>
      <c r="E4391" s="1" t="s">
        <v>2018</v>
      </c>
      <c r="F4391" s="16" t="n">
        <v>0</v>
      </c>
      <c r="G4391" s="16" t="n">
        <v>3040.07</v>
      </c>
      <c r="H4391" s="16" t="n">
        <v>3040.07</v>
      </c>
    </row>
    <row r="4392" customFormat="false" ht="15" hidden="false" customHeight="true" outlineLevel="0" collapsed="false">
      <c r="A4392" s="1" t="s">
        <v>6850</v>
      </c>
      <c r="B4392" s="1" t="s">
        <v>840</v>
      </c>
      <c r="C4392" s="1" t="s">
        <v>2496</v>
      </c>
      <c r="D4392" s="1" t="s">
        <v>2017</v>
      </c>
      <c r="E4392" s="1" t="s">
        <v>2018</v>
      </c>
      <c r="F4392" s="16" t="n">
        <v>0</v>
      </c>
      <c r="G4392" s="16" t="n">
        <v>3558.39</v>
      </c>
      <c r="H4392" s="16" t="n">
        <v>3558.39</v>
      </c>
    </row>
    <row r="4393" customFormat="false" ht="15" hidden="false" customHeight="true" outlineLevel="0" collapsed="false">
      <c r="A4393" s="1" t="s">
        <v>6851</v>
      </c>
      <c r="B4393" s="1" t="s">
        <v>915</v>
      </c>
      <c r="C4393" s="1" t="s">
        <v>3319</v>
      </c>
      <c r="D4393" s="1" t="s">
        <v>2025</v>
      </c>
      <c r="E4393" s="1" t="s">
        <v>2018</v>
      </c>
      <c r="F4393" s="16" t="n">
        <v>79</v>
      </c>
      <c r="G4393" s="16" t="n">
        <v>591.85</v>
      </c>
      <c r="H4393" s="16" t="n">
        <v>670.85</v>
      </c>
    </row>
    <row r="4394" customFormat="false" ht="15" hidden="false" customHeight="true" outlineLevel="0" collapsed="false">
      <c r="A4394" s="1" t="s">
        <v>6852</v>
      </c>
      <c r="B4394" s="1" t="s">
        <v>970</v>
      </c>
      <c r="C4394" s="1" t="s">
        <v>2302</v>
      </c>
      <c r="D4394" s="1" t="s">
        <v>2021</v>
      </c>
      <c r="E4394" s="1" t="s">
        <v>2018</v>
      </c>
      <c r="F4394" s="16" t="n">
        <v>79</v>
      </c>
      <c r="G4394" s="16" t="n">
        <v>2391.01</v>
      </c>
      <c r="H4394" s="16" t="n">
        <v>2470.01</v>
      </c>
    </row>
    <row r="4395" customFormat="false" ht="15" hidden="false" customHeight="true" outlineLevel="0" collapsed="false">
      <c r="A4395" s="1" t="s">
        <v>6853</v>
      </c>
      <c r="B4395" s="1" t="s">
        <v>1828</v>
      </c>
      <c r="C4395" s="1" t="s">
        <v>4021</v>
      </c>
      <c r="D4395" s="1" t="s">
        <v>2017</v>
      </c>
      <c r="E4395" s="1" t="s">
        <v>2018</v>
      </c>
      <c r="F4395" s="16" t="n">
        <v>0</v>
      </c>
      <c r="G4395" s="16" t="n">
        <v>7833.15</v>
      </c>
      <c r="H4395" s="16" t="n">
        <v>7833.15</v>
      </c>
    </row>
    <row r="4396" customFormat="false" ht="15" hidden="false" customHeight="true" outlineLevel="0" collapsed="false">
      <c r="A4396" s="1" t="s">
        <v>6854</v>
      </c>
      <c r="B4396" s="1" t="s">
        <v>1473</v>
      </c>
      <c r="C4396" s="1" t="s">
        <v>1786</v>
      </c>
      <c r="D4396" s="1" t="s">
        <v>2017</v>
      </c>
      <c r="E4396" s="1" t="s">
        <v>2018</v>
      </c>
      <c r="F4396" s="16" t="n">
        <v>79</v>
      </c>
      <c r="G4396" s="16" t="n">
        <v>385.74</v>
      </c>
      <c r="H4396" s="16" t="n">
        <v>464.74</v>
      </c>
    </row>
    <row r="4397" customFormat="false" ht="15" hidden="false" customHeight="true" outlineLevel="0" collapsed="false">
      <c r="A4397" s="1" t="s">
        <v>6855</v>
      </c>
      <c r="B4397" s="1" t="s">
        <v>783</v>
      </c>
      <c r="C4397" s="1" t="s">
        <v>2398</v>
      </c>
      <c r="D4397" s="1" t="s">
        <v>2021</v>
      </c>
      <c r="E4397" s="1" t="s">
        <v>2018</v>
      </c>
      <c r="F4397" s="16" t="n">
        <v>49</v>
      </c>
      <c r="G4397" s="16" t="n">
        <v>862.99</v>
      </c>
      <c r="H4397" s="16" t="n">
        <v>911.99</v>
      </c>
    </row>
    <row r="4398" customFormat="false" ht="15" hidden="false" customHeight="true" outlineLevel="0" collapsed="false">
      <c r="A4398" s="1" t="s">
        <v>6856</v>
      </c>
      <c r="B4398" s="1" t="s">
        <v>1244</v>
      </c>
      <c r="C4398" s="1" t="s">
        <v>2079</v>
      </c>
      <c r="D4398" s="1" t="s">
        <v>2017</v>
      </c>
      <c r="E4398" s="1" t="s">
        <v>2022</v>
      </c>
      <c r="F4398" s="16" t="n">
        <v>0</v>
      </c>
      <c r="G4398" s="16" t="n">
        <v>7726.96</v>
      </c>
      <c r="H4398" s="16" t="n">
        <v>7726.96</v>
      </c>
    </row>
    <row r="4399" customFormat="false" ht="15" hidden="false" customHeight="true" outlineLevel="0" collapsed="false">
      <c r="A4399" s="1" t="s">
        <v>6857</v>
      </c>
      <c r="B4399" s="1" t="s">
        <v>1510</v>
      </c>
      <c r="C4399" s="1" t="s">
        <v>3014</v>
      </c>
      <c r="D4399" s="1" t="s">
        <v>2028</v>
      </c>
      <c r="E4399" s="1" t="s">
        <v>2018</v>
      </c>
      <c r="F4399" s="16" t="n">
        <v>49</v>
      </c>
      <c r="G4399" s="16" t="n">
        <v>712.76</v>
      </c>
      <c r="H4399" s="16" t="n">
        <v>761.76</v>
      </c>
    </row>
    <row r="4400" customFormat="false" ht="15" hidden="false" customHeight="true" outlineLevel="0" collapsed="false">
      <c r="A4400" s="1" t="s">
        <v>6858</v>
      </c>
      <c r="B4400" s="1" t="s">
        <v>1286</v>
      </c>
      <c r="C4400" s="1" t="s">
        <v>1888</v>
      </c>
      <c r="D4400" s="1" t="s">
        <v>2017</v>
      </c>
      <c r="E4400" s="1" t="s">
        <v>2018</v>
      </c>
      <c r="F4400" s="16" t="n">
        <v>0</v>
      </c>
      <c r="G4400" s="16" t="n">
        <v>19411.27</v>
      </c>
      <c r="H4400" s="16" t="n">
        <v>19411.27</v>
      </c>
    </row>
    <row r="4401" customFormat="false" ht="15" hidden="false" customHeight="true" outlineLevel="0" collapsed="false">
      <c r="A4401" s="1" t="s">
        <v>6859</v>
      </c>
      <c r="B4401" s="1" t="s">
        <v>1193</v>
      </c>
      <c r="C4401" s="1" t="s">
        <v>2375</v>
      </c>
      <c r="D4401" s="1" t="s">
        <v>2055</v>
      </c>
      <c r="E4401" s="1" t="s">
        <v>2045</v>
      </c>
      <c r="F4401" s="16" t="n">
        <v>79</v>
      </c>
      <c r="G4401" s="16" t="n">
        <v>1080.36</v>
      </c>
      <c r="H4401" s="16" t="n">
        <v>1159.36</v>
      </c>
    </row>
    <row r="4402" customFormat="false" ht="15" hidden="false" customHeight="true" outlineLevel="0" collapsed="false">
      <c r="A4402" s="1" t="s">
        <v>6860</v>
      </c>
      <c r="B4402" s="1" t="s">
        <v>960</v>
      </c>
      <c r="C4402" s="1" t="s">
        <v>3443</v>
      </c>
      <c r="D4402" s="1" t="s">
        <v>2017</v>
      </c>
      <c r="E4402" s="1" t="s">
        <v>2018</v>
      </c>
      <c r="F4402" s="16" t="n">
        <v>0</v>
      </c>
      <c r="G4402" s="16" t="n">
        <v>2571.02</v>
      </c>
      <c r="H4402" s="16" t="n">
        <v>2571.02</v>
      </c>
    </row>
    <row r="4403" customFormat="false" ht="15" hidden="false" customHeight="true" outlineLevel="0" collapsed="false">
      <c r="A4403" s="1" t="s">
        <v>6861</v>
      </c>
      <c r="B4403" s="1" t="s">
        <v>1473</v>
      </c>
      <c r="C4403" s="1" t="s">
        <v>1000</v>
      </c>
      <c r="D4403" s="1" t="s">
        <v>2025</v>
      </c>
      <c r="E4403" s="1" t="s">
        <v>2018</v>
      </c>
      <c r="F4403" s="16" t="n">
        <v>99</v>
      </c>
      <c r="G4403" s="16" t="n">
        <v>361.32</v>
      </c>
      <c r="H4403" s="16" t="n">
        <v>460.32</v>
      </c>
    </row>
    <row r="4404" customFormat="false" ht="15" hidden="false" customHeight="true" outlineLevel="0" collapsed="false">
      <c r="A4404" s="1" t="s">
        <v>6862</v>
      </c>
      <c r="B4404" s="1" t="s">
        <v>389</v>
      </c>
      <c r="C4404" s="1" t="s">
        <v>903</v>
      </c>
      <c r="D4404" s="1" t="s">
        <v>2017</v>
      </c>
      <c r="E4404" s="1" t="s">
        <v>2018</v>
      </c>
      <c r="F4404" s="16" t="n">
        <v>0</v>
      </c>
      <c r="G4404" s="16" t="n">
        <v>3478.55</v>
      </c>
      <c r="H4404" s="16" t="n">
        <v>3478.55</v>
      </c>
    </row>
    <row r="4405" customFormat="false" ht="15" hidden="false" customHeight="true" outlineLevel="0" collapsed="false">
      <c r="A4405" s="1" t="s">
        <v>6863</v>
      </c>
      <c r="B4405" s="1" t="s">
        <v>1250</v>
      </c>
      <c r="C4405" s="1" t="s">
        <v>2152</v>
      </c>
      <c r="D4405" s="1" t="s">
        <v>2021</v>
      </c>
      <c r="E4405" s="1" t="s">
        <v>2018</v>
      </c>
      <c r="F4405" s="16" t="n">
        <v>0</v>
      </c>
      <c r="G4405" s="16" t="n">
        <v>17586.9</v>
      </c>
      <c r="H4405" s="16" t="n">
        <v>17586.9</v>
      </c>
    </row>
    <row r="4406" customFormat="false" ht="15" hidden="false" customHeight="true" outlineLevel="0" collapsed="false">
      <c r="A4406" s="1" t="s">
        <v>6864</v>
      </c>
      <c r="B4406" s="1" t="s">
        <v>912</v>
      </c>
      <c r="C4406" s="1" t="s">
        <v>2130</v>
      </c>
      <c r="D4406" s="1" t="s">
        <v>2017</v>
      </c>
      <c r="E4406" s="1" t="s">
        <v>2018</v>
      </c>
      <c r="F4406" s="16" t="n">
        <v>49</v>
      </c>
      <c r="G4406" s="16" t="n">
        <v>2255.79</v>
      </c>
      <c r="H4406" s="16" t="n">
        <v>2304.79</v>
      </c>
    </row>
    <row r="4407" customFormat="false" ht="15" hidden="false" customHeight="true" outlineLevel="0" collapsed="false">
      <c r="A4407" s="1" t="s">
        <v>6865</v>
      </c>
      <c r="B4407" s="1" t="s">
        <v>934</v>
      </c>
      <c r="C4407" s="1" t="s">
        <v>760</v>
      </c>
      <c r="D4407" s="1" t="s">
        <v>2021</v>
      </c>
      <c r="E4407" s="1" t="s">
        <v>2045</v>
      </c>
      <c r="F4407" s="16" t="n">
        <v>0</v>
      </c>
      <c r="G4407" s="16" t="n">
        <v>6180.54</v>
      </c>
      <c r="H4407" s="16" t="n">
        <v>6180.54</v>
      </c>
    </row>
    <row r="4408" customFormat="false" ht="15" hidden="false" customHeight="true" outlineLevel="0" collapsed="false">
      <c r="A4408" s="1" t="s">
        <v>6866</v>
      </c>
      <c r="B4408" s="1" t="s">
        <v>1488</v>
      </c>
      <c r="C4408" s="1" t="s">
        <v>1776</v>
      </c>
      <c r="D4408" s="1" t="s">
        <v>2017</v>
      </c>
      <c r="E4408" s="1" t="s">
        <v>2018</v>
      </c>
      <c r="F4408" s="16" t="n">
        <v>0</v>
      </c>
      <c r="G4408" s="16" t="n">
        <v>3173.72</v>
      </c>
      <c r="H4408" s="16" t="n">
        <v>3173.72</v>
      </c>
    </row>
    <row r="4409" customFormat="false" ht="15" hidden="false" customHeight="true" outlineLevel="0" collapsed="false">
      <c r="A4409" s="1" t="s">
        <v>6867</v>
      </c>
      <c r="B4409" s="1" t="s">
        <v>485</v>
      </c>
      <c r="C4409" s="1" t="s">
        <v>1282</v>
      </c>
      <c r="D4409" s="1" t="s">
        <v>2017</v>
      </c>
      <c r="E4409" s="1" t="s">
        <v>2018</v>
      </c>
      <c r="F4409" s="16" t="n">
        <v>0</v>
      </c>
      <c r="G4409" s="16" t="n">
        <v>2969.63</v>
      </c>
      <c r="H4409" s="16" t="n">
        <v>2969.63</v>
      </c>
    </row>
    <row r="4410" customFormat="false" ht="15" hidden="false" customHeight="true" outlineLevel="0" collapsed="false">
      <c r="A4410" s="1" t="s">
        <v>6868</v>
      </c>
      <c r="B4410" s="1" t="s">
        <v>1522</v>
      </c>
      <c r="C4410" s="1" t="s">
        <v>2283</v>
      </c>
      <c r="D4410" s="1" t="s">
        <v>2055</v>
      </c>
      <c r="E4410" s="1" t="s">
        <v>2018</v>
      </c>
      <c r="F4410" s="16" t="n">
        <v>99</v>
      </c>
      <c r="G4410" s="16" t="n">
        <v>2464.51</v>
      </c>
      <c r="H4410" s="16" t="n">
        <v>2563.51</v>
      </c>
    </row>
    <row r="4411" customFormat="false" ht="15" hidden="false" customHeight="true" outlineLevel="0" collapsed="false">
      <c r="A4411" s="1" t="s">
        <v>6869</v>
      </c>
      <c r="B4411" s="1" t="s">
        <v>1750</v>
      </c>
      <c r="C4411" s="1" t="s">
        <v>4327</v>
      </c>
      <c r="D4411" s="1" t="s">
        <v>2017</v>
      </c>
      <c r="E4411" s="1" t="s">
        <v>2018</v>
      </c>
      <c r="F4411" s="16" t="n">
        <v>79</v>
      </c>
      <c r="G4411" s="16" t="n">
        <v>482.17</v>
      </c>
      <c r="H4411" s="16" t="n">
        <v>561.17</v>
      </c>
    </row>
    <row r="4412" customFormat="false" ht="15" hidden="false" customHeight="true" outlineLevel="0" collapsed="false">
      <c r="A4412" s="1" t="s">
        <v>6870</v>
      </c>
      <c r="B4412" s="1" t="s">
        <v>227</v>
      </c>
      <c r="C4412" s="1" t="s">
        <v>4086</v>
      </c>
      <c r="D4412" s="1" t="s">
        <v>2017</v>
      </c>
      <c r="E4412" s="1" t="s">
        <v>2018</v>
      </c>
      <c r="F4412" s="16" t="n">
        <v>79</v>
      </c>
      <c r="G4412" s="16" t="n">
        <v>750.27</v>
      </c>
      <c r="H4412" s="16" t="n">
        <v>829.27</v>
      </c>
    </row>
    <row r="4413" customFormat="false" ht="15" hidden="false" customHeight="true" outlineLevel="0" collapsed="false">
      <c r="A4413" s="1" t="s">
        <v>6871</v>
      </c>
      <c r="B4413" s="1" t="s">
        <v>1069</v>
      </c>
      <c r="C4413" s="1" t="s">
        <v>3319</v>
      </c>
      <c r="D4413" s="1" t="s">
        <v>2055</v>
      </c>
      <c r="E4413" s="1" t="s">
        <v>2018</v>
      </c>
      <c r="F4413" s="16" t="n">
        <v>0</v>
      </c>
      <c r="G4413" s="16" t="n">
        <v>10757.97</v>
      </c>
      <c r="H4413" s="16" t="n">
        <v>10757.97</v>
      </c>
    </row>
    <row r="4414" customFormat="false" ht="15" hidden="false" customHeight="true" outlineLevel="0" collapsed="false">
      <c r="A4414" s="1" t="s">
        <v>6872</v>
      </c>
      <c r="B4414" s="1" t="s">
        <v>1190</v>
      </c>
      <c r="C4414" s="1" t="s">
        <v>2396</v>
      </c>
      <c r="D4414" s="1" t="s">
        <v>2021</v>
      </c>
      <c r="E4414" s="1" t="s">
        <v>2018</v>
      </c>
      <c r="F4414" s="16" t="n">
        <v>0</v>
      </c>
      <c r="G4414" s="16" t="n">
        <v>3023.72</v>
      </c>
      <c r="H4414" s="16" t="n">
        <v>3023.72</v>
      </c>
    </row>
    <row r="4415" customFormat="false" ht="15" hidden="false" customHeight="true" outlineLevel="0" collapsed="false">
      <c r="A4415" s="1" t="s">
        <v>6873</v>
      </c>
      <c r="B4415" s="1" t="s">
        <v>348</v>
      </c>
      <c r="C4415" s="1" t="s">
        <v>2197</v>
      </c>
      <c r="D4415" s="1" t="s">
        <v>2025</v>
      </c>
      <c r="E4415" s="1" t="s">
        <v>2018</v>
      </c>
      <c r="F4415" s="16" t="n">
        <v>0</v>
      </c>
      <c r="G4415" s="16" t="n">
        <v>7915.02</v>
      </c>
      <c r="H4415" s="16" t="n">
        <v>7915.02</v>
      </c>
    </row>
    <row r="4416" customFormat="false" ht="15" hidden="false" customHeight="true" outlineLevel="0" collapsed="false">
      <c r="A4416" s="1" t="s">
        <v>6874</v>
      </c>
      <c r="B4416" s="1" t="s">
        <v>1217</v>
      </c>
      <c r="C4416" s="1" t="s">
        <v>2069</v>
      </c>
      <c r="D4416" s="1" t="s">
        <v>2025</v>
      </c>
      <c r="E4416" s="1" t="s">
        <v>2018</v>
      </c>
      <c r="F4416" s="16" t="n">
        <v>0</v>
      </c>
      <c r="G4416" s="16" t="n">
        <v>8525.32</v>
      </c>
      <c r="H4416" s="16" t="n">
        <v>8525.32</v>
      </c>
    </row>
    <row r="4417" customFormat="false" ht="15" hidden="false" customHeight="true" outlineLevel="0" collapsed="false">
      <c r="A4417" s="1" t="s">
        <v>6875</v>
      </c>
      <c r="B4417" s="1" t="s">
        <v>934</v>
      </c>
      <c r="C4417" s="1" t="s">
        <v>2170</v>
      </c>
      <c r="D4417" s="1" t="s">
        <v>2025</v>
      </c>
      <c r="E4417" s="1" t="s">
        <v>2018</v>
      </c>
      <c r="F4417" s="16" t="n">
        <v>99</v>
      </c>
      <c r="G4417" s="16" t="n">
        <v>1089.62</v>
      </c>
      <c r="H4417" s="16" t="n">
        <v>1188.62</v>
      </c>
    </row>
    <row r="4418" customFormat="false" ht="15" hidden="false" customHeight="true" outlineLevel="0" collapsed="false">
      <c r="A4418" s="1" t="s">
        <v>6876</v>
      </c>
      <c r="B4418" s="1" t="s">
        <v>1839</v>
      </c>
      <c r="C4418" s="1" t="s">
        <v>3739</v>
      </c>
      <c r="D4418" s="1" t="s">
        <v>2025</v>
      </c>
      <c r="E4418" s="1" t="s">
        <v>2018</v>
      </c>
      <c r="F4418" s="16" t="n">
        <v>79</v>
      </c>
      <c r="G4418" s="16" t="n">
        <v>1467.08</v>
      </c>
      <c r="H4418" s="16" t="n">
        <v>1546.08</v>
      </c>
    </row>
    <row r="4419" customFormat="false" ht="15" hidden="false" customHeight="true" outlineLevel="0" collapsed="false">
      <c r="A4419" s="1" t="s">
        <v>6877</v>
      </c>
      <c r="B4419" s="1" t="s">
        <v>308</v>
      </c>
      <c r="C4419" s="1" t="s">
        <v>2083</v>
      </c>
      <c r="D4419" s="1" t="s">
        <v>2025</v>
      </c>
      <c r="E4419" s="1" t="s">
        <v>2045</v>
      </c>
      <c r="F4419" s="16" t="n">
        <v>79</v>
      </c>
      <c r="G4419" s="16" t="n">
        <v>2184.71</v>
      </c>
      <c r="H4419" s="16" t="n">
        <v>2263.71</v>
      </c>
    </row>
    <row r="4420" customFormat="false" ht="15" hidden="false" customHeight="true" outlineLevel="0" collapsed="false">
      <c r="A4420" s="1" t="s">
        <v>6878</v>
      </c>
      <c r="B4420" s="1" t="s">
        <v>918</v>
      </c>
      <c r="C4420" s="1" t="s">
        <v>2716</v>
      </c>
      <c r="D4420" s="1" t="s">
        <v>2017</v>
      </c>
      <c r="E4420" s="1" t="s">
        <v>2045</v>
      </c>
      <c r="F4420" s="16" t="n">
        <v>0</v>
      </c>
      <c r="G4420" s="16" t="n">
        <v>5843.43</v>
      </c>
      <c r="H4420" s="16" t="n">
        <v>5843.43</v>
      </c>
    </row>
    <row r="4421" customFormat="false" ht="15" hidden="false" customHeight="true" outlineLevel="0" collapsed="false">
      <c r="A4421" s="1" t="s">
        <v>6879</v>
      </c>
      <c r="B4421" s="1" t="s">
        <v>320</v>
      </c>
      <c r="C4421" s="1" t="s">
        <v>2349</v>
      </c>
      <c r="D4421" s="1" t="s">
        <v>2017</v>
      </c>
      <c r="E4421" s="1" t="s">
        <v>2018</v>
      </c>
      <c r="F4421" s="16" t="n">
        <v>0</v>
      </c>
      <c r="G4421" s="16" t="n">
        <v>7758.13</v>
      </c>
      <c r="H4421" s="16" t="n">
        <v>7758.13</v>
      </c>
    </row>
    <row r="4422" customFormat="false" ht="15" hidden="false" customHeight="true" outlineLevel="0" collapsed="false">
      <c r="A4422" s="1" t="s">
        <v>6880</v>
      </c>
      <c r="B4422" s="1" t="s">
        <v>1206</v>
      </c>
      <c r="C4422" s="1" t="s">
        <v>3891</v>
      </c>
      <c r="D4422" s="1" t="s">
        <v>2017</v>
      </c>
      <c r="E4422" s="1" t="s">
        <v>2018</v>
      </c>
      <c r="F4422" s="16" t="n">
        <v>0</v>
      </c>
      <c r="G4422" s="16" t="n">
        <v>7614.49</v>
      </c>
      <c r="H4422" s="16" t="n">
        <v>7614.49</v>
      </c>
    </row>
    <row r="4423" customFormat="false" ht="15" hidden="false" customHeight="true" outlineLevel="0" collapsed="false">
      <c r="A4423" s="1" t="s">
        <v>6881</v>
      </c>
      <c r="B4423" s="1" t="s">
        <v>737</v>
      </c>
      <c r="C4423" s="1" t="s">
        <v>2122</v>
      </c>
      <c r="D4423" s="1" t="s">
        <v>2028</v>
      </c>
      <c r="E4423" s="1" t="s">
        <v>2018</v>
      </c>
      <c r="F4423" s="16" t="n">
        <v>99</v>
      </c>
      <c r="G4423" s="16" t="n">
        <v>1350.49</v>
      </c>
      <c r="H4423" s="16" t="n">
        <v>1449.49</v>
      </c>
    </row>
    <row r="4424" customFormat="false" ht="15" hidden="false" customHeight="true" outlineLevel="0" collapsed="false">
      <c r="A4424" s="1" t="s">
        <v>6882</v>
      </c>
      <c r="B4424" s="1" t="s">
        <v>1642</v>
      </c>
      <c r="C4424" s="1" t="s">
        <v>2423</v>
      </c>
      <c r="D4424" s="1" t="s">
        <v>2025</v>
      </c>
      <c r="E4424" s="1" t="s">
        <v>2018</v>
      </c>
      <c r="F4424" s="16" t="n">
        <v>79</v>
      </c>
      <c r="G4424" s="16" t="n">
        <v>1364.75</v>
      </c>
      <c r="H4424" s="16" t="n">
        <v>1443.75</v>
      </c>
    </row>
    <row r="4425" customFormat="false" ht="15" hidden="false" customHeight="true" outlineLevel="0" collapsed="false">
      <c r="A4425" s="1" t="s">
        <v>6883</v>
      </c>
      <c r="B4425" s="1" t="s">
        <v>1714</v>
      </c>
      <c r="C4425" s="1" t="s">
        <v>1442</v>
      </c>
      <c r="D4425" s="1" t="s">
        <v>2032</v>
      </c>
      <c r="E4425" s="1" t="s">
        <v>2018</v>
      </c>
      <c r="F4425" s="16" t="n">
        <v>0</v>
      </c>
      <c r="G4425" s="16" t="n">
        <v>5231.21</v>
      </c>
      <c r="H4425" s="16" t="n">
        <v>5231.21</v>
      </c>
    </row>
    <row r="4426" customFormat="false" ht="15" hidden="false" customHeight="true" outlineLevel="0" collapsed="false">
      <c r="A4426" s="1" t="s">
        <v>6884</v>
      </c>
      <c r="B4426" s="1" t="s">
        <v>1473</v>
      </c>
      <c r="C4426" s="1" t="s">
        <v>944</v>
      </c>
      <c r="D4426" s="1" t="s">
        <v>2025</v>
      </c>
      <c r="E4426" s="1" t="s">
        <v>2018</v>
      </c>
      <c r="F4426" s="16" t="n">
        <v>0</v>
      </c>
      <c r="G4426" s="16" t="n">
        <v>34009.28</v>
      </c>
      <c r="H4426" s="16" t="n">
        <v>34009.28</v>
      </c>
    </row>
    <row r="4427" customFormat="false" ht="15" hidden="false" customHeight="true" outlineLevel="0" collapsed="false">
      <c r="A4427" s="1" t="s">
        <v>6885</v>
      </c>
      <c r="B4427" s="1" t="s">
        <v>1723</v>
      </c>
      <c r="C4427" s="1" t="s">
        <v>294</v>
      </c>
      <c r="D4427" s="1" t="s">
        <v>2021</v>
      </c>
      <c r="E4427" s="1" t="s">
        <v>2018</v>
      </c>
      <c r="F4427" s="16" t="n">
        <v>79</v>
      </c>
      <c r="G4427" s="16" t="n">
        <v>813.88</v>
      </c>
      <c r="H4427" s="16" t="n">
        <v>892.88</v>
      </c>
    </row>
    <row r="4428" customFormat="false" ht="15" hidden="false" customHeight="true" outlineLevel="0" collapsed="false">
      <c r="A4428" s="1" t="s">
        <v>6886</v>
      </c>
      <c r="B4428" s="1" t="s">
        <v>973</v>
      </c>
      <c r="C4428" s="1" t="s">
        <v>1235</v>
      </c>
      <c r="D4428" s="1" t="s">
        <v>2025</v>
      </c>
      <c r="E4428" s="1" t="s">
        <v>2018</v>
      </c>
      <c r="F4428" s="16" t="n">
        <v>0</v>
      </c>
      <c r="G4428" s="16" t="n">
        <v>8995.7</v>
      </c>
      <c r="H4428" s="16" t="n">
        <v>8995.7</v>
      </c>
    </row>
    <row r="4429" customFormat="false" ht="15" hidden="false" customHeight="true" outlineLevel="0" collapsed="false">
      <c r="A4429" s="1" t="s">
        <v>6887</v>
      </c>
      <c r="B4429" s="1" t="s">
        <v>1393</v>
      </c>
      <c r="C4429" s="1" t="s">
        <v>2428</v>
      </c>
      <c r="D4429" s="1" t="s">
        <v>2017</v>
      </c>
      <c r="E4429" s="1" t="s">
        <v>2022</v>
      </c>
      <c r="F4429" s="16" t="n">
        <v>99</v>
      </c>
      <c r="G4429" s="16" t="n">
        <v>657.82</v>
      </c>
      <c r="H4429" s="16" t="n">
        <v>756.82</v>
      </c>
    </row>
    <row r="4430" customFormat="false" ht="15" hidden="false" customHeight="true" outlineLevel="0" collapsed="false">
      <c r="A4430" s="1" t="s">
        <v>6888</v>
      </c>
      <c r="B4430" s="1" t="s">
        <v>1145</v>
      </c>
      <c r="C4430" s="1" t="s">
        <v>334</v>
      </c>
      <c r="D4430" s="1" t="s">
        <v>2025</v>
      </c>
      <c r="E4430" s="1" t="s">
        <v>2018</v>
      </c>
      <c r="F4430" s="16" t="n">
        <v>0</v>
      </c>
      <c r="G4430" s="16" t="n">
        <v>12553.56</v>
      </c>
      <c r="H4430" s="16" t="n">
        <v>12553.56</v>
      </c>
    </row>
    <row r="4431" customFormat="false" ht="15" hidden="false" customHeight="true" outlineLevel="0" collapsed="false">
      <c r="A4431" s="1" t="s">
        <v>6889</v>
      </c>
      <c r="B4431" s="1" t="s">
        <v>1507</v>
      </c>
      <c r="C4431" s="1" t="s">
        <v>736</v>
      </c>
      <c r="D4431" s="1" t="s">
        <v>2017</v>
      </c>
      <c r="E4431" s="1" t="s">
        <v>2018</v>
      </c>
      <c r="F4431" s="16" t="n">
        <v>99</v>
      </c>
      <c r="G4431" s="16" t="n">
        <v>1374.18</v>
      </c>
      <c r="H4431" s="16" t="n">
        <v>1473.18</v>
      </c>
    </row>
    <row r="4432" customFormat="false" ht="15" hidden="false" customHeight="true" outlineLevel="0" collapsed="false">
      <c r="A4432" s="1" t="s">
        <v>6890</v>
      </c>
      <c r="B4432" s="1" t="s">
        <v>1420</v>
      </c>
      <c r="C4432" s="1" t="s">
        <v>2050</v>
      </c>
      <c r="D4432" s="1" t="s">
        <v>2055</v>
      </c>
      <c r="E4432" s="1" t="s">
        <v>2018</v>
      </c>
      <c r="F4432" s="16" t="n">
        <v>0</v>
      </c>
      <c r="G4432" s="16" t="n">
        <v>2515.14</v>
      </c>
      <c r="H4432" s="16" t="n">
        <v>2515.14</v>
      </c>
    </row>
    <row r="4433" customFormat="false" ht="15" hidden="false" customHeight="true" outlineLevel="0" collapsed="false">
      <c r="A4433" s="1" t="s">
        <v>6891</v>
      </c>
      <c r="B4433" s="1" t="s">
        <v>1574</v>
      </c>
      <c r="C4433" s="1" t="s">
        <v>1340</v>
      </c>
      <c r="D4433" s="1" t="s">
        <v>2021</v>
      </c>
      <c r="E4433" s="1" t="s">
        <v>2018</v>
      </c>
      <c r="F4433" s="16" t="n">
        <v>0</v>
      </c>
      <c r="G4433" s="16" t="n">
        <v>14151.49</v>
      </c>
      <c r="H4433" s="16" t="n">
        <v>14151.49</v>
      </c>
    </row>
    <row r="4434" customFormat="false" ht="15" hidden="false" customHeight="true" outlineLevel="0" collapsed="false">
      <c r="A4434" s="1" t="s">
        <v>6892</v>
      </c>
      <c r="B4434" s="1" t="s">
        <v>1761</v>
      </c>
      <c r="C4434" s="1" t="s">
        <v>2060</v>
      </c>
      <c r="D4434" s="1" t="s">
        <v>2021</v>
      </c>
      <c r="E4434" s="1" t="s">
        <v>2018</v>
      </c>
      <c r="F4434" s="16" t="n">
        <v>0</v>
      </c>
      <c r="G4434" s="16" t="n">
        <v>17878.67</v>
      </c>
      <c r="H4434" s="16" t="n">
        <v>17878.67</v>
      </c>
    </row>
    <row r="4435" customFormat="false" ht="15" hidden="false" customHeight="true" outlineLevel="0" collapsed="false">
      <c r="A4435" s="1" t="s">
        <v>6893</v>
      </c>
      <c r="B4435" s="1" t="s">
        <v>1239</v>
      </c>
      <c r="C4435" s="1" t="s">
        <v>5222</v>
      </c>
      <c r="D4435" s="1" t="s">
        <v>2017</v>
      </c>
      <c r="E4435" s="1" t="s">
        <v>2018</v>
      </c>
      <c r="F4435" s="16" t="n">
        <v>0</v>
      </c>
      <c r="G4435" s="16" t="n">
        <v>16895.78</v>
      </c>
      <c r="H4435" s="16" t="n">
        <v>16895.78</v>
      </c>
    </row>
    <row r="4436" customFormat="false" ht="15" hidden="false" customHeight="true" outlineLevel="0" collapsed="false">
      <c r="A4436" s="1" t="s">
        <v>6894</v>
      </c>
      <c r="B4436" s="1" t="s">
        <v>1886</v>
      </c>
      <c r="C4436" s="1" t="s">
        <v>2733</v>
      </c>
      <c r="D4436" s="1" t="s">
        <v>2055</v>
      </c>
      <c r="E4436" s="1" t="s">
        <v>2018</v>
      </c>
      <c r="F4436" s="16" t="n">
        <v>0</v>
      </c>
      <c r="G4436" s="16" t="n">
        <v>7265.09</v>
      </c>
      <c r="H4436" s="16" t="n">
        <v>7265.09</v>
      </c>
    </row>
    <row r="4437" customFormat="false" ht="15" hidden="false" customHeight="true" outlineLevel="0" collapsed="false">
      <c r="A4437" s="1" t="s">
        <v>6895</v>
      </c>
      <c r="B4437" s="1" t="s">
        <v>945</v>
      </c>
      <c r="C4437" s="1" t="s">
        <v>2185</v>
      </c>
      <c r="D4437" s="1" t="s">
        <v>2017</v>
      </c>
      <c r="E4437" s="1" t="s">
        <v>2018</v>
      </c>
      <c r="F4437" s="16" t="n">
        <v>49</v>
      </c>
      <c r="G4437" s="16" t="n">
        <v>750.27</v>
      </c>
      <c r="H4437" s="16" t="n">
        <v>799.27</v>
      </c>
    </row>
    <row r="4438" customFormat="false" ht="15" hidden="false" customHeight="true" outlineLevel="0" collapsed="false">
      <c r="A4438" s="1" t="s">
        <v>6896</v>
      </c>
      <c r="B4438" s="1" t="s">
        <v>187</v>
      </c>
      <c r="C4438" s="1" t="s">
        <v>1547</v>
      </c>
      <c r="D4438" s="1" t="s">
        <v>2021</v>
      </c>
      <c r="E4438" s="1" t="s">
        <v>2018</v>
      </c>
      <c r="F4438" s="16" t="n">
        <v>0</v>
      </c>
      <c r="G4438" s="16" t="n">
        <v>3767.08</v>
      </c>
      <c r="H4438" s="16" t="n">
        <v>3767.08</v>
      </c>
    </row>
    <row r="4439" customFormat="false" ht="15" hidden="false" customHeight="true" outlineLevel="0" collapsed="false">
      <c r="A4439" s="1" t="s">
        <v>6897</v>
      </c>
      <c r="B4439" s="1" t="s">
        <v>898</v>
      </c>
      <c r="C4439" s="1" t="s">
        <v>2191</v>
      </c>
      <c r="D4439" s="1" t="s">
        <v>2055</v>
      </c>
      <c r="E4439" s="1" t="s">
        <v>2018</v>
      </c>
      <c r="F4439" s="16" t="n">
        <v>49</v>
      </c>
      <c r="G4439" s="16" t="n">
        <v>861.75</v>
      </c>
      <c r="H4439" s="16" t="n">
        <v>910.75</v>
      </c>
    </row>
    <row r="4440" customFormat="false" ht="15" hidden="false" customHeight="true" outlineLevel="0" collapsed="false">
      <c r="A4440" s="1" t="s">
        <v>6898</v>
      </c>
      <c r="B4440" s="1" t="s">
        <v>482</v>
      </c>
      <c r="C4440" s="1" t="s">
        <v>2247</v>
      </c>
      <c r="D4440" s="1" t="s">
        <v>2021</v>
      </c>
      <c r="E4440" s="1" t="s">
        <v>2022</v>
      </c>
      <c r="F4440" s="16" t="n">
        <v>99</v>
      </c>
      <c r="G4440" s="16" t="n">
        <v>2398.35</v>
      </c>
      <c r="H4440" s="16" t="n">
        <v>2497.35</v>
      </c>
    </row>
    <row r="4441" customFormat="false" ht="15" hidden="false" customHeight="true" outlineLevel="0" collapsed="false">
      <c r="A4441" s="1" t="s">
        <v>6899</v>
      </c>
      <c r="B4441" s="1" t="s">
        <v>420</v>
      </c>
      <c r="C4441" s="1" t="s">
        <v>2508</v>
      </c>
      <c r="D4441" s="1" t="s">
        <v>2025</v>
      </c>
      <c r="E4441" s="1" t="s">
        <v>2018</v>
      </c>
      <c r="F4441" s="16" t="n">
        <v>0</v>
      </c>
      <c r="G4441" s="16" t="n">
        <v>3624.78</v>
      </c>
      <c r="H4441" s="16" t="n">
        <v>3624.78</v>
      </c>
    </row>
    <row r="4442" customFormat="false" ht="15" hidden="false" customHeight="true" outlineLevel="0" collapsed="false">
      <c r="A4442" s="1" t="s">
        <v>6900</v>
      </c>
      <c r="B4442" s="1" t="s">
        <v>1806</v>
      </c>
      <c r="C4442" s="1" t="s">
        <v>3312</v>
      </c>
      <c r="D4442" s="1" t="s">
        <v>2021</v>
      </c>
      <c r="E4442" s="1" t="s">
        <v>2018</v>
      </c>
      <c r="F4442" s="16" t="n">
        <v>99</v>
      </c>
      <c r="G4442" s="16" t="n">
        <v>1603.35</v>
      </c>
      <c r="H4442" s="16" t="n">
        <v>1702.35</v>
      </c>
    </row>
    <row r="4443" customFormat="false" ht="15" hidden="false" customHeight="true" outlineLevel="0" collapsed="false">
      <c r="A4443" s="1" t="s">
        <v>6901</v>
      </c>
      <c r="B4443" s="1" t="s">
        <v>627</v>
      </c>
      <c r="C4443" s="1" t="s">
        <v>2502</v>
      </c>
      <c r="D4443" s="1" t="s">
        <v>2032</v>
      </c>
      <c r="E4443" s="1" t="s">
        <v>2018</v>
      </c>
      <c r="F4443" s="16" t="n">
        <v>49</v>
      </c>
      <c r="G4443" s="16" t="n">
        <v>2278.43</v>
      </c>
      <c r="H4443" s="16" t="n">
        <v>2327.43</v>
      </c>
    </row>
    <row r="4444" customFormat="false" ht="15" hidden="false" customHeight="true" outlineLevel="0" collapsed="false">
      <c r="A4444" s="1" t="s">
        <v>6902</v>
      </c>
      <c r="B4444" s="1" t="s">
        <v>447</v>
      </c>
      <c r="C4444" s="1" t="s">
        <v>439</v>
      </c>
      <c r="D4444" s="1" t="s">
        <v>2032</v>
      </c>
      <c r="E4444" s="1" t="s">
        <v>2018</v>
      </c>
      <c r="F4444" s="16" t="n">
        <v>0</v>
      </c>
      <c r="G4444" s="16" t="n">
        <v>9819</v>
      </c>
      <c r="H4444" s="16" t="n">
        <v>9819</v>
      </c>
    </row>
    <row r="4445" customFormat="false" ht="15" hidden="false" customHeight="true" outlineLevel="0" collapsed="false">
      <c r="A4445" s="1" t="s">
        <v>6903</v>
      </c>
      <c r="B4445" s="1" t="s">
        <v>433</v>
      </c>
      <c r="C4445" s="1" t="s">
        <v>2502</v>
      </c>
      <c r="D4445" s="1" t="s">
        <v>2017</v>
      </c>
      <c r="E4445" s="1" t="s">
        <v>2018</v>
      </c>
      <c r="F4445" s="16" t="n">
        <v>0</v>
      </c>
      <c r="G4445" s="16" t="n">
        <v>2768.56</v>
      </c>
      <c r="H4445" s="16" t="n">
        <v>2768.56</v>
      </c>
    </row>
    <row r="4446" customFormat="false" ht="15" hidden="false" customHeight="true" outlineLevel="0" collapsed="false">
      <c r="A4446" s="1" t="s">
        <v>6904</v>
      </c>
      <c r="B4446" s="1" t="s">
        <v>1236</v>
      </c>
      <c r="C4446" s="1" t="s">
        <v>2027</v>
      </c>
      <c r="D4446" s="1" t="s">
        <v>2021</v>
      </c>
      <c r="E4446" s="1" t="s">
        <v>2018</v>
      </c>
      <c r="F4446" s="16" t="n">
        <v>0</v>
      </c>
      <c r="G4446" s="16" t="n">
        <v>5139.65</v>
      </c>
      <c r="H4446" s="16" t="n">
        <v>5139.65</v>
      </c>
    </row>
    <row r="4447" customFormat="false" ht="15" hidden="false" customHeight="true" outlineLevel="0" collapsed="false">
      <c r="A4447" s="1" t="s">
        <v>6905</v>
      </c>
      <c r="B4447" s="1" t="s">
        <v>1820</v>
      </c>
      <c r="C4447" s="1" t="s">
        <v>3699</v>
      </c>
      <c r="D4447" s="1" t="s">
        <v>2028</v>
      </c>
      <c r="E4447" s="1" t="s">
        <v>2018</v>
      </c>
      <c r="F4447" s="16" t="n">
        <v>79</v>
      </c>
      <c r="G4447" s="16" t="n">
        <v>2374.52</v>
      </c>
      <c r="H4447" s="16" t="n">
        <v>2453.52</v>
      </c>
    </row>
    <row r="4448" customFormat="false" ht="15" hidden="false" customHeight="true" outlineLevel="0" collapsed="false">
      <c r="A4448" s="1" t="s">
        <v>6906</v>
      </c>
      <c r="B4448" s="1" t="s">
        <v>1338</v>
      </c>
      <c r="C4448" s="1" t="s">
        <v>2890</v>
      </c>
      <c r="D4448" s="1" t="s">
        <v>2028</v>
      </c>
      <c r="E4448" s="1" t="s">
        <v>2018</v>
      </c>
      <c r="F4448" s="16" t="n">
        <v>49</v>
      </c>
      <c r="G4448" s="16" t="n">
        <v>2398.35</v>
      </c>
      <c r="H4448" s="16" t="n">
        <v>2447.35</v>
      </c>
    </row>
    <row r="4449" customFormat="false" ht="15" hidden="false" customHeight="true" outlineLevel="0" collapsed="false">
      <c r="A4449" s="1" t="s">
        <v>6907</v>
      </c>
      <c r="B4449" s="1" t="s">
        <v>1223</v>
      </c>
      <c r="C4449" s="1" t="s">
        <v>2998</v>
      </c>
      <c r="D4449" s="1" t="s">
        <v>2028</v>
      </c>
      <c r="E4449" s="1" t="s">
        <v>2018</v>
      </c>
      <c r="F4449" s="16" t="n">
        <v>0</v>
      </c>
      <c r="G4449" s="16" t="n">
        <v>3196.17</v>
      </c>
      <c r="H4449" s="16" t="n">
        <v>3196.17</v>
      </c>
    </row>
    <row r="4450" customFormat="false" ht="15" hidden="false" customHeight="true" outlineLevel="0" collapsed="false">
      <c r="A4450" s="1" t="s">
        <v>6908</v>
      </c>
      <c r="B4450" s="1" t="s">
        <v>1496</v>
      </c>
      <c r="C4450" s="1" t="s">
        <v>2848</v>
      </c>
      <c r="D4450" s="1" t="s">
        <v>2025</v>
      </c>
      <c r="E4450" s="1" t="s">
        <v>2018</v>
      </c>
      <c r="F4450" s="16" t="n">
        <v>79</v>
      </c>
      <c r="G4450" s="16" t="n">
        <v>819.84</v>
      </c>
      <c r="H4450" s="16" t="n">
        <v>898.84</v>
      </c>
    </row>
    <row r="4451" customFormat="false" ht="15" hidden="false" customHeight="true" outlineLevel="0" collapsed="false">
      <c r="A4451" s="1" t="s">
        <v>6909</v>
      </c>
      <c r="B4451" s="1" t="s">
        <v>936</v>
      </c>
      <c r="C4451" s="1" t="s">
        <v>938</v>
      </c>
      <c r="D4451" s="1" t="s">
        <v>2025</v>
      </c>
      <c r="E4451" s="1" t="s">
        <v>2045</v>
      </c>
      <c r="F4451" s="16" t="n">
        <v>0</v>
      </c>
      <c r="G4451" s="16" t="n">
        <v>24791.45</v>
      </c>
      <c r="H4451" s="16" t="n">
        <v>24791.45</v>
      </c>
    </row>
    <row r="4452" customFormat="false" ht="15" hidden="false" customHeight="true" outlineLevel="0" collapsed="false">
      <c r="A4452" s="1" t="s">
        <v>6910</v>
      </c>
      <c r="B4452" s="1" t="s">
        <v>177</v>
      </c>
      <c r="C4452" s="1" t="s">
        <v>203</v>
      </c>
      <c r="D4452" s="1" t="s">
        <v>2021</v>
      </c>
      <c r="E4452" s="1" t="s">
        <v>2018</v>
      </c>
      <c r="F4452" s="16" t="n">
        <v>0</v>
      </c>
      <c r="G4452" s="16" t="n">
        <v>8806.14</v>
      </c>
      <c r="H4452" s="16" t="n">
        <v>8806.14</v>
      </c>
    </row>
    <row r="4453" customFormat="false" ht="15" hidden="false" customHeight="true" outlineLevel="0" collapsed="false">
      <c r="A4453" s="1" t="s">
        <v>6911</v>
      </c>
      <c r="B4453" s="1" t="s">
        <v>364</v>
      </c>
      <c r="C4453" s="1" t="s">
        <v>699</v>
      </c>
      <c r="D4453" s="1" t="s">
        <v>2017</v>
      </c>
      <c r="E4453" s="1" t="s">
        <v>2018</v>
      </c>
      <c r="F4453" s="16" t="n">
        <v>0</v>
      </c>
      <c r="G4453" s="16" t="n">
        <v>18308.48</v>
      </c>
      <c r="H4453" s="16" t="n">
        <v>18308.48</v>
      </c>
    </row>
    <row r="4454" customFormat="false" ht="15" hidden="false" customHeight="true" outlineLevel="0" collapsed="false">
      <c r="A4454" s="1" t="s">
        <v>6912</v>
      </c>
      <c r="B4454" s="1" t="s">
        <v>433</v>
      </c>
      <c r="C4454" s="1" t="s">
        <v>908</v>
      </c>
      <c r="D4454" s="1" t="s">
        <v>2017</v>
      </c>
      <c r="E4454" s="1" t="s">
        <v>2018</v>
      </c>
      <c r="F4454" s="16" t="n">
        <v>0</v>
      </c>
      <c r="G4454" s="16" t="n">
        <v>2834.03</v>
      </c>
      <c r="H4454" s="16" t="n">
        <v>2834.03</v>
      </c>
    </row>
    <row r="4455" customFormat="false" ht="15" hidden="false" customHeight="true" outlineLevel="0" collapsed="false">
      <c r="A4455" s="1" t="s">
        <v>6913</v>
      </c>
      <c r="B4455" s="1" t="s">
        <v>487</v>
      </c>
      <c r="C4455" s="1" t="s">
        <v>2386</v>
      </c>
      <c r="D4455" s="1" t="s">
        <v>2025</v>
      </c>
      <c r="E4455" s="1" t="s">
        <v>2018</v>
      </c>
      <c r="F4455" s="16" t="n">
        <v>79</v>
      </c>
      <c r="G4455" s="16" t="n">
        <v>1982.71</v>
      </c>
      <c r="H4455" s="16" t="n">
        <v>2061.71</v>
      </c>
    </row>
    <row r="4456" customFormat="false" ht="15" hidden="false" customHeight="true" outlineLevel="0" collapsed="false">
      <c r="A4456" s="1" t="s">
        <v>6914</v>
      </c>
      <c r="B4456" s="1" t="s">
        <v>1066</v>
      </c>
      <c r="C4456" s="1" t="s">
        <v>4644</v>
      </c>
      <c r="D4456" s="1" t="s">
        <v>2025</v>
      </c>
      <c r="E4456" s="1" t="s">
        <v>2018</v>
      </c>
      <c r="F4456" s="16" t="n">
        <v>0</v>
      </c>
      <c r="G4456" s="16" t="n">
        <v>2856.69</v>
      </c>
      <c r="H4456" s="16" t="n">
        <v>2856.69</v>
      </c>
    </row>
    <row r="4457" customFormat="false" ht="15" hidden="false" customHeight="true" outlineLevel="0" collapsed="false">
      <c r="A4457" s="1" t="s">
        <v>6915</v>
      </c>
      <c r="B4457" s="1" t="s">
        <v>1071</v>
      </c>
      <c r="C4457" s="1" t="s">
        <v>2425</v>
      </c>
      <c r="D4457" s="1" t="s">
        <v>2017</v>
      </c>
      <c r="E4457" s="1" t="s">
        <v>2018</v>
      </c>
      <c r="F4457" s="16" t="n">
        <v>99</v>
      </c>
      <c r="G4457" s="16" t="n">
        <v>712.76</v>
      </c>
      <c r="H4457" s="16" t="n">
        <v>811.76</v>
      </c>
    </row>
    <row r="4458" customFormat="false" ht="15" hidden="false" customHeight="true" outlineLevel="0" collapsed="false">
      <c r="A4458" s="1" t="s">
        <v>6916</v>
      </c>
      <c r="B4458" s="1" t="s">
        <v>683</v>
      </c>
      <c r="C4458" s="1" t="s">
        <v>1013</v>
      </c>
      <c r="D4458" s="1" t="s">
        <v>2021</v>
      </c>
      <c r="E4458" s="1" t="s">
        <v>2018</v>
      </c>
      <c r="F4458" s="16" t="n">
        <v>0</v>
      </c>
      <c r="G4458" s="16" t="n">
        <v>6678.5</v>
      </c>
      <c r="H4458" s="16" t="n">
        <v>6678.5</v>
      </c>
    </row>
    <row r="4459" customFormat="false" ht="15" hidden="false" customHeight="true" outlineLevel="0" collapsed="false">
      <c r="A4459" s="1" t="s">
        <v>6917</v>
      </c>
      <c r="B4459" s="1" t="s">
        <v>1784</v>
      </c>
      <c r="C4459" s="1" t="s">
        <v>1825</v>
      </c>
      <c r="D4459" s="1" t="s">
        <v>2021</v>
      </c>
      <c r="E4459" s="1" t="s">
        <v>2018</v>
      </c>
      <c r="F4459" s="16" t="n">
        <v>0</v>
      </c>
      <c r="G4459" s="16" t="n">
        <v>2956.16</v>
      </c>
      <c r="H4459" s="16" t="n">
        <v>2956.16</v>
      </c>
    </row>
    <row r="4460" customFormat="false" ht="15" hidden="false" customHeight="true" outlineLevel="0" collapsed="false">
      <c r="A4460" s="1" t="s">
        <v>6918</v>
      </c>
      <c r="B4460" s="1" t="s">
        <v>123</v>
      </c>
      <c r="C4460" s="1" t="s">
        <v>2813</v>
      </c>
      <c r="D4460" s="1" t="s">
        <v>2032</v>
      </c>
      <c r="E4460" s="1" t="s">
        <v>2018</v>
      </c>
      <c r="F4460" s="16" t="n">
        <v>99</v>
      </c>
      <c r="G4460" s="16" t="n">
        <v>964.34</v>
      </c>
      <c r="H4460" s="16" t="n">
        <v>1063.34</v>
      </c>
    </row>
    <row r="4461" customFormat="false" ht="15" hidden="false" customHeight="true" outlineLevel="0" collapsed="false">
      <c r="A4461" s="1" t="s">
        <v>6919</v>
      </c>
      <c r="B4461" s="1" t="s">
        <v>1400</v>
      </c>
      <c r="C4461" s="1" t="s">
        <v>1294</v>
      </c>
      <c r="D4461" s="1" t="s">
        <v>2017</v>
      </c>
      <c r="E4461" s="1" t="s">
        <v>2045</v>
      </c>
      <c r="F4461" s="16" t="n">
        <v>0</v>
      </c>
      <c r="G4461" s="16" t="n">
        <v>3242.77</v>
      </c>
      <c r="H4461" s="16" t="n">
        <v>3242.77</v>
      </c>
    </row>
    <row r="4462" customFormat="false" ht="15" hidden="false" customHeight="true" outlineLevel="0" collapsed="false">
      <c r="A4462" s="1" t="s">
        <v>6920</v>
      </c>
      <c r="B4462" s="1" t="s">
        <v>630</v>
      </c>
      <c r="C4462" s="1" t="s">
        <v>2428</v>
      </c>
      <c r="D4462" s="1" t="s">
        <v>2017</v>
      </c>
      <c r="E4462" s="1" t="s">
        <v>2018</v>
      </c>
      <c r="F4462" s="16" t="n">
        <v>0</v>
      </c>
      <c r="G4462" s="16" t="n">
        <v>6259.9</v>
      </c>
      <c r="H4462" s="16" t="n">
        <v>6259.9</v>
      </c>
    </row>
    <row r="4463" customFormat="false" ht="15" hidden="false" customHeight="true" outlineLevel="0" collapsed="false">
      <c r="A4463" s="1" t="s">
        <v>6921</v>
      </c>
      <c r="B4463" s="1" t="s">
        <v>1052</v>
      </c>
      <c r="C4463" s="1" t="s">
        <v>2145</v>
      </c>
      <c r="D4463" s="1" t="s">
        <v>2032</v>
      </c>
      <c r="E4463" s="1" t="s">
        <v>2018</v>
      </c>
      <c r="F4463" s="16" t="n">
        <v>0</v>
      </c>
      <c r="G4463" s="16" t="n">
        <v>9358.53</v>
      </c>
      <c r="H4463" s="16" t="n">
        <v>9358.53</v>
      </c>
    </row>
    <row r="4464" customFormat="false" ht="15" hidden="false" customHeight="true" outlineLevel="0" collapsed="false">
      <c r="A4464" s="1" t="s">
        <v>6922</v>
      </c>
      <c r="B4464" s="1" t="s">
        <v>1510</v>
      </c>
      <c r="C4464" s="1" t="s">
        <v>2226</v>
      </c>
      <c r="D4464" s="1" t="s">
        <v>2017</v>
      </c>
      <c r="E4464" s="1" t="s">
        <v>2018</v>
      </c>
      <c r="F4464" s="16" t="n">
        <v>0</v>
      </c>
      <c r="G4464" s="16" t="n">
        <v>41743.55</v>
      </c>
      <c r="H4464" s="16" t="n">
        <v>41743.55</v>
      </c>
    </row>
    <row r="4465" customFormat="false" ht="15" hidden="false" customHeight="true" outlineLevel="0" collapsed="false">
      <c r="A4465" s="1" t="s">
        <v>6923</v>
      </c>
      <c r="B4465" s="1" t="s">
        <v>1135</v>
      </c>
      <c r="C4465" s="1" t="s">
        <v>3787</v>
      </c>
      <c r="D4465" s="1" t="s">
        <v>2025</v>
      </c>
      <c r="E4465" s="1" t="s">
        <v>2045</v>
      </c>
      <c r="F4465" s="16" t="n">
        <v>0</v>
      </c>
      <c r="G4465" s="16" t="n">
        <v>9736.77</v>
      </c>
      <c r="H4465" s="16" t="n">
        <v>9736.77</v>
      </c>
    </row>
    <row r="4466" customFormat="false" ht="15" hidden="false" customHeight="true" outlineLevel="0" collapsed="false">
      <c r="A4466" s="1" t="s">
        <v>6924</v>
      </c>
      <c r="B4466" s="1" t="s">
        <v>1672</v>
      </c>
      <c r="C4466" s="1" t="s">
        <v>2442</v>
      </c>
      <c r="D4466" s="1" t="s">
        <v>2028</v>
      </c>
      <c r="E4466" s="1" t="s">
        <v>2018</v>
      </c>
      <c r="F4466" s="16" t="n">
        <v>0</v>
      </c>
      <c r="G4466" s="16" t="n">
        <v>3145.2</v>
      </c>
      <c r="H4466" s="16" t="n">
        <v>3145.2</v>
      </c>
    </row>
    <row r="4467" customFormat="false" ht="15" hidden="false" customHeight="true" outlineLevel="0" collapsed="false">
      <c r="A4467" s="1" t="s">
        <v>6925</v>
      </c>
      <c r="B4467" s="1" t="s">
        <v>1593</v>
      </c>
      <c r="C4467" s="1" t="s">
        <v>975</v>
      </c>
      <c r="D4467" s="1" t="s">
        <v>2025</v>
      </c>
      <c r="E4467" s="1" t="s">
        <v>2018</v>
      </c>
      <c r="F4467" s="16" t="n">
        <v>0</v>
      </c>
      <c r="G4467" s="16" t="n">
        <v>12574.02</v>
      </c>
      <c r="H4467" s="16" t="n">
        <v>12574.02</v>
      </c>
    </row>
    <row r="4468" customFormat="false" ht="15" hidden="false" customHeight="true" outlineLevel="0" collapsed="false">
      <c r="A4468" s="1" t="s">
        <v>6926</v>
      </c>
      <c r="B4468" s="1" t="s">
        <v>1723</v>
      </c>
      <c r="C4468" s="1" t="s">
        <v>2137</v>
      </c>
      <c r="D4468" s="1" t="s">
        <v>2025</v>
      </c>
      <c r="E4468" s="1" t="s">
        <v>2018</v>
      </c>
      <c r="F4468" s="16" t="n">
        <v>49</v>
      </c>
      <c r="G4468" s="16" t="n">
        <v>1443.02</v>
      </c>
      <c r="H4468" s="16" t="n">
        <v>1492.02</v>
      </c>
    </row>
    <row r="4469" customFormat="false" ht="15" hidden="false" customHeight="true" outlineLevel="0" collapsed="false">
      <c r="A4469" s="1" t="s">
        <v>6927</v>
      </c>
      <c r="B4469" s="1" t="s">
        <v>1656</v>
      </c>
      <c r="C4469" s="1" t="s">
        <v>2177</v>
      </c>
      <c r="D4469" s="1" t="s">
        <v>2028</v>
      </c>
      <c r="E4469" s="1" t="s">
        <v>2018</v>
      </c>
      <c r="F4469" s="16" t="n">
        <v>0</v>
      </c>
      <c r="G4469" s="16" t="n">
        <v>6962.62</v>
      </c>
      <c r="H4469" s="16" t="n">
        <v>6962.62</v>
      </c>
    </row>
    <row r="4470" customFormat="false" ht="15" hidden="false" customHeight="true" outlineLevel="0" collapsed="false">
      <c r="A4470" s="1" t="s">
        <v>6928</v>
      </c>
      <c r="B4470" s="1" t="s">
        <v>1121</v>
      </c>
      <c r="C4470" s="1" t="s">
        <v>4124</v>
      </c>
      <c r="D4470" s="1" t="s">
        <v>2017</v>
      </c>
      <c r="E4470" s="1" t="s">
        <v>2018</v>
      </c>
      <c r="F4470" s="16" t="n">
        <v>49</v>
      </c>
      <c r="G4470" s="16" t="n">
        <v>295.59</v>
      </c>
      <c r="H4470" s="16" t="n">
        <v>344.59</v>
      </c>
    </row>
    <row r="4471" customFormat="false" ht="15" hidden="false" customHeight="true" outlineLevel="0" collapsed="false">
      <c r="A4471" s="1" t="s">
        <v>6929</v>
      </c>
      <c r="B4471" s="1" t="s">
        <v>308</v>
      </c>
      <c r="C4471" s="1" t="s">
        <v>1013</v>
      </c>
      <c r="D4471" s="1" t="s">
        <v>2017</v>
      </c>
      <c r="E4471" s="1" t="s">
        <v>2018</v>
      </c>
      <c r="F4471" s="16" t="n">
        <v>0</v>
      </c>
      <c r="G4471" s="16" t="n">
        <v>10506.37</v>
      </c>
      <c r="H4471" s="16" t="n">
        <v>10506.37</v>
      </c>
    </row>
    <row r="4472" customFormat="false" ht="15" hidden="false" customHeight="true" outlineLevel="0" collapsed="false">
      <c r="A4472" s="1" t="s">
        <v>6930</v>
      </c>
      <c r="B4472" s="1" t="s">
        <v>199</v>
      </c>
      <c r="C4472" s="1" t="s">
        <v>2163</v>
      </c>
      <c r="D4472" s="1" t="s">
        <v>2017</v>
      </c>
      <c r="E4472" s="1" t="s">
        <v>2018</v>
      </c>
      <c r="F4472" s="16" t="n">
        <v>99</v>
      </c>
      <c r="G4472" s="16" t="n">
        <v>433.95</v>
      </c>
      <c r="H4472" s="16" t="n">
        <v>532.95</v>
      </c>
    </row>
    <row r="4473" customFormat="false" ht="15" hidden="false" customHeight="true" outlineLevel="0" collapsed="false">
      <c r="A4473" s="1" t="s">
        <v>6931</v>
      </c>
      <c r="B4473" s="1" t="s">
        <v>551</v>
      </c>
      <c r="C4473" s="1" t="s">
        <v>3134</v>
      </c>
      <c r="D4473" s="1" t="s">
        <v>2017</v>
      </c>
      <c r="E4473" s="1" t="s">
        <v>2018</v>
      </c>
      <c r="F4473" s="16" t="n">
        <v>0</v>
      </c>
      <c r="G4473" s="16" t="n">
        <v>6339.63</v>
      </c>
      <c r="H4473" s="16" t="n">
        <v>6339.63</v>
      </c>
    </row>
    <row r="4474" customFormat="false" ht="15" hidden="false" customHeight="true" outlineLevel="0" collapsed="false">
      <c r="A4474" s="1" t="s">
        <v>6932</v>
      </c>
      <c r="B4474" s="1" t="s">
        <v>658</v>
      </c>
      <c r="C4474" s="1" t="s">
        <v>892</v>
      </c>
      <c r="D4474" s="1" t="s">
        <v>2017</v>
      </c>
      <c r="E4474" s="1" t="s">
        <v>2018</v>
      </c>
      <c r="F4474" s="16" t="n">
        <v>0</v>
      </c>
      <c r="G4474" s="16" t="n">
        <v>9539.45</v>
      </c>
      <c r="H4474" s="16" t="n">
        <v>9539.45</v>
      </c>
    </row>
    <row r="4475" customFormat="false" ht="15" hidden="false" customHeight="true" outlineLevel="0" collapsed="false">
      <c r="A4475" s="1" t="s">
        <v>6933</v>
      </c>
      <c r="B4475" s="1" t="s">
        <v>1653</v>
      </c>
      <c r="C4475" s="1" t="s">
        <v>1693</v>
      </c>
      <c r="D4475" s="1" t="s">
        <v>2055</v>
      </c>
      <c r="E4475" s="1" t="s">
        <v>2018</v>
      </c>
      <c r="F4475" s="16" t="n">
        <v>79</v>
      </c>
      <c r="G4475" s="16" t="n">
        <v>1899.62</v>
      </c>
      <c r="H4475" s="16" t="n">
        <v>1978.62</v>
      </c>
    </row>
    <row r="4476" customFormat="false" ht="15" hidden="false" customHeight="true" outlineLevel="0" collapsed="false">
      <c r="A4476" s="1" t="s">
        <v>6934</v>
      </c>
      <c r="B4476" s="1" t="s">
        <v>275</v>
      </c>
      <c r="C4476" s="1" t="s">
        <v>4150</v>
      </c>
      <c r="D4476" s="1" t="s">
        <v>2017</v>
      </c>
      <c r="E4476" s="1" t="s">
        <v>2045</v>
      </c>
      <c r="F4476" s="16" t="n">
        <v>0</v>
      </c>
      <c r="G4476" s="16" t="n">
        <v>4914.12</v>
      </c>
      <c r="H4476" s="16" t="n">
        <v>4914.12</v>
      </c>
    </row>
    <row r="4477" customFormat="false" ht="15" hidden="false" customHeight="true" outlineLevel="0" collapsed="false">
      <c r="A4477" s="1" t="s">
        <v>6935</v>
      </c>
      <c r="B4477" s="1" t="s">
        <v>840</v>
      </c>
      <c r="C4477" s="1" t="s">
        <v>3112</v>
      </c>
      <c r="D4477" s="1" t="s">
        <v>2021</v>
      </c>
      <c r="E4477" s="1" t="s">
        <v>2018</v>
      </c>
      <c r="F4477" s="16" t="n">
        <v>0</v>
      </c>
      <c r="G4477" s="16" t="n">
        <v>3461.36</v>
      </c>
      <c r="H4477" s="16" t="n">
        <v>3461.36</v>
      </c>
    </row>
    <row r="4478" customFormat="false" ht="15" hidden="false" customHeight="true" outlineLevel="0" collapsed="false">
      <c r="A4478" s="1" t="s">
        <v>6936</v>
      </c>
      <c r="B4478" s="1" t="s">
        <v>1322</v>
      </c>
      <c r="C4478" s="1" t="s">
        <v>197</v>
      </c>
      <c r="D4478" s="1" t="s">
        <v>2032</v>
      </c>
      <c r="E4478" s="1" t="s">
        <v>2045</v>
      </c>
      <c r="F4478" s="16" t="n">
        <v>0</v>
      </c>
      <c r="G4478" s="16" t="n">
        <v>26894.46</v>
      </c>
      <c r="H4478" s="16" t="n">
        <v>26894.46</v>
      </c>
    </row>
    <row r="4479" customFormat="false" ht="15" hidden="false" customHeight="true" outlineLevel="0" collapsed="false">
      <c r="A4479" s="1" t="s">
        <v>6937</v>
      </c>
      <c r="B4479" s="1" t="s">
        <v>1479</v>
      </c>
      <c r="C4479" s="1" t="s">
        <v>3292</v>
      </c>
      <c r="D4479" s="1" t="s">
        <v>2021</v>
      </c>
      <c r="E4479" s="1" t="s">
        <v>2022</v>
      </c>
      <c r="F4479" s="16" t="n">
        <v>79</v>
      </c>
      <c r="G4479" s="16" t="n">
        <v>1374.18</v>
      </c>
      <c r="H4479" s="16" t="n">
        <v>1453.18</v>
      </c>
    </row>
    <row r="4480" customFormat="false" ht="15" hidden="false" customHeight="true" outlineLevel="0" collapsed="false">
      <c r="A4480" s="1" t="s">
        <v>6938</v>
      </c>
      <c r="B4480" s="1" t="s">
        <v>1639</v>
      </c>
      <c r="C4480" s="1" t="s">
        <v>776</v>
      </c>
      <c r="D4480" s="1" t="s">
        <v>2017</v>
      </c>
      <c r="E4480" s="1" t="s">
        <v>2018</v>
      </c>
      <c r="F4480" s="16" t="n">
        <v>79</v>
      </c>
      <c r="G4480" s="16" t="n">
        <v>2278.43</v>
      </c>
      <c r="H4480" s="16" t="n">
        <v>2357.43</v>
      </c>
    </row>
    <row r="4481" customFormat="false" ht="15" hidden="false" customHeight="true" outlineLevel="0" collapsed="false">
      <c r="A4481" s="1" t="s">
        <v>6939</v>
      </c>
      <c r="B4481" s="1" t="s">
        <v>1175</v>
      </c>
      <c r="C4481" s="1" t="s">
        <v>874</v>
      </c>
      <c r="D4481" s="1" t="s">
        <v>2025</v>
      </c>
      <c r="E4481" s="1" t="s">
        <v>2018</v>
      </c>
      <c r="F4481" s="16" t="n">
        <v>49</v>
      </c>
      <c r="G4481" s="16" t="n">
        <v>311.15</v>
      </c>
      <c r="H4481" s="16" t="n">
        <v>360.15</v>
      </c>
    </row>
    <row r="4482" customFormat="false" ht="15" hidden="false" customHeight="true" outlineLevel="0" collapsed="false">
      <c r="A4482" s="1" t="s">
        <v>6940</v>
      </c>
      <c r="B4482" s="1" t="s">
        <v>639</v>
      </c>
      <c r="C4482" s="1" t="s">
        <v>2168</v>
      </c>
      <c r="D4482" s="1" t="s">
        <v>2017</v>
      </c>
      <c r="E4482" s="1" t="s">
        <v>2018</v>
      </c>
      <c r="F4482" s="16" t="n">
        <v>0</v>
      </c>
      <c r="G4482" s="16" t="n">
        <v>2729.5</v>
      </c>
      <c r="H4482" s="16" t="n">
        <v>2729.5</v>
      </c>
    </row>
    <row r="4483" customFormat="false" ht="15" hidden="false" customHeight="true" outlineLevel="0" collapsed="false">
      <c r="A4483" s="1" t="s">
        <v>6941</v>
      </c>
      <c r="B4483" s="1" t="s">
        <v>1319</v>
      </c>
      <c r="C4483" s="1" t="s">
        <v>1652</v>
      </c>
      <c r="D4483" s="1" t="s">
        <v>2017</v>
      </c>
      <c r="E4483" s="1" t="s">
        <v>2018</v>
      </c>
      <c r="F4483" s="16" t="n">
        <v>0</v>
      </c>
      <c r="G4483" s="16" t="n">
        <v>4780.19</v>
      </c>
      <c r="H4483" s="16" t="n">
        <v>4780.19</v>
      </c>
    </row>
    <row r="4484" customFormat="false" ht="15" hidden="false" customHeight="true" outlineLevel="0" collapsed="false">
      <c r="A4484" s="1" t="s">
        <v>6942</v>
      </c>
      <c r="B4484" s="1" t="s">
        <v>1405</v>
      </c>
      <c r="C4484" s="1" t="s">
        <v>2272</v>
      </c>
      <c r="D4484" s="1" t="s">
        <v>2028</v>
      </c>
      <c r="E4484" s="1" t="s">
        <v>2018</v>
      </c>
      <c r="F4484" s="16" t="n">
        <v>79</v>
      </c>
      <c r="G4484" s="16" t="n">
        <v>867.91</v>
      </c>
      <c r="H4484" s="16" t="n">
        <v>946.91</v>
      </c>
    </row>
    <row r="4485" customFormat="false" ht="15" hidden="false" customHeight="true" outlineLevel="0" collapsed="false">
      <c r="A4485" s="1" t="s">
        <v>6943</v>
      </c>
      <c r="B4485" s="1" t="s">
        <v>1747</v>
      </c>
      <c r="C4485" s="1" t="s">
        <v>2249</v>
      </c>
      <c r="D4485" s="1" t="s">
        <v>2028</v>
      </c>
      <c r="E4485" s="1" t="s">
        <v>2045</v>
      </c>
      <c r="F4485" s="16" t="n">
        <v>0</v>
      </c>
      <c r="G4485" s="16" t="n">
        <v>5407.4</v>
      </c>
      <c r="H4485" s="16" t="n">
        <v>5407.4</v>
      </c>
    </row>
    <row r="4486" customFormat="false" ht="15" hidden="false" customHeight="true" outlineLevel="0" collapsed="false">
      <c r="A4486" s="1" t="s">
        <v>6944</v>
      </c>
      <c r="B4486" s="1" t="s">
        <v>1405</v>
      </c>
      <c r="C4486" s="1" t="s">
        <v>865</v>
      </c>
      <c r="D4486" s="1" t="s">
        <v>2017</v>
      </c>
      <c r="E4486" s="1" t="s">
        <v>2018</v>
      </c>
      <c r="F4486" s="16" t="n">
        <v>0</v>
      </c>
      <c r="G4486" s="16" t="n">
        <v>3283.43</v>
      </c>
      <c r="H4486" s="16" t="n">
        <v>3283.43</v>
      </c>
    </row>
    <row r="4487" customFormat="false" ht="15" hidden="false" customHeight="true" outlineLevel="0" collapsed="false">
      <c r="A4487" s="1" t="s">
        <v>6945</v>
      </c>
      <c r="B4487" s="1" t="s">
        <v>447</v>
      </c>
      <c r="C4487" s="1" t="s">
        <v>2315</v>
      </c>
      <c r="D4487" s="1" t="s">
        <v>2028</v>
      </c>
      <c r="E4487" s="1" t="s">
        <v>2018</v>
      </c>
      <c r="F4487" s="16" t="n">
        <v>99</v>
      </c>
      <c r="G4487" s="16" t="n">
        <v>623</v>
      </c>
      <c r="H4487" s="16" t="n">
        <v>722</v>
      </c>
    </row>
    <row r="4488" customFormat="false" ht="15" hidden="false" customHeight="true" outlineLevel="0" collapsed="false">
      <c r="A4488" s="1" t="s">
        <v>6946</v>
      </c>
      <c r="B4488" s="1" t="s">
        <v>1037</v>
      </c>
      <c r="C4488" s="1" t="s">
        <v>2482</v>
      </c>
      <c r="D4488" s="1" t="s">
        <v>2055</v>
      </c>
      <c r="E4488" s="1" t="s">
        <v>2018</v>
      </c>
      <c r="F4488" s="16" t="n">
        <v>49</v>
      </c>
      <c r="G4488" s="16" t="n">
        <v>1971</v>
      </c>
      <c r="H4488" s="16" t="n">
        <v>2020</v>
      </c>
    </row>
    <row r="4489" customFormat="false" ht="15" hidden="false" customHeight="true" outlineLevel="0" collapsed="false">
      <c r="A4489" s="1" t="s">
        <v>6947</v>
      </c>
      <c r="B4489" s="1" t="s">
        <v>1729</v>
      </c>
      <c r="C4489" s="1" t="s">
        <v>1655</v>
      </c>
      <c r="D4489" s="1" t="s">
        <v>2017</v>
      </c>
      <c r="E4489" s="1" t="s">
        <v>2018</v>
      </c>
      <c r="F4489" s="16" t="n">
        <v>0</v>
      </c>
      <c r="G4489" s="16" t="n">
        <v>3942</v>
      </c>
      <c r="H4489" s="16" t="n">
        <v>3942</v>
      </c>
    </row>
    <row r="4490" customFormat="false" ht="15" hidden="false" customHeight="true" outlineLevel="0" collapsed="false">
      <c r="A4490" s="1" t="s">
        <v>6948</v>
      </c>
      <c r="B4490" s="1" t="s">
        <v>478</v>
      </c>
      <c r="C4490" s="1" t="s">
        <v>922</v>
      </c>
      <c r="D4490" s="1" t="s">
        <v>2017</v>
      </c>
      <c r="E4490" s="1" t="s">
        <v>2022</v>
      </c>
      <c r="F4490" s="16" t="n">
        <v>0</v>
      </c>
      <c r="G4490" s="16" t="n">
        <v>5755.5</v>
      </c>
      <c r="H4490" s="16" t="n">
        <v>5755.5</v>
      </c>
    </row>
    <row r="4491" customFormat="false" ht="15" hidden="false" customHeight="true" outlineLevel="0" collapsed="false">
      <c r="A4491" s="1" t="s">
        <v>6949</v>
      </c>
      <c r="B4491" s="1" t="s">
        <v>1862</v>
      </c>
      <c r="C4491" s="1" t="s">
        <v>3450</v>
      </c>
      <c r="D4491" s="1" t="s">
        <v>2028</v>
      </c>
      <c r="E4491" s="1" t="s">
        <v>2018</v>
      </c>
      <c r="F4491" s="16" t="n">
        <v>0</v>
      </c>
      <c r="G4491" s="16" t="n">
        <v>9755.32</v>
      </c>
      <c r="H4491" s="16" t="n">
        <v>9755.32</v>
      </c>
    </row>
    <row r="4492" customFormat="false" ht="15" hidden="false" customHeight="true" outlineLevel="0" collapsed="false">
      <c r="A4492" s="1" t="s">
        <v>6950</v>
      </c>
      <c r="B4492" s="1" t="s">
        <v>1443</v>
      </c>
      <c r="C4492" s="1" t="s">
        <v>2222</v>
      </c>
      <c r="D4492" s="1" t="s">
        <v>2025</v>
      </c>
      <c r="E4492" s="1" t="s">
        <v>2018</v>
      </c>
      <c r="F4492" s="16" t="n">
        <v>0</v>
      </c>
      <c r="G4492" s="16" t="n">
        <v>4185.64</v>
      </c>
      <c r="H4492" s="16" t="n">
        <v>4185.64</v>
      </c>
    </row>
    <row r="4493" customFormat="false" ht="15" hidden="false" customHeight="true" outlineLevel="0" collapsed="false">
      <c r="A4493" s="1" t="s">
        <v>6951</v>
      </c>
      <c r="B4493" s="1" t="s">
        <v>1239</v>
      </c>
      <c r="C4493" s="1" t="s">
        <v>699</v>
      </c>
      <c r="D4493" s="1" t="s">
        <v>2032</v>
      </c>
      <c r="E4493" s="1" t="s">
        <v>2018</v>
      </c>
      <c r="F4493" s="16" t="n">
        <v>49</v>
      </c>
      <c r="G4493" s="16" t="n">
        <v>482.17</v>
      </c>
      <c r="H4493" s="16" t="n">
        <v>531.17</v>
      </c>
    </row>
    <row r="4494" customFormat="false" ht="15" hidden="false" customHeight="true" outlineLevel="0" collapsed="false">
      <c r="A4494" s="1" t="s">
        <v>6952</v>
      </c>
      <c r="B4494" s="1" t="s">
        <v>214</v>
      </c>
      <c r="C4494" s="1" t="s">
        <v>2407</v>
      </c>
      <c r="D4494" s="1" t="s">
        <v>2021</v>
      </c>
      <c r="E4494" s="1" t="s">
        <v>2018</v>
      </c>
      <c r="F4494" s="16" t="n">
        <v>0</v>
      </c>
      <c r="G4494" s="16" t="n">
        <v>8282.01</v>
      </c>
      <c r="H4494" s="16" t="n">
        <v>8282.01</v>
      </c>
    </row>
    <row r="4495" customFormat="false" ht="15" hidden="false" customHeight="true" outlineLevel="0" collapsed="false">
      <c r="A4495" s="1" t="s">
        <v>6953</v>
      </c>
      <c r="B4495" s="1" t="s">
        <v>1437</v>
      </c>
      <c r="C4495" s="1" t="s">
        <v>2794</v>
      </c>
      <c r="D4495" s="1" t="s">
        <v>2025</v>
      </c>
      <c r="E4495" s="1" t="s">
        <v>2045</v>
      </c>
      <c r="F4495" s="16" t="n">
        <v>0</v>
      </c>
      <c r="G4495" s="16" t="n">
        <v>3311.84</v>
      </c>
      <c r="H4495" s="16" t="n">
        <v>3311.84</v>
      </c>
    </row>
    <row r="4496" customFormat="false" ht="15" hidden="false" customHeight="true" outlineLevel="0" collapsed="false">
      <c r="A4496" s="1" t="s">
        <v>6954</v>
      </c>
      <c r="B4496" s="1" t="s">
        <v>534</v>
      </c>
      <c r="C4496" s="1" t="s">
        <v>865</v>
      </c>
      <c r="D4496" s="1" t="s">
        <v>2021</v>
      </c>
      <c r="E4496" s="1" t="s">
        <v>2018</v>
      </c>
      <c r="F4496" s="16" t="n">
        <v>99</v>
      </c>
      <c r="G4496" s="16" t="n">
        <v>1627.75</v>
      </c>
      <c r="H4496" s="16" t="n">
        <v>1726.75</v>
      </c>
    </row>
    <row r="4497" customFormat="false" ht="15" hidden="false" customHeight="true" outlineLevel="0" collapsed="false">
      <c r="A4497" s="1" t="s">
        <v>6955</v>
      </c>
      <c r="B4497" s="1" t="s">
        <v>1193</v>
      </c>
      <c r="C4497" s="1" t="s">
        <v>3610</v>
      </c>
      <c r="D4497" s="1" t="s">
        <v>2025</v>
      </c>
      <c r="E4497" s="1" t="s">
        <v>2018</v>
      </c>
      <c r="F4497" s="16" t="n">
        <v>0</v>
      </c>
      <c r="G4497" s="16" t="n">
        <v>12240.81</v>
      </c>
      <c r="H4497" s="16" t="n">
        <v>12240.81</v>
      </c>
    </row>
    <row r="4498" customFormat="false" ht="15" hidden="false" customHeight="true" outlineLevel="0" collapsed="false">
      <c r="A4498" s="1" t="s">
        <v>6956</v>
      </c>
      <c r="B4498" s="1" t="s">
        <v>275</v>
      </c>
      <c r="C4498" s="1" t="s">
        <v>2367</v>
      </c>
      <c r="D4498" s="1" t="s">
        <v>2025</v>
      </c>
      <c r="E4498" s="1" t="s">
        <v>2018</v>
      </c>
      <c r="F4498" s="16" t="n">
        <v>79</v>
      </c>
      <c r="G4498" s="16" t="n">
        <v>1832.66</v>
      </c>
      <c r="H4498" s="16" t="n">
        <v>1911.66</v>
      </c>
    </row>
    <row r="4499" customFormat="false" ht="15" hidden="false" customHeight="true" outlineLevel="0" collapsed="false">
      <c r="A4499" s="1" t="s">
        <v>6957</v>
      </c>
      <c r="B4499" s="1" t="s">
        <v>1411</v>
      </c>
      <c r="C4499" s="1" t="s">
        <v>2050</v>
      </c>
      <c r="D4499" s="1" t="s">
        <v>2025</v>
      </c>
      <c r="E4499" s="1" t="s">
        <v>2045</v>
      </c>
      <c r="F4499" s="16" t="n">
        <v>0</v>
      </c>
      <c r="G4499" s="16" t="n">
        <v>7534.83</v>
      </c>
      <c r="H4499" s="16" t="n">
        <v>7534.83</v>
      </c>
    </row>
    <row r="4500" customFormat="false" ht="15" hidden="false" customHeight="true" outlineLevel="0" collapsed="false">
      <c r="A4500" s="1" t="s">
        <v>6958</v>
      </c>
      <c r="B4500" s="1" t="s">
        <v>1742</v>
      </c>
      <c r="C4500" s="1" t="s">
        <v>2928</v>
      </c>
      <c r="D4500" s="1" t="s">
        <v>2025</v>
      </c>
      <c r="E4500" s="1" t="s">
        <v>2022</v>
      </c>
      <c r="F4500" s="16" t="n">
        <v>99</v>
      </c>
      <c r="G4500" s="16" t="n">
        <v>433.95</v>
      </c>
      <c r="H4500" s="16" t="n">
        <v>532.95</v>
      </c>
    </row>
    <row r="4501" customFormat="false" ht="15" hidden="false" customHeight="true" outlineLevel="0" collapsed="false">
      <c r="A4501" s="1" t="s">
        <v>6959</v>
      </c>
      <c r="B4501" s="1" t="s">
        <v>315</v>
      </c>
      <c r="C4501" s="1" t="s">
        <v>1781</v>
      </c>
      <c r="D4501" s="1" t="s">
        <v>2017</v>
      </c>
      <c r="E4501" s="1" t="s">
        <v>2018</v>
      </c>
      <c r="F4501" s="16" t="n">
        <v>0</v>
      </c>
      <c r="G4501" s="16" t="n">
        <v>5373.79</v>
      </c>
      <c r="H4501" s="16" t="n">
        <v>5373.79</v>
      </c>
    </row>
    <row r="4502" customFormat="false" ht="15" hidden="false" customHeight="true" outlineLevel="0" collapsed="false">
      <c r="A4502" s="1" t="s">
        <v>6960</v>
      </c>
      <c r="B4502" s="1" t="s">
        <v>1856</v>
      </c>
      <c r="C4502" s="1" t="s">
        <v>688</v>
      </c>
      <c r="D4502" s="1" t="s">
        <v>2025</v>
      </c>
      <c r="E4502" s="1" t="s">
        <v>2045</v>
      </c>
      <c r="F4502" s="16" t="n">
        <v>0</v>
      </c>
      <c r="G4502" s="16" t="n">
        <v>9532.67</v>
      </c>
      <c r="H4502" s="16" t="n">
        <v>9532.67</v>
      </c>
    </row>
    <row r="4503" customFormat="false" ht="15" hidden="false" customHeight="true" outlineLevel="0" collapsed="false">
      <c r="A4503" s="1" t="s">
        <v>6961</v>
      </c>
      <c r="B4503" s="1" t="s">
        <v>860</v>
      </c>
      <c r="C4503" s="1" t="s">
        <v>248</v>
      </c>
      <c r="D4503" s="1" t="s">
        <v>2025</v>
      </c>
      <c r="E4503" s="1" t="s">
        <v>2018</v>
      </c>
      <c r="F4503" s="16" t="n">
        <v>99</v>
      </c>
      <c r="G4503" s="16" t="n">
        <v>600.22</v>
      </c>
      <c r="H4503" s="16" t="n">
        <v>699.22</v>
      </c>
    </row>
    <row r="4504" customFormat="false" ht="15" hidden="false" customHeight="true" outlineLevel="0" collapsed="false">
      <c r="A4504" s="1" t="s">
        <v>6962</v>
      </c>
      <c r="B4504" s="1" t="s">
        <v>1052</v>
      </c>
      <c r="C4504" s="1" t="s">
        <v>2323</v>
      </c>
      <c r="D4504" s="1" t="s">
        <v>2017</v>
      </c>
      <c r="E4504" s="1" t="s">
        <v>2018</v>
      </c>
      <c r="F4504" s="16" t="n">
        <v>0</v>
      </c>
      <c r="G4504" s="16" t="n">
        <v>5986.94</v>
      </c>
      <c r="H4504" s="16" t="n">
        <v>5986.94</v>
      </c>
    </row>
    <row r="4505" customFormat="false" ht="15" hidden="false" customHeight="true" outlineLevel="0" collapsed="false">
      <c r="A4505" s="1" t="s">
        <v>6963</v>
      </c>
      <c r="B4505" s="1" t="s">
        <v>934</v>
      </c>
      <c r="C4505" s="1" t="s">
        <v>647</v>
      </c>
      <c r="D4505" s="1" t="s">
        <v>2017</v>
      </c>
      <c r="E4505" s="1" t="s">
        <v>2018</v>
      </c>
      <c r="F4505" s="16" t="n">
        <v>0</v>
      </c>
      <c r="G4505" s="16" t="n">
        <v>6739.52</v>
      </c>
      <c r="H4505" s="16" t="n">
        <v>6739.52</v>
      </c>
    </row>
    <row r="4506" customFormat="false" ht="15" hidden="false" customHeight="true" outlineLevel="0" collapsed="false">
      <c r="A4506" s="1" t="s">
        <v>6964</v>
      </c>
      <c r="B4506" s="1" t="s">
        <v>548</v>
      </c>
      <c r="C4506" s="1" t="s">
        <v>505</v>
      </c>
      <c r="D4506" s="1" t="s">
        <v>2025</v>
      </c>
      <c r="E4506" s="1" t="s">
        <v>2018</v>
      </c>
      <c r="F4506" s="16" t="n">
        <v>79</v>
      </c>
      <c r="G4506" s="16" t="n">
        <v>311.15</v>
      </c>
      <c r="H4506" s="16" t="n">
        <v>390.15</v>
      </c>
    </row>
    <row r="4507" customFormat="false" ht="15" hidden="false" customHeight="true" outlineLevel="0" collapsed="false">
      <c r="A4507" s="1" t="s">
        <v>6965</v>
      </c>
      <c r="B4507" s="1" t="s">
        <v>970</v>
      </c>
      <c r="C4507" s="1" t="s">
        <v>2522</v>
      </c>
      <c r="D4507" s="1" t="s">
        <v>2028</v>
      </c>
      <c r="E4507" s="1" t="s">
        <v>2018</v>
      </c>
      <c r="F4507" s="16" t="n">
        <v>0</v>
      </c>
      <c r="G4507" s="16" t="n">
        <v>5926.9</v>
      </c>
      <c r="H4507" s="16" t="n">
        <v>5926.9</v>
      </c>
    </row>
    <row r="4508" customFormat="false" ht="15" hidden="false" customHeight="true" outlineLevel="0" collapsed="false">
      <c r="A4508" s="1" t="s">
        <v>6966</v>
      </c>
      <c r="B4508" s="1" t="s">
        <v>1154</v>
      </c>
      <c r="C4508" s="1" t="s">
        <v>3829</v>
      </c>
      <c r="D4508" s="1" t="s">
        <v>2017</v>
      </c>
      <c r="E4508" s="1" t="s">
        <v>2018</v>
      </c>
      <c r="F4508" s="16" t="n">
        <v>99</v>
      </c>
      <c r="G4508" s="16" t="n">
        <v>2038.6</v>
      </c>
      <c r="H4508" s="16" t="n">
        <v>2137.6</v>
      </c>
    </row>
    <row r="4509" customFormat="false" ht="15" hidden="false" customHeight="true" outlineLevel="0" collapsed="false">
      <c r="A4509" s="1" t="s">
        <v>6967</v>
      </c>
      <c r="B4509" s="1" t="s">
        <v>1844</v>
      </c>
      <c r="C4509" s="1" t="s">
        <v>2635</v>
      </c>
      <c r="D4509" s="1" t="s">
        <v>2017</v>
      </c>
      <c r="E4509" s="1" t="s">
        <v>2018</v>
      </c>
      <c r="F4509" s="16" t="n">
        <v>49</v>
      </c>
      <c r="G4509" s="16" t="n">
        <v>2374.52</v>
      </c>
      <c r="H4509" s="16" t="n">
        <v>2423.52</v>
      </c>
    </row>
    <row r="4510" customFormat="false" ht="15" hidden="false" customHeight="true" outlineLevel="0" collapsed="false">
      <c r="A4510" s="1" t="s">
        <v>6968</v>
      </c>
      <c r="B4510" s="1" t="s">
        <v>1852</v>
      </c>
      <c r="C4510" s="1" t="s">
        <v>2170</v>
      </c>
      <c r="D4510" s="1" t="s">
        <v>2025</v>
      </c>
      <c r="E4510" s="1" t="s">
        <v>2018</v>
      </c>
      <c r="F4510" s="16" t="n">
        <v>0</v>
      </c>
      <c r="G4510" s="16" t="n">
        <v>2757.65</v>
      </c>
      <c r="H4510" s="16" t="n">
        <v>2757.65</v>
      </c>
    </row>
    <row r="4511" customFormat="false" ht="15" hidden="false" customHeight="true" outlineLevel="0" collapsed="false">
      <c r="A4511" s="1" t="s">
        <v>6969</v>
      </c>
      <c r="B4511" s="1" t="s">
        <v>1420</v>
      </c>
      <c r="C4511" s="1" t="s">
        <v>1667</v>
      </c>
      <c r="D4511" s="1" t="s">
        <v>2055</v>
      </c>
      <c r="E4511" s="1" t="s">
        <v>2018</v>
      </c>
      <c r="F4511" s="16" t="n">
        <v>0</v>
      </c>
      <c r="G4511" s="16" t="n">
        <v>3433.98</v>
      </c>
      <c r="H4511" s="16" t="n">
        <v>3433.98</v>
      </c>
    </row>
    <row r="4512" customFormat="false" ht="15" hidden="false" customHeight="true" outlineLevel="0" collapsed="false">
      <c r="A4512" s="1" t="s">
        <v>6970</v>
      </c>
      <c r="B4512" s="1" t="s">
        <v>1459</v>
      </c>
      <c r="C4512" s="1" t="s">
        <v>2695</v>
      </c>
      <c r="D4512" s="1" t="s">
        <v>2055</v>
      </c>
      <c r="E4512" s="1" t="s">
        <v>2022</v>
      </c>
      <c r="F4512" s="16" t="n">
        <v>0</v>
      </c>
      <c r="G4512" s="16" t="n">
        <v>6065.66</v>
      </c>
      <c r="H4512" s="16" t="n">
        <v>6065.66</v>
      </c>
    </row>
    <row r="4513" customFormat="false" ht="15" hidden="false" customHeight="true" outlineLevel="0" collapsed="false">
      <c r="A4513" s="1" t="s">
        <v>6971</v>
      </c>
      <c r="B4513" s="1" t="s">
        <v>1628</v>
      </c>
      <c r="C4513" s="1" t="s">
        <v>3551</v>
      </c>
      <c r="D4513" s="1" t="s">
        <v>2017</v>
      </c>
      <c r="E4513" s="1" t="s">
        <v>2018</v>
      </c>
      <c r="F4513" s="16" t="n">
        <v>99</v>
      </c>
      <c r="G4513" s="16" t="n">
        <v>964.34</v>
      </c>
      <c r="H4513" s="16" t="n">
        <v>1063.34</v>
      </c>
    </row>
    <row r="4514" customFormat="false" ht="15" hidden="false" customHeight="true" outlineLevel="0" collapsed="false">
      <c r="A4514" s="1" t="s">
        <v>6972</v>
      </c>
      <c r="B4514" s="1" t="s">
        <v>1473</v>
      </c>
      <c r="C4514" s="1" t="s">
        <v>481</v>
      </c>
      <c r="D4514" s="1" t="s">
        <v>2028</v>
      </c>
      <c r="E4514" s="1" t="s">
        <v>2018</v>
      </c>
      <c r="F4514" s="16" t="n">
        <v>49</v>
      </c>
      <c r="G4514" s="16" t="n">
        <v>2038.6</v>
      </c>
      <c r="H4514" s="16" t="n">
        <v>2087.6</v>
      </c>
    </row>
    <row r="4515" customFormat="false" ht="15" hidden="false" customHeight="true" outlineLevel="0" collapsed="false">
      <c r="A4515" s="1" t="s">
        <v>6973</v>
      </c>
      <c r="B4515" s="1" t="s">
        <v>249</v>
      </c>
      <c r="C4515" s="1" t="s">
        <v>2490</v>
      </c>
      <c r="D4515" s="1" t="s">
        <v>2025</v>
      </c>
      <c r="E4515" s="1" t="s">
        <v>2018</v>
      </c>
      <c r="F4515" s="16" t="n">
        <v>0</v>
      </c>
      <c r="G4515" s="16" t="n">
        <v>4532.36</v>
      </c>
      <c r="H4515" s="16" t="n">
        <v>4532.36</v>
      </c>
    </row>
    <row r="4516" customFormat="false" ht="15" hidden="false" customHeight="true" outlineLevel="0" collapsed="false">
      <c r="A4516" s="1" t="s">
        <v>6974</v>
      </c>
      <c r="B4516" s="1" t="s">
        <v>726</v>
      </c>
      <c r="C4516" s="1" t="s">
        <v>6657</v>
      </c>
      <c r="D4516" s="1" t="s">
        <v>2025</v>
      </c>
      <c r="E4516" s="1" t="s">
        <v>2045</v>
      </c>
      <c r="F4516" s="16" t="n">
        <v>0</v>
      </c>
      <c r="G4516" s="16" t="n">
        <v>14313.25</v>
      </c>
      <c r="H4516" s="16" t="n">
        <v>14313.25</v>
      </c>
    </row>
    <row r="4517" customFormat="false" ht="15" hidden="false" customHeight="true" outlineLevel="0" collapsed="false">
      <c r="A4517" s="1" t="s">
        <v>6975</v>
      </c>
      <c r="B4517" s="1" t="s">
        <v>818</v>
      </c>
      <c r="C4517" s="1" t="s">
        <v>2283</v>
      </c>
      <c r="D4517" s="1" t="s">
        <v>2021</v>
      </c>
      <c r="E4517" s="1" t="s">
        <v>2018</v>
      </c>
      <c r="F4517" s="16" t="n">
        <v>99</v>
      </c>
      <c r="G4517" s="16" t="n">
        <v>2374.52</v>
      </c>
      <c r="H4517" s="16" t="n">
        <v>2473.52</v>
      </c>
    </row>
    <row r="4518" customFormat="false" ht="15" hidden="false" customHeight="true" outlineLevel="0" collapsed="false">
      <c r="A4518" s="1" t="s">
        <v>6976</v>
      </c>
      <c r="B4518" s="1" t="s">
        <v>1230</v>
      </c>
      <c r="C4518" s="1" t="s">
        <v>1084</v>
      </c>
      <c r="D4518" s="1" t="s">
        <v>2017</v>
      </c>
      <c r="E4518" s="1" t="s">
        <v>2045</v>
      </c>
      <c r="F4518" s="16" t="n">
        <v>99</v>
      </c>
      <c r="G4518" s="16" t="n">
        <v>1315.64</v>
      </c>
      <c r="H4518" s="16" t="n">
        <v>1414.64</v>
      </c>
    </row>
    <row r="4519" customFormat="false" ht="15" hidden="false" customHeight="true" outlineLevel="0" collapsed="false">
      <c r="A4519" s="1" t="s">
        <v>6977</v>
      </c>
      <c r="B4519" s="1" t="s">
        <v>1656</v>
      </c>
      <c r="C4519" s="1" t="s">
        <v>3217</v>
      </c>
      <c r="D4519" s="1" t="s">
        <v>2025</v>
      </c>
      <c r="E4519" s="1" t="s">
        <v>2018</v>
      </c>
      <c r="F4519" s="16" t="n">
        <v>99</v>
      </c>
      <c r="G4519" s="16" t="n">
        <v>2203.57</v>
      </c>
      <c r="H4519" s="16" t="n">
        <v>2302.57</v>
      </c>
    </row>
    <row r="4520" customFormat="false" ht="15" hidden="false" customHeight="true" outlineLevel="0" collapsed="false">
      <c r="A4520" s="1" t="s">
        <v>6978</v>
      </c>
      <c r="B4520" s="1" t="s">
        <v>1228</v>
      </c>
      <c r="C4520" s="1" t="s">
        <v>3031</v>
      </c>
      <c r="D4520" s="1" t="s">
        <v>2025</v>
      </c>
      <c r="E4520" s="1" t="s">
        <v>2018</v>
      </c>
      <c r="F4520" s="16" t="n">
        <v>0</v>
      </c>
      <c r="G4520" s="16" t="n">
        <v>5224.55</v>
      </c>
      <c r="H4520" s="16" t="n">
        <v>5224.55</v>
      </c>
    </row>
    <row r="4521" customFormat="false" ht="15" hidden="false" customHeight="true" outlineLevel="0" collapsed="false">
      <c r="A4521" s="1" t="s">
        <v>6979</v>
      </c>
      <c r="B4521" s="1" t="s">
        <v>1250</v>
      </c>
      <c r="C4521" s="1" t="s">
        <v>1114</v>
      </c>
      <c r="D4521" s="1" t="s">
        <v>2021</v>
      </c>
      <c r="E4521" s="1" t="s">
        <v>2018</v>
      </c>
      <c r="F4521" s="16" t="n">
        <v>0</v>
      </c>
      <c r="G4521" s="16" t="n">
        <v>4810.05</v>
      </c>
      <c r="H4521" s="16" t="n">
        <v>4810.05</v>
      </c>
    </row>
    <row r="4522" customFormat="false" ht="15" hidden="false" customHeight="true" outlineLevel="0" collapsed="false">
      <c r="A4522" s="1" t="s">
        <v>6980</v>
      </c>
      <c r="B4522" s="1" t="s">
        <v>1559</v>
      </c>
      <c r="C4522" s="1" t="s">
        <v>1615</v>
      </c>
      <c r="D4522" s="1" t="s">
        <v>2021</v>
      </c>
      <c r="E4522" s="1" t="s">
        <v>2018</v>
      </c>
      <c r="F4522" s="16" t="n">
        <v>49</v>
      </c>
      <c r="G4522" s="16" t="n">
        <v>840.1</v>
      </c>
      <c r="H4522" s="16" t="n">
        <v>889.1</v>
      </c>
    </row>
    <row r="4523" customFormat="false" ht="15" hidden="false" customHeight="true" outlineLevel="0" collapsed="false">
      <c r="A4523" s="1" t="s">
        <v>6981</v>
      </c>
      <c r="B4523" s="1" t="s">
        <v>934</v>
      </c>
      <c r="C4523" s="1" t="s">
        <v>2042</v>
      </c>
      <c r="D4523" s="1" t="s">
        <v>2017</v>
      </c>
      <c r="E4523" s="1" t="s">
        <v>2018</v>
      </c>
      <c r="F4523" s="16" t="n">
        <v>49</v>
      </c>
      <c r="G4523" s="16" t="n">
        <v>2046.78</v>
      </c>
      <c r="H4523" s="16" t="n">
        <v>2095.78</v>
      </c>
    </row>
    <row r="4524" customFormat="false" ht="15" hidden="false" customHeight="true" outlineLevel="0" collapsed="false">
      <c r="A4524" s="1" t="s">
        <v>6982</v>
      </c>
      <c r="B4524" s="1" t="s">
        <v>1193</v>
      </c>
      <c r="C4524" s="1" t="s">
        <v>2137</v>
      </c>
      <c r="D4524" s="1" t="s">
        <v>2025</v>
      </c>
      <c r="E4524" s="1" t="s">
        <v>2018</v>
      </c>
      <c r="F4524" s="16" t="n">
        <v>0</v>
      </c>
      <c r="G4524" s="16" t="n">
        <v>6583.22</v>
      </c>
      <c r="H4524" s="16" t="n">
        <v>6583.22</v>
      </c>
    </row>
    <row r="4525" customFormat="false" ht="15" hidden="false" customHeight="true" outlineLevel="0" collapsed="false">
      <c r="A4525" s="1" t="s">
        <v>6983</v>
      </c>
      <c r="B4525" s="1" t="s">
        <v>951</v>
      </c>
      <c r="C4525" s="1" t="s">
        <v>1667</v>
      </c>
      <c r="D4525" s="1" t="s">
        <v>2032</v>
      </c>
      <c r="E4525" s="1" t="s">
        <v>2018</v>
      </c>
      <c r="F4525" s="16" t="n">
        <v>79</v>
      </c>
      <c r="G4525" s="16" t="n">
        <v>712.76</v>
      </c>
      <c r="H4525" s="16" t="n">
        <v>791.76</v>
      </c>
    </row>
    <row r="4526" customFormat="false" ht="15" hidden="false" customHeight="true" outlineLevel="0" collapsed="false">
      <c r="A4526" s="1" t="s">
        <v>6984</v>
      </c>
      <c r="B4526" s="1" t="s">
        <v>636</v>
      </c>
      <c r="C4526" s="1" t="s">
        <v>1162</v>
      </c>
      <c r="D4526" s="1" t="s">
        <v>2028</v>
      </c>
      <c r="E4526" s="1" t="s">
        <v>2018</v>
      </c>
      <c r="F4526" s="16" t="n">
        <v>0</v>
      </c>
      <c r="G4526" s="16" t="n">
        <v>8630.05</v>
      </c>
      <c r="H4526" s="16" t="n">
        <v>8630.05</v>
      </c>
    </row>
    <row r="4527" customFormat="false" ht="15" hidden="false" customHeight="true" outlineLevel="0" collapsed="false">
      <c r="A4527" s="1" t="s">
        <v>6985</v>
      </c>
      <c r="B4527" s="1" t="s">
        <v>1280</v>
      </c>
      <c r="C4527" s="1" t="s">
        <v>3188</v>
      </c>
      <c r="D4527" s="1" t="s">
        <v>2017</v>
      </c>
      <c r="E4527" s="1" t="s">
        <v>2018</v>
      </c>
      <c r="F4527" s="16" t="n">
        <v>49</v>
      </c>
      <c r="G4527" s="16" t="n">
        <v>409.84</v>
      </c>
      <c r="H4527" s="16" t="n">
        <v>458.84</v>
      </c>
    </row>
    <row r="4528" customFormat="false" ht="15" hidden="false" customHeight="true" outlineLevel="0" collapsed="false">
      <c r="A4528" s="1" t="s">
        <v>6986</v>
      </c>
      <c r="B4528" s="1" t="s">
        <v>1618</v>
      </c>
      <c r="C4528" s="1" t="s">
        <v>1144</v>
      </c>
      <c r="D4528" s="1" t="s">
        <v>2025</v>
      </c>
      <c r="E4528" s="1" t="s">
        <v>2018</v>
      </c>
      <c r="F4528" s="16" t="n">
        <v>0</v>
      </c>
      <c r="G4528" s="16" t="n">
        <v>5045.75</v>
      </c>
      <c r="H4528" s="16" t="n">
        <v>5045.75</v>
      </c>
    </row>
    <row r="4529" customFormat="false" ht="15" hidden="false" customHeight="true" outlineLevel="0" collapsed="false">
      <c r="A4529" s="1" t="s">
        <v>6987</v>
      </c>
      <c r="B4529" s="1" t="s">
        <v>857</v>
      </c>
      <c r="C4529" s="1" t="s">
        <v>2781</v>
      </c>
      <c r="D4529" s="1" t="s">
        <v>2025</v>
      </c>
      <c r="E4529" s="1" t="s">
        <v>2045</v>
      </c>
      <c r="F4529" s="16" t="n">
        <v>79</v>
      </c>
      <c r="G4529" s="16" t="n">
        <v>458.06</v>
      </c>
      <c r="H4529" s="16" t="n">
        <v>537.06</v>
      </c>
    </row>
    <row r="4530" customFormat="false" ht="15" hidden="false" customHeight="true" outlineLevel="0" collapsed="false">
      <c r="A4530" s="1" t="s">
        <v>6988</v>
      </c>
      <c r="B4530" s="1" t="s">
        <v>866</v>
      </c>
      <c r="C4530" s="1" t="s">
        <v>2283</v>
      </c>
      <c r="D4530" s="1" t="s">
        <v>2017</v>
      </c>
      <c r="E4530" s="1" t="s">
        <v>2018</v>
      </c>
      <c r="F4530" s="16" t="n">
        <v>0</v>
      </c>
      <c r="G4530" s="16" t="n">
        <v>16907.27</v>
      </c>
      <c r="H4530" s="16" t="n">
        <v>16907.27</v>
      </c>
    </row>
    <row r="4531" customFormat="false" ht="15" hidden="false" customHeight="true" outlineLevel="0" collapsed="false">
      <c r="A4531" s="1" t="s">
        <v>6989</v>
      </c>
      <c r="B4531" s="1" t="s">
        <v>1052</v>
      </c>
      <c r="C4531" s="1" t="s">
        <v>203</v>
      </c>
      <c r="D4531" s="1" t="s">
        <v>2017</v>
      </c>
      <c r="E4531" s="1" t="s">
        <v>2084</v>
      </c>
      <c r="F4531" s="16" t="n">
        <v>0</v>
      </c>
      <c r="G4531" s="16" t="n">
        <v>11307.23</v>
      </c>
      <c r="H4531" s="16" t="n">
        <v>11307.23</v>
      </c>
    </row>
    <row r="4532" customFormat="false" ht="15" hidden="false" customHeight="true" outlineLevel="0" collapsed="false">
      <c r="A4532" s="1" t="s">
        <v>6990</v>
      </c>
      <c r="B4532" s="1" t="s">
        <v>1069</v>
      </c>
      <c r="C4532" s="1" t="s">
        <v>2867</v>
      </c>
      <c r="D4532" s="1" t="s">
        <v>2055</v>
      </c>
      <c r="E4532" s="1" t="s">
        <v>2018</v>
      </c>
      <c r="F4532" s="16" t="n">
        <v>99</v>
      </c>
      <c r="G4532" s="16" t="n">
        <v>2038.6</v>
      </c>
      <c r="H4532" s="16" t="n">
        <v>2137.6</v>
      </c>
    </row>
    <row r="4533" customFormat="false" ht="15" hidden="false" customHeight="true" outlineLevel="0" collapsed="false">
      <c r="A4533" s="1" t="s">
        <v>6991</v>
      </c>
      <c r="B4533" s="1" t="s">
        <v>645</v>
      </c>
      <c r="C4533" s="1" t="s">
        <v>2388</v>
      </c>
      <c r="D4533" s="1" t="s">
        <v>2021</v>
      </c>
      <c r="E4533" s="1" t="s">
        <v>2018</v>
      </c>
      <c r="F4533" s="16" t="n">
        <v>0</v>
      </c>
      <c r="G4533" s="16" t="n">
        <v>4780.19</v>
      </c>
      <c r="H4533" s="16" t="n">
        <v>4780.19</v>
      </c>
    </row>
    <row r="4534" customFormat="false" ht="15" hidden="false" customHeight="true" outlineLevel="0" collapsed="false">
      <c r="A4534" s="1" t="s">
        <v>6992</v>
      </c>
      <c r="B4534" s="1" t="s">
        <v>1806</v>
      </c>
      <c r="C4534" s="1" t="s">
        <v>3839</v>
      </c>
      <c r="D4534" s="1" t="s">
        <v>2025</v>
      </c>
      <c r="E4534" s="1" t="s">
        <v>2018</v>
      </c>
      <c r="F4534" s="16" t="n">
        <v>0</v>
      </c>
      <c r="G4534" s="16" t="n">
        <v>11053.64</v>
      </c>
      <c r="H4534" s="16" t="n">
        <v>11053.64</v>
      </c>
    </row>
    <row r="4535" customFormat="false" ht="15" hidden="false" customHeight="true" outlineLevel="0" collapsed="false">
      <c r="A4535" s="1" t="s">
        <v>6993</v>
      </c>
      <c r="B4535" s="1" t="s">
        <v>1132</v>
      </c>
      <c r="C4535" s="1" t="s">
        <v>2143</v>
      </c>
      <c r="D4535" s="1" t="s">
        <v>2025</v>
      </c>
      <c r="E4535" s="1" t="s">
        <v>2018</v>
      </c>
      <c r="F4535" s="16" t="n">
        <v>0</v>
      </c>
      <c r="G4535" s="16" t="n">
        <v>7098.54</v>
      </c>
      <c r="H4535" s="16" t="n">
        <v>7098.54</v>
      </c>
    </row>
    <row r="4536" customFormat="false" ht="15" hidden="false" customHeight="true" outlineLevel="0" collapsed="false">
      <c r="A4536" s="1" t="s">
        <v>6994</v>
      </c>
      <c r="B4536" s="1" t="s">
        <v>1277</v>
      </c>
      <c r="C4536" s="1" t="s">
        <v>2127</v>
      </c>
      <c r="D4536" s="1" t="s">
        <v>2025</v>
      </c>
      <c r="E4536" s="1" t="s">
        <v>2018</v>
      </c>
      <c r="F4536" s="16" t="n">
        <v>0</v>
      </c>
      <c r="G4536" s="16" t="n">
        <v>3970.95</v>
      </c>
      <c r="H4536" s="16" t="n">
        <v>3970.95</v>
      </c>
    </row>
    <row r="4537" customFormat="false" ht="15" hidden="false" customHeight="true" outlineLevel="0" collapsed="false">
      <c r="A4537" s="1" t="s">
        <v>6995</v>
      </c>
      <c r="B4537" s="1" t="s">
        <v>1082</v>
      </c>
      <c r="C4537" s="1" t="s">
        <v>2160</v>
      </c>
      <c r="D4537" s="1" t="s">
        <v>2032</v>
      </c>
      <c r="E4537" s="1" t="s">
        <v>2018</v>
      </c>
      <c r="F4537" s="16" t="n">
        <v>0</v>
      </c>
      <c r="G4537" s="16" t="n">
        <v>7796.18</v>
      </c>
      <c r="H4537" s="16" t="n">
        <v>7796.18</v>
      </c>
    </row>
    <row r="4538" customFormat="false" ht="15" hidden="false" customHeight="true" outlineLevel="0" collapsed="false">
      <c r="A4538" s="1" t="s">
        <v>6996</v>
      </c>
      <c r="B4538" s="1" t="s">
        <v>558</v>
      </c>
      <c r="C4538" s="1" t="s">
        <v>2442</v>
      </c>
      <c r="D4538" s="1" t="s">
        <v>2032</v>
      </c>
      <c r="E4538" s="1" t="s">
        <v>2018</v>
      </c>
      <c r="F4538" s="16" t="n">
        <v>99</v>
      </c>
      <c r="G4538" s="16" t="n">
        <v>2432.66</v>
      </c>
      <c r="H4538" s="16" t="n">
        <v>2531.66</v>
      </c>
    </row>
    <row r="4539" customFormat="false" ht="15" hidden="false" customHeight="true" outlineLevel="0" collapsed="false">
      <c r="A4539" s="1" t="s">
        <v>6997</v>
      </c>
      <c r="B4539" s="1" t="s">
        <v>1266</v>
      </c>
      <c r="C4539" s="1" t="s">
        <v>2016</v>
      </c>
      <c r="D4539" s="1" t="s">
        <v>2028</v>
      </c>
      <c r="E4539" s="1" t="s">
        <v>2018</v>
      </c>
      <c r="F4539" s="16" t="n">
        <v>0</v>
      </c>
      <c r="G4539" s="16" t="n">
        <v>3989.96</v>
      </c>
      <c r="H4539" s="16" t="n">
        <v>3989.96</v>
      </c>
    </row>
    <row r="4540" customFormat="false" ht="15" hidden="false" customHeight="true" outlineLevel="0" collapsed="false">
      <c r="A4540" s="1" t="s">
        <v>6998</v>
      </c>
      <c r="B4540" s="1" t="s">
        <v>1375</v>
      </c>
      <c r="C4540" s="1" t="s">
        <v>5222</v>
      </c>
      <c r="D4540" s="1" t="s">
        <v>2055</v>
      </c>
      <c r="E4540" s="1" t="s">
        <v>2018</v>
      </c>
      <c r="F4540" s="16" t="n">
        <v>0</v>
      </c>
      <c r="G4540" s="16" t="n">
        <v>8313.37</v>
      </c>
      <c r="H4540" s="16" t="n">
        <v>8313.37</v>
      </c>
    </row>
    <row r="4541" customFormat="false" ht="15" hidden="false" customHeight="true" outlineLevel="0" collapsed="false">
      <c r="A4541" s="1" t="s">
        <v>6999</v>
      </c>
      <c r="B4541" s="1" t="s">
        <v>1683</v>
      </c>
      <c r="C4541" s="1" t="s">
        <v>1822</v>
      </c>
      <c r="D4541" s="1" t="s">
        <v>2017</v>
      </c>
      <c r="E4541" s="1" t="s">
        <v>2018</v>
      </c>
      <c r="F4541" s="16" t="n">
        <v>99</v>
      </c>
      <c r="G4541" s="16" t="n">
        <v>637.73</v>
      </c>
      <c r="H4541" s="16" t="n">
        <v>736.73</v>
      </c>
    </row>
    <row r="4542" customFormat="false" ht="15" hidden="false" customHeight="true" outlineLevel="0" collapsed="false">
      <c r="A4542" s="1" t="s">
        <v>7000</v>
      </c>
      <c r="B4542" s="1" t="s">
        <v>1485</v>
      </c>
      <c r="C4542" s="1" t="s">
        <v>384</v>
      </c>
      <c r="D4542" s="1" t="s">
        <v>2025</v>
      </c>
      <c r="E4542" s="1" t="s">
        <v>2018</v>
      </c>
      <c r="F4542" s="16" t="n">
        <v>49</v>
      </c>
      <c r="G4542" s="16" t="n">
        <v>1773.9</v>
      </c>
      <c r="H4542" s="16" t="n">
        <v>1822.9</v>
      </c>
    </row>
    <row r="4543" customFormat="false" ht="15" hidden="false" customHeight="true" outlineLevel="0" collapsed="false">
      <c r="A4543" s="1" t="s">
        <v>7001</v>
      </c>
      <c r="B4543" s="1" t="s">
        <v>1789</v>
      </c>
      <c r="C4543" s="1" t="s">
        <v>2213</v>
      </c>
      <c r="D4543" s="1" t="s">
        <v>2017</v>
      </c>
      <c r="E4543" s="1" t="s">
        <v>2022</v>
      </c>
      <c r="F4543" s="16" t="n">
        <v>0</v>
      </c>
      <c r="G4543" s="16" t="n">
        <v>10268.62</v>
      </c>
      <c r="H4543" s="16" t="n">
        <v>10268.62</v>
      </c>
    </row>
    <row r="4544" customFormat="false" ht="15" hidden="false" customHeight="true" outlineLevel="0" collapsed="false">
      <c r="A4544" s="1" t="s">
        <v>7002</v>
      </c>
      <c r="B4544" s="1" t="s">
        <v>1650</v>
      </c>
      <c r="C4544" s="1" t="s">
        <v>319</v>
      </c>
      <c r="D4544" s="1" t="s">
        <v>2025</v>
      </c>
      <c r="E4544" s="1" t="s">
        <v>2018</v>
      </c>
      <c r="F4544" s="16" t="n">
        <v>0</v>
      </c>
      <c r="G4544" s="16" t="n">
        <v>17851.89</v>
      </c>
      <c r="H4544" s="16" t="n">
        <v>17851.89</v>
      </c>
    </row>
    <row r="4545" customFormat="false" ht="15" hidden="false" customHeight="true" outlineLevel="0" collapsed="false">
      <c r="A4545" s="1" t="s">
        <v>7003</v>
      </c>
      <c r="B4545" s="1" t="s">
        <v>1135</v>
      </c>
      <c r="C4545" s="1" t="s">
        <v>981</v>
      </c>
      <c r="D4545" s="1" t="s">
        <v>2017</v>
      </c>
      <c r="E4545" s="1" t="s">
        <v>2018</v>
      </c>
      <c r="F4545" s="16" t="n">
        <v>0</v>
      </c>
      <c r="G4545" s="16" t="n">
        <v>3851.3</v>
      </c>
      <c r="H4545" s="16" t="n">
        <v>3851.3</v>
      </c>
    </row>
    <row r="4546" customFormat="false" ht="15" hidden="false" customHeight="true" outlineLevel="0" collapsed="false">
      <c r="A4546" s="1" t="s">
        <v>7004</v>
      </c>
      <c r="B4546" s="1" t="s">
        <v>582</v>
      </c>
      <c r="C4546" s="1" t="s">
        <v>1019</v>
      </c>
      <c r="D4546" s="1" t="s">
        <v>2025</v>
      </c>
      <c r="E4546" s="1" t="s">
        <v>2018</v>
      </c>
      <c r="F4546" s="16" t="n">
        <v>79</v>
      </c>
      <c r="G4546" s="16" t="n">
        <v>2142.79</v>
      </c>
      <c r="H4546" s="16" t="n">
        <v>2221.79</v>
      </c>
    </row>
    <row r="4547" customFormat="false" ht="15" hidden="false" customHeight="true" outlineLevel="0" collapsed="false">
      <c r="A4547" s="1" t="s">
        <v>7005</v>
      </c>
      <c r="B4547" s="1" t="s">
        <v>325</v>
      </c>
      <c r="C4547" s="1" t="s">
        <v>3134</v>
      </c>
      <c r="D4547" s="1" t="s">
        <v>2028</v>
      </c>
      <c r="E4547" s="1" t="s">
        <v>2018</v>
      </c>
      <c r="F4547" s="16" t="n">
        <v>0</v>
      </c>
      <c r="G4547" s="16" t="n">
        <v>3187.56</v>
      </c>
      <c r="H4547" s="16" t="n">
        <v>3187.56</v>
      </c>
    </row>
    <row r="4548" customFormat="false" ht="15" hidden="false" customHeight="true" outlineLevel="0" collapsed="false">
      <c r="A4548" s="1" t="s">
        <v>7006</v>
      </c>
      <c r="B4548" s="1" t="s">
        <v>743</v>
      </c>
      <c r="C4548" s="1" t="s">
        <v>2237</v>
      </c>
      <c r="D4548" s="1" t="s">
        <v>2032</v>
      </c>
      <c r="E4548" s="1" t="s">
        <v>2018</v>
      </c>
      <c r="F4548" s="16" t="n">
        <v>0</v>
      </c>
      <c r="G4548" s="16" t="n">
        <v>4778.51</v>
      </c>
      <c r="H4548" s="16" t="n">
        <v>4778.51</v>
      </c>
    </row>
    <row r="4549" customFormat="false" ht="15" hidden="false" customHeight="true" outlineLevel="0" collapsed="false">
      <c r="A4549" s="1" t="s">
        <v>7007</v>
      </c>
      <c r="B4549" s="1" t="s">
        <v>968</v>
      </c>
      <c r="C4549" s="1" t="s">
        <v>647</v>
      </c>
      <c r="D4549" s="1" t="s">
        <v>2025</v>
      </c>
      <c r="E4549" s="1" t="s">
        <v>2018</v>
      </c>
      <c r="F4549" s="16" t="n">
        <v>79</v>
      </c>
      <c r="G4549" s="16" t="n">
        <v>264.48</v>
      </c>
      <c r="H4549" s="16" t="n">
        <v>343.48</v>
      </c>
    </row>
    <row r="4550" customFormat="false" ht="15" hidden="false" customHeight="true" outlineLevel="0" collapsed="false">
      <c r="A4550" s="1" t="s">
        <v>7008</v>
      </c>
      <c r="B4550" s="1" t="s">
        <v>1132</v>
      </c>
      <c r="C4550" s="1" t="s">
        <v>3228</v>
      </c>
      <c r="D4550" s="1" t="s">
        <v>2017</v>
      </c>
      <c r="E4550" s="1" t="s">
        <v>2018</v>
      </c>
      <c r="F4550" s="16" t="n">
        <v>0</v>
      </c>
      <c r="G4550" s="16" t="n">
        <v>3284.6</v>
      </c>
      <c r="H4550" s="16" t="n">
        <v>3284.6</v>
      </c>
    </row>
    <row r="4551" customFormat="false" ht="15" hidden="false" customHeight="true" outlineLevel="0" collapsed="false">
      <c r="A4551" s="1" t="s">
        <v>7009</v>
      </c>
      <c r="B4551" s="1" t="s">
        <v>199</v>
      </c>
      <c r="C4551" s="1" t="s">
        <v>1282</v>
      </c>
      <c r="D4551" s="1" t="s">
        <v>2032</v>
      </c>
      <c r="E4551" s="1" t="s">
        <v>2018</v>
      </c>
      <c r="F4551" s="16" t="n">
        <v>0</v>
      </c>
      <c r="G4551" s="16" t="n">
        <v>6061.59</v>
      </c>
      <c r="H4551" s="16" t="n">
        <v>6061.59</v>
      </c>
    </row>
    <row r="4552" customFormat="false" ht="15" hidden="false" customHeight="true" outlineLevel="0" collapsed="false">
      <c r="A4552" s="1" t="s">
        <v>7010</v>
      </c>
      <c r="B4552" s="1" t="s">
        <v>666</v>
      </c>
      <c r="C4552" s="1" t="s">
        <v>2710</v>
      </c>
      <c r="D4552" s="1" t="s">
        <v>2055</v>
      </c>
      <c r="E4552" s="1" t="s">
        <v>2018</v>
      </c>
      <c r="F4552" s="16" t="n">
        <v>0</v>
      </c>
      <c r="G4552" s="16" t="n">
        <v>6286.02</v>
      </c>
      <c r="H4552" s="16" t="n">
        <v>6286.02</v>
      </c>
    </row>
    <row r="4553" customFormat="false" ht="15" hidden="false" customHeight="true" outlineLevel="0" collapsed="false">
      <c r="A4553" s="1" t="s">
        <v>7011</v>
      </c>
      <c r="B4553" s="1" t="s">
        <v>1670</v>
      </c>
      <c r="C4553" s="1" t="s">
        <v>1374</v>
      </c>
      <c r="D4553" s="1" t="s">
        <v>2025</v>
      </c>
      <c r="E4553" s="1" t="s">
        <v>2018</v>
      </c>
      <c r="F4553" s="16" t="n">
        <v>0</v>
      </c>
      <c r="G4553" s="16" t="n">
        <v>4780.19</v>
      </c>
      <c r="H4553" s="16" t="n">
        <v>4780.19</v>
      </c>
    </row>
    <row r="4554" customFormat="false" ht="15" hidden="false" customHeight="true" outlineLevel="0" collapsed="false">
      <c r="A4554" s="1" t="s">
        <v>7012</v>
      </c>
      <c r="B4554" s="1" t="s">
        <v>1387</v>
      </c>
      <c r="C4554" s="1" t="s">
        <v>3292</v>
      </c>
      <c r="D4554" s="1" t="s">
        <v>2021</v>
      </c>
      <c r="E4554" s="1" t="s">
        <v>2045</v>
      </c>
      <c r="F4554" s="16" t="n">
        <v>0</v>
      </c>
      <c r="G4554" s="16" t="n">
        <v>5412.91</v>
      </c>
      <c r="H4554" s="16" t="n">
        <v>5412.91</v>
      </c>
    </row>
    <row r="4555" customFormat="false" ht="15" hidden="false" customHeight="true" outlineLevel="0" collapsed="false">
      <c r="A4555" s="1" t="s">
        <v>7013</v>
      </c>
      <c r="B4555" s="1" t="s">
        <v>1135</v>
      </c>
      <c r="C4555" s="1" t="s">
        <v>3450</v>
      </c>
      <c r="D4555" s="1" t="s">
        <v>2025</v>
      </c>
      <c r="E4555" s="1" t="s">
        <v>2018</v>
      </c>
      <c r="F4555" s="16" t="n">
        <v>0</v>
      </c>
      <c r="G4555" s="16" t="n">
        <v>5182.99</v>
      </c>
      <c r="H4555" s="16" t="n">
        <v>5182.99</v>
      </c>
    </row>
    <row r="4556" customFormat="false" ht="15" hidden="false" customHeight="true" outlineLevel="0" collapsed="false">
      <c r="A4556" s="1" t="s">
        <v>7014</v>
      </c>
      <c r="B4556" s="1" t="s">
        <v>966</v>
      </c>
      <c r="C4556" s="1" t="s">
        <v>2185</v>
      </c>
      <c r="D4556" s="1" t="s">
        <v>2025</v>
      </c>
      <c r="E4556" s="1" t="s">
        <v>2018</v>
      </c>
      <c r="F4556" s="16" t="n">
        <v>79</v>
      </c>
      <c r="G4556" s="16" t="n">
        <v>2331.42</v>
      </c>
      <c r="H4556" s="16" t="n">
        <v>2410.42</v>
      </c>
    </row>
    <row r="4557" customFormat="false" ht="15" hidden="false" customHeight="true" outlineLevel="0" collapsed="false">
      <c r="A4557" s="1" t="s">
        <v>7015</v>
      </c>
      <c r="B4557" s="1" t="s">
        <v>371</v>
      </c>
      <c r="C4557" s="1" t="s">
        <v>2716</v>
      </c>
      <c r="D4557" s="1" t="s">
        <v>2025</v>
      </c>
      <c r="E4557" s="1" t="s">
        <v>2018</v>
      </c>
      <c r="F4557" s="16" t="n">
        <v>0</v>
      </c>
      <c r="G4557" s="16" t="n">
        <v>7016.75</v>
      </c>
      <c r="H4557" s="16" t="n">
        <v>7016.75</v>
      </c>
    </row>
    <row r="4558" customFormat="false" ht="15" hidden="false" customHeight="true" outlineLevel="0" collapsed="false">
      <c r="A4558" s="1" t="s">
        <v>7016</v>
      </c>
      <c r="B4558" s="1" t="s">
        <v>427</v>
      </c>
      <c r="C4558" s="1" t="s">
        <v>5772</v>
      </c>
      <c r="D4558" s="1" t="s">
        <v>2028</v>
      </c>
      <c r="E4558" s="1" t="s">
        <v>2018</v>
      </c>
      <c r="F4558" s="16" t="n">
        <v>79</v>
      </c>
      <c r="G4558" s="16" t="n">
        <v>1042.42</v>
      </c>
      <c r="H4558" s="16" t="n">
        <v>1121.42</v>
      </c>
    </row>
    <row r="4559" customFormat="false" ht="15" hidden="false" customHeight="true" outlineLevel="0" collapsed="false">
      <c r="A4559" s="1" t="s">
        <v>7017</v>
      </c>
      <c r="B4559" s="1" t="s">
        <v>1465</v>
      </c>
      <c r="C4559" s="1" t="s">
        <v>4487</v>
      </c>
      <c r="D4559" s="1" t="s">
        <v>2021</v>
      </c>
      <c r="E4559" s="1" t="s">
        <v>2018</v>
      </c>
      <c r="F4559" s="16" t="n">
        <v>0</v>
      </c>
      <c r="G4559" s="16" t="n">
        <v>18634.67</v>
      </c>
      <c r="H4559" s="16" t="n">
        <v>18634.67</v>
      </c>
    </row>
    <row r="4560" customFormat="false" ht="15" hidden="false" customHeight="true" outlineLevel="0" collapsed="false">
      <c r="A4560" s="1" t="s">
        <v>7018</v>
      </c>
      <c r="B4560" s="1" t="s">
        <v>379</v>
      </c>
      <c r="C4560" s="1" t="s">
        <v>2154</v>
      </c>
      <c r="D4560" s="1" t="s">
        <v>2025</v>
      </c>
      <c r="E4560" s="1" t="s">
        <v>2045</v>
      </c>
      <c r="F4560" s="16" t="n">
        <v>49</v>
      </c>
      <c r="G4560" s="16" t="n">
        <v>1100.33</v>
      </c>
      <c r="H4560" s="16" t="n">
        <v>1149.33</v>
      </c>
    </row>
    <row r="4561" customFormat="false" ht="15" hidden="false" customHeight="true" outlineLevel="0" collapsed="false">
      <c r="A4561" s="1" t="s">
        <v>7019</v>
      </c>
      <c r="B4561" s="1" t="s">
        <v>569</v>
      </c>
      <c r="C4561" s="1" t="s">
        <v>3159</v>
      </c>
      <c r="D4561" s="1" t="s">
        <v>2021</v>
      </c>
      <c r="E4561" s="1" t="s">
        <v>2018</v>
      </c>
      <c r="F4561" s="16" t="n">
        <v>0</v>
      </c>
      <c r="G4561" s="16" t="n">
        <v>12232.8</v>
      </c>
      <c r="H4561" s="16" t="n">
        <v>12232.8</v>
      </c>
    </row>
    <row r="4562" customFormat="false" ht="15" hidden="false" customHeight="true" outlineLevel="0" collapsed="false">
      <c r="A4562" s="1" t="s">
        <v>7020</v>
      </c>
      <c r="B4562" s="1" t="s">
        <v>1443</v>
      </c>
      <c r="C4562" s="1" t="s">
        <v>2163</v>
      </c>
      <c r="D4562" s="1" t="s">
        <v>2025</v>
      </c>
      <c r="E4562" s="1" t="s">
        <v>2018</v>
      </c>
      <c r="F4562" s="16" t="n">
        <v>0</v>
      </c>
      <c r="G4562" s="16" t="n">
        <v>2956.91</v>
      </c>
      <c r="H4562" s="16" t="n">
        <v>2956.91</v>
      </c>
    </row>
    <row r="4563" customFormat="false" ht="15" hidden="false" customHeight="true" outlineLevel="0" collapsed="false">
      <c r="A4563" s="1" t="s">
        <v>7021</v>
      </c>
      <c r="B4563" s="1" t="s">
        <v>1263</v>
      </c>
      <c r="C4563" s="1" t="s">
        <v>3312</v>
      </c>
      <c r="D4563" s="1" t="s">
        <v>2021</v>
      </c>
      <c r="E4563" s="1" t="s">
        <v>2018</v>
      </c>
      <c r="F4563" s="16" t="n">
        <v>79</v>
      </c>
      <c r="G4563" s="16" t="n">
        <v>907.25</v>
      </c>
      <c r="H4563" s="16" t="n">
        <v>986.25</v>
      </c>
    </row>
    <row r="4564" customFormat="false" ht="15" hidden="false" customHeight="true" outlineLevel="0" collapsed="false">
      <c r="A4564" s="1" t="s">
        <v>7022</v>
      </c>
      <c r="B4564" s="1" t="s">
        <v>934</v>
      </c>
      <c r="C4564" s="1" t="s">
        <v>2150</v>
      </c>
      <c r="D4564" s="1" t="s">
        <v>2025</v>
      </c>
      <c r="E4564" s="1" t="s">
        <v>2018</v>
      </c>
      <c r="F4564" s="16" t="n">
        <v>49</v>
      </c>
      <c r="G4564" s="16" t="n">
        <v>964.34</v>
      </c>
      <c r="H4564" s="16" t="n">
        <v>1013.34</v>
      </c>
    </row>
    <row r="4565" customFormat="false" ht="15" hidden="false" customHeight="true" outlineLevel="0" collapsed="false">
      <c r="A4565" s="1" t="s">
        <v>7023</v>
      </c>
      <c r="B4565" s="1" t="s">
        <v>763</v>
      </c>
      <c r="C4565" s="1" t="s">
        <v>493</v>
      </c>
      <c r="D4565" s="1" t="s">
        <v>2017</v>
      </c>
      <c r="E4565" s="1" t="s">
        <v>2018</v>
      </c>
      <c r="F4565" s="16" t="n">
        <v>49</v>
      </c>
      <c r="G4565" s="16" t="n">
        <v>964.34</v>
      </c>
      <c r="H4565" s="16" t="n">
        <v>1013.34</v>
      </c>
    </row>
    <row r="4566" customFormat="false" ht="15" hidden="false" customHeight="true" outlineLevel="0" collapsed="false">
      <c r="A4566" s="1" t="s">
        <v>7024</v>
      </c>
      <c r="B4566" s="1" t="s">
        <v>1328</v>
      </c>
      <c r="C4566" s="1" t="s">
        <v>2168</v>
      </c>
      <c r="D4566" s="1" t="s">
        <v>2032</v>
      </c>
      <c r="E4566" s="1" t="s">
        <v>2018</v>
      </c>
      <c r="F4566" s="16" t="n">
        <v>99</v>
      </c>
      <c r="G4566" s="16" t="n">
        <v>2018.34</v>
      </c>
      <c r="H4566" s="16" t="n">
        <v>2117.34</v>
      </c>
    </row>
    <row r="4567" customFormat="false" ht="15" hidden="false" customHeight="true" outlineLevel="0" collapsed="false">
      <c r="A4567" s="1" t="s">
        <v>7025</v>
      </c>
      <c r="B4567" s="1" t="s">
        <v>512</v>
      </c>
      <c r="C4567" s="1" t="s">
        <v>1693</v>
      </c>
      <c r="D4567" s="1" t="s">
        <v>2017</v>
      </c>
      <c r="E4567" s="1" t="s">
        <v>2018</v>
      </c>
      <c r="F4567" s="16" t="n">
        <v>79</v>
      </c>
      <c r="G4567" s="16" t="n">
        <v>2398.35</v>
      </c>
      <c r="H4567" s="16" t="n">
        <v>2477.35</v>
      </c>
    </row>
    <row r="4568" customFormat="false" ht="15" hidden="false" customHeight="true" outlineLevel="0" collapsed="false">
      <c r="A4568" s="1" t="s">
        <v>7026</v>
      </c>
      <c r="B4568" s="1" t="s">
        <v>661</v>
      </c>
      <c r="C4568" s="1" t="s">
        <v>1907</v>
      </c>
      <c r="D4568" s="1" t="s">
        <v>2021</v>
      </c>
      <c r="E4568" s="1" t="s">
        <v>2018</v>
      </c>
      <c r="F4568" s="16" t="n">
        <v>0</v>
      </c>
      <c r="G4568" s="16" t="n">
        <v>13028.75</v>
      </c>
      <c r="H4568" s="16" t="n">
        <v>13028.75</v>
      </c>
    </row>
    <row r="4569" customFormat="false" ht="15" hidden="false" customHeight="true" outlineLevel="0" collapsed="false">
      <c r="A4569" s="1" t="s">
        <v>7027</v>
      </c>
      <c r="B4569" s="1" t="s">
        <v>708</v>
      </c>
      <c r="C4569" s="1" t="s">
        <v>2744</v>
      </c>
      <c r="D4569" s="1" t="s">
        <v>2025</v>
      </c>
      <c r="E4569" s="1" t="s">
        <v>2018</v>
      </c>
      <c r="F4569" s="16" t="n">
        <v>0</v>
      </c>
      <c r="G4569" s="16" t="n">
        <v>3165.93</v>
      </c>
      <c r="H4569" s="16" t="n">
        <v>3165.93</v>
      </c>
    </row>
    <row r="4570" customFormat="false" ht="15" hidden="false" customHeight="true" outlineLevel="0" collapsed="false">
      <c r="A4570" s="1" t="s">
        <v>7028</v>
      </c>
      <c r="B4570" s="1" t="s">
        <v>803</v>
      </c>
      <c r="C4570" s="1" t="s">
        <v>5403</v>
      </c>
      <c r="D4570" s="1" t="s">
        <v>2017</v>
      </c>
      <c r="E4570" s="1" t="s">
        <v>2022</v>
      </c>
      <c r="F4570" s="16" t="n">
        <v>0</v>
      </c>
      <c r="G4570" s="16" t="n">
        <v>3319</v>
      </c>
      <c r="H4570" s="16" t="n">
        <v>3319</v>
      </c>
    </row>
    <row r="4571" customFormat="false" ht="15" hidden="false" customHeight="true" outlineLevel="0" collapsed="false">
      <c r="A4571" s="1" t="s">
        <v>7029</v>
      </c>
      <c r="B4571" s="1" t="s">
        <v>487</v>
      </c>
      <c r="C4571" s="1" t="s">
        <v>2607</v>
      </c>
      <c r="D4571" s="1" t="s">
        <v>2017</v>
      </c>
      <c r="E4571" s="1" t="s">
        <v>2018</v>
      </c>
      <c r="F4571" s="16" t="n">
        <v>0</v>
      </c>
      <c r="G4571" s="16" t="n">
        <v>5311.32</v>
      </c>
      <c r="H4571" s="16" t="n">
        <v>5311.32</v>
      </c>
    </row>
    <row r="4572" customFormat="false" ht="15" hidden="false" customHeight="true" outlineLevel="0" collapsed="false">
      <c r="A4572" s="1" t="s">
        <v>7030</v>
      </c>
      <c r="B4572" s="1" t="s">
        <v>1703</v>
      </c>
      <c r="C4572" s="1" t="s">
        <v>2537</v>
      </c>
      <c r="D4572" s="1" t="s">
        <v>2017</v>
      </c>
      <c r="E4572" s="1" t="s">
        <v>2018</v>
      </c>
      <c r="F4572" s="16" t="n">
        <v>0</v>
      </c>
      <c r="G4572" s="16" t="n">
        <v>2672.61</v>
      </c>
      <c r="H4572" s="16" t="n">
        <v>2672.61</v>
      </c>
    </row>
    <row r="4573" customFormat="false" ht="15" hidden="false" customHeight="true" outlineLevel="0" collapsed="false">
      <c r="A4573" s="1" t="s">
        <v>7031</v>
      </c>
      <c r="B4573" s="1" t="s">
        <v>1209</v>
      </c>
      <c r="C4573" s="1" t="s">
        <v>3110</v>
      </c>
      <c r="D4573" s="1" t="s">
        <v>2025</v>
      </c>
      <c r="E4573" s="1" t="s">
        <v>2018</v>
      </c>
      <c r="F4573" s="16" t="n">
        <v>0</v>
      </c>
      <c r="G4573" s="16" t="n">
        <v>4749.04</v>
      </c>
      <c r="H4573" s="16" t="n">
        <v>4749.04</v>
      </c>
    </row>
    <row r="4574" customFormat="false" ht="15" hidden="false" customHeight="true" outlineLevel="0" collapsed="false">
      <c r="A4574" s="1" t="s">
        <v>7032</v>
      </c>
      <c r="B4574" s="1" t="s">
        <v>1440</v>
      </c>
      <c r="C4574" s="1" t="s">
        <v>3776</v>
      </c>
      <c r="D4574" s="1" t="s">
        <v>2032</v>
      </c>
      <c r="E4574" s="1" t="s">
        <v>2018</v>
      </c>
      <c r="F4574" s="16" t="n">
        <v>0</v>
      </c>
      <c r="G4574" s="16" t="n">
        <v>7796.18</v>
      </c>
      <c r="H4574" s="16" t="n">
        <v>7796.18</v>
      </c>
    </row>
    <row r="4575" customFormat="false" ht="15" hidden="false" customHeight="true" outlineLevel="0" collapsed="false">
      <c r="A4575" s="1" t="s">
        <v>7033</v>
      </c>
      <c r="B4575" s="1" t="s">
        <v>1488</v>
      </c>
      <c r="C4575" s="1" t="s">
        <v>508</v>
      </c>
      <c r="D4575" s="1" t="s">
        <v>2017</v>
      </c>
      <c r="E4575" s="1" t="s">
        <v>2018</v>
      </c>
      <c r="F4575" s="16" t="n">
        <v>0</v>
      </c>
      <c r="G4575" s="16" t="n">
        <v>7195.05</v>
      </c>
      <c r="H4575" s="16" t="n">
        <v>7195.05</v>
      </c>
    </row>
    <row r="4576" customFormat="false" ht="15" hidden="false" customHeight="true" outlineLevel="0" collapsed="false">
      <c r="A4576" s="1" t="s">
        <v>7034</v>
      </c>
      <c r="B4576" s="1" t="s">
        <v>1145</v>
      </c>
      <c r="C4576" s="1" t="s">
        <v>2118</v>
      </c>
      <c r="D4576" s="1" t="s">
        <v>2021</v>
      </c>
      <c r="E4576" s="1" t="s">
        <v>2018</v>
      </c>
      <c r="F4576" s="16" t="n">
        <v>0</v>
      </c>
      <c r="G4576" s="16" t="n">
        <v>2856.41</v>
      </c>
      <c r="H4576" s="16" t="n">
        <v>2856.41</v>
      </c>
    </row>
    <row r="4577" customFormat="false" ht="15" hidden="false" customHeight="true" outlineLevel="0" collapsed="false">
      <c r="A4577" s="1" t="s">
        <v>7035</v>
      </c>
      <c r="B4577" s="1" t="s">
        <v>234</v>
      </c>
      <c r="C4577" s="1" t="s">
        <v>3162</v>
      </c>
      <c r="D4577" s="1" t="s">
        <v>2028</v>
      </c>
      <c r="E4577" s="1" t="s">
        <v>2018</v>
      </c>
      <c r="F4577" s="16" t="n">
        <v>79</v>
      </c>
      <c r="G4577" s="16" t="n">
        <v>1587.34</v>
      </c>
      <c r="H4577" s="16" t="n">
        <v>1666.34</v>
      </c>
    </row>
    <row r="4578" customFormat="false" ht="15" hidden="false" customHeight="true" outlineLevel="0" collapsed="false">
      <c r="A4578" s="1" t="s">
        <v>7036</v>
      </c>
      <c r="B4578" s="1" t="s">
        <v>1037</v>
      </c>
      <c r="C4578" s="1" t="s">
        <v>2118</v>
      </c>
      <c r="D4578" s="1" t="s">
        <v>2032</v>
      </c>
      <c r="E4578" s="1" t="s">
        <v>2018</v>
      </c>
      <c r="F4578" s="16" t="n">
        <v>0</v>
      </c>
      <c r="G4578" s="16" t="n">
        <v>10622.64</v>
      </c>
      <c r="H4578" s="16" t="n">
        <v>10622.64</v>
      </c>
    </row>
    <row r="4579" customFormat="false" ht="15" hidden="false" customHeight="true" outlineLevel="0" collapsed="false">
      <c r="A4579" s="1" t="s">
        <v>7037</v>
      </c>
      <c r="B4579" s="1" t="s">
        <v>1209</v>
      </c>
      <c r="C4579" s="1" t="s">
        <v>2428</v>
      </c>
      <c r="D4579" s="1" t="s">
        <v>2032</v>
      </c>
      <c r="E4579" s="1" t="s">
        <v>2084</v>
      </c>
      <c r="F4579" s="16" t="n">
        <v>99</v>
      </c>
      <c r="G4579" s="16" t="n">
        <v>1576.8</v>
      </c>
      <c r="H4579" s="16" t="n">
        <v>1675.8</v>
      </c>
    </row>
    <row r="4580" customFormat="false" ht="15" hidden="false" customHeight="true" outlineLevel="0" collapsed="false">
      <c r="A4580" s="1" t="s">
        <v>7038</v>
      </c>
      <c r="B4580" s="1" t="s">
        <v>1297</v>
      </c>
      <c r="C4580" s="1" t="s">
        <v>4327</v>
      </c>
      <c r="D4580" s="1" t="s">
        <v>2032</v>
      </c>
      <c r="E4580" s="1" t="s">
        <v>2018</v>
      </c>
      <c r="F4580" s="16" t="n">
        <v>0</v>
      </c>
      <c r="G4580" s="16" t="n">
        <v>4882.45</v>
      </c>
      <c r="H4580" s="16" t="n">
        <v>4882.45</v>
      </c>
    </row>
    <row r="4581" customFormat="false" ht="15" hidden="false" customHeight="true" outlineLevel="0" collapsed="false">
      <c r="A4581" s="1" t="s">
        <v>7039</v>
      </c>
      <c r="B4581" s="1" t="s">
        <v>1562</v>
      </c>
      <c r="C4581" s="1" t="s">
        <v>4194</v>
      </c>
      <c r="D4581" s="1" t="s">
        <v>2021</v>
      </c>
      <c r="E4581" s="1" t="s">
        <v>2018</v>
      </c>
      <c r="F4581" s="16" t="n">
        <v>0</v>
      </c>
      <c r="G4581" s="16" t="n">
        <v>3799.23</v>
      </c>
      <c r="H4581" s="16" t="n">
        <v>3799.23</v>
      </c>
    </row>
    <row r="4582" customFormat="false" ht="15" hidden="false" customHeight="true" outlineLevel="0" collapsed="false">
      <c r="A4582" s="1" t="s">
        <v>7040</v>
      </c>
      <c r="B4582" s="1" t="s">
        <v>708</v>
      </c>
      <c r="C4582" s="1" t="s">
        <v>956</v>
      </c>
      <c r="D4582" s="1" t="s">
        <v>2017</v>
      </c>
      <c r="E4582" s="1" t="s">
        <v>2018</v>
      </c>
      <c r="F4582" s="16" t="n">
        <v>79</v>
      </c>
      <c r="G4582" s="16" t="n">
        <v>2313.93</v>
      </c>
      <c r="H4582" s="16" t="n">
        <v>2392.93</v>
      </c>
    </row>
    <row r="4583" customFormat="false" ht="15" hidden="false" customHeight="true" outlineLevel="0" collapsed="false">
      <c r="A4583" s="1" t="s">
        <v>7041</v>
      </c>
      <c r="B4583" s="1" t="s">
        <v>1405</v>
      </c>
      <c r="C4583" s="1" t="s">
        <v>6657</v>
      </c>
      <c r="D4583" s="1" t="s">
        <v>2032</v>
      </c>
      <c r="E4583" s="1" t="s">
        <v>2018</v>
      </c>
      <c r="F4583" s="16" t="n">
        <v>0</v>
      </c>
      <c r="G4583" s="16" t="n">
        <v>4511.59</v>
      </c>
      <c r="H4583" s="16" t="n">
        <v>4511.59</v>
      </c>
    </row>
    <row r="4584" customFormat="false" ht="15" hidden="false" customHeight="true" outlineLevel="0" collapsed="false">
      <c r="A4584" s="1" t="s">
        <v>7042</v>
      </c>
      <c r="B4584" s="1" t="s">
        <v>1145</v>
      </c>
      <c r="C4584" s="1" t="s">
        <v>2349</v>
      </c>
      <c r="D4584" s="1" t="s">
        <v>2032</v>
      </c>
      <c r="E4584" s="1" t="s">
        <v>2018</v>
      </c>
      <c r="F4584" s="16" t="n">
        <v>0</v>
      </c>
      <c r="G4584" s="16" t="n">
        <v>4914.12</v>
      </c>
      <c r="H4584" s="16" t="n">
        <v>4914.12</v>
      </c>
    </row>
    <row r="4585" customFormat="false" ht="15" hidden="false" customHeight="true" outlineLevel="0" collapsed="false">
      <c r="A4585" s="1" t="s">
        <v>7043</v>
      </c>
      <c r="B4585" s="1" t="s">
        <v>1121</v>
      </c>
      <c r="C4585" s="1" t="s">
        <v>635</v>
      </c>
      <c r="D4585" s="1" t="s">
        <v>2025</v>
      </c>
      <c r="E4585" s="1" t="s">
        <v>2018</v>
      </c>
      <c r="F4585" s="16" t="n">
        <v>79</v>
      </c>
      <c r="G4585" s="16" t="n">
        <v>862.99</v>
      </c>
      <c r="H4585" s="16" t="n">
        <v>941.99</v>
      </c>
    </row>
    <row r="4586" customFormat="false" ht="15" hidden="false" customHeight="true" outlineLevel="0" collapsed="false">
      <c r="A4586" s="1" t="s">
        <v>7044</v>
      </c>
      <c r="B4586" s="1" t="s">
        <v>1860</v>
      </c>
      <c r="C4586" s="1" t="s">
        <v>2692</v>
      </c>
      <c r="D4586" s="1" t="s">
        <v>2021</v>
      </c>
      <c r="E4586" s="1" t="s">
        <v>2022</v>
      </c>
      <c r="F4586" s="16" t="n">
        <v>0</v>
      </c>
      <c r="G4586" s="16" t="n">
        <v>24854.11</v>
      </c>
      <c r="H4586" s="16" t="n">
        <v>24854.11</v>
      </c>
    </row>
    <row r="4587" customFormat="false" ht="15" hidden="false" customHeight="true" outlineLevel="0" collapsed="false">
      <c r="A4587" s="1" t="s">
        <v>7045</v>
      </c>
      <c r="B4587" s="1" t="s">
        <v>1779</v>
      </c>
      <c r="C4587" s="1" t="s">
        <v>1162</v>
      </c>
      <c r="D4587" s="1" t="s">
        <v>2025</v>
      </c>
      <c r="E4587" s="1" t="s">
        <v>2018</v>
      </c>
      <c r="F4587" s="16" t="n">
        <v>0</v>
      </c>
      <c r="G4587" s="16" t="n">
        <v>4396.99</v>
      </c>
      <c r="H4587" s="16" t="n">
        <v>4396.99</v>
      </c>
    </row>
    <row r="4588" customFormat="false" ht="15" hidden="false" customHeight="true" outlineLevel="0" collapsed="false">
      <c r="A4588" s="1" t="s">
        <v>7046</v>
      </c>
      <c r="B4588" s="1" t="s">
        <v>1236</v>
      </c>
      <c r="C4588" s="1" t="s">
        <v>4202</v>
      </c>
      <c r="D4588" s="1" t="s">
        <v>2028</v>
      </c>
      <c r="E4588" s="1" t="s">
        <v>2018</v>
      </c>
      <c r="F4588" s="16" t="n">
        <v>0</v>
      </c>
      <c r="G4588" s="16" t="n">
        <v>6404.91</v>
      </c>
      <c r="H4588" s="16" t="n">
        <v>6404.91</v>
      </c>
    </row>
    <row r="4589" customFormat="false" ht="15" hidden="false" customHeight="true" outlineLevel="0" collapsed="false">
      <c r="A4589" s="1" t="s">
        <v>7047</v>
      </c>
      <c r="B4589" s="1" t="s">
        <v>1047</v>
      </c>
      <c r="C4589" s="1" t="s">
        <v>1235</v>
      </c>
      <c r="D4589" s="1" t="s">
        <v>2028</v>
      </c>
      <c r="E4589" s="1" t="s">
        <v>2018</v>
      </c>
      <c r="F4589" s="16" t="n">
        <v>0</v>
      </c>
      <c r="G4589" s="16" t="n">
        <v>16607.89</v>
      </c>
      <c r="H4589" s="16" t="n">
        <v>16607.89</v>
      </c>
    </row>
    <row r="4590" customFormat="false" ht="15" hidden="false" customHeight="true" outlineLevel="0" collapsed="false">
      <c r="A4590" s="1" t="s">
        <v>7048</v>
      </c>
      <c r="B4590" s="1" t="s">
        <v>1782</v>
      </c>
      <c r="C4590" s="1" t="s">
        <v>2654</v>
      </c>
      <c r="D4590" s="1" t="s">
        <v>2025</v>
      </c>
      <c r="E4590" s="1" t="s">
        <v>2018</v>
      </c>
      <c r="F4590" s="16" t="n">
        <v>0</v>
      </c>
      <c r="G4590" s="16" t="n">
        <v>5311.32</v>
      </c>
      <c r="H4590" s="16" t="n">
        <v>5311.32</v>
      </c>
    </row>
    <row r="4591" customFormat="false" ht="15" hidden="false" customHeight="true" outlineLevel="0" collapsed="false">
      <c r="A4591" s="1" t="s">
        <v>7049</v>
      </c>
      <c r="B4591" s="1" t="s">
        <v>1274</v>
      </c>
      <c r="C4591" s="1" t="s">
        <v>3154</v>
      </c>
      <c r="D4591" s="1" t="s">
        <v>2025</v>
      </c>
      <c r="E4591" s="1" t="s">
        <v>2022</v>
      </c>
      <c r="F4591" s="16" t="n">
        <v>99</v>
      </c>
      <c r="G4591" s="16" t="n">
        <v>675.24</v>
      </c>
      <c r="H4591" s="16" t="n">
        <v>774.24</v>
      </c>
    </row>
    <row r="4592" customFormat="false" ht="15" hidden="false" customHeight="true" outlineLevel="0" collapsed="false">
      <c r="A4592" s="1" t="s">
        <v>7050</v>
      </c>
      <c r="B4592" s="1" t="s">
        <v>1897</v>
      </c>
      <c r="C4592" s="1" t="s">
        <v>1693</v>
      </c>
      <c r="D4592" s="1" t="s">
        <v>2021</v>
      </c>
      <c r="E4592" s="1" t="s">
        <v>2018</v>
      </c>
      <c r="F4592" s="16" t="n">
        <v>0</v>
      </c>
      <c r="G4592" s="16" t="n">
        <v>3039.68</v>
      </c>
      <c r="H4592" s="16" t="n">
        <v>3039.68</v>
      </c>
    </row>
    <row r="4593" customFormat="false" ht="15" hidden="false" customHeight="true" outlineLevel="0" collapsed="false">
      <c r="A4593" s="1" t="s">
        <v>7051</v>
      </c>
      <c r="B4593" s="1" t="s">
        <v>1883</v>
      </c>
      <c r="C4593" s="1" t="s">
        <v>2079</v>
      </c>
      <c r="D4593" s="1" t="s">
        <v>2021</v>
      </c>
      <c r="E4593" s="1" t="s">
        <v>2018</v>
      </c>
      <c r="F4593" s="16" t="n">
        <v>99</v>
      </c>
      <c r="G4593" s="16" t="n">
        <v>2374.52</v>
      </c>
      <c r="H4593" s="16" t="n">
        <v>2473.52</v>
      </c>
    </row>
    <row r="4594" customFormat="false" ht="15" hidden="false" customHeight="true" outlineLevel="0" collapsed="false">
      <c r="A4594" s="1" t="s">
        <v>7052</v>
      </c>
      <c r="B4594" s="1" t="s">
        <v>968</v>
      </c>
      <c r="C4594" s="1" t="s">
        <v>2467</v>
      </c>
      <c r="D4594" s="1" t="s">
        <v>2055</v>
      </c>
      <c r="E4594" s="1" t="s">
        <v>2018</v>
      </c>
      <c r="F4594" s="16" t="n">
        <v>0</v>
      </c>
      <c r="G4594" s="16" t="n">
        <v>6817.74</v>
      </c>
      <c r="H4594" s="16" t="n">
        <v>6817.74</v>
      </c>
    </row>
    <row r="4595" customFormat="false" ht="15" hidden="false" customHeight="true" outlineLevel="0" collapsed="false">
      <c r="A4595" s="1" t="s">
        <v>7053</v>
      </c>
      <c r="B4595" s="1" t="s">
        <v>818</v>
      </c>
      <c r="C4595" s="1" t="s">
        <v>2298</v>
      </c>
      <c r="D4595" s="1" t="s">
        <v>2017</v>
      </c>
      <c r="E4595" s="1" t="s">
        <v>2018</v>
      </c>
      <c r="F4595" s="16" t="n">
        <v>0</v>
      </c>
      <c r="G4595" s="16" t="n">
        <v>3233.72</v>
      </c>
      <c r="H4595" s="16" t="n">
        <v>3233.72</v>
      </c>
    </row>
    <row r="4596" customFormat="false" ht="15" hidden="false" customHeight="true" outlineLevel="0" collapsed="false">
      <c r="A4596" s="1" t="s">
        <v>7054</v>
      </c>
      <c r="B4596" s="1" t="s">
        <v>1709</v>
      </c>
      <c r="C4596" s="1" t="s">
        <v>1781</v>
      </c>
      <c r="D4596" s="1" t="s">
        <v>2025</v>
      </c>
      <c r="E4596" s="1" t="s">
        <v>2022</v>
      </c>
      <c r="F4596" s="16" t="n">
        <v>0</v>
      </c>
      <c r="G4596" s="16" t="n">
        <v>3622.12</v>
      </c>
      <c r="H4596" s="16" t="n">
        <v>3622.12</v>
      </c>
    </row>
    <row r="4597" customFormat="false" ht="15" hidden="false" customHeight="true" outlineLevel="0" collapsed="false">
      <c r="A4597" s="1" t="s">
        <v>7055</v>
      </c>
      <c r="B4597" s="1" t="s">
        <v>1801</v>
      </c>
      <c r="C4597" s="1" t="s">
        <v>4028</v>
      </c>
      <c r="D4597" s="1" t="s">
        <v>2017</v>
      </c>
      <c r="E4597" s="1" t="s">
        <v>2018</v>
      </c>
      <c r="F4597" s="16" t="n">
        <v>0</v>
      </c>
      <c r="G4597" s="16" t="n">
        <v>10091.51</v>
      </c>
      <c r="H4597" s="16" t="n">
        <v>10091.51</v>
      </c>
    </row>
    <row r="4598" customFormat="false" ht="15" hidden="false" customHeight="true" outlineLevel="0" collapsed="false">
      <c r="A4598" s="1" t="s">
        <v>7056</v>
      </c>
      <c r="B4598" s="1" t="s">
        <v>447</v>
      </c>
      <c r="C4598" s="1" t="s">
        <v>836</v>
      </c>
      <c r="D4598" s="1" t="s">
        <v>2028</v>
      </c>
      <c r="E4598" s="1" t="s">
        <v>2084</v>
      </c>
      <c r="F4598" s="16" t="n">
        <v>79</v>
      </c>
      <c r="G4598" s="16" t="n">
        <v>2374.52</v>
      </c>
      <c r="H4598" s="16" t="n">
        <v>2453.52</v>
      </c>
    </row>
    <row r="4599" customFormat="false" ht="15" hidden="false" customHeight="true" outlineLevel="0" collapsed="false">
      <c r="A4599" s="1" t="s">
        <v>7057</v>
      </c>
      <c r="B4599" s="1" t="s">
        <v>456</v>
      </c>
      <c r="C4599" s="1" t="s">
        <v>1776</v>
      </c>
      <c r="D4599" s="1" t="s">
        <v>2021</v>
      </c>
      <c r="E4599" s="1" t="s">
        <v>2018</v>
      </c>
      <c r="F4599" s="16" t="n">
        <v>0</v>
      </c>
      <c r="G4599" s="16" t="n">
        <v>3772.81</v>
      </c>
      <c r="H4599" s="16" t="n">
        <v>3772.81</v>
      </c>
    </row>
    <row r="4600" customFormat="false" ht="15" hidden="false" customHeight="true" outlineLevel="0" collapsed="false">
      <c r="A4600" s="1" t="s">
        <v>7058</v>
      </c>
      <c r="B4600" s="1" t="s">
        <v>989</v>
      </c>
      <c r="C4600" s="1" t="s">
        <v>2071</v>
      </c>
      <c r="D4600" s="1" t="s">
        <v>2028</v>
      </c>
      <c r="E4600" s="1" t="s">
        <v>2018</v>
      </c>
      <c r="F4600" s="16" t="n">
        <v>0</v>
      </c>
      <c r="G4600" s="16" t="n">
        <v>8057.57</v>
      </c>
      <c r="H4600" s="16" t="n">
        <v>8057.57</v>
      </c>
    </row>
    <row r="4601" customFormat="false" ht="15" hidden="false" customHeight="true" outlineLevel="0" collapsed="false">
      <c r="A4601" s="1" t="s">
        <v>7059</v>
      </c>
      <c r="B4601" s="1" t="s">
        <v>1280</v>
      </c>
      <c r="C4601" s="1" t="s">
        <v>2464</v>
      </c>
      <c r="D4601" s="1" t="s">
        <v>2017</v>
      </c>
      <c r="E4601" s="1" t="s">
        <v>2018</v>
      </c>
      <c r="F4601" s="16" t="n">
        <v>99</v>
      </c>
      <c r="G4601" s="16" t="n">
        <v>1872.84</v>
      </c>
      <c r="H4601" s="16" t="n">
        <v>1971.84</v>
      </c>
    </row>
    <row r="4602" customFormat="false" ht="15" hidden="false" customHeight="true" outlineLevel="0" collapsed="false">
      <c r="A4602" s="1" t="s">
        <v>7060</v>
      </c>
      <c r="B4602" s="1" t="s">
        <v>1107</v>
      </c>
      <c r="C4602" s="1" t="s">
        <v>1007</v>
      </c>
      <c r="D4602" s="1" t="s">
        <v>2021</v>
      </c>
      <c r="E4602" s="1" t="s">
        <v>2018</v>
      </c>
      <c r="F4602" s="16" t="n">
        <v>79</v>
      </c>
      <c r="G4602" s="16" t="n">
        <v>1208.33</v>
      </c>
      <c r="H4602" s="16" t="n">
        <v>1287.33</v>
      </c>
    </row>
    <row r="4603" customFormat="false" ht="15" hidden="false" customHeight="true" outlineLevel="0" collapsed="false">
      <c r="A4603" s="1" t="s">
        <v>7061</v>
      </c>
      <c r="B4603" s="1" t="s">
        <v>1782</v>
      </c>
      <c r="C4603" s="1" t="s">
        <v>707</v>
      </c>
      <c r="D4603" s="1" t="s">
        <v>2025</v>
      </c>
      <c r="E4603" s="1" t="s">
        <v>2045</v>
      </c>
      <c r="F4603" s="16" t="n">
        <v>0</v>
      </c>
      <c r="G4603" s="16" t="n">
        <v>5739.11</v>
      </c>
      <c r="H4603" s="16" t="n">
        <v>5739.11</v>
      </c>
    </row>
    <row r="4604" customFormat="false" ht="15" hidden="false" customHeight="true" outlineLevel="0" collapsed="false">
      <c r="A4604" s="1" t="s">
        <v>7062</v>
      </c>
      <c r="B4604" s="1" t="s">
        <v>249</v>
      </c>
      <c r="C4604" s="1" t="s">
        <v>1324</v>
      </c>
      <c r="D4604" s="1" t="s">
        <v>2021</v>
      </c>
      <c r="E4604" s="1" t="s">
        <v>2018</v>
      </c>
      <c r="F4604" s="16" t="n">
        <v>0</v>
      </c>
      <c r="G4604" s="16" t="n">
        <v>5524.52</v>
      </c>
      <c r="H4604" s="16" t="n">
        <v>5524.52</v>
      </c>
    </row>
    <row r="4605" customFormat="false" ht="15" hidden="false" customHeight="true" outlineLevel="0" collapsed="false">
      <c r="A4605" s="1" t="s">
        <v>7063</v>
      </c>
      <c r="B4605" s="1" t="s">
        <v>304</v>
      </c>
      <c r="C4605" s="1" t="s">
        <v>2539</v>
      </c>
      <c r="D4605" s="1" t="s">
        <v>2025</v>
      </c>
      <c r="E4605" s="1" t="s">
        <v>2018</v>
      </c>
      <c r="F4605" s="16" t="n">
        <v>0</v>
      </c>
      <c r="G4605" s="16" t="n">
        <v>4630.81</v>
      </c>
      <c r="H4605" s="16" t="n">
        <v>4630.81</v>
      </c>
    </row>
    <row r="4606" customFormat="false" ht="15" hidden="false" customHeight="true" outlineLevel="0" collapsed="false">
      <c r="A4606" s="1" t="s">
        <v>7064</v>
      </c>
      <c r="B4606" s="1" t="s">
        <v>785</v>
      </c>
      <c r="C4606" s="1" t="s">
        <v>2546</v>
      </c>
      <c r="D4606" s="1" t="s">
        <v>2032</v>
      </c>
      <c r="E4606" s="1" t="s">
        <v>2045</v>
      </c>
      <c r="F4606" s="16" t="n">
        <v>0</v>
      </c>
      <c r="G4606" s="16" t="n">
        <v>9811.73</v>
      </c>
      <c r="H4606" s="16" t="n">
        <v>9811.73</v>
      </c>
    </row>
    <row r="4607" customFormat="false" ht="15" hidden="false" customHeight="true" outlineLevel="0" collapsed="false">
      <c r="A4607" s="1" t="s">
        <v>7065</v>
      </c>
      <c r="B4607" s="1" t="s">
        <v>1244</v>
      </c>
      <c r="C4607" s="1" t="s">
        <v>947</v>
      </c>
      <c r="D4607" s="1" t="s">
        <v>2025</v>
      </c>
      <c r="E4607" s="1" t="s">
        <v>2018</v>
      </c>
      <c r="F4607" s="16" t="n">
        <v>0</v>
      </c>
      <c r="G4607" s="16" t="n">
        <v>4651.8</v>
      </c>
      <c r="H4607" s="16" t="n">
        <v>4651.8</v>
      </c>
    </row>
    <row r="4608" customFormat="false" ht="15" hidden="false" customHeight="true" outlineLevel="0" collapsed="false">
      <c r="A4608" s="1" t="s">
        <v>7066</v>
      </c>
      <c r="B4608" s="1" t="s">
        <v>945</v>
      </c>
      <c r="C4608" s="1" t="s">
        <v>1738</v>
      </c>
      <c r="D4608" s="1" t="s">
        <v>2021</v>
      </c>
      <c r="E4608" s="1" t="s">
        <v>2018</v>
      </c>
      <c r="F4608" s="16" t="n">
        <v>0</v>
      </c>
      <c r="G4608" s="16" t="n">
        <v>3589.86</v>
      </c>
      <c r="H4608" s="16" t="n">
        <v>3589.86</v>
      </c>
    </row>
    <row r="4609" customFormat="false" ht="15" hidden="false" customHeight="true" outlineLevel="0" collapsed="false">
      <c r="A4609" s="1" t="s">
        <v>7067</v>
      </c>
      <c r="B4609" s="1" t="s">
        <v>1145</v>
      </c>
      <c r="C4609" s="1" t="s">
        <v>2381</v>
      </c>
      <c r="D4609" s="1" t="s">
        <v>2032</v>
      </c>
      <c r="E4609" s="1" t="s">
        <v>2018</v>
      </c>
      <c r="F4609" s="16" t="n">
        <v>0</v>
      </c>
      <c r="G4609" s="16" t="n">
        <v>6137.69</v>
      </c>
      <c r="H4609" s="16" t="n">
        <v>6137.69</v>
      </c>
    </row>
    <row r="4610" customFormat="false" ht="15" hidden="false" customHeight="true" outlineLevel="0" collapsed="false">
      <c r="A4610" s="1" t="s">
        <v>7068</v>
      </c>
      <c r="B4610" s="1" t="s">
        <v>1145</v>
      </c>
      <c r="C4610" s="1" t="s">
        <v>742</v>
      </c>
      <c r="D4610" s="1" t="s">
        <v>2021</v>
      </c>
      <c r="E4610" s="1" t="s">
        <v>2045</v>
      </c>
      <c r="F4610" s="16" t="n">
        <v>79</v>
      </c>
      <c r="G4610" s="16" t="n">
        <v>482.17</v>
      </c>
      <c r="H4610" s="16" t="n">
        <v>561.17</v>
      </c>
    </row>
    <row r="4611" customFormat="false" ht="15" hidden="false" customHeight="true" outlineLevel="0" collapsed="false">
      <c r="A4611" s="1" t="s">
        <v>7069</v>
      </c>
      <c r="B4611" s="1" t="s">
        <v>708</v>
      </c>
      <c r="C4611" s="1" t="s">
        <v>1763</v>
      </c>
      <c r="D4611" s="1" t="s">
        <v>2017</v>
      </c>
      <c r="E4611" s="1" t="s">
        <v>2018</v>
      </c>
      <c r="F4611" s="16" t="n">
        <v>49</v>
      </c>
      <c r="G4611" s="16" t="n">
        <v>1872.45</v>
      </c>
      <c r="H4611" s="16" t="n">
        <v>1921.45</v>
      </c>
    </row>
    <row r="4612" customFormat="false" ht="15" hidden="false" customHeight="true" outlineLevel="0" collapsed="false">
      <c r="A4612" s="1" t="s">
        <v>7070</v>
      </c>
      <c r="B4612" s="1" t="s">
        <v>893</v>
      </c>
      <c r="C4612" s="1" t="s">
        <v>334</v>
      </c>
      <c r="D4612" s="1" t="s">
        <v>2025</v>
      </c>
      <c r="E4612" s="1" t="s">
        <v>2018</v>
      </c>
      <c r="F4612" s="16" t="n">
        <v>0</v>
      </c>
      <c r="G4612" s="16" t="n">
        <v>10334.39</v>
      </c>
      <c r="H4612" s="16" t="n">
        <v>10334.39</v>
      </c>
    </row>
    <row r="4613" customFormat="false" ht="15" hidden="false" customHeight="true" outlineLevel="0" collapsed="false">
      <c r="A4613" s="1" t="s">
        <v>7071</v>
      </c>
      <c r="B4613" s="1" t="s">
        <v>1047</v>
      </c>
      <c r="C4613" s="1" t="s">
        <v>1076</v>
      </c>
      <c r="D4613" s="1" t="s">
        <v>2025</v>
      </c>
      <c r="E4613" s="1" t="s">
        <v>2018</v>
      </c>
      <c r="F4613" s="16" t="n">
        <v>0</v>
      </c>
      <c r="G4613" s="16" t="n">
        <v>3160.55</v>
      </c>
      <c r="H4613" s="16" t="n">
        <v>3160.55</v>
      </c>
    </row>
    <row r="4614" customFormat="false" ht="15" hidden="false" customHeight="true" outlineLevel="0" collapsed="false">
      <c r="A4614" s="1" t="s">
        <v>7072</v>
      </c>
      <c r="B4614" s="1" t="s">
        <v>1488</v>
      </c>
      <c r="C4614" s="1" t="s">
        <v>3852</v>
      </c>
      <c r="D4614" s="1" t="s">
        <v>2017</v>
      </c>
      <c r="E4614" s="1" t="s">
        <v>2018</v>
      </c>
      <c r="F4614" s="16" t="n">
        <v>0</v>
      </c>
      <c r="G4614" s="16" t="n">
        <v>6684.26</v>
      </c>
      <c r="H4614" s="16" t="n">
        <v>6684.26</v>
      </c>
    </row>
    <row r="4615" customFormat="false" ht="15" hidden="false" customHeight="true" outlineLevel="0" collapsed="false">
      <c r="A4615" s="1" t="s">
        <v>7073</v>
      </c>
      <c r="B4615" s="1" t="s">
        <v>1190</v>
      </c>
      <c r="C4615" s="1" t="s">
        <v>836</v>
      </c>
      <c r="D4615" s="1" t="s">
        <v>2055</v>
      </c>
      <c r="E4615" s="1" t="s">
        <v>2018</v>
      </c>
      <c r="F4615" s="16" t="n">
        <v>0</v>
      </c>
      <c r="G4615" s="16" t="n">
        <v>17817.02</v>
      </c>
      <c r="H4615" s="16" t="n">
        <v>17817.02</v>
      </c>
    </row>
    <row r="4616" customFormat="false" ht="15" hidden="false" customHeight="true" outlineLevel="0" collapsed="false">
      <c r="A4616" s="1" t="s">
        <v>7074</v>
      </c>
      <c r="B4616" s="1" t="s">
        <v>447</v>
      </c>
      <c r="C4616" s="1" t="s">
        <v>4194</v>
      </c>
      <c r="D4616" s="1" t="s">
        <v>2025</v>
      </c>
      <c r="E4616" s="1" t="s">
        <v>2018</v>
      </c>
      <c r="F4616" s="16" t="n">
        <v>0</v>
      </c>
      <c r="G4616" s="16" t="n">
        <v>2780.82</v>
      </c>
      <c r="H4616" s="16" t="n">
        <v>2780.82</v>
      </c>
    </row>
    <row r="4617" customFormat="false" ht="15" hidden="false" customHeight="true" outlineLevel="0" collapsed="false">
      <c r="A4617" s="1" t="s">
        <v>7075</v>
      </c>
      <c r="B4617" s="1" t="s">
        <v>1831</v>
      </c>
      <c r="C4617" s="1" t="s">
        <v>1667</v>
      </c>
      <c r="D4617" s="1" t="s">
        <v>2028</v>
      </c>
      <c r="E4617" s="1" t="s">
        <v>2018</v>
      </c>
      <c r="F4617" s="16" t="n">
        <v>0</v>
      </c>
      <c r="G4617" s="16" t="n">
        <v>11233.77</v>
      </c>
      <c r="H4617" s="16" t="n">
        <v>11233.77</v>
      </c>
    </row>
    <row r="4618" customFormat="false" ht="15" hidden="false" customHeight="true" outlineLevel="0" collapsed="false">
      <c r="A4618" s="1" t="s">
        <v>7076</v>
      </c>
      <c r="B4618" s="1" t="s">
        <v>966</v>
      </c>
      <c r="C4618" s="1" t="s">
        <v>3210</v>
      </c>
      <c r="D4618" s="1" t="s">
        <v>2028</v>
      </c>
      <c r="E4618" s="1" t="s">
        <v>2018</v>
      </c>
      <c r="F4618" s="16" t="n">
        <v>0</v>
      </c>
      <c r="G4618" s="16" t="n">
        <v>7215.86</v>
      </c>
      <c r="H4618" s="16" t="n">
        <v>7215.86</v>
      </c>
    </row>
    <row r="4619" customFormat="false" ht="15" hidden="false" customHeight="true" outlineLevel="0" collapsed="false">
      <c r="A4619" s="1" t="s">
        <v>7077</v>
      </c>
      <c r="B4619" s="1" t="s">
        <v>315</v>
      </c>
      <c r="C4619" s="1" t="s">
        <v>2850</v>
      </c>
      <c r="D4619" s="1" t="s">
        <v>2021</v>
      </c>
      <c r="E4619" s="1" t="s">
        <v>2018</v>
      </c>
      <c r="F4619" s="16" t="n">
        <v>0</v>
      </c>
      <c r="G4619" s="16" t="n">
        <v>9482.36</v>
      </c>
      <c r="H4619" s="16" t="n">
        <v>9482.36</v>
      </c>
    </row>
    <row r="4620" customFormat="false" ht="15" hidden="false" customHeight="true" outlineLevel="0" collapsed="false">
      <c r="A4620" s="1" t="s">
        <v>7078</v>
      </c>
      <c r="B4620" s="1" t="s">
        <v>1393</v>
      </c>
      <c r="C4620" s="1" t="s">
        <v>1590</v>
      </c>
      <c r="D4620" s="1" t="s">
        <v>2017</v>
      </c>
      <c r="E4620" s="1" t="s">
        <v>2045</v>
      </c>
      <c r="F4620" s="16" t="n">
        <v>0</v>
      </c>
      <c r="G4620" s="16" t="n">
        <v>2828.35</v>
      </c>
      <c r="H4620" s="16" t="n">
        <v>2828.35</v>
      </c>
    </row>
    <row r="4621" customFormat="false" ht="15" hidden="false" customHeight="true" outlineLevel="0" collapsed="false">
      <c r="A4621" s="1" t="s">
        <v>7079</v>
      </c>
      <c r="B4621" s="1" t="s">
        <v>234</v>
      </c>
      <c r="C4621" s="1" t="s">
        <v>2423</v>
      </c>
      <c r="D4621" s="1" t="s">
        <v>2028</v>
      </c>
      <c r="E4621" s="1" t="s">
        <v>2018</v>
      </c>
      <c r="F4621" s="16" t="n">
        <v>0</v>
      </c>
      <c r="G4621" s="16" t="n">
        <v>4549.58</v>
      </c>
      <c r="H4621" s="16" t="n">
        <v>4549.58</v>
      </c>
    </row>
    <row r="4622" customFormat="false" ht="15" hidden="false" customHeight="true" outlineLevel="0" collapsed="false">
      <c r="A4622" s="1" t="s">
        <v>7080</v>
      </c>
      <c r="B4622" s="1" t="s">
        <v>979</v>
      </c>
      <c r="C4622" s="1" t="s">
        <v>2388</v>
      </c>
      <c r="D4622" s="1" t="s">
        <v>2017</v>
      </c>
      <c r="E4622" s="1" t="s">
        <v>2022</v>
      </c>
      <c r="F4622" s="16" t="n">
        <v>99</v>
      </c>
      <c r="G4622" s="16" t="n">
        <v>675.24</v>
      </c>
      <c r="H4622" s="16" t="n">
        <v>774.24</v>
      </c>
    </row>
    <row r="4623" customFormat="false" ht="15" hidden="false" customHeight="true" outlineLevel="0" collapsed="false">
      <c r="A4623" s="1" t="s">
        <v>7081</v>
      </c>
      <c r="B4623" s="1" t="s">
        <v>686</v>
      </c>
      <c r="C4623" s="1" t="s">
        <v>1073</v>
      </c>
      <c r="D4623" s="1" t="s">
        <v>2017</v>
      </c>
      <c r="E4623" s="1" t="s">
        <v>2018</v>
      </c>
      <c r="F4623" s="16" t="n">
        <v>0</v>
      </c>
      <c r="G4623" s="16" t="n">
        <v>9756.84</v>
      </c>
      <c r="H4623" s="16" t="n">
        <v>9756.84</v>
      </c>
    </row>
    <row r="4624" customFormat="false" ht="15" hidden="false" customHeight="true" outlineLevel="0" collapsed="false">
      <c r="A4624" s="1" t="s">
        <v>7082</v>
      </c>
      <c r="B4624" s="1" t="s">
        <v>249</v>
      </c>
      <c r="C4624" s="1" t="s">
        <v>2130</v>
      </c>
      <c r="D4624" s="1" t="s">
        <v>2032</v>
      </c>
      <c r="E4624" s="1" t="s">
        <v>2018</v>
      </c>
      <c r="F4624" s="16" t="n">
        <v>79</v>
      </c>
      <c r="G4624" s="16" t="n">
        <v>2339.29</v>
      </c>
      <c r="H4624" s="16" t="n">
        <v>2418.29</v>
      </c>
    </row>
    <row r="4625" customFormat="false" ht="15" hidden="false" customHeight="true" outlineLevel="0" collapsed="false">
      <c r="A4625" s="1" t="s">
        <v>7083</v>
      </c>
      <c r="B4625" s="1" t="s">
        <v>771</v>
      </c>
      <c r="C4625" s="1" t="s">
        <v>719</v>
      </c>
      <c r="D4625" s="1" t="s">
        <v>2021</v>
      </c>
      <c r="E4625" s="1" t="s">
        <v>2018</v>
      </c>
      <c r="F4625" s="16" t="n">
        <v>0</v>
      </c>
      <c r="G4625" s="16" t="n">
        <v>2736.49</v>
      </c>
      <c r="H4625" s="16" t="n">
        <v>2736.49</v>
      </c>
    </row>
    <row r="4626" customFormat="false" ht="15" hidden="false" customHeight="true" outlineLevel="0" collapsed="false">
      <c r="A4626" s="1" t="s">
        <v>7084</v>
      </c>
      <c r="B4626" s="1" t="s">
        <v>1330</v>
      </c>
      <c r="C4626" s="1" t="s">
        <v>941</v>
      </c>
      <c r="D4626" s="1" t="s">
        <v>2017</v>
      </c>
      <c r="E4626" s="1" t="s">
        <v>2018</v>
      </c>
      <c r="F4626" s="16" t="n">
        <v>0</v>
      </c>
      <c r="G4626" s="16" t="n">
        <v>12375.63</v>
      </c>
      <c r="H4626" s="16" t="n">
        <v>12375.63</v>
      </c>
    </row>
    <row r="4627" customFormat="false" ht="15" hidden="false" customHeight="true" outlineLevel="0" collapsed="false">
      <c r="A4627" s="1" t="s">
        <v>7085</v>
      </c>
      <c r="B4627" s="1" t="s">
        <v>1656</v>
      </c>
      <c r="C4627" s="1" t="s">
        <v>1825</v>
      </c>
      <c r="D4627" s="1" t="s">
        <v>2032</v>
      </c>
      <c r="E4627" s="1" t="s">
        <v>2018</v>
      </c>
      <c r="F4627" s="16" t="n">
        <v>0</v>
      </c>
      <c r="G4627" s="16" t="n">
        <v>2856.69</v>
      </c>
      <c r="H4627" s="16" t="n">
        <v>2856.69</v>
      </c>
    </row>
    <row r="4628" customFormat="false" ht="15" hidden="false" customHeight="true" outlineLevel="0" collapsed="false">
      <c r="A4628" s="1" t="s">
        <v>7086</v>
      </c>
      <c r="B4628" s="1" t="s">
        <v>843</v>
      </c>
      <c r="C4628" s="1" t="s">
        <v>1419</v>
      </c>
      <c r="D4628" s="1" t="s">
        <v>2025</v>
      </c>
      <c r="E4628" s="1" t="s">
        <v>2018</v>
      </c>
      <c r="F4628" s="16" t="n">
        <v>49</v>
      </c>
      <c r="G4628" s="16" t="n">
        <v>1350.49</v>
      </c>
      <c r="H4628" s="16" t="n">
        <v>1399.49</v>
      </c>
    </row>
    <row r="4629" customFormat="false" ht="15" hidden="false" customHeight="true" outlineLevel="0" collapsed="false">
      <c r="A4629" s="1" t="s">
        <v>7087</v>
      </c>
      <c r="B4629" s="1" t="s">
        <v>1779</v>
      </c>
      <c r="C4629" s="1" t="s">
        <v>2185</v>
      </c>
      <c r="D4629" s="1" t="s">
        <v>2025</v>
      </c>
      <c r="E4629" s="1" t="s">
        <v>2018</v>
      </c>
      <c r="F4629" s="16" t="n">
        <v>0</v>
      </c>
      <c r="G4629" s="16" t="n">
        <v>6684.35</v>
      </c>
      <c r="H4629" s="16" t="n">
        <v>6684.35</v>
      </c>
    </row>
    <row r="4630" customFormat="false" ht="15" hidden="false" customHeight="true" outlineLevel="0" collapsed="false">
      <c r="A4630" s="1" t="s">
        <v>7088</v>
      </c>
      <c r="B4630" s="1" t="s">
        <v>1747</v>
      </c>
      <c r="C4630" s="1" t="s">
        <v>820</v>
      </c>
      <c r="D4630" s="1" t="s">
        <v>2032</v>
      </c>
      <c r="E4630" s="1" t="s">
        <v>2018</v>
      </c>
      <c r="F4630" s="16" t="n">
        <v>0</v>
      </c>
      <c r="G4630" s="16" t="n">
        <v>3175.36</v>
      </c>
      <c r="H4630" s="16" t="n">
        <v>3175.36</v>
      </c>
    </row>
    <row r="4631" customFormat="false" ht="15" hidden="false" customHeight="true" outlineLevel="0" collapsed="false">
      <c r="A4631" s="1" t="s">
        <v>7089</v>
      </c>
      <c r="B4631" s="1" t="s">
        <v>755</v>
      </c>
      <c r="C4631" s="1" t="s">
        <v>2185</v>
      </c>
      <c r="D4631" s="1" t="s">
        <v>2021</v>
      </c>
      <c r="E4631" s="1" t="s">
        <v>2018</v>
      </c>
      <c r="F4631" s="16" t="n">
        <v>0</v>
      </c>
      <c r="G4631" s="16" t="n">
        <v>10303.95</v>
      </c>
      <c r="H4631" s="16" t="n">
        <v>10303.95</v>
      </c>
    </row>
    <row r="4632" customFormat="false" ht="15" hidden="false" customHeight="true" outlineLevel="0" collapsed="false">
      <c r="A4632" s="1" t="s">
        <v>7090</v>
      </c>
      <c r="B4632" s="1" t="s">
        <v>1211</v>
      </c>
      <c r="C4632" s="1" t="s">
        <v>2020</v>
      </c>
      <c r="D4632" s="1" t="s">
        <v>2025</v>
      </c>
      <c r="E4632" s="1" t="s">
        <v>2018</v>
      </c>
      <c r="F4632" s="16" t="n">
        <v>0</v>
      </c>
      <c r="G4632" s="16" t="n">
        <v>5560.32</v>
      </c>
      <c r="H4632" s="16" t="n">
        <v>5560.32</v>
      </c>
    </row>
    <row r="4633" customFormat="false" ht="15" hidden="false" customHeight="true" outlineLevel="0" collapsed="false">
      <c r="A4633" s="1" t="s">
        <v>7091</v>
      </c>
      <c r="B4633" s="1" t="s">
        <v>1204</v>
      </c>
      <c r="C4633" s="1" t="s">
        <v>2701</v>
      </c>
      <c r="D4633" s="1" t="s">
        <v>2021</v>
      </c>
      <c r="E4633" s="1" t="s">
        <v>2084</v>
      </c>
      <c r="F4633" s="16" t="n">
        <v>0</v>
      </c>
      <c r="G4633" s="16" t="n">
        <v>2757.65</v>
      </c>
      <c r="H4633" s="16" t="n">
        <v>2757.65</v>
      </c>
    </row>
    <row r="4634" customFormat="false" ht="15" hidden="false" customHeight="true" outlineLevel="0" collapsed="false">
      <c r="A4634" s="1" t="s">
        <v>7092</v>
      </c>
      <c r="B4634" s="1" t="s">
        <v>1357</v>
      </c>
      <c r="C4634" s="1" t="s">
        <v>1180</v>
      </c>
      <c r="D4634" s="1" t="s">
        <v>2028</v>
      </c>
      <c r="E4634" s="1" t="s">
        <v>2018</v>
      </c>
      <c r="F4634" s="16" t="n">
        <v>0</v>
      </c>
      <c r="G4634" s="16" t="n">
        <v>27661.57</v>
      </c>
      <c r="H4634" s="16" t="n">
        <v>27661.57</v>
      </c>
    </row>
    <row r="4635" customFormat="false" ht="15" hidden="false" customHeight="true" outlineLevel="0" collapsed="false">
      <c r="A4635" s="1" t="s">
        <v>7093</v>
      </c>
      <c r="B4635" s="1" t="s">
        <v>1727</v>
      </c>
      <c r="C4635" s="1" t="s">
        <v>2222</v>
      </c>
      <c r="D4635" s="1" t="s">
        <v>2025</v>
      </c>
      <c r="E4635" s="1" t="s">
        <v>2018</v>
      </c>
      <c r="F4635" s="16" t="n">
        <v>79</v>
      </c>
      <c r="G4635" s="16" t="n">
        <v>2398.35</v>
      </c>
      <c r="H4635" s="16" t="n">
        <v>2477.35</v>
      </c>
    </row>
    <row r="4636" customFormat="false" ht="15" hidden="false" customHeight="true" outlineLevel="0" collapsed="false">
      <c r="A4636" s="1" t="s">
        <v>7094</v>
      </c>
      <c r="B4636" s="1" t="s">
        <v>683</v>
      </c>
      <c r="C4636" s="1" t="s">
        <v>688</v>
      </c>
      <c r="D4636" s="1" t="s">
        <v>2017</v>
      </c>
      <c r="E4636" s="1" t="s">
        <v>2018</v>
      </c>
      <c r="F4636" s="16" t="n">
        <v>0</v>
      </c>
      <c r="G4636" s="16" t="n">
        <v>5638.62</v>
      </c>
      <c r="H4636" s="16" t="n">
        <v>5638.62</v>
      </c>
    </row>
    <row r="4637" customFormat="false" ht="15" hidden="false" customHeight="true" outlineLevel="0" collapsed="false">
      <c r="A4637" s="1" t="s">
        <v>7095</v>
      </c>
      <c r="B4637" s="1" t="s">
        <v>1255</v>
      </c>
      <c r="C4637" s="1" t="s">
        <v>2858</v>
      </c>
      <c r="D4637" s="1" t="s">
        <v>2017</v>
      </c>
      <c r="E4637" s="1" t="s">
        <v>2018</v>
      </c>
      <c r="F4637" s="16" t="n">
        <v>79</v>
      </c>
      <c r="G4637" s="16" t="n">
        <v>458.06</v>
      </c>
      <c r="H4637" s="16" t="n">
        <v>537.06</v>
      </c>
    </row>
    <row r="4638" customFormat="false" ht="15" hidden="false" customHeight="true" outlineLevel="0" collapsed="false">
      <c r="A4638" s="1" t="s">
        <v>7096</v>
      </c>
      <c r="B4638" s="1" t="s">
        <v>147</v>
      </c>
      <c r="C4638" s="1" t="s">
        <v>2298</v>
      </c>
      <c r="D4638" s="1" t="s">
        <v>2025</v>
      </c>
      <c r="E4638" s="1" t="s">
        <v>2045</v>
      </c>
      <c r="F4638" s="16" t="n">
        <v>0</v>
      </c>
      <c r="G4638" s="16" t="n">
        <v>8271.03</v>
      </c>
      <c r="H4638" s="16" t="n">
        <v>8271.03</v>
      </c>
    </row>
    <row r="4639" customFormat="false" ht="15" hidden="false" customHeight="true" outlineLevel="0" collapsed="false">
      <c r="A4639" s="1" t="s">
        <v>7097</v>
      </c>
      <c r="B4639" s="1" t="s">
        <v>1393</v>
      </c>
      <c r="C4639" s="1" t="s">
        <v>1907</v>
      </c>
      <c r="D4639" s="1" t="s">
        <v>2021</v>
      </c>
      <c r="E4639" s="1" t="s">
        <v>2018</v>
      </c>
      <c r="F4639" s="16" t="n">
        <v>0</v>
      </c>
      <c r="G4639" s="16" t="n">
        <v>9924.39</v>
      </c>
      <c r="H4639" s="16" t="n">
        <v>9924.39</v>
      </c>
    </row>
    <row r="4640" customFormat="false" ht="15" hidden="false" customHeight="true" outlineLevel="0" collapsed="false">
      <c r="A4640" s="1" t="s">
        <v>7098</v>
      </c>
      <c r="B4640" s="1" t="s">
        <v>1411</v>
      </c>
      <c r="C4640" s="1" t="s">
        <v>2867</v>
      </c>
      <c r="D4640" s="1" t="s">
        <v>2032</v>
      </c>
      <c r="E4640" s="1" t="s">
        <v>2018</v>
      </c>
      <c r="F4640" s="16" t="n">
        <v>79</v>
      </c>
      <c r="G4640" s="16" t="n">
        <v>2357.68</v>
      </c>
      <c r="H4640" s="16" t="n">
        <v>2436.68</v>
      </c>
    </row>
    <row r="4641" customFormat="false" ht="15" hidden="false" customHeight="true" outlineLevel="0" collapsed="false">
      <c r="A4641" s="1" t="s">
        <v>7099</v>
      </c>
      <c r="B4641" s="1" t="s">
        <v>818</v>
      </c>
      <c r="C4641" s="1" t="s">
        <v>3295</v>
      </c>
      <c r="D4641" s="1" t="s">
        <v>2017</v>
      </c>
      <c r="E4641" s="1" t="s">
        <v>2018</v>
      </c>
      <c r="F4641" s="16" t="n">
        <v>0</v>
      </c>
      <c r="G4641" s="16" t="n">
        <v>5076.73</v>
      </c>
      <c r="H4641" s="16" t="n">
        <v>5076.73</v>
      </c>
    </row>
    <row r="4642" customFormat="false" ht="15" hidden="false" customHeight="true" outlineLevel="0" collapsed="false">
      <c r="A4642" s="1" t="s">
        <v>7100</v>
      </c>
      <c r="B4642" s="1" t="s">
        <v>1135</v>
      </c>
      <c r="C4642" s="1" t="s">
        <v>145</v>
      </c>
      <c r="D4642" s="1" t="s">
        <v>2032</v>
      </c>
      <c r="E4642" s="1" t="s">
        <v>2018</v>
      </c>
      <c r="F4642" s="16" t="n">
        <v>0</v>
      </c>
      <c r="G4642" s="16" t="n">
        <v>6108.57</v>
      </c>
      <c r="H4642" s="16" t="n">
        <v>6108.57</v>
      </c>
    </row>
    <row r="4643" customFormat="false" ht="15" hidden="false" customHeight="true" outlineLevel="0" collapsed="false">
      <c r="A4643" s="1" t="s">
        <v>7101</v>
      </c>
      <c r="B4643" s="1" t="s">
        <v>1476</v>
      </c>
      <c r="C4643" s="1" t="s">
        <v>3587</v>
      </c>
      <c r="D4643" s="1" t="s">
        <v>2017</v>
      </c>
      <c r="E4643" s="1" t="s">
        <v>2018</v>
      </c>
      <c r="F4643" s="16" t="n">
        <v>79</v>
      </c>
      <c r="G4643" s="16" t="n">
        <v>1275.46</v>
      </c>
      <c r="H4643" s="16" t="n">
        <v>1354.46</v>
      </c>
    </row>
    <row r="4644" customFormat="false" ht="15" hidden="false" customHeight="true" outlineLevel="0" collapsed="false">
      <c r="A4644" s="1" t="s">
        <v>7102</v>
      </c>
      <c r="B4644" s="1" t="s">
        <v>1411</v>
      </c>
      <c r="C4644" s="1" t="s">
        <v>2432</v>
      </c>
      <c r="D4644" s="1" t="s">
        <v>2017</v>
      </c>
      <c r="E4644" s="1" t="s">
        <v>2018</v>
      </c>
      <c r="F4644" s="16" t="n">
        <v>0</v>
      </c>
      <c r="G4644" s="16" t="n">
        <v>9903.07</v>
      </c>
      <c r="H4644" s="16" t="n">
        <v>9903.07</v>
      </c>
    </row>
    <row r="4645" customFormat="false" ht="15" hidden="false" customHeight="true" outlineLevel="0" collapsed="false">
      <c r="A4645" s="1" t="s">
        <v>7103</v>
      </c>
      <c r="B4645" s="1" t="s">
        <v>1479</v>
      </c>
      <c r="C4645" s="1" t="s">
        <v>1556</v>
      </c>
      <c r="D4645" s="1" t="s">
        <v>2025</v>
      </c>
      <c r="E4645" s="1" t="s">
        <v>2018</v>
      </c>
      <c r="F4645" s="16" t="n">
        <v>0</v>
      </c>
      <c r="G4645" s="16" t="n">
        <v>4779.51</v>
      </c>
      <c r="H4645" s="16" t="n">
        <v>4779.51</v>
      </c>
    </row>
    <row r="4646" customFormat="false" ht="15" hidden="false" customHeight="true" outlineLevel="0" collapsed="false">
      <c r="A4646" s="1" t="s">
        <v>7104</v>
      </c>
      <c r="B4646" s="1" t="s">
        <v>1132</v>
      </c>
      <c r="C4646" s="1" t="s">
        <v>3162</v>
      </c>
      <c r="D4646" s="1" t="s">
        <v>2017</v>
      </c>
      <c r="E4646" s="1" t="s">
        <v>2018</v>
      </c>
      <c r="F4646" s="16" t="n">
        <v>49</v>
      </c>
      <c r="G4646" s="16" t="n">
        <v>2374.52</v>
      </c>
      <c r="H4646" s="16" t="n">
        <v>2423.52</v>
      </c>
    </row>
    <row r="4647" customFormat="false" ht="15" hidden="false" customHeight="true" outlineLevel="0" collapsed="false">
      <c r="A4647" s="1" t="s">
        <v>7105</v>
      </c>
      <c r="B4647" s="1" t="s">
        <v>595</v>
      </c>
      <c r="C4647" s="1" t="s">
        <v>1150</v>
      </c>
      <c r="D4647" s="1" t="s">
        <v>2028</v>
      </c>
      <c r="E4647" s="1" t="s">
        <v>2018</v>
      </c>
      <c r="F4647" s="16" t="n">
        <v>0</v>
      </c>
      <c r="G4647" s="16" t="n">
        <v>10218.86</v>
      </c>
      <c r="H4647" s="16" t="n">
        <v>10218.86</v>
      </c>
    </row>
    <row r="4648" customFormat="false" ht="15" hidden="false" customHeight="true" outlineLevel="0" collapsed="false">
      <c r="A4648" s="1" t="s">
        <v>7106</v>
      </c>
      <c r="B4648" s="1" t="s">
        <v>1502</v>
      </c>
      <c r="C4648" s="1" t="s">
        <v>2658</v>
      </c>
      <c r="D4648" s="1" t="s">
        <v>2021</v>
      </c>
      <c r="E4648" s="1" t="s">
        <v>2045</v>
      </c>
      <c r="F4648" s="16" t="n">
        <v>0</v>
      </c>
      <c r="G4648" s="16" t="n">
        <v>3055.03</v>
      </c>
      <c r="H4648" s="16" t="n">
        <v>3055.03</v>
      </c>
    </row>
    <row r="4649" customFormat="false" ht="15" hidden="false" customHeight="true" outlineLevel="0" collapsed="false">
      <c r="A4649" s="1" t="s">
        <v>7107</v>
      </c>
      <c r="B4649" s="1" t="s">
        <v>1736</v>
      </c>
      <c r="C4649" s="1" t="s">
        <v>2185</v>
      </c>
      <c r="D4649" s="1" t="s">
        <v>2017</v>
      </c>
      <c r="E4649" s="1" t="s">
        <v>2018</v>
      </c>
      <c r="F4649" s="16" t="n">
        <v>0</v>
      </c>
      <c r="G4649" s="16" t="n">
        <v>5551.85</v>
      </c>
      <c r="H4649" s="16" t="n">
        <v>5551.85</v>
      </c>
    </row>
    <row r="4650" customFormat="false" ht="15" hidden="false" customHeight="true" outlineLevel="0" collapsed="false">
      <c r="A4650" s="1" t="s">
        <v>7108</v>
      </c>
      <c r="B4650" s="1" t="s">
        <v>592</v>
      </c>
      <c r="C4650" s="1" t="s">
        <v>959</v>
      </c>
      <c r="D4650" s="1" t="s">
        <v>2021</v>
      </c>
      <c r="E4650" s="1" t="s">
        <v>2045</v>
      </c>
      <c r="F4650" s="16" t="n">
        <v>49</v>
      </c>
      <c r="G4650" s="16" t="n">
        <v>2374.52</v>
      </c>
      <c r="H4650" s="16" t="n">
        <v>2423.52</v>
      </c>
    </row>
    <row r="4651" customFormat="false" ht="15" hidden="false" customHeight="true" outlineLevel="0" collapsed="false">
      <c r="A4651" s="1" t="s">
        <v>7109</v>
      </c>
      <c r="B4651" s="1" t="s">
        <v>968</v>
      </c>
      <c r="C4651" s="1" t="s">
        <v>736</v>
      </c>
      <c r="D4651" s="1" t="s">
        <v>2025</v>
      </c>
      <c r="E4651" s="1" t="s">
        <v>2018</v>
      </c>
      <c r="F4651" s="16" t="n">
        <v>79</v>
      </c>
      <c r="G4651" s="16" t="n">
        <v>1686.34</v>
      </c>
      <c r="H4651" s="16" t="n">
        <v>1765.34</v>
      </c>
    </row>
    <row r="4652" customFormat="false" ht="15" hidden="false" customHeight="true" outlineLevel="0" collapsed="false">
      <c r="A4652" s="1" t="s">
        <v>7110</v>
      </c>
      <c r="B4652" s="1" t="s">
        <v>1052</v>
      </c>
      <c r="C4652" s="1" t="s">
        <v>1282</v>
      </c>
      <c r="D4652" s="1" t="s">
        <v>2017</v>
      </c>
      <c r="E4652" s="1" t="s">
        <v>2018</v>
      </c>
      <c r="F4652" s="16" t="n">
        <v>0</v>
      </c>
      <c r="G4652" s="16" t="n">
        <v>5522.37</v>
      </c>
      <c r="H4652" s="16" t="n">
        <v>5522.37</v>
      </c>
    </row>
    <row r="4653" customFormat="false" ht="15" hidden="false" customHeight="true" outlineLevel="0" collapsed="false">
      <c r="A4653" s="1" t="s">
        <v>7111</v>
      </c>
      <c r="B4653" s="1" t="s">
        <v>1315</v>
      </c>
      <c r="C4653" s="1" t="s">
        <v>1073</v>
      </c>
      <c r="D4653" s="1" t="s">
        <v>2032</v>
      </c>
      <c r="E4653" s="1" t="s">
        <v>2018</v>
      </c>
      <c r="F4653" s="16" t="n">
        <v>99</v>
      </c>
      <c r="G4653" s="16" t="n">
        <v>248.92</v>
      </c>
      <c r="H4653" s="16" t="n">
        <v>347.92</v>
      </c>
    </row>
    <row r="4654" customFormat="false" ht="15" hidden="false" customHeight="true" outlineLevel="0" collapsed="false">
      <c r="A4654" s="1" t="s">
        <v>7112</v>
      </c>
      <c r="B4654" s="1" t="s">
        <v>1834</v>
      </c>
      <c r="C4654" s="1" t="s">
        <v>2191</v>
      </c>
      <c r="D4654" s="1" t="s">
        <v>2017</v>
      </c>
      <c r="E4654" s="1" t="s">
        <v>2018</v>
      </c>
      <c r="F4654" s="16" t="n">
        <v>79</v>
      </c>
      <c r="G4654" s="16" t="n">
        <v>1158.24</v>
      </c>
      <c r="H4654" s="16" t="n">
        <v>1237.24</v>
      </c>
    </row>
    <row r="4655" customFormat="false" ht="15" hidden="false" customHeight="true" outlineLevel="0" collapsed="false">
      <c r="A4655" s="1" t="s">
        <v>7113</v>
      </c>
      <c r="B4655" s="1" t="s">
        <v>1809</v>
      </c>
      <c r="C4655" s="1" t="s">
        <v>4463</v>
      </c>
      <c r="D4655" s="1" t="s">
        <v>2017</v>
      </c>
      <c r="E4655" s="1" t="s">
        <v>2045</v>
      </c>
      <c r="F4655" s="16" t="n">
        <v>0</v>
      </c>
      <c r="G4655" s="16" t="n">
        <v>7268.61</v>
      </c>
      <c r="H4655" s="16" t="n">
        <v>7268.61</v>
      </c>
    </row>
    <row r="4656" customFormat="false" ht="15" hidden="false" customHeight="true" outlineLevel="0" collapsed="false">
      <c r="A4656" s="1" t="s">
        <v>7114</v>
      </c>
      <c r="B4656" s="1" t="s">
        <v>1405</v>
      </c>
      <c r="C4656" s="1" t="s">
        <v>1472</v>
      </c>
      <c r="D4656" s="1" t="s">
        <v>2025</v>
      </c>
      <c r="E4656" s="1" t="s">
        <v>2018</v>
      </c>
      <c r="F4656" s="16" t="n">
        <v>0</v>
      </c>
      <c r="G4656" s="16" t="n">
        <v>6793.05</v>
      </c>
      <c r="H4656" s="16" t="n">
        <v>6793.05</v>
      </c>
    </row>
    <row r="4657" customFormat="false" ht="15" hidden="false" customHeight="true" outlineLevel="0" collapsed="false">
      <c r="A4657" s="1" t="s">
        <v>7115</v>
      </c>
      <c r="B4657" s="1" t="s">
        <v>289</v>
      </c>
      <c r="C4657" s="1" t="s">
        <v>3201</v>
      </c>
      <c r="D4657" s="1" t="s">
        <v>2021</v>
      </c>
      <c r="E4657" s="1" t="s">
        <v>2018</v>
      </c>
      <c r="F4657" s="16" t="n">
        <v>49</v>
      </c>
      <c r="G4657" s="16" t="n">
        <v>2250.81</v>
      </c>
      <c r="H4657" s="16" t="n">
        <v>2299.81</v>
      </c>
    </row>
    <row r="4658" customFormat="false" ht="15" hidden="false" customHeight="true" outlineLevel="0" collapsed="false">
      <c r="A4658" s="1" t="s">
        <v>7116</v>
      </c>
      <c r="B4658" s="1" t="s">
        <v>339</v>
      </c>
      <c r="C4658" s="1" t="s">
        <v>2185</v>
      </c>
      <c r="D4658" s="1" t="s">
        <v>2021</v>
      </c>
      <c r="E4658" s="1" t="s">
        <v>2018</v>
      </c>
      <c r="F4658" s="16" t="n">
        <v>0</v>
      </c>
      <c r="G4658" s="16" t="n">
        <v>3975.85</v>
      </c>
      <c r="H4658" s="16" t="n">
        <v>3975.85</v>
      </c>
    </row>
    <row r="4659" customFormat="false" ht="15" hidden="false" customHeight="true" outlineLevel="0" collapsed="false">
      <c r="A4659" s="1" t="s">
        <v>7117</v>
      </c>
      <c r="B4659" s="1" t="s">
        <v>524</v>
      </c>
      <c r="C4659" s="1" t="s">
        <v>1171</v>
      </c>
      <c r="D4659" s="1" t="s">
        <v>2021</v>
      </c>
      <c r="E4659" s="1" t="s">
        <v>2018</v>
      </c>
      <c r="F4659" s="16" t="n">
        <v>79</v>
      </c>
      <c r="G4659" s="16" t="n">
        <v>1008.04</v>
      </c>
      <c r="H4659" s="16" t="n">
        <v>1087.04</v>
      </c>
    </row>
    <row r="4660" customFormat="false" ht="15" hidden="false" customHeight="true" outlineLevel="0" collapsed="false">
      <c r="A4660" s="1" t="s">
        <v>7118</v>
      </c>
      <c r="B4660" s="1" t="s">
        <v>763</v>
      </c>
      <c r="C4660" s="1" t="s">
        <v>3829</v>
      </c>
      <c r="D4660" s="1" t="s">
        <v>2032</v>
      </c>
      <c r="E4660" s="1" t="s">
        <v>2018</v>
      </c>
      <c r="F4660" s="16" t="n">
        <v>0</v>
      </c>
      <c r="G4660" s="16" t="n">
        <v>9073.85</v>
      </c>
      <c r="H4660" s="16" t="n">
        <v>9073.85</v>
      </c>
    </row>
    <row r="4661" customFormat="false" ht="15" hidden="false" customHeight="true" outlineLevel="0" collapsed="false">
      <c r="A4661" s="1" t="s">
        <v>7119</v>
      </c>
      <c r="B4661" s="1" t="s">
        <v>487</v>
      </c>
      <c r="C4661" s="1" t="s">
        <v>2867</v>
      </c>
      <c r="D4661" s="1" t="s">
        <v>2017</v>
      </c>
      <c r="E4661" s="1" t="s">
        <v>2018</v>
      </c>
      <c r="F4661" s="16" t="n">
        <v>79</v>
      </c>
      <c r="G4661" s="16" t="n">
        <v>1928.51</v>
      </c>
      <c r="H4661" s="16" t="n">
        <v>2007.51</v>
      </c>
    </row>
    <row r="4662" customFormat="false" ht="15" hidden="false" customHeight="true" outlineLevel="0" collapsed="false">
      <c r="A4662" s="1" t="s">
        <v>7120</v>
      </c>
      <c r="B4662" s="1" t="s">
        <v>1405</v>
      </c>
      <c r="C4662" s="1" t="s">
        <v>2319</v>
      </c>
      <c r="D4662" s="1" t="s">
        <v>2032</v>
      </c>
      <c r="E4662" s="1" t="s">
        <v>2018</v>
      </c>
      <c r="F4662" s="16" t="n">
        <v>0</v>
      </c>
      <c r="G4662" s="16" t="n">
        <v>4969.65</v>
      </c>
      <c r="H4662" s="16" t="n">
        <v>4969.65</v>
      </c>
    </row>
    <row r="4663" customFormat="false" ht="15" hidden="false" customHeight="true" outlineLevel="0" collapsed="false">
      <c r="A4663" s="1" t="s">
        <v>7121</v>
      </c>
      <c r="B4663" s="1" t="s">
        <v>1806</v>
      </c>
      <c r="C4663" s="1" t="s">
        <v>3226</v>
      </c>
      <c r="D4663" s="1" t="s">
        <v>2055</v>
      </c>
      <c r="E4663" s="1" t="s">
        <v>2045</v>
      </c>
      <c r="F4663" s="16" t="n">
        <v>0</v>
      </c>
      <c r="G4663" s="16" t="n">
        <v>6917.26</v>
      </c>
      <c r="H4663" s="16" t="n">
        <v>6917.26</v>
      </c>
    </row>
    <row r="4664" customFormat="false" ht="15" hidden="false" customHeight="true" outlineLevel="0" collapsed="false">
      <c r="A4664" s="1" t="s">
        <v>7122</v>
      </c>
      <c r="B4664" s="1" t="s">
        <v>1124</v>
      </c>
      <c r="C4664" s="1" t="s">
        <v>1509</v>
      </c>
      <c r="D4664" s="1" t="s">
        <v>2025</v>
      </c>
      <c r="E4664" s="1" t="s">
        <v>2018</v>
      </c>
      <c r="F4664" s="16" t="n">
        <v>0</v>
      </c>
      <c r="G4664" s="16" t="n">
        <v>10484.52</v>
      </c>
      <c r="H4664" s="16" t="n">
        <v>10484.52</v>
      </c>
    </row>
    <row r="4665" customFormat="false" ht="15" hidden="false" customHeight="true" outlineLevel="0" collapsed="false">
      <c r="A4665" s="1" t="s">
        <v>7123</v>
      </c>
      <c r="B4665" s="1" t="s">
        <v>1443</v>
      </c>
      <c r="C4665" s="1" t="s">
        <v>2525</v>
      </c>
      <c r="D4665" s="1" t="s">
        <v>2028</v>
      </c>
      <c r="E4665" s="1" t="s">
        <v>2018</v>
      </c>
      <c r="F4665" s="16" t="n">
        <v>0</v>
      </c>
      <c r="G4665" s="16" t="n">
        <v>13651.34</v>
      </c>
      <c r="H4665" s="16" t="n">
        <v>13651.34</v>
      </c>
    </row>
    <row r="4666" customFormat="false" ht="15" hidden="false" customHeight="true" outlineLevel="0" collapsed="false">
      <c r="A4666" s="1" t="s">
        <v>7124</v>
      </c>
      <c r="B4666" s="1" t="s">
        <v>289</v>
      </c>
      <c r="C4666" s="1" t="s">
        <v>1431</v>
      </c>
      <c r="D4666" s="1" t="s">
        <v>2017</v>
      </c>
      <c r="E4666" s="1" t="s">
        <v>2018</v>
      </c>
      <c r="F4666" s="16" t="n">
        <v>49</v>
      </c>
      <c r="G4666" s="16" t="n">
        <v>1601.08</v>
      </c>
      <c r="H4666" s="16" t="n">
        <v>1650.08</v>
      </c>
    </row>
    <row r="4667" customFormat="false" ht="15" hidden="false" customHeight="true" outlineLevel="0" collapsed="false">
      <c r="A4667" s="1" t="s">
        <v>7125</v>
      </c>
      <c r="B4667" s="1" t="s">
        <v>1731</v>
      </c>
      <c r="C4667" s="1" t="s">
        <v>1419</v>
      </c>
      <c r="D4667" s="1" t="s">
        <v>2025</v>
      </c>
      <c r="E4667" s="1" t="s">
        <v>2018</v>
      </c>
      <c r="F4667" s="16" t="n">
        <v>79</v>
      </c>
      <c r="G4667" s="16" t="n">
        <v>2142.79</v>
      </c>
      <c r="H4667" s="16" t="n">
        <v>2221.79</v>
      </c>
    </row>
    <row r="4668" customFormat="false" ht="15" hidden="false" customHeight="true" outlineLevel="0" collapsed="false">
      <c r="A4668" s="1" t="s">
        <v>7126</v>
      </c>
      <c r="B4668" s="1" t="s">
        <v>1112</v>
      </c>
      <c r="C4668" s="1" t="s">
        <v>3063</v>
      </c>
      <c r="D4668" s="1" t="s">
        <v>2021</v>
      </c>
      <c r="E4668" s="1" t="s">
        <v>2018</v>
      </c>
      <c r="F4668" s="16" t="n">
        <v>0</v>
      </c>
      <c r="G4668" s="16" t="n">
        <v>8140.79</v>
      </c>
      <c r="H4668" s="16" t="n">
        <v>8140.79</v>
      </c>
    </row>
    <row r="4669" customFormat="false" ht="15" hidden="false" customHeight="true" outlineLevel="0" collapsed="false">
      <c r="A4669" s="1" t="s">
        <v>7127</v>
      </c>
      <c r="B4669" s="1" t="s">
        <v>289</v>
      </c>
      <c r="C4669" s="1" t="s">
        <v>2922</v>
      </c>
      <c r="D4669" s="1" t="s">
        <v>2017</v>
      </c>
      <c r="E4669" s="1" t="s">
        <v>2018</v>
      </c>
      <c r="F4669" s="16" t="n">
        <v>0</v>
      </c>
      <c r="G4669" s="16" t="n">
        <v>5075.32</v>
      </c>
      <c r="H4669" s="16" t="n">
        <v>5075.32</v>
      </c>
    </row>
    <row r="4670" customFormat="false" ht="15" hidden="false" customHeight="true" outlineLevel="0" collapsed="false">
      <c r="A4670" s="1" t="s">
        <v>7128</v>
      </c>
      <c r="B4670" s="1" t="s">
        <v>1473</v>
      </c>
      <c r="C4670" s="1" t="s">
        <v>3206</v>
      </c>
      <c r="D4670" s="1" t="s">
        <v>2025</v>
      </c>
      <c r="E4670" s="1" t="s">
        <v>2018</v>
      </c>
      <c r="F4670" s="16" t="n">
        <v>0</v>
      </c>
      <c r="G4670" s="16" t="n">
        <v>14939.67</v>
      </c>
      <c r="H4670" s="16" t="n">
        <v>14939.67</v>
      </c>
    </row>
    <row r="4671" customFormat="false" ht="15" hidden="false" customHeight="true" outlineLevel="0" collapsed="false">
      <c r="A4671" s="1" t="s">
        <v>7129</v>
      </c>
      <c r="B4671" s="1" t="s">
        <v>1806</v>
      </c>
      <c r="C4671" s="1" t="s">
        <v>1431</v>
      </c>
      <c r="D4671" s="1" t="s">
        <v>2025</v>
      </c>
      <c r="E4671" s="1" t="s">
        <v>2018</v>
      </c>
      <c r="F4671" s="16" t="n">
        <v>49</v>
      </c>
      <c r="G4671" s="16" t="n">
        <v>746.76</v>
      </c>
      <c r="H4671" s="16" t="n">
        <v>795.76</v>
      </c>
    </row>
    <row r="4672" customFormat="false" ht="15" hidden="false" customHeight="true" outlineLevel="0" collapsed="false">
      <c r="A4672" s="1" t="s">
        <v>7130</v>
      </c>
      <c r="B4672" s="1" t="s">
        <v>193</v>
      </c>
      <c r="C4672" s="1" t="s">
        <v>871</v>
      </c>
      <c r="D4672" s="1" t="s">
        <v>2025</v>
      </c>
      <c r="E4672" s="1" t="s">
        <v>2018</v>
      </c>
      <c r="F4672" s="16" t="n">
        <v>0</v>
      </c>
      <c r="G4672" s="16" t="n">
        <v>5710.56</v>
      </c>
      <c r="H4672" s="16" t="n">
        <v>5710.56</v>
      </c>
    </row>
    <row r="4673" customFormat="false" ht="15" hidden="false" customHeight="true" outlineLevel="0" collapsed="false">
      <c r="A4673" s="1" t="s">
        <v>7131</v>
      </c>
      <c r="B4673" s="1" t="s">
        <v>1502</v>
      </c>
      <c r="C4673" s="1" t="s">
        <v>2525</v>
      </c>
      <c r="D4673" s="1" t="s">
        <v>2025</v>
      </c>
      <c r="E4673" s="1" t="s">
        <v>2018</v>
      </c>
      <c r="F4673" s="16" t="n">
        <v>0</v>
      </c>
      <c r="G4673" s="16" t="n">
        <v>4749.04</v>
      </c>
      <c r="H4673" s="16" t="n">
        <v>4749.04</v>
      </c>
    </row>
    <row r="4674" customFormat="false" ht="15" hidden="false" customHeight="true" outlineLevel="0" collapsed="false">
      <c r="A4674" s="1" t="s">
        <v>7132</v>
      </c>
      <c r="B4674" s="1" t="s">
        <v>1473</v>
      </c>
      <c r="C4674" s="1" t="s">
        <v>2191</v>
      </c>
      <c r="D4674" s="1" t="s">
        <v>2028</v>
      </c>
      <c r="E4674" s="1" t="s">
        <v>2022</v>
      </c>
      <c r="F4674" s="16" t="n">
        <v>0</v>
      </c>
      <c r="G4674" s="16" t="n">
        <v>4993.76</v>
      </c>
      <c r="H4674" s="16" t="n">
        <v>4993.76</v>
      </c>
    </row>
    <row r="4675" customFormat="false" ht="15" hidden="false" customHeight="true" outlineLevel="0" collapsed="false">
      <c r="A4675" s="1" t="s">
        <v>7133</v>
      </c>
      <c r="B4675" s="1" t="s">
        <v>1236</v>
      </c>
      <c r="C4675" s="1" t="s">
        <v>2361</v>
      </c>
      <c r="D4675" s="1" t="s">
        <v>2021</v>
      </c>
      <c r="E4675" s="1" t="s">
        <v>2018</v>
      </c>
      <c r="F4675" s="16" t="n">
        <v>0</v>
      </c>
      <c r="G4675" s="16" t="n">
        <v>3903.54</v>
      </c>
      <c r="H4675" s="16" t="n">
        <v>3903.54</v>
      </c>
    </row>
    <row r="4676" customFormat="false" ht="15" hidden="false" customHeight="true" outlineLevel="0" collapsed="false">
      <c r="A4676" s="1" t="s">
        <v>7134</v>
      </c>
      <c r="B4676" s="1" t="s">
        <v>1325</v>
      </c>
      <c r="C4676" s="1" t="s">
        <v>159</v>
      </c>
      <c r="D4676" s="1" t="s">
        <v>2017</v>
      </c>
      <c r="E4676" s="1" t="s">
        <v>2045</v>
      </c>
      <c r="F4676" s="16" t="n">
        <v>0</v>
      </c>
      <c r="G4676" s="16" t="n">
        <v>15629.35</v>
      </c>
      <c r="H4676" s="16" t="n">
        <v>15629.35</v>
      </c>
    </row>
    <row r="4677" customFormat="false" ht="15" hidden="false" customHeight="true" outlineLevel="0" collapsed="false">
      <c r="A4677" s="1" t="s">
        <v>7135</v>
      </c>
      <c r="B4677" s="1" t="s">
        <v>1343</v>
      </c>
      <c r="C4677" s="1" t="s">
        <v>1282</v>
      </c>
      <c r="D4677" s="1" t="s">
        <v>2017</v>
      </c>
      <c r="E4677" s="1" t="s">
        <v>2018</v>
      </c>
      <c r="F4677" s="16" t="n">
        <v>0</v>
      </c>
      <c r="G4677" s="16" t="n">
        <v>9336.83</v>
      </c>
      <c r="H4677" s="16" t="n">
        <v>9336.83</v>
      </c>
    </row>
    <row r="4678" customFormat="false" ht="15" hidden="false" customHeight="true" outlineLevel="0" collapsed="false">
      <c r="A4678" s="1" t="s">
        <v>7136</v>
      </c>
      <c r="B4678" s="1" t="s">
        <v>1241</v>
      </c>
      <c r="C4678" s="1" t="s">
        <v>1117</v>
      </c>
      <c r="D4678" s="1" t="s">
        <v>2032</v>
      </c>
      <c r="E4678" s="1" t="s">
        <v>2018</v>
      </c>
      <c r="F4678" s="16" t="n">
        <v>49</v>
      </c>
      <c r="G4678" s="16" t="n">
        <v>458.06</v>
      </c>
      <c r="H4678" s="16" t="n">
        <v>507.06</v>
      </c>
    </row>
    <row r="4679" customFormat="false" ht="15" hidden="false" customHeight="true" outlineLevel="0" collapsed="false">
      <c r="A4679" s="1" t="s">
        <v>7137</v>
      </c>
      <c r="B4679" s="1" t="s">
        <v>1375</v>
      </c>
      <c r="C4679" s="1" t="s">
        <v>2607</v>
      </c>
      <c r="D4679" s="1" t="s">
        <v>2021</v>
      </c>
      <c r="E4679" s="1" t="s">
        <v>2084</v>
      </c>
      <c r="F4679" s="16" t="n">
        <v>79</v>
      </c>
      <c r="G4679" s="16" t="n">
        <v>2137.07</v>
      </c>
      <c r="H4679" s="16" t="n">
        <v>2216.07</v>
      </c>
    </row>
    <row r="4680" customFormat="false" ht="15" hidden="false" customHeight="true" outlineLevel="0" collapsed="false">
      <c r="A4680" s="1" t="s">
        <v>7138</v>
      </c>
      <c r="B4680" s="1" t="s">
        <v>524</v>
      </c>
      <c r="C4680" s="1" t="s">
        <v>2418</v>
      </c>
      <c r="D4680" s="1" t="s">
        <v>2017</v>
      </c>
      <c r="E4680" s="1" t="s">
        <v>2018</v>
      </c>
      <c r="F4680" s="16" t="n">
        <v>0</v>
      </c>
      <c r="G4680" s="16" t="n">
        <v>2882.6</v>
      </c>
      <c r="H4680" s="16" t="n">
        <v>2882.6</v>
      </c>
    </row>
    <row r="4681" customFormat="false" ht="15" hidden="false" customHeight="true" outlineLevel="0" collapsed="false">
      <c r="A4681" s="1" t="s">
        <v>7139</v>
      </c>
      <c r="B4681" s="1" t="s">
        <v>708</v>
      </c>
      <c r="C4681" s="1" t="s">
        <v>3316</v>
      </c>
      <c r="D4681" s="1" t="s">
        <v>2017</v>
      </c>
      <c r="E4681" s="1" t="s">
        <v>2018</v>
      </c>
      <c r="F4681" s="16" t="n">
        <v>49</v>
      </c>
      <c r="G4681" s="16" t="n">
        <v>2447.63</v>
      </c>
      <c r="H4681" s="16" t="n">
        <v>2496.63</v>
      </c>
    </row>
    <row r="4682" customFormat="false" ht="15" hidden="false" customHeight="true" outlineLevel="0" collapsed="false">
      <c r="A4682" s="1" t="s">
        <v>7140</v>
      </c>
      <c r="B4682" s="1" t="s">
        <v>447</v>
      </c>
      <c r="C4682" s="1" t="s">
        <v>2716</v>
      </c>
      <c r="D4682" s="1" t="s">
        <v>2032</v>
      </c>
      <c r="E4682" s="1" t="s">
        <v>2018</v>
      </c>
      <c r="F4682" s="16" t="n">
        <v>0</v>
      </c>
      <c r="G4682" s="16" t="n">
        <v>8063.59</v>
      </c>
      <c r="H4682" s="16" t="n">
        <v>8063.59</v>
      </c>
    </row>
    <row r="4683" customFormat="false" ht="15" hidden="false" customHeight="true" outlineLevel="0" collapsed="false">
      <c r="A4683" s="1" t="s">
        <v>7141</v>
      </c>
      <c r="B4683" s="1" t="s">
        <v>1124</v>
      </c>
      <c r="C4683" s="1" t="s">
        <v>2122</v>
      </c>
      <c r="D4683" s="1" t="s">
        <v>2017</v>
      </c>
      <c r="E4683" s="1" t="s">
        <v>2018</v>
      </c>
      <c r="F4683" s="16" t="n">
        <v>0</v>
      </c>
      <c r="G4683" s="16" t="n">
        <v>9164.88</v>
      </c>
      <c r="H4683" s="16" t="n">
        <v>9164.88</v>
      </c>
    </row>
    <row r="4684" customFormat="false" ht="15" hidden="false" customHeight="true" outlineLevel="0" collapsed="false">
      <c r="A4684" s="1" t="s">
        <v>7142</v>
      </c>
      <c r="B4684" s="1" t="s">
        <v>199</v>
      </c>
      <c r="C4684" s="1" t="s">
        <v>2203</v>
      </c>
      <c r="D4684" s="1" t="s">
        <v>2017</v>
      </c>
      <c r="E4684" s="1" t="s">
        <v>2018</v>
      </c>
      <c r="F4684" s="16" t="n">
        <v>0</v>
      </c>
      <c r="G4684" s="16" t="n">
        <v>12811.75</v>
      </c>
      <c r="H4684" s="16" t="n">
        <v>12811.75</v>
      </c>
    </row>
    <row r="4685" customFormat="false" ht="15" hidden="false" customHeight="true" outlineLevel="0" collapsed="false">
      <c r="A4685" s="1" t="s">
        <v>7143</v>
      </c>
      <c r="B4685" s="1" t="s">
        <v>586</v>
      </c>
      <c r="C4685" s="1" t="s">
        <v>2819</v>
      </c>
      <c r="D4685" s="1" t="s">
        <v>2032</v>
      </c>
      <c r="E4685" s="1" t="s">
        <v>2018</v>
      </c>
      <c r="F4685" s="16" t="n">
        <v>0</v>
      </c>
      <c r="G4685" s="16" t="n">
        <v>15626.02</v>
      </c>
      <c r="H4685" s="16" t="n">
        <v>15626.02</v>
      </c>
    </row>
    <row r="4686" customFormat="false" ht="15" hidden="false" customHeight="true" outlineLevel="0" collapsed="false">
      <c r="A4686" s="1" t="s">
        <v>7144</v>
      </c>
      <c r="B4686" s="1" t="s">
        <v>1758</v>
      </c>
      <c r="C4686" s="1" t="s">
        <v>1579</v>
      </c>
      <c r="D4686" s="1" t="s">
        <v>2028</v>
      </c>
      <c r="E4686" s="1" t="s">
        <v>2045</v>
      </c>
      <c r="F4686" s="16" t="n">
        <v>49</v>
      </c>
      <c r="G4686" s="16" t="n">
        <v>2398.35</v>
      </c>
      <c r="H4686" s="16" t="n">
        <v>2447.35</v>
      </c>
    </row>
    <row r="4687" customFormat="false" ht="15" hidden="false" customHeight="true" outlineLevel="0" collapsed="false">
      <c r="A4687" s="1" t="s">
        <v>7145</v>
      </c>
      <c r="B4687" s="1" t="s">
        <v>1389</v>
      </c>
      <c r="C4687" s="1" t="s">
        <v>119</v>
      </c>
      <c r="D4687" s="1" t="s">
        <v>2025</v>
      </c>
      <c r="E4687" s="1" t="s">
        <v>2018</v>
      </c>
      <c r="F4687" s="16" t="n">
        <v>0</v>
      </c>
      <c r="G4687" s="16" t="n">
        <v>5541.67</v>
      </c>
      <c r="H4687" s="16" t="n">
        <v>5541.67</v>
      </c>
    </row>
    <row r="4688" customFormat="false" ht="15" hidden="false" customHeight="true" outlineLevel="0" collapsed="false">
      <c r="A4688" s="1" t="s">
        <v>7146</v>
      </c>
      <c r="B4688" s="1" t="s">
        <v>1263</v>
      </c>
      <c r="C4688" s="1" t="s">
        <v>384</v>
      </c>
      <c r="D4688" s="1" t="s">
        <v>2017</v>
      </c>
      <c r="E4688" s="1" t="s">
        <v>2018</v>
      </c>
      <c r="F4688" s="16" t="n">
        <v>0</v>
      </c>
      <c r="G4688" s="16" t="n">
        <v>7796.18</v>
      </c>
      <c r="H4688" s="16" t="n">
        <v>7796.18</v>
      </c>
    </row>
    <row r="4689" customFormat="false" ht="15" hidden="false" customHeight="true" outlineLevel="0" collapsed="false">
      <c r="A4689" s="1" t="s">
        <v>7147</v>
      </c>
      <c r="B4689" s="1" t="s">
        <v>1514</v>
      </c>
      <c r="C4689" s="1" t="s">
        <v>3134</v>
      </c>
      <c r="D4689" s="1" t="s">
        <v>2017</v>
      </c>
      <c r="E4689" s="1" t="s">
        <v>2018</v>
      </c>
      <c r="F4689" s="16" t="n">
        <v>0</v>
      </c>
      <c r="G4689" s="16" t="n">
        <v>2658</v>
      </c>
      <c r="H4689" s="16" t="n">
        <v>2658</v>
      </c>
    </row>
    <row r="4690" customFormat="false" ht="15" hidden="false" customHeight="true" outlineLevel="0" collapsed="false">
      <c r="A4690" s="1" t="s">
        <v>7148</v>
      </c>
      <c r="B4690" s="1" t="s">
        <v>320</v>
      </c>
      <c r="C4690" s="1" t="s">
        <v>2349</v>
      </c>
      <c r="D4690" s="1" t="s">
        <v>2025</v>
      </c>
      <c r="E4690" s="1" t="s">
        <v>2018</v>
      </c>
      <c r="F4690" s="16" t="n">
        <v>79</v>
      </c>
      <c r="G4690" s="16" t="n">
        <v>996.8</v>
      </c>
      <c r="H4690" s="16" t="n">
        <v>1075.8</v>
      </c>
    </row>
    <row r="4691" customFormat="false" ht="15" hidden="false" customHeight="true" outlineLevel="0" collapsed="false">
      <c r="A4691" s="1" t="s">
        <v>7149</v>
      </c>
      <c r="B4691" s="1" t="s">
        <v>177</v>
      </c>
      <c r="C4691" s="1" t="s">
        <v>3316</v>
      </c>
      <c r="D4691" s="1" t="s">
        <v>2025</v>
      </c>
      <c r="E4691" s="1" t="s">
        <v>2018</v>
      </c>
      <c r="F4691" s="16" t="n">
        <v>0</v>
      </c>
      <c r="G4691" s="16" t="n">
        <v>3435.6</v>
      </c>
      <c r="H4691" s="16" t="n">
        <v>3435.6</v>
      </c>
    </row>
    <row r="4692" customFormat="false" ht="15" hidden="false" customHeight="true" outlineLevel="0" collapsed="false">
      <c r="A4692" s="1" t="s">
        <v>7150</v>
      </c>
      <c r="B4692" s="1" t="s">
        <v>1723</v>
      </c>
      <c r="C4692" s="1" t="s">
        <v>2697</v>
      </c>
      <c r="D4692" s="1" t="s">
        <v>2017</v>
      </c>
      <c r="E4692" s="1" t="s">
        <v>2018</v>
      </c>
      <c r="F4692" s="16" t="n">
        <v>0</v>
      </c>
      <c r="G4692" s="16" t="n">
        <v>4174.47</v>
      </c>
      <c r="H4692" s="16" t="n">
        <v>4174.47</v>
      </c>
    </row>
    <row r="4693" customFormat="false" ht="15" hidden="false" customHeight="true" outlineLevel="0" collapsed="false">
      <c r="A4693" s="1" t="s">
        <v>7151</v>
      </c>
      <c r="B4693" s="1" t="s">
        <v>1496</v>
      </c>
      <c r="C4693" s="1" t="s">
        <v>1590</v>
      </c>
      <c r="D4693" s="1" t="s">
        <v>2025</v>
      </c>
      <c r="E4693" s="1" t="s">
        <v>2018</v>
      </c>
      <c r="F4693" s="16" t="n">
        <v>0</v>
      </c>
      <c r="G4693" s="16" t="n">
        <v>7316.17</v>
      </c>
      <c r="H4693" s="16" t="n">
        <v>7316.17</v>
      </c>
    </row>
    <row r="4694" customFormat="false" ht="15" hidden="false" customHeight="true" outlineLevel="0" collapsed="false">
      <c r="A4694" s="1" t="s">
        <v>7152</v>
      </c>
      <c r="B4694" s="1" t="s">
        <v>465</v>
      </c>
      <c r="C4694" s="1" t="s">
        <v>3450</v>
      </c>
      <c r="D4694" s="1" t="s">
        <v>2025</v>
      </c>
      <c r="E4694" s="1" t="s">
        <v>2018</v>
      </c>
      <c r="F4694" s="16" t="n">
        <v>0</v>
      </c>
      <c r="G4694" s="16" t="n">
        <v>5326.75</v>
      </c>
      <c r="H4694" s="16" t="n">
        <v>5326.75</v>
      </c>
    </row>
    <row r="4695" customFormat="false" ht="15" hidden="false" customHeight="true" outlineLevel="0" collapsed="false">
      <c r="A4695" s="1" t="s">
        <v>7153</v>
      </c>
      <c r="B4695" s="1" t="s">
        <v>1271</v>
      </c>
      <c r="C4695" s="1" t="s">
        <v>842</v>
      </c>
      <c r="D4695" s="1" t="s">
        <v>2025</v>
      </c>
      <c r="E4695" s="1" t="s">
        <v>2018</v>
      </c>
      <c r="F4695" s="16" t="n">
        <v>99</v>
      </c>
      <c r="G4695" s="16" t="n">
        <v>1872.45</v>
      </c>
      <c r="H4695" s="16" t="n">
        <v>1971.45</v>
      </c>
    </row>
    <row r="4696" customFormat="false" ht="15" hidden="false" customHeight="true" outlineLevel="0" collapsed="false">
      <c r="A4696" s="1" t="s">
        <v>7154</v>
      </c>
      <c r="B4696" s="1" t="s">
        <v>1559</v>
      </c>
      <c r="C4696" s="1" t="s">
        <v>2482</v>
      </c>
      <c r="D4696" s="1" t="s">
        <v>2025</v>
      </c>
      <c r="E4696" s="1" t="s">
        <v>2018</v>
      </c>
      <c r="F4696" s="16" t="n">
        <v>49</v>
      </c>
      <c r="G4696" s="16" t="n">
        <v>295.59</v>
      </c>
      <c r="H4696" s="16" t="n">
        <v>344.59</v>
      </c>
    </row>
    <row r="4697" customFormat="false" ht="15" hidden="false" customHeight="true" outlineLevel="0" collapsed="false">
      <c r="A4697" s="1" t="s">
        <v>7155</v>
      </c>
      <c r="B4697" s="1" t="s">
        <v>234</v>
      </c>
      <c r="C4697" s="1" t="s">
        <v>3238</v>
      </c>
      <c r="D4697" s="1" t="s">
        <v>2025</v>
      </c>
      <c r="E4697" s="1" t="s">
        <v>2018</v>
      </c>
      <c r="F4697" s="16" t="n">
        <v>49</v>
      </c>
      <c r="G4697" s="16" t="n">
        <v>1469.28</v>
      </c>
      <c r="H4697" s="16" t="n">
        <v>1518.28</v>
      </c>
    </row>
    <row r="4698" customFormat="false" ht="15" hidden="false" customHeight="true" outlineLevel="0" collapsed="false">
      <c r="A4698" s="1" t="s">
        <v>7156</v>
      </c>
      <c r="B4698" s="1" t="s">
        <v>945</v>
      </c>
      <c r="C4698" s="1" t="s">
        <v>3295</v>
      </c>
      <c r="D4698" s="1" t="s">
        <v>2055</v>
      </c>
      <c r="E4698" s="1" t="s">
        <v>2045</v>
      </c>
      <c r="F4698" s="16" t="n">
        <v>0</v>
      </c>
      <c r="G4698" s="16" t="n">
        <v>2729.5</v>
      </c>
      <c r="H4698" s="16" t="n">
        <v>2729.5</v>
      </c>
    </row>
    <row r="4699" customFormat="false" ht="15" hidden="false" customHeight="true" outlineLevel="0" collapsed="false">
      <c r="A4699" s="1" t="s">
        <v>7157</v>
      </c>
      <c r="B4699" s="1" t="s">
        <v>1562</v>
      </c>
      <c r="C4699" s="1" t="s">
        <v>1687</v>
      </c>
      <c r="D4699" s="1" t="s">
        <v>2055</v>
      </c>
      <c r="E4699" s="1" t="s">
        <v>2018</v>
      </c>
      <c r="F4699" s="16" t="n">
        <v>79</v>
      </c>
      <c r="G4699" s="16" t="n">
        <v>2038.6</v>
      </c>
      <c r="H4699" s="16" t="n">
        <v>2117.6</v>
      </c>
    </row>
    <row r="4700" customFormat="false" ht="15" hidden="false" customHeight="true" outlineLevel="0" collapsed="false">
      <c r="A4700" s="1" t="s">
        <v>7158</v>
      </c>
      <c r="B4700" s="1" t="s">
        <v>668</v>
      </c>
      <c r="C4700" s="1" t="s">
        <v>1162</v>
      </c>
      <c r="D4700" s="1" t="s">
        <v>2025</v>
      </c>
      <c r="E4700" s="1" t="s">
        <v>2022</v>
      </c>
      <c r="F4700" s="16" t="n">
        <v>49</v>
      </c>
      <c r="G4700" s="16" t="n">
        <v>2195.2</v>
      </c>
      <c r="H4700" s="16" t="n">
        <v>2244.2</v>
      </c>
    </row>
    <row r="4701" customFormat="false" ht="15" hidden="false" customHeight="true" outlineLevel="0" collapsed="false">
      <c r="A4701" s="1" t="s">
        <v>7159</v>
      </c>
      <c r="B4701" s="1" t="s">
        <v>1902</v>
      </c>
      <c r="C4701" s="1" t="s">
        <v>3099</v>
      </c>
      <c r="D4701" s="1" t="s">
        <v>2021</v>
      </c>
      <c r="E4701" s="1" t="s">
        <v>2018</v>
      </c>
      <c r="F4701" s="16" t="n">
        <v>79</v>
      </c>
      <c r="G4701" s="16" t="n">
        <v>657.82</v>
      </c>
      <c r="H4701" s="16" t="n">
        <v>736.82</v>
      </c>
    </row>
    <row r="4702" customFormat="false" ht="15" hidden="false" customHeight="true" outlineLevel="0" collapsed="false">
      <c r="A4702" s="1" t="s">
        <v>7160</v>
      </c>
      <c r="B4702" s="1" t="s">
        <v>758</v>
      </c>
      <c r="C4702" s="1" t="s">
        <v>2145</v>
      </c>
      <c r="D4702" s="1" t="s">
        <v>2055</v>
      </c>
      <c r="E4702" s="1" t="s">
        <v>2018</v>
      </c>
      <c r="F4702" s="16" t="n">
        <v>0</v>
      </c>
      <c r="G4702" s="16" t="n">
        <v>6030.89</v>
      </c>
      <c r="H4702" s="16" t="n">
        <v>6030.89</v>
      </c>
    </row>
    <row r="4703" customFormat="false" ht="15" hidden="false" customHeight="true" outlineLevel="0" collapsed="false">
      <c r="A4703" s="1" t="s">
        <v>7161</v>
      </c>
      <c r="B4703" s="1" t="s">
        <v>1554</v>
      </c>
      <c r="C4703" s="1" t="s">
        <v>911</v>
      </c>
      <c r="D4703" s="1" t="s">
        <v>2017</v>
      </c>
      <c r="E4703" s="1" t="s">
        <v>2018</v>
      </c>
      <c r="F4703" s="16" t="n">
        <v>0</v>
      </c>
      <c r="G4703" s="16" t="n">
        <v>6246.53</v>
      </c>
      <c r="H4703" s="16" t="n">
        <v>6246.53</v>
      </c>
    </row>
    <row r="4704" customFormat="false" ht="15" hidden="false" customHeight="true" outlineLevel="0" collapsed="false">
      <c r="A4704" s="1" t="s">
        <v>7162</v>
      </c>
      <c r="B4704" s="1" t="s">
        <v>1052</v>
      </c>
      <c r="C4704" s="1" t="s">
        <v>4398</v>
      </c>
      <c r="D4704" s="1" t="s">
        <v>2017</v>
      </c>
      <c r="E4704" s="1" t="s">
        <v>2018</v>
      </c>
      <c r="F4704" s="16" t="n">
        <v>0</v>
      </c>
      <c r="G4704" s="16" t="n">
        <v>5141.72</v>
      </c>
      <c r="H4704" s="16" t="n">
        <v>5141.72</v>
      </c>
    </row>
    <row r="4705" customFormat="false" ht="15" hidden="false" customHeight="true" outlineLevel="0" collapsed="false">
      <c r="A4705" s="1" t="s">
        <v>7163</v>
      </c>
      <c r="B4705" s="1" t="s">
        <v>1493</v>
      </c>
      <c r="C4705" s="1" t="s">
        <v>2067</v>
      </c>
      <c r="D4705" s="1" t="s">
        <v>2025</v>
      </c>
      <c r="E4705" s="1" t="s">
        <v>2045</v>
      </c>
      <c r="F4705" s="16" t="n">
        <v>0</v>
      </c>
      <c r="G4705" s="16" t="n">
        <v>7517.22</v>
      </c>
      <c r="H4705" s="16" t="n">
        <v>7517.22</v>
      </c>
    </row>
    <row r="4706" customFormat="false" ht="15" hidden="false" customHeight="true" outlineLevel="0" collapsed="false">
      <c r="A4706" s="1" t="s">
        <v>7164</v>
      </c>
      <c r="B4706" s="1" t="s">
        <v>1905</v>
      </c>
      <c r="C4706" s="1" t="s">
        <v>629</v>
      </c>
      <c r="D4706" s="1" t="s">
        <v>2025</v>
      </c>
      <c r="E4706" s="1" t="s">
        <v>2018</v>
      </c>
      <c r="F4706" s="16" t="n">
        <v>79</v>
      </c>
      <c r="G4706" s="16" t="n">
        <v>964.34</v>
      </c>
      <c r="H4706" s="16" t="n">
        <v>1043.34</v>
      </c>
    </row>
    <row r="4707" customFormat="false" ht="15" hidden="false" customHeight="true" outlineLevel="0" collapsed="false">
      <c r="A4707" s="1" t="s">
        <v>7165</v>
      </c>
      <c r="B4707" s="1" t="s">
        <v>408</v>
      </c>
      <c r="C4707" s="1" t="s">
        <v>2452</v>
      </c>
      <c r="D4707" s="1" t="s">
        <v>2017</v>
      </c>
      <c r="E4707" s="1" t="s">
        <v>2045</v>
      </c>
      <c r="F4707" s="16" t="n">
        <v>0</v>
      </c>
      <c r="G4707" s="16" t="n">
        <v>38974.45</v>
      </c>
      <c r="H4707" s="16" t="n">
        <v>38974.45</v>
      </c>
    </row>
    <row r="4708" customFormat="false" ht="15" hidden="false" customHeight="true" outlineLevel="0" collapsed="false">
      <c r="A4708" s="1" t="s">
        <v>7166</v>
      </c>
      <c r="B4708" s="1" t="s">
        <v>619</v>
      </c>
      <c r="C4708" s="1" t="s">
        <v>6114</v>
      </c>
      <c r="D4708" s="1" t="s">
        <v>2025</v>
      </c>
      <c r="E4708" s="1" t="s">
        <v>2018</v>
      </c>
      <c r="F4708" s="16" t="n">
        <v>0</v>
      </c>
      <c r="G4708" s="16" t="n">
        <v>4370.68</v>
      </c>
      <c r="H4708" s="16" t="n">
        <v>4370.68</v>
      </c>
    </row>
    <row r="4709" customFormat="false" ht="15" hidden="false" customHeight="true" outlineLevel="0" collapsed="false">
      <c r="A4709" s="1" t="s">
        <v>7167</v>
      </c>
      <c r="B4709" s="1" t="s">
        <v>1014</v>
      </c>
      <c r="C4709" s="1" t="s">
        <v>572</v>
      </c>
      <c r="D4709" s="1" t="s">
        <v>2017</v>
      </c>
      <c r="E4709" s="1" t="s">
        <v>2045</v>
      </c>
      <c r="F4709" s="16" t="n">
        <v>0</v>
      </c>
      <c r="G4709" s="16" t="n">
        <v>5949.05</v>
      </c>
      <c r="H4709" s="16" t="n">
        <v>5949.05</v>
      </c>
    </row>
    <row r="4710" customFormat="false" ht="15" hidden="false" customHeight="true" outlineLevel="0" collapsed="false">
      <c r="A4710" s="1" t="s">
        <v>7168</v>
      </c>
      <c r="B4710" s="1" t="s">
        <v>1071</v>
      </c>
      <c r="C4710" s="1" t="s">
        <v>3429</v>
      </c>
      <c r="D4710" s="1" t="s">
        <v>2055</v>
      </c>
      <c r="E4710" s="1" t="s">
        <v>2018</v>
      </c>
      <c r="F4710" s="16" t="n">
        <v>0</v>
      </c>
      <c r="G4710" s="16" t="n">
        <v>2856.69</v>
      </c>
      <c r="H4710" s="16" t="n">
        <v>2856.69</v>
      </c>
    </row>
    <row r="4711" customFormat="false" ht="15" hidden="false" customHeight="true" outlineLevel="0" collapsed="false">
      <c r="A4711" s="1" t="s">
        <v>7169</v>
      </c>
      <c r="B4711" s="1" t="s">
        <v>666</v>
      </c>
      <c r="C4711" s="1" t="s">
        <v>490</v>
      </c>
      <c r="D4711" s="1" t="s">
        <v>2028</v>
      </c>
      <c r="E4711" s="1" t="s">
        <v>2018</v>
      </c>
      <c r="F4711" s="16" t="n">
        <v>0</v>
      </c>
      <c r="G4711" s="16" t="n">
        <v>6572.71</v>
      </c>
      <c r="H4711" s="16" t="n">
        <v>6572.71</v>
      </c>
    </row>
    <row r="4712" customFormat="false" ht="15" hidden="false" customHeight="true" outlineLevel="0" collapsed="false">
      <c r="A4712" s="1" t="s">
        <v>7170</v>
      </c>
      <c r="B4712" s="1" t="s">
        <v>551</v>
      </c>
      <c r="C4712" s="1" t="s">
        <v>3382</v>
      </c>
      <c r="D4712" s="1" t="s">
        <v>2025</v>
      </c>
      <c r="E4712" s="1" t="s">
        <v>2084</v>
      </c>
      <c r="F4712" s="16" t="n">
        <v>0</v>
      </c>
      <c r="G4712" s="16" t="n">
        <v>61935.61</v>
      </c>
      <c r="H4712" s="16" t="n">
        <v>61935.61</v>
      </c>
    </row>
    <row r="4713" customFormat="false" ht="15" hidden="false" customHeight="true" outlineLevel="0" collapsed="false">
      <c r="A4713" s="1" t="s">
        <v>7171</v>
      </c>
      <c r="B4713" s="1" t="s">
        <v>1375</v>
      </c>
      <c r="C4713" s="1" t="s">
        <v>922</v>
      </c>
      <c r="D4713" s="1" t="s">
        <v>2025</v>
      </c>
      <c r="E4713" s="1" t="s">
        <v>2018</v>
      </c>
      <c r="F4713" s="16" t="n">
        <v>99</v>
      </c>
      <c r="G4713" s="16" t="n">
        <v>933.45</v>
      </c>
      <c r="H4713" s="16" t="n">
        <v>1032.45</v>
      </c>
    </row>
    <row r="4714" customFormat="false" ht="15" hidden="false" customHeight="true" outlineLevel="0" collapsed="false">
      <c r="A4714" s="1" t="s">
        <v>7172</v>
      </c>
      <c r="B4714" s="1" t="s">
        <v>763</v>
      </c>
      <c r="C4714" s="1" t="s">
        <v>2091</v>
      </c>
      <c r="D4714" s="1" t="s">
        <v>2017</v>
      </c>
      <c r="E4714" s="1" t="s">
        <v>2018</v>
      </c>
      <c r="F4714" s="16" t="n">
        <v>0</v>
      </c>
      <c r="G4714" s="16" t="n">
        <v>2996.82</v>
      </c>
      <c r="H4714" s="16" t="n">
        <v>2996.82</v>
      </c>
    </row>
    <row r="4715" customFormat="false" ht="15" hidden="false" customHeight="true" outlineLevel="0" collapsed="false">
      <c r="A4715" s="1" t="s">
        <v>7173</v>
      </c>
      <c r="B4715" s="1" t="s">
        <v>879</v>
      </c>
      <c r="C4715" s="1" t="s">
        <v>1641</v>
      </c>
      <c r="D4715" s="1" t="s">
        <v>2017</v>
      </c>
      <c r="E4715" s="1" t="s">
        <v>2018</v>
      </c>
      <c r="F4715" s="16" t="n">
        <v>0</v>
      </c>
      <c r="G4715" s="16" t="n">
        <v>5045.75</v>
      </c>
      <c r="H4715" s="16" t="n">
        <v>5045.75</v>
      </c>
    </row>
    <row r="4716" customFormat="false" ht="15" hidden="false" customHeight="true" outlineLevel="0" collapsed="false">
      <c r="A4716" s="1" t="s">
        <v>7174</v>
      </c>
      <c r="B4716" s="1" t="s">
        <v>857</v>
      </c>
      <c r="C4716" s="1" t="s">
        <v>836</v>
      </c>
      <c r="D4716" s="1" t="s">
        <v>2017</v>
      </c>
      <c r="E4716" s="1" t="s">
        <v>2018</v>
      </c>
      <c r="F4716" s="16" t="n">
        <v>0</v>
      </c>
      <c r="G4716" s="16" t="n">
        <v>2588.97</v>
      </c>
      <c r="H4716" s="16" t="n">
        <v>2588.97</v>
      </c>
    </row>
    <row r="4717" customFormat="false" ht="15" hidden="false" customHeight="true" outlineLevel="0" collapsed="false">
      <c r="A4717" s="1" t="s">
        <v>7175</v>
      </c>
      <c r="B4717" s="1" t="s">
        <v>1703</v>
      </c>
      <c r="C4717" s="1" t="s">
        <v>2315</v>
      </c>
      <c r="D4717" s="1" t="s">
        <v>2055</v>
      </c>
      <c r="E4717" s="1" t="s">
        <v>2018</v>
      </c>
      <c r="F4717" s="16" t="n">
        <v>0</v>
      </c>
      <c r="G4717" s="16" t="n">
        <v>6551.84</v>
      </c>
      <c r="H4717" s="16" t="n">
        <v>6551.84</v>
      </c>
    </row>
    <row r="4718" customFormat="false" ht="15" hidden="false" customHeight="true" outlineLevel="0" collapsed="false">
      <c r="A4718" s="1" t="s">
        <v>7176</v>
      </c>
      <c r="B4718" s="1" t="s">
        <v>1041</v>
      </c>
      <c r="C4718" s="1" t="s">
        <v>808</v>
      </c>
      <c r="D4718" s="1" t="s">
        <v>2025</v>
      </c>
      <c r="E4718" s="1" t="s">
        <v>2018</v>
      </c>
      <c r="F4718" s="16" t="n">
        <v>0</v>
      </c>
      <c r="G4718" s="16" t="n">
        <v>29117.44</v>
      </c>
      <c r="H4718" s="16" t="n">
        <v>29117.44</v>
      </c>
    </row>
    <row r="4719" customFormat="false" ht="15" hidden="false" customHeight="true" outlineLevel="0" collapsed="false">
      <c r="A4719" s="1" t="s">
        <v>7177</v>
      </c>
      <c r="B4719" s="1" t="s">
        <v>768</v>
      </c>
      <c r="C4719" s="1" t="s">
        <v>2319</v>
      </c>
      <c r="D4719" s="1" t="s">
        <v>2017</v>
      </c>
      <c r="E4719" s="1" t="s">
        <v>2045</v>
      </c>
      <c r="F4719" s="16" t="n">
        <v>0</v>
      </c>
      <c r="G4719" s="16" t="n">
        <v>17841.35</v>
      </c>
      <c r="H4719" s="16" t="n">
        <v>17841.35</v>
      </c>
    </row>
    <row r="4720" customFormat="false" ht="15" hidden="false" customHeight="true" outlineLevel="0" collapsed="false">
      <c r="A4720" s="1" t="s">
        <v>7178</v>
      </c>
      <c r="B4720" s="1" t="s">
        <v>1869</v>
      </c>
      <c r="C4720" s="1" t="s">
        <v>5060</v>
      </c>
      <c r="D4720" s="1" t="s">
        <v>2021</v>
      </c>
      <c r="E4720" s="1" t="s">
        <v>2018</v>
      </c>
      <c r="F4720" s="16" t="n">
        <v>79</v>
      </c>
      <c r="G4720" s="16" t="n">
        <v>867.91</v>
      </c>
      <c r="H4720" s="16" t="n">
        <v>946.91</v>
      </c>
    </row>
    <row r="4721" customFormat="false" ht="15" hidden="false" customHeight="true" outlineLevel="0" collapsed="false">
      <c r="A4721" s="1" t="s">
        <v>7179</v>
      </c>
      <c r="B4721" s="1" t="s">
        <v>1121</v>
      </c>
      <c r="C4721" s="1" t="s">
        <v>4550</v>
      </c>
      <c r="D4721" s="1" t="s">
        <v>2028</v>
      </c>
      <c r="E4721" s="1" t="s">
        <v>2018</v>
      </c>
      <c r="F4721" s="16" t="n">
        <v>0</v>
      </c>
      <c r="G4721" s="16" t="n">
        <v>9847.22</v>
      </c>
      <c r="H4721" s="16" t="n">
        <v>9847.22</v>
      </c>
    </row>
    <row r="4722" customFormat="false" ht="15" hidden="false" customHeight="true" outlineLevel="0" collapsed="false">
      <c r="A4722" s="1" t="s">
        <v>7180</v>
      </c>
      <c r="B4722" s="1" t="s">
        <v>671</v>
      </c>
      <c r="C4722" s="1" t="s">
        <v>3130</v>
      </c>
      <c r="D4722" s="1" t="s">
        <v>2017</v>
      </c>
      <c r="E4722" s="1" t="s">
        <v>2018</v>
      </c>
      <c r="F4722" s="16" t="n">
        <v>49</v>
      </c>
      <c r="G4722" s="16" t="n">
        <v>675.24</v>
      </c>
      <c r="H4722" s="16" t="n">
        <v>724.24</v>
      </c>
    </row>
    <row r="4723" customFormat="false" ht="15" hidden="false" customHeight="true" outlineLevel="0" collapsed="false">
      <c r="A4723" s="1" t="s">
        <v>7181</v>
      </c>
      <c r="B4723" s="1" t="s">
        <v>1440</v>
      </c>
      <c r="C4723" s="1" t="s">
        <v>2854</v>
      </c>
      <c r="D4723" s="1" t="s">
        <v>2025</v>
      </c>
      <c r="E4723" s="1" t="s">
        <v>2018</v>
      </c>
      <c r="F4723" s="16" t="n">
        <v>0</v>
      </c>
      <c r="G4723" s="16" t="n">
        <v>4052.1</v>
      </c>
      <c r="H4723" s="16" t="n">
        <v>4052.1</v>
      </c>
    </row>
    <row r="4724" customFormat="false" ht="15" hidden="false" customHeight="true" outlineLevel="0" collapsed="false">
      <c r="A4724" s="1" t="s">
        <v>7182</v>
      </c>
      <c r="B4724" s="1" t="s">
        <v>1193</v>
      </c>
      <c r="C4724" s="1" t="s">
        <v>1144</v>
      </c>
      <c r="D4724" s="1" t="s">
        <v>2028</v>
      </c>
      <c r="E4724" s="1" t="s">
        <v>2018</v>
      </c>
      <c r="F4724" s="16" t="n">
        <v>0</v>
      </c>
      <c r="G4724" s="16" t="n">
        <v>23959.49</v>
      </c>
      <c r="H4724" s="16" t="n">
        <v>23959.49</v>
      </c>
    </row>
    <row r="4725" customFormat="false" ht="15" hidden="false" customHeight="true" outlineLevel="0" collapsed="false">
      <c r="A4725" s="1" t="s">
        <v>7183</v>
      </c>
      <c r="B4725" s="1" t="s">
        <v>1280</v>
      </c>
      <c r="C4725" s="1" t="s">
        <v>2396</v>
      </c>
      <c r="D4725" s="1" t="s">
        <v>2055</v>
      </c>
      <c r="E4725" s="1" t="s">
        <v>2018</v>
      </c>
      <c r="F4725" s="16" t="n">
        <v>0</v>
      </c>
      <c r="G4725" s="16" t="n">
        <v>3220.13</v>
      </c>
      <c r="H4725" s="16" t="n">
        <v>3220.13</v>
      </c>
    </row>
    <row r="4726" customFormat="false" ht="15" hidden="false" customHeight="true" outlineLevel="0" collapsed="false">
      <c r="A4726" s="1" t="s">
        <v>7184</v>
      </c>
      <c r="B4726" s="1" t="s">
        <v>708</v>
      </c>
      <c r="C4726" s="1" t="s">
        <v>1893</v>
      </c>
      <c r="D4726" s="1" t="s">
        <v>2017</v>
      </c>
      <c r="E4726" s="1" t="s">
        <v>2018</v>
      </c>
      <c r="F4726" s="16" t="n">
        <v>99</v>
      </c>
      <c r="G4726" s="16" t="n">
        <v>2477.13</v>
      </c>
      <c r="H4726" s="16" t="n">
        <v>2576.13</v>
      </c>
    </row>
    <row r="4727" customFormat="false" ht="15" hidden="false" customHeight="true" outlineLevel="0" collapsed="false">
      <c r="A4727" s="1" t="s">
        <v>7185</v>
      </c>
      <c r="B4727" s="1" t="s">
        <v>582</v>
      </c>
      <c r="C4727" s="1" t="s">
        <v>410</v>
      </c>
      <c r="D4727" s="1" t="s">
        <v>2025</v>
      </c>
      <c r="E4727" s="1" t="s">
        <v>2018</v>
      </c>
      <c r="F4727" s="16" t="n">
        <v>49</v>
      </c>
      <c r="G4727" s="16" t="n">
        <v>1091.8</v>
      </c>
      <c r="H4727" s="16" t="n">
        <v>1140.8</v>
      </c>
    </row>
    <row r="4728" customFormat="false" ht="15" hidden="false" customHeight="true" outlineLevel="0" collapsed="false">
      <c r="A4728" s="1" t="s">
        <v>7186</v>
      </c>
      <c r="B4728" s="1" t="s">
        <v>1044</v>
      </c>
      <c r="C4728" s="1" t="s">
        <v>2111</v>
      </c>
      <c r="D4728" s="1" t="s">
        <v>2025</v>
      </c>
      <c r="E4728" s="1" t="s">
        <v>2018</v>
      </c>
      <c r="F4728" s="16" t="n">
        <v>79</v>
      </c>
      <c r="G4728" s="16" t="n">
        <v>712.76</v>
      </c>
      <c r="H4728" s="16" t="n">
        <v>791.76</v>
      </c>
    </row>
    <row r="4729" customFormat="false" ht="15" hidden="false" customHeight="true" outlineLevel="0" collapsed="false">
      <c r="A4729" s="1" t="s">
        <v>7187</v>
      </c>
      <c r="B4729" s="1" t="s">
        <v>863</v>
      </c>
      <c r="C4729" s="1" t="s">
        <v>2675</v>
      </c>
      <c r="D4729" s="1" t="s">
        <v>2017</v>
      </c>
      <c r="E4729" s="1" t="s">
        <v>2018</v>
      </c>
      <c r="F4729" s="16" t="n">
        <v>0</v>
      </c>
      <c r="G4729" s="16" t="n">
        <v>2969.63</v>
      </c>
      <c r="H4729" s="16" t="n">
        <v>2969.63</v>
      </c>
    </row>
    <row r="4730" customFormat="false" ht="15" hidden="false" customHeight="true" outlineLevel="0" collapsed="false">
      <c r="A4730" s="1" t="s">
        <v>7188</v>
      </c>
      <c r="B4730" s="1" t="s">
        <v>740</v>
      </c>
      <c r="C4730" s="1" t="s">
        <v>2317</v>
      </c>
      <c r="D4730" s="1" t="s">
        <v>2017</v>
      </c>
      <c r="E4730" s="1" t="s">
        <v>2045</v>
      </c>
      <c r="F4730" s="16" t="n">
        <v>0</v>
      </c>
      <c r="G4730" s="16" t="n">
        <v>5237.09</v>
      </c>
      <c r="H4730" s="16" t="n">
        <v>5237.09</v>
      </c>
    </row>
    <row r="4731" customFormat="false" ht="15" hidden="false" customHeight="true" outlineLevel="0" collapsed="false">
      <c r="A4731" s="1" t="s">
        <v>7189</v>
      </c>
      <c r="B4731" s="1" t="s">
        <v>1876</v>
      </c>
      <c r="C4731" s="1" t="s">
        <v>2300</v>
      </c>
      <c r="D4731" s="1" t="s">
        <v>2017</v>
      </c>
      <c r="E4731" s="1" t="s">
        <v>2045</v>
      </c>
      <c r="F4731" s="16" t="n">
        <v>99</v>
      </c>
      <c r="G4731" s="16" t="n">
        <v>750.27</v>
      </c>
      <c r="H4731" s="16" t="n">
        <v>849.27</v>
      </c>
    </row>
    <row r="4732" customFormat="false" ht="15" hidden="false" customHeight="true" outlineLevel="0" collapsed="false">
      <c r="A4732" s="1" t="s">
        <v>7190</v>
      </c>
      <c r="B4732" s="1" t="s">
        <v>1375</v>
      </c>
      <c r="C4732" s="1" t="s">
        <v>2590</v>
      </c>
      <c r="D4732" s="1" t="s">
        <v>2017</v>
      </c>
      <c r="E4732" s="1" t="s">
        <v>2018</v>
      </c>
      <c r="F4732" s="16" t="n">
        <v>0</v>
      </c>
      <c r="G4732" s="16" t="n">
        <v>10648.82</v>
      </c>
      <c r="H4732" s="16" t="n">
        <v>10648.82</v>
      </c>
    </row>
    <row r="4733" customFormat="false" ht="15" hidden="false" customHeight="true" outlineLevel="0" collapsed="false">
      <c r="A4733" s="1" t="s">
        <v>7191</v>
      </c>
      <c r="B4733" s="1" t="s">
        <v>982</v>
      </c>
      <c r="C4733" s="1" t="s">
        <v>1171</v>
      </c>
      <c r="D4733" s="1" t="s">
        <v>2055</v>
      </c>
      <c r="E4733" s="1" t="s">
        <v>2018</v>
      </c>
      <c r="F4733" s="16" t="n">
        <v>0</v>
      </c>
      <c r="G4733" s="16" t="n">
        <v>6867.16</v>
      </c>
      <c r="H4733" s="16" t="n">
        <v>6867.16</v>
      </c>
    </row>
    <row r="4734" customFormat="false" ht="15" hidden="false" customHeight="true" outlineLevel="0" collapsed="false">
      <c r="A4734" s="1" t="s">
        <v>7192</v>
      </c>
      <c r="B4734" s="1" t="s">
        <v>1537</v>
      </c>
      <c r="C4734" s="1" t="s">
        <v>3025</v>
      </c>
      <c r="D4734" s="1" t="s">
        <v>2028</v>
      </c>
      <c r="E4734" s="1" t="s">
        <v>2018</v>
      </c>
      <c r="F4734" s="16" t="n">
        <v>99</v>
      </c>
      <c r="G4734" s="16" t="n">
        <v>2239.66</v>
      </c>
      <c r="H4734" s="16" t="n">
        <v>2338.66</v>
      </c>
    </row>
    <row r="4735" customFormat="false" ht="15" hidden="false" customHeight="true" outlineLevel="0" collapsed="false">
      <c r="A4735" s="1" t="s">
        <v>7193</v>
      </c>
      <c r="B4735" s="1" t="s">
        <v>1001</v>
      </c>
      <c r="C4735" s="1" t="s">
        <v>2950</v>
      </c>
      <c r="D4735" s="1" t="s">
        <v>2021</v>
      </c>
      <c r="E4735" s="1" t="s">
        <v>2018</v>
      </c>
      <c r="F4735" s="16" t="n">
        <v>79</v>
      </c>
      <c r="G4735" s="16" t="n">
        <v>647.02</v>
      </c>
      <c r="H4735" s="16" t="n">
        <v>726.02</v>
      </c>
    </row>
    <row r="4736" customFormat="false" ht="15" hidden="false" customHeight="true" outlineLevel="0" collapsed="false">
      <c r="A4736" s="1" t="s">
        <v>7194</v>
      </c>
      <c r="B4736" s="1" t="s">
        <v>1151</v>
      </c>
      <c r="C4736" s="1" t="s">
        <v>3587</v>
      </c>
      <c r="D4736" s="1" t="s">
        <v>2032</v>
      </c>
      <c r="E4736" s="1" t="s">
        <v>2018</v>
      </c>
      <c r="F4736" s="16" t="n">
        <v>0</v>
      </c>
      <c r="G4736" s="16" t="n">
        <v>6179.09</v>
      </c>
      <c r="H4736" s="16" t="n">
        <v>6179.09</v>
      </c>
    </row>
    <row r="4737" customFormat="false" ht="15" hidden="false" customHeight="true" outlineLevel="0" collapsed="false">
      <c r="A4737" s="1" t="s">
        <v>7195</v>
      </c>
      <c r="B4737" s="1" t="s">
        <v>1662</v>
      </c>
      <c r="C4737" s="1" t="s">
        <v>2054</v>
      </c>
      <c r="D4737" s="1" t="s">
        <v>2017</v>
      </c>
      <c r="E4737" s="1" t="s">
        <v>2018</v>
      </c>
      <c r="F4737" s="16" t="n">
        <v>0</v>
      </c>
      <c r="G4737" s="16" t="n">
        <v>6115.22</v>
      </c>
      <c r="H4737" s="16" t="n">
        <v>6115.22</v>
      </c>
    </row>
    <row r="4738" customFormat="false" ht="15" hidden="false" customHeight="true" outlineLevel="0" collapsed="false">
      <c r="A4738" s="1" t="s">
        <v>7196</v>
      </c>
      <c r="B4738" s="1" t="s">
        <v>1809</v>
      </c>
      <c r="C4738" s="1" t="s">
        <v>760</v>
      </c>
      <c r="D4738" s="1" t="s">
        <v>2017</v>
      </c>
      <c r="E4738" s="1" t="s">
        <v>2018</v>
      </c>
      <c r="F4738" s="16" t="n">
        <v>0</v>
      </c>
      <c r="G4738" s="16" t="n">
        <v>8064.08</v>
      </c>
      <c r="H4738" s="16" t="n">
        <v>8064.08</v>
      </c>
    </row>
    <row r="4739" customFormat="false" ht="15" hidden="false" customHeight="true" outlineLevel="0" collapsed="false">
      <c r="A4739" s="1" t="s">
        <v>7197</v>
      </c>
      <c r="B4739" s="1" t="s">
        <v>1806</v>
      </c>
      <c r="C4739" s="1" t="s">
        <v>1189</v>
      </c>
      <c r="D4739" s="1" t="s">
        <v>2032</v>
      </c>
      <c r="E4739" s="1" t="s">
        <v>2018</v>
      </c>
      <c r="F4739" s="16" t="n">
        <v>0</v>
      </c>
      <c r="G4739" s="16" t="n">
        <v>6288.62</v>
      </c>
      <c r="H4739" s="16" t="n">
        <v>6288.62</v>
      </c>
    </row>
    <row r="4740" customFormat="false" ht="15" hidden="false" customHeight="true" outlineLevel="0" collapsed="false">
      <c r="A4740" s="1" t="s">
        <v>7198</v>
      </c>
      <c r="B4740" s="1" t="s">
        <v>1112</v>
      </c>
      <c r="C4740" s="1" t="s">
        <v>2474</v>
      </c>
      <c r="D4740" s="1" t="s">
        <v>2032</v>
      </c>
      <c r="E4740" s="1" t="s">
        <v>2018</v>
      </c>
      <c r="F4740" s="16" t="n">
        <v>49</v>
      </c>
      <c r="G4740" s="16" t="n">
        <v>681.07</v>
      </c>
      <c r="H4740" s="16" t="n">
        <v>730.07</v>
      </c>
    </row>
    <row r="4741" customFormat="false" ht="15" hidden="false" customHeight="true" outlineLevel="0" collapsed="false">
      <c r="A4741" s="1" t="s">
        <v>7199</v>
      </c>
      <c r="B4741" s="1" t="s">
        <v>1599</v>
      </c>
      <c r="C4741" s="1" t="s">
        <v>3551</v>
      </c>
      <c r="D4741" s="1" t="s">
        <v>2017</v>
      </c>
      <c r="E4741" s="1" t="s">
        <v>2018</v>
      </c>
      <c r="F4741" s="16" t="n">
        <v>0</v>
      </c>
      <c r="G4741" s="16" t="n">
        <v>2681.09</v>
      </c>
      <c r="H4741" s="16" t="n">
        <v>2681.09</v>
      </c>
    </row>
    <row r="4742" customFormat="false" ht="15" hidden="false" customHeight="true" outlineLevel="0" collapsed="false">
      <c r="A4742" s="1" t="s">
        <v>7200</v>
      </c>
      <c r="B4742" s="1" t="s">
        <v>1448</v>
      </c>
      <c r="C4742" s="1" t="s">
        <v>554</v>
      </c>
      <c r="D4742" s="1" t="s">
        <v>2017</v>
      </c>
      <c r="E4742" s="1" t="s">
        <v>2018</v>
      </c>
      <c r="F4742" s="16" t="n">
        <v>0</v>
      </c>
      <c r="G4742" s="16" t="n">
        <v>8005.51</v>
      </c>
      <c r="H4742" s="16" t="n">
        <v>8005.51</v>
      </c>
    </row>
    <row r="4743" customFormat="false" ht="15" hidden="false" customHeight="true" outlineLevel="0" collapsed="false">
      <c r="A4743" s="1" t="s">
        <v>7201</v>
      </c>
      <c r="B4743" s="1" t="s">
        <v>855</v>
      </c>
      <c r="C4743" s="1" t="s">
        <v>2916</v>
      </c>
      <c r="D4743" s="1" t="s">
        <v>2021</v>
      </c>
      <c r="E4743" s="1" t="s">
        <v>2018</v>
      </c>
      <c r="F4743" s="16" t="n">
        <v>49</v>
      </c>
      <c r="G4743" s="16" t="n">
        <v>2147.45</v>
      </c>
      <c r="H4743" s="16" t="n">
        <v>2196.45</v>
      </c>
    </row>
    <row r="4744" customFormat="false" ht="15" hidden="false" customHeight="true" outlineLevel="0" collapsed="false">
      <c r="A4744" s="1" t="s">
        <v>7202</v>
      </c>
      <c r="B4744" s="1" t="s">
        <v>1107</v>
      </c>
      <c r="C4744" s="1" t="s">
        <v>2658</v>
      </c>
      <c r="D4744" s="1" t="s">
        <v>2032</v>
      </c>
      <c r="E4744" s="1" t="s">
        <v>2018</v>
      </c>
      <c r="F4744" s="16" t="n">
        <v>0</v>
      </c>
      <c r="G4744" s="16" t="n">
        <v>10924.26</v>
      </c>
      <c r="H4744" s="16" t="n">
        <v>10924.26</v>
      </c>
    </row>
    <row r="4745" customFormat="false" ht="15" hidden="false" customHeight="true" outlineLevel="0" collapsed="false">
      <c r="A4745" s="1" t="s">
        <v>7203</v>
      </c>
      <c r="B4745" s="1" t="s">
        <v>1187</v>
      </c>
      <c r="C4745" s="1" t="s">
        <v>1866</v>
      </c>
      <c r="D4745" s="1" t="s">
        <v>2025</v>
      </c>
      <c r="E4745" s="1" t="s">
        <v>2018</v>
      </c>
      <c r="F4745" s="16" t="n">
        <v>0</v>
      </c>
      <c r="G4745" s="16" t="n">
        <v>4285.58</v>
      </c>
      <c r="H4745" s="16" t="n">
        <v>4285.58</v>
      </c>
    </row>
    <row r="4746" customFormat="false" ht="15" hidden="false" customHeight="true" outlineLevel="0" collapsed="false">
      <c r="A4746" s="1" t="s">
        <v>7204</v>
      </c>
      <c r="B4746" s="1" t="s">
        <v>1069</v>
      </c>
      <c r="C4746" s="1" t="s">
        <v>2527</v>
      </c>
      <c r="D4746" s="1" t="s">
        <v>2025</v>
      </c>
      <c r="E4746" s="1" t="s">
        <v>2018</v>
      </c>
      <c r="F4746" s="16" t="n">
        <v>79</v>
      </c>
      <c r="G4746" s="16" t="n">
        <v>883.14</v>
      </c>
      <c r="H4746" s="16" t="n">
        <v>962.14</v>
      </c>
    </row>
    <row r="4747" customFormat="false" ht="15" hidden="false" customHeight="true" outlineLevel="0" collapsed="false">
      <c r="A4747" s="1" t="s">
        <v>7205</v>
      </c>
      <c r="B4747" s="1" t="s">
        <v>619</v>
      </c>
      <c r="C4747" s="1" t="s">
        <v>1285</v>
      </c>
      <c r="D4747" s="1" t="s">
        <v>2025</v>
      </c>
      <c r="E4747" s="1" t="s">
        <v>2045</v>
      </c>
      <c r="F4747" s="16" t="n">
        <v>0</v>
      </c>
      <c r="G4747" s="16" t="n">
        <v>2593.02</v>
      </c>
      <c r="H4747" s="16" t="n">
        <v>2593.02</v>
      </c>
    </row>
    <row r="4748" customFormat="false" ht="15" hidden="false" customHeight="true" outlineLevel="0" collapsed="false">
      <c r="A4748" s="1" t="s">
        <v>7206</v>
      </c>
      <c r="B4748" s="1" t="s">
        <v>934</v>
      </c>
      <c r="C4748" s="1" t="s">
        <v>1156</v>
      </c>
      <c r="D4748" s="1" t="s">
        <v>2017</v>
      </c>
      <c r="E4748" s="1" t="s">
        <v>2018</v>
      </c>
      <c r="F4748" s="16" t="n">
        <v>0</v>
      </c>
      <c r="G4748" s="16" t="n">
        <v>5758.56</v>
      </c>
      <c r="H4748" s="16" t="n">
        <v>5758.56</v>
      </c>
    </row>
    <row r="4749" customFormat="false" ht="15" hidden="false" customHeight="true" outlineLevel="0" collapsed="false">
      <c r="A4749" s="1" t="s">
        <v>7207</v>
      </c>
      <c r="B4749" s="1" t="s">
        <v>951</v>
      </c>
      <c r="C4749" s="1" t="s">
        <v>1822</v>
      </c>
      <c r="D4749" s="1" t="s">
        <v>2021</v>
      </c>
      <c r="E4749" s="1" t="s">
        <v>2018</v>
      </c>
      <c r="F4749" s="16" t="n">
        <v>0</v>
      </c>
      <c r="G4749" s="16" t="n">
        <v>13566.1</v>
      </c>
      <c r="H4749" s="16" t="n">
        <v>13566.1</v>
      </c>
    </row>
    <row r="4750" customFormat="false" ht="15" hidden="false" customHeight="true" outlineLevel="0" collapsed="false">
      <c r="A4750" s="1" t="s">
        <v>7208</v>
      </c>
      <c r="B4750" s="1" t="s">
        <v>1325</v>
      </c>
      <c r="C4750" s="1" t="s">
        <v>1243</v>
      </c>
      <c r="D4750" s="1" t="s">
        <v>2025</v>
      </c>
      <c r="E4750" s="1" t="s">
        <v>2045</v>
      </c>
      <c r="F4750" s="16" t="n">
        <v>0</v>
      </c>
      <c r="G4750" s="16" t="n">
        <v>5456.88</v>
      </c>
      <c r="H4750" s="16" t="n">
        <v>5456.88</v>
      </c>
    </row>
    <row r="4751" customFormat="false" ht="15" hidden="false" customHeight="true" outlineLevel="0" collapsed="false">
      <c r="A4751" s="1" t="s">
        <v>7209</v>
      </c>
      <c r="B4751" s="1" t="s">
        <v>768</v>
      </c>
      <c r="C4751" s="1" t="s">
        <v>1570</v>
      </c>
      <c r="D4751" s="1" t="s">
        <v>2032</v>
      </c>
      <c r="E4751" s="1" t="s">
        <v>2018</v>
      </c>
      <c r="F4751" s="16" t="n">
        <v>0</v>
      </c>
      <c r="G4751" s="16" t="n">
        <v>21702.88</v>
      </c>
      <c r="H4751" s="16" t="n">
        <v>21702.88</v>
      </c>
    </row>
    <row r="4752" customFormat="false" ht="15" hidden="false" customHeight="true" outlineLevel="0" collapsed="false">
      <c r="A4752" s="1" t="s">
        <v>7210</v>
      </c>
      <c r="B4752" s="1" t="s">
        <v>1723</v>
      </c>
      <c r="C4752" s="1" t="s">
        <v>209</v>
      </c>
      <c r="D4752" s="1" t="s">
        <v>2032</v>
      </c>
      <c r="E4752" s="1" t="s">
        <v>2018</v>
      </c>
      <c r="F4752" s="16" t="n">
        <v>49</v>
      </c>
      <c r="G4752" s="16" t="n">
        <v>2137.07</v>
      </c>
      <c r="H4752" s="16" t="n">
        <v>2186.07</v>
      </c>
    </row>
    <row r="4753" customFormat="false" ht="15" hidden="false" customHeight="true" outlineLevel="0" collapsed="false">
      <c r="A4753" s="1" t="s">
        <v>7211</v>
      </c>
      <c r="B4753" s="1" t="s">
        <v>582</v>
      </c>
      <c r="C4753" s="1" t="s">
        <v>2539</v>
      </c>
      <c r="D4753" s="1" t="s">
        <v>2017</v>
      </c>
      <c r="E4753" s="1" t="s">
        <v>2018</v>
      </c>
      <c r="F4753" s="16" t="n">
        <v>0</v>
      </c>
      <c r="G4753" s="16" t="n">
        <v>3942</v>
      </c>
      <c r="H4753" s="16" t="n">
        <v>3942</v>
      </c>
    </row>
    <row r="4754" customFormat="false" ht="15" hidden="false" customHeight="true" outlineLevel="0" collapsed="false">
      <c r="A4754" s="1" t="s">
        <v>7212</v>
      </c>
      <c r="B4754" s="1" t="s">
        <v>740</v>
      </c>
      <c r="C4754" s="1" t="s">
        <v>1294</v>
      </c>
      <c r="D4754" s="1" t="s">
        <v>2017</v>
      </c>
      <c r="E4754" s="1" t="s">
        <v>2018</v>
      </c>
      <c r="F4754" s="16" t="n">
        <v>99</v>
      </c>
      <c r="G4754" s="16" t="n">
        <v>1228.82</v>
      </c>
      <c r="H4754" s="16" t="n">
        <v>1327.82</v>
      </c>
    </row>
    <row r="4755" customFormat="false" ht="15" hidden="false" customHeight="true" outlineLevel="0" collapsed="false">
      <c r="A4755" s="1" t="s">
        <v>7213</v>
      </c>
      <c r="B4755" s="1" t="s">
        <v>424</v>
      </c>
      <c r="C4755" s="1" t="s">
        <v>2298</v>
      </c>
      <c r="D4755" s="1" t="s">
        <v>2055</v>
      </c>
      <c r="E4755" s="1" t="s">
        <v>2045</v>
      </c>
      <c r="F4755" s="16" t="n">
        <v>0</v>
      </c>
      <c r="G4755" s="16" t="n">
        <v>7341.41</v>
      </c>
      <c r="H4755" s="16" t="n">
        <v>7341.41</v>
      </c>
    </row>
    <row r="4756" customFormat="false" ht="15" hidden="false" customHeight="true" outlineLevel="0" collapsed="false">
      <c r="A4756" s="1" t="s">
        <v>7214</v>
      </c>
      <c r="B4756" s="1" t="s">
        <v>1145</v>
      </c>
      <c r="C4756" s="1" t="s">
        <v>2047</v>
      </c>
      <c r="D4756" s="1" t="s">
        <v>2032</v>
      </c>
      <c r="E4756" s="1" t="s">
        <v>2018</v>
      </c>
      <c r="F4756" s="16" t="n">
        <v>49</v>
      </c>
      <c r="G4756" s="16" t="n">
        <v>2344</v>
      </c>
      <c r="H4756" s="16" t="n">
        <v>2393</v>
      </c>
    </row>
    <row r="4757" customFormat="false" ht="15" hidden="false" customHeight="true" outlineLevel="0" collapsed="false">
      <c r="A4757" s="1" t="s">
        <v>7215</v>
      </c>
      <c r="B4757" s="1" t="s">
        <v>1335</v>
      </c>
      <c r="C4757" s="1" t="s">
        <v>2471</v>
      </c>
      <c r="D4757" s="1" t="s">
        <v>2017</v>
      </c>
      <c r="E4757" s="1" t="s">
        <v>2045</v>
      </c>
      <c r="F4757" s="16" t="n">
        <v>0</v>
      </c>
      <c r="G4757" s="16" t="n">
        <v>10300.33</v>
      </c>
      <c r="H4757" s="16" t="n">
        <v>10300.33</v>
      </c>
    </row>
    <row r="4758" customFormat="false" ht="15" hidden="false" customHeight="true" outlineLevel="0" collapsed="false">
      <c r="A4758" s="1" t="s">
        <v>7216</v>
      </c>
      <c r="B4758" s="1" t="s">
        <v>1052</v>
      </c>
      <c r="C4758" s="1" t="s">
        <v>2292</v>
      </c>
      <c r="D4758" s="1" t="s">
        <v>2025</v>
      </c>
      <c r="E4758" s="1" t="s">
        <v>2018</v>
      </c>
      <c r="F4758" s="16" t="n">
        <v>99</v>
      </c>
      <c r="G4758" s="16" t="n">
        <v>311.15</v>
      </c>
      <c r="H4758" s="16" t="n">
        <v>410.15</v>
      </c>
    </row>
    <row r="4759" customFormat="false" ht="15" hidden="false" customHeight="true" outlineLevel="0" collapsed="false">
      <c r="A4759" s="1" t="s">
        <v>7217</v>
      </c>
      <c r="B4759" s="1" t="s">
        <v>1548</v>
      </c>
      <c r="C4759" s="1" t="s">
        <v>2345</v>
      </c>
      <c r="D4759" s="1" t="s">
        <v>2017</v>
      </c>
      <c r="E4759" s="1" t="s">
        <v>2018</v>
      </c>
      <c r="F4759" s="16" t="n">
        <v>0</v>
      </c>
      <c r="G4759" s="16" t="n">
        <v>2956.16</v>
      </c>
      <c r="H4759" s="16" t="n">
        <v>2956.16</v>
      </c>
    </row>
    <row r="4760" customFormat="false" ht="15" hidden="false" customHeight="true" outlineLevel="0" collapsed="false">
      <c r="A4760" s="1" t="s">
        <v>7218</v>
      </c>
      <c r="B4760" s="1" t="s">
        <v>1860</v>
      </c>
      <c r="C4760" s="1" t="s">
        <v>688</v>
      </c>
      <c r="D4760" s="1" t="s">
        <v>2021</v>
      </c>
      <c r="E4760" s="1" t="s">
        <v>2018</v>
      </c>
      <c r="F4760" s="16" t="n">
        <v>0</v>
      </c>
      <c r="G4760" s="16" t="n">
        <v>4796.7</v>
      </c>
      <c r="H4760" s="16" t="n">
        <v>4796.7</v>
      </c>
    </row>
    <row r="4761" customFormat="false" ht="15" hidden="false" customHeight="true" outlineLevel="0" collapsed="false">
      <c r="A4761" s="1" t="s">
        <v>7219</v>
      </c>
      <c r="B4761" s="1" t="s">
        <v>1473</v>
      </c>
      <c r="C4761" s="1" t="s">
        <v>1590</v>
      </c>
      <c r="D4761" s="1" t="s">
        <v>2028</v>
      </c>
      <c r="E4761" s="1" t="s">
        <v>2018</v>
      </c>
      <c r="F4761" s="16" t="n">
        <v>79</v>
      </c>
      <c r="G4761" s="16" t="n">
        <v>458.06</v>
      </c>
      <c r="H4761" s="16" t="n">
        <v>537.06</v>
      </c>
    </row>
    <row r="4762" customFormat="false" ht="15" hidden="false" customHeight="true" outlineLevel="0" collapsed="false">
      <c r="A4762" s="1" t="s">
        <v>7220</v>
      </c>
      <c r="B4762" s="1" t="s">
        <v>1187</v>
      </c>
      <c r="C4762" s="1" t="s">
        <v>474</v>
      </c>
      <c r="D4762" s="1" t="s">
        <v>2017</v>
      </c>
      <c r="E4762" s="1" t="s">
        <v>2018</v>
      </c>
      <c r="F4762" s="16" t="n">
        <v>0</v>
      </c>
      <c r="G4762" s="16" t="n">
        <v>7525.63</v>
      </c>
      <c r="H4762" s="16" t="n">
        <v>7525.63</v>
      </c>
    </row>
    <row r="4763" customFormat="false" ht="15" hidden="false" customHeight="true" outlineLevel="0" collapsed="false">
      <c r="A4763" s="1" t="s">
        <v>7221</v>
      </c>
      <c r="B4763" s="1" t="s">
        <v>304</v>
      </c>
      <c r="C4763" s="1" t="s">
        <v>2785</v>
      </c>
      <c r="D4763" s="1" t="s">
        <v>2017</v>
      </c>
      <c r="E4763" s="1" t="s">
        <v>2018</v>
      </c>
      <c r="F4763" s="16" t="n">
        <v>0</v>
      </c>
      <c r="G4763" s="16" t="n">
        <v>5793.49</v>
      </c>
      <c r="H4763" s="16" t="n">
        <v>5793.49</v>
      </c>
    </row>
    <row r="4764" customFormat="false" ht="15" hidden="false" customHeight="true" outlineLevel="0" collapsed="false">
      <c r="A4764" s="1" t="s">
        <v>7222</v>
      </c>
      <c r="B4764" s="1" t="s">
        <v>447</v>
      </c>
      <c r="C4764" s="1" t="s">
        <v>2095</v>
      </c>
      <c r="D4764" s="1" t="s">
        <v>2032</v>
      </c>
      <c r="E4764" s="1" t="s">
        <v>2018</v>
      </c>
      <c r="F4764" s="16" t="n">
        <v>0</v>
      </c>
      <c r="G4764" s="16" t="n">
        <v>2880.52</v>
      </c>
      <c r="H4764" s="16" t="n">
        <v>2880.52</v>
      </c>
    </row>
    <row r="4765" customFormat="false" ht="15" hidden="false" customHeight="true" outlineLevel="0" collapsed="false">
      <c r="A4765" s="1" t="s">
        <v>7223</v>
      </c>
      <c r="B4765" s="1" t="s">
        <v>1315</v>
      </c>
      <c r="C4765" s="1" t="s">
        <v>1800</v>
      </c>
      <c r="D4765" s="1" t="s">
        <v>2055</v>
      </c>
      <c r="E4765" s="1" t="s">
        <v>2018</v>
      </c>
      <c r="F4765" s="16" t="n">
        <v>49</v>
      </c>
      <c r="G4765" s="16" t="n">
        <v>2398.35</v>
      </c>
      <c r="H4765" s="16" t="n">
        <v>2447.35</v>
      </c>
    </row>
    <row r="4766" customFormat="false" ht="15" hidden="false" customHeight="true" outlineLevel="0" collapsed="false">
      <c r="A4766" s="1" t="s">
        <v>7224</v>
      </c>
      <c r="B4766" s="1" t="s">
        <v>1427</v>
      </c>
      <c r="C4766" s="1" t="s">
        <v>3110</v>
      </c>
      <c r="D4766" s="1" t="s">
        <v>2032</v>
      </c>
      <c r="E4766" s="1" t="s">
        <v>2018</v>
      </c>
      <c r="F4766" s="16" t="n">
        <v>0</v>
      </c>
      <c r="G4766" s="16" t="n">
        <v>6414.82</v>
      </c>
      <c r="H4766" s="16" t="n">
        <v>6414.82</v>
      </c>
    </row>
    <row r="4767" customFormat="false" ht="15" hidden="false" customHeight="true" outlineLevel="0" collapsed="false">
      <c r="A4767" s="1" t="s">
        <v>7225</v>
      </c>
      <c r="B4767" s="1" t="s">
        <v>1236</v>
      </c>
      <c r="C4767" s="1" t="s">
        <v>2097</v>
      </c>
      <c r="D4767" s="1" t="s">
        <v>2025</v>
      </c>
      <c r="E4767" s="1" t="s">
        <v>2018</v>
      </c>
      <c r="F4767" s="16" t="n">
        <v>79</v>
      </c>
      <c r="G4767" s="16" t="n">
        <v>712.76</v>
      </c>
      <c r="H4767" s="16" t="n">
        <v>791.76</v>
      </c>
    </row>
    <row r="4768" customFormat="false" ht="15" hidden="false" customHeight="true" outlineLevel="0" collapsed="false">
      <c r="A4768" s="1" t="s">
        <v>7226</v>
      </c>
      <c r="B4768" s="1" t="s">
        <v>708</v>
      </c>
      <c r="C4768" s="1" t="s">
        <v>2736</v>
      </c>
      <c r="D4768" s="1" t="s">
        <v>2021</v>
      </c>
      <c r="E4768" s="1" t="s">
        <v>2045</v>
      </c>
      <c r="F4768" s="16" t="n">
        <v>79</v>
      </c>
      <c r="G4768" s="16" t="n">
        <v>311.15</v>
      </c>
      <c r="H4768" s="16" t="n">
        <v>390.15</v>
      </c>
    </row>
    <row r="4769" customFormat="false" ht="15" hidden="false" customHeight="true" outlineLevel="0" collapsed="false">
      <c r="A4769" s="1" t="s">
        <v>7227</v>
      </c>
      <c r="B4769" s="1" t="s">
        <v>264</v>
      </c>
      <c r="C4769" s="1" t="s">
        <v>3330</v>
      </c>
      <c r="D4769" s="1" t="s">
        <v>2017</v>
      </c>
      <c r="E4769" s="1" t="s">
        <v>2018</v>
      </c>
      <c r="F4769" s="16" t="n">
        <v>0</v>
      </c>
      <c r="G4769" s="16" t="n">
        <v>4331.26</v>
      </c>
      <c r="H4769" s="16" t="n">
        <v>4331.26</v>
      </c>
    </row>
    <row r="4770" customFormat="false" ht="15" hidden="false" customHeight="true" outlineLevel="0" collapsed="false">
      <c r="A4770" s="1" t="s">
        <v>7228</v>
      </c>
      <c r="B4770" s="1" t="s">
        <v>1145</v>
      </c>
      <c r="C4770" s="1" t="s">
        <v>5370</v>
      </c>
      <c r="D4770" s="1" t="s">
        <v>2017</v>
      </c>
      <c r="E4770" s="1" t="s">
        <v>2018</v>
      </c>
      <c r="F4770" s="16" t="n">
        <v>79</v>
      </c>
      <c r="G4770" s="16" t="n">
        <v>999.19</v>
      </c>
      <c r="H4770" s="16" t="n">
        <v>1078.19</v>
      </c>
    </row>
    <row r="4771" customFormat="false" ht="15" hidden="false" customHeight="true" outlineLevel="0" collapsed="false">
      <c r="A4771" s="1" t="s">
        <v>7229</v>
      </c>
      <c r="B4771" s="1" t="s">
        <v>1473</v>
      </c>
      <c r="C4771" s="1" t="s">
        <v>1294</v>
      </c>
      <c r="D4771" s="1" t="s">
        <v>2025</v>
      </c>
      <c r="E4771" s="1" t="s">
        <v>2018</v>
      </c>
      <c r="F4771" s="16" t="n">
        <v>0</v>
      </c>
      <c r="G4771" s="16" t="n">
        <v>4370.97</v>
      </c>
      <c r="H4771" s="16" t="n">
        <v>4370.97</v>
      </c>
    </row>
    <row r="4772" customFormat="false" ht="15" hidden="false" customHeight="true" outlineLevel="0" collapsed="false">
      <c r="A4772" s="1" t="s">
        <v>7230</v>
      </c>
      <c r="B4772" s="1" t="s">
        <v>1343</v>
      </c>
      <c r="C4772" s="1" t="s">
        <v>2635</v>
      </c>
      <c r="D4772" s="1" t="s">
        <v>2028</v>
      </c>
      <c r="E4772" s="1" t="s">
        <v>2018</v>
      </c>
      <c r="F4772" s="16" t="n">
        <v>99</v>
      </c>
      <c r="G4772" s="16" t="n">
        <v>1269.06</v>
      </c>
      <c r="H4772" s="16" t="n">
        <v>1368.06</v>
      </c>
    </row>
    <row r="4773" customFormat="false" ht="15" hidden="false" customHeight="true" outlineLevel="0" collapsed="false">
      <c r="A4773" s="1" t="s">
        <v>7231</v>
      </c>
      <c r="B4773" s="1" t="s">
        <v>1568</v>
      </c>
      <c r="C4773" s="1" t="s">
        <v>2275</v>
      </c>
      <c r="D4773" s="1" t="s">
        <v>2025</v>
      </c>
      <c r="E4773" s="1" t="s">
        <v>2018</v>
      </c>
      <c r="F4773" s="16" t="n">
        <v>0</v>
      </c>
      <c r="G4773" s="16" t="n">
        <v>11509.98</v>
      </c>
      <c r="H4773" s="16" t="n">
        <v>11509.98</v>
      </c>
    </row>
    <row r="4774" customFormat="false" ht="15" hidden="false" customHeight="true" outlineLevel="0" collapsed="false">
      <c r="A4774" s="1" t="s">
        <v>7232</v>
      </c>
      <c r="B4774" s="1" t="s">
        <v>1145</v>
      </c>
      <c r="C4774" s="1" t="s">
        <v>3469</v>
      </c>
      <c r="D4774" s="1" t="s">
        <v>2025</v>
      </c>
      <c r="E4774" s="1" t="s">
        <v>2018</v>
      </c>
      <c r="F4774" s="16" t="n">
        <v>79</v>
      </c>
      <c r="G4774" s="16" t="n">
        <v>1500.54</v>
      </c>
      <c r="H4774" s="16" t="n">
        <v>1579.54</v>
      </c>
    </row>
    <row r="4775" customFormat="false" ht="15" hidden="false" customHeight="true" outlineLevel="0" collapsed="false">
      <c r="A4775" s="1" t="s">
        <v>7233</v>
      </c>
      <c r="B4775" s="1" t="s">
        <v>1510</v>
      </c>
      <c r="C4775" s="1" t="s">
        <v>572</v>
      </c>
      <c r="D4775" s="1" t="s">
        <v>2032</v>
      </c>
      <c r="E4775" s="1" t="s">
        <v>2018</v>
      </c>
      <c r="F4775" s="16" t="n">
        <v>0</v>
      </c>
      <c r="G4775" s="16" t="n">
        <v>5648.55</v>
      </c>
      <c r="H4775" s="16" t="n">
        <v>5648.55</v>
      </c>
    </row>
    <row r="4776" customFormat="false" ht="15" hidden="false" customHeight="true" outlineLevel="0" collapsed="false">
      <c r="A4776" s="1" t="s">
        <v>7234</v>
      </c>
      <c r="B4776" s="1" t="s">
        <v>1151</v>
      </c>
      <c r="C4776" s="1" t="s">
        <v>614</v>
      </c>
      <c r="D4776" s="1" t="s">
        <v>2025</v>
      </c>
      <c r="E4776" s="1" t="s">
        <v>2045</v>
      </c>
      <c r="F4776" s="16" t="n">
        <v>79</v>
      </c>
      <c r="G4776" s="16" t="n">
        <v>1111.28</v>
      </c>
      <c r="H4776" s="16" t="n">
        <v>1190.28</v>
      </c>
    </row>
    <row r="4777" customFormat="false" ht="15" hidden="false" customHeight="true" outlineLevel="0" collapsed="false">
      <c r="A4777" s="1" t="s">
        <v>7235</v>
      </c>
      <c r="B4777" s="1" t="s">
        <v>1510</v>
      </c>
      <c r="C4777" s="1" t="s">
        <v>679</v>
      </c>
      <c r="D4777" s="1" t="s">
        <v>2055</v>
      </c>
      <c r="E4777" s="1" t="s">
        <v>2018</v>
      </c>
      <c r="F4777" s="16" t="n">
        <v>0</v>
      </c>
      <c r="G4777" s="16" t="n">
        <v>4100.5</v>
      </c>
      <c r="H4777" s="16" t="n">
        <v>4100.5</v>
      </c>
    </row>
    <row r="4778" customFormat="false" ht="15" hidden="false" customHeight="true" outlineLevel="0" collapsed="false">
      <c r="A4778" s="1" t="s">
        <v>7236</v>
      </c>
      <c r="B4778" s="1" t="s">
        <v>154</v>
      </c>
      <c r="C4778" s="1" t="s">
        <v>1265</v>
      </c>
      <c r="D4778" s="1" t="s">
        <v>2017</v>
      </c>
      <c r="E4778" s="1" t="s">
        <v>2018</v>
      </c>
      <c r="F4778" s="16" t="n">
        <v>79</v>
      </c>
      <c r="G4778" s="16" t="n">
        <v>1232.44</v>
      </c>
      <c r="H4778" s="16" t="n">
        <v>1311.44</v>
      </c>
    </row>
    <row r="4779" customFormat="false" ht="15" hidden="false" customHeight="true" outlineLevel="0" collapsed="false">
      <c r="A4779" s="1" t="s">
        <v>7237</v>
      </c>
      <c r="B4779" s="1" t="s">
        <v>1639</v>
      </c>
      <c r="C4779" s="1" t="s">
        <v>826</v>
      </c>
      <c r="D4779" s="1" t="s">
        <v>2021</v>
      </c>
      <c r="E4779" s="1" t="s">
        <v>2018</v>
      </c>
      <c r="F4779" s="16" t="n">
        <v>0</v>
      </c>
      <c r="G4779" s="16" t="n">
        <v>9171.98</v>
      </c>
      <c r="H4779" s="16" t="n">
        <v>9171.98</v>
      </c>
    </row>
    <row r="4780" customFormat="false" ht="15" hidden="false" customHeight="true" outlineLevel="0" collapsed="false">
      <c r="A4780" s="1" t="s">
        <v>7238</v>
      </c>
      <c r="B4780" s="1" t="s">
        <v>1236</v>
      </c>
      <c r="C4780" s="1" t="s">
        <v>3613</v>
      </c>
      <c r="D4780" s="1" t="s">
        <v>2017</v>
      </c>
      <c r="E4780" s="1" t="s">
        <v>2018</v>
      </c>
      <c r="F4780" s="16" t="n">
        <v>79</v>
      </c>
      <c r="G4780" s="16" t="n">
        <v>2255.79</v>
      </c>
      <c r="H4780" s="16" t="n">
        <v>2334.79</v>
      </c>
    </row>
    <row r="4781" customFormat="false" ht="15" hidden="false" customHeight="true" outlineLevel="0" collapsed="false">
      <c r="A4781" s="1" t="s">
        <v>7239</v>
      </c>
      <c r="B4781" s="1" t="s">
        <v>284</v>
      </c>
      <c r="C4781" s="1" t="s">
        <v>159</v>
      </c>
      <c r="D4781" s="1" t="s">
        <v>2017</v>
      </c>
      <c r="E4781" s="1" t="s">
        <v>2022</v>
      </c>
      <c r="F4781" s="16" t="n">
        <v>0</v>
      </c>
      <c r="G4781" s="16" t="n">
        <v>6092.71</v>
      </c>
      <c r="H4781" s="16" t="n">
        <v>6092.71</v>
      </c>
    </row>
    <row r="4782" customFormat="false" ht="15" hidden="false" customHeight="true" outlineLevel="0" collapsed="false">
      <c r="A4782" s="1" t="s">
        <v>7240</v>
      </c>
      <c r="B4782" s="1" t="s">
        <v>458</v>
      </c>
      <c r="C4782" s="1" t="s">
        <v>991</v>
      </c>
      <c r="D4782" s="1" t="s">
        <v>2028</v>
      </c>
      <c r="E4782" s="1" t="s">
        <v>2018</v>
      </c>
      <c r="F4782" s="16" t="n">
        <v>0</v>
      </c>
      <c r="G4782" s="16" t="n">
        <v>5045.75</v>
      </c>
      <c r="H4782" s="16" t="n">
        <v>5045.75</v>
      </c>
    </row>
    <row r="4783" customFormat="false" ht="15" hidden="false" customHeight="true" outlineLevel="0" collapsed="false">
      <c r="A4783" s="1" t="s">
        <v>7241</v>
      </c>
      <c r="B4783" s="1" t="s">
        <v>1656</v>
      </c>
      <c r="C4783" s="1" t="s">
        <v>1288</v>
      </c>
      <c r="D4783" s="1" t="s">
        <v>2017</v>
      </c>
      <c r="E4783" s="1" t="s">
        <v>2018</v>
      </c>
      <c r="F4783" s="16" t="n">
        <v>0</v>
      </c>
      <c r="G4783" s="16" t="n">
        <v>2766.5</v>
      </c>
      <c r="H4783" s="16" t="n">
        <v>2766.5</v>
      </c>
    </row>
    <row r="4784" customFormat="false" ht="15" hidden="false" customHeight="true" outlineLevel="0" collapsed="false">
      <c r="A4784" s="1" t="s">
        <v>7242</v>
      </c>
      <c r="B4784" s="1" t="s">
        <v>582</v>
      </c>
      <c r="C4784" s="1" t="s">
        <v>2219</v>
      </c>
      <c r="D4784" s="1" t="s">
        <v>2021</v>
      </c>
      <c r="E4784" s="1" t="s">
        <v>2018</v>
      </c>
      <c r="F4784" s="16" t="n">
        <v>0</v>
      </c>
      <c r="G4784" s="16" t="n">
        <v>19752.49</v>
      </c>
      <c r="H4784" s="16" t="n">
        <v>19752.49</v>
      </c>
    </row>
    <row r="4785" customFormat="false" ht="15" hidden="false" customHeight="true" outlineLevel="0" collapsed="false">
      <c r="A4785" s="1" t="s">
        <v>7243</v>
      </c>
      <c r="B4785" s="1" t="s">
        <v>1723</v>
      </c>
      <c r="C4785" s="1" t="s">
        <v>568</v>
      </c>
      <c r="D4785" s="1" t="s">
        <v>2017</v>
      </c>
      <c r="E4785" s="1" t="s">
        <v>2045</v>
      </c>
      <c r="F4785" s="16" t="n">
        <v>99</v>
      </c>
      <c r="G4785" s="16" t="n">
        <v>2038.6</v>
      </c>
      <c r="H4785" s="16" t="n">
        <v>2137.6</v>
      </c>
    </row>
    <row r="4786" customFormat="false" ht="15" hidden="false" customHeight="true" outlineLevel="0" collapsed="false">
      <c r="A4786" s="1" t="s">
        <v>7244</v>
      </c>
      <c r="B4786" s="1" t="s">
        <v>1393</v>
      </c>
      <c r="C4786" s="1" t="s">
        <v>2197</v>
      </c>
      <c r="D4786" s="1" t="s">
        <v>2025</v>
      </c>
      <c r="E4786" s="1" t="s">
        <v>2018</v>
      </c>
      <c r="F4786" s="16" t="n">
        <v>99</v>
      </c>
      <c r="G4786" s="16" t="n">
        <v>1111.28</v>
      </c>
      <c r="H4786" s="16" t="n">
        <v>1210.28</v>
      </c>
    </row>
    <row r="4787" customFormat="false" ht="15" hidden="false" customHeight="true" outlineLevel="0" collapsed="false">
      <c r="A4787" s="1" t="s">
        <v>7245</v>
      </c>
      <c r="B4787" s="1" t="s">
        <v>1470</v>
      </c>
      <c r="C4787" s="1" t="s">
        <v>1431</v>
      </c>
      <c r="D4787" s="1" t="s">
        <v>2021</v>
      </c>
      <c r="E4787" s="1" t="s">
        <v>2018</v>
      </c>
      <c r="F4787" s="16" t="n">
        <v>49</v>
      </c>
      <c r="G4787" s="16" t="n">
        <v>1157.21</v>
      </c>
      <c r="H4787" s="16" t="n">
        <v>1206.21</v>
      </c>
    </row>
    <row r="4788" customFormat="false" ht="15" hidden="false" customHeight="true" outlineLevel="0" collapsed="false">
      <c r="A4788" s="1" t="s">
        <v>7246</v>
      </c>
      <c r="B4788" s="1" t="s">
        <v>1806</v>
      </c>
      <c r="C4788" s="1" t="s">
        <v>2118</v>
      </c>
      <c r="D4788" s="1" t="s">
        <v>2025</v>
      </c>
      <c r="E4788" s="1" t="s">
        <v>2018</v>
      </c>
      <c r="F4788" s="16" t="n">
        <v>79</v>
      </c>
      <c r="G4788" s="16" t="n">
        <v>712.76</v>
      </c>
      <c r="H4788" s="16" t="n">
        <v>791.76</v>
      </c>
    </row>
    <row r="4789" customFormat="false" ht="15" hidden="false" customHeight="true" outlineLevel="0" collapsed="false">
      <c r="A4789" s="1" t="s">
        <v>7247</v>
      </c>
      <c r="B4789" s="1" t="s">
        <v>611</v>
      </c>
      <c r="C4789" s="1" t="s">
        <v>2292</v>
      </c>
      <c r="D4789" s="1" t="s">
        <v>2017</v>
      </c>
      <c r="E4789" s="1" t="s">
        <v>2018</v>
      </c>
      <c r="F4789" s="16" t="n">
        <v>0</v>
      </c>
      <c r="G4789" s="16" t="n">
        <v>4830.95</v>
      </c>
      <c r="H4789" s="16" t="n">
        <v>4830.95</v>
      </c>
    </row>
    <row r="4790" customFormat="false" ht="15" hidden="false" customHeight="true" outlineLevel="0" collapsed="false">
      <c r="A4790" s="1" t="s">
        <v>7248</v>
      </c>
      <c r="B4790" s="1" t="s">
        <v>1184</v>
      </c>
      <c r="C4790" s="1" t="s">
        <v>1544</v>
      </c>
      <c r="D4790" s="1" t="s">
        <v>2017</v>
      </c>
      <c r="E4790" s="1" t="s">
        <v>2022</v>
      </c>
      <c r="F4790" s="16" t="n">
        <v>0</v>
      </c>
      <c r="G4790" s="16" t="n">
        <v>6703.81</v>
      </c>
      <c r="H4790" s="16" t="n">
        <v>6703.81</v>
      </c>
    </row>
    <row r="4791" customFormat="false" ht="15" hidden="false" customHeight="true" outlineLevel="0" collapsed="false">
      <c r="A4791" s="1" t="s">
        <v>7249</v>
      </c>
      <c r="B4791" s="1" t="s">
        <v>1801</v>
      </c>
      <c r="C4791" s="1" t="s">
        <v>2764</v>
      </c>
      <c r="D4791" s="1" t="s">
        <v>2025</v>
      </c>
      <c r="E4791" s="1" t="s">
        <v>2018</v>
      </c>
      <c r="F4791" s="16" t="n">
        <v>0</v>
      </c>
      <c r="G4791" s="16" t="n">
        <v>9284.91</v>
      </c>
      <c r="H4791" s="16" t="n">
        <v>9284.91</v>
      </c>
    </row>
    <row r="4792" customFormat="false" ht="15" hidden="false" customHeight="true" outlineLevel="0" collapsed="false">
      <c r="A4792" s="1" t="s">
        <v>7250</v>
      </c>
      <c r="B4792" s="1" t="s">
        <v>1844</v>
      </c>
      <c r="C4792" s="1" t="s">
        <v>2518</v>
      </c>
      <c r="D4792" s="1" t="s">
        <v>2021</v>
      </c>
      <c r="E4792" s="1" t="s">
        <v>2018</v>
      </c>
      <c r="F4792" s="16" t="n">
        <v>0</v>
      </c>
      <c r="G4792" s="16" t="n">
        <v>7952.72</v>
      </c>
      <c r="H4792" s="16" t="n">
        <v>7952.72</v>
      </c>
    </row>
    <row r="4793" customFormat="false" ht="15" hidden="false" customHeight="true" outlineLevel="0" collapsed="false">
      <c r="A4793" s="1" t="s">
        <v>7251</v>
      </c>
      <c r="B4793" s="1" t="s">
        <v>1596</v>
      </c>
      <c r="C4793" s="1" t="s">
        <v>2928</v>
      </c>
      <c r="D4793" s="1" t="s">
        <v>2028</v>
      </c>
      <c r="E4793" s="1" t="s">
        <v>2018</v>
      </c>
      <c r="F4793" s="16" t="n">
        <v>0</v>
      </c>
      <c r="G4793" s="16" t="n">
        <v>17239</v>
      </c>
      <c r="H4793" s="16" t="n">
        <v>17239</v>
      </c>
    </row>
    <row r="4794" customFormat="false" ht="15" hidden="false" customHeight="true" outlineLevel="0" collapsed="false">
      <c r="A4794" s="1" t="s">
        <v>7252</v>
      </c>
      <c r="B4794" s="1" t="s">
        <v>1860</v>
      </c>
      <c r="C4794" s="1" t="s">
        <v>2249</v>
      </c>
      <c r="D4794" s="1" t="s">
        <v>2025</v>
      </c>
      <c r="E4794" s="1" t="s">
        <v>2045</v>
      </c>
      <c r="F4794" s="16" t="n">
        <v>0</v>
      </c>
      <c r="G4794" s="16" t="n">
        <v>2736.49</v>
      </c>
      <c r="H4794" s="16" t="n">
        <v>2736.49</v>
      </c>
    </row>
    <row r="4795" customFormat="false" ht="15" hidden="false" customHeight="true" outlineLevel="0" collapsed="false">
      <c r="A4795" s="1" t="s">
        <v>7253</v>
      </c>
      <c r="B4795" s="1" t="s">
        <v>579</v>
      </c>
      <c r="C4795" s="1" t="s">
        <v>3355</v>
      </c>
      <c r="D4795" s="1" t="s">
        <v>2017</v>
      </c>
      <c r="E4795" s="1" t="s">
        <v>2018</v>
      </c>
      <c r="F4795" s="16" t="n">
        <v>0</v>
      </c>
      <c r="G4795" s="16" t="n">
        <v>12429.93</v>
      </c>
      <c r="H4795" s="16" t="n">
        <v>12429.93</v>
      </c>
    </row>
    <row r="4796" customFormat="false" ht="15" hidden="false" customHeight="true" outlineLevel="0" collapsed="false">
      <c r="A4796" s="1" t="s">
        <v>7254</v>
      </c>
      <c r="B4796" s="1" t="s">
        <v>708</v>
      </c>
      <c r="C4796" s="1" t="s">
        <v>2508</v>
      </c>
      <c r="D4796" s="1" t="s">
        <v>2055</v>
      </c>
      <c r="E4796" s="1" t="s">
        <v>2018</v>
      </c>
      <c r="F4796" s="16" t="n">
        <v>0</v>
      </c>
      <c r="G4796" s="16" t="n">
        <v>13532.42</v>
      </c>
      <c r="H4796" s="16" t="n">
        <v>13532.42</v>
      </c>
    </row>
    <row r="4797" customFormat="false" ht="15" hidden="false" customHeight="true" outlineLevel="0" collapsed="false">
      <c r="A4797" s="1" t="s">
        <v>7255</v>
      </c>
      <c r="B4797" s="1" t="s">
        <v>1151</v>
      </c>
      <c r="C4797" s="1" t="s">
        <v>2302</v>
      </c>
      <c r="D4797" s="1" t="s">
        <v>2021</v>
      </c>
      <c r="E4797" s="1" t="s">
        <v>2018</v>
      </c>
      <c r="F4797" s="16" t="n">
        <v>49</v>
      </c>
      <c r="G4797" s="16" t="n">
        <v>2158.52</v>
      </c>
      <c r="H4797" s="16" t="n">
        <v>2207.52</v>
      </c>
    </row>
    <row r="4798" customFormat="false" ht="15" hidden="false" customHeight="true" outlineLevel="0" collapsed="false">
      <c r="A4798" s="1" t="s">
        <v>7256</v>
      </c>
      <c r="B4798" s="1" t="s">
        <v>885</v>
      </c>
      <c r="C4798" s="1" t="s">
        <v>4194</v>
      </c>
      <c r="D4798" s="1" t="s">
        <v>2017</v>
      </c>
      <c r="E4798" s="1" t="s">
        <v>2018</v>
      </c>
      <c r="F4798" s="16" t="n">
        <v>0</v>
      </c>
      <c r="G4798" s="16" t="n">
        <v>3732.53</v>
      </c>
      <c r="H4798" s="16" t="n">
        <v>3732.53</v>
      </c>
    </row>
    <row r="4799" customFormat="false" ht="15" hidden="false" customHeight="true" outlineLevel="0" collapsed="false">
      <c r="A4799" s="1" t="s">
        <v>7257</v>
      </c>
      <c r="B4799" s="1" t="s">
        <v>1263</v>
      </c>
      <c r="C4799" s="1" t="s">
        <v>2102</v>
      </c>
      <c r="D4799" s="1" t="s">
        <v>2021</v>
      </c>
      <c r="E4799" s="1" t="s">
        <v>2018</v>
      </c>
      <c r="F4799" s="16" t="n">
        <v>0</v>
      </c>
      <c r="G4799" s="16" t="n">
        <v>7038.98</v>
      </c>
      <c r="H4799" s="16" t="n">
        <v>7038.98</v>
      </c>
    </row>
    <row r="4800" customFormat="false" ht="15" hidden="false" customHeight="true" outlineLevel="0" collapsed="false">
      <c r="A4800" s="1" t="s">
        <v>7258</v>
      </c>
      <c r="B4800" s="1" t="s">
        <v>1343</v>
      </c>
      <c r="C4800" s="1" t="s">
        <v>3308</v>
      </c>
      <c r="D4800" s="1" t="s">
        <v>2032</v>
      </c>
      <c r="E4800" s="1" t="s">
        <v>2018</v>
      </c>
      <c r="F4800" s="16" t="n">
        <v>0</v>
      </c>
      <c r="G4800" s="16" t="n">
        <v>6238.21</v>
      </c>
      <c r="H4800" s="16" t="n">
        <v>6238.21</v>
      </c>
    </row>
    <row r="4801" customFormat="false" ht="15" hidden="false" customHeight="true" outlineLevel="0" collapsed="false">
      <c r="A4801" s="1" t="s">
        <v>7259</v>
      </c>
      <c r="B4801" s="1" t="s">
        <v>851</v>
      </c>
      <c r="C4801" s="1" t="s">
        <v>859</v>
      </c>
      <c r="D4801" s="1" t="s">
        <v>2032</v>
      </c>
      <c r="E4801" s="1" t="s">
        <v>2018</v>
      </c>
      <c r="F4801" s="16" t="n">
        <v>0</v>
      </c>
      <c r="G4801" s="16" t="n">
        <v>2904.07</v>
      </c>
      <c r="H4801" s="16" t="n">
        <v>2904.07</v>
      </c>
    </row>
    <row r="4802" customFormat="false" ht="15" hidden="false" customHeight="true" outlineLevel="0" collapsed="false">
      <c r="A4802" s="1" t="s">
        <v>7260</v>
      </c>
      <c r="B4802" s="1" t="s">
        <v>1049</v>
      </c>
      <c r="C4802" s="1" t="s">
        <v>1219</v>
      </c>
      <c r="D4802" s="1" t="s">
        <v>2025</v>
      </c>
      <c r="E4802" s="1" t="s">
        <v>2018</v>
      </c>
      <c r="F4802" s="16" t="n">
        <v>49</v>
      </c>
      <c r="G4802" s="16" t="n">
        <v>2255.79</v>
      </c>
      <c r="H4802" s="16" t="n">
        <v>2304.79</v>
      </c>
    </row>
    <row r="4803" customFormat="false" ht="15" hidden="false" customHeight="true" outlineLevel="0" collapsed="false">
      <c r="A4803" s="1" t="s">
        <v>7261</v>
      </c>
      <c r="B4803" s="1" t="s">
        <v>740</v>
      </c>
      <c r="C4803" s="1" t="s">
        <v>2042</v>
      </c>
      <c r="D4803" s="1" t="s">
        <v>2025</v>
      </c>
      <c r="E4803" s="1" t="s">
        <v>2018</v>
      </c>
      <c r="F4803" s="16" t="n">
        <v>0</v>
      </c>
      <c r="G4803" s="16" t="n">
        <v>4965.29</v>
      </c>
      <c r="H4803" s="16" t="n">
        <v>4965.29</v>
      </c>
    </row>
    <row r="4804" customFormat="false" ht="15" hidden="false" customHeight="true" outlineLevel="0" collapsed="false">
      <c r="A4804" s="1" t="s">
        <v>7262</v>
      </c>
      <c r="B4804" s="1" t="s">
        <v>954</v>
      </c>
      <c r="C4804" s="1" t="s">
        <v>263</v>
      </c>
      <c r="D4804" s="1" t="s">
        <v>2025</v>
      </c>
      <c r="E4804" s="1" t="s">
        <v>2018</v>
      </c>
      <c r="F4804" s="16" t="n">
        <v>0</v>
      </c>
      <c r="G4804" s="16" t="n">
        <v>12489.1</v>
      </c>
      <c r="H4804" s="16" t="n">
        <v>12489.1</v>
      </c>
    </row>
    <row r="4805" customFormat="false" ht="15" hidden="false" customHeight="true" outlineLevel="0" collapsed="false">
      <c r="A4805" s="1" t="s">
        <v>7263</v>
      </c>
      <c r="B4805" s="1" t="s">
        <v>1902</v>
      </c>
      <c r="C4805" s="1" t="s">
        <v>2407</v>
      </c>
      <c r="D4805" s="1" t="s">
        <v>2017</v>
      </c>
      <c r="E4805" s="1" t="s">
        <v>2022</v>
      </c>
      <c r="F4805" s="16" t="n">
        <v>0</v>
      </c>
      <c r="G4805" s="16" t="n">
        <v>2662.45</v>
      </c>
      <c r="H4805" s="16" t="n">
        <v>2662.45</v>
      </c>
    </row>
    <row r="4806" customFormat="false" ht="15" hidden="false" customHeight="true" outlineLevel="0" collapsed="false">
      <c r="A4806" s="1" t="s">
        <v>7264</v>
      </c>
      <c r="B4806" s="1" t="s">
        <v>1514</v>
      </c>
      <c r="C4806" s="1" t="s">
        <v>4086</v>
      </c>
      <c r="D4806" s="1" t="s">
        <v>2021</v>
      </c>
      <c r="E4806" s="1" t="s">
        <v>2018</v>
      </c>
      <c r="F4806" s="16" t="n">
        <v>49</v>
      </c>
      <c r="G4806" s="16" t="n">
        <v>750.27</v>
      </c>
      <c r="H4806" s="16" t="n">
        <v>799.27</v>
      </c>
    </row>
    <row r="4807" customFormat="false" ht="15" hidden="false" customHeight="true" outlineLevel="0" collapsed="false">
      <c r="A4807" s="1" t="s">
        <v>7265</v>
      </c>
      <c r="B4807" s="1" t="s">
        <v>320</v>
      </c>
      <c r="C4807" s="1" t="s">
        <v>3112</v>
      </c>
      <c r="D4807" s="1" t="s">
        <v>2017</v>
      </c>
      <c r="E4807" s="1" t="s">
        <v>2018</v>
      </c>
      <c r="F4807" s="16" t="n">
        <v>0</v>
      </c>
      <c r="G4807" s="16" t="n">
        <v>7922.76</v>
      </c>
      <c r="H4807" s="16" t="n">
        <v>7922.76</v>
      </c>
    </row>
    <row r="4808" customFormat="false" ht="15" hidden="false" customHeight="true" outlineLevel="0" collapsed="false">
      <c r="A4808" s="1" t="s">
        <v>7266</v>
      </c>
      <c r="B4808" s="1" t="s">
        <v>1502</v>
      </c>
      <c r="C4808" s="1" t="s">
        <v>2060</v>
      </c>
      <c r="D4808" s="1" t="s">
        <v>2017</v>
      </c>
      <c r="E4808" s="1" t="s">
        <v>2018</v>
      </c>
      <c r="F4808" s="16" t="n">
        <v>49</v>
      </c>
      <c r="G4808" s="16" t="n">
        <v>750.27</v>
      </c>
      <c r="H4808" s="16" t="n">
        <v>799.27</v>
      </c>
    </row>
    <row r="4809" customFormat="false" ht="15" hidden="false" customHeight="true" outlineLevel="0" collapsed="false">
      <c r="A4809" s="1" t="s">
        <v>7267</v>
      </c>
      <c r="B4809" s="1" t="s">
        <v>1420</v>
      </c>
      <c r="C4809" s="1" t="s">
        <v>1442</v>
      </c>
      <c r="D4809" s="1" t="s">
        <v>2032</v>
      </c>
      <c r="E4809" s="1" t="s">
        <v>2022</v>
      </c>
      <c r="F4809" s="16" t="n">
        <v>99</v>
      </c>
      <c r="G4809" s="16" t="n">
        <v>1500.54</v>
      </c>
      <c r="H4809" s="16" t="n">
        <v>1599.54</v>
      </c>
    </row>
    <row r="4810" customFormat="false" ht="15" hidden="false" customHeight="true" outlineLevel="0" collapsed="false">
      <c r="A4810" s="1" t="s">
        <v>7268</v>
      </c>
      <c r="B4810" s="1" t="s">
        <v>1777</v>
      </c>
      <c r="C4810" s="1" t="s">
        <v>1054</v>
      </c>
      <c r="D4810" s="1" t="s">
        <v>2055</v>
      </c>
      <c r="E4810" s="1" t="s">
        <v>2018</v>
      </c>
      <c r="F4810" s="16" t="n">
        <v>49</v>
      </c>
      <c r="G4810" s="16" t="n">
        <v>1682.1</v>
      </c>
      <c r="H4810" s="16" t="n">
        <v>1731.1</v>
      </c>
    </row>
    <row r="4811" customFormat="false" ht="15" hidden="false" customHeight="true" outlineLevel="0" collapsed="false">
      <c r="A4811" s="1" t="s">
        <v>7269</v>
      </c>
      <c r="B4811" s="1" t="s">
        <v>948</v>
      </c>
      <c r="C4811" s="1" t="s">
        <v>922</v>
      </c>
      <c r="D4811" s="1" t="s">
        <v>2032</v>
      </c>
      <c r="E4811" s="1" t="s">
        <v>2018</v>
      </c>
      <c r="F4811" s="16" t="n">
        <v>79</v>
      </c>
      <c r="G4811" s="16" t="n">
        <v>2018.34</v>
      </c>
      <c r="H4811" s="16" t="n">
        <v>2097.34</v>
      </c>
    </row>
    <row r="4812" customFormat="false" ht="15" hidden="false" customHeight="true" outlineLevel="0" collapsed="false">
      <c r="A4812" s="1" t="s">
        <v>7270</v>
      </c>
      <c r="B4812" s="1" t="s">
        <v>241</v>
      </c>
      <c r="C4812" s="1" t="s">
        <v>1822</v>
      </c>
      <c r="D4812" s="1" t="s">
        <v>2025</v>
      </c>
      <c r="E4812" s="1" t="s">
        <v>2018</v>
      </c>
      <c r="F4812" s="16" t="n">
        <v>99</v>
      </c>
      <c r="G4812" s="16" t="n">
        <v>458.06</v>
      </c>
      <c r="H4812" s="16" t="n">
        <v>557.06</v>
      </c>
    </row>
    <row r="4813" customFormat="false" ht="15" hidden="false" customHeight="true" outlineLevel="0" collapsed="false">
      <c r="A4813" s="1" t="s">
        <v>7271</v>
      </c>
      <c r="B4813" s="1" t="s">
        <v>1846</v>
      </c>
      <c r="C4813" s="1" t="s">
        <v>725</v>
      </c>
      <c r="D4813" s="1" t="s">
        <v>2028</v>
      </c>
      <c r="E4813" s="1" t="s">
        <v>2018</v>
      </c>
      <c r="F4813" s="16" t="n">
        <v>99</v>
      </c>
      <c r="G4813" s="16" t="n">
        <v>482.17</v>
      </c>
      <c r="H4813" s="16" t="n">
        <v>581.17</v>
      </c>
    </row>
    <row r="4814" customFormat="false" ht="15" hidden="false" customHeight="true" outlineLevel="0" collapsed="false">
      <c r="A4814" s="1" t="s">
        <v>7272</v>
      </c>
      <c r="B4814" s="1" t="s">
        <v>1132</v>
      </c>
      <c r="C4814" s="1" t="s">
        <v>1544</v>
      </c>
      <c r="D4814" s="1" t="s">
        <v>2032</v>
      </c>
      <c r="E4814" s="1" t="s">
        <v>2022</v>
      </c>
      <c r="F4814" s="16" t="n">
        <v>0</v>
      </c>
      <c r="G4814" s="16" t="n">
        <v>3740.42</v>
      </c>
      <c r="H4814" s="16" t="n">
        <v>3740.42</v>
      </c>
    </row>
    <row r="4815" customFormat="false" ht="15" hidden="false" customHeight="true" outlineLevel="0" collapsed="false">
      <c r="A4815" s="1" t="s">
        <v>7273</v>
      </c>
      <c r="B4815" s="1" t="s">
        <v>1897</v>
      </c>
      <c r="C4815" s="1" t="s">
        <v>1595</v>
      </c>
      <c r="D4815" s="1" t="s">
        <v>2017</v>
      </c>
      <c r="E4815" s="1" t="s">
        <v>2018</v>
      </c>
      <c r="F4815" s="16" t="n">
        <v>0</v>
      </c>
      <c r="G4815" s="16" t="n">
        <v>7823.83</v>
      </c>
      <c r="H4815" s="16" t="n">
        <v>7823.83</v>
      </c>
    </row>
    <row r="4816" customFormat="false" ht="15" hidden="false" customHeight="true" outlineLevel="0" collapsed="false">
      <c r="A4816" s="1" t="s">
        <v>7274</v>
      </c>
      <c r="B4816" s="1" t="s">
        <v>973</v>
      </c>
      <c r="C4816" s="1" t="s">
        <v>542</v>
      </c>
      <c r="D4816" s="1" t="s">
        <v>2025</v>
      </c>
      <c r="E4816" s="1" t="s">
        <v>2018</v>
      </c>
      <c r="F4816" s="16" t="n">
        <v>0</v>
      </c>
      <c r="G4816" s="16" t="n">
        <v>12354.2</v>
      </c>
      <c r="H4816" s="16" t="n">
        <v>12354.2</v>
      </c>
    </row>
    <row r="4817" customFormat="false" ht="15" hidden="false" customHeight="true" outlineLevel="0" collapsed="false">
      <c r="A4817" s="1" t="s">
        <v>7275</v>
      </c>
      <c r="B4817" s="1" t="s">
        <v>1393</v>
      </c>
      <c r="C4817" s="1" t="s">
        <v>707</v>
      </c>
      <c r="D4817" s="1" t="s">
        <v>2017</v>
      </c>
      <c r="E4817" s="1" t="s">
        <v>2018</v>
      </c>
      <c r="F4817" s="16" t="n">
        <v>0</v>
      </c>
      <c r="G4817" s="16" t="n">
        <v>18845.41</v>
      </c>
      <c r="H4817" s="16" t="n">
        <v>18845.41</v>
      </c>
    </row>
    <row r="4818" customFormat="false" ht="15" hidden="false" customHeight="true" outlineLevel="0" collapsed="false">
      <c r="A4818" s="1" t="s">
        <v>7276</v>
      </c>
      <c r="B4818" s="1" t="s">
        <v>942</v>
      </c>
      <c r="C4818" s="1" t="s">
        <v>833</v>
      </c>
      <c r="D4818" s="1" t="s">
        <v>2032</v>
      </c>
      <c r="E4818" s="1" t="s">
        <v>2045</v>
      </c>
      <c r="F4818" s="16" t="n">
        <v>0</v>
      </c>
      <c r="G4818" s="16" t="n">
        <v>3802.26</v>
      </c>
      <c r="H4818" s="16" t="n">
        <v>3802.26</v>
      </c>
    </row>
    <row r="4819" customFormat="false" ht="15" hidden="false" customHeight="true" outlineLevel="0" collapsed="false">
      <c r="A4819" s="1" t="s">
        <v>7277</v>
      </c>
      <c r="B4819" s="1" t="s">
        <v>320</v>
      </c>
      <c r="C4819" s="1" t="s">
        <v>3112</v>
      </c>
      <c r="D4819" s="1" t="s">
        <v>2025</v>
      </c>
      <c r="E4819" s="1" t="s">
        <v>2018</v>
      </c>
      <c r="F4819" s="16" t="n">
        <v>0</v>
      </c>
      <c r="G4819" s="16" t="n">
        <v>4668.41</v>
      </c>
      <c r="H4819" s="16" t="n">
        <v>4668.41</v>
      </c>
    </row>
    <row r="4820" customFormat="false" ht="15" hidden="false" customHeight="true" outlineLevel="0" collapsed="false">
      <c r="A4820" s="1" t="s">
        <v>7278</v>
      </c>
      <c r="B4820" s="1" t="s">
        <v>985</v>
      </c>
      <c r="C4820" s="1" t="s">
        <v>2163</v>
      </c>
      <c r="D4820" s="1" t="s">
        <v>2021</v>
      </c>
      <c r="E4820" s="1" t="s">
        <v>2045</v>
      </c>
      <c r="F4820" s="16" t="n">
        <v>0</v>
      </c>
      <c r="G4820" s="16" t="n">
        <v>5910.42</v>
      </c>
      <c r="H4820" s="16" t="n">
        <v>5910.42</v>
      </c>
    </row>
    <row r="4821" customFormat="false" ht="15" hidden="false" customHeight="true" outlineLevel="0" collapsed="false">
      <c r="A4821" s="1" t="s">
        <v>7279</v>
      </c>
      <c r="B4821" s="1" t="s">
        <v>1408</v>
      </c>
      <c r="C4821" s="1" t="s">
        <v>2034</v>
      </c>
      <c r="D4821" s="1" t="s">
        <v>2017</v>
      </c>
      <c r="E4821" s="1" t="s">
        <v>2018</v>
      </c>
      <c r="F4821" s="16" t="n">
        <v>99</v>
      </c>
      <c r="G4821" s="16" t="n">
        <v>1350.49</v>
      </c>
      <c r="H4821" s="16" t="n">
        <v>1449.49</v>
      </c>
    </row>
    <row r="4822" customFormat="false" ht="15" hidden="false" customHeight="true" outlineLevel="0" collapsed="false">
      <c r="A4822" s="1" t="s">
        <v>7280</v>
      </c>
      <c r="B4822" s="1" t="s">
        <v>447</v>
      </c>
      <c r="C4822" s="1" t="s">
        <v>1595</v>
      </c>
      <c r="D4822" s="1" t="s">
        <v>2017</v>
      </c>
      <c r="E4822" s="1" t="s">
        <v>2018</v>
      </c>
      <c r="F4822" s="16" t="n">
        <v>0</v>
      </c>
      <c r="G4822" s="16" t="n">
        <v>2788.68</v>
      </c>
      <c r="H4822" s="16" t="n">
        <v>2788.68</v>
      </c>
    </row>
    <row r="4823" customFormat="false" ht="15" hidden="false" customHeight="true" outlineLevel="0" collapsed="false">
      <c r="A4823" s="1" t="s">
        <v>7281</v>
      </c>
      <c r="B4823" s="1" t="s">
        <v>945</v>
      </c>
      <c r="C4823" s="1" t="s">
        <v>947</v>
      </c>
      <c r="D4823" s="1" t="s">
        <v>2025</v>
      </c>
      <c r="E4823" s="1" t="s">
        <v>2018</v>
      </c>
      <c r="F4823" s="16" t="n">
        <v>99</v>
      </c>
      <c r="G4823" s="16" t="n">
        <v>1056.95</v>
      </c>
      <c r="H4823" s="16" t="n">
        <v>1155.95</v>
      </c>
    </row>
    <row r="4824" customFormat="false" ht="15" hidden="false" customHeight="true" outlineLevel="0" collapsed="false">
      <c r="A4824" s="1" t="s">
        <v>7282</v>
      </c>
      <c r="B4824" s="1" t="s">
        <v>893</v>
      </c>
      <c r="C4824" s="1" t="s">
        <v>1556</v>
      </c>
      <c r="D4824" s="1" t="s">
        <v>2017</v>
      </c>
      <c r="E4824" s="1" t="s">
        <v>2018</v>
      </c>
      <c r="F4824" s="16" t="n">
        <v>0</v>
      </c>
      <c r="G4824" s="16" t="n">
        <v>9079.17</v>
      </c>
      <c r="H4824" s="16" t="n">
        <v>9079.17</v>
      </c>
    </row>
    <row r="4825" customFormat="false" ht="15" hidden="false" customHeight="true" outlineLevel="0" collapsed="false">
      <c r="A4825" s="1" t="s">
        <v>7283</v>
      </c>
      <c r="B4825" s="1" t="s">
        <v>1244</v>
      </c>
      <c r="C4825" s="1" t="s">
        <v>2480</v>
      </c>
      <c r="D4825" s="1" t="s">
        <v>2017</v>
      </c>
      <c r="E4825" s="1" t="s">
        <v>2045</v>
      </c>
      <c r="F4825" s="16" t="n">
        <v>0</v>
      </c>
      <c r="G4825" s="16" t="n">
        <v>4296.15</v>
      </c>
      <c r="H4825" s="16" t="n">
        <v>4296.15</v>
      </c>
    </row>
    <row r="4826" customFormat="false" ht="15" hidden="false" customHeight="true" outlineLevel="0" collapsed="false">
      <c r="A4826" s="1" t="s">
        <v>7284</v>
      </c>
      <c r="B4826" s="1" t="s">
        <v>1656</v>
      </c>
      <c r="C4826" s="1" t="s">
        <v>2644</v>
      </c>
      <c r="D4826" s="1" t="s">
        <v>2025</v>
      </c>
      <c r="E4826" s="1" t="s">
        <v>2018</v>
      </c>
      <c r="F4826" s="16" t="n">
        <v>0</v>
      </c>
      <c r="G4826" s="16" t="n">
        <v>4361.57</v>
      </c>
      <c r="H4826" s="16" t="n">
        <v>4361.57</v>
      </c>
    </row>
    <row r="4827" customFormat="false" ht="15" hidden="false" customHeight="true" outlineLevel="0" collapsed="false">
      <c r="A4827" s="1" t="s">
        <v>7285</v>
      </c>
      <c r="B4827" s="1" t="s">
        <v>723</v>
      </c>
      <c r="C4827" s="1" t="s">
        <v>922</v>
      </c>
      <c r="D4827" s="1" t="s">
        <v>2025</v>
      </c>
      <c r="E4827" s="1" t="s">
        <v>2018</v>
      </c>
      <c r="F4827" s="16" t="n">
        <v>0</v>
      </c>
      <c r="G4827" s="16" t="n">
        <v>2856.69</v>
      </c>
      <c r="H4827" s="16" t="n">
        <v>2856.69</v>
      </c>
    </row>
    <row r="4828" customFormat="false" ht="15" hidden="false" customHeight="true" outlineLevel="0" collapsed="false">
      <c r="A4828" s="1" t="s">
        <v>7286</v>
      </c>
      <c r="B4828" s="1" t="s">
        <v>1085</v>
      </c>
      <c r="C4828" s="1" t="s">
        <v>2781</v>
      </c>
      <c r="D4828" s="1" t="s">
        <v>2025</v>
      </c>
      <c r="E4828" s="1" t="s">
        <v>2018</v>
      </c>
      <c r="F4828" s="16" t="n">
        <v>0</v>
      </c>
      <c r="G4828" s="16" t="n">
        <v>4273.58</v>
      </c>
      <c r="H4828" s="16" t="n">
        <v>4273.58</v>
      </c>
    </row>
    <row r="4829" customFormat="false" ht="15" hidden="false" customHeight="true" outlineLevel="0" collapsed="false">
      <c r="A4829" s="1" t="s">
        <v>7287</v>
      </c>
      <c r="B4829" s="1" t="s">
        <v>1274</v>
      </c>
      <c r="C4829" s="1" t="s">
        <v>2086</v>
      </c>
      <c r="D4829" s="1" t="s">
        <v>2025</v>
      </c>
      <c r="E4829" s="1" t="s">
        <v>2018</v>
      </c>
      <c r="F4829" s="16" t="n">
        <v>0</v>
      </c>
      <c r="G4829" s="16" t="n">
        <v>9710.82</v>
      </c>
      <c r="H4829" s="16" t="n">
        <v>9710.82</v>
      </c>
    </row>
    <row r="4830" customFormat="false" ht="15" hidden="false" customHeight="true" outlineLevel="0" collapsed="false">
      <c r="A4830" s="1" t="s">
        <v>7288</v>
      </c>
      <c r="B4830" s="1" t="s">
        <v>447</v>
      </c>
      <c r="C4830" s="1" t="s">
        <v>2845</v>
      </c>
      <c r="D4830" s="1" t="s">
        <v>2021</v>
      </c>
      <c r="E4830" s="1" t="s">
        <v>2018</v>
      </c>
      <c r="F4830" s="16" t="n">
        <v>79</v>
      </c>
      <c r="G4830" s="16" t="n">
        <v>2200.62</v>
      </c>
      <c r="H4830" s="16" t="n">
        <v>2279.62</v>
      </c>
    </row>
    <row r="4831" customFormat="false" ht="15" hidden="false" customHeight="true" outlineLevel="0" collapsed="false">
      <c r="A4831" s="1" t="s">
        <v>7289</v>
      </c>
      <c r="B4831" s="1" t="s">
        <v>1389</v>
      </c>
      <c r="C4831" s="1" t="s">
        <v>2467</v>
      </c>
      <c r="D4831" s="1" t="s">
        <v>2055</v>
      </c>
      <c r="E4831" s="1" t="s">
        <v>2018</v>
      </c>
      <c r="F4831" s="16" t="n">
        <v>0</v>
      </c>
      <c r="G4831" s="16" t="n">
        <v>5589.63</v>
      </c>
      <c r="H4831" s="16" t="n">
        <v>5589.63</v>
      </c>
    </row>
    <row r="4832" customFormat="false" ht="15" hidden="false" customHeight="true" outlineLevel="0" collapsed="false">
      <c r="A4832" s="1" t="s">
        <v>7290</v>
      </c>
      <c r="B4832" s="1" t="s">
        <v>1860</v>
      </c>
      <c r="C4832" s="1" t="s">
        <v>911</v>
      </c>
      <c r="D4832" s="1" t="s">
        <v>2025</v>
      </c>
      <c r="E4832" s="1" t="s">
        <v>2018</v>
      </c>
      <c r="F4832" s="16" t="n">
        <v>0</v>
      </c>
      <c r="G4832" s="16" t="n">
        <v>3319</v>
      </c>
      <c r="H4832" s="16" t="n">
        <v>3319</v>
      </c>
    </row>
    <row r="4833" customFormat="false" ht="15" hidden="false" customHeight="true" outlineLevel="0" collapsed="false">
      <c r="A4833" s="1" t="s">
        <v>7291</v>
      </c>
      <c r="B4833" s="1" t="s">
        <v>447</v>
      </c>
      <c r="C4833" s="1" t="s">
        <v>3469</v>
      </c>
      <c r="D4833" s="1" t="s">
        <v>2017</v>
      </c>
      <c r="E4833" s="1" t="s">
        <v>2018</v>
      </c>
      <c r="F4833" s="16" t="n">
        <v>0</v>
      </c>
      <c r="G4833" s="16" t="n">
        <v>4125.75</v>
      </c>
      <c r="H4833" s="16" t="n">
        <v>4125.75</v>
      </c>
    </row>
    <row r="4834" customFormat="false" ht="15" hidden="false" customHeight="true" outlineLevel="0" collapsed="false">
      <c r="A4834" s="1" t="s">
        <v>7292</v>
      </c>
      <c r="B4834" s="1" t="s">
        <v>934</v>
      </c>
      <c r="C4834" s="1" t="s">
        <v>2716</v>
      </c>
      <c r="D4834" s="1" t="s">
        <v>2017</v>
      </c>
      <c r="E4834" s="1" t="s">
        <v>2018</v>
      </c>
      <c r="F4834" s="16" t="n">
        <v>79</v>
      </c>
      <c r="G4834" s="16" t="n">
        <v>2158.52</v>
      </c>
      <c r="H4834" s="16" t="n">
        <v>2237.52</v>
      </c>
    </row>
    <row r="4835" customFormat="false" ht="15" hidden="false" customHeight="true" outlineLevel="0" collapsed="false">
      <c r="A4835" s="1" t="s">
        <v>7293</v>
      </c>
      <c r="B4835" s="1" t="s">
        <v>1846</v>
      </c>
      <c r="C4835" s="1" t="s">
        <v>1120</v>
      </c>
      <c r="D4835" s="1" t="s">
        <v>2025</v>
      </c>
      <c r="E4835" s="1" t="s">
        <v>2018</v>
      </c>
      <c r="F4835" s="16" t="n">
        <v>79</v>
      </c>
      <c r="G4835" s="16" t="n">
        <v>964.34</v>
      </c>
      <c r="H4835" s="16" t="n">
        <v>1043.34</v>
      </c>
    </row>
    <row r="4836" customFormat="false" ht="15" hidden="false" customHeight="true" outlineLevel="0" collapsed="false">
      <c r="A4836" s="1" t="s">
        <v>7294</v>
      </c>
      <c r="B4836" s="1" t="s">
        <v>440</v>
      </c>
      <c r="C4836" s="1" t="s">
        <v>3047</v>
      </c>
      <c r="D4836" s="1" t="s">
        <v>2021</v>
      </c>
      <c r="E4836" s="1" t="s">
        <v>2018</v>
      </c>
      <c r="F4836" s="16" t="n">
        <v>0</v>
      </c>
      <c r="G4836" s="16" t="n">
        <v>22188.69</v>
      </c>
      <c r="H4836" s="16" t="n">
        <v>22188.69</v>
      </c>
    </row>
    <row r="4837" customFormat="false" ht="15" hidden="false" customHeight="true" outlineLevel="0" collapsed="false">
      <c r="A4837" s="1" t="s">
        <v>7295</v>
      </c>
      <c r="B4837" s="1" t="s">
        <v>1348</v>
      </c>
      <c r="C4837" s="1" t="s">
        <v>3398</v>
      </c>
      <c r="D4837" s="1" t="s">
        <v>2028</v>
      </c>
      <c r="E4837" s="1" t="s">
        <v>2018</v>
      </c>
      <c r="F4837" s="16" t="n">
        <v>0</v>
      </c>
      <c r="G4837" s="16" t="n">
        <v>3493.68</v>
      </c>
      <c r="H4837" s="16" t="n">
        <v>3493.68</v>
      </c>
    </row>
    <row r="4838" customFormat="false" ht="15" hidden="false" customHeight="true" outlineLevel="0" collapsed="false">
      <c r="A4838" s="1" t="s">
        <v>7296</v>
      </c>
      <c r="B4838" s="1" t="s">
        <v>447</v>
      </c>
      <c r="C4838" s="1" t="s">
        <v>464</v>
      </c>
      <c r="D4838" s="1" t="s">
        <v>2021</v>
      </c>
      <c r="E4838" s="1" t="s">
        <v>2018</v>
      </c>
      <c r="F4838" s="16" t="n">
        <v>79</v>
      </c>
      <c r="G4838" s="16" t="n">
        <v>311.15</v>
      </c>
      <c r="H4838" s="16" t="n">
        <v>390.15</v>
      </c>
    </row>
    <row r="4839" customFormat="false" ht="15" hidden="false" customHeight="true" outlineLevel="0" collapsed="false">
      <c r="A4839" s="1" t="s">
        <v>7297</v>
      </c>
      <c r="B4839" s="1" t="s">
        <v>1241</v>
      </c>
      <c r="C4839" s="1" t="s">
        <v>5106</v>
      </c>
      <c r="D4839" s="1" t="s">
        <v>2021</v>
      </c>
      <c r="E4839" s="1" t="s">
        <v>2018</v>
      </c>
      <c r="F4839" s="16" t="n">
        <v>99</v>
      </c>
      <c r="G4839" s="16" t="n">
        <v>2374.52</v>
      </c>
      <c r="H4839" s="16" t="n">
        <v>2473.52</v>
      </c>
    </row>
    <row r="4840" customFormat="false" ht="15" hidden="false" customHeight="true" outlineLevel="0" collapsed="false">
      <c r="A4840" s="1" t="s">
        <v>7298</v>
      </c>
      <c r="B4840" s="1" t="s">
        <v>1496</v>
      </c>
      <c r="C4840" s="1" t="s">
        <v>1117</v>
      </c>
      <c r="D4840" s="1" t="s">
        <v>2021</v>
      </c>
      <c r="E4840" s="1" t="s">
        <v>2045</v>
      </c>
      <c r="F4840" s="16" t="n">
        <v>49</v>
      </c>
      <c r="G4840" s="16" t="n">
        <v>2452.12</v>
      </c>
      <c r="H4840" s="16" t="n">
        <v>2501.12</v>
      </c>
    </row>
    <row r="4841" customFormat="false" ht="15" hidden="false" customHeight="true" outlineLevel="0" collapsed="false">
      <c r="A4841" s="1" t="s">
        <v>7299</v>
      </c>
      <c r="B4841" s="1" t="s">
        <v>1041</v>
      </c>
      <c r="C4841" s="1" t="s">
        <v>2195</v>
      </c>
      <c r="D4841" s="1" t="s">
        <v>2055</v>
      </c>
      <c r="E4841" s="1" t="s">
        <v>2018</v>
      </c>
      <c r="F4841" s="16" t="n">
        <v>0</v>
      </c>
      <c r="G4841" s="16" t="n">
        <v>6243.48</v>
      </c>
      <c r="H4841" s="16" t="n">
        <v>6243.48</v>
      </c>
    </row>
    <row r="4842" customFormat="false" ht="15" hidden="false" customHeight="true" outlineLevel="0" collapsed="false">
      <c r="A4842" s="1" t="s">
        <v>7300</v>
      </c>
      <c r="B4842" s="1" t="s">
        <v>249</v>
      </c>
      <c r="C4842" s="1" t="s">
        <v>3002</v>
      </c>
      <c r="D4842" s="1" t="s">
        <v>2025</v>
      </c>
      <c r="E4842" s="1" t="s">
        <v>2018</v>
      </c>
      <c r="F4842" s="16" t="n">
        <v>99</v>
      </c>
      <c r="G4842" s="16" t="n">
        <v>1591.36</v>
      </c>
      <c r="H4842" s="16" t="n">
        <v>1690.36</v>
      </c>
    </row>
    <row r="4843" customFormat="false" ht="15" hidden="false" customHeight="true" outlineLevel="0" collapsed="false">
      <c r="A4843" s="1" t="s">
        <v>7301</v>
      </c>
      <c r="B4843" s="1" t="s">
        <v>968</v>
      </c>
      <c r="C4843" s="1" t="s">
        <v>3448</v>
      </c>
      <c r="D4843" s="1" t="s">
        <v>2017</v>
      </c>
      <c r="E4843" s="1" t="s">
        <v>2018</v>
      </c>
      <c r="F4843" s="16" t="n">
        <v>0</v>
      </c>
      <c r="G4843" s="16" t="n">
        <v>4249.06</v>
      </c>
      <c r="H4843" s="16" t="n">
        <v>4249.06</v>
      </c>
    </row>
    <row r="4844" customFormat="false" ht="15" hidden="false" customHeight="true" outlineLevel="0" collapsed="false">
      <c r="A4844" s="1" t="s">
        <v>7302</v>
      </c>
      <c r="B4844" s="1" t="s">
        <v>1644</v>
      </c>
      <c r="C4844" s="1" t="s">
        <v>2764</v>
      </c>
      <c r="D4844" s="1" t="s">
        <v>2025</v>
      </c>
      <c r="E4844" s="1" t="s">
        <v>2018</v>
      </c>
      <c r="F4844" s="16" t="n">
        <v>79</v>
      </c>
      <c r="G4844" s="16" t="n">
        <v>2158.52</v>
      </c>
      <c r="H4844" s="16" t="n">
        <v>2237.52</v>
      </c>
    </row>
    <row r="4845" customFormat="false" ht="15" hidden="false" customHeight="true" outlineLevel="0" collapsed="false">
      <c r="A4845" s="1" t="s">
        <v>7303</v>
      </c>
      <c r="B4845" s="1" t="s">
        <v>752</v>
      </c>
      <c r="C4845" s="1" t="s">
        <v>1556</v>
      </c>
      <c r="D4845" s="1" t="s">
        <v>2021</v>
      </c>
      <c r="E4845" s="1" t="s">
        <v>2018</v>
      </c>
      <c r="F4845" s="16" t="n">
        <v>0</v>
      </c>
      <c r="G4845" s="16" t="n">
        <v>7429.82</v>
      </c>
      <c r="H4845" s="16" t="n">
        <v>7429.82</v>
      </c>
    </row>
    <row r="4846" customFormat="false" ht="15" hidden="false" customHeight="true" outlineLevel="0" collapsed="false">
      <c r="A4846" s="1" t="s">
        <v>7304</v>
      </c>
      <c r="B4846" s="1" t="s">
        <v>1502</v>
      </c>
      <c r="C4846" s="1" t="s">
        <v>3210</v>
      </c>
      <c r="D4846" s="1" t="s">
        <v>2025</v>
      </c>
      <c r="E4846" s="1" t="s">
        <v>2018</v>
      </c>
      <c r="F4846" s="16" t="n">
        <v>0</v>
      </c>
      <c r="G4846" s="16" t="n">
        <v>4678.98</v>
      </c>
      <c r="H4846" s="16" t="n">
        <v>4678.98</v>
      </c>
    </row>
    <row r="4847" customFormat="false" ht="15" hidden="false" customHeight="true" outlineLevel="0" collapsed="false">
      <c r="A4847" s="1" t="s">
        <v>7305</v>
      </c>
      <c r="B4847" s="1" t="s">
        <v>915</v>
      </c>
      <c r="C4847" s="1" t="s">
        <v>1696</v>
      </c>
      <c r="D4847" s="1" t="s">
        <v>2025</v>
      </c>
      <c r="E4847" s="1" t="s">
        <v>2018</v>
      </c>
      <c r="F4847" s="16" t="n">
        <v>99</v>
      </c>
      <c r="G4847" s="16" t="n">
        <v>482.17</v>
      </c>
      <c r="H4847" s="16" t="n">
        <v>581.17</v>
      </c>
    </row>
    <row r="4848" customFormat="false" ht="15" hidden="false" customHeight="true" outlineLevel="0" collapsed="false">
      <c r="A4848" s="1" t="s">
        <v>7306</v>
      </c>
      <c r="B4848" s="1" t="s">
        <v>1465</v>
      </c>
      <c r="C4848" s="1" t="s">
        <v>4797</v>
      </c>
      <c r="D4848" s="1" t="s">
        <v>2021</v>
      </c>
      <c r="E4848" s="1" t="s">
        <v>2018</v>
      </c>
      <c r="F4848" s="16" t="n">
        <v>0</v>
      </c>
      <c r="G4848" s="16" t="n">
        <v>4098.89</v>
      </c>
      <c r="H4848" s="16" t="n">
        <v>4098.89</v>
      </c>
    </row>
    <row r="4849" customFormat="false" ht="15" hidden="false" customHeight="true" outlineLevel="0" collapsed="false">
      <c r="A4849" s="1" t="s">
        <v>7307</v>
      </c>
      <c r="B4849" s="1" t="s">
        <v>1806</v>
      </c>
      <c r="C4849" s="1" t="s">
        <v>3006</v>
      </c>
      <c r="D4849" s="1" t="s">
        <v>2025</v>
      </c>
      <c r="E4849" s="1" t="s">
        <v>2018</v>
      </c>
      <c r="F4849" s="16" t="n">
        <v>0</v>
      </c>
      <c r="G4849" s="16" t="n">
        <v>24764.35</v>
      </c>
      <c r="H4849" s="16" t="n">
        <v>24764.35</v>
      </c>
    </row>
    <row r="4850" customFormat="false" ht="15" hidden="false" customHeight="true" outlineLevel="0" collapsed="false">
      <c r="A4850" s="1" t="s">
        <v>7308</v>
      </c>
      <c r="B4850" s="1" t="s">
        <v>945</v>
      </c>
      <c r="C4850" s="1" t="s">
        <v>1120</v>
      </c>
      <c r="D4850" s="1" t="s">
        <v>2032</v>
      </c>
      <c r="E4850" s="1" t="s">
        <v>2018</v>
      </c>
      <c r="F4850" s="16" t="n">
        <v>99</v>
      </c>
      <c r="G4850" s="16" t="n">
        <v>675.24</v>
      </c>
      <c r="H4850" s="16" t="n">
        <v>774.24</v>
      </c>
    </row>
    <row r="4851" customFormat="false" ht="15" hidden="false" customHeight="true" outlineLevel="0" collapsed="false">
      <c r="A4851" s="1" t="s">
        <v>7309</v>
      </c>
      <c r="B4851" s="1" t="s">
        <v>1753</v>
      </c>
      <c r="C4851" s="1" t="s">
        <v>4327</v>
      </c>
      <c r="D4851" s="1" t="s">
        <v>2032</v>
      </c>
      <c r="E4851" s="1" t="s">
        <v>2018</v>
      </c>
      <c r="F4851" s="16" t="n">
        <v>49</v>
      </c>
      <c r="G4851" s="16" t="n">
        <v>886.78</v>
      </c>
      <c r="H4851" s="16" t="n">
        <v>935.78</v>
      </c>
    </row>
    <row r="4852" customFormat="false" ht="15" hidden="false" customHeight="true" outlineLevel="0" collapsed="false">
      <c r="A4852" s="1" t="s">
        <v>7310</v>
      </c>
      <c r="B4852" s="1" t="s">
        <v>1047</v>
      </c>
      <c r="C4852" s="1" t="s">
        <v>3130</v>
      </c>
      <c r="D4852" s="1" t="s">
        <v>2021</v>
      </c>
      <c r="E4852" s="1" t="s">
        <v>2018</v>
      </c>
      <c r="F4852" s="16" t="n">
        <v>0</v>
      </c>
      <c r="G4852" s="16" t="n">
        <v>3778.33</v>
      </c>
      <c r="H4852" s="16" t="n">
        <v>3778.33</v>
      </c>
    </row>
    <row r="4853" customFormat="false" ht="15" hidden="false" customHeight="true" outlineLevel="0" collapsed="false">
      <c r="A4853" s="1" t="s">
        <v>7311</v>
      </c>
      <c r="B4853" s="1" t="s">
        <v>589</v>
      </c>
      <c r="C4853" s="1" t="s">
        <v>2381</v>
      </c>
      <c r="D4853" s="1" t="s">
        <v>2017</v>
      </c>
      <c r="E4853" s="1" t="s">
        <v>2018</v>
      </c>
      <c r="F4853" s="16" t="n">
        <v>79</v>
      </c>
      <c r="G4853" s="16" t="n">
        <v>1717.86</v>
      </c>
      <c r="H4853" s="16" t="n">
        <v>1796.86</v>
      </c>
    </row>
    <row r="4854" customFormat="false" ht="15" hidden="false" customHeight="true" outlineLevel="0" collapsed="false">
      <c r="A4854" s="1" t="s">
        <v>7312</v>
      </c>
      <c r="B4854" s="1" t="s">
        <v>364</v>
      </c>
      <c r="C4854" s="1" t="s">
        <v>2076</v>
      </c>
      <c r="D4854" s="1" t="s">
        <v>2025</v>
      </c>
      <c r="E4854" s="1" t="s">
        <v>2018</v>
      </c>
      <c r="F4854" s="16" t="n">
        <v>0</v>
      </c>
      <c r="G4854" s="16" t="n">
        <v>3329.15</v>
      </c>
      <c r="H4854" s="16" t="n">
        <v>3329.15</v>
      </c>
    </row>
    <row r="4855" customFormat="false" ht="15" hidden="false" customHeight="true" outlineLevel="0" collapsed="false">
      <c r="A4855" s="1" t="s">
        <v>7313</v>
      </c>
      <c r="B4855" s="1" t="s">
        <v>447</v>
      </c>
      <c r="C4855" s="1" t="s">
        <v>1265</v>
      </c>
      <c r="D4855" s="1" t="s">
        <v>2021</v>
      </c>
      <c r="E4855" s="1" t="s">
        <v>2018</v>
      </c>
      <c r="F4855" s="16" t="n">
        <v>99</v>
      </c>
      <c r="G4855" s="16" t="n">
        <v>2038.6</v>
      </c>
      <c r="H4855" s="16" t="n">
        <v>2137.6</v>
      </c>
    </row>
    <row r="4856" customFormat="false" ht="15" hidden="false" customHeight="true" outlineLevel="0" collapsed="false">
      <c r="A4856" s="1" t="s">
        <v>7314</v>
      </c>
      <c r="B4856" s="1" t="s">
        <v>734</v>
      </c>
      <c r="C4856" s="1" t="s">
        <v>314</v>
      </c>
      <c r="D4856" s="1" t="s">
        <v>2025</v>
      </c>
      <c r="E4856" s="1" t="s">
        <v>2018</v>
      </c>
      <c r="F4856" s="16" t="n">
        <v>49</v>
      </c>
      <c r="G4856" s="16" t="n">
        <v>622.3</v>
      </c>
      <c r="H4856" s="16" t="n">
        <v>671.3</v>
      </c>
    </row>
    <row r="4857" customFormat="false" ht="15" hidden="false" customHeight="true" outlineLevel="0" collapsed="false">
      <c r="A4857" s="1" t="s">
        <v>7315</v>
      </c>
      <c r="B4857" s="1" t="s">
        <v>875</v>
      </c>
      <c r="C4857" s="1" t="s">
        <v>1570</v>
      </c>
      <c r="D4857" s="1" t="s">
        <v>2025</v>
      </c>
      <c r="E4857" s="1" t="s">
        <v>2018</v>
      </c>
      <c r="F4857" s="16" t="n">
        <v>0</v>
      </c>
      <c r="G4857" s="16" t="n">
        <v>8169.76</v>
      </c>
      <c r="H4857" s="16" t="n">
        <v>8169.76</v>
      </c>
    </row>
    <row r="4858" customFormat="false" ht="15" hidden="false" customHeight="true" outlineLevel="0" collapsed="false">
      <c r="A4858" s="1" t="s">
        <v>7316</v>
      </c>
      <c r="B4858" s="1" t="s">
        <v>1809</v>
      </c>
      <c r="C4858" s="1" t="s">
        <v>2432</v>
      </c>
      <c r="D4858" s="1" t="s">
        <v>2021</v>
      </c>
      <c r="E4858" s="1" t="s">
        <v>2018</v>
      </c>
      <c r="F4858" s="16" t="n">
        <v>99</v>
      </c>
      <c r="G4858" s="16" t="n">
        <v>623</v>
      </c>
      <c r="H4858" s="16" t="n">
        <v>722</v>
      </c>
    </row>
    <row r="4859" customFormat="false" ht="15" hidden="false" customHeight="true" outlineLevel="0" collapsed="false">
      <c r="A4859" s="1" t="s">
        <v>7317</v>
      </c>
      <c r="B4859" s="1" t="s">
        <v>304</v>
      </c>
      <c r="C4859" s="1" t="s">
        <v>2130</v>
      </c>
      <c r="D4859" s="1" t="s">
        <v>2017</v>
      </c>
      <c r="E4859" s="1" t="s">
        <v>2022</v>
      </c>
      <c r="F4859" s="16" t="n">
        <v>79</v>
      </c>
      <c r="G4859" s="16" t="n">
        <v>1277.9</v>
      </c>
      <c r="H4859" s="16" t="n">
        <v>1356.9</v>
      </c>
    </row>
    <row r="4860" customFormat="false" ht="15" hidden="false" customHeight="true" outlineLevel="0" collapsed="false">
      <c r="A4860" s="1" t="s">
        <v>7318</v>
      </c>
      <c r="B4860" s="1" t="s">
        <v>1782</v>
      </c>
      <c r="C4860" s="1" t="s">
        <v>2300</v>
      </c>
      <c r="D4860" s="1" t="s">
        <v>2025</v>
      </c>
      <c r="E4860" s="1" t="s">
        <v>2045</v>
      </c>
      <c r="F4860" s="16" t="n">
        <v>0</v>
      </c>
      <c r="G4860" s="16" t="n">
        <v>2816.49</v>
      </c>
      <c r="H4860" s="16" t="n">
        <v>2816.49</v>
      </c>
    </row>
    <row r="4861" customFormat="false" ht="15" hidden="false" customHeight="true" outlineLevel="0" collapsed="false">
      <c r="A4861" s="1" t="s">
        <v>7319</v>
      </c>
      <c r="B4861" s="1" t="s">
        <v>1889</v>
      </c>
      <c r="C4861" s="1" t="s">
        <v>2386</v>
      </c>
      <c r="D4861" s="1" t="s">
        <v>2017</v>
      </c>
      <c r="E4861" s="1" t="s">
        <v>2018</v>
      </c>
      <c r="F4861" s="16" t="n">
        <v>0</v>
      </c>
      <c r="G4861" s="16" t="n">
        <v>6062.79</v>
      </c>
      <c r="H4861" s="16" t="n">
        <v>6062.79</v>
      </c>
    </row>
    <row r="4862" customFormat="false" ht="15" hidden="false" customHeight="true" outlineLevel="0" collapsed="false">
      <c r="A4862" s="1" t="s">
        <v>7320</v>
      </c>
      <c r="B4862" s="1" t="s">
        <v>1145</v>
      </c>
      <c r="C4862" s="1" t="s">
        <v>2990</v>
      </c>
      <c r="D4862" s="1" t="s">
        <v>2021</v>
      </c>
      <c r="E4862" s="1" t="s">
        <v>2018</v>
      </c>
      <c r="F4862" s="16" t="n">
        <v>0</v>
      </c>
      <c r="G4862" s="16" t="n">
        <v>13835.79</v>
      </c>
      <c r="H4862" s="16" t="n">
        <v>13835.79</v>
      </c>
    </row>
    <row r="4863" customFormat="false" ht="15" hidden="false" customHeight="true" outlineLevel="0" collapsed="false">
      <c r="A4863" s="1" t="s">
        <v>7321</v>
      </c>
      <c r="B4863" s="1" t="s">
        <v>1714</v>
      </c>
      <c r="C4863" s="1" t="s">
        <v>2725</v>
      </c>
      <c r="D4863" s="1" t="s">
        <v>2025</v>
      </c>
      <c r="E4863" s="1" t="s">
        <v>2018</v>
      </c>
      <c r="F4863" s="16" t="n">
        <v>99</v>
      </c>
      <c r="G4863" s="16" t="n">
        <v>600.22</v>
      </c>
      <c r="H4863" s="16" t="n">
        <v>699.22</v>
      </c>
    </row>
    <row r="4864" customFormat="false" ht="15" hidden="false" customHeight="true" outlineLevel="0" collapsed="false">
      <c r="A4864" s="1" t="s">
        <v>7322</v>
      </c>
      <c r="B4864" s="1" t="s">
        <v>1319</v>
      </c>
      <c r="C4864" s="1" t="s">
        <v>2058</v>
      </c>
      <c r="D4864" s="1" t="s">
        <v>2021</v>
      </c>
      <c r="E4864" s="1" t="s">
        <v>2018</v>
      </c>
      <c r="F4864" s="16" t="n">
        <v>0</v>
      </c>
      <c r="G4864" s="16" t="n">
        <v>4556.86</v>
      </c>
      <c r="H4864" s="16" t="n">
        <v>4556.86</v>
      </c>
    </row>
    <row r="4865" customFormat="false" ht="15" hidden="false" customHeight="true" outlineLevel="0" collapsed="false">
      <c r="A4865" s="1" t="s">
        <v>7323</v>
      </c>
      <c r="B4865" s="1" t="s">
        <v>1163</v>
      </c>
      <c r="C4865" s="1" t="s">
        <v>2716</v>
      </c>
      <c r="D4865" s="1" t="s">
        <v>2025</v>
      </c>
      <c r="E4865" s="1" t="s">
        <v>2018</v>
      </c>
      <c r="F4865" s="16" t="n">
        <v>79</v>
      </c>
      <c r="G4865" s="16" t="n">
        <v>2398.35</v>
      </c>
      <c r="H4865" s="16" t="n">
        <v>2477.35</v>
      </c>
    </row>
    <row r="4866" customFormat="false" ht="15" hidden="false" customHeight="true" outlineLevel="0" collapsed="false">
      <c r="A4866" s="1" t="s">
        <v>7324</v>
      </c>
      <c r="B4866" s="1" t="s">
        <v>1525</v>
      </c>
      <c r="C4866" s="1" t="s">
        <v>2635</v>
      </c>
      <c r="D4866" s="1" t="s">
        <v>2028</v>
      </c>
      <c r="E4866" s="1" t="s">
        <v>2018</v>
      </c>
      <c r="F4866" s="16" t="n">
        <v>0</v>
      </c>
      <c r="G4866" s="16" t="n">
        <v>2688.27</v>
      </c>
      <c r="H4866" s="16" t="n">
        <v>2688.27</v>
      </c>
    </row>
    <row r="4867" customFormat="false" ht="15" hidden="false" customHeight="true" outlineLevel="0" collapsed="false">
      <c r="A4867" s="1" t="s">
        <v>7325</v>
      </c>
      <c r="B4867" s="1" t="s">
        <v>1522</v>
      </c>
      <c r="C4867" s="1" t="s">
        <v>2785</v>
      </c>
      <c r="D4867" s="1" t="s">
        <v>2021</v>
      </c>
      <c r="E4867" s="1" t="s">
        <v>2018</v>
      </c>
      <c r="F4867" s="16" t="n">
        <v>79</v>
      </c>
      <c r="G4867" s="16" t="n">
        <v>1971</v>
      </c>
      <c r="H4867" s="16" t="n">
        <v>2050</v>
      </c>
    </row>
    <row r="4868" customFormat="false" ht="15" hidden="false" customHeight="true" outlineLevel="0" collapsed="false">
      <c r="A4868" s="1" t="s">
        <v>7326</v>
      </c>
      <c r="B4868" s="1" t="s">
        <v>1514</v>
      </c>
      <c r="C4868" s="1" t="s">
        <v>922</v>
      </c>
      <c r="D4868" s="1" t="s">
        <v>2017</v>
      </c>
      <c r="E4868" s="1" t="s">
        <v>2018</v>
      </c>
      <c r="F4868" s="16" t="n">
        <v>99</v>
      </c>
      <c r="G4868" s="16" t="n">
        <v>1815.71</v>
      </c>
      <c r="H4868" s="16" t="n">
        <v>1914.71</v>
      </c>
    </row>
    <row r="4869" customFormat="false" ht="15" hidden="false" customHeight="true" outlineLevel="0" collapsed="false">
      <c r="A4869" s="1" t="s">
        <v>7327</v>
      </c>
      <c r="B4869" s="1" t="s">
        <v>1184</v>
      </c>
      <c r="C4869" s="1" t="s">
        <v>1573</v>
      </c>
      <c r="D4869" s="1" t="s">
        <v>2017</v>
      </c>
      <c r="E4869" s="1" t="s">
        <v>2018</v>
      </c>
      <c r="F4869" s="16" t="n">
        <v>0</v>
      </c>
      <c r="G4869" s="16" t="n">
        <v>6411.2</v>
      </c>
      <c r="H4869" s="16" t="n">
        <v>6411.2</v>
      </c>
    </row>
    <row r="4870" customFormat="false" ht="15" hidden="false" customHeight="true" outlineLevel="0" collapsed="false">
      <c r="A4870" s="1" t="s">
        <v>7328</v>
      </c>
      <c r="B4870" s="1" t="s">
        <v>1066</v>
      </c>
      <c r="C4870" s="1" t="s">
        <v>3316</v>
      </c>
      <c r="D4870" s="1" t="s">
        <v>2028</v>
      </c>
      <c r="E4870" s="1" t="s">
        <v>2018</v>
      </c>
      <c r="F4870" s="16" t="n">
        <v>79</v>
      </c>
      <c r="G4870" s="16" t="n">
        <v>264.48</v>
      </c>
      <c r="H4870" s="16" t="n">
        <v>343.48</v>
      </c>
    </row>
    <row r="4871" customFormat="false" ht="15" hidden="false" customHeight="true" outlineLevel="0" collapsed="false">
      <c r="A4871" s="1" t="s">
        <v>7329</v>
      </c>
      <c r="B4871" s="1" t="s">
        <v>976</v>
      </c>
      <c r="C4871" s="1" t="s">
        <v>725</v>
      </c>
      <c r="D4871" s="1" t="s">
        <v>2025</v>
      </c>
      <c r="E4871" s="1" t="s">
        <v>2018</v>
      </c>
      <c r="F4871" s="16" t="n">
        <v>0</v>
      </c>
      <c r="G4871" s="16" t="n">
        <v>3404.52</v>
      </c>
      <c r="H4871" s="16" t="n">
        <v>3404.52</v>
      </c>
    </row>
    <row r="4872" customFormat="false" ht="15" hidden="false" customHeight="true" outlineLevel="0" collapsed="false">
      <c r="A4872" s="1" t="s">
        <v>7330</v>
      </c>
      <c r="B4872" s="1" t="s">
        <v>1479</v>
      </c>
      <c r="C4872" s="1" t="s">
        <v>3319</v>
      </c>
      <c r="D4872" s="1" t="s">
        <v>2017</v>
      </c>
      <c r="E4872" s="1" t="s">
        <v>2018</v>
      </c>
      <c r="F4872" s="16" t="n">
        <v>0</v>
      </c>
      <c r="G4872" s="16" t="n">
        <v>6793.77</v>
      </c>
      <c r="H4872" s="16" t="n">
        <v>6793.77</v>
      </c>
    </row>
    <row r="4873" customFormat="false" ht="15" hidden="false" customHeight="true" outlineLevel="0" collapsed="false">
      <c r="A4873" s="1" t="s">
        <v>7331</v>
      </c>
      <c r="B4873" s="1" t="s">
        <v>898</v>
      </c>
      <c r="C4873" s="1" t="s">
        <v>2629</v>
      </c>
      <c r="D4873" s="1" t="s">
        <v>2017</v>
      </c>
      <c r="E4873" s="1" t="s">
        <v>2084</v>
      </c>
      <c r="F4873" s="16" t="n">
        <v>0</v>
      </c>
      <c r="G4873" s="16" t="n">
        <v>9432.94</v>
      </c>
      <c r="H4873" s="16" t="n">
        <v>9432.94</v>
      </c>
    </row>
    <row r="4874" customFormat="false" ht="15" hidden="false" customHeight="true" outlineLevel="0" collapsed="false">
      <c r="A4874" s="1" t="s">
        <v>7332</v>
      </c>
      <c r="B4874" s="1" t="s">
        <v>1135</v>
      </c>
      <c r="C4874" s="1" t="s">
        <v>1590</v>
      </c>
      <c r="D4874" s="1" t="s">
        <v>2017</v>
      </c>
      <c r="E4874" s="1" t="s">
        <v>2084</v>
      </c>
      <c r="F4874" s="16" t="n">
        <v>0</v>
      </c>
      <c r="G4874" s="16" t="n">
        <v>7019.87</v>
      </c>
      <c r="H4874" s="16" t="n">
        <v>7019.87</v>
      </c>
    </row>
    <row r="4875" customFormat="false" ht="15" hidden="false" customHeight="true" outlineLevel="0" collapsed="false">
      <c r="A4875" s="1" t="s">
        <v>7333</v>
      </c>
      <c r="B4875" s="1" t="s">
        <v>1862</v>
      </c>
      <c r="C4875" s="1" t="s">
        <v>1374</v>
      </c>
      <c r="D4875" s="1" t="s">
        <v>2021</v>
      </c>
      <c r="E4875" s="1" t="s">
        <v>2045</v>
      </c>
      <c r="F4875" s="16" t="n">
        <v>0</v>
      </c>
      <c r="G4875" s="16" t="n">
        <v>4249.06</v>
      </c>
      <c r="H4875" s="16" t="n">
        <v>4249.06</v>
      </c>
    </row>
    <row r="4876" customFormat="false" ht="15" hidden="false" customHeight="true" outlineLevel="0" collapsed="false">
      <c r="A4876" s="1" t="s">
        <v>7334</v>
      </c>
      <c r="B4876" s="1" t="s">
        <v>1193</v>
      </c>
      <c r="C4876" s="1" t="s">
        <v>2185</v>
      </c>
      <c r="D4876" s="1" t="s">
        <v>2017</v>
      </c>
      <c r="E4876" s="1" t="s">
        <v>2045</v>
      </c>
      <c r="F4876" s="16" t="n">
        <v>0</v>
      </c>
      <c r="G4876" s="16" t="n">
        <v>32535.21</v>
      </c>
      <c r="H4876" s="16" t="n">
        <v>32535.21</v>
      </c>
    </row>
    <row r="4877" customFormat="false" ht="15" hidden="false" customHeight="true" outlineLevel="0" collapsed="false">
      <c r="A4877" s="1" t="s">
        <v>7335</v>
      </c>
      <c r="B4877" s="1" t="s">
        <v>1473</v>
      </c>
      <c r="C4877" s="1" t="s">
        <v>3915</v>
      </c>
      <c r="D4877" s="1" t="s">
        <v>2025</v>
      </c>
      <c r="E4877" s="1" t="s">
        <v>2018</v>
      </c>
      <c r="F4877" s="16" t="n">
        <v>0</v>
      </c>
      <c r="G4877" s="16" t="n">
        <v>5311.32</v>
      </c>
      <c r="H4877" s="16" t="n">
        <v>5311.32</v>
      </c>
    </row>
    <row r="4878" customFormat="false" ht="15" hidden="false" customHeight="true" outlineLevel="0" collapsed="false">
      <c r="A4878" s="1" t="s">
        <v>7336</v>
      </c>
      <c r="B4878" s="1" t="s">
        <v>1777</v>
      </c>
      <c r="C4878" s="1" t="s">
        <v>3295</v>
      </c>
      <c r="D4878" s="1" t="s">
        <v>2021</v>
      </c>
      <c r="E4878" s="1" t="s">
        <v>2018</v>
      </c>
      <c r="F4878" s="16" t="n">
        <v>0</v>
      </c>
      <c r="G4878" s="16" t="n">
        <v>2815.74</v>
      </c>
      <c r="H4878" s="16" t="n">
        <v>2815.74</v>
      </c>
    </row>
    <row r="4879" customFormat="false" ht="15" hidden="false" customHeight="true" outlineLevel="0" collapsed="false">
      <c r="A4879" s="1" t="s">
        <v>7337</v>
      </c>
      <c r="B4879" s="1" t="s">
        <v>429</v>
      </c>
      <c r="C4879" s="1" t="s">
        <v>1103</v>
      </c>
      <c r="D4879" s="1" t="s">
        <v>2032</v>
      </c>
      <c r="E4879" s="1" t="s">
        <v>2018</v>
      </c>
      <c r="F4879" s="16" t="n">
        <v>0</v>
      </c>
      <c r="G4879" s="16" t="n">
        <v>14388.76</v>
      </c>
      <c r="H4879" s="16" t="n">
        <v>14388.76</v>
      </c>
    </row>
    <row r="4880" customFormat="false" ht="15" hidden="false" customHeight="true" outlineLevel="0" collapsed="false">
      <c r="A4880" s="1" t="s">
        <v>7338</v>
      </c>
      <c r="B4880" s="1" t="s">
        <v>379</v>
      </c>
      <c r="C4880" s="1" t="s">
        <v>4150</v>
      </c>
      <c r="D4880" s="1" t="s">
        <v>2032</v>
      </c>
      <c r="E4880" s="1" t="s">
        <v>2018</v>
      </c>
      <c r="F4880" s="16" t="n">
        <v>79</v>
      </c>
      <c r="G4880" s="16" t="n">
        <v>753.65</v>
      </c>
      <c r="H4880" s="16" t="n">
        <v>832.65</v>
      </c>
    </row>
    <row r="4881" customFormat="false" ht="15" hidden="false" customHeight="true" outlineLevel="0" collapsed="false">
      <c r="A4881" s="1" t="s">
        <v>7339</v>
      </c>
      <c r="B4881" s="1" t="s">
        <v>1052</v>
      </c>
      <c r="C4881" s="1" t="s">
        <v>2118</v>
      </c>
      <c r="D4881" s="1" t="s">
        <v>2025</v>
      </c>
      <c r="E4881" s="1" t="s">
        <v>2084</v>
      </c>
      <c r="F4881" s="16" t="n">
        <v>49</v>
      </c>
      <c r="G4881" s="16" t="n">
        <v>1776.07</v>
      </c>
      <c r="H4881" s="16" t="n">
        <v>1825.07</v>
      </c>
    </row>
    <row r="4882" customFormat="false" ht="15" hidden="false" customHeight="true" outlineLevel="0" collapsed="false">
      <c r="A4882" s="1" t="s">
        <v>7340</v>
      </c>
      <c r="B4882" s="1" t="s">
        <v>304</v>
      </c>
      <c r="C4882" s="1" t="s">
        <v>2663</v>
      </c>
      <c r="D4882" s="1" t="s">
        <v>2021</v>
      </c>
      <c r="E4882" s="1" t="s">
        <v>2045</v>
      </c>
      <c r="F4882" s="16" t="n">
        <v>0</v>
      </c>
      <c r="G4882" s="16" t="n">
        <v>5125.68</v>
      </c>
      <c r="H4882" s="16" t="n">
        <v>5125.68</v>
      </c>
    </row>
    <row r="4883" customFormat="false" ht="15" hidden="false" customHeight="true" outlineLevel="0" collapsed="false">
      <c r="A4883" s="1" t="s">
        <v>7341</v>
      </c>
      <c r="B4883" s="1" t="s">
        <v>705</v>
      </c>
      <c r="C4883" s="1" t="s">
        <v>2821</v>
      </c>
      <c r="D4883" s="1" t="s">
        <v>2017</v>
      </c>
      <c r="E4883" s="1" t="s">
        <v>2018</v>
      </c>
      <c r="F4883" s="16" t="n">
        <v>0</v>
      </c>
      <c r="G4883" s="16" t="n">
        <v>4962.33</v>
      </c>
      <c r="H4883" s="16" t="n">
        <v>4962.33</v>
      </c>
    </row>
    <row r="4884" customFormat="false" ht="15" hidden="false" customHeight="true" outlineLevel="0" collapsed="false">
      <c r="A4884" s="1" t="s">
        <v>7342</v>
      </c>
      <c r="B4884" s="1" t="s">
        <v>1448</v>
      </c>
      <c r="C4884" s="1" t="s">
        <v>2452</v>
      </c>
      <c r="D4884" s="1" t="s">
        <v>2025</v>
      </c>
      <c r="E4884" s="1" t="s">
        <v>2018</v>
      </c>
      <c r="F4884" s="16" t="n">
        <v>0</v>
      </c>
      <c r="G4884" s="16" t="n">
        <v>13236.19</v>
      </c>
      <c r="H4884" s="16" t="n">
        <v>13236.19</v>
      </c>
    </row>
    <row r="4885" customFormat="false" ht="15" hidden="false" customHeight="true" outlineLevel="0" collapsed="false">
      <c r="A4885" s="1" t="s">
        <v>7343</v>
      </c>
      <c r="B4885" s="1" t="s">
        <v>558</v>
      </c>
      <c r="C4885" s="1" t="s">
        <v>2337</v>
      </c>
      <c r="D4885" s="1" t="s">
        <v>2025</v>
      </c>
      <c r="E4885" s="1" t="s">
        <v>2018</v>
      </c>
      <c r="F4885" s="16" t="n">
        <v>0</v>
      </c>
      <c r="G4885" s="16" t="n">
        <v>5461.8</v>
      </c>
      <c r="H4885" s="16" t="n">
        <v>5461.8</v>
      </c>
    </row>
    <row r="4886" customFormat="false" ht="15" hidden="false" customHeight="true" outlineLevel="0" collapsed="false">
      <c r="A4886" s="1" t="s">
        <v>7344</v>
      </c>
      <c r="B4886" s="1" t="s">
        <v>1577</v>
      </c>
      <c r="C4886" s="1" t="s">
        <v>2403</v>
      </c>
      <c r="D4886" s="1" t="s">
        <v>2021</v>
      </c>
      <c r="E4886" s="1" t="s">
        <v>2018</v>
      </c>
      <c r="F4886" s="16" t="n">
        <v>0</v>
      </c>
      <c r="G4886" s="16" t="n">
        <v>6532.96</v>
      </c>
      <c r="H4886" s="16" t="n">
        <v>6532.96</v>
      </c>
    </row>
    <row r="4887" customFormat="false" ht="15" hidden="false" customHeight="true" outlineLevel="0" collapsed="false">
      <c r="A4887" s="1" t="s">
        <v>7345</v>
      </c>
      <c r="B4887" s="1" t="s">
        <v>708</v>
      </c>
      <c r="C4887" s="1" t="s">
        <v>1103</v>
      </c>
      <c r="D4887" s="1" t="s">
        <v>2017</v>
      </c>
      <c r="E4887" s="1" t="s">
        <v>2018</v>
      </c>
      <c r="F4887" s="16" t="n">
        <v>0</v>
      </c>
      <c r="G4887" s="16" t="n">
        <v>3616.42</v>
      </c>
      <c r="H4887" s="16" t="n">
        <v>3616.42</v>
      </c>
    </row>
    <row r="4888" customFormat="false" ht="15" hidden="false" customHeight="true" outlineLevel="0" collapsed="false">
      <c r="A4888" s="1" t="s">
        <v>7346</v>
      </c>
      <c r="B4888" s="1" t="s">
        <v>1485</v>
      </c>
      <c r="C4888" s="1" t="s">
        <v>2920</v>
      </c>
      <c r="D4888" s="1" t="s">
        <v>2021</v>
      </c>
      <c r="E4888" s="1" t="s">
        <v>2018</v>
      </c>
      <c r="F4888" s="16" t="n">
        <v>0</v>
      </c>
      <c r="G4888" s="16" t="n">
        <v>8354</v>
      </c>
      <c r="H4888" s="16" t="n">
        <v>8354</v>
      </c>
    </row>
    <row r="4889" customFormat="false" ht="15" hidden="false" customHeight="true" outlineLevel="0" collapsed="false">
      <c r="A4889" s="1" t="s">
        <v>7347</v>
      </c>
      <c r="B4889" s="1" t="s">
        <v>788</v>
      </c>
      <c r="C4889" s="1" t="s">
        <v>2569</v>
      </c>
      <c r="D4889" s="1" t="s">
        <v>2017</v>
      </c>
      <c r="E4889" s="1" t="s">
        <v>2045</v>
      </c>
      <c r="F4889" s="16" t="n">
        <v>0</v>
      </c>
      <c r="G4889" s="16" t="n">
        <v>2808.35</v>
      </c>
      <c r="H4889" s="16" t="n">
        <v>2808.35</v>
      </c>
    </row>
    <row r="4890" customFormat="false" ht="15" hidden="false" customHeight="true" outlineLevel="0" collapsed="false">
      <c r="A4890" s="1" t="s">
        <v>7348</v>
      </c>
      <c r="B4890" s="1" t="s">
        <v>447</v>
      </c>
      <c r="C4890" s="1" t="s">
        <v>2890</v>
      </c>
      <c r="D4890" s="1" t="s">
        <v>2055</v>
      </c>
      <c r="E4890" s="1" t="s">
        <v>2018</v>
      </c>
      <c r="F4890" s="16" t="n">
        <v>0</v>
      </c>
      <c r="G4890" s="16" t="n">
        <v>4147.26</v>
      </c>
      <c r="H4890" s="16" t="n">
        <v>4147.26</v>
      </c>
    </row>
    <row r="4891" customFormat="false" ht="15" hidden="false" customHeight="true" outlineLevel="0" collapsed="false">
      <c r="A4891" s="1" t="s">
        <v>7349</v>
      </c>
      <c r="B4891" s="1" t="s">
        <v>1193</v>
      </c>
      <c r="C4891" s="1" t="s">
        <v>2994</v>
      </c>
      <c r="D4891" s="1" t="s">
        <v>2025</v>
      </c>
      <c r="E4891" s="1" t="s">
        <v>2018</v>
      </c>
      <c r="F4891" s="16" t="n">
        <v>79</v>
      </c>
      <c r="G4891" s="16" t="n">
        <v>926.59</v>
      </c>
      <c r="H4891" s="16" t="n">
        <v>1005.59</v>
      </c>
    </row>
    <row r="4892" customFormat="false" ht="15" hidden="false" customHeight="true" outlineLevel="0" collapsed="false">
      <c r="A4892" s="1" t="s">
        <v>7350</v>
      </c>
      <c r="B4892" s="1" t="s">
        <v>966</v>
      </c>
      <c r="C4892" s="1" t="s">
        <v>2437</v>
      </c>
      <c r="D4892" s="1" t="s">
        <v>2017</v>
      </c>
      <c r="E4892" s="1" t="s">
        <v>2045</v>
      </c>
      <c r="F4892" s="16" t="n">
        <v>0</v>
      </c>
      <c r="G4892" s="16" t="n">
        <v>6252.34</v>
      </c>
      <c r="H4892" s="16" t="n">
        <v>6252.34</v>
      </c>
    </row>
    <row r="4893" customFormat="false" ht="15" hidden="false" customHeight="true" outlineLevel="0" collapsed="false">
      <c r="A4893" s="1" t="s">
        <v>7351</v>
      </c>
      <c r="B4893" s="1" t="s">
        <v>1357</v>
      </c>
      <c r="C4893" s="1" t="s">
        <v>3891</v>
      </c>
      <c r="D4893" s="1" t="s">
        <v>2025</v>
      </c>
      <c r="E4893" s="1" t="s">
        <v>2022</v>
      </c>
      <c r="F4893" s="16" t="n">
        <v>49</v>
      </c>
      <c r="G4893" s="16" t="n">
        <v>311.15</v>
      </c>
      <c r="H4893" s="16" t="n">
        <v>360.15</v>
      </c>
    </row>
    <row r="4894" customFormat="false" ht="15" hidden="false" customHeight="true" outlineLevel="0" collapsed="false">
      <c r="A4894" s="1" t="s">
        <v>7352</v>
      </c>
      <c r="B4894" s="1" t="s">
        <v>729</v>
      </c>
      <c r="C4894" s="1" t="s">
        <v>826</v>
      </c>
      <c r="D4894" s="1" t="s">
        <v>2025</v>
      </c>
      <c r="E4894" s="1" t="s">
        <v>2018</v>
      </c>
      <c r="F4894" s="16" t="n">
        <v>49</v>
      </c>
      <c r="G4894" s="16" t="n">
        <v>2398.35</v>
      </c>
      <c r="H4894" s="16" t="n">
        <v>2447.35</v>
      </c>
    </row>
    <row r="4895" customFormat="false" ht="15" hidden="false" customHeight="true" outlineLevel="0" collapsed="false">
      <c r="A4895" s="1" t="s">
        <v>7353</v>
      </c>
      <c r="B4895" s="1" t="s">
        <v>1559</v>
      </c>
      <c r="C4895" s="1" t="s">
        <v>2027</v>
      </c>
      <c r="D4895" s="1" t="s">
        <v>2032</v>
      </c>
      <c r="E4895" s="1" t="s">
        <v>2045</v>
      </c>
      <c r="F4895" s="16" t="n">
        <v>0</v>
      </c>
      <c r="G4895" s="16" t="n">
        <v>6323.66</v>
      </c>
      <c r="H4895" s="16" t="n">
        <v>6323.66</v>
      </c>
    </row>
    <row r="4896" customFormat="false" ht="15" hidden="false" customHeight="true" outlineLevel="0" collapsed="false">
      <c r="A4896" s="1" t="s">
        <v>7354</v>
      </c>
      <c r="B4896" s="1" t="s">
        <v>895</v>
      </c>
      <c r="C4896" s="1" t="s">
        <v>842</v>
      </c>
      <c r="D4896" s="1" t="s">
        <v>2025</v>
      </c>
      <c r="E4896" s="1" t="s">
        <v>2018</v>
      </c>
      <c r="F4896" s="16" t="n">
        <v>0</v>
      </c>
      <c r="G4896" s="16" t="n">
        <v>26400.4</v>
      </c>
      <c r="H4896" s="16" t="n">
        <v>26400.4</v>
      </c>
    </row>
    <row r="4897" customFormat="false" ht="15" hidden="false" customHeight="true" outlineLevel="0" collapsed="false">
      <c r="A4897" s="1" t="s">
        <v>7355</v>
      </c>
      <c r="B4897" s="1" t="s">
        <v>951</v>
      </c>
      <c r="C4897" s="1" t="s">
        <v>722</v>
      </c>
      <c r="D4897" s="1" t="s">
        <v>2021</v>
      </c>
      <c r="E4897" s="1" t="s">
        <v>2018</v>
      </c>
      <c r="F4897" s="16" t="n">
        <v>79</v>
      </c>
      <c r="G4897" s="16" t="n">
        <v>409.84</v>
      </c>
      <c r="H4897" s="16" t="n">
        <v>488.84</v>
      </c>
    </row>
    <row r="4898" customFormat="false" ht="15" hidden="false" customHeight="true" outlineLevel="0" collapsed="false">
      <c r="A4898" s="1" t="s">
        <v>7356</v>
      </c>
      <c r="B4898" s="1" t="s">
        <v>491</v>
      </c>
      <c r="C4898" s="1" t="s">
        <v>2050</v>
      </c>
      <c r="D4898" s="1" t="s">
        <v>2028</v>
      </c>
      <c r="E4898" s="1" t="s">
        <v>2018</v>
      </c>
      <c r="F4898" s="16" t="n">
        <v>0</v>
      </c>
      <c r="G4898" s="16" t="n">
        <v>13486.25</v>
      </c>
      <c r="H4898" s="16" t="n">
        <v>13486.25</v>
      </c>
    </row>
    <row r="4899" customFormat="false" ht="15" hidden="false" customHeight="true" outlineLevel="0" collapsed="false">
      <c r="A4899" s="1" t="s">
        <v>7357</v>
      </c>
      <c r="B4899" s="1" t="s">
        <v>315</v>
      </c>
      <c r="C4899" s="1" t="s">
        <v>2892</v>
      </c>
      <c r="D4899" s="1" t="s">
        <v>2055</v>
      </c>
      <c r="E4899" s="1" t="s">
        <v>2018</v>
      </c>
      <c r="F4899" s="16" t="n">
        <v>0</v>
      </c>
      <c r="G4899" s="16" t="n">
        <v>7123.56</v>
      </c>
      <c r="H4899" s="16" t="n">
        <v>7123.56</v>
      </c>
    </row>
    <row r="4900" customFormat="false" ht="15" hidden="false" customHeight="true" outlineLevel="0" collapsed="false">
      <c r="A4900" s="1" t="s">
        <v>7358</v>
      </c>
      <c r="B4900" s="1" t="s">
        <v>1625</v>
      </c>
      <c r="C4900" s="1" t="s">
        <v>933</v>
      </c>
      <c r="D4900" s="1" t="s">
        <v>2021</v>
      </c>
      <c r="E4900" s="1" t="s">
        <v>2018</v>
      </c>
      <c r="F4900" s="16" t="n">
        <v>0</v>
      </c>
      <c r="G4900" s="16" t="n">
        <v>11440.37</v>
      </c>
      <c r="H4900" s="16" t="n">
        <v>11440.37</v>
      </c>
    </row>
    <row r="4901" customFormat="false" ht="15" hidden="false" customHeight="true" outlineLevel="0" collapsed="false">
      <c r="A4901" s="1" t="s">
        <v>7359</v>
      </c>
      <c r="B4901" s="1" t="s">
        <v>1151</v>
      </c>
      <c r="C4901" s="1" t="s">
        <v>3303</v>
      </c>
      <c r="D4901" s="1" t="s">
        <v>2032</v>
      </c>
      <c r="E4901" s="1" t="s">
        <v>2018</v>
      </c>
      <c r="F4901" s="16" t="n">
        <v>0</v>
      </c>
      <c r="G4901" s="16" t="n">
        <v>8033.93</v>
      </c>
      <c r="H4901" s="16" t="n">
        <v>8033.93</v>
      </c>
    </row>
    <row r="4902" customFormat="false" ht="15" hidden="false" customHeight="true" outlineLevel="0" collapsed="false">
      <c r="A4902" s="1" t="s">
        <v>7360</v>
      </c>
      <c r="B4902" s="1" t="s">
        <v>1187</v>
      </c>
      <c r="C4902" s="1" t="s">
        <v>2118</v>
      </c>
      <c r="D4902" s="1" t="s">
        <v>2021</v>
      </c>
      <c r="E4902" s="1" t="s">
        <v>2018</v>
      </c>
      <c r="F4902" s="16" t="n">
        <v>0</v>
      </c>
      <c r="G4902" s="16" t="n">
        <v>8512.14</v>
      </c>
      <c r="H4902" s="16" t="n">
        <v>8512.14</v>
      </c>
    </row>
    <row r="4903" customFormat="false" ht="15" hidden="false" customHeight="true" outlineLevel="0" collapsed="false">
      <c r="A4903" s="1" t="s">
        <v>7361</v>
      </c>
      <c r="B4903" s="1" t="s">
        <v>1166</v>
      </c>
      <c r="C4903" s="1" t="s">
        <v>4463</v>
      </c>
      <c r="D4903" s="1" t="s">
        <v>2025</v>
      </c>
      <c r="E4903" s="1" t="s">
        <v>2018</v>
      </c>
      <c r="F4903" s="16" t="n">
        <v>79</v>
      </c>
      <c r="G4903" s="16" t="n">
        <v>1971</v>
      </c>
      <c r="H4903" s="16" t="n">
        <v>2050</v>
      </c>
    </row>
    <row r="4904" customFormat="false" ht="15" hidden="false" customHeight="true" outlineLevel="0" collapsed="false">
      <c r="A4904" s="1" t="s">
        <v>7362</v>
      </c>
      <c r="B4904" s="1" t="s">
        <v>1124</v>
      </c>
      <c r="C4904" s="1" t="s">
        <v>1687</v>
      </c>
      <c r="D4904" s="1" t="s">
        <v>2021</v>
      </c>
      <c r="E4904" s="1" t="s">
        <v>2018</v>
      </c>
      <c r="F4904" s="16" t="n">
        <v>79</v>
      </c>
      <c r="G4904" s="16" t="n">
        <v>544.86</v>
      </c>
      <c r="H4904" s="16" t="n">
        <v>623.86</v>
      </c>
    </row>
    <row r="4905" customFormat="false" ht="15" hidden="false" customHeight="true" outlineLevel="0" collapsed="false">
      <c r="A4905" s="1" t="s">
        <v>7363</v>
      </c>
      <c r="B4905" s="1" t="s">
        <v>1360</v>
      </c>
      <c r="C4905" s="1" t="s">
        <v>3349</v>
      </c>
      <c r="D4905" s="1" t="s">
        <v>2017</v>
      </c>
      <c r="E4905" s="1" t="s">
        <v>2022</v>
      </c>
      <c r="F4905" s="16" t="n">
        <v>0</v>
      </c>
      <c r="G4905" s="16" t="n">
        <v>6582.03</v>
      </c>
      <c r="H4905" s="16" t="n">
        <v>6582.03</v>
      </c>
    </row>
    <row r="4906" customFormat="false" ht="15" hidden="false" customHeight="true" outlineLevel="0" collapsed="false">
      <c r="A4906" s="1" t="s">
        <v>7364</v>
      </c>
      <c r="B4906" s="1" t="s">
        <v>1022</v>
      </c>
      <c r="C4906" s="1" t="s">
        <v>5128</v>
      </c>
      <c r="D4906" s="1" t="s">
        <v>2025</v>
      </c>
      <c r="E4906" s="1" t="s">
        <v>2018</v>
      </c>
      <c r="F4906" s="16" t="n">
        <v>0</v>
      </c>
      <c r="G4906" s="16" t="n">
        <v>2830.04</v>
      </c>
      <c r="H4906" s="16" t="n">
        <v>2830.04</v>
      </c>
    </row>
    <row r="4907" customFormat="false" ht="15" hidden="false" customHeight="true" outlineLevel="0" collapsed="false">
      <c r="A4907" s="1" t="s">
        <v>7365</v>
      </c>
      <c r="B4907" s="1" t="s">
        <v>668</v>
      </c>
      <c r="C4907" s="1" t="s">
        <v>4238</v>
      </c>
      <c r="D4907" s="1" t="s">
        <v>2025</v>
      </c>
      <c r="E4907" s="1" t="s">
        <v>2045</v>
      </c>
      <c r="F4907" s="16" t="n">
        <v>0</v>
      </c>
      <c r="G4907" s="16" t="n">
        <v>17121.74</v>
      </c>
      <c r="H4907" s="16" t="n">
        <v>17121.74</v>
      </c>
    </row>
    <row r="4908" customFormat="false" ht="15" hidden="false" customHeight="true" outlineLevel="0" collapsed="false">
      <c r="A4908" s="1" t="s">
        <v>7366</v>
      </c>
      <c r="B4908" s="1" t="s">
        <v>1398</v>
      </c>
      <c r="C4908" s="1" t="s">
        <v>3217</v>
      </c>
      <c r="D4908" s="1" t="s">
        <v>2017</v>
      </c>
      <c r="E4908" s="1" t="s">
        <v>2018</v>
      </c>
      <c r="F4908" s="16" t="n">
        <v>0</v>
      </c>
      <c r="G4908" s="16" t="n">
        <v>13669.32</v>
      </c>
      <c r="H4908" s="16" t="n">
        <v>13669.32</v>
      </c>
    </row>
    <row r="4909" customFormat="false" ht="15" hidden="false" customHeight="true" outlineLevel="0" collapsed="false">
      <c r="A4909" s="1" t="s">
        <v>7367</v>
      </c>
      <c r="B4909" s="1" t="s">
        <v>1527</v>
      </c>
      <c r="C4909" s="1" t="s">
        <v>2247</v>
      </c>
      <c r="D4909" s="1" t="s">
        <v>2025</v>
      </c>
      <c r="E4909" s="1" t="s">
        <v>2018</v>
      </c>
      <c r="F4909" s="16" t="n">
        <v>0</v>
      </c>
      <c r="G4909" s="16" t="n">
        <v>18976.78</v>
      </c>
      <c r="H4909" s="16" t="n">
        <v>18976.78</v>
      </c>
    </row>
    <row r="4910" customFormat="false" ht="15" hidden="false" customHeight="true" outlineLevel="0" collapsed="false">
      <c r="A4910" s="1" t="s">
        <v>7368</v>
      </c>
      <c r="B4910" s="1" t="s">
        <v>1886</v>
      </c>
      <c r="C4910" s="1" t="s">
        <v>3014</v>
      </c>
      <c r="D4910" s="1" t="s">
        <v>2055</v>
      </c>
      <c r="E4910" s="1" t="s">
        <v>2018</v>
      </c>
      <c r="F4910" s="16" t="n">
        <v>49</v>
      </c>
      <c r="G4910" s="16" t="n">
        <v>1170.82</v>
      </c>
      <c r="H4910" s="16" t="n">
        <v>1219.82</v>
      </c>
    </row>
    <row r="4911" customFormat="false" ht="15" hidden="false" customHeight="true" outlineLevel="0" collapsed="false">
      <c r="A4911" s="1" t="s">
        <v>7369</v>
      </c>
      <c r="B4911" s="1" t="s">
        <v>1154</v>
      </c>
      <c r="C4911" s="1" t="s">
        <v>2403</v>
      </c>
      <c r="D4911" s="1" t="s">
        <v>2032</v>
      </c>
      <c r="E4911" s="1" t="s">
        <v>2018</v>
      </c>
      <c r="F4911" s="16" t="n">
        <v>0</v>
      </c>
      <c r="G4911" s="16" t="n">
        <v>2919.48</v>
      </c>
      <c r="H4911" s="16" t="n">
        <v>2919.48</v>
      </c>
    </row>
    <row r="4912" customFormat="false" ht="15" hidden="false" customHeight="true" outlineLevel="0" collapsed="false">
      <c r="A4912" s="1" t="s">
        <v>7370</v>
      </c>
      <c r="B4912" s="1" t="s">
        <v>1731</v>
      </c>
      <c r="C4912" s="1" t="s">
        <v>3357</v>
      </c>
      <c r="D4912" s="1" t="s">
        <v>2021</v>
      </c>
      <c r="E4912" s="1" t="s">
        <v>2018</v>
      </c>
      <c r="F4912" s="16" t="n">
        <v>49</v>
      </c>
      <c r="G4912" s="16" t="n">
        <v>2142.79</v>
      </c>
      <c r="H4912" s="16" t="n">
        <v>2191.79</v>
      </c>
    </row>
    <row r="4913" customFormat="false" ht="15" hidden="false" customHeight="true" outlineLevel="0" collapsed="false">
      <c r="A4913" s="1" t="s">
        <v>7371</v>
      </c>
      <c r="B4913" s="1" t="s">
        <v>893</v>
      </c>
      <c r="C4913" s="1" t="s">
        <v>2663</v>
      </c>
      <c r="D4913" s="1" t="s">
        <v>2017</v>
      </c>
      <c r="E4913" s="1" t="s">
        <v>2018</v>
      </c>
      <c r="F4913" s="16" t="n">
        <v>0</v>
      </c>
      <c r="G4913" s="16" t="n">
        <v>4533.5</v>
      </c>
      <c r="H4913" s="16" t="n">
        <v>4533.5</v>
      </c>
    </row>
    <row r="4914" customFormat="false" ht="15" hidden="false" customHeight="true" outlineLevel="0" collapsed="false">
      <c r="A4914" s="1" t="s">
        <v>7372</v>
      </c>
      <c r="B4914" s="1" t="s">
        <v>743</v>
      </c>
      <c r="C4914" s="1" t="s">
        <v>2490</v>
      </c>
      <c r="D4914" s="1" t="s">
        <v>2032</v>
      </c>
      <c r="E4914" s="1" t="s">
        <v>2018</v>
      </c>
      <c r="F4914" s="16" t="n">
        <v>0</v>
      </c>
      <c r="G4914" s="16" t="n">
        <v>11577.75</v>
      </c>
      <c r="H4914" s="16" t="n">
        <v>11577.75</v>
      </c>
    </row>
    <row r="4915" customFormat="false" ht="15" hidden="false" customHeight="true" outlineLevel="0" collapsed="false">
      <c r="A4915" s="1" t="s">
        <v>7373</v>
      </c>
      <c r="B4915" s="1" t="s">
        <v>708</v>
      </c>
      <c r="C4915" s="1" t="s">
        <v>3856</v>
      </c>
      <c r="D4915" s="1" t="s">
        <v>2025</v>
      </c>
      <c r="E4915" s="1" t="s">
        <v>2018</v>
      </c>
      <c r="F4915" s="16" t="n">
        <v>49</v>
      </c>
      <c r="G4915" s="16" t="n">
        <v>1896.46</v>
      </c>
      <c r="H4915" s="16" t="n">
        <v>1945.46</v>
      </c>
    </row>
    <row r="4916" customFormat="false" ht="15" hidden="false" customHeight="true" outlineLevel="0" collapsed="false">
      <c r="A4916" s="1" t="s">
        <v>7374</v>
      </c>
      <c r="B4916" s="1" t="s">
        <v>1554</v>
      </c>
      <c r="C4916" s="1" t="s">
        <v>3292</v>
      </c>
      <c r="D4916" s="1" t="s">
        <v>2021</v>
      </c>
      <c r="E4916" s="1" t="s">
        <v>2018</v>
      </c>
      <c r="F4916" s="16" t="n">
        <v>49</v>
      </c>
      <c r="G4916" s="16" t="n">
        <v>712.76</v>
      </c>
      <c r="H4916" s="16" t="n">
        <v>761.76</v>
      </c>
    </row>
    <row r="4917" customFormat="false" ht="15" hidden="false" customHeight="true" outlineLevel="0" collapsed="false">
      <c r="A4917" s="1" t="s">
        <v>7375</v>
      </c>
      <c r="B4917" s="1" t="s">
        <v>379</v>
      </c>
      <c r="C4917" s="1" t="s">
        <v>2241</v>
      </c>
      <c r="D4917" s="1" t="s">
        <v>2025</v>
      </c>
      <c r="E4917" s="1" t="s">
        <v>2018</v>
      </c>
      <c r="F4917" s="16" t="n">
        <v>0</v>
      </c>
      <c r="G4917" s="16" t="n">
        <v>4249.06</v>
      </c>
      <c r="H4917" s="16" t="n">
        <v>4249.06</v>
      </c>
    </row>
    <row r="4918" customFormat="false" ht="15" hidden="false" customHeight="true" outlineLevel="0" collapsed="false">
      <c r="A4918" s="1" t="s">
        <v>7376</v>
      </c>
      <c r="B4918" s="1" t="s">
        <v>1280</v>
      </c>
      <c r="C4918" s="1" t="s">
        <v>2490</v>
      </c>
      <c r="D4918" s="1" t="s">
        <v>2025</v>
      </c>
      <c r="E4918" s="1" t="s">
        <v>2018</v>
      </c>
      <c r="F4918" s="16" t="n">
        <v>79</v>
      </c>
      <c r="G4918" s="16" t="n">
        <v>867.91</v>
      </c>
      <c r="H4918" s="16" t="n">
        <v>946.91</v>
      </c>
    </row>
    <row r="4919" customFormat="false" ht="15" hidden="false" customHeight="true" outlineLevel="0" collapsed="false">
      <c r="A4919" s="1" t="s">
        <v>7377</v>
      </c>
      <c r="B4919" s="1" t="s">
        <v>1647</v>
      </c>
      <c r="C4919" s="1" t="s">
        <v>4401</v>
      </c>
      <c r="D4919" s="1" t="s">
        <v>2025</v>
      </c>
      <c r="E4919" s="1" t="s">
        <v>2045</v>
      </c>
      <c r="F4919" s="16" t="n">
        <v>0</v>
      </c>
      <c r="G4919" s="16" t="n">
        <v>29168.09</v>
      </c>
      <c r="H4919" s="16" t="n">
        <v>29168.09</v>
      </c>
    </row>
    <row r="4920" customFormat="false" ht="15" hidden="false" customHeight="true" outlineLevel="0" collapsed="false">
      <c r="A4920" s="1" t="s">
        <v>7378</v>
      </c>
      <c r="B4920" s="1" t="s">
        <v>1001</v>
      </c>
      <c r="C4920" s="1" t="s">
        <v>3224</v>
      </c>
      <c r="D4920" s="1" t="s">
        <v>2021</v>
      </c>
      <c r="E4920" s="1" t="s">
        <v>2018</v>
      </c>
      <c r="F4920" s="16" t="n">
        <v>79</v>
      </c>
      <c r="G4920" s="16" t="n">
        <v>637.73</v>
      </c>
      <c r="H4920" s="16" t="n">
        <v>716.73</v>
      </c>
    </row>
    <row r="4921" customFormat="false" ht="15" hidden="false" customHeight="true" outlineLevel="0" collapsed="false">
      <c r="A4921" s="1" t="s">
        <v>7379</v>
      </c>
      <c r="B4921" s="1" t="s">
        <v>758</v>
      </c>
      <c r="C4921" s="1" t="s">
        <v>2585</v>
      </c>
      <c r="D4921" s="1" t="s">
        <v>2021</v>
      </c>
      <c r="E4921" s="1" t="s">
        <v>2018</v>
      </c>
      <c r="F4921" s="16" t="n">
        <v>0</v>
      </c>
      <c r="G4921" s="16" t="n">
        <v>9553.02</v>
      </c>
      <c r="H4921" s="16" t="n">
        <v>9553.02</v>
      </c>
    </row>
    <row r="4922" customFormat="false" ht="15" hidden="false" customHeight="true" outlineLevel="0" collapsed="false">
      <c r="A4922" s="1" t="s">
        <v>7380</v>
      </c>
      <c r="B4922" s="1" t="s">
        <v>1777</v>
      </c>
      <c r="C4922" s="1" t="s">
        <v>922</v>
      </c>
      <c r="D4922" s="1" t="s">
        <v>2025</v>
      </c>
      <c r="E4922" s="1" t="s">
        <v>2045</v>
      </c>
      <c r="F4922" s="16" t="n">
        <v>0</v>
      </c>
      <c r="G4922" s="16" t="n">
        <v>3611.91</v>
      </c>
      <c r="H4922" s="16" t="n">
        <v>3611.91</v>
      </c>
    </row>
    <row r="4923" customFormat="false" ht="15" hidden="false" customHeight="true" outlineLevel="0" collapsed="false">
      <c r="A4923" s="1" t="s">
        <v>7381</v>
      </c>
      <c r="B4923" s="1" t="s">
        <v>985</v>
      </c>
      <c r="C4923" s="1" t="s">
        <v>2423</v>
      </c>
      <c r="D4923" s="1" t="s">
        <v>2025</v>
      </c>
      <c r="E4923" s="1" t="s">
        <v>2018</v>
      </c>
      <c r="F4923" s="16" t="n">
        <v>0</v>
      </c>
      <c r="G4923" s="16" t="n">
        <v>22290.54</v>
      </c>
      <c r="H4923" s="16" t="n">
        <v>22290.54</v>
      </c>
    </row>
    <row r="4924" customFormat="false" ht="15" hidden="false" customHeight="true" outlineLevel="0" collapsed="false">
      <c r="A4924" s="1" t="s">
        <v>7382</v>
      </c>
      <c r="B4924" s="1" t="s">
        <v>379</v>
      </c>
      <c r="C4924" s="1" t="s">
        <v>1340</v>
      </c>
      <c r="D4924" s="1" t="s">
        <v>2055</v>
      </c>
      <c r="E4924" s="1" t="s">
        <v>2018</v>
      </c>
      <c r="F4924" s="16" t="n">
        <v>0</v>
      </c>
      <c r="G4924" s="16" t="n">
        <v>17588.56</v>
      </c>
      <c r="H4924" s="16" t="n">
        <v>17588.56</v>
      </c>
    </row>
    <row r="4925" customFormat="false" ht="15" hidden="false" customHeight="true" outlineLevel="0" collapsed="false">
      <c r="A4925" s="1" t="s">
        <v>7383</v>
      </c>
      <c r="B4925" s="1" t="s">
        <v>1338</v>
      </c>
      <c r="C4925" s="1" t="s">
        <v>2505</v>
      </c>
      <c r="D4925" s="1" t="s">
        <v>2021</v>
      </c>
      <c r="E4925" s="1" t="s">
        <v>2018</v>
      </c>
      <c r="F4925" s="16" t="n">
        <v>0</v>
      </c>
      <c r="G4925" s="16" t="n">
        <v>3935.94</v>
      </c>
      <c r="H4925" s="16" t="n">
        <v>3935.94</v>
      </c>
    </row>
    <row r="4926" customFormat="false" ht="15" hidden="false" customHeight="true" outlineLevel="0" collapsed="false">
      <c r="A4926" s="1" t="s">
        <v>7384</v>
      </c>
      <c r="B4926" s="1" t="s">
        <v>1190</v>
      </c>
      <c r="C4926" s="1" t="s">
        <v>2446</v>
      </c>
      <c r="D4926" s="1" t="s">
        <v>2055</v>
      </c>
      <c r="E4926" s="1" t="s">
        <v>2018</v>
      </c>
      <c r="F4926" s="16" t="n">
        <v>0</v>
      </c>
      <c r="G4926" s="16" t="n">
        <v>3023.78</v>
      </c>
      <c r="H4926" s="16" t="n">
        <v>3023.78</v>
      </c>
    </row>
    <row r="4927" customFormat="false" ht="15" hidden="false" customHeight="true" outlineLevel="0" collapsed="false">
      <c r="A4927" s="1" t="s">
        <v>7385</v>
      </c>
      <c r="B4927" s="1" t="s">
        <v>834</v>
      </c>
      <c r="C4927" s="1" t="s">
        <v>3188</v>
      </c>
      <c r="D4927" s="1" t="s">
        <v>2017</v>
      </c>
      <c r="E4927" s="1" t="s">
        <v>2018</v>
      </c>
      <c r="F4927" s="16" t="n">
        <v>0</v>
      </c>
      <c r="G4927" s="16" t="n">
        <v>9617.96</v>
      </c>
      <c r="H4927" s="16" t="n">
        <v>9617.96</v>
      </c>
    </row>
    <row r="4928" customFormat="false" ht="15" hidden="false" customHeight="true" outlineLevel="0" collapsed="false">
      <c r="A4928" s="1" t="s">
        <v>7386</v>
      </c>
      <c r="B4928" s="1" t="s">
        <v>551</v>
      </c>
      <c r="C4928" s="1" t="s">
        <v>2428</v>
      </c>
      <c r="D4928" s="1" t="s">
        <v>2025</v>
      </c>
      <c r="E4928" s="1" t="s">
        <v>2018</v>
      </c>
      <c r="F4928" s="16" t="n">
        <v>49</v>
      </c>
      <c r="G4928" s="16" t="n">
        <v>2278.43</v>
      </c>
      <c r="H4928" s="16" t="n">
        <v>2327.43</v>
      </c>
    </row>
    <row r="4929" customFormat="false" ht="15" hidden="false" customHeight="true" outlineLevel="0" collapsed="false">
      <c r="A4929" s="1" t="s">
        <v>7387</v>
      </c>
      <c r="B4929" s="1" t="s">
        <v>1910</v>
      </c>
      <c r="C4929" s="1" t="s">
        <v>3460</v>
      </c>
      <c r="D4929" s="1" t="s">
        <v>2017</v>
      </c>
      <c r="E4929" s="1" t="s">
        <v>2084</v>
      </c>
      <c r="F4929" s="16" t="n">
        <v>79</v>
      </c>
      <c r="G4929" s="16" t="n">
        <v>2255.79</v>
      </c>
      <c r="H4929" s="16" t="n">
        <v>2334.79</v>
      </c>
    </row>
    <row r="4930" customFormat="false" ht="15" hidden="false" customHeight="true" outlineLevel="0" collapsed="false">
      <c r="A4930" s="1" t="s">
        <v>7388</v>
      </c>
      <c r="B4930" s="1" t="s">
        <v>1502</v>
      </c>
      <c r="C4930" s="1" t="s">
        <v>3719</v>
      </c>
      <c r="D4930" s="1" t="s">
        <v>2025</v>
      </c>
      <c r="E4930" s="1" t="s">
        <v>2018</v>
      </c>
      <c r="F4930" s="16" t="n">
        <v>0</v>
      </c>
      <c r="G4930" s="16" t="n">
        <v>14464.62</v>
      </c>
      <c r="H4930" s="16" t="n">
        <v>14464.62</v>
      </c>
    </row>
    <row r="4931" customFormat="false" ht="15" hidden="false" customHeight="true" outlineLevel="0" collapsed="false">
      <c r="A4931" s="1" t="s">
        <v>7389</v>
      </c>
      <c r="B4931" s="1" t="s">
        <v>893</v>
      </c>
      <c r="C4931" s="1" t="s">
        <v>3042</v>
      </c>
      <c r="D4931" s="1" t="s">
        <v>2025</v>
      </c>
      <c r="E4931" s="1" t="s">
        <v>2018</v>
      </c>
      <c r="F4931" s="16" t="n">
        <v>0</v>
      </c>
      <c r="G4931" s="16" t="n">
        <v>9291.78</v>
      </c>
      <c r="H4931" s="16" t="n">
        <v>9291.78</v>
      </c>
    </row>
    <row r="4932" customFormat="false" ht="15" hidden="false" customHeight="true" outlineLevel="0" collapsed="false">
      <c r="A4932" s="1" t="s">
        <v>7390</v>
      </c>
      <c r="B4932" s="1" t="s">
        <v>1577</v>
      </c>
      <c r="C4932" s="1" t="s">
        <v>1811</v>
      </c>
      <c r="D4932" s="1" t="s">
        <v>2025</v>
      </c>
      <c r="E4932" s="1" t="s">
        <v>2018</v>
      </c>
      <c r="F4932" s="16" t="n">
        <v>0</v>
      </c>
      <c r="G4932" s="16" t="n">
        <v>8295.08</v>
      </c>
      <c r="H4932" s="16" t="n">
        <v>8295.08</v>
      </c>
    </row>
    <row r="4933" customFormat="false" ht="15" hidden="false" customHeight="true" outlineLevel="0" collapsed="false">
      <c r="A4933" s="1" t="s">
        <v>7391</v>
      </c>
      <c r="B4933" s="1" t="s">
        <v>371</v>
      </c>
      <c r="C4933" s="1" t="s">
        <v>2060</v>
      </c>
      <c r="D4933" s="1" t="s">
        <v>2017</v>
      </c>
      <c r="E4933" s="1" t="s">
        <v>2018</v>
      </c>
      <c r="F4933" s="16" t="n">
        <v>49</v>
      </c>
      <c r="G4933" s="16" t="n">
        <v>1725.98</v>
      </c>
      <c r="H4933" s="16" t="n">
        <v>1774.98</v>
      </c>
    </row>
    <row r="4934" customFormat="false" ht="15" hidden="false" customHeight="true" outlineLevel="0" collapsed="false">
      <c r="A4934" s="1" t="s">
        <v>7392</v>
      </c>
      <c r="B4934" s="1" t="s">
        <v>1527</v>
      </c>
      <c r="C4934" s="1" t="s">
        <v>1114</v>
      </c>
      <c r="D4934" s="1" t="s">
        <v>2055</v>
      </c>
      <c r="E4934" s="1" t="s">
        <v>2018</v>
      </c>
      <c r="F4934" s="16" t="n">
        <v>0</v>
      </c>
      <c r="G4934" s="16" t="n">
        <v>5961.13</v>
      </c>
      <c r="H4934" s="16" t="n">
        <v>5961.13</v>
      </c>
    </row>
    <row r="4935" customFormat="false" ht="15" hidden="false" customHeight="true" outlineLevel="0" collapsed="false">
      <c r="A4935" s="1" t="s">
        <v>7393</v>
      </c>
      <c r="B4935" s="1" t="s">
        <v>1828</v>
      </c>
      <c r="C4935" s="1" t="s">
        <v>2263</v>
      </c>
      <c r="D4935" s="1" t="s">
        <v>2021</v>
      </c>
      <c r="E4935" s="1" t="s">
        <v>2018</v>
      </c>
      <c r="F4935" s="16" t="n">
        <v>0</v>
      </c>
      <c r="G4935" s="16" t="n">
        <v>11227.97</v>
      </c>
      <c r="H4935" s="16" t="n">
        <v>11227.97</v>
      </c>
    </row>
    <row r="4936" customFormat="false" ht="15" hidden="false" customHeight="true" outlineLevel="0" collapsed="false">
      <c r="A4936" s="1" t="s">
        <v>7394</v>
      </c>
      <c r="B4936" s="1" t="s">
        <v>289</v>
      </c>
      <c r="C4936" s="1" t="s">
        <v>6806</v>
      </c>
      <c r="D4936" s="1" t="s">
        <v>2025</v>
      </c>
      <c r="E4936" s="1" t="s">
        <v>2018</v>
      </c>
      <c r="F4936" s="16" t="n">
        <v>0</v>
      </c>
      <c r="G4936" s="16" t="n">
        <v>5693.19</v>
      </c>
      <c r="H4936" s="16" t="n">
        <v>5693.19</v>
      </c>
    </row>
    <row r="4937" customFormat="false" ht="15" hidden="false" customHeight="true" outlineLevel="0" collapsed="false">
      <c r="A4937" s="1" t="s">
        <v>7395</v>
      </c>
      <c r="B4937" s="1" t="s">
        <v>1360</v>
      </c>
      <c r="C4937" s="1" t="s">
        <v>3330</v>
      </c>
      <c r="D4937" s="1" t="s">
        <v>2055</v>
      </c>
      <c r="E4937" s="1" t="s">
        <v>2018</v>
      </c>
      <c r="F4937" s="16" t="n">
        <v>49</v>
      </c>
      <c r="G4937" s="16" t="n">
        <v>1042.24</v>
      </c>
      <c r="H4937" s="16" t="n">
        <v>1091.24</v>
      </c>
    </row>
    <row r="4938" customFormat="false" ht="15" hidden="false" customHeight="true" outlineLevel="0" collapsed="false">
      <c r="A4938" s="1" t="s">
        <v>7396</v>
      </c>
      <c r="B4938" s="1" t="s">
        <v>199</v>
      </c>
      <c r="C4938" s="1" t="s">
        <v>2892</v>
      </c>
      <c r="D4938" s="1" t="s">
        <v>2055</v>
      </c>
      <c r="E4938" s="1" t="s">
        <v>2018</v>
      </c>
      <c r="F4938" s="16" t="n">
        <v>0</v>
      </c>
      <c r="G4938" s="16" t="n">
        <v>3799.23</v>
      </c>
      <c r="H4938" s="16" t="n">
        <v>3799.23</v>
      </c>
    </row>
    <row r="4939" customFormat="false" ht="15" hidden="false" customHeight="true" outlineLevel="0" collapsed="false">
      <c r="A4939" s="1" t="s">
        <v>7397</v>
      </c>
      <c r="B4939" s="1" t="s">
        <v>1522</v>
      </c>
      <c r="C4939" s="1" t="s">
        <v>2260</v>
      </c>
      <c r="D4939" s="1" t="s">
        <v>2017</v>
      </c>
      <c r="E4939" s="1" t="s">
        <v>2018</v>
      </c>
      <c r="F4939" s="16" t="n">
        <v>0</v>
      </c>
      <c r="G4939" s="16" t="n">
        <v>5136.3</v>
      </c>
      <c r="H4939" s="16" t="n">
        <v>5136.3</v>
      </c>
    </row>
    <row r="4940" customFormat="false" ht="15" hidden="false" customHeight="true" outlineLevel="0" collapsed="false">
      <c r="A4940" s="1" t="s">
        <v>7398</v>
      </c>
      <c r="B4940" s="1" t="s">
        <v>918</v>
      </c>
      <c r="C4940" s="1" t="s">
        <v>3819</v>
      </c>
      <c r="D4940" s="1" t="s">
        <v>2017</v>
      </c>
      <c r="E4940" s="1" t="s">
        <v>2018</v>
      </c>
      <c r="F4940" s="16" t="n">
        <v>99</v>
      </c>
      <c r="G4940" s="16" t="n">
        <v>964.34</v>
      </c>
      <c r="H4940" s="16" t="n">
        <v>1063.34</v>
      </c>
    </row>
    <row r="4941" customFormat="false" ht="15" hidden="false" customHeight="true" outlineLevel="0" collapsed="false">
      <c r="A4941" s="1" t="s">
        <v>7399</v>
      </c>
      <c r="B4941" s="1" t="s">
        <v>720</v>
      </c>
      <c r="C4941" s="1" t="s">
        <v>439</v>
      </c>
      <c r="D4941" s="1" t="s">
        <v>2025</v>
      </c>
      <c r="E4941" s="1" t="s">
        <v>2018</v>
      </c>
      <c r="F4941" s="16" t="n">
        <v>99</v>
      </c>
      <c r="G4941" s="16" t="n">
        <v>657.82</v>
      </c>
      <c r="H4941" s="16" t="n">
        <v>756.82</v>
      </c>
    </row>
    <row r="4942" customFormat="false" ht="15" hidden="false" customHeight="true" outlineLevel="0" collapsed="false">
      <c r="A4942" s="1" t="s">
        <v>7400</v>
      </c>
      <c r="B4942" s="1" t="s">
        <v>420</v>
      </c>
      <c r="C4942" s="1" t="s">
        <v>2684</v>
      </c>
      <c r="D4942" s="1" t="s">
        <v>2055</v>
      </c>
      <c r="E4942" s="1" t="s">
        <v>2018</v>
      </c>
      <c r="F4942" s="16" t="n">
        <v>0</v>
      </c>
      <c r="G4942" s="16" t="n">
        <v>5590.2</v>
      </c>
      <c r="H4942" s="16" t="n">
        <v>5590.2</v>
      </c>
    </row>
    <row r="4943" customFormat="false" ht="15" hidden="false" customHeight="true" outlineLevel="0" collapsed="false">
      <c r="A4943" s="1" t="s">
        <v>7401</v>
      </c>
      <c r="B4943" s="1" t="s">
        <v>763</v>
      </c>
      <c r="C4943" s="1" t="s">
        <v>3450</v>
      </c>
      <c r="D4943" s="1" t="s">
        <v>2032</v>
      </c>
      <c r="E4943" s="1" t="s">
        <v>2018</v>
      </c>
      <c r="F4943" s="16" t="n">
        <v>0</v>
      </c>
      <c r="G4943" s="16" t="n">
        <v>17242.54</v>
      </c>
      <c r="H4943" s="16" t="n">
        <v>17242.54</v>
      </c>
    </row>
    <row r="4944" customFormat="false" ht="15" hidden="false" customHeight="true" outlineLevel="0" collapsed="false">
      <c r="A4944" s="1" t="s">
        <v>7402</v>
      </c>
      <c r="B4944" s="1" t="s">
        <v>1625</v>
      </c>
      <c r="C4944" s="1" t="s">
        <v>933</v>
      </c>
      <c r="D4944" s="1" t="s">
        <v>2021</v>
      </c>
      <c r="E4944" s="1" t="s">
        <v>2018</v>
      </c>
      <c r="F4944" s="16" t="n">
        <v>49</v>
      </c>
      <c r="G4944" s="16" t="n">
        <v>675.24</v>
      </c>
      <c r="H4944" s="16" t="n">
        <v>724.24</v>
      </c>
    </row>
    <row r="4945" customFormat="false" ht="15" hidden="false" customHeight="true" outlineLevel="0" collapsed="false">
      <c r="A4945" s="1" t="s">
        <v>7403</v>
      </c>
      <c r="B4945" s="1" t="s">
        <v>315</v>
      </c>
      <c r="C4945" s="1" t="s">
        <v>2163</v>
      </c>
      <c r="D4945" s="1" t="s">
        <v>2021</v>
      </c>
      <c r="E4945" s="1" t="s">
        <v>2018</v>
      </c>
      <c r="F4945" s="16" t="n">
        <v>79</v>
      </c>
      <c r="G4945" s="16" t="n">
        <v>712.76</v>
      </c>
      <c r="H4945" s="16" t="n">
        <v>791.76</v>
      </c>
    </row>
    <row r="4946" customFormat="false" ht="15" hidden="false" customHeight="true" outlineLevel="0" collapsed="false">
      <c r="A4946" s="1" t="s">
        <v>7404</v>
      </c>
      <c r="B4946" s="1" t="s">
        <v>1717</v>
      </c>
      <c r="C4946" s="1" t="s">
        <v>561</v>
      </c>
      <c r="D4946" s="1" t="s">
        <v>2025</v>
      </c>
      <c r="E4946" s="1" t="s">
        <v>2022</v>
      </c>
      <c r="F4946" s="16" t="n">
        <v>79</v>
      </c>
      <c r="G4946" s="16" t="n">
        <v>2278.43</v>
      </c>
      <c r="H4946" s="16" t="n">
        <v>2357.43</v>
      </c>
    </row>
    <row r="4947" customFormat="false" ht="15" hidden="false" customHeight="true" outlineLevel="0" collapsed="false">
      <c r="A4947" s="1" t="s">
        <v>7405</v>
      </c>
      <c r="B4947" s="1" t="s">
        <v>1462</v>
      </c>
      <c r="C4947" s="1" t="s">
        <v>1235</v>
      </c>
      <c r="D4947" s="1" t="s">
        <v>2021</v>
      </c>
      <c r="E4947" s="1" t="s">
        <v>2045</v>
      </c>
      <c r="F4947" s="16" t="n">
        <v>0</v>
      </c>
      <c r="G4947" s="16" t="n">
        <v>23347.37</v>
      </c>
      <c r="H4947" s="16" t="n">
        <v>23347.37</v>
      </c>
    </row>
    <row r="4948" customFormat="false" ht="15" hidden="false" customHeight="true" outlineLevel="0" collapsed="false">
      <c r="A4948" s="1" t="s">
        <v>7406</v>
      </c>
      <c r="B4948" s="1" t="s">
        <v>1343</v>
      </c>
      <c r="C4948" s="1" t="s">
        <v>1708</v>
      </c>
      <c r="D4948" s="1" t="s">
        <v>2032</v>
      </c>
      <c r="E4948" s="1" t="s">
        <v>2018</v>
      </c>
      <c r="F4948" s="16" t="n">
        <v>0</v>
      </c>
      <c r="G4948" s="16" t="n">
        <v>4556.86</v>
      </c>
      <c r="H4948" s="16" t="n">
        <v>4556.86</v>
      </c>
    </row>
    <row r="4949" customFormat="false" ht="15" hidden="false" customHeight="true" outlineLevel="0" collapsed="false">
      <c r="A4949" s="1" t="s">
        <v>7407</v>
      </c>
      <c r="B4949" s="1" t="s">
        <v>1239</v>
      </c>
      <c r="C4949" s="1" t="s">
        <v>2288</v>
      </c>
      <c r="D4949" s="1" t="s">
        <v>2021</v>
      </c>
      <c r="E4949" s="1" t="s">
        <v>2018</v>
      </c>
      <c r="F4949" s="16" t="n">
        <v>0</v>
      </c>
      <c r="G4949" s="16" t="n">
        <v>2771.46</v>
      </c>
      <c r="H4949" s="16" t="n">
        <v>2771.46</v>
      </c>
    </row>
    <row r="4950" customFormat="false" ht="15" hidden="false" customHeight="true" outlineLevel="0" collapsed="false">
      <c r="A4950" s="1" t="s">
        <v>7408</v>
      </c>
      <c r="B4950" s="1" t="s">
        <v>1169</v>
      </c>
      <c r="C4950" s="1" t="s">
        <v>2892</v>
      </c>
      <c r="D4950" s="1" t="s">
        <v>2025</v>
      </c>
      <c r="E4950" s="1" t="s">
        <v>2018</v>
      </c>
      <c r="F4950" s="16" t="n">
        <v>0</v>
      </c>
      <c r="G4950" s="16" t="n">
        <v>7517.84</v>
      </c>
      <c r="H4950" s="16" t="n">
        <v>7517.84</v>
      </c>
    </row>
    <row r="4951" customFormat="false" ht="15" hidden="false" customHeight="true" outlineLevel="0" collapsed="false">
      <c r="A4951" s="1" t="s">
        <v>7409</v>
      </c>
      <c r="B4951" s="1" t="s">
        <v>1351</v>
      </c>
      <c r="C4951" s="1" t="s">
        <v>2890</v>
      </c>
      <c r="D4951" s="1" t="s">
        <v>2025</v>
      </c>
      <c r="E4951" s="1" t="s">
        <v>2018</v>
      </c>
      <c r="F4951" s="16" t="n">
        <v>0</v>
      </c>
      <c r="G4951" s="16" t="n">
        <v>10172.31</v>
      </c>
      <c r="H4951" s="16" t="n">
        <v>10172.31</v>
      </c>
    </row>
    <row r="4952" customFormat="false" ht="15" hidden="false" customHeight="true" outlineLevel="0" collapsed="false">
      <c r="A4952" s="1" t="s">
        <v>7410</v>
      </c>
      <c r="B4952" s="1" t="s">
        <v>1121</v>
      </c>
      <c r="C4952" s="1" t="s">
        <v>1696</v>
      </c>
      <c r="D4952" s="1" t="s">
        <v>2025</v>
      </c>
      <c r="E4952" s="1" t="s">
        <v>2018</v>
      </c>
      <c r="F4952" s="16" t="n">
        <v>0</v>
      </c>
      <c r="G4952" s="16" t="n">
        <v>24594.24</v>
      </c>
      <c r="H4952" s="16" t="n">
        <v>24594.24</v>
      </c>
    </row>
    <row r="4953" customFormat="false" ht="15" hidden="false" customHeight="true" outlineLevel="0" collapsed="false">
      <c r="A4953" s="1" t="s">
        <v>7411</v>
      </c>
      <c r="B4953" s="1" t="s">
        <v>1723</v>
      </c>
      <c r="C4953" s="1" t="s">
        <v>779</v>
      </c>
      <c r="D4953" s="1" t="s">
        <v>2025</v>
      </c>
      <c r="E4953" s="1" t="s">
        <v>2018</v>
      </c>
      <c r="F4953" s="16" t="n">
        <v>0</v>
      </c>
      <c r="G4953" s="16" t="n">
        <v>7333.7</v>
      </c>
      <c r="H4953" s="16" t="n">
        <v>7333.7</v>
      </c>
    </row>
    <row r="4954" customFormat="false" ht="15" hidden="false" customHeight="true" outlineLevel="0" collapsed="false">
      <c r="A4954" s="1" t="s">
        <v>7412</v>
      </c>
      <c r="B4954" s="1" t="s">
        <v>898</v>
      </c>
      <c r="C4954" s="1" t="s">
        <v>2215</v>
      </c>
      <c r="D4954" s="1" t="s">
        <v>2025</v>
      </c>
      <c r="E4954" s="1" t="s">
        <v>2018</v>
      </c>
      <c r="F4954" s="16" t="n">
        <v>0</v>
      </c>
      <c r="G4954" s="16" t="n">
        <v>11102.9</v>
      </c>
      <c r="H4954" s="16" t="n">
        <v>11102.9</v>
      </c>
    </row>
    <row r="4955" customFormat="false" ht="15" hidden="false" customHeight="true" outlineLevel="0" collapsed="false">
      <c r="A4955" s="1" t="s">
        <v>7413</v>
      </c>
      <c r="B4955" s="1" t="s">
        <v>936</v>
      </c>
      <c r="C4955" s="1" t="s">
        <v>2219</v>
      </c>
      <c r="D4955" s="1" t="s">
        <v>2017</v>
      </c>
      <c r="E4955" s="1" t="s">
        <v>2018</v>
      </c>
      <c r="F4955" s="16" t="n">
        <v>0</v>
      </c>
      <c r="G4955" s="16" t="n">
        <v>8354</v>
      </c>
      <c r="H4955" s="16" t="n">
        <v>8354</v>
      </c>
    </row>
    <row r="4956" customFormat="false" ht="15" hidden="false" customHeight="true" outlineLevel="0" collapsed="false">
      <c r="A4956" s="1" t="s">
        <v>7414</v>
      </c>
      <c r="B4956" s="1" t="s">
        <v>1263</v>
      </c>
      <c r="C4956" s="1" t="s">
        <v>2260</v>
      </c>
      <c r="D4956" s="1" t="s">
        <v>2017</v>
      </c>
      <c r="E4956" s="1" t="s">
        <v>2018</v>
      </c>
      <c r="F4956" s="16" t="n">
        <v>0</v>
      </c>
      <c r="G4956" s="16" t="n">
        <v>4796.7</v>
      </c>
      <c r="H4956" s="16" t="n">
        <v>4796.7</v>
      </c>
    </row>
    <row r="4957" customFormat="false" ht="15" hidden="false" customHeight="true" outlineLevel="0" collapsed="false">
      <c r="A4957" s="1" t="s">
        <v>7415</v>
      </c>
      <c r="B4957" s="1" t="s">
        <v>942</v>
      </c>
      <c r="C4957" s="1" t="s">
        <v>1033</v>
      </c>
      <c r="D4957" s="1" t="s">
        <v>2055</v>
      </c>
      <c r="E4957" s="1" t="s">
        <v>2018</v>
      </c>
      <c r="F4957" s="16" t="n">
        <v>0</v>
      </c>
      <c r="G4957" s="16" t="n">
        <v>6002.31</v>
      </c>
      <c r="H4957" s="16" t="n">
        <v>6002.31</v>
      </c>
    </row>
    <row r="4958" customFormat="false" ht="15" hidden="false" customHeight="true" outlineLevel="0" collapsed="false">
      <c r="A4958" s="1" t="s">
        <v>7416</v>
      </c>
      <c r="B4958" s="1" t="s">
        <v>551</v>
      </c>
      <c r="C4958" s="1" t="s">
        <v>5405</v>
      </c>
      <c r="D4958" s="1" t="s">
        <v>2028</v>
      </c>
      <c r="E4958" s="1" t="s">
        <v>2018</v>
      </c>
      <c r="F4958" s="16" t="n">
        <v>0</v>
      </c>
      <c r="G4958" s="16" t="n">
        <v>4425.88</v>
      </c>
      <c r="H4958" s="16" t="n">
        <v>4425.88</v>
      </c>
    </row>
    <row r="4959" customFormat="false" ht="15" hidden="false" customHeight="true" outlineLevel="0" collapsed="false">
      <c r="A4959" s="1" t="s">
        <v>7417</v>
      </c>
      <c r="B4959" s="1" t="s">
        <v>1747</v>
      </c>
      <c r="C4959" s="1" t="s">
        <v>2086</v>
      </c>
      <c r="D4959" s="1" t="s">
        <v>2025</v>
      </c>
      <c r="E4959" s="1" t="s">
        <v>2018</v>
      </c>
      <c r="F4959" s="16" t="n">
        <v>49</v>
      </c>
      <c r="G4959" s="16" t="n">
        <v>458.06</v>
      </c>
      <c r="H4959" s="16" t="n">
        <v>507.06</v>
      </c>
    </row>
    <row r="4960" customFormat="false" ht="15" hidden="false" customHeight="true" outlineLevel="0" collapsed="false">
      <c r="A4960" s="1" t="s">
        <v>7418</v>
      </c>
      <c r="B4960" s="1" t="s">
        <v>1151</v>
      </c>
      <c r="C4960" s="1" t="s">
        <v>2330</v>
      </c>
      <c r="D4960" s="1" t="s">
        <v>2017</v>
      </c>
      <c r="E4960" s="1" t="s">
        <v>2018</v>
      </c>
      <c r="F4960" s="16" t="n">
        <v>0</v>
      </c>
      <c r="G4960" s="16" t="n">
        <v>15847.1</v>
      </c>
      <c r="H4960" s="16" t="n">
        <v>15847.1</v>
      </c>
    </row>
    <row r="4961" customFormat="false" ht="15" hidden="false" customHeight="true" outlineLevel="0" collapsed="false">
      <c r="A4961" s="1" t="s">
        <v>7419</v>
      </c>
      <c r="B4961" s="1" t="s">
        <v>812</v>
      </c>
      <c r="C4961" s="1" t="s">
        <v>2062</v>
      </c>
      <c r="D4961" s="1" t="s">
        <v>2032</v>
      </c>
      <c r="E4961" s="1" t="s">
        <v>2018</v>
      </c>
      <c r="F4961" s="16" t="n">
        <v>0</v>
      </c>
      <c r="G4961" s="16" t="n">
        <v>12381.61</v>
      </c>
      <c r="H4961" s="16" t="n">
        <v>12381.61</v>
      </c>
    </row>
    <row r="4962" customFormat="false" ht="15" hidden="false" customHeight="true" outlineLevel="0" collapsed="false">
      <c r="A4962" s="1" t="s">
        <v>7420</v>
      </c>
      <c r="B4962" s="1" t="s">
        <v>1193</v>
      </c>
      <c r="C4962" s="1" t="s">
        <v>221</v>
      </c>
      <c r="D4962" s="1" t="s">
        <v>2017</v>
      </c>
      <c r="E4962" s="1" t="s">
        <v>2022</v>
      </c>
      <c r="F4962" s="16" t="n">
        <v>79</v>
      </c>
      <c r="G4962" s="16" t="n">
        <v>2343.63</v>
      </c>
      <c r="H4962" s="16" t="n">
        <v>2422.63</v>
      </c>
    </row>
    <row r="4963" customFormat="false" ht="15" hidden="false" customHeight="true" outlineLevel="0" collapsed="false">
      <c r="A4963" s="1" t="s">
        <v>7421</v>
      </c>
      <c r="B4963" s="1" t="s">
        <v>898</v>
      </c>
      <c r="C4963" s="1" t="s">
        <v>2191</v>
      </c>
      <c r="D4963" s="1" t="s">
        <v>2032</v>
      </c>
      <c r="E4963" s="1" t="s">
        <v>2018</v>
      </c>
      <c r="F4963" s="16" t="n">
        <v>0</v>
      </c>
      <c r="G4963" s="16" t="n">
        <v>2670.11</v>
      </c>
      <c r="H4963" s="16" t="n">
        <v>2670.11</v>
      </c>
    </row>
    <row r="4964" customFormat="false" ht="15" hidden="false" customHeight="true" outlineLevel="0" collapsed="false">
      <c r="A4964" s="1" t="s">
        <v>7422</v>
      </c>
      <c r="B4964" s="1" t="s">
        <v>280</v>
      </c>
      <c r="C4964" s="1" t="s">
        <v>1321</v>
      </c>
      <c r="D4964" s="1" t="s">
        <v>2025</v>
      </c>
      <c r="E4964" s="1" t="s">
        <v>2018</v>
      </c>
      <c r="F4964" s="16" t="n">
        <v>99</v>
      </c>
      <c r="G4964" s="16" t="n">
        <v>867.91</v>
      </c>
      <c r="H4964" s="16" t="n">
        <v>966.91</v>
      </c>
    </row>
    <row r="4965" customFormat="false" ht="15" hidden="false" customHeight="true" outlineLevel="0" collapsed="false">
      <c r="A4965" s="1" t="s">
        <v>7423</v>
      </c>
      <c r="B4965" s="1" t="s">
        <v>936</v>
      </c>
      <c r="C4965" s="1" t="s">
        <v>3212</v>
      </c>
      <c r="D4965" s="1" t="s">
        <v>2017</v>
      </c>
      <c r="E4965" s="1" t="s">
        <v>2018</v>
      </c>
      <c r="F4965" s="16" t="n">
        <v>0</v>
      </c>
      <c r="G4965" s="16" t="n">
        <v>12399.28</v>
      </c>
      <c r="H4965" s="16" t="n">
        <v>12399.28</v>
      </c>
    </row>
    <row r="4966" customFormat="false" ht="15" hidden="false" customHeight="true" outlineLevel="0" collapsed="false">
      <c r="A4966" s="1" t="s">
        <v>7424</v>
      </c>
      <c r="B4966" s="1" t="s">
        <v>1777</v>
      </c>
      <c r="C4966" s="1" t="s">
        <v>2345</v>
      </c>
      <c r="D4966" s="1" t="s">
        <v>2025</v>
      </c>
      <c r="E4966" s="1" t="s">
        <v>2018</v>
      </c>
      <c r="F4966" s="16" t="n">
        <v>79</v>
      </c>
      <c r="G4966" s="16" t="n">
        <v>2400.85</v>
      </c>
      <c r="H4966" s="16" t="n">
        <v>2479.85</v>
      </c>
    </row>
    <row r="4967" customFormat="false" ht="15" hidden="false" customHeight="true" outlineLevel="0" collapsed="false">
      <c r="A4967" s="1" t="s">
        <v>7425</v>
      </c>
      <c r="B4967" s="1" t="s">
        <v>1338</v>
      </c>
      <c r="C4967" s="1" t="s">
        <v>2598</v>
      </c>
      <c r="D4967" s="1" t="s">
        <v>2017</v>
      </c>
      <c r="E4967" s="1" t="s">
        <v>2018</v>
      </c>
      <c r="F4967" s="16" t="n">
        <v>0</v>
      </c>
      <c r="G4967" s="16" t="n">
        <v>8944.99</v>
      </c>
      <c r="H4967" s="16" t="n">
        <v>8944.99</v>
      </c>
    </row>
    <row r="4968" customFormat="false" ht="15" hidden="false" customHeight="true" outlineLevel="0" collapsed="false">
      <c r="A4968" s="1" t="s">
        <v>7426</v>
      </c>
      <c r="B4968" s="1" t="s">
        <v>506</v>
      </c>
      <c r="C4968" s="1" t="s">
        <v>1150</v>
      </c>
      <c r="D4968" s="1" t="s">
        <v>2021</v>
      </c>
      <c r="E4968" s="1" t="s">
        <v>2018</v>
      </c>
      <c r="F4968" s="16" t="n">
        <v>0</v>
      </c>
      <c r="G4968" s="16" t="n">
        <v>2644.7</v>
      </c>
      <c r="H4968" s="16" t="n">
        <v>2644.7</v>
      </c>
    </row>
    <row r="4969" customFormat="false" ht="15" hidden="false" customHeight="true" outlineLevel="0" collapsed="false">
      <c r="A4969" s="1" t="s">
        <v>7427</v>
      </c>
      <c r="B4969" s="1" t="s">
        <v>1806</v>
      </c>
      <c r="C4969" s="1" t="s">
        <v>3587</v>
      </c>
      <c r="D4969" s="1" t="s">
        <v>2021</v>
      </c>
      <c r="E4969" s="1" t="s">
        <v>2018</v>
      </c>
      <c r="F4969" s="16" t="n">
        <v>0</v>
      </c>
      <c r="G4969" s="16" t="n">
        <v>4256.76</v>
      </c>
      <c r="H4969" s="16" t="n">
        <v>4256.76</v>
      </c>
    </row>
    <row r="4970" customFormat="false" ht="15" hidden="false" customHeight="true" outlineLevel="0" collapsed="false">
      <c r="A4970" s="1" t="s">
        <v>7428</v>
      </c>
      <c r="B4970" s="1" t="s">
        <v>461</v>
      </c>
      <c r="C4970" s="1" t="s">
        <v>542</v>
      </c>
      <c r="D4970" s="1" t="s">
        <v>2017</v>
      </c>
      <c r="E4970" s="1" t="s">
        <v>2018</v>
      </c>
      <c r="F4970" s="16" t="n">
        <v>99</v>
      </c>
      <c r="G4970" s="16" t="n">
        <v>1291.78</v>
      </c>
      <c r="H4970" s="16" t="n">
        <v>1390.78</v>
      </c>
    </row>
    <row r="4971" customFormat="false" ht="15" hidden="false" customHeight="true" outlineLevel="0" collapsed="false">
      <c r="A4971" s="1" t="s">
        <v>7429</v>
      </c>
      <c r="B4971" s="1" t="s">
        <v>849</v>
      </c>
      <c r="C4971" s="1" t="s">
        <v>2571</v>
      </c>
      <c r="D4971" s="1" t="s">
        <v>2032</v>
      </c>
      <c r="E4971" s="1" t="s">
        <v>2018</v>
      </c>
      <c r="F4971" s="16" t="n">
        <v>0</v>
      </c>
      <c r="G4971" s="16" t="n">
        <v>7179.29</v>
      </c>
      <c r="H4971" s="16" t="n">
        <v>7179.29</v>
      </c>
    </row>
    <row r="4972" customFormat="false" ht="15" hidden="false" customHeight="true" outlineLevel="0" collapsed="false">
      <c r="A4972" s="1" t="s">
        <v>7430</v>
      </c>
      <c r="B4972" s="1" t="s">
        <v>1217</v>
      </c>
      <c r="C4972" s="1" t="s">
        <v>460</v>
      </c>
      <c r="D4972" s="1" t="s">
        <v>2025</v>
      </c>
      <c r="E4972" s="1" t="s">
        <v>2022</v>
      </c>
      <c r="F4972" s="16" t="n">
        <v>99</v>
      </c>
      <c r="G4972" s="16" t="n">
        <v>2398.35</v>
      </c>
      <c r="H4972" s="16" t="n">
        <v>2497.35</v>
      </c>
    </row>
    <row r="4973" customFormat="false" ht="15" hidden="false" customHeight="true" outlineLevel="0" collapsed="false">
      <c r="A4973" s="1" t="s">
        <v>7431</v>
      </c>
      <c r="B4973" s="1" t="s">
        <v>790</v>
      </c>
      <c r="C4973" s="1" t="s">
        <v>2111</v>
      </c>
      <c r="D4973" s="1" t="s">
        <v>2017</v>
      </c>
      <c r="E4973" s="1" t="s">
        <v>2018</v>
      </c>
      <c r="F4973" s="16" t="n">
        <v>49</v>
      </c>
      <c r="G4973" s="16" t="n">
        <v>712.76</v>
      </c>
      <c r="H4973" s="16" t="n">
        <v>761.76</v>
      </c>
    </row>
    <row r="4974" customFormat="false" ht="15" hidden="false" customHeight="true" outlineLevel="0" collapsed="false">
      <c r="A4974" s="1" t="s">
        <v>7432</v>
      </c>
      <c r="B4974" s="1" t="s">
        <v>1809</v>
      </c>
      <c r="C4974" s="1" t="s">
        <v>2386</v>
      </c>
      <c r="D4974" s="1" t="s">
        <v>2028</v>
      </c>
      <c r="E4974" s="1" t="s">
        <v>2018</v>
      </c>
      <c r="F4974" s="16" t="n">
        <v>99</v>
      </c>
      <c r="G4974" s="16" t="n">
        <v>1543.15</v>
      </c>
      <c r="H4974" s="16" t="n">
        <v>1642.15</v>
      </c>
    </row>
    <row r="4975" customFormat="false" ht="15" hidden="false" customHeight="true" outlineLevel="0" collapsed="false">
      <c r="A4975" s="1" t="s">
        <v>7433</v>
      </c>
      <c r="B4975" s="1" t="s">
        <v>1121</v>
      </c>
      <c r="C4975" s="1" t="s">
        <v>2816</v>
      </c>
      <c r="D4975" s="1" t="s">
        <v>2025</v>
      </c>
      <c r="E4975" s="1" t="s">
        <v>2018</v>
      </c>
      <c r="F4975" s="16" t="n">
        <v>0</v>
      </c>
      <c r="G4975" s="16" t="n">
        <v>7767.18</v>
      </c>
      <c r="H4975" s="16" t="n">
        <v>7767.18</v>
      </c>
    </row>
    <row r="4976" customFormat="false" ht="15" hidden="false" customHeight="true" outlineLevel="0" collapsed="false">
      <c r="A4976" s="1" t="s">
        <v>7434</v>
      </c>
      <c r="B4976" s="1" t="s">
        <v>920</v>
      </c>
      <c r="C4976" s="1" t="s">
        <v>2294</v>
      </c>
      <c r="D4976" s="1" t="s">
        <v>2025</v>
      </c>
      <c r="E4976" s="1" t="s">
        <v>2018</v>
      </c>
      <c r="F4976" s="16" t="n">
        <v>0</v>
      </c>
      <c r="G4976" s="16" t="n">
        <v>9732.51</v>
      </c>
      <c r="H4976" s="16" t="n">
        <v>9732.51</v>
      </c>
    </row>
    <row r="4977" customFormat="false" ht="15" hidden="false" customHeight="true" outlineLevel="0" collapsed="false">
      <c r="A4977" s="1" t="s">
        <v>7435</v>
      </c>
      <c r="B4977" s="1" t="s">
        <v>1782</v>
      </c>
      <c r="C4977" s="1" t="s">
        <v>2741</v>
      </c>
      <c r="D4977" s="1" t="s">
        <v>2017</v>
      </c>
      <c r="E4977" s="1" t="s">
        <v>2018</v>
      </c>
      <c r="F4977" s="16" t="n">
        <v>49</v>
      </c>
      <c r="G4977" s="16" t="n">
        <v>1811.69</v>
      </c>
      <c r="H4977" s="16" t="n">
        <v>1860.69</v>
      </c>
    </row>
    <row r="4978" customFormat="false" ht="15" hidden="false" customHeight="true" outlineLevel="0" collapsed="false">
      <c r="A4978" s="1" t="s">
        <v>7436</v>
      </c>
      <c r="B4978" s="1" t="s">
        <v>1052</v>
      </c>
      <c r="C4978" s="1" t="s">
        <v>2275</v>
      </c>
      <c r="D4978" s="1" t="s">
        <v>2025</v>
      </c>
      <c r="E4978" s="1" t="s">
        <v>2018</v>
      </c>
      <c r="F4978" s="16" t="n">
        <v>49</v>
      </c>
      <c r="G4978" s="16" t="n">
        <v>2073.63</v>
      </c>
      <c r="H4978" s="16" t="n">
        <v>2122.63</v>
      </c>
    </row>
    <row r="4979" customFormat="false" ht="15" hidden="false" customHeight="true" outlineLevel="0" collapsed="false">
      <c r="A4979" s="1" t="s">
        <v>7437</v>
      </c>
      <c r="B4979" s="1" t="s">
        <v>1066</v>
      </c>
      <c r="C4979" s="1" t="s">
        <v>3355</v>
      </c>
      <c r="D4979" s="1" t="s">
        <v>2055</v>
      </c>
      <c r="E4979" s="1" t="s">
        <v>2018</v>
      </c>
      <c r="F4979" s="16" t="n">
        <v>0</v>
      </c>
      <c r="G4979" s="16" t="n">
        <v>8375.33</v>
      </c>
      <c r="H4979" s="16" t="n">
        <v>8375.33</v>
      </c>
    </row>
    <row r="4980" customFormat="false" ht="15" hidden="false" customHeight="true" outlineLevel="0" collapsed="false">
      <c r="A4980" s="1" t="s">
        <v>7438</v>
      </c>
      <c r="B4980" s="1" t="s">
        <v>680</v>
      </c>
      <c r="C4980" s="1" t="s">
        <v>1007</v>
      </c>
      <c r="D4980" s="1" t="s">
        <v>2017</v>
      </c>
      <c r="E4980" s="1" t="s">
        <v>2018</v>
      </c>
      <c r="F4980" s="16" t="n">
        <v>0</v>
      </c>
      <c r="G4980" s="16" t="n">
        <v>8950.99</v>
      </c>
      <c r="H4980" s="16" t="n">
        <v>8950.99</v>
      </c>
    </row>
    <row r="4981" customFormat="false" ht="15" hidden="false" customHeight="true" outlineLevel="0" collapsed="false">
      <c r="A4981" s="1" t="s">
        <v>7439</v>
      </c>
      <c r="B4981" s="1" t="s">
        <v>1037</v>
      </c>
      <c r="C4981" s="1" t="s">
        <v>1615</v>
      </c>
      <c r="D4981" s="1" t="s">
        <v>2021</v>
      </c>
      <c r="E4981" s="1" t="s">
        <v>2018</v>
      </c>
      <c r="F4981" s="16" t="n">
        <v>0</v>
      </c>
      <c r="G4981" s="16" t="n">
        <v>18678.82</v>
      </c>
      <c r="H4981" s="16" t="n">
        <v>18678.82</v>
      </c>
    </row>
    <row r="4982" customFormat="false" ht="15" hidden="false" customHeight="true" outlineLevel="0" collapsed="false">
      <c r="A4982" s="1" t="s">
        <v>7440</v>
      </c>
      <c r="B4982" s="1" t="s">
        <v>936</v>
      </c>
      <c r="C4982" s="1" t="s">
        <v>1781</v>
      </c>
      <c r="D4982" s="1" t="s">
        <v>2021</v>
      </c>
      <c r="E4982" s="1" t="s">
        <v>2018</v>
      </c>
      <c r="F4982" s="16" t="n">
        <v>79</v>
      </c>
      <c r="G4982" s="16" t="n">
        <v>984.5</v>
      </c>
      <c r="H4982" s="16" t="n">
        <v>1063.5</v>
      </c>
    </row>
    <row r="4983" customFormat="false" ht="15" hidden="false" customHeight="true" outlineLevel="0" collapsed="false">
      <c r="A4983" s="1" t="s">
        <v>7441</v>
      </c>
      <c r="B4983" s="1" t="s">
        <v>1897</v>
      </c>
      <c r="C4983" s="1" t="s">
        <v>2358</v>
      </c>
      <c r="D4983" s="1" t="s">
        <v>2021</v>
      </c>
      <c r="E4983" s="1" t="s">
        <v>2018</v>
      </c>
      <c r="F4983" s="16" t="n">
        <v>99</v>
      </c>
      <c r="G4983" s="16" t="n">
        <v>2000.3</v>
      </c>
      <c r="H4983" s="16" t="n">
        <v>2099.3</v>
      </c>
    </row>
    <row r="4984" customFormat="false" ht="15" hidden="false" customHeight="true" outlineLevel="0" collapsed="false">
      <c r="A4984" s="1" t="s">
        <v>7442</v>
      </c>
      <c r="B4984" s="1" t="s">
        <v>1151</v>
      </c>
      <c r="C4984" s="1" t="s">
        <v>2546</v>
      </c>
      <c r="D4984" s="1" t="s">
        <v>2025</v>
      </c>
      <c r="E4984" s="1" t="s">
        <v>2018</v>
      </c>
      <c r="F4984" s="16" t="n">
        <v>0</v>
      </c>
      <c r="G4984" s="16" t="n">
        <v>3525.17</v>
      </c>
      <c r="H4984" s="16" t="n">
        <v>3525.17</v>
      </c>
    </row>
    <row r="4985" customFormat="false" ht="15" hidden="false" customHeight="true" outlineLevel="0" collapsed="false">
      <c r="A4985" s="1" t="s">
        <v>7443</v>
      </c>
      <c r="B4985" s="1" t="s">
        <v>1596</v>
      </c>
      <c r="C4985" s="1" t="s">
        <v>3343</v>
      </c>
      <c r="D4985" s="1" t="s">
        <v>2055</v>
      </c>
      <c r="E4985" s="1" t="s">
        <v>2018</v>
      </c>
      <c r="F4985" s="16" t="n">
        <v>49</v>
      </c>
      <c r="G4985" s="16" t="n">
        <v>750.27</v>
      </c>
      <c r="H4985" s="16" t="n">
        <v>799.27</v>
      </c>
    </row>
    <row r="4986" customFormat="false" ht="15" hidden="false" customHeight="true" outlineLevel="0" collapsed="false">
      <c r="A4986" s="1" t="s">
        <v>7444</v>
      </c>
      <c r="B4986" s="1" t="s">
        <v>131</v>
      </c>
      <c r="C4986" s="1" t="s">
        <v>1347</v>
      </c>
      <c r="D4986" s="1" t="s">
        <v>2017</v>
      </c>
      <c r="E4986" s="1" t="s">
        <v>2018</v>
      </c>
      <c r="F4986" s="16" t="n">
        <v>0</v>
      </c>
      <c r="G4986" s="16" t="n">
        <v>7420.27</v>
      </c>
      <c r="H4986" s="16" t="n">
        <v>7420.27</v>
      </c>
    </row>
    <row r="4987" customFormat="false" ht="15" hidden="false" customHeight="true" outlineLevel="0" collapsed="false">
      <c r="A4987" s="1" t="s">
        <v>7445</v>
      </c>
      <c r="B4987" s="1" t="s">
        <v>1228</v>
      </c>
      <c r="C4987" s="1" t="s">
        <v>3266</v>
      </c>
      <c r="D4987" s="1" t="s">
        <v>2017</v>
      </c>
      <c r="E4987" s="1" t="s">
        <v>2018</v>
      </c>
      <c r="F4987" s="16" t="n">
        <v>0</v>
      </c>
      <c r="G4987" s="16" t="n">
        <v>4030.09</v>
      </c>
      <c r="H4987" s="16" t="n">
        <v>4030.09</v>
      </c>
    </row>
    <row r="4988" customFormat="false" ht="15" hidden="false" customHeight="true" outlineLevel="0" collapsed="false">
      <c r="A4988" s="1" t="s">
        <v>7446</v>
      </c>
      <c r="B4988" s="1" t="s">
        <v>487</v>
      </c>
      <c r="C4988" s="1" t="s">
        <v>4806</v>
      </c>
      <c r="D4988" s="1" t="s">
        <v>2021</v>
      </c>
      <c r="E4988" s="1" t="s">
        <v>2018</v>
      </c>
      <c r="F4988" s="16" t="n">
        <v>0</v>
      </c>
      <c r="G4988" s="16" t="n">
        <v>13944.08</v>
      </c>
      <c r="H4988" s="16" t="n">
        <v>13944.08</v>
      </c>
    </row>
    <row r="4989" customFormat="false" ht="15" hidden="false" customHeight="true" outlineLevel="0" collapsed="false">
      <c r="A4989" s="1" t="s">
        <v>7447</v>
      </c>
      <c r="B4989" s="1" t="s">
        <v>329</v>
      </c>
      <c r="C4989" s="1" t="s">
        <v>2432</v>
      </c>
      <c r="D4989" s="1" t="s">
        <v>2025</v>
      </c>
      <c r="E4989" s="1" t="s">
        <v>2018</v>
      </c>
      <c r="F4989" s="16" t="n">
        <v>49</v>
      </c>
      <c r="G4989" s="16" t="n">
        <v>1527.65</v>
      </c>
      <c r="H4989" s="16" t="n">
        <v>1576.65</v>
      </c>
    </row>
    <row r="4990" customFormat="false" ht="15" hidden="false" customHeight="true" outlineLevel="0" collapsed="false">
      <c r="A4990" s="1" t="s">
        <v>7448</v>
      </c>
      <c r="B4990" s="1" t="s">
        <v>1806</v>
      </c>
      <c r="C4990" s="1" t="s">
        <v>2821</v>
      </c>
      <c r="D4990" s="1" t="s">
        <v>2028</v>
      </c>
      <c r="E4990" s="1" t="s">
        <v>2045</v>
      </c>
      <c r="F4990" s="16" t="n">
        <v>0</v>
      </c>
      <c r="G4990" s="16" t="n">
        <v>3273.6</v>
      </c>
      <c r="H4990" s="16" t="n">
        <v>3273.6</v>
      </c>
    </row>
    <row r="4991" customFormat="false" ht="15" hidden="false" customHeight="true" outlineLevel="0" collapsed="false">
      <c r="A4991" s="1" t="s">
        <v>7449</v>
      </c>
      <c r="B4991" s="1" t="s">
        <v>271</v>
      </c>
      <c r="C4991" s="1" t="s">
        <v>3130</v>
      </c>
      <c r="D4991" s="1" t="s">
        <v>2017</v>
      </c>
      <c r="E4991" s="1" t="s">
        <v>2018</v>
      </c>
      <c r="F4991" s="16" t="n">
        <v>79</v>
      </c>
      <c r="G4991" s="16" t="n">
        <v>482.17</v>
      </c>
      <c r="H4991" s="16" t="n">
        <v>561.17</v>
      </c>
    </row>
    <row r="4992" customFormat="false" ht="15" hidden="false" customHeight="true" outlineLevel="0" collapsed="false">
      <c r="A4992" s="1" t="s">
        <v>7450</v>
      </c>
      <c r="B4992" s="1" t="s">
        <v>1849</v>
      </c>
      <c r="C4992" s="1" t="s">
        <v>2496</v>
      </c>
      <c r="D4992" s="1" t="s">
        <v>2028</v>
      </c>
      <c r="E4992" s="1" t="s">
        <v>2018</v>
      </c>
      <c r="F4992" s="16" t="n">
        <v>0</v>
      </c>
      <c r="G4992" s="16" t="n">
        <v>3701.12</v>
      </c>
      <c r="H4992" s="16" t="n">
        <v>3701.12</v>
      </c>
    </row>
    <row r="4993" customFormat="false" ht="15" hidden="false" customHeight="true" outlineLevel="0" collapsed="false">
      <c r="A4993" s="1" t="s">
        <v>7451</v>
      </c>
      <c r="B4993" s="1" t="s">
        <v>1389</v>
      </c>
      <c r="C4993" s="1" t="s">
        <v>956</v>
      </c>
      <c r="D4993" s="1" t="s">
        <v>2017</v>
      </c>
      <c r="E4993" s="1" t="s">
        <v>2018</v>
      </c>
      <c r="F4993" s="16" t="n">
        <v>0</v>
      </c>
      <c r="G4993" s="16" t="n">
        <v>9049.46</v>
      </c>
      <c r="H4993" s="16" t="n">
        <v>9049.46</v>
      </c>
    </row>
    <row r="4994" customFormat="false" ht="15" hidden="false" customHeight="true" outlineLevel="0" collapsed="false">
      <c r="A4994" s="1" t="s">
        <v>7452</v>
      </c>
      <c r="B4994" s="1" t="s">
        <v>1897</v>
      </c>
      <c r="C4994" s="1" t="s">
        <v>283</v>
      </c>
      <c r="D4994" s="1" t="s">
        <v>2017</v>
      </c>
      <c r="E4994" s="1" t="s">
        <v>2018</v>
      </c>
      <c r="F4994" s="16" t="n">
        <v>0</v>
      </c>
      <c r="G4994" s="16" t="n">
        <v>8900.83</v>
      </c>
      <c r="H4994" s="16" t="n">
        <v>8900.83</v>
      </c>
    </row>
    <row r="4995" customFormat="false" ht="15" hidden="false" customHeight="true" outlineLevel="0" collapsed="false">
      <c r="A4995" s="1" t="s">
        <v>7453</v>
      </c>
      <c r="B4995" s="1" t="s">
        <v>1077</v>
      </c>
      <c r="C4995" s="1" t="s">
        <v>1595</v>
      </c>
      <c r="D4995" s="1" t="s">
        <v>2032</v>
      </c>
      <c r="E4995" s="1" t="s">
        <v>2018</v>
      </c>
      <c r="F4995" s="16" t="n">
        <v>0</v>
      </c>
      <c r="G4995" s="16" t="n">
        <v>4903.32</v>
      </c>
      <c r="H4995" s="16" t="n">
        <v>4903.32</v>
      </c>
    </row>
    <row r="4996" customFormat="false" ht="15" hidden="false" customHeight="true" outlineLevel="0" collapsed="false">
      <c r="A4996" s="1" t="s">
        <v>7454</v>
      </c>
      <c r="B4996" s="1" t="s">
        <v>934</v>
      </c>
      <c r="C4996" s="1" t="s">
        <v>3563</v>
      </c>
      <c r="D4996" s="1" t="s">
        <v>2028</v>
      </c>
      <c r="E4996" s="1" t="s">
        <v>2018</v>
      </c>
      <c r="F4996" s="16" t="n">
        <v>0</v>
      </c>
      <c r="G4996" s="16" t="n">
        <v>4914.12</v>
      </c>
      <c r="H4996" s="16" t="n">
        <v>4914.12</v>
      </c>
    </row>
    <row r="4997" customFormat="false" ht="15" hidden="false" customHeight="true" outlineLevel="0" collapsed="false">
      <c r="A4997" s="1" t="s">
        <v>7455</v>
      </c>
      <c r="B4997" s="1" t="s">
        <v>1858</v>
      </c>
      <c r="C4997" s="1" t="s">
        <v>378</v>
      </c>
      <c r="D4997" s="1" t="s">
        <v>2055</v>
      </c>
      <c r="E4997" s="1" t="s">
        <v>2018</v>
      </c>
      <c r="F4997" s="16" t="n">
        <v>0</v>
      </c>
      <c r="G4997" s="16" t="n">
        <v>13272.9</v>
      </c>
      <c r="H4997" s="16" t="n">
        <v>13272.9</v>
      </c>
    </row>
    <row r="4998" customFormat="false" ht="15" hidden="false" customHeight="true" outlineLevel="0" collapsed="false">
      <c r="A4998" s="1" t="s">
        <v>7456</v>
      </c>
      <c r="B4998" s="1" t="s">
        <v>909</v>
      </c>
      <c r="C4998" s="1" t="s">
        <v>5222</v>
      </c>
      <c r="D4998" s="1" t="s">
        <v>2028</v>
      </c>
      <c r="E4998" s="1" t="s">
        <v>2018</v>
      </c>
      <c r="F4998" s="16" t="n">
        <v>79</v>
      </c>
      <c r="G4998" s="16" t="n">
        <v>482.17</v>
      </c>
      <c r="H4998" s="16" t="n">
        <v>561.17</v>
      </c>
    </row>
    <row r="4999" customFormat="false" ht="15" hidden="false" customHeight="true" outlineLevel="0" collapsed="false">
      <c r="A4999" s="1" t="s">
        <v>7457</v>
      </c>
      <c r="B4999" s="1" t="s">
        <v>289</v>
      </c>
      <c r="C4999" s="1" t="s">
        <v>439</v>
      </c>
      <c r="D4999" s="1" t="s">
        <v>2021</v>
      </c>
      <c r="E4999" s="1" t="s">
        <v>2018</v>
      </c>
      <c r="F4999" s="16" t="n">
        <v>0</v>
      </c>
      <c r="G4999" s="16" t="n">
        <v>3283.43</v>
      </c>
      <c r="H4999" s="16" t="n">
        <v>3283.43</v>
      </c>
    </row>
    <row r="5000" customFormat="false" ht="15" hidden="false" customHeight="true" outlineLevel="0" collapsed="false">
      <c r="A5000" s="1" t="s">
        <v>7458</v>
      </c>
      <c r="B5000" s="1" t="s">
        <v>1647</v>
      </c>
      <c r="C5000" s="1" t="s">
        <v>1873</v>
      </c>
      <c r="D5000" s="1" t="s">
        <v>2017</v>
      </c>
      <c r="E5000" s="1" t="s">
        <v>2018</v>
      </c>
      <c r="F5000" s="16" t="n">
        <v>79</v>
      </c>
      <c r="G5000" s="16" t="n">
        <v>2278.43</v>
      </c>
      <c r="H5000" s="16" t="n">
        <v>2357.43</v>
      </c>
    </row>
    <row r="5001" customFormat="false" ht="15" hidden="false" customHeight="true" outlineLevel="0" collapsed="false">
      <c r="A5001" s="1" t="s">
        <v>7459</v>
      </c>
      <c r="B5001" s="1" t="s">
        <v>851</v>
      </c>
      <c r="C5001" s="1" t="s">
        <v>2283</v>
      </c>
      <c r="D5001" s="1" t="s">
        <v>2017</v>
      </c>
      <c r="E5001" s="1" t="s">
        <v>2045</v>
      </c>
      <c r="F5001" s="16" t="n">
        <v>0</v>
      </c>
      <c r="G5001" s="16" t="n">
        <v>5348.07</v>
      </c>
      <c r="H5001" s="16" t="n">
        <v>5348.07</v>
      </c>
    </row>
    <row r="5002" customFormat="false" ht="15" hidden="false" customHeight="true" outlineLevel="0" collapsed="false">
      <c r="A5002" s="1" t="s">
        <v>7460</v>
      </c>
      <c r="B5002" s="1" t="s">
        <v>1886</v>
      </c>
      <c r="C5002" s="1" t="s">
        <v>2499</v>
      </c>
      <c r="D5002" s="1" t="s">
        <v>2021</v>
      </c>
      <c r="E5002" s="1" t="s">
        <v>2045</v>
      </c>
      <c r="F5002" s="16" t="n">
        <v>0</v>
      </c>
      <c r="G5002" s="16" t="n">
        <v>6411.2</v>
      </c>
      <c r="H5002" s="16" t="n">
        <v>6411.2</v>
      </c>
    </row>
    <row r="5003" customFormat="false" ht="15" hidden="false" customHeight="true" outlineLevel="0" collapsed="false">
      <c r="A5003" s="1" t="s">
        <v>7461</v>
      </c>
      <c r="B5003" s="1" t="s">
        <v>1263</v>
      </c>
      <c r="C5003" s="1" t="s">
        <v>1097</v>
      </c>
      <c r="D5003" s="1" t="s">
        <v>2025</v>
      </c>
      <c r="E5003" s="1" t="s">
        <v>2018</v>
      </c>
      <c r="F5003" s="16" t="n">
        <v>79</v>
      </c>
      <c r="G5003" s="16" t="n">
        <v>777.76</v>
      </c>
      <c r="H5003" s="16" t="n">
        <v>856.76</v>
      </c>
    </row>
    <row r="5004" customFormat="false" ht="15" hidden="false" customHeight="true" outlineLevel="0" collapsed="false">
      <c r="A5004" s="1" t="s">
        <v>7462</v>
      </c>
      <c r="B5004" s="1" t="s">
        <v>320</v>
      </c>
      <c r="C5004" s="1" t="s">
        <v>426</v>
      </c>
      <c r="D5004" s="1" t="s">
        <v>2025</v>
      </c>
      <c r="E5004" s="1" t="s">
        <v>2018</v>
      </c>
      <c r="F5004" s="16" t="n">
        <v>0</v>
      </c>
      <c r="G5004" s="16" t="n">
        <v>5311.32</v>
      </c>
      <c r="H5004" s="16" t="n">
        <v>5311.32</v>
      </c>
    </row>
    <row r="5005" customFormat="false" ht="15" hidden="false" customHeight="true" outlineLevel="0" collapsed="false">
      <c r="A5005" s="1" t="s">
        <v>7463</v>
      </c>
      <c r="B5005" s="1" t="s">
        <v>1357</v>
      </c>
      <c r="C5005" s="1" t="s">
        <v>3258</v>
      </c>
      <c r="D5005" s="1" t="s">
        <v>2017</v>
      </c>
      <c r="E5005" s="1" t="s">
        <v>2018</v>
      </c>
      <c r="F5005" s="16" t="n">
        <v>99</v>
      </c>
      <c r="G5005" s="16" t="n">
        <v>1119.9</v>
      </c>
      <c r="H5005" s="16" t="n">
        <v>1218.9</v>
      </c>
    </row>
    <row r="5006" customFormat="false" ht="15" hidden="false" customHeight="true" outlineLevel="0" collapsed="false">
      <c r="A5006" s="1" t="s">
        <v>7464</v>
      </c>
      <c r="B5006" s="1" t="s">
        <v>1668</v>
      </c>
      <c r="C5006" s="1" t="s">
        <v>2163</v>
      </c>
      <c r="D5006" s="1" t="s">
        <v>2028</v>
      </c>
      <c r="E5006" s="1" t="s">
        <v>2018</v>
      </c>
      <c r="F5006" s="16" t="n">
        <v>0</v>
      </c>
      <c r="G5006" s="16" t="n">
        <v>8229.35</v>
      </c>
      <c r="H5006" s="16" t="n">
        <v>8229.35</v>
      </c>
    </row>
    <row r="5007" customFormat="false" ht="15" hidden="false" customHeight="true" outlineLevel="0" collapsed="false">
      <c r="A5007" s="1" t="s">
        <v>7465</v>
      </c>
      <c r="B5007" s="1" t="s">
        <v>1052</v>
      </c>
      <c r="C5007" s="1" t="s">
        <v>739</v>
      </c>
      <c r="D5007" s="1" t="s">
        <v>2055</v>
      </c>
      <c r="E5007" s="1" t="s">
        <v>2018</v>
      </c>
      <c r="F5007" s="16" t="n">
        <v>0</v>
      </c>
      <c r="G5007" s="16" t="n">
        <v>2952.68</v>
      </c>
      <c r="H5007" s="16" t="n">
        <v>2952.68</v>
      </c>
    </row>
    <row r="5008" customFormat="false" ht="15" hidden="false" customHeight="true" outlineLevel="0" collapsed="false">
      <c r="A5008" s="1" t="s">
        <v>7466</v>
      </c>
      <c r="B5008" s="1" t="s">
        <v>1782</v>
      </c>
      <c r="C5008" s="1" t="s">
        <v>2364</v>
      </c>
      <c r="D5008" s="1" t="s">
        <v>2025</v>
      </c>
      <c r="E5008" s="1" t="s">
        <v>2018</v>
      </c>
      <c r="F5008" s="16" t="n">
        <v>79</v>
      </c>
      <c r="G5008" s="16" t="n">
        <v>2147.45</v>
      </c>
      <c r="H5008" s="16" t="n">
        <v>2226.45</v>
      </c>
    </row>
    <row r="5009" customFormat="false" ht="15" hidden="false" customHeight="true" outlineLevel="0" collapsed="false">
      <c r="A5009" s="1" t="s">
        <v>7467</v>
      </c>
      <c r="B5009" s="1" t="s">
        <v>1891</v>
      </c>
      <c r="C5009" s="1" t="s">
        <v>2467</v>
      </c>
      <c r="D5009" s="1" t="s">
        <v>2025</v>
      </c>
      <c r="E5009" s="1" t="s">
        <v>2018</v>
      </c>
      <c r="F5009" s="16" t="n">
        <v>0</v>
      </c>
      <c r="G5009" s="16" t="n">
        <v>8079.45</v>
      </c>
      <c r="H5009" s="16" t="n">
        <v>8079.45</v>
      </c>
    </row>
    <row r="5010" customFormat="false" ht="15" hidden="false" customHeight="true" outlineLevel="0" collapsed="false">
      <c r="A5010" s="1" t="s">
        <v>7468</v>
      </c>
      <c r="B5010" s="1" t="s">
        <v>1656</v>
      </c>
      <c r="C5010" s="1" t="s">
        <v>2637</v>
      </c>
      <c r="D5010" s="1" t="s">
        <v>2025</v>
      </c>
      <c r="E5010" s="1" t="s">
        <v>2018</v>
      </c>
      <c r="F5010" s="16" t="n">
        <v>0</v>
      </c>
      <c r="G5010" s="16" t="n">
        <v>7257.51</v>
      </c>
      <c r="H5010" s="16" t="n">
        <v>7257.51</v>
      </c>
    </row>
    <row r="5011" customFormat="false" ht="15" hidden="false" customHeight="true" outlineLevel="0" collapsed="false">
      <c r="A5011" s="1" t="s">
        <v>7469</v>
      </c>
      <c r="B5011" s="1" t="s">
        <v>1107</v>
      </c>
      <c r="C5011" s="1" t="s">
        <v>1741</v>
      </c>
      <c r="D5011" s="1" t="s">
        <v>2055</v>
      </c>
      <c r="E5011" s="1" t="s">
        <v>2018</v>
      </c>
      <c r="F5011" s="16" t="n">
        <v>0</v>
      </c>
      <c r="G5011" s="16" t="n">
        <v>9794.79</v>
      </c>
      <c r="H5011" s="16" t="n">
        <v>9794.79</v>
      </c>
    </row>
    <row r="5012" customFormat="false" ht="15" hidden="false" customHeight="true" outlineLevel="0" collapsed="false">
      <c r="A5012" s="1" t="s">
        <v>7470</v>
      </c>
      <c r="B5012" s="1" t="s">
        <v>1425</v>
      </c>
      <c r="C5012" s="1" t="s">
        <v>1162</v>
      </c>
      <c r="D5012" s="1" t="s">
        <v>2017</v>
      </c>
      <c r="E5012" s="1" t="s">
        <v>2084</v>
      </c>
      <c r="F5012" s="16" t="n">
        <v>49</v>
      </c>
      <c r="G5012" s="16" t="n">
        <v>409.84</v>
      </c>
      <c r="H5012" s="16" t="n">
        <v>458.84</v>
      </c>
    </row>
    <row r="5013" customFormat="false" ht="15" hidden="false" customHeight="true" outlineLevel="0" collapsed="false">
      <c r="A5013" s="1" t="s">
        <v>7471</v>
      </c>
      <c r="B5013" s="1" t="s">
        <v>214</v>
      </c>
      <c r="C5013" s="1" t="s">
        <v>2060</v>
      </c>
      <c r="D5013" s="1" t="s">
        <v>2017</v>
      </c>
      <c r="E5013" s="1" t="s">
        <v>2018</v>
      </c>
      <c r="F5013" s="16" t="n">
        <v>79</v>
      </c>
      <c r="G5013" s="16" t="n">
        <v>1296.51</v>
      </c>
      <c r="H5013" s="16" t="n">
        <v>1375.51</v>
      </c>
    </row>
    <row r="5014" customFormat="false" ht="15" hidden="false" customHeight="true" outlineLevel="0" collapsed="false">
      <c r="A5014" s="1" t="s">
        <v>7472</v>
      </c>
      <c r="B5014" s="1" t="s">
        <v>1488</v>
      </c>
      <c r="C5014" s="1" t="s">
        <v>1649</v>
      </c>
      <c r="D5014" s="1" t="s">
        <v>2025</v>
      </c>
      <c r="E5014" s="1" t="s">
        <v>2018</v>
      </c>
      <c r="F5014" s="16" t="n">
        <v>0</v>
      </c>
      <c r="G5014" s="16" t="n">
        <v>14065.84</v>
      </c>
      <c r="H5014" s="16" t="n">
        <v>14065.84</v>
      </c>
    </row>
    <row r="5015" customFormat="false" ht="15" hidden="false" customHeight="true" outlineLevel="0" collapsed="false">
      <c r="A5015" s="1" t="s">
        <v>7473</v>
      </c>
      <c r="B5015" s="1" t="s">
        <v>1145</v>
      </c>
      <c r="C5015" s="1" t="s">
        <v>2195</v>
      </c>
      <c r="D5015" s="1" t="s">
        <v>2028</v>
      </c>
      <c r="E5015" s="1" t="s">
        <v>2018</v>
      </c>
      <c r="F5015" s="16" t="n">
        <v>0</v>
      </c>
      <c r="G5015" s="16" t="n">
        <v>11148.26</v>
      </c>
      <c r="H5015" s="16" t="n">
        <v>11148.26</v>
      </c>
    </row>
    <row r="5016" customFormat="false" ht="15" hidden="false" customHeight="true" outlineLevel="0" collapsed="false">
      <c r="A5016" s="1" t="s">
        <v>7474</v>
      </c>
      <c r="B5016" s="1" t="s">
        <v>367</v>
      </c>
      <c r="C5016" s="1" t="s">
        <v>3224</v>
      </c>
      <c r="D5016" s="1" t="s">
        <v>2055</v>
      </c>
      <c r="E5016" s="1" t="s">
        <v>2018</v>
      </c>
      <c r="F5016" s="16" t="n">
        <v>99</v>
      </c>
      <c r="G5016" s="16" t="n">
        <v>1523.18</v>
      </c>
      <c r="H5016" s="16" t="n">
        <v>1622.18</v>
      </c>
    </row>
    <row r="5017" customFormat="false" ht="15" hidden="false" customHeight="true" outlineLevel="0" collapsed="false">
      <c r="A5017" s="1" t="s">
        <v>7475</v>
      </c>
      <c r="B5017" s="1" t="s">
        <v>576</v>
      </c>
      <c r="C5017" s="1" t="s">
        <v>2712</v>
      </c>
      <c r="D5017" s="1" t="s">
        <v>2025</v>
      </c>
      <c r="E5017" s="1" t="s">
        <v>2018</v>
      </c>
      <c r="F5017" s="16" t="n">
        <v>0</v>
      </c>
      <c r="G5017" s="16" t="n">
        <v>12169.4</v>
      </c>
      <c r="H5017" s="16" t="n">
        <v>12169.4</v>
      </c>
    </row>
    <row r="5018" customFormat="false" ht="15" hidden="false" customHeight="true" outlineLevel="0" collapsed="false">
      <c r="A5018" s="1" t="s">
        <v>7476</v>
      </c>
      <c r="B5018" s="1" t="s">
        <v>1280</v>
      </c>
      <c r="C5018" s="1" t="s">
        <v>2062</v>
      </c>
      <c r="D5018" s="1" t="s">
        <v>2021</v>
      </c>
      <c r="E5018" s="1" t="s">
        <v>2018</v>
      </c>
      <c r="F5018" s="16" t="n">
        <v>49</v>
      </c>
      <c r="G5018" s="16" t="n">
        <v>2398.35</v>
      </c>
      <c r="H5018" s="16" t="n">
        <v>2447.35</v>
      </c>
    </row>
    <row r="5019" customFormat="false" ht="15" hidden="false" customHeight="true" outlineLevel="0" collapsed="false">
      <c r="A5019" s="1" t="s">
        <v>7477</v>
      </c>
      <c r="B5019" s="1" t="s">
        <v>1507</v>
      </c>
      <c r="C5019" s="1" t="s">
        <v>887</v>
      </c>
      <c r="D5019" s="1" t="s">
        <v>2021</v>
      </c>
      <c r="E5019" s="1" t="s">
        <v>2018</v>
      </c>
      <c r="F5019" s="16" t="n">
        <v>79</v>
      </c>
      <c r="G5019" s="16" t="n">
        <v>600.22</v>
      </c>
      <c r="H5019" s="16" t="n">
        <v>679.22</v>
      </c>
    </row>
    <row r="5020" customFormat="false" ht="15" hidden="false" customHeight="true" outlineLevel="0" collapsed="false">
      <c r="A5020" s="1" t="s">
        <v>7478</v>
      </c>
      <c r="B5020" s="1" t="s">
        <v>249</v>
      </c>
      <c r="C5020" s="1" t="s">
        <v>1033</v>
      </c>
      <c r="D5020" s="1" t="s">
        <v>2025</v>
      </c>
      <c r="E5020" s="1" t="s">
        <v>2018</v>
      </c>
      <c r="F5020" s="16" t="n">
        <v>0</v>
      </c>
      <c r="G5020" s="16" t="n">
        <v>4591.96</v>
      </c>
      <c r="H5020" s="16" t="n">
        <v>4591.96</v>
      </c>
    </row>
    <row r="5021" customFormat="false" ht="15" hidden="false" customHeight="true" outlineLevel="0" collapsed="false">
      <c r="A5021" s="1" t="s">
        <v>7479</v>
      </c>
      <c r="B5021" s="1" t="s">
        <v>1656</v>
      </c>
      <c r="C5021" s="1" t="s">
        <v>3127</v>
      </c>
      <c r="D5021" s="1" t="s">
        <v>2028</v>
      </c>
      <c r="E5021" s="1" t="s">
        <v>2018</v>
      </c>
      <c r="F5021" s="16" t="n">
        <v>0</v>
      </c>
      <c r="G5021" s="16" t="n">
        <v>7963.67</v>
      </c>
      <c r="H5021" s="16" t="n">
        <v>7963.67</v>
      </c>
    </row>
    <row r="5022" customFormat="false" ht="15" hidden="false" customHeight="true" outlineLevel="0" collapsed="false">
      <c r="A5022" s="1" t="s">
        <v>7480</v>
      </c>
      <c r="B5022" s="1" t="s">
        <v>1881</v>
      </c>
      <c r="C5022" s="1" t="s">
        <v>3127</v>
      </c>
      <c r="D5022" s="1" t="s">
        <v>2032</v>
      </c>
      <c r="E5022" s="1" t="s">
        <v>2018</v>
      </c>
      <c r="F5022" s="16" t="n">
        <v>0</v>
      </c>
      <c r="G5022" s="16" t="n">
        <v>3206.7</v>
      </c>
      <c r="H5022" s="16" t="n">
        <v>3206.7</v>
      </c>
    </row>
    <row r="5023" customFormat="false" ht="15" hidden="false" customHeight="true" outlineLevel="0" collapsed="false">
      <c r="A5023" s="1" t="s">
        <v>7481</v>
      </c>
      <c r="B5023" s="1" t="s">
        <v>1485</v>
      </c>
      <c r="C5023" s="1" t="s">
        <v>3683</v>
      </c>
      <c r="D5023" s="1" t="s">
        <v>2025</v>
      </c>
      <c r="E5023" s="1" t="s">
        <v>2022</v>
      </c>
      <c r="F5023" s="16" t="n">
        <v>0</v>
      </c>
      <c r="G5023" s="16" t="n">
        <v>4794.65</v>
      </c>
      <c r="H5023" s="16" t="n">
        <v>4794.65</v>
      </c>
    </row>
    <row r="5024" customFormat="false" ht="15" hidden="false" customHeight="true" outlineLevel="0" collapsed="false">
      <c r="A5024" s="1" t="s">
        <v>7482</v>
      </c>
      <c r="B5024" s="1" t="s">
        <v>893</v>
      </c>
      <c r="C5024" s="1" t="s">
        <v>2120</v>
      </c>
      <c r="D5024" s="1" t="s">
        <v>2021</v>
      </c>
      <c r="E5024" s="1" t="s">
        <v>2018</v>
      </c>
      <c r="F5024" s="16" t="n">
        <v>0</v>
      </c>
      <c r="G5024" s="16" t="n">
        <v>3290.14</v>
      </c>
      <c r="H5024" s="16" t="n">
        <v>3290.14</v>
      </c>
    </row>
    <row r="5025" customFormat="false" ht="15" hidden="false" customHeight="true" outlineLevel="0" collapsed="false">
      <c r="A5025" s="1" t="s">
        <v>7483</v>
      </c>
      <c r="B5025" s="1" t="s">
        <v>218</v>
      </c>
      <c r="C5025" s="1" t="s">
        <v>568</v>
      </c>
      <c r="D5025" s="1" t="s">
        <v>2025</v>
      </c>
      <c r="E5025" s="1" t="s">
        <v>2018</v>
      </c>
      <c r="F5025" s="16" t="n">
        <v>0</v>
      </c>
      <c r="G5025" s="16" t="n">
        <v>29653.01</v>
      </c>
      <c r="H5025" s="16" t="n">
        <v>29653.01</v>
      </c>
    </row>
    <row r="5026" customFormat="false" ht="15" hidden="false" customHeight="true" outlineLevel="0" collapsed="false">
      <c r="A5026" s="1" t="s">
        <v>7484</v>
      </c>
      <c r="B5026" s="1" t="s">
        <v>1488</v>
      </c>
      <c r="C5026" s="1" t="s">
        <v>2102</v>
      </c>
      <c r="D5026" s="1" t="s">
        <v>2017</v>
      </c>
      <c r="E5026" s="1" t="s">
        <v>2018</v>
      </c>
      <c r="F5026" s="16" t="n">
        <v>99</v>
      </c>
      <c r="G5026" s="16" t="n">
        <v>2330.07</v>
      </c>
      <c r="H5026" s="16" t="n">
        <v>2429.07</v>
      </c>
    </row>
    <row r="5027" customFormat="false" ht="15" hidden="false" customHeight="true" outlineLevel="0" collapsed="false">
      <c r="A5027" s="1" t="s">
        <v>7485</v>
      </c>
      <c r="B5027" s="1" t="s">
        <v>447</v>
      </c>
      <c r="C5027" s="1" t="s">
        <v>944</v>
      </c>
      <c r="D5027" s="1" t="s">
        <v>2017</v>
      </c>
      <c r="E5027" s="1" t="s">
        <v>2018</v>
      </c>
      <c r="F5027" s="16" t="n">
        <v>99</v>
      </c>
      <c r="G5027" s="16" t="n">
        <v>2208.15</v>
      </c>
      <c r="H5027" s="16" t="n">
        <v>2307.15</v>
      </c>
    </row>
    <row r="5028" customFormat="false" ht="15" hidden="false" customHeight="true" outlineLevel="0" collapsed="false">
      <c r="A5028" s="1" t="s">
        <v>7486</v>
      </c>
      <c r="B5028" s="1" t="s">
        <v>863</v>
      </c>
      <c r="C5028" s="1" t="s">
        <v>2298</v>
      </c>
      <c r="D5028" s="1" t="s">
        <v>2025</v>
      </c>
      <c r="E5028" s="1" t="s">
        <v>2018</v>
      </c>
      <c r="F5028" s="16" t="n">
        <v>0</v>
      </c>
      <c r="G5028" s="16" t="n">
        <v>22504.79</v>
      </c>
      <c r="H5028" s="16" t="n">
        <v>22504.79</v>
      </c>
    </row>
    <row r="5029" customFormat="false" ht="15" hidden="false" customHeight="true" outlineLevel="0" collapsed="false">
      <c r="A5029" s="1" t="s">
        <v>7487</v>
      </c>
      <c r="B5029" s="1" t="s">
        <v>234</v>
      </c>
      <c r="C5029" s="1" t="s">
        <v>981</v>
      </c>
      <c r="D5029" s="1" t="s">
        <v>2025</v>
      </c>
      <c r="E5029" s="1" t="s">
        <v>2022</v>
      </c>
      <c r="F5029" s="16" t="n">
        <v>79</v>
      </c>
      <c r="G5029" s="16" t="n">
        <v>623</v>
      </c>
      <c r="H5029" s="16" t="n">
        <v>702</v>
      </c>
    </row>
    <row r="5030" customFormat="false" ht="15" hidden="false" customHeight="true" outlineLevel="0" collapsed="false">
      <c r="A5030" s="1" t="s">
        <v>7488</v>
      </c>
      <c r="B5030" s="1" t="s">
        <v>1092</v>
      </c>
      <c r="C5030" s="1" t="s">
        <v>2356</v>
      </c>
      <c r="D5030" s="1" t="s">
        <v>2017</v>
      </c>
      <c r="E5030" s="1" t="s">
        <v>2084</v>
      </c>
      <c r="F5030" s="16" t="n">
        <v>0</v>
      </c>
      <c r="G5030" s="16" t="n">
        <v>9171.98</v>
      </c>
      <c r="H5030" s="16" t="n">
        <v>9171.98</v>
      </c>
    </row>
    <row r="5031" customFormat="false" ht="15" hidden="false" customHeight="true" outlineLevel="0" collapsed="false">
      <c r="A5031" s="1" t="s">
        <v>7489</v>
      </c>
      <c r="B5031" s="1" t="s">
        <v>597</v>
      </c>
      <c r="C5031" s="1" t="s">
        <v>865</v>
      </c>
      <c r="D5031" s="1" t="s">
        <v>2017</v>
      </c>
      <c r="E5031" s="1" t="s">
        <v>2018</v>
      </c>
      <c r="F5031" s="16" t="n">
        <v>0</v>
      </c>
      <c r="G5031" s="16" t="n">
        <v>32406.81</v>
      </c>
      <c r="H5031" s="16" t="n">
        <v>32406.81</v>
      </c>
    </row>
    <row r="5032" customFormat="false" ht="15" hidden="false" customHeight="true" outlineLevel="0" collapsed="false">
      <c r="A5032" s="1" t="s">
        <v>7490</v>
      </c>
      <c r="B5032" s="1" t="s">
        <v>147</v>
      </c>
      <c r="C5032" s="1" t="s">
        <v>554</v>
      </c>
      <c r="D5032" s="1" t="s">
        <v>2028</v>
      </c>
      <c r="E5032" s="1" t="s">
        <v>2018</v>
      </c>
      <c r="F5032" s="16" t="n">
        <v>0</v>
      </c>
      <c r="G5032" s="16" t="n">
        <v>3493.68</v>
      </c>
      <c r="H5032" s="16" t="n">
        <v>3493.68</v>
      </c>
    </row>
    <row r="5033" customFormat="false" ht="15" hidden="false" customHeight="true" outlineLevel="0" collapsed="false">
      <c r="A5033" s="1" t="s">
        <v>7491</v>
      </c>
      <c r="B5033" s="1" t="s">
        <v>1806</v>
      </c>
      <c r="C5033" s="1" t="s">
        <v>817</v>
      </c>
      <c r="D5033" s="1" t="s">
        <v>2017</v>
      </c>
      <c r="E5033" s="1" t="s">
        <v>2018</v>
      </c>
      <c r="F5033" s="16" t="n">
        <v>0</v>
      </c>
      <c r="G5033" s="16" t="n">
        <v>12962.96</v>
      </c>
      <c r="H5033" s="16" t="n">
        <v>12962.96</v>
      </c>
    </row>
    <row r="5034" customFormat="false" ht="15" hidden="false" customHeight="true" outlineLevel="0" collapsed="false">
      <c r="A5034" s="1" t="s">
        <v>7492</v>
      </c>
      <c r="B5034" s="1" t="s">
        <v>367</v>
      </c>
      <c r="C5034" s="1" t="s">
        <v>2546</v>
      </c>
      <c r="D5034" s="1" t="s">
        <v>2025</v>
      </c>
      <c r="E5034" s="1" t="s">
        <v>2018</v>
      </c>
      <c r="F5034" s="16" t="n">
        <v>0</v>
      </c>
      <c r="G5034" s="16" t="n">
        <v>5635.86</v>
      </c>
      <c r="H5034" s="16" t="n">
        <v>5635.86</v>
      </c>
    </row>
    <row r="5035" customFormat="false" ht="15" hidden="false" customHeight="true" outlineLevel="0" collapsed="false">
      <c r="A5035" s="1" t="s">
        <v>7493</v>
      </c>
      <c r="B5035" s="1" t="s">
        <v>1247</v>
      </c>
      <c r="C5035" s="1" t="s">
        <v>836</v>
      </c>
      <c r="D5035" s="1" t="s">
        <v>2025</v>
      </c>
      <c r="E5035" s="1" t="s">
        <v>2018</v>
      </c>
      <c r="F5035" s="16" t="n">
        <v>0</v>
      </c>
      <c r="G5035" s="16" t="n">
        <v>11647.77</v>
      </c>
      <c r="H5035" s="16" t="n">
        <v>11647.77</v>
      </c>
    </row>
    <row r="5036" customFormat="false" ht="15" hidden="false" customHeight="true" outlineLevel="0" collapsed="false">
      <c r="A5036" s="1" t="s">
        <v>7494</v>
      </c>
      <c r="B5036" s="1" t="s">
        <v>1145</v>
      </c>
      <c r="C5036" s="1" t="s">
        <v>581</v>
      </c>
      <c r="D5036" s="1" t="s">
        <v>2025</v>
      </c>
      <c r="E5036" s="1" t="s">
        <v>2018</v>
      </c>
      <c r="F5036" s="16" t="n">
        <v>79</v>
      </c>
      <c r="G5036" s="16" t="n">
        <v>2398.35</v>
      </c>
      <c r="H5036" s="16" t="n">
        <v>2477.35</v>
      </c>
    </row>
    <row r="5037" customFormat="false" ht="15" hidden="false" customHeight="true" outlineLevel="0" collapsed="false">
      <c r="A5037" s="1" t="s">
        <v>7495</v>
      </c>
      <c r="B5037" s="1" t="s">
        <v>936</v>
      </c>
      <c r="C5037" s="1" t="s">
        <v>2665</v>
      </c>
      <c r="D5037" s="1" t="s">
        <v>2025</v>
      </c>
      <c r="E5037" s="1" t="s">
        <v>2018</v>
      </c>
      <c r="F5037" s="16" t="n">
        <v>0</v>
      </c>
      <c r="G5037" s="16" t="n">
        <v>5660.08</v>
      </c>
      <c r="H5037" s="16" t="n">
        <v>5660.08</v>
      </c>
    </row>
    <row r="5038" customFormat="false" ht="15" hidden="false" customHeight="true" outlineLevel="0" collapsed="false">
      <c r="A5038" s="1" t="s">
        <v>7496</v>
      </c>
      <c r="B5038" s="1" t="s">
        <v>429</v>
      </c>
      <c r="C5038" s="1" t="s">
        <v>1216</v>
      </c>
      <c r="D5038" s="1" t="s">
        <v>2017</v>
      </c>
      <c r="E5038" s="1" t="s">
        <v>2018</v>
      </c>
      <c r="F5038" s="16" t="n">
        <v>0</v>
      </c>
      <c r="G5038" s="16" t="n">
        <v>6537.62</v>
      </c>
      <c r="H5038" s="16" t="n">
        <v>6537.62</v>
      </c>
    </row>
    <row r="5039" customFormat="false" ht="15" hidden="false" customHeight="true" outlineLevel="0" collapsed="false">
      <c r="A5039" s="1" t="s">
        <v>7497</v>
      </c>
      <c r="B5039" s="1" t="s">
        <v>1178</v>
      </c>
      <c r="C5039" s="1" t="s">
        <v>1265</v>
      </c>
      <c r="D5039" s="1" t="s">
        <v>2025</v>
      </c>
      <c r="E5039" s="1" t="s">
        <v>2018</v>
      </c>
      <c r="F5039" s="16" t="n">
        <v>0</v>
      </c>
      <c r="G5039" s="16" t="n">
        <v>3626.63</v>
      </c>
      <c r="H5039" s="16" t="n">
        <v>3626.63</v>
      </c>
    </row>
    <row r="5040" customFormat="false" ht="15" hidden="false" customHeight="true" outlineLevel="0" collapsed="false">
      <c r="A5040" s="1" t="s">
        <v>7498</v>
      </c>
      <c r="B5040" s="1" t="s">
        <v>1193</v>
      </c>
      <c r="C5040" s="1" t="s">
        <v>5370</v>
      </c>
      <c r="D5040" s="1" t="s">
        <v>2032</v>
      </c>
      <c r="E5040" s="1" t="s">
        <v>2018</v>
      </c>
      <c r="F5040" s="16" t="n">
        <v>0</v>
      </c>
      <c r="G5040" s="16" t="n">
        <v>9788.37</v>
      </c>
      <c r="H5040" s="16" t="n">
        <v>9788.37</v>
      </c>
    </row>
    <row r="5041" customFormat="false" ht="15" hidden="false" customHeight="true" outlineLevel="0" collapsed="false">
      <c r="A5041" s="1" t="s">
        <v>7499</v>
      </c>
      <c r="B5041" s="1" t="s">
        <v>920</v>
      </c>
      <c r="C5041" s="1" t="s">
        <v>2525</v>
      </c>
      <c r="D5041" s="1" t="s">
        <v>2021</v>
      </c>
      <c r="E5041" s="1" t="s">
        <v>2018</v>
      </c>
      <c r="F5041" s="16" t="n">
        <v>0</v>
      </c>
      <c r="G5041" s="16" t="n">
        <v>4654.76</v>
      </c>
      <c r="H5041" s="16" t="n">
        <v>4654.76</v>
      </c>
    </row>
    <row r="5042" customFormat="false" ht="15" hidden="false" customHeight="true" outlineLevel="0" collapsed="false">
      <c r="A5042" s="1" t="s">
        <v>7500</v>
      </c>
      <c r="B5042" s="1" t="s">
        <v>329</v>
      </c>
      <c r="C5042" s="1" t="s">
        <v>334</v>
      </c>
      <c r="D5042" s="1" t="s">
        <v>2025</v>
      </c>
      <c r="E5042" s="1" t="s">
        <v>2045</v>
      </c>
      <c r="F5042" s="16" t="n">
        <v>0</v>
      </c>
      <c r="G5042" s="16" t="n">
        <v>12997.16</v>
      </c>
      <c r="H5042" s="16" t="n">
        <v>12997.16</v>
      </c>
    </row>
    <row r="5043" customFormat="false" ht="15" hidden="false" customHeight="true" outlineLevel="0" collapsed="false">
      <c r="A5043" s="1" t="s">
        <v>7501</v>
      </c>
      <c r="B5043" s="1" t="s">
        <v>1241</v>
      </c>
      <c r="C5043" s="1" t="s">
        <v>3575</v>
      </c>
      <c r="D5043" s="1" t="s">
        <v>2055</v>
      </c>
      <c r="E5043" s="1" t="s">
        <v>2018</v>
      </c>
      <c r="F5043" s="16" t="n">
        <v>0</v>
      </c>
      <c r="G5043" s="16" t="n">
        <v>5138.76</v>
      </c>
      <c r="H5043" s="16" t="n">
        <v>5138.76</v>
      </c>
    </row>
    <row r="5044" customFormat="false" ht="15" hidden="false" customHeight="true" outlineLevel="0" collapsed="false">
      <c r="A5044" s="1" t="s">
        <v>7502</v>
      </c>
      <c r="B5044" s="1" t="s">
        <v>367</v>
      </c>
      <c r="C5044" s="1" t="s">
        <v>2037</v>
      </c>
      <c r="D5044" s="1" t="s">
        <v>2017</v>
      </c>
      <c r="E5044" s="1" t="s">
        <v>2018</v>
      </c>
      <c r="F5044" s="16" t="n">
        <v>0</v>
      </c>
      <c r="G5044" s="16" t="n">
        <v>3906.54</v>
      </c>
      <c r="H5044" s="16" t="n">
        <v>3906.54</v>
      </c>
    </row>
    <row r="5045" customFormat="false" ht="15" hidden="false" customHeight="true" outlineLevel="0" collapsed="false">
      <c r="A5045" s="1" t="s">
        <v>7503</v>
      </c>
      <c r="B5045" s="1" t="s">
        <v>1193</v>
      </c>
      <c r="C5045" s="1" t="s">
        <v>2154</v>
      </c>
      <c r="D5045" s="1" t="s">
        <v>2017</v>
      </c>
      <c r="E5045" s="1" t="s">
        <v>2018</v>
      </c>
      <c r="F5045" s="16" t="n">
        <v>0</v>
      </c>
      <c r="G5045" s="16" t="n">
        <v>3903.52</v>
      </c>
      <c r="H5045" s="16" t="n">
        <v>3903.52</v>
      </c>
    </row>
    <row r="5046" customFormat="false" ht="15" hidden="false" customHeight="true" outlineLevel="0" collapsed="false">
      <c r="A5046" s="1" t="s">
        <v>7504</v>
      </c>
      <c r="B5046" s="1" t="s">
        <v>375</v>
      </c>
      <c r="C5046" s="1" t="s">
        <v>1445</v>
      </c>
      <c r="D5046" s="1" t="s">
        <v>2028</v>
      </c>
      <c r="E5046" s="1" t="s">
        <v>2018</v>
      </c>
      <c r="F5046" s="16" t="n">
        <v>0</v>
      </c>
      <c r="G5046" s="16" t="n">
        <v>7796.18</v>
      </c>
      <c r="H5046" s="16" t="n">
        <v>7796.18</v>
      </c>
    </row>
    <row r="5047" customFormat="false" ht="15" hidden="false" customHeight="true" outlineLevel="0" collapsed="false">
      <c r="A5047" s="1" t="s">
        <v>7505</v>
      </c>
      <c r="B5047" s="1" t="s">
        <v>1047</v>
      </c>
      <c r="C5047" s="1" t="s">
        <v>2275</v>
      </c>
      <c r="D5047" s="1" t="s">
        <v>2021</v>
      </c>
      <c r="E5047" s="1" t="s">
        <v>2018</v>
      </c>
      <c r="F5047" s="16" t="n">
        <v>99</v>
      </c>
      <c r="G5047" s="16" t="n">
        <v>1158.24</v>
      </c>
      <c r="H5047" s="16" t="n">
        <v>1257.24</v>
      </c>
    </row>
    <row r="5048" customFormat="false" ht="15" hidden="false" customHeight="true" outlineLevel="0" collapsed="false">
      <c r="A5048" s="1" t="s">
        <v>7506</v>
      </c>
      <c r="B5048" s="1" t="s">
        <v>447</v>
      </c>
      <c r="C5048" s="1" t="s">
        <v>2890</v>
      </c>
      <c r="D5048" s="1" t="s">
        <v>2025</v>
      </c>
      <c r="E5048" s="1" t="s">
        <v>2018</v>
      </c>
      <c r="F5048" s="16" t="n">
        <v>0</v>
      </c>
      <c r="G5048" s="16" t="n">
        <v>4273.58</v>
      </c>
      <c r="H5048" s="16" t="n">
        <v>4273.58</v>
      </c>
    </row>
    <row r="5049" customFormat="false" ht="15" hidden="false" customHeight="true" outlineLevel="0" collapsed="false">
      <c r="A5049" s="1" t="s">
        <v>7507</v>
      </c>
      <c r="B5049" s="1" t="s">
        <v>708</v>
      </c>
      <c r="C5049" s="1" t="s">
        <v>2381</v>
      </c>
      <c r="D5049" s="1" t="s">
        <v>2017</v>
      </c>
      <c r="E5049" s="1" t="s">
        <v>2018</v>
      </c>
      <c r="F5049" s="16" t="n">
        <v>79</v>
      </c>
      <c r="G5049" s="16" t="n">
        <v>712.76</v>
      </c>
      <c r="H5049" s="16" t="n">
        <v>791.76</v>
      </c>
    </row>
    <row r="5050" customFormat="false" ht="15" hidden="false" customHeight="true" outlineLevel="0" collapsed="false">
      <c r="A5050" s="1" t="s">
        <v>7508</v>
      </c>
      <c r="B5050" s="1" t="s">
        <v>304</v>
      </c>
      <c r="C5050" s="1" t="s">
        <v>2156</v>
      </c>
      <c r="D5050" s="1" t="s">
        <v>2021</v>
      </c>
      <c r="E5050" s="1" t="s">
        <v>2018</v>
      </c>
      <c r="F5050" s="16" t="n">
        <v>0</v>
      </c>
      <c r="G5050" s="16" t="n">
        <v>7427.15</v>
      </c>
      <c r="H5050" s="16" t="n">
        <v>7427.15</v>
      </c>
    </row>
    <row r="5051" customFormat="false" ht="15" hidden="false" customHeight="true" outlineLevel="0" collapsed="false">
      <c r="A5051" s="1" t="s">
        <v>7509</v>
      </c>
      <c r="B5051" s="1" t="s">
        <v>1055</v>
      </c>
      <c r="C5051" s="1" t="s">
        <v>3587</v>
      </c>
      <c r="D5051" s="1" t="s">
        <v>2017</v>
      </c>
      <c r="E5051" s="1" t="s">
        <v>2018</v>
      </c>
      <c r="F5051" s="16" t="n">
        <v>99</v>
      </c>
      <c r="G5051" s="16" t="n">
        <v>2398.35</v>
      </c>
      <c r="H5051" s="16" t="n">
        <v>2497.35</v>
      </c>
    </row>
    <row r="5052" customFormat="false" ht="15" hidden="false" customHeight="true" outlineLevel="0" collapsed="false">
      <c r="A5052" s="1" t="s">
        <v>7510</v>
      </c>
      <c r="B5052" s="1" t="s">
        <v>284</v>
      </c>
      <c r="C5052" s="1" t="s">
        <v>4398</v>
      </c>
      <c r="D5052" s="1" t="s">
        <v>2025</v>
      </c>
      <c r="E5052" s="1" t="s">
        <v>2022</v>
      </c>
      <c r="F5052" s="16" t="n">
        <v>0</v>
      </c>
      <c r="G5052" s="16" t="n">
        <v>8778.42</v>
      </c>
      <c r="H5052" s="16" t="n">
        <v>8778.42</v>
      </c>
    </row>
    <row r="5053" customFormat="false" ht="15" hidden="false" customHeight="true" outlineLevel="0" collapsed="false">
      <c r="A5053" s="1" t="s">
        <v>7511</v>
      </c>
      <c r="B5053" s="1" t="s">
        <v>447</v>
      </c>
      <c r="C5053" s="1" t="s">
        <v>2249</v>
      </c>
      <c r="D5053" s="1" t="s">
        <v>2017</v>
      </c>
      <c r="E5053" s="1" t="s">
        <v>2018</v>
      </c>
      <c r="F5053" s="16" t="n">
        <v>0</v>
      </c>
      <c r="G5053" s="16" t="n">
        <v>6098.56</v>
      </c>
      <c r="H5053" s="16" t="n">
        <v>6098.56</v>
      </c>
    </row>
    <row r="5054" customFormat="false" ht="15" hidden="false" customHeight="true" outlineLevel="0" collapsed="false">
      <c r="A5054" s="1" t="s">
        <v>7512</v>
      </c>
      <c r="B5054" s="1" t="s">
        <v>147</v>
      </c>
      <c r="C5054" s="1" t="s">
        <v>1216</v>
      </c>
      <c r="D5054" s="1" t="s">
        <v>2025</v>
      </c>
      <c r="E5054" s="1" t="s">
        <v>2018</v>
      </c>
      <c r="F5054" s="16" t="n">
        <v>0</v>
      </c>
      <c r="G5054" s="16" t="n">
        <v>3604.55</v>
      </c>
      <c r="H5054" s="16" t="n">
        <v>3604.55</v>
      </c>
    </row>
    <row r="5055" customFormat="false" ht="15" hidden="false" customHeight="true" outlineLevel="0" collapsed="false">
      <c r="A5055" s="1" t="s">
        <v>7513</v>
      </c>
      <c r="B5055" s="1" t="s">
        <v>1228</v>
      </c>
      <c r="C5055" s="1" t="s">
        <v>956</v>
      </c>
      <c r="D5055" s="1" t="s">
        <v>2055</v>
      </c>
      <c r="E5055" s="1" t="s">
        <v>2018</v>
      </c>
      <c r="F5055" s="16" t="n">
        <v>0</v>
      </c>
      <c r="G5055" s="16" t="n">
        <v>14388.76</v>
      </c>
      <c r="H5055" s="16" t="n">
        <v>14388.76</v>
      </c>
    </row>
    <row r="5056" customFormat="false" ht="15" hidden="false" customHeight="true" outlineLevel="0" collapsed="false">
      <c r="A5056" s="1" t="s">
        <v>7514</v>
      </c>
      <c r="B5056" s="1" t="s">
        <v>1244</v>
      </c>
      <c r="C5056" s="1" t="s">
        <v>4487</v>
      </c>
      <c r="D5056" s="1" t="s">
        <v>2017</v>
      </c>
      <c r="E5056" s="1" t="s">
        <v>2018</v>
      </c>
      <c r="F5056" s="16" t="n">
        <v>0</v>
      </c>
      <c r="G5056" s="16" t="n">
        <v>4449.21</v>
      </c>
      <c r="H5056" s="16" t="n">
        <v>4449.21</v>
      </c>
    </row>
    <row r="5057" customFormat="false" ht="15" hidden="false" customHeight="true" outlineLevel="0" collapsed="false">
      <c r="A5057" s="1" t="s">
        <v>7515</v>
      </c>
      <c r="B5057" s="1" t="s">
        <v>284</v>
      </c>
      <c r="C5057" s="1" t="s">
        <v>1186</v>
      </c>
      <c r="D5057" s="1" t="s">
        <v>2032</v>
      </c>
      <c r="E5057" s="1" t="s">
        <v>2018</v>
      </c>
      <c r="F5057" s="16" t="n">
        <v>49</v>
      </c>
      <c r="G5057" s="16" t="n">
        <v>1490.86</v>
      </c>
      <c r="H5057" s="16" t="n">
        <v>1539.86</v>
      </c>
    </row>
    <row r="5058" customFormat="false" ht="15" hidden="false" customHeight="true" outlineLevel="0" collapsed="false">
      <c r="A5058" s="1" t="s">
        <v>7516</v>
      </c>
      <c r="B5058" s="1" t="s">
        <v>1338</v>
      </c>
      <c r="C5058" s="1" t="s">
        <v>2976</v>
      </c>
      <c r="D5058" s="1" t="s">
        <v>2021</v>
      </c>
      <c r="E5058" s="1" t="s">
        <v>2018</v>
      </c>
      <c r="F5058" s="16" t="n">
        <v>49</v>
      </c>
      <c r="G5058" s="16" t="n">
        <v>867.91</v>
      </c>
      <c r="H5058" s="16" t="n">
        <v>916.91</v>
      </c>
    </row>
    <row r="5059" customFormat="false" ht="15" hidden="false" customHeight="true" outlineLevel="0" collapsed="false">
      <c r="A5059" s="1" t="s">
        <v>7517</v>
      </c>
      <c r="B5059" s="1" t="s">
        <v>1317</v>
      </c>
      <c r="C5059" s="1" t="s">
        <v>2607</v>
      </c>
      <c r="D5059" s="1" t="s">
        <v>2025</v>
      </c>
      <c r="E5059" s="1" t="s">
        <v>2018</v>
      </c>
      <c r="F5059" s="16" t="n">
        <v>0</v>
      </c>
      <c r="G5059" s="16" t="n">
        <v>3581.29</v>
      </c>
      <c r="H5059" s="16" t="n">
        <v>3581.29</v>
      </c>
    </row>
    <row r="5060" customFormat="false" ht="15" hidden="false" customHeight="true" outlineLevel="0" collapsed="false">
      <c r="A5060" s="1" t="s">
        <v>7518</v>
      </c>
      <c r="B5060" s="1" t="s">
        <v>1548</v>
      </c>
      <c r="C5060" s="1" t="s">
        <v>3234</v>
      </c>
      <c r="D5060" s="1" t="s">
        <v>2017</v>
      </c>
      <c r="E5060" s="1" t="s">
        <v>2018</v>
      </c>
      <c r="F5060" s="16" t="n">
        <v>49</v>
      </c>
      <c r="G5060" s="16" t="n">
        <v>2350</v>
      </c>
      <c r="H5060" s="16" t="n">
        <v>2399</v>
      </c>
    </row>
    <row r="5061" customFormat="false" ht="15" hidden="false" customHeight="true" outlineLevel="0" collapsed="false">
      <c r="A5061" s="1" t="s">
        <v>7519</v>
      </c>
      <c r="B5061" s="1" t="s">
        <v>1037</v>
      </c>
      <c r="C5061" s="1" t="s">
        <v>5714</v>
      </c>
      <c r="D5061" s="1" t="s">
        <v>2028</v>
      </c>
      <c r="E5061" s="1" t="s">
        <v>2018</v>
      </c>
      <c r="F5061" s="16" t="n">
        <v>0</v>
      </c>
      <c r="G5061" s="16" t="n">
        <v>6475.54</v>
      </c>
      <c r="H5061" s="16" t="n">
        <v>6475.54</v>
      </c>
    </row>
    <row r="5062" customFormat="false" ht="15" hidden="false" customHeight="true" outlineLevel="0" collapsed="false">
      <c r="A5062" s="1" t="s">
        <v>7520</v>
      </c>
      <c r="B5062" s="1" t="s">
        <v>433</v>
      </c>
      <c r="C5062" s="1" t="s">
        <v>248</v>
      </c>
      <c r="D5062" s="1" t="s">
        <v>2021</v>
      </c>
      <c r="E5062" s="1" t="s">
        <v>2018</v>
      </c>
      <c r="F5062" s="16" t="n">
        <v>0</v>
      </c>
      <c r="G5062" s="16" t="n">
        <v>5630.75</v>
      </c>
      <c r="H5062" s="16" t="n">
        <v>5630.75</v>
      </c>
    </row>
    <row r="5063" customFormat="false" ht="15" hidden="false" customHeight="true" outlineLevel="0" collapsed="false">
      <c r="A5063" s="1" t="s">
        <v>7521</v>
      </c>
      <c r="B5063" s="1" t="s">
        <v>1522</v>
      </c>
      <c r="C5063" s="1" t="s">
        <v>2440</v>
      </c>
      <c r="D5063" s="1" t="s">
        <v>2017</v>
      </c>
      <c r="E5063" s="1" t="s">
        <v>2018</v>
      </c>
      <c r="F5063" s="16" t="n">
        <v>0</v>
      </c>
      <c r="G5063" s="16" t="n">
        <v>3018.46</v>
      </c>
      <c r="H5063" s="16" t="n">
        <v>3018.46</v>
      </c>
    </row>
    <row r="5064" customFormat="false" ht="15" hidden="false" customHeight="true" outlineLevel="0" collapsed="false">
      <c r="A5064" s="1" t="s">
        <v>7522</v>
      </c>
      <c r="B5064" s="1" t="s">
        <v>1107</v>
      </c>
      <c r="C5064" s="1" t="s">
        <v>2373</v>
      </c>
      <c r="D5064" s="1" t="s">
        <v>2025</v>
      </c>
      <c r="E5064" s="1" t="s">
        <v>2018</v>
      </c>
      <c r="F5064" s="16" t="n">
        <v>79</v>
      </c>
      <c r="G5064" s="16" t="n">
        <v>579.12</v>
      </c>
      <c r="H5064" s="16" t="n">
        <v>658.12</v>
      </c>
    </row>
    <row r="5065" customFormat="false" ht="15" hidden="false" customHeight="true" outlineLevel="0" collapsed="false">
      <c r="A5065" s="1" t="s">
        <v>7523</v>
      </c>
      <c r="B5065" s="1" t="s">
        <v>1039</v>
      </c>
      <c r="C5065" s="1" t="s">
        <v>1189</v>
      </c>
      <c r="D5065" s="1" t="s">
        <v>2025</v>
      </c>
      <c r="E5065" s="1" t="s">
        <v>2045</v>
      </c>
      <c r="F5065" s="16" t="n">
        <v>0</v>
      </c>
      <c r="G5065" s="16" t="n">
        <v>4665.93</v>
      </c>
      <c r="H5065" s="16" t="n">
        <v>4665.93</v>
      </c>
    </row>
    <row r="5066" customFormat="false" ht="15" hidden="false" customHeight="true" outlineLevel="0" collapsed="false">
      <c r="A5066" s="1" t="s">
        <v>7524</v>
      </c>
      <c r="B5066" s="1" t="s">
        <v>304</v>
      </c>
      <c r="C5066" s="1" t="s">
        <v>1114</v>
      </c>
      <c r="D5066" s="1" t="s">
        <v>2055</v>
      </c>
      <c r="E5066" s="1" t="s">
        <v>2018</v>
      </c>
      <c r="F5066" s="16" t="n">
        <v>0</v>
      </c>
      <c r="G5066" s="16" t="n">
        <v>3277.11</v>
      </c>
      <c r="H5066" s="16" t="n">
        <v>3277.11</v>
      </c>
    </row>
    <row r="5067" customFormat="false" ht="15" hidden="false" customHeight="true" outlineLevel="0" collapsed="false">
      <c r="A5067" s="1" t="s">
        <v>7525</v>
      </c>
      <c r="B5067" s="1" t="s">
        <v>785</v>
      </c>
      <c r="C5067" s="1" t="s">
        <v>2940</v>
      </c>
      <c r="D5067" s="1" t="s">
        <v>2025</v>
      </c>
      <c r="E5067" s="1" t="s">
        <v>2045</v>
      </c>
      <c r="F5067" s="16" t="n">
        <v>0</v>
      </c>
      <c r="G5067" s="16" t="n">
        <v>3507.54</v>
      </c>
      <c r="H5067" s="16" t="n">
        <v>3507.54</v>
      </c>
    </row>
    <row r="5068" customFormat="false" ht="15" hidden="false" customHeight="true" outlineLevel="0" collapsed="false">
      <c r="A5068" s="1" t="s">
        <v>7526</v>
      </c>
      <c r="B5068" s="1" t="s">
        <v>752</v>
      </c>
      <c r="C5068" s="1" t="s">
        <v>490</v>
      </c>
      <c r="D5068" s="1" t="s">
        <v>2017</v>
      </c>
      <c r="E5068" s="1" t="s">
        <v>2018</v>
      </c>
      <c r="F5068" s="16" t="n">
        <v>99</v>
      </c>
      <c r="G5068" s="16" t="n">
        <v>916.12</v>
      </c>
      <c r="H5068" s="16" t="n">
        <v>1015.12</v>
      </c>
    </row>
    <row r="5069" customFormat="false" ht="15" hidden="false" customHeight="true" outlineLevel="0" collapsed="false">
      <c r="A5069" s="1" t="s">
        <v>7527</v>
      </c>
      <c r="B5069" s="1" t="s">
        <v>447</v>
      </c>
      <c r="C5069" s="1" t="s">
        <v>2785</v>
      </c>
      <c r="D5069" s="1" t="s">
        <v>2032</v>
      </c>
      <c r="E5069" s="1" t="s">
        <v>2018</v>
      </c>
      <c r="F5069" s="16" t="n">
        <v>79</v>
      </c>
      <c r="G5069" s="16" t="n">
        <v>1121.4</v>
      </c>
      <c r="H5069" s="16" t="n">
        <v>1200.4</v>
      </c>
    </row>
    <row r="5070" customFormat="false" ht="15" hidden="false" customHeight="true" outlineLevel="0" collapsed="false">
      <c r="A5070" s="1" t="s">
        <v>7528</v>
      </c>
      <c r="B5070" s="1" t="s">
        <v>1656</v>
      </c>
      <c r="C5070" s="1" t="s">
        <v>2102</v>
      </c>
      <c r="D5070" s="1" t="s">
        <v>2021</v>
      </c>
      <c r="E5070" s="1" t="s">
        <v>2018</v>
      </c>
      <c r="F5070" s="16" t="n">
        <v>79</v>
      </c>
      <c r="G5070" s="16" t="n">
        <v>916.12</v>
      </c>
      <c r="H5070" s="16" t="n">
        <v>995.12</v>
      </c>
    </row>
    <row r="5071" customFormat="false" ht="15" hidden="false" customHeight="true" outlineLevel="0" collapsed="false">
      <c r="A5071" s="1" t="s">
        <v>7529</v>
      </c>
      <c r="B5071" s="1" t="s">
        <v>1047</v>
      </c>
      <c r="C5071" s="1" t="s">
        <v>2835</v>
      </c>
      <c r="D5071" s="1" t="s">
        <v>2025</v>
      </c>
      <c r="E5071" s="1" t="s">
        <v>2018</v>
      </c>
      <c r="F5071" s="16" t="n">
        <v>0</v>
      </c>
      <c r="G5071" s="16" t="n">
        <v>7718.29</v>
      </c>
      <c r="H5071" s="16" t="n">
        <v>7718.29</v>
      </c>
    </row>
    <row r="5072" customFormat="false" ht="15" hidden="false" customHeight="true" outlineLevel="0" collapsed="false">
      <c r="A5072" s="1" t="s">
        <v>7530</v>
      </c>
      <c r="B5072" s="1" t="s">
        <v>1121</v>
      </c>
      <c r="C5072" s="1" t="s">
        <v>4089</v>
      </c>
      <c r="D5072" s="1" t="s">
        <v>2032</v>
      </c>
      <c r="E5072" s="1" t="s">
        <v>2018</v>
      </c>
      <c r="F5072" s="16" t="n">
        <v>0</v>
      </c>
      <c r="G5072" s="16" t="n">
        <v>2700.73</v>
      </c>
      <c r="H5072" s="16" t="n">
        <v>2700.73</v>
      </c>
    </row>
    <row r="5073" customFormat="false" ht="15" hidden="false" customHeight="true" outlineLevel="0" collapsed="false">
      <c r="A5073" s="1" t="s">
        <v>7531</v>
      </c>
      <c r="B5073" s="1" t="s">
        <v>1473</v>
      </c>
      <c r="C5073" s="1" t="s">
        <v>410</v>
      </c>
      <c r="D5073" s="1" t="s">
        <v>2025</v>
      </c>
      <c r="E5073" s="1" t="s">
        <v>2018</v>
      </c>
      <c r="F5073" s="16" t="n">
        <v>79</v>
      </c>
      <c r="G5073" s="16" t="n">
        <v>657.82</v>
      </c>
      <c r="H5073" s="16" t="n">
        <v>736.82</v>
      </c>
    </row>
    <row r="5074" customFormat="false" ht="15" hidden="false" customHeight="true" outlineLevel="0" collapsed="false">
      <c r="A5074" s="1" t="s">
        <v>7532</v>
      </c>
      <c r="B5074" s="1" t="s">
        <v>752</v>
      </c>
      <c r="C5074" s="1" t="s">
        <v>2496</v>
      </c>
      <c r="D5074" s="1" t="s">
        <v>2017</v>
      </c>
      <c r="E5074" s="1" t="s">
        <v>2018</v>
      </c>
      <c r="F5074" s="16" t="n">
        <v>79</v>
      </c>
      <c r="G5074" s="16" t="n">
        <v>1440.66</v>
      </c>
      <c r="H5074" s="16" t="n">
        <v>1519.66</v>
      </c>
    </row>
    <row r="5075" customFormat="false" ht="15" hidden="false" customHeight="true" outlineLevel="0" collapsed="false">
      <c r="A5075" s="1" t="s">
        <v>7533</v>
      </c>
      <c r="B5075" s="1" t="s">
        <v>408</v>
      </c>
      <c r="C5075" s="1" t="s">
        <v>1442</v>
      </c>
      <c r="D5075" s="1" t="s">
        <v>2055</v>
      </c>
      <c r="E5075" s="1" t="s">
        <v>2018</v>
      </c>
      <c r="F5075" s="16" t="n">
        <v>0</v>
      </c>
      <c r="G5075" s="16" t="n">
        <v>4051.57</v>
      </c>
      <c r="H5075" s="16" t="n">
        <v>4051.57</v>
      </c>
    </row>
    <row r="5076" customFormat="false" ht="15" hidden="false" customHeight="true" outlineLevel="0" collapsed="false">
      <c r="A5076" s="1" t="s">
        <v>7534</v>
      </c>
      <c r="B5076" s="1" t="s">
        <v>1178</v>
      </c>
      <c r="C5076" s="1" t="s">
        <v>1285</v>
      </c>
      <c r="D5076" s="1" t="s">
        <v>2017</v>
      </c>
      <c r="E5076" s="1" t="s">
        <v>2018</v>
      </c>
      <c r="F5076" s="16" t="n">
        <v>0</v>
      </c>
      <c r="G5076" s="16" t="n">
        <v>5311.32</v>
      </c>
      <c r="H5076" s="16" t="n">
        <v>5311.32</v>
      </c>
    </row>
    <row r="5077" customFormat="false" ht="15" hidden="false" customHeight="true" outlineLevel="0" collapsed="false">
      <c r="A5077" s="1" t="s">
        <v>7535</v>
      </c>
      <c r="B5077" s="1" t="s">
        <v>1473</v>
      </c>
      <c r="C5077" s="1" t="s">
        <v>2710</v>
      </c>
      <c r="D5077" s="1" t="s">
        <v>2017</v>
      </c>
      <c r="E5077" s="1" t="s">
        <v>2018</v>
      </c>
      <c r="F5077" s="16" t="n">
        <v>0</v>
      </c>
      <c r="G5077" s="16" t="n">
        <v>6468.53</v>
      </c>
      <c r="H5077" s="16" t="n">
        <v>6468.53</v>
      </c>
    </row>
    <row r="5078" customFormat="false" ht="15" hidden="false" customHeight="true" outlineLevel="0" collapsed="false">
      <c r="A5078" s="1" t="s">
        <v>7536</v>
      </c>
      <c r="B5078" s="1" t="s">
        <v>1307</v>
      </c>
      <c r="C5078" s="1" t="s">
        <v>4089</v>
      </c>
      <c r="D5078" s="1" t="s">
        <v>2055</v>
      </c>
      <c r="E5078" s="1" t="s">
        <v>2018</v>
      </c>
      <c r="F5078" s="16" t="n">
        <v>0</v>
      </c>
      <c r="G5078" s="16" t="n">
        <v>10190.74</v>
      </c>
      <c r="H5078" s="16" t="n">
        <v>10190.74</v>
      </c>
    </row>
    <row r="5079" customFormat="false" ht="15" hidden="false" customHeight="true" outlineLevel="0" collapsed="false">
      <c r="A5079" s="1" t="s">
        <v>7537</v>
      </c>
      <c r="B5079" s="1" t="s">
        <v>1879</v>
      </c>
      <c r="C5079" s="1" t="s">
        <v>3829</v>
      </c>
      <c r="D5079" s="1" t="s">
        <v>2021</v>
      </c>
      <c r="E5079" s="1" t="s">
        <v>2018</v>
      </c>
      <c r="F5079" s="16" t="n">
        <v>0</v>
      </c>
      <c r="G5079" s="16" t="n">
        <v>9853.82</v>
      </c>
      <c r="H5079" s="16" t="n">
        <v>9853.82</v>
      </c>
    </row>
    <row r="5080" customFormat="false" ht="15" hidden="false" customHeight="true" outlineLevel="0" collapsed="false">
      <c r="A5080" s="1" t="s">
        <v>7538</v>
      </c>
      <c r="B5080" s="1" t="s">
        <v>1613</v>
      </c>
      <c r="C5080" s="1" t="s">
        <v>2349</v>
      </c>
      <c r="D5080" s="1" t="s">
        <v>2025</v>
      </c>
      <c r="E5080" s="1" t="s">
        <v>2018</v>
      </c>
      <c r="F5080" s="16" t="n">
        <v>79</v>
      </c>
      <c r="G5080" s="16" t="n">
        <v>2398.35</v>
      </c>
      <c r="H5080" s="16" t="n">
        <v>2477.35</v>
      </c>
    </row>
    <row r="5081" customFormat="false" ht="15" hidden="false" customHeight="true" outlineLevel="0" collapsed="false">
      <c r="A5081" s="1" t="s">
        <v>7539</v>
      </c>
      <c r="B5081" s="1" t="s">
        <v>1071</v>
      </c>
      <c r="C5081" s="1" t="s">
        <v>3085</v>
      </c>
      <c r="D5081" s="1" t="s">
        <v>2025</v>
      </c>
      <c r="E5081" s="1" t="s">
        <v>2018</v>
      </c>
      <c r="F5081" s="16" t="n">
        <v>0</v>
      </c>
      <c r="G5081" s="16" t="n">
        <v>9828.24</v>
      </c>
      <c r="H5081" s="16" t="n">
        <v>9828.24</v>
      </c>
    </row>
    <row r="5082" customFormat="false" ht="15" hidden="false" customHeight="true" outlineLevel="0" collapsed="false">
      <c r="A5082" s="1" t="s">
        <v>7540</v>
      </c>
      <c r="B5082" s="1" t="s">
        <v>1554</v>
      </c>
      <c r="C5082" s="1" t="s">
        <v>1484</v>
      </c>
      <c r="D5082" s="1" t="s">
        <v>2021</v>
      </c>
      <c r="E5082" s="1" t="s">
        <v>2018</v>
      </c>
      <c r="F5082" s="16" t="n">
        <v>0</v>
      </c>
      <c r="G5082" s="16" t="n">
        <v>5299.86</v>
      </c>
      <c r="H5082" s="16" t="n">
        <v>5299.86</v>
      </c>
    </row>
    <row r="5083" customFormat="false" ht="15" hidden="false" customHeight="true" outlineLevel="0" collapsed="false">
      <c r="A5083" s="1" t="s">
        <v>7541</v>
      </c>
      <c r="B5083" s="1" t="s">
        <v>1510</v>
      </c>
      <c r="C5083" s="1" t="s">
        <v>842</v>
      </c>
      <c r="D5083" s="1" t="s">
        <v>2055</v>
      </c>
      <c r="E5083" s="1" t="s">
        <v>2018</v>
      </c>
      <c r="F5083" s="16" t="n">
        <v>0</v>
      </c>
      <c r="G5083" s="16" t="n">
        <v>7766.33</v>
      </c>
      <c r="H5083" s="16" t="n">
        <v>7766.33</v>
      </c>
    </row>
    <row r="5084" customFormat="false" ht="15" hidden="false" customHeight="true" outlineLevel="0" collapsed="false">
      <c r="A5084" s="1" t="s">
        <v>7542</v>
      </c>
      <c r="B5084" s="1" t="s">
        <v>1217</v>
      </c>
      <c r="C5084" s="1" t="s">
        <v>2263</v>
      </c>
      <c r="D5084" s="1" t="s">
        <v>2021</v>
      </c>
      <c r="E5084" s="1" t="s">
        <v>2018</v>
      </c>
      <c r="F5084" s="16" t="n">
        <v>49</v>
      </c>
      <c r="G5084" s="16" t="n">
        <v>712.76</v>
      </c>
      <c r="H5084" s="16" t="n">
        <v>761.76</v>
      </c>
    </row>
    <row r="5085" customFormat="false" ht="15" hidden="false" customHeight="true" outlineLevel="0" collapsed="false">
      <c r="A5085" s="1" t="s">
        <v>7543</v>
      </c>
      <c r="B5085" s="1" t="s">
        <v>131</v>
      </c>
      <c r="C5085" s="1" t="s">
        <v>3793</v>
      </c>
      <c r="D5085" s="1" t="s">
        <v>2021</v>
      </c>
      <c r="E5085" s="1" t="s">
        <v>2018</v>
      </c>
      <c r="F5085" s="16" t="n">
        <v>0</v>
      </c>
      <c r="G5085" s="16" t="n">
        <v>5878.46</v>
      </c>
      <c r="H5085" s="16" t="n">
        <v>5878.46</v>
      </c>
    </row>
    <row r="5086" customFormat="false" ht="15" hidden="false" customHeight="true" outlineLevel="0" collapsed="false">
      <c r="A5086" s="1" t="s">
        <v>7544</v>
      </c>
      <c r="B5086" s="1" t="s">
        <v>1542</v>
      </c>
      <c r="C5086" s="1" t="s">
        <v>1652</v>
      </c>
      <c r="D5086" s="1" t="s">
        <v>2021</v>
      </c>
      <c r="E5086" s="1" t="s">
        <v>2018</v>
      </c>
      <c r="F5086" s="16" t="n">
        <v>79</v>
      </c>
      <c r="G5086" s="16" t="n">
        <v>933.45</v>
      </c>
      <c r="H5086" s="16" t="n">
        <v>1012.45</v>
      </c>
    </row>
    <row r="5087" customFormat="false" ht="15" hidden="false" customHeight="true" outlineLevel="0" collapsed="false">
      <c r="A5087" s="1" t="s">
        <v>7545</v>
      </c>
      <c r="B5087" s="1" t="s">
        <v>1580</v>
      </c>
      <c r="C5087" s="1" t="s">
        <v>2071</v>
      </c>
      <c r="D5087" s="1" t="s">
        <v>2021</v>
      </c>
      <c r="E5087" s="1" t="s">
        <v>2018</v>
      </c>
      <c r="F5087" s="16" t="n">
        <v>0</v>
      </c>
      <c r="G5087" s="16" t="n">
        <v>3033.04</v>
      </c>
      <c r="H5087" s="16" t="n">
        <v>3033.04</v>
      </c>
    </row>
    <row r="5088" customFormat="false" ht="15" hidden="false" customHeight="true" outlineLevel="0" collapsed="false">
      <c r="A5088" s="1" t="s">
        <v>7546</v>
      </c>
      <c r="B5088" s="1" t="s">
        <v>147</v>
      </c>
      <c r="C5088" s="1" t="s">
        <v>1822</v>
      </c>
      <c r="D5088" s="1" t="s">
        <v>2025</v>
      </c>
      <c r="E5088" s="1" t="s">
        <v>2018</v>
      </c>
      <c r="F5088" s="16" t="n">
        <v>0</v>
      </c>
      <c r="G5088" s="16" t="n">
        <v>12184.84</v>
      </c>
      <c r="H5088" s="16" t="n">
        <v>12184.84</v>
      </c>
    </row>
    <row r="5089" customFormat="false" ht="15" hidden="false" customHeight="true" outlineLevel="0" collapsed="false">
      <c r="A5089" s="1" t="s">
        <v>7547</v>
      </c>
      <c r="B5089" s="1" t="s">
        <v>1548</v>
      </c>
      <c r="C5089" s="1" t="s">
        <v>1374</v>
      </c>
      <c r="D5089" s="1" t="s">
        <v>2021</v>
      </c>
      <c r="E5089" s="1" t="s">
        <v>2018</v>
      </c>
      <c r="F5089" s="16" t="n">
        <v>49</v>
      </c>
      <c r="G5089" s="16" t="n">
        <v>2266.75</v>
      </c>
      <c r="H5089" s="16" t="n">
        <v>2315.75</v>
      </c>
    </row>
    <row r="5090" customFormat="false" ht="15" hidden="false" customHeight="true" outlineLevel="0" collapsed="false">
      <c r="A5090" s="1" t="s">
        <v>7548</v>
      </c>
      <c r="B5090" s="1" t="s">
        <v>433</v>
      </c>
      <c r="C5090" s="1" t="s">
        <v>767</v>
      </c>
      <c r="D5090" s="1" t="s">
        <v>2032</v>
      </c>
      <c r="E5090" s="1" t="s">
        <v>2018</v>
      </c>
      <c r="F5090" s="16" t="n">
        <v>0</v>
      </c>
      <c r="G5090" s="16" t="n">
        <v>4514.62</v>
      </c>
      <c r="H5090" s="16" t="n">
        <v>4514.62</v>
      </c>
    </row>
    <row r="5091" customFormat="false" ht="15" hidden="false" customHeight="true" outlineLevel="0" collapsed="false">
      <c r="A5091" s="1" t="s">
        <v>7549</v>
      </c>
      <c r="B5091" s="1" t="s">
        <v>1269</v>
      </c>
      <c r="C5091" s="1" t="s">
        <v>2241</v>
      </c>
      <c r="D5091" s="1" t="s">
        <v>2017</v>
      </c>
      <c r="E5091" s="1" t="s">
        <v>2018</v>
      </c>
      <c r="F5091" s="16" t="n">
        <v>0</v>
      </c>
      <c r="G5091" s="16" t="n">
        <v>8578.11</v>
      </c>
      <c r="H5091" s="16" t="n">
        <v>8578.11</v>
      </c>
    </row>
    <row r="5092" customFormat="false" ht="15" hidden="false" customHeight="true" outlineLevel="0" collapsed="false">
      <c r="A5092" s="1" t="s">
        <v>7550</v>
      </c>
      <c r="B5092" s="1" t="s">
        <v>531</v>
      </c>
      <c r="C5092" s="1" t="s">
        <v>871</v>
      </c>
      <c r="D5092" s="1" t="s">
        <v>2032</v>
      </c>
      <c r="E5092" s="1" t="s">
        <v>2022</v>
      </c>
      <c r="F5092" s="16" t="n">
        <v>0</v>
      </c>
      <c r="G5092" s="16" t="n">
        <v>4916.05</v>
      </c>
      <c r="H5092" s="16" t="n">
        <v>4916.05</v>
      </c>
    </row>
    <row r="5093" customFormat="false" ht="15" hidden="false" customHeight="true" outlineLevel="0" collapsed="false">
      <c r="A5093" s="1" t="s">
        <v>7551</v>
      </c>
      <c r="B5093" s="1" t="s">
        <v>1052</v>
      </c>
      <c r="C5093" s="1" t="s">
        <v>2330</v>
      </c>
      <c r="D5093" s="1" t="s">
        <v>2025</v>
      </c>
      <c r="E5093" s="1" t="s">
        <v>2045</v>
      </c>
      <c r="F5093" s="16" t="n">
        <v>0</v>
      </c>
      <c r="G5093" s="16" t="n">
        <v>4071.3</v>
      </c>
      <c r="H5093" s="16" t="n">
        <v>4071.3</v>
      </c>
    </row>
    <row r="5094" customFormat="false" ht="15" hidden="false" customHeight="true" outlineLevel="0" collapsed="false">
      <c r="A5094" s="1" t="s">
        <v>7552</v>
      </c>
      <c r="B5094" s="1" t="s">
        <v>1864</v>
      </c>
      <c r="C5094" s="1" t="s">
        <v>2569</v>
      </c>
      <c r="D5094" s="1" t="s">
        <v>2021</v>
      </c>
      <c r="E5094" s="1" t="s">
        <v>2018</v>
      </c>
      <c r="F5094" s="16" t="n">
        <v>49</v>
      </c>
      <c r="G5094" s="16" t="n">
        <v>560.7</v>
      </c>
      <c r="H5094" s="16" t="n">
        <v>609.7</v>
      </c>
    </row>
    <row r="5095" customFormat="false" ht="15" hidden="false" customHeight="true" outlineLevel="0" collapsed="false">
      <c r="A5095" s="1" t="s">
        <v>7553</v>
      </c>
      <c r="B5095" s="1" t="s">
        <v>177</v>
      </c>
      <c r="C5095" s="1" t="s">
        <v>2323</v>
      </c>
      <c r="D5095" s="1" t="s">
        <v>2055</v>
      </c>
      <c r="E5095" s="1" t="s">
        <v>2018</v>
      </c>
      <c r="F5095" s="16" t="n">
        <v>0</v>
      </c>
      <c r="G5095" s="16" t="n">
        <v>11833.78</v>
      </c>
      <c r="H5095" s="16" t="n">
        <v>11833.78</v>
      </c>
    </row>
    <row r="5096" customFormat="false" ht="15" hidden="false" customHeight="true" outlineLevel="0" collapsed="false">
      <c r="A5096" s="1" t="s">
        <v>7554</v>
      </c>
      <c r="B5096" s="1" t="s">
        <v>1697</v>
      </c>
      <c r="C5096" s="1" t="s">
        <v>1407</v>
      </c>
      <c r="D5096" s="1" t="s">
        <v>2017</v>
      </c>
      <c r="E5096" s="1" t="s">
        <v>2018</v>
      </c>
      <c r="F5096" s="16" t="n">
        <v>0</v>
      </c>
      <c r="G5096" s="16" t="n">
        <v>6208.15</v>
      </c>
      <c r="H5096" s="16" t="n">
        <v>6208.15</v>
      </c>
    </row>
    <row r="5097" customFormat="false" ht="15" hidden="false" customHeight="true" outlineLevel="0" collapsed="false">
      <c r="A5097" s="1" t="s">
        <v>7555</v>
      </c>
      <c r="B5097" s="1" t="s">
        <v>534</v>
      </c>
      <c r="C5097" s="1" t="s">
        <v>2275</v>
      </c>
      <c r="D5097" s="1" t="s">
        <v>2021</v>
      </c>
      <c r="E5097" s="1" t="s">
        <v>2018</v>
      </c>
      <c r="F5097" s="16" t="n">
        <v>0</v>
      </c>
      <c r="G5097" s="16" t="n">
        <v>10924.94</v>
      </c>
      <c r="H5097" s="16" t="n">
        <v>10924.94</v>
      </c>
    </row>
    <row r="5098" customFormat="false" ht="15" hidden="false" customHeight="true" outlineLevel="0" collapsed="false">
      <c r="A5098" s="1" t="s">
        <v>7556</v>
      </c>
      <c r="B5098" s="1" t="s">
        <v>280</v>
      </c>
      <c r="C5098" s="1" t="s">
        <v>981</v>
      </c>
      <c r="D5098" s="1" t="s">
        <v>2025</v>
      </c>
      <c r="E5098" s="1" t="s">
        <v>2018</v>
      </c>
      <c r="F5098" s="16" t="n">
        <v>49</v>
      </c>
      <c r="G5098" s="16" t="n">
        <v>2299.69</v>
      </c>
      <c r="H5098" s="16" t="n">
        <v>2348.69</v>
      </c>
    </row>
    <row r="5099" customFormat="false" ht="15" hidden="false" customHeight="true" outlineLevel="0" collapsed="false">
      <c r="A5099" s="1" t="s">
        <v>7557</v>
      </c>
      <c r="B5099" s="1" t="s">
        <v>379</v>
      </c>
      <c r="C5099" s="1" t="s">
        <v>1833</v>
      </c>
      <c r="D5099" s="1" t="s">
        <v>2017</v>
      </c>
      <c r="E5099" s="1" t="s">
        <v>2018</v>
      </c>
      <c r="F5099" s="16" t="n">
        <v>0</v>
      </c>
      <c r="G5099" s="16" t="n">
        <v>2593.02</v>
      </c>
      <c r="H5099" s="16" t="n">
        <v>2593.02</v>
      </c>
    </row>
    <row r="5100" customFormat="false" ht="15" hidden="false" customHeight="true" outlineLevel="0" collapsed="false">
      <c r="A5100" s="1" t="s">
        <v>7558</v>
      </c>
      <c r="B5100" s="1" t="s">
        <v>1548</v>
      </c>
      <c r="C5100" s="1" t="s">
        <v>2152</v>
      </c>
      <c r="D5100" s="1" t="s">
        <v>2021</v>
      </c>
      <c r="E5100" s="1" t="s">
        <v>2018</v>
      </c>
      <c r="F5100" s="16" t="n">
        <v>0</v>
      </c>
      <c r="G5100" s="16" t="n">
        <v>10272.52</v>
      </c>
      <c r="H5100" s="16" t="n">
        <v>10272.52</v>
      </c>
    </row>
    <row r="5101" customFormat="false" ht="15" hidden="false" customHeight="true" outlineLevel="0" collapsed="false">
      <c r="A5101" s="1" t="s">
        <v>7559</v>
      </c>
      <c r="B5101" s="1" t="s">
        <v>1886</v>
      </c>
      <c r="C5101" s="1" t="s">
        <v>4017</v>
      </c>
      <c r="D5101" s="1" t="s">
        <v>2025</v>
      </c>
      <c r="E5101" s="1" t="s">
        <v>2018</v>
      </c>
      <c r="F5101" s="16" t="n">
        <v>79</v>
      </c>
      <c r="G5101" s="16" t="n">
        <v>916.12</v>
      </c>
      <c r="H5101" s="16" t="n">
        <v>995.12</v>
      </c>
    </row>
    <row r="5102" customFormat="false" ht="15" hidden="false" customHeight="true" outlineLevel="0" collapsed="false">
      <c r="A5102" s="1" t="s">
        <v>7560</v>
      </c>
      <c r="B5102" s="1" t="s">
        <v>1402</v>
      </c>
      <c r="C5102" s="1" t="s">
        <v>1636</v>
      </c>
      <c r="D5102" s="1" t="s">
        <v>2017</v>
      </c>
      <c r="E5102" s="1" t="s">
        <v>2022</v>
      </c>
      <c r="F5102" s="16" t="n">
        <v>0</v>
      </c>
      <c r="G5102" s="16" t="n">
        <v>5245.69</v>
      </c>
      <c r="H5102" s="16" t="n">
        <v>5245.69</v>
      </c>
    </row>
    <row r="5103" customFormat="false" ht="15" hidden="false" customHeight="true" outlineLevel="0" collapsed="false">
      <c r="A5103" s="1" t="s">
        <v>7561</v>
      </c>
      <c r="B5103" s="1" t="s">
        <v>1047</v>
      </c>
      <c r="C5103" s="1" t="s">
        <v>2042</v>
      </c>
      <c r="D5103" s="1" t="s">
        <v>2017</v>
      </c>
      <c r="E5103" s="1" t="s">
        <v>2022</v>
      </c>
      <c r="F5103" s="16" t="n">
        <v>0</v>
      </c>
      <c r="G5103" s="16" t="n">
        <v>9467.24</v>
      </c>
      <c r="H5103" s="16" t="n">
        <v>9467.24</v>
      </c>
    </row>
    <row r="5104" customFormat="false" ht="15" hidden="false" customHeight="true" outlineLevel="0" collapsed="false">
      <c r="A5104" s="1" t="s">
        <v>7562</v>
      </c>
      <c r="B5104" s="1" t="s">
        <v>364</v>
      </c>
      <c r="C5104" s="1" t="s">
        <v>3188</v>
      </c>
      <c r="D5104" s="1" t="s">
        <v>2032</v>
      </c>
      <c r="E5104" s="1" t="s">
        <v>2018</v>
      </c>
      <c r="F5104" s="16" t="n">
        <v>49</v>
      </c>
      <c r="G5104" s="16" t="n">
        <v>409.84</v>
      </c>
      <c r="H5104" s="16" t="n">
        <v>458.84</v>
      </c>
    </row>
    <row r="5105" customFormat="false" ht="15" hidden="false" customHeight="true" outlineLevel="0" collapsed="false">
      <c r="A5105" s="1" t="s">
        <v>7563</v>
      </c>
      <c r="B5105" s="1" t="s">
        <v>551</v>
      </c>
      <c r="C5105" s="1" t="s">
        <v>716</v>
      </c>
      <c r="D5105" s="1" t="s">
        <v>2032</v>
      </c>
      <c r="E5105" s="1" t="s">
        <v>2018</v>
      </c>
      <c r="F5105" s="16" t="n">
        <v>0</v>
      </c>
      <c r="G5105" s="16" t="n">
        <v>5281.89</v>
      </c>
      <c r="H5105" s="16" t="n">
        <v>5281.89</v>
      </c>
    </row>
    <row r="5106" customFormat="false" ht="15" hidden="false" customHeight="true" outlineLevel="0" collapsed="false">
      <c r="A5106" s="1" t="s">
        <v>7564</v>
      </c>
      <c r="B5106" s="1" t="s">
        <v>1723</v>
      </c>
      <c r="C5106" s="1" t="s">
        <v>2143</v>
      </c>
      <c r="D5106" s="1" t="s">
        <v>2021</v>
      </c>
      <c r="E5106" s="1" t="s">
        <v>2018</v>
      </c>
      <c r="F5106" s="16" t="n">
        <v>0</v>
      </c>
      <c r="G5106" s="16" t="n">
        <v>4586.84</v>
      </c>
      <c r="H5106" s="16" t="n">
        <v>4586.84</v>
      </c>
    </row>
    <row r="5107" customFormat="false" ht="15" hidden="false" customHeight="true" outlineLevel="0" collapsed="false">
      <c r="A5107" s="1" t="s">
        <v>7565</v>
      </c>
      <c r="B5107" s="1" t="s">
        <v>1115</v>
      </c>
      <c r="C5107" s="1" t="s">
        <v>3897</v>
      </c>
      <c r="D5107" s="1" t="s">
        <v>2017</v>
      </c>
      <c r="E5107" s="1" t="s">
        <v>2018</v>
      </c>
      <c r="F5107" s="16" t="n">
        <v>0</v>
      </c>
      <c r="G5107" s="16" t="n">
        <v>3806.76</v>
      </c>
      <c r="H5107" s="16" t="n">
        <v>3806.76</v>
      </c>
    </row>
    <row r="5108" customFormat="false" ht="15" hidden="false" customHeight="true" outlineLevel="0" collapsed="false">
      <c r="A5108" s="1" t="s">
        <v>7566</v>
      </c>
      <c r="B5108" s="1" t="s">
        <v>447</v>
      </c>
      <c r="C5108" s="1" t="s">
        <v>2695</v>
      </c>
      <c r="D5108" s="1" t="s">
        <v>2025</v>
      </c>
      <c r="E5108" s="1" t="s">
        <v>2018</v>
      </c>
      <c r="F5108" s="16" t="n">
        <v>0</v>
      </c>
      <c r="G5108" s="16" t="n">
        <v>8254.78</v>
      </c>
      <c r="H5108" s="16" t="n">
        <v>8254.78</v>
      </c>
    </row>
    <row r="5109" customFormat="false" ht="15" hidden="false" customHeight="true" outlineLevel="0" collapsed="false">
      <c r="A5109" s="1" t="s">
        <v>7567</v>
      </c>
      <c r="B5109" s="1" t="s">
        <v>1154</v>
      </c>
      <c r="C5109" s="1" t="s">
        <v>1655</v>
      </c>
      <c r="D5109" s="1" t="s">
        <v>2025</v>
      </c>
      <c r="E5109" s="1" t="s">
        <v>2018</v>
      </c>
      <c r="F5109" s="16" t="n">
        <v>49</v>
      </c>
      <c r="G5109" s="16" t="n">
        <v>771.47</v>
      </c>
      <c r="H5109" s="16" t="n">
        <v>820.47</v>
      </c>
    </row>
    <row r="5110" customFormat="false" ht="15" hidden="false" customHeight="true" outlineLevel="0" collapsed="false">
      <c r="A5110" s="1" t="s">
        <v>7568</v>
      </c>
      <c r="B5110" s="1" t="s">
        <v>1107</v>
      </c>
      <c r="C5110" s="1" t="s">
        <v>629</v>
      </c>
      <c r="D5110" s="1" t="s">
        <v>2017</v>
      </c>
      <c r="E5110" s="1" t="s">
        <v>2018</v>
      </c>
      <c r="F5110" s="16" t="n">
        <v>79</v>
      </c>
      <c r="G5110" s="16" t="n">
        <v>409.84</v>
      </c>
      <c r="H5110" s="16" t="n">
        <v>488.84</v>
      </c>
    </row>
    <row r="5111" customFormat="false" ht="15" hidden="false" customHeight="true" outlineLevel="0" collapsed="false">
      <c r="A5111" s="1" t="s">
        <v>7569</v>
      </c>
      <c r="B5111" s="1" t="s">
        <v>1806</v>
      </c>
      <c r="C5111" s="1" t="s">
        <v>908</v>
      </c>
      <c r="D5111" s="1" t="s">
        <v>2028</v>
      </c>
      <c r="E5111" s="1" t="s">
        <v>2018</v>
      </c>
      <c r="F5111" s="16" t="n">
        <v>0</v>
      </c>
      <c r="G5111" s="16" t="n">
        <v>12831.49</v>
      </c>
      <c r="H5111" s="16" t="n">
        <v>12831.49</v>
      </c>
    </row>
    <row r="5112" customFormat="false" ht="15" hidden="false" customHeight="true" outlineLevel="0" collapsed="false">
      <c r="A5112" s="1" t="s">
        <v>7570</v>
      </c>
      <c r="B5112" s="1" t="s">
        <v>734</v>
      </c>
      <c r="C5112" s="1" t="s">
        <v>2595</v>
      </c>
      <c r="D5112" s="1" t="s">
        <v>2025</v>
      </c>
      <c r="E5112" s="1" t="s">
        <v>2018</v>
      </c>
      <c r="F5112" s="16" t="n">
        <v>79</v>
      </c>
      <c r="G5112" s="16" t="n">
        <v>712.76</v>
      </c>
      <c r="H5112" s="16" t="n">
        <v>791.76</v>
      </c>
    </row>
    <row r="5113" customFormat="false" ht="15" hidden="false" customHeight="true" outlineLevel="0" collapsed="false">
      <c r="A5113" s="1" t="s">
        <v>7571</v>
      </c>
      <c r="B5113" s="1" t="s">
        <v>1145</v>
      </c>
      <c r="C5113" s="1" t="s">
        <v>757</v>
      </c>
      <c r="D5113" s="1" t="s">
        <v>2025</v>
      </c>
      <c r="E5113" s="1" t="s">
        <v>2018</v>
      </c>
      <c r="F5113" s="16" t="n">
        <v>99</v>
      </c>
      <c r="G5113" s="16" t="n">
        <v>2398.35</v>
      </c>
      <c r="H5113" s="16" t="n">
        <v>2497.35</v>
      </c>
    </row>
    <row r="5114" customFormat="false" ht="15" hidden="false" customHeight="true" outlineLevel="0" collapsed="false">
      <c r="A5114" s="1" t="s">
        <v>7572</v>
      </c>
      <c r="B5114" s="1" t="s">
        <v>954</v>
      </c>
      <c r="C5114" s="1" t="s">
        <v>776</v>
      </c>
      <c r="D5114" s="1" t="s">
        <v>2021</v>
      </c>
      <c r="E5114" s="1" t="s">
        <v>2018</v>
      </c>
      <c r="F5114" s="16" t="n">
        <v>0</v>
      </c>
      <c r="G5114" s="16" t="n">
        <v>2878.65</v>
      </c>
      <c r="H5114" s="16" t="n">
        <v>2878.65</v>
      </c>
    </row>
    <row r="5115" customFormat="false" ht="15" hidden="false" customHeight="true" outlineLevel="0" collapsed="false">
      <c r="A5115" s="1" t="s">
        <v>7573</v>
      </c>
      <c r="B5115" s="1" t="s">
        <v>408</v>
      </c>
      <c r="C5115" s="1" t="s">
        <v>4086</v>
      </c>
      <c r="D5115" s="1" t="s">
        <v>2025</v>
      </c>
      <c r="E5115" s="1" t="s">
        <v>2018</v>
      </c>
      <c r="F5115" s="16" t="n">
        <v>99</v>
      </c>
      <c r="G5115" s="16" t="n">
        <v>2290.14</v>
      </c>
      <c r="H5115" s="16" t="n">
        <v>2389.14</v>
      </c>
    </row>
    <row r="5116" customFormat="false" ht="15" hidden="false" customHeight="true" outlineLevel="0" collapsed="false">
      <c r="A5116" s="1" t="s">
        <v>7574</v>
      </c>
      <c r="B5116" s="1" t="s">
        <v>1052</v>
      </c>
      <c r="C5116" s="1" t="s">
        <v>1445</v>
      </c>
      <c r="D5116" s="1" t="s">
        <v>2017</v>
      </c>
      <c r="E5116" s="1" t="s">
        <v>2018</v>
      </c>
      <c r="F5116" s="16" t="n">
        <v>0</v>
      </c>
      <c r="G5116" s="16" t="n">
        <v>18337.25</v>
      </c>
      <c r="H5116" s="16" t="n">
        <v>18337.25</v>
      </c>
    </row>
    <row r="5117" customFormat="false" ht="15" hidden="false" customHeight="true" outlineLevel="0" collapsed="false">
      <c r="A5117" s="1" t="s">
        <v>7575</v>
      </c>
      <c r="B5117" s="1" t="s">
        <v>1304</v>
      </c>
      <c r="C5117" s="1" t="s">
        <v>3212</v>
      </c>
      <c r="D5117" s="1" t="s">
        <v>2028</v>
      </c>
      <c r="E5117" s="1" t="s">
        <v>2018</v>
      </c>
      <c r="F5117" s="16" t="n">
        <v>49</v>
      </c>
      <c r="G5117" s="16" t="n">
        <v>311.15</v>
      </c>
      <c r="H5117" s="16" t="n">
        <v>360.15</v>
      </c>
    </row>
    <row r="5118" customFormat="false" ht="15" hidden="false" customHeight="true" outlineLevel="0" collapsed="false">
      <c r="A5118" s="1" t="s">
        <v>7576</v>
      </c>
      <c r="B5118" s="1" t="s">
        <v>1650</v>
      </c>
      <c r="C5118" s="1" t="s">
        <v>3343</v>
      </c>
      <c r="D5118" s="1" t="s">
        <v>2025</v>
      </c>
      <c r="E5118" s="1" t="s">
        <v>2018</v>
      </c>
      <c r="F5118" s="16" t="n">
        <v>49</v>
      </c>
      <c r="G5118" s="16" t="n">
        <v>862.99</v>
      </c>
      <c r="H5118" s="16" t="n">
        <v>911.99</v>
      </c>
    </row>
    <row r="5119" customFormat="false" ht="15" hidden="false" customHeight="true" outlineLevel="0" collapsed="false">
      <c r="A5119" s="1" t="s">
        <v>7577</v>
      </c>
      <c r="B5119" s="1" t="s">
        <v>123</v>
      </c>
      <c r="C5119" s="1" t="s">
        <v>2086</v>
      </c>
      <c r="D5119" s="1" t="s">
        <v>2021</v>
      </c>
      <c r="E5119" s="1" t="s">
        <v>2018</v>
      </c>
      <c r="F5119" s="16" t="n">
        <v>0</v>
      </c>
      <c r="G5119" s="16" t="n">
        <v>23552.84</v>
      </c>
      <c r="H5119" s="16" t="n">
        <v>23552.84</v>
      </c>
    </row>
    <row r="5120" customFormat="false" ht="15" hidden="false" customHeight="true" outlineLevel="0" collapsed="false">
      <c r="A5120" s="1" t="s">
        <v>7578</v>
      </c>
      <c r="B5120" s="1" t="s">
        <v>1548</v>
      </c>
      <c r="C5120" s="1" t="s">
        <v>3371</v>
      </c>
      <c r="D5120" s="1" t="s">
        <v>2025</v>
      </c>
      <c r="E5120" s="1" t="s">
        <v>2018</v>
      </c>
      <c r="F5120" s="16" t="n">
        <v>49</v>
      </c>
      <c r="G5120" s="16" t="n">
        <v>819.69</v>
      </c>
      <c r="H5120" s="16" t="n">
        <v>868.69</v>
      </c>
    </row>
    <row r="5121" customFormat="false" ht="15" hidden="false" customHeight="true" outlineLevel="0" collapsed="false">
      <c r="A5121" s="1" t="s">
        <v>7579</v>
      </c>
      <c r="B5121" s="1" t="s">
        <v>1637</v>
      </c>
      <c r="C5121" s="1" t="s">
        <v>1800</v>
      </c>
      <c r="D5121" s="1" t="s">
        <v>2025</v>
      </c>
      <c r="E5121" s="1" t="s">
        <v>2018</v>
      </c>
      <c r="F5121" s="16" t="n">
        <v>0</v>
      </c>
      <c r="G5121" s="16" t="n">
        <v>7685.84</v>
      </c>
      <c r="H5121" s="16" t="n">
        <v>7685.84</v>
      </c>
    </row>
    <row r="5122" customFormat="false" ht="15" hidden="false" customHeight="true" outlineLevel="0" collapsed="false">
      <c r="A5122" s="1" t="s">
        <v>7580</v>
      </c>
      <c r="B5122" s="1" t="s">
        <v>1375</v>
      </c>
      <c r="C5122" s="1" t="s">
        <v>2260</v>
      </c>
      <c r="D5122" s="1" t="s">
        <v>2032</v>
      </c>
      <c r="E5122" s="1" t="s">
        <v>2018</v>
      </c>
      <c r="F5122" s="16" t="n">
        <v>0</v>
      </c>
      <c r="G5122" s="16" t="n">
        <v>4249.06</v>
      </c>
      <c r="H5122" s="16" t="n">
        <v>4249.06</v>
      </c>
    </row>
    <row r="5123" customFormat="false" ht="15" hidden="false" customHeight="true" outlineLevel="0" collapsed="false">
      <c r="A5123" s="1" t="s">
        <v>7581</v>
      </c>
      <c r="B5123" s="1" t="s">
        <v>1052</v>
      </c>
      <c r="C5123" s="1" t="s">
        <v>1708</v>
      </c>
      <c r="D5123" s="1" t="s">
        <v>2017</v>
      </c>
      <c r="E5123" s="1" t="s">
        <v>2018</v>
      </c>
      <c r="F5123" s="16" t="n">
        <v>0</v>
      </c>
      <c r="G5123" s="16" t="n">
        <v>25508.78</v>
      </c>
      <c r="H5123" s="16" t="n">
        <v>25508.78</v>
      </c>
    </row>
    <row r="5124" customFormat="false" ht="15" hidden="false" customHeight="true" outlineLevel="0" collapsed="false">
      <c r="A5124" s="1" t="s">
        <v>7582</v>
      </c>
      <c r="B5124" s="1" t="s">
        <v>1289</v>
      </c>
      <c r="C5124" s="1" t="s">
        <v>629</v>
      </c>
      <c r="D5124" s="1" t="s">
        <v>2017</v>
      </c>
      <c r="E5124" s="1" t="s">
        <v>2018</v>
      </c>
      <c r="F5124" s="16" t="n">
        <v>0</v>
      </c>
      <c r="G5124" s="16" t="n">
        <v>18904.03</v>
      </c>
      <c r="H5124" s="16" t="n">
        <v>18904.03</v>
      </c>
    </row>
    <row r="5125" customFormat="false" ht="15" hidden="false" customHeight="true" outlineLevel="0" collapsed="false">
      <c r="A5125" s="1" t="s">
        <v>7583</v>
      </c>
      <c r="B5125" s="1" t="s">
        <v>1562</v>
      </c>
      <c r="C5125" s="1" t="s">
        <v>2054</v>
      </c>
      <c r="D5125" s="1" t="s">
        <v>2025</v>
      </c>
      <c r="E5125" s="1" t="s">
        <v>2018</v>
      </c>
      <c r="F5125" s="16" t="n">
        <v>49</v>
      </c>
      <c r="G5125" s="16" t="n">
        <v>311.15</v>
      </c>
      <c r="H5125" s="16" t="n">
        <v>360.15</v>
      </c>
    </row>
    <row r="5126" customFormat="false" ht="15" hidden="false" customHeight="true" outlineLevel="0" collapsed="false">
      <c r="A5126" s="1" t="s">
        <v>7584</v>
      </c>
      <c r="B5126" s="1" t="s">
        <v>392</v>
      </c>
      <c r="C5126" s="1" t="s">
        <v>2986</v>
      </c>
      <c r="D5126" s="1" t="s">
        <v>2017</v>
      </c>
      <c r="E5126" s="1" t="s">
        <v>2018</v>
      </c>
      <c r="F5126" s="16" t="n">
        <v>49</v>
      </c>
      <c r="G5126" s="16" t="n">
        <v>675.24</v>
      </c>
      <c r="H5126" s="16" t="n">
        <v>724.24</v>
      </c>
    </row>
    <row r="5127" customFormat="false" ht="15" hidden="false" customHeight="true" outlineLevel="0" collapsed="false">
      <c r="A5127" s="1" t="s">
        <v>7585</v>
      </c>
      <c r="B5127" s="1" t="s">
        <v>543</v>
      </c>
      <c r="C5127" s="1" t="s">
        <v>2675</v>
      </c>
      <c r="D5127" s="1" t="s">
        <v>2021</v>
      </c>
      <c r="E5127" s="1" t="s">
        <v>2022</v>
      </c>
      <c r="F5127" s="16" t="n">
        <v>99</v>
      </c>
      <c r="G5127" s="16" t="n">
        <v>591.85</v>
      </c>
      <c r="H5127" s="16" t="n">
        <v>690.85</v>
      </c>
    </row>
    <row r="5128" customFormat="false" ht="15" hidden="false" customHeight="true" outlineLevel="0" collapsed="false">
      <c r="A5128" s="1" t="s">
        <v>7586</v>
      </c>
      <c r="B5128" s="1" t="s">
        <v>1052</v>
      </c>
      <c r="C5128" s="1" t="s">
        <v>1445</v>
      </c>
      <c r="D5128" s="1" t="s">
        <v>2055</v>
      </c>
      <c r="E5128" s="1" t="s">
        <v>2018</v>
      </c>
      <c r="F5128" s="16" t="n">
        <v>0</v>
      </c>
      <c r="G5128" s="16" t="n">
        <v>22253.17</v>
      </c>
      <c r="H5128" s="16" t="n">
        <v>22253.17</v>
      </c>
    </row>
    <row r="5129" customFormat="false" ht="15" hidden="false" customHeight="true" outlineLevel="0" collapsed="false">
      <c r="A5129" s="1" t="s">
        <v>7587</v>
      </c>
      <c r="B5129" s="1" t="s">
        <v>1315</v>
      </c>
      <c r="C5129" s="1" t="s">
        <v>3429</v>
      </c>
      <c r="D5129" s="1" t="s">
        <v>2025</v>
      </c>
      <c r="E5129" s="1" t="s">
        <v>2018</v>
      </c>
      <c r="F5129" s="16" t="n">
        <v>0</v>
      </c>
      <c r="G5129" s="16" t="n">
        <v>10401.97</v>
      </c>
      <c r="H5129" s="16" t="n">
        <v>10401.97</v>
      </c>
    </row>
    <row r="5130" customFormat="false" ht="15" hidden="false" customHeight="true" outlineLevel="0" collapsed="false">
      <c r="A5130" s="1" t="s">
        <v>7588</v>
      </c>
      <c r="B5130" s="1" t="s">
        <v>1437</v>
      </c>
      <c r="C5130" s="1" t="s">
        <v>1866</v>
      </c>
      <c r="D5130" s="1" t="s">
        <v>2055</v>
      </c>
      <c r="E5130" s="1" t="s">
        <v>2018</v>
      </c>
      <c r="F5130" s="16" t="n">
        <v>0</v>
      </c>
      <c r="G5130" s="16" t="n">
        <v>8075.18</v>
      </c>
      <c r="H5130" s="16" t="n">
        <v>8075.18</v>
      </c>
    </row>
    <row r="5131" customFormat="false" ht="15" hidden="false" customHeight="true" outlineLevel="0" collapsed="false">
      <c r="A5131" s="1" t="s">
        <v>7589</v>
      </c>
      <c r="B5131" s="1" t="s">
        <v>1665</v>
      </c>
      <c r="C5131" s="1" t="s">
        <v>2160</v>
      </c>
      <c r="D5131" s="1" t="s">
        <v>2017</v>
      </c>
      <c r="E5131" s="1" t="s">
        <v>2018</v>
      </c>
      <c r="F5131" s="16" t="n">
        <v>0</v>
      </c>
      <c r="G5131" s="16" t="n">
        <v>8294.65</v>
      </c>
      <c r="H5131" s="16" t="n">
        <v>8294.65</v>
      </c>
    </row>
    <row r="5132" customFormat="false" ht="15" hidden="false" customHeight="true" outlineLevel="0" collapsed="false">
      <c r="A5132" s="1" t="s">
        <v>7590</v>
      </c>
      <c r="B5132" s="1" t="s">
        <v>1473</v>
      </c>
      <c r="C5132" s="1" t="s">
        <v>2185</v>
      </c>
      <c r="D5132" s="1" t="s">
        <v>2055</v>
      </c>
      <c r="E5132" s="1" t="s">
        <v>2018</v>
      </c>
      <c r="F5132" s="16" t="n">
        <v>99</v>
      </c>
      <c r="G5132" s="16" t="n">
        <v>622.3</v>
      </c>
      <c r="H5132" s="16" t="n">
        <v>721.3</v>
      </c>
    </row>
    <row r="5133" customFormat="false" ht="15" hidden="false" customHeight="true" outlineLevel="0" collapsed="false">
      <c r="A5133" s="1" t="s">
        <v>7591</v>
      </c>
      <c r="B5133" s="1" t="s">
        <v>1411</v>
      </c>
      <c r="C5133" s="1" t="s">
        <v>1252</v>
      </c>
      <c r="D5133" s="1" t="s">
        <v>2028</v>
      </c>
      <c r="E5133" s="1" t="s">
        <v>2018</v>
      </c>
      <c r="F5133" s="16" t="n">
        <v>0</v>
      </c>
      <c r="G5133" s="16" t="n">
        <v>5045.75</v>
      </c>
      <c r="H5133" s="16" t="n">
        <v>5045.75</v>
      </c>
    </row>
    <row r="5134" customFormat="false" ht="15" hidden="false" customHeight="true" outlineLevel="0" collapsed="false">
      <c r="A5134" s="1" t="s">
        <v>7592</v>
      </c>
      <c r="B5134" s="1" t="s">
        <v>1307</v>
      </c>
      <c r="C5134" s="1" t="s">
        <v>4202</v>
      </c>
      <c r="D5134" s="1" t="s">
        <v>2017</v>
      </c>
      <c r="E5134" s="1" t="s">
        <v>2018</v>
      </c>
      <c r="F5134" s="16" t="n">
        <v>0</v>
      </c>
      <c r="G5134" s="16" t="n">
        <v>3148.62</v>
      </c>
      <c r="H5134" s="16" t="n">
        <v>3148.62</v>
      </c>
    </row>
    <row r="5135" customFormat="false" ht="15" hidden="false" customHeight="true" outlineLevel="0" collapsed="false">
      <c r="A5135" s="1" t="s">
        <v>7593</v>
      </c>
      <c r="B5135" s="1" t="s">
        <v>936</v>
      </c>
      <c r="C5135" s="1" t="s">
        <v>1674</v>
      </c>
      <c r="D5135" s="1" t="s">
        <v>2017</v>
      </c>
      <c r="E5135" s="1" t="s">
        <v>2018</v>
      </c>
      <c r="F5135" s="16" t="n">
        <v>0</v>
      </c>
      <c r="G5135" s="16" t="n">
        <v>10014.03</v>
      </c>
      <c r="H5135" s="16" t="n">
        <v>10014.03</v>
      </c>
    </row>
    <row r="5136" customFormat="false" ht="15" hidden="false" customHeight="true" outlineLevel="0" collapsed="false">
      <c r="A5136" s="1" t="s">
        <v>7594</v>
      </c>
      <c r="B5136" s="1" t="s">
        <v>1319</v>
      </c>
      <c r="C5136" s="1" t="s">
        <v>1627</v>
      </c>
      <c r="D5136" s="1" t="s">
        <v>2025</v>
      </c>
      <c r="E5136" s="1" t="s">
        <v>2018</v>
      </c>
      <c r="F5136" s="16" t="n">
        <v>0</v>
      </c>
      <c r="G5136" s="16" t="n">
        <v>3206.7</v>
      </c>
      <c r="H5136" s="16" t="n">
        <v>3206.7</v>
      </c>
    </row>
    <row r="5137" customFormat="false" ht="15" hidden="false" customHeight="true" outlineLevel="0" collapsed="false">
      <c r="A5137" s="1" t="s">
        <v>7595</v>
      </c>
      <c r="B5137" s="1" t="s">
        <v>934</v>
      </c>
      <c r="C5137" s="1" t="s">
        <v>1878</v>
      </c>
      <c r="D5137" s="1" t="s">
        <v>2021</v>
      </c>
      <c r="E5137" s="1" t="s">
        <v>2018</v>
      </c>
      <c r="F5137" s="16" t="n">
        <v>0</v>
      </c>
      <c r="G5137" s="16" t="n">
        <v>21048.48</v>
      </c>
      <c r="H5137" s="16" t="n">
        <v>21048.48</v>
      </c>
    </row>
    <row r="5138" customFormat="false" ht="15" hidden="false" customHeight="true" outlineLevel="0" collapsed="false">
      <c r="A5138" s="1" t="s">
        <v>7596</v>
      </c>
      <c r="B5138" s="1" t="s">
        <v>472</v>
      </c>
      <c r="C5138" s="1" t="s">
        <v>3410</v>
      </c>
      <c r="D5138" s="1" t="s">
        <v>2021</v>
      </c>
      <c r="E5138" s="1" t="s">
        <v>2018</v>
      </c>
      <c r="F5138" s="16" t="n">
        <v>0</v>
      </c>
      <c r="G5138" s="16" t="n">
        <v>3288.65</v>
      </c>
      <c r="H5138" s="16" t="n">
        <v>3288.65</v>
      </c>
    </row>
    <row r="5139" customFormat="false" ht="15" hidden="false" customHeight="true" outlineLevel="0" collapsed="false">
      <c r="A5139" s="1" t="s">
        <v>7597</v>
      </c>
      <c r="B5139" s="1" t="s">
        <v>1656</v>
      </c>
      <c r="C5139" s="1" t="s">
        <v>1232</v>
      </c>
      <c r="D5139" s="1" t="s">
        <v>2017</v>
      </c>
      <c r="E5139" s="1" t="s">
        <v>2018</v>
      </c>
      <c r="F5139" s="16" t="n">
        <v>99</v>
      </c>
      <c r="G5139" s="16" t="n">
        <v>1521.79</v>
      </c>
      <c r="H5139" s="16" t="n">
        <v>1620.79</v>
      </c>
    </row>
    <row r="5140" customFormat="false" ht="15" hidden="false" customHeight="true" outlineLevel="0" collapsed="false">
      <c r="A5140" s="1" t="s">
        <v>7598</v>
      </c>
      <c r="B5140" s="1" t="s">
        <v>1190</v>
      </c>
      <c r="C5140" s="1" t="s">
        <v>1386</v>
      </c>
      <c r="D5140" s="1" t="s">
        <v>2025</v>
      </c>
      <c r="E5140" s="1" t="s">
        <v>2045</v>
      </c>
      <c r="F5140" s="16" t="n">
        <v>49</v>
      </c>
      <c r="G5140" s="16" t="n">
        <v>1658.9</v>
      </c>
      <c r="H5140" s="16" t="n">
        <v>1707.9</v>
      </c>
    </row>
    <row r="5141" customFormat="false" ht="15" hidden="false" customHeight="true" outlineLevel="0" collapsed="false">
      <c r="A5141" s="1" t="s">
        <v>7599</v>
      </c>
      <c r="B5141" s="1" t="s">
        <v>1411</v>
      </c>
      <c r="C5141" s="1" t="s">
        <v>1655</v>
      </c>
      <c r="D5141" s="1" t="s">
        <v>2021</v>
      </c>
      <c r="E5141" s="1" t="s">
        <v>2018</v>
      </c>
      <c r="F5141" s="16" t="n">
        <v>0</v>
      </c>
      <c r="G5141" s="16" t="n">
        <v>14742.36</v>
      </c>
      <c r="H5141" s="16" t="n">
        <v>14742.36</v>
      </c>
    </row>
    <row r="5142" customFormat="false" ht="15" hidden="false" customHeight="true" outlineLevel="0" collapsed="false">
      <c r="A5142" s="1" t="s">
        <v>7600</v>
      </c>
      <c r="B5142" s="1" t="s">
        <v>1151</v>
      </c>
      <c r="C5142" s="1" t="s">
        <v>2394</v>
      </c>
      <c r="D5142" s="1" t="s">
        <v>2028</v>
      </c>
      <c r="E5142" s="1" t="s">
        <v>2018</v>
      </c>
      <c r="F5142" s="16" t="n">
        <v>0</v>
      </c>
      <c r="G5142" s="16" t="n">
        <v>8188.36</v>
      </c>
      <c r="H5142" s="16" t="n">
        <v>8188.36</v>
      </c>
    </row>
    <row r="5143" customFormat="false" ht="15" hidden="false" customHeight="true" outlineLevel="0" collapsed="false">
      <c r="A5143" s="1" t="s">
        <v>7601</v>
      </c>
      <c r="B5143" s="1" t="s">
        <v>304</v>
      </c>
      <c r="C5143" s="1" t="s">
        <v>1197</v>
      </c>
      <c r="D5143" s="1" t="s">
        <v>2055</v>
      </c>
      <c r="E5143" s="1" t="s">
        <v>2018</v>
      </c>
      <c r="F5143" s="16" t="n">
        <v>0</v>
      </c>
      <c r="G5143" s="16" t="n">
        <v>4077.2</v>
      </c>
      <c r="H5143" s="16" t="n">
        <v>4077.2</v>
      </c>
    </row>
    <row r="5144" customFormat="false" ht="15" hidden="false" customHeight="true" outlineLevel="0" collapsed="false">
      <c r="A5144" s="1" t="s">
        <v>7602</v>
      </c>
      <c r="B5144" s="1" t="s">
        <v>494</v>
      </c>
      <c r="C5144" s="1" t="s">
        <v>1054</v>
      </c>
      <c r="D5144" s="1" t="s">
        <v>2025</v>
      </c>
      <c r="E5144" s="1" t="s">
        <v>2018</v>
      </c>
      <c r="F5144" s="16" t="n">
        <v>0</v>
      </c>
      <c r="G5144" s="16" t="n">
        <v>3592.9</v>
      </c>
      <c r="H5144" s="16" t="n">
        <v>3592.9</v>
      </c>
    </row>
    <row r="5145" customFormat="false" ht="15" hidden="false" customHeight="true" outlineLevel="0" collapsed="false">
      <c r="A5145" s="1" t="s">
        <v>7603</v>
      </c>
      <c r="B5145" s="1" t="s">
        <v>683</v>
      </c>
      <c r="C5145" s="1" t="s">
        <v>568</v>
      </c>
      <c r="D5145" s="1" t="s">
        <v>2055</v>
      </c>
      <c r="E5145" s="1" t="s">
        <v>2018</v>
      </c>
      <c r="F5145" s="16" t="n">
        <v>99</v>
      </c>
      <c r="G5145" s="16" t="n">
        <v>750.27</v>
      </c>
      <c r="H5145" s="16" t="n">
        <v>849.27</v>
      </c>
    </row>
    <row r="5146" customFormat="false" ht="15" hidden="false" customHeight="true" outlineLevel="0" collapsed="false">
      <c r="A5146" s="1" t="s">
        <v>7604</v>
      </c>
      <c r="B5146" s="1" t="s">
        <v>630</v>
      </c>
      <c r="C5146" s="1" t="s">
        <v>1282</v>
      </c>
      <c r="D5146" s="1" t="s">
        <v>2017</v>
      </c>
      <c r="E5146" s="1" t="s">
        <v>2018</v>
      </c>
      <c r="F5146" s="16" t="n">
        <v>99</v>
      </c>
      <c r="G5146" s="16" t="n">
        <v>2374.52</v>
      </c>
      <c r="H5146" s="16" t="n">
        <v>2473.52</v>
      </c>
    </row>
    <row r="5147" customFormat="false" ht="15" hidden="false" customHeight="true" outlineLevel="0" collapsed="false">
      <c r="A5147" s="1" t="s">
        <v>7605</v>
      </c>
      <c r="B5147" s="1" t="s">
        <v>960</v>
      </c>
      <c r="C5147" s="1" t="s">
        <v>2998</v>
      </c>
      <c r="D5147" s="1" t="s">
        <v>2028</v>
      </c>
      <c r="E5147" s="1" t="s">
        <v>2018</v>
      </c>
      <c r="F5147" s="16" t="n">
        <v>49</v>
      </c>
      <c r="G5147" s="16" t="n">
        <v>667.68</v>
      </c>
      <c r="H5147" s="16" t="n">
        <v>716.68</v>
      </c>
    </row>
    <row r="5148" customFormat="false" ht="15" hidden="false" customHeight="true" outlineLevel="0" collapsed="false">
      <c r="A5148" s="1" t="s">
        <v>7606</v>
      </c>
      <c r="B5148" s="1" t="s">
        <v>1889</v>
      </c>
      <c r="C5148" s="1" t="s">
        <v>2797</v>
      </c>
      <c r="D5148" s="1" t="s">
        <v>2025</v>
      </c>
      <c r="E5148" s="1" t="s">
        <v>2018</v>
      </c>
      <c r="F5148" s="16" t="n">
        <v>0</v>
      </c>
      <c r="G5148" s="16" t="n">
        <v>4944.41</v>
      </c>
      <c r="H5148" s="16" t="n">
        <v>4944.41</v>
      </c>
    </row>
    <row r="5149" customFormat="false" ht="15" hidden="false" customHeight="true" outlineLevel="0" collapsed="false">
      <c r="A5149" s="1" t="s">
        <v>7607</v>
      </c>
      <c r="B5149" s="1" t="s">
        <v>1429</v>
      </c>
      <c r="C5149" s="1" t="s">
        <v>1431</v>
      </c>
      <c r="D5149" s="1" t="s">
        <v>2021</v>
      </c>
      <c r="E5149" s="1" t="s">
        <v>2018</v>
      </c>
      <c r="F5149" s="16" t="n">
        <v>0</v>
      </c>
      <c r="G5149" s="16" t="n">
        <v>5975.84</v>
      </c>
      <c r="H5149" s="16" t="n">
        <v>5975.84</v>
      </c>
    </row>
    <row r="5150" customFormat="false" ht="15" hidden="false" customHeight="true" outlineLevel="0" collapsed="false">
      <c r="A5150" s="1" t="s">
        <v>7608</v>
      </c>
      <c r="B5150" s="1" t="s">
        <v>1806</v>
      </c>
      <c r="C5150" s="1" t="s">
        <v>3159</v>
      </c>
      <c r="D5150" s="1" t="s">
        <v>2017</v>
      </c>
      <c r="E5150" s="1" t="s">
        <v>2018</v>
      </c>
      <c r="F5150" s="16" t="n">
        <v>0</v>
      </c>
      <c r="G5150" s="16" t="n">
        <v>6670.11</v>
      </c>
      <c r="H5150" s="16" t="n">
        <v>6670.11</v>
      </c>
    </row>
    <row r="5151" customFormat="false" ht="15" hidden="false" customHeight="true" outlineLevel="0" collapsed="false">
      <c r="A5151" s="1" t="s">
        <v>7609</v>
      </c>
      <c r="B5151" s="1" t="s">
        <v>187</v>
      </c>
      <c r="C5151" s="1" t="s">
        <v>1539</v>
      </c>
      <c r="D5151" s="1" t="s">
        <v>2025</v>
      </c>
      <c r="E5151" s="1" t="s">
        <v>2018</v>
      </c>
      <c r="F5151" s="16" t="n">
        <v>0</v>
      </c>
      <c r="G5151" s="16" t="n">
        <v>8889.49</v>
      </c>
      <c r="H5151" s="16" t="n">
        <v>8889.49</v>
      </c>
    </row>
    <row r="5152" customFormat="false" ht="15" hidden="false" customHeight="true" outlineLevel="0" collapsed="false">
      <c r="A5152" s="1" t="s">
        <v>7610</v>
      </c>
      <c r="B5152" s="1" t="s">
        <v>1593</v>
      </c>
      <c r="C5152" s="1" t="s">
        <v>2890</v>
      </c>
      <c r="D5152" s="1" t="s">
        <v>2055</v>
      </c>
      <c r="E5152" s="1" t="s">
        <v>2018</v>
      </c>
      <c r="F5152" s="16" t="n">
        <v>0</v>
      </c>
      <c r="G5152" s="16" t="n">
        <v>3883.73</v>
      </c>
      <c r="H5152" s="16" t="n">
        <v>3883.73</v>
      </c>
    </row>
    <row r="5153" customFormat="false" ht="15" hidden="false" customHeight="true" outlineLevel="0" collapsed="false">
      <c r="A5153" s="1" t="s">
        <v>7611</v>
      </c>
      <c r="B5153" s="1" t="s">
        <v>540</v>
      </c>
      <c r="C5153" s="1" t="s">
        <v>4838</v>
      </c>
      <c r="D5153" s="1" t="s">
        <v>2017</v>
      </c>
      <c r="E5153" s="1" t="s">
        <v>2022</v>
      </c>
      <c r="F5153" s="16" t="n">
        <v>0</v>
      </c>
      <c r="G5153" s="16" t="n">
        <v>7574.66</v>
      </c>
      <c r="H5153" s="16" t="n">
        <v>7574.66</v>
      </c>
    </row>
    <row r="5154" customFormat="false" ht="15" hidden="false" customHeight="true" outlineLevel="0" collapsed="false">
      <c r="A5154" s="1" t="s">
        <v>7612</v>
      </c>
      <c r="B5154" s="1" t="s">
        <v>1145</v>
      </c>
      <c r="C5154" s="1" t="s">
        <v>618</v>
      </c>
      <c r="D5154" s="1" t="s">
        <v>2025</v>
      </c>
      <c r="E5154" s="1" t="s">
        <v>2018</v>
      </c>
      <c r="F5154" s="16" t="n">
        <v>0</v>
      </c>
      <c r="G5154" s="16" t="n">
        <v>3247.54</v>
      </c>
      <c r="H5154" s="16" t="n">
        <v>3247.54</v>
      </c>
    </row>
    <row r="5155" customFormat="false" ht="15" hidden="false" customHeight="true" outlineLevel="0" collapsed="false">
      <c r="A5155" s="1" t="s">
        <v>7613</v>
      </c>
      <c r="B5155" s="1" t="s">
        <v>1236</v>
      </c>
      <c r="C5155" s="1" t="s">
        <v>673</v>
      </c>
      <c r="D5155" s="1" t="s">
        <v>2021</v>
      </c>
      <c r="E5155" s="1" t="s">
        <v>2018</v>
      </c>
      <c r="F5155" s="16" t="n">
        <v>49</v>
      </c>
      <c r="G5155" s="16" t="n">
        <v>675.24</v>
      </c>
      <c r="H5155" s="16" t="n">
        <v>724.24</v>
      </c>
    </row>
    <row r="5156" customFormat="false" ht="15" hidden="false" customHeight="true" outlineLevel="0" collapsed="false">
      <c r="A5156" s="1" t="s">
        <v>7614</v>
      </c>
      <c r="B5156" s="1" t="s">
        <v>1527</v>
      </c>
      <c r="C5156" s="1" t="s">
        <v>4202</v>
      </c>
      <c r="D5156" s="1" t="s">
        <v>2017</v>
      </c>
      <c r="E5156" s="1" t="s">
        <v>2018</v>
      </c>
      <c r="F5156" s="16" t="n">
        <v>0</v>
      </c>
      <c r="G5156" s="16" t="n">
        <v>9782.35</v>
      </c>
      <c r="H5156" s="16" t="n">
        <v>9782.35</v>
      </c>
    </row>
    <row r="5157" customFormat="false" ht="15" hidden="false" customHeight="true" outlineLevel="0" collapsed="false">
      <c r="A5157" s="1" t="s">
        <v>7615</v>
      </c>
      <c r="B5157" s="1" t="s">
        <v>1052</v>
      </c>
      <c r="C5157" s="1" t="s">
        <v>1445</v>
      </c>
      <c r="D5157" s="1" t="s">
        <v>2017</v>
      </c>
      <c r="E5157" s="1" t="s">
        <v>2018</v>
      </c>
      <c r="F5157" s="16" t="n">
        <v>79</v>
      </c>
      <c r="G5157" s="16" t="n">
        <v>311.15</v>
      </c>
      <c r="H5157" s="16" t="n">
        <v>390.15</v>
      </c>
    </row>
    <row r="5158" customFormat="false" ht="15" hidden="false" customHeight="true" outlineLevel="0" collapsed="false">
      <c r="A5158" s="1" t="s">
        <v>7616</v>
      </c>
      <c r="B5158" s="1" t="s">
        <v>1548</v>
      </c>
      <c r="C5158" s="1" t="s">
        <v>2034</v>
      </c>
      <c r="D5158" s="1" t="s">
        <v>2025</v>
      </c>
      <c r="E5158" s="1" t="s">
        <v>2018</v>
      </c>
      <c r="F5158" s="16" t="n">
        <v>99</v>
      </c>
      <c r="G5158" s="16" t="n">
        <v>647.02</v>
      </c>
      <c r="H5158" s="16" t="n">
        <v>746.02</v>
      </c>
    </row>
    <row r="5159" customFormat="false" ht="15" hidden="false" customHeight="true" outlineLevel="0" collapsed="false">
      <c r="A5159" s="1" t="s">
        <v>7617</v>
      </c>
      <c r="B5159" s="1" t="s">
        <v>1151</v>
      </c>
      <c r="C5159" s="1" t="s">
        <v>2432</v>
      </c>
      <c r="D5159" s="1" t="s">
        <v>2028</v>
      </c>
      <c r="E5159" s="1" t="s">
        <v>2022</v>
      </c>
      <c r="F5159" s="16" t="n">
        <v>0</v>
      </c>
      <c r="G5159" s="16" t="n">
        <v>4749.04</v>
      </c>
      <c r="H5159" s="16" t="n">
        <v>4749.04</v>
      </c>
    </row>
    <row r="5160" customFormat="false" ht="15" hidden="false" customHeight="true" outlineLevel="0" collapsed="false">
      <c r="A5160" s="1" t="s">
        <v>7618</v>
      </c>
      <c r="B5160" s="1" t="s">
        <v>1548</v>
      </c>
      <c r="C5160" s="1" t="s">
        <v>6824</v>
      </c>
      <c r="D5160" s="1" t="s">
        <v>2021</v>
      </c>
      <c r="E5160" s="1" t="s">
        <v>2018</v>
      </c>
      <c r="F5160" s="16" t="n">
        <v>0</v>
      </c>
      <c r="G5160" s="16" t="n">
        <v>5949.05</v>
      </c>
      <c r="H5160" s="16" t="n">
        <v>5949.05</v>
      </c>
    </row>
    <row r="5161" customFormat="false" ht="15" hidden="false" customHeight="true" outlineLevel="0" collapsed="false">
      <c r="A5161" s="1" t="s">
        <v>7619</v>
      </c>
      <c r="B5161" s="1" t="s">
        <v>416</v>
      </c>
      <c r="C5161" s="1" t="s">
        <v>1177</v>
      </c>
      <c r="D5161" s="1" t="s">
        <v>2017</v>
      </c>
      <c r="E5161" s="1" t="s">
        <v>2018</v>
      </c>
      <c r="F5161" s="16" t="n">
        <v>0</v>
      </c>
      <c r="G5161" s="16" t="n">
        <v>2784.36</v>
      </c>
      <c r="H5161" s="16" t="n">
        <v>2784.36</v>
      </c>
    </row>
    <row r="5162" customFormat="false" ht="15" hidden="false" customHeight="true" outlineLevel="0" collapsed="false">
      <c r="A5162" s="1" t="s">
        <v>7620</v>
      </c>
      <c r="B5162" s="1" t="s">
        <v>478</v>
      </c>
      <c r="C5162" s="1" t="s">
        <v>2154</v>
      </c>
      <c r="D5162" s="1" t="s">
        <v>2017</v>
      </c>
      <c r="E5162" s="1" t="s">
        <v>2018</v>
      </c>
      <c r="F5162" s="16" t="n">
        <v>79</v>
      </c>
      <c r="G5162" s="16" t="n">
        <v>750.27</v>
      </c>
      <c r="H5162" s="16" t="n">
        <v>829.27</v>
      </c>
    </row>
    <row r="5163" customFormat="false" ht="15" hidden="false" customHeight="true" outlineLevel="0" collapsed="false">
      <c r="A5163" s="1" t="s">
        <v>7621</v>
      </c>
      <c r="B5163" s="1" t="s">
        <v>1360</v>
      </c>
      <c r="C5163" s="1" t="s">
        <v>2850</v>
      </c>
      <c r="D5163" s="1" t="s">
        <v>2017</v>
      </c>
      <c r="E5163" s="1" t="s">
        <v>2018</v>
      </c>
      <c r="F5163" s="16" t="n">
        <v>99</v>
      </c>
      <c r="G5163" s="16" t="n">
        <v>1380.78</v>
      </c>
      <c r="H5163" s="16" t="n">
        <v>1479.78</v>
      </c>
    </row>
    <row r="5164" customFormat="false" ht="15" hidden="false" customHeight="true" outlineLevel="0" collapsed="false">
      <c r="A5164" s="1" t="s">
        <v>7622</v>
      </c>
      <c r="B5164" s="1" t="s">
        <v>708</v>
      </c>
      <c r="C5164" s="1" t="s">
        <v>2180</v>
      </c>
      <c r="D5164" s="1" t="s">
        <v>2021</v>
      </c>
      <c r="E5164" s="1" t="s">
        <v>2018</v>
      </c>
      <c r="F5164" s="16" t="n">
        <v>0</v>
      </c>
      <c r="G5164" s="16" t="n">
        <v>11477.84</v>
      </c>
      <c r="H5164" s="16" t="n">
        <v>11477.84</v>
      </c>
    </row>
    <row r="5165" customFormat="false" ht="15" hidden="false" customHeight="true" outlineLevel="0" collapsed="false">
      <c r="A5165" s="1" t="s">
        <v>7623</v>
      </c>
      <c r="B5165" s="1" t="s">
        <v>872</v>
      </c>
      <c r="C5165" s="1" t="s">
        <v>1570</v>
      </c>
      <c r="D5165" s="1" t="s">
        <v>2025</v>
      </c>
      <c r="E5165" s="1" t="s">
        <v>2018</v>
      </c>
      <c r="F5165" s="16" t="n">
        <v>99</v>
      </c>
      <c r="G5165" s="16" t="n">
        <v>750.27</v>
      </c>
      <c r="H5165" s="16" t="n">
        <v>849.27</v>
      </c>
    </row>
    <row r="5166" customFormat="false" ht="15" hidden="false" customHeight="true" outlineLevel="0" collapsed="false">
      <c r="A5166" s="1" t="s">
        <v>7624</v>
      </c>
      <c r="B5166" s="1" t="s">
        <v>1583</v>
      </c>
      <c r="C5166" s="1" t="s">
        <v>3228</v>
      </c>
      <c r="D5166" s="1" t="s">
        <v>2025</v>
      </c>
      <c r="E5166" s="1" t="s">
        <v>2018</v>
      </c>
      <c r="F5166" s="16" t="n">
        <v>0</v>
      </c>
      <c r="G5166" s="16" t="n">
        <v>20502.48</v>
      </c>
      <c r="H5166" s="16" t="n">
        <v>20502.48</v>
      </c>
    </row>
    <row r="5167" customFormat="false" ht="15" hidden="false" customHeight="true" outlineLevel="0" collapsed="false">
      <c r="A5167" s="1" t="s">
        <v>7625</v>
      </c>
      <c r="B5167" s="1" t="s">
        <v>447</v>
      </c>
      <c r="C5167" s="1" t="s">
        <v>865</v>
      </c>
      <c r="D5167" s="1" t="s">
        <v>2021</v>
      </c>
      <c r="E5167" s="1" t="s">
        <v>2022</v>
      </c>
      <c r="F5167" s="16" t="n">
        <v>49</v>
      </c>
      <c r="G5167" s="16" t="n">
        <v>591.18</v>
      </c>
      <c r="H5167" s="16" t="n">
        <v>640.18</v>
      </c>
    </row>
    <row r="5168" customFormat="false" ht="15" hidden="false" customHeight="true" outlineLevel="0" collapsed="false">
      <c r="A5168" s="1" t="s">
        <v>7626</v>
      </c>
      <c r="B5168" s="1" t="s">
        <v>271</v>
      </c>
      <c r="C5168" s="1" t="s">
        <v>1243</v>
      </c>
      <c r="D5168" s="1" t="s">
        <v>2025</v>
      </c>
      <c r="E5168" s="1" t="s">
        <v>2022</v>
      </c>
      <c r="F5168" s="16" t="n">
        <v>0</v>
      </c>
      <c r="G5168" s="16" t="n">
        <v>21064.68</v>
      </c>
      <c r="H5168" s="16" t="n">
        <v>21064.68</v>
      </c>
    </row>
    <row r="5169" customFormat="false" ht="15" hidden="false" customHeight="true" outlineLevel="0" collapsed="false">
      <c r="A5169" s="1" t="s">
        <v>7627</v>
      </c>
      <c r="B5169" s="1" t="s">
        <v>1071</v>
      </c>
      <c r="C5169" s="1" t="s">
        <v>1197</v>
      </c>
      <c r="D5169" s="1" t="s">
        <v>2017</v>
      </c>
      <c r="E5169" s="1" t="s">
        <v>2022</v>
      </c>
      <c r="F5169" s="16" t="n">
        <v>0</v>
      </c>
      <c r="G5169" s="16" t="n">
        <v>8024.02</v>
      </c>
      <c r="H5169" s="16" t="n">
        <v>8024.02</v>
      </c>
    </row>
    <row r="5170" customFormat="false" ht="15" hidden="false" customHeight="true" outlineLevel="0" collapsed="false">
      <c r="A5170" s="1" t="s">
        <v>7628</v>
      </c>
      <c r="B5170" s="1" t="s">
        <v>1806</v>
      </c>
      <c r="C5170" s="1" t="s">
        <v>2835</v>
      </c>
      <c r="D5170" s="1" t="s">
        <v>2025</v>
      </c>
      <c r="E5170" s="1" t="s">
        <v>2018</v>
      </c>
      <c r="F5170" s="16" t="n">
        <v>79</v>
      </c>
      <c r="G5170" s="16" t="n">
        <v>1821.37</v>
      </c>
      <c r="H5170" s="16" t="n">
        <v>1900.37</v>
      </c>
    </row>
    <row r="5171" customFormat="false" ht="15" hidden="false" customHeight="true" outlineLevel="0" collapsed="false">
      <c r="A5171" s="1" t="s">
        <v>7629</v>
      </c>
      <c r="B5171" s="1" t="s">
        <v>1190</v>
      </c>
      <c r="C5171" s="1" t="s">
        <v>2665</v>
      </c>
      <c r="D5171" s="1" t="s">
        <v>2025</v>
      </c>
      <c r="E5171" s="1" t="s">
        <v>2018</v>
      </c>
      <c r="F5171" s="16" t="n">
        <v>0</v>
      </c>
      <c r="G5171" s="16" t="n">
        <v>2755.44</v>
      </c>
      <c r="H5171" s="16" t="n">
        <v>2755.44</v>
      </c>
    </row>
    <row r="5172" customFormat="false" ht="15" hidden="false" customHeight="true" outlineLevel="0" collapsed="false">
      <c r="A5172" s="1" t="s">
        <v>7630</v>
      </c>
      <c r="B5172" s="1" t="s">
        <v>1668</v>
      </c>
      <c r="C5172" s="1" t="s">
        <v>1174</v>
      </c>
      <c r="D5172" s="1" t="s">
        <v>2055</v>
      </c>
      <c r="E5172" s="1" t="s">
        <v>2018</v>
      </c>
      <c r="F5172" s="16" t="n">
        <v>0</v>
      </c>
      <c r="G5172" s="16" t="n">
        <v>21820.88</v>
      </c>
      <c r="H5172" s="16" t="n">
        <v>21820.88</v>
      </c>
    </row>
    <row r="5173" customFormat="false" ht="15" hidden="false" customHeight="true" outlineLevel="0" collapsed="false">
      <c r="A5173" s="1" t="s">
        <v>7631</v>
      </c>
      <c r="B5173" s="1" t="s">
        <v>758</v>
      </c>
      <c r="C5173" s="1" t="s">
        <v>2133</v>
      </c>
      <c r="D5173" s="1" t="s">
        <v>2025</v>
      </c>
      <c r="E5173" s="1" t="s">
        <v>2018</v>
      </c>
      <c r="F5173" s="16" t="n">
        <v>49</v>
      </c>
      <c r="G5173" s="16" t="n">
        <v>458.06</v>
      </c>
      <c r="H5173" s="16" t="n">
        <v>507.06</v>
      </c>
    </row>
    <row r="5174" customFormat="false" ht="15" hidden="false" customHeight="true" outlineLevel="0" collapsed="false">
      <c r="A5174" s="1" t="s">
        <v>7632</v>
      </c>
      <c r="B5174" s="1" t="s">
        <v>1647</v>
      </c>
      <c r="C5174" s="1" t="s">
        <v>1103</v>
      </c>
      <c r="D5174" s="1" t="s">
        <v>2017</v>
      </c>
      <c r="E5174" s="1" t="s">
        <v>2018</v>
      </c>
      <c r="F5174" s="16" t="n">
        <v>0</v>
      </c>
      <c r="G5174" s="16" t="n">
        <v>5141.82</v>
      </c>
      <c r="H5174" s="16" t="n">
        <v>5141.82</v>
      </c>
    </row>
    <row r="5175" customFormat="false" ht="15" hidden="false" customHeight="true" outlineLevel="0" collapsed="false">
      <c r="A5175" s="1" t="s">
        <v>7633</v>
      </c>
      <c r="B5175" s="1" t="s">
        <v>1568</v>
      </c>
      <c r="C5175" s="1" t="s">
        <v>2764</v>
      </c>
      <c r="D5175" s="1" t="s">
        <v>2025</v>
      </c>
      <c r="E5175" s="1" t="s">
        <v>2018</v>
      </c>
      <c r="F5175" s="16" t="n">
        <v>0</v>
      </c>
      <c r="G5175" s="16" t="n">
        <v>24208.39</v>
      </c>
      <c r="H5175" s="16" t="n">
        <v>24208.39</v>
      </c>
    </row>
    <row r="5176" customFormat="false" ht="15" hidden="false" customHeight="true" outlineLevel="0" collapsed="false">
      <c r="A5176" s="1" t="s">
        <v>7634</v>
      </c>
      <c r="B5176" s="1" t="s">
        <v>1236</v>
      </c>
      <c r="C5176" s="1" t="s">
        <v>270</v>
      </c>
      <c r="D5176" s="1" t="s">
        <v>2017</v>
      </c>
      <c r="E5176" s="1" t="s">
        <v>2018</v>
      </c>
      <c r="F5176" s="16" t="n">
        <v>0</v>
      </c>
      <c r="G5176" s="16" t="n">
        <v>18343.96</v>
      </c>
      <c r="H5176" s="16" t="n">
        <v>18343.96</v>
      </c>
    </row>
    <row r="5177" customFormat="false" ht="15" hidden="false" customHeight="true" outlineLevel="0" collapsed="false">
      <c r="A5177" s="1" t="s">
        <v>7635</v>
      </c>
      <c r="B5177" s="1" t="s">
        <v>960</v>
      </c>
      <c r="C5177" s="1" t="s">
        <v>2069</v>
      </c>
      <c r="D5177" s="1" t="s">
        <v>2017</v>
      </c>
      <c r="E5177" s="1" t="s">
        <v>2018</v>
      </c>
      <c r="F5177" s="16" t="n">
        <v>0</v>
      </c>
      <c r="G5177" s="16" t="n">
        <v>4061.73</v>
      </c>
      <c r="H5177" s="16" t="n">
        <v>4061.73</v>
      </c>
    </row>
    <row r="5178" customFormat="false" ht="15" hidden="false" customHeight="true" outlineLevel="0" collapsed="false">
      <c r="A5178" s="1" t="s">
        <v>7636</v>
      </c>
      <c r="B5178" s="1" t="s">
        <v>1137</v>
      </c>
      <c r="C5178" s="1" t="s">
        <v>865</v>
      </c>
      <c r="D5178" s="1" t="s">
        <v>2021</v>
      </c>
      <c r="E5178" s="1" t="s">
        <v>2018</v>
      </c>
      <c r="F5178" s="16" t="n">
        <v>0</v>
      </c>
      <c r="G5178" s="16" t="n">
        <v>4205.88</v>
      </c>
      <c r="H5178" s="16" t="n">
        <v>4205.88</v>
      </c>
    </row>
    <row r="5179" customFormat="false" ht="15" hidden="false" customHeight="true" outlineLevel="0" collapsed="false">
      <c r="A5179" s="1" t="s">
        <v>7637</v>
      </c>
      <c r="B5179" s="1" t="s">
        <v>1289</v>
      </c>
      <c r="C5179" s="1" t="s">
        <v>2130</v>
      </c>
      <c r="D5179" s="1" t="s">
        <v>2025</v>
      </c>
      <c r="E5179" s="1" t="s">
        <v>2018</v>
      </c>
      <c r="F5179" s="16" t="n">
        <v>0</v>
      </c>
      <c r="G5179" s="16" t="n">
        <v>6622.92</v>
      </c>
      <c r="H5179" s="16" t="n">
        <v>6622.92</v>
      </c>
    </row>
    <row r="5180" customFormat="false" ht="15" hidden="false" customHeight="true" outlineLevel="0" collapsed="false">
      <c r="A5180" s="1" t="s">
        <v>7638</v>
      </c>
      <c r="B5180" s="1" t="s">
        <v>1145</v>
      </c>
      <c r="C5180" s="1" t="s">
        <v>1291</v>
      </c>
      <c r="D5180" s="1" t="s">
        <v>2025</v>
      </c>
      <c r="E5180" s="1" t="s">
        <v>2018</v>
      </c>
      <c r="F5180" s="16" t="n">
        <v>79</v>
      </c>
      <c r="G5180" s="16" t="n">
        <v>458.06</v>
      </c>
      <c r="H5180" s="16" t="n">
        <v>537.06</v>
      </c>
    </row>
    <row r="5181" customFormat="false" ht="15" hidden="false" customHeight="true" outlineLevel="0" collapsed="false">
      <c r="A5181" s="1" t="s">
        <v>7639</v>
      </c>
      <c r="B5181" s="1" t="s">
        <v>803</v>
      </c>
      <c r="C5181" s="1" t="s">
        <v>1708</v>
      </c>
      <c r="D5181" s="1" t="s">
        <v>2025</v>
      </c>
      <c r="E5181" s="1" t="s">
        <v>2018</v>
      </c>
      <c r="F5181" s="16" t="n">
        <v>0</v>
      </c>
      <c r="G5181" s="16" t="n">
        <v>2671.74</v>
      </c>
      <c r="H5181" s="16" t="n">
        <v>2671.74</v>
      </c>
    </row>
    <row r="5182" customFormat="false" ht="15" hidden="false" customHeight="true" outlineLevel="0" collapsed="false">
      <c r="A5182" s="1" t="s">
        <v>7640</v>
      </c>
      <c r="B5182" s="1" t="s">
        <v>1315</v>
      </c>
      <c r="C5182" s="1" t="s">
        <v>1073</v>
      </c>
      <c r="D5182" s="1" t="s">
        <v>2025</v>
      </c>
      <c r="E5182" s="1" t="s">
        <v>2018</v>
      </c>
      <c r="F5182" s="16" t="n">
        <v>0</v>
      </c>
      <c r="G5182" s="16" t="n">
        <v>18807.78</v>
      </c>
      <c r="H5182" s="16" t="n">
        <v>18807.78</v>
      </c>
    </row>
    <row r="5183" customFormat="false" ht="15" hidden="false" customHeight="true" outlineLevel="0" collapsed="false">
      <c r="A5183" s="1" t="s">
        <v>7641</v>
      </c>
      <c r="B5183" s="1" t="s">
        <v>923</v>
      </c>
      <c r="C5183" s="1" t="s">
        <v>1380</v>
      </c>
      <c r="D5183" s="1" t="s">
        <v>2025</v>
      </c>
      <c r="E5183" s="1" t="s">
        <v>2045</v>
      </c>
      <c r="F5183" s="16" t="n">
        <v>0</v>
      </c>
      <c r="G5183" s="16" t="n">
        <v>5238.25</v>
      </c>
      <c r="H5183" s="16" t="n">
        <v>5238.25</v>
      </c>
    </row>
    <row r="5184" customFormat="false" ht="15" hidden="false" customHeight="true" outlineLevel="0" collapsed="false">
      <c r="A5184" s="1" t="s">
        <v>7642</v>
      </c>
      <c r="B5184" s="1" t="s">
        <v>1435</v>
      </c>
      <c r="C5184" s="1" t="s">
        <v>1171</v>
      </c>
      <c r="D5184" s="1" t="s">
        <v>2017</v>
      </c>
      <c r="E5184" s="1" t="s">
        <v>2018</v>
      </c>
      <c r="F5184" s="16" t="n">
        <v>79</v>
      </c>
      <c r="G5184" s="16" t="n">
        <v>973.31</v>
      </c>
      <c r="H5184" s="16" t="n">
        <v>1052.31</v>
      </c>
    </row>
    <row r="5185" customFormat="false" ht="15" hidden="false" customHeight="true" outlineLevel="0" collapsed="false">
      <c r="A5185" s="1" t="s">
        <v>7643</v>
      </c>
      <c r="B5185" s="1" t="s">
        <v>668</v>
      </c>
      <c r="C5185" s="1" t="s">
        <v>874</v>
      </c>
      <c r="D5185" s="1" t="s">
        <v>2025</v>
      </c>
      <c r="E5185" s="1" t="s">
        <v>2018</v>
      </c>
      <c r="F5185" s="16" t="n">
        <v>0</v>
      </c>
      <c r="G5185" s="16" t="n">
        <v>4914.12</v>
      </c>
      <c r="H5185" s="16" t="n">
        <v>4914.12</v>
      </c>
    </row>
    <row r="5186" customFormat="false" ht="15" hidden="false" customHeight="true" outlineLevel="0" collapsed="false">
      <c r="A5186" s="1" t="s">
        <v>7644</v>
      </c>
      <c r="B5186" s="1" t="s">
        <v>586</v>
      </c>
      <c r="C5186" s="1" t="s">
        <v>760</v>
      </c>
      <c r="D5186" s="1" t="s">
        <v>2017</v>
      </c>
      <c r="E5186" s="1" t="s">
        <v>2045</v>
      </c>
      <c r="F5186" s="16" t="n">
        <v>99</v>
      </c>
      <c r="G5186" s="16" t="n">
        <v>2374.52</v>
      </c>
      <c r="H5186" s="16" t="n">
        <v>2473.52</v>
      </c>
    </row>
    <row r="5187" customFormat="false" ht="15" hidden="false" customHeight="true" outlineLevel="0" collapsed="false">
      <c r="A5187" s="1" t="s">
        <v>7645</v>
      </c>
      <c r="B5187" s="1" t="s">
        <v>1343</v>
      </c>
      <c r="C5187" s="1" t="s">
        <v>2635</v>
      </c>
      <c r="D5187" s="1" t="s">
        <v>2025</v>
      </c>
      <c r="E5187" s="1" t="s">
        <v>2018</v>
      </c>
      <c r="F5187" s="16" t="n">
        <v>0</v>
      </c>
      <c r="G5187" s="16" t="n">
        <v>4251.03</v>
      </c>
      <c r="H5187" s="16" t="n">
        <v>4251.03</v>
      </c>
    </row>
    <row r="5188" customFormat="false" ht="15" hidden="false" customHeight="true" outlineLevel="0" collapsed="false">
      <c r="A5188" s="1" t="s">
        <v>7646</v>
      </c>
      <c r="B5188" s="1" t="s">
        <v>763</v>
      </c>
      <c r="C5188" s="1" t="s">
        <v>1693</v>
      </c>
      <c r="D5188" s="1" t="s">
        <v>2028</v>
      </c>
      <c r="E5188" s="1" t="s">
        <v>2018</v>
      </c>
      <c r="F5188" s="16" t="n">
        <v>0</v>
      </c>
      <c r="G5188" s="16" t="n">
        <v>6455.3</v>
      </c>
      <c r="H5188" s="16" t="n">
        <v>6455.3</v>
      </c>
    </row>
    <row r="5189" customFormat="false" ht="15" hidden="false" customHeight="true" outlineLevel="0" collapsed="false">
      <c r="A5189" s="1" t="s">
        <v>7647</v>
      </c>
      <c r="B5189" s="1" t="s">
        <v>1703</v>
      </c>
      <c r="C5189" s="1" t="s">
        <v>4238</v>
      </c>
      <c r="D5189" s="1" t="s">
        <v>2025</v>
      </c>
      <c r="E5189" s="1" t="s">
        <v>2018</v>
      </c>
      <c r="F5189" s="16" t="n">
        <v>0</v>
      </c>
      <c r="G5189" s="16" t="n">
        <v>5776.16</v>
      </c>
      <c r="H5189" s="16" t="n">
        <v>5776.16</v>
      </c>
    </row>
    <row r="5190" customFormat="false" ht="15" hidden="false" customHeight="true" outlineLevel="0" collapsed="false">
      <c r="A5190" s="1" t="s">
        <v>7648</v>
      </c>
      <c r="B5190" s="1" t="s">
        <v>420</v>
      </c>
      <c r="C5190" s="1" t="s">
        <v>4735</v>
      </c>
      <c r="D5190" s="1" t="s">
        <v>2021</v>
      </c>
      <c r="E5190" s="1" t="s">
        <v>2018</v>
      </c>
      <c r="F5190" s="16" t="n">
        <v>0</v>
      </c>
      <c r="G5190" s="16" t="n">
        <v>10714.85</v>
      </c>
      <c r="H5190" s="16" t="n">
        <v>10714.85</v>
      </c>
    </row>
    <row r="5191" customFormat="false" ht="15" hidden="false" customHeight="true" outlineLevel="0" collapsed="false">
      <c r="A5191" s="1" t="s">
        <v>7649</v>
      </c>
      <c r="B5191" s="1" t="s">
        <v>989</v>
      </c>
      <c r="C5191" s="1" t="s">
        <v>991</v>
      </c>
      <c r="D5191" s="1" t="s">
        <v>2017</v>
      </c>
      <c r="E5191" s="1" t="s">
        <v>2018</v>
      </c>
      <c r="F5191" s="16" t="n">
        <v>0</v>
      </c>
      <c r="G5191" s="16" t="n">
        <v>6820</v>
      </c>
      <c r="H5191" s="16" t="n">
        <v>6820</v>
      </c>
    </row>
    <row r="5192" customFormat="false" ht="15" hidden="false" customHeight="true" outlineLevel="0" collapsed="false">
      <c r="A5192" s="1" t="s">
        <v>7650</v>
      </c>
      <c r="B5192" s="1" t="s">
        <v>1132</v>
      </c>
      <c r="C5192" s="1" t="s">
        <v>1374</v>
      </c>
      <c r="D5192" s="1" t="s">
        <v>2025</v>
      </c>
      <c r="E5192" s="1" t="s">
        <v>2018</v>
      </c>
      <c r="F5192" s="16" t="n">
        <v>0</v>
      </c>
      <c r="G5192" s="16" t="n">
        <v>7986.89</v>
      </c>
      <c r="H5192" s="16" t="n">
        <v>7986.89</v>
      </c>
    </row>
    <row r="5193" customFormat="false" ht="15" hidden="false" customHeight="true" outlineLevel="0" collapsed="false">
      <c r="A5193" s="1" t="s">
        <v>7651</v>
      </c>
      <c r="B5193" s="1" t="s">
        <v>1315</v>
      </c>
      <c r="C5193" s="1" t="s">
        <v>221</v>
      </c>
      <c r="D5193" s="1" t="s">
        <v>2017</v>
      </c>
      <c r="E5193" s="1" t="s">
        <v>2018</v>
      </c>
      <c r="F5193" s="16" t="n">
        <v>0</v>
      </c>
      <c r="G5193" s="16" t="n">
        <v>18744.9</v>
      </c>
      <c r="H5193" s="16" t="n">
        <v>18744.9</v>
      </c>
    </row>
    <row r="5194" customFormat="false" ht="15" hidden="false" customHeight="true" outlineLevel="0" collapsed="false">
      <c r="A5194" s="1" t="s">
        <v>7652</v>
      </c>
      <c r="B5194" s="1" t="s">
        <v>1522</v>
      </c>
      <c r="C5194" s="1" t="s">
        <v>981</v>
      </c>
      <c r="D5194" s="1" t="s">
        <v>2021</v>
      </c>
      <c r="E5194" s="1" t="s">
        <v>2018</v>
      </c>
      <c r="F5194" s="16" t="n">
        <v>49</v>
      </c>
      <c r="G5194" s="16" t="n">
        <v>295.59</v>
      </c>
      <c r="H5194" s="16" t="n">
        <v>344.59</v>
      </c>
    </row>
    <row r="5195" customFormat="false" ht="15" hidden="false" customHeight="true" outlineLevel="0" collapsed="false">
      <c r="A5195" s="1" t="s">
        <v>7653</v>
      </c>
      <c r="B5195" s="1" t="s">
        <v>934</v>
      </c>
      <c r="C5195" s="1" t="s">
        <v>2764</v>
      </c>
      <c r="D5195" s="1" t="s">
        <v>2017</v>
      </c>
      <c r="E5195" s="1" t="s">
        <v>2022</v>
      </c>
      <c r="F5195" s="16" t="n">
        <v>0</v>
      </c>
      <c r="G5195" s="16" t="n">
        <v>4177</v>
      </c>
      <c r="H5195" s="16" t="n">
        <v>4177</v>
      </c>
    </row>
    <row r="5196" customFormat="false" ht="15" hidden="false" customHeight="true" outlineLevel="0" collapsed="false">
      <c r="A5196" s="1" t="s">
        <v>7654</v>
      </c>
      <c r="B5196" s="1" t="s">
        <v>1405</v>
      </c>
      <c r="C5196" s="1" t="s">
        <v>2150</v>
      </c>
      <c r="D5196" s="1" t="s">
        <v>2017</v>
      </c>
      <c r="E5196" s="1" t="s">
        <v>2018</v>
      </c>
      <c r="F5196" s="16" t="n">
        <v>0</v>
      </c>
      <c r="G5196" s="16" t="n">
        <v>5527.92</v>
      </c>
      <c r="H5196" s="16" t="n">
        <v>5527.92</v>
      </c>
    </row>
    <row r="5197" customFormat="false" ht="15" hidden="false" customHeight="true" outlineLevel="0" collapsed="false">
      <c r="A5197" s="1" t="s">
        <v>7655</v>
      </c>
      <c r="B5197" s="1" t="s">
        <v>1844</v>
      </c>
      <c r="C5197" s="1" t="s">
        <v>5403</v>
      </c>
      <c r="D5197" s="1" t="s">
        <v>2021</v>
      </c>
      <c r="E5197" s="1" t="s">
        <v>2018</v>
      </c>
      <c r="F5197" s="16" t="n">
        <v>0</v>
      </c>
      <c r="G5197" s="16" t="n">
        <v>4381.95</v>
      </c>
      <c r="H5197" s="16" t="n">
        <v>4381.95</v>
      </c>
    </row>
    <row r="5198" customFormat="false" ht="15" hidden="false" customHeight="true" outlineLevel="0" collapsed="false">
      <c r="A5198" s="1" t="s">
        <v>7656</v>
      </c>
      <c r="B5198" s="1" t="s">
        <v>1184</v>
      </c>
      <c r="C5198" s="1" t="s">
        <v>2152</v>
      </c>
      <c r="D5198" s="1" t="s">
        <v>2025</v>
      </c>
      <c r="E5198" s="1" t="s">
        <v>2018</v>
      </c>
      <c r="F5198" s="16" t="n">
        <v>99</v>
      </c>
      <c r="G5198" s="16" t="n">
        <v>1500.54</v>
      </c>
      <c r="H5198" s="16" t="n">
        <v>1599.54</v>
      </c>
    </row>
    <row r="5199" customFormat="false" ht="15" hidden="false" customHeight="true" outlineLevel="0" collapsed="false">
      <c r="A5199" s="1" t="s">
        <v>7657</v>
      </c>
      <c r="B5199" s="1" t="s">
        <v>304</v>
      </c>
      <c r="C5199" s="1" t="s">
        <v>497</v>
      </c>
      <c r="D5199" s="1" t="s">
        <v>2017</v>
      </c>
      <c r="E5199" s="1" t="s">
        <v>2084</v>
      </c>
      <c r="F5199" s="16" t="n">
        <v>0</v>
      </c>
      <c r="G5199" s="16" t="n">
        <v>11680.42</v>
      </c>
      <c r="H5199" s="16" t="n">
        <v>11680.42</v>
      </c>
    </row>
    <row r="5200" customFormat="false" ht="15" hidden="false" customHeight="true" outlineLevel="0" collapsed="false">
      <c r="A5200" s="1" t="s">
        <v>7658</v>
      </c>
      <c r="B5200" s="1" t="s">
        <v>1747</v>
      </c>
      <c r="C5200" s="1" t="s">
        <v>3742</v>
      </c>
      <c r="D5200" s="1" t="s">
        <v>2032</v>
      </c>
      <c r="E5200" s="1" t="s">
        <v>2022</v>
      </c>
      <c r="F5200" s="16" t="n">
        <v>0</v>
      </c>
      <c r="G5200" s="16" t="n">
        <v>4957.11</v>
      </c>
      <c r="H5200" s="16" t="n">
        <v>4957.11</v>
      </c>
    </row>
    <row r="5201" customFormat="false" ht="15" hidden="false" customHeight="true" outlineLevel="0" collapsed="false">
      <c r="A5201" s="1" t="s">
        <v>7659</v>
      </c>
      <c r="B5201" s="1" t="s">
        <v>1145</v>
      </c>
      <c r="C5201" s="1" t="s">
        <v>1851</v>
      </c>
      <c r="D5201" s="1" t="s">
        <v>2021</v>
      </c>
      <c r="E5201" s="1" t="s">
        <v>2084</v>
      </c>
      <c r="F5201" s="16" t="n">
        <v>49</v>
      </c>
      <c r="G5201" s="16" t="n">
        <v>1821.37</v>
      </c>
      <c r="H5201" s="16" t="n">
        <v>1870.37</v>
      </c>
    </row>
    <row r="5202" customFormat="false" ht="15" hidden="false" customHeight="true" outlineLevel="0" collapsed="false">
      <c r="A5202" s="1" t="s">
        <v>7660</v>
      </c>
      <c r="B5202" s="1" t="s">
        <v>1297</v>
      </c>
      <c r="C5202" s="1" t="s">
        <v>2699</v>
      </c>
      <c r="D5202" s="1" t="s">
        <v>2017</v>
      </c>
      <c r="E5202" s="1" t="s">
        <v>2018</v>
      </c>
      <c r="F5202" s="16" t="n">
        <v>0</v>
      </c>
      <c r="G5202" s="16" t="n">
        <v>5362.18</v>
      </c>
      <c r="H5202" s="16" t="n">
        <v>5362.18</v>
      </c>
    </row>
    <row r="5203" customFormat="false" ht="15" hidden="false" customHeight="true" outlineLevel="0" collapsed="false">
      <c r="A5203" s="1" t="s">
        <v>7661</v>
      </c>
      <c r="B5203" s="1" t="s">
        <v>898</v>
      </c>
      <c r="C5203" s="1" t="s">
        <v>1509</v>
      </c>
      <c r="D5203" s="1" t="s">
        <v>2032</v>
      </c>
      <c r="E5203" s="1" t="s">
        <v>2018</v>
      </c>
      <c r="F5203" s="16" t="n">
        <v>0</v>
      </c>
      <c r="G5203" s="16" t="n">
        <v>3929.46</v>
      </c>
      <c r="H5203" s="16" t="n">
        <v>3929.46</v>
      </c>
    </row>
    <row r="5204" customFormat="false" ht="15" hidden="false" customHeight="true" outlineLevel="0" collapsed="false">
      <c r="A5204" s="1" t="s">
        <v>7662</v>
      </c>
      <c r="B5204" s="1" t="s">
        <v>1151</v>
      </c>
      <c r="C5204" s="1" t="s">
        <v>3134</v>
      </c>
      <c r="D5204" s="1" t="s">
        <v>2017</v>
      </c>
      <c r="E5204" s="1" t="s">
        <v>2018</v>
      </c>
      <c r="F5204" s="16" t="n">
        <v>0</v>
      </c>
      <c r="G5204" s="16" t="n">
        <v>6968.17</v>
      </c>
      <c r="H5204" s="16" t="n">
        <v>6968.17</v>
      </c>
    </row>
    <row r="5205" customFormat="false" ht="15" hidden="false" customHeight="true" outlineLevel="0" collapsed="false">
      <c r="A5205" s="1" t="s">
        <v>7663</v>
      </c>
      <c r="B5205" s="1" t="s">
        <v>879</v>
      </c>
      <c r="C5205" s="1" t="s">
        <v>2496</v>
      </c>
      <c r="D5205" s="1" t="s">
        <v>2025</v>
      </c>
      <c r="E5205" s="1" t="s">
        <v>2018</v>
      </c>
      <c r="F5205" s="16" t="n">
        <v>79</v>
      </c>
      <c r="G5205" s="16" t="n">
        <v>622.3</v>
      </c>
      <c r="H5205" s="16" t="n">
        <v>701.3</v>
      </c>
    </row>
    <row r="5206" customFormat="false" ht="15" hidden="false" customHeight="true" outlineLevel="0" collapsed="false">
      <c r="A5206" s="1" t="s">
        <v>7664</v>
      </c>
      <c r="B5206" s="1" t="s">
        <v>1844</v>
      </c>
      <c r="C5206" s="1" t="s">
        <v>3312</v>
      </c>
      <c r="D5206" s="1" t="s">
        <v>2017</v>
      </c>
      <c r="E5206" s="1" t="s">
        <v>2022</v>
      </c>
      <c r="F5206" s="16" t="n">
        <v>49</v>
      </c>
      <c r="G5206" s="16" t="n">
        <v>1500.54</v>
      </c>
      <c r="H5206" s="16" t="n">
        <v>1549.54</v>
      </c>
    </row>
    <row r="5207" customFormat="false" ht="15" hidden="false" customHeight="true" outlineLevel="0" collapsed="false">
      <c r="A5207" s="1" t="s">
        <v>7665</v>
      </c>
      <c r="B5207" s="1" t="s">
        <v>1596</v>
      </c>
      <c r="C5207" s="1" t="s">
        <v>2502</v>
      </c>
      <c r="D5207" s="1" t="s">
        <v>2021</v>
      </c>
      <c r="E5207" s="1" t="s">
        <v>2045</v>
      </c>
      <c r="F5207" s="16" t="n">
        <v>0</v>
      </c>
      <c r="G5207" s="16" t="n">
        <v>6115.79</v>
      </c>
      <c r="H5207" s="16" t="n">
        <v>6115.79</v>
      </c>
    </row>
    <row r="5208" customFormat="false" ht="15" hidden="false" customHeight="true" outlineLevel="0" collapsed="false">
      <c r="A5208" s="1" t="s">
        <v>7666</v>
      </c>
      <c r="B5208" s="1" t="s">
        <v>138</v>
      </c>
      <c r="C5208" s="1" t="s">
        <v>2097</v>
      </c>
      <c r="D5208" s="1" t="s">
        <v>2028</v>
      </c>
      <c r="E5208" s="1" t="s">
        <v>2018</v>
      </c>
      <c r="F5208" s="16" t="n">
        <v>0</v>
      </c>
      <c r="G5208" s="16" t="n">
        <v>4556.86</v>
      </c>
      <c r="H5208" s="16" t="n">
        <v>4556.86</v>
      </c>
    </row>
    <row r="5209" customFormat="false" ht="15" hidden="false" customHeight="true" outlineLevel="0" collapsed="false">
      <c r="A5209" s="1" t="s">
        <v>7667</v>
      </c>
      <c r="B5209" s="1" t="s">
        <v>1121</v>
      </c>
      <c r="C5209" s="1" t="s">
        <v>4398</v>
      </c>
      <c r="D5209" s="1" t="s">
        <v>2021</v>
      </c>
      <c r="E5209" s="1" t="s">
        <v>2045</v>
      </c>
      <c r="F5209" s="16" t="n">
        <v>0</v>
      </c>
      <c r="G5209" s="16" t="n">
        <v>2579.04</v>
      </c>
      <c r="H5209" s="16" t="n">
        <v>2579.04</v>
      </c>
    </row>
    <row r="5210" customFormat="false" ht="15" hidden="false" customHeight="true" outlineLevel="0" collapsed="false">
      <c r="A5210" s="1" t="s">
        <v>7668</v>
      </c>
      <c r="B5210" s="1" t="s">
        <v>1312</v>
      </c>
      <c r="C5210" s="1" t="s">
        <v>2807</v>
      </c>
      <c r="D5210" s="1" t="s">
        <v>2017</v>
      </c>
      <c r="E5210" s="1" t="s">
        <v>2018</v>
      </c>
      <c r="F5210" s="16" t="n">
        <v>0</v>
      </c>
      <c r="G5210" s="16" t="n">
        <v>6282.03</v>
      </c>
      <c r="H5210" s="16" t="n">
        <v>6282.03</v>
      </c>
    </row>
    <row r="5211" customFormat="false" ht="15" hidden="false" customHeight="true" outlineLevel="0" collapsed="false">
      <c r="A5211" s="1" t="s">
        <v>7669</v>
      </c>
      <c r="B5211" s="1" t="s">
        <v>855</v>
      </c>
      <c r="C5211" s="1" t="s">
        <v>263</v>
      </c>
      <c r="D5211" s="1" t="s">
        <v>2021</v>
      </c>
      <c r="E5211" s="1" t="s">
        <v>2018</v>
      </c>
      <c r="F5211" s="16" t="n">
        <v>0</v>
      </c>
      <c r="G5211" s="16" t="n">
        <v>12296.21</v>
      </c>
      <c r="H5211" s="16" t="n">
        <v>12296.21</v>
      </c>
    </row>
    <row r="5212" customFormat="false" ht="15" hidden="false" customHeight="true" outlineLevel="0" collapsed="false">
      <c r="A5212" s="1" t="s">
        <v>7670</v>
      </c>
      <c r="B5212" s="1" t="s">
        <v>1849</v>
      </c>
      <c r="C5212" s="1" t="s">
        <v>1509</v>
      </c>
      <c r="D5212" s="1" t="s">
        <v>2025</v>
      </c>
      <c r="E5212" s="1" t="s">
        <v>2018</v>
      </c>
      <c r="F5212" s="16" t="n">
        <v>79</v>
      </c>
      <c r="G5212" s="16" t="n">
        <v>933.32</v>
      </c>
      <c r="H5212" s="16" t="n">
        <v>1012.32</v>
      </c>
    </row>
    <row r="5213" customFormat="false" ht="15" hidden="false" customHeight="true" outlineLevel="0" collapsed="false">
      <c r="A5213" s="1" t="s">
        <v>7671</v>
      </c>
      <c r="B5213" s="1" t="s">
        <v>1473</v>
      </c>
      <c r="C5213" s="1" t="s">
        <v>1303</v>
      </c>
      <c r="D5213" s="1" t="s">
        <v>2017</v>
      </c>
      <c r="E5213" s="1" t="s">
        <v>2022</v>
      </c>
      <c r="F5213" s="16" t="n">
        <v>0</v>
      </c>
      <c r="G5213" s="16" t="n">
        <v>14790.67</v>
      </c>
      <c r="H5213" s="16" t="n">
        <v>14790.67</v>
      </c>
    </row>
    <row r="5214" customFormat="false" ht="15" hidden="false" customHeight="true" outlineLevel="0" collapsed="false">
      <c r="A5214" s="1" t="s">
        <v>7672</v>
      </c>
      <c r="B5214" s="1" t="s">
        <v>1145</v>
      </c>
      <c r="C5214" s="1" t="s">
        <v>2652</v>
      </c>
      <c r="D5214" s="1" t="s">
        <v>2025</v>
      </c>
      <c r="E5214" s="1" t="s">
        <v>2018</v>
      </c>
      <c r="F5214" s="16" t="n">
        <v>0</v>
      </c>
      <c r="G5214" s="16" t="n">
        <v>2871.85</v>
      </c>
      <c r="H5214" s="16" t="n">
        <v>2871.85</v>
      </c>
    </row>
    <row r="5215" customFormat="false" ht="15" hidden="false" customHeight="true" outlineLevel="0" collapsed="false">
      <c r="A5215" s="1" t="s">
        <v>7673</v>
      </c>
      <c r="B5215" s="1" t="s">
        <v>1580</v>
      </c>
      <c r="C5215" s="1" t="s">
        <v>632</v>
      </c>
      <c r="D5215" s="1" t="s">
        <v>2028</v>
      </c>
      <c r="E5215" s="1" t="s">
        <v>2022</v>
      </c>
      <c r="F5215" s="16" t="n">
        <v>0</v>
      </c>
      <c r="G5215" s="16" t="n">
        <v>8154.48</v>
      </c>
      <c r="H5215" s="16" t="n">
        <v>8154.48</v>
      </c>
    </row>
    <row r="5216" customFormat="false" ht="15" hidden="false" customHeight="true" outlineLevel="0" collapsed="false">
      <c r="A5216" s="1" t="s">
        <v>7674</v>
      </c>
      <c r="B5216" s="1" t="s">
        <v>537</v>
      </c>
      <c r="C5216" s="1" t="s">
        <v>2127</v>
      </c>
      <c r="D5216" s="1" t="s">
        <v>2055</v>
      </c>
      <c r="E5216" s="1" t="s">
        <v>2018</v>
      </c>
      <c r="F5216" s="16" t="n">
        <v>0</v>
      </c>
      <c r="G5216" s="16" t="n">
        <v>6834.66</v>
      </c>
      <c r="H5216" s="16" t="n">
        <v>6834.66</v>
      </c>
    </row>
    <row r="5217" customFormat="false" ht="15" hidden="false" customHeight="true" outlineLevel="0" collapsed="false">
      <c r="A5217" s="1" t="s">
        <v>7675</v>
      </c>
      <c r="B5217" s="1" t="s">
        <v>809</v>
      </c>
      <c r="C5217" s="1" t="s">
        <v>2428</v>
      </c>
      <c r="D5217" s="1" t="s">
        <v>2055</v>
      </c>
      <c r="E5217" s="1" t="s">
        <v>2018</v>
      </c>
      <c r="F5217" s="16" t="n">
        <v>0</v>
      </c>
      <c r="G5217" s="16" t="n">
        <v>22374.67</v>
      </c>
      <c r="H5217" s="16" t="n">
        <v>22374.67</v>
      </c>
    </row>
    <row r="5218" customFormat="false" ht="15" hidden="false" customHeight="true" outlineLevel="0" collapsed="false">
      <c r="A5218" s="1" t="s">
        <v>7676</v>
      </c>
      <c r="B5218" s="1" t="s">
        <v>942</v>
      </c>
      <c r="C5218" s="1" t="s">
        <v>2349</v>
      </c>
      <c r="D5218" s="1" t="s">
        <v>2017</v>
      </c>
      <c r="E5218" s="1" t="s">
        <v>2018</v>
      </c>
      <c r="F5218" s="16" t="n">
        <v>0</v>
      </c>
      <c r="G5218" s="16" t="n">
        <v>3898.89</v>
      </c>
      <c r="H5218" s="16" t="n">
        <v>3898.89</v>
      </c>
    </row>
    <row r="5219" customFormat="false" ht="15" hidden="false" customHeight="true" outlineLevel="0" collapsed="false">
      <c r="A5219" s="1" t="s">
        <v>7677</v>
      </c>
      <c r="B5219" s="1" t="s">
        <v>1742</v>
      </c>
      <c r="C5219" s="1" t="s">
        <v>2173</v>
      </c>
      <c r="D5219" s="1" t="s">
        <v>2025</v>
      </c>
      <c r="E5219" s="1" t="s">
        <v>2018</v>
      </c>
      <c r="F5219" s="16" t="n">
        <v>0</v>
      </c>
      <c r="G5219" s="16" t="n">
        <v>6159.55</v>
      </c>
      <c r="H5219" s="16" t="n">
        <v>6159.55</v>
      </c>
    </row>
    <row r="5220" customFormat="false" ht="15" hidden="false" customHeight="true" outlineLevel="0" collapsed="false">
      <c r="A5220" s="1" t="s">
        <v>7678</v>
      </c>
      <c r="B5220" s="1" t="s">
        <v>1066</v>
      </c>
      <c r="C5220" s="1" t="s">
        <v>2337</v>
      </c>
      <c r="D5220" s="1" t="s">
        <v>2028</v>
      </c>
      <c r="E5220" s="1" t="s">
        <v>2018</v>
      </c>
      <c r="F5220" s="16" t="n">
        <v>0</v>
      </c>
      <c r="G5220" s="16" t="n">
        <v>7803.72</v>
      </c>
      <c r="H5220" s="16" t="n">
        <v>7803.72</v>
      </c>
    </row>
    <row r="5221" customFormat="false" ht="15" hidden="false" customHeight="true" outlineLevel="0" collapsed="false">
      <c r="A5221" s="1" t="s">
        <v>7679</v>
      </c>
      <c r="B5221" s="1" t="s">
        <v>540</v>
      </c>
      <c r="C5221" s="1" t="s">
        <v>1150</v>
      </c>
      <c r="D5221" s="1" t="s">
        <v>2025</v>
      </c>
      <c r="E5221" s="1" t="s">
        <v>2084</v>
      </c>
      <c r="F5221" s="16" t="n">
        <v>79</v>
      </c>
      <c r="G5221" s="16" t="n">
        <v>2137.07</v>
      </c>
      <c r="H5221" s="16" t="n">
        <v>2216.07</v>
      </c>
    </row>
    <row r="5222" customFormat="false" ht="15" hidden="false" customHeight="true" outlineLevel="0" collapsed="false">
      <c r="A5222" s="1" t="s">
        <v>7680</v>
      </c>
      <c r="B5222" s="1" t="s">
        <v>1525</v>
      </c>
      <c r="C5222" s="1" t="s">
        <v>203</v>
      </c>
      <c r="D5222" s="1" t="s">
        <v>2025</v>
      </c>
      <c r="E5222" s="1" t="s">
        <v>2018</v>
      </c>
      <c r="F5222" s="16" t="n">
        <v>0</v>
      </c>
      <c r="G5222" s="16" t="n">
        <v>4796.7</v>
      </c>
      <c r="H5222" s="16" t="n">
        <v>4796.7</v>
      </c>
    </row>
    <row r="5223" customFormat="false" ht="15" hidden="false" customHeight="true" outlineLevel="0" collapsed="false">
      <c r="A5223" s="1" t="s">
        <v>7681</v>
      </c>
      <c r="B5223" s="1" t="s">
        <v>1473</v>
      </c>
      <c r="C5223" s="1" t="s">
        <v>2133</v>
      </c>
      <c r="D5223" s="1" t="s">
        <v>2017</v>
      </c>
      <c r="E5223" s="1" t="s">
        <v>2018</v>
      </c>
      <c r="F5223" s="16" t="n">
        <v>99</v>
      </c>
      <c r="G5223" s="16" t="n">
        <v>458.06</v>
      </c>
      <c r="H5223" s="16" t="n">
        <v>557.06</v>
      </c>
    </row>
    <row r="5224" customFormat="false" ht="15" hidden="false" customHeight="true" outlineLevel="0" collapsed="false">
      <c r="A5224" s="1" t="s">
        <v>7682</v>
      </c>
      <c r="B5224" s="1" t="s">
        <v>396</v>
      </c>
      <c r="C5224" s="1" t="s">
        <v>1259</v>
      </c>
      <c r="D5224" s="1" t="s">
        <v>2025</v>
      </c>
      <c r="E5224" s="1" t="s">
        <v>2045</v>
      </c>
      <c r="F5224" s="16" t="n">
        <v>79</v>
      </c>
      <c r="G5224" s="16" t="n">
        <v>482.17</v>
      </c>
      <c r="H5224" s="16" t="n">
        <v>561.17</v>
      </c>
    </row>
    <row r="5225" customFormat="false" ht="15" hidden="false" customHeight="true" outlineLevel="0" collapsed="false">
      <c r="A5225" s="1" t="s">
        <v>7683</v>
      </c>
      <c r="B5225" s="1" t="s">
        <v>1292</v>
      </c>
      <c r="C5225" s="1" t="s">
        <v>1377</v>
      </c>
      <c r="D5225" s="1" t="s">
        <v>2017</v>
      </c>
      <c r="E5225" s="1" t="s">
        <v>2018</v>
      </c>
      <c r="F5225" s="16" t="n">
        <v>0</v>
      </c>
      <c r="G5225" s="16" t="n">
        <v>7103.59</v>
      </c>
      <c r="H5225" s="16" t="n">
        <v>7103.59</v>
      </c>
    </row>
    <row r="5226" customFormat="false" ht="15" hidden="false" customHeight="true" outlineLevel="0" collapsed="false">
      <c r="A5226" s="1" t="s">
        <v>7684</v>
      </c>
      <c r="B5226" s="1" t="s">
        <v>1319</v>
      </c>
      <c r="C5226" s="1" t="s">
        <v>3357</v>
      </c>
      <c r="D5226" s="1" t="s">
        <v>2017</v>
      </c>
      <c r="E5226" s="1" t="s">
        <v>2045</v>
      </c>
      <c r="F5226" s="16" t="n">
        <v>49</v>
      </c>
      <c r="G5226" s="16" t="n">
        <v>409.84</v>
      </c>
      <c r="H5226" s="16" t="n">
        <v>458.84</v>
      </c>
    </row>
    <row r="5227" customFormat="false" ht="15" hidden="false" customHeight="true" outlineLevel="0" collapsed="false">
      <c r="A5227" s="1" t="s">
        <v>7685</v>
      </c>
      <c r="B5227" s="1" t="s">
        <v>979</v>
      </c>
      <c r="C5227" s="1" t="s">
        <v>1579</v>
      </c>
      <c r="D5227" s="1" t="s">
        <v>2017</v>
      </c>
      <c r="E5227" s="1" t="s">
        <v>2018</v>
      </c>
      <c r="F5227" s="16" t="n">
        <v>0</v>
      </c>
      <c r="G5227" s="16" t="n">
        <v>4226.89</v>
      </c>
      <c r="H5227" s="16" t="n">
        <v>4226.89</v>
      </c>
    </row>
    <row r="5228" customFormat="false" ht="15" hidden="false" customHeight="true" outlineLevel="0" collapsed="false">
      <c r="A5228" s="1" t="s">
        <v>7686</v>
      </c>
      <c r="B5228" s="1" t="s">
        <v>746</v>
      </c>
      <c r="C5228" s="1" t="s">
        <v>2145</v>
      </c>
      <c r="D5228" s="1" t="s">
        <v>2017</v>
      </c>
      <c r="E5228" s="1" t="s">
        <v>2018</v>
      </c>
      <c r="F5228" s="16" t="n">
        <v>49</v>
      </c>
      <c r="G5228" s="16" t="n">
        <v>2330.07</v>
      </c>
      <c r="H5228" s="16" t="n">
        <v>2379.07</v>
      </c>
    </row>
    <row r="5229" customFormat="false" ht="15" hidden="false" customHeight="true" outlineLevel="0" collapsed="false">
      <c r="A5229" s="1" t="s">
        <v>7687</v>
      </c>
      <c r="B5229" s="1" t="s">
        <v>320</v>
      </c>
      <c r="C5229" s="1" t="s">
        <v>833</v>
      </c>
      <c r="D5229" s="1" t="s">
        <v>2025</v>
      </c>
      <c r="E5229" s="1" t="s">
        <v>2045</v>
      </c>
      <c r="F5229" s="16" t="n">
        <v>0</v>
      </c>
      <c r="G5229" s="16" t="n">
        <v>5857.07</v>
      </c>
      <c r="H5229" s="16" t="n">
        <v>5857.07</v>
      </c>
    </row>
    <row r="5230" customFormat="false" ht="15" hidden="false" customHeight="true" outlineLevel="0" collapsed="false">
      <c r="A5230" s="1" t="s">
        <v>7688</v>
      </c>
      <c r="B5230" s="1" t="s">
        <v>1145</v>
      </c>
      <c r="C5230" s="1" t="s">
        <v>2394</v>
      </c>
      <c r="D5230" s="1" t="s">
        <v>2017</v>
      </c>
      <c r="E5230" s="1" t="s">
        <v>2018</v>
      </c>
      <c r="F5230" s="16" t="n">
        <v>0</v>
      </c>
      <c r="G5230" s="16" t="n">
        <v>5340.89</v>
      </c>
      <c r="H5230" s="16" t="n">
        <v>5340.89</v>
      </c>
    </row>
    <row r="5231" customFormat="false" ht="15" hidden="false" customHeight="true" outlineLevel="0" collapsed="false">
      <c r="A5231" s="1" t="s">
        <v>7689</v>
      </c>
      <c r="B5231" s="1" t="s">
        <v>1662</v>
      </c>
      <c r="C5231" s="1" t="s">
        <v>4487</v>
      </c>
      <c r="D5231" s="1" t="s">
        <v>2032</v>
      </c>
      <c r="E5231" s="1" t="s">
        <v>2018</v>
      </c>
      <c r="F5231" s="16" t="n">
        <v>0</v>
      </c>
      <c r="G5231" s="16" t="n">
        <v>18128.9</v>
      </c>
      <c r="H5231" s="16" t="n">
        <v>18128.9</v>
      </c>
    </row>
    <row r="5232" customFormat="false" ht="15" hidden="false" customHeight="true" outlineLevel="0" collapsed="false">
      <c r="A5232" s="1" t="s">
        <v>7690</v>
      </c>
      <c r="B5232" s="1" t="s">
        <v>893</v>
      </c>
      <c r="C5232" s="1" t="s">
        <v>2508</v>
      </c>
      <c r="D5232" s="1" t="s">
        <v>2032</v>
      </c>
      <c r="E5232" s="1" t="s">
        <v>2018</v>
      </c>
      <c r="F5232" s="16" t="n">
        <v>0</v>
      </c>
      <c r="G5232" s="16" t="n">
        <v>11826.14</v>
      </c>
      <c r="H5232" s="16" t="n">
        <v>11826.14</v>
      </c>
    </row>
    <row r="5233" customFormat="false" ht="15" hidden="false" customHeight="true" outlineLevel="0" collapsed="false">
      <c r="A5233" s="1" t="s">
        <v>7691</v>
      </c>
      <c r="B5233" s="1" t="s">
        <v>840</v>
      </c>
      <c r="C5233" s="1" t="s">
        <v>3639</v>
      </c>
      <c r="D5233" s="1" t="s">
        <v>2021</v>
      </c>
      <c r="E5233" s="1" t="s">
        <v>2018</v>
      </c>
      <c r="F5233" s="16" t="n">
        <v>0</v>
      </c>
      <c r="G5233" s="16" t="n">
        <v>23600.97</v>
      </c>
      <c r="H5233" s="16" t="n">
        <v>23600.97</v>
      </c>
    </row>
    <row r="5234" customFormat="false" ht="15" hidden="false" customHeight="true" outlineLevel="0" collapsed="false">
      <c r="A5234" s="1" t="s">
        <v>7692</v>
      </c>
      <c r="B5234" s="1" t="s">
        <v>945</v>
      </c>
      <c r="C5234" s="1" t="s">
        <v>2330</v>
      </c>
      <c r="D5234" s="1" t="s">
        <v>2025</v>
      </c>
      <c r="E5234" s="1" t="s">
        <v>2018</v>
      </c>
      <c r="F5234" s="16" t="n">
        <v>0</v>
      </c>
      <c r="G5234" s="16" t="n">
        <v>5942.02</v>
      </c>
      <c r="H5234" s="16" t="n">
        <v>5942.02</v>
      </c>
    </row>
    <row r="5235" customFormat="false" ht="15" hidden="false" customHeight="true" outlineLevel="0" collapsed="false">
      <c r="A5235" s="1" t="s">
        <v>7693</v>
      </c>
      <c r="B5235" s="1" t="s">
        <v>652</v>
      </c>
      <c r="C5235" s="1" t="s">
        <v>1472</v>
      </c>
      <c r="D5235" s="1" t="s">
        <v>2055</v>
      </c>
      <c r="E5235" s="1" t="s">
        <v>2018</v>
      </c>
      <c r="F5235" s="16" t="n">
        <v>79</v>
      </c>
      <c r="G5235" s="16" t="n">
        <v>2018.34</v>
      </c>
      <c r="H5235" s="16" t="n">
        <v>2097.34</v>
      </c>
    </row>
    <row r="5236" customFormat="false" ht="15" hidden="false" customHeight="true" outlineLevel="0" collapsed="false">
      <c r="A5236" s="1" t="s">
        <v>7694</v>
      </c>
      <c r="B5236" s="1" t="s">
        <v>1473</v>
      </c>
      <c r="C5236" s="1" t="s">
        <v>180</v>
      </c>
      <c r="D5236" s="1" t="s">
        <v>2032</v>
      </c>
      <c r="E5236" s="1" t="s">
        <v>2018</v>
      </c>
      <c r="F5236" s="16" t="n">
        <v>0</v>
      </c>
      <c r="G5236" s="16" t="n">
        <v>4273.58</v>
      </c>
      <c r="H5236" s="16" t="n">
        <v>4273.58</v>
      </c>
    </row>
    <row r="5237" customFormat="false" ht="15" hidden="false" customHeight="true" outlineLevel="0" collapsed="false">
      <c r="A5237" s="1" t="s">
        <v>7695</v>
      </c>
      <c r="B5237" s="1" t="s">
        <v>737</v>
      </c>
      <c r="C5237" s="1" t="s">
        <v>1162</v>
      </c>
      <c r="D5237" s="1" t="s">
        <v>2055</v>
      </c>
      <c r="E5237" s="1" t="s">
        <v>2018</v>
      </c>
      <c r="F5237" s="16" t="n">
        <v>99</v>
      </c>
      <c r="G5237" s="16" t="n">
        <v>403.83</v>
      </c>
      <c r="H5237" s="16" t="n">
        <v>502.83</v>
      </c>
    </row>
    <row r="5238" customFormat="false" ht="15" hidden="false" customHeight="true" outlineLevel="0" collapsed="false">
      <c r="A5238" s="1" t="s">
        <v>7696</v>
      </c>
      <c r="B5238" s="1" t="s">
        <v>1292</v>
      </c>
      <c r="C5238" s="1" t="s">
        <v>2095</v>
      </c>
      <c r="D5238" s="1" t="s">
        <v>2017</v>
      </c>
      <c r="E5238" s="1" t="s">
        <v>2018</v>
      </c>
      <c r="F5238" s="16" t="n">
        <v>0</v>
      </c>
      <c r="G5238" s="16" t="n">
        <v>4678.61</v>
      </c>
      <c r="H5238" s="16" t="n">
        <v>4678.61</v>
      </c>
    </row>
    <row r="5239" customFormat="false" ht="15" hidden="false" customHeight="true" outlineLevel="0" collapsed="false">
      <c r="A5239" s="1" t="s">
        <v>7697</v>
      </c>
      <c r="B5239" s="1" t="s">
        <v>1512</v>
      </c>
      <c r="C5239" s="1" t="s">
        <v>1171</v>
      </c>
      <c r="D5239" s="1" t="s">
        <v>2017</v>
      </c>
      <c r="E5239" s="1" t="s">
        <v>2018</v>
      </c>
      <c r="F5239" s="16" t="n">
        <v>79</v>
      </c>
      <c r="G5239" s="16" t="n">
        <v>2018.34</v>
      </c>
      <c r="H5239" s="16" t="n">
        <v>2097.34</v>
      </c>
    </row>
    <row r="5240" customFormat="false" ht="15" hidden="false" customHeight="true" outlineLevel="0" collapsed="false">
      <c r="A5240" s="1" t="s">
        <v>7698</v>
      </c>
      <c r="B5240" s="1" t="s">
        <v>985</v>
      </c>
      <c r="C5240" s="1" t="s">
        <v>2215</v>
      </c>
      <c r="D5240" s="1" t="s">
        <v>2032</v>
      </c>
      <c r="E5240" s="1" t="s">
        <v>2045</v>
      </c>
      <c r="F5240" s="16" t="n">
        <v>0</v>
      </c>
      <c r="G5240" s="16" t="n">
        <v>8345.14</v>
      </c>
      <c r="H5240" s="16" t="n">
        <v>8345.14</v>
      </c>
    </row>
    <row r="5241" customFormat="false" ht="15" hidden="false" customHeight="true" outlineLevel="0" collapsed="false">
      <c r="A5241" s="1" t="s">
        <v>7699</v>
      </c>
      <c r="B5241" s="1" t="s">
        <v>227</v>
      </c>
      <c r="C5241" s="1" t="s">
        <v>481</v>
      </c>
      <c r="D5241" s="1" t="s">
        <v>2025</v>
      </c>
      <c r="E5241" s="1" t="s">
        <v>2018</v>
      </c>
      <c r="F5241" s="16" t="n">
        <v>0</v>
      </c>
      <c r="G5241" s="16" t="n">
        <v>8884.64</v>
      </c>
      <c r="H5241" s="16" t="n">
        <v>8884.64</v>
      </c>
    </row>
    <row r="5242" customFormat="false" ht="15" hidden="false" customHeight="true" outlineLevel="0" collapsed="false">
      <c r="A5242" s="1" t="s">
        <v>7700</v>
      </c>
      <c r="B5242" s="1" t="s">
        <v>1596</v>
      </c>
      <c r="C5242" s="1" t="s">
        <v>384</v>
      </c>
      <c r="D5242" s="1" t="s">
        <v>2025</v>
      </c>
      <c r="E5242" s="1" t="s">
        <v>2018</v>
      </c>
      <c r="F5242" s="16" t="n">
        <v>49</v>
      </c>
      <c r="G5242" s="16" t="n">
        <v>498.4</v>
      </c>
      <c r="H5242" s="16" t="n">
        <v>547.4</v>
      </c>
    </row>
    <row r="5243" customFormat="false" ht="15" hidden="false" customHeight="true" outlineLevel="0" collapsed="false">
      <c r="A5243" s="1" t="s">
        <v>7701</v>
      </c>
      <c r="B5243" s="1" t="s">
        <v>320</v>
      </c>
      <c r="C5243" s="1" t="s">
        <v>820</v>
      </c>
      <c r="D5243" s="1" t="s">
        <v>2025</v>
      </c>
      <c r="E5243" s="1" t="s">
        <v>2018</v>
      </c>
      <c r="F5243" s="16" t="n">
        <v>0</v>
      </c>
      <c r="G5243" s="16" t="n">
        <v>6395.82</v>
      </c>
      <c r="H5243" s="16" t="n">
        <v>6395.82</v>
      </c>
    </row>
    <row r="5244" customFormat="false" ht="15" hidden="false" customHeight="true" outlineLevel="0" collapsed="false">
      <c r="A5244" s="1" t="s">
        <v>7702</v>
      </c>
      <c r="B5244" s="1" t="s">
        <v>1493</v>
      </c>
      <c r="C5244" s="1" t="s">
        <v>3312</v>
      </c>
      <c r="D5244" s="1" t="s">
        <v>2032</v>
      </c>
      <c r="E5244" s="1" t="s">
        <v>2045</v>
      </c>
      <c r="F5244" s="16" t="n">
        <v>79</v>
      </c>
      <c r="G5244" s="16" t="n">
        <v>1350.49</v>
      </c>
      <c r="H5244" s="16" t="n">
        <v>1429.49</v>
      </c>
    </row>
    <row r="5245" customFormat="false" ht="15" hidden="false" customHeight="true" outlineLevel="0" collapsed="false">
      <c r="A5245" s="1" t="s">
        <v>7703</v>
      </c>
      <c r="B5245" s="1" t="s">
        <v>227</v>
      </c>
      <c r="C5245" s="1" t="s">
        <v>1153</v>
      </c>
      <c r="D5245" s="1" t="s">
        <v>2017</v>
      </c>
      <c r="E5245" s="1" t="s">
        <v>2018</v>
      </c>
      <c r="F5245" s="16" t="n">
        <v>0</v>
      </c>
      <c r="G5245" s="16" t="n">
        <v>30869.06</v>
      </c>
      <c r="H5245" s="16" t="n">
        <v>30869.06</v>
      </c>
    </row>
    <row r="5246" customFormat="false" ht="15" hidden="false" customHeight="true" outlineLevel="0" collapsed="false">
      <c r="A5246" s="1" t="s">
        <v>7704</v>
      </c>
      <c r="B5246" s="1" t="s">
        <v>249</v>
      </c>
      <c r="C5246" s="1" t="s">
        <v>1407</v>
      </c>
      <c r="D5246" s="1" t="s">
        <v>2025</v>
      </c>
      <c r="E5246" s="1" t="s">
        <v>2018</v>
      </c>
      <c r="F5246" s="16" t="n">
        <v>79</v>
      </c>
      <c r="G5246" s="16" t="n">
        <v>2121.85</v>
      </c>
      <c r="H5246" s="16" t="n">
        <v>2200.85</v>
      </c>
    </row>
    <row r="5247" customFormat="false" ht="15" hidden="false" customHeight="true" outlineLevel="0" collapsed="false">
      <c r="A5247" s="1" t="s">
        <v>7705</v>
      </c>
      <c r="B5247" s="1" t="s">
        <v>1107</v>
      </c>
      <c r="C5247" s="1" t="s">
        <v>1103</v>
      </c>
      <c r="D5247" s="1" t="s">
        <v>2025</v>
      </c>
      <c r="E5247" s="1" t="s">
        <v>2018</v>
      </c>
      <c r="F5247" s="16" t="n">
        <v>99</v>
      </c>
      <c r="G5247" s="16" t="n">
        <v>425.08</v>
      </c>
      <c r="H5247" s="16" t="n">
        <v>524.08</v>
      </c>
    </row>
    <row r="5248" customFormat="false" ht="15" hidden="false" customHeight="true" outlineLevel="0" collapsed="false">
      <c r="A5248" s="1" t="s">
        <v>7706</v>
      </c>
      <c r="B5248" s="1" t="s">
        <v>1375</v>
      </c>
      <c r="C5248" s="1" t="s">
        <v>3316</v>
      </c>
      <c r="D5248" s="1" t="s">
        <v>2021</v>
      </c>
      <c r="E5248" s="1" t="s">
        <v>2022</v>
      </c>
      <c r="F5248" s="16" t="n">
        <v>0</v>
      </c>
      <c r="G5248" s="16" t="n">
        <v>6834.66</v>
      </c>
      <c r="H5248" s="16" t="n">
        <v>6834.66</v>
      </c>
    </row>
    <row r="5249" customFormat="false" ht="15" hidden="false" customHeight="true" outlineLevel="0" collapsed="false">
      <c r="A5249" s="1" t="s">
        <v>7707</v>
      </c>
      <c r="B5249" s="1" t="s">
        <v>1037</v>
      </c>
      <c r="C5249" s="1" t="s">
        <v>1285</v>
      </c>
      <c r="D5249" s="1" t="s">
        <v>2032</v>
      </c>
      <c r="E5249" s="1" t="s">
        <v>2018</v>
      </c>
      <c r="F5249" s="16" t="n">
        <v>49</v>
      </c>
      <c r="G5249" s="16" t="n">
        <v>750.27</v>
      </c>
      <c r="H5249" s="16" t="n">
        <v>799.27</v>
      </c>
    </row>
    <row r="5250" customFormat="false" ht="15" hidden="false" customHeight="true" outlineLevel="0" collapsed="false">
      <c r="A5250" s="1" t="s">
        <v>7708</v>
      </c>
      <c r="B5250" s="1" t="s">
        <v>177</v>
      </c>
      <c r="C5250" s="1" t="s">
        <v>4806</v>
      </c>
      <c r="D5250" s="1" t="s">
        <v>2055</v>
      </c>
      <c r="E5250" s="1" t="s">
        <v>2018</v>
      </c>
      <c r="F5250" s="16" t="n">
        <v>99</v>
      </c>
      <c r="G5250" s="16" t="n">
        <v>1250.54</v>
      </c>
      <c r="H5250" s="16" t="n">
        <v>1349.54</v>
      </c>
    </row>
    <row r="5251" customFormat="false" ht="15" hidden="false" customHeight="true" outlineLevel="0" collapsed="false">
      <c r="A5251" s="1" t="s">
        <v>7709</v>
      </c>
      <c r="B5251" s="1" t="s">
        <v>1297</v>
      </c>
      <c r="C5251" s="1" t="s">
        <v>2137</v>
      </c>
      <c r="D5251" s="1" t="s">
        <v>2025</v>
      </c>
      <c r="E5251" s="1" t="s">
        <v>2018</v>
      </c>
      <c r="F5251" s="16" t="n">
        <v>0</v>
      </c>
      <c r="G5251" s="16" t="n">
        <v>9993.58</v>
      </c>
      <c r="H5251" s="16" t="n">
        <v>9993.58</v>
      </c>
    </row>
    <row r="5252" customFormat="false" ht="15" hidden="false" customHeight="true" outlineLevel="0" collapsed="false">
      <c r="A5252" s="1" t="s">
        <v>7710</v>
      </c>
      <c r="B5252" s="1" t="s">
        <v>1856</v>
      </c>
      <c r="C5252" s="1" t="s">
        <v>5403</v>
      </c>
      <c r="D5252" s="1" t="s">
        <v>2017</v>
      </c>
      <c r="E5252" s="1" t="s">
        <v>2018</v>
      </c>
      <c r="F5252" s="16" t="n">
        <v>0</v>
      </c>
      <c r="G5252" s="16" t="n">
        <v>4667.32</v>
      </c>
      <c r="H5252" s="16" t="n">
        <v>4667.32</v>
      </c>
    </row>
    <row r="5253" customFormat="false" ht="15" hidden="false" customHeight="true" outlineLevel="0" collapsed="false">
      <c r="A5253" s="1" t="s">
        <v>7711</v>
      </c>
      <c r="B5253" s="1" t="s">
        <v>1473</v>
      </c>
      <c r="C5253" s="1" t="s">
        <v>2615</v>
      </c>
      <c r="D5253" s="1" t="s">
        <v>2025</v>
      </c>
      <c r="E5253" s="1" t="s">
        <v>2022</v>
      </c>
      <c r="F5253" s="16" t="n">
        <v>0</v>
      </c>
      <c r="G5253" s="16" t="n">
        <v>9560.38</v>
      </c>
      <c r="H5253" s="16" t="n">
        <v>9560.38</v>
      </c>
    </row>
    <row r="5254" customFormat="false" ht="15" hidden="false" customHeight="true" outlineLevel="0" collapsed="false">
      <c r="A5254" s="1" t="s">
        <v>7712</v>
      </c>
      <c r="B5254" s="1" t="s">
        <v>339</v>
      </c>
      <c r="C5254" s="1" t="s">
        <v>2351</v>
      </c>
      <c r="D5254" s="1" t="s">
        <v>2021</v>
      </c>
      <c r="E5254" s="1" t="s">
        <v>2018</v>
      </c>
      <c r="F5254" s="16" t="n">
        <v>0</v>
      </c>
      <c r="G5254" s="16" t="n">
        <v>11455.29</v>
      </c>
      <c r="H5254" s="16" t="n">
        <v>11455.29</v>
      </c>
    </row>
    <row r="5255" customFormat="false" ht="15" hidden="false" customHeight="true" outlineLevel="0" collapsed="false">
      <c r="A5255" s="1" t="s">
        <v>7713</v>
      </c>
      <c r="B5255" s="1" t="s">
        <v>1697</v>
      </c>
      <c r="C5255" s="1" t="s">
        <v>2260</v>
      </c>
      <c r="D5255" s="1" t="s">
        <v>2017</v>
      </c>
      <c r="E5255" s="1" t="s">
        <v>2018</v>
      </c>
      <c r="F5255" s="16" t="n">
        <v>0</v>
      </c>
      <c r="G5255" s="16" t="n">
        <v>10668.12</v>
      </c>
      <c r="H5255" s="16" t="n">
        <v>10668.12</v>
      </c>
    </row>
    <row r="5256" customFormat="false" ht="15" hidden="false" customHeight="true" outlineLevel="0" collapsed="false">
      <c r="A5256" s="1" t="s">
        <v>7714</v>
      </c>
      <c r="B5256" s="1" t="s">
        <v>934</v>
      </c>
      <c r="C5256" s="1" t="s">
        <v>757</v>
      </c>
      <c r="D5256" s="1" t="s">
        <v>2021</v>
      </c>
      <c r="E5256" s="1" t="s">
        <v>2018</v>
      </c>
      <c r="F5256" s="16" t="n">
        <v>0</v>
      </c>
      <c r="G5256" s="16" t="n">
        <v>21957.09</v>
      </c>
      <c r="H5256" s="16" t="n">
        <v>21957.09</v>
      </c>
    </row>
    <row r="5257" customFormat="false" ht="15" hidden="false" customHeight="true" outlineLevel="0" collapsed="false">
      <c r="A5257" s="1" t="s">
        <v>7715</v>
      </c>
      <c r="B5257" s="1" t="s">
        <v>979</v>
      </c>
      <c r="C5257" s="1" t="s">
        <v>2644</v>
      </c>
      <c r="D5257" s="1" t="s">
        <v>2025</v>
      </c>
      <c r="E5257" s="1" t="s">
        <v>2022</v>
      </c>
      <c r="F5257" s="16" t="n">
        <v>0</v>
      </c>
      <c r="G5257" s="16" t="n">
        <v>7742.74</v>
      </c>
      <c r="H5257" s="16" t="n">
        <v>7742.74</v>
      </c>
    </row>
    <row r="5258" customFormat="false" ht="15" hidden="false" customHeight="true" outlineLevel="0" collapsed="false">
      <c r="A5258" s="1" t="s">
        <v>7716</v>
      </c>
      <c r="B5258" s="1" t="s">
        <v>1585</v>
      </c>
      <c r="C5258" s="1" t="s">
        <v>449</v>
      </c>
      <c r="D5258" s="1" t="s">
        <v>2017</v>
      </c>
      <c r="E5258" s="1" t="s">
        <v>2018</v>
      </c>
      <c r="F5258" s="16" t="n">
        <v>49</v>
      </c>
      <c r="G5258" s="16" t="n">
        <v>1232.44</v>
      </c>
      <c r="H5258" s="16" t="n">
        <v>1281.44</v>
      </c>
    </row>
    <row r="5259" customFormat="false" ht="15" hidden="false" customHeight="true" outlineLevel="0" collapsed="false">
      <c r="A5259" s="1" t="s">
        <v>7717</v>
      </c>
      <c r="B5259" s="1" t="s">
        <v>1473</v>
      </c>
      <c r="C5259" s="1" t="s">
        <v>2349</v>
      </c>
      <c r="D5259" s="1" t="s">
        <v>2055</v>
      </c>
      <c r="E5259" s="1" t="s">
        <v>2018</v>
      </c>
      <c r="F5259" s="16" t="n">
        <v>0</v>
      </c>
      <c r="G5259" s="16" t="n">
        <v>4150.07</v>
      </c>
      <c r="H5259" s="16" t="n">
        <v>4150.07</v>
      </c>
    </row>
    <row r="5260" customFormat="false" ht="15" hidden="false" customHeight="true" outlineLevel="0" collapsed="false">
      <c r="A5260" s="1" t="s">
        <v>7718</v>
      </c>
      <c r="B5260" s="1" t="s">
        <v>843</v>
      </c>
      <c r="C5260" s="1" t="s">
        <v>2867</v>
      </c>
      <c r="D5260" s="1" t="s">
        <v>2025</v>
      </c>
      <c r="E5260" s="1" t="s">
        <v>2018</v>
      </c>
      <c r="F5260" s="16" t="n">
        <v>49</v>
      </c>
      <c r="G5260" s="16" t="n">
        <v>497.84</v>
      </c>
      <c r="H5260" s="16" t="n">
        <v>546.84</v>
      </c>
    </row>
    <row r="5261" customFormat="false" ht="15" hidden="false" customHeight="true" outlineLevel="0" collapsed="false">
      <c r="A5261" s="1" t="s">
        <v>7719</v>
      </c>
      <c r="B5261" s="1" t="s">
        <v>1315</v>
      </c>
      <c r="C5261" s="1" t="s">
        <v>2571</v>
      </c>
      <c r="D5261" s="1" t="s">
        <v>2017</v>
      </c>
      <c r="E5261" s="1" t="s">
        <v>2018</v>
      </c>
      <c r="F5261" s="16" t="n">
        <v>0</v>
      </c>
      <c r="G5261" s="16" t="n">
        <v>5664.39</v>
      </c>
      <c r="H5261" s="16" t="n">
        <v>5664.39</v>
      </c>
    </row>
    <row r="5262" customFormat="false" ht="15" hidden="false" customHeight="true" outlineLevel="0" collapsed="false">
      <c r="A5262" s="1" t="s">
        <v>7720</v>
      </c>
      <c r="B5262" s="1" t="s">
        <v>456</v>
      </c>
      <c r="C5262" s="1" t="s">
        <v>1285</v>
      </c>
      <c r="D5262" s="1" t="s">
        <v>2028</v>
      </c>
      <c r="E5262" s="1" t="s">
        <v>2045</v>
      </c>
      <c r="F5262" s="16" t="n">
        <v>0</v>
      </c>
      <c r="G5262" s="16" t="n">
        <v>5311.32</v>
      </c>
      <c r="H5262" s="16" t="n">
        <v>5311.32</v>
      </c>
    </row>
    <row r="5263" customFormat="false" ht="15" hidden="false" customHeight="true" outlineLevel="0" collapsed="false">
      <c r="A5263" s="1" t="s">
        <v>7721</v>
      </c>
      <c r="B5263" s="1" t="s">
        <v>1312</v>
      </c>
      <c r="C5263" s="1" t="s">
        <v>2034</v>
      </c>
      <c r="D5263" s="1" t="s">
        <v>2021</v>
      </c>
      <c r="E5263" s="1" t="s">
        <v>2018</v>
      </c>
      <c r="F5263" s="16" t="n">
        <v>79</v>
      </c>
      <c r="G5263" s="16" t="n">
        <v>2270.62</v>
      </c>
      <c r="H5263" s="16" t="n">
        <v>2349.62</v>
      </c>
    </row>
    <row r="5264" customFormat="false" ht="15" hidden="false" customHeight="true" outlineLevel="0" collapsed="false">
      <c r="A5264" s="1" t="s">
        <v>7722</v>
      </c>
      <c r="B5264" s="1" t="s">
        <v>138</v>
      </c>
      <c r="C5264" s="1" t="s">
        <v>2994</v>
      </c>
      <c r="D5264" s="1" t="s">
        <v>2021</v>
      </c>
      <c r="E5264" s="1" t="s">
        <v>2018</v>
      </c>
      <c r="F5264" s="16" t="n">
        <v>0</v>
      </c>
      <c r="G5264" s="16" t="n">
        <v>4668.41</v>
      </c>
      <c r="H5264" s="16" t="n">
        <v>4668.41</v>
      </c>
    </row>
    <row r="5265" customFormat="false" ht="15" hidden="false" customHeight="true" outlineLevel="0" collapsed="false">
      <c r="A5265" s="1" t="s">
        <v>7723</v>
      </c>
      <c r="B5265" s="1" t="s">
        <v>1723</v>
      </c>
      <c r="C5265" s="1" t="s">
        <v>328</v>
      </c>
      <c r="D5265" s="1" t="s">
        <v>2021</v>
      </c>
      <c r="E5265" s="1" t="s">
        <v>2018</v>
      </c>
      <c r="F5265" s="16" t="n">
        <v>79</v>
      </c>
      <c r="G5265" s="16" t="n">
        <v>1282.68</v>
      </c>
      <c r="H5265" s="16" t="n">
        <v>1361.68</v>
      </c>
    </row>
    <row r="5266" customFormat="false" ht="15" hidden="false" customHeight="true" outlineLevel="0" collapsed="false">
      <c r="A5266" s="1" t="s">
        <v>7724</v>
      </c>
      <c r="B5266" s="1" t="s">
        <v>1502</v>
      </c>
      <c r="C5266" s="1" t="s">
        <v>903</v>
      </c>
      <c r="D5266" s="1" t="s">
        <v>2025</v>
      </c>
      <c r="E5266" s="1" t="s">
        <v>2018</v>
      </c>
      <c r="F5266" s="16" t="n">
        <v>0</v>
      </c>
      <c r="G5266" s="16" t="n">
        <v>3142.61</v>
      </c>
      <c r="H5266" s="16" t="n">
        <v>3142.61</v>
      </c>
    </row>
    <row r="5267" customFormat="false" ht="15" hidden="false" customHeight="true" outlineLevel="0" collapsed="false">
      <c r="A5267" s="1" t="s">
        <v>7725</v>
      </c>
      <c r="B5267" s="1" t="s">
        <v>1052</v>
      </c>
      <c r="C5267" s="1" t="s">
        <v>1162</v>
      </c>
      <c r="D5267" s="1" t="s">
        <v>2025</v>
      </c>
      <c r="E5267" s="1" t="s">
        <v>2018</v>
      </c>
      <c r="F5267" s="16" t="n">
        <v>0</v>
      </c>
      <c r="G5267" s="16" t="n">
        <v>4185.64</v>
      </c>
      <c r="H5267" s="16" t="n">
        <v>4185.64</v>
      </c>
    </row>
    <row r="5268" customFormat="false" ht="15" hidden="false" customHeight="true" outlineLevel="0" collapsed="false">
      <c r="A5268" s="1" t="s">
        <v>7726</v>
      </c>
      <c r="B5268" s="1" t="s">
        <v>1157</v>
      </c>
      <c r="C5268" s="1" t="s">
        <v>2712</v>
      </c>
      <c r="D5268" s="1" t="s">
        <v>2017</v>
      </c>
      <c r="E5268" s="1" t="s">
        <v>2045</v>
      </c>
      <c r="F5268" s="16" t="n">
        <v>0</v>
      </c>
      <c r="G5268" s="16" t="n">
        <v>3775.72</v>
      </c>
      <c r="H5268" s="16" t="n">
        <v>3775.72</v>
      </c>
    </row>
    <row r="5269" customFormat="false" ht="15" hidden="false" customHeight="true" outlineLevel="0" collapsed="false">
      <c r="A5269" s="1" t="s">
        <v>7727</v>
      </c>
      <c r="B5269" s="1" t="s">
        <v>968</v>
      </c>
      <c r="C5269" s="1" t="s">
        <v>868</v>
      </c>
      <c r="D5269" s="1" t="s">
        <v>2017</v>
      </c>
      <c r="E5269" s="1" t="s">
        <v>2018</v>
      </c>
      <c r="F5269" s="16" t="n">
        <v>0</v>
      </c>
      <c r="G5269" s="16" t="n">
        <v>4375.72</v>
      </c>
      <c r="H5269" s="16" t="n">
        <v>4375.72</v>
      </c>
    </row>
    <row r="5270" customFormat="false" ht="15" hidden="false" customHeight="true" outlineLevel="0" collapsed="false">
      <c r="A5270" s="1" t="s">
        <v>7728</v>
      </c>
      <c r="B5270" s="1" t="s">
        <v>1375</v>
      </c>
      <c r="C5270" s="1" t="s">
        <v>3314</v>
      </c>
      <c r="D5270" s="1" t="s">
        <v>2028</v>
      </c>
      <c r="E5270" s="1" t="s">
        <v>2018</v>
      </c>
      <c r="F5270" s="16" t="n">
        <v>99</v>
      </c>
      <c r="G5270" s="16" t="n">
        <v>2374.52</v>
      </c>
      <c r="H5270" s="16" t="n">
        <v>2473.52</v>
      </c>
    </row>
    <row r="5271" customFormat="false" ht="15" hidden="false" customHeight="true" outlineLevel="0" collapsed="false">
      <c r="A5271" s="1" t="s">
        <v>7729</v>
      </c>
      <c r="B5271" s="1" t="s">
        <v>1135</v>
      </c>
      <c r="C5271" s="1" t="s">
        <v>2823</v>
      </c>
      <c r="D5271" s="1" t="s">
        <v>2017</v>
      </c>
      <c r="E5271" s="1" t="s">
        <v>2018</v>
      </c>
      <c r="F5271" s="16" t="n">
        <v>0</v>
      </c>
      <c r="G5271" s="16" t="n">
        <v>6496.58</v>
      </c>
      <c r="H5271" s="16" t="n">
        <v>6496.58</v>
      </c>
    </row>
    <row r="5272" customFormat="false" ht="15" hidden="false" customHeight="true" outlineLevel="0" collapsed="false">
      <c r="A5272" s="1" t="s">
        <v>7730</v>
      </c>
      <c r="B5272" s="1" t="s">
        <v>1601</v>
      </c>
      <c r="C5272" s="1" t="s">
        <v>2152</v>
      </c>
      <c r="D5272" s="1" t="s">
        <v>2028</v>
      </c>
      <c r="E5272" s="1" t="s">
        <v>2022</v>
      </c>
      <c r="F5272" s="16" t="n">
        <v>79</v>
      </c>
      <c r="G5272" s="16" t="n">
        <v>385.74</v>
      </c>
      <c r="H5272" s="16" t="n">
        <v>464.74</v>
      </c>
    </row>
    <row r="5273" customFormat="false" ht="15" hidden="false" customHeight="true" outlineLevel="0" collapsed="false">
      <c r="A5273" s="1" t="s">
        <v>7731</v>
      </c>
      <c r="B5273" s="1" t="s">
        <v>1069</v>
      </c>
      <c r="C5273" s="1" t="s">
        <v>2813</v>
      </c>
      <c r="D5273" s="1" t="s">
        <v>2055</v>
      </c>
      <c r="E5273" s="1" t="s">
        <v>2018</v>
      </c>
      <c r="F5273" s="16" t="n">
        <v>0</v>
      </c>
      <c r="G5273" s="16" t="n">
        <v>3992.31</v>
      </c>
      <c r="H5273" s="16" t="n">
        <v>3992.31</v>
      </c>
    </row>
    <row r="5274" customFormat="false" ht="15" hidden="false" customHeight="true" outlineLevel="0" collapsed="false">
      <c r="A5274" s="1" t="s">
        <v>7732</v>
      </c>
      <c r="B5274" s="1" t="s">
        <v>1844</v>
      </c>
      <c r="C5274" s="1" t="s">
        <v>887</v>
      </c>
      <c r="D5274" s="1" t="s">
        <v>2017</v>
      </c>
      <c r="E5274" s="1" t="s">
        <v>2018</v>
      </c>
      <c r="F5274" s="16" t="n">
        <v>0</v>
      </c>
      <c r="G5274" s="16" t="n">
        <v>8584.3</v>
      </c>
      <c r="H5274" s="16" t="n">
        <v>8584.3</v>
      </c>
    </row>
    <row r="5275" customFormat="false" ht="15" hidden="false" customHeight="true" outlineLevel="0" collapsed="false">
      <c r="A5275" s="1" t="s">
        <v>7733</v>
      </c>
      <c r="B5275" s="1" t="s">
        <v>1448</v>
      </c>
      <c r="C5275" s="1" t="s">
        <v>2330</v>
      </c>
      <c r="D5275" s="1" t="s">
        <v>2021</v>
      </c>
      <c r="E5275" s="1" t="s">
        <v>2022</v>
      </c>
      <c r="F5275" s="16" t="n">
        <v>0</v>
      </c>
      <c r="G5275" s="16" t="n">
        <v>5224.35</v>
      </c>
      <c r="H5275" s="16" t="n">
        <v>5224.35</v>
      </c>
    </row>
    <row r="5276" customFormat="false" ht="15" hidden="false" customHeight="true" outlineLevel="0" collapsed="false">
      <c r="A5276" s="1" t="s">
        <v>7734</v>
      </c>
      <c r="B5276" s="1" t="s">
        <v>737</v>
      </c>
      <c r="C5276" s="1" t="s">
        <v>1282</v>
      </c>
      <c r="D5276" s="1" t="s">
        <v>2017</v>
      </c>
      <c r="E5276" s="1" t="s">
        <v>2022</v>
      </c>
      <c r="F5276" s="16" t="n">
        <v>99</v>
      </c>
      <c r="G5276" s="16" t="n">
        <v>425.08</v>
      </c>
      <c r="H5276" s="16" t="n">
        <v>524.08</v>
      </c>
    </row>
    <row r="5277" customFormat="false" ht="15" hidden="false" customHeight="true" outlineLevel="0" collapsed="false">
      <c r="A5277" s="1" t="s">
        <v>7735</v>
      </c>
      <c r="B5277" s="1" t="s">
        <v>199</v>
      </c>
      <c r="C5277" s="1" t="s">
        <v>3316</v>
      </c>
      <c r="D5277" s="1" t="s">
        <v>2025</v>
      </c>
      <c r="E5277" s="1" t="s">
        <v>2045</v>
      </c>
      <c r="F5277" s="16" t="n">
        <v>0</v>
      </c>
      <c r="G5277" s="16" t="n">
        <v>9910.7</v>
      </c>
      <c r="H5277" s="16" t="n">
        <v>9910.7</v>
      </c>
    </row>
    <row r="5278" customFormat="false" ht="15" hidden="false" customHeight="true" outlineLevel="0" collapsed="false">
      <c r="A5278" s="1" t="s">
        <v>7736</v>
      </c>
      <c r="B5278" s="1" t="s">
        <v>1548</v>
      </c>
      <c r="C5278" s="1" t="s">
        <v>820</v>
      </c>
      <c r="D5278" s="1" t="s">
        <v>2021</v>
      </c>
      <c r="E5278" s="1" t="s">
        <v>2018</v>
      </c>
      <c r="F5278" s="16" t="n">
        <v>49</v>
      </c>
      <c r="G5278" s="16" t="n">
        <v>657.82</v>
      </c>
      <c r="H5278" s="16" t="n">
        <v>706.82</v>
      </c>
    </row>
    <row r="5279" customFormat="false" ht="15" hidden="false" customHeight="true" outlineLevel="0" collapsed="false">
      <c r="A5279" s="1" t="s">
        <v>7737</v>
      </c>
      <c r="B5279" s="1" t="s">
        <v>1398</v>
      </c>
      <c r="C5279" s="1" t="s">
        <v>757</v>
      </c>
      <c r="D5279" s="1" t="s">
        <v>2025</v>
      </c>
      <c r="E5279" s="1" t="s">
        <v>2018</v>
      </c>
      <c r="F5279" s="16" t="n">
        <v>0</v>
      </c>
      <c r="G5279" s="16" t="n">
        <v>3154.58</v>
      </c>
      <c r="H5279" s="16" t="n">
        <v>3154.58</v>
      </c>
    </row>
    <row r="5280" customFormat="false" ht="15" hidden="false" customHeight="true" outlineLevel="0" collapsed="false">
      <c r="A5280" s="1" t="s">
        <v>7738</v>
      </c>
      <c r="B5280" s="1" t="s">
        <v>1806</v>
      </c>
      <c r="C5280" s="1" t="s">
        <v>2044</v>
      </c>
      <c r="D5280" s="1" t="s">
        <v>2017</v>
      </c>
      <c r="E5280" s="1" t="s">
        <v>2018</v>
      </c>
      <c r="F5280" s="16" t="n">
        <v>0</v>
      </c>
      <c r="G5280" s="16" t="n">
        <v>2715.6</v>
      </c>
      <c r="H5280" s="16" t="n">
        <v>2715.6</v>
      </c>
    </row>
    <row r="5281" customFormat="false" ht="15" hidden="false" customHeight="true" outlineLevel="0" collapsed="false">
      <c r="A5281" s="1" t="s">
        <v>7739</v>
      </c>
      <c r="B5281" s="1" t="s">
        <v>680</v>
      </c>
      <c r="C5281" s="1" t="s">
        <v>1340</v>
      </c>
      <c r="D5281" s="1" t="s">
        <v>2055</v>
      </c>
      <c r="E5281" s="1" t="s">
        <v>2018</v>
      </c>
      <c r="F5281" s="16" t="n">
        <v>0</v>
      </c>
      <c r="G5281" s="16" t="n">
        <v>4436.44</v>
      </c>
      <c r="H5281" s="16" t="n">
        <v>4436.44</v>
      </c>
    </row>
    <row r="5282" customFormat="false" ht="15" hidden="false" customHeight="true" outlineLevel="0" collapsed="false">
      <c r="A5282" s="1" t="s">
        <v>7740</v>
      </c>
      <c r="B5282" s="1" t="s">
        <v>1396</v>
      </c>
      <c r="C5282" s="1" t="s">
        <v>776</v>
      </c>
      <c r="D5282" s="1" t="s">
        <v>2025</v>
      </c>
      <c r="E5282" s="1" t="s">
        <v>2045</v>
      </c>
      <c r="F5282" s="16" t="n">
        <v>49</v>
      </c>
      <c r="G5282" s="16" t="n">
        <v>2278.43</v>
      </c>
      <c r="H5282" s="16" t="n">
        <v>2327.43</v>
      </c>
    </row>
    <row r="5283" customFormat="false" ht="15" hidden="false" customHeight="true" outlineLevel="0" collapsed="false">
      <c r="A5283" s="1" t="s">
        <v>7741</v>
      </c>
      <c r="B5283" s="1" t="s">
        <v>893</v>
      </c>
      <c r="C5283" s="1" t="s">
        <v>1282</v>
      </c>
      <c r="D5283" s="1" t="s">
        <v>2055</v>
      </c>
      <c r="E5283" s="1" t="s">
        <v>2018</v>
      </c>
      <c r="F5283" s="16" t="n">
        <v>0</v>
      </c>
      <c r="G5283" s="16" t="n">
        <v>4147.26</v>
      </c>
      <c r="H5283" s="16" t="n">
        <v>4147.26</v>
      </c>
    </row>
    <row r="5284" customFormat="false" ht="15" hidden="false" customHeight="true" outlineLevel="0" collapsed="false">
      <c r="A5284" s="1" t="s">
        <v>7742</v>
      </c>
      <c r="B5284" s="1" t="s">
        <v>447</v>
      </c>
      <c r="C5284" s="1" t="s">
        <v>2332</v>
      </c>
      <c r="D5284" s="1" t="s">
        <v>2025</v>
      </c>
      <c r="E5284" s="1" t="s">
        <v>2018</v>
      </c>
      <c r="F5284" s="16" t="n">
        <v>0</v>
      </c>
      <c r="G5284" s="16" t="n">
        <v>5949.05</v>
      </c>
      <c r="H5284" s="16" t="n">
        <v>5949.05</v>
      </c>
    </row>
    <row r="5285" customFormat="false" ht="15" hidden="false" customHeight="true" outlineLevel="0" collapsed="false">
      <c r="A5285" s="1" t="s">
        <v>7743</v>
      </c>
      <c r="B5285" s="1" t="s">
        <v>1184</v>
      </c>
      <c r="C5285" s="1" t="s">
        <v>2665</v>
      </c>
      <c r="D5285" s="1" t="s">
        <v>2032</v>
      </c>
      <c r="E5285" s="1" t="s">
        <v>2018</v>
      </c>
      <c r="F5285" s="16" t="n">
        <v>0</v>
      </c>
      <c r="G5285" s="16" t="n">
        <v>6106.95</v>
      </c>
      <c r="H5285" s="16" t="n">
        <v>6106.95</v>
      </c>
    </row>
    <row r="5286" customFormat="false" ht="15" hidden="false" customHeight="true" outlineLevel="0" collapsed="false">
      <c r="A5286" s="1" t="s">
        <v>7744</v>
      </c>
      <c r="B5286" s="1" t="s">
        <v>1435</v>
      </c>
      <c r="C5286" s="1" t="s">
        <v>2394</v>
      </c>
      <c r="D5286" s="1" t="s">
        <v>2021</v>
      </c>
      <c r="E5286" s="1" t="s">
        <v>2018</v>
      </c>
      <c r="F5286" s="16" t="n">
        <v>79</v>
      </c>
      <c r="G5286" s="16" t="n">
        <v>560.7</v>
      </c>
      <c r="H5286" s="16" t="n">
        <v>639.7</v>
      </c>
    </row>
    <row r="5287" customFormat="false" ht="15" hidden="false" customHeight="true" outlineLevel="0" collapsed="false">
      <c r="A5287" s="1" t="s">
        <v>7745</v>
      </c>
      <c r="B5287" s="1" t="s">
        <v>1782</v>
      </c>
      <c r="C5287" s="1" t="s">
        <v>2741</v>
      </c>
      <c r="D5287" s="1" t="s">
        <v>2017</v>
      </c>
      <c r="E5287" s="1" t="s">
        <v>2018</v>
      </c>
      <c r="F5287" s="16" t="n">
        <v>0</v>
      </c>
      <c r="G5287" s="16" t="n">
        <v>6411.2</v>
      </c>
      <c r="H5287" s="16" t="n">
        <v>6411.2</v>
      </c>
    </row>
    <row r="5288" customFormat="false" ht="15" hidden="false" customHeight="true" outlineLevel="0" collapsed="false">
      <c r="A5288" s="1" t="s">
        <v>7746</v>
      </c>
      <c r="B5288" s="1" t="s">
        <v>1502</v>
      </c>
      <c r="C5288" s="1" t="s">
        <v>1786</v>
      </c>
      <c r="D5288" s="1" t="s">
        <v>2025</v>
      </c>
      <c r="E5288" s="1" t="s">
        <v>2018</v>
      </c>
      <c r="F5288" s="16" t="n">
        <v>49</v>
      </c>
      <c r="G5288" s="16" t="n">
        <v>1958.6</v>
      </c>
      <c r="H5288" s="16" t="n">
        <v>2007.6</v>
      </c>
    </row>
    <row r="5289" customFormat="false" ht="15" hidden="false" customHeight="true" outlineLevel="0" collapsed="false">
      <c r="A5289" s="1" t="s">
        <v>7747</v>
      </c>
      <c r="B5289" s="1" t="s">
        <v>1842</v>
      </c>
      <c r="C5289" s="1" t="s">
        <v>2842</v>
      </c>
      <c r="D5289" s="1" t="s">
        <v>2017</v>
      </c>
      <c r="E5289" s="1" t="s">
        <v>2018</v>
      </c>
      <c r="F5289" s="16" t="n">
        <v>99</v>
      </c>
      <c r="G5289" s="16" t="n">
        <v>482.17</v>
      </c>
      <c r="H5289" s="16" t="n">
        <v>581.17</v>
      </c>
    </row>
    <row r="5290" customFormat="false" ht="15" hidden="false" customHeight="true" outlineLevel="0" collapsed="false">
      <c r="A5290" s="1" t="s">
        <v>7748</v>
      </c>
      <c r="B5290" s="1" t="s">
        <v>708</v>
      </c>
      <c r="C5290" s="1" t="s">
        <v>2775</v>
      </c>
      <c r="D5290" s="1" t="s">
        <v>2055</v>
      </c>
      <c r="E5290" s="1" t="s">
        <v>2084</v>
      </c>
      <c r="F5290" s="16" t="n">
        <v>49</v>
      </c>
      <c r="G5290" s="16" t="n">
        <v>1350.49</v>
      </c>
      <c r="H5290" s="16" t="n">
        <v>1399.49</v>
      </c>
    </row>
    <row r="5291" customFormat="false" ht="15" hidden="false" customHeight="true" outlineLevel="0" collapsed="false">
      <c r="A5291" s="1" t="s">
        <v>7749</v>
      </c>
      <c r="B5291" s="1" t="s">
        <v>1473</v>
      </c>
      <c r="C5291" s="1" t="s">
        <v>845</v>
      </c>
      <c r="D5291" s="1" t="s">
        <v>2021</v>
      </c>
      <c r="E5291" s="1" t="s">
        <v>2018</v>
      </c>
      <c r="F5291" s="16" t="n">
        <v>99</v>
      </c>
      <c r="G5291" s="16" t="n">
        <v>2054.77</v>
      </c>
      <c r="H5291" s="16" t="n">
        <v>2153.77</v>
      </c>
    </row>
    <row r="5292" customFormat="false" ht="15" hidden="false" customHeight="true" outlineLevel="0" collapsed="false">
      <c r="A5292" s="1" t="s">
        <v>7750</v>
      </c>
      <c r="B5292" s="1" t="s">
        <v>1420</v>
      </c>
      <c r="C5292" s="1" t="s">
        <v>2197</v>
      </c>
      <c r="D5292" s="1" t="s">
        <v>2025</v>
      </c>
      <c r="E5292" s="1" t="s">
        <v>2018</v>
      </c>
      <c r="F5292" s="16" t="n">
        <v>0</v>
      </c>
      <c r="G5292" s="16" t="n">
        <v>9085.28</v>
      </c>
      <c r="H5292" s="16" t="n">
        <v>9085.28</v>
      </c>
    </row>
    <row r="5293" customFormat="false" ht="15" hidden="false" customHeight="true" outlineLevel="0" collapsed="false">
      <c r="A5293" s="1" t="s">
        <v>7751</v>
      </c>
      <c r="B5293" s="1" t="s">
        <v>1831</v>
      </c>
      <c r="C5293" s="1" t="s">
        <v>757</v>
      </c>
      <c r="D5293" s="1" t="s">
        <v>2021</v>
      </c>
      <c r="E5293" s="1" t="s">
        <v>2018</v>
      </c>
      <c r="F5293" s="16" t="n">
        <v>0</v>
      </c>
      <c r="G5293" s="16" t="n">
        <v>8697.36</v>
      </c>
      <c r="H5293" s="16" t="n">
        <v>8697.36</v>
      </c>
    </row>
    <row r="5294" customFormat="false" ht="15" hidden="false" customHeight="true" outlineLevel="0" collapsed="false">
      <c r="A5294" s="1" t="s">
        <v>7752</v>
      </c>
      <c r="B5294" s="1" t="s">
        <v>1375</v>
      </c>
      <c r="C5294" s="1" t="s">
        <v>2388</v>
      </c>
      <c r="D5294" s="1" t="s">
        <v>2055</v>
      </c>
      <c r="E5294" s="1" t="s">
        <v>2018</v>
      </c>
      <c r="F5294" s="16" t="n">
        <v>0</v>
      </c>
      <c r="G5294" s="16" t="n">
        <v>4036.68</v>
      </c>
      <c r="H5294" s="16" t="n">
        <v>4036.68</v>
      </c>
    </row>
    <row r="5295" customFormat="false" ht="15" hidden="false" customHeight="true" outlineLevel="0" collapsed="false">
      <c r="A5295" s="1" t="s">
        <v>7753</v>
      </c>
      <c r="B5295" s="1" t="s">
        <v>755</v>
      </c>
      <c r="C5295" s="1" t="s">
        <v>2675</v>
      </c>
      <c r="D5295" s="1" t="s">
        <v>2017</v>
      </c>
      <c r="E5295" s="1" t="s">
        <v>2045</v>
      </c>
      <c r="F5295" s="16" t="n">
        <v>0</v>
      </c>
      <c r="G5295" s="16" t="n">
        <v>8330.85</v>
      </c>
      <c r="H5295" s="16" t="n">
        <v>8330.85</v>
      </c>
    </row>
    <row r="5296" customFormat="false" ht="15" hidden="false" customHeight="true" outlineLevel="0" collapsed="false">
      <c r="A5296" s="1" t="s">
        <v>7754</v>
      </c>
      <c r="B5296" s="1" t="s">
        <v>1052</v>
      </c>
      <c r="C5296" s="1" t="s">
        <v>1054</v>
      </c>
      <c r="D5296" s="1" t="s">
        <v>2017</v>
      </c>
      <c r="E5296" s="1" t="s">
        <v>2018</v>
      </c>
      <c r="F5296" s="16" t="n">
        <v>79</v>
      </c>
      <c r="G5296" s="16" t="n">
        <v>264.48</v>
      </c>
      <c r="H5296" s="16" t="n">
        <v>343.48</v>
      </c>
    </row>
    <row r="5297" customFormat="false" ht="15" hidden="false" customHeight="true" outlineLevel="0" collapsed="false">
      <c r="A5297" s="1" t="s">
        <v>7755</v>
      </c>
      <c r="B5297" s="1" t="s">
        <v>951</v>
      </c>
      <c r="C5297" s="1" t="s">
        <v>1404</v>
      </c>
      <c r="D5297" s="1" t="s">
        <v>2028</v>
      </c>
      <c r="E5297" s="1" t="s">
        <v>2084</v>
      </c>
      <c r="F5297" s="16" t="n">
        <v>49</v>
      </c>
      <c r="G5297" s="16" t="n">
        <v>1395.92</v>
      </c>
      <c r="H5297" s="16" t="n">
        <v>1444.92</v>
      </c>
    </row>
    <row r="5298" customFormat="false" ht="15" hidden="false" customHeight="true" outlineLevel="0" collapsed="false">
      <c r="A5298" s="1" t="s">
        <v>7756</v>
      </c>
      <c r="B5298" s="1" t="s">
        <v>1816</v>
      </c>
      <c r="C5298" s="1" t="s">
        <v>767</v>
      </c>
      <c r="D5298" s="1" t="s">
        <v>2017</v>
      </c>
      <c r="E5298" s="1" t="s">
        <v>2018</v>
      </c>
      <c r="F5298" s="16" t="n">
        <v>0</v>
      </c>
      <c r="G5298" s="16" t="n">
        <v>11456.24</v>
      </c>
      <c r="H5298" s="16" t="n">
        <v>11456.24</v>
      </c>
    </row>
    <row r="5299" customFormat="false" ht="15" hidden="false" customHeight="true" outlineLevel="0" collapsed="false">
      <c r="A5299" s="1" t="s">
        <v>7757</v>
      </c>
      <c r="B5299" s="1" t="s">
        <v>740</v>
      </c>
      <c r="C5299" s="1" t="s">
        <v>2323</v>
      </c>
      <c r="D5299" s="1" t="s">
        <v>2017</v>
      </c>
      <c r="E5299" s="1" t="s">
        <v>2018</v>
      </c>
      <c r="F5299" s="16" t="n">
        <v>0</v>
      </c>
      <c r="G5299" s="16" t="n">
        <v>4664.95</v>
      </c>
      <c r="H5299" s="16" t="n">
        <v>4664.95</v>
      </c>
    </row>
    <row r="5300" customFormat="false" ht="15" hidden="false" customHeight="true" outlineLevel="0" collapsed="false">
      <c r="A5300" s="1" t="s">
        <v>7758</v>
      </c>
      <c r="B5300" s="1" t="s">
        <v>1071</v>
      </c>
      <c r="C5300" s="1" t="s">
        <v>3025</v>
      </c>
      <c r="D5300" s="1" t="s">
        <v>2021</v>
      </c>
      <c r="E5300" s="1" t="s">
        <v>2045</v>
      </c>
      <c r="F5300" s="16" t="n">
        <v>0</v>
      </c>
      <c r="G5300" s="16" t="n">
        <v>3773.68</v>
      </c>
      <c r="H5300" s="16" t="n">
        <v>3773.68</v>
      </c>
    </row>
    <row r="5301" customFormat="false" ht="15" hidden="false" customHeight="true" outlineLevel="0" collapsed="false">
      <c r="A5301" s="1" t="s">
        <v>7759</v>
      </c>
      <c r="B5301" s="1" t="s">
        <v>1132</v>
      </c>
      <c r="C5301" s="1" t="s">
        <v>2741</v>
      </c>
      <c r="D5301" s="1" t="s">
        <v>2025</v>
      </c>
      <c r="E5301" s="1" t="s">
        <v>2018</v>
      </c>
      <c r="F5301" s="16" t="n">
        <v>0</v>
      </c>
      <c r="G5301" s="16" t="n">
        <v>3418.86</v>
      </c>
      <c r="H5301" s="16" t="n">
        <v>3418.86</v>
      </c>
    </row>
    <row r="5302" customFormat="false" ht="15" hidden="false" customHeight="true" outlineLevel="0" collapsed="false">
      <c r="A5302" s="1" t="s">
        <v>7760</v>
      </c>
      <c r="B5302" s="1" t="s">
        <v>934</v>
      </c>
      <c r="C5302" s="1" t="s">
        <v>2260</v>
      </c>
      <c r="D5302" s="1" t="s">
        <v>2025</v>
      </c>
      <c r="E5302" s="1" t="s">
        <v>2018</v>
      </c>
      <c r="F5302" s="16" t="n">
        <v>0</v>
      </c>
      <c r="G5302" s="16" t="n">
        <v>2535.82</v>
      </c>
      <c r="H5302" s="16" t="n">
        <v>2535.82</v>
      </c>
    </row>
    <row r="5303" customFormat="false" ht="15" hidden="false" customHeight="true" outlineLevel="0" collapsed="false">
      <c r="A5303" s="1" t="s">
        <v>7761</v>
      </c>
      <c r="B5303" s="1" t="s">
        <v>1557</v>
      </c>
      <c r="C5303" s="1" t="s">
        <v>3073</v>
      </c>
      <c r="D5303" s="1" t="s">
        <v>2021</v>
      </c>
      <c r="E5303" s="1" t="s">
        <v>2084</v>
      </c>
      <c r="F5303" s="16" t="n">
        <v>0</v>
      </c>
      <c r="G5303" s="16" t="n">
        <v>7654.35</v>
      </c>
      <c r="H5303" s="16" t="n">
        <v>7654.35</v>
      </c>
    </row>
    <row r="5304" customFormat="false" ht="15" hidden="false" customHeight="true" outlineLevel="0" collapsed="false">
      <c r="A5304" s="1" t="s">
        <v>7762</v>
      </c>
      <c r="B5304" s="1" t="s">
        <v>945</v>
      </c>
      <c r="C5304" s="1" t="s">
        <v>2034</v>
      </c>
      <c r="D5304" s="1" t="s">
        <v>2017</v>
      </c>
      <c r="E5304" s="1" t="s">
        <v>2018</v>
      </c>
      <c r="F5304" s="16" t="n">
        <v>49</v>
      </c>
      <c r="G5304" s="16" t="n">
        <v>2374.52</v>
      </c>
      <c r="H5304" s="16" t="n">
        <v>2423.52</v>
      </c>
    </row>
    <row r="5305" customFormat="false" ht="15" hidden="false" customHeight="true" outlineLevel="0" collapsed="false">
      <c r="A5305" s="1" t="s">
        <v>7763</v>
      </c>
      <c r="B5305" s="1" t="s">
        <v>1844</v>
      </c>
      <c r="C5305" s="1" t="s">
        <v>554</v>
      </c>
      <c r="D5305" s="1" t="s">
        <v>2032</v>
      </c>
      <c r="E5305" s="1" t="s">
        <v>2084</v>
      </c>
      <c r="F5305" s="16" t="n">
        <v>0</v>
      </c>
      <c r="G5305" s="16" t="n">
        <v>9029.24</v>
      </c>
      <c r="H5305" s="16" t="n">
        <v>9029.24</v>
      </c>
    </row>
    <row r="5306" customFormat="false" ht="15" hidden="false" customHeight="true" outlineLevel="0" collapsed="false">
      <c r="A5306" s="1" t="s">
        <v>7764</v>
      </c>
      <c r="B5306" s="1" t="s">
        <v>960</v>
      </c>
      <c r="C5306" s="1" t="s">
        <v>3677</v>
      </c>
      <c r="D5306" s="1" t="s">
        <v>2032</v>
      </c>
      <c r="E5306" s="1" t="s">
        <v>2018</v>
      </c>
      <c r="F5306" s="16" t="n">
        <v>0</v>
      </c>
      <c r="G5306" s="16" t="n">
        <v>12547.3</v>
      </c>
      <c r="H5306" s="16" t="n">
        <v>12547.3</v>
      </c>
    </row>
    <row r="5307" customFormat="false" ht="15" hidden="false" customHeight="true" outlineLevel="0" collapsed="false">
      <c r="A5307" s="1" t="s">
        <v>7765</v>
      </c>
      <c r="B5307" s="1" t="s">
        <v>447</v>
      </c>
      <c r="C5307" s="1" t="s">
        <v>1825</v>
      </c>
      <c r="D5307" s="1" t="s">
        <v>2017</v>
      </c>
      <c r="E5307" s="1" t="s">
        <v>2018</v>
      </c>
      <c r="F5307" s="16" t="n">
        <v>99</v>
      </c>
      <c r="G5307" s="16" t="n">
        <v>1362.14</v>
      </c>
      <c r="H5307" s="16" t="n">
        <v>1461.14</v>
      </c>
    </row>
    <row r="5308" customFormat="false" ht="15" hidden="false" customHeight="true" outlineLevel="0" collapsed="false">
      <c r="A5308" s="1" t="s">
        <v>7766</v>
      </c>
      <c r="B5308" s="1" t="s">
        <v>1510</v>
      </c>
      <c r="C5308" s="1" t="s">
        <v>2345</v>
      </c>
      <c r="D5308" s="1" t="s">
        <v>2055</v>
      </c>
      <c r="E5308" s="1" t="s">
        <v>2018</v>
      </c>
      <c r="F5308" s="16" t="n">
        <v>0</v>
      </c>
      <c r="G5308" s="16" t="n">
        <v>13020.99</v>
      </c>
      <c r="H5308" s="16" t="n">
        <v>13020.99</v>
      </c>
    </row>
    <row r="5309" customFormat="false" ht="15" hidden="false" customHeight="true" outlineLevel="0" collapsed="false">
      <c r="A5309" s="1" t="s">
        <v>7767</v>
      </c>
      <c r="B5309" s="1" t="s">
        <v>255</v>
      </c>
      <c r="C5309" s="1" t="s">
        <v>2319</v>
      </c>
      <c r="D5309" s="1" t="s">
        <v>2017</v>
      </c>
      <c r="E5309" s="1" t="s">
        <v>2018</v>
      </c>
      <c r="F5309" s="16" t="n">
        <v>49</v>
      </c>
      <c r="G5309" s="16" t="n">
        <v>1666.39</v>
      </c>
      <c r="H5309" s="16" t="n">
        <v>1715.39</v>
      </c>
    </row>
    <row r="5310" customFormat="false" ht="15" hidden="false" customHeight="true" outlineLevel="0" collapsed="false">
      <c r="A5310" s="1" t="s">
        <v>7768</v>
      </c>
      <c r="B5310" s="1" t="s">
        <v>966</v>
      </c>
      <c r="C5310" s="1" t="s">
        <v>3312</v>
      </c>
      <c r="D5310" s="1" t="s">
        <v>2025</v>
      </c>
      <c r="E5310" s="1" t="s">
        <v>2018</v>
      </c>
      <c r="F5310" s="16" t="n">
        <v>49</v>
      </c>
      <c r="G5310" s="16" t="n">
        <v>681.07</v>
      </c>
      <c r="H5310" s="16" t="n">
        <v>730.07</v>
      </c>
    </row>
    <row r="5311" customFormat="false" ht="15" hidden="false" customHeight="true" outlineLevel="0" collapsed="false">
      <c r="A5311" s="1" t="s">
        <v>7769</v>
      </c>
      <c r="B5311" s="1" t="s">
        <v>1239</v>
      </c>
      <c r="C5311" s="1" t="s">
        <v>1013</v>
      </c>
      <c r="D5311" s="1" t="s">
        <v>2017</v>
      </c>
      <c r="E5311" s="1" t="s">
        <v>2018</v>
      </c>
      <c r="F5311" s="16" t="n">
        <v>0</v>
      </c>
      <c r="G5311" s="16" t="n">
        <v>3799.23</v>
      </c>
      <c r="H5311" s="16" t="n">
        <v>3799.23</v>
      </c>
    </row>
    <row r="5312" customFormat="false" ht="15" hidden="false" customHeight="true" outlineLevel="0" collapsed="false">
      <c r="A5312" s="1" t="s">
        <v>7770</v>
      </c>
      <c r="B5312" s="1" t="s">
        <v>1069</v>
      </c>
      <c r="C5312" s="1" t="s">
        <v>833</v>
      </c>
      <c r="D5312" s="1" t="s">
        <v>2025</v>
      </c>
      <c r="E5312" s="1" t="s">
        <v>2022</v>
      </c>
      <c r="F5312" s="16" t="n">
        <v>0</v>
      </c>
      <c r="G5312" s="16" t="n">
        <v>2978.99</v>
      </c>
      <c r="H5312" s="16" t="n">
        <v>2978.99</v>
      </c>
    </row>
    <row r="5313" customFormat="false" ht="15" hidden="false" customHeight="true" outlineLevel="0" collapsed="false">
      <c r="A5313" s="1" t="s">
        <v>7771</v>
      </c>
      <c r="B5313" s="1" t="s">
        <v>1121</v>
      </c>
      <c r="C5313" s="1" t="s">
        <v>1276</v>
      </c>
      <c r="D5313" s="1" t="s">
        <v>2017</v>
      </c>
      <c r="E5313" s="1" t="s">
        <v>2018</v>
      </c>
      <c r="F5313" s="16" t="n">
        <v>0</v>
      </c>
      <c r="G5313" s="16" t="n">
        <v>2985.33</v>
      </c>
      <c r="H5313" s="16" t="n">
        <v>2985.33</v>
      </c>
    </row>
    <row r="5314" customFormat="false" ht="15" hidden="false" customHeight="true" outlineLevel="0" collapsed="false">
      <c r="A5314" s="1" t="s">
        <v>7772</v>
      </c>
      <c r="B5314" s="1" t="s">
        <v>491</v>
      </c>
      <c r="C5314" s="1" t="s">
        <v>2386</v>
      </c>
      <c r="D5314" s="1" t="s">
        <v>2021</v>
      </c>
      <c r="E5314" s="1" t="s">
        <v>2018</v>
      </c>
      <c r="F5314" s="16" t="n">
        <v>79</v>
      </c>
      <c r="G5314" s="16" t="n">
        <v>529.55</v>
      </c>
      <c r="H5314" s="16" t="n">
        <v>608.55</v>
      </c>
    </row>
    <row r="5315" customFormat="false" ht="15" hidden="false" customHeight="true" outlineLevel="0" collapsed="false">
      <c r="A5315" s="1" t="s">
        <v>7773</v>
      </c>
      <c r="B5315" s="1" t="s">
        <v>906</v>
      </c>
      <c r="C5315" s="1" t="s">
        <v>248</v>
      </c>
      <c r="D5315" s="1" t="s">
        <v>2017</v>
      </c>
      <c r="E5315" s="1" t="s">
        <v>2018</v>
      </c>
      <c r="F5315" s="16" t="n">
        <v>99</v>
      </c>
      <c r="G5315" s="16" t="n">
        <v>1573.97</v>
      </c>
      <c r="H5315" s="16" t="n">
        <v>1672.97</v>
      </c>
    </row>
    <row r="5316" customFormat="false" ht="15" hidden="false" customHeight="true" outlineLevel="0" collapsed="false">
      <c r="A5316" s="1" t="s">
        <v>7774</v>
      </c>
      <c r="B5316" s="1" t="s">
        <v>1335</v>
      </c>
      <c r="C5316" s="1" t="s">
        <v>2339</v>
      </c>
      <c r="D5316" s="1" t="s">
        <v>2032</v>
      </c>
      <c r="E5316" s="1" t="s">
        <v>2018</v>
      </c>
      <c r="F5316" s="16" t="n">
        <v>99</v>
      </c>
      <c r="G5316" s="16" t="n">
        <v>458.06</v>
      </c>
      <c r="H5316" s="16" t="n">
        <v>557.06</v>
      </c>
    </row>
    <row r="5317" customFormat="false" ht="15" hidden="false" customHeight="true" outlineLevel="0" collapsed="false">
      <c r="A5317" s="1" t="s">
        <v>7775</v>
      </c>
      <c r="B5317" s="1" t="s">
        <v>1335</v>
      </c>
      <c r="C5317" s="1" t="s">
        <v>4923</v>
      </c>
      <c r="D5317" s="1" t="s">
        <v>2025</v>
      </c>
      <c r="E5317" s="1" t="s">
        <v>2018</v>
      </c>
      <c r="F5317" s="16" t="n">
        <v>0</v>
      </c>
      <c r="G5317" s="16" t="n">
        <v>8760.34</v>
      </c>
      <c r="H5317" s="16" t="n">
        <v>8760.34</v>
      </c>
    </row>
    <row r="5318" customFormat="false" ht="15" hidden="false" customHeight="true" outlineLevel="0" collapsed="false">
      <c r="A5318" s="1" t="s">
        <v>7776</v>
      </c>
      <c r="B5318" s="1" t="s">
        <v>1241</v>
      </c>
      <c r="C5318" s="1" t="s">
        <v>1776</v>
      </c>
      <c r="D5318" s="1" t="s">
        <v>2017</v>
      </c>
      <c r="E5318" s="1" t="s">
        <v>2022</v>
      </c>
      <c r="F5318" s="16" t="n">
        <v>0</v>
      </c>
      <c r="G5318" s="16" t="n">
        <v>16711.72</v>
      </c>
      <c r="H5318" s="16" t="n">
        <v>16711.72</v>
      </c>
    </row>
    <row r="5319" customFormat="false" ht="15" hidden="false" customHeight="true" outlineLevel="0" collapsed="false">
      <c r="A5319" s="1" t="s">
        <v>7777</v>
      </c>
      <c r="B5319" s="1" t="s">
        <v>447</v>
      </c>
      <c r="C5319" s="1" t="s">
        <v>2816</v>
      </c>
      <c r="D5319" s="1" t="s">
        <v>2025</v>
      </c>
      <c r="E5319" s="1" t="s">
        <v>2018</v>
      </c>
      <c r="F5319" s="16" t="n">
        <v>0</v>
      </c>
      <c r="G5319" s="16" t="n">
        <v>8925.9</v>
      </c>
      <c r="H5319" s="16" t="n">
        <v>8925.9</v>
      </c>
    </row>
    <row r="5320" customFormat="false" ht="15" hidden="false" customHeight="true" outlineLevel="0" collapsed="false">
      <c r="A5320" s="1" t="s">
        <v>7778</v>
      </c>
      <c r="B5320" s="1" t="s">
        <v>1502</v>
      </c>
      <c r="C5320" s="1" t="s">
        <v>2712</v>
      </c>
      <c r="D5320" s="1" t="s">
        <v>2017</v>
      </c>
      <c r="E5320" s="1" t="s">
        <v>2045</v>
      </c>
      <c r="F5320" s="16" t="n">
        <v>79</v>
      </c>
      <c r="G5320" s="16" t="n">
        <v>867.91</v>
      </c>
      <c r="H5320" s="16" t="n">
        <v>946.91</v>
      </c>
    </row>
    <row r="5321" customFormat="false" ht="15" hidden="false" customHeight="true" outlineLevel="0" collapsed="false">
      <c r="A5321" s="1" t="s">
        <v>7779</v>
      </c>
      <c r="B5321" s="1" t="s">
        <v>1360</v>
      </c>
      <c r="C5321" s="1" t="s">
        <v>2490</v>
      </c>
      <c r="D5321" s="1" t="s">
        <v>2017</v>
      </c>
      <c r="E5321" s="1" t="s">
        <v>2018</v>
      </c>
      <c r="F5321" s="16" t="n">
        <v>0</v>
      </c>
      <c r="G5321" s="16" t="n">
        <v>4556.86</v>
      </c>
      <c r="H5321" s="16" t="n">
        <v>4556.86</v>
      </c>
    </row>
    <row r="5322" customFormat="false" ht="15" hidden="false" customHeight="true" outlineLevel="0" collapsed="false">
      <c r="A5322" s="1" t="s">
        <v>7780</v>
      </c>
      <c r="B5322" s="1" t="s">
        <v>857</v>
      </c>
      <c r="C5322" s="1" t="s">
        <v>757</v>
      </c>
      <c r="D5322" s="1" t="s">
        <v>2017</v>
      </c>
      <c r="E5322" s="1" t="s">
        <v>2018</v>
      </c>
      <c r="F5322" s="16" t="n">
        <v>0</v>
      </c>
      <c r="G5322" s="16" t="n">
        <v>3624.78</v>
      </c>
      <c r="H5322" s="16" t="n">
        <v>3624.78</v>
      </c>
    </row>
    <row r="5323" customFormat="false" ht="15" hidden="false" customHeight="true" outlineLevel="0" collapsed="false">
      <c r="A5323" s="1" t="s">
        <v>7781</v>
      </c>
      <c r="B5323" s="1" t="s">
        <v>893</v>
      </c>
      <c r="C5323" s="1" t="s">
        <v>2079</v>
      </c>
      <c r="D5323" s="1" t="s">
        <v>2032</v>
      </c>
      <c r="E5323" s="1" t="s">
        <v>2018</v>
      </c>
      <c r="F5323" s="16" t="n">
        <v>0</v>
      </c>
      <c r="G5323" s="16" t="n">
        <v>6892.9</v>
      </c>
      <c r="H5323" s="16" t="n">
        <v>6892.9</v>
      </c>
    </row>
    <row r="5324" customFormat="false" ht="15" hidden="false" customHeight="true" outlineLevel="0" collapsed="false">
      <c r="A5324" s="1" t="s">
        <v>7782</v>
      </c>
      <c r="B5324" s="1" t="s">
        <v>1118</v>
      </c>
      <c r="C5324" s="1" t="s">
        <v>2102</v>
      </c>
      <c r="D5324" s="1" t="s">
        <v>2017</v>
      </c>
      <c r="E5324" s="1" t="s">
        <v>2018</v>
      </c>
      <c r="F5324" s="16" t="n">
        <v>0</v>
      </c>
      <c r="G5324" s="16" t="n">
        <v>11786.86</v>
      </c>
      <c r="H5324" s="16" t="n">
        <v>11786.86</v>
      </c>
    </row>
    <row r="5325" customFormat="false" ht="15" hidden="false" customHeight="true" outlineLevel="0" collapsed="false">
      <c r="A5325" s="1" t="s">
        <v>7783</v>
      </c>
      <c r="B5325" s="1" t="s">
        <v>976</v>
      </c>
      <c r="C5325" s="1" t="s">
        <v>1658</v>
      </c>
      <c r="D5325" s="1" t="s">
        <v>2021</v>
      </c>
      <c r="E5325" s="1" t="s">
        <v>2018</v>
      </c>
      <c r="F5325" s="16" t="n">
        <v>0</v>
      </c>
      <c r="G5325" s="16" t="n">
        <v>2759.37</v>
      </c>
      <c r="H5325" s="16" t="n">
        <v>2759.37</v>
      </c>
    </row>
    <row r="5326" customFormat="false" ht="15" hidden="false" customHeight="true" outlineLevel="0" collapsed="false">
      <c r="A5326" s="1" t="s">
        <v>7784</v>
      </c>
      <c r="B5326" s="1" t="s">
        <v>663</v>
      </c>
      <c r="C5326" s="1" t="s">
        <v>2356</v>
      </c>
      <c r="D5326" s="1" t="s">
        <v>2021</v>
      </c>
      <c r="E5326" s="1" t="s">
        <v>2022</v>
      </c>
      <c r="F5326" s="16" t="n">
        <v>0</v>
      </c>
      <c r="G5326" s="16" t="n">
        <v>6013.29</v>
      </c>
      <c r="H5326" s="16" t="n">
        <v>6013.29</v>
      </c>
    </row>
    <row r="5327" customFormat="false" ht="15" hidden="false" customHeight="true" outlineLevel="0" collapsed="false">
      <c r="A5327" s="1" t="s">
        <v>7785</v>
      </c>
      <c r="B5327" s="1" t="s">
        <v>595</v>
      </c>
      <c r="C5327" s="1" t="s">
        <v>1114</v>
      </c>
      <c r="D5327" s="1" t="s">
        <v>2025</v>
      </c>
      <c r="E5327" s="1" t="s">
        <v>2018</v>
      </c>
      <c r="F5327" s="16" t="n">
        <v>0</v>
      </c>
      <c r="G5327" s="16" t="n">
        <v>11742.01</v>
      </c>
      <c r="H5327" s="16" t="n">
        <v>11742.01</v>
      </c>
    </row>
    <row r="5328" customFormat="false" ht="15" hidden="false" customHeight="true" outlineLevel="0" collapsed="false">
      <c r="A5328" s="1" t="s">
        <v>7786</v>
      </c>
      <c r="B5328" s="1" t="s">
        <v>433</v>
      </c>
      <c r="C5328" s="1" t="s">
        <v>2294</v>
      </c>
      <c r="D5328" s="1" t="s">
        <v>2032</v>
      </c>
      <c r="E5328" s="1" t="s">
        <v>2018</v>
      </c>
      <c r="F5328" s="16" t="n">
        <v>0</v>
      </c>
      <c r="G5328" s="16" t="n">
        <v>12107.9</v>
      </c>
      <c r="H5328" s="16" t="n">
        <v>12107.9</v>
      </c>
    </row>
    <row r="5329" customFormat="false" ht="15" hidden="false" customHeight="true" outlineLevel="0" collapsed="false">
      <c r="A5329" s="1" t="s">
        <v>7787</v>
      </c>
      <c r="B5329" s="1" t="s">
        <v>447</v>
      </c>
      <c r="C5329" s="1" t="s">
        <v>3469</v>
      </c>
      <c r="D5329" s="1" t="s">
        <v>2017</v>
      </c>
      <c r="E5329" s="1" t="s">
        <v>2018</v>
      </c>
      <c r="F5329" s="16" t="n">
        <v>0</v>
      </c>
      <c r="G5329" s="16" t="n">
        <v>4317.03</v>
      </c>
      <c r="H5329" s="16" t="n">
        <v>4317.03</v>
      </c>
    </row>
    <row r="5330" customFormat="false" ht="15" hidden="false" customHeight="true" outlineLevel="0" collapsed="false">
      <c r="A5330" s="1" t="s">
        <v>7788</v>
      </c>
      <c r="B5330" s="1" t="s">
        <v>1437</v>
      </c>
      <c r="C5330" s="1" t="s">
        <v>1334</v>
      </c>
      <c r="D5330" s="1" t="s">
        <v>2055</v>
      </c>
      <c r="E5330" s="1" t="s">
        <v>2018</v>
      </c>
      <c r="F5330" s="16" t="n">
        <v>0</v>
      </c>
      <c r="G5330" s="16" t="n">
        <v>16836.99</v>
      </c>
      <c r="H5330" s="16" t="n">
        <v>16836.99</v>
      </c>
    </row>
    <row r="5331" customFormat="false" ht="15" hidden="false" customHeight="true" outlineLevel="0" collapsed="false">
      <c r="A5331" s="1" t="s">
        <v>7789</v>
      </c>
      <c r="B5331" s="1" t="s">
        <v>1375</v>
      </c>
      <c r="C5331" s="1" t="s">
        <v>2358</v>
      </c>
      <c r="D5331" s="1" t="s">
        <v>2017</v>
      </c>
      <c r="E5331" s="1" t="s">
        <v>2018</v>
      </c>
      <c r="F5331" s="16" t="n">
        <v>79</v>
      </c>
      <c r="G5331" s="16" t="n">
        <v>2073.63</v>
      </c>
      <c r="H5331" s="16" t="n">
        <v>2152.63</v>
      </c>
    </row>
    <row r="5332" customFormat="false" ht="15" hidden="false" customHeight="true" outlineLevel="0" collapsed="false">
      <c r="A5332" s="1" t="s">
        <v>7790</v>
      </c>
      <c r="B5332" s="1" t="s">
        <v>1398</v>
      </c>
      <c r="C5332" s="1" t="s">
        <v>3563</v>
      </c>
      <c r="D5332" s="1" t="s">
        <v>2032</v>
      </c>
      <c r="E5332" s="1" t="s">
        <v>2018</v>
      </c>
      <c r="F5332" s="16" t="n">
        <v>0</v>
      </c>
      <c r="G5332" s="16" t="n">
        <v>3450.65</v>
      </c>
      <c r="H5332" s="16" t="n">
        <v>3450.65</v>
      </c>
    </row>
    <row r="5333" customFormat="false" ht="15" hidden="false" customHeight="true" outlineLevel="0" collapsed="false">
      <c r="A5333" s="1" t="s">
        <v>7791</v>
      </c>
      <c r="B5333" s="1" t="s">
        <v>447</v>
      </c>
      <c r="C5333" s="1" t="s">
        <v>2850</v>
      </c>
      <c r="D5333" s="1" t="s">
        <v>2021</v>
      </c>
      <c r="E5333" s="1" t="s">
        <v>2018</v>
      </c>
      <c r="F5333" s="16" t="n">
        <v>0</v>
      </c>
      <c r="G5333" s="16" t="n">
        <v>3744.9</v>
      </c>
      <c r="H5333" s="16" t="n">
        <v>3744.9</v>
      </c>
    </row>
    <row r="5334" customFormat="false" ht="15" hidden="false" customHeight="true" outlineLevel="0" collapsed="false">
      <c r="A5334" s="1" t="s">
        <v>7792</v>
      </c>
      <c r="B5334" s="1" t="s">
        <v>960</v>
      </c>
      <c r="C5334" s="1" t="s">
        <v>314</v>
      </c>
      <c r="D5334" s="1" t="s">
        <v>2025</v>
      </c>
      <c r="E5334" s="1" t="s">
        <v>2022</v>
      </c>
      <c r="F5334" s="16" t="n">
        <v>0</v>
      </c>
      <c r="G5334" s="16" t="n">
        <v>9110.15</v>
      </c>
      <c r="H5334" s="16" t="n">
        <v>9110.15</v>
      </c>
    </row>
    <row r="5335" customFormat="false" ht="15" hidden="false" customHeight="true" outlineLevel="0" collapsed="false">
      <c r="A5335" s="1" t="s">
        <v>7793</v>
      </c>
      <c r="B5335" s="1" t="s">
        <v>1071</v>
      </c>
      <c r="C5335" s="1" t="s">
        <v>3683</v>
      </c>
      <c r="D5335" s="1" t="s">
        <v>2021</v>
      </c>
      <c r="E5335" s="1" t="s">
        <v>2018</v>
      </c>
      <c r="F5335" s="16" t="n">
        <v>0</v>
      </c>
      <c r="G5335" s="16" t="n">
        <v>7195.05</v>
      </c>
      <c r="H5335" s="16" t="n">
        <v>7195.05</v>
      </c>
    </row>
    <row r="5336" customFormat="false" ht="15" hidden="false" customHeight="true" outlineLevel="0" collapsed="false">
      <c r="A5336" s="1" t="s">
        <v>7794</v>
      </c>
      <c r="B5336" s="1" t="s">
        <v>367</v>
      </c>
      <c r="C5336" s="1" t="s">
        <v>2508</v>
      </c>
      <c r="D5336" s="1" t="s">
        <v>2021</v>
      </c>
      <c r="E5336" s="1" t="s">
        <v>2018</v>
      </c>
      <c r="F5336" s="16" t="n">
        <v>0</v>
      </c>
      <c r="G5336" s="16" t="n">
        <v>16216.09</v>
      </c>
      <c r="H5336" s="16" t="n">
        <v>16216.09</v>
      </c>
    </row>
    <row r="5337" customFormat="false" ht="15" hidden="false" customHeight="true" outlineLevel="0" collapsed="false">
      <c r="A5337" s="1" t="s">
        <v>7795</v>
      </c>
      <c r="B5337" s="1" t="s">
        <v>1736</v>
      </c>
      <c r="C5337" s="1" t="s">
        <v>2191</v>
      </c>
      <c r="D5337" s="1" t="s">
        <v>2025</v>
      </c>
      <c r="E5337" s="1" t="s">
        <v>2018</v>
      </c>
      <c r="F5337" s="16" t="n">
        <v>0</v>
      </c>
      <c r="G5337" s="16" t="n">
        <v>3211.51</v>
      </c>
      <c r="H5337" s="16" t="n">
        <v>3211.51</v>
      </c>
    </row>
    <row r="5338" customFormat="false" ht="15" hidden="false" customHeight="true" outlineLevel="0" collapsed="false">
      <c r="A5338" s="1" t="s">
        <v>7796</v>
      </c>
      <c r="B5338" s="1" t="s">
        <v>1193</v>
      </c>
      <c r="C5338" s="1" t="s">
        <v>3295</v>
      </c>
      <c r="D5338" s="1" t="s">
        <v>2017</v>
      </c>
      <c r="E5338" s="1" t="s">
        <v>2018</v>
      </c>
      <c r="F5338" s="16" t="n">
        <v>49</v>
      </c>
      <c r="G5338" s="16" t="n">
        <v>2324.7</v>
      </c>
      <c r="H5338" s="16" t="n">
        <v>2373.7</v>
      </c>
    </row>
    <row r="5339" customFormat="false" ht="15" hidden="false" customHeight="true" outlineLevel="0" collapsed="false">
      <c r="A5339" s="1" t="s">
        <v>7797</v>
      </c>
      <c r="B5339" s="1" t="s">
        <v>1700</v>
      </c>
      <c r="C5339" s="1" t="s">
        <v>3448</v>
      </c>
      <c r="D5339" s="1" t="s">
        <v>2055</v>
      </c>
      <c r="E5339" s="1" t="s">
        <v>2045</v>
      </c>
      <c r="F5339" s="16" t="n">
        <v>99</v>
      </c>
      <c r="G5339" s="16" t="n">
        <v>1725.98</v>
      </c>
      <c r="H5339" s="16" t="n">
        <v>1824.98</v>
      </c>
    </row>
    <row r="5340" customFormat="false" ht="15" hidden="false" customHeight="true" outlineLevel="0" collapsed="false">
      <c r="A5340" s="1" t="s">
        <v>7798</v>
      </c>
      <c r="B5340" s="1" t="s">
        <v>1151</v>
      </c>
      <c r="C5340" s="1" t="s">
        <v>722</v>
      </c>
      <c r="D5340" s="1" t="s">
        <v>2017</v>
      </c>
      <c r="E5340" s="1" t="s">
        <v>2018</v>
      </c>
      <c r="F5340" s="16" t="n">
        <v>79</v>
      </c>
      <c r="G5340" s="16" t="n">
        <v>1246</v>
      </c>
      <c r="H5340" s="16" t="n">
        <v>1325</v>
      </c>
    </row>
    <row r="5341" customFormat="false" ht="15" hidden="false" customHeight="true" outlineLevel="0" collapsed="false">
      <c r="A5341" s="1" t="s">
        <v>7799</v>
      </c>
      <c r="B5341" s="1" t="s">
        <v>1700</v>
      </c>
      <c r="C5341" s="1" t="s">
        <v>145</v>
      </c>
      <c r="D5341" s="1" t="s">
        <v>2017</v>
      </c>
      <c r="E5341" s="1" t="s">
        <v>2018</v>
      </c>
      <c r="F5341" s="16" t="n">
        <v>99</v>
      </c>
      <c r="G5341" s="16" t="n">
        <v>1160.04</v>
      </c>
      <c r="H5341" s="16" t="n">
        <v>1259.04</v>
      </c>
    </row>
    <row r="5342" customFormat="false" ht="15" hidden="false" customHeight="true" outlineLevel="0" collapsed="false">
      <c r="A5342" s="1" t="s">
        <v>7800</v>
      </c>
      <c r="B5342" s="1" t="s">
        <v>315</v>
      </c>
      <c r="C5342" s="1" t="s">
        <v>2222</v>
      </c>
      <c r="D5342" s="1" t="s">
        <v>2025</v>
      </c>
      <c r="E5342" s="1" t="s">
        <v>2018</v>
      </c>
      <c r="F5342" s="16" t="n">
        <v>0</v>
      </c>
      <c r="G5342" s="16" t="n">
        <v>5311.32</v>
      </c>
      <c r="H5342" s="16" t="n">
        <v>5311.32</v>
      </c>
    </row>
    <row r="5343" customFormat="false" ht="15" hidden="false" customHeight="true" outlineLevel="0" collapsed="false">
      <c r="A5343" s="1" t="s">
        <v>7801</v>
      </c>
      <c r="B5343" s="1" t="s">
        <v>923</v>
      </c>
      <c r="C5343" s="1" t="s">
        <v>6014</v>
      </c>
      <c r="D5343" s="1" t="s">
        <v>2017</v>
      </c>
      <c r="E5343" s="1" t="s">
        <v>2018</v>
      </c>
      <c r="F5343" s="16" t="n">
        <v>0</v>
      </c>
      <c r="G5343" s="16" t="n">
        <v>2629.64</v>
      </c>
      <c r="H5343" s="16" t="n">
        <v>2629.64</v>
      </c>
    </row>
    <row r="5344" customFormat="false" ht="15" hidden="false" customHeight="true" outlineLevel="0" collapsed="false">
      <c r="A5344" s="1" t="s">
        <v>7802</v>
      </c>
      <c r="B5344" s="1" t="s">
        <v>1548</v>
      </c>
      <c r="C5344" s="1" t="s">
        <v>3238</v>
      </c>
      <c r="D5344" s="1" t="s">
        <v>2017</v>
      </c>
      <c r="E5344" s="1" t="s">
        <v>2018</v>
      </c>
      <c r="F5344" s="16" t="n">
        <v>0</v>
      </c>
      <c r="G5344" s="16" t="n">
        <v>7032.01</v>
      </c>
      <c r="H5344" s="16" t="n">
        <v>7032.01</v>
      </c>
    </row>
    <row r="5345" customFormat="false" ht="15" hidden="false" customHeight="true" outlineLevel="0" collapsed="false">
      <c r="A5345" s="1" t="s">
        <v>7803</v>
      </c>
      <c r="B5345" s="1" t="s">
        <v>540</v>
      </c>
      <c r="C5345" s="1" t="s">
        <v>3295</v>
      </c>
      <c r="D5345" s="1" t="s">
        <v>2028</v>
      </c>
      <c r="E5345" s="1" t="s">
        <v>2018</v>
      </c>
      <c r="F5345" s="16" t="n">
        <v>0</v>
      </c>
      <c r="G5345" s="16" t="n">
        <v>5414.63</v>
      </c>
      <c r="H5345" s="16" t="n">
        <v>5414.63</v>
      </c>
    </row>
    <row r="5346" customFormat="false" ht="15" hidden="false" customHeight="true" outlineLevel="0" collapsed="false">
      <c r="A5346" s="1" t="s">
        <v>7804</v>
      </c>
      <c r="B5346" s="1" t="s">
        <v>785</v>
      </c>
      <c r="C5346" s="1" t="s">
        <v>1114</v>
      </c>
      <c r="D5346" s="1" t="s">
        <v>2025</v>
      </c>
      <c r="E5346" s="1" t="s">
        <v>2045</v>
      </c>
      <c r="F5346" s="16" t="n">
        <v>0</v>
      </c>
      <c r="G5346" s="16" t="n">
        <v>3120.69</v>
      </c>
      <c r="H5346" s="16" t="n">
        <v>3120.69</v>
      </c>
    </row>
    <row r="5347" customFormat="false" ht="15" hidden="false" customHeight="true" outlineLevel="0" collapsed="false">
      <c r="A5347" s="1" t="s">
        <v>7805</v>
      </c>
      <c r="B5347" s="1" t="s">
        <v>663</v>
      </c>
      <c r="C5347" s="1" t="s">
        <v>1606</v>
      </c>
      <c r="D5347" s="1" t="s">
        <v>2055</v>
      </c>
      <c r="E5347" s="1" t="s">
        <v>2018</v>
      </c>
      <c r="F5347" s="16" t="n">
        <v>49</v>
      </c>
      <c r="G5347" s="16" t="n">
        <v>2255.79</v>
      </c>
      <c r="H5347" s="16" t="n">
        <v>2304.79</v>
      </c>
    </row>
    <row r="5348" customFormat="false" ht="15" hidden="false" customHeight="true" outlineLevel="0" collapsed="false">
      <c r="A5348" s="1" t="s">
        <v>7806</v>
      </c>
      <c r="B5348" s="1" t="s">
        <v>888</v>
      </c>
      <c r="C5348" s="1" t="s">
        <v>660</v>
      </c>
      <c r="D5348" s="1" t="s">
        <v>2028</v>
      </c>
      <c r="E5348" s="1" t="s">
        <v>2018</v>
      </c>
      <c r="F5348" s="16" t="n">
        <v>0</v>
      </c>
      <c r="G5348" s="16" t="n">
        <v>7898.33</v>
      </c>
      <c r="H5348" s="16" t="n">
        <v>7898.33</v>
      </c>
    </row>
    <row r="5349" customFormat="false" ht="15" hidden="false" customHeight="true" outlineLevel="0" collapsed="false">
      <c r="A5349" s="1" t="s">
        <v>7807</v>
      </c>
      <c r="B5349" s="1" t="s">
        <v>447</v>
      </c>
      <c r="C5349" s="1" t="s">
        <v>4838</v>
      </c>
      <c r="D5349" s="1" t="s">
        <v>2025</v>
      </c>
      <c r="E5349" s="1" t="s">
        <v>2018</v>
      </c>
      <c r="F5349" s="16" t="n">
        <v>0</v>
      </c>
      <c r="G5349" s="16" t="n">
        <v>15957.37</v>
      </c>
      <c r="H5349" s="16" t="n">
        <v>15957.37</v>
      </c>
    </row>
    <row r="5350" customFormat="false" ht="15" hidden="false" customHeight="true" outlineLevel="0" collapsed="false">
      <c r="A5350" s="1" t="s">
        <v>7808</v>
      </c>
      <c r="B5350" s="1" t="s">
        <v>1286</v>
      </c>
      <c r="C5350" s="1" t="s">
        <v>2423</v>
      </c>
      <c r="D5350" s="1" t="s">
        <v>2017</v>
      </c>
      <c r="E5350" s="1" t="s">
        <v>2018</v>
      </c>
      <c r="F5350" s="16" t="n">
        <v>0</v>
      </c>
      <c r="G5350" s="16" t="n">
        <v>23846.61</v>
      </c>
      <c r="H5350" s="16" t="n">
        <v>23846.61</v>
      </c>
    </row>
    <row r="5351" customFormat="false" ht="15" hidden="false" customHeight="true" outlineLevel="0" collapsed="false">
      <c r="A5351" s="1" t="s">
        <v>7809</v>
      </c>
      <c r="B5351" s="1" t="s">
        <v>1145</v>
      </c>
      <c r="C5351" s="1" t="s">
        <v>3204</v>
      </c>
      <c r="D5351" s="1" t="s">
        <v>2021</v>
      </c>
      <c r="E5351" s="1" t="s">
        <v>2018</v>
      </c>
      <c r="F5351" s="16" t="n">
        <v>0</v>
      </c>
      <c r="G5351" s="16" t="n">
        <v>13828.26</v>
      </c>
      <c r="H5351" s="16" t="n">
        <v>13828.26</v>
      </c>
    </row>
    <row r="5352" customFormat="false" ht="15" hidden="false" customHeight="true" outlineLevel="0" collapsed="false">
      <c r="A5352" s="1" t="s">
        <v>7810</v>
      </c>
      <c r="B5352" s="1" t="s">
        <v>866</v>
      </c>
      <c r="C5352" s="1" t="s">
        <v>2263</v>
      </c>
      <c r="D5352" s="1" t="s">
        <v>2017</v>
      </c>
      <c r="E5352" s="1" t="s">
        <v>2018</v>
      </c>
      <c r="F5352" s="16" t="n">
        <v>0</v>
      </c>
      <c r="G5352" s="16" t="n">
        <v>2518.9</v>
      </c>
      <c r="H5352" s="16" t="n">
        <v>2518.9</v>
      </c>
    </row>
    <row r="5353" customFormat="false" ht="15" hidden="false" customHeight="true" outlineLevel="0" collapsed="false">
      <c r="A5353" s="1" t="s">
        <v>7811</v>
      </c>
      <c r="B5353" s="1" t="s">
        <v>1562</v>
      </c>
      <c r="C5353" s="1" t="s">
        <v>7812</v>
      </c>
      <c r="D5353" s="1" t="s">
        <v>2017</v>
      </c>
      <c r="E5353" s="1" t="s">
        <v>2018</v>
      </c>
      <c r="F5353" s="16" t="n">
        <v>0</v>
      </c>
      <c r="G5353" s="16" t="n">
        <v>9171.98</v>
      </c>
      <c r="H5353" s="16" t="n">
        <v>9171.98</v>
      </c>
    </row>
    <row r="5354" customFormat="false" ht="15" hidden="false" customHeight="true" outlineLevel="0" collapsed="false">
      <c r="A5354" s="1" t="s">
        <v>7813</v>
      </c>
      <c r="B5354" s="1" t="s">
        <v>1548</v>
      </c>
      <c r="C5354" s="1" t="s">
        <v>2827</v>
      </c>
      <c r="D5354" s="1" t="s">
        <v>2025</v>
      </c>
      <c r="E5354" s="1" t="s">
        <v>2018</v>
      </c>
      <c r="F5354" s="16" t="n">
        <v>49</v>
      </c>
      <c r="G5354" s="16" t="n">
        <v>850.16</v>
      </c>
      <c r="H5354" s="16" t="n">
        <v>899.16</v>
      </c>
    </row>
    <row r="5355" customFormat="false" ht="15" hidden="false" customHeight="true" outlineLevel="0" collapsed="false">
      <c r="A5355" s="1" t="s">
        <v>7814</v>
      </c>
      <c r="B5355" s="1" t="s">
        <v>1335</v>
      </c>
      <c r="C5355" s="1" t="s">
        <v>2104</v>
      </c>
      <c r="D5355" s="1" t="s">
        <v>2017</v>
      </c>
      <c r="E5355" s="1" t="s">
        <v>2018</v>
      </c>
      <c r="F5355" s="16" t="n">
        <v>0</v>
      </c>
      <c r="G5355" s="16" t="n">
        <v>26140.14</v>
      </c>
      <c r="H5355" s="16" t="n">
        <v>26140.14</v>
      </c>
    </row>
    <row r="5356" customFormat="false" ht="15" hidden="false" customHeight="true" outlineLevel="0" collapsed="false">
      <c r="A5356" s="1" t="s">
        <v>7815</v>
      </c>
      <c r="B5356" s="1" t="s">
        <v>1090</v>
      </c>
      <c r="C5356" s="1" t="s">
        <v>2446</v>
      </c>
      <c r="D5356" s="1" t="s">
        <v>2017</v>
      </c>
      <c r="E5356" s="1" t="s">
        <v>2022</v>
      </c>
      <c r="F5356" s="16" t="n">
        <v>0</v>
      </c>
      <c r="G5356" s="16" t="n">
        <v>7192.09</v>
      </c>
      <c r="H5356" s="16" t="n">
        <v>7192.09</v>
      </c>
    </row>
    <row r="5357" customFormat="false" ht="15" hidden="false" customHeight="true" outlineLevel="0" collapsed="false">
      <c r="A5357" s="1" t="s">
        <v>7816</v>
      </c>
      <c r="B5357" s="1" t="s">
        <v>1782</v>
      </c>
      <c r="C5357" s="1" t="s">
        <v>2546</v>
      </c>
      <c r="D5357" s="1" t="s">
        <v>2017</v>
      </c>
      <c r="E5357" s="1" t="s">
        <v>2018</v>
      </c>
      <c r="F5357" s="16" t="n">
        <v>79</v>
      </c>
      <c r="G5357" s="16" t="n">
        <v>1395.82</v>
      </c>
      <c r="H5357" s="16" t="n">
        <v>1474.82</v>
      </c>
    </row>
    <row r="5358" customFormat="false" ht="15" hidden="false" customHeight="true" outlineLevel="0" collapsed="false">
      <c r="A5358" s="1" t="s">
        <v>7817</v>
      </c>
      <c r="B5358" s="1" t="s">
        <v>1473</v>
      </c>
      <c r="C5358" s="1" t="s">
        <v>2166</v>
      </c>
      <c r="D5358" s="1" t="s">
        <v>2017</v>
      </c>
      <c r="E5358" s="1" t="s">
        <v>2018</v>
      </c>
      <c r="F5358" s="16" t="n">
        <v>79</v>
      </c>
      <c r="G5358" s="16" t="n">
        <v>1100.33</v>
      </c>
      <c r="H5358" s="16" t="n">
        <v>1179.33</v>
      </c>
    </row>
    <row r="5359" customFormat="false" ht="15" hidden="false" customHeight="true" outlineLevel="0" collapsed="false">
      <c r="A5359" s="1" t="s">
        <v>7818</v>
      </c>
      <c r="B5359" s="1" t="s">
        <v>304</v>
      </c>
      <c r="C5359" s="1" t="s">
        <v>2585</v>
      </c>
      <c r="D5359" s="1" t="s">
        <v>2028</v>
      </c>
      <c r="E5359" s="1" t="s">
        <v>2018</v>
      </c>
      <c r="F5359" s="16" t="n">
        <v>0</v>
      </c>
      <c r="G5359" s="16" t="n">
        <v>4536.99</v>
      </c>
      <c r="H5359" s="16" t="n">
        <v>4536.99</v>
      </c>
    </row>
    <row r="5360" customFormat="false" ht="15" hidden="false" customHeight="true" outlineLevel="0" collapsed="false">
      <c r="A5360" s="1" t="s">
        <v>7819</v>
      </c>
      <c r="B5360" s="1" t="s">
        <v>1473</v>
      </c>
      <c r="C5360" s="1" t="s">
        <v>2386</v>
      </c>
      <c r="D5360" s="1" t="s">
        <v>2055</v>
      </c>
      <c r="E5360" s="1" t="s">
        <v>2045</v>
      </c>
      <c r="F5360" s="16" t="n">
        <v>0</v>
      </c>
      <c r="G5360" s="16" t="n">
        <v>16991.76</v>
      </c>
      <c r="H5360" s="16" t="n">
        <v>16991.76</v>
      </c>
    </row>
    <row r="5361" customFormat="false" ht="15" hidden="false" customHeight="true" outlineLevel="0" collapsed="false">
      <c r="A5361" s="1" t="s">
        <v>7820</v>
      </c>
      <c r="B5361" s="1" t="s">
        <v>694</v>
      </c>
      <c r="C5361" s="1" t="s">
        <v>614</v>
      </c>
      <c r="D5361" s="1" t="s">
        <v>2021</v>
      </c>
      <c r="E5361" s="1" t="s">
        <v>2045</v>
      </c>
      <c r="F5361" s="16" t="n">
        <v>0</v>
      </c>
      <c r="G5361" s="16" t="n">
        <v>36098.14</v>
      </c>
      <c r="H5361" s="16" t="n">
        <v>36098.14</v>
      </c>
    </row>
    <row r="5362" customFormat="false" ht="15" hidden="false" customHeight="true" outlineLevel="0" collapsed="false">
      <c r="A5362" s="1" t="s">
        <v>7821</v>
      </c>
      <c r="B5362" s="1" t="s">
        <v>1852</v>
      </c>
      <c r="C5362" s="1" t="s">
        <v>1885</v>
      </c>
      <c r="D5362" s="1" t="s">
        <v>2021</v>
      </c>
      <c r="E5362" s="1" t="s">
        <v>2084</v>
      </c>
      <c r="F5362" s="16" t="n">
        <v>0</v>
      </c>
      <c r="G5362" s="16" t="n">
        <v>7181.14</v>
      </c>
      <c r="H5362" s="16" t="n">
        <v>7181.14</v>
      </c>
    </row>
    <row r="5363" customFormat="false" ht="15" hidden="false" customHeight="true" outlineLevel="0" collapsed="false">
      <c r="A5363" s="1" t="s">
        <v>7822</v>
      </c>
      <c r="B5363" s="1" t="s">
        <v>1862</v>
      </c>
      <c r="C5363" s="1" t="s">
        <v>3390</v>
      </c>
      <c r="D5363" s="1" t="s">
        <v>2028</v>
      </c>
      <c r="E5363" s="1" t="s">
        <v>2018</v>
      </c>
      <c r="F5363" s="16" t="n">
        <v>0</v>
      </c>
      <c r="G5363" s="16" t="n">
        <v>11437.41</v>
      </c>
      <c r="H5363" s="16" t="n">
        <v>11437.41</v>
      </c>
    </row>
    <row r="5364" customFormat="false" ht="15" hidden="false" customHeight="true" outlineLevel="0" collapsed="false">
      <c r="A5364" s="1" t="s">
        <v>7823</v>
      </c>
      <c r="B5364" s="1" t="s">
        <v>1849</v>
      </c>
      <c r="C5364" s="1" t="s">
        <v>2561</v>
      </c>
      <c r="D5364" s="1" t="s">
        <v>2021</v>
      </c>
      <c r="E5364" s="1" t="s">
        <v>2045</v>
      </c>
      <c r="F5364" s="16" t="n">
        <v>0</v>
      </c>
      <c r="G5364" s="16" t="n">
        <v>10965.36</v>
      </c>
      <c r="H5364" s="16" t="n">
        <v>10965.36</v>
      </c>
    </row>
    <row r="5365" customFormat="false" ht="15" hidden="false" customHeight="true" outlineLevel="0" collapsed="false">
      <c r="A5365" s="1" t="s">
        <v>7824</v>
      </c>
      <c r="B5365" s="1" t="s">
        <v>906</v>
      </c>
      <c r="C5365" s="1" t="s">
        <v>2464</v>
      </c>
      <c r="D5365" s="1" t="s">
        <v>2025</v>
      </c>
      <c r="E5365" s="1" t="s">
        <v>2045</v>
      </c>
      <c r="F5365" s="16" t="n">
        <v>0</v>
      </c>
      <c r="G5365" s="16" t="n">
        <v>13064.08</v>
      </c>
      <c r="H5365" s="16" t="n">
        <v>13064.08</v>
      </c>
    </row>
    <row r="5366" customFormat="false" ht="15" hidden="false" customHeight="true" outlineLevel="0" collapsed="false">
      <c r="A5366" s="1" t="s">
        <v>7825</v>
      </c>
      <c r="B5366" s="1" t="s">
        <v>1375</v>
      </c>
      <c r="C5366" s="1" t="s">
        <v>3134</v>
      </c>
      <c r="D5366" s="1" t="s">
        <v>2017</v>
      </c>
      <c r="E5366" s="1" t="s">
        <v>2018</v>
      </c>
      <c r="F5366" s="16" t="n">
        <v>79</v>
      </c>
      <c r="G5366" s="16" t="n">
        <v>2374.52</v>
      </c>
      <c r="H5366" s="16" t="n">
        <v>2453.52</v>
      </c>
    </row>
    <row r="5367" customFormat="false" ht="15" hidden="false" customHeight="true" outlineLevel="0" collapsed="false">
      <c r="A5367" s="1" t="s">
        <v>7826</v>
      </c>
      <c r="B5367" s="1" t="s">
        <v>1806</v>
      </c>
      <c r="C5367" s="1" t="s">
        <v>792</v>
      </c>
      <c r="D5367" s="1" t="s">
        <v>2025</v>
      </c>
      <c r="E5367" s="1" t="s">
        <v>2018</v>
      </c>
      <c r="F5367" s="16" t="n">
        <v>99</v>
      </c>
      <c r="G5367" s="16" t="n">
        <v>690.39</v>
      </c>
      <c r="H5367" s="16" t="n">
        <v>789.39</v>
      </c>
    </row>
    <row r="5368" customFormat="false" ht="15" hidden="false" customHeight="true" outlineLevel="0" collapsed="false">
      <c r="A5368" s="1" t="s">
        <v>7827</v>
      </c>
      <c r="B5368" s="1" t="s">
        <v>573</v>
      </c>
      <c r="C5368" s="1" t="s">
        <v>2635</v>
      </c>
      <c r="D5368" s="1" t="s">
        <v>2021</v>
      </c>
      <c r="E5368" s="1" t="s">
        <v>2018</v>
      </c>
      <c r="F5368" s="16" t="n">
        <v>0</v>
      </c>
      <c r="G5368" s="16" t="n">
        <v>5548.24</v>
      </c>
      <c r="H5368" s="16" t="n">
        <v>5548.24</v>
      </c>
    </row>
    <row r="5369" customFormat="false" ht="15" hidden="false" customHeight="true" outlineLevel="0" collapsed="false">
      <c r="A5369" s="1" t="s">
        <v>7828</v>
      </c>
      <c r="B5369" s="1" t="s">
        <v>611</v>
      </c>
      <c r="C5369" s="1" t="s">
        <v>2644</v>
      </c>
      <c r="D5369" s="1" t="s">
        <v>2017</v>
      </c>
      <c r="E5369" s="1" t="s">
        <v>2045</v>
      </c>
      <c r="F5369" s="16" t="n">
        <v>0</v>
      </c>
      <c r="G5369" s="16" t="n">
        <v>12250.8</v>
      </c>
      <c r="H5369" s="16" t="n">
        <v>12250.8</v>
      </c>
    </row>
    <row r="5370" customFormat="false" ht="15" hidden="false" customHeight="true" outlineLevel="0" collapsed="false">
      <c r="A5370" s="1" t="s">
        <v>7829</v>
      </c>
      <c r="B5370" s="1" t="s">
        <v>1071</v>
      </c>
      <c r="C5370" s="1" t="s">
        <v>1197</v>
      </c>
      <c r="D5370" s="1" t="s">
        <v>2021</v>
      </c>
      <c r="E5370" s="1" t="s">
        <v>2018</v>
      </c>
      <c r="F5370" s="16" t="n">
        <v>79</v>
      </c>
      <c r="G5370" s="16" t="n">
        <v>458.06</v>
      </c>
      <c r="H5370" s="16" t="n">
        <v>537.06</v>
      </c>
    </row>
    <row r="5371" customFormat="false" ht="15" hidden="false" customHeight="true" outlineLevel="0" collapsed="false">
      <c r="A5371" s="1" t="s">
        <v>7830</v>
      </c>
      <c r="B5371" s="1" t="s">
        <v>1274</v>
      </c>
      <c r="C5371" s="1" t="s">
        <v>2821</v>
      </c>
      <c r="D5371" s="1" t="s">
        <v>2032</v>
      </c>
      <c r="E5371" s="1" t="s">
        <v>2018</v>
      </c>
      <c r="F5371" s="16" t="n">
        <v>0</v>
      </c>
      <c r="G5371" s="16" t="n">
        <v>7630.46</v>
      </c>
      <c r="H5371" s="16" t="n">
        <v>7630.46</v>
      </c>
    </row>
    <row r="5372" customFormat="false" ht="15" hidden="false" customHeight="true" outlineLevel="0" collapsed="false">
      <c r="A5372" s="1" t="s">
        <v>7831</v>
      </c>
      <c r="B5372" s="1" t="s">
        <v>1607</v>
      </c>
      <c r="C5372" s="1" t="s">
        <v>511</v>
      </c>
      <c r="D5372" s="1" t="s">
        <v>2017</v>
      </c>
      <c r="E5372" s="1" t="s">
        <v>2018</v>
      </c>
      <c r="F5372" s="16" t="n">
        <v>0</v>
      </c>
      <c r="G5372" s="16" t="n">
        <v>3087.28</v>
      </c>
      <c r="H5372" s="16" t="n">
        <v>3087.28</v>
      </c>
    </row>
    <row r="5373" customFormat="false" ht="15" hidden="false" customHeight="true" outlineLevel="0" collapsed="false">
      <c r="A5373" s="1" t="s">
        <v>7832</v>
      </c>
      <c r="B5373" s="1" t="s">
        <v>785</v>
      </c>
      <c r="C5373" s="1" t="s">
        <v>2143</v>
      </c>
      <c r="D5373" s="1" t="s">
        <v>2017</v>
      </c>
      <c r="E5373" s="1" t="s">
        <v>2018</v>
      </c>
      <c r="F5373" s="16" t="n">
        <v>0</v>
      </c>
      <c r="G5373" s="16" t="n">
        <v>13586.1</v>
      </c>
      <c r="H5373" s="16" t="n">
        <v>13586.1</v>
      </c>
    </row>
    <row r="5374" customFormat="false" ht="15" hidden="false" customHeight="true" outlineLevel="0" collapsed="false">
      <c r="A5374" s="1" t="s">
        <v>7833</v>
      </c>
      <c r="B5374" s="1" t="s">
        <v>1052</v>
      </c>
      <c r="C5374" s="1" t="s">
        <v>2428</v>
      </c>
      <c r="D5374" s="1" t="s">
        <v>2021</v>
      </c>
      <c r="E5374" s="1" t="s">
        <v>2018</v>
      </c>
      <c r="F5374" s="16" t="n">
        <v>99</v>
      </c>
      <c r="G5374" s="16" t="n">
        <v>1158.24</v>
      </c>
      <c r="H5374" s="16" t="n">
        <v>1257.24</v>
      </c>
    </row>
    <row r="5375" customFormat="false" ht="15" hidden="false" customHeight="true" outlineLevel="0" collapsed="false">
      <c r="A5375" s="1" t="s">
        <v>7834</v>
      </c>
      <c r="B5375" s="1" t="s">
        <v>284</v>
      </c>
      <c r="C5375" s="1" t="s">
        <v>467</v>
      </c>
      <c r="D5375" s="1" t="s">
        <v>2021</v>
      </c>
      <c r="E5375" s="1" t="s">
        <v>2045</v>
      </c>
      <c r="F5375" s="16" t="n">
        <v>79</v>
      </c>
      <c r="G5375" s="16" t="n">
        <v>2038.6</v>
      </c>
      <c r="H5375" s="16" t="n">
        <v>2117.6</v>
      </c>
    </row>
    <row r="5376" customFormat="false" ht="15" hidden="false" customHeight="true" outlineLevel="0" collapsed="false">
      <c r="A5376" s="1" t="s">
        <v>7835</v>
      </c>
      <c r="B5376" s="1" t="s">
        <v>1905</v>
      </c>
      <c r="C5376" s="1" t="s">
        <v>4202</v>
      </c>
      <c r="D5376" s="1" t="s">
        <v>2028</v>
      </c>
      <c r="E5376" s="1" t="s">
        <v>2018</v>
      </c>
      <c r="F5376" s="16" t="n">
        <v>0</v>
      </c>
      <c r="G5376" s="16" t="n">
        <v>8087.9</v>
      </c>
      <c r="H5376" s="16" t="n">
        <v>8087.9</v>
      </c>
    </row>
    <row r="5377" customFormat="false" ht="15" hidden="false" customHeight="true" outlineLevel="0" collapsed="false">
      <c r="A5377" s="1" t="s">
        <v>7836</v>
      </c>
      <c r="B5377" s="1" t="s">
        <v>329</v>
      </c>
      <c r="C5377" s="1" t="s">
        <v>319</v>
      </c>
      <c r="D5377" s="1" t="s">
        <v>2025</v>
      </c>
      <c r="E5377" s="1" t="s">
        <v>2045</v>
      </c>
      <c r="F5377" s="16" t="n">
        <v>99</v>
      </c>
      <c r="G5377" s="16" t="n">
        <v>771.47</v>
      </c>
      <c r="H5377" s="16" t="n">
        <v>870.47</v>
      </c>
    </row>
    <row r="5378" customFormat="false" ht="15" hidden="false" customHeight="true" outlineLevel="0" collapsed="false">
      <c r="A5378" s="1" t="s">
        <v>7837</v>
      </c>
      <c r="B5378" s="1" t="s">
        <v>918</v>
      </c>
      <c r="C5378" s="1" t="s">
        <v>2671</v>
      </c>
      <c r="D5378" s="1" t="s">
        <v>2017</v>
      </c>
      <c r="E5378" s="1" t="s">
        <v>2018</v>
      </c>
      <c r="F5378" s="16" t="n">
        <v>79</v>
      </c>
      <c r="G5378" s="16" t="n">
        <v>793.32</v>
      </c>
      <c r="H5378" s="16" t="n">
        <v>872.32</v>
      </c>
    </row>
    <row r="5379" customFormat="false" ht="15" hidden="false" customHeight="true" outlineLevel="0" collapsed="false">
      <c r="A5379" s="1" t="s">
        <v>7838</v>
      </c>
      <c r="B5379" s="1" t="s">
        <v>1473</v>
      </c>
      <c r="C5379" s="1" t="s">
        <v>4115</v>
      </c>
      <c r="D5379" s="1" t="s">
        <v>2028</v>
      </c>
      <c r="E5379" s="1" t="s">
        <v>2018</v>
      </c>
      <c r="F5379" s="16" t="n">
        <v>0</v>
      </c>
      <c r="G5379" s="16" t="n">
        <v>4012.02</v>
      </c>
      <c r="H5379" s="16" t="n">
        <v>4012.02</v>
      </c>
    </row>
    <row r="5380" customFormat="false" ht="15" hidden="false" customHeight="true" outlineLevel="0" collapsed="false">
      <c r="A5380" s="1" t="s">
        <v>7839</v>
      </c>
      <c r="B5380" s="1" t="s">
        <v>1593</v>
      </c>
      <c r="C5380" s="1" t="s">
        <v>2156</v>
      </c>
      <c r="D5380" s="1" t="s">
        <v>2055</v>
      </c>
      <c r="E5380" s="1" t="s">
        <v>2018</v>
      </c>
      <c r="F5380" s="16" t="n">
        <v>79</v>
      </c>
      <c r="G5380" s="16" t="n">
        <v>623</v>
      </c>
      <c r="H5380" s="16" t="n">
        <v>702</v>
      </c>
    </row>
    <row r="5381" customFormat="false" ht="15" hidden="false" customHeight="true" outlineLevel="0" collapsed="false">
      <c r="A5381" s="1" t="s">
        <v>7840</v>
      </c>
      <c r="B5381" s="1" t="s">
        <v>1683</v>
      </c>
      <c r="C5381" s="1" t="s">
        <v>2122</v>
      </c>
      <c r="D5381" s="1" t="s">
        <v>2017</v>
      </c>
      <c r="E5381" s="1" t="s">
        <v>2018</v>
      </c>
      <c r="F5381" s="16" t="n">
        <v>0</v>
      </c>
      <c r="G5381" s="16" t="n">
        <v>7194.38</v>
      </c>
      <c r="H5381" s="16" t="n">
        <v>7194.38</v>
      </c>
    </row>
    <row r="5382" customFormat="false" ht="15" hidden="false" customHeight="true" outlineLevel="0" collapsed="false">
      <c r="A5382" s="1" t="s">
        <v>7841</v>
      </c>
      <c r="B5382" s="1" t="s">
        <v>392</v>
      </c>
      <c r="C5382" s="1" t="s">
        <v>505</v>
      </c>
      <c r="D5382" s="1" t="s">
        <v>2021</v>
      </c>
      <c r="E5382" s="1" t="s">
        <v>2045</v>
      </c>
      <c r="F5382" s="16" t="n">
        <v>0</v>
      </c>
      <c r="G5382" s="16" t="n">
        <v>5605.82</v>
      </c>
      <c r="H5382" s="16" t="n">
        <v>5605.82</v>
      </c>
    </row>
    <row r="5383" customFormat="false" ht="15" hidden="false" customHeight="true" outlineLevel="0" collapsed="false">
      <c r="A5383" s="1" t="s">
        <v>7842</v>
      </c>
      <c r="B5383" s="1" t="s">
        <v>249</v>
      </c>
      <c r="C5383" s="1" t="s">
        <v>2203</v>
      </c>
      <c r="D5383" s="1" t="s">
        <v>2017</v>
      </c>
      <c r="E5383" s="1" t="s">
        <v>2018</v>
      </c>
      <c r="F5383" s="16" t="n">
        <v>49</v>
      </c>
      <c r="G5383" s="16" t="n">
        <v>1494.98</v>
      </c>
      <c r="H5383" s="16" t="n">
        <v>1543.98</v>
      </c>
    </row>
    <row r="5384" customFormat="false" ht="15" hidden="false" customHeight="true" outlineLevel="0" collapsed="false">
      <c r="A5384" s="1" t="s">
        <v>7843</v>
      </c>
      <c r="B5384" s="1" t="s">
        <v>1236</v>
      </c>
      <c r="C5384" s="1" t="s">
        <v>1340</v>
      </c>
      <c r="D5384" s="1" t="s">
        <v>2017</v>
      </c>
      <c r="E5384" s="1" t="s">
        <v>2045</v>
      </c>
      <c r="F5384" s="16" t="n">
        <v>49</v>
      </c>
      <c r="G5384" s="16" t="n">
        <v>458.06</v>
      </c>
      <c r="H5384" s="16" t="n">
        <v>507.06</v>
      </c>
    </row>
    <row r="5385" customFormat="false" ht="15" hidden="false" customHeight="true" outlineLevel="0" collapsed="false">
      <c r="A5385" s="1" t="s">
        <v>7844</v>
      </c>
      <c r="B5385" s="1" t="s">
        <v>1844</v>
      </c>
      <c r="C5385" s="1" t="s">
        <v>2972</v>
      </c>
      <c r="D5385" s="1" t="s">
        <v>2055</v>
      </c>
      <c r="E5385" s="1" t="s">
        <v>2018</v>
      </c>
      <c r="F5385" s="16" t="n">
        <v>0</v>
      </c>
      <c r="G5385" s="16" t="n">
        <v>14549.59</v>
      </c>
      <c r="H5385" s="16" t="n">
        <v>14549.59</v>
      </c>
    </row>
    <row r="5386" customFormat="false" ht="15" hidden="false" customHeight="true" outlineLevel="0" collapsed="false">
      <c r="A5386" s="1" t="s">
        <v>7845</v>
      </c>
      <c r="B5386" s="1" t="s">
        <v>758</v>
      </c>
      <c r="C5386" s="1" t="s">
        <v>568</v>
      </c>
      <c r="D5386" s="1" t="s">
        <v>2025</v>
      </c>
      <c r="E5386" s="1" t="s">
        <v>2018</v>
      </c>
      <c r="F5386" s="16" t="n">
        <v>99</v>
      </c>
      <c r="G5386" s="16" t="n">
        <v>1899.62</v>
      </c>
      <c r="H5386" s="16" t="n">
        <v>1998.62</v>
      </c>
    </row>
    <row r="5387" customFormat="false" ht="15" hidden="false" customHeight="true" outlineLevel="0" collapsed="false">
      <c r="A5387" s="1" t="s">
        <v>7846</v>
      </c>
      <c r="B5387" s="1" t="s">
        <v>1435</v>
      </c>
      <c r="C5387" s="1" t="s">
        <v>3266</v>
      </c>
      <c r="D5387" s="1" t="s">
        <v>2021</v>
      </c>
      <c r="E5387" s="1" t="s">
        <v>2018</v>
      </c>
      <c r="F5387" s="16" t="n">
        <v>99</v>
      </c>
      <c r="G5387" s="16" t="n">
        <v>458.06</v>
      </c>
      <c r="H5387" s="16" t="n">
        <v>557.06</v>
      </c>
    </row>
    <row r="5388" customFormat="false" ht="15" hidden="false" customHeight="true" outlineLevel="0" collapsed="false">
      <c r="A5388" s="1" t="s">
        <v>7847</v>
      </c>
      <c r="B5388" s="1" t="s">
        <v>1844</v>
      </c>
      <c r="C5388" s="1" t="s">
        <v>2629</v>
      </c>
      <c r="D5388" s="1" t="s">
        <v>2021</v>
      </c>
      <c r="E5388" s="1" t="s">
        <v>2018</v>
      </c>
      <c r="F5388" s="16" t="n">
        <v>0</v>
      </c>
      <c r="G5388" s="16" t="n">
        <v>13119.09</v>
      </c>
      <c r="H5388" s="16" t="n">
        <v>13119.09</v>
      </c>
    </row>
    <row r="5389" customFormat="false" ht="15" hidden="false" customHeight="true" outlineLevel="0" collapsed="false">
      <c r="A5389" s="1" t="s">
        <v>7848</v>
      </c>
      <c r="B5389" s="1" t="s">
        <v>160</v>
      </c>
      <c r="C5389" s="1" t="s">
        <v>2794</v>
      </c>
      <c r="D5389" s="1" t="s">
        <v>2028</v>
      </c>
      <c r="E5389" s="1" t="s">
        <v>2018</v>
      </c>
      <c r="F5389" s="16" t="n">
        <v>0</v>
      </c>
      <c r="G5389" s="16" t="n">
        <v>24764.02</v>
      </c>
      <c r="H5389" s="16" t="n">
        <v>24764.02</v>
      </c>
    </row>
    <row r="5390" customFormat="false" ht="15" hidden="false" customHeight="true" outlineLevel="0" collapsed="false">
      <c r="A5390" s="1" t="s">
        <v>7849</v>
      </c>
      <c r="B5390" s="1" t="s">
        <v>1052</v>
      </c>
      <c r="C5390" s="1" t="s">
        <v>2237</v>
      </c>
      <c r="D5390" s="1" t="s">
        <v>2025</v>
      </c>
      <c r="E5390" s="1" t="s">
        <v>2018</v>
      </c>
      <c r="F5390" s="16" t="n">
        <v>99</v>
      </c>
      <c r="G5390" s="16" t="n">
        <v>1908.84</v>
      </c>
      <c r="H5390" s="16" t="n">
        <v>2007.84</v>
      </c>
    </row>
    <row r="5391" customFormat="false" ht="15" hidden="false" customHeight="true" outlineLevel="0" collapsed="false">
      <c r="A5391" s="1" t="s">
        <v>7850</v>
      </c>
      <c r="B5391" s="1" t="s">
        <v>1052</v>
      </c>
      <c r="C5391" s="1" t="s">
        <v>2079</v>
      </c>
      <c r="D5391" s="1" t="s">
        <v>2028</v>
      </c>
      <c r="E5391" s="1" t="s">
        <v>2018</v>
      </c>
      <c r="F5391" s="16" t="n">
        <v>0</v>
      </c>
      <c r="G5391" s="16" t="n">
        <v>4734.28</v>
      </c>
      <c r="H5391" s="16" t="n">
        <v>4734.28</v>
      </c>
    </row>
    <row r="5392" customFormat="false" ht="15" hidden="false" customHeight="true" outlineLevel="0" collapsed="false">
      <c r="A5392" s="1" t="s">
        <v>7851</v>
      </c>
      <c r="B5392" s="1" t="s">
        <v>1485</v>
      </c>
      <c r="C5392" s="1" t="s">
        <v>754</v>
      </c>
      <c r="D5392" s="1" t="s">
        <v>2017</v>
      </c>
      <c r="E5392" s="1" t="s">
        <v>2018</v>
      </c>
      <c r="F5392" s="16" t="n">
        <v>79</v>
      </c>
      <c r="G5392" s="16" t="n">
        <v>2040.88</v>
      </c>
      <c r="H5392" s="16" t="n">
        <v>2119.88</v>
      </c>
    </row>
    <row r="5393" customFormat="false" ht="15" hidden="false" customHeight="true" outlineLevel="0" collapsed="false">
      <c r="A5393" s="1" t="s">
        <v>7852</v>
      </c>
      <c r="B5393" s="1" t="s">
        <v>857</v>
      </c>
      <c r="C5393" s="1" t="s">
        <v>1595</v>
      </c>
      <c r="D5393" s="1" t="s">
        <v>2017</v>
      </c>
      <c r="E5393" s="1" t="s">
        <v>2045</v>
      </c>
      <c r="F5393" s="16" t="n">
        <v>0</v>
      </c>
      <c r="G5393" s="16" t="n">
        <v>8272.95</v>
      </c>
      <c r="H5393" s="16" t="n">
        <v>8272.95</v>
      </c>
    </row>
    <row r="5394" customFormat="false" ht="15" hidden="false" customHeight="true" outlineLevel="0" collapsed="false">
      <c r="A5394" s="1" t="s">
        <v>7853</v>
      </c>
      <c r="B5394" s="1" t="s">
        <v>1522</v>
      </c>
      <c r="C5394" s="1" t="s">
        <v>2577</v>
      </c>
      <c r="D5394" s="1" t="s">
        <v>2025</v>
      </c>
      <c r="E5394" s="1" t="s">
        <v>2018</v>
      </c>
      <c r="F5394" s="16" t="n">
        <v>99</v>
      </c>
      <c r="G5394" s="16" t="n">
        <v>1056.95</v>
      </c>
      <c r="H5394" s="16" t="n">
        <v>1155.95</v>
      </c>
    </row>
    <row r="5395" customFormat="false" ht="15" hidden="false" customHeight="true" outlineLevel="0" collapsed="false">
      <c r="A5395" s="1" t="s">
        <v>7854</v>
      </c>
      <c r="B5395" s="1" t="s">
        <v>771</v>
      </c>
      <c r="C5395" s="1" t="s">
        <v>2201</v>
      </c>
      <c r="D5395" s="1" t="s">
        <v>2017</v>
      </c>
      <c r="E5395" s="1" t="s">
        <v>2018</v>
      </c>
      <c r="F5395" s="16" t="n">
        <v>49</v>
      </c>
      <c r="G5395" s="16" t="n">
        <v>2374.52</v>
      </c>
      <c r="H5395" s="16" t="n">
        <v>2423.52</v>
      </c>
    </row>
    <row r="5396" customFormat="false" ht="15" hidden="false" customHeight="true" outlineLevel="0" collapsed="false">
      <c r="A5396" s="1" t="s">
        <v>7855</v>
      </c>
      <c r="B5396" s="1" t="s">
        <v>1473</v>
      </c>
      <c r="C5396" s="1" t="s">
        <v>4901</v>
      </c>
      <c r="D5396" s="1" t="s">
        <v>2017</v>
      </c>
      <c r="E5396" s="1" t="s">
        <v>2018</v>
      </c>
      <c r="F5396" s="16" t="n">
        <v>0</v>
      </c>
      <c r="G5396" s="16" t="n">
        <v>4904.88</v>
      </c>
      <c r="H5396" s="16" t="n">
        <v>4904.88</v>
      </c>
    </row>
    <row r="5397" customFormat="false" ht="15" hidden="false" customHeight="true" outlineLevel="0" collapsed="false">
      <c r="A5397" s="1" t="s">
        <v>7856</v>
      </c>
      <c r="B5397" s="1" t="s">
        <v>968</v>
      </c>
      <c r="C5397" s="1" t="s">
        <v>2170</v>
      </c>
      <c r="D5397" s="1" t="s">
        <v>2017</v>
      </c>
      <c r="E5397" s="1" t="s">
        <v>2045</v>
      </c>
      <c r="F5397" s="16" t="n">
        <v>0</v>
      </c>
      <c r="G5397" s="16" t="n">
        <v>8226.93</v>
      </c>
      <c r="H5397" s="16" t="n">
        <v>8226.93</v>
      </c>
    </row>
    <row r="5398" customFormat="false" ht="15" hidden="false" customHeight="true" outlineLevel="0" collapsed="false">
      <c r="A5398" s="1" t="s">
        <v>7857</v>
      </c>
      <c r="B5398" s="1" t="s">
        <v>1488</v>
      </c>
      <c r="C5398" s="1" t="s">
        <v>2418</v>
      </c>
      <c r="D5398" s="1" t="s">
        <v>2025</v>
      </c>
      <c r="E5398" s="1" t="s">
        <v>2018</v>
      </c>
      <c r="F5398" s="16" t="n">
        <v>0</v>
      </c>
      <c r="G5398" s="16" t="n">
        <v>12368.85</v>
      </c>
      <c r="H5398" s="16" t="n">
        <v>12368.85</v>
      </c>
    </row>
    <row r="5399" customFormat="false" ht="15" hidden="false" customHeight="true" outlineLevel="0" collapsed="false">
      <c r="A5399" s="1" t="s">
        <v>7858</v>
      </c>
      <c r="B5399" s="1" t="s">
        <v>1891</v>
      </c>
      <c r="C5399" s="1" t="s">
        <v>135</v>
      </c>
      <c r="D5399" s="1" t="s">
        <v>2032</v>
      </c>
      <c r="E5399" s="1" t="s">
        <v>2018</v>
      </c>
      <c r="F5399" s="16" t="n">
        <v>99</v>
      </c>
      <c r="G5399" s="16" t="n">
        <v>1988.25</v>
      </c>
      <c r="H5399" s="16" t="n">
        <v>2087.25</v>
      </c>
    </row>
    <row r="5400" customFormat="false" ht="15" hidden="false" customHeight="true" outlineLevel="0" collapsed="false">
      <c r="A5400" s="1" t="s">
        <v>7859</v>
      </c>
      <c r="B5400" s="1" t="s">
        <v>1869</v>
      </c>
      <c r="C5400" s="1" t="s">
        <v>3806</v>
      </c>
      <c r="D5400" s="1" t="s">
        <v>2021</v>
      </c>
      <c r="E5400" s="1" t="s">
        <v>2018</v>
      </c>
      <c r="F5400" s="16" t="n">
        <v>0</v>
      </c>
      <c r="G5400" s="16" t="n">
        <v>6326.37</v>
      </c>
      <c r="H5400" s="16" t="n">
        <v>6326.37</v>
      </c>
    </row>
    <row r="5401" customFormat="false" ht="15" hidden="false" customHeight="true" outlineLevel="0" collapsed="false">
      <c r="A5401" s="1" t="s">
        <v>7860</v>
      </c>
      <c r="B5401" s="1" t="s">
        <v>447</v>
      </c>
      <c r="C5401" s="1" t="s">
        <v>2296</v>
      </c>
      <c r="D5401" s="1" t="s">
        <v>2017</v>
      </c>
      <c r="E5401" s="1" t="s">
        <v>2045</v>
      </c>
      <c r="F5401" s="16" t="n">
        <v>49</v>
      </c>
      <c r="G5401" s="16" t="n">
        <v>2278.43</v>
      </c>
      <c r="H5401" s="16" t="n">
        <v>2327.43</v>
      </c>
    </row>
    <row r="5402" customFormat="false" ht="15" hidden="false" customHeight="true" outlineLevel="0" collapsed="false">
      <c r="A5402" s="1" t="s">
        <v>7861</v>
      </c>
      <c r="B5402" s="1" t="s">
        <v>1405</v>
      </c>
      <c r="C5402" s="1" t="s">
        <v>3357</v>
      </c>
      <c r="D5402" s="1" t="s">
        <v>2032</v>
      </c>
      <c r="E5402" s="1" t="s">
        <v>2018</v>
      </c>
      <c r="F5402" s="16" t="n">
        <v>0</v>
      </c>
      <c r="G5402" s="16" t="n">
        <v>5311.32</v>
      </c>
      <c r="H5402" s="16" t="n">
        <v>5311.32</v>
      </c>
    </row>
    <row r="5403" customFormat="false" ht="15" hidden="false" customHeight="true" outlineLevel="0" collapsed="false">
      <c r="A5403" s="1" t="s">
        <v>7862</v>
      </c>
      <c r="B5403" s="1" t="s">
        <v>1028</v>
      </c>
      <c r="C5403" s="1" t="s">
        <v>1888</v>
      </c>
      <c r="D5403" s="1" t="s">
        <v>2032</v>
      </c>
      <c r="E5403" s="1" t="s">
        <v>2045</v>
      </c>
      <c r="F5403" s="16" t="n">
        <v>0</v>
      </c>
      <c r="G5403" s="16" t="n">
        <v>9981.35</v>
      </c>
      <c r="H5403" s="16" t="n">
        <v>9981.35</v>
      </c>
    </row>
    <row r="5404" customFormat="false" ht="15" hidden="false" customHeight="true" outlineLevel="0" collapsed="false">
      <c r="A5404" s="1" t="s">
        <v>7863</v>
      </c>
      <c r="B5404" s="1" t="s">
        <v>1670</v>
      </c>
      <c r="C5404" s="1" t="s">
        <v>2733</v>
      </c>
      <c r="D5404" s="1" t="s">
        <v>2055</v>
      </c>
      <c r="E5404" s="1" t="s">
        <v>2018</v>
      </c>
      <c r="F5404" s="16" t="n">
        <v>79</v>
      </c>
      <c r="G5404" s="16" t="n">
        <v>862.99</v>
      </c>
      <c r="H5404" s="16" t="n">
        <v>941.99</v>
      </c>
    </row>
    <row r="5405" customFormat="false" ht="15" hidden="false" customHeight="true" outlineLevel="0" collapsed="false">
      <c r="A5405" s="1" t="s">
        <v>7864</v>
      </c>
      <c r="B5405" s="1" t="s">
        <v>1844</v>
      </c>
      <c r="C5405" s="1" t="s">
        <v>4187</v>
      </c>
      <c r="D5405" s="1" t="s">
        <v>2032</v>
      </c>
      <c r="E5405" s="1" t="s">
        <v>2018</v>
      </c>
      <c r="F5405" s="16" t="n">
        <v>0</v>
      </c>
      <c r="G5405" s="16" t="n">
        <v>3488.85</v>
      </c>
      <c r="H5405" s="16" t="n">
        <v>3488.85</v>
      </c>
    </row>
    <row r="5406" customFormat="false" ht="15" hidden="false" customHeight="true" outlineLevel="0" collapsed="false">
      <c r="A5406" s="1" t="s">
        <v>7865</v>
      </c>
      <c r="B5406" s="1" t="s">
        <v>985</v>
      </c>
      <c r="C5406" s="1" t="s">
        <v>629</v>
      </c>
      <c r="D5406" s="1" t="s">
        <v>2017</v>
      </c>
      <c r="E5406" s="1" t="s">
        <v>2018</v>
      </c>
      <c r="F5406" s="16" t="n">
        <v>0</v>
      </c>
      <c r="G5406" s="16" t="n">
        <v>8727.2</v>
      </c>
      <c r="H5406" s="16" t="n">
        <v>8727.2</v>
      </c>
    </row>
    <row r="5407" customFormat="false" ht="15" hidden="false" customHeight="true" outlineLevel="0" collapsed="false">
      <c r="A5407" s="1" t="s">
        <v>7866</v>
      </c>
      <c r="B5407" s="1" t="s">
        <v>1806</v>
      </c>
      <c r="C5407" s="1" t="s">
        <v>2550</v>
      </c>
      <c r="D5407" s="1" t="s">
        <v>2017</v>
      </c>
      <c r="E5407" s="1" t="s">
        <v>2018</v>
      </c>
      <c r="F5407" s="16" t="n">
        <v>0</v>
      </c>
      <c r="G5407" s="16" t="n">
        <v>19559.54</v>
      </c>
      <c r="H5407" s="16" t="n">
        <v>19559.54</v>
      </c>
    </row>
    <row r="5408" customFormat="false" ht="15" hidden="false" customHeight="true" outlineLevel="0" collapsed="false">
      <c r="A5408" s="1" t="s">
        <v>7867</v>
      </c>
      <c r="B5408" s="1" t="s">
        <v>503</v>
      </c>
      <c r="C5408" s="1" t="s">
        <v>1738</v>
      </c>
      <c r="D5408" s="1" t="s">
        <v>2017</v>
      </c>
      <c r="E5408" s="1" t="s">
        <v>2018</v>
      </c>
      <c r="F5408" s="16" t="n">
        <v>0</v>
      </c>
      <c r="G5408" s="16" t="n">
        <v>3327.01</v>
      </c>
      <c r="H5408" s="16" t="n">
        <v>3327.01</v>
      </c>
    </row>
    <row r="5409" customFormat="false" ht="15" hidden="false" customHeight="true" outlineLevel="0" collapsed="false">
      <c r="A5409" s="1" t="s">
        <v>7868</v>
      </c>
      <c r="B5409" s="1" t="s">
        <v>1858</v>
      </c>
      <c r="C5409" s="1" t="s">
        <v>1509</v>
      </c>
      <c r="D5409" s="1" t="s">
        <v>2025</v>
      </c>
      <c r="E5409" s="1" t="s">
        <v>2018</v>
      </c>
      <c r="F5409" s="16" t="n">
        <v>0</v>
      </c>
      <c r="G5409" s="16" t="n">
        <v>9120.54</v>
      </c>
      <c r="H5409" s="16" t="n">
        <v>9120.54</v>
      </c>
    </row>
    <row r="5410" customFormat="false" ht="15" hidden="false" customHeight="true" outlineLevel="0" collapsed="false">
      <c r="A5410" s="1" t="s">
        <v>7869</v>
      </c>
      <c r="B5410" s="1" t="s">
        <v>1247</v>
      </c>
      <c r="C5410" s="1" t="s">
        <v>1314</v>
      </c>
      <c r="D5410" s="1" t="s">
        <v>2025</v>
      </c>
      <c r="E5410" s="1" t="s">
        <v>2018</v>
      </c>
      <c r="F5410" s="16" t="n">
        <v>0</v>
      </c>
      <c r="G5410" s="16" t="n">
        <v>11669.54</v>
      </c>
      <c r="H5410" s="16" t="n">
        <v>11669.54</v>
      </c>
    </row>
    <row r="5411" customFormat="false" ht="15" hidden="false" customHeight="true" outlineLevel="0" collapsed="false">
      <c r="A5411" s="1" t="s">
        <v>7870</v>
      </c>
      <c r="B5411" s="1" t="s">
        <v>1806</v>
      </c>
      <c r="C5411" s="1" t="s">
        <v>378</v>
      </c>
      <c r="D5411" s="1" t="s">
        <v>2025</v>
      </c>
      <c r="E5411" s="1" t="s">
        <v>2022</v>
      </c>
      <c r="F5411" s="16" t="n">
        <v>99</v>
      </c>
      <c r="G5411" s="16" t="n">
        <v>2084.83</v>
      </c>
      <c r="H5411" s="16" t="n">
        <v>2183.83</v>
      </c>
    </row>
    <row r="5412" customFormat="false" ht="15" hidden="false" customHeight="true" outlineLevel="0" collapsed="false">
      <c r="A5412" s="1" t="s">
        <v>7871</v>
      </c>
      <c r="B5412" s="1" t="s">
        <v>1554</v>
      </c>
      <c r="C5412" s="1" t="s">
        <v>2432</v>
      </c>
      <c r="D5412" s="1" t="s">
        <v>2017</v>
      </c>
      <c r="E5412" s="1" t="s">
        <v>2018</v>
      </c>
      <c r="F5412" s="16" t="n">
        <v>0</v>
      </c>
      <c r="G5412" s="16" t="n">
        <v>5616.54</v>
      </c>
      <c r="H5412" s="16" t="n">
        <v>5616.54</v>
      </c>
    </row>
    <row r="5413" customFormat="false" ht="15" hidden="false" customHeight="true" outlineLevel="0" collapsed="false">
      <c r="A5413" s="1" t="s">
        <v>7872</v>
      </c>
      <c r="B5413" s="1" t="s">
        <v>1135</v>
      </c>
      <c r="C5413" s="1" t="s">
        <v>2675</v>
      </c>
      <c r="D5413" s="1" t="s">
        <v>2025</v>
      </c>
      <c r="E5413" s="1" t="s">
        <v>2018</v>
      </c>
      <c r="F5413" s="16" t="n">
        <v>99</v>
      </c>
      <c r="G5413" s="16" t="n">
        <v>2307.72</v>
      </c>
      <c r="H5413" s="16" t="n">
        <v>2406.72</v>
      </c>
    </row>
    <row r="5414" customFormat="false" ht="15" hidden="false" customHeight="true" outlineLevel="0" collapsed="false">
      <c r="A5414" s="1" t="s">
        <v>7873</v>
      </c>
      <c r="B5414" s="1" t="s">
        <v>1357</v>
      </c>
      <c r="C5414" s="1" t="s">
        <v>2079</v>
      </c>
      <c r="D5414" s="1" t="s">
        <v>2021</v>
      </c>
      <c r="E5414" s="1" t="s">
        <v>2045</v>
      </c>
      <c r="F5414" s="16" t="n">
        <v>49</v>
      </c>
      <c r="G5414" s="16" t="n">
        <v>2255.79</v>
      </c>
      <c r="H5414" s="16" t="n">
        <v>2304.79</v>
      </c>
    </row>
    <row r="5415" customFormat="false" ht="15" hidden="false" customHeight="true" outlineLevel="0" collapsed="false">
      <c r="A5415" s="1" t="s">
        <v>7874</v>
      </c>
      <c r="B5415" s="1" t="s">
        <v>633</v>
      </c>
      <c r="C5415" s="1" t="s">
        <v>2890</v>
      </c>
      <c r="D5415" s="1" t="s">
        <v>2025</v>
      </c>
      <c r="E5415" s="1" t="s">
        <v>2018</v>
      </c>
      <c r="F5415" s="16" t="n">
        <v>0</v>
      </c>
      <c r="G5415" s="16" t="n">
        <v>3340.76</v>
      </c>
      <c r="H5415" s="16" t="n">
        <v>3340.76</v>
      </c>
    </row>
    <row r="5416" customFormat="false" ht="15" hidden="false" customHeight="true" outlineLevel="0" collapsed="false">
      <c r="A5416" s="1" t="s">
        <v>7875</v>
      </c>
      <c r="B5416" s="1" t="s">
        <v>280</v>
      </c>
      <c r="C5416" s="1" t="s">
        <v>647</v>
      </c>
      <c r="D5416" s="1" t="s">
        <v>2028</v>
      </c>
      <c r="E5416" s="1" t="s">
        <v>2018</v>
      </c>
      <c r="F5416" s="16" t="n">
        <v>79</v>
      </c>
      <c r="G5416" s="16" t="n">
        <v>2255.79</v>
      </c>
      <c r="H5416" s="16" t="n">
        <v>2334.79</v>
      </c>
    </row>
    <row r="5417" customFormat="false" ht="15" hidden="false" customHeight="true" outlineLevel="0" collapsed="false">
      <c r="A5417" s="1" t="s">
        <v>7876</v>
      </c>
      <c r="B5417" s="1" t="s">
        <v>1071</v>
      </c>
      <c r="C5417" s="1" t="s">
        <v>2425</v>
      </c>
      <c r="D5417" s="1" t="s">
        <v>2017</v>
      </c>
      <c r="E5417" s="1" t="s">
        <v>2018</v>
      </c>
      <c r="F5417" s="16" t="n">
        <v>49</v>
      </c>
      <c r="G5417" s="16" t="n">
        <v>482.17</v>
      </c>
      <c r="H5417" s="16" t="n">
        <v>531.17</v>
      </c>
    </row>
    <row r="5418" customFormat="false" ht="15" hidden="false" customHeight="true" outlineLevel="0" collapsed="false">
      <c r="A5418" s="1" t="s">
        <v>7877</v>
      </c>
      <c r="B5418" s="1" t="s">
        <v>857</v>
      </c>
      <c r="C5418" s="1" t="s">
        <v>1007</v>
      </c>
      <c r="D5418" s="1" t="s">
        <v>2017</v>
      </c>
      <c r="E5418" s="1" t="s">
        <v>2018</v>
      </c>
      <c r="F5418" s="16" t="n">
        <v>0</v>
      </c>
      <c r="G5418" s="16" t="n">
        <v>44611.61</v>
      </c>
      <c r="H5418" s="16" t="n">
        <v>44611.61</v>
      </c>
    </row>
    <row r="5419" customFormat="false" ht="15" hidden="false" customHeight="true" outlineLevel="0" collapsed="false">
      <c r="A5419" s="1" t="s">
        <v>7878</v>
      </c>
      <c r="B5419" s="1" t="s">
        <v>1448</v>
      </c>
      <c r="C5419" s="1" t="s">
        <v>2652</v>
      </c>
      <c r="D5419" s="1" t="s">
        <v>2028</v>
      </c>
      <c r="E5419" s="1" t="s">
        <v>2018</v>
      </c>
      <c r="F5419" s="16" t="n">
        <v>0</v>
      </c>
      <c r="G5419" s="16" t="n">
        <v>2595.13</v>
      </c>
      <c r="H5419" s="16" t="n">
        <v>2595.13</v>
      </c>
    </row>
    <row r="5420" customFormat="false" ht="15" hidden="false" customHeight="true" outlineLevel="0" collapsed="false">
      <c r="A5420" s="1" t="s">
        <v>7879</v>
      </c>
      <c r="B5420" s="1" t="s">
        <v>364</v>
      </c>
      <c r="C5420" s="1" t="s">
        <v>159</v>
      </c>
      <c r="D5420" s="1" t="s">
        <v>2017</v>
      </c>
      <c r="E5420" s="1" t="s">
        <v>2018</v>
      </c>
      <c r="F5420" s="16" t="n">
        <v>0</v>
      </c>
      <c r="G5420" s="16" t="n">
        <v>8759.91</v>
      </c>
      <c r="H5420" s="16" t="n">
        <v>8759.91</v>
      </c>
    </row>
    <row r="5421" customFormat="false" ht="15" hidden="false" customHeight="true" outlineLevel="0" collapsed="false">
      <c r="A5421" s="1" t="s">
        <v>7880</v>
      </c>
      <c r="B5421" s="1" t="s">
        <v>1548</v>
      </c>
      <c r="C5421" s="1" t="s">
        <v>5060</v>
      </c>
      <c r="D5421" s="1" t="s">
        <v>2028</v>
      </c>
      <c r="E5421" s="1" t="s">
        <v>2018</v>
      </c>
      <c r="F5421" s="16" t="n">
        <v>0</v>
      </c>
      <c r="G5421" s="16" t="n">
        <v>15933.96</v>
      </c>
      <c r="H5421" s="16" t="n">
        <v>15933.96</v>
      </c>
    </row>
    <row r="5422" customFormat="false" ht="15" hidden="false" customHeight="true" outlineLevel="0" collapsed="false">
      <c r="A5422" s="1" t="s">
        <v>7881</v>
      </c>
      <c r="B5422" s="1" t="s">
        <v>1049</v>
      </c>
      <c r="C5422" s="1" t="s">
        <v>1189</v>
      </c>
      <c r="D5422" s="1" t="s">
        <v>2025</v>
      </c>
      <c r="E5422" s="1" t="s">
        <v>2018</v>
      </c>
      <c r="F5422" s="16" t="n">
        <v>0</v>
      </c>
      <c r="G5422" s="16" t="n">
        <v>7119.38</v>
      </c>
      <c r="H5422" s="16" t="n">
        <v>7119.38</v>
      </c>
    </row>
    <row r="5423" customFormat="false" ht="15" hidden="false" customHeight="true" outlineLevel="0" collapsed="false">
      <c r="A5423" s="1" t="s">
        <v>7882</v>
      </c>
      <c r="B5423" s="1" t="s">
        <v>1502</v>
      </c>
      <c r="C5423" s="1" t="s">
        <v>4143</v>
      </c>
      <c r="D5423" s="1" t="s">
        <v>2021</v>
      </c>
      <c r="E5423" s="1" t="s">
        <v>2018</v>
      </c>
      <c r="F5423" s="16" t="n">
        <v>79</v>
      </c>
      <c r="G5423" s="16" t="n">
        <v>964.34</v>
      </c>
      <c r="H5423" s="16" t="n">
        <v>1043.34</v>
      </c>
    </row>
    <row r="5424" customFormat="false" ht="15" hidden="false" customHeight="true" outlineLevel="0" collapsed="false">
      <c r="A5424" s="1" t="s">
        <v>7883</v>
      </c>
      <c r="B5424" s="1" t="s">
        <v>655</v>
      </c>
      <c r="C5424" s="1" t="s">
        <v>2476</v>
      </c>
      <c r="D5424" s="1" t="s">
        <v>2017</v>
      </c>
      <c r="E5424" s="1" t="s">
        <v>2018</v>
      </c>
      <c r="F5424" s="16" t="n">
        <v>49</v>
      </c>
      <c r="G5424" s="16" t="n">
        <v>1157.82</v>
      </c>
      <c r="H5424" s="16" t="n">
        <v>1206.82</v>
      </c>
    </row>
    <row r="5425" customFormat="false" ht="15" hidden="false" customHeight="true" outlineLevel="0" collapsed="false">
      <c r="A5425" s="1" t="s">
        <v>7884</v>
      </c>
      <c r="B5425" s="1" t="s">
        <v>743</v>
      </c>
      <c r="C5425" s="1" t="s">
        <v>1309</v>
      </c>
      <c r="D5425" s="1" t="s">
        <v>2025</v>
      </c>
      <c r="E5425" s="1" t="s">
        <v>2045</v>
      </c>
      <c r="F5425" s="16" t="n">
        <v>79</v>
      </c>
      <c r="G5425" s="16" t="n">
        <v>1228.28</v>
      </c>
      <c r="H5425" s="16" t="n">
        <v>1307.28</v>
      </c>
    </row>
    <row r="5426" customFormat="false" ht="15" hidden="false" customHeight="true" outlineLevel="0" collapsed="false">
      <c r="A5426" s="1" t="s">
        <v>7885</v>
      </c>
      <c r="B5426" s="1" t="s">
        <v>898</v>
      </c>
      <c r="C5426" s="1" t="s">
        <v>572</v>
      </c>
      <c r="D5426" s="1" t="s">
        <v>2032</v>
      </c>
      <c r="E5426" s="1" t="s">
        <v>2018</v>
      </c>
      <c r="F5426" s="16" t="n">
        <v>0</v>
      </c>
      <c r="G5426" s="16" t="n">
        <v>5949.64</v>
      </c>
      <c r="H5426" s="16" t="n">
        <v>5949.64</v>
      </c>
    </row>
    <row r="5427" customFormat="false" ht="15" hidden="false" customHeight="true" outlineLevel="0" collapsed="false">
      <c r="A5427" s="1" t="s">
        <v>7886</v>
      </c>
      <c r="B5427" s="1" t="s">
        <v>177</v>
      </c>
      <c r="C5427" s="1" t="s">
        <v>2143</v>
      </c>
      <c r="D5427" s="1" t="s">
        <v>2032</v>
      </c>
      <c r="E5427" s="1" t="s">
        <v>2018</v>
      </c>
      <c r="F5427" s="16" t="n">
        <v>79</v>
      </c>
      <c r="G5427" s="16" t="n">
        <v>1478.08</v>
      </c>
      <c r="H5427" s="16" t="n">
        <v>1557.08</v>
      </c>
    </row>
    <row r="5428" customFormat="false" ht="15" hidden="false" customHeight="true" outlineLevel="0" collapsed="false">
      <c r="A5428" s="1" t="s">
        <v>7887</v>
      </c>
      <c r="B5428" s="1" t="s">
        <v>1052</v>
      </c>
      <c r="C5428" s="1" t="s">
        <v>2185</v>
      </c>
      <c r="D5428" s="1" t="s">
        <v>2017</v>
      </c>
      <c r="E5428" s="1" t="s">
        <v>2018</v>
      </c>
      <c r="F5428" s="16" t="n">
        <v>0</v>
      </c>
      <c r="G5428" s="16" t="n">
        <v>4056.29</v>
      </c>
      <c r="H5428" s="16" t="n">
        <v>4056.29</v>
      </c>
    </row>
    <row r="5429" customFormat="false" ht="15" hidden="false" customHeight="true" outlineLevel="0" collapsed="false">
      <c r="A5429" s="1" t="s">
        <v>7888</v>
      </c>
      <c r="B5429" s="1" t="s">
        <v>304</v>
      </c>
      <c r="C5429" s="1" t="s">
        <v>2073</v>
      </c>
      <c r="D5429" s="1" t="s">
        <v>2055</v>
      </c>
      <c r="E5429" s="1" t="s">
        <v>2018</v>
      </c>
      <c r="F5429" s="16" t="n">
        <v>99</v>
      </c>
      <c r="G5429" s="16" t="n">
        <v>2374.52</v>
      </c>
      <c r="H5429" s="16" t="n">
        <v>2473.52</v>
      </c>
    </row>
    <row r="5430" customFormat="false" ht="15" hidden="false" customHeight="true" outlineLevel="0" collapsed="false">
      <c r="A5430" s="1" t="s">
        <v>7889</v>
      </c>
      <c r="B5430" s="1" t="s">
        <v>915</v>
      </c>
      <c r="C5430" s="1" t="s">
        <v>2213</v>
      </c>
      <c r="D5430" s="1" t="s">
        <v>2032</v>
      </c>
      <c r="E5430" s="1" t="s">
        <v>2018</v>
      </c>
      <c r="F5430" s="16" t="n">
        <v>0</v>
      </c>
      <c r="G5430" s="16" t="n">
        <v>6735.79</v>
      </c>
      <c r="H5430" s="16" t="n">
        <v>6735.79</v>
      </c>
    </row>
    <row r="5431" customFormat="false" ht="15" hidden="false" customHeight="true" outlineLevel="0" collapsed="false">
      <c r="A5431" s="1" t="s">
        <v>7890</v>
      </c>
      <c r="B5431" s="1" t="s">
        <v>1656</v>
      </c>
      <c r="C5431" s="1" t="s">
        <v>1570</v>
      </c>
      <c r="D5431" s="1" t="s">
        <v>2032</v>
      </c>
      <c r="E5431" s="1" t="s">
        <v>2045</v>
      </c>
      <c r="F5431" s="16" t="n">
        <v>79</v>
      </c>
      <c r="G5431" s="16" t="n">
        <v>2255.79</v>
      </c>
      <c r="H5431" s="16" t="n">
        <v>2334.79</v>
      </c>
    </row>
    <row r="5432" customFormat="false" ht="15" hidden="false" customHeight="true" outlineLevel="0" collapsed="false">
      <c r="A5432" s="1" t="s">
        <v>7891</v>
      </c>
      <c r="B5432" s="1" t="s">
        <v>954</v>
      </c>
      <c r="C5432" s="1" t="s">
        <v>128</v>
      </c>
      <c r="D5432" s="1" t="s">
        <v>2025</v>
      </c>
      <c r="E5432" s="1" t="s">
        <v>2022</v>
      </c>
      <c r="F5432" s="16" t="n">
        <v>49</v>
      </c>
      <c r="G5432" s="16" t="n">
        <v>433.95</v>
      </c>
      <c r="H5432" s="16" t="n">
        <v>482.95</v>
      </c>
    </row>
    <row r="5433" customFormat="false" ht="15" hidden="false" customHeight="true" outlineLevel="0" collapsed="false">
      <c r="A5433" s="1" t="s">
        <v>7892</v>
      </c>
      <c r="B5433" s="1" t="s">
        <v>450</v>
      </c>
      <c r="C5433" s="1" t="s">
        <v>2813</v>
      </c>
      <c r="D5433" s="1" t="s">
        <v>2055</v>
      </c>
      <c r="E5433" s="1" t="s">
        <v>2018</v>
      </c>
      <c r="F5433" s="16" t="n">
        <v>0</v>
      </c>
      <c r="G5433" s="16" t="n">
        <v>7713.37</v>
      </c>
      <c r="H5433" s="16" t="n">
        <v>7713.37</v>
      </c>
    </row>
    <row r="5434" customFormat="false" ht="15" hidden="false" customHeight="true" outlineLevel="0" collapsed="false">
      <c r="A5434" s="1" t="s">
        <v>7893</v>
      </c>
      <c r="B5434" s="1" t="s">
        <v>1806</v>
      </c>
      <c r="C5434" s="1" t="s">
        <v>3303</v>
      </c>
      <c r="D5434" s="1" t="s">
        <v>2055</v>
      </c>
      <c r="E5434" s="1" t="s">
        <v>2018</v>
      </c>
      <c r="F5434" s="16" t="n">
        <v>0</v>
      </c>
      <c r="G5434" s="16" t="n">
        <v>8877.78</v>
      </c>
      <c r="H5434" s="16" t="n">
        <v>8877.78</v>
      </c>
    </row>
    <row r="5435" customFormat="false" ht="15" hidden="false" customHeight="true" outlineLevel="0" collapsed="false">
      <c r="A5435" s="1" t="s">
        <v>7894</v>
      </c>
      <c r="B5435" s="1" t="s">
        <v>982</v>
      </c>
      <c r="C5435" s="1" t="s">
        <v>3127</v>
      </c>
      <c r="D5435" s="1" t="s">
        <v>2021</v>
      </c>
      <c r="E5435" s="1" t="s">
        <v>2018</v>
      </c>
      <c r="F5435" s="16" t="n">
        <v>0</v>
      </c>
      <c r="G5435" s="16" t="n">
        <v>22418.67</v>
      </c>
      <c r="H5435" s="16" t="n">
        <v>22418.67</v>
      </c>
    </row>
    <row r="5436" customFormat="false" ht="15" hidden="false" customHeight="true" outlineLevel="0" collapsed="false">
      <c r="A5436" s="1" t="s">
        <v>7895</v>
      </c>
      <c r="B5436" s="1" t="s">
        <v>1806</v>
      </c>
      <c r="C5436" s="1" t="s">
        <v>820</v>
      </c>
      <c r="D5436" s="1" t="s">
        <v>2025</v>
      </c>
      <c r="E5436" s="1" t="s">
        <v>2018</v>
      </c>
      <c r="F5436" s="16" t="n">
        <v>0</v>
      </c>
      <c r="G5436" s="16" t="n">
        <v>10390.94</v>
      </c>
      <c r="H5436" s="16" t="n">
        <v>10390.94</v>
      </c>
    </row>
    <row r="5437" customFormat="false" ht="15" hidden="false" customHeight="true" outlineLevel="0" collapsed="false">
      <c r="A5437" s="1" t="s">
        <v>7896</v>
      </c>
      <c r="B5437" s="1" t="s">
        <v>752</v>
      </c>
      <c r="C5437" s="1" t="s">
        <v>1180</v>
      </c>
      <c r="D5437" s="1" t="s">
        <v>2055</v>
      </c>
      <c r="E5437" s="1" t="s">
        <v>2018</v>
      </c>
      <c r="F5437" s="16" t="n">
        <v>0</v>
      </c>
      <c r="G5437" s="16" t="n">
        <v>4177</v>
      </c>
      <c r="H5437" s="16" t="n">
        <v>4177</v>
      </c>
    </row>
    <row r="5438" customFormat="false" ht="15" hidden="false" customHeight="true" outlineLevel="0" collapsed="false">
      <c r="A5438" s="1" t="s">
        <v>7897</v>
      </c>
      <c r="B5438" s="1" t="s">
        <v>1905</v>
      </c>
      <c r="C5438" s="1" t="s">
        <v>685</v>
      </c>
      <c r="D5438" s="1" t="s">
        <v>2021</v>
      </c>
      <c r="E5438" s="1" t="s">
        <v>2018</v>
      </c>
      <c r="F5438" s="16" t="n">
        <v>99</v>
      </c>
      <c r="G5438" s="16" t="n">
        <v>433.95</v>
      </c>
      <c r="H5438" s="16" t="n">
        <v>532.95</v>
      </c>
    </row>
    <row r="5439" customFormat="false" ht="15" hidden="false" customHeight="true" outlineLevel="0" collapsed="false">
      <c r="A5439" s="1" t="s">
        <v>7898</v>
      </c>
      <c r="B5439" s="1" t="s">
        <v>1357</v>
      </c>
      <c r="C5439" s="1" t="s">
        <v>1306</v>
      </c>
      <c r="D5439" s="1" t="s">
        <v>2017</v>
      </c>
      <c r="E5439" s="1" t="s">
        <v>2018</v>
      </c>
      <c r="F5439" s="16" t="n">
        <v>0</v>
      </c>
      <c r="G5439" s="16" t="n">
        <v>35246.5</v>
      </c>
      <c r="H5439" s="16" t="n">
        <v>35246.5</v>
      </c>
    </row>
    <row r="5440" customFormat="false" ht="15" hidden="false" customHeight="true" outlineLevel="0" collapsed="false">
      <c r="A5440" s="1" t="s">
        <v>7899</v>
      </c>
      <c r="B5440" s="1" t="s">
        <v>1809</v>
      </c>
      <c r="C5440" s="1" t="s">
        <v>2508</v>
      </c>
      <c r="D5440" s="1" t="s">
        <v>2025</v>
      </c>
      <c r="E5440" s="1" t="s">
        <v>2018</v>
      </c>
      <c r="F5440" s="16" t="n">
        <v>0</v>
      </c>
      <c r="G5440" s="16" t="n">
        <v>7442.97</v>
      </c>
      <c r="H5440" s="16" t="n">
        <v>7442.97</v>
      </c>
    </row>
    <row r="5441" customFormat="false" ht="15" hidden="false" customHeight="true" outlineLevel="0" collapsed="false">
      <c r="A5441" s="1" t="s">
        <v>7900</v>
      </c>
      <c r="B5441" s="1" t="s">
        <v>893</v>
      </c>
      <c r="C5441" s="1" t="s">
        <v>2130</v>
      </c>
      <c r="D5441" s="1" t="s">
        <v>2025</v>
      </c>
      <c r="E5441" s="1" t="s">
        <v>2018</v>
      </c>
      <c r="F5441" s="16" t="n">
        <v>99</v>
      </c>
      <c r="G5441" s="16" t="n">
        <v>2398.35</v>
      </c>
      <c r="H5441" s="16" t="n">
        <v>2497.35</v>
      </c>
    </row>
    <row r="5442" customFormat="false" ht="15" hidden="false" customHeight="true" outlineLevel="0" collapsed="false">
      <c r="A5442" s="1" t="s">
        <v>7901</v>
      </c>
      <c r="B5442" s="1" t="s">
        <v>512</v>
      </c>
      <c r="C5442" s="1" t="s">
        <v>5128</v>
      </c>
      <c r="D5442" s="1" t="s">
        <v>2055</v>
      </c>
      <c r="E5442" s="1" t="s">
        <v>2018</v>
      </c>
      <c r="F5442" s="16" t="n">
        <v>79</v>
      </c>
      <c r="G5442" s="16" t="n">
        <v>2374.52</v>
      </c>
      <c r="H5442" s="16" t="n">
        <v>2453.52</v>
      </c>
    </row>
    <row r="5443" customFormat="false" ht="15" hidden="false" customHeight="true" outlineLevel="0" collapsed="false">
      <c r="A5443" s="1" t="s">
        <v>7902</v>
      </c>
      <c r="B5443" s="1" t="s">
        <v>335</v>
      </c>
      <c r="C5443" s="1" t="s">
        <v>3453</v>
      </c>
      <c r="D5443" s="1" t="s">
        <v>2025</v>
      </c>
      <c r="E5443" s="1" t="s">
        <v>2018</v>
      </c>
      <c r="F5443" s="16" t="n">
        <v>99</v>
      </c>
      <c r="G5443" s="16" t="n">
        <v>1862.56</v>
      </c>
      <c r="H5443" s="16" t="n">
        <v>1961.56</v>
      </c>
    </row>
    <row r="5444" customFormat="false" ht="15" hidden="false" customHeight="true" outlineLevel="0" collapsed="false">
      <c r="A5444" s="1" t="s">
        <v>7903</v>
      </c>
      <c r="B5444" s="1" t="s">
        <v>1145</v>
      </c>
      <c r="C5444" s="1" t="s">
        <v>2275</v>
      </c>
      <c r="D5444" s="1" t="s">
        <v>2025</v>
      </c>
      <c r="E5444" s="1" t="s">
        <v>2018</v>
      </c>
      <c r="F5444" s="16" t="n">
        <v>0</v>
      </c>
      <c r="G5444" s="16" t="n">
        <v>5788.99</v>
      </c>
      <c r="H5444" s="16" t="n">
        <v>5788.99</v>
      </c>
    </row>
    <row r="5445" customFormat="false" ht="15" hidden="false" customHeight="true" outlineLevel="0" collapsed="false">
      <c r="A5445" s="1" t="s">
        <v>7904</v>
      </c>
      <c r="B5445" s="1" t="s">
        <v>1271</v>
      </c>
      <c r="C5445" s="1" t="s">
        <v>751</v>
      </c>
      <c r="D5445" s="1" t="s">
        <v>2021</v>
      </c>
      <c r="E5445" s="1" t="s">
        <v>2018</v>
      </c>
      <c r="F5445" s="16" t="n">
        <v>0</v>
      </c>
      <c r="G5445" s="16" t="n">
        <v>8844.08</v>
      </c>
      <c r="H5445" s="16" t="n">
        <v>8844.08</v>
      </c>
    </row>
    <row r="5446" customFormat="false" ht="15" hidden="false" customHeight="true" outlineLevel="0" collapsed="false">
      <c r="A5446" s="1" t="s">
        <v>7905</v>
      </c>
      <c r="B5446" s="1" t="s">
        <v>879</v>
      </c>
      <c r="C5446" s="1" t="s">
        <v>2482</v>
      </c>
      <c r="D5446" s="1" t="s">
        <v>2025</v>
      </c>
      <c r="E5446" s="1" t="s">
        <v>2018</v>
      </c>
      <c r="F5446" s="16" t="n">
        <v>0</v>
      </c>
      <c r="G5446" s="16" t="n">
        <v>8081.9</v>
      </c>
      <c r="H5446" s="16" t="n">
        <v>8081.9</v>
      </c>
    </row>
    <row r="5447" customFormat="false" ht="15" hidden="false" customHeight="true" outlineLevel="0" collapsed="false">
      <c r="A5447" s="1" t="s">
        <v>7906</v>
      </c>
      <c r="B5447" s="1" t="s">
        <v>697</v>
      </c>
      <c r="C5447" s="1" t="s">
        <v>2060</v>
      </c>
      <c r="D5447" s="1" t="s">
        <v>2025</v>
      </c>
      <c r="E5447" s="1" t="s">
        <v>2018</v>
      </c>
      <c r="F5447" s="16" t="n">
        <v>0</v>
      </c>
      <c r="G5447" s="16" t="n">
        <v>6617.5</v>
      </c>
      <c r="H5447" s="16" t="n">
        <v>6617.5</v>
      </c>
    </row>
    <row r="5448" customFormat="false" ht="15" hidden="false" customHeight="true" outlineLevel="0" collapsed="false">
      <c r="A5448" s="1" t="s">
        <v>7907</v>
      </c>
      <c r="B5448" s="1" t="s">
        <v>1389</v>
      </c>
      <c r="C5448" s="1" t="s">
        <v>2263</v>
      </c>
      <c r="D5448" s="1" t="s">
        <v>2021</v>
      </c>
      <c r="E5448" s="1" t="s">
        <v>2018</v>
      </c>
      <c r="F5448" s="16" t="n">
        <v>99</v>
      </c>
      <c r="G5448" s="16" t="n">
        <v>1087.82</v>
      </c>
      <c r="H5448" s="16" t="n">
        <v>1186.82</v>
      </c>
    </row>
    <row r="5449" customFormat="false" ht="15" hidden="false" customHeight="true" outlineLevel="0" collapsed="false">
      <c r="A5449" s="1" t="s">
        <v>7908</v>
      </c>
      <c r="B5449" s="1" t="s">
        <v>379</v>
      </c>
      <c r="C5449" s="1" t="s">
        <v>3308</v>
      </c>
      <c r="D5449" s="1" t="s">
        <v>2017</v>
      </c>
      <c r="E5449" s="1" t="s">
        <v>2018</v>
      </c>
      <c r="F5449" s="16" t="n">
        <v>0</v>
      </c>
      <c r="G5449" s="16" t="n">
        <v>18342.88</v>
      </c>
      <c r="H5449" s="16" t="n">
        <v>18342.88</v>
      </c>
    </row>
    <row r="5450" customFormat="false" ht="15" hidden="false" customHeight="true" outlineLevel="0" collapsed="false">
      <c r="A5450" s="1" t="s">
        <v>7909</v>
      </c>
      <c r="B5450" s="1" t="s">
        <v>1044</v>
      </c>
      <c r="C5450" s="1" t="s">
        <v>1309</v>
      </c>
      <c r="D5450" s="1" t="s">
        <v>2017</v>
      </c>
      <c r="E5450" s="1" t="s">
        <v>2018</v>
      </c>
      <c r="F5450" s="16" t="n">
        <v>0</v>
      </c>
      <c r="G5450" s="16" t="n">
        <v>8846.63</v>
      </c>
      <c r="H5450" s="16" t="n">
        <v>8846.63</v>
      </c>
    </row>
    <row r="5451" customFormat="false" ht="15" hidden="false" customHeight="true" outlineLevel="0" collapsed="false">
      <c r="A5451" s="1" t="s">
        <v>7910</v>
      </c>
      <c r="B5451" s="1" t="s">
        <v>234</v>
      </c>
      <c r="C5451" s="1" t="s">
        <v>2797</v>
      </c>
      <c r="D5451" s="1" t="s">
        <v>2025</v>
      </c>
      <c r="E5451" s="1" t="s">
        <v>2018</v>
      </c>
      <c r="F5451" s="16" t="n">
        <v>49</v>
      </c>
      <c r="G5451" s="16" t="n">
        <v>1603.35</v>
      </c>
      <c r="H5451" s="16" t="n">
        <v>1652.35</v>
      </c>
    </row>
    <row r="5452" customFormat="false" ht="15" hidden="false" customHeight="true" outlineLevel="0" collapsed="false">
      <c r="A5452" s="1" t="s">
        <v>7911</v>
      </c>
      <c r="B5452" s="1" t="s">
        <v>1516</v>
      </c>
      <c r="C5452" s="1" t="s">
        <v>4901</v>
      </c>
      <c r="D5452" s="1" t="s">
        <v>2028</v>
      </c>
      <c r="E5452" s="1" t="s">
        <v>2018</v>
      </c>
      <c r="F5452" s="16" t="n">
        <v>49</v>
      </c>
      <c r="G5452" s="16" t="n">
        <v>675.24</v>
      </c>
      <c r="H5452" s="16" t="n">
        <v>724.24</v>
      </c>
    </row>
    <row r="5453" customFormat="false" ht="15" hidden="false" customHeight="true" outlineLevel="0" collapsed="false">
      <c r="A5453" s="1" t="s">
        <v>7912</v>
      </c>
      <c r="B5453" s="1" t="s">
        <v>1522</v>
      </c>
      <c r="C5453" s="1" t="s">
        <v>3919</v>
      </c>
      <c r="D5453" s="1" t="s">
        <v>2021</v>
      </c>
      <c r="E5453" s="1" t="s">
        <v>2022</v>
      </c>
      <c r="F5453" s="16" t="n">
        <v>0</v>
      </c>
      <c r="G5453" s="16" t="n">
        <v>7056.91</v>
      </c>
      <c r="H5453" s="16" t="n">
        <v>7056.91</v>
      </c>
    </row>
    <row r="5454" customFormat="false" ht="15" hidden="false" customHeight="true" outlineLevel="0" collapsed="false">
      <c r="A5454" s="1" t="s">
        <v>7913</v>
      </c>
      <c r="B5454" s="1" t="s">
        <v>1145</v>
      </c>
      <c r="C5454" s="1" t="s">
        <v>3371</v>
      </c>
      <c r="D5454" s="1" t="s">
        <v>2025</v>
      </c>
      <c r="E5454" s="1" t="s">
        <v>2018</v>
      </c>
      <c r="F5454" s="16" t="n">
        <v>0</v>
      </c>
      <c r="G5454" s="16" t="n">
        <v>16362.42</v>
      </c>
      <c r="H5454" s="16" t="n">
        <v>16362.42</v>
      </c>
    </row>
    <row r="5455" customFormat="false" ht="15" hidden="false" customHeight="true" outlineLevel="0" collapsed="false">
      <c r="A5455" s="1" t="s">
        <v>7914</v>
      </c>
      <c r="B5455" s="1" t="s">
        <v>405</v>
      </c>
      <c r="C5455" s="1" t="s">
        <v>2083</v>
      </c>
      <c r="D5455" s="1" t="s">
        <v>2021</v>
      </c>
      <c r="E5455" s="1" t="s">
        <v>2045</v>
      </c>
      <c r="F5455" s="16" t="n">
        <v>0</v>
      </c>
      <c r="G5455" s="16" t="n">
        <v>6519.7</v>
      </c>
      <c r="H5455" s="16" t="n">
        <v>6519.7</v>
      </c>
    </row>
    <row r="5456" customFormat="false" ht="15" hidden="false" customHeight="true" outlineLevel="0" collapsed="false">
      <c r="A5456" s="1" t="s">
        <v>7915</v>
      </c>
      <c r="B5456" s="1" t="s">
        <v>304</v>
      </c>
      <c r="C5456" s="1" t="s">
        <v>4233</v>
      </c>
      <c r="D5456" s="1" t="s">
        <v>2028</v>
      </c>
      <c r="E5456" s="1" t="s">
        <v>2018</v>
      </c>
      <c r="F5456" s="16" t="n">
        <v>99</v>
      </c>
      <c r="G5456" s="16" t="n">
        <v>2299.69</v>
      </c>
      <c r="H5456" s="16" t="n">
        <v>2398.69</v>
      </c>
    </row>
    <row r="5457" customFormat="false" ht="15" hidden="false" customHeight="true" outlineLevel="0" collapsed="false">
      <c r="A5457" s="1" t="s">
        <v>7916</v>
      </c>
      <c r="B5457" s="1" t="s">
        <v>863</v>
      </c>
      <c r="C5457" s="1" t="s">
        <v>4327</v>
      </c>
      <c r="D5457" s="1" t="s">
        <v>2017</v>
      </c>
      <c r="E5457" s="1" t="s">
        <v>2045</v>
      </c>
      <c r="F5457" s="16" t="n">
        <v>79</v>
      </c>
      <c r="G5457" s="16" t="n">
        <v>712.76</v>
      </c>
      <c r="H5457" s="16" t="n">
        <v>791.76</v>
      </c>
    </row>
    <row r="5458" customFormat="false" ht="15" hidden="false" customHeight="true" outlineLevel="0" collapsed="false">
      <c r="A5458" s="1" t="s">
        <v>7917</v>
      </c>
      <c r="B5458" s="1" t="s">
        <v>1639</v>
      </c>
      <c r="C5458" s="1" t="s">
        <v>2354</v>
      </c>
      <c r="D5458" s="1" t="s">
        <v>2017</v>
      </c>
      <c r="E5458" s="1" t="s">
        <v>2018</v>
      </c>
      <c r="F5458" s="16" t="n">
        <v>49</v>
      </c>
      <c r="G5458" s="16" t="n">
        <v>2385.59</v>
      </c>
      <c r="H5458" s="16" t="n">
        <v>2434.59</v>
      </c>
    </row>
    <row r="5459" customFormat="false" ht="15" hidden="false" customHeight="true" outlineLevel="0" collapsed="false">
      <c r="A5459" s="1" t="s">
        <v>7918</v>
      </c>
      <c r="B5459" s="1" t="s">
        <v>1634</v>
      </c>
      <c r="C5459" s="1" t="s">
        <v>3014</v>
      </c>
      <c r="D5459" s="1" t="s">
        <v>2025</v>
      </c>
      <c r="E5459" s="1" t="s">
        <v>2022</v>
      </c>
      <c r="F5459" s="16" t="n">
        <v>79</v>
      </c>
      <c r="G5459" s="16" t="n">
        <v>2018.34</v>
      </c>
      <c r="H5459" s="16" t="n">
        <v>2097.34</v>
      </c>
    </row>
    <row r="5460" customFormat="false" ht="15" hidden="false" customHeight="true" outlineLevel="0" collapsed="false">
      <c r="A5460" s="1" t="s">
        <v>7919</v>
      </c>
      <c r="B5460" s="1" t="s">
        <v>1255</v>
      </c>
      <c r="C5460" s="1" t="s">
        <v>221</v>
      </c>
      <c r="D5460" s="1" t="s">
        <v>2025</v>
      </c>
      <c r="E5460" s="1" t="s">
        <v>2045</v>
      </c>
      <c r="F5460" s="16" t="n">
        <v>0</v>
      </c>
      <c r="G5460" s="16" t="n">
        <v>9650.22</v>
      </c>
      <c r="H5460" s="16" t="n">
        <v>9650.22</v>
      </c>
    </row>
    <row r="5461" customFormat="false" ht="15" hidden="false" customHeight="true" outlineLevel="0" collapsed="false">
      <c r="A5461" s="1" t="s">
        <v>7920</v>
      </c>
      <c r="B5461" s="1" t="s">
        <v>1505</v>
      </c>
      <c r="C5461" s="1" t="s">
        <v>2292</v>
      </c>
      <c r="D5461" s="1" t="s">
        <v>2028</v>
      </c>
      <c r="E5461" s="1" t="s">
        <v>2018</v>
      </c>
      <c r="F5461" s="16" t="n">
        <v>79</v>
      </c>
      <c r="G5461" s="16" t="n">
        <v>482.17</v>
      </c>
      <c r="H5461" s="16" t="n">
        <v>561.17</v>
      </c>
    </row>
    <row r="5462" customFormat="false" ht="15" hidden="false" customHeight="true" outlineLevel="0" collapsed="false">
      <c r="A5462" s="1" t="s">
        <v>7921</v>
      </c>
      <c r="B5462" s="1" t="s">
        <v>976</v>
      </c>
      <c r="C5462" s="1" t="s">
        <v>1504</v>
      </c>
      <c r="D5462" s="1" t="s">
        <v>2021</v>
      </c>
      <c r="E5462" s="1" t="s">
        <v>2045</v>
      </c>
      <c r="F5462" s="16" t="n">
        <v>79</v>
      </c>
      <c r="G5462" s="16" t="n">
        <v>2137.07</v>
      </c>
      <c r="H5462" s="16" t="n">
        <v>2216.07</v>
      </c>
    </row>
    <row r="5463" customFormat="false" ht="15" hidden="false" customHeight="true" outlineLevel="0" collapsed="false">
      <c r="A5463" s="1" t="s">
        <v>7922</v>
      </c>
      <c r="B5463" s="1" t="s">
        <v>1124</v>
      </c>
      <c r="C5463" s="1" t="s">
        <v>2590</v>
      </c>
      <c r="D5463" s="1" t="s">
        <v>2021</v>
      </c>
      <c r="E5463" s="1" t="s">
        <v>2018</v>
      </c>
      <c r="F5463" s="16" t="n">
        <v>0</v>
      </c>
      <c r="G5463" s="16" t="n">
        <v>4957.06</v>
      </c>
      <c r="H5463" s="16" t="n">
        <v>4957.06</v>
      </c>
    </row>
    <row r="5464" customFormat="false" ht="15" hidden="false" customHeight="true" outlineLevel="0" collapsed="false">
      <c r="A5464" s="1" t="s">
        <v>7923</v>
      </c>
      <c r="B5464" s="1" t="s">
        <v>1047</v>
      </c>
      <c r="C5464" s="1" t="s">
        <v>2518</v>
      </c>
      <c r="D5464" s="1" t="s">
        <v>2055</v>
      </c>
      <c r="E5464" s="1" t="s">
        <v>2018</v>
      </c>
      <c r="F5464" s="16" t="n">
        <v>49</v>
      </c>
      <c r="G5464" s="16" t="n">
        <v>560.07</v>
      </c>
      <c r="H5464" s="16" t="n">
        <v>609.07</v>
      </c>
    </row>
    <row r="5465" customFormat="false" ht="15" hidden="false" customHeight="true" outlineLevel="0" collapsed="false">
      <c r="A5465" s="1" t="s">
        <v>7924</v>
      </c>
      <c r="B5465" s="1" t="s">
        <v>1897</v>
      </c>
      <c r="C5465" s="1" t="s">
        <v>2736</v>
      </c>
      <c r="D5465" s="1" t="s">
        <v>2032</v>
      </c>
      <c r="E5465" s="1" t="s">
        <v>2018</v>
      </c>
      <c r="F5465" s="16" t="n">
        <v>0</v>
      </c>
      <c r="G5465" s="16" t="n">
        <v>9882.3</v>
      </c>
      <c r="H5465" s="16" t="n">
        <v>9882.3</v>
      </c>
    </row>
    <row r="5466" customFormat="false" ht="15" hidden="false" customHeight="true" outlineLevel="0" collapsed="false">
      <c r="A5466" s="1" t="s">
        <v>7925</v>
      </c>
      <c r="B5466" s="1" t="s">
        <v>1548</v>
      </c>
      <c r="C5466" s="1" t="s">
        <v>2842</v>
      </c>
      <c r="D5466" s="1" t="s">
        <v>2032</v>
      </c>
      <c r="E5466" s="1" t="s">
        <v>2022</v>
      </c>
      <c r="F5466" s="16" t="n">
        <v>0</v>
      </c>
      <c r="G5466" s="16" t="n">
        <v>29554.54</v>
      </c>
      <c r="H5466" s="16" t="n">
        <v>29554.54</v>
      </c>
    </row>
    <row r="5467" customFormat="false" ht="15" hidden="false" customHeight="true" outlineLevel="0" collapsed="false">
      <c r="A5467" s="1" t="s">
        <v>7926</v>
      </c>
      <c r="B5467" s="1" t="s">
        <v>1375</v>
      </c>
      <c r="C5467" s="1" t="s">
        <v>1377</v>
      </c>
      <c r="D5467" s="1" t="s">
        <v>2021</v>
      </c>
      <c r="E5467" s="1" t="s">
        <v>2018</v>
      </c>
      <c r="F5467" s="16" t="n">
        <v>0</v>
      </c>
      <c r="G5467" s="16" t="n">
        <v>10579.19</v>
      </c>
      <c r="H5467" s="16" t="n">
        <v>10579.19</v>
      </c>
    </row>
    <row r="5468" customFormat="false" ht="15" hidden="false" customHeight="true" outlineLevel="0" collapsed="false">
      <c r="A5468" s="1" t="s">
        <v>7927</v>
      </c>
      <c r="B5468" s="1" t="s">
        <v>595</v>
      </c>
      <c r="C5468" s="1" t="s">
        <v>5258</v>
      </c>
      <c r="D5468" s="1" t="s">
        <v>2017</v>
      </c>
      <c r="E5468" s="1" t="s">
        <v>2018</v>
      </c>
      <c r="F5468" s="16" t="n">
        <v>0</v>
      </c>
      <c r="G5468" s="16" t="n">
        <v>10328.12</v>
      </c>
      <c r="H5468" s="16" t="n">
        <v>10328.12</v>
      </c>
    </row>
    <row r="5469" customFormat="false" ht="15" hidden="false" customHeight="true" outlineLevel="0" collapsed="false">
      <c r="A5469" s="1" t="s">
        <v>7928</v>
      </c>
      <c r="B5469" s="1" t="s">
        <v>1066</v>
      </c>
      <c r="C5469" s="1" t="s">
        <v>3188</v>
      </c>
      <c r="D5469" s="1" t="s">
        <v>2021</v>
      </c>
      <c r="E5469" s="1" t="s">
        <v>2045</v>
      </c>
      <c r="F5469" s="16" t="n">
        <v>79</v>
      </c>
      <c r="G5469" s="16" t="n">
        <v>2278.43</v>
      </c>
      <c r="H5469" s="16" t="n">
        <v>2357.43</v>
      </c>
    </row>
    <row r="5470" customFormat="false" ht="15" hidden="false" customHeight="true" outlineLevel="0" collapsed="false">
      <c r="A5470" s="1" t="s">
        <v>7929</v>
      </c>
      <c r="B5470" s="1" t="s">
        <v>602</v>
      </c>
      <c r="C5470" s="1" t="s">
        <v>2122</v>
      </c>
      <c r="D5470" s="1" t="s">
        <v>2017</v>
      </c>
      <c r="E5470" s="1" t="s">
        <v>2018</v>
      </c>
      <c r="F5470" s="16" t="n">
        <v>0</v>
      </c>
      <c r="G5470" s="16" t="n">
        <v>14646.03</v>
      </c>
      <c r="H5470" s="16" t="n">
        <v>14646.03</v>
      </c>
    </row>
    <row r="5471" customFormat="false" ht="15" hidden="false" customHeight="true" outlineLevel="0" collapsed="false">
      <c r="A5471" s="1" t="s">
        <v>7930</v>
      </c>
      <c r="B5471" s="1" t="s">
        <v>1809</v>
      </c>
      <c r="C5471" s="1" t="s">
        <v>2574</v>
      </c>
      <c r="D5471" s="1" t="s">
        <v>2017</v>
      </c>
      <c r="E5471" s="1" t="s">
        <v>2018</v>
      </c>
      <c r="F5471" s="16" t="n">
        <v>49</v>
      </c>
      <c r="G5471" s="16" t="n">
        <v>2374.52</v>
      </c>
      <c r="H5471" s="16" t="n">
        <v>2423.52</v>
      </c>
    </row>
    <row r="5472" customFormat="false" ht="15" hidden="false" customHeight="true" outlineLevel="0" collapsed="false">
      <c r="A5472" s="1" t="s">
        <v>7931</v>
      </c>
      <c r="B5472" s="1" t="s">
        <v>1145</v>
      </c>
      <c r="C5472" s="1" t="s">
        <v>2177</v>
      </c>
      <c r="D5472" s="1" t="s">
        <v>2028</v>
      </c>
      <c r="E5472" s="1" t="s">
        <v>2018</v>
      </c>
      <c r="F5472" s="16" t="n">
        <v>99</v>
      </c>
      <c r="G5472" s="16" t="n">
        <v>1591.36</v>
      </c>
      <c r="H5472" s="16" t="n">
        <v>1690.36</v>
      </c>
    </row>
    <row r="5473" customFormat="false" ht="15" hidden="false" customHeight="true" outlineLevel="0" collapsed="false">
      <c r="A5473" s="1" t="s">
        <v>7932</v>
      </c>
      <c r="B5473" s="1" t="s">
        <v>708</v>
      </c>
      <c r="C5473" s="1" t="s">
        <v>2239</v>
      </c>
      <c r="D5473" s="1" t="s">
        <v>2021</v>
      </c>
      <c r="E5473" s="1" t="s">
        <v>2018</v>
      </c>
      <c r="F5473" s="16" t="n">
        <v>49</v>
      </c>
      <c r="G5473" s="16" t="n">
        <v>311.15</v>
      </c>
      <c r="H5473" s="16" t="n">
        <v>360.15</v>
      </c>
    </row>
    <row r="5474" customFormat="false" ht="15" hidden="false" customHeight="true" outlineLevel="0" collapsed="false">
      <c r="A5474" s="1" t="s">
        <v>7933</v>
      </c>
      <c r="B5474" s="1" t="s">
        <v>1443</v>
      </c>
      <c r="C5474" s="1" t="s">
        <v>2294</v>
      </c>
      <c r="D5474" s="1" t="s">
        <v>2017</v>
      </c>
      <c r="E5474" s="1" t="s">
        <v>2018</v>
      </c>
      <c r="F5474" s="16" t="n">
        <v>0</v>
      </c>
      <c r="G5474" s="16" t="n">
        <v>22791.68</v>
      </c>
      <c r="H5474" s="16" t="n">
        <v>22791.68</v>
      </c>
    </row>
    <row r="5475" customFormat="false" ht="15" hidden="false" customHeight="true" outlineLevel="0" collapsed="false">
      <c r="A5475" s="1" t="s">
        <v>7934</v>
      </c>
      <c r="B5475" s="1" t="s">
        <v>329</v>
      </c>
      <c r="C5475" s="1" t="s">
        <v>4585</v>
      </c>
      <c r="D5475" s="1" t="s">
        <v>2017</v>
      </c>
      <c r="E5475" s="1" t="s">
        <v>2018</v>
      </c>
      <c r="F5475" s="16" t="n">
        <v>0</v>
      </c>
      <c r="G5475" s="16" t="n">
        <v>6455.43</v>
      </c>
      <c r="H5475" s="16" t="n">
        <v>6455.43</v>
      </c>
    </row>
    <row r="5476" customFormat="false" ht="15" hidden="false" customHeight="true" outlineLevel="0" collapsed="false">
      <c r="A5476" s="1" t="s">
        <v>7935</v>
      </c>
      <c r="B5476" s="1" t="s">
        <v>408</v>
      </c>
      <c r="C5476" s="1" t="s">
        <v>2446</v>
      </c>
      <c r="D5476" s="1" t="s">
        <v>2017</v>
      </c>
      <c r="E5476" s="1" t="s">
        <v>2018</v>
      </c>
      <c r="F5476" s="16" t="n">
        <v>0</v>
      </c>
      <c r="G5476" s="16" t="n">
        <v>11550.33</v>
      </c>
      <c r="H5476" s="16" t="n">
        <v>11550.33</v>
      </c>
    </row>
    <row r="5477" customFormat="false" ht="15" hidden="false" customHeight="true" outlineLevel="0" collapsed="false">
      <c r="A5477" s="1" t="s">
        <v>7936</v>
      </c>
      <c r="B5477" s="1" t="s">
        <v>1107</v>
      </c>
      <c r="C5477" s="1" t="s">
        <v>3150</v>
      </c>
      <c r="D5477" s="1" t="s">
        <v>2017</v>
      </c>
      <c r="E5477" s="1" t="s">
        <v>2018</v>
      </c>
      <c r="F5477" s="16" t="n">
        <v>0</v>
      </c>
      <c r="G5477" s="16" t="n">
        <v>4772.1</v>
      </c>
      <c r="H5477" s="16" t="n">
        <v>4772.1</v>
      </c>
    </row>
    <row r="5478" customFormat="false" ht="15" hidden="false" customHeight="true" outlineLevel="0" collapsed="false">
      <c r="A5478" s="1" t="s">
        <v>7937</v>
      </c>
      <c r="B5478" s="1" t="s">
        <v>1017</v>
      </c>
      <c r="C5478" s="1" t="s">
        <v>2302</v>
      </c>
      <c r="D5478" s="1" t="s">
        <v>2028</v>
      </c>
      <c r="E5478" s="1" t="s">
        <v>2018</v>
      </c>
      <c r="F5478" s="16" t="n">
        <v>0</v>
      </c>
      <c r="G5478" s="16" t="n">
        <v>5197.77</v>
      </c>
      <c r="H5478" s="16" t="n">
        <v>5197.77</v>
      </c>
    </row>
    <row r="5479" customFormat="false" ht="15" hidden="false" customHeight="true" outlineLevel="0" collapsed="false">
      <c r="A5479" s="1" t="s">
        <v>7938</v>
      </c>
      <c r="B5479" s="1" t="s">
        <v>348</v>
      </c>
      <c r="C5479" s="1" t="s">
        <v>2173</v>
      </c>
      <c r="D5479" s="1" t="s">
        <v>2021</v>
      </c>
      <c r="E5479" s="1" t="s">
        <v>2084</v>
      </c>
      <c r="F5479" s="16" t="n">
        <v>0</v>
      </c>
      <c r="G5479" s="16" t="n">
        <v>9148.6</v>
      </c>
      <c r="H5479" s="16" t="n">
        <v>9148.6</v>
      </c>
    </row>
    <row r="5480" customFormat="false" ht="15" hidden="false" customHeight="true" outlineLevel="0" collapsed="false">
      <c r="A5480" s="1" t="s">
        <v>7939</v>
      </c>
      <c r="B5480" s="1" t="s">
        <v>1052</v>
      </c>
      <c r="C5480" s="1" t="s">
        <v>2358</v>
      </c>
      <c r="D5480" s="1" t="s">
        <v>2055</v>
      </c>
      <c r="E5480" s="1" t="s">
        <v>2018</v>
      </c>
      <c r="F5480" s="16" t="n">
        <v>0</v>
      </c>
      <c r="G5480" s="16" t="n">
        <v>18155.13</v>
      </c>
      <c r="H5480" s="16" t="n">
        <v>18155.13</v>
      </c>
    </row>
    <row r="5481" customFormat="false" ht="15" hidden="false" customHeight="true" outlineLevel="0" collapsed="false">
      <c r="A5481" s="1" t="s">
        <v>7940</v>
      </c>
      <c r="B5481" s="1" t="s">
        <v>1193</v>
      </c>
      <c r="C5481" s="1" t="s">
        <v>3193</v>
      </c>
      <c r="D5481" s="1" t="s">
        <v>2017</v>
      </c>
      <c r="E5481" s="1" t="s">
        <v>2045</v>
      </c>
      <c r="F5481" s="16" t="n">
        <v>0</v>
      </c>
      <c r="G5481" s="16" t="n">
        <v>16696.16</v>
      </c>
      <c r="H5481" s="16" t="n">
        <v>16696.16</v>
      </c>
    </row>
    <row r="5482" customFormat="false" ht="15" hidden="false" customHeight="true" outlineLevel="0" collapsed="false">
      <c r="A5482" s="1" t="s">
        <v>7941</v>
      </c>
      <c r="B5482" s="1" t="s">
        <v>379</v>
      </c>
      <c r="C5482" s="1" t="s">
        <v>3806</v>
      </c>
      <c r="D5482" s="1" t="s">
        <v>2025</v>
      </c>
      <c r="E5482" s="1" t="s">
        <v>2022</v>
      </c>
      <c r="F5482" s="16" t="n">
        <v>0</v>
      </c>
      <c r="G5482" s="16" t="n">
        <v>12536.15</v>
      </c>
      <c r="H5482" s="16" t="n">
        <v>12536.15</v>
      </c>
    </row>
    <row r="5483" customFormat="false" ht="15" hidden="false" customHeight="true" outlineLevel="0" collapsed="false">
      <c r="A5483" s="1" t="s">
        <v>7942</v>
      </c>
      <c r="B5483" s="1" t="s">
        <v>1871</v>
      </c>
      <c r="C5483" s="1" t="s">
        <v>767</v>
      </c>
      <c r="D5483" s="1" t="s">
        <v>2025</v>
      </c>
      <c r="E5483" s="1" t="s">
        <v>2018</v>
      </c>
      <c r="F5483" s="16" t="n">
        <v>0</v>
      </c>
      <c r="G5483" s="16" t="n">
        <v>9171.98</v>
      </c>
      <c r="H5483" s="16" t="n">
        <v>9171.98</v>
      </c>
    </row>
    <row r="5484" customFormat="false" ht="15" hidden="false" customHeight="true" outlineLevel="0" collapsed="false">
      <c r="A5484" s="1" t="s">
        <v>7943</v>
      </c>
      <c r="B5484" s="1" t="s">
        <v>315</v>
      </c>
      <c r="C5484" s="1" t="s">
        <v>2062</v>
      </c>
      <c r="D5484" s="1" t="s">
        <v>2021</v>
      </c>
      <c r="E5484" s="1" t="s">
        <v>2018</v>
      </c>
      <c r="F5484" s="16" t="n">
        <v>0</v>
      </c>
      <c r="G5484" s="16" t="n">
        <v>17140.71</v>
      </c>
      <c r="H5484" s="16" t="n">
        <v>17140.71</v>
      </c>
    </row>
    <row r="5485" customFormat="false" ht="15" hidden="false" customHeight="true" outlineLevel="0" collapsed="false">
      <c r="A5485" s="1" t="s">
        <v>7944</v>
      </c>
      <c r="B5485" s="1" t="s">
        <v>723</v>
      </c>
      <c r="C5485" s="1" t="s">
        <v>1252</v>
      </c>
      <c r="D5485" s="1" t="s">
        <v>2055</v>
      </c>
      <c r="E5485" s="1" t="s">
        <v>2018</v>
      </c>
      <c r="F5485" s="16" t="n">
        <v>0</v>
      </c>
      <c r="G5485" s="16" t="n">
        <v>19289.32</v>
      </c>
      <c r="H5485" s="16" t="n">
        <v>19289.32</v>
      </c>
    </row>
    <row r="5486" customFormat="false" ht="15" hidden="false" customHeight="true" outlineLevel="0" collapsed="false">
      <c r="A5486" s="1" t="s">
        <v>7945</v>
      </c>
      <c r="B5486" s="1" t="s">
        <v>1554</v>
      </c>
      <c r="C5486" s="1" t="s">
        <v>2195</v>
      </c>
      <c r="D5486" s="1" t="s">
        <v>2017</v>
      </c>
      <c r="E5486" s="1" t="s">
        <v>2018</v>
      </c>
      <c r="F5486" s="16" t="n">
        <v>0</v>
      </c>
      <c r="G5486" s="16" t="n">
        <v>3404.46</v>
      </c>
      <c r="H5486" s="16" t="n">
        <v>3404.46</v>
      </c>
    </row>
    <row r="5487" customFormat="false" ht="15" hidden="false" customHeight="true" outlineLevel="0" collapsed="false">
      <c r="A5487" s="1" t="s">
        <v>7946</v>
      </c>
      <c r="B5487" s="1" t="s">
        <v>1656</v>
      </c>
      <c r="C5487" s="1" t="s">
        <v>2699</v>
      </c>
      <c r="D5487" s="1" t="s">
        <v>2025</v>
      </c>
      <c r="E5487" s="1" t="s">
        <v>2018</v>
      </c>
      <c r="F5487" s="16" t="n">
        <v>79</v>
      </c>
      <c r="G5487" s="16" t="n">
        <v>750.27</v>
      </c>
      <c r="H5487" s="16" t="n">
        <v>829.27</v>
      </c>
    </row>
    <row r="5488" customFormat="false" ht="15" hidden="false" customHeight="true" outlineLevel="0" collapsed="false">
      <c r="A5488" s="1" t="s">
        <v>7947</v>
      </c>
      <c r="B5488" s="1" t="s">
        <v>1408</v>
      </c>
      <c r="C5488" s="1" t="s">
        <v>673</v>
      </c>
      <c r="D5488" s="1" t="s">
        <v>2025</v>
      </c>
      <c r="E5488" s="1" t="s">
        <v>2018</v>
      </c>
      <c r="F5488" s="16" t="n">
        <v>0</v>
      </c>
      <c r="G5488" s="16" t="n">
        <v>10275.37</v>
      </c>
      <c r="H5488" s="16" t="n">
        <v>10275.37</v>
      </c>
    </row>
    <row r="5489" customFormat="false" ht="15" hidden="false" customHeight="true" outlineLevel="0" collapsed="false">
      <c r="A5489" s="1" t="s">
        <v>7948</v>
      </c>
      <c r="B5489" s="1" t="s">
        <v>968</v>
      </c>
      <c r="C5489" s="1" t="s">
        <v>874</v>
      </c>
      <c r="D5489" s="1" t="s">
        <v>2025</v>
      </c>
      <c r="E5489" s="1" t="s">
        <v>2018</v>
      </c>
      <c r="F5489" s="16" t="n">
        <v>99</v>
      </c>
      <c r="G5489" s="16" t="n">
        <v>458.06</v>
      </c>
      <c r="H5489" s="16" t="n">
        <v>557.06</v>
      </c>
    </row>
    <row r="5490" customFormat="false" ht="15" hidden="false" customHeight="true" outlineLevel="0" collapsed="false">
      <c r="A5490" s="1" t="s">
        <v>7949</v>
      </c>
      <c r="B5490" s="1" t="s">
        <v>1902</v>
      </c>
      <c r="C5490" s="1" t="s">
        <v>2247</v>
      </c>
      <c r="D5490" s="1" t="s">
        <v>2025</v>
      </c>
      <c r="E5490" s="1" t="s">
        <v>2018</v>
      </c>
      <c r="F5490" s="16" t="n">
        <v>79</v>
      </c>
      <c r="G5490" s="16" t="n">
        <v>1443.02</v>
      </c>
      <c r="H5490" s="16" t="n">
        <v>1522.02</v>
      </c>
    </row>
    <row r="5491" customFormat="false" ht="15" hidden="false" customHeight="true" outlineLevel="0" collapsed="false">
      <c r="A5491" s="1" t="s">
        <v>7950</v>
      </c>
      <c r="B5491" s="1" t="s">
        <v>970</v>
      </c>
      <c r="C5491" s="1" t="s">
        <v>736</v>
      </c>
      <c r="D5491" s="1" t="s">
        <v>2025</v>
      </c>
      <c r="E5491" s="1" t="s">
        <v>2018</v>
      </c>
      <c r="F5491" s="16" t="n">
        <v>49</v>
      </c>
      <c r="G5491" s="16" t="n">
        <v>2398.35</v>
      </c>
      <c r="H5491" s="16" t="n">
        <v>2447.35</v>
      </c>
    </row>
    <row r="5492" customFormat="false" ht="15" hidden="false" customHeight="true" outlineLevel="0" collapsed="false">
      <c r="A5492" s="1" t="s">
        <v>7951</v>
      </c>
      <c r="B5492" s="1" t="s">
        <v>815</v>
      </c>
      <c r="C5492" s="1" t="s">
        <v>2104</v>
      </c>
      <c r="D5492" s="1" t="s">
        <v>2028</v>
      </c>
      <c r="E5492" s="1" t="s">
        <v>2018</v>
      </c>
      <c r="F5492" s="16" t="n">
        <v>0</v>
      </c>
      <c r="G5492" s="16" t="n">
        <v>4780.19</v>
      </c>
      <c r="H5492" s="16" t="n">
        <v>4780.19</v>
      </c>
    </row>
    <row r="5493" customFormat="false" ht="15" hidden="false" customHeight="true" outlineLevel="0" collapsed="false">
      <c r="A5493" s="1" t="s">
        <v>7952</v>
      </c>
      <c r="B5493" s="1" t="s">
        <v>1328</v>
      </c>
      <c r="C5493" s="1" t="s">
        <v>1380</v>
      </c>
      <c r="D5493" s="1" t="s">
        <v>2021</v>
      </c>
      <c r="E5493" s="1" t="s">
        <v>2018</v>
      </c>
      <c r="F5493" s="16" t="n">
        <v>0</v>
      </c>
      <c r="G5493" s="16" t="n">
        <v>2636.32</v>
      </c>
      <c r="H5493" s="16" t="n">
        <v>2636.32</v>
      </c>
    </row>
    <row r="5494" customFormat="false" ht="15" hidden="false" customHeight="true" outlineLevel="0" collapsed="false">
      <c r="A5494" s="1" t="s">
        <v>7953</v>
      </c>
      <c r="B5494" s="1" t="s">
        <v>818</v>
      </c>
      <c r="C5494" s="1" t="s">
        <v>699</v>
      </c>
      <c r="D5494" s="1" t="s">
        <v>2025</v>
      </c>
      <c r="E5494" s="1" t="s">
        <v>2018</v>
      </c>
      <c r="F5494" s="16" t="n">
        <v>79</v>
      </c>
      <c r="G5494" s="16" t="n">
        <v>1714.61</v>
      </c>
      <c r="H5494" s="16" t="n">
        <v>1793.61</v>
      </c>
    </row>
    <row r="5495" customFormat="false" ht="15" hidden="false" customHeight="true" outlineLevel="0" collapsed="false">
      <c r="A5495" s="1" t="s">
        <v>7954</v>
      </c>
      <c r="B5495" s="1" t="s">
        <v>1184</v>
      </c>
      <c r="C5495" s="1" t="s">
        <v>845</v>
      </c>
      <c r="D5495" s="1" t="s">
        <v>2017</v>
      </c>
      <c r="E5495" s="1" t="s">
        <v>2018</v>
      </c>
      <c r="F5495" s="16" t="n">
        <v>0</v>
      </c>
      <c r="G5495" s="16" t="n">
        <v>16941.51</v>
      </c>
      <c r="H5495" s="16" t="n">
        <v>16941.51</v>
      </c>
    </row>
    <row r="5496" customFormat="false" ht="15" hidden="false" customHeight="true" outlineLevel="0" collapsed="false">
      <c r="A5496" s="1" t="s">
        <v>7955</v>
      </c>
      <c r="B5496" s="1" t="s">
        <v>375</v>
      </c>
      <c r="C5496" s="1" t="s">
        <v>2525</v>
      </c>
      <c r="D5496" s="1" t="s">
        <v>2025</v>
      </c>
      <c r="E5496" s="1" t="s">
        <v>2018</v>
      </c>
      <c r="F5496" s="16" t="n">
        <v>0</v>
      </c>
      <c r="G5496" s="16" t="n">
        <v>9171.98</v>
      </c>
      <c r="H5496" s="16" t="n">
        <v>9171.98</v>
      </c>
    </row>
    <row r="5497" customFormat="false" ht="15" hidden="false" customHeight="true" outlineLevel="0" collapsed="false">
      <c r="A5497" s="1" t="s">
        <v>7956</v>
      </c>
      <c r="B5497" s="1" t="s">
        <v>1137</v>
      </c>
      <c r="C5497" s="1" t="s">
        <v>1570</v>
      </c>
      <c r="D5497" s="1" t="s">
        <v>2025</v>
      </c>
      <c r="E5497" s="1" t="s">
        <v>2018</v>
      </c>
      <c r="F5497" s="16" t="n">
        <v>79</v>
      </c>
      <c r="G5497" s="16" t="n">
        <v>591.85</v>
      </c>
      <c r="H5497" s="16" t="n">
        <v>670.85</v>
      </c>
    </row>
    <row r="5498" customFormat="false" ht="15" hidden="false" customHeight="true" outlineLevel="0" collapsed="false">
      <c r="A5498" s="1" t="s">
        <v>7957</v>
      </c>
      <c r="B5498" s="1" t="s">
        <v>1047</v>
      </c>
      <c r="C5498" s="1" t="s">
        <v>203</v>
      </c>
      <c r="D5498" s="1" t="s">
        <v>2055</v>
      </c>
      <c r="E5498" s="1" t="s">
        <v>2084</v>
      </c>
      <c r="F5498" s="16" t="n">
        <v>0</v>
      </c>
      <c r="G5498" s="16" t="n">
        <v>4382.22</v>
      </c>
      <c r="H5498" s="16" t="n">
        <v>4382.22</v>
      </c>
    </row>
    <row r="5499" customFormat="false" ht="15" hidden="false" customHeight="true" outlineLevel="0" collapsed="false">
      <c r="A5499" s="1" t="s">
        <v>7958</v>
      </c>
      <c r="B5499" s="1" t="s">
        <v>1427</v>
      </c>
      <c r="C5499" s="1" t="s">
        <v>1291</v>
      </c>
      <c r="D5499" s="1" t="s">
        <v>2025</v>
      </c>
      <c r="E5499" s="1" t="s">
        <v>2045</v>
      </c>
      <c r="F5499" s="16" t="n">
        <v>99</v>
      </c>
      <c r="G5499" s="16" t="n">
        <v>1229.53</v>
      </c>
      <c r="H5499" s="16" t="n">
        <v>1328.53</v>
      </c>
    </row>
    <row r="5500" customFormat="false" ht="15" hidden="false" customHeight="true" outlineLevel="0" collapsed="false">
      <c r="A5500" s="1" t="s">
        <v>7959</v>
      </c>
      <c r="B5500" s="1" t="s">
        <v>1145</v>
      </c>
      <c r="C5500" s="1" t="s">
        <v>767</v>
      </c>
      <c r="D5500" s="1" t="s">
        <v>2028</v>
      </c>
      <c r="E5500" s="1" t="s">
        <v>2018</v>
      </c>
      <c r="F5500" s="16" t="n">
        <v>0</v>
      </c>
      <c r="G5500" s="16" t="n">
        <v>3901.03</v>
      </c>
      <c r="H5500" s="16" t="n">
        <v>3901.03</v>
      </c>
    </row>
    <row r="5501" customFormat="false" ht="15" hidden="false" customHeight="true" outlineLevel="0" collapsed="false">
      <c r="A5501" s="1" t="s">
        <v>7960</v>
      </c>
      <c r="B5501" s="1" t="s">
        <v>683</v>
      </c>
      <c r="C5501" s="1" t="s">
        <v>1661</v>
      </c>
      <c r="D5501" s="1" t="s">
        <v>2025</v>
      </c>
      <c r="E5501" s="1" t="s">
        <v>2018</v>
      </c>
      <c r="F5501" s="16" t="n">
        <v>49</v>
      </c>
      <c r="G5501" s="16" t="n">
        <v>433.95</v>
      </c>
      <c r="H5501" s="16" t="n">
        <v>482.95</v>
      </c>
    </row>
    <row r="5502" customFormat="false" ht="15" hidden="false" customHeight="true" outlineLevel="0" collapsed="false">
      <c r="A5502" s="1" t="s">
        <v>7961</v>
      </c>
      <c r="B5502" s="1" t="s">
        <v>879</v>
      </c>
      <c r="C5502" s="1" t="s">
        <v>4463</v>
      </c>
      <c r="D5502" s="1" t="s">
        <v>2025</v>
      </c>
      <c r="E5502" s="1" t="s">
        <v>2022</v>
      </c>
      <c r="F5502" s="16" t="n">
        <v>0</v>
      </c>
      <c r="G5502" s="16" t="n">
        <v>2725.7</v>
      </c>
      <c r="H5502" s="16" t="n">
        <v>2725.7</v>
      </c>
    </row>
    <row r="5503" customFormat="false" ht="15" hidden="false" customHeight="true" outlineLevel="0" collapsed="false">
      <c r="A5503" s="1" t="s">
        <v>7962</v>
      </c>
      <c r="B5503" s="1" t="s">
        <v>1559</v>
      </c>
      <c r="C5503" s="1" t="s">
        <v>2027</v>
      </c>
      <c r="D5503" s="1" t="s">
        <v>2017</v>
      </c>
      <c r="E5503" s="1" t="s">
        <v>2018</v>
      </c>
      <c r="F5503" s="16" t="n">
        <v>0</v>
      </c>
      <c r="G5503" s="16" t="n">
        <v>10058.76</v>
      </c>
      <c r="H5503" s="16" t="n">
        <v>10058.76</v>
      </c>
    </row>
    <row r="5504" customFormat="false" ht="15" hidden="false" customHeight="true" outlineLevel="0" collapsed="false">
      <c r="A5504" s="1" t="s">
        <v>7963</v>
      </c>
      <c r="B5504" s="1" t="s">
        <v>1184</v>
      </c>
      <c r="C5504" s="1" t="s">
        <v>1556</v>
      </c>
      <c r="D5504" s="1" t="s">
        <v>2017</v>
      </c>
      <c r="E5504" s="1" t="s">
        <v>2018</v>
      </c>
      <c r="F5504" s="16" t="n">
        <v>79</v>
      </c>
      <c r="G5504" s="16" t="n">
        <v>2374.52</v>
      </c>
      <c r="H5504" s="16" t="n">
        <v>2453.52</v>
      </c>
    </row>
    <row r="5505" customFormat="false" ht="15" hidden="false" customHeight="true" outlineLevel="0" collapsed="false">
      <c r="A5505" s="1" t="s">
        <v>7964</v>
      </c>
      <c r="B5505" s="1" t="s">
        <v>834</v>
      </c>
      <c r="C5505" s="1" t="s">
        <v>2658</v>
      </c>
      <c r="D5505" s="1" t="s">
        <v>2017</v>
      </c>
      <c r="E5505" s="1" t="s">
        <v>2018</v>
      </c>
      <c r="F5505" s="16" t="n">
        <v>99</v>
      </c>
      <c r="G5505" s="16" t="n">
        <v>637.73</v>
      </c>
      <c r="H5505" s="16" t="n">
        <v>736.73</v>
      </c>
    </row>
    <row r="5506" customFormat="false" ht="15" hidden="false" customHeight="true" outlineLevel="0" collapsed="false">
      <c r="A5506" s="1" t="s">
        <v>7965</v>
      </c>
      <c r="B5506" s="1" t="s">
        <v>1577</v>
      </c>
      <c r="C5506" s="1" t="s">
        <v>2972</v>
      </c>
      <c r="D5506" s="1" t="s">
        <v>2032</v>
      </c>
      <c r="E5506" s="1" t="s">
        <v>2018</v>
      </c>
      <c r="F5506" s="16" t="n">
        <v>49</v>
      </c>
      <c r="G5506" s="16" t="n">
        <v>560.7</v>
      </c>
      <c r="H5506" s="16" t="n">
        <v>609.7</v>
      </c>
    </row>
    <row r="5507" customFormat="false" ht="15" hidden="false" customHeight="true" outlineLevel="0" collapsed="false">
      <c r="A5507" s="1" t="s">
        <v>7966</v>
      </c>
      <c r="B5507" s="1" t="s">
        <v>447</v>
      </c>
      <c r="C5507" s="1" t="s">
        <v>767</v>
      </c>
      <c r="D5507" s="1" t="s">
        <v>2025</v>
      </c>
      <c r="E5507" s="1" t="s">
        <v>2018</v>
      </c>
      <c r="F5507" s="16" t="n">
        <v>49</v>
      </c>
      <c r="G5507" s="16" t="n">
        <v>2158.52</v>
      </c>
      <c r="H5507" s="16" t="n">
        <v>2207.52</v>
      </c>
    </row>
    <row r="5508" customFormat="false" ht="15" hidden="false" customHeight="true" outlineLevel="0" collapsed="false">
      <c r="A5508" s="1" t="s">
        <v>7967</v>
      </c>
      <c r="B5508" s="1" t="s">
        <v>1025</v>
      </c>
      <c r="C5508" s="1" t="s">
        <v>2640</v>
      </c>
      <c r="D5508" s="1" t="s">
        <v>2055</v>
      </c>
      <c r="E5508" s="1" t="s">
        <v>2018</v>
      </c>
      <c r="F5508" s="16" t="n">
        <v>0</v>
      </c>
      <c r="G5508" s="16" t="n">
        <v>15583.79</v>
      </c>
      <c r="H5508" s="16" t="n">
        <v>15583.79</v>
      </c>
    </row>
    <row r="5509" customFormat="false" ht="15" hidden="false" customHeight="true" outlineLevel="0" collapsed="false">
      <c r="A5509" s="1" t="s">
        <v>7968</v>
      </c>
      <c r="B5509" s="1" t="s">
        <v>1071</v>
      </c>
      <c r="C5509" s="1" t="s">
        <v>2607</v>
      </c>
      <c r="D5509" s="1" t="s">
        <v>2017</v>
      </c>
      <c r="E5509" s="1" t="s">
        <v>2018</v>
      </c>
      <c r="F5509" s="16" t="n">
        <v>0</v>
      </c>
      <c r="G5509" s="16" t="n">
        <v>2583.6</v>
      </c>
      <c r="H5509" s="16" t="n">
        <v>2583.6</v>
      </c>
    </row>
    <row r="5510" customFormat="false" ht="15" hidden="false" customHeight="true" outlineLevel="0" collapsed="false">
      <c r="A5510" s="1" t="s">
        <v>7969</v>
      </c>
      <c r="B5510" s="1" t="s">
        <v>948</v>
      </c>
      <c r="C5510" s="1" t="s">
        <v>3134</v>
      </c>
      <c r="D5510" s="1" t="s">
        <v>2017</v>
      </c>
      <c r="E5510" s="1" t="s">
        <v>2018</v>
      </c>
      <c r="F5510" s="16" t="n">
        <v>0</v>
      </c>
      <c r="G5510" s="16" t="n">
        <v>17990.72</v>
      </c>
      <c r="H5510" s="16" t="n">
        <v>17990.72</v>
      </c>
    </row>
    <row r="5511" customFormat="false" ht="15" hidden="false" customHeight="true" outlineLevel="0" collapsed="false">
      <c r="A5511" s="1" t="s">
        <v>7970</v>
      </c>
      <c r="B5511" s="1" t="s">
        <v>1107</v>
      </c>
      <c r="C5511" s="1" t="s">
        <v>1057</v>
      </c>
      <c r="D5511" s="1" t="s">
        <v>2025</v>
      </c>
      <c r="E5511" s="1" t="s">
        <v>2045</v>
      </c>
      <c r="F5511" s="16" t="n">
        <v>0</v>
      </c>
      <c r="G5511" s="16" t="n">
        <v>2832.3</v>
      </c>
      <c r="H5511" s="16" t="n">
        <v>2832.3</v>
      </c>
    </row>
    <row r="5512" customFormat="false" ht="15" hidden="false" customHeight="true" outlineLevel="0" collapsed="false">
      <c r="A5512" s="1" t="s">
        <v>7971</v>
      </c>
      <c r="B5512" s="1" t="s">
        <v>1193</v>
      </c>
      <c r="C5512" s="1" t="s">
        <v>2364</v>
      </c>
      <c r="D5512" s="1" t="s">
        <v>2017</v>
      </c>
      <c r="E5512" s="1" t="s">
        <v>2018</v>
      </c>
      <c r="F5512" s="16" t="n">
        <v>49</v>
      </c>
      <c r="G5512" s="16" t="n">
        <v>637.73</v>
      </c>
      <c r="H5512" s="16" t="n">
        <v>686.73</v>
      </c>
    </row>
    <row r="5513" customFormat="false" ht="15" hidden="false" customHeight="true" outlineLevel="0" collapsed="false">
      <c r="A5513" s="1" t="s">
        <v>7972</v>
      </c>
      <c r="B5513" s="1" t="s">
        <v>521</v>
      </c>
      <c r="C5513" s="1" t="s">
        <v>2699</v>
      </c>
      <c r="D5513" s="1" t="s">
        <v>2055</v>
      </c>
      <c r="E5513" s="1" t="s">
        <v>2018</v>
      </c>
      <c r="F5513" s="16" t="n">
        <v>49</v>
      </c>
      <c r="G5513" s="16" t="n">
        <v>2038.6</v>
      </c>
      <c r="H5513" s="16" t="n">
        <v>2087.6</v>
      </c>
    </row>
    <row r="5514" customFormat="false" ht="15" hidden="false" customHeight="true" outlineLevel="0" collapsed="false">
      <c r="A5514" s="1" t="s">
        <v>7973</v>
      </c>
      <c r="B5514" s="1" t="s">
        <v>379</v>
      </c>
      <c r="C5514" s="1" t="s">
        <v>2097</v>
      </c>
      <c r="D5514" s="1" t="s">
        <v>2017</v>
      </c>
      <c r="E5514" s="1" t="s">
        <v>2018</v>
      </c>
      <c r="F5514" s="16" t="n">
        <v>0</v>
      </c>
      <c r="G5514" s="16" t="n">
        <v>11786.77</v>
      </c>
      <c r="H5514" s="16" t="n">
        <v>11786.77</v>
      </c>
    </row>
    <row r="5515" customFormat="false" ht="15" hidden="false" customHeight="true" outlineLevel="0" collapsed="false">
      <c r="A5515" s="1" t="s">
        <v>7974</v>
      </c>
      <c r="B5515" s="1" t="s">
        <v>968</v>
      </c>
      <c r="C5515" s="1" t="s">
        <v>3042</v>
      </c>
      <c r="D5515" s="1" t="s">
        <v>2021</v>
      </c>
      <c r="E5515" s="1" t="s">
        <v>2018</v>
      </c>
      <c r="F5515" s="16" t="n">
        <v>79</v>
      </c>
      <c r="G5515" s="16" t="n">
        <v>1021.34</v>
      </c>
      <c r="H5515" s="16" t="n">
        <v>1100.34</v>
      </c>
    </row>
    <row r="5516" customFormat="false" ht="15" hidden="false" customHeight="true" outlineLevel="0" collapsed="false">
      <c r="A5516" s="1" t="s">
        <v>7975</v>
      </c>
      <c r="B5516" s="1" t="s">
        <v>666</v>
      </c>
      <c r="C5516" s="1" t="s">
        <v>4233</v>
      </c>
      <c r="D5516" s="1" t="s">
        <v>2021</v>
      </c>
      <c r="E5516" s="1" t="s">
        <v>2018</v>
      </c>
      <c r="F5516" s="16" t="n">
        <v>0</v>
      </c>
      <c r="G5516" s="16" t="n">
        <v>12821.01</v>
      </c>
      <c r="H5516" s="16" t="n">
        <v>12821.01</v>
      </c>
    </row>
    <row r="5517" customFormat="false" ht="15" hidden="false" customHeight="true" outlineLevel="0" collapsed="false">
      <c r="A5517" s="1" t="s">
        <v>7976</v>
      </c>
      <c r="B5517" s="1" t="s">
        <v>1871</v>
      </c>
      <c r="C5517" s="1" t="s">
        <v>2821</v>
      </c>
      <c r="D5517" s="1" t="s">
        <v>2032</v>
      </c>
      <c r="E5517" s="1" t="s">
        <v>2018</v>
      </c>
      <c r="F5517" s="16" t="n">
        <v>0</v>
      </c>
      <c r="G5517" s="16" t="n">
        <v>5937.76</v>
      </c>
      <c r="H5517" s="16" t="n">
        <v>5937.76</v>
      </c>
    </row>
    <row r="5518" customFormat="false" ht="15" hidden="false" customHeight="true" outlineLevel="0" collapsed="false">
      <c r="A5518" s="1" t="s">
        <v>7977</v>
      </c>
      <c r="B5518" s="1" t="s">
        <v>1437</v>
      </c>
      <c r="C5518" s="1" t="s">
        <v>3453</v>
      </c>
      <c r="D5518" s="1" t="s">
        <v>2025</v>
      </c>
      <c r="E5518" s="1" t="s">
        <v>2018</v>
      </c>
      <c r="F5518" s="16" t="n">
        <v>0</v>
      </c>
      <c r="G5518" s="16" t="n">
        <v>5607.75</v>
      </c>
      <c r="H5518" s="16" t="n">
        <v>5607.75</v>
      </c>
    </row>
    <row r="5519" customFormat="false" ht="15" hidden="false" customHeight="true" outlineLevel="0" collapsed="false">
      <c r="A5519" s="1" t="s">
        <v>7978</v>
      </c>
      <c r="B5519" s="1" t="s">
        <v>934</v>
      </c>
      <c r="C5519" s="1" t="s">
        <v>539</v>
      </c>
      <c r="D5519" s="1" t="s">
        <v>2021</v>
      </c>
      <c r="E5519" s="1" t="s">
        <v>2022</v>
      </c>
      <c r="F5519" s="16" t="n">
        <v>0</v>
      </c>
      <c r="G5519" s="16" t="n">
        <v>2880.52</v>
      </c>
      <c r="H5519" s="16" t="n">
        <v>2880.52</v>
      </c>
    </row>
    <row r="5520" customFormat="false" ht="15" hidden="false" customHeight="true" outlineLevel="0" collapsed="false">
      <c r="A5520" s="1" t="s">
        <v>7979</v>
      </c>
      <c r="B5520" s="1" t="s">
        <v>1241</v>
      </c>
      <c r="C5520" s="1" t="s">
        <v>1786</v>
      </c>
      <c r="D5520" s="1" t="s">
        <v>2028</v>
      </c>
      <c r="E5520" s="1" t="s">
        <v>2018</v>
      </c>
      <c r="F5520" s="16" t="n">
        <v>0</v>
      </c>
      <c r="G5520" s="16" t="n">
        <v>8518.94</v>
      </c>
      <c r="H5520" s="16" t="n">
        <v>8518.94</v>
      </c>
    </row>
    <row r="5521" customFormat="false" ht="15" hidden="false" customHeight="true" outlineLevel="0" collapsed="false">
      <c r="A5521" s="1" t="s">
        <v>7980</v>
      </c>
      <c r="B5521" s="1" t="s">
        <v>1703</v>
      </c>
      <c r="C5521" s="1" t="s">
        <v>2120</v>
      </c>
      <c r="D5521" s="1" t="s">
        <v>2025</v>
      </c>
      <c r="E5521" s="1" t="s">
        <v>2018</v>
      </c>
      <c r="F5521" s="16" t="n">
        <v>99</v>
      </c>
      <c r="G5521" s="16" t="n">
        <v>1082.39</v>
      </c>
      <c r="H5521" s="16" t="n">
        <v>1181.39</v>
      </c>
    </row>
    <row r="5522" customFormat="false" ht="15" hidden="false" customHeight="true" outlineLevel="0" collapsed="false">
      <c r="A5522" s="1" t="s">
        <v>7981</v>
      </c>
      <c r="B5522" s="1" t="s">
        <v>1809</v>
      </c>
      <c r="C5522" s="1" t="s">
        <v>1374</v>
      </c>
      <c r="D5522" s="1" t="s">
        <v>2021</v>
      </c>
      <c r="E5522" s="1" t="s">
        <v>2018</v>
      </c>
      <c r="F5522" s="16" t="n">
        <v>0</v>
      </c>
      <c r="G5522" s="16" t="n">
        <v>20838.6</v>
      </c>
      <c r="H5522" s="16" t="n">
        <v>20838.6</v>
      </c>
    </row>
    <row r="5523" customFormat="false" ht="15" hidden="false" customHeight="true" outlineLevel="0" collapsed="false">
      <c r="A5523" s="1" t="s">
        <v>7982</v>
      </c>
      <c r="B5523" s="1" t="s">
        <v>1522</v>
      </c>
      <c r="C5523" s="1" t="s">
        <v>3217</v>
      </c>
      <c r="D5523" s="1" t="s">
        <v>2025</v>
      </c>
      <c r="E5523" s="1" t="s">
        <v>2018</v>
      </c>
      <c r="F5523" s="16" t="n">
        <v>49</v>
      </c>
      <c r="G5523" s="16" t="n">
        <v>1725.98</v>
      </c>
      <c r="H5523" s="16" t="n">
        <v>1774.98</v>
      </c>
    </row>
    <row r="5524" customFormat="false" ht="15" hidden="false" customHeight="true" outlineLevel="0" collapsed="false">
      <c r="A5524" s="1" t="s">
        <v>7983</v>
      </c>
      <c r="B5524" s="1" t="s">
        <v>1425</v>
      </c>
      <c r="C5524" s="1" t="s">
        <v>2428</v>
      </c>
      <c r="D5524" s="1" t="s">
        <v>2025</v>
      </c>
      <c r="E5524" s="1" t="s">
        <v>2018</v>
      </c>
      <c r="F5524" s="16" t="n">
        <v>99</v>
      </c>
      <c r="G5524" s="16" t="n">
        <v>1478.08</v>
      </c>
      <c r="H5524" s="16" t="n">
        <v>1577.08</v>
      </c>
    </row>
    <row r="5525" customFormat="false" ht="15" hidden="false" customHeight="true" outlineLevel="0" collapsed="false">
      <c r="A5525" s="1" t="s">
        <v>7984</v>
      </c>
      <c r="B5525" s="1" t="s">
        <v>1190</v>
      </c>
      <c r="C5525" s="1" t="s">
        <v>1674</v>
      </c>
      <c r="D5525" s="1" t="s">
        <v>2028</v>
      </c>
      <c r="E5525" s="1" t="s">
        <v>2018</v>
      </c>
      <c r="F5525" s="16" t="n">
        <v>0</v>
      </c>
      <c r="G5525" s="16" t="n">
        <v>10131.5</v>
      </c>
      <c r="H5525" s="16" t="n">
        <v>10131.5</v>
      </c>
    </row>
    <row r="5526" customFormat="false" ht="15" hidden="false" customHeight="true" outlineLevel="0" collapsed="false">
      <c r="A5526" s="1" t="s">
        <v>7985</v>
      </c>
      <c r="B5526" s="1" t="s">
        <v>970</v>
      </c>
      <c r="C5526" s="1" t="s">
        <v>2835</v>
      </c>
      <c r="D5526" s="1" t="s">
        <v>2017</v>
      </c>
      <c r="E5526" s="1" t="s">
        <v>2022</v>
      </c>
      <c r="F5526" s="16" t="n">
        <v>0</v>
      </c>
      <c r="G5526" s="16" t="n">
        <v>2914.27</v>
      </c>
      <c r="H5526" s="16" t="n">
        <v>2914.27</v>
      </c>
    </row>
    <row r="5527" customFormat="false" ht="15" hidden="false" customHeight="true" outlineLevel="0" collapsed="false">
      <c r="A5527" s="1" t="s">
        <v>7986</v>
      </c>
      <c r="B5527" s="1" t="s">
        <v>1723</v>
      </c>
      <c r="C5527" s="1" t="s">
        <v>3891</v>
      </c>
      <c r="D5527" s="1" t="s">
        <v>2017</v>
      </c>
      <c r="E5527" s="1" t="s">
        <v>2018</v>
      </c>
      <c r="F5527" s="16" t="n">
        <v>0</v>
      </c>
      <c r="G5527" s="16" t="n">
        <v>9471.88</v>
      </c>
      <c r="H5527" s="16" t="n">
        <v>9471.88</v>
      </c>
    </row>
    <row r="5528" customFormat="false" ht="15" hidden="false" customHeight="true" outlineLevel="0" collapsed="false">
      <c r="A5528" s="1" t="s">
        <v>7987</v>
      </c>
      <c r="B5528" s="1" t="s">
        <v>1806</v>
      </c>
      <c r="C5528" s="1" t="s">
        <v>2398</v>
      </c>
      <c r="D5528" s="1" t="s">
        <v>2025</v>
      </c>
      <c r="E5528" s="1" t="s">
        <v>2084</v>
      </c>
      <c r="F5528" s="16" t="n">
        <v>0</v>
      </c>
      <c r="G5528" s="16" t="n">
        <v>8396.62</v>
      </c>
      <c r="H5528" s="16" t="n">
        <v>8396.62</v>
      </c>
    </row>
    <row r="5529" customFormat="false" ht="15" hidden="false" customHeight="true" outlineLevel="0" collapsed="false">
      <c r="A5529" s="1" t="s">
        <v>7988</v>
      </c>
      <c r="B5529" s="1" t="s">
        <v>503</v>
      </c>
      <c r="C5529" s="1" t="s">
        <v>2034</v>
      </c>
      <c r="D5529" s="1" t="s">
        <v>2025</v>
      </c>
      <c r="E5529" s="1" t="s">
        <v>2018</v>
      </c>
      <c r="F5529" s="16" t="n">
        <v>0</v>
      </c>
      <c r="G5529" s="16" t="n">
        <v>3314.24</v>
      </c>
      <c r="H5529" s="16" t="n">
        <v>3314.24</v>
      </c>
    </row>
    <row r="5530" customFormat="false" ht="15" hidden="false" customHeight="true" outlineLevel="0" collapsed="false">
      <c r="A5530" s="1" t="s">
        <v>7989</v>
      </c>
      <c r="B5530" s="1" t="s">
        <v>1782</v>
      </c>
      <c r="C5530" s="1" t="s">
        <v>3206</v>
      </c>
      <c r="D5530" s="1" t="s">
        <v>2021</v>
      </c>
      <c r="E5530" s="1" t="s">
        <v>2018</v>
      </c>
      <c r="F5530" s="16" t="n">
        <v>99</v>
      </c>
      <c r="G5530" s="16" t="n">
        <v>2308.3</v>
      </c>
      <c r="H5530" s="16" t="n">
        <v>2407.3</v>
      </c>
    </row>
    <row r="5531" customFormat="false" ht="15" hidden="false" customHeight="true" outlineLevel="0" collapsed="false">
      <c r="A5531" s="1" t="s">
        <v>7990</v>
      </c>
      <c r="B5531" s="1" t="s">
        <v>970</v>
      </c>
      <c r="C5531" s="1" t="s">
        <v>2640</v>
      </c>
      <c r="D5531" s="1" t="s">
        <v>2025</v>
      </c>
      <c r="E5531" s="1" t="s">
        <v>2018</v>
      </c>
      <c r="F5531" s="16" t="n">
        <v>99</v>
      </c>
      <c r="G5531" s="16" t="n">
        <v>2374.52</v>
      </c>
      <c r="H5531" s="16" t="n">
        <v>2473.52</v>
      </c>
    </row>
    <row r="5532" customFormat="false" ht="15" hidden="false" customHeight="true" outlineLevel="0" collapsed="false">
      <c r="A5532" s="1" t="s">
        <v>7991</v>
      </c>
      <c r="B5532" s="1" t="s">
        <v>1844</v>
      </c>
      <c r="C5532" s="1" t="s">
        <v>881</v>
      </c>
      <c r="D5532" s="1" t="s">
        <v>2017</v>
      </c>
      <c r="E5532" s="1" t="s">
        <v>2045</v>
      </c>
      <c r="F5532" s="16" t="n">
        <v>99</v>
      </c>
      <c r="G5532" s="16" t="n">
        <v>2018.34</v>
      </c>
      <c r="H5532" s="16" t="n">
        <v>2117.34</v>
      </c>
    </row>
    <row r="5533" customFormat="false" ht="15" hidden="false" customHeight="true" outlineLevel="0" collapsed="false">
      <c r="A5533" s="1" t="s">
        <v>7992</v>
      </c>
      <c r="B5533" s="1" t="s">
        <v>1049</v>
      </c>
      <c r="C5533" s="1" t="s">
        <v>2566</v>
      </c>
      <c r="D5533" s="1" t="s">
        <v>2025</v>
      </c>
      <c r="E5533" s="1" t="s">
        <v>2045</v>
      </c>
      <c r="F5533" s="16" t="n">
        <v>79</v>
      </c>
      <c r="G5533" s="16" t="n">
        <v>2374.52</v>
      </c>
      <c r="H5533" s="16" t="n">
        <v>2453.52</v>
      </c>
    </row>
    <row r="5534" customFormat="false" ht="15" hidden="false" customHeight="true" outlineLevel="0" collapsed="false">
      <c r="A5534" s="1" t="s">
        <v>7993</v>
      </c>
      <c r="B5534" s="1" t="s">
        <v>1548</v>
      </c>
      <c r="C5534" s="1" t="s">
        <v>3460</v>
      </c>
      <c r="D5534" s="1" t="s">
        <v>2017</v>
      </c>
      <c r="E5534" s="1" t="s">
        <v>2018</v>
      </c>
      <c r="F5534" s="16" t="n">
        <v>0</v>
      </c>
      <c r="G5534" s="16" t="n">
        <v>4461.91</v>
      </c>
      <c r="H5534" s="16" t="n">
        <v>4461.91</v>
      </c>
    </row>
    <row r="5535" customFormat="false" ht="15" hidden="false" customHeight="true" outlineLevel="0" collapsed="false">
      <c r="A5535" s="1" t="s">
        <v>7994</v>
      </c>
      <c r="B5535" s="1" t="s">
        <v>1897</v>
      </c>
      <c r="C5535" s="1" t="s">
        <v>3677</v>
      </c>
      <c r="D5535" s="1" t="s">
        <v>2017</v>
      </c>
      <c r="E5535" s="1" t="s">
        <v>2045</v>
      </c>
      <c r="F5535" s="16" t="n">
        <v>0</v>
      </c>
      <c r="G5535" s="16" t="n">
        <v>14558.72</v>
      </c>
      <c r="H5535" s="16" t="n">
        <v>14558.72</v>
      </c>
    </row>
    <row r="5536" customFormat="false" ht="15" hidden="false" customHeight="true" outlineLevel="0" collapsed="false">
      <c r="A5536" s="1" t="s">
        <v>7995</v>
      </c>
      <c r="B5536" s="1" t="s">
        <v>264</v>
      </c>
      <c r="C5536" s="1" t="s">
        <v>2807</v>
      </c>
      <c r="D5536" s="1" t="s">
        <v>2025</v>
      </c>
      <c r="E5536" s="1" t="s">
        <v>2045</v>
      </c>
      <c r="F5536" s="16" t="n">
        <v>0</v>
      </c>
      <c r="G5536" s="16" t="n">
        <v>8720.02</v>
      </c>
      <c r="H5536" s="16" t="n">
        <v>8720.02</v>
      </c>
    </row>
    <row r="5537" customFormat="false" ht="15" hidden="false" customHeight="true" outlineLevel="0" collapsed="false">
      <c r="A5537" s="1" t="s">
        <v>7996</v>
      </c>
      <c r="B5537" s="1" t="s">
        <v>348</v>
      </c>
      <c r="C5537" s="1" t="s">
        <v>941</v>
      </c>
      <c r="D5537" s="1" t="s">
        <v>2025</v>
      </c>
      <c r="E5537" s="1" t="s">
        <v>2084</v>
      </c>
      <c r="F5537" s="16" t="n">
        <v>0</v>
      </c>
      <c r="G5537" s="16" t="n">
        <v>4707.53</v>
      </c>
      <c r="H5537" s="16" t="n">
        <v>4707.53</v>
      </c>
    </row>
    <row r="5538" customFormat="false" ht="15" hidden="false" customHeight="true" outlineLevel="0" collapsed="false">
      <c r="A5538" s="1" t="s">
        <v>7997</v>
      </c>
      <c r="B5538" s="1" t="s">
        <v>723</v>
      </c>
      <c r="C5538" s="1" t="s">
        <v>1117</v>
      </c>
      <c r="D5538" s="1" t="s">
        <v>2025</v>
      </c>
      <c r="E5538" s="1" t="s">
        <v>2018</v>
      </c>
      <c r="F5538" s="16" t="n">
        <v>99</v>
      </c>
      <c r="G5538" s="16" t="n">
        <v>2183.6</v>
      </c>
      <c r="H5538" s="16" t="n">
        <v>2282.6</v>
      </c>
    </row>
    <row r="5539" customFormat="false" ht="15" hidden="false" customHeight="true" outlineLevel="0" collapsed="false">
      <c r="A5539" s="1" t="s">
        <v>7998</v>
      </c>
      <c r="B5539" s="1" t="s">
        <v>645</v>
      </c>
      <c r="C5539" s="1" t="s">
        <v>3587</v>
      </c>
      <c r="D5539" s="1" t="s">
        <v>2017</v>
      </c>
      <c r="E5539" s="1" t="s">
        <v>2018</v>
      </c>
      <c r="F5539" s="16" t="n">
        <v>0</v>
      </c>
      <c r="G5539" s="16" t="n">
        <v>8010.56</v>
      </c>
      <c r="H5539" s="16" t="n">
        <v>8010.56</v>
      </c>
    </row>
    <row r="5540" customFormat="false" ht="15" hidden="false" customHeight="true" outlineLevel="0" collapsed="false">
      <c r="A5540" s="1" t="s">
        <v>7999</v>
      </c>
      <c r="B5540" s="1" t="s">
        <v>586</v>
      </c>
      <c r="C5540" s="1" t="s">
        <v>3707</v>
      </c>
      <c r="D5540" s="1" t="s">
        <v>2017</v>
      </c>
      <c r="E5540" s="1" t="s">
        <v>2018</v>
      </c>
      <c r="F5540" s="16" t="n">
        <v>79</v>
      </c>
      <c r="G5540" s="16" t="n">
        <v>2389.67</v>
      </c>
      <c r="H5540" s="16" t="n">
        <v>2468.67</v>
      </c>
    </row>
    <row r="5541" customFormat="false" ht="15" hidden="false" customHeight="true" outlineLevel="0" collapsed="false">
      <c r="A5541" s="1" t="s">
        <v>8000</v>
      </c>
      <c r="B5541" s="1" t="s">
        <v>1283</v>
      </c>
      <c r="C5541" s="1" t="s">
        <v>2615</v>
      </c>
      <c r="D5541" s="1" t="s">
        <v>2032</v>
      </c>
      <c r="E5541" s="1" t="s">
        <v>2018</v>
      </c>
      <c r="F5541" s="16" t="n">
        <v>0</v>
      </c>
      <c r="G5541" s="16" t="n">
        <v>5756.04</v>
      </c>
      <c r="H5541" s="16" t="n">
        <v>5756.04</v>
      </c>
    </row>
    <row r="5542" customFormat="false" ht="15" hidden="false" customHeight="true" outlineLevel="0" collapsed="false">
      <c r="A5542" s="1" t="s">
        <v>8001</v>
      </c>
      <c r="B5542" s="1" t="s">
        <v>1405</v>
      </c>
      <c r="C5542" s="1" t="s">
        <v>334</v>
      </c>
      <c r="D5542" s="1" t="s">
        <v>2025</v>
      </c>
      <c r="E5542" s="1" t="s">
        <v>2084</v>
      </c>
      <c r="F5542" s="16" t="n">
        <v>0</v>
      </c>
      <c r="G5542" s="16" t="n">
        <v>12283.75</v>
      </c>
      <c r="H5542" s="16" t="n">
        <v>12283.75</v>
      </c>
    </row>
    <row r="5543" customFormat="false" ht="15" hidden="false" customHeight="true" outlineLevel="0" collapsed="false">
      <c r="A5543" s="1" t="s">
        <v>8002</v>
      </c>
      <c r="B5543" s="1" t="s">
        <v>708</v>
      </c>
      <c r="C5543" s="1" t="s">
        <v>4233</v>
      </c>
      <c r="D5543" s="1" t="s">
        <v>2055</v>
      </c>
      <c r="E5543" s="1" t="s">
        <v>2018</v>
      </c>
      <c r="F5543" s="16" t="n">
        <v>49</v>
      </c>
      <c r="G5543" s="16" t="n">
        <v>2158.52</v>
      </c>
      <c r="H5543" s="16" t="n">
        <v>2207.52</v>
      </c>
    </row>
    <row r="5544" customFormat="false" ht="15" hidden="false" customHeight="true" outlineLevel="0" collapsed="false">
      <c r="A5544" s="1" t="s">
        <v>8003</v>
      </c>
      <c r="B5544" s="1" t="s">
        <v>416</v>
      </c>
      <c r="C5544" s="1" t="s">
        <v>3154</v>
      </c>
      <c r="D5544" s="1" t="s">
        <v>2017</v>
      </c>
      <c r="E5544" s="1" t="s">
        <v>2045</v>
      </c>
      <c r="F5544" s="16" t="n">
        <v>99</v>
      </c>
      <c r="G5544" s="16" t="n">
        <v>1469.28</v>
      </c>
      <c r="H5544" s="16" t="n">
        <v>1568.28</v>
      </c>
    </row>
    <row r="5545" customFormat="false" ht="15" hidden="false" customHeight="true" outlineLevel="0" collapsed="false">
      <c r="A5545" s="1" t="s">
        <v>8004</v>
      </c>
      <c r="B5545" s="1" t="s">
        <v>1557</v>
      </c>
      <c r="C5545" s="1" t="s">
        <v>1073</v>
      </c>
      <c r="D5545" s="1" t="s">
        <v>2032</v>
      </c>
      <c r="E5545" s="1" t="s">
        <v>2018</v>
      </c>
      <c r="F5545" s="16" t="n">
        <v>0</v>
      </c>
      <c r="G5545" s="16" t="n">
        <v>9541.06</v>
      </c>
      <c r="H5545" s="16" t="n">
        <v>9541.06</v>
      </c>
    </row>
    <row r="5546" customFormat="false" ht="15" hidden="false" customHeight="true" outlineLevel="0" collapsed="false">
      <c r="A5546" s="1" t="s">
        <v>8005</v>
      </c>
      <c r="B5546" s="1" t="s">
        <v>1798</v>
      </c>
      <c r="C5546" s="1" t="s">
        <v>3891</v>
      </c>
      <c r="D5546" s="1" t="s">
        <v>2025</v>
      </c>
      <c r="E5546" s="1" t="s">
        <v>2022</v>
      </c>
      <c r="F5546" s="16" t="n">
        <v>0</v>
      </c>
      <c r="G5546" s="16" t="n">
        <v>6347.44</v>
      </c>
      <c r="H5546" s="16" t="n">
        <v>6347.44</v>
      </c>
    </row>
    <row r="5547" customFormat="false" ht="15" hidden="false" customHeight="true" outlineLevel="0" collapsed="false">
      <c r="A5547" s="1" t="s">
        <v>8006</v>
      </c>
      <c r="B5547" s="1" t="s">
        <v>1446</v>
      </c>
      <c r="C5547" s="1" t="s">
        <v>3217</v>
      </c>
      <c r="D5547" s="1" t="s">
        <v>2021</v>
      </c>
      <c r="E5547" s="1" t="s">
        <v>2018</v>
      </c>
      <c r="F5547" s="16" t="n">
        <v>99</v>
      </c>
      <c r="G5547" s="16" t="n">
        <v>433.95</v>
      </c>
      <c r="H5547" s="16" t="n">
        <v>532.95</v>
      </c>
    </row>
    <row r="5548" customFormat="false" ht="15" hidden="false" customHeight="true" outlineLevel="0" collapsed="false">
      <c r="A5548" s="1" t="s">
        <v>8007</v>
      </c>
      <c r="B5548" s="1" t="s">
        <v>1731</v>
      </c>
      <c r="C5548" s="1" t="s">
        <v>1134</v>
      </c>
      <c r="D5548" s="1" t="s">
        <v>2017</v>
      </c>
      <c r="E5548" s="1" t="s">
        <v>2018</v>
      </c>
      <c r="F5548" s="16" t="n">
        <v>0</v>
      </c>
      <c r="G5548" s="16" t="n">
        <v>5045.75</v>
      </c>
      <c r="H5548" s="16" t="n">
        <v>5045.75</v>
      </c>
    </row>
    <row r="5549" customFormat="false" ht="15" hidden="false" customHeight="true" outlineLevel="0" collapsed="false">
      <c r="A5549" s="1" t="s">
        <v>8008</v>
      </c>
      <c r="B5549" s="1" t="s">
        <v>264</v>
      </c>
      <c r="C5549" s="1" t="s">
        <v>2133</v>
      </c>
      <c r="D5549" s="1" t="s">
        <v>2021</v>
      </c>
      <c r="E5549" s="1" t="s">
        <v>2018</v>
      </c>
      <c r="F5549" s="16" t="n">
        <v>49</v>
      </c>
      <c r="G5549" s="16" t="n">
        <v>2065.84</v>
      </c>
      <c r="H5549" s="16" t="n">
        <v>2114.84</v>
      </c>
    </row>
    <row r="5550" customFormat="false" ht="15" hidden="false" customHeight="true" outlineLevel="0" collapsed="false">
      <c r="A5550" s="1" t="s">
        <v>8009</v>
      </c>
      <c r="B5550" s="1" t="s">
        <v>1025</v>
      </c>
      <c r="C5550" s="1" t="s">
        <v>2845</v>
      </c>
      <c r="D5550" s="1" t="s">
        <v>2017</v>
      </c>
      <c r="E5550" s="1" t="s">
        <v>2084</v>
      </c>
      <c r="F5550" s="16" t="n">
        <v>0</v>
      </c>
      <c r="G5550" s="16" t="n">
        <v>6129.46</v>
      </c>
      <c r="H5550" s="16" t="n">
        <v>6129.46</v>
      </c>
    </row>
    <row r="5551" customFormat="false" ht="15" hidden="false" customHeight="true" outlineLevel="0" collapsed="false">
      <c r="A5551" s="1" t="s">
        <v>8010</v>
      </c>
      <c r="B5551" s="1" t="s">
        <v>630</v>
      </c>
      <c r="C5551" s="1" t="s">
        <v>3891</v>
      </c>
      <c r="D5551" s="1" t="s">
        <v>2025</v>
      </c>
      <c r="E5551" s="1" t="s">
        <v>2018</v>
      </c>
      <c r="F5551" s="16" t="n">
        <v>0</v>
      </c>
      <c r="G5551" s="16" t="n">
        <v>11004.09</v>
      </c>
      <c r="H5551" s="16" t="n">
        <v>11004.09</v>
      </c>
    </row>
    <row r="5552" customFormat="false" ht="15" hidden="false" customHeight="true" outlineLevel="0" collapsed="false">
      <c r="A5552" s="1" t="s">
        <v>8011</v>
      </c>
      <c r="B5552" s="1" t="s">
        <v>1107</v>
      </c>
      <c r="C5552" s="1" t="s">
        <v>2170</v>
      </c>
      <c r="D5552" s="1" t="s">
        <v>2025</v>
      </c>
      <c r="E5552" s="1" t="s">
        <v>2084</v>
      </c>
      <c r="F5552" s="16" t="n">
        <v>79</v>
      </c>
      <c r="G5552" s="16" t="n">
        <v>1627.75</v>
      </c>
      <c r="H5552" s="16" t="n">
        <v>1706.75</v>
      </c>
    </row>
    <row r="5553" customFormat="false" ht="15" hidden="false" customHeight="true" outlineLevel="0" collapsed="false">
      <c r="A5553" s="1" t="s">
        <v>8012</v>
      </c>
      <c r="B5553" s="1" t="s">
        <v>1335</v>
      </c>
      <c r="C5553" s="1" t="s">
        <v>1699</v>
      </c>
      <c r="D5553" s="1" t="s">
        <v>2055</v>
      </c>
      <c r="E5553" s="1" t="s">
        <v>2018</v>
      </c>
      <c r="F5553" s="16" t="n">
        <v>49</v>
      </c>
      <c r="G5553" s="16" t="n">
        <v>2255.79</v>
      </c>
      <c r="H5553" s="16" t="n">
        <v>2304.79</v>
      </c>
    </row>
    <row r="5554" customFormat="false" ht="15" hidden="false" customHeight="true" outlineLevel="0" collapsed="false">
      <c r="A5554" s="1" t="s">
        <v>8013</v>
      </c>
      <c r="B5554" s="1" t="s">
        <v>1135</v>
      </c>
      <c r="C5554" s="1" t="s">
        <v>3204</v>
      </c>
      <c r="D5554" s="1" t="s">
        <v>2017</v>
      </c>
      <c r="E5554" s="1" t="s">
        <v>2018</v>
      </c>
      <c r="F5554" s="16" t="n">
        <v>0</v>
      </c>
      <c r="G5554" s="16" t="n">
        <v>2535.82</v>
      </c>
      <c r="H5554" s="16" t="n">
        <v>2535.82</v>
      </c>
    </row>
    <row r="5555" customFormat="false" ht="15" hidden="false" customHeight="true" outlineLevel="0" collapsed="false">
      <c r="A5555" s="1" t="s">
        <v>8014</v>
      </c>
      <c r="B5555" s="1" t="s">
        <v>1325</v>
      </c>
      <c r="C5555" s="1" t="s">
        <v>426</v>
      </c>
      <c r="D5555" s="1" t="s">
        <v>2055</v>
      </c>
      <c r="E5555" s="1" t="s">
        <v>2018</v>
      </c>
      <c r="F5555" s="16" t="n">
        <v>79</v>
      </c>
      <c r="G5555" s="16" t="n">
        <v>382.57</v>
      </c>
      <c r="H5555" s="16" t="n">
        <v>461.57</v>
      </c>
    </row>
    <row r="5556" customFormat="false" ht="15" hidden="false" customHeight="true" outlineLevel="0" collapsed="false">
      <c r="A5556" s="1" t="s">
        <v>8015</v>
      </c>
      <c r="B5556" s="1" t="s">
        <v>1217</v>
      </c>
      <c r="C5556" s="1" t="s">
        <v>2867</v>
      </c>
      <c r="D5556" s="1" t="s">
        <v>2025</v>
      </c>
      <c r="E5556" s="1" t="s">
        <v>2018</v>
      </c>
      <c r="F5556" s="16" t="n">
        <v>99</v>
      </c>
      <c r="G5556" s="16" t="n">
        <v>1906.79</v>
      </c>
      <c r="H5556" s="16" t="n">
        <v>2005.79</v>
      </c>
    </row>
    <row r="5557" customFormat="false" ht="15" hidden="false" customHeight="true" outlineLevel="0" collapsed="false">
      <c r="A5557" s="1" t="s">
        <v>8016</v>
      </c>
      <c r="B5557" s="1" t="s">
        <v>1685</v>
      </c>
      <c r="C5557" s="1" t="s">
        <v>3353</v>
      </c>
      <c r="D5557" s="1" t="s">
        <v>2055</v>
      </c>
      <c r="E5557" s="1" t="s">
        <v>2045</v>
      </c>
      <c r="F5557" s="16" t="n">
        <v>0</v>
      </c>
      <c r="G5557" s="16" t="n">
        <v>4796.7</v>
      </c>
      <c r="H5557" s="16" t="n">
        <v>4796.7</v>
      </c>
    </row>
    <row r="5558" customFormat="false" ht="15" hidden="false" customHeight="true" outlineLevel="0" collapsed="false">
      <c r="A5558" s="1" t="s">
        <v>8017</v>
      </c>
      <c r="B5558" s="1" t="s">
        <v>589</v>
      </c>
      <c r="C5558" s="1" t="s">
        <v>568</v>
      </c>
      <c r="D5558" s="1" t="s">
        <v>2017</v>
      </c>
      <c r="E5558" s="1" t="s">
        <v>2018</v>
      </c>
      <c r="F5558" s="16" t="n">
        <v>0</v>
      </c>
      <c r="G5558" s="16" t="n">
        <v>6112.81</v>
      </c>
      <c r="H5558" s="16" t="n">
        <v>6112.81</v>
      </c>
    </row>
    <row r="5559" customFormat="false" ht="15" hidden="false" customHeight="true" outlineLevel="0" collapsed="false">
      <c r="A5559" s="1" t="s">
        <v>8018</v>
      </c>
      <c r="B5559" s="1" t="s">
        <v>860</v>
      </c>
      <c r="C5559" s="1" t="s">
        <v>2042</v>
      </c>
      <c r="D5559" s="1" t="s">
        <v>2017</v>
      </c>
      <c r="E5559" s="1" t="s">
        <v>2018</v>
      </c>
      <c r="F5559" s="16" t="n">
        <v>0</v>
      </c>
      <c r="G5559" s="16" t="n">
        <v>15187.54</v>
      </c>
      <c r="H5559" s="16" t="n">
        <v>15187.54</v>
      </c>
    </row>
    <row r="5560" customFormat="false" ht="15" hidden="false" customHeight="true" outlineLevel="0" collapsed="false">
      <c r="A5560" s="1" t="s">
        <v>8019</v>
      </c>
      <c r="B5560" s="1" t="s">
        <v>934</v>
      </c>
      <c r="C5560" s="1" t="s">
        <v>2744</v>
      </c>
      <c r="D5560" s="1" t="s">
        <v>2028</v>
      </c>
      <c r="E5560" s="1" t="s">
        <v>2018</v>
      </c>
      <c r="F5560" s="16" t="n">
        <v>0</v>
      </c>
      <c r="G5560" s="16" t="n">
        <v>9959.87</v>
      </c>
      <c r="H5560" s="16" t="n">
        <v>9959.87</v>
      </c>
    </row>
    <row r="5561" customFormat="false" ht="15" hidden="false" customHeight="true" outlineLevel="0" collapsed="false">
      <c r="A5561" s="1" t="s">
        <v>8020</v>
      </c>
      <c r="B5561" s="1" t="s">
        <v>1723</v>
      </c>
      <c r="C5561" s="1" t="s">
        <v>3159</v>
      </c>
      <c r="D5561" s="1" t="s">
        <v>2021</v>
      </c>
      <c r="E5561" s="1" t="s">
        <v>2018</v>
      </c>
      <c r="F5561" s="16" t="n">
        <v>0</v>
      </c>
      <c r="G5561" s="16" t="n">
        <v>13020.99</v>
      </c>
      <c r="H5561" s="16" t="n">
        <v>13020.99</v>
      </c>
    </row>
    <row r="5562" customFormat="false" ht="15" hidden="false" customHeight="true" outlineLevel="0" collapsed="false">
      <c r="A5562" s="1" t="s">
        <v>8021</v>
      </c>
      <c r="B5562" s="1" t="s">
        <v>1806</v>
      </c>
      <c r="C5562" s="1" t="s">
        <v>1797</v>
      </c>
      <c r="D5562" s="1" t="s">
        <v>2025</v>
      </c>
      <c r="E5562" s="1" t="s">
        <v>2018</v>
      </c>
      <c r="F5562" s="16" t="n">
        <v>0</v>
      </c>
      <c r="G5562" s="16" t="n">
        <v>10584.29</v>
      </c>
      <c r="H5562" s="16" t="n">
        <v>10584.29</v>
      </c>
    </row>
    <row r="5563" customFormat="false" ht="15" hidden="false" customHeight="true" outlineLevel="0" collapsed="false">
      <c r="A5563" s="1" t="s">
        <v>8022</v>
      </c>
      <c r="B5563" s="1" t="s">
        <v>1107</v>
      </c>
      <c r="C5563" s="1" t="s">
        <v>2708</v>
      </c>
      <c r="D5563" s="1" t="s">
        <v>2025</v>
      </c>
      <c r="E5563" s="1" t="s">
        <v>2018</v>
      </c>
      <c r="F5563" s="16" t="n">
        <v>0</v>
      </c>
      <c r="G5563" s="16" t="n">
        <v>7337.58</v>
      </c>
      <c r="H5563" s="16" t="n">
        <v>7337.58</v>
      </c>
    </row>
    <row r="5564" customFormat="false" ht="15" hidden="false" customHeight="true" outlineLevel="0" collapsed="false">
      <c r="A5564" s="1" t="s">
        <v>8023</v>
      </c>
      <c r="B5564" s="1" t="s">
        <v>199</v>
      </c>
      <c r="C5564" s="1" t="s">
        <v>2294</v>
      </c>
      <c r="D5564" s="1" t="s">
        <v>2055</v>
      </c>
      <c r="E5564" s="1" t="s">
        <v>2018</v>
      </c>
      <c r="F5564" s="16" t="n">
        <v>0</v>
      </c>
      <c r="G5564" s="16" t="n">
        <v>4185.64</v>
      </c>
      <c r="H5564" s="16" t="n">
        <v>4185.64</v>
      </c>
    </row>
    <row r="5565" customFormat="false" ht="15" hidden="false" customHeight="true" outlineLevel="0" collapsed="false">
      <c r="A5565" s="1" t="s">
        <v>8024</v>
      </c>
      <c r="B5565" s="1" t="s">
        <v>1454</v>
      </c>
      <c r="C5565" s="1" t="s">
        <v>2496</v>
      </c>
      <c r="D5565" s="1" t="s">
        <v>2032</v>
      </c>
      <c r="E5565" s="1" t="s">
        <v>2018</v>
      </c>
      <c r="F5565" s="16" t="n">
        <v>49</v>
      </c>
      <c r="G5565" s="16" t="n">
        <v>1364.75</v>
      </c>
      <c r="H5565" s="16" t="n">
        <v>1413.75</v>
      </c>
    </row>
    <row r="5566" customFormat="false" ht="15" hidden="false" customHeight="true" outlineLevel="0" collapsed="false">
      <c r="A5566" s="1" t="s">
        <v>8025</v>
      </c>
      <c r="B5566" s="1" t="s">
        <v>1121</v>
      </c>
      <c r="C5566" s="1" t="s">
        <v>887</v>
      </c>
      <c r="D5566" s="1" t="s">
        <v>2055</v>
      </c>
      <c r="E5566" s="1" t="s">
        <v>2018</v>
      </c>
      <c r="F5566" s="16" t="n">
        <v>49</v>
      </c>
      <c r="G5566" s="16" t="n">
        <v>1971</v>
      </c>
      <c r="H5566" s="16" t="n">
        <v>2020</v>
      </c>
    </row>
    <row r="5567" customFormat="false" ht="15" hidden="false" customHeight="true" outlineLevel="0" collapsed="false">
      <c r="A5567" s="1" t="s">
        <v>8026</v>
      </c>
      <c r="B5567" s="1" t="s">
        <v>1559</v>
      </c>
      <c r="C5567" s="1" t="s">
        <v>3204</v>
      </c>
      <c r="D5567" s="1" t="s">
        <v>2017</v>
      </c>
      <c r="E5567" s="1" t="s">
        <v>2045</v>
      </c>
      <c r="F5567" s="16" t="n">
        <v>0</v>
      </c>
      <c r="G5567" s="16" t="n">
        <v>5304.79</v>
      </c>
      <c r="H5567" s="16" t="n">
        <v>5304.79</v>
      </c>
    </row>
    <row r="5568" customFormat="false" ht="15" hidden="false" customHeight="true" outlineLevel="0" collapsed="false">
      <c r="A5568" s="1" t="s">
        <v>8027</v>
      </c>
      <c r="B5568" s="1" t="s">
        <v>177</v>
      </c>
      <c r="C5568" s="1" t="s">
        <v>4028</v>
      </c>
      <c r="D5568" s="1" t="s">
        <v>2055</v>
      </c>
      <c r="E5568" s="1" t="s">
        <v>2018</v>
      </c>
      <c r="F5568" s="16" t="n">
        <v>0</v>
      </c>
      <c r="G5568" s="16" t="n">
        <v>14396.84</v>
      </c>
      <c r="H5568" s="16" t="n">
        <v>14396.84</v>
      </c>
    </row>
    <row r="5569" customFormat="false" ht="15" hidden="false" customHeight="true" outlineLevel="0" collapsed="false">
      <c r="A5569" s="1" t="s">
        <v>8028</v>
      </c>
      <c r="B5569" s="1" t="s">
        <v>1451</v>
      </c>
      <c r="C5569" s="1" t="s">
        <v>1324</v>
      </c>
      <c r="D5569" s="1" t="s">
        <v>2021</v>
      </c>
      <c r="E5569" s="1" t="s">
        <v>2018</v>
      </c>
      <c r="F5569" s="16" t="n">
        <v>0</v>
      </c>
      <c r="G5569" s="16" t="n">
        <v>8991.93</v>
      </c>
      <c r="H5569" s="16" t="n">
        <v>8991.93</v>
      </c>
    </row>
    <row r="5570" customFormat="false" ht="15" hidden="false" customHeight="true" outlineLevel="0" collapsed="false">
      <c r="A5570" s="1" t="s">
        <v>8029</v>
      </c>
      <c r="B5570" s="1" t="s">
        <v>758</v>
      </c>
      <c r="C5570" s="1" t="s">
        <v>3448</v>
      </c>
      <c r="D5570" s="1" t="s">
        <v>2017</v>
      </c>
      <c r="E5570" s="1" t="s">
        <v>2018</v>
      </c>
      <c r="F5570" s="16" t="n">
        <v>0</v>
      </c>
      <c r="G5570" s="16" t="n">
        <v>7454.11</v>
      </c>
      <c r="H5570" s="16" t="n">
        <v>7454.11</v>
      </c>
    </row>
    <row r="5571" customFormat="false" ht="15" hidden="false" customHeight="true" outlineLevel="0" collapsed="false">
      <c r="A5571" s="1" t="s">
        <v>8030</v>
      </c>
      <c r="B5571" s="1" t="s">
        <v>1107</v>
      </c>
      <c r="C5571" s="1" t="s">
        <v>1738</v>
      </c>
      <c r="D5571" s="1" t="s">
        <v>2025</v>
      </c>
      <c r="E5571" s="1" t="s">
        <v>2018</v>
      </c>
      <c r="F5571" s="16" t="n">
        <v>0</v>
      </c>
      <c r="G5571" s="16" t="n">
        <v>14388.76</v>
      </c>
      <c r="H5571" s="16" t="n">
        <v>14388.76</v>
      </c>
    </row>
    <row r="5572" customFormat="false" ht="15" hidden="false" customHeight="true" outlineLevel="0" collapsed="false">
      <c r="A5572" s="1" t="s">
        <v>8031</v>
      </c>
      <c r="B5572" s="1" t="s">
        <v>1145</v>
      </c>
      <c r="C5572" s="1" t="s">
        <v>1057</v>
      </c>
      <c r="D5572" s="1" t="s">
        <v>2032</v>
      </c>
      <c r="E5572" s="1" t="s">
        <v>2018</v>
      </c>
      <c r="F5572" s="16" t="n">
        <v>49</v>
      </c>
      <c r="G5572" s="16" t="n">
        <v>1158.24</v>
      </c>
      <c r="H5572" s="16" t="n">
        <v>1207.24</v>
      </c>
    </row>
    <row r="5573" customFormat="false" ht="15" hidden="false" customHeight="true" outlineLevel="0" collapsed="false">
      <c r="A5573" s="1" t="s">
        <v>8032</v>
      </c>
      <c r="B5573" s="1" t="s">
        <v>1209</v>
      </c>
      <c r="C5573" s="1" t="s">
        <v>2428</v>
      </c>
      <c r="D5573" s="1" t="s">
        <v>2032</v>
      </c>
      <c r="E5573" s="1" t="s">
        <v>2045</v>
      </c>
      <c r="F5573" s="16" t="n">
        <v>49</v>
      </c>
      <c r="G5573" s="16" t="n">
        <v>1478.08</v>
      </c>
      <c r="H5573" s="16" t="n">
        <v>1527.08</v>
      </c>
    </row>
    <row r="5574" customFormat="false" ht="15" hidden="false" customHeight="true" outlineLevel="0" collapsed="false">
      <c r="A5574" s="1" t="s">
        <v>8033</v>
      </c>
      <c r="B5574" s="1" t="s">
        <v>537</v>
      </c>
      <c r="C5574" s="1" t="s">
        <v>2067</v>
      </c>
      <c r="D5574" s="1" t="s">
        <v>2025</v>
      </c>
      <c r="E5574" s="1" t="s">
        <v>2018</v>
      </c>
      <c r="F5574" s="16" t="n">
        <v>49</v>
      </c>
      <c r="G5574" s="16" t="n">
        <v>1311.58</v>
      </c>
      <c r="H5574" s="16" t="n">
        <v>1360.58</v>
      </c>
    </row>
    <row r="5575" customFormat="false" ht="15" hidden="false" customHeight="true" outlineLevel="0" collapsed="false">
      <c r="A5575" s="1" t="s">
        <v>8034</v>
      </c>
      <c r="B5575" s="1" t="s">
        <v>1782</v>
      </c>
      <c r="C5575" s="1" t="s">
        <v>1800</v>
      </c>
      <c r="D5575" s="1" t="s">
        <v>2017</v>
      </c>
      <c r="E5575" s="1" t="s">
        <v>2018</v>
      </c>
      <c r="F5575" s="16" t="n">
        <v>0</v>
      </c>
      <c r="G5575" s="16" t="n">
        <v>8826.93</v>
      </c>
      <c r="H5575" s="16" t="n">
        <v>8826.93</v>
      </c>
    </row>
    <row r="5576" customFormat="false" ht="15" hidden="false" customHeight="true" outlineLevel="0" collapsed="false">
      <c r="A5576" s="1" t="s">
        <v>8035</v>
      </c>
      <c r="B5576" s="1" t="s">
        <v>976</v>
      </c>
      <c r="C5576" s="1" t="s">
        <v>128</v>
      </c>
      <c r="D5576" s="1" t="s">
        <v>2032</v>
      </c>
      <c r="E5576" s="1" t="s">
        <v>2018</v>
      </c>
      <c r="F5576" s="16" t="n">
        <v>0</v>
      </c>
      <c r="G5576" s="16" t="n">
        <v>5311.32</v>
      </c>
      <c r="H5576" s="16" t="n">
        <v>5311.32</v>
      </c>
    </row>
    <row r="5577" customFormat="false" ht="15" hidden="false" customHeight="true" outlineLevel="0" collapsed="false">
      <c r="A5577" s="1" t="s">
        <v>8036</v>
      </c>
      <c r="B5577" s="1" t="s">
        <v>968</v>
      </c>
      <c r="C5577" s="1" t="s">
        <v>1054</v>
      </c>
      <c r="D5577" s="1" t="s">
        <v>2032</v>
      </c>
      <c r="E5577" s="1" t="s">
        <v>2045</v>
      </c>
      <c r="F5577" s="16" t="n">
        <v>49</v>
      </c>
      <c r="G5577" s="16" t="n">
        <v>2028.43</v>
      </c>
      <c r="H5577" s="16" t="n">
        <v>2077.43</v>
      </c>
    </row>
    <row r="5578" customFormat="false" ht="15" hidden="false" customHeight="true" outlineLevel="0" collapsed="false">
      <c r="A5578" s="1" t="s">
        <v>8037</v>
      </c>
      <c r="B5578" s="1" t="s">
        <v>1668</v>
      </c>
      <c r="C5578" s="1" t="s">
        <v>823</v>
      </c>
      <c r="D5578" s="1" t="s">
        <v>2032</v>
      </c>
      <c r="E5578" s="1" t="s">
        <v>2018</v>
      </c>
      <c r="F5578" s="16" t="n">
        <v>0</v>
      </c>
      <c r="G5578" s="16" t="n">
        <v>12194.93</v>
      </c>
      <c r="H5578" s="16" t="n">
        <v>12194.93</v>
      </c>
    </row>
    <row r="5579" customFormat="false" ht="15" hidden="false" customHeight="true" outlineLevel="0" collapsed="false">
      <c r="A5579" s="1" t="s">
        <v>8038</v>
      </c>
      <c r="B5579" s="1" t="s">
        <v>1005</v>
      </c>
      <c r="C5579" s="1" t="s">
        <v>2118</v>
      </c>
      <c r="D5579" s="1" t="s">
        <v>2017</v>
      </c>
      <c r="E5579" s="1" t="s">
        <v>2018</v>
      </c>
      <c r="F5579" s="16" t="n">
        <v>49</v>
      </c>
      <c r="G5579" s="16" t="n">
        <v>964.6</v>
      </c>
      <c r="H5579" s="16" t="n">
        <v>1013.6</v>
      </c>
    </row>
    <row r="5580" customFormat="false" ht="15" hidden="false" customHeight="true" outlineLevel="0" collapsed="false">
      <c r="A5580" s="1" t="s">
        <v>8039</v>
      </c>
      <c r="B5580" s="1" t="s">
        <v>1764</v>
      </c>
      <c r="C5580" s="1" t="s">
        <v>1294</v>
      </c>
      <c r="D5580" s="1" t="s">
        <v>2055</v>
      </c>
      <c r="E5580" s="1" t="s">
        <v>2018</v>
      </c>
      <c r="F5580" s="16" t="n">
        <v>0</v>
      </c>
      <c r="G5580" s="16" t="n">
        <v>5353.63</v>
      </c>
      <c r="H5580" s="16" t="n">
        <v>5353.63</v>
      </c>
    </row>
    <row r="5581" customFormat="false" ht="15" hidden="false" customHeight="true" outlineLevel="0" collapsed="false">
      <c r="A5581" s="1" t="s">
        <v>8040</v>
      </c>
      <c r="B5581" s="1" t="s">
        <v>465</v>
      </c>
      <c r="C5581" s="1" t="s">
        <v>3217</v>
      </c>
      <c r="D5581" s="1" t="s">
        <v>2025</v>
      </c>
      <c r="E5581" s="1" t="s">
        <v>2018</v>
      </c>
      <c r="F5581" s="16" t="n">
        <v>49</v>
      </c>
      <c r="G5581" s="16" t="n">
        <v>867.91</v>
      </c>
      <c r="H5581" s="16" t="n">
        <v>916.91</v>
      </c>
    </row>
    <row r="5582" customFormat="false" ht="15" hidden="false" customHeight="true" outlineLevel="0" collapsed="false">
      <c r="A5582" s="1" t="s">
        <v>8041</v>
      </c>
      <c r="B5582" s="1" t="s">
        <v>639</v>
      </c>
      <c r="C5582" s="1" t="s">
        <v>426</v>
      </c>
      <c r="D5582" s="1" t="s">
        <v>2025</v>
      </c>
      <c r="E5582" s="1" t="s">
        <v>2018</v>
      </c>
      <c r="F5582" s="16" t="n">
        <v>0</v>
      </c>
      <c r="G5582" s="16" t="n">
        <v>5264.89</v>
      </c>
      <c r="H5582" s="16" t="n">
        <v>5264.89</v>
      </c>
    </row>
    <row r="5583" customFormat="false" ht="15" hidden="false" customHeight="true" outlineLevel="0" collapsed="false">
      <c r="A5583" s="1" t="s">
        <v>8042</v>
      </c>
      <c r="B5583" s="1" t="s">
        <v>1064</v>
      </c>
      <c r="C5583" s="1" t="s">
        <v>2428</v>
      </c>
      <c r="D5583" s="1" t="s">
        <v>2025</v>
      </c>
      <c r="E5583" s="1" t="s">
        <v>2018</v>
      </c>
      <c r="F5583" s="16" t="n">
        <v>79</v>
      </c>
      <c r="G5583" s="16" t="n">
        <v>409.84</v>
      </c>
      <c r="H5583" s="16" t="n">
        <v>488.84</v>
      </c>
    </row>
    <row r="5584" customFormat="false" ht="15" hidden="false" customHeight="true" outlineLevel="0" collapsed="false">
      <c r="A5584" s="1" t="s">
        <v>8043</v>
      </c>
      <c r="B5584" s="1" t="s">
        <v>1037</v>
      </c>
      <c r="C5584" s="1" t="s">
        <v>511</v>
      </c>
      <c r="D5584" s="1" t="s">
        <v>2028</v>
      </c>
      <c r="E5584" s="1" t="s">
        <v>2018</v>
      </c>
      <c r="F5584" s="16" t="n">
        <v>0</v>
      </c>
      <c r="G5584" s="16" t="n">
        <v>8374.94</v>
      </c>
      <c r="H5584" s="16" t="n">
        <v>8374.94</v>
      </c>
    </row>
    <row r="5585" customFormat="false" ht="15" hidden="false" customHeight="true" outlineLevel="0" collapsed="false">
      <c r="A5585" s="1" t="s">
        <v>8044</v>
      </c>
      <c r="B5585" s="1" t="s">
        <v>447</v>
      </c>
      <c r="C5585" s="1" t="s">
        <v>449</v>
      </c>
      <c r="D5585" s="1" t="s">
        <v>2025</v>
      </c>
      <c r="E5585" s="1" t="s">
        <v>2018</v>
      </c>
      <c r="F5585" s="16" t="n">
        <v>99</v>
      </c>
      <c r="G5585" s="16" t="n">
        <v>1603.35</v>
      </c>
      <c r="H5585" s="16" t="n">
        <v>1702.35</v>
      </c>
    </row>
    <row r="5586" customFormat="false" ht="15" hidden="false" customHeight="true" outlineLevel="0" collapsed="false">
      <c r="A5586" s="1" t="s">
        <v>8045</v>
      </c>
      <c r="B5586" s="1" t="s">
        <v>954</v>
      </c>
      <c r="C5586" s="1" t="s">
        <v>1539</v>
      </c>
      <c r="D5586" s="1" t="s">
        <v>2017</v>
      </c>
      <c r="E5586" s="1" t="s">
        <v>2018</v>
      </c>
      <c r="F5586" s="16" t="n">
        <v>99</v>
      </c>
      <c r="G5586" s="16" t="n">
        <v>1229.53</v>
      </c>
      <c r="H5586" s="16" t="n">
        <v>1328.53</v>
      </c>
    </row>
    <row r="5587" customFormat="false" ht="15" hidden="false" customHeight="true" outlineLevel="0" collapsed="false">
      <c r="A5587" s="1" t="s">
        <v>8046</v>
      </c>
      <c r="B5587" s="1" t="s">
        <v>1593</v>
      </c>
      <c r="C5587" s="1" t="s">
        <v>3719</v>
      </c>
      <c r="D5587" s="1" t="s">
        <v>2017</v>
      </c>
      <c r="E5587" s="1" t="s">
        <v>2018</v>
      </c>
      <c r="F5587" s="16" t="n">
        <v>99</v>
      </c>
      <c r="G5587" s="16" t="n">
        <v>2137.07</v>
      </c>
      <c r="H5587" s="16" t="n">
        <v>2236.07</v>
      </c>
    </row>
    <row r="5588" customFormat="false" ht="15" hidden="false" customHeight="true" outlineLevel="0" collapsed="false">
      <c r="A5588" s="1" t="s">
        <v>8047</v>
      </c>
      <c r="B5588" s="1" t="s">
        <v>1151</v>
      </c>
      <c r="C5588" s="1" t="s">
        <v>4202</v>
      </c>
      <c r="D5588" s="1" t="s">
        <v>2025</v>
      </c>
      <c r="E5588" s="1" t="s">
        <v>2022</v>
      </c>
      <c r="F5588" s="16" t="n">
        <v>99</v>
      </c>
      <c r="G5588" s="16" t="n">
        <v>2142.79</v>
      </c>
      <c r="H5588" s="16" t="n">
        <v>2241.79</v>
      </c>
    </row>
    <row r="5589" customFormat="false" ht="15" hidden="false" customHeight="true" outlineLevel="0" collapsed="false">
      <c r="A5589" s="1" t="s">
        <v>8048</v>
      </c>
      <c r="B5589" s="1" t="s">
        <v>1071</v>
      </c>
      <c r="C5589" s="1" t="s">
        <v>2663</v>
      </c>
      <c r="D5589" s="1" t="s">
        <v>2028</v>
      </c>
      <c r="E5589" s="1" t="s">
        <v>2018</v>
      </c>
      <c r="F5589" s="16" t="n">
        <v>79</v>
      </c>
      <c r="G5589" s="16" t="n">
        <v>1971</v>
      </c>
      <c r="H5589" s="16" t="n">
        <v>2050</v>
      </c>
    </row>
    <row r="5590" customFormat="false" ht="15" hidden="false" customHeight="true" outlineLevel="0" collapsed="false">
      <c r="A5590" s="1" t="s">
        <v>8049</v>
      </c>
      <c r="B5590" s="1" t="s">
        <v>1437</v>
      </c>
      <c r="C5590" s="1" t="s">
        <v>1262</v>
      </c>
      <c r="D5590" s="1" t="s">
        <v>2017</v>
      </c>
      <c r="E5590" s="1" t="s">
        <v>2018</v>
      </c>
      <c r="F5590" s="16" t="n">
        <v>79</v>
      </c>
      <c r="G5590" s="16" t="n">
        <v>280.03</v>
      </c>
      <c r="H5590" s="16" t="n">
        <v>359.03</v>
      </c>
    </row>
    <row r="5591" customFormat="false" ht="15" hidden="false" customHeight="true" outlineLevel="0" collapsed="false">
      <c r="A5591" s="1" t="s">
        <v>8050</v>
      </c>
      <c r="B5591" s="1" t="s">
        <v>1665</v>
      </c>
      <c r="C5591" s="1" t="s">
        <v>6061</v>
      </c>
      <c r="D5591" s="1" t="s">
        <v>2032</v>
      </c>
      <c r="E5591" s="1" t="s">
        <v>2018</v>
      </c>
      <c r="F5591" s="16" t="n">
        <v>0</v>
      </c>
      <c r="G5591" s="16" t="n">
        <v>24764.35</v>
      </c>
      <c r="H5591" s="16" t="n">
        <v>24764.35</v>
      </c>
    </row>
    <row r="5592" customFormat="false" ht="15" hidden="false" customHeight="true" outlineLevel="0" collapsed="false">
      <c r="A5592" s="1" t="s">
        <v>8051</v>
      </c>
      <c r="B5592" s="1" t="s">
        <v>131</v>
      </c>
      <c r="C5592" s="1" t="s">
        <v>2716</v>
      </c>
      <c r="D5592" s="1" t="s">
        <v>2025</v>
      </c>
      <c r="E5592" s="1" t="s">
        <v>2018</v>
      </c>
      <c r="F5592" s="16" t="n">
        <v>0</v>
      </c>
      <c r="G5592" s="16" t="n">
        <v>20117.79</v>
      </c>
      <c r="H5592" s="16" t="n">
        <v>20117.79</v>
      </c>
    </row>
    <row r="5593" customFormat="false" ht="15" hidden="false" customHeight="true" outlineLevel="0" collapsed="false">
      <c r="A5593" s="1" t="s">
        <v>8052</v>
      </c>
      <c r="B5593" s="1" t="s">
        <v>1580</v>
      </c>
      <c r="C5593" s="1" t="s">
        <v>3382</v>
      </c>
      <c r="D5593" s="1" t="s">
        <v>2055</v>
      </c>
      <c r="E5593" s="1" t="s">
        <v>2018</v>
      </c>
      <c r="F5593" s="16" t="n">
        <v>0</v>
      </c>
      <c r="G5593" s="16" t="n">
        <v>6835.3</v>
      </c>
      <c r="H5593" s="16" t="n">
        <v>6835.3</v>
      </c>
    </row>
    <row r="5594" customFormat="false" ht="15" hidden="false" customHeight="true" outlineLevel="0" collapsed="false">
      <c r="A5594" s="1" t="s">
        <v>8053</v>
      </c>
      <c r="B5594" s="1" t="s">
        <v>514</v>
      </c>
      <c r="C5594" s="1" t="s">
        <v>1171</v>
      </c>
      <c r="D5594" s="1" t="s">
        <v>2025</v>
      </c>
      <c r="E5594" s="1" t="s">
        <v>2018</v>
      </c>
      <c r="F5594" s="16" t="n">
        <v>0</v>
      </c>
      <c r="G5594" s="16" t="n">
        <v>4572.27</v>
      </c>
      <c r="H5594" s="16" t="n">
        <v>4572.27</v>
      </c>
    </row>
    <row r="5595" customFormat="false" ht="15" hidden="false" customHeight="true" outlineLevel="0" collapsed="false">
      <c r="A5595" s="1" t="s">
        <v>8054</v>
      </c>
      <c r="B5595" s="1" t="s">
        <v>677</v>
      </c>
      <c r="C5595" s="1" t="s">
        <v>145</v>
      </c>
      <c r="D5595" s="1" t="s">
        <v>2017</v>
      </c>
      <c r="E5595" s="1" t="s">
        <v>2018</v>
      </c>
      <c r="F5595" s="16" t="n">
        <v>0</v>
      </c>
      <c r="G5595" s="16" t="n">
        <v>6835.3</v>
      </c>
      <c r="H5595" s="16" t="n">
        <v>6835.3</v>
      </c>
    </row>
    <row r="5596" customFormat="false" ht="15" hidden="false" customHeight="true" outlineLevel="0" collapsed="false">
      <c r="A5596" s="1" t="s">
        <v>8055</v>
      </c>
      <c r="B5596" s="1" t="s">
        <v>1510</v>
      </c>
      <c r="C5596" s="1" t="s">
        <v>3188</v>
      </c>
      <c r="D5596" s="1" t="s">
        <v>2017</v>
      </c>
      <c r="E5596" s="1" t="s">
        <v>2045</v>
      </c>
      <c r="F5596" s="16" t="n">
        <v>0</v>
      </c>
      <c r="G5596" s="16" t="n">
        <v>2856.41</v>
      </c>
      <c r="H5596" s="16" t="n">
        <v>2856.41</v>
      </c>
    </row>
    <row r="5597" customFormat="false" ht="15" hidden="false" customHeight="true" outlineLevel="0" collapsed="false">
      <c r="A5597" s="1" t="s">
        <v>8056</v>
      </c>
      <c r="B5597" s="1" t="s">
        <v>1107</v>
      </c>
      <c r="C5597" s="1" t="s">
        <v>2145</v>
      </c>
      <c r="D5597" s="1" t="s">
        <v>2025</v>
      </c>
      <c r="E5597" s="1" t="s">
        <v>2018</v>
      </c>
      <c r="F5597" s="16" t="n">
        <v>0</v>
      </c>
      <c r="G5597" s="16" t="n">
        <v>9822.91</v>
      </c>
      <c r="H5597" s="16" t="n">
        <v>9822.91</v>
      </c>
    </row>
    <row r="5598" customFormat="false" ht="15" hidden="false" customHeight="true" outlineLevel="0" collapsed="false">
      <c r="A5598" s="1" t="s">
        <v>8057</v>
      </c>
      <c r="B5598" s="1" t="s">
        <v>923</v>
      </c>
      <c r="C5598" s="1" t="s">
        <v>3719</v>
      </c>
      <c r="D5598" s="1" t="s">
        <v>2021</v>
      </c>
      <c r="E5598" s="1" t="s">
        <v>2018</v>
      </c>
      <c r="F5598" s="16" t="n">
        <v>0</v>
      </c>
      <c r="G5598" s="16" t="n">
        <v>30135.67</v>
      </c>
      <c r="H5598" s="16" t="n">
        <v>30135.67</v>
      </c>
    </row>
    <row r="5599" customFormat="false" ht="15" hidden="false" customHeight="true" outlineLevel="0" collapsed="false">
      <c r="A5599" s="1" t="s">
        <v>8058</v>
      </c>
      <c r="B5599" s="1" t="s">
        <v>691</v>
      </c>
      <c r="C5599" s="1" t="s">
        <v>2241</v>
      </c>
      <c r="D5599" s="1" t="s">
        <v>2021</v>
      </c>
      <c r="E5599" s="1" t="s">
        <v>2018</v>
      </c>
      <c r="F5599" s="16" t="n">
        <v>0</v>
      </c>
      <c r="G5599" s="16" t="n">
        <v>6822.67</v>
      </c>
      <c r="H5599" s="16" t="n">
        <v>6822.67</v>
      </c>
    </row>
    <row r="5600" customFormat="false" ht="15" hidden="false" customHeight="true" outlineLevel="0" collapsed="false">
      <c r="A5600" s="1" t="s">
        <v>8059</v>
      </c>
      <c r="B5600" s="1" t="s">
        <v>1656</v>
      </c>
      <c r="C5600" s="1" t="s">
        <v>3793</v>
      </c>
      <c r="D5600" s="1" t="s">
        <v>2021</v>
      </c>
      <c r="E5600" s="1" t="s">
        <v>2018</v>
      </c>
      <c r="F5600" s="16" t="n">
        <v>0</v>
      </c>
      <c r="G5600" s="16" t="n">
        <v>3969.9</v>
      </c>
      <c r="H5600" s="16" t="n">
        <v>3969.9</v>
      </c>
    </row>
    <row r="5601" customFormat="false" ht="15" hidden="false" customHeight="true" outlineLevel="0" collapsed="false">
      <c r="A5601" s="1" t="s">
        <v>8060</v>
      </c>
      <c r="B5601" s="1" t="s">
        <v>1787</v>
      </c>
      <c r="C5601" s="1" t="s">
        <v>3134</v>
      </c>
      <c r="D5601" s="1" t="s">
        <v>2021</v>
      </c>
      <c r="E5601" s="1" t="s">
        <v>2018</v>
      </c>
      <c r="F5601" s="16" t="n">
        <v>0</v>
      </c>
      <c r="G5601" s="16" t="n">
        <v>5855.82</v>
      </c>
      <c r="H5601" s="16" t="n">
        <v>5855.82</v>
      </c>
    </row>
    <row r="5602" customFormat="false" ht="15" hidden="false" customHeight="true" outlineLevel="0" collapsed="false">
      <c r="A5602" s="1" t="s">
        <v>8061</v>
      </c>
      <c r="B5602" s="1" t="s">
        <v>934</v>
      </c>
      <c r="C5602" s="1" t="s">
        <v>3319</v>
      </c>
      <c r="D5602" s="1" t="s">
        <v>2021</v>
      </c>
      <c r="E5602" s="1" t="s">
        <v>2018</v>
      </c>
      <c r="F5602" s="16" t="n">
        <v>0</v>
      </c>
      <c r="G5602" s="16" t="n">
        <v>4422.33</v>
      </c>
      <c r="H5602" s="16" t="n">
        <v>4422.33</v>
      </c>
    </row>
    <row r="5603" customFormat="false" ht="15" hidden="false" customHeight="true" outlineLevel="0" collapsed="false">
      <c r="A5603" s="1" t="s">
        <v>8062</v>
      </c>
      <c r="B5603" s="1" t="s">
        <v>1789</v>
      </c>
      <c r="C5603" s="1" t="s">
        <v>2102</v>
      </c>
      <c r="D5603" s="1" t="s">
        <v>2021</v>
      </c>
      <c r="E5603" s="1" t="s">
        <v>2018</v>
      </c>
      <c r="F5603" s="16" t="n">
        <v>0</v>
      </c>
      <c r="G5603" s="16" t="n">
        <v>4796.7</v>
      </c>
      <c r="H5603" s="16" t="n">
        <v>4796.7</v>
      </c>
    </row>
    <row r="5604" customFormat="false" ht="15" hidden="false" customHeight="true" outlineLevel="0" collapsed="false">
      <c r="A5604" s="1" t="s">
        <v>8063</v>
      </c>
      <c r="B5604" s="1" t="s">
        <v>885</v>
      </c>
      <c r="C5604" s="1" t="s">
        <v>2781</v>
      </c>
      <c r="D5604" s="1" t="s">
        <v>2021</v>
      </c>
      <c r="E5604" s="1" t="s">
        <v>2018</v>
      </c>
      <c r="F5604" s="16" t="n">
        <v>0</v>
      </c>
      <c r="G5604" s="16" t="n">
        <v>3767.08</v>
      </c>
      <c r="H5604" s="16" t="n">
        <v>3767.08</v>
      </c>
    </row>
    <row r="5605" customFormat="false" ht="15" hidden="false" customHeight="true" outlineLevel="0" collapsed="false">
      <c r="A5605" s="1" t="s">
        <v>8064</v>
      </c>
      <c r="B5605" s="1" t="s">
        <v>284</v>
      </c>
      <c r="C5605" s="1" t="s">
        <v>4233</v>
      </c>
      <c r="D5605" s="1" t="s">
        <v>2017</v>
      </c>
      <c r="E5605" s="1" t="s">
        <v>2018</v>
      </c>
      <c r="F5605" s="16" t="n">
        <v>99</v>
      </c>
      <c r="G5605" s="16" t="n">
        <v>458.06</v>
      </c>
      <c r="H5605" s="16" t="n">
        <v>557.06</v>
      </c>
    </row>
    <row r="5606" customFormat="false" ht="15" hidden="false" customHeight="true" outlineLevel="0" collapsed="false">
      <c r="A5606" s="1" t="s">
        <v>8065</v>
      </c>
      <c r="B5606" s="1" t="s">
        <v>960</v>
      </c>
      <c r="C5606" s="1" t="s">
        <v>1010</v>
      </c>
      <c r="D5606" s="1" t="s">
        <v>2025</v>
      </c>
      <c r="E5606" s="1" t="s">
        <v>2018</v>
      </c>
      <c r="F5606" s="16" t="n">
        <v>0</v>
      </c>
      <c r="G5606" s="16" t="n">
        <v>6909.94</v>
      </c>
      <c r="H5606" s="16" t="n">
        <v>6909.94</v>
      </c>
    </row>
    <row r="5607" customFormat="false" ht="15" hidden="false" customHeight="true" outlineLevel="0" collapsed="false">
      <c r="A5607" s="1" t="s">
        <v>8066</v>
      </c>
      <c r="B5607" s="1" t="s">
        <v>280</v>
      </c>
      <c r="C5607" s="1" t="s">
        <v>1472</v>
      </c>
      <c r="D5607" s="1" t="s">
        <v>2021</v>
      </c>
      <c r="E5607" s="1" t="s">
        <v>2018</v>
      </c>
      <c r="F5607" s="16" t="n">
        <v>0</v>
      </c>
      <c r="G5607" s="16" t="n">
        <v>5403.22</v>
      </c>
      <c r="H5607" s="16" t="n">
        <v>5403.22</v>
      </c>
    </row>
    <row r="5608" customFormat="false" ht="15" hidden="false" customHeight="true" outlineLevel="0" collapsed="false">
      <c r="A5608" s="1" t="s">
        <v>8067</v>
      </c>
      <c r="B5608" s="1" t="s">
        <v>1041</v>
      </c>
      <c r="C5608" s="1" t="s">
        <v>2137</v>
      </c>
      <c r="D5608" s="1" t="s">
        <v>2017</v>
      </c>
      <c r="E5608" s="1" t="s">
        <v>2018</v>
      </c>
      <c r="F5608" s="16" t="n">
        <v>99</v>
      </c>
      <c r="G5608" s="16" t="n">
        <v>964.34</v>
      </c>
      <c r="H5608" s="16" t="n">
        <v>1063.34</v>
      </c>
    </row>
    <row r="5609" customFormat="false" ht="15" hidden="false" customHeight="true" outlineLevel="0" collapsed="false">
      <c r="A5609" s="1" t="s">
        <v>8068</v>
      </c>
      <c r="B5609" s="1" t="s">
        <v>1239</v>
      </c>
      <c r="C5609" s="1" t="s">
        <v>699</v>
      </c>
      <c r="D5609" s="1" t="s">
        <v>2017</v>
      </c>
      <c r="E5609" s="1" t="s">
        <v>2018</v>
      </c>
      <c r="F5609" s="16" t="n">
        <v>0</v>
      </c>
      <c r="G5609" s="16" t="n">
        <v>2668.95</v>
      </c>
      <c r="H5609" s="16" t="n">
        <v>2668.95</v>
      </c>
    </row>
    <row r="5610" customFormat="false" ht="15" hidden="false" customHeight="true" outlineLevel="0" collapsed="false">
      <c r="A5610" s="1" t="s">
        <v>8069</v>
      </c>
      <c r="B5610" s="1" t="s">
        <v>1354</v>
      </c>
      <c r="C5610" s="1" t="s">
        <v>568</v>
      </c>
      <c r="D5610" s="1" t="s">
        <v>2032</v>
      </c>
      <c r="E5610" s="1" t="s">
        <v>2018</v>
      </c>
      <c r="F5610" s="16" t="n">
        <v>0</v>
      </c>
      <c r="G5610" s="16" t="n">
        <v>6151.32</v>
      </c>
      <c r="H5610" s="16" t="n">
        <v>6151.32</v>
      </c>
    </row>
    <row r="5611" customFormat="false" ht="15" hidden="false" customHeight="true" outlineLevel="0" collapsed="false">
      <c r="A5611" s="1" t="s">
        <v>8070</v>
      </c>
      <c r="B5611" s="1" t="s">
        <v>1319</v>
      </c>
      <c r="C5611" s="1" t="s">
        <v>1419</v>
      </c>
      <c r="D5611" s="1" t="s">
        <v>2025</v>
      </c>
      <c r="E5611" s="1" t="s">
        <v>2018</v>
      </c>
      <c r="F5611" s="16" t="n">
        <v>0</v>
      </c>
      <c r="G5611" s="16" t="n">
        <v>18093.54</v>
      </c>
      <c r="H5611" s="16" t="n">
        <v>18093.54</v>
      </c>
    </row>
    <row r="5612" customFormat="false" ht="15" hidden="false" customHeight="true" outlineLevel="0" collapsed="false">
      <c r="A5612" s="1" t="s">
        <v>8071</v>
      </c>
      <c r="B5612" s="1" t="s">
        <v>1473</v>
      </c>
      <c r="C5612" s="1" t="s">
        <v>2823</v>
      </c>
      <c r="D5612" s="1" t="s">
        <v>2025</v>
      </c>
      <c r="E5612" s="1" t="s">
        <v>2018</v>
      </c>
      <c r="F5612" s="16" t="n">
        <v>0</v>
      </c>
      <c r="G5612" s="16" t="n">
        <v>7816.47</v>
      </c>
      <c r="H5612" s="16" t="n">
        <v>7816.47</v>
      </c>
    </row>
    <row r="5613" customFormat="false" ht="15" hidden="false" customHeight="true" outlineLevel="0" collapsed="false">
      <c r="A5613" s="1" t="s">
        <v>8072</v>
      </c>
      <c r="B5613" s="1" t="s">
        <v>123</v>
      </c>
      <c r="C5613" s="1" t="s">
        <v>591</v>
      </c>
      <c r="D5613" s="1" t="s">
        <v>2025</v>
      </c>
      <c r="E5613" s="1" t="s">
        <v>2018</v>
      </c>
      <c r="F5613" s="16" t="n">
        <v>0</v>
      </c>
      <c r="G5613" s="16" t="n">
        <v>14712.68</v>
      </c>
      <c r="H5613" s="16" t="n">
        <v>14712.68</v>
      </c>
    </row>
    <row r="5614" customFormat="false" ht="15" hidden="false" customHeight="true" outlineLevel="0" collapsed="false">
      <c r="A5614" s="1" t="s">
        <v>8073</v>
      </c>
      <c r="B5614" s="1" t="s">
        <v>1637</v>
      </c>
      <c r="C5614" s="1" t="s">
        <v>1117</v>
      </c>
      <c r="D5614" s="1" t="s">
        <v>2017</v>
      </c>
      <c r="E5614" s="1" t="s">
        <v>2018</v>
      </c>
      <c r="F5614" s="16" t="n">
        <v>79</v>
      </c>
      <c r="G5614" s="16" t="n">
        <v>1469.28</v>
      </c>
      <c r="H5614" s="16" t="n">
        <v>1548.28</v>
      </c>
    </row>
    <row r="5615" customFormat="false" ht="15" hidden="false" customHeight="true" outlineLevel="0" collapsed="false">
      <c r="A5615" s="1" t="s">
        <v>8074</v>
      </c>
      <c r="B5615" s="1" t="s">
        <v>1244</v>
      </c>
      <c r="C5615" s="1" t="s">
        <v>2555</v>
      </c>
      <c r="D5615" s="1" t="s">
        <v>2025</v>
      </c>
      <c r="E5615" s="1" t="s">
        <v>2022</v>
      </c>
      <c r="F5615" s="16" t="n">
        <v>0</v>
      </c>
      <c r="G5615" s="16" t="n">
        <v>2678.78</v>
      </c>
      <c r="H5615" s="16" t="n">
        <v>2678.78</v>
      </c>
    </row>
    <row r="5616" customFormat="false" ht="15" hidden="false" customHeight="true" outlineLevel="0" collapsed="false">
      <c r="A5616" s="1" t="s">
        <v>8075</v>
      </c>
      <c r="B5616" s="1" t="s">
        <v>985</v>
      </c>
      <c r="C5616" s="1" t="s">
        <v>3390</v>
      </c>
      <c r="D5616" s="1" t="s">
        <v>2017</v>
      </c>
      <c r="E5616" s="1" t="s">
        <v>2018</v>
      </c>
      <c r="F5616" s="16" t="n">
        <v>0</v>
      </c>
      <c r="G5616" s="16" t="n">
        <v>6275.92</v>
      </c>
      <c r="H5616" s="16" t="n">
        <v>6275.92</v>
      </c>
    </row>
    <row r="5617" customFormat="false" ht="15" hidden="false" customHeight="true" outlineLevel="0" collapsed="false">
      <c r="A5617" s="1" t="s">
        <v>8076</v>
      </c>
      <c r="B5617" s="1" t="s">
        <v>1733</v>
      </c>
      <c r="C5617" s="1" t="s">
        <v>2845</v>
      </c>
      <c r="D5617" s="1" t="s">
        <v>2025</v>
      </c>
      <c r="E5617" s="1" t="s">
        <v>2018</v>
      </c>
      <c r="F5617" s="16" t="n">
        <v>0</v>
      </c>
      <c r="G5617" s="16" t="n">
        <v>15726.77</v>
      </c>
      <c r="H5617" s="16" t="n">
        <v>15726.77</v>
      </c>
    </row>
    <row r="5618" customFormat="false" ht="15" hidden="false" customHeight="true" outlineLevel="0" collapsed="false">
      <c r="A5618" s="1" t="s">
        <v>8077</v>
      </c>
      <c r="B5618" s="1" t="s">
        <v>1618</v>
      </c>
      <c r="C5618" s="1" t="s">
        <v>221</v>
      </c>
      <c r="D5618" s="1" t="s">
        <v>2021</v>
      </c>
      <c r="E5618" s="1" t="s">
        <v>2022</v>
      </c>
      <c r="F5618" s="16" t="n">
        <v>0</v>
      </c>
      <c r="G5618" s="16" t="n">
        <v>13594.74</v>
      </c>
      <c r="H5618" s="16" t="n">
        <v>13594.74</v>
      </c>
    </row>
    <row r="5619" customFormat="false" ht="15" hidden="false" customHeight="true" outlineLevel="0" collapsed="false">
      <c r="A5619" s="1" t="s">
        <v>8078</v>
      </c>
      <c r="B5619" s="1" t="s">
        <v>1473</v>
      </c>
      <c r="C5619" s="1" t="s">
        <v>2858</v>
      </c>
      <c r="D5619" s="1" t="s">
        <v>2017</v>
      </c>
      <c r="E5619" s="1" t="s">
        <v>2022</v>
      </c>
      <c r="F5619" s="16" t="n">
        <v>99</v>
      </c>
      <c r="G5619" s="16" t="n">
        <v>750.27</v>
      </c>
      <c r="H5619" s="16" t="n">
        <v>849.27</v>
      </c>
    </row>
    <row r="5620" customFormat="false" ht="15" hidden="false" customHeight="true" outlineLevel="0" collapsed="false">
      <c r="A5620" s="1" t="s">
        <v>8079</v>
      </c>
      <c r="B5620" s="1" t="s">
        <v>1028</v>
      </c>
      <c r="C5620" s="1" t="s">
        <v>2797</v>
      </c>
      <c r="D5620" s="1" t="s">
        <v>2017</v>
      </c>
      <c r="E5620" s="1" t="s">
        <v>2018</v>
      </c>
      <c r="F5620" s="16" t="n">
        <v>0</v>
      </c>
      <c r="G5620" s="16" t="n">
        <v>11354.8</v>
      </c>
      <c r="H5620" s="16" t="n">
        <v>11354.8</v>
      </c>
    </row>
    <row r="5621" customFormat="false" ht="15" hidden="false" customHeight="true" outlineLevel="0" collapsed="false">
      <c r="A5621" s="1" t="s">
        <v>8080</v>
      </c>
      <c r="B5621" s="1" t="s">
        <v>1777</v>
      </c>
      <c r="C5621" s="1" t="s">
        <v>2294</v>
      </c>
      <c r="D5621" s="1" t="s">
        <v>2017</v>
      </c>
      <c r="E5621" s="1" t="s">
        <v>2018</v>
      </c>
      <c r="F5621" s="16" t="n">
        <v>0</v>
      </c>
      <c r="G5621" s="16" t="n">
        <v>5045.75</v>
      </c>
      <c r="H5621" s="16" t="n">
        <v>5045.75</v>
      </c>
    </row>
    <row r="5622" customFormat="false" ht="15" hidden="false" customHeight="true" outlineLevel="0" collapsed="false">
      <c r="A5622" s="1" t="s">
        <v>8081</v>
      </c>
      <c r="B5622" s="1" t="s">
        <v>898</v>
      </c>
      <c r="C5622" s="1" t="s">
        <v>887</v>
      </c>
      <c r="D5622" s="1" t="s">
        <v>2017</v>
      </c>
      <c r="E5622" s="1" t="s">
        <v>2018</v>
      </c>
      <c r="F5622" s="16" t="n">
        <v>0</v>
      </c>
      <c r="G5622" s="16" t="n">
        <v>10089.29</v>
      </c>
      <c r="H5622" s="16" t="n">
        <v>10089.29</v>
      </c>
    </row>
    <row r="5623" customFormat="false" ht="15" hidden="false" customHeight="true" outlineLevel="0" collapsed="false">
      <c r="A5623" s="1" t="s">
        <v>8082</v>
      </c>
      <c r="B5623" s="1" t="s">
        <v>711</v>
      </c>
      <c r="C5623" s="1" t="s">
        <v>2601</v>
      </c>
      <c r="D5623" s="1" t="s">
        <v>2055</v>
      </c>
      <c r="E5623" s="1" t="s">
        <v>2018</v>
      </c>
      <c r="F5623" s="16" t="n">
        <v>0</v>
      </c>
      <c r="G5623" s="16" t="n">
        <v>20416.49</v>
      </c>
      <c r="H5623" s="16" t="n">
        <v>20416.49</v>
      </c>
    </row>
    <row r="5624" customFormat="false" ht="15" hidden="false" customHeight="true" outlineLevel="0" collapsed="false">
      <c r="A5624" s="1" t="s">
        <v>8083</v>
      </c>
      <c r="B5624" s="1" t="s">
        <v>304</v>
      </c>
      <c r="C5624" s="1" t="s">
        <v>2381</v>
      </c>
      <c r="D5624" s="1" t="s">
        <v>2017</v>
      </c>
      <c r="E5624" s="1" t="s">
        <v>2018</v>
      </c>
      <c r="F5624" s="16" t="n">
        <v>99</v>
      </c>
      <c r="G5624" s="16" t="n">
        <v>1928.51</v>
      </c>
      <c r="H5624" s="16" t="n">
        <v>2027.51</v>
      </c>
    </row>
    <row r="5625" customFormat="false" ht="15" hidden="false" customHeight="true" outlineLevel="0" collapsed="false">
      <c r="A5625" s="1" t="s">
        <v>8084</v>
      </c>
      <c r="B5625" s="1" t="s">
        <v>1310</v>
      </c>
      <c r="C5625" s="1" t="s">
        <v>572</v>
      </c>
      <c r="D5625" s="1" t="s">
        <v>2032</v>
      </c>
      <c r="E5625" s="1" t="s">
        <v>2018</v>
      </c>
      <c r="F5625" s="16" t="n">
        <v>0</v>
      </c>
      <c r="G5625" s="16" t="n">
        <v>2765.79</v>
      </c>
      <c r="H5625" s="16" t="n">
        <v>2765.79</v>
      </c>
    </row>
    <row r="5626" customFormat="false" ht="15" hidden="false" customHeight="true" outlineLevel="0" collapsed="false">
      <c r="A5626" s="1" t="s">
        <v>8085</v>
      </c>
      <c r="B5626" s="1" t="s">
        <v>1809</v>
      </c>
      <c r="C5626" s="1" t="s">
        <v>2435</v>
      </c>
      <c r="D5626" s="1" t="s">
        <v>2021</v>
      </c>
      <c r="E5626" s="1" t="s">
        <v>2018</v>
      </c>
      <c r="F5626" s="16" t="n">
        <v>0</v>
      </c>
      <c r="G5626" s="16" t="n">
        <v>2989.96</v>
      </c>
      <c r="H5626" s="16" t="n">
        <v>2989.96</v>
      </c>
    </row>
    <row r="5627" customFormat="false" ht="15" hidden="false" customHeight="true" outlineLevel="0" collapsed="false">
      <c r="A5627" s="1" t="s">
        <v>8086</v>
      </c>
      <c r="B5627" s="1" t="s">
        <v>1862</v>
      </c>
      <c r="C5627" s="1" t="s">
        <v>2656</v>
      </c>
      <c r="D5627" s="1" t="s">
        <v>2055</v>
      </c>
      <c r="E5627" s="1" t="s">
        <v>2018</v>
      </c>
      <c r="F5627" s="16" t="n">
        <v>0</v>
      </c>
      <c r="G5627" s="16" t="n">
        <v>4273.58</v>
      </c>
      <c r="H5627" s="16" t="n">
        <v>4273.58</v>
      </c>
    </row>
    <row r="5628" customFormat="false" ht="15" hidden="false" customHeight="true" outlineLevel="0" collapsed="false">
      <c r="A5628" s="1" t="s">
        <v>8087</v>
      </c>
      <c r="B5628" s="1" t="s">
        <v>1193</v>
      </c>
      <c r="C5628" s="1" t="s">
        <v>3919</v>
      </c>
      <c r="D5628" s="1" t="s">
        <v>2028</v>
      </c>
      <c r="E5628" s="1" t="s">
        <v>2018</v>
      </c>
      <c r="F5628" s="16" t="n">
        <v>0</v>
      </c>
      <c r="G5628" s="16" t="n">
        <v>22561.2</v>
      </c>
      <c r="H5628" s="16" t="n">
        <v>22561.2</v>
      </c>
    </row>
    <row r="5629" customFormat="false" ht="15" hidden="false" customHeight="true" outlineLevel="0" collapsed="false">
      <c r="A5629" s="1" t="s">
        <v>8088</v>
      </c>
      <c r="B5629" s="1" t="s">
        <v>1522</v>
      </c>
      <c r="C5629" s="1" t="s">
        <v>1216</v>
      </c>
      <c r="D5629" s="1" t="s">
        <v>2021</v>
      </c>
      <c r="E5629" s="1" t="s">
        <v>2018</v>
      </c>
      <c r="F5629" s="16" t="n">
        <v>0</v>
      </c>
      <c r="G5629" s="16" t="n">
        <v>3795.97</v>
      </c>
      <c r="H5629" s="16" t="n">
        <v>3795.97</v>
      </c>
    </row>
    <row r="5630" customFormat="false" ht="15" hidden="false" customHeight="true" outlineLevel="0" collapsed="false">
      <c r="A5630" s="1" t="s">
        <v>8089</v>
      </c>
      <c r="B5630" s="1" t="s">
        <v>1844</v>
      </c>
      <c r="C5630" s="1" t="s">
        <v>1019</v>
      </c>
      <c r="D5630" s="1" t="s">
        <v>2021</v>
      </c>
      <c r="E5630" s="1" t="s">
        <v>2018</v>
      </c>
      <c r="F5630" s="16" t="n">
        <v>0</v>
      </c>
      <c r="G5630" s="16" t="n">
        <v>5456.07</v>
      </c>
      <c r="H5630" s="16" t="n">
        <v>5456.07</v>
      </c>
    </row>
    <row r="5631" customFormat="false" ht="15" hidden="false" customHeight="true" outlineLevel="0" collapsed="false">
      <c r="A5631" s="1" t="s">
        <v>8090</v>
      </c>
      <c r="B5631" s="1" t="s">
        <v>1020</v>
      </c>
      <c r="C5631" s="1" t="s">
        <v>203</v>
      </c>
      <c r="D5631" s="1" t="s">
        <v>2017</v>
      </c>
      <c r="E5631" s="1" t="s">
        <v>2018</v>
      </c>
      <c r="F5631" s="16" t="n">
        <v>0</v>
      </c>
      <c r="G5631" s="16" t="n">
        <v>4805.78</v>
      </c>
      <c r="H5631" s="16" t="n">
        <v>4805.78</v>
      </c>
    </row>
    <row r="5632" customFormat="false" ht="15" hidden="false" customHeight="true" outlineLevel="0" collapsed="false">
      <c r="A5632" s="1" t="s">
        <v>8091</v>
      </c>
      <c r="B5632" s="1" t="s">
        <v>289</v>
      </c>
      <c r="C5632" s="1" t="s">
        <v>5405</v>
      </c>
      <c r="D5632" s="1" t="s">
        <v>2017</v>
      </c>
      <c r="E5632" s="1" t="s">
        <v>2018</v>
      </c>
      <c r="F5632" s="16" t="n">
        <v>99</v>
      </c>
      <c r="G5632" s="16" t="n">
        <v>311.15</v>
      </c>
      <c r="H5632" s="16" t="n">
        <v>410.15</v>
      </c>
    </row>
    <row r="5633" customFormat="false" ht="15" hidden="false" customHeight="true" outlineLevel="0" collapsed="false">
      <c r="A5633" s="1" t="s">
        <v>8092</v>
      </c>
      <c r="B5633" s="1" t="s">
        <v>234</v>
      </c>
      <c r="C5633" s="1" t="s">
        <v>2533</v>
      </c>
      <c r="D5633" s="1" t="s">
        <v>2017</v>
      </c>
      <c r="E5633" s="1" t="s">
        <v>2018</v>
      </c>
      <c r="F5633" s="16" t="n">
        <v>0</v>
      </c>
      <c r="G5633" s="16" t="n">
        <v>5698.85</v>
      </c>
      <c r="H5633" s="16" t="n">
        <v>5698.85</v>
      </c>
    </row>
    <row r="5634" customFormat="false" ht="15" hidden="false" customHeight="true" outlineLevel="0" collapsed="false">
      <c r="A5634" s="1" t="s">
        <v>8093</v>
      </c>
      <c r="B5634" s="1" t="s">
        <v>1761</v>
      </c>
      <c r="C5634" s="1" t="s">
        <v>3793</v>
      </c>
      <c r="D5634" s="1" t="s">
        <v>2025</v>
      </c>
      <c r="E5634" s="1" t="s">
        <v>2018</v>
      </c>
      <c r="F5634" s="16" t="n">
        <v>0</v>
      </c>
      <c r="G5634" s="16" t="n">
        <v>11274.75</v>
      </c>
      <c r="H5634" s="16" t="n">
        <v>11274.75</v>
      </c>
    </row>
    <row r="5635" customFormat="false" ht="15" hidden="false" customHeight="true" outlineLevel="0" collapsed="false">
      <c r="A5635" s="1" t="s">
        <v>8094</v>
      </c>
      <c r="B5635" s="1" t="s">
        <v>1731</v>
      </c>
      <c r="C5635" s="1" t="s">
        <v>3201</v>
      </c>
      <c r="D5635" s="1" t="s">
        <v>2017</v>
      </c>
      <c r="E5635" s="1" t="s">
        <v>2018</v>
      </c>
      <c r="F5635" s="16" t="n">
        <v>0</v>
      </c>
      <c r="G5635" s="16" t="n">
        <v>14516.81</v>
      </c>
      <c r="H5635" s="16" t="n">
        <v>14516.81</v>
      </c>
    </row>
    <row r="5636" customFormat="false" ht="15" hidden="false" customHeight="true" outlineLevel="0" collapsed="false">
      <c r="A5636" s="1" t="s">
        <v>8095</v>
      </c>
      <c r="B5636" s="1" t="s">
        <v>1700</v>
      </c>
      <c r="C5636" s="1" t="s">
        <v>1464</v>
      </c>
      <c r="D5636" s="1" t="s">
        <v>2025</v>
      </c>
      <c r="E5636" s="1" t="s">
        <v>2018</v>
      </c>
      <c r="F5636" s="16" t="n">
        <v>99</v>
      </c>
      <c r="G5636" s="16" t="n">
        <v>560.7</v>
      </c>
      <c r="H5636" s="16" t="n">
        <v>659.7</v>
      </c>
    </row>
    <row r="5637" customFormat="false" ht="15" hidden="false" customHeight="true" outlineLevel="0" collapsed="false">
      <c r="A5637" s="1" t="s">
        <v>8096</v>
      </c>
      <c r="B5637" s="1" t="s">
        <v>1372</v>
      </c>
      <c r="C5637" s="1" t="s">
        <v>2888</v>
      </c>
      <c r="D5637" s="1" t="s">
        <v>2017</v>
      </c>
      <c r="E5637" s="1" t="s">
        <v>2018</v>
      </c>
      <c r="F5637" s="16" t="n">
        <v>0</v>
      </c>
      <c r="G5637" s="16" t="n">
        <v>6005.56</v>
      </c>
      <c r="H5637" s="16" t="n">
        <v>6005.56</v>
      </c>
    </row>
    <row r="5638" customFormat="false" ht="15" hidden="false" customHeight="true" outlineLevel="0" collapsed="false">
      <c r="A5638" s="1" t="s">
        <v>8097</v>
      </c>
      <c r="B5638" s="1" t="s">
        <v>315</v>
      </c>
      <c r="C5638" s="1" t="s">
        <v>1259</v>
      </c>
      <c r="D5638" s="1" t="s">
        <v>2055</v>
      </c>
      <c r="E5638" s="1" t="s">
        <v>2018</v>
      </c>
      <c r="F5638" s="16" t="n">
        <v>0</v>
      </c>
      <c r="G5638" s="16" t="n">
        <v>13183.15</v>
      </c>
      <c r="H5638" s="16" t="n">
        <v>13183.15</v>
      </c>
    </row>
    <row r="5639" customFormat="false" ht="15" hidden="false" customHeight="true" outlineLevel="0" collapsed="false">
      <c r="A5639" s="1" t="s">
        <v>8098</v>
      </c>
      <c r="B5639" s="1" t="s">
        <v>371</v>
      </c>
      <c r="C5639" s="1" t="s">
        <v>2249</v>
      </c>
      <c r="D5639" s="1" t="s">
        <v>2021</v>
      </c>
      <c r="E5639" s="1" t="s">
        <v>2018</v>
      </c>
      <c r="F5639" s="16" t="n">
        <v>0</v>
      </c>
      <c r="G5639" s="16" t="n">
        <v>8354</v>
      </c>
      <c r="H5639" s="16" t="n">
        <v>8354</v>
      </c>
    </row>
    <row r="5640" customFormat="false" ht="15" hidden="false" customHeight="true" outlineLevel="0" collapsed="false">
      <c r="A5640" s="1" t="s">
        <v>8099</v>
      </c>
      <c r="B5640" s="1" t="s">
        <v>1446</v>
      </c>
      <c r="C5640" s="1" t="s">
        <v>410</v>
      </c>
      <c r="D5640" s="1" t="s">
        <v>2025</v>
      </c>
      <c r="E5640" s="1" t="s">
        <v>2018</v>
      </c>
      <c r="F5640" s="16" t="n">
        <v>0</v>
      </c>
      <c r="G5640" s="16" t="n">
        <v>6909.94</v>
      </c>
      <c r="H5640" s="16" t="n">
        <v>6909.94</v>
      </c>
    </row>
    <row r="5641" customFormat="false" ht="15" hidden="false" customHeight="true" outlineLevel="0" collapsed="false">
      <c r="A5641" s="1" t="s">
        <v>8100</v>
      </c>
      <c r="B5641" s="1" t="s">
        <v>1420</v>
      </c>
      <c r="C5641" s="1" t="s">
        <v>1340</v>
      </c>
      <c r="D5641" s="1" t="s">
        <v>2021</v>
      </c>
      <c r="E5641" s="1" t="s">
        <v>2018</v>
      </c>
      <c r="F5641" s="16" t="n">
        <v>99</v>
      </c>
      <c r="G5641" s="16" t="n">
        <v>776.69</v>
      </c>
      <c r="H5641" s="16" t="n">
        <v>875.69</v>
      </c>
    </row>
    <row r="5642" customFormat="false" ht="15" hidden="false" customHeight="true" outlineLevel="0" collapsed="false">
      <c r="A5642" s="1" t="s">
        <v>8101</v>
      </c>
      <c r="B5642" s="1" t="s">
        <v>1069</v>
      </c>
      <c r="C5642" s="1" t="s">
        <v>2079</v>
      </c>
      <c r="D5642" s="1" t="s">
        <v>2021</v>
      </c>
      <c r="E5642" s="1" t="s">
        <v>2018</v>
      </c>
      <c r="F5642" s="16" t="n">
        <v>0</v>
      </c>
      <c r="G5642" s="16" t="n">
        <v>27201.95</v>
      </c>
      <c r="H5642" s="16" t="n">
        <v>27201.95</v>
      </c>
    </row>
    <row r="5643" customFormat="false" ht="15" hidden="false" customHeight="true" outlineLevel="0" collapsed="false">
      <c r="A5643" s="1" t="s">
        <v>8102</v>
      </c>
      <c r="B5643" s="1" t="s">
        <v>123</v>
      </c>
      <c r="C5643" s="1" t="s">
        <v>2386</v>
      </c>
      <c r="D5643" s="1" t="s">
        <v>2021</v>
      </c>
      <c r="E5643" s="1" t="s">
        <v>2018</v>
      </c>
      <c r="F5643" s="16" t="n">
        <v>0</v>
      </c>
      <c r="G5643" s="16" t="n">
        <v>19613.89</v>
      </c>
      <c r="H5643" s="16" t="n">
        <v>19613.89</v>
      </c>
    </row>
    <row r="5644" customFormat="false" ht="15" hidden="false" customHeight="true" outlineLevel="0" collapsed="false">
      <c r="A5644" s="1" t="s">
        <v>8103</v>
      </c>
      <c r="B5644" s="1" t="s">
        <v>315</v>
      </c>
      <c r="C5644" s="1" t="s">
        <v>3295</v>
      </c>
      <c r="D5644" s="1" t="s">
        <v>2017</v>
      </c>
      <c r="E5644" s="1" t="s">
        <v>2018</v>
      </c>
      <c r="F5644" s="16" t="n">
        <v>99</v>
      </c>
      <c r="G5644" s="16" t="n">
        <v>712.76</v>
      </c>
      <c r="H5644" s="16" t="n">
        <v>811.76</v>
      </c>
    </row>
    <row r="5645" customFormat="false" ht="15" hidden="false" customHeight="true" outlineLevel="0" collapsed="false">
      <c r="A5645" s="1" t="s">
        <v>8104</v>
      </c>
      <c r="B5645" s="1" t="s">
        <v>1522</v>
      </c>
      <c r="C5645" s="1" t="s">
        <v>350</v>
      </c>
      <c r="D5645" s="1" t="s">
        <v>2025</v>
      </c>
      <c r="E5645" s="1" t="s">
        <v>2018</v>
      </c>
      <c r="F5645" s="16" t="n">
        <v>0</v>
      </c>
      <c r="G5645" s="16" t="n">
        <v>8139.67</v>
      </c>
      <c r="H5645" s="16" t="n">
        <v>8139.67</v>
      </c>
    </row>
    <row r="5646" customFormat="false" ht="15" hidden="false" customHeight="true" outlineLevel="0" collapsed="false">
      <c r="A5646" s="1" t="s">
        <v>8105</v>
      </c>
      <c r="B5646" s="1" t="s">
        <v>1107</v>
      </c>
      <c r="C5646" s="1" t="s">
        <v>6114</v>
      </c>
      <c r="D5646" s="1" t="s">
        <v>2025</v>
      </c>
      <c r="E5646" s="1" t="s">
        <v>2018</v>
      </c>
      <c r="F5646" s="16" t="n">
        <v>99</v>
      </c>
      <c r="G5646" s="16" t="n">
        <v>409.84</v>
      </c>
      <c r="H5646" s="16" t="n">
        <v>508.84</v>
      </c>
    </row>
    <row r="5647" customFormat="false" ht="15" hidden="false" customHeight="true" outlineLevel="0" collapsed="false">
      <c r="A5647" s="1" t="s">
        <v>8106</v>
      </c>
      <c r="B5647" s="1" t="s">
        <v>1435</v>
      </c>
      <c r="C5647" s="1" t="s">
        <v>1404</v>
      </c>
      <c r="D5647" s="1" t="s">
        <v>2055</v>
      </c>
      <c r="E5647" s="1" t="s">
        <v>2018</v>
      </c>
      <c r="F5647" s="16" t="n">
        <v>0</v>
      </c>
      <c r="G5647" s="16" t="n">
        <v>14387.1</v>
      </c>
      <c r="H5647" s="16" t="n">
        <v>14387.1</v>
      </c>
    </row>
    <row r="5648" customFormat="false" ht="15" hidden="false" customHeight="true" outlineLevel="0" collapsed="false">
      <c r="A5648" s="1" t="s">
        <v>8107</v>
      </c>
      <c r="B5648" s="1" t="s">
        <v>514</v>
      </c>
      <c r="C5648" s="1" t="s">
        <v>263</v>
      </c>
      <c r="D5648" s="1" t="s">
        <v>2017</v>
      </c>
      <c r="E5648" s="1" t="s">
        <v>2018</v>
      </c>
      <c r="F5648" s="16" t="n">
        <v>0</v>
      </c>
      <c r="G5648" s="16" t="n">
        <v>19801.38</v>
      </c>
      <c r="H5648" s="16" t="n">
        <v>19801.38</v>
      </c>
    </row>
    <row r="5649" customFormat="false" ht="15" hidden="false" customHeight="true" outlineLevel="0" collapsed="false">
      <c r="A5649" s="1" t="s">
        <v>8108</v>
      </c>
      <c r="B5649" s="1" t="s">
        <v>595</v>
      </c>
      <c r="C5649" s="1" t="s">
        <v>197</v>
      </c>
      <c r="D5649" s="1" t="s">
        <v>2025</v>
      </c>
      <c r="E5649" s="1" t="s">
        <v>2018</v>
      </c>
      <c r="F5649" s="16" t="n">
        <v>49</v>
      </c>
      <c r="G5649" s="16" t="n">
        <v>2018.34</v>
      </c>
      <c r="H5649" s="16" t="n">
        <v>2067.34</v>
      </c>
    </row>
    <row r="5650" customFormat="false" ht="15" hidden="false" customHeight="true" outlineLevel="0" collapsed="false">
      <c r="A5650" s="1" t="s">
        <v>8109</v>
      </c>
      <c r="B5650" s="1" t="s">
        <v>895</v>
      </c>
      <c r="C5650" s="1" t="s">
        <v>5405</v>
      </c>
      <c r="D5650" s="1" t="s">
        <v>2028</v>
      </c>
      <c r="E5650" s="1" t="s">
        <v>2018</v>
      </c>
      <c r="F5650" s="16" t="n">
        <v>0</v>
      </c>
      <c r="G5650" s="16" t="n">
        <v>15053.51</v>
      </c>
      <c r="H5650" s="16" t="n">
        <v>15053.51</v>
      </c>
    </row>
    <row r="5651" customFormat="false" ht="15" hidden="false" customHeight="true" outlineLevel="0" collapsed="false">
      <c r="A5651" s="1" t="s">
        <v>8110</v>
      </c>
      <c r="B5651" s="1" t="s">
        <v>1109</v>
      </c>
      <c r="C5651" s="1" t="s">
        <v>2764</v>
      </c>
      <c r="D5651" s="1" t="s">
        <v>2017</v>
      </c>
      <c r="E5651" s="1" t="s">
        <v>2018</v>
      </c>
      <c r="F5651" s="16" t="n">
        <v>0</v>
      </c>
      <c r="G5651" s="16" t="n">
        <v>5388.17</v>
      </c>
      <c r="H5651" s="16" t="n">
        <v>5388.17</v>
      </c>
    </row>
    <row r="5652" customFormat="false" ht="15" hidden="false" customHeight="true" outlineLevel="0" collapsed="false">
      <c r="A5652" s="1" t="s">
        <v>8111</v>
      </c>
      <c r="B5652" s="1" t="s">
        <v>478</v>
      </c>
      <c r="C5652" s="1" t="s">
        <v>3670</v>
      </c>
      <c r="D5652" s="1" t="s">
        <v>2028</v>
      </c>
      <c r="E5652" s="1" t="s">
        <v>2018</v>
      </c>
      <c r="F5652" s="16" t="n">
        <v>0</v>
      </c>
      <c r="G5652" s="16" t="n">
        <v>4810.05</v>
      </c>
      <c r="H5652" s="16" t="n">
        <v>4810.05</v>
      </c>
    </row>
    <row r="5653" customFormat="false" ht="15" hidden="false" customHeight="true" outlineLevel="0" collapsed="false">
      <c r="A5653" s="1" t="s">
        <v>8112</v>
      </c>
      <c r="B5653" s="1" t="s">
        <v>524</v>
      </c>
      <c r="C5653" s="1" t="s">
        <v>2816</v>
      </c>
      <c r="D5653" s="1" t="s">
        <v>2025</v>
      </c>
      <c r="E5653" s="1" t="s">
        <v>2018</v>
      </c>
      <c r="F5653" s="16" t="n">
        <v>0</v>
      </c>
      <c r="G5653" s="16" t="n">
        <v>2919.68</v>
      </c>
      <c r="H5653" s="16" t="n">
        <v>2919.68</v>
      </c>
    </row>
    <row r="5654" customFormat="false" ht="15" hidden="false" customHeight="true" outlineLevel="0" collapsed="false">
      <c r="A5654" s="1" t="s">
        <v>8113</v>
      </c>
      <c r="B5654" s="1" t="s">
        <v>652</v>
      </c>
      <c r="C5654" s="1" t="s">
        <v>3316</v>
      </c>
      <c r="D5654" s="1" t="s">
        <v>2025</v>
      </c>
      <c r="E5654" s="1" t="s">
        <v>2018</v>
      </c>
      <c r="F5654" s="16" t="n">
        <v>0</v>
      </c>
      <c r="G5654" s="16" t="n">
        <v>6396.67</v>
      </c>
      <c r="H5654" s="16" t="n">
        <v>6396.67</v>
      </c>
    </row>
    <row r="5655" customFormat="false" ht="15" hidden="false" customHeight="true" outlineLevel="0" collapsed="false">
      <c r="A5655" s="1" t="s">
        <v>8114</v>
      </c>
      <c r="B5655" s="1" t="s">
        <v>1244</v>
      </c>
      <c r="C5655" s="1" t="s">
        <v>2807</v>
      </c>
      <c r="D5655" s="1" t="s">
        <v>2017</v>
      </c>
      <c r="E5655" s="1" t="s">
        <v>2022</v>
      </c>
      <c r="F5655" s="16" t="n">
        <v>49</v>
      </c>
      <c r="G5655" s="16" t="n">
        <v>311.15</v>
      </c>
      <c r="H5655" s="16" t="n">
        <v>360.15</v>
      </c>
    </row>
    <row r="5656" customFormat="false" ht="15" hidden="false" customHeight="true" outlineLevel="0" collapsed="false">
      <c r="A5656" s="1" t="s">
        <v>8115</v>
      </c>
      <c r="B5656" s="1" t="s">
        <v>1236</v>
      </c>
      <c r="C5656" s="1" t="s">
        <v>2118</v>
      </c>
      <c r="D5656" s="1" t="s">
        <v>2021</v>
      </c>
      <c r="E5656" s="1" t="s">
        <v>2045</v>
      </c>
      <c r="F5656" s="16" t="n">
        <v>0</v>
      </c>
      <c r="G5656" s="16" t="n">
        <v>11285.03</v>
      </c>
      <c r="H5656" s="16" t="n">
        <v>11285.03</v>
      </c>
    </row>
    <row r="5657" customFormat="false" ht="15" hidden="false" customHeight="true" outlineLevel="0" collapsed="false">
      <c r="A5657" s="1" t="s">
        <v>8116</v>
      </c>
      <c r="B5657" s="1" t="s">
        <v>1527</v>
      </c>
      <c r="C5657" s="1" t="s">
        <v>2474</v>
      </c>
      <c r="D5657" s="1" t="s">
        <v>2025</v>
      </c>
      <c r="E5657" s="1" t="s">
        <v>2045</v>
      </c>
      <c r="F5657" s="16" t="n">
        <v>0</v>
      </c>
      <c r="G5657" s="16" t="n">
        <v>8860.39</v>
      </c>
      <c r="H5657" s="16" t="n">
        <v>8860.39</v>
      </c>
    </row>
    <row r="5658" customFormat="false" ht="15" hidden="false" customHeight="true" outlineLevel="0" collapsed="false">
      <c r="A5658" s="1" t="s">
        <v>8117</v>
      </c>
      <c r="B5658" s="1" t="s">
        <v>503</v>
      </c>
      <c r="C5658" s="1" t="s">
        <v>2435</v>
      </c>
      <c r="D5658" s="1" t="s">
        <v>2025</v>
      </c>
      <c r="E5658" s="1" t="s">
        <v>2045</v>
      </c>
      <c r="F5658" s="16" t="n">
        <v>0</v>
      </c>
      <c r="G5658" s="16" t="n">
        <v>5654.83</v>
      </c>
      <c r="H5658" s="16" t="n">
        <v>5654.83</v>
      </c>
    </row>
    <row r="5659" customFormat="false" ht="15" hidden="false" customHeight="true" outlineLevel="0" collapsed="false">
      <c r="A5659" s="1" t="s">
        <v>8118</v>
      </c>
      <c r="B5659" s="1" t="s">
        <v>1782</v>
      </c>
      <c r="C5659" s="1" t="s">
        <v>1150</v>
      </c>
      <c r="D5659" s="1" t="s">
        <v>2032</v>
      </c>
      <c r="E5659" s="1" t="s">
        <v>2018</v>
      </c>
      <c r="F5659" s="16" t="n">
        <v>79</v>
      </c>
      <c r="G5659" s="16" t="n">
        <v>916.12</v>
      </c>
      <c r="H5659" s="16" t="n">
        <v>995.12</v>
      </c>
    </row>
    <row r="5660" customFormat="false" ht="15" hidden="false" customHeight="true" outlineLevel="0" collapsed="false">
      <c r="A5660" s="1" t="s">
        <v>8119</v>
      </c>
      <c r="B5660" s="1" t="s">
        <v>199</v>
      </c>
      <c r="C5660" s="1" t="s">
        <v>203</v>
      </c>
      <c r="D5660" s="1" t="s">
        <v>2017</v>
      </c>
      <c r="E5660" s="1" t="s">
        <v>2018</v>
      </c>
      <c r="F5660" s="16" t="n">
        <v>49</v>
      </c>
      <c r="G5660" s="16" t="n">
        <v>1507.97</v>
      </c>
      <c r="H5660" s="16" t="n">
        <v>1556.97</v>
      </c>
    </row>
    <row r="5661" customFormat="false" ht="15" hidden="false" customHeight="true" outlineLevel="0" collapsed="false">
      <c r="A5661" s="1" t="s">
        <v>8120</v>
      </c>
      <c r="B5661" s="1" t="s">
        <v>234</v>
      </c>
      <c r="C5661" s="1" t="s">
        <v>4806</v>
      </c>
      <c r="D5661" s="1" t="s">
        <v>2032</v>
      </c>
      <c r="E5661" s="1" t="s">
        <v>2022</v>
      </c>
      <c r="F5661" s="16" t="n">
        <v>99</v>
      </c>
      <c r="G5661" s="16" t="n">
        <v>560.07</v>
      </c>
      <c r="H5661" s="16" t="n">
        <v>659.07</v>
      </c>
    </row>
    <row r="5662" customFormat="false" ht="15" hidden="false" customHeight="true" outlineLevel="0" collapsed="false">
      <c r="A5662" s="1" t="s">
        <v>8121</v>
      </c>
      <c r="B5662" s="1" t="s">
        <v>1274</v>
      </c>
      <c r="C5662" s="1" t="s">
        <v>2143</v>
      </c>
      <c r="D5662" s="1" t="s">
        <v>2028</v>
      </c>
      <c r="E5662" s="1" t="s">
        <v>2084</v>
      </c>
      <c r="F5662" s="16" t="n">
        <v>0</v>
      </c>
      <c r="G5662" s="16" t="n">
        <v>4580.46</v>
      </c>
      <c r="H5662" s="16" t="n">
        <v>4580.46</v>
      </c>
    </row>
    <row r="5663" customFormat="false" ht="15" hidden="false" customHeight="true" outlineLevel="0" collapsed="false">
      <c r="A5663" s="1" t="s">
        <v>8122</v>
      </c>
      <c r="B5663" s="1" t="s">
        <v>1522</v>
      </c>
      <c r="C5663" s="1" t="s">
        <v>1472</v>
      </c>
      <c r="D5663" s="1" t="s">
        <v>2021</v>
      </c>
      <c r="E5663" s="1" t="s">
        <v>2018</v>
      </c>
      <c r="F5663" s="16" t="n">
        <v>99</v>
      </c>
      <c r="G5663" s="16" t="n">
        <v>1469.28</v>
      </c>
      <c r="H5663" s="16" t="n">
        <v>1568.28</v>
      </c>
    </row>
    <row r="5664" customFormat="false" ht="15" hidden="false" customHeight="true" outlineLevel="0" collapsed="false">
      <c r="A5664" s="1" t="s">
        <v>8123</v>
      </c>
      <c r="B5664" s="1" t="s">
        <v>1052</v>
      </c>
      <c r="C5664" s="1" t="s">
        <v>2145</v>
      </c>
      <c r="D5664" s="1" t="s">
        <v>2025</v>
      </c>
      <c r="E5664" s="1" t="s">
        <v>2018</v>
      </c>
      <c r="F5664" s="16" t="n">
        <v>79</v>
      </c>
      <c r="G5664" s="16" t="n">
        <v>750.27</v>
      </c>
      <c r="H5664" s="16" t="n">
        <v>829.27</v>
      </c>
    </row>
    <row r="5665" customFormat="false" ht="15" hidden="false" customHeight="true" outlineLevel="0" collapsed="false">
      <c r="A5665" s="1" t="s">
        <v>8124</v>
      </c>
      <c r="B5665" s="1" t="s">
        <v>1405</v>
      </c>
      <c r="C5665" s="1" t="s">
        <v>871</v>
      </c>
      <c r="D5665" s="1" t="s">
        <v>2028</v>
      </c>
      <c r="E5665" s="1" t="s">
        <v>2045</v>
      </c>
      <c r="F5665" s="16" t="n">
        <v>0</v>
      </c>
      <c r="G5665" s="16" t="n">
        <v>20411.13</v>
      </c>
      <c r="H5665" s="16" t="n">
        <v>20411.13</v>
      </c>
    </row>
    <row r="5666" customFormat="false" ht="15" hidden="false" customHeight="true" outlineLevel="0" collapsed="false">
      <c r="A5666" s="1" t="s">
        <v>8125</v>
      </c>
      <c r="B5666" s="1" t="s">
        <v>1058</v>
      </c>
      <c r="C5666" s="1" t="s">
        <v>1472</v>
      </c>
      <c r="D5666" s="1" t="s">
        <v>2025</v>
      </c>
      <c r="E5666" s="1" t="s">
        <v>2045</v>
      </c>
      <c r="F5666" s="16" t="n">
        <v>0</v>
      </c>
      <c r="G5666" s="16" t="n">
        <v>4951.86</v>
      </c>
      <c r="H5666" s="16" t="n">
        <v>4951.86</v>
      </c>
    </row>
    <row r="5667" customFormat="false" ht="15" hidden="false" customHeight="true" outlineLevel="0" collapsed="false">
      <c r="A5667" s="1" t="s">
        <v>8126</v>
      </c>
      <c r="B5667" s="1" t="s">
        <v>1456</v>
      </c>
      <c r="C5667" s="1" t="s">
        <v>2099</v>
      </c>
      <c r="D5667" s="1" t="s">
        <v>2017</v>
      </c>
      <c r="E5667" s="1" t="s">
        <v>2018</v>
      </c>
      <c r="F5667" s="16" t="n">
        <v>0</v>
      </c>
      <c r="G5667" s="16" t="n">
        <v>6918.59</v>
      </c>
      <c r="H5667" s="16" t="n">
        <v>6918.59</v>
      </c>
    </row>
    <row r="5668" customFormat="false" ht="15" hidden="false" customHeight="true" outlineLevel="0" collapsed="false">
      <c r="A5668" s="1" t="s">
        <v>8127</v>
      </c>
      <c r="B5668" s="1" t="s">
        <v>355</v>
      </c>
      <c r="C5668" s="1" t="s">
        <v>2154</v>
      </c>
      <c r="D5668" s="1" t="s">
        <v>2025</v>
      </c>
      <c r="E5668" s="1" t="s">
        <v>2045</v>
      </c>
      <c r="F5668" s="16" t="n">
        <v>0</v>
      </c>
      <c r="G5668" s="16" t="n">
        <v>4653.21</v>
      </c>
      <c r="H5668" s="16" t="n">
        <v>4653.21</v>
      </c>
    </row>
    <row r="5669" customFormat="false" ht="15" hidden="false" customHeight="true" outlineLevel="0" collapsed="false">
      <c r="A5669" s="1" t="s">
        <v>8128</v>
      </c>
      <c r="B5669" s="1" t="s">
        <v>1413</v>
      </c>
      <c r="C5669" s="1" t="s">
        <v>2241</v>
      </c>
      <c r="D5669" s="1" t="s">
        <v>2025</v>
      </c>
      <c r="E5669" s="1" t="s">
        <v>2018</v>
      </c>
      <c r="F5669" s="16" t="n">
        <v>49</v>
      </c>
      <c r="G5669" s="16" t="n">
        <v>1380.78</v>
      </c>
      <c r="H5669" s="16" t="n">
        <v>1429.78</v>
      </c>
    </row>
    <row r="5670" customFormat="false" ht="15" hidden="false" customHeight="true" outlineLevel="0" collapsed="false">
      <c r="A5670" s="1" t="s">
        <v>8129</v>
      </c>
      <c r="B5670" s="1" t="s">
        <v>315</v>
      </c>
      <c r="C5670" s="1" t="s">
        <v>3073</v>
      </c>
      <c r="D5670" s="1" t="s">
        <v>2021</v>
      </c>
      <c r="E5670" s="1" t="s">
        <v>2084</v>
      </c>
      <c r="F5670" s="16" t="n">
        <v>0</v>
      </c>
      <c r="G5670" s="16" t="n">
        <v>9171.98</v>
      </c>
      <c r="H5670" s="16" t="n">
        <v>9171.98</v>
      </c>
    </row>
    <row r="5671" customFormat="false" ht="15" hidden="false" customHeight="true" outlineLevel="0" collapsed="false">
      <c r="A5671" s="1" t="s">
        <v>8130</v>
      </c>
      <c r="B5671" s="1" t="s">
        <v>923</v>
      </c>
      <c r="C5671" s="1" t="s">
        <v>1007</v>
      </c>
      <c r="D5671" s="1" t="s">
        <v>2017</v>
      </c>
      <c r="E5671" s="1" t="s">
        <v>2018</v>
      </c>
      <c r="F5671" s="16" t="n">
        <v>0</v>
      </c>
      <c r="G5671" s="16" t="n">
        <v>4796.7</v>
      </c>
      <c r="H5671" s="16" t="n">
        <v>4796.7</v>
      </c>
    </row>
    <row r="5672" customFormat="false" ht="15" hidden="false" customHeight="true" outlineLevel="0" collapsed="false">
      <c r="A5672" s="1" t="s">
        <v>8131</v>
      </c>
      <c r="B5672" s="1" t="s">
        <v>1330</v>
      </c>
      <c r="C5672" s="1" t="s">
        <v>384</v>
      </c>
      <c r="D5672" s="1" t="s">
        <v>2028</v>
      </c>
      <c r="E5672" s="1" t="s">
        <v>2018</v>
      </c>
      <c r="F5672" s="16" t="n">
        <v>0</v>
      </c>
      <c r="G5672" s="16" t="n">
        <v>10963.21</v>
      </c>
      <c r="H5672" s="16" t="n">
        <v>10963.21</v>
      </c>
    </row>
    <row r="5673" customFormat="false" ht="15" hidden="false" customHeight="true" outlineLevel="0" collapsed="false">
      <c r="A5673" s="1" t="s">
        <v>8132</v>
      </c>
      <c r="B5673" s="1" t="s">
        <v>1411</v>
      </c>
      <c r="C5673" s="1" t="s">
        <v>693</v>
      </c>
      <c r="D5673" s="1" t="s">
        <v>2017</v>
      </c>
      <c r="E5673" s="1" t="s">
        <v>2018</v>
      </c>
      <c r="F5673" s="16" t="n">
        <v>99</v>
      </c>
      <c r="G5673" s="16" t="n">
        <v>409.84</v>
      </c>
      <c r="H5673" s="16" t="n">
        <v>508.84</v>
      </c>
    </row>
    <row r="5674" customFormat="false" ht="15" hidden="false" customHeight="true" outlineLevel="0" collapsed="false">
      <c r="A5674" s="1" t="s">
        <v>8133</v>
      </c>
      <c r="B5674" s="1" t="s">
        <v>1047</v>
      </c>
      <c r="C5674" s="1" t="s">
        <v>2095</v>
      </c>
      <c r="D5674" s="1" t="s">
        <v>2028</v>
      </c>
      <c r="E5674" s="1" t="s">
        <v>2018</v>
      </c>
      <c r="F5674" s="16" t="n">
        <v>0</v>
      </c>
      <c r="G5674" s="16" t="n">
        <v>3460.38</v>
      </c>
      <c r="H5674" s="16" t="n">
        <v>3460.38</v>
      </c>
    </row>
    <row r="5675" customFormat="false" ht="15" hidden="false" customHeight="true" outlineLevel="0" collapsed="false">
      <c r="A5675" s="1" t="s">
        <v>8134</v>
      </c>
      <c r="B5675" s="1" t="s">
        <v>1500</v>
      </c>
      <c r="C5675" s="1" t="s">
        <v>2337</v>
      </c>
      <c r="D5675" s="1" t="s">
        <v>2025</v>
      </c>
      <c r="E5675" s="1" t="s">
        <v>2018</v>
      </c>
      <c r="F5675" s="16" t="n">
        <v>0</v>
      </c>
      <c r="G5675" s="16" t="n">
        <v>8713.38</v>
      </c>
      <c r="H5675" s="16" t="n">
        <v>8713.38</v>
      </c>
    </row>
    <row r="5676" customFormat="false" ht="15" hidden="false" customHeight="true" outlineLevel="0" collapsed="false">
      <c r="A5676" s="1" t="s">
        <v>8135</v>
      </c>
      <c r="B5676" s="1" t="s">
        <v>1061</v>
      </c>
      <c r="C5676" s="1" t="s">
        <v>8136</v>
      </c>
      <c r="D5676" s="1" t="s">
        <v>2017</v>
      </c>
      <c r="E5676" s="1" t="s">
        <v>2018</v>
      </c>
      <c r="F5676" s="16" t="n">
        <v>79</v>
      </c>
      <c r="G5676" s="16" t="n">
        <v>862.99</v>
      </c>
      <c r="H5676" s="16" t="n">
        <v>941.99</v>
      </c>
    </row>
    <row r="5677" customFormat="false" ht="15" hidden="false" customHeight="true" outlineLevel="0" collapsed="false">
      <c r="A5677" s="1" t="s">
        <v>8137</v>
      </c>
      <c r="B5677" s="1" t="s">
        <v>447</v>
      </c>
      <c r="C5677" s="1" t="s">
        <v>1800</v>
      </c>
      <c r="D5677" s="1" t="s">
        <v>2055</v>
      </c>
      <c r="E5677" s="1" t="s">
        <v>2018</v>
      </c>
      <c r="F5677" s="16" t="n">
        <v>0</v>
      </c>
      <c r="G5677" s="16" t="n">
        <v>6637.99</v>
      </c>
      <c r="H5677" s="16" t="n">
        <v>6637.99</v>
      </c>
    </row>
    <row r="5678" customFormat="false" ht="15" hidden="false" customHeight="true" outlineLevel="0" collapsed="false">
      <c r="A5678" s="1" t="s">
        <v>8138</v>
      </c>
      <c r="B5678" s="1" t="s">
        <v>1217</v>
      </c>
      <c r="C5678" s="1" t="s">
        <v>922</v>
      </c>
      <c r="D5678" s="1" t="s">
        <v>2021</v>
      </c>
      <c r="E5678" s="1" t="s">
        <v>2018</v>
      </c>
      <c r="F5678" s="16" t="n">
        <v>0</v>
      </c>
      <c r="G5678" s="16" t="n">
        <v>18255.32</v>
      </c>
      <c r="H5678" s="16" t="n">
        <v>18255.32</v>
      </c>
    </row>
    <row r="5679" customFormat="false" ht="15" hidden="false" customHeight="true" outlineLevel="0" collapsed="false">
      <c r="A5679" s="1" t="s">
        <v>8139</v>
      </c>
      <c r="B5679" s="1" t="s">
        <v>1562</v>
      </c>
      <c r="C5679" s="1" t="s">
        <v>1051</v>
      </c>
      <c r="D5679" s="1" t="s">
        <v>2017</v>
      </c>
      <c r="E5679" s="1" t="s">
        <v>2045</v>
      </c>
      <c r="F5679" s="16" t="n">
        <v>49</v>
      </c>
      <c r="G5679" s="16" t="n">
        <v>1489.45</v>
      </c>
      <c r="H5679" s="16" t="n">
        <v>1538.45</v>
      </c>
    </row>
    <row r="5680" customFormat="false" ht="15" hidden="false" customHeight="true" outlineLevel="0" collapsed="false">
      <c r="A5680" s="1" t="s">
        <v>8140</v>
      </c>
      <c r="B5680" s="1" t="s">
        <v>1753</v>
      </c>
      <c r="C5680" s="1" t="s">
        <v>2298</v>
      </c>
      <c r="D5680" s="1" t="s">
        <v>2025</v>
      </c>
      <c r="E5680" s="1" t="s">
        <v>2018</v>
      </c>
      <c r="F5680" s="16" t="n">
        <v>99</v>
      </c>
      <c r="G5680" s="16" t="n">
        <v>622.3</v>
      </c>
      <c r="H5680" s="16" t="n">
        <v>721.3</v>
      </c>
    </row>
    <row r="5681" customFormat="false" ht="15" hidden="false" customHeight="true" outlineLevel="0" collapsed="false">
      <c r="A5681" s="1" t="s">
        <v>8141</v>
      </c>
      <c r="B5681" s="1" t="s">
        <v>824</v>
      </c>
      <c r="C5681" s="1" t="s">
        <v>599</v>
      </c>
      <c r="D5681" s="1" t="s">
        <v>2021</v>
      </c>
      <c r="E5681" s="1" t="s">
        <v>2018</v>
      </c>
      <c r="F5681" s="16" t="n">
        <v>0</v>
      </c>
      <c r="G5681" s="16" t="n">
        <v>5942.02</v>
      </c>
      <c r="H5681" s="16" t="n">
        <v>5942.02</v>
      </c>
    </row>
    <row r="5682" customFormat="false" ht="15" hidden="false" customHeight="true" outlineLevel="0" collapsed="false">
      <c r="A5682" s="1" t="s">
        <v>8142</v>
      </c>
      <c r="B5682" s="1" t="s">
        <v>920</v>
      </c>
      <c r="C5682" s="1" t="s">
        <v>3110</v>
      </c>
      <c r="D5682" s="1" t="s">
        <v>2032</v>
      </c>
      <c r="E5682" s="1" t="s">
        <v>2018</v>
      </c>
      <c r="F5682" s="16" t="n">
        <v>0</v>
      </c>
      <c r="G5682" s="16" t="n">
        <v>6068</v>
      </c>
      <c r="H5682" s="16" t="n">
        <v>6068</v>
      </c>
    </row>
    <row r="5683" customFormat="false" ht="15" hidden="false" customHeight="true" outlineLevel="0" collapsed="false">
      <c r="A5683" s="1" t="s">
        <v>8143</v>
      </c>
      <c r="B5683" s="1" t="s">
        <v>1806</v>
      </c>
      <c r="C5683" s="1" t="s">
        <v>3295</v>
      </c>
      <c r="D5683" s="1" t="s">
        <v>2032</v>
      </c>
      <c r="E5683" s="1" t="s">
        <v>2018</v>
      </c>
      <c r="F5683" s="16" t="n">
        <v>99</v>
      </c>
      <c r="G5683" s="16" t="n">
        <v>2374.52</v>
      </c>
      <c r="H5683" s="16" t="n">
        <v>2473.52</v>
      </c>
    </row>
    <row r="5684" customFormat="false" ht="15" hidden="false" customHeight="true" outlineLevel="0" collapsed="false">
      <c r="A5684" s="1" t="s">
        <v>8144</v>
      </c>
      <c r="B5684" s="1" t="s">
        <v>893</v>
      </c>
      <c r="C5684" s="1" t="s">
        <v>2775</v>
      </c>
      <c r="D5684" s="1" t="s">
        <v>2025</v>
      </c>
      <c r="E5684" s="1" t="s">
        <v>2018</v>
      </c>
      <c r="F5684" s="16" t="n">
        <v>0</v>
      </c>
      <c r="G5684" s="16" t="n">
        <v>3266.88</v>
      </c>
      <c r="H5684" s="16" t="n">
        <v>3266.88</v>
      </c>
    </row>
    <row r="5685" customFormat="false" ht="15" hidden="false" customHeight="true" outlineLevel="0" collapsed="false">
      <c r="A5685" s="1" t="s">
        <v>8145</v>
      </c>
      <c r="B5685" s="1" t="s">
        <v>1823</v>
      </c>
      <c r="C5685" s="1" t="s">
        <v>1553</v>
      </c>
      <c r="D5685" s="1" t="s">
        <v>2025</v>
      </c>
      <c r="E5685" s="1" t="s">
        <v>2018</v>
      </c>
      <c r="F5685" s="16" t="n">
        <v>49</v>
      </c>
      <c r="G5685" s="16" t="n">
        <v>750.27</v>
      </c>
      <c r="H5685" s="16" t="n">
        <v>799.27</v>
      </c>
    </row>
    <row r="5686" customFormat="false" ht="15" hidden="false" customHeight="true" outlineLevel="0" collapsed="false">
      <c r="A5686" s="1" t="s">
        <v>8146</v>
      </c>
      <c r="B5686" s="1" t="s">
        <v>740</v>
      </c>
      <c r="C5686" s="1" t="s">
        <v>3719</v>
      </c>
      <c r="D5686" s="1" t="s">
        <v>2025</v>
      </c>
      <c r="E5686" s="1" t="s">
        <v>2018</v>
      </c>
      <c r="F5686" s="16" t="n">
        <v>0</v>
      </c>
      <c r="G5686" s="16" t="n">
        <v>4186.92</v>
      </c>
      <c r="H5686" s="16" t="n">
        <v>4186.92</v>
      </c>
    </row>
    <row r="5687" customFormat="false" ht="15" hidden="false" customHeight="true" outlineLevel="0" collapsed="false">
      <c r="A5687" s="1" t="s">
        <v>8147</v>
      </c>
      <c r="B5687" s="1" t="s">
        <v>1052</v>
      </c>
      <c r="C5687" s="1" t="s">
        <v>4017</v>
      </c>
      <c r="D5687" s="1" t="s">
        <v>2025</v>
      </c>
      <c r="E5687" s="1" t="s">
        <v>2018</v>
      </c>
      <c r="F5687" s="16" t="n">
        <v>0</v>
      </c>
      <c r="G5687" s="16" t="n">
        <v>3382.93</v>
      </c>
      <c r="H5687" s="16" t="n">
        <v>3382.93</v>
      </c>
    </row>
    <row r="5688" customFormat="false" ht="15" hidden="false" customHeight="true" outlineLevel="0" collapsed="false">
      <c r="A5688" s="1" t="s">
        <v>8148</v>
      </c>
      <c r="B5688" s="1" t="s">
        <v>1656</v>
      </c>
      <c r="C5688" s="1" t="s">
        <v>2127</v>
      </c>
      <c r="D5688" s="1" t="s">
        <v>2028</v>
      </c>
      <c r="E5688" s="1" t="s">
        <v>2018</v>
      </c>
      <c r="F5688" s="16" t="n">
        <v>0</v>
      </c>
      <c r="G5688" s="16" t="n">
        <v>7062.93</v>
      </c>
      <c r="H5688" s="16" t="n">
        <v>7062.93</v>
      </c>
    </row>
    <row r="5689" customFormat="false" ht="15" hidden="false" customHeight="true" outlineLevel="0" collapsed="false">
      <c r="A5689" s="1" t="s">
        <v>8149</v>
      </c>
      <c r="B5689" s="1" t="s">
        <v>411</v>
      </c>
      <c r="C5689" s="1" t="s">
        <v>3398</v>
      </c>
      <c r="D5689" s="1" t="s">
        <v>2017</v>
      </c>
      <c r="E5689" s="1" t="s">
        <v>2018</v>
      </c>
      <c r="F5689" s="16" t="n">
        <v>49</v>
      </c>
      <c r="G5689" s="16" t="n">
        <v>637.73</v>
      </c>
      <c r="H5689" s="16" t="n">
        <v>686.73</v>
      </c>
    </row>
    <row r="5690" customFormat="false" ht="15" hidden="false" customHeight="true" outlineLevel="0" collapsed="false">
      <c r="A5690" s="1" t="s">
        <v>8150</v>
      </c>
      <c r="B5690" s="1" t="s">
        <v>1071</v>
      </c>
      <c r="C5690" s="1" t="s">
        <v>497</v>
      </c>
      <c r="D5690" s="1" t="s">
        <v>2017</v>
      </c>
      <c r="E5690" s="1" t="s">
        <v>2018</v>
      </c>
      <c r="F5690" s="16" t="n">
        <v>0</v>
      </c>
      <c r="G5690" s="16" t="n">
        <v>3920.09</v>
      </c>
      <c r="H5690" s="16" t="n">
        <v>3920.09</v>
      </c>
    </row>
    <row r="5691" customFormat="false" ht="15" hidden="false" customHeight="true" outlineLevel="0" collapsed="false">
      <c r="A5691" s="1" t="s">
        <v>8151</v>
      </c>
      <c r="B5691" s="1" t="s">
        <v>1411</v>
      </c>
      <c r="C5691" s="1" t="s">
        <v>493</v>
      </c>
      <c r="D5691" s="1" t="s">
        <v>2021</v>
      </c>
      <c r="E5691" s="1" t="s">
        <v>2018</v>
      </c>
      <c r="F5691" s="16" t="n">
        <v>0</v>
      </c>
      <c r="G5691" s="16" t="n">
        <v>2688.27</v>
      </c>
      <c r="H5691" s="16" t="n">
        <v>2688.27</v>
      </c>
    </row>
    <row r="5692" customFormat="false" ht="15" hidden="false" customHeight="true" outlineLevel="0" collapsed="false">
      <c r="A5692" s="1" t="s">
        <v>8152</v>
      </c>
      <c r="B5692" s="1" t="s">
        <v>1157</v>
      </c>
      <c r="C5692" s="1" t="s">
        <v>1216</v>
      </c>
      <c r="D5692" s="1" t="s">
        <v>2025</v>
      </c>
      <c r="E5692" s="1" t="s">
        <v>2084</v>
      </c>
      <c r="F5692" s="16" t="n">
        <v>0</v>
      </c>
      <c r="G5692" s="16" t="n">
        <v>20503.98</v>
      </c>
      <c r="H5692" s="16" t="n">
        <v>20503.98</v>
      </c>
    </row>
    <row r="5693" customFormat="false" ht="15" hidden="false" customHeight="true" outlineLevel="0" collapsed="false">
      <c r="A5693" s="1" t="s">
        <v>8153</v>
      </c>
      <c r="B5693" s="1" t="s">
        <v>465</v>
      </c>
      <c r="C5693" s="1" t="s">
        <v>2034</v>
      </c>
      <c r="D5693" s="1" t="s">
        <v>2021</v>
      </c>
      <c r="E5693" s="1" t="s">
        <v>2018</v>
      </c>
      <c r="F5693" s="16" t="n">
        <v>99</v>
      </c>
      <c r="G5693" s="16" t="n">
        <v>2489.21</v>
      </c>
      <c r="H5693" s="16" t="n">
        <v>2588.21</v>
      </c>
    </row>
    <row r="5694" customFormat="false" ht="15" hidden="false" customHeight="true" outlineLevel="0" collapsed="false">
      <c r="A5694" s="1" t="s">
        <v>8154</v>
      </c>
      <c r="B5694" s="1" t="s">
        <v>447</v>
      </c>
      <c r="C5694" s="1" t="s">
        <v>2695</v>
      </c>
      <c r="D5694" s="1" t="s">
        <v>2028</v>
      </c>
      <c r="E5694" s="1" t="s">
        <v>2018</v>
      </c>
      <c r="F5694" s="16" t="n">
        <v>0</v>
      </c>
      <c r="G5694" s="16" t="n">
        <v>3480.34</v>
      </c>
      <c r="H5694" s="16" t="n">
        <v>3480.34</v>
      </c>
    </row>
    <row r="5695" customFormat="false" ht="15" hidden="false" customHeight="true" outlineLevel="0" collapsed="false">
      <c r="A5695" s="1" t="s">
        <v>8155</v>
      </c>
      <c r="B5695" s="1" t="s">
        <v>1473</v>
      </c>
      <c r="C5695" s="1" t="s">
        <v>3238</v>
      </c>
      <c r="D5695" s="1" t="s">
        <v>2021</v>
      </c>
      <c r="E5695" s="1" t="s">
        <v>2018</v>
      </c>
      <c r="F5695" s="16" t="n">
        <v>79</v>
      </c>
      <c r="G5695" s="16" t="n">
        <v>916.12</v>
      </c>
      <c r="H5695" s="16" t="n">
        <v>995.12</v>
      </c>
    </row>
    <row r="5696" customFormat="false" ht="15" hidden="false" customHeight="true" outlineLevel="0" collapsed="false">
      <c r="A5696" s="1" t="s">
        <v>8156</v>
      </c>
      <c r="B5696" s="1" t="s">
        <v>1107</v>
      </c>
      <c r="C5696" s="1" t="s">
        <v>2716</v>
      </c>
      <c r="D5696" s="1" t="s">
        <v>2028</v>
      </c>
      <c r="E5696" s="1" t="s">
        <v>2018</v>
      </c>
      <c r="F5696" s="16" t="n">
        <v>0</v>
      </c>
      <c r="G5696" s="16" t="n">
        <v>6767.38</v>
      </c>
      <c r="H5696" s="16" t="n">
        <v>6767.38</v>
      </c>
    </row>
    <row r="5697" customFormat="false" ht="15" hidden="false" customHeight="true" outlineLevel="0" collapsed="false">
      <c r="A5697" s="1" t="s">
        <v>8157</v>
      </c>
      <c r="B5697" s="1" t="s">
        <v>630</v>
      </c>
      <c r="C5697" s="1" t="s">
        <v>2118</v>
      </c>
      <c r="D5697" s="1" t="s">
        <v>2025</v>
      </c>
      <c r="E5697" s="1" t="s">
        <v>2022</v>
      </c>
      <c r="F5697" s="16" t="n">
        <v>0</v>
      </c>
      <c r="G5697" s="16" t="n">
        <v>7195.05</v>
      </c>
      <c r="H5697" s="16" t="n">
        <v>7195.05</v>
      </c>
    </row>
    <row r="5698" customFormat="false" ht="15" hidden="false" customHeight="true" outlineLevel="0" collapsed="false">
      <c r="A5698" s="1" t="s">
        <v>8158</v>
      </c>
      <c r="B5698" s="1" t="s">
        <v>1201</v>
      </c>
      <c r="C5698" s="1" t="s">
        <v>2154</v>
      </c>
      <c r="D5698" s="1" t="s">
        <v>2017</v>
      </c>
      <c r="E5698" s="1" t="s">
        <v>2018</v>
      </c>
      <c r="F5698" s="16" t="n">
        <v>0</v>
      </c>
      <c r="G5698" s="16" t="n">
        <v>3275.98</v>
      </c>
      <c r="H5698" s="16" t="n">
        <v>3275.98</v>
      </c>
    </row>
    <row r="5699" customFormat="false" ht="15" hidden="false" customHeight="true" outlineLevel="0" collapsed="false">
      <c r="A5699" s="1" t="s">
        <v>8159</v>
      </c>
      <c r="B5699" s="1" t="s">
        <v>1017</v>
      </c>
      <c r="C5699" s="1" t="s">
        <v>716</v>
      </c>
      <c r="D5699" s="1" t="s">
        <v>2017</v>
      </c>
      <c r="E5699" s="1" t="s">
        <v>2045</v>
      </c>
      <c r="F5699" s="16" t="n">
        <v>0</v>
      </c>
      <c r="G5699" s="16" t="n">
        <v>9959.13</v>
      </c>
      <c r="H5699" s="16" t="n">
        <v>9959.13</v>
      </c>
    </row>
    <row r="5700" customFormat="false" ht="15" hidden="false" customHeight="true" outlineLevel="0" collapsed="false">
      <c r="A5700" s="1" t="s">
        <v>8160</v>
      </c>
      <c r="B5700" s="1" t="s">
        <v>1151</v>
      </c>
      <c r="C5700" s="1" t="s">
        <v>263</v>
      </c>
      <c r="D5700" s="1" t="s">
        <v>2032</v>
      </c>
      <c r="E5700" s="1" t="s">
        <v>2018</v>
      </c>
      <c r="F5700" s="16" t="n">
        <v>49</v>
      </c>
      <c r="G5700" s="16" t="n">
        <v>2073.63</v>
      </c>
      <c r="H5700" s="16" t="n">
        <v>2122.63</v>
      </c>
    </row>
    <row r="5701" customFormat="false" ht="15" hidden="false" customHeight="true" outlineLevel="0" collapsed="false">
      <c r="A5701" s="1" t="s">
        <v>8161</v>
      </c>
      <c r="B5701" s="1" t="s">
        <v>1804</v>
      </c>
      <c r="C5701" s="1" t="s">
        <v>2044</v>
      </c>
      <c r="D5701" s="1" t="s">
        <v>2017</v>
      </c>
      <c r="E5701" s="1" t="s">
        <v>2018</v>
      </c>
      <c r="F5701" s="16" t="n">
        <v>49</v>
      </c>
      <c r="G5701" s="16" t="n">
        <v>916.12</v>
      </c>
      <c r="H5701" s="16" t="n">
        <v>965.12</v>
      </c>
    </row>
    <row r="5702" customFormat="false" ht="15" hidden="false" customHeight="true" outlineLevel="0" collapsed="false">
      <c r="A5702" s="1" t="s">
        <v>8162</v>
      </c>
      <c r="B5702" s="1" t="s">
        <v>1088</v>
      </c>
      <c r="C5702" s="1" t="s">
        <v>2665</v>
      </c>
      <c r="D5702" s="1" t="s">
        <v>2017</v>
      </c>
      <c r="E5702" s="1" t="s">
        <v>2018</v>
      </c>
      <c r="F5702" s="16" t="n">
        <v>0</v>
      </c>
      <c r="G5702" s="16" t="n">
        <v>4433.41</v>
      </c>
      <c r="H5702" s="16" t="n">
        <v>4433.41</v>
      </c>
    </row>
    <row r="5703" customFormat="false" ht="15" hidden="false" customHeight="true" outlineLevel="0" collapsed="false">
      <c r="A5703" s="1" t="s">
        <v>8163</v>
      </c>
      <c r="B5703" s="1" t="s">
        <v>1473</v>
      </c>
      <c r="C5703" s="1" t="s">
        <v>1097</v>
      </c>
      <c r="D5703" s="1" t="s">
        <v>2028</v>
      </c>
      <c r="E5703" s="1" t="s">
        <v>2018</v>
      </c>
      <c r="F5703" s="16" t="n">
        <v>0</v>
      </c>
      <c r="G5703" s="16" t="n">
        <v>24495.58</v>
      </c>
      <c r="H5703" s="16" t="n">
        <v>24495.58</v>
      </c>
    </row>
    <row r="5704" customFormat="false" ht="15" hidden="false" customHeight="true" outlineLevel="0" collapsed="false">
      <c r="A5704" s="1" t="s">
        <v>8164</v>
      </c>
      <c r="B5704" s="1" t="s">
        <v>1427</v>
      </c>
      <c r="C5704" s="1" t="s">
        <v>2302</v>
      </c>
      <c r="D5704" s="1" t="s">
        <v>2017</v>
      </c>
      <c r="E5704" s="1" t="s">
        <v>2018</v>
      </c>
      <c r="F5704" s="16" t="n">
        <v>0</v>
      </c>
      <c r="G5704" s="16" t="n">
        <v>3388.88</v>
      </c>
      <c r="H5704" s="16" t="n">
        <v>3388.88</v>
      </c>
    </row>
    <row r="5705" customFormat="false" ht="15" hidden="false" customHeight="true" outlineLevel="0" collapsed="false">
      <c r="A5705" s="1" t="s">
        <v>8165</v>
      </c>
      <c r="B5705" s="1" t="s">
        <v>1034</v>
      </c>
      <c r="C5705" s="1" t="s">
        <v>2243</v>
      </c>
      <c r="D5705" s="1" t="s">
        <v>2028</v>
      </c>
      <c r="E5705" s="1" t="s">
        <v>2018</v>
      </c>
      <c r="F5705" s="16" t="n">
        <v>0</v>
      </c>
      <c r="G5705" s="16" t="n">
        <v>4780.26</v>
      </c>
      <c r="H5705" s="16" t="n">
        <v>4780.26</v>
      </c>
    </row>
    <row r="5706" customFormat="false" ht="15" hidden="false" customHeight="true" outlineLevel="0" collapsed="false">
      <c r="A5706" s="1" t="s">
        <v>8166</v>
      </c>
      <c r="B5706" s="1" t="s">
        <v>1181</v>
      </c>
      <c r="C5706" s="1" t="s">
        <v>2111</v>
      </c>
      <c r="D5706" s="1" t="s">
        <v>2025</v>
      </c>
      <c r="E5706" s="1" t="s">
        <v>2045</v>
      </c>
      <c r="F5706" s="16" t="n">
        <v>0</v>
      </c>
      <c r="G5706" s="16" t="n">
        <v>4131.41</v>
      </c>
      <c r="H5706" s="16" t="n">
        <v>4131.41</v>
      </c>
    </row>
    <row r="5707" customFormat="false" ht="15" hidden="false" customHeight="true" outlineLevel="0" collapsed="false">
      <c r="A5707" s="1" t="s">
        <v>8167</v>
      </c>
      <c r="B5707" s="1" t="s">
        <v>942</v>
      </c>
      <c r="C5707" s="1" t="s">
        <v>2044</v>
      </c>
      <c r="D5707" s="1" t="s">
        <v>2021</v>
      </c>
      <c r="E5707" s="1" t="s">
        <v>2018</v>
      </c>
      <c r="F5707" s="16" t="n">
        <v>0</v>
      </c>
      <c r="G5707" s="16" t="n">
        <v>32883.15</v>
      </c>
      <c r="H5707" s="16" t="n">
        <v>32883.15</v>
      </c>
    </row>
    <row r="5708" customFormat="false" ht="15" hidden="false" customHeight="true" outlineLevel="0" collapsed="false">
      <c r="A5708" s="1" t="s">
        <v>8168</v>
      </c>
      <c r="B5708" s="1" t="s">
        <v>1844</v>
      </c>
      <c r="C5708" s="1" t="s">
        <v>1661</v>
      </c>
      <c r="D5708" s="1" t="s">
        <v>2025</v>
      </c>
      <c r="E5708" s="1" t="s">
        <v>2018</v>
      </c>
      <c r="F5708" s="16" t="n">
        <v>0</v>
      </c>
      <c r="G5708" s="16" t="n">
        <v>4699.43</v>
      </c>
      <c r="H5708" s="16" t="n">
        <v>4699.43</v>
      </c>
    </row>
    <row r="5709" customFormat="false" ht="15" hidden="false" customHeight="true" outlineLevel="0" collapsed="false">
      <c r="A5709" s="1" t="s">
        <v>8169</v>
      </c>
      <c r="B5709" s="1" t="s">
        <v>1662</v>
      </c>
      <c r="C5709" s="1" t="s">
        <v>3193</v>
      </c>
      <c r="D5709" s="1" t="s">
        <v>2028</v>
      </c>
      <c r="E5709" s="1" t="s">
        <v>2018</v>
      </c>
      <c r="F5709" s="16" t="n">
        <v>79</v>
      </c>
      <c r="G5709" s="16" t="n">
        <v>1362.85</v>
      </c>
      <c r="H5709" s="16" t="n">
        <v>1441.85</v>
      </c>
    </row>
    <row r="5710" customFormat="false" ht="15" hidden="false" customHeight="true" outlineLevel="0" collapsed="false">
      <c r="A5710" s="1" t="s">
        <v>8170</v>
      </c>
      <c r="B5710" s="1" t="s">
        <v>234</v>
      </c>
      <c r="C5710" s="1" t="s">
        <v>2060</v>
      </c>
      <c r="D5710" s="1" t="s">
        <v>2025</v>
      </c>
      <c r="E5710" s="1" t="s">
        <v>2022</v>
      </c>
      <c r="F5710" s="16" t="n">
        <v>0</v>
      </c>
      <c r="G5710" s="16" t="n">
        <v>3257.5</v>
      </c>
      <c r="H5710" s="16" t="n">
        <v>3257.5</v>
      </c>
    </row>
    <row r="5711" customFormat="false" ht="15" hidden="false" customHeight="true" outlineLevel="0" collapsed="false">
      <c r="A5711" s="1" t="s">
        <v>8171</v>
      </c>
      <c r="B5711" s="1" t="s">
        <v>912</v>
      </c>
      <c r="C5711" s="1" t="s">
        <v>2294</v>
      </c>
      <c r="D5711" s="1" t="s">
        <v>2017</v>
      </c>
      <c r="E5711" s="1" t="s">
        <v>2018</v>
      </c>
      <c r="F5711" s="16" t="n">
        <v>0</v>
      </c>
      <c r="G5711" s="16" t="n">
        <v>11274.11</v>
      </c>
      <c r="H5711" s="16" t="n">
        <v>11274.11</v>
      </c>
    </row>
    <row r="5712" customFormat="false" ht="15" hidden="false" customHeight="true" outlineLevel="0" collapsed="false">
      <c r="A5712" s="1" t="s">
        <v>8172</v>
      </c>
      <c r="B5712" s="1" t="s">
        <v>1411</v>
      </c>
      <c r="C5712" s="1" t="s">
        <v>2401</v>
      </c>
      <c r="D5712" s="1" t="s">
        <v>2017</v>
      </c>
      <c r="E5712" s="1" t="s">
        <v>2018</v>
      </c>
      <c r="F5712" s="16" t="n">
        <v>79</v>
      </c>
      <c r="G5712" s="16" t="n">
        <v>1431.34</v>
      </c>
      <c r="H5712" s="16" t="n">
        <v>1510.34</v>
      </c>
    </row>
    <row r="5713" customFormat="false" ht="15" hidden="false" customHeight="true" outlineLevel="0" collapsed="false">
      <c r="A5713" s="1" t="s">
        <v>8173</v>
      </c>
      <c r="B5713" s="1" t="s">
        <v>465</v>
      </c>
      <c r="C5713" s="1" t="s">
        <v>3410</v>
      </c>
      <c r="D5713" s="1" t="s">
        <v>2025</v>
      </c>
      <c r="E5713" s="1" t="s">
        <v>2018</v>
      </c>
      <c r="F5713" s="16" t="n">
        <v>0</v>
      </c>
      <c r="G5713" s="16" t="n">
        <v>14429.98</v>
      </c>
      <c r="H5713" s="16" t="n">
        <v>14429.98</v>
      </c>
    </row>
    <row r="5714" customFormat="false" ht="15" hidden="false" customHeight="true" outlineLevel="0" collapsed="false">
      <c r="A5714" s="1" t="s">
        <v>8174</v>
      </c>
      <c r="B5714" s="1" t="s">
        <v>834</v>
      </c>
      <c r="C5714" s="1" t="s">
        <v>647</v>
      </c>
      <c r="D5714" s="1" t="s">
        <v>2025</v>
      </c>
      <c r="E5714" s="1" t="s">
        <v>2018</v>
      </c>
      <c r="F5714" s="16" t="n">
        <v>0</v>
      </c>
      <c r="G5714" s="16" t="n">
        <v>13424</v>
      </c>
      <c r="H5714" s="16" t="n">
        <v>13424</v>
      </c>
    </row>
    <row r="5715" customFormat="false" ht="15" hidden="false" customHeight="true" outlineLevel="0" collapsed="false">
      <c r="A5715" s="1" t="s">
        <v>8175</v>
      </c>
      <c r="B5715" s="1" t="s">
        <v>666</v>
      </c>
      <c r="C5715" s="1" t="s">
        <v>314</v>
      </c>
      <c r="D5715" s="1" t="s">
        <v>2025</v>
      </c>
      <c r="E5715" s="1" t="s">
        <v>2018</v>
      </c>
      <c r="F5715" s="16" t="n">
        <v>0</v>
      </c>
      <c r="G5715" s="16" t="n">
        <v>2857.83</v>
      </c>
      <c r="H5715" s="16" t="n">
        <v>2857.83</v>
      </c>
    </row>
    <row r="5716" customFormat="false" ht="15" hidden="false" customHeight="true" outlineLevel="0" collapsed="false">
      <c r="A5716" s="1" t="s">
        <v>8176</v>
      </c>
      <c r="B5716" s="1" t="s">
        <v>1860</v>
      </c>
      <c r="C5716" s="1" t="s">
        <v>384</v>
      </c>
      <c r="D5716" s="1" t="s">
        <v>2017</v>
      </c>
      <c r="E5716" s="1" t="s">
        <v>2018</v>
      </c>
      <c r="F5716" s="16" t="n">
        <v>0</v>
      </c>
      <c r="G5716" s="16" t="n">
        <v>11010.36</v>
      </c>
      <c r="H5716" s="16" t="n">
        <v>11010.36</v>
      </c>
    </row>
    <row r="5717" customFormat="false" ht="15" hidden="false" customHeight="true" outlineLevel="0" collapsed="false">
      <c r="A5717" s="1" t="s">
        <v>8177</v>
      </c>
      <c r="B5717" s="1" t="s">
        <v>708</v>
      </c>
      <c r="C5717" s="1" t="s">
        <v>4042</v>
      </c>
      <c r="D5717" s="1" t="s">
        <v>2025</v>
      </c>
      <c r="E5717" s="1" t="s">
        <v>2045</v>
      </c>
      <c r="F5717" s="16" t="n">
        <v>79</v>
      </c>
      <c r="G5717" s="16" t="n">
        <v>2398.35</v>
      </c>
      <c r="H5717" s="16" t="n">
        <v>2477.35</v>
      </c>
    </row>
    <row r="5718" customFormat="false" ht="15" hidden="false" customHeight="true" outlineLevel="0" collapsed="false">
      <c r="A5718" s="1" t="s">
        <v>8178</v>
      </c>
      <c r="B5718" s="1" t="s">
        <v>711</v>
      </c>
      <c r="C5718" s="1" t="s">
        <v>2243</v>
      </c>
      <c r="D5718" s="1" t="s">
        <v>2028</v>
      </c>
      <c r="E5718" s="1" t="s">
        <v>2018</v>
      </c>
      <c r="F5718" s="16" t="n">
        <v>99</v>
      </c>
      <c r="G5718" s="16" t="n">
        <v>2038.6</v>
      </c>
      <c r="H5718" s="16" t="n">
        <v>2137.6</v>
      </c>
    </row>
    <row r="5719" customFormat="false" ht="15" hidden="false" customHeight="true" outlineLevel="0" collapsed="false">
      <c r="A5719" s="1" t="s">
        <v>8179</v>
      </c>
      <c r="B5719" s="1" t="s">
        <v>304</v>
      </c>
      <c r="C5719" s="1" t="s">
        <v>2122</v>
      </c>
      <c r="D5719" s="1" t="s">
        <v>2017</v>
      </c>
      <c r="E5719" s="1" t="s">
        <v>2018</v>
      </c>
      <c r="F5719" s="16" t="n">
        <v>0</v>
      </c>
      <c r="G5719" s="16" t="n">
        <v>11249.33</v>
      </c>
      <c r="H5719" s="16" t="n">
        <v>11249.33</v>
      </c>
    </row>
    <row r="5720" customFormat="false" ht="15" hidden="false" customHeight="true" outlineLevel="0" collapsed="false">
      <c r="A5720" s="1" t="s">
        <v>8180</v>
      </c>
      <c r="B5720" s="1" t="s">
        <v>957</v>
      </c>
      <c r="C5720" s="1" t="s">
        <v>542</v>
      </c>
      <c r="D5720" s="1" t="s">
        <v>2025</v>
      </c>
      <c r="E5720" s="1" t="s">
        <v>2045</v>
      </c>
      <c r="F5720" s="16" t="n">
        <v>79</v>
      </c>
      <c r="G5720" s="16" t="n">
        <v>1119.9</v>
      </c>
      <c r="H5720" s="16" t="n">
        <v>1198.9</v>
      </c>
    </row>
    <row r="5721" customFormat="false" ht="15" hidden="false" customHeight="true" outlineLevel="0" collapsed="false">
      <c r="A5721" s="1" t="s">
        <v>8181</v>
      </c>
      <c r="B5721" s="1" t="s">
        <v>1107</v>
      </c>
      <c r="C5721" s="1" t="s">
        <v>2315</v>
      </c>
      <c r="D5721" s="1" t="s">
        <v>2017</v>
      </c>
      <c r="E5721" s="1" t="s">
        <v>2018</v>
      </c>
      <c r="F5721" s="16" t="n">
        <v>0</v>
      </c>
      <c r="G5721" s="16" t="n">
        <v>15179.5</v>
      </c>
      <c r="H5721" s="16" t="n">
        <v>15179.5</v>
      </c>
    </row>
    <row r="5722" customFormat="false" ht="15" hidden="false" customHeight="true" outlineLevel="0" collapsed="false">
      <c r="A5722" s="1" t="s">
        <v>8182</v>
      </c>
      <c r="B5722" s="1" t="s">
        <v>1335</v>
      </c>
      <c r="C5722" s="1" t="s">
        <v>900</v>
      </c>
      <c r="D5722" s="1" t="s">
        <v>2025</v>
      </c>
      <c r="E5722" s="1" t="s">
        <v>2018</v>
      </c>
      <c r="F5722" s="16" t="n">
        <v>0</v>
      </c>
      <c r="G5722" s="16" t="n">
        <v>6024.98</v>
      </c>
      <c r="H5722" s="16" t="n">
        <v>6024.98</v>
      </c>
    </row>
    <row r="5723" customFormat="false" ht="15" hidden="false" customHeight="true" outlineLevel="0" collapsed="false">
      <c r="A5723" s="1" t="s">
        <v>8183</v>
      </c>
      <c r="B5723" s="1" t="s">
        <v>371</v>
      </c>
      <c r="C5723" s="1" t="s">
        <v>3234</v>
      </c>
      <c r="D5723" s="1" t="s">
        <v>2021</v>
      </c>
      <c r="E5723" s="1" t="s">
        <v>2045</v>
      </c>
      <c r="F5723" s="16" t="n">
        <v>0</v>
      </c>
      <c r="G5723" s="16" t="n">
        <v>4545.8</v>
      </c>
      <c r="H5723" s="16" t="n">
        <v>4545.8</v>
      </c>
    </row>
    <row r="5724" customFormat="false" ht="15" hidden="false" customHeight="true" outlineLevel="0" collapsed="false">
      <c r="A5724" s="1" t="s">
        <v>8184</v>
      </c>
      <c r="B5724" s="1" t="s">
        <v>1400</v>
      </c>
      <c r="C5724" s="1" t="s">
        <v>2850</v>
      </c>
      <c r="D5724" s="1" t="s">
        <v>2017</v>
      </c>
      <c r="E5724" s="1" t="s">
        <v>2018</v>
      </c>
      <c r="F5724" s="16" t="n">
        <v>0</v>
      </c>
      <c r="G5724" s="16" t="n">
        <v>6868.83</v>
      </c>
      <c r="H5724" s="16" t="n">
        <v>6868.83</v>
      </c>
    </row>
    <row r="5725" customFormat="false" ht="15" hidden="false" customHeight="true" outlineLevel="0" collapsed="false">
      <c r="A5725" s="1" t="s">
        <v>8185</v>
      </c>
      <c r="B5725" s="1" t="s">
        <v>720</v>
      </c>
      <c r="C5725" s="1" t="s">
        <v>2467</v>
      </c>
      <c r="D5725" s="1" t="s">
        <v>2017</v>
      </c>
      <c r="E5725" s="1" t="s">
        <v>2018</v>
      </c>
      <c r="F5725" s="16" t="n">
        <v>79</v>
      </c>
      <c r="G5725" s="16" t="n">
        <v>1362.85</v>
      </c>
      <c r="H5725" s="16" t="n">
        <v>1441.85</v>
      </c>
    </row>
    <row r="5726" customFormat="false" ht="15" hidden="false" customHeight="true" outlineLevel="0" collapsed="false">
      <c r="A5726" s="1" t="s">
        <v>8186</v>
      </c>
      <c r="B5726" s="1" t="s">
        <v>1876</v>
      </c>
      <c r="C5726" s="1" t="s">
        <v>1851</v>
      </c>
      <c r="D5726" s="1" t="s">
        <v>2028</v>
      </c>
      <c r="E5726" s="1" t="s">
        <v>2045</v>
      </c>
      <c r="F5726" s="16" t="n">
        <v>79</v>
      </c>
      <c r="G5726" s="16" t="n">
        <v>2067.84</v>
      </c>
      <c r="H5726" s="16" t="n">
        <v>2146.84</v>
      </c>
    </row>
    <row r="5727" customFormat="false" ht="15" hidden="false" customHeight="true" outlineLevel="0" collapsed="false">
      <c r="A5727" s="1" t="s">
        <v>8187</v>
      </c>
      <c r="B5727" s="1" t="s">
        <v>1107</v>
      </c>
      <c r="C5727" s="1" t="s">
        <v>2756</v>
      </c>
      <c r="D5727" s="1" t="s">
        <v>2017</v>
      </c>
      <c r="E5727" s="1" t="s">
        <v>2018</v>
      </c>
      <c r="F5727" s="16" t="n">
        <v>0</v>
      </c>
      <c r="G5727" s="16" t="n">
        <v>4749.04</v>
      </c>
      <c r="H5727" s="16" t="n">
        <v>4749.04</v>
      </c>
    </row>
    <row r="5728" customFormat="false" ht="15" hidden="false" customHeight="true" outlineLevel="0" collapsed="false">
      <c r="A5728" s="1" t="s">
        <v>8188</v>
      </c>
      <c r="B5728" s="1" t="s">
        <v>1357</v>
      </c>
      <c r="C5728" s="1" t="s">
        <v>842</v>
      </c>
      <c r="D5728" s="1" t="s">
        <v>2017</v>
      </c>
      <c r="E5728" s="1" t="s">
        <v>2018</v>
      </c>
      <c r="F5728" s="16" t="n">
        <v>0</v>
      </c>
      <c r="G5728" s="16" t="n">
        <v>3009.53</v>
      </c>
      <c r="H5728" s="16" t="n">
        <v>3009.53</v>
      </c>
    </row>
    <row r="5729" customFormat="false" ht="15" hidden="false" customHeight="true" outlineLevel="0" collapsed="false">
      <c r="A5729" s="1" t="s">
        <v>8189</v>
      </c>
      <c r="B5729" s="1" t="s">
        <v>1656</v>
      </c>
      <c r="C5729" s="1" t="s">
        <v>2215</v>
      </c>
      <c r="D5729" s="1" t="s">
        <v>2025</v>
      </c>
      <c r="E5729" s="1" t="s">
        <v>2018</v>
      </c>
      <c r="F5729" s="16" t="n">
        <v>0</v>
      </c>
      <c r="G5729" s="16" t="n">
        <v>9796.26</v>
      </c>
      <c r="H5729" s="16" t="n">
        <v>9796.26</v>
      </c>
    </row>
    <row r="5730" customFormat="false" ht="15" hidden="false" customHeight="true" outlineLevel="0" collapsed="false">
      <c r="A5730" s="1" t="s">
        <v>8190</v>
      </c>
      <c r="B5730" s="1" t="s">
        <v>934</v>
      </c>
      <c r="C5730" s="1" t="s">
        <v>1627</v>
      </c>
      <c r="D5730" s="1" t="s">
        <v>2055</v>
      </c>
      <c r="E5730" s="1" t="s">
        <v>2018</v>
      </c>
      <c r="F5730" s="16" t="n">
        <v>0</v>
      </c>
      <c r="G5730" s="16" t="n">
        <v>8095.68</v>
      </c>
      <c r="H5730" s="16" t="n">
        <v>8095.68</v>
      </c>
    </row>
    <row r="5731" customFormat="false" ht="15" hidden="false" customHeight="true" outlineLevel="0" collapsed="false">
      <c r="A5731" s="1" t="s">
        <v>8191</v>
      </c>
      <c r="B5731" s="1" t="s">
        <v>1647</v>
      </c>
      <c r="C5731" s="1" t="s">
        <v>2423</v>
      </c>
      <c r="D5731" s="1" t="s">
        <v>2021</v>
      </c>
      <c r="E5731" s="1" t="s">
        <v>2084</v>
      </c>
      <c r="F5731" s="16" t="n">
        <v>79</v>
      </c>
      <c r="G5731" s="16" t="n">
        <v>2389.68</v>
      </c>
      <c r="H5731" s="16" t="n">
        <v>2468.68</v>
      </c>
    </row>
    <row r="5732" customFormat="false" ht="15" hidden="false" customHeight="true" outlineLevel="0" collapsed="false">
      <c r="A5732" s="1" t="s">
        <v>8192</v>
      </c>
      <c r="B5732" s="1" t="s">
        <v>1816</v>
      </c>
      <c r="C5732" s="1" t="s">
        <v>1627</v>
      </c>
      <c r="D5732" s="1" t="s">
        <v>2017</v>
      </c>
      <c r="E5732" s="1" t="s">
        <v>2018</v>
      </c>
      <c r="F5732" s="16" t="n">
        <v>0</v>
      </c>
      <c r="G5732" s="16" t="n">
        <v>6835.3</v>
      </c>
      <c r="H5732" s="16" t="n">
        <v>6835.3</v>
      </c>
    </row>
    <row r="5733" customFormat="false" ht="15" hidden="false" customHeight="true" outlineLevel="0" collapsed="false">
      <c r="A5733" s="1" t="s">
        <v>8193</v>
      </c>
      <c r="B5733" s="1" t="s">
        <v>1537</v>
      </c>
      <c r="C5733" s="1" t="s">
        <v>2358</v>
      </c>
      <c r="D5733" s="1" t="s">
        <v>2025</v>
      </c>
      <c r="E5733" s="1" t="s">
        <v>2018</v>
      </c>
      <c r="F5733" s="16" t="n">
        <v>0</v>
      </c>
      <c r="G5733" s="16" t="n">
        <v>3897.7</v>
      </c>
      <c r="H5733" s="16" t="n">
        <v>3897.7</v>
      </c>
    </row>
    <row r="5734" customFormat="false" ht="15" hidden="false" customHeight="true" outlineLevel="0" collapsed="false">
      <c r="A5734" s="1" t="s">
        <v>8194</v>
      </c>
      <c r="B5734" s="1" t="s">
        <v>1071</v>
      </c>
      <c r="C5734" s="1" t="s">
        <v>2156</v>
      </c>
      <c r="D5734" s="1" t="s">
        <v>2025</v>
      </c>
      <c r="E5734" s="1" t="s">
        <v>2018</v>
      </c>
      <c r="F5734" s="16" t="n">
        <v>0</v>
      </c>
      <c r="G5734" s="16" t="n">
        <v>7958.01</v>
      </c>
      <c r="H5734" s="16" t="n">
        <v>7958.01</v>
      </c>
    </row>
    <row r="5735" customFormat="false" ht="15" hidden="false" customHeight="true" outlineLevel="0" collapsed="false">
      <c r="A5735" s="1" t="s">
        <v>8195</v>
      </c>
      <c r="B5735" s="1" t="s">
        <v>1239</v>
      </c>
      <c r="C5735" s="1" t="s">
        <v>1235</v>
      </c>
      <c r="D5735" s="1" t="s">
        <v>2021</v>
      </c>
      <c r="E5735" s="1" t="s">
        <v>2018</v>
      </c>
      <c r="F5735" s="16" t="n">
        <v>0</v>
      </c>
      <c r="G5735" s="16" t="n">
        <v>2794.94</v>
      </c>
      <c r="H5735" s="16" t="n">
        <v>2794.94</v>
      </c>
    </row>
    <row r="5736" customFormat="false" ht="15" hidden="false" customHeight="true" outlineLevel="0" collapsed="false">
      <c r="A5736" s="1" t="s">
        <v>8196</v>
      </c>
      <c r="B5736" s="1" t="s">
        <v>1801</v>
      </c>
      <c r="C5736" s="1" t="s">
        <v>2797</v>
      </c>
      <c r="D5736" s="1" t="s">
        <v>2017</v>
      </c>
      <c r="E5736" s="1" t="s">
        <v>2018</v>
      </c>
      <c r="F5736" s="16" t="n">
        <v>0</v>
      </c>
      <c r="G5736" s="16" t="n">
        <v>13093.44</v>
      </c>
      <c r="H5736" s="16" t="n">
        <v>13093.44</v>
      </c>
    </row>
    <row r="5737" customFormat="false" ht="15" hidden="false" customHeight="true" outlineLevel="0" collapsed="false">
      <c r="A5737" s="1" t="s">
        <v>8197</v>
      </c>
      <c r="B5737" s="1" t="s">
        <v>1510</v>
      </c>
      <c r="C5737" s="1" t="s">
        <v>2756</v>
      </c>
      <c r="D5737" s="1" t="s">
        <v>2021</v>
      </c>
      <c r="E5737" s="1" t="s">
        <v>2018</v>
      </c>
      <c r="F5737" s="16" t="n">
        <v>49</v>
      </c>
      <c r="G5737" s="16" t="n">
        <v>2278.43</v>
      </c>
      <c r="H5737" s="16" t="n">
        <v>2327.43</v>
      </c>
    </row>
    <row r="5738" customFormat="false" ht="15" hidden="false" customHeight="true" outlineLevel="0" collapsed="false">
      <c r="A5738" s="1" t="s">
        <v>8198</v>
      </c>
      <c r="B5738" s="1" t="s">
        <v>1266</v>
      </c>
      <c r="C5738" s="1" t="s">
        <v>3521</v>
      </c>
      <c r="D5738" s="1" t="s">
        <v>2025</v>
      </c>
      <c r="E5738" s="1" t="s">
        <v>2018</v>
      </c>
      <c r="F5738" s="16" t="n">
        <v>0</v>
      </c>
      <c r="G5738" s="16" t="n">
        <v>9671.18</v>
      </c>
      <c r="H5738" s="16" t="n">
        <v>9671.18</v>
      </c>
    </row>
    <row r="5739" customFormat="false" ht="15" hidden="false" customHeight="true" outlineLevel="0" collapsed="false">
      <c r="A5739" s="1" t="s">
        <v>8199</v>
      </c>
      <c r="B5739" s="1" t="s">
        <v>812</v>
      </c>
      <c r="C5739" s="1" t="s">
        <v>3382</v>
      </c>
      <c r="D5739" s="1" t="s">
        <v>2017</v>
      </c>
      <c r="E5739" s="1" t="s">
        <v>2018</v>
      </c>
      <c r="F5739" s="16" t="n">
        <v>0</v>
      </c>
      <c r="G5739" s="16" t="n">
        <v>6034.65</v>
      </c>
      <c r="H5739" s="16" t="n">
        <v>6034.65</v>
      </c>
    </row>
    <row r="5740" customFormat="false" ht="15" hidden="false" customHeight="true" outlineLevel="0" collapsed="false">
      <c r="A5740" s="1" t="s">
        <v>8200</v>
      </c>
      <c r="B5740" s="1" t="s">
        <v>1542</v>
      </c>
      <c r="C5740" s="1" t="s">
        <v>4202</v>
      </c>
      <c r="D5740" s="1" t="s">
        <v>2055</v>
      </c>
      <c r="E5740" s="1" t="s">
        <v>2018</v>
      </c>
      <c r="F5740" s="16" t="n">
        <v>0</v>
      </c>
      <c r="G5740" s="16" t="n">
        <v>6651.69</v>
      </c>
      <c r="H5740" s="16" t="n">
        <v>6651.69</v>
      </c>
    </row>
    <row r="5741" customFormat="false" ht="15" hidden="false" customHeight="true" outlineLevel="0" collapsed="false">
      <c r="A5741" s="1" t="s">
        <v>8201</v>
      </c>
      <c r="B5741" s="1" t="s">
        <v>1496</v>
      </c>
      <c r="C5741" s="1" t="s">
        <v>1404</v>
      </c>
      <c r="D5741" s="1" t="s">
        <v>2025</v>
      </c>
      <c r="E5741" s="1" t="s">
        <v>2018</v>
      </c>
      <c r="F5741" s="16" t="n">
        <v>49</v>
      </c>
      <c r="G5741" s="16" t="n">
        <v>385.74</v>
      </c>
      <c r="H5741" s="16" t="n">
        <v>434.74</v>
      </c>
    </row>
    <row r="5742" customFormat="false" ht="15" hidden="false" customHeight="true" outlineLevel="0" collapsed="false">
      <c r="A5742" s="1" t="s">
        <v>8202</v>
      </c>
      <c r="B5742" s="1" t="s">
        <v>866</v>
      </c>
      <c r="C5742" s="1" t="s">
        <v>868</v>
      </c>
      <c r="D5742" s="1" t="s">
        <v>2055</v>
      </c>
      <c r="E5742" s="1" t="s">
        <v>2018</v>
      </c>
      <c r="F5742" s="16" t="n">
        <v>0</v>
      </c>
      <c r="G5742" s="16" t="n">
        <v>16287.57</v>
      </c>
      <c r="H5742" s="16" t="n">
        <v>16287.57</v>
      </c>
    </row>
    <row r="5743" customFormat="false" ht="15" hidden="false" customHeight="true" outlineLevel="0" collapsed="false">
      <c r="A5743" s="1" t="s">
        <v>8203</v>
      </c>
      <c r="B5743" s="1" t="s">
        <v>1468</v>
      </c>
      <c r="C5743" s="1" t="s">
        <v>2239</v>
      </c>
      <c r="D5743" s="1" t="s">
        <v>2021</v>
      </c>
      <c r="E5743" s="1" t="s">
        <v>2018</v>
      </c>
      <c r="F5743" s="16" t="n">
        <v>0</v>
      </c>
      <c r="G5743" s="16" t="n">
        <v>6012.31</v>
      </c>
      <c r="H5743" s="16" t="n">
        <v>6012.31</v>
      </c>
    </row>
    <row r="5744" customFormat="false" ht="15" hidden="false" customHeight="true" outlineLevel="0" collapsed="false">
      <c r="A5744" s="1" t="s">
        <v>8204</v>
      </c>
      <c r="B5744" s="1" t="s">
        <v>680</v>
      </c>
      <c r="C5744" s="1" t="s">
        <v>2640</v>
      </c>
      <c r="D5744" s="1" t="s">
        <v>2025</v>
      </c>
      <c r="E5744" s="1" t="s">
        <v>2018</v>
      </c>
      <c r="F5744" s="16" t="n">
        <v>0</v>
      </c>
      <c r="G5744" s="16" t="n">
        <v>5888.5</v>
      </c>
      <c r="H5744" s="16" t="n">
        <v>5888.5</v>
      </c>
    </row>
    <row r="5745" customFormat="false" ht="15" hidden="false" customHeight="true" outlineLevel="0" collapsed="false">
      <c r="A5745" s="1" t="s">
        <v>8205</v>
      </c>
      <c r="B5745" s="1" t="s">
        <v>1343</v>
      </c>
      <c r="C5745" s="1" t="s">
        <v>2396</v>
      </c>
      <c r="D5745" s="1" t="s">
        <v>2032</v>
      </c>
      <c r="E5745" s="1" t="s">
        <v>2018</v>
      </c>
      <c r="F5745" s="16" t="n">
        <v>0</v>
      </c>
      <c r="G5745" s="16" t="n">
        <v>7285.74</v>
      </c>
      <c r="H5745" s="16" t="n">
        <v>7285.74</v>
      </c>
    </row>
    <row r="5746" customFormat="false" ht="15" hidden="false" customHeight="true" outlineLevel="0" collapsed="false">
      <c r="A5746" s="1" t="s">
        <v>8206</v>
      </c>
      <c r="B5746" s="1" t="s">
        <v>320</v>
      </c>
      <c r="C5746" s="1" t="s">
        <v>2386</v>
      </c>
      <c r="D5746" s="1" t="s">
        <v>2032</v>
      </c>
      <c r="E5746" s="1" t="s">
        <v>2045</v>
      </c>
      <c r="F5746" s="16" t="n">
        <v>0</v>
      </c>
      <c r="G5746" s="16" t="n">
        <v>2729.5</v>
      </c>
      <c r="H5746" s="16" t="n">
        <v>2729.5</v>
      </c>
    </row>
    <row r="5747" customFormat="false" ht="15" hidden="false" customHeight="true" outlineLevel="0" collapsed="false">
      <c r="A5747" s="1" t="s">
        <v>8207</v>
      </c>
      <c r="B5747" s="1" t="s">
        <v>1142</v>
      </c>
      <c r="C5747" s="1" t="s">
        <v>2474</v>
      </c>
      <c r="D5747" s="1" t="s">
        <v>2032</v>
      </c>
      <c r="E5747" s="1" t="s">
        <v>2018</v>
      </c>
      <c r="F5747" s="16" t="n">
        <v>0</v>
      </c>
      <c r="G5747" s="16" t="n">
        <v>5599.66</v>
      </c>
      <c r="H5747" s="16" t="n">
        <v>5599.66</v>
      </c>
    </row>
    <row r="5748" customFormat="false" ht="15" hidden="false" customHeight="true" outlineLevel="0" collapsed="false">
      <c r="A5748" s="1" t="s">
        <v>8208</v>
      </c>
      <c r="B5748" s="1" t="s">
        <v>968</v>
      </c>
      <c r="C5748" s="1" t="s">
        <v>779</v>
      </c>
      <c r="D5748" s="1" t="s">
        <v>2021</v>
      </c>
      <c r="E5748" s="1" t="s">
        <v>2018</v>
      </c>
      <c r="F5748" s="16" t="n">
        <v>79</v>
      </c>
      <c r="G5748" s="16" t="n">
        <v>2398.35</v>
      </c>
      <c r="H5748" s="16" t="n">
        <v>2477.35</v>
      </c>
    </row>
    <row r="5749" customFormat="false" ht="15" hidden="false" customHeight="true" outlineLevel="0" collapsed="false">
      <c r="A5749" s="1" t="s">
        <v>8209</v>
      </c>
      <c r="B5749" s="1" t="s">
        <v>1777</v>
      </c>
      <c r="C5749" s="1" t="s">
        <v>2474</v>
      </c>
      <c r="D5749" s="1" t="s">
        <v>2017</v>
      </c>
      <c r="E5749" s="1" t="s">
        <v>2018</v>
      </c>
      <c r="F5749" s="16" t="n">
        <v>0</v>
      </c>
      <c r="G5749" s="16" t="n">
        <v>7266.82</v>
      </c>
      <c r="H5749" s="16" t="n">
        <v>7266.82</v>
      </c>
    </row>
    <row r="5750" customFormat="false" ht="15" hidden="false" customHeight="true" outlineLevel="0" collapsed="false">
      <c r="A5750" s="1" t="s">
        <v>8210</v>
      </c>
      <c r="B5750" s="1" t="s">
        <v>898</v>
      </c>
      <c r="C5750" s="1" t="s">
        <v>3312</v>
      </c>
      <c r="D5750" s="1" t="s">
        <v>2017</v>
      </c>
      <c r="E5750" s="1" t="s">
        <v>2018</v>
      </c>
      <c r="F5750" s="16" t="n">
        <v>0</v>
      </c>
      <c r="G5750" s="16" t="n">
        <v>4300.66</v>
      </c>
      <c r="H5750" s="16" t="n">
        <v>4300.66</v>
      </c>
    </row>
    <row r="5751" customFormat="false" ht="15" hidden="false" customHeight="true" outlineLevel="0" collapsed="false">
      <c r="A5751" s="1" t="s">
        <v>8211</v>
      </c>
      <c r="B5751" s="1" t="s">
        <v>648</v>
      </c>
      <c r="C5751" s="1" t="s">
        <v>2118</v>
      </c>
      <c r="D5751" s="1" t="s">
        <v>2021</v>
      </c>
      <c r="E5751" s="1" t="s">
        <v>2022</v>
      </c>
      <c r="F5751" s="16" t="n">
        <v>0</v>
      </c>
      <c r="G5751" s="16" t="n">
        <v>9079.17</v>
      </c>
      <c r="H5751" s="16" t="n">
        <v>9079.17</v>
      </c>
    </row>
    <row r="5752" customFormat="false" ht="15" hidden="false" customHeight="true" outlineLevel="0" collapsed="false">
      <c r="A5752" s="1" t="s">
        <v>8212</v>
      </c>
      <c r="B5752" s="1" t="s">
        <v>1047</v>
      </c>
      <c r="C5752" s="1" t="s">
        <v>3469</v>
      </c>
      <c r="D5752" s="1" t="s">
        <v>2025</v>
      </c>
      <c r="E5752" s="1" t="s">
        <v>2018</v>
      </c>
      <c r="F5752" s="16" t="n">
        <v>99</v>
      </c>
      <c r="G5752" s="16" t="n">
        <v>1073.6</v>
      </c>
      <c r="H5752" s="16" t="n">
        <v>1172.6</v>
      </c>
    </row>
    <row r="5753" customFormat="false" ht="15" hidden="false" customHeight="true" outlineLevel="0" collapsed="false">
      <c r="A5753" s="1" t="s">
        <v>8213</v>
      </c>
      <c r="B5753" s="1" t="s">
        <v>1145</v>
      </c>
      <c r="C5753" s="1" t="s">
        <v>2684</v>
      </c>
      <c r="D5753" s="1" t="s">
        <v>2017</v>
      </c>
      <c r="E5753" s="1" t="s">
        <v>2018</v>
      </c>
      <c r="F5753" s="16" t="n">
        <v>79</v>
      </c>
      <c r="G5753" s="16" t="n">
        <v>2374.52</v>
      </c>
      <c r="H5753" s="16" t="n">
        <v>2453.52</v>
      </c>
    </row>
    <row r="5754" customFormat="false" ht="15" hidden="false" customHeight="true" outlineLevel="0" collapsed="false">
      <c r="A5754" s="1" t="s">
        <v>8214</v>
      </c>
      <c r="B5754" s="1" t="s">
        <v>1456</v>
      </c>
      <c r="C5754" s="1" t="s">
        <v>2332</v>
      </c>
      <c r="D5754" s="1" t="s">
        <v>2025</v>
      </c>
      <c r="E5754" s="1" t="s">
        <v>2018</v>
      </c>
      <c r="F5754" s="16" t="n">
        <v>79</v>
      </c>
      <c r="G5754" s="16" t="n">
        <v>1800.65</v>
      </c>
      <c r="H5754" s="16" t="n">
        <v>1879.65</v>
      </c>
    </row>
    <row r="5755" customFormat="false" ht="15" hidden="false" customHeight="true" outlineLevel="0" collapsed="false">
      <c r="A5755" s="1" t="s">
        <v>8215</v>
      </c>
      <c r="B5755" s="1" t="s">
        <v>1844</v>
      </c>
      <c r="C5755" s="1" t="s">
        <v>2440</v>
      </c>
      <c r="D5755" s="1" t="s">
        <v>2025</v>
      </c>
      <c r="E5755" s="1" t="s">
        <v>2045</v>
      </c>
      <c r="F5755" s="16" t="n">
        <v>49</v>
      </c>
      <c r="G5755" s="16" t="n">
        <v>403.83</v>
      </c>
      <c r="H5755" s="16" t="n">
        <v>452.83</v>
      </c>
    </row>
    <row r="5756" customFormat="false" ht="15" hidden="false" customHeight="true" outlineLevel="0" collapsed="false">
      <c r="A5756" s="1" t="s">
        <v>8216</v>
      </c>
      <c r="B5756" s="1" t="s">
        <v>970</v>
      </c>
      <c r="C5756" s="1" t="s">
        <v>3376</v>
      </c>
      <c r="D5756" s="1" t="s">
        <v>2028</v>
      </c>
      <c r="E5756" s="1" t="s">
        <v>2018</v>
      </c>
      <c r="F5756" s="16" t="n">
        <v>99</v>
      </c>
      <c r="G5756" s="16" t="n">
        <v>750.27</v>
      </c>
      <c r="H5756" s="16" t="n">
        <v>849.27</v>
      </c>
    </row>
    <row r="5757" customFormat="false" ht="15" hidden="false" customHeight="true" outlineLevel="0" collapsed="false">
      <c r="A5757" s="1" t="s">
        <v>8217</v>
      </c>
      <c r="B5757" s="1" t="s">
        <v>1411</v>
      </c>
      <c r="C5757" s="1" t="s">
        <v>1010</v>
      </c>
      <c r="D5757" s="1" t="s">
        <v>2028</v>
      </c>
      <c r="E5757" s="1" t="s">
        <v>2018</v>
      </c>
      <c r="F5757" s="16" t="n">
        <v>79</v>
      </c>
      <c r="G5757" s="16" t="n">
        <v>1158.24</v>
      </c>
      <c r="H5757" s="16" t="n">
        <v>1237.24</v>
      </c>
    </row>
    <row r="5758" customFormat="false" ht="15" hidden="false" customHeight="true" outlineLevel="0" collapsed="false">
      <c r="A5758" s="1" t="s">
        <v>8218</v>
      </c>
      <c r="B5758" s="1" t="s">
        <v>1862</v>
      </c>
      <c r="C5758" s="1" t="s">
        <v>4398</v>
      </c>
      <c r="D5758" s="1" t="s">
        <v>2055</v>
      </c>
      <c r="E5758" s="1" t="s">
        <v>2018</v>
      </c>
      <c r="F5758" s="16" t="n">
        <v>0</v>
      </c>
      <c r="G5758" s="16" t="n">
        <v>5023.31</v>
      </c>
      <c r="H5758" s="16" t="n">
        <v>5023.31</v>
      </c>
    </row>
    <row r="5759" customFormat="false" ht="15" hidden="false" customHeight="true" outlineLevel="0" collapsed="false">
      <c r="A5759" s="1" t="s">
        <v>8219</v>
      </c>
      <c r="B5759" s="1" t="s">
        <v>1381</v>
      </c>
      <c r="C5759" s="1" t="s">
        <v>3266</v>
      </c>
      <c r="D5759" s="1" t="s">
        <v>2032</v>
      </c>
      <c r="E5759" s="1" t="s">
        <v>2018</v>
      </c>
      <c r="F5759" s="16" t="n">
        <v>79</v>
      </c>
      <c r="G5759" s="16" t="n">
        <v>2278.43</v>
      </c>
      <c r="H5759" s="16" t="n">
        <v>2357.43</v>
      </c>
    </row>
    <row r="5760" customFormat="false" ht="15" hidden="false" customHeight="true" outlineLevel="0" collapsed="false">
      <c r="A5760" s="1" t="s">
        <v>8220</v>
      </c>
      <c r="B5760" s="1" t="s">
        <v>920</v>
      </c>
      <c r="C5760" s="1" t="s">
        <v>2446</v>
      </c>
      <c r="D5760" s="1" t="s">
        <v>2028</v>
      </c>
      <c r="E5760" s="1" t="s">
        <v>2018</v>
      </c>
      <c r="F5760" s="16" t="n">
        <v>79</v>
      </c>
      <c r="G5760" s="16" t="n">
        <v>458.06</v>
      </c>
      <c r="H5760" s="16" t="n">
        <v>537.06</v>
      </c>
    </row>
    <row r="5761" customFormat="false" ht="15" hidden="false" customHeight="true" outlineLevel="0" collapsed="false">
      <c r="A5761" s="1" t="s">
        <v>8221</v>
      </c>
      <c r="B5761" s="1" t="s">
        <v>1502</v>
      </c>
      <c r="C5761" s="1" t="s">
        <v>2721</v>
      </c>
      <c r="D5761" s="1" t="s">
        <v>2021</v>
      </c>
      <c r="E5761" s="1" t="s">
        <v>2084</v>
      </c>
      <c r="F5761" s="16" t="n">
        <v>0</v>
      </c>
      <c r="G5761" s="16" t="n">
        <v>7817.38</v>
      </c>
      <c r="H5761" s="16" t="n">
        <v>7817.38</v>
      </c>
    </row>
    <row r="5762" customFormat="false" ht="15" hidden="false" customHeight="true" outlineLevel="0" collapsed="false">
      <c r="A5762" s="1" t="s">
        <v>8222</v>
      </c>
      <c r="B5762" s="1" t="s">
        <v>1733</v>
      </c>
      <c r="C5762" s="1" t="s">
        <v>294</v>
      </c>
      <c r="D5762" s="1" t="s">
        <v>2055</v>
      </c>
      <c r="E5762" s="1" t="s">
        <v>2018</v>
      </c>
      <c r="F5762" s="16" t="n">
        <v>99</v>
      </c>
      <c r="G5762" s="16" t="n">
        <v>1145.07</v>
      </c>
      <c r="H5762" s="16" t="n">
        <v>1244.07</v>
      </c>
    </row>
    <row r="5763" customFormat="false" ht="15" hidden="false" customHeight="true" outlineLevel="0" collapsed="false">
      <c r="A5763" s="1" t="s">
        <v>8223</v>
      </c>
      <c r="B5763" s="1" t="s">
        <v>1363</v>
      </c>
      <c r="C5763" s="1" t="s">
        <v>2170</v>
      </c>
      <c r="D5763" s="1" t="s">
        <v>2017</v>
      </c>
      <c r="E5763" s="1" t="s">
        <v>2018</v>
      </c>
      <c r="F5763" s="16" t="n">
        <v>0</v>
      </c>
      <c r="G5763" s="16" t="n">
        <v>2956.19</v>
      </c>
      <c r="H5763" s="16" t="n">
        <v>2956.19</v>
      </c>
    </row>
    <row r="5764" customFormat="false" ht="15" hidden="false" customHeight="true" outlineLevel="0" collapsed="false">
      <c r="A5764" s="1" t="s">
        <v>8224</v>
      </c>
      <c r="B5764" s="1" t="s">
        <v>898</v>
      </c>
      <c r="C5764" s="1" t="s">
        <v>2361</v>
      </c>
      <c r="D5764" s="1" t="s">
        <v>2032</v>
      </c>
      <c r="E5764" s="1" t="s">
        <v>2018</v>
      </c>
      <c r="F5764" s="16" t="n">
        <v>49</v>
      </c>
      <c r="G5764" s="16" t="n">
        <v>1576.8</v>
      </c>
      <c r="H5764" s="16" t="n">
        <v>1625.8</v>
      </c>
    </row>
    <row r="5765" customFormat="false" ht="15" hidden="false" customHeight="true" outlineLevel="0" collapsed="false">
      <c r="A5765" s="1" t="s">
        <v>8225</v>
      </c>
      <c r="B5765" s="1" t="s">
        <v>1777</v>
      </c>
      <c r="C5765" s="1" t="s">
        <v>2185</v>
      </c>
      <c r="D5765" s="1" t="s">
        <v>2028</v>
      </c>
      <c r="E5765" s="1" t="s">
        <v>2018</v>
      </c>
      <c r="F5765" s="16" t="n">
        <v>0</v>
      </c>
      <c r="G5765" s="16" t="n">
        <v>8575.35</v>
      </c>
      <c r="H5765" s="16" t="n">
        <v>8575.35</v>
      </c>
    </row>
    <row r="5766" customFormat="false" ht="15" hidden="false" customHeight="true" outlineLevel="0" collapsed="false">
      <c r="A5766" s="1" t="s">
        <v>8226</v>
      </c>
      <c r="B5766" s="1" t="s">
        <v>1184</v>
      </c>
      <c r="C5766" s="1" t="s">
        <v>1693</v>
      </c>
      <c r="D5766" s="1" t="s">
        <v>2017</v>
      </c>
      <c r="E5766" s="1" t="s">
        <v>2018</v>
      </c>
      <c r="F5766" s="16" t="n">
        <v>79</v>
      </c>
      <c r="G5766" s="16" t="n">
        <v>2338.78</v>
      </c>
      <c r="H5766" s="16" t="n">
        <v>2417.78</v>
      </c>
    </row>
    <row r="5767" customFormat="false" ht="15" hidden="false" customHeight="true" outlineLevel="0" collapsed="false">
      <c r="A5767" s="1" t="s">
        <v>8227</v>
      </c>
      <c r="B5767" s="1" t="s">
        <v>1052</v>
      </c>
      <c r="C5767" s="1" t="s">
        <v>2699</v>
      </c>
      <c r="D5767" s="1" t="s">
        <v>2025</v>
      </c>
      <c r="E5767" s="1" t="s">
        <v>2018</v>
      </c>
      <c r="F5767" s="16" t="n">
        <v>0</v>
      </c>
      <c r="G5767" s="16" t="n">
        <v>4273.58</v>
      </c>
      <c r="H5767" s="16" t="n">
        <v>4273.58</v>
      </c>
    </row>
    <row r="5768" customFormat="false" ht="15" hidden="false" customHeight="true" outlineLevel="0" collapsed="false">
      <c r="A5768" s="1" t="s">
        <v>8228</v>
      </c>
      <c r="B5768" s="1" t="s">
        <v>968</v>
      </c>
      <c r="C5768" s="1" t="s">
        <v>823</v>
      </c>
      <c r="D5768" s="1" t="s">
        <v>2025</v>
      </c>
      <c r="E5768" s="1" t="s">
        <v>2018</v>
      </c>
      <c r="F5768" s="16" t="n">
        <v>0</v>
      </c>
      <c r="G5768" s="16" t="n">
        <v>5045.75</v>
      </c>
      <c r="H5768" s="16" t="n">
        <v>5045.75</v>
      </c>
    </row>
    <row r="5769" customFormat="false" ht="15" hidden="false" customHeight="true" outlineLevel="0" collapsed="false">
      <c r="A5769" s="1" t="s">
        <v>8229</v>
      </c>
      <c r="B5769" s="1" t="s">
        <v>429</v>
      </c>
      <c r="C5769" s="1" t="s">
        <v>3382</v>
      </c>
      <c r="D5769" s="1" t="s">
        <v>2055</v>
      </c>
      <c r="E5769" s="1" t="s">
        <v>2018</v>
      </c>
      <c r="F5769" s="16" t="n">
        <v>0</v>
      </c>
      <c r="G5769" s="16" t="n">
        <v>9727.51</v>
      </c>
      <c r="H5769" s="16" t="n">
        <v>9727.51</v>
      </c>
    </row>
    <row r="5770" customFormat="false" ht="15" hidden="false" customHeight="true" outlineLevel="0" collapsed="false">
      <c r="A5770" s="1" t="s">
        <v>8230</v>
      </c>
      <c r="B5770" s="1" t="s">
        <v>576</v>
      </c>
      <c r="C5770" s="1" t="s">
        <v>192</v>
      </c>
      <c r="D5770" s="1" t="s">
        <v>2055</v>
      </c>
      <c r="E5770" s="1" t="s">
        <v>2018</v>
      </c>
      <c r="F5770" s="16" t="n">
        <v>0</v>
      </c>
      <c r="G5770" s="16" t="n">
        <v>12717.35</v>
      </c>
      <c r="H5770" s="16" t="n">
        <v>12717.35</v>
      </c>
    </row>
    <row r="5771" customFormat="false" ht="15" hidden="false" customHeight="true" outlineLevel="0" collapsed="false">
      <c r="A5771" s="1" t="s">
        <v>8231</v>
      </c>
      <c r="B5771" s="1" t="s">
        <v>1020</v>
      </c>
      <c r="C5771" s="1" t="s">
        <v>2211</v>
      </c>
      <c r="D5771" s="1" t="s">
        <v>2021</v>
      </c>
      <c r="E5771" s="1" t="s">
        <v>2018</v>
      </c>
      <c r="F5771" s="16" t="n">
        <v>49</v>
      </c>
      <c r="G5771" s="16" t="n">
        <v>2374.52</v>
      </c>
      <c r="H5771" s="16" t="n">
        <v>2423.52</v>
      </c>
    </row>
    <row r="5772" customFormat="false" ht="15" hidden="false" customHeight="true" outlineLevel="0" collapsed="false">
      <c r="A5772" s="1" t="s">
        <v>8232</v>
      </c>
      <c r="B5772" s="1" t="s">
        <v>199</v>
      </c>
      <c r="C5772" s="1" t="s">
        <v>1708</v>
      </c>
      <c r="D5772" s="1" t="s">
        <v>2025</v>
      </c>
      <c r="E5772" s="1" t="s">
        <v>2018</v>
      </c>
      <c r="F5772" s="16" t="n">
        <v>0</v>
      </c>
      <c r="G5772" s="16" t="n">
        <v>5478.96</v>
      </c>
      <c r="H5772" s="16" t="n">
        <v>5478.96</v>
      </c>
    </row>
    <row r="5773" customFormat="false" ht="15" hidden="false" customHeight="true" outlineLevel="0" collapsed="false">
      <c r="A5773" s="1" t="s">
        <v>8233</v>
      </c>
      <c r="B5773" s="1" t="s">
        <v>1440</v>
      </c>
      <c r="C5773" s="1" t="s">
        <v>209</v>
      </c>
      <c r="D5773" s="1" t="s">
        <v>2025</v>
      </c>
      <c r="E5773" s="1" t="s">
        <v>2045</v>
      </c>
      <c r="F5773" s="16" t="n">
        <v>99</v>
      </c>
      <c r="G5773" s="16" t="n">
        <v>2038.6</v>
      </c>
      <c r="H5773" s="16" t="n">
        <v>2137.6</v>
      </c>
    </row>
    <row r="5774" customFormat="false" ht="15" hidden="false" customHeight="true" outlineLevel="0" collapsed="false">
      <c r="A5774" s="1" t="s">
        <v>8234</v>
      </c>
      <c r="B5774" s="1" t="s">
        <v>234</v>
      </c>
      <c r="C5774" s="1" t="s">
        <v>2111</v>
      </c>
      <c r="D5774" s="1" t="s">
        <v>2055</v>
      </c>
      <c r="E5774" s="1" t="s">
        <v>2018</v>
      </c>
      <c r="F5774" s="16" t="n">
        <v>0</v>
      </c>
      <c r="G5774" s="16" t="n">
        <v>4317.03</v>
      </c>
      <c r="H5774" s="16" t="n">
        <v>4317.03</v>
      </c>
    </row>
    <row r="5775" customFormat="false" ht="15" hidden="false" customHeight="true" outlineLevel="0" collapsed="false">
      <c r="A5775" s="1" t="s">
        <v>8235</v>
      </c>
      <c r="B5775" s="1" t="s">
        <v>666</v>
      </c>
      <c r="C5775" s="1" t="s">
        <v>716</v>
      </c>
      <c r="D5775" s="1" t="s">
        <v>2025</v>
      </c>
      <c r="E5775" s="1" t="s">
        <v>2045</v>
      </c>
      <c r="F5775" s="16" t="n">
        <v>0</v>
      </c>
      <c r="G5775" s="16" t="n">
        <v>7609.65</v>
      </c>
      <c r="H5775" s="16" t="n">
        <v>7609.65</v>
      </c>
    </row>
    <row r="5776" customFormat="false" ht="15" hidden="false" customHeight="true" outlineLevel="0" collapsed="false">
      <c r="A5776" s="1" t="s">
        <v>8236</v>
      </c>
      <c r="B5776" s="1" t="s">
        <v>821</v>
      </c>
      <c r="C5776" s="1" t="s">
        <v>1094</v>
      </c>
      <c r="D5776" s="1" t="s">
        <v>2032</v>
      </c>
      <c r="E5776" s="1" t="s">
        <v>2018</v>
      </c>
      <c r="F5776" s="16" t="n">
        <v>0</v>
      </c>
      <c r="G5776" s="16" t="n">
        <v>12169.31</v>
      </c>
      <c r="H5776" s="16" t="n">
        <v>12169.31</v>
      </c>
    </row>
    <row r="5777" customFormat="false" ht="15" hidden="false" customHeight="true" outlineLevel="0" collapsed="false">
      <c r="A5777" s="1" t="s">
        <v>8237</v>
      </c>
      <c r="B5777" s="1" t="s">
        <v>1818</v>
      </c>
      <c r="C5777" s="1" t="s">
        <v>2073</v>
      </c>
      <c r="D5777" s="1" t="s">
        <v>2021</v>
      </c>
      <c r="E5777" s="1" t="s">
        <v>2018</v>
      </c>
      <c r="F5777" s="16" t="n">
        <v>0</v>
      </c>
      <c r="G5777" s="16" t="n">
        <v>10788.84</v>
      </c>
      <c r="H5777" s="16" t="n">
        <v>10788.84</v>
      </c>
    </row>
    <row r="5778" customFormat="false" ht="15" hidden="false" customHeight="true" outlineLevel="0" collapsed="false">
      <c r="A5778" s="1" t="s">
        <v>8238</v>
      </c>
      <c r="B5778" s="1" t="s">
        <v>315</v>
      </c>
      <c r="C5778" s="1" t="s">
        <v>3188</v>
      </c>
      <c r="D5778" s="1" t="s">
        <v>2025</v>
      </c>
      <c r="E5778" s="1" t="s">
        <v>2018</v>
      </c>
      <c r="F5778" s="16" t="n">
        <v>0</v>
      </c>
      <c r="G5778" s="16" t="n">
        <v>10091.51</v>
      </c>
      <c r="H5778" s="16" t="n">
        <v>10091.51</v>
      </c>
    </row>
    <row r="5779" customFormat="false" ht="15" hidden="false" customHeight="true" outlineLevel="0" collapsed="false">
      <c r="A5779" s="1" t="s">
        <v>8239</v>
      </c>
      <c r="B5779" s="1" t="s">
        <v>1214</v>
      </c>
      <c r="C5779" s="1" t="s">
        <v>2323</v>
      </c>
      <c r="D5779" s="1" t="s">
        <v>2021</v>
      </c>
      <c r="E5779" s="1" t="s">
        <v>2018</v>
      </c>
      <c r="F5779" s="16" t="n">
        <v>0</v>
      </c>
      <c r="G5779" s="16" t="n">
        <v>9828.24</v>
      </c>
      <c r="H5779" s="16" t="n">
        <v>9828.24</v>
      </c>
    </row>
    <row r="5780" customFormat="false" ht="15" hidden="false" customHeight="true" outlineLevel="0" collapsed="false">
      <c r="A5780" s="1" t="s">
        <v>8240</v>
      </c>
      <c r="B5780" s="1" t="s">
        <v>1473</v>
      </c>
      <c r="C5780" s="1" t="s">
        <v>2042</v>
      </c>
      <c r="D5780" s="1" t="s">
        <v>2017</v>
      </c>
      <c r="E5780" s="1" t="s">
        <v>2018</v>
      </c>
      <c r="F5780" s="16" t="n">
        <v>0</v>
      </c>
      <c r="G5780" s="16" t="n">
        <v>2514.09</v>
      </c>
      <c r="H5780" s="16" t="n">
        <v>2514.09</v>
      </c>
    </row>
    <row r="5781" customFormat="false" ht="15" hidden="false" customHeight="true" outlineLevel="0" collapsed="false">
      <c r="A5781" s="1" t="s">
        <v>8241</v>
      </c>
      <c r="B5781" s="1" t="s">
        <v>1897</v>
      </c>
      <c r="C5781" s="1" t="s">
        <v>651</v>
      </c>
      <c r="D5781" s="1" t="s">
        <v>2017</v>
      </c>
      <c r="E5781" s="1" t="s">
        <v>2018</v>
      </c>
      <c r="F5781" s="16" t="n">
        <v>0</v>
      </c>
      <c r="G5781" s="16" t="n">
        <v>13852.34</v>
      </c>
      <c r="H5781" s="16" t="n">
        <v>13852.34</v>
      </c>
    </row>
    <row r="5782" customFormat="false" ht="15" hidden="false" customHeight="true" outlineLevel="0" collapsed="false">
      <c r="A5782" s="1" t="s">
        <v>8242</v>
      </c>
      <c r="B5782" s="1" t="s">
        <v>1522</v>
      </c>
      <c r="C5782" s="1" t="s">
        <v>4017</v>
      </c>
      <c r="D5782" s="1" t="s">
        <v>2055</v>
      </c>
      <c r="E5782" s="1" t="s">
        <v>2018</v>
      </c>
      <c r="F5782" s="16" t="n">
        <v>0</v>
      </c>
      <c r="G5782" s="16" t="n">
        <v>6474.94</v>
      </c>
      <c r="H5782" s="16" t="n">
        <v>6474.94</v>
      </c>
    </row>
    <row r="5783" customFormat="false" ht="15" hidden="false" customHeight="true" outlineLevel="0" collapsed="false">
      <c r="A5783" s="1" t="s">
        <v>8243</v>
      </c>
      <c r="B5783" s="1" t="s">
        <v>1052</v>
      </c>
      <c r="C5783" s="1" t="s">
        <v>3063</v>
      </c>
      <c r="D5783" s="1" t="s">
        <v>2021</v>
      </c>
      <c r="E5783" s="1" t="s">
        <v>2018</v>
      </c>
      <c r="F5783" s="16" t="n">
        <v>0</v>
      </c>
      <c r="G5783" s="16" t="n">
        <v>29554.54</v>
      </c>
      <c r="H5783" s="16" t="n">
        <v>29554.54</v>
      </c>
    </row>
    <row r="5784" customFormat="false" ht="15" hidden="false" customHeight="true" outlineLevel="0" collapsed="false">
      <c r="A5784" s="1" t="s">
        <v>8244</v>
      </c>
      <c r="B5784" s="1" t="s">
        <v>329</v>
      </c>
      <c r="C5784" s="1" t="s">
        <v>2635</v>
      </c>
      <c r="D5784" s="1" t="s">
        <v>2017</v>
      </c>
      <c r="E5784" s="1" t="s">
        <v>2018</v>
      </c>
      <c r="F5784" s="16" t="n">
        <v>0</v>
      </c>
      <c r="G5784" s="16" t="n">
        <v>8351.97</v>
      </c>
      <c r="H5784" s="16" t="n">
        <v>8351.97</v>
      </c>
    </row>
    <row r="5785" customFormat="false" ht="15" hidden="false" customHeight="true" outlineLevel="0" collapsed="false">
      <c r="A5785" s="1" t="s">
        <v>8245</v>
      </c>
      <c r="B5785" s="1" t="s">
        <v>923</v>
      </c>
      <c r="C5785" s="1" t="s">
        <v>1282</v>
      </c>
      <c r="D5785" s="1" t="s">
        <v>2021</v>
      </c>
      <c r="E5785" s="1" t="s">
        <v>2018</v>
      </c>
      <c r="F5785" s="16" t="n">
        <v>49</v>
      </c>
      <c r="G5785" s="16" t="n">
        <v>819.84</v>
      </c>
      <c r="H5785" s="16" t="n">
        <v>868.84</v>
      </c>
    </row>
    <row r="5786" customFormat="false" ht="15" hidden="false" customHeight="true" outlineLevel="0" collapsed="false">
      <c r="A5786" s="1" t="s">
        <v>8246</v>
      </c>
      <c r="B5786" s="1" t="s">
        <v>985</v>
      </c>
      <c r="C5786" s="1" t="s">
        <v>1084</v>
      </c>
      <c r="D5786" s="1" t="s">
        <v>2032</v>
      </c>
      <c r="E5786" s="1" t="s">
        <v>2018</v>
      </c>
      <c r="F5786" s="16" t="n">
        <v>79</v>
      </c>
      <c r="G5786" s="16" t="n">
        <v>2073.63</v>
      </c>
      <c r="H5786" s="16" t="n">
        <v>2152.63</v>
      </c>
    </row>
    <row r="5787" customFormat="false" ht="15" hidden="false" customHeight="true" outlineLevel="0" collapsed="false">
      <c r="A5787" s="1" t="s">
        <v>8247</v>
      </c>
      <c r="B5787" s="1" t="s">
        <v>1806</v>
      </c>
      <c r="C5787" s="1" t="s">
        <v>3085</v>
      </c>
      <c r="D5787" s="1" t="s">
        <v>2025</v>
      </c>
      <c r="E5787" s="1" t="s">
        <v>2018</v>
      </c>
      <c r="F5787" s="16" t="n">
        <v>99</v>
      </c>
      <c r="G5787" s="16" t="n">
        <v>1157.21</v>
      </c>
      <c r="H5787" s="16" t="n">
        <v>1256.21</v>
      </c>
    </row>
    <row r="5788" customFormat="false" ht="15" hidden="false" customHeight="true" outlineLevel="0" collapsed="false">
      <c r="A5788" s="1" t="s">
        <v>8248</v>
      </c>
      <c r="B5788" s="1" t="s">
        <v>1905</v>
      </c>
      <c r="C5788" s="1" t="s">
        <v>2283</v>
      </c>
      <c r="D5788" s="1" t="s">
        <v>2017</v>
      </c>
      <c r="E5788" s="1" t="s">
        <v>2018</v>
      </c>
      <c r="F5788" s="16" t="n">
        <v>79</v>
      </c>
      <c r="G5788" s="16" t="n">
        <v>482.17</v>
      </c>
      <c r="H5788" s="16" t="n">
        <v>561.17</v>
      </c>
    </row>
    <row r="5789" customFormat="false" ht="15" hidden="false" customHeight="true" outlineLevel="0" collapsed="false">
      <c r="A5789" s="1" t="s">
        <v>8249</v>
      </c>
      <c r="B5789" s="1" t="s">
        <v>1446</v>
      </c>
      <c r="C5789" s="1" t="s">
        <v>334</v>
      </c>
      <c r="D5789" s="1" t="s">
        <v>2028</v>
      </c>
      <c r="E5789" s="1" t="s">
        <v>2018</v>
      </c>
      <c r="F5789" s="16" t="n">
        <v>0</v>
      </c>
      <c r="G5789" s="16" t="n">
        <v>3009.53</v>
      </c>
      <c r="H5789" s="16" t="n">
        <v>3009.53</v>
      </c>
    </row>
    <row r="5790" customFormat="false" ht="15" hidden="false" customHeight="true" outlineLevel="0" collapsed="false">
      <c r="A5790" s="1" t="s">
        <v>8250</v>
      </c>
      <c r="B5790" s="1" t="s">
        <v>595</v>
      </c>
      <c r="C5790" s="1" t="s">
        <v>1019</v>
      </c>
      <c r="D5790" s="1" t="s">
        <v>2032</v>
      </c>
      <c r="E5790" s="1" t="s">
        <v>2045</v>
      </c>
      <c r="F5790" s="16" t="n">
        <v>0</v>
      </c>
      <c r="G5790" s="16" t="n">
        <v>2620.18</v>
      </c>
      <c r="H5790" s="16" t="n">
        <v>2620.18</v>
      </c>
    </row>
    <row r="5791" customFormat="false" ht="15" hidden="false" customHeight="true" outlineLevel="0" collapsed="false">
      <c r="A5791" s="1" t="s">
        <v>8251</v>
      </c>
      <c r="B5791" s="1" t="s">
        <v>1020</v>
      </c>
      <c r="C5791" s="1" t="s">
        <v>962</v>
      </c>
      <c r="D5791" s="1" t="s">
        <v>2025</v>
      </c>
      <c r="E5791" s="1" t="s">
        <v>2018</v>
      </c>
      <c r="F5791" s="16" t="n">
        <v>49</v>
      </c>
      <c r="G5791" s="16" t="n">
        <v>2316.48</v>
      </c>
      <c r="H5791" s="16" t="n">
        <v>2365.48</v>
      </c>
    </row>
    <row r="5792" customFormat="false" ht="15" hidden="false" customHeight="true" outlineLevel="0" collapsed="false">
      <c r="A5792" s="1" t="s">
        <v>8252</v>
      </c>
      <c r="B5792" s="1" t="s">
        <v>1753</v>
      </c>
      <c r="C5792" s="1" t="s">
        <v>635</v>
      </c>
      <c r="D5792" s="1" t="s">
        <v>2025</v>
      </c>
      <c r="E5792" s="1" t="s">
        <v>2018</v>
      </c>
      <c r="F5792" s="16" t="n">
        <v>99</v>
      </c>
      <c r="G5792" s="16" t="n">
        <v>1050.01</v>
      </c>
      <c r="H5792" s="16" t="n">
        <v>1149.01</v>
      </c>
    </row>
    <row r="5793" customFormat="false" ht="15" hidden="false" customHeight="true" outlineLevel="0" collapsed="false">
      <c r="A5793" s="1" t="s">
        <v>8253</v>
      </c>
      <c r="B5793" s="1" t="s">
        <v>1742</v>
      </c>
      <c r="C5793" s="1" t="s">
        <v>2474</v>
      </c>
      <c r="D5793" s="1" t="s">
        <v>2017</v>
      </c>
      <c r="E5793" s="1" t="s">
        <v>2018</v>
      </c>
      <c r="F5793" s="16" t="n">
        <v>0</v>
      </c>
      <c r="G5793" s="16" t="n">
        <v>5840.84</v>
      </c>
      <c r="H5793" s="16" t="n">
        <v>5840.84</v>
      </c>
    </row>
    <row r="5794" customFormat="false" ht="15" hidden="false" customHeight="true" outlineLevel="0" collapsed="false">
      <c r="A5794" s="1" t="s">
        <v>8254</v>
      </c>
      <c r="B5794" s="1" t="s">
        <v>1190</v>
      </c>
      <c r="C5794" s="1" t="s">
        <v>629</v>
      </c>
      <c r="D5794" s="1" t="s">
        <v>2017</v>
      </c>
      <c r="E5794" s="1" t="s">
        <v>2018</v>
      </c>
      <c r="F5794" s="16" t="n">
        <v>0</v>
      </c>
      <c r="G5794" s="16" t="n">
        <v>19544.39</v>
      </c>
      <c r="H5794" s="16" t="n">
        <v>19544.39</v>
      </c>
    </row>
    <row r="5795" customFormat="false" ht="15" hidden="false" customHeight="true" outlineLevel="0" collapsed="false">
      <c r="A5795" s="1" t="s">
        <v>8255</v>
      </c>
      <c r="B5795" s="1" t="s">
        <v>433</v>
      </c>
      <c r="C5795" s="1" t="s">
        <v>2388</v>
      </c>
      <c r="D5795" s="1" t="s">
        <v>2032</v>
      </c>
      <c r="E5795" s="1" t="s">
        <v>2018</v>
      </c>
      <c r="F5795" s="16" t="n">
        <v>0</v>
      </c>
      <c r="G5795" s="16" t="n">
        <v>13107.76</v>
      </c>
      <c r="H5795" s="16" t="n">
        <v>13107.76</v>
      </c>
    </row>
    <row r="5796" customFormat="false" ht="15" hidden="false" customHeight="true" outlineLevel="0" collapsed="false">
      <c r="A5796" s="1" t="s">
        <v>8256</v>
      </c>
      <c r="B5796" s="1" t="s">
        <v>382</v>
      </c>
      <c r="C5796" s="1" t="s">
        <v>3295</v>
      </c>
      <c r="D5796" s="1" t="s">
        <v>2017</v>
      </c>
      <c r="E5796" s="1" t="s">
        <v>2018</v>
      </c>
      <c r="F5796" s="16" t="n">
        <v>99</v>
      </c>
      <c r="G5796" s="16" t="n">
        <v>528.95</v>
      </c>
      <c r="H5796" s="16" t="n">
        <v>627.95</v>
      </c>
    </row>
    <row r="5797" customFormat="false" ht="15" hidden="false" customHeight="true" outlineLevel="0" collapsed="false">
      <c r="A5797" s="1" t="s">
        <v>8257</v>
      </c>
      <c r="B5797" s="1" t="s">
        <v>809</v>
      </c>
      <c r="C5797" s="1" t="s">
        <v>3312</v>
      </c>
      <c r="D5797" s="1" t="s">
        <v>2017</v>
      </c>
      <c r="E5797" s="1" t="s">
        <v>2018</v>
      </c>
      <c r="F5797" s="16" t="n">
        <v>0</v>
      </c>
      <c r="G5797" s="16" t="n">
        <v>3931.3</v>
      </c>
      <c r="H5797" s="16" t="n">
        <v>3931.3</v>
      </c>
    </row>
    <row r="5798" customFormat="false" ht="15" hidden="false" customHeight="true" outlineLevel="0" collapsed="false">
      <c r="A5798" s="1" t="s">
        <v>8258</v>
      </c>
      <c r="B5798" s="1" t="s">
        <v>308</v>
      </c>
      <c r="C5798" s="1" t="s">
        <v>2635</v>
      </c>
      <c r="D5798" s="1" t="s">
        <v>2055</v>
      </c>
      <c r="E5798" s="1" t="s">
        <v>2018</v>
      </c>
      <c r="F5798" s="16" t="n">
        <v>99</v>
      </c>
      <c r="G5798" s="16" t="n">
        <v>425.08</v>
      </c>
      <c r="H5798" s="16" t="n">
        <v>524.08</v>
      </c>
    </row>
    <row r="5799" customFormat="false" ht="15" hidden="false" customHeight="true" outlineLevel="0" collapsed="false">
      <c r="A5799" s="1" t="s">
        <v>8259</v>
      </c>
      <c r="B5799" s="1" t="s">
        <v>1448</v>
      </c>
      <c r="C5799" s="1" t="s">
        <v>2170</v>
      </c>
      <c r="D5799" s="1" t="s">
        <v>2025</v>
      </c>
      <c r="E5799" s="1" t="s">
        <v>2018</v>
      </c>
      <c r="F5799" s="16" t="n">
        <v>99</v>
      </c>
      <c r="G5799" s="16" t="n">
        <v>433.95</v>
      </c>
      <c r="H5799" s="16" t="n">
        <v>532.95</v>
      </c>
    </row>
    <row r="5800" customFormat="false" ht="15" hidden="false" customHeight="true" outlineLevel="0" collapsed="false">
      <c r="A5800" s="1" t="s">
        <v>8260</v>
      </c>
      <c r="B5800" s="1" t="s">
        <v>1756</v>
      </c>
      <c r="C5800" s="1" t="s">
        <v>4806</v>
      </c>
      <c r="D5800" s="1" t="s">
        <v>2025</v>
      </c>
      <c r="E5800" s="1" t="s">
        <v>2018</v>
      </c>
      <c r="F5800" s="16" t="n">
        <v>0</v>
      </c>
      <c r="G5800" s="16" t="n">
        <v>7345.36</v>
      </c>
      <c r="H5800" s="16" t="n">
        <v>7345.36</v>
      </c>
    </row>
    <row r="5801" customFormat="false" ht="15" hidden="false" customHeight="true" outlineLevel="0" collapsed="false">
      <c r="A5801" s="1" t="s">
        <v>8261</v>
      </c>
      <c r="B5801" s="1" t="s">
        <v>622</v>
      </c>
      <c r="C5801" s="1" t="s">
        <v>1030</v>
      </c>
      <c r="D5801" s="1" t="s">
        <v>2032</v>
      </c>
      <c r="E5801" s="1" t="s">
        <v>2018</v>
      </c>
      <c r="F5801" s="16" t="n">
        <v>79</v>
      </c>
      <c r="G5801" s="16" t="n">
        <v>2250.81</v>
      </c>
      <c r="H5801" s="16" t="n">
        <v>2329.81</v>
      </c>
    </row>
    <row r="5802" customFormat="false" ht="15" hidden="false" customHeight="true" outlineLevel="0" collapsed="false">
      <c r="A5802" s="1" t="s">
        <v>8262</v>
      </c>
      <c r="B5802" s="1" t="s">
        <v>1860</v>
      </c>
      <c r="C5802" s="1" t="s">
        <v>319</v>
      </c>
      <c r="D5802" s="1" t="s">
        <v>2025</v>
      </c>
      <c r="E5802" s="1" t="s">
        <v>2018</v>
      </c>
      <c r="F5802" s="16" t="n">
        <v>79</v>
      </c>
      <c r="G5802" s="16" t="n">
        <v>482.17</v>
      </c>
      <c r="H5802" s="16" t="n">
        <v>561.17</v>
      </c>
    </row>
    <row r="5803" customFormat="false" ht="15" hidden="false" customHeight="true" outlineLevel="0" collapsed="false">
      <c r="A5803" s="1" t="s">
        <v>8263</v>
      </c>
      <c r="B5803" s="1" t="s">
        <v>945</v>
      </c>
      <c r="C5803" s="1" t="s">
        <v>2480</v>
      </c>
      <c r="D5803" s="1" t="s">
        <v>2021</v>
      </c>
      <c r="E5803" s="1" t="s">
        <v>2018</v>
      </c>
      <c r="F5803" s="16" t="n">
        <v>49</v>
      </c>
      <c r="G5803" s="16" t="n">
        <v>712.76</v>
      </c>
      <c r="H5803" s="16" t="n">
        <v>761.76</v>
      </c>
    </row>
    <row r="5804" customFormat="false" ht="15" hidden="false" customHeight="true" outlineLevel="0" collapsed="false">
      <c r="A5804" s="1" t="s">
        <v>8264</v>
      </c>
      <c r="B5804" s="1" t="s">
        <v>433</v>
      </c>
      <c r="C5804" s="1" t="s">
        <v>2079</v>
      </c>
      <c r="D5804" s="1" t="s">
        <v>2055</v>
      </c>
      <c r="E5804" s="1" t="s">
        <v>2018</v>
      </c>
      <c r="F5804" s="16" t="n">
        <v>79</v>
      </c>
      <c r="G5804" s="16" t="n">
        <v>409.84</v>
      </c>
      <c r="H5804" s="16" t="n">
        <v>488.84</v>
      </c>
    </row>
    <row r="5805" customFormat="false" ht="15" hidden="false" customHeight="true" outlineLevel="0" collapsed="false">
      <c r="A5805" s="1" t="s">
        <v>8265</v>
      </c>
      <c r="B5805" s="1" t="s">
        <v>364</v>
      </c>
      <c r="C5805" s="1" t="s">
        <v>2272</v>
      </c>
      <c r="D5805" s="1" t="s">
        <v>2017</v>
      </c>
      <c r="E5805" s="1" t="s">
        <v>2018</v>
      </c>
      <c r="F5805" s="16" t="n">
        <v>0</v>
      </c>
      <c r="G5805" s="16" t="n">
        <v>4227.22</v>
      </c>
      <c r="H5805" s="16" t="n">
        <v>4227.22</v>
      </c>
    </row>
    <row r="5806" customFormat="false" ht="15" hidden="false" customHeight="true" outlineLevel="0" collapsed="false">
      <c r="A5806" s="1" t="s">
        <v>8266</v>
      </c>
      <c r="B5806" s="1" t="s">
        <v>1384</v>
      </c>
      <c r="C5806" s="1" t="s">
        <v>4202</v>
      </c>
      <c r="D5806" s="1" t="s">
        <v>2017</v>
      </c>
      <c r="E5806" s="1" t="s">
        <v>2018</v>
      </c>
      <c r="F5806" s="16" t="n">
        <v>79</v>
      </c>
      <c r="G5806" s="16" t="n">
        <v>861.75</v>
      </c>
      <c r="H5806" s="16" t="n">
        <v>940.75</v>
      </c>
    </row>
    <row r="5807" customFormat="false" ht="15" hidden="false" customHeight="true" outlineLevel="0" collapsed="false">
      <c r="A5807" s="1" t="s">
        <v>8267</v>
      </c>
      <c r="B5807" s="1" t="s">
        <v>970</v>
      </c>
      <c r="C5807" s="1" t="s">
        <v>1590</v>
      </c>
      <c r="D5807" s="1" t="s">
        <v>2021</v>
      </c>
      <c r="E5807" s="1" t="s">
        <v>2018</v>
      </c>
      <c r="F5807" s="16" t="n">
        <v>0</v>
      </c>
      <c r="G5807" s="16" t="n">
        <v>9024.16</v>
      </c>
      <c r="H5807" s="16" t="n">
        <v>9024.16</v>
      </c>
    </row>
    <row r="5808" customFormat="false" ht="15" hidden="false" customHeight="true" outlineLevel="0" collapsed="false">
      <c r="A5808" s="1" t="s">
        <v>8268</v>
      </c>
      <c r="B5808" s="1" t="s">
        <v>249</v>
      </c>
      <c r="C5808" s="1" t="s">
        <v>699</v>
      </c>
      <c r="D5808" s="1" t="s">
        <v>2017</v>
      </c>
      <c r="E5808" s="1" t="s">
        <v>2018</v>
      </c>
      <c r="F5808" s="16" t="n">
        <v>0</v>
      </c>
      <c r="G5808" s="16" t="n">
        <v>4918.81</v>
      </c>
      <c r="H5808" s="16" t="n">
        <v>4918.81</v>
      </c>
    </row>
    <row r="5809" customFormat="false" ht="15" hidden="false" customHeight="true" outlineLevel="0" collapsed="false">
      <c r="A5809" s="1" t="s">
        <v>8269</v>
      </c>
      <c r="B5809" s="1" t="s">
        <v>234</v>
      </c>
      <c r="C5809" s="1" t="s">
        <v>2775</v>
      </c>
      <c r="D5809" s="1" t="s">
        <v>2021</v>
      </c>
      <c r="E5809" s="1" t="s">
        <v>2018</v>
      </c>
      <c r="F5809" s="16" t="n">
        <v>99</v>
      </c>
      <c r="G5809" s="16" t="n">
        <v>1762.59</v>
      </c>
      <c r="H5809" s="16" t="n">
        <v>1861.59</v>
      </c>
    </row>
    <row r="5810" customFormat="false" ht="15" hidden="false" customHeight="true" outlineLevel="0" collapsed="false">
      <c r="A5810" s="1" t="s">
        <v>8270</v>
      </c>
      <c r="B5810" s="1" t="s">
        <v>1473</v>
      </c>
      <c r="C5810" s="1" t="s">
        <v>1162</v>
      </c>
      <c r="D5810" s="1" t="s">
        <v>2017</v>
      </c>
      <c r="E5810" s="1" t="s">
        <v>2018</v>
      </c>
      <c r="F5810" s="16" t="n">
        <v>0</v>
      </c>
      <c r="G5810" s="16" t="n">
        <v>12493.33</v>
      </c>
      <c r="H5810" s="16" t="n">
        <v>12493.33</v>
      </c>
    </row>
    <row r="5811" customFormat="false" ht="15" hidden="false" customHeight="true" outlineLevel="0" collapsed="false">
      <c r="A5811" s="1" t="s">
        <v>8271</v>
      </c>
      <c r="B5811" s="1" t="s">
        <v>1613</v>
      </c>
      <c r="C5811" s="1" t="s">
        <v>1582</v>
      </c>
      <c r="D5811" s="1" t="s">
        <v>2021</v>
      </c>
      <c r="E5811" s="1" t="s">
        <v>2018</v>
      </c>
      <c r="F5811" s="16" t="n">
        <v>0</v>
      </c>
      <c r="G5811" s="16" t="n">
        <v>5365.22</v>
      </c>
      <c r="H5811" s="16" t="n">
        <v>5365.22</v>
      </c>
    </row>
    <row r="5812" customFormat="false" ht="15" hidden="false" customHeight="true" outlineLevel="0" collapsed="false">
      <c r="A5812" s="1" t="s">
        <v>8272</v>
      </c>
      <c r="B5812" s="1" t="s">
        <v>408</v>
      </c>
      <c r="C5812" s="1" t="s">
        <v>565</v>
      </c>
      <c r="D5812" s="1" t="s">
        <v>2021</v>
      </c>
      <c r="E5812" s="1" t="s">
        <v>2022</v>
      </c>
      <c r="F5812" s="16" t="n">
        <v>0</v>
      </c>
      <c r="G5812" s="16" t="n">
        <v>12069.15</v>
      </c>
      <c r="H5812" s="16" t="n">
        <v>12069.15</v>
      </c>
    </row>
    <row r="5813" customFormat="false" ht="15" hidden="false" customHeight="true" outlineLevel="0" collapsed="false">
      <c r="A5813" s="1" t="s">
        <v>8273</v>
      </c>
      <c r="B5813" s="1" t="s">
        <v>860</v>
      </c>
      <c r="C5813" s="1" t="s">
        <v>4233</v>
      </c>
      <c r="D5813" s="1" t="s">
        <v>2028</v>
      </c>
      <c r="E5813" s="1" t="s">
        <v>2018</v>
      </c>
      <c r="F5813" s="16" t="n">
        <v>49</v>
      </c>
      <c r="G5813" s="16" t="n">
        <v>2043.6</v>
      </c>
      <c r="H5813" s="16" t="n">
        <v>2092.6</v>
      </c>
    </row>
    <row r="5814" customFormat="false" ht="15" hidden="false" customHeight="true" outlineLevel="0" collapsed="false">
      <c r="A5814" s="1" t="s">
        <v>8274</v>
      </c>
      <c r="B5814" s="1" t="s">
        <v>1502</v>
      </c>
      <c r="C5814" s="1" t="s">
        <v>1051</v>
      </c>
      <c r="D5814" s="1" t="s">
        <v>2025</v>
      </c>
      <c r="E5814" s="1" t="s">
        <v>2045</v>
      </c>
      <c r="F5814" s="16" t="n">
        <v>0</v>
      </c>
      <c r="G5814" s="16" t="n">
        <v>2828.35</v>
      </c>
      <c r="H5814" s="16" t="n">
        <v>2828.35</v>
      </c>
    </row>
    <row r="5815" customFormat="false" ht="15" hidden="false" customHeight="true" outlineLevel="0" collapsed="false">
      <c r="A5815" s="1" t="s">
        <v>8275</v>
      </c>
      <c r="B5815" s="1" t="s">
        <v>249</v>
      </c>
      <c r="C5815" s="1" t="s">
        <v>1674</v>
      </c>
      <c r="D5815" s="1" t="s">
        <v>2025</v>
      </c>
      <c r="E5815" s="1" t="s">
        <v>2018</v>
      </c>
      <c r="F5815" s="16" t="n">
        <v>0</v>
      </c>
      <c r="G5815" s="16" t="n">
        <v>7170.45</v>
      </c>
      <c r="H5815" s="16" t="n">
        <v>7170.45</v>
      </c>
    </row>
    <row r="5816" customFormat="false" ht="15" hidden="false" customHeight="true" outlineLevel="0" collapsed="false">
      <c r="A5816" s="1" t="s">
        <v>8276</v>
      </c>
      <c r="B5816" s="1" t="s">
        <v>893</v>
      </c>
      <c r="C5816" s="1" t="s">
        <v>1781</v>
      </c>
      <c r="D5816" s="1" t="s">
        <v>2032</v>
      </c>
      <c r="E5816" s="1" t="s">
        <v>2045</v>
      </c>
      <c r="F5816" s="16" t="n">
        <v>0</v>
      </c>
      <c r="G5816" s="16" t="n">
        <v>5769.38</v>
      </c>
      <c r="H5816" s="16" t="n">
        <v>5769.38</v>
      </c>
    </row>
    <row r="5817" customFormat="false" ht="15" hidden="false" customHeight="true" outlineLevel="0" collapsed="false">
      <c r="A5817" s="1" t="s">
        <v>8277</v>
      </c>
      <c r="B5817" s="1" t="s">
        <v>1041</v>
      </c>
      <c r="C5817" s="1" t="s">
        <v>2555</v>
      </c>
      <c r="D5817" s="1" t="s">
        <v>2021</v>
      </c>
      <c r="E5817" s="1" t="s">
        <v>2018</v>
      </c>
      <c r="F5817" s="16" t="n">
        <v>0</v>
      </c>
      <c r="G5817" s="16" t="n">
        <v>10850.25</v>
      </c>
      <c r="H5817" s="16" t="n">
        <v>10850.25</v>
      </c>
    </row>
    <row r="5818" customFormat="false" ht="15" hidden="false" customHeight="true" outlineLevel="0" collapsed="false">
      <c r="A5818" s="1" t="s">
        <v>8278</v>
      </c>
      <c r="B5818" s="1" t="s">
        <v>1537</v>
      </c>
      <c r="C5818" s="1" t="s">
        <v>2111</v>
      </c>
      <c r="D5818" s="1" t="s">
        <v>2025</v>
      </c>
      <c r="E5818" s="1" t="s">
        <v>2018</v>
      </c>
      <c r="F5818" s="16" t="n">
        <v>49</v>
      </c>
      <c r="G5818" s="16" t="n">
        <v>458.06</v>
      </c>
      <c r="H5818" s="16" t="n">
        <v>507.06</v>
      </c>
    </row>
    <row r="5819" customFormat="false" ht="15" hidden="false" customHeight="true" outlineLevel="0" collapsed="false">
      <c r="A5819" s="1" t="s">
        <v>8279</v>
      </c>
      <c r="B5819" s="1" t="s">
        <v>447</v>
      </c>
      <c r="C5819" s="1" t="s">
        <v>1103</v>
      </c>
      <c r="D5819" s="1" t="s">
        <v>2025</v>
      </c>
      <c r="E5819" s="1" t="s">
        <v>2045</v>
      </c>
      <c r="F5819" s="16" t="n">
        <v>0</v>
      </c>
      <c r="G5819" s="16" t="n">
        <v>6090.53</v>
      </c>
      <c r="H5819" s="16" t="n">
        <v>6090.53</v>
      </c>
    </row>
    <row r="5820" customFormat="false" ht="15" hidden="false" customHeight="true" outlineLevel="0" collapsed="false">
      <c r="A5820" s="1" t="s">
        <v>8280</v>
      </c>
      <c r="B5820" s="1" t="s">
        <v>1145</v>
      </c>
      <c r="C5820" s="1" t="s">
        <v>3955</v>
      </c>
      <c r="D5820" s="1" t="s">
        <v>2025</v>
      </c>
      <c r="E5820" s="1" t="s">
        <v>2018</v>
      </c>
      <c r="F5820" s="16" t="n">
        <v>0</v>
      </c>
      <c r="G5820" s="16" t="n">
        <v>4980.44</v>
      </c>
      <c r="H5820" s="16" t="n">
        <v>4980.44</v>
      </c>
    </row>
    <row r="5821" customFormat="false" ht="15" hidden="false" customHeight="true" outlineLevel="0" collapsed="false">
      <c r="A5821" s="1" t="s">
        <v>8281</v>
      </c>
      <c r="B5821" s="1" t="s">
        <v>1733</v>
      </c>
      <c r="C5821" s="1" t="s">
        <v>3156</v>
      </c>
      <c r="D5821" s="1" t="s">
        <v>2017</v>
      </c>
      <c r="E5821" s="1" t="s">
        <v>2018</v>
      </c>
      <c r="F5821" s="16" t="n">
        <v>49</v>
      </c>
      <c r="G5821" s="16" t="n">
        <v>311.15</v>
      </c>
      <c r="H5821" s="16" t="n">
        <v>360.15</v>
      </c>
    </row>
    <row r="5822" customFormat="false" ht="15" hidden="false" customHeight="true" outlineLevel="0" collapsed="false">
      <c r="A5822" s="1" t="s">
        <v>8282</v>
      </c>
      <c r="B5822" s="1" t="s">
        <v>1317</v>
      </c>
      <c r="C5822" s="1" t="s">
        <v>1150</v>
      </c>
      <c r="D5822" s="1" t="s">
        <v>2017</v>
      </c>
      <c r="E5822" s="1" t="s">
        <v>2018</v>
      </c>
      <c r="F5822" s="16" t="n">
        <v>0</v>
      </c>
      <c r="G5822" s="16" t="n">
        <v>9842.15</v>
      </c>
      <c r="H5822" s="16" t="n">
        <v>9842.15</v>
      </c>
    </row>
    <row r="5823" customFormat="false" ht="15" hidden="false" customHeight="true" outlineLevel="0" collapsed="false">
      <c r="A5823" s="1" t="s">
        <v>8283</v>
      </c>
      <c r="B5823" s="1" t="s">
        <v>893</v>
      </c>
      <c r="C5823" s="1" t="s">
        <v>3897</v>
      </c>
      <c r="D5823" s="1" t="s">
        <v>2025</v>
      </c>
      <c r="E5823" s="1" t="s">
        <v>2018</v>
      </c>
      <c r="F5823" s="16" t="n">
        <v>0</v>
      </c>
      <c r="G5823" s="16" t="n">
        <v>11807.41</v>
      </c>
      <c r="H5823" s="16" t="n">
        <v>11807.41</v>
      </c>
    </row>
    <row r="5824" customFormat="false" ht="15" hidden="false" customHeight="true" outlineLevel="0" collapsed="false">
      <c r="A5824" s="1" t="s">
        <v>8284</v>
      </c>
      <c r="B5824" s="1" t="s">
        <v>837</v>
      </c>
      <c r="C5824" s="1" t="s">
        <v>3258</v>
      </c>
      <c r="D5824" s="1" t="s">
        <v>2028</v>
      </c>
      <c r="E5824" s="1" t="s">
        <v>2018</v>
      </c>
      <c r="F5824" s="16" t="n">
        <v>79</v>
      </c>
      <c r="G5824" s="16" t="n">
        <v>1160.11</v>
      </c>
      <c r="H5824" s="16" t="n">
        <v>1239.11</v>
      </c>
    </row>
    <row r="5825" customFormat="false" ht="15" hidden="false" customHeight="true" outlineLevel="0" collapsed="false">
      <c r="A5825" s="1" t="s">
        <v>8285</v>
      </c>
      <c r="B5825" s="1" t="s">
        <v>705</v>
      </c>
      <c r="C5825" s="1" t="s">
        <v>2191</v>
      </c>
      <c r="D5825" s="1" t="s">
        <v>2025</v>
      </c>
      <c r="E5825" s="1" t="s">
        <v>2018</v>
      </c>
      <c r="F5825" s="16" t="n">
        <v>99</v>
      </c>
      <c r="G5825" s="16" t="n">
        <v>1364.75</v>
      </c>
      <c r="H5825" s="16" t="n">
        <v>1463.75</v>
      </c>
    </row>
    <row r="5826" customFormat="false" ht="15" hidden="false" customHeight="true" outlineLevel="0" collapsed="false">
      <c r="A5826" s="1" t="s">
        <v>8286</v>
      </c>
      <c r="B5826" s="1" t="s">
        <v>1747</v>
      </c>
      <c r="C5826" s="1" t="s">
        <v>1282</v>
      </c>
      <c r="D5826" s="1" t="s">
        <v>2017</v>
      </c>
      <c r="E5826" s="1" t="s">
        <v>2018</v>
      </c>
      <c r="F5826" s="16" t="n">
        <v>0</v>
      </c>
      <c r="G5826" s="16" t="n">
        <v>13585.89</v>
      </c>
      <c r="H5826" s="16" t="n">
        <v>13585.89</v>
      </c>
    </row>
    <row r="5827" customFormat="false" ht="15" hidden="false" customHeight="true" outlineLevel="0" collapsed="false">
      <c r="A5827" s="1" t="s">
        <v>8287</v>
      </c>
      <c r="B5827" s="1" t="s">
        <v>1806</v>
      </c>
      <c r="C5827" s="1" t="s">
        <v>2797</v>
      </c>
      <c r="D5827" s="1" t="s">
        <v>2021</v>
      </c>
      <c r="E5827" s="1" t="s">
        <v>2018</v>
      </c>
      <c r="F5827" s="16" t="n">
        <v>0</v>
      </c>
      <c r="G5827" s="16" t="n">
        <v>4247.33</v>
      </c>
      <c r="H5827" s="16" t="n">
        <v>4247.33</v>
      </c>
    </row>
    <row r="5828" customFormat="false" ht="15" hidden="false" customHeight="true" outlineLevel="0" collapsed="false">
      <c r="A5828" s="1" t="s">
        <v>8288</v>
      </c>
      <c r="B5828" s="1" t="s">
        <v>803</v>
      </c>
      <c r="C5828" s="1" t="s">
        <v>3312</v>
      </c>
      <c r="D5828" s="1" t="s">
        <v>2025</v>
      </c>
      <c r="E5828" s="1" t="s">
        <v>2022</v>
      </c>
      <c r="F5828" s="16" t="n">
        <v>0</v>
      </c>
      <c r="G5828" s="16" t="n">
        <v>29008.8</v>
      </c>
      <c r="H5828" s="16" t="n">
        <v>29008.8</v>
      </c>
    </row>
    <row r="5829" customFormat="false" ht="15" hidden="false" customHeight="true" outlineLevel="0" collapsed="false">
      <c r="A5829" s="1" t="s">
        <v>8289</v>
      </c>
      <c r="B5829" s="1" t="s">
        <v>1107</v>
      </c>
      <c r="C5829" s="1" t="s">
        <v>2367</v>
      </c>
      <c r="D5829" s="1" t="s">
        <v>2025</v>
      </c>
      <c r="E5829" s="1" t="s">
        <v>2018</v>
      </c>
      <c r="F5829" s="16" t="n">
        <v>0</v>
      </c>
      <c r="G5829" s="16" t="n">
        <v>7192.87</v>
      </c>
      <c r="H5829" s="16" t="n">
        <v>7192.87</v>
      </c>
    </row>
    <row r="5830" customFormat="false" ht="15" hidden="false" customHeight="true" outlineLevel="0" collapsed="false">
      <c r="A5830" s="1" t="s">
        <v>8290</v>
      </c>
      <c r="B5830" s="1" t="s">
        <v>514</v>
      </c>
      <c r="C5830" s="1" t="s">
        <v>2476</v>
      </c>
      <c r="D5830" s="1" t="s">
        <v>2028</v>
      </c>
      <c r="E5830" s="1" t="s">
        <v>2018</v>
      </c>
      <c r="F5830" s="16" t="n">
        <v>49</v>
      </c>
      <c r="G5830" s="16" t="n">
        <v>2158.52</v>
      </c>
      <c r="H5830" s="16" t="n">
        <v>2207.52</v>
      </c>
    </row>
    <row r="5831" customFormat="false" ht="15" hidden="false" customHeight="true" outlineLevel="0" collapsed="false">
      <c r="A5831" s="1" t="s">
        <v>8291</v>
      </c>
      <c r="B5831" s="1" t="s">
        <v>1193</v>
      </c>
      <c r="C5831" s="1" t="s">
        <v>3042</v>
      </c>
      <c r="D5831" s="1" t="s">
        <v>2028</v>
      </c>
      <c r="E5831" s="1" t="s">
        <v>2018</v>
      </c>
      <c r="F5831" s="16" t="n">
        <v>0</v>
      </c>
      <c r="G5831" s="16" t="n">
        <v>8908.88</v>
      </c>
      <c r="H5831" s="16" t="n">
        <v>8908.88</v>
      </c>
    </row>
    <row r="5832" customFormat="false" ht="15" hidden="false" customHeight="true" outlineLevel="0" collapsed="false">
      <c r="A5832" s="1" t="s">
        <v>8292</v>
      </c>
      <c r="B5832" s="1" t="s">
        <v>989</v>
      </c>
      <c r="C5832" s="1" t="s">
        <v>4806</v>
      </c>
      <c r="D5832" s="1" t="s">
        <v>2017</v>
      </c>
      <c r="E5832" s="1" t="s">
        <v>2018</v>
      </c>
      <c r="F5832" s="16" t="n">
        <v>79</v>
      </c>
      <c r="G5832" s="16" t="n">
        <v>1246</v>
      </c>
      <c r="H5832" s="16" t="n">
        <v>1325</v>
      </c>
    </row>
    <row r="5833" customFormat="false" ht="15" hidden="false" customHeight="true" outlineLevel="0" collapsed="false">
      <c r="A5833" s="1" t="s">
        <v>8293</v>
      </c>
      <c r="B5833" s="1" t="s">
        <v>1154</v>
      </c>
      <c r="C5833" s="1" t="s">
        <v>1144</v>
      </c>
      <c r="D5833" s="1" t="s">
        <v>2017</v>
      </c>
      <c r="E5833" s="1" t="s">
        <v>2018</v>
      </c>
      <c r="F5833" s="16" t="n">
        <v>0</v>
      </c>
      <c r="G5833" s="16" t="n">
        <v>20727.46</v>
      </c>
      <c r="H5833" s="16" t="n">
        <v>20727.46</v>
      </c>
    </row>
    <row r="5834" customFormat="false" ht="15" hidden="false" customHeight="true" outlineLevel="0" collapsed="false">
      <c r="A5834" s="1" t="s">
        <v>8294</v>
      </c>
      <c r="B5834" s="1" t="s">
        <v>1733</v>
      </c>
      <c r="C5834" s="1" t="s">
        <v>3042</v>
      </c>
      <c r="D5834" s="1" t="s">
        <v>2055</v>
      </c>
      <c r="E5834" s="1" t="s">
        <v>2018</v>
      </c>
      <c r="F5834" s="16" t="n">
        <v>79</v>
      </c>
      <c r="G5834" s="16" t="n">
        <v>311.15</v>
      </c>
      <c r="H5834" s="16" t="n">
        <v>390.15</v>
      </c>
    </row>
    <row r="5835" customFormat="false" ht="15" hidden="false" customHeight="true" outlineLevel="0" collapsed="false">
      <c r="A5835" s="1" t="s">
        <v>8295</v>
      </c>
      <c r="B5835" s="1" t="s">
        <v>1071</v>
      </c>
      <c r="C5835" s="1" t="s">
        <v>3429</v>
      </c>
      <c r="D5835" s="1" t="s">
        <v>2025</v>
      </c>
      <c r="E5835" s="1" t="s">
        <v>2045</v>
      </c>
      <c r="F5835" s="16" t="n">
        <v>0</v>
      </c>
      <c r="G5835" s="16" t="n">
        <v>2880.52</v>
      </c>
      <c r="H5835" s="16" t="n">
        <v>2880.52</v>
      </c>
    </row>
    <row r="5836" customFormat="false" ht="15" hidden="false" customHeight="true" outlineLevel="0" collapsed="false">
      <c r="A5836" s="1" t="s">
        <v>8296</v>
      </c>
      <c r="B5836" s="1" t="s">
        <v>1510</v>
      </c>
      <c r="C5836" s="1" t="s">
        <v>3776</v>
      </c>
      <c r="D5836" s="1" t="s">
        <v>2025</v>
      </c>
      <c r="E5836" s="1" t="s">
        <v>2018</v>
      </c>
      <c r="F5836" s="16" t="n">
        <v>0</v>
      </c>
      <c r="G5836" s="16" t="n">
        <v>3793.17</v>
      </c>
      <c r="H5836" s="16" t="n">
        <v>3793.17</v>
      </c>
    </row>
    <row r="5837" customFormat="false" ht="15" hidden="false" customHeight="true" outlineLevel="0" collapsed="false">
      <c r="A5837" s="1" t="s">
        <v>8297</v>
      </c>
      <c r="B5837" s="1" t="s">
        <v>1806</v>
      </c>
      <c r="C5837" s="1" t="s">
        <v>2069</v>
      </c>
      <c r="D5837" s="1" t="s">
        <v>2017</v>
      </c>
      <c r="E5837" s="1" t="s">
        <v>2018</v>
      </c>
      <c r="F5837" s="16" t="n">
        <v>79</v>
      </c>
      <c r="G5837" s="16" t="n">
        <v>1121.4</v>
      </c>
      <c r="H5837" s="16" t="n">
        <v>1200.4</v>
      </c>
    </row>
    <row r="5838" customFormat="false" ht="15" hidden="false" customHeight="true" outlineLevel="0" collapsed="false">
      <c r="A5838" s="1" t="s">
        <v>8298</v>
      </c>
      <c r="B5838" s="1" t="s">
        <v>1052</v>
      </c>
      <c r="C5838" s="1" t="s">
        <v>1282</v>
      </c>
      <c r="D5838" s="1" t="s">
        <v>2025</v>
      </c>
      <c r="E5838" s="1" t="s">
        <v>2018</v>
      </c>
      <c r="F5838" s="16" t="n">
        <v>0</v>
      </c>
      <c r="G5838" s="16" t="n">
        <v>3350.7</v>
      </c>
      <c r="H5838" s="16" t="n">
        <v>3350.7</v>
      </c>
    </row>
    <row r="5839" customFormat="false" ht="15" hidden="false" customHeight="true" outlineLevel="0" collapsed="false">
      <c r="A5839" s="1" t="s">
        <v>8299</v>
      </c>
      <c r="B5839" s="1" t="s">
        <v>1187</v>
      </c>
      <c r="C5839" s="1" t="s">
        <v>3204</v>
      </c>
      <c r="D5839" s="1" t="s">
        <v>2017</v>
      </c>
      <c r="E5839" s="1" t="s">
        <v>2018</v>
      </c>
      <c r="F5839" s="16" t="n">
        <v>99</v>
      </c>
      <c r="G5839" s="16" t="n">
        <v>964.34</v>
      </c>
      <c r="H5839" s="16" t="n">
        <v>1063.34</v>
      </c>
    </row>
    <row r="5840" customFormat="false" ht="15" hidden="false" customHeight="true" outlineLevel="0" collapsed="false">
      <c r="A5840" s="1" t="s">
        <v>8300</v>
      </c>
      <c r="B5840" s="1" t="s">
        <v>1798</v>
      </c>
      <c r="C5840" s="1" t="s">
        <v>3025</v>
      </c>
      <c r="D5840" s="1" t="s">
        <v>2017</v>
      </c>
      <c r="E5840" s="1" t="s">
        <v>2018</v>
      </c>
      <c r="F5840" s="16" t="n">
        <v>79</v>
      </c>
      <c r="G5840" s="16" t="n">
        <v>433.95</v>
      </c>
      <c r="H5840" s="16" t="n">
        <v>512.95</v>
      </c>
    </row>
    <row r="5841" customFormat="false" ht="15" hidden="false" customHeight="true" outlineLevel="0" collapsed="false">
      <c r="A5841" s="1" t="s">
        <v>8301</v>
      </c>
      <c r="B5841" s="1" t="s">
        <v>458</v>
      </c>
      <c r="C5841" s="1" t="s">
        <v>128</v>
      </c>
      <c r="D5841" s="1" t="s">
        <v>2028</v>
      </c>
      <c r="E5841" s="1" t="s">
        <v>2018</v>
      </c>
      <c r="F5841" s="16" t="n">
        <v>99</v>
      </c>
      <c r="G5841" s="16" t="n">
        <v>964.34</v>
      </c>
      <c r="H5841" s="16" t="n">
        <v>1063.34</v>
      </c>
    </row>
    <row r="5842" customFormat="false" ht="15" hidden="false" customHeight="true" outlineLevel="0" collapsed="false">
      <c r="A5842" s="1" t="s">
        <v>8302</v>
      </c>
      <c r="B5842" s="1" t="s">
        <v>385</v>
      </c>
      <c r="C5842" s="1" t="s">
        <v>865</v>
      </c>
      <c r="D5842" s="1" t="s">
        <v>2025</v>
      </c>
      <c r="E5842" s="1" t="s">
        <v>2018</v>
      </c>
      <c r="F5842" s="16" t="n">
        <v>0</v>
      </c>
      <c r="G5842" s="16" t="n">
        <v>16846.47</v>
      </c>
      <c r="H5842" s="16" t="n">
        <v>16846.47</v>
      </c>
    </row>
    <row r="5843" customFormat="false" ht="15" hidden="false" customHeight="true" outlineLevel="0" collapsed="false">
      <c r="A5843" s="1" t="s">
        <v>8303</v>
      </c>
      <c r="B5843" s="1" t="s">
        <v>348</v>
      </c>
      <c r="C5843" s="1" t="s">
        <v>757</v>
      </c>
      <c r="D5843" s="1" t="s">
        <v>2025</v>
      </c>
      <c r="E5843" s="1" t="s">
        <v>2022</v>
      </c>
      <c r="F5843" s="16" t="n">
        <v>0</v>
      </c>
      <c r="G5843" s="16" t="n">
        <v>7783.13</v>
      </c>
      <c r="H5843" s="16" t="n">
        <v>7783.13</v>
      </c>
    </row>
    <row r="5844" customFormat="false" ht="15" hidden="false" customHeight="true" outlineLevel="0" collapsed="false">
      <c r="A5844" s="1" t="s">
        <v>8304</v>
      </c>
      <c r="B5844" s="1" t="s">
        <v>472</v>
      </c>
      <c r="C5844" s="1" t="s">
        <v>2394</v>
      </c>
      <c r="D5844" s="1" t="s">
        <v>2028</v>
      </c>
      <c r="E5844" s="1" t="s">
        <v>2018</v>
      </c>
      <c r="F5844" s="16" t="n">
        <v>79</v>
      </c>
      <c r="G5844" s="16" t="n">
        <v>712.76</v>
      </c>
      <c r="H5844" s="16" t="n">
        <v>791.76</v>
      </c>
    </row>
    <row r="5845" customFormat="false" ht="15" hidden="false" customHeight="true" outlineLevel="0" collapsed="false">
      <c r="A5845" s="1" t="s">
        <v>8305</v>
      </c>
      <c r="B5845" s="1" t="s">
        <v>1375</v>
      </c>
      <c r="C5845" s="1" t="s">
        <v>632</v>
      </c>
      <c r="D5845" s="1" t="s">
        <v>2032</v>
      </c>
      <c r="E5845" s="1" t="s">
        <v>2018</v>
      </c>
      <c r="F5845" s="16" t="n">
        <v>79</v>
      </c>
      <c r="G5845" s="16" t="n">
        <v>2025.73</v>
      </c>
      <c r="H5845" s="16" t="n">
        <v>2104.73</v>
      </c>
    </row>
    <row r="5846" customFormat="false" ht="15" hidden="false" customHeight="true" outlineLevel="0" collapsed="false">
      <c r="A5846" s="1" t="s">
        <v>8306</v>
      </c>
      <c r="B5846" s="1" t="s">
        <v>1145</v>
      </c>
      <c r="C5846" s="1" t="s">
        <v>3308</v>
      </c>
      <c r="D5846" s="1" t="s">
        <v>2032</v>
      </c>
      <c r="E5846" s="1" t="s">
        <v>2018</v>
      </c>
      <c r="F5846" s="16" t="n">
        <v>79</v>
      </c>
      <c r="G5846" s="16" t="n">
        <v>2142.79</v>
      </c>
      <c r="H5846" s="16" t="n">
        <v>2221.79</v>
      </c>
    </row>
    <row r="5847" customFormat="false" ht="15" hidden="false" customHeight="true" outlineLevel="0" collapsed="false">
      <c r="A5847" s="1" t="s">
        <v>8307</v>
      </c>
      <c r="B5847" s="1" t="s">
        <v>1459</v>
      </c>
      <c r="C5847" s="1" t="s">
        <v>2695</v>
      </c>
      <c r="D5847" s="1" t="s">
        <v>2017</v>
      </c>
      <c r="E5847" s="1" t="s">
        <v>2018</v>
      </c>
      <c r="F5847" s="16" t="n">
        <v>0</v>
      </c>
      <c r="G5847" s="16" t="n">
        <v>6087.61</v>
      </c>
      <c r="H5847" s="16" t="n">
        <v>6087.61</v>
      </c>
    </row>
    <row r="5848" customFormat="false" ht="15" hidden="false" customHeight="true" outlineLevel="0" collapsed="false">
      <c r="A5848" s="1" t="s">
        <v>8308</v>
      </c>
      <c r="B5848" s="1" t="s">
        <v>968</v>
      </c>
      <c r="C5848" s="1" t="s">
        <v>354</v>
      </c>
      <c r="D5848" s="1" t="s">
        <v>2055</v>
      </c>
      <c r="E5848" s="1" t="s">
        <v>2018</v>
      </c>
      <c r="F5848" s="16" t="n">
        <v>0</v>
      </c>
      <c r="G5848" s="16" t="n">
        <v>2830.04</v>
      </c>
      <c r="H5848" s="16" t="n">
        <v>2830.04</v>
      </c>
    </row>
    <row r="5849" customFormat="false" ht="15" hidden="false" customHeight="true" outlineLevel="0" collapsed="false">
      <c r="A5849" s="1" t="s">
        <v>8309</v>
      </c>
      <c r="B5849" s="1" t="s">
        <v>199</v>
      </c>
      <c r="C5849" s="1" t="s">
        <v>2154</v>
      </c>
      <c r="D5849" s="1" t="s">
        <v>2028</v>
      </c>
      <c r="E5849" s="1" t="s">
        <v>2018</v>
      </c>
      <c r="F5849" s="16" t="n">
        <v>0</v>
      </c>
      <c r="G5849" s="16" t="n">
        <v>16657.88</v>
      </c>
      <c r="H5849" s="16" t="n">
        <v>16657.88</v>
      </c>
    </row>
    <row r="5850" customFormat="false" ht="15" hidden="false" customHeight="true" outlineLevel="0" collapsed="false">
      <c r="A5850" s="1" t="s">
        <v>8310</v>
      </c>
      <c r="B5850" s="1" t="s">
        <v>1750</v>
      </c>
      <c r="C5850" s="1" t="s">
        <v>3002</v>
      </c>
      <c r="D5850" s="1" t="s">
        <v>2025</v>
      </c>
      <c r="E5850" s="1" t="s">
        <v>2018</v>
      </c>
      <c r="F5850" s="16" t="n">
        <v>0</v>
      </c>
      <c r="G5850" s="16" t="n">
        <v>7590.89</v>
      </c>
      <c r="H5850" s="16" t="n">
        <v>7590.89</v>
      </c>
    </row>
    <row r="5851" customFormat="false" ht="15" hidden="false" customHeight="true" outlineLevel="0" collapsed="false">
      <c r="A5851" s="1" t="s">
        <v>8311</v>
      </c>
      <c r="B5851" s="1" t="s">
        <v>1209</v>
      </c>
      <c r="C5851" s="1" t="s">
        <v>203</v>
      </c>
      <c r="D5851" s="1" t="s">
        <v>2017</v>
      </c>
      <c r="E5851" s="1" t="s">
        <v>2022</v>
      </c>
      <c r="F5851" s="16" t="n">
        <v>99</v>
      </c>
      <c r="G5851" s="16" t="n">
        <v>2255.79</v>
      </c>
      <c r="H5851" s="16" t="n">
        <v>2354.79</v>
      </c>
    </row>
    <row r="5852" customFormat="false" ht="15" hidden="false" customHeight="true" outlineLevel="0" collapsed="false">
      <c r="A5852" s="1" t="s">
        <v>8312</v>
      </c>
      <c r="B5852" s="1" t="s">
        <v>123</v>
      </c>
      <c r="C5852" s="1" t="s">
        <v>1073</v>
      </c>
      <c r="D5852" s="1" t="s">
        <v>2025</v>
      </c>
      <c r="E5852" s="1" t="s">
        <v>2045</v>
      </c>
      <c r="F5852" s="16" t="n">
        <v>0</v>
      </c>
      <c r="G5852" s="16" t="n">
        <v>2959.05</v>
      </c>
      <c r="H5852" s="16" t="n">
        <v>2959.05</v>
      </c>
    </row>
    <row r="5853" customFormat="false" ht="15" hidden="false" customHeight="true" outlineLevel="0" collapsed="false">
      <c r="A5853" s="1" t="s">
        <v>8313</v>
      </c>
      <c r="B5853" s="1" t="s">
        <v>1239</v>
      </c>
      <c r="C5853" s="1" t="s">
        <v>1097</v>
      </c>
      <c r="D5853" s="1" t="s">
        <v>2055</v>
      </c>
      <c r="E5853" s="1" t="s">
        <v>2018</v>
      </c>
      <c r="F5853" s="16" t="n">
        <v>49</v>
      </c>
      <c r="G5853" s="16" t="n">
        <v>482.17</v>
      </c>
      <c r="H5853" s="16" t="n">
        <v>531.17</v>
      </c>
    </row>
    <row r="5854" customFormat="false" ht="15" hidden="false" customHeight="true" outlineLevel="0" collapsed="false">
      <c r="A5854" s="1" t="s">
        <v>8314</v>
      </c>
      <c r="B5854" s="1" t="s">
        <v>1244</v>
      </c>
      <c r="C5854" s="1" t="s">
        <v>2288</v>
      </c>
      <c r="D5854" s="1" t="s">
        <v>2021</v>
      </c>
      <c r="E5854" s="1" t="s">
        <v>2018</v>
      </c>
      <c r="F5854" s="16" t="n">
        <v>0</v>
      </c>
      <c r="G5854" s="16" t="n">
        <v>3076.5</v>
      </c>
      <c r="H5854" s="16" t="n">
        <v>3076.5</v>
      </c>
    </row>
    <row r="5855" customFormat="false" ht="15" hidden="false" customHeight="true" outlineLevel="0" collapsed="false">
      <c r="A5855" s="1" t="s">
        <v>8315</v>
      </c>
      <c r="B5855" s="1" t="s">
        <v>1187</v>
      </c>
      <c r="C5855" s="1" t="s">
        <v>2188</v>
      </c>
      <c r="D5855" s="1" t="s">
        <v>2021</v>
      </c>
      <c r="E5855" s="1" t="s">
        <v>2018</v>
      </c>
      <c r="F5855" s="16" t="n">
        <v>0</v>
      </c>
      <c r="G5855" s="16" t="n">
        <v>7671.77</v>
      </c>
      <c r="H5855" s="16" t="n">
        <v>7671.77</v>
      </c>
    </row>
    <row r="5856" customFormat="false" ht="15" hidden="false" customHeight="true" outlineLevel="0" collapsed="false">
      <c r="A5856" s="1" t="s">
        <v>8316</v>
      </c>
      <c r="B5856" s="1" t="s">
        <v>582</v>
      </c>
      <c r="C5856" s="1" t="s">
        <v>2047</v>
      </c>
      <c r="D5856" s="1" t="s">
        <v>2025</v>
      </c>
      <c r="E5856" s="1" t="s">
        <v>2018</v>
      </c>
      <c r="F5856" s="16" t="n">
        <v>99</v>
      </c>
      <c r="G5856" s="16" t="n">
        <v>1616.3</v>
      </c>
      <c r="H5856" s="16" t="n">
        <v>1715.3</v>
      </c>
    </row>
    <row r="5857" customFormat="false" ht="15" hidden="false" customHeight="true" outlineLevel="0" collapsed="false">
      <c r="A5857" s="1" t="s">
        <v>8317</v>
      </c>
      <c r="B5857" s="1" t="s">
        <v>1703</v>
      </c>
      <c r="C5857" s="1" t="s">
        <v>679</v>
      </c>
      <c r="D5857" s="1" t="s">
        <v>2017</v>
      </c>
      <c r="E5857" s="1" t="s">
        <v>2018</v>
      </c>
      <c r="F5857" s="16" t="n">
        <v>49</v>
      </c>
      <c r="G5857" s="16" t="n">
        <v>750.27</v>
      </c>
      <c r="H5857" s="16" t="n">
        <v>799.27</v>
      </c>
    </row>
    <row r="5858" customFormat="false" ht="15" hidden="false" customHeight="true" outlineLevel="0" collapsed="false">
      <c r="A5858" s="1" t="s">
        <v>8318</v>
      </c>
      <c r="B5858" s="1" t="s">
        <v>945</v>
      </c>
      <c r="C5858" s="1" t="s">
        <v>2733</v>
      </c>
      <c r="D5858" s="1" t="s">
        <v>2025</v>
      </c>
      <c r="E5858" s="1" t="s">
        <v>2045</v>
      </c>
      <c r="F5858" s="16" t="n">
        <v>0</v>
      </c>
      <c r="G5858" s="16" t="n">
        <v>7194.38</v>
      </c>
      <c r="H5858" s="16" t="n">
        <v>7194.38</v>
      </c>
    </row>
    <row r="5859" customFormat="false" ht="15" hidden="false" customHeight="true" outlineLevel="0" collapsed="false">
      <c r="A5859" s="1" t="s">
        <v>8319</v>
      </c>
      <c r="B5859" s="1" t="s">
        <v>453</v>
      </c>
      <c r="C5859" s="1" t="s">
        <v>3176</v>
      </c>
      <c r="D5859" s="1" t="s">
        <v>2017</v>
      </c>
      <c r="E5859" s="1" t="s">
        <v>2018</v>
      </c>
      <c r="F5859" s="16" t="n">
        <v>49</v>
      </c>
      <c r="G5859" s="16" t="n">
        <v>1011.72</v>
      </c>
      <c r="H5859" s="16" t="n">
        <v>1060.72</v>
      </c>
    </row>
    <row r="5860" customFormat="false" ht="15" hidden="false" customHeight="true" outlineLevel="0" collapsed="false">
      <c r="A5860" s="1" t="s">
        <v>8320</v>
      </c>
      <c r="B5860" s="1" t="s">
        <v>1473</v>
      </c>
      <c r="C5860" s="1" t="s">
        <v>6126</v>
      </c>
      <c r="D5860" s="1" t="s">
        <v>2017</v>
      </c>
      <c r="E5860" s="1" t="s">
        <v>2018</v>
      </c>
      <c r="F5860" s="16" t="n">
        <v>0</v>
      </c>
      <c r="G5860" s="16" t="n">
        <v>4810.74</v>
      </c>
      <c r="H5860" s="16" t="n">
        <v>4810.74</v>
      </c>
    </row>
    <row r="5861" customFormat="false" ht="15" hidden="false" customHeight="true" outlineLevel="0" collapsed="false">
      <c r="A5861" s="1" t="s">
        <v>8321</v>
      </c>
      <c r="B5861" s="1" t="s">
        <v>1860</v>
      </c>
      <c r="C5861" s="1" t="s">
        <v>3176</v>
      </c>
      <c r="D5861" s="1" t="s">
        <v>2017</v>
      </c>
      <c r="E5861" s="1" t="s">
        <v>2018</v>
      </c>
      <c r="F5861" s="16" t="n">
        <v>0</v>
      </c>
      <c r="G5861" s="16" t="n">
        <v>11451.73</v>
      </c>
      <c r="H5861" s="16" t="n">
        <v>11451.73</v>
      </c>
    </row>
    <row r="5862" customFormat="false" ht="15" hidden="false" customHeight="true" outlineLevel="0" collapsed="false">
      <c r="A5862" s="1" t="s">
        <v>8322</v>
      </c>
      <c r="B5862" s="1" t="s">
        <v>1844</v>
      </c>
      <c r="C5862" s="1" t="s">
        <v>3210</v>
      </c>
      <c r="D5862" s="1" t="s">
        <v>2025</v>
      </c>
      <c r="E5862" s="1" t="s">
        <v>2018</v>
      </c>
      <c r="F5862" s="16" t="n">
        <v>0</v>
      </c>
      <c r="G5862" s="16" t="n">
        <v>19438.9</v>
      </c>
      <c r="H5862" s="16" t="n">
        <v>19438.9</v>
      </c>
    </row>
    <row r="5863" customFormat="false" ht="15" hidden="false" customHeight="true" outlineLevel="0" collapsed="false">
      <c r="A5863" s="1" t="s">
        <v>8323</v>
      </c>
      <c r="B5863" s="1" t="s">
        <v>1351</v>
      </c>
      <c r="C5863" s="1" t="s">
        <v>2747</v>
      </c>
      <c r="D5863" s="1" t="s">
        <v>2032</v>
      </c>
      <c r="E5863" s="1" t="s">
        <v>2018</v>
      </c>
      <c r="F5863" s="16" t="n">
        <v>79</v>
      </c>
      <c r="G5863" s="16" t="n">
        <v>1269.06</v>
      </c>
      <c r="H5863" s="16" t="n">
        <v>1348.06</v>
      </c>
    </row>
    <row r="5864" customFormat="false" ht="15" hidden="false" customHeight="true" outlineLevel="0" collapsed="false">
      <c r="A5864" s="1" t="s">
        <v>8324</v>
      </c>
      <c r="B5864" s="1" t="s">
        <v>147</v>
      </c>
      <c r="C5864" s="1" t="s">
        <v>2794</v>
      </c>
      <c r="D5864" s="1" t="s">
        <v>2025</v>
      </c>
      <c r="E5864" s="1" t="s">
        <v>2018</v>
      </c>
      <c r="F5864" s="16" t="n">
        <v>99</v>
      </c>
      <c r="G5864" s="16" t="n">
        <v>1446.51</v>
      </c>
      <c r="H5864" s="16" t="n">
        <v>1545.51</v>
      </c>
    </row>
    <row r="5865" customFormat="false" ht="15" hidden="false" customHeight="true" outlineLevel="0" collapsed="false">
      <c r="A5865" s="1" t="s">
        <v>8325</v>
      </c>
      <c r="B5865" s="1" t="s">
        <v>1502</v>
      </c>
      <c r="C5865" s="1" t="s">
        <v>2086</v>
      </c>
      <c r="D5865" s="1" t="s">
        <v>2055</v>
      </c>
      <c r="E5865" s="1" t="s">
        <v>2084</v>
      </c>
      <c r="F5865" s="16" t="n">
        <v>0</v>
      </c>
      <c r="G5865" s="16" t="n">
        <v>2886.03</v>
      </c>
      <c r="H5865" s="16" t="n">
        <v>2886.03</v>
      </c>
    </row>
    <row r="5866" customFormat="false" ht="15" hidden="false" customHeight="true" outlineLevel="0" collapsed="false">
      <c r="A5866" s="1" t="s">
        <v>8326</v>
      </c>
      <c r="B5866" s="1" t="s">
        <v>379</v>
      </c>
      <c r="C5866" s="1" t="s">
        <v>2137</v>
      </c>
      <c r="D5866" s="1" t="s">
        <v>2017</v>
      </c>
      <c r="E5866" s="1" t="s">
        <v>2018</v>
      </c>
      <c r="F5866" s="16" t="n">
        <v>0</v>
      </c>
      <c r="G5866" s="16" t="n">
        <v>4681.29</v>
      </c>
      <c r="H5866" s="16" t="n">
        <v>4681.29</v>
      </c>
    </row>
    <row r="5867" customFormat="false" ht="15" hidden="false" customHeight="true" outlineLevel="0" collapsed="false">
      <c r="A5867" s="1" t="s">
        <v>8327</v>
      </c>
      <c r="B5867" s="1" t="s">
        <v>1860</v>
      </c>
      <c r="C5867" s="1" t="s">
        <v>1168</v>
      </c>
      <c r="D5867" s="1" t="s">
        <v>2017</v>
      </c>
      <c r="E5867" s="1" t="s">
        <v>2018</v>
      </c>
      <c r="F5867" s="16" t="n">
        <v>0</v>
      </c>
      <c r="G5867" s="16" t="n">
        <v>9713.96</v>
      </c>
      <c r="H5867" s="16" t="n">
        <v>9713.96</v>
      </c>
    </row>
    <row r="5868" customFormat="false" ht="15" hidden="false" customHeight="true" outlineLevel="0" collapsed="false">
      <c r="A5868" s="1" t="s">
        <v>8328</v>
      </c>
      <c r="B5868" s="1" t="s">
        <v>1727</v>
      </c>
      <c r="C5868" s="1" t="s">
        <v>2527</v>
      </c>
      <c r="D5868" s="1" t="s">
        <v>2021</v>
      </c>
      <c r="E5868" s="1" t="s">
        <v>2018</v>
      </c>
      <c r="F5868" s="16" t="n">
        <v>99</v>
      </c>
      <c r="G5868" s="16" t="n">
        <v>2398.35</v>
      </c>
      <c r="H5868" s="16" t="n">
        <v>2497.35</v>
      </c>
    </row>
    <row r="5869" customFormat="false" ht="15" hidden="false" customHeight="true" outlineLevel="0" collapsed="false">
      <c r="A5869" s="1" t="s">
        <v>8329</v>
      </c>
      <c r="B5869" s="1" t="s">
        <v>138</v>
      </c>
      <c r="C5869" s="1" t="s">
        <v>3521</v>
      </c>
      <c r="D5869" s="1" t="s">
        <v>2017</v>
      </c>
      <c r="E5869" s="1" t="s">
        <v>2018</v>
      </c>
      <c r="F5869" s="16" t="n">
        <v>99</v>
      </c>
      <c r="G5869" s="16" t="n">
        <v>2344</v>
      </c>
      <c r="H5869" s="16" t="n">
        <v>2443</v>
      </c>
    </row>
    <row r="5870" customFormat="false" ht="15" hidden="false" customHeight="true" outlineLevel="0" collapsed="false">
      <c r="A5870" s="1" t="s">
        <v>8330</v>
      </c>
      <c r="B5870" s="1" t="s">
        <v>1897</v>
      </c>
      <c r="C5870" s="1" t="s">
        <v>1291</v>
      </c>
      <c r="D5870" s="1" t="s">
        <v>2028</v>
      </c>
      <c r="E5870" s="1" t="s">
        <v>2045</v>
      </c>
      <c r="F5870" s="16" t="n">
        <v>0</v>
      </c>
      <c r="G5870" s="16" t="n">
        <v>6277.07</v>
      </c>
      <c r="H5870" s="16" t="n">
        <v>6277.07</v>
      </c>
    </row>
    <row r="5871" customFormat="false" ht="15" hidden="false" customHeight="true" outlineLevel="0" collapsed="false">
      <c r="A5871" s="1" t="s">
        <v>8331</v>
      </c>
      <c r="B5871" s="1" t="s">
        <v>1910</v>
      </c>
      <c r="C5871" s="1" t="s">
        <v>1276</v>
      </c>
      <c r="D5871" s="1" t="s">
        <v>2025</v>
      </c>
      <c r="E5871" s="1" t="s">
        <v>2018</v>
      </c>
      <c r="F5871" s="16" t="n">
        <v>79</v>
      </c>
      <c r="G5871" s="16" t="n">
        <v>1500.54</v>
      </c>
      <c r="H5871" s="16" t="n">
        <v>1579.54</v>
      </c>
    </row>
    <row r="5872" customFormat="false" ht="15" hidden="false" customHeight="true" outlineLevel="0" collapsed="false">
      <c r="A5872" s="1" t="s">
        <v>8332</v>
      </c>
      <c r="B5872" s="1" t="s">
        <v>447</v>
      </c>
      <c r="C5872" s="1" t="s">
        <v>2797</v>
      </c>
      <c r="D5872" s="1" t="s">
        <v>2017</v>
      </c>
      <c r="E5872" s="1" t="s">
        <v>2018</v>
      </c>
      <c r="F5872" s="16" t="n">
        <v>0</v>
      </c>
      <c r="G5872" s="16" t="n">
        <v>5537.11</v>
      </c>
      <c r="H5872" s="16" t="n">
        <v>5537.11</v>
      </c>
    </row>
    <row r="5873" customFormat="false" ht="15" hidden="false" customHeight="true" outlineLevel="0" collapsed="false">
      <c r="A5873" s="1" t="s">
        <v>8333</v>
      </c>
      <c r="B5873" s="1" t="s">
        <v>458</v>
      </c>
      <c r="C5873" s="1" t="s">
        <v>2188</v>
      </c>
      <c r="D5873" s="1" t="s">
        <v>2032</v>
      </c>
      <c r="E5873" s="1" t="s">
        <v>2018</v>
      </c>
      <c r="F5873" s="16" t="n">
        <v>49</v>
      </c>
      <c r="G5873" s="16" t="n">
        <v>1478.08</v>
      </c>
      <c r="H5873" s="16" t="n">
        <v>1527.08</v>
      </c>
    </row>
    <row r="5874" customFormat="false" ht="15" hidden="false" customHeight="true" outlineLevel="0" collapsed="false">
      <c r="A5874" s="1" t="s">
        <v>8334</v>
      </c>
      <c r="B5874" s="1" t="s">
        <v>645</v>
      </c>
      <c r="C5874" s="1" t="s">
        <v>2275</v>
      </c>
      <c r="D5874" s="1" t="s">
        <v>2025</v>
      </c>
      <c r="E5874" s="1" t="s">
        <v>2018</v>
      </c>
      <c r="F5874" s="16" t="n">
        <v>0</v>
      </c>
      <c r="G5874" s="16" t="n">
        <v>6051.91</v>
      </c>
      <c r="H5874" s="16" t="n">
        <v>6051.91</v>
      </c>
    </row>
    <row r="5875" customFormat="false" ht="15" hidden="false" customHeight="true" outlineLevel="0" collapsed="false">
      <c r="A5875" s="1" t="s">
        <v>8335</v>
      </c>
      <c r="B5875" s="1" t="s">
        <v>1435</v>
      </c>
      <c r="C5875" s="1" t="s">
        <v>2351</v>
      </c>
      <c r="D5875" s="1" t="s">
        <v>2017</v>
      </c>
      <c r="E5875" s="1" t="s">
        <v>2018</v>
      </c>
      <c r="F5875" s="16" t="n">
        <v>0</v>
      </c>
      <c r="G5875" s="16" t="n">
        <v>13543.87</v>
      </c>
      <c r="H5875" s="16" t="n">
        <v>13543.87</v>
      </c>
    </row>
    <row r="5876" customFormat="false" ht="15" hidden="false" customHeight="true" outlineLevel="0" collapsed="false">
      <c r="A5876" s="1" t="s">
        <v>8336</v>
      </c>
      <c r="B5876" s="1" t="s">
        <v>1049</v>
      </c>
      <c r="C5876" s="1" t="s">
        <v>3217</v>
      </c>
      <c r="D5876" s="1" t="s">
        <v>2025</v>
      </c>
      <c r="E5876" s="1" t="s">
        <v>2018</v>
      </c>
      <c r="F5876" s="16" t="n">
        <v>0</v>
      </c>
      <c r="G5876" s="16" t="n">
        <v>7490.34</v>
      </c>
      <c r="H5876" s="16" t="n">
        <v>7490.34</v>
      </c>
    </row>
    <row r="5877" customFormat="false" ht="15" hidden="false" customHeight="true" outlineLevel="0" collapsed="false">
      <c r="A5877" s="1" t="s">
        <v>8337</v>
      </c>
      <c r="B5877" s="1" t="s">
        <v>1239</v>
      </c>
      <c r="C5877" s="1" t="s">
        <v>3188</v>
      </c>
      <c r="D5877" s="1" t="s">
        <v>2055</v>
      </c>
      <c r="E5877" s="1" t="s">
        <v>2018</v>
      </c>
      <c r="F5877" s="16" t="n">
        <v>0</v>
      </c>
      <c r="G5877" s="16" t="n">
        <v>6822.61</v>
      </c>
      <c r="H5877" s="16" t="n">
        <v>6822.61</v>
      </c>
    </row>
    <row r="5878" customFormat="false" ht="15" hidden="false" customHeight="true" outlineLevel="0" collapsed="false">
      <c r="A5878" s="1" t="s">
        <v>8338</v>
      </c>
      <c r="B5878" s="1" t="s">
        <v>315</v>
      </c>
      <c r="C5878" s="1" t="s">
        <v>2692</v>
      </c>
      <c r="D5878" s="1" t="s">
        <v>2017</v>
      </c>
      <c r="E5878" s="1" t="s">
        <v>2018</v>
      </c>
      <c r="F5878" s="16" t="n">
        <v>99</v>
      </c>
      <c r="G5878" s="16" t="n">
        <v>1042.42</v>
      </c>
      <c r="H5878" s="16" t="n">
        <v>1141.42</v>
      </c>
    </row>
    <row r="5879" customFormat="false" ht="15" hidden="false" customHeight="true" outlineLevel="0" collapsed="false">
      <c r="A5879" s="1" t="s">
        <v>8339</v>
      </c>
      <c r="B5879" s="1" t="s">
        <v>1244</v>
      </c>
      <c r="C5879" s="1" t="s">
        <v>4133</v>
      </c>
      <c r="D5879" s="1" t="s">
        <v>2055</v>
      </c>
      <c r="E5879" s="1" t="s">
        <v>2018</v>
      </c>
      <c r="F5879" s="16" t="n">
        <v>49</v>
      </c>
      <c r="G5879" s="16" t="n">
        <v>2374.52</v>
      </c>
      <c r="H5879" s="16" t="n">
        <v>2423.52</v>
      </c>
    </row>
    <row r="5880" customFormat="false" ht="15" hidden="false" customHeight="true" outlineLevel="0" collapsed="false">
      <c r="A5880" s="1" t="s">
        <v>8340</v>
      </c>
      <c r="B5880" s="1" t="s">
        <v>408</v>
      </c>
      <c r="C5880" s="1" t="s">
        <v>3314</v>
      </c>
      <c r="D5880" s="1" t="s">
        <v>2025</v>
      </c>
      <c r="E5880" s="1" t="s">
        <v>2018</v>
      </c>
      <c r="F5880" s="16" t="n">
        <v>49</v>
      </c>
      <c r="G5880" s="16" t="n">
        <v>1866.27</v>
      </c>
      <c r="H5880" s="16" t="n">
        <v>1915.27</v>
      </c>
    </row>
    <row r="5881" customFormat="false" ht="15" hidden="false" customHeight="true" outlineLevel="0" collapsed="false">
      <c r="A5881" s="1" t="s">
        <v>8341</v>
      </c>
      <c r="B5881" s="1" t="s">
        <v>934</v>
      </c>
      <c r="C5881" s="1" t="s">
        <v>2807</v>
      </c>
      <c r="D5881" s="1" t="s">
        <v>2025</v>
      </c>
      <c r="E5881" s="1" t="s">
        <v>2018</v>
      </c>
      <c r="F5881" s="16" t="n">
        <v>0</v>
      </c>
      <c r="G5881" s="16" t="n">
        <v>4807.25</v>
      </c>
      <c r="H5881" s="16" t="n">
        <v>4807.25</v>
      </c>
    </row>
    <row r="5882" customFormat="false" ht="15" hidden="false" customHeight="true" outlineLevel="0" collapsed="false">
      <c r="A5882" s="1" t="s">
        <v>8342</v>
      </c>
      <c r="B5882" s="1" t="s">
        <v>360</v>
      </c>
      <c r="C5882" s="1" t="s">
        <v>1156</v>
      </c>
      <c r="D5882" s="1" t="s">
        <v>2028</v>
      </c>
      <c r="E5882" s="1" t="s">
        <v>2018</v>
      </c>
      <c r="F5882" s="16" t="n">
        <v>0</v>
      </c>
      <c r="G5882" s="16" t="n">
        <v>3246.93</v>
      </c>
      <c r="H5882" s="16" t="n">
        <v>3246.93</v>
      </c>
    </row>
    <row r="5883" customFormat="false" ht="15" hidden="false" customHeight="true" outlineLevel="0" collapsed="false">
      <c r="A5883" s="1" t="s">
        <v>8343</v>
      </c>
      <c r="B5883" s="1" t="s">
        <v>1088</v>
      </c>
      <c r="C5883" s="1" t="s">
        <v>751</v>
      </c>
      <c r="D5883" s="1" t="s">
        <v>2032</v>
      </c>
      <c r="E5883" s="1" t="s">
        <v>2018</v>
      </c>
      <c r="F5883" s="16" t="n">
        <v>99</v>
      </c>
      <c r="G5883" s="16" t="n">
        <v>591.85</v>
      </c>
      <c r="H5883" s="16" t="n">
        <v>690.85</v>
      </c>
    </row>
    <row r="5884" customFormat="false" ht="15" hidden="false" customHeight="true" outlineLevel="0" collapsed="false">
      <c r="A5884" s="1" t="s">
        <v>8344</v>
      </c>
      <c r="B5884" s="1" t="s">
        <v>1473</v>
      </c>
      <c r="C5884" s="1" t="s">
        <v>2518</v>
      </c>
      <c r="D5884" s="1" t="s">
        <v>2017</v>
      </c>
      <c r="E5884" s="1" t="s">
        <v>2018</v>
      </c>
      <c r="F5884" s="16" t="n">
        <v>0</v>
      </c>
      <c r="G5884" s="16" t="n">
        <v>14742.36</v>
      </c>
      <c r="H5884" s="16" t="n">
        <v>14742.36</v>
      </c>
    </row>
    <row r="5885" customFormat="false" ht="15" hidden="false" customHeight="true" outlineLevel="0" collapsed="false">
      <c r="A5885" s="1" t="s">
        <v>8345</v>
      </c>
      <c r="B5885" s="1" t="s">
        <v>1283</v>
      </c>
      <c r="C5885" s="1" t="s">
        <v>3376</v>
      </c>
      <c r="D5885" s="1" t="s">
        <v>2025</v>
      </c>
      <c r="E5885" s="1" t="s">
        <v>2018</v>
      </c>
      <c r="F5885" s="16" t="n">
        <v>0</v>
      </c>
      <c r="G5885" s="16" t="n">
        <v>7074.08</v>
      </c>
      <c r="H5885" s="16" t="n">
        <v>7074.08</v>
      </c>
    </row>
    <row r="5886" customFormat="false" ht="15" hidden="false" customHeight="true" outlineLevel="0" collapsed="false">
      <c r="A5886" s="1" t="s">
        <v>8346</v>
      </c>
      <c r="B5886" s="1" t="s">
        <v>723</v>
      </c>
      <c r="C5886" s="1" t="s">
        <v>3891</v>
      </c>
      <c r="D5886" s="1" t="s">
        <v>2032</v>
      </c>
      <c r="E5886" s="1" t="s">
        <v>2045</v>
      </c>
      <c r="F5886" s="16" t="n">
        <v>0</v>
      </c>
      <c r="G5886" s="16" t="n">
        <v>3703.31</v>
      </c>
      <c r="H5886" s="16" t="n">
        <v>3703.31</v>
      </c>
    </row>
    <row r="5887" customFormat="false" ht="15" hidden="false" customHeight="true" outlineLevel="0" collapsed="false">
      <c r="A5887" s="1" t="s">
        <v>8347</v>
      </c>
      <c r="B5887" s="1" t="s">
        <v>1052</v>
      </c>
      <c r="C5887" s="1" t="s">
        <v>3295</v>
      </c>
      <c r="D5887" s="1" t="s">
        <v>2021</v>
      </c>
      <c r="E5887" s="1" t="s">
        <v>2022</v>
      </c>
      <c r="F5887" s="16" t="n">
        <v>99</v>
      </c>
      <c r="G5887" s="16" t="n">
        <v>1158.24</v>
      </c>
      <c r="H5887" s="16" t="n">
        <v>1257.24</v>
      </c>
    </row>
    <row r="5888" customFormat="false" ht="15" hidden="false" customHeight="true" outlineLevel="0" collapsed="false">
      <c r="A5888" s="1" t="s">
        <v>8348</v>
      </c>
      <c r="B5888" s="1" t="s">
        <v>934</v>
      </c>
      <c r="C5888" s="1" t="s">
        <v>2764</v>
      </c>
      <c r="D5888" s="1" t="s">
        <v>2017</v>
      </c>
      <c r="E5888" s="1" t="s">
        <v>2018</v>
      </c>
      <c r="F5888" s="16" t="n">
        <v>99</v>
      </c>
      <c r="G5888" s="16" t="n">
        <v>1846.92</v>
      </c>
      <c r="H5888" s="16" t="n">
        <v>1945.92</v>
      </c>
    </row>
    <row r="5889" customFormat="false" ht="15" hidden="false" customHeight="true" outlineLevel="0" collapsed="false">
      <c r="A5889" s="1" t="s">
        <v>8349</v>
      </c>
      <c r="B5889" s="1" t="s">
        <v>1107</v>
      </c>
      <c r="C5889" s="1" t="s">
        <v>4988</v>
      </c>
      <c r="D5889" s="1" t="s">
        <v>2017</v>
      </c>
      <c r="E5889" s="1" t="s">
        <v>2018</v>
      </c>
      <c r="F5889" s="16" t="n">
        <v>79</v>
      </c>
      <c r="G5889" s="16" t="n">
        <v>560.7</v>
      </c>
      <c r="H5889" s="16" t="n">
        <v>639.7</v>
      </c>
    </row>
    <row r="5890" customFormat="false" ht="15" hidden="false" customHeight="true" outlineLevel="0" collapsed="false">
      <c r="A5890" s="1" t="s">
        <v>8350</v>
      </c>
      <c r="B5890" s="1" t="s">
        <v>1341</v>
      </c>
      <c r="C5890" s="1" t="s">
        <v>2079</v>
      </c>
      <c r="D5890" s="1" t="s">
        <v>2025</v>
      </c>
      <c r="E5890" s="1" t="s">
        <v>2022</v>
      </c>
      <c r="F5890" s="16" t="n">
        <v>49</v>
      </c>
      <c r="G5890" s="16" t="n">
        <v>2278.43</v>
      </c>
      <c r="H5890" s="16" t="n">
        <v>2327.43</v>
      </c>
    </row>
    <row r="5891" customFormat="false" ht="15" hidden="false" customHeight="true" outlineLevel="0" collapsed="false">
      <c r="A5891" s="1" t="s">
        <v>8351</v>
      </c>
      <c r="B5891" s="1" t="s">
        <v>1413</v>
      </c>
      <c r="C5891" s="1" t="s">
        <v>2827</v>
      </c>
      <c r="D5891" s="1" t="s">
        <v>2021</v>
      </c>
      <c r="E5891" s="1" t="s">
        <v>2018</v>
      </c>
      <c r="F5891" s="16" t="n">
        <v>0</v>
      </c>
      <c r="G5891" s="16" t="n">
        <v>22869.7</v>
      </c>
      <c r="H5891" s="16" t="n">
        <v>22869.7</v>
      </c>
    </row>
    <row r="5892" customFormat="false" ht="15" hidden="false" customHeight="true" outlineLevel="0" collapsed="false">
      <c r="A5892" s="1" t="s">
        <v>8352</v>
      </c>
      <c r="B5892" s="1" t="s">
        <v>1849</v>
      </c>
      <c r="C5892" s="1" t="s">
        <v>1097</v>
      </c>
      <c r="D5892" s="1" t="s">
        <v>2017</v>
      </c>
      <c r="E5892" s="1" t="s">
        <v>2018</v>
      </c>
      <c r="F5892" s="16" t="n">
        <v>79</v>
      </c>
      <c r="G5892" s="16" t="n">
        <v>2042.68</v>
      </c>
      <c r="H5892" s="16" t="n">
        <v>2121.68</v>
      </c>
    </row>
    <row r="5893" customFormat="false" ht="15" hidden="false" customHeight="true" outlineLevel="0" collapsed="false">
      <c r="A5893" s="1" t="s">
        <v>8353</v>
      </c>
      <c r="B5893" s="1" t="s">
        <v>210</v>
      </c>
      <c r="C5893" s="1" t="s">
        <v>3031</v>
      </c>
      <c r="D5893" s="1" t="s">
        <v>2025</v>
      </c>
      <c r="E5893" s="1" t="s">
        <v>2018</v>
      </c>
      <c r="F5893" s="16" t="n">
        <v>0</v>
      </c>
      <c r="G5893" s="16" t="n">
        <v>8529.43</v>
      </c>
      <c r="H5893" s="16" t="n">
        <v>8529.43</v>
      </c>
    </row>
    <row r="5894" customFormat="false" ht="15" hidden="false" customHeight="true" outlineLevel="0" collapsed="false">
      <c r="A5894" s="1" t="s">
        <v>8354</v>
      </c>
      <c r="B5894" s="1" t="s">
        <v>1351</v>
      </c>
      <c r="C5894" s="1" t="s">
        <v>5772</v>
      </c>
      <c r="D5894" s="1" t="s">
        <v>2025</v>
      </c>
      <c r="E5894" s="1" t="s">
        <v>2018</v>
      </c>
      <c r="F5894" s="16" t="n">
        <v>0</v>
      </c>
      <c r="G5894" s="16" t="n">
        <v>9265.1</v>
      </c>
      <c r="H5894" s="16" t="n">
        <v>9265.1</v>
      </c>
    </row>
    <row r="5895" customFormat="false" ht="15" hidden="false" customHeight="true" outlineLevel="0" collapsed="false">
      <c r="A5895" s="1" t="s">
        <v>8355</v>
      </c>
      <c r="B5895" s="1" t="s">
        <v>633</v>
      </c>
      <c r="C5895" s="1" t="s">
        <v>1833</v>
      </c>
      <c r="D5895" s="1" t="s">
        <v>2021</v>
      </c>
      <c r="E5895" s="1" t="s">
        <v>2018</v>
      </c>
      <c r="F5895" s="16" t="n">
        <v>79</v>
      </c>
      <c r="G5895" s="16" t="n">
        <v>2208.15</v>
      </c>
      <c r="H5895" s="16" t="n">
        <v>2287.15</v>
      </c>
    </row>
    <row r="5896" customFormat="false" ht="15" hidden="false" customHeight="true" outlineLevel="0" collapsed="false">
      <c r="A5896" s="1" t="s">
        <v>8356</v>
      </c>
      <c r="B5896" s="1" t="s">
        <v>1107</v>
      </c>
      <c r="C5896" s="1" t="s">
        <v>6014</v>
      </c>
      <c r="D5896" s="1" t="s">
        <v>2021</v>
      </c>
      <c r="E5896" s="1" t="s">
        <v>2018</v>
      </c>
      <c r="F5896" s="16" t="n">
        <v>99</v>
      </c>
      <c r="G5896" s="16" t="n">
        <v>1425.51</v>
      </c>
      <c r="H5896" s="16" t="n">
        <v>1524.51</v>
      </c>
    </row>
    <row r="5897" customFormat="false" ht="15" hidden="false" customHeight="true" outlineLevel="0" collapsed="false">
      <c r="A5897" s="1" t="s">
        <v>8357</v>
      </c>
      <c r="B5897" s="1" t="s">
        <v>1398</v>
      </c>
      <c r="C5897" s="1" t="s">
        <v>2091</v>
      </c>
      <c r="D5897" s="1" t="s">
        <v>2025</v>
      </c>
      <c r="E5897" s="1" t="s">
        <v>2045</v>
      </c>
      <c r="F5897" s="16" t="n">
        <v>99</v>
      </c>
      <c r="G5897" s="16" t="n">
        <v>1280.18</v>
      </c>
      <c r="H5897" s="16" t="n">
        <v>1379.18</v>
      </c>
    </row>
    <row r="5898" customFormat="false" ht="15" hidden="false" customHeight="true" outlineLevel="0" collapsed="false">
      <c r="A5898" s="1" t="s">
        <v>8358</v>
      </c>
      <c r="B5898" s="1" t="s">
        <v>487</v>
      </c>
      <c r="C5898" s="1" t="s">
        <v>2067</v>
      </c>
      <c r="D5898" s="1" t="s">
        <v>2017</v>
      </c>
      <c r="E5898" s="1" t="s">
        <v>2018</v>
      </c>
      <c r="F5898" s="16" t="n">
        <v>0</v>
      </c>
      <c r="G5898" s="16" t="n">
        <v>3179.49</v>
      </c>
      <c r="H5898" s="16" t="n">
        <v>3179.49</v>
      </c>
    </row>
    <row r="5899" customFormat="false" ht="15" hidden="false" customHeight="true" outlineLevel="0" collapsed="false">
      <c r="A5899" s="1" t="s">
        <v>8359</v>
      </c>
      <c r="B5899" s="1" t="s">
        <v>1052</v>
      </c>
      <c r="C5899" s="1" t="s">
        <v>651</v>
      </c>
      <c r="D5899" s="1" t="s">
        <v>2017</v>
      </c>
      <c r="E5899" s="1" t="s">
        <v>2022</v>
      </c>
      <c r="F5899" s="16" t="n">
        <v>79</v>
      </c>
      <c r="G5899" s="16" t="n">
        <v>2070.23</v>
      </c>
      <c r="H5899" s="16" t="n">
        <v>2149.23</v>
      </c>
    </row>
    <row r="5900" customFormat="false" ht="15" hidden="false" customHeight="true" outlineLevel="0" collapsed="false">
      <c r="A5900" s="1" t="s">
        <v>8360</v>
      </c>
      <c r="B5900" s="1" t="s">
        <v>1069</v>
      </c>
      <c r="C5900" s="1" t="s">
        <v>3343</v>
      </c>
      <c r="D5900" s="1" t="s">
        <v>2025</v>
      </c>
      <c r="E5900" s="1" t="s">
        <v>2018</v>
      </c>
      <c r="F5900" s="16" t="n">
        <v>0</v>
      </c>
      <c r="G5900" s="16" t="n">
        <v>4437.45</v>
      </c>
      <c r="H5900" s="16" t="n">
        <v>4437.45</v>
      </c>
    </row>
    <row r="5901" customFormat="false" ht="15" hidden="false" customHeight="true" outlineLevel="0" collapsed="false">
      <c r="A5901" s="1" t="s">
        <v>8361</v>
      </c>
      <c r="B5901" s="1" t="s">
        <v>1809</v>
      </c>
      <c r="C5901" s="1" t="s">
        <v>2027</v>
      </c>
      <c r="D5901" s="1" t="s">
        <v>2017</v>
      </c>
      <c r="E5901" s="1" t="s">
        <v>2018</v>
      </c>
      <c r="F5901" s="16" t="n">
        <v>0</v>
      </c>
      <c r="G5901" s="16" t="n">
        <v>18554.57</v>
      </c>
      <c r="H5901" s="16" t="n">
        <v>18554.57</v>
      </c>
    </row>
    <row r="5902" customFormat="false" ht="15" hidden="false" customHeight="true" outlineLevel="0" collapsed="false">
      <c r="A5902" s="1" t="s">
        <v>8362</v>
      </c>
      <c r="B5902" s="1" t="s">
        <v>1071</v>
      </c>
      <c r="C5902" s="1" t="s">
        <v>1073</v>
      </c>
      <c r="D5902" s="1" t="s">
        <v>2017</v>
      </c>
      <c r="E5902" s="1" t="s">
        <v>2045</v>
      </c>
      <c r="F5902" s="16" t="n">
        <v>0</v>
      </c>
      <c r="G5902" s="16" t="n">
        <v>3046.36</v>
      </c>
      <c r="H5902" s="16" t="n">
        <v>3046.36</v>
      </c>
    </row>
    <row r="5903" customFormat="false" ht="15" hidden="false" customHeight="true" outlineLevel="0" collapsed="false">
      <c r="A5903" s="1" t="s">
        <v>8363</v>
      </c>
      <c r="B5903" s="1" t="s">
        <v>1525</v>
      </c>
      <c r="C5903" s="1" t="s">
        <v>2474</v>
      </c>
      <c r="D5903" s="1" t="s">
        <v>2017</v>
      </c>
      <c r="E5903" s="1" t="s">
        <v>2018</v>
      </c>
      <c r="F5903" s="16" t="n">
        <v>79</v>
      </c>
      <c r="G5903" s="16" t="n">
        <v>1362.85</v>
      </c>
      <c r="H5903" s="16" t="n">
        <v>1441.85</v>
      </c>
    </row>
    <row r="5904" customFormat="false" ht="15" hidden="false" customHeight="true" outlineLevel="0" collapsed="false">
      <c r="A5904" s="1" t="s">
        <v>8364</v>
      </c>
      <c r="B5904" s="1" t="s">
        <v>1522</v>
      </c>
      <c r="C5904" s="1" t="s">
        <v>4233</v>
      </c>
      <c r="D5904" s="1" t="s">
        <v>2055</v>
      </c>
      <c r="E5904" s="1" t="s">
        <v>2045</v>
      </c>
      <c r="F5904" s="16" t="n">
        <v>49</v>
      </c>
      <c r="G5904" s="16" t="n">
        <v>2038.6</v>
      </c>
      <c r="H5904" s="16" t="n">
        <v>2087.6</v>
      </c>
    </row>
    <row r="5905" customFormat="false" ht="15" hidden="false" customHeight="true" outlineLevel="0" collapsed="false">
      <c r="A5905" s="1" t="s">
        <v>8365</v>
      </c>
      <c r="B5905" s="1" t="s">
        <v>923</v>
      </c>
      <c r="C5905" s="1" t="s">
        <v>2361</v>
      </c>
      <c r="D5905" s="1" t="s">
        <v>2017</v>
      </c>
      <c r="E5905" s="1" t="s">
        <v>2018</v>
      </c>
      <c r="F5905" s="16" t="n">
        <v>99</v>
      </c>
      <c r="G5905" s="16" t="n">
        <v>2398.35</v>
      </c>
      <c r="H5905" s="16" t="n">
        <v>2497.35</v>
      </c>
    </row>
    <row r="5906" customFormat="false" ht="15" hidden="false" customHeight="true" outlineLevel="0" collapsed="false">
      <c r="A5906" s="1" t="s">
        <v>8366</v>
      </c>
      <c r="B5906" s="1" t="s">
        <v>1112</v>
      </c>
      <c r="C5906" s="1" t="s">
        <v>1781</v>
      </c>
      <c r="D5906" s="1" t="s">
        <v>2021</v>
      </c>
      <c r="E5906" s="1" t="s">
        <v>2018</v>
      </c>
      <c r="F5906" s="16" t="n">
        <v>0</v>
      </c>
      <c r="G5906" s="16" t="n">
        <v>5418.68</v>
      </c>
      <c r="H5906" s="16" t="n">
        <v>5418.68</v>
      </c>
    </row>
    <row r="5907" customFormat="false" ht="15" hidden="false" customHeight="true" outlineLevel="0" collapsed="false">
      <c r="A5907" s="1" t="s">
        <v>8367</v>
      </c>
      <c r="B5907" s="1" t="s">
        <v>1295</v>
      </c>
      <c r="C5907" s="1" t="s">
        <v>1738</v>
      </c>
      <c r="D5907" s="1" t="s">
        <v>2017</v>
      </c>
      <c r="E5907" s="1" t="s">
        <v>2018</v>
      </c>
      <c r="F5907" s="16" t="n">
        <v>0</v>
      </c>
      <c r="G5907" s="16" t="n">
        <v>3233.98</v>
      </c>
      <c r="H5907" s="16" t="n">
        <v>3233.98</v>
      </c>
    </row>
    <row r="5908" customFormat="false" ht="15" hidden="false" customHeight="true" outlineLevel="0" collapsed="false">
      <c r="A5908" s="1" t="s">
        <v>8368</v>
      </c>
      <c r="B5908" s="1" t="s">
        <v>898</v>
      </c>
      <c r="C5908" s="1" t="s">
        <v>716</v>
      </c>
      <c r="D5908" s="1" t="s">
        <v>2025</v>
      </c>
      <c r="E5908" s="1" t="s">
        <v>2018</v>
      </c>
      <c r="F5908" s="16" t="n">
        <v>0</v>
      </c>
      <c r="G5908" s="16" t="n">
        <v>4780.19</v>
      </c>
      <c r="H5908" s="16" t="n">
        <v>4780.19</v>
      </c>
    </row>
    <row r="5909" customFormat="false" ht="15" hidden="false" customHeight="true" outlineLevel="0" collapsed="false">
      <c r="A5909" s="1" t="s">
        <v>8369</v>
      </c>
      <c r="B5909" s="1" t="s">
        <v>982</v>
      </c>
      <c r="C5909" s="1" t="s">
        <v>2425</v>
      </c>
      <c r="D5909" s="1" t="s">
        <v>2055</v>
      </c>
      <c r="E5909" s="1" t="s">
        <v>2084</v>
      </c>
      <c r="F5909" s="16" t="n">
        <v>79</v>
      </c>
      <c r="G5909" s="16" t="n">
        <v>2137.07</v>
      </c>
      <c r="H5909" s="16" t="n">
        <v>2216.07</v>
      </c>
    </row>
    <row r="5910" customFormat="false" ht="15" hidden="false" customHeight="true" outlineLevel="0" collapsed="false">
      <c r="A5910" s="1" t="s">
        <v>8370</v>
      </c>
      <c r="B5910" s="1" t="s">
        <v>680</v>
      </c>
      <c r="C5910" s="1" t="s">
        <v>1786</v>
      </c>
      <c r="D5910" s="1" t="s">
        <v>2025</v>
      </c>
      <c r="E5910" s="1" t="s">
        <v>2018</v>
      </c>
      <c r="F5910" s="16" t="n">
        <v>79</v>
      </c>
      <c r="G5910" s="16" t="n">
        <v>311.15</v>
      </c>
      <c r="H5910" s="16" t="n">
        <v>390.15</v>
      </c>
    </row>
    <row r="5911" customFormat="false" ht="15" hidden="false" customHeight="true" outlineLevel="0" collapsed="false">
      <c r="A5911" s="1" t="s">
        <v>8371</v>
      </c>
      <c r="B5911" s="1" t="s">
        <v>968</v>
      </c>
      <c r="C5911" s="1" t="s">
        <v>328</v>
      </c>
      <c r="D5911" s="1" t="s">
        <v>2025</v>
      </c>
      <c r="E5911" s="1" t="s">
        <v>2045</v>
      </c>
      <c r="F5911" s="16" t="n">
        <v>0</v>
      </c>
      <c r="G5911" s="16" t="n">
        <v>32762.61</v>
      </c>
      <c r="H5911" s="16" t="n">
        <v>32762.61</v>
      </c>
    </row>
    <row r="5912" customFormat="false" ht="15" hidden="false" customHeight="true" outlineLevel="0" collapsed="false">
      <c r="A5912" s="1" t="s">
        <v>8372</v>
      </c>
      <c r="B5912" s="1" t="s">
        <v>367</v>
      </c>
      <c r="C5912" s="1" t="s">
        <v>3829</v>
      </c>
      <c r="D5912" s="1" t="s">
        <v>2021</v>
      </c>
      <c r="E5912" s="1" t="s">
        <v>2018</v>
      </c>
      <c r="F5912" s="16" t="n">
        <v>79</v>
      </c>
      <c r="G5912" s="16" t="n">
        <v>2398.35</v>
      </c>
      <c r="H5912" s="16" t="n">
        <v>2477.35</v>
      </c>
    </row>
    <row r="5913" customFormat="false" ht="15" hidden="false" customHeight="true" outlineLevel="0" collapsed="false">
      <c r="A5913" s="1" t="s">
        <v>8373</v>
      </c>
      <c r="B5913" s="1" t="s">
        <v>989</v>
      </c>
      <c r="C5913" s="1" t="s">
        <v>467</v>
      </c>
      <c r="D5913" s="1" t="s">
        <v>2021</v>
      </c>
      <c r="E5913" s="1" t="s">
        <v>2018</v>
      </c>
      <c r="F5913" s="16" t="n">
        <v>0</v>
      </c>
      <c r="G5913" s="16" t="n">
        <v>4130.05</v>
      </c>
      <c r="H5913" s="16" t="n">
        <v>4130.05</v>
      </c>
    </row>
    <row r="5914" customFormat="false" ht="15" hidden="false" customHeight="true" outlineLevel="0" collapsed="false">
      <c r="A5914" s="1" t="s">
        <v>8374</v>
      </c>
      <c r="B5914" s="1" t="s">
        <v>1052</v>
      </c>
      <c r="C5914" s="1" t="s">
        <v>2821</v>
      </c>
      <c r="D5914" s="1" t="s">
        <v>2025</v>
      </c>
      <c r="E5914" s="1" t="s">
        <v>2084</v>
      </c>
      <c r="F5914" s="16" t="n">
        <v>99</v>
      </c>
      <c r="G5914" s="16" t="n">
        <v>862.99</v>
      </c>
      <c r="H5914" s="16" t="n">
        <v>961.99</v>
      </c>
    </row>
    <row r="5915" customFormat="false" ht="15" hidden="false" customHeight="true" outlineLevel="0" collapsed="false">
      <c r="A5915" s="1" t="s">
        <v>8375</v>
      </c>
      <c r="B5915" s="1" t="s">
        <v>821</v>
      </c>
      <c r="C5915" s="1" t="s">
        <v>1368</v>
      </c>
      <c r="D5915" s="1" t="s">
        <v>2055</v>
      </c>
      <c r="E5915" s="1" t="s">
        <v>2018</v>
      </c>
      <c r="F5915" s="16" t="n">
        <v>79</v>
      </c>
      <c r="G5915" s="16" t="n">
        <v>560.07</v>
      </c>
      <c r="H5915" s="16" t="n">
        <v>639.07</v>
      </c>
    </row>
    <row r="5916" customFormat="false" ht="15" hidden="false" customHeight="true" outlineLevel="0" collapsed="false">
      <c r="A5916" s="1" t="s">
        <v>8376</v>
      </c>
      <c r="B5916" s="1" t="s">
        <v>1435</v>
      </c>
      <c r="C5916" s="1" t="s">
        <v>4797</v>
      </c>
      <c r="D5916" s="1" t="s">
        <v>2025</v>
      </c>
      <c r="E5916" s="1" t="s">
        <v>2018</v>
      </c>
      <c r="F5916" s="16" t="n">
        <v>0</v>
      </c>
      <c r="G5916" s="16" t="n">
        <v>7194.38</v>
      </c>
      <c r="H5916" s="16" t="n">
        <v>7194.38</v>
      </c>
    </row>
    <row r="5917" customFormat="false" ht="15" hidden="false" customHeight="true" outlineLevel="0" collapsed="false">
      <c r="A5917" s="1" t="s">
        <v>8377</v>
      </c>
      <c r="B5917" s="1" t="s">
        <v>264</v>
      </c>
      <c r="C5917" s="1" t="s">
        <v>1579</v>
      </c>
      <c r="D5917" s="1" t="s">
        <v>2021</v>
      </c>
      <c r="E5917" s="1" t="s">
        <v>2018</v>
      </c>
      <c r="F5917" s="16" t="n">
        <v>99</v>
      </c>
      <c r="G5917" s="16" t="n">
        <v>837.78</v>
      </c>
      <c r="H5917" s="16" t="n">
        <v>936.78</v>
      </c>
    </row>
    <row r="5918" customFormat="false" ht="15" hidden="false" customHeight="true" outlineLevel="0" collapsed="false">
      <c r="A5918" s="1" t="s">
        <v>8378</v>
      </c>
      <c r="B5918" s="1" t="s">
        <v>1809</v>
      </c>
      <c r="C5918" s="1" t="s">
        <v>4463</v>
      </c>
      <c r="D5918" s="1" t="s">
        <v>2021</v>
      </c>
      <c r="E5918" s="1" t="s">
        <v>2018</v>
      </c>
      <c r="F5918" s="16" t="n">
        <v>0</v>
      </c>
      <c r="G5918" s="16" t="n">
        <v>7983.76</v>
      </c>
      <c r="H5918" s="16" t="n">
        <v>7983.76</v>
      </c>
    </row>
    <row r="5919" customFormat="false" ht="15" hidden="false" customHeight="true" outlineLevel="0" collapsed="false">
      <c r="A5919" s="1" t="s">
        <v>8379</v>
      </c>
      <c r="B5919" s="1" t="s">
        <v>918</v>
      </c>
      <c r="C5919" s="1" t="s">
        <v>1007</v>
      </c>
      <c r="D5919" s="1" t="s">
        <v>2017</v>
      </c>
      <c r="E5919" s="1" t="s">
        <v>2018</v>
      </c>
      <c r="F5919" s="16" t="n">
        <v>0</v>
      </c>
      <c r="G5919" s="16" t="n">
        <v>5418.72</v>
      </c>
      <c r="H5919" s="16" t="n">
        <v>5418.72</v>
      </c>
    </row>
    <row r="5920" customFormat="false" ht="15" hidden="false" customHeight="true" outlineLevel="0" collapsed="false">
      <c r="A5920" s="1" t="s">
        <v>8380</v>
      </c>
      <c r="B5920" s="1" t="s">
        <v>1836</v>
      </c>
      <c r="C5920" s="1" t="s">
        <v>2482</v>
      </c>
      <c r="D5920" s="1" t="s">
        <v>2021</v>
      </c>
      <c r="E5920" s="1" t="s">
        <v>2018</v>
      </c>
      <c r="F5920" s="16" t="n">
        <v>0</v>
      </c>
      <c r="G5920" s="16" t="n">
        <v>7178.43</v>
      </c>
      <c r="H5920" s="16" t="n">
        <v>7178.43</v>
      </c>
    </row>
    <row r="5921" customFormat="false" ht="15" hidden="false" customHeight="true" outlineLevel="0" collapsed="false">
      <c r="A5921" s="1" t="s">
        <v>8381</v>
      </c>
      <c r="B5921" s="1" t="s">
        <v>1562</v>
      </c>
      <c r="C5921" s="1" t="s">
        <v>4202</v>
      </c>
      <c r="D5921" s="1" t="s">
        <v>2017</v>
      </c>
      <c r="E5921" s="1" t="s">
        <v>2018</v>
      </c>
      <c r="F5921" s="16" t="n">
        <v>0</v>
      </c>
      <c r="G5921" s="16" t="n">
        <v>27014.23</v>
      </c>
      <c r="H5921" s="16" t="n">
        <v>27014.23</v>
      </c>
    </row>
    <row r="5922" customFormat="false" ht="15" hidden="false" customHeight="true" outlineLevel="0" collapsed="false">
      <c r="A5922" s="1" t="s">
        <v>8382</v>
      </c>
      <c r="B5922" s="1" t="s">
        <v>1151</v>
      </c>
      <c r="C5922" s="1" t="s">
        <v>3063</v>
      </c>
      <c r="D5922" s="1" t="s">
        <v>2017</v>
      </c>
      <c r="E5922" s="1" t="s">
        <v>2018</v>
      </c>
      <c r="F5922" s="16" t="n">
        <v>0</v>
      </c>
      <c r="G5922" s="16" t="n">
        <v>3314.5</v>
      </c>
      <c r="H5922" s="16" t="n">
        <v>3314.5</v>
      </c>
    </row>
    <row r="5923" customFormat="false" ht="15" hidden="false" customHeight="true" outlineLevel="0" collapsed="false">
      <c r="A5923" s="1" t="s">
        <v>8383</v>
      </c>
      <c r="B5923" s="1" t="s">
        <v>1496</v>
      </c>
      <c r="C5923" s="1" t="s">
        <v>572</v>
      </c>
      <c r="D5923" s="1" t="s">
        <v>2017</v>
      </c>
      <c r="E5923" s="1" t="s">
        <v>2022</v>
      </c>
      <c r="F5923" s="16" t="n">
        <v>0</v>
      </c>
      <c r="G5923" s="16" t="n">
        <v>6987.36</v>
      </c>
      <c r="H5923" s="16" t="n">
        <v>6987.36</v>
      </c>
    </row>
    <row r="5924" customFormat="false" ht="15" hidden="false" customHeight="true" outlineLevel="0" collapsed="false">
      <c r="A5924" s="1" t="s">
        <v>8384</v>
      </c>
      <c r="B5924" s="1" t="s">
        <v>214</v>
      </c>
      <c r="C5924" s="1" t="s">
        <v>1252</v>
      </c>
      <c r="D5924" s="1" t="s">
        <v>2025</v>
      </c>
      <c r="E5924" s="1" t="s">
        <v>2018</v>
      </c>
      <c r="F5924" s="16" t="n">
        <v>49</v>
      </c>
      <c r="G5924" s="16" t="n">
        <v>2009.13</v>
      </c>
      <c r="H5924" s="16" t="n">
        <v>2058.13</v>
      </c>
    </row>
    <row r="5925" customFormat="false" ht="15" hidden="false" customHeight="true" outlineLevel="0" collapsed="false">
      <c r="A5925" s="1" t="s">
        <v>8385</v>
      </c>
      <c r="B5925" s="1" t="s">
        <v>755</v>
      </c>
      <c r="C5925" s="1" t="s">
        <v>159</v>
      </c>
      <c r="D5925" s="1" t="s">
        <v>2025</v>
      </c>
      <c r="E5925" s="1" t="s">
        <v>2018</v>
      </c>
      <c r="F5925" s="16" t="n">
        <v>0</v>
      </c>
      <c r="G5925" s="16" t="n">
        <v>4514.62</v>
      </c>
      <c r="H5925" s="16" t="n">
        <v>4514.62</v>
      </c>
    </row>
    <row r="5926" customFormat="false" ht="15" hidden="false" customHeight="true" outlineLevel="0" collapsed="false">
      <c r="A5926" s="1" t="s">
        <v>8386</v>
      </c>
      <c r="B5926" s="1" t="s">
        <v>1784</v>
      </c>
      <c r="C5926" s="1" t="s">
        <v>4028</v>
      </c>
      <c r="D5926" s="1" t="s">
        <v>2025</v>
      </c>
      <c r="E5926" s="1" t="s">
        <v>2018</v>
      </c>
      <c r="F5926" s="16" t="n">
        <v>99</v>
      </c>
      <c r="G5926" s="16" t="n">
        <v>750.27</v>
      </c>
      <c r="H5926" s="16" t="n">
        <v>849.27</v>
      </c>
    </row>
    <row r="5927" customFormat="false" ht="15" hidden="false" customHeight="true" outlineLevel="0" collapsed="false">
      <c r="A5927" s="1" t="s">
        <v>8387</v>
      </c>
      <c r="B5927" s="1" t="s">
        <v>304</v>
      </c>
      <c r="C5927" s="1" t="s">
        <v>2425</v>
      </c>
      <c r="D5927" s="1" t="s">
        <v>2017</v>
      </c>
      <c r="E5927" s="1" t="s">
        <v>2022</v>
      </c>
      <c r="F5927" s="16" t="n">
        <v>0</v>
      </c>
      <c r="G5927" s="16" t="n">
        <v>4274.14</v>
      </c>
      <c r="H5927" s="16" t="n">
        <v>4274.14</v>
      </c>
    </row>
    <row r="5928" customFormat="false" ht="15" hidden="false" customHeight="true" outlineLevel="0" collapsed="false">
      <c r="A5928" s="1" t="s">
        <v>8388</v>
      </c>
      <c r="B5928" s="1" t="s">
        <v>1761</v>
      </c>
      <c r="C5928" s="1" t="s">
        <v>699</v>
      </c>
      <c r="D5928" s="1" t="s">
        <v>2025</v>
      </c>
      <c r="E5928" s="1" t="s">
        <v>2045</v>
      </c>
      <c r="F5928" s="16" t="n">
        <v>0</v>
      </c>
      <c r="G5928" s="16" t="n">
        <v>11427.77</v>
      </c>
      <c r="H5928" s="16" t="n">
        <v>11427.77</v>
      </c>
    </row>
    <row r="5929" customFormat="false" ht="15" hidden="false" customHeight="true" outlineLevel="0" collapsed="false">
      <c r="A5929" s="1" t="s">
        <v>8389</v>
      </c>
      <c r="B5929" s="1" t="s">
        <v>1828</v>
      </c>
      <c r="C5929" s="1" t="s">
        <v>1007</v>
      </c>
      <c r="D5929" s="1" t="s">
        <v>2055</v>
      </c>
      <c r="E5929" s="1" t="s">
        <v>2084</v>
      </c>
      <c r="F5929" s="16" t="n">
        <v>0</v>
      </c>
      <c r="G5929" s="16" t="n">
        <v>10549.57</v>
      </c>
      <c r="H5929" s="16" t="n">
        <v>10549.57</v>
      </c>
    </row>
    <row r="5930" customFormat="false" ht="15" hidden="false" customHeight="true" outlineLevel="0" collapsed="false">
      <c r="A5930" s="1" t="s">
        <v>8390</v>
      </c>
      <c r="B5930" s="1" t="s">
        <v>1292</v>
      </c>
      <c r="C5930" s="1" t="s">
        <v>767</v>
      </c>
      <c r="D5930" s="1" t="s">
        <v>2021</v>
      </c>
      <c r="E5930" s="1" t="s">
        <v>2022</v>
      </c>
      <c r="F5930" s="16" t="n">
        <v>79</v>
      </c>
      <c r="G5930" s="16" t="n">
        <v>1111.28</v>
      </c>
      <c r="H5930" s="16" t="n">
        <v>1190.28</v>
      </c>
    </row>
    <row r="5931" customFormat="false" ht="15" hidden="false" customHeight="true" outlineLevel="0" collapsed="false">
      <c r="A5931" s="1" t="s">
        <v>8391</v>
      </c>
      <c r="B5931" s="1" t="s">
        <v>447</v>
      </c>
      <c r="C5931" s="1" t="s">
        <v>836</v>
      </c>
      <c r="D5931" s="1" t="s">
        <v>2021</v>
      </c>
      <c r="E5931" s="1" t="s">
        <v>2018</v>
      </c>
      <c r="F5931" s="16" t="n">
        <v>0</v>
      </c>
      <c r="G5931" s="16" t="n">
        <v>7591.71</v>
      </c>
      <c r="H5931" s="16" t="n">
        <v>7591.71</v>
      </c>
    </row>
    <row r="5932" customFormat="false" ht="15" hidden="false" customHeight="true" outlineLevel="0" collapsed="false">
      <c r="A5932" s="1" t="s">
        <v>8392</v>
      </c>
      <c r="B5932" s="1" t="s">
        <v>1782</v>
      </c>
      <c r="C5932" s="1" t="s">
        <v>1738</v>
      </c>
      <c r="D5932" s="1" t="s">
        <v>2025</v>
      </c>
      <c r="E5932" s="1" t="s">
        <v>2018</v>
      </c>
      <c r="F5932" s="16" t="n">
        <v>0</v>
      </c>
      <c r="G5932" s="16" t="n">
        <v>4219.72</v>
      </c>
      <c r="H5932" s="16" t="n">
        <v>4219.72</v>
      </c>
    </row>
    <row r="5933" customFormat="false" ht="15" hidden="false" customHeight="true" outlineLevel="0" collapsed="false">
      <c r="A5933" s="1" t="s">
        <v>8393</v>
      </c>
      <c r="B5933" s="1" t="s">
        <v>315</v>
      </c>
      <c r="C5933" s="1" t="s">
        <v>2845</v>
      </c>
      <c r="D5933" s="1" t="s">
        <v>2017</v>
      </c>
      <c r="E5933" s="1" t="s">
        <v>2018</v>
      </c>
      <c r="F5933" s="16" t="n">
        <v>0</v>
      </c>
      <c r="G5933" s="16" t="n">
        <v>2978.99</v>
      </c>
      <c r="H5933" s="16" t="n">
        <v>2978.99</v>
      </c>
    </row>
    <row r="5934" customFormat="false" ht="15" hidden="false" customHeight="true" outlineLevel="0" collapsed="false">
      <c r="A5934" s="1" t="s">
        <v>8394</v>
      </c>
      <c r="B5934" s="1" t="s">
        <v>429</v>
      </c>
      <c r="C5934" s="1" t="s">
        <v>3204</v>
      </c>
      <c r="D5934" s="1" t="s">
        <v>2021</v>
      </c>
      <c r="E5934" s="1" t="s">
        <v>2018</v>
      </c>
      <c r="F5934" s="16" t="n">
        <v>0</v>
      </c>
      <c r="G5934" s="16" t="n">
        <v>17387.21</v>
      </c>
      <c r="H5934" s="16" t="n">
        <v>17387.21</v>
      </c>
    </row>
    <row r="5935" customFormat="false" ht="15" hidden="false" customHeight="true" outlineLevel="0" collapsed="false">
      <c r="A5935" s="1" t="s">
        <v>8395</v>
      </c>
      <c r="B5935" s="1" t="s">
        <v>1178</v>
      </c>
      <c r="C5935" s="1" t="s">
        <v>1573</v>
      </c>
      <c r="D5935" s="1" t="s">
        <v>2028</v>
      </c>
      <c r="E5935" s="1" t="s">
        <v>2018</v>
      </c>
      <c r="F5935" s="16" t="n">
        <v>0</v>
      </c>
      <c r="G5935" s="16" t="n">
        <v>7828.38</v>
      </c>
      <c r="H5935" s="16" t="n">
        <v>7828.38</v>
      </c>
    </row>
    <row r="5936" customFormat="false" ht="15" hidden="false" customHeight="true" outlineLevel="0" collapsed="false">
      <c r="A5936" s="1" t="s">
        <v>8396</v>
      </c>
      <c r="B5936" s="1" t="s">
        <v>1005</v>
      </c>
      <c r="C5936" s="1" t="s">
        <v>826</v>
      </c>
      <c r="D5936" s="1" t="s">
        <v>2017</v>
      </c>
      <c r="E5936" s="1" t="s">
        <v>2018</v>
      </c>
      <c r="F5936" s="16" t="n">
        <v>0</v>
      </c>
      <c r="G5936" s="16" t="n">
        <v>8617.53</v>
      </c>
      <c r="H5936" s="16" t="n">
        <v>8617.53</v>
      </c>
    </row>
    <row r="5937" customFormat="false" ht="15" hidden="false" customHeight="true" outlineLevel="0" collapsed="false">
      <c r="A5937" s="1" t="s">
        <v>8397</v>
      </c>
      <c r="B5937" s="1" t="s">
        <v>740</v>
      </c>
      <c r="C5937" s="1" t="s">
        <v>2665</v>
      </c>
      <c r="D5937" s="1" t="s">
        <v>2028</v>
      </c>
      <c r="E5937" s="1" t="s">
        <v>2018</v>
      </c>
      <c r="F5937" s="16" t="n">
        <v>0</v>
      </c>
      <c r="G5937" s="16" t="n">
        <v>2728.26</v>
      </c>
      <c r="H5937" s="16" t="n">
        <v>2728.26</v>
      </c>
    </row>
    <row r="5938" customFormat="false" ht="15" hidden="false" customHeight="true" outlineLevel="0" collapsed="false">
      <c r="A5938" s="1" t="s">
        <v>8398</v>
      </c>
      <c r="B5938" s="1" t="s">
        <v>1184</v>
      </c>
      <c r="C5938" s="1" t="s">
        <v>1073</v>
      </c>
      <c r="D5938" s="1" t="s">
        <v>2021</v>
      </c>
      <c r="E5938" s="1" t="s">
        <v>2018</v>
      </c>
      <c r="F5938" s="16" t="n">
        <v>0</v>
      </c>
      <c r="G5938" s="16" t="n">
        <v>7469.84</v>
      </c>
      <c r="H5938" s="16" t="n">
        <v>7469.84</v>
      </c>
    </row>
    <row r="5939" customFormat="false" ht="15" hidden="false" customHeight="true" outlineLevel="0" collapsed="false">
      <c r="A5939" s="1" t="s">
        <v>8399</v>
      </c>
      <c r="B5939" s="1" t="s">
        <v>478</v>
      </c>
      <c r="C5939" s="1" t="s">
        <v>1054</v>
      </c>
      <c r="D5939" s="1" t="s">
        <v>2017</v>
      </c>
      <c r="E5939" s="1" t="s">
        <v>2018</v>
      </c>
      <c r="F5939" s="16" t="n">
        <v>79</v>
      </c>
      <c r="G5939" s="16" t="n">
        <v>675.24</v>
      </c>
      <c r="H5939" s="16" t="n">
        <v>754.24</v>
      </c>
    </row>
    <row r="5940" customFormat="false" ht="15" hidden="false" customHeight="true" outlineLevel="0" collapsed="false">
      <c r="A5940" s="1" t="s">
        <v>8400</v>
      </c>
      <c r="B5940" s="1" t="s">
        <v>1435</v>
      </c>
      <c r="C5940" s="1" t="s">
        <v>2675</v>
      </c>
      <c r="D5940" s="1" t="s">
        <v>2017</v>
      </c>
      <c r="E5940" s="1" t="s">
        <v>2018</v>
      </c>
      <c r="F5940" s="16" t="n">
        <v>0</v>
      </c>
      <c r="G5940" s="16" t="n">
        <v>9816.52</v>
      </c>
      <c r="H5940" s="16" t="n">
        <v>9816.52</v>
      </c>
    </row>
    <row r="5941" customFormat="false" ht="15" hidden="false" customHeight="true" outlineLevel="0" collapsed="false">
      <c r="A5941" s="1" t="s">
        <v>8401</v>
      </c>
      <c r="B5941" s="1" t="s">
        <v>487</v>
      </c>
      <c r="C5941" s="1" t="s">
        <v>887</v>
      </c>
      <c r="D5941" s="1" t="s">
        <v>2025</v>
      </c>
      <c r="E5941" s="1" t="s">
        <v>2018</v>
      </c>
      <c r="F5941" s="16" t="n">
        <v>99</v>
      </c>
      <c r="G5941" s="16" t="n">
        <v>1710.99</v>
      </c>
      <c r="H5941" s="16" t="n">
        <v>1809.99</v>
      </c>
    </row>
    <row r="5942" customFormat="false" ht="15" hidden="false" customHeight="true" outlineLevel="0" collapsed="false">
      <c r="A5942" s="1" t="s">
        <v>8402</v>
      </c>
      <c r="B5942" s="1" t="s">
        <v>527</v>
      </c>
      <c r="C5942" s="1" t="s">
        <v>836</v>
      </c>
      <c r="D5942" s="1" t="s">
        <v>2025</v>
      </c>
      <c r="E5942" s="1" t="s">
        <v>2018</v>
      </c>
      <c r="F5942" s="16" t="n">
        <v>79</v>
      </c>
      <c r="G5942" s="16" t="n">
        <v>2137.07</v>
      </c>
      <c r="H5942" s="16" t="n">
        <v>2216.07</v>
      </c>
    </row>
    <row r="5943" customFormat="false" ht="15" hidden="false" customHeight="true" outlineLevel="0" collapsed="false">
      <c r="A5943" s="1" t="s">
        <v>8403</v>
      </c>
      <c r="B5943" s="1" t="s">
        <v>485</v>
      </c>
      <c r="C5943" s="1" t="s">
        <v>757</v>
      </c>
      <c r="D5943" s="1" t="s">
        <v>2017</v>
      </c>
      <c r="E5943" s="1" t="s">
        <v>2018</v>
      </c>
      <c r="F5943" s="16" t="n">
        <v>79</v>
      </c>
      <c r="G5943" s="16" t="n">
        <v>2125.62</v>
      </c>
      <c r="H5943" s="16" t="n">
        <v>2204.62</v>
      </c>
    </row>
    <row r="5944" customFormat="false" ht="15" hidden="false" customHeight="true" outlineLevel="0" collapsed="false">
      <c r="A5944" s="1" t="s">
        <v>8404</v>
      </c>
      <c r="B5944" s="1" t="s">
        <v>1459</v>
      </c>
      <c r="C5944" s="1" t="s">
        <v>1377</v>
      </c>
      <c r="D5944" s="1" t="s">
        <v>2032</v>
      </c>
      <c r="E5944" s="1" t="s">
        <v>2018</v>
      </c>
      <c r="F5944" s="16" t="n">
        <v>0</v>
      </c>
      <c r="G5944" s="16" t="n">
        <v>4014.93</v>
      </c>
      <c r="H5944" s="16" t="n">
        <v>4014.93</v>
      </c>
    </row>
    <row r="5945" customFormat="false" ht="15" hidden="false" customHeight="true" outlineLevel="0" collapsed="false">
      <c r="A5945" s="1" t="s">
        <v>8405</v>
      </c>
      <c r="B5945" s="1" t="s">
        <v>674</v>
      </c>
      <c r="C5945" s="1" t="s">
        <v>1556</v>
      </c>
      <c r="D5945" s="1" t="s">
        <v>2032</v>
      </c>
      <c r="E5945" s="1" t="s">
        <v>2018</v>
      </c>
      <c r="F5945" s="16" t="n">
        <v>0</v>
      </c>
      <c r="G5945" s="16" t="n">
        <v>7139.69</v>
      </c>
      <c r="H5945" s="16" t="n">
        <v>7139.69</v>
      </c>
    </row>
    <row r="5946" customFormat="false" ht="15" hidden="false" customHeight="true" outlineLevel="0" collapsed="false">
      <c r="A5946" s="1" t="s">
        <v>8406</v>
      </c>
      <c r="B5946" s="1" t="s">
        <v>920</v>
      </c>
      <c r="C5946" s="1" t="s">
        <v>2518</v>
      </c>
      <c r="D5946" s="1" t="s">
        <v>2021</v>
      </c>
      <c r="E5946" s="1" t="s">
        <v>2018</v>
      </c>
      <c r="F5946" s="16" t="n">
        <v>99</v>
      </c>
      <c r="G5946" s="16" t="n">
        <v>819.84</v>
      </c>
      <c r="H5946" s="16" t="n">
        <v>918.84</v>
      </c>
    </row>
    <row r="5947" customFormat="false" ht="15" hidden="false" customHeight="true" outlineLevel="0" collapsed="false">
      <c r="A5947" s="1" t="s">
        <v>8407</v>
      </c>
      <c r="B5947" s="1" t="s">
        <v>954</v>
      </c>
      <c r="C5947" s="1" t="s">
        <v>2819</v>
      </c>
      <c r="D5947" s="1" t="s">
        <v>2055</v>
      </c>
      <c r="E5947" s="1" t="s">
        <v>2018</v>
      </c>
      <c r="F5947" s="16" t="n">
        <v>0</v>
      </c>
      <c r="G5947" s="16" t="n">
        <v>11023.37</v>
      </c>
      <c r="H5947" s="16" t="n">
        <v>11023.37</v>
      </c>
    </row>
    <row r="5948" customFormat="false" ht="15" hidden="false" customHeight="true" outlineLevel="0" collapsed="false">
      <c r="A5948" s="1" t="s">
        <v>8408</v>
      </c>
      <c r="B5948" s="1" t="s">
        <v>1440</v>
      </c>
      <c r="C5948" s="1" t="s">
        <v>3025</v>
      </c>
      <c r="D5948" s="1" t="s">
        <v>2017</v>
      </c>
      <c r="E5948" s="1" t="s">
        <v>2018</v>
      </c>
      <c r="F5948" s="16" t="n">
        <v>0</v>
      </c>
      <c r="G5948" s="16" t="n">
        <v>11697.04</v>
      </c>
      <c r="H5948" s="16" t="n">
        <v>11697.04</v>
      </c>
    </row>
    <row r="5949" customFormat="false" ht="15" hidden="false" customHeight="true" outlineLevel="0" collapsed="false">
      <c r="A5949" s="1" t="s">
        <v>8409</v>
      </c>
      <c r="B5949" s="1" t="s">
        <v>1135</v>
      </c>
      <c r="C5949" s="1" t="s">
        <v>8410</v>
      </c>
      <c r="D5949" s="1" t="s">
        <v>2025</v>
      </c>
      <c r="E5949" s="1" t="s">
        <v>2018</v>
      </c>
      <c r="F5949" s="16" t="n">
        <v>49</v>
      </c>
      <c r="G5949" s="16" t="n">
        <v>1805.97</v>
      </c>
      <c r="H5949" s="16" t="n">
        <v>1854.97</v>
      </c>
    </row>
    <row r="5950" customFormat="false" ht="15" hidden="false" customHeight="true" outlineLevel="0" collapsed="false">
      <c r="A5950" s="1" t="s">
        <v>8411</v>
      </c>
      <c r="B5950" s="1" t="s">
        <v>1052</v>
      </c>
      <c r="C5950" s="1" t="s">
        <v>2263</v>
      </c>
      <c r="D5950" s="1" t="s">
        <v>2025</v>
      </c>
      <c r="E5950" s="1" t="s">
        <v>2018</v>
      </c>
      <c r="F5950" s="16" t="n">
        <v>79</v>
      </c>
      <c r="G5950" s="16" t="n">
        <v>1059.1</v>
      </c>
      <c r="H5950" s="16" t="n">
        <v>1138.1</v>
      </c>
    </row>
    <row r="5951" customFormat="false" ht="15" hidden="false" customHeight="true" outlineLevel="0" collapsed="false">
      <c r="A5951" s="1" t="s">
        <v>8412</v>
      </c>
      <c r="B5951" s="1" t="s">
        <v>1137</v>
      </c>
      <c r="C5951" s="1" t="s">
        <v>3713</v>
      </c>
      <c r="D5951" s="1" t="s">
        <v>2017</v>
      </c>
      <c r="E5951" s="1" t="s">
        <v>2018</v>
      </c>
      <c r="F5951" s="16" t="n">
        <v>0</v>
      </c>
      <c r="G5951" s="16" t="n">
        <v>8457.86</v>
      </c>
      <c r="H5951" s="16" t="n">
        <v>8457.86</v>
      </c>
    </row>
    <row r="5952" customFormat="false" ht="15" hidden="false" customHeight="true" outlineLevel="0" collapsed="false">
      <c r="A5952" s="1" t="s">
        <v>8413</v>
      </c>
      <c r="B5952" s="1" t="s">
        <v>1844</v>
      </c>
      <c r="C5952" s="1" t="s">
        <v>2234</v>
      </c>
      <c r="D5952" s="1" t="s">
        <v>2055</v>
      </c>
      <c r="E5952" s="1" t="s">
        <v>2022</v>
      </c>
      <c r="F5952" s="16" t="n">
        <v>0</v>
      </c>
      <c r="G5952" s="16" t="n">
        <v>3640.05</v>
      </c>
      <c r="H5952" s="16" t="n">
        <v>3640.05</v>
      </c>
    </row>
    <row r="5953" customFormat="false" ht="15" hidden="false" customHeight="true" outlineLevel="0" collapsed="false">
      <c r="A5953" s="1" t="s">
        <v>8414</v>
      </c>
      <c r="B5953" s="1" t="s">
        <v>1236</v>
      </c>
      <c r="C5953" s="1" t="s">
        <v>1192</v>
      </c>
      <c r="D5953" s="1" t="s">
        <v>2025</v>
      </c>
      <c r="E5953" s="1" t="s">
        <v>2018</v>
      </c>
      <c r="F5953" s="16" t="n">
        <v>79</v>
      </c>
      <c r="G5953" s="16" t="n">
        <v>1639.68</v>
      </c>
      <c r="H5953" s="16" t="n">
        <v>1718.68</v>
      </c>
    </row>
    <row r="5954" customFormat="false" ht="15" hidden="false" customHeight="true" outlineLevel="0" collapsed="false">
      <c r="A5954" s="1" t="s">
        <v>8415</v>
      </c>
      <c r="B5954" s="1" t="s">
        <v>1516</v>
      </c>
      <c r="C5954" s="1" t="s">
        <v>2858</v>
      </c>
      <c r="D5954" s="1" t="s">
        <v>2021</v>
      </c>
      <c r="E5954" s="1" t="s">
        <v>2018</v>
      </c>
      <c r="F5954" s="16" t="n">
        <v>79</v>
      </c>
      <c r="G5954" s="16" t="n">
        <v>1111.28</v>
      </c>
      <c r="H5954" s="16" t="n">
        <v>1190.28</v>
      </c>
    </row>
    <row r="5955" customFormat="false" ht="15" hidden="false" customHeight="true" outlineLevel="0" collapsed="false">
      <c r="A5955" s="1" t="s">
        <v>8416</v>
      </c>
      <c r="B5955" s="1" t="s">
        <v>1700</v>
      </c>
      <c r="C5955" s="1" t="s">
        <v>2741</v>
      </c>
      <c r="D5955" s="1" t="s">
        <v>2017</v>
      </c>
      <c r="E5955" s="1" t="s">
        <v>2018</v>
      </c>
      <c r="F5955" s="16" t="n">
        <v>0</v>
      </c>
      <c r="G5955" s="16" t="n">
        <v>4317.03</v>
      </c>
      <c r="H5955" s="16" t="n">
        <v>4317.03</v>
      </c>
    </row>
    <row r="5956" customFormat="false" ht="15" hidden="false" customHeight="true" outlineLevel="0" collapsed="false">
      <c r="A5956" s="1" t="s">
        <v>8417</v>
      </c>
      <c r="B5956" s="1" t="s">
        <v>524</v>
      </c>
      <c r="C5956" s="1" t="s">
        <v>1033</v>
      </c>
      <c r="D5956" s="1" t="s">
        <v>2055</v>
      </c>
      <c r="E5956" s="1" t="s">
        <v>2018</v>
      </c>
      <c r="F5956" s="16" t="n">
        <v>79</v>
      </c>
      <c r="G5956" s="16" t="n">
        <v>2448.44</v>
      </c>
      <c r="H5956" s="16" t="n">
        <v>2527.44</v>
      </c>
    </row>
    <row r="5957" customFormat="false" ht="15" hidden="false" customHeight="true" outlineLevel="0" collapsed="false">
      <c r="A5957" s="1" t="s">
        <v>8418</v>
      </c>
      <c r="B5957" s="1" t="s">
        <v>589</v>
      </c>
      <c r="C5957" s="1" t="s">
        <v>2381</v>
      </c>
      <c r="D5957" s="1" t="s">
        <v>2021</v>
      </c>
      <c r="E5957" s="1" t="s">
        <v>2018</v>
      </c>
      <c r="F5957" s="16" t="n">
        <v>0</v>
      </c>
      <c r="G5957" s="16" t="n">
        <v>4234.29</v>
      </c>
      <c r="H5957" s="16" t="n">
        <v>4234.29</v>
      </c>
    </row>
    <row r="5958" customFormat="false" ht="15" hidden="false" customHeight="true" outlineLevel="0" collapsed="false">
      <c r="A5958" s="1" t="s">
        <v>8419</v>
      </c>
      <c r="B5958" s="1" t="s">
        <v>1729</v>
      </c>
      <c r="C5958" s="1" t="s">
        <v>2069</v>
      </c>
      <c r="D5958" s="1" t="s">
        <v>2017</v>
      </c>
      <c r="E5958" s="1" t="s">
        <v>2018</v>
      </c>
      <c r="F5958" s="16" t="n">
        <v>0</v>
      </c>
      <c r="G5958" s="16" t="n">
        <v>22498.25</v>
      </c>
      <c r="H5958" s="16" t="n">
        <v>22498.25</v>
      </c>
    </row>
    <row r="5959" customFormat="false" ht="15" hidden="false" customHeight="true" outlineLevel="0" collapsed="false">
      <c r="A5959" s="1" t="s">
        <v>8420</v>
      </c>
      <c r="B5959" s="1" t="s">
        <v>1512</v>
      </c>
      <c r="C5959" s="1" t="s">
        <v>871</v>
      </c>
      <c r="D5959" s="1" t="s">
        <v>2025</v>
      </c>
      <c r="E5959" s="1" t="s">
        <v>2022</v>
      </c>
      <c r="F5959" s="16" t="n">
        <v>0</v>
      </c>
      <c r="G5959" s="16" t="n">
        <v>7806.01</v>
      </c>
      <c r="H5959" s="16" t="n">
        <v>7806.01</v>
      </c>
    </row>
    <row r="5960" customFormat="false" ht="15" hidden="false" customHeight="true" outlineLevel="0" collapsed="false">
      <c r="A5960" s="1" t="s">
        <v>8421</v>
      </c>
      <c r="B5960" s="1" t="s">
        <v>447</v>
      </c>
      <c r="C5960" s="1" t="s">
        <v>2644</v>
      </c>
      <c r="D5960" s="1" t="s">
        <v>2021</v>
      </c>
      <c r="E5960" s="1" t="s">
        <v>2018</v>
      </c>
      <c r="F5960" s="16" t="n">
        <v>0</v>
      </c>
      <c r="G5960" s="16" t="n">
        <v>7420.27</v>
      </c>
      <c r="H5960" s="16" t="n">
        <v>7420.27</v>
      </c>
    </row>
    <row r="5961" customFormat="false" ht="15" hidden="false" customHeight="true" outlineLevel="0" collapsed="false">
      <c r="A5961" s="1" t="s">
        <v>8422</v>
      </c>
      <c r="B5961" s="1" t="s">
        <v>885</v>
      </c>
      <c r="C5961" s="1" t="s">
        <v>4150</v>
      </c>
      <c r="D5961" s="1" t="s">
        <v>2025</v>
      </c>
      <c r="E5961" s="1" t="s">
        <v>2018</v>
      </c>
      <c r="F5961" s="16" t="n">
        <v>0</v>
      </c>
      <c r="G5961" s="16" t="n">
        <v>4914.12</v>
      </c>
      <c r="H5961" s="16" t="n">
        <v>4914.12</v>
      </c>
    </row>
    <row r="5962" customFormat="false" ht="15" hidden="false" customHeight="true" outlineLevel="0" collapsed="false">
      <c r="A5962" s="1" t="s">
        <v>8423</v>
      </c>
      <c r="B5962" s="1" t="s">
        <v>537</v>
      </c>
      <c r="C5962" s="1" t="s">
        <v>1013</v>
      </c>
      <c r="D5962" s="1" t="s">
        <v>2021</v>
      </c>
      <c r="E5962" s="1" t="s">
        <v>2018</v>
      </c>
      <c r="F5962" s="16" t="n">
        <v>0</v>
      </c>
      <c r="G5962" s="16" t="n">
        <v>3739.27</v>
      </c>
      <c r="H5962" s="16" t="n">
        <v>3739.27</v>
      </c>
    </row>
    <row r="5963" customFormat="false" ht="15" hidden="false" customHeight="true" outlineLevel="0" collapsed="false">
      <c r="A5963" s="1" t="s">
        <v>8424</v>
      </c>
      <c r="B5963" s="1" t="s">
        <v>1849</v>
      </c>
      <c r="C5963" s="1" t="s">
        <v>2527</v>
      </c>
      <c r="D5963" s="1" t="s">
        <v>2021</v>
      </c>
      <c r="E5963" s="1" t="s">
        <v>2018</v>
      </c>
      <c r="F5963" s="16" t="n">
        <v>99</v>
      </c>
      <c r="G5963" s="16" t="n">
        <v>1682.1</v>
      </c>
      <c r="H5963" s="16" t="n">
        <v>1781.1</v>
      </c>
    </row>
    <row r="5964" customFormat="false" ht="15" hidden="false" customHeight="true" outlineLevel="0" collapsed="false">
      <c r="A5964" s="1" t="s">
        <v>8425</v>
      </c>
      <c r="B5964" s="1" t="s">
        <v>966</v>
      </c>
      <c r="C5964" s="1" t="s">
        <v>2460</v>
      </c>
      <c r="D5964" s="1" t="s">
        <v>2021</v>
      </c>
      <c r="E5964" s="1" t="s">
        <v>2018</v>
      </c>
      <c r="F5964" s="16" t="n">
        <v>0</v>
      </c>
      <c r="G5964" s="16" t="n">
        <v>5311.32</v>
      </c>
      <c r="H5964" s="16" t="n">
        <v>5311.32</v>
      </c>
    </row>
    <row r="5965" customFormat="false" ht="15" hidden="false" customHeight="true" outlineLevel="0" collapsed="false">
      <c r="A5965" s="1" t="s">
        <v>8426</v>
      </c>
      <c r="B5965" s="1" t="s">
        <v>1193</v>
      </c>
      <c r="C5965" s="1" t="s">
        <v>833</v>
      </c>
      <c r="D5965" s="1" t="s">
        <v>2055</v>
      </c>
      <c r="E5965" s="1" t="s">
        <v>2018</v>
      </c>
      <c r="F5965" s="16" t="n">
        <v>0</v>
      </c>
      <c r="G5965" s="16" t="n">
        <v>8858.31</v>
      </c>
      <c r="H5965" s="16" t="n">
        <v>8858.31</v>
      </c>
    </row>
    <row r="5966" customFormat="false" ht="15" hidden="false" customHeight="true" outlineLevel="0" collapsed="false">
      <c r="A5966" s="1" t="s">
        <v>8427</v>
      </c>
      <c r="B5966" s="1" t="s">
        <v>433</v>
      </c>
      <c r="C5966" s="1" t="s">
        <v>3897</v>
      </c>
      <c r="D5966" s="1" t="s">
        <v>2021</v>
      </c>
      <c r="E5966" s="1" t="s">
        <v>2018</v>
      </c>
      <c r="F5966" s="16" t="n">
        <v>0</v>
      </c>
      <c r="G5966" s="16" t="n">
        <v>6060.75</v>
      </c>
      <c r="H5966" s="16" t="n">
        <v>6060.75</v>
      </c>
    </row>
    <row r="5967" customFormat="false" ht="15" hidden="false" customHeight="true" outlineLevel="0" collapsed="false">
      <c r="A5967" s="1" t="s">
        <v>8428</v>
      </c>
      <c r="B5967" s="1" t="s">
        <v>299</v>
      </c>
      <c r="C5967" s="1" t="s">
        <v>2116</v>
      </c>
      <c r="D5967" s="1" t="s">
        <v>2028</v>
      </c>
      <c r="E5967" s="1" t="s">
        <v>2018</v>
      </c>
      <c r="F5967" s="16" t="n">
        <v>49</v>
      </c>
      <c r="G5967" s="16" t="n">
        <v>681.07</v>
      </c>
      <c r="H5967" s="16" t="n">
        <v>730.07</v>
      </c>
    </row>
    <row r="5968" customFormat="false" ht="15" hidden="false" customHeight="true" outlineLevel="0" collapsed="false">
      <c r="A5968" s="1" t="s">
        <v>8429</v>
      </c>
      <c r="B5968" s="1" t="s">
        <v>934</v>
      </c>
      <c r="C5968" s="1" t="s">
        <v>2116</v>
      </c>
      <c r="D5968" s="1" t="s">
        <v>2025</v>
      </c>
      <c r="E5968" s="1" t="s">
        <v>2018</v>
      </c>
      <c r="F5968" s="16" t="n">
        <v>0</v>
      </c>
      <c r="G5968" s="16" t="n">
        <v>3142.61</v>
      </c>
      <c r="H5968" s="16" t="n">
        <v>3142.61</v>
      </c>
    </row>
    <row r="5969" customFormat="false" ht="15" hidden="false" customHeight="true" outlineLevel="0" collapsed="false">
      <c r="A5969" s="1" t="s">
        <v>8430</v>
      </c>
      <c r="B5969" s="1" t="s">
        <v>177</v>
      </c>
      <c r="C5969" s="1" t="s">
        <v>2845</v>
      </c>
      <c r="D5969" s="1" t="s">
        <v>2028</v>
      </c>
      <c r="E5969" s="1" t="s">
        <v>2018</v>
      </c>
      <c r="F5969" s="16" t="n">
        <v>0</v>
      </c>
      <c r="G5969" s="16" t="n">
        <v>3664.29</v>
      </c>
      <c r="H5969" s="16" t="n">
        <v>3664.29</v>
      </c>
    </row>
    <row r="5970" customFormat="false" ht="15" hidden="false" customHeight="true" outlineLevel="0" collapsed="false">
      <c r="A5970" s="1" t="s">
        <v>8431</v>
      </c>
      <c r="B5970" s="1" t="s">
        <v>633</v>
      </c>
      <c r="C5970" s="1" t="s">
        <v>2471</v>
      </c>
      <c r="D5970" s="1" t="s">
        <v>2017</v>
      </c>
      <c r="E5970" s="1" t="s">
        <v>2018</v>
      </c>
      <c r="F5970" s="16" t="n">
        <v>79</v>
      </c>
      <c r="G5970" s="16" t="n">
        <v>862.99</v>
      </c>
      <c r="H5970" s="16" t="n">
        <v>941.99</v>
      </c>
    </row>
    <row r="5971" customFormat="false" ht="15" hidden="false" customHeight="true" outlineLevel="0" collapsed="false">
      <c r="A5971" s="1" t="s">
        <v>8432</v>
      </c>
      <c r="B5971" s="1" t="s">
        <v>1826</v>
      </c>
      <c r="C5971" s="1" t="s">
        <v>887</v>
      </c>
      <c r="D5971" s="1" t="s">
        <v>2017</v>
      </c>
      <c r="E5971" s="1" t="s">
        <v>2018</v>
      </c>
      <c r="F5971" s="16" t="n">
        <v>0</v>
      </c>
      <c r="G5971" s="16" t="n">
        <v>8845.42</v>
      </c>
      <c r="H5971" s="16" t="n">
        <v>8845.42</v>
      </c>
    </row>
    <row r="5972" customFormat="false" ht="15" hidden="false" customHeight="true" outlineLevel="0" collapsed="false">
      <c r="A5972" s="1" t="s">
        <v>8433</v>
      </c>
      <c r="B5972" s="1" t="s">
        <v>1052</v>
      </c>
      <c r="C5972" s="1" t="s">
        <v>1120</v>
      </c>
      <c r="D5972" s="1" t="s">
        <v>2021</v>
      </c>
      <c r="E5972" s="1" t="s">
        <v>2045</v>
      </c>
      <c r="F5972" s="16" t="n">
        <v>0</v>
      </c>
      <c r="G5972" s="16" t="n">
        <v>4718.77</v>
      </c>
      <c r="H5972" s="16" t="n">
        <v>4718.77</v>
      </c>
    </row>
    <row r="5973" customFormat="false" ht="15" hidden="false" customHeight="true" outlineLevel="0" collapsed="false">
      <c r="A5973" s="1" t="s">
        <v>8434</v>
      </c>
      <c r="B5973" s="1" t="s">
        <v>1107</v>
      </c>
      <c r="C5973" s="1" t="s">
        <v>4115</v>
      </c>
      <c r="D5973" s="1" t="s">
        <v>2028</v>
      </c>
      <c r="E5973" s="1" t="s">
        <v>2018</v>
      </c>
      <c r="F5973" s="16" t="n">
        <v>0</v>
      </c>
      <c r="G5973" s="16" t="n">
        <v>5475.93</v>
      </c>
      <c r="H5973" s="16" t="n">
        <v>5475.93</v>
      </c>
    </row>
    <row r="5974" customFormat="false" ht="15" hidden="false" customHeight="true" outlineLevel="0" collapsed="false">
      <c r="A5974" s="1" t="s">
        <v>8435</v>
      </c>
      <c r="B5974" s="1" t="s">
        <v>968</v>
      </c>
      <c r="C5974" s="1" t="s">
        <v>2890</v>
      </c>
      <c r="D5974" s="1" t="s">
        <v>2025</v>
      </c>
      <c r="E5974" s="1" t="s">
        <v>2018</v>
      </c>
      <c r="F5974" s="16" t="n">
        <v>0</v>
      </c>
      <c r="G5974" s="16" t="n">
        <v>9071.81</v>
      </c>
      <c r="H5974" s="16" t="n">
        <v>9071.81</v>
      </c>
    </row>
    <row r="5975" customFormat="false" ht="15" hidden="false" customHeight="true" outlineLevel="0" collapsed="false">
      <c r="A5975" s="1" t="s">
        <v>8436</v>
      </c>
      <c r="B5975" s="1" t="s">
        <v>1145</v>
      </c>
      <c r="C5975" s="1" t="s">
        <v>4585</v>
      </c>
      <c r="D5975" s="1" t="s">
        <v>2055</v>
      </c>
      <c r="E5975" s="1" t="s">
        <v>2018</v>
      </c>
      <c r="F5975" s="16" t="n">
        <v>0</v>
      </c>
      <c r="G5975" s="16" t="n">
        <v>2906.51</v>
      </c>
      <c r="H5975" s="16" t="n">
        <v>2906.51</v>
      </c>
    </row>
    <row r="5976" customFormat="false" ht="15" hidden="false" customHeight="true" outlineLevel="0" collapsed="false">
      <c r="A5976" s="1" t="s">
        <v>8437</v>
      </c>
      <c r="B5976" s="1" t="s">
        <v>514</v>
      </c>
      <c r="C5976" s="1" t="s">
        <v>170</v>
      </c>
      <c r="D5976" s="1" t="s">
        <v>2021</v>
      </c>
      <c r="E5976" s="1" t="s">
        <v>2018</v>
      </c>
      <c r="F5976" s="16" t="n">
        <v>0</v>
      </c>
      <c r="G5976" s="16" t="n">
        <v>3462.65</v>
      </c>
      <c r="H5976" s="16" t="n">
        <v>3462.65</v>
      </c>
    </row>
    <row r="5977" customFormat="false" ht="15" hidden="false" customHeight="true" outlineLevel="0" collapsed="false">
      <c r="A5977" s="1" t="s">
        <v>8438</v>
      </c>
      <c r="B5977" s="1" t="s">
        <v>308</v>
      </c>
      <c r="C5977" s="1" t="s">
        <v>5772</v>
      </c>
      <c r="D5977" s="1" t="s">
        <v>2055</v>
      </c>
      <c r="E5977" s="1" t="s">
        <v>2018</v>
      </c>
      <c r="F5977" s="16" t="n">
        <v>0</v>
      </c>
      <c r="G5977" s="16" t="n">
        <v>19753.71</v>
      </c>
      <c r="H5977" s="16" t="n">
        <v>19753.71</v>
      </c>
    </row>
    <row r="5978" customFormat="false" ht="15" hidden="false" customHeight="true" outlineLevel="0" collapsed="false">
      <c r="A5978" s="1" t="s">
        <v>8439</v>
      </c>
      <c r="B5978" s="1" t="s">
        <v>752</v>
      </c>
      <c r="C5978" s="1" t="s">
        <v>1252</v>
      </c>
      <c r="D5978" s="1" t="s">
        <v>2055</v>
      </c>
      <c r="E5978" s="1" t="s">
        <v>2018</v>
      </c>
      <c r="F5978" s="16" t="n">
        <v>49</v>
      </c>
      <c r="G5978" s="16" t="n">
        <v>623</v>
      </c>
      <c r="H5978" s="16" t="n">
        <v>672</v>
      </c>
    </row>
    <row r="5979" customFormat="false" ht="15" hidden="false" customHeight="true" outlineLevel="0" collapsed="false">
      <c r="A5979" s="1" t="s">
        <v>8440</v>
      </c>
      <c r="B5979" s="1" t="s">
        <v>1502</v>
      </c>
      <c r="C5979" s="1" t="s">
        <v>632</v>
      </c>
      <c r="D5979" s="1" t="s">
        <v>2055</v>
      </c>
      <c r="E5979" s="1" t="s">
        <v>2018</v>
      </c>
      <c r="F5979" s="16" t="n">
        <v>0</v>
      </c>
      <c r="G5979" s="16" t="n">
        <v>4273.58</v>
      </c>
      <c r="H5979" s="16" t="n">
        <v>4273.58</v>
      </c>
    </row>
    <row r="5980" customFormat="false" ht="15" hidden="false" customHeight="true" outlineLevel="0" collapsed="false">
      <c r="A5980" s="1" t="s">
        <v>8441</v>
      </c>
      <c r="B5980" s="1" t="s">
        <v>348</v>
      </c>
      <c r="C5980" s="1" t="s">
        <v>2050</v>
      </c>
      <c r="D5980" s="1" t="s">
        <v>2032</v>
      </c>
      <c r="E5980" s="1" t="s">
        <v>2018</v>
      </c>
      <c r="F5980" s="16" t="n">
        <v>0</v>
      </c>
      <c r="G5980" s="16" t="n">
        <v>15871.41</v>
      </c>
      <c r="H5980" s="16" t="n">
        <v>15871.41</v>
      </c>
    </row>
    <row r="5981" customFormat="false" ht="15" hidden="false" customHeight="true" outlineLevel="0" collapsed="false">
      <c r="A5981" s="1" t="s">
        <v>8442</v>
      </c>
      <c r="B5981" s="1" t="s">
        <v>1844</v>
      </c>
      <c r="C5981" s="1" t="s">
        <v>572</v>
      </c>
      <c r="D5981" s="1" t="s">
        <v>2021</v>
      </c>
      <c r="E5981" s="1" t="s">
        <v>2018</v>
      </c>
      <c r="F5981" s="16" t="n">
        <v>0</v>
      </c>
      <c r="G5981" s="16" t="n">
        <v>6987.36</v>
      </c>
      <c r="H5981" s="16" t="n">
        <v>6987.36</v>
      </c>
    </row>
    <row r="5982" customFormat="false" ht="15" hidden="false" customHeight="true" outlineLevel="0" collapsed="false">
      <c r="A5982" s="1" t="s">
        <v>8443</v>
      </c>
      <c r="B5982" s="1" t="s">
        <v>1052</v>
      </c>
      <c r="C5982" s="1" t="s">
        <v>2163</v>
      </c>
      <c r="D5982" s="1" t="s">
        <v>2025</v>
      </c>
      <c r="E5982" s="1" t="s">
        <v>2018</v>
      </c>
      <c r="F5982" s="16" t="n">
        <v>0</v>
      </c>
      <c r="G5982" s="16" t="n">
        <v>5848.55</v>
      </c>
      <c r="H5982" s="16" t="n">
        <v>5848.55</v>
      </c>
    </row>
    <row r="5983" customFormat="false" ht="15" hidden="false" customHeight="true" outlineLevel="0" collapsed="false">
      <c r="A5983" s="1" t="s">
        <v>8444</v>
      </c>
      <c r="B5983" s="1" t="s">
        <v>1206</v>
      </c>
      <c r="C5983" s="1" t="s">
        <v>3699</v>
      </c>
      <c r="D5983" s="1" t="s">
        <v>2032</v>
      </c>
      <c r="E5983" s="1" t="s">
        <v>2018</v>
      </c>
      <c r="F5983" s="16" t="n">
        <v>0</v>
      </c>
      <c r="G5983" s="16" t="n">
        <v>7420.27</v>
      </c>
      <c r="H5983" s="16" t="n">
        <v>7420.27</v>
      </c>
    </row>
    <row r="5984" customFormat="false" ht="15" hidden="false" customHeight="true" outlineLevel="0" collapsed="false">
      <c r="A5984" s="1" t="s">
        <v>8445</v>
      </c>
      <c r="B5984" s="1" t="s">
        <v>1420</v>
      </c>
      <c r="C5984" s="1" t="s">
        <v>2418</v>
      </c>
      <c r="D5984" s="1" t="s">
        <v>2017</v>
      </c>
      <c r="E5984" s="1" t="s">
        <v>2022</v>
      </c>
      <c r="F5984" s="16" t="n">
        <v>0</v>
      </c>
      <c r="G5984" s="16" t="n">
        <v>2737.96</v>
      </c>
      <c r="H5984" s="16" t="n">
        <v>2737.96</v>
      </c>
    </row>
    <row r="5985" customFormat="false" ht="15" hidden="false" customHeight="true" outlineLevel="0" collapsed="false">
      <c r="A5985" s="1" t="s">
        <v>8446</v>
      </c>
      <c r="B5985" s="1" t="s">
        <v>1193</v>
      </c>
      <c r="C5985" s="1" t="s">
        <v>1395</v>
      </c>
      <c r="D5985" s="1" t="s">
        <v>2021</v>
      </c>
      <c r="E5985" s="1" t="s">
        <v>2018</v>
      </c>
      <c r="F5985" s="16" t="n">
        <v>49</v>
      </c>
      <c r="G5985" s="16" t="n">
        <v>482.17</v>
      </c>
      <c r="H5985" s="16" t="n">
        <v>531.17</v>
      </c>
    </row>
    <row r="5986" customFormat="false" ht="15" hidden="false" customHeight="true" outlineLevel="0" collapsed="false">
      <c r="A5986" s="1" t="s">
        <v>8447</v>
      </c>
      <c r="B5986" s="1" t="s">
        <v>427</v>
      </c>
      <c r="C5986" s="1" t="s">
        <v>2518</v>
      </c>
      <c r="D5986" s="1" t="s">
        <v>2025</v>
      </c>
      <c r="E5986" s="1" t="s">
        <v>2018</v>
      </c>
      <c r="F5986" s="16" t="n">
        <v>0</v>
      </c>
      <c r="G5986" s="16" t="n">
        <v>2856.69</v>
      </c>
      <c r="H5986" s="16" t="n">
        <v>2856.69</v>
      </c>
    </row>
    <row r="5987" customFormat="false" ht="15" hidden="false" customHeight="true" outlineLevel="0" collapsed="false">
      <c r="A5987" s="1" t="s">
        <v>8448</v>
      </c>
      <c r="B5987" s="1" t="s">
        <v>1343</v>
      </c>
      <c r="C5987" s="1" t="s">
        <v>4202</v>
      </c>
      <c r="D5987" s="1" t="s">
        <v>2025</v>
      </c>
      <c r="E5987" s="1" t="s">
        <v>2018</v>
      </c>
      <c r="F5987" s="16" t="n">
        <v>0</v>
      </c>
      <c r="G5987" s="16" t="n">
        <v>4392.35</v>
      </c>
      <c r="H5987" s="16" t="n">
        <v>4392.35</v>
      </c>
    </row>
    <row r="5988" customFormat="false" ht="15" hidden="false" customHeight="true" outlineLevel="0" collapsed="false">
      <c r="A5988" s="1" t="s">
        <v>8449</v>
      </c>
      <c r="B5988" s="1" t="s">
        <v>1639</v>
      </c>
      <c r="C5988" s="1" t="s">
        <v>826</v>
      </c>
      <c r="D5988" s="1" t="s">
        <v>2021</v>
      </c>
      <c r="E5988" s="1" t="s">
        <v>2018</v>
      </c>
      <c r="F5988" s="16" t="n">
        <v>0</v>
      </c>
      <c r="G5988" s="16" t="n">
        <v>29867.71</v>
      </c>
      <c r="H5988" s="16" t="n">
        <v>29867.71</v>
      </c>
    </row>
    <row r="5989" customFormat="false" ht="15" hidden="false" customHeight="true" outlineLevel="0" collapsed="false">
      <c r="A5989" s="1" t="s">
        <v>8450</v>
      </c>
      <c r="B5989" s="1" t="s">
        <v>514</v>
      </c>
      <c r="C5989" s="1" t="s">
        <v>2030</v>
      </c>
      <c r="D5989" s="1" t="s">
        <v>2017</v>
      </c>
      <c r="E5989" s="1" t="s">
        <v>2018</v>
      </c>
      <c r="F5989" s="16" t="n">
        <v>0</v>
      </c>
      <c r="G5989" s="16" t="n">
        <v>3643.33</v>
      </c>
      <c r="H5989" s="16" t="n">
        <v>3643.33</v>
      </c>
    </row>
    <row r="5990" customFormat="false" ht="15" hidden="false" customHeight="true" outlineLevel="0" collapsed="false">
      <c r="A5990" s="1" t="s">
        <v>8451</v>
      </c>
      <c r="B5990" s="1" t="s">
        <v>524</v>
      </c>
      <c r="C5990" s="1" t="s">
        <v>2118</v>
      </c>
      <c r="D5990" s="1" t="s">
        <v>2025</v>
      </c>
      <c r="E5990" s="1" t="s">
        <v>2018</v>
      </c>
      <c r="F5990" s="16" t="n">
        <v>0</v>
      </c>
      <c r="G5990" s="16" t="n">
        <v>5135.12</v>
      </c>
      <c r="H5990" s="16" t="n">
        <v>5135.12</v>
      </c>
    </row>
    <row r="5991" customFormat="false" ht="15" hidden="false" customHeight="true" outlineLevel="0" collapsed="false">
      <c r="A5991" s="1" t="s">
        <v>8452</v>
      </c>
      <c r="B5991" s="1" t="s">
        <v>1052</v>
      </c>
      <c r="C5991" s="1" t="s">
        <v>3353</v>
      </c>
      <c r="D5991" s="1" t="s">
        <v>2025</v>
      </c>
      <c r="E5991" s="1" t="s">
        <v>2018</v>
      </c>
      <c r="F5991" s="16" t="n">
        <v>0</v>
      </c>
      <c r="G5991" s="16" t="n">
        <v>3644.87</v>
      </c>
      <c r="H5991" s="16" t="n">
        <v>3644.87</v>
      </c>
    </row>
    <row r="5992" customFormat="false" ht="15" hidden="false" customHeight="true" outlineLevel="0" collapsed="false">
      <c r="A5992" s="1" t="s">
        <v>8453</v>
      </c>
      <c r="B5992" s="1" t="s">
        <v>1473</v>
      </c>
      <c r="C5992" s="1" t="s">
        <v>3002</v>
      </c>
      <c r="D5992" s="1" t="s">
        <v>2055</v>
      </c>
      <c r="E5992" s="1" t="s">
        <v>2045</v>
      </c>
      <c r="F5992" s="16" t="n">
        <v>99</v>
      </c>
      <c r="G5992" s="16" t="n">
        <v>1061.42</v>
      </c>
      <c r="H5992" s="16" t="n">
        <v>1160.42</v>
      </c>
    </row>
    <row r="5993" customFormat="false" ht="15" hidden="false" customHeight="true" outlineLevel="0" collapsed="false">
      <c r="A5993" s="1" t="s">
        <v>8454</v>
      </c>
      <c r="B5993" s="1" t="s">
        <v>1398</v>
      </c>
      <c r="C5993" s="1" t="s">
        <v>845</v>
      </c>
      <c r="D5993" s="1" t="s">
        <v>2017</v>
      </c>
      <c r="E5993" s="1" t="s">
        <v>2018</v>
      </c>
      <c r="F5993" s="16" t="n">
        <v>49</v>
      </c>
      <c r="G5993" s="16" t="n">
        <v>1362.14</v>
      </c>
      <c r="H5993" s="16" t="n">
        <v>1411.14</v>
      </c>
    </row>
    <row r="5994" customFormat="false" ht="15" hidden="false" customHeight="true" outlineLevel="0" collapsed="false">
      <c r="A5994" s="1" t="s">
        <v>8455</v>
      </c>
      <c r="B5994" s="1" t="s">
        <v>1398</v>
      </c>
      <c r="C5994" s="1" t="s">
        <v>1097</v>
      </c>
      <c r="D5994" s="1" t="s">
        <v>2017</v>
      </c>
      <c r="E5994" s="1" t="s">
        <v>2045</v>
      </c>
      <c r="F5994" s="16" t="n">
        <v>0</v>
      </c>
      <c r="G5994" s="16" t="n">
        <v>7928.75</v>
      </c>
      <c r="H5994" s="16" t="n">
        <v>7928.75</v>
      </c>
    </row>
    <row r="5995" customFormat="false" ht="15" hidden="false" customHeight="true" outlineLevel="0" collapsed="false">
      <c r="A5995" s="1" t="s">
        <v>8456</v>
      </c>
      <c r="B5995" s="1" t="s">
        <v>1437</v>
      </c>
      <c r="C5995" s="1" t="s">
        <v>2527</v>
      </c>
      <c r="D5995" s="1" t="s">
        <v>2025</v>
      </c>
      <c r="E5995" s="1" t="s">
        <v>2018</v>
      </c>
      <c r="F5995" s="16" t="n">
        <v>49</v>
      </c>
      <c r="G5995" s="16" t="n">
        <v>2348.98</v>
      </c>
      <c r="H5995" s="16" t="n">
        <v>2397.98</v>
      </c>
    </row>
    <row r="5996" customFormat="false" ht="15" hidden="false" customHeight="true" outlineLevel="0" collapsed="false">
      <c r="A5996" s="1" t="s">
        <v>8457</v>
      </c>
      <c r="B5996" s="1" t="s">
        <v>295</v>
      </c>
      <c r="C5996" s="1" t="s">
        <v>1885</v>
      </c>
      <c r="D5996" s="1" t="s">
        <v>2017</v>
      </c>
      <c r="E5996" s="1" t="s">
        <v>2018</v>
      </c>
      <c r="F5996" s="16" t="n">
        <v>0</v>
      </c>
      <c r="G5996" s="16" t="n">
        <v>9716.24</v>
      </c>
      <c r="H5996" s="16" t="n">
        <v>9716.24</v>
      </c>
    </row>
    <row r="5997" customFormat="false" ht="15" hidden="false" customHeight="true" outlineLevel="0" collapsed="false">
      <c r="A5997" s="1" t="s">
        <v>8458</v>
      </c>
      <c r="B5997" s="1" t="s">
        <v>968</v>
      </c>
      <c r="C5997" s="1" t="s">
        <v>2170</v>
      </c>
      <c r="D5997" s="1" t="s">
        <v>2021</v>
      </c>
      <c r="E5997" s="1" t="s">
        <v>2018</v>
      </c>
      <c r="F5997" s="16" t="n">
        <v>99</v>
      </c>
      <c r="G5997" s="16" t="n">
        <v>916.12</v>
      </c>
      <c r="H5997" s="16" t="n">
        <v>1015.12</v>
      </c>
    </row>
    <row r="5998" customFormat="false" ht="15" hidden="false" customHeight="true" outlineLevel="0" collapsed="false">
      <c r="A5998" s="1" t="s">
        <v>8459</v>
      </c>
      <c r="B5998" s="1" t="s">
        <v>1782</v>
      </c>
      <c r="C5998" s="1" t="s">
        <v>2976</v>
      </c>
      <c r="D5998" s="1" t="s">
        <v>2025</v>
      </c>
      <c r="E5998" s="1" t="s">
        <v>2018</v>
      </c>
      <c r="F5998" s="16" t="n">
        <v>0</v>
      </c>
      <c r="G5998" s="16" t="n">
        <v>14880.94</v>
      </c>
      <c r="H5998" s="16" t="n">
        <v>14880.94</v>
      </c>
    </row>
    <row r="5999" customFormat="false" ht="15" hidden="false" customHeight="true" outlineLevel="0" collapsed="false">
      <c r="A5999" s="1" t="s">
        <v>8460</v>
      </c>
      <c r="B5999" s="1" t="s">
        <v>1647</v>
      </c>
      <c r="C5999" s="1" t="s">
        <v>959</v>
      </c>
      <c r="D5999" s="1" t="s">
        <v>2025</v>
      </c>
      <c r="E5999" s="1" t="s">
        <v>2018</v>
      </c>
      <c r="F5999" s="16" t="n">
        <v>0</v>
      </c>
      <c r="G5999" s="16" t="n">
        <v>3942</v>
      </c>
      <c r="H5999" s="16" t="n">
        <v>3942</v>
      </c>
    </row>
    <row r="6000" customFormat="false" ht="15" hidden="false" customHeight="true" outlineLevel="0" collapsed="false">
      <c r="A6000" s="1" t="s">
        <v>8461</v>
      </c>
      <c r="B6000" s="1" t="s">
        <v>592</v>
      </c>
      <c r="C6000" s="1" t="s">
        <v>3453</v>
      </c>
      <c r="D6000" s="1" t="s">
        <v>2025</v>
      </c>
      <c r="E6000" s="1" t="s">
        <v>2018</v>
      </c>
      <c r="F6000" s="16" t="n">
        <v>79</v>
      </c>
      <c r="G6000" s="16" t="n">
        <v>1523.18</v>
      </c>
      <c r="H6000" s="16" t="n">
        <v>1602.18</v>
      </c>
    </row>
    <row r="6001" customFormat="false" ht="15" hidden="false" customHeight="true" outlineLevel="0" collapsed="false">
      <c r="A6001" s="1" t="s">
        <v>8462</v>
      </c>
      <c r="B6001" s="1" t="s">
        <v>1473</v>
      </c>
      <c r="C6001" s="1" t="s">
        <v>2091</v>
      </c>
      <c r="D6001" s="1" t="s">
        <v>2017</v>
      </c>
      <c r="E6001" s="1" t="s">
        <v>2018</v>
      </c>
      <c r="F6001" s="16" t="n">
        <v>0</v>
      </c>
      <c r="G6001" s="16" t="n">
        <v>7628.33</v>
      </c>
      <c r="H6001" s="16" t="n">
        <v>7628.33</v>
      </c>
    </row>
    <row r="6002" customFormat="false" ht="15" hidden="false" customHeight="true" outlineLevel="0" collapsed="false">
      <c r="A6002" s="1" t="s">
        <v>8463</v>
      </c>
      <c r="B6002" s="1" t="s">
        <v>1814</v>
      </c>
      <c r="C6002" s="1" t="s">
        <v>2222</v>
      </c>
      <c r="D6002" s="1" t="s">
        <v>2021</v>
      </c>
      <c r="E6002" s="1" t="s">
        <v>2018</v>
      </c>
      <c r="F6002" s="16" t="n">
        <v>49</v>
      </c>
      <c r="G6002" s="16" t="n">
        <v>1000.43</v>
      </c>
      <c r="H6002" s="16" t="n">
        <v>1049.43</v>
      </c>
    </row>
    <row r="6003" customFormat="false" ht="15" hidden="false" customHeight="true" outlineLevel="0" collapsed="false">
      <c r="A6003" s="1" t="s">
        <v>8464</v>
      </c>
      <c r="B6003" s="1" t="s">
        <v>1420</v>
      </c>
      <c r="C6003" s="1" t="s">
        <v>1708</v>
      </c>
      <c r="D6003" s="1" t="s">
        <v>2055</v>
      </c>
      <c r="E6003" s="1" t="s">
        <v>2018</v>
      </c>
      <c r="F6003" s="16" t="n">
        <v>0</v>
      </c>
      <c r="G6003" s="16" t="n">
        <v>9523.83</v>
      </c>
      <c r="H6003" s="16" t="n">
        <v>9523.83</v>
      </c>
    </row>
    <row r="6004" customFormat="false" ht="15" hidden="false" customHeight="true" outlineLevel="0" collapsed="false">
      <c r="A6004" s="1" t="s">
        <v>8465</v>
      </c>
      <c r="B6004" s="1" t="s">
        <v>1074</v>
      </c>
      <c r="C6004" s="1" t="s">
        <v>2922</v>
      </c>
      <c r="D6004" s="1" t="s">
        <v>2017</v>
      </c>
      <c r="E6004" s="1" t="s">
        <v>2018</v>
      </c>
      <c r="F6004" s="16" t="n">
        <v>0</v>
      </c>
      <c r="G6004" s="16" t="n">
        <v>6987.36</v>
      </c>
      <c r="H6004" s="16" t="n">
        <v>6987.36</v>
      </c>
    </row>
    <row r="6005" customFormat="false" ht="15" hidden="false" customHeight="true" outlineLevel="0" collapsed="false">
      <c r="A6005" s="1" t="s">
        <v>8466</v>
      </c>
      <c r="B6005" s="1" t="s">
        <v>890</v>
      </c>
      <c r="C6005" s="1" t="s">
        <v>2629</v>
      </c>
      <c r="D6005" s="1" t="s">
        <v>2032</v>
      </c>
      <c r="E6005" s="1" t="s">
        <v>2018</v>
      </c>
      <c r="F6005" s="16" t="n">
        <v>0</v>
      </c>
      <c r="G6005" s="16" t="n">
        <v>3569.35</v>
      </c>
      <c r="H6005" s="16" t="n">
        <v>3569.35</v>
      </c>
    </row>
    <row r="6006" customFormat="false" ht="15" hidden="false" customHeight="true" outlineLevel="0" collapsed="false">
      <c r="A6006" s="1" t="s">
        <v>8467</v>
      </c>
      <c r="B6006" s="1" t="s">
        <v>1437</v>
      </c>
      <c r="C6006" s="1" t="s">
        <v>2569</v>
      </c>
      <c r="D6006" s="1" t="s">
        <v>2017</v>
      </c>
      <c r="E6006" s="1" t="s">
        <v>2018</v>
      </c>
      <c r="F6006" s="16" t="n">
        <v>0</v>
      </c>
      <c r="G6006" s="16" t="n">
        <v>5817.73</v>
      </c>
      <c r="H6006" s="16" t="n">
        <v>5817.73</v>
      </c>
    </row>
    <row r="6007" customFormat="false" ht="15" hidden="false" customHeight="true" outlineLevel="0" collapsed="false">
      <c r="A6007" s="1" t="s">
        <v>8468</v>
      </c>
      <c r="B6007" s="1" t="s">
        <v>755</v>
      </c>
      <c r="C6007" s="1" t="s">
        <v>900</v>
      </c>
      <c r="D6007" s="1" t="s">
        <v>2017</v>
      </c>
      <c r="E6007" s="1" t="s">
        <v>2045</v>
      </c>
      <c r="F6007" s="16" t="n">
        <v>49</v>
      </c>
      <c r="G6007" s="16" t="n">
        <v>2398.35</v>
      </c>
      <c r="H6007" s="16" t="n">
        <v>2447.35</v>
      </c>
    </row>
    <row r="6008" customFormat="false" ht="15" hidden="false" customHeight="true" outlineLevel="0" collapsed="false">
      <c r="A6008" s="1" t="s">
        <v>8469</v>
      </c>
      <c r="B6008" s="1" t="s">
        <v>1069</v>
      </c>
      <c r="C6008" s="1" t="s">
        <v>3063</v>
      </c>
      <c r="D6008" s="1" t="s">
        <v>2017</v>
      </c>
      <c r="E6008" s="1" t="s">
        <v>2018</v>
      </c>
      <c r="F6008" s="16" t="n">
        <v>0</v>
      </c>
      <c r="G6008" s="16" t="n">
        <v>5348.07</v>
      </c>
      <c r="H6008" s="16" t="n">
        <v>5348.07</v>
      </c>
    </row>
    <row r="6009" customFormat="false" ht="15" hidden="false" customHeight="true" outlineLevel="0" collapsed="false">
      <c r="A6009" s="1" t="s">
        <v>8470</v>
      </c>
      <c r="B6009" s="1" t="s">
        <v>680</v>
      </c>
      <c r="C6009" s="1" t="s">
        <v>263</v>
      </c>
      <c r="D6009" s="1" t="s">
        <v>2025</v>
      </c>
      <c r="E6009" s="1" t="s">
        <v>2018</v>
      </c>
      <c r="F6009" s="16" t="n">
        <v>0</v>
      </c>
      <c r="G6009" s="16" t="n">
        <v>14718.57</v>
      </c>
      <c r="H6009" s="16" t="n">
        <v>14718.57</v>
      </c>
    </row>
    <row r="6010" customFormat="false" ht="15" hidden="false" customHeight="true" outlineLevel="0" collapsed="false">
      <c r="A6010" s="1" t="s">
        <v>8471</v>
      </c>
      <c r="B6010" s="1" t="s">
        <v>1124</v>
      </c>
      <c r="C6010" s="1" t="s">
        <v>2585</v>
      </c>
      <c r="D6010" s="1" t="s">
        <v>2021</v>
      </c>
      <c r="E6010" s="1" t="s">
        <v>2018</v>
      </c>
      <c r="F6010" s="16" t="n">
        <v>0</v>
      </c>
      <c r="G6010" s="16" t="n">
        <v>12230.45</v>
      </c>
      <c r="H6010" s="16" t="n">
        <v>12230.45</v>
      </c>
    </row>
    <row r="6011" customFormat="false" ht="15" hidden="false" customHeight="true" outlineLevel="0" collapsed="false">
      <c r="A6011" s="1" t="s">
        <v>8472</v>
      </c>
      <c r="B6011" s="1" t="s">
        <v>602</v>
      </c>
      <c r="C6011" s="1" t="s">
        <v>1219</v>
      </c>
      <c r="D6011" s="1" t="s">
        <v>2032</v>
      </c>
      <c r="E6011" s="1" t="s">
        <v>2045</v>
      </c>
      <c r="F6011" s="16" t="n">
        <v>99</v>
      </c>
      <c r="G6011" s="16" t="n">
        <v>1928.38</v>
      </c>
      <c r="H6011" s="16" t="n">
        <v>2027.38</v>
      </c>
    </row>
    <row r="6012" customFormat="false" ht="15" hidden="false" customHeight="true" outlineLevel="0" collapsed="false">
      <c r="A6012" s="1" t="s">
        <v>8473</v>
      </c>
      <c r="B6012" s="1" t="s">
        <v>1074</v>
      </c>
      <c r="C6012" s="1" t="s">
        <v>508</v>
      </c>
      <c r="D6012" s="1" t="s">
        <v>2017</v>
      </c>
      <c r="E6012" s="1" t="s">
        <v>2045</v>
      </c>
      <c r="F6012" s="16" t="n">
        <v>0</v>
      </c>
      <c r="G6012" s="16" t="n">
        <v>3340.76</v>
      </c>
      <c r="H6012" s="16" t="n">
        <v>3340.76</v>
      </c>
    </row>
    <row r="6013" customFormat="false" ht="15" hidden="false" customHeight="true" outlineLevel="0" collapsed="false">
      <c r="A6013" s="1" t="s">
        <v>8474</v>
      </c>
      <c r="B6013" s="1" t="s">
        <v>1315</v>
      </c>
      <c r="C6013" s="1" t="s">
        <v>3897</v>
      </c>
      <c r="D6013" s="1" t="s">
        <v>2017</v>
      </c>
      <c r="E6013" s="1" t="s">
        <v>2018</v>
      </c>
      <c r="F6013" s="16" t="n">
        <v>79</v>
      </c>
      <c r="G6013" s="16" t="n">
        <v>458.06</v>
      </c>
      <c r="H6013" s="16" t="n">
        <v>537.06</v>
      </c>
    </row>
    <row r="6014" customFormat="false" ht="15" hidden="false" customHeight="true" outlineLevel="0" collapsed="false">
      <c r="A6014" s="1" t="s">
        <v>8475</v>
      </c>
      <c r="B6014" s="1" t="s">
        <v>1071</v>
      </c>
      <c r="C6014" s="1" t="s">
        <v>2130</v>
      </c>
      <c r="D6014" s="1" t="s">
        <v>2017</v>
      </c>
      <c r="E6014" s="1" t="s">
        <v>2018</v>
      </c>
      <c r="F6014" s="16" t="n">
        <v>0</v>
      </c>
      <c r="G6014" s="16" t="n">
        <v>11124.6</v>
      </c>
      <c r="H6014" s="16" t="n">
        <v>11124.6</v>
      </c>
    </row>
    <row r="6015" customFormat="false" ht="15" hidden="false" customHeight="true" outlineLevel="0" collapsed="false">
      <c r="A6015" s="1" t="s">
        <v>8476</v>
      </c>
      <c r="B6015" s="1" t="s">
        <v>708</v>
      </c>
      <c r="C6015" s="1" t="s">
        <v>2858</v>
      </c>
      <c r="D6015" s="1" t="s">
        <v>2017</v>
      </c>
      <c r="E6015" s="1" t="s">
        <v>2084</v>
      </c>
      <c r="F6015" s="16" t="n">
        <v>99</v>
      </c>
      <c r="G6015" s="16" t="n">
        <v>1725.98</v>
      </c>
      <c r="H6015" s="16" t="n">
        <v>1824.98</v>
      </c>
    </row>
    <row r="6016" customFormat="false" ht="15" hidden="false" customHeight="true" outlineLevel="0" collapsed="false">
      <c r="A6016" s="1" t="s">
        <v>8477</v>
      </c>
      <c r="B6016" s="1" t="s">
        <v>1193</v>
      </c>
      <c r="C6016" s="1" t="s">
        <v>2823</v>
      </c>
      <c r="D6016" s="1" t="s">
        <v>2017</v>
      </c>
      <c r="E6016" s="1" t="s">
        <v>2018</v>
      </c>
      <c r="F6016" s="16" t="n">
        <v>0</v>
      </c>
      <c r="G6016" s="16" t="n">
        <v>4177</v>
      </c>
      <c r="H6016" s="16" t="n">
        <v>4177</v>
      </c>
    </row>
    <row r="6017" customFormat="false" ht="15" hidden="false" customHeight="true" outlineLevel="0" collapsed="false">
      <c r="A6017" s="1" t="s">
        <v>8478</v>
      </c>
      <c r="B6017" s="1" t="s">
        <v>954</v>
      </c>
      <c r="C6017" s="1" t="s">
        <v>2421</v>
      </c>
      <c r="D6017" s="1" t="s">
        <v>2025</v>
      </c>
      <c r="E6017" s="1" t="s">
        <v>2018</v>
      </c>
      <c r="F6017" s="16" t="n">
        <v>0</v>
      </c>
      <c r="G6017" s="16" t="n">
        <v>5347.33</v>
      </c>
      <c r="H6017" s="16" t="n">
        <v>5347.33</v>
      </c>
    </row>
    <row r="6018" customFormat="false" ht="15" hidden="false" customHeight="true" outlineLevel="0" collapsed="false">
      <c r="A6018" s="1" t="s">
        <v>8479</v>
      </c>
      <c r="B6018" s="1" t="s">
        <v>401</v>
      </c>
      <c r="C6018" s="1" t="s">
        <v>2867</v>
      </c>
      <c r="D6018" s="1" t="s">
        <v>2025</v>
      </c>
      <c r="E6018" s="1" t="s">
        <v>2018</v>
      </c>
      <c r="F6018" s="16" t="n">
        <v>0</v>
      </c>
      <c r="G6018" s="16" t="n">
        <v>6294.42</v>
      </c>
      <c r="H6018" s="16" t="n">
        <v>6294.42</v>
      </c>
    </row>
    <row r="6019" customFormat="false" ht="15" hidden="false" customHeight="true" outlineLevel="0" collapsed="false">
      <c r="A6019" s="1" t="s">
        <v>8480</v>
      </c>
      <c r="B6019" s="1" t="s">
        <v>1145</v>
      </c>
      <c r="C6019" s="1" t="s">
        <v>1356</v>
      </c>
      <c r="D6019" s="1" t="s">
        <v>2017</v>
      </c>
      <c r="E6019" s="1" t="s">
        <v>2018</v>
      </c>
      <c r="F6019" s="16" t="n">
        <v>79</v>
      </c>
      <c r="G6019" s="16" t="n">
        <v>1913.19</v>
      </c>
      <c r="H6019" s="16" t="n">
        <v>1992.19</v>
      </c>
    </row>
    <row r="6020" customFormat="false" ht="15" hidden="false" customHeight="true" outlineLevel="0" collapsed="false">
      <c r="A6020" s="1" t="s">
        <v>8481</v>
      </c>
      <c r="B6020" s="1" t="s">
        <v>689</v>
      </c>
      <c r="C6020" s="1" t="s">
        <v>4017</v>
      </c>
      <c r="D6020" s="1" t="s">
        <v>2055</v>
      </c>
      <c r="E6020" s="1" t="s">
        <v>2018</v>
      </c>
      <c r="F6020" s="16" t="n">
        <v>0</v>
      </c>
      <c r="G6020" s="16" t="n">
        <v>7158.63</v>
      </c>
      <c r="H6020" s="16" t="n">
        <v>7158.63</v>
      </c>
    </row>
    <row r="6021" customFormat="false" ht="15" hidden="false" customHeight="true" outlineLevel="0" collapsed="false">
      <c r="A6021" s="1" t="s">
        <v>8482</v>
      </c>
      <c r="B6021" s="1" t="s">
        <v>630</v>
      </c>
      <c r="C6021" s="1" t="s">
        <v>2191</v>
      </c>
      <c r="D6021" s="1" t="s">
        <v>2025</v>
      </c>
      <c r="E6021" s="1" t="s">
        <v>2045</v>
      </c>
      <c r="F6021" s="16" t="n">
        <v>0</v>
      </c>
      <c r="G6021" s="16" t="n">
        <v>3604.66</v>
      </c>
      <c r="H6021" s="16" t="n">
        <v>3604.66</v>
      </c>
    </row>
    <row r="6022" customFormat="false" ht="15" hidden="false" customHeight="true" outlineLevel="0" collapsed="false">
      <c r="A6022" s="1" t="s">
        <v>8483</v>
      </c>
      <c r="B6022" s="1" t="s">
        <v>761</v>
      </c>
      <c r="C6022" s="1" t="s">
        <v>817</v>
      </c>
      <c r="D6022" s="1" t="s">
        <v>2021</v>
      </c>
      <c r="E6022" s="1" t="s">
        <v>2018</v>
      </c>
      <c r="F6022" s="16" t="n">
        <v>0</v>
      </c>
      <c r="G6022" s="16" t="n">
        <v>6596.36</v>
      </c>
      <c r="H6022" s="16" t="n">
        <v>6596.36</v>
      </c>
    </row>
    <row r="6023" customFormat="false" ht="15" hidden="false" customHeight="true" outlineLevel="0" collapsed="false">
      <c r="A6023" s="1" t="s">
        <v>8484</v>
      </c>
      <c r="B6023" s="1" t="s">
        <v>1557</v>
      </c>
      <c r="C6023" s="1" t="s">
        <v>3319</v>
      </c>
      <c r="D6023" s="1" t="s">
        <v>2028</v>
      </c>
      <c r="E6023" s="1" t="s">
        <v>2018</v>
      </c>
      <c r="F6023" s="16" t="n">
        <v>0</v>
      </c>
      <c r="G6023" s="16" t="n">
        <v>2832.58</v>
      </c>
      <c r="H6023" s="16" t="n">
        <v>2832.58</v>
      </c>
    </row>
    <row r="6024" customFormat="false" ht="15" hidden="false" customHeight="true" outlineLevel="0" collapsed="false">
      <c r="A6024" s="1" t="s">
        <v>8485</v>
      </c>
      <c r="B6024" s="1" t="s">
        <v>1145</v>
      </c>
      <c r="C6024" s="1" t="s">
        <v>3204</v>
      </c>
      <c r="D6024" s="1" t="s">
        <v>2025</v>
      </c>
      <c r="E6024" s="1" t="s">
        <v>2022</v>
      </c>
      <c r="F6024" s="16" t="n">
        <v>0</v>
      </c>
      <c r="G6024" s="16" t="n">
        <v>4009.6</v>
      </c>
      <c r="H6024" s="16" t="n">
        <v>4009.6</v>
      </c>
    </row>
    <row r="6025" customFormat="false" ht="15" hidden="false" customHeight="true" outlineLevel="0" collapsed="false">
      <c r="A6025" s="1" t="s">
        <v>8486</v>
      </c>
      <c r="B6025" s="1" t="s">
        <v>1402</v>
      </c>
      <c r="C6025" s="1" t="s">
        <v>1010</v>
      </c>
      <c r="D6025" s="1" t="s">
        <v>2025</v>
      </c>
      <c r="E6025" s="1" t="s">
        <v>2018</v>
      </c>
      <c r="F6025" s="16" t="n">
        <v>49</v>
      </c>
      <c r="G6025" s="16" t="n">
        <v>657.82</v>
      </c>
      <c r="H6025" s="16" t="n">
        <v>706.82</v>
      </c>
    </row>
    <row r="6026" customFormat="false" ht="15" hidden="false" customHeight="true" outlineLevel="0" collapsed="false">
      <c r="A6026" s="1" t="s">
        <v>8487</v>
      </c>
      <c r="B6026" s="1" t="s">
        <v>1897</v>
      </c>
      <c r="C6026" s="1" t="s">
        <v>2502</v>
      </c>
      <c r="D6026" s="1" t="s">
        <v>2032</v>
      </c>
      <c r="E6026" s="1" t="s">
        <v>2022</v>
      </c>
      <c r="F6026" s="16" t="n">
        <v>99</v>
      </c>
      <c r="G6026" s="16" t="n">
        <v>964.34</v>
      </c>
      <c r="H6026" s="16" t="n">
        <v>1063.34</v>
      </c>
    </row>
    <row r="6027" customFormat="false" ht="15" hidden="false" customHeight="true" outlineLevel="0" collapsed="false">
      <c r="A6027" s="1" t="s">
        <v>8488</v>
      </c>
      <c r="B6027" s="1" t="s">
        <v>1806</v>
      </c>
      <c r="C6027" s="1" t="s">
        <v>2604</v>
      </c>
      <c r="D6027" s="1" t="s">
        <v>2032</v>
      </c>
      <c r="E6027" s="1" t="s">
        <v>2018</v>
      </c>
      <c r="F6027" s="16" t="n">
        <v>0</v>
      </c>
      <c r="G6027" s="16" t="n">
        <v>7117.58</v>
      </c>
      <c r="H6027" s="16" t="n">
        <v>7117.58</v>
      </c>
    </row>
    <row r="6028" customFormat="false" ht="15" hidden="false" customHeight="true" outlineLevel="0" collapsed="false">
      <c r="A6028" s="1" t="s">
        <v>8489</v>
      </c>
      <c r="B6028" s="1" t="s">
        <v>1758</v>
      </c>
      <c r="C6028" s="1" t="s">
        <v>2747</v>
      </c>
      <c r="D6028" s="1" t="s">
        <v>2028</v>
      </c>
      <c r="E6028" s="1" t="s">
        <v>2018</v>
      </c>
      <c r="F6028" s="16" t="n">
        <v>0</v>
      </c>
      <c r="G6028" s="16" t="n">
        <v>2914.27</v>
      </c>
      <c r="H6028" s="16" t="n">
        <v>2914.27</v>
      </c>
    </row>
    <row r="6029" customFormat="false" ht="15" hidden="false" customHeight="true" outlineLevel="0" collapsed="false">
      <c r="A6029" s="1" t="s">
        <v>8490</v>
      </c>
      <c r="B6029" s="1" t="s">
        <v>602</v>
      </c>
      <c r="C6029" s="1" t="s">
        <v>2358</v>
      </c>
      <c r="D6029" s="1" t="s">
        <v>2055</v>
      </c>
      <c r="E6029" s="1" t="s">
        <v>2045</v>
      </c>
      <c r="F6029" s="16" t="n">
        <v>0</v>
      </c>
      <c r="G6029" s="16" t="n">
        <v>15933.96</v>
      </c>
      <c r="H6029" s="16" t="n">
        <v>15933.96</v>
      </c>
    </row>
    <row r="6030" customFormat="false" ht="15" hidden="false" customHeight="true" outlineLevel="0" collapsed="false">
      <c r="A6030" s="1" t="s">
        <v>8491</v>
      </c>
      <c r="B6030" s="1" t="s">
        <v>1017</v>
      </c>
      <c r="C6030" s="1" t="s">
        <v>1019</v>
      </c>
      <c r="D6030" s="1" t="s">
        <v>2025</v>
      </c>
      <c r="E6030" s="1" t="s">
        <v>2018</v>
      </c>
      <c r="F6030" s="16" t="n">
        <v>0</v>
      </c>
      <c r="G6030" s="16" t="n">
        <v>3220.13</v>
      </c>
      <c r="H6030" s="16" t="n">
        <v>3220.13</v>
      </c>
    </row>
    <row r="6031" customFormat="false" ht="15" hidden="false" customHeight="true" outlineLevel="0" collapsed="false">
      <c r="A6031" s="1" t="s">
        <v>8492</v>
      </c>
      <c r="B6031" s="1" t="s">
        <v>723</v>
      </c>
      <c r="C6031" s="1" t="s">
        <v>3079</v>
      </c>
      <c r="D6031" s="1" t="s">
        <v>2017</v>
      </c>
      <c r="E6031" s="1" t="s">
        <v>2018</v>
      </c>
      <c r="F6031" s="16" t="n">
        <v>49</v>
      </c>
      <c r="G6031" s="16" t="n">
        <v>2483.47</v>
      </c>
      <c r="H6031" s="16" t="n">
        <v>2532.47</v>
      </c>
    </row>
    <row r="6032" customFormat="false" ht="15" hidden="false" customHeight="true" outlineLevel="0" collapsed="false">
      <c r="A6032" s="1" t="s">
        <v>8493</v>
      </c>
      <c r="B6032" s="1" t="s">
        <v>920</v>
      </c>
      <c r="C6032" s="1" t="s">
        <v>3110</v>
      </c>
      <c r="D6032" s="1" t="s">
        <v>2055</v>
      </c>
      <c r="E6032" s="1" t="s">
        <v>2018</v>
      </c>
      <c r="F6032" s="16" t="n">
        <v>0</v>
      </c>
      <c r="G6032" s="16" t="n">
        <v>21960.12</v>
      </c>
      <c r="H6032" s="16" t="n">
        <v>21960.12</v>
      </c>
    </row>
    <row r="6033" customFormat="false" ht="15" hidden="false" customHeight="true" outlineLevel="0" collapsed="false">
      <c r="A6033" s="1" t="s">
        <v>8494</v>
      </c>
      <c r="B6033" s="1" t="s">
        <v>1525</v>
      </c>
      <c r="C6033" s="1" t="s">
        <v>2733</v>
      </c>
      <c r="D6033" s="1" t="s">
        <v>2032</v>
      </c>
      <c r="E6033" s="1" t="s">
        <v>2018</v>
      </c>
      <c r="F6033" s="16" t="n">
        <v>0</v>
      </c>
      <c r="G6033" s="16" t="n">
        <v>20747.42</v>
      </c>
      <c r="H6033" s="16" t="n">
        <v>20747.42</v>
      </c>
    </row>
    <row r="6034" customFormat="false" ht="15" hidden="false" customHeight="true" outlineLevel="0" collapsed="false">
      <c r="A6034" s="1" t="s">
        <v>8495</v>
      </c>
      <c r="B6034" s="1" t="s">
        <v>968</v>
      </c>
      <c r="C6034" s="1" t="s">
        <v>1590</v>
      </c>
      <c r="D6034" s="1" t="s">
        <v>2017</v>
      </c>
      <c r="E6034" s="1" t="s">
        <v>2018</v>
      </c>
      <c r="F6034" s="16" t="n">
        <v>0</v>
      </c>
      <c r="G6034" s="16" t="n">
        <v>6474.94</v>
      </c>
      <c r="H6034" s="16" t="n">
        <v>6474.94</v>
      </c>
    </row>
    <row r="6035" customFormat="false" ht="15" hidden="false" customHeight="true" outlineLevel="0" collapsed="false">
      <c r="A6035" s="1" t="s">
        <v>8496</v>
      </c>
      <c r="B6035" s="1" t="s">
        <v>812</v>
      </c>
      <c r="C6035" s="1" t="s">
        <v>2816</v>
      </c>
      <c r="D6035" s="1" t="s">
        <v>2028</v>
      </c>
      <c r="E6035" s="1" t="s">
        <v>2018</v>
      </c>
      <c r="F6035" s="16" t="n">
        <v>99</v>
      </c>
      <c r="G6035" s="16" t="n">
        <v>403.83</v>
      </c>
      <c r="H6035" s="16" t="n">
        <v>502.83</v>
      </c>
    </row>
    <row r="6036" customFormat="false" ht="15" hidden="false" customHeight="true" outlineLevel="0" collapsed="false">
      <c r="A6036" s="1" t="s">
        <v>8497</v>
      </c>
      <c r="B6036" s="1" t="s">
        <v>968</v>
      </c>
      <c r="C6036" s="1" t="s">
        <v>3587</v>
      </c>
      <c r="D6036" s="1" t="s">
        <v>2017</v>
      </c>
      <c r="E6036" s="1" t="s">
        <v>2018</v>
      </c>
      <c r="F6036" s="16" t="n">
        <v>0</v>
      </c>
      <c r="G6036" s="16" t="n">
        <v>36232.13</v>
      </c>
      <c r="H6036" s="16" t="n">
        <v>36232.13</v>
      </c>
    </row>
    <row r="6037" customFormat="false" ht="15" hidden="false" customHeight="true" outlineLevel="0" collapsed="false">
      <c r="A6037" s="1" t="s">
        <v>8498</v>
      </c>
      <c r="B6037" s="1" t="s">
        <v>447</v>
      </c>
      <c r="C6037" s="1" t="s">
        <v>2044</v>
      </c>
      <c r="D6037" s="1" t="s">
        <v>2055</v>
      </c>
      <c r="E6037" s="1" t="s">
        <v>2018</v>
      </c>
      <c r="F6037" s="16" t="n">
        <v>99</v>
      </c>
      <c r="G6037" s="16" t="n">
        <v>1500.54</v>
      </c>
      <c r="H6037" s="16" t="n">
        <v>1599.54</v>
      </c>
    </row>
    <row r="6038" customFormat="false" ht="15" hidden="false" customHeight="true" outlineLevel="0" collapsed="false">
      <c r="A6038" s="1" t="s">
        <v>8499</v>
      </c>
      <c r="B6038" s="1" t="s">
        <v>1846</v>
      </c>
      <c r="C6038" s="1" t="s">
        <v>1106</v>
      </c>
      <c r="D6038" s="1" t="s">
        <v>2021</v>
      </c>
      <c r="E6038" s="1" t="s">
        <v>2018</v>
      </c>
      <c r="F6038" s="16" t="n">
        <v>0</v>
      </c>
      <c r="G6038" s="16" t="n">
        <v>2693.94</v>
      </c>
      <c r="H6038" s="16" t="n">
        <v>2693.94</v>
      </c>
    </row>
    <row r="6039" customFormat="false" ht="15" hidden="false" customHeight="true" outlineLevel="0" collapsed="false">
      <c r="A6039" s="1" t="s">
        <v>8500</v>
      </c>
      <c r="B6039" s="1" t="s">
        <v>514</v>
      </c>
      <c r="C6039" s="1" t="s">
        <v>2069</v>
      </c>
      <c r="D6039" s="1" t="s">
        <v>2032</v>
      </c>
      <c r="E6039" s="1" t="s">
        <v>2018</v>
      </c>
      <c r="F6039" s="16" t="n">
        <v>0</v>
      </c>
      <c r="G6039" s="16" t="n">
        <v>2942.04</v>
      </c>
      <c r="H6039" s="16" t="n">
        <v>2942.04</v>
      </c>
    </row>
    <row r="6040" customFormat="false" ht="15" hidden="false" customHeight="true" outlineLevel="0" collapsed="false">
      <c r="A6040" s="1" t="s">
        <v>8501</v>
      </c>
      <c r="B6040" s="1" t="s">
        <v>1750</v>
      </c>
      <c r="C6040" s="1" t="s">
        <v>1162</v>
      </c>
      <c r="D6040" s="1" t="s">
        <v>2028</v>
      </c>
      <c r="E6040" s="1" t="s">
        <v>2022</v>
      </c>
      <c r="F6040" s="16" t="n">
        <v>0</v>
      </c>
      <c r="G6040" s="16" t="n">
        <v>6213.78</v>
      </c>
      <c r="H6040" s="16" t="n">
        <v>6213.78</v>
      </c>
    </row>
    <row r="6041" customFormat="false" ht="15" hidden="false" customHeight="true" outlineLevel="0" collapsed="false">
      <c r="A6041" s="1" t="s">
        <v>8502</v>
      </c>
      <c r="B6041" s="1" t="s">
        <v>1389</v>
      </c>
      <c r="C6041" s="1" t="s">
        <v>1556</v>
      </c>
      <c r="D6041" s="1" t="s">
        <v>2055</v>
      </c>
      <c r="E6041" s="1" t="s">
        <v>2018</v>
      </c>
      <c r="F6041" s="16" t="n">
        <v>0</v>
      </c>
      <c r="G6041" s="16" t="n">
        <v>3507.92</v>
      </c>
      <c r="H6041" s="16" t="n">
        <v>3507.92</v>
      </c>
    </row>
    <row r="6042" customFormat="false" ht="15" hidden="false" customHeight="true" outlineLevel="0" collapsed="false">
      <c r="A6042" s="1" t="s">
        <v>8503</v>
      </c>
      <c r="B6042" s="1" t="s">
        <v>123</v>
      </c>
      <c r="C6042" s="1" t="s">
        <v>2298</v>
      </c>
      <c r="D6042" s="1" t="s">
        <v>2017</v>
      </c>
      <c r="E6042" s="1" t="s">
        <v>2018</v>
      </c>
      <c r="F6042" s="16" t="n">
        <v>0</v>
      </c>
      <c r="G6042" s="16" t="n">
        <v>4274.14</v>
      </c>
      <c r="H6042" s="16" t="n">
        <v>4274.14</v>
      </c>
    </row>
    <row r="6043" customFormat="false" ht="15" hidden="false" customHeight="true" outlineLevel="0" collapsed="false">
      <c r="A6043" s="1" t="s">
        <v>8504</v>
      </c>
      <c r="B6043" s="1" t="s">
        <v>818</v>
      </c>
      <c r="C6043" s="1" t="s">
        <v>3063</v>
      </c>
      <c r="D6043" s="1" t="s">
        <v>2017</v>
      </c>
      <c r="E6043" s="1" t="s">
        <v>2018</v>
      </c>
      <c r="F6043" s="16" t="n">
        <v>49</v>
      </c>
      <c r="G6043" s="16" t="n">
        <v>2255.79</v>
      </c>
      <c r="H6043" s="16" t="n">
        <v>2304.79</v>
      </c>
    </row>
    <row r="6044" customFormat="false" ht="15" hidden="false" customHeight="true" outlineLevel="0" collapsed="false">
      <c r="A6044" s="1" t="s">
        <v>8505</v>
      </c>
      <c r="B6044" s="1" t="s">
        <v>708</v>
      </c>
      <c r="C6044" s="1" t="s">
        <v>145</v>
      </c>
      <c r="D6044" s="1" t="s">
        <v>2021</v>
      </c>
      <c r="E6044" s="1" t="s">
        <v>2018</v>
      </c>
      <c r="F6044" s="16" t="n">
        <v>0</v>
      </c>
      <c r="G6044" s="16" t="n">
        <v>5431.64</v>
      </c>
      <c r="H6044" s="16" t="n">
        <v>5431.64</v>
      </c>
    </row>
    <row r="6045" customFormat="false" ht="15" hidden="false" customHeight="true" outlineLevel="0" collapsed="false">
      <c r="A6045" s="1" t="s">
        <v>8506</v>
      </c>
      <c r="B6045" s="1" t="s">
        <v>1028</v>
      </c>
      <c r="C6045" s="1" t="s">
        <v>2211</v>
      </c>
      <c r="D6045" s="1" t="s">
        <v>2017</v>
      </c>
      <c r="E6045" s="1" t="s">
        <v>2018</v>
      </c>
      <c r="F6045" s="16" t="n">
        <v>79</v>
      </c>
      <c r="G6045" s="16" t="n">
        <v>2018.34</v>
      </c>
      <c r="H6045" s="16" t="n">
        <v>2097.34</v>
      </c>
    </row>
    <row r="6046" customFormat="false" ht="15" hidden="false" customHeight="true" outlineLevel="0" collapsed="false">
      <c r="A6046" s="1" t="s">
        <v>8507</v>
      </c>
      <c r="B6046" s="1" t="s">
        <v>1375</v>
      </c>
      <c r="C6046" s="1" t="s">
        <v>2296</v>
      </c>
      <c r="D6046" s="1" t="s">
        <v>2025</v>
      </c>
      <c r="E6046" s="1" t="s">
        <v>2018</v>
      </c>
      <c r="F6046" s="16" t="n">
        <v>0</v>
      </c>
      <c r="G6046" s="16" t="n">
        <v>2856.69</v>
      </c>
      <c r="H6046" s="16" t="n">
        <v>2856.69</v>
      </c>
    </row>
    <row r="6047" customFormat="false" ht="15" hidden="false" customHeight="true" outlineLevel="0" collapsed="false">
      <c r="A6047" s="1" t="s">
        <v>8508</v>
      </c>
      <c r="B6047" s="1" t="s">
        <v>642</v>
      </c>
      <c r="C6047" s="1" t="s">
        <v>644</v>
      </c>
      <c r="D6047" s="1" t="s">
        <v>2017</v>
      </c>
      <c r="E6047" s="1" t="s">
        <v>2084</v>
      </c>
      <c r="F6047" s="16" t="n">
        <v>79</v>
      </c>
      <c r="G6047" s="16" t="n">
        <v>1157.41</v>
      </c>
      <c r="H6047" s="16" t="n">
        <v>1236.41</v>
      </c>
    </row>
    <row r="6048" customFormat="false" ht="15" hidden="false" customHeight="true" outlineLevel="0" collapsed="false">
      <c r="A6048" s="1" t="s">
        <v>8509</v>
      </c>
      <c r="B6048" s="1" t="s">
        <v>1897</v>
      </c>
      <c r="C6048" s="1" t="s">
        <v>2272</v>
      </c>
      <c r="D6048" s="1" t="s">
        <v>2017</v>
      </c>
      <c r="E6048" s="1" t="s">
        <v>2018</v>
      </c>
      <c r="F6048" s="16" t="n">
        <v>0</v>
      </c>
      <c r="G6048" s="16" t="n">
        <v>23589.66</v>
      </c>
      <c r="H6048" s="16" t="n">
        <v>23589.66</v>
      </c>
    </row>
    <row r="6049" customFormat="false" ht="15" hidden="false" customHeight="true" outlineLevel="0" collapsed="false">
      <c r="A6049" s="1" t="s">
        <v>8510</v>
      </c>
      <c r="B6049" s="1" t="s">
        <v>936</v>
      </c>
      <c r="C6049" s="1" t="s">
        <v>739</v>
      </c>
      <c r="D6049" s="1" t="s">
        <v>2017</v>
      </c>
      <c r="E6049" s="1" t="s">
        <v>2018</v>
      </c>
      <c r="F6049" s="16" t="n">
        <v>0</v>
      </c>
      <c r="G6049" s="16" t="n">
        <v>16900.41</v>
      </c>
      <c r="H6049" s="16" t="n">
        <v>16900.41</v>
      </c>
    </row>
    <row r="6050" customFormat="false" ht="15" hidden="false" customHeight="true" outlineLevel="0" collapsed="false">
      <c r="A6050" s="1" t="s">
        <v>8511</v>
      </c>
      <c r="B6050" s="1" t="s">
        <v>304</v>
      </c>
      <c r="C6050" s="1" t="s">
        <v>2577</v>
      </c>
      <c r="D6050" s="1" t="s">
        <v>2025</v>
      </c>
      <c r="E6050" s="1" t="s">
        <v>2018</v>
      </c>
      <c r="F6050" s="16" t="n">
        <v>49</v>
      </c>
      <c r="G6050" s="16" t="n">
        <v>862.99</v>
      </c>
      <c r="H6050" s="16" t="n">
        <v>911.99</v>
      </c>
    </row>
    <row r="6051" customFormat="false" ht="15" hidden="false" customHeight="true" outlineLevel="0" collapsed="false">
      <c r="A6051" s="1" t="s">
        <v>8512</v>
      </c>
      <c r="B6051" s="1" t="s">
        <v>586</v>
      </c>
      <c r="C6051" s="1" t="s">
        <v>871</v>
      </c>
      <c r="D6051" s="1" t="s">
        <v>2025</v>
      </c>
      <c r="E6051" s="1" t="s">
        <v>2018</v>
      </c>
      <c r="F6051" s="16" t="n">
        <v>0</v>
      </c>
      <c r="G6051" s="16" t="n">
        <v>17245.17</v>
      </c>
      <c r="H6051" s="16" t="n">
        <v>17245.17</v>
      </c>
    </row>
    <row r="6052" customFormat="false" ht="15" hidden="false" customHeight="true" outlineLevel="0" collapsed="false">
      <c r="A6052" s="1" t="s">
        <v>8513</v>
      </c>
      <c r="B6052" s="1" t="s">
        <v>1354</v>
      </c>
      <c r="C6052" s="1" t="s">
        <v>2288</v>
      </c>
      <c r="D6052" s="1" t="s">
        <v>2032</v>
      </c>
      <c r="E6052" s="1" t="s">
        <v>2018</v>
      </c>
      <c r="F6052" s="16" t="n">
        <v>49</v>
      </c>
      <c r="G6052" s="16" t="n">
        <v>1500.54</v>
      </c>
      <c r="H6052" s="16" t="n">
        <v>1549.54</v>
      </c>
    </row>
    <row r="6053" customFormat="false" ht="15" hidden="false" customHeight="true" outlineLevel="0" collapsed="false">
      <c r="A6053" s="1" t="s">
        <v>8514</v>
      </c>
      <c r="B6053" s="1" t="s">
        <v>433</v>
      </c>
      <c r="C6053" s="1" t="s">
        <v>2211</v>
      </c>
      <c r="D6053" s="1" t="s">
        <v>2017</v>
      </c>
      <c r="E6053" s="1" t="s">
        <v>2018</v>
      </c>
      <c r="F6053" s="16" t="n">
        <v>0</v>
      </c>
      <c r="G6053" s="16" t="n">
        <v>7924.37</v>
      </c>
      <c r="H6053" s="16" t="n">
        <v>7924.37</v>
      </c>
    </row>
    <row r="6054" customFormat="false" ht="15" hidden="false" customHeight="true" outlineLevel="0" collapsed="false">
      <c r="A6054" s="1" t="s">
        <v>8515</v>
      </c>
      <c r="B6054" s="1" t="s">
        <v>1239</v>
      </c>
      <c r="C6054" s="1" t="s">
        <v>2658</v>
      </c>
      <c r="D6054" s="1" t="s">
        <v>2032</v>
      </c>
      <c r="E6054" s="1" t="s">
        <v>2018</v>
      </c>
      <c r="F6054" s="16" t="n">
        <v>0</v>
      </c>
      <c r="G6054" s="16" t="n">
        <v>12014.88</v>
      </c>
      <c r="H6054" s="16" t="n">
        <v>12014.88</v>
      </c>
    </row>
    <row r="6055" customFormat="false" ht="15" hidden="false" customHeight="true" outlineLevel="0" collapsed="false">
      <c r="A6055" s="1" t="s">
        <v>8516</v>
      </c>
      <c r="B6055" s="1" t="s">
        <v>1154</v>
      </c>
      <c r="C6055" s="1" t="s">
        <v>2044</v>
      </c>
      <c r="D6055" s="1" t="s">
        <v>2017</v>
      </c>
      <c r="E6055" s="1" t="s">
        <v>2018</v>
      </c>
      <c r="F6055" s="16" t="n">
        <v>0</v>
      </c>
      <c r="G6055" s="16" t="n">
        <v>40234.28</v>
      </c>
      <c r="H6055" s="16" t="n">
        <v>40234.28</v>
      </c>
    </row>
    <row r="6056" customFormat="false" ht="15" hidden="false" customHeight="true" outlineLevel="0" collapsed="false">
      <c r="A6056" s="1" t="s">
        <v>8517</v>
      </c>
      <c r="B6056" s="1" t="s">
        <v>1047</v>
      </c>
      <c r="C6056" s="1" t="s">
        <v>754</v>
      </c>
      <c r="D6056" s="1" t="s">
        <v>2021</v>
      </c>
      <c r="E6056" s="1" t="s">
        <v>2018</v>
      </c>
      <c r="F6056" s="16" t="n">
        <v>0</v>
      </c>
      <c r="G6056" s="16" t="n">
        <v>4796.7</v>
      </c>
      <c r="H6056" s="16" t="n">
        <v>4796.7</v>
      </c>
    </row>
    <row r="6057" customFormat="false" ht="15" hidden="false" customHeight="true" outlineLevel="0" collapsed="false">
      <c r="A6057" s="1" t="s">
        <v>8518</v>
      </c>
      <c r="B6057" s="1" t="s">
        <v>1668</v>
      </c>
      <c r="C6057" s="1" t="s">
        <v>2191</v>
      </c>
      <c r="D6057" s="1" t="s">
        <v>2025</v>
      </c>
      <c r="E6057" s="1" t="s">
        <v>2018</v>
      </c>
      <c r="F6057" s="16" t="n">
        <v>99</v>
      </c>
      <c r="G6057" s="16" t="n">
        <v>2398.35</v>
      </c>
      <c r="H6057" s="16" t="n">
        <v>2497.35</v>
      </c>
    </row>
    <row r="6058" customFormat="false" ht="15" hidden="false" customHeight="true" outlineLevel="0" collapsed="false">
      <c r="A6058" s="1" t="s">
        <v>8519</v>
      </c>
      <c r="B6058" s="1" t="s">
        <v>1656</v>
      </c>
      <c r="C6058" s="1" t="s">
        <v>2555</v>
      </c>
      <c r="D6058" s="1" t="s">
        <v>2025</v>
      </c>
      <c r="E6058" s="1" t="s">
        <v>2018</v>
      </c>
      <c r="F6058" s="16" t="n">
        <v>0</v>
      </c>
      <c r="G6058" s="16" t="n">
        <v>14102.3</v>
      </c>
      <c r="H6058" s="16" t="n">
        <v>14102.3</v>
      </c>
    </row>
    <row r="6059" customFormat="false" ht="15" hidden="false" customHeight="true" outlineLevel="0" collapsed="false">
      <c r="A6059" s="1" t="s">
        <v>8520</v>
      </c>
      <c r="B6059" s="1" t="s">
        <v>160</v>
      </c>
      <c r="C6059" s="1" t="s">
        <v>1646</v>
      </c>
      <c r="D6059" s="1" t="s">
        <v>2025</v>
      </c>
      <c r="E6059" s="1" t="s">
        <v>2018</v>
      </c>
      <c r="F6059" s="16" t="n">
        <v>0</v>
      </c>
      <c r="G6059" s="16" t="n">
        <v>14787.06</v>
      </c>
      <c r="H6059" s="16" t="n">
        <v>14787.06</v>
      </c>
    </row>
    <row r="6060" customFormat="false" ht="15" hidden="false" customHeight="true" outlineLevel="0" collapsed="false">
      <c r="A6060" s="1" t="s">
        <v>8521</v>
      </c>
      <c r="B6060" s="1" t="s">
        <v>803</v>
      </c>
      <c r="C6060" s="1" t="s">
        <v>1294</v>
      </c>
      <c r="D6060" s="1" t="s">
        <v>2025</v>
      </c>
      <c r="E6060" s="1" t="s">
        <v>2022</v>
      </c>
      <c r="F6060" s="16" t="n">
        <v>49</v>
      </c>
      <c r="G6060" s="16" t="n">
        <v>750.27</v>
      </c>
      <c r="H6060" s="16" t="n">
        <v>799.27</v>
      </c>
    </row>
    <row r="6061" customFormat="false" ht="15" hidden="false" customHeight="true" outlineLevel="0" collapsed="false">
      <c r="A6061" s="1" t="s">
        <v>8522</v>
      </c>
      <c r="B6061" s="1" t="s">
        <v>630</v>
      </c>
      <c r="C6061" s="1" t="s">
        <v>2191</v>
      </c>
      <c r="D6061" s="1" t="s">
        <v>2017</v>
      </c>
      <c r="E6061" s="1" t="s">
        <v>2018</v>
      </c>
      <c r="F6061" s="16" t="n">
        <v>49</v>
      </c>
      <c r="G6061" s="16" t="n">
        <v>2416.82</v>
      </c>
      <c r="H6061" s="16" t="n">
        <v>2465.82</v>
      </c>
    </row>
    <row r="6062" customFormat="false" ht="15" hidden="false" customHeight="true" outlineLevel="0" collapsed="false">
      <c r="A6062" s="1" t="s">
        <v>8523</v>
      </c>
      <c r="B6062" s="1" t="s">
        <v>447</v>
      </c>
      <c r="C6062" s="1" t="s">
        <v>2744</v>
      </c>
      <c r="D6062" s="1" t="s">
        <v>2017</v>
      </c>
      <c r="E6062" s="1" t="s">
        <v>2018</v>
      </c>
      <c r="F6062" s="16" t="n">
        <v>0</v>
      </c>
      <c r="G6062" s="16" t="n">
        <v>4300.66</v>
      </c>
      <c r="H6062" s="16" t="n">
        <v>4300.66</v>
      </c>
    </row>
    <row r="6063" customFormat="false" ht="15" hidden="false" customHeight="true" outlineLevel="0" collapsed="false">
      <c r="A6063" s="1" t="s">
        <v>8524</v>
      </c>
      <c r="B6063" s="1" t="s">
        <v>506</v>
      </c>
      <c r="C6063" s="1" t="s">
        <v>2425</v>
      </c>
      <c r="D6063" s="1" t="s">
        <v>2021</v>
      </c>
      <c r="E6063" s="1" t="s">
        <v>2018</v>
      </c>
      <c r="F6063" s="16" t="n">
        <v>99</v>
      </c>
      <c r="G6063" s="16" t="n">
        <v>1229.53</v>
      </c>
      <c r="H6063" s="16" t="n">
        <v>1328.53</v>
      </c>
    </row>
    <row r="6064" customFormat="false" ht="15" hidden="false" customHeight="true" outlineLevel="0" collapsed="false">
      <c r="A6064" s="1" t="s">
        <v>8525</v>
      </c>
      <c r="B6064" s="1" t="s">
        <v>1415</v>
      </c>
      <c r="C6064" s="1" t="s">
        <v>2712</v>
      </c>
      <c r="D6064" s="1" t="s">
        <v>2017</v>
      </c>
      <c r="E6064" s="1" t="s">
        <v>2018</v>
      </c>
      <c r="F6064" s="16" t="n">
        <v>0</v>
      </c>
      <c r="G6064" s="16" t="n">
        <v>7301.38</v>
      </c>
      <c r="H6064" s="16" t="n">
        <v>7301.38</v>
      </c>
    </row>
    <row r="6065" customFormat="false" ht="15" hidden="false" customHeight="true" outlineLevel="0" collapsed="false">
      <c r="A6065" s="1" t="s">
        <v>8526</v>
      </c>
      <c r="B6065" s="1" t="s">
        <v>1071</v>
      </c>
      <c r="C6065" s="1" t="s">
        <v>568</v>
      </c>
      <c r="D6065" s="1" t="s">
        <v>2017</v>
      </c>
      <c r="E6065" s="1" t="s">
        <v>2018</v>
      </c>
      <c r="F6065" s="16" t="n">
        <v>0</v>
      </c>
      <c r="G6065" s="16" t="n">
        <v>4274.14</v>
      </c>
      <c r="H6065" s="16" t="n">
        <v>4274.14</v>
      </c>
    </row>
    <row r="6066" customFormat="false" ht="15" hidden="false" customHeight="true" outlineLevel="0" collapsed="false">
      <c r="A6066" s="1" t="s">
        <v>8527</v>
      </c>
      <c r="B6066" s="1" t="s">
        <v>1052</v>
      </c>
      <c r="C6066" s="1" t="s">
        <v>632</v>
      </c>
      <c r="D6066" s="1" t="s">
        <v>2025</v>
      </c>
      <c r="E6066" s="1" t="s">
        <v>2018</v>
      </c>
      <c r="F6066" s="16" t="n">
        <v>0</v>
      </c>
      <c r="G6066" s="16" t="n">
        <v>15933.96</v>
      </c>
      <c r="H6066" s="16" t="n">
        <v>15933.96</v>
      </c>
    </row>
    <row r="6067" customFormat="false" ht="15" hidden="false" customHeight="true" outlineLevel="0" collapsed="false">
      <c r="A6067" s="1" t="s">
        <v>8528</v>
      </c>
      <c r="B6067" s="1" t="s">
        <v>234</v>
      </c>
      <c r="C6067" s="1" t="s">
        <v>2104</v>
      </c>
      <c r="D6067" s="1" t="s">
        <v>2021</v>
      </c>
      <c r="E6067" s="1" t="s">
        <v>2018</v>
      </c>
      <c r="F6067" s="16" t="n">
        <v>0</v>
      </c>
      <c r="G6067" s="16" t="n">
        <v>2560.85</v>
      </c>
      <c r="H6067" s="16" t="n">
        <v>2560.85</v>
      </c>
    </row>
    <row r="6068" customFormat="false" ht="15" hidden="false" customHeight="true" outlineLevel="0" collapsed="false">
      <c r="A6068" s="1" t="s">
        <v>8529</v>
      </c>
      <c r="B6068" s="1" t="s">
        <v>1107</v>
      </c>
      <c r="C6068" s="1" t="s">
        <v>1150</v>
      </c>
      <c r="D6068" s="1" t="s">
        <v>2025</v>
      </c>
      <c r="E6068" s="1" t="s">
        <v>2022</v>
      </c>
      <c r="F6068" s="16" t="n">
        <v>0</v>
      </c>
      <c r="G6068" s="16" t="n">
        <v>7261.34</v>
      </c>
      <c r="H6068" s="16" t="n">
        <v>7261.34</v>
      </c>
    </row>
    <row r="6069" customFormat="false" ht="15" hidden="false" customHeight="true" outlineLevel="0" collapsed="false">
      <c r="A6069" s="1" t="s">
        <v>8530</v>
      </c>
      <c r="B6069" s="1" t="s">
        <v>1322</v>
      </c>
      <c r="C6069" s="1" t="s">
        <v>2394</v>
      </c>
      <c r="D6069" s="1" t="s">
        <v>2017</v>
      </c>
      <c r="E6069" s="1" t="s">
        <v>2018</v>
      </c>
      <c r="F6069" s="16" t="n">
        <v>0</v>
      </c>
      <c r="G6069" s="16" t="n">
        <v>2757.65</v>
      </c>
      <c r="H6069" s="16" t="n">
        <v>2757.65</v>
      </c>
    </row>
    <row r="6070" customFormat="false" ht="15" hidden="false" customHeight="true" outlineLevel="0" collapsed="false">
      <c r="A6070" s="1" t="s">
        <v>8531</v>
      </c>
      <c r="B6070" s="1" t="s">
        <v>1834</v>
      </c>
      <c r="C6070" s="1" t="s">
        <v>6014</v>
      </c>
      <c r="D6070" s="1" t="s">
        <v>2025</v>
      </c>
      <c r="E6070" s="1" t="s">
        <v>2018</v>
      </c>
      <c r="F6070" s="16" t="n">
        <v>79</v>
      </c>
      <c r="G6070" s="16" t="n">
        <v>1228.28</v>
      </c>
      <c r="H6070" s="16" t="n">
        <v>1307.28</v>
      </c>
    </row>
    <row r="6071" customFormat="false" ht="15" hidden="false" customHeight="true" outlineLevel="0" collapsed="false">
      <c r="A6071" s="1" t="s">
        <v>8532</v>
      </c>
      <c r="B6071" s="1" t="s">
        <v>1488</v>
      </c>
      <c r="C6071" s="1" t="s">
        <v>3343</v>
      </c>
      <c r="D6071" s="1" t="s">
        <v>2021</v>
      </c>
      <c r="E6071" s="1" t="s">
        <v>2018</v>
      </c>
      <c r="F6071" s="16" t="n">
        <v>99</v>
      </c>
      <c r="G6071" s="16" t="n">
        <v>458.06</v>
      </c>
      <c r="H6071" s="16" t="n">
        <v>557.06</v>
      </c>
    </row>
    <row r="6072" customFormat="false" ht="15" hidden="false" customHeight="true" outlineLevel="0" collapsed="false">
      <c r="A6072" s="1" t="s">
        <v>8533</v>
      </c>
      <c r="B6072" s="1" t="s">
        <v>1607</v>
      </c>
      <c r="C6072" s="1" t="s">
        <v>2150</v>
      </c>
      <c r="D6072" s="1" t="s">
        <v>2025</v>
      </c>
      <c r="E6072" s="1" t="s">
        <v>2018</v>
      </c>
      <c r="F6072" s="16" t="n">
        <v>99</v>
      </c>
      <c r="G6072" s="16" t="n">
        <v>482.17</v>
      </c>
      <c r="H6072" s="16" t="n">
        <v>581.17</v>
      </c>
    </row>
    <row r="6073" customFormat="false" ht="15" hidden="false" customHeight="true" outlineLevel="0" collapsed="false">
      <c r="A6073" s="1" t="s">
        <v>8534</v>
      </c>
      <c r="B6073" s="1" t="s">
        <v>658</v>
      </c>
      <c r="C6073" s="1" t="s">
        <v>2104</v>
      </c>
      <c r="D6073" s="1" t="s">
        <v>2017</v>
      </c>
      <c r="E6073" s="1" t="s">
        <v>2018</v>
      </c>
      <c r="F6073" s="16" t="n">
        <v>0</v>
      </c>
      <c r="G6073" s="16" t="n">
        <v>23002.8</v>
      </c>
      <c r="H6073" s="16" t="n">
        <v>23002.8</v>
      </c>
    </row>
    <row r="6074" customFormat="false" ht="15" hidden="false" customHeight="true" outlineLevel="0" collapsed="false">
      <c r="A6074" s="1" t="s">
        <v>8535</v>
      </c>
      <c r="B6074" s="1" t="s">
        <v>1542</v>
      </c>
      <c r="C6074" s="1" t="s">
        <v>1544</v>
      </c>
      <c r="D6074" s="1" t="s">
        <v>2032</v>
      </c>
      <c r="E6074" s="1" t="s">
        <v>2018</v>
      </c>
      <c r="F6074" s="16" t="n">
        <v>99</v>
      </c>
      <c r="G6074" s="16" t="n">
        <v>482.17</v>
      </c>
      <c r="H6074" s="16" t="n">
        <v>581.17</v>
      </c>
    </row>
    <row r="6075" customFormat="false" ht="15" hidden="false" customHeight="true" outlineLevel="0" collapsed="false">
      <c r="A6075" s="1" t="s">
        <v>8536</v>
      </c>
      <c r="B6075" s="1" t="s">
        <v>708</v>
      </c>
      <c r="C6075" s="1" t="s">
        <v>1168</v>
      </c>
      <c r="D6075" s="1" t="s">
        <v>2025</v>
      </c>
      <c r="E6075" s="1" t="s">
        <v>2018</v>
      </c>
      <c r="F6075" s="16" t="n">
        <v>0</v>
      </c>
      <c r="G6075" s="16" t="n">
        <v>4005.41</v>
      </c>
      <c r="H6075" s="16" t="n">
        <v>4005.41</v>
      </c>
    </row>
    <row r="6076" customFormat="false" ht="15" hidden="false" customHeight="true" outlineLevel="0" collapsed="false">
      <c r="A6076" s="1" t="s">
        <v>8537</v>
      </c>
      <c r="B6076" s="1" t="s">
        <v>1568</v>
      </c>
      <c r="C6076" s="1" t="s">
        <v>1570</v>
      </c>
      <c r="D6076" s="1" t="s">
        <v>2025</v>
      </c>
      <c r="E6076" s="1" t="s">
        <v>2018</v>
      </c>
      <c r="F6076" s="16" t="n">
        <v>0</v>
      </c>
      <c r="G6076" s="16" t="n">
        <v>6558.91</v>
      </c>
      <c r="H6076" s="16" t="n">
        <v>6558.91</v>
      </c>
    </row>
    <row r="6077" customFormat="false" ht="15" hidden="false" customHeight="true" outlineLevel="0" collapsed="false">
      <c r="A6077" s="1" t="s">
        <v>8538</v>
      </c>
      <c r="B6077" s="1" t="s">
        <v>1307</v>
      </c>
      <c r="C6077" s="1" t="s">
        <v>1615</v>
      </c>
      <c r="D6077" s="1" t="s">
        <v>2017</v>
      </c>
      <c r="E6077" s="1" t="s">
        <v>2018</v>
      </c>
      <c r="F6077" s="16" t="n">
        <v>49</v>
      </c>
      <c r="G6077" s="16" t="n">
        <v>750.27</v>
      </c>
      <c r="H6077" s="16" t="n">
        <v>799.27</v>
      </c>
    </row>
    <row r="6078" customFormat="false" ht="15" hidden="false" customHeight="true" outlineLevel="0" collapsed="false">
      <c r="A6078" s="1" t="s">
        <v>8539</v>
      </c>
      <c r="B6078" s="1" t="s">
        <v>1137</v>
      </c>
      <c r="C6078" s="1" t="s">
        <v>1033</v>
      </c>
      <c r="D6078" s="1" t="s">
        <v>2017</v>
      </c>
      <c r="E6078" s="1" t="s">
        <v>2018</v>
      </c>
      <c r="F6078" s="16" t="n">
        <v>0</v>
      </c>
      <c r="G6078" s="16" t="n">
        <v>4094.25</v>
      </c>
      <c r="H6078" s="16" t="n">
        <v>4094.25</v>
      </c>
    </row>
    <row r="6079" customFormat="false" ht="15" hidden="false" customHeight="true" outlineLevel="0" collapsed="false">
      <c r="A6079" s="1" t="s">
        <v>8540</v>
      </c>
      <c r="B6079" s="1" t="s">
        <v>1304</v>
      </c>
      <c r="C6079" s="1" t="s">
        <v>1811</v>
      </c>
      <c r="D6079" s="1" t="s">
        <v>2028</v>
      </c>
      <c r="E6079" s="1" t="s">
        <v>2018</v>
      </c>
      <c r="F6079" s="16" t="n">
        <v>0</v>
      </c>
      <c r="G6079" s="16" t="n">
        <v>19241.21</v>
      </c>
      <c r="H6079" s="16" t="n">
        <v>19241.21</v>
      </c>
    </row>
    <row r="6080" customFormat="false" ht="15" hidden="false" customHeight="true" outlineLevel="0" collapsed="false">
      <c r="A6080" s="1" t="s">
        <v>8541</v>
      </c>
      <c r="B6080" s="1" t="s">
        <v>985</v>
      </c>
      <c r="C6080" s="1" t="s">
        <v>4327</v>
      </c>
      <c r="D6080" s="1" t="s">
        <v>2055</v>
      </c>
      <c r="E6080" s="1" t="s">
        <v>2018</v>
      </c>
      <c r="F6080" s="16" t="n">
        <v>99</v>
      </c>
      <c r="G6080" s="16" t="n">
        <v>2222.56</v>
      </c>
      <c r="H6080" s="16" t="n">
        <v>2321.56</v>
      </c>
    </row>
    <row r="6081" customFormat="false" ht="15" hidden="false" customHeight="true" outlineLevel="0" collapsed="false">
      <c r="A6081" s="1" t="s">
        <v>8542</v>
      </c>
      <c r="B6081" s="1" t="s">
        <v>1107</v>
      </c>
      <c r="C6081" s="1" t="s">
        <v>1547</v>
      </c>
      <c r="D6081" s="1" t="s">
        <v>2021</v>
      </c>
      <c r="E6081" s="1" t="s">
        <v>2022</v>
      </c>
      <c r="F6081" s="16" t="n">
        <v>79</v>
      </c>
      <c r="G6081" s="16" t="n">
        <v>712.76</v>
      </c>
      <c r="H6081" s="16" t="n">
        <v>791.76</v>
      </c>
    </row>
    <row r="6082" customFormat="false" ht="15" hidden="false" customHeight="true" outlineLevel="0" collapsed="false">
      <c r="A6082" s="1" t="s">
        <v>8543</v>
      </c>
      <c r="B6082" s="1" t="s">
        <v>1398</v>
      </c>
      <c r="C6082" s="1" t="s">
        <v>1111</v>
      </c>
      <c r="D6082" s="1" t="s">
        <v>2017</v>
      </c>
      <c r="E6082" s="1" t="s">
        <v>2018</v>
      </c>
      <c r="F6082" s="16" t="n">
        <v>0</v>
      </c>
      <c r="G6082" s="16" t="n">
        <v>24439.91</v>
      </c>
      <c r="H6082" s="16" t="n">
        <v>24439.91</v>
      </c>
    </row>
    <row r="6083" customFormat="false" ht="15" hidden="false" customHeight="true" outlineLevel="0" collapsed="false">
      <c r="A6083" s="1" t="s">
        <v>8544</v>
      </c>
      <c r="B6083" s="1" t="s">
        <v>1107</v>
      </c>
      <c r="C6083" s="1" t="s">
        <v>1383</v>
      </c>
      <c r="D6083" s="1" t="s">
        <v>2021</v>
      </c>
      <c r="E6083" s="1" t="s">
        <v>2018</v>
      </c>
      <c r="F6083" s="16" t="n">
        <v>0</v>
      </c>
      <c r="G6083" s="16" t="n">
        <v>5257.42</v>
      </c>
      <c r="H6083" s="16" t="n">
        <v>5257.42</v>
      </c>
    </row>
    <row r="6084" customFormat="false" ht="15" hidden="false" customHeight="true" outlineLevel="0" collapsed="false">
      <c r="A6084" s="1" t="s">
        <v>8545</v>
      </c>
      <c r="B6084" s="1" t="s">
        <v>945</v>
      </c>
      <c r="C6084" s="1" t="s">
        <v>203</v>
      </c>
      <c r="D6084" s="1" t="s">
        <v>2025</v>
      </c>
      <c r="E6084" s="1" t="s">
        <v>2018</v>
      </c>
      <c r="F6084" s="16" t="n">
        <v>0</v>
      </c>
      <c r="G6084" s="16" t="n">
        <v>3857.18</v>
      </c>
      <c r="H6084" s="16" t="n">
        <v>3857.18</v>
      </c>
    </row>
    <row r="6085" customFormat="false" ht="15" hidden="false" customHeight="true" outlineLevel="0" collapsed="false">
      <c r="A6085" s="1" t="s">
        <v>8546</v>
      </c>
      <c r="B6085" s="1" t="s">
        <v>1193</v>
      </c>
      <c r="C6085" s="1" t="s">
        <v>2496</v>
      </c>
      <c r="D6085" s="1" t="s">
        <v>2021</v>
      </c>
      <c r="E6085" s="1" t="s">
        <v>2018</v>
      </c>
      <c r="F6085" s="16" t="n">
        <v>0</v>
      </c>
      <c r="G6085" s="16" t="n">
        <v>4056.29</v>
      </c>
      <c r="H6085" s="16" t="n">
        <v>4056.29</v>
      </c>
    </row>
    <row r="6086" customFormat="false" ht="15" hidden="false" customHeight="true" outlineLevel="0" collapsed="false">
      <c r="A6086" s="1" t="s">
        <v>8547</v>
      </c>
      <c r="B6086" s="1" t="s">
        <v>1184</v>
      </c>
      <c r="C6086" s="1" t="s">
        <v>591</v>
      </c>
      <c r="D6086" s="1" t="s">
        <v>2025</v>
      </c>
      <c r="E6086" s="1" t="s">
        <v>2045</v>
      </c>
      <c r="F6086" s="16" t="n">
        <v>49</v>
      </c>
      <c r="G6086" s="16" t="n">
        <v>1500.54</v>
      </c>
      <c r="H6086" s="16" t="n">
        <v>1549.54</v>
      </c>
    </row>
    <row r="6087" customFormat="false" ht="15" hidden="false" customHeight="true" outlineLevel="0" collapsed="false">
      <c r="A6087" s="1" t="s">
        <v>8548</v>
      </c>
      <c r="B6087" s="1" t="s">
        <v>1613</v>
      </c>
      <c r="C6087" s="1" t="s">
        <v>3382</v>
      </c>
      <c r="D6087" s="1" t="s">
        <v>2017</v>
      </c>
      <c r="E6087" s="1" t="s">
        <v>2018</v>
      </c>
      <c r="F6087" s="16" t="n">
        <v>0</v>
      </c>
      <c r="G6087" s="16" t="n">
        <v>4302.23</v>
      </c>
      <c r="H6087" s="16" t="n">
        <v>4302.23</v>
      </c>
    </row>
    <row r="6088" customFormat="false" ht="15" hidden="false" customHeight="true" outlineLevel="0" collapsed="false">
      <c r="A6088" s="1" t="s">
        <v>8549</v>
      </c>
      <c r="B6088" s="1" t="s">
        <v>1020</v>
      </c>
      <c r="C6088" s="1" t="s">
        <v>2127</v>
      </c>
      <c r="D6088" s="1" t="s">
        <v>2025</v>
      </c>
      <c r="E6088" s="1" t="s">
        <v>2018</v>
      </c>
      <c r="F6088" s="16" t="n">
        <v>0</v>
      </c>
      <c r="G6088" s="16" t="n">
        <v>2729.5</v>
      </c>
      <c r="H6088" s="16" t="n">
        <v>2729.5</v>
      </c>
    </row>
    <row r="6089" customFormat="false" ht="15" hidden="false" customHeight="true" outlineLevel="0" collapsed="false">
      <c r="A6089" s="1" t="s">
        <v>8550</v>
      </c>
      <c r="B6089" s="1" t="s">
        <v>1071</v>
      </c>
      <c r="C6089" s="1" t="s">
        <v>2525</v>
      </c>
      <c r="D6089" s="1" t="s">
        <v>2028</v>
      </c>
      <c r="E6089" s="1" t="s">
        <v>2018</v>
      </c>
      <c r="F6089" s="16" t="n">
        <v>0</v>
      </c>
      <c r="G6089" s="16" t="n">
        <v>5239.54</v>
      </c>
      <c r="H6089" s="16" t="n">
        <v>5239.54</v>
      </c>
    </row>
    <row r="6090" customFormat="false" ht="15" hidden="false" customHeight="true" outlineLevel="0" collapsed="false">
      <c r="A6090" s="1" t="s">
        <v>8551</v>
      </c>
      <c r="B6090" s="1" t="s">
        <v>1151</v>
      </c>
      <c r="C6090" s="1" t="s">
        <v>334</v>
      </c>
      <c r="D6090" s="1" t="s">
        <v>2021</v>
      </c>
      <c r="E6090" s="1" t="s">
        <v>2018</v>
      </c>
      <c r="F6090" s="16" t="n">
        <v>0</v>
      </c>
      <c r="G6090" s="16" t="n">
        <v>9974.31</v>
      </c>
      <c r="H6090" s="16" t="n">
        <v>9974.31</v>
      </c>
    </row>
    <row r="6091" customFormat="false" ht="15" hidden="false" customHeight="true" outlineLevel="0" collapsed="false">
      <c r="A6091" s="1" t="s">
        <v>8552</v>
      </c>
      <c r="B6091" s="1" t="s">
        <v>447</v>
      </c>
      <c r="C6091" s="1" t="s">
        <v>2807</v>
      </c>
      <c r="D6091" s="1" t="s">
        <v>2017</v>
      </c>
      <c r="E6091" s="1" t="s">
        <v>2018</v>
      </c>
      <c r="F6091" s="16" t="n">
        <v>0</v>
      </c>
      <c r="G6091" s="16" t="n">
        <v>6892.44</v>
      </c>
      <c r="H6091" s="16" t="n">
        <v>6892.44</v>
      </c>
    </row>
    <row r="6092" customFormat="false" ht="15" hidden="false" customHeight="true" outlineLevel="0" collapsed="false">
      <c r="A6092" s="1" t="s">
        <v>8553</v>
      </c>
      <c r="B6092" s="1" t="s">
        <v>1542</v>
      </c>
      <c r="C6092" s="1" t="s">
        <v>2191</v>
      </c>
      <c r="D6092" s="1" t="s">
        <v>2017</v>
      </c>
      <c r="E6092" s="1" t="s">
        <v>2018</v>
      </c>
      <c r="F6092" s="16" t="n">
        <v>0</v>
      </c>
      <c r="G6092" s="16" t="n">
        <v>6100.89</v>
      </c>
      <c r="H6092" s="16" t="n">
        <v>6100.89</v>
      </c>
    </row>
    <row r="6093" customFormat="false" ht="15" hidden="false" customHeight="true" outlineLevel="0" collapsed="false">
      <c r="A6093" s="1" t="s">
        <v>8554</v>
      </c>
      <c r="B6093" s="1" t="s">
        <v>1255</v>
      </c>
      <c r="C6093" s="1" t="s">
        <v>3308</v>
      </c>
      <c r="D6093" s="1" t="s">
        <v>2025</v>
      </c>
      <c r="E6093" s="1" t="s">
        <v>2018</v>
      </c>
      <c r="F6093" s="16" t="n">
        <v>0</v>
      </c>
      <c r="G6093" s="16" t="n">
        <v>4780.19</v>
      </c>
      <c r="H6093" s="16" t="n">
        <v>4780.19</v>
      </c>
    </row>
    <row r="6094" customFormat="false" ht="15" hidden="false" customHeight="true" outlineLevel="0" collapsed="false">
      <c r="A6094" s="1" t="s">
        <v>8555</v>
      </c>
      <c r="B6094" s="1" t="s">
        <v>537</v>
      </c>
      <c r="C6094" s="1" t="s">
        <v>2496</v>
      </c>
      <c r="D6094" s="1" t="s">
        <v>2055</v>
      </c>
      <c r="E6094" s="1" t="s">
        <v>2018</v>
      </c>
      <c r="F6094" s="16" t="n">
        <v>79</v>
      </c>
      <c r="G6094" s="16" t="n">
        <v>1902.22</v>
      </c>
      <c r="H6094" s="16" t="n">
        <v>1981.22</v>
      </c>
    </row>
    <row r="6095" customFormat="false" ht="15" hidden="false" customHeight="true" outlineLevel="0" collapsed="false">
      <c r="A6095" s="1" t="s">
        <v>8556</v>
      </c>
      <c r="B6095" s="1" t="s">
        <v>1322</v>
      </c>
      <c r="C6095" s="1" t="s">
        <v>3234</v>
      </c>
      <c r="D6095" s="1" t="s">
        <v>2025</v>
      </c>
      <c r="E6095" s="1" t="s">
        <v>2018</v>
      </c>
      <c r="F6095" s="16" t="n">
        <v>0</v>
      </c>
      <c r="G6095" s="16" t="n">
        <v>5246.37</v>
      </c>
      <c r="H6095" s="16" t="n">
        <v>5246.37</v>
      </c>
    </row>
    <row r="6096" customFormat="false" ht="15" hidden="false" customHeight="true" outlineLevel="0" collapsed="false">
      <c r="A6096" s="1" t="s">
        <v>8557</v>
      </c>
      <c r="B6096" s="1" t="s">
        <v>1809</v>
      </c>
      <c r="C6096" s="1" t="s">
        <v>4463</v>
      </c>
      <c r="D6096" s="1" t="s">
        <v>2025</v>
      </c>
      <c r="E6096" s="1" t="s">
        <v>2018</v>
      </c>
      <c r="F6096" s="16" t="n">
        <v>49</v>
      </c>
      <c r="G6096" s="16" t="n">
        <v>2448.22</v>
      </c>
      <c r="H6096" s="16" t="n">
        <v>2497.22</v>
      </c>
    </row>
    <row r="6097" customFormat="false" ht="15" hidden="false" customHeight="true" outlineLevel="0" collapsed="false">
      <c r="A6097" s="1" t="s">
        <v>8558</v>
      </c>
      <c r="B6097" s="1" t="s">
        <v>1753</v>
      </c>
      <c r="C6097" s="1" t="s">
        <v>1294</v>
      </c>
      <c r="D6097" s="1" t="s">
        <v>2021</v>
      </c>
      <c r="E6097" s="1" t="s">
        <v>2018</v>
      </c>
      <c r="F6097" s="16" t="n">
        <v>0</v>
      </c>
      <c r="G6097" s="16" t="n">
        <v>24651.32</v>
      </c>
      <c r="H6097" s="16" t="n">
        <v>24651.32</v>
      </c>
    </row>
    <row r="6098" customFormat="false" ht="15" hidden="false" customHeight="true" outlineLevel="0" collapsed="false">
      <c r="A6098" s="1" t="s">
        <v>8559</v>
      </c>
      <c r="B6098" s="1" t="s">
        <v>1473</v>
      </c>
      <c r="C6098" s="1" t="s">
        <v>1327</v>
      </c>
      <c r="D6098" s="1" t="s">
        <v>2055</v>
      </c>
      <c r="E6098" s="1" t="s">
        <v>2018</v>
      </c>
      <c r="F6098" s="16" t="n">
        <v>0</v>
      </c>
      <c r="G6098" s="16" t="n">
        <v>6656.8</v>
      </c>
      <c r="H6098" s="16" t="n">
        <v>6656.8</v>
      </c>
    </row>
    <row r="6099" customFormat="false" ht="15" hidden="false" customHeight="true" outlineLevel="0" collapsed="false">
      <c r="A6099" s="1" t="s">
        <v>8560</v>
      </c>
      <c r="B6099" s="1" t="s">
        <v>367</v>
      </c>
      <c r="C6099" s="1" t="s">
        <v>632</v>
      </c>
      <c r="D6099" s="1" t="s">
        <v>2021</v>
      </c>
      <c r="E6099" s="1" t="s">
        <v>2018</v>
      </c>
      <c r="F6099" s="16" t="n">
        <v>0</v>
      </c>
      <c r="G6099" s="16" t="n">
        <v>19168.95</v>
      </c>
      <c r="H6099" s="16" t="n">
        <v>19168.95</v>
      </c>
    </row>
    <row r="6100" customFormat="false" ht="15" hidden="false" customHeight="true" outlineLevel="0" collapsed="false">
      <c r="A6100" s="1" t="s">
        <v>8561</v>
      </c>
      <c r="B6100" s="1" t="s">
        <v>482</v>
      </c>
      <c r="C6100" s="1" t="s">
        <v>270</v>
      </c>
      <c r="D6100" s="1" t="s">
        <v>2055</v>
      </c>
      <c r="E6100" s="1" t="s">
        <v>2018</v>
      </c>
      <c r="F6100" s="16" t="n">
        <v>0</v>
      </c>
      <c r="G6100" s="16" t="n">
        <v>10466.01</v>
      </c>
      <c r="H6100" s="16" t="n">
        <v>10466.01</v>
      </c>
    </row>
    <row r="6101" customFormat="false" ht="15" hidden="false" customHeight="true" outlineLevel="0" collapsed="false">
      <c r="A6101" s="1" t="s">
        <v>8562</v>
      </c>
      <c r="B6101" s="1" t="s">
        <v>752</v>
      </c>
      <c r="C6101" s="1" t="s">
        <v>2671</v>
      </c>
      <c r="D6101" s="1" t="s">
        <v>2017</v>
      </c>
      <c r="E6101" s="1" t="s">
        <v>2045</v>
      </c>
      <c r="F6101" s="16" t="n">
        <v>99</v>
      </c>
      <c r="G6101" s="16" t="n">
        <v>1032.84</v>
      </c>
      <c r="H6101" s="16" t="n">
        <v>1131.84</v>
      </c>
    </row>
    <row r="6102" customFormat="false" ht="15" hidden="false" customHeight="true" outlineLevel="0" collapsed="false">
      <c r="A6102" s="1" t="s">
        <v>8563</v>
      </c>
      <c r="B6102" s="1" t="s">
        <v>1910</v>
      </c>
      <c r="C6102" s="1" t="s">
        <v>2030</v>
      </c>
      <c r="D6102" s="1" t="s">
        <v>2017</v>
      </c>
      <c r="E6102" s="1" t="s">
        <v>2018</v>
      </c>
      <c r="F6102" s="16" t="n">
        <v>0</v>
      </c>
      <c r="G6102" s="16" t="n">
        <v>10091.51</v>
      </c>
      <c r="H6102" s="16" t="n">
        <v>10091.51</v>
      </c>
    </row>
    <row r="6103" customFormat="false" ht="15" hidden="false" customHeight="true" outlineLevel="0" collapsed="false">
      <c r="A6103" s="1" t="s">
        <v>8564</v>
      </c>
      <c r="B6103" s="1" t="s">
        <v>1393</v>
      </c>
      <c r="C6103" s="1" t="s">
        <v>145</v>
      </c>
      <c r="D6103" s="1" t="s">
        <v>2025</v>
      </c>
      <c r="E6103" s="1" t="s">
        <v>2018</v>
      </c>
      <c r="F6103" s="16" t="n">
        <v>99</v>
      </c>
      <c r="G6103" s="16" t="n">
        <v>2374.52</v>
      </c>
      <c r="H6103" s="16" t="n">
        <v>2473.52</v>
      </c>
    </row>
    <row r="6104" customFormat="false" ht="15" hidden="false" customHeight="true" outlineLevel="0" collapsed="false">
      <c r="A6104" s="1" t="s">
        <v>8565</v>
      </c>
      <c r="B6104" s="1" t="s">
        <v>968</v>
      </c>
      <c r="C6104" s="1" t="s">
        <v>2237</v>
      </c>
      <c r="D6104" s="1" t="s">
        <v>2017</v>
      </c>
      <c r="E6104" s="1" t="s">
        <v>2018</v>
      </c>
      <c r="F6104" s="16" t="n">
        <v>99</v>
      </c>
      <c r="G6104" s="16" t="n">
        <v>2038.6</v>
      </c>
      <c r="H6104" s="16" t="n">
        <v>2137.6</v>
      </c>
    </row>
    <row r="6105" customFormat="false" ht="15" hidden="false" customHeight="true" outlineLevel="0" collapsed="false">
      <c r="A6105" s="1" t="s">
        <v>8566</v>
      </c>
      <c r="B6105" s="1" t="s">
        <v>1052</v>
      </c>
      <c r="C6105" s="1" t="s">
        <v>2525</v>
      </c>
      <c r="D6105" s="1" t="s">
        <v>2017</v>
      </c>
      <c r="E6105" s="1" t="s">
        <v>2045</v>
      </c>
      <c r="F6105" s="16" t="n">
        <v>0</v>
      </c>
      <c r="G6105" s="16" t="n">
        <v>10969.36</v>
      </c>
      <c r="H6105" s="16" t="n">
        <v>10969.36</v>
      </c>
    </row>
    <row r="6106" customFormat="false" ht="15" hidden="false" customHeight="true" outlineLevel="0" collapsed="false">
      <c r="A6106" s="1" t="s">
        <v>8567</v>
      </c>
      <c r="B6106" s="1" t="s">
        <v>1411</v>
      </c>
      <c r="C6106" s="1" t="s">
        <v>3176</v>
      </c>
      <c r="D6106" s="1" t="s">
        <v>2025</v>
      </c>
      <c r="E6106" s="1" t="s">
        <v>2018</v>
      </c>
      <c r="F6106" s="16" t="n">
        <v>99</v>
      </c>
      <c r="G6106" s="16" t="n">
        <v>2398.35</v>
      </c>
      <c r="H6106" s="16" t="n">
        <v>2497.35</v>
      </c>
    </row>
    <row r="6107" customFormat="false" ht="15" hidden="false" customHeight="true" outlineLevel="0" collapsed="false">
      <c r="A6107" s="1" t="s">
        <v>8568</v>
      </c>
      <c r="B6107" s="1" t="s">
        <v>752</v>
      </c>
      <c r="C6107" s="1" t="s">
        <v>3398</v>
      </c>
      <c r="D6107" s="1" t="s">
        <v>2017</v>
      </c>
      <c r="E6107" s="1" t="s">
        <v>2045</v>
      </c>
      <c r="F6107" s="16" t="n">
        <v>99</v>
      </c>
      <c r="G6107" s="16" t="n">
        <v>862.99</v>
      </c>
      <c r="H6107" s="16" t="n">
        <v>961.99</v>
      </c>
    </row>
    <row r="6108" customFormat="false" ht="15" hidden="false" customHeight="true" outlineLevel="0" collapsed="false">
      <c r="A6108" s="1" t="s">
        <v>8569</v>
      </c>
      <c r="B6108" s="1" t="s">
        <v>1319</v>
      </c>
      <c r="C6108" s="1" t="s">
        <v>4679</v>
      </c>
      <c r="D6108" s="1" t="s">
        <v>2021</v>
      </c>
      <c r="E6108" s="1" t="s">
        <v>2018</v>
      </c>
      <c r="F6108" s="16" t="n">
        <v>0</v>
      </c>
      <c r="G6108" s="16" t="n">
        <v>4077.2</v>
      </c>
      <c r="H6108" s="16" t="n">
        <v>4077.2</v>
      </c>
    </row>
    <row r="6109" customFormat="false" ht="15" hidden="false" customHeight="true" outlineLevel="0" collapsed="false">
      <c r="A6109" s="1" t="s">
        <v>8570</v>
      </c>
      <c r="B6109" s="1" t="s">
        <v>304</v>
      </c>
      <c r="C6109" s="1" t="s">
        <v>1800</v>
      </c>
      <c r="D6109" s="1" t="s">
        <v>2025</v>
      </c>
      <c r="E6109" s="1" t="s">
        <v>2018</v>
      </c>
      <c r="F6109" s="16" t="n">
        <v>0</v>
      </c>
      <c r="G6109" s="16" t="n">
        <v>16318.23</v>
      </c>
      <c r="H6109" s="16" t="n">
        <v>16318.23</v>
      </c>
    </row>
    <row r="6110" customFormat="false" ht="15" hidden="false" customHeight="true" outlineLevel="0" collapsed="false">
      <c r="A6110" s="1" t="s">
        <v>8571</v>
      </c>
      <c r="B6110" s="1" t="s">
        <v>1806</v>
      </c>
      <c r="C6110" s="1" t="s">
        <v>2337</v>
      </c>
      <c r="D6110" s="1" t="s">
        <v>2017</v>
      </c>
      <c r="E6110" s="1" t="s">
        <v>2018</v>
      </c>
      <c r="F6110" s="16" t="n">
        <v>99</v>
      </c>
      <c r="G6110" s="16" t="n">
        <v>1497.66</v>
      </c>
      <c r="H6110" s="16" t="n">
        <v>1596.66</v>
      </c>
    </row>
    <row r="6111" customFormat="false" ht="15" hidden="false" customHeight="true" outlineLevel="0" collapsed="false">
      <c r="A6111" s="1" t="s">
        <v>8572</v>
      </c>
      <c r="B6111" s="1" t="s">
        <v>898</v>
      </c>
      <c r="C6111" s="1" t="s">
        <v>2587</v>
      </c>
      <c r="D6111" s="1" t="s">
        <v>2017</v>
      </c>
      <c r="E6111" s="1" t="s">
        <v>2018</v>
      </c>
      <c r="F6111" s="16" t="n">
        <v>99</v>
      </c>
      <c r="G6111" s="16" t="n">
        <v>2278.43</v>
      </c>
      <c r="H6111" s="16" t="n">
        <v>2377.43</v>
      </c>
    </row>
    <row r="6112" customFormat="false" ht="15" hidden="false" customHeight="true" outlineLevel="0" collapsed="false">
      <c r="A6112" s="1" t="s">
        <v>8573</v>
      </c>
      <c r="B6112" s="1" t="s">
        <v>1488</v>
      </c>
      <c r="C6112" s="1" t="s">
        <v>1888</v>
      </c>
      <c r="D6112" s="1" t="s">
        <v>2025</v>
      </c>
      <c r="E6112" s="1" t="s">
        <v>2018</v>
      </c>
      <c r="F6112" s="16" t="n">
        <v>0</v>
      </c>
      <c r="G6112" s="16" t="n">
        <v>5515.3</v>
      </c>
      <c r="H6112" s="16" t="n">
        <v>5515.3</v>
      </c>
    </row>
    <row r="6113" customFormat="false" ht="15" hidden="false" customHeight="true" outlineLevel="0" collapsed="false">
      <c r="A6113" s="1" t="s">
        <v>8574</v>
      </c>
      <c r="B6113" s="1" t="s">
        <v>1806</v>
      </c>
      <c r="C6113" s="1" t="s">
        <v>3130</v>
      </c>
      <c r="D6113" s="1" t="s">
        <v>2021</v>
      </c>
      <c r="E6113" s="1" t="s">
        <v>2045</v>
      </c>
      <c r="F6113" s="16" t="n">
        <v>0</v>
      </c>
      <c r="G6113" s="16" t="n">
        <v>8735.19</v>
      </c>
      <c r="H6113" s="16" t="n">
        <v>8735.19</v>
      </c>
    </row>
    <row r="6114" customFormat="false" ht="15" hidden="false" customHeight="true" outlineLevel="0" collapsed="false">
      <c r="A6114" s="1" t="s">
        <v>8575</v>
      </c>
      <c r="B6114" s="1" t="s">
        <v>1559</v>
      </c>
      <c r="C6114" s="1" t="s">
        <v>1340</v>
      </c>
      <c r="D6114" s="1" t="s">
        <v>2021</v>
      </c>
      <c r="E6114" s="1" t="s">
        <v>2018</v>
      </c>
      <c r="F6114" s="16" t="n">
        <v>99</v>
      </c>
      <c r="G6114" s="16" t="n">
        <v>264.48</v>
      </c>
      <c r="H6114" s="16" t="n">
        <v>363.48</v>
      </c>
    </row>
    <row r="6115" customFormat="false" ht="15" hidden="false" customHeight="true" outlineLevel="0" collapsed="false">
      <c r="A6115" s="1" t="s">
        <v>8576</v>
      </c>
      <c r="B6115" s="1" t="s">
        <v>1315</v>
      </c>
      <c r="C6115" s="1" t="s">
        <v>2076</v>
      </c>
      <c r="D6115" s="1" t="s">
        <v>2032</v>
      </c>
      <c r="E6115" s="1" t="s">
        <v>2018</v>
      </c>
      <c r="F6115" s="16" t="n">
        <v>0</v>
      </c>
      <c r="G6115" s="16" t="n">
        <v>6019.39</v>
      </c>
      <c r="H6115" s="16" t="n">
        <v>6019.39</v>
      </c>
    </row>
    <row r="6116" customFormat="false" ht="15" hidden="false" customHeight="true" outlineLevel="0" collapsed="false">
      <c r="A6116" s="1" t="s">
        <v>8577</v>
      </c>
      <c r="B6116" s="1" t="s">
        <v>1239</v>
      </c>
      <c r="C6116" s="1" t="s">
        <v>1235</v>
      </c>
      <c r="D6116" s="1" t="s">
        <v>2025</v>
      </c>
      <c r="E6116" s="1" t="s">
        <v>2018</v>
      </c>
      <c r="F6116" s="16" t="n">
        <v>49</v>
      </c>
      <c r="G6116" s="16" t="n">
        <v>2362.21</v>
      </c>
      <c r="H6116" s="16" t="n">
        <v>2411.21</v>
      </c>
    </row>
    <row r="6117" customFormat="false" ht="15" hidden="false" customHeight="true" outlineLevel="0" collapsed="false">
      <c r="A6117" s="1" t="s">
        <v>8578</v>
      </c>
      <c r="B6117" s="1" t="s">
        <v>708</v>
      </c>
      <c r="C6117" s="1" t="s">
        <v>2442</v>
      </c>
      <c r="D6117" s="1" t="s">
        <v>2021</v>
      </c>
      <c r="E6117" s="1" t="s">
        <v>2018</v>
      </c>
      <c r="F6117" s="16" t="n">
        <v>0</v>
      </c>
      <c r="G6117" s="16" t="n">
        <v>10622.64</v>
      </c>
      <c r="H6117" s="16" t="n">
        <v>10622.64</v>
      </c>
    </row>
    <row r="6118" customFormat="false" ht="15" hidden="false" customHeight="true" outlineLevel="0" collapsed="false">
      <c r="A6118" s="1" t="s">
        <v>8579</v>
      </c>
      <c r="B6118" s="1" t="s">
        <v>1764</v>
      </c>
      <c r="C6118" s="1" t="s">
        <v>1383</v>
      </c>
      <c r="D6118" s="1" t="s">
        <v>2025</v>
      </c>
      <c r="E6118" s="1" t="s">
        <v>2022</v>
      </c>
      <c r="F6118" s="16" t="n">
        <v>79</v>
      </c>
      <c r="G6118" s="16" t="n">
        <v>2255.79</v>
      </c>
      <c r="H6118" s="16" t="n">
        <v>2334.79</v>
      </c>
    </row>
    <row r="6119" customFormat="false" ht="15" hidden="false" customHeight="true" outlineLevel="0" collapsed="false">
      <c r="A6119" s="1" t="s">
        <v>8580</v>
      </c>
      <c r="B6119" s="1" t="s">
        <v>1193</v>
      </c>
      <c r="C6119" s="1" t="s">
        <v>2263</v>
      </c>
      <c r="D6119" s="1" t="s">
        <v>2025</v>
      </c>
      <c r="E6119" s="1" t="s">
        <v>2018</v>
      </c>
      <c r="F6119" s="16" t="n">
        <v>0</v>
      </c>
      <c r="G6119" s="16" t="n">
        <v>5828.54</v>
      </c>
      <c r="H6119" s="16" t="n">
        <v>5828.54</v>
      </c>
    </row>
    <row r="6120" customFormat="false" ht="15" hidden="false" customHeight="true" outlineLevel="0" collapsed="false">
      <c r="A6120" s="1" t="s">
        <v>8581</v>
      </c>
      <c r="B6120" s="1" t="s">
        <v>295</v>
      </c>
      <c r="C6120" s="1" t="s">
        <v>1030</v>
      </c>
      <c r="D6120" s="1" t="s">
        <v>2028</v>
      </c>
      <c r="E6120" s="1" t="s">
        <v>2045</v>
      </c>
      <c r="F6120" s="16" t="n">
        <v>0</v>
      </c>
      <c r="G6120" s="16" t="n">
        <v>2623.15</v>
      </c>
      <c r="H6120" s="16" t="n">
        <v>2623.15</v>
      </c>
    </row>
    <row r="6121" customFormat="false" ht="15" hidden="false" customHeight="true" outlineLevel="0" collapsed="false">
      <c r="A6121" s="1" t="s">
        <v>8582</v>
      </c>
      <c r="B6121" s="1" t="s">
        <v>447</v>
      </c>
      <c r="C6121" s="1" t="s">
        <v>1825</v>
      </c>
      <c r="D6121" s="1" t="s">
        <v>2017</v>
      </c>
      <c r="E6121" s="1" t="s">
        <v>2018</v>
      </c>
      <c r="F6121" s="16" t="n">
        <v>49</v>
      </c>
      <c r="G6121" s="16" t="n">
        <v>385.74</v>
      </c>
      <c r="H6121" s="16" t="n">
        <v>434.74</v>
      </c>
    </row>
    <row r="6122" customFormat="false" ht="15" hidden="false" customHeight="true" outlineLevel="0" collapsed="false">
      <c r="A6122" s="1" t="s">
        <v>8583</v>
      </c>
      <c r="B6122" s="1" t="s">
        <v>1618</v>
      </c>
      <c r="C6122" s="1" t="s">
        <v>2243</v>
      </c>
      <c r="D6122" s="1" t="s">
        <v>2025</v>
      </c>
      <c r="E6122" s="1" t="s">
        <v>2084</v>
      </c>
      <c r="F6122" s="16" t="n">
        <v>79</v>
      </c>
      <c r="G6122" s="16" t="n">
        <v>1091.8</v>
      </c>
      <c r="H6122" s="16" t="n">
        <v>1170.8</v>
      </c>
    </row>
    <row r="6123" customFormat="false" ht="15" hidden="false" customHeight="true" outlineLevel="0" collapsed="false">
      <c r="A6123" s="1" t="s">
        <v>8584</v>
      </c>
      <c r="B6123" s="1" t="s">
        <v>1107</v>
      </c>
      <c r="C6123" s="1" t="s">
        <v>1633</v>
      </c>
      <c r="D6123" s="1" t="s">
        <v>2025</v>
      </c>
      <c r="E6123" s="1" t="s">
        <v>2018</v>
      </c>
      <c r="F6123" s="16" t="n">
        <v>0</v>
      </c>
      <c r="G6123" s="16" t="n">
        <v>8194.37</v>
      </c>
      <c r="H6123" s="16" t="n">
        <v>8194.37</v>
      </c>
    </row>
    <row r="6124" customFormat="false" ht="15" hidden="false" customHeight="true" outlineLevel="0" collapsed="false">
      <c r="A6124" s="1" t="s">
        <v>8585</v>
      </c>
      <c r="B6124" s="1" t="s">
        <v>686</v>
      </c>
      <c r="C6124" s="1" t="s">
        <v>4202</v>
      </c>
      <c r="D6124" s="1" t="s">
        <v>2021</v>
      </c>
      <c r="E6124" s="1" t="s">
        <v>2018</v>
      </c>
      <c r="F6124" s="16" t="n">
        <v>99</v>
      </c>
      <c r="G6124" s="16" t="n">
        <v>2398.35</v>
      </c>
      <c r="H6124" s="16" t="n">
        <v>2497.35</v>
      </c>
    </row>
    <row r="6125" customFormat="false" ht="15" hidden="false" customHeight="true" outlineLevel="0" collapsed="false">
      <c r="A6125" s="1" t="s">
        <v>8586</v>
      </c>
      <c r="B6125" s="1" t="s">
        <v>992</v>
      </c>
      <c r="C6125" s="1" t="s">
        <v>751</v>
      </c>
      <c r="D6125" s="1" t="s">
        <v>2055</v>
      </c>
      <c r="E6125" s="1" t="s">
        <v>2018</v>
      </c>
      <c r="F6125" s="16" t="n">
        <v>99</v>
      </c>
      <c r="G6125" s="16" t="n">
        <v>1886.28</v>
      </c>
      <c r="H6125" s="16" t="n">
        <v>1985.28</v>
      </c>
    </row>
    <row r="6126" customFormat="false" ht="15" hidden="false" customHeight="true" outlineLevel="0" collapsed="false">
      <c r="A6126" s="1" t="s">
        <v>8587</v>
      </c>
      <c r="B6126" s="1" t="s">
        <v>1304</v>
      </c>
      <c r="C6126" s="1" t="s">
        <v>279</v>
      </c>
      <c r="D6126" s="1" t="s">
        <v>2028</v>
      </c>
      <c r="E6126" s="1" t="s">
        <v>2018</v>
      </c>
      <c r="F6126" s="16" t="n">
        <v>0</v>
      </c>
      <c r="G6126" s="16" t="n">
        <v>3681.7</v>
      </c>
      <c r="H6126" s="16" t="n">
        <v>3681.7</v>
      </c>
    </row>
    <row r="6127" customFormat="false" ht="15" hidden="false" customHeight="true" outlineLevel="0" collapsed="false">
      <c r="A6127" s="1" t="s">
        <v>8588</v>
      </c>
      <c r="B6127" s="1" t="s">
        <v>304</v>
      </c>
      <c r="C6127" s="1" t="s">
        <v>497</v>
      </c>
      <c r="D6127" s="1" t="s">
        <v>2028</v>
      </c>
      <c r="E6127" s="1" t="s">
        <v>2045</v>
      </c>
      <c r="F6127" s="16" t="n">
        <v>0</v>
      </c>
      <c r="G6127" s="16" t="n">
        <v>10828.67</v>
      </c>
      <c r="H6127" s="16" t="n">
        <v>10828.67</v>
      </c>
    </row>
    <row r="6128" customFormat="false" ht="15" hidden="false" customHeight="true" outlineLevel="0" collapsed="false">
      <c r="A6128" s="1" t="s">
        <v>8589</v>
      </c>
      <c r="B6128" s="1" t="s">
        <v>1700</v>
      </c>
      <c r="C6128" s="1" t="s">
        <v>2354</v>
      </c>
      <c r="D6128" s="1" t="s">
        <v>2017</v>
      </c>
      <c r="E6128" s="1" t="s">
        <v>2018</v>
      </c>
      <c r="F6128" s="16" t="n">
        <v>79</v>
      </c>
      <c r="G6128" s="16" t="n">
        <v>1134.82</v>
      </c>
      <c r="H6128" s="16" t="n">
        <v>1213.82</v>
      </c>
    </row>
    <row r="6129" customFormat="false" ht="15" hidden="false" customHeight="true" outlineLevel="0" collapsed="false">
      <c r="A6129" s="1" t="s">
        <v>8590</v>
      </c>
      <c r="B6129" s="1" t="s">
        <v>1806</v>
      </c>
      <c r="C6129" s="1" t="s">
        <v>2671</v>
      </c>
      <c r="D6129" s="1" t="s">
        <v>2025</v>
      </c>
      <c r="E6129" s="1" t="s">
        <v>2018</v>
      </c>
      <c r="F6129" s="16" t="n">
        <v>0</v>
      </c>
      <c r="G6129" s="16" t="n">
        <v>3539.14</v>
      </c>
      <c r="H6129" s="16" t="n">
        <v>3539.14</v>
      </c>
    </row>
    <row r="6130" customFormat="false" ht="15" hidden="false" customHeight="true" outlineLevel="0" collapsed="false">
      <c r="A6130" s="1" t="s">
        <v>8591</v>
      </c>
      <c r="B6130" s="1" t="s">
        <v>1747</v>
      </c>
      <c r="C6130" s="1" t="s">
        <v>2358</v>
      </c>
      <c r="D6130" s="1" t="s">
        <v>2028</v>
      </c>
      <c r="E6130" s="1" t="s">
        <v>2018</v>
      </c>
      <c r="F6130" s="16" t="n">
        <v>99</v>
      </c>
      <c r="G6130" s="16" t="n">
        <v>705.11</v>
      </c>
      <c r="H6130" s="16" t="n">
        <v>804.11</v>
      </c>
    </row>
    <row r="6131" customFormat="false" ht="15" hidden="false" customHeight="true" outlineLevel="0" collapsed="false">
      <c r="A6131" s="1" t="s">
        <v>8592</v>
      </c>
      <c r="B6131" s="1" t="s">
        <v>1473</v>
      </c>
      <c r="C6131" s="1" t="s">
        <v>2047</v>
      </c>
      <c r="D6131" s="1" t="s">
        <v>2017</v>
      </c>
      <c r="E6131" s="1" t="s">
        <v>2018</v>
      </c>
      <c r="F6131" s="16" t="n">
        <v>0</v>
      </c>
      <c r="G6131" s="16" t="n">
        <v>11489.57</v>
      </c>
      <c r="H6131" s="16" t="n">
        <v>11489.57</v>
      </c>
    </row>
    <row r="6132" customFormat="false" ht="15" hidden="false" customHeight="true" outlineLevel="0" collapsed="false">
      <c r="A6132" s="1" t="s">
        <v>8593</v>
      </c>
      <c r="B6132" s="1" t="s">
        <v>963</v>
      </c>
      <c r="C6132" s="1" t="s">
        <v>1674</v>
      </c>
      <c r="D6132" s="1" t="s">
        <v>2032</v>
      </c>
      <c r="E6132" s="1" t="s">
        <v>2018</v>
      </c>
      <c r="F6132" s="16" t="n">
        <v>49</v>
      </c>
      <c r="G6132" s="16" t="n">
        <v>2386.05</v>
      </c>
      <c r="H6132" s="16" t="n">
        <v>2435.05</v>
      </c>
    </row>
    <row r="6133" customFormat="false" ht="15" hidden="false" customHeight="true" outlineLevel="0" collapsed="false">
      <c r="A6133" s="1" t="s">
        <v>8594</v>
      </c>
      <c r="B6133" s="1" t="s">
        <v>433</v>
      </c>
      <c r="C6133" s="1" t="s">
        <v>1073</v>
      </c>
      <c r="D6133" s="1" t="s">
        <v>2025</v>
      </c>
      <c r="E6133" s="1" t="s">
        <v>2018</v>
      </c>
      <c r="F6133" s="16" t="n">
        <v>49</v>
      </c>
      <c r="G6133" s="16" t="n">
        <v>482.17</v>
      </c>
      <c r="H6133" s="16" t="n">
        <v>531.17</v>
      </c>
    </row>
    <row r="6134" customFormat="false" ht="15" hidden="false" customHeight="true" outlineLevel="0" collapsed="false">
      <c r="A6134" s="1" t="s">
        <v>8595</v>
      </c>
      <c r="B6134" s="1" t="s">
        <v>1809</v>
      </c>
      <c r="C6134" s="1" t="s">
        <v>2569</v>
      </c>
      <c r="D6134" s="1" t="s">
        <v>2055</v>
      </c>
      <c r="E6134" s="1" t="s">
        <v>2018</v>
      </c>
      <c r="F6134" s="16" t="n">
        <v>49</v>
      </c>
      <c r="G6134" s="16" t="n">
        <v>720.99</v>
      </c>
      <c r="H6134" s="16" t="n">
        <v>769.99</v>
      </c>
    </row>
    <row r="6135" customFormat="false" ht="15" hidden="false" customHeight="true" outlineLevel="0" collapsed="false">
      <c r="A6135" s="1" t="s">
        <v>8596</v>
      </c>
      <c r="B6135" s="1" t="s">
        <v>740</v>
      </c>
      <c r="C6135" s="1" t="s">
        <v>3776</v>
      </c>
      <c r="D6135" s="1" t="s">
        <v>2017</v>
      </c>
      <c r="E6135" s="1" t="s">
        <v>2045</v>
      </c>
      <c r="F6135" s="16" t="n">
        <v>99</v>
      </c>
      <c r="G6135" s="16" t="n">
        <v>2156.16</v>
      </c>
      <c r="H6135" s="16" t="n">
        <v>2255.16</v>
      </c>
    </row>
    <row r="6136" customFormat="false" ht="15" hidden="false" customHeight="true" outlineLevel="0" collapsed="false">
      <c r="A6136" s="1" t="s">
        <v>8597</v>
      </c>
      <c r="B6136" s="1" t="s">
        <v>1052</v>
      </c>
      <c r="C6136" s="1" t="s">
        <v>2222</v>
      </c>
      <c r="D6136" s="1" t="s">
        <v>2025</v>
      </c>
      <c r="E6136" s="1" t="s">
        <v>2018</v>
      </c>
      <c r="F6136" s="16" t="n">
        <v>49</v>
      </c>
      <c r="G6136" s="16" t="n">
        <v>622.3</v>
      </c>
      <c r="H6136" s="16" t="n">
        <v>671.3</v>
      </c>
    </row>
    <row r="6137" customFormat="false" ht="15" hidden="false" customHeight="true" outlineLevel="0" collapsed="false">
      <c r="A6137" s="1" t="s">
        <v>8598</v>
      </c>
      <c r="B6137" s="1" t="s">
        <v>860</v>
      </c>
      <c r="C6137" s="1" t="s">
        <v>1081</v>
      </c>
      <c r="D6137" s="1" t="s">
        <v>2055</v>
      </c>
      <c r="E6137" s="1" t="s">
        <v>2018</v>
      </c>
      <c r="F6137" s="16" t="n">
        <v>79</v>
      </c>
      <c r="G6137" s="16" t="n">
        <v>2073.74</v>
      </c>
      <c r="H6137" s="16" t="n">
        <v>2152.74</v>
      </c>
    </row>
    <row r="6138" customFormat="false" ht="15" hidden="false" customHeight="true" outlineLevel="0" collapsed="false">
      <c r="A6138" s="1" t="s">
        <v>8599</v>
      </c>
      <c r="B6138" s="1" t="s">
        <v>1792</v>
      </c>
      <c r="C6138" s="1" t="s">
        <v>944</v>
      </c>
      <c r="D6138" s="1" t="s">
        <v>2017</v>
      </c>
      <c r="E6138" s="1" t="s">
        <v>2018</v>
      </c>
      <c r="F6138" s="16" t="n">
        <v>79</v>
      </c>
      <c r="G6138" s="16" t="n">
        <v>1315.64</v>
      </c>
      <c r="H6138" s="16" t="n">
        <v>1394.64</v>
      </c>
    </row>
    <row r="6139" customFormat="false" ht="15" hidden="false" customHeight="true" outlineLevel="0" collapsed="false">
      <c r="A6139" s="1" t="s">
        <v>8600</v>
      </c>
      <c r="B6139" s="1" t="s">
        <v>1297</v>
      </c>
      <c r="C6139" s="1" t="s">
        <v>5405</v>
      </c>
      <c r="D6139" s="1" t="s">
        <v>2025</v>
      </c>
      <c r="E6139" s="1" t="s">
        <v>2045</v>
      </c>
      <c r="F6139" s="16" t="n">
        <v>0</v>
      </c>
      <c r="G6139" s="16" t="n">
        <v>3111.11</v>
      </c>
      <c r="H6139" s="16" t="n">
        <v>3111.11</v>
      </c>
    </row>
    <row r="6140" customFormat="false" ht="15" hidden="false" customHeight="true" outlineLevel="0" collapsed="false">
      <c r="A6140" s="1" t="s">
        <v>8601</v>
      </c>
      <c r="B6140" s="1" t="s">
        <v>1044</v>
      </c>
      <c r="C6140" s="1" t="s">
        <v>328</v>
      </c>
      <c r="D6140" s="1" t="s">
        <v>2017</v>
      </c>
      <c r="E6140" s="1" t="s">
        <v>2018</v>
      </c>
      <c r="F6140" s="16" t="n">
        <v>0</v>
      </c>
      <c r="G6140" s="16" t="n">
        <v>7032.34</v>
      </c>
      <c r="H6140" s="16" t="n">
        <v>7032.34</v>
      </c>
    </row>
    <row r="6141" customFormat="false" ht="15" hidden="false" customHeight="true" outlineLevel="0" collapsed="false">
      <c r="A6141" s="1" t="s">
        <v>8602</v>
      </c>
      <c r="B6141" s="1" t="s">
        <v>1437</v>
      </c>
      <c r="C6141" s="1" t="s">
        <v>2288</v>
      </c>
      <c r="D6141" s="1" t="s">
        <v>2021</v>
      </c>
      <c r="E6141" s="1" t="s">
        <v>2018</v>
      </c>
      <c r="F6141" s="16" t="n">
        <v>0</v>
      </c>
      <c r="G6141" s="16" t="n">
        <v>2542.51</v>
      </c>
      <c r="H6141" s="16" t="n">
        <v>2542.51</v>
      </c>
    </row>
    <row r="6142" customFormat="false" ht="15" hidden="false" customHeight="true" outlineLevel="0" collapsed="false">
      <c r="A6142" s="1" t="s">
        <v>8603</v>
      </c>
      <c r="B6142" s="1" t="s">
        <v>740</v>
      </c>
      <c r="C6142" s="1" t="s">
        <v>2407</v>
      </c>
      <c r="D6142" s="1" t="s">
        <v>2017</v>
      </c>
      <c r="E6142" s="1" t="s">
        <v>2018</v>
      </c>
      <c r="F6142" s="16" t="n">
        <v>99</v>
      </c>
      <c r="G6142" s="16" t="n">
        <v>1071.68</v>
      </c>
      <c r="H6142" s="16" t="n">
        <v>1170.68</v>
      </c>
    </row>
    <row r="6143" customFormat="false" ht="15" hidden="false" customHeight="true" outlineLevel="0" collapsed="false">
      <c r="A6143" s="1" t="s">
        <v>8604</v>
      </c>
      <c r="B6143" s="1" t="s">
        <v>666</v>
      </c>
      <c r="C6143" s="1" t="s">
        <v>1171</v>
      </c>
      <c r="D6143" s="1" t="s">
        <v>2025</v>
      </c>
      <c r="E6143" s="1" t="s">
        <v>2018</v>
      </c>
      <c r="F6143" s="16" t="n">
        <v>0</v>
      </c>
      <c r="G6143" s="16" t="n">
        <v>10481.04</v>
      </c>
      <c r="H6143" s="16" t="n">
        <v>10481.04</v>
      </c>
    </row>
    <row r="6144" customFormat="false" ht="15" hidden="false" customHeight="true" outlineLevel="0" collapsed="false">
      <c r="A6144" s="1" t="s">
        <v>8605</v>
      </c>
      <c r="B6144" s="1" t="s">
        <v>1263</v>
      </c>
      <c r="C6144" s="1" t="s">
        <v>716</v>
      </c>
      <c r="D6144" s="1" t="s">
        <v>2028</v>
      </c>
      <c r="E6144" s="1" t="s">
        <v>2018</v>
      </c>
      <c r="F6144" s="16" t="n">
        <v>0</v>
      </c>
      <c r="G6144" s="16" t="n">
        <v>12498.09</v>
      </c>
      <c r="H6144" s="16" t="n">
        <v>12498.09</v>
      </c>
    </row>
    <row r="6145" customFormat="false" ht="15" hidden="false" customHeight="true" outlineLevel="0" collapsed="false">
      <c r="A6145" s="1" t="s">
        <v>8606</v>
      </c>
      <c r="B6145" s="1" t="s">
        <v>465</v>
      </c>
      <c r="C6145" s="1" t="s">
        <v>2195</v>
      </c>
      <c r="D6145" s="1" t="s">
        <v>2017</v>
      </c>
      <c r="E6145" s="1" t="s">
        <v>2045</v>
      </c>
      <c r="F6145" s="16" t="n">
        <v>0</v>
      </c>
      <c r="G6145" s="16" t="n">
        <v>7054.46</v>
      </c>
      <c r="H6145" s="16" t="n">
        <v>7054.46</v>
      </c>
    </row>
    <row r="6146" customFormat="false" ht="15" hidden="false" customHeight="true" outlineLevel="0" collapsed="false">
      <c r="A6146" s="1" t="s">
        <v>8607</v>
      </c>
      <c r="B6146" s="1" t="s">
        <v>1022</v>
      </c>
      <c r="C6146" s="1" t="s">
        <v>3308</v>
      </c>
      <c r="D6146" s="1" t="s">
        <v>2017</v>
      </c>
      <c r="E6146" s="1" t="s">
        <v>2018</v>
      </c>
      <c r="F6146" s="16" t="n">
        <v>79</v>
      </c>
      <c r="G6146" s="16" t="n">
        <v>433.95</v>
      </c>
      <c r="H6146" s="16" t="n">
        <v>512.95</v>
      </c>
    </row>
    <row r="6147" customFormat="false" ht="15" hidden="false" customHeight="true" outlineLevel="0" collapsed="false">
      <c r="A6147" s="1" t="s">
        <v>8608</v>
      </c>
      <c r="B6147" s="1" t="s">
        <v>1826</v>
      </c>
      <c r="C6147" s="1" t="s">
        <v>4021</v>
      </c>
      <c r="D6147" s="1" t="s">
        <v>2021</v>
      </c>
      <c r="E6147" s="1" t="s">
        <v>2018</v>
      </c>
      <c r="F6147" s="16" t="n">
        <v>79</v>
      </c>
      <c r="G6147" s="16" t="n">
        <v>1111.28</v>
      </c>
      <c r="H6147" s="16" t="n">
        <v>1190.28</v>
      </c>
    </row>
    <row r="6148" customFormat="false" ht="15" hidden="false" customHeight="true" outlineLevel="0" collapsed="false">
      <c r="A6148" s="1" t="s">
        <v>8609</v>
      </c>
      <c r="B6148" s="1" t="s">
        <v>1325</v>
      </c>
      <c r="C6148" s="1" t="s">
        <v>1243</v>
      </c>
      <c r="D6148" s="1" t="s">
        <v>2032</v>
      </c>
      <c r="E6148" s="1" t="s">
        <v>2018</v>
      </c>
      <c r="F6148" s="16" t="n">
        <v>0</v>
      </c>
      <c r="G6148" s="16" t="n">
        <v>11934.9</v>
      </c>
      <c r="H6148" s="16" t="n">
        <v>11934.9</v>
      </c>
    </row>
    <row r="6149" customFormat="false" ht="15" hidden="false" customHeight="true" outlineLevel="0" collapsed="false">
      <c r="A6149" s="1" t="s">
        <v>8610</v>
      </c>
      <c r="B6149" s="1" t="s">
        <v>1844</v>
      </c>
      <c r="C6149" s="1" t="s">
        <v>2940</v>
      </c>
      <c r="D6149" s="1" t="s">
        <v>2032</v>
      </c>
      <c r="E6149" s="1" t="s">
        <v>2045</v>
      </c>
      <c r="F6149" s="16" t="n">
        <v>0</v>
      </c>
      <c r="G6149" s="16" t="n">
        <v>5755.5</v>
      </c>
      <c r="H6149" s="16" t="n">
        <v>5755.5</v>
      </c>
    </row>
    <row r="6150" customFormat="false" ht="15" hidden="false" customHeight="true" outlineLevel="0" collapsed="false">
      <c r="A6150" s="1" t="s">
        <v>8611</v>
      </c>
      <c r="B6150" s="1" t="s">
        <v>1522</v>
      </c>
      <c r="C6150" s="1" t="s">
        <v>2577</v>
      </c>
      <c r="D6150" s="1" t="s">
        <v>2032</v>
      </c>
      <c r="E6150" s="1" t="s">
        <v>2018</v>
      </c>
      <c r="F6150" s="16" t="n">
        <v>0</v>
      </c>
      <c r="G6150" s="16" t="n">
        <v>8342.77</v>
      </c>
      <c r="H6150" s="16" t="n">
        <v>8342.77</v>
      </c>
    </row>
    <row r="6151" customFormat="false" ht="15" hidden="false" customHeight="true" outlineLevel="0" collapsed="false">
      <c r="A6151" s="1" t="s">
        <v>8612</v>
      </c>
      <c r="B6151" s="1" t="s">
        <v>1357</v>
      </c>
      <c r="C6151" s="1" t="s">
        <v>871</v>
      </c>
      <c r="D6151" s="1" t="s">
        <v>2021</v>
      </c>
      <c r="E6151" s="1" t="s">
        <v>2018</v>
      </c>
      <c r="F6151" s="16" t="n">
        <v>49</v>
      </c>
      <c r="G6151" s="16" t="n">
        <v>2398.35</v>
      </c>
      <c r="H6151" s="16" t="n">
        <v>2447.35</v>
      </c>
    </row>
    <row r="6152" customFormat="false" ht="15" hidden="false" customHeight="true" outlineLevel="0" collapsed="false">
      <c r="A6152" s="1" t="s">
        <v>8613</v>
      </c>
      <c r="B6152" s="1" t="s">
        <v>615</v>
      </c>
      <c r="C6152" s="1" t="s">
        <v>490</v>
      </c>
      <c r="D6152" s="1" t="s">
        <v>2032</v>
      </c>
      <c r="E6152" s="1" t="s">
        <v>2018</v>
      </c>
      <c r="F6152" s="16" t="n">
        <v>79</v>
      </c>
      <c r="G6152" s="16" t="n">
        <v>675.24</v>
      </c>
      <c r="H6152" s="16" t="n">
        <v>754.24</v>
      </c>
    </row>
    <row r="6153" customFormat="false" ht="15" hidden="false" customHeight="true" outlineLevel="0" collapsed="false">
      <c r="A6153" s="1" t="s">
        <v>8614</v>
      </c>
      <c r="B6153" s="1" t="s">
        <v>909</v>
      </c>
      <c r="C6153" s="1" t="s">
        <v>685</v>
      </c>
      <c r="D6153" s="1" t="s">
        <v>2021</v>
      </c>
      <c r="E6153" s="1" t="s">
        <v>2018</v>
      </c>
      <c r="F6153" s="16" t="n">
        <v>79</v>
      </c>
      <c r="G6153" s="16" t="n">
        <v>1246</v>
      </c>
      <c r="H6153" s="16" t="n">
        <v>1325</v>
      </c>
    </row>
    <row r="6154" customFormat="false" ht="15" hidden="false" customHeight="true" outlineLevel="0" collapsed="false">
      <c r="A6154" s="1" t="s">
        <v>8615</v>
      </c>
      <c r="B6154" s="1" t="s">
        <v>1542</v>
      </c>
      <c r="C6154" s="1" t="s">
        <v>1481</v>
      </c>
      <c r="D6154" s="1" t="s">
        <v>2021</v>
      </c>
      <c r="E6154" s="1" t="s">
        <v>2018</v>
      </c>
      <c r="F6154" s="16" t="n">
        <v>0</v>
      </c>
      <c r="G6154" s="16" t="n">
        <v>9209.1</v>
      </c>
      <c r="H6154" s="16" t="n">
        <v>9209.1</v>
      </c>
    </row>
    <row r="6155" customFormat="false" ht="15" hidden="false" customHeight="true" outlineLevel="0" collapsed="false">
      <c r="A6155" s="1" t="s">
        <v>8616</v>
      </c>
      <c r="B6155" s="1" t="s">
        <v>968</v>
      </c>
      <c r="C6155" s="1" t="s">
        <v>1461</v>
      </c>
      <c r="D6155" s="1" t="s">
        <v>2025</v>
      </c>
      <c r="E6155" s="1" t="s">
        <v>2045</v>
      </c>
      <c r="F6155" s="16" t="n">
        <v>79</v>
      </c>
      <c r="G6155" s="16" t="n">
        <v>482.17</v>
      </c>
      <c r="H6155" s="16" t="n">
        <v>561.17</v>
      </c>
    </row>
    <row r="6156" customFormat="false" ht="15" hidden="false" customHeight="true" outlineLevel="0" collapsed="false">
      <c r="A6156" s="1" t="s">
        <v>8617</v>
      </c>
      <c r="B6156" s="1" t="s">
        <v>936</v>
      </c>
      <c r="C6156" s="1" t="s">
        <v>2020</v>
      </c>
      <c r="D6156" s="1" t="s">
        <v>2021</v>
      </c>
      <c r="E6156" s="1" t="s">
        <v>2018</v>
      </c>
      <c r="F6156" s="16" t="n">
        <v>0</v>
      </c>
      <c r="G6156" s="16" t="n">
        <v>7058.05</v>
      </c>
      <c r="H6156" s="16" t="n">
        <v>7058.05</v>
      </c>
    </row>
    <row r="6157" customFormat="false" ht="15" hidden="false" customHeight="true" outlineLevel="0" collapsed="false">
      <c r="A6157" s="1" t="s">
        <v>8618</v>
      </c>
      <c r="B6157" s="1" t="s">
        <v>1360</v>
      </c>
      <c r="C6157" s="1" t="s">
        <v>493</v>
      </c>
      <c r="D6157" s="1" t="s">
        <v>2055</v>
      </c>
      <c r="E6157" s="1" t="s">
        <v>2018</v>
      </c>
      <c r="F6157" s="16" t="n">
        <v>0</v>
      </c>
      <c r="G6157" s="16" t="n">
        <v>6021.82</v>
      </c>
      <c r="H6157" s="16" t="n">
        <v>6021.82</v>
      </c>
    </row>
    <row r="6158" customFormat="false" ht="15" hidden="false" customHeight="true" outlineLevel="0" collapsed="false">
      <c r="A6158" s="1" t="s">
        <v>8619</v>
      </c>
      <c r="B6158" s="1" t="s">
        <v>1193</v>
      </c>
      <c r="C6158" s="1" t="s">
        <v>2797</v>
      </c>
      <c r="D6158" s="1" t="s">
        <v>2021</v>
      </c>
      <c r="E6158" s="1" t="s">
        <v>2018</v>
      </c>
      <c r="F6158" s="16" t="n">
        <v>99</v>
      </c>
      <c r="G6158" s="16" t="n">
        <v>2073.63</v>
      </c>
      <c r="H6158" s="16" t="n">
        <v>2172.63</v>
      </c>
    </row>
    <row r="6159" customFormat="false" ht="15" hidden="false" customHeight="true" outlineLevel="0" collapsed="false">
      <c r="A6159" s="1" t="s">
        <v>8620</v>
      </c>
      <c r="B6159" s="1" t="s">
        <v>1135</v>
      </c>
      <c r="C6159" s="1" t="s">
        <v>3551</v>
      </c>
      <c r="D6159" s="1" t="s">
        <v>2055</v>
      </c>
      <c r="E6159" s="1" t="s">
        <v>2018</v>
      </c>
      <c r="F6159" s="16" t="n">
        <v>0</v>
      </c>
      <c r="G6159" s="16" t="n">
        <v>6819.65</v>
      </c>
      <c r="H6159" s="16" t="n">
        <v>6819.65</v>
      </c>
    </row>
    <row r="6160" customFormat="false" ht="15" hidden="false" customHeight="true" outlineLevel="0" collapsed="false">
      <c r="A6160" s="1" t="s">
        <v>8621</v>
      </c>
      <c r="B6160" s="1" t="s">
        <v>1071</v>
      </c>
      <c r="C6160" s="1" t="s">
        <v>497</v>
      </c>
      <c r="D6160" s="1" t="s">
        <v>2055</v>
      </c>
      <c r="E6160" s="1" t="s">
        <v>2018</v>
      </c>
      <c r="F6160" s="16" t="n">
        <v>49</v>
      </c>
      <c r="G6160" s="16" t="n">
        <v>482.17</v>
      </c>
      <c r="H6160" s="16" t="n">
        <v>531.17</v>
      </c>
    </row>
    <row r="6161" customFormat="false" ht="15" hidden="false" customHeight="true" outlineLevel="0" collapsed="false">
      <c r="A6161" s="1" t="s">
        <v>8622</v>
      </c>
      <c r="B6161" s="1" t="s">
        <v>1315</v>
      </c>
      <c r="C6161" s="1" t="s">
        <v>1197</v>
      </c>
      <c r="D6161" s="1" t="s">
        <v>2017</v>
      </c>
      <c r="E6161" s="1" t="s">
        <v>2018</v>
      </c>
      <c r="F6161" s="16" t="n">
        <v>99</v>
      </c>
      <c r="G6161" s="16" t="n">
        <v>1541.27</v>
      </c>
      <c r="H6161" s="16" t="n">
        <v>1640.27</v>
      </c>
    </row>
    <row r="6162" customFormat="false" ht="15" hidden="false" customHeight="true" outlineLevel="0" collapsed="false">
      <c r="A6162" s="1" t="s">
        <v>8623</v>
      </c>
      <c r="B6162" s="1" t="s">
        <v>429</v>
      </c>
      <c r="C6162" s="1" t="s">
        <v>2421</v>
      </c>
      <c r="D6162" s="1" t="s">
        <v>2017</v>
      </c>
      <c r="E6162" s="1" t="s">
        <v>2018</v>
      </c>
      <c r="F6162" s="16" t="n">
        <v>49</v>
      </c>
      <c r="G6162" s="16" t="n">
        <v>1467.08</v>
      </c>
      <c r="H6162" s="16" t="n">
        <v>1516.08</v>
      </c>
    </row>
    <row r="6163" customFormat="false" ht="15" hidden="false" customHeight="true" outlineLevel="0" collapsed="false">
      <c r="A6163" s="1" t="s">
        <v>8624</v>
      </c>
      <c r="B6163" s="1" t="s">
        <v>1402</v>
      </c>
      <c r="C6163" s="1" t="s">
        <v>2067</v>
      </c>
      <c r="D6163" s="1" t="s">
        <v>2028</v>
      </c>
      <c r="E6163" s="1" t="s">
        <v>2018</v>
      </c>
      <c r="F6163" s="16" t="n">
        <v>99</v>
      </c>
      <c r="G6163" s="16" t="n">
        <v>2073.63</v>
      </c>
      <c r="H6163" s="16" t="n">
        <v>2172.63</v>
      </c>
    </row>
    <row r="6164" customFormat="false" ht="15" hidden="false" customHeight="true" outlineLevel="0" collapsed="false">
      <c r="A6164" s="1" t="s">
        <v>8625</v>
      </c>
      <c r="B6164" s="1" t="s">
        <v>478</v>
      </c>
      <c r="C6164" s="1" t="s">
        <v>2130</v>
      </c>
      <c r="D6164" s="1" t="s">
        <v>2028</v>
      </c>
      <c r="E6164" s="1" t="s">
        <v>2022</v>
      </c>
      <c r="F6164" s="16" t="n">
        <v>49</v>
      </c>
      <c r="G6164" s="16" t="n">
        <v>1274.05</v>
      </c>
      <c r="H6164" s="16" t="n">
        <v>1323.05</v>
      </c>
    </row>
    <row r="6165" customFormat="false" ht="15" hidden="false" customHeight="true" outlineLevel="0" collapsed="false">
      <c r="A6165" s="1" t="s">
        <v>8626</v>
      </c>
      <c r="B6165" s="1" t="s">
        <v>1703</v>
      </c>
      <c r="C6165" s="1" t="s">
        <v>3101</v>
      </c>
      <c r="D6165" s="1" t="s">
        <v>2021</v>
      </c>
      <c r="E6165" s="1" t="s">
        <v>2018</v>
      </c>
      <c r="F6165" s="16" t="n">
        <v>0</v>
      </c>
      <c r="G6165" s="16" t="n">
        <v>5532.23</v>
      </c>
      <c r="H6165" s="16" t="n">
        <v>5532.23</v>
      </c>
    </row>
    <row r="6166" customFormat="false" ht="15" hidden="false" customHeight="true" outlineLevel="0" collapsed="false">
      <c r="A6166" s="1" t="s">
        <v>8627</v>
      </c>
      <c r="B6166" s="1" t="s">
        <v>945</v>
      </c>
      <c r="C6166" s="1" t="s">
        <v>2263</v>
      </c>
      <c r="D6166" s="1" t="s">
        <v>2025</v>
      </c>
      <c r="E6166" s="1" t="s">
        <v>2018</v>
      </c>
      <c r="F6166" s="16" t="n">
        <v>99</v>
      </c>
      <c r="G6166" s="16" t="n">
        <v>793.43</v>
      </c>
      <c r="H6166" s="16" t="n">
        <v>892.43</v>
      </c>
    </row>
    <row r="6167" customFormat="false" ht="15" hidden="false" customHeight="true" outlineLevel="0" collapsed="false">
      <c r="A6167" s="1" t="s">
        <v>8628</v>
      </c>
      <c r="B6167" s="1" t="s">
        <v>1384</v>
      </c>
      <c r="C6167" s="1" t="s">
        <v>2527</v>
      </c>
      <c r="D6167" s="1" t="s">
        <v>2025</v>
      </c>
      <c r="E6167" s="1" t="s">
        <v>2084</v>
      </c>
      <c r="F6167" s="16" t="n">
        <v>0</v>
      </c>
      <c r="G6167" s="16" t="n">
        <v>2725.7</v>
      </c>
      <c r="H6167" s="16" t="n">
        <v>2725.7</v>
      </c>
    </row>
    <row r="6168" customFormat="false" ht="15" hidden="false" customHeight="true" outlineLevel="0" collapsed="false">
      <c r="A6168" s="1" t="s">
        <v>8629</v>
      </c>
      <c r="B6168" s="1" t="s">
        <v>705</v>
      </c>
      <c r="C6168" s="1" t="s">
        <v>2191</v>
      </c>
      <c r="D6168" s="1" t="s">
        <v>2021</v>
      </c>
      <c r="E6168" s="1" t="s">
        <v>2018</v>
      </c>
      <c r="F6168" s="16" t="n">
        <v>0</v>
      </c>
      <c r="G6168" s="16" t="n">
        <v>14571.78</v>
      </c>
      <c r="H6168" s="16" t="n">
        <v>14571.78</v>
      </c>
    </row>
    <row r="6169" customFormat="false" ht="15" hidden="false" customHeight="true" outlineLevel="0" collapsed="false">
      <c r="A6169" s="1" t="s">
        <v>8630</v>
      </c>
      <c r="B6169" s="1" t="s">
        <v>1522</v>
      </c>
      <c r="C6169" s="1" t="s">
        <v>776</v>
      </c>
      <c r="D6169" s="1" t="s">
        <v>2025</v>
      </c>
      <c r="E6169" s="1" t="s">
        <v>2018</v>
      </c>
      <c r="F6169" s="16" t="n">
        <v>0</v>
      </c>
      <c r="G6169" s="16" t="n">
        <v>12736.21</v>
      </c>
      <c r="H6169" s="16" t="n">
        <v>12736.21</v>
      </c>
    </row>
    <row r="6170" customFormat="false" ht="15" hidden="false" customHeight="true" outlineLevel="0" collapsed="false">
      <c r="A6170" s="1" t="s">
        <v>8631</v>
      </c>
      <c r="B6170" s="1" t="s">
        <v>1085</v>
      </c>
      <c r="C6170" s="1" t="s">
        <v>523</v>
      </c>
      <c r="D6170" s="1" t="s">
        <v>2032</v>
      </c>
      <c r="E6170" s="1" t="s">
        <v>2018</v>
      </c>
      <c r="F6170" s="16" t="n">
        <v>99</v>
      </c>
      <c r="G6170" s="16" t="n">
        <v>425.08</v>
      </c>
      <c r="H6170" s="16" t="n">
        <v>524.08</v>
      </c>
    </row>
    <row r="6171" customFormat="false" ht="15" hidden="false" customHeight="true" outlineLevel="0" collapsed="false">
      <c r="A6171" s="1" t="s">
        <v>8632</v>
      </c>
      <c r="B6171" s="1" t="s">
        <v>1448</v>
      </c>
      <c r="C6171" s="1" t="s">
        <v>1833</v>
      </c>
      <c r="D6171" s="1" t="s">
        <v>2021</v>
      </c>
      <c r="E6171" s="1" t="s">
        <v>2018</v>
      </c>
      <c r="F6171" s="16" t="n">
        <v>0</v>
      </c>
      <c r="G6171" s="16" t="n">
        <v>2500.51</v>
      </c>
      <c r="H6171" s="16" t="n">
        <v>2500.51</v>
      </c>
    </row>
    <row r="6172" customFormat="false" ht="15" hidden="false" customHeight="true" outlineLevel="0" collapsed="false">
      <c r="A6172" s="1" t="s">
        <v>8633</v>
      </c>
      <c r="B6172" s="1" t="s">
        <v>546</v>
      </c>
      <c r="C6172" s="1" t="s">
        <v>4136</v>
      </c>
      <c r="D6172" s="1" t="s">
        <v>2055</v>
      </c>
      <c r="E6172" s="1" t="s">
        <v>2018</v>
      </c>
      <c r="F6172" s="16" t="n">
        <v>0</v>
      </c>
      <c r="G6172" s="16" t="n">
        <v>6646.46</v>
      </c>
      <c r="H6172" s="16" t="n">
        <v>6646.46</v>
      </c>
    </row>
    <row r="6173" customFormat="false" ht="15" hidden="false" customHeight="true" outlineLevel="0" collapsed="false">
      <c r="A6173" s="1" t="s">
        <v>8634</v>
      </c>
      <c r="B6173" s="1" t="s">
        <v>1228</v>
      </c>
      <c r="C6173" s="1" t="s">
        <v>5714</v>
      </c>
      <c r="D6173" s="1" t="s">
        <v>2025</v>
      </c>
      <c r="E6173" s="1" t="s">
        <v>2018</v>
      </c>
      <c r="F6173" s="16" t="n">
        <v>99</v>
      </c>
      <c r="G6173" s="16" t="n">
        <v>2374.52</v>
      </c>
      <c r="H6173" s="16" t="n">
        <v>2473.52</v>
      </c>
    </row>
    <row r="6174" customFormat="false" ht="15" hidden="false" customHeight="true" outlineLevel="0" collapsed="false">
      <c r="A6174" s="1" t="s">
        <v>8635</v>
      </c>
      <c r="B6174" s="1" t="s">
        <v>433</v>
      </c>
      <c r="C6174" s="1" t="s">
        <v>1570</v>
      </c>
      <c r="D6174" s="1" t="s">
        <v>2021</v>
      </c>
      <c r="E6174" s="1" t="s">
        <v>2018</v>
      </c>
      <c r="F6174" s="16" t="n">
        <v>0</v>
      </c>
      <c r="G6174" s="16" t="n">
        <v>8488.47</v>
      </c>
      <c r="H6174" s="16" t="n">
        <v>8488.47</v>
      </c>
    </row>
    <row r="6175" customFormat="false" ht="15" hidden="false" customHeight="true" outlineLevel="0" collapsed="false">
      <c r="A6175" s="1" t="s">
        <v>8636</v>
      </c>
      <c r="B6175" s="1" t="s">
        <v>1435</v>
      </c>
      <c r="C6175" s="1" t="s">
        <v>3120</v>
      </c>
      <c r="D6175" s="1" t="s">
        <v>2017</v>
      </c>
      <c r="E6175" s="1" t="s">
        <v>2018</v>
      </c>
      <c r="F6175" s="16" t="n">
        <v>99</v>
      </c>
      <c r="G6175" s="16" t="n">
        <v>2035.65</v>
      </c>
      <c r="H6175" s="16" t="n">
        <v>2134.65</v>
      </c>
    </row>
    <row r="6176" customFormat="false" ht="15" hidden="false" customHeight="true" outlineLevel="0" collapsed="false">
      <c r="A6176" s="1" t="s">
        <v>8637</v>
      </c>
      <c r="B6176" s="1" t="s">
        <v>1297</v>
      </c>
      <c r="C6176" s="1" t="s">
        <v>1252</v>
      </c>
      <c r="D6176" s="1" t="s">
        <v>2032</v>
      </c>
      <c r="E6176" s="1" t="s">
        <v>2018</v>
      </c>
      <c r="F6176" s="16" t="n">
        <v>0</v>
      </c>
      <c r="G6176" s="16" t="n">
        <v>4285.58</v>
      </c>
      <c r="H6176" s="16" t="n">
        <v>4285.58</v>
      </c>
    </row>
    <row r="6177" customFormat="false" ht="15" hidden="false" customHeight="true" outlineLevel="0" collapsed="false">
      <c r="A6177" s="1" t="s">
        <v>8638</v>
      </c>
      <c r="B6177" s="1" t="s">
        <v>912</v>
      </c>
      <c r="C6177" s="1" t="s">
        <v>1380</v>
      </c>
      <c r="D6177" s="1" t="s">
        <v>2055</v>
      </c>
      <c r="E6177" s="1" t="s">
        <v>2018</v>
      </c>
      <c r="F6177" s="16" t="n">
        <v>0</v>
      </c>
      <c r="G6177" s="16" t="n">
        <v>5302.15</v>
      </c>
      <c r="H6177" s="16" t="n">
        <v>5302.15</v>
      </c>
    </row>
    <row r="6178" customFormat="false" ht="15" hidden="false" customHeight="true" outlineLevel="0" collapsed="false">
      <c r="A6178" s="1" t="s">
        <v>8639</v>
      </c>
      <c r="B6178" s="1" t="s">
        <v>982</v>
      </c>
      <c r="C6178" s="1" t="s">
        <v>384</v>
      </c>
      <c r="D6178" s="1" t="s">
        <v>2017</v>
      </c>
      <c r="E6178" s="1" t="s">
        <v>2018</v>
      </c>
      <c r="F6178" s="16" t="n">
        <v>0</v>
      </c>
      <c r="G6178" s="16" t="n">
        <v>4537.29</v>
      </c>
      <c r="H6178" s="16" t="n">
        <v>4537.29</v>
      </c>
    </row>
    <row r="6179" customFormat="false" ht="15" hidden="false" customHeight="true" outlineLevel="0" collapsed="false">
      <c r="A6179" s="1" t="s">
        <v>8640</v>
      </c>
      <c r="B6179" s="1" t="s">
        <v>976</v>
      </c>
      <c r="C6179" s="1" t="s">
        <v>3819</v>
      </c>
      <c r="D6179" s="1" t="s">
        <v>2025</v>
      </c>
      <c r="E6179" s="1" t="s">
        <v>2018</v>
      </c>
      <c r="F6179" s="16" t="n">
        <v>0</v>
      </c>
      <c r="G6179" s="16" t="n">
        <v>8638.19</v>
      </c>
      <c r="H6179" s="16" t="n">
        <v>8638.19</v>
      </c>
    </row>
    <row r="6180" customFormat="false" ht="15" hidden="false" customHeight="true" outlineLevel="0" collapsed="false">
      <c r="A6180" s="1" t="s">
        <v>8641</v>
      </c>
      <c r="B6180" s="1" t="s">
        <v>1201</v>
      </c>
      <c r="C6180" s="1" t="s">
        <v>4923</v>
      </c>
      <c r="D6180" s="1" t="s">
        <v>2028</v>
      </c>
      <c r="E6180" s="1" t="s">
        <v>2018</v>
      </c>
      <c r="F6180" s="16" t="n">
        <v>0</v>
      </c>
      <c r="G6180" s="16" t="n">
        <v>8547.16</v>
      </c>
      <c r="H6180" s="16" t="n">
        <v>8547.16</v>
      </c>
    </row>
    <row r="6181" customFormat="false" ht="15" hidden="false" customHeight="true" outlineLevel="0" collapsed="false">
      <c r="A6181" s="1" t="s">
        <v>8642</v>
      </c>
      <c r="B6181" s="1" t="s">
        <v>1184</v>
      </c>
      <c r="C6181" s="1" t="s">
        <v>2296</v>
      </c>
      <c r="D6181" s="1" t="s">
        <v>2025</v>
      </c>
      <c r="E6181" s="1" t="s">
        <v>2018</v>
      </c>
      <c r="F6181" s="16" t="n">
        <v>0</v>
      </c>
      <c r="G6181" s="16" t="n">
        <v>5892.03</v>
      </c>
      <c r="H6181" s="16" t="n">
        <v>5892.03</v>
      </c>
    </row>
    <row r="6182" customFormat="false" ht="15" hidden="false" customHeight="true" outlineLevel="0" collapsed="false">
      <c r="A6182" s="1" t="s">
        <v>8643</v>
      </c>
      <c r="B6182" s="1" t="s">
        <v>1496</v>
      </c>
      <c r="C6182" s="1" t="s">
        <v>2197</v>
      </c>
      <c r="D6182" s="1" t="s">
        <v>2021</v>
      </c>
      <c r="E6182" s="1" t="s">
        <v>2018</v>
      </c>
      <c r="F6182" s="16" t="n">
        <v>0</v>
      </c>
      <c r="G6182" s="16" t="n">
        <v>7677.22</v>
      </c>
      <c r="H6182" s="16" t="n">
        <v>7677.22</v>
      </c>
    </row>
    <row r="6183" customFormat="false" ht="15" hidden="false" customHeight="true" outlineLevel="0" collapsed="false">
      <c r="A6183" s="1" t="s">
        <v>8644</v>
      </c>
      <c r="B6183" s="1" t="s">
        <v>976</v>
      </c>
      <c r="C6183" s="1" t="s">
        <v>2302</v>
      </c>
      <c r="D6183" s="1" t="s">
        <v>2017</v>
      </c>
      <c r="E6183" s="1" t="s">
        <v>2018</v>
      </c>
      <c r="F6183" s="16" t="n">
        <v>0</v>
      </c>
      <c r="G6183" s="16" t="n">
        <v>4317.03</v>
      </c>
      <c r="H6183" s="16" t="n">
        <v>4317.03</v>
      </c>
    </row>
    <row r="6184" customFormat="false" ht="15" hidden="false" customHeight="true" outlineLevel="0" collapsed="false">
      <c r="A6184" s="1" t="s">
        <v>8645</v>
      </c>
      <c r="B6184" s="1" t="s">
        <v>1656</v>
      </c>
      <c r="C6184" s="1" t="s">
        <v>1851</v>
      </c>
      <c r="D6184" s="1" t="s">
        <v>2032</v>
      </c>
      <c r="E6184" s="1" t="s">
        <v>2084</v>
      </c>
      <c r="F6184" s="16" t="n">
        <v>99</v>
      </c>
      <c r="G6184" s="16" t="n">
        <v>280.03</v>
      </c>
      <c r="H6184" s="16" t="n">
        <v>379.03</v>
      </c>
    </row>
    <row r="6185" customFormat="false" ht="15" hidden="false" customHeight="true" outlineLevel="0" collapsed="false">
      <c r="A6185" s="1" t="s">
        <v>8646</v>
      </c>
      <c r="B6185" s="1" t="s">
        <v>465</v>
      </c>
      <c r="C6185" s="1" t="s">
        <v>426</v>
      </c>
      <c r="D6185" s="1" t="s">
        <v>2017</v>
      </c>
      <c r="E6185" s="1" t="s">
        <v>2018</v>
      </c>
      <c r="F6185" s="16" t="n">
        <v>0</v>
      </c>
      <c r="G6185" s="16" t="n">
        <v>21156.6</v>
      </c>
      <c r="H6185" s="16" t="n">
        <v>21156.6</v>
      </c>
    </row>
    <row r="6186" customFormat="false" ht="15" hidden="false" customHeight="true" outlineLevel="0" collapsed="false">
      <c r="A6186" s="1" t="s">
        <v>8647</v>
      </c>
      <c r="B6186" s="1" t="s">
        <v>1201</v>
      </c>
      <c r="C6186" s="1" t="s">
        <v>3316</v>
      </c>
      <c r="D6186" s="1" t="s">
        <v>2032</v>
      </c>
      <c r="E6186" s="1" t="s">
        <v>2018</v>
      </c>
      <c r="F6186" s="16" t="n">
        <v>0</v>
      </c>
      <c r="G6186" s="16" t="n">
        <v>7685.84</v>
      </c>
      <c r="H6186" s="16" t="n">
        <v>7685.84</v>
      </c>
    </row>
    <row r="6187" customFormat="false" ht="15" hidden="false" customHeight="true" outlineLevel="0" collapsed="false">
      <c r="A6187" s="1" t="s">
        <v>8648</v>
      </c>
      <c r="B6187" s="1" t="s">
        <v>1473</v>
      </c>
      <c r="C6187" s="1" t="s">
        <v>3308</v>
      </c>
      <c r="D6187" s="1" t="s">
        <v>2017</v>
      </c>
      <c r="E6187" s="1" t="s">
        <v>2018</v>
      </c>
      <c r="F6187" s="16" t="n">
        <v>99</v>
      </c>
      <c r="G6187" s="16" t="n">
        <v>529.55</v>
      </c>
      <c r="H6187" s="16" t="n">
        <v>628.55</v>
      </c>
    </row>
    <row r="6188" customFormat="false" ht="15" hidden="false" customHeight="true" outlineLevel="0" collapsed="false">
      <c r="A6188" s="1" t="s">
        <v>8649</v>
      </c>
      <c r="B6188" s="1" t="s">
        <v>934</v>
      </c>
      <c r="C6188" s="1" t="s">
        <v>2533</v>
      </c>
      <c r="D6188" s="1" t="s">
        <v>2055</v>
      </c>
      <c r="E6188" s="1" t="s">
        <v>2018</v>
      </c>
      <c r="F6188" s="16" t="n">
        <v>0</v>
      </c>
      <c r="G6188" s="16" t="n">
        <v>7395.36</v>
      </c>
      <c r="H6188" s="16" t="n">
        <v>7395.36</v>
      </c>
    </row>
    <row r="6189" customFormat="false" ht="15" hidden="false" customHeight="true" outlineLevel="0" collapsed="false">
      <c r="A6189" s="1" t="s">
        <v>8650</v>
      </c>
      <c r="B6189" s="1" t="s">
        <v>1357</v>
      </c>
      <c r="C6189" s="1" t="s">
        <v>3719</v>
      </c>
      <c r="D6189" s="1" t="s">
        <v>2017</v>
      </c>
      <c r="E6189" s="1" t="s">
        <v>2018</v>
      </c>
      <c r="F6189" s="16" t="n">
        <v>0</v>
      </c>
      <c r="G6189" s="16" t="n">
        <v>9675.72</v>
      </c>
      <c r="H6189" s="16" t="n">
        <v>9675.72</v>
      </c>
    </row>
    <row r="6190" customFormat="false" ht="15" hidden="false" customHeight="true" outlineLevel="0" collapsed="false">
      <c r="A6190" s="1" t="s">
        <v>8651</v>
      </c>
      <c r="B6190" s="1" t="s">
        <v>768</v>
      </c>
      <c r="C6190" s="1" t="s">
        <v>2658</v>
      </c>
      <c r="D6190" s="1" t="s">
        <v>2032</v>
      </c>
      <c r="E6190" s="1" t="s">
        <v>2018</v>
      </c>
      <c r="F6190" s="16" t="n">
        <v>49</v>
      </c>
      <c r="G6190" s="16" t="n">
        <v>482.17</v>
      </c>
      <c r="H6190" s="16" t="n">
        <v>531.17</v>
      </c>
    </row>
    <row r="6191" customFormat="false" ht="15" hidden="false" customHeight="true" outlineLevel="0" collapsed="false">
      <c r="A6191" s="1" t="s">
        <v>8652</v>
      </c>
      <c r="B6191" s="1" t="s">
        <v>1052</v>
      </c>
      <c r="C6191" s="1" t="s">
        <v>203</v>
      </c>
      <c r="D6191" s="1" t="s">
        <v>2025</v>
      </c>
      <c r="E6191" s="1" t="s">
        <v>2018</v>
      </c>
      <c r="F6191" s="16" t="n">
        <v>0</v>
      </c>
      <c r="G6191" s="16" t="n">
        <v>3418.86</v>
      </c>
      <c r="H6191" s="16" t="n">
        <v>3418.86</v>
      </c>
    </row>
    <row r="6192" customFormat="false" ht="15" hidden="false" customHeight="true" outlineLevel="0" collapsed="false">
      <c r="A6192" s="1" t="s">
        <v>8653</v>
      </c>
      <c r="B6192" s="1" t="s">
        <v>1052</v>
      </c>
      <c r="C6192" s="1" t="s">
        <v>3353</v>
      </c>
      <c r="D6192" s="1" t="s">
        <v>2025</v>
      </c>
      <c r="E6192" s="1" t="s">
        <v>2018</v>
      </c>
      <c r="F6192" s="16" t="n">
        <v>0</v>
      </c>
      <c r="G6192" s="16" t="n">
        <v>7686.44</v>
      </c>
      <c r="H6192" s="16" t="n">
        <v>7686.44</v>
      </c>
    </row>
    <row r="6193" customFormat="false" ht="15" hidden="false" customHeight="true" outlineLevel="0" collapsed="false">
      <c r="A6193" s="1" t="s">
        <v>8654</v>
      </c>
      <c r="B6193" s="1" t="s">
        <v>1473</v>
      </c>
      <c r="C6193" s="1" t="s">
        <v>1111</v>
      </c>
      <c r="D6193" s="1" t="s">
        <v>2025</v>
      </c>
      <c r="E6193" s="1" t="s">
        <v>2018</v>
      </c>
      <c r="F6193" s="16" t="n">
        <v>99</v>
      </c>
      <c r="G6193" s="16" t="n">
        <v>750.27</v>
      </c>
      <c r="H6193" s="16" t="n">
        <v>849.27</v>
      </c>
    </row>
    <row r="6194" customFormat="false" ht="15" hidden="false" customHeight="true" outlineLevel="0" collapsed="false">
      <c r="A6194" s="1" t="s">
        <v>8655</v>
      </c>
      <c r="B6194" s="1" t="s">
        <v>920</v>
      </c>
      <c r="C6194" s="1" t="s">
        <v>2428</v>
      </c>
      <c r="D6194" s="1" t="s">
        <v>2025</v>
      </c>
      <c r="E6194" s="1" t="s">
        <v>2018</v>
      </c>
      <c r="F6194" s="16" t="n">
        <v>0</v>
      </c>
      <c r="G6194" s="16" t="n">
        <v>4450.82</v>
      </c>
      <c r="H6194" s="16" t="n">
        <v>4450.82</v>
      </c>
    </row>
    <row r="6195" customFormat="false" ht="15" hidden="false" customHeight="true" outlineLevel="0" collapsed="false">
      <c r="A6195" s="1" t="s">
        <v>8656</v>
      </c>
      <c r="B6195" s="1" t="s">
        <v>401</v>
      </c>
      <c r="C6195" s="1" t="s">
        <v>1797</v>
      </c>
      <c r="D6195" s="1" t="s">
        <v>2021</v>
      </c>
      <c r="E6195" s="1" t="s">
        <v>2018</v>
      </c>
      <c r="F6195" s="16" t="n">
        <v>0</v>
      </c>
      <c r="G6195" s="16" t="n">
        <v>12117.24</v>
      </c>
      <c r="H6195" s="16" t="n">
        <v>12117.24</v>
      </c>
    </row>
    <row r="6196" customFormat="false" ht="15" hidden="false" customHeight="true" outlineLevel="0" collapsed="false">
      <c r="A6196" s="1" t="s">
        <v>8657</v>
      </c>
      <c r="B6196" s="1" t="s">
        <v>1055</v>
      </c>
      <c r="C6196" s="1" t="s">
        <v>2345</v>
      </c>
      <c r="D6196" s="1" t="s">
        <v>2055</v>
      </c>
      <c r="E6196" s="1" t="s">
        <v>2018</v>
      </c>
      <c r="F6196" s="16" t="n">
        <v>0</v>
      </c>
      <c r="G6196" s="16" t="n">
        <v>3621.69</v>
      </c>
      <c r="H6196" s="16" t="n">
        <v>3621.69</v>
      </c>
    </row>
    <row r="6197" customFormat="false" ht="15" hidden="false" customHeight="true" outlineLevel="0" collapsed="false">
      <c r="A6197" s="1" t="s">
        <v>8658</v>
      </c>
      <c r="B6197" s="1" t="s">
        <v>708</v>
      </c>
      <c r="C6197" s="1" t="s">
        <v>3739</v>
      </c>
      <c r="D6197" s="1" t="s">
        <v>2021</v>
      </c>
      <c r="E6197" s="1" t="s">
        <v>2018</v>
      </c>
      <c r="F6197" s="16" t="n">
        <v>49</v>
      </c>
      <c r="G6197" s="16" t="n">
        <v>750.27</v>
      </c>
      <c r="H6197" s="16" t="n">
        <v>799.27</v>
      </c>
    </row>
    <row r="6198" customFormat="false" ht="15" hidden="false" customHeight="true" outlineLevel="0" collapsed="false">
      <c r="A6198" s="1" t="s">
        <v>8659</v>
      </c>
      <c r="B6198" s="1" t="s">
        <v>447</v>
      </c>
      <c r="C6198" s="1" t="s">
        <v>2396</v>
      </c>
      <c r="D6198" s="1" t="s">
        <v>2021</v>
      </c>
      <c r="E6198" s="1" t="s">
        <v>2018</v>
      </c>
      <c r="F6198" s="16" t="n">
        <v>0</v>
      </c>
      <c r="G6198" s="16" t="n">
        <v>16229.73</v>
      </c>
      <c r="H6198" s="16" t="n">
        <v>16229.73</v>
      </c>
    </row>
    <row r="6199" customFormat="false" ht="15" hidden="false" customHeight="true" outlineLevel="0" collapsed="false">
      <c r="A6199" s="1" t="s">
        <v>8660</v>
      </c>
      <c r="B6199" s="1" t="s">
        <v>1274</v>
      </c>
      <c r="C6199" s="1" t="s">
        <v>4493</v>
      </c>
      <c r="D6199" s="1" t="s">
        <v>2017</v>
      </c>
      <c r="E6199" s="1" t="s">
        <v>2018</v>
      </c>
      <c r="F6199" s="16" t="n">
        <v>99</v>
      </c>
      <c r="G6199" s="16" t="n">
        <v>1684.42</v>
      </c>
      <c r="H6199" s="16" t="n">
        <v>1783.42</v>
      </c>
    </row>
    <row r="6200" customFormat="false" ht="15" hidden="false" customHeight="true" outlineLevel="0" collapsed="false">
      <c r="A6200" s="1" t="s">
        <v>8661</v>
      </c>
      <c r="B6200" s="1" t="s">
        <v>1405</v>
      </c>
      <c r="C6200" s="1" t="s">
        <v>2827</v>
      </c>
      <c r="D6200" s="1" t="s">
        <v>2017</v>
      </c>
      <c r="E6200" s="1" t="s">
        <v>2018</v>
      </c>
      <c r="F6200" s="16" t="n">
        <v>49</v>
      </c>
      <c r="G6200" s="16" t="n">
        <v>862.99</v>
      </c>
      <c r="H6200" s="16" t="n">
        <v>911.99</v>
      </c>
    </row>
    <row r="6201" customFormat="false" ht="15" hidden="false" customHeight="true" outlineLevel="0" collapsed="false">
      <c r="A6201" s="1" t="s">
        <v>8662</v>
      </c>
      <c r="B6201" s="1" t="s">
        <v>1315</v>
      </c>
      <c r="C6201" s="1" t="s">
        <v>3085</v>
      </c>
      <c r="D6201" s="1" t="s">
        <v>2028</v>
      </c>
      <c r="E6201" s="1" t="s">
        <v>2018</v>
      </c>
      <c r="F6201" s="16" t="n">
        <v>0</v>
      </c>
      <c r="G6201" s="16" t="n">
        <v>3632.54</v>
      </c>
      <c r="H6201" s="16" t="n">
        <v>3632.54</v>
      </c>
    </row>
    <row r="6202" customFormat="false" ht="15" hidden="false" customHeight="true" outlineLevel="0" collapsed="false">
      <c r="A6202" s="1" t="s">
        <v>8663</v>
      </c>
      <c r="B6202" s="1" t="s">
        <v>645</v>
      </c>
      <c r="C6202" s="1" t="s">
        <v>868</v>
      </c>
      <c r="D6202" s="1" t="s">
        <v>2017</v>
      </c>
      <c r="E6202" s="1" t="s">
        <v>2018</v>
      </c>
      <c r="F6202" s="16" t="n">
        <v>0</v>
      </c>
      <c r="G6202" s="16" t="n">
        <v>15632.89</v>
      </c>
      <c r="H6202" s="16" t="n">
        <v>15632.89</v>
      </c>
    </row>
    <row r="6203" customFormat="false" ht="15" hidden="false" customHeight="true" outlineLevel="0" collapsed="false">
      <c r="A6203" s="1" t="s">
        <v>8664</v>
      </c>
      <c r="B6203" s="1" t="s">
        <v>447</v>
      </c>
      <c r="C6203" s="1" t="s">
        <v>2060</v>
      </c>
      <c r="D6203" s="1" t="s">
        <v>2021</v>
      </c>
      <c r="E6203" s="1" t="s">
        <v>2018</v>
      </c>
      <c r="F6203" s="16" t="n">
        <v>0</v>
      </c>
      <c r="G6203" s="16" t="n">
        <v>3698.83</v>
      </c>
      <c r="H6203" s="16" t="n">
        <v>3698.83</v>
      </c>
    </row>
    <row r="6204" customFormat="false" ht="15" hidden="false" customHeight="true" outlineLevel="0" collapsed="false">
      <c r="A6204" s="1" t="s">
        <v>8665</v>
      </c>
      <c r="B6204" s="1" t="s">
        <v>1066</v>
      </c>
      <c r="C6204" s="1" t="s">
        <v>4806</v>
      </c>
      <c r="D6204" s="1" t="s">
        <v>2025</v>
      </c>
      <c r="E6204" s="1" t="s">
        <v>2018</v>
      </c>
      <c r="F6204" s="16" t="n">
        <v>0</v>
      </c>
      <c r="G6204" s="16" t="n">
        <v>4590.79</v>
      </c>
      <c r="H6204" s="16" t="n">
        <v>4590.79</v>
      </c>
    </row>
    <row r="6205" customFormat="false" ht="15" hidden="false" customHeight="true" outlineLevel="0" collapsed="false">
      <c r="A6205" s="1" t="s">
        <v>8666</v>
      </c>
      <c r="B6205" s="1" t="s">
        <v>1095</v>
      </c>
      <c r="C6205" s="1" t="s">
        <v>3120</v>
      </c>
      <c r="D6205" s="1" t="s">
        <v>2025</v>
      </c>
      <c r="E6205" s="1" t="s">
        <v>2018</v>
      </c>
      <c r="F6205" s="16" t="n">
        <v>0</v>
      </c>
      <c r="G6205" s="16" t="n">
        <v>14182.25</v>
      </c>
      <c r="H6205" s="16" t="n">
        <v>14182.25</v>
      </c>
    </row>
    <row r="6206" customFormat="false" ht="15" hidden="false" customHeight="true" outlineLevel="0" collapsed="false">
      <c r="A6206" s="1" t="s">
        <v>8667</v>
      </c>
      <c r="B6206" s="1" t="s">
        <v>1297</v>
      </c>
      <c r="C6206" s="1" t="s">
        <v>3955</v>
      </c>
      <c r="D6206" s="1" t="s">
        <v>2017</v>
      </c>
      <c r="E6206" s="1" t="s">
        <v>2018</v>
      </c>
      <c r="F6206" s="16" t="n">
        <v>79</v>
      </c>
      <c r="G6206" s="16" t="n">
        <v>1971</v>
      </c>
      <c r="H6206" s="16" t="n">
        <v>2050</v>
      </c>
    </row>
    <row r="6207" customFormat="false" ht="15" hidden="false" customHeight="true" outlineLevel="0" collapsed="false">
      <c r="A6207" s="1" t="s">
        <v>8668</v>
      </c>
      <c r="B6207" s="1" t="s">
        <v>936</v>
      </c>
      <c r="C6207" s="1" t="s">
        <v>3212</v>
      </c>
      <c r="D6207" s="1" t="s">
        <v>2032</v>
      </c>
      <c r="E6207" s="1" t="s">
        <v>2018</v>
      </c>
      <c r="F6207" s="16" t="n">
        <v>0</v>
      </c>
      <c r="G6207" s="16" t="n">
        <v>7202.21</v>
      </c>
      <c r="H6207" s="16" t="n">
        <v>7202.21</v>
      </c>
    </row>
    <row r="6208" customFormat="false" ht="15" hidden="false" customHeight="true" outlineLevel="0" collapsed="false">
      <c r="A6208" s="1" t="s">
        <v>8669</v>
      </c>
      <c r="B6208" s="1" t="s">
        <v>166</v>
      </c>
      <c r="C6208" s="1" t="s">
        <v>2785</v>
      </c>
      <c r="D6208" s="1" t="s">
        <v>2017</v>
      </c>
      <c r="E6208" s="1" t="s">
        <v>2018</v>
      </c>
      <c r="F6208" s="16" t="n">
        <v>0</v>
      </c>
      <c r="G6208" s="16" t="n">
        <v>6271.93</v>
      </c>
      <c r="H6208" s="16" t="n">
        <v>6271.93</v>
      </c>
    </row>
    <row r="6209" customFormat="false" ht="15" hidden="false" customHeight="true" outlineLevel="0" collapsed="false">
      <c r="A6209" s="1" t="s">
        <v>8670</v>
      </c>
      <c r="B6209" s="1" t="s">
        <v>1897</v>
      </c>
      <c r="C6209" s="1" t="s">
        <v>3130</v>
      </c>
      <c r="D6209" s="1" t="s">
        <v>2017</v>
      </c>
      <c r="E6209" s="1" t="s">
        <v>2045</v>
      </c>
      <c r="F6209" s="16" t="n">
        <v>0</v>
      </c>
      <c r="G6209" s="16" t="n">
        <v>9516.64</v>
      </c>
      <c r="H6209" s="16" t="n">
        <v>9516.64</v>
      </c>
    </row>
    <row r="6210" customFormat="false" ht="15" hidden="false" customHeight="true" outlineLevel="0" collapsed="false">
      <c r="A6210" s="1" t="s">
        <v>8671</v>
      </c>
      <c r="B6210" s="1" t="s">
        <v>1413</v>
      </c>
      <c r="C6210" s="1" t="s">
        <v>2339</v>
      </c>
      <c r="D6210" s="1" t="s">
        <v>2025</v>
      </c>
      <c r="E6210" s="1" t="s">
        <v>2018</v>
      </c>
      <c r="F6210" s="16" t="n">
        <v>0</v>
      </c>
      <c r="G6210" s="16" t="n">
        <v>14719.77</v>
      </c>
      <c r="H6210" s="16" t="n">
        <v>14719.77</v>
      </c>
    </row>
    <row r="6211" customFormat="false" ht="15" hidden="false" customHeight="true" outlineLevel="0" collapsed="false">
      <c r="A6211" s="1" t="s">
        <v>8672</v>
      </c>
      <c r="B6211" s="1" t="s">
        <v>1764</v>
      </c>
      <c r="C6211" s="1" t="s">
        <v>1760</v>
      </c>
      <c r="D6211" s="1" t="s">
        <v>2032</v>
      </c>
      <c r="E6211" s="1" t="s">
        <v>2018</v>
      </c>
      <c r="F6211" s="16" t="n">
        <v>0</v>
      </c>
      <c r="G6211" s="16" t="n">
        <v>10775.96</v>
      </c>
      <c r="H6211" s="16" t="n">
        <v>10775.96</v>
      </c>
    </row>
    <row r="6212" customFormat="false" ht="15" hidden="false" customHeight="true" outlineLevel="0" collapsed="false">
      <c r="A6212" s="1" t="s">
        <v>8673</v>
      </c>
      <c r="B6212" s="1" t="s">
        <v>674</v>
      </c>
      <c r="C6212" s="1" t="s">
        <v>2114</v>
      </c>
      <c r="D6212" s="1" t="s">
        <v>2055</v>
      </c>
      <c r="E6212" s="1" t="s">
        <v>2084</v>
      </c>
      <c r="F6212" s="16" t="n">
        <v>49</v>
      </c>
      <c r="G6212" s="16" t="n">
        <v>2184.71</v>
      </c>
      <c r="H6212" s="16" t="n">
        <v>2233.71</v>
      </c>
    </row>
    <row r="6213" customFormat="false" ht="15" hidden="false" customHeight="true" outlineLevel="0" collapsed="false">
      <c r="A6213" s="1" t="s">
        <v>8674</v>
      </c>
      <c r="B6213" s="1" t="s">
        <v>1604</v>
      </c>
      <c r="C6213" s="1" t="s">
        <v>2541</v>
      </c>
      <c r="D6213" s="1" t="s">
        <v>2021</v>
      </c>
      <c r="E6213" s="1" t="s">
        <v>2018</v>
      </c>
      <c r="F6213" s="16" t="n">
        <v>99</v>
      </c>
      <c r="G6213" s="16" t="n">
        <v>433.95</v>
      </c>
      <c r="H6213" s="16" t="n">
        <v>532.95</v>
      </c>
    </row>
    <row r="6214" customFormat="false" ht="15" hidden="false" customHeight="true" outlineLevel="0" collapsed="false">
      <c r="A6214" s="1" t="s">
        <v>8675</v>
      </c>
      <c r="B6214" s="1" t="s">
        <v>976</v>
      </c>
      <c r="C6214" s="1" t="s">
        <v>2842</v>
      </c>
      <c r="D6214" s="1" t="s">
        <v>2025</v>
      </c>
      <c r="E6214" s="1" t="s">
        <v>2045</v>
      </c>
      <c r="F6214" s="16" t="n">
        <v>99</v>
      </c>
      <c r="G6214" s="16" t="n">
        <v>1082.39</v>
      </c>
      <c r="H6214" s="16" t="n">
        <v>1181.39</v>
      </c>
    </row>
    <row r="6215" customFormat="false" ht="15" hidden="false" customHeight="true" outlineLevel="0" collapsed="false">
      <c r="A6215" s="1" t="s">
        <v>8676</v>
      </c>
      <c r="B6215" s="1" t="s">
        <v>1910</v>
      </c>
      <c r="C6215" s="1" t="s">
        <v>3519</v>
      </c>
      <c r="D6215" s="1" t="s">
        <v>2055</v>
      </c>
      <c r="E6215" s="1" t="s">
        <v>2018</v>
      </c>
      <c r="F6215" s="16" t="n">
        <v>0</v>
      </c>
      <c r="G6215" s="16" t="n">
        <v>15836.9</v>
      </c>
      <c r="H6215" s="16" t="n">
        <v>15836.9</v>
      </c>
    </row>
    <row r="6216" customFormat="false" ht="15" hidden="false" customHeight="true" outlineLevel="0" collapsed="false">
      <c r="A6216" s="1" t="s">
        <v>8677</v>
      </c>
      <c r="B6216" s="1" t="s">
        <v>1405</v>
      </c>
      <c r="C6216" s="1" t="s">
        <v>2091</v>
      </c>
      <c r="D6216" s="1" t="s">
        <v>2021</v>
      </c>
      <c r="E6216" s="1" t="s">
        <v>2022</v>
      </c>
      <c r="F6216" s="16" t="n">
        <v>0</v>
      </c>
      <c r="G6216" s="16" t="n">
        <v>15045.35</v>
      </c>
      <c r="H6216" s="16" t="n">
        <v>15045.35</v>
      </c>
    </row>
    <row r="6217" customFormat="false" ht="15" hidden="false" customHeight="true" outlineLevel="0" collapsed="false">
      <c r="A6217" s="1" t="s">
        <v>8678</v>
      </c>
      <c r="B6217" s="1" t="s">
        <v>1473</v>
      </c>
      <c r="C6217" s="1" t="s">
        <v>575</v>
      </c>
      <c r="D6217" s="1" t="s">
        <v>2025</v>
      </c>
      <c r="E6217" s="1" t="s">
        <v>2018</v>
      </c>
      <c r="F6217" s="16" t="n">
        <v>0</v>
      </c>
      <c r="G6217" s="16" t="n">
        <v>12174.15</v>
      </c>
      <c r="H6217" s="16" t="n">
        <v>12174.15</v>
      </c>
    </row>
    <row r="6218" customFormat="false" ht="15" hidden="false" customHeight="true" outlineLevel="0" collapsed="false">
      <c r="A6218" s="1" t="s">
        <v>8679</v>
      </c>
      <c r="B6218" s="1" t="s">
        <v>1782</v>
      </c>
      <c r="C6218" s="1" t="s">
        <v>2076</v>
      </c>
      <c r="D6218" s="1" t="s">
        <v>2025</v>
      </c>
      <c r="E6218" s="1" t="s">
        <v>2018</v>
      </c>
      <c r="F6218" s="16" t="n">
        <v>0</v>
      </c>
      <c r="G6218" s="16" t="n">
        <v>5858.74</v>
      </c>
      <c r="H6218" s="16" t="n">
        <v>5858.74</v>
      </c>
    </row>
    <row r="6219" customFormat="false" ht="15" hidden="false" customHeight="true" outlineLevel="0" collapsed="false">
      <c r="A6219" s="1" t="s">
        <v>8680</v>
      </c>
      <c r="B6219" s="1" t="s">
        <v>708</v>
      </c>
      <c r="C6219" s="1" t="s">
        <v>2775</v>
      </c>
      <c r="D6219" s="1" t="s">
        <v>2017</v>
      </c>
      <c r="E6219" s="1" t="s">
        <v>2018</v>
      </c>
      <c r="F6219" s="16" t="n">
        <v>0</v>
      </c>
      <c r="G6219" s="16" t="n">
        <v>4274.14</v>
      </c>
      <c r="H6219" s="16" t="n">
        <v>4274.14</v>
      </c>
    </row>
    <row r="6220" customFormat="false" ht="15" hidden="false" customHeight="true" outlineLevel="0" collapsed="false">
      <c r="A6220" s="1" t="s">
        <v>8681</v>
      </c>
      <c r="B6220" s="1" t="s">
        <v>812</v>
      </c>
      <c r="C6220" s="1" t="s">
        <v>2042</v>
      </c>
      <c r="D6220" s="1" t="s">
        <v>2032</v>
      </c>
      <c r="E6220" s="1" t="s">
        <v>2018</v>
      </c>
      <c r="F6220" s="16" t="n">
        <v>49</v>
      </c>
      <c r="G6220" s="16" t="n">
        <v>1478.08</v>
      </c>
      <c r="H6220" s="16" t="n">
        <v>1527.08</v>
      </c>
    </row>
    <row r="6221" customFormat="false" ht="15" hidden="false" customHeight="true" outlineLevel="0" collapsed="false">
      <c r="A6221" s="1" t="s">
        <v>8682</v>
      </c>
      <c r="B6221" s="1" t="s">
        <v>447</v>
      </c>
      <c r="C6221" s="1" t="s">
        <v>2658</v>
      </c>
      <c r="D6221" s="1" t="s">
        <v>2021</v>
      </c>
      <c r="E6221" s="1" t="s">
        <v>2018</v>
      </c>
      <c r="F6221" s="16" t="n">
        <v>0</v>
      </c>
      <c r="G6221" s="16" t="n">
        <v>7163.69</v>
      </c>
      <c r="H6221" s="16" t="n">
        <v>7163.69</v>
      </c>
    </row>
    <row r="6222" customFormat="false" ht="15" hidden="false" customHeight="true" outlineLevel="0" collapsed="false">
      <c r="A6222" s="1" t="s">
        <v>8683</v>
      </c>
      <c r="B6222" s="1" t="s">
        <v>1753</v>
      </c>
      <c r="C6222" s="1" t="s">
        <v>3063</v>
      </c>
      <c r="D6222" s="1" t="s">
        <v>2017</v>
      </c>
      <c r="E6222" s="1" t="s">
        <v>2018</v>
      </c>
      <c r="F6222" s="16" t="n">
        <v>99</v>
      </c>
      <c r="G6222" s="16" t="n">
        <v>1010.06</v>
      </c>
      <c r="H6222" s="16" t="n">
        <v>1109.06</v>
      </c>
    </row>
    <row r="6223" customFormat="false" ht="15" hidden="false" customHeight="true" outlineLevel="0" collapsed="false">
      <c r="A6223" s="1" t="s">
        <v>8684</v>
      </c>
      <c r="B6223" s="1" t="s">
        <v>1198</v>
      </c>
      <c r="C6223" s="1" t="s">
        <v>978</v>
      </c>
      <c r="D6223" s="1" t="s">
        <v>2025</v>
      </c>
      <c r="E6223" s="1" t="s">
        <v>2018</v>
      </c>
      <c r="F6223" s="16" t="n">
        <v>79</v>
      </c>
      <c r="G6223" s="16" t="n">
        <v>2374.52</v>
      </c>
      <c r="H6223" s="16" t="n">
        <v>2453.52</v>
      </c>
    </row>
    <row r="6224" customFormat="false" ht="15" hidden="false" customHeight="true" outlineLevel="0" collapsed="false">
      <c r="A6224" s="1" t="s">
        <v>8685</v>
      </c>
      <c r="B6224" s="1" t="s">
        <v>1121</v>
      </c>
      <c r="C6224" s="1" t="s">
        <v>2615</v>
      </c>
      <c r="D6224" s="1" t="s">
        <v>2055</v>
      </c>
      <c r="E6224" s="1" t="s">
        <v>2018</v>
      </c>
      <c r="F6224" s="16" t="n">
        <v>0</v>
      </c>
      <c r="G6224" s="16" t="n">
        <v>2964.06</v>
      </c>
      <c r="H6224" s="16" t="n">
        <v>2964.06</v>
      </c>
    </row>
    <row r="6225" customFormat="false" ht="15" hidden="false" customHeight="true" outlineLevel="0" collapsed="false">
      <c r="A6225" s="1" t="s">
        <v>8686</v>
      </c>
      <c r="B6225" s="1" t="s">
        <v>1618</v>
      </c>
      <c r="C6225" s="1" t="s">
        <v>2356</v>
      </c>
      <c r="D6225" s="1" t="s">
        <v>2032</v>
      </c>
      <c r="E6225" s="1" t="s">
        <v>2022</v>
      </c>
      <c r="F6225" s="16" t="n">
        <v>0</v>
      </c>
      <c r="G6225" s="16" t="n">
        <v>7316.83</v>
      </c>
      <c r="H6225" s="16" t="n">
        <v>7316.83</v>
      </c>
    </row>
    <row r="6226" customFormat="false" ht="15" hidden="false" customHeight="true" outlineLevel="0" collapsed="false">
      <c r="A6226" s="1" t="s">
        <v>8687</v>
      </c>
      <c r="B6226" s="1" t="s">
        <v>1008</v>
      </c>
      <c r="C6226" s="1" t="s">
        <v>568</v>
      </c>
      <c r="D6226" s="1" t="s">
        <v>2025</v>
      </c>
      <c r="E6226" s="1" t="s">
        <v>2045</v>
      </c>
      <c r="F6226" s="16" t="n">
        <v>0</v>
      </c>
      <c r="G6226" s="16" t="n">
        <v>5126.94</v>
      </c>
      <c r="H6226" s="16" t="n">
        <v>5126.94</v>
      </c>
    </row>
    <row r="6227" customFormat="false" ht="15" hidden="false" customHeight="true" outlineLevel="0" collapsed="false">
      <c r="A6227" s="1" t="s">
        <v>8688</v>
      </c>
      <c r="B6227" s="1" t="s">
        <v>934</v>
      </c>
      <c r="C6227" s="1" t="s">
        <v>2644</v>
      </c>
      <c r="D6227" s="1" t="s">
        <v>2025</v>
      </c>
      <c r="E6227" s="1" t="s">
        <v>2018</v>
      </c>
      <c r="F6227" s="16" t="n">
        <v>0</v>
      </c>
      <c r="G6227" s="16" t="n">
        <v>14820.75</v>
      </c>
      <c r="H6227" s="16" t="n">
        <v>14820.75</v>
      </c>
    </row>
    <row r="6228" customFormat="false" ht="15" hidden="false" customHeight="true" outlineLevel="0" collapsed="false">
      <c r="A6228" s="1" t="s">
        <v>8689</v>
      </c>
      <c r="B6228" s="1" t="s">
        <v>1338</v>
      </c>
      <c r="C6228" s="1" t="s">
        <v>2867</v>
      </c>
      <c r="D6228" s="1" t="s">
        <v>2021</v>
      </c>
      <c r="E6228" s="1" t="s">
        <v>2018</v>
      </c>
      <c r="F6228" s="16" t="n">
        <v>79</v>
      </c>
      <c r="G6228" s="16" t="n">
        <v>1275.24</v>
      </c>
      <c r="H6228" s="16" t="n">
        <v>1354.24</v>
      </c>
    </row>
    <row r="6229" customFormat="false" ht="15" hidden="false" customHeight="true" outlineLevel="0" collapsed="false">
      <c r="A6229" s="1" t="s">
        <v>8690</v>
      </c>
      <c r="B6229" s="1" t="s">
        <v>527</v>
      </c>
      <c r="C6229" s="1" t="s">
        <v>1509</v>
      </c>
      <c r="D6229" s="1" t="s">
        <v>2032</v>
      </c>
      <c r="E6229" s="1" t="s">
        <v>2018</v>
      </c>
      <c r="F6229" s="16" t="n">
        <v>0</v>
      </c>
      <c r="G6229" s="16" t="n">
        <v>26560.64</v>
      </c>
      <c r="H6229" s="16" t="n">
        <v>26560.64</v>
      </c>
    </row>
    <row r="6230" customFormat="false" ht="15" hidden="false" customHeight="true" outlineLevel="0" collapsed="false">
      <c r="A6230" s="1" t="s">
        <v>8691</v>
      </c>
      <c r="B6230" s="1" t="s">
        <v>1052</v>
      </c>
      <c r="C6230" s="1" t="s">
        <v>2145</v>
      </c>
      <c r="D6230" s="1" t="s">
        <v>2055</v>
      </c>
      <c r="E6230" s="1" t="s">
        <v>2018</v>
      </c>
      <c r="F6230" s="16" t="n">
        <v>49</v>
      </c>
      <c r="G6230" s="16" t="n">
        <v>482.17</v>
      </c>
      <c r="H6230" s="16" t="n">
        <v>531.17</v>
      </c>
    </row>
    <row r="6231" customFormat="false" ht="15" hidden="false" customHeight="true" outlineLevel="0" collapsed="false">
      <c r="A6231" s="1" t="s">
        <v>8692</v>
      </c>
      <c r="B6231" s="1" t="s">
        <v>447</v>
      </c>
      <c r="C6231" s="1" t="s">
        <v>965</v>
      </c>
      <c r="D6231" s="1" t="s">
        <v>2028</v>
      </c>
      <c r="E6231" s="1" t="s">
        <v>2018</v>
      </c>
      <c r="F6231" s="16" t="n">
        <v>0</v>
      </c>
      <c r="G6231" s="16" t="n">
        <v>5803.87</v>
      </c>
      <c r="H6231" s="16" t="n">
        <v>5803.87</v>
      </c>
    </row>
    <row r="6232" customFormat="false" ht="15" hidden="false" customHeight="true" outlineLevel="0" collapsed="false">
      <c r="A6232" s="1" t="s">
        <v>8693</v>
      </c>
      <c r="B6232" s="1" t="s">
        <v>1069</v>
      </c>
      <c r="C6232" s="1" t="s">
        <v>2401</v>
      </c>
      <c r="D6232" s="1" t="s">
        <v>2032</v>
      </c>
      <c r="E6232" s="1" t="s">
        <v>2018</v>
      </c>
      <c r="F6232" s="16" t="n">
        <v>79</v>
      </c>
      <c r="G6232" s="16" t="n">
        <v>1750.49</v>
      </c>
      <c r="H6232" s="16" t="n">
        <v>1829.49</v>
      </c>
    </row>
    <row r="6233" customFormat="false" ht="15" hidden="false" customHeight="true" outlineLevel="0" collapsed="false">
      <c r="A6233" s="1" t="s">
        <v>8694</v>
      </c>
      <c r="B6233" s="1" t="s">
        <v>447</v>
      </c>
      <c r="C6233" s="1" t="s">
        <v>3670</v>
      </c>
      <c r="D6233" s="1" t="s">
        <v>2025</v>
      </c>
      <c r="E6233" s="1" t="s">
        <v>2018</v>
      </c>
      <c r="F6233" s="16" t="n">
        <v>0</v>
      </c>
      <c r="G6233" s="16" t="n">
        <v>15040.89</v>
      </c>
      <c r="H6233" s="16" t="n">
        <v>15040.89</v>
      </c>
    </row>
    <row r="6234" customFormat="false" ht="15" hidden="false" customHeight="true" outlineLevel="0" collapsed="false">
      <c r="A6234" s="1" t="s">
        <v>8695</v>
      </c>
      <c r="B6234" s="1" t="s">
        <v>503</v>
      </c>
      <c r="C6234" s="1" t="s">
        <v>736</v>
      </c>
      <c r="D6234" s="1" t="s">
        <v>2021</v>
      </c>
      <c r="E6234" s="1" t="s">
        <v>2018</v>
      </c>
      <c r="F6234" s="16" t="n">
        <v>0</v>
      </c>
      <c r="G6234" s="16" t="n">
        <v>4517.31</v>
      </c>
      <c r="H6234" s="16" t="n">
        <v>4517.31</v>
      </c>
    </row>
    <row r="6235" customFormat="false" ht="15" hidden="false" customHeight="true" outlineLevel="0" collapsed="false">
      <c r="A6235" s="1" t="s">
        <v>8696</v>
      </c>
      <c r="B6235" s="1" t="s">
        <v>1831</v>
      </c>
      <c r="C6235" s="1" t="s">
        <v>2741</v>
      </c>
      <c r="D6235" s="1" t="s">
        <v>2055</v>
      </c>
      <c r="E6235" s="1" t="s">
        <v>2018</v>
      </c>
      <c r="F6235" s="16" t="n">
        <v>49</v>
      </c>
      <c r="G6235" s="16" t="n">
        <v>1208.33</v>
      </c>
      <c r="H6235" s="16" t="n">
        <v>1257.33</v>
      </c>
    </row>
    <row r="6236" customFormat="false" ht="15" hidden="false" customHeight="true" outlineLevel="0" collapsed="false">
      <c r="A6236" s="1" t="s">
        <v>8697</v>
      </c>
      <c r="B6236" s="1" t="s">
        <v>1184</v>
      </c>
      <c r="C6236" s="1" t="s">
        <v>572</v>
      </c>
      <c r="D6236" s="1" t="s">
        <v>2025</v>
      </c>
      <c r="E6236" s="1" t="s">
        <v>2018</v>
      </c>
      <c r="F6236" s="16" t="n">
        <v>0</v>
      </c>
      <c r="G6236" s="16" t="n">
        <v>4778.51</v>
      </c>
      <c r="H6236" s="16" t="n">
        <v>4778.51</v>
      </c>
    </row>
    <row r="6237" customFormat="false" ht="15" hidden="false" customHeight="true" outlineLevel="0" collapsed="false">
      <c r="A6237" s="1" t="s">
        <v>8698</v>
      </c>
      <c r="B6237" s="1" t="s">
        <v>367</v>
      </c>
      <c r="C6237" s="1" t="s">
        <v>4194</v>
      </c>
      <c r="D6237" s="1" t="s">
        <v>2032</v>
      </c>
      <c r="E6237" s="1" t="s">
        <v>2018</v>
      </c>
      <c r="F6237" s="16" t="n">
        <v>0</v>
      </c>
      <c r="G6237" s="16" t="n">
        <v>5227.55</v>
      </c>
      <c r="H6237" s="16" t="n">
        <v>5227.55</v>
      </c>
    </row>
    <row r="6238" customFormat="false" ht="15" hidden="false" customHeight="true" outlineLevel="0" collapsed="false">
      <c r="A6238" s="1" t="s">
        <v>8699</v>
      </c>
      <c r="B6238" s="1" t="s">
        <v>1225</v>
      </c>
      <c r="C6238" s="1" t="s">
        <v>2550</v>
      </c>
      <c r="D6238" s="1" t="s">
        <v>2025</v>
      </c>
      <c r="E6238" s="1" t="s">
        <v>2018</v>
      </c>
      <c r="F6238" s="16" t="n">
        <v>79</v>
      </c>
      <c r="G6238" s="16" t="n">
        <v>622.3</v>
      </c>
      <c r="H6238" s="16" t="n">
        <v>701.3</v>
      </c>
    </row>
    <row r="6239" customFormat="false" ht="15" hidden="false" customHeight="true" outlineLevel="0" collapsed="false">
      <c r="A6239" s="1" t="s">
        <v>8700</v>
      </c>
      <c r="B6239" s="1" t="s">
        <v>1315</v>
      </c>
      <c r="C6239" s="1" t="s">
        <v>2044</v>
      </c>
      <c r="D6239" s="1" t="s">
        <v>2032</v>
      </c>
      <c r="E6239" s="1" t="s">
        <v>2018</v>
      </c>
      <c r="F6239" s="16" t="n">
        <v>0</v>
      </c>
      <c r="G6239" s="16" t="n">
        <v>5949.05</v>
      </c>
      <c r="H6239" s="16" t="n">
        <v>5949.05</v>
      </c>
    </row>
    <row r="6240" customFormat="false" ht="15" hidden="false" customHeight="true" outlineLevel="0" collapsed="false">
      <c r="A6240" s="1" t="s">
        <v>8701</v>
      </c>
      <c r="B6240" s="1" t="s">
        <v>1753</v>
      </c>
      <c r="C6240" s="1" t="s">
        <v>2421</v>
      </c>
      <c r="D6240" s="1" t="s">
        <v>2032</v>
      </c>
      <c r="E6240" s="1" t="s">
        <v>2018</v>
      </c>
      <c r="F6240" s="16" t="n">
        <v>99</v>
      </c>
      <c r="G6240" s="16" t="n">
        <v>1593.83</v>
      </c>
      <c r="H6240" s="16" t="n">
        <v>1692.83</v>
      </c>
    </row>
    <row r="6241" customFormat="false" ht="15" hidden="false" customHeight="true" outlineLevel="0" collapsed="false">
      <c r="A6241" s="1" t="s">
        <v>8702</v>
      </c>
      <c r="B6241" s="1" t="s">
        <v>1037</v>
      </c>
      <c r="C6241" s="1" t="s">
        <v>3376</v>
      </c>
      <c r="D6241" s="1" t="s">
        <v>2028</v>
      </c>
      <c r="E6241" s="1" t="s">
        <v>2018</v>
      </c>
      <c r="F6241" s="16" t="n">
        <v>0</v>
      </c>
      <c r="G6241" s="16" t="n">
        <v>17748.77</v>
      </c>
      <c r="H6241" s="16" t="n">
        <v>17748.77</v>
      </c>
    </row>
    <row r="6242" customFormat="false" ht="15" hidden="false" customHeight="true" outlineLevel="0" collapsed="false">
      <c r="A6242" s="1" t="s">
        <v>8703</v>
      </c>
      <c r="B6242" s="1" t="s">
        <v>934</v>
      </c>
      <c r="C6242" s="1" t="s">
        <v>1481</v>
      </c>
      <c r="D6242" s="1" t="s">
        <v>2017</v>
      </c>
      <c r="E6242" s="1" t="s">
        <v>2018</v>
      </c>
      <c r="F6242" s="16" t="n">
        <v>0</v>
      </c>
      <c r="G6242" s="16" t="n">
        <v>4708.09</v>
      </c>
      <c r="H6242" s="16" t="n">
        <v>4708.09</v>
      </c>
    </row>
    <row r="6243" customFormat="false" ht="15" hidden="false" customHeight="true" outlineLevel="0" collapsed="false">
      <c r="A6243" s="1" t="s">
        <v>8704</v>
      </c>
      <c r="B6243" s="1" t="s">
        <v>401</v>
      </c>
      <c r="C6243" s="1" t="s">
        <v>2044</v>
      </c>
      <c r="D6243" s="1" t="s">
        <v>2017</v>
      </c>
      <c r="E6243" s="1" t="s">
        <v>2018</v>
      </c>
      <c r="F6243" s="16" t="n">
        <v>0</v>
      </c>
      <c r="G6243" s="16" t="n">
        <v>13405.6</v>
      </c>
      <c r="H6243" s="16" t="n">
        <v>13405.6</v>
      </c>
    </row>
    <row r="6244" customFormat="false" ht="15" hidden="false" customHeight="true" outlineLevel="0" collapsed="false">
      <c r="A6244" s="1" t="s">
        <v>8705</v>
      </c>
      <c r="B6244" s="1" t="s">
        <v>630</v>
      </c>
      <c r="C6244" s="1" t="s">
        <v>2170</v>
      </c>
      <c r="D6244" s="1" t="s">
        <v>2021</v>
      </c>
      <c r="E6244" s="1" t="s">
        <v>2018</v>
      </c>
      <c r="F6244" s="16" t="n">
        <v>0</v>
      </c>
      <c r="G6244" s="16" t="n">
        <v>3289.14</v>
      </c>
      <c r="H6244" s="16" t="n">
        <v>3289.14</v>
      </c>
    </row>
    <row r="6245" customFormat="false" ht="15" hidden="false" customHeight="true" outlineLevel="0" collapsed="false">
      <c r="A6245" s="1" t="s">
        <v>8706</v>
      </c>
      <c r="B6245" s="1" t="s">
        <v>979</v>
      </c>
      <c r="C6245" s="1" t="s">
        <v>3519</v>
      </c>
      <c r="D6245" s="1" t="s">
        <v>2055</v>
      </c>
      <c r="E6245" s="1" t="s">
        <v>2018</v>
      </c>
      <c r="F6245" s="16" t="n">
        <v>49</v>
      </c>
      <c r="G6245" s="16" t="n">
        <v>425.08</v>
      </c>
      <c r="H6245" s="16" t="n">
        <v>474.08</v>
      </c>
    </row>
    <row r="6246" customFormat="false" ht="15" hidden="false" customHeight="true" outlineLevel="0" collapsed="false">
      <c r="A6246" s="1" t="s">
        <v>8707</v>
      </c>
      <c r="B6246" s="1" t="s">
        <v>1844</v>
      </c>
      <c r="C6246" s="1" t="s">
        <v>3915</v>
      </c>
      <c r="D6246" s="1" t="s">
        <v>2025</v>
      </c>
      <c r="E6246" s="1" t="s">
        <v>2045</v>
      </c>
      <c r="F6246" s="16" t="n">
        <v>0</v>
      </c>
      <c r="G6246" s="16" t="n">
        <v>16525.15</v>
      </c>
      <c r="H6246" s="16" t="n">
        <v>16525.15</v>
      </c>
    </row>
    <row r="6247" customFormat="false" ht="15" hidden="false" customHeight="true" outlineLevel="0" collapsed="false">
      <c r="A6247" s="1" t="s">
        <v>8708</v>
      </c>
      <c r="B6247" s="1" t="s">
        <v>1792</v>
      </c>
      <c r="C6247" s="1" t="s">
        <v>2386</v>
      </c>
      <c r="D6247" s="1" t="s">
        <v>2032</v>
      </c>
      <c r="E6247" s="1" t="s">
        <v>2018</v>
      </c>
      <c r="F6247" s="16" t="n">
        <v>0</v>
      </c>
      <c r="G6247" s="16" t="n">
        <v>3206.7</v>
      </c>
      <c r="H6247" s="16" t="n">
        <v>3206.7</v>
      </c>
    </row>
    <row r="6248" customFormat="false" ht="15" hidden="false" customHeight="true" outlineLevel="0" collapsed="false">
      <c r="A6248" s="1" t="s">
        <v>8709</v>
      </c>
      <c r="B6248" s="1" t="s">
        <v>299</v>
      </c>
      <c r="C6248" s="1" t="s">
        <v>2180</v>
      </c>
      <c r="D6248" s="1" t="s">
        <v>2017</v>
      </c>
      <c r="E6248" s="1" t="s">
        <v>2018</v>
      </c>
      <c r="F6248" s="16" t="n">
        <v>99</v>
      </c>
      <c r="G6248" s="16" t="n">
        <v>1055.72</v>
      </c>
      <c r="H6248" s="16" t="n">
        <v>1154.72</v>
      </c>
    </row>
    <row r="6249" customFormat="false" ht="15" hidden="false" customHeight="true" outlineLevel="0" collapsed="false">
      <c r="A6249" s="1" t="s">
        <v>8710</v>
      </c>
      <c r="B6249" s="1" t="s">
        <v>1574</v>
      </c>
      <c r="C6249" s="1" t="s">
        <v>460</v>
      </c>
      <c r="D6249" s="1" t="s">
        <v>2017</v>
      </c>
      <c r="E6249" s="1" t="s">
        <v>2018</v>
      </c>
      <c r="F6249" s="16" t="n">
        <v>0</v>
      </c>
      <c r="G6249" s="16" t="n">
        <v>31015.29</v>
      </c>
      <c r="H6249" s="16" t="n">
        <v>31015.29</v>
      </c>
    </row>
    <row r="6250" customFormat="false" ht="15" hidden="false" customHeight="true" outlineLevel="0" collapsed="false">
      <c r="A6250" s="1" t="s">
        <v>8711</v>
      </c>
      <c r="B6250" s="1" t="s">
        <v>1405</v>
      </c>
      <c r="C6250" s="1" t="s">
        <v>1407</v>
      </c>
      <c r="D6250" s="1" t="s">
        <v>2025</v>
      </c>
      <c r="E6250" s="1" t="s">
        <v>2018</v>
      </c>
      <c r="F6250" s="16" t="n">
        <v>0</v>
      </c>
      <c r="G6250" s="16" t="n">
        <v>7266.88</v>
      </c>
      <c r="H6250" s="16" t="n">
        <v>7266.88</v>
      </c>
    </row>
    <row r="6251" customFormat="false" ht="15" hidden="false" customHeight="true" outlineLevel="0" collapsed="false">
      <c r="A6251" s="1" t="s">
        <v>8712</v>
      </c>
      <c r="B6251" s="1" t="s">
        <v>755</v>
      </c>
      <c r="C6251" s="1" t="s">
        <v>757</v>
      </c>
      <c r="D6251" s="1" t="s">
        <v>2025</v>
      </c>
      <c r="E6251" s="1" t="s">
        <v>2018</v>
      </c>
      <c r="F6251" s="16" t="n">
        <v>99</v>
      </c>
      <c r="G6251" s="16" t="n">
        <v>433.95</v>
      </c>
      <c r="H6251" s="16" t="n">
        <v>532.95</v>
      </c>
    </row>
    <row r="6252" customFormat="false" ht="15" hidden="false" customHeight="true" outlineLevel="0" collapsed="false">
      <c r="A6252" s="1" t="s">
        <v>8713</v>
      </c>
      <c r="B6252" s="1" t="s">
        <v>936</v>
      </c>
      <c r="C6252" s="1" t="s">
        <v>221</v>
      </c>
      <c r="D6252" s="1" t="s">
        <v>2032</v>
      </c>
      <c r="E6252" s="1" t="s">
        <v>2018</v>
      </c>
      <c r="F6252" s="16" t="n">
        <v>79</v>
      </c>
      <c r="G6252" s="16" t="n">
        <v>637.73</v>
      </c>
      <c r="H6252" s="16" t="n">
        <v>716.73</v>
      </c>
    </row>
    <row r="6253" customFormat="false" ht="15" hidden="false" customHeight="true" outlineLevel="0" collapsed="false">
      <c r="A6253" s="1" t="s">
        <v>8714</v>
      </c>
      <c r="B6253" s="1" t="s">
        <v>1522</v>
      </c>
      <c r="C6253" s="1" t="s">
        <v>2283</v>
      </c>
      <c r="D6253" s="1" t="s">
        <v>2021</v>
      </c>
      <c r="E6253" s="1" t="s">
        <v>2018</v>
      </c>
      <c r="F6253" s="16" t="n">
        <v>99</v>
      </c>
      <c r="G6253" s="16" t="n">
        <v>529.55</v>
      </c>
      <c r="H6253" s="16" t="n">
        <v>628.55</v>
      </c>
    </row>
    <row r="6254" customFormat="false" ht="15" hidden="false" customHeight="true" outlineLevel="0" collapsed="false">
      <c r="A6254" s="1" t="s">
        <v>8715</v>
      </c>
      <c r="B6254" s="1" t="s">
        <v>1295</v>
      </c>
      <c r="C6254" s="1" t="s">
        <v>651</v>
      </c>
      <c r="D6254" s="1" t="s">
        <v>2017</v>
      </c>
      <c r="E6254" s="1" t="s">
        <v>2018</v>
      </c>
      <c r="F6254" s="16" t="n">
        <v>79</v>
      </c>
      <c r="G6254" s="16" t="n">
        <v>458.06</v>
      </c>
      <c r="H6254" s="16" t="n">
        <v>537.06</v>
      </c>
    </row>
    <row r="6255" customFormat="false" ht="15" hidden="false" customHeight="true" outlineLevel="0" collapsed="false">
      <c r="A6255" s="1" t="s">
        <v>8716</v>
      </c>
      <c r="B6255" s="1" t="s">
        <v>245</v>
      </c>
      <c r="C6255" s="1" t="s">
        <v>2842</v>
      </c>
      <c r="D6255" s="1" t="s">
        <v>2021</v>
      </c>
      <c r="E6255" s="1" t="s">
        <v>2018</v>
      </c>
      <c r="F6255" s="16" t="n">
        <v>0</v>
      </c>
      <c r="G6255" s="16" t="n">
        <v>13133.95</v>
      </c>
      <c r="H6255" s="16" t="n">
        <v>13133.95</v>
      </c>
    </row>
    <row r="6256" customFormat="false" ht="15" hidden="false" customHeight="true" outlineLevel="0" collapsed="false">
      <c r="A6256" s="1" t="s">
        <v>8717</v>
      </c>
      <c r="B6256" s="1" t="s">
        <v>1502</v>
      </c>
      <c r="C6256" s="1" t="s">
        <v>2460</v>
      </c>
      <c r="D6256" s="1" t="s">
        <v>2025</v>
      </c>
      <c r="E6256" s="1" t="s">
        <v>2018</v>
      </c>
      <c r="F6256" s="16" t="n">
        <v>99</v>
      </c>
      <c r="G6256" s="16" t="n">
        <v>2374.52</v>
      </c>
      <c r="H6256" s="16" t="n">
        <v>2473.52</v>
      </c>
    </row>
    <row r="6257" customFormat="false" ht="15" hidden="false" customHeight="true" outlineLevel="0" collapsed="false">
      <c r="A6257" s="1" t="s">
        <v>8718</v>
      </c>
      <c r="B6257" s="1" t="s">
        <v>1473</v>
      </c>
      <c r="C6257" s="1" t="s">
        <v>3897</v>
      </c>
      <c r="D6257" s="1" t="s">
        <v>2021</v>
      </c>
      <c r="E6257" s="1" t="s">
        <v>2018</v>
      </c>
      <c r="F6257" s="16" t="n">
        <v>49</v>
      </c>
      <c r="G6257" s="16" t="n">
        <v>1532</v>
      </c>
      <c r="H6257" s="16" t="n">
        <v>1581</v>
      </c>
    </row>
    <row r="6258" customFormat="false" ht="15" hidden="false" customHeight="true" outlineLevel="0" collapsed="false">
      <c r="A6258" s="1" t="s">
        <v>8719</v>
      </c>
      <c r="B6258" s="1" t="s">
        <v>1468</v>
      </c>
      <c r="C6258" s="1" t="s">
        <v>3343</v>
      </c>
      <c r="D6258" s="1" t="s">
        <v>2017</v>
      </c>
      <c r="E6258" s="1" t="s">
        <v>2018</v>
      </c>
      <c r="F6258" s="16" t="n">
        <v>79</v>
      </c>
      <c r="G6258" s="16" t="n">
        <v>385.74</v>
      </c>
      <c r="H6258" s="16" t="n">
        <v>464.74</v>
      </c>
    </row>
    <row r="6259" customFormat="false" ht="15" hidden="false" customHeight="true" outlineLevel="0" collapsed="false">
      <c r="A6259" s="1" t="s">
        <v>8720</v>
      </c>
      <c r="B6259" s="1" t="s">
        <v>830</v>
      </c>
      <c r="C6259" s="1" t="s">
        <v>4150</v>
      </c>
      <c r="D6259" s="1" t="s">
        <v>2017</v>
      </c>
      <c r="E6259" s="1" t="s">
        <v>2018</v>
      </c>
      <c r="F6259" s="16" t="n">
        <v>0</v>
      </c>
      <c r="G6259" s="16" t="n">
        <v>9171.98</v>
      </c>
      <c r="H6259" s="16" t="n">
        <v>9171.98</v>
      </c>
    </row>
    <row r="6260" customFormat="false" ht="15" hidden="false" customHeight="true" outlineLevel="0" collapsed="false">
      <c r="A6260" s="1" t="s">
        <v>8721</v>
      </c>
      <c r="B6260" s="1" t="s">
        <v>1473</v>
      </c>
      <c r="C6260" s="1" t="s">
        <v>3204</v>
      </c>
      <c r="D6260" s="1" t="s">
        <v>2032</v>
      </c>
      <c r="E6260" s="1" t="s">
        <v>2018</v>
      </c>
      <c r="F6260" s="16" t="n">
        <v>0</v>
      </c>
      <c r="G6260" s="16" t="n">
        <v>36932.19</v>
      </c>
      <c r="H6260" s="16" t="n">
        <v>36932.19</v>
      </c>
    </row>
    <row r="6261" customFormat="false" ht="15" hidden="false" customHeight="true" outlineLevel="0" collapsed="false">
      <c r="A6261" s="1" t="s">
        <v>8722</v>
      </c>
      <c r="B6261" s="1" t="s">
        <v>1193</v>
      </c>
      <c r="C6261" s="1" t="s">
        <v>2239</v>
      </c>
      <c r="D6261" s="1" t="s">
        <v>2028</v>
      </c>
      <c r="E6261" s="1" t="s">
        <v>2018</v>
      </c>
      <c r="F6261" s="16" t="n">
        <v>79</v>
      </c>
      <c r="G6261" s="16" t="n">
        <v>1061.42</v>
      </c>
      <c r="H6261" s="16" t="n">
        <v>1140.42</v>
      </c>
    </row>
    <row r="6262" customFormat="false" ht="15" hidden="false" customHeight="true" outlineLevel="0" collapsed="false">
      <c r="A6262" s="1" t="s">
        <v>8723</v>
      </c>
      <c r="B6262" s="1" t="s">
        <v>1565</v>
      </c>
      <c r="C6262" s="1" t="s">
        <v>3063</v>
      </c>
      <c r="D6262" s="1" t="s">
        <v>2021</v>
      </c>
      <c r="E6262" s="1" t="s">
        <v>2018</v>
      </c>
      <c r="F6262" s="16" t="n">
        <v>79</v>
      </c>
      <c r="G6262" s="16" t="n">
        <v>2374.52</v>
      </c>
      <c r="H6262" s="16" t="n">
        <v>2453.52</v>
      </c>
    </row>
    <row r="6263" customFormat="false" ht="15" hidden="false" customHeight="true" outlineLevel="0" collapsed="false">
      <c r="A6263" s="1" t="s">
        <v>8724</v>
      </c>
      <c r="B6263" s="1" t="s">
        <v>1400</v>
      </c>
      <c r="C6263" s="1" t="s">
        <v>2180</v>
      </c>
      <c r="D6263" s="1" t="s">
        <v>2021</v>
      </c>
      <c r="E6263" s="1" t="s">
        <v>2018</v>
      </c>
      <c r="F6263" s="16" t="n">
        <v>79</v>
      </c>
      <c r="G6263" s="16" t="n">
        <v>1500.54</v>
      </c>
      <c r="H6263" s="16" t="n">
        <v>1579.54</v>
      </c>
    </row>
    <row r="6264" customFormat="false" ht="15" hidden="false" customHeight="true" outlineLevel="0" collapsed="false">
      <c r="A6264" s="1" t="s">
        <v>8725</v>
      </c>
      <c r="B6264" s="1" t="s">
        <v>976</v>
      </c>
      <c r="C6264" s="1" t="s">
        <v>1833</v>
      </c>
      <c r="D6264" s="1" t="s">
        <v>2028</v>
      </c>
      <c r="E6264" s="1" t="s">
        <v>2018</v>
      </c>
      <c r="F6264" s="16" t="n">
        <v>49</v>
      </c>
      <c r="G6264" s="16" t="n">
        <v>2398.35</v>
      </c>
      <c r="H6264" s="16" t="n">
        <v>2447.35</v>
      </c>
    </row>
    <row r="6265" customFormat="false" ht="15" hidden="false" customHeight="true" outlineLevel="0" collapsed="false">
      <c r="A6265" s="1" t="s">
        <v>8726</v>
      </c>
      <c r="B6265" s="1" t="s">
        <v>1836</v>
      </c>
      <c r="C6265" s="1" t="s">
        <v>1380</v>
      </c>
      <c r="D6265" s="1" t="s">
        <v>2017</v>
      </c>
      <c r="E6265" s="1" t="s">
        <v>2018</v>
      </c>
      <c r="F6265" s="16" t="n">
        <v>0</v>
      </c>
      <c r="G6265" s="16" t="n">
        <v>19621.13</v>
      </c>
      <c r="H6265" s="16" t="n">
        <v>19621.13</v>
      </c>
    </row>
    <row r="6266" customFormat="false" ht="15" hidden="false" customHeight="true" outlineLevel="0" collapsed="false">
      <c r="A6266" s="1" t="s">
        <v>8727</v>
      </c>
      <c r="B6266" s="1" t="s">
        <v>416</v>
      </c>
      <c r="C6266" s="1" t="s">
        <v>2482</v>
      </c>
      <c r="D6266" s="1" t="s">
        <v>2017</v>
      </c>
      <c r="E6266" s="1" t="s">
        <v>2045</v>
      </c>
      <c r="F6266" s="16" t="n">
        <v>0</v>
      </c>
      <c r="G6266" s="16" t="n">
        <v>6428.37</v>
      </c>
      <c r="H6266" s="16" t="n">
        <v>6428.37</v>
      </c>
    </row>
    <row r="6267" customFormat="false" ht="15" hidden="false" customHeight="true" outlineLevel="0" collapsed="false">
      <c r="A6267" s="1" t="s">
        <v>8728</v>
      </c>
      <c r="B6267" s="1" t="s">
        <v>1844</v>
      </c>
      <c r="C6267" s="1" t="s">
        <v>2163</v>
      </c>
      <c r="D6267" s="1" t="s">
        <v>2025</v>
      </c>
      <c r="E6267" s="1" t="s">
        <v>2018</v>
      </c>
      <c r="F6267" s="16" t="n">
        <v>49</v>
      </c>
      <c r="G6267" s="16" t="n">
        <v>1971</v>
      </c>
      <c r="H6267" s="16" t="n">
        <v>2020</v>
      </c>
    </row>
    <row r="6268" customFormat="false" ht="15" hidden="false" customHeight="true" outlineLevel="0" collapsed="false">
      <c r="A6268" s="1" t="s">
        <v>8729</v>
      </c>
      <c r="B6268" s="1" t="s">
        <v>524</v>
      </c>
      <c r="C6268" s="1" t="s">
        <v>3316</v>
      </c>
      <c r="D6268" s="1" t="s">
        <v>2017</v>
      </c>
      <c r="E6268" s="1" t="s">
        <v>2018</v>
      </c>
      <c r="F6268" s="16" t="n">
        <v>0</v>
      </c>
      <c r="G6268" s="16" t="n">
        <v>8659.74</v>
      </c>
      <c r="H6268" s="16" t="n">
        <v>8659.74</v>
      </c>
    </row>
    <row r="6269" customFormat="false" ht="15" hidden="false" customHeight="true" outlineLevel="0" collapsed="false">
      <c r="A6269" s="1" t="s">
        <v>8730</v>
      </c>
      <c r="B6269" s="1" t="s">
        <v>708</v>
      </c>
      <c r="C6269" s="1" t="s">
        <v>2522</v>
      </c>
      <c r="D6269" s="1" t="s">
        <v>2017</v>
      </c>
      <c r="E6269" s="1" t="s">
        <v>2018</v>
      </c>
      <c r="F6269" s="16" t="n">
        <v>0</v>
      </c>
      <c r="G6269" s="16" t="n">
        <v>4780.19</v>
      </c>
      <c r="H6269" s="16" t="n">
        <v>4780.19</v>
      </c>
    </row>
    <row r="6270" customFormat="false" ht="15" hidden="false" customHeight="true" outlineLevel="0" collapsed="false">
      <c r="A6270" s="1" t="s">
        <v>8731</v>
      </c>
      <c r="B6270" s="1" t="s">
        <v>1052</v>
      </c>
      <c r="C6270" s="1" t="s">
        <v>2781</v>
      </c>
      <c r="D6270" s="1" t="s">
        <v>2017</v>
      </c>
      <c r="E6270" s="1" t="s">
        <v>2018</v>
      </c>
      <c r="F6270" s="16" t="n">
        <v>99</v>
      </c>
      <c r="G6270" s="16" t="n">
        <v>2386.05</v>
      </c>
      <c r="H6270" s="16" t="n">
        <v>2485.05</v>
      </c>
    </row>
    <row r="6271" customFormat="false" ht="15" hidden="false" customHeight="true" outlineLevel="0" collapsed="false">
      <c r="A6271" s="1" t="s">
        <v>8732</v>
      </c>
      <c r="B6271" s="1" t="s">
        <v>1823</v>
      </c>
      <c r="C6271" s="1" t="s">
        <v>497</v>
      </c>
      <c r="D6271" s="1" t="s">
        <v>2017</v>
      </c>
      <c r="E6271" s="1" t="s">
        <v>2018</v>
      </c>
      <c r="F6271" s="16" t="n">
        <v>0</v>
      </c>
      <c r="G6271" s="16" t="n">
        <v>9142.64</v>
      </c>
      <c r="H6271" s="16" t="n">
        <v>9142.64</v>
      </c>
    </row>
    <row r="6272" customFormat="false" ht="15" hidden="false" customHeight="true" outlineLevel="0" collapsed="false">
      <c r="A6272" s="1" t="s">
        <v>8733</v>
      </c>
      <c r="B6272" s="1" t="s">
        <v>1118</v>
      </c>
      <c r="C6272" s="1" t="s">
        <v>2292</v>
      </c>
      <c r="D6272" s="1" t="s">
        <v>2032</v>
      </c>
      <c r="E6272" s="1" t="s">
        <v>2018</v>
      </c>
      <c r="F6272" s="16" t="n">
        <v>79</v>
      </c>
      <c r="G6272" s="16" t="n">
        <v>1954.79</v>
      </c>
      <c r="H6272" s="16" t="n">
        <v>2033.79</v>
      </c>
    </row>
    <row r="6273" customFormat="false" ht="15" hidden="false" customHeight="true" outlineLevel="0" collapsed="false">
      <c r="A6273" s="1" t="s">
        <v>8734</v>
      </c>
      <c r="B6273" s="1" t="s">
        <v>1241</v>
      </c>
      <c r="C6273" s="1" t="s">
        <v>1259</v>
      </c>
      <c r="D6273" s="1" t="s">
        <v>2032</v>
      </c>
      <c r="E6273" s="1" t="s">
        <v>2018</v>
      </c>
      <c r="F6273" s="16" t="n">
        <v>0</v>
      </c>
      <c r="G6273" s="16" t="n">
        <v>8072.96</v>
      </c>
      <c r="H6273" s="16" t="n">
        <v>8072.96</v>
      </c>
    </row>
    <row r="6274" customFormat="false" ht="15" hidden="false" customHeight="true" outlineLevel="0" collapsed="false">
      <c r="A6274" s="1" t="s">
        <v>8735</v>
      </c>
      <c r="B6274" s="1" t="s">
        <v>1121</v>
      </c>
      <c r="C6274" s="1" t="s">
        <v>2561</v>
      </c>
      <c r="D6274" s="1" t="s">
        <v>2028</v>
      </c>
      <c r="E6274" s="1" t="s">
        <v>2018</v>
      </c>
      <c r="F6274" s="16" t="n">
        <v>0</v>
      </c>
      <c r="G6274" s="16" t="n">
        <v>3298.03</v>
      </c>
      <c r="H6274" s="16" t="n">
        <v>3298.03</v>
      </c>
    </row>
    <row r="6275" customFormat="false" ht="15" hidden="false" customHeight="true" outlineLevel="0" collapsed="false">
      <c r="A6275" s="1" t="s">
        <v>8736</v>
      </c>
      <c r="B6275" s="1" t="s">
        <v>923</v>
      </c>
      <c r="C6275" s="1" t="s">
        <v>2695</v>
      </c>
      <c r="D6275" s="1" t="s">
        <v>2025</v>
      </c>
      <c r="E6275" s="1" t="s">
        <v>2018</v>
      </c>
      <c r="F6275" s="16" t="n">
        <v>0</v>
      </c>
      <c r="G6275" s="16" t="n">
        <v>12374.91</v>
      </c>
      <c r="H6275" s="16" t="n">
        <v>12374.91</v>
      </c>
    </row>
    <row r="6276" customFormat="false" ht="15" hidden="false" customHeight="true" outlineLevel="0" collapsed="false">
      <c r="A6276" s="1" t="s">
        <v>8737</v>
      </c>
      <c r="B6276" s="1" t="s">
        <v>1723</v>
      </c>
      <c r="C6276" s="1" t="s">
        <v>203</v>
      </c>
      <c r="D6276" s="1" t="s">
        <v>2017</v>
      </c>
      <c r="E6276" s="1" t="s">
        <v>2045</v>
      </c>
      <c r="F6276" s="16" t="n">
        <v>0</v>
      </c>
      <c r="G6276" s="16" t="n">
        <v>6113.04</v>
      </c>
      <c r="H6276" s="16" t="n">
        <v>6113.04</v>
      </c>
    </row>
    <row r="6277" customFormat="false" ht="15" hidden="false" customHeight="true" outlineLevel="0" collapsed="false">
      <c r="A6277" s="1" t="s">
        <v>8738</v>
      </c>
      <c r="B6277" s="1" t="s">
        <v>177</v>
      </c>
      <c r="C6277" s="1" t="s">
        <v>1544</v>
      </c>
      <c r="D6277" s="1" t="s">
        <v>2025</v>
      </c>
      <c r="E6277" s="1" t="s">
        <v>2018</v>
      </c>
      <c r="F6277" s="16" t="n">
        <v>0</v>
      </c>
      <c r="G6277" s="16" t="n">
        <v>17426.76</v>
      </c>
      <c r="H6277" s="16" t="n">
        <v>17426.76</v>
      </c>
    </row>
    <row r="6278" customFormat="false" ht="15" hidden="false" customHeight="true" outlineLevel="0" collapsed="false">
      <c r="A6278" s="1" t="s">
        <v>8739</v>
      </c>
      <c r="B6278" s="1" t="s">
        <v>960</v>
      </c>
      <c r="C6278" s="1" t="s">
        <v>3112</v>
      </c>
      <c r="D6278" s="1" t="s">
        <v>2025</v>
      </c>
      <c r="E6278" s="1" t="s">
        <v>2018</v>
      </c>
      <c r="F6278" s="16" t="n">
        <v>0</v>
      </c>
      <c r="G6278" s="16" t="n">
        <v>2777.95</v>
      </c>
      <c r="H6278" s="16" t="n">
        <v>2777.95</v>
      </c>
    </row>
    <row r="6279" customFormat="false" ht="15" hidden="false" customHeight="true" outlineLevel="0" collapsed="false">
      <c r="A6279" s="1" t="s">
        <v>8740</v>
      </c>
      <c r="B6279" s="1" t="s">
        <v>222</v>
      </c>
      <c r="C6279" s="1" t="s">
        <v>2922</v>
      </c>
      <c r="D6279" s="1" t="s">
        <v>2017</v>
      </c>
      <c r="E6279" s="1" t="s">
        <v>2018</v>
      </c>
      <c r="F6279" s="16" t="n">
        <v>0</v>
      </c>
      <c r="G6279" s="16" t="n">
        <v>5508.38</v>
      </c>
      <c r="H6279" s="16" t="n">
        <v>5508.38</v>
      </c>
    </row>
    <row r="6280" customFormat="false" ht="15" hidden="false" customHeight="true" outlineLevel="0" collapsed="false">
      <c r="A6280" s="1" t="s">
        <v>8741</v>
      </c>
      <c r="B6280" s="1" t="s">
        <v>1577</v>
      </c>
      <c r="C6280" s="1" t="s">
        <v>2219</v>
      </c>
      <c r="D6280" s="1" t="s">
        <v>2017</v>
      </c>
      <c r="E6280" s="1" t="s">
        <v>2022</v>
      </c>
      <c r="F6280" s="16" t="n">
        <v>0</v>
      </c>
      <c r="G6280" s="16" t="n">
        <v>4174.27</v>
      </c>
      <c r="H6280" s="16" t="n">
        <v>4174.27</v>
      </c>
    </row>
    <row r="6281" customFormat="false" ht="15" hidden="false" customHeight="true" outlineLevel="0" collapsed="false">
      <c r="A6281" s="1" t="s">
        <v>8742</v>
      </c>
      <c r="B6281" s="1" t="s">
        <v>1052</v>
      </c>
      <c r="C6281" s="1" t="s">
        <v>1120</v>
      </c>
      <c r="D6281" s="1" t="s">
        <v>2025</v>
      </c>
      <c r="E6281" s="1" t="s">
        <v>2018</v>
      </c>
      <c r="F6281" s="16" t="n">
        <v>0</v>
      </c>
      <c r="G6281" s="16" t="n">
        <v>8869.8</v>
      </c>
      <c r="H6281" s="16" t="n">
        <v>8869.8</v>
      </c>
    </row>
    <row r="6282" customFormat="false" ht="15" hidden="false" customHeight="true" outlineLevel="0" collapsed="false">
      <c r="A6282" s="1" t="s">
        <v>8743</v>
      </c>
      <c r="B6282" s="1" t="s">
        <v>674</v>
      </c>
      <c r="C6282" s="1" t="s">
        <v>2781</v>
      </c>
      <c r="D6282" s="1" t="s">
        <v>2017</v>
      </c>
      <c r="E6282" s="1" t="s">
        <v>2022</v>
      </c>
      <c r="F6282" s="16" t="n">
        <v>0</v>
      </c>
      <c r="G6282" s="16" t="n">
        <v>4273.58</v>
      </c>
      <c r="H6282" s="16" t="n">
        <v>4273.58</v>
      </c>
    </row>
    <row r="6283" customFormat="false" ht="15" hidden="false" customHeight="true" outlineLevel="0" collapsed="false">
      <c r="A6283" s="1" t="s">
        <v>8744</v>
      </c>
      <c r="B6283" s="1" t="s">
        <v>723</v>
      </c>
      <c r="C6283" s="1" t="s">
        <v>2351</v>
      </c>
      <c r="D6283" s="1" t="s">
        <v>2017</v>
      </c>
      <c r="E6283" s="1" t="s">
        <v>2018</v>
      </c>
      <c r="F6283" s="16" t="n">
        <v>0</v>
      </c>
      <c r="G6283" s="16" t="n">
        <v>3236.25</v>
      </c>
      <c r="H6283" s="16" t="n">
        <v>3236.25</v>
      </c>
    </row>
    <row r="6284" customFormat="false" ht="15" hidden="false" customHeight="true" outlineLevel="0" collapsed="false">
      <c r="A6284" s="1" t="s">
        <v>8745</v>
      </c>
      <c r="B6284" s="1" t="s">
        <v>589</v>
      </c>
      <c r="C6284" s="1" t="s">
        <v>3025</v>
      </c>
      <c r="D6284" s="1" t="s">
        <v>2025</v>
      </c>
      <c r="E6284" s="1" t="s">
        <v>2018</v>
      </c>
      <c r="F6284" s="16" t="n">
        <v>99</v>
      </c>
      <c r="G6284" s="16" t="n">
        <v>675.24</v>
      </c>
      <c r="H6284" s="16" t="n">
        <v>774.24</v>
      </c>
    </row>
    <row r="6285" customFormat="false" ht="15" hidden="false" customHeight="true" outlineLevel="0" collapsed="false">
      <c r="A6285" s="1" t="s">
        <v>8746</v>
      </c>
      <c r="B6285" s="1" t="s">
        <v>1639</v>
      </c>
      <c r="C6285" s="1" t="s">
        <v>460</v>
      </c>
      <c r="D6285" s="1" t="s">
        <v>2021</v>
      </c>
      <c r="E6285" s="1" t="s">
        <v>2018</v>
      </c>
      <c r="F6285" s="16" t="n">
        <v>99</v>
      </c>
      <c r="G6285" s="16" t="n">
        <v>675.24</v>
      </c>
      <c r="H6285" s="16" t="n">
        <v>774.24</v>
      </c>
    </row>
    <row r="6286" customFormat="false" ht="15" hidden="false" customHeight="true" outlineLevel="0" collapsed="false">
      <c r="A6286" s="1" t="s">
        <v>8747</v>
      </c>
      <c r="B6286" s="1" t="s">
        <v>1568</v>
      </c>
      <c r="C6286" s="1" t="s">
        <v>2747</v>
      </c>
      <c r="D6286" s="1" t="s">
        <v>2017</v>
      </c>
      <c r="E6286" s="1" t="s">
        <v>2022</v>
      </c>
      <c r="F6286" s="16" t="n">
        <v>0</v>
      </c>
      <c r="G6286" s="16" t="n">
        <v>12032.72</v>
      </c>
      <c r="H6286" s="16" t="n">
        <v>12032.72</v>
      </c>
    </row>
    <row r="6287" customFormat="false" ht="15" hidden="false" customHeight="true" outlineLevel="0" collapsed="false">
      <c r="A6287" s="1" t="s">
        <v>8748</v>
      </c>
      <c r="B6287" s="1" t="s">
        <v>934</v>
      </c>
      <c r="C6287" s="1" t="s">
        <v>2716</v>
      </c>
      <c r="D6287" s="1" t="s">
        <v>2032</v>
      </c>
      <c r="E6287" s="1" t="s">
        <v>2018</v>
      </c>
      <c r="F6287" s="16" t="n">
        <v>0</v>
      </c>
      <c r="G6287" s="16" t="n">
        <v>9079.17</v>
      </c>
      <c r="H6287" s="16" t="n">
        <v>9079.17</v>
      </c>
    </row>
    <row r="6288" customFormat="false" ht="15" hidden="false" customHeight="true" outlineLevel="0" collapsed="false">
      <c r="A6288" s="1" t="s">
        <v>8749</v>
      </c>
      <c r="B6288" s="1" t="s">
        <v>166</v>
      </c>
      <c r="C6288" s="1" t="s">
        <v>739</v>
      </c>
      <c r="D6288" s="1" t="s">
        <v>2021</v>
      </c>
      <c r="E6288" s="1" t="s">
        <v>2018</v>
      </c>
      <c r="F6288" s="16" t="n">
        <v>49</v>
      </c>
      <c r="G6288" s="16" t="n">
        <v>2111.43</v>
      </c>
      <c r="H6288" s="16" t="n">
        <v>2160.43</v>
      </c>
    </row>
    <row r="6289" customFormat="false" ht="15" hidden="false" customHeight="true" outlineLevel="0" collapsed="false">
      <c r="A6289" s="1" t="s">
        <v>8750</v>
      </c>
      <c r="B6289" s="1" t="s">
        <v>1889</v>
      </c>
      <c r="C6289" s="1" t="s">
        <v>1851</v>
      </c>
      <c r="D6289" s="1" t="s">
        <v>2025</v>
      </c>
      <c r="E6289" s="1" t="s">
        <v>2018</v>
      </c>
      <c r="F6289" s="16" t="n">
        <v>0</v>
      </c>
      <c r="G6289" s="16" t="n">
        <v>3823.6</v>
      </c>
      <c r="H6289" s="16" t="n">
        <v>3823.6</v>
      </c>
    </row>
    <row r="6290" customFormat="false" ht="15" hidden="false" customHeight="true" outlineLevel="0" collapsed="false">
      <c r="A6290" s="1" t="s">
        <v>8751</v>
      </c>
      <c r="B6290" s="1" t="s">
        <v>1269</v>
      </c>
      <c r="C6290" s="1" t="s">
        <v>2396</v>
      </c>
      <c r="D6290" s="1" t="s">
        <v>2017</v>
      </c>
      <c r="E6290" s="1" t="s">
        <v>2018</v>
      </c>
      <c r="F6290" s="16" t="n">
        <v>0</v>
      </c>
      <c r="G6290" s="16" t="n">
        <v>14662.4</v>
      </c>
      <c r="H6290" s="16" t="n">
        <v>14662.4</v>
      </c>
    </row>
    <row r="6291" customFormat="false" ht="15" hidden="false" customHeight="true" outlineLevel="0" collapsed="false">
      <c r="A6291" s="1" t="s">
        <v>8752</v>
      </c>
      <c r="B6291" s="1" t="s">
        <v>543</v>
      </c>
      <c r="C6291" s="1" t="s">
        <v>2733</v>
      </c>
      <c r="D6291" s="1" t="s">
        <v>2025</v>
      </c>
      <c r="E6291" s="1" t="s">
        <v>2018</v>
      </c>
      <c r="F6291" s="16" t="n">
        <v>49</v>
      </c>
      <c r="G6291" s="16" t="n">
        <v>2374.52</v>
      </c>
      <c r="H6291" s="16" t="n">
        <v>2423.52</v>
      </c>
    </row>
    <row r="6292" customFormat="false" ht="15" hidden="false" customHeight="true" outlineLevel="0" collapsed="false">
      <c r="A6292" s="1" t="s">
        <v>8753</v>
      </c>
      <c r="B6292" s="1" t="s">
        <v>700</v>
      </c>
      <c r="C6292" s="1" t="s">
        <v>497</v>
      </c>
      <c r="D6292" s="1" t="s">
        <v>2025</v>
      </c>
      <c r="E6292" s="1" t="s">
        <v>2018</v>
      </c>
      <c r="F6292" s="16" t="n">
        <v>99</v>
      </c>
      <c r="G6292" s="16" t="n">
        <v>1603.35</v>
      </c>
      <c r="H6292" s="16" t="n">
        <v>1702.35</v>
      </c>
    </row>
    <row r="6293" customFormat="false" ht="15" hidden="false" customHeight="true" outlineLevel="0" collapsed="false">
      <c r="A6293" s="1" t="s">
        <v>8754</v>
      </c>
      <c r="B6293" s="1" t="s">
        <v>923</v>
      </c>
      <c r="C6293" s="1" t="s">
        <v>808</v>
      </c>
      <c r="D6293" s="1" t="s">
        <v>2017</v>
      </c>
      <c r="E6293" s="1" t="s">
        <v>2018</v>
      </c>
      <c r="F6293" s="16" t="n">
        <v>0</v>
      </c>
      <c r="G6293" s="16" t="n">
        <v>3292.86</v>
      </c>
      <c r="H6293" s="16" t="n">
        <v>3292.86</v>
      </c>
    </row>
    <row r="6294" customFormat="false" ht="15" hidden="false" customHeight="true" outlineLevel="0" collapsed="false">
      <c r="A6294" s="1" t="s">
        <v>8755</v>
      </c>
      <c r="B6294" s="1" t="s">
        <v>895</v>
      </c>
      <c r="C6294" s="1" t="s">
        <v>1646</v>
      </c>
      <c r="D6294" s="1" t="s">
        <v>2028</v>
      </c>
      <c r="E6294" s="1" t="s">
        <v>2018</v>
      </c>
      <c r="F6294" s="16" t="n">
        <v>0</v>
      </c>
      <c r="G6294" s="16" t="n">
        <v>7366.45</v>
      </c>
      <c r="H6294" s="16" t="n">
        <v>7366.45</v>
      </c>
    </row>
    <row r="6295" customFormat="false" ht="15" hidden="false" customHeight="true" outlineLevel="0" collapsed="false">
      <c r="A6295" s="1" t="s">
        <v>8756</v>
      </c>
      <c r="B6295" s="1" t="s">
        <v>1670</v>
      </c>
      <c r="C6295" s="1" t="s">
        <v>2317</v>
      </c>
      <c r="D6295" s="1" t="s">
        <v>2021</v>
      </c>
      <c r="E6295" s="1" t="s">
        <v>2018</v>
      </c>
      <c r="F6295" s="16" t="n">
        <v>0</v>
      </c>
      <c r="G6295" s="16" t="n">
        <v>6834.66</v>
      </c>
      <c r="H6295" s="16" t="n">
        <v>6834.66</v>
      </c>
    </row>
    <row r="6296" customFormat="false" ht="15" hidden="false" customHeight="true" outlineLevel="0" collapsed="false">
      <c r="A6296" s="1" t="s">
        <v>8757</v>
      </c>
      <c r="B6296" s="1" t="s">
        <v>429</v>
      </c>
      <c r="C6296" s="1" t="s">
        <v>3610</v>
      </c>
      <c r="D6296" s="1" t="s">
        <v>2025</v>
      </c>
      <c r="E6296" s="1" t="s">
        <v>2018</v>
      </c>
      <c r="F6296" s="16" t="n">
        <v>0</v>
      </c>
      <c r="G6296" s="16" t="n">
        <v>6548.82</v>
      </c>
      <c r="H6296" s="16" t="n">
        <v>6548.82</v>
      </c>
    </row>
    <row r="6297" customFormat="false" ht="15" hidden="false" customHeight="true" outlineLevel="0" collapsed="false">
      <c r="A6297" s="1" t="s">
        <v>8758</v>
      </c>
      <c r="B6297" s="1" t="s">
        <v>1473</v>
      </c>
      <c r="C6297" s="1" t="s">
        <v>1866</v>
      </c>
      <c r="D6297" s="1" t="s">
        <v>2017</v>
      </c>
      <c r="E6297" s="1" t="s">
        <v>2018</v>
      </c>
      <c r="F6297" s="16" t="n">
        <v>99</v>
      </c>
      <c r="G6297" s="16" t="n">
        <v>2374.52</v>
      </c>
      <c r="H6297" s="16" t="n">
        <v>2473.52</v>
      </c>
    </row>
    <row r="6298" customFormat="false" ht="15" hidden="false" customHeight="true" outlineLevel="0" collapsed="false">
      <c r="A6298" s="1" t="s">
        <v>8759</v>
      </c>
      <c r="B6298" s="1" t="s">
        <v>1510</v>
      </c>
      <c r="C6298" s="1" t="s">
        <v>2154</v>
      </c>
      <c r="D6298" s="1" t="s">
        <v>2025</v>
      </c>
      <c r="E6298" s="1" t="s">
        <v>2018</v>
      </c>
      <c r="F6298" s="16" t="n">
        <v>0</v>
      </c>
      <c r="G6298" s="16" t="n">
        <v>2537.35</v>
      </c>
      <c r="H6298" s="16" t="n">
        <v>2537.35</v>
      </c>
    </row>
    <row r="6299" customFormat="false" ht="15" hidden="false" customHeight="true" outlineLevel="0" collapsed="false">
      <c r="A6299" s="1" t="s">
        <v>8760</v>
      </c>
      <c r="B6299" s="1" t="s">
        <v>1680</v>
      </c>
      <c r="C6299" s="1" t="s">
        <v>914</v>
      </c>
      <c r="D6299" s="1" t="s">
        <v>2055</v>
      </c>
      <c r="E6299" s="1" t="s">
        <v>2018</v>
      </c>
      <c r="F6299" s="16" t="n">
        <v>0</v>
      </c>
      <c r="G6299" s="16" t="n">
        <v>10492.11</v>
      </c>
      <c r="H6299" s="16" t="n">
        <v>10492.11</v>
      </c>
    </row>
    <row r="6300" customFormat="false" ht="15" hidden="false" customHeight="true" outlineLevel="0" collapsed="false">
      <c r="A6300" s="1" t="s">
        <v>8761</v>
      </c>
      <c r="B6300" s="1" t="s">
        <v>592</v>
      </c>
      <c r="C6300" s="1" t="s">
        <v>2396</v>
      </c>
      <c r="D6300" s="1" t="s">
        <v>2055</v>
      </c>
      <c r="E6300" s="1" t="s">
        <v>2018</v>
      </c>
      <c r="F6300" s="16" t="n">
        <v>0</v>
      </c>
      <c r="G6300" s="16" t="n">
        <v>13594.81</v>
      </c>
      <c r="H6300" s="16" t="n">
        <v>13594.81</v>
      </c>
    </row>
    <row r="6301" customFormat="false" ht="15" hidden="false" customHeight="true" outlineLevel="0" collapsed="false">
      <c r="A6301" s="1" t="s">
        <v>8762</v>
      </c>
      <c r="B6301" s="1" t="s">
        <v>1082</v>
      </c>
      <c r="C6301" s="1" t="s">
        <v>767</v>
      </c>
      <c r="D6301" s="1" t="s">
        <v>2055</v>
      </c>
      <c r="E6301" s="1" t="s">
        <v>2018</v>
      </c>
      <c r="F6301" s="16" t="n">
        <v>0</v>
      </c>
      <c r="G6301" s="16" t="n">
        <v>4641.27</v>
      </c>
      <c r="H6301" s="16" t="n">
        <v>4641.27</v>
      </c>
    </row>
    <row r="6302" customFormat="false" ht="15" hidden="false" customHeight="true" outlineLevel="0" collapsed="false">
      <c r="A6302" s="1" t="s">
        <v>8763</v>
      </c>
      <c r="B6302" s="1" t="s">
        <v>1115</v>
      </c>
      <c r="C6302" s="1" t="s">
        <v>221</v>
      </c>
      <c r="D6302" s="1" t="s">
        <v>2021</v>
      </c>
      <c r="E6302" s="1" t="s">
        <v>2018</v>
      </c>
      <c r="F6302" s="16" t="n">
        <v>0</v>
      </c>
      <c r="G6302" s="16" t="n">
        <v>2785.34</v>
      </c>
      <c r="H6302" s="16" t="n">
        <v>2785.34</v>
      </c>
    </row>
    <row r="6303" customFormat="false" ht="15" hidden="false" customHeight="true" outlineLevel="0" collapsed="false">
      <c r="A6303" s="1" t="s">
        <v>8764</v>
      </c>
      <c r="B6303" s="1" t="s">
        <v>1852</v>
      </c>
      <c r="C6303" s="1" t="s">
        <v>1291</v>
      </c>
      <c r="D6303" s="1" t="s">
        <v>2025</v>
      </c>
      <c r="E6303" s="1" t="s">
        <v>2018</v>
      </c>
      <c r="F6303" s="16" t="n">
        <v>0</v>
      </c>
      <c r="G6303" s="16" t="n">
        <v>3194.21</v>
      </c>
      <c r="H6303" s="16" t="n">
        <v>3194.21</v>
      </c>
    </row>
    <row r="6304" customFormat="false" ht="15" hidden="false" customHeight="true" outlineLevel="0" collapsed="false">
      <c r="A6304" s="1" t="s">
        <v>8765</v>
      </c>
      <c r="B6304" s="1" t="s">
        <v>1782</v>
      </c>
      <c r="C6304" s="1" t="s">
        <v>568</v>
      </c>
      <c r="D6304" s="1" t="s">
        <v>2025</v>
      </c>
      <c r="E6304" s="1" t="s">
        <v>2018</v>
      </c>
      <c r="F6304" s="16" t="n">
        <v>0</v>
      </c>
      <c r="G6304" s="16" t="n">
        <v>3340.76</v>
      </c>
      <c r="H6304" s="16" t="n">
        <v>3340.76</v>
      </c>
    </row>
    <row r="6305" customFormat="false" ht="15" hidden="false" customHeight="true" outlineLevel="0" collapsed="false">
      <c r="A6305" s="1" t="s">
        <v>8766</v>
      </c>
      <c r="B6305" s="1" t="s">
        <v>1677</v>
      </c>
      <c r="C6305" s="1" t="s">
        <v>1661</v>
      </c>
      <c r="D6305" s="1" t="s">
        <v>2017</v>
      </c>
      <c r="E6305" s="1" t="s">
        <v>2018</v>
      </c>
      <c r="F6305" s="16" t="n">
        <v>0</v>
      </c>
      <c r="G6305" s="16" t="n">
        <v>4914.12</v>
      </c>
      <c r="H6305" s="16" t="n">
        <v>4914.12</v>
      </c>
    </row>
    <row r="6306" customFormat="false" ht="15" hidden="false" customHeight="true" outlineLevel="0" collapsed="false">
      <c r="A6306" s="1" t="s">
        <v>8767</v>
      </c>
      <c r="B6306" s="1" t="s">
        <v>849</v>
      </c>
      <c r="C6306" s="1" t="s">
        <v>1590</v>
      </c>
      <c r="D6306" s="1" t="s">
        <v>2032</v>
      </c>
      <c r="E6306" s="1" t="s">
        <v>2018</v>
      </c>
      <c r="F6306" s="16" t="n">
        <v>79</v>
      </c>
      <c r="G6306" s="16" t="n">
        <v>1603.35</v>
      </c>
      <c r="H6306" s="16" t="n">
        <v>1682.35</v>
      </c>
    </row>
    <row r="6307" customFormat="false" ht="15" hidden="false" customHeight="true" outlineLevel="0" collapsed="false">
      <c r="A6307" s="1" t="s">
        <v>8768</v>
      </c>
      <c r="B6307" s="1" t="s">
        <v>1193</v>
      </c>
      <c r="C6307" s="1" t="s">
        <v>5060</v>
      </c>
      <c r="D6307" s="1" t="s">
        <v>2017</v>
      </c>
      <c r="E6307" s="1" t="s">
        <v>2018</v>
      </c>
      <c r="F6307" s="16" t="n">
        <v>0</v>
      </c>
      <c r="G6307" s="16" t="n">
        <v>11455.5</v>
      </c>
      <c r="H6307" s="16" t="n">
        <v>11455.5</v>
      </c>
    </row>
    <row r="6308" customFormat="false" ht="15" hidden="false" customHeight="true" outlineLevel="0" collapsed="false">
      <c r="A6308" s="1" t="s">
        <v>8769</v>
      </c>
      <c r="B6308" s="1" t="s">
        <v>1169</v>
      </c>
      <c r="C6308" s="1" t="s">
        <v>2595</v>
      </c>
      <c r="D6308" s="1" t="s">
        <v>2032</v>
      </c>
      <c r="E6308" s="1" t="s">
        <v>2018</v>
      </c>
      <c r="F6308" s="16" t="n">
        <v>0</v>
      </c>
      <c r="G6308" s="16" t="n">
        <v>7147.39</v>
      </c>
      <c r="H6308" s="16" t="n">
        <v>7147.39</v>
      </c>
    </row>
    <row r="6309" customFormat="false" ht="15" hidden="false" customHeight="true" outlineLevel="0" collapsed="false">
      <c r="A6309" s="1" t="s">
        <v>8770</v>
      </c>
      <c r="B6309" s="1" t="s">
        <v>708</v>
      </c>
      <c r="C6309" s="1" t="s">
        <v>3319</v>
      </c>
      <c r="D6309" s="1" t="s">
        <v>2028</v>
      </c>
      <c r="E6309" s="1" t="s">
        <v>2018</v>
      </c>
      <c r="F6309" s="16" t="n">
        <v>79</v>
      </c>
      <c r="G6309" s="16" t="n">
        <v>637.73</v>
      </c>
      <c r="H6309" s="16" t="n">
        <v>716.73</v>
      </c>
    </row>
    <row r="6310" customFormat="false" ht="15" hidden="false" customHeight="true" outlineLevel="0" collapsed="false">
      <c r="A6310" s="1" t="s">
        <v>8771</v>
      </c>
      <c r="B6310" s="1" t="s">
        <v>494</v>
      </c>
      <c r="C6310" s="1" t="s">
        <v>2756</v>
      </c>
      <c r="D6310" s="1" t="s">
        <v>2032</v>
      </c>
      <c r="E6310" s="1" t="s">
        <v>2018</v>
      </c>
      <c r="F6310" s="16" t="n">
        <v>0</v>
      </c>
      <c r="G6310" s="16" t="n">
        <v>24343.4</v>
      </c>
      <c r="H6310" s="16" t="n">
        <v>24343.4</v>
      </c>
    </row>
    <row r="6311" customFormat="false" ht="15" hidden="false" customHeight="true" outlineLevel="0" collapsed="false">
      <c r="A6311" s="1" t="s">
        <v>8772</v>
      </c>
      <c r="B6311" s="1" t="s">
        <v>1591</v>
      </c>
      <c r="C6311" s="1" t="s">
        <v>4233</v>
      </c>
      <c r="D6311" s="1" t="s">
        <v>2025</v>
      </c>
      <c r="E6311" s="1" t="s">
        <v>2022</v>
      </c>
      <c r="F6311" s="16" t="n">
        <v>99</v>
      </c>
      <c r="G6311" s="16" t="n">
        <v>311.15</v>
      </c>
      <c r="H6311" s="16" t="n">
        <v>410.15</v>
      </c>
    </row>
    <row r="6312" customFormat="false" ht="15" hidden="false" customHeight="true" outlineLevel="0" collapsed="false">
      <c r="A6312" s="1" t="s">
        <v>8773</v>
      </c>
      <c r="B6312" s="1" t="s">
        <v>1862</v>
      </c>
      <c r="C6312" s="1" t="s">
        <v>1219</v>
      </c>
      <c r="D6312" s="1" t="s">
        <v>2021</v>
      </c>
      <c r="E6312" s="1" t="s">
        <v>2018</v>
      </c>
      <c r="F6312" s="16" t="n">
        <v>0</v>
      </c>
      <c r="G6312" s="16" t="n">
        <v>4285.58</v>
      </c>
      <c r="H6312" s="16" t="n">
        <v>4285.58</v>
      </c>
    </row>
    <row r="6313" customFormat="false" ht="15" hidden="false" customHeight="true" outlineLevel="0" collapsed="false">
      <c r="A6313" s="1" t="s">
        <v>8774</v>
      </c>
      <c r="B6313" s="1" t="s">
        <v>1343</v>
      </c>
      <c r="C6313" s="1" t="s">
        <v>2122</v>
      </c>
      <c r="D6313" s="1" t="s">
        <v>2025</v>
      </c>
      <c r="E6313" s="1" t="s">
        <v>2018</v>
      </c>
      <c r="F6313" s="16" t="n">
        <v>0</v>
      </c>
      <c r="G6313" s="16" t="n">
        <v>6726.75</v>
      </c>
      <c r="H6313" s="16" t="n">
        <v>6726.75</v>
      </c>
    </row>
    <row r="6314" customFormat="false" ht="15" hidden="false" customHeight="true" outlineLevel="0" collapsed="false">
      <c r="A6314" s="1" t="s">
        <v>8775</v>
      </c>
      <c r="B6314" s="1" t="s">
        <v>1372</v>
      </c>
      <c r="C6314" s="1" t="s">
        <v>3448</v>
      </c>
      <c r="D6314" s="1" t="s">
        <v>2017</v>
      </c>
      <c r="E6314" s="1" t="s">
        <v>2018</v>
      </c>
      <c r="F6314" s="16" t="n">
        <v>0</v>
      </c>
      <c r="G6314" s="16" t="n">
        <v>21671.17</v>
      </c>
      <c r="H6314" s="16" t="n">
        <v>21671.17</v>
      </c>
    </row>
    <row r="6315" customFormat="false" ht="15" hidden="false" customHeight="true" outlineLevel="0" collapsed="false">
      <c r="A6315" s="1" t="s">
        <v>8776</v>
      </c>
      <c r="B6315" s="1" t="s">
        <v>1107</v>
      </c>
      <c r="C6315" s="1" t="s">
        <v>817</v>
      </c>
      <c r="D6315" s="1" t="s">
        <v>2017</v>
      </c>
      <c r="E6315" s="1" t="s">
        <v>2018</v>
      </c>
      <c r="F6315" s="16" t="n">
        <v>0</v>
      </c>
      <c r="G6315" s="16" t="n">
        <v>16146.46</v>
      </c>
      <c r="H6315" s="16" t="n">
        <v>16146.46</v>
      </c>
    </row>
    <row r="6316" customFormat="false" ht="15" hidden="false" customHeight="true" outlineLevel="0" collapsed="false">
      <c r="A6316" s="1" t="s">
        <v>8777</v>
      </c>
      <c r="B6316" s="1" t="s">
        <v>1145</v>
      </c>
      <c r="C6316" s="1" t="s">
        <v>1800</v>
      </c>
      <c r="D6316" s="1" t="s">
        <v>2017</v>
      </c>
      <c r="E6316" s="1" t="s">
        <v>2018</v>
      </c>
      <c r="F6316" s="16" t="n">
        <v>0</v>
      </c>
      <c r="G6316" s="16" t="n">
        <v>11793.89</v>
      </c>
      <c r="H6316" s="16" t="n">
        <v>11793.89</v>
      </c>
    </row>
    <row r="6317" customFormat="false" ht="15" hidden="false" customHeight="true" outlineLevel="0" collapsed="false">
      <c r="A6317" s="1" t="s">
        <v>8778</v>
      </c>
      <c r="B6317" s="1" t="s">
        <v>1473</v>
      </c>
      <c r="C6317" s="1" t="s">
        <v>2710</v>
      </c>
      <c r="D6317" s="1" t="s">
        <v>2021</v>
      </c>
      <c r="E6317" s="1" t="s">
        <v>2018</v>
      </c>
      <c r="F6317" s="16" t="n">
        <v>0</v>
      </c>
      <c r="G6317" s="16" t="n">
        <v>7163.69</v>
      </c>
      <c r="H6317" s="16" t="n">
        <v>7163.69</v>
      </c>
    </row>
    <row r="6318" customFormat="false" ht="15" hidden="false" customHeight="true" outlineLevel="0" collapsed="false">
      <c r="A6318" s="1" t="s">
        <v>8779</v>
      </c>
      <c r="B6318" s="1" t="s">
        <v>1145</v>
      </c>
      <c r="C6318" s="1" t="s">
        <v>1232</v>
      </c>
      <c r="D6318" s="1" t="s">
        <v>2055</v>
      </c>
      <c r="E6318" s="1" t="s">
        <v>2018</v>
      </c>
      <c r="F6318" s="16" t="n">
        <v>99</v>
      </c>
      <c r="G6318" s="16" t="n">
        <v>482.17</v>
      </c>
      <c r="H6318" s="16" t="n">
        <v>581.17</v>
      </c>
    </row>
    <row r="6319" customFormat="false" ht="15" hidden="false" customHeight="true" outlineLevel="0" collapsed="false">
      <c r="A6319" s="1" t="s">
        <v>8780</v>
      </c>
      <c r="B6319" s="1" t="s">
        <v>1319</v>
      </c>
      <c r="C6319" s="1" t="s">
        <v>2364</v>
      </c>
      <c r="D6319" s="1" t="s">
        <v>2021</v>
      </c>
      <c r="E6319" s="1" t="s">
        <v>2018</v>
      </c>
      <c r="F6319" s="16" t="n">
        <v>0</v>
      </c>
      <c r="G6319" s="16" t="n">
        <v>4914.12</v>
      </c>
      <c r="H6319" s="16" t="n">
        <v>4914.12</v>
      </c>
    </row>
    <row r="6320" customFormat="false" ht="15" hidden="false" customHeight="true" outlineLevel="0" collapsed="false">
      <c r="A6320" s="1" t="s">
        <v>8781</v>
      </c>
      <c r="B6320" s="1" t="s">
        <v>1473</v>
      </c>
      <c r="C6320" s="1" t="s">
        <v>2848</v>
      </c>
      <c r="D6320" s="1" t="s">
        <v>2055</v>
      </c>
      <c r="E6320" s="1" t="s">
        <v>2018</v>
      </c>
      <c r="F6320" s="16" t="n">
        <v>49</v>
      </c>
      <c r="G6320" s="16" t="n">
        <v>295.59</v>
      </c>
      <c r="H6320" s="16" t="n">
        <v>344.59</v>
      </c>
    </row>
    <row r="6321" customFormat="false" ht="15" hidden="false" customHeight="true" outlineLevel="0" collapsed="false">
      <c r="A6321" s="1" t="s">
        <v>8782</v>
      </c>
      <c r="B6321" s="1" t="s">
        <v>1145</v>
      </c>
      <c r="C6321" s="1" t="s">
        <v>1699</v>
      </c>
      <c r="D6321" s="1" t="s">
        <v>2032</v>
      </c>
      <c r="E6321" s="1" t="s">
        <v>2045</v>
      </c>
      <c r="F6321" s="16" t="n">
        <v>0</v>
      </c>
      <c r="G6321" s="16" t="n">
        <v>9110.44</v>
      </c>
      <c r="H6321" s="16" t="n">
        <v>9110.44</v>
      </c>
    </row>
    <row r="6322" customFormat="false" ht="15" hidden="false" customHeight="true" outlineLevel="0" collapsed="false">
      <c r="A6322" s="1" t="s">
        <v>8783</v>
      </c>
      <c r="B6322" s="1" t="s">
        <v>1079</v>
      </c>
      <c r="C6322" s="1" t="s">
        <v>4233</v>
      </c>
      <c r="D6322" s="1" t="s">
        <v>2021</v>
      </c>
      <c r="E6322" s="1" t="s">
        <v>2018</v>
      </c>
      <c r="F6322" s="16" t="n">
        <v>0</v>
      </c>
      <c r="G6322" s="16" t="n">
        <v>4780.19</v>
      </c>
      <c r="H6322" s="16" t="n">
        <v>4780.19</v>
      </c>
    </row>
    <row r="6323" customFormat="false" ht="15" hidden="false" customHeight="true" outlineLevel="0" collapsed="false">
      <c r="A6323" s="1" t="s">
        <v>8784</v>
      </c>
      <c r="B6323" s="1" t="s">
        <v>1583</v>
      </c>
      <c r="C6323" s="1" t="s">
        <v>1156</v>
      </c>
      <c r="D6323" s="1" t="s">
        <v>2055</v>
      </c>
      <c r="E6323" s="1" t="s">
        <v>2018</v>
      </c>
      <c r="F6323" s="16" t="n">
        <v>79</v>
      </c>
      <c r="G6323" s="16" t="n">
        <v>675.24</v>
      </c>
      <c r="H6323" s="16" t="n">
        <v>754.24</v>
      </c>
    </row>
    <row r="6324" customFormat="false" ht="15" hidden="false" customHeight="true" outlineLevel="0" collapsed="false">
      <c r="A6324" s="1" t="s">
        <v>8785</v>
      </c>
      <c r="B6324" s="1" t="s">
        <v>1809</v>
      </c>
      <c r="C6324" s="1" t="s">
        <v>2133</v>
      </c>
      <c r="D6324" s="1" t="s">
        <v>2017</v>
      </c>
      <c r="E6324" s="1" t="s">
        <v>2018</v>
      </c>
      <c r="F6324" s="16" t="n">
        <v>0</v>
      </c>
      <c r="G6324" s="16" t="n">
        <v>8449.89</v>
      </c>
      <c r="H6324" s="16" t="n">
        <v>8449.89</v>
      </c>
    </row>
    <row r="6325" customFormat="false" ht="15" hidden="false" customHeight="true" outlineLevel="0" collapsed="false">
      <c r="A6325" s="1" t="s">
        <v>8786</v>
      </c>
      <c r="B6325" s="1" t="s">
        <v>1187</v>
      </c>
      <c r="C6325" s="1" t="s">
        <v>5128</v>
      </c>
      <c r="D6325" s="1" t="s">
        <v>2025</v>
      </c>
      <c r="E6325" s="1" t="s">
        <v>2018</v>
      </c>
      <c r="F6325" s="16" t="n">
        <v>0</v>
      </c>
      <c r="G6325" s="16" t="n">
        <v>4177</v>
      </c>
      <c r="H6325" s="16" t="n">
        <v>4177</v>
      </c>
    </row>
    <row r="6326" customFormat="false" ht="15" hidden="false" customHeight="true" outlineLevel="0" collapsed="false">
      <c r="A6326" s="1" t="s">
        <v>8787</v>
      </c>
      <c r="B6326" s="1" t="s">
        <v>1145</v>
      </c>
      <c r="C6326" s="1" t="s">
        <v>865</v>
      </c>
      <c r="D6326" s="1" t="s">
        <v>2017</v>
      </c>
      <c r="E6326" s="1" t="s">
        <v>2045</v>
      </c>
      <c r="F6326" s="16" t="n">
        <v>79</v>
      </c>
      <c r="G6326" s="16" t="n">
        <v>600.22</v>
      </c>
      <c r="H6326" s="16" t="n">
        <v>679.22</v>
      </c>
    </row>
    <row r="6327" customFormat="false" ht="15" hidden="false" customHeight="true" outlineLevel="0" collapsed="false">
      <c r="A6327" s="1" t="s">
        <v>8788</v>
      </c>
      <c r="B6327" s="1" t="s">
        <v>1862</v>
      </c>
      <c r="C6327" s="1" t="s">
        <v>1219</v>
      </c>
      <c r="D6327" s="1" t="s">
        <v>2017</v>
      </c>
      <c r="E6327" s="1" t="s">
        <v>2018</v>
      </c>
      <c r="F6327" s="16" t="n">
        <v>0</v>
      </c>
      <c r="G6327" s="16" t="n">
        <v>10343.4</v>
      </c>
      <c r="H6327" s="16" t="n">
        <v>10343.4</v>
      </c>
    </row>
    <row r="6328" customFormat="false" ht="15" hidden="false" customHeight="true" outlineLevel="0" collapsed="false">
      <c r="A6328" s="1" t="s">
        <v>8789</v>
      </c>
      <c r="B6328" s="1" t="s">
        <v>1806</v>
      </c>
      <c r="C6328" s="1" t="s">
        <v>1763</v>
      </c>
      <c r="D6328" s="1" t="s">
        <v>2017</v>
      </c>
      <c r="E6328" s="1" t="s">
        <v>2018</v>
      </c>
      <c r="F6328" s="16" t="n">
        <v>0</v>
      </c>
      <c r="G6328" s="16" t="n">
        <v>3335.94</v>
      </c>
      <c r="H6328" s="16" t="n">
        <v>3335.94</v>
      </c>
    </row>
    <row r="6329" customFormat="false" ht="15" hidden="false" customHeight="true" outlineLevel="0" collapsed="false">
      <c r="A6329" s="1" t="s">
        <v>8790</v>
      </c>
      <c r="B6329" s="1" t="s">
        <v>264</v>
      </c>
      <c r="C6329" s="1" t="s">
        <v>651</v>
      </c>
      <c r="D6329" s="1" t="s">
        <v>2025</v>
      </c>
      <c r="E6329" s="1" t="s">
        <v>2018</v>
      </c>
      <c r="F6329" s="16" t="n">
        <v>0</v>
      </c>
      <c r="G6329" s="16" t="n">
        <v>4707.12</v>
      </c>
      <c r="H6329" s="16" t="n">
        <v>4707.12</v>
      </c>
    </row>
    <row r="6330" customFormat="false" ht="15" hidden="false" customHeight="true" outlineLevel="0" collapsed="false">
      <c r="A6330" s="1" t="s">
        <v>8791</v>
      </c>
      <c r="B6330" s="1" t="s">
        <v>918</v>
      </c>
      <c r="C6330" s="1" t="s">
        <v>3286</v>
      </c>
      <c r="D6330" s="1" t="s">
        <v>2021</v>
      </c>
      <c r="E6330" s="1" t="s">
        <v>2018</v>
      </c>
      <c r="F6330" s="16" t="n">
        <v>0</v>
      </c>
      <c r="G6330" s="16" t="n">
        <v>2512.74</v>
      </c>
      <c r="H6330" s="16" t="n">
        <v>2512.74</v>
      </c>
    </row>
    <row r="6331" customFormat="false" ht="15" hidden="false" customHeight="true" outlineLevel="0" collapsed="false">
      <c r="A6331" s="1" t="s">
        <v>8792</v>
      </c>
      <c r="B6331" s="1" t="s">
        <v>1809</v>
      </c>
      <c r="C6331" s="1" t="s">
        <v>1655</v>
      </c>
      <c r="D6331" s="1" t="s">
        <v>2017</v>
      </c>
      <c r="E6331" s="1" t="s">
        <v>2018</v>
      </c>
      <c r="F6331" s="16" t="n">
        <v>0</v>
      </c>
      <c r="G6331" s="16" t="n">
        <v>4336.02</v>
      </c>
      <c r="H6331" s="16" t="n">
        <v>4336.02</v>
      </c>
    </row>
    <row r="6332" customFormat="false" ht="15" hidden="false" customHeight="true" outlineLevel="0" collapsed="false">
      <c r="A6332" s="1" t="s">
        <v>8793</v>
      </c>
      <c r="B6332" s="1" t="s">
        <v>299</v>
      </c>
      <c r="C6332" s="1" t="s">
        <v>2460</v>
      </c>
      <c r="D6332" s="1" t="s">
        <v>2017</v>
      </c>
      <c r="E6332" s="1" t="s">
        <v>2018</v>
      </c>
      <c r="F6332" s="16" t="n">
        <v>79</v>
      </c>
      <c r="G6332" s="16" t="n">
        <v>1639.68</v>
      </c>
      <c r="H6332" s="16" t="n">
        <v>1718.68</v>
      </c>
    </row>
    <row r="6333" customFormat="false" ht="15" hidden="false" customHeight="true" outlineLevel="0" collapsed="false">
      <c r="A6333" s="1" t="s">
        <v>8794</v>
      </c>
      <c r="B6333" s="1" t="s">
        <v>1502</v>
      </c>
      <c r="C6333" s="1" t="s">
        <v>2047</v>
      </c>
      <c r="D6333" s="1" t="s">
        <v>2017</v>
      </c>
      <c r="E6333" s="1" t="s">
        <v>2045</v>
      </c>
      <c r="F6333" s="16" t="n">
        <v>0</v>
      </c>
      <c r="G6333" s="16" t="n">
        <v>3967.69</v>
      </c>
      <c r="H6333" s="16" t="n">
        <v>3967.69</v>
      </c>
    </row>
    <row r="6334" customFormat="false" ht="15" hidden="false" customHeight="true" outlineLevel="0" collapsed="false">
      <c r="A6334" s="1" t="s">
        <v>8795</v>
      </c>
      <c r="B6334" s="1" t="s">
        <v>755</v>
      </c>
      <c r="C6334" s="1" t="s">
        <v>1265</v>
      </c>
      <c r="D6334" s="1" t="s">
        <v>2017</v>
      </c>
      <c r="E6334" s="1" t="s">
        <v>2084</v>
      </c>
      <c r="F6334" s="16" t="n">
        <v>0</v>
      </c>
      <c r="G6334" s="16" t="n">
        <v>7920.8</v>
      </c>
      <c r="H6334" s="16" t="n">
        <v>7920.8</v>
      </c>
    </row>
    <row r="6335" customFormat="false" ht="15" hidden="false" customHeight="true" outlineLevel="0" collapsed="false">
      <c r="A6335" s="1" t="s">
        <v>8796</v>
      </c>
      <c r="B6335" s="1" t="s">
        <v>1522</v>
      </c>
      <c r="C6335" s="1" t="s">
        <v>2386</v>
      </c>
      <c r="D6335" s="1" t="s">
        <v>2017</v>
      </c>
      <c r="E6335" s="1" t="s">
        <v>2018</v>
      </c>
      <c r="F6335" s="16" t="n">
        <v>0</v>
      </c>
      <c r="G6335" s="16" t="n">
        <v>17038.07</v>
      </c>
      <c r="H6335" s="16" t="n">
        <v>17038.07</v>
      </c>
    </row>
    <row r="6336" customFormat="false" ht="15" hidden="false" customHeight="true" outlineLevel="0" collapsed="false">
      <c r="A6336" s="1" t="s">
        <v>8797</v>
      </c>
      <c r="B6336" s="1" t="s">
        <v>939</v>
      </c>
      <c r="C6336" s="1" t="s">
        <v>3469</v>
      </c>
      <c r="D6336" s="1" t="s">
        <v>2017</v>
      </c>
      <c r="E6336" s="1" t="s">
        <v>2018</v>
      </c>
      <c r="F6336" s="16" t="n">
        <v>79</v>
      </c>
      <c r="G6336" s="16" t="n">
        <v>623</v>
      </c>
      <c r="H6336" s="16" t="n">
        <v>702</v>
      </c>
    </row>
    <row r="6337" customFormat="false" ht="15" hidden="false" customHeight="true" outlineLevel="0" collapsed="false">
      <c r="A6337" s="1" t="s">
        <v>8798</v>
      </c>
      <c r="B6337" s="1" t="s">
        <v>1201</v>
      </c>
      <c r="C6337" s="1" t="s">
        <v>2168</v>
      </c>
      <c r="D6337" s="1" t="s">
        <v>2025</v>
      </c>
      <c r="E6337" s="1" t="s">
        <v>2018</v>
      </c>
      <c r="F6337" s="16" t="n">
        <v>99</v>
      </c>
      <c r="G6337" s="16" t="n">
        <v>2137.07</v>
      </c>
      <c r="H6337" s="16" t="n">
        <v>2236.07</v>
      </c>
    </row>
    <row r="6338" customFormat="false" ht="15" hidden="false" customHeight="true" outlineLevel="0" collapsed="false">
      <c r="A6338" s="1" t="s">
        <v>8799</v>
      </c>
      <c r="B6338" s="1" t="s">
        <v>1115</v>
      </c>
      <c r="C6338" s="1" t="s">
        <v>3683</v>
      </c>
      <c r="D6338" s="1" t="s">
        <v>2025</v>
      </c>
      <c r="E6338" s="1" t="s">
        <v>2022</v>
      </c>
      <c r="F6338" s="16" t="n">
        <v>0</v>
      </c>
      <c r="G6338" s="16" t="n">
        <v>4426.49</v>
      </c>
      <c r="H6338" s="16" t="n">
        <v>4426.49</v>
      </c>
    </row>
    <row r="6339" customFormat="false" ht="15" hidden="false" customHeight="true" outlineLevel="0" collapsed="false">
      <c r="A6339" s="1" t="s">
        <v>8800</v>
      </c>
      <c r="B6339" s="1" t="s">
        <v>1145</v>
      </c>
      <c r="C6339" s="1" t="s">
        <v>2527</v>
      </c>
      <c r="D6339" s="1" t="s">
        <v>2055</v>
      </c>
      <c r="E6339" s="1" t="s">
        <v>2018</v>
      </c>
      <c r="F6339" s="16" t="n">
        <v>99</v>
      </c>
      <c r="G6339" s="16" t="n">
        <v>1121.4</v>
      </c>
      <c r="H6339" s="16" t="n">
        <v>1220.4</v>
      </c>
    </row>
    <row r="6340" customFormat="false" ht="15" hidden="false" customHeight="true" outlineLevel="0" collapsed="false">
      <c r="A6340" s="1" t="s">
        <v>8801</v>
      </c>
      <c r="B6340" s="1" t="s">
        <v>1889</v>
      </c>
      <c r="C6340" s="1" t="s">
        <v>1294</v>
      </c>
      <c r="D6340" s="1" t="s">
        <v>2021</v>
      </c>
      <c r="E6340" s="1" t="s">
        <v>2045</v>
      </c>
      <c r="F6340" s="16" t="n">
        <v>0</v>
      </c>
      <c r="G6340" s="16" t="n">
        <v>10317.8</v>
      </c>
      <c r="H6340" s="16" t="n">
        <v>10317.8</v>
      </c>
    </row>
    <row r="6341" customFormat="false" ht="15" hidden="false" customHeight="true" outlineLevel="0" collapsed="false">
      <c r="A6341" s="1" t="s">
        <v>8802</v>
      </c>
      <c r="B6341" s="1" t="s">
        <v>1132</v>
      </c>
      <c r="C6341" s="1" t="s">
        <v>378</v>
      </c>
      <c r="D6341" s="1" t="s">
        <v>2017</v>
      </c>
      <c r="E6341" s="1" t="s">
        <v>2018</v>
      </c>
      <c r="F6341" s="16" t="n">
        <v>0</v>
      </c>
      <c r="G6341" s="16" t="n">
        <v>7479.97</v>
      </c>
      <c r="H6341" s="16" t="n">
        <v>7479.97</v>
      </c>
    </row>
    <row r="6342" customFormat="false" ht="15" hidden="false" customHeight="true" outlineLevel="0" collapsed="false">
      <c r="A6342" s="1" t="s">
        <v>8803</v>
      </c>
      <c r="B6342" s="1" t="s">
        <v>1476</v>
      </c>
      <c r="C6342" s="1" t="s">
        <v>2663</v>
      </c>
      <c r="D6342" s="1" t="s">
        <v>2028</v>
      </c>
      <c r="E6342" s="1" t="s">
        <v>2018</v>
      </c>
      <c r="F6342" s="16" t="n">
        <v>99</v>
      </c>
      <c r="G6342" s="16" t="n">
        <v>433.95</v>
      </c>
      <c r="H6342" s="16" t="n">
        <v>532.95</v>
      </c>
    </row>
    <row r="6343" customFormat="false" ht="15" hidden="false" customHeight="true" outlineLevel="0" collapsed="false">
      <c r="A6343" s="1" t="s">
        <v>8804</v>
      </c>
      <c r="B6343" s="1" t="s">
        <v>1700</v>
      </c>
      <c r="C6343" s="1" t="s">
        <v>3742</v>
      </c>
      <c r="D6343" s="1" t="s">
        <v>2025</v>
      </c>
      <c r="E6343" s="1" t="s">
        <v>2018</v>
      </c>
      <c r="F6343" s="16" t="n">
        <v>49</v>
      </c>
      <c r="G6343" s="16" t="n">
        <v>311.15</v>
      </c>
      <c r="H6343" s="16" t="n">
        <v>360.15</v>
      </c>
    </row>
    <row r="6344" customFormat="false" ht="15" hidden="false" customHeight="true" outlineLevel="0" collapsed="false">
      <c r="A6344" s="1" t="s">
        <v>8805</v>
      </c>
      <c r="B6344" s="1" t="s">
        <v>1312</v>
      </c>
      <c r="C6344" s="1" t="s">
        <v>1741</v>
      </c>
      <c r="D6344" s="1" t="s">
        <v>2021</v>
      </c>
      <c r="E6344" s="1" t="s">
        <v>2018</v>
      </c>
      <c r="F6344" s="16" t="n">
        <v>99</v>
      </c>
      <c r="G6344" s="16" t="n">
        <v>1971</v>
      </c>
      <c r="H6344" s="16" t="n">
        <v>2070</v>
      </c>
    </row>
    <row r="6345" customFormat="false" ht="15" hidden="false" customHeight="true" outlineLevel="0" collapsed="false">
      <c r="A6345" s="1" t="s">
        <v>8806</v>
      </c>
      <c r="B6345" s="1" t="s">
        <v>1583</v>
      </c>
      <c r="C6345" s="1" t="s">
        <v>3357</v>
      </c>
      <c r="D6345" s="1" t="s">
        <v>2021</v>
      </c>
      <c r="E6345" s="1" t="s">
        <v>2018</v>
      </c>
      <c r="F6345" s="16" t="n">
        <v>0</v>
      </c>
      <c r="G6345" s="16" t="n">
        <v>12563.22</v>
      </c>
      <c r="H6345" s="16" t="n">
        <v>12563.22</v>
      </c>
    </row>
    <row r="6346" customFormat="false" ht="15" hidden="false" customHeight="true" outlineLevel="0" collapsed="false">
      <c r="A6346" s="1" t="s">
        <v>8807</v>
      </c>
      <c r="B6346" s="1" t="s">
        <v>1037</v>
      </c>
      <c r="C6346" s="1" t="s">
        <v>2275</v>
      </c>
      <c r="D6346" s="1" t="s">
        <v>2017</v>
      </c>
      <c r="E6346" s="1" t="s">
        <v>2018</v>
      </c>
      <c r="F6346" s="16" t="n">
        <v>0</v>
      </c>
      <c r="G6346" s="16" t="n">
        <v>3242.77</v>
      </c>
      <c r="H6346" s="16" t="n">
        <v>3242.77</v>
      </c>
    </row>
    <row r="6347" customFormat="false" ht="15" hidden="false" customHeight="true" outlineLevel="0" collapsed="false">
      <c r="A6347" s="1" t="s">
        <v>8808</v>
      </c>
      <c r="B6347" s="1" t="s">
        <v>1777</v>
      </c>
      <c r="C6347" s="1" t="s">
        <v>632</v>
      </c>
      <c r="D6347" s="1" t="s">
        <v>2055</v>
      </c>
      <c r="E6347" s="1" t="s">
        <v>2018</v>
      </c>
      <c r="F6347" s="16" t="n">
        <v>0</v>
      </c>
      <c r="G6347" s="16" t="n">
        <v>10622.64</v>
      </c>
      <c r="H6347" s="16" t="n">
        <v>10622.64</v>
      </c>
    </row>
    <row r="6348" customFormat="false" ht="15" hidden="false" customHeight="true" outlineLevel="0" collapsed="false">
      <c r="A6348" s="1" t="s">
        <v>8809</v>
      </c>
      <c r="B6348" s="1" t="s">
        <v>771</v>
      </c>
      <c r="C6348" s="1" t="s">
        <v>2679</v>
      </c>
      <c r="D6348" s="1" t="s">
        <v>2017</v>
      </c>
      <c r="E6348" s="1" t="s">
        <v>2018</v>
      </c>
      <c r="F6348" s="16" t="n">
        <v>0</v>
      </c>
      <c r="G6348" s="16" t="n">
        <v>13124.64</v>
      </c>
      <c r="H6348" s="16" t="n">
        <v>13124.64</v>
      </c>
    </row>
    <row r="6349" customFormat="false" ht="15" hidden="false" customHeight="true" outlineLevel="0" collapsed="false">
      <c r="A6349" s="1" t="s">
        <v>8810</v>
      </c>
      <c r="B6349" s="1" t="s">
        <v>934</v>
      </c>
      <c r="C6349" s="1" t="s">
        <v>3699</v>
      </c>
      <c r="D6349" s="1" t="s">
        <v>2021</v>
      </c>
      <c r="E6349" s="1" t="s">
        <v>2022</v>
      </c>
      <c r="F6349" s="16" t="n">
        <v>0</v>
      </c>
      <c r="G6349" s="16" t="n">
        <v>5045.75</v>
      </c>
      <c r="H6349" s="16" t="n">
        <v>5045.75</v>
      </c>
    </row>
    <row r="6350" customFormat="false" ht="15" hidden="false" customHeight="true" outlineLevel="0" collapsed="false">
      <c r="A6350" s="1" t="s">
        <v>8811</v>
      </c>
      <c r="B6350" s="1" t="s">
        <v>1496</v>
      </c>
      <c r="C6350" s="1" t="s">
        <v>1445</v>
      </c>
      <c r="D6350" s="1" t="s">
        <v>2017</v>
      </c>
      <c r="E6350" s="1" t="s">
        <v>2045</v>
      </c>
      <c r="F6350" s="16" t="n">
        <v>0</v>
      </c>
      <c r="G6350" s="16" t="n">
        <v>2927.3</v>
      </c>
      <c r="H6350" s="16" t="n">
        <v>2927.3</v>
      </c>
    </row>
    <row r="6351" customFormat="false" ht="15" hidden="false" customHeight="true" outlineLevel="0" collapsed="false">
      <c r="A6351" s="1" t="s">
        <v>8812</v>
      </c>
      <c r="B6351" s="1" t="s">
        <v>447</v>
      </c>
      <c r="C6351" s="1" t="s">
        <v>2173</v>
      </c>
      <c r="D6351" s="1" t="s">
        <v>2021</v>
      </c>
      <c r="E6351" s="1" t="s">
        <v>2018</v>
      </c>
      <c r="F6351" s="16" t="n">
        <v>79</v>
      </c>
      <c r="G6351" s="16" t="n">
        <v>1275.46</v>
      </c>
      <c r="H6351" s="16" t="n">
        <v>1354.46</v>
      </c>
    </row>
    <row r="6352" customFormat="false" ht="15" hidden="false" customHeight="true" outlineLevel="0" collapsed="false">
      <c r="A6352" s="1" t="s">
        <v>8813</v>
      </c>
      <c r="B6352" s="1" t="s">
        <v>1860</v>
      </c>
      <c r="C6352" s="1" t="s">
        <v>2241</v>
      </c>
      <c r="D6352" s="1" t="s">
        <v>2028</v>
      </c>
      <c r="E6352" s="1" t="s">
        <v>2018</v>
      </c>
      <c r="F6352" s="16" t="n">
        <v>49</v>
      </c>
      <c r="G6352" s="16" t="n">
        <v>311.15</v>
      </c>
      <c r="H6352" s="16" t="n">
        <v>360.15</v>
      </c>
    </row>
    <row r="6353" customFormat="false" ht="15" hidden="false" customHeight="true" outlineLevel="0" collapsed="false">
      <c r="A6353" s="1" t="s">
        <v>8814</v>
      </c>
      <c r="B6353" s="1" t="s">
        <v>979</v>
      </c>
      <c r="C6353" s="1" t="s">
        <v>2275</v>
      </c>
      <c r="D6353" s="1" t="s">
        <v>2025</v>
      </c>
      <c r="E6353" s="1" t="s">
        <v>2018</v>
      </c>
      <c r="F6353" s="16" t="n">
        <v>0</v>
      </c>
      <c r="G6353" s="16" t="n">
        <v>4514.62</v>
      </c>
      <c r="H6353" s="16" t="n">
        <v>4514.62</v>
      </c>
    </row>
    <row r="6354" customFormat="false" ht="15" hidden="false" customHeight="true" outlineLevel="0" collapsed="false">
      <c r="A6354" s="1" t="s">
        <v>8815</v>
      </c>
      <c r="B6354" s="1" t="s">
        <v>1473</v>
      </c>
      <c r="C6354" s="1" t="s">
        <v>410</v>
      </c>
      <c r="D6354" s="1" t="s">
        <v>2017</v>
      </c>
      <c r="E6354" s="1" t="s">
        <v>2018</v>
      </c>
      <c r="F6354" s="16" t="n">
        <v>0</v>
      </c>
      <c r="G6354" s="16" t="n">
        <v>14411.52</v>
      </c>
      <c r="H6354" s="16" t="n">
        <v>14411.52</v>
      </c>
    </row>
    <row r="6355" customFormat="false" ht="15" hidden="false" customHeight="true" outlineLevel="0" collapsed="false">
      <c r="A6355" s="1" t="s">
        <v>8816</v>
      </c>
      <c r="B6355" s="1" t="s">
        <v>1634</v>
      </c>
      <c r="C6355" s="1" t="s">
        <v>3217</v>
      </c>
      <c r="D6355" s="1" t="s">
        <v>2021</v>
      </c>
      <c r="E6355" s="1" t="s">
        <v>2018</v>
      </c>
      <c r="F6355" s="16" t="n">
        <v>0</v>
      </c>
      <c r="G6355" s="16" t="n">
        <v>10246.81</v>
      </c>
      <c r="H6355" s="16" t="n">
        <v>10246.81</v>
      </c>
    </row>
    <row r="6356" customFormat="false" ht="15" hidden="false" customHeight="true" outlineLevel="0" collapsed="false">
      <c r="A6356" s="1" t="s">
        <v>8817</v>
      </c>
      <c r="B6356" s="1" t="s">
        <v>1190</v>
      </c>
      <c r="C6356" s="1" t="s">
        <v>2222</v>
      </c>
      <c r="D6356" s="1" t="s">
        <v>2017</v>
      </c>
      <c r="E6356" s="1" t="s">
        <v>2045</v>
      </c>
      <c r="F6356" s="16" t="n">
        <v>0</v>
      </c>
      <c r="G6356" s="16" t="n">
        <v>4294.89</v>
      </c>
      <c r="H6356" s="16" t="n">
        <v>4294.89</v>
      </c>
    </row>
    <row r="6357" customFormat="false" ht="15" hidden="false" customHeight="true" outlineLevel="0" collapsed="false">
      <c r="A6357" s="1" t="s">
        <v>8818</v>
      </c>
      <c r="B6357" s="1" t="s">
        <v>325</v>
      </c>
      <c r="C6357" s="1" t="s">
        <v>2073</v>
      </c>
      <c r="D6357" s="1" t="s">
        <v>2025</v>
      </c>
      <c r="E6357" s="1" t="s">
        <v>2018</v>
      </c>
      <c r="F6357" s="16" t="n">
        <v>0</v>
      </c>
      <c r="G6357" s="16" t="n">
        <v>10697.31</v>
      </c>
      <c r="H6357" s="16" t="n">
        <v>10697.31</v>
      </c>
    </row>
    <row r="6358" customFormat="false" ht="15" hidden="false" customHeight="true" outlineLevel="0" collapsed="false">
      <c r="A6358" s="1" t="s">
        <v>8819</v>
      </c>
      <c r="B6358" s="1" t="s">
        <v>1806</v>
      </c>
      <c r="C6358" s="1" t="s">
        <v>4133</v>
      </c>
      <c r="D6358" s="1" t="s">
        <v>2017</v>
      </c>
      <c r="E6358" s="1" t="s">
        <v>2018</v>
      </c>
      <c r="F6358" s="16" t="n">
        <v>0</v>
      </c>
      <c r="G6358" s="16" t="n">
        <v>3173.72</v>
      </c>
      <c r="H6358" s="16" t="n">
        <v>3173.72</v>
      </c>
    </row>
    <row r="6359" customFormat="false" ht="15" hidden="false" customHeight="true" outlineLevel="0" collapsed="false">
      <c r="A6359" s="1" t="s">
        <v>8820</v>
      </c>
      <c r="B6359" s="1" t="s">
        <v>1454</v>
      </c>
      <c r="C6359" s="1" t="s">
        <v>1013</v>
      </c>
      <c r="D6359" s="1" t="s">
        <v>2028</v>
      </c>
      <c r="E6359" s="1" t="s">
        <v>2018</v>
      </c>
      <c r="F6359" s="16" t="n">
        <v>0</v>
      </c>
      <c r="G6359" s="16" t="n">
        <v>8787.33</v>
      </c>
      <c r="H6359" s="16" t="n">
        <v>8787.33</v>
      </c>
    </row>
    <row r="6360" customFormat="false" ht="15" hidden="false" customHeight="true" outlineLevel="0" collapsed="false">
      <c r="A6360" s="1" t="s">
        <v>8821</v>
      </c>
      <c r="B6360" s="1" t="s">
        <v>1723</v>
      </c>
      <c r="C6360" s="1" t="s">
        <v>1153</v>
      </c>
      <c r="D6360" s="1" t="s">
        <v>2032</v>
      </c>
      <c r="E6360" s="1" t="s">
        <v>2018</v>
      </c>
      <c r="F6360" s="16" t="n">
        <v>0</v>
      </c>
      <c r="G6360" s="16" t="n">
        <v>5906.92</v>
      </c>
      <c r="H6360" s="16" t="n">
        <v>5906.92</v>
      </c>
    </row>
    <row r="6361" customFormat="false" ht="15" hidden="false" customHeight="true" outlineLevel="0" collapsed="false">
      <c r="A6361" s="1" t="s">
        <v>8822</v>
      </c>
      <c r="B6361" s="1" t="s">
        <v>834</v>
      </c>
      <c r="C6361" s="1" t="s">
        <v>2721</v>
      </c>
      <c r="D6361" s="1" t="s">
        <v>2025</v>
      </c>
      <c r="E6361" s="1" t="s">
        <v>2018</v>
      </c>
      <c r="F6361" s="16" t="n">
        <v>79</v>
      </c>
      <c r="G6361" s="16" t="n">
        <v>1364.75</v>
      </c>
      <c r="H6361" s="16" t="n">
        <v>1443.75</v>
      </c>
    </row>
    <row r="6362" customFormat="false" ht="15" hidden="false" customHeight="true" outlineLevel="0" collapsed="false">
      <c r="A6362" s="1" t="s">
        <v>8823</v>
      </c>
      <c r="B6362" s="1" t="s">
        <v>1522</v>
      </c>
      <c r="C6362" s="1" t="s">
        <v>2292</v>
      </c>
      <c r="D6362" s="1" t="s">
        <v>2017</v>
      </c>
      <c r="E6362" s="1" t="s">
        <v>2018</v>
      </c>
      <c r="F6362" s="16" t="n">
        <v>0</v>
      </c>
      <c r="G6362" s="16" t="n">
        <v>2532.14</v>
      </c>
      <c r="H6362" s="16" t="n">
        <v>2532.14</v>
      </c>
    </row>
    <row r="6363" customFormat="false" ht="15" hidden="false" customHeight="true" outlineLevel="0" collapsed="false">
      <c r="A6363" s="1" t="s">
        <v>8824</v>
      </c>
      <c r="B6363" s="1" t="s">
        <v>1545</v>
      </c>
      <c r="C6363" s="1" t="s">
        <v>2797</v>
      </c>
      <c r="D6363" s="1" t="s">
        <v>2017</v>
      </c>
      <c r="E6363" s="1" t="s">
        <v>2018</v>
      </c>
      <c r="F6363" s="16" t="n">
        <v>49</v>
      </c>
      <c r="G6363" s="16" t="n">
        <v>433.95</v>
      </c>
      <c r="H6363" s="16" t="n">
        <v>482.95</v>
      </c>
    </row>
    <row r="6364" customFormat="false" ht="15" hidden="false" customHeight="true" outlineLevel="0" collapsed="false">
      <c r="A6364" s="1" t="s">
        <v>8825</v>
      </c>
      <c r="B6364" s="1" t="s">
        <v>1816</v>
      </c>
      <c r="C6364" s="1" t="s">
        <v>2037</v>
      </c>
      <c r="D6364" s="1" t="s">
        <v>2017</v>
      </c>
      <c r="E6364" s="1" t="s">
        <v>2018</v>
      </c>
      <c r="F6364" s="16" t="n">
        <v>49</v>
      </c>
      <c r="G6364" s="16" t="n">
        <v>2142.79</v>
      </c>
      <c r="H6364" s="16" t="n">
        <v>2191.79</v>
      </c>
    </row>
    <row r="6365" customFormat="false" ht="15" hidden="false" customHeight="true" outlineLevel="0" collapsed="false">
      <c r="A6365" s="1" t="s">
        <v>8826</v>
      </c>
      <c r="B6365" s="1" t="s">
        <v>812</v>
      </c>
      <c r="C6365" s="1" t="s">
        <v>1627</v>
      </c>
      <c r="D6365" s="1" t="s">
        <v>2028</v>
      </c>
      <c r="E6365" s="1" t="s">
        <v>2018</v>
      </c>
      <c r="F6365" s="16" t="n">
        <v>0</v>
      </c>
      <c r="G6365" s="16" t="n">
        <v>5972.12</v>
      </c>
      <c r="H6365" s="16" t="n">
        <v>5972.12</v>
      </c>
    </row>
    <row r="6366" customFormat="false" ht="15" hidden="false" customHeight="true" outlineLevel="0" collapsed="false">
      <c r="A6366" s="1" t="s">
        <v>8827</v>
      </c>
      <c r="B6366" s="1" t="s">
        <v>1193</v>
      </c>
      <c r="C6366" s="1" t="s">
        <v>4696</v>
      </c>
      <c r="D6366" s="1" t="s">
        <v>2025</v>
      </c>
      <c r="E6366" s="1" t="s">
        <v>2018</v>
      </c>
      <c r="F6366" s="16" t="n">
        <v>0</v>
      </c>
      <c r="G6366" s="16" t="n">
        <v>13817.67</v>
      </c>
      <c r="H6366" s="16" t="n">
        <v>13817.67</v>
      </c>
    </row>
    <row r="6367" customFormat="false" ht="15" hidden="false" customHeight="true" outlineLevel="0" collapsed="false">
      <c r="A6367" s="1" t="s">
        <v>8828</v>
      </c>
      <c r="B6367" s="1" t="s">
        <v>1129</v>
      </c>
      <c r="C6367" s="1" t="s">
        <v>3587</v>
      </c>
      <c r="D6367" s="1" t="s">
        <v>2017</v>
      </c>
      <c r="E6367" s="1" t="s">
        <v>2018</v>
      </c>
      <c r="F6367" s="16" t="n">
        <v>0</v>
      </c>
      <c r="G6367" s="16" t="n">
        <v>6800.48</v>
      </c>
      <c r="H6367" s="16" t="n">
        <v>6800.48</v>
      </c>
    </row>
    <row r="6368" customFormat="false" ht="15" hidden="false" customHeight="true" outlineLevel="0" collapsed="false">
      <c r="A6368" s="1" t="s">
        <v>8829</v>
      </c>
      <c r="B6368" s="1" t="s">
        <v>1292</v>
      </c>
      <c r="C6368" s="1" t="s">
        <v>2373</v>
      </c>
      <c r="D6368" s="1" t="s">
        <v>2021</v>
      </c>
      <c r="E6368" s="1" t="s">
        <v>2045</v>
      </c>
      <c r="F6368" s="16" t="n">
        <v>0</v>
      </c>
      <c r="G6368" s="16" t="n">
        <v>8613.32</v>
      </c>
      <c r="H6368" s="16" t="n">
        <v>8613.32</v>
      </c>
    </row>
    <row r="6369" customFormat="false" ht="15" hidden="false" customHeight="true" outlineLevel="0" collapsed="false">
      <c r="A6369" s="1" t="s">
        <v>8830</v>
      </c>
      <c r="B6369" s="1" t="s">
        <v>934</v>
      </c>
      <c r="C6369" s="1" t="s">
        <v>1445</v>
      </c>
      <c r="D6369" s="1" t="s">
        <v>2021</v>
      </c>
      <c r="E6369" s="1" t="s">
        <v>2018</v>
      </c>
      <c r="F6369" s="16" t="n">
        <v>0</v>
      </c>
      <c r="G6369" s="16" t="n">
        <v>15356.71</v>
      </c>
      <c r="H6369" s="16" t="n">
        <v>15356.71</v>
      </c>
    </row>
    <row r="6370" customFormat="false" ht="15" hidden="false" customHeight="true" outlineLevel="0" collapsed="false">
      <c r="A6370" s="1" t="s">
        <v>8831</v>
      </c>
      <c r="B6370" s="1" t="s">
        <v>1897</v>
      </c>
      <c r="C6370" s="1" t="s">
        <v>4327</v>
      </c>
      <c r="D6370" s="1" t="s">
        <v>2017</v>
      </c>
      <c r="E6370" s="1" t="s">
        <v>2018</v>
      </c>
      <c r="F6370" s="16" t="n">
        <v>0</v>
      </c>
      <c r="G6370" s="16" t="n">
        <v>4796.7</v>
      </c>
      <c r="H6370" s="16" t="n">
        <v>4796.7</v>
      </c>
    </row>
    <row r="6371" customFormat="false" ht="15" hidden="false" customHeight="true" outlineLevel="0" collapsed="false">
      <c r="A6371" s="1" t="s">
        <v>8832</v>
      </c>
      <c r="B6371" s="1" t="s">
        <v>1897</v>
      </c>
      <c r="C6371" s="1" t="s">
        <v>2260</v>
      </c>
      <c r="D6371" s="1" t="s">
        <v>2021</v>
      </c>
      <c r="E6371" s="1" t="s">
        <v>2018</v>
      </c>
      <c r="F6371" s="16" t="n">
        <v>0</v>
      </c>
      <c r="G6371" s="16" t="n">
        <v>4478.44</v>
      </c>
      <c r="H6371" s="16" t="n">
        <v>4478.44</v>
      </c>
    </row>
    <row r="6372" customFormat="false" ht="15" hidden="false" customHeight="true" outlineLevel="0" collapsed="false">
      <c r="A6372" s="1" t="s">
        <v>8833</v>
      </c>
      <c r="B6372" s="1" t="s">
        <v>518</v>
      </c>
      <c r="C6372" s="1" t="s">
        <v>1216</v>
      </c>
      <c r="D6372" s="1" t="s">
        <v>2021</v>
      </c>
      <c r="E6372" s="1" t="s">
        <v>2045</v>
      </c>
      <c r="F6372" s="16" t="n">
        <v>0</v>
      </c>
      <c r="G6372" s="16" t="n">
        <v>6061.59</v>
      </c>
      <c r="H6372" s="16" t="n">
        <v>6061.59</v>
      </c>
    </row>
    <row r="6373" customFormat="false" ht="15" hidden="false" customHeight="true" outlineLevel="0" collapsed="false">
      <c r="A6373" s="1" t="s">
        <v>8834</v>
      </c>
      <c r="B6373" s="1" t="s">
        <v>1193</v>
      </c>
      <c r="C6373" s="1" t="s">
        <v>1472</v>
      </c>
      <c r="D6373" s="1" t="s">
        <v>2021</v>
      </c>
      <c r="E6373" s="1" t="s">
        <v>2018</v>
      </c>
      <c r="F6373" s="16" t="n">
        <v>79</v>
      </c>
      <c r="G6373" s="16" t="n">
        <v>2256.22</v>
      </c>
      <c r="H6373" s="16" t="n">
        <v>2335.22</v>
      </c>
    </row>
    <row r="6374" customFormat="false" ht="15" hidden="false" customHeight="true" outlineLevel="0" collapsed="false">
      <c r="A6374" s="1" t="s">
        <v>8835</v>
      </c>
      <c r="B6374" s="1" t="s">
        <v>1839</v>
      </c>
      <c r="C6374" s="1" t="s">
        <v>2203</v>
      </c>
      <c r="D6374" s="1" t="s">
        <v>2021</v>
      </c>
      <c r="E6374" s="1" t="s">
        <v>2018</v>
      </c>
      <c r="F6374" s="16" t="n">
        <v>49</v>
      </c>
      <c r="G6374" s="16" t="n">
        <v>295.59</v>
      </c>
      <c r="H6374" s="16" t="n">
        <v>344.59</v>
      </c>
    </row>
    <row r="6375" customFormat="false" ht="15" hidden="false" customHeight="true" outlineLevel="0" collapsed="false">
      <c r="A6375" s="1" t="s">
        <v>8836</v>
      </c>
      <c r="B6375" s="1" t="s">
        <v>1764</v>
      </c>
      <c r="C6375" s="1" t="s">
        <v>1294</v>
      </c>
      <c r="D6375" s="1" t="s">
        <v>2017</v>
      </c>
      <c r="E6375" s="1" t="s">
        <v>2018</v>
      </c>
      <c r="F6375" s="16" t="n">
        <v>0</v>
      </c>
      <c r="G6375" s="16" t="n">
        <v>6671.41</v>
      </c>
      <c r="H6375" s="16" t="n">
        <v>6671.41</v>
      </c>
    </row>
    <row r="6376" customFormat="false" ht="15" hidden="false" customHeight="true" outlineLevel="0" collapsed="false">
      <c r="A6376" s="1" t="s">
        <v>8837</v>
      </c>
      <c r="B6376" s="1" t="s">
        <v>447</v>
      </c>
      <c r="C6376" s="1" t="s">
        <v>2388</v>
      </c>
      <c r="D6376" s="1" t="s">
        <v>2017</v>
      </c>
      <c r="E6376" s="1" t="s">
        <v>2018</v>
      </c>
      <c r="F6376" s="16" t="n">
        <v>0</v>
      </c>
      <c r="G6376" s="16" t="n">
        <v>7447.62</v>
      </c>
      <c r="H6376" s="16" t="n">
        <v>7447.62</v>
      </c>
    </row>
    <row r="6377" customFormat="false" ht="15" hidden="false" customHeight="true" outlineLevel="0" collapsed="false">
      <c r="A6377" s="1" t="s">
        <v>8838</v>
      </c>
      <c r="B6377" s="1" t="s">
        <v>1670</v>
      </c>
      <c r="C6377" s="1" t="s">
        <v>2577</v>
      </c>
      <c r="D6377" s="1" t="s">
        <v>2017</v>
      </c>
      <c r="E6377" s="1" t="s">
        <v>2018</v>
      </c>
      <c r="F6377" s="16" t="n">
        <v>49</v>
      </c>
      <c r="G6377" s="16" t="n">
        <v>1158.58</v>
      </c>
      <c r="H6377" s="16" t="n">
        <v>1207.58</v>
      </c>
    </row>
    <row r="6378" customFormat="false" ht="15" hidden="false" customHeight="true" outlineLevel="0" collapsed="false">
      <c r="A6378" s="1" t="s">
        <v>8839</v>
      </c>
      <c r="B6378" s="1" t="s">
        <v>408</v>
      </c>
      <c r="C6378" s="1" t="s">
        <v>2160</v>
      </c>
      <c r="D6378" s="1" t="s">
        <v>2021</v>
      </c>
      <c r="E6378" s="1" t="s">
        <v>2018</v>
      </c>
      <c r="F6378" s="16" t="n">
        <v>49</v>
      </c>
      <c r="G6378" s="16" t="n">
        <v>712.76</v>
      </c>
      <c r="H6378" s="16" t="n">
        <v>761.76</v>
      </c>
    </row>
    <row r="6379" customFormat="false" ht="15" hidden="false" customHeight="true" outlineLevel="0" collapsed="false">
      <c r="A6379" s="1" t="s">
        <v>8840</v>
      </c>
      <c r="B6379" s="1" t="s">
        <v>1052</v>
      </c>
      <c r="C6379" s="1" t="s">
        <v>1054</v>
      </c>
      <c r="D6379" s="1" t="s">
        <v>2017</v>
      </c>
      <c r="E6379" s="1" t="s">
        <v>2018</v>
      </c>
      <c r="F6379" s="16" t="n">
        <v>99</v>
      </c>
      <c r="G6379" s="16" t="n">
        <v>2398.35</v>
      </c>
      <c r="H6379" s="16" t="n">
        <v>2497.35</v>
      </c>
    </row>
    <row r="6380" customFormat="false" ht="15" hidden="false" customHeight="true" outlineLevel="0" collapsed="false">
      <c r="A6380" s="1" t="s">
        <v>8841</v>
      </c>
      <c r="B6380" s="1" t="s">
        <v>697</v>
      </c>
      <c r="C6380" s="1" t="s">
        <v>1117</v>
      </c>
      <c r="D6380" s="1" t="s">
        <v>2017</v>
      </c>
      <c r="E6380" s="1" t="s">
        <v>2018</v>
      </c>
      <c r="F6380" s="16" t="n">
        <v>0</v>
      </c>
      <c r="G6380" s="16" t="n">
        <v>7605.05</v>
      </c>
      <c r="H6380" s="16" t="n">
        <v>7605.05</v>
      </c>
    </row>
    <row r="6381" customFormat="false" ht="15" hidden="false" customHeight="true" outlineLevel="0" collapsed="false">
      <c r="A6381" s="1" t="s">
        <v>8842</v>
      </c>
      <c r="B6381" s="1" t="s">
        <v>234</v>
      </c>
      <c r="C6381" s="1" t="s">
        <v>2020</v>
      </c>
      <c r="D6381" s="1" t="s">
        <v>2025</v>
      </c>
      <c r="E6381" s="1" t="s">
        <v>2018</v>
      </c>
      <c r="F6381" s="16" t="n">
        <v>99</v>
      </c>
      <c r="G6381" s="16" t="n">
        <v>433.95</v>
      </c>
      <c r="H6381" s="16" t="n">
        <v>532.95</v>
      </c>
    </row>
    <row r="6382" customFormat="false" ht="15" hidden="false" customHeight="true" outlineLevel="0" collapsed="false">
      <c r="A6382" s="1" t="s">
        <v>8843</v>
      </c>
      <c r="B6382" s="1" t="s">
        <v>1257</v>
      </c>
      <c r="C6382" s="1" t="s">
        <v>707</v>
      </c>
      <c r="D6382" s="1" t="s">
        <v>2025</v>
      </c>
      <c r="E6382" s="1" t="s">
        <v>2018</v>
      </c>
      <c r="F6382" s="16" t="n">
        <v>0</v>
      </c>
      <c r="G6382" s="16" t="n">
        <v>9619.8</v>
      </c>
      <c r="H6382" s="16" t="n">
        <v>9619.8</v>
      </c>
    </row>
    <row r="6383" customFormat="false" ht="15" hidden="false" customHeight="true" outlineLevel="0" collapsed="false">
      <c r="A6383" s="1" t="s">
        <v>8844</v>
      </c>
      <c r="B6383" s="1" t="s">
        <v>942</v>
      </c>
      <c r="C6383" s="1" t="s">
        <v>2148</v>
      </c>
      <c r="D6383" s="1" t="s">
        <v>2025</v>
      </c>
      <c r="E6383" s="1" t="s">
        <v>2018</v>
      </c>
      <c r="F6383" s="16" t="n">
        <v>0</v>
      </c>
      <c r="G6383" s="16" t="n">
        <v>4536.62</v>
      </c>
      <c r="H6383" s="16" t="n">
        <v>4536.62</v>
      </c>
    </row>
    <row r="6384" customFormat="false" ht="15" hidden="false" customHeight="true" outlineLevel="0" collapsed="false">
      <c r="A6384" s="1" t="s">
        <v>8845</v>
      </c>
      <c r="B6384" s="1" t="s">
        <v>630</v>
      </c>
      <c r="C6384" s="1" t="s">
        <v>1120</v>
      </c>
      <c r="D6384" s="1" t="s">
        <v>2025</v>
      </c>
      <c r="E6384" s="1" t="s">
        <v>2018</v>
      </c>
      <c r="F6384" s="16" t="n">
        <v>99</v>
      </c>
      <c r="G6384" s="16" t="n">
        <v>482.17</v>
      </c>
      <c r="H6384" s="16" t="n">
        <v>581.17</v>
      </c>
    </row>
    <row r="6385" customFormat="false" ht="15" hidden="false" customHeight="true" outlineLevel="0" collapsed="false">
      <c r="A6385" s="1" t="s">
        <v>8846</v>
      </c>
      <c r="B6385" s="1" t="s">
        <v>1818</v>
      </c>
      <c r="C6385" s="1" t="s">
        <v>1579</v>
      </c>
      <c r="D6385" s="1" t="s">
        <v>2025</v>
      </c>
      <c r="E6385" s="1" t="s">
        <v>2018</v>
      </c>
      <c r="F6385" s="16" t="n">
        <v>0</v>
      </c>
      <c r="G6385" s="16" t="n">
        <v>5775.09</v>
      </c>
      <c r="H6385" s="16" t="n">
        <v>5775.09</v>
      </c>
    </row>
    <row r="6386" customFormat="false" ht="15" hidden="false" customHeight="true" outlineLevel="0" collapsed="false">
      <c r="A6386" s="1" t="s">
        <v>8847</v>
      </c>
      <c r="B6386" s="1" t="s">
        <v>898</v>
      </c>
      <c r="C6386" s="1" t="s">
        <v>2209</v>
      </c>
      <c r="D6386" s="1" t="s">
        <v>2017</v>
      </c>
      <c r="E6386" s="1" t="s">
        <v>2018</v>
      </c>
      <c r="F6386" s="16" t="n">
        <v>0</v>
      </c>
      <c r="G6386" s="16" t="n">
        <v>4753.87</v>
      </c>
      <c r="H6386" s="16" t="n">
        <v>4753.87</v>
      </c>
    </row>
    <row r="6387" customFormat="false" ht="15" hidden="false" customHeight="true" outlineLevel="0" collapsed="false">
      <c r="A6387" s="1" t="s">
        <v>8848</v>
      </c>
      <c r="B6387" s="1" t="s">
        <v>1897</v>
      </c>
      <c r="C6387" s="1" t="s">
        <v>2407</v>
      </c>
      <c r="D6387" s="1" t="s">
        <v>2021</v>
      </c>
      <c r="E6387" s="1" t="s">
        <v>2018</v>
      </c>
      <c r="F6387" s="16" t="n">
        <v>0</v>
      </c>
      <c r="G6387" s="16" t="n">
        <v>16549.84</v>
      </c>
      <c r="H6387" s="16" t="n">
        <v>16549.84</v>
      </c>
    </row>
    <row r="6388" customFormat="false" ht="15" hidden="false" customHeight="true" outlineLevel="0" collapsed="false">
      <c r="A6388" s="1" t="s">
        <v>8849</v>
      </c>
      <c r="B6388" s="1" t="s">
        <v>1747</v>
      </c>
      <c r="C6388" s="1" t="s">
        <v>2437</v>
      </c>
      <c r="D6388" s="1" t="s">
        <v>2025</v>
      </c>
      <c r="E6388" s="1" t="s">
        <v>2018</v>
      </c>
      <c r="F6388" s="16" t="n">
        <v>0</v>
      </c>
      <c r="G6388" s="16" t="n">
        <v>5919.58</v>
      </c>
      <c r="H6388" s="16" t="n">
        <v>5919.58</v>
      </c>
    </row>
    <row r="6389" customFormat="false" ht="15" hidden="false" customHeight="true" outlineLevel="0" collapsed="false">
      <c r="A6389" s="1" t="s">
        <v>8850</v>
      </c>
      <c r="B6389" s="1" t="s">
        <v>284</v>
      </c>
      <c r="C6389" s="1" t="s">
        <v>1907</v>
      </c>
      <c r="D6389" s="1" t="s">
        <v>2017</v>
      </c>
      <c r="E6389" s="1" t="s">
        <v>2022</v>
      </c>
      <c r="F6389" s="16" t="n">
        <v>79</v>
      </c>
      <c r="G6389" s="16" t="n">
        <v>2250.81</v>
      </c>
      <c r="H6389" s="16" t="n">
        <v>2329.81</v>
      </c>
    </row>
    <row r="6390" customFormat="false" ht="15" hidden="false" customHeight="true" outlineLevel="0" collapsed="false">
      <c r="A6390" s="1" t="s">
        <v>8851</v>
      </c>
      <c r="B6390" s="1" t="s">
        <v>566</v>
      </c>
      <c r="C6390" s="1" t="s">
        <v>1781</v>
      </c>
      <c r="D6390" s="1" t="s">
        <v>2021</v>
      </c>
      <c r="E6390" s="1" t="s">
        <v>2022</v>
      </c>
      <c r="F6390" s="16" t="n">
        <v>0</v>
      </c>
      <c r="G6390" s="16" t="n">
        <v>4990.81</v>
      </c>
      <c r="H6390" s="16" t="n">
        <v>4990.81</v>
      </c>
    </row>
    <row r="6391" customFormat="false" ht="15" hidden="false" customHeight="true" outlineLevel="0" collapsed="false">
      <c r="A6391" s="1" t="s">
        <v>8852</v>
      </c>
      <c r="B6391" s="1" t="s">
        <v>367</v>
      </c>
      <c r="C6391" s="1" t="s">
        <v>511</v>
      </c>
      <c r="D6391" s="1" t="s">
        <v>2028</v>
      </c>
      <c r="E6391" s="1" t="s">
        <v>2018</v>
      </c>
      <c r="F6391" s="16" t="n">
        <v>99</v>
      </c>
      <c r="G6391" s="16" t="n">
        <v>385.74</v>
      </c>
      <c r="H6391" s="16" t="n">
        <v>484.74</v>
      </c>
    </row>
    <row r="6392" customFormat="false" ht="15" hidden="false" customHeight="true" outlineLevel="0" collapsed="false">
      <c r="A6392" s="1" t="s">
        <v>8853</v>
      </c>
      <c r="B6392" s="1" t="s">
        <v>1782</v>
      </c>
      <c r="C6392" s="1" t="s">
        <v>1781</v>
      </c>
      <c r="D6392" s="1" t="s">
        <v>2021</v>
      </c>
      <c r="E6392" s="1" t="s">
        <v>2018</v>
      </c>
      <c r="F6392" s="16" t="n">
        <v>0</v>
      </c>
      <c r="G6392" s="16" t="n">
        <v>7011.08</v>
      </c>
      <c r="H6392" s="16" t="n">
        <v>7011.08</v>
      </c>
    </row>
    <row r="6393" customFormat="false" ht="15" hidden="false" customHeight="true" outlineLevel="0" collapsed="false">
      <c r="A6393" s="1" t="s">
        <v>8854</v>
      </c>
      <c r="B6393" s="1" t="s">
        <v>1193</v>
      </c>
      <c r="C6393" s="1" t="s">
        <v>1219</v>
      </c>
      <c r="D6393" s="1" t="s">
        <v>2017</v>
      </c>
      <c r="E6393" s="1" t="s">
        <v>2022</v>
      </c>
      <c r="F6393" s="16" t="n">
        <v>0</v>
      </c>
      <c r="G6393" s="16" t="n">
        <v>7195.05</v>
      </c>
      <c r="H6393" s="16" t="n">
        <v>7195.05</v>
      </c>
    </row>
    <row r="6394" customFormat="false" ht="15" hidden="false" customHeight="true" outlineLevel="0" collapsed="false">
      <c r="A6394" s="1" t="s">
        <v>8855</v>
      </c>
      <c r="B6394" s="1" t="s">
        <v>1343</v>
      </c>
      <c r="C6394" s="1" t="s">
        <v>2275</v>
      </c>
      <c r="D6394" s="1" t="s">
        <v>2025</v>
      </c>
      <c r="E6394" s="1" t="s">
        <v>2045</v>
      </c>
      <c r="F6394" s="16" t="n">
        <v>99</v>
      </c>
      <c r="G6394" s="16" t="n">
        <v>280.03</v>
      </c>
      <c r="H6394" s="16" t="n">
        <v>379.03</v>
      </c>
    </row>
    <row r="6395" customFormat="false" ht="15" hidden="false" customHeight="true" outlineLevel="0" collapsed="false">
      <c r="A6395" s="1" t="s">
        <v>8856</v>
      </c>
      <c r="B6395" s="1" t="s">
        <v>1375</v>
      </c>
      <c r="C6395" s="1" t="s">
        <v>2721</v>
      </c>
      <c r="D6395" s="1" t="s">
        <v>2025</v>
      </c>
      <c r="E6395" s="1" t="s">
        <v>2018</v>
      </c>
      <c r="F6395" s="16" t="n">
        <v>99</v>
      </c>
      <c r="G6395" s="16" t="n">
        <v>2386.05</v>
      </c>
      <c r="H6395" s="16" t="n">
        <v>2485.05</v>
      </c>
    </row>
    <row r="6396" customFormat="false" ht="15" hidden="false" customHeight="true" outlineLevel="0" collapsed="false">
      <c r="A6396" s="1" t="s">
        <v>8857</v>
      </c>
      <c r="B6396" s="1" t="s">
        <v>1479</v>
      </c>
      <c r="C6396" s="1" t="s">
        <v>3047</v>
      </c>
      <c r="D6396" s="1" t="s">
        <v>2055</v>
      </c>
      <c r="E6396" s="1" t="s">
        <v>2018</v>
      </c>
      <c r="F6396" s="16" t="n">
        <v>49</v>
      </c>
      <c r="G6396" s="16" t="n">
        <v>2398.35</v>
      </c>
      <c r="H6396" s="16" t="n">
        <v>2447.35</v>
      </c>
    </row>
    <row r="6397" customFormat="false" ht="15" hidden="false" customHeight="true" outlineLevel="0" collapsed="false">
      <c r="A6397" s="1" t="s">
        <v>8858</v>
      </c>
      <c r="B6397" s="1" t="s">
        <v>408</v>
      </c>
      <c r="C6397" s="1" t="s">
        <v>3687</v>
      </c>
      <c r="D6397" s="1" t="s">
        <v>2017</v>
      </c>
      <c r="E6397" s="1" t="s">
        <v>2018</v>
      </c>
      <c r="F6397" s="16" t="n">
        <v>0</v>
      </c>
      <c r="G6397" s="16" t="n">
        <v>4796.7</v>
      </c>
      <c r="H6397" s="16" t="n">
        <v>4796.7</v>
      </c>
    </row>
    <row r="6398" customFormat="false" ht="15" hidden="false" customHeight="true" outlineLevel="0" collapsed="false">
      <c r="A6398" s="1" t="s">
        <v>8859</v>
      </c>
      <c r="B6398" s="1" t="s">
        <v>1723</v>
      </c>
      <c r="C6398" s="1" t="s">
        <v>607</v>
      </c>
      <c r="D6398" s="1" t="s">
        <v>2025</v>
      </c>
      <c r="E6398" s="1" t="s">
        <v>2045</v>
      </c>
      <c r="F6398" s="16" t="n">
        <v>0</v>
      </c>
      <c r="G6398" s="16" t="n">
        <v>5661.61</v>
      </c>
      <c r="H6398" s="16" t="n">
        <v>5661.61</v>
      </c>
    </row>
    <row r="6399" customFormat="false" ht="15" hidden="false" customHeight="true" outlineLevel="0" collapsed="false">
      <c r="A6399" s="1" t="s">
        <v>8860</v>
      </c>
      <c r="B6399" s="1" t="s">
        <v>586</v>
      </c>
      <c r="C6399" s="1" t="s">
        <v>2249</v>
      </c>
      <c r="D6399" s="1" t="s">
        <v>2025</v>
      </c>
      <c r="E6399" s="1" t="s">
        <v>2018</v>
      </c>
      <c r="F6399" s="16" t="n">
        <v>0</v>
      </c>
      <c r="G6399" s="16" t="n">
        <v>4402.9</v>
      </c>
      <c r="H6399" s="16" t="n">
        <v>4402.9</v>
      </c>
    </row>
    <row r="6400" customFormat="false" ht="15" hidden="false" customHeight="true" outlineLevel="0" collapsed="false">
      <c r="A6400" s="1" t="s">
        <v>8861</v>
      </c>
      <c r="B6400" s="1" t="s">
        <v>1037</v>
      </c>
      <c r="C6400" s="1" t="s">
        <v>3410</v>
      </c>
      <c r="D6400" s="1" t="s">
        <v>2021</v>
      </c>
      <c r="E6400" s="1" t="s">
        <v>2018</v>
      </c>
      <c r="F6400" s="16" t="n">
        <v>0</v>
      </c>
      <c r="G6400" s="16" t="n">
        <v>22908.42</v>
      </c>
      <c r="H6400" s="16" t="n">
        <v>22908.42</v>
      </c>
    </row>
    <row r="6401" customFormat="false" ht="15" hidden="false" customHeight="true" outlineLevel="0" collapsed="false">
      <c r="A6401" s="1" t="s">
        <v>8862</v>
      </c>
      <c r="B6401" s="1" t="s">
        <v>447</v>
      </c>
      <c r="C6401" s="1" t="s">
        <v>2518</v>
      </c>
      <c r="D6401" s="1" t="s">
        <v>2017</v>
      </c>
      <c r="E6401" s="1" t="s">
        <v>2018</v>
      </c>
      <c r="F6401" s="16" t="n">
        <v>99</v>
      </c>
      <c r="G6401" s="16" t="n">
        <v>690.39</v>
      </c>
      <c r="H6401" s="16" t="n">
        <v>789.39</v>
      </c>
    </row>
    <row r="6402" customFormat="false" ht="15" hidden="false" customHeight="true" outlineLevel="0" collapsed="false">
      <c r="A6402" s="1" t="s">
        <v>8863</v>
      </c>
      <c r="B6402" s="1" t="s">
        <v>1809</v>
      </c>
      <c r="C6402" s="1" t="s">
        <v>2972</v>
      </c>
      <c r="D6402" s="1" t="s">
        <v>2025</v>
      </c>
      <c r="E6402" s="1" t="s">
        <v>2018</v>
      </c>
      <c r="F6402" s="16" t="n">
        <v>0</v>
      </c>
      <c r="G6402" s="16" t="n">
        <v>3840.38</v>
      </c>
      <c r="H6402" s="16" t="n">
        <v>3840.38</v>
      </c>
    </row>
    <row r="6403" customFormat="false" ht="15" hidden="false" customHeight="true" outlineLevel="0" collapsed="false">
      <c r="A6403" s="1" t="s">
        <v>8864</v>
      </c>
      <c r="B6403" s="1" t="s">
        <v>1437</v>
      </c>
      <c r="C6403" s="1" t="s">
        <v>2671</v>
      </c>
      <c r="D6403" s="1" t="s">
        <v>2028</v>
      </c>
      <c r="E6403" s="1" t="s">
        <v>2018</v>
      </c>
      <c r="F6403" s="16" t="n">
        <v>0</v>
      </c>
      <c r="G6403" s="16" t="n">
        <v>3799.23</v>
      </c>
      <c r="H6403" s="16" t="n">
        <v>3799.23</v>
      </c>
    </row>
    <row r="6404" customFormat="false" ht="15" hidden="false" customHeight="true" outlineLevel="0" collapsed="false">
      <c r="A6404" s="1" t="s">
        <v>8865</v>
      </c>
      <c r="B6404" s="1" t="s">
        <v>1891</v>
      </c>
      <c r="C6404" s="1" t="s">
        <v>2467</v>
      </c>
      <c r="D6404" s="1" t="s">
        <v>2025</v>
      </c>
      <c r="E6404" s="1" t="s">
        <v>2018</v>
      </c>
      <c r="F6404" s="16" t="n">
        <v>99</v>
      </c>
      <c r="G6404" s="16" t="n">
        <v>819.84</v>
      </c>
      <c r="H6404" s="16" t="n">
        <v>918.84</v>
      </c>
    </row>
    <row r="6405" customFormat="false" ht="15" hidden="false" customHeight="true" outlineLevel="0" collapsed="false">
      <c r="A6405" s="1" t="s">
        <v>8866</v>
      </c>
      <c r="B6405" s="1" t="s">
        <v>1897</v>
      </c>
      <c r="C6405" s="1" t="s">
        <v>2640</v>
      </c>
      <c r="D6405" s="1" t="s">
        <v>2017</v>
      </c>
      <c r="E6405" s="1" t="s">
        <v>2018</v>
      </c>
      <c r="F6405" s="16" t="n">
        <v>0</v>
      </c>
      <c r="G6405" s="16" t="n">
        <v>4749.04</v>
      </c>
      <c r="H6405" s="16" t="n">
        <v>4749.04</v>
      </c>
    </row>
    <row r="6406" customFormat="false" ht="15" hidden="false" customHeight="true" outlineLevel="0" collapsed="false">
      <c r="A6406" s="1" t="s">
        <v>8867</v>
      </c>
      <c r="B6406" s="1" t="s">
        <v>1398</v>
      </c>
      <c r="C6406" s="1" t="s">
        <v>2396</v>
      </c>
      <c r="D6406" s="1" t="s">
        <v>2025</v>
      </c>
      <c r="E6406" s="1" t="s">
        <v>2045</v>
      </c>
      <c r="F6406" s="16" t="n">
        <v>0</v>
      </c>
      <c r="G6406" s="16" t="n">
        <v>22550.12</v>
      </c>
      <c r="H6406" s="16" t="n">
        <v>22550.12</v>
      </c>
    </row>
    <row r="6407" customFormat="false" ht="15" hidden="false" customHeight="true" outlineLevel="0" collapsed="false">
      <c r="A6407" s="1" t="s">
        <v>8868</v>
      </c>
      <c r="B6407" s="1" t="s">
        <v>1145</v>
      </c>
      <c r="C6407" s="1" t="s">
        <v>334</v>
      </c>
      <c r="D6407" s="1" t="s">
        <v>2017</v>
      </c>
      <c r="E6407" s="1" t="s">
        <v>2018</v>
      </c>
      <c r="F6407" s="16" t="n">
        <v>99</v>
      </c>
      <c r="G6407" s="16" t="n">
        <v>637.73</v>
      </c>
      <c r="H6407" s="16" t="n">
        <v>736.73</v>
      </c>
    </row>
    <row r="6408" customFormat="false" ht="15" hidden="false" customHeight="true" outlineLevel="0" collapsed="false">
      <c r="A6408" s="1" t="s">
        <v>8869</v>
      </c>
      <c r="B6408" s="1" t="s">
        <v>934</v>
      </c>
      <c r="C6408" s="1" t="s">
        <v>4233</v>
      </c>
      <c r="D6408" s="1" t="s">
        <v>2032</v>
      </c>
      <c r="E6408" s="1" t="s">
        <v>2018</v>
      </c>
      <c r="F6408" s="16" t="n">
        <v>0</v>
      </c>
      <c r="G6408" s="16" t="n">
        <v>3032.34</v>
      </c>
      <c r="H6408" s="16" t="n">
        <v>3032.34</v>
      </c>
    </row>
    <row r="6409" customFormat="false" ht="15" hidden="false" customHeight="true" outlineLevel="0" collapsed="false">
      <c r="A6409" s="1" t="s">
        <v>8870</v>
      </c>
      <c r="B6409" s="1" t="s">
        <v>234</v>
      </c>
      <c r="C6409" s="1" t="s">
        <v>2425</v>
      </c>
      <c r="D6409" s="1" t="s">
        <v>2055</v>
      </c>
      <c r="E6409" s="1" t="s">
        <v>2018</v>
      </c>
      <c r="F6409" s="16" t="n">
        <v>99</v>
      </c>
      <c r="G6409" s="16" t="n">
        <v>622.3</v>
      </c>
      <c r="H6409" s="16" t="n">
        <v>721.3</v>
      </c>
    </row>
    <row r="6410" customFormat="false" ht="15" hidden="false" customHeight="true" outlineLevel="0" collapsed="false">
      <c r="A6410" s="1" t="s">
        <v>8871</v>
      </c>
      <c r="B6410" s="1" t="s">
        <v>708</v>
      </c>
      <c r="C6410" s="1" t="s">
        <v>145</v>
      </c>
      <c r="D6410" s="1" t="s">
        <v>2025</v>
      </c>
      <c r="E6410" s="1" t="s">
        <v>2018</v>
      </c>
      <c r="F6410" s="16" t="n">
        <v>79</v>
      </c>
      <c r="G6410" s="16" t="n">
        <v>1111.28</v>
      </c>
      <c r="H6410" s="16" t="n">
        <v>1190.28</v>
      </c>
    </row>
    <row r="6411" customFormat="false" ht="15" hidden="false" customHeight="true" outlineLevel="0" collapsed="false">
      <c r="A6411" s="1" t="s">
        <v>8872</v>
      </c>
      <c r="B6411" s="1" t="s">
        <v>1795</v>
      </c>
      <c r="C6411" s="1" t="s">
        <v>467</v>
      </c>
      <c r="D6411" s="1" t="s">
        <v>2032</v>
      </c>
      <c r="E6411" s="1" t="s">
        <v>2018</v>
      </c>
      <c r="F6411" s="16" t="n">
        <v>99</v>
      </c>
      <c r="G6411" s="16" t="n">
        <v>425.08</v>
      </c>
      <c r="H6411" s="16" t="n">
        <v>524.08</v>
      </c>
    </row>
    <row r="6412" customFormat="false" ht="15" hidden="false" customHeight="true" outlineLevel="0" collapsed="false">
      <c r="A6412" s="1" t="s">
        <v>8873</v>
      </c>
      <c r="B6412" s="1" t="s">
        <v>1577</v>
      </c>
      <c r="C6412" s="1" t="s">
        <v>4089</v>
      </c>
      <c r="D6412" s="1" t="s">
        <v>2017</v>
      </c>
      <c r="E6412" s="1" t="s">
        <v>2018</v>
      </c>
      <c r="F6412" s="16" t="n">
        <v>0</v>
      </c>
      <c r="G6412" s="16" t="n">
        <v>16055.68</v>
      </c>
      <c r="H6412" s="16" t="n">
        <v>16055.68</v>
      </c>
    </row>
    <row r="6413" customFormat="false" ht="15" hidden="false" customHeight="true" outlineLevel="0" collapsed="false">
      <c r="A6413" s="1" t="s">
        <v>8874</v>
      </c>
      <c r="B6413" s="1" t="s">
        <v>1731</v>
      </c>
      <c r="C6413" s="1" t="s">
        <v>3228</v>
      </c>
      <c r="D6413" s="1" t="s">
        <v>2017</v>
      </c>
      <c r="E6413" s="1" t="s">
        <v>2022</v>
      </c>
      <c r="F6413" s="16" t="n">
        <v>0</v>
      </c>
      <c r="G6413" s="16" t="n">
        <v>2757.65</v>
      </c>
      <c r="H6413" s="16" t="n">
        <v>2757.65</v>
      </c>
    </row>
    <row r="6414" customFormat="false" ht="15" hidden="false" customHeight="true" outlineLevel="0" collapsed="false">
      <c r="A6414" s="1" t="s">
        <v>8875</v>
      </c>
      <c r="B6414" s="1" t="s">
        <v>1193</v>
      </c>
      <c r="C6414" s="1" t="s">
        <v>2432</v>
      </c>
      <c r="D6414" s="1" t="s">
        <v>2025</v>
      </c>
      <c r="E6414" s="1" t="s">
        <v>2018</v>
      </c>
      <c r="F6414" s="16" t="n">
        <v>79</v>
      </c>
      <c r="G6414" s="16" t="n">
        <v>2250.81</v>
      </c>
      <c r="H6414" s="16" t="n">
        <v>2329.81</v>
      </c>
    </row>
    <row r="6415" customFormat="false" ht="15" hidden="false" customHeight="true" outlineLevel="0" collapsed="false">
      <c r="A6415" s="1" t="s">
        <v>8876</v>
      </c>
      <c r="B6415" s="1" t="s">
        <v>934</v>
      </c>
      <c r="C6415" s="1" t="s">
        <v>1265</v>
      </c>
      <c r="D6415" s="1" t="s">
        <v>2032</v>
      </c>
      <c r="E6415" s="1" t="s">
        <v>2018</v>
      </c>
      <c r="F6415" s="16" t="n">
        <v>49</v>
      </c>
      <c r="G6415" s="16" t="n">
        <v>819.69</v>
      </c>
      <c r="H6415" s="16" t="n">
        <v>868.69</v>
      </c>
    </row>
    <row r="6416" customFormat="false" ht="15" hidden="false" customHeight="true" outlineLevel="0" collapsed="false">
      <c r="A6416" s="1" t="s">
        <v>8877</v>
      </c>
      <c r="B6416" s="1" t="s">
        <v>1665</v>
      </c>
      <c r="C6416" s="1" t="s">
        <v>4803</v>
      </c>
      <c r="D6416" s="1" t="s">
        <v>2028</v>
      </c>
      <c r="E6416" s="1" t="s">
        <v>2018</v>
      </c>
      <c r="F6416" s="16" t="n">
        <v>0</v>
      </c>
      <c r="G6416" s="16" t="n">
        <v>7994.54</v>
      </c>
      <c r="H6416" s="16" t="n">
        <v>7994.54</v>
      </c>
    </row>
    <row r="6417" customFormat="false" ht="15" hidden="false" customHeight="true" outlineLevel="0" collapsed="false">
      <c r="A6417" s="1" t="s">
        <v>8878</v>
      </c>
      <c r="B6417" s="1" t="s">
        <v>177</v>
      </c>
      <c r="C6417" s="1" t="s">
        <v>1481</v>
      </c>
      <c r="D6417" s="1" t="s">
        <v>2017</v>
      </c>
      <c r="E6417" s="1" t="s">
        <v>2018</v>
      </c>
      <c r="F6417" s="16" t="n">
        <v>99</v>
      </c>
      <c r="G6417" s="16" t="n">
        <v>2314.83</v>
      </c>
      <c r="H6417" s="16" t="n">
        <v>2413.83</v>
      </c>
    </row>
    <row r="6418" customFormat="false" ht="15" hidden="false" customHeight="true" outlineLevel="0" collapsed="false">
      <c r="A6418" s="1" t="s">
        <v>8879</v>
      </c>
      <c r="B6418" s="1" t="s">
        <v>860</v>
      </c>
      <c r="C6418" s="1" t="s">
        <v>511</v>
      </c>
      <c r="D6418" s="1" t="s">
        <v>2017</v>
      </c>
      <c r="E6418" s="1" t="s">
        <v>2018</v>
      </c>
      <c r="F6418" s="16" t="n">
        <v>49</v>
      </c>
      <c r="G6418" s="16" t="n">
        <v>2278.43</v>
      </c>
      <c r="H6418" s="16" t="n">
        <v>2327.43</v>
      </c>
    </row>
    <row r="6419" customFormat="false" ht="15" hidden="false" customHeight="true" outlineLevel="0" collapsed="false">
      <c r="A6419" s="1" t="s">
        <v>8880</v>
      </c>
      <c r="B6419" s="1" t="s">
        <v>1522</v>
      </c>
      <c r="C6419" s="1" t="s">
        <v>5772</v>
      </c>
      <c r="D6419" s="1" t="s">
        <v>2028</v>
      </c>
      <c r="E6419" s="1" t="s">
        <v>2018</v>
      </c>
      <c r="F6419" s="16" t="n">
        <v>0</v>
      </c>
      <c r="G6419" s="16" t="n">
        <v>6767.38</v>
      </c>
      <c r="H6419" s="16" t="n">
        <v>6767.38</v>
      </c>
    </row>
    <row r="6420" customFormat="false" ht="15" hidden="false" customHeight="true" outlineLevel="0" collapsed="false">
      <c r="A6420" s="1" t="s">
        <v>8881</v>
      </c>
      <c r="B6420" s="1" t="s">
        <v>1145</v>
      </c>
      <c r="C6420" s="1" t="s">
        <v>1386</v>
      </c>
      <c r="D6420" s="1" t="s">
        <v>2017</v>
      </c>
      <c r="E6420" s="1" t="s">
        <v>2018</v>
      </c>
      <c r="F6420" s="16" t="n">
        <v>49</v>
      </c>
      <c r="G6420" s="16" t="n">
        <v>2038.6</v>
      </c>
      <c r="H6420" s="16" t="n">
        <v>2087.6</v>
      </c>
    </row>
    <row r="6421" customFormat="false" ht="15" hidden="false" customHeight="true" outlineLevel="0" collapsed="false">
      <c r="A6421" s="1" t="s">
        <v>8882</v>
      </c>
      <c r="B6421" s="1" t="s">
        <v>633</v>
      </c>
      <c r="C6421" s="1" t="s">
        <v>3677</v>
      </c>
      <c r="D6421" s="1" t="s">
        <v>2025</v>
      </c>
      <c r="E6421" s="1" t="s">
        <v>2018</v>
      </c>
      <c r="F6421" s="16" t="n">
        <v>0</v>
      </c>
      <c r="G6421" s="16" t="n">
        <v>5672.32</v>
      </c>
      <c r="H6421" s="16" t="n">
        <v>5672.32</v>
      </c>
    </row>
    <row r="6422" customFormat="false" ht="15" hidden="false" customHeight="true" outlineLevel="0" collapsed="false">
      <c r="A6422" s="1" t="s">
        <v>8883</v>
      </c>
      <c r="B6422" s="1" t="s">
        <v>830</v>
      </c>
      <c r="C6422" s="1" t="s">
        <v>5405</v>
      </c>
      <c r="D6422" s="1" t="s">
        <v>2025</v>
      </c>
      <c r="E6422" s="1" t="s">
        <v>2045</v>
      </c>
      <c r="F6422" s="16" t="n">
        <v>0</v>
      </c>
      <c r="G6422" s="16" t="n">
        <v>10210.42</v>
      </c>
      <c r="H6422" s="16" t="n">
        <v>10210.42</v>
      </c>
    </row>
    <row r="6423" customFormat="false" ht="15" hidden="false" customHeight="true" outlineLevel="0" collapsed="false">
      <c r="A6423" s="1" t="s">
        <v>8884</v>
      </c>
      <c r="B6423" s="1" t="s">
        <v>433</v>
      </c>
      <c r="C6423" s="1" t="s">
        <v>502</v>
      </c>
      <c r="D6423" s="1" t="s">
        <v>2025</v>
      </c>
      <c r="E6423" s="1" t="s">
        <v>2018</v>
      </c>
      <c r="F6423" s="16" t="n">
        <v>0</v>
      </c>
      <c r="G6423" s="16" t="n">
        <v>6212.48</v>
      </c>
      <c r="H6423" s="16" t="n">
        <v>6212.48</v>
      </c>
    </row>
    <row r="6424" customFormat="false" ht="15" hidden="false" customHeight="true" outlineLevel="0" collapsed="false">
      <c r="A6424" s="1" t="s">
        <v>8885</v>
      </c>
      <c r="B6424" s="1" t="s">
        <v>1145</v>
      </c>
      <c r="C6424" s="1" t="s">
        <v>3099</v>
      </c>
      <c r="D6424" s="1" t="s">
        <v>2017</v>
      </c>
      <c r="E6424" s="1" t="s">
        <v>2018</v>
      </c>
      <c r="F6424" s="16" t="n">
        <v>0</v>
      </c>
      <c r="G6424" s="16" t="n">
        <v>8742.81</v>
      </c>
      <c r="H6424" s="16" t="n">
        <v>8742.81</v>
      </c>
    </row>
    <row r="6425" customFormat="false" ht="15" hidden="false" customHeight="true" outlineLevel="0" collapsed="false">
      <c r="A6425" s="1" t="s">
        <v>8886</v>
      </c>
      <c r="B6425" s="1" t="s">
        <v>420</v>
      </c>
      <c r="C6425" s="1" t="s">
        <v>2797</v>
      </c>
      <c r="D6425" s="1" t="s">
        <v>2021</v>
      </c>
      <c r="E6425" s="1" t="s">
        <v>2018</v>
      </c>
      <c r="F6425" s="16" t="n">
        <v>49</v>
      </c>
      <c r="G6425" s="16" t="n">
        <v>964.34</v>
      </c>
      <c r="H6425" s="16" t="n">
        <v>1013.34</v>
      </c>
    </row>
    <row r="6426" customFormat="false" ht="15" hidden="false" customHeight="true" outlineLevel="0" collapsed="false">
      <c r="A6426" s="1" t="s">
        <v>8887</v>
      </c>
      <c r="B6426" s="1" t="s">
        <v>1844</v>
      </c>
      <c r="C6426" s="1" t="s">
        <v>2452</v>
      </c>
      <c r="D6426" s="1" t="s">
        <v>2025</v>
      </c>
      <c r="E6426" s="1" t="s">
        <v>2018</v>
      </c>
      <c r="F6426" s="16" t="n">
        <v>0</v>
      </c>
      <c r="G6426" s="16" t="n">
        <v>15555.52</v>
      </c>
      <c r="H6426" s="16" t="n">
        <v>15555.52</v>
      </c>
    </row>
    <row r="6427" customFormat="false" ht="15" hidden="false" customHeight="true" outlineLevel="0" collapsed="false">
      <c r="A6427" s="1" t="s">
        <v>8888</v>
      </c>
      <c r="B6427" s="1" t="s">
        <v>1747</v>
      </c>
      <c r="C6427" s="1" t="s">
        <v>1873</v>
      </c>
      <c r="D6427" s="1" t="s">
        <v>2017</v>
      </c>
      <c r="E6427" s="1" t="s">
        <v>2018</v>
      </c>
      <c r="F6427" s="16" t="n">
        <v>0</v>
      </c>
      <c r="G6427" s="16" t="n">
        <v>8338.55</v>
      </c>
      <c r="H6427" s="16" t="n">
        <v>8338.55</v>
      </c>
    </row>
    <row r="6428" customFormat="false" ht="15" hidden="false" customHeight="true" outlineLevel="0" collapsed="false">
      <c r="A6428" s="1" t="s">
        <v>8889</v>
      </c>
      <c r="B6428" s="1" t="s">
        <v>1625</v>
      </c>
      <c r="C6428" s="1" t="s">
        <v>2773</v>
      </c>
      <c r="D6428" s="1" t="s">
        <v>2017</v>
      </c>
      <c r="E6428" s="1" t="s">
        <v>2018</v>
      </c>
      <c r="F6428" s="16" t="n">
        <v>0</v>
      </c>
      <c r="G6428" s="16" t="n">
        <v>20277.2</v>
      </c>
      <c r="H6428" s="16" t="n">
        <v>20277.2</v>
      </c>
    </row>
    <row r="6429" customFormat="false" ht="15" hidden="false" customHeight="true" outlineLevel="0" collapsed="false">
      <c r="A6429" s="1" t="s">
        <v>8890</v>
      </c>
      <c r="B6429" s="1" t="s">
        <v>1804</v>
      </c>
      <c r="C6429" s="1" t="s">
        <v>1117</v>
      </c>
      <c r="D6429" s="1" t="s">
        <v>2028</v>
      </c>
      <c r="E6429" s="1" t="s">
        <v>2018</v>
      </c>
      <c r="F6429" s="16" t="n">
        <v>0</v>
      </c>
      <c r="G6429" s="16" t="n">
        <v>9874.96</v>
      </c>
      <c r="H6429" s="16" t="n">
        <v>9874.96</v>
      </c>
    </row>
    <row r="6430" customFormat="false" ht="15" hidden="false" customHeight="true" outlineLevel="0" collapsed="false">
      <c r="A6430" s="1" t="s">
        <v>8891</v>
      </c>
      <c r="B6430" s="1" t="s">
        <v>731</v>
      </c>
      <c r="C6430" s="1" t="s">
        <v>941</v>
      </c>
      <c r="D6430" s="1" t="s">
        <v>2025</v>
      </c>
      <c r="E6430" s="1" t="s">
        <v>2018</v>
      </c>
      <c r="F6430" s="16" t="n">
        <v>49</v>
      </c>
      <c r="G6430" s="16" t="n">
        <v>482.17</v>
      </c>
      <c r="H6430" s="16" t="n">
        <v>531.17</v>
      </c>
    </row>
    <row r="6431" customFormat="false" ht="15" hidden="false" customHeight="true" outlineLevel="0" collapsed="false">
      <c r="A6431" s="1" t="s">
        <v>8892</v>
      </c>
      <c r="B6431" s="1" t="s">
        <v>1297</v>
      </c>
      <c r="C6431" s="1" t="s">
        <v>2170</v>
      </c>
      <c r="D6431" s="1" t="s">
        <v>2017</v>
      </c>
      <c r="E6431" s="1" t="s">
        <v>2018</v>
      </c>
      <c r="F6431" s="16" t="n">
        <v>79</v>
      </c>
      <c r="G6431" s="16" t="n">
        <v>1820.91</v>
      </c>
      <c r="H6431" s="16" t="n">
        <v>1899.91</v>
      </c>
    </row>
    <row r="6432" customFormat="false" ht="15" hidden="false" customHeight="true" outlineLevel="0" collapsed="false">
      <c r="A6432" s="1" t="s">
        <v>8893</v>
      </c>
      <c r="B6432" s="1" t="s">
        <v>1201</v>
      </c>
      <c r="C6432" s="1" t="s">
        <v>938</v>
      </c>
      <c r="D6432" s="1" t="s">
        <v>2028</v>
      </c>
      <c r="E6432" s="1" t="s">
        <v>2018</v>
      </c>
      <c r="F6432" s="16" t="n">
        <v>79</v>
      </c>
      <c r="G6432" s="16" t="n">
        <v>647.02</v>
      </c>
      <c r="H6432" s="16" t="n">
        <v>726.02</v>
      </c>
    </row>
    <row r="6433" customFormat="false" ht="15" hidden="false" customHeight="true" outlineLevel="0" collapsed="false">
      <c r="A6433" s="1" t="s">
        <v>8894</v>
      </c>
      <c r="B6433" s="1" t="s">
        <v>1217</v>
      </c>
      <c r="C6433" s="1" t="s">
        <v>3101</v>
      </c>
      <c r="D6433" s="1" t="s">
        <v>2025</v>
      </c>
      <c r="E6433" s="1" t="s">
        <v>2045</v>
      </c>
      <c r="F6433" s="16" t="n">
        <v>0</v>
      </c>
      <c r="G6433" s="16" t="n">
        <v>5809.28</v>
      </c>
      <c r="H6433" s="16" t="n">
        <v>5809.28</v>
      </c>
    </row>
    <row r="6434" customFormat="false" ht="15" hidden="false" customHeight="true" outlineLevel="0" collapsed="false">
      <c r="A6434" s="1" t="s">
        <v>8895</v>
      </c>
      <c r="B6434" s="1" t="s">
        <v>1241</v>
      </c>
      <c r="C6434" s="1" t="s">
        <v>632</v>
      </c>
      <c r="D6434" s="1" t="s">
        <v>2017</v>
      </c>
      <c r="E6434" s="1" t="s">
        <v>2018</v>
      </c>
      <c r="F6434" s="16" t="n">
        <v>0</v>
      </c>
      <c r="G6434" s="16" t="n">
        <v>7796.18</v>
      </c>
      <c r="H6434" s="16" t="n">
        <v>7796.18</v>
      </c>
    </row>
    <row r="6435" customFormat="false" ht="15" hidden="false" customHeight="true" outlineLevel="0" collapsed="false">
      <c r="A6435" s="1" t="s">
        <v>8896</v>
      </c>
      <c r="B6435" s="1" t="s">
        <v>1639</v>
      </c>
      <c r="C6435" s="1" t="s">
        <v>3699</v>
      </c>
      <c r="D6435" s="1" t="s">
        <v>2025</v>
      </c>
      <c r="E6435" s="1" t="s">
        <v>2018</v>
      </c>
      <c r="F6435" s="16" t="n">
        <v>0</v>
      </c>
      <c r="G6435" s="16" t="n">
        <v>5828.54</v>
      </c>
      <c r="H6435" s="16" t="n">
        <v>5828.54</v>
      </c>
    </row>
    <row r="6436" customFormat="false" ht="15" hidden="false" customHeight="true" outlineLevel="0" collapsed="false">
      <c r="A6436" s="1" t="s">
        <v>8897</v>
      </c>
      <c r="B6436" s="1" t="s">
        <v>752</v>
      </c>
      <c r="C6436" s="1" t="s">
        <v>2330</v>
      </c>
      <c r="D6436" s="1" t="s">
        <v>2017</v>
      </c>
      <c r="E6436" s="1" t="s">
        <v>2045</v>
      </c>
      <c r="F6436" s="16" t="n">
        <v>79</v>
      </c>
      <c r="G6436" s="16" t="n">
        <v>1362.14</v>
      </c>
      <c r="H6436" s="16" t="n">
        <v>1441.14</v>
      </c>
    </row>
    <row r="6437" customFormat="false" ht="15" hidden="false" customHeight="true" outlineLevel="0" collapsed="false">
      <c r="A6437" s="1" t="s">
        <v>8898</v>
      </c>
      <c r="B6437" s="1" t="s">
        <v>1257</v>
      </c>
      <c r="C6437" s="1" t="s">
        <v>3683</v>
      </c>
      <c r="D6437" s="1" t="s">
        <v>2055</v>
      </c>
      <c r="E6437" s="1" t="s">
        <v>2018</v>
      </c>
      <c r="F6437" s="16" t="n">
        <v>0</v>
      </c>
      <c r="G6437" s="16" t="n">
        <v>15640.57</v>
      </c>
      <c r="H6437" s="16" t="n">
        <v>15640.57</v>
      </c>
    </row>
    <row r="6438" customFormat="false" ht="15" hidden="false" customHeight="true" outlineLevel="0" collapsed="false">
      <c r="A6438" s="1" t="s">
        <v>8899</v>
      </c>
      <c r="B6438" s="1" t="s">
        <v>1107</v>
      </c>
      <c r="C6438" s="1" t="s">
        <v>660</v>
      </c>
      <c r="D6438" s="1" t="s">
        <v>2017</v>
      </c>
      <c r="E6438" s="1" t="s">
        <v>2018</v>
      </c>
      <c r="F6438" s="16" t="n">
        <v>49</v>
      </c>
      <c r="G6438" s="16" t="n">
        <v>433.95</v>
      </c>
      <c r="H6438" s="16" t="n">
        <v>482.95</v>
      </c>
    </row>
    <row r="6439" customFormat="false" ht="15" hidden="false" customHeight="true" outlineLevel="0" collapsed="false">
      <c r="A6439" s="1" t="s">
        <v>8900</v>
      </c>
      <c r="B6439" s="1" t="s">
        <v>427</v>
      </c>
      <c r="C6439" s="1" t="s">
        <v>2813</v>
      </c>
      <c r="D6439" s="1" t="s">
        <v>2028</v>
      </c>
      <c r="E6439" s="1" t="s">
        <v>2018</v>
      </c>
      <c r="F6439" s="16" t="n">
        <v>0</v>
      </c>
      <c r="G6439" s="16" t="n">
        <v>20280.52</v>
      </c>
      <c r="H6439" s="16" t="n">
        <v>20280.52</v>
      </c>
    </row>
    <row r="6440" customFormat="false" ht="15" hidden="false" customHeight="true" outlineLevel="0" collapsed="false">
      <c r="A6440" s="1" t="s">
        <v>8901</v>
      </c>
      <c r="B6440" s="1" t="s">
        <v>1263</v>
      </c>
      <c r="C6440" s="1" t="s">
        <v>2922</v>
      </c>
      <c r="D6440" s="1" t="s">
        <v>2028</v>
      </c>
      <c r="E6440" s="1" t="s">
        <v>2018</v>
      </c>
      <c r="F6440" s="16" t="n">
        <v>99</v>
      </c>
      <c r="G6440" s="16" t="n">
        <v>482.17</v>
      </c>
      <c r="H6440" s="16" t="n">
        <v>581.17</v>
      </c>
    </row>
    <row r="6441" customFormat="false" ht="15" hidden="false" customHeight="true" outlineLevel="0" collapsed="false">
      <c r="A6441" s="1" t="s">
        <v>8902</v>
      </c>
      <c r="B6441" s="1" t="s">
        <v>325</v>
      </c>
      <c r="C6441" s="1" t="s">
        <v>4585</v>
      </c>
      <c r="D6441" s="1" t="s">
        <v>2055</v>
      </c>
      <c r="E6441" s="1" t="s">
        <v>2018</v>
      </c>
      <c r="F6441" s="16" t="n">
        <v>0</v>
      </c>
      <c r="G6441" s="16" t="n">
        <v>18831.74</v>
      </c>
      <c r="H6441" s="16" t="n">
        <v>18831.74</v>
      </c>
    </row>
    <row r="6442" customFormat="false" ht="15" hidden="false" customHeight="true" outlineLevel="0" collapsed="false">
      <c r="A6442" s="1" t="s">
        <v>8903</v>
      </c>
      <c r="B6442" s="1" t="s">
        <v>1731</v>
      </c>
      <c r="C6442" s="1" t="s">
        <v>2928</v>
      </c>
      <c r="D6442" s="1" t="s">
        <v>2025</v>
      </c>
      <c r="E6442" s="1" t="s">
        <v>2045</v>
      </c>
      <c r="F6442" s="16" t="n">
        <v>0</v>
      </c>
      <c r="G6442" s="16" t="n">
        <v>16433.77</v>
      </c>
      <c r="H6442" s="16" t="n">
        <v>16433.77</v>
      </c>
    </row>
    <row r="6443" customFormat="false" ht="15" hidden="false" customHeight="true" outlineLevel="0" collapsed="false">
      <c r="A6443" s="1" t="s">
        <v>8904</v>
      </c>
      <c r="B6443" s="1" t="s">
        <v>255</v>
      </c>
      <c r="C6443" s="1" t="s">
        <v>660</v>
      </c>
      <c r="D6443" s="1" t="s">
        <v>2021</v>
      </c>
      <c r="E6443" s="1" t="s">
        <v>2018</v>
      </c>
      <c r="F6443" s="16" t="n">
        <v>49</v>
      </c>
      <c r="G6443" s="16" t="n">
        <v>2138.27</v>
      </c>
      <c r="H6443" s="16" t="n">
        <v>2187.27</v>
      </c>
    </row>
    <row r="6444" customFormat="false" ht="15" hidden="false" customHeight="true" outlineLevel="0" collapsed="false">
      <c r="A6444" s="1" t="s">
        <v>8905</v>
      </c>
      <c r="B6444" s="1" t="s">
        <v>304</v>
      </c>
      <c r="C6444" s="1" t="s">
        <v>1197</v>
      </c>
      <c r="D6444" s="1" t="s">
        <v>2055</v>
      </c>
      <c r="E6444" s="1" t="s">
        <v>2045</v>
      </c>
      <c r="F6444" s="16" t="n">
        <v>99</v>
      </c>
      <c r="G6444" s="16" t="n">
        <v>2459.52</v>
      </c>
      <c r="H6444" s="16" t="n">
        <v>2558.52</v>
      </c>
    </row>
    <row r="6445" customFormat="false" ht="15" hidden="false" customHeight="true" outlineLevel="0" collapsed="false">
      <c r="A6445" s="1" t="s">
        <v>8906</v>
      </c>
      <c r="B6445" s="1" t="s">
        <v>1816</v>
      </c>
      <c r="C6445" s="1" t="s">
        <v>2292</v>
      </c>
      <c r="D6445" s="1" t="s">
        <v>2025</v>
      </c>
      <c r="E6445" s="1" t="s">
        <v>2018</v>
      </c>
      <c r="F6445" s="16" t="n">
        <v>0</v>
      </c>
      <c r="G6445" s="16" t="n">
        <v>8434.89</v>
      </c>
      <c r="H6445" s="16" t="n">
        <v>8434.89</v>
      </c>
    </row>
    <row r="6446" customFormat="false" ht="15" hidden="false" customHeight="true" outlineLevel="0" collapsed="false">
      <c r="A6446" s="1" t="s">
        <v>8907</v>
      </c>
      <c r="B6446" s="1" t="s">
        <v>1473</v>
      </c>
      <c r="C6446" s="1" t="s">
        <v>1189</v>
      </c>
      <c r="D6446" s="1" t="s">
        <v>2025</v>
      </c>
      <c r="E6446" s="1" t="s">
        <v>2018</v>
      </c>
      <c r="F6446" s="16" t="n">
        <v>0</v>
      </c>
      <c r="G6446" s="16" t="n">
        <v>9923.88</v>
      </c>
      <c r="H6446" s="16" t="n">
        <v>9923.88</v>
      </c>
    </row>
    <row r="6447" customFormat="false" ht="15" hidden="false" customHeight="true" outlineLevel="0" collapsed="false">
      <c r="A6447" s="1" t="s">
        <v>8908</v>
      </c>
      <c r="B6447" s="1" t="s">
        <v>1037</v>
      </c>
      <c r="C6447" s="1" t="s">
        <v>3713</v>
      </c>
      <c r="D6447" s="1" t="s">
        <v>2017</v>
      </c>
      <c r="E6447" s="1" t="s">
        <v>2018</v>
      </c>
      <c r="F6447" s="16" t="n">
        <v>0</v>
      </c>
      <c r="G6447" s="16" t="n">
        <v>16957.07</v>
      </c>
      <c r="H6447" s="16" t="n">
        <v>16957.07</v>
      </c>
    </row>
    <row r="6448" customFormat="false" ht="15" hidden="false" customHeight="true" outlineLevel="0" collapsed="false">
      <c r="A6448" s="1" t="s">
        <v>8909</v>
      </c>
      <c r="B6448" s="1" t="s">
        <v>1867</v>
      </c>
      <c r="C6448" s="1" t="s">
        <v>1033</v>
      </c>
      <c r="D6448" s="1" t="s">
        <v>2028</v>
      </c>
      <c r="E6448" s="1" t="s">
        <v>2018</v>
      </c>
      <c r="F6448" s="16" t="n">
        <v>79</v>
      </c>
      <c r="G6448" s="16" t="n">
        <v>458.06</v>
      </c>
      <c r="H6448" s="16" t="n">
        <v>537.06</v>
      </c>
    </row>
    <row r="6449" customFormat="false" ht="15" hidden="false" customHeight="true" outlineLevel="0" collapsed="false">
      <c r="A6449" s="1" t="s">
        <v>8910</v>
      </c>
      <c r="B6449" s="1" t="s">
        <v>1703</v>
      </c>
      <c r="C6449" s="1" t="s">
        <v>833</v>
      </c>
      <c r="D6449" s="1" t="s">
        <v>2021</v>
      </c>
      <c r="E6449" s="1" t="s">
        <v>2018</v>
      </c>
      <c r="F6449" s="16" t="n">
        <v>79</v>
      </c>
      <c r="G6449" s="16" t="n">
        <v>2328.52</v>
      </c>
      <c r="H6449" s="16" t="n">
        <v>2407.52</v>
      </c>
    </row>
    <row r="6450" customFormat="false" ht="15" hidden="false" customHeight="true" outlineLevel="0" collapsed="false">
      <c r="A6450" s="1" t="s">
        <v>8911</v>
      </c>
      <c r="B6450" s="1" t="s">
        <v>875</v>
      </c>
      <c r="C6450" s="1" t="s">
        <v>2471</v>
      </c>
      <c r="D6450" s="1" t="s">
        <v>2055</v>
      </c>
      <c r="E6450" s="1" t="s">
        <v>2018</v>
      </c>
      <c r="F6450" s="16" t="n">
        <v>0</v>
      </c>
      <c r="G6450" s="16" t="n">
        <v>8267.17</v>
      </c>
      <c r="H6450" s="16" t="n">
        <v>8267.17</v>
      </c>
    </row>
    <row r="6451" customFormat="false" ht="15" hidden="false" customHeight="true" outlineLevel="0" collapsed="false">
      <c r="A6451" s="1" t="s">
        <v>8912</v>
      </c>
      <c r="B6451" s="1" t="s">
        <v>1869</v>
      </c>
      <c r="C6451" s="1" t="s">
        <v>505</v>
      </c>
      <c r="D6451" s="1" t="s">
        <v>2025</v>
      </c>
      <c r="E6451" s="1" t="s">
        <v>2018</v>
      </c>
      <c r="F6451" s="16" t="n">
        <v>49</v>
      </c>
      <c r="G6451" s="16" t="n">
        <v>750.27</v>
      </c>
      <c r="H6451" s="16" t="n">
        <v>799.27</v>
      </c>
    </row>
    <row r="6452" customFormat="false" ht="15" hidden="false" customHeight="true" outlineLevel="0" collapsed="false">
      <c r="A6452" s="1" t="s">
        <v>8913</v>
      </c>
      <c r="B6452" s="1" t="s">
        <v>928</v>
      </c>
      <c r="C6452" s="1" t="s">
        <v>2145</v>
      </c>
      <c r="D6452" s="1" t="s">
        <v>2028</v>
      </c>
      <c r="E6452" s="1" t="s">
        <v>2018</v>
      </c>
      <c r="F6452" s="16" t="n">
        <v>0</v>
      </c>
      <c r="G6452" s="16" t="n">
        <v>2619.24</v>
      </c>
      <c r="H6452" s="16" t="n">
        <v>2619.24</v>
      </c>
    </row>
    <row r="6453" customFormat="false" ht="15" hidden="false" customHeight="true" outlineLevel="0" collapsed="false">
      <c r="A6453" s="1" t="s">
        <v>8914</v>
      </c>
      <c r="B6453" s="1" t="s">
        <v>1052</v>
      </c>
      <c r="C6453" s="1" t="s">
        <v>2508</v>
      </c>
      <c r="D6453" s="1" t="s">
        <v>2032</v>
      </c>
      <c r="E6453" s="1" t="s">
        <v>2018</v>
      </c>
      <c r="F6453" s="16" t="n">
        <v>99</v>
      </c>
      <c r="G6453" s="16" t="n">
        <v>433.95</v>
      </c>
      <c r="H6453" s="16" t="n">
        <v>532.95</v>
      </c>
    </row>
    <row r="6454" customFormat="false" ht="15" hidden="false" customHeight="true" outlineLevel="0" collapsed="false">
      <c r="A6454" s="1" t="s">
        <v>8915</v>
      </c>
      <c r="B6454" s="1" t="s">
        <v>304</v>
      </c>
      <c r="C6454" s="1" t="s">
        <v>1114</v>
      </c>
      <c r="D6454" s="1" t="s">
        <v>2032</v>
      </c>
      <c r="E6454" s="1" t="s">
        <v>2018</v>
      </c>
      <c r="F6454" s="16" t="n">
        <v>0</v>
      </c>
      <c r="G6454" s="16" t="n">
        <v>11401.14</v>
      </c>
      <c r="H6454" s="16" t="n">
        <v>11401.14</v>
      </c>
    </row>
    <row r="6455" customFormat="false" ht="15" hidden="false" customHeight="true" outlineLevel="0" collapsed="false">
      <c r="A6455" s="1" t="s">
        <v>8916</v>
      </c>
      <c r="B6455" s="1" t="s">
        <v>803</v>
      </c>
      <c r="C6455" s="1" t="s">
        <v>2658</v>
      </c>
      <c r="D6455" s="1" t="s">
        <v>2017</v>
      </c>
      <c r="E6455" s="1" t="s">
        <v>2018</v>
      </c>
      <c r="F6455" s="16" t="n">
        <v>0</v>
      </c>
      <c r="G6455" s="16" t="n">
        <v>9171.98</v>
      </c>
      <c r="H6455" s="16" t="n">
        <v>9171.98</v>
      </c>
    </row>
    <row r="6456" customFormat="false" ht="15" hidden="false" customHeight="true" outlineLevel="0" collapsed="false">
      <c r="A6456" s="1" t="s">
        <v>8917</v>
      </c>
      <c r="B6456" s="1" t="s">
        <v>1854</v>
      </c>
      <c r="C6456" s="1" t="s">
        <v>2928</v>
      </c>
      <c r="D6456" s="1" t="s">
        <v>2025</v>
      </c>
      <c r="E6456" s="1" t="s">
        <v>2084</v>
      </c>
      <c r="F6456" s="16" t="n">
        <v>0</v>
      </c>
      <c r="G6456" s="16" t="n">
        <v>3466.32</v>
      </c>
      <c r="H6456" s="16" t="n">
        <v>3466.32</v>
      </c>
    </row>
    <row r="6457" customFormat="false" ht="15" hidden="false" customHeight="true" outlineLevel="0" collapsed="false">
      <c r="A6457" s="1" t="s">
        <v>8918</v>
      </c>
      <c r="B6457" s="1" t="s">
        <v>408</v>
      </c>
      <c r="C6457" s="1" t="s">
        <v>914</v>
      </c>
      <c r="D6457" s="1" t="s">
        <v>2021</v>
      </c>
      <c r="E6457" s="1" t="s">
        <v>2018</v>
      </c>
      <c r="F6457" s="16" t="n">
        <v>0</v>
      </c>
      <c r="G6457" s="16" t="n">
        <v>8411.63</v>
      </c>
      <c r="H6457" s="16" t="n">
        <v>8411.63</v>
      </c>
    </row>
    <row r="6458" customFormat="false" ht="15" hidden="false" customHeight="true" outlineLevel="0" collapsed="false">
      <c r="A6458" s="1" t="s">
        <v>8919</v>
      </c>
      <c r="B6458" s="1" t="s">
        <v>447</v>
      </c>
      <c r="C6458" s="1" t="s">
        <v>1111</v>
      </c>
      <c r="D6458" s="1" t="s">
        <v>2025</v>
      </c>
      <c r="E6458" s="1" t="s">
        <v>2018</v>
      </c>
      <c r="F6458" s="16" t="n">
        <v>0</v>
      </c>
      <c r="G6458" s="16" t="n">
        <v>7328.21</v>
      </c>
      <c r="H6458" s="16" t="n">
        <v>7328.21</v>
      </c>
    </row>
    <row r="6459" customFormat="false" ht="15" hidden="false" customHeight="true" outlineLevel="0" collapsed="false">
      <c r="A6459" s="1" t="s">
        <v>8920</v>
      </c>
      <c r="B6459" s="1" t="s">
        <v>1315</v>
      </c>
      <c r="C6459" s="1" t="s">
        <v>1197</v>
      </c>
      <c r="D6459" s="1" t="s">
        <v>2025</v>
      </c>
      <c r="E6459" s="1" t="s">
        <v>2018</v>
      </c>
      <c r="F6459" s="16" t="n">
        <v>0</v>
      </c>
      <c r="G6459" s="16" t="n">
        <v>9003.55</v>
      </c>
      <c r="H6459" s="16" t="n">
        <v>9003.55</v>
      </c>
    </row>
    <row r="6460" customFormat="false" ht="15" hidden="false" customHeight="true" outlineLevel="0" collapsed="false">
      <c r="A6460" s="1" t="s">
        <v>8921</v>
      </c>
      <c r="B6460" s="1" t="s">
        <v>768</v>
      </c>
      <c r="C6460" s="1" t="s">
        <v>3018</v>
      </c>
      <c r="D6460" s="1" t="s">
        <v>2025</v>
      </c>
      <c r="E6460" s="1" t="s">
        <v>2018</v>
      </c>
      <c r="F6460" s="16" t="n">
        <v>0</v>
      </c>
      <c r="G6460" s="16" t="n">
        <v>5339.1</v>
      </c>
      <c r="H6460" s="16" t="n">
        <v>5339.1</v>
      </c>
    </row>
    <row r="6461" customFormat="false" ht="15" hidden="false" customHeight="true" outlineLevel="0" collapsed="false">
      <c r="A6461" s="1" t="s">
        <v>8922</v>
      </c>
      <c r="B6461" s="1" t="s">
        <v>1731</v>
      </c>
      <c r="C6461" s="1" t="s">
        <v>3063</v>
      </c>
      <c r="D6461" s="1" t="s">
        <v>2025</v>
      </c>
      <c r="E6461" s="1" t="s">
        <v>2022</v>
      </c>
      <c r="F6461" s="16" t="n">
        <v>0</v>
      </c>
      <c r="G6461" s="16" t="n">
        <v>4345.52</v>
      </c>
      <c r="H6461" s="16" t="n">
        <v>4345.52</v>
      </c>
    </row>
    <row r="6462" customFormat="false" ht="15" hidden="false" customHeight="true" outlineLevel="0" collapsed="false">
      <c r="A6462" s="1" t="s">
        <v>8923</v>
      </c>
      <c r="B6462" s="1" t="s">
        <v>622</v>
      </c>
      <c r="C6462" s="1" t="s">
        <v>248</v>
      </c>
      <c r="D6462" s="1" t="s">
        <v>2025</v>
      </c>
      <c r="E6462" s="1" t="s">
        <v>2018</v>
      </c>
      <c r="F6462" s="16" t="n">
        <v>79</v>
      </c>
      <c r="G6462" s="16" t="n">
        <v>933.45</v>
      </c>
      <c r="H6462" s="16" t="n">
        <v>1012.45</v>
      </c>
    </row>
    <row r="6463" customFormat="false" ht="15" hidden="false" customHeight="true" outlineLevel="0" collapsed="false">
      <c r="A6463" s="1" t="s">
        <v>8924</v>
      </c>
      <c r="B6463" s="1" t="s">
        <v>1098</v>
      </c>
      <c r="C6463" s="1" t="s">
        <v>197</v>
      </c>
      <c r="D6463" s="1" t="s">
        <v>2025</v>
      </c>
      <c r="E6463" s="1" t="s">
        <v>2018</v>
      </c>
      <c r="F6463" s="16" t="n">
        <v>0</v>
      </c>
      <c r="G6463" s="16" t="n">
        <v>29558.84</v>
      </c>
      <c r="H6463" s="16" t="n">
        <v>29558.84</v>
      </c>
    </row>
    <row r="6464" customFormat="false" ht="15" hidden="false" customHeight="true" outlineLevel="0" collapsed="false">
      <c r="A6464" s="1" t="s">
        <v>8925</v>
      </c>
      <c r="B6464" s="1" t="s">
        <v>1280</v>
      </c>
      <c r="C6464" s="1" t="s">
        <v>2396</v>
      </c>
      <c r="D6464" s="1" t="s">
        <v>2025</v>
      </c>
      <c r="E6464" s="1" t="s">
        <v>2018</v>
      </c>
      <c r="F6464" s="16" t="n">
        <v>0</v>
      </c>
      <c r="G6464" s="16" t="n">
        <v>4279.02</v>
      </c>
      <c r="H6464" s="16" t="n">
        <v>4279.02</v>
      </c>
    </row>
    <row r="6465" customFormat="false" ht="15" hidden="false" customHeight="true" outlineLevel="0" collapsed="false">
      <c r="A6465" s="1" t="s">
        <v>8926</v>
      </c>
      <c r="B6465" s="1" t="s">
        <v>335</v>
      </c>
      <c r="C6465" s="1" t="s">
        <v>1655</v>
      </c>
      <c r="D6465" s="1" t="s">
        <v>2028</v>
      </c>
      <c r="E6465" s="1" t="s">
        <v>2018</v>
      </c>
      <c r="F6465" s="16" t="n">
        <v>0</v>
      </c>
      <c r="G6465" s="16" t="n">
        <v>7312.47</v>
      </c>
      <c r="H6465" s="16" t="n">
        <v>7312.47</v>
      </c>
    </row>
    <row r="6466" customFormat="false" ht="15" hidden="false" customHeight="true" outlineLevel="0" collapsed="false">
      <c r="A6466" s="1" t="s">
        <v>8927</v>
      </c>
      <c r="B6466" s="1" t="s">
        <v>1317</v>
      </c>
      <c r="C6466" s="1" t="s">
        <v>1114</v>
      </c>
      <c r="D6466" s="1" t="s">
        <v>2017</v>
      </c>
      <c r="E6466" s="1" t="s">
        <v>2018</v>
      </c>
      <c r="F6466" s="16" t="n">
        <v>0</v>
      </c>
      <c r="G6466" s="16" t="n">
        <v>15054.65</v>
      </c>
      <c r="H6466" s="16" t="n">
        <v>15054.65</v>
      </c>
    </row>
    <row r="6467" customFormat="false" ht="15" hidden="false" customHeight="true" outlineLevel="0" collapsed="false">
      <c r="A6467" s="1" t="s">
        <v>8928</v>
      </c>
      <c r="B6467" s="1" t="s">
        <v>1082</v>
      </c>
      <c r="C6467" s="1" t="s">
        <v>2154</v>
      </c>
      <c r="D6467" s="1" t="s">
        <v>2025</v>
      </c>
      <c r="E6467" s="1" t="s">
        <v>2018</v>
      </c>
      <c r="F6467" s="16" t="n">
        <v>0</v>
      </c>
      <c r="G6467" s="16" t="n">
        <v>3018.46</v>
      </c>
      <c r="H6467" s="16" t="n">
        <v>3018.46</v>
      </c>
    </row>
    <row r="6468" customFormat="false" ht="15" hidden="false" customHeight="true" outlineLevel="0" collapsed="false">
      <c r="A6468" s="1" t="s">
        <v>8929</v>
      </c>
      <c r="B6468" s="1" t="s">
        <v>758</v>
      </c>
      <c r="C6468" s="1" t="s">
        <v>2972</v>
      </c>
      <c r="D6468" s="1" t="s">
        <v>2055</v>
      </c>
      <c r="E6468" s="1" t="s">
        <v>2018</v>
      </c>
      <c r="F6468" s="16" t="n">
        <v>0</v>
      </c>
      <c r="G6468" s="16" t="n">
        <v>2729.5</v>
      </c>
      <c r="H6468" s="16" t="n">
        <v>2729.5</v>
      </c>
    </row>
    <row r="6469" customFormat="false" ht="15" hidden="false" customHeight="true" outlineLevel="0" collapsed="false">
      <c r="A6469" s="1" t="s">
        <v>8930</v>
      </c>
      <c r="B6469" s="1" t="s">
        <v>982</v>
      </c>
      <c r="C6469" s="1" t="s">
        <v>2697</v>
      </c>
      <c r="D6469" s="1" t="s">
        <v>2017</v>
      </c>
      <c r="E6469" s="1" t="s">
        <v>2018</v>
      </c>
      <c r="F6469" s="16" t="n">
        <v>49</v>
      </c>
      <c r="G6469" s="16" t="n">
        <v>311.15</v>
      </c>
      <c r="H6469" s="16" t="n">
        <v>360.15</v>
      </c>
    </row>
    <row r="6470" customFormat="false" ht="15" hidden="false" customHeight="true" outlineLevel="0" collapsed="false">
      <c r="A6470" s="1" t="s">
        <v>8931</v>
      </c>
      <c r="B6470" s="1" t="s">
        <v>1375</v>
      </c>
      <c r="C6470" s="1" t="s">
        <v>3343</v>
      </c>
      <c r="D6470" s="1" t="s">
        <v>2021</v>
      </c>
      <c r="E6470" s="1" t="s">
        <v>2018</v>
      </c>
      <c r="F6470" s="16" t="n">
        <v>0</v>
      </c>
      <c r="G6470" s="16" t="n">
        <v>41406.82</v>
      </c>
      <c r="H6470" s="16" t="n">
        <v>41406.82</v>
      </c>
    </row>
    <row r="6471" customFormat="false" ht="15" hidden="false" customHeight="true" outlineLevel="0" collapsed="false">
      <c r="A6471" s="1" t="s">
        <v>8932</v>
      </c>
      <c r="B6471" s="1" t="s">
        <v>979</v>
      </c>
      <c r="C6471" s="1" t="s">
        <v>3217</v>
      </c>
      <c r="D6471" s="1" t="s">
        <v>2017</v>
      </c>
      <c r="E6471" s="1" t="s">
        <v>2018</v>
      </c>
      <c r="F6471" s="16" t="n">
        <v>0</v>
      </c>
      <c r="G6471" s="16" t="n">
        <v>8287.4</v>
      </c>
      <c r="H6471" s="16" t="n">
        <v>8287.4</v>
      </c>
    </row>
    <row r="6472" customFormat="false" ht="15" hidden="false" customHeight="true" outlineLevel="0" collapsed="false">
      <c r="A6472" s="1" t="s">
        <v>8933</v>
      </c>
      <c r="B6472" s="1" t="s">
        <v>1250</v>
      </c>
      <c r="C6472" s="1" t="s">
        <v>3085</v>
      </c>
      <c r="D6472" s="1" t="s">
        <v>2025</v>
      </c>
      <c r="E6472" s="1" t="s">
        <v>2084</v>
      </c>
      <c r="F6472" s="16" t="n">
        <v>0</v>
      </c>
      <c r="G6472" s="16" t="n">
        <v>5160.42</v>
      </c>
      <c r="H6472" s="16" t="n">
        <v>5160.42</v>
      </c>
    </row>
    <row r="6473" customFormat="false" ht="15" hidden="false" customHeight="true" outlineLevel="0" collapsed="false">
      <c r="A6473" s="1" t="s">
        <v>8934</v>
      </c>
      <c r="B6473" s="1" t="s">
        <v>785</v>
      </c>
      <c r="C6473" s="1" t="s">
        <v>474</v>
      </c>
      <c r="D6473" s="1" t="s">
        <v>2017</v>
      </c>
      <c r="E6473" s="1" t="s">
        <v>2018</v>
      </c>
      <c r="F6473" s="16" t="n">
        <v>79</v>
      </c>
      <c r="G6473" s="16" t="n">
        <v>482.17</v>
      </c>
      <c r="H6473" s="16" t="n">
        <v>561.17</v>
      </c>
    </row>
    <row r="6474" customFormat="false" ht="15" hidden="false" customHeight="true" outlineLevel="0" collapsed="false">
      <c r="A6474" s="1" t="s">
        <v>8935</v>
      </c>
      <c r="B6474" s="1" t="s">
        <v>1052</v>
      </c>
      <c r="C6474" s="1" t="s">
        <v>2120</v>
      </c>
      <c r="D6474" s="1" t="s">
        <v>2021</v>
      </c>
      <c r="E6474" s="1" t="s">
        <v>2018</v>
      </c>
      <c r="F6474" s="16" t="n">
        <v>0</v>
      </c>
      <c r="G6474" s="16" t="n">
        <v>5664.39</v>
      </c>
      <c r="H6474" s="16" t="n">
        <v>5664.39</v>
      </c>
    </row>
    <row r="6475" customFormat="false" ht="15" hidden="false" customHeight="true" outlineLevel="0" collapsed="false">
      <c r="A6475" s="1" t="s">
        <v>8936</v>
      </c>
      <c r="B6475" s="1" t="s">
        <v>1145</v>
      </c>
      <c r="C6475" s="1" t="s">
        <v>2615</v>
      </c>
      <c r="D6475" s="1" t="s">
        <v>2017</v>
      </c>
      <c r="E6475" s="1" t="s">
        <v>2018</v>
      </c>
      <c r="F6475" s="16" t="n">
        <v>99</v>
      </c>
      <c r="G6475" s="16" t="n">
        <v>712.76</v>
      </c>
      <c r="H6475" s="16" t="n">
        <v>811.76</v>
      </c>
    </row>
    <row r="6476" customFormat="false" ht="15" hidden="false" customHeight="true" outlineLevel="0" collapsed="false">
      <c r="A6476" s="1" t="s">
        <v>8937</v>
      </c>
      <c r="B6476" s="1" t="s">
        <v>1548</v>
      </c>
      <c r="C6476" s="1" t="s">
        <v>2928</v>
      </c>
      <c r="D6476" s="1" t="s">
        <v>2021</v>
      </c>
      <c r="E6476" s="1" t="s">
        <v>2018</v>
      </c>
      <c r="F6476" s="16" t="n">
        <v>0</v>
      </c>
      <c r="G6476" s="16" t="n">
        <v>16656.33</v>
      </c>
      <c r="H6476" s="16" t="n">
        <v>16656.33</v>
      </c>
    </row>
    <row r="6477" customFormat="false" ht="15" hidden="false" customHeight="true" outlineLevel="0" collapsed="false">
      <c r="A6477" s="1" t="s">
        <v>8938</v>
      </c>
      <c r="B6477" s="1" t="s">
        <v>923</v>
      </c>
      <c r="C6477" s="1" t="s">
        <v>2394</v>
      </c>
      <c r="D6477" s="1" t="s">
        <v>2028</v>
      </c>
      <c r="E6477" s="1" t="s">
        <v>2018</v>
      </c>
      <c r="F6477" s="16" t="n">
        <v>99</v>
      </c>
      <c r="G6477" s="16" t="n">
        <v>1100.33</v>
      </c>
      <c r="H6477" s="16" t="n">
        <v>1199.33</v>
      </c>
    </row>
    <row r="6478" customFormat="false" ht="15" hidden="false" customHeight="true" outlineLevel="0" collapsed="false">
      <c r="A6478" s="1" t="s">
        <v>8939</v>
      </c>
      <c r="B6478" s="1" t="s">
        <v>960</v>
      </c>
      <c r="C6478" s="1" t="s">
        <v>2211</v>
      </c>
      <c r="D6478" s="1" t="s">
        <v>2017</v>
      </c>
      <c r="E6478" s="1" t="s">
        <v>2018</v>
      </c>
      <c r="F6478" s="16" t="n">
        <v>0</v>
      </c>
      <c r="G6478" s="16" t="n">
        <v>4243.95</v>
      </c>
      <c r="H6478" s="16" t="n">
        <v>4243.95</v>
      </c>
    </row>
    <row r="6479" customFormat="false" ht="15" hidden="false" customHeight="true" outlineLevel="0" collapsed="false">
      <c r="A6479" s="1" t="s">
        <v>8940</v>
      </c>
      <c r="B6479" s="1" t="s">
        <v>1580</v>
      </c>
      <c r="C6479" s="1" t="s">
        <v>4089</v>
      </c>
      <c r="D6479" s="1" t="s">
        <v>2025</v>
      </c>
      <c r="E6479" s="1" t="s">
        <v>2018</v>
      </c>
      <c r="F6479" s="16" t="n">
        <v>49</v>
      </c>
      <c r="G6479" s="16" t="n">
        <v>1819.25</v>
      </c>
      <c r="H6479" s="16" t="n">
        <v>1868.25</v>
      </c>
    </row>
    <row r="6480" customFormat="false" ht="15" hidden="false" customHeight="true" outlineLevel="0" collapsed="false">
      <c r="A6480" s="1" t="s">
        <v>8941</v>
      </c>
      <c r="B6480" s="1" t="s">
        <v>1209</v>
      </c>
      <c r="C6480" s="1" t="s">
        <v>2635</v>
      </c>
      <c r="D6480" s="1" t="s">
        <v>2025</v>
      </c>
      <c r="E6480" s="1" t="s">
        <v>2018</v>
      </c>
      <c r="F6480" s="16" t="n">
        <v>0</v>
      </c>
      <c r="G6480" s="16" t="n">
        <v>2990.07</v>
      </c>
      <c r="H6480" s="16" t="n">
        <v>2990.07</v>
      </c>
    </row>
    <row r="6481" customFormat="false" ht="15" hidden="false" customHeight="true" outlineLevel="0" collapsed="false">
      <c r="A6481" s="1" t="s">
        <v>8942</v>
      </c>
      <c r="B6481" s="1" t="s">
        <v>284</v>
      </c>
      <c r="C6481" s="1" t="s">
        <v>1054</v>
      </c>
      <c r="D6481" s="1" t="s">
        <v>2021</v>
      </c>
      <c r="E6481" s="1" t="s">
        <v>2018</v>
      </c>
      <c r="F6481" s="16" t="n">
        <v>49</v>
      </c>
      <c r="G6481" s="16" t="n">
        <v>433.95</v>
      </c>
      <c r="H6481" s="16" t="n">
        <v>482.95</v>
      </c>
    </row>
    <row r="6482" customFormat="false" ht="15" hidden="false" customHeight="true" outlineLevel="0" collapsed="false">
      <c r="A6482" s="1" t="s">
        <v>8943</v>
      </c>
      <c r="B6482" s="1" t="s">
        <v>1700</v>
      </c>
      <c r="C6482" s="1" t="s">
        <v>1781</v>
      </c>
      <c r="D6482" s="1" t="s">
        <v>2017</v>
      </c>
      <c r="E6482" s="1" t="s">
        <v>2018</v>
      </c>
      <c r="F6482" s="16" t="n">
        <v>0</v>
      </c>
      <c r="G6482" s="16" t="n">
        <v>4668.41</v>
      </c>
      <c r="H6482" s="16" t="n">
        <v>4668.41</v>
      </c>
    </row>
    <row r="6483" customFormat="false" ht="15" hidden="false" customHeight="true" outlineLevel="0" collapsed="false">
      <c r="A6483" s="1" t="s">
        <v>8944</v>
      </c>
      <c r="B6483" s="1" t="s">
        <v>1502</v>
      </c>
      <c r="C6483" s="1" t="s">
        <v>3071</v>
      </c>
      <c r="D6483" s="1" t="s">
        <v>2055</v>
      </c>
      <c r="E6483" s="1" t="s">
        <v>2018</v>
      </c>
      <c r="F6483" s="16" t="n">
        <v>99</v>
      </c>
      <c r="G6483" s="16" t="n">
        <v>637.73</v>
      </c>
      <c r="H6483" s="16" t="n">
        <v>736.73</v>
      </c>
    </row>
    <row r="6484" customFormat="false" ht="15" hidden="false" customHeight="true" outlineLevel="0" collapsed="false">
      <c r="A6484" s="1" t="s">
        <v>8945</v>
      </c>
      <c r="B6484" s="1" t="s">
        <v>304</v>
      </c>
      <c r="C6484" s="1" t="s">
        <v>1781</v>
      </c>
      <c r="D6484" s="1" t="s">
        <v>2025</v>
      </c>
      <c r="E6484" s="1" t="s">
        <v>2018</v>
      </c>
      <c r="F6484" s="16" t="n">
        <v>0</v>
      </c>
      <c r="G6484" s="16" t="n">
        <v>10040.06</v>
      </c>
      <c r="H6484" s="16" t="n">
        <v>10040.06</v>
      </c>
    </row>
    <row r="6485" customFormat="false" ht="15" hidden="false" customHeight="true" outlineLevel="0" collapsed="false">
      <c r="A6485" s="1" t="s">
        <v>8946</v>
      </c>
      <c r="B6485" s="1" t="s">
        <v>788</v>
      </c>
      <c r="C6485" s="1" t="s">
        <v>1334</v>
      </c>
      <c r="D6485" s="1" t="s">
        <v>2025</v>
      </c>
      <c r="E6485" s="1" t="s">
        <v>2018</v>
      </c>
      <c r="F6485" s="16" t="n">
        <v>0</v>
      </c>
      <c r="G6485" s="16" t="n">
        <v>3981.33</v>
      </c>
      <c r="H6485" s="16" t="n">
        <v>3981.33</v>
      </c>
    </row>
    <row r="6486" customFormat="false" ht="15" hidden="false" customHeight="true" outlineLevel="0" collapsed="false">
      <c r="A6486" s="1" t="s">
        <v>8947</v>
      </c>
      <c r="B6486" s="1" t="s">
        <v>1052</v>
      </c>
      <c r="C6486" s="1" t="s">
        <v>2294</v>
      </c>
      <c r="D6486" s="1" t="s">
        <v>2021</v>
      </c>
      <c r="E6486" s="1" t="s">
        <v>2018</v>
      </c>
      <c r="F6486" s="16" t="n">
        <v>0</v>
      </c>
      <c r="G6486" s="16" t="n">
        <v>3196.84</v>
      </c>
      <c r="H6486" s="16" t="n">
        <v>3196.84</v>
      </c>
    </row>
    <row r="6487" customFormat="false" ht="15" hidden="false" customHeight="true" outlineLevel="0" collapsed="false">
      <c r="A6487" s="1" t="s">
        <v>8948</v>
      </c>
      <c r="B6487" s="1" t="s">
        <v>447</v>
      </c>
      <c r="C6487" s="1" t="s">
        <v>1595</v>
      </c>
      <c r="D6487" s="1" t="s">
        <v>2032</v>
      </c>
      <c r="E6487" s="1" t="s">
        <v>2018</v>
      </c>
      <c r="F6487" s="16" t="n">
        <v>0</v>
      </c>
      <c r="G6487" s="16" t="n">
        <v>3508.56</v>
      </c>
      <c r="H6487" s="16" t="n">
        <v>3508.56</v>
      </c>
    </row>
    <row r="6488" customFormat="false" ht="15" hidden="false" customHeight="true" outlineLevel="0" collapsed="false">
      <c r="A6488" s="1" t="s">
        <v>8949</v>
      </c>
      <c r="B6488" s="1" t="s">
        <v>915</v>
      </c>
      <c r="C6488" s="1" t="s">
        <v>5403</v>
      </c>
      <c r="D6488" s="1" t="s">
        <v>2021</v>
      </c>
      <c r="E6488" s="1" t="s">
        <v>2018</v>
      </c>
      <c r="F6488" s="16" t="n">
        <v>0</v>
      </c>
      <c r="G6488" s="16" t="n">
        <v>9171.98</v>
      </c>
      <c r="H6488" s="16" t="n">
        <v>9171.98</v>
      </c>
    </row>
    <row r="6489" customFormat="false" ht="15" hidden="false" customHeight="true" outlineLevel="0" collapsed="false">
      <c r="A6489" s="1" t="s">
        <v>8950</v>
      </c>
      <c r="B6489" s="1" t="s">
        <v>1854</v>
      </c>
      <c r="C6489" s="1" t="s">
        <v>1153</v>
      </c>
      <c r="D6489" s="1" t="s">
        <v>2017</v>
      </c>
      <c r="E6489" s="1" t="s">
        <v>2018</v>
      </c>
      <c r="F6489" s="16" t="n">
        <v>0</v>
      </c>
      <c r="G6489" s="16" t="n">
        <v>4511.59</v>
      </c>
      <c r="H6489" s="16" t="n">
        <v>4511.59</v>
      </c>
    </row>
    <row r="6490" customFormat="false" ht="15" hidden="false" customHeight="true" outlineLevel="0" collapsed="false">
      <c r="A6490" s="1" t="s">
        <v>8951</v>
      </c>
      <c r="B6490" s="1" t="s">
        <v>1897</v>
      </c>
      <c r="C6490" s="1" t="s">
        <v>1111</v>
      </c>
      <c r="D6490" s="1" t="s">
        <v>2017</v>
      </c>
      <c r="E6490" s="1" t="s">
        <v>2018</v>
      </c>
      <c r="F6490" s="16" t="n">
        <v>99</v>
      </c>
      <c r="G6490" s="16" t="n">
        <v>2278.43</v>
      </c>
      <c r="H6490" s="16" t="n">
        <v>2377.43</v>
      </c>
    </row>
    <row r="6491" customFormat="false" ht="15" hidden="false" customHeight="true" outlineLevel="0" collapsed="false">
      <c r="A6491" s="1" t="s">
        <v>8952</v>
      </c>
      <c r="B6491" s="1" t="s">
        <v>1163</v>
      </c>
      <c r="C6491" s="1" t="s">
        <v>1878</v>
      </c>
      <c r="D6491" s="1" t="s">
        <v>2025</v>
      </c>
      <c r="E6491" s="1" t="s">
        <v>2018</v>
      </c>
      <c r="F6491" s="16" t="n">
        <v>79</v>
      </c>
      <c r="G6491" s="16" t="n">
        <v>1918.68</v>
      </c>
      <c r="H6491" s="16" t="n">
        <v>1997.68</v>
      </c>
    </row>
    <row r="6492" customFormat="false" ht="15" hidden="false" customHeight="true" outlineLevel="0" collapsed="false">
      <c r="A6492" s="1" t="s">
        <v>8953</v>
      </c>
      <c r="B6492" s="1" t="s">
        <v>1806</v>
      </c>
      <c r="C6492" s="1" t="s">
        <v>4401</v>
      </c>
      <c r="D6492" s="1" t="s">
        <v>2032</v>
      </c>
      <c r="E6492" s="1" t="s">
        <v>2018</v>
      </c>
      <c r="F6492" s="16" t="n">
        <v>99</v>
      </c>
      <c r="G6492" s="16" t="n">
        <v>409.84</v>
      </c>
      <c r="H6492" s="16" t="n">
        <v>508.84</v>
      </c>
    </row>
    <row r="6493" customFormat="false" ht="15" hidden="false" customHeight="true" outlineLevel="0" collapsed="false">
      <c r="A6493" s="1" t="s">
        <v>8954</v>
      </c>
      <c r="B6493" s="1" t="s">
        <v>1204</v>
      </c>
      <c r="C6493" s="1" t="s">
        <v>2701</v>
      </c>
      <c r="D6493" s="1" t="s">
        <v>2021</v>
      </c>
      <c r="E6493" s="1" t="s">
        <v>2018</v>
      </c>
      <c r="F6493" s="16" t="n">
        <v>0</v>
      </c>
      <c r="G6493" s="16" t="n">
        <v>3288.63</v>
      </c>
      <c r="H6493" s="16" t="n">
        <v>3288.63</v>
      </c>
    </row>
    <row r="6494" customFormat="false" ht="15" hidden="false" customHeight="true" outlineLevel="0" collapsed="false">
      <c r="A6494" s="1" t="s">
        <v>8955</v>
      </c>
      <c r="B6494" s="1" t="s">
        <v>1304</v>
      </c>
      <c r="C6494" s="1" t="s">
        <v>2330</v>
      </c>
      <c r="D6494" s="1" t="s">
        <v>2025</v>
      </c>
      <c r="E6494" s="1" t="s">
        <v>2045</v>
      </c>
      <c r="F6494" s="16" t="n">
        <v>0</v>
      </c>
      <c r="G6494" s="16" t="n">
        <v>3242.24</v>
      </c>
      <c r="H6494" s="16" t="n">
        <v>3242.24</v>
      </c>
    </row>
    <row r="6495" customFormat="false" ht="15" hidden="false" customHeight="true" outlineLevel="0" collapsed="false">
      <c r="A6495" s="1" t="s">
        <v>8956</v>
      </c>
      <c r="B6495" s="1" t="s">
        <v>1514</v>
      </c>
      <c r="C6495" s="1" t="s">
        <v>3357</v>
      </c>
      <c r="D6495" s="1" t="s">
        <v>2017</v>
      </c>
      <c r="E6495" s="1" t="s">
        <v>2018</v>
      </c>
      <c r="F6495" s="16" t="n">
        <v>0</v>
      </c>
      <c r="G6495" s="16" t="n">
        <v>9315.45</v>
      </c>
      <c r="H6495" s="16" t="n">
        <v>9315.45</v>
      </c>
    </row>
    <row r="6496" customFormat="false" ht="15" hidden="false" customHeight="true" outlineLevel="0" collapsed="false">
      <c r="A6496" s="1" t="s">
        <v>8957</v>
      </c>
      <c r="B6496" s="1" t="s">
        <v>1095</v>
      </c>
      <c r="C6496" s="1" t="s">
        <v>2550</v>
      </c>
      <c r="D6496" s="1" t="s">
        <v>2017</v>
      </c>
      <c r="E6496" s="1" t="s">
        <v>2018</v>
      </c>
      <c r="F6496" s="16" t="n">
        <v>0</v>
      </c>
      <c r="G6496" s="16" t="n">
        <v>5518.57</v>
      </c>
      <c r="H6496" s="16" t="n">
        <v>5518.57</v>
      </c>
    </row>
    <row r="6497" customFormat="false" ht="15" hidden="false" customHeight="true" outlineLevel="0" collapsed="false">
      <c r="A6497" s="1" t="s">
        <v>8958</v>
      </c>
      <c r="B6497" s="1" t="s">
        <v>1473</v>
      </c>
      <c r="C6497" s="1" t="s">
        <v>2541</v>
      </c>
      <c r="D6497" s="1" t="s">
        <v>2017</v>
      </c>
      <c r="E6497" s="1" t="s">
        <v>2018</v>
      </c>
      <c r="F6497" s="16" t="n">
        <v>0</v>
      </c>
      <c r="G6497" s="16" t="n">
        <v>4036.68</v>
      </c>
      <c r="H6497" s="16" t="n">
        <v>4036.68</v>
      </c>
    </row>
    <row r="6498" customFormat="false" ht="15" hidden="false" customHeight="true" outlineLevel="0" collapsed="false">
      <c r="A6498" s="1" t="s">
        <v>8959</v>
      </c>
      <c r="B6498" s="1" t="s">
        <v>1437</v>
      </c>
      <c r="C6498" s="1" t="s">
        <v>378</v>
      </c>
      <c r="D6498" s="1" t="s">
        <v>2017</v>
      </c>
      <c r="E6498" s="1" t="s">
        <v>2018</v>
      </c>
      <c r="F6498" s="16" t="n">
        <v>0</v>
      </c>
      <c r="G6498" s="16" t="n">
        <v>14858.08</v>
      </c>
      <c r="H6498" s="16" t="n">
        <v>14858.08</v>
      </c>
    </row>
    <row r="6499" customFormat="false" ht="15" hidden="false" customHeight="true" outlineLevel="0" collapsed="false">
      <c r="A6499" s="1" t="s">
        <v>8960</v>
      </c>
      <c r="B6499" s="1" t="s">
        <v>966</v>
      </c>
      <c r="C6499" s="1" t="s">
        <v>2541</v>
      </c>
      <c r="D6499" s="1" t="s">
        <v>2025</v>
      </c>
      <c r="E6499" s="1" t="s">
        <v>2018</v>
      </c>
      <c r="F6499" s="16" t="n">
        <v>49</v>
      </c>
      <c r="G6499" s="16" t="n">
        <v>637.73</v>
      </c>
      <c r="H6499" s="16" t="n">
        <v>686.73</v>
      </c>
    </row>
    <row r="6500" customFormat="false" ht="15" hidden="false" customHeight="true" outlineLevel="0" collapsed="false">
      <c r="A6500" s="1" t="s">
        <v>8961</v>
      </c>
      <c r="B6500" s="1" t="s">
        <v>1187</v>
      </c>
      <c r="C6500" s="1" t="s">
        <v>2635</v>
      </c>
      <c r="D6500" s="1" t="s">
        <v>2032</v>
      </c>
      <c r="E6500" s="1" t="s">
        <v>2018</v>
      </c>
      <c r="F6500" s="16" t="n">
        <v>49</v>
      </c>
      <c r="G6500" s="16" t="n">
        <v>1364.75</v>
      </c>
      <c r="H6500" s="16" t="n">
        <v>1413.75</v>
      </c>
    </row>
    <row r="6501" customFormat="false" ht="15" hidden="false" customHeight="true" outlineLevel="0" collapsed="false">
      <c r="A6501" s="1" t="s">
        <v>8962</v>
      </c>
      <c r="B6501" s="1" t="s">
        <v>602</v>
      </c>
      <c r="C6501" s="1" t="s">
        <v>2712</v>
      </c>
      <c r="D6501" s="1" t="s">
        <v>2032</v>
      </c>
      <c r="E6501" s="1" t="s">
        <v>2018</v>
      </c>
      <c r="F6501" s="16" t="n">
        <v>49</v>
      </c>
      <c r="G6501" s="16" t="n">
        <v>2142.79</v>
      </c>
      <c r="H6501" s="16" t="n">
        <v>2191.79</v>
      </c>
    </row>
    <row r="6502" customFormat="false" ht="15" hidden="false" customHeight="true" outlineLevel="0" collapsed="false">
      <c r="A6502" s="1" t="s">
        <v>8963</v>
      </c>
      <c r="B6502" s="1" t="s">
        <v>1107</v>
      </c>
      <c r="C6502" s="1" t="s">
        <v>3101</v>
      </c>
      <c r="D6502" s="1" t="s">
        <v>2025</v>
      </c>
      <c r="E6502" s="1" t="s">
        <v>2018</v>
      </c>
      <c r="F6502" s="16" t="n">
        <v>49</v>
      </c>
      <c r="G6502" s="16" t="n">
        <v>712.76</v>
      </c>
      <c r="H6502" s="16" t="n">
        <v>761.76</v>
      </c>
    </row>
    <row r="6503" customFormat="false" ht="15" hidden="false" customHeight="true" outlineLevel="0" collapsed="false">
      <c r="A6503" s="1" t="s">
        <v>8964</v>
      </c>
      <c r="B6503" s="1" t="s">
        <v>1398</v>
      </c>
      <c r="C6503" s="1" t="s">
        <v>2086</v>
      </c>
      <c r="D6503" s="1" t="s">
        <v>2055</v>
      </c>
      <c r="E6503" s="1" t="s">
        <v>2018</v>
      </c>
      <c r="F6503" s="16" t="n">
        <v>0</v>
      </c>
      <c r="G6503" s="16" t="n">
        <v>2978.99</v>
      </c>
      <c r="H6503" s="16" t="n">
        <v>2978.99</v>
      </c>
    </row>
    <row r="6504" customFormat="false" ht="15" hidden="false" customHeight="true" outlineLevel="0" collapsed="false">
      <c r="A6504" s="1" t="s">
        <v>8965</v>
      </c>
      <c r="B6504" s="1" t="s">
        <v>1565</v>
      </c>
      <c r="C6504" s="1" t="s">
        <v>2247</v>
      </c>
      <c r="D6504" s="1" t="s">
        <v>2017</v>
      </c>
      <c r="E6504" s="1" t="s">
        <v>2018</v>
      </c>
      <c r="F6504" s="16" t="n">
        <v>0</v>
      </c>
      <c r="G6504" s="16" t="n">
        <v>4514.62</v>
      </c>
      <c r="H6504" s="16" t="n">
        <v>4514.62</v>
      </c>
    </row>
    <row r="6505" customFormat="false" ht="15" hidden="false" customHeight="true" outlineLevel="0" collapsed="false">
      <c r="A6505" s="1" t="s">
        <v>8966</v>
      </c>
      <c r="B6505" s="1" t="s">
        <v>1052</v>
      </c>
      <c r="C6505" s="1" t="s">
        <v>922</v>
      </c>
      <c r="D6505" s="1" t="s">
        <v>2025</v>
      </c>
      <c r="E6505" s="1" t="s">
        <v>2018</v>
      </c>
      <c r="F6505" s="16" t="n">
        <v>0</v>
      </c>
      <c r="G6505" s="16" t="n">
        <v>7278.41</v>
      </c>
      <c r="H6505" s="16" t="n">
        <v>7278.41</v>
      </c>
    </row>
    <row r="6506" customFormat="false" ht="15" hidden="false" customHeight="true" outlineLevel="0" collapsed="false">
      <c r="A6506" s="1" t="s">
        <v>8967</v>
      </c>
      <c r="B6506" s="1" t="s">
        <v>926</v>
      </c>
      <c r="C6506" s="1" t="s">
        <v>2118</v>
      </c>
      <c r="D6506" s="1" t="s">
        <v>2017</v>
      </c>
      <c r="E6506" s="1" t="s">
        <v>2045</v>
      </c>
      <c r="F6506" s="16" t="n">
        <v>0</v>
      </c>
      <c r="G6506" s="16" t="n">
        <v>2856.69</v>
      </c>
      <c r="H6506" s="16" t="n">
        <v>2856.69</v>
      </c>
    </row>
    <row r="6507" customFormat="false" ht="15" hidden="false" customHeight="true" outlineLevel="0" collapsed="false">
      <c r="A6507" s="1" t="s">
        <v>8968</v>
      </c>
      <c r="B6507" s="1" t="s">
        <v>846</v>
      </c>
      <c r="C6507" s="1" t="s">
        <v>760</v>
      </c>
      <c r="D6507" s="1" t="s">
        <v>2025</v>
      </c>
      <c r="E6507" s="1" t="s">
        <v>2018</v>
      </c>
      <c r="F6507" s="16" t="n">
        <v>0</v>
      </c>
      <c r="G6507" s="16" t="n">
        <v>36747.09</v>
      </c>
      <c r="H6507" s="16" t="n">
        <v>36747.09</v>
      </c>
    </row>
    <row r="6508" customFormat="false" ht="15" hidden="false" customHeight="true" outlineLevel="0" collapsed="false">
      <c r="A6508" s="1" t="s">
        <v>8969</v>
      </c>
      <c r="B6508" s="1" t="s">
        <v>1135</v>
      </c>
      <c r="C6508" s="1" t="s">
        <v>754</v>
      </c>
      <c r="D6508" s="1" t="s">
        <v>2017</v>
      </c>
      <c r="E6508" s="1" t="s">
        <v>2018</v>
      </c>
      <c r="F6508" s="16" t="n">
        <v>99</v>
      </c>
      <c r="G6508" s="16" t="n">
        <v>2255.79</v>
      </c>
      <c r="H6508" s="16" t="n">
        <v>2354.79</v>
      </c>
    </row>
    <row r="6509" customFormat="false" ht="15" hidden="false" customHeight="true" outlineLevel="0" collapsed="false">
      <c r="A6509" s="1" t="s">
        <v>8970</v>
      </c>
      <c r="B6509" s="1" t="s">
        <v>1145</v>
      </c>
      <c r="C6509" s="1" t="s">
        <v>823</v>
      </c>
      <c r="D6509" s="1" t="s">
        <v>2025</v>
      </c>
      <c r="E6509" s="1" t="s">
        <v>2018</v>
      </c>
      <c r="F6509" s="16" t="n">
        <v>99</v>
      </c>
      <c r="G6509" s="16" t="n">
        <v>2147.45</v>
      </c>
      <c r="H6509" s="16" t="n">
        <v>2246.45</v>
      </c>
    </row>
    <row r="6510" customFormat="false" ht="15" hidden="false" customHeight="true" outlineLevel="0" collapsed="false">
      <c r="A6510" s="1" t="s">
        <v>8971</v>
      </c>
      <c r="B6510" s="1" t="s">
        <v>364</v>
      </c>
      <c r="C6510" s="1" t="s">
        <v>938</v>
      </c>
      <c r="D6510" s="1" t="s">
        <v>2017</v>
      </c>
      <c r="E6510" s="1" t="s">
        <v>2084</v>
      </c>
      <c r="F6510" s="16" t="n">
        <v>99</v>
      </c>
      <c r="G6510" s="16" t="n">
        <v>2374.52</v>
      </c>
      <c r="H6510" s="16" t="n">
        <v>2473.52</v>
      </c>
    </row>
    <row r="6511" customFormat="false" ht="15" hidden="false" customHeight="true" outlineLevel="0" collapsed="false">
      <c r="A6511" s="1" t="s">
        <v>8972</v>
      </c>
      <c r="B6511" s="1" t="s">
        <v>1341</v>
      </c>
      <c r="C6511" s="1" t="s">
        <v>3469</v>
      </c>
      <c r="D6511" s="1" t="s">
        <v>2028</v>
      </c>
      <c r="E6511" s="1" t="s">
        <v>2018</v>
      </c>
      <c r="F6511" s="16" t="n">
        <v>0</v>
      </c>
      <c r="G6511" s="16" t="n">
        <v>4750.84</v>
      </c>
      <c r="H6511" s="16" t="n">
        <v>4750.84</v>
      </c>
    </row>
    <row r="6512" customFormat="false" ht="15" hidden="false" customHeight="true" outlineLevel="0" collapsed="false">
      <c r="A6512" s="1" t="s">
        <v>8973</v>
      </c>
      <c r="B6512" s="1" t="s">
        <v>315</v>
      </c>
      <c r="C6512" s="1" t="s">
        <v>3443</v>
      </c>
      <c r="D6512" s="1" t="s">
        <v>2028</v>
      </c>
      <c r="E6512" s="1" t="s">
        <v>2018</v>
      </c>
      <c r="F6512" s="16" t="n">
        <v>79</v>
      </c>
      <c r="G6512" s="16" t="n">
        <v>1195.98</v>
      </c>
      <c r="H6512" s="16" t="n">
        <v>1274.98</v>
      </c>
    </row>
    <row r="6513" customFormat="false" ht="15" hidden="false" customHeight="true" outlineLevel="0" collapsed="false">
      <c r="A6513" s="1" t="s">
        <v>8974</v>
      </c>
      <c r="B6513" s="1" t="s">
        <v>1135</v>
      </c>
      <c r="C6513" s="1" t="s">
        <v>651</v>
      </c>
      <c r="D6513" s="1" t="s">
        <v>2032</v>
      </c>
      <c r="E6513" s="1" t="s">
        <v>2018</v>
      </c>
      <c r="F6513" s="16" t="n">
        <v>79</v>
      </c>
      <c r="G6513" s="16" t="n">
        <v>600.22</v>
      </c>
      <c r="H6513" s="16" t="n">
        <v>679.22</v>
      </c>
    </row>
    <row r="6514" customFormat="false" ht="15" hidden="false" customHeight="true" outlineLevel="0" collapsed="false">
      <c r="A6514" s="1" t="s">
        <v>8975</v>
      </c>
      <c r="B6514" s="1" t="s">
        <v>734</v>
      </c>
      <c r="C6514" s="1" t="s">
        <v>760</v>
      </c>
      <c r="D6514" s="1" t="s">
        <v>2025</v>
      </c>
      <c r="E6514" s="1" t="s">
        <v>2018</v>
      </c>
      <c r="F6514" s="16" t="n">
        <v>79</v>
      </c>
      <c r="G6514" s="16" t="n">
        <v>425.08</v>
      </c>
      <c r="H6514" s="16" t="n">
        <v>504.08</v>
      </c>
    </row>
    <row r="6515" customFormat="false" ht="15" hidden="false" customHeight="true" outlineLevel="0" collapsed="false">
      <c r="A6515" s="1" t="s">
        <v>8976</v>
      </c>
      <c r="B6515" s="1" t="s">
        <v>1522</v>
      </c>
      <c r="C6515" s="1" t="s">
        <v>3217</v>
      </c>
      <c r="D6515" s="1" t="s">
        <v>2017</v>
      </c>
      <c r="E6515" s="1" t="s">
        <v>2018</v>
      </c>
      <c r="F6515" s="16" t="n">
        <v>99</v>
      </c>
      <c r="G6515" s="16" t="n">
        <v>1603.35</v>
      </c>
      <c r="H6515" s="16" t="n">
        <v>1702.35</v>
      </c>
    </row>
    <row r="6516" customFormat="false" ht="15" hidden="false" customHeight="true" outlineLevel="0" collapsed="false">
      <c r="A6516" s="1" t="s">
        <v>8977</v>
      </c>
      <c r="B6516" s="1" t="s">
        <v>227</v>
      </c>
      <c r="C6516" s="1" t="s">
        <v>2034</v>
      </c>
      <c r="D6516" s="1" t="s">
        <v>2017</v>
      </c>
      <c r="E6516" s="1" t="s">
        <v>2018</v>
      </c>
      <c r="F6516" s="16" t="n">
        <v>49</v>
      </c>
      <c r="G6516" s="16" t="n">
        <v>482.17</v>
      </c>
      <c r="H6516" s="16" t="n">
        <v>531.17</v>
      </c>
    </row>
    <row r="6517" customFormat="false" ht="15" hidden="false" customHeight="true" outlineLevel="0" collapsed="false">
      <c r="A6517" s="1" t="s">
        <v>8978</v>
      </c>
      <c r="B6517" s="1" t="s">
        <v>1241</v>
      </c>
      <c r="C6517" s="1" t="s">
        <v>6806</v>
      </c>
      <c r="D6517" s="1" t="s">
        <v>2025</v>
      </c>
      <c r="E6517" s="1" t="s">
        <v>2022</v>
      </c>
      <c r="F6517" s="16" t="n">
        <v>49</v>
      </c>
      <c r="G6517" s="16" t="n">
        <v>1725.98</v>
      </c>
      <c r="H6517" s="16" t="n">
        <v>1774.98</v>
      </c>
    </row>
    <row r="6518" customFormat="false" ht="15" hidden="false" customHeight="true" outlineLevel="0" collapsed="false">
      <c r="A6518" s="1" t="s">
        <v>8979</v>
      </c>
      <c r="B6518" s="1" t="s">
        <v>1157</v>
      </c>
      <c r="C6518" s="1" t="s">
        <v>845</v>
      </c>
      <c r="D6518" s="1" t="s">
        <v>2025</v>
      </c>
      <c r="E6518" s="1" t="s">
        <v>2018</v>
      </c>
      <c r="F6518" s="16" t="n">
        <v>99</v>
      </c>
      <c r="G6518" s="16" t="n">
        <v>819.69</v>
      </c>
      <c r="H6518" s="16" t="n">
        <v>918.69</v>
      </c>
    </row>
    <row r="6519" customFormat="false" ht="15" hidden="false" customHeight="true" outlineLevel="0" collapsed="false">
      <c r="A6519" s="1" t="s">
        <v>8980</v>
      </c>
      <c r="B6519" s="1" t="s">
        <v>904</v>
      </c>
      <c r="C6519" s="1" t="s">
        <v>2292</v>
      </c>
      <c r="D6519" s="1" t="s">
        <v>2055</v>
      </c>
      <c r="E6519" s="1" t="s">
        <v>2018</v>
      </c>
      <c r="F6519" s="16" t="n">
        <v>0</v>
      </c>
      <c r="G6519" s="16" t="n">
        <v>13595.68</v>
      </c>
      <c r="H6519" s="16" t="n">
        <v>13595.68</v>
      </c>
    </row>
    <row r="6520" customFormat="false" ht="15" hidden="false" customHeight="true" outlineLevel="0" collapsed="false">
      <c r="A6520" s="1" t="s">
        <v>8981</v>
      </c>
      <c r="B6520" s="1" t="s">
        <v>1074</v>
      </c>
      <c r="C6520" s="1" t="s">
        <v>554</v>
      </c>
      <c r="D6520" s="1" t="s">
        <v>2017</v>
      </c>
      <c r="E6520" s="1" t="s">
        <v>2018</v>
      </c>
      <c r="F6520" s="16" t="n">
        <v>49</v>
      </c>
      <c r="G6520" s="16" t="n">
        <v>1296.51</v>
      </c>
      <c r="H6520" s="16" t="n">
        <v>1345.51</v>
      </c>
    </row>
    <row r="6521" customFormat="false" ht="15" hidden="false" customHeight="true" outlineLevel="0" collapsed="false">
      <c r="A6521" s="1" t="s">
        <v>8982</v>
      </c>
      <c r="B6521" s="1" t="s">
        <v>1129</v>
      </c>
      <c r="C6521" s="1" t="s">
        <v>4133</v>
      </c>
      <c r="D6521" s="1" t="s">
        <v>2021</v>
      </c>
      <c r="E6521" s="1" t="s">
        <v>2018</v>
      </c>
      <c r="F6521" s="16" t="n">
        <v>0</v>
      </c>
      <c r="G6521" s="16" t="n">
        <v>7123.56</v>
      </c>
      <c r="H6521" s="16" t="n">
        <v>7123.56</v>
      </c>
    </row>
    <row r="6522" customFormat="false" ht="15" hidden="false" customHeight="true" outlineLevel="0" collapsed="false">
      <c r="A6522" s="1" t="s">
        <v>8983</v>
      </c>
      <c r="B6522" s="1" t="s">
        <v>1559</v>
      </c>
      <c r="C6522" s="1" t="s">
        <v>647</v>
      </c>
      <c r="D6522" s="1" t="s">
        <v>2028</v>
      </c>
      <c r="E6522" s="1" t="s">
        <v>2045</v>
      </c>
      <c r="F6522" s="16" t="n">
        <v>49</v>
      </c>
      <c r="G6522" s="16" t="n">
        <v>2374.52</v>
      </c>
      <c r="H6522" s="16" t="n">
        <v>2423.52</v>
      </c>
    </row>
    <row r="6523" customFormat="false" ht="15" hidden="false" customHeight="true" outlineLevel="0" collapsed="false">
      <c r="A6523" s="1" t="s">
        <v>8984</v>
      </c>
      <c r="B6523" s="1" t="s">
        <v>199</v>
      </c>
      <c r="C6523" s="1" t="s">
        <v>1445</v>
      </c>
      <c r="D6523" s="1" t="s">
        <v>2025</v>
      </c>
      <c r="E6523" s="1" t="s">
        <v>2018</v>
      </c>
      <c r="F6523" s="16" t="n">
        <v>79</v>
      </c>
      <c r="G6523" s="16" t="n">
        <v>2255.79</v>
      </c>
      <c r="H6523" s="16" t="n">
        <v>2334.79</v>
      </c>
    </row>
    <row r="6524" customFormat="false" ht="15" hidden="false" customHeight="true" outlineLevel="0" collapsed="false">
      <c r="A6524" s="1" t="s">
        <v>8985</v>
      </c>
      <c r="B6524" s="1" t="s">
        <v>893</v>
      </c>
      <c r="C6524" s="1" t="s">
        <v>629</v>
      </c>
      <c r="D6524" s="1" t="s">
        <v>2017</v>
      </c>
      <c r="E6524" s="1" t="s">
        <v>2018</v>
      </c>
      <c r="F6524" s="16" t="n">
        <v>49</v>
      </c>
      <c r="G6524" s="16" t="n">
        <v>482.17</v>
      </c>
      <c r="H6524" s="16" t="n">
        <v>531.17</v>
      </c>
    </row>
    <row r="6525" customFormat="false" ht="15" hidden="false" customHeight="true" outlineLevel="0" collapsed="false">
      <c r="A6525" s="1" t="s">
        <v>8986</v>
      </c>
      <c r="B6525" s="1" t="s">
        <v>1812</v>
      </c>
      <c r="C6525" s="1" t="s">
        <v>2990</v>
      </c>
      <c r="D6525" s="1" t="s">
        <v>2025</v>
      </c>
      <c r="E6525" s="1" t="s">
        <v>2018</v>
      </c>
      <c r="F6525" s="16" t="n">
        <v>0</v>
      </c>
      <c r="G6525" s="16" t="n">
        <v>6475.54</v>
      </c>
      <c r="H6525" s="16" t="n">
        <v>6475.54</v>
      </c>
    </row>
    <row r="6526" customFormat="false" ht="15" hidden="false" customHeight="true" outlineLevel="0" collapsed="false">
      <c r="A6526" s="1" t="s">
        <v>8987</v>
      </c>
      <c r="B6526" s="1" t="s">
        <v>803</v>
      </c>
      <c r="C6526" s="1" t="s">
        <v>2986</v>
      </c>
      <c r="D6526" s="1" t="s">
        <v>2017</v>
      </c>
      <c r="E6526" s="1" t="s">
        <v>2018</v>
      </c>
      <c r="F6526" s="16" t="n">
        <v>0</v>
      </c>
      <c r="G6526" s="16" t="n">
        <v>3124.79</v>
      </c>
      <c r="H6526" s="16" t="n">
        <v>3124.79</v>
      </c>
    </row>
    <row r="6527" customFormat="false" ht="15" hidden="false" customHeight="true" outlineLevel="0" collapsed="false">
      <c r="A6527" s="1" t="s">
        <v>8988</v>
      </c>
      <c r="B6527" s="1" t="s">
        <v>1107</v>
      </c>
      <c r="C6527" s="1" t="s">
        <v>3443</v>
      </c>
      <c r="D6527" s="1" t="s">
        <v>2055</v>
      </c>
      <c r="E6527" s="1" t="s">
        <v>2018</v>
      </c>
      <c r="F6527" s="16" t="n">
        <v>79</v>
      </c>
      <c r="G6527" s="16" t="n">
        <v>1208.33</v>
      </c>
      <c r="H6527" s="16" t="n">
        <v>1287.33</v>
      </c>
    </row>
    <row r="6528" customFormat="false" ht="15" hidden="false" customHeight="true" outlineLevel="0" collapsed="false">
      <c r="A6528" s="1" t="s">
        <v>8989</v>
      </c>
      <c r="B6528" s="1" t="s">
        <v>1041</v>
      </c>
      <c r="C6528" s="1" t="s">
        <v>3839</v>
      </c>
      <c r="D6528" s="1" t="s">
        <v>2025</v>
      </c>
      <c r="E6528" s="1" t="s">
        <v>2018</v>
      </c>
      <c r="F6528" s="16" t="n">
        <v>49</v>
      </c>
      <c r="G6528" s="16" t="n">
        <v>295.59</v>
      </c>
      <c r="H6528" s="16" t="n">
        <v>344.59</v>
      </c>
    </row>
    <row r="6529" customFormat="false" ht="15" hidden="false" customHeight="true" outlineLevel="0" collapsed="false">
      <c r="A6529" s="1" t="s">
        <v>8990</v>
      </c>
      <c r="B6529" s="1" t="s">
        <v>893</v>
      </c>
      <c r="C6529" s="1" t="s">
        <v>2239</v>
      </c>
      <c r="D6529" s="1" t="s">
        <v>2055</v>
      </c>
      <c r="E6529" s="1" t="s">
        <v>2018</v>
      </c>
      <c r="F6529" s="16" t="n">
        <v>0</v>
      </c>
      <c r="G6529" s="16" t="n">
        <v>11124.97</v>
      </c>
      <c r="H6529" s="16" t="n">
        <v>11124.97</v>
      </c>
    </row>
    <row r="6530" customFormat="false" ht="15" hidden="false" customHeight="true" outlineLevel="0" collapsed="false">
      <c r="A6530" s="1" t="s">
        <v>8991</v>
      </c>
      <c r="B6530" s="1" t="s">
        <v>199</v>
      </c>
      <c r="C6530" s="1" t="s">
        <v>2102</v>
      </c>
      <c r="D6530" s="1" t="s">
        <v>2025</v>
      </c>
      <c r="E6530" s="1" t="s">
        <v>2018</v>
      </c>
      <c r="F6530" s="16" t="n">
        <v>0</v>
      </c>
      <c r="G6530" s="16" t="n">
        <v>6491.9</v>
      </c>
      <c r="H6530" s="16" t="n">
        <v>6491.9</v>
      </c>
    </row>
    <row r="6531" customFormat="false" ht="15" hidden="false" customHeight="true" outlineLevel="0" collapsed="false">
      <c r="A6531" s="1" t="s">
        <v>8992</v>
      </c>
      <c r="B6531" s="1" t="s">
        <v>199</v>
      </c>
      <c r="C6531" s="1" t="s">
        <v>3063</v>
      </c>
      <c r="D6531" s="1" t="s">
        <v>2017</v>
      </c>
      <c r="E6531" s="1" t="s">
        <v>2018</v>
      </c>
      <c r="F6531" s="16" t="n">
        <v>0</v>
      </c>
      <c r="G6531" s="16" t="n">
        <v>11429.41</v>
      </c>
      <c r="H6531" s="16" t="n">
        <v>11429.41</v>
      </c>
    </row>
    <row r="6532" customFormat="false" ht="15" hidden="false" customHeight="true" outlineLevel="0" collapsed="false">
      <c r="A6532" s="1" t="s">
        <v>8993</v>
      </c>
      <c r="B6532" s="1" t="s">
        <v>1656</v>
      </c>
      <c r="C6532" s="1" t="s">
        <v>2302</v>
      </c>
      <c r="D6532" s="1" t="s">
        <v>2025</v>
      </c>
      <c r="E6532" s="1" t="s">
        <v>2018</v>
      </c>
      <c r="F6532" s="16" t="n">
        <v>0</v>
      </c>
      <c r="G6532" s="16" t="n">
        <v>5017.86</v>
      </c>
      <c r="H6532" s="16" t="n">
        <v>5017.86</v>
      </c>
    </row>
    <row r="6533" customFormat="false" ht="15" hidden="false" customHeight="true" outlineLevel="0" collapsed="false">
      <c r="A6533" s="1" t="s">
        <v>8994</v>
      </c>
      <c r="B6533" s="1" t="s">
        <v>957</v>
      </c>
      <c r="C6533" s="1" t="s">
        <v>3120</v>
      </c>
      <c r="D6533" s="1" t="s">
        <v>2021</v>
      </c>
      <c r="E6533" s="1" t="s">
        <v>2018</v>
      </c>
      <c r="F6533" s="16" t="n">
        <v>0</v>
      </c>
      <c r="G6533" s="16" t="n">
        <v>4197.36</v>
      </c>
      <c r="H6533" s="16" t="n">
        <v>4197.36</v>
      </c>
    </row>
    <row r="6534" customFormat="false" ht="15" hidden="false" customHeight="true" outlineLevel="0" collapsed="false">
      <c r="A6534" s="1" t="s">
        <v>8995</v>
      </c>
      <c r="B6534" s="1" t="s">
        <v>857</v>
      </c>
      <c r="C6534" s="1" t="s">
        <v>2330</v>
      </c>
      <c r="D6534" s="1" t="s">
        <v>2025</v>
      </c>
      <c r="E6534" s="1" t="s">
        <v>2018</v>
      </c>
      <c r="F6534" s="16" t="n">
        <v>0</v>
      </c>
      <c r="G6534" s="16" t="n">
        <v>19827.4</v>
      </c>
      <c r="H6534" s="16" t="n">
        <v>19827.4</v>
      </c>
    </row>
    <row r="6535" customFormat="false" ht="15" hidden="false" customHeight="true" outlineLevel="0" collapsed="false">
      <c r="A6535" s="1" t="s">
        <v>8996</v>
      </c>
      <c r="B6535" s="1" t="s">
        <v>920</v>
      </c>
      <c r="C6535" s="1" t="s">
        <v>922</v>
      </c>
      <c r="D6535" s="1" t="s">
        <v>2032</v>
      </c>
      <c r="E6535" s="1" t="s">
        <v>2018</v>
      </c>
      <c r="F6535" s="16" t="n">
        <v>79</v>
      </c>
      <c r="G6535" s="16" t="n">
        <v>2043.21</v>
      </c>
      <c r="H6535" s="16" t="n">
        <v>2122.21</v>
      </c>
    </row>
    <row r="6536" customFormat="false" ht="15" hidden="false" customHeight="true" outlineLevel="0" collapsed="false">
      <c r="A6536" s="1" t="s">
        <v>8997</v>
      </c>
      <c r="B6536" s="1" t="s">
        <v>918</v>
      </c>
      <c r="C6536" s="1" t="s">
        <v>4086</v>
      </c>
      <c r="D6536" s="1" t="s">
        <v>2021</v>
      </c>
      <c r="E6536" s="1" t="s">
        <v>2045</v>
      </c>
      <c r="F6536" s="16" t="n">
        <v>0</v>
      </c>
      <c r="G6536" s="16" t="n">
        <v>14764.23</v>
      </c>
      <c r="H6536" s="16" t="n">
        <v>14764.23</v>
      </c>
    </row>
    <row r="6537" customFormat="false" ht="15" hidden="false" customHeight="true" outlineLevel="0" collapsed="false">
      <c r="A6537" s="1" t="s">
        <v>8998</v>
      </c>
      <c r="B6537" s="1" t="s">
        <v>963</v>
      </c>
      <c r="C6537" s="1" t="s">
        <v>3677</v>
      </c>
      <c r="D6537" s="1" t="s">
        <v>2017</v>
      </c>
      <c r="E6537" s="1" t="s">
        <v>2018</v>
      </c>
      <c r="F6537" s="16" t="n">
        <v>0</v>
      </c>
      <c r="G6537" s="16" t="n">
        <v>6183.42</v>
      </c>
      <c r="H6537" s="16" t="n">
        <v>6183.42</v>
      </c>
    </row>
    <row r="6538" customFormat="false" ht="15" hidden="false" customHeight="true" outlineLevel="0" collapsed="false">
      <c r="A6538" s="1" t="s">
        <v>8999</v>
      </c>
      <c r="B6538" s="1" t="s">
        <v>177</v>
      </c>
      <c r="C6538" s="1" t="s">
        <v>1252</v>
      </c>
      <c r="D6538" s="1" t="s">
        <v>2017</v>
      </c>
      <c r="E6538" s="1" t="s">
        <v>2018</v>
      </c>
      <c r="F6538" s="16" t="n">
        <v>49</v>
      </c>
      <c r="G6538" s="16" t="n">
        <v>2398.35</v>
      </c>
      <c r="H6538" s="16" t="n">
        <v>2447.35</v>
      </c>
    </row>
    <row r="6539" customFormat="false" ht="15" hidden="false" customHeight="true" outlineLevel="0" collapsed="false">
      <c r="A6539" s="1" t="s">
        <v>9000</v>
      </c>
      <c r="B6539" s="1" t="s">
        <v>1522</v>
      </c>
      <c r="C6539" s="1" t="s">
        <v>565</v>
      </c>
      <c r="D6539" s="1" t="s">
        <v>2017</v>
      </c>
      <c r="E6539" s="1" t="s">
        <v>2018</v>
      </c>
      <c r="F6539" s="16" t="n">
        <v>0</v>
      </c>
      <c r="G6539" s="16" t="n">
        <v>17952.48</v>
      </c>
      <c r="H6539" s="16" t="n">
        <v>17952.48</v>
      </c>
    </row>
    <row r="6540" customFormat="false" ht="15" hidden="false" customHeight="true" outlineLevel="0" collapsed="false">
      <c r="A6540" s="1" t="s">
        <v>9001</v>
      </c>
      <c r="B6540" s="1" t="s">
        <v>1071</v>
      </c>
      <c r="C6540" s="1" t="s">
        <v>497</v>
      </c>
      <c r="D6540" s="1" t="s">
        <v>2017</v>
      </c>
      <c r="E6540" s="1" t="s">
        <v>2018</v>
      </c>
      <c r="F6540" s="16" t="n">
        <v>0</v>
      </c>
      <c r="G6540" s="16" t="n">
        <v>15301.5</v>
      </c>
      <c r="H6540" s="16" t="n">
        <v>15301.5</v>
      </c>
    </row>
    <row r="6541" customFormat="false" ht="15" hidden="false" customHeight="true" outlineLevel="0" collapsed="false">
      <c r="A6541" s="1" t="s">
        <v>9002</v>
      </c>
      <c r="B6541" s="1" t="s">
        <v>1727</v>
      </c>
      <c r="C6541" s="1" t="s">
        <v>2195</v>
      </c>
      <c r="D6541" s="1" t="s">
        <v>2025</v>
      </c>
      <c r="E6541" s="1" t="s">
        <v>2045</v>
      </c>
      <c r="F6541" s="16" t="n">
        <v>0</v>
      </c>
      <c r="G6541" s="16" t="n">
        <v>12018.75</v>
      </c>
      <c r="H6541" s="16" t="n">
        <v>12018.75</v>
      </c>
    </row>
    <row r="6542" customFormat="false" ht="15" hidden="false" customHeight="true" outlineLevel="0" collapsed="false">
      <c r="A6542" s="1" t="s">
        <v>9003</v>
      </c>
      <c r="B6542" s="1" t="s">
        <v>512</v>
      </c>
      <c r="C6542" s="1" t="s">
        <v>1013</v>
      </c>
      <c r="D6542" s="1" t="s">
        <v>2025</v>
      </c>
      <c r="E6542" s="1" t="s">
        <v>2018</v>
      </c>
      <c r="F6542" s="16" t="n">
        <v>49</v>
      </c>
      <c r="G6542" s="16" t="n">
        <v>2398.35</v>
      </c>
      <c r="H6542" s="16" t="n">
        <v>2447.35</v>
      </c>
    </row>
    <row r="6543" customFormat="false" ht="15" hidden="false" customHeight="true" outlineLevel="0" collapsed="false">
      <c r="A6543" s="1" t="s">
        <v>9004</v>
      </c>
      <c r="B6543" s="1" t="s">
        <v>433</v>
      </c>
      <c r="C6543" s="1" t="s">
        <v>2773</v>
      </c>
      <c r="D6543" s="1" t="s">
        <v>2021</v>
      </c>
      <c r="E6543" s="1" t="s">
        <v>2018</v>
      </c>
      <c r="F6543" s="16" t="n">
        <v>0</v>
      </c>
      <c r="G6543" s="16" t="n">
        <v>2914.27</v>
      </c>
      <c r="H6543" s="16" t="n">
        <v>2914.27</v>
      </c>
    </row>
    <row r="6544" customFormat="false" ht="15" hidden="false" customHeight="true" outlineLevel="0" collapsed="false">
      <c r="A6544" s="1" t="s">
        <v>9005</v>
      </c>
      <c r="B6544" s="1" t="s">
        <v>494</v>
      </c>
      <c r="C6544" s="1" t="s">
        <v>2440</v>
      </c>
      <c r="D6544" s="1" t="s">
        <v>2017</v>
      </c>
      <c r="E6544" s="1" t="s">
        <v>2018</v>
      </c>
      <c r="F6544" s="16" t="n">
        <v>0</v>
      </c>
      <c r="G6544" s="16" t="n">
        <v>2708.87</v>
      </c>
      <c r="H6544" s="16" t="n">
        <v>2708.87</v>
      </c>
    </row>
    <row r="6545" customFormat="false" ht="15" hidden="false" customHeight="true" outlineLevel="0" collapsed="false">
      <c r="A6545" s="1" t="s">
        <v>9006</v>
      </c>
      <c r="B6545" s="1" t="s">
        <v>1052</v>
      </c>
      <c r="C6545" s="1" t="s">
        <v>1054</v>
      </c>
      <c r="D6545" s="1" t="s">
        <v>2025</v>
      </c>
      <c r="E6545" s="1" t="s">
        <v>2018</v>
      </c>
      <c r="F6545" s="16" t="n">
        <v>49</v>
      </c>
      <c r="G6545" s="16" t="n">
        <v>1315.64</v>
      </c>
      <c r="H6545" s="16" t="n">
        <v>1364.64</v>
      </c>
    </row>
    <row r="6546" customFormat="false" ht="15" hidden="false" customHeight="true" outlineLevel="0" collapsed="false">
      <c r="A6546" s="1" t="s">
        <v>9007</v>
      </c>
      <c r="B6546" s="1" t="s">
        <v>1473</v>
      </c>
      <c r="C6546" s="1" t="s">
        <v>1303</v>
      </c>
      <c r="D6546" s="1" t="s">
        <v>2017</v>
      </c>
      <c r="E6546" s="1" t="s">
        <v>2018</v>
      </c>
      <c r="F6546" s="16" t="n">
        <v>0</v>
      </c>
      <c r="G6546" s="16" t="n">
        <v>2681.09</v>
      </c>
      <c r="H6546" s="16" t="n">
        <v>2681.09</v>
      </c>
    </row>
    <row r="6547" customFormat="false" ht="15" hidden="false" customHeight="true" outlineLevel="0" collapsed="false">
      <c r="A6547" s="1" t="s">
        <v>9008</v>
      </c>
      <c r="B6547" s="1" t="s">
        <v>1860</v>
      </c>
      <c r="C6547" s="1" t="s">
        <v>2091</v>
      </c>
      <c r="D6547" s="1" t="s">
        <v>2017</v>
      </c>
      <c r="E6547" s="1" t="s">
        <v>2018</v>
      </c>
      <c r="F6547" s="16" t="n">
        <v>0</v>
      </c>
      <c r="G6547" s="16" t="n">
        <v>2537</v>
      </c>
      <c r="H6547" s="16" t="n">
        <v>2537</v>
      </c>
    </row>
    <row r="6548" customFormat="false" ht="15" hidden="false" customHeight="true" outlineLevel="0" collapsed="false">
      <c r="A6548" s="1" t="s">
        <v>9009</v>
      </c>
      <c r="B6548" s="1" t="s">
        <v>540</v>
      </c>
      <c r="C6548" s="1" t="s">
        <v>1073</v>
      </c>
      <c r="D6548" s="1" t="s">
        <v>2021</v>
      </c>
      <c r="E6548" s="1" t="s">
        <v>2018</v>
      </c>
      <c r="F6548" s="16" t="n">
        <v>0</v>
      </c>
      <c r="G6548" s="16" t="n">
        <v>6961.55</v>
      </c>
      <c r="H6548" s="16" t="n">
        <v>6961.55</v>
      </c>
    </row>
    <row r="6549" customFormat="false" ht="15" hidden="false" customHeight="true" outlineLevel="0" collapsed="false">
      <c r="A6549" s="1" t="s">
        <v>9010</v>
      </c>
      <c r="B6549" s="1" t="s">
        <v>1297</v>
      </c>
      <c r="C6549" s="1" t="s">
        <v>2775</v>
      </c>
      <c r="D6549" s="1" t="s">
        <v>2021</v>
      </c>
      <c r="E6549" s="1" t="s">
        <v>2018</v>
      </c>
      <c r="F6549" s="16" t="n">
        <v>0</v>
      </c>
      <c r="G6549" s="16" t="n">
        <v>24192.53</v>
      </c>
      <c r="H6549" s="16" t="n">
        <v>24192.53</v>
      </c>
    </row>
    <row r="6550" customFormat="false" ht="15" hidden="false" customHeight="true" outlineLevel="0" collapsed="false">
      <c r="A6550" s="1" t="s">
        <v>9011</v>
      </c>
      <c r="B6550" s="1" t="s">
        <v>595</v>
      </c>
      <c r="C6550" s="1" t="s">
        <v>1238</v>
      </c>
      <c r="D6550" s="1" t="s">
        <v>2025</v>
      </c>
      <c r="E6550" s="1" t="s">
        <v>2022</v>
      </c>
      <c r="F6550" s="16" t="n">
        <v>79</v>
      </c>
      <c r="G6550" s="16" t="n">
        <v>776.69</v>
      </c>
      <c r="H6550" s="16" t="n">
        <v>855.69</v>
      </c>
    </row>
    <row r="6551" customFormat="false" ht="15" hidden="false" customHeight="true" outlineLevel="0" collapsed="false">
      <c r="A6551" s="1" t="s">
        <v>9012</v>
      </c>
      <c r="B6551" s="1" t="s">
        <v>1753</v>
      </c>
      <c r="C6551" s="1" t="s">
        <v>2122</v>
      </c>
      <c r="D6551" s="1" t="s">
        <v>2017</v>
      </c>
      <c r="E6551" s="1" t="s">
        <v>2018</v>
      </c>
      <c r="F6551" s="16" t="n">
        <v>99</v>
      </c>
      <c r="G6551" s="16" t="n">
        <v>2483.47</v>
      </c>
      <c r="H6551" s="16" t="n">
        <v>2582.47</v>
      </c>
    </row>
    <row r="6552" customFormat="false" ht="15" hidden="false" customHeight="true" outlineLevel="0" collapsed="false">
      <c r="A6552" s="1" t="s">
        <v>9013</v>
      </c>
      <c r="B6552" s="1" t="s">
        <v>537</v>
      </c>
      <c r="C6552" s="1" t="s">
        <v>1103</v>
      </c>
      <c r="D6552" s="1" t="s">
        <v>2025</v>
      </c>
      <c r="E6552" s="1" t="s">
        <v>2018</v>
      </c>
      <c r="F6552" s="16" t="n">
        <v>99</v>
      </c>
      <c r="G6552" s="16" t="n">
        <v>403.83</v>
      </c>
      <c r="H6552" s="16" t="n">
        <v>502.83</v>
      </c>
    </row>
    <row r="6553" customFormat="false" ht="15" hidden="false" customHeight="true" outlineLevel="0" collapsed="false">
      <c r="A6553" s="1" t="s">
        <v>9014</v>
      </c>
      <c r="B6553" s="1" t="s">
        <v>1809</v>
      </c>
      <c r="C6553" s="1" t="s">
        <v>736</v>
      </c>
      <c r="D6553" s="1" t="s">
        <v>2025</v>
      </c>
      <c r="E6553" s="1" t="s">
        <v>2084</v>
      </c>
      <c r="F6553" s="16" t="n">
        <v>0</v>
      </c>
      <c r="G6553" s="16" t="n">
        <v>4124.33</v>
      </c>
      <c r="H6553" s="16" t="n">
        <v>4124.33</v>
      </c>
    </row>
    <row r="6554" customFormat="false" ht="15" hidden="false" customHeight="true" outlineLevel="0" collapsed="false">
      <c r="A6554" s="1" t="s">
        <v>9015</v>
      </c>
      <c r="B6554" s="1" t="s">
        <v>1398</v>
      </c>
      <c r="C6554" s="1" t="s">
        <v>3018</v>
      </c>
      <c r="D6554" s="1" t="s">
        <v>2032</v>
      </c>
      <c r="E6554" s="1" t="s">
        <v>2018</v>
      </c>
      <c r="F6554" s="16" t="n">
        <v>79</v>
      </c>
      <c r="G6554" s="16" t="n">
        <v>482.17</v>
      </c>
      <c r="H6554" s="16" t="n">
        <v>561.17</v>
      </c>
    </row>
    <row r="6555" customFormat="false" ht="15" hidden="false" customHeight="true" outlineLevel="0" collapsed="false">
      <c r="A6555" s="1" t="s">
        <v>9016</v>
      </c>
      <c r="B6555" s="1" t="s">
        <v>1201</v>
      </c>
      <c r="C6555" s="1" t="s">
        <v>2550</v>
      </c>
      <c r="D6555" s="1" t="s">
        <v>2028</v>
      </c>
      <c r="E6555" s="1" t="s">
        <v>2018</v>
      </c>
      <c r="F6555" s="16" t="n">
        <v>0</v>
      </c>
      <c r="G6555" s="16" t="n">
        <v>3308.75</v>
      </c>
      <c r="H6555" s="16" t="n">
        <v>3308.75</v>
      </c>
    </row>
    <row r="6556" customFormat="false" ht="15" hidden="false" customHeight="true" outlineLevel="0" collapsed="false">
      <c r="A6556" s="1" t="s">
        <v>9017</v>
      </c>
      <c r="B6556" s="1" t="s">
        <v>1522</v>
      </c>
      <c r="C6556" s="1" t="s">
        <v>3330</v>
      </c>
      <c r="D6556" s="1" t="s">
        <v>2025</v>
      </c>
      <c r="E6556" s="1" t="s">
        <v>2018</v>
      </c>
      <c r="F6556" s="16" t="n">
        <v>0</v>
      </c>
      <c r="G6556" s="16" t="n">
        <v>15112.88</v>
      </c>
      <c r="H6556" s="16" t="n">
        <v>15112.88</v>
      </c>
    </row>
    <row r="6557" customFormat="false" ht="15" hidden="false" customHeight="true" outlineLevel="0" collapsed="false">
      <c r="A6557" s="1" t="s">
        <v>9018</v>
      </c>
      <c r="B6557" s="1" t="s">
        <v>304</v>
      </c>
      <c r="C6557" s="1" t="s">
        <v>3897</v>
      </c>
      <c r="D6557" s="1" t="s">
        <v>2028</v>
      </c>
      <c r="E6557" s="1" t="s">
        <v>2018</v>
      </c>
      <c r="F6557" s="16" t="n">
        <v>0</v>
      </c>
      <c r="G6557" s="16" t="n">
        <v>2984.35</v>
      </c>
      <c r="H6557" s="16" t="n">
        <v>2984.35</v>
      </c>
    </row>
    <row r="6558" customFormat="false" ht="15" hidden="false" customHeight="true" outlineLevel="0" collapsed="false">
      <c r="A6558" s="1" t="s">
        <v>9019</v>
      </c>
      <c r="B6558" s="1" t="s">
        <v>1557</v>
      </c>
      <c r="C6558" s="1" t="s">
        <v>2756</v>
      </c>
      <c r="D6558" s="1" t="s">
        <v>2017</v>
      </c>
      <c r="E6558" s="1" t="s">
        <v>2018</v>
      </c>
      <c r="F6558" s="16" t="n">
        <v>0</v>
      </c>
      <c r="G6558" s="16" t="n">
        <v>20884.88</v>
      </c>
      <c r="H6558" s="16" t="n">
        <v>20884.88</v>
      </c>
    </row>
    <row r="6559" customFormat="false" ht="15" hidden="false" customHeight="true" outlineLevel="0" collapsed="false">
      <c r="A6559" s="1" t="s">
        <v>9020</v>
      </c>
      <c r="B6559" s="1" t="s">
        <v>524</v>
      </c>
      <c r="C6559" s="1" t="s">
        <v>2671</v>
      </c>
      <c r="D6559" s="1" t="s">
        <v>2028</v>
      </c>
      <c r="E6559" s="1" t="s">
        <v>2018</v>
      </c>
      <c r="F6559" s="16" t="n">
        <v>99</v>
      </c>
      <c r="G6559" s="16" t="n">
        <v>1208.33</v>
      </c>
      <c r="H6559" s="16" t="n">
        <v>1307.33</v>
      </c>
    </row>
    <row r="6560" customFormat="false" ht="15" hidden="false" customHeight="true" outlineLevel="0" collapsed="false">
      <c r="A6560" s="1" t="s">
        <v>9021</v>
      </c>
      <c r="B6560" s="1" t="s">
        <v>453</v>
      </c>
      <c r="C6560" s="1" t="s">
        <v>2054</v>
      </c>
      <c r="D6560" s="1" t="s">
        <v>2017</v>
      </c>
      <c r="E6560" s="1" t="s">
        <v>2018</v>
      </c>
      <c r="F6560" s="16" t="n">
        <v>0</v>
      </c>
      <c r="G6560" s="16" t="n">
        <v>23445.95</v>
      </c>
      <c r="H6560" s="16" t="n">
        <v>23445.95</v>
      </c>
    </row>
    <row r="6561" customFormat="false" ht="15" hidden="false" customHeight="true" outlineLevel="0" collapsed="false">
      <c r="A6561" s="1" t="s">
        <v>9022</v>
      </c>
      <c r="B6561" s="1" t="s">
        <v>1697</v>
      </c>
      <c r="C6561" s="1" t="s">
        <v>2525</v>
      </c>
      <c r="D6561" s="1" t="s">
        <v>2017</v>
      </c>
      <c r="E6561" s="1" t="s">
        <v>2018</v>
      </c>
      <c r="F6561" s="16" t="n">
        <v>0</v>
      </c>
      <c r="G6561" s="16" t="n">
        <v>8982.35</v>
      </c>
      <c r="H6561" s="16" t="n">
        <v>8982.35</v>
      </c>
    </row>
    <row r="6562" customFormat="false" ht="15" hidden="false" customHeight="true" outlineLevel="0" collapsed="false">
      <c r="A6562" s="1" t="s">
        <v>9023</v>
      </c>
      <c r="B6562" s="1" t="s">
        <v>945</v>
      </c>
      <c r="C6562" s="1" t="s">
        <v>739</v>
      </c>
      <c r="D6562" s="1" t="s">
        <v>2025</v>
      </c>
      <c r="E6562" s="1" t="s">
        <v>2018</v>
      </c>
      <c r="F6562" s="16" t="n">
        <v>49</v>
      </c>
      <c r="G6562" s="16" t="n">
        <v>886.78</v>
      </c>
      <c r="H6562" s="16" t="n">
        <v>935.78</v>
      </c>
    </row>
    <row r="6563" customFormat="false" ht="15" hidden="false" customHeight="true" outlineLevel="0" collapsed="false">
      <c r="A6563" s="1" t="s">
        <v>9024</v>
      </c>
      <c r="B6563" s="1" t="s">
        <v>1677</v>
      </c>
      <c r="C6563" s="1" t="s">
        <v>1117</v>
      </c>
      <c r="D6563" s="1" t="s">
        <v>2025</v>
      </c>
      <c r="E6563" s="1" t="s">
        <v>2018</v>
      </c>
      <c r="F6563" s="16" t="n">
        <v>0</v>
      </c>
      <c r="G6563" s="16" t="n">
        <v>2542.91</v>
      </c>
      <c r="H6563" s="16" t="n">
        <v>2542.91</v>
      </c>
    </row>
    <row r="6564" customFormat="false" ht="15" hidden="false" customHeight="true" outlineLevel="0" collapsed="false">
      <c r="A6564" s="1" t="s">
        <v>9025</v>
      </c>
      <c r="B6564" s="1" t="s">
        <v>1798</v>
      </c>
      <c r="C6564" s="1" t="s">
        <v>3793</v>
      </c>
      <c r="D6564" s="1" t="s">
        <v>2017</v>
      </c>
      <c r="E6564" s="1" t="s">
        <v>2018</v>
      </c>
      <c r="F6564" s="16" t="n">
        <v>79</v>
      </c>
      <c r="G6564" s="16" t="n">
        <v>2038.09</v>
      </c>
      <c r="H6564" s="16" t="n">
        <v>2117.09</v>
      </c>
    </row>
    <row r="6565" customFormat="false" ht="15" hidden="false" customHeight="true" outlineLevel="0" collapsed="false">
      <c r="A6565" s="1" t="s">
        <v>9026</v>
      </c>
      <c r="B6565" s="1" t="s">
        <v>1193</v>
      </c>
      <c r="C6565" s="1" t="s">
        <v>2163</v>
      </c>
      <c r="D6565" s="1" t="s">
        <v>2017</v>
      </c>
      <c r="E6565" s="1" t="s">
        <v>2018</v>
      </c>
      <c r="F6565" s="16" t="n">
        <v>0</v>
      </c>
      <c r="G6565" s="16" t="n">
        <v>5370.84</v>
      </c>
      <c r="H6565" s="16" t="n">
        <v>5370.84</v>
      </c>
    </row>
    <row r="6566" customFormat="false" ht="15" hidden="false" customHeight="true" outlineLevel="0" collapsed="false">
      <c r="A6566" s="1" t="s">
        <v>9027</v>
      </c>
      <c r="B6566" s="1" t="s">
        <v>546</v>
      </c>
      <c r="C6566" s="1" t="s">
        <v>2263</v>
      </c>
      <c r="D6566" s="1" t="s">
        <v>2017</v>
      </c>
      <c r="E6566" s="1" t="s">
        <v>2018</v>
      </c>
      <c r="F6566" s="16" t="n">
        <v>79</v>
      </c>
      <c r="G6566" s="16" t="n">
        <v>1736.92</v>
      </c>
      <c r="H6566" s="16" t="n">
        <v>1815.92</v>
      </c>
    </row>
    <row r="6567" customFormat="false" ht="15" hidden="false" customHeight="true" outlineLevel="0" collapsed="false">
      <c r="A6567" s="1" t="s">
        <v>9028</v>
      </c>
      <c r="B6567" s="1" t="s">
        <v>1823</v>
      </c>
      <c r="C6567" s="1" t="s">
        <v>3319</v>
      </c>
      <c r="D6567" s="1" t="s">
        <v>2025</v>
      </c>
      <c r="E6567" s="1" t="s">
        <v>2018</v>
      </c>
      <c r="F6567" s="16" t="n">
        <v>49</v>
      </c>
      <c r="G6567" s="16" t="n">
        <v>295.59</v>
      </c>
      <c r="H6567" s="16" t="n">
        <v>344.59</v>
      </c>
    </row>
    <row r="6568" customFormat="false" ht="15" hidden="false" customHeight="true" outlineLevel="0" collapsed="false">
      <c r="A6568" s="1" t="s">
        <v>9029</v>
      </c>
      <c r="B6568" s="1" t="s">
        <v>1852</v>
      </c>
      <c r="C6568" s="1" t="s">
        <v>3751</v>
      </c>
      <c r="D6568" s="1" t="s">
        <v>2017</v>
      </c>
      <c r="E6568" s="1" t="s">
        <v>2018</v>
      </c>
      <c r="F6568" s="16" t="n">
        <v>0</v>
      </c>
      <c r="G6568" s="16" t="n">
        <v>13781.26</v>
      </c>
      <c r="H6568" s="16" t="n">
        <v>13781.26</v>
      </c>
    </row>
    <row r="6569" customFormat="false" ht="15" hidden="false" customHeight="true" outlineLevel="0" collapsed="false">
      <c r="A6569" s="1" t="s">
        <v>9030</v>
      </c>
      <c r="B6569" s="1" t="s">
        <v>1631</v>
      </c>
      <c r="C6569" s="1" t="s">
        <v>1833</v>
      </c>
      <c r="D6569" s="1" t="s">
        <v>2017</v>
      </c>
      <c r="E6569" s="1" t="s">
        <v>2018</v>
      </c>
      <c r="F6569" s="16" t="n">
        <v>0</v>
      </c>
      <c r="G6569" s="16" t="n">
        <v>6014.62</v>
      </c>
      <c r="H6569" s="16" t="n">
        <v>6014.62</v>
      </c>
    </row>
    <row r="6570" customFormat="false" ht="15" hidden="false" customHeight="true" outlineLevel="0" collapsed="false">
      <c r="A6570" s="1" t="s">
        <v>9031</v>
      </c>
      <c r="B6570" s="1" t="s">
        <v>1137</v>
      </c>
      <c r="C6570" s="1" t="s">
        <v>1174</v>
      </c>
      <c r="D6570" s="1" t="s">
        <v>2025</v>
      </c>
      <c r="E6570" s="1" t="s">
        <v>2018</v>
      </c>
      <c r="F6570" s="16" t="n">
        <v>0</v>
      </c>
      <c r="G6570" s="16" t="n">
        <v>4870.71</v>
      </c>
      <c r="H6570" s="16" t="n">
        <v>4870.71</v>
      </c>
    </row>
    <row r="6571" customFormat="false" ht="15" hidden="false" customHeight="true" outlineLevel="0" collapsed="false">
      <c r="A6571" s="1" t="s">
        <v>9032</v>
      </c>
      <c r="B6571" s="1" t="s">
        <v>1522</v>
      </c>
      <c r="C6571" s="1" t="s">
        <v>5218</v>
      </c>
      <c r="D6571" s="1" t="s">
        <v>2028</v>
      </c>
      <c r="E6571" s="1" t="s">
        <v>2018</v>
      </c>
      <c r="F6571" s="16" t="n">
        <v>0</v>
      </c>
      <c r="G6571" s="16" t="n">
        <v>8384.83</v>
      </c>
      <c r="H6571" s="16" t="n">
        <v>8384.83</v>
      </c>
    </row>
    <row r="6572" customFormat="false" ht="15" hidden="false" customHeight="true" outlineLevel="0" collapsed="false">
      <c r="A6572" s="1" t="s">
        <v>9033</v>
      </c>
      <c r="B6572" s="1" t="s">
        <v>1510</v>
      </c>
      <c r="C6572" s="1" t="s">
        <v>2741</v>
      </c>
      <c r="D6572" s="1" t="s">
        <v>2028</v>
      </c>
      <c r="E6572" s="1" t="s">
        <v>2022</v>
      </c>
      <c r="F6572" s="16" t="n">
        <v>0</v>
      </c>
      <c r="G6572" s="16" t="n">
        <v>4514.62</v>
      </c>
      <c r="H6572" s="16" t="n">
        <v>4514.62</v>
      </c>
    </row>
    <row r="6573" customFormat="false" ht="15" hidden="false" customHeight="true" outlineLevel="0" collapsed="false">
      <c r="A6573" s="1" t="s">
        <v>9034</v>
      </c>
      <c r="B6573" s="1" t="s">
        <v>1052</v>
      </c>
      <c r="C6573" s="1" t="s">
        <v>3353</v>
      </c>
      <c r="D6573" s="1" t="s">
        <v>2021</v>
      </c>
      <c r="E6573" s="1" t="s">
        <v>2018</v>
      </c>
      <c r="F6573" s="16" t="n">
        <v>79</v>
      </c>
      <c r="G6573" s="16" t="n">
        <v>1564.15</v>
      </c>
      <c r="H6573" s="16" t="n">
        <v>1643.15</v>
      </c>
    </row>
    <row r="6574" customFormat="false" ht="15" hidden="false" customHeight="true" outlineLevel="0" collapsed="false">
      <c r="A6574" s="1" t="s">
        <v>9035</v>
      </c>
      <c r="B6574" s="1" t="s">
        <v>367</v>
      </c>
      <c r="C6574" s="1" t="s">
        <v>3670</v>
      </c>
      <c r="D6574" s="1" t="s">
        <v>2025</v>
      </c>
      <c r="E6574" s="1" t="s">
        <v>2018</v>
      </c>
      <c r="F6574" s="16" t="n">
        <v>0</v>
      </c>
      <c r="G6574" s="16" t="n">
        <v>25774.69</v>
      </c>
      <c r="H6574" s="16" t="n">
        <v>25774.69</v>
      </c>
    </row>
    <row r="6575" customFormat="false" ht="15" hidden="false" customHeight="true" outlineLevel="0" collapsed="false">
      <c r="A6575" s="1" t="s">
        <v>9036</v>
      </c>
      <c r="B6575" s="1" t="s">
        <v>562</v>
      </c>
      <c r="C6575" s="1" t="s">
        <v>3234</v>
      </c>
      <c r="D6575" s="1" t="s">
        <v>2055</v>
      </c>
      <c r="E6575" s="1" t="s">
        <v>2018</v>
      </c>
      <c r="F6575" s="16" t="n">
        <v>0</v>
      </c>
      <c r="G6575" s="16" t="n">
        <v>4791.71</v>
      </c>
      <c r="H6575" s="16" t="n">
        <v>4791.71</v>
      </c>
    </row>
    <row r="6576" customFormat="false" ht="15" hidden="false" customHeight="true" outlineLevel="0" collapsed="false">
      <c r="A6576" s="1" t="s">
        <v>9037</v>
      </c>
      <c r="B6576" s="1" t="s">
        <v>433</v>
      </c>
      <c r="C6576" s="1" t="s">
        <v>3390</v>
      </c>
      <c r="D6576" s="1" t="s">
        <v>2032</v>
      </c>
      <c r="E6576" s="1" t="s">
        <v>2018</v>
      </c>
      <c r="F6576" s="16" t="n">
        <v>79</v>
      </c>
      <c r="G6576" s="16" t="n">
        <v>2374.52</v>
      </c>
      <c r="H6576" s="16" t="n">
        <v>2453.52</v>
      </c>
    </row>
    <row r="6577" customFormat="false" ht="15" hidden="false" customHeight="true" outlineLevel="0" collapsed="false">
      <c r="A6577" s="1" t="s">
        <v>9038</v>
      </c>
      <c r="B6577" s="1" t="s">
        <v>1317</v>
      </c>
      <c r="C6577" s="1" t="s">
        <v>2539</v>
      </c>
      <c r="D6577" s="1" t="s">
        <v>2017</v>
      </c>
      <c r="E6577" s="1" t="s">
        <v>2018</v>
      </c>
      <c r="F6577" s="16" t="n">
        <v>79</v>
      </c>
      <c r="G6577" s="16" t="n">
        <v>1602.07</v>
      </c>
      <c r="H6577" s="16" t="n">
        <v>1681.07</v>
      </c>
    </row>
    <row r="6578" customFormat="false" ht="15" hidden="false" customHeight="true" outlineLevel="0" collapsed="false">
      <c r="A6578" s="1" t="s">
        <v>9039</v>
      </c>
      <c r="B6578" s="1" t="s">
        <v>1263</v>
      </c>
      <c r="C6578" s="1" t="s">
        <v>2710</v>
      </c>
      <c r="D6578" s="1" t="s">
        <v>2017</v>
      </c>
      <c r="E6578" s="1" t="s">
        <v>2018</v>
      </c>
      <c r="F6578" s="16" t="n">
        <v>0</v>
      </c>
      <c r="G6578" s="16" t="n">
        <v>9828.24</v>
      </c>
      <c r="H6578" s="16" t="n">
        <v>9828.24</v>
      </c>
    </row>
    <row r="6579" customFormat="false" ht="15" hidden="false" customHeight="true" outlineLevel="0" collapsed="false">
      <c r="A6579" s="1" t="s">
        <v>9040</v>
      </c>
      <c r="B6579" s="1" t="s">
        <v>976</v>
      </c>
      <c r="C6579" s="1" t="s">
        <v>2339</v>
      </c>
      <c r="D6579" s="1" t="s">
        <v>2055</v>
      </c>
      <c r="E6579" s="1" t="s">
        <v>2018</v>
      </c>
      <c r="F6579" s="16" t="n">
        <v>79</v>
      </c>
      <c r="G6579" s="16" t="n">
        <v>409.84</v>
      </c>
      <c r="H6579" s="16" t="n">
        <v>488.84</v>
      </c>
    </row>
    <row r="6580" customFormat="false" ht="15" hidden="false" customHeight="true" outlineLevel="0" collapsed="false">
      <c r="A6580" s="1" t="s">
        <v>9041</v>
      </c>
      <c r="B6580" s="1" t="s">
        <v>1774</v>
      </c>
      <c r="C6580" s="1" t="s">
        <v>836</v>
      </c>
      <c r="D6580" s="1" t="s">
        <v>2025</v>
      </c>
      <c r="E6580" s="1" t="s">
        <v>2018</v>
      </c>
      <c r="F6580" s="16" t="n">
        <v>79</v>
      </c>
      <c r="G6580" s="16" t="n">
        <v>1200.43</v>
      </c>
      <c r="H6580" s="16" t="n">
        <v>1279.43</v>
      </c>
    </row>
    <row r="6581" customFormat="false" ht="15" hidden="false" customHeight="true" outlineLevel="0" collapsed="false">
      <c r="A6581" s="1" t="s">
        <v>9042</v>
      </c>
      <c r="B6581" s="1" t="s">
        <v>1378</v>
      </c>
      <c r="C6581" s="1" t="s">
        <v>1851</v>
      </c>
      <c r="D6581" s="1" t="s">
        <v>2025</v>
      </c>
      <c r="E6581" s="1" t="s">
        <v>2018</v>
      </c>
      <c r="F6581" s="16" t="n">
        <v>0</v>
      </c>
      <c r="G6581" s="16" t="n">
        <v>11173.79</v>
      </c>
      <c r="H6581" s="16" t="n">
        <v>11173.79</v>
      </c>
    </row>
    <row r="6582" customFormat="false" ht="15" hidden="false" customHeight="true" outlineLevel="0" collapsed="false">
      <c r="A6582" s="1" t="s">
        <v>9043</v>
      </c>
      <c r="B6582" s="1" t="s">
        <v>898</v>
      </c>
      <c r="C6582" s="1" t="s">
        <v>2371</v>
      </c>
      <c r="D6582" s="1" t="s">
        <v>2017</v>
      </c>
      <c r="E6582" s="1" t="s">
        <v>2018</v>
      </c>
      <c r="F6582" s="16" t="n">
        <v>0</v>
      </c>
      <c r="G6582" s="16" t="n">
        <v>4539.58</v>
      </c>
      <c r="H6582" s="16" t="n">
        <v>4539.58</v>
      </c>
    </row>
    <row r="6583" customFormat="false" ht="15" hidden="false" customHeight="true" outlineLevel="0" collapsed="false">
      <c r="A6583" s="1" t="s">
        <v>9044</v>
      </c>
      <c r="B6583" s="1" t="s">
        <v>1190</v>
      </c>
      <c r="C6583" s="1" t="s">
        <v>2247</v>
      </c>
      <c r="D6583" s="1" t="s">
        <v>2025</v>
      </c>
      <c r="E6583" s="1" t="s">
        <v>2018</v>
      </c>
      <c r="F6583" s="16" t="n">
        <v>0</v>
      </c>
      <c r="G6583" s="16" t="n">
        <v>3023.72</v>
      </c>
      <c r="H6583" s="16" t="n">
        <v>3023.72</v>
      </c>
    </row>
    <row r="6584" customFormat="false" ht="15" hidden="false" customHeight="true" outlineLevel="0" collapsed="false">
      <c r="A6584" s="1" t="s">
        <v>9045</v>
      </c>
      <c r="B6584" s="1" t="s">
        <v>1107</v>
      </c>
      <c r="C6584" s="1" t="s">
        <v>2499</v>
      </c>
      <c r="D6584" s="1" t="s">
        <v>2025</v>
      </c>
      <c r="E6584" s="1" t="s">
        <v>2018</v>
      </c>
      <c r="F6584" s="16" t="n">
        <v>79</v>
      </c>
      <c r="G6584" s="16" t="n">
        <v>311.15</v>
      </c>
      <c r="H6584" s="16" t="n">
        <v>390.15</v>
      </c>
    </row>
    <row r="6585" customFormat="false" ht="15" hidden="false" customHeight="true" outlineLevel="0" collapsed="false">
      <c r="A6585" s="1" t="s">
        <v>9046</v>
      </c>
      <c r="B6585" s="1" t="s">
        <v>674</v>
      </c>
      <c r="C6585" s="1" t="s">
        <v>2239</v>
      </c>
      <c r="D6585" s="1" t="s">
        <v>2017</v>
      </c>
      <c r="E6585" s="1" t="s">
        <v>2018</v>
      </c>
      <c r="F6585" s="16" t="n">
        <v>79</v>
      </c>
      <c r="G6585" s="16" t="n">
        <v>862.99</v>
      </c>
      <c r="H6585" s="16" t="n">
        <v>941.99</v>
      </c>
    </row>
    <row r="6586" customFormat="false" ht="15" hidden="false" customHeight="true" outlineLevel="0" collapsed="false">
      <c r="A6586" s="1" t="s">
        <v>9047</v>
      </c>
      <c r="B6586" s="1" t="s">
        <v>898</v>
      </c>
      <c r="C6586" s="1" t="s">
        <v>1227</v>
      </c>
      <c r="D6586" s="1" t="s">
        <v>2017</v>
      </c>
      <c r="E6586" s="1" t="s">
        <v>2018</v>
      </c>
      <c r="F6586" s="16" t="n">
        <v>0</v>
      </c>
      <c r="G6586" s="16" t="n">
        <v>14483.3</v>
      </c>
      <c r="H6586" s="16" t="n">
        <v>14483.3</v>
      </c>
    </row>
    <row r="6587" customFormat="false" ht="15" hidden="false" customHeight="true" outlineLevel="0" collapsed="false">
      <c r="A6587" s="1" t="s">
        <v>9048</v>
      </c>
      <c r="B6587" s="1" t="s">
        <v>385</v>
      </c>
      <c r="C6587" s="1" t="s">
        <v>2361</v>
      </c>
      <c r="D6587" s="1" t="s">
        <v>2025</v>
      </c>
      <c r="E6587" s="1" t="s">
        <v>2018</v>
      </c>
      <c r="F6587" s="16" t="n">
        <v>79</v>
      </c>
      <c r="G6587" s="16" t="n">
        <v>2374.52</v>
      </c>
      <c r="H6587" s="16" t="n">
        <v>2453.52</v>
      </c>
    </row>
    <row r="6588" customFormat="false" ht="15" hidden="false" customHeight="true" outlineLevel="0" collapsed="false">
      <c r="A6588" s="1" t="s">
        <v>9049</v>
      </c>
      <c r="B6588" s="1" t="s">
        <v>1244</v>
      </c>
      <c r="C6588" s="1" t="s">
        <v>3563</v>
      </c>
      <c r="D6588" s="1" t="s">
        <v>2055</v>
      </c>
      <c r="E6588" s="1" t="s">
        <v>2018</v>
      </c>
      <c r="F6588" s="16" t="n">
        <v>79</v>
      </c>
      <c r="G6588" s="16" t="n">
        <v>2374.52</v>
      </c>
      <c r="H6588" s="16" t="n">
        <v>2453.52</v>
      </c>
    </row>
    <row r="6589" customFormat="false" ht="15" hidden="false" customHeight="true" outlineLevel="0" collapsed="false">
      <c r="A6589" s="1" t="s">
        <v>9050</v>
      </c>
      <c r="B6589" s="1" t="s">
        <v>1052</v>
      </c>
      <c r="C6589" s="1" t="s">
        <v>2474</v>
      </c>
      <c r="D6589" s="1" t="s">
        <v>2017</v>
      </c>
      <c r="E6589" s="1" t="s">
        <v>2018</v>
      </c>
      <c r="F6589" s="16" t="n">
        <v>49</v>
      </c>
      <c r="G6589" s="16" t="n">
        <v>433.95</v>
      </c>
      <c r="H6589" s="16" t="n">
        <v>482.95</v>
      </c>
    </row>
    <row r="6590" customFormat="false" ht="15" hidden="false" customHeight="true" outlineLevel="0" collapsed="false">
      <c r="A6590" s="1" t="s">
        <v>9051</v>
      </c>
      <c r="B6590" s="1" t="s">
        <v>1360</v>
      </c>
      <c r="C6590" s="1" t="s">
        <v>1907</v>
      </c>
      <c r="D6590" s="1" t="s">
        <v>2021</v>
      </c>
      <c r="E6590" s="1" t="s">
        <v>2018</v>
      </c>
      <c r="F6590" s="16" t="n">
        <v>0</v>
      </c>
      <c r="G6590" s="16" t="n">
        <v>8957</v>
      </c>
      <c r="H6590" s="16" t="n">
        <v>8957</v>
      </c>
    </row>
    <row r="6591" customFormat="false" ht="15" hidden="false" customHeight="true" outlineLevel="0" collapsed="false">
      <c r="A6591" s="1" t="s">
        <v>9052</v>
      </c>
      <c r="B6591" s="1" t="s">
        <v>1897</v>
      </c>
      <c r="C6591" s="1" t="s">
        <v>2332</v>
      </c>
      <c r="D6591" s="1" t="s">
        <v>2055</v>
      </c>
      <c r="E6591" s="1" t="s">
        <v>2018</v>
      </c>
      <c r="F6591" s="16" t="n">
        <v>99</v>
      </c>
      <c r="G6591" s="16" t="n">
        <v>1364.75</v>
      </c>
      <c r="H6591" s="16" t="n">
        <v>1463.75</v>
      </c>
    </row>
    <row r="6592" customFormat="false" ht="15" hidden="false" customHeight="true" outlineLevel="0" collapsed="false">
      <c r="A6592" s="1" t="s">
        <v>9053</v>
      </c>
      <c r="B6592" s="1" t="s">
        <v>934</v>
      </c>
      <c r="C6592" s="1" t="s">
        <v>2797</v>
      </c>
      <c r="D6592" s="1" t="s">
        <v>2028</v>
      </c>
      <c r="E6592" s="1" t="s">
        <v>2018</v>
      </c>
      <c r="F6592" s="16" t="n">
        <v>0</v>
      </c>
      <c r="G6592" s="16" t="n">
        <v>19965.68</v>
      </c>
      <c r="H6592" s="16" t="n">
        <v>19965.68</v>
      </c>
    </row>
    <row r="6593" customFormat="false" ht="15" hidden="false" customHeight="true" outlineLevel="0" collapsed="false">
      <c r="A6593" s="1" t="s">
        <v>9054</v>
      </c>
      <c r="B6593" s="1" t="s">
        <v>308</v>
      </c>
      <c r="C6593" s="1" t="s">
        <v>2156</v>
      </c>
      <c r="D6593" s="1" t="s">
        <v>2032</v>
      </c>
      <c r="E6593" s="1" t="s">
        <v>2018</v>
      </c>
      <c r="F6593" s="16" t="n">
        <v>79</v>
      </c>
      <c r="G6593" s="16" t="n">
        <v>1089.71</v>
      </c>
      <c r="H6593" s="16" t="n">
        <v>1168.71</v>
      </c>
    </row>
    <row r="6594" customFormat="false" ht="15" hidden="false" customHeight="true" outlineLevel="0" collapsed="false">
      <c r="A6594" s="1" t="s">
        <v>9055</v>
      </c>
      <c r="B6594" s="1" t="s">
        <v>989</v>
      </c>
      <c r="C6594" s="1" t="s">
        <v>2813</v>
      </c>
      <c r="D6594" s="1" t="s">
        <v>2055</v>
      </c>
      <c r="E6594" s="1" t="s">
        <v>2018</v>
      </c>
      <c r="F6594" s="16" t="n">
        <v>0</v>
      </c>
      <c r="G6594" s="16" t="n">
        <v>12949.88</v>
      </c>
      <c r="H6594" s="16" t="n">
        <v>12949.88</v>
      </c>
    </row>
    <row r="6595" customFormat="false" ht="15" hidden="false" customHeight="true" outlineLevel="0" collapsed="false">
      <c r="A6595" s="1" t="s">
        <v>9056</v>
      </c>
      <c r="B6595" s="1" t="s">
        <v>912</v>
      </c>
      <c r="C6595" s="1" t="s">
        <v>4585</v>
      </c>
      <c r="D6595" s="1" t="s">
        <v>2055</v>
      </c>
      <c r="E6595" s="1" t="s">
        <v>2045</v>
      </c>
      <c r="F6595" s="16" t="n">
        <v>0</v>
      </c>
      <c r="G6595" s="16" t="n">
        <v>6440.15</v>
      </c>
      <c r="H6595" s="16" t="n">
        <v>6440.15</v>
      </c>
    </row>
    <row r="6596" customFormat="false" ht="15" hidden="false" customHeight="true" outlineLevel="0" collapsed="false">
      <c r="A6596" s="1" t="s">
        <v>9057</v>
      </c>
      <c r="B6596" s="1" t="s">
        <v>1037</v>
      </c>
      <c r="C6596" s="1" t="s">
        <v>3390</v>
      </c>
      <c r="D6596" s="1" t="s">
        <v>2017</v>
      </c>
      <c r="E6596" s="1" t="s">
        <v>2022</v>
      </c>
      <c r="F6596" s="16" t="n">
        <v>49</v>
      </c>
      <c r="G6596" s="16" t="n">
        <v>295.59</v>
      </c>
      <c r="H6596" s="16" t="n">
        <v>344.59</v>
      </c>
    </row>
    <row r="6597" customFormat="false" ht="15" hidden="false" customHeight="true" outlineLevel="0" collapsed="false">
      <c r="A6597" s="1" t="s">
        <v>9058</v>
      </c>
      <c r="B6597" s="1" t="s">
        <v>1616</v>
      </c>
      <c r="C6597" s="1" t="s">
        <v>263</v>
      </c>
      <c r="D6597" s="1" t="s">
        <v>2032</v>
      </c>
      <c r="E6597" s="1" t="s">
        <v>2084</v>
      </c>
      <c r="F6597" s="16" t="n">
        <v>0</v>
      </c>
      <c r="G6597" s="16" t="n">
        <v>5828.54</v>
      </c>
      <c r="H6597" s="16" t="n">
        <v>5828.54</v>
      </c>
    </row>
    <row r="6598" customFormat="false" ht="15" hidden="false" customHeight="true" outlineLevel="0" collapsed="false">
      <c r="A6598" s="1" t="s">
        <v>9059</v>
      </c>
      <c r="B6598" s="1" t="s">
        <v>1849</v>
      </c>
      <c r="C6598" s="1" t="s">
        <v>2137</v>
      </c>
      <c r="D6598" s="1" t="s">
        <v>2021</v>
      </c>
      <c r="E6598" s="1" t="s">
        <v>2018</v>
      </c>
      <c r="F6598" s="16" t="n">
        <v>79</v>
      </c>
      <c r="G6598" s="16" t="n">
        <v>622.3</v>
      </c>
      <c r="H6598" s="16" t="n">
        <v>701.3</v>
      </c>
    </row>
    <row r="6599" customFormat="false" ht="15" hidden="false" customHeight="true" outlineLevel="0" collapsed="false">
      <c r="A6599" s="1" t="s">
        <v>9060</v>
      </c>
      <c r="B6599" s="1" t="s">
        <v>450</v>
      </c>
      <c r="C6599" s="1" t="s">
        <v>716</v>
      </c>
      <c r="D6599" s="1" t="s">
        <v>2025</v>
      </c>
      <c r="E6599" s="1" t="s">
        <v>2018</v>
      </c>
      <c r="F6599" s="16" t="n">
        <v>99</v>
      </c>
      <c r="G6599" s="16" t="n">
        <v>2374.52</v>
      </c>
      <c r="H6599" s="16" t="n">
        <v>2473.52</v>
      </c>
    </row>
    <row r="6600" customFormat="false" ht="15" hidden="false" customHeight="true" outlineLevel="0" collapsed="false">
      <c r="A6600" s="1" t="s">
        <v>9061</v>
      </c>
      <c r="B6600" s="1" t="s">
        <v>1193</v>
      </c>
      <c r="C6600" s="1" t="s">
        <v>3398</v>
      </c>
      <c r="D6600" s="1" t="s">
        <v>2025</v>
      </c>
      <c r="E6600" s="1" t="s">
        <v>2018</v>
      </c>
      <c r="F6600" s="16" t="n">
        <v>0</v>
      </c>
      <c r="G6600" s="16" t="n">
        <v>2830.04</v>
      </c>
      <c r="H6600" s="16" t="n">
        <v>2830.04</v>
      </c>
    </row>
    <row r="6601" customFormat="false" ht="15" hidden="false" customHeight="true" outlineLevel="0" collapsed="false">
      <c r="A6601" s="1" t="s">
        <v>9062</v>
      </c>
      <c r="B6601" s="1" t="s">
        <v>1542</v>
      </c>
      <c r="C6601" s="1" t="s">
        <v>2701</v>
      </c>
      <c r="D6601" s="1" t="s">
        <v>2025</v>
      </c>
      <c r="E6601" s="1" t="s">
        <v>2018</v>
      </c>
      <c r="F6601" s="16" t="n">
        <v>0</v>
      </c>
      <c r="G6601" s="16" t="n">
        <v>7123.56</v>
      </c>
      <c r="H6601" s="16" t="n">
        <v>7123.56</v>
      </c>
    </row>
    <row r="6602" customFormat="false" ht="15" hidden="false" customHeight="true" outlineLevel="0" collapsed="false">
      <c r="A6602" s="1" t="s">
        <v>9063</v>
      </c>
      <c r="B6602" s="1" t="s">
        <v>1548</v>
      </c>
      <c r="C6602" s="1" t="s">
        <v>3398</v>
      </c>
      <c r="D6602" s="1" t="s">
        <v>2017</v>
      </c>
      <c r="E6602" s="1" t="s">
        <v>2018</v>
      </c>
      <c r="F6602" s="16" t="n">
        <v>0</v>
      </c>
      <c r="G6602" s="16" t="n">
        <v>16035.92</v>
      </c>
      <c r="H6602" s="16" t="n">
        <v>16035.92</v>
      </c>
    </row>
    <row r="6603" customFormat="false" ht="15" hidden="false" customHeight="true" outlineLevel="0" collapsed="false">
      <c r="A6603" s="1" t="s">
        <v>9064</v>
      </c>
      <c r="B6603" s="1" t="s">
        <v>1151</v>
      </c>
      <c r="C6603" s="1" t="s">
        <v>4194</v>
      </c>
      <c r="D6603" s="1" t="s">
        <v>2017</v>
      </c>
      <c r="E6603" s="1" t="s">
        <v>2018</v>
      </c>
      <c r="F6603" s="16" t="n">
        <v>0</v>
      </c>
      <c r="G6603" s="16" t="n">
        <v>3931.3</v>
      </c>
      <c r="H6603" s="16" t="n">
        <v>3931.3</v>
      </c>
    </row>
    <row r="6604" customFormat="false" ht="15" hidden="false" customHeight="true" outlineLevel="0" collapsed="false">
      <c r="A6604" s="1" t="s">
        <v>9065</v>
      </c>
      <c r="B6604" s="1" t="s">
        <v>674</v>
      </c>
      <c r="C6604" s="1" t="s">
        <v>4398</v>
      </c>
      <c r="D6604" s="1" t="s">
        <v>2025</v>
      </c>
      <c r="E6604" s="1" t="s">
        <v>2018</v>
      </c>
      <c r="F6604" s="16" t="n">
        <v>0</v>
      </c>
      <c r="G6604" s="16" t="n">
        <v>9171.98</v>
      </c>
      <c r="H6604" s="16" t="n">
        <v>9171.98</v>
      </c>
    </row>
    <row r="6605" customFormat="false" ht="15" hidden="false" customHeight="true" outlineLevel="0" collapsed="false">
      <c r="A6605" s="1" t="s">
        <v>9066</v>
      </c>
      <c r="B6605" s="1" t="s">
        <v>790</v>
      </c>
      <c r="C6605" s="1" t="s">
        <v>2790</v>
      </c>
      <c r="D6605" s="1" t="s">
        <v>2025</v>
      </c>
      <c r="E6605" s="1" t="s">
        <v>2045</v>
      </c>
      <c r="F6605" s="16" t="n">
        <v>79</v>
      </c>
      <c r="G6605" s="16" t="n">
        <v>1074.02</v>
      </c>
      <c r="H6605" s="16" t="n">
        <v>1153.02</v>
      </c>
    </row>
    <row r="6606" customFormat="false" ht="15" hidden="false" customHeight="true" outlineLevel="0" collapsed="false">
      <c r="A6606" s="1" t="s">
        <v>9067</v>
      </c>
      <c r="B6606" s="1" t="s">
        <v>740</v>
      </c>
      <c r="C6606" s="1" t="s">
        <v>2195</v>
      </c>
      <c r="D6606" s="1" t="s">
        <v>2025</v>
      </c>
      <c r="E6606" s="1" t="s">
        <v>2018</v>
      </c>
      <c r="F6606" s="16" t="n">
        <v>79</v>
      </c>
      <c r="G6606" s="16" t="n">
        <v>385.74</v>
      </c>
      <c r="H6606" s="16" t="n">
        <v>464.74</v>
      </c>
    </row>
    <row r="6607" customFormat="false" ht="15" hidden="false" customHeight="true" outlineLevel="0" collapsed="false">
      <c r="A6607" s="1" t="s">
        <v>9068</v>
      </c>
      <c r="B6607" s="1" t="s">
        <v>768</v>
      </c>
      <c r="C6607" s="1" t="s">
        <v>334</v>
      </c>
      <c r="D6607" s="1" t="s">
        <v>2017</v>
      </c>
      <c r="E6607" s="1" t="s">
        <v>2018</v>
      </c>
      <c r="F6607" s="16" t="n">
        <v>0</v>
      </c>
      <c r="G6607" s="16" t="n">
        <v>7687.11</v>
      </c>
      <c r="H6607" s="16" t="n">
        <v>7687.11</v>
      </c>
    </row>
    <row r="6608" customFormat="false" ht="15" hidden="false" customHeight="true" outlineLevel="0" collapsed="false">
      <c r="A6608" s="1" t="s">
        <v>9069</v>
      </c>
      <c r="B6608" s="1" t="s">
        <v>642</v>
      </c>
      <c r="C6608" s="1" t="s">
        <v>4150</v>
      </c>
      <c r="D6608" s="1" t="s">
        <v>2055</v>
      </c>
      <c r="E6608" s="1" t="s">
        <v>2045</v>
      </c>
      <c r="F6608" s="16" t="n">
        <v>49</v>
      </c>
      <c r="G6608" s="16" t="n">
        <v>482.17</v>
      </c>
      <c r="H6608" s="16" t="n">
        <v>531.17</v>
      </c>
    </row>
    <row r="6609" customFormat="false" ht="15" hidden="false" customHeight="true" outlineLevel="0" collapsed="false">
      <c r="A6609" s="1" t="s">
        <v>9070</v>
      </c>
      <c r="B6609" s="1" t="s">
        <v>1263</v>
      </c>
      <c r="C6609" s="1" t="s">
        <v>2166</v>
      </c>
      <c r="D6609" s="1" t="s">
        <v>2025</v>
      </c>
      <c r="E6609" s="1" t="s">
        <v>2018</v>
      </c>
      <c r="F6609" s="16" t="n">
        <v>0</v>
      </c>
      <c r="G6609" s="16" t="n">
        <v>2954.72</v>
      </c>
      <c r="H6609" s="16" t="n">
        <v>2954.72</v>
      </c>
    </row>
    <row r="6610" customFormat="false" ht="15" hidden="false" customHeight="true" outlineLevel="0" collapsed="false">
      <c r="A6610" s="1" t="s">
        <v>9071</v>
      </c>
      <c r="B6610" s="1" t="s">
        <v>447</v>
      </c>
      <c r="C6610" s="1" t="s">
        <v>283</v>
      </c>
      <c r="D6610" s="1" t="s">
        <v>2021</v>
      </c>
      <c r="E6610" s="1" t="s">
        <v>2045</v>
      </c>
      <c r="F6610" s="16" t="n">
        <v>99</v>
      </c>
      <c r="G6610" s="16" t="n">
        <v>482.17</v>
      </c>
      <c r="H6610" s="16" t="n">
        <v>581.17</v>
      </c>
    </row>
    <row r="6611" customFormat="false" ht="15" hidden="false" customHeight="true" outlineLevel="0" collapsed="false">
      <c r="A6611" s="1" t="s">
        <v>9072</v>
      </c>
      <c r="B6611" s="1" t="s">
        <v>1806</v>
      </c>
      <c r="C6611" s="1" t="s">
        <v>2283</v>
      </c>
      <c r="D6611" s="1" t="s">
        <v>2032</v>
      </c>
      <c r="E6611" s="1" t="s">
        <v>2018</v>
      </c>
      <c r="F6611" s="16" t="n">
        <v>0</v>
      </c>
      <c r="G6611" s="16" t="n">
        <v>2830.04</v>
      </c>
      <c r="H6611" s="16" t="n">
        <v>2830.04</v>
      </c>
    </row>
    <row r="6612" customFormat="false" ht="15" hidden="false" customHeight="true" outlineLevel="0" collapsed="false">
      <c r="A6612" s="1" t="s">
        <v>9073</v>
      </c>
      <c r="B6612" s="1" t="s">
        <v>1876</v>
      </c>
      <c r="C6612" s="1" t="s">
        <v>2294</v>
      </c>
      <c r="D6612" s="1" t="s">
        <v>2028</v>
      </c>
      <c r="E6612" s="1" t="s">
        <v>2018</v>
      </c>
      <c r="F6612" s="16" t="n">
        <v>49</v>
      </c>
      <c r="G6612" s="16" t="n">
        <v>916.12</v>
      </c>
      <c r="H6612" s="16" t="n">
        <v>965.12</v>
      </c>
    </row>
    <row r="6613" customFormat="false" ht="15" hidden="false" customHeight="true" outlineLevel="0" collapsed="false">
      <c r="A6613" s="1" t="s">
        <v>9074</v>
      </c>
      <c r="B6613" s="1" t="s">
        <v>1343</v>
      </c>
      <c r="C6613" s="1" t="s">
        <v>2330</v>
      </c>
      <c r="D6613" s="1" t="s">
        <v>2025</v>
      </c>
      <c r="E6613" s="1" t="s">
        <v>2018</v>
      </c>
      <c r="F6613" s="16" t="n">
        <v>0</v>
      </c>
      <c r="G6613" s="16" t="n">
        <v>4147.26</v>
      </c>
      <c r="H6613" s="16" t="n">
        <v>4147.26</v>
      </c>
    </row>
    <row r="6614" customFormat="false" ht="15" hidden="false" customHeight="true" outlineLevel="0" collapsed="false">
      <c r="A6614" s="1" t="s">
        <v>9075</v>
      </c>
      <c r="B6614" s="1" t="s">
        <v>1239</v>
      </c>
      <c r="C6614" s="1" t="s">
        <v>3025</v>
      </c>
      <c r="D6614" s="1" t="s">
        <v>2025</v>
      </c>
      <c r="E6614" s="1" t="s">
        <v>2018</v>
      </c>
      <c r="F6614" s="16" t="n">
        <v>0</v>
      </c>
      <c r="G6614" s="16" t="n">
        <v>19374.05</v>
      </c>
      <c r="H6614" s="16" t="n">
        <v>19374.05</v>
      </c>
    </row>
    <row r="6615" customFormat="false" ht="15" hidden="false" customHeight="true" outlineLevel="0" collapsed="false">
      <c r="A6615" s="1" t="s">
        <v>9076</v>
      </c>
      <c r="B6615" s="1" t="s">
        <v>1473</v>
      </c>
      <c r="C6615" s="1" t="s">
        <v>2071</v>
      </c>
      <c r="D6615" s="1" t="s">
        <v>2055</v>
      </c>
      <c r="E6615" s="1" t="s">
        <v>2018</v>
      </c>
      <c r="F6615" s="16" t="n">
        <v>0</v>
      </c>
      <c r="G6615" s="16" t="n">
        <v>5721.16</v>
      </c>
      <c r="H6615" s="16" t="n">
        <v>5721.16</v>
      </c>
    </row>
    <row r="6616" customFormat="false" ht="15" hidden="false" customHeight="true" outlineLevel="0" collapsed="false">
      <c r="A6616" s="1" t="s">
        <v>9077</v>
      </c>
      <c r="B6616" s="1" t="s">
        <v>1782</v>
      </c>
      <c r="C6616" s="1" t="s">
        <v>2571</v>
      </c>
      <c r="D6616" s="1" t="s">
        <v>2017</v>
      </c>
      <c r="E6616" s="1" t="s">
        <v>2018</v>
      </c>
      <c r="F6616" s="16" t="n">
        <v>0</v>
      </c>
      <c r="G6616" s="16" t="n">
        <v>11381.34</v>
      </c>
      <c r="H6616" s="16" t="n">
        <v>11381.34</v>
      </c>
    </row>
    <row r="6617" customFormat="false" ht="15" hidden="false" customHeight="true" outlineLevel="0" collapsed="false">
      <c r="A6617" s="1" t="s">
        <v>9078</v>
      </c>
      <c r="B6617" s="1" t="s">
        <v>1335</v>
      </c>
      <c r="C6617" s="1" t="s">
        <v>9079</v>
      </c>
      <c r="D6617" s="1" t="s">
        <v>2017</v>
      </c>
      <c r="E6617" s="1" t="s">
        <v>2018</v>
      </c>
      <c r="F6617" s="16" t="n">
        <v>79</v>
      </c>
      <c r="G6617" s="16" t="n">
        <v>1269.06</v>
      </c>
      <c r="H6617" s="16" t="n">
        <v>1348.06</v>
      </c>
    </row>
    <row r="6618" customFormat="false" ht="15" hidden="false" customHeight="true" outlineLevel="0" collapsed="false">
      <c r="A6618" s="1" t="s">
        <v>9080</v>
      </c>
      <c r="B6618" s="1" t="s">
        <v>1462</v>
      </c>
      <c r="C6618" s="1" t="s">
        <v>2239</v>
      </c>
      <c r="D6618" s="1" t="s">
        <v>2025</v>
      </c>
      <c r="E6618" s="1" t="s">
        <v>2018</v>
      </c>
      <c r="F6618" s="16" t="n">
        <v>0</v>
      </c>
      <c r="G6618" s="16" t="n">
        <v>7979.97</v>
      </c>
      <c r="H6618" s="16" t="n">
        <v>7979.97</v>
      </c>
    </row>
    <row r="6619" customFormat="false" ht="15" hidden="false" customHeight="true" outlineLevel="0" collapsed="false">
      <c r="A6619" s="1" t="s">
        <v>9081</v>
      </c>
      <c r="B6619" s="1" t="s">
        <v>1537</v>
      </c>
      <c r="C6619" s="1" t="s">
        <v>2442</v>
      </c>
      <c r="D6619" s="1" t="s">
        <v>2017</v>
      </c>
      <c r="E6619" s="1" t="s">
        <v>2018</v>
      </c>
      <c r="F6619" s="16" t="n">
        <v>0</v>
      </c>
      <c r="G6619" s="16" t="n">
        <v>9763.16</v>
      </c>
      <c r="H6619" s="16" t="n">
        <v>9763.16</v>
      </c>
    </row>
    <row r="6620" customFormat="false" ht="15" hidden="false" customHeight="true" outlineLevel="0" collapsed="false">
      <c r="A6620" s="1" t="s">
        <v>9082</v>
      </c>
      <c r="B6620" s="1" t="s">
        <v>1239</v>
      </c>
      <c r="C6620" s="1" t="s">
        <v>1539</v>
      </c>
      <c r="D6620" s="1" t="s">
        <v>2028</v>
      </c>
      <c r="E6620" s="1" t="s">
        <v>2018</v>
      </c>
      <c r="F6620" s="16" t="n">
        <v>79</v>
      </c>
      <c r="G6620" s="16" t="n">
        <v>458.06</v>
      </c>
      <c r="H6620" s="16" t="n">
        <v>537.06</v>
      </c>
    </row>
    <row r="6621" customFormat="false" ht="15" hidden="false" customHeight="true" outlineLevel="0" collapsed="false">
      <c r="A6621" s="1" t="s">
        <v>9083</v>
      </c>
      <c r="B6621" s="1" t="s">
        <v>1052</v>
      </c>
      <c r="C6621" s="1" t="s">
        <v>1054</v>
      </c>
      <c r="D6621" s="1" t="s">
        <v>2017</v>
      </c>
      <c r="E6621" s="1" t="s">
        <v>2018</v>
      </c>
      <c r="F6621" s="16" t="n">
        <v>0</v>
      </c>
      <c r="G6621" s="16" t="n">
        <v>3319</v>
      </c>
      <c r="H6621" s="16" t="n">
        <v>3319</v>
      </c>
    </row>
    <row r="6622" customFormat="false" ht="15" hidden="false" customHeight="true" outlineLevel="0" collapsed="false">
      <c r="A6622" s="1" t="s">
        <v>9084</v>
      </c>
      <c r="B6622" s="1" t="s">
        <v>906</v>
      </c>
      <c r="C6622" s="1" t="s">
        <v>3469</v>
      </c>
      <c r="D6622" s="1" t="s">
        <v>2025</v>
      </c>
      <c r="E6622" s="1" t="s">
        <v>2018</v>
      </c>
      <c r="F6622" s="16" t="n">
        <v>0</v>
      </c>
      <c r="G6622" s="16" t="n">
        <v>4796.7</v>
      </c>
      <c r="H6622" s="16" t="n">
        <v>4796.7</v>
      </c>
    </row>
    <row r="6623" customFormat="false" ht="15" hidden="false" customHeight="true" outlineLevel="0" collapsed="false">
      <c r="A6623" s="1" t="s">
        <v>9085</v>
      </c>
      <c r="B6623" s="1" t="s">
        <v>768</v>
      </c>
      <c r="C6623" s="1" t="s">
        <v>3120</v>
      </c>
      <c r="D6623" s="1" t="s">
        <v>2025</v>
      </c>
      <c r="E6623" s="1" t="s">
        <v>2018</v>
      </c>
      <c r="F6623" s="16" t="n">
        <v>0</v>
      </c>
      <c r="G6623" s="16" t="n">
        <v>5956.54</v>
      </c>
      <c r="H6623" s="16" t="n">
        <v>5956.54</v>
      </c>
    </row>
    <row r="6624" customFormat="false" ht="15" hidden="false" customHeight="true" outlineLevel="0" collapsed="false">
      <c r="A6624" s="1" t="s">
        <v>9086</v>
      </c>
      <c r="B6624" s="1" t="s">
        <v>1656</v>
      </c>
      <c r="C6624" s="1" t="s">
        <v>2127</v>
      </c>
      <c r="D6624" s="1" t="s">
        <v>2017</v>
      </c>
      <c r="E6624" s="1" t="s">
        <v>2022</v>
      </c>
      <c r="F6624" s="16" t="n">
        <v>79</v>
      </c>
      <c r="G6624" s="16" t="n">
        <v>264.48</v>
      </c>
      <c r="H6624" s="16" t="n">
        <v>343.48</v>
      </c>
    </row>
    <row r="6625" customFormat="false" ht="15" hidden="false" customHeight="true" outlineLevel="0" collapsed="false">
      <c r="A6625" s="1" t="s">
        <v>9087</v>
      </c>
      <c r="B6625" s="1" t="s">
        <v>1639</v>
      </c>
      <c r="C6625" s="1" t="s">
        <v>128</v>
      </c>
      <c r="D6625" s="1" t="s">
        <v>2025</v>
      </c>
      <c r="E6625" s="1" t="s">
        <v>2018</v>
      </c>
      <c r="F6625" s="16" t="n">
        <v>79</v>
      </c>
      <c r="G6625" s="16" t="n">
        <v>311.15</v>
      </c>
      <c r="H6625" s="16" t="n">
        <v>390.15</v>
      </c>
    </row>
    <row r="6626" customFormat="false" ht="15" hidden="false" customHeight="true" outlineLevel="0" collapsed="false">
      <c r="A6626" s="1" t="s">
        <v>9088</v>
      </c>
      <c r="B6626" s="1" t="s">
        <v>1107</v>
      </c>
      <c r="C6626" s="1" t="s">
        <v>4194</v>
      </c>
      <c r="D6626" s="1" t="s">
        <v>2055</v>
      </c>
      <c r="E6626" s="1" t="s">
        <v>2018</v>
      </c>
      <c r="F6626" s="16" t="n">
        <v>0</v>
      </c>
      <c r="G6626" s="16" t="n">
        <v>6814.21</v>
      </c>
      <c r="H6626" s="16" t="n">
        <v>6814.21</v>
      </c>
    </row>
    <row r="6627" customFormat="false" ht="15" hidden="false" customHeight="true" outlineLevel="0" collapsed="false">
      <c r="A6627" s="1" t="s">
        <v>9089</v>
      </c>
      <c r="B6627" s="1" t="s">
        <v>1190</v>
      </c>
      <c r="C6627" s="1" t="s">
        <v>2168</v>
      </c>
      <c r="D6627" s="1" t="s">
        <v>2017</v>
      </c>
      <c r="E6627" s="1" t="s">
        <v>2018</v>
      </c>
      <c r="F6627" s="16" t="n">
        <v>79</v>
      </c>
      <c r="G6627" s="16" t="n">
        <v>622.3</v>
      </c>
      <c r="H6627" s="16" t="n">
        <v>701.3</v>
      </c>
    </row>
    <row r="6628" customFormat="false" ht="15" hidden="false" customHeight="true" outlineLevel="0" collapsed="false">
      <c r="A6628" s="1" t="s">
        <v>9090</v>
      </c>
      <c r="B6628" s="1" t="s">
        <v>1157</v>
      </c>
      <c r="C6628" s="1" t="s">
        <v>2154</v>
      </c>
      <c r="D6628" s="1" t="s">
        <v>2055</v>
      </c>
      <c r="E6628" s="1" t="s">
        <v>2018</v>
      </c>
      <c r="F6628" s="16" t="n">
        <v>79</v>
      </c>
      <c r="G6628" s="16" t="n">
        <v>867.91</v>
      </c>
      <c r="H6628" s="16" t="n">
        <v>946.91</v>
      </c>
    </row>
    <row r="6629" customFormat="false" ht="15" hidden="false" customHeight="true" outlineLevel="0" collapsed="false">
      <c r="A6629" s="1" t="s">
        <v>9091</v>
      </c>
      <c r="B6629" s="1" t="s">
        <v>1384</v>
      </c>
      <c r="C6629" s="1" t="s">
        <v>2294</v>
      </c>
      <c r="D6629" s="1" t="s">
        <v>2017</v>
      </c>
      <c r="E6629" s="1" t="s">
        <v>2018</v>
      </c>
      <c r="F6629" s="16" t="n">
        <v>0</v>
      </c>
      <c r="G6629" s="16" t="n">
        <v>8445.9</v>
      </c>
      <c r="H6629" s="16" t="n">
        <v>8445.9</v>
      </c>
    </row>
    <row r="6630" customFormat="false" ht="15" hidden="false" customHeight="true" outlineLevel="0" collapsed="false">
      <c r="A6630" s="1" t="s">
        <v>9092</v>
      </c>
      <c r="B6630" s="1" t="s">
        <v>1121</v>
      </c>
      <c r="C6630" s="1" t="s">
        <v>3919</v>
      </c>
      <c r="D6630" s="1" t="s">
        <v>2025</v>
      </c>
      <c r="E6630" s="1" t="s">
        <v>2018</v>
      </c>
      <c r="F6630" s="16" t="n">
        <v>99</v>
      </c>
      <c r="G6630" s="16" t="n">
        <v>2398.35</v>
      </c>
      <c r="H6630" s="16" t="n">
        <v>2497.35</v>
      </c>
    </row>
    <row r="6631" customFormat="false" ht="15" hidden="false" customHeight="true" outlineLevel="0" collapsed="false">
      <c r="A6631" s="1" t="s">
        <v>9093</v>
      </c>
      <c r="B6631" s="1" t="s">
        <v>803</v>
      </c>
      <c r="C6631" s="1" t="s">
        <v>3839</v>
      </c>
      <c r="D6631" s="1" t="s">
        <v>2025</v>
      </c>
      <c r="E6631" s="1" t="s">
        <v>2018</v>
      </c>
      <c r="F6631" s="16" t="n">
        <v>79</v>
      </c>
      <c r="G6631" s="16" t="n">
        <v>2181.61</v>
      </c>
      <c r="H6631" s="16" t="n">
        <v>2260.61</v>
      </c>
    </row>
    <row r="6632" customFormat="false" ht="15" hidden="false" customHeight="true" outlineLevel="0" collapsed="false">
      <c r="A6632" s="1" t="s">
        <v>9094</v>
      </c>
      <c r="B6632" s="1" t="s">
        <v>985</v>
      </c>
      <c r="C6632" s="1" t="s">
        <v>1377</v>
      </c>
      <c r="D6632" s="1" t="s">
        <v>2021</v>
      </c>
      <c r="E6632" s="1" t="s">
        <v>2018</v>
      </c>
      <c r="F6632" s="16" t="n">
        <v>99</v>
      </c>
      <c r="G6632" s="16" t="n">
        <v>2398.35</v>
      </c>
      <c r="H6632" s="16" t="n">
        <v>2497.35</v>
      </c>
    </row>
    <row r="6633" customFormat="false" ht="15" hidden="false" customHeight="true" outlineLevel="0" collapsed="false">
      <c r="A6633" s="1" t="s">
        <v>9095</v>
      </c>
      <c r="B6633" s="1" t="s">
        <v>1747</v>
      </c>
      <c r="C6633" s="1" t="s">
        <v>2381</v>
      </c>
      <c r="D6633" s="1" t="s">
        <v>2017</v>
      </c>
      <c r="E6633" s="1" t="s">
        <v>2018</v>
      </c>
      <c r="F6633" s="16" t="n">
        <v>0</v>
      </c>
      <c r="G6633" s="16" t="n">
        <v>11342.67</v>
      </c>
      <c r="H6633" s="16" t="n">
        <v>11342.67</v>
      </c>
    </row>
    <row r="6634" customFormat="false" ht="15" hidden="false" customHeight="true" outlineLevel="0" collapsed="false">
      <c r="A6634" s="1" t="s">
        <v>9096</v>
      </c>
      <c r="B6634" s="1" t="s">
        <v>1731</v>
      </c>
      <c r="C6634" s="1" t="s">
        <v>4089</v>
      </c>
      <c r="D6634" s="1" t="s">
        <v>2017</v>
      </c>
      <c r="E6634" s="1" t="s">
        <v>2018</v>
      </c>
      <c r="F6634" s="16" t="n">
        <v>0</v>
      </c>
      <c r="G6634" s="16" t="n">
        <v>4059.9</v>
      </c>
      <c r="H6634" s="16" t="n">
        <v>4059.9</v>
      </c>
    </row>
    <row r="6635" customFormat="false" ht="15" hidden="false" customHeight="true" outlineLevel="0" collapsed="false">
      <c r="A6635" s="1" t="s">
        <v>9097</v>
      </c>
      <c r="B6635" s="1" t="s">
        <v>708</v>
      </c>
      <c r="C6635" s="1" t="s">
        <v>3063</v>
      </c>
      <c r="D6635" s="1" t="s">
        <v>2028</v>
      </c>
      <c r="E6635" s="1" t="s">
        <v>2045</v>
      </c>
      <c r="F6635" s="16" t="n">
        <v>79</v>
      </c>
      <c r="G6635" s="16" t="n">
        <v>1288.07</v>
      </c>
      <c r="H6635" s="16" t="n">
        <v>1367.07</v>
      </c>
    </row>
    <row r="6636" customFormat="false" ht="15" hidden="false" customHeight="true" outlineLevel="0" collapsed="false">
      <c r="A6636" s="1" t="s">
        <v>9098</v>
      </c>
      <c r="B6636" s="1" t="s">
        <v>1193</v>
      </c>
      <c r="C6636" s="1" t="s">
        <v>1649</v>
      </c>
      <c r="D6636" s="1" t="s">
        <v>2028</v>
      </c>
      <c r="E6636" s="1" t="s">
        <v>2018</v>
      </c>
      <c r="F6636" s="16" t="n">
        <v>99</v>
      </c>
      <c r="G6636" s="16" t="n">
        <v>458.06</v>
      </c>
      <c r="H6636" s="16" t="n">
        <v>557.06</v>
      </c>
    </row>
    <row r="6637" customFormat="false" ht="15" hidden="false" customHeight="true" outlineLevel="0" collapsed="false">
      <c r="A6637" s="1" t="s">
        <v>9099</v>
      </c>
      <c r="B6637" s="1" t="s">
        <v>1844</v>
      </c>
      <c r="C6637" s="1" t="s">
        <v>2569</v>
      </c>
      <c r="D6637" s="1" t="s">
        <v>2055</v>
      </c>
      <c r="E6637" s="1" t="s">
        <v>2018</v>
      </c>
      <c r="F6637" s="16" t="n">
        <v>0</v>
      </c>
      <c r="G6637" s="16" t="n">
        <v>2619.24</v>
      </c>
      <c r="H6637" s="16" t="n">
        <v>2619.24</v>
      </c>
    </row>
    <row r="6638" customFormat="false" ht="15" hidden="false" customHeight="true" outlineLevel="0" collapsed="false">
      <c r="A6638" s="1" t="s">
        <v>9100</v>
      </c>
      <c r="B6638" s="1" t="s">
        <v>636</v>
      </c>
      <c r="C6638" s="1" t="s">
        <v>1825</v>
      </c>
      <c r="D6638" s="1" t="s">
        <v>2021</v>
      </c>
      <c r="E6638" s="1" t="s">
        <v>2018</v>
      </c>
      <c r="F6638" s="16" t="n">
        <v>0</v>
      </c>
      <c r="G6638" s="16" t="n">
        <v>4116.68</v>
      </c>
      <c r="H6638" s="16" t="n">
        <v>4116.68</v>
      </c>
    </row>
    <row r="6639" customFormat="false" ht="15" hidden="false" customHeight="true" outlineLevel="0" collapsed="false">
      <c r="A6639" s="1" t="s">
        <v>9101</v>
      </c>
      <c r="B6639" s="1" t="s">
        <v>689</v>
      </c>
      <c r="C6639" s="1" t="s">
        <v>1288</v>
      </c>
      <c r="D6639" s="1" t="s">
        <v>2021</v>
      </c>
      <c r="E6639" s="1" t="s">
        <v>2018</v>
      </c>
      <c r="F6639" s="16" t="n">
        <v>0</v>
      </c>
      <c r="G6639" s="16" t="n">
        <v>5045.75</v>
      </c>
      <c r="H6639" s="16" t="n">
        <v>5045.75</v>
      </c>
    </row>
    <row r="6640" customFormat="false" ht="15" hidden="false" customHeight="true" outlineLevel="0" collapsed="false">
      <c r="A6640" s="1" t="s">
        <v>9102</v>
      </c>
      <c r="B6640" s="1" t="s">
        <v>1844</v>
      </c>
      <c r="C6640" s="1" t="s">
        <v>1084</v>
      </c>
      <c r="D6640" s="1" t="s">
        <v>2017</v>
      </c>
      <c r="E6640" s="1" t="s">
        <v>2018</v>
      </c>
      <c r="F6640" s="16" t="n">
        <v>79</v>
      </c>
      <c r="G6640" s="16" t="n">
        <v>295.59</v>
      </c>
      <c r="H6640" s="16" t="n">
        <v>374.59</v>
      </c>
    </row>
    <row r="6641" customFormat="false" ht="15" hidden="false" customHeight="true" outlineLevel="0" collapsed="false">
      <c r="A6641" s="1" t="s">
        <v>9103</v>
      </c>
      <c r="B6641" s="1" t="s">
        <v>1079</v>
      </c>
      <c r="C6641" s="1" t="s">
        <v>2195</v>
      </c>
      <c r="D6641" s="1" t="s">
        <v>2028</v>
      </c>
      <c r="E6641" s="1" t="s">
        <v>2045</v>
      </c>
      <c r="F6641" s="16" t="n">
        <v>0</v>
      </c>
      <c r="G6641" s="16" t="n">
        <v>18829.63</v>
      </c>
      <c r="H6641" s="16" t="n">
        <v>18829.63</v>
      </c>
    </row>
    <row r="6642" customFormat="false" ht="15" hidden="false" customHeight="true" outlineLevel="0" collapsed="false">
      <c r="A6642" s="1" t="s">
        <v>9104</v>
      </c>
      <c r="B6642" s="1" t="s">
        <v>945</v>
      </c>
      <c r="C6642" s="1" t="s">
        <v>1120</v>
      </c>
      <c r="D6642" s="1" t="s">
        <v>2028</v>
      </c>
      <c r="E6642" s="1" t="s">
        <v>2018</v>
      </c>
      <c r="F6642" s="16" t="n">
        <v>49</v>
      </c>
      <c r="G6642" s="16" t="n">
        <v>2158.52</v>
      </c>
      <c r="H6642" s="16" t="n">
        <v>2207.52</v>
      </c>
    </row>
    <row r="6643" customFormat="false" ht="15" hidden="false" customHeight="true" outlineLevel="0" collapsed="false">
      <c r="A6643" s="1" t="s">
        <v>9105</v>
      </c>
      <c r="B6643" s="1" t="s">
        <v>1522</v>
      </c>
      <c r="C6643" s="1" t="s">
        <v>874</v>
      </c>
      <c r="D6643" s="1" t="s">
        <v>2017</v>
      </c>
      <c r="E6643" s="1" t="s">
        <v>2018</v>
      </c>
      <c r="F6643" s="16" t="n">
        <v>99</v>
      </c>
      <c r="G6643" s="16" t="n">
        <v>855.28</v>
      </c>
      <c r="H6643" s="16" t="n">
        <v>954.28</v>
      </c>
    </row>
    <row r="6644" customFormat="false" ht="15" hidden="false" customHeight="true" outlineLevel="0" collapsed="false">
      <c r="A6644" s="1" t="s">
        <v>9106</v>
      </c>
      <c r="B6644" s="1" t="s">
        <v>1236</v>
      </c>
      <c r="C6644" s="1" t="s">
        <v>2496</v>
      </c>
      <c r="D6644" s="1" t="s">
        <v>2025</v>
      </c>
      <c r="E6644" s="1" t="s">
        <v>2018</v>
      </c>
      <c r="F6644" s="16" t="n">
        <v>0</v>
      </c>
      <c r="G6644" s="16" t="n">
        <v>2664.17</v>
      </c>
      <c r="H6644" s="16" t="n">
        <v>2664.17</v>
      </c>
    </row>
    <row r="6645" customFormat="false" ht="15" hidden="false" customHeight="true" outlineLevel="0" collapsed="false">
      <c r="A6645" s="1" t="s">
        <v>9107</v>
      </c>
      <c r="B6645" s="1" t="s">
        <v>1565</v>
      </c>
      <c r="C6645" s="1" t="s">
        <v>1054</v>
      </c>
      <c r="D6645" s="1" t="s">
        <v>2025</v>
      </c>
      <c r="E6645" s="1" t="s">
        <v>2018</v>
      </c>
      <c r="F6645" s="16" t="n">
        <v>0</v>
      </c>
      <c r="G6645" s="16" t="n">
        <v>6227.44</v>
      </c>
      <c r="H6645" s="16" t="n">
        <v>6227.44</v>
      </c>
    </row>
    <row r="6646" customFormat="false" ht="15" hidden="false" customHeight="true" outlineLevel="0" collapsed="false">
      <c r="A6646" s="1" t="s">
        <v>9108</v>
      </c>
      <c r="B6646" s="1" t="s">
        <v>1782</v>
      </c>
      <c r="C6646" s="1" t="s">
        <v>2152</v>
      </c>
      <c r="D6646" s="1" t="s">
        <v>2021</v>
      </c>
      <c r="E6646" s="1" t="s">
        <v>2018</v>
      </c>
      <c r="F6646" s="16" t="n">
        <v>0</v>
      </c>
      <c r="G6646" s="16" t="n">
        <v>14075.56</v>
      </c>
      <c r="H6646" s="16" t="n">
        <v>14075.56</v>
      </c>
    </row>
    <row r="6647" customFormat="false" ht="15" hidden="false" customHeight="true" outlineLevel="0" collapsed="false">
      <c r="A6647" s="1" t="s">
        <v>9109</v>
      </c>
      <c r="B6647" s="1" t="s">
        <v>1052</v>
      </c>
      <c r="C6647" s="1" t="s">
        <v>2034</v>
      </c>
      <c r="D6647" s="1" t="s">
        <v>2017</v>
      </c>
      <c r="E6647" s="1" t="s">
        <v>2018</v>
      </c>
      <c r="F6647" s="16" t="n">
        <v>0</v>
      </c>
      <c r="G6647" s="16" t="n">
        <v>4100.5</v>
      </c>
      <c r="H6647" s="16" t="n">
        <v>4100.5</v>
      </c>
    </row>
    <row r="6648" customFormat="false" ht="15" hidden="false" customHeight="true" outlineLevel="0" collapsed="false">
      <c r="A6648" s="1" t="s">
        <v>9110</v>
      </c>
      <c r="B6648" s="1" t="s">
        <v>1656</v>
      </c>
      <c r="C6648" s="1" t="s">
        <v>4463</v>
      </c>
      <c r="D6648" s="1" t="s">
        <v>2017</v>
      </c>
      <c r="E6648" s="1" t="s">
        <v>2018</v>
      </c>
      <c r="F6648" s="16" t="n">
        <v>0</v>
      </c>
      <c r="G6648" s="16" t="n">
        <v>2500.51</v>
      </c>
      <c r="H6648" s="16" t="n">
        <v>2500.51</v>
      </c>
    </row>
    <row r="6649" customFormat="false" ht="15" hidden="false" customHeight="true" outlineLevel="0" collapsed="false">
      <c r="A6649" s="1" t="s">
        <v>9111</v>
      </c>
      <c r="B6649" s="1" t="s">
        <v>1193</v>
      </c>
      <c r="C6649" s="1" t="s">
        <v>3521</v>
      </c>
      <c r="D6649" s="1" t="s">
        <v>2025</v>
      </c>
      <c r="E6649" s="1" t="s">
        <v>2022</v>
      </c>
      <c r="F6649" s="16" t="n">
        <v>79</v>
      </c>
      <c r="G6649" s="16" t="n">
        <v>840.1</v>
      </c>
      <c r="H6649" s="16" t="n">
        <v>919.1</v>
      </c>
    </row>
    <row r="6650" customFormat="false" ht="15" hidden="false" customHeight="true" outlineLevel="0" collapsed="false">
      <c r="A6650" s="1" t="s">
        <v>9112</v>
      </c>
      <c r="B6650" s="1" t="s">
        <v>945</v>
      </c>
      <c r="C6650" s="1" t="s">
        <v>2237</v>
      </c>
      <c r="D6650" s="1" t="s">
        <v>2017</v>
      </c>
      <c r="E6650" s="1" t="s">
        <v>2018</v>
      </c>
      <c r="F6650" s="16" t="n">
        <v>0</v>
      </c>
      <c r="G6650" s="16" t="n">
        <v>2808.47</v>
      </c>
      <c r="H6650" s="16" t="n">
        <v>2808.47</v>
      </c>
    </row>
    <row r="6651" customFormat="false" ht="15" hidden="false" customHeight="true" outlineLevel="0" collapsed="false">
      <c r="A6651" s="1" t="s">
        <v>9113</v>
      </c>
      <c r="B6651" s="1" t="s">
        <v>1476</v>
      </c>
      <c r="C6651" s="1" t="s">
        <v>2842</v>
      </c>
      <c r="D6651" s="1" t="s">
        <v>2032</v>
      </c>
      <c r="E6651" s="1" t="s">
        <v>2018</v>
      </c>
      <c r="F6651" s="16" t="n">
        <v>49</v>
      </c>
      <c r="G6651" s="16" t="n">
        <v>2353.66</v>
      </c>
      <c r="H6651" s="16" t="n">
        <v>2402.66</v>
      </c>
    </row>
    <row r="6652" customFormat="false" ht="15" hidden="false" customHeight="true" outlineLevel="0" collapsed="false">
      <c r="A6652" s="1" t="s">
        <v>9114</v>
      </c>
      <c r="B6652" s="1" t="s">
        <v>893</v>
      </c>
      <c r="C6652" s="1" t="s">
        <v>4493</v>
      </c>
      <c r="D6652" s="1" t="s">
        <v>2025</v>
      </c>
      <c r="E6652" s="1" t="s">
        <v>2018</v>
      </c>
      <c r="F6652" s="16" t="n">
        <v>49</v>
      </c>
      <c r="G6652" s="16" t="n">
        <v>916.12</v>
      </c>
      <c r="H6652" s="16" t="n">
        <v>965.12</v>
      </c>
    </row>
    <row r="6653" customFormat="false" ht="15" hidden="false" customHeight="true" outlineLevel="0" collapsed="false">
      <c r="A6653" s="1" t="s">
        <v>9115</v>
      </c>
      <c r="B6653" s="1" t="s">
        <v>304</v>
      </c>
      <c r="C6653" s="1" t="s">
        <v>4233</v>
      </c>
      <c r="D6653" s="1" t="s">
        <v>2017</v>
      </c>
      <c r="E6653" s="1" t="s">
        <v>2018</v>
      </c>
      <c r="F6653" s="16" t="n">
        <v>0</v>
      </c>
      <c r="G6653" s="16" t="n">
        <v>8266.55</v>
      </c>
      <c r="H6653" s="16" t="n">
        <v>8266.55</v>
      </c>
    </row>
    <row r="6654" customFormat="false" ht="15" hidden="false" customHeight="true" outlineLevel="0" collapsed="false">
      <c r="A6654" s="1" t="s">
        <v>9116</v>
      </c>
      <c r="B6654" s="1" t="s">
        <v>1879</v>
      </c>
      <c r="C6654" s="1" t="s">
        <v>474</v>
      </c>
      <c r="D6654" s="1" t="s">
        <v>2025</v>
      </c>
      <c r="E6654" s="1" t="s">
        <v>2018</v>
      </c>
      <c r="F6654" s="16" t="n">
        <v>79</v>
      </c>
      <c r="G6654" s="16" t="n">
        <v>2374.52</v>
      </c>
      <c r="H6654" s="16" t="n">
        <v>2453.52</v>
      </c>
    </row>
    <row r="6655" customFormat="false" ht="15" hidden="false" customHeight="true" outlineLevel="0" collapsed="false">
      <c r="A6655" s="1" t="s">
        <v>9117</v>
      </c>
      <c r="B6655" s="1" t="s">
        <v>1440</v>
      </c>
      <c r="C6655" s="1" t="s">
        <v>3519</v>
      </c>
      <c r="D6655" s="1" t="s">
        <v>2055</v>
      </c>
      <c r="E6655" s="1" t="s">
        <v>2045</v>
      </c>
      <c r="F6655" s="16" t="n">
        <v>0</v>
      </c>
      <c r="G6655" s="16" t="n">
        <v>4077.2</v>
      </c>
      <c r="H6655" s="16" t="n">
        <v>4077.2</v>
      </c>
    </row>
    <row r="6656" customFormat="false" ht="15" hidden="false" customHeight="true" outlineLevel="0" collapsed="false">
      <c r="A6656" s="1" t="s">
        <v>9118</v>
      </c>
      <c r="B6656" s="1" t="s">
        <v>740</v>
      </c>
      <c r="C6656" s="1" t="s">
        <v>1781</v>
      </c>
      <c r="D6656" s="1" t="s">
        <v>2025</v>
      </c>
      <c r="E6656" s="1" t="s">
        <v>2018</v>
      </c>
      <c r="F6656" s="16" t="n">
        <v>99</v>
      </c>
      <c r="G6656" s="16" t="n">
        <v>2147.45</v>
      </c>
      <c r="H6656" s="16" t="n">
        <v>2246.45</v>
      </c>
    </row>
    <row r="6657" customFormat="false" ht="15" hidden="false" customHeight="true" outlineLevel="0" collapsed="false">
      <c r="A6657" s="1" t="s">
        <v>9119</v>
      </c>
      <c r="B6657" s="1" t="s">
        <v>1548</v>
      </c>
      <c r="C6657" s="1" t="s">
        <v>767</v>
      </c>
      <c r="D6657" s="1" t="s">
        <v>2025</v>
      </c>
      <c r="E6657" s="1" t="s">
        <v>2045</v>
      </c>
      <c r="F6657" s="16" t="n">
        <v>79</v>
      </c>
      <c r="G6657" s="16" t="n">
        <v>482.17</v>
      </c>
      <c r="H6657" s="16" t="n">
        <v>561.17</v>
      </c>
    </row>
    <row r="6658" customFormat="false" ht="15" hidden="false" customHeight="true" outlineLevel="0" collapsed="false">
      <c r="A6658" s="1" t="s">
        <v>9120</v>
      </c>
      <c r="B6658" s="1" t="s">
        <v>1184</v>
      </c>
      <c r="C6658" s="1" t="s">
        <v>2217</v>
      </c>
      <c r="D6658" s="1" t="s">
        <v>2017</v>
      </c>
      <c r="E6658" s="1" t="s">
        <v>2018</v>
      </c>
      <c r="F6658" s="16" t="n">
        <v>0</v>
      </c>
      <c r="G6658" s="16" t="n">
        <v>3416.6</v>
      </c>
      <c r="H6658" s="16" t="n">
        <v>3416.6</v>
      </c>
    </row>
    <row r="6659" customFormat="false" ht="15" hidden="false" customHeight="true" outlineLevel="0" collapsed="false">
      <c r="A6659" s="1" t="s">
        <v>9121</v>
      </c>
      <c r="B6659" s="1" t="s">
        <v>320</v>
      </c>
      <c r="C6659" s="1" t="s">
        <v>644</v>
      </c>
      <c r="D6659" s="1" t="s">
        <v>2021</v>
      </c>
      <c r="E6659" s="1" t="s">
        <v>2018</v>
      </c>
      <c r="F6659" s="16" t="n">
        <v>0</v>
      </c>
      <c r="G6659" s="16" t="n">
        <v>15753.33</v>
      </c>
      <c r="H6659" s="16" t="n">
        <v>15753.33</v>
      </c>
    </row>
    <row r="6660" customFormat="false" ht="15" hidden="false" customHeight="true" outlineLevel="0" collapsed="false">
      <c r="A6660" s="1" t="s">
        <v>9122</v>
      </c>
      <c r="B6660" s="1" t="s">
        <v>1223</v>
      </c>
      <c r="C6660" s="1" t="s">
        <v>2658</v>
      </c>
      <c r="D6660" s="1" t="s">
        <v>2055</v>
      </c>
      <c r="E6660" s="1" t="s">
        <v>2018</v>
      </c>
      <c r="F6660" s="16" t="n">
        <v>0</v>
      </c>
      <c r="G6660" s="16" t="n">
        <v>8406.17</v>
      </c>
      <c r="H6660" s="16" t="n">
        <v>8406.17</v>
      </c>
    </row>
    <row r="6661" customFormat="false" ht="15" hidden="false" customHeight="true" outlineLevel="0" collapsed="false">
      <c r="A6661" s="1" t="s">
        <v>9123</v>
      </c>
      <c r="B6661" s="1" t="s">
        <v>1201</v>
      </c>
      <c r="C6661" s="1" t="s">
        <v>3610</v>
      </c>
      <c r="D6661" s="1" t="s">
        <v>2017</v>
      </c>
      <c r="E6661" s="1" t="s">
        <v>2018</v>
      </c>
      <c r="F6661" s="16" t="n">
        <v>49</v>
      </c>
      <c r="G6661" s="16" t="n">
        <v>1775.55</v>
      </c>
      <c r="H6661" s="16" t="n">
        <v>1824.55</v>
      </c>
    </row>
    <row r="6662" customFormat="false" ht="15" hidden="false" customHeight="true" outlineLevel="0" collapsed="false">
      <c r="A6662" s="1" t="s">
        <v>9124</v>
      </c>
      <c r="B6662" s="1" t="s">
        <v>245</v>
      </c>
      <c r="C6662" s="1" t="s">
        <v>2083</v>
      </c>
      <c r="D6662" s="1" t="s">
        <v>2017</v>
      </c>
      <c r="E6662" s="1" t="s">
        <v>2045</v>
      </c>
      <c r="F6662" s="16" t="n">
        <v>0</v>
      </c>
      <c r="G6662" s="16" t="n">
        <v>4731.42</v>
      </c>
      <c r="H6662" s="16" t="n">
        <v>4731.42</v>
      </c>
    </row>
    <row r="6663" customFormat="false" ht="15" hidden="false" customHeight="true" outlineLevel="0" collapsed="false">
      <c r="A6663" s="1" t="s">
        <v>9125</v>
      </c>
      <c r="B6663" s="1" t="s">
        <v>960</v>
      </c>
      <c r="C6663" s="1" t="s">
        <v>2490</v>
      </c>
      <c r="D6663" s="1" t="s">
        <v>2021</v>
      </c>
      <c r="E6663" s="1" t="s">
        <v>2018</v>
      </c>
      <c r="F6663" s="16" t="n">
        <v>0</v>
      </c>
      <c r="G6663" s="16" t="n">
        <v>12461.36</v>
      </c>
      <c r="H6663" s="16" t="n">
        <v>12461.36</v>
      </c>
    </row>
    <row r="6664" customFormat="false" ht="15" hidden="false" customHeight="true" outlineLevel="0" collapsed="false">
      <c r="A6664" s="1" t="s">
        <v>9126</v>
      </c>
      <c r="B6664" s="1" t="s">
        <v>1025</v>
      </c>
      <c r="C6664" s="1" t="s">
        <v>826</v>
      </c>
      <c r="D6664" s="1" t="s">
        <v>2021</v>
      </c>
      <c r="E6664" s="1" t="s">
        <v>2018</v>
      </c>
      <c r="F6664" s="16" t="n">
        <v>0</v>
      </c>
      <c r="G6664" s="16" t="n">
        <v>5045.75</v>
      </c>
      <c r="H6664" s="16" t="n">
        <v>5045.75</v>
      </c>
    </row>
    <row r="6665" customFormat="false" ht="15" hidden="false" customHeight="true" outlineLevel="0" collapsed="false">
      <c r="A6665" s="1" t="s">
        <v>9127</v>
      </c>
      <c r="B6665" s="1" t="s">
        <v>1437</v>
      </c>
      <c r="C6665" s="1" t="s">
        <v>1227</v>
      </c>
      <c r="D6665" s="1" t="s">
        <v>2028</v>
      </c>
      <c r="E6665" s="1" t="s">
        <v>2018</v>
      </c>
      <c r="F6665" s="16" t="n">
        <v>99</v>
      </c>
      <c r="G6665" s="16" t="n">
        <v>311.15</v>
      </c>
      <c r="H6665" s="16" t="n">
        <v>410.15</v>
      </c>
    </row>
    <row r="6666" customFormat="false" ht="15" hidden="false" customHeight="true" outlineLevel="0" collapsed="false">
      <c r="A6666" s="1" t="s">
        <v>9128</v>
      </c>
      <c r="B6666" s="1" t="s">
        <v>315</v>
      </c>
      <c r="C6666" s="1" t="s">
        <v>2058</v>
      </c>
      <c r="D6666" s="1" t="s">
        <v>2025</v>
      </c>
      <c r="E6666" s="1" t="s">
        <v>2018</v>
      </c>
      <c r="F6666" s="16" t="n">
        <v>0</v>
      </c>
      <c r="G6666" s="16" t="n">
        <v>3338.43</v>
      </c>
      <c r="H6666" s="16" t="n">
        <v>3338.43</v>
      </c>
    </row>
    <row r="6667" customFormat="false" ht="15" hidden="false" customHeight="true" outlineLevel="0" collapsed="false">
      <c r="A6667" s="1" t="s">
        <v>9129</v>
      </c>
      <c r="B6667" s="1" t="s">
        <v>885</v>
      </c>
      <c r="C6667" s="1" t="s">
        <v>4194</v>
      </c>
      <c r="D6667" s="1" t="s">
        <v>2055</v>
      </c>
      <c r="E6667" s="1" t="s">
        <v>2018</v>
      </c>
      <c r="F6667" s="16" t="n">
        <v>99</v>
      </c>
      <c r="G6667" s="16" t="n">
        <v>933.45</v>
      </c>
      <c r="H6667" s="16" t="n">
        <v>1032.45</v>
      </c>
    </row>
    <row r="6668" customFormat="false" ht="15" hidden="false" customHeight="true" outlineLevel="0" collapsed="false">
      <c r="A6668" s="1" t="s">
        <v>9130</v>
      </c>
      <c r="B6668" s="1" t="s">
        <v>920</v>
      </c>
      <c r="C6668" s="1" t="s">
        <v>3063</v>
      </c>
      <c r="D6668" s="1" t="s">
        <v>2017</v>
      </c>
      <c r="E6668" s="1" t="s">
        <v>2018</v>
      </c>
      <c r="F6668" s="16" t="n">
        <v>0</v>
      </c>
      <c r="G6668" s="16" t="n">
        <v>7542.48</v>
      </c>
      <c r="H6668" s="16" t="n">
        <v>7542.48</v>
      </c>
    </row>
    <row r="6669" customFormat="false" ht="15" hidden="false" customHeight="true" outlineLevel="0" collapsed="false">
      <c r="A6669" s="1" t="s">
        <v>9131</v>
      </c>
      <c r="B6669" s="1" t="s">
        <v>131</v>
      </c>
      <c r="C6669" s="1" t="s">
        <v>384</v>
      </c>
      <c r="D6669" s="1" t="s">
        <v>2028</v>
      </c>
      <c r="E6669" s="1" t="s">
        <v>2018</v>
      </c>
      <c r="F6669" s="16" t="n">
        <v>0</v>
      </c>
      <c r="G6669" s="16" t="n">
        <v>3431.47</v>
      </c>
      <c r="H6669" s="16" t="n">
        <v>3431.47</v>
      </c>
    </row>
    <row r="6670" customFormat="false" ht="15" hidden="false" customHeight="true" outlineLevel="0" collapsed="false">
      <c r="A6670" s="1" t="s">
        <v>9132</v>
      </c>
      <c r="B6670" s="1" t="s">
        <v>562</v>
      </c>
      <c r="C6670" s="1" t="s">
        <v>2890</v>
      </c>
      <c r="D6670" s="1" t="s">
        <v>2055</v>
      </c>
      <c r="E6670" s="1" t="s">
        <v>2018</v>
      </c>
      <c r="F6670" s="16" t="n">
        <v>99</v>
      </c>
      <c r="G6670" s="16" t="n">
        <v>2137.07</v>
      </c>
      <c r="H6670" s="16" t="n">
        <v>2236.07</v>
      </c>
    </row>
    <row r="6671" customFormat="false" ht="15" hidden="false" customHeight="true" outlineLevel="0" collapsed="false">
      <c r="A6671" s="1" t="s">
        <v>9133</v>
      </c>
      <c r="B6671" s="1" t="s">
        <v>1178</v>
      </c>
      <c r="C6671" s="1" t="s">
        <v>1265</v>
      </c>
      <c r="D6671" s="1" t="s">
        <v>2032</v>
      </c>
      <c r="E6671" s="1" t="s">
        <v>2018</v>
      </c>
      <c r="F6671" s="16" t="n">
        <v>49</v>
      </c>
      <c r="G6671" s="16" t="n">
        <v>1582.5</v>
      </c>
      <c r="H6671" s="16" t="n">
        <v>1631.5</v>
      </c>
    </row>
    <row r="6672" customFormat="false" ht="15" hidden="false" customHeight="true" outlineLevel="0" collapsed="false">
      <c r="A6672" s="1" t="s">
        <v>9134</v>
      </c>
      <c r="B6672" s="1" t="s">
        <v>264</v>
      </c>
      <c r="C6672" s="1" t="s">
        <v>3063</v>
      </c>
      <c r="D6672" s="1" t="s">
        <v>2025</v>
      </c>
      <c r="E6672" s="1" t="s">
        <v>2018</v>
      </c>
      <c r="F6672" s="16" t="n">
        <v>0</v>
      </c>
      <c r="G6672" s="16" t="n">
        <v>5601.35</v>
      </c>
      <c r="H6672" s="16" t="n">
        <v>5601.35</v>
      </c>
    </row>
    <row r="6673" customFormat="false" ht="15" hidden="false" customHeight="true" outlineLevel="0" collapsed="false">
      <c r="A6673" s="1" t="s">
        <v>9135</v>
      </c>
      <c r="B6673" s="1" t="s">
        <v>898</v>
      </c>
      <c r="C6673" s="1" t="s">
        <v>2050</v>
      </c>
      <c r="D6673" s="1" t="s">
        <v>2021</v>
      </c>
      <c r="E6673" s="1" t="s">
        <v>2084</v>
      </c>
      <c r="F6673" s="16" t="n">
        <v>0</v>
      </c>
      <c r="G6673" s="16" t="n">
        <v>6115.89</v>
      </c>
      <c r="H6673" s="16" t="n">
        <v>6115.89</v>
      </c>
    </row>
    <row r="6674" customFormat="false" ht="15" hidden="false" customHeight="true" outlineLevel="0" collapsed="false">
      <c r="A6674" s="1" t="s">
        <v>9136</v>
      </c>
      <c r="B6674" s="1" t="s">
        <v>846</v>
      </c>
      <c r="C6674" s="1" t="s">
        <v>581</v>
      </c>
      <c r="D6674" s="1" t="s">
        <v>2017</v>
      </c>
      <c r="E6674" s="1" t="s">
        <v>2018</v>
      </c>
      <c r="F6674" s="16" t="n">
        <v>79</v>
      </c>
      <c r="G6674" s="16" t="n">
        <v>1275.46</v>
      </c>
      <c r="H6674" s="16" t="n">
        <v>1354.46</v>
      </c>
    </row>
    <row r="6675" customFormat="false" ht="15" hidden="false" customHeight="true" outlineLevel="0" collapsed="false">
      <c r="A6675" s="1" t="s">
        <v>9137</v>
      </c>
      <c r="B6675" s="1" t="s">
        <v>1228</v>
      </c>
      <c r="C6675" s="1" t="s">
        <v>2421</v>
      </c>
      <c r="D6675" s="1" t="s">
        <v>2055</v>
      </c>
      <c r="E6675" s="1" t="s">
        <v>2018</v>
      </c>
      <c r="F6675" s="16" t="n">
        <v>0</v>
      </c>
      <c r="G6675" s="16" t="n">
        <v>5311.32</v>
      </c>
      <c r="H6675" s="16" t="n">
        <v>5311.32</v>
      </c>
    </row>
    <row r="6676" customFormat="false" ht="15" hidden="false" customHeight="true" outlineLevel="0" collapsed="false">
      <c r="A6676" s="1" t="s">
        <v>9138</v>
      </c>
      <c r="B6676" s="1" t="s">
        <v>1668</v>
      </c>
      <c r="C6676" s="1" t="s">
        <v>1641</v>
      </c>
      <c r="D6676" s="1" t="s">
        <v>2025</v>
      </c>
      <c r="E6676" s="1" t="s">
        <v>2018</v>
      </c>
      <c r="F6676" s="16" t="n">
        <v>0</v>
      </c>
      <c r="G6676" s="16" t="n">
        <v>5311.32</v>
      </c>
      <c r="H6676" s="16" t="n">
        <v>5311.32</v>
      </c>
    </row>
    <row r="6677" customFormat="false" ht="15" hidden="false" customHeight="true" outlineLevel="0" collapsed="false">
      <c r="A6677" s="1" t="s">
        <v>9139</v>
      </c>
      <c r="B6677" s="1" t="s">
        <v>1375</v>
      </c>
      <c r="C6677" s="1" t="s">
        <v>2807</v>
      </c>
      <c r="D6677" s="1" t="s">
        <v>2025</v>
      </c>
      <c r="E6677" s="1" t="s">
        <v>2018</v>
      </c>
      <c r="F6677" s="16" t="n">
        <v>0</v>
      </c>
      <c r="G6677" s="16" t="n">
        <v>7245.14</v>
      </c>
      <c r="H6677" s="16" t="n">
        <v>7245.14</v>
      </c>
    </row>
    <row r="6678" customFormat="false" ht="15" hidden="false" customHeight="true" outlineLevel="0" collapsed="false">
      <c r="A6678" s="1" t="s">
        <v>9140</v>
      </c>
      <c r="B6678" s="1" t="s">
        <v>1425</v>
      </c>
      <c r="C6678" s="1" t="s">
        <v>2635</v>
      </c>
      <c r="D6678" s="1" t="s">
        <v>2021</v>
      </c>
      <c r="E6678" s="1" t="s">
        <v>2018</v>
      </c>
      <c r="F6678" s="16" t="n">
        <v>0</v>
      </c>
      <c r="G6678" s="16" t="n">
        <v>7195.05</v>
      </c>
      <c r="H6678" s="16" t="n">
        <v>7195.05</v>
      </c>
    </row>
    <row r="6679" customFormat="false" ht="15" hidden="false" customHeight="true" outlineLevel="0" collapsed="false">
      <c r="A6679" s="1" t="s">
        <v>9141</v>
      </c>
      <c r="B6679" s="1" t="s">
        <v>1899</v>
      </c>
      <c r="C6679" s="1" t="s">
        <v>1386</v>
      </c>
      <c r="D6679" s="1" t="s">
        <v>2025</v>
      </c>
      <c r="E6679" s="1" t="s">
        <v>2018</v>
      </c>
      <c r="F6679" s="16" t="n">
        <v>0</v>
      </c>
      <c r="G6679" s="16" t="n">
        <v>14558.72</v>
      </c>
      <c r="H6679" s="16" t="n">
        <v>14558.72</v>
      </c>
    </row>
    <row r="6680" customFormat="false" ht="15" hidden="false" customHeight="true" outlineLevel="0" collapsed="false">
      <c r="A6680" s="1" t="s">
        <v>9142</v>
      </c>
      <c r="B6680" s="1" t="s">
        <v>1562</v>
      </c>
      <c r="C6680" s="1" t="s">
        <v>2209</v>
      </c>
      <c r="D6680" s="1" t="s">
        <v>2017</v>
      </c>
      <c r="E6680" s="1" t="s">
        <v>2018</v>
      </c>
      <c r="F6680" s="16" t="n">
        <v>0</v>
      </c>
      <c r="G6680" s="16" t="n">
        <v>19274.48</v>
      </c>
      <c r="H6680" s="16" t="n">
        <v>19274.48</v>
      </c>
    </row>
    <row r="6681" customFormat="false" ht="15" hidden="false" customHeight="true" outlineLevel="0" collapsed="false">
      <c r="A6681" s="1" t="s">
        <v>9143</v>
      </c>
      <c r="B6681" s="1" t="s">
        <v>1670</v>
      </c>
      <c r="C6681" s="1" t="s">
        <v>1189</v>
      </c>
      <c r="D6681" s="1" t="s">
        <v>2025</v>
      </c>
      <c r="E6681" s="1" t="s">
        <v>2018</v>
      </c>
      <c r="F6681" s="16" t="n">
        <v>99</v>
      </c>
      <c r="G6681" s="16" t="n">
        <v>957.5</v>
      </c>
      <c r="H6681" s="16" t="n">
        <v>1056.5</v>
      </c>
    </row>
    <row r="6682" customFormat="false" ht="15" hidden="false" customHeight="true" outlineLevel="0" collapsed="false">
      <c r="A6682" s="1" t="s">
        <v>9144</v>
      </c>
      <c r="B6682" s="1" t="s">
        <v>774</v>
      </c>
      <c r="C6682" s="1" t="s">
        <v>1539</v>
      </c>
      <c r="D6682" s="1" t="s">
        <v>2017</v>
      </c>
      <c r="E6682" s="1" t="s">
        <v>2022</v>
      </c>
      <c r="F6682" s="16" t="n">
        <v>0</v>
      </c>
      <c r="G6682" s="16" t="n">
        <v>4471.34</v>
      </c>
      <c r="H6682" s="16" t="n">
        <v>4471.34</v>
      </c>
    </row>
    <row r="6683" customFormat="false" ht="15" hidden="false" customHeight="true" outlineLevel="0" collapsed="false">
      <c r="A6683" s="1" t="s">
        <v>9145</v>
      </c>
      <c r="B6683" s="1" t="s">
        <v>945</v>
      </c>
      <c r="C6683" s="1" t="s">
        <v>2120</v>
      </c>
      <c r="D6683" s="1" t="s">
        <v>2017</v>
      </c>
      <c r="E6683" s="1" t="s">
        <v>2018</v>
      </c>
      <c r="F6683" s="16" t="n">
        <v>0</v>
      </c>
      <c r="G6683" s="16" t="n">
        <v>12034.27</v>
      </c>
      <c r="H6683" s="16" t="n">
        <v>12034.27</v>
      </c>
    </row>
    <row r="6684" customFormat="false" ht="15" hidden="false" customHeight="true" outlineLevel="0" collapsed="false">
      <c r="A6684" s="1" t="s">
        <v>9146</v>
      </c>
      <c r="B6684" s="1" t="s">
        <v>1440</v>
      </c>
      <c r="C6684" s="1" t="s">
        <v>2260</v>
      </c>
      <c r="D6684" s="1" t="s">
        <v>2021</v>
      </c>
      <c r="E6684" s="1" t="s">
        <v>2018</v>
      </c>
      <c r="F6684" s="16" t="n">
        <v>0</v>
      </c>
      <c r="G6684" s="16" t="n">
        <v>8115.22</v>
      </c>
      <c r="H6684" s="16" t="n">
        <v>8115.22</v>
      </c>
    </row>
    <row r="6685" customFormat="false" ht="15" hidden="false" customHeight="true" outlineLevel="0" collapsed="false">
      <c r="A6685" s="1" t="s">
        <v>9147</v>
      </c>
      <c r="B6685" s="1" t="s">
        <v>1839</v>
      </c>
      <c r="C6685" s="1" t="s">
        <v>3460</v>
      </c>
      <c r="D6685" s="1" t="s">
        <v>2025</v>
      </c>
      <c r="E6685" s="1" t="s">
        <v>2018</v>
      </c>
      <c r="F6685" s="16" t="n">
        <v>0</v>
      </c>
      <c r="G6685" s="16" t="n">
        <v>22801.3</v>
      </c>
      <c r="H6685" s="16" t="n">
        <v>22801.3</v>
      </c>
    </row>
    <row r="6686" customFormat="false" ht="15" hidden="false" customHeight="true" outlineLevel="0" collapsed="false">
      <c r="A6686" s="1" t="s">
        <v>9148</v>
      </c>
      <c r="B6686" s="1" t="s">
        <v>1443</v>
      </c>
      <c r="C6686" s="1" t="s">
        <v>1282</v>
      </c>
      <c r="D6686" s="1" t="s">
        <v>2025</v>
      </c>
      <c r="E6686" s="1" t="s">
        <v>2045</v>
      </c>
      <c r="F6686" s="16" t="n">
        <v>0</v>
      </c>
      <c r="G6686" s="16" t="n">
        <v>15306.53</v>
      </c>
      <c r="H6686" s="16" t="n">
        <v>15306.53</v>
      </c>
    </row>
    <row r="6687" customFormat="false" ht="15" hidden="false" customHeight="true" outlineLevel="0" collapsed="false">
      <c r="A6687" s="1" t="s">
        <v>9149</v>
      </c>
      <c r="B6687" s="1" t="s">
        <v>512</v>
      </c>
      <c r="C6687" s="1" t="s">
        <v>497</v>
      </c>
      <c r="D6687" s="1" t="s">
        <v>2017</v>
      </c>
      <c r="E6687" s="1" t="s">
        <v>2018</v>
      </c>
      <c r="F6687" s="16" t="n">
        <v>0</v>
      </c>
      <c r="G6687" s="16" t="n">
        <v>10255.59</v>
      </c>
      <c r="H6687" s="16" t="n">
        <v>10255.59</v>
      </c>
    </row>
    <row r="6688" customFormat="false" ht="15" hidden="false" customHeight="true" outlineLevel="0" collapsed="false">
      <c r="A6688" s="1" t="s">
        <v>9150</v>
      </c>
      <c r="B6688" s="1" t="s">
        <v>723</v>
      </c>
      <c r="C6688" s="1" t="s">
        <v>2313</v>
      </c>
      <c r="D6688" s="1" t="s">
        <v>2025</v>
      </c>
      <c r="E6688" s="1" t="s">
        <v>2045</v>
      </c>
      <c r="F6688" s="16" t="n">
        <v>79</v>
      </c>
      <c r="G6688" s="16" t="n">
        <v>777.76</v>
      </c>
      <c r="H6688" s="16" t="n">
        <v>856.76</v>
      </c>
    </row>
    <row r="6689" customFormat="false" ht="15" hidden="false" customHeight="true" outlineLevel="0" collapsed="false">
      <c r="A6689" s="1" t="s">
        <v>9151</v>
      </c>
      <c r="B6689" s="1" t="s">
        <v>1121</v>
      </c>
      <c r="C6689" s="1" t="s">
        <v>591</v>
      </c>
      <c r="D6689" s="1" t="s">
        <v>2017</v>
      </c>
      <c r="E6689" s="1" t="s">
        <v>2018</v>
      </c>
      <c r="F6689" s="16" t="n">
        <v>0</v>
      </c>
      <c r="G6689" s="16" t="n">
        <v>3144.31</v>
      </c>
      <c r="H6689" s="16" t="n">
        <v>3144.31</v>
      </c>
    </row>
    <row r="6690" customFormat="false" ht="15" hidden="false" customHeight="true" outlineLevel="0" collapsed="false">
      <c r="A6690" s="1" t="s">
        <v>9152</v>
      </c>
      <c r="B6690" s="1" t="s">
        <v>1522</v>
      </c>
      <c r="C6690" s="1" t="s">
        <v>1314</v>
      </c>
      <c r="D6690" s="1" t="s">
        <v>2025</v>
      </c>
      <c r="E6690" s="1" t="s">
        <v>2018</v>
      </c>
      <c r="F6690" s="16" t="n">
        <v>79</v>
      </c>
      <c r="G6690" s="16" t="n">
        <v>1500.54</v>
      </c>
      <c r="H6690" s="16" t="n">
        <v>1579.54</v>
      </c>
    </row>
    <row r="6691" customFormat="false" ht="15" hidden="false" customHeight="true" outlineLevel="0" collapsed="false">
      <c r="A6691" s="1" t="s">
        <v>9153</v>
      </c>
      <c r="B6691" s="1" t="s">
        <v>915</v>
      </c>
      <c r="C6691" s="1" t="s">
        <v>1464</v>
      </c>
      <c r="D6691" s="1" t="s">
        <v>2032</v>
      </c>
      <c r="E6691" s="1" t="s">
        <v>2045</v>
      </c>
      <c r="F6691" s="16" t="n">
        <v>99</v>
      </c>
      <c r="G6691" s="16" t="n">
        <v>733.54</v>
      </c>
      <c r="H6691" s="16" t="n">
        <v>832.54</v>
      </c>
    </row>
    <row r="6692" customFormat="false" ht="15" hidden="false" customHeight="true" outlineLevel="0" collapsed="false">
      <c r="A6692" s="1" t="s">
        <v>9154</v>
      </c>
      <c r="B6692" s="1" t="s">
        <v>447</v>
      </c>
      <c r="C6692" s="1" t="s">
        <v>2104</v>
      </c>
      <c r="D6692" s="1" t="s">
        <v>2055</v>
      </c>
      <c r="E6692" s="1" t="s">
        <v>2018</v>
      </c>
      <c r="F6692" s="16" t="n">
        <v>0</v>
      </c>
      <c r="G6692" s="16" t="n">
        <v>6673.9</v>
      </c>
      <c r="H6692" s="16" t="n">
        <v>6673.9</v>
      </c>
    </row>
    <row r="6693" customFormat="false" ht="15" hidden="false" customHeight="true" outlineLevel="0" collapsed="false">
      <c r="A6693" s="1" t="s">
        <v>9155</v>
      </c>
      <c r="B6693" s="1" t="s">
        <v>1005</v>
      </c>
      <c r="C6693" s="1" t="s">
        <v>2671</v>
      </c>
      <c r="D6693" s="1" t="s">
        <v>2028</v>
      </c>
      <c r="E6693" s="1" t="s">
        <v>2018</v>
      </c>
      <c r="F6693" s="16" t="n">
        <v>0</v>
      </c>
      <c r="G6693" s="16" t="n">
        <v>6290.67</v>
      </c>
      <c r="H6693" s="16" t="n">
        <v>6290.67</v>
      </c>
    </row>
    <row r="6694" customFormat="false" ht="15" hidden="false" customHeight="true" outlineLevel="0" collapsed="false">
      <c r="A6694" s="1" t="s">
        <v>9156</v>
      </c>
      <c r="B6694" s="1" t="s">
        <v>1675</v>
      </c>
      <c r="C6694" s="1" t="s">
        <v>779</v>
      </c>
      <c r="D6694" s="1" t="s">
        <v>2025</v>
      </c>
      <c r="E6694" s="1" t="s">
        <v>2018</v>
      </c>
      <c r="F6694" s="16" t="n">
        <v>49</v>
      </c>
      <c r="G6694" s="16" t="n">
        <v>311.15</v>
      </c>
      <c r="H6694" s="16" t="n">
        <v>360.15</v>
      </c>
    </row>
    <row r="6695" customFormat="false" ht="15" hidden="false" customHeight="true" outlineLevel="0" collapsed="false">
      <c r="A6695" s="1" t="s">
        <v>9157</v>
      </c>
      <c r="B6695" s="1" t="s">
        <v>968</v>
      </c>
      <c r="C6695" s="1" t="s">
        <v>1641</v>
      </c>
      <c r="D6695" s="1" t="s">
        <v>2017</v>
      </c>
      <c r="E6695" s="1" t="s">
        <v>2018</v>
      </c>
      <c r="F6695" s="16" t="n">
        <v>99</v>
      </c>
      <c r="G6695" s="16" t="n">
        <v>1350.49</v>
      </c>
      <c r="H6695" s="16" t="n">
        <v>1449.49</v>
      </c>
    </row>
    <row r="6696" customFormat="false" ht="15" hidden="false" customHeight="true" outlineLevel="0" collapsed="false">
      <c r="A6696" s="1" t="s">
        <v>9158</v>
      </c>
      <c r="B6696" s="1" t="s">
        <v>1852</v>
      </c>
      <c r="C6696" s="1" t="s">
        <v>2827</v>
      </c>
      <c r="D6696" s="1" t="s">
        <v>2021</v>
      </c>
      <c r="E6696" s="1" t="s">
        <v>2018</v>
      </c>
      <c r="F6696" s="16" t="n">
        <v>0</v>
      </c>
      <c r="G6696" s="16" t="n">
        <v>3732.53</v>
      </c>
      <c r="H6696" s="16" t="n">
        <v>3732.53</v>
      </c>
    </row>
    <row r="6697" customFormat="false" ht="15" hidden="false" customHeight="true" outlineLevel="0" collapsed="false">
      <c r="A6697" s="1" t="s">
        <v>9159</v>
      </c>
      <c r="B6697" s="1" t="s">
        <v>912</v>
      </c>
      <c r="C6697" s="1" t="s">
        <v>3806</v>
      </c>
      <c r="D6697" s="1" t="s">
        <v>2025</v>
      </c>
      <c r="E6697" s="1" t="s">
        <v>2018</v>
      </c>
      <c r="F6697" s="16" t="n">
        <v>99</v>
      </c>
      <c r="G6697" s="16" t="n">
        <v>862.99</v>
      </c>
      <c r="H6697" s="16" t="n">
        <v>961.99</v>
      </c>
    </row>
    <row r="6698" customFormat="false" ht="15" hidden="false" customHeight="true" outlineLevel="0" collapsed="false">
      <c r="A6698" s="1" t="s">
        <v>9160</v>
      </c>
      <c r="B6698" s="1" t="s">
        <v>1806</v>
      </c>
      <c r="C6698" s="1" t="s">
        <v>1696</v>
      </c>
      <c r="D6698" s="1" t="s">
        <v>2017</v>
      </c>
      <c r="E6698" s="1" t="s">
        <v>2045</v>
      </c>
      <c r="F6698" s="16" t="n">
        <v>0</v>
      </c>
      <c r="G6698" s="16" t="n">
        <v>4796.7</v>
      </c>
      <c r="H6698" s="16" t="n">
        <v>4796.7</v>
      </c>
    </row>
    <row r="6699" customFormat="false" ht="15" hidden="false" customHeight="true" outlineLevel="0" collapsed="false">
      <c r="A6699" s="1" t="s">
        <v>9161</v>
      </c>
      <c r="B6699" s="1" t="s">
        <v>597</v>
      </c>
      <c r="C6699" s="1" t="s">
        <v>2813</v>
      </c>
      <c r="D6699" s="1" t="s">
        <v>2021</v>
      </c>
      <c r="E6699" s="1" t="s">
        <v>2018</v>
      </c>
      <c r="F6699" s="16" t="n">
        <v>0</v>
      </c>
      <c r="G6699" s="16" t="n">
        <v>15131.22</v>
      </c>
      <c r="H6699" s="16" t="n">
        <v>15131.22</v>
      </c>
    </row>
    <row r="6700" customFormat="false" ht="15" hidden="false" customHeight="true" outlineLevel="0" collapsed="false">
      <c r="A6700" s="1" t="s">
        <v>9162</v>
      </c>
      <c r="B6700" s="1" t="s">
        <v>840</v>
      </c>
      <c r="C6700" s="1" t="s">
        <v>1606</v>
      </c>
      <c r="D6700" s="1" t="s">
        <v>2055</v>
      </c>
      <c r="E6700" s="1" t="s">
        <v>2018</v>
      </c>
      <c r="F6700" s="16" t="n">
        <v>0</v>
      </c>
      <c r="G6700" s="16" t="n">
        <v>9311.32</v>
      </c>
      <c r="H6700" s="16" t="n">
        <v>9311.32</v>
      </c>
    </row>
    <row r="6701" customFormat="false" ht="15" hidden="false" customHeight="true" outlineLevel="0" collapsed="false">
      <c r="A6701" s="1" t="s">
        <v>9163</v>
      </c>
      <c r="B6701" s="1" t="s">
        <v>737</v>
      </c>
      <c r="C6701" s="1" t="s">
        <v>1708</v>
      </c>
      <c r="D6701" s="1" t="s">
        <v>2025</v>
      </c>
      <c r="E6701" s="1" t="s">
        <v>2018</v>
      </c>
      <c r="F6701" s="16" t="n">
        <v>79</v>
      </c>
      <c r="G6701" s="16" t="n">
        <v>675.24</v>
      </c>
      <c r="H6701" s="16" t="n">
        <v>754.24</v>
      </c>
    </row>
    <row r="6702" customFormat="false" ht="15" hidden="false" customHeight="true" outlineLevel="0" collapsed="false">
      <c r="A6702" s="1" t="s">
        <v>9164</v>
      </c>
      <c r="B6702" s="1" t="s">
        <v>1473</v>
      </c>
      <c r="C6702" s="1" t="s">
        <v>1652</v>
      </c>
      <c r="D6702" s="1" t="s">
        <v>2025</v>
      </c>
      <c r="E6702" s="1" t="s">
        <v>2018</v>
      </c>
      <c r="F6702" s="16" t="n">
        <v>99</v>
      </c>
      <c r="G6702" s="16" t="n">
        <v>2158.52</v>
      </c>
      <c r="H6702" s="16" t="n">
        <v>2257.52</v>
      </c>
    </row>
    <row r="6703" customFormat="false" ht="15" hidden="false" customHeight="true" outlineLevel="0" collapsed="false">
      <c r="A6703" s="1" t="s">
        <v>9165</v>
      </c>
      <c r="B6703" s="1" t="s">
        <v>763</v>
      </c>
      <c r="C6703" s="1" t="s">
        <v>2020</v>
      </c>
      <c r="D6703" s="1" t="s">
        <v>2028</v>
      </c>
      <c r="E6703" s="1" t="s">
        <v>2084</v>
      </c>
      <c r="F6703" s="16" t="n">
        <v>0</v>
      </c>
      <c r="G6703" s="16" t="n">
        <v>5083.73</v>
      </c>
      <c r="H6703" s="16" t="n">
        <v>5083.73</v>
      </c>
    </row>
    <row r="6704" customFormat="false" ht="15" hidden="false" customHeight="true" outlineLevel="0" collapsed="false">
      <c r="A6704" s="1" t="s">
        <v>9166</v>
      </c>
      <c r="B6704" s="1" t="s">
        <v>1437</v>
      </c>
      <c r="C6704" s="1" t="s">
        <v>5370</v>
      </c>
      <c r="D6704" s="1" t="s">
        <v>2028</v>
      </c>
      <c r="E6704" s="1" t="s">
        <v>2018</v>
      </c>
      <c r="F6704" s="16" t="n">
        <v>0</v>
      </c>
      <c r="G6704" s="16" t="n">
        <v>8901.9</v>
      </c>
      <c r="H6704" s="16" t="n">
        <v>8901.9</v>
      </c>
    </row>
    <row r="6705" customFormat="false" ht="15" hidden="false" customHeight="true" outlineLevel="0" collapsed="false">
      <c r="A6705" s="1" t="s">
        <v>9167</v>
      </c>
      <c r="B6705" s="1" t="s">
        <v>1047</v>
      </c>
      <c r="C6705" s="1" t="s">
        <v>3154</v>
      </c>
      <c r="D6705" s="1" t="s">
        <v>2025</v>
      </c>
      <c r="E6705" s="1" t="s">
        <v>2045</v>
      </c>
      <c r="F6705" s="16" t="n">
        <v>0</v>
      </c>
      <c r="G6705" s="16" t="n">
        <v>26205.7</v>
      </c>
      <c r="H6705" s="16" t="n">
        <v>26205.7</v>
      </c>
    </row>
    <row r="6706" customFormat="false" ht="15" hidden="false" customHeight="true" outlineLevel="0" collapsed="false">
      <c r="A6706" s="1" t="s">
        <v>9168</v>
      </c>
      <c r="B6706" s="1" t="s">
        <v>1731</v>
      </c>
      <c r="C6706" s="1" t="s">
        <v>3228</v>
      </c>
      <c r="D6706" s="1" t="s">
        <v>2025</v>
      </c>
      <c r="E6706" s="1" t="s">
        <v>2018</v>
      </c>
      <c r="F6706" s="16" t="n">
        <v>79</v>
      </c>
      <c r="G6706" s="16" t="n">
        <v>482.17</v>
      </c>
      <c r="H6706" s="16" t="n">
        <v>561.17</v>
      </c>
    </row>
    <row r="6707" customFormat="false" ht="15" hidden="false" customHeight="true" outlineLevel="0" collapsed="false">
      <c r="A6707" s="1" t="s">
        <v>9169</v>
      </c>
      <c r="B6707" s="1" t="s">
        <v>1902</v>
      </c>
      <c r="C6707" s="1" t="s">
        <v>1696</v>
      </c>
      <c r="D6707" s="1" t="s">
        <v>2017</v>
      </c>
      <c r="E6707" s="1" t="s">
        <v>2018</v>
      </c>
      <c r="F6707" s="16" t="n">
        <v>99</v>
      </c>
      <c r="G6707" s="16" t="n">
        <v>1853.18</v>
      </c>
      <c r="H6707" s="16" t="n">
        <v>1952.18</v>
      </c>
    </row>
    <row r="6708" customFormat="false" ht="15" hidden="false" customHeight="true" outlineLevel="0" collapsed="false">
      <c r="A6708" s="1" t="s">
        <v>9170</v>
      </c>
      <c r="B6708" s="1" t="s">
        <v>1107</v>
      </c>
      <c r="C6708" s="1" t="s">
        <v>1054</v>
      </c>
      <c r="D6708" s="1" t="s">
        <v>2025</v>
      </c>
      <c r="E6708" s="1" t="s">
        <v>2018</v>
      </c>
      <c r="F6708" s="16" t="n">
        <v>0</v>
      </c>
      <c r="G6708" s="16" t="n">
        <v>7589.75</v>
      </c>
      <c r="H6708" s="16" t="n">
        <v>7589.75</v>
      </c>
    </row>
    <row r="6709" customFormat="false" ht="15" hidden="false" customHeight="true" outlineLevel="0" collapsed="false">
      <c r="A6709" s="1" t="s">
        <v>9171</v>
      </c>
      <c r="B6709" s="1" t="s">
        <v>798</v>
      </c>
      <c r="C6709" s="1" t="s">
        <v>2695</v>
      </c>
      <c r="D6709" s="1" t="s">
        <v>2055</v>
      </c>
      <c r="E6709" s="1" t="s">
        <v>2018</v>
      </c>
      <c r="F6709" s="16" t="n">
        <v>0</v>
      </c>
      <c r="G6709" s="16" t="n">
        <v>4422.71</v>
      </c>
      <c r="H6709" s="16" t="n">
        <v>4422.71</v>
      </c>
    </row>
    <row r="6710" customFormat="false" ht="15" hidden="false" customHeight="true" outlineLevel="0" collapsed="false">
      <c r="A6710" s="1" t="s">
        <v>9172</v>
      </c>
      <c r="B6710" s="1" t="s">
        <v>582</v>
      </c>
      <c r="C6710" s="1" t="s">
        <v>2083</v>
      </c>
      <c r="D6710" s="1" t="s">
        <v>2017</v>
      </c>
      <c r="E6710" s="1" t="s">
        <v>2018</v>
      </c>
      <c r="F6710" s="16" t="n">
        <v>0</v>
      </c>
      <c r="G6710" s="16" t="n">
        <v>10030.07</v>
      </c>
      <c r="H6710" s="16" t="n">
        <v>10030.07</v>
      </c>
    </row>
    <row r="6711" customFormat="false" ht="15" hidden="false" customHeight="true" outlineLevel="0" collapsed="false">
      <c r="A6711" s="1" t="s">
        <v>9173</v>
      </c>
      <c r="B6711" s="1" t="s">
        <v>602</v>
      </c>
      <c r="C6711" s="1" t="s">
        <v>3238</v>
      </c>
      <c r="D6711" s="1" t="s">
        <v>2017</v>
      </c>
      <c r="E6711" s="1" t="s">
        <v>2018</v>
      </c>
      <c r="F6711" s="16" t="n">
        <v>99</v>
      </c>
      <c r="G6711" s="16" t="n">
        <v>1562.92</v>
      </c>
      <c r="H6711" s="16" t="n">
        <v>1661.92</v>
      </c>
    </row>
    <row r="6712" customFormat="false" ht="15" hidden="false" customHeight="true" outlineLevel="0" collapsed="false">
      <c r="A6712" s="1" t="s">
        <v>9174</v>
      </c>
      <c r="B6712" s="1" t="s">
        <v>1435</v>
      </c>
      <c r="C6712" s="1" t="s">
        <v>679</v>
      </c>
      <c r="D6712" s="1" t="s">
        <v>2055</v>
      </c>
      <c r="E6712" s="1" t="s">
        <v>2018</v>
      </c>
      <c r="F6712" s="16" t="n">
        <v>49</v>
      </c>
      <c r="G6712" s="16" t="n">
        <v>2255.79</v>
      </c>
      <c r="H6712" s="16" t="n">
        <v>2304.79</v>
      </c>
    </row>
    <row r="6713" customFormat="false" ht="15" hidden="false" customHeight="true" outlineLevel="0" collapsed="false">
      <c r="A6713" s="1" t="s">
        <v>9175</v>
      </c>
      <c r="B6713" s="1" t="s">
        <v>1527</v>
      </c>
      <c r="C6713" s="1" t="s">
        <v>1114</v>
      </c>
      <c r="D6713" s="1" t="s">
        <v>2021</v>
      </c>
      <c r="E6713" s="1" t="s">
        <v>2018</v>
      </c>
      <c r="F6713" s="16" t="n">
        <v>0</v>
      </c>
      <c r="G6713" s="16" t="n">
        <v>4369.35</v>
      </c>
      <c r="H6713" s="16" t="n">
        <v>4369.35</v>
      </c>
    </row>
    <row r="6714" customFormat="false" ht="15" hidden="false" customHeight="true" outlineLevel="0" collapsed="false">
      <c r="A6714" s="1" t="s">
        <v>9176</v>
      </c>
      <c r="B6714" s="1" t="s">
        <v>339</v>
      </c>
      <c r="C6714" s="1" t="s">
        <v>981</v>
      </c>
      <c r="D6714" s="1" t="s">
        <v>2028</v>
      </c>
      <c r="E6714" s="1" t="s">
        <v>2084</v>
      </c>
      <c r="F6714" s="16" t="n">
        <v>0</v>
      </c>
      <c r="G6714" s="16" t="n">
        <v>5979.86</v>
      </c>
      <c r="H6714" s="16" t="n">
        <v>5979.86</v>
      </c>
    </row>
    <row r="6715" customFormat="false" ht="15" hidden="false" customHeight="true" outlineLevel="0" collapsed="false">
      <c r="A6715" s="1" t="s">
        <v>9177</v>
      </c>
      <c r="B6715" s="1" t="s">
        <v>433</v>
      </c>
      <c r="C6715" s="1" t="s">
        <v>2569</v>
      </c>
      <c r="D6715" s="1" t="s">
        <v>2025</v>
      </c>
      <c r="E6715" s="1" t="s">
        <v>2018</v>
      </c>
      <c r="F6715" s="16" t="n">
        <v>0</v>
      </c>
      <c r="G6715" s="16" t="n">
        <v>23713.89</v>
      </c>
      <c r="H6715" s="16" t="n">
        <v>23713.89</v>
      </c>
    </row>
    <row r="6716" customFormat="false" ht="15" hidden="false" customHeight="true" outlineLevel="0" collapsed="false">
      <c r="A6716" s="1" t="s">
        <v>9178</v>
      </c>
      <c r="B6716" s="1" t="s">
        <v>970</v>
      </c>
      <c r="C6716" s="1" t="s">
        <v>2106</v>
      </c>
      <c r="D6716" s="1" t="s">
        <v>2032</v>
      </c>
      <c r="E6716" s="1" t="s">
        <v>2018</v>
      </c>
      <c r="F6716" s="16" t="n">
        <v>0</v>
      </c>
      <c r="G6716" s="16" t="n">
        <v>8940.85</v>
      </c>
      <c r="H6716" s="16" t="n">
        <v>8940.85</v>
      </c>
    </row>
    <row r="6717" customFormat="false" ht="15" hidden="false" customHeight="true" outlineLevel="0" collapsed="false">
      <c r="A6717" s="1" t="s">
        <v>9179</v>
      </c>
      <c r="B6717" s="1" t="s">
        <v>697</v>
      </c>
      <c r="C6717" s="1" t="s">
        <v>307</v>
      </c>
      <c r="D6717" s="1" t="s">
        <v>2017</v>
      </c>
      <c r="E6717" s="1" t="s">
        <v>2018</v>
      </c>
      <c r="F6717" s="16" t="n">
        <v>0</v>
      </c>
      <c r="G6717" s="16" t="n">
        <v>8934.68</v>
      </c>
      <c r="H6717" s="16" t="n">
        <v>8934.68</v>
      </c>
    </row>
    <row r="6718" customFormat="false" ht="15" hidden="false" customHeight="true" outlineLevel="0" collapsed="false">
      <c r="A6718" s="1" t="s">
        <v>9180</v>
      </c>
      <c r="B6718" s="1" t="s">
        <v>1118</v>
      </c>
      <c r="C6718" s="1" t="s">
        <v>2163</v>
      </c>
      <c r="D6718" s="1" t="s">
        <v>2025</v>
      </c>
      <c r="E6718" s="1" t="s">
        <v>2084</v>
      </c>
      <c r="F6718" s="16" t="n">
        <v>0</v>
      </c>
      <c r="G6718" s="16" t="n">
        <v>3642.74</v>
      </c>
      <c r="H6718" s="16" t="n">
        <v>3642.74</v>
      </c>
    </row>
    <row r="6719" customFormat="false" ht="15" hidden="false" customHeight="true" outlineLevel="0" collapsed="false">
      <c r="A6719" s="1" t="s">
        <v>9181</v>
      </c>
      <c r="B6719" s="1" t="s">
        <v>729</v>
      </c>
      <c r="C6719" s="1" t="s">
        <v>2496</v>
      </c>
      <c r="D6719" s="1" t="s">
        <v>2021</v>
      </c>
      <c r="E6719" s="1" t="s">
        <v>2018</v>
      </c>
      <c r="F6719" s="16" t="n">
        <v>0</v>
      </c>
      <c r="G6719" s="16" t="n">
        <v>5727.86</v>
      </c>
      <c r="H6719" s="16" t="n">
        <v>5727.86</v>
      </c>
    </row>
    <row r="6720" customFormat="false" ht="15" hidden="false" customHeight="true" outlineLevel="0" collapsed="false">
      <c r="A6720" s="1" t="s">
        <v>9182</v>
      </c>
      <c r="B6720" s="1" t="s">
        <v>1869</v>
      </c>
      <c r="C6720" s="1" t="s">
        <v>2601</v>
      </c>
      <c r="D6720" s="1" t="s">
        <v>2021</v>
      </c>
      <c r="E6720" s="1" t="s">
        <v>2018</v>
      </c>
      <c r="F6720" s="16" t="n">
        <v>0</v>
      </c>
      <c r="G6720" s="16" t="n">
        <v>3800.33</v>
      </c>
      <c r="H6720" s="16" t="n">
        <v>3800.33</v>
      </c>
    </row>
    <row r="6721" customFormat="false" ht="15" hidden="false" customHeight="true" outlineLevel="0" collapsed="false">
      <c r="A6721" s="1" t="s">
        <v>9183</v>
      </c>
      <c r="B6721" s="1" t="s">
        <v>249</v>
      </c>
      <c r="C6721" s="1" t="s">
        <v>3382</v>
      </c>
      <c r="D6721" s="1" t="s">
        <v>2017</v>
      </c>
      <c r="E6721" s="1" t="s">
        <v>2018</v>
      </c>
      <c r="F6721" s="16" t="n">
        <v>0</v>
      </c>
      <c r="G6721" s="16" t="n">
        <v>3067.38</v>
      </c>
      <c r="H6721" s="16" t="n">
        <v>3067.38</v>
      </c>
    </row>
    <row r="6722" customFormat="false" ht="15" hidden="false" customHeight="true" outlineLevel="0" collapsed="false">
      <c r="A6722" s="1" t="s">
        <v>9184</v>
      </c>
      <c r="B6722" s="1" t="s">
        <v>1135</v>
      </c>
      <c r="C6722" s="1" t="s">
        <v>1556</v>
      </c>
      <c r="D6722" s="1" t="s">
        <v>2021</v>
      </c>
      <c r="E6722" s="1" t="s">
        <v>2018</v>
      </c>
      <c r="F6722" s="16" t="n">
        <v>0</v>
      </c>
      <c r="G6722" s="16" t="n">
        <v>3200.52</v>
      </c>
      <c r="H6722" s="16" t="n">
        <v>3200.52</v>
      </c>
    </row>
    <row r="6723" customFormat="false" ht="15" hidden="false" customHeight="true" outlineLevel="0" collapsed="false">
      <c r="A6723" s="1" t="s">
        <v>9185</v>
      </c>
      <c r="B6723" s="1" t="s">
        <v>1820</v>
      </c>
      <c r="C6723" s="1" t="s">
        <v>1117</v>
      </c>
      <c r="D6723" s="1" t="s">
        <v>2028</v>
      </c>
      <c r="E6723" s="1" t="s">
        <v>2018</v>
      </c>
      <c r="F6723" s="16" t="n">
        <v>99</v>
      </c>
      <c r="G6723" s="16" t="n">
        <v>867.91</v>
      </c>
      <c r="H6723" s="16" t="n">
        <v>966.91</v>
      </c>
    </row>
    <row r="6724" customFormat="false" ht="15" hidden="false" customHeight="true" outlineLevel="0" collapsed="false">
      <c r="A6724" s="1" t="s">
        <v>9186</v>
      </c>
      <c r="B6724" s="1" t="s">
        <v>1292</v>
      </c>
      <c r="C6724" s="1" t="s">
        <v>2533</v>
      </c>
      <c r="D6724" s="1" t="s">
        <v>2028</v>
      </c>
      <c r="E6724" s="1" t="s">
        <v>2018</v>
      </c>
      <c r="F6724" s="16" t="n">
        <v>49</v>
      </c>
      <c r="G6724" s="16" t="n">
        <v>623</v>
      </c>
      <c r="H6724" s="16" t="n">
        <v>672</v>
      </c>
    </row>
    <row r="6725" customFormat="false" ht="15" hidden="false" customHeight="true" outlineLevel="0" collapsed="false">
      <c r="A6725" s="1" t="s">
        <v>9187</v>
      </c>
      <c r="B6725" s="1" t="s">
        <v>1496</v>
      </c>
      <c r="C6725" s="1" t="s">
        <v>180</v>
      </c>
      <c r="D6725" s="1" t="s">
        <v>2021</v>
      </c>
      <c r="E6725" s="1" t="s">
        <v>2018</v>
      </c>
      <c r="F6725" s="16" t="n">
        <v>0</v>
      </c>
      <c r="G6725" s="16" t="n">
        <v>2987.48</v>
      </c>
      <c r="H6725" s="16" t="n">
        <v>2987.48</v>
      </c>
    </row>
    <row r="6726" customFormat="false" ht="15" hidden="false" customHeight="true" outlineLevel="0" collapsed="false">
      <c r="A6726" s="1" t="s">
        <v>9188</v>
      </c>
      <c r="B6726" s="1" t="s">
        <v>1522</v>
      </c>
      <c r="C6726" s="1" t="s">
        <v>2890</v>
      </c>
      <c r="D6726" s="1" t="s">
        <v>2021</v>
      </c>
      <c r="E6726" s="1" t="s">
        <v>2018</v>
      </c>
      <c r="F6726" s="16" t="n">
        <v>0</v>
      </c>
      <c r="G6726" s="16" t="n">
        <v>5287.13</v>
      </c>
      <c r="H6726" s="16" t="n">
        <v>5287.13</v>
      </c>
    </row>
    <row r="6727" customFormat="false" ht="15" hidden="false" customHeight="true" outlineLevel="0" collapsed="false">
      <c r="A6727" s="1" t="s">
        <v>9189</v>
      </c>
      <c r="B6727" s="1" t="s">
        <v>1071</v>
      </c>
      <c r="C6727" s="1" t="s">
        <v>2585</v>
      </c>
      <c r="D6727" s="1" t="s">
        <v>2017</v>
      </c>
      <c r="E6727" s="1" t="s">
        <v>2018</v>
      </c>
      <c r="F6727" s="16" t="n">
        <v>0</v>
      </c>
      <c r="G6727" s="16" t="n">
        <v>5311.32</v>
      </c>
      <c r="H6727" s="16" t="n">
        <v>5311.32</v>
      </c>
    </row>
    <row r="6728" customFormat="false" ht="15" hidden="false" customHeight="true" outlineLevel="0" collapsed="false">
      <c r="A6728" s="1" t="s">
        <v>9190</v>
      </c>
      <c r="B6728" s="1" t="s">
        <v>666</v>
      </c>
      <c r="C6728" s="1" t="s">
        <v>2215</v>
      </c>
      <c r="D6728" s="1" t="s">
        <v>2025</v>
      </c>
      <c r="E6728" s="1" t="s">
        <v>2018</v>
      </c>
      <c r="F6728" s="16" t="n">
        <v>99</v>
      </c>
      <c r="G6728" s="16" t="n">
        <v>2018.34</v>
      </c>
      <c r="H6728" s="16" t="n">
        <v>2117.34</v>
      </c>
    </row>
    <row r="6729" customFormat="false" ht="15" hidden="false" customHeight="true" outlineLevel="0" collapsed="false">
      <c r="A6729" s="1" t="s">
        <v>9191</v>
      </c>
      <c r="B6729" s="1" t="s">
        <v>879</v>
      </c>
      <c r="C6729" s="1" t="s">
        <v>1464</v>
      </c>
      <c r="D6729" s="1" t="s">
        <v>2025</v>
      </c>
      <c r="E6729" s="1" t="s">
        <v>2022</v>
      </c>
      <c r="F6729" s="16" t="n">
        <v>0</v>
      </c>
      <c r="G6729" s="16" t="n">
        <v>7178.54</v>
      </c>
      <c r="H6729" s="16" t="n">
        <v>7178.54</v>
      </c>
    </row>
    <row r="6730" customFormat="false" ht="15" hidden="false" customHeight="true" outlineLevel="0" collapsed="false">
      <c r="A6730" s="1" t="s">
        <v>9192</v>
      </c>
      <c r="B6730" s="1" t="s">
        <v>1025</v>
      </c>
      <c r="C6730" s="1" t="s">
        <v>2323</v>
      </c>
      <c r="D6730" s="1" t="s">
        <v>2028</v>
      </c>
      <c r="E6730" s="1" t="s">
        <v>2018</v>
      </c>
      <c r="F6730" s="16" t="n">
        <v>99</v>
      </c>
      <c r="G6730" s="16" t="n">
        <v>1685.08</v>
      </c>
      <c r="H6730" s="16" t="n">
        <v>1784.08</v>
      </c>
    </row>
    <row r="6731" customFormat="false" ht="15" hidden="false" customHeight="true" outlineLevel="0" collapsed="false">
      <c r="A6731" s="1" t="s">
        <v>9193</v>
      </c>
      <c r="B6731" s="1" t="s">
        <v>1522</v>
      </c>
      <c r="C6731" s="1" t="s">
        <v>2541</v>
      </c>
      <c r="D6731" s="1" t="s">
        <v>2017</v>
      </c>
      <c r="E6731" s="1" t="s">
        <v>2084</v>
      </c>
      <c r="F6731" s="16" t="n">
        <v>0</v>
      </c>
      <c r="G6731" s="16" t="n">
        <v>6481.48</v>
      </c>
      <c r="H6731" s="16" t="n">
        <v>6481.48</v>
      </c>
    </row>
    <row r="6732" customFormat="false" ht="15" hidden="false" customHeight="true" outlineLevel="0" collapsed="false">
      <c r="A6732" s="1" t="s">
        <v>9194</v>
      </c>
      <c r="B6732" s="1" t="s">
        <v>1479</v>
      </c>
      <c r="C6732" s="1" t="s">
        <v>2502</v>
      </c>
      <c r="D6732" s="1" t="s">
        <v>2025</v>
      </c>
      <c r="E6732" s="1" t="s">
        <v>2018</v>
      </c>
      <c r="F6732" s="16" t="n">
        <v>99</v>
      </c>
      <c r="G6732" s="16" t="n">
        <v>712.76</v>
      </c>
      <c r="H6732" s="16" t="n">
        <v>811.76</v>
      </c>
    </row>
    <row r="6733" customFormat="false" ht="15" hidden="false" customHeight="true" outlineLevel="0" collapsed="false">
      <c r="A6733" s="1" t="s">
        <v>9195</v>
      </c>
      <c r="B6733" s="1" t="s">
        <v>1398</v>
      </c>
      <c r="C6733" s="1" t="s">
        <v>511</v>
      </c>
      <c r="D6733" s="1" t="s">
        <v>2032</v>
      </c>
      <c r="E6733" s="1" t="s">
        <v>2018</v>
      </c>
      <c r="F6733" s="16" t="n">
        <v>0</v>
      </c>
      <c r="G6733" s="16" t="n">
        <v>9224.49</v>
      </c>
      <c r="H6733" s="16" t="n">
        <v>9224.49</v>
      </c>
    </row>
    <row r="6734" customFormat="false" ht="15" hidden="false" customHeight="true" outlineLevel="0" collapsed="false">
      <c r="A6734" s="1" t="s">
        <v>9196</v>
      </c>
      <c r="B6734" s="1" t="s">
        <v>1145</v>
      </c>
      <c r="C6734" s="1" t="s">
        <v>2251</v>
      </c>
      <c r="D6734" s="1" t="s">
        <v>2055</v>
      </c>
      <c r="E6734" s="1" t="s">
        <v>2018</v>
      </c>
      <c r="F6734" s="16" t="n">
        <v>0</v>
      </c>
      <c r="G6734" s="16" t="n">
        <v>12701.33</v>
      </c>
      <c r="H6734" s="16" t="n">
        <v>12701.33</v>
      </c>
    </row>
    <row r="6735" customFormat="false" ht="15" hidden="false" customHeight="true" outlineLevel="0" collapsed="false">
      <c r="A6735" s="1" t="s">
        <v>9197</v>
      </c>
      <c r="B6735" s="1" t="s">
        <v>1239</v>
      </c>
      <c r="C6735" s="1" t="s">
        <v>1661</v>
      </c>
      <c r="D6735" s="1" t="s">
        <v>2017</v>
      </c>
      <c r="E6735" s="1" t="s">
        <v>2022</v>
      </c>
      <c r="F6735" s="16" t="n">
        <v>79</v>
      </c>
      <c r="G6735" s="16" t="n">
        <v>934.15</v>
      </c>
      <c r="H6735" s="16" t="n">
        <v>1013.15</v>
      </c>
    </row>
    <row r="6736" customFormat="false" ht="15" hidden="false" customHeight="true" outlineLevel="0" collapsed="false">
      <c r="A6736" s="1" t="s">
        <v>9198</v>
      </c>
      <c r="B6736" s="1" t="s">
        <v>731</v>
      </c>
      <c r="C6736" s="1" t="s">
        <v>3829</v>
      </c>
      <c r="D6736" s="1" t="s">
        <v>2017</v>
      </c>
      <c r="E6736" s="1" t="s">
        <v>2018</v>
      </c>
      <c r="F6736" s="16" t="n">
        <v>0</v>
      </c>
      <c r="G6736" s="16" t="n">
        <v>18830.94</v>
      </c>
      <c r="H6736" s="16" t="n">
        <v>18830.94</v>
      </c>
    </row>
    <row r="6737" customFormat="false" ht="15" hidden="false" customHeight="true" outlineLevel="0" collapsed="false">
      <c r="A6737" s="1" t="s">
        <v>9199</v>
      </c>
      <c r="B6737" s="1" t="s">
        <v>815</v>
      </c>
      <c r="C6737" s="1" t="s">
        <v>3319</v>
      </c>
      <c r="D6737" s="1" t="s">
        <v>2055</v>
      </c>
      <c r="E6737" s="1" t="s">
        <v>2018</v>
      </c>
      <c r="F6737" s="16" t="n">
        <v>0</v>
      </c>
      <c r="G6737" s="16" t="n">
        <v>13583.82</v>
      </c>
      <c r="H6737" s="16" t="n">
        <v>13583.82</v>
      </c>
    </row>
    <row r="6738" customFormat="false" ht="15" hidden="false" customHeight="true" outlineLevel="0" collapsed="false">
      <c r="A6738" s="1" t="s">
        <v>9200</v>
      </c>
      <c r="B6738" s="1" t="s">
        <v>1157</v>
      </c>
      <c r="C6738" s="1" t="s">
        <v>3316</v>
      </c>
      <c r="D6738" s="1" t="s">
        <v>2017</v>
      </c>
      <c r="E6738" s="1" t="s">
        <v>2018</v>
      </c>
      <c r="F6738" s="16" t="n">
        <v>0</v>
      </c>
      <c r="G6738" s="16" t="n">
        <v>3347.08</v>
      </c>
      <c r="H6738" s="16" t="n">
        <v>3347.08</v>
      </c>
    </row>
    <row r="6739" customFormat="false" ht="15" hidden="false" customHeight="true" outlineLevel="0" collapsed="false">
      <c r="A6739" s="1" t="s">
        <v>9201</v>
      </c>
      <c r="B6739" s="1" t="s">
        <v>1357</v>
      </c>
      <c r="C6739" s="1" t="s">
        <v>2756</v>
      </c>
      <c r="D6739" s="1" t="s">
        <v>2025</v>
      </c>
      <c r="E6739" s="1" t="s">
        <v>2018</v>
      </c>
      <c r="F6739" s="16" t="n">
        <v>0</v>
      </c>
      <c r="G6739" s="16" t="n">
        <v>8177.19</v>
      </c>
      <c r="H6739" s="16" t="n">
        <v>8177.19</v>
      </c>
    </row>
    <row r="6740" customFormat="false" ht="15" hidden="false" customHeight="true" outlineLevel="0" collapsed="false">
      <c r="A6740" s="1" t="s">
        <v>9202</v>
      </c>
      <c r="B6740" s="1" t="s">
        <v>1157</v>
      </c>
      <c r="C6740" s="1" t="s">
        <v>9203</v>
      </c>
      <c r="D6740" s="1" t="s">
        <v>2032</v>
      </c>
      <c r="E6740" s="1" t="s">
        <v>2018</v>
      </c>
      <c r="F6740" s="16" t="n">
        <v>49</v>
      </c>
      <c r="G6740" s="16" t="n">
        <v>311.15</v>
      </c>
      <c r="H6740" s="16" t="n">
        <v>360.15</v>
      </c>
    </row>
    <row r="6741" customFormat="false" ht="15" hidden="false" customHeight="true" outlineLevel="0" collapsed="false">
      <c r="A6741" s="1" t="s">
        <v>9204</v>
      </c>
      <c r="B6741" s="1" t="s">
        <v>954</v>
      </c>
      <c r="C6741" s="1" t="s">
        <v>4202</v>
      </c>
      <c r="D6741" s="1" t="s">
        <v>2017</v>
      </c>
      <c r="E6741" s="1" t="s">
        <v>2022</v>
      </c>
      <c r="F6741" s="16" t="n">
        <v>0</v>
      </c>
      <c r="G6741" s="16" t="n">
        <v>2963.77</v>
      </c>
      <c r="H6741" s="16" t="n">
        <v>2963.77</v>
      </c>
    </row>
    <row r="6742" customFormat="false" ht="15" hidden="false" customHeight="true" outlineLevel="0" collapsed="false">
      <c r="A6742" s="1" t="s">
        <v>9205</v>
      </c>
      <c r="B6742" s="1" t="s">
        <v>608</v>
      </c>
      <c r="C6742" s="1" t="s">
        <v>3162</v>
      </c>
      <c r="D6742" s="1" t="s">
        <v>2017</v>
      </c>
      <c r="E6742" s="1" t="s">
        <v>2018</v>
      </c>
      <c r="F6742" s="16" t="n">
        <v>99</v>
      </c>
      <c r="G6742" s="16" t="n">
        <v>862.99</v>
      </c>
      <c r="H6742" s="16" t="n">
        <v>961.99</v>
      </c>
    </row>
    <row r="6743" customFormat="false" ht="15" hidden="false" customHeight="true" outlineLevel="0" collapsed="false">
      <c r="A6743" s="1" t="s">
        <v>9206</v>
      </c>
      <c r="B6743" s="1" t="s">
        <v>433</v>
      </c>
      <c r="C6743" s="1" t="s">
        <v>2502</v>
      </c>
      <c r="D6743" s="1" t="s">
        <v>2032</v>
      </c>
      <c r="E6743" s="1" t="s">
        <v>2018</v>
      </c>
      <c r="F6743" s="16" t="n">
        <v>0</v>
      </c>
      <c r="G6743" s="16" t="n">
        <v>3493.68</v>
      </c>
      <c r="H6743" s="16" t="n">
        <v>3493.68</v>
      </c>
    </row>
    <row r="6744" customFormat="false" ht="15" hidden="false" customHeight="true" outlineLevel="0" collapsed="false">
      <c r="A6744" s="1" t="s">
        <v>9207</v>
      </c>
      <c r="B6744" s="1" t="s">
        <v>1263</v>
      </c>
      <c r="C6744" s="1" t="s">
        <v>2237</v>
      </c>
      <c r="D6744" s="1" t="s">
        <v>2025</v>
      </c>
      <c r="E6744" s="1" t="s">
        <v>2018</v>
      </c>
      <c r="F6744" s="16" t="n">
        <v>0</v>
      </c>
      <c r="G6744" s="16" t="n">
        <v>12994.77</v>
      </c>
      <c r="H6744" s="16" t="n">
        <v>12994.77</v>
      </c>
    </row>
    <row r="6745" customFormat="false" ht="15" hidden="false" customHeight="true" outlineLevel="0" collapsed="false">
      <c r="A6745" s="1" t="s">
        <v>9208</v>
      </c>
      <c r="B6745" s="1" t="s">
        <v>249</v>
      </c>
      <c r="C6745" s="1" t="s">
        <v>2598</v>
      </c>
      <c r="D6745" s="1" t="s">
        <v>2021</v>
      </c>
      <c r="E6745" s="1" t="s">
        <v>2018</v>
      </c>
      <c r="F6745" s="16" t="n">
        <v>0</v>
      </c>
      <c r="G6745" s="16" t="n">
        <v>10093.19</v>
      </c>
      <c r="H6745" s="16" t="n">
        <v>10093.19</v>
      </c>
    </row>
    <row r="6746" customFormat="false" ht="15" hidden="false" customHeight="true" outlineLevel="0" collapsed="false">
      <c r="A6746" s="1" t="s">
        <v>9209</v>
      </c>
      <c r="B6746" s="1" t="s">
        <v>746</v>
      </c>
      <c r="C6746" s="1" t="s">
        <v>685</v>
      </c>
      <c r="D6746" s="1" t="s">
        <v>2017</v>
      </c>
      <c r="E6746" s="1" t="s">
        <v>2018</v>
      </c>
      <c r="F6746" s="16" t="n">
        <v>99</v>
      </c>
      <c r="G6746" s="16" t="n">
        <v>2018.34</v>
      </c>
      <c r="H6746" s="16" t="n">
        <v>2117.34</v>
      </c>
    </row>
    <row r="6747" customFormat="false" ht="15" hidden="false" customHeight="true" outlineLevel="0" collapsed="false">
      <c r="A6747" s="1" t="s">
        <v>9210</v>
      </c>
      <c r="B6747" s="1" t="s">
        <v>1473</v>
      </c>
      <c r="C6747" s="1" t="s">
        <v>6114</v>
      </c>
      <c r="D6747" s="1" t="s">
        <v>2032</v>
      </c>
      <c r="E6747" s="1" t="s">
        <v>2018</v>
      </c>
      <c r="F6747" s="16" t="n">
        <v>0</v>
      </c>
      <c r="G6747" s="16" t="n">
        <v>12314.59</v>
      </c>
      <c r="H6747" s="16" t="n">
        <v>12314.59</v>
      </c>
    </row>
    <row r="6748" customFormat="false" ht="15" hidden="false" customHeight="true" outlineLevel="0" collapsed="false">
      <c r="A6748" s="1" t="s">
        <v>9211</v>
      </c>
      <c r="B6748" s="1" t="s">
        <v>1295</v>
      </c>
      <c r="C6748" s="1" t="s">
        <v>2474</v>
      </c>
      <c r="D6748" s="1" t="s">
        <v>2028</v>
      </c>
      <c r="E6748" s="1" t="s">
        <v>2045</v>
      </c>
      <c r="F6748" s="16" t="n">
        <v>99</v>
      </c>
      <c r="G6748" s="16" t="n">
        <v>1754.57</v>
      </c>
      <c r="H6748" s="16" t="n">
        <v>1853.57</v>
      </c>
    </row>
    <row r="6749" customFormat="false" ht="15" hidden="false" customHeight="true" outlineLevel="0" collapsed="false">
      <c r="A6749" s="1" t="s">
        <v>9212</v>
      </c>
      <c r="B6749" s="1" t="s">
        <v>1910</v>
      </c>
      <c r="C6749" s="1" t="s">
        <v>1288</v>
      </c>
      <c r="D6749" s="1" t="s">
        <v>2017</v>
      </c>
      <c r="E6749" s="1" t="s">
        <v>2018</v>
      </c>
      <c r="F6749" s="16" t="n">
        <v>0</v>
      </c>
      <c r="G6749" s="16" t="n">
        <v>3694.86</v>
      </c>
      <c r="H6749" s="16" t="n">
        <v>3694.86</v>
      </c>
    </row>
    <row r="6750" customFormat="false" ht="15" hidden="false" customHeight="true" outlineLevel="0" collapsed="false">
      <c r="A6750" s="1" t="s">
        <v>9213</v>
      </c>
      <c r="B6750" s="1" t="s">
        <v>1297</v>
      </c>
      <c r="C6750" s="1" t="s">
        <v>2773</v>
      </c>
      <c r="D6750" s="1" t="s">
        <v>2025</v>
      </c>
      <c r="E6750" s="1" t="s">
        <v>2045</v>
      </c>
      <c r="F6750" s="16" t="n">
        <v>0</v>
      </c>
      <c r="G6750" s="16" t="n">
        <v>7171.22</v>
      </c>
      <c r="H6750" s="16" t="n">
        <v>7171.22</v>
      </c>
    </row>
    <row r="6751" customFormat="false" ht="15" hidden="false" customHeight="true" outlineLevel="0" collapsed="false">
      <c r="A6751" s="1" t="s">
        <v>9214</v>
      </c>
      <c r="B6751" s="1" t="s">
        <v>1058</v>
      </c>
      <c r="C6751" s="1" t="s">
        <v>2972</v>
      </c>
      <c r="D6751" s="1" t="s">
        <v>2055</v>
      </c>
      <c r="E6751" s="1" t="s">
        <v>2022</v>
      </c>
      <c r="F6751" s="16" t="n">
        <v>0</v>
      </c>
      <c r="G6751" s="16" t="n">
        <v>4004.41</v>
      </c>
      <c r="H6751" s="16" t="n">
        <v>4004.41</v>
      </c>
    </row>
    <row r="6752" customFormat="false" ht="15" hidden="false" customHeight="true" outlineLevel="0" collapsed="false">
      <c r="A6752" s="1" t="s">
        <v>9215</v>
      </c>
      <c r="B6752" s="1" t="s">
        <v>1217</v>
      </c>
      <c r="C6752" s="1" t="s">
        <v>599</v>
      </c>
      <c r="D6752" s="1" t="s">
        <v>2032</v>
      </c>
      <c r="E6752" s="1" t="s">
        <v>2018</v>
      </c>
      <c r="F6752" s="16" t="n">
        <v>0</v>
      </c>
      <c r="G6752" s="16" t="n">
        <v>7337.58</v>
      </c>
      <c r="H6752" s="16" t="n">
        <v>7337.58</v>
      </c>
    </row>
    <row r="6753" customFormat="false" ht="15" hidden="false" customHeight="true" outlineLevel="0" collapsed="false">
      <c r="A6753" s="1" t="s">
        <v>9216</v>
      </c>
      <c r="B6753" s="1" t="s">
        <v>1510</v>
      </c>
      <c r="C6753" s="1" t="s">
        <v>6114</v>
      </c>
      <c r="D6753" s="1" t="s">
        <v>2025</v>
      </c>
      <c r="E6753" s="1" t="s">
        <v>2045</v>
      </c>
      <c r="F6753" s="16" t="n">
        <v>0</v>
      </c>
      <c r="G6753" s="16" t="n">
        <v>14103.28</v>
      </c>
      <c r="H6753" s="16" t="n">
        <v>14103.28</v>
      </c>
    </row>
    <row r="6754" customFormat="false" ht="15" hidden="false" customHeight="true" outlineLevel="0" collapsed="false">
      <c r="A6754" s="1" t="s">
        <v>9217</v>
      </c>
      <c r="B6754" s="1" t="s">
        <v>1286</v>
      </c>
      <c r="C6754" s="1" t="s">
        <v>2764</v>
      </c>
      <c r="D6754" s="1" t="s">
        <v>2028</v>
      </c>
      <c r="E6754" s="1" t="s">
        <v>2018</v>
      </c>
      <c r="F6754" s="16" t="n">
        <v>0</v>
      </c>
      <c r="G6754" s="16" t="n">
        <v>5311.32</v>
      </c>
      <c r="H6754" s="16" t="n">
        <v>5311.32</v>
      </c>
    </row>
    <row r="6755" customFormat="false" ht="15" hidden="false" customHeight="true" outlineLevel="0" collapsed="false">
      <c r="A6755" s="1" t="s">
        <v>9218</v>
      </c>
      <c r="B6755" s="1" t="s">
        <v>1883</v>
      </c>
      <c r="C6755" s="1" t="s">
        <v>2351</v>
      </c>
      <c r="D6755" s="1" t="s">
        <v>2032</v>
      </c>
      <c r="E6755" s="1" t="s">
        <v>2018</v>
      </c>
      <c r="F6755" s="16" t="n">
        <v>0</v>
      </c>
      <c r="G6755" s="16" t="n">
        <v>9871.53</v>
      </c>
      <c r="H6755" s="16" t="n">
        <v>9871.53</v>
      </c>
    </row>
    <row r="6756" customFormat="false" ht="15" hidden="false" customHeight="true" outlineLevel="0" collapsed="false">
      <c r="A6756" s="1" t="s">
        <v>9219</v>
      </c>
      <c r="B6756" s="1" t="s">
        <v>1577</v>
      </c>
      <c r="C6756" s="1" t="s">
        <v>2972</v>
      </c>
      <c r="D6756" s="1" t="s">
        <v>2032</v>
      </c>
      <c r="E6756" s="1" t="s">
        <v>2018</v>
      </c>
      <c r="F6756" s="16" t="n">
        <v>0</v>
      </c>
      <c r="G6756" s="16" t="n">
        <v>13039.69</v>
      </c>
      <c r="H6756" s="16" t="n">
        <v>13039.69</v>
      </c>
    </row>
    <row r="6757" customFormat="false" ht="15" hidden="false" customHeight="true" outlineLevel="0" collapsed="false">
      <c r="A6757" s="1" t="s">
        <v>9220</v>
      </c>
      <c r="B6757" s="1" t="s">
        <v>527</v>
      </c>
      <c r="C6757" s="1" t="s">
        <v>2086</v>
      </c>
      <c r="D6757" s="1" t="s">
        <v>2017</v>
      </c>
      <c r="E6757" s="1" t="s">
        <v>2045</v>
      </c>
      <c r="F6757" s="16" t="n">
        <v>0</v>
      </c>
      <c r="G6757" s="16" t="n">
        <v>11364.18</v>
      </c>
      <c r="H6757" s="16" t="n">
        <v>11364.18</v>
      </c>
    </row>
    <row r="6758" customFormat="false" ht="15" hidden="false" customHeight="true" outlineLevel="0" collapsed="false">
      <c r="A6758" s="1" t="s">
        <v>9221</v>
      </c>
      <c r="B6758" s="1" t="s">
        <v>1393</v>
      </c>
      <c r="C6758" s="1" t="s">
        <v>2428</v>
      </c>
      <c r="D6758" s="1" t="s">
        <v>2028</v>
      </c>
      <c r="E6758" s="1" t="s">
        <v>2045</v>
      </c>
      <c r="F6758" s="16" t="n">
        <v>0</v>
      </c>
      <c r="G6758" s="16" t="n">
        <v>14091.17</v>
      </c>
      <c r="H6758" s="16" t="n">
        <v>14091.17</v>
      </c>
    </row>
    <row r="6759" customFormat="false" ht="15" hidden="false" customHeight="true" outlineLevel="0" collapsed="false">
      <c r="A6759" s="1" t="s">
        <v>9222</v>
      </c>
      <c r="B6759" s="1" t="s">
        <v>1135</v>
      </c>
      <c r="C6759" s="1" t="s">
        <v>2111</v>
      </c>
      <c r="D6759" s="1" t="s">
        <v>2017</v>
      </c>
      <c r="E6759" s="1" t="s">
        <v>2018</v>
      </c>
      <c r="F6759" s="16" t="n">
        <v>0</v>
      </c>
      <c r="G6759" s="16" t="n">
        <v>21473.33</v>
      </c>
      <c r="H6759" s="16" t="n">
        <v>21473.33</v>
      </c>
    </row>
    <row r="6760" customFormat="false" ht="15" hidden="false" customHeight="true" outlineLevel="0" collapsed="false">
      <c r="A6760" s="1" t="s">
        <v>9223</v>
      </c>
      <c r="B6760" s="1" t="s">
        <v>1437</v>
      </c>
      <c r="C6760" s="1" t="s">
        <v>3453</v>
      </c>
      <c r="D6760" s="1" t="s">
        <v>2017</v>
      </c>
      <c r="E6760" s="1" t="s">
        <v>2022</v>
      </c>
      <c r="F6760" s="16" t="n">
        <v>79</v>
      </c>
      <c r="G6760" s="16" t="n">
        <v>482.17</v>
      </c>
      <c r="H6760" s="16" t="n">
        <v>561.17</v>
      </c>
    </row>
    <row r="6761" customFormat="false" ht="15" hidden="false" customHeight="true" outlineLevel="0" collapsed="false">
      <c r="A6761" s="1" t="s">
        <v>9224</v>
      </c>
      <c r="B6761" s="1" t="s">
        <v>1109</v>
      </c>
      <c r="C6761" s="1" t="s">
        <v>2663</v>
      </c>
      <c r="D6761" s="1" t="s">
        <v>2032</v>
      </c>
      <c r="E6761" s="1" t="s">
        <v>2018</v>
      </c>
      <c r="F6761" s="16" t="n">
        <v>0</v>
      </c>
      <c r="G6761" s="16" t="n">
        <v>7337.58</v>
      </c>
      <c r="H6761" s="16" t="n">
        <v>7337.58</v>
      </c>
    </row>
    <row r="6762" customFormat="false" ht="15" hidden="false" customHeight="true" outlineLevel="0" collapsed="false">
      <c r="A6762" s="1" t="s">
        <v>9225</v>
      </c>
      <c r="B6762" s="1" t="s">
        <v>674</v>
      </c>
      <c r="C6762" s="1" t="s">
        <v>354</v>
      </c>
      <c r="D6762" s="1" t="s">
        <v>2032</v>
      </c>
      <c r="E6762" s="1" t="s">
        <v>2018</v>
      </c>
      <c r="F6762" s="16" t="n">
        <v>0</v>
      </c>
      <c r="G6762" s="16" t="n">
        <v>10006.31</v>
      </c>
      <c r="H6762" s="16" t="n">
        <v>10006.31</v>
      </c>
    </row>
    <row r="6763" customFormat="false" ht="15" hidden="false" customHeight="true" outlineLevel="0" collapsed="false">
      <c r="A6763" s="1" t="s">
        <v>9226</v>
      </c>
      <c r="B6763" s="1" t="s">
        <v>1733</v>
      </c>
      <c r="C6763" s="1" t="s">
        <v>2060</v>
      </c>
      <c r="D6763" s="1" t="s">
        <v>2025</v>
      </c>
      <c r="E6763" s="1" t="s">
        <v>2018</v>
      </c>
      <c r="F6763" s="16" t="n">
        <v>99</v>
      </c>
      <c r="G6763" s="16" t="n">
        <v>712.76</v>
      </c>
      <c r="H6763" s="16" t="n">
        <v>811.76</v>
      </c>
    </row>
    <row r="6764" customFormat="false" ht="15" hidden="false" customHeight="true" outlineLevel="0" collapsed="false">
      <c r="A6764" s="1" t="s">
        <v>9227</v>
      </c>
      <c r="B6764" s="1" t="s">
        <v>1257</v>
      </c>
      <c r="C6764" s="1" t="s">
        <v>2940</v>
      </c>
      <c r="D6764" s="1" t="s">
        <v>2025</v>
      </c>
      <c r="E6764" s="1" t="s">
        <v>2018</v>
      </c>
      <c r="F6764" s="16" t="n">
        <v>0</v>
      </c>
      <c r="G6764" s="16" t="n">
        <v>21583.14</v>
      </c>
      <c r="H6764" s="16" t="n">
        <v>21583.14</v>
      </c>
    </row>
    <row r="6765" customFormat="false" ht="15" hidden="false" customHeight="true" outlineLevel="0" collapsed="false">
      <c r="A6765" s="1" t="s">
        <v>9228</v>
      </c>
      <c r="B6765" s="1" t="s">
        <v>1577</v>
      </c>
      <c r="C6765" s="1" t="s">
        <v>2069</v>
      </c>
      <c r="D6765" s="1" t="s">
        <v>2055</v>
      </c>
      <c r="E6765" s="1" t="s">
        <v>2018</v>
      </c>
      <c r="F6765" s="16" t="n">
        <v>0</v>
      </c>
      <c r="G6765" s="16" t="n">
        <v>3652.61</v>
      </c>
      <c r="H6765" s="16" t="n">
        <v>3652.61</v>
      </c>
    </row>
    <row r="6766" customFormat="false" ht="15" hidden="false" customHeight="true" outlineLevel="0" collapsed="false">
      <c r="A6766" s="1" t="s">
        <v>9229</v>
      </c>
      <c r="B6766" s="1" t="s">
        <v>1400</v>
      </c>
      <c r="C6766" s="1" t="s">
        <v>3110</v>
      </c>
      <c r="D6766" s="1" t="s">
        <v>2017</v>
      </c>
      <c r="E6766" s="1" t="s">
        <v>2018</v>
      </c>
      <c r="F6766" s="16" t="n">
        <v>0</v>
      </c>
      <c r="G6766" s="16" t="n">
        <v>19052.29</v>
      </c>
      <c r="H6766" s="16" t="n">
        <v>19052.29</v>
      </c>
    </row>
    <row r="6767" customFormat="false" ht="15" hidden="false" customHeight="true" outlineLevel="0" collapsed="false">
      <c r="A6767" s="1" t="s">
        <v>9230</v>
      </c>
      <c r="B6767" s="1" t="s">
        <v>1826</v>
      </c>
      <c r="C6767" s="1" t="s">
        <v>4086</v>
      </c>
      <c r="D6767" s="1" t="s">
        <v>2055</v>
      </c>
      <c r="E6767" s="1" t="s">
        <v>2018</v>
      </c>
      <c r="F6767" s="16" t="n">
        <v>99</v>
      </c>
      <c r="G6767" s="16" t="n">
        <v>1639.68</v>
      </c>
      <c r="H6767" s="16" t="n">
        <v>1738.68</v>
      </c>
    </row>
    <row r="6768" customFormat="false" ht="15" hidden="false" customHeight="true" outlineLevel="0" collapsed="false">
      <c r="A6768" s="1" t="s">
        <v>9231</v>
      </c>
      <c r="B6768" s="1" t="s">
        <v>1184</v>
      </c>
      <c r="C6768" s="1" t="s">
        <v>4988</v>
      </c>
      <c r="D6768" s="1" t="s">
        <v>2055</v>
      </c>
      <c r="E6768" s="1" t="s">
        <v>2018</v>
      </c>
      <c r="F6768" s="16" t="n">
        <v>0</v>
      </c>
      <c r="G6768" s="16" t="n">
        <v>9945.77</v>
      </c>
      <c r="H6768" s="16" t="n">
        <v>9945.77</v>
      </c>
    </row>
    <row r="6769" customFormat="false" ht="15" hidden="false" customHeight="true" outlineLevel="0" collapsed="false">
      <c r="A6769" s="1" t="s">
        <v>9232</v>
      </c>
      <c r="B6769" s="1" t="s">
        <v>1220</v>
      </c>
      <c r="C6769" s="1" t="s">
        <v>1084</v>
      </c>
      <c r="D6769" s="1" t="s">
        <v>2025</v>
      </c>
      <c r="E6769" s="1" t="s">
        <v>2018</v>
      </c>
      <c r="F6769" s="16" t="n">
        <v>0</v>
      </c>
      <c r="G6769" s="16" t="n">
        <v>13442.64</v>
      </c>
      <c r="H6769" s="16" t="n">
        <v>13442.64</v>
      </c>
    </row>
    <row r="6770" customFormat="false" ht="15" hidden="false" customHeight="true" outlineLevel="0" collapsed="false">
      <c r="A6770" s="1" t="s">
        <v>9233</v>
      </c>
      <c r="B6770" s="1" t="s">
        <v>1668</v>
      </c>
      <c r="C6770" s="1" t="s">
        <v>1833</v>
      </c>
      <c r="D6770" s="1" t="s">
        <v>2025</v>
      </c>
      <c r="E6770" s="1" t="s">
        <v>2018</v>
      </c>
      <c r="F6770" s="16" t="n">
        <v>0</v>
      </c>
      <c r="G6770" s="16" t="n">
        <v>4911.78</v>
      </c>
      <c r="H6770" s="16" t="n">
        <v>4911.78</v>
      </c>
    </row>
    <row r="6771" customFormat="false" ht="15" hidden="false" customHeight="true" outlineLevel="0" collapsed="false">
      <c r="A6771" s="1" t="s">
        <v>9234</v>
      </c>
      <c r="B6771" s="1" t="s">
        <v>1389</v>
      </c>
      <c r="C6771" s="1" t="s">
        <v>197</v>
      </c>
      <c r="D6771" s="1" t="s">
        <v>2028</v>
      </c>
      <c r="E6771" s="1" t="s">
        <v>2045</v>
      </c>
      <c r="F6771" s="16" t="n">
        <v>0</v>
      </c>
      <c r="G6771" s="16" t="n">
        <v>6573.91</v>
      </c>
      <c r="H6771" s="16" t="n">
        <v>6573.91</v>
      </c>
    </row>
    <row r="6772" customFormat="false" ht="15" hidden="false" customHeight="true" outlineLevel="0" collapsed="false">
      <c r="A6772" s="1" t="s">
        <v>9235</v>
      </c>
      <c r="B6772" s="1" t="s">
        <v>181</v>
      </c>
      <c r="C6772" s="1" t="s">
        <v>1377</v>
      </c>
      <c r="D6772" s="1" t="s">
        <v>2025</v>
      </c>
      <c r="E6772" s="1" t="s">
        <v>2018</v>
      </c>
      <c r="F6772" s="16" t="n">
        <v>49</v>
      </c>
      <c r="G6772" s="16" t="n">
        <v>2374.52</v>
      </c>
      <c r="H6772" s="16" t="n">
        <v>2423.52</v>
      </c>
    </row>
    <row r="6773" customFormat="false" ht="15" hidden="false" customHeight="true" outlineLevel="0" collapsed="false">
      <c r="A6773" s="1" t="s">
        <v>9236</v>
      </c>
      <c r="B6773" s="1" t="s">
        <v>218</v>
      </c>
      <c r="C6773" s="1" t="s">
        <v>2381</v>
      </c>
      <c r="D6773" s="1" t="s">
        <v>2021</v>
      </c>
      <c r="E6773" s="1" t="s">
        <v>2018</v>
      </c>
      <c r="F6773" s="16" t="n">
        <v>0</v>
      </c>
      <c r="G6773" s="16" t="n">
        <v>7195.05</v>
      </c>
      <c r="H6773" s="16" t="n">
        <v>7195.05</v>
      </c>
    </row>
    <row r="6774" customFormat="false" ht="15" hidden="false" customHeight="true" outlineLevel="0" collapsed="false">
      <c r="A6774" s="1" t="s">
        <v>9237</v>
      </c>
      <c r="B6774" s="1" t="s">
        <v>187</v>
      </c>
      <c r="C6774" s="1" t="s">
        <v>2499</v>
      </c>
      <c r="D6774" s="1" t="s">
        <v>2055</v>
      </c>
      <c r="E6774" s="1" t="s">
        <v>2018</v>
      </c>
      <c r="F6774" s="16" t="n">
        <v>0</v>
      </c>
      <c r="G6774" s="16" t="n">
        <v>3869.72</v>
      </c>
      <c r="H6774" s="16" t="n">
        <v>3869.72</v>
      </c>
    </row>
    <row r="6775" customFormat="false" ht="15" hidden="false" customHeight="true" outlineLevel="0" collapsed="false">
      <c r="A6775" s="1" t="s">
        <v>9238</v>
      </c>
      <c r="B6775" s="1" t="s">
        <v>1387</v>
      </c>
      <c r="C6775" s="1" t="s">
        <v>2358</v>
      </c>
      <c r="D6775" s="1" t="s">
        <v>2032</v>
      </c>
      <c r="E6775" s="1" t="s">
        <v>2018</v>
      </c>
      <c r="F6775" s="16" t="n">
        <v>0</v>
      </c>
      <c r="G6775" s="16" t="n">
        <v>12140.53</v>
      </c>
      <c r="H6775" s="16" t="n">
        <v>12140.53</v>
      </c>
    </row>
    <row r="6776" customFormat="false" ht="15" hidden="false" customHeight="true" outlineLevel="0" collapsed="false">
      <c r="A6776" s="1" t="s">
        <v>9239</v>
      </c>
      <c r="B6776" s="1" t="s">
        <v>1381</v>
      </c>
      <c r="C6776" s="1" t="s">
        <v>2555</v>
      </c>
      <c r="D6776" s="1" t="s">
        <v>2021</v>
      </c>
      <c r="E6776" s="1" t="s">
        <v>2022</v>
      </c>
      <c r="F6776" s="16" t="n">
        <v>79</v>
      </c>
      <c r="G6776" s="16" t="n">
        <v>482.17</v>
      </c>
      <c r="H6776" s="16" t="n">
        <v>561.17</v>
      </c>
    </row>
    <row r="6777" customFormat="false" ht="15" hidden="false" customHeight="true" outlineLevel="0" collapsed="false">
      <c r="A6777" s="1" t="s">
        <v>9240</v>
      </c>
      <c r="B6777" s="1" t="s">
        <v>1209</v>
      </c>
      <c r="C6777" s="1" t="s">
        <v>1708</v>
      </c>
      <c r="D6777" s="1" t="s">
        <v>2025</v>
      </c>
      <c r="E6777" s="1" t="s">
        <v>2018</v>
      </c>
      <c r="F6777" s="16" t="n">
        <v>0</v>
      </c>
      <c r="G6777" s="16" t="n">
        <v>8734.89</v>
      </c>
      <c r="H6777" s="16" t="n">
        <v>8734.89</v>
      </c>
    </row>
    <row r="6778" customFormat="false" ht="15" hidden="false" customHeight="true" outlineLevel="0" collapsed="false">
      <c r="A6778" s="1" t="s">
        <v>9241</v>
      </c>
      <c r="B6778" s="1" t="s">
        <v>1375</v>
      </c>
      <c r="C6778" s="1" t="s">
        <v>2890</v>
      </c>
      <c r="D6778" s="1" t="s">
        <v>2025</v>
      </c>
      <c r="E6778" s="1" t="s">
        <v>2018</v>
      </c>
      <c r="F6778" s="16" t="n">
        <v>0</v>
      </c>
      <c r="G6778" s="16" t="n">
        <v>5775.46</v>
      </c>
      <c r="H6778" s="16" t="n">
        <v>5775.46</v>
      </c>
    </row>
    <row r="6779" customFormat="false" ht="15" hidden="false" customHeight="true" outlineLevel="0" collapsed="false">
      <c r="A6779" s="1" t="s">
        <v>9242</v>
      </c>
      <c r="B6779" s="1" t="s">
        <v>385</v>
      </c>
      <c r="C6779" s="1" t="s">
        <v>2493</v>
      </c>
      <c r="D6779" s="1" t="s">
        <v>2025</v>
      </c>
      <c r="E6779" s="1" t="s">
        <v>2018</v>
      </c>
      <c r="F6779" s="16" t="n">
        <v>79</v>
      </c>
      <c r="G6779" s="16" t="n">
        <v>909.62</v>
      </c>
      <c r="H6779" s="16" t="n">
        <v>988.62</v>
      </c>
    </row>
    <row r="6780" customFormat="false" ht="15" hidden="false" customHeight="true" outlineLevel="0" collapsed="false">
      <c r="A6780" s="1" t="s">
        <v>9243</v>
      </c>
      <c r="B6780" s="1" t="s">
        <v>755</v>
      </c>
      <c r="C6780" s="1" t="s">
        <v>3587</v>
      </c>
      <c r="D6780" s="1" t="s">
        <v>2028</v>
      </c>
      <c r="E6780" s="1" t="s">
        <v>2018</v>
      </c>
      <c r="F6780" s="16" t="n">
        <v>79</v>
      </c>
      <c r="G6780" s="16" t="n">
        <v>1129.19</v>
      </c>
      <c r="H6780" s="16" t="n">
        <v>1208.19</v>
      </c>
    </row>
    <row r="6781" customFormat="false" ht="15" hidden="false" customHeight="true" outlineLevel="0" collapsed="false">
      <c r="A6781" s="1" t="s">
        <v>9244</v>
      </c>
      <c r="B6781" s="1" t="s">
        <v>1639</v>
      </c>
      <c r="C6781" s="1" t="s">
        <v>3063</v>
      </c>
      <c r="D6781" s="1" t="s">
        <v>2021</v>
      </c>
      <c r="E6781" s="1" t="s">
        <v>2018</v>
      </c>
      <c r="F6781" s="16" t="n">
        <v>0</v>
      </c>
      <c r="G6781" s="16" t="n">
        <v>4796.7</v>
      </c>
      <c r="H6781" s="16" t="n">
        <v>4796.7</v>
      </c>
    </row>
    <row r="6782" customFormat="false" ht="15" hidden="false" customHeight="true" outlineLevel="0" collapsed="false">
      <c r="A6782" s="1" t="s">
        <v>9245</v>
      </c>
      <c r="B6782" s="1" t="s">
        <v>1736</v>
      </c>
      <c r="C6782" s="1" t="s">
        <v>2120</v>
      </c>
      <c r="D6782" s="1" t="s">
        <v>2028</v>
      </c>
      <c r="E6782" s="1" t="s">
        <v>2018</v>
      </c>
      <c r="F6782" s="16" t="n">
        <v>0</v>
      </c>
      <c r="G6782" s="16" t="n">
        <v>36249.07</v>
      </c>
      <c r="H6782" s="16" t="n">
        <v>36249.07</v>
      </c>
    </row>
    <row r="6783" customFormat="false" ht="15" hidden="false" customHeight="true" outlineLevel="0" collapsed="false">
      <c r="A6783" s="1" t="s">
        <v>9246</v>
      </c>
      <c r="B6783" s="1" t="s">
        <v>1727</v>
      </c>
      <c r="C6783" s="1" t="s">
        <v>2296</v>
      </c>
      <c r="D6783" s="1" t="s">
        <v>2055</v>
      </c>
      <c r="E6783" s="1" t="s">
        <v>2018</v>
      </c>
      <c r="F6783" s="16" t="n">
        <v>79</v>
      </c>
      <c r="G6783" s="16" t="n">
        <v>458.06</v>
      </c>
      <c r="H6783" s="16" t="n">
        <v>537.06</v>
      </c>
    </row>
    <row r="6784" customFormat="false" ht="15" hidden="false" customHeight="true" outlineLevel="0" collapsed="false">
      <c r="A6784" s="1" t="s">
        <v>9247</v>
      </c>
      <c r="B6784" s="1" t="s">
        <v>1750</v>
      </c>
      <c r="C6784" s="1" t="s">
        <v>900</v>
      </c>
      <c r="D6784" s="1" t="s">
        <v>2017</v>
      </c>
      <c r="E6784" s="1" t="s">
        <v>2018</v>
      </c>
      <c r="F6784" s="16" t="n">
        <v>0</v>
      </c>
      <c r="G6784" s="16" t="n">
        <v>4688</v>
      </c>
      <c r="H6784" s="16" t="n">
        <v>4688</v>
      </c>
    </row>
    <row r="6785" customFormat="false" ht="15" hidden="false" customHeight="true" outlineLevel="0" collapsed="false">
      <c r="A6785" s="1" t="s">
        <v>9248</v>
      </c>
      <c r="B6785" s="1" t="s">
        <v>1473</v>
      </c>
      <c r="C6785" s="1" t="s">
        <v>1822</v>
      </c>
      <c r="D6785" s="1" t="s">
        <v>2032</v>
      </c>
      <c r="E6785" s="1" t="s">
        <v>2018</v>
      </c>
      <c r="F6785" s="16" t="n">
        <v>0</v>
      </c>
      <c r="G6785" s="16" t="n">
        <v>15469.06</v>
      </c>
      <c r="H6785" s="16" t="n">
        <v>15469.06</v>
      </c>
    </row>
    <row r="6786" customFormat="false" ht="15" hidden="false" customHeight="true" outlineLevel="0" collapsed="false">
      <c r="A6786" s="1" t="s">
        <v>9249</v>
      </c>
      <c r="B6786" s="1" t="s">
        <v>752</v>
      </c>
      <c r="C6786" s="1" t="s">
        <v>2741</v>
      </c>
      <c r="D6786" s="1" t="s">
        <v>2017</v>
      </c>
      <c r="E6786" s="1" t="s">
        <v>2018</v>
      </c>
      <c r="F6786" s="16" t="n">
        <v>0</v>
      </c>
      <c r="G6786" s="16" t="n">
        <v>8436.51</v>
      </c>
      <c r="H6786" s="16" t="n">
        <v>8436.51</v>
      </c>
    </row>
    <row r="6787" customFormat="false" ht="15" hidden="false" customHeight="true" outlineLevel="0" collapsed="false">
      <c r="A6787" s="1" t="s">
        <v>9250</v>
      </c>
      <c r="B6787" s="1" t="s">
        <v>320</v>
      </c>
      <c r="C6787" s="1" t="s">
        <v>4017</v>
      </c>
      <c r="D6787" s="1" t="s">
        <v>2021</v>
      </c>
      <c r="E6787" s="1" t="s">
        <v>2018</v>
      </c>
      <c r="F6787" s="16" t="n">
        <v>0</v>
      </c>
      <c r="G6787" s="16" t="n">
        <v>5374.58</v>
      </c>
      <c r="H6787" s="16" t="n">
        <v>5374.58</v>
      </c>
    </row>
    <row r="6788" customFormat="false" ht="15" hidden="false" customHeight="true" outlineLevel="0" collapsed="false">
      <c r="A6788" s="1" t="s">
        <v>9251</v>
      </c>
      <c r="B6788" s="1" t="s">
        <v>320</v>
      </c>
      <c r="C6788" s="1" t="s">
        <v>820</v>
      </c>
      <c r="D6788" s="1" t="s">
        <v>2025</v>
      </c>
      <c r="E6788" s="1" t="s">
        <v>2022</v>
      </c>
      <c r="F6788" s="16" t="n">
        <v>79</v>
      </c>
      <c r="G6788" s="16" t="n">
        <v>1925.62</v>
      </c>
      <c r="H6788" s="16" t="n">
        <v>2004.62</v>
      </c>
    </row>
    <row r="6789" customFormat="false" ht="15" hidden="false" customHeight="true" outlineLevel="0" collapsed="false">
      <c r="A6789" s="1" t="s">
        <v>9252</v>
      </c>
      <c r="B6789" s="1" t="s">
        <v>708</v>
      </c>
      <c r="C6789" s="1" t="s">
        <v>2215</v>
      </c>
      <c r="D6789" s="1" t="s">
        <v>2025</v>
      </c>
      <c r="E6789" s="1" t="s">
        <v>2018</v>
      </c>
      <c r="F6789" s="16" t="n">
        <v>0</v>
      </c>
      <c r="G6789" s="16" t="n">
        <v>17747.56</v>
      </c>
      <c r="H6789" s="16" t="n">
        <v>17747.56</v>
      </c>
    </row>
    <row r="6790" customFormat="false" ht="15" hidden="false" customHeight="true" outlineLevel="0" collapsed="false">
      <c r="A6790" s="1" t="s">
        <v>9253</v>
      </c>
      <c r="B6790" s="1" t="s">
        <v>1118</v>
      </c>
      <c r="C6790" s="1" t="s">
        <v>2474</v>
      </c>
      <c r="D6790" s="1" t="s">
        <v>2017</v>
      </c>
      <c r="E6790" s="1" t="s">
        <v>2018</v>
      </c>
      <c r="F6790" s="16" t="n">
        <v>0</v>
      </c>
      <c r="G6790" s="16" t="n">
        <v>3549.19</v>
      </c>
      <c r="H6790" s="16" t="n">
        <v>3549.19</v>
      </c>
    </row>
    <row r="6791" customFormat="false" ht="15" hidden="false" customHeight="true" outlineLevel="0" collapsed="false">
      <c r="A6791" s="1" t="s">
        <v>9254</v>
      </c>
      <c r="B6791" s="1" t="s">
        <v>1761</v>
      </c>
      <c r="C6791" s="1" t="s">
        <v>439</v>
      </c>
      <c r="D6791" s="1" t="s">
        <v>2032</v>
      </c>
      <c r="E6791" s="1" t="s">
        <v>2018</v>
      </c>
      <c r="F6791" s="16" t="n">
        <v>49</v>
      </c>
      <c r="G6791" s="16" t="n">
        <v>2353.62</v>
      </c>
      <c r="H6791" s="16" t="n">
        <v>2402.62</v>
      </c>
    </row>
    <row r="6792" customFormat="false" ht="15" hidden="false" customHeight="true" outlineLevel="0" collapsed="false">
      <c r="A6792" s="1" t="s">
        <v>9255</v>
      </c>
      <c r="B6792" s="1" t="s">
        <v>1844</v>
      </c>
      <c r="C6792" s="1" t="s">
        <v>4086</v>
      </c>
      <c r="D6792" s="1" t="s">
        <v>2021</v>
      </c>
      <c r="E6792" s="1" t="s">
        <v>2018</v>
      </c>
      <c r="F6792" s="16" t="n">
        <v>79</v>
      </c>
      <c r="G6792" s="16" t="n">
        <v>2137.07</v>
      </c>
      <c r="H6792" s="16" t="n">
        <v>2216.07</v>
      </c>
    </row>
    <row r="6793" customFormat="false" ht="15" hidden="false" customHeight="true" outlineLevel="0" collapsed="false">
      <c r="A6793" s="1" t="s">
        <v>9256</v>
      </c>
      <c r="B6793" s="1" t="s">
        <v>798</v>
      </c>
      <c r="C6793" s="1" t="s">
        <v>1380</v>
      </c>
      <c r="D6793" s="1" t="s">
        <v>2017</v>
      </c>
      <c r="E6793" s="1" t="s">
        <v>2018</v>
      </c>
      <c r="F6793" s="16" t="n">
        <v>0</v>
      </c>
      <c r="G6793" s="16" t="n">
        <v>3007.47</v>
      </c>
      <c r="H6793" s="16" t="n">
        <v>3007.47</v>
      </c>
    </row>
    <row r="6794" customFormat="false" ht="15" hidden="false" customHeight="true" outlineLevel="0" collapsed="false">
      <c r="A6794" s="1" t="s">
        <v>9257</v>
      </c>
      <c r="B6794" s="1" t="s">
        <v>1858</v>
      </c>
      <c r="C6794" s="1" t="s">
        <v>4086</v>
      </c>
      <c r="D6794" s="1" t="s">
        <v>2025</v>
      </c>
      <c r="E6794" s="1" t="s">
        <v>2018</v>
      </c>
      <c r="F6794" s="16" t="n">
        <v>99</v>
      </c>
      <c r="G6794" s="16" t="n">
        <v>1000.15</v>
      </c>
      <c r="H6794" s="16" t="n">
        <v>1099.15</v>
      </c>
    </row>
    <row r="6795" customFormat="false" ht="15" hidden="false" customHeight="true" outlineLevel="0" collapsed="false">
      <c r="A6795" s="1" t="s">
        <v>9258</v>
      </c>
      <c r="B6795" s="1" t="s">
        <v>518</v>
      </c>
      <c r="C6795" s="1" t="s">
        <v>3226</v>
      </c>
      <c r="D6795" s="1" t="s">
        <v>2028</v>
      </c>
      <c r="E6795" s="1" t="s">
        <v>2018</v>
      </c>
      <c r="F6795" s="16" t="n">
        <v>0</v>
      </c>
      <c r="G6795" s="16" t="n">
        <v>17415.13</v>
      </c>
      <c r="H6795" s="16" t="n">
        <v>17415.13</v>
      </c>
    </row>
    <row r="6796" customFormat="false" ht="15" hidden="false" customHeight="true" outlineLevel="0" collapsed="false">
      <c r="A6796" s="1" t="s">
        <v>9259</v>
      </c>
      <c r="B6796" s="1" t="s">
        <v>1052</v>
      </c>
      <c r="C6796" s="1" t="s">
        <v>3353</v>
      </c>
      <c r="D6796" s="1" t="s">
        <v>2017</v>
      </c>
      <c r="E6796" s="1" t="s">
        <v>2018</v>
      </c>
      <c r="F6796" s="16" t="n">
        <v>0</v>
      </c>
      <c r="G6796" s="16" t="n">
        <v>5686.18</v>
      </c>
      <c r="H6796" s="16" t="n">
        <v>5686.18</v>
      </c>
    </row>
    <row r="6797" customFormat="false" ht="15" hidden="false" customHeight="true" outlineLevel="0" collapsed="false">
      <c r="A6797" s="1" t="s">
        <v>9260</v>
      </c>
      <c r="B6797" s="1" t="s">
        <v>697</v>
      </c>
      <c r="C6797" s="1" t="s">
        <v>508</v>
      </c>
      <c r="D6797" s="1" t="s">
        <v>2028</v>
      </c>
      <c r="E6797" s="1" t="s">
        <v>2018</v>
      </c>
      <c r="F6797" s="16" t="n">
        <v>0</v>
      </c>
      <c r="G6797" s="16" t="n">
        <v>2584.35</v>
      </c>
      <c r="H6797" s="16" t="n">
        <v>2584.35</v>
      </c>
    </row>
    <row r="6798" customFormat="false" ht="15" hidden="false" customHeight="true" outlineLevel="0" collapsed="false">
      <c r="A6798" s="1" t="s">
        <v>9261</v>
      </c>
      <c r="B6798" s="1" t="s">
        <v>1209</v>
      </c>
      <c r="C6798" s="1" t="s">
        <v>2222</v>
      </c>
      <c r="D6798" s="1" t="s">
        <v>2032</v>
      </c>
      <c r="E6798" s="1" t="s">
        <v>2018</v>
      </c>
      <c r="F6798" s="16" t="n">
        <v>0</v>
      </c>
      <c r="G6798" s="16" t="n">
        <v>14896.91</v>
      </c>
      <c r="H6798" s="16" t="n">
        <v>14896.91</v>
      </c>
    </row>
    <row r="6799" customFormat="false" ht="15" hidden="false" customHeight="true" outlineLevel="0" collapsed="false">
      <c r="A6799" s="1" t="s">
        <v>9262</v>
      </c>
      <c r="B6799" s="1" t="s">
        <v>512</v>
      </c>
      <c r="C6799" s="1" t="s">
        <v>725</v>
      </c>
      <c r="D6799" s="1" t="s">
        <v>2017</v>
      </c>
      <c r="E6799" s="1" t="s">
        <v>2018</v>
      </c>
      <c r="F6799" s="16" t="n">
        <v>0</v>
      </c>
      <c r="G6799" s="16" t="n">
        <v>14508.02</v>
      </c>
      <c r="H6799" s="16" t="n">
        <v>14508.02</v>
      </c>
    </row>
    <row r="6800" customFormat="false" ht="15" hidden="false" customHeight="true" outlineLevel="0" collapsed="false">
      <c r="A6800" s="1" t="s">
        <v>9263</v>
      </c>
      <c r="B6800" s="1" t="s">
        <v>1351</v>
      </c>
      <c r="C6800" s="1" t="s">
        <v>2054</v>
      </c>
      <c r="D6800" s="1" t="s">
        <v>2025</v>
      </c>
      <c r="E6800" s="1" t="s">
        <v>2018</v>
      </c>
      <c r="F6800" s="16" t="n">
        <v>99</v>
      </c>
      <c r="G6800" s="16" t="n">
        <v>482.17</v>
      </c>
      <c r="H6800" s="16" t="n">
        <v>581.17</v>
      </c>
    </row>
    <row r="6801" customFormat="false" ht="15" hidden="false" customHeight="true" outlineLevel="0" collapsed="false">
      <c r="A6801" s="1" t="s">
        <v>9264</v>
      </c>
      <c r="B6801" s="1" t="s">
        <v>945</v>
      </c>
      <c r="C6801" s="1" t="s">
        <v>2533</v>
      </c>
      <c r="D6801" s="1" t="s">
        <v>2025</v>
      </c>
      <c r="E6801" s="1" t="s">
        <v>2018</v>
      </c>
      <c r="F6801" s="16" t="n">
        <v>0</v>
      </c>
      <c r="G6801" s="16" t="n">
        <v>7014.58</v>
      </c>
      <c r="H6801" s="16" t="n">
        <v>7014.58</v>
      </c>
    </row>
    <row r="6802" customFormat="false" ht="15" hidden="false" customHeight="true" outlineLevel="0" collapsed="false">
      <c r="A6802" s="1" t="s">
        <v>9265</v>
      </c>
      <c r="B6802" s="1" t="s">
        <v>1628</v>
      </c>
      <c r="C6802" s="1" t="s">
        <v>2701</v>
      </c>
      <c r="D6802" s="1" t="s">
        <v>2025</v>
      </c>
      <c r="E6802" s="1" t="s">
        <v>2018</v>
      </c>
      <c r="F6802" s="16" t="n">
        <v>49</v>
      </c>
      <c r="G6802" s="16" t="n">
        <v>2398.35</v>
      </c>
      <c r="H6802" s="16" t="n">
        <v>2447.35</v>
      </c>
    </row>
    <row r="6803" customFormat="false" ht="15" hidden="false" customHeight="true" outlineLevel="0" collapsed="false">
      <c r="A6803" s="1" t="s">
        <v>9266</v>
      </c>
      <c r="B6803" s="1" t="s">
        <v>447</v>
      </c>
      <c r="C6803" s="1" t="s">
        <v>1111</v>
      </c>
      <c r="D6803" s="1" t="s">
        <v>2025</v>
      </c>
      <c r="E6803" s="1" t="s">
        <v>2045</v>
      </c>
      <c r="F6803" s="16" t="n">
        <v>0</v>
      </c>
      <c r="G6803" s="16" t="n">
        <v>9302.53</v>
      </c>
      <c r="H6803" s="16" t="n">
        <v>9302.53</v>
      </c>
    </row>
    <row r="6804" customFormat="false" ht="15" hidden="false" customHeight="true" outlineLevel="0" collapsed="false">
      <c r="A6804" s="1" t="s">
        <v>9267</v>
      </c>
      <c r="B6804" s="1" t="s">
        <v>740</v>
      </c>
      <c r="C6804" s="1" t="s">
        <v>914</v>
      </c>
      <c r="D6804" s="1" t="s">
        <v>2028</v>
      </c>
      <c r="E6804" s="1" t="s">
        <v>2018</v>
      </c>
      <c r="F6804" s="16" t="n">
        <v>0</v>
      </c>
      <c r="G6804" s="16" t="n">
        <v>2685.67</v>
      </c>
      <c r="H6804" s="16" t="n">
        <v>2685.67</v>
      </c>
    </row>
    <row r="6805" customFormat="false" ht="15" hidden="false" customHeight="true" outlineLevel="0" collapsed="false">
      <c r="A6805" s="1" t="s">
        <v>9268</v>
      </c>
      <c r="B6805" s="1" t="s">
        <v>416</v>
      </c>
      <c r="C6805" s="1" t="s">
        <v>3410</v>
      </c>
      <c r="D6805" s="1" t="s">
        <v>2017</v>
      </c>
      <c r="E6805" s="1" t="s">
        <v>2045</v>
      </c>
      <c r="F6805" s="16" t="n">
        <v>0</v>
      </c>
      <c r="G6805" s="16" t="n">
        <v>7755.25</v>
      </c>
      <c r="H6805" s="16" t="n">
        <v>7755.25</v>
      </c>
    </row>
    <row r="6806" customFormat="false" ht="15" hidden="false" customHeight="true" outlineLevel="0" collapsed="false">
      <c r="A6806" s="1" t="s">
        <v>9269</v>
      </c>
      <c r="B6806" s="1" t="s">
        <v>1052</v>
      </c>
      <c r="C6806" s="1" t="s">
        <v>1445</v>
      </c>
      <c r="D6806" s="1" t="s">
        <v>2025</v>
      </c>
      <c r="E6806" s="1" t="s">
        <v>2018</v>
      </c>
      <c r="F6806" s="16" t="n">
        <v>0</v>
      </c>
      <c r="G6806" s="16" t="n">
        <v>9171.98</v>
      </c>
      <c r="H6806" s="16" t="n">
        <v>9171.98</v>
      </c>
    </row>
    <row r="6807" customFormat="false" ht="15" hidden="false" customHeight="true" outlineLevel="0" collapsed="false">
      <c r="A6807" s="1" t="s">
        <v>9270</v>
      </c>
      <c r="B6807" s="1" t="s">
        <v>785</v>
      </c>
      <c r="C6807" s="1" t="s">
        <v>1636</v>
      </c>
      <c r="D6807" s="1" t="s">
        <v>2055</v>
      </c>
      <c r="E6807" s="1" t="s">
        <v>2018</v>
      </c>
      <c r="F6807" s="16" t="n">
        <v>79</v>
      </c>
      <c r="G6807" s="16" t="n">
        <v>2273.41</v>
      </c>
      <c r="H6807" s="16" t="n">
        <v>2352.41</v>
      </c>
    </row>
    <row r="6808" customFormat="false" ht="15" hidden="false" customHeight="true" outlineLevel="0" collapsed="false">
      <c r="A6808" s="1" t="s">
        <v>9271</v>
      </c>
      <c r="B6808" s="1" t="s">
        <v>1228</v>
      </c>
      <c r="C6808" s="1" t="s">
        <v>3018</v>
      </c>
      <c r="D6808" s="1" t="s">
        <v>2017</v>
      </c>
      <c r="E6808" s="1" t="s">
        <v>2018</v>
      </c>
      <c r="F6808" s="16" t="n">
        <v>0</v>
      </c>
      <c r="G6808" s="16" t="n">
        <v>14742.36</v>
      </c>
      <c r="H6808" s="16" t="n">
        <v>14742.36</v>
      </c>
    </row>
    <row r="6809" customFormat="false" ht="15" hidden="false" customHeight="true" outlineLevel="0" collapsed="false">
      <c r="A6809" s="1" t="s">
        <v>9272</v>
      </c>
      <c r="B6809" s="1" t="s">
        <v>1473</v>
      </c>
      <c r="C6809" s="1" t="s">
        <v>3204</v>
      </c>
      <c r="D6809" s="1" t="s">
        <v>2017</v>
      </c>
      <c r="E6809" s="1" t="s">
        <v>2018</v>
      </c>
      <c r="F6809" s="16" t="n">
        <v>0</v>
      </c>
      <c r="G6809" s="16" t="n">
        <v>16457.47</v>
      </c>
      <c r="H6809" s="16" t="n">
        <v>16457.47</v>
      </c>
    </row>
    <row r="6810" customFormat="false" ht="15" hidden="false" customHeight="true" outlineLevel="0" collapsed="false">
      <c r="A6810" s="1" t="s">
        <v>9273</v>
      </c>
      <c r="B6810" s="1" t="s">
        <v>973</v>
      </c>
      <c r="C6810" s="1" t="s">
        <v>2239</v>
      </c>
      <c r="D6810" s="1" t="s">
        <v>2025</v>
      </c>
      <c r="E6810" s="1" t="s">
        <v>2018</v>
      </c>
      <c r="F6810" s="16" t="n">
        <v>0</v>
      </c>
      <c r="G6810" s="16" t="n">
        <v>4514.62</v>
      </c>
      <c r="H6810" s="16" t="n">
        <v>4514.62</v>
      </c>
    </row>
    <row r="6811" customFormat="false" ht="15" hidden="false" customHeight="true" outlineLevel="0" collapsed="false">
      <c r="A6811" s="1" t="s">
        <v>9274</v>
      </c>
      <c r="B6811" s="1" t="s">
        <v>1312</v>
      </c>
      <c r="C6811" s="1" t="s">
        <v>1153</v>
      </c>
      <c r="D6811" s="1" t="s">
        <v>2021</v>
      </c>
      <c r="E6811" s="1" t="s">
        <v>2018</v>
      </c>
      <c r="F6811" s="16" t="n">
        <v>0</v>
      </c>
      <c r="G6811" s="16" t="n">
        <v>10225.85</v>
      </c>
      <c r="H6811" s="16" t="n">
        <v>10225.85</v>
      </c>
    </row>
    <row r="6812" customFormat="false" ht="15" hidden="false" customHeight="true" outlineLevel="0" collapsed="false">
      <c r="A6812" s="1" t="s">
        <v>9275</v>
      </c>
      <c r="B6812" s="1" t="s">
        <v>485</v>
      </c>
      <c r="C6812" s="1" t="s">
        <v>2658</v>
      </c>
      <c r="D6812" s="1" t="s">
        <v>2055</v>
      </c>
      <c r="E6812" s="1" t="s">
        <v>2018</v>
      </c>
      <c r="F6812" s="16" t="n">
        <v>79</v>
      </c>
      <c r="G6812" s="16" t="n">
        <v>974.42</v>
      </c>
      <c r="H6812" s="16" t="n">
        <v>1053.42</v>
      </c>
    </row>
    <row r="6813" customFormat="false" ht="15" hidden="false" customHeight="true" outlineLevel="0" collapsed="false">
      <c r="A6813" s="1" t="s">
        <v>9276</v>
      </c>
      <c r="B6813" s="1" t="s">
        <v>1064</v>
      </c>
      <c r="C6813" s="1" t="s">
        <v>922</v>
      </c>
      <c r="D6813" s="1" t="s">
        <v>2032</v>
      </c>
      <c r="E6813" s="1" t="s">
        <v>2018</v>
      </c>
      <c r="F6813" s="16" t="n">
        <v>79</v>
      </c>
      <c r="G6813" s="16" t="n">
        <v>1912.7</v>
      </c>
      <c r="H6813" s="16" t="n">
        <v>1991.7</v>
      </c>
    </row>
    <row r="6814" customFormat="false" ht="15" hidden="false" customHeight="true" outlineLevel="0" collapsed="false">
      <c r="A6814" s="1" t="s">
        <v>9277</v>
      </c>
      <c r="B6814" s="1" t="s">
        <v>1263</v>
      </c>
      <c r="C6814" s="1" t="s">
        <v>4803</v>
      </c>
      <c r="D6814" s="1" t="s">
        <v>2021</v>
      </c>
      <c r="E6814" s="1" t="s">
        <v>2018</v>
      </c>
      <c r="F6814" s="16" t="n">
        <v>0</v>
      </c>
      <c r="G6814" s="16" t="n">
        <v>8007.95</v>
      </c>
      <c r="H6814" s="16" t="n">
        <v>8007.95</v>
      </c>
    </row>
    <row r="6815" customFormat="false" ht="15" hidden="false" customHeight="true" outlineLevel="0" collapsed="false">
      <c r="A6815" s="1" t="s">
        <v>9278</v>
      </c>
      <c r="B6815" s="1" t="s">
        <v>1739</v>
      </c>
      <c r="C6815" s="1" t="s">
        <v>2716</v>
      </c>
      <c r="D6815" s="1" t="s">
        <v>2017</v>
      </c>
      <c r="E6815" s="1" t="s">
        <v>2018</v>
      </c>
      <c r="F6815" s="16" t="n">
        <v>0</v>
      </c>
      <c r="G6815" s="16" t="n">
        <v>2532.95</v>
      </c>
      <c r="H6815" s="16" t="n">
        <v>2532.95</v>
      </c>
    </row>
    <row r="6816" customFormat="false" ht="15" hidden="false" customHeight="true" outlineLevel="0" collapsed="false">
      <c r="A6816" s="1" t="s">
        <v>9279</v>
      </c>
      <c r="B6816" s="1" t="s">
        <v>1644</v>
      </c>
      <c r="C6816" s="1" t="s">
        <v>1238</v>
      </c>
      <c r="D6816" s="1" t="s">
        <v>2017</v>
      </c>
      <c r="E6816" s="1" t="s">
        <v>2018</v>
      </c>
      <c r="F6816" s="16" t="n">
        <v>99</v>
      </c>
      <c r="G6816" s="16" t="n">
        <v>2374.52</v>
      </c>
      <c r="H6816" s="16" t="n">
        <v>2473.52</v>
      </c>
    </row>
    <row r="6817" customFormat="false" ht="15" hidden="false" customHeight="true" outlineLevel="0" collapsed="false">
      <c r="A6817" s="1" t="s">
        <v>9280</v>
      </c>
      <c r="B6817" s="1" t="s">
        <v>1332</v>
      </c>
      <c r="C6817" s="1" t="s">
        <v>2381</v>
      </c>
      <c r="D6817" s="1" t="s">
        <v>2025</v>
      </c>
      <c r="E6817" s="1" t="s">
        <v>2018</v>
      </c>
      <c r="F6817" s="16" t="n">
        <v>0</v>
      </c>
      <c r="G6817" s="16" t="n">
        <v>13830.78</v>
      </c>
      <c r="H6817" s="16" t="n">
        <v>13830.78</v>
      </c>
    </row>
    <row r="6818" customFormat="false" ht="15" hidden="false" customHeight="true" outlineLevel="0" collapsed="false">
      <c r="A6818" s="1" t="s">
        <v>9281</v>
      </c>
      <c r="B6818" s="1" t="s">
        <v>1733</v>
      </c>
      <c r="C6818" s="1" t="s">
        <v>3919</v>
      </c>
      <c r="D6818" s="1" t="s">
        <v>2025</v>
      </c>
      <c r="E6818" s="1" t="s">
        <v>2018</v>
      </c>
      <c r="F6818" s="16" t="n">
        <v>0</v>
      </c>
      <c r="G6818" s="16" t="n">
        <v>6689.85</v>
      </c>
      <c r="H6818" s="16" t="n">
        <v>6689.85</v>
      </c>
    </row>
    <row r="6819" customFormat="false" ht="15" hidden="false" customHeight="true" outlineLevel="0" collapsed="false">
      <c r="A6819" s="1" t="s">
        <v>9282</v>
      </c>
      <c r="B6819" s="1" t="s">
        <v>1451</v>
      </c>
      <c r="C6819" s="1" t="s">
        <v>505</v>
      </c>
      <c r="D6819" s="1" t="s">
        <v>2025</v>
      </c>
      <c r="E6819" s="1" t="s">
        <v>2045</v>
      </c>
      <c r="F6819" s="16" t="n">
        <v>0</v>
      </c>
      <c r="G6819" s="16" t="n">
        <v>6931.38</v>
      </c>
      <c r="H6819" s="16" t="n">
        <v>6931.38</v>
      </c>
    </row>
    <row r="6820" customFormat="false" ht="15" hidden="false" customHeight="true" outlineLevel="0" collapsed="false">
      <c r="A6820" s="1" t="s">
        <v>9283</v>
      </c>
      <c r="B6820" s="1" t="s">
        <v>1700</v>
      </c>
      <c r="C6820" s="1" t="s">
        <v>2467</v>
      </c>
      <c r="D6820" s="1" t="s">
        <v>2017</v>
      </c>
      <c r="E6820" s="1" t="s">
        <v>2018</v>
      </c>
      <c r="F6820" s="16" t="n">
        <v>0</v>
      </c>
      <c r="G6820" s="16" t="n">
        <v>3493.68</v>
      </c>
      <c r="H6820" s="16" t="n">
        <v>3493.68</v>
      </c>
    </row>
    <row r="6821" customFormat="false" ht="15" hidden="false" customHeight="true" outlineLevel="0" collapsed="false">
      <c r="A6821" s="1" t="s">
        <v>9284</v>
      </c>
      <c r="B6821" s="1" t="s">
        <v>1473</v>
      </c>
      <c r="C6821" s="1" t="s">
        <v>2034</v>
      </c>
      <c r="D6821" s="1" t="s">
        <v>2017</v>
      </c>
      <c r="E6821" s="1" t="s">
        <v>2018</v>
      </c>
      <c r="F6821" s="16" t="n">
        <v>0</v>
      </c>
      <c r="G6821" s="16" t="n">
        <v>12123.18</v>
      </c>
      <c r="H6821" s="16" t="n">
        <v>12123.18</v>
      </c>
    </row>
    <row r="6822" customFormat="false" ht="15" hidden="false" customHeight="true" outlineLevel="0" collapsed="false">
      <c r="A6822" s="1" t="s">
        <v>9285</v>
      </c>
      <c r="B6822" s="1" t="s">
        <v>1052</v>
      </c>
      <c r="C6822" s="1" t="s">
        <v>3063</v>
      </c>
      <c r="D6822" s="1" t="s">
        <v>2025</v>
      </c>
      <c r="E6822" s="1" t="s">
        <v>2018</v>
      </c>
      <c r="F6822" s="16" t="n">
        <v>0</v>
      </c>
      <c r="G6822" s="16" t="n">
        <v>3837.36</v>
      </c>
      <c r="H6822" s="16" t="n">
        <v>3837.36</v>
      </c>
    </row>
    <row r="6823" customFormat="false" ht="15" hidden="false" customHeight="true" outlineLevel="0" collapsed="false">
      <c r="A6823" s="1" t="s">
        <v>9286</v>
      </c>
      <c r="B6823" s="1" t="s">
        <v>1041</v>
      </c>
      <c r="C6823" s="1" t="s">
        <v>978</v>
      </c>
      <c r="D6823" s="1" t="s">
        <v>2017</v>
      </c>
      <c r="E6823" s="1" t="s">
        <v>2084</v>
      </c>
      <c r="F6823" s="16" t="n">
        <v>99</v>
      </c>
      <c r="G6823" s="16" t="n">
        <v>2073.63</v>
      </c>
      <c r="H6823" s="16" t="n">
        <v>2172.63</v>
      </c>
    </row>
    <row r="6824" customFormat="false" ht="15" hidden="false" customHeight="true" outlineLevel="0" collapsed="false">
      <c r="A6824" s="1" t="s">
        <v>9287</v>
      </c>
      <c r="B6824" s="1" t="s">
        <v>1881</v>
      </c>
      <c r="C6824" s="1" t="s">
        <v>632</v>
      </c>
      <c r="D6824" s="1" t="s">
        <v>2055</v>
      </c>
      <c r="E6824" s="1" t="s">
        <v>2018</v>
      </c>
      <c r="F6824" s="16" t="n">
        <v>0</v>
      </c>
      <c r="G6824" s="16" t="n">
        <v>11559.52</v>
      </c>
      <c r="H6824" s="16" t="n">
        <v>11559.52</v>
      </c>
    </row>
    <row r="6825" customFormat="false" ht="15" hidden="false" customHeight="true" outlineLevel="0" collapsed="false">
      <c r="A6825" s="1" t="s">
        <v>9288</v>
      </c>
      <c r="B6825" s="1" t="s">
        <v>1289</v>
      </c>
      <c r="C6825" s="1" t="s">
        <v>2976</v>
      </c>
      <c r="D6825" s="1" t="s">
        <v>2021</v>
      </c>
      <c r="E6825" s="1" t="s">
        <v>2018</v>
      </c>
      <c r="F6825" s="16" t="n">
        <v>0</v>
      </c>
      <c r="G6825" s="16" t="n">
        <v>8498.11</v>
      </c>
      <c r="H6825" s="16" t="n">
        <v>8498.11</v>
      </c>
    </row>
    <row r="6826" customFormat="false" ht="15" hidden="false" customHeight="true" outlineLevel="0" collapsed="false">
      <c r="A6826" s="1" t="s">
        <v>9289</v>
      </c>
      <c r="B6826" s="1" t="s">
        <v>1488</v>
      </c>
      <c r="C6826" s="1" t="s">
        <v>2684</v>
      </c>
      <c r="D6826" s="1" t="s">
        <v>2017</v>
      </c>
      <c r="E6826" s="1" t="s">
        <v>2018</v>
      </c>
      <c r="F6826" s="16" t="n">
        <v>0</v>
      </c>
      <c r="G6826" s="16" t="n">
        <v>30810.68</v>
      </c>
      <c r="H6826" s="16" t="n">
        <v>30810.68</v>
      </c>
    </row>
    <row r="6827" customFormat="false" ht="15" hidden="false" customHeight="true" outlineLevel="0" collapsed="false">
      <c r="A6827" s="1" t="s">
        <v>9290</v>
      </c>
      <c r="B6827" s="1" t="s">
        <v>1420</v>
      </c>
      <c r="C6827" s="1" t="s">
        <v>2587</v>
      </c>
      <c r="D6827" s="1" t="s">
        <v>2055</v>
      </c>
      <c r="E6827" s="1" t="s">
        <v>2018</v>
      </c>
      <c r="F6827" s="16" t="n">
        <v>0</v>
      </c>
      <c r="G6827" s="16" t="n">
        <v>9828.24</v>
      </c>
      <c r="H6827" s="16" t="n">
        <v>9828.24</v>
      </c>
    </row>
    <row r="6828" customFormat="false" ht="15" hidden="false" customHeight="true" outlineLevel="0" collapsed="false">
      <c r="A6828" s="1" t="s">
        <v>9291</v>
      </c>
      <c r="B6828" s="1" t="s">
        <v>1107</v>
      </c>
      <c r="C6828" s="1" t="s">
        <v>4194</v>
      </c>
      <c r="D6828" s="1" t="s">
        <v>2021</v>
      </c>
      <c r="E6828" s="1" t="s">
        <v>2018</v>
      </c>
      <c r="F6828" s="16" t="n">
        <v>49</v>
      </c>
      <c r="G6828" s="16" t="n">
        <v>2374.52</v>
      </c>
      <c r="H6828" s="16" t="n">
        <v>2423.52</v>
      </c>
    </row>
    <row r="6829" customFormat="false" ht="15" hidden="false" customHeight="true" outlineLevel="0" collapsed="false">
      <c r="A6829" s="1" t="s">
        <v>9292</v>
      </c>
      <c r="B6829" s="1" t="s">
        <v>408</v>
      </c>
      <c r="C6829" s="1" t="s">
        <v>2892</v>
      </c>
      <c r="D6829" s="1" t="s">
        <v>2028</v>
      </c>
      <c r="E6829" s="1" t="s">
        <v>2018</v>
      </c>
      <c r="F6829" s="16" t="n">
        <v>0</v>
      </c>
      <c r="G6829" s="16" t="n">
        <v>5311.32</v>
      </c>
      <c r="H6829" s="16" t="n">
        <v>5311.32</v>
      </c>
    </row>
    <row r="6830" customFormat="false" ht="15" hidden="false" customHeight="true" outlineLevel="0" collapsed="false">
      <c r="A6830" s="1" t="s">
        <v>9293</v>
      </c>
      <c r="B6830" s="1" t="s">
        <v>589</v>
      </c>
      <c r="C6830" s="1" t="s">
        <v>497</v>
      </c>
      <c r="D6830" s="1" t="s">
        <v>2017</v>
      </c>
      <c r="E6830" s="1" t="s">
        <v>2018</v>
      </c>
      <c r="F6830" s="16" t="n">
        <v>99</v>
      </c>
      <c r="G6830" s="16" t="n">
        <v>1350.34</v>
      </c>
      <c r="H6830" s="16" t="n">
        <v>1449.34</v>
      </c>
    </row>
    <row r="6831" customFormat="false" ht="15" hidden="false" customHeight="true" outlineLevel="0" collapsed="false">
      <c r="A6831" s="1" t="s">
        <v>9294</v>
      </c>
      <c r="B6831" s="1" t="s">
        <v>1470</v>
      </c>
      <c r="C6831" s="1" t="s">
        <v>1383</v>
      </c>
      <c r="D6831" s="1" t="s">
        <v>2032</v>
      </c>
      <c r="E6831" s="1" t="s">
        <v>2022</v>
      </c>
      <c r="F6831" s="16" t="n">
        <v>0</v>
      </c>
      <c r="G6831" s="16" t="n">
        <v>5143.08</v>
      </c>
      <c r="H6831" s="16" t="n">
        <v>5143.08</v>
      </c>
    </row>
    <row r="6832" customFormat="false" ht="15" hidden="false" customHeight="true" outlineLevel="0" collapsed="false">
      <c r="A6832" s="1" t="s">
        <v>9295</v>
      </c>
      <c r="B6832" s="1" t="s">
        <v>1437</v>
      </c>
      <c r="C6832" s="1" t="s">
        <v>2086</v>
      </c>
      <c r="D6832" s="1" t="s">
        <v>2021</v>
      </c>
      <c r="E6832" s="1" t="s">
        <v>2018</v>
      </c>
      <c r="F6832" s="16" t="n">
        <v>0</v>
      </c>
      <c r="G6832" s="16" t="n">
        <v>8216.98</v>
      </c>
      <c r="H6832" s="16" t="n">
        <v>8216.98</v>
      </c>
    </row>
    <row r="6833" customFormat="false" ht="15" hidden="false" customHeight="true" outlineLevel="0" collapsed="false">
      <c r="A6833" s="1" t="s">
        <v>9296</v>
      </c>
      <c r="B6833" s="1" t="s">
        <v>1375</v>
      </c>
      <c r="C6833" s="1" t="s">
        <v>2361</v>
      </c>
      <c r="D6833" s="1" t="s">
        <v>2021</v>
      </c>
      <c r="E6833" s="1" t="s">
        <v>2018</v>
      </c>
      <c r="F6833" s="16" t="n">
        <v>0</v>
      </c>
      <c r="G6833" s="16" t="n">
        <v>9560.38</v>
      </c>
      <c r="H6833" s="16" t="n">
        <v>9560.38</v>
      </c>
    </row>
    <row r="6834" customFormat="false" ht="15" hidden="false" customHeight="true" outlineLevel="0" collapsed="false">
      <c r="A6834" s="1" t="s">
        <v>9297</v>
      </c>
      <c r="B6834" s="1" t="s">
        <v>1814</v>
      </c>
      <c r="C6834" s="1" t="s">
        <v>2386</v>
      </c>
      <c r="D6834" s="1" t="s">
        <v>2055</v>
      </c>
      <c r="E6834" s="1" t="s">
        <v>2018</v>
      </c>
      <c r="F6834" s="16" t="n">
        <v>79</v>
      </c>
      <c r="G6834" s="16" t="n">
        <v>675.24</v>
      </c>
      <c r="H6834" s="16" t="n">
        <v>754.24</v>
      </c>
    </row>
    <row r="6835" customFormat="false" ht="15" hidden="false" customHeight="true" outlineLevel="0" collapsed="false">
      <c r="A6835" s="1" t="s">
        <v>9298</v>
      </c>
      <c r="B6835" s="1" t="s">
        <v>1891</v>
      </c>
      <c r="C6835" s="1" t="s">
        <v>1760</v>
      </c>
      <c r="D6835" s="1" t="s">
        <v>2021</v>
      </c>
      <c r="E6835" s="1" t="s">
        <v>2018</v>
      </c>
      <c r="F6835" s="16" t="n">
        <v>49</v>
      </c>
      <c r="G6835" s="16" t="n">
        <v>809.55</v>
      </c>
      <c r="H6835" s="16" t="n">
        <v>858.55</v>
      </c>
    </row>
    <row r="6836" customFormat="false" ht="15" hidden="false" customHeight="true" outlineLevel="0" collapsed="false">
      <c r="A6836" s="1" t="s">
        <v>9299</v>
      </c>
      <c r="B6836" s="1" t="s">
        <v>586</v>
      </c>
      <c r="C6836" s="1" t="s">
        <v>581</v>
      </c>
      <c r="D6836" s="1" t="s">
        <v>2055</v>
      </c>
      <c r="E6836" s="1" t="s">
        <v>2018</v>
      </c>
      <c r="F6836" s="16" t="n">
        <v>0</v>
      </c>
      <c r="G6836" s="16" t="n">
        <v>9461.39</v>
      </c>
      <c r="H6836" s="16" t="n">
        <v>9461.39</v>
      </c>
    </row>
    <row r="6837" customFormat="false" ht="15" hidden="false" customHeight="true" outlineLevel="0" collapsed="false">
      <c r="A6837" s="1" t="s">
        <v>9300</v>
      </c>
      <c r="B6837" s="1" t="s">
        <v>1228</v>
      </c>
      <c r="C6837" s="1" t="s">
        <v>2062</v>
      </c>
      <c r="D6837" s="1" t="s">
        <v>2032</v>
      </c>
      <c r="E6837" s="1" t="s">
        <v>2018</v>
      </c>
      <c r="F6837" s="16" t="n">
        <v>79</v>
      </c>
      <c r="G6837" s="16" t="n">
        <v>1322.35</v>
      </c>
      <c r="H6837" s="16" t="n">
        <v>1401.35</v>
      </c>
    </row>
    <row r="6838" customFormat="false" ht="15" hidden="false" customHeight="true" outlineLevel="0" collapsed="false">
      <c r="A6838" s="1" t="s">
        <v>9301</v>
      </c>
      <c r="B6838" s="1" t="s">
        <v>1766</v>
      </c>
      <c r="C6838" s="1" t="s">
        <v>782</v>
      </c>
      <c r="D6838" s="1" t="s">
        <v>2032</v>
      </c>
      <c r="E6838" s="1" t="s">
        <v>2018</v>
      </c>
      <c r="F6838" s="16" t="n">
        <v>0</v>
      </c>
      <c r="G6838" s="16" t="n">
        <v>7530.88</v>
      </c>
      <c r="H6838" s="16" t="n">
        <v>7530.88</v>
      </c>
    </row>
    <row r="6839" customFormat="false" ht="15" hidden="false" customHeight="true" outlineLevel="0" collapsed="false">
      <c r="A6839" s="1" t="s">
        <v>9302</v>
      </c>
      <c r="B6839" s="1" t="s">
        <v>909</v>
      </c>
      <c r="C6839" s="1" t="s">
        <v>2525</v>
      </c>
      <c r="D6839" s="1" t="s">
        <v>2032</v>
      </c>
      <c r="E6839" s="1" t="s">
        <v>2022</v>
      </c>
      <c r="F6839" s="16" t="n">
        <v>0</v>
      </c>
      <c r="G6839" s="16" t="n">
        <v>5404.96</v>
      </c>
      <c r="H6839" s="16" t="n">
        <v>5404.96</v>
      </c>
    </row>
    <row r="6840" customFormat="false" ht="15" hidden="false" customHeight="true" outlineLevel="0" collapsed="false">
      <c r="A6840" s="1" t="s">
        <v>9303</v>
      </c>
      <c r="B6840" s="1" t="s">
        <v>1184</v>
      </c>
      <c r="C6840" s="1" t="s">
        <v>2030</v>
      </c>
      <c r="D6840" s="1" t="s">
        <v>2017</v>
      </c>
      <c r="E6840" s="1" t="s">
        <v>2045</v>
      </c>
      <c r="F6840" s="16" t="n">
        <v>0</v>
      </c>
      <c r="G6840" s="16" t="n">
        <v>2511.08</v>
      </c>
      <c r="H6840" s="16" t="n">
        <v>2511.08</v>
      </c>
    </row>
    <row r="6841" customFormat="false" ht="15" hidden="false" customHeight="true" outlineLevel="0" collapsed="false">
      <c r="A6841" s="1" t="s">
        <v>9304</v>
      </c>
      <c r="B6841" s="1" t="s">
        <v>1209</v>
      </c>
      <c r="C6841" s="1" t="s">
        <v>2122</v>
      </c>
      <c r="D6841" s="1" t="s">
        <v>2025</v>
      </c>
      <c r="E6841" s="1" t="s">
        <v>2018</v>
      </c>
      <c r="F6841" s="16" t="n">
        <v>99</v>
      </c>
      <c r="G6841" s="16" t="n">
        <v>280.03</v>
      </c>
      <c r="H6841" s="16" t="n">
        <v>379.03</v>
      </c>
    </row>
    <row r="6842" customFormat="false" ht="15" hidden="false" customHeight="true" outlineLevel="0" collapsed="false">
      <c r="A6842" s="1" t="s">
        <v>9305</v>
      </c>
      <c r="B6842" s="1" t="s">
        <v>1193</v>
      </c>
      <c r="C6842" s="1" t="s">
        <v>4493</v>
      </c>
      <c r="D6842" s="1" t="s">
        <v>2028</v>
      </c>
      <c r="E6842" s="1" t="s">
        <v>2018</v>
      </c>
      <c r="F6842" s="16" t="n">
        <v>0</v>
      </c>
      <c r="G6842" s="16" t="n">
        <v>7151.77</v>
      </c>
      <c r="H6842" s="16" t="n">
        <v>7151.77</v>
      </c>
    </row>
    <row r="6843" customFormat="false" ht="15" hidden="false" customHeight="true" outlineLevel="0" collapsed="false">
      <c r="A6843" s="1" t="s">
        <v>9306</v>
      </c>
      <c r="B6843" s="1" t="s">
        <v>1052</v>
      </c>
      <c r="C6843" s="1" t="s">
        <v>2712</v>
      </c>
      <c r="D6843" s="1" t="s">
        <v>2028</v>
      </c>
      <c r="E6843" s="1" t="s">
        <v>2045</v>
      </c>
      <c r="F6843" s="16" t="n">
        <v>0</v>
      </c>
      <c r="G6843" s="16" t="n">
        <v>2500.51</v>
      </c>
      <c r="H6843" s="16" t="n">
        <v>2500.51</v>
      </c>
    </row>
    <row r="6844" customFormat="false" ht="15" hidden="false" customHeight="true" outlineLevel="0" collapsed="false">
      <c r="A6844" s="1" t="s">
        <v>9307</v>
      </c>
      <c r="B6844" s="1" t="s">
        <v>1145</v>
      </c>
      <c r="C6844" s="1" t="s">
        <v>2845</v>
      </c>
      <c r="D6844" s="1" t="s">
        <v>2021</v>
      </c>
      <c r="E6844" s="1" t="s">
        <v>2018</v>
      </c>
      <c r="F6844" s="16" t="n">
        <v>49</v>
      </c>
      <c r="G6844" s="16" t="n">
        <v>840.7</v>
      </c>
      <c r="H6844" s="16" t="n">
        <v>889.7</v>
      </c>
    </row>
    <row r="6845" customFormat="false" ht="15" hidden="false" customHeight="true" outlineLevel="0" collapsed="false">
      <c r="A6845" s="1" t="s">
        <v>9308</v>
      </c>
      <c r="B6845" s="1" t="s">
        <v>1363</v>
      </c>
      <c r="C6845" s="1" t="s">
        <v>3450</v>
      </c>
      <c r="D6845" s="1" t="s">
        <v>2017</v>
      </c>
      <c r="E6845" s="1" t="s">
        <v>2018</v>
      </c>
      <c r="F6845" s="16" t="n">
        <v>0</v>
      </c>
      <c r="G6845" s="16" t="n">
        <v>4643.67</v>
      </c>
      <c r="H6845" s="16" t="n">
        <v>4643.67</v>
      </c>
    </row>
    <row r="6846" customFormat="false" ht="15" hidden="false" customHeight="true" outlineLevel="0" collapsed="false">
      <c r="A6846" s="1" t="s">
        <v>9309</v>
      </c>
      <c r="B6846" s="1" t="s">
        <v>447</v>
      </c>
      <c r="C6846" s="1" t="s">
        <v>3450</v>
      </c>
      <c r="D6846" s="1" t="s">
        <v>2017</v>
      </c>
      <c r="E6846" s="1" t="s">
        <v>2018</v>
      </c>
      <c r="F6846" s="16" t="n">
        <v>0</v>
      </c>
      <c r="G6846" s="16" t="n">
        <v>3142.61</v>
      </c>
      <c r="H6846" s="16" t="n">
        <v>3142.61</v>
      </c>
    </row>
    <row r="6847" customFormat="false" ht="15" hidden="false" customHeight="true" outlineLevel="0" collapsed="false">
      <c r="A6847" s="1" t="s">
        <v>9310</v>
      </c>
      <c r="B6847" s="1" t="s">
        <v>1593</v>
      </c>
      <c r="C6847" s="1" t="s">
        <v>2241</v>
      </c>
      <c r="D6847" s="1" t="s">
        <v>2017</v>
      </c>
      <c r="E6847" s="1" t="s">
        <v>2018</v>
      </c>
      <c r="F6847" s="16" t="n">
        <v>0</v>
      </c>
      <c r="G6847" s="16" t="n">
        <v>5514.76</v>
      </c>
      <c r="H6847" s="16" t="n">
        <v>5514.76</v>
      </c>
    </row>
    <row r="6848" customFormat="false" ht="15" hidden="false" customHeight="true" outlineLevel="0" collapsed="false">
      <c r="A6848" s="1" t="s">
        <v>9311</v>
      </c>
      <c r="B6848" s="1" t="s">
        <v>1862</v>
      </c>
      <c r="C6848" s="1" t="s">
        <v>3063</v>
      </c>
      <c r="D6848" s="1" t="s">
        <v>2021</v>
      </c>
      <c r="E6848" s="1" t="s">
        <v>2018</v>
      </c>
      <c r="F6848" s="16" t="n">
        <v>0</v>
      </c>
      <c r="G6848" s="16" t="n">
        <v>7982</v>
      </c>
      <c r="H6848" s="16" t="n">
        <v>7982</v>
      </c>
    </row>
    <row r="6849" customFormat="false" ht="15" hidden="false" customHeight="true" outlineLevel="0" collapsed="false">
      <c r="A6849" s="1" t="s">
        <v>9312</v>
      </c>
      <c r="B6849" s="1" t="s">
        <v>1610</v>
      </c>
      <c r="C6849" s="1" t="s">
        <v>554</v>
      </c>
      <c r="D6849" s="1" t="s">
        <v>2021</v>
      </c>
      <c r="E6849" s="1" t="s">
        <v>2045</v>
      </c>
      <c r="F6849" s="16" t="n">
        <v>0</v>
      </c>
      <c r="G6849" s="16" t="n">
        <v>10866.11</v>
      </c>
      <c r="H6849" s="16" t="n">
        <v>10866.11</v>
      </c>
    </row>
    <row r="6850" customFormat="false" ht="15" hidden="false" customHeight="true" outlineLevel="0" collapsed="false">
      <c r="A6850" s="1" t="s">
        <v>9313</v>
      </c>
      <c r="B6850" s="1" t="s">
        <v>1862</v>
      </c>
      <c r="C6850" s="1" t="s">
        <v>1822</v>
      </c>
      <c r="D6850" s="1" t="s">
        <v>2017</v>
      </c>
      <c r="E6850" s="1" t="s">
        <v>2045</v>
      </c>
      <c r="F6850" s="16" t="n">
        <v>0</v>
      </c>
      <c r="G6850" s="16" t="n">
        <v>17721.41</v>
      </c>
      <c r="H6850" s="16" t="n">
        <v>17721.41</v>
      </c>
    </row>
    <row r="6851" customFormat="false" ht="15" hidden="false" customHeight="true" outlineLevel="0" collapsed="false">
      <c r="A6851" s="1" t="s">
        <v>9314</v>
      </c>
      <c r="B6851" s="1" t="s">
        <v>875</v>
      </c>
      <c r="C6851" s="1" t="s">
        <v>2104</v>
      </c>
      <c r="D6851" s="1" t="s">
        <v>2025</v>
      </c>
      <c r="E6851" s="1" t="s">
        <v>2018</v>
      </c>
      <c r="F6851" s="16" t="n">
        <v>79</v>
      </c>
      <c r="G6851" s="16" t="n">
        <v>482.17</v>
      </c>
      <c r="H6851" s="16" t="n">
        <v>561.17</v>
      </c>
    </row>
    <row r="6852" customFormat="false" ht="15" hidden="false" customHeight="true" outlineLevel="0" collapsed="false">
      <c r="A6852" s="1" t="s">
        <v>9315</v>
      </c>
      <c r="B6852" s="1" t="s">
        <v>1025</v>
      </c>
      <c r="C6852" s="1" t="s">
        <v>1120</v>
      </c>
      <c r="D6852" s="1" t="s">
        <v>2021</v>
      </c>
      <c r="E6852" s="1" t="s">
        <v>2018</v>
      </c>
      <c r="F6852" s="16" t="n">
        <v>0</v>
      </c>
      <c r="G6852" s="16" t="n">
        <v>11275.77</v>
      </c>
      <c r="H6852" s="16" t="n">
        <v>11275.77</v>
      </c>
    </row>
    <row r="6853" customFormat="false" ht="15" hidden="false" customHeight="true" outlineLevel="0" collapsed="false">
      <c r="A6853" s="1" t="s">
        <v>9316</v>
      </c>
      <c r="B6853" s="1" t="s">
        <v>857</v>
      </c>
      <c r="C6853" s="1" t="s">
        <v>2785</v>
      </c>
      <c r="D6853" s="1" t="s">
        <v>2025</v>
      </c>
      <c r="E6853" s="1" t="s">
        <v>2018</v>
      </c>
      <c r="F6853" s="16" t="n">
        <v>0</v>
      </c>
      <c r="G6853" s="16" t="n">
        <v>11185.29</v>
      </c>
      <c r="H6853" s="16" t="n">
        <v>11185.29</v>
      </c>
    </row>
    <row r="6854" customFormat="false" ht="15" hidden="false" customHeight="true" outlineLevel="0" collapsed="false">
      <c r="A6854" s="1" t="s">
        <v>9317</v>
      </c>
      <c r="B6854" s="1" t="s">
        <v>726</v>
      </c>
      <c r="C6854" s="1" t="s">
        <v>2030</v>
      </c>
      <c r="D6854" s="1" t="s">
        <v>2028</v>
      </c>
      <c r="E6854" s="1" t="s">
        <v>2018</v>
      </c>
      <c r="F6854" s="16" t="n">
        <v>49</v>
      </c>
      <c r="G6854" s="16" t="n">
        <v>482.17</v>
      </c>
      <c r="H6854" s="16" t="n">
        <v>531.17</v>
      </c>
    </row>
    <row r="6855" customFormat="false" ht="15" hidden="false" customHeight="true" outlineLevel="0" collapsed="false">
      <c r="A6855" s="1" t="s">
        <v>9318</v>
      </c>
      <c r="B6855" s="1" t="s">
        <v>1677</v>
      </c>
      <c r="C6855" s="1" t="s">
        <v>283</v>
      </c>
      <c r="D6855" s="1" t="s">
        <v>2025</v>
      </c>
      <c r="E6855" s="1" t="s">
        <v>2018</v>
      </c>
      <c r="F6855" s="16" t="n">
        <v>0</v>
      </c>
      <c r="G6855" s="16" t="n">
        <v>3493.68</v>
      </c>
      <c r="H6855" s="16" t="n">
        <v>3493.68</v>
      </c>
    </row>
    <row r="6856" customFormat="false" ht="15" hidden="false" customHeight="true" outlineLevel="0" collapsed="false">
      <c r="A6856" s="1" t="s">
        <v>9319</v>
      </c>
      <c r="B6856" s="1" t="s">
        <v>468</v>
      </c>
      <c r="C6856" s="1" t="s">
        <v>1547</v>
      </c>
      <c r="D6856" s="1" t="s">
        <v>2017</v>
      </c>
      <c r="E6856" s="1" t="s">
        <v>2018</v>
      </c>
      <c r="F6856" s="16" t="n">
        <v>49</v>
      </c>
      <c r="G6856" s="16" t="n">
        <v>1362.85</v>
      </c>
      <c r="H6856" s="16" t="n">
        <v>1411.85</v>
      </c>
    </row>
    <row r="6857" customFormat="false" ht="15" hidden="false" customHeight="true" outlineLevel="0" collapsed="false">
      <c r="A6857" s="1" t="s">
        <v>9320</v>
      </c>
      <c r="B6857" s="1" t="s">
        <v>586</v>
      </c>
      <c r="C6857" s="1" t="s">
        <v>2313</v>
      </c>
      <c r="D6857" s="1" t="s">
        <v>2021</v>
      </c>
      <c r="E6857" s="1" t="s">
        <v>2018</v>
      </c>
      <c r="F6857" s="16" t="n">
        <v>0</v>
      </c>
      <c r="G6857" s="16" t="n">
        <v>6474.94</v>
      </c>
      <c r="H6857" s="16" t="n">
        <v>6474.94</v>
      </c>
    </row>
    <row r="6858" customFormat="false" ht="15" hidden="false" customHeight="true" outlineLevel="0" collapsed="false">
      <c r="A6858" s="1" t="s">
        <v>9321</v>
      </c>
      <c r="B6858" s="1" t="s">
        <v>1286</v>
      </c>
      <c r="C6858" s="1" t="s">
        <v>2773</v>
      </c>
      <c r="D6858" s="1" t="s">
        <v>2017</v>
      </c>
      <c r="E6858" s="1" t="s">
        <v>2018</v>
      </c>
      <c r="F6858" s="16" t="n">
        <v>0</v>
      </c>
      <c r="G6858" s="16" t="n">
        <v>3998.89</v>
      </c>
      <c r="H6858" s="16" t="n">
        <v>3998.89</v>
      </c>
    </row>
    <row r="6859" customFormat="false" ht="15" hidden="false" customHeight="true" outlineLevel="0" collapsed="false">
      <c r="A6859" s="1" t="s">
        <v>9322</v>
      </c>
      <c r="B6859" s="1" t="s">
        <v>800</v>
      </c>
      <c r="C6859" s="1" t="s">
        <v>1324</v>
      </c>
      <c r="D6859" s="1" t="s">
        <v>2025</v>
      </c>
      <c r="E6859" s="1" t="s">
        <v>2018</v>
      </c>
      <c r="F6859" s="16" t="n">
        <v>49</v>
      </c>
      <c r="G6859" s="16" t="n">
        <v>482.17</v>
      </c>
      <c r="H6859" s="16" t="n">
        <v>531.17</v>
      </c>
    </row>
    <row r="6860" customFormat="false" ht="15" hidden="false" customHeight="true" outlineLevel="0" collapsed="false">
      <c r="A6860" s="1" t="s">
        <v>9323</v>
      </c>
      <c r="B6860" s="1" t="s">
        <v>1041</v>
      </c>
      <c r="C6860" s="1" t="s">
        <v>2154</v>
      </c>
      <c r="D6860" s="1" t="s">
        <v>2025</v>
      </c>
      <c r="E6860" s="1" t="s">
        <v>2084</v>
      </c>
      <c r="F6860" s="16" t="n">
        <v>0</v>
      </c>
      <c r="G6860" s="16" t="n">
        <v>8927.45</v>
      </c>
      <c r="H6860" s="16" t="n">
        <v>8927.45</v>
      </c>
    </row>
    <row r="6861" customFormat="false" ht="15" hidden="false" customHeight="true" outlineLevel="0" collapsed="false">
      <c r="A6861" s="1" t="s">
        <v>9324</v>
      </c>
      <c r="B6861" s="1" t="s">
        <v>663</v>
      </c>
      <c r="C6861" s="1" t="s">
        <v>3677</v>
      </c>
      <c r="D6861" s="1" t="s">
        <v>2025</v>
      </c>
      <c r="E6861" s="1" t="s">
        <v>2018</v>
      </c>
      <c r="F6861" s="16" t="n">
        <v>79</v>
      </c>
      <c r="G6861" s="16" t="n">
        <v>1631.74</v>
      </c>
      <c r="H6861" s="16" t="n">
        <v>1710.74</v>
      </c>
    </row>
    <row r="6862" customFormat="false" ht="15" hidden="false" customHeight="true" outlineLevel="0" collapsed="false">
      <c r="A6862" s="1" t="s">
        <v>9325</v>
      </c>
      <c r="B6862" s="1" t="s">
        <v>1677</v>
      </c>
      <c r="C6862" s="1" t="s">
        <v>1303</v>
      </c>
      <c r="D6862" s="1" t="s">
        <v>2055</v>
      </c>
      <c r="E6862" s="1" t="s">
        <v>2022</v>
      </c>
      <c r="F6862" s="16" t="n">
        <v>99</v>
      </c>
      <c r="G6862" s="16" t="n">
        <v>862.99</v>
      </c>
      <c r="H6862" s="16" t="n">
        <v>961.99</v>
      </c>
    </row>
    <row r="6863" customFormat="false" ht="15" hidden="false" customHeight="true" outlineLevel="0" collapsed="false">
      <c r="A6863" s="1" t="s">
        <v>9326</v>
      </c>
      <c r="B6863" s="1" t="s">
        <v>1354</v>
      </c>
      <c r="C6863" s="1" t="s">
        <v>3120</v>
      </c>
      <c r="D6863" s="1" t="s">
        <v>2021</v>
      </c>
      <c r="E6863" s="1" t="s">
        <v>2018</v>
      </c>
      <c r="F6863" s="16" t="n">
        <v>49</v>
      </c>
      <c r="G6863" s="16" t="n">
        <v>750.27</v>
      </c>
      <c r="H6863" s="16" t="n">
        <v>799.27</v>
      </c>
    </row>
    <row r="6864" customFormat="false" ht="15" hidden="false" customHeight="true" outlineLevel="0" collapsed="false">
      <c r="A6864" s="1" t="s">
        <v>9327</v>
      </c>
      <c r="B6864" s="1" t="s">
        <v>970</v>
      </c>
      <c r="C6864" s="1" t="s">
        <v>2813</v>
      </c>
      <c r="D6864" s="1" t="s">
        <v>2021</v>
      </c>
      <c r="E6864" s="1" t="s">
        <v>2018</v>
      </c>
      <c r="F6864" s="16" t="n">
        <v>0</v>
      </c>
      <c r="G6864" s="16" t="n">
        <v>2538.11</v>
      </c>
      <c r="H6864" s="16" t="n">
        <v>2538.11</v>
      </c>
    </row>
    <row r="6865" customFormat="false" ht="15" hidden="false" customHeight="true" outlineLevel="0" collapsed="false">
      <c r="A6865" s="1" t="s">
        <v>9328</v>
      </c>
      <c r="B6865" s="1" t="s">
        <v>1047</v>
      </c>
      <c r="C6865" s="1" t="s">
        <v>1652</v>
      </c>
      <c r="D6865" s="1" t="s">
        <v>2025</v>
      </c>
      <c r="E6865" s="1" t="s">
        <v>2045</v>
      </c>
      <c r="F6865" s="16" t="n">
        <v>79</v>
      </c>
      <c r="G6865" s="16" t="n">
        <v>837.9</v>
      </c>
      <c r="H6865" s="16" t="n">
        <v>916.9</v>
      </c>
    </row>
    <row r="6866" customFormat="false" ht="15" hidden="false" customHeight="true" outlineLevel="0" collapsed="false">
      <c r="A6866" s="1" t="s">
        <v>9329</v>
      </c>
      <c r="B6866" s="1" t="s">
        <v>187</v>
      </c>
      <c r="C6866" s="1" t="s">
        <v>1259</v>
      </c>
      <c r="D6866" s="1" t="s">
        <v>2021</v>
      </c>
      <c r="E6866" s="1" t="s">
        <v>2018</v>
      </c>
      <c r="F6866" s="16" t="n">
        <v>0</v>
      </c>
      <c r="G6866" s="16" t="n">
        <v>7709.67</v>
      </c>
      <c r="H6866" s="16" t="n">
        <v>7709.67</v>
      </c>
    </row>
    <row r="6867" customFormat="false" ht="15" hidden="false" customHeight="true" outlineLevel="0" collapsed="false">
      <c r="A6867" s="1" t="s">
        <v>9330</v>
      </c>
      <c r="B6867" s="1" t="s">
        <v>1782</v>
      </c>
      <c r="C6867" s="1" t="s">
        <v>2152</v>
      </c>
      <c r="D6867" s="1" t="s">
        <v>2025</v>
      </c>
      <c r="E6867" s="1" t="s">
        <v>2018</v>
      </c>
      <c r="F6867" s="16" t="n">
        <v>0</v>
      </c>
      <c r="G6867" s="16" t="n">
        <v>7328.48</v>
      </c>
      <c r="H6867" s="16" t="n">
        <v>7328.48</v>
      </c>
    </row>
    <row r="6868" customFormat="false" ht="15" hidden="false" customHeight="true" outlineLevel="0" collapsed="false">
      <c r="A6868" s="1" t="s">
        <v>9331</v>
      </c>
      <c r="B6868" s="1" t="s">
        <v>1593</v>
      </c>
      <c r="C6868" s="1" t="s">
        <v>1111</v>
      </c>
      <c r="D6868" s="1" t="s">
        <v>2021</v>
      </c>
      <c r="E6868" s="1" t="s">
        <v>2018</v>
      </c>
      <c r="F6868" s="16" t="n">
        <v>79</v>
      </c>
      <c r="G6868" s="16" t="n">
        <v>2374.52</v>
      </c>
      <c r="H6868" s="16" t="n">
        <v>2453.52</v>
      </c>
    </row>
    <row r="6869" customFormat="false" ht="15" hidden="false" customHeight="true" outlineLevel="0" collapsed="false">
      <c r="A6869" s="1" t="s">
        <v>9332</v>
      </c>
      <c r="B6869" s="1" t="s">
        <v>527</v>
      </c>
      <c r="C6869" s="1" t="s">
        <v>2373</v>
      </c>
      <c r="D6869" s="1" t="s">
        <v>2017</v>
      </c>
      <c r="E6869" s="1" t="s">
        <v>2018</v>
      </c>
      <c r="F6869" s="16" t="n">
        <v>99</v>
      </c>
      <c r="G6869" s="16" t="n">
        <v>1395.82</v>
      </c>
      <c r="H6869" s="16" t="n">
        <v>1494.82</v>
      </c>
    </row>
    <row r="6870" customFormat="false" ht="15" hidden="false" customHeight="true" outlineLevel="0" collapsed="false">
      <c r="A6870" s="1" t="s">
        <v>9333</v>
      </c>
      <c r="B6870" s="1" t="s">
        <v>1512</v>
      </c>
      <c r="C6870" s="1" t="s">
        <v>647</v>
      </c>
      <c r="D6870" s="1" t="s">
        <v>2025</v>
      </c>
      <c r="E6870" s="1" t="s">
        <v>2018</v>
      </c>
      <c r="F6870" s="16" t="n">
        <v>99</v>
      </c>
      <c r="G6870" s="16" t="n">
        <v>1773.9</v>
      </c>
      <c r="H6870" s="16" t="n">
        <v>1872.9</v>
      </c>
    </row>
    <row r="6871" customFormat="false" ht="15" hidden="false" customHeight="true" outlineLevel="0" collapsed="false">
      <c r="A6871" s="1" t="s">
        <v>9334</v>
      </c>
      <c r="B6871" s="1" t="s">
        <v>566</v>
      </c>
      <c r="C6871" s="1" t="s">
        <v>2396</v>
      </c>
      <c r="D6871" s="1" t="s">
        <v>2025</v>
      </c>
      <c r="E6871" s="1" t="s">
        <v>2022</v>
      </c>
      <c r="F6871" s="16" t="n">
        <v>0</v>
      </c>
      <c r="G6871" s="16" t="n">
        <v>5091.79</v>
      </c>
      <c r="H6871" s="16" t="n">
        <v>5091.79</v>
      </c>
    </row>
    <row r="6872" customFormat="false" ht="15" hidden="false" customHeight="true" outlineLevel="0" collapsed="false">
      <c r="A6872" s="1" t="s">
        <v>9335</v>
      </c>
      <c r="B6872" s="1" t="s">
        <v>1881</v>
      </c>
      <c r="C6872" s="1" t="s">
        <v>9203</v>
      </c>
      <c r="D6872" s="1" t="s">
        <v>2017</v>
      </c>
      <c r="E6872" s="1" t="s">
        <v>2018</v>
      </c>
      <c r="F6872" s="16" t="n">
        <v>79</v>
      </c>
      <c r="G6872" s="16" t="n">
        <v>482.17</v>
      </c>
      <c r="H6872" s="16" t="n">
        <v>561.17</v>
      </c>
    </row>
    <row r="6873" customFormat="false" ht="15" hidden="false" customHeight="true" outlineLevel="0" collapsed="false">
      <c r="A6873" s="1" t="s">
        <v>9336</v>
      </c>
      <c r="B6873" s="1" t="s">
        <v>1747</v>
      </c>
      <c r="C6873" s="1" t="s">
        <v>833</v>
      </c>
      <c r="D6873" s="1" t="s">
        <v>2028</v>
      </c>
      <c r="E6873" s="1" t="s">
        <v>2018</v>
      </c>
      <c r="F6873" s="16" t="n">
        <v>0</v>
      </c>
      <c r="G6873" s="16" t="n">
        <v>6327.16</v>
      </c>
      <c r="H6873" s="16" t="n">
        <v>6327.16</v>
      </c>
    </row>
    <row r="6874" customFormat="false" ht="15" hidden="false" customHeight="true" outlineLevel="0" collapsed="false">
      <c r="A6874" s="1" t="s">
        <v>9337</v>
      </c>
      <c r="B6874" s="1" t="s">
        <v>1253</v>
      </c>
      <c r="C6874" s="1" t="s">
        <v>742</v>
      </c>
      <c r="D6874" s="1" t="s">
        <v>2025</v>
      </c>
      <c r="E6874" s="1" t="s">
        <v>2018</v>
      </c>
      <c r="F6874" s="16" t="n">
        <v>99</v>
      </c>
      <c r="G6874" s="16" t="n">
        <v>2142.79</v>
      </c>
      <c r="H6874" s="16" t="n">
        <v>2241.79</v>
      </c>
    </row>
    <row r="6875" customFormat="false" ht="15" hidden="false" customHeight="true" outlineLevel="0" collapsed="false">
      <c r="A6875" s="1" t="s">
        <v>9338</v>
      </c>
      <c r="B6875" s="1" t="s">
        <v>1052</v>
      </c>
      <c r="C6875" s="1" t="s">
        <v>1120</v>
      </c>
      <c r="D6875" s="1" t="s">
        <v>2017</v>
      </c>
      <c r="E6875" s="1" t="s">
        <v>2018</v>
      </c>
      <c r="F6875" s="16" t="n">
        <v>0</v>
      </c>
      <c r="G6875" s="16" t="n">
        <v>6061.59</v>
      </c>
      <c r="H6875" s="16" t="n">
        <v>6061.59</v>
      </c>
    </row>
    <row r="6876" customFormat="false" ht="15" hidden="false" customHeight="true" outlineLevel="0" collapsed="false">
      <c r="A6876" s="1" t="s">
        <v>9339</v>
      </c>
      <c r="B6876" s="1" t="s">
        <v>1052</v>
      </c>
      <c r="C6876" s="1" t="s">
        <v>2845</v>
      </c>
      <c r="D6876" s="1" t="s">
        <v>2017</v>
      </c>
      <c r="E6876" s="1" t="s">
        <v>2018</v>
      </c>
      <c r="F6876" s="16" t="n">
        <v>0</v>
      </c>
      <c r="G6876" s="16" t="n">
        <v>21574.74</v>
      </c>
      <c r="H6876" s="16" t="n">
        <v>21574.74</v>
      </c>
    </row>
    <row r="6877" customFormat="false" ht="15" hidden="false" customHeight="true" outlineLevel="0" collapsed="false">
      <c r="A6877" s="1" t="s">
        <v>9340</v>
      </c>
      <c r="B6877" s="1" t="s">
        <v>1090</v>
      </c>
      <c r="C6877" s="1" t="s">
        <v>3480</v>
      </c>
      <c r="D6877" s="1" t="s">
        <v>2017</v>
      </c>
      <c r="E6877" s="1" t="s">
        <v>2018</v>
      </c>
      <c r="F6877" s="16" t="n">
        <v>49</v>
      </c>
      <c r="G6877" s="16" t="n">
        <v>2452.12</v>
      </c>
      <c r="H6877" s="16" t="n">
        <v>2501.12</v>
      </c>
    </row>
    <row r="6878" customFormat="false" ht="15" hidden="false" customHeight="true" outlineLevel="0" collapsed="false">
      <c r="A6878" s="1" t="s">
        <v>9341</v>
      </c>
      <c r="B6878" s="1" t="s">
        <v>1151</v>
      </c>
      <c r="C6878" s="1" t="s">
        <v>2437</v>
      </c>
      <c r="D6878" s="1" t="s">
        <v>2025</v>
      </c>
      <c r="E6878" s="1" t="s">
        <v>2018</v>
      </c>
      <c r="F6878" s="16" t="n">
        <v>99</v>
      </c>
      <c r="G6878" s="16" t="n">
        <v>2137.07</v>
      </c>
      <c r="H6878" s="16" t="n">
        <v>2236.07</v>
      </c>
    </row>
    <row r="6879" customFormat="false" ht="15" hidden="false" customHeight="true" outlineLevel="0" collapsed="false">
      <c r="A6879" s="1" t="s">
        <v>9342</v>
      </c>
      <c r="B6879" s="1" t="s">
        <v>546</v>
      </c>
      <c r="C6879" s="1" t="s">
        <v>419</v>
      </c>
      <c r="D6879" s="1" t="s">
        <v>2025</v>
      </c>
      <c r="E6879" s="1" t="s">
        <v>2018</v>
      </c>
      <c r="F6879" s="16" t="n">
        <v>0</v>
      </c>
      <c r="G6879" s="16" t="n">
        <v>2788.87</v>
      </c>
      <c r="H6879" s="16" t="n">
        <v>2788.87</v>
      </c>
    </row>
    <row r="6880" customFormat="false" ht="15" hidden="false" customHeight="true" outlineLevel="0" collapsed="false">
      <c r="A6880" s="1" t="s">
        <v>9343</v>
      </c>
      <c r="B6880" s="1" t="s">
        <v>1151</v>
      </c>
      <c r="C6880" s="1" t="s">
        <v>3321</v>
      </c>
      <c r="D6880" s="1" t="s">
        <v>2025</v>
      </c>
      <c r="E6880" s="1" t="s">
        <v>2018</v>
      </c>
      <c r="F6880" s="16" t="n">
        <v>0</v>
      </c>
      <c r="G6880" s="16" t="n">
        <v>24126.26</v>
      </c>
      <c r="H6880" s="16" t="n">
        <v>24126.26</v>
      </c>
    </row>
    <row r="6881" customFormat="false" ht="15" hidden="false" customHeight="true" outlineLevel="0" collapsed="false">
      <c r="A6881" s="1" t="s">
        <v>9344</v>
      </c>
      <c r="B6881" s="1" t="s">
        <v>447</v>
      </c>
      <c r="C6881" s="1" t="s">
        <v>2170</v>
      </c>
      <c r="D6881" s="1" t="s">
        <v>2017</v>
      </c>
      <c r="E6881" s="1" t="s">
        <v>2018</v>
      </c>
      <c r="F6881" s="16" t="n">
        <v>0</v>
      </c>
      <c r="G6881" s="16" t="n">
        <v>7992.41</v>
      </c>
      <c r="H6881" s="16" t="n">
        <v>7992.41</v>
      </c>
    </row>
    <row r="6882" customFormat="false" ht="15" hidden="false" customHeight="true" outlineLevel="0" collapsed="false">
      <c r="A6882" s="1" t="s">
        <v>9345</v>
      </c>
      <c r="B6882" s="1" t="s">
        <v>1502</v>
      </c>
      <c r="C6882" s="1" t="s">
        <v>2972</v>
      </c>
      <c r="D6882" s="1" t="s">
        <v>2055</v>
      </c>
      <c r="E6882" s="1" t="s">
        <v>2045</v>
      </c>
      <c r="F6882" s="16" t="n">
        <v>0</v>
      </c>
      <c r="G6882" s="16" t="n">
        <v>2757.63</v>
      </c>
      <c r="H6882" s="16" t="n">
        <v>2757.63</v>
      </c>
    </row>
    <row r="6883" customFormat="false" ht="15" hidden="false" customHeight="true" outlineLevel="0" collapsed="false">
      <c r="A6883" s="1" t="s">
        <v>9346</v>
      </c>
      <c r="B6883" s="1" t="s">
        <v>1437</v>
      </c>
      <c r="C6883" s="1" t="s">
        <v>3210</v>
      </c>
      <c r="D6883" s="1" t="s">
        <v>2025</v>
      </c>
      <c r="E6883" s="1" t="s">
        <v>2018</v>
      </c>
      <c r="F6883" s="16" t="n">
        <v>0</v>
      </c>
      <c r="G6883" s="16" t="n">
        <v>2931.03</v>
      </c>
      <c r="H6883" s="16" t="n">
        <v>2931.03</v>
      </c>
    </row>
    <row r="6884" customFormat="false" ht="15" hidden="false" customHeight="true" outlineLevel="0" collapsed="false">
      <c r="A6884" s="1" t="s">
        <v>9347</v>
      </c>
      <c r="B6884" s="1" t="s">
        <v>1028</v>
      </c>
      <c r="C6884" s="1" t="s">
        <v>3575</v>
      </c>
      <c r="D6884" s="1" t="s">
        <v>2021</v>
      </c>
      <c r="E6884" s="1" t="s">
        <v>2018</v>
      </c>
      <c r="F6884" s="16" t="n">
        <v>0</v>
      </c>
      <c r="G6884" s="16" t="n">
        <v>7072.84</v>
      </c>
      <c r="H6884" s="16" t="n">
        <v>7072.84</v>
      </c>
    </row>
    <row r="6885" customFormat="false" ht="15" hidden="false" customHeight="true" outlineLevel="0" collapsed="false">
      <c r="A6885" s="1" t="s">
        <v>9348</v>
      </c>
      <c r="B6885" s="1" t="s">
        <v>1052</v>
      </c>
      <c r="C6885" s="1" t="s">
        <v>2330</v>
      </c>
      <c r="D6885" s="1" t="s">
        <v>2017</v>
      </c>
      <c r="E6885" s="1" t="s">
        <v>2018</v>
      </c>
      <c r="F6885" s="16" t="n">
        <v>0</v>
      </c>
      <c r="G6885" s="16" t="n">
        <v>14885.04</v>
      </c>
      <c r="H6885" s="16" t="n">
        <v>14885.04</v>
      </c>
    </row>
    <row r="6886" customFormat="false" ht="15" hidden="false" customHeight="true" outlineLevel="0" collapsed="false">
      <c r="A6886" s="1" t="s">
        <v>9349</v>
      </c>
      <c r="B6886" s="1" t="s">
        <v>668</v>
      </c>
      <c r="C6886" s="1" t="s">
        <v>1598</v>
      </c>
      <c r="D6886" s="1" t="s">
        <v>2025</v>
      </c>
      <c r="E6886" s="1" t="s">
        <v>2022</v>
      </c>
      <c r="F6886" s="16" t="n">
        <v>0</v>
      </c>
      <c r="G6886" s="16" t="n">
        <v>6749.65</v>
      </c>
      <c r="H6886" s="16" t="n">
        <v>6749.65</v>
      </c>
    </row>
    <row r="6887" customFormat="false" ht="15" hidden="false" customHeight="true" outlineLevel="0" collapsed="false">
      <c r="A6887" s="1" t="s">
        <v>9350</v>
      </c>
      <c r="B6887" s="1" t="s">
        <v>569</v>
      </c>
      <c r="C6887" s="1" t="s">
        <v>4679</v>
      </c>
      <c r="D6887" s="1" t="s">
        <v>2017</v>
      </c>
      <c r="E6887" s="1" t="s">
        <v>2018</v>
      </c>
      <c r="F6887" s="16" t="n">
        <v>99</v>
      </c>
      <c r="G6887" s="16" t="n">
        <v>1709.41</v>
      </c>
      <c r="H6887" s="16" t="n">
        <v>1808.41</v>
      </c>
    </row>
    <row r="6888" customFormat="false" ht="15" hidden="false" customHeight="true" outlineLevel="0" collapsed="false">
      <c r="A6888" s="1" t="s">
        <v>9351</v>
      </c>
      <c r="B6888" s="1" t="s">
        <v>968</v>
      </c>
      <c r="C6888" s="1" t="s">
        <v>2044</v>
      </c>
      <c r="D6888" s="1" t="s">
        <v>2032</v>
      </c>
      <c r="E6888" s="1" t="s">
        <v>2018</v>
      </c>
      <c r="F6888" s="16" t="n">
        <v>0</v>
      </c>
      <c r="G6888" s="16" t="n">
        <v>5311.32</v>
      </c>
      <c r="H6888" s="16" t="n">
        <v>5311.32</v>
      </c>
    </row>
    <row r="6889" customFormat="false" ht="15" hidden="false" customHeight="true" outlineLevel="0" collapsed="false">
      <c r="A6889" s="1" t="s">
        <v>9352</v>
      </c>
      <c r="B6889" s="1" t="s">
        <v>1820</v>
      </c>
      <c r="C6889" s="1" t="s">
        <v>314</v>
      </c>
      <c r="D6889" s="1" t="s">
        <v>2025</v>
      </c>
      <c r="E6889" s="1" t="s">
        <v>2018</v>
      </c>
      <c r="F6889" s="16" t="n">
        <v>99</v>
      </c>
      <c r="G6889" s="16" t="n">
        <v>2445.94</v>
      </c>
      <c r="H6889" s="16" t="n">
        <v>2544.94</v>
      </c>
    </row>
    <row r="6890" customFormat="false" ht="15" hidden="false" customHeight="true" outlineLevel="0" collapsed="false">
      <c r="A6890" s="1" t="s">
        <v>9353</v>
      </c>
      <c r="B6890" s="1" t="s">
        <v>255</v>
      </c>
      <c r="C6890" s="1" t="s">
        <v>2104</v>
      </c>
      <c r="D6890" s="1" t="s">
        <v>2032</v>
      </c>
      <c r="E6890" s="1" t="s">
        <v>2018</v>
      </c>
      <c r="F6890" s="16" t="n">
        <v>0</v>
      </c>
      <c r="G6890" s="16" t="n">
        <v>2793.04</v>
      </c>
      <c r="H6890" s="16" t="n">
        <v>2793.04</v>
      </c>
    </row>
    <row r="6891" customFormat="false" ht="15" hidden="false" customHeight="true" outlineLevel="0" collapsed="false">
      <c r="A6891" s="1" t="s">
        <v>9354</v>
      </c>
      <c r="B6891" s="1" t="s">
        <v>893</v>
      </c>
      <c r="C6891" s="1" t="s">
        <v>2160</v>
      </c>
      <c r="D6891" s="1" t="s">
        <v>2025</v>
      </c>
      <c r="E6891" s="1" t="s">
        <v>2022</v>
      </c>
      <c r="F6891" s="16" t="n">
        <v>99</v>
      </c>
      <c r="G6891" s="16" t="n">
        <v>1104.47</v>
      </c>
      <c r="H6891" s="16" t="n">
        <v>1203.47</v>
      </c>
    </row>
    <row r="6892" customFormat="false" ht="15" hidden="false" customHeight="true" outlineLevel="0" collapsed="false">
      <c r="A6892" s="1" t="s">
        <v>9355</v>
      </c>
      <c r="B6892" s="1" t="s">
        <v>1312</v>
      </c>
      <c r="C6892" s="1" t="s">
        <v>2464</v>
      </c>
      <c r="D6892" s="1" t="s">
        <v>2032</v>
      </c>
      <c r="E6892" s="1" t="s">
        <v>2022</v>
      </c>
      <c r="F6892" s="16" t="n">
        <v>0</v>
      </c>
      <c r="G6892" s="16" t="n">
        <v>13026.33</v>
      </c>
      <c r="H6892" s="16" t="n">
        <v>13026.33</v>
      </c>
    </row>
    <row r="6893" customFormat="false" ht="15" hidden="false" customHeight="true" outlineLevel="0" collapsed="false">
      <c r="A6893" s="1" t="s">
        <v>9356</v>
      </c>
      <c r="B6893" s="1" t="s">
        <v>1761</v>
      </c>
      <c r="C6893" s="1" t="s">
        <v>1878</v>
      </c>
      <c r="D6893" s="1" t="s">
        <v>2017</v>
      </c>
      <c r="E6893" s="1" t="s">
        <v>2018</v>
      </c>
      <c r="F6893" s="16" t="n">
        <v>99</v>
      </c>
      <c r="G6893" s="16" t="n">
        <v>1899.62</v>
      </c>
      <c r="H6893" s="16" t="n">
        <v>1998.62</v>
      </c>
    </row>
    <row r="6894" customFormat="false" ht="15" hidden="false" customHeight="true" outlineLevel="0" collapsed="false">
      <c r="A6894" s="1" t="s">
        <v>9357</v>
      </c>
      <c r="B6894" s="1" t="s">
        <v>154</v>
      </c>
      <c r="C6894" s="1" t="s">
        <v>3587</v>
      </c>
      <c r="D6894" s="1" t="s">
        <v>2017</v>
      </c>
      <c r="E6894" s="1" t="s">
        <v>2018</v>
      </c>
      <c r="F6894" s="16" t="n">
        <v>0</v>
      </c>
      <c r="G6894" s="16" t="n">
        <v>3237.51</v>
      </c>
      <c r="H6894" s="16" t="n">
        <v>3237.51</v>
      </c>
    </row>
    <row r="6895" customFormat="false" ht="15" hidden="false" customHeight="true" outlineLevel="0" collapsed="false">
      <c r="A6895" s="1" t="s">
        <v>9358</v>
      </c>
      <c r="B6895" s="1" t="s">
        <v>1468</v>
      </c>
      <c r="C6895" s="1" t="s">
        <v>334</v>
      </c>
      <c r="D6895" s="1" t="s">
        <v>2025</v>
      </c>
      <c r="E6895" s="1" t="s">
        <v>2018</v>
      </c>
      <c r="F6895" s="16" t="n">
        <v>0</v>
      </c>
      <c r="G6895" s="16" t="n">
        <v>6304.42</v>
      </c>
      <c r="H6895" s="16" t="n">
        <v>6304.42</v>
      </c>
    </row>
    <row r="6896" customFormat="false" ht="15" hidden="false" customHeight="true" outlineLevel="0" collapsed="false">
      <c r="A6896" s="1" t="s">
        <v>9359</v>
      </c>
      <c r="B6896" s="1" t="s">
        <v>1375</v>
      </c>
      <c r="C6896" s="1" t="s">
        <v>3101</v>
      </c>
      <c r="D6896" s="1" t="s">
        <v>2021</v>
      </c>
      <c r="E6896" s="1" t="s">
        <v>2018</v>
      </c>
      <c r="F6896" s="16" t="n">
        <v>49</v>
      </c>
      <c r="G6896" s="16" t="n">
        <v>2374.52</v>
      </c>
      <c r="H6896" s="16" t="n">
        <v>2423.52</v>
      </c>
    </row>
    <row r="6897" customFormat="false" ht="15" hidden="false" customHeight="true" outlineLevel="0" collapsed="false">
      <c r="A6897" s="1" t="s">
        <v>9360</v>
      </c>
      <c r="B6897" s="1" t="s">
        <v>1028</v>
      </c>
      <c r="C6897" s="1" t="s">
        <v>3204</v>
      </c>
      <c r="D6897" s="1" t="s">
        <v>2021</v>
      </c>
      <c r="E6897" s="1" t="s">
        <v>2018</v>
      </c>
      <c r="F6897" s="16" t="n">
        <v>49</v>
      </c>
      <c r="G6897" s="16" t="n">
        <v>964.34</v>
      </c>
      <c r="H6897" s="16" t="n">
        <v>1013.34</v>
      </c>
    </row>
    <row r="6898" customFormat="false" ht="15" hidden="false" customHeight="true" outlineLevel="0" collapsed="false">
      <c r="A6898" s="1" t="s">
        <v>9361</v>
      </c>
      <c r="B6898" s="1" t="s">
        <v>1440</v>
      </c>
      <c r="C6898" s="1" t="s">
        <v>1265</v>
      </c>
      <c r="D6898" s="1" t="s">
        <v>2025</v>
      </c>
      <c r="E6898" s="1" t="s">
        <v>2018</v>
      </c>
      <c r="F6898" s="16" t="n">
        <v>49</v>
      </c>
      <c r="G6898" s="16" t="n">
        <v>1523.18</v>
      </c>
      <c r="H6898" s="16" t="n">
        <v>1572.18</v>
      </c>
    </row>
    <row r="6899" customFormat="false" ht="15" hidden="false" customHeight="true" outlineLevel="0" collapsed="false">
      <c r="A6899" s="1" t="s">
        <v>9362</v>
      </c>
      <c r="B6899" s="1" t="s">
        <v>1107</v>
      </c>
      <c r="C6899" s="1" t="s">
        <v>2850</v>
      </c>
      <c r="D6899" s="1" t="s">
        <v>2028</v>
      </c>
      <c r="E6899" s="1" t="s">
        <v>2022</v>
      </c>
      <c r="F6899" s="16" t="n">
        <v>0</v>
      </c>
      <c r="G6899" s="16" t="n">
        <v>5406.86</v>
      </c>
      <c r="H6899" s="16" t="n">
        <v>5406.86</v>
      </c>
    </row>
    <row r="6900" customFormat="false" ht="15" hidden="false" customHeight="true" outlineLevel="0" collapsed="false">
      <c r="A6900" s="1" t="s">
        <v>9363</v>
      </c>
      <c r="B6900" s="1" t="s">
        <v>1069</v>
      </c>
      <c r="C6900" s="1" t="s">
        <v>1797</v>
      </c>
      <c r="D6900" s="1" t="s">
        <v>2017</v>
      </c>
      <c r="E6900" s="1" t="s">
        <v>2018</v>
      </c>
      <c r="F6900" s="16" t="n">
        <v>49</v>
      </c>
      <c r="G6900" s="16" t="n">
        <v>529.55</v>
      </c>
      <c r="H6900" s="16" t="n">
        <v>578.55</v>
      </c>
    </row>
    <row r="6901" customFormat="false" ht="15" hidden="false" customHeight="true" outlineLevel="0" collapsed="false">
      <c r="A6901" s="1" t="s">
        <v>9364</v>
      </c>
      <c r="B6901" s="1" t="s">
        <v>379</v>
      </c>
      <c r="C6901" s="1" t="s">
        <v>1573</v>
      </c>
      <c r="D6901" s="1" t="s">
        <v>2025</v>
      </c>
      <c r="E6901" s="1" t="s">
        <v>2018</v>
      </c>
      <c r="F6901" s="16" t="n">
        <v>49</v>
      </c>
      <c r="G6901" s="16" t="n">
        <v>1467.08</v>
      </c>
      <c r="H6901" s="16" t="n">
        <v>1516.08</v>
      </c>
    </row>
    <row r="6902" customFormat="false" ht="15" hidden="false" customHeight="true" outlineLevel="0" collapsed="false">
      <c r="A6902" s="1" t="s">
        <v>9365</v>
      </c>
      <c r="B6902" s="1" t="s">
        <v>1411</v>
      </c>
      <c r="C6902" s="1" t="s">
        <v>2747</v>
      </c>
      <c r="D6902" s="1" t="s">
        <v>2017</v>
      </c>
      <c r="E6902" s="1" t="s">
        <v>2018</v>
      </c>
      <c r="F6902" s="16" t="n">
        <v>0</v>
      </c>
      <c r="G6902" s="16" t="n">
        <v>11161.84</v>
      </c>
      <c r="H6902" s="16" t="n">
        <v>11161.84</v>
      </c>
    </row>
    <row r="6903" customFormat="false" ht="15" hidden="false" customHeight="true" outlineLevel="0" collapsed="false">
      <c r="A6903" s="1" t="s">
        <v>9366</v>
      </c>
      <c r="B6903" s="1" t="s">
        <v>1193</v>
      </c>
      <c r="C6903" s="1" t="s">
        <v>1649</v>
      </c>
      <c r="D6903" s="1" t="s">
        <v>2017</v>
      </c>
      <c r="E6903" s="1" t="s">
        <v>2018</v>
      </c>
      <c r="F6903" s="16" t="n">
        <v>99</v>
      </c>
      <c r="G6903" s="16" t="n">
        <v>1819.25</v>
      </c>
      <c r="H6903" s="16" t="n">
        <v>1918.25</v>
      </c>
    </row>
    <row r="6904" customFormat="false" ht="15" hidden="false" customHeight="true" outlineLevel="0" collapsed="false">
      <c r="A6904" s="1" t="s">
        <v>9367</v>
      </c>
      <c r="B6904" s="1" t="s">
        <v>1052</v>
      </c>
      <c r="C6904" s="1" t="s">
        <v>2237</v>
      </c>
      <c r="D6904" s="1" t="s">
        <v>2017</v>
      </c>
      <c r="E6904" s="1" t="s">
        <v>2018</v>
      </c>
      <c r="F6904" s="16" t="n">
        <v>99</v>
      </c>
      <c r="G6904" s="16" t="n">
        <v>2255.79</v>
      </c>
      <c r="H6904" s="16" t="n">
        <v>2354.79</v>
      </c>
    </row>
    <row r="6905" customFormat="false" ht="15" hidden="false" customHeight="true" outlineLevel="0" collapsed="false">
      <c r="A6905" s="1" t="s">
        <v>9368</v>
      </c>
      <c r="B6905" s="1" t="s">
        <v>1889</v>
      </c>
      <c r="C6905" s="1" t="s">
        <v>2263</v>
      </c>
      <c r="D6905" s="1" t="s">
        <v>2025</v>
      </c>
      <c r="E6905" s="1" t="s">
        <v>2018</v>
      </c>
      <c r="F6905" s="16" t="n">
        <v>0</v>
      </c>
      <c r="G6905" s="16" t="n">
        <v>6071.94</v>
      </c>
      <c r="H6905" s="16" t="n">
        <v>6071.94</v>
      </c>
    </row>
    <row r="6906" customFormat="false" ht="15" hidden="false" customHeight="true" outlineLevel="0" collapsed="false">
      <c r="A6906" s="1" t="s">
        <v>9369</v>
      </c>
      <c r="B6906" s="1" t="s">
        <v>1145</v>
      </c>
      <c r="C6906" s="1" t="s">
        <v>2867</v>
      </c>
      <c r="D6906" s="1" t="s">
        <v>2025</v>
      </c>
      <c r="E6906" s="1" t="s">
        <v>2022</v>
      </c>
      <c r="F6906" s="16" t="n">
        <v>0</v>
      </c>
      <c r="G6906" s="16" t="n">
        <v>17783.95</v>
      </c>
      <c r="H6906" s="16" t="n">
        <v>17783.95</v>
      </c>
    </row>
    <row r="6907" customFormat="false" ht="15" hidden="false" customHeight="true" outlineLevel="0" collapsed="false">
      <c r="A6907" s="1" t="s">
        <v>9370</v>
      </c>
      <c r="B6907" s="1" t="s">
        <v>1440</v>
      </c>
      <c r="C6907" s="1" t="s">
        <v>1472</v>
      </c>
      <c r="D6907" s="1" t="s">
        <v>2017</v>
      </c>
      <c r="E6907" s="1" t="s">
        <v>2018</v>
      </c>
      <c r="F6907" s="16" t="n">
        <v>0</v>
      </c>
      <c r="G6907" s="16" t="n">
        <v>3266.26</v>
      </c>
      <c r="H6907" s="16" t="n">
        <v>3266.26</v>
      </c>
    </row>
    <row r="6908" customFormat="false" ht="15" hidden="false" customHeight="true" outlineLevel="0" collapsed="false">
      <c r="A6908" s="1" t="s">
        <v>9371</v>
      </c>
      <c r="B6908" s="1" t="s">
        <v>1806</v>
      </c>
      <c r="C6908" s="1" t="s">
        <v>1106</v>
      </c>
      <c r="D6908" s="1" t="s">
        <v>2021</v>
      </c>
      <c r="E6908" s="1" t="s">
        <v>2018</v>
      </c>
      <c r="F6908" s="16" t="n">
        <v>49</v>
      </c>
      <c r="G6908" s="16" t="n">
        <v>1372.57</v>
      </c>
      <c r="H6908" s="16" t="n">
        <v>1421.57</v>
      </c>
    </row>
    <row r="6909" customFormat="false" ht="15" hidden="false" customHeight="true" outlineLevel="0" collapsed="false">
      <c r="A6909" s="1" t="s">
        <v>9372</v>
      </c>
      <c r="B6909" s="1" t="s">
        <v>1844</v>
      </c>
      <c r="C6909" s="1" t="s">
        <v>2180</v>
      </c>
      <c r="D6909" s="1" t="s">
        <v>2028</v>
      </c>
      <c r="E6909" s="1" t="s">
        <v>2018</v>
      </c>
      <c r="F6909" s="16" t="n">
        <v>0</v>
      </c>
      <c r="G6909" s="16" t="n">
        <v>23866.82</v>
      </c>
      <c r="H6909" s="16" t="n">
        <v>23866.82</v>
      </c>
    </row>
    <row r="6910" customFormat="false" ht="15" hidden="false" customHeight="true" outlineLevel="0" collapsed="false">
      <c r="A6910" s="1" t="s">
        <v>9373</v>
      </c>
      <c r="B6910" s="1" t="s">
        <v>1132</v>
      </c>
      <c r="C6910" s="1" t="s">
        <v>3314</v>
      </c>
      <c r="D6910" s="1" t="s">
        <v>2017</v>
      </c>
      <c r="E6910" s="1" t="s">
        <v>2018</v>
      </c>
      <c r="F6910" s="16" t="n">
        <v>49</v>
      </c>
      <c r="G6910" s="16" t="n">
        <v>750.27</v>
      </c>
      <c r="H6910" s="16" t="n">
        <v>799.27</v>
      </c>
    </row>
    <row r="6911" customFormat="false" ht="15" hidden="false" customHeight="true" outlineLevel="0" collapsed="false">
      <c r="A6911" s="1" t="s">
        <v>9374</v>
      </c>
      <c r="B6911" s="1" t="s">
        <v>798</v>
      </c>
      <c r="C6911" s="1" t="s">
        <v>283</v>
      </c>
      <c r="D6911" s="1" t="s">
        <v>2017</v>
      </c>
      <c r="E6911" s="1" t="s">
        <v>2018</v>
      </c>
      <c r="F6911" s="16" t="n">
        <v>49</v>
      </c>
      <c r="G6911" s="16" t="n">
        <v>1335.76</v>
      </c>
      <c r="H6911" s="16" t="n">
        <v>1384.76</v>
      </c>
    </row>
    <row r="6912" customFormat="false" ht="15" hidden="false" customHeight="true" outlineLevel="0" collapsed="false">
      <c r="A6912" s="1" t="s">
        <v>9375</v>
      </c>
      <c r="B6912" s="1" t="s">
        <v>1193</v>
      </c>
      <c r="C6912" s="1" t="s">
        <v>2170</v>
      </c>
      <c r="D6912" s="1" t="s">
        <v>2021</v>
      </c>
      <c r="E6912" s="1" t="s">
        <v>2018</v>
      </c>
      <c r="F6912" s="16" t="n">
        <v>0</v>
      </c>
      <c r="G6912" s="16" t="n">
        <v>5364.49</v>
      </c>
      <c r="H6912" s="16" t="n">
        <v>5364.49</v>
      </c>
    </row>
    <row r="6913" customFormat="false" ht="15" hidden="false" customHeight="true" outlineLevel="0" collapsed="false">
      <c r="A6913" s="1" t="s">
        <v>9376</v>
      </c>
      <c r="B6913" s="1" t="s">
        <v>1132</v>
      </c>
      <c r="C6913" s="1" t="s">
        <v>2955</v>
      </c>
      <c r="D6913" s="1" t="s">
        <v>2025</v>
      </c>
      <c r="E6913" s="1" t="s">
        <v>2018</v>
      </c>
      <c r="F6913" s="16" t="n">
        <v>0</v>
      </c>
      <c r="G6913" s="16" t="n">
        <v>3750.8</v>
      </c>
      <c r="H6913" s="16" t="n">
        <v>3750.8</v>
      </c>
    </row>
    <row r="6914" customFormat="false" ht="15" hidden="false" customHeight="true" outlineLevel="0" collapsed="false">
      <c r="A6914" s="1" t="s">
        <v>9377</v>
      </c>
      <c r="B6914" s="1" t="s">
        <v>1263</v>
      </c>
      <c r="C6914" s="1" t="s">
        <v>716</v>
      </c>
      <c r="D6914" s="1" t="s">
        <v>2055</v>
      </c>
      <c r="E6914" s="1" t="s">
        <v>2018</v>
      </c>
      <c r="F6914" s="16" t="n">
        <v>99</v>
      </c>
      <c r="G6914" s="16" t="n">
        <v>1446.51</v>
      </c>
      <c r="H6914" s="16" t="n">
        <v>1545.51</v>
      </c>
    </row>
    <row r="6915" customFormat="false" ht="15" hidden="false" customHeight="true" outlineLevel="0" collapsed="false">
      <c r="A6915" s="1" t="s">
        <v>9378</v>
      </c>
      <c r="B6915" s="1" t="s">
        <v>872</v>
      </c>
      <c r="C6915" s="1" t="s">
        <v>2569</v>
      </c>
      <c r="D6915" s="1" t="s">
        <v>2021</v>
      </c>
      <c r="E6915" s="1" t="s">
        <v>2018</v>
      </c>
      <c r="F6915" s="16" t="n">
        <v>0</v>
      </c>
      <c r="G6915" s="16" t="n">
        <v>2721.7</v>
      </c>
      <c r="H6915" s="16" t="n">
        <v>2721.7</v>
      </c>
    </row>
    <row r="6916" customFormat="false" ht="15" hidden="false" customHeight="true" outlineLevel="0" collapsed="false">
      <c r="A6916" s="1" t="s">
        <v>9379</v>
      </c>
      <c r="B6916" s="1" t="s">
        <v>1378</v>
      </c>
      <c r="C6916" s="1" t="s">
        <v>2744</v>
      </c>
      <c r="D6916" s="1" t="s">
        <v>2017</v>
      </c>
      <c r="E6916" s="1" t="s">
        <v>2018</v>
      </c>
      <c r="F6916" s="16" t="n">
        <v>0</v>
      </c>
      <c r="G6916" s="16" t="n">
        <v>12068.57</v>
      </c>
      <c r="H6916" s="16" t="n">
        <v>12068.57</v>
      </c>
    </row>
    <row r="6917" customFormat="false" ht="15" hidden="false" customHeight="true" outlineLevel="0" collapsed="false">
      <c r="A6917" s="1" t="s">
        <v>9380</v>
      </c>
      <c r="B6917" s="1" t="s">
        <v>1806</v>
      </c>
      <c r="C6917" s="1" t="s">
        <v>3050</v>
      </c>
      <c r="D6917" s="1" t="s">
        <v>2017</v>
      </c>
      <c r="E6917" s="1" t="s">
        <v>2018</v>
      </c>
      <c r="F6917" s="16" t="n">
        <v>0</v>
      </c>
      <c r="G6917" s="16" t="n">
        <v>7555.7</v>
      </c>
      <c r="H6917" s="16" t="n">
        <v>7555.7</v>
      </c>
    </row>
    <row r="6918" customFormat="false" ht="15" hidden="false" customHeight="true" outlineLevel="0" collapsed="false">
      <c r="A6918" s="1" t="s">
        <v>9381</v>
      </c>
      <c r="B6918" s="1" t="s">
        <v>284</v>
      </c>
      <c r="C6918" s="1" t="s">
        <v>792</v>
      </c>
      <c r="D6918" s="1" t="s">
        <v>2025</v>
      </c>
      <c r="E6918" s="1" t="s">
        <v>2018</v>
      </c>
      <c r="F6918" s="16" t="n">
        <v>0</v>
      </c>
      <c r="G6918" s="16" t="n">
        <v>4899.43</v>
      </c>
      <c r="H6918" s="16" t="n">
        <v>4899.43</v>
      </c>
    </row>
    <row r="6919" customFormat="false" ht="15" hidden="false" customHeight="true" outlineLevel="0" collapsed="false">
      <c r="A6919" s="1" t="s">
        <v>9382</v>
      </c>
      <c r="B6919" s="1" t="s">
        <v>1135</v>
      </c>
      <c r="C6919" s="1" t="s">
        <v>354</v>
      </c>
      <c r="D6919" s="1" t="s">
        <v>2025</v>
      </c>
      <c r="E6919" s="1" t="s">
        <v>2018</v>
      </c>
      <c r="F6919" s="16" t="n">
        <v>0</v>
      </c>
      <c r="G6919" s="16" t="n">
        <v>3826.89</v>
      </c>
      <c r="H6919" s="16" t="n">
        <v>3826.89</v>
      </c>
    </row>
    <row r="6920" customFormat="false" ht="15" hidden="false" customHeight="true" outlineLevel="0" collapsed="false">
      <c r="A6920" s="1" t="s">
        <v>9383</v>
      </c>
      <c r="B6920" s="1" t="s">
        <v>255</v>
      </c>
      <c r="C6920" s="1" t="s">
        <v>2089</v>
      </c>
      <c r="D6920" s="1" t="s">
        <v>2055</v>
      </c>
      <c r="E6920" s="1" t="s">
        <v>2018</v>
      </c>
      <c r="F6920" s="16" t="n">
        <v>79</v>
      </c>
      <c r="G6920" s="16" t="n">
        <v>295.59</v>
      </c>
      <c r="H6920" s="16" t="n">
        <v>374.59</v>
      </c>
    </row>
    <row r="6921" customFormat="false" ht="15" hidden="false" customHeight="true" outlineLevel="0" collapsed="false">
      <c r="A6921" s="1" t="s">
        <v>9384</v>
      </c>
      <c r="B6921" s="1" t="s">
        <v>785</v>
      </c>
      <c r="C6921" s="1" t="s">
        <v>2421</v>
      </c>
      <c r="D6921" s="1" t="s">
        <v>2028</v>
      </c>
      <c r="E6921" s="1" t="s">
        <v>2018</v>
      </c>
      <c r="F6921" s="16" t="n">
        <v>0</v>
      </c>
      <c r="G6921" s="16" t="n">
        <v>4232.15</v>
      </c>
      <c r="H6921" s="16" t="n">
        <v>4232.15</v>
      </c>
    </row>
    <row r="6922" customFormat="false" ht="15" hidden="false" customHeight="true" outlineLevel="0" collapsed="false">
      <c r="A6922" s="1" t="s">
        <v>9385</v>
      </c>
      <c r="B6922" s="1" t="s">
        <v>1107</v>
      </c>
      <c r="C6922" s="1" t="s">
        <v>2858</v>
      </c>
      <c r="D6922" s="1" t="s">
        <v>2017</v>
      </c>
      <c r="E6922" s="1" t="s">
        <v>2018</v>
      </c>
      <c r="F6922" s="16" t="n">
        <v>0</v>
      </c>
      <c r="G6922" s="16" t="n">
        <v>22080.55</v>
      </c>
      <c r="H6922" s="16" t="n">
        <v>22080.55</v>
      </c>
    </row>
    <row r="6923" customFormat="false" ht="15" hidden="false" customHeight="true" outlineLevel="0" collapsed="false">
      <c r="A6923" s="1" t="s">
        <v>9386</v>
      </c>
      <c r="B6923" s="1" t="s">
        <v>1522</v>
      </c>
      <c r="C6923" s="1" t="s">
        <v>2396</v>
      </c>
      <c r="D6923" s="1" t="s">
        <v>2025</v>
      </c>
      <c r="E6923" s="1" t="s">
        <v>2018</v>
      </c>
      <c r="F6923" s="16" t="n">
        <v>99</v>
      </c>
      <c r="G6923" s="16" t="n">
        <v>2035.55</v>
      </c>
      <c r="H6923" s="16" t="n">
        <v>2134.55</v>
      </c>
    </row>
    <row r="6924" customFormat="false" ht="15" hidden="false" customHeight="true" outlineLevel="0" collapsed="false">
      <c r="A6924" s="1" t="s">
        <v>9387</v>
      </c>
      <c r="B6924" s="1" t="s">
        <v>1351</v>
      </c>
      <c r="C6924" s="1" t="s">
        <v>2137</v>
      </c>
      <c r="D6924" s="1" t="s">
        <v>2017</v>
      </c>
      <c r="E6924" s="1" t="s">
        <v>2018</v>
      </c>
      <c r="F6924" s="16" t="n">
        <v>79</v>
      </c>
      <c r="G6924" s="16" t="n">
        <v>2255.79</v>
      </c>
      <c r="H6924" s="16" t="n">
        <v>2334.79</v>
      </c>
    </row>
    <row r="6925" customFormat="false" ht="15" hidden="false" customHeight="true" outlineLevel="0" collapsed="false">
      <c r="A6925" s="1" t="s">
        <v>9388</v>
      </c>
      <c r="B6925" s="1" t="s">
        <v>923</v>
      </c>
      <c r="C6925" s="1" t="s">
        <v>2845</v>
      </c>
      <c r="D6925" s="1" t="s">
        <v>2017</v>
      </c>
      <c r="E6925" s="1" t="s">
        <v>2018</v>
      </c>
      <c r="F6925" s="16" t="n">
        <v>0</v>
      </c>
      <c r="G6925" s="16" t="n">
        <v>7249.55</v>
      </c>
      <c r="H6925" s="16" t="n">
        <v>7249.55</v>
      </c>
    </row>
    <row r="6926" customFormat="false" ht="15" hidden="false" customHeight="true" outlineLevel="0" collapsed="false">
      <c r="A6926" s="1" t="s">
        <v>9389</v>
      </c>
      <c r="B6926" s="1" t="s">
        <v>589</v>
      </c>
      <c r="C6926" s="1" t="s">
        <v>2440</v>
      </c>
      <c r="D6926" s="1" t="s">
        <v>2017</v>
      </c>
      <c r="E6926" s="1" t="s">
        <v>2018</v>
      </c>
      <c r="F6926" s="16" t="n">
        <v>0</v>
      </c>
      <c r="G6926" s="16" t="n">
        <v>11545.96</v>
      </c>
      <c r="H6926" s="16" t="n">
        <v>11545.96</v>
      </c>
    </row>
    <row r="6927" customFormat="false" ht="15" hidden="false" customHeight="true" outlineLevel="0" collapsed="false">
      <c r="A6927" s="1" t="s">
        <v>9390</v>
      </c>
      <c r="B6927" s="1" t="s">
        <v>1292</v>
      </c>
      <c r="C6927" s="1" t="s">
        <v>817</v>
      </c>
      <c r="D6927" s="1" t="s">
        <v>2025</v>
      </c>
      <c r="E6927" s="1" t="s">
        <v>2018</v>
      </c>
      <c r="F6927" s="16" t="n">
        <v>0</v>
      </c>
      <c r="G6927" s="16" t="n">
        <v>5660.08</v>
      </c>
      <c r="H6927" s="16" t="n">
        <v>5660.08</v>
      </c>
    </row>
    <row r="6928" customFormat="false" ht="15" hidden="false" customHeight="true" outlineLevel="0" collapsed="false">
      <c r="A6928" s="1" t="s">
        <v>9391</v>
      </c>
      <c r="B6928" s="1" t="s">
        <v>895</v>
      </c>
      <c r="C6928" s="1" t="s">
        <v>511</v>
      </c>
      <c r="D6928" s="1" t="s">
        <v>2017</v>
      </c>
      <c r="E6928" s="1" t="s">
        <v>2022</v>
      </c>
      <c r="F6928" s="16" t="n">
        <v>0</v>
      </c>
      <c r="G6928" s="16" t="n">
        <v>12971.37</v>
      </c>
      <c r="H6928" s="16" t="n">
        <v>12971.37</v>
      </c>
    </row>
    <row r="6929" customFormat="false" ht="15" hidden="false" customHeight="true" outlineLevel="0" collapsed="false">
      <c r="A6929" s="1" t="s">
        <v>9392</v>
      </c>
      <c r="B6929" s="1" t="s">
        <v>1420</v>
      </c>
      <c r="C6929" s="1" t="s">
        <v>3224</v>
      </c>
      <c r="D6929" s="1" t="s">
        <v>2021</v>
      </c>
      <c r="E6929" s="1" t="s">
        <v>2018</v>
      </c>
      <c r="F6929" s="16" t="n">
        <v>49</v>
      </c>
      <c r="G6929" s="16" t="n">
        <v>2390.13</v>
      </c>
      <c r="H6929" s="16" t="n">
        <v>2439.13</v>
      </c>
    </row>
    <row r="6930" customFormat="false" ht="15" hidden="false" customHeight="true" outlineLevel="0" collapsed="false">
      <c r="A6930" s="1" t="s">
        <v>9393</v>
      </c>
      <c r="B6930" s="1" t="s">
        <v>893</v>
      </c>
      <c r="C6930" s="1" t="s">
        <v>2446</v>
      </c>
      <c r="D6930" s="1" t="s">
        <v>2032</v>
      </c>
      <c r="E6930" s="1" t="s">
        <v>2018</v>
      </c>
      <c r="F6930" s="16" t="n">
        <v>79</v>
      </c>
      <c r="G6930" s="16" t="n">
        <v>280.03</v>
      </c>
      <c r="H6930" s="16" t="n">
        <v>359.03</v>
      </c>
    </row>
    <row r="6931" customFormat="false" ht="15" hidden="false" customHeight="true" outlineLevel="0" collapsed="false">
      <c r="A6931" s="1" t="s">
        <v>9394</v>
      </c>
      <c r="B6931" s="1" t="s">
        <v>433</v>
      </c>
      <c r="C6931" s="1" t="s">
        <v>1833</v>
      </c>
      <c r="D6931" s="1" t="s">
        <v>2055</v>
      </c>
      <c r="E6931" s="1" t="s">
        <v>2018</v>
      </c>
      <c r="F6931" s="16" t="n">
        <v>0</v>
      </c>
      <c r="G6931" s="16" t="n">
        <v>7438.04</v>
      </c>
      <c r="H6931" s="16" t="n">
        <v>7438.04</v>
      </c>
    </row>
    <row r="6932" customFormat="false" ht="15" hidden="false" customHeight="true" outlineLevel="0" collapsed="false">
      <c r="A6932" s="1" t="s">
        <v>9395</v>
      </c>
      <c r="B6932" s="1" t="s">
        <v>360</v>
      </c>
      <c r="C6932" s="1" t="s">
        <v>2819</v>
      </c>
      <c r="D6932" s="1" t="s">
        <v>2055</v>
      </c>
      <c r="E6932" s="1" t="s">
        <v>2018</v>
      </c>
      <c r="F6932" s="16" t="n">
        <v>0</v>
      </c>
      <c r="G6932" s="16" t="n">
        <v>6592.74</v>
      </c>
      <c r="H6932" s="16" t="n">
        <v>6592.74</v>
      </c>
    </row>
    <row r="6933" customFormat="false" ht="15" hidden="false" customHeight="true" outlineLevel="0" collapsed="false">
      <c r="A6933" s="1" t="s">
        <v>9396</v>
      </c>
      <c r="B6933" s="1" t="s">
        <v>740</v>
      </c>
      <c r="C6933" s="1" t="s">
        <v>644</v>
      </c>
      <c r="D6933" s="1" t="s">
        <v>2025</v>
      </c>
      <c r="E6933" s="1" t="s">
        <v>2018</v>
      </c>
      <c r="F6933" s="16" t="n">
        <v>0</v>
      </c>
      <c r="G6933" s="16" t="n">
        <v>3801.17</v>
      </c>
      <c r="H6933" s="16" t="n">
        <v>3801.17</v>
      </c>
    </row>
    <row r="6934" customFormat="false" ht="15" hidden="false" customHeight="true" outlineLevel="0" collapsed="false">
      <c r="A6934" s="1" t="s">
        <v>9397</v>
      </c>
      <c r="B6934" s="1" t="s">
        <v>976</v>
      </c>
      <c r="C6934" s="1" t="s">
        <v>4901</v>
      </c>
      <c r="D6934" s="1" t="s">
        <v>2032</v>
      </c>
      <c r="E6934" s="1" t="s">
        <v>2045</v>
      </c>
      <c r="F6934" s="16" t="n">
        <v>99</v>
      </c>
      <c r="G6934" s="16" t="n">
        <v>1229.53</v>
      </c>
      <c r="H6934" s="16" t="n">
        <v>1328.53</v>
      </c>
    </row>
    <row r="6935" customFormat="false" ht="15" hidden="false" customHeight="true" outlineLevel="0" collapsed="false">
      <c r="A6935" s="1" t="s">
        <v>9398</v>
      </c>
      <c r="B6935" s="1" t="s">
        <v>433</v>
      </c>
      <c r="C6935" s="1" t="s">
        <v>1907</v>
      </c>
      <c r="D6935" s="1" t="s">
        <v>2017</v>
      </c>
      <c r="E6935" s="1" t="s">
        <v>2018</v>
      </c>
      <c r="F6935" s="16" t="n">
        <v>99</v>
      </c>
      <c r="G6935" s="16" t="n">
        <v>637.73</v>
      </c>
      <c r="H6935" s="16" t="n">
        <v>736.73</v>
      </c>
    </row>
    <row r="6936" customFormat="false" ht="15" hidden="false" customHeight="true" outlineLevel="0" collapsed="false">
      <c r="A6936" s="1" t="s">
        <v>9399</v>
      </c>
      <c r="B6936" s="1" t="s">
        <v>945</v>
      </c>
      <c r="C6936" s="1" t="s">
        <v>1120</v>
      </c>
      <c r="D6936" s="1" t="s">
        <v>2032</v>
      </c>
      <c r="E6936" s="1" t="s">
        <v>2018</v>
      </c>
      <c r="F6936" s="16" t="n">
        <v>0</v>
      </c>
      <c r="G6936" s="16" t="n">
        <v>18136.21</v>
      </c>
      <c r="H6936" s="16" t="n">
        <v>18136.21</v>
      </c>
    </row>
    <row r="6937" customFormat="false" ht="15" hidden="false" customHeight="true" outlineLevel="0" collapsed="false">
      <c r="A6937" s="1" t="s">
        <v>9400</v>
      </c>
      <c r="B6937" s="1" t="s">
        <v>1510</v>
      </c>
      <c r="C6937" s="1" t="s">
        <v>3201</v>
      </c>
      <c r="D6937" s="1" t="s">
        <v>2017</v>
      </c>
      <c r="E6937" s="1" t="s">
        <v>2018</v>
      </c>
      <c r="F6937" s="16" t="n">
        <v>0</v>
      </c>
      <c r="G6937" s="16" t="n">
        <v>10779.31</v>
      </c>
      <c r="H6937" s="16" t="n">
        <v>10779.31</v>
      </c>
    </row>
    <row r="6938" customFormat="false" ht="15" hidden="false" customHeight="true" outlineLevel="0" collapsed="false">
      <c r="A6938" s="1" t="s">
        <v>9401</v>
      </c>
      <c r="B6938" s="1" t="s">
        <v>898</v>
      </c>
      <c r="C6938" s="1" t="s">
        <v>887</v>
      </c>
      <c r="D6938" s="1" t="s">
        <v>2021</v>
      </c>
      <c r="E6938" s="1" t="s">
        <v>2018</v>
      </c>
      <c r="F6938" s="16" t="n">
        <v>0</v>
      </c>
      <c r="G6938" s="16" t="n">
        <v>2587.84</v>
      </c>
      <c r="H6938" s="16" t="n">
        <v>2587.84</v>
      </c>
    </row>
    <row r="6939" customFormat="false" ht="15" hidden="false" customHeight="true" outlineLevel="0" collapsed="false">
      <c r="A6939" s="1" t="s">
        <v>9402</v>
      </c>
      <c r="B6939" s="1" t="s">
        <v>1809</v>
      </c>
      <c r="C6939" s="1" t="s">
        <v>2118</v>
      </c>
      <c r="D6939" s="1" t="s">
        <v>2055</v>
      </c>
      <c r="E6939" s="1" t="s">
        <v>2045</v>
      </c>
      <c r="F6939" s="16" t="n">
        <v>0</v>
      </c>
      <c r="G6939" s="16" t="n">
        <v>2718.51</v>
      </c>
      <c r="H6939" s="16" t="n">
        <v>2718.51</v>
      </c>
    </row>
    <row r="6940" customFormat="false" ht="15" hidden="false" customHeight="true" outlineLevel="0" collapsed="false">
      <c r="A6940" s="1" t="s">
        <v>9403</v>
      </c>
      <c r="B6940" s="1" t="s">
        <v>1668</v>
      </c>
      <c r="C6940" s="1" t="s">
        <v>2249</v>
      </c>
      <c r="D6940" s="1" t="s">
        <v>2017</v>
      </c>
      <c r="E6940" s="1" t="s">
        <v>2045</v>
      </c>
      <c r="F6940" s="16" t="n">
        <v>0</v>
      </c>
      <c r="G6940" s="16" t="n">
        <v>15774.91</v>
      </c>
      <c r="H6940" s="16" t="n">
        <v>15774.91</v>
      </c>
    </row>
    <row r="6941" customFormat="false" ht="15" hidden="false" customHeight="true" outlineLevel="0" collapsed="false">
      <c r="A6941" s="1" t="s">
        <v>9404</v>
      </c>
      <c r="B6941" s="1" t="s">
        <v>1398</v>
      </c>
      <c r="C6941" s="1" t="s">
        <v>2091</v>
      </c>
      <c r="D6941" s="1" t="s">
        <v>2017</v>
      </c>
      <c r="E6941" s="1" t="s">
        <v>2018</v>
      </c>
      <c r="F6941" s="16" t="n">
        <v>0</v>
      </c>
      <c r="G6941" s="16" t="n">
        <v>6671.62</v>
      </c>
      <c r="H6941" s="16" t="n">
        <v>6671.62</v>
      </c>
    </row>
    <row r="6942" customFormat="false" ht="15" hidden="false" customHeight="true" outlineLevel="0" collapsed="false">
      <c r="A6942" s="1" t="s">
        <v>9405</v>
      </c>
      <c r="B6942" s="1" t="s">
        <v>1393</v>
      </c>
      <c r="C6942" s="1" t="s">
        <v>2418</v>
      </c>
      <c r="D6942" s="1" t="s">
        <v>2017</v>
      </c>
      <c r="E6942" s="1" t="s">
        <v>2018</v>
      </c>
      <c r="F6942" s="16" t="n">
        <v>0</v>
      </c>
      <c r="G6942" s="16" t="n">
        <v>14625.72</v>
      </c>
      <c r="H6942" s="16" t="n">
        <v>14625.72</v>
      </c>
    </row>
    <row r="6943" customFormat="false" ht="15" hidden="false" customHeight="true" outlineLevel="0" collapsed="false">
      <c r="A6943" s="1" t="s">
        <v>9406</v>
      </c>
      <c r="B6943" s="1" t="s">
        <v>1723</v>
      </c>
      <c r="C6943" s="1" t="s">
        <v>2267</v>
      </c>
      <c r="D6943" s="1" t="s">
        <v>2025</v>
      </c>
      <c r="E6943" s="1" t="s">
        <v>2018</v>
      </c>
      <c r="F6943" s="16" t="n">
        <v>0</v>
      </c>
      <c r="G6943" s="16" t="n">
        <v>5207.1</v>
      </c>
      <c r="H6943" s="16" t="n">
        <v>5207.1</v>
      </c>
    </row>
    <row r="6944" customFormat="false" ht="15" hidden="false" customHeight="true" outlineLevel="0" collapsed="false">
      <c r="A6944" s="1" t="s">
        <v>9407</v>
      </c>
      <c r="B6944" s="1" t="s">
        <v>1723</v>
      </c>
      <c r="C6944" s="1" t="s">
        <v>2525</v>
      </c>
      <c r="D6944" s="1" t="s">
        <v>2017</v>
      </c>
      <c r="E6944" s="1" t="s">
        <v>2018</v>
      </c>
      <c r="F6944" s="16" t="n">
        <v>49</v>
      </c>
      <c r="G6944" s="16" t="n">
        <v>482.17</v>
      </c>
      <c r="H6944" s="16" t="n">
        <v>531.17</v>
      </c>
    </row>
    <row r="6945" customFormat="false" ht="15" hidden="false" customHeight="true" outlineLevel="0" collapsed="false">
      <c r="A6945" s="1" t="s">
        <v>9408</v>
      </c>
      <c r="B6945" s="1" t="s">
        <v>1871</v>
      </c>
      <c r="C6945" s="1" t="s">
        <v>539</v>
      </c>
      <c r="D6945" s="1" t="s">
        <v>2017</v>
      </c>
      <c r="E6945" s="1" t="s">
        <v>2018</v>
      </c>
      <c r="F6945" s="16" t="n">
        <v>0</v>
      </c>
      <c r="G6945" s="16" t="n">
        <v>15845</v>
      </c>
      <c r="H6945" s="16" t="n">
        <v>15845</v>
      </c>
    </row>
    <row r="6946" customFormat="false" ht="15" hidden="false" customHeight="true" outlineLevel="0" collapsed="false">
      <c r="A6946" s="1" t="s">
        <v>9409</v>
      </c>
      <c r="B6946" s="1" t="s">
        <v>1214</v>
      </c>
      <c r="C6946" s="1" t="s">
        <v>2425</v>
      </c>
      <c r="D6946" s="1" t="s">
        <v>2032</v>
      </c>
      <c r="E6946" s="1" t="s">
        <v>2018</v>
      </c>
      <c r="F6946" s="16" t="n">
        <v>79</v>
      </c>
      <c r="G6946" s="16" t="n">
        <v>482.17</v>
      </c>
      <c r="H6946" s="16" t="n">
        <v>561.17</v>
      </c>
    </row>
    <row r="6947" customFormat="false" ht="15" hidden="false" customHeight="true" outlineLevel="0" collapsed="false">
      <c r="A6947" s="1" t="s">
        <v>9410</v>
      </c>
      <c r="B6947" s="1" t="s">
        <v>1889</v>
      </c>
      <c r="C6947" s="1" t="s">
        <v>1576</v>
      </c>
      <c r="D6947" s="1" t="s">
        <v>2025</v>
      </c>
      <c r="E6947" s="1" t="s">
        <v>2018</v>
      </c>
      <c r="F6947" s="16" t="n">
        <v>0</v>
      </c>
      <c r="G6947" s="16" t="n">
        <v>18498.79</v>
      </c>
      <c r="H6947" s="16" t="n">
        <v>18498.79</v>
      </c>
    </row>
    <row r="6948" customFormat="false" ht="15" hidden="false" customHeight="true" outlineLevel="0" collapsed="false">
      <c r="A6948" s="1" t="s">
        <v>9411</v>
      </c>
      <c r="B6948" s="1" t="s">
        <v>1610</v>
      </c>
      <c r="C6948" s="1" t="s">
        <v>2850</v>
      </c>
      <c r="D6948" s="1" t="s">
        <v>2021</v>
      </c>
      <c r="E6948" s="1" t="s">
        <v>2018</v>
      </c>
      <c r="F6948" s="16" t="n">
        <v>0</v>
      </c>
      <c r="G6948" s="16" t="n">
        <v>46184.06</v>
      </c>
      <c r="H6948" s="16" t="n">
        <v>46184.06</v>
      </c>
    </row>
    <row r="6949" customFormat="false" ht="15" hidden="false" customHeight="true" outlineLevel="0" collapsed="false">
      <c r="A6949" s="1" t="s">
        <v>9412</v>
      </c>
      <c r="B6949" s="1" t="s">
        <v>1335</v>
      </c>
      <c r="C6949" s="1" t="s">
        <v>782</v>
      </c>
      <c r="D6949" s="1" t="s">
        <v>2055</v>
      </c>
      <c r="E6949" s="1" t="s">
        <v>2018</v>
      </c>
      <c r="F6949" s="16" t="n">
        <v>79</v>
      </c>
      <c r="G6949" s="16" t="n">
        <v>2158.52</v>
      </c>
      <c r="H6949" s="16" t="n">
        <v>2237.52</v>
      </c>
    </row>
    <row r="6950" customFormat="false" ht="15" hidden="false" customHeight="true" outlineLevel="0" collapsed="false">
      <c r="A6950" s="1" t="s">
        <v>9413</v>
      </c>
      <c r="B6950" s="1" t="s">
        <v>1052</v>
      </c>
      <c r="C6950" s="1" t="s">
        <v>2294</v>
      </c>
      <c r="D6950" s="1" t="s">
        <v>2017</v>
      </c>
      <c r="E6950" s="1" t="s">
        <v>2084</v>
      </c>
      <c r="F6950" s="16" t="n">
        <v>0</v>
      </c>
      <c r="G6950" s="16" t="n">
        <v>3637.61</v>
      </c>
      <c r="H6950" s="16" t="n">
        <v>3637.61</v>
      </c>
    </row>
    <row r="6951" customFormat="false" ht="15" hidden="false" customHeight="true" outlineLevel="0" collapsed="false">
      <c r="A6951" s="1" t="s">
        <v>9414</v>
      </c>
      <c r="B6951" s="1" t="s">
        <v>1706</v>
      </c>
      <c r="C6951" s="1" t="s">
        <v>2845</v>
      </c>
      <c r="D6951" s="1" t="s">
        <v>2017</v>
      </c>
      <c r="E6951" s="1" t="s">
        <v>2018</v>
      </c>
      <c r="F6951" s="16" t="n">
        <v>0</v>
      </c>
      <c r="G6951" s="16" t="n">
        <v>5179.86</v>
      </c>
      <c r="H6951" s="16" t="n">
        <v>5179.86</v>
      </c>
    </row>
    <row r="6952" customFormat="false" ht="15" hidden="false" customHeight="true" outlineLevel="0" collapsed="false">
      <c r="A6952" s="1" t="s">
        <v>9415</v>
      </c>
      <c r="B6952" s="1" t="s">
        <v>1593</v>
      </c>
      <c r="C6952" s="1" t="s">
        <v>511</v>
      </c>
      <c r="D6952" s="1" t="s">
        <v>2017</v>
      </c>
      <c r="E6952" s="1" t="s">
        <v>2018</v>
      </c>
      <c r="F6952" s="16" t="n">
        <v>0</v>
      </c>
      <c r="G6952" s="16" t="n">
        <v>3548.53</v>
      </c>
      <c r="H6952" s="16" t="n">
        <v>3548.53</v>
      </c>
    </row>
    <row r="6953" customFormat="false" ht="15" hidden="false" customHeight="true" outlineLevel="0" collapsed="false">
      <c r="A6953" s="1" t="s">
        <v>9416</v>
      </c>
      <c r="B6953" s="1" t="s">
        <v>1700</v>
      </c>
      <c r="C6953" s="1" t="s">
        <v>975</v>
      </c>
      <c r="D6953" s="1" t="s">
        <v>2055</v>
      </c>
      <c r="E6953" s="1" t="s">
        <v>2018</v>
      </c>
      <c r="F6953" s="16" t="n">
        <v>99</v>
      </c>
      <c r="G6953" s="16" t="n">
        <v>957.5</v>
      </c>
      <c r="H6953" s="16" t="n">
        <v>1056.5</v>
      </c>
    </row>
    <row r="6954" customFormat="false" ht="15" hidden="false" customHeight="true" outlineLevel="0" collapsed="false">
      <c r="A6954" s="1" t="s">
        <v>9417</v>
      </c>
      <c r="B6954" s="1" t="s">
        <v>1473</v>
      </c>
      <c r="C6954" s="1" t="s">
        <v>782</v>
      </c>
      <c r="D6954" s="1" t="s">
        <v>2017</v>
      </c>
      <c r="E6954" s="1" t="s">
        <v>2045</v>
      </c>
      <c r="F6954" s="16" t="n">
        <v>0</v>
      </c>
      <c r="G6954" s="16" t="n">
        <v>3632.54</v>
      </c>
      <c r="H6954" s="16" t="n">
        <v>3632.54</v>
      </c>
    </row>
    <row r="6955" customFormat="false" ht="15" hidden="false" customHeight="true" outlineLevel="0" collapsed="false">
      <c r="A6955" s="1" t="s">
        <v>9418</v>
      </c>
      <c r="B6955" s="1" t="s">
        <v>1577</v>
      </c>
      <c r="C6955" s="1" t="s">
        <v>2490</v>
      </c>
      <c r="D6955" s="1" t="s">
        <v>2017</v>
      </c>
      <c r="E6955" s="1" t="s">
        <v>2018</v>
      </c>
      <c r="F6955" s="16" t="n">
        <v>0</v>
      </c>
      <c r="G6955" s="16" t="n">
        <v>8433.91</v>
      </c>
      <c r="H6955" s="16" t="n">
        <v>8433.91</v>
      </c>
    </row>
    <row r="6956" customFormat="false" ht="15" hidden="false" customHeight="true" outlineLevel="0" collapsed="false">
      <c r="A6956" s="1" t="s">
        <v>9419</v>
      </c>
      <c r="B6956" s="1" t="s">
        <v>1255</v>
      </c>
      <c r="C6956" s="1" t="s">
        <v>2781</v>
      </c>
      <c r="D6956" s="1" t="s">
        <v>2017</v>
      </c>
      <c r="E6956" s="1" t="s">
        <v>2045</v>
      </c>
      <c r="F6956" s="16" t="n">
        <v>79</v>
      </c>
      <c r="G6956" s="16" t="n">
        <v>657.82</v>
      </c>
      <c r="H6956" s="16" t="n">
        <v>736.82</v>
      </c>
    </row>
    <row r="6957" customFormat="false" ht="15" hidden="false" customHeight="true" outlineLevel="0" collapsed="false">
      <c r="A6957" s="1" t="s">
        <v>9420</v>
      </c>
      <c r="B6957" s="1" t="s">
        <v>912</v>
      </c>
      <c r="C6957" s="1" t="s">
        <v>4585</v>
      </c>
      <c r="D6957" s="1" t="s">
        <v>2017</v>
      </c>
      <c r="E6957" s="1" t="s">
        <v>2022</v>
      </c>
      <c r="F6957" s="16" t="n">
        <v>0</v>
      </c>
      <c r="G6957" s="16" t="n">
        <v>30792.28</v>
      </c>
      <c r="H6957" s="16" t="n">
        <v>30792.28</v>
      </c>
    </row>
    <row r="6958" customFormat="false" ht="15" hidden="false" customHeight="true" outlineLevel="0" collapsed="false">
      <c r="A6958" s="1" t="s">
        <v>9421</v>
      </c>
      <c r="B6958" s="1" t="s">
        <v>1610</v>
      </c>
      <c r="C6958" s="1" t="s">
        <v>3134</v>
      </c>
      <c r="D6958" s="1" t="s">
        <v>2017</v>
      </c>
      <c r="E6958" s="1" t="s">
        <v>2018</v>
      </c>
      <c r="F6958" s="16" t="n">
        <v>0</v>
      </c>
      <c r="G6958" s="16" t="n">
        <v>6321.24</v>
      </c>
      <c r="H6958" s="16" t="n">
        <v>6321.24</v>
      </c>
    </row>
    <row r="6959" customFormat="false" ht="15" hidden="false" customHeight="true" outlineLevel="0" collapsed="false">
      <c r="A6959" s="1" t="s">
        <v>9422</v>
      </c>
      <c r="B6959" s="1" t="s">
        <v>857</v>
      </c>
      <c r="C6959" s="1" t="s">
        <v>647</v>
      </c>
      <c r="D6959" s="1" t="s">
        <v>2025</v>
      </c>
      <c r="E6959" s="1" t="s">
        <v>2018</v>
      </c>
      <c r="F6959" s="16" t="n">
        <v>99</v>
      </c>
      <c r="G6959" s="16" t="n">
        <v>867.91</v>
      </c>
      <c r="H6959" s="16" t="n">
        <v>966.91</v>
      </c>
    </row>
    <row r="6960" customFormat="false" ht="15" hidden="false" customHeight="true" outlineLevel="0" collapsed="false">
      <c r="A6960" s="1" t="s">
        <v>9423</v>
      </c>
      <c r="B6960" s="1" t="s">
        <v>1591</v>
      </c>
      <c r="C6960" s="1" t="s">
        <v>2850</v>
      </c>
      <c r="D6960" s="1" t="s">
        <v>2032</v>
      </c>
      <c r="E6960" s="1" t="s">
        <v>2018</v>
      </c>
      <c r="F6960" s="16" t="n">
        <v>0</v>
      </c>
      <c r="G6960" s="16" t="n">
        <v>3338.86</v>
      </c>
      <c r="H6960" s="16" t="n">
        <v>3338.86</v>
      </c>
    </row>
    <row r="6961" customFormat="false" ht="15" hidden="false" customHeight="true" outlineLevel="0" collapsed="false">
      <c r="A6961" s="1" t="s">
        <v>9424</v>
      </c>
      <c r="B6961" s="1" t="s">
        <v>818</v>
      </c>
      <c r="C6961" s="1" t="s">
        <v>5405</v>
      </c>
      <c r="D6961" s="1" t="s">
        <v>2025</v>
      </c>
      <c r="E6961" s="1" t="s">
        <v>2018</v>
      </c>
      <c r="F6961" s="16" t="n">
        <v>0</v>
      </c>
      <c r="G6961" s="16" t="n">
        <v>4811.21</v>
      </c>
      <c r="H6961" s="16" t="n">
        <v>4811.21</v>
      </c>
    </row>
    <row r="6962" customFormat="false" ht="15" hidden="false" customHeight="true" outlineLevel="0" collapsed="false">
      <c r="A6962" s="1" t="s">
        <v>9425</v>
      </c>
      <c r="B6962" s="1" t="s">
        <v>1891</v>
      </c>
      <c r="C6962" s="1" t="s">
        <v>2986</v>
      </c>
      <c r="D6962" s="1" t="s">
        <v>2055</v>
      </c>
      <c r="E6962" s="1" t="s">
        <v>2018</v>
      </c>
      <c r="F6962" s="16" t="n">
        <v>0</v>
      </c>
      <c r="G6962" s="16" t="n">
        <v>3552.77</v>
      </c>
      <c r="H6962" s="16" t="n">
        <v>3552.77</v>
      </c>
    </row>
    <row r="6963" customFormat="false" ht="15" hidden="false" customHeight="true" outlineLevel="0" collapsed="false">
      <c r="A6963" s="1" t="s">
        <v>9426</v>
      </c>
      <c r="B6963" s="1" t="s">
        <v>1844</v>
      </c>
      <c r="C6963" s="1" t="s">
        <v>1786</v>
      </c>
      <c r="D6963" s="1" t="s">
        <v>2055</v>
      </c>
      <c r="E6963" s="1" t="s">
        <v>2018</v>
      </c>
      <c r="F6963" s="16" t="n">
        <v>0</v>
      </c>
      <c r="G6963" s="16" t="n">
        <v>27777.39</v>
      </c>
      <c r="H6963" s="16" t="n">
        <v>27777.39</v>
      </c>
    </row>
    <row r="6964" customFormat="false" ht="15" hidden="false" customHeight="true" outlineLevel="0" collapsed="false">
      <c r="A6964" s="1" t="s">
        <v>9427</v>
      </c>
      <c r="B6964" s="1" t="s">
        <v>308</v>
      </c>
      <c r="C6964" s="1" t="s">
        <v>3162</v>
      </c>
      <c r="D6964" s="1" t="s">
        <v>2017</v>
      </c>
      <c r="E6964" s="1" t="s">
        <v>2018</v>
      </c>
      <c r="F6964" s="16" t="n">
        <v>79</v>
      </c>
      <c r="G6964" s="16" t="n">
        <v>2398.35</v>
      </c>
      <c r="H6964" s="16" t="n">
        <v>2477.35</v>
      </c>
    </row>
    <row r="6965" customFormat="false" ht="15" hidden="false" customHeight="true" outlineLevel="0" collapsed="false">
      <c r="A6965" s="1" t="s">
        <v>9428</v>
      </c>
      <c r="B6965" s="1" t="s">
        <v>1583</v>
      </c>
      <c r="C6965" s="1" t="s">
        <v>464</v>
      </c>
      <c r="D6965" s="1" t="s">
        <v>2025</v>
      </c>
      <c r="E6965" s="1" t="s">
        <v>2018</v>
      </c>
      <c r="F6965" s="16" t="n">
        <v>0</v>
      </c>
      <c r="G6965" s="16" t="n">
        <v>5260.55</v>
      </c>
      <c r="H6965" s="16" t="n">
        <v>5260.55</v>
      </c>
    </row>
    <row r="6966" customFormat="false" ht="15" hidden="false" customHeight="true" outlineLevel="0" collapsed="false">
      <c r="A6966" s="1" t="s">
        <v>9429</v>
      </c>
      <c r="B6966" s="1" t="s">
        <v>551</v>
      </c>
      <c r="C6966" s="1" t="s">
        <v>660</v>
      </c>
      <c r="D6966" s="1" t="s">
        <v>2017</v>
      </c>
      <c r="E6966" s="1" t="s">
        <v>2018</v>
      </c>
      <c r="F6966" s="16" t="n">
        <v>0</v>
      </c>
      <c r="G6966" s="16" t="n">
        <v>8713.38</v>
      </c>
      <c r="H6966" s="16" t="n">
        <v>8713.38</v>
      </c>
    </row>
    <row r="6967" customFormat="false" ht="15" hidden="false" customHeight="true" outlineLevel="0" collapsed="false">
      <c r="A6967" s="1" t="s">
        <v>9430</v>
      </c>
      <c r="B6967" s="1" t="s">
        <v>1806</v>
      </c>
      <c r="C6967" s="1" t="s">
        <v>2300</v>
      </c>
      <c r="D6967" s="1" t="s">
        <v>2021</v>
      </c>
      <c r="E6967" s="1" t="s">
        <v>2018</v>
      </c>
      <c r="F6967" s="16" t="n">
        <v>79</v>
      </c>
      <c r="G6967" s="16" t="n">
        <v>862.99</v>
      </c>
      <c r="H6967" s="16" t="n">
        <v>941.99</v>
      </c>
    </row>
    <row r="6968" customFormat="false" ht="15" hidden="false" customHeight="true" outlineLevel="0" collapsed="false">
      <c r="A6968" s="1" t="s">
        <v>9431</v>
      </c>
      <c r="B6968" s="1" t="s">
        <v>308</v>
      </c>
      <c r="C6968" s="1" t="s">
        <v>2773</v>
      </c>
      <c r="D6968" s="1" t="s">
        <v>2032</v>
      </c>
      <c r="E6968" s="1" t="s">
        <v>2018</v>
      </c>
      <c r="F6968" s="16" t="n">
        <v>0</v>
      </c>
      <c r="G6968" s="16" t="n">
        <v>6276.97</v>
      </c>
      <c r="H6968" s="16" t="n">
        <v>6276.97</v>
      </c>
    </row>
    <row r="6969" customFormat="false" ht="15" hidden="false" customHeight="true" outlineLevel="0" collapsed="false">
      <c r="A6969" s="1" t="s">
        <v>9432</v>
      </c>
      <c r="B6969" s="1" t="s">
        <v>320</v>
      </c>
      <c r="C6969" s="1" t="s">
        <v>1907</v>
      </c>
      <c r="D6969" s="1" t="s">
        <v>2017</v>
      </c>
      <c r="E6969" s="1" t="s">
        <v>2018</v>
      </c>
      <c r="F6969" s="16" t="n">
        <v>49</v>
      </c>
      <c r="G6969" s="16" t="n">
        <v>295.59</v>
      </c>
      <c r="H6969" s="16" t="n">
        <v>344.59</v>
      </c>
    </row>
    <row r="6970" customFormat="false" ht="15" hidden="false" customHeight="true" outlineLevel="0" collapsed="false">
      <c r="A6970" s="1" t="s">
        <v>9433</v>
      </c>
      <c r="B6970" s="1" t="s">
        <v>112</v>
      </c>
      <c r="C6970" s="1" t="s">
        <v>3176</v>
      </c>
      <c r="D6970" s="1" t="s">
        <v>2025</v>
      </c>
      <c r="E6970" s="1" t="s">
        <v>2018</v>
      </c>
      <c r="F6970" s="16" t="n">
        <v>49</v>
      </c>
      <c r="G6970" s="16" t="n">
        <v>433.95</v>
      </c>
      <c r="H6970" s="16" t="n">
        <v>482.95</v>
      </c>
    </row>
    <row r="6971" customFormat="false" ht="15" hidden="false" customHeight="true" outlineLevel="0" collapsed="false">
      <c r="A6971" s="1" t="s">
        <v>9434</v>
      </c>
      <c r="B6971" s="1" t="s">
        <v>1745</v>
      </c>
      <c r="C6971" s="1" t="s">
        <v>2302</v>
      </c>
      <c r="D6971" s="1" t="s">
        <v>2017</v>
      </c>
      <c r="E6971" s="1" t="s">
        <v>2018</v>
      </c>
      <c r="F6971" s="16" t="n">
        <v>49</v>
      </c>
      <c r="G6971" s="16" t="n">
        <v>458.06</v>
      </c>
      <c r="H6971" s="16" t="n">
        <v>507.06</v>
      </c>
    </row>
    <row r="6972" customFormat="false" ht="15" hidden="false" customHeight="true" outlineLevel="0" collapsed="false">
      <c r="A6972" s="1" t="s">
        <v>9435</v>
      </c>
      <c r="B6972" s="1" t="s">
        <v>1703</v>
      </c>
      <c r="C6972" s="1" t="s">
        <v>3677</v>
      </c>
      <c r="D6972" s="1" t="s">
        <v>2025</v>
      </c>
      <c r="E6972" s="1" t="s">
        <v>2045</v>
      </c>
      <c r="F6972" s="16" t="n">
        <v>49</v>
      </c>
      <c r="G6972" s="16" t="n">
        <v>248.92</v>
      </c>
      <c r="H6972" s="16" t="n">
        <v>297.92</v>
      </c>
    </row>
    <row r="6973" customFormat="false" ht="15" hidden="false" customHeight="true" outlineLevel="0" collapsed="false">
      <c r="A6973" s="1" t="s">
        <v>9436</v>
      </c>
      <c r="B6973" s="1" t="s">
        <v>1393</v>
      </c>
      <c r="C6973" s="1" t="s">
        <v>2607</v>
      </c>
      <c r="D6973" s="1" t="s">
        <v>2055</v>
      </c>
      <c r="E6973" s="1" t="s">
        <v>2018</v>
      </c>
      <c r="F6973" s="16" t="n">
        <v>0</v>
      </c>
      <c r="G6973" s="16" t="n">
        <v>7123.56</v>
      </c>
      <c r="H6973" s="16" t="n">
        <v>7123.56</v>
      </c>
    </row>
    <row r="6974" customFormat="false" ht="15" hidden="false" customHeight="true" outlineLevel="0" collapsed="false">
      <c r="A6974" s="1" t="s">
        <v>9437</v>
      </c>
      <c r="B6974" s="1" t="s">
        <v>1107</v>
      </c>
      <c r="C6974" s="1" t="s">
        <v>1180</v>
      </c>
      <c r="D6974" s="1" t="s">
        <v>2025</v>
      </c>
      <c r="E6974" s="1" t="s">
        <v>2018</v>
      </c>
      <c r="F6974" s="16" t="n">
        <v>99</v>
      </c>
      <c r="G6974" s="16" t="n">
        <v>1918.68</v>
      </c>
      <c r="H6974" s="16" t="n">
        <v>2017.68</v>
      </c>
    </row>
    <row r="6975" customFormat="false" ht="15" hidden="false" customHeight="true" outlineLevel="0" collapsed="false">
      <c r="A6975" s="1" t="s">
        <v>9438</v>
      </c>
      <c r="B6975" s="1" t="s">
        <v>1088</v>
      </c>
      <c r="C6975" s="1" t="s">
        <v>3127</v>
      </c>
      <c r="D6975" s="1" t="s">
        <v>2021</v>
      </c>
      <c r="E6975" s="1" t="s">
        <v>2018</v>
      </c>
      <c r="F6975" s="16" t="n">
        <v>0</v>
      </c>
      <c r="G6975" s="16" t="n">
        <v>15675.19</v>
      </c>
      <c r="H6975" s="16" t="n">
        <v>15675.19</v>
      </c>
    </row>
    <row r="6976" customFormat="false" ht="15" hidden="false" customHeight="true" outlineLevel="0" collapsed="false">
      <c r="A6976" s="1" t="s">
        <v>9439</v>
      </c>
      <c r="B6976" s="1" t="s">
        <v>1798</v>
      </c>
      <c r="C6976" s="1" t="s">
        <v>2976</v>
      </c>
      <c r="D6976" s="1" t="s">
        <v>2055</v>
      </c>
      <c r="E6976" s="1" t="s">
        <v>2018</v>
      </c>
      <c r="F6976" s="16" t="n">
        <v>99</v>
      </c>
      <c r="G6976" s="16" t="n">
        <v>637.73</v>
      </c>
      <c r="H6976" s="16" t="n">
        <v>736.73</v>
      </c>
    </row>
    <row r="6977" customFormat="false" ht="15" hidden="false" customHeight="true" outlineLevel="0" collapsed="false">
      <c r="A6977" s="1" t="s">
        <v>9440</v>
      </c>
      <c r="B6977" s="1" t="s">
        <v>1137</v>
      </c>
      <c r="C6977" s="1" t="s">
        <v>1100</v>
      </c>
      <c r="D6977" s="1" t="s">
        <v>2025</v>
      </c>
      <c r="E6977" s="1" t="s">
        <v>2018</v>
      </c>
      <c r="F6977" s="16" t="n">
        <v>79</v>
      </c>
      <c r="G6977" s="16" t="n">
        <v>622.3</v>
      </c>
      <c r="H6977" s="16" t="n">
        <v>701.3</v>
      </c>
    </row>
    <row r="6978" customFormat="false" ht="15" hidden="false" customHeight="true" outlineLevel="0" collapsed="false">
      <c r="A6978" s="1" t="s">
        <v>9441</v>
      </c>
      <c r="B6978" s="1" t="s">
        <v>1307</v>
      </c>
      <c r="C6978" s="1" t="s">
        <v>4398</v>
      </c>
      <c r="D6978" s="1" t="s">
        <v>2017</v>
      </c>
      <c r="E6978" s="1" t="s">
        <v>2018</v>
      </c>
      <c r="F6978" s="16" t="n">
        <v>0</v>
      </c>
      <c r="G6978" s="16" t="n">
        <v>6625.11</v>
      </c>
      <c r="H6978" s="16" t="n">
        <v>6625.11</v>
      </c>
    </row>
    <row r="6979" customFormat="false" ht="15" hidden="false" customHeight="true" outlineLevel="0" collapsed="false">
      <c r="A6979" s="1" t="s">
        <v>9442</v>
      </c>
      <c r="B6979" s="1" t="s">
        <v>181</v>
      </c>
      <c r="C6979" s="1" t="s">
        <v>1407</v>
      </c>
      <c r="D6979" s="1" t="s">
        <v>2021</v>
      </c>
      <c r="E6979" s="1" t="s">
        <v>2018</v>
      </c>
      <c r="F6979" s="16" t="n">
        <v>79</v>
      </c>
      <c r="G6979" s="16" t="n">
        <v>1845.02</v>
      </c>
      <c r="H6979" s="16" t="n">
        <v>1924.02</v>
      </c>
    </row>
    <row r="6980" customFormat="false" ht="15" hidden="false" customHeight="true" outlineLevel="0" collapsed="false">
      <c r="A6980" s="1" t="s">
        <v>9443</v>
      </c>
      <c r="B6980" s="1" t="s">
        <v>1052</v>
      </c>
      <c r="C6980" s="1" t="s">
        <v>2697</v>
      </c>
      <c r="D6980" s="1" t="s">
        <v>2055</v>
      </c>
      <c r="E6980" s="1" t="s">
        <v>2018</v>
      </c>
      <c r="F6980" s="16" t="n">
        <v>49</v>
      </c>
      <c r="G6980" s="16" t="n">
        <v>2121.85</v>
      </c>
      <c r="H6980" s="16" t="n">
        <v>2170.85</v>
      </c>
    </row>
    <row r="6981" customFormat="false" ht="15" hidden="false" customHeight="true" outlineLevel="0" collapsed="false">
      <c r="A6981" s="1" t="s">
        <v>9444</v>
      </c>
      <c r="B6981" s="1" t="s">
        <v>1335</v>
      </c>
      <c r="C6981" s="1" t="s">
        <v>1833</v>
      </c>
      <c r="D6981" s="1" t="s">
        <v>2032</v>
      </c>
      <c r="E6981" s="1" t="s">
        <v>2018</v>
      </c>
      <c r="F6981" s="16" t="n">
        <v>99</v>
      </c>
      <c r="G6981" s="16" t="n">
        <v>1446.51</v>
      </c>
      <c r="H6981" s="16" t="n">
        <v>1545.51</v>
      </c>
    </row>
    <row r="6982" customFormat="false" ht="15" hidden="false" customHeight="true" outlineLevel="0" collapsed="false">
      <c r="A6982" s="1" t="s">
        <v>9445</v>
      </c>
      <c r="B6982" s="1" t="s">
        <v>954</v>
      </c>
      <c r="C6982" s="1" t="s">
        <v>2697</v>
      </c>
      <c r="D6982" s="1" t="s">
        <v>2021</v>
      </c>
      <c r="E6982" s="1" t="s">
        <v>2018</v>
      </c>
      <c r="F6982" s="16" t="n">
        <v>0</v>
      </c>
      <c r="G6982" s="16" t="n">
        <v>7889.82</v>
      </c>
      <c r="H6982" s="16" t="n">
        <v>7889.82</v>
      </c>
    </row>
    <row r="6983" customFormat="false" ht="15" hidden="false" customHeight="true" outlineLevel="0" collapsed="false">
      <c r="A6983" s="1" t="s">
        <v>9446</v>
      </c>
      <c r="B6983" s="1" t="s">
        <v>1005</v>
      </c>
      <c r="C6983" s="1" t="s">
        <v>2671</v>
      </c>
      <c r="D6983" s="1" t="s">
        <v>2017</v>
      </c>
      <c r="E6983" s="1" t="s">
        <v>2018</v>
      </c>
      <c r="F6983" s="16" t="n">
        <v>0</v>
      </c>
      <c r="G6983" s="16" t="n">
        <v>4772.87</v>
      </c>
      <c r="H6983" s="16" t="n">
        <v>4772.87</v>
      </c>
    </row>
    <row r="6984" customFormat="false" ht="15" hidden="false" customHeight="true" outlineLevel="0" collapsed="false">
      <c r="A6984" s="1" t="s">
        <v>9447</v>
      </c>
      <c r="B6984" s="1" t="s">
        <v>951</v>
      </c>
      <c r="C6984" s="1" t="s">
        <v>128</v>
      </c>
      <c r="D6984" s="1" t="s">
        <v>2017</v>
      </c>
      <c r="E6984" s="1" t="s">
        <v>2018</v>
      </c>
      <c r="F6984" s="16" t="n">
        <v>79</v>
      </c>
      <c r="G6984" s="16" t="n">
        <v>2255.79</v>
      </c>
      <c r="H6984" s="16" t="n">
        <v>2334.79</v>
      </c>
    </row>
    <row r="6985" customFormat="false" ht="15" hidden="false" customHeight="true" outlineLevel="0" collapsed="false">
      <c r="A6985" s="1" t="s">
        <v>9448</v>
      </c>
      <c r="B6985" s="1" t="s">
        <v>1631</v>
      </c>
      <c r="C6985" s="1" t="s">
        <v>1873</v>
      </c>
      <c r="D6985" s="1" t="s">
        <v>2021</v>
      </c>
      <c r="E6985" s="1" t="s">
        <v>2018</v>
      </c>
      <c r="F6985" s="16" t="n">
        <v>99</v>
      </c>
      <c r="G6985" s="16" t="n">
        <v>657.82</v>
      </c>
      <c r="H6985" s="16" t="n">
        <v>756.82</v>
      </c>
    </row>
    <row r="6986" customFormat="false" ht="15" hidden="false" customHeight="true" outlineLevel="0" collapsed="false">
      <c r="A6986" s="1" t="s">
        <v>9449</v>
      </c>
      <c r="B6986" s="1" t="s">
        <v>926</v>
      </c>
      <c r="C6986" s="1" t="s">
        <v>757</v>
      </c>
      <c r="D6986" s="1" t="s">
        <v>2055</v>
      </c>
      <c r="E6986" s="1" t="s">
        <v>2018</v>
      </c>
      <c r="F6986" s="16" t="n">
        <v>0</v>
      </c>
      <c r="G6986" s="16" t="n">
        <v>6475.54</v>
      </c>
      <c r="H6986" s="16" t="n">
        <v>6475.54</v>
      </c>
    </row>
    <row r="6987" customFormat="false" ht="15" hidden="false" customHeight="true" outlineLevel="0" collapsed="false">
      <c r="A6987" s="1" t="s">
        <v>9450</v>
      </c>
      <c r="B6987" s="1" t="s">
        <v>1537</v>
      </c>
      <c r="C6987" s="1" t="s">
        <v>2302</v>
      </c>
      <c r="D6987" s="1" t="s">
        <v>2021</v>
      </c>
      <c r="E6987" s="1" t="s">
        <v>2045</v>
      </c>
      <c r="F6987" s="16" t="n">
        <v>0</v>
      </c>
      <c r="G6987" s="16" t="n">
        <v>3767.08</v>
      </c>
      <c r="H6987" s="16" t="n">
        <v>3767.08</v>
      </c>
    </row>
    <row r="6988" customFormat="false" ht="15" hidden="false" customHeight="true" outlineLevel="0" collapsed="false">
      <c r="A6988" s="1" t="s">
        <v>9451</v>
      </c>
      <c r="B6988" s="1" t="s">
        <v>1187</v>
      </c>
      <c r="C6988" s="1" t="s">
        <v>1288</v>
      </c>
      <c r="D6988" s="1" t="s">
        <v>2025</v>
      </c>
      <c r="E6988" s="1" t="s">
        <v>2018</v>
      </c>
      <c r="F6988" s="16" t="n">
        <v>0</v>
      </c>
      <c r="G6988" s="16" t="n">
        <v>4123.14</v>
      </c>
      <c r="H6988" s="16" t="n">
        <v>4123.14</v>
      </c>
    </row>
    <row r="6989" customFormat="false" ht="15" hidden="false" customHeight="true" outlineLevel="0" collapsed="false">
      <c r="A6989" s="1" t="s">
        <v>9452</v>
      </c>
      <c r="B6989" s="1" t="s">
        <v>1437</v>
      </c>
      <c r="C6989" s="1" t="s">
        <v>1117</v>
      </c>
      <c r="D6989" s="1" t="s">
        <v>2017</v>
      </c>
      <c r="E6989" s="1" t="s">
        <v>2018</v>
      </c>
      <c r="F6989" s="16" t="n">
        <v>99</v>
      </c>
      <c r="G6989" s="16" t="n">
        <v>1301.86</v>
      </c>
      <c r="H6989" s="16" t="n">
        <v>1400.86</v>
      </c>
    </row>
    <row r="6990" customFormat="false" ht="15" hidden="false" customHeight="true" outlineLevel="0" collapsed="false">
      <c r="A6990" s="1" t="s">
        <v>9453</v>
      </c>
      <c r="B6990" s="1" t="s">
        <v>1037</v>
      </c>
      <c r="C6990" s="1" t="s">
        <v>2243</v>
      </c>
      <c r="D6990" s="1" t="s">
        <v>2021</v>
      </c>
      <c r="E6990" s="1" t="s">
        <v>2018</v>
      </c>
      <c r="F6990" s="16" t="n">
        <v>0</v>
      </c>
      <c r="G6990" s="16" t="n">
        <v>10884.83</v>
      </c>
      <c r="H6990" s="16" t="n">
        <v>10884.83</v>
      </c>
    </row>
    <row r="6991" customFormat="false" ht="15" hidden="false" customHeight="true" outlineLevel="0" collapsed="false">
      <c r="A6991" s="1" t="s">
        <v>9454</v>
      </c>
      <c r="B6991" s="1" t="s">
        <v>304</v>
      </c>
      <c r="C6991" s="1" t="s">
        <v>3897</v>
      </c>
      <c r="D6991" s="1" t="s">
        <v>2055</v>
      </c>
      <c r="E6991" s="1" t="s">
        <v>2018</v>
      </c>
      <c r="F6991" s="16" t="n">
        <v>0</v>
      </c>
      <c r="G6991" s="16" t="n">
        <v>9483.13</v>
      </c>
      <c r="H6991" s="16" t="n">
        <v>9483.13</v>
      </c>
    </row>
    <row r="6992" customFormat="false" ht="15" hidden="false" customHeight="true" outlineLevel="0" collapsed="false">
      <c r="A6992" s="1" t="s">
        <v>9455</v>
      </c>
      <c r="B6992" s="1" t="s">
        <v>1548</v>
      </c>
      <c r="C6992" s="1" t="s">
        <v>787</v>
      </c>
      <c r="D6992" s="1" t="s">
        <v>2055</v>
      </c>
      <c r="E6992" s="1" t="s">
        <v>2018</v>
      </c>
      <c r="F6992" s="16" t="n">
        <v>0</v>
      </c>
      <c r="G6992" s="16" t="n">
        <v>3855.16</v>
      </c>
      <c r="H6992" s="16" t="n">
        <v>3855.16</v>
      </c>
    </row>
    <row r="6993" customFormat="false" ht="15" hidden="false" customHeight="true" outlineLevel="0" collapsed="false">
      <c r="A6993" s="1" t="s">
        <v>9456</v>
      </c>
      <c r="B6993" s="1" t="s">
        <v>1193</v>
      </c>
      <c r="C6993" s="1" t="s">
        <v>868</v>
      </c>
      <c r="D6993" s="1" t="s">
        <v>2017</v>
      </c>
      <c r="E6993" s="1" t="s">
        <v>2018</v>
      </c>
      <c r="F6993" s="16" t="n">
        <v>79</v>
      </c>
      <c r="G6993" s="16" t="n">
        <v>750.27</v>
      </c>
      <c r="H6993" s="16" t="n">
        <v>829.27</v>
      </c>
    </row>
    <row r="6994" customFormat="false" ht="15" hidden="false" customHeight="true" outlineLevel="0" collapsed="false">
      <c r="A6994" s="1" t="s">
        <v>9457</v>
      </c>
      <c r="B6994" s="1" t="s">
        <v>1184</v>
      </c>
      <c r="C6994" s="1" t="s">
        <v>1189</v>
      </c>
      <c r="D6994" s="1" t="s">
        <v>2025</v>
      </c>
      <c r="E6994" s="1" t="s">
        <v>2018</v>
      </c>
      <c r="F6994" s="16" t="n">
        <v>99</v>
      </c>
      <c r="G6994" s="16" t="n">
        <v>311.15</v>
      </c>
      <c r="H6994" s="16" t="n">
        <v>410.15</v>
      </c>
    </row>
    <row r="6995" customFormat="false" ht="15" hidden="false" customHeight="true" outlineLevel="0" collapsed="false">
      <c r="A6995" s="1" t="s">
        <v>9458</v>
      </c>
      <c r="B6995" s="1" t="s">
        <v>315</v>
      </c>
      <c r="C6995" s="1" t="s">
        <v>1811</v>
      </c>
      <c r="D6995" s="1" t="s">
        <v>2028</v>
      </c>
      <c r="E6995" s="1" t="s">
        <v>2018</v>
      </c>
      <c r="F6995" s="16" t="n">
        <v>99</v>
      </c>
      <c r="G6995" s="16" t="n">
        <v>2278.43</v>
      </c>
      <c r="H6995" s="16" t="n">
        <v>2377.43</v>
      </c>
    </row>
    <row r="6996" customFormat="false" ht="15" hidden="false" customHeight="true" outlineLevel="0" collapsed="false">
      <c r="A6996" s="1" t="s">
        <v>9459</v>
      </c>
      <c r="B6996" s="1" t="s">
        <v>304</v>
      </c>
      <c r="C6996" s="1" t="s">
        <v>1120</v>
      </c>
      <c r="D6996" s="1" t="s">
        <v>2025</v>
      </c>
      <c r="E6996" s="1" t="s">
        <v>2022</v>
      </c>
      <c r="F6996" s="16" t="n">
        <v>0</v>
      </c>
      <c r="G6996" s="16" t="n">
        <v>2757.65</v>
      </c>
      <c r="H6996" s="16" t="n">
        <v>2757.65</v>
      </c>
    </row>
    <row r="6997" customFormat="false" ht="15" hidden="false" customHeight="true" outlineLevel="0" collapsed="false">
      <c r="A6997" s="1" t="s">
        <v>9460</v>
      </c>
      <c r="B6997" s="1" t="s">
        <v>1806</v>
      </c>
      <c r="C6997" s="1" t="s">
        <v>2315</v>
      </c>
      <c r="D6997" s="1" t="s">
        <v>2017</v>
      </c>
      <c r="E6997" s="1" t="s">
        <v>2045</v>
      </c>
      <c r="F6997" s="16" t="n">
        <v>49</v>
      </c>
      <c r="G6997" s="16" t="n">
        <v>2278.43</v>
      </c>
      <c r="H6997" s="16" t="n">
        <v>2327.43</v>
      </c>
    </row>
    <row r="6998" customFormat="false" ht="15" hidden="false" customHeight="true" outlineLevel="0" collapsed="false">
      <c r="A6998" s="1" t="s">
        <v>9461</v>
      </c>
      <c r="B6998" s="1" t="s">
        <v>1557</v>
      </c>
      <c r="C6998" s="1" t="s">
        <v>1556</v>
      </c>
      <c r="D6998" s="1" t="s">
        <v>2017</v>
      </c>
      <c r="E6998" s="1" t="s">
        <v>2018</v>
      </c>
      <c r="F6998" s="16" t="n">
        <v>0</v>
      </c>
      <c r="G6998" s="16" t="n">
        <v>5713.38</v>
      </c>
      <c r="H6998" s="16" t="n">
        <v>5713.38</v>
      </c>
    </row>
    <row r="6999" customFormat="false" ht="15" hidden="false" customHeight="true" outlineLevel="0" collapsed="false">
      <c r="A6999" s="1" t="s">
        <v>9462</v>
      </c>
      <c r="B6999" s="1" t="s">
        <v>465</v>
      </c>
      <c r="C6999" s="1" t="s">
        <v>1033</v>
      </c>
      <c r="D6999" s="1" t="s">
        <v>2032</v>
      </c>
      <c r="E6999" s="1" t="s">
        <v>2018</v>
      </c>
      <c r="F6999" s="16" t="n">
        <v>0</v>
      </c>
      <c r="G6999" s="16" t="n">
        <v>3319</v>
      </c>
      <c r="H6999" s="16" t="n">
        <v>3319</v>
      </c>
    </row>
    <row r="7000" customFormat="false" ht="15" hidden="false" customHeight="true" outlineLevel="0" collapsed="false">
      <c r="A7000" s="1" t="s">
        <v>9463</v>
      </c>
      <c r="B7000" s="1" t="s">
        <v>780</v>
      </c>
      <c r="C7000" s="1" t="s">
        <v>2292</v>
      </c>
      <c r="D7000" s="1" t="s">
        <v>2021</v>
      </c>
      <c r="E7000" s="1" t="s">
        <v>2045</v>
      </c>
      <c r="F7000" s="16" t="n">
        <v>0</v>
      </c>
      <c r="G7000" s="16" t="n">
        <v>2571.02</v>
      </c>
      <c r="H7000" s="16" t="n">
        <v>2571.02</v>
      </c>
    </row>
    <row r="7001" customFormat="false" ht="15" hidden="false" customHeight="true" outlineLevel="0" collapsed="false">
      <c r="A7001" s="1" t="s">
        <v>9464</v>
      </c>
      <c r="B7001" s="1" t="s">
        <v>1856</v>
      </c>
      <c r="C7001" s="1" t="s">
        <v>1661</v>
      </c>
      <c r="D7001" s="1" t="s">
        <v>2055</v>
      </c>
      <c r="E7001" s="1" t="s">
        <v>2018</v>
      </c>
      <c r="F7001" s="16" t="n">
        <v>0</v>
      </c>
      <c r="G7001" s="16" t="n">
        <v>4296.14</v>
      </c>
      <c r="H7001" s="16" t="n">
        <v>4296.14</v>
      </c>
    </row>
    <row r="7002" customFormat="false" ht="15" hidden="false" customHeight="true" outlineLevel="0" collapsed="false">
      <c r="A7002" s="1" t="s">
        <v>9465</v>
      </c>
      <c r="B7002" s="1" t="s">
        <v>1178</v>
      </c>
      <c r="C7002" s="1" t="s">
        <v>914</v>
      </c>
      <c r="D7002" s="1" t="s">
        <v>2025</v>
      </c>
      <c r="E7002" s="1" t="s">
        <v>2018</v>
      </c>
      <c r="F7002" s="16" t="n">
        <v>0</v>
      </c>
      <c r="G7002" s="16" t="n">
        <v>4402.86</v>
      </c>
      <c r="H7002" s="16" t="n">
        <v>4402.86</v>
      </c>
    </row>
    <row r="7003" customFormat="false" ht="15" hidden="false" customHeight="true" outlineLevel="0" collapsed="false">
      <c r="A7003" s="1" t="s">
        <v>9466</v>
      </c>
      <c r="B7003" s="1" t="s">
        <v>1473</v>
      </c>
      <c r="C7003" s="1" t="s">
        <v>9467</v>
      </c>
      <c r="D7003" s="1" t="s">
        <v>2021</v>
      </c>
      <c r="E7003" s="1" t="s">
        <v>2018</v>
      </c>
      <c r="F7003" s="16" t="n">
        <v>49</v>
      </c>
      <c r="G7003" s="16" t="n">
        <v>248.92</v>
      </c>
      <c r="H7003" s="16" t="n">
        <v>297.92</v>
      </c>
    </row>
    <row r="7004" customFormat="false" ht="15" hidden="false" customHeight="true" outlineLevel="0" collapsed="false">
      <c r="A7004" s="1" t="s">
        <v>9468</v>
      </c>
      <c r="B7004" s="1" t="s">
        <v>458</v>
      </c>
      <c r="C7004" s="1" t="s">
        <v>2850</v>
      </c>
      <c r="D7004" s="1" t="s">
        <v>2032</v>
      </c>
      <c r="E7004" s="1" t="s">
        <v>2018</v>
      </c>
      <c r="F7004" s="16" t="n">
        <v>99</v>
      </c>
      <c r="G7004" s="16" t="n">
        <v>2398.35</v>
      </c>
      <c r="H7004" s="16" t="n">
        <v>2497.35</v>
      </c>
    </row>
    <row r="7005" customFormat="false" ht="15" hidden="false" customHeight="true" outlineLevel="0" collapsed="false">
      <c r="A7005" s="1" t="s">
        <v>9469</v>
      </c>
      <c r="B7005" s="1" t="s">
        <v>755</v>
      </c>
      <c r="C7005" s="1" t="s">
        <v>2574</v>
      </c>
      <c r="D7005" s="1" t="s">
        <v>2021</v>
      </c>
      <c r="E7005" s="1" t="s">
        <v>2022</v>
      </c>
      <c r="F7005" s="16" t="n">
        <v>0</v>
      </c>
      <c r="G7005" s="16" t="n">
        <v>4796.7</v>
      </c>
      <c r="H7005" s="16" t="n">
        <v>4796.7</v>
      </c>
    </row>
    <row r="7006" customFormat="false" ht="15" hidden="false" customHeight="true" outlineLevel="0" collapsed="false">
      <c r="A7006" s="1" t="s">
        <v>9470</v>
      </c>
      <c r="B7006" s="1" t="s">
        <v>936</v>
      </c>
      <c r="C7006" s="1" t="s">
        <v>2201</v>
      </c>
      <c r="D7006" s="1" t="s">
        <v>2032</v>
      </c>
      <c r="E7006" s="1" t="s">
        <v>2018</v>
      </c>
      <c r="F7006" s="16" t="n">
        <v>49</v>
      </c>
      <c r="G7006" s="16" t="n">
        <v>409.84</v>
      </c>
      <c r="H7006" s="16" t="n">
        <v>458.84</v>
      </c>
    </row>
    <row r="7007" customFormat="false" ht="15" hidden="false" customHeight="true" outlineLevel="0" collapsed="false">
      <c r="A7007" s="1" t="s">
        <v>9471</v>
      </c>
      <c r="B7007" s="1" t="s">
        <v>1437</v>
      </c>
      <c r="C7007" s="1" t="s">
        <v>836</v>
      </c>
      <c r="D7007" s="1" t="s">
        <v>2025</v>
      </c>
      <c r="E7007" s="1" t="s">
        <v>2045</v>
      </c>
      <c r="F7007" s="16" t="n">
        <v>0</v>
      </c>
      <c r="G7007" s="16" t="n">
        <v>9346.17</v>
      </c>
      <c r="H7007" s="16" t="n">
        <v>9346.17</v>
      </c>
    </row>
    <row r="7008" customFormat="false" ht="15" hidden="false" customHeight="true" outlineLevel="0" collapsed="false">
      <c r="A7008" s="1" t="s">
        <v>9472</v>
      </c>
      <c r="B7008" s="1" t="s">
        <v>512</v>
      </c>
      <c r="C7008" s="1" t="s">
        <v>2716</v>
      </c>
      <c r="D7008" s="1" t="s">
        <v>2025</v>
      </c>
      <c r="E7008" s="1" t="s">
        <v>2018</v>
      </c>
      <c r="F7008" s="16" t="n">
        <v>0</v>
      </c>
      <c r="G7008" s="16" t="n">
        <v>16930.2</v>
      </c>
      <c r="H7008" s="16" t="n">
        <v>16930.2</v>
      </c>
    </row>
    <row r="7009" customFormat="false" ht="15" hidden="false" customHeight="true" outlineLevel="0" collapsed="false">
      <c r="A7009" s="1" t="s">
        <v>9473</v>
      </c>
      <c r="B7009" s="1" t="s">
        <v>1440</v>
      </c>
      <c r="C7009" s="1" t="s">
        <v>2099</v>
      </c>
      <c r="D7009" s="1" t="s">
        <v>2017</v>
      </c>
      <c r="E7009" s="1" t="s">
        <v>2018</v>
      </c>
      <c r="F7009" s="16" t="n">
        <v>0</v>
      </c>
      <c r="G7009" s="16" t="n">
        <v>5311.32</v>
      </c>
      <c r="H7009" s="16" t="n">
        <v>5311.32</v>
      </c>
    </row>
    <row r="7010" customFormat="false" ht="15" hidden="false" customHeight="true" outlineLevel="0" collapsed="false">
      <c r="A7010" s="1" t="s">
        <v>9474</v>
      </c>
      <c r="B7010" s="1" t="s">
        <v>1107</v>
      </c>
      <c r="C7010" s="1" t="s">
        <v>4463</v>
      </c>
      <c r="D7010" s="1" t="s">
        <v>2017</v>
      </c>
      <c r="E7010" s="1" t="s">
        <v>2018</v>
      </c>
      <c r="F7010" s="16" t="n">
        <v>99</v>
      </c>
      <c r="G7010" s="16" t="n">
        <v>2266.75</v>
      </c>
      <c r="H7010" s="16" t="n">
        <v>2365.75</v>
      </c>
    </row>
    <row r="7011" customFormat="false" ht="15" hidden="false" customHeight="true" outlineLevel="0" collapsed="false">
      <c r="A7011" s="1" t="s">
        <v>9475</v>
      </c>
      <c r="B7011" s="1" t="s">
        <v>1135</v>
      </c>
      <c r="C7011" s="1" t="s">
        <v>3101</v>
      </c>
      <c r="D7011" s="1" t="s">
        <v>2032</v>
      </c>
      <c r="E7011" s="1" t="s">
        <v>2018</v>
      </c>
      <c r="F7011" s="16" t="n">
        <v>0</v>
      </c>
      <c r="G7011" s="16" t="n">
        <v>9824.8</v>
      </c>
      <c r="H7011" s="16" t="n">
        <v>9824.8</v>
      </c>
    </row>
    <row r="7012" customFormat="false" ht="15" hidden="false" customHeight="true" outlineLevel="0" collapsed="false">
      <c r="A7012" s="1" t="s">
        <v>9476</v>
      </c>
      <c r="B7012" s="1" t="s">
        <v>1557</v>
      </c>
      <c r="C7012" s="1" t="s">
        <v>2403</v>
      </c>
      <c r="D7012" s="1" t="s">
        <v>2028</v>
      </c>
      <c r="E7012" s="1" t="s">
        <v>2018</v>
      </c>
      <c r="F7012" s="16" t="n">
        <v>99</v>
      </c>
      <c r="G7012" s="16" t="n">
        <v>433.95</v>
      </c>
      <c r="H7012" s="16" t="n">
        <v>532.95</v>
      </c>
    </row>
    <row r="7013" customFormat="false" ht="15" hidden="false" customHeight="true" outlineLevel="0" collapsed="false">
      <c r="A7013" s="1" t="s">
        <v>9477</v>
      </c>
      <c r="B7013" s="1" t="s">
        <v>1634</v>
      </c>
      <c r="C7013" s="1" t="s">
        <v>3806</v>
      </c>
      <c r="D7013" s="1" t="s">
        <v>2021</v>
      </c>
      <c r="E7013" s="1" t="s">
        <v>2018</v>
      </c>
      <c r="F7013" s="16" t="n">
        <v>0</v>
      </c>
      <c r="G7013" s="16" t="n">
        <v>11586.98</v>
      </c>
      <c r="H7013" s="16" t="n">
        <v>11586.98</v>
      </c>
    </row>
    <row r="7014" customFormat="false" ht="15" hidden="false" customHeight="true" outlineLevel="0" collapsed="false">
      <c r="A7014" s="1" t="s">
        <v>9478</v>
      </c>
      <c r="B7014" s="1" t="s">
        <v>1510</v>
      </c>
      <c r="C7014" s="1" t="s">
        <v>511</v>
      </c>
      <c r="D7014" s="1" t="s">
        <v>2017</v>
      </c>
      <c r="E7014" s="1" t="s">
        <v>2018</v>
      </c>
      <c r="F7014" s="16" t="n">
        <v>49</v>
      </c>
      <c r="G7014" s="16" t="n">
        <v>433.95</v>
      </c>
      <c r="H7014" s="16" t="n">
        <v>482.95</v>
      </c>
    </row>
    <row r="7015" customFormat="false" ht="15" hidden="false" customHeight="true" outlineLevel="0" collapsed="false">
      <c r="A7015" s="1" t="s">
        <v>9479</v>
      </c>
      <c r="B7015" s="1" t="s">
        <v>1779</v>
      </c>
      <c r="C7015" s="1" t="s">
        <v>707</v>
      </c>
      <c r="D7015" s="1" t="s">
        <v>2017</v>
      </c>
      <c r="E7015" s="1" t="s">
        <v>2045</v>
      </c>
      <c r="F7015" s="16" t="n">
        <v>0</v>
      </c>
      <c r="G7015" s="16" t="n">
        <v>8301.01</v>
      </c>
      <c r="H7015" s="16" t="n">
        <v>8301.01</v>
      </c>
    </row>
    <row r="7016" customFormat="false" ht="15" hidden="false" customHeight="true" outlineLevel="0" collapsed="false">
      <c r="A7016" s="1" t="s">
        <v>9480</v>
      </c>
      <c r="B7016" s="1" t="s">
        <v>1745</v>
      </c>
      <c r="C7016" s="1" t="s">
        <v>1235</v>
      </c>
      <c r="D7016" s="1" t="s">
        <v>2025</v>
      </c>
      <c r="E7016" s="1" t="s">
        <v>2018</v>
      </c>
      <c r="F7016" s="16" t="n">
        <v>0</v>
      </c>
      <c r="G7016" s="16" t="n">
        <v>3844.86</v>
      </c>
      <c r="H7016" s="16" t="n">
        <v>3844.86</v>
      </c>
    </row>
    <row r="7017" customFormat="false" ht="15" hidden="false" customHeight="true" outlineLevel="0" collapsed="false">
      <c r="A7017" s="1" t="s">
        <v>9481</v>
      </c>
      <c r="B7017" s="1" t="s">
        <v>1187</v>
      </c>
      <c r="C7017" s="1" t="s">
        <v>1866</v>
      </c>
      <c r="D7017" s="1" t="s">
        <v>2028</v>
      </c>
      <c r="E7017" s="1" t="s">
        <v>2018</v>
      </c>
      <c r="F7017" s="16" t="n">
        <v>0</v>
      </c>
      <c r="G7017" s="16" t="n">
        <v>5835.82</v>
      </c>
      <c r="H7017" s="16" t="n">
        <v>5835.82</v>
      </c>
    </row>
    <row r="7018" customFormat="false" ht="15" hidden="false" customHeight="true" outlineLevel="0" collapsed="false">
      <c r="A7018" s="1" t="s">
        <v>9482</v>
      </c>
      <c r="B7018" s="1" t="s">
        <v>1725</v>
      </c>
      <c r="C7018" s="1" t="s">
        <v>3266</v>
      </c>
      <c r="D7018" s="1" t="s">
        <v>2025</v>
      </c>
      <c r="E7018" s="1" t="s">
        <v>2022</v>
      </c>
      <c r="F7018" s="16" t="n">
        <v>0</v>
      </c>
      <c r="G7018" s="16" t="n">
        <v>7841.63</v>
      </c>
      <c r="H7018" s="16" t="n">
        <v>7841.63</v>
      </c>
    </row>
    <row r="7019" customFormat="false" ht="15" hidden="false" customHeight="true" outlineLevel="0" collapsed="false">
      <c r="A7019" s="1" t="s">
        <v>9483</v>
      </c>
      <c r="B7019" s="1" t="s">
        <v>1011</v>
      </c>
      <c r="C7019" s="1" t="s">
        <v>4233</v>
      </c>
      <c r="D7019" s="1" t="s">
        <v>2017</v>
      </c>
      <c r="E7019" s="1" t="s">
        <v>2018</v>
      </c>
      <c r="F7019" s="16" t="n">
        <v>99</v>
      </c>
      <c r="G7019" s="16" t="n">
        <v>433.95</v>
      </c>
      <c r="H7019" s="16" t="n">
        <v>532.95</v>
      </c>
    </row>
    <row r="7020" customFormat="false" ht="15" hidden="false" customHeight="true" outlineLevel="0" collapsed="false">
      <c r="A7020" s="1" t="s">
        <v>9484</v>
      </c>
      <c r="B7020" s="1" t="s">
        <v>912</v>
      </c>
      <c r="C7020" s="1" t="s">
        <v>460</v>
      </c>
      <c r="D7020" s="1" t="s">
        <v>2055</v>
      </c>
      <c r="E7020" s="1" t="s">
        <v>2018</v>
      </c>
      <c r="F7020" s="16" t="n">
        <v>0</v>
      </c>
      <c r="G7020" s="16" t="n">
        <v>2847.64</v>
      </c>
      <c r="H7020" s="16" t="n">
        <v>2847.64</v>
      </c>
    </row>
    <row r="7021" customFormat="false" ht="15" hidden="false" customHeight="true" outlineLevel="0" collapsed="false">
      <c r="A7021" s="1" t="s">
        <v>9485</v>
      </c>
      <c r="B7021" s="1" t="s">
        <v>1473</v>
      </c>
      <c r="C7021" s="1" t="s">
        <v>2922</v>
      </c>
      <c r="D7021" s="1" t="s">
        <v>2017</v>
      </c>
      <c r="E7021" s="1" t="s">
        <v>2018</v>
      </c>
      <c r="F7021" s="16" t="n">
        <v>0</v>
      </c>
      <c r="G7021" s="16" t="n">
        <v>2714.58</v>
      </c>
      <c r="H7021" s="16" t="n">
        <v>2714.58</v>
      </c>
    </row>
    <row r="7022" customFormat="false" ht="15" hidden="false" customHeight="true" outlineLevel="0" collapsed="false">
      <c r="A7022" s="1" t="s">
        <v>9486</v>
      </c>
      <c r="B7022" s="1" t="s">
        <v>1037</v>
      </c>
      <c r="C7022" s="1" t="s">
        <v>2948</v>
      </c>
      <c r="D7022" s="1" t="s">
        <v>2055</v>
      </c>
      <c r="E7022" s="1" t="s">
        <v>2018</v>
      </c>
      <c r="F7022" s="16" t="n">
        <v>79</v>
      </c>
      <c r="G7022" s="16" t="n">
        <v>1055.73</v>
      </c>
      <c r="H7022" s="16" t="n">
        <v>1134.73</v>
      </c>
    </row>
    <row r="7023" customFormat="false" ht="15" hidden="false" customHeight="true" outlineLevel="0" collapsed="false">
      <c r="A7023" s="1" t="s">
        <v>9487</v>
      </c>
      <c r="B7023" s="1" t="s">
        <v>1052</v>
      </c>
      <c r="C7023" s="1" t="s">
        <v>2294</v>
      </c>
      <c r="D7023" s="1" t="s">
        <v>2017</v>
      </c>
      <c r="E7023" s="1" t="s">
        <v>2018</v>
      </c>
      <c r="F7023" s="16" t="n">
        <v>0</v>
      </c>
      <c r="G7023" s="16" t="n">
        <v>10622.64</v>
      </c>
      <c r="H7023" s="16" t="n">
        <v>10622.64</v>
      </c>
    </row>
    <row r="7024" customFormat="false" ht="15" hidden="false" customHeight="true" outlineLevel="0" collapsed="false">
      <c r="A7024" s="1" t="s">
        <v>9488</v>
      </c>
      <c r="B7024" s="1" t="s">
        <v>284</v>
      </c>
      <c r="C7024" s="1" t="s">
        <v>4803</v>
      </c>
      <c r="D7024" s="1" t="s">
        <v>2017</v>
      </c>
      <c r="E7024" s="1" t="s">
        <v>2018</v>
      </c>
      <c r="F7024" s="16" t="n">
        <v>0</v>
      </c>
      <c r="G7024" s="16" t="n">
        <v>6340.44</v>
      </c>
      <c r="H7024" s="16" t="n">
        <v>6340.44</v>
      </c>
    </row>
    <row r="7025" customFormat="false" ht="15" hidden="false" customHeight="true" outlineLevel="0" collapsed="false">
      <c r="A7025" s="1" t="s">
        <v>9489</v>
      </c>
      <c r="B7025" s="1" t="s">
        <v>1351</v>
      </c>
      <c r="C7025" s="1" t="s">
        <v>3357</v>
      </c>
      <c r="D7025" s="1" t="s">
        <v>2021</v>
      </c>
      <c r="E7025" s="1" t="s">
        <v>2018</v>
      </c>
      <c r="F7025" s="16" t="n">
        <v>79</v>
      </c>
      <c r="G7025" s="16" t="n">
        <v>2038.6</v>
      </c>
      <c r="H7025" s="16" t="n">
        <v>2117.6</v>
      </c>
    </row>
    <row r="7026" customFormat="false" ht="15" hidden="false" customHeight="true" outlineLevel="0" collapsed="false">
      <c r="A7026" s="1" t="s">
        <v>9490</v>
      </c>
      <c r="B7026" s="1" t="s">
        <v>320</v>
      </c>
      <c r="C7026" s="1" t="s">
        <v>644</v>
      </c>
      <c r="D7026" s="1" t="s">
        <v>2017</v>
      </c>
      <c r="E7026" s="1" t="s">
        <v>2018</v>
      </c>
      <c r="F7026" s="16" t="n">
        <v>0</v>
      </c>
      <c r="G7026" s="16" t="n">
        <v>6115.22</v>
      </c>
      <c r="H7026" s="16" t="n">
        <v>6115.22</v>
      </c>
    </row>
    <row r="7027" customFormat="false" ht="15" hidden="false" customHeight="true" outlineLevel="0" collapsed="false">
      <c r="A7027" s="1" t="s">
        <v>9491</v>
      </c>
      <c r="B7027" s="1" t="s">
        <v>1241</v>
      </c>
      <c r="C7027" s="1" t="s">
        <v>3188</v>
      </c>
      <c r="D7027" s="1" t="s">
        <v>2055</v>
      </c>
      <c r="E7027" s="1" t="s">
        <v>2018</v>
      </c>
      <c r="F7027" s="16" t="n">
        <v>0</v>
      </c>
      <c r="G7027" s="16" t="n">
        <v>4100.39</v>
      </c>
      <c r="H7027" s="16" t="n">
        <v>4100.39</v>
      </c>
    </row>
    <row r="7028" customFormat="false" ht="15" hidden="false" customHeight="true" outlineLevel="0" collapsed="false">
      <c r="A7028" s="1" t="s">
        <v>9492</v>
      </c>
      <c r="B7028" s="1" t="s">
        <v>1834</v>
      </c>
      <c r="C7028" s="1" t="s">
        <v>1380</v>
      </c>
      <c r="D7028" s="1" t="s">
        <v>2028</v>
      </c>
      <c r="E7028" s="1" t="s">
        <v>2018</v>
      </c>
      <c r="F7028" s="16" t="n">
        <v>0</v>
      </c>
      <c r="G7028" s="16" t="n">
        <v>16089.48</v>
      </c>
      <c r="H7028" s="16" t="n">
        <v>16089.48</v>
      </c>
    </row>
    <row r="7029" customFormat="false" ht="15" hidden="false" customHeight="true" outlineLevel="0" collapsed="false">
      <c r="A7029" s="1" t="s">
        <v>9493</v>
      </c>
      <c r="B7029" s="1" t="s">
        <v>1405</v>
      </c>
      <c r="C7029" s="1" t="s">
        <v>1760</v>
      </c>
      <c r="D7029" s="1" t="s">
        <v>2025</v>
      </c>
      <c r="E7029" s="1" t="s">
        <v>2045</v>
      </c>
      <c r="F7029" s="16" t="n">
        <v>99</v>
      </c>
      <c r="G7029" s="16" t="n">
        <v>2398.35</v>
      </c>
      <c r="H7029" s="16" t="n">
        <v>2497.35</v>
      </c>
    </row>
    <row r="7030" customFormat="false" ht="15" hidden="false" customHeight="true" outlineLevel="0" collapsed="false">
      <c r="A7030" s="1" t="s">
        <v>9494</v>
      </c>
      <c r="B7030" s="1" t="s">
        <v>691</v>
      </c>
      <c r="C7030" s="1" t="s">
        <v>736</v>
      </c>
      <c r="D7030" s="1" t="s">
        <v>2017</v>
      </c>
      <c r="E7030" s="1" t="s">
        <v>2045</v>
      </c>
      <c r="F7030" s="16" t="n">
        <v>49</v>
      </c>
      <c r="G7030" s="16" t="n">
        <v>1350.49</v>
      </c>
      <c r="H7030" s="16" t="n">
        <v>1399.49</v>
      </c>
    </row>
    <row r="7031" customFormat="false" ht="15" hidden="false" customHeight="true" outlineLevel="0" collapsed="false">
      <c r="A7031" s="1" t="s">
        <v>9495</v>
      </c>
      <c r="B7031" s="1" t="s">
        <v>1502</v>
      </c>
      <c r="C7031" s="1" t="s">
        <v>4803</v>
      </c>
      <c r="D7031" s="1" t="s">
        <v>2017</v>
      </c>
      <c r="E7031" s="1" t="s">
        <v>2018</v>
      </c>
      <c r="F7031" s="16" t="n">
        <v>0</v>
      </c>
      <c r="G7031" s="16" t="n">
        <v>5811.13</v>
      </c>
      <c r="H7031" s="16" t="n">
        <v>5811.13</v>
      </c>
    </row>
    <row r="7032" customFormat="false" ht="15" hidden="false" customHeight="true" outlineLevel="0" collapsed="false">
      <c r="A7032" s="1" t="s">
        <v>9496</v>
      </c>
      <c r="B7032" s="1" t="s">
        <v>979</v>
      </c>
      <c r="C7032" s="1" t="s">
        <v>981</v>
      </c>
      <c r="D7032" s="1" t="s">
        <v>2021</v>
      </c>
      <c r="E7032" s="1" t="s">
        <v>2018</v>
      </c>
      <c r="F7032" s="16" t="n">
        <v>0</v>
      </c>
      <c r="G7032" s="16" t="n">
        <v>2802.18</v>
      </c>
      <c r="H7032" s="16" t="n">
        <v>2802.18</v>
      </c>
    </row>
    <row r="7033" customFormat="false" ht="15" hidden="false" customHeight="true" outlineLevel="0" collapsed="false">
      <c r="A7033" s="1" t="s">
        <v>9497</v>
      </c>
      <c r="B7033" s="1" t="s">
        <v>1736</v>
      </c>
      <c r="C7033" s="1" t="s">
        <v>2508</v>
      </c>
      <c r="D7033" s="1" t="s">
        <v>2021</v>
      </c>
      <c r="E7033" s="1" t="s">
        <v>2018</v>
      </c>
      <c r="F7033" s="16" t="n">
        <v>0</v>
      </c>
      <c r="G7033" s="16" t="n">
        <v>8100.87</v>
      </c>
      <c r="H7033" s="16" t="n">
        <v>8100.87</v>
      </c>
    </row>
    <row r="7034" customFormat="false" ht="15" hidden="false" customHeight="true" outlineLevel="0" collapsed="false">
      <c r="A7034" s="1" t="s">
        <v>9498</v>
      </c>
      <c r="B7034" s="1" t="s">
        <v>803</v>
      </c>
      <c r="C7034" s="1" t="s">
        <v>944</v>
      </c>
      <c r="D7034" s="1" t="s">
        <v>2021</v>
      </c>
      <c r="E7034" s="1" t="s">
        <v>2018</v>
      </c>
      <c r="F7034" s="16" t="n">
        <v>49</v>
      </c>
      <c r="G7034" s="16" t="n">
        <v>1603.35</v>
      </c>
      <c r="H7034" s="16" t="n">
        <v>1652.35</v>
      </c>
    </row>
    <row r="7035" customFormat="false" ht="15" hidden="false" customHeight="true" outlineLevel="0" collapsed="false">
      <c r="A7035" s="1" t="s">
        <v>9499</v>
      </c>
      <c r="B7035" s="1" t="s">
        <v>1522</v>
      </c>
      <c r="C7035" s="1" t="s">
        <v>2561</v>
      </c>
      <c r="D7035" s="1" t="s">
        <v>2017</v>
      </c>
      <c r="E7035" s="1" t="s">
        <v>2018</v>
      </c>
      <c r="F7035" s="16" t="n">
        <v>0</v>
      </c>
      <c r="G7035" s="16" t="n">
        <v>4317.72</v>
      </c>
      <c r="H7035" s="16" t="n">
        <v>4317.72</v>
      </c>
    </row>
    <row r="7036" customFormat="false" ht="15" hidden="false" customHeight="true" outlineLevel="0" collapsed="false">
      <c r="A7036" s="1" t="s">
        <v>9500</v>
      </c>
      <c r="B7036" s="1" t="s">
        <v>1041</v>
      </c>
      <c r="C7036" s="1" t="s">
        <v>1000</v>
      </c>
      <c r="D7036" s="1" t="s">
        <v>2025</v>
      </c>
      <c r="E7036" s="1" t="s">
        <v>2018</v>
      </c>
      <c r="F7036" s="16" t="n">
        <v>0</v>
      </c>
      <c r="G7036" s="16" t="n">
        <v>3676.47</v>
      </c>
      <c r="H7036" s="16" t="n">
        <v>3676.47</v>
      </c>
    </row>
    <row r="7037" customFormat="false" ht="15" hidden="false" customHeight="true" outlineLevel="0" collapsed="false">
      <c r="A7037" s="1" t="s">
        <v>9501</v>
      </c>
      <c r="B7037" s="1" t="s">
        <v>1897</v>
      </c>
      <c r="C7037" s="1" t="s">
        <v>4585</v>
      </c>
      <c r="D7037" s="1" t="s">
        <v>2017</v>
      </c>
      <c r="E7037" s="1" t="s">
        <v>2018</v>
      </c>
      <c r="F7037" s="16" t="n">
        <v>0</v>
      </c>
      <c r="G7037" s="16" t="n">
        <v>7774.43</v>
      </c>
      <c r="H7037" s="16" t="n">
        <v>7774.43</v>
      </c>
    </row>
    <row r="7038" customFormat="false" ht="15" hidden="false" customHeight="true" outlineLevel="0" collapsed="false">
      <c r="A7038" s="1" t="s">
        <v>9502</v>
      </c>
      <c r="B7038" s="1" t="s">
        <v>1562</v>
      </c>
      <c r="C7038" s="1" t="s">
        <v>3353</v>
      </c>
      <c r="D7038" s="1" t="s">
        <v>2055</v>
      </c>
      <c r="E7038" s="1" t="s">
        <v>2018</v>
      </c>
      <c r="F7038" s="16" t="n">
        <v>49</v>
      </c>
      <c r="G7038" s="16" t="n">
        <v>964.34</v>
      </c>
      <c r="H7038" s="16" t="n">
        <v>1013.34</v>
      </c>
    </row>
    <row r="7039" customFormat="false" ht="15" hidden="false" customHeight="true" outlineLevel="0" collapsed="false">
      <c r="A7039" s="1" t="s">
        <v>9503</v>
      </c>
      <c r="B7039" s="1" t="s">
        <v>531</v>
      </c>
      <c r="C7039" s="1" t="s">
        <v>1484</v>
      </c>
      <c r="D7039" s="1" t="s">
        <v>2055</v>
      </c>
      <c r="E7039" s="1" t="s">
        <v>2018</v>
      </c>
      <c r="F7039" s="16" t="n">
        <v>0</v>
      </c>
      <c r="G7039" s="16" t="n">
        <v>6592.98</v>
      </c>
      <c r="H7039" s="16" t="n">
        <v>6592.98</v>
      </c>
    </row>
    <row r="7040" customFormat="false" ht="15" hidden="false" customHeight="true" outlineLevel="0" collapsed="false">
      <c r="A7040" s="1" t="s">
        <v>9504</v>
      </c>
      <c r="B7040" s="1" t="s">
        <v>1332</v>
      </c>
      <c r="C7040" s="1" t="s">
        <v>135</v>
      </c>
      <c r="D7040" s="1" t="s">
        <v>2032</v>
      </c>
      <c r="E7040" s="1" t="s">
        <v>2018</v>
      </c>
      <c r="F7040" s="16" t="n">
        <v>0</v>
      </c>
      <c r="G7040" s="16" t="n">
        <v>7075.76</v>
      </c>
      <c r="H7040" s="16" t="n">
        <v>7075.76</v>
      </c>
    </row>
    <row r="7041" customFormat="false" ht="15" hidden="false" customHeight="true" outlineLevel="0" collapsed="false">
      <c r="A7041" s="1" t="s">
        <v>9505</v>
      </c>
      <c r="B7041" s="1" t="s">
        <v>734</v>
      </c>
      <c r="C7041" s="1" t="s">
        <v>1259</v>
      </c>
      <c r="D7041" s="1" t="s">
        <v>2017</v>
      </c>
      <c r="E7041" s="1" t="s">
        <v>2018</v>
      </c>
      <c r="F7041" s="16" t="n">
        <v>49</v>
      </c>
      <c r="G7041" s="16" t="n">
        <v>458.06</v>
      </c>
      <c r="H7041" s="16" t="n">
        <v>507.06</v>
      </c>
    </row>
    <row r="7042" customFormat="false" ht="15" hidden="false" customHeight="true" outlineLevel="0" collapsed="false">
      <c r="A7042" s="1" t="s">
        <v>9506</v>
      </c>
      <c r="B7042" s="1" t="s">
        <v>1700</v>
      </c>
      <c r="C7042" s="1" t="s">
        <v>2601</v>
      </c>
      <c r="D7042" s="1" t="s">
        <v>2028</v>
      </c>
      <c r="E7042" s="1" t="s">
        <v>2018</v>
      </c>
      <c r="F7042" s="16" t="n">
        <v>0</v>
      </c>
      <c r="G7042" s="16" t="n">
        <v>5687.82</v>
      </c>
      <c r="H7042" s="16" t="n">
        <v>5687.82</v>
      </c>
    </row>
    <row r="7043" customFormat="false" ht="15" hidden="false" customHeight="true" outlineLevel="0" collapsed="false">
      <c r="A7043" s="1" t="s">
        <v>9507</v>
      </c>
      <c r="B7043" s="1" t="s">
        <v>1910</v>
      </c>
      <c r="C7043" s="1" t="s">
        <v>2060</v>
      </c>
      <c r="D7043" s="1" t="s">
        <v>2055</v>
      </c>
      <c r="E7043" s="1" t="s">
        <v>2018</v>
      </c>
      <c r="F7043" s="16" t="n">
        <v>0</v>
      </c>
      <c r="G7043" s="16" t="n">
        <v>3338.78</v>
      </c>
      <c r="H7043" s="16" t="n">
        <v>3338.78</v>
      </c>
    </row>
    <row r="7044" customFormat="false" ht="15" hidden="false" customHeight="true" outlineLevel="0" collapsed="false">
      <c r="A7044" s="1" t="s">
        <v>9508</v>
      </c>
      <c r="B7044" s="1" t="s">
        <v>1160</v>
      </c>
      <c r="C7044" s="1" t="s">
        <v>3063</v>
      </c>
      <c r="D7044" s="1" t="s">
        <v>2017</v>
      </c>
      <c r="E7044" s="1" t="s">
        <v>2018</v>
      </c>
      <c r="F7044" s="16" t="n">
        <v>0</v>
      </c>
      <c r="G7044" s="16" t="n">
        <v>4749.04</v>
      </c>
      <c r="H7044" s="16" t="n">
        <v>4749.04</v>
      </c>
    </row>
    <row r="7045" customFormat="false" ht="15" hidden="false" customHeight="true" outlineLevel="0" collapsed="false">
      <c r="A7045" s="1" t="s">
        <v>9509</v>
      </c>
      <c r="B7045" s="1" t="s">
        <v>308</v>
      </c>
      <c r="C7045" s="1" t="s">
        <v>1395</v>
      </c>
      <c r="D7045" s="1" t="s">
        <v>2025</v>
      </c>
      <c r="E7045" s="1" t="s">
        <v>2018</v>
      </c>
      <c r="F7045" s="16" t="n">
        <v>99</v>
      </c>
      <c r="G7045" s="16" t="n">
        <v>458.06</v>
      </c>
      <c r="H7045" s="16" t="n">
        <v>557.06</v>
      </c>
    </row>
    <row r="7046" customFormat="false" ht="15" hidden="false" customHeight="true" outlineLevel="0" collapsed="false">
      <c r="A7046" s="1" t="s">
        <v>9510</v>
      </c>
      <c r="B7046" s="1" t="s">
        <v>112</v>
      </c>
      <c r="C7046" s="1" t="s">
        <v>2435</v>
      </c>
      <c r="D7046" s="1" t="s">
        <v>2017</v>
      </c>
      <c r="E7046" s="1" t="s">
        <v>2018</v>
      </c>
      <c r="F7046" s="16" t="n">
        <v>0</v>
      </c>
      <c r="G7046" s="16" t="n">
        <v>12202.76</v>
      </c>
      <c r="H7046" s="16" t="n">
        <v>12202.76</v>
      </c>
    </row>
    <row r="7047" customFormat="false" ht="15" hidden="false" customHeight="true" outlineLevel="0" collapsed="false">
      <c r="A7047" s="1" t="s">
        <v>9511</v>
      </c>
      <c r="B7047" s="1" t="s">
        <v>1527</v>
      </c>
      <c r="C7047" s="1" t="s">
        <v>2239</v>
      </c>
      <c r="D7047" s="1" t="s">
        <v>2017</v>
      </c>
      <c r="E7047" s="1" t="s">
        <v>2018</v>
      </c>
      <c r="F7047" s="16" t="n">
        <v>0</v>
      </c>
      <c r="G7047" s="16" t="n">
        <v>4185.64</v>
      </c>
      <c r="H7047" s="16" t="n">
        <v>4185.64</v>
      </c>
    </row>
    <row r="7048" customFormat="false" ht="15" hidden="false" customHeight="true" outlineLevel="0" collapsed="false">
      <c r="A7048" s="1" t="s">
        <v>9512</v>
      </c>
      <c r="B7048" s="1" t="s">
        <v>589</v>
      </c>
      <c r="C7048" s="1" t="s">
        <v>2518</v>
      </c>
      <c r="D7048" s="1" t="s">
        <v>2055</v>
      </c>
      <c r="E7048" s="1" t="s">
        <v>2018</v>
      </c>
      <c r="F7048" s="16" t="n">
        <v>0</v>
      </c>
      <c r="G7048" s="16" t="n">
        <v>8057.37</v>
      </c>
      <c r="H7048" s="16" t="n">
        <v>8057.37</v>
      </c>
    </row>
    <row r="7049" customFormat="false" ht="15" hidden="false" customHeight="true" outlineLevel="0" collapsed="false">
      <c r="A7049" s="1" t="s">
        <v>9513</v>
      </c>
      <c r="B7049" s="1" t="s">
        <v>1548</v>
      </c>
      <c r="C7049" s="1" t="s">
        <v>2185</v>
      </c>
      <c r="D7049" s="1" t="s">
        <v>2017</v>
      </c>
      <c r="E7049" s="1" t="s">
        <v>2018</v>
      </c>
      <c r="F7049" s="16" t="n">
        <v>0</v>
      </c>
      <c r="G7049" s="16" t="n">
        <v>5311.32</v>
      </c>
      <c r="H7049" s="16" t="n">
        <v>5311.32</v>
      </c>
    </row>
    <row r="7050" customFormat="false" ht="15" hidden="false" customHeight="true" outlineLevel="0" collapsed="false">
      <c r="A7050" s="1" t="s">
        <v>9514</v>
      </c>
      <c r="B7050" s="1" t="s">
        <v>1437</v>
      </c>
      <c r="C7050" s="1" t="s">
        <v>2111</v>
      </c>
      <c r="D7050" s="1" t="s">
        <v>2055</v>
      </c>
      <c r="E7050" s="1" t="s">
        <v>2018</v>
      </c>
      <c r="F7050" s="16" t="n">
        <v>79</v>
      </c>
      <c r="G7050" s="16" t="n">
        <v>385.74</v>
      </c>
      <c r="H7050" s="16" t="n">
        <v>464.74</v>
      </c>
    </row>
    <row r="7051" customFormat="false" ht="15" hidden="false" customHeight="true" outlineLevel="0" collapsed="false">
      <c r="A7051" s="1" t="s">
        <v>9515</v>
      </c>
      <c r="B7051" s="1" t="s">
        <v>1479</v>
      </c>
      <c r="C7051" s="1" t="s">
        <v>1579</v>
      </c>
      <c r="D7051" s="1" t="s">
        <v>2032</v>
      </c>
      <c r="E7051" s="1" t="s">
        <v>2022</v>
      </c>
      <c r="F7051" s="16" t="n">
        <v>49</v>
      </c>
      <c r="G7051" s="16" t="n">
        <v>2278.43</v>
      </c>
      <c r="H7051" s="16" t="n">
        <v>2327.43</v>
      </c>
    </row>
    <row r="7052" customFormat="false" ht="15" hidden="false" customHeight="true" outlineLevel="0" collapsed="false">
      <c r="A7052" s="1" t="s">
        <v>9516</v>
      </c>
      <c r="B7052" s="1" t="s">
        <v>589</v>
      </c>
      <c r="C7052" s="1" t="s">
        <v>2474</v>
      </c>
      <c r="D7052" s="1" t="s">
        <v>2032</v>
      </c>
      <c r="E7052" s="1" t="s">
        <v>2018</v>
      </c>
      <c r="F7052" s="16" t="n">
        <v>49</v>
      </c>
      <c r="G7052" s="16" t="n">
        <v>2018.34</v>
      </c>
      <c r="H7052" s="16" t="n">
        <v>2067.34</v>
      </c>
    </row>
    <row r="7053" customFormat="false" ht="15" hidden="false" customHeight="true" outlineLevel="0" collapsed="false">
      <c r="A7053" s="1" t="s">
        <v>9517</v>
      </c>
      <c r="B7053" s="1" t="s">
        <v>1034</v>
      </c>
      <c r="C7053" s="1" t="s">
        <v>959</v>
      </c>
      <c r="D7053" s="1" t="s">
        <v>2017</v>
      </c>
      <c r="E7053" s="1" t="s">
        <v>2018</v>
      </c>
      <c r="F7053" s="16" t="n">
        <v>0</v>
      </c>
      <c r="G7053" s="16" t="n">
        <v>29535.73</v>
      </c>
      <c r="H7053" s="16" t="n">
        <v>29535.73</v>
      </c>
    </row>
    <row r="7054" customFormat="false" ht="15" hidden="false" customHeight="true" outlineLevel="0" collapsed="false">
      <c r="A7054" s="1" t="s">
        <v>9518</v>
      </c>
      <c r="B7054" s="1" t="s">
        <v>1473</v>
      </c>
      <c r="C7054" s="1" t="s">
        <v>2508</v>
      </c>
      <c r="D7054" s="1" t="s">
        <v>2032</v>
      </c>
      <c r="E7054" s="1" t="s">
        <v>2018</v>
      </c>
      <c r="F7054" s="16" t="n">
        <v>0</v>
      </c>
      <c r="G7054" s="16" t="n">
        <v>6738.34</v>
      </c>
      <c r="H7054" s="16" t="n">
        <v>6738.34</v>
      </c>
    </row>
    <row r="7055" customFormat="false" ht="15" hidden="false" customHeight="true" outlineLevel="0" collapsed="false">
      <c r="A7055" s="1" t="s">
        <v>9519</v>
      </c>
      <c r="B7055" s="1" t="s">
        <v>1525</v>
      </c>
      <c r="C7055" s="1" t="s">
        <v>739</v>
      </c>
      <c r="D7055" s="1" t="s">
        <v>2017</v>
      </c>
      <c r="E7055" s="1" t="s">
        <v>2018</v>
      </c>
      <c r="F7055" s="16" t="n">
        <v>99</v>
      </c>
      <c r="G7055" s="16" t="n">
        <v>964.34</v>
      </c>
      <c r="H7055" s="16" t="n">
        <v>1063.34</v>
      </c>
    </row>
    <row r="7056" customFormat="false" ht="15" hidden="false" customHeight="true" outlineLevel="0" collapsed="false">
      <c r="A7056" s="1" t="s">
        <v>9520</v>
      </c>
      <c r="B7056" s="1" t="s">
        <v>1017</v>
      </c>
      <c r="C7056" s="1" t="s">
        <v>2442</v>
      </c>
      <c r="D7056" s="1" t="s">
        <v>2017</v>
      </c>
      <c r="E7056" s="1" t="s">
        <v>2018</v>
      </c>
      <c r="F7056" s="16" t="n">
        <v>0</v>
      </c>
      <c r="G7056" s="16" t="n">
        <v>20786.65</v>
      </c>
      <c r="H7056" s="16" t="n">
        <v>20786.65</v>
      </c>
    </row>
    <row r="7057" customFormat="false" ht="15" hidden="false" customHeight="true" outlineLevel="0" collapsed="false">
      <c r="A7057" s="1" t="s">
        <v>9521</v>
      </c>
      <c r="B7057" s="1" t="s">
        <v>674</v>
      </c>
      <c r="C7057" s="1" t="s">
        <v>263</v>
      </c>
      <c r="D7057" s="1" t="s">
        <v>2025</v>
      </c>
      <c r="E7057" s="1" t="s">
        <v>2022</v>
      </c>
      <c r="F7057" s="16" t="n">
        <v>0</v>
      </c>
      <c r="G7057" s="16" t="n">
        <v>10272.31</v>
      </c>
      <c r="H7057" s="16" t="n">
        <v>10272.31</v>
      </c>
    </row>
    <row r="7058" customFormat="false" ht="15" hidden="false" customHeight="true" outlineLevel="0" collapsed="false">
      <c r="A7058" s="1" t="s">
        <v>9522</v>
      </c>
      <c r="B7058" s="1" t="s">
        <v>1440</v>
      </c>
      <c r="C7058" s="1" t="s">
        <v>3258</v>
      </c>
      <c r="D7058" s="1" t="s">
        <v>2017</v>
      </c>
      <c r="E7058" s="1" t="s">
        <v>2018</v>
      </c>
      <c r="F7058" s="16" t="n">
        <v>0</v>
      </c>
      <c r="G7058" s="16" t="n">
        <v>3089.54</v>
      </c>
      <c r="H7058" s="16" t="n">
        <v>3089.54</v>
      </c>
    </row>
    <row r="7059" customFormat="false" ht="15" hidden="false" customHeight="true" outlineLevel="0" collapsed="false">
      <c r="A7059" s="1" t="s">
        <v>9523</v>
      </c>
      <c r="B7059" s="1" t="s">
        <v>1145</v>
      </c>
      <c r="C7059" s="1" t="s">
        <v>751</v>
      </c>
      <c r="D7059" s="1" t="s">
        <v>2017</v>
      </c>
      <c r="E7059" s="1" t="s">
        <v>2045</v>
      </c>
      <c r="F7059" s="16" t="n">
        <v>0</v>
      </c>
      <c r="G7059" s="16" t="n">
        <v>5218.44</v>
      </c>
      <c r="H7059" s="16" t="n">
        <v>5218.44</v>
      </c>
    </row>
    <row r="7060" customFormat="false" ht="15" hidden="false" customHeight="true" outlineLevel="0" collapsed="false">
      <c r="A7060" s="1" t="s">
        <v>9524</v>
      </c>
      <c r="B7060" s="1" t="s">
        <v>271</v>
      </c>
      <c r="C7060" s="1" t="s">
        <v>303</v>
      </c>
      <c r="D7060" s="1" t="s">
        <v>2017</v>
      </c>
      <c r="E7060" s="1" t="s">
        <v>2018</v>
      </c>
      <c r="F7060" s="16" t="n">
        <v>49</v>
      </c>
      <c r="G7060" s="16" t="n">
        <v>1613.67</v>
      </c>
      <c r="H7060" s="16" t="n">
        <v>1662.67</v>
      </c>
    </row>
    <row r="7061" customFormat="false" ht="15" hidden="false" customHeight="true" outlineLevel="0" collapsed="false">
      <c r="A7061" s="1" t="s">
        <v>9525</v>
      </c>
      <c r="B7061" s="1" t="s">
        <v>1398</v>
      </c>
      <c r="C7061" s="1" t="s">
        <v>981</v>
      </c>
      <c r="D7061" s="1" t="s">
        <v>2025</v>
      </c>
      <c r="E7061" s="1" t="s">
        <v>2045</v>
      </c>
      <c r="F7061" s="16" t="n">
        <v>79</v>
      </c>
      <c r="G7061" s="16" t="n">
        <v>1658.9</v>
      </c>
      <c r="H7061" s="16" t="n">
        <v>1737.9</v>
      </c>
    </row>
    <row r="7062" customFormat="false" ht="15" hidden="false" customHeight="true" outlineLevel="0" collapsed="false">
      <c r="A7062" s="1" t="s">
        <v>9526</v>
      </c>
      <c r="B7062" s="1" t="s">
        <v>1017</v>
      </c>
      <c r="C7062" s="1" t="s">
        <v>748</v>
      </c>
      <c r="D7062" s="1" t="s">
        <v>2025</v>
      </c>
      <c r="E7062" s="1" t="s">
        <v>2018</v>
      </c>
      <c r="F7062" s="16" t="n">
        <v>0</v>
      </c>
      <c r="G7062" s="16" t="n">
        <v>7020.73</v>
      </c>
      <c r="H7062" s="16" t="n">
        <v>7020.73</v>
      </c>
    </row>
    <row r="7063" customFormat="false" ht="15" hidden="false" customHeight="true" outlineLevel="0" collapsed="false">
      <c r="A7063" s="1" t="s">
        <v>9527</v>
      </c>
      <c r="B7063" s="1" t="s">
        <v>1151</v>
      </c>
      <c r="C7063" s="1" t="s">
        <v>363</v>
      </c>
      <c r="D7063" s="1" t="s">
        <v>2017</v>
      </c>
      <c r="E7063" s="1" t="s">
        <v>2018</v>
      </c>
      <c r="F7063" s="16" t="n">
        <v>99</v>
      </c>
      <c r="G7063" s="16" t="n">
        <v>1045.86</v>
      </c>
      <c r="H7063" s="16" t="n">
        <v>1144.86</v>
      </c>
    </row>
    <row r="7064" customFormat="false" ht="15" hidden="false" customHeight="true" outlineLevel="0" collapsed="false">
      <c r="A7064" s="1" t="s">
        <v>9528</v>
      </c>
      <c r="B7064" s="1" t="s">
        <v>1656</v>
      </c>
      <c r="C7064" s="1" t="s">
        <v>2423</v>
      </c>
      <c r="D7064" s="1" t="s">
        <v>2055</v>
      </c>
      <c r="E7064" s="1" t="s">
        <v>2022</v>
      </c>
      <c r="F7064" s="16" t="n">
        <v>0</v>
      </c>
      <c r="G7064" s="16" t="n">
        <v>6206.06</v>
      </c>
      <c r="H7064" s="16" t="n">
        <v>6206.06</v>
      </c>
    </row>
    <row r="7065" customFormat="false" ht="15" hidden="false" customHeight="true" outlineLevel="0" collapsed="false">
      <c r="A7065" s="1" t="s">
        <v>9529</v>
      </c>
      <c r="B7065" s="1" t="s">
        <v>1854</v>
      </c>
      <c r="C7065" s="1" t="s">
        <v>2916</v>
      </c>
      <c r="D7065" s="1" t="s">
        <v>2017</v>
      </c>
      <c r="E7065" s="1" t="s">
        <v>2018</v>
      </c>
      <c r="F7065" s="16" t="n">
        <v>0</v>
      </c>
      <c r="G7065" s="16" t="n">
        <v>17514.08</v>
      </c>
      <c r="H7065" s="16" t="n">
        <v>17514.08</v>
      </c>
    </row>
    <row r="7066" customFormat="false" ht="15" hidden="false" customHeight="true" outlineLevel="0" collapsed="false">
      <c r="A7066" s="1" t="s">
        <v>9530</v>
      </c>
      <c r="B7066" s="1" t="s">
        <v>433</v>
      </c>
      <c r="C7066" s="1" t="s">
        <v>3014</v>
      </c>
      <c r="D7066" s="1" t="s">
        <v>2032</v>
      </c>
      <c r="E7066" s="1" t="s">
        <v>2018</v>
      </c>
      <c r="F7066" s="16" t="n">
        <v>49</v>
      </c>
      <c r="G7066" s="16" t="n">
        <v>622.3</v>
      </c>
      <c r="H7066" s="16" t="n">
        <v>671.3</v>
      </c>
    </row>
    <row r="7067" customFormat="false" ht="15" hidden="false" customHeight="true" outlineLevel="0" collapsed="false">
      <c r="A7067" s="1" t="s">
        <v>9531</v>
      </c>
      <c r="B7067" s="1" t="s">
        <v>1184</v>
      </c>
      <c r="C7067" s="1" t="s">
        <v>1252</v>
      </c>
      <c r="D7067" s="1" t="s">
        <v>2025</v>
      </c>
      <c r="E7067" s="1" t="s">
        <v>2018</v>
      </c>
      <c r="F7067" s="16" t="n">
        <v>79</v>
      </c>
      <c r="G7067" s="16" t="n">
        <v>373.11</v>
      </c>
      <c r="H7067" s="16" t="n">
        <v>452.11</v>
      </c>
    </row>
    <row r="7068" customFormat="false" ht="15" hidden="false" customHeight="true" outlineLevel="0" collapsed="false">
      <c r="A7068" s="1" t="s">
        <v>9532</v>
      </c>
      <c r="B7068" s="1" t="s">
        <v>885</v>
      </c>
      <c r="C7068" s="1" t="s">
        <v>2587</v>
      </c>
      <c r="D7068" s="1" t="s">
        <v>2025</v>
      </c>
      <c r="E7068" s="1" t="s">
        <v>2018</v>
      </c>
      <c r="F7068" s="16" t="n">
        <v>99</v>
      </c>
      <c r="G7068" s="16" t="n">
        <v>1915</v>
      </c>
      <c r="H7068" s="16" t="n">
        <v>2014</v>
      </c>
    </row>
    <row r="7069" customFormat="false" ht="15" hidden="false" customHeight="true" outlineLevel="0" collapsed="false">
      <c r="A7069" s="1" t="s">
        <v>9533</v>
      </c>
      <c r="B7069" s="1" t="s">
        <v>1683</v>
      </c>
      <c r="C7069" s="1" t="s">
        <v>754</v>
      </c>
      <c r="D7069" s="1" t="s">
        <v>2021</v>
      </c>
      <c r="E7069" s="1" t="s">
        <v>2018</v>
      </c>
      <c r="F7069" s="16" t="n">
        <v>0</v>
      </c>
      <c r="G7069" s="16" t="n">
        <v>5121.13</v>
      </c>
      <c r="H7069" s="16" t="n">
        <v>5121.13</v>
      </c>
    </row>
    <row r="7070" customFormat="false" ht="15" hidden="false" customHeight="true" outlineLevel="0" collapsed="false">
      <c r="A7070" s="1" t="s">
        <v>9534</v>
      </c>
      <c r="B7070" s="1" t="s">
        <v>1897</v>
      </c>
      <c r="C7070" s="1" t="s">
        <v>2298</v>
      </c>
      <c r="D7070" s="1" t="s">
        <v>2017</v>
      </c>
      <c r="E7070" s="1" t="s">
        <v>2018</v>
      </c>
      <c r="F7070" s="16" t="n">
        <v>0</v>
      </c>
      <c r="G7070" s="16" t="n">
        <v>10843.58</v>
      </c>
      <c r="H7070" s="16" t="n">
        <v>10843.58</v>
      </c>
    </row>
    <row r="7071" customFormat="false" ht="15" hidden="false" customHeight="true" outlineLevel="0" collapsed="false">
      <c r="A7071" s="1" t="s">
        <v>9535</v>
      </c>
      <c r="B7071" s="1" t="s">
        <v>788</v>
      </c>
      <c r="C7071" s="1" t="s">
        <v>3201</v>
      </c>
      <c r="D7071" s="1" t="s">
        <v>2032</v>
      </c>
      <c r="E7071" s="1" t="s">
        <v>2018</v>
      </c>
      <c r="F7071" s="16" t="n">
        <v>99</v>
      </c>
      <c r="G7071" s="16" t="n">
        <v>623</v>
      </c>
      <c r="H7071" s="16" t="n">
        <v>722</v>
      </c>
    </row>
    <row r="7072" customFormat="false" ht="15" hidden="false" customHeight="true" outlineLevel="0" collapsed="false">
      <c r="A7072" s="1" t="s">
        <v>9536</v>
      </c>
      <c r="B7072" s="1" t="s">
        <v>1659</v>
      </c>
      <c r="C7072" s="1" t="s">
        <v>1073</v>
      </c>
      <c r="D7072" s="1" t="s">
        <v>2032</v>
      </c>
      <c r="E7072" s="1" t="s">
        <v>2018</v>
      </c>
      <c r="F7072" s="16" t="n">
        <v>0</v>
      </c>
      <c r="G7072" s="16" t="n">
        <v>2943.88</v>
      </c>
      <c r="H7072" s="16" t="n">
        <v>2943.88</v>
      </c>
    </row>
    <row r="7073" customFormat="false" ht="15" hidden="false" customHeight="true" outlineLevel="0" collapsed="false">
      <c r="A7073" s="1" t="s">
        <v>9537</v>
      </c>
      <c r="B7073" s="1" t="s">
        <v>1577</v>
      </c>
      <c r="C7073" s="1" t="s">
        <v>2403</v>
      </c>
      <c r="D7073" s="1" t="s">
        <v>2017</v>
      </c>
      <c r="E7073" s="1" t="s">
        <v>2018</v>
      </c>
      <c r="F7073" s="16" t="n">
        <v>0</v>
      </c>
      <c r="G7073" s="16" t="n">
        <v>7591.86</v>
      </c>
      <c r="H7073" s="16" t="n">
        <v>7591.86</v>
      </c>
    </row>
    <row r="7074" customFormat="false" ht="15" hidden="false" customHeight="true" outlineLevel="0" collapsed="false">
      <c r="A7074" s="1" t="s">
        <v>9538</v>
      </c>
      <c r="B7074" s="1" t="s">
        <v>600</v>
      </c>
      <c r="C7074" s="1" t="s">
        <v>2773</v>
      </c>
      <c r="D7074" s="1" t="s">
        <v>2017</v>
      </c>
      <c r="E7074" s="1" t="s">
        <v>2018</v>
      </c>
      <c r="F7074" s="16" t="n">
        <v>79</v>
      </c>
      <c r="G7074" s="16" t="n">
        <v>1556.19</v>
      </c>
      <c r="H7074" s="16" t="n">
        <v>1635.19</v>
      </c>
    </row>
    <row r="7075" customFormat="false" ht="15" hidden="false" customHeight="true" outlineLevel="0" collapsed="false">
      <c r="A7075" s="1" t="s">
        <v>9539</v>
      </c>
      <c r="B7075" s="1" t="s">
        <v>1736</v>
      </c>
      <c r="C7075" s="1" t="s">
        <v>2654</v>
      </c>
      <c r="D7075" s="1" t="s">
        <v>2028</v>
      </c>
      <c r="E7075" s="1" t="s">
        <v>2018</v>
      </c>
      <c r="F7075" s="16" t="n">
        <v>0</v>
      </c>
      <c r="G7075" s="16" t="n">
        <v>10003.21</v>
      </c>
      <c r="H7075" s="16" t="n">
        <v>10003.21</v>
      </c>
    </row>
    <row r="7076" customFormat="false" ht="15" hidden="false" customHeight="true" outlineLevel="0" collapsed="false">
      <c r="A7076" s="1" t="s">
        <v>9540</v>
      </c>
      <c r="B7076" s="1" t="s">
        <v>1280</v>
      </c>
      <c r="C7076" s="1" t="s">
        <v>4202</v>
      </c>
      <c r="D7076" s="1" t="s">
        <v>2017</v>
      </c>
      <c r="E7076" s="1" t="s">
        <v>2018</v>
      </c>
      <c r="F7076" s="16" t="n">
        <v>0</v>
      </c>
      <c r="G7076" s="16" t="n">
        <v>10343</v>
      </c>
      <c r="H7076" s="16" t="n">
        <v>10343</v>
      </c>
    </row>
    <row r="7077" customFormat="false" ht="15" hidden="false" customHeight="true" outlineLevel="0" collapsed="false">
      <c r="A7077" s="1" t="s">
        <v>9541</v>
      </c>
      <c r="B7077" s="1" t="s">
        <v>308</v>
      </c>
      <c r="C7077" s="1" t="s">
        <v>497</v>
      </c>
      <c r="D7077" s="1" t="s">
        <v>2021</v>
      </c>
      <c r="E7077" s="1" t="s">
        <v>2018</v>
      </c>
      <c r="F7077" s="16" t="n">
        <v>79</v>
      </c>
      <c r="G7077" s="16" t="n">
        <v>1714.23</v>
      </c>
      <c r="H7077" s="16" t="n">
        <v>1793.23</v>
      </c>
    </row>
    <row r="7078" customFormat="false" ht="15" hidden="false" customHeight="true" outlineLevel="0" collapsed="false">
      <c r="A7078" s="1" t="s">
        <v>9542</v>
      </c>
      <c r="B7078" s="1" t="s">
        <v>1860</v>
      </c>
      <c r="C7078" s="1" t="s">
        <v>2446</v>
      </c>
      <c r="D7078" s="1" t="s">
        <v>2021</v>
      </c>
      <c r="E7078" s="1" t="s">
        <v>2084</v>
      </c>
      <c r="F7078" s="16" t="n">
        <v>0</v>
      </c>
      <c r="G7078" s="16" t="n">
        <v>10403.86</v>
      </c>
      <c r="H7078" s="16" t="n">
        <v>10403.86</v>
      </c>
    </row>
    <row r="7079" customFormat="false" ht="15" hidden="false" customHeight="true" outlineLevel="0" collapsed="false">
      <c r="A7079" s="1" t="s">
        <v>9543</v>
      </c>
      <c r="B7079" s="1" t="s">
        <v>815</v>
      </c>
      <c r="C7079" s="1" t="s">
        <v>1661</v>
      </c>
      <c r="D7079" s="1" t="s">
        <v>2021</v>
      </c>
      <c r="E7079" s="1" t="s">
        <v>2018</v>
      </c>
      <c r="F7079" s="16" t="n">
        <v>0</v>
      </c>
      <c r="G7079" s="16" t="n">
        <v>18265.49</v>
      </c>
      <c r="H7079" s="16" t="n">
        <v>18265.49</v>
      </c>
    </row>
    <row r="7080" customFormat="false" ht="15" hidden="false" customHeight="true" outlineLevel="0" collapsed="false">
      <c r="A7080" s="1" t="s">
        <v>9544</v>
      </c>
      <c r="B7080" s="1" t="s">
        <v>1332</v>
      </c>
      <c r="C7080" s="1" t="s">
        <v>1288</v>
      </c>
      <c r="D7080" s="1" t="s">
        <v>2025</v>
      </c>
      <c r="E7080" s="1" t="s">
        <v>2018</v>
      </c>
      <c r="F7080" s="16" t="n">
        <v>0</v>
      </c>
      <c r="G7080" s="16" t="n">
        <v>3266.26</v>
      </c>
      <c r="H7080" s="16" t="n">
        <v>3266.26</v>
      </c>
    </row>
    <row r="7081" customFormat="false" ht="15" hidden="false" customHeight="true" outlineLevel="0" collapsed="false">
      <c r="A7081" s="1" t="s">
        <v>9545</v>
      </c>
      <c r="B7081" s="1" t="s">
        <v>1473</v>
      </c>
      <c r="C7081" s="1" t="s">
        <v>8410</v>
      </c>
      <c r="D7081" s="1" t="s">
        <v>2021</v>
      </c>
      <c r="E7081" s="1" t="s">
        <v>2018</v>
      </c>
      <c r="F7081" s="16" t="n">
        <v>99</v>
      </c>
      <c r="G7081" s="16" t="n">
        <v>295.59</v>
      </c>
      <c r="H7081" s="16" t="n">
        <v>394.59</v>
      </c>
    </row>
    <row r="7082" customFormat="false" ht="15" hidden="false" customHeight="true" outlineLevel="0" collapsed="false">
      <c r="A7082" s="1" t="s">
        <v>9546</v>
      </c>
      <c r="B7082" s="1" t="s">
        <v>1585</v>
      </c>
      <c r="C7082" s="1" t="s">
        <v>3295</v>
      </c>
      <c r="D7082" s="1" t="s">
        <v>2055</v>
      </c>
      <c r="E7082" s="1" t="s">
        <v>2018</v>
      </c>
      <c r="F7082" s="16" t="n">
        <v>99</v>
      </c>
      <c r="G7082" s="16" t="n">
        <v>1335.85</v>
      </c>
      <c r="H7082" s="16" t="n">
        <v>1434.85</v>
      </c>
    </row>
    <row r="7083" customFormat="false" ht="15" hidden="false" customHeight="true" outlineLevel="0" collapsed="false">
      <c r="A7083" s="1" t="s">
        <v>9547</v>
      </c>
      <c r="B7083" s="1" t="s">
        <v>304</v>
      </c>
      <c r="C7083" s="1" t="s">
        <v>3897</v>
      </c>
      <c r="D7083" s="1" t="s">
        <v>2025</v>
      </c>
      <c r="E7083" s="1" t="s">
        <v>2022</v>
      </c>
      <c r="F7083" s="16" t="n">
        <v>79</v>
      </c>
      <c r="G7083" s="16" t="n">
        <v>675.24</v>
      </c>
      <c r="H7083" s="16" t="n">
        <v>754.24</v>
      </c>
    </row>
    <row r="7084" customFormat="false" ht="15" hidden="false" customHeight="true" outlineLevel="0" collapsed="false">
      <c r="A7084" s="1" t="s">
        <v>9548</v>
      </c>
      <c r="B7084" s="1" t="s">
        <v>320</v>
      </c>
      <c r="C7084" s="1" t="s">
        <v>4327</v>
      </c>
      <c r="D7084" s="1" t="s">
        <v>2021</v>
      </c>
      <c r="E7084" s="1" t="s">
        <v>2018</v>
      </c>
      <c r="F7084" s="16" t="n">
        <v>0</v>
      </c>
      <c r="G7084" s="16" t="n">
        <v>3506.33</v>
      </c>
      <c r="H7084" s="16" t="n">
        <v>3506.33</v>
      </c>
    </row>
    <row r="7085" customFormat="false" ht="15" hidden="false" customHeight="true" outlineLevel="0" collapsed="false">
      <c r="A7085" s="1" t="s">
        <v>9549</v>
      </c>
      <c r="B7085" s="1" t="s">
        <v>1801</v>
      </c>
      <c r="C7085" s="1" t="s">
        <v>2590</v>
      </c>
      <c r="D7085" s="1" t="s">
        <v>2055</v>
      </c>
      <c r="E7085" s="1" t="s">
        <v>2018</v>
      </c>
      <c r="F7085" s="16" t="n">
        <v>0</v>
      </c>
      <c r="G7085" s="16" t="n">
        <v>16025.86</v>
      </c>
      <c r="H7085" s="16" t="n">
        <v>16025.86</v>
      </c>
    </row>
    <row r="7086" customFormat="false" ht="15" hidden="false" customHeight="true" outlineLevel="0" collapsed="false">
      <c r="A7086" s="1" t="s">
        <v>9550</v>
      </c>
      <c r="B7086" s="1" t="s">
        <v>1874</v>
      </c>
      <c r="C7086" s="1" t="s">
        <v>2446</v>
      </c>
      <c r="D7086" s="1" t="s">
        <v>2017</v>
      </c>
      <c r="E7086" s="1" t="s">
        <v>2018</v>
      </c>
      <c r="F7086" s="16" t="n">
        <v>0</v>
      </c>
      <c r="G7086" s="16" t="n">
        <v>12015.58</v>
      </c>
      <c r="H7086" s="16" t="n">
        <v>12015.58</v>
      </c>
    </row>
    <row r="7087" customFormat="false" ht="15" hidden="false" customHeight="true" outlineLevel="0" collapsed="false">
      <c r="A7087" s="1" t="s">
        <v>9551</v>
      </c>
      <c r="B7087" s="1" t="s">
        <v>210</v>
      </c>
      <c r="C7087" s="1" t="s">
        <v>3551</v>
      </c>
      <c r="D7087" s="1" t="s">
        <v>2017</v>
      </c>
      <c r="E7087" s="1" t="s">
        <v>2018</v>
      </c>
      <c r="F7087" s="16" t="n">
        <v>0</v>
      </c>
      <c r="G7087" s="16" t="n">
        <v>11456.26</v>
      </c>
      <c r="H7087" s="16" t="n">
        <v>11456.26</v>
      </c>
    </row>
    <row r="7088" customFormat="false" ht="15" hidden="false" customHeight="true" outlineLevel="0" collapsed="false">
      <c r="A7088" s="1" t="s">
        <v>9552</v>
      </c>
      <c r="B7088" s="1" t="s">
        <v>227</v>
      </c>
      <c r="C7088" s="1" t="s">
        <v>1573</v>
      </c>
      <c r="D7088" s="1" t="s">
        <v>2025</v>
      </c>
      <c r="E7088" s="1" t="s">
        <v>2018</v>
      </c>
      <c r="F7088" s="16" t="n">
        <v>0</v>
      </c>
      <c r="G7088" s="16" t="n">
        <v>10130.49</v>
      </c>
      <c r="H7088" s="16" t="n">
        <v>10130.49</v>
      </c>
    </row>
    <row r="7089" customFormat="false" ht="15" hidden="false" customHeight="true" outlineLevel="0" collapsed="false">
      <c r="A7089" s="1" t="s">
        <v>9553</v>
      </c>
      <c r="B7089" s="1" t="s">
        <v>465</v>
      </c>
      <c r="C7089" s="1" t="s">
        <v>2656</v>
      </c>
      <c r="D7089" s="1" t="s">
        <v>2025</v>
      </c>
      <c r="E7089" s="1" t="s">
        <v>2018</v>
      </c>
      <c r="F7089" s="16" t="n">
        <v>0</v>
      </c>
      <c r="G7089" s="16" t="n">
        <v>3493.68</v>
      </c>
      <c r="H7089" s="16" t="n">
        <v>3493.68</v>
      </c>
    </row>
    <row r="7090" customFormat="false" ht="15" hidden="false" customHeight="true" outlineLevel="0" collapsed="false">
      <c r="A7090" s="1" t="s">
        <v>9554</v>
      </c>
      <c r="B7090" s="1" t="s">
        <v>1088</v>
      </c>
      <c r="C7090" s="1" t="s">
        <v>2263</v>
      </c>
      <c r="D7090" s="1" t="s">
        <v>2025</v>
      </c>
      <c r="E7090" s="1" t="s">
        <v>2018</v>
      </c>
      <c r="F7090" s="16" t="n">
        <v>0</v>
      </c>
      <c r="G7090" s="16" t="n">
        <v>6099.92</v>
      </c>
      <c r="H7090" s="16" t="n">
        <v>6099.92</v>
      </c>
    </row>
    <row r="7091" customFormat="false" ht="15" hidden="false" customHeight="true" outlineLevel="0" collapsed="false">
      <c r="A7091" s="1" t="s">
        <v>9555</v>
      </c>
      <c r="B7091" s="1" t="s">
        <v>500</v>
      </c>
      <c r="C7091" s="1" t="s">
        <v>1219</v>
      </c>
      <c r="D7091" s="1" t="s">
        <v>2021</v>
      </c>
      <c r="E7091" s="1" t="s">
        <v>2018</v>
      </c>
      <c r="F7091" s="16" t="n">
        <v>0</v>
      </c>
      <c r="G7091" s="16" t="n">
        <v>11546.5</v>
      </c>
      <c r="H7091" s="16" t="n">
        <v>11546.5</v>
      </c>
    </row>
    <row r="7092" customFormat="false" ht="15" hidden="false" customHeight="true" outlineLevel="0" collapsed="false">
      <c r="A7092" s="1" t="s">
        <v>9556</v>
      </c>
      <c r="B7092" s="1" t="s">
        <v>1335</v>
      </c>
      <c r="C7092" s="1" t="s">
        <v>2067</v>
      </c>
      <c r="D7092" s="1" t="s">
        <v>2017</v>
      </c>
      <c r="E7092" s="1" t="s">
        <v>2018</v>
      </c>
      <c r="F7092" s="16" t="n">
        <v>0</v>
      </c>
      <c r="G7092" s="16" t="n">
        <v>9454.11</v>
      </c>
      <c r="H7092" s="16" t="n">
        <v>9454.11</v>
      </c>
    </row>
    <row r="7093" customFormat="false" ht="15" hidden="false" customHeight="true" outlineLevel="0" collapsed="false">
      <c r="A7093" s="1" t="s">
        <v>9557</v>
      </c>
      <c r="B7093" s="1" t="s">
        <v>433</v>
      </c>
      <c r="C7093" s="1" t="s">
        <v>2467</v>
      </c>
      <c r="D7093" s="1" t="s">
        <v>2055</v>
      </c>
      <c r="E7093" s="1" t="s">
        <v>2018</v>
      </c>
      <c r="F7093" s="16" t="n">
        <v>0</v>
      </c>
      <c r="G7093" s="16" t="n">
        <v>7193.2</v>
      </c>
      <c r="H7093" s="16" t="n">
        <v>7193.2</v>
      </c>
    </row>
    <row r="7094" customFormat="false" ht="15" hidden="false" customHeight="true" outlineLevel="0" collapsed="false">
      <c r="A7094" s="1" t="s">
        <v>9558</v>
      </c>
      <c r="B7094" s="1" t="s">
        <v>934</v>
      </c>
      <c r="C7094" s="1" t="s">
        <v>539</v>
      </c>
      <c r="D7094" s="1" t="s">
        <v>2017</v>
      </c>
      <c r="E7094" s="1" t="s">
        <v>2018</v>
      </c>
      <c r="F7094" s="16" t="n">
        <v>79</v>
      </c>
      <c r="G7094" s="16" t="n">
        <v>482.17</v>
      </c>
      <c r="H7094" s="16" t="n">
        <v>561.17</v>
      </c>
    </row>
    <row r="7095" customFormat="false" ht="15" hidden="false" customHeight="true" outlineLevel="0" collapsed="false">
      <c r="A7095" s="1" t="s">
        <v>9559</v>
      </c>
      <c r="B7095" s="1" t="s">
        <v>1011</v>
      </c>
      <c r="C7095" s="1" t="s">
        <v>4233</v>
      </c>
      <c r="D7095" s="1" t="s">
        <v>2025</v>
      </c>
      <c r="E7095" s="1" t="s">
        <v>2018</v>
      </c>
      <c r="F7095" s="16" t="n">
        <v>79</v>
      </c>
      <c r="G7095" s="16" t="n">
        <v>1132.39</v>
      </c>
      <c r="H7095" s="16" t="n">
        <v>1211.39</v>
      </c>
    </row>
    <row r="7096" customFormat="false" ht="15" hidden="false" customHeight="true" outlineLevel="0" collapsed="false">
      <c r="A7096" s="1" t="s">
        <v>9560</v>
      </c>
      <c r="B7096" s="1" t="s">
        <v>1047</v>
      </c>
      <c r="C7096" s="1" t="s">
        <v>2302</v>
      </c>
      <c r="D7096" s="1" t="s">
        <v>2028</v>
      </c>
      <c r="E7096" s="1" t="s">
        <v>2018</v>
      </c>
      <c r="F7096" s="16" t="n">
        <v>0</v>
      </c>
      <c r="G7096" s="16" t="n">
        <v>2700.73</v>
      </c>
      <c r="H7096" s="16" t="n">
        <v>2700.73</v>
      </c>
    </row>
    <row r="7097" customFormat="false" ht="15" hidden="false" customHeight="true" outlineLevel="0" collapsed="false">
      <c r="A7097" s="1" t="s">
        <v>9561</v>
      </c>
      <c r="B7097" s="1" t="s">
        <v>1856</v>
      </c>
      <c r="C7097" s="1" t="s">
        <v>3422</v>
      </c>
      <c r="D7097" s="1" t="s">
        <v>2055</v>
      </c>
      <c r="E7097" s="1" t="s">
        <v>2018</v>
      </c>
      <c r="F7097" s="16" t="n">
        <v>0</v>
      </c>
      <c r="G7097" s="16" t="n">
        <v>10123.33</v>
      </c>
      <c r="H7097" s="16" t="n">
        <v>10123.33</v>
      </c>
    </row>
    <row r="7098" customFormat="false" ht="15" hidden="false" customHeight="true" outlineLevel="0" collapsed="false">
      <c r="A7098" s="1" t="s">
        <v>9562</v>
      </c>
      <c r="B7098" s="1" t="s">
        <v>1236</v>
      </c>
      <c r="C7098" s="1" t="s">
        <v>782</v>
      </c>
      <c r="D7098" s="1" t="s">
        <v>2021</v>
      </c>
      <c r="E7098" s="1" t="s">
        <v>2018</v>
      </c>
      <c r="F7098" s="16" t="n">
        <v>0</v>
      </c>
      <c r="G7098" s="16" t="n">
        <v>5745.27</v>
      </c>
      <c r="H7098" s="16" t="n">
        <v>5745.27</v>
      </c>
    </row>
    <row r="7099" customFormat="false" ht="15" hidden="false" customHeight="true" outlineLevel="0" collapsed="false">
      <c r="A7099" s="1" t="s">
        <v>9563</v>
      </c>
      <c r="B7099" s="1" t="s">
        <v>1862</v>
      </c>
      <c r="C7099" s="1" t="s">
        <v>3266</v>
      </c>
      <c r="D7099" s="1" t="s">
        <v>2025</v>
      </c>
      <c r="E7099" s="1" t="s">
        <v>2018</v>
      </c>
      <c r="F7099" s="16" t="n">
        <v>0</v>
      </c>
      <c r="G7099" s="16" t="n">
        <v>7695.79</v>
      </c>
      <c r="H7099" s="16" t="n">
        <v>7695.79</v>
      </c>
    </row>
    <row r="7100" customFormat="false" ht="15" hidden="false" customHeight="true" outlineLevel="0" collapsed="false">
      <c r="A7100" s="1" t="s">
        <v>9564</v>
      </c>
      <c r="B7100" s="1" t="s">
        <v>524</v>
      </c>
      <c r="C7100" s="1" t="s">
        <v>2185</v>
      </c>
      <c r="D7100" s="1" t="s">
        <v>2028</v>
      </c>
      <c r="E7100" s="1" t="s">
        <v>2018</v>
      </c>
      <c r="F7100" s="16" t="n">
        <v>0</v>
      </c>
      <c r="G7100" s="16" t="n">
        <v>14643.29</v>
      </c>
      <c r="H7100" s="16" t="n">
        <v>14643.29</v>
      </c>
    </row>
    <row r="7101" customFormat="false" ht="15" hidden="false" customHeight="true" outlineLevel="0" collapsed="false">
      <c r="A7101" s="1" t="s">
        <v>9565</v>
      </c>
      <c r="B7101" s="1" t="s">
        <v>320</v>
      </c>
      <c r="C7101" s="1" t="s">
        <v>1036</v>
      </c>
      <c r="D7101" s="1" t="s">
        <v>2055</v>
      </c>
      <c r="E7101" s="1" t="s">
        <v>2018</v>
      </c>
      <c r="F7101" s="16" t="n">
        <v>0</v>
      </c>
      <c r="G7101" s="16" t="n">
        <v>2865.36</v>
      </c>
      <c r="H7101" s="16" t="n">
        <v>2865.36</v>
      </c>
    </row>
    <row r="7102" customFormat="false" ht="15" hidden="false" customHeight="true" outlineLevel="0" collapsed="false">
      <c r="A7102" s="1" t="s">
        <v>9566</v>
      </c>
      <c r="B7102" s="1" t="s">
        <v>1522</v>
      </c>
      <c r="C7102" s="1" t="s">
        <v>1873</v>
      </c>
      <c r="D7102" s="1" t="s">
        <v>2017</v>
      </c>
      <c r="E7102" s="1" t="s">
        <v>2018</v>
      </c>
      <c r="F7102" s="16" t="n">
        <v>49</v>
      </c>
      <c r="G7102" s="16" t="n">
        <v>2137.07</v>
      </c>
      <c r="H7102" s="16" t="n">
        <v>2186.07</v>
      </c>
    </row>
    <row r="7103" customFormat="false" ht="15" hidden="false" customHeight="true" outlineLevel="0" collapsed="false">
      <c r="A7103" s="1" t="s">
        <v>9567</v>
      </c>
      <c r="B7103" s="1" t="s">
        <v>1849</v>
      </c>
      <c r="C7103" s="1" t="s">
        <v>2083</v>
      </c>
      <c r="D7103" s="1" t="s">
        <v>2032</v>
      </c>
      <c r="E7103" s="1" t="s">
        <v>2018</v>
      </c>
      <c r="F7103" s="16" t="n">
        <v>79</v>
      </c>
      <c r="G7103" s="16" t="n">
        <v>2038.6</v>
      </c>
      <c r="H7103" s="16" t="n">
        <v>2117.6</v>
      </c>
    </row>
    <row r="7104" customFormat="false" ht="15" hidden="false" customHeight="true" outlineLevel="0" collapsed="false">
      <c r="A7104" s="1" t="s">
        <v>9568</v>
      </c>
      <c r="B7104" s="1" t="s">
        <v>1047</v>
      </c>
      <c r="C7104" s="1" t="s">
        <v>2775</v>
      </c>
      <c r="D7104" s="1" t="s">
        <v>2017</v>
      </c>
      <c r="E7104" s="1" t="s">
        <v>2018</v>
      </c>
      <c r="F7104" s="16" t="n">
        <v>99</v>
      </c>
      <c r="G7104" s="16" t="n">
        <v>458.06</v>
      </c>
      <c r="H7104" s="16" t="n">
        <v>557.06</v>
      </c>
    </row>
    <row r="7105" customFormat="false" ht="15" hidden="false" customHeight="true" outlineLevel="0" collapsed="false">
      <c r="A7105" s="1" t="s">
        <v>9569</v>
      </c>
      <c r="B7105" s="1" t="s">
        <v>1844</v>
      </c>
      <c r="C7105" s="1" t="s">
        <v>3085</v>
      </c>
      <c r="D7105" s="1" t="s">
        <v>2025</v>
      </c>
      <c r="E7105" s="1" t="s">
        <v>2018</v>
      </c>
      <c r="F7105" s="16" t="n">
        <v>0</v>
      </c>
      <c r="G7105" s="16" t="n">
        <v>13799.42</v>
      </c>
      <c r="H7105" s="16" t="n">
        <v>13799.42</v>
      </c>
    </row>
    <row r="7106" customFormat="false" ht="15" hidden="false" customHeight="true" outlineLevel="0" collapsed="false">
      <c r="A7106" s="1" t="s">
        <v>9570</v>
      </c>
      <c r="B7106" s="1" t="s">
        <v>1756</v>
      </c>
      <c r="C7106" s="1" t="s">
        <v>3159</v>
      </c>
      <c r="D7106" s="1" t="s">
        <v>2017</v>
      </c>
      <c r="E7106" s="1" t="s">
        <v>2045</v>
      </c>
      <c r="F7106" s="16" t="n">
        <v>0</v>
      </c>
      <c r="G7106" s="16" t="n">
        <v>6196.79</v>
      </c>
      <c r="H7106" s="16" t="n">
        <v>6196.79</v>
      </c>
    </row>
    <row r="7107" customFormat="false" ht="15" hidden="false" customHeight="true" outlineLevel="0" collapsed="false">
      <c r="A7107" s="1" t="s">
        <v>9571</v>
      </c>
      <c r="B7107" s="1" t="s">
        <v>1274</v>
      </c>
      <c r="C7107" s="1" t="s">
        <v>4143</v>
      </c>
      <c r="D7107" s="1" t="s">
        <v>2017</v>
      </c>
      <c r="E7107" s="1" t="s">
        <v>2018</v>
      </c>
      <c r="F7107" s="16" t="n">
        <v>49</v>
      </c>
      <c r="G7107" s="16" t="n">
        <v>2374.52</v>
      </c>
      <c r="H7107" s="16" t="n">
        <v>2423.52</v>
      </c>
    </row>
    <row r="7108" customFormat="false" ht="15" hidden="false" customHeight="true" outlineLevel="0" collapsed="false">
      <c r="A7108" s="1" t="s">
        <v>9572</v>
      </c>
      <c r="B7108" s="1" t="s">
        <v>740</v>
      </c>
      <c r="C7108" s="1" t="s">
        <v>561</v>
      </c>
      <c r="D7108" s="1" t="s">
        <v>2055</v>
      </c>
      <c r="E7108" s="1" t="s">
        <v>2018</v>
      </c>
      <c r="F7108" s="16" t="n">
        <v>0</v>
      </c>
      <c r="G7108" s="16" t="n">
        <v>4528.81</v>
      </c>
      <c r="H7108" s="16" t="n">
        <v>4528.81</v>
      </c>
    </row>
    <row r="7109" customFormat="false" ht="15" hidden="false" customHeight="true" outlineLevel="0" collapsed="false">
      <c r="A7109" s="1" t="s">
        <v>9573</v>
      </c>
      <c r="B7109" s="1" t="s">
        <v>1307</v>
      </c>
      <c r="C7109" s="1" t="s">
        <v>2681</v>
      </c>
      <c r="D7109" s="1" t="s">
        <v>2032</v>
      </c>
      <c r="E7109" s="1" t="s">
        <v>2045</v>
      </c>
      <c r="F7109" s="16" t="n">
        <v>0</v>
      </c>
      <c r="G7109" s="16" t="n">
        <v>13526.91</v>
      </c>
      <c r="H7109" s="16" t="n">
        <v>13526.91</v>
      </c>
    </row>
    <row r="7110" customFormat="false" ht="15" hidden="false" customHeight="true" outlineLevel="0" collapsed="false">
      <c r="A7110" s="1" t="s">
        <v>9574</v>
      </c>
      <c r="B7110" s="1" t="s">
        <v>1656</v>
      </c>
      <c r="C7110" s="1" t="s">
        <v>2396</v>
      </c>
      <c r="D7110" s="1" t="s">
        <v>2017</v>
      </c>
      <c r="E7110" s="1" t="s">
        <v>2018</v>
      </c>
      <c r="F7110" s="16" t="n">
        <v>0</v>
      </c>
      <c r="G7110" s="16" t="n">
        <v>6585.21</v>
      </c>
      <c r="H7110" s="16" t="n">
        <v>6585.21</v>
      </c>
    </row>
    <row r="7111" customFormat="false" ht="15" hidden="false" customHeight="true" outlineLevel="0" collapsed="false">
      <c r="A7111" s="1" t="s">
        <v>9575</v>
      </c>
      <c r="B7111" s="1" t="s">
        <v>1360</v>
      </c>
      <c r="C7111" s="1" t="s">
        <v>3839</v>
      </c>
      <c r="D7111" s="1" t="s">
        <v>2025</v>
      </c>
      <c r="E7111" s="1" t="s">
        <v>2018</v>
      </c>
      <c r="F7111" s="16" t="n">
        <v>0</v>
      </c>
      <c r="G7111" s="16" t="n">
        <v>2571.02</v>
      </c>
      <c r="H7111" s="16" t="n">
        <v>2571.02</v>
      </c>
    </row>
    <row r="7112" customFormat="false" ht="15" hidden="false" customHeight="true" outlineLevel="0" collapsed="false">
      <c r="A7112" s="1" t="s">
        <v>9576</v>
      </c>
      <c r="B7112" s="1" t="s">
        <v>966</v>
      </c>
      <c r="C7112" s="1" t="s">
        <v>1419</v>
      </c>
      <c r="D7112" s="1" t="s">
        <v>2055</v>
      </c>
      <c r="E7112" s="1" t="s">
        <v>2045</v>
      </c>
      <c r="F7112" s="16" t="n">
        <v>99</v>
      </c>
      <c r="G7112" s="16" t="n">
        <v>2316.48</v>
      </c>
      <c r="H7112" s="16" t="n">
        <v>2415.48</v>
      </c>
    </row>
    <row r="7113" customFormat="false" ht="15" hidden="false" customHeight="true" outlineLevel="0" collapsed="false">
      <c r="A7113" s="1" t="s">
        <v>9577</v>
      </c>
      <c r="B7113" s="1" t="s">
        <v>1184</v>
      </c>
      <c r="C7113" s="1" t="s">
        <v>4042</v>
      </c>
      <c r="D7113" s="1" t="s">
        <v>2017</v>
      </c>
      <c r="E7113" s="1" t="s">
        <v>2018</v>
      </c>
      <c r="F7113" s="16" t="n">
        <v>79</v>
      </c>
      <c r="G7113" s="16" t="n">
        <v>2374.52</v>
      </c>
      <c r="H7113" s="16" t="n">
        <v>2453.52</v>
      </c>
    </row>
    <row r="7114" customFormat="false" ht="15" hidden="false" customHeight="true" outlineLevel="0" collapsed="false">
      <c r="A7114" s="1" t="s">
        <v>9578</v>
      </c>
      <c r="B7114" s="1" t="s">
        <v>1135</v>
      </c>
      <c r="C7114" s="1" t="s">
        <v>2168</v>
      </c>
      <c r="D7114" s="1" t="s">
        <v>2032</v>
      </c>
      <c r="E7114" s="1" t="s">
        <v>2018</v>
      </c>
      <c r="F7114" s="16" t="n">
        <v>0</v>
      </c>
      <c r="G7114" s="16" t="n">
        <v>7297.82</v>
      </c>
      <c r="H7114" s="16" t="n">
        <v>7297.82</v>
      </c>
    </row>
    <row r="7115" customFormat="false" ht="15" hidden="false" customHeight="true" outlineLevel="0" collapsed="false">
      <c r="A7115" s="1" t="s">
        <v>9579</v>
      </c>
      <c r="B7115" s="1" t="s">
        <v>1510</v>
      </c>
      <c r="C7115" s="1" t="s">
        <v>314</v>
      </c>
      <c r="D7115" s="1" t="s">
        <v>2017</v>
      </c>
      <c r="E7115" s="1" t="s">
        <v>2018</v>
      </c>
      <c r="F7115" s="16" t="n">
        <v>0</v>
      </c>
      <c r="G7115" s="16" t="n">
        <v>5486.45</v>
      </c>
      <c r="H7115" s="16" t="n">
        <v>5486.45</v>
      </c>
    </row>
    <row r="7116" customFormat="false" ht="15" hidden="false" customHeight="true" outlineLevel="0" collapsed="false">
      <c r="A7116" s="1" t="s">
        <v>9580</v>
      </c>
      <c r="B7116" s="1" t="s">
        <v>1828</v>
      </c>
      <c r="C7116" s="1" t="s">
        <v>1306</v>
      </c>
      <c r="D7116" s="1" t="s">
        <v>2021</v>
      </c>
      <c r="E7116" s="1" t="s">
        <v>2022</v>
      </c>
      <c r="F7116" s="16" t="n">
        <v>79</v>
      </c>
      <c r="G7116" s="16" t="n">
        <v>2035.65</v>
      </c>
      <c r="H7116" s="16" t="n">
        <v>2114.65</v>
      </c>
    </row>
    <row r="7117" customFormat="false" ht="15" hidden="false" customHeight="true" outlineLevel="0" collapsed="false">
      <c r="A7117" s="1" t="s">
        <v>9581</v>
      </c>
      <c r="B7117" s="1" t="s">
        <v>1277</v>
      </c>
      <c r="C7117" s="1" t="s">
        <v>2482</v>
      </c>
      <c r="D7117" s="1" t="s">
        <v>2017</v>
      </c>
      <c r="E7117" s="1" t="s">
        <v>2018</v>
      </c>
      <c r="F7117" s="16" t="n">
        <v>0</v>
      </c>
      <c r="G7117" s="16" t="n">
        <v>8305.67</v>
      </c>
      <c r="H7117" s="16" t="n">
        <v>8305.67</v>
      </c>
    </row>
    <row r="7118" customFormat="false" ht="15" hidden="false" customHeight="true" outlineLevel="0" collapsed="false">
      <c r="A7118" s="1" t="s">
        <v>9582</v>
      </c>
      <c r="B7118" s="1" t="s">
        <v>970</v>
      </c>
      <c r="C7118" s="1" t="s">
        <v>2296</v>
      </c>
      <c r="D7118" s="1" t="s">
        <v>2017</v>
      </c>
      <c r="E7118" s="1" t="s">
        <v>2018</v>
      </c>
      <c r="F7118" s="16" t="n">
        <v>0</v>
      </c>
      <c r="G7118" s="16" t="n">
        <v>2948.69</v>
      </c>
      <c r="H7118" s="16" t="n">
        <v>2948.69</v>
      </c>
    </row>
    <row r="7119" customFormat="false" ht="15" hidden="false" customHeight="true" outlineLevel="0" collapsed="false">
      <c r="A7119" s="1" t="s">
        <v>9583</v>
      </c>
      <c r="B7119" s="1" t="s">
        <v>447</v>
      </c>
      <c r="C7119" s="1" t="s">
        <v>1007</v>
      </c>
      <c r="D7119" s="1" t="s">
        <v>2025</v>
      </c>
      <c r="E7119" s="1" t="s">
        <v>2018</v>
      </c>
      <c r="F7119" s="16" t="n">
        <v>0</v>
      </c>
      <c r="G7119" s="16" t="n">
        <v>2514.09</v>
      </c>
      <c r="H7119" s="16" t="n">
        <v>2514.09</v>
      </c>
    </row>
    <row r="7120" customFormat="false" ht="15" hidden="false" customHeight="true" outlineLevel="0" collapsed="false">
      <c r="A7120" s="1" t="s">
        <v>9584</v>
      </c>
      <c r="B7120" s="1" t="s">
        <v>1731</v>
      </c>
      <c r="C7120" s="1" t="s">
        <v>845</v>
      </c>
      <c r="D7120" s="1" t="s">
        <v>2017</v>
      </c>
      <c r="E7120" s="1" t="s">
        <v>2018</v>
      </c>
      <c r="F7120" s="16" t="n">
        <v>0</v>
      </c>
      <c r="G7120" s="16" t="n">
        <v>24094.19</v>
      </c>
      <c r="H7120" s="16" t="n">
        <v>24094.19</v>
      </c>
    </row>
    <row r="7121" customFormat="false" ht="15" hidden="false" customHeight="true" outlineLevel="0" collapsed="false">
      <c r="A7121" s="1" t="s">
        <v>9585</v>
      </c>
      <c r="B7121" s="1" t="s">
        <v>875</v>
      </c>
      <c r="C7121" s="1" t="s">
        <v>2152</v>
      </c>
      <c r="D7121" s="1" t="s">
        <v>2021</v>
      </c>
      <c r="E7121" s="1" t="s">
        <v>2045</v>
      </c>
      <c r="F7121" s="16" t="n">
        <v>0</v>
      </c>
      <c r="G7121" s="16" t="n">
        <v>4707.91</v>
      </c>
      <c r="H7121" s="16" t="n">
        <v>4707.91</v>
      </c>
    </row>
    <row r="7122" customFormat="false" ht="15" hidden="false" customHeight="true" outlineLevel="0" collapsed="false">
      <c r="A7122" s="1" t="s">
        <v>9586</v>
      </c>
      <c r="B7122" s="1" t="s">
        <v>1510</v>
      </c>
      <c r="C7122" s="1" t="s">
        <v>629</v>
      </c>
      <c r="D7122" s="1" t="s">
        <v>2021</v>
      </c>
      <c r="E7122" s="1" t="s">
        <v>2018</v>
      </c>
      <c r="F7122" s="16" t="n">
        <v>99</v>
      </c>
      <c r="G7122" s="16" t="n">
        <v>1158.24</v>
      </c>
      <c r="H7122" s="16" t="n">
        <v>1257.24</v>
      </c>
    </row>
    <row r="7123" customFormat="false" ht="15" hidden="false" customHeight="true" outlineLevel="0" collapsed="false">
      <c r="A7123" s="1" t="s">
        <v>9587</v>
      </c>
      <c r="B7123" s="1" t="s">
        <v>1465</v>
      </c>
      <c r="C7123" s="1" t="s">
        <v>4550</v>
      </c>
      <c r="D7123" s="1" t="s">
        <v>2025</v>
      </c>
      <c r="E7123" s="1" t="s">
        <v>2018</v>
      </c>
      <c r="F7123" s="16" t="n">
        <v>0</v>
      </c>
      <c r="G7123" s="16" t="n">
        <v>4529.09</v>
      </c>
      <c r="H7123" s="16" t="n">
        <v>4529.09</v>
      </c>
    </row>
    <row r="7124" customFormat="false" ht="15" hidden="false" customHeight="true" outlineLevel="0" collapsed="false">
      <c r="A7124" s="1" t="s">
        <v>9588</v>
      </c>
      <c r="B7124" s="1" t="s">
        <v>1312</v>
      </c>
      <c r="C7124" s="1" t="s">
        <v>2076</v>
      </c>
      <c r="D7124" s="1" t="s">
        <v>2028</v>
      </c>
      <c r="E7124" s="1" t="s">
        <v>2022</v>
      </c>
      <c r="F7124" s="16" t="n">
        <v>0</v>
      </c>
      <c r="G7124" s="16" t="n">
        <v>4892.34</v>
      </c>
      <c r="H7124" s="16" t="n">
        <v>4892.34</v>
      </c>
    </row>
    <row r="7125" customFormat="false" ht="15" hidden="false" customHeight="true" outlineLevel="0" collapsed="false">
      <c r="A7125" s="1" t="s">
        <v>9589</v>
      </c>
      <c r="B7125" s="1" t="s">
        <v>872</v>
      </c>
      <c r="C7125" s="1" t="s">
        <v>334</v>
      </c>
      <c r="D7125" s="1" t="s">
        <v>2017</v>
      </c>
      <c r="E7125" s="1" t="s">
        <v>2045</v>
      </c>
      <c r="F7125" s="16" t="n">
        <v>99</v>
      </c>
      <c r="G7125" s="16" t="n">
        <v>1553.38</v>
      </c>
      <c r="H7125" s="16" t="n">
        <v>1652.38</v>
      </c>
    </row>
    <row r="7126" customFormat="false" ht="15" hidden="false" customHeight="true" outlineLevel="0" collapsed="false">
      <c r="A7126" s="1" t="s">
        <v>9590</v>
      </c>
      <c r="B7126" s="1" t="s">
        <v>1548</v>
      </c>
      <c r="C7126" s="1" t="s">
        <v>1825</v>
      </c>
      <c r="D7126" s="1" t="s">
        <v>2021</v>
      </c>
      <c r="E7126" s="1" t="s">
        <v>2045</v>
      </c>
      <c r="F7126" s="16" t="n">
        <v>49</v>
      </c>
      <c r="G7126" s="16" t="n">
        <v>433.95</v>
      </c>
      <c r="H7126" s="16" t="n">
        <v>482.95</v>
      </c>
    </row>
    <row r="7127" customFormat="false" ht="15" hidden="false" customHeight="true" outlineLevel="0" collapsed="false">
      <c r="A7127" s="1" t="s">
        <v>9591</v>
      </c>
      <c r="B7127" s="1" t="s">
        <v>1440</v>
      </c>
      <c r="C7127" s="1" t="s">
        <v>908</v>
      </c>
      <c r="D7127" s="1" t="s">
        <v>2017</v>
      </c>
      <c r="E7127" s="1" t="s">
        <v>2018</v>
      </c>
      <c r="F7127" s="16" t="n">
        <v>0</v>
      </c>
      <c r="G7127" s="16" t="n">
        <v>8488.16</v>
      </c>
      <c r="H7127" s="16" t="n">
        <v>8488.16</v>
      </c>
    </row>
    <row r="7128" customFormat="false" ht="15" hidden="false" customHeight="true" outlineLevel="0" collapsed="false">
      <c r="A7128" s="1" t="s">
        <v>9592</v>
      </c>
      <c r="B7128" s="1" t="s">
        <v>566</v>
      </c>
      <c r="C7128" s="1" t="s">
        <v>3319</v>
      </c>
      <c r="D7128" s="1" t="s">
        <v>2028</v>
      </c>
      <c r="E7128" s="1" t="s">
        <v>2018</v>
      </c>
      <c r="F7128" s="16" t="n">
        <v>0</v>
      </c>
      <c r="G7128" s="16" t="n">
        <v>5770.23</v>
      </c>
      <c r="H7128" s="16" t="n">
        <v>5770.23</v>
      </c>
    </row>
    <row r="7129" customFormat="false" ht="15" hidden="false" customHeight="true" outlineLevel="0" collapsed="false">
      <c r="A7129" s="1" t="s">
        <v>9593</v>
      </c>
      <c r="B7129" s="1" t="s">
        <v>1548</v>
      </c>
      <c r="C7129" s="1" t="s">
        <v>751</v>
      </c>
      <c r="D7129" s="1" t="s">
        <v>2017</v>
      </c>
      <c r="E7129" s="1" t="s">
        <v>2018</v>
      </c>
      <c r="F7129" s="16" t="n">
        <v>79</v>
      </c>
      <c r="G7129" s="16" t="n">
        <v>458.06</v>
      </c>
      <c r="H7129" s="16" t="n">
        <v>537.06</v>
      </c>
    </row>
    <row r="7130" customFormat="false" ht="15" hidden="false" customHeight="true" outlineLevel="0" collapsed="false">
      <c r="A7130" s="1" t="s">
        <v>9594</v>
      </c>
      <c r="B7130" s="1" t="s">
        <v>1473</v>
      </c>
      <c r="C7130" s="1" t="s">
        <v>4585</v>
      </c>
      <c r="D7130" s="1" t="s">
        <v>2017</v>
      </c>
      <c r="E7130" s="1" t="s">
        <v>2018</v>
      </c>
      <c r="F7130" s="16" t="n">
        <v>79</v>
      </c>
      <c r="G7130" s="16" t="n">
        <v>2255.79</v>
      </c>
      <c r="H7130" s="16" t="n">
        <v>2334.79</v>
      </c>
    </row>
    <row r="7131" customFormat="false" ht="15" hidden="false" customHeight="true" outlineLevel="0" collapsed="false">
      <c r="A7131" s="1" t="s">
        <v>9595</v>
      </c>
      <c r="B7131" s="1" t="s">
        <v>411</v>
      </c>
      <c r="C7131" s="1" t="s">
        <v>1007</v>
      </c>
      <c r="D7131" s="1" t="s">
        <v>2017</v>
      </c>
      <c r="E7131" s="1" t="s">
        <v>2018</v>
      </c>
      <c r="F7131" s="16" t="n">
        <v>0</v>
      </c>
      <c r="G7131" s="16" t="n">
        <v>4059.9</v>
      </c>
      <c r="H7131" s="16" t="n">
        <v>4059.9</v>
      </c>
    </row>
    <row r="7132" customFormat="false" ht="15" hidden="false" customHeight="true" outlineLevel="0" collapsed="false">
      <c r="A7132" s="1" t="s">
        <v>9596</v>
      </c>
      <c r="B7132" s="1" t="s">
        <v>1571</v>
      </c>
      <c r="C7132" s="1" t="s">
        <v>2508</v>
      </c>
      <c r="D7132" s="1" t="s">
        <v>2055</v>
      </c>
      <c r="E7132" s="1" t="s">
        <v>2018</v>
      </c>
      <c r="F7132" s="16" t="n">
        <v>99</v>
      </c>
      <c r="G7132" s="16" t="n">
        <v>295.59</v>
      </c>
      <c r="H7132" s="16" t="n">
        <v>394.59</v>
      </c>
    </row>
    <row r="7133" customFormat="false" ht="15" hidden="false" customHeight="true" outlineLevel="0" collapsed="false">
      <c r="A7133" s="1" t="s">
        <v>9597</v>
      </c>
      <c r="B7133" s="1" t="s">
        <v>968</v>
      </c>
      <c r="C7133" s="1" t="s">
        <v>2598</v>
      </c>
      <c r="D7133" s="1" t="s">
        <v>2017</v>
      </c>
      <c r="E7133" s="1" t="s">
        <v>2018</v>
      </c>
      <c r="F7133" s="16" t="n">
        <v>0</v>
      </c>
      <c r="G7133" s="16" t="n">
        <v>6377.89</v>
      </c>
      <c r="H7133" s="16" t="n">
        <v>6377.89</v>
      </c>
    </row>
    <row r="7134" customFormat="false" ht="15" hidden="false" customHeight="true" outlineLevel="0" collapsed="false">
      <c r="A7134" s="1" t="s">
        <v>9598</v>
      </c>
      <c r="B7134" s="1" t="s">
        <v>1338</v>
      </c>
      <c r="C7134" s="1" t="s">
        <v>2401</v>
      </c>
      <c r="D7134" s="1" t="s">
        <v>2017</v>
      </c>
      <c r="E7134" s="1" t="s">
        <v>2018</v>
      </c>
      <c r="F7134" s="16" t="n">
        <v>0</v>
      </c>
      <c r="G7134" s="16" t="n">
        <v>2541.47</v>
      </c>
      <c r="H7134" s="16" t="n">
        <v>2541.47</v>
      </c>
    </row>
    <row r="7135" customFormat="false" ht="15" hidden="false" customHeight="true" outlineLevel="0" collapsed="false">
      <c r="A7135" s="1" t="s">
        <v>9599</v>
      </c>
      <c r="B7135" s="1" t="s">
        <v>1548</v>
      </c>
      <c r="C7135" s="1" t="s">
        <v>2697</v>
      </c>
      <c r="D7135" s="1" t="s">
        <v>2025</v>
      </c>
      <c r="E7135" s="1" t="s">
        <v>2018</v>
      </c>
      <c r="F7135" s="16" t="n">
        <v>49</v>
      </c>
      <c r="G7135" s="16" t="n">
        <v>1469.28</v>
      </c>
      <c r="H7135" s="16" t="n">
        <v>1518.28</v>
      </c>
    </row>
    <row r="7136" customFormat="false" ht="15" hidden="false" customHeight="true" outlineLevel="0" collapsed="false">
      <c r="A7136" s="1" t="s">
        <v>9600</v>
      </c>
      <c r="B7136" s="1" t="s">
        <v>1542</v>
      </c>
      <c r="C7136" s="1" t="s">
        <v>1291</v>
      </c>
      <c r="D7136" s="1" t="s">
        <v>2032</v>
      </c>
      <c r="E7136" s="1" t="s">
        <v>2018</v>
      </c>
      <c r="F7136" s="16" t="n">
        <v>0</v>
      </c>
      <c r="G7136" s="16" t="n">
        <v>5249.74</v>
      </c>
      <c r="H7136" s="16" t="n">
        <v>5249.74</v>
      </c>
    </row>
    <row r="7137" customFormat="false" ht="15" hidden="false" customHeight="true" outlineLevel="0" collapsed="false">
      <c r="A7137" s="1" t="s">
        <v>9601</v>
      </c>
      <c r="B7137" s="1" t="s">
        <v>1322</v>
      </c>
      <c r="C7137" s="1" t="s">
        <v>2296</v>
      </c>
      <c r="D7137" s="1" t="s">
        <v>2025</v>
      </c>
      <c r="E7137" s="1" t="s">
        <v>2018</v>
      </c>
      <c r="F7137" s="16" t="n">
        <v>99</v>
      </c>
      <c r="G7137" s="16" t="n">
        <v>750.27</v>
      </c>
      <c r="H7137" s="16" t="n">
        <v>849.27</v>
      </c>
    </row>
    <row r="7138" customFormat="false" ht="15" hidden="false" customHeight="true" outlineLevel="0" collapsed="false">
      <c r="A7138" s="1" t="s">
        <v>9602</v>
      </c>
      <c r="B7138" s="1" t="s">
        <v>1204</v>
      </c>
      <c r="C7138" s="1" t="s">
        <v>2133</v>
      </c>
      <c r="D7138" s="1" t="s">
        <v>2025</v>
      </c>
      <c r="E7138" s="1" t="s">
        <v>2018</v>
      </c>
      <c r="F7138" s="16" t="n">
        <v>0</v>
      </c>
      <c r="G7138" s="16" t="n">
        <v>2966.37</v>
      </c>
      <c r="H7138" s="16" t="n">
        <v>2966.37</v>
      </c>
    </row>
    <row r="7139" customFormat="false" ht="15" hidden="false" customHeight="true" outlineLevel="0" collapsed="false">
      <c r="A7139" s="1" t="s">
        <v>9603</v>
      </c>
      <c r="B7139" s="1" t="s">
        <v>447</v>
      </c>
      <c r="C7139" s="1" t="s">
        <v>1825</v>
      </c>
      <c r="D7139" s="1" t="s">
        <v>2021</v>
      </c>
      <c r="E7139" s="1" t="s">
        <v>2018</v>
      </c>
      <c r="F7139" s="16" t="n">
        <v>0</v>
      </c>
      <c r="G7139" s="16" t="n">
        <v>17836.03</v>
      </c>
      <c r="H7139" s="16" t="n">
        <v>17836.03</v>
      </c>
    </row>
    <row r="7140" customFormat="false" ht="15" hidden="false" customHeight="true" outlineLevel="0" collapsed="false">
      <c r="A7140" s="1" t="s">
        <v>9604</v>
      </c>
      <c r="B7140" s="1" t="s">
        <v>227</v>
      </c>
      <c r="C7140" s="1" t="s">
        <v>2089</v>
      </c>
      <c r="D7140" s="1" t="s">
        <v>2025</v>
      </c>
      <c r="E7140" s="1" t="s">
        <v>2018</v>
      </c>
      <c r="F7140" s="16" t="n">
        <v>0</v>
      </c>
      <c r="G7140" s="16" t="n">
        <v>5793.49</v>
      </c>
      <c r="H7140" s="16" t="n">
        <v>5793.49</v>
      </c>
    </row>
    <row r="7141" customFormat="false" ht="15" hidden="false" customHeight="true" outlineLevel="0" collapsed="false">
      <c r="A7141" s="1" t="s">
        <v>9605</v>
      </c>
      <c r="B7141" s="1" t="s">
        <v>1315</v>
      </c>
      <c r="C7141" s="1" t="s">
        <v>1781</v>
      </c>
      <c r="D7141" s="1" t="s">
        <v>2017</v>
      </c>
      <c r="E7141" s="1" t="s">
        <v>2018</v>
      </c>
      <c r="F7141" s="16" t="n">
        <v>49</v>
      </c>
      <c r="G7141" s="16" t="n">
        <v>2398.35</v>
      </c>
      <c r="H7141" s="16" t="n">
        <v>2447.35</v>
      </c>
    </row>
    <row r="7142" customFormat="false" ht="15" hidden="false" customHeight="true" outlineLevel="0" collapsed="false">
      <c r="A7142" s="1" t="s">
        <v>9606</v>
      </c>
      <c r="B7142" s="1" t="s">
        <v>627</v>
      </c>
      <c r="C7142" s="1" t="s">
        <v>2111</v>
      </c>
      <c r="D7142" s="1" t="s">
        <v>2025</v>
      </c>
      <c r="E7142" s="1" t="s">
        <v>2018</v>
      </c>
      <c r="F7142" s="16" t="n">
        <v>0</v>
      </c>
      <c r="G7142" s="16" t="n">
        <v>5518.83</v>
      </c>
      <c r="H7142" s="16" t="n">
        <v>5518.83</v>
      </c>
    </row>
    <row r="7143" customFormat="false" ht="15" hidden="false" customHeight="true" outlineLevel="0" collapsed="false">
      <c r="A7143" s="1" t="s">
        <v>9607</v>
      </c>
      <c r="B7143" s="1" t="s">
        <v>1001</v>
      </c>
      <c r="C7143" s="1" t="s">
        <v>2764</v>
      </c>
      <c r="D7143" s="1" t="s">
        <v>2028</v>
      </c>
      <c r="E7143" s="1" t="s">
        <v>2045</v>
      </c>
      <c r="F7143" s="16" t="n">
        <v>0</v>
      </c>
      <c r="G7143" s="16" t="n">
        <v>3905.82</v>
      </c>
      <c r="H7143" s="16" t="n">
        <v>3905.82</v>
      </c>
    </row>
    <row r="7144" customFormat="false" ht="15" hidden="false" customHeight="true" outlineLevel="0" collapsed="false">
      <c r="A7144" s="1" t="s">
        <v>9608</v>
      </c>
      <c r="B7144" s="1" t="s">
        <v>1435</v>
      </c>
      <c r="C7144" s="1" t="s">
        <v>2054</v>
      </c>
      <c r="D7144" s="1" t="s">
        <v>2028</v>
      </c>
      <c r="E7144" s="1" t="s">
        <v>2018</v>
      </c>
      <c r="F7144" s="16" t="n">
        <v>0</v>
      </c>
      <c r="G7144" s="16" t="n">
        <v>13258.18</v>
      </c>
      <c r="H7144" s="16" t="n">
        <v>13258.18</v>
      </c>
    </row>
    <row r="7145" customFormat="false" ht="15" hidden="false" customHeight="true" outlineLevel="0" collapsed="false">
      <c r="A7145" s="1" t="s">
        <v>9609</v>
      </c>
      <c r="B7145" s="1" t="s">
        <v>1559</v>
      </c>
      <c r="C7145" s="1" t="s">
        <v>1219</v>
      </c>
      <c r="D7145" s="1" t="s">
        <v>2017</v>
      </c>
      <c r="E7145" s="1" t="s">
        <v>2018</v>
      </c>
      <c r="F7145" s="16" t="n">
        <v>0</v>
      </c>
      <c r="G7145" s="16" t="n">
        <v>12818.19</v>
      </c>
      <c r="H7145" s="16" t="n">
        <v>12818.19</v>
      </c>
    </row>
    <row r="7146" customFormat="false" ht="15" hidden="false" customHeight="true" outlineLevel="0" collapsed="false">
      <c r="A7146" s="1" t="s">
        <v>9610</v>
      </c>
      <c r="B7146" s="1" t="s">
        <v>711</v>
      </c>
      <c r="C7146" s="1" t="s">
        <v>3312</v>
      </c>
      <c r="D7146" s="1" t="s">
        <v>2028</v>
      </c>
      <c r="E7146" s="1" t="s">
        <v>2018</v>
      </c>
      <c r="F7146" s="16" t="n">
        <v>0</v>
      </c>
      <c r="G7146" s="16" t="n">
        <v>4749.04</v>
      </c>
      <c r="H7146" s="16" t="n">
        <v>4749.04</v>
      </c>
    </row>
    <row r="7147" customFormat="false" ht="15" hidden="false" customHeight="true" outlineLevel="0" collapsed="false">
      <c r="A7147" s="1" t="s">
        <v>9611</v>
      </c>
      <c r="B7147" s="1" t="s">
        <v>218</v>
      </c>
      <c r="C7147" s="1" t="s">
        <v>2364</v>
      </c>
      <c r="D7147" s="1" t="s">
        <v>2021</v>
      </c>
      <c r="E7147" s="1" t="s">
        <v>2018</v>
      </c>
      <c r="F7147" s="16" t="n">
        <v>49</v>
      </c>
      <c r="G7147" s="16" t="n">
        <v>1211.48</v>
      </c>
      <c r="H7147" s="16" t="n">
        <v>1260.48</v>
      </c>
    </row>
    <row r="7148" customFormat="false" ht="15" hidden="false" customHeight="true" outlineLevel="0" collapsed="false">
      <c r="A7148" s="1" t="s">
        <v>9612</v>
      </c>
      <c r="B7148" s="1" t="s">
        <v>123</v>
      </c>
      <c r="C7148" s="1" t="s">
        <v>2222</v>
      </c>
      <c r="D7148" s="1" t="s">
        <v>2017</v>
      </c>
      <c r="E7148" s="1" t="s">
        <v>2045</v>
      </c>
      <c r="F7148" s="16" t="n">
        <v>79</v>
      </c>
      <c r="G7148" s="16" t="n">
        <v>2374.52</v>
      </c>
      <c r="H7148" s="16" t="n">
        <v>2453.52</v>
      </c>
    </row>
    <row r="7149" customFormat="false" ht="15" hidden="false" customHeight="true" outlineLevel="0" collapsed="false">
      <c r="A7149" s="1" t="s">
        <v>9613</v>
      </c>
      <c r="B7149" s="1" t="s">
        <v>514</v>
      </c>
      <c r="C7149" s="1" t="s">
        <v>2813</v>
      </c>
      <c r="D7149" s="1" t="s">
        <v>2017</v>
      </c>
      <c r="E7149" s="1" t="s">
        <v>2018</v>
      </c>
      <c r="F7149" s="16" t="n">
        <v>0</v>
      </c>
      <c r="G7149" s="16" t="n">
        <v>15780.25</v>
      </c>
      <c r="H7149" s="16" t="n">
        <v>15780.25</v>
      </c>
    </row>
    <row r="7150" customFormat="false" ht="15" hidden="false" customHeight="true" outlineLevel="0" collapsed="false">
      <c r="A7150" s="1" t="s">
        <v>9614</v>
      </c>
      <c r="B7150" s="1" t="s">
        <v>1077</v>
      </c>
      <c r="C7150" s="1" t="s">
        <v>2860</v>
      </c>
      <c r="D7150" s="1" t="s">
        <v>2055</v>
      </c>
      <c r="E7150" s="1" t="s">
        <v>2022</v>
      </c>
      <c r="F7150" s="16" t="n">
        <v>0</v>
      </c>
      <c r="G7150" s="16" t="n">
        <v>6192.26</v>
      </c>
      <c r="H7150" s="16" t="n">
        <v>6192.26</v>
      </c>
    </row>
    <row r="7151" customFormat="false" ht="15" hidden="false" customHeight="true" outlineLevel="0" collapsed="false">
      <c r="A7151" s="1" t="s">
        <v>9615</v>
      </c>
      <c r="B7151" s="1" t="s">
        <v>1905</v>
      </c>
      <c r="C7151" s="1" t="s">
        <v>1057</v>
      </c>
      <c r="D7151" s="1" t="s">
        <v>2017</v>
      </c>
      <c r="E7151" s="1" t="s">
        <v>2018</v>
      </c>
      <c r="F7151" s="16" t="n">
        <v>99</v>
      </c>
      <c r="G7151" s="16" t="n">
        <v>2158.52</v>
      </c>
      <c r="H7151" s="16" t="n">
        <v>2257.52</v>
      </c>
    </row>
    <row r="7152" customFormat="false" ht="15" hidden="false" customHeight="true" outlineLevel="0" collapsed="false">
      <c r="A7152" s="1" t="s">
        <v>9616</v>
      </c>
      <c r="B7152" s="1" t="s">
        <v>218</v>
      </c>
      <c r="C7152" s="1" t="s">
        <v>2130</v>
      </c>
      <c r="D7152" s="1" t="s">
        <v>2032</v>
      </c>
      <c r="E7152" s="1" t="s">
        <v>2022</v>
      </c>
      <c r="F7152" s="16" t="n">
        <v>0</v>
      </c>
      <c r="G7152" s="16" t="n">
        <v>2640.69</v>
      </c>
      <c r="H7152" s="16" t="n">
        <v>2640.69</v>
      </c>
    </row>
    <row r="7153" customFormat="false" ht="15" hidden="false" customHeight="true" outlineLevel="0" collapsed="false">
      <c r="A7153" s="1" t="s">
        <v>9617</v>
      </c>
      <c r="B7153" s="1" t="s">
        <v>1443</v>
      </c>
      <c r="C7153" s="1" t="s">
        <v>2525</v>
      </c>
      <c r="D7153" s="1" t="s">
        <v>2017</v>
      </c>
      <c r="E7153" s="1" t="s">
        <v>2018</v>
      </c>
      <c r="F7153" s="16" t="n">
        <v>0</v>
      </c>
      <c r="G7153" s="16" t="n">
        <v>8422.29</v>
      </c>
      <c r="H7153" s="16" t="n">
        <v>8422.29</v>
      </c>
    </row>
    <row r="7154" customFormat="false" ht="15" hidden="false" customHeight="true" outlineLevel="0" collapsed="false">
      <c r="A7154" s="1" t="s">
        <v>9618</v>
      </c>
      <c r="B7154" s="1" t="s">
        <v>1025</v>
      </c>
      <c r="C7154" s="1" t="s">
        <v>2364</v>
      </c>
      <c r="D7154" s="1" t="s">
        <v>2025</v>
      </c>
      <c r="E7154" s="1" t="s">
        <v>2045</v>
      </c>
      <c r="F7154" s="16" t="n">
        <v>0</v>
      </c>
      <c r="G7154" s="16" t="n">
        <v>30453.29</v>
      </c>
      <c r="H7154" s="16" t="n">
        <v>30453.29</v>
      </c>
    </row>
    <row r="7155" customFormat="false" ht="15" hidden="false" customHeight="true" outlineLevel="0" collapsed="false">
      <c r="A7155" s="1" t="s">
        <v>9619</v>
      </c>
      <c r="B7155" s="1" t="s">
        <v>1085</v>
      </c>
      <c r="C7155" s="1" t="s">
        <v>3071</v>
      </c>
      <c r="D7155" s="1" t="s">
        <v>2025</v>
      </c>
      <c r="E7155" s="1" t="s">
        <v>2018</v>
      </c>
      <c r="F7155" s="16" t="n">
        <v>0</v>
      </c>
      <c r="G7155" s="16" t="n">
        <v>12633.37</v>
      </c>
      <c r="H7155" s="16" t="n">
        <v>12633.37</v>
      </c>
    </row>
    <row r="7156" customFormat="false" ht="15" hidden="false" customHeight="true" outlineLevel="0" collapsed="false">
      <c r="A7156" s="1" t="s">
        <v>9620</v>
      </c>
      <c r="B7156" s="1" t="s">
        <v>160</v>
      </c>
      <c r="C7156" s="1" t="s">
        <v>505</v>
      </c>
      <c r="D7156" s="1" t="s">
        <v>2017</v>
      </c>
      <c r="E7156" s="1" t="s">
        <v>2018</v>
      </c>
      <c r="F7156" s="16" t="n">
        <v>99</v>
      </c>
      <c r="G7156" s="16" t="n">
        <v>1639.68</v>
      </c>
      <c r="H7156" s="16" t="n">
        <v>1738.68</v>
      </c>
    </row>
    <row r="7157" customFormat="false" ht="15" hidden="false" customHeight="true" outlineLevel="0" collapsed="false">
      <c r="A7157" s="1" t="s">
        <v>9621</v>
      </c>
      <c r="B7157" s="1" t="s">
        <v>1473</v>
      </c>
      <c r="C7157" s="1" t="s">
        <v>3330</v>
      </c>
      <c r="D7157" s="1" t="s">
        <v>2025</v>
      </c>
      <c r="E7157" s="1" t="s">
        <v>2018</v>
      </c>
      <c r="F7157" s="16" t="n">
        <v>0</v>
      </c>
      <c r="G7157" s="16" t="n">
        <v>4329.42</v>
      </c>
      <c r="H7157" s="16" t="n">
        <v>4329.42</v>
      </c>
    </row>
    <row r="7158" customFormat="false" ht="15" hidden="false" customHeight="true" outlineLevel="0" collapsed="false">
      <c r="A7158" s="1" t="s">
        <v>9622</v>
      </c>
      <c r="B7158" s="1" t="s">
        <v>500</v>
      </c>
      <c r="C7158" s="1" t="s">
        <v>460</v>
      </c>
      <c r="D7158" s="1" t="s">
        <v>2025</v>
      </c>
      <c r="E7158" s="1" t="s">
        <v>2018</v>
      </c>
      <c r="F7158" s="16" t="n">
        <v>0</v>
      </c>
      <c r="G7158" s="16" t="n">
        <v>5394.98</v>
      </c>
      <c r="H7158" s="16" t="n">
        <v>5394.98</v>
      </c>
    </row>
    <row r="7159" customFormat="false" ht="15" hidden="false" customHeight="true" outlineLevel="0" collapsed="false">
      <c r="A7159" s="1" t="s">
        <v>9623</v>
      </c>
      <c r="B7159" s="1" t="s">
        <v>131</v>
      </c>
      <c r="C7159" s="1" t="s">
        <v>787</v>
      </c>
      <c r="D7159" s="1" t="s">
        <v>2017</v>
      </c>
      <c r="E7159" s="1" t="s">
        <v>2022</v>
      </c>
      <c r="F7159" s="16" t="n">
        <v>0</v>
      </c>
      <c r="G7159" s="16" t="n">
        <v>4221.44</v>
      </c>
      <c r="H7159" s="16" t="n">
        <v>4221.44</v>
      </c>
    </row>
    <row r="7160" customFormat="false" ht="15" hidden="false" customHeight="true" outlineLevel="0" collapsed="false">
      <c r="A7160" s="1" t="s">
        <v>9624</v>
      </c>
      <c r="B7160" s="1" t="s">
        <v>1310</v>
      </c>
      <c r="C7160" s="1" t="s">
        <v>2446</v>
      </c>
      <c r="D7160" s="1" t="s">
        <v>2028</v>
      </c>
      <c r="E7160" s="1" t="s">
        <v>2018</v>
      </c>
      <c r="F7160" s="16" t="n">
        <v>0</v>
      </c>
      <c r="G7160" s="16" t="n">
        <v>3087.28</v>
      </c>
      <c r="H7160" s="16" t="n">
        <v>3087.28</v>
      </c>
    </row>
    <row r="7161" customFormat="false" ht="15" hidden="false" customHeight="true" outlineLevel="0" collapsed="false">
      <c r="A7161" s="1" t="s">
        <v>9625</v>
      </c>
      <c r="B7161" s="1" t="s">
        <v>193</v>
      </c>
      <c r="C7161" s="1" t="s">
        <v>1649</v>
      </c>
      <c r="D7161" s="1" t="s">
        <v>2017</v>
      </c>
      <c r="E7161" s="1" t="s">
        <v>2045</v>
      </c>
      <c r="F7161" s="16" t="n">
        <v>49</v>
      </c>
      <c r="G7161" s="16" t="n">
        <v>409.84</v>
      </c>
      <c r="H7161" s="16" t="n">
        <v>458.84</v>
      </c>
    </row>
    <row r="7162" customFormat="false" ht="15" hidden="false" customHeight="true" outlineLevel="0" collapsed="false">
      <c r="A7162" s="1" t="s">
        <v>9626</v>
      </c>
      <c r="B7162" s="1" t="s">
        <v>1047</v>
      </c>
      <c r="C7162" s="1" t="s">
        <v>2024</v>
      </c>
      <c r="D7162" s="1" t="s">
        <v>2025</v>
      </c>
      <c r="E7162" s="1" t="s">
        <v>2018</v>
      </c>
      <c r="F7162" s="16" t="n">
        <v>49</v>
      </c>
      <c r="G7162" s="16" t="n">
        <v>2374.52</v>
      </c>
      <c r="H7162" s="16" t="n">
        <v>2423.52</v>
      </c>
    </row>
    <row r="7163" customFormat="false" ht="15" hidden="false" customHeight="true" outlineLevel="0" collapsed="false">
      <c r="A7163" s="1" t="s">
        <v>9627</v>
      </c>
      <c r="B7163" s="1" t="s">
        <v>1295</v>
      </c>
      <c r="C7163" s="1" t="s">
        <v>2364</v>
      </c>
      <c r="D7163" s="1" t="s">
        <v>2017</v>
      </c>
      <c r="E7163" s="1" t="s">
        <v>2018</v>
      </c>
      <c r="F7163" s="16" t="n">
        <v>79</v>
      </c>
      <c r="G7163" s="16" t="n">
        <v>409.84</v>
      </c>
      <c r="H7163" s="16" t="n">
        <v>488.84</v>
      </c>
    </row>
    <row r="7164" customFormat="false" ht="15" hidden="false" customHeight="true" outlineLevel="0" collapsed="false">
      <c r="A7164" s="1" t="s">
        <v>9628</v>
      </c>
      <c r="B7164" s="1" t="s">
        <v>1809</v>
      </c>
      <c r="C7164" s="1" t="s">
        <v>1472</v>
      </c>
      <c r="D7164" s="1" t="s">
        <v>2017</v>
      </c>
      <c r="E7164" s="1" t="s">
        <v>2018</v>
      </c>
      <c r="F7164" s="16" t="n">
        <v>0</v>
      </c>
      <c r="G7164" s="16" t="n">
        <v>8120.82</v>
      </c>
      <c r="H7164" s="16" t="n">
        <v>8120.82</v>
      </c>
    </row>
    <row r="7165" customFormat="false" ht="15" hidden="false" customHeight="true" outlineLevel="0" collapsed="false">
      <c r="A7165" s="1" t="s">
        <v>9629</v>
      </c>
      <c r="B7165" s="1" t="s">
        <v>1069</v>
      </c>
      <c r="C7165" s="1" t="s">
        <v>467</v>
      </c>
      <c r="D7165" s="1" t="s">
        <v>2025</v>
      </c>
      <c r="E7165" s="1" t="s">
        <v>2018</v>
      </c>
      <c r="F7165" s="16" t="n">
        <v>99</v>
      </c>
      <c r="G7165" s="16" t="n">
        <v>1953.04</v>
      </c>
      <c r="H7165" s="16" t="n">
        <v>2052.04</v>
      </c>
    </row>
    <row r="7166" customFormat="false" ht="15" hidden="false" customHeight="true" outlineLevel="0" collapsed="false">
      <c r="A7166" s="1" t="s">
        <v>9630</v>
      </c>
      <c r="B7166" s="1" t="s">
        <v>1437</v>
      </c>
      <c r="C7166" s="1" t="s">
        <v>3188</v>
      </c>
      <c r="D7166" s="1" t="s">
        <v>2055</v>
      </c>
      <c r="E7166" s="1" t="s">
        <v>2018</v>
      </c>
      <c r="F7166" s="16" t="n">
        <v>49</v>
      </c>
      <c r="G7166" s="16" t="n">
        <v>712.76</v>
      </c>
      <c r="H7166" s="16" t="n">
        <v>761.76</v>
      </c>
    </row>
    <row r="7167" customFormat="false" ht="15" hidden="false" customHeight="true" outlineLevel="0" collapsed="false">
      <c r="A7167" s="1" t="s">
        <v>9631</v>
      </c>
      <c r="B7167" s="1" t="s">
        <v>630</v>
      </c>
      <c r="C7167" s="1" t="s">
        <v>2773</v>
      </c>
      <c r="D7167" s="1" t="s">
        <v>2055</v>
      </c>
      <c r="E7167" s="1" t="s">
        <v>2018</v>
      </c>
      <c r="F7167" s="16" t="n">
        <v>0</v>
      </c>
      <c r="G7167" s="16" t="n">
        <v>10938.93</v>
      </c>
      <c r="H7167" s="16" t="n">
        <v>10938.93</v>
      </c>
    </row>
    <row r="7168" customFormat="false" ht="15" hidden="false" customHeight="true" outlineLevel="0" collapsed="false">
      <c r="A7168" s="1" t="s">
        <v>9632</v>
      </c>
      <c r="B7168" s="1" t="s">
        <v>1124</v>
      </c>
      <c r="C7168" s="1" t="s">
        <v>1081</v>
      </c>
      <c r="D7168" s="1" t="s">
        <v>2017</v>
      </c>
      <c r="E7168" s="1" t="s">
        <v>2018</v>
      </c>
      <c r="F7168" s="16" t="n">
        <v>0</v>
      </c>
      <c r="G7168" s="16" t="n">
        <v>4132.92</v>
      </c>
      <c r="H7168" s="16" t="n">
        <v>4132.92</v>
      </c>
    </row>
    <row r="7169" customFormat="false" ht="15" hidden="false" customHeight="true" outlineLevel="0" collapsed="false">
      <c r="A7169" s="1" t="s">
        <v>9633</v>
      </c>
      <c r="B7169" s="1" t="s">
        <v>1201</v>
      </c>
      <c r="C7169" s="1" t="s">
        <v>2972</v>
      </c>
      <c r="D7169" s="1" t="s">
        <v>2017</v>
      </c>
      <c r="E7169" s="1" t="s">
        <v>2018</v>
      </c>
      <c r="F7169" s="16" t="n">
        <v>0</v>
      </c>
      <c r="G7169" s="16" t="n">
        <v>3740.42</v>
      </c>
      <c r="H7169" s="16" t="n">
        <v>3740.42</v>
      </c>
    </row>
    <row r="7170" customFormat="false" ht="15" hidden="false" customHeight="true" outlineLevel="0" collapsed="false">
      <c r="A7170" s="1" t="s">
        <v>9634</v>
      </c>
      <c r="B7170" s="1" t="s">
        <v>723</v>
      </c>
      <c r="C7170" s="1" t="s">
        <v>1117</v>
      </c>
      <c r="D7170" s="1" t="s">
        <v>2017</v>
      </c>
      <c r="E7170" s="1" t="s">
        <v>2018</v>
      </c>
      <c r="F7170" s="16" t="n">
        <v>0</v>
      </c>
      <c r="G7170" s="16" t="n">
        <v>6012.93</v>
      </c>
      <c r="H7170" s="16" t="n">
        <v>6012.93</v>
      </c>
    </row>
    <row r="7171" customFormat="false" ht="15" hidden="false" customHeight="true" outlineLevel="0" collapsed="false">
      <c r="A7171" s="1" t="s">
        <v>9635</v>
      </c>
      <c r="B7171" s="1" t="s">
        <v>630</v>
      </c>
      <c r="C7171" s="1" t="s">
        <v>1162</v>
      </c>
      <c r="D7171" s="1" t="s">
        <v>2021</v>
      </c>
      <c r="E7171" s="1" t="s">
        <v>2018</v>
      </c>
      <c r="F7171" s="16" t="n">
        <v>99</v>
      </c>
      <c r="G7171" s="16" t="n">
        <v>458.06</v>
      </c>
      <c r="H7171" s="16" t="n">
        <v>557.06</v>
      </c>
    </row>
    <row r="7172" customFormat="false" ht="15" hidden="false" customHeight="true" outlineLevel="0" collapsed="false">
      <c r="A7172" s="1" t="s">
        <v>9636</v>
      </c>
      <c r="B7172" s="1" t="s">
        <v>1769</v>
      </c>
      <c r="C7172" s="1" t="s">
        <v>175</v>
      </c>
      <c r="D7172" s="1" t="s">
        <v>2028</v>
      </c>
      <c r="E7172" s="1" t="s">
        <v>2018</v>
      </c>
      <c r="F7172" s="16" t="n">
        <v>0</v>
      </c>
      <c r="G7172" s="16" t="n">
        <v>2693.58</v>
      </c>
      <c r="H7172" s="16" t="n">
        <v>2693.58</v>
      </c>
    </row>
    <row r="7173" customFormat="false" ht="15" hidden="false" customHeight="true" outlineLevel="0" collapsed="false">
      <c r="A7173" s="1" t="s">
        <v>9637</v>
      </c>
      <c r="B7173" s="1" t="s">
        <v>586</v>
      </c>
      <c r="C7173" s="1" t="s">
        <v>1878</v>
      </c>
      <c r="D7173" s="1" t="s">
        <v>2032</v>
      </c>
      <c r="E7173" s="1" t="s">
        <v>2018</v>
      </c>
      <c r="F7173" s="16" t="n">
        <v>79</v>
      </c>
      <c r="G7173" s="16" t="n">
        <v>2374.52</v>
      </c>
      <c r="H7173" s="16" t="n">
        <v>2453.52</v>
      </c>
    </row>
    <row r="7174" customFormat="false" ht="15" hidden="false" customHeight="true" outlineLevel="0" collapsed="false">
      <c r="A7174" s="1" t="s">
        <v>9638</v>
      </c>
      <c r="B7174" s="1" t="s">
        <v>255</v>
      </c>
      <c r="C7174" s="1" t="s">
        <v>3891</v>
      </c>
      <c r="D7174" s="1" t="s">
        <v>2032</v>
      </c>
      <c r="E7174" s="1" t="s">
        <v>2018</v>
      </c>
      <c r="F7174" s="16" t="n">
        <v>0</v>
      </c>
      <c r="G7174" s="16" t="n">
        <v>9944.62</v>
      </c>
      <c r="H7174" s="16" t="n">
        <v>9944.62</v>
      </c>
    </row>
    <row r="7175" customFormat="false" ht="15" hidden="false" customHeight="true" outlineLevel="0" collapsed="false">
      <c r="A7175" s="1" t="s">
        <v>9639</v>
      </c>
      <c r="B7175" s="1" t="s">
        <v>1642</v>
      </c>
      <c r="C7175" s="1" t="s">
        <v>3120</v>
      </c>
      <c r="D7175" s="1" t="s">
        <v>2025</v>
      </c>
      <c r="E7175" s="1" t="s">
        <v>2018</v>
      </c>
      <c r="F7175" s="16" t="n">
        <v>0</v>
      </c>
      <c r="G7175" s="16" t="n">
        <v>6044.86</v>
      </c>
      <c r="H7175" s="16" t="n">
        <v>6044.86</v>
      </c>
    </row>
    <row r="7176" customFormat="false" ht="15" hidden="false" customHeight="true" outlineLevel="0" collapsed="false">
      <c r="A7176" s="1" t="s">
        <v>9640</v>
      </c>
      <c r="B7176" s="1" t="s">
        <v>934</v>
      </c>
      <c r="C7176" s="1" t="s">
        <v>2388</v>
      </c>
      <c r="D7176" s="1" t="s">
        <v>2017</v>
      </c>
      <c r="E7176" s="1" t="s">
        <v>2018</v>
      </c>
      <c r="F7176" s="16" t="n">
        <v>0</v>
      </c>
      <c r="G7176" s="16" t="n">
        <v>6352.39</v>
      </c>
      <c r="H7176" s="16" t="n">
        <v>6352.39</v>
      </c>
    </row>
    <row r="7177" customFormat="false" ht="15" hidden="false" customHeight="true" outlineLevel="0" collapsed="false">
      <c r="A7177" s="1" t="s">
        <v>9641</v>
      </c>
      <c r="B7177" s="1" t="s">
        <v>936</v>
      </c>
      <c r="C7177" s="1" t="s">
        <v>2435</v>
      </c>
      <c r="D7177" s="1" t="s">
        <v>2017</v>
      </c>
      <c r="E7177" s="1" t="s">
        <v>2018</v>
      </c>
      <c r="F7177" s="16" t="n">
        <v>0</v>
      </c>
      <c r="G7177" s="16" t="n">
        <v>7137.75</v>
      </c>
      <c r="H7177" s="16" t="n">
        <v>7137.75</v>
      </c>
    </row>
    <row r="7178" customFormat="false" ht="15" hidden="false" customHeight="true" outlineLevel="0" collapsed="false">
      <c r="A7178" s="1" t="s">
        <v>9642</v>
      </c>
      <c r="B7178" s="1" t="s">
        <v>1047</v>
      </c>
      <c r="C7178" s="1" t="s">
        <v>2712</v>
      </c>
      <c r="D7178" s="1" t="s">
        <v>2055</v>
      </c>
      <c r="E7178" s="1" t="s">
        <v>2018</v>
      </c>
      <c r="F7178" s="16" t="n">
        <v>0</v>
      </c>
      <c r="G7178" s="16" t="n">
        <v>7122.75</v>
      </c>
      <c r="H7178" s="16" t="n">
        <v>7122.75</v>
      </c>
    </row>
    <row r="7179" customFormat="false" ht="15" hidden="false" customHeight="true" outlineLevel="0" collapsed="false">
      <c r="A7179" s="1" t="s">
        <v>9643</v>
      </c>
      <c r="B7179" s="1" t="s">
        <v>1360</v>
      </c>
      <c r="C7179" s="1" t="s">
        <v>209</v>
      </c>
      <c r="D7179" s="1" t="s">
        <v>2017</v>
      </c>
      <c r="E7179" s="1" t="s">
        <v>2045</v>
      </c>
      <c r="F7179" s="16" t="n">
        <v>0</v>
      </c>
      <c r="G7179" s="16" t="n">
        <v>4616.12</v>
      </c>
      <c r="H7179" s="16" t="n">
        <v>4616.12</v>
      </c>
    </row>
    <row r="7180" customFormat="false" ht="15" hidden="false" customHeight="true" outlineLevel="0" collapsed="false">
      <c r="A7180" s="1" t="s">
        <v>9644</v>
      </c>
      <c r="B7180" s="1" t="s">
        <v>1052</v>
      </c>
      <c r="C7180" s="1" t="s">
        <v>2263</v>
      </c>
      <c r="D7180" s="1" t="s">
        <v>2032</v>
      </c>
      <c r="E7180" s="1" t="s">
        <v>2045</v>
      </c>
      <c r="F7180" s="16" t="n">
        <v>79</v>
      </c>
      <c r="G7180" s="16" t="n">
        <v>2135.82</v>
      </c>
      <c r="H7180" s="16" t="n">
        <v>2214.82</v>
      </c>
    </row>
    <row r="7181" customFormat="false" ht="15" hidden="false" customHeight="true" outlineLevel="0" collapsed="false">
      <c r="A7181" s="1" t="s">
        <v>9645</v>
      </c>
      <c r="B7181" s="1" t="s">
        <v>1473</v>
      </c>
      <c r="C7181" s="1" t="s">
        <v>2027</v>
      </c>
      <c r="D7181" s="1" t="s">
        <v>2021</v>
      </c>
      <c r="E7181" s="1" t="s">
        <v>2018</v>
      </c>
      <c r="F7181" s="16" t="n">
        <v>0</v>
      </c>
      <c r="G7181" s="16" t="n">
        <v>26803.27</v>
      </c>
      <c r="H7181" s="16" t="n">
        <v>26803.27</v>
      </c>
    </row>
    <row r="7182" customFormat="false" ht="15" hidden="false" customHeight="true" outlineLevel="0" collapsed="false">
      <c r="A7182" s="1" t="s">
        <v>9646</v>
      </c>
      <c r="B7182" s="1" t="s">
        <v>1502</v>
      </c>
      <c r="C7182" s="1" t="s">
        <v>4179</v>
      </c>
      <c r="D7182" s="1" t="s">
        <v>2021</v>
      </c>
      <c r="E7182" s="1" t="s">
        <v>2018</v>
      </c>
      <c r="F7182" s="16" t="n">
        <v>0</v>
      </c>
      <c r="G7182" s="16" t="n">
        <v>3763.28</v>
      </c>
      <c r="H7182" s="16" t="n">
        <v>3763.28</v>
      </c>
    </row>
    <row r="7183" customFormat="false" ht="15" hidden="false" customHeight="true" outlineLevel="0" collapsed="false">
      <c r="A7183" s="1" t="s">
        <v>9647</v>
      </c>
      <c r="B7183" s="1" t="s">
        <v>447</v>
      </c>
      <c r="C7183" s="1" t="s">
        <v>3448</v>
      </c>
      <c r="D7183" s="1" t="s">
        <v>2017</v>
      </c>
      <c r="E7183" s="1" t="s">
        <v>2018</v>
      </c>
      <c r="F7183" s="16" t="n">
        <v>0</v>
      </c>
      <c r="G7183" s="16" t="n">
        <v>3593.89</v>
      </c>
      <c r="H7183" s="16" t="n">
        <v>3593.89</v>
      </c>
    </row>
    <row r="7184" customFormat="false" ht="15" hidden="false" customHeight="true" outlineLevel="0" collapsed="false">
      <c r="A7184" s="1" t="s">
        <v>9648</v>
      </c>
      <c r="B7184" s="1" t="s">
        <v>1301</v>
      </c>
      <c r="C7184" s="1" t="s">
        <v>2133</v>
      </c>
      <c r="D7184" s="1" t="s">
        <v>2055</v>
      </c>
      <c r="E7184" s="1" t="s">
        <v>2045</v>
      </c>
      <c r="F7184" s="16" t="n">
        <v>0</v>
      </c>
      <c r="G7184" s="16" t="n">
        <v>11095.22</v>
      </c>
      <c r="H7184" s="16" t="n">
        <v>11095.22</v>
      </c>
    </row>
    <row r="7185" customFormat="false" ht="15" hidden="false" customHeight="true" outlineLevel="0" collapsed="false">
      <c r="A7185" s="1" t="s">
        <v>9649</v>
      </c>
      <c r="B7185" s="1" t="s">
        <v>708</v>
      </c>
      <c r="C7185" s="1" t="s">
        <v>3127</v>
      </c>
      <c r="D7185" s="1" t="s">
        <v>2017</v>
      </c>
      <c r="E7185" s="1" t="s">
        <v>2018</v>
      </c>
      <c r="F7185" s="16" t="n">
        <v>0</v>
      </c>
      <c r="G7185" s="16" t="n">
        <v>2893.26</v>
      </c>
      <c r="H7185" s="16" t="n">
        <v>2893.26</v>
      </c>
    </row>
    <row r="7186" customFormat="false" ht="15" hidden="false" customHeight="true" outlineLevel="0" collapsed="false">
      <c r="A7186" s="1" t="s">
        <v>9650</v>
      </c>
      <c r="B7186" s="1" t="s">
        <v>1437</v>
      </c>
      <c r="C7186" s="1" t="s">
        <v>2756</v>
      </c>
      <c r="D7186" s="1" t="s">
        <v>2055</v>
      </c>
      <c r="E7186" s="1" t="s">
        <v>2018</v>
      </c>
      <c r="F7186" s="16" t="n">
        <v>0</v>
      </c>
      <c r="G7186" s="16" t="n">
        <v>13669.32</v>
      </c>
      <c r="H7186" s="16" t="n">
        <v>13669.32</v>
      </c>
    </row>
    <row r="7187" customFormat="false" ht="15" hidden="false" customHeight="true" outlineLevel="0" collapsed="false">
      <c r="A7187" s="1" t="s">
        <v>9651</v>
      </c>
      <c r="B7187" s="1" t="s">
        <v>1897</v>
      </c>
      <c r="C7187" s="1" t="s">
        <v>2201</v>
      </c>
      <c r="D7187" s="1" t="s">
        <v>2032</v>
      </c>
      <c r="E7187" s="1" t="s">
        <v>2018</v>
      </c>
      <c r="F7187" s="16" t="n">
        <v>0</v>
      </c>
      <c r="G7187" s="16" t="n">
        <v>9161.21</v>
      </c>
      <c r="H7187" s="16" t="n">
        <v>9161.21</v>
      </c>
    </row>
    <row r="7188" customFormat="false" ht="15" hidden="false" customHeight="true" outlineLevel="0" collapsed="false">
      <c r="A7188" s="1" t="s">
        <v>9652</v>
      </c>
      <c r="B7188" s="1" t="s">
        <v>351</v>
      </c>
      <c r="C7188" s="1" t="s">
        <v>2042</v>
      </c>
      <c r="D7188" s="1" t="s">
        <v>2025</v>
      </c>
      <c r="E7188" s="1" t="s">
        <v>2018</v>
      </c>
      <c r="F7188" s="16" t="n">
        <v>49</v>
      </c>
      <c r="G7188" s="16" t="n">
        <v>776.69</v>
      </c>
      <c r="H7188" s="16" t="n">
        <v>825.69</v>
      </c>
    </row>
    <row r="7189" customFormat="false" ht="15" hidden="false" customHeight="true" outlineLevel="0" collapsed="false">
      <c r="A7189" s="1" t="s">
        <v>9653</v>
      </c>
      <c r="B7189" s="1" t="s">
        <v>1750</v>
      </c>
      <c r="C7189" s="1" t="s">
        <v>1265</v>
      </c>
      <c r="D7189" s="1" t="s">
        <v>2032</v>
      </c>
      <c r="E7189" s="1" t="s">
        <v>2018</v>
      </c>
      <c r="F7189" s="16" t="n">
        <v>79</v>
      </c>
      <c r="G7189" s="16" t="n">
        <v>1768.48</v>
      </c>
      <c r="H7189" s="16" t="n">
        <v>1847.48</v>
      </c>
    </row>
    <row r="7190" customFormat="false" ht="15" hidden="false" customHeight="true" outlineLevel="0" collapsed="false">
      <c r="A7190" s="1" t="s">
        <v>9654</v>
      </c>
      <c r="B7190" s="1" t="s">
        <v>936</v>
      </c>
      <c r="C7190" s="1" t="s">
        <v>464</v>
      </c>
      <c r="D7190" s="1" t="s">
        <v>2055</v>
      </c>
      <c r="E7190" s="1" t="s">
        <v>2018</v>
      </c>
      <c r="F7190" s="16" t="n">
        <v>0</v>
      </c>
      <c r="G7190" s="16" t="n">
        <v>9408.33</v>
      </c>
      <c r="H7190" s="16" t="n">
        <v>9408.33</v>
      </c>
    </row>
    <row r="7191" customFormat="false" ht="15" hidden="false" customHeight="true" outlineLevel="0" collapsed="false">
      <c r="A7191" s="1" t="s">
        <v>9655</v>
      </c>
      <c r="B7191" s="1" t="s">
        <v>284</v>
      </c>
      <c r="C7191" s="1" t="s">
        <v>2104</v>
      </c>
      <c r="D7191" s="1" t="s">
        <v>2017</v>
      </c>
      <c r="E7191" s="1" t="s">
        <v>2018</v>
      </c>
      <c r="F7191" s="16" t="n">
        <v>0</v>
      </c>
      <c r="G7191" s="16" t="n">
        <v>4042.41</v>
      </c>
      <c r="H7191" s="16" t="n">
        <v>4042.41</v>
      </c>
    </row>
    <row r="7192" customFormat="false" ht="15" hidden="false" customHeight="true" outlineLevel="0" collapsed="false">
      <c r="A7192" s="1" t="s">
        <v>9656</v>
      </c>
      <c r="B7192" s="1" t="s">
        <v>1806</v>
      </c>
      <c r="C7192" s="1" t="s">
        <v>2239</v>
      </c>
      <c r="D7192" s="1" t="s">
        <v>2017</v>
      </c>
      <c r="E7192" s="1" t="s">
        <v>2018</v>
      </c>
      <c r="F7192" s="16" t="n">
        <v>0</v>
      </c>
      <c r="G7192" s="16" t="n">
        <v>6285.22</v>
      </c>
      <c r="H7192" s="16" t="n">
        <v>6285.22</v>
      </c>
    </row>
    <row r="7193" customFormat="false" ht="15" hidden="false" customHeight="true" outlineLevel="0" collapsed="false">
      <c r="A7193" s="1" t="s">
        <v>9657</v>
      </c>
      <c r="B7193" s="1" t="s">
        <v>1052</v>
      </c>
      <c r="C7193" s="1" t="s">
        <v>2188</v>
      </c>
      <c r="D7193" s="1" t="s">
        <v>2021</v>
      </c>
      <c r="E7193" s="1" t="s">
        <v>2018</v>
      </c>
      <c r="F7193" s="16" t="n">
        <v>0</v>
      </c>
      <c r="G7193" s="16" t="n">
        <v>4987.32</v>
      </c>
      <c r="H7193" s="16" t="n">
        <v>4987.32</v>
      </c>
    </row>
    <row r="7194" customFormat="false" ht="15" hidden="false" customHeight="true" outlineLevel="0" collapsed="false">
      <c r="A7194" s="1" t="s">
        <v>9658</v>
      </c>
      <c r="B7194" s="1" t="s">
        <v>973</v>
      </c>
      <c r="C7194" s="1" t="s">
        <v>808</v>
      </c>
      <c r="D7194" s="1" t="s">
        <v>2017</v>
      </c>
      <c r="E7194" s="1" t="s">
        <v>2018</v>
      </c>
      <c r="F7194" s="16" t="n">
        <v>0</v>
      </c>
      <c r="G7194" s="16" t="n">
        <v>13958.51</v>
      </c>
      <c r="H7194" s="16" t="n">
        <v>13958.51</v>
      </c>
    </row>
    <row r="7195" customFormat="false" ht="15" hidden="false" customHeight="true" outlineLevel="0" collapsed="false">
      <c r="A7195" s="1" t="s">
        <v>9659</v>
      </c>
      <c r="B7195" s="1" t="s">
        <v>275</v>
      </c>
      <c r="C7195" s="1" t="s">
        <v>2490</v>
      </c>
      <c r="D7195" s="1" t="s">
        <v>2025</v>
      </c>
      <c r="E7195" s="1" t="s">
        <v>2045</v>
      </c>
      <c r="F7195" s="16" t="n">
        <v>49</v>
      </c>
      <c r="G7195" s="16" t="n">
        <v>750.27</v>
      </c>
      <c r="H7195" s="16" t="n">
        <v>799.27</v>
      </c>
    </row>
    <row r="7196" customFormat="false" ht="15" hidden="false" customHeight="true" outlineLevel="0" collapsed="false">
      <c r="A7196" s="1" t="s">
        <v>9660</v>
      </c>
      <c r="B7196" s="1" t="s">
        <v>1069</v>
      </c>
      <c r="C7196" s="1" t="s">
        <v>1539</v>
      </c>
      <c r="D7196" s="1" t="s">
        <v>2017</v>
      </c>
      <c r="E7196" s="1" t="s">
        <v>2018</v>
      </c>
      <c r="F7196" s="16" t="n">
        <v>0</v>
      </c>
      <c r="G7196" s="16" t="n">
        <v>9560.38</v>
      </c>
      <c r="H7196" s="16" t="n">
        <v>9560.38</v>
      </c>
    </row>
    <row r="7197" customFormat="false" ht="15" hidden="false" customHeight="true" outlineLevel="0" collapsed="false">
      <c r="A7197" s="1" t="s">
        <v>9661</v>
      </c>
      <c r="B7197" s="1" t="s">
        <v>755</v>
      </c>
      <c r="C7197" s="1" t="s">
        <v>2508</v>
      </c>
      <c r="D7197" s="1" t="s">
        <v>2028</v>
      </c>
      <c r="E7197" s="1" t="s">
        <v>2018</v>
      </c>
      <c r="F7197" s="16" t="n">
        <v>0</v>
      </c>
      <c r="G7197" s="16" t="n">
        <v>5163.04</v>
      </c>
      <c r="H7197" s="16" t="n">
        <v>5163.04</v>
      </c>
    </row>
    <row r="7198" customFormat="false" ht="15" hidden="false" customHeight="true" outlineLevel="0" collapsed="false">
      <c r="A7198" s="1" t="s">
        <v>9662</v>
      </c>
      <c r="B7198" s="1" t="s">
        <v>934</v>
      </c>
      <c r="C7198" s="1" t="s">
        <v>868</v>
      </c>
      <c r="D7198" s="1" t="s">
        <v>2017</v>
      </c>
      <c r="E7198" s="1" t="s">
        <v>2018</v>
      </c>
      <c r="F7198" s="16" t="n">
        <v>0</v>
      </c>
      <c r="G7198" s="16" t="n">
        <v>4143.08</v>
      </c>
      <c r="H7198" s="16" t="n">
        <v>4143.08</v>
      </c>
    </row>
    <row r="7199" customFormat="false" ht="15" hidden="false" customHeight="true" outlineLevel="0" collapsed="false">
      <c r="A7199" s="1" t="s">
        <v>9663</v>
      </c>
      <c r="B7199" s="1" t="s">
        <v>968</v>
      </c>
      <c r="C7199" s="1" t="s">
        <v>2060</v>
      </c>
      <c r="D7199" s="1" t="s">
        <v>2055</v>
      </c>
      <c r="E7199" s="1" t="s">
        <v>2018</v>
      </c>
      <c r="F7199" s="16" t="n">
        <v>0</v>
      </c>
      <c r="G7199" s="16" t="n">
        <v>4796.7</v>
      </c>
      <c r="H7199" s="16" t="n">
        <v>4796.7</v>
      </c>
    </row>
    <row r="7200" customFormat="false" ht="15" hidden="false" customHeight="true" outlineLevel="0" collapsed="false">
      <c r="A7200" s="1" t="s">
        <v>9664</v>
      </c>
      <c r="B7200" s="1" t="s">
        <v>821</v>
      </c>
      <c r="C7200" s="1" t="s">
        <v>2850</v>
      </c>
      <c r="D7200" s="1" t="s">
        <v>2017</v>
      </c>
      <c r="E7200" s="1" t="s">
        <v>2018</v>
      </c>
      <c r="F7200" s="16" t="n">
        <v>79</v>
      </c>
      <c r="G7200" s="16" t="n">
        <v>482.17</v>
      </c>
      <c r="H7200" s="16" t="n">
        <v>561.17</v>
      </c>
    </row>
    <row r="7201" customFormat="false" ht="15" hidden="false" customHeight="true" outlineLevel="0" collapsed="false">
      <c r="A7201" s="1" t="s">
        <v>9665</v>
      </c>
      <c r="B7201" s="1" t="s">
        <v>855</v>
      </c>
      <c r="C7201" s="1" t="s">
        <v>3120</v>
      </c>
      <c r="D7201" s="1" t="s">
        <v>2025</v>
      </c>
      <c r="E7201" s="1" t="s">
        <v>2018</v>
      </c>
      <c r="F7201" s="16" t="n">
        <v>79</v>
      </c>
      <c r="G7201" s="16" t="n">
        <v>2462.31</v>
      </c>
      <c r="H7201" s="16" t="n">
        <v>2541.31</v>
      </c>
    </row>
    <row r="7202" customFormat="false" ht="15" hidden="false" customHeight="true" outlineLevel="0" collapsed="false">
      <c r="A7202" s="1" t="s">
        <v>9666</v>
      </c>
      <c r="B7202" s="1" t="s">
        <v>1801</v>
      </c>
      <c r="C7202" s="1" t="s">
        <v>3295</v>
      </c>
      <c r="D7202" s="1" t="s">
        <v>2021</v>
      </c>
      <c r="E7202" s="1" t="s">
        <v>2018</v>
      </c>
      <c r="F7202" s="16" t="n">
        <v>0</v>
      </c>
      <c r="G7202" s="16" t="n">
        <v>45434.35</v>
      </c>
      <c r="H7202" s="16" t="n">
        <v>45434.35</v>
      </c>
    </row>
    <row r="7203" customFormat="false" ht="15" hidden="false" customHeight="true" outlineLevel="0" collapsed="false">
      <c r="A7203" s="1" t="s">
        <v>9667</v>
      </c>
      <c r="B7203" s="1" t="s">
        <v>1485</v>
      </c>
      <c r="C7203" s="1" t="s">
        <v>9467</v>
      </c>
      <c r="D7203" s="1" t="s">
        <v>2055</v>
      </c>
      <c r="E7203" s="1" t="s">
        <v>2018</v>
      </c>
      <c r="F7203" s="16" t="n">
        <v>0</v>
      </c>
      <c r="G7203" s="16" t="n">
        <v>9681.58</v>
      </c>
      <c r="H7203" s="16" t="n">
        <v>9681.58</v>
      </c>
    </row>
    <row r="7204" customFormat="false" ht="15" hidden="false" customHeight="true" outlineLevel="0" collapsed="false">
      <c r="A7204" s="1" t="s">
        <v>9668</v>
      </c>
      <c r="B7204" s="1" t="s">
        <v>245</v>
      </c>
      <c r="C7204" s="1" t="s">
        <v>767</v>
      </c>
      <c r="D7204" s="1" t="s">
        <v>2032</v>
      </c>
      <c r="E7204" s="1" t="s">
        <v>2045</v>
      </c>
      <c r="F7204" s="16" t="n">
        <v>0</v>
      </c>
      <c r="G7204" s="16" t="n">
        <v>3719.51</v>
      </c>
      <c r="H7204" s="16" t="n">
        <v>3719.51</v>
      </c>
    </row>
    <row r="7205" customFormat="false" ht="15" hidden="false" customHeight="true" outlineLevel="0" collapsed="false">
      <c r="A7205" s="1" t="s">
        <v>9669</v>
      </c>
      <c r="B7205" s="1" t="s">
        <v>1565</v>
      </c>
      <c r="C7205" s="1" t="s">
        <v>2797</v>
      </c>
      <c r="D7205" s="1" t="s">
        <v>2017</v>
      </c>
      <c r="E7205" s="1" t="s">
        <v>2018</v>
      </c>
      <c r="F7205" s="16" t="n">
        <v>79</v>
      </c>
      <c r="G7205" s="16" t="n">
        <v>690.39</v>
      </c>
      <c r="H7205" s="16" t="n">
        <v>769.39</v>
      </c>
    </row>
    <row r="7206" customFormat="false" ht="15" hidden="false" customHeight="true" outlineLevel="0" collapsed="false">
      <c r="A7206" s="1" t="s">
        <v>9670</v>
      </c>
      <c r="B7206" s="1" t="s">
        <v>768</v>
      </c>
      <c r="C7206" s="1" t="s">
        <v>2797</v>
      </c>
      <c r="D7206" s="1" t="s">
        <v>2025</v>
      </c>
      <c r="E7206" s="1" t="s">
        <v>2018</v>
      </c>
      <c r="F7206" s="16" t="n">
        <v>49</v>
      </c>
      <c r="G7206" s="16" t="n">
        <v>1982.71</v>
      </c>
      <c r="H7206" s="16" t="n">
        <v>2031.71</v>
      </c>
    </row>
    <row r="7207" customFormat="false" ht="15" hidden="false" customHeight="true" outlineLevel="0" collapsed="false">
      <c r="A7207" s="1" t="s">
        <v>9671</v>
      </c>
      <c r="B7207" s="1" t="s">
        <v>447</v>
      </c>
      <c r="C7207" s="1" t="s">
        <v>2756</v>
      </c>
      <c r="D7207" s="1" t="s">
        <v>2021</v>
      </c>
      <c r="E7207" s="1" t="s">
        <v>2018</v>
      </c>
      <c r="F7207" s="16" t="n">
        <v>0</v>
      </c>
      <c r="G7207" s="16" t="n">
        <v>7448.39</v>
      </c>
      <c r="H7207" s="16" t="n">
        <v>7448.39</v>
      </c>
    </row>
    <row r="7208" customFormat="false" ht="15" hidden="false" customHeight="true" outlineLevel="0" collapsed="false">
      <c r="A7208" s="1" t="s">
        <v>9672</v>
      </c>
      <c r="B7208" s="1" t="s">
        <v>639</v>
      </c>
      <c r="C7208" s="1" t="s">
        <v>2317</v>
      </c>
      <c r="D7208" s="1" t="s">
        <v>2017</v>
      </c>
      <c r="E7208" s="1" t="s">
        <v>2045</v>
      </c>
      <c r="F7208" s="16" t="n">
        <v>79</v>
      </c>
      <c r="G7208" s="16" t="n">
        <v>311.15</v>
      </c>
      <c r="H7208" s="16" t="n">
        <v>390.15</v>
      </c>
    </row>
    <row r="7209" customFormat="false" ht="15" hidden="false" customHeight="true" outlineLevel="0" collapsed="false">
      <c r="A7209" s="1" t="s">
        <v>9673</v>
      </c>
      <c r="B7209" s="1" t="s">
        <v>1020</v>
      </c>
      <c r="C7209" s="1" t="s">
        <v>319</v>
      </c>
      <c r="D7209" s="1" t="s">
        <v>2017</v>
      </c>
      <c r="E7209" s="1" t="s">
        <v>2018</v>
      </c>
      <c r="F7209" s="16" t="n">
        <v>0</v>
      </c>
      <c r="G7209" s="16" t="n">
        <v>28691.7</v>
      </c>
      <c r="H7209" s="16" t="n">
        <v>28691.7</v>
      </c>
    </row>
    <row r="7210" customFormat="false" ht="15" hidden="false" customHeight="true" outlineLevel="0" collapsed="false">
      <c r="A7210" s="1" t="s">
        <v>9674</v>
      </c>
      <c r="B7210" s="1" t="s">
        <v>245</v>
      </c>
      <c r="C7210" s="1" t="s">
        <v>554</v>
      </c>
      <c r="D7210" s="1" t="s">
        <v>2025</v>
      </c>
      <c r="E7210" s="1" t="s">
        <v>2018</v>
      </c>
      <c r="F7210" s="16" t="n">
        <v>0</v>
      </c>
      <c r="G7210" s="16" t="n">
        <v>9828.24</v>
      </c>
      <c r="H7210" s="16" t="n">
        <v>9828.24</v>
      </c>
    </row>
    <row r="7211" customFormat="false" ht="15" hidden="false" customHeight="true" outlineLevel="0" collapsed="false">
      <c r="A7211" s="1" t="s">
        <v>9675</v>
      </c>
      <c r="B7211" s="1" t="s">
        <v>1559</v>
      </c>
      <c r="C7211" s="1" t="s">
        <v>2671</v>
      </c>
      <c r="D7211" s="1" t="s">
        <v>2017</v>
      </c>
      <c r="E7211" s="1" t="s">
        <v>2018</v>
      </c>
      <c r="F7211" s="16" t="n">
        <v>0</v>
      </c>
      <c r="G7211" s="16" t="n">
        <v>2721.27</v>
      </c>
      <c r="H7211" s="16" t="n">
        <v>2721.27</v>
      </c>
    </row>
    <row r="7212" customFormat="false" ht="15" hidden="false" customHeight="true" outlineLevel="0" collapsed="false">
      <c r="A7212" s="1" t="s">
        <v>9676</v>
      </c>
      <c r="B7212" s="1" t="s">
        <v>627</v>
      </c>
      <c r="C7212" s="1" t="s">
        <v>3330</v>
      </c>
      <c r="D7212" s="1" t="s">
        <v>2017</v>
      </c>
      <c r="E7212" s="1" t="s">
        <v>2022</v>
      </c>
      <c r="F7212" s="16" t="n">
        <v>79</v>
      </c>
      <c r="G7212" s="16" t="n">
        <v>385.74</v>
      </c>
      <c r="H7212" s="16" t="n">
        <v>464.74</v>
      </c>
    </row>
    <row r="7213" customFormat="false" ht="15" hidden="false" customHeight="true" outlineLevel="0" collapsed="false">
      <c r="A7213" s="1" t="s">
        <v>9677</v>
      </c>
      <c r="B7213" s="1" t="s">
        <v>1372</v>
      </c>
      <c r="C7213" s="1" t="s">
        <v>2133</v>
      </c>
      <c r="D7213" s="1" t="s">
        <v>2025</v>
      </c>
      <c r="E7213" s="1" t="s">
        <v>2018</v>
      </c>
      <c r="F7213" s="16" t="n">
        <v>0</v>
      </c>
      <c r="G7213" s="16" t="n">
        <v>11723.35</v>
      </c>
      <c r="H7213" s="16" t="n">
        <v>11723.35</v>
      </c>
    </row>
    <row r="7214" customFormat="false" ht="15" hidden="false" customHeight="true" outlineLevel="0" collapsed="false">
      <c r="A7214" s="1" t="s">
        <v>9678</v>
      </c>
      <c r="B7214" s="1" t="s">
        <v>783</v>
      </c>
      <c r="C7214" s="1" t="s">
        <v>4150</v>
      </c>
      <c r="D7214" s="1" t="s">
        <v>2021</v>
      </c>
      <c r="E7214" s="1" t="s">
        <v>2018</v>
      </c>
      <c r="F7214" s="16" t="n">
        <v>0</v>
      </c>
      <c r="G7214" s="16" t="n">
        <v>4818.08</v>
      </c>
      <c r="H7214" s="16" t="n">
        <v>4818.08</v>
      </c>
    </row>
    <row r="7215" customFormat="false" ht="15" hidden="false" customHeight="true" outlineLevel="0" collapsed="false">
      <c r="A7215" s="1" t="s">
        <v>9679</v>
      </c>
      <c r="B7215" s="1" t="s">
        <v>315</v>
      </c>
      <c r="C7215" s="1" t="s">
        <v>2058</v>
      </c>
      <c r="D7215" s="1" t="s">
        <v>2017</v>
      </c>
      <c r="E7215" s="1" t="s">
        <v>2018</v>
      </c>
      <c r="F7215" s="16" t="n">
        <v>0</v>
      </c>
      <c r="G7215" s="16" t="n">
        <v>5114.97</v>
      </c>
      <c r="H7215" s="16" t="n">
        <v>5114.97</v>
      </c>
    </row>
    <row r="7216" customFormat="false" ht="15" hidden="false" customHeight="true" outlineLevel="0" collapsed="false">
      <c r="A7216" s="1" t="s">
        <v>9680</v>
      </c>
      <c r="B7216" s="1" t="s">
        <v>989</v>
      </c>
      <c r="C7216" s="1" t="s">
        <v>426</v>
      </c>
      <c r="D7216" s="1" t="s">
        <v>2017</v>
      </c>
      <c r="E7216" s="1" t="s">
        <v>2018</v>
      </c>
      <c r="F7216" s="16" t="n">
        <v>0</v>
      </c>
      <c r="G7216" s="16" t="n">
        <v>4275.89</v>
      </c>
      <c r="H7216" s="16" t="n">
        <v>4275.89</v>
      </c>
    </row>
    <row r="7217" customFormat="false" ht="15" hidden="false" customHeight="true" outlineLevel="0" collapsed="false">
      <c r="A7217" s="1" t="s">
        <v>9681</v>
      </c>
      <c r="B7217" s="1" t="s">
        <v>1271</v>
      </c>
      <c r="C7217" s="1" t="s">
        <v>1097</v>
      </c>
      <c r="D7217" s="1" t="s">
        <v>2017</v>
      </c>
      <c r="E7217" s="1" t="s">
        <v>2018</v>
      </c>
      <c r="F7217" s="16" t="n">
        <v>79</v>
      </c>
      <c r="G7217" s="16" t="n">
        <v>2278.43</v>
      </c>
      <c r="H7217" s="16" t="n">
        <v>2357.43</v>
      </c>
    </row>
    <row r="7218" customFormat="false" ht="15" hidden="false" customHeight="true" outlineLevel="0" collapsed="false">
      <c r="A7218" s="1" t="s">
        <v>9682</v>
      </c>
      <c r="B7218" s="1" t="s">
        <v>1854</v>
      </c>
      <c r="C7218" s="1" t="s">
        <v>733</v>
      </c>
      <c r="D7218" s="1" t="s">
        <v>2017</v>
      </c>
      <c r="E7218" s="1" t="s">
        <v>2018</v>
      </c>
      <c r="F7218" s="16" t="n">
        <v>79</v>
      </c>
      <c r="G7218" s="16" t="n">
        <v>248.92</v>
      </c>
      <c r="H7218" s="16" t="n">
        <v>327.92</v>
      </c>
    </row>
    <row r="7219" customFormat="false" ht="15" hidden="false" customHeight="true" outlineLevel="0" collapsed="false">
      <c r="A7219" s="1" t="s">
        <v>9683</v>
      </c>
      <c r="B7219" s="1" t="s">
        <v>1244</v>
      </c>
      <c r="C7219" s="1" t="s">
        <v>2219</v>
      </c>
      <c r="D7219" s="1" t="s">
        <v>2017</v>
      </c>
      <c r="E7219" s="1" t="s">
        <v>2018</v>
      </c>
      <c r="F7219" s="16" t="n">
        <v>99</v>
      </c>
      <c r="G7219" s="16" t="n">
        <v>964.34</v>
      </c>
      <c r="H7219" s="16" t="n">
        <v>1063.34</v>
      </c>
    </row>
    <row r="7220" customFormat="false" ht="15" hidden="false" customHeight="true" outlineLevel="0" collapsed="false">
      <c r="A7220" s="1" t="s">
        <v>9684</v>
      </c>
      <c r="B7220" s="1" t="s">
        <v>1729</v>
      </c>
      <c r="C7220" s="1" t="s">
        <v>865</v>
      </c>
      <c r="D7220" s="1" t="s">
        <v>2055</v>
      </c>
      <c r="E7220" s="1" t="s">
        <v>2018</v>
      </c>
      <c r="F7220" s="16" t="n">
        <v>79</v>
      </c>
      <c r="G7220" s="16" t="n">
        <v>2398.35</v>
      </c>
      <c r="H7220" s="16" t="n">
        <v>2477.35</v>
      </c>
    </row>
    <row r="7221" customFormat="false" ht="15" hidden="false" customHeight="true" outlineLevel="0" collapsed="false">
      <c r="A7221" s="1" t="s">
        <v>9685</v>
      </c>
      <c r="B7221" s="1" t="s">
        <v>898</v>
      </c>
      <c r="C7221" s="1" t="s">
        <v>2120</v>
      </c>
      <c r="D7221" s="1" t="s">
        <v>2021</v>
      </c>
      <c r="E7221" s="1" t="s">
        <v>2018</v>
      </c>
      <c r="F7221" s="16" t="n">
        <v>0</v>
      </c>
      <c r="G7221" s="16" t="n">
        <v>7588</v>
      </c>
      <c r="H7221" s="16" t="n">
        <v>7588</v>
      </c>
    </row>
    <row r="7222" customFormat="false" ht="15" hidden="false" customHeight="true" outlineLevel="0" collapsed="false">
      <c r="A7222" s="1" t="s">
        <v>9686</v>
      </c>
      <c r="B7222" s="1" t="s">
        <v>401</v>
      </c>
      <c r="C7222" s="1" t="s">
        <v>2773</v>
      </c>
      <c r="D7222" s="1" t="s">
        <v>2021</v>
      </c>
      <c r="E7222" s="1" t="s">
        <v>2018</v>
      </c>
      <c r="F7222" s="16" t="n">
        <v>0</v>
      </c>
      <c r="G7222" s="16" t="n">
        <v>6581.23</v>
      </c>
      <c r="H7222" s="16" t="n">
        <v>6581.23</v>
      </c>
    </row>
    <row r="7223" customFormat="false" ht="15" hidden="false" customHeight="true" outlineLevel="0" collapsed="false">
      <c r="A7223" s="1" t="s">
        <v>9687</v>
      </c>
      <c r="B7223" s="1" t="s">
        <v>1052</v>
      </c>
      <c r="C7223" s="1" t="s">
        <v>2699</v>
      </c>
      <c r="D7223" s="1" t="s">
        <v>2055</v>
      </c>
      <c r="E7223" s="1" t="s">
        <v>2018</v>
      </c>
      <c r="F7223" s="16" t="n">
        <v>0</v>
      </c>
      <c r="G7223" s="16" t="n">
        <v>5311.32</v>
      </c>
      <c r="H7223" s="16" t="n">
        <v>5311.32</v>
      </c>
    </row>
    <row r="7224" customFormat="false" ht="15" hidden="false" customHeight="true" outlineLevel="0" collapsed="false">
      <c r="A7224" s="1" t="s">
        <v>9688</v>
      </c>
      <c r="B7224" s="1" t="s">
        <v>1193</v>
      </c>
      <c r="C7224" s="1" t="s">
        <v>2773</v>
      </c>
      <c r="D7224" s="1" t="s">
        <v>2025</v>
      </c>
      <c r="E7224" s="1" t="s">
        <v>2022</v>
      </c>
      <c r="F7224" s="16" t="n">
        <v>0</v>
      </c>
      <c r="G7224" s="16" t="n">
        <v>24283.41</v>
      </c>
      <c r="H7224" s="16" t="n">
        <v>24283.41</v>
      </c>
    </row>
    <row r="7225" customFormat="false" ht="15" hidden="false" customHeight="true" outlineLevel="0" collapsed="false">
      <c r="A7225" s="1" t="s">
        <v>9689</v>
      </c>
      <c r="B7225" s="1" t="s">
        <v>1844</v>
      </c>
      <c r="C7225" s="1" t="s">
        <v>981</v>
      </c>
      <c r="D7225" s="1" t="s">
        <v>2017</v>
      </c>
      <c r="E7225" s="1" t="s">
        <v>2018</v>
      </c>
      <c r="F7225" s="16" t="n">
        <v>0</v>
      </c>
      <c r="G7225" s="16" t="n">
        <v>14437.42</v>
      </c>
      <c r="H7225" s="16" t="n">
        <v>14437.42</v>
      </c>
    </row>
    <row r="7226" customFormat="false" ht="15" hidden="false" customHeight="true" outlineLevel="0" collapsed="false">
      <c r="A7226" s="1" t="s">
        <v>9690</v>
      </c>
      <c r="B7226" s="1" t="s">
        <v>970</v>
      </c>
      <c r="C7226" s="1" t="s">
        <v>2845</v>
      </c>
      <c r="D7226" s="1" t="s">
        <v>2017</v>
      </c>
      <c r="E7226" s="1" t="s">
        <v>2018</v>
      </c>
      <c r="F7226" s="16" t="n">
        <v>0</v>
      </c>
      <c r="G7226" s="16" t="n">
        <v>8626.14</v>
      </c>
      <c r="H7226" s="16" t="n">
        <v>8626.14</v>
      </c>
    </row>
    <row r="7227" customFormat="false" ht="15" hidden="false" customHeight="true" outlineLevel="0" collapsed="false">
      <c r="A7227" s="1" t="s">
        <v>9691</v>
      </c>
      <c r="B7227" s="1" t="s">
        <v>1391</v>
      </c>
      <c r="C7227" s="1" t="s">
        <v>1134</v>
      </c>
      <c r="D7227" s="1" t="s">
        <v>2021</v>
      </c>
      <c r="E7227" s="1" t="s">
        <v>2018</v>
      </c>
      <c r="F7227" s="16" t="n">
        <v>0</v>
      </c>
      <c r="G7227" s="16" t="n">
        <v>5045.75</v>
      </c>
      <c r="H7227" s="16" t="n">
        <v>5045.75</v>
      </c>
    </row>
    <row r="7228" customFormat="false" ht="15" hidden="false" customHeight="true" outlineLevel="0" collapsed="false">
      <c r="A7228" s="1" t="s">
        <v>9692</v>
      </c>
      <c r="B7228" s="1" t="s">
        <v>1844</v>
      </c>
      <c r="C7228" s="1" t="s">
        <v>334</v>
      </c>
      <c r="D7228" s="1" t="s">
        <v>2025</v>
      </c>
      <c r="E7228" s="1" t="s">
        <v>2022</v>
      </c>
      <c r="F7228" s="16" t="n">
        <v>49</v>
      </c>
      <c r="G7228" s="16" t="n">
        <v>2028.17</v>
      </c>
      <c r="H7228" s="16" t="n">
        <v>2077.17</v>
      </c>
    </row>
    <row r="7229" customFormat="false" ht="15" hidden="false" customHeight="true" outlineLevel="0" collapsed="false">
      <c r="A7229" s="1" t="s">
        <v>9693</v>
      </c>
      <c r="B7229" s="1" t="s">
        <v>1310</v>
      </c>
      <c r="C7229" s="1" t="s">
        <v>1282</v>
      </c>
      <c r="D7229" s="1" t="s">
        <v>2025</v>
      </c>
      <c r="E7229" s="1" t="s">
        <v>2018</v>
      </c>
      <c r="F7229" s="16" t="n">
        <v>0</v>
      </c>
      <c r="G7229" s="16" t="n">
        <v>9222.4</v>
      </c>
      <c r="H7229" s="16" t="n">
        <v>9222.4</v>
      </c>
    </row>
    <row r="7230" customFormat="false" ht="15" hidden="false" customHeight="true" outlineLevel="0" collapsed="false">
      <c r="A7230" s="1" t="s">
        <v>9694</v>
      </c>
      <c r="B7230" s="1" t="s">
        <v>923</v>
      </c>
      <c r="C7230" s="1" t="s">
        <v>1682</v>
      </c>
      <c r="D7230" s="1" t="s">
        <v>2021</v>
      </c>
      <c r="E7230" s="1" t="s">
        <v>2018</v>
      </c>
      <c r="F7230" s="16" t="n">
        <v>0</v>
      </c>
      <c r="G7230" s="16" t="n">
        <v>13844.82</v>
      </c>
      <c r="H7230" s="16" t="n">
        <v>13844.82</v>
      </c>
    </row>
    <row r="7231" customFormat="false" ht="15" hidden="false" customHeight="true" outlineLevel="0" collapsed="false">
      <c r="A7231" s="1" t="s">
        <v>9695</v>
      </c>
      <c r="B7231" s="1" t="s">
        <v>658</v>
      </c>
      <c r="C7231" s="1" t="s">
        <v>2209</v>
      </c>
      <c r="D7231" s="1" t="s">
        <v>2017</v>
      </c>
      <c r="E7231" s="1" t="s">
        <v>2018</v>
      </c>
      <c r="F7231" s="16" t="n">
        <v>79</v>
      </c>
      <c r="G7231" s="16" t="n">
        <v>482.17</v>
      </c>
      <c r="H7231" s="16" t="n">
        <v>561.17</v>
      </c>
    </row>
    <row r="7232" customFormat="false" ht="15" hidden="false" customHeight="true" outlineLevel="0" collapsed="false">
      <c r="A7232" s="1" t="s">
        <v>9696</v>
      </c>
      <c r="B7232" s="1" t="s">
        <v>639</v>
      </c>
      <c r="C7232" s="1" t="s">
        <v>3349</v>
      </c>
      <c r="D7232" s="1" t="s">
        <v>2055</v>
      </c>
      <c r="E7232" s="1" t="s">
        <v>2018</v>
      </c>
      <c r="F7232" s="16" t="n">
        <v>0</v>
      </c>
      <c r="G7232" s="16" t="n">
        <v>7149.88</v>
      </c>
      <c r="H7232" s="16" t="n">
        <v>7149.88</v>
      </c>
    </row>
    <row r="7233" customFormat="false" ht="15" hidden="false" customHeight="true" outlineLevel="0" collapsed="false">
      <c r="A7233" s="1" t="s">
        <v>9697</v>
      </c>
      <c r="B7233" s="1" t="s">
        <v>1677</v>
      </c>
      <c r="C7233" s="1" t="s">
        <v>2635</v>
      </c>
      <c r="D7233" s="1" t="s">
        <v>2025</v>
      </c>
      <c r="E7233" s="1" t="s">
        <v>2018</v>
      </c>
      <c r="F7233" s="16" t="n">
        <v>99</v>
      </c>
      <c r="G7233" s="16" t="n">
        <v>295.59</v>
      </c>
      <c r="H7233" s="16" t="n">
        <v>394.59</v>
      </c>
    </row>
    <row r="7234" customFormat="false" ht="15" hidden="false" customHeight="true" outlineLevel="0" collapsed="false">
      <c r="A7234" s="1" t="s">
        <v>9698</v>
      </c>
      <c r="B7234" s="1" t="s">
        <v>1025</v>
      </c>
      <c r="C7234" s="1" t="s">
        <v>294</v>
      </c>
      <c r="D7234" s="1" t="s">
        <v>2025</v>
      </c>
      <c r="E7234" s="1" t="s">
        <v>2018</v>
      </c>
      <c r="F7234" s="16" t="n">
        <v>79</v>
      </c>
      <c r="G7234" s="16" t="n">
        <v>2158.52</v>
      </c>
      <c r="H7234" s="16" t="n">
        <v>2237.52</v>
      </c>
    </row>
    <row r="7235" customFormat="false" ht="15" hidden="false" customHeight="true" outlineLevel="0" collapsed="false">
      <c r="A7235" s="1" t="s">
        <v>9699</v>
      </c>
      <c r="B7235" s="1" t="s">
        <v>1677</v>
      </c>
      <c r="C7235" s="1" t="s">
        <v>4202</v>
      </c>
      <c r="D7235" s="1" t="s">
        <v>2055</v>
      </c>
      <c r="E7235" s="1" t="s">
        <v>2018</v>
      </c>
      <c r="F7235" s="16" t="n">
        <v>0</v>
      </c>
      <c r="G7235" s="16" t="n">
        <v>4772.87</v>
      </c>
      <c r="H7235" s="16" t="n">
        <v>4772.87</v>
      </c>
    </row>
    <row r="7236" customFormat="false" ht="15" hidden="false" customHeight="true" outlineLevel="0" collapsed="false">
      <c r="A7236" s="1" t="s">
        <v>9700</v>
      </c>
      <c r="B7236" s="1" t="s">
        <v>289</v>
      </c>
      <c r="C7236" s="1" t="s">
        <v>3793</v>
      </c>
      <c r="D7236" s="1" t="s">
        <v>2017</v>
      </c>
      <c r="E7236" s="1" t="s">
        <v>2018</v>
      </c>
      <c r="F7236" s="16" t="n">
        <v>99</v>
      </c>
      <c r="G7236" s="16" t="n">
        <v>750.27</v>
      </c>
      <c r="H7236" s="16" t="n">
        <v>849.27</v>
      </c>
    </row>
    <row r="7237" customFormat="false" ht="15" hidden="false" customHeight="true" outlineLevel="0" collapsed="false">
      <c r="A7237" s="1" t="s">
        <v>9701</v>
      </c>
      <c r="B7237" s="1" t="s">
        <v>803</v>
      </c>
      <c r="C7237" s="1" t="s">
        <v>2890</v>
      </c>
      <c r="D7237" s="1" t="s">
        <v>2025</v>
      </c>
      <c r="E7237" s="1" t="s">
        <v>2018</v>
      </c>
      <c r="F7237" s="16" t="n">
        <v>79</v>
      </c>
      <c r="G7237" s="16" t="n">
        <v>458.06</v>
      </c>
      <c r="H7237" s="16" t="n">
        <v>537.06</v>
      </c>
    </row>
    <row r="7238" customFormat="false" ht="15" hidden="false" customHeight="true" outlineLevel="0" collapsed="false">
      <c r="A7238" s="1" t="s">
        <v>9702</v>
      </c>
      <c r="B7238" s="1" t="s">
        <v>968</v>
      </c>
      <c r="C7238" s="1" t="s">
        <v>2797</v>
      </c>
      <c r="D7238" s="1" t="s">
        <v>2021</v>
      </c>
      <c r="E7238" s="1" t="s">
        <v>2018</v>
      </c>
      <c r="F7238" s="16" t="n">
        <v>0</v>
      </c>
      <c r="G7238" s="16" t="n">
        <v>7261.59</v>
      </c>
      <c r="H7238" s="16" t="n">
        <v>7261.59</v>
      </c>
    </row>
    <row r="7239" customFormat="false" ht="15" hidden="false" customHeight="true" outlineLevel="0" collapsed="false">
      <c r="A7239" s="1" t="s">
        <v>9703</v>
      </c>
      <c r="B7239" s="1" t="s">
        <v>1820</v>
      </c>
      <c r="C7239" s="1" t="s">
        <v>1794</v>
      </c>
      <c r="D7239" s="1" t="s">
        <v>2017</v>
      </c>
      <c r="E7239" s="1" t="s">
        <v>2018</v>
      </c>
      <c r="F7239" s="16" t="n">
        <v>0</v>
      </c>
      <c r="G7239" s="16" t="n">
        <v>5192.06</v>
      </c>
      <c r="H7239" s="16" t="n">
        <v>5192.06</v>
      </c>
    </row>
    <row r="7240" customFormat="false" ht="15" hidden="false" customHeight="true" outlineLevel="0" collapsed="false">
      <c r="A7240" s="1" t="s">
        <v>9704</v>
      </c>
      <c r="B7240" s="1" t="s">
        <v>465</v>
      </c>
      <c r="C7240" s="1" t="s">
        <v>2349</v>
      </c>
      <c r="D7240" s="1" t="s">
        <v>2017</v>
      </c>
      <c r="E7240" s="1" t="s">
        <v>2018</v>
      </c>
      <c r="F7240" s="16" t="n">
        <v>49</v>
      </c>
      <c r="G7240" s="16" t="n">
        <v>2374.52</v>
      </c>
      <c r="H7240" s="16" t="n">
        <v>2423.52</v>
      </c>
    </row>
    <row r="7241" customFormat="false" ht="15" hidden="false" customHeight="true" outlineLevel="0" collapsed="false">
      <c r="A7241" s="1" t="s">
        <v>9705</v>
      </c>
      <c r="B7241" s="1" t="s">
        <v>472</v>
      </c>
      <c r="C7241" s="1" t="s">
        <v>2373</v>
      </c>
      <c r="D7241" s="1" t="s">
        <v>2025</v>
      </c>
      <c r="E7241" s="1" t="s">
        <v>2018</v>
      </c>
      <c r="F7241" s="16" t="n">
        <v>79</v>
      </c>
      <c r="G7241" s="16" t="n">
        <v>1145.07</v>
      </c>
      <c r="H7241" s="16" t="n">
        <v>1224.07</v>
      </c>
    </row>
    <row r="7242" customFormat="false" ht="15" hidden="false" customHeight="true" outlineLevel="0" collapsed="false">
      <c r="A7242" s="1" t="s">
        <v>9706</v>
      </c>
      <c r="B7242" s="1" t="s">
        <v>487</v>
      </c>
      <c r="C7242" s="1" t="s">
        <v>991</v>
      </c>
      <c r="D7242" s="1" t="s">
        <v>2017</v>
      </c>
      <c r="E7242" s="1" t="s">
        <v>2018</v>
      </c>
      <c r="F7242" s="16" t="n">
        <v>0</v>
      </c>
      <c r="G7242" s="16" t="n">
        <v>5264.16</v>
      </c>
      <c r="H7242" s="16" t="n">
        <v>5264.16</v>
      </c>
    </row>
    <row r="7243" customFormat="false" ht="15" hidden="false" customHeight="true" outlineLevel="0" collapsed="false">
      <c r="A7243" s="1" t="s">
        <v>9707</v>
      </c>
      <c r="B7243" s="1" t="s">
        <v>966</v>
      </c>
      <c r="C7243" s="1" t="s">
        <v>3683</v>
      </c>
      <c r="D7243" s="1" t="s">
        <v>2032</v>
      </c>
      <c r="E7243" s="1" t="s">
        <v>2018</v>
      </c>
      <c r="F7243" s="16" t="n">
        <v>0</v>
      </c>
      <c r="G7243" s="16" t="n">
        <v>4914.12</v>
      </c>
      <c r="H7243" s="16" t="n">
        <v>4914.12</v>
      </c>
    </row>
    <row r="7244" customFormat="false" ht="15" hidden="false" customHeight="true" outlineLevel="0" collapsed="false">
      <c r="A7244" s="1" t="s">
        <v>9708</v>
      </c>
      <c r="B7244" s="1" t="s">
        <v>966</v>
      </c>
      <c r="C7244" s="1" t="s">
        <v>635</v>
      </c>
      <c r="D7244" s="1" t="s">
        <v>2025</v>
      </c>
      <c r="E7244" s="1" t="s">
        <v>2018</v>
      </c>
      <c r="F7244" s="16" t="n">
        <v>99</v>
      </c>
      <c r="G7244" s="16" t="n">
        <v>712.76</v>
      </c>
      <c r="H7244" s="16" t="n">
        <v>811.76</v>
      </c>
    </row>
    <row r="7245" customFormat="false" ht="15" hidden="false" customHeight="true" outlineLevel="0" collapsed="false">
      <c r="A7245" s="1" t="s">
        <v>9709</v>
      </c>
      <c r="B7245" s="1" t="s">
        <v>177</v>
      </c>
      <c r="C7245" s="1" t="s">
        <v>1484</v>
      </c>
      <c r="D7245" s="1" t="s">
        <v>2017</v>
      </c>
      <c r="E7245" s="1" t="s">
        <v>2018</v>
      </c>
      <c r="F7245" s="16" t="n">
        <v>79</v>
      </c>
      <c r="G7245" s="16" t="n">
        <v>433.95</v>
      </c>
      <c r="H7245" s="16" t="n">
        <v>512.95</v>
      </c>
    </row>
    <row r="7246" customFormat="false" ht="15" hidden="false" customHeight="true" outlineLevel="0" collapsed="false">
      <c r="A7246" s="1" t="s">
        <v>9710</v>
      </c>
      <c r="B7246" s="1" t="s">
        <v>1642</v>
      </c>
      <c r="C7246" s="1" t="s">
        <v>2213</v>
      </c>
      <c r="D7246" s="1" t="s">
        <v>2017</v>
      </c>
      <c r="E7246" s="1" t="s">
        <v>2018</v>
      </c>
      <c r="F7246" s="16" t="n">
        <v>0</v>
      </c>
      <c r="G7246" s="16" t="n">
        <v>5785.53</v>
      </c>
      <c r="H7246" s="16" t="n">
        <v>5785.53</v>
      </c>
    </row>
    <row r="7247" customFormat="false" ht="15" hidden="false" customHeight="true" outlineLevel="0" collapsed="false">
      <c r="A7247" s="1" t="s">
        <v>9711</v>
      </c>
      <c r="B7247" s="1" t="s">
        <v>1473</v>
      </c>
      <c r="C7247" s="1" t="s">
        <v>6126</v>
      </c>
      <c r="D7247" s="1" t="s">
        <v>2055</v>
      </c>
      <c r="E7247" s="1" t="s">
        <v>2018</v>
      </c>
      <c r="F7247" s="16" t="n">
        <v>0</v>
      </c>
      <c r="G7247" s="16" t="n">
        <v>16775.01</v>
      </c>
      <c r="H7247" s="16" t="n">
        <v>16775.01</v>
      </c>
    </row>
    <row r="7248" customFormat="false" ht="15" hidden="false" customHeight="true" outlineLevel="0" collapsed="false">
      <c r="A7248" s="1" t="s">
        <v>9712</v>
      </c>
      <c r="B7248" s="1" t="s">
        <v>761</v>
      </c>
      <c r="C7248" s="1" t="s">
        <v>2150</v>
      </c>
      <c r="D7248" s="1" t="s">
        <v>2055</v>
      </c>
      <c r="E7248" s="1" t="s">
        <v>2045</v>
      </c>
      <c r="F7248" s="16" t="n">
        <v>99</v>
      </c>
      <c r="G7248" s="16" t="n">
        <v>957.5</v>
      </c>
      <c r="H7248" s="16" t="n">
        <v>1056.5</v>
      </c>
    </row>
    <row r="7249" customFormat="false" ht="15" hidden="false" customHeight="true" outlineLevel="0" collapsed="false">
      <c r="A7249" s="1" t="s">
        <v>9713</v>
      </c>
      <c r="B7249" s="1" t="s">
        <v>1145</v>
      </c>
      <c r="C7249" s="1" t="s">
        <v>2474</v>
      </c>
      <c r="D7249" s="1" t="s">
        <v>2021</v>
      </c>
      <c r="E7249" s="1" t="s">
        <v>2018</v>
      </c>
      <c r="F7249" s="16" t="n">
        <v>99</v>
      </c>
      <c r="G7249" s="16" t="n">
        <v>482.17</v>
      </c>
      <c r="H7249" s="16" t="n">
        <v>581.17</v>
      </c>
    </row>
    <row r="7250" customFormat="false" ht="15" hidden="false" customHeight="true" outlineLevel="0" collapsed="false">
      <c r="A7250" s="1" t="s">
        <v>9714</v>
      </c>
      <c r="B7250" s="1" t="s">
        <v>433</v>
      </c>
      <c r="C7250" s="1" t="s">
        <v>2243</v>
      </c>
      <c r="D7250" s="1" t="s">
        <v>2025</v>
      </c>
      <c r="E7250" s="1" t="s">
        <v>2018</v>
      </c>
      <c r="F7250" s="16" t="n">
        <v>0</v>
      </c>
      <c r="G7250" s="16" t="n">
        <v>5045.75</v>
      </c>
      <c r="H7250" s="16" t="n">
        <v>5045.75</v>
      </c>
    </row>
    <row r="7251" customFormat="false" ht="15" hidden="false" customHeight="true" outlineLevel="0" collapsed="false">
      <c r="A7251" s="1" t="s">
        <v>9715</v>
      </c>
      <c r="B7251" s="1" t="s">
        <v>1330</v>
      </c>
      <c r="C7251" s="1" t="s">
        <v>635</v>
      </c>
      <c r="D7251" s="1" t="s">
        <v>2017</v>
      </c>
      <c r="E7251" s="1" t="s">
        <v>2018</v>
      </c>
      <c r="F7251" s="16" t="n">
        <v>49</v>
      </c>
      <c r="G7251" s="16" t="n">
        <v>1304.61</v>
      </c>
      <c r="H7251" s="16" t="n">
        <v>1353.61</v>
      </c>
    </row>
    <row r="7252" customFormat="false" ht="15" hidden="false" customHeight="true" outlineLevel="0" collapsed="false">
      <c r="A7252" s="1" t="s">
        <v>9716</v>
      </c>
      <c r="B7252" s="1" t="s">
        <v>1341</v>
      </c>
      <c r="C7252" s="1" t="s">
        <v>2173</v>
      </c>
      <c r="D7252" s="1" t="s">
        <v>2017</v>
      </c>
      <c r="E7252" s="1" t="s">
        <v>2018</v>
      </c>
      <c r="F7252" s="16" t="n">
        <v>79</v>
      </c>
      <c r="G7252" s="16" t="n">
        <v>498.4</v>
      </c>
      <c r="H7252" s="16" t="n">
        <v>577.4</v>
      </c>
    </row>
    <row r="7253" customFormat="false" ht="15" hidden="false" customHeight="true" outlineLevel="0" collapsed="false">
      <c r="A7253" s="1" t="s">
        <v>9717</v>
      </c>
      <c r="B7253" s="1" t="s">
        <v>1225</v>
      </c>
      <c r="C7253" s="1" t="s">
        <v>4803</v>
      </c>
      <c r="D7253" s="1" t="s">
        <v>2025</v>
      </c>
      <c r="E7253" s="1" t="s">
        <v>2045</v>
      </c>
      <c r="F7253" s="16" t="n">
        <v>0</v>
      </c>
      <c r="G7253" s="16" t="n">
        <v>13312.67</v>
      </c>
      <c r="H7253" s="16" t="n">
        <v>13312.67</v>
      </c>
    </row>
    <row r="7254" customFormat="false" ht="15" hidden="false" customHeight="true" outlineLevel="0" collapsed="false">
      <c r="A7254" s="1" t="s">
        <v>9718</v>
      </c>
      <c r="B7254" s="1" t="s">
        <v>1069</v>
      </c>
      <c r="C7254" s="1" t="s">
        <v>3159</v>
      </c>
      <c r="D7254" s="1" t="s">
        <v>2025</v>
      </c>
      <c r="E7254" s="1" t="s">
        <v>2018</v>
      </c>
      <c r="F7254" s="16" t="n">
        <v>0</v>
      </c>
      <c r="G7254" s="16" t="n">
        <v>4185.64</v>
      </c>
      <c r="H7254" s="16" t="n">
        <v>4185.64</v>
      </c>
    </row>
    <row r="7255" customFormat="false" ht="15" hidden="false" customHeight="true" outlineLevel="0" collapsed="false">
      <c r="A7255" s="1" t="s">
        <v>9719</v>
      </c>
      <c r="B7255" s="1" t="s">
        <v>1124</v>
      </c>
      <c r="C7255" s="1" t="s">
        <v>5218</v>
      </c>
      <c r="D7255" s="1" t="s">
        <v>2055</v>
      </c>
      <c r="E7255" s="1" t="s">
        <v>2018</v>
      </c>
      <c r="F7255" s="16" t="n">
        <v>0</v>
      </c>
      <c r="G7255" s="16" t="n">
        <v>6808.09</v>
      </c>
      <c r="H7255" s="16" t="n">
        <v>6808.09</v>
      </c>
    </row>
    <row r="7256" customFormat="false" ht="15" hidden="false" customHeight="true" outlineLevel="0" collapsed="false">
      <c r="A7256" s="1" t="s">
        <v>9720</v>
      </c>
      <c r="B7256" s="1" t="s">
        <v>1871</v>
      </c>
      <c r="C7256" s="1" t="s">
        <v>2114</v>
      </c>
      <c r="D7256" s="1" t="s">
        <v>2025</v>
      </c>
      <c r="E7256" s="1" t="s">
        <v>2018</v>
      </c>
      <c r="F7256" s="16" t="n">
        <v>0</v>
      </c>
      <c r="G7256" s="16" t="n">
        <v>7194.38</v>
      </c>
      <c r="H7256" s="16" t="n">
        <v>7194.38</v>
      </c>
    </row>
    <row r="7257" customFormat="false" ht="15" hidden="false" customHeight="true" outlineLevel="0" collapsed="false">
      <c r="A7257" s="1" t="s">
        <v>9721</v>
      </c>
      <c r="B7257" s="1" t="s">
        <v>1656</v>
      </c>
      <c r="C7257" s="1" t="s">
        <v>2137</v>
      </c>
      <c r="D7257" s="1" t="s">
        <v>2025</v>
      </c>
      <c r="E7257" s="1" t="s">
        <v>2018</v>
      </c>
      <c r="F7257" s="16" t="n">
        <v>99</v>
      </c>
      <c r="G7257" s="16" t="n">
        <v>2195.6</v>
      </c>
      <c r="H7257" s="16" t="n">
        <v>2294.6</v>
      </c>
    </row>
    <row r="7258" customFormat="false" ht="15" hidden="false" customHeight="true" outlineLevel="0" collapsed="false">
      <c r="A7258" s="1" t="s">
        <v>9722</v>
      </c>
      <c r="B7258" s="1" t="s">
        <v>1844</v>
      </c>
      <c r="C7258" s="1" t="s">
        <v>1763</v>
      </c>
      <c r="D7258" s="1" t="s">
        <v>2025</v>
      </c>
      <c r="E7258" s="1" t="s">
        <v>2045</v>
      </c>
      <c r="F7258" s="16" t="n">
        <v>99</v>
      </c>
      <c r="G7258" s="16" t="n">
        <v>591.18</v>
      </c>
      <c r="H7258" s="16" t="n">
        <v>690.18</v>
      </c>
    </row>
    <row r="7259" customFormat="false" ht="15" hidden="false" customHeight="true" outlineLevel="0" collapsed="false">
      <c r="A7259" s="1" t="s">
        <v>9723</v>
      </c>
      <c r="B7259" s="1" t="s">
        <v>711</v>
      </c>
      <c r="C7259" s="1" t="s">
        <v>3002</v>
      </c>
      <c r="D7259" s="1" t="s">
        <v>2021</v>
      </c>
      <c r="E7259" s="1" t="s">
        <v>2018</v>
      </c>
      <c r="F7259" s="16" t="n">
        <v>0</v>
      </c>
      <c r="G7259" s="16" t="n">
        <v>3511.25</v>
      </c>
      <c r="H7259" s="16" t="n">
        <v>3511.25</v>
      </c>
    </row>
    <row r="7260" customFormat="false" ht="15" hidden="false" customHeight="true" outlineLevel="0" collapsed="false">
      <c r="A7260" s="1" t="s">
        <v>9724</v>
      </c>
      <c r="B7260" s="1" t="s">
        <v>1782</v>
      </c>
      <c r="C7260" s="1" t="s">
        <v>1708</v>
      </c>
      <c r="D7260" s="1" t="s">
        <v>2025</v>
      </c>
      <c r="E7260" s="1" t="s">
        <v>2018</v>
      </c>
      <c r="F7260" s="16" t="n">
        <v>99</v>
      </c>
      <c r="G7260" s="16" t="n">
        <v>1364.75</v>
      </c>
      <c r="H7260" s="16" t="n">
        <v>1463.75</v>
      </c>
    </row>
    <row r="7261" customFormat="false" ht="15" hidden="false" customHeight="true" outlineLevel="0" collapsed="false">
      <c r="A7261" s="1" t="s">
        <v>9725</v>
      </c>
      <c r="B7261" s="1" t="s">
        <v>177</v>
      </c>
      <c r="C7261" s="1" t="s">
        <v>1036</v>
      </c>
      <c r="D7261" s="1" t="s">
        <v>2025</v>
      </c>
      <c r="E7261" s="1" t="s">
        <v>2018</v>
      </c>
      <c r="F7261" s="16" t="n">
        <v>0</v>
      </c>
      <c r="G7261" s="16" t="n">
        <v>4381.78</v>
      </c>
      <c r="H7261" s="16" t="n">
        <v>4381.78</v>
      </c>
    </row>
    <row r="7262" customFormat="false" ht="15" hidden="false" customHeight="true" outlineLevel="0" collapsed="false">
      <c r="A7262" s="1" t="s">
        <v>9726</v>
      </c>
      <c r="B7262" s="1" t="s">
        <v>790</v>
      </c>
      <c r="C7262" s="1" t="s">
        <v>2990</v>
      </c>
      <c r="D7262" s="1" t="s">
        <v>2021</v>
      </c>
      <c r="E7262" s="1" t="s">
        <v>2045</v>
      </c>
      <c r="F7262" s="16" t="n">
        <v>0</v>
      </c>
      <c r="G7262" s="16" t="n">
        <v>3817.02</v>
      </c>
      <c r="H7262" s="16" t="n">
        <v>3817.02</v>
      </c>
    </row>
    <row r="7263" customFormat="false" ht="15" hidden="false" customHeight="true" outlineLevel="0" collapsed="false">
      <c r="A7263" s="1" t="s">
        <v>9727</v>
      </c>
      <c r="B7263" s="1" t="s">
        <v>1228</v>
      </c>
      <c r="C7263" s="1" t="s">
        <v>2079</v>
      </c>
      <c r="D7263" s="1" t="s">
        <v>2028</v>
      </c>
      <c r="E7263" s="1" t="s">
        <v>2018</v>
      </c>
      <c r="F7263" s="16" t="n">
        <v>0</v>
      </c>
      <c r="G7263" s="16" t="n">
        <v>8992.08</v>
      </c>
      <c r="H7263" s="16" t="n">
        <v>8992.08</v>
      </c>
    </row>
    <row r="7264" customFormat="false" ht="15" hidden="false" customHeight="true" outlineLevel="0" collapsed="false">
      <c r="A7264" s="1" t="s">
        <v>9728</v>
      </c>
      <c r="B7264" s="1" t="s">
        <v>630</v>
      </c>
      <c r="C7264" s="1" t="s">
        <v>2170</v>
      </c>
      <c r="D7264" s="1" t="s">
        <v>2032</v>
      </c>
      <c r="E7264" s="1" t="s">
        <v>2018</v>
      </c>
      <c r="F7264" s="16" t="n">
        <v>79</v>
      </c>
      <c r="G7264" s="16" t="n">
        <v>1145.07</v>
      </c>
      <c r="H7264" s="16" t="n">
        <v>1224.07</v>
      </c>
    </row>
    <row r="7265" customFormat="false" ht="15" hidden="false" customHeight="true" outlineLevel="0" collapsed="false">
      <c r="A7265" s="1" t="s">
        <v>9729</v>
      </c>
      <c r="B7265" s="1" t="s">
        <v>1420</v>
      </c>
      <c r="C7265" s="1" t="s">
        <v>2154</v>
      </c>
      <c r="D7265" s="1" t="s">
        <v>2055</v>
      </c>
      <c r="E7265" s="1" t="s">
        <v>2018</v>
      </c>
      <c r="F7265" s="16" t="n">
        <v>99</v>
      </c>
      <c r="G7265" s="16" t="n">
        <v>311.15</v>
      </c>
      <c r="H7265" s="16" t="n">
        <v>410.15</v>
      </c>
    </row>
    <row r="7266" customFormat="false" ht="15" hidden="false" customHeight="true" outlineLevel="0" collapsed="false">
      <c r="A7266" s="1" t="s">
        <v>9730</v>
      </c>
      <c r="B7266" s="1" t="s">
        <v>1897</v>
      </c>
      <c r="C7266" s="1" t="s">
        <v>3670</v>
      </c>
      <c r="D7266" s="1" t="s">
        <v>2055</v>
      </c>
      <c r="E7266" s="1" t="s">
        <v>2018</v>
      </c>
      <c r="F7266" s="16" t="n">
        <v>99</v>
      </c>
      <c r="G7266" s="16" t="n">
        <v>1184.22</v>
      </c>
      <c r="H7266" s="16" t="n">
        <v>1283.22</v>
      </c>
    </row>
    <row r="7267" customFormat="false" ht="15" hidden="false" customHeight="true" outlineLevel="0" collapsed="false">
      <c r="A7267" s="1" t="s">
        <v>9731</v>
      </c>
      <c r="B7267" s="1" t="s">
        <v>1529</v>
      </c>
      <c r="C7267" s="1" t="s">
        <v>2671</v>
      </c>
      <c r="D7267" s="1" t="s">
        <v>2017</v>
      </c>
      <c r="E7267" s="1" t="s">
        <v>2018</v>
      </c>
      <c r="F7267" s="16" t="n">
        <v>0</v>
      </c>
      <c r="G7267" s="16" t="n">
        <v>3048.32</v>
      </c>
      <c r="H7267" s="16" t="n">
        <v>3048.32</v>
      </c>
    </row>
    <row r="7268" customFormat="false" ht="15" hidden="false" customHeight="true" outlineLevel="0" collapsed="false">
      <c r="A7268" s="1" t="s">
        <v>9732</v>
      </c>
      <c r="B7268" s="1" t="s">
        <v>1411</v>
      </c>
      <c r="C7268" s="1" t="s">
        <v>1794</v>
      </c>
      <c r="D7268" s="1" t="s">
        <v>2025</v>
      </c>
      <c r="E7268" s="1" t="s">
        <v>2018</v>
      </c>
      <c r="F7268" s="16" t="n">
        <v>0</v>
      </c>
      <c r="G7268" s="16" t="n">
        <v>7344.65</v>
      </c>
      <c r="H7268" s="16" t="n">
        <v>7344.65</v>
      </c>
    </row>
    <row r="7269" customFormat="false" ht="15" hidden="false" customHeight="true" outlineLevel="0" collapsed="false">
      <c r="A7269" s="1" t="s">
        <v>9733</v>
      </c>
      <c r="B7269" s="1" t="s">
        <v>1766</v>
      </c>
      <c r="C7269" s="1" t="s">
        <v>3314</v>
      </c>
      <c r="D7269" s="1" t="s">
        <v>2025</v>
      </c>
      <c r="E7269" s="1" t="s">
        <v>2018</v>
      </c>
      <c r="F7269" s="16" t="n">
        <v>79</v>
      </c>
      <c r="G7269" s="16" t="n">
        <v>458.06</v>
      </c>
      <c r="H7269" s="16" t="n">
        <v>537.06</v>
      </c>
    </row>
    <row r="7270" customFormat="false" ht="15" hidden="false" customHeight="true" outlineLevel="0" collapsed="false">
      <c r="A7270" s="1" t="s">
        <v>9734</v>
      </c>
      <c r="B7270" s="1" t="s">
        <v>147</v>
      </c>
      <c r="C7270" s="1" t="s">
        <v>1150</v>
      </c>
      <c r="D7270" s="1" t="s">
        <v>2032</v>
      </c>
      <c r="E7270" s="1" t="s">
        <v>2018</v>
      </c>
      <c r="F7270" s="16" t="n">
        <v>0</v>
      </c>
      <c r="G7270" s="16" t="n">
        <v>14490.88</v>
      </c>
      <c r="H7270" s="16" t="n">
        <v>14490.88</v>
      </c>
    </row>
    <row r="7271" customFormat="false" ht="15" hidden="false" customHeight="true" outlineLevel="0" collapsed="false">
      <c r="A7271" s="1" t="s">
        <v>9735</v>
      </c>
      <c r="B7271" s="1" t="s">
        <v>433</v>
      </c>
      <c r="C7271" s="1" t="s">
        <v>908</v>
      </c>
      <c r="D7271" s="1" t="s">
        <v>2021</v>
      </c>
      <c r="E7271" s="1" t="s">
        <v>2018</v>
      </c>
      <c r="F7271" s="16" t="n">
        <v>0</v>
      </c>
      <c r="G7271" s="16" t="n">
        <v>4796.7</v>
      </c>
      <c r="H7271" s="16" t="n">
        <v>4796.7</v>
      </c>
    </row>
    <row r="7272" customFormat="false" ht="15" hidden="false" customHeight="true" outlineLevel="0" collapsed="false">
      <c r="A7272" s="1" t="s">
        <v>9736</v>
      </c>
      <c r="B7272" s="1" t="s">
        <v>1322</v>
      </c>
      <c r="C7272" s="1" t="s">
        <v>1019</v>
      </c>
      <c r="D7272" s="1" t="s">
        <v>2032</v>
      </c>
      <c r="E7272" s="1" t="s">
        <v>2018</v>
      </c>
      <c r="F7272" s="16" t="n">
        <v>49</v>
      </c>
      <c r="G7272" s="16" t="n">
        <v>1083.95</v>
      </c>
      <c r="H7272" s="16" t="n">
        <v>1132.95</v>
      </c>
    </row>
    <row r="7273" customFormat="false" ht="15" hidden="false" customHeight="true" outlineLevel="0" collapsed="false">
      <c r="A7273" s="1" t="s">
        <v>9737</v>
      </c>
      <c r="B7273" s="1" t="s">
        <v>1860</v>
      </c>
      <c r="C7273" s="1" t="s">
        <v>3047</v>
      </c>
      <c r="D7273" s="1" t="s">
        <v>2021</v>
      </c>
      <c r="E7273" s="1" t="s">
        <v>2018</v>
      </c>
      <c r="F7273" s="16" t="n">
        <v>0</v>
      </c>
      <c r="G7273" s="16" t="n">
        <v>5026.05</v>
      </c>
      <c r="H7273" s="16" t="n">
        <v>5026.05</v>
      </c>
    </row>
    <row r="7274" customFormat="false" ht="15" hidden="false" customHeight="true" outlineLevel="0" collapsed="false">
      <c r="A7274" s="1" t="s">
        <v>9738</v>
      </c>
      <c r="B7274" s="1" t="s">
        <v>622</v>
      </c>
      <c r="C7274" s="1" t="s">
        <v>4150</v>
      </c>
      <c r="D7274" s="1" t="s">
        <v>2025</v>
      </c>
      <c r="E7274" s="1" t="s">
        <v>2018</v>
      </c>
      <c r="F7274" s="16" t="n">
        <v>0</v>
      </c>
      <c r="G7274" s="16" t="n">
        <v>3206.7</v>
      </c>
      <c r="H7274" s="16" t="n">
        <v>3206.7</v>
      </c>
    </row>
    <row r="7275" customFormat="false" ht="15" hidden="false" customHeight="true" outlineLevel="0" collapsed="false">
      <c r="A7275" s="1" t="s">
        <v>9739</v>
      </c>
      <c r="B7275" s="1" t="s">
        <v>367</v>
      </c>
      <c r="C7275" s="1" t="s">
        <v>2122</v>
      </c>
      <c r="D7275" s="1" t="s">
        <v>2021</v>
      </c>
      <c r="E7275" s="1" t="s">
        <v>2018</v>
      </c>
      <c r="F7275" s="16" t="n">
        <v>79</v>
      </c>
      <c r="G7275" s="16" t="n">
        <v>1475.95</v>
      </c>
      <c r="H7275" s="16" t="n">
        <v>1554.95</v>
      </c>
    </row>
    <row r="7276" customFormat="false" ht="15" hidden="false" customHeight="true" outlineLevel="0" collapsed="false">
      <c r="A7276" s="1" t="s">
        <v>9740</v>
      </c>
      <c r="B7276" s="1" t="s">
        <v>1107</v>
      </c>
      <c r="C7276" s="1" t="s">
        <v>3510</v>
      </c>
      <c r="D7276" s="1" t="s">
        <v>2025</v>
      </c>
      <c r="E7276" s="1" t="s">
        <v>2018</v>
      </c>
      <c r="F7276" s="16" t="n">
        <v>79</v>
      </c>
      <c r="G7276" s="16" t="n">
        <v>657.82</v>
      </c>
      <c r="H7276" s="16" t="n">
        <v>736.82</v>
      </c>
    </row>
    <row r="7277" customFormat="false" ht="15" hidden="false" customHeight="true" outlineLevel="0" collapsed="false">
      <c r="A7277" s="1" t="s">
        <v>9741</v>
      </c>
      <c r="B7277" s="1" t="s">
        <v>1223</v>
      </c>
      <c r="C7277" s="1" t="s">
        <v>197</v>
      </c>
      <c r="D7277" s="1" t="s">
        <v>2025</v>
      </c>
      <c r="E7277" s="1" t="s">
        <v>2022</v>
      </c>
      <c r="F7277" s="16" t="n">
        <v>0</v>
      </c>
      <c r="G7277" s="16" t="n">
        <v>26140.14</v>
      </c>
      <c r="H7277" s="16" t="n">
        <v>26140.14</v>
      </c>
    </row>
    <row r="7278" customFormat="false" ht="15" hidden="false" customHeight="true" outlineLevel="0" collapsed="false">
      <c r="A7278" s="1" t="s">
        <v>9742</v>
      </c>
      <c r="B7278" s="1" t="s">
        <v>966</v>
      </c>
      <c r="C7278" s="1" t="s">
        <v>2679</v>
      </c>
      <c r="D7278" s="1" t="s">
        <v>2025</v>
      </c>
      <c r="E7278" s="1" t="s">
        <v>2018</v>
      </c>
      <c r="F7278" s="16" t="n">
        <v>0</v>
      </c>
      <c r="G7278" s="16" t="n">
        <v>7004.49</v>
      </c>
      <c r="H7278" s="16" t="n">
        <v>7004.49</v>
      </c>
    </row>
    <row r="7279" customFormat="false" ht="15" hidden="false" customHeight="true" outlineLevel="0" collapsed="false">
      <c r="A7279" s="1" t="s">
        <v>9743</v>
      </c>
      <c r="B7279" s="1" t="s">
        <v>661</v>
      </c>
      <c r="C7279" s="1" t="s">
        <v>2177</v>
      </c>
      <c r="D7279" s="1" t="s">
        <v>2017</v>
      </c>
      <c r="E7279" s="1" t="s">
        <v>2018</v>
      </c>
      <c r="F7279" s="16" t="n">
        <v>0</v>
      </c>
      <c r="G7279" s="16" t="n">
        <v>14558.72</v>
      </c>
      <c r="H7279" s="16" t="n">
        <v>14558.72</v>
      </c>
    </row>
    <row r="7280" customFormat="false" ht="15" hidden="false" customHeight="true" outlineLevel="0" collapsed="false">
      <c r="A7280" s="1" t="s">
        <v>9744</v>
      </c>
      <c r="B7280" s="1" t="s">
        <v>915</v>
      </c>
      <c r="C7280" s="1" t="s">
        <v>1404</v>
      </c>
      <c r="D7280" s="1" t="s">
        <v>2021</v>
      </c>
      <c r="E7280" s="1" t="s">
        <v>2045</v>
      </c>
      <c r="F7280" s="16" t="n">
        <v>0</v>
      </c>
      <c r="G7280" s="16" t="n">
        <v>3407.68</v>
      </c>
      <c r="H7280" s="16" t="n">
        <v>3407.68</v>
      </c>
    </row>
    <row r="7281" customFormat="false" ht="15" hidden="false" customHeight="true" outlineLevel="0" collapsed="false">
      <c r="A7281" s="1" t="s">
        <v>9745</v>
      </c>
      <c r="B7281" s="1" t="s">
        <v>1071</v>
      </c>
      <c r="C7281" s="1" t="s">
        <v>3134</v>
      </c>
      <c r="D7281" s="1" t="s">
        <v>2017</v>
      </c>
      <c r="E7281" s="1" t="s">
        <v>2018</v>
      </c>
      <c r="F7281" s="16" t="n">
        <v>0</v>
      </c>
      <c r="G7281" s="16" t="n">
        <v>14992.72</v>
      </c>
      <c r="H7281" s="16" t="n">
        <v>14992.72</v>
      </c>
    </row>
    <row r="7282" customFormat="false" ht="15" hidden="false" customHeight="true" outlineLevel="0" collapsed="false">
      <c r="A7282" s="1" t="s">
        <v>9746</v>
      </c>
      <c r="B7282" s="1" t="s">
        <v>1107</v>
      </c>
      <c r="C7282" s="1" t="s">
        <v>1649</v>
      </c>
      <c r="D7282" s="1" t="s">
        <v>2017</v>
      </c>
      <c r="E7282" s="1" t="s">
        <v>2018</v>
      </c>
      <c r="F7282" s="16" t="n">
        <v>0</v>
      </c>
      <c r="G7282" s="16" t="n">
        <v>6115.79</v>
      </c>
      <c r="H7282" s="16" t="n">
        <v>6115.79</v>
      </c>
    </row>
    <row r="7283" customFormat="false" ht="15" hidden="false" customHeight="true" outlineLevel="0" collapsed="false">
      <c r="A7283" s="1" t="s">
        <v>9747</v>
      </c>
      <c r="B7283" s="1" t="s">
        <v>1011</v>
      </c>
      <c r="C7283" s="1" t="s">
        <v>2239</v>
      </c>
      <c r="D7283" s="1" t="s">
        <v>2017</v>
      </c>
      <c r="E7283" s="1" t="s">
        <v>2018</v>
      </c>
      <c r="F7283" s="16" t="n">
        <v>0</v>
      </c>
      <c r="G7283" s="16" t="n">
        <v>2935.22</v>
      </c>
      <c r="H7283" s="16" t="n">
        <v>2935.22</v>
      </c>
    </row>
    <row r="7284" customFormat="false" ht="15" hidden="false" customHeight="true" outlineLevel="0" collapsed="false">
      <c r="A7284" s="1" t="s">
        <v>9748</v>
      </c>
      <c r="B7284" s="1" t="s">
        <v>482</v>
      </c>
      <c r="C7284" s="1" t="s">
        <v>2684</v>
      </c>
      <c r="D7284" s="1" t="s">
        <v>2021</v>
      </c>
      <c r="E7284" s="1" t="s">
        <v>2018</v>
      </c>
      <c r="F7284" s="16" t="n">
        <v>49</v>
      </c>
      <c r="G7284" s="16" t="n">
        <v>482.17</v>
      </c>
      <c r="H7284" s="16" t="n">
        <v>531.17</v>
      </c>
    </row>
    <row r="7285" customFormat="false" ht="15" hidden="false" customHeight="true" outlineLevel="0" collapsed="false">
      <c r="A7285" s="1" t="s">
        <v>9749</v>
      </c>
      <c r="B7285" s="1" t="s">
        <v>1325</v>
      </c>
      <c r="C7285" s="1" t="s">
        <v>1120</v>
      </c>
      <c r="D7285" s="1" t="s">
        <v>2025</v>
      </c>
      <c r="E7285" s="1" t="s">
        <v>2018</v>
      </c>
      <c r="F7285" s="16" t="n">
        <v>49</v>
      </c>
      <c r="G7285" s="16" t="n">
        <v>612.96</v>
      </c>
      <c r="H7285" s="16" t="n">
        <v>661.96</v>
      </c>
    </row>
    <row r="7286" customFormat="false" ht="15" hidden="false" customHeight="true" outlineLevel="0" collapsed="false">
      <c r="A7286" s="1" t="s">
        <v>9750</v>
      </c>
      <c r="B7286" s="1" t="s">
        <v>1804</v>
      </c>
      <c r="C7286" s="1" t="s">
        <v>739</v>
      </c>
      <c r="D7286" s="1" t="s">
        <v>2025</v>
      </c>
      <c r="E7286" s="1" t="s">
        <v>2018</v>
      </c>
      <c r="F7286" s="16" t="n">
        <v>49</v>
      </c>
      <c r="G7286" s="16" t="n">
        <v>433.95</v>
      </c>
      <c r="H7286" s="16" t="n">
        <v>482.95</v>
      </c>
    </row>
    <row r="7287" customFormat="false" ht="15" hidden="false" customHeight="true" outlineLevel="0" collapsed="false">
      <c r="A7287" s="1" t="s">
        <v>9751</v>
      </c>
      <c r="B7287" s="1" t="s">
        <v>630</v>
      </c>
      <c r="C7287" s="1" t="s">
        <v>3353</v>
      </c>
      <c r="D7287" s="1" t="s">
        <v>2021</v>
      </c>
      <c r="E7287" s="1" t="s">
        <v>2018</v>
      </c>
      <c r="F7287" s="16" t="n">
        <v>0</v>
      </c>
      <c r="G7287" s="16" t="n">
        <v>7065.52</v>
      </c>
      <c r="H7287" s="16" t="n">
        <v>7065.52</v>
      </c>
    </row>
    <row r="7288" customFormat="false" ht="15" hidden="false" customHeight="true" outlineLevel="0" collapsed="false">
      <c r="A7288" s="1" t="s">
        <v>9752</v>
      </c>
      <c r="B7288" s="1" t="s">
        <v>537</v>
      </c>
      <c r="C7288" s="1" t="s">
        <v>922</v>
      </c>
      <c r="D7288" s="1" t="s">
        <v>2021</v>
      </c>
      <c r="E7288" s="1" t="s">
        <v>2045</v>
      </c>
      <c r="F7288" s="16" t="n">
        <v>0</v>
      </c>
      <c r="G7288" s="16" t="n">
        <v>2753.54</v>
      </c>
      <c r="H7288" s="16" t="n">
        <v>2753.54</v>
      </c>
    </row>
    <row r="7289" customFormat="false" ht="15" hidden="false" customHeight="true" outlineLevel="0" collapsed="false">
      <c r="A7289" s="1" t="s">
        <v>9753</v>
      </c>
      <c r="B7289" s="1" t="s">
        <v>1473</v>
      </c>
      <c r="C7289" s="1" t="s">
        <v>1907</v>
      </c>
      <c r="D7289" s="1" t="s">
        <v>2021</v>
      </c>
      <c r="E7289" s="1" t="s">
        <v>2022</v>
      </c>
      <c r="F7289" s="16" t="n">
        <v>0</v>
      </c>
      <c r="G7289" s="16" t="n">
        <v>30146.22</v>
      </c>
      <c r="H7289" s="16" t="n">
        <v>30146.22</v>
      </c>
    </row>
    <row r="7290" customFormat="false" ht="15" hidden="false" customHeight="true" outlineLevel="0" collapsed="false">
      <c r="A7290" s="1" t="s">
        <v>9754</v>
      </c>
      <c r="B7290" s="1" t="s">
        <v>768</v>
      </c>
      <c r="C7290" s="1" t="s">
        <v>270</v>
      </c>
      <c r="D7290" s="1" t="s">
        <v>2025</v>
      </c>
      <c r="E7290" s="1" t="s">
        <v>2018</v>
      </c>
      <c r="F7290" s="16" t="n">
        <v>0</v>
      </c>
      <c r="G7290" s="16" t="n">
        <v>13137.05</v>
      </c>
      <c r="H7290" s="16" t="n">
        <v>13137.05</v>
      </c>
    </row>
    <row r="7291" customFormat="false" ht="15" hidden="false" customHeight="true" outlineLevel="0" collapsed="false">
      <c r="A7291" s="1" t="s">
        <v>9755</v>
      </c>
      <c r="B7291" s="1" t="s">
        <v>1236</v>
      </c>
      <c r="C7291" s="1" t="s">
        <v>354</v>
      </c>
      <c r="D7291" s="1" t="s">
        <v>2025</v>
      </c>
      <c r="E7291" s="1" t="s">
        <v>2018</v>
      </c>
      <c r="F7291" s="16" t="n">
        <v>99</v>
      </c>
      <c r="G7291" s="16" t="n">
        <v>433.95</v>
      </c>
      <c r="H7291" s="16" t="n">
        <v>532.95</v>
      </c>
    </row>
    <row r="7292" customFormat="false" ht="15" hidden="false" customHeight="true" outlineLevel="0" collapsed="false">
      <c r="A7292" s="1" t="s">
        <v>9756</v>
      </c>
      <c r="B7292" s="1" t="s">
        <v>447</v>
      </c>
      <c r="C7292" s="1" t="s">
        <v>2712</v>
      </c>
      <c r="D7292" s="1" t="s">
        <v>2025</v>
      </c>
      <c r="E7292" s="1" t="s">
        <v>2045</v>
      </c>
      <c r="F7292" s="16" t="n">
        <v>0</v>
      </c>
      <c r="G7292" s="16" t="n">
        <v>4177</v>
      </c>
      <c r="H7292" s="16" t="n">
        <v>4177</v>
      </c>
    </row>
    <row r="7293" customFormat="false" ht="15" hidden="false" customHeight="true" outlineLevel="0" collapsed="false">
      <c r="A7293" s="1" t="s">
        <v>9757</v>
      </c>
      <c r="B7293" s="1" t="s">
        <v>1844</v>
      </c>
      <c r="C7293" s="1" t="s">
        <v>474</v>
      </c>
      <c r="D7293" s="1" t="s">
        <v>2032</v>
      </c>
      <c r="E7293" s="1" t="s">
        <v>2022</v>
      </c>
      <c r="F7293" s="16" t="n">
        <v>49</v>
      </c>
      <c r="G7293" s="16" t="n">
        <v>2374.52</v>
      </c>
      <c r="H7293" s="16" t="n">
        <v>2423.52</v>
      </c>
    </row>
    <row r="7294" customFormat="false" ht="15" hidden="false" customHeight="true" outlineLevel="0" collapsed="false">
      <c r="A7294" s="1" t="s">
        <v>9758</v>
      </c>
      <c r="B7294" s="1" t="s">
        <v>1071</v>
      </c>
      <c r="C7294" s="1" t="s">
        <v>1781</v>
      </c>
      <c r="D7294" s="1" t="s">
        <v>2028</v>
      </c>
      <c r="E7294" s="1" t="s">
        <v>2018</v>
      </c>
      <c r="F7294" s="16" t="n">
        <v>0</v>
      </c>
      <c r="G7294" s="16" t="n">
        <v>3911.33</v>
      </c>
      <c r="H7294" s="16" t="n">
        <v>3911.33</v>
      </c>
    </row>
    <row r="7295" customFormat="false" ht="15" hidden="false" customHeight="true" outlineLevel="0" collapsed="false">
      <c r="A7295" s="1" t="s">
        <v>9759</v>
      </c>
      <c r="B7295" s="1" t="s">
        <v>249</v>
      </c>
      <c r="C7295" s="1" t="s">
        <v>1395</v>
      </c>
      <c r="D7295" s="1" t="s">
        <v>2025</v>
      </c>
      <c r="E7295" s="1" t="s">
        <v>2018</v>
      </c>
      <c r="F7295" s="16" t="n">
        <v>0</v>
      </c>
      <c r="G7295" s="16" t="n">
        <v>4914.12</v>
      </c>
      <c r="H7295" s="16" t="n">
        <v>4914.12</v>
      </c>
    </row>
    <row r="7296" customFormat="false" ht="15" hidden="false" customHeight="true" outlineLevel="0" collapsed="false">
      <c r="A7296" s="1" t="s">
        <v>9760</v>
      </c>
      <c r="B7296" s="1" t="s">
        <v>1201</v>
      </c>
      <c r="C7296" s="1" t="s">
        <v>3120</v>
      </c>
      <c r="D7296" s="1" t="s">
        <v>2055</v>
      </c>
      <c r="E7296" s="1" t="s">
        <v>2018</v>
      </c>
      <c r="F7296" s="16" t="n">
        <v>49</v>
      </c>
      <c r="G7296" s="16" t="n">
        <v>482.17</v>
      </c>
      <c r="H7296" s="16" t="n">
        <v>531.17</v>
      </c>
    </row>
    <row r="7297" customFormat="false" ht="15" hidden="false" customHeight="true" outlineLevel="0" collapsed="false">
      <c r="A7297" s="1" t="s">
        <v>9761</v>
      </c>
      <c r="B7297" s="1" t="s">
        <v>1889</v>
      </c>
      <c r="C7297" s="1" t="s">
        <v>209</v>
      </c>
      <c r="D7297" s="1" t="s">
        <v>2017</v>
      </c>
      <c r="E7297" s="1" t="s">
        <v>2018</v>
      </c>
      <c r="F7297" s="16" t="n">
        <v>79</v>
      </c>
      <c r="G7297" s="16" t="n">
        <v>1229.53</v>
      </c>
      <c r="H7297" s="16" t="n">
        <v>1308.53</v>
      </c>
    </row>
    <row r="7298" customFormat="false" ht="15" hidden="false" customHeight="true" outlineLevel="0" collapsed="false">
      <c r="A7298" s="1" t="s">
        <v>9762</v>
      </c>
      <c r="B7298" s="1" t="s">
        <v>1398</v>
      </c>
      <c r="C7298" s="1" t="s">
        <v>3376</v>
      </c>
      <c r="D7298" s="1" t="s">
        <v>2025</v>
      </c>
      <c r="E7298" s="1" t="s">
        <v>2018</v>
      </c>
      <c r="F7298" s="16" t="n">
        <v>0</v>
      </c>
      <c r="G7298" s="16" t="n">
        <v>17728.26</v>
      </c>
      <c r="H7298" s="16" t="n">
        <v>17728.26</v>
      </c>
    </row>
    <row r="7299" customFormat="false" ht="15" hidden="false" customHeight="true" outlineLevel="0" collapsed="false">
      <c r="A7299" s="1" t="s">
        <v>9763</v>
      </c>
      <c r="B7299" s="1" t="s">
        <v>1858</v>
      </c>
      <c r="C7299" s="1" t="s">
        <v>2721</v>
      </c>
      <c r="D7299" s="1" t="s">
        <v>2032</v>
      </c>
      <c r="E7299" s="1" t="s">
        <v>2018</v>
      </c>
      <c r="F7299" s="16" t="n">
        <v>99</v>
      </c>
      <c r="G7299" s="16" t="n">
        <v>1350.49</v>
      </c>
      <c r="H7299" s="16" t="n">
        <v>1449.49</v>
      </c>
    </row>
    <row r="7300" customFormat="false" ht="15" hidden="false" customHeight="true" outlineLevel="0" collapsed="false">
      <c r="A7300" s="1" t="s">
        <v>9764</v>
      </c>
      <c r="B7300" s="1" t="s">
        <v>1175</v>
      </c>
      <c r="C7300" s="1" t="s">
        <v>3321</v>
      </c>
      <c r="D7300" s="1" t="s">
        <v>2021</v>
      </c>
      <c r="E7300" s="1" t="s">
        <v>2018</v>
      </c>
      <c r="F7300" s="16" t="n">
        <v>0</v>
      </c>
      <c r="G7300" s="16" t="n">
        <v>3756.51</v>
      </c>
      <c r="H7300" s="16" t="n">
        <v>3756.51</v>
      </c>
    </row>
    <row r="7301" customFormat="false" ht="15" hidden="false" customHeight="true" outlineLevel="0" collapsed="false">
      <c r="A7301" s="1" t="s">
        <v>9765</v>
      </c>
      <c r="B7301" s="1" t="s">
        <v>1831</v>
      </c>
      <c r="C7301" s="1" t="s">
        <v>2166</v>
      </c>
      <c r="D7301" s="1" t="s">
        <v>2025</v>
      </c>
      <c r="E7301" s="1" t="s">
        <v>2018</v>
      </c>
      <c r="F7301" s="16" t="n">
        <v>0</v>
      </c>
      <c r="G7301" s="16" t="n">
        <v>5311.32</v>
      </c>
      <c r="H7301" s="16" t="n">
        <v>5311.32</v>
      </c>
    </row>
    <row r="7302" customFormat="false" ht="15" hidden="false" customHeight="true" outlineLevel="0" collapsed="false">
      <c r="A7302" s="1" t="s">
        <v>9766</v>
      </c>
      <c r="B7302" s="1" t="s">
        <v>1806</v>
      </c>
      <c r="C7302" s="1" t="s">
        <v>833</v>
      </c>
      <c r="D7302" s="1" t="s">
        <v>2025</v>
      </c>
      <c r="E7302" s="1" t="s">
        <v>2018</v>
      </c>
      <c r="F7302" s="16" t="n">
        <v>0</v>
      </c>
      <c r="G7302" s="16" t="n">
        <v>4778.51</v>
      </c>
      <c r="H7302" s="16" t="n">
        <v>4778.51</v>
      </c>
    </row>
    <row r="7303" customFormat="false" ht="15" hidden="false" customHeight="true" outlineLevel="0" collapsed="false">
      <c r="A7303" s="1" t="s">
        <v>9767</v>
      </c>
      <c r="B7303" s="1" t="s">
        <v>1025</v>
      </c>
      <c r="C7303" s="1" t="s">
        <v>2467</v>
      </c>
      <c r="D7303" s="1" t="s">
        <v>2028</v>
      </c>
      <c r="E7303" s="1" t="s">
        <v>2018</v>
      </c>
      <c r="F7303" s="16" t="n">
        <v>0</v>
      </c>
      <c r="G7303" s="16" t="n">
        <v>4668.41</v>
      </c>
      <c r="H7303" s="16" t="n">
        <v>4668.41</v>
      </c>
    </row>
    <row r="7304" customFormat="false" ht="15" hidden="false" customHeight="true" outlineLevel="0" collapsed="false">
      <c r="A7304" s="1" t="s">
        <v>9768</v>
      </c>
      <c r="B7304" s="1" t="s">
        <v>1255</v>
      </c>
      <c r="C7304" s="1" t="s">
        <v>4398</v>
      </c>
      <c r="D7304" s="1" t="s">
        <v>2028</v>
      </c>
      <c r="E7304" s="1" t="s">
        <v>2022</v>
      </c>
      <c r="F7304" s="16" t="n">
        <v>0</v>
      </c>
      <c r="G7304" s="16" t="n">
        <v>6767.38</v>
      </c>
      <c r="H7304" s="16" t="n">
        <v>6767.38</v>
      </c>
    </row>
    <row r="7305" customFormat="false" ht="15" hidden="false" customHeight="true" outlineLevel="0" collapsed="false">
      <c r="A7305" s="1" t="s">
        <v>9769</v>
      </c>
      <c r="B7305" s="1" t="s">
        <v>447</v>
      </c>
      <c r="C7305" s="1" t="s">
        <v>2490</v>
      </c>
      <c r="D7305" s="1" t="s">
        <v>2025</v>
      </c>
      <c r="E7305" s="1" t="s">
        <v>2018</v>
      </c>
      <c r="F7305" s="16" t="n">
        <v>0</v>
      </c>
      <c r="G7305" s="16" t="n">
        <v>6898.04</v>
      </c>
      <c r="H7305" s="16" t="n">
        <v>6898.04</v>
      </c>
    </row>
    <row r="7306" customFormat="false" ht="15" hidden="false" customHeight="true" outlineLevel="0" collapsed="false">
      <c r="A7306" s="1" t="s">
        <v>9770</v>
      </c>
      <c r="B7306" s="1" t="s">
        <v>920</v>
      </c>
      <c r="C7306" s="1" t="s">
        <v>3316</v>
      </c>
      <c r="D7306" s="1" t="s">
        <v>2025</v>
      </c>
      <c r="E7306" s="1" t="s">
        <v>2018</v>
      </c>
      <c r="F7306" s="16" t="n">
        <v>0</v>
      </c>
      <c r="G7306" s="16" t="n">
        <v>8087.69</v>
      </c>
      <c r="H7306" s="16" t="n">
        <v>8087.69</v>
      </c>
    </row>
    <row r="7307" customFormat="false" ht="15" hidden="false" customHeight="true" outlineLevel="0" collapsed="false">
      <c r="A7307" s="1" t="s">
        <v>9771</v>
      </c>
      <c r="B7307" s="1" t="s">
        <v>785</v>
      </c>
      <c r="C7307" s="1" t="s">
        <v>2522</v>
      </c>
      <c r="D7307" s="1" t="s">
        <v>2025</v>
      </c>
      <c r="E7307" s="1" t="s">
        <v>2018</v>
      </c>
      <c r="F7307" s="16" t="n">
        <v>0</v>
      </c>
      <c r="G7307" s="16" t="n">
        <v>3036.85</v>
      </c>
      <c r="H7307" s="16" t="n">
        <v>3036.85</v>
      </c>
    </row>
    <row r="7308" customFormat="false" ht="15" hidden="false" customHeight="true" outlineLevel="0" collapsed="false">
      <c r="A7308" s="1" t="s">
        <v>9772</v>
      </c>
      <c r="B7308" s="1" t="s">
        <v>1879</v>
      </c>
      <c r="C7308" s="1" t="s">
        <v>1156</v>
      </c>
      <c r="D7308" s="1" t="s">
        <v>2017</v>
      </c>
      <c r="E7308" s="1" t="s">
        <v>2045</v>
      </c>
      <c r="F7308" s="16" t="n">
        <v>49</v>
      </c>
      <c r="G7308" s="16" t="n">
        <v>750.27</v>
      </c>
      <c r="H7308" s="16" t="n">
        <v>799.27</v>
      </c>
    </row>
    <row r="7309" customFormat="false" ht="15" hidden="false" customHeight="true" outlineLevel="0" collapsed="false">
      <c r="A7309" s="1" t="s">
        <v>9773</v>
      </c>
      <c r="B7309" s="1" t="s">
        <v>1071</v>
      </c>
      <c r="C7309" s="1" t="s">
        <v>2785</v>
      </c>
      <c r="D7309" s="1" t="s">
        <v>2055</v>
      </c>
      <c r="E7309" s="1" t="s">
        <v>2018</v>
      </c>
      <c r="F7309" s="16" t="n">
        <v>99</v>
      </c>
      <c r="G7309" s="16" t="n">
        <v>750.27</v>
      </c>
      <c r="H7309" s="16" t="n">
        <v>849.27</v>
      </c>
    </row>
    <row r="7310" customFormat="false" ht="15" hidden="false" customHeight="true" outlineLevel="0" collapsed="false">
      <c r="A7310" s="1" t="s">
        <v>9774</v>
      </c>
      <c r="B7310" s="1" t="s">
        <v>1585</v>
      </c>
      <c r="C7310" s="1" t="s">
        <v>644</v>
      </c>
      <c r="D7310" s="1" t="s">
        <v>2025</v>
      </c>
      <c r="E7310" s="1" t="s">
        <v>2045</v>
      </c>
      <c r="F7310" s="16" t="n">
        <v>79</v>
      </c>
      <c r="G7310" s="16" t="n">
        <v>750.27</v>
      </c>
      <c r="H7310" s="16" t="n">
        <v>829.27</v>
      </c>
    </row>
    <row r="7311" customFormat="false" ht="15" hidden="false" customHeight="true" outlineLevel="0" collapsed="false">
      <c r="A7311" s="1" t="s">
        <v>9775</v>
      </c>
      <c r="B7311" s="1" t="s">
        <v>1398</v>
      </c>
      <c r="C7311" s="1" t="s">
        <v>3316</v>
      </c>
      <c r="D7311" s="1" t="s">
        <v>2055</v>
      </c>
      <c r="E7311" s="1" t="s">
        <v>2018</v>
      </c>
      <c r="F7311" s="16" t="n">
        <v>0</v>
      </c>
      <c r="G7311" s="16" t="n">
        <v>5348.07</v>
      </c>
      <c r="H7311" s="16" t="n">
        <v>5348.07</v>
      </c>
    </row>
    <row r="7312" customFormat="false" ht="15" hidden="false" customHeight="true" outlineLevel="0" collapsed="false">
      <c r="A7312" s="1" t="s">
        <v>9776</v>
      </c>
      <c r="B7312" s="1" t="s">
        <v>879</v>
      </c>
      <c r="C7312" s="1" t="s">
        <v>2896</v>
      </c>
      <c r="D7312" s="1" t="s">
        <v>2055</v>
      </c>
      <c r="E7312" s="1" t="s">
        <v>2018</v>
      </c>
      <c r="F7312" s="16" t="n">
        <v>49</v>
      </c>
      <c r="G7312" s="16" t="n">
        <v>409.84</v>
      </c>
      <c r="H7312" s="16" t="n">
        <v>458.84</v>
      </c>
    </row>
    <row r="7313" customFormat="false" ht="15" hidden="false" customHeight="true" outlineLevel="0" collapsed="false">
      <c r="A7313" s="1" t="s">
        <v>9777</v>
      </c>
      <c r="B7313" s="1" t="s">
        <v>1703</v>
      </c>
      <c r="C7313" s="1" t="s">
        <v>2086</v>
      </c>
      <c r="D7313" s="1" t="s">
        <v>2025</v>
      </c>
      <c r="E7313" s="1" t="s">
        <v>2018</v>
      </c>
      <c r="F7313" s="16" t="n">
        <v>0</v>
      </c>
      <c r="G7313" s="16" t="n">
        <v>7397.68</v>
      </c>
      <c r="H7313" s="16" t="n">
        <v>7397.68</v>
      </c>
    </row>
    <row r="7314" customFormat="false" ht="15" hidden="false" customHeight="true" outlineLevel="0" collapsed="false">
      <c r="A7314" s="1" t="s">
        <v>9778</v>
      </c>
      <c r="B7314" s="1" t="s">
        <v>1846</v>
      </c>
      <c r="C7314" s="1" t="s">
        <v>1377</v>
      </c>
      <c r="D7314" s="1" t="s">
        <v>2028</v>
      </c>
      <c r="E7314" s="1" t="s">
        <v>2045</v>
      </c>
      <c r="F7314" s="16" t="n">
        <v>0</v>
      </c>
      <c r="G7314" s="16" t="n">
        <v>7195.05</v>
      </c>
      <c r="H7314" s="16" t="n">
        <v>7195.05</v>
      </c>
    </row>
    <row r="7315" customFormat="false" ht="15" hidden="false" customHeight="true" outlineLevel="0" collapsed="false">
      <c r="A7315" s="1" t="s">
        <v>9779</v>
      </c>
      <c r="B7315" s="1" t="s">
        <v>934</v>
      </c>
      <c r="C7315" s="1" t="s">
        <v>3217</v>
      </c>
      <c r="D7315" s="1" t="s">
        <v>2017</v>
      </c>
      <c r="E7315" s="1" t="s">
        <v>2045</v>
      </c>
      <c r="F7315" s="16" t="n">
        <v>49</v>
      </c>
      <c r="G7315" s="16" t="n">
        <v>750.27</v>
      </c>
      <c r="H7315" s="16" t="n">
        <v>799.27</v>
      </c>
    </row>
    <row r="7316" customFormat="false" ht="15" hidden="false" customHeight="true" outlineLevel="0" collapsed="false">
      <c r="A7316" s="1" t="s">
        <v>9780</v>
      </c>
      <c r="B7316" s="1" t="s">
        <v>680</v>
      </c>
      <c r="C7316" s="1" t="s">
        <v>7812</v>
      </c>
      <c r="D7316" s="1" t="s">
        <v>2055</v>
      </c>
      <c r="E7316" s="1" t="s">
        <v>2018</v>
      </c>
      <c r="F7316" s="16" t="n">
        <v>0</v>
      </c>
      <c r="G7316" s="16" t="n">
        <v>4763.12</v>
      </c>
      <c r="H7316" s="16" t="n">
        <v>4763.12</v>
      </c>
    </row>
    <row r="7317" customFormat="false" ht="15" hidden="false" customHeight="true" outlineLevel="0" collapsed="false">
      <c r="A7317" s="1" t="s">
        <v>9781</v>
      </c>
      <c r="B7317" s="1" t="s">
        <v>461</v>
      </c>
      <c r="C7317" s="1" t="s">
        <v>2104</v>
      </c>
      <c r="D7317" s="1" t="s">
        <v>2025</v>
      </c>
      <c r="E7317" s="1" t="s">
        <v>2018</v>
      </c>
      <c r="F7317" s="16" t="n">
        <v>0</v>
      </c>
      <c r="G7317" s="16" t="n">
        <v>6010.09</v>
      </c>
      <c r="H7317" s="16" t="n">
        <v>6010.09</v>
      </c>
    </row>
    <row r="7318" customFormat="false" ht="15" hidden="false" customHeight="true" outlineLevel="0" collapsed="false">
      <c r="A7318" s="1" t="s">
        <v>9782</v>
      </c>
      <c r="B7318" s="1" t="s">
        <v>1435</v>
      </c>
      <c r="C7318" s="1" t="s">
        <v>350</v>
      </c>
      <c r="D7318" s="1" t="s">
        <v>2025</v>
      </c>
      <c r="E7318" s="1" t="s">
        <v>2018</v>
      </c>
      <c r="F7318" s="16" t="n">
        <v>0</v>
      </c>
      <c r="G7318" s="16" t="n">
        <v>22395.32</v>
      </c>
      <c r="H7318" s="16" t="n">
        <v>22395.32</v>
      </c>
    </row>
    <row r="7319" customFormat="false" ht="15" hidden="false" customHeight="true" outlineLevel="0" collapsed="false">
      <c r="A7319" s="1" t="s">
        <v>9783</v>
      </c>
      <c r="B7319" s="1" t="s">
        <v>898</v>
      </c>
      <c r="C7319" s="1" t="s">
        <v>2239</v>
      </c>
      <c r="D7319" s="1" t="s">
        <v>2025</v>
      </c>
      <c r="E7319" s="1" t="s">
        <v>2018</v>
      </c>
      <c r="F7319" s="16" t="n">
        <v>0</v>
      </c>
      <c r="G7319" s="16" t="n">
        <v>12402.82</v>
      </c>
      <c r="H7319" s="16" t="n">
        <v>12402.82</v>
      </c>
    </row>
    <row r="7320" customFormat="false" ht="15" hidden="false" customHeight="true" outlineLevel="0" collapsed="false">
      <c r="A7320" s="1" t="s">
        <v>9784</v>
      </c>
      <c r="B7320" s="1" t="s">
        <v>1375</v>
      </c>
      <c r="C7320" s="1" t="s">
        <v>5714</v>
      </c>
      <c r="D7320" s="1" t="s">
        <v>2032</v>
      </c>
      <c r="E7320" s="1" t="s">
        <v>2018</v>
      </c>
      <c r="F7320" s="16" t="n">
        <v>49</v>
      </c>
      <c r="G7320" s="16" t="n">
        <v>1549.86</v>
      </c>
      <c r="H7320" s="16" t="n">
        <v>1598.86</v>
      </c>
    </row>
    <row r="7321" customFormat="false" ht="15" hidden="false" customHeight="true" outlineLevel="0" collapsed="false">
      <c r="A7321" s="1" t="s">
        <v>9785</v>
      </c>
      <c r="B7321" s="1" t="s">
        <v>821</v>
      </c>
      <c r="C7321" s="1" t="s">
        <v>493</v>
      </c>
      <c r="D7321" s="1" t="s">
        <v>2055</v>
      </c>
      <c r="E7321" s="1" t="s">
        <v>2018</v>
      </c>
      <c r="F7321" s="16" t="n">
        <v>0</v>
      </c>
      <c r="G7321" s="16" t="n">
        <v>5014.92</v>
      </c>
      <c r="H7321" s="16" t="n">
        <v>5014.92</v>
      </c>
    </row>
    <row r="7322" customFormat="false" ht="15" hidden="false" customHeight="true" outlineLevel="0" collapsed="false">
      <c r="A7322" s="1" t="s">
        <v>9786</v>
      </c>
      <c r="B7322" s="1" t="s">
        <v>1596</v>
      </c>
      <c r="C7322" s="1" t="s">
        <v>4327</v>
      </c>
      <c r="D7322" s="1" t="s">
        <v>2025</v>
      </c>
      <c r="E7322" s="1" t="s">
        <v>2018</v>
      </c>
      <c r="F7322" s="16" t="n">
        <v>0</v>
      </c>
      <c r="G7322" s="16" t="n">
        <v>5406.66</v>
      </c>
      <c r="H7322" s="16" t="n">
        <v>5406.66</v>
      </c>
    </row>
    <row r="7323" customFormat="false" ht="15" hidden="false" customHeight="true" outlineLevel="0" collapsed="false">
      <c r="A7323" s="1" t="s">
        <v>9787</v>
      </c>
      <c r="B7323" s="1" t="s">
        <v>562</v>
      </c>
      <c r="C7323" s="1" t="s">
        <v>2195</v>
      </c>
      <c r="D7323" s="1" t="s">
        <v>2017</v>
      </c>
      <c r="E7323" s="1" t="s">
        <v>2018</v>
      </c>
      <c r="F7323" s="16" t="n">
        <v>0</v>
      </c>
      <c r="G7323" s="16" t="n">
        <v>8325.13</v>
      </c>
      <c r="H7323" s="16" t="n">
        <v>8325.13</v>
      </c>
    </row>
    <row r="7324" customFormat="false" ht="15" hidden="false" customHeight="true" outlineLevel="0" collapsed="false">
      <c r="A7324" s="1" t="s">
        <v>9788</v>
      </c>
      <c r="B7324" s="1" t="s">
        <v>1157</v>
      </c>
      <c r="C7324" s="1" t="s">
        <v>1590</v>
      </c>
      <c r="D7324" s="1" t="s">
        <v>2017</v>
      </c>
      <c r="E7324" s="1" t="s">
        <v>2018</v>
      </c>
      <c r="F7324" s="16" t="n">
        <v>0</v>
      </c>
      <c r="G7324" s="16" t="n">
        <v>7381.04</v>
      </c>
      <c r="H7324" s="16" t="n">
        <v>7381.04</v>
      </c>
    </row>
    <row r="7325" customFormat="false" ht="15" hidden="false" customHeight="true" outlineLevel="0" collapsed="false">
      <c r="A7325" s="1" t="s">
        <v>9789</v>
      </c>
      <c r="B7325" s="1" t="s">
        <v>527</v>
      </c>
      <c r="C7325" s="1" t="s">
        <v>859</v>
      </c>
      <c r="D7325" s="1" t="s">
        <v>2025</v>
      </c>
      <c r="E7325" s="1" t="s">
        <v>2018</v>
      </c>
      <c r="F7325" s="16" t="n">
        <v>0</v>
      </c>
      <c r="G7325" s="16" t="n">
        <v>3023.28</v>
      </c>
      <c r="H7325" s="16" t="n">
        <v>3023.28</v>
      </c>
    </row>
    <row r="7326" customFormat="false" ht="15" hidden="false" customHeight="true" outlineLevel="0" collapsed="false">
      <c r="A7326" s="1" t="s">
        <v>9790</v>
      </c>
      <c r="B7326" s="1" t="s">
        <v>968</v>
      </c>
      <c r="C7326" s="1" t="s">
        <v>767</v>
      </c>
      <c r="D7326" s="1" t="s">
        <v>2028</v>
      </c>
      <c r="E7326" s="1" t="s">
        <v>2022</v>
      </c>
      <c r="F7326" s="16" t="n">
        <v>49</v>
      </c>
      <c r="G7326" s="16" t="n">
        <v>2255.79</v>
      </c>
      <c r="H7326" s="16" t="n">
        <v>2304.79</v>
      </c>
    </row>
    <row r="7327" customFormat="false" ht="15" hidden="false" customHeight="true" outlineLevel="0" collapsed="false">
      <c r="A7327" s="1" t="s">
        <v>9791</v>
      </c>
      <c r="B7327" s="1" t="s">
        <v>1577</v>
      </c>
      <c r="C7327" s="1" t="s">
        <v>2574</v>
      </c>
      <c r="D7327" s="1" t="s">
        <v>2025</v>
      </c>
      <c r="E7327" s="1" t="s">
        <v>2018</v>
      </c>
      <c r="F7327" s="16" t="n">
        <v>0</v>
      </c>
      <c r="G7327" s="16" t="n">
        <v>4780.19</v>
      </c>
      <c r="H7327" s="16" t="n">
        <v>4780.19</v>
      </c>
    </row>
    <row r="7328" customFormat="false" ht="15" hidden="false" customHeight="true" outlineLevel="0" collapsed="false">
      <c r="A7328" s="1" t="s">
        <v>9792</v>
      </c>
      <c r="B7328" s="1" t="s">
        <v>1145</v>
      </c>
      <c r="C7328" s="1" t="s">
        <v>1461</v>
      </c>
      <c r="D7328" s="1" t="s">
        <v>2055</v>
      </c>
      <c r="E7328" s="1" t="s">
        <v>2018</v>
      </c>
      <c r="F7328" s="16" t="n">
        <v>0</v>
      </c>
      <c r="G7328" s="16" t="n">
        <v>5570.65</v>
      </c>
      <c r="H7328" s="16" t="n">
        <v>5570.65</v>
      </c>
    </row>
    <row r="7329" customFormat="false" ht="15" hidden="false" customHeight="true" outlineLevel="0" collapsed="false">
      <c r="A7329" s="1" t="s">
        <v>9793</v>
      </c>
      <c r="B7329" s="1" t="s">
        <v>683</v>
      </c>
      <c r="C7329" s="1" t="s">
        <v>5222</v>
      </c>
      <c r="D7329" s="1" t="s">
        <v>2025</v>
      </c>
      <c r="E7329" s="1" t="s">
        <v>2018</v>
      </c>
      <c r="F7329" s="16" t="n">
        <v>0</v>
      </c>
      <c r="G7329" s="16" t="n">
        <v>17092.38</v>
      </c>
      <c r="H7329" s="16" t="n">
        <v>17092.38</v>
      </c>
    </row>
    <row r="7330" customFormat="false" ht="15" hidden="false" customHeight="true" outlineLevel="0" collapsed="false">
      <c r="A7330" s="1" t="s">
        <v>9794</v>
      </c>
      <c r="B7330" s="1" t="s">
        <v>1066</v>
      </c>
      <c r="C7330" s="1" t="s">
        <v>1216</v>
      </c>
      <c r="D7330" s="1" t="s">
        <v>2032</v>
      </c>
      <c r="E7330" s="1" t="s">
        <v>2018</v>
      </c>
      <c r="F7330" s="16" t="n">
        <v>49</v>
      </c>
      <c r="G7330" s="16" t="n">
        <v>1215.71</v>
      </c>
      <c r="H7330" s="16" t="n">
        <v>1264.71</v>
      </c>
    </row>
    <row r="7331" customFormat="false" ht="15" hidden="false" customHeight="true" outlineLevel="0" collapsed="false">
      <c r="A7331" s="1" t="s">
        <v>9795</v>
      </c>
      <c r="B7331" s="1" t="s">
        <v>1806</v>
      </c>
      <c r="C7331" s="1" t="s">
        <v>618</v>
      </c>
      <c r="D7331" s="1" t="s">
        <v>2017</v>
      </c>
      <c r="E7331" s="1" t="s">
        <v>2018</v>
      </c>
      <c r="F7331" s="16" t="n">
        <v>79</v>
      </c>
      <c r="G7331" s="16" t="n">
        <v>458.06</v>
      </c>
      <c r="H7331" s="16" t="n">
        <v>537.06</v>
      </c>
    </row>
    <row r="7332" customFormat="false" ht="15" hidden="false" customHeight="true" outlineLevel="0" collapsed="false">
      <c r="A7332" s="1" t="s">
        <v>9796</v>
      </c>
      <c r="B7332" s="1" t="s">
        <v>615</v>
      </c>
      <c r="C7332" s="1" t="s">
        <v>981</v>
      </c>
      <c r="D7332" s="1" t="s">
        <v>2025</v>
      </c>
      <c r="E7332" s="1" t="s">
        <v>2018</v>
      </c>
      <c r="F7332" s="16" t="n">
        <v>49</v>
      </c>
      <c r="G7332" s="16" t="n">
        <v>2386.05</v>
      </c>
      <c r="H7332" s="16" t="n">
        <v>2435.05</v>
      </c>
    </row>
    <row r="7333" customFormat="false" ht="15" hidden="false" customHeight="true" outlineLevel="0" collapsed="false">
      <c r="A7333" s="1" t="s">
        <v>9797</v>
      </c>
      <c r="B7333" s="1" t="s">
        <v>1069</v>
      </c>
      <c r="C7333" s="1" t="s">
        <v>2502</v>
      </c>
      <c r="D7333" s="1" t="s">
        <v>2017</v>
      </c>
      <c r="E7333" s="1" t="s">
        <v>2018</v>
      </c>
      <c r="F7333" s="16" t="n">
        <v>49</v>
      </c>
      <c r="G7333" s="16" t="n">
        <v>1374.18</v>
      </c>
      <c r="H7333" s="16" t="n">
        <v>1423.18</v>
      </c>
    </row>
    <row r="7334" customFormat="false" ht="15" hidden="false" customHeight="true" outlineLevel="0" collapsed="false">
      <c r="A7334" s="1" t="s">
        <v>9798</v>
      </c>
      <c r="B7334" s="1" t="s">
        <v>1198</v>
      </c>
      <c r="C7334" s="1" t="s">
        <v>3316</v>
      </c>
      <c r="D7334" s="1" t="s">
        <v>2025</v>
      </c>
      <c r="E7334" s="1" t="s">
        <v>2018</v>
      </c>
      <c r="F7334" s="16" t="n">
        <v>79</v>
      </c>
      <c r="G7334" s="16" t="n">
        <v>2158.52</v>
      </c>
      <c r="H7334" s="16" t="n">
        <v>2237.52</v>
      </c>
    </row>
    <row r="7335" customFormat="false" ht="15" hidden="false" customHeight="true" outlineLevel="0" collapsed="false">
      <c r="A7335" s="1" t="s">
        <v>9799</v>
      </c>
      <c r="B7335" s="1" t="s">
        <v>1139</v>
      </c>
      <c r="C7335" s="1" t="s">
        <v>1235</v>
      </c>
      <c r="D7335" s="1" t="s">
        <v>2017</v>
      </c>
      <c r="E7335" s="1" t="s">
        <v>2018</v>
      </c>
      <c r="F7335" s="16" t="n">
        <v>0</v>
      </c>
      <c r="G7335" s="16" t="n">
        <v>2850.69</v>
      </c>
      <c r="H7335" s="16" t="n">
        <v>2850.69</v>
      </c>
    </row>
    <row r="7336" customFormat="false" ht="15" hidden="false" customHeight="true" outlineLevel="0" collapsed="false">
      <c r="A7336" s="1" t="s">
        <v>9800</v>
      </c>
      <c r="B7336" s="1" t="s">
        <v>1656</v>
      </c>
      <c r="C7336" s="1" t="s">
        <v>2920</v>
      </c>
      <c r="D7336" s="1" t="s">
        <v>2028</v>
      </c>
      <c r="E7336" s="1" t="s">
        <v>2018</v>
      </c>
      <c r="F7336" s="16" t="n">
        <v>0</v>
      </c>
      <c r="G7336" s="16" t="n">
        <v>6649.51</v>
      </c>
      <c r="H7336" s="16" t="n">
        <v>6649.51</v>
      </c>
    </row>
    <row r="7337" customFormat="false" ht="15" hidden="false" customHeight="true" outlineLevel="0" collapsed="false">
      <c r="A7337" s="1" t="s">
        <v>9801</v>
      </c>
      <c r="B7337" s="1" t="s">
        <v>1844</v>
      </c>
      <c r="C7337" s="1" t="s">
        <v>2890</v>
      </c>
      <c r="D7337" s="1" t="s">
        <v>2025</v>
      </c>
      <c r="E7337" s="1" t="s">
        <v>2045</v>
      </c>
      <c r="F7337" s="16" t="n">
        <v>79</v>
      </c>
      <c r="G7337" s="16" t="n">
        <v>1208.33</v>
      </c>
      <c r="H7337" s="16" t="n">
        <v>1287.33</v>
      </c>
    </row>
    <row r="7338" customFormat="false" ht="15" hidden="false" customHeight="true" outlineLevel="0" collapsed="false">
      <c r="A7338" s="1" t="s">
        <v>9802</v>
      </c>
      <c r="B7338" s="1" t="s">
        <v>1049</v>
      </c>
      <c r="C7338" s="1" t="s">
        <v>2339</v>
      </c>
      <c r="D7338" s="1" t="s">
        <v>2025</v>
      </c>
      <c r="E7338" s="1" t="s">
        <v>2018</v>
      </c>
      <c r="F7338" s="16" t="n">
        <v>0</v>
      </c>
      <c r="G7338" s="16" t="n">
        <v>3752.95</v>
      </c>
      <c r="H7338" s="16" t="n">
        <v>3752.95</v>
      </c>
    </row>
    <row r="7339" customFormat="false" ht="15" hidden="false" customHeight="true" outlineLevel="0" collapsed="false">
      <c r="A7339" s="1" t="s">
        <v>9803</v>
      </c>
      <c r="B7339" s="1" t="s">
        <v>872</v>
      </c>
      <c r="C7339" s="1" t="s">
        <v>1197</v>
      </c>
      <c r="D7339" s="1" t="s">
        <v>2028</v>
      </c>
      <c r="E7339" s="1" t="s">
        <v>2018</v>
      </c>
      <c r="F7339" s="16" t="n">
        <v>0</v>
      </c>
      <c r="G7339" s="16" t="n">
        <v>14558.72</v>
      </c>
      <c r="H7339" s="16" t="n">
        <v>14558.72</v>
      </c>
    </row>
    <row r="7340" customFormat="false" ht="15" hidden="false" customHeight="true" outlineLevel="0" collapsed="false">
      <c r="A7340" s="1" t="s">
        <v>9804</v>
      </c>
      <c r="B7340" s="1" t="s">
        <v>1335</v>
      </c>
      <c r="C7340" s="1" t="s">
        <v>2145</v>
      </c>
      <c r="D7340" s="1" t="s">
        <v>2017</v>
      </c>
      <c r="E7340" s="1" t="s">
        <v>2018</v>
      </c>
      <c r="F7340" s="16" t="n">
        <v>0</v>
      </c>
      <c r="G7340" s="16" t="n">
        <v>11469.22</v>
      </c>
      <c r="H7340" s="16" t="n">
        <v>11469.22</v>
      </c>
    </row>
    <row r="7341" customFormat="false" ht="15" hidden="false" customHeight="true" outlineLevel="0" collapsed="false">
      <c r="A7341" s="1" t="s">
        <v>9805</v>
      </c>
      <c r="B7341" s="1" t="s">
        <v>1557</v>
      </c>
      <c r="C7341" s="1" t="s">
        <v>3154</v>
      </c>
      <c r="D7341" s="1" t="s">
        <v>2025</v>
      </c>
      <c r="E7341" s="1" t="s">
        <v>2018</v>
      </c>
      <c r="F7341" s="16" t="n">
        <v>0</v>
      </c>
      <c r="G7341" s="16" t="n">
        <v>4147.26</v>
      </c>
      <c r="H7341" s="16" t="n">
        <v>4147.26</v>
      </c>
    </row>
    <row r="7342" customFormat="false" ht="15" hidden="false" customHeight="true" outlineLevel="0" collapsed="false">
      <c r="A7342" s="1" t="s">
        <v>9806</v>
      </c>
      <c r="B7342" s="1" t="s">
        <v>218</v>
      </c>
      <c r="C7342" s="1" t="s">
        <v>632</v>
      </c>
      <c r="D7342" s="1" t="s">
        <v>2021</v>
      </c>
      <c r="E7342" s="1" t="s">
        <v>2018</v>
      </c>
      <c r="F7342" s="16" t="n">
        <v>0</v>
      </c>
      <c r="G7342" s="16" t="n">
        <v>9171.98</v>
      </c>
      <c r="H7342" s="16" t="n">
        <v>9171.98</v>
      </c>
    </row>
    <row r="7343" customFormat="false" ht="15" hidden="false" customHeight="true" outlineLevel="0" collapsed="false">
      <c r="A7343" s="1" t="s">
        <v>9807</v>
      </c>
      <c r="B7343" s="1" t="s">
        <v>758</v>
      </c>
      <c r="C7343" s="1" t="s">
        <v>760</v>
      </c>
      <c r="D7343" s="1" t="s">
        <v>2025</v>
      </c>
      <c r="E7343" s="1" t="s">
        <v>2018</v>
      </c>
      <c r="F7343" s="16" t="n">
        <v>0</v>
      </c>
      <c r="G7343" s="16" t="n">
        <v>6987.36</v>
      </c>
      <c r="H7343" s="16" t="n">
        <v>6987.36</v>
      </c>
    </row>
    <row r="7344" customFormat="false" ht="15" hidden="false" customHeight="true" outlineLevel="0" collapsed="false">
      <c r="A7344" s="1" t="s">
        <v>9808</v>
      </c>
      <c r="B7344" s="1" t="s">
        <v>1250</v>
      </c>
      <c r="C7344" s="1" t="s">
        <v>3120</v>
      </c>
      <c r="D7344" s="1" t="s">
        <v>2055</v>
      </c>
      <c r="E7344" s="1" t="s">
        <v>2045</v>
      </c>
      <c r="F7344" s="16" t="n">
        <v>0</v>
      </c>
      <c r="G7344" s="16" t="n">
        <v>6698.46</v>
      </c>
      <c r="H7344" s="16" t="n">
        <v>6698.46</v>
      </c>
    </row>
    <row r="7345" customFormat="false" ht="15" hidden="false" customHeight="true" outlineLevel="0" collapsed="false">
      <c r="A7345" s="1" t="s">
        <v>9809</v>
      </c>
      <c r="B7345" s="1" t="s">
        <v>1328</v>
      </c>
      <c r="C7345" s="1" t="s">
        <v>1120</v>
      </c>
      <c r="D7345" s="1" t="s">
        <v>2021</v>
      </c>
      <c r="E7345" s="1" t="s">
        <v>2084</v>
      </c>
      <c r="F7345" s="16" t="n">
        <v>0</v>
      </c>
      <c r="G7345" s="16" t="n">
        <v>3632.54</v>
      </c>
      <c r="H7345" s="16" t="n">
        <v>3632.54</v>
      </c>
    </row>
    <row r="7346" customFormat="false" ht="15" hidden="false" customHeight="true" outlineLevel="0" collapsed="false">
      <c r="A7346" s="1" t="s">
        <v>9810</v>
      </c>
      <c r="B7346" s="1" t="s">
        <v>465</v>
      </c>
      <c r="C7346" s="1" t="s">
        <v>1907</v>
      </c>
      <c r="D7346" s="1" t="s">
        <v>2055</v>
      </c>
      <c r="E7346" s="1" t="s">
        <v>2018</v>
      </c>
      <c r="F7346" s="16" t="n">
        <v>0</v>
      </c>
      <c r="G7346" s="16" t="n">
        <v>9828.24</v>
      </c>
      <c r="H7346" s="16" t="n">
        <v>9828.24</v>
      </c>
    </row>
    <row r="7347" customFormat="false" ht="15" hidden="false" customHeight="true" outlineLevel="0" collapsed="false">
      <c r="A7347" s="1" t="s">
        <v>9811</v>
      </c>
      <c r="B7347" s="1" t="s">
        <v>433</v>
      </c>
      <c r="C7347" s="1" t="s">
        <v>5222</v>
      </c>
      <c r="D7347" s="1" t="s">
        <v>2025</v>
      </c>
      <c r="E7347" s="1" t="s">
        <v>2018</v>
      </c>
      <c r="F7347" s="16" t="n">
        <v>0</v>
      </c>
      <c r="G7347" s="16" t="n">
        <v>14765.46</v>
      </c>
      <c r="H7347" s="16" t="n">
        <v>14765.46</v>
      </c>
    </row>
    <row r="7348" customFormat="false" ht="15" hidden="false" customHeight="true" outlineLevel="0" collapsed="false">
      <c r="A7348" s="1" t="s">
        <v>9812</v>
      </c>
      <c r="B7348" s="1" t="s">
        <v>1052</v>
      </c>
      <c r="C7348" s="1" t="s">
        <v>203</v>
      </c>
      <c r="D7348" s="1" t="s">
        <v>2025</v>
      </c>
      <c r="E7348" s="1" t="s">
        <v>2018</v>
      </c>
      <c r="F7348" s="16" t="n">
        <v>0</v>
      </c>
      <c r="G7348" s="16" t="n">
        <v>7337.58</v>
      </c>
      <c r="H7348" s="16" t="n">
        <v>7337.58</v>
      </c>
    </row>
    <row r="7349" customFormat="false" ht="15" hidden="false" customHeight="true" outlineLevel="0" collapsed="false">
      <c r="A7349" s="1" t="s">
        <v>9813</v>
      </c>
      <c r="B7349" s="1" t="s">
        <v>405</v>
      </c>
      <c r="C7349" s="1" t="s">
        <v>2790</v>
      </c>
      <c r="D7349" s="1" t="s">
        <v>2017</v>
      </c>
      <c r="E7349" s="1" t="s">
        <v>2018</v>
      </c>
      <c r="F7349" s="16" t="n">
        <v>99</v>
      </c>
      <c r="G7349" s="16" t="n">
        <v>2278.43</v>
      </c>
      <c r="H7349" s="16" t="n">
        <v>2377.43</v>
      </c>
    </row>
    <row r="7350" customFormat="false" ht="15" hidden="false" customHeight="true" outlineLevel="0" collapsed="false">
      <c r="A7350" s="1" t="s">
        <v>9814</v>
      </c>
      <c r="B7350" s="1" t="s">
        <v>942</v>
      </c>
      <c r="C7350" s="1" t="s">
        <v>3112</v>
      </c>
      <c r="D7350" s="1" t="s">
        <v>2055</v>
      </c>
      <c r="E7350" s="1" t="s">
        <v>2018</v>
      </c>
      <c r="F7350" s="16" t="n">
        <v>79</v>
      </c>
      <c r="G7350" s="16" t="n">
        <v>964.34</v>
      </c>
      <c r="H7350" s="16" t="n">
        <v>1043.34</v>
      </c>
    </row>
    <row r="7351" customFormat="false" ht="15" hidden="false" customHeight="true" outlineLevel="0" collapsed="false">
      <c r="A7351" s="1" t="s">
        <v>9815</v>
      </c>
      <c r="B7351" s="1" t="s">
        <v>1107</v>
      </c>
      <c r="C7351" s="1" t="s">
        <v>3460</v>
      </c>
      <c r="D7351" s="1" t="s">
        <v>2017</v>
      </c>
      <c r="E7351" s="1" t="s">
        <v>2018</v>
      </c>
      <c r="F7351" s="16" t="n">
        <v>0</v>
      </c>
      <c r="G7351" s="16" t="n">
        <v>5736.83</v>
      </c>
      <c r="H7351" s="16" t="n">
        <v>5736.83</v>
      </c>
    </row>
    <row r="7352" customFormat="false" ht="15" hidden="false" customHeight="true" outlineLevel="0" collapsed="false">
      <c r="A7352" s="1" t="s">
        <v>9816</v>
      </c>
      <c r="B7352" s="1" t="s">
        <v>934</v>
      </c>
      <c r="C7352" s="1" t="s">
        <v>5222</v>
      </c>
      <c r="D7352" s="1" t="s">
        <v>2032</v>
      </c>
      <c r="E7352" s="1" t="s">
        <v>2018</v>
      </c>
      <c r="F7352" s="16" t="n">
        <v>0</v>
      </c>
      <c r="G7352" s="16" t="n">
        <v>15903.52</v>
      </c>
      <c r="H7352" s="16" t="n">
        <v>15903.52</v>
      </c>
    </row>
    <row r="7353" customFormat="false" ht="15" hidden="false" customHeight="true" outlineLevel="0" collapsed="false">
      <c r="A7353" s="1" t="s">
        <v>9817</v>
      </c>
      <c r="B7353" s="1" t="s">
        <v>1656</v>
      </c>
      <c r="C7353" s="1" t="s">
        <v>5697</v>
      </c>
      <c r="D7353" s="1" t="s">
        <v>2032</v>
      </c>
      <c r="E7353" s="1" t="s">
        <v>2084</v>
      </c>
      <c r="F7353" s="16" t="n">
        <v>0</v>
      </c>
      <c r="G7353" s="16" t="n">
        <v>11346.84</v>
      </c>
      <c r="H7353" s="16" t="n">
        <v>11346.84</v>
      </c>
    </row>
    <row r="7354" customFormat="false" ht="15" hidden="false" customHeight="true" outlineLevel="0" collapsed="false">
      <c r="A7354" s="1" t="s">
        <v>9818</v>
      </c>
      <c r="B7354" s="1" t="s">
        <v>1831</v>
      </c>
      <c r="C7354" s="1" t="s">
        <v>449</v>
      </c>
      <c r="D7354" s="1" t="s">
        <v>2025</v>
      </c>
      <c r="E7354" s="1" t="s">
        <v>2022</v>
      </c>
      <c r="F7354" s="16" t="n">
        <v>0</v>
      </c>
      <c r="G7354" s="16" t="n">
        <v>12853.89</v>
      </c>
      <c r="H7354" s="16" t="n">
        <v>12853.89</v>
      </c>
    </row>
    <row r="7355" customFormat="false" ht="15" hidden="false" customHeight="true" outlineLevel="0" collapsed="false">
      <c r="A7355" s="1" t="s">
        <v>9819</v>
      </c>
      <c r="B7355" s="1" t="s">
        <v>1723</v>
      </c>
      <c r="C7355" s="1" t="s">
        <v>2499</v>
      </c>
      <c r="D7355" s="1" t="s">
        <v>2055</v>
      </c>
      <c r="E7355" s="1" t="s">
        <v>2018</v>
      </c>
      <c r="F7355" s="16" t="n">
        <v>0</v>
      </c>
      <c r="G7355" s="16" t="n">
        <v>6269.13</v>
      </c>
      <c r="H7355" s="16" t="n">
        <v>6269.13</v>
      </c>
    </row>
    <row r="7356" customFormat="false" ht="15" hidden="false" customHeight="true" outlineLevel="0" collapsed="false">
      <c r="A7356" s="1" t="s">
        <v>9820</v>
      </c>
      <c r="B7356" s="1" t="s">
        <v>1593</v>
      </c>
      <c r="C7356" s="1" t="s">
        <v>2744</v>
      </c>
      <c r="D7356" s="1" t="s">
        <v>2021</v>
      </c>
      <c r="E7356" s="1" t="s">
        <v>2018</v>
      </c>
      <c r="F7356" s="16" t="n">
        <v>0</v>
      </c>
      <c r="G7356" s="16" t="n">
        <v>6506.89</v>
      </c>
      <c r="H7356" s="16" t="n">
        <v>6506.89</v>
      </c>
    </row>
    <row r="7357" customFormat="false" ht="15" hidden="false" customHeight="true" outlineLevel="0" collapsed="false">
      <c r="A7357" s="1" t="s">
        <v>9821</v>
      </c>
      <c r="B7357" s="1" t="s">
        <v>315</v>
      </c>
      <c r="C7357" s="1" t="s">
        <v>3443</v>
      </c>
      <c r="D7357" s="1" t="s">
        <v>2025</v>
      </c>
      <c r="E7357" s="1" t="s">
        <v>2045</v>
      </c>
      <c r="F7357" s="16" t="n">
        <v>0</v>
      </c>
      <c r="G7357" s="16" t="n">
        <v>2624.96</v>
      </c>
      <c r="H7357" s="16" t="n">
        <v>2624.96</v>
      </c>
    </row>
    <row r="7358" customFormat="false" ht="15" hidden="false" customHeight="true" outlineLevel="0" collapsed="false">
      <c r="A7358" s="1" t="s">
        <v>9822</v>
      </c>
      <c r="B7358" s="1" t="s">
        <v>1209</v>
      </c>
      <c r="C7358" s="1" t="s">
        <v>2358</v>
      </c>
      <c r="D7358" s="1" t="s">
        <v>2021</v>
      </c>
      <c r="E7358" s="1" t="s">
        <v>2018</v>
      </c>
      <c r="F7358" s="16" t="n">
        <v>79</v>
      </c>
      <c r="G7358" s="16" t="n">
        <v>964.34</v>
      </c>
      <c r="H7358" s="16" t="n">
        <v>1043.34</v>
      </c>
    </row>
    <row r="7359" customFormat="false" ht="15" hidden="false" customHeight="true" outlineLevel="0" collapsed="false">
      <c r="A7359" s="1" t="s">
        <v>9823</v>
      </c>
      <c r="B7359" s="1" t="s">
        <v>1777</v>
      </c>
      <c r="C7359" s="1" t="s">
        <v>2237</v>
      </c>
      <c r="D7359" s="1" t="s">
        <v>2025</v>
      </c>
      <c r="E7359" s="1" t="s">
        <v>2018</v>
      </c>
      <c r="F7359" s="16" t="n">
        <v>0</v>
      </c>
      <c r="G7359" s="16" t="n">
        <v>6637.99</v>
      </c>
      <c r="H7359" s="16" t="n">
        <v>6637.99</v>
      </c>
    </row>
    <row r="7360" customFormat="false" ht="15" hidden="false" customHeight="true" outlineLevel="0" collapsed="false">
      <c r="A7360" s="1" t="s">
        <v>9824</v>
      </c>
      <c r="B7360" s="1" t="s">
        <v>1809</v>
      </c>
      <c r="C7360" s="1" t="s">
        <v>2574</v>
      </c>
      <c r="D7360" s="1" t="s">
        <v>2017</v>
      </c>
      <c r="E7360" s="1" t="s">
        <v>2018</v>
      </c>
      <c r="F7360" s="16" t="n">
        <v>0</v>
      </c>
      <c r="G7360" s="16" t="n">
        <v>4177</v>
      </c>
      <c r="H7360" s="16" t="n">
        <v>4177</v>
      </c>
    </row>
    <row r="7361" customFormat="false" ht="15" hidden="false" customHeight="true" outlineLevel="0" collapsed="false">
      <c r="A7361" s="1" t="s">
        <v>9825</v>
      </c>
      <c r="B7361" s="1" t="s">
        <v>636</v>
      </c>
      <c r="C7361" s="1" t="s">
        <v>2283</v>
      </c>
      <c r="D7361" s="1" t="s">
        <v>2017</v>
      </c>
      <c r="E7361" s="1" t="s">
        <v>2018</v>
      </c>
      <c r="F7361" s="16" t="n">
        <v>79</v>
      </c>
      <c r="G7361" s="16" t="n">
        <v>1275.46</v>
      </c>
      <c r="H7361" s="16" t="n">
        <v>1354.46</v>
      </c>
    </row>
    <row r="7362" customFormat="false" ht="15" hidden="false" customHeight="true" outlineLevel="0" collapsed="false">
      <c r="A7362" s="1" t="s">
        <v>9826</v>
      </c>
      <c r="B7362" s="1" t="s">
        <v>1121</v>
      </c>
      <c r="C7362" s="1" t="s">
        <v>3460</v>
      </c>
      <c r="D7362" s="1" t="s">
        <v>2021</v>
      </c>
      <c r="E7362" s="1" t="s">
        <v>2018</v>
      </c>
      <c r="F7362" s="16" t="n">
        <v>99</v>
      </c>
      <c r="G7362" s="16" t="n">
        <v>2054.05</v>
      </c>
      <c r="H7362" s="16" t="n">
        <v>2153.05</v>
      </c>
    </row>
    <row r="7363" customFormat="false" ht="15" hidden="false" customHeight="true" outlineLevel="0" collapsed="false">
      <c r="A7363" s="1" t="s">
        <v>9827</v>
      </c>
      <c r="B7363" s="1" t="s">
        <v>821</v>
      </c>
      <c r="C7363" s="1" t="s">
        <v>2091</v>
      </c>
      <c r="D7363" s="1" t="s">
        <v>2055</v>
      </c>
      <c r="E7363" s="1" t="s">
        <v>2018</v>
      </c>
      <c r="F7363" s="16" t="n">
        <v>0</v>
      </c>
      <c r="G7363" s="16" t="n">
        <v>2845.31</v>
      </c>
      <c r="H7363" s="16" t="n">
        <v>2845.31</v>
      </c>
    </row>
    <row r="7364" customFormat="false" ht="15" hidden="false" customHeight="true" outlineLevel="0" collapsed="false">
      <c r="A7364" s="1" t="s">
        <v>9828</v>
      </c>
      <c r="B7364" s="1" t="s">
        <v>1069</v>
      </c>
      <c r="C7364" s="1" t="s">
        <v>3130</v>
      </c>
      <c r="D7364" s="1" t="s">
        <v>2017</v>
      </c>
      <c r="E7364" s="1" t="s">
        <v>2018</v>
      </c>
      <c r="F7364" s="16" t="n">
        <v>0</v>
      </c>
      <c r="G7364" s="16" t="n">
        <v>4367.36</v>
      </c>
      <c r="H7364" s="16" t="n">
        <v>4367.36</v>
      </c>
    </row>
    <row r="7365" customFormat="false" ht="15" hidden="false" customHeight="true" outlineLevel="0" collapsed="false">
      <c r="A7365" s="1" t="s">
        <v>9829</v>
      </c>
      <c r="B7365" s="1" t="s">
        <v>487</v>
      </c>
      <c r="C7365" s="1" t="s">
        <v>2821</v>
      </c>
      <c r="D7365" s="1" t="s">
        <v>2028</v>
      </c>
      <c r="E7365" s="1" t="s">
        <v>2018</v>
      </c>
      <c r="F7365" s="16" t="n">
        <v>0</v>
      </c>
      <c r="G7365" s="16" t="n">
        <v>5527.92</v>
      </c>
      <c r="H7365" s="16" t="n">
        <v>5527.92</v>
      </c>
    </row>
    <row r="7366" customFormat="false" ht="15" hidden="false" customHeight="true" outlineLevel="0" collapsed="false">
      <c r="A7366" s="1" t="s">
        <v>9830</v>
      </c>
      <c r="B7366" s="1" t="s">
        <v>551</v>
      </c>
      <c r="C7366" s="1" t="s">
        <v>2842</v>
      </c>
      <c r="D7366" s="1" t="s">
        <v>2032</v>
      </c>
      <c r="E7366" s="1" t="s">
        <v>2018</v>
      </c>
      <c r="F7366" s="16" t="n">
        <v>0</v>
      </c>
      <c r="G7366" s="16" t="n">
        <v>7253.82</v>
      </c>
      <c r="H7366" s="16" t="n">
        <v>7253.82</v>
      </c>
    </row>
    <row r="7367" customFormat="false" ht="15" hidden="false" customHeight="true" outlineLevel="0" collapsed="false">
      <c r="A7367" s="1" t="s">
        <v>9831</v>
      </c>
      <c r="B7367" s="1" t="s">
        <v>1593</v>
      </c>
      <c r="C7367" s="1" t="s">
        <v>1007</v>
      </c>
      <c r="D7367" s="1" t="s">
        <v>2025</v>
      </c>
      <c r="E7367" s="1" t="s">
        <v>2018</v>
      </c>
      <c r="F7367" s="16" t="n">
        <v>0</v>
      </c>
      <c r="G7367" s="16" t="n">
        <v>10159.11</v>
      </c>
      <c r="H7367" s="16" t="n">
        <v>10159.11</v>
      </c>
    </row>
    <row r="7368" customFormat="false" ht="15" hidden="false" customHeight="true" outlineLevel="0" collapsed="false">
      <c r="A7368" s="1" t="s">
        <v>9832</v>
      </c>
      <c r="B7368" s="1" t="s">
        <v>447</v>
      </c>
      <c r="C7368" s="1" t="s">
        <v>1114</v>
      </c>
      <c r="D7368" s="1" t="s">
        <v>2025</v>
      </c>
      <c r="E7368" s="1" t="s">
        <v>2018</v>
      </c>
      <c r="F7368" s="16" t="n">
        <v>0</v>
      </c>
      <c r="G7368" s="16" t="n">
        <v>4914.12</v>
      </c>
      <c r="H7368" s="16" t="n">
        <v>4914.12</v>
      </c>
    </row>
    <row r="7369" customFormat="false" ht="15" hidden="false" customHeight="true" outlineLevel="0" collapsed="false">
      <c r="A7369" s="1" t="s">
        <v>9833</v>
      </c>
      <c r="B7369" s="1" t="s">
        <v>954</v>
      </c>
      <c r="C7369" s="1" t="s">
        <v>1800</v>
      </c>
      <c r="D7369" s="1" t="s">
        <v>2025</v>
      </c>
      <c r="E7369" s="1" t="s">
        <v>2018</v>
      </c>
      <c r="F7369" s="16" t="n">
        <v>0</v>
      </c>
      <c r="G7369" s="16" t="n">
        <v>6064.82</v>
      </c>
      <c r="H7369" s="16" t="n">
        <v>6064.82</v>
      </c>
    </row>
    <row r="7370" customFormat="false" ht="15" hidden="false" customHeight="true" outlineLevel="0" collapsed="false">
      <c r="A7370" s="1" t="s">
        <v>9834</v>
      </c>
      <c r="B7370" s="1" t="s">
        <v>249</v>
      </c>
      <c r="C7370" s="1" t="s">
        <v>2294</v>
      </c>
      <c r="D7370" s="1" t="s">
        <v>2021</v>
      </c>
      <c r="E7370" s="1" t="s">
        <v>2018</v>
      </c>
      <c r="F7370" s="16" t="n">
        <v>0</v>
      </c>
      <c r="G7370" s="16" t="n">
        <v>6653.59</v>
      </c>
      <c r="H7370" s="16" t="n">
        <v>6653.59</v>
      </c>
    </row>
    <row r="7371" customFormat="false" ht="15" hidden="false" customHeight="true" outlineLevel="0" collapsed="false">
      <c r="A7371" s="1" t="s">
        <v>9835</v>
      </c>
      <c r="B7371" s="1" t="s">
        <v>989</v>
      </c>
      <c r="C7371" s="1" t="s">
        <v>2086</v>
      </c>
      <c r="D7371" s="1" t="s">
        <v>2017</v>
      </c>
      <c r="E7371" s="1" t="s">
        <v>2018</v>
      </c>
      <c r="F7371" s="16" t="n">
        <v>0</v>
      </c>
      <c r="G7371" s="16" t="n">
        <v>6816.04</v>
      </c>
      <c r="H7371" s="16" t="n">
        <v>6816.04</v>
      </c>
    </row>
    <row r="7372" customFormat="false" ht="15" hidden="false" customHeight="true" outlineLevel="0" collapsed="false">
      <c r="A7372" s="1" t="s">
        <v>9836</v>
      </c>
      <c r="B7372" s="1" t="s">
        <v>1330</v>
      </c>
      <c r="C7372" s="1" t="s">
        <v>673</v>
      </c>
      <c r="D7372" s="1" t="s">
        <v>2025</v>
      </c>
      <c r="E7372" s="1" t="s">
        <v>2084</v>
      </c>
      <c r="F7372" s="16" t="n">
        <v>0</v>
      </c>
      <c r="G7372" s="16" t="n">
        <v>2856.69</v>
      </c>
      <c r="H7372" s="16" t="n">
        <v>2856.69</v>
      </c>
    </row>
    <row r="7373" customFormat="false" ht="15" hidden="false" customHeight="true" outlineLevel="0" collapsed="false">
      <c r="A7373" s="1" t="s">
        <v>9837</v>
      </c>
      <c r="B7373" s="1" t="s">
        <v>1639</v>
      </c>
      <c r="C7373" s="1" t="s">
        <v>944</v>
      </c>
      <c r="D7373" s="1" t="s">
        <v>2017</v>
      </c>
      <c r="E7373" s="1" t="s">
        <v>2018</v>
      </c>
      <c r="F7373" s="16" t="n">
        <v>0</v>
      </c>
      <c r="G7373" s="16" t="n">
        <v>4514.62</v>
      </c>
      <c r="H7373" s="16" t="n">
        <v>4514.62</v>
      </c>
    </row>
    <row r="7374" customFormat="false" ht="15" hidden="false" customHeight="true" outlineLevel="0" collapsed="false">
      <c r="A7374" s="1" t="s">
        <v>9838</v>
      </c>
      <c r="B7374" s="1" t="s">
        <v>708</v>
      </c>
      <c r="C7374" s="1" t="s">
        <v>2275</v>
      </c>
      <c r="D7374" s="1" t="s">
        <v>2017</v>
      </c>
      <c r="E7374" s="1" t="s">
        <v>2018</v>
      </c>
      <c r="F7374" s="16" t="n">
        <v>0</v>
      </c>
      <c r="G7374" s="16" t="n">
        <v>3164.11</v>
      </c>
      <c r="H7374" s="16" t="n">
        <v>3164.11</v>
      </c>
    </row>
    <row r="7375" customFormat="false" ht="15" hidden="false" customHeight="true" outlineLevel="0" collapsed="false">
      <c r="A7375" s="1" t="s">
        <v>9839</v>
      </c>
      <c r="B7375" s="1" t="s">
        <v>284</v>
      </c>
      <c r="C7375" s="1" t="s">
        <v>3316</v>
      </c>
      <c r="D7375" s="1" t="s">
        <v>2028</v>
      </c>
      <c r="E7375" s="1" t="s">
        <v>2018</v>
      </c>
      <c r="F7375" s="16" t="n">
        <v>99</v>
      </c>
      <c r="G7375" s="16" t="n">
        <v>1425.51</v>
      </c>
      <c r="H7375" s="16" t="n">
        <v>1524.51</v>
      </c>
    </row>
    <row r="7376" customFormat="false" ht="15" hidden="false" customHeight="true" outlineLevel="0" collapsed="false">
      <c r="A7376" s="1" t="s">
        <v>9840</v>
      </c>
      <c r="B7376" s="1" t="s">
        <v>1806</v>
      </c>
      <c r="C7376" s="1" t="s">
        <v>2130</v>
      </c>
      <c r="D7376" s="1" t="s">
        <v>2021</v>
      </c>
      <c r="E7376" s="1" t="s">
        <v>2018</v>
      </c>
      <c r="F7376" s="16" t="n">
        <v>0</v>
      </c>
      <c r="G7376" s="16" t="n">
        <v>22640.55</v>
      </c>
      <c r="H7376" s="16" t="n">
        <v>22640.55</v>
      </c>
    </row>
    <row r="7377" customFormat="false" ht="15" hidden="false" customHeight="true" outlineLevel="0" collapsed="false">
      <c r="A7377" s="1" t="s">
        <v>9841</v>
      </c>
      <c r="B7377" s="1" t="s">
        <v>1115</v>
      </c>
      <c r="C7377" s="1" t="s">
        <v>307</v>
      </c>
      <c r="D7377" s="1" t="s">
        <v>2021</v>
      </c>
      <c r="E7377" s="1" t="s">
        <v>2018</v>
      </c>
      <c r="F7377" s="16" t="n">
        <v>0</v>
      </c>
      <c r="G7377" s="16" t="n">
        <v>4766.38</v>
      </c>
      <c r="H7377" s="16" t="n">
        <v>4766.38</v>
      </c>
    </row>
    <row r="7378" customFormat="false" ht="15" hidden="false" customHeight="true" outlineLevel="0" collapsed="false">
      <c r="A7378" s="1" t="s">
        <v>9842</v>
      </c>
      <c r="B7378" s="1" t="s">
        <v>1860</v>
      </c>
      <c r="C7378" s="1" t="s">
        <v>3891</v>
      </c>
      <c r="D7378" s="1" t="s">
        <v>2025</v>
      </c>
      <c r="E7378" s="1" t="s">
        <v>2018</v>
      </c>
      <c r="F7378" s="16" t="n">
        <v>99</v>
      </c>
      <c r="G7378" s="16" t="n">
        <v>482.17</v>
      </c>
      <c r="H7378" s="16" t="n">
        <v>581.17</v>
      </c>
    </row>
    <row r="7379" customFormat="false" ht="15" hidden="false" customHeight="true" outlineLevel="0" collapsed="false">
      <c r="A7379" s="1" t="s">
        <v>9843</v>
      </c>
      <c r="B7379" s="1" t="s">
        <v>1685</v>
      </c>
      <c r="C7379" s="1" t="s">
        <v>2440</v>
      </c>
      <c r="D7379" s="1" t="s">
        <v>2025</v>
      </c>
      <c r="E7379" s="1" t="s">
        <v>2045</v>
      </c>
      <c r="F7379" s="16" t="n">
        <v>0</v>
      </c>
      <c r="G7379" s="16" t="n">
        <v>13065.69</v>
      </c>
      <c r="H7379" s="16" t="n">
        <v>13065.69</v>
      </c>
    </row>
    <row r="7380" customFormat="false" ht="15" hidden="false" customHeight="true" outlineLevel="0" collapsed="false">
      <c r="A7380" s="1" t="s">
        <v>9844</v>
      </c>
      <c r="B7380" s="1" t="s">
        <v>1559</v>
      </c>
      <c r="C7380" s="1" t="s">
        <v>2452</v>
      </c>
      <c r="D7380" s="1" t="s">
        <v>2028</v>
      </c>
      <c r="E7380" s="1" t="s">
        <v>2018</v>
      </c>
      <c r="F7380" s="16" t="n">
        <v>79</v>
      </c>
      <c r="G7380" s="16" t="n">
        <v>1853.18</v>
      </c>
      <c r="H7380" s="16" t="n">
        <v>1932.18</v>
      </c>
    </row>
    <row r="7381" customFormat="false" ht="15" hidden="false" customHeight="true" outlineLevel="0" collapsed="false">
      <c r="A7381" s="1" t="s">
        <v>9845</v>
      </c>
      <c r="B7381" s="1" t="s">
        <v>1351</v>
      </c>
      <c r="C7381" s="1" t="s">
        <v>2027</v>
      </c>
      <c r="D7381" s="1" t="s">
        <v>2025</v>
      </c>
      <c r="E7381" s="1" t="s">
        <v>2018</v>
      </c>
      <c r="F7381" s="16" t="n">
        <v>49</v>
      </c>
      <c r="G7381" s="16" t="n">
        <v>2018.34</v>
      </c>
      <c r="H7381" s="16" t="n">
        <v>2067.34</v>
      </c>
    </row>
    <row r="7382" customFormat="false" ht="15" hidden="false" customHeight="true" outlineLevel="0" collapsed="false">
      <c r="A7382" s="1" t="s">
        <v>9846</v>
      </c>
      <c r="B7382" s="1" t="s">
        <v>920</v>
      </c>
      <c r="C7382" s="1" t="s">
        <v>2034</v>
      </c>
      <c r="D7382" s="1" t="s">
        <v>2017</v>
      </c>
      <c r="E7382" s="1" t="s">
        <v>2045</v>
      </c>
      <c r="F7382" s="16" t="n">
        <v>49</v>
      </c>
      <c r="G7382" s="16" t="n">
        <v>690.39</v>
      </c>
      <c r="H7382" s="16" t="n">
        <v>739.39</v>
      </c>
    </row>
    <row r="7383" customFormat="false" ht="15" hidden="false" customHeight="true" outlineLevel="0" collapsed="false">
      <c r="A7383" s="1" t="s">
        <v>9847</v>
      </c>
      <c r="B7383" s="1" t="s">
        <v>1193</v>
      </c>
      <c r="C7383" s="1" t="s">
        <v>2744</v>
      </c>
      <c r="D7383" s="1" t="s">
        <v>2017</v>
      </c>
      <c r="E7383" s="1" t="s">
        <v>2022</v>
      </c>
      <c r="F7383" s="16" t="n">
        <v>49</v>
      </c>
      <c r="G7383" s="16" t="n">
        <v>2320.07</v>
      </c>
      <c r="H7383" s="16" t="n">
        <v>2369.07</v>
      </c>
    </row>
    <row r="7384" customFormat="false" ht="15" hidden="false" customHeight="true" outlineLevel="0" collapsed="false">
      <c r="A7384" s="1" t="s">
        <v>9848</v>
      </c>
      <c r="B7384" s="1" t="s">
        <v>945</v>
      </c>
      <c r="C7384" s="1" t="s">
        <v>1144</v>
      </c>
      <c r="D7384" s="1" t="s">
        <v>2025</v>
      </c>
      <c r="E7384" s="1" t="s">
        <v>2022</v>
      </c>
      <c r="F7384" s="16" t="n">
        <v>0</v>
      </c>
      <c r="G7384" s="16" t="n">
        <v>3415.83</v>
      </c>
      <c r="H7384" s="16" t="n">
        <v>3415.83</v>
      </c>
    </row>
    <row r="7385" customFormat="false" ht="15" hidden="false" customHeight="true" outlineLevel="0" collapsed="false">
      <c r="A7385" s="1" t="s">
        <v>9849</v>
      </c>
      <c r="B7385" s="1" t="s">
        <v>512</v>
      </c>
      <c r="C7385" s="1" t="s">
        <v>2260</v>
      </c>
      <c r="D7385" s="1" t="s">
        <v>2021</v>
      </c>
      <c r="E7385" s="1" t="s">
        <v>2084</v>
      </c>
      <c r="F7385" s="16" t="n">
        <v>79</v>
      </c>
      <c r="G7385" s="16" t="n">
        <v>2142.79</v>
      </c>
      <c r="H7385" s="16" t="n">
        <v>2221.79</v>
      </c>
    </row>
    <row r="7386" customFormat="false" ht="15" hidden="false" customHeight="true" outlineLevel="0" collapsed="false">
      <c r="A7386" s="1" t="s">
        <v>9850</v>
      </c>
      <c r="B7386" s="1" t="s">
        <v>245</v>
      </c>
      <c r="C7386" s="1" t="s">
        <v>2845</v>
      </c>
      <c r="D7386" s="1" t="s">
        <v>2032</v>
      </c>
      <c r="E7386" s="1" t="s">
        <v>2022</v>
      </c>
      <c r="F7386" s="16" t="n">
        <v>0</v>
      </c>
      <c r="G7386" s="16" t="n">
        <v>12903.03</v>
      </c>
      <c r="H7386" s="16" t="n">
        <v>12903.03</v>
      </c>
    </row>
    <row r="7387" customFormat="false" ht="15" hidden="false" customHeight="true" outlineLevel="0" collapsed="false">
      <c r="A7387" s="1" t="s">
        <v>9851</v>
      </c>
      <c r="B7387" s="1" t="s">
        <v>666</v>
      </c>
      <c r="C7387" s="1" t="s">
        <v>3319</v>
      </c>
      <c r="D7387" s="1" t="s">
        <v>2017</v>
      </c>
      <c r="E7387" s="1" t="s">
        <v>2018</v>
      </c>
      <c r="F7387" s="16" t="n">
        <v>0</v>
      </c>
      <c r="G7387" s="16" t="n">
        <v>12522.92</v>
      </c>
      <c r="H7387" s="16" t="n">
        <v>12522.92</v>
      </c>
    </row>
    <row r="7388" customFormat="false" ht="15" hidden="false" customHeight="true" outlineLevel="0" collapsed="false">
      <c r="A7388" s="1" t="s">
        <v>9852</v>
      </c>
      <c r="B7388" s="1" t="s">
        <v>1879</v>
      </c>
      <c r="C7388" s="1" t="s">
        <v>892</v>
      </c>
      <c r="D7388" s="1" t="s">
        <v>2021</v>
      </c>
      <c r="E7388" s="1" t="s">
        <v>2018</v>
      </c>
      <c r="F7388" s="16" t="n">
        <v>0</v>
      </c>
      <c r="G7388" s="16" t="n">
        <v>6797.23</v>
      </c>
      <c r="H7388" s="16" t="n">
        <v>6797.23</v>
      </c>
    </row>
    <row r="7389" customFormat="false" ht="15" hidden="false" customHeight="true" outlineLevel="0" collapsed="false">
      <c r="A7389" s="1" t="s">
        <v>9853</v>
      </c>
      <c r="B7389" s="1" t="s">
        <v>1396</v>
      </c>
      <c r="C7389" s="1" t="s">
        <v>991</v>
      </c>
      <c r="D7389" s="1" t="s">
        <v>2017</v>
      </c>
      <c r="E7389" s="1" t="s">
        <v>2018</v>
      </c>
      <c r="F7389" s="16" t="n">
        <v>0</v>
      </c>
      <c r="G7389" s="16" t="n">
        <v>8123.47</v>
      </c>
      <c r="H7389" s="16" t="n">
        <v>8123.47</v>
      </c>
    </row>
    <row r="7390" customFormat="false" ht="15" hidden="false" customHeight="true" outlineLevel="0" collapsed="false">
      <c r="A7390" s="1" t="s">
        <v>9854</v>
      </c>
      <c r="B7390" s="1" t="s">
        <v>379</v>
      </c>
      <c r="C7390" s="1" t="s">
        <v>2067</v>
      </c>
      <c r="D7390" s="1" t="s">
        <v>2032</v>
      </c>
      <c r="E7390" s="1" t="s">
        <v>2018</v>
      </c>
      <c r="F7390" s="16" t="n">
        <v>79</v>
      </c>
      <c r="G7390" s="16" t="n">
        <v>1500.54</v>
      </c>
      <c r="H7390" s="16" t="n">
        <v>1579.54</v>
      </c>
    </row>
    <row r="7391" customFormat="false" ht="15" hidden="false" customHeight="true" outlineLevel="0" collapsed="false">
      <c r="A7391" s="1" t="s">
        <v>9855</v>
      </c>
      <c r="B7391" s="1" t="s">
        <v>325</v>
      </c>
      <c r="C7391" s="1" t="s">
        <v>426</v>
      </c>
      <c r="D7391" s="1" t="s">
        <v>2032</v>
      </c>
      <c r="E7391" s="1" t="s">
        <v>2018</v>
      </c>
      <c r="F7391" s="16" t="n">
        <v>0</v>
      </c>
      <c r="G7391" s="16" t="n">
        <v>13003.76</v>
      </c>
      <c r="H7391" s="16" t="n">
        <v>13003.76</v>
      </c>
    </row>
    <row r="7392" customFormat="false" ht="15" hidden="false" customHeight="true" outlineLevel="0" collapsed="false">
      <c r="A7392" s="1" t="s">
        <v>9856</v>
      </c>
      <c r="B7392" s="1" t="s">
        <v>1398</v>
      </c>
      <c r="C7392" s="1" t="s">
        <v>817</v>
      </c>
      <c r="D7392" s="1" t="s">
        <v>2025</v>
      </c>
      <c r="E7392" s="1" t="s">
        <v>2045</v>
      </c>
      <c r="F7392" s="16" t="n">
        <v>0</v>
      </c>
      <c r="G7392" s="16" t="n">
        <v>4736.62</v>
      </c>
      <c r="H7392" s="16" t="n">
        <v>4736.62</v>
      </c>
    </row>
    <row r="7393" customFormat="false" ht="15" hidden="false" customHeight="true" outlineLevel="0" collapsed="false">
      <c r="A7393" s="1" t="s">
        <v>9857</v>
      </c>
      <c r="B7393" s="1" t="s">
        <v>1375</v>
      </c>
      <c r="C7393" s="1" t="s">
        <v>629</v>
      </c>
      <c r="D7393" s="1" t="s">
        <v>2021</v>
      </c>
      <c r="E7393" s="1" t="s">
        <v>2018</v>
      </c>
      <c r="F7393" s="16" t="n">
        <v>0</v>
      </c>
      <c r="G7393" s="16" t="n">
        <v>5531.19</v>
      </c>
      <c r="H7393" s="16" t="n">
        <v>5531.19</v>
      </c>
    </row>
    <row r="7394" customFormat="false" ht="15" hidden="false" customHeight="true" outlineLevel="0" collapsed="false">
      <c r="A7394" s="1" t="s">
        <v>9858</v>
      </c>
      <c r="B7394" s="1" t="s">
        <v>1784</v>
      </c>
      <c r="C7394" s="1" t="s">
        <v>3521</v>
      </c>
      <c r="D7394" s="1" t="s">
        <v>2017</v>
      </c>
      <c r="E7394" s="1" t="s">
        <v>2018</v>
      </c>
      <c r="F7394" s="16" t="n">
        <v>0</v>
      </c>
      <c r="G7394" s="16" t="n">
        <v>3144.31</v>
      </c>
      <c r="H7394" s="16" t="n">
        <v>3144.31</v>
      </c>
    </row>
    <row r="7395" customFormat="false" ht="15" hidden="false" customHeight="true" outlineLevel="0" collapsed="false">
      <c r="A7395" s="1" t="s">
        <v>9859</v>
      </c>
      <c r="B7395" s="1" t="s">
        <v>973</v>
      </c>
      <c r="C7395" s="1" t="s">
        <v>2712</v>
      </c>
      <c r="D7395" s="1" t="s">
        <v>2017</v>
      </c>
      <c r="E7395" s="1" t="s">
        <v>2018</v>
      </c>
      <c r="F7395" s="16" t="n">
        <v>0</v>
      </c>
      <c r="G7395" s="16" t="n">
        <v>8964.9</v>
      </c>
      <c r="H7395" s="16" t="n">
        <v>8964.9</v>
      </c>
    </row>
    <row r="7396" customFormat="false" ht="15" hidden="false" customHeight="true" outlineLevel="0" collapsed="false">
      <c r="A7396" s="1" t="s">
        <v>9860</v>
      </c>
      <c r="B7396" s="1" t="s">
        <v>893</v>
      </c>
      <c r="C7396" s="1" t="s">
        <v>1162</v>
      </c>
      <c r="D7396" s="1" t="s">
        <v>2017</v>
      </c>
      <c r="E7396" s="1" t="s">
        <v>2018</v>
      </c>
      <c r="F7396" s="16" t="n">
        <v>79</v>
      </c>
      <c r="G7396" s="16" t="n">
        <v>1523.18</v>
      </c>
      <c r="H7396" s="16" t="n">
        <v>1602.18</v>
      </c>
    </row>
    <row r="7397" customFormat="false" ht="15" hidden="false" customHeight="true" outlineLevel="0" collapsed="false">
      <c r="A7397" s="1" t="s">
        <v>9861</v>
      </c>
      <c r="B7397" s="1" t="s">
        <v>1637</v>
      </c>
      <c r="C7397" s="1" t="s">
        <v>1097</v>
      </c>
      <c r="D7397" s="1" t="s">
        <v>2017</v>
      </c>
      <c r="E7397" s="1" t="s">
        <v>2084</v>
      </c>
      <c r="F7397" s="16" t="n">
        <v>0</v>
      </c>
      <c r="G7397" s="16" t="n">
        <v>11289.28</v>
      </c>
      <c r="H7397" s="16" t="n">
        <v>11289.28</v>
      </c>
    </row>
    <row r="7398" customFormat="false" ht="15" hidden="false" customHeight="true" outlineLevel="0" collapsed="false">
      <c r="A7398" s="1" t="s">
        <v>9862</v>
      </c>
      <c r="B7398" s="1" t="s">
        <v>1809</v>
      </c>
      <c r="C7398" s="1" t="s">
        <v>1374</v>
      </c>
      <c r="D7398" s="1" t="s">
        <v>2021</v>
      </c>
      <c r="E7398" s="1" t="s">
        <v>2018</v>
      </c>
      <c r="F7398" s="16" t="n">
        <v>0</v>
      </c>
      <c r="G7398" s="16" t="n">
        <v>4781.79</v>
      </c>
      <c r="H7398" s="16" t="n">
        <v>4781.79</v>
      </c>
    </row>
    <row r="7399" customFormat="false" ht="15" hidden="false" customHeight="true" outlineLevel="0" collapsed="false">
      <c r="A7399" s="1" t="s">
        <v>9863</v>
      </c>
      <c r="B7399" s="1" t="s">
        <v>1688</v>
      </c>
      <c r="C7399" s="1" t="s">
        <v>3085</v>
      </c>
      <c r="D7399" s="1" t="s">
        <v>2017</v>
      </c>
      <c r="E7399" s="1" t="s">
        <v>2018</v>
      </c>
      <c r="F7399" s="16" t="n">
        <v>0</v>
      </c>
      <c r="G7399" s="16" t="n">
        <v>16205.3</v>
      </c>
      <c r="H7399" s="16" t="n">
        <v>16205.3</v>
      </c>
    </row>
    <row r="7400" customFormat="false" ht="15" hidden="false" customHeight="true" outlineLevel="0" collapsed="false">
      <c r="A7400" s="1" t="s">
        <v>9864</v>
      </c>
      <c r="B7400" s="1" t="s">
        <v>1121</v>
      </c>
      <c r="C7400" s="1" t="s">
        <v>2170</v>
      </c>
      <c r="D7400" s="1" t="s">
        <v>2017</v>
      </c>
      <c r="E7400" s="1" t="s">
        <v>2018</v>
      </c>
      <c r="F7400" s="16" t="n">
        <v>0</v>
      </c>
      <c r="G7400" s="16" t="n">
        <v>6411.2</v>
      </c>
      <c r="H7400" s="16" t="n">
        <v>6411.2</v>
      </c>
    </row>
    <row r="7401" customFormat="false" ht="15" hidden="false" customHeight="true" outlineLevel="0" collapsed="false">
      <c r="A7401" s="1" t="s">
        <v>9865</v>
      </c>
      <c r="B7401" s="1" t="s">
        <v>1154</v>
      </c>
      <c r="C7401" s="1" t="s">
        <v>1484</v>
      </c>
      <c r="D7401" s="1" t="s">
        <v>2025</v>
      </c>
      <c r="E7401" s="1" t="s">
        <v>2018</v>
      </c>
      <c r="F7401" s="16" t="n">
        <v>0</v>
      </c>
      <c r="G7401" s="16" t="n">
        <v>3823.86</v>
      </c>
      <c r="H7401" s="16" t="n">
        <v>3823.86</v>
      </c>
    </row>
    <row r="7402" customFormat="false" ht="15" hidden="false" customHeight="true" outlineLevel="0" collapsed="false">
      <c r="A7402" s="1" t="s">
        <v>9866</v>
      </c>
      <c r="B7402" s="1" t="s">
        <v>1061</v>
      </c>
      <c r="C7402" s="1" t="s">
        <v>2089</v>
      </c>
      <c r="D7402" s="1" t="s">
        <v>2025</v>
      </c>
      <c r="E7402" s="1" t="s">
        <v>2018</v>
      </c>
      <c r="F7402" s="16" t="n">
        <v>0</v>
      </c>
      <c r="G7402" s="16" t="n">
        <v>18926.35</v>
      </c>
      <c r="H7402" s="16" t="n">
        <v>18926.35</v>
      </c>
    </row>
    <row r="7403" customFormat="false" ht="15" hidden="false" customHeight="true" outlineLevel="0" collapsed="false">
      <c r="A7403" s="1" t="s">
        <v>9867</v>
      </c>
      <c r="B7403" s="1" t="s">
        <v>1557</v>
      </c>
      <c r="C7403" s="1" t="s">
        <v>2574</v>
      </c>
      <c r="D7403" s="1" t="s">
        <v>2021</v>
      </c>
      <c r="E7403" s="1" t="s">
        <v>2018</v>
      </c>
      <c r="F7403" s="16" t="n">
        <v>49</v>
      </c>
      <c r="G7403" s="16" t="n">
        <v>1295.7</v>
      </c>
      <c r="H7403" s="16" t="n">
        <v>1344.7</v>
      </c>
    </row>
    <row r="7404" customFormat="false" ht="15" hidden="false" customHeight="true" outlineLevel="0" collapsed="false">
      <c r="A7404" s="1" t="s">
        <v>9868</v>
      </c>
      <c r="B7404" s="1" t="s">
        <v>763</v>
      </c>
      <c r="C7404" s="1" t="s">
        <v>3073</v>
      </c>
      <c r="D7404" s="1" t="s">
        <v>2025</v>
      </c>
      <c r="E7404" s="1" t="s">
        <v>2018</v>
      </c>
      <c r="F7404" s="16" t="n">
        <v>0</v>
      </c>
      <c r="G7404" s="16" t="n">
        <v>2925.45</v>
      </c>
      <c r="H7404" s="16" t="n">
        <v>2925.45</v>
      </c>
    </row>
    <row r="7405" customFormat="false" ht="15" hidden="false" customHeight="true" outlineLevel="0" collapsed="false">
      <c r="A7405" s="1" t="s">
        <v>9869</v>
      </c>
      <c r="B7405" s="1" t="s">
        <v>447</v>
      </c>
      <c r="C7405" s="1" t="s">
        <v>836</v>
      </c>
      <c r="D7405" s="1" t="s">
        <v>2021</v>
      </c>
      <c r="E7405" s="1" t="s">
        <v>2018</v>
      </c>
      <c r="F7405" s="16" t="n">
        <v>0</v>
      </c>
      <c r="G7405" s="16" t="n">
        <v>9828.24</v>
      </c>
      <c r="H7405" s="16" t="n">
        <v>9828.24</v>
      </c>
    </row>
    <row r="7406" customFormat="false" ht="15" hidden="false" customHeight="true" outlineLevel="0" collapsed="false">
      <c r="A7406" s="1" t="s">
        <v>9870</v>
      </c>
      <c r="B7406" s="1" t="s">
        <v>1405</v>
      </c>
      <c r="C7406" s="1" t="s">
        <v>3258</v>
      </c>
      <c r="D7406" s="1" t="s">
        <v>2025</v>
      </c>
      <c r="E7406" s="1" t="s">
        <v>2018</v>
      </c>
      <c r="F7406" s="16" t="n">
        <v>0</v>
      </c>
      <c r="G7406" s="16" t="n">
        <v>10622.64</v>
      </c>
      <c r="H7406" s="16" t="n">
        <v>10622.64</v>
      </c>
    </row>
    <row r="7407" customFormat="false" ht="15" hidden="false" customHeight="true" outlineLevel="0" collapsed="false">
      <c r="A7407" s="1" t="s">
        <v>9871</v>
      </c>
      <c r="B7407" s="1" t="s">
        <v>658</v>
      </c>
      <c r="C7407" s="1" t="s">
        <v>314</v>
      </c>
      <c r="D7407" s="1" t="s">
        <v>2025</v>
      </c>
      <c r="E7407" s="1" t="s">
        <v>2018</v>
      </c>
      <c r="F7407" s="16" t="n">
        <v>99</v>
      </c>
      <c r="G7407" s="16" t="n">
        <v>482.17</v>
      </c>
      <c r="H7407" s="16" t="n">
        <v>581.17</v>
      </c>
    </row>
    <row r="7408" customFormat="false" ht="15" hidden="false" customHeight="true" outlineLevel="0" collapsed="false">
      <c r="A7408" s="1" t="s">
        <v>9872</v>
      </c>
      <c r="B7408" s="1" t="s">
        <v>1816</v>
      </c>
      <c r="C7408" s="1" t="s">
        <v>4136</v>
      </c>
      <c r="D7408" s="1" t="s">
        <v>2021</v>
      </c>
      <c r="E7408" s="1" t="s">
        <v>2045</v>
      </c>
      <c r="F7408" s="16" t="n">
        <v>0</v>
      </c>
      <c r="G7408" s="16" t="n">
        <v>3528.35</v>
      </c>
      <c r="H7408" s="16" t="n">
        <v>3528.35</v>
      </c>
    </row>
    <row r="7409" customFormat="false" ht="15" hidden="false" customHeight="true" outlineLevel="0" collapsed="false">
      <c r="A7409" s="1" t="s">
        <v>9873</v>
      </c>
      <c r="B7409" s="1" t="s">
        <v>630</v>
      </c>
      <c r="C7409" s="1" t="s">
        <v>1162</v>
      </c>
      <c r="D7409" s="1" t="s">
        <v>2021</v>
      </c>
      <c r="E7409" s="1" t="s">
        <v>2018</v>
      </c>
      <c r="F7409" s="16" t="n">
        <v>0</v>
      </c>
      <c r="G7409" s="16" t="n">
        <v>4733.86</v>
      </c>
      <c r="H7409" s="16" t="n">
        <v>4733.86</v>
      </c>
    </row>
    <row r="7410" customFormat="false" ht="15" hidden="false" customHeight="true" outlineLevel="0" collapsed="false">
      <c r="A7410" s="1" t="s">
        <v>9874</v>
      </c>
      <c r="B7410" s="1" t="s">
        <v>465</v>
      </c>
      <c r="C7410" s="1" t="s">
        <v>2569</v>
      </c>
      <c r="D7410" s="1" t="s">
        <v>2017</v>
      </c>
      <c r="E7410" s="1" t="s">
        <v>2018</v>
      </c>
      <c r="F7410" s="16" t="n">
        <v>49</v>
      </c>
      <c r="G7410" s="16" t="n">
        <v>2333.57</v>
      </c>
      <c r="H7410" s="16" t="n">
        <v>2382.57</v>
      </c>
    </row>
    <row r="7411" customFormat="false" ht="15" hidden="false" customHeight="true" outlineLevel="0" collapsed="false">
      <c r="A7411" s="1" t="s">
        <v>9875</v>
      </c>
      <c r="B7411" s="1" t="s">
        <v>562</v>
      </c>
      <c r="C7411" s="1" t="s">
        <v>2302</v>
      </c>
      <c r="D7411" s="1" t="s">
        <v>2017</v>
      </c>
      <c r="E7411" s="1" t="s">
        <v>2018</v>
      </c>
      <c r="F7411" s="16" t="n">
        <v>0</v>
      </c>
      <c r="G7411" s="16" t="n">
        <v>5786.12</v>
      </c>
      <c r="H7411" s="16" t="n">
        <v>5786.12</v>
      </c>
    </row>
    <row r="7412" customFormat="false" ht="15" hidden="false" customHeight="true" outlineLevel="0" collapsed="false">
      <c r="A7412" s="1" t="s">
        <v>9876</v>
      </c>
      <c r="B7412" s="1" t="s">
        <v>711</v>
      </c>
      <c r="C7412" s="1" t="s">
        <v>226</v>
      </c>
      <c r="D7412" s="1" t="s">
        <v>2025</v>
      </c>
      <c r="E7412" s="1" t="s">
        <v>2018</v>
      </c>
      <c r="F7412" s="16" t="n">
        <v>0</v>
      </c>
      <c r="G7412" s="16" t="n">
        <v>5311.32</v>
      </c>
      <c r="H7412" s="16" t="n">
        <v>5311.32</v>
      </c>
    </row>
    <row r="7413" customFormat="false" ht="15" hidden="false" customHeight="true" outlineLevel="0" collapsed="false">
      <c r="A7413" s="1" t="s">
        <v>9877</v>
      </c>
      <c r="B7413" s="1" t="s">
        <v>1357</v>
      </c>
      <c r="C7413" s="1" t="s">
        <v>2827</v>
      </c>
      <c r="D7413" s="1" t="s">
        <v>2055</v>
      </c>
      <c r="E7413" s="1" t="s">
        <v>2018</v>
      </c>
      <c r="F7413" s="16" t="n">
        <v>0</v>
      </c>
      <c r="G7413" s="16" t="n">
        <v>5231.4</v>
      </c>
      <c r="H7413" s="16" t="n">
        <v>5231.4</v>
      </c>
    </row>
    <row r="7414" customFormat="false" ht="15" hidden="false" customHeight="true" outlineLevel="0" collapsed="false">
      <c r="A7414" s="1" t="s">
        <v>9878</v>
      </c>
      <c r="B7414" s="1" t="s">
        <v>1082</v>
      </c>
      <c r="C7414" s="1" t="s">
        <v>4089</v>
      </c>
      <c r="D7414" s="1" t="s">
        <v>2017</v>
      </c>
      <c r="E7414" s="1" t="s">
        <v>2018</v>
      </c>
      <c r="F7414" s="16" t="n">
        <v>0</v>
      </c>
      <c r="G7414" s="16" t="n">
        <v>9854.1</v>
      </c>
      <c r="H7414" s="16" t="n">
        <v>9854.1</v>
      </c>
    </row>
    <row r="7415" customFormat="false" ht="15" hidden="false" customHeight="true" outlineLevel="0" collapsed="false">
      <c r="A7415" s="1" t="s">
        <v>9879</v>
      </c>
      <c r="B7415" s="1" t="s">
        <v>1577</v>
      </c>
      <c r="C7415" s="1" t="s">
        <v>760</v>
      </c>
      <c r="D7415" s="1" t="s">
        <v>2025</v>
      </c>
      <c r="E7415" s="1" t="s">
        <v>2018</v>
      </c>
      <c r="F7415" s="16" t="n">
        <v>0</v>
      </c>
      <c r="G7415" s="16" t="n">
        <v>4694.46</v>
      </c>
      <c r="H7415" s="16" t="n">
        <v>4694.46</v>
      </c>
    </row>
    <row r="7416" customFormat="false" ht="15" hidden="false" customHeight="true" outlineLevel="0" collapsed="false">
      <c r="A7416" s="1" t="s">
        <v>9880</v>
      </c>
      <c r="B7416" s="1" t="s">
        <v>928</v>
      </c>
      <c r="C7416" s="1" t="s">
        <v>2499</v>
      </c>
      <c r="D7416" s="1" t="s">
        <v>2025</v>
      </c>
      <c r="E7416" s="1" t="s">
        <v>2022</v>
      </c>
      <c r="F7416" s="16" t="n">
        <v>0</v>
      </c>
      <c r="G7416" s="16" t="n">
        <v>3520.66</v>
      </c>
      <c r="H7416" s="16" t="n">
        <v>3520.66</v>
      </c>
    </row>
    <row r="7417" customFormat="false" ht="15" hidden="false" customHeight="true" outlineLevel="0" collapsed="false">
      <c r="A7417" s="1" t="s">
        <v>9881</v>
      </c>
      <c r="B7417" s="1" t="s">
        <v>1190</v>
      </c>
      <c r="C7417" s="1" t="s">
        <v>922</v>
      </c>
      <c r="D7417" s="1" t="s">
        <v>2025</v>
      </c>
      <c r="E7417" s="1" t="s">
        <v>2018</v>
      </c>
      <c r="F7417" s="16" t="n">
        <v>0</v>
      </c>
      <c r="G7417" s="16" t="n">
        <v>3340.76</v>
      </c>
      <c r="H7417" s="16" t="n">
        <v>3340.76</v>
      </c>
    </row>
    <row r="7418" customFormat="false" ht="15" hidden="false" customHeight="true" outlineLevel="0" collapsed="false">
      <c r="A7418" s="1" t="s">
        <v>9882</v>
      </c>
      <c r="B7418" s="1" t="s">
        <v>458</v>
      </c>
      <c r="C7418" s="1" t="s">
        <v>1033</v>
      </c>
      <c r="D7418" s="1" t="s">
        <v>2021</v>
      </c>
      <c r="E7418" s="1" t="s">
        <v>2018</v>
      </c>
      <c r="F7418" s="16" t="n">
        <v>0</v>
      </c>
      <c r="G7418" s="16" t="n">
        <v>5723.13</v>
      </c>
      <c r="H7418" s="16" t="n">
        <v>5723.13</v>
      </c>
    </row>
    <row r="7419" customFormat="false" ht="15" hidden="false" customHeight="true" outlineLevel="0" collapsed="false">
      <c r="A7419" s="1" t="s">
        <v>9883</v>
      </c>
      <c r="B7419" s="1" t="s">
        <v>1312</v>
      </c>
      <c r="C7419" s="1" t="s">
        <v>1615</v>
      </c>
      <c r="D7419" s="1" t="s">
        <v>2017</v>
      </c>
      <c r="E7419" s="1" t="s">
        <v>2018</v>
      </c>
      <c r="F7419" s="16" t="n">
        <v>0</v>
      </c>
      <c r="G7419" s="16" t="n">
        <v>6015.63</v>
      </c>
      <c r="H7419" s="16" t="n">
        <v>6015.63</v>
      </c>
    </row>
    <row r="7420" customFormat="false" ht="15" hidden="false" customHeight="true" outlineLevel="0" collapsed="false">
      <c r="A7420" s="1" t="s">
        <v>9884</v>
      </c>
      <c r="B7420" s="1" t="s">
        <v>1184</v>
      </c>
      <c r="C7420" s="1" t="s">
        <v>2671</v>
      </c>
      <c r="D7420" s="1" t="s">
        <v>2021</v>
      </c>
      <c r="E7420" s="1" t="s">
        <v>2018</v>
      </c>
      <c r="F7420" s="16" t="n">
        <v>79</v>
      </c>
      <c r="G7420" s="16" t="n">
        <v>1523.18</v>
      </c>
      <c r="H7420" s="16" t="n">
        <v>1602.18</v>
      </c>
    </row>
    <row r="7421" customFormat="false" ht="15" hidden="false" customHeight="true" outlineLevel="0" collapsed="false">
      <c r="A7421" s="1" t="s">
        <v>9885</v>
      </c>
      <c r="B7421" s="1" t="s">
        <v>245</v>
      </c>
      <c r="C7421" s="1" t="s">
        <v>2345</v>
      </c>
      <c r="D7421" s="1" t="s">
        <v>2017</v>
      </c>
      <c r="E7421" s="1" t="s">
        <v>2018</v>
      </c>
      <c r="F7421" s="16" t="n">
        <v>0</v>
      </c>
      <c r="G7421" s="16" t="n">
        <v>9569.57</v>
      </c>
      <c r="H7421" s="16" t="n">
        <v>9569.57</v>
      </c>
    </row>
    <row r="7422" customFormat="false" ht="15" hidden="false" customHeight="true" outlineLevel="0" collapsed="false">
      <c r="A7422" s="1" t="s">
        <v>9886</v>
      </c>
      <c r="B7422" s="1" t="s">
        <v>752</v>
      </c>
      <c r="C7422" s="1" t="s">
        <v>2288</v>
      </c>
      <c r="D7422" s="1" t="s">
        <v>2025</v>
      </c>
      <c r="E7422" s="1" t="s">
        <v>2018</v>
      </c>
      <c r="F7422" s="16" t="n">
        <v>0</v>
      </c>
      <c r="G7422" s="16" t="n">
        <v>5298.36</v>
      </c>
      <c r="H7422" s="16" t="n">
        <v>5298.36</v>
      </c>
    </row>
    <row r="7423" customFormat="false" ht="15" hidden="false" customHeight="true" outlineLevel="0" collapsed="false">
      <c r="A7423" s="1" t="s">
        <v>9887</v>
      </c>
      <c r="B7423" s="1" t="s">
        <v>171</v>
      </c>
      <c r="C7423" s="1" t="s">
        <v>2652</v>
      </c>
      <c r="D7423" s="1" t="s">
        <v>2025</v>
      </c>
      <c r="E7423" s="1" t="s">
        <v>2018</v>
      </c>
      <c r="F7423" s="16" t="n">
        <v>0</v>
      </c>
      <c r="G7423" s="16" t="n">
        <v>11447.07</v>
      </c>
      <c r="H7423" s="16" t="n">
        <v>11447.07</v>
      </c>
    </row>
    <row r="7424" customFormat="false" ht="15" hidden="false" customHeight="true" outlineLevel="0" collapsed="false">
      <c r="A7424" s="1" t="s">
        <v>9888</v>
      </c>
      <c r="B7424" s="1" t="s">
        <v>1228</v>
      </c>
      <c r="C7424" s="1" t="s">
        <v>3018</v>
      </c>
      <c r="D7424" s="1" t="s">
        <v>2021</v>
      </c>
      <c r="E7424" s="1" t="s">
        <v>2018</v>
      </c>
      <c r="F7424" s="16" t="n">
        <v>0</v>
      </c>
      <c r="G7424" s="16" t="n">
        <v>10018.67</v>
      </c>
      <c r="H7424" s="16" t="n">
        <v>10018.67</v>
      </c>
    </row>
    <row r="7425" customFormat="false" ht="15" hidden="false" customHeight="true" outlineLevel="0" collapsed="false">
      <c r="A7425" s="1" t="s">
        <v>9889</v>
      </c>
      <c r="B7425" s="1" t="s">
        <v>1198</v>
      </c>
      <c r="C7425" s="1" t="s">
        <v>826</v>
      </c>
      <c r="D7425" s="1" t="s">
        <v>2021</v>
      </c>
      <c r="E7425" s="1" t="s">
        <v>2018</v>
      </c>
      <c r="F7425" s="16" t="n">
        <v>0</v>
      </c>
      <c r="G7425" s="16" t="n">
        <v>4822.74</v>
      </c>
      <c r="H7425" s="16" t="n">
        <v>4822.74</v>
      </c>
    </row>
    <row r="7426" customFormat="false" ht="15" hidden="false" customHeight="true" outlineLevel="0" collapsed="false">
      <c r="A7426" s="1" t="s">
        <v>9890</v>
      </c>
      <c r="B7426" s="1" t="s">
        <v>1052</v>
      </c>
      <c r="C7426" s="1" t="s">
        <v>2733</v>
      </c>
      <c r="D7426" s="1" t="s">
        <v>2025</v>
      </c>
      <c r="E7426" s="1" t="s">
        <v>2018</v>
      </c>
      <c r="F7426" s="16" t="n">
        <v>0</v>
      </c>
      <c r="G7426" s="16" t="n">
        <v>9086.07</v>
      </c>
      <c r="H7426" s="16" t="n">
        <v>9086.07</v>
      </c>
    </row>
    <row r="7427" customFormat="false" ht="15" hidden="false" customHeight="true" outlineLevel="0" collapsed="false">
      <c r="A7427" s="1" t="s">
        <v>9891</v>
      </c>
      <c r="B7427" s="1" t="s">
        <v>1437</v>
      </c>
      <c r="C7427" s="1" t="s">
        <v>3371</v>
      </c>
      <c r="D7427" s="1" t="s">
        <v>2025</v>
      </c>
      <c r="E7427" s="1" t="s">
        <v>2022</v>
      </c>
      <c r="F7427" s="16" t="n">
        <v>0</v>
      </c>
      <c r="G7427" s="16" t="n">
        <v>16475.21</v>
      </c>
      <c r="H7427" s="16" t="n">
        <v>16475.21</v>
      </c>
    </row>
    <row r="7428" customFormat="false" ht="15" hidden="false" customHeight="true" outlineLevel="0" collapsed="false">
      <c r="A7428" s="1" t="s">
        <v>9892</v>
      </c>
      <c r="B7428" s="1" t="s">
        <v>1656</v>
      </c>
      <c r="C7428" s="1" t="s">
        <v>1636</v>
      </c>
      <c r="D7428" s="1" t="s">
        <v>2055</v>
      </c>
      <c r="E7428" s="1" t="s">
        <v>2045</v>
      </c>
      <c r="F7428" s="16" t="n">
        <v>49</v>
      </c>
      <c r="G7428" s="16" t="n">
        <v>862.99</v>
      </c>
      <c r="H7428" s="16" t="n">
        <v>911.99</v>
      </c>
    </row>
    <row r="7429" customFormat="false" ht="15" hidden="false" customHeight="true" outlineLevel="0" collapsed="false">
      <c r="A7429" s="1" t="s">
        <v>9893</v>
      </c>
      <c r="B7429" s="1" t="s">
        <v>830</v>
      </c>
      <c r="C7429" s="1" t="s">
        <v>1057</v>
      </c>
      <c r="D7429" s="1" t="s">
        <v>2017</v>
      </c>
      <c r="E7429" s="1" t="s">
        <v>2018</v>
      </c>
      <c r="F7429" s="16" t="n">
        <v>99</v>
      </c>
      <c r="G7429" s="16" t="n">
        <v>280.03</v>
      </c>
      <c r="H7429" s="16" t="n">
        <v>379.03</v>
      </c>
    </row>
    <row r="7430" customFormat="false" ht="15" hidden="false" customHeight="true" outlineLevel="0" collapsed="false">
      <c r="A7430" s="1" t="s">
        <v>9894</v>
      </c>
      <c r="B7430" s="1" t="s">
        <v>1688</v>
      </c>
      <c r="C7430" s="1" t="s">
        <v>1259</v>
      </c>
      <c r="D7430" s="1" t="s">
        <v>2025</v>
      </c>
      <c r="E7430" s="1" t="s">
        <v>2018</v>
      </c>
      <c r="F7430" s="16" t="n">
        <v>0</v>
      </c>
      <c r="G7430" s="16" t="n">
        <v>21279.17</v>
      </c>
      <c r="H7430" s="16" t="n">
        <v>21279.17</v>
      </c>
    </row>
    <row r="7431" customFormat="false" ht="15" hidden="false" customHeight="true" outlineLevel="0" collapsed="false">
      <c r="A7431" s="1" t="s">
        <v>9895</v>
      </c>
      <c r="B7431" s="1" t="s">
        <v>1747</v>
      </c>
      <c r="C7431" s="1" t="s">
        <v>1174</v>
      </c>
      <c r="D7431" s="1" t="s">
        <v>2017</v>
      </c>
      <c r="E7431" s="1" t="s">
        <v>2018</v>
      </c>
      <c r="F7431" s="16" t="n">
        <v>0</v>
      </c>
      <c r="G7431" s="16" t="n">
        <v>2868.35</v>
      </c>
      <c r="H7431" s="16" t="n">
        <v>2868.35</v>
      </c>
    </row>
    <row r="7432" customFormat="false" ht="15" hidden="false" customHeight="true" outlineLevel="0" collapsed="false">
      <c r="A7432" s="1" t="s">
        <v>9896</v>
      </c>
      <c r="B7432" s="1" t="s">
        <v>1551</v>
      </c>
      <c r="C7432" s="1" t="s">
        <v>1667</v>
      </c>
      <c r="D7432" s="1" t="s">
        <v>2025</v>
      </c>
      <c r="E7432" s="1" t="s">
        <v>2018</v>
      </c>
      <c r="F7432" s="16" t="n">
        <v>0</v>
      </c>
      <c r="G7432" s="16" t="n">
        <v>22043.16</v>
      </c>
      <c r="H7432" s="16" t="n">
        <v>22043.16</v>
      </c>
    </row>
    <row r="7433" customFormat="false" ht="15" hidden="false" customHeight="true" outlineLevel="0" collapsed="false">
      <c r="A7433" s="1" t="s">
        <v>9897</v>
      </c>
      <c r="B7433" s="1" t="s">
        <v>1782</v>
      </c>
      <c r="C7433" s="1" t="s">
        <v>2177</v>
      </c>
      <c r="D7433" s="1" t="s">
        <v>2025</v>
      </c>
      <c r="E7433" s="1" t="s">
        <v>2018</v>
      </c>
      <c r="F7433" s="16" t="n">
        <v>49</v>
      </c>
      <c r="G7433" s="16" t="n">
        <v>2169.21</v>
      </c>
      <c r="H7433" s="16" t="n">
        <v>2218.21</v>
      </c>
    </row>
    <row r="7434" customFormat="false" ht="15" hidden="false" customHeight="true" outlineLevel="0" collapsed="false">
      <c r="A7434" s="1" t="s">
        <v>9898</v>
      </c>
      <c r="B7434" s="1" t="s">
        <v>401</v>
      </c>
      <c r="C7434" s="1" t="s">
        <v>1171</v>
      </c>
      <c r="D7434" s="1" t="s">
        <v>2021</v>
      </c>
      <c r="E7434" s="1" t="s">
        <v>2018</v>
      </c>
      <c r="F7434" s="16" t="n">
        <v>99</v>
      </c>
      <c r="G7434" s="16" t="n">
        <v>1500.54</v>
      </c>
      <c r="H7434" s="16" t="n">
        <v>1599.54</v>
      </c>
    </row>
    <row r="7435" customFormat="false" ht="15" hidden="false" customHeight="true" outlineLevel="0" collapsed="false">
      <c r="A7435" s="1" t="s">
        <v>9899</v>
      </c>
      <c r="B7435" s="1" t="s">
        <v>1871</v>
      </c>
      <c r="C7435" s="1" t="s">
        <v>2222</v>
      </c>
      <c r="D7435" s="1" t="s">
        <v>2028</v>
      </c>
      <c r="E7435" s="1" t="s">
        <v>2018</v>
      </c>
      <c r="F7435" s="16" t="n">
        <v>99</v>
      </c>
      <c r="G7435" s="16" t="n">
        <v>311.15</v>
      </c>
      <c r="H7435" s="16" t="n">
        <v>410.15</v>
      </c>
    </row>
    <row r="7436" customFormat="false" ht="15" hidden="false" customHeight="true" outlineLevel="0" collapsed="false">
      <c r="A7436" s="1" t="s">
        <v>9900</v>
      </c>
      <c r="B7436" s="1" t="s">
        <v>668</v>
      </c>
      <c r="C7436" s="1" t="s">
        <v>1556</v>
      </c>
      <c r="D7436" s="1" t="s">
        <v>2017</v>
      </c>
      <c r="E7436" s="1" t="s">
        <v>2018</v>
      </c>
      <c r="F7436" s="16" t="n">
        <v>79</v>
      </c>
      <c r="G7436" s="16" t="n">
        <v>2398.35</v>
      </c>
      <c r="H7436" s="16" t="n">
        <v>2477.35</v>
      </c>
    </row>
    <row r="7437" customFormat="false" ht="15" hidden="false" customHeight="true" outlineLevel="0" collapsed="false">
      <c r="A7437" s="1" t="s">
        <v>9901</v>
      </c>
      <c r="B7437" s="1" t="s">
        <v>447</v>
      </c>
      <c r="C7437" s="1" t="s">
        <v>2211</v>
      </c>
      <c r="D7437" s="1" t="s">
        <v>2025</v>
      </c>
      <c r="E7437" s="1" t="s">
        <v>2018</v>
      </c>
      <c r="F7437" s="16" t="n">
        <v>99</v>
      </c>
      <c r="G7437" s="16" t="n">
        <v>1293.61</v>
      </c>
      <c r="H7437" s="16" t="n">
        <v>1392.61</v>
      </c>
    </row>
    <row r="7438" customFormat="false" ht="15" hidden="false" customHeight="true" outlineLevel="0" collapsed="false">
      <c r="A7438" s="1" t="s">
        <v>9902</v>
      </c>
      <c r="B7438" s="1" t="s">
        <v>979</v>
      </c>
      <c r="C7438" s="1" t="s">
        <v>1216</v>
      </c>
      <c r="D7438" s="1" t="s">
        <v>2055</v>
      </c>
      <c r="E7438" s="1" t="s">
        <v>2018</v>
      </c>
      <c r="F7438" s="16" t="n">
        <v>0</v>
      </c>
      <c r="G7438" s="16" t="n">
        <v>17123.95</v>
      </c>
      <c r="H7438" s="16" t="n">
        <v>17123.95</v>
      </c>
    </row>
    <row r="7439" customFormat="false" ht="15" hidden="false" customHeight="true" outlineLevel="0" collapsed="false">
      <c r="A7439" s="1" t="s">
        <v>9903</v>
      </c>
      <c r="B7439" s="1" t="s">
        <v>1844</v>
      </c>
      <c r="C7439" s="1" t="s">
        <v>1553</v>
      </c>
      <c r="D7439" s="1" t="s">
        <v>2021</v>
      </c>
      <c r="E7439" s="1" t="s">
        <v>2018</v>
      </c>
      <c r="F7439" s="16" t="n">
        <v>0</v>
      </c>
      <c r="G7439" s="16" t="n">
        <v>10113.52</v>
      </c>
      <c r="H7439" s="16" t="n">
        <v>10113.52</v>
      </c>
    </row>
    <row r="7440" customFormat="false" ht="15" hidden="false" customHeight="true" outlineLevel="0" collapsed="false">
      <c r="A7440" s="1" t="s">
        <v>9904</v>
      </c>
      <c r="B7440" s="1" t="s">
        <v>1375</v>
      </c>
      <c r="C7440" s="1" t="s">
        <v>2275</v>
      </c>
      <c r="D7440" s="1" t="s">
        <v>2032</v>
      </c>
      <c r="E7440" s="1" t="s">
        <v>2018</v>
      </c>
      <c r="F7440" s="16" t="n">
        <v>0</v>
      </c>
      <c r="G7440" s="16" t="n">
        <v>10865.79</v>
      </c>
      <c r="H7440" s="16" t="n">
        <v>10865.79</v>
      </c>
    </row>
    <row r="7441" customFormat="false" ht="15" hidden="false" customHeight="true" outlineLevel="0" collapsed="false">
      <c r="A7441" s="1" t="s">
        <v>9905</v>
      </c>
      <c r="B7441" s="1" t="s">
        <v>1540</v>
      </c>
      <c r="C7441" s="1" t="s">
        <v>572</v>
      </c>
      <c r="D7441" s="1" t="s">
        <v>2017</v>
      </c>
      <c r="E7441" s="1" t="s">
        <v>2084</v>
      </c>
      <c r="F7441" s="16" t="n">
        <v>0</v>
      </c>
      <c r="G7441" s="16" t="n">
        <v>3485.69</v>
      </c>
      <c r="H7441" s="16" t="n">
        <v>3485.69</v>
      </c>
    </row>
    <row r="7442" customFormat="false" ht="15" hidden="false" customHeight="true" outlineLevel="0" collapsed="false">
      <c r="A7442" s="1" t="s">
        <v>9906</v>
      </c>
      <c r="B7442" s="1" t="s">
        <v>1319</v>
      </c>
      <c r="C7442" s="1" t="s">
        <v>2396</v>
      </c>
      <c r="D7442" s="1" t="s">
        <v>2017</v>
      </c>
      <c r="E7442" s="1" t="s">
        <v>2018</v>
      </c>
      <c r="F7442" s="16" t="n">
        <v>0</v>
      </c>
      <c r="G7442" s="16" t="n">
        <v>16720.18</v>
      </c>
      <c r="H7442" s="16" t="n">
        <v>16720.18</v>
      </c>
    </row>
    <row r="7443" customFormat="false" ht="15" hidden="false" customHeight="true" outlineLevel="0" collapsed="false">
      <c r="A7443" s="1" t="s">
        <v>9907</v>
      </c>
      <c r="B7443" s="1" t="s">
        <v>447</v>
      </c>
      <c r="C7443" s="1" t="s">
        <v>2403</v>
      </c>
      <c r="D7443" s="1" t="s">
        <v>2025</v>
      </c>
      <c r="E7443" s="1" t="s">
        <v>2018</v>
      </c>
      <c r="F7443" s="16" t="n">
        <v>0</v>
      </c>
      <c r="G7443" s="16" t="n">
        <v>4412.24</v>
      </c>
      <c r="H7443" s="16" t="n">
        <v>4412.24</v>
      </c>
    </row>
    <row r="7444" customFormat="false" ht="15" hidden="false" customHeight="true" outlineLevel="0" collapsed="false">
      <c r="A7444" s="1" t="s">
        <v>9908</v>
      </c>
      <c r="B7444" s="1" t="s">
        <v>1241</v>
      </c>
      <c r="C7444" s="1" t="s">
        <v>1000</v>
      </c>
      <c r="D7444" s="1" t="s">
        <v>2025</v>
      </c>
      <c r="E7444" s="1" t="s">
        <v>2018</v>
      </c>
      <c r="F7444" s="16" t="n">
        <v>49</v>
      </c>
      <c r="G7444" s="16" t="n">
        <v>1301.86</v>
      </c>
      <c r="H7444" s="16" t="n">
        <v>1350.86</v>
      </c>
    </row>
    <row r="7445" customFormat="false" ht="15" hidden="false" customHeight="true" outlineLevel="0" collapsed="false">
      <c r="A7445" s="1" t="s">
        <v>9909</v>
      </c>
      <c r="B7445" s="1" t="s">
        <v>1135</v>
      </c>
      <c r="C7445" s="1" t="s">
        <v>3429</v>
      </c>
      <c r="D7445" s="1" t="s">
        <v>2025</v>
      </c>
      <c r="E7445" s="1" t="s">
        <v>2018</v>
      </c>
      <c r="F7445" s="16" t="n">
        <v>0</v>
      </c>
      <c r="G7445" s="16" t="n">
        <v>11371.12</v>
      </c>
      <c r="H7445" s="16" t="n">
        <v>11371.12</v>
      </c>
    </row>
    <row r="7446" customFormat="false" ht="15" hidden="false" customHeight="true" outlineLevel="0" collapsed="false">
      <c r="A7446" s="1" t="s">
        <v>9910</v>
      </c>
      <c r="B7446" s="1" t="s">
        <v>1731</v>
      </c>
      <c r="C7446" s="1" t="s">
        <v>2398</v>
      </c>
      <c r="D7446" s="1" t="s">
        <v>2025</v>
      </c>
      <c r="E7446" s="1" t="s">
        <v>2018</v>
      </c>
      <c r="F7446" s="16" t="n">
        <v>99</v>
      </c>
      <c r="G7446" s="16" t="n">
        <v>712.76</v>
      </c>
      <c r="H7446" s="16" t="n">
        <v>811.76</v>
      </c>
    </row>
    <row r="7447" customFormat="false" ht="15" hidden="false" customHeight="true" outlineLevel="0" collapsed="false">
      <c r="A7447" s="1" t="s">
        <v>9911</v>
      </c>
      <c r="B7447" s="1" t="s">
        <v>458</v>
      </c>
      <c r="C7447" s="1" t="s">
        <v>1797</v>
      </c>
      <c r="D7447" s="1" t="s">
        <v>2017</v>
      </c>
      <c r="E7447" s="1" t="s">
        <v>2018</v>
      </c>
      <c r="F7447" s="16" t="n">
        <v>49</v>
      </c>
      <c r="G7447" s="16" t="n">
        <v>1154.1</v>
      </c>
      <c r="H7447" s="16" t="n">
        <v>1203.1</v>
      </c>
    </row>
    <row r="7448" customFormat="false" ht="15" hidden="false" customHeight="true" outlineLevel="0" collapsed="false">
      <c r="A7448" s="1" t="s">
        <v>9912</v>
      </c>
      <c r="B7448" s="1" t="s">
        <v>411</v>
      </c>
      <c r="C7448" s="1" t="s">
        <v>2716</v>
      </c>
      <c r="D7448" s="1" t="s">
        <v>2021</v>
      </c>
      <c r="E7448" s="1" t="s">
        <v>2018</v>
      </c>
      <c r="F7448" s="16" t="n">
        <v>0</v>
      </c>
      <c r="G7448" s="16" t="n">
        <v>18701.09</v>
      </c>
      <c r="H7448" s="16" t="n">
        <v>18701.09</v>
      </c>
    </row>
    <row r="7449" customFormat="false" ht="15" hidden="false" customHeight="true" outlineLevel="0" collapsed="false">
      <c r="A7449" s="1" t="s">
        <v>9913</v>
      </c>
      <c r="B7449" s="1" t="s">
        <v>1069</v>
      </c>
      <c r="C7449" s="1" t="s">
        <v>460</v>
      </c>
      <c r="D7449" s="1" t="s">
        <v>2032</v>
      </c>
      <c r="E7449" s="1" t="s">
        <v>2018</v>
      </c>
      <c r="F7449" s="16" t="n">
        <v>0</v>
      </c>
      <c r="G7449" s="16" t="n">
        <v>2784.16</v>
      </c>
      <c r="H7449" s="16" t="n">
        <v>2784.16</v>
      </c>
    </row>
    <row r="7450" customFormat="false" ht="15" hidden="false" customHeight="true" outlineLevel="0" collapsed="false">
      <c r="A7450" s="1" t="s">
        <v>9914</v>
      </c>
      <c r="B7450" s="1" t="s">
        <v>827</v>
      </c>
      <c r="C7450" s="1" t="s">
        <v>2948</v>
      </c>
      <c r="D7450" s="1" t="s">
        <v>2021</v>
      </c>
      <c r="E7450" s="1" t="s">
        <v>2018</v>
      </c>
      <c r="F7450" s="16" t="n">
        <v>0</v>
      </c>
      <c r="G7450" s="16" t="n">
        <v>12929.04</v>
      </c>
      <c r="H7450" s="16" t="n">
        <v>12929.04</v>
      </c>
    </row>
    <row r="7451" customFormat="false" ht="15" hidden="false" customHeight="true" outlineLevel="0" collapsed="false">
      <c r="A7451" s="1" t="s">
        <v>9915</v>
      </c>
      <c r="B7451" s="1" t="s">
        <v>968</v>
      </c>
      <c r="C7451" s="1" t="s">
        <v>1539</v>
      </c>
      <c r="D7451" s="1" t="s">
        <v>2017</v>
      </c>
      <c r="E7451" s="1" t="s">
        <v>2084</v>
      </c>
      <c r="F7451" s="16" t="n">
        <v>0</v>
      </c>
      <c r="G7451" s="16" t="n">
        <v>7751.09</v>
      </c>
      <c r="H7451" s="16" t="n">
        <v>7751.09</v>
      </c>
    </row>
    <row r="7452" customFormat="false" ht="15" hidden="false" customHeight="true" outlineLevel="0" collapsed="false">
      <c r="A7452" s="1" t="s">
        <v>9916</v>
      </c>
      <c r="B7452" s="1" t="s">
        <v>1642</v>
      </c>
      <c r="C7452" s="1" t="s">
        <v>2437</v>
      </c>
      <c r="D7452" s="1" t="s">
        <v>2017</v>
      </c>
      <c r="E7452" s="1" t="s">
        <v>2045</v>
      </c>
      <c r="F7452" s="16" t="n">
        <v>0</v>
      </c>
      <c r="G7452" s="16" t="n">
        <v>18555.11</v>
      </c>
      <c r="H7452" s="16" t="n">
        <v>18555.11</v>
      </c>
    </row>
    <row r="7453" customFormat="false" ht="15" hidden="false" customHeight="true" outlineLevel="0" collapsed="false">
      <c r="A7453" s="1" t="s">
        <v>9917</v>
      </c>
      <c r="B7453" s="1" t="s">
        <v>1263</v>
      </c>
      <c r="C7453" s="1" t="s">
        <v>2323</v>
      </c>
      <c r="D7453" s="1" t="s">
        <v>2032</v>
      </c>
      <c r="E7453" s="1" t="s">
        <v>2018</v>
      </c>
      <c r="F7453" s="16" t="n">
        <v>0</v>
      </c>
      <c r="G7453" s="16" t="n">
        <v>6919.36</v>
      </c>
      <c r="H7453" s="16" t="n">
        <v>6919.36</v>
      </c>
    </row>
    <row r="7454" customFormat="false" ht="15" hidden="false" customHeight="true" outlineLevel="0" collapsed="false">
      <c r="A7454" s="1" t="s">
        <v>9918</v>
      </c>
      <c r="B7454" s="1" t="s">
        <v>1437</v>
      </c>
      <c r="C7454" s="1" t="s">
        <v>2920</v>
      </c>
      <c r="D7454" s="1" t="s">
        <v>2021</v>
      </c>
      <c r="E7454" s="1" t="s">
        <v>2018</v>
      </c>
      <c r="F7454" s="16" t="n">
        <v>49</v>
      </c>
      <c r="G7454" s="16" t="n">
        <v>2432.66</v>
      </c>
      <c r="H7454" s="16" t="n">
        <v>2481.66</v>
      </c>
    </row>
    <row r="7455" customFormat="false" ht="15" hidden="false" customHeight="true" outlineLevel="0" collapsed="false">
      <c r="A7455" s="1" t="s">
        <v>9919</v>
      </c>
      <c r="B7455" s="1" t="s">
        <v>963</v>
      </c>
      <c r="C7455" s="1" t="s">
        <v>542</v>
      </c>
      <c r="D7455" s="1" t="s">
        <v>2017</v>
      </c>
      <c r="E7455" s="1" t="s">
        <v>2018</v>
      </c>
      <c r="F7455" s="16" t="n">
        <v>0</v>
      </c>
      <c r="G7455" s="16" t="n">
        <v>6461.09</v>
      </c>
      <c r="H7455" s="16" t="n">
        <v>6461.09</v>
      </c>
    </row>
    <row r="7456" customFormat="false" ht="15" hidden="false" customHeight="true" outlineLevel="0" collapsed="false">
      <c r="A7456" s="1" t="s">
        <v>9920</v>
      </c>
      <c r="B7456" s="1" t="s">
        <v>1562</v>
      </c>
      <c r="C7456" s="1" t="s">
        <v>3453</v>
      </c>
      <c r="D7456" s="1" t="s">
        <v>2025</v>
      </c>
      <c r="E7456" s="1" t="s">
        <v>2018</v>
      </c>
      <c r="F7456" s="16" t="n">
        <v>79</v>
      </c>
      <c r="G7456" s="16" t="n">
        <v>2278.43</v>
      </c>
      <c r="H7456" s="16" t="n">
        <v>2357.43</v>
      </c>
    </row>
    <row r="7457" customFormat="false" ht="15" hidden="false" customHeight="true" outlineLevel="0" collapsed="false">
      <c r="A7457" s="1" t="s">
        <v>9921</v>
      </c>
      <c r="B7457" s="1" t="s">
        <v>818</v>
      </c>
      <c r="C7457" s="1" t="s">
        <v>384</v>
      </c>
      <c r="D7457" s="1" t="s">
        <v>2017</v>
      </c>
      <c r="E7457" s="1" t="s">
        <v>2084</v>
      </c>
      <c r="F7457" s="16" t="n">
        <v>79</v>
      </c>
      <c r="G7457" s="16" t="n">
        <v>750.27</v>
      </c>
      <c r="H7457" s="16" t="n">
        <v>829.27</v>
      </c>
    </row>
    <row r="7458" customFormat="false" ht="15" hidden="false" customHeight="true" outlineLevel="0" collapsed="false">
      <c r="A7458" s="1" t="s">
        <v>9922</v>
      </c>
      <c r="B7458" s="1" t="s">
        <v>1897</v>
      </c>
      <c r="C7458" s="1" t="s">
        <v>2168</v>
      </c>
      <c r="D7458" s="1" t="s">
        <v>2032</v>
      </c>
      <c r="E7458" s="1" t="s">
        <v>2018</v>
      </c>
      <c r="F7458" s="16" t="n">
        <v>99</v>
      </c>
      <c r="G7458" s="16" t="n">
        <v>264.48</v>
      </c>
      <c r="H7458" s="16" t="n">
        <v>363.48</v>
      </c>
    </row>
    <row r="7459" customFormat="false" ht="15" hidden="false" customHeight="true" outlineLevel="0" collapsed="false">
      <c r="A7459" s="1" t="s">
        <v>9923</v>
      </c>
      <c r="B7459" s="1" t="s">
        <v>1806</v>
      </c>
      <c r="C7459" s="1" t="s">
        <v>3193</v>
      </c>
      <c r="D7459" s="1" t="s">
        <v>2032</v>
      </c>
      <c r="E7459" s="1" t="s">
        <v>2018</v>
      </c>
      <c r="F7459" s="16" t="n">
        <v>79</v>
      </c>
      <c r="G7459" s="16" t="n">
        <v>2374.52</v>
      </c>
      <c r="H7459" s="16" t="n">
        <v>2453.52</v>
      </c>
    </row>
    <row r="7460" customFormat="false" ht="15" hidden="false" customHeight="true" outlineLevel="0" collapsed="false">
      <c r="A7460" s="1" t="s">
        <v>9924</v>
      </c>
      <c r="B7460" s="1" t="s">
        <v>818</v>
      </c>
      <c r="C7460" s="1" t="s">
        <v>2712</v>
      </c>
      <c r="D7460" s="1" t="s">
        <v>2032</v>
      </c>
      <c r="E7460" s="1" t="s">
        <v>2018</v>
      </c>
      <c r="F7460" s="16" t="n">
        <v>0</v>
      </c>
      <c r="G7460" s="16" t="n">
        <v>8789.49</v>
      </c>
      <c r="H7460" s="16" t="n">
        <v>8789.49</v>
      </c>
    </row>
    <row r="7461" customFormat="false" ht="15" hidden="false" customHeight="true" outlineLevel="0" collapsed="false">
      <c r="A7461" s="1" t="s">
        <v>9925</v>
      </c>
      <c r="B7461" s="1" t="s">
        <v>1522</v>
      </c>
      <c r="C7461" s="1" t="s">
        <v>2665</v>
      </c>
      <c r="D7461" s="1" t="s">
        <v>2025</v>
      </c>
      <c r="E7461" s="1" t="s">
        <v>2018</v>
      </c>
      <c r="F7461" s="16" t="n">
        <v>0</v>
      </c>
      <c r="G7461" s="16" t="n">
        <v>5652.2</v>
      </c>
      <c r="H7461" s="16" t="n">
        <v>5652.2</v>
      </c>
    </row>
    <row r="7462" customFormat="false" ht="15" hidden="false" customHeight="true" outlineLevel="0" collapsed="false">
      <c r="A7462" s="1" t="s">
        <v>9926</v>
      </c>
      <c r="B7462" s="1" t="s">
        <v>1375</v>
      </c>
      <c r="C7462" s="1" t="s">
        <v>2086</v>
      </c>
      <c r="D7462" s="1" t="s">
        <v>2025</v>
      </c>
      <c r="E7462" s="1" t="s">
        <v>2018</v>
      </c>
      <c r="F7462" s="16" t="n">
        <v>0</v>
      </c>
      <c r="G7462" s="16" t="n">
        <v>23768.89</v>
      </c>
      <c r="H7462" s="16" t="n">
        <v>23768.89</v>
      </c>
    </row>
    <row r="7463" customFormat="false" ht="15" hidden="false" customHeight="true" outlineLevel="0" collapsed="false">
      <c r="A7463" s="1" t="s">
        <v>9927</v>
      </c>
      <c r="B7463" s="1" t="s">
        <v>1639</v>
      </c>
      <c r="C7463" s="1" t="s">
        <v>3719</v>
      </c>
      <c r="D7463" s="1" t="s">
        <v>2025</v>
      </c>
      <c r="E7463" s="1" t="s">
        <v>2018</v>
      </c>
      <c r="F7463" s="16" t="n">
        <v>0</v>
      </c>
      <c r="G7463" s="16" t="n">
        <v>5709.57</v>
      </c>
      <c r="H7463" s="16" t="n">
        <v>5709.57</v>
      </c>
    </row>
    <row r="7464" customFormat="false" ht="15" hidden="false" customHeight="true" outlineLevel="0" collapsed="false">
      <c r="A7464" s="1" t="s">
        <v>9928</v>
      </c>
      <c r="B7464" s="1" t="s">
        <v>1160</v>
      </c>
      <c r="C7464" s="1" t="s">
        <v>2177</v>
      </c>
      <c r="D7464" s="1" t="s">
        <v>2017</v>
      </c>
      <c r="E7464" s="1" t="s">
        <v>2018</v>
      </c>
      <c r="F7464" s="16" t="n">
        <v>0</v>
      </c>
      <c r="G7464" s="16" t="n">
        <v>9577.4</v>
      </c>
      <c r="H7464" s="16" t="n">
        <v>9577.4</v>
      </c>
    </row>
    <row r="7465" customFormat="false" ht="15" hidden="false" customHeight="true" outlineLevel="0" collapsed="false">
      <c r="A7465" s="1" t="s">
        <v>9929</v>
      </c>
      <c r="B7465" s="1" t="s">
        <v>1411</v>
      </c>
      <c r="C7465" s="1" t="s">
        <v>3443</v>
      </c>
      <c r="D7465" s="1" t="s">
        <v>2017</v>
      </c>
      <c r="E7465" s="1" t="s">
        <v>2045</v>
      </c>
      <c r="F7465" s="16" t="n">
        <v>0</v>
      </c>
      <c r="G7465" s="16" t="n">
        <v>4077.2</v>
      </c>
      <c r="H7465" s="16" t="n">
        <v>4077.2</v>
      </c>
    </row>
    <row r="7466" customFormat="false" ht="15" hidden="false" customHeight="true" outlineLevel="0" collapsed="false">
      <c r="A7466" s="1" t="s">
        <v>9930</v>
      </c>
      <c r="B7466" s="1" t="s">
        <v>806</v>
      </c>
      <c r="C7466" s="1" t="s">
        <v>1708</v>
      </c>
      <c r="D7466" s="1" t="s">
        <v>2025</v>
      </c>
      <c r="E7466" s="1" t="s">
        <v>2018</v>
      </c>
      <c r="F7466" s="16" t="n">
        <v>0</v>
      </c>
      <c r="G7466" s="16" t="n">
        <v>6931.38</v>
      </c>
      <c r="H7466" s="16" t="n">
        <v>6931.38</v>
      </c>
    </row>
    <row r="7467" customFormat="false" ht="15" hidden="false" customHeight="true" outlineLevel="0" collapsed="false">
      <c r="A7467" s="1" t="s">
        <v>9931</v>
      </c>
      <c r="B7467" s="1" t="s">
        <v>1844</v>
      </c>
      <c r="C7467" s="1" t="s">
        <v>314</v>
      </c>
      <c r="D7467" s="1" t="s">
        <v>2021</v>
      </c>
      <c r="E7467" s="1" t="s">
        <v>2018</v>
      </c>
      <c r="F7467" s="16" t="n">
        <v>0</v>
      </c>
      <c r="G7467" s="16" t="n">
        <v>8579.82</v>
      </c>
      <c r="H7467" s="16" t="n">
        <v>8579.82</v>
      </c>
    </row>
    <row r="7468" customFormat="false" ht="15" hidden="false" customHeight="true" outlineLevel="0" collapsed="false">
      <c r="A7468" s="1" t="s">
        <v>9932</v>
      </c>
      <c r="B7468" s="1" t="s">
        <v>726</v>
      </c>
      <c r="C7468" s="1" t="s">
        <v>1386</v>
      </c>
      <c r="D7468" s="1" t="s">
        <v>2025</v>
      </c>
      <c r="E7468" s="1" t="s">
        <v>2018</v>
      </c>
      <c r="F7468" s="16" t="n">
        <v>79</v>
      </c>
      <c r="G7468" s="16" t="n">
        <v>1516.34</v>
      </c>
      <c r="H7468" s="16" t="n">
        <v>1595.34</v>
      </c>
    </row>
    <row r="7469" customFormat="false" ht="15" hidden="false" customHeight="true" outlineLevel="0" collapsed="false">
      <c r="A7469" s="1" t="s">
        <v>9933</v>
      </c>
      <c r="B7469" s="1" t="s">
        <v>458</v>
      </c>
      <c r="C7469" s="1" t="s">
        <v>490</v>
      </c>
      <c r="D7469" s="1" t="s">
        <v>2055</v>
      </c>
      <c r="E7469" s="1" t="s">
        <v>2018</v>
      </c>
      <c r="F7469" s="16" t="n">
        <v>99</v>
      </c>
      <c r="G7469" s="16" t="n">
        <v>1121.4</v>
      </c>
      <c r="H7469" s="16" t="n">
        <v>1220.4</v>
      </c>
    </row>
    <row r="7470" customFormat="false" ht="15" hidden="false" customHeight="true" outlineLevel="0" collapsed="false">
      <c r="A7470" s="1" t="s">
        <v>9934</v>
      </c>
      <c r="B7470" s="1" t="s">
        <v>1580</v>
      </c>
      <c r="C7470" s="1" t="s">
        <v>5405</v>
      </c>
      <c r="D7470" s="1" t="s">
        <v>2017</v>
      </c>
      <c r="E7470" s="1" t="s">
        <v>2018</v>
      </c>
      <c r="F7470" s="16" t="n">
        <v>79</v>
      </c>
      <c r="G7470" s="16" t="n">
        <v>2303.65</v>
      </c>
      <c r="H7470" s="16" t="n">
        <v>2382.65</v>
      </c>
    </row>
    <row r="7471" customFormat="false" ht="15" hidden="false" customHeight="true" outlineLevel="0" collapsed="false">
      <c r="A7471" s="1" t="s">
        <v>9935</v>
      </c>
      <c r="B7471" s="1" t="s">
        <v>401</v>
      </c>
      <c r="C7471" s="1" t="s">
        <v>354</v>
      </c>
      <c r="D7471" s="1" t="s">
        <v>2017</v>
      </c>
      <c r="E7471" s="1" t="s">
        <v>2018</v>
      </c>
      <c r="F7471" s="16" t="n">
        <v>0</v>
      </c>
      <c r="G7471" s="16" t="n">
        <v>34576.24</v>
      </c>
      <c r="H7471" s="16" t="n">
        <v>34576.24</v>
      </c>
    </row>
    <row r="7472" customFormat="false" ht="15" hidden="false" customHeight="true" outlineLevel="0" collapsed="false">
      <c r="A7472" s="1" t="s">
        <v>9936</v>
      </c>
      <c r="B7472" s="1" t="s">
        <v>1071</v>
      </c>
      <c r="C7472" s="1" t="s">
        <v>2546</v>
      </c>
      <c r="D7472" s="1" t="s">
        <v>2025</v>
      </c>
      <c r="E7472" s="1" t="s">
        <v>2018</v>
      </c>
      <c r="F7472" s="16" t="n">
        <v>99</v>
      </c>
      <c r="G7472" s="16" t="n">
        <v>1350.49</v>
      </c>
      <c r="H7472" s="16" t="n">
        <v>1449.49</v>
      </c>
    </row>
    <row r="7473" customFormat="false" ht="15" hidden="false" customHeight="true" outlineLevel="0" collapsed="false">
      <c r="A7473" s="1" t="s">
        <v>9937</v>
      </c>
      <c r="B7473" s="1" t="s">
        <v>1440</v>
      </c>
      <c r="C7473" s="1" t="s">
        <v>2574</v>
      </c>
      <c r="D7473" s="1" t="s">
        <v>2055</v>
      </c>
      <c r="E7473" s="1" t="s">
        <v>2018</v>
      </c>
      <c r="F7473" s="16" t="n">
        <v>49</v>
      </c>
      <c r="G7473" s="16" t="n">
        <v>1913.19</v>
      </c>
      <c r="H7473" s="16" t="n">
        <v>1962.19</v>
      </c>
    </row>
    <row r="7474" customFormat="false" ht="15" hidden="false" customHeight="true" outlineLevel="0" collapsed="false">
      <c r="A7474" s="1" t="s">
        <v>9938</v>
      </c>
      <c r="B7474" s="1" t="s">
        <v>1400</v>
      </c>
      <c r="C7474" s="1" t="s">
        <v>3450</v>
      </c>
      <c r="D7474" s="1" t="s">
        <v>2055</v>
      </c>
      <c r="E7474" s="1" t="s">
        <v>2018</v>
      </c>
      <c r="F7474" s="16" t="n">
        <v>0</v>
      </c>
      <c r="G7474" s="16" t="n">
        <v>11137.91</v>
      </c>
      <c r="H7474" s="16" t="n">
        <v>11137.91</v>
      </c>
    </row>
    <row r="7475" customFormat="false" ht="15" hidden="false" customHeight="true" outlineLevel="0" collapsed="false">
      <c r="A7475" s="1" t="s">
        <v>9939</v>
      </c>
      <c r="B7475" s="1" t="s">
        <v>1557</v>
      </c>
      <c r="C7475" s="1" t="s">
        <v>2241</v>
      </c>
      <c r="D7475" s="1" t="s">
        <v>2032</v>
      </c>
      <c r="E7475" s="1" t="s">
        <v>2022</v>
      </c>
      <c r="F7475" s="16" t="n">
        <v>79</v>
      </c>
      <c r="G7475" s="16" t="n">
        <v>591.85</v>
      </c>
      <c r="H7475" s="16" t="n">
        <v>670.85</v>
      </c>
    </row>
    <row r="7476" customFormat="false" ht="15" hidden="false" customHeight="true" outlineLevel="0" collapsed="false">
      <c r="A7476" s="1" t="s">
        <v>9940</v>
      </c>
      <c r="B7476" s="1" t="s">
        <v>1522</v>
      </c>
      <c r="C7476" s="1" t="s">
        <v>2260</v>
      </c>
      <c r="D7476" s="1" t="s">
        <v>2055</v>
      </c>
      <c r="E7476" s="1" t="s">
        <v>2018</v>
      </c>
      <c r="F7476" s="16" t="n">
        <v>79</v>
      </c>
      <c r="G7476" s="16" t="n">
        <v>856.33</v>
      </c>
      <c r="H7476" s="16" t="n">
        <v>935.33</v>
      </c>
    </row>
    <row r="7477" customFormat="false" ht="15" hidden="false" customHeight="true" outlineLevel="0" collapsed="false">
      <c r="A7477" s="1" t="s">
        <v>9941</v>
      </c>
      <c r="B7477" s="1" t="s">
        <v>1250</v>
      </c>
      <c r="C7477" s="1" t="s">
        <v>2539</v>
      </c>
      <c r="D7477" s="1" t="s">
        <v>2032</v>
      </c>
      <c r="E7477" s="1" t="s">
        <v>2018</v>
      </c>
      <c r="F7477" s="16" t="n">
        <v>0</v>
      </c>
      <c r="G7477" s="16" t="n">
        <v>5863.96</v>
      </c>
      <c r="H7477" s="16" t="n">
        <v>5863.96</v>
      </c>
    </row>
    <row r="7478" customFormat="false" ht="15" hidden="false" customHeight="true" outlineLevel="0" collapsed="false">
      <c r="A7478" s="1" t="s">
        <v>9942</v>
      </c>
      <c r="B7478" s="1" t="s">
        <v>1858</v>
      </c>
      <c r="C7478" s="1" t="s">
        <v>2502</v>
      </c>
      <c r="D7478" s="1" t="s">
        <v>2028</v>
      </c>
      <c r="E7478" s="1" t="s">
        <v>2018</v>
      </c>
      <c r="F7478" s="16" t="n">
        <v>79</v>
      </c>
      <c r="G7478" s="16" t="n">
        <v>433.95</v>
      </c>
      <c r="H7478" s="16" t="n">
        <v>512.95</v>
      </c>
    </row>
    <row r="7479" customFormat="false" ht="15" hidden="false" customHeight="true" outlineLevel="0" collapsed="false">
      <c r="A7479" s="1" t="s">
        <v>9943</v>
      </c>
      <c r="B7479" s="1" t="s">
        <v>514</v>
      </c>
      <c r="C7479" s="1" t="s">
        <v>2163</v>
      </c>
      <c r="D7479" s="1" t="s">
        <v>2055</v>
      </c>
      <c r="E7479" s="1" t="s">
        <v>2018</v>
      </c>
      <c r="F7479" s="16" t="n">
        <v>0</v>
      </c>
      <c r="G7479" s="16" t="n">
        <v>6455.47</v>
      </c>
      <c r="H7479" s="16" t="n">
        <v>6455.47</v>
      </c>
    </row>
    <row r="7480" customFormat="false" ht="15" hidden="false" customHeight="true" outlineLevel="0" collapsed="false">
      <c r="A7480" s="1" t="s">
        <v>9944</v>
      </c>
      <c r="B7480" s="1" t="s">
        <v>1228</v>
      </c>
      <c r="C7480" s="1" t="s">
        <v>3699</v>
      </c>
      <c r="D7480" s="1" t="s">
        <v>2017</v>
      </c>
      <c r="E7480" s="1" t="s">
        <v>2084</v>
      </c>
      <c r="F7480" s="16" t="n">
        <v>0</v>
      </c>
      <c r="G7480" s="16" t="n">
        <v>11382.34</v>
      </c>
      <c r="H7480" s="16" t="n">
        <v>11382.34</v>
      </c>
    </row>
    <row r="7481" customFormat="false" ht="15" hidden="false" customHeight="true" outlineLevel="0" collapsed="false">
      <c r="A7481" s="1" t="s">
        <v>9945</v>
      </c>
      <c r="B7481" s="1" t="s">
        <v>752</v>
      </c>
      <c r="C7481" s="1" t="s">
        <v>3469</v>
      </c>
      <c r="D7481" s="1" t="s">
        <v>2021</v>
      </c>
      <c r="E7481" s="1" t="s">
        <v>2018</v>
      </c>
      <c r="F7481" s="16" t="n">
        <v>0</v>
      </c>
      <c r="G7481" s="16" t="n">
        <v>6074.95</v>
      </c>
      <c r="H7481" s="16" t="n">
        <v>6074.95</v>
      </c>
    </row>
    <row r="7482" customFormat="false" ht="15" hidden="false" customHeight="true" outlineLevel="0" collapsed="false">
      <c r="A7482" s="1" t="s">
        <v>9946</v>
      </c>
      <c r="B7482" s="1" t="s">
        <v>367</v>
      </c>
      <c r="C7482" s="1" t="s">
        <v>1573</v>
      </c>
      <c r="D7482" s="1" t="s">
        <v>2028</v>
      </c>
      <c r="E7482" s="1" t="s">
        <v>2045</v>
      </c>
      <c r="F7482" s="16" t="n">
        <v>0</v>
      </c>
      <c r="G7482" s="16" t="n">
        <v>39069.03</v>
      </c>
      <c r="H7482" s="16" t="n">
        <v>39069.03</v>
      </c>
    </row>
    <row r="7483" customFormat="false" ht="15" hidden="false" customHeight="true" outlineLevel="0" collapsed="false">
      <c r="A7483" s="1" t="s">
        <v>9947</v>
      </c>
      <c r="B7483" s="1" t="s">
        <v>1647</v>
      </c>
      <c r="C7483" s="1" t="s">
        <v>2561</v>
      </c>
      <c r="D7483" s="1" t="s">
        <v>2017</v>
      </c>
      <c r="E7483" s="1" t="s">
        <v>2018</v>
      </c>
      <c r="F7483" s="16" t="n">
        <v>0</v>
      </c>
      <c r="G7483" s="16" t="n">
        <v>4796.7</v>
      </c>
      <c r="H7483" s="16" t="n">
        <v>4796.7</v>
      </c>
    </row>
    <row r="7484" customFormat="false" ht="15" hidden="false" customHeight="true" outlineLevel="0" collapsed="false">
      <c r="A7484" s="1" t="s">
        <v>9948</v>
      </c>
      <c r="B7484" s="1" t="s">
        <v>1145</v>
      </c>
      <c r="C7484" s="1" t="s">
        <v>2263</v>
      </c>
      <c r="D7484" s="1" t="s">
        <v>2028</v>
      </c>
      <c r="E7484" s="1" t="s">
        <v>2018</v>
      </c>
      <c r="F7484" s="16" t="n">
        <v>0</v>
      </c>
      <c r="G7484" s="16" t="n">
        <v>3472.05</v>
      </c>
      <c r="H7484" s="16" t="n">
        <v>3472.05</v>
      </c>
    </row>
    <row r="7485" customFormat="false" ht="15" hidden="false" customHeight="true" outlineLevel="0" collapsed="false">
      <c r="A7485" s="1" t="s">
        <v>9949</v>
      </c>
      <c r="B7485" s="1" t="s">
        <v>1758</v>
      </c>
      <c r="C7485" s="1" t="s">
        <v>1262</v>
      </c>
      <c r="D7485" s="1" t="s">
        <v>2021</v>
      </c>
      <c r="E7485" s="1" t="s">
        <v>2018</v>
      </c>
      <c r="F7485" s="16" t="n">
        <v>0</v>
      </c>
      <c r="G7485" s="16" t="n">
        <v>5698.85</v>
      </c>
      <c r="H7485" s="16" t="n">
        <v>5698.85</v>
      </c>
    </row>
    <row r="7486" customFormat="false" ht="15" hidden="false" customHeight="true" outlineLevel="0" collapsed="false">
      <c r="A7486" s="1" t="s">
        <v>9950</v>
      </c>
      <c r="B7486" s="1" t="s">
        <v>1263</v>
      </c>
      <c r="C7486" s="1" t="s">
        <v>1655</v>
      </c>
      <c r="D7486" s="1" t="s">
        <v>2021</v>
      </c>
      <c r="E7486" s="1" t="s">
        <v>2018</v>
      </c>
      <c r="F7486" s="16" t="n">
        <v>0</v>
      </c>
      <c r="G7486" s="16" t="n">
        <v>17127.72</v>
      </c>
      <c r="H7486" s="16" t="n">
        <v>17127.72</v>
      </c>
    </row>
    <row r="7487" customFormat="false" ht="15" hidden="false" customHeight="true" outlineLevel="0" collapsed="false">
      <c r="A7487" s="1" t="s">
        <v>9951</v>
      </c>
      <c r="B7487" s="1" t="s">
        <v>915</v>
      </c>
      <c r="C7487" s="1" t="s">
        <v>4115</v>
      </c>
      <c r="D7487" s="1" t="s">
        <v>2021</v>
      </c>
      <c r="E7487" s="1" t="s">
        <v>2018</v>
      </c>
      <c r="F7487" s="16" t="n">
        <v>0</v>
      </c>
      <c r="G7487" s="16" t="n">
        <v>6893.37</v>
      </c>
      <c r="H7487" s="16" t="n">
        <v>6893.37</v>
      </c>
    </row>
    <row r="7488" customFormat="false" ht="15" hidden="false" customHeight="true" outlineLevel="0" collapsed="false">
      <c r="A7488" s="1" t="s">
        <v>9952</v>
      </c>
      <c r="B7488" s="1" t="s">
        <v>830</v>
      </c>
      <c r="C7488" s="1" t="s">
        <v>2358</v>
      </c>
      <c r="D7488" s="1" t="s">
        <v>2055</v>
      </c>
      <c r="E7488" s="1" t="s">
        <v>2018</v>
      </c>
      <c r="F7488" s="16" t="n">
        <v>0</v>
      </c>
      <c r="G7488" s="16" t="n">
        <v>12956.57</v>
      </c>
      <c r="H7488" s="16" t="n">
        <v>12956.57</v>
      </c>
    </row>
    <row r="7489" customFormat="false" ht="15" hidden="false" customHeight="true" outlineLevel="0" collapsed="false">
      <c r="A7489" s="1" t="s">
        <v>9953</v>
      </c>
      <c r="B7489" s="1" t="s">
        <v>1473</v>
      </c>
      <c r="C7489" s="1" t="s">
        <v>776</v>
      </c>
      <c r="D7489" s="1" t="s">
        <v>2021</v>
      </c>
      <c r="E7489" s="1" t="s">
        <v>2018</v>
      </c>
      <c r="F7489" s="16" t="n">
        <v>99</v>
      </c>
      <c r="G7489" s="16" t="n">
        <v>1335.85</v>
      </c>
      <c r="H7489" s="16" t="n">
        <v>1434.85</v>
      </c>
    </row>
    <row r="7490" customFormat="false" ht="15" hidden="false" customHeight="true" outlineLevel="0" collapsed="false">
      <c r="A7490" s="1" t="s">
        <v>9954</v>
      </c>
      <c r="B7490" s="1" t="s">
        <v>1844</v>
      </c>
      <c r="C7490" s="1" t="s">
        <v>673</v>
      </c>
      <c r="D7490" s="1" t="s">
        <v>2021</v>
      </c>
      <c r="E7490" s="1" t="s">
        <v>2018</v>
      </c>
      <c r="F7490" s="16" t="n">
        <v>0</v>
      </c>
      <c r="G7490" s="16" t="n">
        <v>2977.53</v>
      </c>
      <c r="H7490" s="16" t="n">
        <v>2977.53</v>
      </c>
    </row>
    <row r="7491" customFormat="false" ht="15" hidden="false" customHeight="true" outlineLevel="0" collapsed="false">
      <c r="A7491" s="1" t="s">
        <v>9955</v>
      </c>
      <c r="B7491" s="1" t="s">
        <v>227</v>
      </c>
      <c r="C7491" s="1" t="s">
        <v>1156</v>
      </c>
      <c r="D7491" s="1" t="s">
        <v>2021</v>
      </c>
      <c r="E7491" s="1" t="s">
        <v>2018</v>
      </c>
      <c r="F7491" s="16" t="n">
        <v>49</v>
      </c>
      <c r="G7491" s="16" t="n">
        <v>2374.52</v>
      </c>
      <c r="H7491" s="16" t="n">
        <v>2423.52</v>
      </c>
    </row>
    <row r="7492" customFormat="false" ht="15" hidden="false" customHeight="true" outlineLevel="0" collapsed="false">
      <c r="A7492" s="1" t="s">
        <v>9956</v>
      </c>
      <c r="B7492" s="1" t="s">
        <v>1104</v>
      </c>
      <c r="C7492" s="1" t="s">
        <v>1054</v>
      </c>
      <c r="D7492" s="1" t="s">
        <v>2017</v>
      </c>
      <c r="E7492" s="1" t="s">
        <v>2018</v>
      </c>
      <c r="F7492" s="16" t="n">
        <v>49</v>
      </c>
      <c r="G7492" s="16" t="n">
        <v>1294.06</v>
      </c>
      <c r="H7492" s="16" t="n">
        <v>1343.06</v>
      </c>
    </row>
    <row r="7493" customFormat="false" ht="15" hidden="false" customHeight="true" outlineLevel="0" collapsed="false">
      <c r="A7493" s="1" t="s">
        <v>9957</v>
      </c>
      <c r="B7493" s="1" t="s">
        <v>315</v>
      </c>
      <c r="C7493" s="1" t="s">
        <v>2747</v>
      </c>
      <c r="D7493" s="1" t="s">
        <v>2017</v>
      </c>
      <c r="E7493" s="1" t="s">
        <v>2018</v>
      </c>
      <c r="F7493" s="16" t="n">
        <v>79</v>
      </c>
      <c r="G7493" s="16" t="n">
        <v>311.15</v>
      </c>
      <c r="H7493" s="16" t="n">
        <v>390.15</v>
      </c>
    </row>
    <row r="7494" customFormat="false" ht="15" hidden="false" customHeight="true" outlineLevel="0" collapsed="false">
      <c r="A7494" s="1" t="s">
        <v>9958</v>
      </c>
      <c r="B7494" s="1" t="s">
        <v>1005</v>
      </c>
      <c r="C7494" s="1" t="s">
        <v>1007</v>
      </c>
      <c r="D7494" s="1" t="s">
        <v>2021</v>
      </c>
      <c r="E7494" s="1" t="s">
        <v>2018</v>
      </c>
      <c r="F7494" s="16" t="n">
        <v>49</v>
      </c>
      <c r="G7494" s="16" t="n">
        <v>1157.41</v>
      </c>
      <c r="H7494" s="16" t="n">
        <v>1206.41</v>
      </c>
    </row>
    <row r="7495" customFormat="false" ht="15" hidden="false" customHeight="true" outlineLevel="0" collapsed="false">
      <c r="A7495" s="1" t="s">
        <v>9959</v>
      </c>
      <c r="B7495" s="1" t="s">
        <v>1400</v>
      </c>
      <c r="C7495" s="1" t="s">
        <v>4327</v>
      </c>
      <c r="D7495" s="1" t="s">
        <v>2025</v>
      </c>
      <c r="E7495" s="1" t="s">
        <v>2018</v>
      </c>
      <c r="F7495" s="16" t="n">
        <v>0</v>
      </c>
      <c r="G7495" s="16" t="n">
        <v>4870.54</v>
      </c>
      <c r="H7495" s="16" t="n">
        <v>4870.54</v>
      </c>
    </row>
    <row r="7496" customFormat="false" ht="15" hidden="false" customHeight="true" outlineLevel="0" collapsed="false">
      <c r="A7496" s="1" t="s">
        <v>9960</v>
      </c>
      <c r="B7496" s="1" t="s">
        <v>1017</v>
      </c>
      <c r="C7496" s="1" t="s">
        <v>892</v>
      </c>
      <c r="D7496" s="1" t="s">
        <v>2028</v>
      </c>
      <c r="E7496" s="1" t="s">
        <v>2018</v>
      </c>
      <c r="F7496" s="16" t="n">
        <v>0</v>
      </c>
      <c r="G7496" s="16" t="n">
        <v>10528.26</v>
      </c>
      <c r="H7496" s="16" t="n">
        <v>10528.26</v>
      </c>
    </row>
    <row r="7497" customFormat="false" ht="15" hidden="false" customHeight="true" outlineLevel="0" collapsed="false">
      <c r="A7497" s="1" t="s">
        <v>9961</v>
      </c>
      <c r="B7497" s="1" t="s">
        <v>1375</v>
      </c>
      <c r="C7497" s="1" t="s">
        <v>508</v>
      </c>
      <c r="D7497" s="1" t="s">
        <v>2032</v>
      </c>
      <c r="E7497" s="1" t="s">
        <v>2045</v>
      </c>
      <c r="F7497" s="16" t="n">
        <v>0</v>
      </c>
      <c r="G7497" s="16" t="n">
        <v>12774.89</v>
      </c>
      <c r="H7497" s="16" t="n">
        <v>12774.89</v>
      </c>
    </row>
    <row r="7498" customFormat="false" ht="15" hidden="false" customHeight="true" outlineLevel="0" collapsed="false">
      <c r="A7498" s="1" t="s">
        <v>9962</v>
      </c>
      <c r="B7498" s="1" t="s">
        <v>630</v>
      </c>
      <c r="C7498" s="1" t="s">
        <v>2034</v>
      </c>
      <c r="D7498" s="1" t="s">
        <v>2025</v>
      </c>
      <c r="E7498" s="1" t="s">
        <v>2018</v>
      </c>
      <c r="F7498" s="16" t="n">
        <v>0</v>
      </c>
      <c r="G7498" s="16" t="n">
        <v>11884.88</v>
      </c>
      <c r="H7498" s="16" t="n">
        <v>11884.88</v>
      </c>
    </row>
    <row r="7499" customFormat="false" ht="15" hidden="false" customHeight="true" outlineLevel="0" collapsed="false">
      <c r="A7499" s="1" t="s">
        <v>9963</v>
      </c>
      <c r="B7499" s="1" t="s">
        <v>304</v>
      </c>
      <c r="C7499" s="1" t="s">
        <v>2396</v>
      </c>
      <c r="D7499" s="1" t="s">
        <v>2025</v>
      </c>
      <c r="E7499" s="1" t="s">
        <v>2018</v>
      </c>
      <c r="F7499" s="16" t="n">
        <v>79</v>
      </c>
      <c r="G7499" s="16" t="n">
        <v>433.95</v>
      </c>
      <c r="H7499" s="16" t="n">
        <v>512.95</v>
      </c>
    </row>
    <row r="7500" customFormat="false" ht="15" hidden="false" customHeight="true" outlineLevel="0" collapsed="false">
      <c r="A7500" s="1" t="s">
        <v>9964</v>
      </c>
      <c r="B7500" s="1" t="s">
        <v>1025</v>
      </c>
      <c r="C7500" s="1" t="s">
        <v>3130</v>
      </c>
      <c r="D7500" s="1" t="s">
        <v>2021</v>
      </c>
      <c r="E7500" s="1" t="s">
        <v>2022</v>
      </c>
      <c r="F7500" s="16" t="n">
        <v>0</v>
      </c>
      <c r="G7500" s="16" t="n">
        <v>10622.64</v>
      </c>
      <c r="H7500" s="16" t="n">
        <v>10622.64</v>
      </c>
    </row>
    <row r="7501" customFormat="false" ht="15" hidden="false" customHeight="true" outlineLevel="0" collapsed="false">
      <c r="A7501" s="1" t="s">
        <v>9965</v>
      </c>
      <c r="B7501" s="1" t="s">
        <v>503</v>
      </c>
      <c r="C7501" s="1" t="s">
        <v>2574</v>
      </c>
      <c r="D7501" s="1" t="s">
        <v>2025</v>
      </c>
      <c r="E7501" s="1" t="s">
        <v>2018</v>
      </c>
      <c r="F7501" s="16" t="n">
        <v>79</v>
      </c>
      <c r="G7501" s="16" t="n">
        <v>750.27</v>
      </c>
      <c r="H7501" s="16" t="n">
        <v>829.27</v>
      </c>
    </row>
    <row r="7502" customFormat="false" ht="15" hidden="false" customHeight="true" outlineLevel="0" collapsed="false">
      <c r="A7502" s="1" t="s">
        <v>9966</v>
      </c>
      <c r="B7502" s="1" t="s">
        <v>1897</v>
      </c>
      <c r="C7502" s="1" t="s">
        <v>817</v>
      </c>
      <c r="D7502" s="1" t="s">
        <v>2055</v>
      </c>
      <c r="E7502" s="1" t="s">
        <v>2018</v>
      </c>
      <c r="F7502" s="16" t="n">
        <v>0</v>
      </c>
      <c r="G7502" s="16" t="n">
        <v>4618.56</v>
      </c>
      <c r="H7502" s="16" t="n">
        <v>4618.56</v>
      </c>
    </row>
    <row r="7503" customFormat="false" ht="15" hidden="false" customHeight="true" outlineLevel="0" collapsed="false">
      <c r="A7503" s="1" t="s">
        <v>9967</v>
      </c>
      <c r="B7503" s="1" t="s">
        <v>1574</v>
      </c>
      <c r="C7503" s="1" t="s">
        <v>2163</v>
      </c>
      <c r="D7503" s="1" t="s">
        <v>2017</v>
      </c>
      <c r="E7503" s="1" t="s">
        <v>2018</v>
      </c>
      <c r="F7503" s="16" t="n">
        <v>0</v>
      </c>
      <c r="G7503" s="16" t="n">
        <v>2640.69</v>
      </c>
      <c r="H7503" s="16" t="n">
        <v>2640.69</v>
      </c>
    </row>
    <row r="7504" customFormat="false" ht="15" hidden="false" customHeight="true" outlineLevel="0" collapsed="false">
      <c r="A7504" s="1" t="s">
        <v>9968</v>
      </c>
      <c r="B7504" s="1" t="s">
        <v>166</v>
      </c>
      <c r="C7504" s="1" t="s">
        <v>2044</v>
      </c>
      <c r="D7504" s="1" t="s">
        <v>2028</v>
      </c>
      <c r="E7504" s="1" t="s">
        <v>2045</v>
      </c>
      <c r="F7504" s="16" t="n">
        <v>0</v>
      </c>
      <c r="G7504" s="16" t="n">
        <v>6933.6</v>
      </c>
      <c r="H7504" s="16" t="n">
        <v>6933.6</v>
      </c>
    </row>
    <row r="7505" customFormat="false" ht="15" hidden="false" customHeight="true" outlineLevel="0" collapsed="false">
      <c r="A7505" s="1" t="s">
        <v>9969</v>
      </c>
      <c r="B7505" s="1" t="s">
        <v>1187</v>
      </c>
      <c r="C7505" s="1" t="s">
        <v>1180</v>
      </c>
      <c r="D7505" s="1" t="s">
        <v>2032</v>
      </c>
      <c r="E7505" s="1" t="s">
        <v>2022</v>
      </c>
      <c r="F7505" s="16" t="n">
        <v>0</v>
      </c>
      <c r="G7505" s="16" t="n">
        <v>12748.44</v>
      </c>
      <c r="H7505" s="16" t="n">
        <v>12748.44</v>
      </c>
    </row>
    <row r="7506" customFormat="false" ht="15" hidden="false" customHeight="true" outlineLevel="0" collapsed="false">
      <c r="A7506" s="1" t="s">
        <v>9970</v>
      </c>
      <c r="B7506" s="1" t="s">
        <v>979</v>
      </c>
      <c r="C7506" s="1" t="s">
        <v>2807</v>
      </c>
      <c r="D7506" s="1" t="s">
        <v>2017</v>
      </c>
      <c r="E7506" s="1" t="s">
        <v>2018</v>
      </c>
      <c r="F7506" s="16" t="n">
        <v>0</v>
      </c>
      <c r="G7506" s="16" t="n">
        <v>14799.64</v>
      </c>
      <c r="H7506" s="16" t="n">
        <v>14799.64</v>
      </c>
    </row>
    <row r="7507" customFormat="false" ht="15" hidden="false" customHeight="true" outlineLevel="0" collapsed="false">
      <c r="A7507" s="1" t="s">
        <v>9971</v>
      </c>
      <c r="B7507" s="1" t="s">
        <v>1742</v>
      </c>
      <c r="C7507" s="1" t="s">
        <v>3460</v>
      </c>
      <c r="D7507" s="1" t="s">
        <v>2017</v>
      </c>
      <c r="E7507" s="1" t="s">
        <v>2018</v>
      </c>
      <c r="F7507" s="16" t="n">
        <v>0</v>
      </c>
      <c r="G7507" s="16" t="n">
        <v>2737.96</v>
      </c>
      <c r="H7507" s="16" t="n">
        <v>2737.96</v>
      </c>
    </row>
    <row r="7508" customFormat="false" ht="15" hidden="false" customHeight="true" outlineLevel="0" collapsed="false">
      <c r="A7508" s="1" t="s">
        <v>9972</v>
      </c>
      <c r="B7508" s="1" t="s">
        <v>1107</v>
      </c>
      <c r="C7508" s="1" t="s">
        <v>2260</v>
      </c>
      <c r="D7508" s="1" t="s">
        <v>2055</v>
      </c>
      <c r="E7508" s="1" t="s">
        <v>2045</v>
      </c>
      <c r="F7508" s="16" t="n">
        <v>99</v>
      </c>
      <c r="G7508" s="16" t="n">
        <v>2031.61</v>
      </c>
      <c r="H7508" s="16" t="n">
        <v>2130.61</v>
      </c>
    </row>
    <row r="7509" customFormat="false" ht="15" hidden="false" customHeight="true" outlineLevel="0" collapsed="false">
      <c r="A7509" s="1" t="s">
        <v>9973</v>
      </c>
      <c r="B7509" s="1" t="s">
        <v>1816</v>
      </c>
      <c r="C7509" s="1" t="s">
        <v>1893</v>
      </c>
      <c r="D7509" s="1" t="s">
        <v>2021</v>
      </c>
      <c r="E7509" s="1" t="s">
        <v>2018</v>
      </c>
      <c r="F7509" s="16" t="n">
        <v>0</v>
      </c>
      <c r="G7509" s="16" t="n">
        <v>4368.3</v>
      </c>
      <c r="H7509" s="16" t="n">
        <v>4368.3</v>
      </c>
    </row>
    <row r="7510" customFormat="false" ht="15" hidden="false" customHeight="true" outlineLevel="0" collapsed="false">
      <c r="A7510" s="1" t="s">
        <v>9974</v>
      </c>
      <c r="B7510" s="1" t="s">
        <v>320</v>
      </c>
      <c r="C7510" s="1" t="s">
        <v>1598</v>
      </c>
      <c r="D7510" s="1" t="s">
        <v>2025</v>
      </c>
      <c r="E7510" s="1" t="s">
        <v>2022</v>
      </c>
      <c r="F7510" s="16" t="n">
        <v>0</v>
      </c>
      <c r="G7510" s="16" t="n">
        <v>7833.62</v>
      </c>
      <c r="H7510" s="16" t="n">
        <v>7833.62</v>
      </c>
    </row>
    <row r="7511" customFormat="false" ht="15" hidden="false" customHeight="true" outlineLevel="0" collapsed="false">
      <c r="A7511" s="1" t="s">
        <v>9975</v>
      </c>
      <c r="B7511" s="1" t="s">
        <v>1041</v>
      </c>
      <c r="C7511" s="1" t="s">
        <v>2994</v>
      </c>
      <c r="D7511" s="1" t="s">
        <v>2017</v>
      </c>
      <c r="E7511" s="1" t="s">
        <v>2018</v>
      </c>
      <c r="F7511" s="16" t="n">
        <v>99</v>
      </c>
      <c r="G7511" s="16" t="n">
        <v>2278.43</v>
      </c>
      <c r="H7511" s="16" t="n">
        <v>2377.43</v>
      </c>
    </row>
    <row r="7512" customFormat="false" ht="15" hidden="false" customHeight="true" outlineLevel="0" collapsed="false">
      <c r="A7512" s="1" t="s">
        <v>9976</v>
      </c>
      <c r="B7512" s="1" t="s">
        <v>1255</v>
      </c>
      <c r="C7512" s="1" t="s">
        <v>3587</v>
      </c>
      <c r="D7512" s="1" t="s">
        <v>2025</v>
      </c>
      <c r="E7512" s="1" t="s">
        <v>2018</v>
      </c>
      <c r="F7512" s="16" t="n">
        <v>0</v>
      </c>
      <c r="G7512" s="16" t="n">
        <v>37525.73</v>
      </c>
      <c r="H7512" s="16" t="n">
        <v>37525.73</v>
      </c>
    </row>
    <row r="7513" customFormat="false" ht="15" hidden="false" customHeight="true" outlineLevel="0" collapsed="false">
      <c r="A7513" s="1" t="s">
        <v>9977</v>
      </c>
      <c r="B7513" s="1" t="s">
        <v>308</v>
      </c>
      <c r="C7513" s="1" t="s">
        <v>748</v>
      </c>
      <c r="D7513" s="1" t="s">
        <v>2055</v>
      </c>
      <c r="E7513" s="1" t="s">
        <v>2018</v>
      </c>
      <c r="F7513" s="16" t="n">
        <v>0</v>
      </c>
      <c r="G7513" s="16" t="n">
        <v>13480.61</v>
      </c>
      <c r="H7513" s="16" t="n">
        <v>13480.61</v>
      </c>
    </row>
    <row r="7514" customFormat="false" ht="15" hidden="false" customHeight="true" outlineLevel="0" collapsed="false">
      <c r="A7514" s="1" t="s">
        <v>9978</v>
      </c>
      <c r="B7514" s="1" t="s">
        <v>1522</v>
      </c>
      <c r="C7514" s="1" t="s">
        <v>493</v>
      </c>
      <c r="D7514" s="1" t="s">
        <v>2021</v>
      </c>
      <c r="E7514" s="1" t="s">
        <v>2018</v>
      </c>
      <c r="F7514" s="16" t="n">
        <v>0</v>
      </c>
      <c r="G7514" s="16" t="n">
        <v>6344.66</v>
      </c>
      <c r="H7514" s="16" t="n">
        <v>6344.66</v>
      </c>
    </row>
    <row r="7515" customFormat="false" ht="15" hidden="false" customHeight="true" outlineLevel="0" collapsed="false">
      <c r="A7515" s="1" t="s">
        <v>9979</v>
      </c>
      <c r="B7515" s="1" t="s">
        <v>1782</v>
      </c>
      <c r="C7515" s="1" t="s">
        <v>3330</v>
      </c>
      <c r="D7515" s="1" t="s">
        <v>2025</v>
      </c>
      <c r="E7515" s="1" t="s">
        <v>2018</v>
      </c>
      <c r="F7515" s="16" t="n">
        <v>99</v>
      </c>
      <c r="G7515" s="16" t="n">
        <v>2278.43</v>
      </c>
      <c r="H7515" s="16" t="n">
        <v>2377.43</v>
      </c>
    </row>
    <row r="7516" customFormat="false" ht="15" hidden="false" customHeight="true" outlineLevel="0" collapsed="false">
      <c r="A7516" s="1" t="s">
        <v>9980</v>
      </c>
      <c r="B7516" s="1" t="s">
        <v>379</v>
      </c>
      <c r="C7516" s="1" t="s">
        <v>4684</v>
      </c>
      <c r="D7516" s="1" t="s">
        <v>2021</v>
      </c>
      <c r="E7516" s="1" t="s">
        <v>2018</v>
      </c>
      <c r="F7516" s="16" t="n">
        <v>79</v>
      </c>
      <c r="G7516" s="16" t="n">
        <v>712.76</v>
      </c>
      <c r="H7516" s="16" t="n">
        <v>791.76</v>
      </c>
    </row>
    <row r="7517" customFormat="false" ht="15" hidden="false" customHeight="true" outlineLevel="0" collapsed="false">
      <c r="A7517" s="1" t="s">
        <v>9981</v>
      </c>
      <c r="B7517" s="1" t="s">
        <v>1639</v>
      </c>
      <c r="C7517" s="1" t="s">
        <v>599</v>
      </c>
      <c r="D7517" s="1" t="s">
        <v>2055</v>
      </c>
      <c r="E7517" s="1" t="s">
        <v>2018</v>
      </c>
      <c r="F7517" s="16" t="n">
        <v>0</v>
      </c>
      <c r="G7517" s="16" t="n">
        <v>4185.64</v>
      </c>
      <c r="H7517" s="16" t="n">
        <v>4185.64</v>
      </c>
    </row>
    <row r="7518" customFormat="false" ht="15" hidden="false" customHeight="true" outlineLevel="0" collapsed="false">
      <c r="A7518" s="1" t="s">
        <v>9982</v>
      </c>
      <c r="B7518" s="1" t="s">
        <v>1856</v>
      </c>
      <c r="C7518" s="1" t="s">
        <v>1424</v>
      </c>
      <c r="D7518" s="1" t="s">
        <v>2025</v>
      </c>
      <c r="E7518" s="1" t="s">
        <v>2018</v>
      </c>
      <c r="F7518" s="16" t="n">
        <v>0</v>
      </c>
      <c r="G7518" s="16" t="n">
        <v>25628.38</v>
      </c>
      <c r="H7518" s="16" t="n">
        <v>25628.38</v>
      </c>
    </row>
    <row r="7519" customFormat="false" ht="15" hidden="false" customHeight="true" outlineLevel="0" collapsed="false">
      <c r="A7519" s="1" t="s">
        <v>9983</v>
      </c>
      <c r="B7519" s="1" t="s">
        <v>851</v>
      </c>
      <c r="C7519" s="1" t="s">
        <v>1216</v>
      </c>
      <c r="D7519" s="1" t="s">
        <v>2025</v>
      </c>
      <c r="E7519" s="1" t="s">
        <v>2018</v>
      </c>
      <c r="F7519" s="16" t="n">
        <v>0</v>
      </c>
      <c r="G7519" s="16" t="n">
        <v>5311.32</v>
      </c>
      <c r="H7519" s="16" t="n">
        <v>5311.32</v>
      </c>
    </row>
    <row r="7520" customFormat="false" ht="15" hidden="false" customHeight="true" outlineLevel="0" collapsed="false">
      <c r="A7520" s="1" t="s">
        <v>9984</v>
      </c>
      <c r="B7520" s="1" t="s">
        <v>1375</v>
      </c>
      <c r="C7520" s="1" t="s">
        <v>3519</v>
      </c>
      <c r="D7520" s="1" t="s">
        <v>2017</v>
      </c>
      <c r="E7520" s="1" t="s">
        <v>2018</v>
      </c>
      <c r="F7520" s="16" t="n">
        <v>0</v>
      </c>
      <c r="G7520" s="16" t="n">
        <v>6411.2</v>
      </c>
      <c r="H7520" s="16" t="n">
        <v>6411.2</v>
      </c>
    </row>
    <row r="7521" customFormat="false" ht="15" hidden="false" customHeight="true" outlineLevel="0" collapsed="false">
      <c r="A7521" s="1" t="s">
        <v>9985</v>
      </c>
      <c r="B7521" s="1" t="s">
        <v>1411</v>
      </c>
      <c r="C7521" s="1" t="s">
        <v>2741</v>
      </c>
      <c r="D7521" s="1" t="s">
        <v>2028</v>
      </c>
      <c r="E7521" s="1" t="s">
        <v>2018</v>
      </c>
      <c r="F7521" s="16" t="n">
        <v>0</v>
      </c>
      <c r="G7521" s="16" t="n">
        <v>13218.84</v>
      </c>
      <c r="H7521" s="16" t="n">
        <v>13218.84</v>
      </c>
    </row>
    <row r="7522" customFormat="false" ht="15" hidden="false" customHeight="true" outlineLevel="0" collapsed="false">
      <c r="A7522" s="1" t="s">
        <v>9986</v>
      </c>
      <c r="B7522" s="1" t="s">
        <v>1656</v>
      </c>
      <c r="C7522" s="1" t="s">
        <v>2920</v>
      </c>
      <c r="D7522" s="1" t="s">
        <v>2021</v>
      </c>
      <c r="E7522" s="1" t="s">
        <v>2018</v>
      </c>
      <c r="F7522" s="16" t="n">
        <v>0</v>
      </c>
      <c r="G7522" s="16" t="n">
        <v>4786.95</v>
      </c>
      <c r="H7522" s="16" t="n">
        <v>4786.95</v>
      </c>
    </row>
    <row r="7523" customFormat="false" ht="15" hidden="false" customHeight="true" outlineLevel="0" collapsed="false">
      <c r="A7523" s="1" t="s">
        <v>9987</v>
      </c>
      <c r="B7523" s="1" t="s">
        <v>879</v>
      </c>
      <c r="C7523" s="1" t="s">
        <v>2127</v>
      </c>
      <c r="D7523" s="1" t="s">
        <v>2028</v>
      </c>
      <c r="E7523" s="1" t="s">
        <v>2018</v>
      </c>
      <c r="F7523" s="16" t="n">
        <v>49</v>
      </c>
      <c r="G7523" s="16" t="n">
        <v>2255.79</v>
      </c>
      <c r="H7523" s="16" t="n">
        <v>2304.79</v>
      </c>
    </row>
    <row r="7524" customFormat="false" ht="15" hidden="false" customHeight="true" outlineLevel="0" collapsed="false">
      <c r="A7524" s="1" t="s">
        <v>9988</v>
      </c>
      <c r="B7524" s="1" t="s">
        <v>1295</v>
      </c>
      <c r="C7524" s="1" t="s">
        <v>2300</v>
      </c>
      <c r="D7524" s="1" t="s">
        <v>2017</v>
      </c>
      <c r="E7524" s="1" t="s">
        <v>2018</v>
      </c>
      <c r="F7524" s="16" t="n">
        <v>79</v>
      </c>
      <c r="G7524" s="16" t="n">
        <v>1821.37</v>
      </c>
      <c r="H7524" s="16" t="n">
        <v>1900.37</v>
      </c>
    </row>
    <row r="7525" customFormat="false" ht="15" hidden="false" customHeight="true" outlineLevel="0" collapsed="false">
      <c r="A7525" s="1" t="s">
        <v>9989</v>
      </c>
      <c r="B7525" s="1" t="s">
        <v>1545</v>
      </c>
      <c r="C7525" s="1" t="s">
        <v>1282</v>
      </c>
      <c r="D7525" s="1" t="s">
        <v>2028</v>
      </c>
      <c r="E7525" s="1" t="s">
        <v>2018</v>
      </c>
      <c r="F7525" s="16" t="n">
        <v>0</v>
      </c>
      <c r="G7525" s="16" t="n">
        <v>5637.79</v>
      </c>
      <c r="H7525" s="16" t="n">
        <v>5637.79</v>
      </c>
    </row>
    <row r="7526" customFormat="false" ht="15" hidden="false" customHeight="true" outlineLevel="0" collapsed="false">
      <c r="A7526" s="1" t="s">
        <v>9990</v>
      </c>
      <c r="B7526" s="1" t="s">
        <v>1239</v>
      </c>
      <c r="C7526" s="1" t="s">
        <v>2373</v>
      </c>
      <c r="D7526" s="1" t="s">
        <v>2017</v>
      </c>
      <c r="E7526" s="1" t="s">
        <v>2018</v>
      </c>
      <c r="F7526" s="16" t="n">
        <v>0</v>
      </c>
      <c r="G7526" s="16" t="n">
        <v>3173.72</v>
      </c>
      <c r="H7526" s="16" t="n">
        <v>3173.72</v>
      </c>
    </row>
    <row r="7527" customFormat="false" ht="15" hidden="false" customHeight="true" outlineLevel="0" collapsed="false">
      <c r="A7527" s="1" t="s">
        <v>9991</v>
      </c>
      <c r="B7527" s="1" t="s">
        <v>1862</v>
      </c>
      <c r="C7527" s="1" t="s">
        <v>2435</v>
      </c>
      <c r="D7527" s="1" t="s">
        <v>2017</v>
      </c>
      <c r="E7527" s="1" t="s">
        <v>2045</v>
      </c>
      <c r="F7527" s="16" t="n">
        <v>0</v>
      </c>
      <c r="G7527" s="16" t="n">
        <v>6174.31</v>
      </c>
      <c r="H7527" s="16" t="n">
        <v>6174.31</v>
      </c>
    </row>
    <row r="7528" customFormat="false" ht="15" hidden="false" customHeight="true" outlineLevel="0" collapsed="false">
      <c r="A7528" s="1" t="s">
        <v>9992</v>
      </c>
      <c r="B7528" s="1" t="s">
        <v>1338</v>
      </c>
      <c r="C7528" s="1" t="s">
        <v>3639</v>
      </c>
      <c r="D7528" s="1" t="s">
        <v>2021</v>
      </c>
      <c r="E7528" s="1" t="s">
        <v>2022</v>
      </c>
      <c r="F7528" s="16" t="n">
        <v>0</v>
      </c>
      <c r="G7528" s="16" t="n">
        <v>10357.06</v>
      </c>
      <c r="H7528" s="16" t="n">
        <v>10357.06</v>
      </c>
    </row>
    <row r="7529" customFormat="false" ht="15" hidden="false" customHeight="true" outlineLevel="0" collapsed="false">
      <c r="A7529" s="1" t="s">
        <v>9993</v>
      </c>
      <c r="B7529" s="1" t="s">
        <v>1047</v>
      </c>
      <c r="C7529" s="1" t="s">
        <v>539</v>
      </c>
      <c r="D7529" s="1" t="s">
        <v>2021</v>
      </c>
      <c r="E7529" s="1" t="s">
        <v>2018</v>
      </c>
      <c r="F7529" s="16" t="n">
        <v>99</v>
      </c>
      <c r="G7529" s="16" t="n">
        <v>2398.35</v>
      </c>
      <c r="H7529" s="16" t="n">
        <v>2497.35</v>
      </c>
    </row>
    <row r="7530" customFormat="false" ht="15" hidden="false" customHeight="true" outlineLevel="0" collapsed="false">
      <c r="A7530" s="1" t="s">
        <v>9994</v>
      </c>
      <c r="B7530" s="1" t="s">
        <v>1145</v>
      </c>
      <c r="C7530" s="1" t="s">
        <v>3238</v>
      </c>
      <c r="D7530" s="1" t="s">
        <v>2032</v>
      </c>
      <c r="E7530" s="1" t="s">
        <v>2018</v>
      </c>
      <c r="F7530" s="16" t="n">
        <v>0</v>
      </c>
      <c r="G7530" s="16" t="n">
        <v>7306.22</v>
      </c>
      <c r="H7530" s="16" t="n">
        <v>7306.22</v>
      </c>
    </row>
    <row r="7531" customFormat="false" ht="15" hidden="false" customHeight="true" outlineLevel="0" collapsed="false">
      <c r="A7531" s="1" t="s">
        <v>9995</v>
      </c>
      <c r="B7531" s="1" t="s">
        <v>1670</v>
      </c>
      <c r="C7531" s="1" t="s">
        <v>2848</v>
      </c>
      <c r="D7531" s="1" t="s">
        <v>2017</v>
      </c>
      <c r="E7531" s="1" t="s">
        <v>2022</v>
      </c>
      <c r="F7531" s="16" t="n">
        <v>79</v>
      </c>
      <c r="G7531" s="16" t="n">
        <v>1415.56</v>
      </c>
      <c r="H7531" s="16" t="n">
        <v>1494.56</v>
      </c>
    </row>
    <row r="7532" customFormat="false" ht="15" hidden="false" customHeight="true" outlineLevel="0" collapsed="false">
      <c r="A7532" s="1" t="s">
        <v>9996</v>
      </c>
      <c r="B7532" s="1" t="s">
        <v>800</v>
      </c>
      <c r="C7532" s="1" t="s">
        <v>716</v>
      </c>
      <c r="D7532" s="1" t="s">
        <v>2017</v>
      </c>
      <c r="E7532" s="1" t="s">
        <v>2018</v>
      </c>
      <c r="F7532" s="16" t="n">
        <v>99</v>
      </c>
      <c r="G7532" s="16" t="n">
        <v>1918.68</v>
      </c>
      <c r="H7532" s="16" t="n">
        <v>2017.68</v>
      </c>
    </row>
    <row r="7533" customFormat="false" ht="15" hidden="false" customHeight="true" outlineLevel="0" collapsed="false">
      <c r="A7533" s="1" t="s">
        <v>9997</v>
      </c>
      <c r="B7533" s="1" t="s">
        <v>304</v>
      </c>
      <c r="C7533" s="1" t="s">
        <v>3897</v>
      </c>
      <c r="D7533" s="1" t="s">
        <v>2017</v>
      </c>
      <c r="E7533" s="1" t="s">
        <v>2018</v>
      </c>
      <c r="F7533" s="16" t="n">
        <v>99</v>
      </c>
      <c r="G7533" s="16" t="n">
        <v>2137.07</v>
      </c>
      <c r="H7533" s="16" t="n">
        <v>2236.07</v>
      </c>
    </row>
    <row r="7534" customFormat="false" ht="15" hidden="false" customHeight="true" outlineLevel="0" collapsed="false">
      <c r="A7534" s="1" t="s">
        <v>9998</v>
      </c>
      <c r="B7534" s="1" t="s">
        <v>1175</v>
      </c>
      <c r="C7534" s="1" t="s">
        <v>1232</v>
      </c>
      <c r="D7534" s="1" t="s">
        <v>2017</v>
      </c>
      <c r="E7534" s="1" t="s">
        <v>2022</v>
      </c>
      <c r="F7534" s="16" t="n">
        <v>0</v>
      </c>
      <c r="G7534" s="16" t="n">
        <v>5478.96</v>
      </c>
      <c r="H7534" s="16" t="n">
        <v>5478.96</v>
      </c>
    </row>
    <row r="7535" customFormat="false" ht="15" hidden="false" customHeight="true" outlineLevel="0" collapsed="false">
      <c r="A7535" s="1" t="s">
        <v>9999</v>
      </c>
      <c r="B7535" s="1" t="s">
        <v>976</v>
      </c>
      <c r="C7535" s="1" t="s">
        <v>978</v>
      </c>
      <c r="D7535" s="1" t="s">
        <v>2025</v>
      </c>
      <c r="E7535" s="1" t="s">
        <v>2018</v>
      </c>
      <c r="F7535" s="16" t="n">
        <v>0</v>
      </c>
      <c r="G7535" s="16" t="n">
        <v>6234.78</v>
      </c>
      <c r="H7535" s="16" t="n">
        <v>6234.78</v>
      </c>
    </row>
    <row r="7536" customFormat="false" ht="15" hidden="false" customHeight="true" outlineLevel="0" collapsed="false">
      <c r="A7536" s="1" t="s">
        <v>10000</v>
      </c>
      <c r="B7536" s="1" t="s">
        <v>1047</v>
      </c>
      <c r="C7536" s="1" t="s">
        <v>2490</v>
      </c>
      <c r="D7536" s="1" t="s">
        <v>2025</v>
      </c>
      <c r="E7536" s="1" t="s">
        <v>2018</v>
      </c>
      <c r="F7536" s="16" t="n">
        <v>79</v>
      </c>
      <c r="G7536" s="16" t="n">
        <v>1714.61</v>
      </c>
      <c r="H7536" s="16" t="n">
        <v>1793.61</v>
      </c>
    </row>
    <row r="7537" customFormat="false" ht="15" hidden="false" customHeight="true" outlineLevel="0" collapsed="false">
      <c r="A7537" s="1" t="s">
        <v>10001</v>
      </c>
      <c r="B7537" s="1" t="s">
        <v>1058</v>
      </c>
      <c r="C7537" s="1" t="s">
        <v>3047</v>
      </c>
      <c r="D7537" s="1" t="s">
        <v>2032</v>
      </c>
      <c r="E7537" s="1" t="s">
        <v>2018</v>
      </c>
      <c r="F7537" s="16" t="n">
        <v>0</v>
      </c>
      <c r="G7537" s="16" t="n">
        <v>9844.24</v>
      </c>
      <c r="H7537" s="16" t="n">
        <v>9844.24</v>
      </c>
    </row>
    <row r="7538" customFormat="false" ht="15" hidden="false" customHeight="true" outlineLevel="0" collapsed="false">
      <c r="A7538" s="1" t="s">
        <v>10002</v>
      </c>
      <c r="B7538" s="1" t="s">
        <v>674</v>
      </c>
      <c r="C7538" s="1" t="s">
        <v>2188</v>
      </c>
      <c r="D7538" s="1" t="s">
        <v>2017</v>
      </c>
      <c r="E7538" s="1" t="s">
        <v>2045</v>
      </c>
      <c r="F7538" s="16" t="n">
        <v>79</v>
      </c>
      <c r="G7538" s="16" t="n">
        <v>2255.79</v>
      </c>
      <c r="H7538" s="16" t="n">
        <v>2334.79</v>
      </c>
    </row>
    <row r="7539" customFormat="false" ht="15" hidden="false" customHeight="true" outlineLevel="0" collapsed="false">
      <c r="A7539" s="1" t="s">
        <v>10003</v>
      </c>
      <c r="B7539" s="1" t="s">
        <v>1723</v>
      </c>
      <c r="C7539" s="1" t="s">
        <v>2076</v>
      </c>
      <c r="D7539" s="1" t="s">
        <v>2025</v>
      </c>
      <c r="E7539" s="1" t="s">
        <v>2022</v>
      </c>
      <c r="F7539" s="16" t="n">
        <v>49</v>
      </c>
      <c r="G7539" s="16" t="n">
        <v>1523.18</v>
      </c>
      <c r="H7539" s="16" t="n">
        <v>1572.18</v>
      </c>
    </row>
    <row r="7540" customFormat="false" ht="15" hidden="false" customHeight="true" outlineLevel="0" collapsed="false">
      <c r="A7540" s="1" t="s">
        <v>10004</v>
      </c>
      <c r="B7540" s="1" t="s">
        <v>1473</v>
      </c>
      <c r="C7540" s="1" t="s">
        <v>2867</v>
      </c>
      <c r="D7540" s="1" t="s">
        <v>2021</v>
      </c>
      <c r="E7540" s="1" t="s">
        <v>2018</v>
      </c>
      <c r="F7540" s="16" t="n">
        <v>0</v>
      </c>
      <c r="G7540" s="16" t="n">
        <v>16300.45</v>
      </c>
      <c r="H7540" s="16" t="n">
        <v>16300.45</v>
      </c>
    </row>
    <row r="7541" customFormat="false" ht="15" hidden="false" customHeight="true" outlineLevel="0" collapsed="false">
      <c r="A7541" s="1" t="s">
        <v>10005</v>
      </c>
      <c r="B7541" s="1" t="s">
        <v>1280</v>
      </c>
      <c r="C7541" s="1" t="s">
        <v>3308</v>
      </c>
      <c r="D7541" s="1" t="s">
        <v>2017</v>
      </c>
      <c r="E7541" s="1" t="s">
        <v>2018</v>
      </c>
      <c r="F7541" s="16" t="n">
        <v>0</v>
      </c>
      <c r="G7541" s="16" t="n">
        <v>5311.32</v>
      </c>
      <c r="H7541" s="16" t="n">
        <v>5311.32</v>
      </c>
    </row>
    <row r="7542" customFormat="false" ht="15" hidden="false" customHeight="true" outlineLevel="0" collapsed="false">
      <c r="A7542" s="1" t="s">
        <v>10006</v>
      </c>
      <c r="B7542" s="1" t="s">
        <v>1548</v>
      </c>
      <c r="C7542" s="1" t="s">
        <v>3563</v>
      </c>
      <c r="D7542" s="1" t="s">
        <v>2021</v>
      </c>
      <c r="E7542" s="1" t="s">
        <v>2045</v>
      </c>
      <c r="F7542" s="16" t="n">
        <v>0</v>
      </c>
      <c r="G7542" s="16" t="n">
        <v>7019.94</v>
      </c>
      <c r="H7542" s="16" t="n">
        <v>7019.94</v>
      </c>
    </row>
    <row r="7543" customFormat="false" ht="15" hidden="false" customHeight="true" outlineLevel="0" collapsed="false">
      <c r="A7543" s="1" t="s">
        <v>10007</v>
      </c>
      <c r="B7543" s="1" t="s">
        <v>1473</v>
      </c>
      <c r="C7543" s="1" t="s">
        <v>2679</v>
      </c>
      <c r="D7543" s="1" t="s">
        <v>2017</v>
      </c>
      <c r="E7543" s="1" t="s">
        <v>2018</v>
      </c>
      <c r="F7543" s="16" t="n">
        <v>0</v>
      </c>
      <c r="G7543" s="16" t="n">
        <v>18482.12</v>
      </c>
      <c r="H7543" s="16" t="n">
        <v>18482.12</v>
      </c>
    </row>
    <row r="7544" customFormat="false" ht="15" hidden="false" customHeight="true" outlineLevel="0" collapsed="false">
      <c r="A7544" s="1" t="s">
        <v>10008</v>
      </c>
      <c r="B7544" s="1" t="s">
        <v>680</v>
      </c>
      <c r="C7544" s="1" t="s">
        <v>1171</v>
      </c>
      <c r="D7544" s="1" t="s">
        <v>2021</v>
      </c>
      <c r="E7544" s="1" t="s">
        <v>2018</v>
      </c>
      <c r="F7544" s="16" t="n">
        <v>0</v>
      </c>
      <c r="G7544" s="16" t="n">
        <v>3612.45</v>
      </c>
      <c r="H7544" s="16" t="n">
        <v>3612.45</v>
      </c>
    </row>
    <row r="7545" customFormat="false" ht="15" hidden="false" customHeight="true" outlineLevel="0" collapsed="false">
      <c r="A7545" s="1" t="s">
        <v>10009</v>
      </c>
      <c r="B7545" s="1" t="s">
        <v>1537</v>
      </c>
      <c r="C7545" s="1" t="s">
        <v>508</v>
      </c>
      <c r="D7545" s="1" t="s">
        <v>2032</v>
      </c>
      <c r="E7545" s="1" t="s">
        <v>2018</v>
      </c>
      <c r="F7545" s="16" t="n">
        <v>0</v>
      </c>
      <c r="G7545" s="16" t="n">
        <v>3075.19</v>
      </c>
      <c r="H7545" s="16" t="n">
        <v>3075.19</v>
      </c>
    </row>
    <row r="7546" customFormat="false" ht="15" hidden="false" customHeight="true" outlineLevel="0" collapsed="false">
      <c r="A7546" s="1" t="s">
        <v>10010</v>
      </c>
      <c r="B7546" s="1" t="s">
        <v>1714</v>
      </c>
      <c r="C7546" s="1" t="s">
        <v>2042</v>
      </c>
      <c r="D7546" s="1" t="s">
        <v>2025</v>
      </c>
      <c r="E7546" s="1" t="s">
        <v>2084</v>
      </c>
      <c r="F7546" s="16" t="n">
        <v>0</v>
      </c>
      <c r="G7546" s="16" t="n">
        <v>5793.49</v>
      </c>
      <c r="H7546" s="16" t="n">
        <v>5793.49</v>
      </c>
    </row>
    <row r="7547" customFormat="false" ht="15" hidden="false" customHeight="true" outlineLevel="0" collapsed="false">
      <c r="A7547" s="1" t="s">
        <v>10011</v>
      </c>
      <c r="B7547" s="1" t="s">
        <v>763</v>
      </c>
      <c r="C7547" s="1" t="s">
        <v>2747</v>
      </c>
      <c r="D7547" s="1" t="s">
        <v>2017</v>
      </c>
      <c r="E7547" s="1" t="s">
        <v>2018</v>
      </c>
      <c r="F7547" s="16" t="n">
        <v>49</v>
      </c>
      <c r="G7547" s="16" t="n">
        <v>1246</v>
      </c>
      <c r="H7547" s="16" t="n">
        <v>1295</v>
      </c>
    </row>
    <row r="7548" customFormat="false" ht="15" hidden="false" customHeight="true" outlineLevel="0" collapsed="false">
      <c r="A7548" s="1" t="s">
        <v>10012</v>
      </c>
      <c r="B7548" s="1" t="s">
        <v>1527</v>
      </c>
      <c r="C7548" s="1" t="s">
        <v>3085</v>
      </c>
      <c r="D7548" s="1" t="s">
        <v>2017</v>
      </c>
      <c r="E7548" s="1" t="s">
        <v>2018</v>
      </c>
      <c r="F7548" s="16" t="n">
        <v>99</v>
      </c>
      <c r="G7548" s="16" t="n">
        <v>2320.07</v>
      </c>
      <c r="H7548" s="16" t="n">
        <v>2419.07</v>
      </c>
    </row>
    <row r="7549" customFormat="false" ht="15" hidden="false" customHeight="true" outlineLevel="0" collapsed="false">
      <c r="A7549" s="1" t="s">
        <v>10013</v>
      </c>
      <c r="B7549" s="1" t="s">
        <v>642</v>
      </c>
      <c r="C7549" s="1" t="s">
        <v>2148</v>
      </c>
      <c r="D7549" s="1" t="s">
        <v>2025</v>
      </c>
      <c r="E7549" s="1" t="s">
        <v>2018</v>
      </c>
      <c r="F7549" s="16" t="n">
        <v>79</v>
      </c>
      <c r="G7549" s="16" t="n">
        <v>2374.52</v>
      </c>
      <c r="H7549" s="16" t="n">
        <v>2453.52</v>
      </c>
    </row>
    <row r="7550" customFormat="false" ht="15" hidden="false" customHeight="true" outlineLevel="0" collapsed="false">
      <c r="A7550" s="1" t="s">
        <v>10014</v>
      </c>
      <c r="B7550" s="1" t="s">
        <v>1107</v>
      </c>
      <c r="C7550" s="1" t="s">
        <v>2916</v>
      </c>
      <c r="D7550" s="1" t="s">
        <v>2017</v>
      </c>
      <c r="E7550" s="1" t="s">
        <v>2018</v>
      </c>
      <c r="F7550" s="16" t="n">
        <v>0</v>
      </c>
      <c r="G7550" s="16" t="n">
        <v>10622.64</v>
      </c>
      <c r="H7550" s="16" t="n">
        <v>10622.64</v>
      </c>
    </row>
    <row r="7551" customFormat="false" ht="15" hidden="false" customHeight="true" outlineLevel="0" collapsed="false">
      <c r="A7551" s="1" t="s">
        <v>10015</v>
      </c>
      <c r="B7551" s="1" t="s">
        <v>1193</v>
      </c>
      <c r="C7551" s="1" t="s">
        <v>1084</v>
      </c>
      <c r="D7551" s="1" t="s">
        <v>2025</v>
      </c>
      <c r="E7551" s="1" t="s">
        <v>2018</v>
      </c>
      <c r="F7551" s="16" t="n">
        <v>0</v>
      </c>
      <c r="G7551" s="16" t="n">
        <v>2808.35</v>
      </c>
      <c r="H7551" s="16" t="n">
        <v>2808.35</v>
      </c>
    </row>
    <row r="7552" customFormat="false" ht="15" hidden="false" customHeight="true" outlineLevel="0" collapsed="false">
      <c r="A7552" s="1" t="s">
        <v>10016</v>
      </c>
      <c r="B7552" s="1" t="s">
        <v>123</v>
      </c>
      <c r="C7552" s="1" t="s">
        <v>2195</v>
      </c>
      <c r="D7552" s="1" t="s">
        <v>2017</v>
      </c>
      <c r="E7552" s="1" t="s">
        <v>2018</v>
      </c>
      <c r="F7552" s="16" t="n">
        <v>0</v>
      </c>
      <c r="G7552" s="16" t="n">
        <v>2501.08</v>
      </c>
      <c r="H7552" s="16" t="n">
        <v>2501.08</v>
      </c>
    </row>
    <row r="7553" customFormat="false" ht="15" hidden="false" customHeight="true" outlineLevel="0" collapsed="false">
      <c r="A7553" s="1" t="s">
        <v>10017</v>
      </c>
      <c r="B7553" s="1" t="s">
        <v>1014</v>
      </c>
      <c r="C7553" s="1" t="s">
        <v>4233</v>
      </c>
      <c r="D7553" s="1" t="s">
        <v>2032</v>
      </c>
      <c r="E7553" s="1" t="s">
        <v>2018</v>
      </c>
      <c r="F7553" s="16" t="n">
        <v>0</v>
      </c>
      <c r="G7553" s="16" t="n">
        <v>3857.02</v>
      </c>
      <c r="H7553" s="16" t="n">
        <v>3857.02</v>
      </c>
    </row>
    <row r="7554" customFormat="false" ht="15" hidden="false" customHeight="true" outlineLevel="0" collapsed="false">
      <c r="A7554" s="1" t="s">
        <v>10018</v>
      </c>
      <c r="B7554" s="1" t="s">
        <v>447</v>
      </c>
      <c r="C7554" s="1" t="s">
        <v>1380</v>
      </c>
      <c r="D7554" s="1" t="s">
        <v>2025</v>
      </c>
      <c r="E7554" s="1" t="s">
        <v>2022</v>
      </c>
      <c r="F7554" s="16" t="n">
        <v>79</v>
      </c>
      <c r="G7554" s="16" t="n">
        <v>909.62</v>
      </c>
      <c r="H7554" s="16" t="n">
        <v>988.62</v>
      </c>
    </row>
    <row r="7555" customFormat="false" ht="15" hidden="false" customHeight="true" outlineLevel="0" collapsed="false">
      <c r="A7555" s="1" t="s">
        <v>10019</v>
      </c>
      <c r="B7555" s="1" t="s">
        <v>812</v>
      </c>
      <c r="C7555" s="1" t="s">
        <v>1356</v>
      </c>
      <c r="D7555" s="1" t="s">
        <v>2017</v>
      </c>
      <c r="E7555" s="1" t="s">
        <v>2018</v>
      </c>
      <c r="F7555" s="16" t="n">
        <v>0</v>
      </c>
      <c r="G7555" s="16" t="n">
        <v>23605.69</v>
      </c>
      <c r="H7555" s="16" t="n">
        <v>23605.69</v>
      </c>
    </row>
    <row r="7556" customFormat="false" ht="15" hidden="false" customHeight="true" outlineLevel="0" collapsed="false">
      <c r="A7556" s="1" t="s">
        <v>10020</v>
      </c>
      <c r="B7556" s="1" t="s">
        <v>758</v>
      </c>
      <c r="C7556" s="1" t="s">
        <v>3390</v>
      </c>
      <c r="D7556" s="1" t="s">
        <v>2025</v>
      </c>
      <c r="E7556" s="1" t="s">
        <v>2018</v>
      </c>
      <c r="F7556" s="16" t="n">
        <v>99</v>
      </c>
      <c r="G7556" s="16" t="n">
        <v>2255.79</v>
      </c>
      <c r="H7556" s="16" t="n">
        <v>2354.79</v>
      </c>
    </row>
    <row r="7557" customFormat="false" ht="15" hidden="false" customHeight="true" outlineLevel="0" collapsed="false">
      <c r="A7557" s="1" t="s">
        <v>10021</v>
      </c>
      <c r="B7557" s="1" t="s">
        <v>936</v>
      </c>
      <c r="C7557" s="1" t="s">
        <v>1054</v>
      </c>
      <c r="D7557" s="1" t="s">
        <v>2021</v>
      </c>
      <c r="E7557" s="1" t="s">
        <v>2018</v>
      </c>
      <c r="F7557" s="16" t="n">
        <v>0</v>
      </c>
      <c r="G7557" s="16" t="n">
        <v>6034.94</v>
      </c>
      <c r="H7557" s="16" t="n">
        <v>6034.94</v>
      </c>
    </row>
    <row r="7558" customFormat="false" ht="15" hidden="false" customHeight="true" outlineLevel="0" collapsed="false">
      <c r="A7558" s="1" t="s">
        <v>10022</v>
      </c>
      <c r="B7558" s="1" t="s">
        <v>1049</v>
      </c>
      <c r="C7558" s="1" t="s">
        <v>2541</v>
      </c>
      <c r="D7558" s="1" t="s">
        <v>2025</v>
      </c>
      <c r="E7558" s="1" t="s">
        <v>2018</v>
      </c>
      <c r="F7558" s="16" t="n">
        <v>0</v>
      </c>
      <c r="G7558" s="16" t="n">
        <v>7519.84</v>
      </c>
      <c r="H7558" s="16" t="n">
        <v>7519.84</v>
      </c>
    </row>
    <row r="7559" customFormat="false" ht="15" hidden="false" customHeight="true" outlineLevel="0" collapsed="false">
      <c r="A7559" s="1" t="s">
        <v>10023</v>
      </c>
      <c r="B7559" s="1" t="s">
        <v>954</v>
      </c>
      <c r="C7559" s="1" t="s">
        <v>2027</v>
      </c>
      <c r="D7559" s="1" t="s">
        <v>2017</v>
      </c>
      <c r="E7559" s="1" t="s">
        <v>2084</v>
      </c>
      <c r="F7559" s="16" t="n">
        <v>49</v>
      </c>
      <c r="G7559" s="16" t="n">
        <v>886.78</v>
      </c>
      <c r="H7559" s="16" t="n">
        <v>935.78</v>
      </c>
    </row>
    <row r="7560" customFormat="false" ht="15" hidden="false" customHeight="true" outlineLevel="0" collapsed="false">
      <c r="A7560" s="1" t="s">
        <v>10024</v>
      </c>
      <c r="B7560" s="1" t="s">
        <v>375</v>
      </c>
      <c r="C7560" s="1" t="s">
        <v>2292</v>
      </c>
      <c r="D7560" s="1" t="s">
        <v>2025</v>
      </c>
      <c r="E7560" s="1" t="s">
        <v>2018</v>
      </c>
      <c r="F7560" s="16" t="n">
        <v>49</v>
      </c>
      <c r="G7560" s="16" t="n">
        <v>2460.18</v>
      </c>
      <c r="H7560" s="16" t="n">
        <v>2509.18</v>
      </c>
    </row>
    <row r="7561" customFormat="false" ht="15" hidden="false" customHeight="true" outlineLevel="0" collapsed="false">
      <c r="A7561" s="1" t="s">
        <v>10025</v>
      </c>
      <c r="B7561" s="1" t="s">
        <v>1537</v>
      </c>
      <c r="C7561" s="1" t="s">
        <v>2111</v>
      </c>
      <c r="D7561" s="1" t="s">
        <v>2032</v>
      </c>
      <c r="E7561" s="1" t="s">
        <v>2018</v>
      </c>
      <c r="F7561" s="16" t="n">
        <v>49</v>
      </c>
      <c r="G7561" s="16" t="n">
        <v>964.34</v>
      </c>
      <c r="H7561" s="16" t="n">
        <v>1013.34</v>
      </c>
    </row>
    <row r="7562" customFormat="false" ht="15" hidden="false" customHeight="true" outlineLevel="0" collapsed="false">
      <c r="A7562" s="1" t="s">
        <v>10026</v>
      </c>
      <c r="B7562" s="1" t="s">
        <v>1639</v>
      </c>
      <c r="C7562" s="1" t="s">
        <v>3159</v>
      </c>
      <c r="D7562" s="1" t="s">
        <v>2021</v>
      </c>
      <c r="E7562" s="1" t="s">
        <v>2018</v>
      </c>
      <c r="F7562" s="16" t="n">
        <v>0</v>
      </c>
      <c r="G7562" s="16" t="n">
        <v>2842.66</v>
      </c>
      <c r="H7562" s="16" t="n">
        <v>2842.66</v>
      </c>
    </row>
    <row r="7563" customFormat="false" ht="15" hidden="false" customHeight="true" outlineLevel="0" collapsed="false">
      <c r="A7563" s="1" t="s">
        <v>10027</v>
      </c>
      <c r="B7563" s="1" t="s">
        <v>1121</v>
      </c>
      <c r="C7563" s="1" t="s">
        <v>2537</v>
      </c>
      <c r="D7563" s="1" t="s">
        <v>2025</v>
      </c>
      <c r="E7563" s="1" t="s">
        <v>2018</v>
      </c>
      <c r="F7563" s="16" t="n">
        <v>79</v>
      </c>
      <c r="G7563" s="16" t="n">
        <v>2255.79</v>
      </c>
      <c r="H7563" s="16" t="n">
        <v>2334.79</v>
      </c>
    </row>
    <row r="7564" customFormat="false" ht="15" hidden="false" customHeight="true" outlineLevel="0" collapsed="false">
      <c r="A7564" s="1" t="s">
        <v>10028</v>
      </c>
      <c r="B7564" s="1" t="s">
        <v>1831</v>
      </c>
      <c r="C7564" s="1" t="s">
        <v>3469</v>
      </c>
      <c r="D7564" s="1" t="s">
        <v>2017</v>
      </c>
      <c r="E7564" s="1" t="s">
        <v>2018</v>
      </c>
      <c r="F7564" s="16" t="n">
        <v>0</v>
      </c>
      <c r="G7564" s="16" t="n">
        <v>4749.04</v>
      </c>
      <c r="H7564" s="16" t="n">
        <v>4749.04</v>
      </c>
    </row>
    <row r="7565" customFormat="false" ht="15" hidden="false" customHeight="true" outlineLevel="0" collapsed="false">
      <c r="A7565" s="1" t="s">
        <v>10029</v>
      </c>
      <c r="B7565" s="1" t="s">
        <v>1405</v>
      </c>
      <c r="C7565" s="1" t="s">
        <v>1114</v>
      </c>
      <c r="D7565" s="1" t="s">
        <v>2028</v>
      </c>
      <c r="E7565" s="1" t="s">
        <v>2018</v>
      </c>
      <c r="F7565" s="16" t="n">
        <v>79</v>
      </c>
      <c r="G7565" s="16" t="n">
        <v>482.17</v>
      </c>
      <c r="H7565" s="16" t="n">
        <v>561.17</v>
      </c>
    </row>
    <row r="7566" customFormat="false" ht="15" hidden="false" customHeight="true" outlineLevel="0" collapsed="false">
      <c r="A7566" s="1" t="s">
        <v>10030</v>
      </c>
      <c r="B7566" s="1" t="s">
        <v>1405</v>
      </c>
      <c r="C7566" s="1" t="s">
        <v>2069</v>
      </c>
      <c r="D7566" s="1" t="s">
        <v>2025</v>
      </c>
      <c r="E7566" s="1" t="s">
        <v>2018</v>
      </c>
      <c r="F7566" s="16" t="n">
        <v>49</v>
      </c>
      <c r="G7566" s="16" t="n">
        <v>1534.5</v>
      </c>
      <c r="H7566" s="16" t="n">
        <v>1583.5</v>
      </c>
    </row>
    <row r="7567" customFormat="false" ht="15" hidden="false" customHeight="true" outlineLevel="0" collapsed="false">
      <c r="A7567" s="1" t="s">
        <v>10031</v>
      </c>
      <c r="B7567" s="1" t="s">
        <v>1241</v>
      </c>
      <c r="C7567" s="1" t="s">
        <v>2373</v>
      </c>
      <c r="D7567" s="1" t="s">
        <v>2032</v>
      </c>
      <c r="E7567" s="1" t="s">
        <v>2018</v>
      </c>
      <c r="F7567" s="16" t="n">
        <v>49</v>
      </c>
      <c r="G7567" s="16" t="n">
        <v>2005.35</v>
      </c>
      <c r="H7567" s="16" t="n">
        <v>2054.35</v>
      </c>
    </row>
    <row r="7568" customFormat="false" ht="15" hidden="false" customHeight="true" outlineLevel="0" collapsed="false">
      <c r="A7568" s="1" t="s">
        <v>10032</v>
      </c>
      <c r="B7568" s="1" t="s">
        <v>234</v>
      </c>
      <c r="C7568" s="1" t="s">
        <v>1353</v>
      </c>
      <c r="D7568" s="1" t="s">
        <v>2055</v>
      </c>
      <c r="E7568" s="1" t="s">
        <v>2018</v>
      </c>
      <c r="F7568" s="16" t="n">
        <v>0</v>
      </c>
      <c r="G7568" s="16" t="n">
        <v>5311.32</v>
      </c>
      <c r="H7568" s="16" t="n">
        <v>5311.32</v>
      </c>
    </row>
    <row r="7569" customFormat="false" ht="15" hidden="false" customHeight="true" outlineLevel="0" collapsed="false">
      <c r="A7569" s="1" t="s">
        <v>10033</v>
      </c>
      <c r="B7569" s="1" t="s">
        <v>1869</v>
      </c>
      <c r="C7569" s="1" t="s">
        <v>523</v>
      </c>
      <c r="D7569" s="1" t="s">
        <v>2025</v>
      </c>
      <c r="E7569" s="1" t="s">
        <v>2018</v>
      </c>
      <c r="F7569" s="16" t="n">
        <v>0</v>
      </c>
      <c r="G7569" s="16" t="n">
        <v>11314.21</v>
      </c>
      <c r="H7569" s="16" t="n">
        <v>11314.21</v>
      </c>
    </row>
    <row r="7570" customFormat="false" ht="15" hidden="false" customHeight="true" outlineLevel="0" collapsed="false">
      <c r="A7570" s="1" t="s">
        <v>10034</v>
      </c>
      <c r="B7570" s="1" t="s">
        <v>1011</v>
      </c>
      <c r="C7570" s="1" t="s">
        <v>2239</v>
      </c>
      <c r="D7570" s="1" t="s">
        <v>2021</v>
      </c>
      <c r="E7570" s="1" t="s">
        <v>2018</v>
      </c>
      <c r="F7570" s="16" t="n">
        <v>0</v>
      </c>
      <c r="G7570" s="16" t="n">
        <v>18393.41</v>
      </c>
      <c r="H7570" s="16" t="n">
        <v>18393.41</v>
      </c>
    </row>
    <row r="7571" customFormat="false" ht="15" hidden="false" customHeight="true" outlineLevel="0" collapsed="false">
      <c r="A7571" s="1" t="s">
        <v>10035</v>
      </c>
      <c r="B7571" s="1" t="s">
        <v>783</v>
      </c>
      <c r="C7571" s="1" t="s">
        <v>3793</v>
      </c>
      <c r="D7571" s="1" t="s">
        <v>2017</v>
      </c>
      <c r="E7571" s="1" t="s">
        <v>2018</v>
      </c>
      <c r="F7571" s="16" t="n">
        <v>0</v>
      </c>
      <c r="G7571" s="16" t="n">
        <v>32675.23</v>
      </c>
      <c r="H7571" s="16" t="n">
        <v>32675.23</v>
      </c>
    </row>
    <row r="7572" customFormat="false" ht="15" hidden="false" customHeight="true" outlineLevel="0" collapsed="false">
      <c r="A7572" s="1" t="s">
        <v>10036</v>
      </c>
      <c r="B7572" s="1" t="s">
        <v>1559</v>
      </c>
      <c r="C7572" s="1" t="s">
        <v>868</v>
      </c>
      <c r="D7572" s="1" t="s">
        <v>2025</v>
      </c>
      <c r="E7572" s="1" t="s">
        <v>2022</v>
      </c>
      <c r="F7572" s="16" t="n">
        <v>0</v>
      </c>
      <c r="G7572" s="16" t="n">
        <v>2750.05</v>
      </c>
      <c r="H7572" s="16" t="n">
        <v>2750.05</v>
      </c>
    </row>
    <row r="7573" customFormat="false" ht="15" hidden="false" customHeight="true" outlineLevel="0" collapsed="false">
      <c r="A7573" s="1" t="s">
        <v>10037</v>
      </c>
      <c r="B7573" s="1" t="s">
        <v>551</v>
      </c>
      <c r="C7573" s="1" t="s">
        <v>1134</v>
      </c>
      <c r="D7573" s="1" t="s">
        <v>2017</v>
      </c>
      <c r="E7573" s="1" t="s">
        <v>2018</v>
      </c>
      <c r="F7573" s="16" t="n">
        <v>0</v>
      </c>
      <c r="G7573" s="16" t="n">
        <v>9336.83</v>
      </c>
      <c r="H7573" s="16" t="n">
        <v>9336.83</v>
      </c>
    </row>
    <row r="7574" customFormat="false" ht="15" hidden="false" customHeight="true" outlineLevel="0" collapsed="false">
      <c r="A7574" s="1" t="s">
        <v>10038</v>
      </c>
      <c r="B7574" s="1" t="s">
        <v>1335</v>
      </c>
      <c r="C7574" s="1" t="s">
        <v>1156</v>
      </c>
      <c r="D7574" s="1" t="s">
        <v>2017</v>
      </c>
      <c r="E7574" s="1" t="s">
        <v>2018</v>
      </c>
      <c r="F7574" s="16" t="n">
        <v>0</v>
      </c>
      <c r="G7574" s="16" t="n">
        <v>5230.16</v>
      </c>
      <c r="H7574" s="16" t="n">
        <v>5230.16</v>
      </c>
    </row>
    <row r="7575" customFormat="false" ht="15" hidden="false" customHeight="true" outlineLevel="0" collapsed="false">
      <c r="A7575" s="1" t="s">
        <v>10039</v>
      </c>
      <c r="B7575" s="1" t="s">
        <v>1897</v>
      </c>
      <c r="C7575" s="1" t="s">
        <v>3234</v>
      </c>
      <c r="D7575" s="1" t="s">
        <v>2025</v>
      </c>
      <c r="E7575" s="1" t="s">
        <v>2018</v>
      </c>
      <c r="F7575" s="16" t="n">
        <v>79</v>
      </c>
      <c r="G7575" s="16" t="n">
        <v>910.37</v>
      </c>
      <c r="H7575" s="16" t="n">
        <v>989.37</v>
      </c>
    </row>
    <row r="7576" customFormat="false" ht="15" hidden="false" customHeight="true" outlineLevel="0" collapsed="false">
      <c r="A7576" s="1" t="s">
        <v>10040</v>
      </c>
      <c r="B7576" s="1" t="s">
        <v>1473</v>
      </c>
      <c r="C7576" s="1" t="s">
        <v>2773</v>
      </c>
      <c r="D7576" s="1" t="s">
        <v>2017</v>
      </c>
      <c r="E7576" s="1" t="s">
        <v>2018</v>
      </c>
      <c r="F7576" s="16" t="n">
        <v>0</v>
      </c>
      <c r="G7576" s="16" t="n">
        <v>19097.61</v>
      </c>
      <c r="H7576" s="16" t="n">
        <v>19097.61</v>
      </c>
    </row>
    <row r="7577" customFormat="false" ht="15" hidden="false" customHeight="true" outlineLevel="0" collapsed="false">
      <c r="A7577" s="1" t="s">
        <v>10041</v>
      </c>
      <c r="B7577" s="1" t="s">
        <v>1402</v>
      </c>
      <c r="C7577" s="1" t="s">
        <v>2736</v>
      </c>
      <c r="D7577" s="1" t="s">
        <v>2021</v>
      </c>
      <c r="E7577" s="1" t="s">
        <v>2018</v>
      </c>
      <c r="F7577" s="16" t="n">
        <v>0</v>
      </c>
      <c r="G7577" s="16" t="n">
        <v>6810.7</v>
      </c>
      <c r="H7577" s="16" t="n">
        <v>6810.7</v>
      </c>
    </row>
    <row r="7578" customFormat="false" ht="15" hidden="false" customHeight="true" outlineLevel="0" collapsed="false">
      <c r="A7578" s="1" t="s">
        <v>10042</v>
      </c>
      <c r="B7578" s="1" t="s">
        <v>1121</v>
      </c>
      <c r="C7578" s="1" t="s">
        <v>1667</v>
      </c>
      <c r="D7578" s="1" t="s">
        <v>2021</v>
      </c>
      <c r="E7578" s="1" t="s">
        <v>2018</v>
      </c>
      <c r="F7578" s="16" t="n">
        <v>0</v>
      </c>
      <c r="G7578" s="16" t="n">
        <v>13088.81</v>
      </c>
      <c r="H7578" s="16" t="n">
        <v>13088.81</v>
      </c>
    </row>
    <row r="7579" customFormat="false" ht="15" hidden="false" customHeight="true" outlineLevel="0" collapsed="false">
      <c r="A7579" s="1" t="s">
        <v>10043</v>
      </c>
      <c r="B7579" s="1" t="s">
        <v>1473</v>
      </c>
      <c r="C7579" s="1" t="s">
        <v>1800</v>
      </c>
      <c r="D7579" s="1" t="s">
        <v>2021</v>
      </c>
      <c r="E7579" s="1" t="s">
        <v>2018</v>
      </c>
      <c r="F7579" s="16" t="n">
        <v>79</v>
      </c>
      <c r="G7579" s="16" t="n">
        <v>2025.73</v>
      </c>
      <c r="H7579" s="16" t="n">
        <v>2104.73</v>
      </c>
    </row>
    <row r="7580" customFormat="false" ht="15" hidden="false" customHeight="true" outlineLevel="0" collapsed="false">
      <c r="A7580" s="1" t="s">
        <v>10044</v>
      </c>
      <c r="B7580" s="1" t="s">
        <v>1241</v>
      </c>
      <c r="C7580" s="1" t="s">
        <v>1595</v>
      </c>
      <c r="D7580" s="1" t="s">
        <v>2025</v>
      </c>
      <c r="E7580" s="1" t="s">
        <v>2018</v>
      </c>
      <c r="F7580" s="16" t="n">
        <v>0</v>
      </c>
      <c r="G7580" s="16" t="n">
        <v>13288.1</v>
      </c>
      <c r="H7580" s="16" t="n">
        <v>13288.1</v>
      </c>
    </row>
    <row r="7581" customFormat="false" ht="15" hidden="false" customHeight="true" outlineLevel="0" collapsed="false">
      <c r="A7581" s="1" t="s">
        <v>10045</v>
      </c>
      <c r="B7581" s="1" t="s">
        <v>1047</v>
      </c>
      <c r="C7581" s="1" t="s">
        <v>2785</v>
      </c>
      <c r="D7581" s="1" t="s">
        <v>2017</v>
      </c>
      <c r="E7581" s="1" t="s">
        <v>2018</v>
      </c>
      <c r="F7581" s="16" t="n">
        <v>0</v>
      </c>
      <c r="G7581" s="16" t="n">
        <v>3781.01</v>
      </c>
      <c r="H7581" s="16" t="n">
        <v>3781.01</v>
      </c>
    </row>
    <row r="7582" customFormat="false" ht="15" hidden="false" customHeight="true" outlineLevel="0" collapsed="false">
      <c r="A7582" s="1" t="s">
        <v>10046</v>
      </c>
      <c r="B7582" s="1" t="s">
        <v>666</v>
      </c>
      <c r="C7582" s="1" t="s">
        <v>3316</v>
      </c>
      <c r="D7582" s="1" t="s">
        <v>2032</v>
      </c>
      <c r="E7582" s="1" t="s">
        <v>2018</v>
      </c>
      <c r="F7582" s="16" t="n">
        <v>0</v>
      </c>
      <c r="G7582" s="16" t="n">
        <v>28335.78</v>
      </c>
      <c r="H7582" s="16" t="n">
        <v>28335.78</v>
      </c>
    </row>
    <row r="7583" customFormat="false" ht="15" hidden="false" customHeight="true" outlineLevel="0" collapsed="false">
      <c r="A7583" s="1" t="s">
        <v>10047</v>
      </c>
      <c r="B7583" s="1" t="s">
        <v>1398</v>
      </c>
      <c r="C7583" s="1" t="s">
        <v>632</v>
      </c>
      <c r="D7583" s="1" t="s">
        <v>2017</v>
      </c>
      <c r="E7583" s="1" t="s">
        <v>2084</v>
      </c>
      <c r="F7583" s="16" t="n">
        <v>49</v>
      </c>
      <c r="G7583" s="16" t="n">
        <v>280.03</v>
      </c>
      <c r="H7583" s="16" t="n">
        <v>329.03</v>
      </c>
    </row>
    <row r="7584" customFormat="false" ht="15" hidden="false" customHeight="true" outlineLevel="0" collapsed="false">
      <c r="A7584" s="1" t="s">
        <v>10048</v>
      </c>
      <c r="B7584" s="1" t="s">
        <v>329</v>
      </c>
      <c r="C7584" s="1" t="s">
        <v>1010</v>
      </c>
      <c r="D7584" s="1" t="s">
        <v>2025</v>
      </c>
      <c r="E7584" s="1" t="s">
        <v>2018</v>
      </c>
      <c r="F7584" s="16" t="n">
        <v>49</v>
      </c>
      <c r="G7584" s="16" t="n">
        <v>458.06</v>
      </c>
      <c r="H7584" s="16" t="n">
        <v>507.06</v>
      </c>
    </row>
    <row r="7585" customFormat="false" ht="15" hidden="false" customHeight="true" outlineLevel="0" collapsed="false">
      <c r="A7585" s="1" t="s">
        <v>10049</v>
      </c>
      <c r="B7585" s="1" t="s">
        <v>1160</v>
      </c>
      <c r="C7585" s="1" t="s">
        <v>2302</v>
      </c>
      <c r="D7585" s="1" t="s">
        <v>2021</v>
      </c>
      <c r="E7585" s="1" t="s">
        <v>2018</v>
      </c>
      <c r="F7585" s="16" t="n">
        <v>49</v>
      </c>
      <c r="G7585" s="16" t="n">
        <v>264.48</v>
      </c>
      <c r="H7585" s="16" t="n">
        <v>313.48</v>
      </c>
    </row>
    <row r="7586" customFormat="false" ht="15" hidden="false" customHeight="true" outlineLevel="0" collapsed="false">
      <c r="A7586" s="1" t="s">
        <v>10050</v>
      </c>
      <c r="B7586" s="1" t="s">
        <v>199</v>
      </c>
      <c r="C7586" s="1" t="s">
        <v>2294</v>
      </c>
      <c r="D7586" s="1" t="s">
        <v>2025</v>
      </c>
      <c r="E7586" s="1" t="s">
        <v>2018</v>
      </c>
      <c r="F7586" s="16" t="n">
        <v>0</v>
      </c>
      <c r="G7586" s="16" t="n">
        <v>7194.38</v>
      </c>
      <c r="H7586" s="16" t="n">
        <v>7194.38</v>
      </c>
    </row>
    <row r="7587" customFormat="false" ht="15" hidden="false" customHeight="true" outlineLevel="0" collapsed="false">
      <c r="A7587" s="1" t="s">
        <v>10051</v>
      </c>
      <c r="B7587" s="1" t="s">
        <v>708</v>
      </c>
      <c r="C7587" s="1" t="s">
        <v>591</v>
      </c>
      <c r="D7587" s="1" t="s">
        <v>2017</v>
      </c>
      <c r="E7587" s="1" t="s">
        <v>2018</v>
      </c>
      <c r="F7587" s="16" t="n">
        <v>0</v>
      </c>
      <c r="G7587" s="16" t="n">
        <v>5599.88</v>
      </c>
      <c r="H7587" s="16" t="n">
        <v>5599.88</v>
      </c>
    </row>
    <row r="7588" customFormat="false" ht="15" hidden="false" customHeight="true" outlineLevel="0" collapsed="false">
      <c r="A7588" s="1" t="s">
        <v>10052</v>
      </c>
      <c r="B7588" s="1" t="s">
        <v>966</v>
      </c>
      <c r="C7588" s="1" t="s">
        <v>823</v>
      </c>
      <c r="D7588" s="1" t="s">
        <v>2032</v>
      </c>
      <c r="E7588" s="1" t="s">
        <v>2018</v>
      </c>
      <c r="F7588" s="16" t="n">
        <v>0</v>
      </c>
      <c r="G7588" s="16" t="n">
        <v>6326.31</v>
      </c>
      <c r="H7588" s="16" t="n">
        <v>6326.31</v>
      </c>
    </row>
    <row r="7589" customFormat="false" ht="15" hidden="false" customHeight="true" outlineLevel="0" collapsed="false">
      <c r="A7589" s="1" t="s">
        <v>10053</v>
      </c>
      <c r="B7589" s="1" t="s">
        <v>966</v>
      </c>
      <c r="C7589" s="1" t="s">
        <v>707</v>
      </c>
      <c r="D7589" s="1" t="s">
        <v>2017</v>
      </c>
      <c r="E7589" s="1" t="s">
        <v>2018</v>
      </c>
      <c r="F7589" s="16" t="n">
        <v>0</v>
      </c>
      <c r="G7589" s="16" t="n">
        <v>19424.83</v>
      </c>
      <c r="H7589" s="16" t="n">
        <v>19424.83</v>
      </c>
    </row>
    <row r="7590" customFormat="false" ht="15" hidden="false" customHeight="true" outlineLevel="0" collapsed="false">
      <c r="A7590" s="1" t="s">
        <v>10054</v>
      </c>
      <c r="B7590" s="1" t="s">
        <v>586</v>
      </c>
      <c r="C7590" s="1" t="s">
        <v>490</v>
      </c>
      <c r="D7590" s="1" t="s">
        <v>2017</v>
      </c>
      <c r="E7590" s="1" t="s">
        <v>2018</v>
      </c>
      <c r="F7590" s="16" t="n">
        <v>0</v>
      </c>
      <c r="G7590" s="16" t="n">
        <v>2672.61</v>
      </c>
      <c r="H7590" s="16" t="n">
        <v>2672.61</v>
      </c>
    </row>
    <row r="7591" customFormat="false" ht="15" hidden="false" customHeight="true" outlineLevel="0" collapsed="false">
      <c r="A7591" s="1" t="s">
        <v>10055</v>
      </c>
      <c r="B7591" s="1" t="s">
        <v>1522</v>
      </c>
      <c r="C7591" s="1" t="s">
        <v>3480</v>
      </c>
      <c r="D7591" s="1" t="s">
        <v>2021</v>
      </c>
      <c r="E7591" s="1" t="s">
        <v>2018</v>
      </c>
      <c r="F7591" s="16" t="n">
        <v>0</v>
      </c>
      <c r="G7591" s="16" t="n">
        <v>3246.93</v>
      </c>
      <c r="H7591" s="16" t="n">
        <v>3246.93</v>
      </c>
    </row>
    <row r="7592" customFormat="false" ht="15" hidden="false" customHeight="true" outlineLevel="0" collapsed="false">
      <c r="A7592" s="1" t="s">
        <v>10056</v>
      </c>
      <c r="B7592" s="1" t="s">
        <v>1886</v>
      </c>
      <c r="C7592" s="1" t="s">
        <v>3295</v>
      </c>
      <c r="D7592" s="1" t="s">
        <v>2055</v>
      </c>
      <c r="E7592" s="1" t="s">
        <v>2084</v>
      </c>
      <c r="F7592" s="16" t="n">
        <v>0</v>
      </c>
      <c r="G7592" s="16" t="n">
        <v>16239.93</v>
      </c>
      <c r="H7592" s="16" t="n">
        <v>16239.93</v>
      </c>
    </row>
    <row r="7593" customFormat="false" ht="15" hidden="false" customHeight="true" outlineLevel="0" collapsed="false">
      <c r="A7593" s="1" t="s">
        <v>10057</v>
      </c>
      <c r="B7593" s="1" t="s">
        <v>1425</v>
      </c>
      <c r="C7593" s="1" t="s">
        <v>1708</v>
      </c>
      <c r="D7593" s="1" t="s">
        <v>2017</v>
      </c>
      <c r="E7593" s="1" t="s">
        <v>2018</v>
      </c>
      <c r="F7593" s="16" t="n">
        <v>0</v>
      </c>
      <c r="G7593" s="16" t="n">
        <v>20004.78</v>
      </c>
      <c r="H7593" s="16" t="n">
        <v>20004.78</v>
      </c>
    </row>
    <row r="7594" customFormat="false" ht="15" hidden="false" customHeight="true" outlineLevel="0" collapsed="false">
      <c r="A7594" s="1" t="s">
        <v>10058</v>
      </c>
      <c r="B7594" s="1" t="s">
        <v>1806</v>
      </c>
      <c r="C7594" s="1" t="s">
        <v>1741</v>
      </c>
      <c r="D7594" s="1" t="s">
        <v>2017</v>
      </c>
      <c r="E7594" s="1" t="s">
        <v>2022</v>
      </c>
      <c r="F7594" s="16" t="n">
        <v>0</v>
      </c>
      <c r="G7594" s="16" t="n">
        <v>7761.29</v>
      </c>
      <c r="H7594" s="16" t="n">
        <v>7761.29</v>
      </c>
    </row>
    <row r="7595" customFormat="false" ht="15" hidden="false" customHeight="true" outlineLevel="0" collapsed="false">
      <c r="A7595" s="1" t="s">
        <v>10059</v>
      </c>
      <c r="B7595" s="1" t="s">
        <v>408</v>
      </c>
      <c r="C7595" s="1" t="s">
        <v>2024</v>
      </c>
      <c r="D7595" s="1" t="s">
        <v>2025</v>
      </c>
      <c r="E7595" s="1" t="s">
        <v>2018</v>
      </c>
      <c r="F7595" s="16" t="n">
        <v>0</v>
      </c>
      <c r="G7595" s="16" t="n">
        <v>14270.21</v>
      </c>
      <c r="H7595" s="16" t="n">
        <v>14270.21</v>
      </c>
    </row>
    <row r="7596" customFormat="false" ht="15" hidden="false" customHeight="true" outlineLevel="0" collapsed="false">
      <c r="A7596" s="1" t="s">
        <v>10060</v>
      </c>
      <c r="B7596" s="1" t="s">
        <v>289</v>
      </c>
      <c r="C7596" s="1" t="s">
        <v>2710</v>
      </c>
      <c r="D7596" s="1" t="s">
        <v>2028</v>
      </c>
      <c r="E7596" s="1" t="s">
        <v>2045</v>
      </c>
      <c r="F7596" s="16" t="n">
        <v>0</v>
      </c>
      <c r="G7596" s="16" t="n">
        <v>2619.77</v>
      </c>
      <c r="H7596" s="16" t="n">
        <v>2619.77</v>
      </c>
    </row>
    <row r="7597" customFormat="false" ht="15" hidden="false" customHeight="true" outlineLevel="0" collapsed="false">
      <c r="A7597" s="1" t="s">
        <v>10061</v>
      </c>
      <c r="B7597" s="1" t="s">
        <v>222</v>
      </c>
      <c r="C7597" s="1" t="s">
        <v>2137</v>
      </c>
      <c r="D7597" s="1" t="s">
        <v>2017</v>
      </c>
      <c r="E7597" s="1" t="s">
        <v>2018</v>
      </c>
      <c r="F7597" s="16" t="n">
        <v>0</v>
      </c>
      <c r="G7597" s="16" t="n">
        <v>10676.12</v>
      </c>
      <c r="H7597" s="16" t="n">
        <v>10676.12</v>
      </c>
    </row>
    <row r="7598" customFormat="false" ht="15" hidden="false" customHeight="true" outlineLevel="0" collapsed="false">
      <c r="A7598" s="1" t="s">
        <v>10062</v>
      </c>
      <c r="B7598" s="1" t="s">
        <v>396</v>
      </c>
      <c r="C7598" s="1" t="s">
        <v>4684</v>
      </c>
      <c r="D7598" s="1" t="s">
        <v>2017</v>
      </c>
      <c r="E7598" s="1" t="s">
        <v>2045</v>
      </c>
      <c r="F7598" s="16" t="n">
        <v>49</v>
      </c>
      <c r="G7598" s="16" t="n">
        <v>819.69</v>
      </c>
      <c r="H7598" s="16" t="n">
        <v>868.69</v>
      </c>
    </row>
    <row r="7599" customFormat="false" ht="15" hidden="false" customHeight="true" outlineLevel="0" collapsed="false">
      <c r="A7599" s="1" t="s">
        <v>10063</v>
      </c>
      <c r="B7599" s="1" t="s">
        <v>888</v>
      </c>
      <c r="C7599" s="1" t="s">
        <v>2665</v>
      </c>
      <c r="D7599" s="1" t="s">
        <v>2021</v>
      </c>
      <c r="E7599" s="1" t="s">
        <v>2018</v>
      </c>
      <c r="F7599" s="16" t="n">
        <v>0</v>
      </c>
      <c r="G7599" s="16" t="n">
        <v>3046.64</v>
      </c>
      <c r="H7599" s="16" t="n">
        <v>3046.64</v>
      </c>
    </row>
    <row r="7600" customFormat="false" ht="15" hidden="false" customHeight="true" outlineLevel="0" collapsed="false">
      <c r="A7600" s="1" t="s">
        <v>10064</v>
      </c>
      <c r="B7600" s="1" t="s">
        <v>1522</v>
      </c>
      <c r="C7600" s="1" t="s">
        <v>2892</v>
      </c>
      <c r="D7600" s="1" t="s">
        <v>2028</v>
      </c>
      <c r="E7600" s="1" t="s">
        <v>2018</v>
      </c>
      <c r="F7600" s="16" t="n">
        <v>0</v>
      </c>
      <c r="G7600" s="16" t="n">
        <v>4177</v>
      </c>
      <c r="H7600" s="16" t="n">
        <v>4177</v>
      </c>
    </row>
    <row r="7601" customFormat="false" ht="15" hidden="false" customHeight="true" outlineLevel="0" collapsed="false">
      <c r="A7601" s="1" t="s">
        <v>10065</v>
      </c>
      <c r="B7601" s="1" t="s">
        <v>433</v>
      </c>
      <c r="C7601" s="1" t="s">
        <v>2237</v>
      </c>
      <c r="D7601" s="1" t="s">
        <v>2055</v>
      </c>
      <c r="E7601" s="1" t="s">
        <v>2018</v>
      </c>
      <c r="F7601" s="16" t="n">
        <v>0</v>
      </c>
      <c r="G7601" s="16" t="n">
        <v>6505.34</v>
      </c>
      <c r="H7601" s="16" t="n">
        <v>6505.34</v>
      </c>
    </row>
    <row r="7602" customFormat="false" ht="15" hidden="false" customHeight="true" outlineLevel="0" collapsed="false">
      <c r="A7602" s="1" t="s">
        <v>10066</v>
      </c>
      <c r="B7602" s="1" t="s">
        <v>1378</v>
      </c>
      <c r="C7602" s="1" t="s">
        <v>3204</v>
      </c>
      <c r="D7602" s="1" t="s">
        <v>2032</v>
      </c>
      <c r="E7602" s="1" t="s">
        <v>2045</v>
      </c>
      <c r="F7602" s="16" t="n">
        <v>99</v>
      </c>
      <c r="G7602" s="16" t="n">
        <v>819.69</v>
      </c>
      <c r="H7602" s="16" t="n">
        <v>918.69</v>
      </c>
    </row>
    <row r="7603" customFormat="false" ht="15" hidden="false" customHeight="true" outlineLevel="0" collapsed="false">
      <c r="A7603" s="1" t="s">
        <v>10067</v>
      </c>
      <c r="B7603" s="1" t="s">
        <v>375</v>
      </c>
      <c r="C7603" s="1" t="s">
        <v>2102</v>
      </c>
      <c r="D7603" s="1" t="s">
        <v>2032</v>
      </c>
      <c r="E7603" s="1" t="s">
        <v>2018</v>
      </c>
      <c r="F7603" s="16" t="n">
        <v>49</v>
      </c>
      <c r="G7603" s="16" t="n">
        <v>1617.43</v>
      </c>
      <c r="H7603" s="16" t="n">
        <v>1666.43</v>
      </c>
    </row>
    <row r="7604" customFormat="false" ht="15" hidden="false" customHeight="true" outlineLevel="0" collapsed="false">
      <c r="A7604" s="1" t="s">
        <v>10068</v>
      </c>
      <c r="B7604" s="1" t="s">
        <v>1764</v>
      </c>
      <c r="C7604" s="1" t="s">
        <v>2037</v>
      </c>
      <c r="D7604" s="1" t="s">
        <v>2032</v>
      </c>
      <c r="E7604" s="1" t="s">
        <v>2018</v>
      </c>
      <c r="F7604" s="16" t="n">
        <v>99</v>
      </c>
      <c r="G7604" s="16" t="n">
        <v>1603.35</v>
      </c>
      <c r="H7604" s="16" t="n">
        <v>1702.35</v>
      </c>
    </row>
    <row r="7605" customFormat="false" ht="15" hidden="false" customHeight="true" outlineLevel="0" collapsed="false">
      <c r="A7605" s="1" t="s">
        <v>10069</v>
      </c>
      <c r="B7605" s="1" t="s">
        <v>746</v>
      </c>
      <c r="C7605" s="1" t="s">
        <v>2571</v>
      </c>
      <c r="D7605" s="1" t="s">
        <v>2017</v>
      </c>
      <c r="E7605" s="1" t="s">
        <v>2018</v>
      </c>
      <c r="F7605" s="16" t="n">
        <v>0</v>
      </c>
      <c r="G7605" s="16" t="n">
        <v>2918.85</v>
      </c>
      <c r="H7605" s="16" t="n">
        <v>2918.85</v>
      </c>
    </row>
    <row r="7606" customFormat="false" ht="15" hidden="false" customHeight="true" outlineLevel="0" collapsed="false">
      <c r="A7606" s="1" t="s">
        <v>10070</v>
      </c>
      <c r="B7606" s="1" t="s">
        <v>619</v>
      </c>
      <c r="C7606" s="1" t="s">
        <v>3751</v>
      </c>
      <c r="D7606" s="1" t="s">
        <v>2025</v>
      </c>
      <c r="E7606" s="1" t="s">
        <v>2018</v>
      </c>
      <c r="F7606" s="16" t="n">
        <v>99</v>
      </c>
      <c r="G7606" s="16" t="n">
        <v>862.99</v>
      </c>
      <c r="H7606" s="16" t="n">
        <v>961.99</v>
      </c>
    </row>
    <row r="7607" customFormat="false" ht="15" hidden="false" customHeight="true" outlineLevel="0" collapsed="false">
      <c r="A7607" s="1" t="s">
        <v>10071</v>
      </c>
      <c r="B7607" s="1" t="s">
        <v>1175</v>
      </c>
      <c r="C7607" s="1" t="s">
        <v>2260</v>
      </c>
      <c r="D7607" s="1" t="s">
        <v>2017</v>
      </c>
      <c r="E7607" s="1" t="s">
        <v>2018</v>
      </c>
      <c r="F7607" s="16" t="n">
        <v>0</v>
      </c>
      <c r="G7607" s="16" t="n">
        <v>16983.44</v>
      </c>
      <c r="H7607" s="16" t="n">
        <v>16983.44</v>
      </c>
    </row>
    <row r="7608" customFormat="false" ht="15" hidden="false" customHeight="true" outlineLevel="0" collapsed="false">
      <c r="A7608" s="1" t="s">
        <v>10072</v>
      </c>
      <c r="B7608" s="1" t="s">
        <v>666</v>
      </c>
      <c r="C7608" s="1" t="s">
        <v>1114</v>
      </c>
      <c r="D7608" s="1" t="s">
        <v>2025</v>
      </c>
      <c r="E7608" s="1" t="s">
        <v>2018</v>
      </c>
      <c r="F7608" s="16" t="n">
        <v>0</v>
      </c>
      <c r="G7608" s="16" t="n">
        <v>8704.54</v>
      </c>
      <c r="H7608" s="16" t="n">
        <v>8704.54</v>
      </c>
    </row>
    <row r="7609" customFormat="false" ht="15" hidden="false" customHeight="true" outlineLevel="0" collapsed="false">
      <c r="A7609" s="1" t="s">
        <v>10073</v>
      </c>
      <c r="B7609" s="1" t="s">
        <v>723</v>
      </c>
      <c r="C7609" s="1" t="s">
        <v>679</v>
      </c>
      <c r="D7609" s="1" t="s">
        <v>2017</v>
      </c>
      <c r="E7609" s="1" t="s">
        <v>2018</v>
      </c>
      <c r="F7609" s="16" t="n">
        <v>0</v>
      </c>
      <c r="G7609" s="16" t="n">
        <v>7439.88</v>
      </c>
      <c r="H7609" s="16" t="n">
        <v>7439.88</v>
      </c>
    </row>
    <row r="7610" customFormat="false" ht="15" hidden="false" customHeight="true" outlineLevel="0" collapsed="false">
      <c r="A7610" s="1" t="s">
        <v>10074</v>
      </c>
      <c r="B7610" s="1" t="s">
        <v>304</v>
      </c>
      <c r="C7610" s="1" t="s">
        <v>1150</v>
      </c>
      <c r="D7610" s="1" t="s">
        <v>2017</v>
      </c>
      <c r="E7610" s="1" t="s">
        <v>2045</v>
      </c>
      <c r="F7610" s="16" t="n">
        <v>49</v>
      </c>
      <c r="G7610" s="16" t="n">
        <v>2158.52</v>
      </c>
      <c r="H7610" s="16" t="n">
        <v>2207.52</v>
      </c>
    </row>
    <row r="7611" customFormat="false" ht="15" hidden="false" customHeight="true" outlineLevel="0" collapsed="false">
      <c r="A7611" s="1" t="s">
        <v>10075</v>
      </c>
      <c r="B7611" s="1" t="s">
        <v>304</v>
      </c>
      <c r="C7611" s="1" t="s">
        <v>2654</v>
      </c>
      <c r="D7611" s="1" t="s">
        <v>2032</v>
      </c>
      <c r="E7611" s="1" t="s">
        <v>2018</v>
      </c>
      <c r="F7611" s="16" t="n">
        <v>0</v>
      </c>
      <c r="G7611" s="16" t="n">
        <v>3046.36</v>
      </c>
      <c r="H7611" s="16" t="n">
        <v>3046.36</v>
      </c>
    </row>
    <row r="7612" customFormat="false" ht="15" hidden="false" customHeight="true" outlineLevel="0" collapsed="false">
      <c r="A7612" s="1" t="s">
        <v>10076</v>
      </c>
      <c r="B7612" s="1" t="s">
        <v>1548</v>
      </c>
      <c r="C7612" s="1" t="s">
        <v>1866</v>
      </c>
      <c r="D7612" s="1" t="s">
        <v>2021</v>
      </c>
      <c r="E7612" s="1" t="s">
        <v>2018</v>
      </c>
      <c r="F7612" s="16" t="n">
        <v>0</v>
      </c>
      <c r="G7612" s="16" t="n">
        <v>3202.51</v>
      </c>
      <c r="H7612" s="16" t="n">
        <v>3202.51</v>
      </c>
    </row>
    <row r="7613" customFormat="false" ht="15" hidden="false" customHeight="true" outlineLevel="0" collapsed="false">
      <c r="A7613" s="1" t="s">
        <v>10077</v>
      </c>
      <c r="B7613" s="1" t="s">
        <v>1764</v>
      </c>
      <c r="C7613" s="1" t="s">
        <v>542</v>
      </c>
      <c r="D7613" s="1" t="s">
        <v>2055</v>
      </c>
      <c r="E7613" s="1" t="s">
        <v>2018</v>
      </c>
      <c r="F7613" s="16" t="n">
        <v>0</v>
      </c>
      <c r="G7613" s="16" t="n">
        <v>4668.41</v>
      </c>
      <c r="H7613" s="16" t="n">
        <v>4668.41</v>
      </c>
    </row>
    <row r="7614" customFormat="false" ht="15" hidden="false" customHeight="true" outlineLevel="0" collapsed="false">
      <c r="A7614" s="1" t="s">
        <v>10078</v>
      </c>
      <c r="B7614" s="1" t="s">
        <v>1720</v>
      </c>
      <c r="C7614" s="1" t="s">
        <v>651</v>
      </c>
      <c r="D7614" s="1" t="s">
        <v>2021</v>
      </c>
      <c r="E7614" s="1" t="s">
        <v>2018</v>
      </c>
      <c r="F7614" s="16" t="n">
        <v>0</v>
      </c>
      <c r="G7614" s="16" t="n">
        <v>8944.14</v>
      </c>
      <c r="H7614" s="16" t="n">
        <v>8944.14</v>
      </c>
    </row>
    <row r="7615" customFormat="false" ht="15" hidden="false" customHeight="true" outlineLevel="0" collapsed="false">
      <c r="A7615" s="1" t="s">
        <v>10079</v>
      </c>
      <c r="B7615" s="1" t="s">
        <v>1577</v>
      </c>
      <c r="C7615" s="1" t="s">
        <v>2474</v>
      </c>
      <c r="D7615" s="1" t="s">
        <v>2021</v>
      </c>
      <c r="E7615" s="1" t="s">
        <v>2018</v>
      </c>
      <c r="F7615" s="16" t="n">
        <v>79</v>
      </c>
      <c r="G7615" s="16" t="n">
        <v>1425.51</v>
      </c>
      <c r="H7615" s="16" t="n">
        <v>1504.51</v>
      </c>
    </row>
    <row r="7616" customFormat="false" ht="15" hidden="false" customHeight="true" outlineLevel="0" collapsed="false">
      <c r="A7616" s="1" t="s">
        <v>10080</v>
      </c>
      <c r="B7616" s="1" t="s">
        <v>1507</v>
      </c>
      <c r="C7616" s="1" t="s">
        <v>3382</v>
      </c>
      <c r="D7616" s="1" t="s">
        <v>2025</v>
      </c>
      <c r="E7616" s="1" t="s">
        <v>2018</v>
      </c>
      <c r="F7616" s="16" t="n">
        <v>0</v>
      </c>
      <c r="G7616" s="16" t="n">
        <v>5524.52</v>
      </c>
      <c r="H7616" s="16" t="n">
        <v>5524.52</v>
      </c>
    </row>
    <row r="7617" customFormat="false" ht="15" hidden="false" customHeight="true" outlineLevel="0" collapsed="false">
      <c r="A7617" s="1" t="s">
        <v>10081</v>
      </c>
      <c r="B7617" s="1" t="s">
        <v>1844</v>
      </c>
      <c r="C7617" s="1" t="s">
        <v>2125</v>
      </c>
      <c r="D7617" s="1" t="s">
        <v>2021</v>
      </c>
      <c r="E7617" s="1" t="s">
        <v>2084</v>
      </c>
      <c r="F7617" s="16" t="n">
        <v>99</v>
      </c>
      <c r="G7617" s="16" t="n">
        <v>311.15</v>
      </c>
      <c r="H7617" s="16" t="n">
        <v>410.15</v>
      </c>
    </row>
    <row r="7618" customFormat="false" ht="15" hidden="false" customHeight="true" outlineLevel="0" collapsed="false">
      <c r="A7618" s="1" t="s">
        <v>10082</v>
      </c>
      <c r="B7618" s="1" t="s">
        <v>906</v>
      </c>
      <c r="C7618" s="1" t="s">
        <v>2296</v>
      </c>
      <c r="D7618" s="1" t="s">
        <v>2032</v>
      </c>
      <c r="E7618" s="1" t="s">
        <v>2018</v>
      </c>
      <c r="F7618" s="16" t="n">
        <v>0</v>
      </c>
      <c r="G7618" s="16" t="n">
        <v>3148.62</v>
      </c>
      <c r="H7618" s="16" t="n">
        <v>3148.62</v>
      </c>
    </row>
    <row r="7619" customFormat="false" ht="15" hidden="false" customHeight="true" outlineLevel="0" collapsed="false">
      <c r="A7619" s="1" t="s">
        <v>10083</v>
      </c>
      <c r="B7619" s="1" t="s">
        <v>304</v>
      </c>
      <c r="C7619" s="1" t="s">
        <v>2585</v>
      </c>
      <c r="D7619" s="1" t="s">
        <v>2021</v>
      </c>
      <c r="E7619" s="1" t="s">
        <v>2018</v>
      </c>
      <c r="F7619" s="16" t="n">
        <v>0</v>
      </c>
      <c r="G7619" s="16" t="n">
        <v>10188.11</v>
      </c>
      <c r="H7619" s="16" t="n">
        <v>10188.11</v>
      </c>
    </row>
    <row r="7620" customFormat="false" ht="15" hidden="false" customHeight="true" outlineLevel="0" collapsed="false">
      <c r="A7620" s="1" t="s">
        <v>10084</v>
      </c>
      <c r="B7620" s="1" t="s">
        <v>1625</v>
      </c>
      <c r="C7620" s="1" t="s">
        <v>319</v>
      </c>
      <c r="D7620" s="1" t="s">
        <v>2028</v>
      </c>
      <c r="E7620" s="1" t="s">
        <v>2018</v>
      </c>
      <c r="F7620" s="16" t="n">
        <v>0</v>
      </c>
      <c r="G7620" s="16" t="n">
        <v>3275.4</v>
      </c>
      <c r="H7620" s="16" t="n">
        <v>3275.4</v>
      </c>
    </row>
    <row r="7621" customFormat="false" ht="15" hidden="false" customHeight="true" outlineLevel="0" collapsed="false">
      <c r="A7621" s="1" t="s">
        <v>10085</v>
      </c>
      <c r="B7621" s="1" t="s">
        <v>872</v>
      </c>
      <c r="C7621" s="1" t="s">
        <v>2807</v>
      </c>
      <c r="D7621" s="1" t="s">
        <v>2025</v>
      </c>
      <c r="E7621" s="1" t="s">
        <v>2018</v>
      </c>
      <c r="F7621" s="16" t="n">
        <v>0</v>
      </c>
      <c r="G7621" s="16" t="n">
        <v>6538.94</v>
      </c>
      <c r="H7621" s="16" t="n">
        <v>6538.94</v>
      </c>
    </row>
    <row r="7622" customFormat="false" ht="15" hidden="false" customHeight="true" outlineLevel="0" collapsed="false">
      <c r="A7622" s="1" t="s">
        <v>10086</v>
      </c>
      <c r="B7622" s="1" t="s">
        <v>1289</v>
      </c>
      <c r="C7622" s="1" t="s">
        <v>2148</v>
      </c>
      <c r="D7622" s="1" t="s">
        <v>2017</v>
      </c>
      <c r="E7622" s="1" t="s">
        <v>2018</v>
      </c>
      <c r="F7622" s="16" t="n">
        <v>49</v>
      </c>
      <c r="G7622" s="16" t="n">
        <v>2255.79</v>
      </c>
      <c r="H7622" s="16" t="n">
        <v>2304.79</v>
      </c>
    </row>
    <row r="7623" customFormat="false" ht="15" hidden="false" customHeight="true" outlineLevel="0" collapsed="false">
      <c r="A7623" s="1" t="s">
        <v>10087</v>
      </c>
      <c r="B7623" s="1" t="s">
        <v>1723</v>
      </c>
      <c r="C7623" s="1" t="s">
        <v>2505</v>
      </c>
      <c r="D7623" s="1" t="s">
        <v>2025</v>
      </c>
      <c r="E7623" s="1" t="s">
        <v>2018</v>
      </c>
      <c r="F7623" s="16" t="n">
        <v>0</v>
      </c>
      <c r="G7623" s="16" t="n">
        <v>13363.29</v>
      </c>
      <c r="H7623" s="16" t="n">
        <v>13363.29</v>
      </c>
    </row>
    <row r="7624" customFormat="false" ht="15" hidden="false" customHeight="true" outlineLevel="0" collapsed="false">
      <c r="A7624" s="1" t="s">
        <v>10088</v>
      </c>
      <c r="B7624" s="1" t="s">
        <v>1077</v>
      </c>
      <c r="C7624" s="1" t="s">
        <v>3134</v>
      </c>
      <c r="D7624" s="1" t="s">
        <v>2021</v>
      </c>
      <c r="E7624" s="1" t="s">
        <v>2018</v>
      </c>
      <c r="F7624" s="16" t="n">
        <v>0</v>
      </c>
      <c r="G7624" s="16" t="n">
        <v>12434.88</v>
      </c>
      <c r="H7624" s="16" t="n">
        <v>12434.88</v>
      </c>
    </row>
    <row r="7625" customFormat="false" ht="15" hidden="false" customHeight="true" outlineLevel="0" collapsed="false">
      <c r="A7625" s="1" t="s">
        <v>10089</v>
      </c>
      <c r="B7625" s="1" t="s">
        <v>818</v>
      </c>
      <c r="C7625" s="1" t="s">
        <v>2195</v>
      </c>
      <c r="D7625" s="1" t="s">
        <v>2017</v>
      </c>
      <c r="E7625" s="1" t="s">
        <v>2018</v>
      </c>
      <c r="F7625" s="16" t="n">
        <v>0</v>
      </c>
      <c r="G7625" s="16" t="n">
        <v>13885.94</v>
      </c>
      <c r="H7625" s="16" t="n">
        <v>13885.94</v>
      </c>
    </row>
    <row r="7626" customFormat="false" ht="15" hidden="false" customHeight="true" outlineLevel="0" collapsed="false">
      <c r="A7626" s="1" t="s">
        <v>10090</v>
      </c>
      <c r="B7626" s="1" t="s">
        <v>408</v>
      </c>
      <c r="C7626" s="1" t="s">
        <v>3188</v>
      </c>
      <c r="D7626" s="1" t="s">
        <v>2025</v>
      </c>
      <c r="E7626" s="1" t="s">
        <v>2018</v>
      </c>
      <c r="F7626" s="16" t="n">
        <v>49</v>
      </c>
      <c r="G7626" s="16" t="n">
        <v>2374.52</v>
      </c>
      <c r="H7626" s="16" t="n">
        <v>2423.52</v>
      </c>
    </row>
    <row r="7627" customFormat="false" ht="15" hidden="false" customHeight="true" outlineLevel="0" collapsed="false">
      <c r="A7627" s="1" t="s">
        <v>10091</v>
      </c>
      <c r="B7627" s="1" t="s">
        <v>1074</v>
      </c>
      <c r="C7627" s="1" t="s">
        <v>2388</v>
      </c>
      <c r="D7627" s="1" t="s">
        <v>2017</v>
      </c>
      <c r="E7627" s="1" t="s">
        <v>2018</v>
      </c>
      <c r="F7627" s="16" t="n">
        <v>0</v>
      </c>
      <c r="G7627" s="16" t="n">
        <v>7705.2</v>
      </c>
      <c r="H7627" s="16" t="n">
        <v>7705.2</v>
      </c>
    </row>
    <row r="7628" customFormat="false" ht="15" hidden="false" customHeight="true" outlineLevel="0" collapsed="false">
      <c r="A7628" s="1" t="s">
        <v>10092</v>
      </c>
      <c r="B7628" s="1" t="s">
        <v>1082</v>
      </c>
      <c r="C7628" s="1" t="s">
        <v>3014</v>
      </c>
      <c r="D7628" s="1" t="s">
        <v>2028</v>
      </c>
      <c r="E7628" s="1" t="s">
        <v>2018</v>
      </c>
      <c r="F7628" s="16" t="n">
        <v>49</v>
      </c>
      <c r="G7628" s="16" t="n">
        <v>1301.86</v>
      </c>
      <c r="H7628" s="16" t="n">
        <v>1350.86</v>
      </c>
    </row>
    <row r="7629" customFormat="false" ht="15" hidden="false" customHeight="true" outlineLevel="0" collapsed="false">
      <c r="A7629" s="1" t="s">
        <v>10093</v>
      </c>
      <c r="B7629" s="1" t="s">
        <v>1548</v>
      </c>
      <c r="C7629" s="1" t="s">
        <v>1288</v>
      </c>
      <c r="D7629" s="1" t="s">
        <v>2017</v>
      </c>
      <c r="E7629" s="1" t="s">
        <v>2018</v>
      </c>
      <c r="F7629" s="16" t="n">
        <v>0</v>
      </c>
      <c r="G7629" s="16" t="n">
        <v>2681.09</v>
      </c>
      <c r="H7629" s="16" t="n">
        <v>2681.09</v>
      </c>
    </row>
    <row r="7630" customFormat="false" ht="15" hidden="false" customHeight="true" outlineLevel="0" collapsed="false">
      <c r="A7630" s="1" t="s">
        <v>10094</v>
      </c>
      <c r="B7630" s="1" t="s">
        <v>1522</v>
      </c>
      <c r="C7630" s="1" t="s">
        <v>2644</v>
      </c>
      <c r="D7630" s="1" t="s">
        <v>2025</v>
      </c>
      <c r="E7630" s="1" t="s">
        <v>2018</v>
      </c>
      <c r="F7630" s="16" t="n">
        <v>0</v>
      </c>
      <c r="G7630" s="16" t="n">
        <v>9253.75</v>
      </c>
      <c r="H7630" s="16" t="n">
        <v>9253.75</v>
      </c>
    </row>
    <row r="7631" customFormat="false" ht="15" hidden="false" customHeight="true" outlineLevel="0" collapsed="false">
      <c r="A7631" s="1" t="s">
        <v>10095</v>
      </c>
      <c r="B7631" s="1" t="s">
        <v>524</v>
      </c>
      <c r="C7631" s="1" t="s">
        <v>2263</v>
      </c>
      <c r="D7631" s="1" t="s">
        <v>2017</v>
      </c>
      <c r="E7631" s="1" t="s">
        <v>2018</v>
      </c>
      <c r="F7631" s="16" t="n">
        <v>0</v>
      </c>
      <c r="G7631" s="16" t="n">
        <v>5730.55</v>
      </c>
      <c r="H7631" s="16" t="n">
        <v>5730.55</v>
      </c>
    </row>
    <row r="7632" customFormat="false" ht="15" hidden="false" customHeight="true" outlineLevel="0" collapsed="false">
      <c r="A7632" s="1" t="s">
        <v>10096</v>
      </c>
      <c r="B7632" s="1" t="s">
        <v>1809</v>
      </c>
      <c r="C7632" s="1" t="s">
        <v>1655</v>
      </c>
      <c r="D7632" s="1" t="s">
        <v>2017</v>
      </c>
      <c r="E7632" s="1" t="s">
        <v>2018</v>
      </c>
      <c r="F7632" s="16" t="n">
        <v>49</v>
      </c>
      <c r="G7632" s="16" t="n">
        <v>916.12</v>
      </c>
      <c r="H7632" s="16" t="n">
        <v>965.12</v>
      </c>
    </row>
    <row r="7633" customFormat="false" ht="15" hidden="false" customHeight="true" outlineLevel="0" collapsed="false">
      <c r="A7633" s="1" t="s">
        <v>10097</v>
      </c>
      <c r="B7633" s="1" t="s">
        <v>367</v>
      </c>
      <c r="C7633" s="1" t="s">
        <v>2654</v>
      </c>
      <c r="D7633" s="1" t="s">
        <v>2032</v>
      </c>
      <c r="E7633" s="1" t="s">
        <v>2018</v>
      </c>
      <c r="F7633" s="16" t="n">
        <v>0</v>
      </c>
      <c r="G7633" s="16" t="n">
        <v>5471.94</v>
      </c>
      <c r="H7633" s="16" t="n">
        <v>5471.94</v>
      </c>
    </row>
    <row r="7634" customFormat="false" ht="15" hidden="false" customHeight="true" outlineLevel="0" collapsed="false">
      <c r="A7634" s="1" t="s">
        <v>10098</v>
      </c>
      <c r="B7634" s="1" t="s">
        <v>1375</v>
      </c>
      <c r="C7634" s="1" t="s">
        <v>865</v>
      </c>
      <c r="D7634" s="1" t="s">
        <v>2025</v>
      </c>
      <c r="E7634" s="1" t="s">
        <v>2018</v>
      </c>
      <c r="F7634" s="16" t="n">
        <v>0</v>
      </c>
      <c r="G7634" s="16" t="n">
        <v>27007.8</v>
      </c>
      <c r="H7634" s="16" t="n">
        <v>27007.8</v>
      </c>
    </row>
    <row r="7635" customFormat="false" ht="15" hidden="false" customHeight="true" outlineLevel="0" collapsed="false">
      <c r="A7635" s="1" t="s">
        <v>10099</v>
      </c>
      <c r="B7635" s="1" t="s">
        <v>1473</v>
      </c>
      <c r="C7635" s="1" t="s">
        <v>2785</v>
      </c>
      <c r="D7635" s="1" t="s">
        <v>2017</v>
      </c>
      <c r="E7635" s="1" t="s">
        <v>2018</v>
      </c>
      <c r="F7635" s="16" t="n">
        <v>0</v>
      </c>
      <c r="G7635" s="16" t="n">
        <v>2546.47</v>
      </c>
      <c r="H7635" s="16" t="n">
        <v>2546.47</v>
      </c>
    </row>
    <row r="7636" customFormat="false" ht="15" hidden="false" customHeight="true" outlineLevel="0" collapsed="false">
      <c r="A7636" s="1" t="s">
        <v>10100</v>
      </c>
      <c r="B7636" s="1" t="s">
        <v>450</v>
      </c>
      <c r="C7636" s="1" t="s">
        <v>2464</v>
      </c>
      <c r="D7636" s="1" t="s">
        <v>2032</v>
      </c>
      <c r="E7636" s="1" t="s">
        <v>2018</v>
      </c>
      <c r="F7636" s="16" t="n">
        <v>0</v>
      </c>
      <c r="G7636" s="16" t="n">
        <v>13348.71</v>
      </c>
      <c r="H7636" s="16" t="n">
        <v>13348.71</v>
      </c>
    </row>
    <row r="7637" customFormat="false" ht="15" hidden="false" customHeight="true" outlineLevel="0" collapsed="false">
      <c r="A7637" s="1" t="s">
        <v>10101</v>
      </c>
      <c r="B7637" s="1" t="s">
        <v>1583</v>
      </c>
      <c r="C7637" s="1" t="s">
        <v>1481</v>
      </c>
      <c r="D7637" s="1" t="s">
        <v>2017</v>
      </c>
      <c r="E7637" s="1" t="s">
        <v>2018</v>
      </c>
      <c r="F7637" s="16" t="n">
        <v>0</v>
      </c>
      <c r="G7637" s="16" t="n">
        <v>7987.06</v>
      </c>
      <c r="H7637" s="16" t="n">
        <v>7987.06</v>
      </c>
    </row>
    <row r="7638" customFormat="false" ht="15" hidden="false" customHeight="true" outlineLevel="0" collapsed="false">
      <c r="A7638" s="1" t="s">
        <v>10102</v>
      </c>
      <c r="B7638" s="1" t="s">
        <v>1733</v>
      </c>
      <c r="C7638" s="1" t="s">
        <v>1893</v>
      </c>
      <c r="D7638" s="1" t="s">
        <v>2017</v>
      </c>
      <c r="E7638" s="1" t="s">
        <v>2018</v>
      </c>
      <c r="F7638" s="16" t="n">
        <v>0</v>
      </c>
      <c r="G7638" s="16" t="n">
        <v>7706.22</v>
      </c>
      <c r="H7638" s="16" t="n">
        <v>7706.22</v>
      </c>
    </row>
    <row r="7639" customFormat="false" ht="15" hidden="false" customHeight="true" outlineLevel="0" collapsed="false">
      <c r="A7639" s="1" t="s">
        <v>10103</v>
      </c>
      <c r="B7639" s="1" t="s">
        <v>1860</v>
      </c>
      <c r="C7639" s="1" t="s">
        <v>2446</v>
      </c>
      <c r="D7639" s="1" t="s">
        <v>2055</v>
      </c>
      <c r="E7639" s="1" t="s">
        <v>2018</v>
      </c>
      <c r="F7639" s="16" t="n">
        <v>0</v>
      </c>
      <c r="G7639" s="16" t="n">
        <v>4349.74</v>
      </c>
      <c r="H7639" s="16" t="n">
        <v>4349.74</v>
      </c>
    </row>
    <row r="7640" customFormat="false" ht="15" hidden="false" customHeight="true" outlineLevel="0" collapsed="false">
      <c r="A7640" s="1" t="s">
        <v>10104</v>
      </c>
      <c r="B7640" s="1" t="s">
        <v>514</v>
      </c>
      <c r="C7640" s="1" t="s">
        <v>1655</v>
      </c>
      <c r="D7640" s="1" t="s">
        <v>2025</v>
      </c>
      <c r="E7640" s="1" t="s">
        <v>2018</v>
      </c>
      <c r="F7640" s="16" t="n">
        <v>49</v>
      </c>
      <c r="G7640" s="16" t="n">
        <v>1710.45</v>
      </c>
      <c r="H7640" s="16" t="n">
        <v>1759.45</v>
      </c>
    </row>
    <row r="7641" customFormat="false" ht="15" hidden="false" customHeight="true" outlineLevel="0" collapsed="false">
      <c r="A7641" s="1" t="s">
        <v>10105</v>
      </c>
      <c r="B7641" s="1" t="s">
        <v>1473</v>
      </c>
      <c r="C7641" s="1" t="s">
        <v>2733</v>
      </c>
      <c r="D7641" s="1" t="s">
        <v>2025</v>
      </c>
      <c r="E7641" s="1" t="s">
        <v>2018</v>
      </c>
      <c r="F7641" s="16" t="n">
        <v>49</v>
      </c>
      <c r="G7641" s="16" t="n">
        <v>2374.52</v>
      </c>
      <c r="H7641" s="16" t="n">
        <v>2423.52</v>
      </c>
    </row>
    <row r="7642" customFormat="false" ht="15" hidden="false" customHeight="true" outlineLevel="0" collapsed="false">
      <c r="A7642" s="1" t="s">
        <v>10106</v>
      </c>
      <c r="B7642" s="1" t="s">
        <v>1283</v>
      </c>
      <c r="C7642" s="1" t="s">
        <v>2922</v>
      </c>
      <c r="D7642" s="1" t="s">
        <v>2025</v>
      </c>
      <c r="E7642" s="1" t="s">
        <v>2018</v>
      </c>
      <c r="F7642" s="16" t="n">
        <v>0</v>
      </c>
      <c r="G7642" s="16" t="n">
        <v>11150.61</v>
      </c>
      <c r="H7642" s="16" t="n">
        <v>11150.61</v>
      </c>
    </row>
    <row r="7643" customFormat="false" ht="15" hidden="false" customHeight="true" outlineLevel="0" collapsed="false">
      <c r="A7643" s="1" t="s">
        <v>10107</v>
      </c>
      <c r="B7643" s="1" t="s">
        <v>1263</v>
      </c>
      <c r="C7643" s="1" t="s">
        <v>1667</v>
      </c>
      <c r="D7643" s="1" t="s">
        <v>2021</v>
      </c>
      <c r="E7643" s="1" t="s">
        <v>2018</v>
      </c>
      <c r="F7643" s="16" t="n">
        <v>0</v>
      </c>
      <c r="G7643" s="16" t="n">
        <v>12997.16</v>
      </c>
      <c r="H7643" s="16" t="n">
        <v>12997.16</v>
      </c>
    </row>
    <row r="7644" customFormat="false" ht="15" hidden="false" customHeight="true" outlineLevel="0" collapsed="false">
      <c r="A7644" s="1" t="s">
        <v>10108</v>
      </c>
      <c r="B7644" s="1" t="s">
        <v>872</v>
      </c>
      <c r="C7644" s="1" t="s">
        <v>2423</v>
      </c>
      <c r="D7644" s="1" t="s">
        <v>2017</v>
      </c>
      <c r="E7644" s="1" t="s">
        <v>2018</v>
      </c>
      <c r="F7644" s="16" t="n">
        <v>79</v>
      </c>
      <c r="G7644" s="16" t="n">
        <v>850.16</v>
      </c>
      <c r="H7644" s="16" t="n">
        <v>929.16</v>
      </c>
    </row>
    <row r="7645" customFormat="false" ht="15" hidden="false" customHeight="true" outlineLevel="0" collapsed="false">
      <c r="A7645" s="1" t="s">
        <v>10109</v>
      </c>
      <c r="B7645" s="1" t="s">
        <v>1319</v>
      </c>
      <c r="C7645" s="1" t="s">
        <v>2972</v>
      </c>
      <c r="D7645" s="1" t="s">
        <v>2055</v>
      </c>
      <c r="E7645" s="1" t="s">
        <v>2045</v>
      </c>
      <c r="F7645" s="16" t="n">
        <v>99</v>
      </c>
      <c r="G7645" s="16" t="n">
        <v>1603.35</v>
      </c>
      <c r="H7645" s="16" t="n">
        <v>1702.35</v>
      </c>
    </row>
    <row r="7646" customFormat="false" ht="15" hidden="false" customHeight="true" outlineLevel="0" collapsed="false">
      <c r="A7646" s="1" t="s">
        <v>10110</v>
      </c>
      <c r="B7646" s="1" t="s">
        <v>1548</v>
      </c>
      <c r="C7646" s="1" t="s">
        <v>1682</v>
      </c>
      <c r="D7646" s="1" t="s">
        <v>2021</v>
      </c>
      <c r="E7646" s="1" t="s">
        <v>2045</v>
      </c>
      <c r="F7646" s="16" t="n">
        <v>49</v>
      </c>
      <c r="G7646" s="16" t="n">
        <v>311.15</v>
      </c>
      <c r="H7646" s="16" t="n">
        <v>360.15</v>
      </c>
    </row>
    <row r="7647" customFormat="false" ht="15" hidden="false" customHeight="true" outlineLevel="0" collapsed="false">
      <c r="A7647" s="1" t="s">
        <v>10111</v>
      </c>
      <c r="B7647" s="1" t="s">
        <v>674</v>
      </c>
      <c r="C7647" s="1" t="s">
        <v>2069</v>
      </c>
      <c r="D7647" s="1" t="s">
        <v>2017</v>
      </c>
      <c r="E7647" s="1" t="s">
        <v>2045</v>
      </c>
      <c r="F7647" s="16" t="n">
        <v>79</v>
      </c>
      <c r="G7647" s="16" t="n">
        <v>750.27</v>
      </c>
      <c r="H7647" s="16" t="n">
        <v>829.27</v>
      </c>
    </row>
    <row r="7648" customFormat="false" ht="15" hidden="false" customHeight="true" outlineLevel="0" collapsed="false">
      <c r="A7648" s="1" t="s">
        <v>10112</v>
      </c>
      <c r="B7648" s="1" t="s">
        <v>970</v>
      </c>
      <c r="C7648" s="1" t="s">
        <v>991</v>
      </c>
      <c r="D7648" s="1" t="s">
        <v>2025</v>
      </c>
      <c r="E7648" s="1" t="s">
        <v>2018</v>
      </c>
      <c r="F7648" s="16" t="n">
        <v>79</v>
      </c>
      <c r="G7648" s="16" t="n">
        <v>1178.91</v>
      </c>
      <c r="H7648" s="16" t="n">
        <v>1257.91</v>
      </c>
    </row>
    <row r="7649" customFormat="false" ht="15" hidden="false" customHeight="true" outlineLevel="0" collapsed="false">
      <c r="A7649" s="1" t="s">
        <v>10113</v>
      </c>
      <c r="B7649" s="1" t="s">
        <v>1166</v>
      </c>
      <c r="C7649" s="1" t="s">
        <v>3176</v>
      </c>
      <c r="D7649" s="1" t="s">
        <v>2055</v>
      </c>
      <c r="E7649" s="1" t="s">
        <v>2018</v>
      </c>
      <c r="F7649" s="16" t="n">
        <v>99</v>
      </c>
      <c r="G7649" s="16" t="n">
        <v>1425.51</v>
      </c>
      <c r="H7649" s="16" t="n">
        <v>1524.51</v>
      </c>
    </row>
    <row r="7650" customFormat="false" ht="15" hidden="false" customHeight="true" outlineLevel="0" collapsed="false">
      <c r="A7650" s="1" t="s">
        <v>10114</v>
      </c>
      <c r="B7650" s="1" t="s">
        <v>1551</v>
      </c>
      <c r="C7650" s="1" t="s">
        <v>1103</v>
      </c>
      <c r="D7650" s="1" t="s">
        <v>2021</v>
      </c>
      <c r="E7650" s="1" t="s">
        <v>2018</v>
      </c>
      <c r="F7650" s="16" t="n">
        <v>49</v>
      </c>
      <c r="G7650" s="16" t="n">
        <v>2157.52</v>
      </c>
      <c r="H7650" s="16" t="n">
        <v>2206.52</v>
      </c>
    </row>
    <row r="7651" customFormat="false" ht="15" hidden="false" customHeight="true" outlineLevel="0" collapsed="false">
      <c r="A7651" s="1" t="s">
        <v>10115</v>
      </c>
      <c r="B7651" s="1" t="s">
        <v>600</v>
      </c>
      <c r="C7651" s="1" t="s">
        <v>3162</v>
      </c>
      <c r="D7651" s="1" t="s">
        <v>2025</v>
      </c>
      <c r="E7651" s="1" t="s">
        <v>2018</v>
      </c>
      <c r="F7651" s="16" t="n">
        <v>99</v>
      </c>
      <c r="G7651" s="16" t="n">
        <v>311.15</v>
      </c>
      <c r="H7651" s="16" t="n">
        <v>410.15</v>
      </c>
    </row>
    <row r="7652" customFormat="false" ht="15" hidden="false" customHeight="true" outlineLevel="0" collapsed="false">
      <c r="A7652" s="1" t="s">
        <v>10116</v>
      </c>
      <c r="B7652" s="1" t="s">
        <v>1512</v>
      </c>
      <c r="C7652" s="1" t="s">
        <v>2099</v>
      </c>
      <c r="D7652" s="1" t="s">
        <v>2017</v>
      </c>
      <c r="E7652" s="1" t="s">
        <v>2018</v>
      </c>
      <c r="F7652" s="16" t="n">
        <v>0</v>
      </c>
      <c r="G7652" s="16" t="n">
        <v>5701.05</v>
      </c>
      <c r="H7652" s="16" t="n">
        <v>5701.05</v>
      </c>
    </row>
    <row r="7653" customFormat="false" ht="15" hidden="false" customHeight="true" outlineLevel="0" collapsed="false">
      <c r="A7653" s="1" t="s">
        <v>10117</v>
      </c>
      <c r="B7653" s="1" t="s">
        <v>1806</v>
      </c>
      <c r="C7653" s="1" t="s">
        <v>716</v>
      </c>
      <c r="D7653" s="1" t="s">
        <v>2032</v>
      </c>
      <c r="E7653" s="1" t="s">
        <v>2018</v>
      </c>
      <c r="F7653" s="16" t="n">
        <v>49</v>
      </c>
      <c r="G7653" s="16" t="n">
        <v>409.84</v>
      </c>
      <c r="H7653" s="16" t="n">
        <v>458.84</v>
      </c>
    </row>
    <row r="7654" customFormat="false" ht="15" hidden="false" customHeight="true" outlineLevel="0" collapsed="false">
      <c r="A7654" s="1" t="s">
        <v>10118</v>
      </c>
      <c r="B7654" s="1" t="s">
        <v>1369</v>
      </c>
      <c r="C7654" s="1" t="s">
        <v>2037</v>
      </c>
      <c r="D7654" s="1" t="s">
        <v>2025</v>
      </c>
      <c r="E7654" s="1" t="s">
        <v>2018</v>
      </c>
      <c r="F7654" s="16" t="n">
        <v>0</v>
      </c>
      <c r="G7654" s="16" t="n">
        <v>17337.48</v>
      </c>
      <c r="H7654" s="16" t="n">
        <v>17337.48</v>
      </c>
    </row>
    <row r="7655" customFormat="false" ht="15" hidden="false" customHeight="true" outlineLevel="0" collapsed="false">
      <c r="A7655" s="1" t="s">
        <v>10119</v>
      </c>
      <c r="B7655" s="1" t="s">
        <v>177</v>
      </c>
      <c r="C7655" s="1" t="s">
        <v>2283</v>
      </c>
      <c r="D7655" s="1" t="s">
        <v>2017</v>
      </c>
      <c r="E7655" s="1" t="s">
        <v>2018</v>
      </c>
      <c r="F7655" s="16" t="n">
        <v>0</v>
      </c>
      <c r="G7655" s="16" t="n">
        <v>3072.63</v>
      </c>
      <c r="H7655" s="16" t="n">
        <v>3072.63</v>
      </c>
    </row>
    <row r="7656" customFormat="false" ht="15" hidden="false" customHeight="true" outlineLevel="0" collapsed="false">
      <c r="A7656" s="1" t="s">
        <v>10120</v>
      </c>
      <c r="B7656" s="1" t="s">
        <v>843</v>
      </c>
      <c r="C7656" s="1" t="s">
        <v>965</v>
      </c>
      <c r="D7656" s="1" t="s">
        <v>2025</v>
      </c>
      <c r="E7656" s="1" t="s">
        <v>2018</v>
      </c>
      <c r="F7656" s="16" t="n">
        <v>99</v>
      </c>
      <c r="G7656" s="16" t="n">
        <v>340.06</v>
      </c>
      <c r="H7656" s="16" t="n">
        <v>439.06</v>
      </c>
    </row>
    <row r="7657" customFormat="false" ht="15" hidden="false" customHeight="true" outlineLevel="0" collapsed="false">
      <c r="A7657" s="1" t="s">
        <v>10121</v>
      </c>
      <c r="B7657" s="1" t="s">
        <v>976</v>
      </c>
      <c r="C7657" s="1" t="s">
        <v>4089</v>
      </c>
      <c r="D7657" s="1" t="s">
        <v>2021</v>
      </c>
      <c r="E7657" s="1" t="s">
        <v>2018</v>
      </c>
      <c r="F7657" s="16" t="n">
        <v>0</v>
      </c>
      <c r="G7657" s="16" t="n">
        <v>8203.96</v>
      </c>
      <c r="H7657" s="16" t="n">
        <v>8203.96</v>
      </c>
    </row>
    <row r="7658" customFormat="false" ht="15" hidden="false" customHeight="true" outlineLevel="0" collapsed="false">
      <c r="A7658" s="1" t="s">
        <v>10122</v>
      </c>
      <c r="B7658" s="1" t="s">
        <v>834</v>
      </c>
      <c r="C7658" s="1" t="s">
        <v>2671</v>
      </c>
      <c r="D7658" s="1" t="s">
        <v>2021</v>
      </c>
      <c r="E7658" s="1" t="s">
        <v>2018</v>
      </c>
      <c r="F7658" s="16" t="n">
        <v>0</v>
      </c>
      <c r="G7658" s="16" t="n">
        <v>5591.35</v>
      </c>
      <c r="H7658" s="16" t="n">
        <v>5591.35</v>
      </c>
    </row>
    <row r="7659" customFormat="false" ht="15" hidden="false" customHeight="true" outlineLevel="0" collapsed="false">
      <c r="A7659" s="1" t="s">
        <v>10123</v>
      </c>
      <c r="B7659" s="1" t="s">
        <v>177</v>
      </c>
      <c r="C7659" s="1" t="s">
        <v>2692</v>
      </c>
      <c r="D7659" s="1" t="s">
        <v>2017</v>
      </c>
      <c r="E7659" s="1" t="s">
        <v>2018</v>
      </c>
      <c r="F7659" s="16" t="n">
        <v>0</v>
      </c>
      <c r="G7659" s="16" t="n">
        <v>13027.2</v>
      </c>
      <c r="H7659" s="16" t="n">
        <v>13027.2</v>
      </c>
    </row>
    <row r="7660" customFormat="false" ht="15" hidden="false" customHeight="true" outlineLevel="0" collapsed="false">
      <c r="A7660" s="1" t="s">
        <v>10124</v>
      </c>
      <c r="B7660" s="1" t="s">
        <v>1154</v>
      </c>
      <c r="C7660" s="1" t="s">
        <v>2222</v>
      </c>
      <c r="D7660" s="1" t="s">
        <v>2025</v>
      </c>
      <c r="E7660" s="1" t="s">
        <v>2018</v>
      </c>
      <c r="F7660" s="16" t="n">
        <v>0</v>
      </c>
      <c r="G7660" s="16" t="n">
        <v>7545.19</v>
      </c>
      <c r="H7660" s="16" t="n">
        <v>7545.19</v>
      </c>
    </row>
    <row r="7661" customFormat="false" ht="15" hidden="false" customHeight="true" outlineLevel="0" collapsed="false">
      <c r="A7661" s="1" t="s">
        <v>10125</v>
      </c>
      <c r="B7661" s="1" t="s">
        <v>1402</v>
      </c>
      <c r="C7661" s="1" t="s">
        <v>660</v>
      </c>
      <c r="D7661" s="1" t="s">
        <v>2055</v>
      </c>
      <c r="E7661" s="1" t="s">
        <v>2018</v>
      </c>
      <c r="F7661" s="16" t="n">
        <v>0</v>
      </c>
      <c r="G7661" s="16" t="n">
        <v>3135.88</v>
      </c>
      <c r="H7661" s="16" t="n">
        <v>3135.88</v>
      </c>
    </row>
    <row r="7662" customFormat="false" ht="15" hidden="false" customHeight="true" outlineLevel="0" collapsed="false">
      <c r="A7662" s="1" t="s">
        <v>10126</v>
      </c>
      <c r="B7662" s="1" t="s">
        <v>1071</v>
      </c>
      <c r="C7662" s="1" t="s">
        <v>2571</v>
      </c>
      <c r="D7662" s="1" t="s">
        <v>2025</v>
      </c>
      <c r="E7662" s="1" t="s">
        <v>2018</v>
      </c>
      <c r="F7662" s="16" t="n">
        <v>79</v>
      </c>
      <c r="G7662" s="16" t="n">
        <v>2398.35</v>
      </c>
      <c r="H7662" s="16" t="n">
        <v>2477.35</v>
      </c>
    </row>
    <row r="7663" customFormat="false" ht="15" hidden="false" customHeight="true" outlineLevel="0" collapsed="false">
      <c r="A7663" s="1" t="s">
        <v>10127</v>
      </c>
      <c r="B7663" s="1" t="s">
        <v>1856</v>
      </c>
      <c r="C7663" s="1" t="s">
        <v>3776</v>
      </c>
      <c r="D7663" s="1" t="s">
        <v>2025</v>
      </c>
      <c r="E7663" s="1" t="s">
        <v>2018</v>
      </c>
      <c r="F7663" s="16" t="n">
        <v>0</v>
      </c>
      <c r="G7663" s="16" t="n">
        <v>10331.74</v>
      </c>
      <c r="H7663" s="16" t="n">
        <v>10331.74</v>
      </c>
    </row>
    <row r="7664" customFormat="false" ht="15" hidden="false" customHeight="true" outlineLevel="0" collapsed="false">
      <c r="A7664" s="1" t="s">
        <v>10128</v>
      </c>
      <c r="B7664" s="1" t="s">
        <v>1255</v>
      </c>
      <c r="C7664" s="1" t="s">
        <v>2145</v>
      </c>
      <c r="D7664" s="1" t="s">
        <v>2017</v>
      </c>
      <c r="E7664" s="1" t="s">
        <v>2018</v>
      </c>
      <c r="F7664" s="16" t="n">
        <v>79</v>
      </c>
      <c r="G7664" s="16" t="n">
        <v>964.34</v>
      </c>
      <c r="H7664" s="16" t="n">
        <v>1043.34</v>
      </c>
    </row>
    <row r="7665" customFormat="false" ht="15" hidden="false" customHeight="true" outlineLevel="0" collapsed="false">
      <c r="A7665" s="1" t="s">
        <v>10129</v>
      </c>
      <c r="B7665" s="1" t="s">
        <v>1542</v>
      </c>
      <c r="C7665" s="1" t="s">
        <v>1445</v>
      </c>
      <c r="D7665" s="1" t="s">
        <v>2028</v>
      </c>
      <c r="E7665" s="1" t="s">
        <v>2018</v>
      </c>
      <c r="F7665" s="16" t="n">
        <v>0</v>
      </c>
      <c r="G7665" s="16" t="n">
        <v>4953.46</v>
      </c>
      <c r="H7665" s="16" t="n">
        <v>4953.46</v>
      </c>
    </row>
    <row r="7666" customFormat="false" ht="15" hidden="false" customHeight="true" outlineLevel="0" collapsed="false">
      <c r="A7666" s="1" t="s">
        <v>10130</v>
      </c>
      <c r="B7666" s="1" t="s">
        <v>1228</v>
      </c>
      <c r="C7666" s="1" t="s">
        <v>490</v>
      </c>
      <c r="D7666" s="1" t="s">
        <v>2055</v>
      </c>
      <c r="E7666" s="1" t="s">
        <v>2045</v>
      </c>
      <c r="F7666" s="16" t="n">
        <v>0</v>
      </c>
      <c r="G7666" s="16" t="n">
        <v>2593.02</v>
      </c>
      <c r="H7666" s="16" t="n">
        <v>2593.02</v>
      </c>
    </row>
    <row r="7667" customFormat="false" ht="15" hidden="false" customHeight="true" outlineLevel="0" collapsed="false">
      <c r="A7667" s="1" t="s">
        <v>10131</v>
      </c>
      <c r="B7667" s="1" t="s">
        <v>512</v>
      </c>
      <c r="C7667" s="1" t="s">
        <v>1076</v>
      </c>
      <c r="D7667" s="1" t="s">
        <v>2032</v>
      </c>
      <c r="E7667" s="1" t="s">
        <v>2018</v>
      </c>
      <c r="F7667" s="16" t="n">
        <v>49</v>
      </c>
      <c r="G7667" s="16" t="n">
        <v>1824.04</v>
      </c>
      <c r="H7667" s="16" t="n">
        <v>1873.04</v>
      </c>
    </row>
    <row r="7668" customFormat="false" ht="15" hidden="false" customHeight="true" outlineLevel="0" collapsed="false">
      <c r="A7668" s="1" t="s">
        <v>10132</v>
      </c>
      <c r="B7668" s="1" t="s">
        <v>985</v>
      </c>
      <c r="C7668" s="1" t="s">
        <v>2541</v>
      </c>
      <c r="D7668" s="1" t="s">
        <v>2017</v>
      </c>
      <c r="E7668" s="1" t="s">
        <v>2018</v>
      </c>
      <c r="F7668" s="16" t="n">
        <v>49</v>
      </c>
      <c r="G7668" s="16" t="n">
        <v>1613.26</v>
      </c>
      <c r="H7668" s="16" t="n">
        <v>1662.26</v>
      </c>
    </row>
    <row r="7669" customFormat="false" ht="15" hidden="false" customHeight="true" outlineLevel="0" collapsed="false">
      <c r="A7669" s="1" t="s">
        <v>10133</v>
      </c>
      <c r="B7669" s="1" t="s">
        <v>723</v>
      </c>
      <c r="C7669" s="1" t="s">
        <v>490</v>
      </c>
      <c r="D7669" s="1" t="s">
        <v>2021</v>
      </c>
      <c r="E7669" s="1" t="s">
        <v>2018</v>
      </c>
      <c r="F7669" s="16" t="n">
        <v>49</v>
      </c>
      <c r="G7669" s="16" t="n">
        <v>1603.35</v>
      </c>
      <c r="H7669" s="16" t="n">
        <v>1652.35</v>
      </c>
    </row>
    <row r="7670" customFormat="false" ht="15" hidden="false" customHeight="true" outlineLevel="0" collapsed="false">
      <c r="A7670" s="1" t="s">
        <v>10134</v>
      </c>
      <c r="B7670" s="1" t="s">
        <v>1828</v>
      </c>
      <c r="C7670" s="1" t="s">
        <v>975</v>
      </c>
      <c r="D7670" s="1" t="s">
        <v>2025</v>
      </c>
      <c r="E7670" s="1" t="s">
        <v>2018</v>
      </c>
      <c r="F7670" s="16" t="n">
        <v>0</v>
      </c>
      <c r="G7670" s="16" t="n">
        <v>4185.64</v>
      </c>
      <c r="H7670" s="16" t="n">
        <v>4185.64</v>
      </c>
    </row>
    <row r="7671" customFormat="false" ht="15" hidden="false" customHeight="true" outlineLevel="0" collapsed="false">
      <c r="A7671" s="1" t="s">
        <v>10135</v>
      </c>
      <c r="B7671" s="1" t="s">
        <v>1217</v>
      </c>
      <c r="C7671" s="1" t="s">
        <v>314</v>
      </c>
      <c r="D7671" s="1" t="s">
        <v>2021</v>
      </c>
      <c r="E7671" s="1" t="s">
        <v>2018</v>
      </c>
      <c r="F7671" s="16" t="n">
        <v>0</v>
      </c>
      <c r="G7671" s="16" t="n">
        <v>5311.32</v>
      </c>
      <c r="H7671" s="16" t="n">
        <v>5311.32</v>
      </c>
    </row>
    <row r="7672" customFormat="false" ht="15" hidden="false" customHeight="true" outlineLevel="0" collapsed="false">
      <c r="A7672" s="1" t="s">
        <v>10136</v>
      </c>
      <c r="B7672" s="1" t="s">
        <v>1440</v>
      </c>
      <c r="C7672" s="1" t="s">
        <v>1763</v>
      </c>
      <c r="D7672" s="1" t="s">
        <v>2021</v>
      </c>
      <c r="E7672" s="1" t="s">
        <v>2018</v>
      </c>
      <c r="F7672" s="16" t="n">
        <v>0</v>
      </c>
      <c r="G7672" s="16" t="n">
        <v>8573.9</v>
      </c>
      <c r="H7672" s="16" t="n">
        <v>8573.9</v>
      </c>
    </row>
    <row r="7673" customFormat="false" ht="15" hidden="false" customHeight="true" outlineLevel="0" collapsed="false">
      <c r="A7673" s="1" t="s">
        <v>10137</v>
      </c>
      <c r="B7673" s="1" t="s">
        <v>1809</v>
      </c>
      <c r="C7673" s="1" t="s">
        <v>2394</v>
      </c>
      <c r="D7673" s="1" t="s">
        <v>2017</v>
      </c>
      <c r="E7673" s="1" t="s">
        <v>2018</v>
      </c>
      <c r="F7673" s="16" t="n">
        <v>0</v>
      </c>
      <c r="G7673" s="16" t="n">
        <v>4973.21</v>
      </c>
      <c r="H7673" s="16" t="n">
        <v>4973.21</v>
      </c>
    </row>
    <row r="7674" customFormat="false" ht="15" hidden="false" customHeight="true" outlineLevel="0" collapsed="false">
      <c r="A7674" s="1" t="s">
        <v>10138</v>
      </c>
      <c r="B7674" s="1" t="s">
        <v>1071</v>
      </c>
      <c r="C7674" s="1" t="s">
        <v>3429</v>
      </c>
      <c r="D7674" s="1" t="s">
        <v>2028</v>
      </c>
      <c r="E7674" s="1" t="s">
        <v>2018</v>
      </c>
      <c r="F7674" s="16" t="n">
        <v>0</v>
      </c>
      <c r="G7674" s="16" t="n">
        <v>5913.82</v>
      </c>
      <c r="H7674" s="16" t="n">
        <v>5913.82</v>
      </c>
    </row>
    <row r="7675" customFormat="false" ht="15" hidden="false" customHeight="true" outlineLevel="0" collapsed="false">
      <c r="A7675" s="1" t="s">
        <v>10139</v>
      </c>
      <c r="B7675" s="1" t="s">
        <v>1440</v>
      </c>
      <c r="C7675" s="1" t="s">
        <v>2561</v>
      </c>
      <c r="D7675" s="1" t="s">
        <v>2025</v>
      </c>
      <c r="E7675" s="1" t="s">
        <v>2018</v>
      </c>
      <c r="F7675" s="16" t="n">
        <v>79</v>
      </c>
      <c r="G7675" s="16" t="n">
        <v>1469.28</v>
      </c>
      <c r="H7675" s="16" t="n">
        <v>1548.28</v>
      </c>
    </row>
    <row r="7676" customFormat="false" ht="15" hidden="false" customHeight="true" outlineLevel="0" collapsed="false">
      <c r="A7676" s="1" t="s">
        <v>10140</v>
      </c>
      <c r="B7676" s="1" t="s">
        <v>976</v>
      </c>
      <c r="C7676" s="1" t="s">
        <v>1174</v>
      </c>
      <c r="D7676" s="1" t="s">
        <v>2017</v>
      </c>
      <c r="E7676" s="1" t="s">
        <v>2018</v>
      </c>
      <c r="F7676" s="16" t="n">
        <v>0</v>
      </c>
      <c r="G7676" s="16" t="n">
        <v>3239.82</v>
      </c>
      <c r="H7676" s="16" t="n">
        <v>3239.82</v>
      </c>
    </row>
    <row r="7677" customFormat="false" ht="15" hidden="false" customHeight="true" outlineLevel="0" collapsed="false">
      <c r="A7677" s="1" t="s">
        <v>10141</v>
      </c>
      <c r="B7677" s="1" t="s">
        <v>1393</v>
      </c>
      <c r="C7677" s="1" t="s">
        <v>947</v>
      </c>
      <c r="D7677" s="1" t="s">
        <v>2025</v>
      </c>
      <c r="E7677" s="1" t="s">
        <v>2018</v>
      </c>
      <c r="F7677" s="16" t="n">
        <v>79</v>
      </c>
      <c r="G7677" s="16" t="n">
        <v>2115.03</v>
      </c>
      <c r="H7677" s="16" t="n">
        <v>2194.03</v>
      </c>
    </row>
    <row r="7678" customFormat="false" ht="15" hidden="false" customHeight="true" outlineLevel="0" collapsed="false">
      <c r="A7678" s="1" t="s">
        <v>10142</v>
      </c>
      <c r="B7678" s="1" t="s">
        <v>1844</v>
      </c>
      <c r="C7678" s="1" t="s">
        <v>3410</v>
      </c>
      <c r="D7678" s="1" t="s">
        <v>2017</v>
      </c>
      <c r="E7678" s="1" t="s">
        <v>2018</v>
      </c>
      <c r="F7678" s="16" t="n">
        <v>49</v>
      </c>
      <c r="G7678" s="16" t="n">
        <v>1372.57</v>
      </c>
      <c r="H7678" s="16" t="n">
        <v>1421.57</v>
      </c>
    </row>
    <row r="7679" customFormat="false" ht="15" hidden="false" customHeight="true" outlineLevel="0" collapsed="false">
      <c r="A7679" s="1" t="s">
        <v>10143</v>
      </c>
      <c r="B7679" s="1" t="s">
        <v>960</v>
      </c>
      <c r="C7679" s="1" t="s">
        <v>1156</v>
      </c>
      <c r="D7679" s="1" t="s">
        <v>2017</v>
      </c>
      <c r="E7679" s="1" t="s">
        <v>2018</v>
      </c>
      <c r="F7679" s="16" t="n">
        <v>49</v>
      </c>
      <c r="G7679" s="16" t="n">
        <v>433.95</v>
      </c>
      <c r="H7679" s="16" t="n">
        <v>482.95</v>
      </c>
    </row>
    <row r="7680" customFormat="false" ht="15" hidden="false" customHeight="true" outlineLevel="0" collapsed="false">
      <c r="A7680" s="1" t="s">
        <v>10144</v>
      </c>
      <c r="B7680" s="1" t="s">
        <v>1860</v>
      </c>
      <c r="C7680" s="1" t="s">
        <v>4463</v>
      </c>
      <c r="D7680" s="1" t="s">
        <v>2017</v>
      </c>
      <c r="E7680" s="1" t="s">
        <v>2018</v>
      </c>
      <c r="F7680" s="16" t="n">
        <v>0</v>
      </c>
      <c r="G7680" s="16" t="n">
        <v>7662.03</v>
      </c>
      <c r="H7680" s="16" t="n">
        <v>7662.03</v>
      </c>
    </row>
    <row r="7681" customFormat="false" ht="15" hidden="false" customHeight="true" outlineLevel="0" collapsed="false">
      <c r="A7681" s="1" t="s">
        <v>10145</v>
      </c>
      <c r="B7681" s="1" t="s">
        <v>1496</v>
      </c>
      <c r="C7681" s="1" t="s">
        <v>1866</v>
      </c>
      <c r="D7681" s="1" t="s">
        <v>2017</v>
      </c>
      <c r="E7681" s="1" t="s">
        <v>2018</v>
      </c>
      <c r="F7681" s="16" t="n">
        <v>0</v>
      </c>
      <c r="G7681" s="16" t="n">
        <v>5456.52</v>
      </c>
      <c r="H7681" s="16" t="n">
        <v>5456.52</v>
      </c>
    </row>
    <row r="7682" customFormat="false" ht="15" hidden="false" customHeight="true" outlineLevel="0" collapsed="false">
      <c r="A7682" s="1" t="s">
        <v>10146</v>
      </c>
      <c r="B7682" s="1" t="s">
        <v>1902</v>
      </c>
      <c r="C7682" s="1" t="s">
        <v>779</v>
      </c>
      <c r="D7682" s="1" t="s">
        <v>2025</v>
      </c>
      <c r="E7682" s="1" t="s">
        <v>2018</v>
      </c>
      <c r="F7682" s="16" t="n">
        <v>0</v>
      </c>
      <c r="G7682" s="16" t="n">
        <v>6186.24</v>
      </c>
      <c r="H7682" s="16" t="n">
        <v>6186.24</v>
      </c>
    </row>
    <row r="7683" customFormat="false" ht="15" hidden="false" customHeight="true" outlineLevel="0" collapsed="false">
      <c r="A7683" s="1" t="s">
        <v>10147</v>
      </c>
      <c r="B7683" s="1" t="s">
        <v>1871</v>
      </c>
      <c r="C7683" s="1" t="s">
        <v>2699</v>
      </c>
      <c r="D7683" s="1" t="s">
        <v>2021</v>
      </c>
      <c r="E7683" s="1" t="s">
        <v>2018</v>
      </c>
      <c r="F7683" s="16" t="n">
        <v>0</v>
      </c>
      <c r="G7683" s="16" t="n">
        <v>6757.89</v>
      </c>
      <c r="H7683" s="16" t="n">
        <v>6757.89</v>
      </c>
    </row>
    <row r="7684" customFormat="false" ht="15" hidden="false" customHeight="true" outlineLevel="0" collapsed="false">
      <c r="A7684" s="1" t="s">
        <v>10148</v>
      </c>
      <c r="B7684" s="1" t="s">
        <v>1052</v>
      </c>
      <c r="C7684" s="1" t="s">
        <v>3110</v>
      </c>
      <c r="D7684" s="1" t="s">
        <v>2025</v>
      </c>
      <c r="E7684" s="1" t="s">
        <v>2018</v>
      </c>
      <c r="F7684" s="16" t="n">
        <v>49</v>
      </c>
      <c r="G7684" s="16" t="n">
        <v>964.34</v>
      </c>
      <c r="H7684" s="16" t="n">
        <v>1013.34</v>
      </c>
    </row>
    <row r="7685" customFormat="false" ht="15" hidden="false" customHeight="true" outlineLevel="0" collapsed="false">
      <c r="A7685" s="1" t="s">
        <v>10149</v>
      </c>
      <c r="B7685" s="1" t="s">
        <v>284</v>
      </c>
      <c r="C7685" s="1" t="s">
        <v>2027</v>
      </c>
      <c r="D7685" s="1" t="s">
        <v>2028</v>
      </c>
      <c r="E7685" s="1" t="s">
        <v>2018</v>
      </c>
      <c r="F7685" s="16" t="n">
        <v>0</v>
      </c>
      <c r="G7685" s="16" t="n">
        <v>23655.28</v>
      </c>
      <c r="H7685" s="16" t="n">
        <v>23655.28</v>
      </c>
    </row>
    <row r="7686" customFormat="false" ht="15" hidden="false" customHeight="true" outlineLevel="0" collapsed="false">
      <c r="A7686" s="1" t="s">
        <v>10150</v>
      </c>
      <c r="B7686" s="1" t="s">
        <v>1107</v>
      </c>
      <c r="C7686" s="1" t="s">
        <v>3563</v>
      </c>
      <c r="D7686" s="1" t="s">
        <v>2021</v>
      </c>
      <c r="E7686" s="1" t="s">
        <v>2084</v>
      </c>
      <c r="F7686" s="16" t="n">
        <v>0</v>
      </c>
      <c r="G7686" s="16" t="n">
        <v>2588.97</v>
      </c>
      <c r="H7686" s="16" t="n">
        <v>2588.97</v>
      </c>
    </row>
    <row r="7687" customFormat="false" ht="15" hidden="false" customHeight="true" outlineLevel="0" collapsed="false">
      <c r="A7687" s="1" t="s">
        <v>10151</v>
      </c>
      <c r="B7687" s="1" t="s">
        <v>227</v>
      </c>
      <c r="C7687" s="1" t="s">
        <v>1054</v>
      </c>
      <c r="D7687" s="1" t="s">
        <v>2025</v>
      </c>
      <c r="E7687" s="1" t="s">
        <v>2018</v>
      </c>
      <c r="F7687" s="16" t="n">
        <v>0</v>
      </c>
      <c r="G7687" s="16" t="n">
        <v>13480.08</v>
      </c>
      <c r="H7687" s="16" t="n">
        <v>13480.08</v>
      </c>
    </row>
    <row r="7688" customFormat="false" ht="15" hidden="false" customHeight="true" outlineLevel="0" collapsed="false">
      <c r="A7688" s="1" t="s">
        <v>10152</v>
      </c>
      <c r="B7688" s="1" t="s">
        <v>1659</v>
      </c>
      <c r="C7688" s="1" t="s">
        <v>3897</v>
      </c>
      <c r="D7688" s="1" t="s">
        <v>2017</v>
      </c>
      <c r="E7688" s="1" t="s">
        <v>2045</v>
      </c>
      <c r="F7688" s="16" t="n">
        <v>0</v>
      </c>
      <c r="G7688" s="16" t="n">
        <v>4590.24</v>
      </c>
      <c r="H7688" s="16" t="n">
        <v>4590.24</v>
      </c>
    </row>
    <row r="7689" customFormat="false" ht="15" hidden="false" customHeight="true" outlineLevel="0" collapsed="false">
      <c r="A7689" s="1" t="s">
        <v>10153</v>
      </c>
      <c r="B7689" s="1" t="s">
        <v>271</v>
      </c>
      <c r="C7689" s="1" t="s">
        <v>1340</v>
      </c>
      <c r="D7689" s="1" t="s">
        <v>2055</v>
      </c>
      <c r="E7689" s="1" t="s">
        <v>2018</v>
      </c>
      <c r="F7689" s="16" t="n">
        <v>0</v>
      </c>
      <c r="G7689" s="16" t="n">
        <v>8096.39</v>
      </c>
      <c r="H7689" s="16" t="n">
        <v>8096.39</v>
      </c>
    </row>
    <row r="7690" customFormat="false" ht="15" hidden="false" customHeight="true" outlineLevel="0" collapsed="false">
      <c r="A7690" s="1" t="s">
        <v>10154</v>
      </c>
      <c r="B7690" s="1" t="s">
        <v>1809</v>
      </c>
      <c r="C7690" s="1" t="s">
        <v>1655</v>
      </c>
      <c r="D7690" s="1" t="s">
        <v>2025</v>
      </c>
      <c r="E7690" s="1" t="s">
        <v>2018</v>
      </c>
      <c r="F7690" s="16" t="n">
        <v>79</v>
      </c>
      <c r="G7690" s="16" t="n">
        <v>750.27</v>
      </c>
      <c r="H7690" s="16" t="n">
        <v>829.27</v>
      </c>
    </row>
    <row r="7691" customFormat="false" ht="15" hidden="false" customHeight="true" outlineLevel="0" collapsed="false">
      <c r="A7691" s="1" t="s">
        <v>10155</v>
      </c>
      <c r="B7691" s="1" t="s">
        <v>1468</v>
      </c>
      <c r="C7691" s="1" t="s">
        <v>1442</v>
      </c>
      <c r="D7691" s="1" t="s">
        <v>2025</v>
      </c>
      <c r="E7691" s="1" t="s">
        <v>2018</v>
      </c>
      <c r="F7691" s="16" t="n">
        <v>0</v>
      </c>
      <c r="G7691" s="16" t="n">
        <v>28549.95</v>
      </c>
      <c r="H7691" s="16" t="n">
        <v>28549.95</v>
      </c>
    </row>
    <row r="7692" customFormat="false" ht="15" hidden="false" customHeight="true" outlineLevel="0" collapsed="false">
      <c r="A7692" s="1" t="s">
        <v>10156</v>
      </c>
      <c r="B7692" s="1" t="s">
        <v>1639</v>
      </c>
      <c r="C7692" s="1" t="s">
        <v>1117</v>
      </c>
      <c r="D7692" s="1" t="s">
        <v>2017</v>
      </c>
      <c r="E7692" s="1" t="s">
        <v>2045</v>
      </c>
      <c r="F7692" s="16" t="n">
        <v>0</v>
      </c>
      <c r="G7692" s="16" t="n">
        <v>11149.79</v>
      </c>
      <c r="H7692" s="16" t="n">
        <v>11149.79</v>
      </c>
    </row>
    <row r="7693" customFormat="false" ht="15" hidden="false" customHeight="true" outlineLevel="0" collapsed="false">
      <c r="A7693" s="1" t="s">
        <v>10157</v>
      </c>
      <c r="B7693" s="1" t="s">
        <v>234</v>
      </c>
      <c r="C7693" s="1" t="s">
        <v>3258</v>
      </c>
      <c r="D7693" s="1" t="s">
        <v>2025</v>
      </c>
      <c r="E7693" s="1" t="s">
        <v>2018</v>
      </c>
      <c r="F7693" s="16" t="n">
        <v>49</v>
      </c>
      <c r="G7693" s="16" t="n">
        <v>1350.49</v>
      </c>
      <c r="H7693" s="16" t="n">
        <v>1399.49</v>
      </c>
    </row>
    <row r="7694" customFormat="false" ht="15" hidden="false" customHeight="true" outlineLevel="0" collapsed="false">
      <c r="A7694" s="1" t="s">
        <v>10158</v>
      </c>
      <c r="B7694" s="1" t="s">
        <v>177</v>
      </c>
      <c r="C7694" s="1" t="s">
        <v>1262</v>
      </c>
      <c r="D7694" s="1" t="s">
        <v>2025</v>
      </c>
      <c r="E7694" s="1" t="s">
        <v>2018</v>
      </c>
      <c r="F7694" s="16" t="n">
        <v>0</v>
      </c>
      <c r="G7694" s="16" t="n">
        <v>8262.56</v>
      </c>
      <c r="H7694" s="16" t="n">
        <v>8262.56</v>
      </c>
    </row>
    <row r="7695" customFormat="false" ht="15" hidden="false" customHeight="true" outlineLevel="0" collapsed="false">
      <c r="A7695" s="1" t="s">
        <v>10159</v>
      </c>
      <c r="B7695" s="1" t="s">
        <v>1709</v>
      </c>
      <c r="C7695" s="1" t="s">
        <v>1291</v>
      </c>
      <c r="D7695" s="1" t="s">
        <v>2025</v>
      </c>
      <c r="E7695" s="1" t="s">
        <v>2018</v>
      </c>
      <c r="F7695" s="16" t="n">
        <v>79</v>
      </c>
      <c r="G7695" s="16" t="n">
        <v>591.85</v>
      </c>
      <c r="H7695" s="16" t="n">
        <v>670.85</v>
      </c>
    </row>
    <row r="7696" customFormat="false" ht="15" hidden="false" customHeight="true" outlineLevel="0" collapsed="false">
      <c r="A7696" s="1" t="s">
        <v>10160</v>
      </c>
      <c r="B7696" s="1" t="s">
        <v>458</v>
      </c>
      <c r="C7696" s="1" t="s">
        <v>2345</v>
      </c>
      <c r="D7696" s="1" t="s">
        <v>2017</v>
      </c>
      <c r="E7696" s="1" t="s">
        <v>2018</v>
      </c>
      <c r="F7696" s="16" t="n">
        <v>0</v>
      </c>
      <c r="G7696" s="16" t="n">
        <v>5378.75</v>
      </c>
      <c r="H7696" s="16" t="n">
        <v>5378.75</v>
      </c>
    </row>
    <row r="7697" customFormat="false" ht="15" hidden="false" customHeight="true" outlineLevel="0" collapsed="false">
      <c r="A7697" s="1" t="s">
        <v>10161</v>
      </c>
      <c r="B7697" s="1" t="s">
        <v>138</v>
      </c>
      <c r="C7697" s="1" t="s">
        <v>3193</v>
      </c>
      <c r="D7697" s="1" t="s">
        <v>2025</v>
      </c>
      <c r="E7697" s="1" t="s">
        <v>2018</v>
      </c>
      <c r="F7697" s="16" t="n">
        <v>99</v>
      </c>
      <c r="G7697" s="16" t="n">
        <v>1958.6</v>
      </c>
      <c r="H7697" s="16" t="n">
        <v>2057.6</v>
      </c>
    </row>
    <row r="7698" customFormat="false" ht="15" hidden="false" customHeight="true" outlineLevel="0" collapsed="false">
      <c r="A7698" s="1" t="s">
        <v>10162</v>
      </c>
      <c r="B7698" s="1" t="s">
        <v>821</v>
      </c>
      <c r="C7698" s="1" t="s">
        <v>334</v>
      </c>
      <c r="D7698" s="1" t="s">
        <v>2055</v>
      </c>
      <c r="E7698" s="1" t="s">
        <v>2018</v>
      </c>
      <c r="F7698" s="16" t="n">
        <v>79</v>
      </c>
      <c r="G7698" s="16" t="n">
        <v>1362.85</v>
      </c>
      <c r="H7698" s="16" t="n">
        <v>1441.85</v>
      </c>
    </row>
    <row r="7699" customFormat="false" ht="15" hidden="false" customHeight="true" outlineLevel="0" collapsed="false">
      <c r="A7699" s="1" t="s">
        <v>10163</v>
      </c>
      <c r="B7699" s="1" t="s">
        <v>447</v>
      </c>
      <c r="C7699" s="1" t="s">
        <v>1111</v>
      </c>
      <c r="D7699" s="1" t="s">
        <v>2032</v>
      </c>
      <c r="E7699" s="1" t="s">
        <v>2018</v>
      </c>
      <c r="F7699" s="16" t="n">
        <v>0</v>
      </c>
      <c r="G7699" s="16" t="n">
        <v>6767.38</v>
      </c>
      <c r="H7699" s="16" t="n">
        <v>6767.38</v>
      </c>
    </row>
    <row r="7700" customFormat="false" ht="15" hidden="false" customHeight="true" outlineLevel="0" collapsed="false">
      <c r="A7700" s="1" t="s">
        <v>10164</v>
      </c>
      <c r="B7700" s="1" t="s">
        <v>131</v>
      </c>
      <c r="C7700" s="1" t="s">
        <v>2345</v>
      </c>
      <c r="D7700" s="1" t="s">
        <v>2017</v>
      </c>
      <c r="E7700" s="1" t="s">
        <v>2018</v>
      </c>
      <c r="F7700" s="16" t="n">
        <v>79</v>
      </c>
      <c r="G7700" s="16" t="n">
        <v>482.17</v>
      </c>
      <c r="H7700" s="16" t="n">
        <v>561.17</v>
      </c>
    </row>
    <row r="7701" customFormat="false" ht="15" hidden="false" customHeight="true" outlineLevel="0" collapsed="false">
      <c r="A7701" s="1" t="s">
        <v>10165</v>
      </c>
      <c r="B7701" s="1" t="s">
        <v>976</v>
      </c>
      <c r="C7701" s="1" t="s">
        <v>2821</v>
      </c>
      <c r="D7701" s="1" t="s">
        <v>2055</v>
      </c>
      <c r="E7701" s="1" t="s">
        <v>2018</v>
      </c>
      <c r="F7701" s="16" t="n">
        <v>0</v>
      </c>
      <c r="G7701" s="16" t="n">
        <v>4945.54</v>
      </c>
      <c r="H7701" s="16" t="n">
        <v>4945.54</v>
      </c>
    </row>
    <row r="7702" customFormat="false" ht="15" hidden="false" customHeight="true" outlineLevel="0" collapsed="false">
      <c r="A7702" s="1" t="s">
        <v>10166</v>
      </c>
      <c r="B7702" s="1" t="s">
        <v>1389</v>
      </c>
      <c r="C7702" s="1" t="s">
        <v>2773</v>
      </c>
      <c r="D7702" s="1" t="s">
        <v>2017</v>
      </c>
      <c r="E7702" s="1" t="s">
        <v>2018</v>
      </c>
      <c r="F7702" s="16" t="n">
        <v>0</v>
      </c>
      <c r="G7702" s="16" t="n">
        <v>10949.87</v>
      </c>
      <c r="H7702" s="16" t="n">
        <v>10949.87</v>
      </c>
    </row>
    <row r="7703" customFormat="false" ht="15" hidden="false" customHeight="true" outlineLevel="0" collapsed="false">
      <c r="A7703" s="1" t="s">
        <v>10167</v>
      </c>
      <c r="B7703" s="1" t="s">
        <v>401</v>
      </c>
      <c r="C7703" s="1" t="s">
        <v>1699</v>
      </c>
      <c r="D7703" s="1" t="s">
        <v>2032</v>
      </c>
      <c r="E7703" s="1" t="s">
        <v>2022</v>
      </c>
      <c r="F7703" s="16" t="n">
        <v>49</v>
      </c>
      <c r="G7703" s="16" t="n">
        <v>2038.6</v>
      </c>
      <c r="H7703" s="16" t="n">
        <v>2087.6</v>
      </c>
    </row>
    <row r="7704" customFormat="false" ht="15" hidden="false" customHeight="true" outlineLevel="0" collapsed="false">
      <c r="A7704" s="1" t="s">
        <v>10168</v>
      </c>
      <c r="B7704" s="1" t="s">
        <v>1747</v>
      </c>
      <c r="C7704" s="1" t="s">
        <v>8136</v>
      </c>
      <c r="D7704" s="1" t="s">
        <v>2017</v>
      </c>
      <c r="E7704" s="1" t="s">
        <v>2018</v>
      </c>
      <c r="F7704" s="16" t="n">
        <v>0</v>
      </c>
      <c r="G7704" s="16" t="n">
        <v>4000.42</v>
      </c>
      <c r="H7704" s="16" t="n">
        <v>4000.42</v>
      </c>
    </row>
    <row r="7705" customFormat="false" ht="15" hidden="false" customHeight="true" outlineLevel="0" collapsed="false">
      <c r="A7705" s="1" t="s">
        <v>10169</v>
      </c>
      <c r="B7705" s="1" t="s">
        <v>915</v>
      </c>
      <c r="C7705" s="1" t="s">
        <v>2850</v>
      </c>
      <c r="D7705" s="1" t="s">
        <v>2017</v>
      </c>
      <c r="E7705" s="1" t="s">
        <v>2018</v>
      </c>
      <c r="F7705" s="16" t="n">
        <v>79</v>
      </c>
      <c r="G7705" s="16" t="n">
        <v>2158.52</v>
      </c>
      <c r="H7705" s="16" t="n">
        <v>2237.52</v>
      </c>
    </row>
    <row r="7706" customFormat="false" ht="15" hidden="false" customHeight="true" outlineLevel="0" collapsed="false">
      <c r="A7706" s="1" t="s">
        <v>10170</v>
      </c>
      <c r="B7706" s="1" t="s">
        <v>893</v>
      </c>
      <c r="C7706" s="1" t="s">
        <v>2480</v>
      </c>
      <c r="D7706" s="1" t="s">
        <v>2025</v>
      </c>
      <c r="E7706" s="1" t="s">
        <v>2018</v>
      </c>
      <c r="F7706" s="16" t="n">
        <v>0</v>
      </c>
      <c r="G7706" s="16" t="n">
        <v>11528.48</v>
      </c>
      <c r="H7706" s="16" t="n">
        <v>11528.48</v>
      </c>
    </row>
    <row r="7707" customFormat="false" ht="15" hidden="false" customHeight="true" outlineLevel="0" collapsed="false">
      <c r="A7707" s="1" t="s">
        <v>10171</v>
      </c>
      <c r="B7707" s="1" t="s">
        <v>123</v>
      </c>
      <c r="C7707" s="1" t="s">
        <v>508</v>
      </c>
      <c r="D7707" s="1" t="s">
        <v>2017</v>
      </c>
      <c r="E7707" s="1" t="s">
        <v>2018</v>
      </c>
      <c r="F7707" s="16" t="n">
        <v>0</v>
      </c>
      <c r="G7707" s="16" t="n">
        <v>2868.22</v>
      </c>
      <c r="H7707" s="16" t="n">
        <v>2868.22</v>
      </c>
    </row>
    <row r="7708" customFormat="false" ht="15" hidden="false" customHeight="true" outlineLevel="0" collapsed="false">
      <c r="A7708" s="1" t="s">
        <v>10172</v>
      </c>
      <c r="B7708" s="1" t="s">
        <v>227</v>
      </c>
      <c r="C7708" s="1" t="s">
        <v>4797</v>
      </c>
      <c r="D7708" s="1" t="s">
        <v>2055</v>
      </c>
      <c r="E7708" s="1" t="s">
        <v>2018</v>
      </c>
      <c r="F7708" s="16" t="n">
        <v>0</v>
      </c>
      <c r="G7708" s="16" t="n">
        <v>2557.29</v>
      </c>
      <c r="H7708" s="16" t="n">
        <v>2557.29</v>
      </c>
    </row>
    <row r="7709" customFormat="false" ht="15" hidden="false" customHeight="true" outlineLevel="0" collapsed="false">
      <c r="A7709" s="1" t="s">
        <v>10173</v>
      </c>
      <c r="B7709" s="1" t="s">
        <v>1052</v>
      </c>
      <c r="C7709" s="1" t="s">
        <v>2892</v>
      </c>
      <c r="D7709" s="1" t="s">
        <v>2055</v>
      </c>
      <c r="E7709" s="1" t="s">
        <v>2018</v>
      </c>
      <c r="F7709" s="16" t="n">
        <v>0</v>
      </c>
      <c r="G7709" s="16" t="n">
        <v>5921.61</v>
      </c>
      <c r="H7709" s="16" t="n">
        <v>5921.61</v>
      </c>
    </row>
    <row r="7710" customFormat="false" ht="15" hidden="false" customHeight="true" outlineLevel="0" collapsed="false">
      <c r="A7710" s="1" t="s">
        <v>10174</v>
      </c>
      <c r="B7710" s="1" t="s">
        <v>1325</v>
      </c>
      <c r="C7710" s="1" t="s">
        <v>2813</v>
      </c>
      <c r="D7710" s="1" t="s">
        <v>2021</v>
      </c>
      <c r="E7710" s="1" t="s">
        <v>2018</v>
      </c>
      <c r="F7710" s="16" t="n">
        <v>0</v>
      </c>
      <c r="G7710" s="16" t="n">
        <v>51489.09</v>
      </c>
      <c r="H7710" s="16" t="n">
        <v>51489.09</v>
      </c>
    </row>
    <row r="7711" customFormat="false" ht="15" hidden="false" customHeight="true" outlineLevel="0" collapsed="false">
      <c r="A7711" s="1" t="s">
        <v>10175</v>
      </c>
      <c r="B7711" s="1" t="s">
        <v>1330</v>
      </c>
      <c r="C7711" s="1" t="s">
        <v>2525</v>
      </c>
      <c r="D7711" s="1" t="s">
        <v>2028</v>
      </c>
      <c r="E7711" s="1" t="s">
        <v>2045</v>
      </c>
      <c r="F7711" s="16" t="n">
        <v>99</v>
      </c>
      <c r="G7711" s="16" t="n">
        <v>560.07</v>
      </c>
      <c r="H7711" s="16" t="n">
        <v>659.07</v>
      </c>
    </row>
    <row r="7712" customFormat="false" ht="15" hidden="false" customHeight="true" outlineLevel="0" collapsed="false">
      <c r="A7712" s="1" t="s">
        <v>10176</v>
      </c>
      <c r="B7712" s="1" t="s">
        <v>798</v>
      </c>
      <c r="C7712" s="1" t="s">
        <v>991</v>
      </c>
      <c r="D7712" s="1" t="s">
        <v>2021</v>
      </c>
      <c r="E7712" s="1" t="s">
        <v>2045</v>
      </c>
      <c r="F7712" s="16" t="n">
        <v>79</v>
      </c>
      <c r="G7712" s="16" t="n">
        <v>819.84</v>
      </c>
      <c r="H7712" s="16" t="n">
        <v>898.84</v>
      </c>
    </row>
    <row r="7713" customFormat="false" ht="15" hidden="false" customHeight="true" outlineLevel="0" collapsed="false">
      <c r="A7713" s="1" t="s">
        <v>10177</v>
      </c>
      <c r="B7713" s="1" t="s">
        <v>537</v>
      </c>
      <c r="C7713" s="1" t="s">
        <v>1380</v>
      </c>
      <c r="D7713" s="1" t="s">
        <v>2055</v>
      </c>
      <c r="E7713" s="1" t="s">
        <v>2018</v>
      </c>
      <c r="F7713" s="16" t="n">
        <v>0</v>
      </c>
      <c r="G7713" s="16" t="n">
        <v>3148.62</v>
      </c>
      <c r="H7713" s="16" t="n">
        <v>3148.62</v>
      </c>
    </row>
    <row r="7714" customFormat="false" ht="15" hidden="false" customHeight="true" outlineLevel="0" collapsed="false">
      <c r="A7714" s="1" t="s">
        <v>10178</v>
      </c>
      <c r="B7714" s="1" t="s">
        <v>630</v>
      </c>
      <c r="C7714" s="1" t="s">
        <v>2034</v>
      </c>
      <c r="D7714" s="1" t="s">
        <v>2025</v>
      </c>
      <c r="E7714" s="1" t="s">
        <v>2018</v>
      </c>
      <c r="F7714" s="16" t="n">
        <v>0</v>
      </c>
      <c r="G7714" s="16" t="n">
        <v>7709.67</v>
      </c>
      <c r="H7714" s="16" t="n">
        <v>7709.67</v>
      </c>
    </row>
    <row r="7715" customFormat="false" ht="15" hidden="false" customHeight="true" outlineLevel="0" collapsed="false">
      <c r="A7715" s="1" t="s">
        <v>10179</v>
      </c>
      <c r="B7715" s="1" t="s">
        <v>1809</v>
      </c>
      <c r="C7715" s="1" t="s">
        <v>975</v>
      </c>
      <c r="D7715" s="1" t="s">
        <v>2032</v>
      </c>
      <c r="E7715" s="1" t="s">
        <v>2084</v>
      </c>
      <c r="F7715" s="16" t="n">
        <v>0</v>
      </c>
      <c r="G7715" s="16" t="n">
        <v>3220.13</v>
      </c>
      <c r="H7715" s="16" t="n">
        <v>3220.13</v>
      </c>
    </row>
    <row r="7716" customFormat="false" ht="15" hidden="false" customHeight="true" outlineLevel="0" collapsed="false">
      <c r="A7716" s="1" t="s">
        <v>10180</v>
      </c>
      <c r="B7716" s="1" t="s">
        <v>1828</v>
      </c>
      <c r="C7716" s="1" t="s">
        <v>1153</v>
      </c>
      <c r="D7716" s="1" t="s">
        <v>2017</v>
      </c>
      <c r="E7716" s="1" t="s">
        <v>2018</v>
      </c>
      <c r="F7716" s="16" t="n">
        <v>79</v>
      </c>
      <c r="G7716" s="16" t="n">
        <v>862.99</v>
      </c>
      <c r="H7716" s="16" t="n">
        <v>941.99</v>
      </c>
    </row>
    <row r="7717" customFormat="false" ht="15" hidden="false" customHeight="true" outlineLevel="0" collapsed="false">
      <c r="A7717" s="1" t="s">
        <v>10181</v>
      </c>
      <c r="B7717" s="1" t="s">
        <v>1398</v>
      </c>
      <c r="C7717" s="1" t="s">
        <v>3159</v>
      </c>
      <c r="D7717" s="1" t="s">
        <v>2025</v>
      </c>
      <c r="E7717" s="1" t="s">
        <v>2018</v>
      </c>
      <c r="F7717" s="16" t="n">
        <v>0</v>
      </c>
      <c r="G7717" s="16" t="n">
        <v>4668.41</v>
      </c>
      <c r="H7717" s="16" t="n">
        <v>4668.41</v>
      </c>
    </row>
    <row r="7718" customFormat="false" ht="15" hidden="false" customHeight="true" outlineLevel="0" collapsed="false">
      <c r="A7718" s="1" t="s">
        <v>10182</v>
      </c>
      <c r="B7718" s="1" t="s">
        <v>1642</v>
      </c>
      <c r="C7718" s="1" t="s">
        <v>3422</v>
      </c>
      <c r="D7718" s="1" t="s">
        <v>2055</v>
      </c>
      <c r="E7718" s="1" t="s">
        <v>2084</v>
      </c>
      <c r="F7718" s="16" t="n">
        <v>0</v>
      </c>
      <c r="G7718" s="16" t="n">
        <v>10477.89</v>
      </c>
      <c r="H7718" s="16" t="n">
        <v>10477.89</v>
      </c>
    </row>
    <row r="7719" customFormat="false" ht="15" hidden="false" customHeight="true" outlineLevel="0" collapsed="false">
      <c r="A7719" s="1" t="s">
        <v>10183</v>
      </c>
      <c r="B7719" s="1" t="s">
        <v>1894</v>
      </c>
      <c r="C7719" s="1" t="s">
        <v>1431</v>
      </c>
      <c r="D7719" s="1" t="s">
        <v>2032</v>
      </c>
      <c r="E7719" s="1" t="s">
        <v>2018</v>
      </c>
      <c r="F7719" s="16" t="n">
        <v>0</v>
      </c>
      <c r="G7719" s="16" t="n">
        <v>5756.04</v>
      </c>
      <c r="H7719" s="16" t="n">
        <v>5756.04</v>
      </c>
    </row>
    <row r="7720" customFormat="false" ht="15" hidden="false" customHeight="true" outlineLevel="0" collapsed="false">
      <c r="A7720" s="1" t="s">
        <v>10184</v>
      </c>
      <c r="B7720" s="1" t="s">
        <v>1502</v>
      </c>
      <c r="C7720" s="1" t="s">
        <v>981</v>
      </c>
      <c r="D7720" s="1" t="s">
        <v>2055</v>
      </c>
      <c r="E7720" s="1" t="s">
        <v>2018</v>
      </c>
      <c r="F7720" s="16" t="n">
        <v>0</v>
      </c>
      <c r="G7720" s="16" t="n">
        <v>10502.31</v>
      </c>
      <c r="H7720" s="16" t="n">
        <v>10502.31</v>
      </c>
    </row>
    <row r="7721" customFormat="false" ht="15" hidden="false" customHeight="true" outlineLevel="0" collapsed="false">
      <c r="A7721" s="1" t="s">
        <v>10185</v>
      </c>
      <c r="B7721" s="1" t="s">
        <v>1052</v>
      </c>
      <c r="C7721" s="1" t="s">
        <v>739</v>
      </c>
      <c r="D7721" s="1" t="s">
        <v>2025</v>
      </c>
      <c r="E7721" s="1" t="s">
        <v>2018</v>
      </c>
      <c r="F7721" s="16" t="n">
        <v>0</v>
      </c>
      <c r="G7721" s="16" t="n">
        <v>8588.71</v>
      </c>
      <c r="H7721" s="16" t="n">
        <v>8588.71</v>
      </c>
    </row>
    <row r="7722" customFormat="false" ht="15" hidden="false" customHeight="true" outlineLevel="0" collapsed="false">
      <c r="A7722" s="1" t="s">
        <v>10186</v>
      </c>
      <c r="B7722" s="1" t="s">
        <v>177</v>
      </c>
      <c r="C7722" s="1" t="s">
        <v>3068</v>
      </c>
      <c r="D7722" s="1" t="s">
        <v>2017</v>
      </c>
      <c r="E7722" s="1" t="s">
        <v>2018</v>
      </c>
      <c r="F7722" s="16" t="n">
        <v>0</v>
      </c>
      <c r="G7722" s="16" t="n">
        <v>13102.85</v>
      </c>
      <c r="H7722" s="16" t="n">
        <v>13102.85</v>
      </c>
    </row>
    <row r="7723" customFormat="false" ht="15" hidden="false" customHeight="true" outlineLevel="0" collapsed="false">
      <c r="A7723" s="1" t="s">
        <v>10187</v>
      </c>
      <c r="B7723" s="1" t="s">
        <v>934</v>
      </c>
      <c r="C7723" s="1" t="s">
        <v>159</v>
      </c>
      <c r="D7723" s="1" t="s">
        <v>2021</v>
      </c>
      <c r="E7723" s="1" t="s">
        <v>2018</v>
      </c>
      <c r="F7723" s="16" t="n">
        <v>0</v>
      </c>
      <c r="G7723" s="16" t="n">
        <v>5172.98</v>
      </c>
      <c r="H7723" s="16" t="n">
        <v>5172.98</v>
      </c>
    </row>
    <row r="7724" customFormat="false" ht="15" hidden="false" customHeight="true" outlineLevel="0" collapsed="false">
      <c r="A7724" s="1" t="s">
        <v>10188</v>
      </c>
      <c r="B7724" s="1" t="s">
        <v>934</v>
      </c>
      <c r="C7724" s="1" t="s">
        <v>1144</v>
      </c>
      <c r="D7724" s="1" t="s">
        <v>2028</v>
      </c>
      <c r="E7724" s="1" t="s">
        <v>2018</v>
      </c>
      <c r="F7724" s="16" t="n">
        <v>99</v>
      </c>
      <c r="G7724" s="16" t="n">
        <v>712.76</v>
      </c>
      <c r="H7724" s="16" t="n">
        <v>811.76</v>
      </c>
    </row>
    <row r="7725" customFormat="false" ht="15" hidden="false" customHeight="true" outlineLevel="0" collapsed="false">
      <c r="A7725" s="1" t="s">
        <v>10189</v>
      </c>
      <c r="B7725" s="1" t="s">
        <v>1656</v>
      </c>
      <c r="C7725" s="1" t="s">
        <v>2358</v>
      </c>
      <c r="D7725" s="1" t="s">
        <v>2017</v>
      </c>
      <c r="E7725" s="1" t="s">
        <v>2018</v>
      </c>
      <c r="F7725" s="16" t="n">
        <v>0</v>
      </c>
      <c r="G7725" s="16" t="n">
        <v>3617.93</v>
      </c>
      <c r="H7725" s="16" t="n">
        <v>3617.93</v>
      </c>
    </row>
    <row r="7726" customFormat="false" ht="15" hidden="false" customHeight="true" outlineLevel="0" collapsed="false">
      <c r="A7726" s="1" t="s">
        <v>10190</v>
      </c>
      <c r="B7726" s="1" t="s">
        <v>433</v>
      </c>
      <c r="C7726" s="1" t="s">
        <v>2083</v>
      </c>
      <c r="D7726" s="1" t="s">
        <v>2017</v>
      </c>
      <c r="E7726" s="1" t="s">
        <v>2018</v>
      </c>
      <c r="F7726" s="16" t="n">
        <v>49</v>
      </c>
      <c r="G7726" s="16" t="n">
        <v>2386.05</v>
      </c>
      <c r="H7726" s="16" t="n">
        <v>2435.05</v>
      </c>
    </row>
    <row r="7727" customFormat="false" ht="15" hidden="false" customHeight="true" outlineLevel="0" collapsed="false">
      <c r="A7727" s="1" t="s">
        <v>10191</v>
      </c>
      <c r="B7727" s="1" t="s">
        <v>1107</v>
      </c>
      <c r="C7727" s="1" t="s">
        <v>1873</v>
      </c>
      <c r="D7727" s="1" t="s">
        <v>2055</v>
      </c>
      <c r="E7727" s="1" t="s">
        <v>2018</v>
      </c>
      <c r="F7727" s="16" t="n">
        <v>0</v>
      </c>
      <c r="G7727" s="16" t="n">
        <v>4309.81</v>
      </c>
      <c r="H7727" s="16" t="n">
        <v>4309.81</v>
      </c>
    </row>
    <row r="7728" customFormat="false" ht="15" hidden="false" customHeight="true" outlineLevel="0" collapsed="false">
      <c r="A7728" s="1" t="s">
        <v>10192</v>
      </c>
      <c r="B7728" s="1" t="s">
        <v>752</v>
      </c>
      <c r="C7728" s="1" t="s">
        <v>449</v>
      </c>
      <c r="D7728" s="1" t="s">
        <v>2028</v>
      </c>
      <c r="E7728" s="1" t="s">
        <v>2018</v>
      </c>
      <c r="F7728" s="16" t="n">
        <v>79</v>
      </c>
      <c r="G7728" s="16" t="n">
        <v>1846.92</v>
      </c>
      <c r="H7728" s="16" t="n">
        <v>1925.92</v>
      </c>
    </row>
    <row r="7729" customFormat="false" ht="15" hidden="false" customHeight="true" outlineLevel="0" collapsed="false">
      <c r="A7729" s="1" t="s">
        <v>10193</v>
      </c>
      <c r="B7729" s="1" t="s">
        <v>299</v>
      </c>
      <c r="C7729" s="1" t="s">
        <v>2241</v>
      </c>
      <c r="D7729" s="1" t="s">
        <v>2032</v>
      </c>
      <c r="E7729" s="1" t="s">
        <v>2018</v>
      </c>
      <c r="F7729" s="16" t="n">
        <v>0</v>
      </c>
      <c r="G7729" s="16" t="n">
        <v>2827.67</v>
      </c>
      <c r="H7729" s="16" t="n">
        <v>2827.67</v>
      </c>
    </row>
    <row r="7730" customFormat="false" ht="15" hidden="false" customHeight="true" outlineLevel="0" collapsed="false">
      <c r="A7730" s="1" t="s">
        <v>10194</v>
      </c>
      <c r="B7730" s="1" t="s">
        <v>461</v>
      </c>
      <c r="C7730" s="1" t="s">
        <v>779</v>
      </c>
      <c r="D7730" s="1" t="s">
        <v>2021</v>
      </c>
      <c r="E7730" s="1" t="s">
        <v>2018</v>
      </c>
      <c r="F7730" s="16" t="n">
        <v>0</v>
      </c>
      <c r="G7730" s="16" t="n">
        <v>6792.69</v>
      </c>
      <c r="H7730" s="16" t="n">
        <v>6792.69</v>
      </c>
    </row>
    <row r="7731" customFormat="false" ht="15" hidden="false" customHeight="true" outlineLevel="0" collapsed="false">
      <c r="A7731" s="1" t="s">
        <v>10195</v>
      </c>
      <c r="B7731" s="1" t="s">
        <v>447</v>
      </c>
      <c r="C7731" s="1" t="s">
        <v>1227</v>
      </c>
      <c r="D7731" s="1" t="s">
        <v>2021</v>
      </c>
      <c r="E7731" s="1" t="s">
        <v>2018</v>
      </c>
      <c r="F7731" s="16" t="n">
        <v>0</v>
      </c>
      <c r="G7731" s="16" t="n">
        <v>2706.8</v>
      </c>
      <c r="H7731" s="16" t="n">
        <v>2706.8</v>
      </c>
    </row>
    <row r="7732" customFormat="false" ht="15" hidden="false" customHeight="true" outlineLevel="0" collapsed="false">
      <c r="A7732" s="1" t="s">
        <v>10196</v>
      </c>
      <c r="B7732" s="1" t="s">
        <v>1806</v>
      </c>
      <c r="C7732" s="1" t="s">
        <v>1285</v>
      </c>
      <c r="D7732" s="1" t="s">
        <v>2025</v>
      </c>
      <c r="E7732" s="1" t="s">
        <v>2022</v>
      </c>
      <c r="F7732" s="16" t="n">
        <v>0</v>
      </c>
      <c r="G7732" s="16" t="n">
        <v>34547.01</v>
      </c>
      <c r="H7732" s="16" t="n">
        <v>34547.01</v>
      </c>
    </row>
    <row r="7733" customFormat="false" ht="15" hidden="false" customHeight="true" outlineLevel="0" collapsed="false">
      <c r="A7733" s="1" t="s">
        <v>10197</v>
      </c>
      <c r="B7733" s="1" t="s">
        <v>1874</v>
      </c>
      <c r="C7733" s="1" t="s">
        <v>3050</v>
      </c>
      <c r="D7733" s="1" t="s">
        <v>2025</v>
      </c>
      <c r="E7733" s="1" t="s">
        <v>2018</v>
      </c>
      <c r="F7733" s="16" t="n">
        <v>0</v>
      </c>
      <c r="G7733" s="16" t="n">
        <v>2619.24</v>
      </c>
      <c r="H7733" s="16" t="n">
        <v>2619.24</v>
      </c>
    </row>
    <row r="7734" customFormat="false" ht="15" hidden="false" customHeight="true" outlineLevel="0" collapsed="false">
      <c r="A7734" s="1" t="s">
        <v>10198</v>
      </c>
      <c r="B7734" s="1" t="s">
        <v>1761</v>
      </c>
      <c r="C7734" s="1" t="s">
        <v>4988</v>
      </c>
      <c r="D7734" s="1" t="s">
        <v>2025</v>
      </c>
      <c r="E7734" s="1" t="s">
        <v>2018</v>
      </c>
      <c r="F7734" s="16" t="n">
        <v>0</v>
      </c>
      <c r="G7734" s="16" t="n">
        <v>4898.4</v>
      </c>
      <c r="H7734" s="16" t="n">
        <v>4898.4</v>
      </c>
    </row>
    <row r="7735" customFormat="false" ht="15" hidden="false" customHeight="true" outlineLevel="0" collapsed="false">
      <c r="A7735" s="1" t="s">
        <v>10199</v>
      </c>
      <c r="B7735" s="1" t="s">
        <v>1360</v>
      </c>
      <c r="C7735" s="1" t="s">
        <v>1368</v>
      </c>
      <c r="D7735" s="1" t="s">
        <v>2055</v>
      </c>
      <c r="E7735" s="1" t="s">
        <v>2018</v>
      </c>
      <c r="F7735" s="16" t="n">
        <v>0</v>
      </c>
      <c r="G7735" s="16" t="n">
        <v>3642.74</v>
      </c>
      <c r="H7735" s="16" t="n">
        <v>3642.74</v>
      </c>
    </row>
    <row r="7736" customFormat="false" ht="15" hidden="false" customHeight="true" outlineLevel="0" collapsed="false">
      <c r="A7736" s="1" t="s">
        <v>10200</v>
      </c>
      <c r="B7736" s="1" t="s">
        <v>360</v>
      </c>
      <c r="C7736" s="1" t="s">
        <v>4143</v>
      </c>
      <c r="D7736" s="1" t="s">
        <v>2028</v>
      </c>
      <c r="E7736" s="1" t="s">
        <v>2018</v>
      </c>
      <c r="F7736" s="16" t="n">
        <v>79</v>
      </c>
      <c r="G7736" s="16" t="n">
        <v>1726.54</v>
      </c>
      <c r="H7736" s="16" t="n">
        <v>1805.54</v>
      </c>
    </row>
    <row r="7737" customFormat="false" ht="15" hidden="false" customHeight="true" outlineLevel="0" collapsed="false">
      <c r="A7737" s="1" t="s">
        <v>10201</v>
      </c>
      <c r="B7737" s="1" t="s">
        <v>934</v>
      </c>
      <c r="C7737" s="1" t="s">
        <v>2721</v>
      </c>
      <c r="D7737" s="1" t="s">
        <v>2025</v>
      </c>
      <c r="E7737" s="1" t="s">
        <v>2018</v>
      </c>
      <c r="F7737" s="16" t="n">
        <v>0</v>
      </c>
      <c r="G7737" s="16" t="n">
        <v>2664.64</v>
      </c>
      <c r="H7737" s="16" t="n">
        <v>2664.64</v>
      </c>
    </row>
    <row r="7738" customFormat="false" ht="15" hidden="false" customHeight="true" outlineLevel="0" collapsed="false">
      <c r="A7738" s="1" t="s">
        <v>10202</v>
      </c>
      <c r="B7738" s="1" t="s">
        <v>1545</v>
      </c>
      <c r="C7738" s="1" t="s">
        <v>3303</v>
      </c>
      <c r="D7738" s="1" t="s">
        <v>2021</v>
      </c>
      <c r="E7738" s="1" t="s">
        <v>2018</v>
      </c>
      <c r="F7738" s="16" t="n">
        <v>0</v>
      </c>
      <c r="G7738" s="16" t="n">
        <v>14005.24</v>
      </c>
      <c r="H7738" s="16" t="n">
        <v>14005.24</v>
      </c>
    </row>
    <row r="7739" customFormat="false" ht="15" hidden="false" customHeight="true" outlineLevel="0" collapsed="false">
      <c r="A7739" s="1" t="s">
        <v>10203</v>
      </c>
      <c r="B7739" s="1" t="s">
        <v>487</v>
      </c>
      <c r="C7739" s="1" t="s">
        <v>2813</v>
      </c>
      <c r="D7739" s="1" t="s">
        <v>2017</v>
      </c>
      <c r="E7739" s="1" t="s">
        <v>2018</v>
      </c>
      <c r="F7739" s="16" t="n">
        <v>0</v>
      </c>
      <c r="G7739" s="16" t="n">
        <v>2982.68</v>
      </c>
      <c r="H7739" s="16" t="n">
        <v>2982.68</v>
      </c>
    </row>
    <row r="7740" customFormat="false" ht="15" hidden="false" customHeight="true" outlineLevel="0" collapsed="false">
      <c r="A7740" s="1" t="s">
        <v>10204</v>
      </c>
      <c r="B7740" s="1" t="s">
        <v>447</v>
      </c>
      <c r="C7740" s="1" t="s">
        <v>384</v>
      </c>
      <c r="D7740" s="1" t="s">
        <v>2021</v>
      </c>
      <c r="E7740" s="1" t="s">
        <v>2018</v>
      </c>
      <c r="F7740" s="16" t="n">
        <v>99</v>
      </c>
      <c r="G7740" s="16" t="n">
        <v>2194.53</v>
      </c>
      <c r="H7740" s="16" t="n">
        <v>2293.53</v>
      </c>
    </row>
    <row r="7741" customFormat="false" ht="15" hidden="false" customHeight="true" outlineLevel="0" collapsed="false">
      <c r="A7741" s="1" t="s">
        <v>10205</v>
      </c>
      <c r="B7741" s="1" t="s">
        <v>1393</v>
      </c>
      <c r="C7741" s="1" t="s">
        <v>2217</v>
      </c>
      <c r="D7741" s="1" t="s">
        <v>2025</v>
      </c>
      <c r="E7741" s="1" t="s">
        <v>2018</v>
      </c>
      <c r="F7741" s="16" t="n">
        <v>49</v>
      </c>
      <c r="G7741" s="16" t="n">
        <v>819.84</v>
      </c>
      <c r="H7741" s="16" t="n">
        <v>868.84</v>
      </c>
    </row>
    <row r="7742" customFormat="false" ht="15" hidden="false" customHeight="true" outlineLevel="0" collapsed="false">
      <c r="A7742" s="1" t="s">
        <v>10206</v>
      </c>
      <c r="B7742" s="1" t="s">
        <v>320</v>
      </c>
      <c r="C7742" s="1" t="s">
        <v>1907</v>
      </c>
      <c r="D7742" s="1" t="s">
        <v>2017</v>
      </c>
      <c r="E7742" s="1" t="s">
        <v>2018</v>
      </c>
      <c r="F7742" s="16" t="n">
        <v>0</v>
      </c>
      <c r="G7742" s="16" t="n">
        <v>12354.25</v>
      </c>
      <c r="H7742" s="16" t="n">
        <v>12354.25</v>
      </c>
    </row>
    <row r="7743" customFormat="false" ht="15" hidden="false" customHeight="true" outlineLevel="0" collapsed="false">
      <c r="A7743" s="1" t="s">
        <v>10207</v>
      </c>
      <c r="B7743" s="1" t="s">
        <v>1806</v>
      </c>
      <c r="C7743" s="1" t="s">
        <v>10208</v>
      </c>
      <c r="D7743" s="1" t="s">
        <v>2017</v>
      </c>
      <c r="E7743" s="1" t="s">
        <v>2045</v>
      </c>
      <c r="F7743" s="16" t="n">
        <v>0</v>
      </c>
      <c r="G7743" s="16" t="n">
        <v>8157.75</v>
      </c>
      <c r="H7743" s="16" t="n">
        <v>8157.75</v>
      </c>
    </row>
    <row r="7744" customFormat="false" ht="15" hidden="false" customHeight="true" outlineLevel="0" collapsed="false">
      <c r="A7744" s="1" t="s">
        <v>10209</v>
      </c>
      <c r="B7744" s="1" t="s">
        <v>181</v>
      </c>
      <c r="C7744" s="1" t="s">
        <v>845</v>
      </c>
      <c r="D7744" s="1" t="s">
        <v>2017</v>
      </c>
      <c r="E7744" s="1" t="s">
        <v>2018</v>
      </c>
      <c r="F7744" s="16" t="n">
        <v>0</v>
      </c>
      <c r="G7744" s="16" t="n">
        <v>3430.26</v>
      </c>
      <c r="H7744" s="16" t="n">
        <v>3430.26</v>
      </c>
    </row>
    <row r="7745" customFormat="false" ht="15" hidden="false" customHeight="true" outlineLevel="0" collapsed="false">
      <c r="A7745" s="1" t="s">
        <v>10210</v>
      </c>
      <c r="B7745" s="1" t="s">
        <v>284</v>
      </c>
      <c r="C7745" s="1" t="s">
        <v>1294</v>
      </c>
      <c r="D7745" s="1" t="s">
        <v>2017</v>
      </c>
      <c r="E7745" s="1" t="s">
        <v>2018</v>
      </c>
      <c r="F7745" s="16" t="n">
        <v>0</v>
      </c>
      <c r="G7745" s="16" t="n">
        <v>3591.98</v>
      </c>
      <c r="H7745" s="16" t="n">
        <v>3591.98</v>
      </c>
    </row>
    <row r="7746" customFormat="false" ht="15" hidden="false" customHeight="true" outlineLevel="0" collapsed="false">
      <c r="A7746" s="1" t="s">
        <v>10211</v>
      </c>
      <c r="B7746" s="1" t="s">
        <v>1697</v>
      </c>
      <c r="C7746" s="1" t="s">
        <v>2215</v>
      </c>
      <c r="D7746" s="1" t="s">
        <v>2017</v>
      </c>
      <c r="E7746" s="1" t="s">
        <v>2018</v>
      </c>
      <c r="F7746" s="16" t="n">
        <v>0</v>
      </c>
      <c r="G7746" s="16" t="n">
        <v>14457.41</v>
      </c>
      <c r="H7746" s="16" t="n">
        <v>14457.41</v>
      </c>
    </row>
    <row r="7747" customFormat="false" ht="15" hidden="false" customHeight="true" outlineLevel="0" collapsed="false">
      <c r="A7747" s="1" t="s">
        <v>10212</v>
      </c>
      <c r="B7747" s="1" t="s">
        <v>311</v>
      </c>
      <c r="C7747" s="1" t="s">
        <v>3719</v>
      </c>
      <c r="D7747" s="1" t="s">
        <v>2021</v>
      </c>
      <c r="E7747" s="1" t="s">
        <v>2018</v>
      </c>
      <c r="F7747" s="16" t="n">
        <v>0</v>
      </c>
      <c r="G7747" s="16" t="n">
        <v>13433.95</v>
      </c>
      <c r="H7747" s="16" t="n">
        <v>13433.95</v>
      </c>
    </row>
    <row r="7748" customFormat="false" ht="15" hidden="false" customHeight="true" outlineLevel="0" collapsed="false">
      <c r="A7748" s="1" t="s">
        <v>10213</v>
      </c>
      <c r="B7748" s="1" t="s">
        <v>447</v>
      </c>
      <c r="C7748" s="1" t="s">
        <v>2243</v>
      </c>
      <c r="D7748" s="1" t="s">
        <v>2021</v>
      </c>
      <c r="E7748" s="1" t="s">
        <v>2018</v>
      </c>
      <c r="F7748" s="16" t="n">
        <v>0</v>
      </c>
      <c r="G7748" s="16" t="n">
        <v>3334.15</v>
      </c>
      <c r="H7748" s="16" t="n">
        <v>3334.15</v>
      </c>
    </row>
    <row r="7749" customFormat="false" ht="15" hidden="false" customHeight="true" outlineLevel="0" collapsed="false">
      <c r="A7749" s="1" t="s">
        <v>10214</v>
      </c>
      <c r="B7749" s="1" t="s">
        <v>1440</v>
      </c>
      <c r="C7749" s="1" t="s">
        <v>2071</v>
      </c>
      <c r="D7749" s="1" t="s">
        <v>2028</v>
      </c>
      <c r="E7749" s="1" t="s">
        <v>2018</v>
      </c>
      <c r="F7749" s="16" t="n">
        <v>0</v>
      </c>
      <c r="G7749" s="16" t="n">
        <v>8374.56</v>
      </c>
      <c r="H7749" s="16" t="n">
        <v>8374.56</v>
      </c>
    </row>
    <row r="7750" customFormat="false" ht="15" hidden="false" customHeight="true" outlineLevel="0" collapsed="false">
      <c r="A7750" s="1" t="s">
        <v>10215</v>
      </c>
      <c r="B7750" s="1" t="s">
        <v>447</v>
      </c>
      <c r="C7750" s="1" t="s">
        <v>3587</v>
      </c>
      <c r="D7750" s="1" t="s">
        <v>2017</v>
      </c>
      <c r="E7750" s="1" t="s">
        <v>2018</v>
      </c>
      <c r="F7750" s="16" t="n">
        <v>49</v>
      </c>
      <c r="G7750" s="16" t="n">
        <v>964.34</v>
      </c>
      <c r="H7750" s="16" t="n">
        <v>1013.34</v>
      </c>
    </row>
    <row r="7751" customFormat="false" ht="15" hidden="false" customHeight="true" outlineLevel="0" collapsed="false">
      <c r="A7751" s="1" t="s">
        <v>10216</v>
      </c>
      <c r="B7751" s="1" t="s">
        <v>666</v>
      </c>
      <c r="C7751" s="1" t="s">
        <v>3234</v>
      </c>
      <c r="D7751" s="1" t="s">
        <v>2028</v>
      </c>
      <c r="E7751" s="1" t="s">
        <v>2045</v>
      </c>
      <c r="F7751" s="16" t="n">
        <v>0</v>
      </c>
      <c r="G7751" s="16" t="n">
        <v>37189.66</v>
      </c>
      <c r="H7751" s="16" t="n">
        <v>37189.66</v>
      </c>
    </row>
    <row r="7752" customFormat="false" ht="15" hidden="false" customHeight="true" outlineLevel="0" collapsed="false">
      <c r="A7752" s="1" t="s">
        <v>10217</v>
      </c>
      <c r="B7752" s="1" t="s">
        <v>737</v>
      </c>
      <c r="C7752" s="1" t="s">
        <v>3193</v>
      </c>
      <c r="D7752" s="1" t="s">
        <v>2021</v>
      </c>
      <c r="E7752" s="1" t="s">
        <v>2018</v>
      </c>
      <c r="F7752" s="16" t="n">
        <v>0</v>
      </c>
      <c r="G7752" s="16" t="n">
        <v>4749.04</v>
      </c>
      <c r="H7752" s="16" t="n">
        <v>4749.04</v>
      </c>
    </row>
    <row r="7753" customFormat="false" ht="15" hidden="false" customHeight="true" outlineLevel="0" collapsed="false">
      <c r="A7753" s="1" t="s">
        <v>10218</v>
      </c>
      <c r="B7753" s="1" t="s">
        <v>1071</v>
      </c>
      <c r="C7753" s="1" t="s">
        <v>2076</v>
      </c>
      <c r="D7753" s="1" t="s">
        <v>2025</v>
      </c>
      <c r="E7753" s="1" t="s">
        <v>2018</v>
      </c>
      <c r="F7753" s="16" t="n">
        <v>0</v>
      </c>
      <c r="G7753" s="16" t="n">
        <v>3123.51</v>
      </c>
      <c r="H7753" s="16" t="n">
        <v>3123.51</v>
      </c>
    </row>
    <row r="7754" customFormat="false" ht="15" hidden="false" customHeight="true" outlineLevel="0" collapsed="false">
      <c r="A7754" s="1" t="s">
        <v>10219</v>
      </c>
      <c r="B7754" s="1" t="s">
        <v>1505</v>
      </c>
      <c r="C7754" s="1" t="s">
        <v>722</v>
      </c>
      <c r="D7754" s="1" t="s">
        <v>2021</v>
      </c>
      <c r="E7754" s="1" t="s">
        <v>2018</v>
      </c>
      <c r="F7754" s="16" t="n">
        <v>0</v>
      </c>
      <c r="G7754" s="16" t="n">
        <v>3183.76</v>
      </c>
      <c r="H7754" s="16" t="n">
        <v>3183.76</v>
      </c>
    </row>
    <row r="7755" customFormat="false" ht="15" hidden="false" customHeight="true" outlineLevel="0" collapsed="false">
      <c r="A7755" s="1" t="s">
        <v>10220</v>
      </c>
      <c r="B7755" s="1" t="s">
        <v>906</v>
      </c>
      <c r="C7755" s="1" t="s">
        <v>757</v>
      </c>
      <c r="D7755" s="1" t="s">
        <v>2025</v>
      </c>
      <c r="E7755" s="1" t="s">
        <v>2045</v>
      </c>
      <c r="F7755" s="16" t="n">
        <v>79</v>
      </c>
      <c r="G7755" s="16" t="n">
        <v>2346.7</v>
      </c>
      <c r="H7755" s="16" t="n">
        <v>2425.7</v>
      </c>
    </row>
    <row r="7756" customFormat="false" ht="15" hidden="false" customHeight="true" outlineLevel="0" collapsed="false">
      <c r="A7756" s="1" t="s">
        <v>10221</v>
      </c>
      <c r="B7756" s="1" t="s">
        <v>1516</v>
      </c>
      <c r="C7756" s="1" t="s">
        <v>722</v>
      </c>
      <c r="D7756" s="1" t="s">
        <v>2017</v>
      </c>
      <c r="E7756" s="1" t="s">
        <v>2018</v>
      </c>
      <c r="F7756" s="16" t="n">
        <v>99</v>
      </c>
      <c r="G7756" s="16" t="n">
        <v>560.07</v>
      </c>
      <c r="H7756" s="16" t="n">
        <v>659.07</v>
      </c>
    </row>
    <row r="7757" customFormat="false" ht="15" hidden="false" customHeight="true" outlineLevel="0" collapsed="false">
      <c r="A7757" s="1" t="s">
        <v>10222</v>
      </c>
      <c r="B7757" s="1" t="s">
        <v>1631</v>
      </c>
      <c r="C7757" s="1" t="s">
        <v>2527</v>
      </c>
      <c r="D7757" s="1" t="s">
        <v>2025</v>
      </c>
      <c r="E7757" s="1" t="s">
        <v>2018</v>
      </c>
      <c r="F7757" s="16" t="n">
        <v>49</v>
      </c>
      <c r="G7757" s="16" t="n">
        <v>963.5</v>
      </c>
      <c r="H7757" s="16" t="n">
        <v>1012.5</v>
      </c>
    </row>
    <row r="7758" customFormat="false" ht="15" hidden="false" customHeight="true" outlineLevel="0" collapsed="false">
      <c r="A7758" s="1" t="s">
        <v>10223</v>
      </c>
      <c r="B7758" s="1" t="s">
        <v>729</v>
      </c>
      <c r="C7758" s="1" t="s">
        <v>2302</v>
      </c>
      <c r="D7758" s="1" t="s">
        <v>2017</v>
      </c>
      <c r="E7758" s="1" t="s">
        <v>2018</v>
      </c>
      <c r="F7758" s="16" t="n">
        <v>0</v>
      </c>
      <c r="G7758" s="16" t="n">
        <v>8453.38</v>
      </c>
      <c r="H7758" s="16" t="n">
        <v>8453.38</v>
      </c>
    </row>
    <row r="7759" customFormat="false" ht="15" hidden="false" customHeight="true" outlineLevel="0" collapsed="false">
      <c r="A7759" s="1" t="s">
        <v>10224</v>
      </c>
      <c r="B7759" s="1" t="s">
        <v>1052</v>
      </c>
      <c r="C7759" s="1" t="s">
        <v>2120</v>
      </c>
      <c r="D7759" s="1" t="s">
        <v>2025</v>
      </c>
      <c r="E7759" s="1" t="s">
        <v>2018</v>
      </c>
      <c r="F7759" s="16" t="n">
        <v>0</v>
      </c>
      <c r="G7759" s="16" t="n">
        <v>4044.95</v>
      </c>
      <c r="H7759" s="16" t="n">
        <v>4044.95</v>
      </c>
    </row>
    <row r="7760" customFormat="false" ht="15" hidden="false" customHeight="true" outlineLevel="0" collapsed="false">
      <c r="A7760" s="1" t="s">
        <v>10225</v>
      </c>
      <c r="B7760" s="1" t="s">
        <v>1607</v>
      </c>
      <c r="C7760" s="1" t="s">
        <v>2452</v>
      </c>
      <c r="D7760" s="1" t="s">
        <v>2025</v>
      </c>
      <c r="E7760" s="1" t="s">
        <v>2018</v>
      </c>
      <c r="F7760" s="16" t="n">
        <v>79</v>
      </c>
      <c r="G7760" s="16" t="n">
        <v>1576.8</v>
      </c>
      <c r="H7760" s="16" t="n">
        <v>1655.8</v>
      </c>
    </row>
    <row r="7761" customFormat="false" ht="15" hidden="false" customHeight="true" outlineLevel="0" collapsed="false">
      <c r="A7761" s="1" t="s">
        <v>10226</v>
      </c>
      <c r="B7761" s="1" t="s">
        <v>1107</v>
      </c>
      <c r="C7761" s="1" t="s">
        <v>2270</v>
      </c>
      <c r="D7761" s="1" t="s">
        <v>2032</v>
      </c>
      <c r="E7761" s="1" t="s">
        <v>2018</v>
      </c>
      <c r="F7761" s="16" t="n">
        <v>49</v>
      </c>
      <c r="G7761" s="16" t="n">
        <v>2250.81</v>
      </c>
      <c r="H7761" s="16" t="n">
        <v>2299.81</v>
      </c>
    </row>
    <row r="7762" customFormat="false" ht="15" hidden="false" customHeight="true" outlineLevel="0" collapsed="false">
      <c r="A7762" s="1" t="s">
        <v>10227</v>
      </c>
      <c r="B7762" s="1" t="s">
        <v>1236</v>
      </c>
      <c r="C7762" s="1" t="s">
        <v>3314</v>
      </c>
      <c r="D7762" s="1" t="s">
        <v>2021</v>
      </c>
      <c r="E7762" s="1" t="s">
        <v>2045</v>
      </c>
      <c r="F7762" s="16" t="n">
        <v>0</v>
      </c>
      <c r="G7762" s="16" t="n">
        <v>40110.18</v>
      </c>
      <c r="H7762" s="16" t="n">
        <v>40110.18</v>
      </c>
    </row>
    <row r="7763" customFormat="false" ht="15" hidden="false" customHeight="true" outlineLevel="0" collapsed="false">
      <c r="A7763" s="1" t="s">
        <v>10228</v>
      </c>
      <c r="B7763" s="1" t="s">
        <v>1647</v>
      </c>
      <c r="C7763" s="1" t="s">
        <v>3063</v>
      </c>
      <c r="D7763" s="1" t="s">
        <v>2025</v>
      </c>
      <c r="E7763" s="1" t="s">
        <v>2018</v>
      </c>
      <c r="F7763" s="16" t="n">
        <v>0</v>
      </c>
      <c r="G7763" s="16" t="n">
        <v>5575.8</v>
      </c>
      <c r="H7763" s="16" t="n">
        <v>5575.8</v>
      </c>
    </row>
    <row r="7764" customFormat="false" ht="15" hidden="false" customHeight="true" outlineLevel="0" collapsed="false">
      <c r="A7764" s="1" t="s">
        <v>10229</v>
      </c>
      <c r="B7764" s="1" t="s">
        <v>1844</v>
      </c>
      <c r="C7764" s="1" t="s">
        <v>2215</v>
      </c>
      <c r="D7764" s="1" t="s">
        <v>2025</v>
      </c>
      <c r="E7764" s="1" t="s">
        <v>2018</v>
      </c>
      <c r="F7764" s="16" t="n">
        <v>0</v>
      </c>
      <c r="G7764" s="16" t="n">
        <v>4014.93</v>
      </c>
      <c r="H7764" s="16" t="n">
        <v>4014.93</v>
      </c>
    </row>
    <row r="7765" customFormat="false" ht="15" hidden="false" customHeight="true" outlineLevel="0" collapsed="false">
      <c r="A7765" s="1" t="s">
        <v>10230</v>
      </c>
      <c r="B7765" s="1" t="s">
        <v>898</v>
      </c>
      <c r="C7765" s="1" t="s">
        <v>508</v>
      </c>
      <c r="D7765" s="1" t="s">
        <v>2025</v>
      </c>
      <c r="E7765" s="1" t="s">
        <v>2018</v>
      </c>
      <c r="F7765" s="16" t="n">
        <v>99</v>
      </c>
      <c r="G7765" s="16" t="n">
        <v>903.03</v>
      </c>
      <c r="H7765" s="16" t="n">
        <v>1002.03</v>
      </c>
    </row>
    <row r="7766" customFormat="false" ht="15" hidden="false" customHeight="true" outlineLevel="0" collapsed="false">
      <c r="A7766" s="1" t="s">
        <v>10231</v>
      </c>
      <c r="B7766" s="1" t="s">
        <v>1398</v>
      </c>
      <c r="C7766" s="1" t="s">
        <v>2695</v>
      </c>
      <c r="D7766" s="1" t="s">
        <v>2021</v>
      </c>
      <c r="E7766" s="1" t="s">
        <v>2018</v>
      </c>
      <c r="F7766" s="16" t="n">
        <v>0</v>
      </c>
      <c r="G7766" s="16" t="n">
        <v>3144.31</v>
      </c>
      <c r="H7766" s="16" t="n">
        <v>3144.31</v>
      </c>
    </row>
    <row r="7767" customFormat="false" ht="15" hidden="false" customHeight="true" outlineLevel="0" collapsed="false">
      <c r="A7767" s="1" t="s">
        <v>10232</v>
      </c>
      <c r="B7767" s="1" t="s">
        <v>1500</v>
      </c>
      <c r="C7767" s="1" t="s">
        <v>2283</v>
      </c>
      <c r="D7767" s="1" t="s">
        <v>2028</v>
      </c>
      <c r="E7767" s="1" t="s">
        <v>2022</v>
      </c>
      <c r="F7767" s="16" t="n">
        <v>0</v>
      </c>
      <c r="G7767" s="16" t="n">
        <v>6701.38</v>
      </c>
      <c r="H7767" s="16" t="n">
        <v>6701.38</v>
      </c>
    </row>
    <row r="7768" customFormat="false" ht="15" hidden="false" customHeight="true" outlineLevel="0" collapsed="false">
      <c r="A7768" s="1" t="s">
        <v>10233</v>
      </c>
      <c r="B7768" s="1" t="s">
        <v>1764</v>
      </c>
      <c r="C7768" s="1" t="s">
        <v>2054</v>
      </c>
      <c r="D7768" s="1" t="s">
        <v>2025</v>
      </c>
      <c r="E7768" s="1" t="s">
        <v>2018</v>
      </c>
      <c r="F7768" s="16" t="n">
        <v>0</v>
      </c>
      <c r="G7768" s="16" t="n">
        <v>4176.45</v>
      </c>
      <c r="H7768" s="16" t="n">
        <v>4176.45</v>
      </c>
    </row>
    <row r="7769" customFormat="false" ht="15" hidden="false" customHeight="true" outlineLevel="0" collapsed="false">
      <c r="A7769" s="1" t="s">
        <v>10234</v>
      </c>
      <c r="B7769" s="1" t="s">
        <v>642</v>
      </c>
      <c r="C7769" s="1" t="s">
        <v>911</v>
      </c>
      <c r="D7769" s="1" t="s">
        <v>2017</v>
      </c>
      <c r="E7769" s="1" t="s">
        <v>2045</v>
      </c>
      <c r="F7769" s="16" t="n">
        <v>0</v>
      </c>
      <c r="G7769" s="16" t="n">
        <v>4867.77</v>
      </c>
      <c r="H7769" s="16" t="n">
        <v>4867.77</v>
      </c>
    </row>
    <row r="7770" customFormat="false" ht="15" hidden="false" customHeight="true" outlineLevel="0" collapsed="false">
      <c r="A7770" s="1" t="s">
        <v>10235</v>
      </c>
      <c r="B7770" s="1" t="s">
        <v>1844</v>
      </c>
      <c r="C7770" s="1" t="s">
        <v>947</v>
      </c>
      <c r="D7770" s="1" t="s">
        <v>2055</v>
      </c>
      <c r="E7770" s="1" t="s">
        <v>2018</v>
      </c>
      <c r="F7770" s="16" t="n">
        <v>79</v>
      </c>
      <c r="G7770" s="16" t="n">
        <v>690.39</v>
      </c>
      <c r="H7770" s="16" t="n">
        <v>769.39</v>
      </c>
    </row>
    <row r="7771" customFormat="false" ht="15" hidden="false" customHeight="true" outlineLevel="0" collapsed="false">
      <c r="A7771" s="1" t="s">
        <v>10236</v>
      </c>
      <c r="B7771" s="1" t="s">
        <v>1559</v>
      </c>
      <c r="C7771" s="1" t="s">
        <v>2421</v>
      </c>
      <c r="D7771" s="1" t="s">
        <v>2055</v>
      </c>
      <c r="E7771" s="1" t="s">
        <v>2018</v>
      </c>
      <c r="F7771" s="16" t="n">
        <v>0</v>
      </c>
      <c r="G7771" s="16" t="n">
        <v>5804.01</v>
      </c>
      <c r="H7771" s="16" t="n">
        <v>5804.01</v>
      </c>
    </row>
    <row r="7772" customFormat="false" ht="15" hidden="false" customHeight="true" outlineLevel="0" collapsed="false">
      <c r="A7772" s="1" t="s">
        <v>10237</v>
      </c>
      <c r="B7772" s="1" t="s">
        <v>1782</v>
      </c>
      <c r="C7772" s="1" t="s">
        <v>3683</v>
      </c>
      <c r="D7772" s="1" t="s">
        <v>2017</v>
      </c>
      <c r="E7772" s="1" t="s">
        <v>2045</v>
      </c>
      <c r="F7772" s="16" t="n">
        <v>0</v>
      </c>
      <c r="G7772" s="16" t="n">
        <v>10483.39</v>
      </c>
      <c r="H7772" s="16" t="n">
        <v>10483.39</v>
      </c>
    </row>
    <row r="7773" customFormat="false" ht="15" hidden="false" customHeight="true" outlineLevel="0" collapsed="false">
      <c r="A7773" s="1" t="s">
        <v>10238</v>
      </c>
      <c r="B7773" s="1" t="s">
        <v>1559</v>
      </c>
      <c r="C7773" s="1" t="s">
        <v>283</v>
      </c>
      <c r="D7773" s="1" t="s">
        <v>2028</v>
      </c>
      <c r="E7773" s="1" t="s">
        <v>2018</v>
      </c>
      <c r="F7773" s="16" t="n">
        <v>0</v>
      </c>
      <c r="G7773" s="16" t="n">
        <v>13268.12</v>
      </c>
      <c r="H7773" s="16" t="n">
        <v>13268.12</v>
      </c>
    </row>
    <row r="7774" customFormat="false" ht="15" hidden="false" customHeight="true" outlineLevel="0" collapsed="false">
      <c r="A7774" s="1" t="s">
        <v>10239</v>
      </c>
      <c r="B7774" s="1" t="s">
        <v>1668</v>
      </c>
      <c r="C7774" s="1" t="s">
        <v>1687</v>
      </c>
      <c r="D7774" s="1" t="s">
        <v>2025</v>
      </c>
      <c r="E7774" s="1" t="s">
        <v>2045</v>
      </c>
      <c r="F7774" s="16" t="n">
        <v>0</v>
      </c>
      <c r="G7774" s="16" t="n">
        <v>3021.21</v>
      </c>
      <c r="H7774" s="16" t="n">
        <v>3021.21</v>
      </c>
    </row>
    <row r="7775" customFormat="false" ht="15" hidden="false" customHeight="true" outlineLevel="0" collapsed="false">
      <c r="A7775" s="1" t="s">
        <v>10240</v>
      </c>
      <c r="B7775" s="1" t="s">
        <v>1656</v>
      </c>
      <c r="C7775" s="1" t="s">
        <v>1658</v>
      </c>
      <c r="D7775" s="1" t="s">
        <v>2025</v>
      </c>
      <c r="E7775" s="1" t="s">
        <v>2022</v>
      </c>
      <c r="F7775" s="16" t="n">
        <v>49</v>
      </c>
      <c r="G7775" s="16" t="n">
        <v>1157.82</v>
      </c>
      <c r="H7775" s="16" t="n">
        <v>1206.82</v>
      </c>
    </row>
    <row r="7776" customFormat="false" ht="15" hidden="false" customHeight="true" outlineLevel="0" collapsed="false">
      <c r="A7776" s="1" t="s">
        <v>10241</v>
      </c>
      <c r="B7776" s="1" t="s">
        <v>1405</v>
      </c>
      <c r="C7776" s="1" t="s">
        <v>2940</v>
      </c>
      <c r="D7776" s="1" t="s">
        <v>2032</v>
      </c>
      <c r="E7776" s="1" t="s">
        <v>2018</v>
      </c>
      <c r="F7776" s="16" t="n">
        <v>0</v>
      </c>
      <c r="G7776" s="16" t="n">
        <v>4941.93</v>
      </c>
      <c r="H7776" s="16" t="n">
        <v>4941.93</v>
      </c>
    </row>
    <row r="7777" customFormat="false" ht="15" hidden="false" customHeight="true" outlineLevel="0" collapsed="false">
      <c r="A7777" s="1" t="s">
        <v>10242</v>
      </c>
      <c r="B7777" s="1" t="s">
        <v>824</v>
      </c>
      <c r="C7777" s="1" t="s">
        <v>4806</v>
      </c>
      <c r="D7777" s="1" t="s">
        <v>2017</v>
      </c>
      <c r="E7777" s="1" t="s">
        <v>2018</v>
      </c>
      <c r="F7777" s="16" t="n">
        <v>0</v>
      </c>
      <c r="G7777" s="16" t="n">
        <v>4831.07</v>
      </c>
      <c r="H7777" s="16" t="n">
        <v>4831.07</v>
      </c>
    </row>
    <row r="7778" customFormat="false" ht="15" hidden="false" customHeight="true" outlineLevel="0" collapsed="false">
      <c r="A7778" s="1" t="s">
        <v>10243</v>
      </c>
      <c r="B7778" s="1" t="s">
        <v>234</v>
      </c>
      <c r="C7778" s="1" t="s">
        <v>197</v>
      </c>
      <c r="D7778" s="1" t="s">
        <v>2055</v>
      </c>
      <c r="E7778" s="1" t="s">
        <v>2018</v>
      </c>
      <c r="F7778" s="16" t="n">
        <v>0</v>
      </c>
      <c r="G7778" s="16" t="n">
        <v>5317.95</v>
      </c>
      <c r="H7778" s="16" t="n">
        <v>5317.95</v>
      </c>
    </row>
    <row r="7779" customFormat="false" ht="15" hidden="false" customHeight="true" outlineLevel="0" collapsed="false">
      <c r="A7779" s="1" t="s">
        <v>10244</v>
      </c>
      <c r="B7779" s="1" t="s">
        <v>1052</v>
      </c>
      <c r="C7779" s="1" t="s">
        <v>2071</v>
      </c>
      <c r="D7779" s="1" t="s">
        <v>2021</v>
      </c>
      <c r="E7779" s="1" t="s">
        <v>2018</v>
      </c>
      <c r="F7779" s="16" t="n">
        <v>79</v>
      </c>
      <c r="G7779" s="16" t="n">
        <v>1183.7</v>
      </c>
      <c r="H7779" s="16" t="n">
        <v>1262.7</v>
      </c>
    </row>
    <row r="7780" customFormat="false" ht="15" hidden="false" customHeight="true" outlineLevel="0" collapsed="false">
      <c r="A7780" s="1" t="s">
        <v>10245</v>
      </c>
      <c r="B7780" s="1" t="s">
        <v>1211</v>
      </c>
      <c r="C7780" s="1" t="s">
        <v>328</v>
      </c>
      <c r="D7780" s="1" t="s">
        <v>2025</v>
      </c>
      <c r="E7780" s="1" t="s">
        <v>2018</v>
      </c>
      <c r="F7780" s="16" t="n">
        <v>0</v>
      </c>
      <c r="G7780" s="16" t="n">
        <v>5652.56</v>
      </c>
      <c r="H7780" s="16" t="n">
        <v>5652.56</v>
      </c>
    </row>
    <row r="7781" customFormat="false" ht="15" hidden="false" customHeight="true" outlineLevel="0" collapsed="false">
      <c r="A7781" s="1" t="s">
        <v>10246</v>
      </c>
      <c r="B7781" s="1" t="s">
        <v>1631</v>
      </c>
      <c r="C7781" s="1" t="s">
        <v>1117</v>
      </c>
      <c r="D7781" s="1" t="s">
        <v>2055</v>
      </c>
      <c r="E7781" s="1" t="s">
        <v>2018</v>
      </c>
      <c r="F7781" s="16" t="n">
        <v>0</v>
      </c>
      <c r="G7781" s="16" t="n">
        <v>4124.11</v>
      </c>
      <c r="H7781" s="16" t="n">
        <v>4124.11</v>
      </c>
    </row>
    <row r="7782" customFormat="false" ht="15" hidden="false" customHeight="true" outlineLevel="0" collapsed="false">
      <c r="A7782" s="1" t="s">
        <v>10247</v>
      </c>
      <c r="B7782" s="1" t="s">
        <v>1187</v>
      </c>
      <c r="C7782" s="1" t="s">
        <v>699</v>
      </c>
      <c r="D7782" s="1" t="s">
        <v>2032</v>
      </c>
      <c r="E7782" s="1" t="s">
        <v>2018</v>
      </c>
      <c r="F7782" s="16" t="n">
        <v>0</v>
      </c>
      <c r="G7782" s="16" t="n">
        <v>2592.47</v>
      </c>
      <c r="H7782" s="16" t="n">
        <v>2592.47</v>
      </c>
    </row>
    <row r="7783" customFormat="false" ht="15" hidden="false" customHeight="true" outlineLevel="0" collapsed="false">
      <c r="A7783" s="1" t="s">
        <v>10248</v>
      </c>
      <c r="B7783" s="1" t="s">
        <v>1074</v>
      </c>
      <c r="C7783" s="1" t="s">
        <v>3188</v>
      </c>
      <c r="D7783" s="1" t="s">
        <v>2032</v>
      </c>
      <c r="E7783" s="1" t="s">
        <v>2018</v>
      </c>
      <c r="F7783" s="16" t="n">
        <v>0</v>
      </c>
      <c r="G7783" s="16" t="n">
        <v>4006.07</v>
      </c>
      <c r="H7783" s="16" t="n">
        <v>4006.07</v>
      </c>
    </row>
    <row r="7784" customFormat="false" ht="15" hidden="false" customHeight="true" outlineLevel="0" collapsed="false">
      <c r="A7784" s="1" t="s">
        <v>10249</v>
      </c>
      <c r="B7784" s="1" t="s">
        <v>408</v>
      </c>
      <c r="C7784" s="1" t="s">
        <v>3073</v>
      </c>
      <c r="D7784" s="1" t="s">
        <v>2032</v>
      </c>
      <c r="E7784" s="1" t="s">
        <v>2045</v>
      </c>
      <c r="F7784" s="16" t="n">
        <v>49</v>
      </c>
      <c r="G7784" s="16" t="n">
        <v>2255.79</v>
      </c>
      <c r="H7784" s="16" t="n">
        <v>2304.79</v>
      </c>
    </row>
    <row r="7785" customFormat="false" ht="15" hidden="false" customHeight="true" outlineLevel="0" collapsed="false">
      <c r="A7785" s="1" t="s">
        <v>10250</v>
      </c>
      <c r="B7785" s="1" t="s">
        <v>898</v>
      </c>
      <c r="C7785" s="1" t="s">
        <v>1227</v>
      </c>
      <c r="D7785" s="1" t="s">
        <v>2021</v>
      </c>
      <c r="E7785" s="1" t="s">
        <v>2084</v>
      </c>
      <c r="F7785" s="16" t="n">
        <v>99</v>
      </c>
      <c r="G7785" s="16" t="n">
        <v>750.27</v>
      </c>
      <c r="H7785" s="16" t="n">
        <v>849.27</v>
      </c>
    </row>
    <row r="7786" customFormat="false" ht="15" hidden="false" customHeight="true" outlineLevel="0" collapsed="false">
      <c r="A7786" s="1" t="s">
        <v>10251</v>
      </c>
      <c r="B7786" s="1" t="s">
        <v>803</v>
      </c>
      <c r="C7786" s="1" t="s">
        <v>3398</v>
      </c>
      <c r="D7786" s="1" t="s">
        <v>2025</v>
      </c>
      <c r="E7786" s="1" t="s">
        <v>2018</v>
      </c>
      <c r="F7786" s="16" t="n">
        <v>0</v>
      </c>
      <c r="G7786" s="16" t="n">
        <v>11069.77</v>
      </c>
      <c r="H7786" s="16" t="n">
        <v>11069.77</v>
      </c>
    </row>
    <row r="7787" customFormat="false" ht="15" hidden="false" customHeight="true" outlineLevel="0" collapsed="false">
      <c r="A7787" s="1" t="s">
        <v>10252</v>
      </c>
      <c r="B7787" s="1" t="s">
        <v>1697</v>
      </c>
      <c r="C7787" s="1" t="s">
        <v>3110</v>
      </c>
      <c r="D7787" s="1" t="s">
        <v>2017</v>
      </c>
      <c r="E7787" s="1" t="s">
        <v>2022</v>
      </c>
      <c r="F7787" s="16" t="n">
        <v>79</v>
      </c>
      <c r="G7787" s="16" t="n">
        <v>2374.52</v>
      </c>
      <c r="H7787" s="16" t="n">
        <v>2453.52</v>
      </c>
    </row>
    <row r="7788" customFormat="false" ht="15" hidden="false" customHeight="true" outlineLevel="0" collapsed="false">
      <c r="A7788" s="1" t="s">
        <v>10253</v>
      </c>
      <c r="B7788" s="1" t="s">
        <v>500</v>
      </c>
      <c r="C7788" s="1" t="s">
        <v>599</v>
      </c>
      <c r="D7788" s="1" t="s">
        <v>2025</v>
      </c>
      <c r="E7788" s="1" t="s">
        <v>2018</v>
      </c>
      <c r="F7788" s="16" t="n">
        <v>0</v>
      </c>
      <c r="G7788" s="16" t="n">
        <v>7814.54</v>
      </c>
      <c r="H7788" s="16" t="n">
        <v>7814.54</v>
      </c>
    </row>
    <row r="7789" customFormat="false" ht="15" hidden="false" customHeight="true" outlineLevel="0" collapsed="false">
      <c r="A7789" s="1" t="s">
        <v>10254</v>
      </c>
      <c r="B7789" s="1" t="s">
        <v>1190</v>
      </c>
      <c r="C7789" s="1" t="s">
        <v>2992</v>
      </c>
      <c r="D7789" s="1" t="s">
        <v>2021</v>
      </c>
      <c r="E7789" s="1" t="s">
        <v>2045</v>
      </c>
      <c r="F7789" s="16" t="n">
        <v>0</v>
      </c>
      <c r="G7789" s="16" t="n">
        <v>5955.37</v>
      </c>
      <c r="H7789" s="16" t="n">
        <v>5955.37</v>
      </c>
    </row>
    <row r="7790" customFormat="false" ht="15" hidden="false" customHeight="true" outlineLevel="0" collapsed="false">
      <c r="A7790" s="1" t="s">
        <v>10255</v>
      </c>
      <c r="B7790" s="1" t="s">
        <v>708</v>
      </c>
      <c r="C7790" s="1" t="s">
        <v>4684</v>
      </c>
      <c r="D7790" s="1" t="s">
        <v>2021</v>
      </c>
      <c r="E7790" s="1" t="s">
        <v>2018</v>
      </c>
      <c r="F7790" s="16" t="n">
        <v>49</v>
      </c>
      <c r="G7790" s="16" t="n">
        <v>776.69</v>
      </c>
      <c r="H7790" s="16" t="n">
        <v>825.69</v>
      </c>
    </row>
    <row r="7791" customFormat="false" ht="15" hidden="false" customHeight="true" outlineLevel="0" collapsed="false">
      <c r="A7791" s="1" t="s">
        <v>10256</v>
      </c>
      <c r="B7791" s="1" t="s">
        <v>1408</v>
      </c>
      <c r="C7791" s="1" t="s">
        <v>3977</v>
      </c>
      <c r="D7791" s="1" t="s">
        <v>2055</v>
      </c>
      <c r="E7791" s="1" t="s">
        <v>2018</v>
      </c>
      <c r="F7791" s="16" t="n">
        <v>49</v>
      </c>
      <c r="G7791" s="16" t="n">
        <v>1228.28</v>
      </c>
      <c r="H7791" s="16" t="n">
        <v>1277.28</v>
      </c>
    </row>
    <row r="7792" customFormat="false" ht="15" hidden="false" customHeight="true" outlineLevel="0" collapsed="false">
      <c r="A7792" s="1" t="s">
        <v>10257</v>
      </c>
      <c r="B7792" s="1" t="s">
        <v>289</v>
      </c>
      <c r="C7792" s="1" t="s">
        <v>975</v>
      </c>
      <c r="D7792" s="1" t="s">
        <v>2017</v>
      </c>
      <c r="E7792" s="1" t="s">
        <v>2018</v>
      </c>
      <c r="F7792" s="16" t="n">
        <v>0</v>
      </c>
      <c r="G7792" s="16" t="n">
        <v>8836.17</v>
      </c>
      <c r="H7792" s="16" t="n">
        <v>8836.17</v>
      </c>
    </row>
    <row r="7793" customFormat="false" ht="15" hidden="false" customHeight="true" outlineLevel="0" collapsed="false">
      <c r="A7793" s="1" t="s">
        <v>10258</v>
      </c>
      <c r="B7793" s="1" t="s">
        <v>1343</v>
      </c>
      <c r="C7793" s="1" t="s">
        <v>707</v>
      </c>
      <c r="D7793" s="1" t="s">
        <v>2028</v>
      </c>
      <c r="E7793" s="1" t="s">
        <v>2018</v>
      </c>
      <c r="F7793" s="16" t="n">
        <v>0</v>
      </c>
      <c r="G7793" s="16" t="n">
        <v>3211.05</v>
      </c>
      <c r="H7793" s="16" t="n">
        <v>3211.05</v>
      </c>
    </row>
    <row r="7794" customFormat="false" ht="15" hidden="false" customHeight="true" outlineLevel="0" collapsed="false">
      <c r="A7794" s="1" t="s">
        <v>10259</v>
      </c>
      <c r="B7794" s="1" t="s">
        <v>1145</v>
      </c>
      <c r="C7794" s="1" t="s">
        <v>3206</v>
      </c>
      <c r="D7794" s="1" t="s">
        <v>2021</v>
      </c>
      <c r="E7794" s="1" t="s">
        <v>2018</v>
      </c>
      <c r="F7794" s="16" t="n">
        <v>0</v>
      </c>
      <c r="G7794" s="16" t="n">
        <v>8177.5</v>
      </c>
      <c r="H7794" s="16" t="n">
        <v>8177.5</v>
      </c>
    </row>
    <row r="7795" customFormat="false" ht="15" hidden="false" customHeight="true" outlineLevel="0" collapsed="false">
      <c r="A7795" s="1" t="s">
        <v>10260</v>
      </c>
      <c r="B7795" s="1" t="s">
        <v>1510</v>
      </c>
      <c r="C7795" s="1" t="s">
        <v>1878</v>
      </c>
      <c r="D7795" s="1" t="s">
        <v>2032</v>
      </c>
      <c r="E7795" s="1" t="s">
        <v>2045</v>
      </c>
      <c r="F7795" s="16" t="n">
        <v>0</v>
      </c>
      <c r="G7795" s="16" t="n">
        <v>8482.5</v>
      </c>
      <c r="H7795" s="16" t="n">
        <v>8482.5</v>
      </c>
    </row>
    <row r="7796" customFormat="false" ht="15" hidden="false" customHeight="true" outlineLevel="0" collapsed="false">
      <c r="A7796" s="1" t="s">
        <v>10261</v>
      </c>
      <c r="B7796" s="1" t="s">
        <v>1440</v>
      </c>
      <c r="C7796" s="1" t="s">
        <v>2955</v>
      </c>
      <c r="D7796" s="1" t="s">
        <v>2017</v>
      </c>
      <c r="E7796" s="1" t="s">
        <v>2018</v>
      </c>
      <c r="F7796" s="16" t="n">
        <v>0</v>
      </c>
      <c r="G7796" s="16" t="n">
        <v>2678.38</v>
      </c>
      <c r="H7796" s="16" t="n">
        <v>2678.38</v>
      </c>
    </row>
    <row r="7797" customFormat="false" ht="15" hidden="false" customHeight="true" outlineLevel="0" collapsed="false">
      <c r="A7797" s="1" t="s">
        <v>10262</v>
      </c>
      <c r="B7797" s="1" t="s">
        <v>918</v>
      </c>
      <c r="C7797" s="1" t="s">
        <v>2173</v>
      </c>
      <c r="D7797" s="1" t="s">
        <v>2025</v>
      </c>
      <c r="E7797" s="1" t="s">
        <v>2018</v>
      </c>
      <c r="F7797" s="16" t="n">
        <v>0</v>
      </c>
      <c r="G7797" s="16" t="n">
        <v>6627.76</v>
      </c>
      <c r="H7797" s="16" t="n">
        <v>6627.76</v>
      </c>
    </row>
    <row r="7798" customFormat="false" ht="15" hidden="false" customHeight="true" outlineLevel="0" collapsed="false">
      <c r="A7798" s="1" t="s">
        <v>10263</v>
      </c>
      <c r="B7798" s="1" t="s">
        <v>1233</v>
      </c>
      <c r="C7798" s="1" t="s">
        <v>3891</v>
      </c>
      <c r="D7798" s="1" t="s">
        <v>2021</v>
      </c>
      <c r="E7798" s="1" t="s">
        <v>2018</v>
      </c>
      <c r="F7798" s="16" t="n">
        <v>0</v>
      </c>
      <c r="G7798" s="16" t="n">
        <v>7519.94</v>
      </c>
      <c r="H7798" s="16" t="n">
        <v>7519.94</v>
      </c>
    </row>
    <row r="7799" customFormat="false" ht="15" hidden="false" customHeight="true" outlineLevel="0" collapsed="false">
      <c r="A7799" s="1" t="s">
        <v>10264</v>
      </c>
      <c r="B7799" s="1" t="s">
        <v>818</v>
      </c>
      <c r="C7799" s="1" t="s">
        <v>4327</v>
      </c>
      <c r="D7799" s="1" t="s">
        <v>2017</v>
      </c>
      <c r="E7799" s="1" t="s">
        <v>2018</v>
      </c>
      <c r="F7799" s="16" t="n">
        <v>0</v>
      </c>
      <c r="G7799" s="16" t="n">
        <v>4766.38</v>
      </c>
      <c r="H7799" s="16" t="n">
        <v>4766.38</v>
      </c>
    </row>
    <row r="7800" customFormat="false" ht="15" hidden="false" customHeight="true" outlineLevel="0" collapsed="false">
      <c r="A7800" s="1" t="s">
        <v>10265</v>
      </c>
      <c r="B7800" s="1" t="s">
        <v>936</v>
      </c>
      <c r="C7800" s="1" t="s">
        <v>2435</v>
      </c>
      <c r="D7800" s="1" t="s">
        <v>2017</v>
      </c>
      <c r="E7800" s="1" t="s">
        <v>2018</v>
      </c>
      <c r="F7800" s="16" t="n">
        <v>79</v>
      </c>
      <c r="G7800" s="16" t="n">
        <v>1425.51</v>
      </c>
      <c r="H7800" s="16" t="n">
        <v>1504.51</v>
      </c>
    </row>
    <row r="7801" customFormat="false" ht="15" hidden="false" customHeight="true" outlineLevel="0" collapsed="false">
      <c r="A7801" s="1" t="s">
        <v>10266</v>
      </c>
      <c r="B7801" s="1" t="s">
        <v>1537</v>
      </c>
      <c r="C7801" s="1" t="s">
        <v>591</v>
      </c>
      <c r="D7801" s="1" t="s">
        <v>2017</v>
      </c>
      <c r="E7801" s="1" t="s">
        <v>2018</v>
      </c>
      <c r="F7801" s="16" t="n">
        <v>0</v>
      </c>
      <c r="G7801" s="16" t="n">
        <v>8351.97</v>
      </c>
      <c r="H7801" s="16" t="n">
        <v>8351.97</v>
      </c>
    </row>
    <row r="7802" customFormat="false" ht="15" hidden="false" customHeight="true" outlineLevel="0" collapsed="false">
      <c r="A7802" s="1" t="s">
        <v>10267</v>
      </c>
      <c r="B7802" s="1" t="s">
        <v>1335</v>
      </c>
      <c r="C7802" s="1" t="s">
        <v>2247</v>
      </c>
      <c r="D7802" s="1" t="s">
        <v>2017</v>
      </c>
      <c r="E7802" s="1" t="s">
        <v>2018</v>
      </c>
      <c r="F7802" s="16" t="n">
        <v>0</v>
      </c>
      <c r="G7802" s="16" t="n">
        <v>2624.96</v>
      </c>
      <c r="H7802" s="16" t="n">
        <v>2624.96</v>
      </c>
    </row>
    <row r="7803" customFormat="false" ht="15" hidden="false" customHeight="true" outlineLevel="0" collapsed="false">
      <c r="A7803" s="1" t="s">
        <v>10268</v>
      </c>
      <c r="B7803" s="1" t="s">
        <v>686</v>
      </c>
      <c r="C7803" s="1" t="s">
        <v>2442</v>
      </c>
      <c r="D7803" s="1" t="s">
        <v>2017</v>
      </c>
      <c r="E7803" s="1" t="s">
        <v>2018</v>
      </c>
      <c r="F7803" s="16" t="n">
        <v>0</v>
      </c>
      <c r="G7803" s="16" t="n">
        <v>2781.86</v>
      </c>
      <c r="H7803" s="16" t="n">
        <v>2781.86</v>
      </c>
    </row>
    <row r="7804" customFormat="false" ht="15" hidden="false" customHeight="true" outlineLevel="0" collapsed="false">
      <c r="A7804" s="1" t="s">
        <v>10269</v>
      </c>
      <c r="B7804" s="1" t="s">
        <v>1514</v>
      </c>
      <c r="C7804" s="1" t="s">
        <v>2490</v>
      </c>
      <c r="D7804" s="1" t="s">
        <v>2021</v>
      </c>
      <c r="E7804" s="1" t="s">
        <v>2018</v>
      </c>
      <c r="F7804" s="16" t="n">
        <v>0</v>
      </c>
      <c r="G7804" s="16" t="n">
        <v>9163.18</v>
      </c>
      <c r="H7804" s="16" t="n">
        <v>9163.18</v>
      </c>
    </row>
    <row r="7805" customFormat="false" ht="15" hidden="false" customHeight="true" outlineLevel="0" collapsed="false">
      <c r="A7805" s="1" t="s">
        <v>10270</v>
      </c>
      <c r="B7805" s="1" t="s">
        <v>1145</v>
      </c>
      <c r="C7805" s="1" t="s">
        <v>5403</v>
      </c>
      <c r="D7805" s="1" t="s">
        <v>2017</v>
      </c>
      <c r="E7805" s="1" t="s">
        <v>2018</v>
      </c>
      <c r="F7805" s="16" t="n">
        <v>0</v>
      </c>
      <c r="G7805" s="16" t="n">
        <v>6247.73</v>
      </c>
      <c r="H7805" s="16" t="n">
        <v>6247.73</v>
      </c>
    </row>
    <row r="7806" customFormat="false" ht="15" hidden="false" customHeight="true" outlineLevel="0" collapsed="false">
      <c r="A7806" s="1" t="s">
        <v>10271</v>
      </c>
      <c r="B7806" s="1" t="s">
        <v>1348</v>
      </c>
      <c r="C7806" s="1" t="s">
        <v>2193</v>
      </c>
      <c r="D7806" s="1" t="s">
        <v>2017</v>
      </c>
      <c r="E7806" s="1" t="s">
        <v>2018</v>
      </c>
      <c r="F7806" s="16" t="n">
        <v>0</v>
      </c>
      <c r="G7806" s="16" t="n">
        <v>4116.2</v>
      </c>
      <c r="H7806" s="16" t="n">
        <v>4116.2</v>
      </c>
    </row>
    <row r="7807" customFormat="false" ht="15" hidden="false" customHeight="true" outlineLevel="0" collapsed="false">
      <c r="A7807" s="1" t="s">
        <v>10272</v>
      </c>
      <c r="B7807" s="1" t="s">
        <v>491</v>
      </c>
      <c r="C7807" s="1" t="s">
        <v>2595</v>
      </c>
      <c r="D7807" s="1" t="s">
        <v>2055</v>
      </c>
      <c r="E7807" s="1" t="s">
        <v>2018</v>
      </c>
      <c r="F7807" s="16" t="n">
        <v>99</v>
      </c>
      <c r="G7807" s="16" t="n">
        <v>1081.06</v>
      </c>
      <c r="H7807" s="16" t="n">
        <v>1180.06</v>
      </c>
    </row>
    <row r="7808" customFormat="false" ht="15" hidden="false" customHeight="true" outlineLevel="0" collapsed="false">
      <c r="A7808" s="1" t="s">
        <v>10273</v>
      </c>
      <c r="B7808" s="1" t="s">
        <v>1662</v>
      </c>
      <c r="C7808" s="1" t="s">
        <v>3156</v>
      </c>
      <c r="D7808" s="1" t="s">
        <v>2017</v>
      </c>
      <c r="E7808" s="1" t="s">
        <v>2018</v>
      </c>
      <c r="F7808" s="16" t="n">
        <v>0</v>
      </c>
      <c r="G7808" s="16" t="n">
        <v>5963.29</v>
      </c>
      <c r="H7808" s="16" t="n">
        <v>5963.29</v>
      </c>
    </row>
    <row r="7809" customFormat="false" ht="15" hidden="false" customHeight="true" outlineLevel="0" collapsed="false">
      <c r="A7809" s="1" t="s">
        <v>10274</v>
      </c>
      <c r="B7809" s="1" t="s">
        <v>1607</v>
      </c>
      <c r="C7809" s="1" t="s">
        <v>3852</v>
      </c>
      <c r="D7809" s="1" t="s">
        <v>2017</v>
      </c>
      <c r="E7809" s="1" t="s">
        <v>2018</v>
      </c>
      <c r="F7809" s="16" t="n">
        <v>0</v>
      </c>
      <c r="G7809" s="16" t="n">
        <v>4914.12</v>
      </c>
      <c r="H7809" s="16" t="n">
        <v>4914.12</v>
      </c>
    </row>
    <row r="7810" customFormat="false" ht="15" hidden="false" customHeight="true" outlineLevel="0" collapsed="false">
      <c r="A7810" s="1" t="s">
        <v>10275</v>
      </c>
      <c r="B7810" s="1" t="s">
        <v>579</v>
      </c>
      <c r="C7810" s="1" t="s">
        <v>2948</v>
      </c>
      <c r="D7810" s="1" t="s">
        <v>2025</v>
      </c>
      <c r="E7810" s="1" t="s">
        <v>2018</v>
      </c>
      <c r="F7810" s="16" t="n">
        <v>0</v>
      </c>
      <c r="G7810" s="16" t="n">
        <v>21550.66</v>
      </c>
      <c r="H7810" s="16" t="n">
        <v>21550.66</v>
      </c>
    </row>
    <row r="7811" customFormat="false" ht="15" hidden="false" customHeight="true" outlineLevel="0" collapsed="false">
      <c r="A7811" s="1" t="s">
        <v>10276</v>
      </c>
      <c r="B7811" s="1" t="s">
        <v>367</v>
      </c>
      <c r="C7811" s="1" t="s">
        <v>673</v>
      </c>
      <c r="D7811" s="1" t="s">
        <v>2025</v>
      </c>
      <c r="E7811" s="1" t="s">
        <v>2018</v>
      </c>
      <c r="F7811" s="16" t="n">
        <v>79</v>
      </c>
      <c r="G7811" s="16" t="n">
        <v>591.85</v>
      </c>
      <c r="H7811" s="16" t="n">
        <v>670.85</v>
      </c>
    </row>
    <row r="7812" customFormat="false" ht="15" hidden="false" customHeight="true" outlineLevel="0" collapsed="false">
      <c r="A7812" s="1" t="s">
        <v>10277</v>
      </c>
      <c r="B7812" s="1" t="s">
        <v>1209</v>
      </c>
      <c r="C7812" s="1" t="s">
        <v>3353</v>
      </c>
      <c r="D7812" s="1" t="s">
        <v>2025</v>
      </c>
      <c r="E7812" s="1" t="s">
        <v>2018</v>
      </c>
      <c r="F7812" s="16" t="n">
        <v>0</v>
      </c>
      <c r="G7812" s="16" t="n">
        <v>7383.1</v>
      </c>
      <c r="H7812" s="16" t="n">
        <v>7383.1</v>
      </c>
    </row>
    <row r="7813" customFormat="false" ht="15" hidden="false" customHeight="true" outlineLevel="0" collapsed="false">
      <c r="A7813" s="1" t="s">
        <v>10278</v>
      </c>
      <c r="B7813" s="1" t="s">
        <v>1703</v>
      </c>
      <c r="C7813" s="1" t="s">
        <v>4028</v>
      </c>
      <c r="D7813" s="1" t="s">
        <v>2025</v>
      </c>
      <c r="E7813" s="1" t="s">
        <v>2018</v>
      </c>
      <c r="F7813" s="16" t="n">
        <v>0</v>
      </c>
      <c r="G7813" s="16" t="n">
        <v>9560.38</v>
      </c>
      <c r="H7813" s="16" t="n">
        <v>9560.38</v>
      </c>
    </row>
    <row r="7814" customFormat="false" ht="15" hidden="false" customHeight="true" outlineLevel="0" collapsed="false">
      <c r="A7814" s="1" t="s">
        <v>10279</v>
      </c>
      <c r="B7814" s="1" t="s">
        <v>893</v>
      </c>
      <c r="C7814" s="1" t="s">
        <v>3210</v>
      </c>
      <c r="D7814" s="1" t="s">
        <v>2055</v>
      </c>
      <c r="E7814" s="1" t="s">
        <v>2018</v>
      </c>
      <c r="F7814" s="16" t="n">
        <v>0</v>
      </c>
      <c r="G7814" s="16" t="n">
        <v>10674.62</v>
      </c>
      <c r="H7814" s="16" t="n">
        <v>10674.62</v>
      </c>
    </row>
    <row r="7815" customFormat="false" ht="15" hidden="false" customHeight="true" outlineLevel="0" collapsed="false">
      <c r="A7815" s="1" t="s">
        <v>10280</v>
      </c>
      <c r="B7815" s="1" t="s">
        <v>1473</v>
      </c>
      <c r="C7815" s="1" t="s">
        <v>2992</v>
      </c>
      <c r="D7815" s="1" t="s">
        <v>2055</v>
      </c>
      <c r="E7815" s="1" t="s">
        <v>2018</v>
      </c>
      <c r="F7815" s="16" t="n">
        <v>79</v>
      </c>
      <c r="G7815" s="16" t="n">
        <v>2190.15</v>
      </c>
      <c r="H7815" s="16" t="n">
        <v>2269.15</v>
      </c>
    </row>
    <row r="7816" customFormat="false" ht="15" hidden="false" customHeight="true" outlineLevel="0" collapsed="false">
      <c r="A7816" s="1" t="s">
        <v>10281</v>
      </c>
      <c r="B7816" s="1" t="s">
        <v>1512</v>
      </c>
      <c r="C7816" s="1" t="s">
        <v>2160</v>
      </c>
      <c r="D7816" s="1" t="s">
        <v>2025</v>
      </c>
      <c r="E7816" s="1" t="s">
        <v>2018</v>
      </c>
      <c r="F7816" s="16" t="n">
        <v>99</v>
      </c>
      <c r="G7816" s="16" t="n">
        <v>433.95</v>
      </c>
      <c r="H7816" s="16" t="n">
        <v>532.95</v>
      </c>
    </row>
    <row r="7817" customFormat="false" ht="15" hidden="false" customHeight="true" outlineLevel="0" collapsed="false">
      <c r="A7817" s="1" t="s">
        <v>10282</v>
      </c>
      <c r="B7817" s="1" t="s">
        <v>210</v>
      </c>
      <c r="C7817" s="1" t="s">
        <v>2671</v>
      </c>
      <c r="D7817" s="1" t="s">
        <v>2025</v>
      </c>
      <c r="E7817" s="1" t="s">
        <v>2018</v>
      </c>
      <c r="F7817" s="16" t="n">
        <v>0</v>
      </c>
      <c r="G7817" s="16" t="n">
        <v>11488.07</v>
      </c>
      <c r="H7817" s="16" t="n">
        <v>11488.07</v>
      </c>
    </row>
    <row r="7818" customFormat="false" ht="15" hidden="false" customHeight="true" outlineLevel="0" collapsed="false">
      <c r="A7818" s="1" t="s">
        <v>10283</v>
      </c>
      <c r="B7818" s="1" t="s">
        <v>427</v>
      </c>
      <c r="C7818" s="1" t="s">
        <v>3410</v>
      </c>
      <c r="D7818" s="1" t="s">
        <v>2021</v>
      </c>
      <c r="E7818" s="1" t="s">
        <v>2018</v>
      </c>
      <c r="F7818" s="16" t="n">
        <v>79</v>
      </c>
      <c r="G7818" s="16" t="n">
        <v>482.17</v>
      </c>
      <c r="H7818" s="16" t="n">
        <v>561.17</v>
      </c>
    </row>
    <row r="7819" customFormat="false" ht="15" hidden="false" customHeight="true" outlineLevel="0" collapsed="false">
      <c r="A7819" s="1" t="s">
        <v>10284</v>
      </c>
      <c r="B7819" s="1" t="s">
        <v>705</v>
      </c>
      <c r="C7819" s="1" t="s">
        <v>1162</v>
      </c>
      <c r="D7819" s="1" t="s">
        <v>2028</v>
      </c>
      <c r="E7819" s="1" t="s">
        <v>2018</v>
      </c>
      <c r="F7819" s="16" t="n">
        <v>79</v>
      </c>
      <c r="G7819" s="16" t="n">
        <v>1500.54</v>
      </c>
      <c r="H7819" s="16" t="n">
        <v>1579.54</v>
      </c>
    </row>
    <row r="7820" customFormat="false" ht="15" hidden="false" customHeight="true" outlineLevel="0" collapsed="false">
      <c r="A7820" s="1" t="s">
        <v>10285</v>
      </c>
      <c r="B7820" s="1" t="s">
        <v>1193</v>
      </c>
      <c r="C7820" s="1" t="s">
        <v>2858</v>
      </c>
      <c r="D7820" s="1" t="s">
        <v>2025</v>
      </c>
      <c r="E7820" s="1" t="s">
        <v>2018</v>
      </c>
      <c r="F7820" s="16" t="n">
        <v>0</v>
      </c>
      <c r="G7820" s="16" t="n">
        <v>4533.15</v>
      </c>
      <c r="H7820" s="16" t="n">
        <v>4533.15</v>
      </c>
    </row>
    <row r="7821" customFormat="false" ht="15" hidden="false" customHeight="true" outlineLevel="0" collapsed="false">
      <c r="A7821" s="1" t="s">
        <v>10286</v>
      </c>
      <c r="B7821" s="1" t="s">
        <v>1747</v>
      </c>
      <c r="C7821" s="1" t="s">
        <v>2222</v>
      </c>
      <c r="D7821" s="1" t="s">
        <v>2017</v>
      </c>
      <c r="E7821" s="1" t="s">
        <v>2018</v>
      </c>
      <c r="F7821" s="16" t="n">
        <v>0</v>
      </c>
      <c r="G7821" s="16" t="n">
        <v>33632.79</v>
      </c>
      <c r="H7821" s="16" t="n">
        <v>33632.79</v>
      </c>
    </row>
    <row r="7822" customFormat="false" ht="15" hidden="false" customHeight="true" outlineLevel="0" collapsed="false">
      <c r="A7822" s="1" t="s">
        <v>10287</v>
      </c>
      <c r="B7822" s="1" t="s">
        <v>934</v>
      </c>
      <c r="C7822" s="1" t="s">
        <v>2150</v>
      </c>
      <c r="D7822" s="1" t="s">
        <v>2032</v>
      </c>
      <c r="E7822" s="1" t="s">
        <v>2018</v>
      </c>
      <c r="F7822" s="16" t="n">
        <v>0</v>
      </c>
      <c r="G7822" s="16" t="n">
        <v>3583.58</v>
      </c>
      <c r="H7822" s="16" t="n">
        <v>3583.58</v>
      </c>
    </row>
    <row r="7823" customFormat="false" ht="15" hidden="false" customHeight="true" outlineLevel="0" collapsed="false">
      <c r="A7823" s="1" t="s">
        <v>10288</v>
      </c>
      <c r="B7823" s="1" t="s">
        <v>619</v>
      </c>
      <c r="C7823" s="1" t="s">
        <v>881</v>
      </c>
      <c r="D7823" s="1" t="s">
        <v>2017</v>
      </c>
      <c r="E7823" s="1" t="s">
        <v>2018</v>
      </c>
      <c r="F7823" s="16" t="n">
        <v>0</v>
      </c>
      <c r="G7823" s="16" t="n">
        <v>4996.69</v>
      </c>
      <c r="H7823" s="16" t="n">
        <v>4996.69</v>
      </c>
    </row>
    <row r="7824" customFormat="false" ht="15" hidden="false" customHeight="true" outlineLevel="0" collapsed="false">
      <c r="A7824" s="1" t="s">
        <v>10289</v>
      </c>
      <c r="B7824" s="1" t="s">
        <v>809</v>
      </c>
      <c r="C7824" s="1" t="s">
        <v>1445</v>
      </c>
      <c r="D7824" s="1" t="s">
        <v>2055</v>
      </c>
      <c r="E7824" s="1" t="s">
        <v>2018</v>
      </c>
      <c r="F7824" s="16" t="n">
        <v>0</v>
      </c>
      <c r="G7824" s="16" t="n">
        <v>4014.2</v>
      </c>
      <c r="H7824" s="16" t="n">
        <v>4014.2</v>
      </c>
    </row>
    <row r="7825" customFormat="false" ht="15" hidden="false" customHeight="true" outlineLevel="0" collapsed="false">
      <c r="A7825" s="1" t="s">
        <v>10290</v>
      </c>
      <c r="B7825" s="1" t="s">
        <v>954</v>
      </c>
      <c r="C7825" s="1" t="s">
        <v>542</v>
      </c>
      <c r="D7825" s="1" t="s">
        <v>2017</v>
      </c>
      <c r="E7825" s="1" t="s">
        <v>2018</v>
      </c>
      <c r="F7825" s="16" t="n">
        <v>0</v>
      </c>
      <c r="G7825" s="16" t="n">
        <v>12244.87</v>
      </c>
      <c r="H7825" s="16" t="n">
        <v>12244.87</v>
      </c>
    </row>
    <row r="7826" customFormat="false" ht="15" hidden="false" customHeight="true" outlineLevel="0" collapsed="false">
      <c r="A7826" s="1" t="s">
        <v>10291</v>
      </c>
      <c r="B7826" s="1" t="s">
        <v>954</v>
      </c>
      <c r="C7826" s="1" t="s">
        <v>474</v>
      </c>
      <c r="D7826" s="1" t="s">
        <v>2028</v>
      </c>
      <c r="E7826" s="1" t="s">
        <v>2084</v>
      </c>
      <c r="F7826" s="16" t="n">
        <v>0</v>
      </c>
      <c r="G7826" s="16" t="n">
        <v>9667</v>
      </c>
      <c r="H7826" s="16" t="n">
        <v>9667</v>
      </c>
    </row>
    <row r="7827" customFormat="false" ht="15" hidden="false" customHeight="true" outlineLevel="0" collapsed="false">
      <c r="A7827" s="1" t="s">
        <v>10292</v>
      </c>
      <c r="B7827" s="1" t="s">
        <v>1758</v>
      </c>
      <c r="C7827" s="1" t="s">
        <v>1383</v>
      </c>
      <c r="D7827" s="1" t="s">
        <v>2017</v>
      </c>
      <c r="E7827" s="1" t="s">
        <v>2045</v>
      </c>
      <c r="F7827" s="16" t="n">
        <v>99</v>
      </c>
      <c r="G7827" s="16" t="n">
        <v>1420.23</v>
      </c>
      <c r="H7827" s="16" t="n">
        <v>1519.23</v>
      </c>
    </row>
    <row r="7828" customFormat="false" ht="15" hidden="false" customHeight="true" outlineLevel="0" collapsed="false">
      <c r="A7828" s="1" t="s">
        <v>10293</v>
      </c>
      <c r="B7828" s="1" t="s">
        <v>1052</v>
      </c>
      <c r="C7828" s="1" t="s">
        <v>2292</v>
      </c>
      <c r="D7828" s="1" t="s">
        <v>2028</v>
      </c>
      <c r="E7828" s="1" t="s">
        <v>2018</v>
      </c>
      <c r="F7828" s="16" t="n">
        <v>0</v>
      </c>
      <c r="G7828" s="16" t="n">
        <v>3302.78</v>
      </c>
      <c r="H7828" s="16" t="n">
        <v>3302.78</v>
      </c>
    </row>
    <row r="7829" customFormat="false" ht="15" hidden="false" customHeight="true" outlineLevel="0" collapsed="false">
      <c r="A7829" s="1" t="s">
        <v>10294</v>
      </c>
      <c r="B7829" s="1" t="s">
        <v>304</v>
      </c>
      <c r="C7829" s="1" t="s">
        <v>3551</v>
      </c>
      <c r="D7829" s="1" t="s">
        <v>2017</v>
      </c>
      <c r="E7829" s="1" t="s">
        <v>2018</v>
      </c>
      <c r="F7829" s="16" t="n">
        <v>0</v>
      </c>
      <c r="G7829" s="16" t="n">
        <v>11712.65</v>
      </c>
      <c r="H7829" s="16" t="n">
        <v>11712.65</v>
      </c>
    </row>
    <row r="7830" customFormat="false" ht="15" hidden="false" customHeight="true" outlineLevel="0" collapsed="false">
      <c r="A7830" s="1" t="s">
        <v>10295</v>
      </c>
      <c r="B7830" s="1" t="s">
        <v>1121</v>
      </c>
      <c r="C7830" s="1" t="s">
        <v>2601</v>
      </c>
      <c r="D7830" s="1" t="s">
        <v>2028</v>
      </c>
      <c r="E7830" s="1" t="s">
        <v>2018</v>
      </c>
      <c r="F7830" s="16" t="n">
        <v>79</v>
      </c>
      <c r="G7830" s="16" t="n">
        <v>750.27</v>
      </c>
      <c r="H7830" s="16" t="n">
        <v>829.27</v>
      </c>
    </row>
    <row r="7831" customFormat="false" ht="15" hidden="false" customHeight="true" outlineLevel="0" collapsed="false">
      <c r="A7831" s="1" t="s">
        <v>10296</v>
      </c>
      <c r="B7831" s="1" t="s">
        <v>1798</v>
      </c>
      <c r="C7831" s="1" t="s">
        <v>707</v>
      </c>
      <c r="D7831" s="1" t="s">
        <v>2025</v>
      </c>
      <c r="E7831" s="1" t="s">
        <v>2018</v>
      </c>
      <c r="F7831" s="16" t="n">
        <v>0</v>
      </c>
      <c r="G7831" s="16" t="n">
        <v>7085.59</v>
      </c>
      <c r="H7831" s="16" t="n">
        <v>7085.59</v>
      </c>
    </row>
    <row r="7832" customFormat="false" ht="15" hidden="false" customHeight="true" outlineLevel="0" collapsed="false">
      <c r="A7832" s="1" t="s">
        <v>10297</v>
      </c>
      <c r="B7832" s="1" t="s">
        <v>645</v>
      </c>
      <c r="C7832" s="1" t="s">
        <v>2721</v>
      </c>
      <c r="D7832" s="1" t="s">
        <v>2017</v>
      </c>
      <c r="E7832" s="1" t="s">
        <v>2018</v>
      </c>
      <c r="F7832" s="16" t="n">
        <v>0</v>
      </c>
      <c r="G7832" s="16" t="n">
        <v>2857.55</v>
      </c>
      <c r="H7832" s="16" t="n">
        <v>2857.55</v>
      </c>
    </row>
    <row r="7833" customFormat="false" ht="15" hidden="false" customHeight="true" outlineLevel="0" collapsed="false">
      <c r="A7833" s="1" t="s">
        <v>10298</v>
      </c>
      <c r="B7833" s="1" t="s">
        <v>1206</v>
      </c>
      <c r="C7833" s="1" t="s">
        <v>1327</v>
      </c>
      <c r="D7833" s="1" t="s">
        <v>2017</v>
      </c>
      <c r="E7833" s="1" t="s">
        <v>2018</v>
      </c>
      <c r="F7833" s="16" t="n">
        <v>0</v>
      </c>
      <c r="G7833" s="16" t="n">
        <v>8736.95</v>
      </c>
      <c r="H7833" s="16" t="n">
        <v>8736.95</v>
      </c>
    </row>
    <row r="7834" customFormat="false" ht="15" hidden="false" customHeight="true" outlineLevel="0" collapsed="false">
      <c r="A7834" s="1" t="s">
        <v>10299</v>
      </c>
      <c r="B7834" s="1" t="s">
        <v>1304</v>
      </c>
      <c r="C7834" s="1" t="s">
        <v>1036</v>
      </c>
      <c r="D7834" s="1" t="s">
        <v>2017</v>
      </c>
      <c r="E7834" s="1" t="s">
        <v>2022</v>
      </c>
      <c r="F7834" s="16" t="n">
        <v>0</v>
      </c>
      <c r="G7834" s="16" t="n">
        <v>12562.63</v>
      </c>
      <c r="H7834" s="16" t="n">
        <v>12562.63</v>
      </c>
    </row>
    <row r="7835" customFormat="false" ht="15" hidden="false" customHeight="true" outlineLevel="0" collapsed="false">
      <c r="A7835" s="1" t="s">
        <v>10300</v>
      </c>
      <c r="B7835" s="1" t="s">
        <v>1049</v>
      </c>
      <c r="C7835" s="1" t="s">
        <v>1180</v>
      </c>
      <c r="D7835" s="1" t="s">
        <v>2021</v>
      </c>
      <c r="E7835" s="1" t="s">
        <v>2018</v>
      </c>
      <c r="F7835" s="16" t="n">
        <v>99</v>
      </c>
      <c r="G7835" s="16" t="n">
        <v>675.24</v>
      </c>
      <c r="H7835" s="16" t="n">
        <v>774.24</v>
      </c>
    </row>
    <row r="7836" customFormat="false" ht="15" hidden="false" customHeight="true" outlineLevel="0" collapsed="false">
      <c r="A7836" s="1" t="s">
        <v>10301</v>
      </c>
      <c r="B7836" s="1" t="s">
        <v>271</v>
      </c>
      <c r="C7836" s="1" t="s">
        <v>2577</v>
      </c>
      <c r="D7836" s="1" t="s">
        <v>2025</v>
      </c>
      <c r="E7836" s="1" t="s">
        <v>2022</v>
      </c>
      <c r="F7836" s="16" t="n">
        <v>99</v>
      </c>
      <c r="G7836" s="16" t="n">
        <v>2142.79</v>
      </c>
      <c r="H7836" s="16" t="n">
        <v>2241.79</v>
      </c>
    </row>
    <row r="7837" customFormat="false" ht="15" hidden="false" customHeight="true" outlineLevel="0" collapsed="false">
      <c r="A7837" s="1" t="s">
        <v>10302</v>
      </c>
      <c r="B7837" s="1" t="s">
        <v>1465</v>
      </c>
      <c r="C7837" s="1" t="s">
        <v>2467</v>
      </c>
      <c r="D7837" s="1" t="s">
        <v>2032</v>
      </c>
      <c r="E7837" s="1" t="s">
        <v>2018</v>
      </c>
      <c r="F7837" s="16" t="n">
        <v>99</v>
      </c>
      <c r="G7837" s="16" t="n">
        <v>578.91</v>
      </c>
      <c r="H7837" s="16" t="n">
        <v>677.91</v>
      </c>
    </row>
    <row r="7838" customFormat="false" ht="15" hidden="false" customHeight="true" outlineLevel="0" collapsed="false">
      <c r="A7838" s="1" t="s">
        <v>10303</v>
      </c>
      <c r="B7838" s="1" t="s">
        <v>1236</v>
      </c>
      <c r="C7838" s="1" t="s">
        <v>1582</v>
      </c>
      <c r="D7838" s="1" t="s">
        <v>2021</v>
      </c>
      <c r="E7838" s="1" t="s">
        <v>2045</v>
      </c>
      <c r="F7838" s="16" t="n">
        <v>49</v>
      </c>
      <c r="G7838" s="16" t="n">
        <v>1500.54</v>
      </c>
      <c r="H7838" s="16" t="n">
        <v>1549.54</v>
      </c>
    </row>
    <row r="7839" customFormat="false" ht="15" hidden="false" customHeight="true" outlineLevel="0" collapsed="false">
      <c r="A7839" s="1" t="s">
        <v>10304</v>
      </c>
      <c r="B7839" s="1" t="s">
        <v>1193</v>
      </c>
      <c r="C7839" s="1" t="s">
        <v>1553</v>
      </c>
      <c r="D7839" s="1" t="s">
        <v>2017</v>
      </c>
      <c r="E7839" s="1" t="s">
        <v>2018</v>
      </c>
      <c r="F7839" s="16" t="n">
        <v>49</v>
      </c>
      <c r="G7839" s="16" t="n">
        <v>862.99</v>
      </c>
      <c r="H7839" s="16" t="n">
        <v>911.99</v>
      </c>
    </row>
    <row r="7840" customFormat="false" ht="15" hidden="false" customHeight="true" outlineLevel="0" collapsed="false">
      <c r="A7840" s="1" t="s">
        <v>10305</v>
      </c>
      <c r="B7840" s="1" t="s">
        <v>1623</v>
      </c>
      <c r="C7840" s="1" t="s">
        <v>767</v>
      </c>
      <c r="D7840" s="1" t="s">
        <v>2025</v>
      </c>
      <c r="E7840" s="1" t="s">
        <v>2018</v>
      </c>
      <c r="F7840" s="16" t="n">
        <v>49</v>
      </c>
      <c r="G7840" s="16" t="n">
        <v>1160.04</v>
      </c>
      <c r="H7840" s="16" t="n">
        <v>1209.04</v>
      </c>
    </row>
    <row r="7841" customFormat="false" ht="15" hidden="false" customHeight="true" outlineLevel="0" collapsed="false">
      <c r="A7841" s="1" t="s">
        <v>10306</v>
      </c>
      <c r="B7841" s="1" t="s">
        <v>214</v>
      </c>
      <c r="C7841" s="1" t="s">
        <v>2283</v>
      </c>
      <c r="D7841" s="1" t="s">
        <v>2025</v>
      </c>
      <c r="E7841" s="1" t="s">
        <v>2018</v>
      </c>
      <c r="F7841" s="16" t="n">
        <v>0</v>
      </c>
      <c r="G7841" s="16" t="n">
        <v>3515.31</v>
      </c>
      <c r="H7841" s="16" t="n">
        <v>3515.31</v>
      </c>
    </row>
    <row r="7842" customFormat="false" ht="15" hidden="false" customHeight="true" outlineLevel="0" collapsed="false">
      <c r="A7842" s="1" t="s">
        <v>10307</v>
      </c>
      <c r="B7842" s="1" t="s">
        <v>1650</v>
      </c>
      <c r="C7842" s="1" t="s">
        <v>319</v>
      </c>
      <c r="D7842" s="1" t="s">
        <v>2025</v>
      </c>
      <c r="E7842" s="1" t="s">
        <v>2018</v>
      </c>
      <c r="F7842" s="16" t="n">
        <v>0</v>
      </c>
      <c r="G7842" s="16" t="n">
        <v>4584.98</v>
      </c>
      <c r="H7842" s="16" t="n">
        <v>4584.98</v>
      </c>
    </row>
    <row r="7843" customFormat="false" ht="15" hidden="false" customHeight="true" outlineLevel="0" collapsed="false">
      <c r="A7843" s="1" t="s">
        <v>10308</v>
      </c>
      <c r="B7843" s="1" t="s">
        <v>1017</v>
      </c>
      <c r="C7843" s="1" t="s">
        <v>1708</v>
      </c>
      <c r="D7843" s="1" t="s">
        <v>2021</v>
      </c>
      <c r="E7843" s="1" t="s">
        <v>2022</v>
      </c>
      <c r="F7843" s="16" t="n">
        <v>0</v>
      </c>
      <c r="G7843" s="16" t="n">
        <v>9560.38</v>
      </c>
      <c r="H7843" s="16" t="n">
        <v>9560.38</v>
      </c>
    </row>
    <row r="7844" customFormat="false" ht="15" hidden="false" customHeight="true" outlineLevel="0" collapsed="false">
      <c r="A7844" s="1" t="s">
        <v>10309</v>
      </c>
      <c r="B7844" s="1" t="s">
        <v>1204</v>
      </c>
      <c r="C7844" s="1" t="s">
        <v>2163</v>
      </c>
      <c r="D7844" s="1" t="s">
        <v>2021</v>
      </c>
      <c r="E7844" s="1" t="s">
        <v>2018</v>
      </c>
      <c r="F7844" s="16" t="n">
        <v>79</v>
      </c>
      <c r="G7844" s="16" t="n">
        <v>311.15</v>
      </c>
      <c r="H7844" s="16" t="n">
        <v>390.15</v>
      </c>
    </row>
    <row r="7845" customFormat="false" ht="15" hidden="false" customHeight="true" outlineLevel="0" collapsed="false">
      <c r="A7845" s="1" t="s">
        <v>10310</v>
      </c>
      <c r="B7845" s="1" t="s">
        <v>1789</v>
      </c>
      <c r="C7845" s="1" t="s">
        <v>2505</v>
      </c>
      <c r="D7845" s="1" t="s">
        <v>2032</v>
      </c>
      <c r="E7845" s="1" t="s">
        <v>2022</v>
      </c>
      <c r="F7845" s="16" t="n">
        <v>99</v>
      </c>
      <c r="G7845" s="16" t="n">
        <v>1322.35</v>
      </c>
      <c r="H7845" s="16" t="n">
        <v>1421.35</v>
      </c>
    </row>
    <row r="7846" customFormat="false" ht="15" hidden="false" customHeight="true" outlineLevel="0" collapsed="false">
      <c r="A7846" s="1" t="s">
        <v>10311</v>
      </c>
      <c r="B7846" s="1" t="s">
        <v>249</v>
      </c>
      <c r="C7846" s="1" t="s">
        <v>2302</v>
      </c>
      <c r="D7846" s="1" t="s">
        <v>2025</v>
      </c>
      <c r="E7846" s="1" t="s">
        <v>2084</v>
      </c>
      <c r="F7846" s="16" t="n">
        <v>0</v>
      </c>
      <c r="G7846" s="16" t="n">
        <v>2619.24</v>
      </c>
      <c r="H7846" s="16" t="n">
        <v>2619.24</v>
      </c>
    </row>
    <row r="7847" customFormat="false" ht="15" hidden="false" customHeight="true" outlineLevel="0" collapsed="false">
      <c r="A7847" s="1" t="s">
        <v>10312</v>
      </c>
      <c r="B7847" s="1" t="s">
        <v>1052</v>
      </c>
      <c r="C7847" s="1" t="s">
        <v>739</v>
      </c>
      <c r="D7847" s="1" t="s">
        <v>2021</v>
      </c>
      <c r="E7847" s="1" t="s">
        <v>2018</v>
      </c>
      <c r="F7847" s="16" t="n">
        <v>0</v>
      </c>
      <c r="G7847" s="16" t="n">
        <v>6836.1</v>
      </c>
      <c r="H7847" s="16" t="n">
        <v>6836.1</v>
      </c>
    </row>
    <row r="7848" customFormat="false" ht="15" hidden="false" customHeight="true" outlineLevel="0" collapsed="false">
      <c r="A7848" s="1" t="s">
        <v>10313</v>
      </c>
      <c r="B7848" s="1" t="s">
        <v>1239</v>
      </c>
      <c r="C7848" s="1" t="s">
        <v>2062</v>
      </c>
      <c r="D7848" s="1" t="s">
        <v>2028</v>
      </c>
      <c r="E7848" s="1" t="s">
        <v>2018</v>
      </c>
      <c r="F7848" s="16" t="n">
        <v>79</v>
      </c>
      <c r="G7848" s="16" t="n">
        <v>1275.46</v>
      </c>
      <c r="H7848" s="16" t="n">
        <v>1354.46</v>
      </c>
    </row>
    <row r="7849" customFormat="false" ht="15" hidden="false" customHeight="true" outlineLevel="0" collapsed="false">
      <c r="A7849" s="1" t="s">
        <v>10314</v>
      </c>
      <c r="B7849" s="1" t="s">
        <v>1826</v>
      </c>
      <c r="C7849" s="1" t="s">
        <v>192</v>
      </c>
      <c r="D7849" s="1" t="s">
        <v>2017</v>
      </c>
      <c r="E7849" s="1" t="s">
        <v>2018</v>
      </c>
      <c r="F7849" s="16" t="n">
        <v>0</v>
      </c>
      <c r="G7849" s="16" t="n">
        <v>4185.64</v>
      </c>
      <c r="H7849" s="16" t="n">
        <v>4185.64</v>
      </c>
    </row>
    <row r="7850" customFormat="false" ht="15" hidden="false" customHeight="true" outlineLevel="0" collapsed="false">
      <c r="A7850" s="1" t="s">
        <v>10315</v>
      </c>
      <c r="B7850" s="1" t="s">
        <v>1157</v>
      </c>
      <c r="C7850" s="1" t="s">
        <v>3955</v>
      </c>
      <c r="D7850" s="1" t="s">
        <v>2017</v>
      </c>
      <c r="E7850" s="1" t="s">
        <v>2018</v>
      </c>
      <c r="F7850" s="16" t="n">
        <v>0</v>
      </c>
      <c r="G7850" s="16" t="n">
        <v>19764.19</v>
      </c>
      <c r="H7850" s="16" t="n">
        <v>19764.19</v>
      </c>
    </row>
    <row r="7851" customFormat="false" ht="15" hidden="false" customHeight="true" outlineLevel="0" collapsed="false">
      <c r="A7851" s="1" t="s">
        <v>10316</v>
      </c>
      <c r="B7851" s="1" t="s">
        <v>1473</v>
      </c>
      <c r="C7851" s="1" t="s">
        <v>2699</v>
      </c>
      <c r="D7851" s="1" t="s">
        <v>2021</v>
      </c>
      <c r="E7851" s="1" t="s">
        <v>2018</v>
      </c>
      <c r="F7851" s="16" t="n">
        <v>0</v>
      </c>
      <c r="G7851" s="16" t="n">
        <v>15713.3</v>
      </c>
      <c r="H7851" s="16" t="n">
        <v>15713.3</v>
      </c>
    </row>
    <row r="7852" customFormat="false" ht="15" hidden="false" customHeight="true" outlineLevel="0" collapsed="false">
      <c r="A7852" s="1" t="s">
        <v>10317</v>
      </c>
      <c r="B7852" s="1" t="s">
        <v>1286</v>
      </c>
      <c r="C7852" s="1" t="s">
        <v>2423</v>
      </c>
      <c r="D7852" s="1" t="s">
        <v>2025</v>
      </c>
      <c r="E7852" s="1" t="s">
        <v>2018</v>
      </c>
      <c r="F7852" s="16" t="n">
        <v>0</v>
      </c>
      <c r="G7852" s="16" t="n">
        <v>8127.64</v>
      </c>
      <c r="H7852" s="16" t="n">
        <v>8127.64</v>
      </c>
    </row>
    <row r="7853" customFormat="false" ht="15" hidden="false" customHeight="true" outlineLevel="0" collapsed="false">
      <c r="A7853" s="1" t="s">
        <v>10318</v>
      </c>
      <c r="B7853" s="1" t="s">
        <v>1193</v>
      </c>
      <c r="C7853" s="1" t="s">
        <v>2601</v>
      </c>
      <c r="D7853" s="1" t="s">
        <v>2028</v>
      </c>
      <c r="E7853" s="1" t="s">
        <v>2018</v>
      </c>
      <c r="F7853" s="16" t="n">
        <v>49</v>
      </c>
      <c r="G7853" s="16" t="n">
        <v>623</v>
      </c>
      <c r="H7853" s="16" t="n">
        <v>672</v>
      </c>
    </row>
    <row r="7854" customFormat="false" ht="15" hidden="false" customHeight="true" outlineLevel="0" collapsed="false">
      <c r="A7854" s="1" t="s">
        <v>10319</v>
      </c>
      <c r="B7854" s="1" t="s">
        <v>1343</v>
      </c>
      <c r="C7854" s="1" t="s">
        <v>4838</v>
      </c>
      <c r="D7854" s="1" t="s">
        <v>2025</v>
      </c>
      <c r="E7854" s="1" t="s">
        <v>2018</v>
      </c>
      <c r="F7854" s="16" t="n">
        <v>0</v>
      </c>
      <c r="G7854" s="16" t="n">
        <v>2737.96</v>
      </c>
      <c r="H7854" s="16" t="n">
        <v>2737.96</v>
      </c>
    </row>
    <row r="7855" customFormat="false" ht="15" hidden="false" customHeight="true" outlineLevel="0" collapsed="false">
      <c r="A7855" s="1" t="s">
        <v>10320</v>
      </c>
      <c r="B7855" s="1" t="s">
        <v>898</v>
      </c>
      <c r="C7855" s="1" t="s">
        <v>1509</v>
      </c>
      <c r="D7855" s="1" t="s">
        <v>2055</v>
      </c>
      <c r="E7855" s="1" t="s">
        <v>2018</v>
      </c>
      <c r="F7855" s="16" t="n">
        <v>0</v>
      </c>
      <c r="G7855" s="16" t="n">
        <v>3557.79</v>
      </c>
      <c r="H7855" s="16" t="n">
        <v>3557.79</v>
      </c>
    </row>
    <row r="7856" customFormat="false" ht="15" hidden="false" customHeight="true" outlineLevel="0" collapsed="false">
      <c r="A7856" s="1" t="s">
        <v>10321</v>
      </c>
      <c r="B7856" s="1" t="s">
        <v>427</v>
      </c>
      <c r="C7856" s="1" t="s">
        <v>2464</v>
      </c>
      <c r="D7856" s="1" t="s">
        <v>2028</v>
      </c>
      <c r="E7856" s="1" t="s">
        <v>2018</v>
      </c>
      <c r="F7856" s="16" t="n">
        <v>0</v>
      </c>
      <c r="G7856" s="16" t="n">
        <v>3541.73</v>
      </c>
      <c r="H7856" s="16" t="n">
        <v>3541.73</v>
      </c>
    </row>
    <row r="7857" customFormat="false" ht="15" hidden="false" customHeight="true" outlineLevel="0" collapsed="false">
      <c r="A7857" s="1" t="s">
        <v>10322</v>
      </c>
      <c r="B7857" s="1" t="s">
        <v>951</v>
      </c>
      <c r="C7857" s="1" t="s">
        <v>2091</v>
      </c>
      <c r="D7857" s="1" t="s">
        <v>2017</v>
      </c>
      <c r="E7857" s="1" t="s">
        <v>2018</v>
      </c>
      <c r="F7857" s="16" t="n">
        <v>0</v>
      </c>
      <c r="G7857" s="16" t="n">
        <v>5887.61</v>
      </c>
      <c r="H7857" s="16" t="n">
        <v>5887.61</v>
      </c>
    </row>
    <row r="7858" customFormat="false" ht="15" hidden="false" customHeight="true" outlineLevel="0" collapsed="false">
      <c r="A7858" s="1" t="s">
        <v>10323</v>
      </c>
      <c r="B7858" s="1" t="s">
        <v>1413</v>
      </c>
      <c r="C7858" s="1" t="s">
        <v>378</v>
      </c>
      <c r="D7858" s="1" t="s">
        <v>2017</v>
      </c>
      <c r="E7858" s="1" t="s">
        <v>2018</v>
      </c>
      <c r="F7858" s="16" t="n">
        <v>0</v>
      </c>
      <c r="G7858" s="16" t="n">
        <v>7301.54</v>
      </c>
      <c r="H7858" s="16" t="n">
        <v>7301.54</v>
      </c>
    </row>
    <row r="7859" customFormat="false" ht="15" hidden="false" customHeight="true" outlineLevel="0" collapsed="false">
      <c r="A7859" s="1" t="s">
        <v>10324</v>
      </c>
      <c r="B7859" s="1" t="s">
        <v>1772</v>
      </c>
      <c r="C7859" s="1" t="s">
        <v>283</v>
      </c>
      <c r="D7859" s="1" t="s">
        <v>2032</v>
      </c>
      <c r="E7859" s="1" t="s">
        <v>2018</v>
      </c>
      <c r="F7859" s="16" t="n">
        <v>0</v>
      </c>
      <c r="G7859" s="16" t="n">
        <v>6548.78</v>
      </c>
      <c r="H7859" s="16" t="n">
        <v>6548.78</v>
      </c>
    </row>
    <row r="7860" customFormat="false" ht="15" hidden="false" customHeight="true" outlineLevel="0" collapsed="false">
      <c r="A7860" s="1" t="s">
        <v>10325</v>
      </c>
      <c r="B7860" s="1" t="s">
        <v>834</v>
      </c>
      <c r="C7860" s="1" t="s">
        <v>3101</v>
      </c>
      <c r="D7860" s="1" t="s">
        <v>2021</v>
      </c>
      <c r="E7860" s="1" t="s">
        <v>2018</v>
      </c>
      <c r="F7860" s="16" t="n">
        <v>0</v>
      </c>
      <c r="G7860" s="16" t="n">
        <v>3345.55</v>
      </c>
      <c r="H7860" s="16" t="n">
        <v>3345.55</v>
      </c>
    </row>
    <row r="7861" customFormat="false" ht="15" hidden="false" customHeight="true" outlineLevel="0" collapsed="false">
      <c r="A7861" s="1" t="s">
        <v>10326</v>
      </c>
      <c r="B7861" s="1" t="s">
        <v>264</v>
      </c>
      <c r="C7861" s="1" t="s">
        <v>4202</v>
      </c>
      <c r="D7861" s="1" t="s">
        <v>2025</v>
      </c>
      <c r="E7861" s="1" t="s">
        <v>2045</v>
      </c>
      <c r="F7861" s="16" t="n">
        <v>79</v>
      </c>
      <c r="G7861" s="16" t="n">
        <v>295.59</v>
      </c>
      <c r="H7861" s="16" t="n">
        <v>374.59</v>
      </c>
    </row>
    <row r="7862" customFormat="false" ht="15" hidden="false" customHeight="true" outlineLevel="0" collapsed="false">
      <c r="A7862" s="1" t="s">
        <v>10327</v>
      </c>
      <c r="B7862" s="1" t="s">
        <v>1047</v>
      </c>
      <c r="C7862" s="1" t="s">
        <v>1590</v>
      </c>
      <c r="D7862" s="1" t="s">
        <v>2017</v>
      </c>
      <c r="E7862" s="1" t="s">
        <v>2018</v>
      </c>
      <c r="F7862" s="16" t="n">
        <v>0</v>
      </c>
      <c r="G7862" s="16" t="n">
        <v>12820.3</v>
      </c>
      <c r="H7862" s="16" t="n">
        <v>12820.3</v>
      </c>
    </row>
    <row r="7863" customFormat="false" ht="15" hidden="false" customHeight="true" outlineLevel="0" collapsed="false">
      <c r="A7863" s="1" t="s">
        <v>10328</v>
      </c>
      <c r="B7863" s="1" t="s">
        <v>1052</v>
      </c>
      <c r="C7863" s="1" t="s">
        <v>2330</v>
      </c>
      <c r="D7863" s="1" t="s">
        <v>2017</v>
      </c>
      <c r="E7863" s="1" t="s">
        <v>2018</v>
      </c>
      <c r="F7863" s="16" t="n">
        <v>0</v>
      </c>
      <c r="G7863" s="16" t="n">
        <v>4511.59</v>
      </c>
      <c r="H7863" s="16" t="n">
        <v>4511.59</v>
      </c>
    </row>
    <row r="7864" customFormat="false" ht="15" hidden="false" customHeight="true" outlineLevel="0" collapsed="false">
      <c r="A7864" s="1" t="s">
        <v>10329</v>
      </c>
      <c r="B7864" s="1" t="s">
        <v>440</v>
      </c>
      <c r="C7864" s="1" t="s">
        <v>1811</v>
      </c>
      <c r="D7864" s="1" t="s">
        <v>2021</v>
      </c>
      <c r="E7864" s="1" t="s">
        <v>2018</v>
      </c>
      <c r="F7864" s="16" t="n">
        <v>99</v>
      </c>
      <c r="G7864" s="16" t="n">
        <v>1899.62</v>
      </c>
      <c r="H7864" s="16" t="n">
        <v>1998.62</v>
      </c>
    </row>
    <row r="7865" customFormat="false" ht="15" hidden="false" customHeight="true" outlineLevel="0" collapsed="false">
      <c r="A7865" s="1" t="s">
        <v>10330</v>
      </c>
      <c r="B7865" s="1" t="s">
        <v>494</v>
      </c>
      <c r="C7865" s="1" t="s">
        <v>2440</v>
      </c>
      <c r="D7865" s="1" t="s">
        <v>2025</v>
      </c>
      <c r="E7865" s="1" t="s">
        <v>2018</v>
      </c>
      <c r="F7865" s="16" t="n">
        <v>0</v>
      </c>
      <c r="G7865" s="16" t="n">
        <v>6189.48</v>
      </c>
      <c r="H7865" s="16" t="n">
        <v>6189.48</v>
      </c>
    </row>
    <row r="7866" customFormat="false" ht="15" hidden="false" customHeight="true" outlineLevel="0" collapsed="false">
      <c r="A7866" s="1" t="s">
        <v>10331</v>
      </c>
      <c r="B7866" s="1" t="s">
        <v>600</v>
      </c>
      <c r="C7866" s="1" t="s">
        <v>1150</v>
      </c>
      <c r="D7866" s="1" t="s">
        <v>2025</v>
      </c>
      <c r="E7866" s="1" t="s">
        <v>2018</v>
      </c>
      <c r="F7866" s="16" t="n">
        <v>99</v>
      </c>
      <c r="G7866" s="16" t="n">
        <v>2073.63</v>
      </c>
      <c r="H7866" s="16" t="n">
        <v>2172.63</v>
      </c>
    </row>
    <row r="7867" customFormat="false" ht="15" hidden="false" customHeight="true" outlineLevel="0" collapsed="false">
      <c r="A7867" s="1" t="s">
        <v>10332</v>
      </c>
      <c r="B7867" s="1" t="s">
        <v>1198</v>
      </c>
      <c r="C7867" s="1" t="s">
        <v>2407</v>
      </c>
      <c r="D7867" s="1" t="s">
        <v>2017</v>
      </c>
      <c r="E7867" s="1" t="s">
        <v>2018</v>
      </c>
      <c r="F7867" s="16" t="n">
        <v>99</v>
      </c>
      <c r="G7867" s="16" t="n">
        <v>1725.98</v>
      </c>
      <c r="H7867" s="16" t="n">
        <v>1824.98</v>
      </c>
    </row>
    <row r="7868" customFormat="false" ht="15" hidden="false" customHeight="true" outlineLevel="0" collapsed="false">
      <c r="A7868" s="1" t="s">
        <v>10333</v>
      </c>
      <c r="B7868" s="1" t="s">
        <v>652</v>
      </c>
      <c r="C7868" s="1" t="s">
        <v>660</v>
      </c>
      <c r="D7868" s="1" t="s">
        <v>2017</v>
      </c>
      <c r="E7868" s="1" t="s">
        <v>2018</v>
      </c>
      <c r="F7868" s="16" t="n">
        <v>99</v>
      </c>
      <c r="G7868" s="16" t="n">
        <v>373.11</v>
      </c>
      <c r="H7868" s="16" t="n">
        <v>472.11</v>
      </c>
    </row>
    <row r="7869" customFormat="false" ht="15" hidden="false" customHeight="true" outlineLevel="0" collapsed="false">
      <c r="A7869" s="1" t="s">
        <v>10334</v>
      </c>
      <c r="B7869" s="1" t="s">
        <v>1862</v>
      </c>
      <c r="C7869" s="1" t="s">
        <v>1219</v>
      </c>
      <c r="D7869" s="1" t="s">
        <v>2017</v>
      </c>
      <c r="E7869" s="1" t="s">
        <v>2018</v>
      </c>
      <c r="F7869" s="16" t="n">
        <v>49</v>
      </c>
      <c r="G7869" s="16" t="n">
        <v>624.93</v>
      </c>
      <c r="H7869" s="16" t="n">
        <v>673.93</v>
      </c>
    </row>
    <row r="7870" customFormat="false" ht="15" hidden="false" customHeight="true" outlineLevel="0" collapsed="false">
      <c r="A7870" s="1" t="s">
        <v>10335</v>
      </c>
      <c r="B7870" s="1" t="s">
        <v>630</v>
      </c>
      <c r="C7870" s="1" t="s">
        <v>3353</v>
      </c>
      <c r="D7870" s="1" t="s">
        <v>2021</v>
      </c>
      <c r="E7870" s="1" t="s">
        <v>2018</v>
      </c>
      <c r="F7870" s="16" t="n">
        <v>0</v>
      </c>
      <c r="G7870" s="16" t="n">
        <v>29117.44</v>
      </c>
      <c r="H7870" s="16" t="n">
        <v>29117.44</v>
      </c>
    </row>
    <row r="7871" customFormat="false" ht="15" hidden="false" customHeight="true" outlineLevel="0" collapsed="false">
      <c r="A7871" s="1" t="s">
        <v>10336</v>
      </c>
      <c r="B7871" s="1" t="s">
        <v>934</v>
      </c>
      <c r="C7871" s="1" t="s">
        <v>2140</v>
      </c>
      <c r="D7871" s="1" t="s">
        <v>2025</v>
      </c>
      <c r="E7871" s="1" t="s">
        <v>2018</v>
      </c>
      <c r="F7871" s="16" t="n">
        <v>0</v>
      </c>
      <c r="G7871" s="16" t="n">
        <v>4675.22</v>
      </c>
      <c r="H7871" s="16" t="n">
        <v>4675.22</v>
      </c>
    </row>
    <row r="7872" customFormat="false" ht="15" hidden="false" customHeight="true" outlineLevel="0" collapsed="false">
      <c r="A7872" s="1" t="s">
        <v>10337</v>
      </c>
      <c r="B7872" s="1" t="s">
        <v>500</v>
      </c>
      <c r="C7872" s="1" t="s">
        <v>808</v>
      </c>
      <c r="D7872" s="1" t="s">
        <v>2028</v>
      </c>
      <c r="E7872" s="1" t="s">
        <v>2022</v>
      </c>
      <c r="F7872" s="16" t="n">
        <v>0</v>
      </c>
      <c r="G7872" s="16" t="n">
        <v>8730.18</v>
      </c>
      <c r="H7872" s="16" t="n">
        <v>8730.18</v>
      </c>
    </row>
    <row r="7873" customFormat="false" ht="15" hidden="false" customHeight="true" outlineLevel="0" collapsed="false">
      <c r="A7873" s="1" t="s">
        <v>10338</v>
      </c>
      <c r="B7873" s="1" t="s">
        <v>774</v>
      </c>
      <c r="C7873" s="1" t="s">
        <v>3112</v>
      </c>
      <c r="D7873" s="1" t="s">
        <v>2025</v>
      </c>
      <c r="E7873" s="1" t="s">
        <v>2018</v>
      </c>
      <c r="F7873" s="16" t="n">
        <v>0</v>
      </c>
      <c r="G7873" s="16" t="n">
        <v>4780.19</v>
      </c>
      <c r="H7873" s="16" t="n">
        <v>4780.19</v>
      </c>
    </row>
    <row r="7874" customFormat="false" ht="15" hidden="false" customHeight="true" outlineLevel="0" collapsed="false">
      <c r="A7874" s="1" t="s">
        <v>10339</v>
      </c>
      <c r="B7874" s="1" t="s">
        <v>465</v>
      </c>
      <c r="C7874" s="1" t="s">
        <v>2195</v>
      </c>
      <c r="D7874" s="1" t="s">
        <v>2055</v>
      </c>
      <c r="E7874" s="1" t="s">
        <v>2045</v>
      </c>
      <c r="F7874" s="16" t="n">
        <v>0</v>
      </c>
      <c r="G7874" s="16" t="n">
        <v>8138.71</v>
      </c>
      <c r="H7874" s="16" t="n">
        <v>8138.71</v>
      </c>
    </row>
    <row r="7875" customFormat="false" ht="15" hidden="false" customHeight="true" outlineLevel="0" collapsed="false">
      <c r="A7875" s="1" t="s">
        <v>10340</v>
      </c>
      <c r="B7875" s="1" t="s">
        <v>1742</v>
      </c>
      <c r="C7875" s="1" t="s">
        <v>545</v>
      </c>
      <c r="D7875" s="1" t="s">
        <v>2032</v>
      </c>
      <c r="E7875" s="1" t="s">
        <v>2018</v>
      </c>
      <c r="F7875" s="16" t="n">
        <v>0</v>
      </c>
      <c r="G7875" s="16" t="n">
        <v>20905.78</v>
      </c>
      <c r="H7875" s="16" t="n">
        <v>20905.78</v>
      </c>
    </row>
    <row r="7876" customFormat="false" ht="15" hidden="false" customHeight="true" outlineLevel="0" collapsed="false">
      <c r="A7876" s="1" t="s">
        <v>10341</v>
      </c>
      <c r="B7876" s="1" t="s">
        <v>1071</v>
      </c>
      <c r="C7876" s="1" t="s">
        <v>1114</v>
      </c>
      <c r="D7876" s="1" t="s">
        <v>2055</v>
      </c>
      <c r="E7876" s="1" t="s">
        <v>2018</v>
      </c>
      <c r="F7876" s="16" t="n">
        <v>79</v>
      </c>
      <c r="G7876" s="16" t="n">
        <v>1227.27</v>
      </c>
      <c r="H7876" s="16" t="n">
        <v>1306.27</v>
      </c>
    </row>
    <row r="7877" customFormat="false" ht="15" hidden="false" customHeight="true" outlineLevel="0" collapsed="false">
      <c r="A7877" s="1" t="s">
        <v>10342</v>
      </c>
      <c r="B7877" s="1" t="s">
        <v>348</v>
      </c>
      <c r="C7877" s="1" t="s">
        <v>2569</v>
      </c>
      <c r="D7877" s="1" t="s">
        <v>2021</v>
      </c>
      <c r="E7877" s="1" t="s">
        <v>2022</v>
      </c>
      <c r="F7877" s="16" t="n">
        <v>99</v>
      </c>
      <c r="G7877" s="16" t="n">
        <v>776.69</v>
      </c>
      <c r="H7877" s="16" t="n">
        <v>875.69</v>
      </c>
    </row>
    <row r="7878" customFormat="false" ht="15" hidden="false" customHeight="true" outlineLevel="0" collapsed="false">
      <c r="A7878" s="1" t="s">
        <v>10343</v>
      </c>
      <c r="B7878" s="1" t="s">
        <v>1198</v>
      </c>
      <c r="C7878" s="1" t="s">
        <v>2992</v>
      </c>
      <c r="D7878" s="1" t="s">
        <v>2032</v>
      </c>
      <c r="E7878" s="1" t="s">
        <v>2018</v>
      </c>
      <c r="F7878" s="16" t="n">
        <v>99</v>
      </c>
      <c r="G7878" s="16" t="n">
        <v>1275.46</v>
      </c>
      <c r="H7878" s="16" t="n">
        <v>1374.46</v>
      </c>
    </row>
    <row r="7879" customFormat="false" ht="15" hidden="false" customHeight="true" outlineLevel="0" collapsed="false">
      <c r="A7879" s="1" t="s">
        <v>10344</v>
      </c>
      <c r="B7879" s="1" t="s">
        <v>315</v>
      </c>
      <c r="C7879" s="1" t="s">
        <v>1262</v>
      </c>
      <c r="D7879" s="1" t="s">
        <v>2021</v>
      </c>
      <c r="E7879" s="1" t="s">
        <v>2018</v>
      </c>
      <c r="F7879" s="16" t="n">
        <v>99</v>
      </c>
      <c r="G7879" s="16" t="n">
        <v>1163.24</v>
      </c>
      <c r="H7879" s="16" t="n">
        <v>1262.24</v>
      </c>
    </row>
    <row r="7880" customFormat="false" ht="15" hidden="false" customHeight="true" outlineLevel="0" collapsed="false">
      <c r="A7880" s="1" t="s">
        <v>10345</v>
      </c>
      <c r="B7880" s="1" t="s">
        <v>586</v>
      </c>
      <c r="C7880" s="1" t="s">
        <v>1472</v>
      </c>
      <c r="D7880" s="1" t="s">
        <v>2017</v>
      </c>
      <c r="E7880" s="1" t="s">
        <v>2018</v>
      </c>
      <c r="F7880" s="16" t="n">
        <v>99</v>
      </c>
      <c r="G7880" s="16" t="n">
        <v>295.59</v>
      </c>
      <c r="H7880" s="16" t="n">
        <v>394.59</v>
      </c>
    </row>
    <row r="7881" customFormat="false" ht="15" hidden="false" customHeight="true" outlineLevel="0" collapsed="false">
      <c r="A7881" s="1" t="s">
        <v>10346</v>
      </c>
      <c r="B7881" s="1" t="s">
        <v>1782</v>
      </c>
      <c r="C7881" s="1" t="s">
        <v>3134</v>
      </c>
      <c r="D7881" s="1" t="s">
        <v>2021</v>
      </c>
      <c r="E7881" s="1" t="s">
        <v>2018</v>
      </c>
      <c r="F7881" s="16" t="n">
        <v>0</v>
      </c>
      <c r="G7881" s="16" t="n">
        <v>16737.86</v>
      </c>
      <c r="H7881" s="16" t="n">
        <v>16737.86</v>
      </c>
    </row>
    <row r="7882" customFormat="false" ht="15" hidden="false" customHeight="true" outlineLevel="0" collapsed="false">
      <c r="A7882" s="1" t="s">
        <v>10347</v>
      </c>
      <c r="B7882" s="1" t="s">
        <v>1742</v>
      </c>
      <c r="C7882" s="1" t="s">
        <v>845</v>
      </c>
      <c r="D7882" s="1" t="s">
        <v>2025</v>
      </c>
      <c r="E7882" s="1" t="s">
        <v>2018</v>
      </c>
      <c r="F7882" s="16" t="n">
        <v>99</v>
      </c>
      <c r="G7882" s="16" t="n">
        <v>690.39</v>
      </c>
      <c r="H7882" s="16" t="n">
        <v>789.39</v>
      </c>
    </row>
    <row r="7883" customFormat="false" ht="15" hidden="false" customHeight="true" outlineLevel="0" collapsed="false">
      <c r="A7883" s="1" t="s">
        <v>10348</v>
      </c>
      <c r="B7883" s="1" t="s">
        <v>315</v>
      </c>
      <c r="C7883" s="1" t="s">
        <v>938</v>
      </c>
      <c r="D7883" s="1" t="s">
        <v>2017</v>
      </c>
      <c r="E7883" s="1" t="s">
        <v>2018</v>
      </c>
      <c r="F7883" s="16" t="n">
        <v>49</v>
      </c>
      <c r="G7883" s="16" t="n">
        <v>2141.2</v>
      </c>
      <c r="H7883" s="16" t="n">
        <v>2190.2</v>
      </c>
    </row>
    <row r="7884" customFormat="false" ht="15" hidden="false" customHeight="true" outlineLevel="0" collapsed="false">
      <c r="A7884" s="1" t="s">
        <v>10349</v>
      </c>
      <c r="B7884" s="1" t="s">
        <v>611</v>
      </c>
      <c r="C7884" s="1" t="s">
        <v>748</v>
      </c>
      <c r="D7884" s="1" t="s">
        <v>2017</v>
      </c>
      <c r="E7884" s="1" t="s">
        <v>2018</v>
      </c>
      <c r="F7884" s="16" t="n">
        <v>0</v>
      </c>
      <c r="G7884" s="16" t="n">
        <v>9171.98</v>
      </c>
      <c r="H7884" s="16" t="n">
        <v>9171.98</v>
      </c>
    </row>
    <row r="7885" customFormat="false" ht="15" hidden="false" customHeight="true" outlineLevel="0" collapsed="false">
      <c r="A7885" s="1" t="s">
        <v>10350</v>
      </c>
      <c r="B7885" s="1" t="s">
        <v>1071</v>
      </c>
      <c r="C7885" s="1" t="s">
        <v>1114</v>
      </c>
      <c r="D7885" s="1" t="s">
        <v>2017</v>
      </c>
      <c r="E7885" s="1" t="s">
        <v>2018</v>
      </c>
      <c r="F7885" s="16" t="n">
        <v>0</v>
      </c>
      <c r="G7885" s="16" t="n">
        <v>5311.32</v>
      </c>
      <c r="H7885" s="16" t="n">
        <v>5311.32</v>
      </c>
    </row>
    <row r="7886" customFormat="false" ht="15" hidden="false" customHeight="true" outlineLevel="0" collapsed="false">
      <c r="A7886" s="1" t="s">
        <v>10351</v>
      </c>
      <c r="B7886" s="1" t="s">
        <v>1806</v>
      </c>
      <c r="C7886" s="1" t="s">
        <v>2452</v>
      </c>
      <c r="D7886" s="1" t="s">
        <v>2017</v>
      </c>
      <c r="E7886" s="1" t="s">
        <v>2018</v>
      </c>
      <c r="F7886" s="16" t="n">
        <v>0</v>
      </c>
      <c r="G7886" s="16" t="n">
        <v>10577.58</v>
      </c>
      <c r="H7886" s="16" t="n">
        <v>10577.58</v>
      </c>
    </row>
    <row r="7887" customFormat="false" ht="15" hidden="false" customHeight="true" outlineLevel="0" collapsed="false">
      <c r="A7887" s="1" t="s">
        <v>10352</v>
      </c>
      <c r="B7887" s="1" t="s">
        <v>1169</v>
      </c>
      <c r="C7887" s="1" t="s">
        <v>502</v>
      </c>
      <c r="D7887" s="1" t="s">
        <v>2025</v>
      </c>
      <c r="E7887" s="1" t="s">
        <v>2018</v>
      </c>
      <c r="F7887" s="16" t="n">
        <v>0</v>
      </c>
      <c r="G7887" s="16" t="n">
        <v>16774.66</v>
      </c>
      <c r="H7887" s="16" t="n">
        <v>16774.66</v>
      </c>
    </row>
    <row r="7888" customFormat="false" ht="15" hidden="false" customHeight="true" outlineLevel="0" collapsed="false">
      <c r="A7888" s="1" t="s">
        <v>10353</v>
      </c>
      <c r="B7888" s="1" t="s">
        <v>1559</v>
      </c>
      <c r="C7888" s="1" t="s">
        <v>2044</v>
      </c>
      <c r="D7888" s="1" t="s">
        <v>2055</v>
      </c>
      <c r="E7888" s="1" t="s">
        <v>2018</v>
      </c>
      <c r="F7888" s="16" t="n">
        <v>99</v>
      </c>
      <c r="G7888" s="16" t="n">
        <v>1055.72</v>
      </c>
      <c r="H7888" s="16" t="n">
        <v>1154.72</v>
      </c>
    </row>
    <row r="7889" customFormat="false" ht="15" hidden="false" customHeight="true" outlineLevel="0" collapsed="false">
      <c r="A7889" s="1" t="s">
        <v>10354</v>
      </c>
      <c r="B7889" s="1" t="s">
        <v>931</v>
      </c>
      <c r="C7889" s="1" t="s">
        <v>1661</v>
      </c>
      <c r="D7889" s="1" t="s">
        <v>2055</v>
      </c>
      <c r="E7889" s="1" t="s">
        <v>2018</v>
      </c>
      <c r="F7889" s="16" t="n">
        <v>0</v>
      </c>
      <c r="G7889" s="16" t="n">
        <v>14127.61</v>
      </c>
      <c r="H7889" s="16" t="n">
        <v>14127.61</v>
      </c>
    </row>
    <row r="7890" customFormat="false" ht="15" hidden="false" customHeight="true" outlineLevel="0" collapsed="false">
      <c r="A7890" s="1" t="s">
        <v>10355</v>
      </c>
      <c r="B7890" s="1" t="s">
        <v>705</v>
      </c>
      <c r="C7890" s="1" t="s">
        <v>4089</v>
      </c>
      <c r="D7890" s="1" t="s">
        <v>2021</v>
      </c>
      <c r="E7890" s="1" t="s">
        <v>2045</v>
      </c>
      <c r="F7890" s="16" t="n">
        <v>99</v>
      </c>
      <c r="G7890" s="16" t="n">
        <v>433.95</v>
      </c>
      <c r="H7890" s="16" t="n">
        <v>532.95</v>
      </c>
    </row>
    <row r="7891" customFormat="false" ht="15" hidden="false" customHeight="true" outlineLevel="0" collapsed="false">
      <c r="A7891" s="1" t="s">
        <v>10356</v>
      </c>
      <c r="B7891" s="1" t="s">
        <v>1074</v>
      </c>
      <c r="C7891" s="1" t="s">
        <v>3050</v>
      </c>
      <c r="D7891" s="1" t="s">
        <v>2055</v>
      </c>
      <c r="E7891" s="1" t="s">
        <v>2018</v>
      </c>
      <c r="F7891" s="16" t="n">
        <v>79</v>
      </c>
      <c r="G7891" s="16" t="n">
        <v>1098.5</v>
      </c>
      <c r="H7891" s="16" t="n">
        <v>1177.5</v>
      </c>
    </row>
    <row r="7892" customFormat="false" ht="15" hidden="false" customHeight="true" outlineLevel="0" collapsed="false">
      <c r="A7892" s="1" t="s">
        <v>10357</v>
      </c>
      <c r="B7892" s="1" t="s">
        <v>1260</v>
      </c>
      <c r="C7892" s="1" t="s">
        <v>2345</v>
      </c>
      <c r="D7892" s="1" t="s">
        <v>2017</v>
      </c>
      <c r="E7892" s="1" t="s">
        <v>2045</v>
      </c>
      <c r="F7892" s="16" t="n">
        <v>0</v>
      </c>
      <c r="G7892" s="16" t="n">
        <v>4514.62</v>
      </c>
      <c r="H7892" s="16" t="n">
        <v>4514.62</v>
      </c>
    </row>
    <row r="7893" customFormat="false" ht="15" hidden="false" customHeight="true" outlineLevel="0" collapsed="false">
      <c r="A7893" s="1" t="s">
        <v>10358</v>
      </c>
      <c r="B7893" s="1" t="s">
        <v>1343</v>
      </c>
      <c r="C7893" s="1" t="s">
        <v>2533</v>
      </c>
      <c r="D7893" s="1" t="s">
        <v>2017</v>
      </c>
      <c r="E7893" s="1" t="s">
        <v>2045</v>
      </c>
      <c r="F7893" s="16" t="n">
        <v>0</v>
      </c>
      <c r="G7893" s="16" t="n">
        <v>4185.64</v>
      </c>
      <c r="H7893" s="16" t="n">
        <v>4185.64</v>
      </c>
    </row>
    <row r="7894" customFormat="false" ht="15" hidden="false" customHeight="true" outlineLevel="0" collapsed="false">
      <c r="A7894" s="1" t="s">
        <v>10359</v>
      </c>
      <c r="B7894" s="1" t="s">
        <v>1411</v>
      </c>
      <c r="C7894" s="1" t="s">
        <v>3063</v>
      </c>
      <c r="D7894" s="1" t="s">
        <v>2025</v>
      </c>
      <c r="E7894" s="1" t="s">
        <v>2018</v>
      </c>
      <c r="F7894" s="16" t="n">
        <v>0</v>
      </c>
      <c r="G7894" s="16" t="n">
        <v>10387.1</v>
      </c>
      <c r="H7894" s="16" t="n">
        <v>10387.1</v>
      </c>
    </row>
    <row r="7895" customFormat="false" ht="15" hidden="false" customHeight="true" outlineLevel="0" collapsed="false">
      <c r="A7895" s="1" t="s">
        <v>10360</v>
      </c>
      <c r="B7895" s="1" t="s">
        <v>1420</v>
      </c>
      <c r="C7895" s="1" t="s">
        <v>3742</v>
      </c>
      <c r="D7895" s="1" t="s">
        <v>2025</v>
      </c>
      <c r="E7895" s="1" t="s">
        <v>2045</v>
      </c>
      <c r="F7895" s="16" t="n">
        <v>79</v>
      </c>
      <c r="G7895" s="16" t="n">
        <v>1158.24</v>
      </c>
      <c r="H7895" s="16" t="n">
        <v>1237.24</v>
      </c>
    </row>
    <row r="7896" customFormat="false" ht="15" hidden="false" customHeight="true" outlineLevel="0" collapsed="false">
      <c r="A7896" s="1" t="s">
        <v>10361</v>
      </c>
      <c r="B7896" s="1" t="s">
        <v>1107</v>
      </c>
      <c r="C7896" s="1" t="s">
        <v>354</v>
      </c>
      <c r="D7896" s="1" t="s">
        <v>2021</v>
      </c>
      <c r="E7896" s="1" t="s">
        <v>2018</v>
      </c>
      <c r="F7896" s="16" t="n">
        <v>0</v>
      </c>
      <c r="G7896" s="16" t="n">
        <v>16050.85</v>
      </c>
      <c r="H7896" s="16" t="n">
        <v>16050.85</v>
      </c>
    </row>
    <row r="7897" customFormat="false" ht="15" hidden="false" customHeight="true" outlineLevel="0" collapsed="false">
      <c r="A7897" s="1" t="s">
        <v>10362</v>
      </c>
      <c r="B7897" s="1" t="s">
        <v>1389</v>
      </c>
      <c r="C7897" s="1" t="s">
        <v>3101</v>
      </c>
      <c r="D7897" s="1" t="s">
        <v>2017</v>
      </c>
      <c r="E7897" s="1" t="s">
        <v>2018</v>
      </c>
      <c r="F7897" s="16" t="n">
        <v>0</v>
      </c>
      <c r="G7897" s="16" t="n">
        <v>3087.28</v>
      </c>
      <c r="H7897" s="16" t="n">
        <v>3087.28</v>
      </c>
    </row>
    <row r="7898" customFormat="false" ht="15" hidden="false" customHeight="true" outlineLevel="0" collapsed="false">
      <c r="A7898" s="1" t="s">
        <v>10363</v>
      </c>
      <c r="B7898" s="1" t="s">
        <v>214</v>
      </c>
      <c r="C7898" s="1" t="s">
        <v>2042</v>
      </c>
      <c r="D7898" s="1" t="s">
        <v>2025</v>
      </c>
      <c r="E7898" s="1" t="s">
        <v>2018</v>
      </c>
      <c r="F7898" s="16" t="n">
        <v>0</v>
      </c>
      <c r="G7898" s="16" t="n">
        <v>15768.22</v>
      </c>
      <c r="H7898" s="16" t="n">
        <v>15768.22</v>
      </c>
    </row>
    <row r="7899" customFormat="false" ht="15" hidden="false" customHeight="true" outlineLevel="0" collapsed="false">
      <c r="A7899" s="1" t="s">
        <v>10364</v>
      </c>
      <c r="B7899" s="1" t="s">
        <v>1052</v>
      </c>
      <c r="C7899" s="1" t="s">
        <v>2302</v>
      </c>
      <c r="D7899" s="1" t="s">
        <v>2032</v>
      </c>
      <c r="E7899" s="1" t="s">
        <v>2018</v>
      </c>
      <c r="F7899" s="16" t="n">
        <v>0</v>
      </c>
      <c r="G7899" s="16" t="n">
        <v>3237.51</v>
      </c>
      <c r="H7899" s="16" t="n">
        <v>3237.51</v>
      </c>
    </row>
    <row r="7900" customFormat="false" ht="15" hidden="false" customHeight="true" outlineLevel="0" collapsed="false">
      <c r="A7900" s="1" t="s">
        <v>10365</v>
      </c>
      <c r="B7900" s="1" t="s">
        <v>1193</v>
      </c>
      <c r="C7900" s="1" t="s">
        <v>2330</v>
      </c>
      <c r="D7900" s="1" t="s">
        <v>2017</v>
      </c>
      <c r="E7900" s="1" t="s">
        <v>2018</v>
      </c>
      <c r="F7900" s="16" t="n">
        <v>0</v>
      </c>
      <c r="G7900" s="16" t="n">
        <v>17760.46</v>
      </c>
      <c r="H7900" s="16" t="n">
        <v>17760.46</v>
      </c>
    </row>
    <row r="7901" customFormat="false" ht="15" hidden="false" customHeight="true" outlineLevel="0" collapsed="false">
      <c r="A7901" s="1" t="s">
        <v>10366</v>
      </c>
      <c r="B7901" s="1" t="s">
        <v>1522</v>
      </c>
      <c r="C7901" s="1" t="s">
        <v>1114</v>
      </c>
      <c r="D7901" s="1" t="s">
        <v>2021</v>
      </c>
      <c r="E7901" s="1" t="s">
        <v>2045</v>
      </c>
      <c r="F7901" s="16" t="n">
        <v>0</v>
      </c>
      <c r="G7901" s="16" t="n">
        <v>16933.24</v>
      </c>
      <c r="H7901" s="16" t="n">
        <v>16933.24</v>
      </c>
    </row>
    <row r="7902" customFormat="false" ht="15" hidden="false" customHeight="true" outlineLevel="0" collapsed="false">
      <c r="A7902" s="1" t="s">
        <v>10367</v>
      </c>
      <c r="B7902" s="1" t="s">
        <v>968</v>
      </c>
      <c r="C7902" s="1" t="s">
        <v>1150</v>
      </c>
      <c r="D7902" s="1" t="s">
        <v>2017</v>
      </c>
      <c r="E7902" s="1" t="s">
        <v>2018</v>
      </c>
      <c r="F7902" s="16" t="n">
        <v>79</v>
      </c>
      <c r="G7902" s="16" t="n">
        <v>385.74</v>
      </c>
      <c r="H7902" s="16" t="n">
        <v>464.74</v>
      </c>
    </row>
    <row r="7903" customFormat="false" ht="15" hidden="false" customHeight="true" outlineLevel="0" collapsed="false">
      <c r="A7903" s="1" t="s">
        <v>10368</v>
      </c>
      <c r="B7903" s="1" t="s">
        <v>1886</v>
      </c>
      <c r="C7903" s="1" t="s">
        <v>3234</v>
      </c>
      <c r="D7903" s="1" t="s">
        <v>2025</v>
      </c>
      <c r="E7903" s="1" t="s">
        <v>2084</v>
      </c>
      <c r="F7903" s="16" t="n">
        <v>49</v>
      </c>
      <c r="G7903" s="16" t="n">
        <v>591.18</v>
      </c>
      <c r="H7903" s="16" t="n">
        <v>640.18</v>
      </c>
    </row>
    <row r="7904" customFormat="false" ht="15" hidden="false" customHeight="true" outlineLevel="0" collapsed="false">
      <c r="A7904" s="1" t="s">
        <v>10369</v>
      </c>
      <c r="B7904" s="1" t="s">
        <v>1750</v>
      </c>
      <c r="C7904" s="1" t="s">
        <v>635</v>
      </c>
      <c r="D7904" s="1" t="s">
        <v>2025</v>
      </c>
      <c r="E7904" s="1" t="s">
        <v>2022</v>
      </c>
      <c r="F7904" s="16" t="n">
        <v>0</v>
      </c>
      <c r="G7904" s="16" t="n">
        <v>30584.11</v>
      </c>
      <c r="H7904" s="16" t="n">
        <v>30584.11</v>
      </c>
    </row>
    <row r="7905" customFormat="false" ht="15" hidden="false" customHeight="true" outlineLevel="0" collapsed="false">
      <c r="A7905" s="1" t="s">
        <v>10370</v>
      </c>
      <c r="B7905" s="1" t="s">
        <v>1193</v>
      </c>
      <c r="C7905" s="1" t="s">
        <v>2313</v>
      </c>
      <c r="D7905" s="1" t="s">
        <v>2017</v>
      </c>
      <c r="E7905" s="1" t="s">
        <v>2018</v>
      </c>
      <c r="F7905" s="16" t="n">
        <v>99</v>
      </c>
      <c r="G7905" s="16" t="n">
        <v>1328.12</v>
      </c>
      <c r="H7905" s="16" t="n">
        <v>1427.12</v>
      </c>
    </row>
    <row r="7906" customFormat="false" ht="15" hidden="false" customHeight="true" outlineLevel="0" collapsed="false">
      <c r="A7906" s="1" t="s">
        <v>10371</v>
      </c>
      <c r="B7906" s="1" t="s">
        <v>315</v>
      </c>
      <c r="C7906" s="1" t="s">
        <v>2432</v>
      </c>
      <c r="D7906" s="1" t="s">
        <v>2017</v>
      </c>
      <c r="E7906" s="1" t="s">
        <v>2045</v>
      </c>
      <c r="F7906" s="16" t="n">
        <v>49</v>
      </c>
      <c r="G7906" s="16" t="n">
        <v>2212.63</v>
      </c>
      <c r="H7906" s="16" t="n">
        <v>2261.63</v>
      </c>
    </row>
    <row r="7907" customFormat="false" ht="15" hidden="false" customHeight="true" outlineLevel="0" collapsed="false">
      <c r="A7907" s="1" t="s">
        <v>10372</v>
      </c>
      <c r="B7907" s="1" t="s">
        <v>1289</v>
      </c>
      <c r="C7907" s="1" t="s">
        <v>820</v>
      </c>
      <c r="D7907" s="1" t="s">
        <v>2032</v>
      </c>
      <c r="E7907" s="1" t="s">
        <v>2018</v>
      </c>
      <c r="F7907" s="16" t="n">
        <v>99</v>
      </c>
      <c r="G7907" s="16" t="n">
        <v>1146.71</v>
      </c>
      <c r="H7907" s="16" t="n">
        <v>1245.71</v>
      </c>
    </row>
    <row r="7908" customFormat="false" ht="15" hidden="false" customHeight="true" outlineLevel="0" collapsed="false">
      <c r="A7908" s="1" t="s">
        <v>10373</v>
      </c>
      <c r="B7908" s="1" t="s">
        <v>1485</v>
      </c>
      <c r="C7908" s="1" t="s">
        <v>2681</v>
      </c>
      <c r="D7908" s="1" t="s">
        <v>2025</v>
      </c>
      <c r="E7908" s="1" t="s">
        <v>2018</v>
      </c>
      <c r="F7908" s="16" t="n">
        <v>0</v>
      </c>
      <c r="G7908" s="16" t="n">
        <v>12841.83</v>
      </c>
      <c r="H7908" s="16" t="n">
        <v>12841.83</v>
      </c>
    </row>
    <row r="7909" customFormat="false" ht="15" hidden="false" customHeight="true" outlineLevel="0" collapsed="false">
      <c r="A7909" s="1" t="s">
        <v>10374</v>
      </c>
      <c r="B7909" s="1" t="s">
        <v>1733</v>
      </c>
      <c r="C7909" s="1" t="s">
        <v>460</v>
      </c>
      <c r="D7909" s="1" t="s">
        <v>2017</v>
      </c>
      <c r="E7909" s="1" t="s">
        <v>2018</v>
      </c>
      <c r="F7909" s="16" t="n">
        <v>0</v>
      </c>
      <c r="G7909" s="16" t="n">
        <v>5026.05</v>
      </c>
      <c r="H7909" s="16" t="n">
        <v>5026.05</v>
      </c>
    </row>
    <row r="7910" customFormat="false" ht="15" hidden="false" customHeight="true" outlineLevel="0" collapsed="false">
      <c r="A7910" s="1" t="s">
        <v>10375</v>
      </c>
      <c r="B7910" s="1" t="s">
        <v>487</v>
      </c>
      <c r="C7910" s="1" t="s">
        <v>2349</v>
      </c>
      <c r="D7910" s="1" t="s">
        <v>2017</v>
      </c>
      <c r="E7910" s="1" t="s">
        <v>2018</v>
      </c>
      <c r="F7910" s="16" t="n">
        <v>49</v>
      </c>
      <c r="G7910" s="16" t="n">
        <v>675.24</v>
      </c>
      <c r="H7910" s="16" t="n">
        <v>724.24</v>
      </c>
    </row>
    <row r="7911" customFormat="false" ht="15" hidden="false" customHeight="true" outlineLevel="0" collapsed="false">
      <c r="A7911" s="1" t="s">
        <v>10376</v>
      </c>
      <c r="B7911" s="1" t="s">
        <v>723</v>
      </c>
      <c r="C7911" s="1" t="s">
        <v>1252</v>
      </c>
      <c r="D7911" s="1" t="s">
        <v>2017</v>
      </c>
      <c r="E7911" s="1" t="s">
        <v>2045</v>
      </c>
      <c r="F7911" s="16" t="n">
        <v>79</v>
      </c>
      <c r="G7911" s="16" t="n">
        <v>482.17</v>
      </c>
      <c r="H7911" s="16" t="n">
        <v>561.17</v>
      </c>
    </row>
    <row r="7912" customFormat="false" ht="15" hidden="false" customHeight="true" outlineLevel="0" collapsed="false">
      <c r="A7912" s="1" t="s">
        <v>10377</v>
      </c>
      <c r="B7912" s="1" t="s">
        <v>1127</v>
      </c>
      <c r="C7912" s="1" t="s">
        <v>3819</v>
      </c>
      <c r="D7912" s="1" t="s">
        <v>2032</v>
      </c>
      <c r="E7912" s="1" t="s">
        <v>2018</v>
      </c>
      <c r="F7912" s="16" t="n">
        <v>0</v>
      </c>
      <c r="G7912" s="16" t="n">
        <v>3367.43</v>
      </c>
      <c r="H7912" s="16" t="n">
        <v>3367.43</v>
      </c>
    </row>
    <row r="7913" customFormat="false" ht="15" hidden="false" customHeight="true" outlineLevel="0" collapsed="false">
      <c r="A7913" s="1" t="s">
        <v>10378</v>
      </c>
      <c r="B7913" s="1" t="s">
        <v>1812</v>
      </c>
      <c r="C7913" s="1" t="s">
        <v>908</v>
      </c>
      <c r="D7913" s="1" t="s">
        <v>2017</v>
      </c>
      <c r="E7913" s="1" t="s">
        <v>2045</v>
      </c>
      <c r="F7913" s="16" t="n">
        <v>79</v>
      </c>
      <c r="G7913" s="16" t="n">
        <v>1134.82</v>
      </c>
      <c r="H7913" s="16" t="n">
        <v>1213.82</v>
      </c>
    </row>
    <row r="7914" customFormat="false" ht="15" hidden="false" customHeight="true" outlineLevel="0" collapsed="false">
      <c r="A7914" s="1" t="s">
        <v>10379</v>
      </c>
      <c r="B7914" s="1" t="s">
        <v>837</v>
      </c>
      <c r="C7914" s="1" t="s">
        <v>2367</v>
      </c>
      <c r="D7914" s="1" t="s">
        <v>2025</v>
      </c>
      <c r="E7914" s="1" t="s">
        <v>2018</v>
      </c>
      <c r="F7914" s="16" t="n">
        <v>0</v>
      </c>
      <c r="G7914" s="16" t="n">
        <v>12434.88</v>
      </c>
      <c r="H7914" s="16" t="n">
        <v>12434.88</v>
      </c>
    </row>
    <row r="7915" customFormat="false" ht="15" hidden="false" customHeight="true" outlineLevel="0" collapsed="false">
      <c r="A7915" s="1" t="s">
        <v>10380</v>
      </c>
      <c r="B7915" s="1" t="s">
        <v>123</v>
      </c>
      <c r="C7915" s="1" t="s">
        <v>1464</v>
      </c>
      <c r="D7915" s="1" t="s">
        <v>2017</v>
      </c>
      <c r="E7915" s="1" t="s">
        <v>2018</v>
      </c>
      <c r="F7915" s="16" t="n">
        <v>79</v>
      </c>
      <c r="G7915" s="16" t="n">
        <v>2158.52</v>
      </c>
      <c r="H7915" s="16" t="n">
        <v>2237.52</v>
      </c>
    </row>
    <row r="7916" customFormat="false" ht="15" hidden="false" customHeight="true" outlineLevel="0" collapsed="false">
      <c r="A7916" s="1" t="s">
        <v>10381</v>
      </c>
      <c r="B7916" s="1" t="s">
        <v>1473</v>
      </c>
      <c r="C7916" s="1" t="s">
        <v>2604</v>
      </c>
      <c r="D7916" s="1" t="s">
        <v>2028</v>
      </c>
      <c r="E7916" s="1" t="s">
        <v>2018</v>
      </c>
      <c r="F7916" s="16" t="n">
        <v>79</v>
      </c>
      <c r="G7916" s="16" t="n">
        <v>776.69</v>
      </c>
      <c r="H7916" s="16" t="n">
        <v>855.69</v>
      </c>
    </row>
    <row r="7917" customFormat="false" ht="15" hidden="false" customHeight="true" outlineLevel="0" collapsed="false">
      <c r="A7917" s="1" t="s">
        <v>10382</v>
      </c>
      <c r="B7917" s="1" t="s">
        <v>1244</v>
      </c>
      <c r="C7917" s="1" t="s">
        <v>145</v>
      </c>
      <c r="D7917" s="1" t="s">
        <v>2025</v>
      </c>
      <c r="E7917" s="1" t="s">
        <v>2018</v>
      </c>
      <c r="F7917" s="16" t="n">
        <v>0</v>
      </c>
      <c r="G7917" s="16" t="n">
        <v>4749.04</v>
      </c>
      <c r="H7917" s="16" t="n">
        <v>4749.04</v>
      </c>
    </row>
    <row r="7918" customFormat="false" ht="15" hidden="false" customHeight="true" outlineLevel="0" collapsed="false">
      <c r="A7918" s="1" t="s">
        <v>10383</v>
      </c>
      <c r="B7918" s="1" t="s">
        <v>1616</v>
      </c>
      <c r="C7918" s="1" t="s">
        <v>354</v>
      </c>
      <c r="D7918" s="1" t="s">
        <v>2025</v>
      </c>
      <c r="E7918" s="1" t="s">
        <v>2018</v>
      </c>
      <c r="F7918" s="16" t="n">
        <v>0</v>
      </c>
      <c r="G7918" s="16" t="n">
        <v>4914.12</v>
      </c>
      <c r="H7918" s="16" t="n">
        <v>4914.12</v>
      </c>
    </row>
    <row r="7919" customFormat="false" ht="15" hidden="false" customHeight="true" outlineLevel="0" collapsed="false">
      <c r="A7919" s="1" t="s">
        <v>10384</v>
      </c>
      <c r="B7919" s="1" t="s">
        <v>976</v>
      </c>
      <c r="C7919" s="1" t="s">
        <v>2137</v>
      </c>
      <c r="D7919" s="1" t="s">
        <v>2017</v>
      </c>
      <c r="E7919" s="1" t="s">
        <v>2018</v>
      </c>
      <c r="F7919" s="16" t="n">
        <v>99</v>
      </c>
      <c r="G7919" s="16" t="n">
        <v>1158.24</v>
      </c>
      <c r="H7919" s="16" t="n">
        <v>1257.24</v>
      </c>
    </row>
    <row r="7920" customFormat="false" ht="15" hidden="false" customHeight="true" outlineLevel="0" collapsed="false">
      <c r="A7920" s="1" t="s">
        <v>10385</v>
      </c>
      <c r="B7920" s="1" t="s">
        <v>1135</v>
      </c>
      <c r="C7920" s="1" t="s">
        <v>2191</v>
      </c>
      <c r="D7920" s="1" t="s">
        <v>2021</v>
      </c>
      <c r="E7920" s="1" t="s">
        <v>2018</v>
      </c>
      <c r="F7920" s="16" t="n">
        <v>99</v>
      </c>
      <c r="G7920" s="16" t="n">
        <v>2376.74</v>
      </c>
      <c r="H7920" s="16" t="n">
        <v>2475.74</v>
      </c>
    </row>
    <row r="7921" customFormat="false" ht="15" hidden="false" customHeight="true" outlineLevel="0" collapsed="false">
      <c r="A7921" s="1" t="s">
        <v>10386</v>
      </c>
      <c r="B7921" s="1" t="s">
        <v>249</v>
      </c>
      <c r="C7921" s="1" t="s">
        <v>2476</v>
      </c>
      <c r="D7921" s="1" t="s">
        <v>2028</v>
      </c>
      <c r="E7921" s="1" t="s">
        <v>2018</v>
      </c>
      <c r="F7921" s="16" t="n">
        <v>0</v>
      </c>
      <c r="G7921" s="16" t="n">
        <v>4160.94</v>
      </c>
      <c r="H7921" s="16" t="n">
        <v>4160.94</v>
      </c>
    </row>
    <row r="7922" customFormat="false" ht="15" hidden="false" customHeight="true" outlineLevel="0" collapsed="false">
      <c r="A7922" s="1" t="s">
        <v>10387</v>
      </c>
      <c r="B7922" s="1" t="s">
        <v>1360</v>
      </c>
      <c r="C7922" s="1" t="s">
        <v>2339</v>
      </c>
      <c r="D7922" s="1" t="s">
        <v>2017</v>
      </c>
      <c r="E7922" s="1" t="s">
        <v>2018</v>
      </c>
      <c r="F7922" s="16" t="n">
        <v>0</v>
      </c>
      <c r="G7922" s="16" t="n">
        <v>5150.58</v>
      </c>
      <c r="H7922" s="16" t="n">
        <v>5150.58</v>
      </c>
    </row>
    <row r="7923" customFormat="false" ht="15" hidden="false" customHeight="true" outlineLevel="0" collapsed="false">
      <c r="A7923" s="1" t="s">
        <v>10388</v>
      </c>
      <c r="B7923" s="1" t="s">
        <v>708</v>
      </c>
      <c r="C7923" s="1" t="s">
        <v>1699</v>
      </c>
      <c r="D7923" s="1" t="s">
        <v>2032</v>
      </c>
      <c r="E7923" s="1" t="s">
        <v>2018</v>
      </c>
      <c r="F7923" s="16" t="n">
        <v>0</v>
      </c>
      <c r="G7923" s="16" t="n">
        <v>5048.03</v>
      </c>
      <c r="H7923" s="16" t="n">
        <v>5048.03</v>
      </c>
    </row>
    <row r="7924" customFormat="false" ht="15" hidden="false" customHeight="true" outlineLevel="0" collapsed="false">
      <c r="A7924" s="1" t="s">
        <v>10389</v>
      </c>
      <c r="B7924" s="1" t="s">
        <v>1510</v>
      </c>
      <c r="C7924" s="1" t="s">
        <v>2180</v>
      </c>
      <c r="D7924" s="1" t="s">
        <v>2017</v>
      </c>
      <c r="E7924" s="1" t="s">
        <v>2018</v>
      </c>
      <c r="F7924" s="16" t="n">
        <v>99</v>
      </c>
      <c r="G7924" s="16" t="n">
        <v>1042.87</v>
      </c>
      <c r="H7924" s="16" t="n">
        <v>1141.87</v>
      </c>
    </row>
    <row r="7925" customFormat="false" ht="15" hidden="false" customHeight="true" outlineLevel="0" collapsed="false">
      <c r="A7925" s="1" t="s">
        <v>10390</v>
      </c>
      <c r="B7925" s="1" t="s">
        <v>1677</v>
      </c>
      <c r="C7925" s="1" t="s">
        <v>975</v>
      </c>
      <c r="D7925" s="1" t="s">
        <v>2021</v>
      </c>
      <c r="E7925" s="1" t="s">
        <v>2018</v>
      </c>
      <c r="F7925" s="16" t="n">
        <v>0</v>
      </c>
      <c r="G7925" s="16" t="n">
        <v>12965.53</v>
      </c>
      <c r="H7925" s="16" t="n">
        <v>12965.53</v>
      </c>
    </row>
    <row r="7926" customFormat="false" ht="15" hidden="false" customHeight="true" outlineLevel="0" collapsed="false">
      <c r="A7926" s="1" t="s">
        <v>10391</v>
      </c>
      <c r="B7926" s="1" t="s">
        <v>420</v>
      </c>
      <c r="C7926" s="1" t="s">
        <v>539</v>
      </c>
      <c r="D7926" s="1" t="s">
        <v>2025</v>
      </c>
      <c r="E7926" s="1" t="s">
        <v>2018</v>
      </c>
      <c r="F7926" s="16" t="n">
        <v>49</v>
      </c>
      <c r="G7926" s="16" t="n">
        <v>984.5</v>
      </c>
      <c r="H7926" s="16" t="n">
        <v>1033.5</v>
      </c>
    </row>
    <row r="7927" customFormat="false" ht="15" hidden="false" customHeight="true" outlineLevel="0" collapsed="false">
      <c r="A7927" s="1" t="s">
        <v>10392</v>
      </c>
      <c r="B7927" s="1" t="s">
        <v>1448</v>
      </c>
      <c r="C7927" s="1" t="s">
        <v>3193</v>
      </c>
      <c r="D7927" s="1" t="s">
        <v>2055</v>
      </c>
      <c r="E7927" s="1" t="s">
        <v>2018</v>
      </c>
      <c r="F7927" s="16" t="n">
        <v>0</v>
      </c>
      <c r="G7927" s="16" t="n">
        <v>5507.92</v>
      </c>
      <c r="H7927" s="16" t="n">
        <v>5507.92</v>
      </c>
    </row>
    <row r="7928" customFormat="false" ht="15" hidden="false" customHeight="true" outlineLevel="0" collapsed="false">
      <c r="A7928" s="1" t="s">
        <v>10393</v>
      </c>
      <c r="B7928" s="1" t="s">
        <v>1069</v>
      </c>
      <c r="C7928" s="1" t="s">
        <v>956</v>
      </c>
      <c r="D7928" s="1" t="s">
        <v>2021</v>
      </c>
      <c r="E7928" s="1" t="s">
        <v>2045</v>
      </c>
      <c r="F7928" s="16" t="n">
        <v>99</v>
      </c>
      <c r="G7928" s="16" t="n">
        <v>482.17</v>
      </c>
      <c r="H7928" s="16" t="n">
        <v>581.17</v>
      </c>
    </row>
    <row r="7929" customFormat="false" ht="15" hidden="false" customHeight="true" outlineLevel="0" collapsed="false">
      <c r="A7929" s="1" t="s">
        <v>10394</v>
      </c>
      <c r="B7929" s="1" t="s">
        <v>579</v>
      </c>
      <c r="C7929" s="1" t="s">
        <v>2442</v>
      </c>
      <c r="D7929" s="1" t="s">
        <v>2021</v>
      </c>
      <c r="E7929" s="1" t="s">
        <v>2018</v>
      </c>
      <c r="F7929" s="16" t="n">
        <v>0</v>
      </c>
      <c r="G7929" s="16" t="n">
        <v>2974.74</v>
      </c>
      <c r="H7929" s="16" t="n">
        <v>2974.74</v>
      </c>
    </row>
    <row r="7930" customFormat="false" ht="15" hidden="false" customHeight="true" outlineLevel="0" collapsed="false">
      <c r="A7930" s="1" t="s">
        <v>10395</v>
      </c>
      <c r="B7930" s="1" t="s">
        <v>1297</v>
      </c>
      <c r="C7930" s="1" t="s">
        <v>283</v>
      </c>
      <c r="D7930" s="1" t="s">
        <v>2021</v>
      </c>
      <c r="E7930" s="1" t="s">
        <v>2022</v>
      </c>
      <c r="F7930" s="16" t="n">
        <v>79</v>
      </c>
      <c r="G7930" s="16" t="n">
        <v>2477.13</v>
      </c>
      <c r="H7930" s="16" t="n">
        <v>2556.13</v>
      </c>
    </row>
    <row r="7931" customFormat="false" ht="15" hidden="false" customHeight="true" outlineLevel="0" collapsed="false">
      <c r="A7931" s="1" t="s">
        <v>10396</v>
      </c>
      <c r="B7931" s="1" t="s">
        <v>1844</v>
      </c>
      <c r="C7931" s="1" t="s">
        <v>3852</v>
      </c>
      <c r="D7931" s="1" t="s">
        <v>2032</v>
      </c>
      <c r="E7931" s="1" t="s">
        <v>2045</v>
      </c>
      <c r="F7931" s="16" t="n">
        <v>99</v>
      </c>
      <c r="G7931" s="16" t="n">
        <v>498.4</v>
      </c>
      <c r="H7931" s="16" t="n">
        <v>597.4</v>
      </c>
    </row>
    <row r="7932" customFormat="false" ht="15" hidden="false" customHeight="true" outlineLevel="0" collapsed="false">
      <c r="A7932" s="1" t="s">
        <v>10397</v>
      </c>
      <c r="B7932" s="1" t="s">
        <v>1809</v>
      </c>
      <c r="C7932" s="1" t="s">
        <v>2323</v>
      </c>
      <c r="D7932" s="1" t="s">
        <v>2025</v>
      </c>
      <c r="E7932" s="1" t="s">
        <v>2018</v>
      </c>
      <c r="F7932" s="16" t="n">
        <v>0</v>
      </c>
      <c r="G7932" s="16" t="n">
        <v>4556.86</v>
      </c>
      <c r="H7932" s="16" t="n">
        <v>4556.86</v>
      </c>
    </row>
    <row r="7933" customFormat="false" ht="15" hidden="false" customHeight="true" outlineLevel="0" collapsed="false">
      <c r="A7933" s="1" t="s">
        <v>10398</v>
      </c>
      <c r="B7933" s="1" t="s">
        <v>1440</v>
      </c>
      <c r="C7933" s="1" t="s">
        <v>4115</v>
      </c>
      <c r="D7933" s="1" t="s">
        <v>2032</v>
      </c>
      <c r="E7933" s="1" t="s">
        <v>2022</v>
      </c>
      <c r="F7933" s="16" t="n">
        <v>0</v>
      </c>
      <c r="G7933" s="16" t="n">
        <v>35136.34</v>
      </c>
      <c r="H7933" s="16" t="n">
        <v>35136.34</v>
      </c>
    </row>
    <row r="7934" customFormat="false" ht="15" hidden="false" customHeight="true" outlineLevel="0" collapsed="false">
      <c r="A7934" s="1" t="s">
        <v>10399</v>
      </c>
      <c r="B7934" s="1" t="s">
        <v>1375</v>
      </c>
      <c r="C7934" s="1" t="s">
        <v>545</v>
      </c>
      <c r="D7934" s="1" t="s">
        <v>2017</v>
      </c>
      <c r="E7934" s="1" t="s">
        <v>2018</v>
      </c>
      <c r="F7934" s="16" t="n">
        <v>99</v>
      </c>
      <c r="G7934" s="16" t="n">
        <v>311.15</v>
      </c>
      <c r="H7934" s="16" t="n">
        <v>410.15</v>
      </c>
    </row>
    <row r="7935" customFormat="false" ht="15" hidden="false" customHeight="true" outlineLevel="0" collapsed="false">
      <c r="A7935" s="1" t="s">
        <v>10400</v>
      </c>
      <c r="B7935" s="1" t="s">
        <v>1366</v>
      </c>
      <c r="C7935" s="1" t="s">
        <v>2418</v>
      </c>
      <c r="D7935" s="1" t="s">
        <v>2032</v>
      </c>
      <c r="E7935" s="1" t="s">
        <v>2018</v>
      </c>
      <c r="F7935" s="16" t="n">
        <v>0</v>
      </c>
      <c r="G7935" s="16" t="n">
        <v>4516.24</v>
      </c>
      <c r="H7935" s="16" t="n">
        <v>4516.24</v>
      </c>
    </row>
    <row r="7936" customFormat="false" ht="15" hidden="false" customHeight="true" outlineLevel="0" collapsed="false">
      <c r="A7936" s="1" t="s">
        <v>10401</v>
      </c>
      <c r="B7936" s="1" t="s">
        <v>1476</v>
      </c>
      <c r="C7936" s="1" t="s">
        <v>1171</v>
      </c>
      <c r="D7936" s="1" t="s">
        <v>2032</v>
      </c>
      <c r="E7936" s="1" t="s">
        <v>2018</v>
      </c>
      <c r="F7936" s="16" t="n">
        <v>99</v>
      </c>
      <c r="G7936" s="16" t="n">
        <v>1775.57</v>
      </c>
      <c r="H7936" s="16" t="n">
        <v>1874.57</v>
      </c>
    </row>
    <row r="7937" customFormat="false" ht="15" hidden="false" customHeight="true" outlineLevel="0" collapsed="false">
      <c r="A7937" s="1" t="s">
        <v>10402</v>
      </c>
      <c r="B7937" s="1" t="s">
        <v>408</v>
      </c>
      <c r="C7937" s="1" t="s">
        <v>2496</v>
      </c>
      <c r="D7937" s="1" t="s">
        <v>2028</v>
      </c>
      <c r="E7937" s="1" t="s">
        <v>2018</v>
      </c>
      <c r="F7937" s="16" t="n">
        <v>79</v>
      </c>
      <c r="G7937" s="16" t="n">
        <v>280.03</v>
      </c>
      <c r="H7937" s="16" t="n">
        <v>359.03</v>
      </c>
    </row>
    <row r="7938" customFormat="false" ht="15" hidden="false" customHeight="true" outlineLevel="0" collapsed="false">
      <c r="A7938" s="1" t="s">
        <v>10403</v>
      </c>
      <c r="B7938" s="1" t="s">
        <v>1052</v>
      </c>
      <c r="C7938" s="1" t="s">
        <v>3110</v>
      </c>
      <c r="D7938" s="1" t="s">
        <v>2025</v>
      </c>
      <c r="E7938" s="1" t="s">
        <v>2018</v>
      </c>
      <c r="F7938" s="16" t="n">
        <v>0</v>
      </c>
      <c r="G7938" s="16" t="n">
        <v>7500.19</v>
      </c>
      <c r="H7938" s="16" t="n">
        <v>7500.19</v>
      </c>
    </row>
    <row r="7939" customFormat="false" ht="15" hidden="false" customHeight="true" outlineLevel="0" collapsed="false">
      <c r="A7939" s="1" t="s">
        <v>10404</v>
      </c>
      <c r="B7939" s="1" t="s">
        <v>968</v>
      </c>
      <c r="C7939" s="1" t="s">
        <v>2425</v>
      </c>
      <c r="D7939" s="1" t="s">
        <v>2025</v>
      </c>
      <c r="E7939" s="1" t="s">
        <v>2018</v>
      </c>
      <c r="F7939" s="16" t="n">
        <v>0</v>
      </c>
      <c r="G7939" s="16" t="n">
        <v>5860.68</v>
      </c>
      <c r="H7939" s="16" t="n">
        <v>5860.68</v>
      </c>
    </row>
    <row r="7940" customFormat="false" ht="15" hidden="false" customHeight="true" outlineLevel="0" collapsed="false">
      <c r="A7940" s="1" t="s">
        <v>10405</v>
      </c>
      <c r="B7940" s="1" t="s">
        <v>1039</v>
      </c>
      <c r="C7940" s="1" t="s">
        <v>3079</v>
      </c>
      <c r="D7940" s="1" t="s">
        <v>2028</v>
      </c>
      <c r="E7940" s="1" t="s">
        <v>2018</v>
      </c>
      <c r="F7940" s="16" t="n">
        <v>0</v>
      </c>
      <c r="G7940" s="16" t="n">
        <v>9722.24</v>
      </c>
      <c r="H7940" s="16" t="n">
        <v>9722.24</v>
      </c>
    </row>
    <row r="7941" customFormat="false" ht="15" hidden="false" customHeight="true" outlineLevel="0" collapsed="false">
      <c r="A7941" s="1" t="s">
        <v>10406</v>
      </c>
      <c r="B7941" s="1" t="s">
        <v>1052</v>
      </c>
      <c r="C7941" s="1" t="s">
        <v>2821</v>
      </c>
      <c r="D7941" s="1" t="s">
        <v>2017</v>
      </c>
      <c r="E7941" s="1" t="s">
        <v>2018</v>
      </c>
      <c r="F7941" s="16" t="n">
        <v>0</v>
      </c>
      <c r="G7941" s="16" t="n">
        <v>17259.83</v>
      </c>
      <c r="H7941" s="16" t="n">
        <v>17259.83</v>
      </c>
    </row>
    <row r="7942" customFormat="false" ht="15" hidden="false" customHeight="true" outlineLevel="0" collapsed="false">
      <c r="A7942" s="1" t="s">
        <v>10407</v>
      </c>
      <c r="B7942" s="1" t="s">
        <v>1297</v>
      </c>
      <c r="C7942" s="1" t="s">
        <v>568</v>
      </c>
      <c r="D7942" s="1" t="s">
        <v>2017</v>
      </c>
      <c r="E7942" s="1" t="s">
        <v>2018</v>
      </c>
      <c r="F7942" s="16" t="n">
        <v>99</v>
      </c>
      <c r="G7942" s="16" t="n">
        <v>2073.63</v>
      </c>
      <c r="H7942" s="16" t="n">
        <v>2172.63</v>
      </c>
    </row>
    <row r="7943" customFormat="false" ht="15" hidden="false" customHeight="true" outlineLevel="0" collapsed="false">
      <c r="A7943" s="1" t="s">
        <v>10408</v>
      </c>
      <c r="B7943" s="1" t="s">
        <v>177</v>
      </c>
      <c r="C7943" s="1" t="s">
        <v>2127</v>
      </c>
      <c r="D7943" s="1" t="s">
        <v>2017</v>
      </c>
      <c r="E7943" s="1" t="s">
        <v>2018</v>
      </c>
      <c r="F7943" s="16" t="n">
        <v>0</v>
      </c>
      <c r="G7943" s="16" t="n">
        <v>7856.34</v>
      </c>
      <c r="H7943" s="16" t="n">
        <v>7856.34</v>
      </c>
    </row>
    <row r="7944" customFormat="false" ht="15" hidden="false" customHeight="true" outlineLevel="0" collapsed="false">
      <c r="A7944" s="1" t="s">
        <v>10409</v>
      </c>
      <c r="B7944" s="1" t="s">
        <v>970</v>
      </c>
      <c r="C7944" s="1" t="s">
        <v>1353</v>
      </c>
      <c r="D7944" s="1" t="s">
        <v>2025</v>
      </c>
      <c r="E7944" s="1" t="s">
        <v>2018</v>
      </c>
      <c r="F7944" s="16" t="n">
        <v>0</v>
      </c>
      <c r="G7944" s="16" t="n">
        <v>3536.19</v>
      </c>
      <c r="H7944" s="16" t="n">
        <v>3536.19</v>
      </c>
    </row>
    <row r="7945" customFormat="false" ht="15" hidden="false" customHeight="true" outlineLevel="0" collapsed="false">
      <c r="A7945" s="1" t="s">
        <v>10410</v>
      </c>
      <c r="B7945" s="1" t="s">
        <v>1052</v>
      </c>
      <c r="C7945" s="1" t="s">
        <v>3063</v>
      </c>
      <c r="D7945" s="1" t="s">
        <v>2025</v>
      </c>
      <c r="E7945" s="1" t="s">
        <v>2018</v>
      </c>
      <c r="F7945" s="16" t="n">
        <v>0</v>
      </c>
      <c r="G7945" s="16" t="n">
        <v>12362.24</v>
      </c>
      <c r="H7945" s="16" t="n">
        <v>12362.24</v>
      </c>
    </row>
    <row r="7946" customFormat="false" ht="15" hidden="false" customHeight="true" outlineLevel="0" collapsed="false">
      <c r="A7946" s="1" t="s">
        <v>10411</v>
      </c>
      <c r="B7946" s="1" t="s">
        <v>1529</v>
      </c>
      <c r="C7946" s="1" t="s">
        <v>2827</v>
      </c>
      <c r="D7946" s="1" t="s">
        <v>2017</v>
      </c>
      <c r="E7946" s="1" t="s">
        <v>2018</v>
      </c>
      <c r="F7946" s="16" t="n">
        <v>0</v>
      </c>
      <c r="G7946" s="16" t="n">
        <v>4535.57</v>
      </c>
      <c r="H7946" s="16" t="n">
        <v>4535.57</v>
      </c>
    </row>
    <row r="7947" customFormat="false" ht="15" hidden="false" customHeight="true" outlineLevel="0" collapsed="false">
      <c r="A7947" s="1" t="s">
        <v>10412</v>
      </c>
      <c r="B7947" s="1" t="s">
        <v>512</v>
      </c>
      <c r="C7947" s="1" t="s">
        <v>2120</v>
      </c>
      <c r="D7947" s="1" t="s">
        <v>2021</v>
      </c>
      <c r="E7947" s="1" t="s">
        <v>2018</v>
      </c>
      <c r="F7947" s="16" t="n">
        <v>49</v>
      </c>
      <c r="G7947" s="16" t="n">
        <v>1146.71</v>
      </c>
      <c r="H7947" s="16" t="n">
        <v>1195.71</v>
      </c>
    </row>
    <row r="7948" customFormat="false" ht="15" hidden="false" customHeight="true" outlineLevel="0" collapsed="false">
      <c r="A7948" s="1" t="s">
        <v>10413</v>
      </c>
      <c r="B7948" s="1" t="s">
        <v>1839</v>
      </c>
      <c r="C7948" s="1" t="s">
        <v>2050</v>
      </c>
      <c r="D7948" s="1" t="s">
        <v>2017</v>
      </c>
      <c r="E7948" s="1" t="s">
        <v>2018</v>
      </c>
      <c r="F7948" s="16" t="n">
        <v>0</v>
      </c>
      <c r="G7948" s="16" t="n">
        <v>7281.27</v>
      </c>
      <c r="H7948" s="16" t="n">
        <v>7281.27</v>
      </c>
    </row>
    <row r="7949" customFormat="false" ht="15" hidden="false" customHeight="true" outlineLevel="0" collapsed="false">
      <c r="A7949" s="1" t="s">
        <v>10414</v>
      </c>
      <c r="B7949" s="1" t="s">
        <v>723</v>
      </c>
      <c r="C7949" s="1" t="s">
        <v>941</v>
      </c>
      <c r="D7949" s="1" t="s">
        <v>2017</v>
      </c>
      <c r="E7949" s="1" t="s">
        <v>2018</v>
      </c>
      <c r="F7949" s="16" t="n">
        <v>79</v>
      </c>
      <c r="G7949" s="16" t="n">
        <v>2289.12</v>
      </c>
      <c r="H7949" s="16" t="n">
        <v>2368.12</v>
      </c>
    </row>
    <row r="7950" customFormat="false" ht="15" hidden="false" customHeight="true" outlineLevel="0" collapsed="false">
      <c r="A7950" s="1" t="s">
        <v>10415</v>
      </c>
      <c r="B7950" s="1" t="s">
        <v>1022</v>
      </c>
      <c r="C7950" s="1" t="s">
        <v>2480</v>
      </c>
      <c r="D7950" s="1" t="s">
        <v>2025</v>
      </c>
      <c r="E7950" s="1" t="s">
        <v>2018</v>
      </c>
      <c r="F7950" s="16" t="n">
        <v>0</v>
      </c>
      <c r="G7950" s="16" t="n">
        <v>10025.04</v>
      </c>
      <c r="H7950" s="16" t="n">
        <v>10025.04</v>
      </c>
    </row>
    <row r="7951" customFormat="false" ht="15" hidden="false" customHeight="true" outlineLevel="0" collapsed="false">
      <c r="A7951" s="1" t="s">
        <v>10416</v>
      </c>
      <c r="B7951" s="1" t="s">
        <v>1260</v>
      </c>
      <c r="C7951" s="1" t="s">
        <v>4028</v>
      </c>
      <c r="D7951" s="1" t="s">
        <v>2017</v>
      </c>
      <c r="E7951" s="1" t="s">
        <v>2018</v>
      </c>
      <c r="F7951" s="16" t="n">
        <v>49</v>
      </c>
      <c r="G7951" s="16" t="n">
        <v>591.85</v>
      </c>
      <c r="H7951" s="16" t="n">
        <v>640.85</v>
      </c>
    </row>
    <row r="7952" customFormat="false" ht="15" hidden="false" customHeight="true" outlineLevel="0" collapsed="false">
      <c r="A7952" s="1" t="s">
        <v>10417</v>
      </c>
      <c r="B7952" s="1" t="s">
        <v>1175</v>
      </c>
      <c r="C7952" s="1" t="s">
        <v>1579</v>
      </c>
      <c r="D7952" s="1" t="s">
        <v>2055</v>
      </c>
      <c r="E7952" s="1" t="s">
        <v>2045</v>
      </c>
      <c r="F7952" s="16" t="n">
        <v>99</v>
      </c>
      <c r="G7952" s="16" t="n">
        <v>280.03</v>
      </c>
      <c r="H7952" s="16" t="n">
        <v>379.03</v>
      </c>
    </row>
    <row r="7953" customFormat="false" ht="15" hidden="false" customHeight="true" outlineLevel="0" collapsed="false">
      <c r="A7953" s="1" t="s">
        <v>10418</v>
      </c>
      <c r="B7953" s="1" t="s">
        <v>1187</v>
      </c>
      <c r="C7953" s="1" t="s">
        <v>490</v>
      </c>
      <c r="D7953" s="1" t="s">
        <v>2017</v>
      </c>
      <c r="E7953" s="1" t="s">
        <v>2018</v>
      </c>
      <c r="F7953" s="16" t="n">
        <v>0</v>
      </c>
      <c r="G7953" s="16" t="n">
        <v>7774.3</v>
      </c>
      <c r="H7953" s="16" t="n">
        <v>7774.3</v>
      </c>
    </row>
    <row r="7954" customFormat="false" ht="15" hidden="false" customHeight="true" outlineLevel="0" collapsed="false">
      <c r="A7954" s="1" t="s">
        <v>10419</v>
      </c>
      <c r="B7954" s="1" t="s">
        <v>777</v>
      </c>
      <c r="C7954" s="1" t="s">
        <v>2069</v>
      </c>
      <c r="D7954" s="1" t="s">
        <v>2055</v>
      </c>
      <c r="E7954" s="1" t="s">
        <v>2018</v>
      </c>
      <c r="F7954" s="16" t="n">
        <v>79</v>
      </c>
      <c r="G7954" s="16" t="n">
        <v>675.24</v>
      </c>
      <c r="H7954" s="16" t="n">
        <v>754.24</v>
      </c>
    </row>
    <row r="7955" customFormat="false" ht="15" hidden="false" customHeight="true" outlineLevel="0" collapsed="false">
      <c r="A7955" s="1" t="s">
        <v>10420</v>
      </c>
      <c r="B7955" s="1" t="s">
        <v>1869</v>
      </c>
      <c r="C7955" s="1" t="s">
        <v>2317</v>
      </c>
      <c r="D7955" s="1" t="s">
        <v>2032</v>
      </c>
      <c r="E7955" s="1" t="s">
        <v>2018</v>
      </c>
      <c r="F7955" s="16" t="n">
        <v>49</v>
      </c>
      <c r="G7955" s="16" t="n">
        <v>2374.52</v>
      </c>
      <c r="H7955" s="16" t="n">
        <v>2423.52</v>
      </c>
    </row>
    <row r="7956" customFormat="false" ht="15" hidden="false" customHeight="true" outlineLevel="0" collapsed="false">
      <c r="A7956" s="1" t="s">
        <v>10421</v>
      </c>
      <c r="B7956" s="1" t="s">
        <v>1596</v>
      </c>
      <c r="C7956" s="1" t="s">
        <v>1073</v>
      </c>
      <c r="D7956" s="1" t="s">
        <v>2025</v>
      </c>
      <c r="E7956" s="1" t="s">
        <v>2018</v>
      </c>
      <c r="F7956" s="16" t="n">
        <v>0</v>
      </c>
      <c r="G7956" s="16" t="n">
        <v>22274.31</v>
      </c>
      <c r="H7956" s="16" t="n">
        <v>22274.31</v>
      </c>
    </row>
    <row r="7957" customFormat="false" ht="15" hidden="false" customHeight="true" outlineLevel="0" collapsed="false">
      <c r="A7957" s="1" t="s">
        <v>10422</v>
      </c>
      <c r="B7957" s="1" t="s">
        <v>912</v>
      </c>
      <c r="C7957" s="1" t="s">
        <v>2319</v>
      </c>
      <c r="D7957" s="1" t="s">
        <v>2017</v>
      </c>
      <c r="E7957" s="1" t="s">
        <v>2018</v>
      </c>
      <c r="F7957" s="16" t="n">
        <v>49</v>
      </c>
      <c r="G7957" s="16" t="n">
        <v>1913.19</v>
      </c>
      <c r="H7957" s="16" t="n">
        <v>1962.19</v>
      </c>
    </row>
    <row r="7958" customFormat="false" ht="15" hidden="false" customHeight="true" outlineLevel="0" collapsed="false">
      <c r="A7958" s="1" t="s">
        <v>10423</v>
      </c>
      <c r="B7958" s="1" t="s">
        <v>284</v>
      </c>
      <c r="C7958" s="1" t="s">
        <v>3699</v>
      </c>
      <c r="D7958" s="1" t="s">
        <v>2028</v>
      </c>
      <c r="E7958" s="1" t="s">
        <v>2018</v>
      </c>
      <c r="F7958" s="16" t="n">
        <v>0</v>
      </c>
      <c r="G7958" s="16" t="n">
        <v>27515.94</v>
      </c>
      <c r="H7958" s="16" t="n">
        <v>27515.94</v>
      </c>
    </row>
    <row r="7959" customFormat="false" ht="15" hidden="false" customHeight="true" outlineLevel="0" collapsed="false">
      <c r="A7959" s="1" t="s">
        <v>10424</v>
      </c>
      <c r="B7959" s="1" t="s">
        <v>1562</v>
      </c>
      <c r="C7959" s="1" t="s">
        <v>3915</v>
      </c>
      <c r="D7959" s="1" t="s">
        <v>2017</v>
      </c>
      <c r="E7959" s="1" t="s">
        <v>2018</v>
      </c>
      <c r="F7959" s="16" t="n">
        <v>0</v>
      </c>
      <c r="G7959" s="16" t="n">
        <v>3046.36</v>
      </c>
      <c r="H7959" s="16" t="n">
        <v>3046.36</v>
      </c>
    </row>
    <row r="7960" customFormat="false" ht="15" hidden="false" customHeight="true" outlineLevel="0" collapsed="false">
      <c r="A7960" s="1" t="s">
        <v>10425</v>
      </c>
      <c r="B7960" s="1" t="s">
        <v>1545</v>
      </c>
      <c r="C7960" s="1" t="s">
        <v>384</v>
      </c>
      <c r="D7960" s="1" t="s">
        <v>2055</v>
      </c>
      <c r="E7960" s="1" t="s">
        <v>2018</v>
      </c>
      <c r="F7960" s="16" t="n">
        <v>0</v>
      </c>
      <c r="G7960" s="16" t="n">
        <v>5516.15</v>
      </c>
      <c r="H7960" s="16" t="n">
        <v>5516.15</v>
      </c>
    </row>
    <row r="7961" customFormat="false" ht="15" hidden="false" customHeight="true" outlineLevel="0" collapsed="false">
      <c r="A7961" s="1" t="s">
        <v>10426</v>
      </c>
      <c r="B7961" s="1" t="s">
        <v>1588</v>
      </c>
      <c r="C7961" s="1" t="s">
        <v>2756</v>
      </c>
      <c r="D7961" s="1" t="s">
        <v>2055</v>
      </c>
      <c r="E7961" s="1" t="s">
        <v>2018</v>
      </c>
      <c r="F7961" s="16" t="n">
        <v>79</v>
      </c>
      <c r="G7961" s="16" t="n">
        <v>964.34</v>
      </c>
      <c r="H7961" s="16" t="n">
        <v>1043.34</v>
      </c>
    </row>
    <row r="7962" customFormat="false" ht="15" hidden="false" customHeight="true" outlineLevel="0" collapsed="false">
      <c r="A7962" s="1" t="s">
        <v>10427</v>
      </c>
      <c r="B7962" s="1" t="s">
        <v>863</v>
      </c>
      <c r="C7962" s="1" t="s">
        <v>833</v>
      </c>
      <c r="D7962" s="1" t="s">
        <v>2017</v>
      </c>
      <c r="E7962" s="1" t="s">
        <v>2018</v>
      </c>
      <c r="F7962" s="16" t="n">
        <v>0</v>
      </c>
      <c r="G7962" s="16" t="n">
        <v>4518.85</v>
      </c>
      <c r="H7962" s="16" t="n">
        <v>4518.85</v>
      </c>
    </row>
    <row r="7963" customFormat="false" ht="15" hidden="false" customHeight="true" outlineLevel="0" collapsed="false">
      <c r="A7963" s="1" t="s">
        <v>10428</v>
      </c>
      <c r="B7963" s="1" t="s">
        <v>1151</v>
      </c>
      <c r="C7963" s="1" t="s">
        <v>629</v>
      </c>
      <c r="D7963" s="1" t="s">
        <v>2055</v>
      </c>
      <c r="E7963" s="1" t="s">
        <v>2018</v>
      </c>
      <c r="F7963" s="16" t="n">
        <v>0</v>
      </c>
      <c r="G7963" s="16" t="n">
        <v>6918.2</v>
      </c>
      <c r="H7963" s="16" t="n">
        <v>6918.2</v>
      </c>
    </row>
    <row r="7964" customFormat="false" ht="15" hidden="false" customHeight="true" outlineLevel="0" collapsed="false">
      <c r="A7964" s="1" t="s">
        <v>10429</v>
      </c>
      <c r="B7964" s="1" t="s">
        <v>1542</v>
      </c>
      <c r="C7964" s="1" t="s">
        <v>1484</v>
      </c>
      <c r="D7964" s="1" t="s">
        <v>2025</v>
      </c>
      <c r="E7964" s="1" t="s">
        <v>2018</v>
      </c>
      <c r="F7964" s="16" t="n">
        <v>0</v>
      </c>
      <c r="G7964" s="16" t="n">
        <v>5541.8</v>
      </c>
      <c r="H7964" s="16" t="n">
        <v>5541.8</v>
      </c>
    </row>
    <row r="7965" customFormat="false" ht="15" hidden="false" customHeight="true" outlineLevel="0" collapsed="false">
      <c r="A7965" s="1" t="s">
        <v>10430</v>
      </c>
      <c r="B7965" s="1" t="s">
        <v>752</v>
      </c>
      <c r="C7965" s="1" t="s">
        <v>845</v>
      </c>
      <c r="D7965" s="1" t="s">
        <v>2025</v>
      </c>
      <c r="E7965" s="1" t="s">
        <v>2018</v>
      </c>
      <c r="F7965" s="16" t="n">
        <v>99</v>
      </c>
      <c r="G7965" s="16" t="n">
        <v>433.95</v>
      </c>
      <c r="H7965" s="16" t="n">
        <v>532.95</v>
      </c>
    </row>
    <row r="7966" customFormat="false" ht="15" hidden="false" customHeight="true" outlineLevel="0" collapsed="false">
      <c r="A7966" s="1" t="s">
        <v>10431</v>
      </c>
      <c r="B7966" s="1" t="s">
        <v>1862</v>
      </c>
      <c r="C7966" s="1" t="s">
        <v>502</v>
      </c>
      <c r="D7966" s="1" t="s">
        <v>2055</v>
      </c>
      <c r="E7966" s="1" t="s">
        <v>2045</v>
      </c>
      <c r="F7966" s="16" t="n">
        <v>0</v>
      </c>
      <c r="G7966" s="16" t="n">
        <v>5195.84</v>
      </c>
      <c r="H7966" s="16" t="n">
        <v>5195.84</v>
      </c>
    </row>
    <row r="7967" customFormat="false" ht="15" hidden="false" customHeight="true" outlineLevel="0" collapsed="false">
      <c r="A7967" s="1" t="s">
        <v>10432</v>
      </c>
      <c r="B7967" s="1" t="s">
        <v>1844</v>
      </c>
      <c r="C7967" s="1" t="s">
        <v>2940</v>
      </c>
      <c r="D7967" s="1" t="s">
        <v>2025</v>
      </c>
      <c r="E7967" s="1" t="s">
        <v>2018</v>
      </c>
      <c r="F7967" s="16" t="n">
        <v>0</v>
      </c>
      <c r="G7967" s="16" t="n">
        <v>15733.31</v>
      </c>
      <c r="H7967" s="16" t="n">
        <v>15733.31</v>
      </c>
    </row>
    <row r="7968" customFormat="false" ht="15" hidden="false" customHeight="true" outlineLevel="0" collapsed="false">
      <c r="A7968" s="1" t="s">
        <v>10433</v>
      </c>
      <c r="B7968" s="1" t="s">
        <v>1028</v>
      </c>
      <c r="C7968" s="1" t="s">
        <v>9203</v>
      </c>
      <c r="D7968" s="1" t="s">
        <v>2025</v>
      </c>
      <c r="E7968" s="1" t="s">
        <v>2018</v>
      </c>
      <c r="F7968" s="16" t="n">
        <v>0</v>
      </c>
      <c r="G7968" s="16" t="n">
        <v>13682.41</v>
      </c>
      <c r="H7968" s="16" t="n">
        <v>13682.41</v>
      </c>
    </row>
    <row r="7969" customFormat="false" ht="15" hidden="false" customHeight="true" outlineLevel="0" collapsed="false">
      <c r="A7969" s="1" t="s">
        <v>10434</v>
      </c>
      <c r="B7969" s="1" t="s">
        <v>487</v>
      </c>
      <c r="C7969" s="1" t="s">
        <v>3130</v>
      </c>
      <c r="D7969" s="1" t="s">
        <v>2025</v>
      </c>
      <c r="E7969" s="1" t="s">
        <v>2018</v>
      </c>
      <c r="F7969" s="16" t="n">
        <v>0</v>
      </c>
      <c r="G7969" s="16" t="n">
        <v>6411.2</v>
      </c>
      <c r="H7969" s="16" t="n">
        <v>6411.2</v>
      </c>
    </row>
    <row r="7970" customFormat="false" ht="15" hidden="false" customHeight="true" outlineLevel="0" collapsed="false">
      <c r="A7970" s="1" t="s">
        <v>10435</v>
      </c>
      <c r="B7970" s="1" t="s">
        <v>1184</v>
      </c>
      <c r="C7970" s="1" t="s">
        <v>2697</v>
      </c>
      <c r="D7970" s="1" t="s">
        <v>2028</v>
      </c>
      <c r="E7970" s="1" t="s">
        <v>2018</v>
      </c>
      <c r="F7970" s="16" t="n">
        <v>0</v>
      </c>
      <c r="G7970" s="16" t="n">
        <v>2880.52</v>
      </c>
      <c r="H7970" s="16" t="n">
        <v>2880.52</v>
      </c>
    </row>
    <row r="7971" customFormat="false" ht="15" hidden="false" customHeight="true" outlineLevel="0" collapsed="false">
      <c r="A7971" s="1" t="s">
        <v>10436</v>
      </c>
      <c r="B7971" s="1" t="s">
        <v>1473</v>
      </c>
      <c r="C7971" s="1" t="s">
        <v>2525</v>
      </c>
      <c r="D7971" s="1" t="s">
        <v>2028</v>
      </c>
      <c r="E7971" s="1" t="s">
        <v>2018</v>
      </c>
      <c r="F7971" s="16" t="n">
        <v>99</v>
      </c>
      <c r="G7971" s="16" t="n">
        <v>458.06</v>
      </c>
      <c r="H7971" s="16" t="n">
        <v>557.06</v>
      </c>
    </row>
    <row r="7972" customFormat="false" ht="15" hidden="false" customHeight="true" outlineLevel="0" collapsed="false">
      <c r="A7972" s="1" t="s">
        <v>10437</v>
      </c>
      <c r="B7972" s="1" t="s">
        <v>985</v>
      </c>
      <c r="C7972" s="1" t="s">
        <v>632</v>
      </c>
      <c r="D7972" s="1" t="s">
        <v>2025</v>
      </c>
      <c r="E7972" s="1" t="s">
        <v>2018</v>
      </c>
      <c r="F7972" s="16" t="n">
        <v>0</v>
      </c>
      <c r="G7972" s="16" t="n">
        <v>18345.67</v>
      </c>
      <c r="H7972" s="16" t="n">
        <v>18345.67</v>
      </c>
    </row>
    <row r="7973" customFormat="false" ht="15" hidden="false" customHeight="true" outlineLevel="0" collapsed="false">
      <c r="A7973" s="1" t="s">
        <v>10438</v>
      </c>
      <c r="B7973" s="1" t="s">
        <v>1289</v>
      </c>
      <c r="C7973" s="1" t="s">
        <v>2243</v>
      </c>
      <c r="D7973" s="1" t="s">
        <v>2021</v>
      </c>
      <c r="E7973" s="1" t="s">
        <v>2018</v>
      </c>
      <c r="F7973" s="16" t="n">
        <v>0</v>
      </c>
      <c r="G7973" s="16" t="n">
        <v>9171.98</v>
      </c>
      <c r="H7973" s="16" t="n">
        <v>9171.98</v>
      </c>
    </row>
    <row r="7974" customFormat="false" ht="15" hidden="false" customHeight="true" outlineLevel="0" collapsed="false">
      <c r="A7974" s="1" t="s">
        <v>10439</v>
      </c>
      <c r="B7974" s="1" t="s">
        <v>447</v>
      </c>
      <c r="C7974" s="1" t="s">
        <v>2695</v>
      </c>
      <c r="D7974" s="1" t="s">
        <v>2021</v>
      </c>
      <c r="E7974" s="1" t="s">
        <v>2018</v>
      </c>
      <c r="F7974" s="16" t="n">
        <v>99</v>
      </c>
      <c r="G7974" s="16" t="n">
        <v>2398.35</v>
      </c>
      <c r="H7974" s="16" t="n">
        <v>2497.35</v>
      </c>
    </row>
    <row r="7975" customFormat="false" ht="15" hidden="false" customHeight="true" outlineLevel="0" collapsed="false">
      <c r="A7975" s="1" t="s">
        <v>10440</v>
      </c>
      <c r="B7975" s="1" t="s">
        <v>447</v>
      </c>
      <c r="C7975" s="1" t="s">
        <v>2928</v>
      </c>
      <c r="D7975" s="1" t="s">
        <v>2017</v>
      </c>
      <c r="E7975" s="1" t="s">
        <v>2018</v>
      </c>
      <c r="F7975" s="16" t="n">
        <v>0</v>
      </c>
      <c r="G7975" s="16" t="n">
        <v>5311.32</v>
      </c>
      <c r="H7975" s="16" t="n">
        <v>5311.32</v>
      </c>
    </row>
    <row r="7976" customFormat="false" ht="15" hidden="false" customHeight="true" outlineLevel="0" collapsed="false">
      <c r="A7976" s="1" t="s">
        <v>10441</v>
      </c>
      <c r="B7976" s="1" t="s">
        <v>1112</v>
      </c>
      <c r="C7976" s="1" t="s">
        <v>2490</v>
      </c>
      <c r="D7976" s="1" t="s">
        <v>2028</v>
      </c>
      <c r="E7976" s="1" t="s">
        <v>2018</v>
      </c>
      <c r="F7976" s="16" t="n">
        <v>0</v>
      </c>
      <c r="G7976" s="16" t="n">
        <v>9494.29</v>
      </c>
      <c r="H7976" s="16" t="n">
        <v>9494.29</v>
      </c>
    </row>
    <row r="7977" customFormat="false" ht="15" hidden="false" customHeight="true" outlineLevel="0" collapsed="false">
      <c r="A7977" s="1" t="s">
        <v>10442</v>
      </c>
      <c r="B7977" s="1" t="s">
        <v>1405</v>
      </c>
      <c r="C7977" s="1" t="s">
        <v>511</v>
      </c>
      <c r="D7977" s="1" t="s">
        <v>2021</v>
      </c>
      <c r="E7977" s="1" t="s">
        <v>2018</v>
      </c>
      <c r="F7977" s="16" t="n">
        <v>49</v>
      </c>
      <c r="G7977" s="16" t="n">
        <v>2386.05</v>
      </c>
      <c r="H7977" s="16" t="n">
        <v>2435.05</v>
      </c>
    </row>
    <row r="7978" customFormat="false" ht="15" hidden="false" customHeight="true" outlineLevel="0" collapsed="false">
      <c r="A7978" s="1" t="s">
        <v>10443</v>
      </c>
      <c r="B7978" s="1" t="s">
        <v>1516</v>
      </c>
      <c r="C7978" s="1" t="s">
        <v>3201</v>
      </c>
      <c r="D7978" s="1" t="s">
        <v>2017</v>
      </c>
      <c r="E7978" s="1" t="s">
        <v>2018</v>
      </c>
      <c r="F7978" s="16" t="n">
        <v>0</v>
      </c>
      <c r="G7978" s="16" t="n">
        <v>3206.7</v>
      </c>
      <c r="H7978" s="16" t="n">
        <v>3206.7</v>
      </c>
    </row>
    <row r="7979" customFormat="false" ht="15" hidden="false" customHeight="true" outlineLevel="0" collapsed="false">
      <c r="A7979" s="1" t="s">
        <v>10444</v>
      </c>
      <c r="B7979" s="1" t="s">
        <v>951</v>
      </c>
      <c r="C7979" s="1" t="s">
        <v>2998</v>
      </c>
      <c r="D7979" s="1" t="s">
        <v>2055</v>
      </c>
      <c r="E7979" s="1" t="s">
        <v>2018</v>
      </c>
      <c r="F7979" s="16" t="n">
        <v>0</v>
      </c>
      <c r="G7979" s="16" t="n">
        <v>3006.68</v>
      </c>
      <c r="H7979" s="16" t="n">
        <v>3006.68</v>
      </c>
    </row>
    <row r="7980" customFormat="false" ht="15" hidden="false" customHeight="true" outlineLevel="0" collapsed="false">
      <c r="A7980" s="1" t="s">
        <v>10445</v>
      </c>
      <c r="B7980" s="1" t="s">
        <v>1312</v>
      </c>
      <c r="C7980" s="1" t="s">
        <v>2160</v>
      </c>
      <c r="D7980" s="1" t="s">
        <v>2017</v>
      </c>
      <c r="E7980" s="1" t="s">
        <v>2018</v>
      </c>
      <c r="F7980" s="16" t="n">
        <v>0</v>
      </c>
      <c r="G7980" s="16" t="n">
        <v>4514.62</v>
      </c>
      <c r="H7980" s="16" t="n">
        <v>4514.62</v>
      </c>
    </row>
    <row r="7981" customFormat="false" ht="15" hidden="false" customHeight="true" outlineLevel="0" collapsed="false">
      <c r="A7981" s="1" t="s">
        <v>10446</v>
      </c>
      <c r="B7981" s="1" t="s">
        <v>1498</v>
      </c>
      <c r="C7981" s="1" t="s">
        <v>2845</v>
      </c>
      <c r="D7981" s="1" t="s">
        <v>2028</v>
      </c>
      <c r="E7981" s="1" t="s">
        <v>2018</v>
      </c>
      <c r="F7981" s="16" t="n">
        <v>0</v>
      </c>
      <c r="G7981" s="16" t="n">
        <v>9110.14</v>
      </c>
      <c r="H7981" s="16" t="n">
        <v>9110.14</v>
      </c>
    </row>
    <row r="7982" customFormat="false" ht="15" hidden="false" customHeight="true" outlineLevel="0" collapsed="false">
      <c r="A7982" s="1" t="s">
        <v>10447</v>
      </c>
      <c r="B7982" s="1" t="s">
        <v>954</v>
      </c>
      <c r="C7982" s="1" t="s">
        <v>2425</v>
      </c>
      <c r="D7982" s="1" t="s">
        <v>2028</v>
      </c>
      <c r="E7982" s="1" t="s">
        <v>2018</v>
      </c>
      <c r="F7982" s="16" t="n">
        <v>79</v>
      </c>
      <c r="G7982" s="16" t="n">
        <v>1728.17</v>
      </c>
      <c r="H7982" s="16" t="n">
        <v>1807.17</v>
      </c>
    </row>
    <row r="7983" customFormat="false" ht="15" hidden="false" customHeight="true" outlineLevel="0" collapsed="false">
      <c r="A7983" s="1" t="s">
        <v>10448</v>
      </c>
      <c r="B7983" s="1" t="s">
        <v>1736</v>
      </c>
      <c r="C7983" s="1" t="s">
        <v>2654</v>
      </c>
      <c r="D7983" s="1" t="s">
        <v>2017</v>
      </c>
      <c r="E7983" s="1" t="s">
        <v>2045</v>
      </c>
      <c r="F7983" s="16" t="n">
        <v>49</v>
      </c>
      <c r="G7983" s="16" t="n">
        <v>1282.68</v>
      </c>
      <c r="H7983" s="16" t="n">
        <v>1331.68</v>
      </c>
    </row>
    <row r="7984" customFormat="false" ht="15" hidden="false" customHeight="true" outlineLevel="0" collapsed="false">
      <c r="A7984" s="1" t="s">
        <v>10449</v>
      </c>
      <c r="B7984" s="1" t="s">
        <v>768</v>
      </c>
      <c r="C7984" s="1" t="s">
        <v>1484</v>
      </c>
      <c r="D7984" s="1" t="s">
        <v>2055</v>
      </c>
      <c r="E7984" s="1" t="s">
        <v>2018</v>
      </c>
      <c r="F7984" s="16" t="n">
        <v>0</v>
      </c>
      <c r="G7984" s="16" t="n">
        <v>18473.48</v>
      </c>
      <c r="H7984" s="16" t="n">
        <v>18473.48</v>
      </c>
    </row>
    <row r="7985" customFormat="false" ht="15" hidden="false" customHeight="true" outlineLevel="0" collapsed="false">
      <c r="A7985" s="1" t="s">
        <v>10450</v>
      </c>
      <c r="B7985" s="1" t="s">
        <v>1052</v>
      </c>
      <c r="C7985" s="1" t="s">
        <v>1708</v>
      </c>
      <c r="D7985" s="1" t="s">
        <v>2028</v>
      </c>
      <c r="E7985" s="1" t="s">
        <v>2018</v>
      </c>
      <c r="F7985" s="16" t="n">
        <v>0</v>
      </c>
      <c r="G7985" s="16" t="n">
        <v>3470.03</v>
      </c>
      <c r="H7985" s="16" t="n">
        <v>3470.03</v>
      </c>
    </row>
    <row r="7986" customFormat="false" ht="15" hidden="false" customHeight="true" outlineLevel="0" collapsed="false">
      <c r="A7986" s="1" t="s">
        <v>10451</v>
      </c>
      <c r="B7986" s="1" t="s">
        <v>1604</v>
      </c>
      <c r="C7986" s="1" t="s">
        <v>3308</v>
      </c>
      <c r="D7986" s="1" t="s">
        <v>2021</v>
      </c>
      <c r="E7986" s="1" t="s">
        <v>2018</v>
      </c>
      <c r="F7986" s="16" t="n">
        <v>79</v>
      </c>
      <c r="G7986" s="16" t="n">
        <v>600.22</v>
      </c>
      <c r="H7986" s="16" t="n">
        <v>679.22</v>
      </c>
    </row>
    <row r="7987" customFormat="false" ht="15" hidden="false" customHeight="true" outlineLevel="0" collapsed="false">
      <c r="A7987" s="1" t="s">
        <v>10452</v>
      </c>
      <c r="B7987" s="1" t="s">
        <v>1378</v>
      </c>
      <c r="C7987" s="1" t="s">
        <v>2042</v>
      </c>
      <c r="D7987" s="1" t="s">
        <v>2017</v>
      </c>
      <c r="E7987" s="1" t="s">
        <v>2018</v>
      </c>
      <c r="F7987" s="16" t="n">
        <v>0</v>
      </c>
      <c r="G7987" s="16" t="n">
        <v>9014.72</v>
      </c>
      <c r="H7987" s="16" t="n">
        <v>9014.72</v>
      </c>
    </row>
    <row r="7988" customFormat="false" ht="15" hidden="false" customHeight="true" outlineLevel="0" collapsed="false">
      <c r="A7988" s="1" t="s">
        <v>10453</v>
      </c>
      <c r="B7988" s="1" t="s">
        <v>1440</v>
      </c>
      <c r="C7988" s="1" t="s">
        <v>3382</v>
      </c>
      <c r="D7988" s="1" t="s">
        <v>2021</v>
      </c>
      <c r="E7988" s="1" t="s">
        <v>2018</v>
      </c>
      <c r="F7988" s="16" t="n">
        <v>0</v>
      </c>
      <c r="G7988" s="16" t="n">
        <v>17890.14</v>
      </c>
      <c r="H7988" s="16" t="n">
        <v>17890.14</v>
      </c>
    </row>
    <row r="7989" customFormat="false" ht="15" hidden="false" customHeight="true" outlineLevel="0" collapsed="false">
      <c r="A7989" s="1" t="s">
        <v>10454</v>
      </c>
      <c r="B7989" s="1" t="s">
        <v>1151</v>
      </c>
      <c r="C7989" s="1" t="s">
        <v>8410</v>
      </c>
      <c r="D7989" s="1" t="s">
        <v>2025</v>
      </c>
      <c r="E7989" s="1" t="s">
        <v>2018</v>
      </c>
      <c r="F7989" s="16" t="n">
        <v>0</v>
      </c>
      <c r="G7989" s="16" t="n">
        <v>3105.61</v>
      </c>
      <c r="H7989" s="16" t="n">
        <v>3105.61</v>
      </c>
    </row>
    <row r="7990" customFormat="false" ht="15" hidden="false" customHeight="true" outlineLevel="0" collapsed="false">
      <c r="A7990" s="1" t="s">
        <v>10455</v>
      </c>
      <c r="B7990" s="1" t="s">
        <v>976</v>
      </c>
      <c r="C7990" s="1" t="s">
        <v>2848</v>
      </c>
      <c r="D7990" s="1" t="s">
        <v>2028</v>
      </c>
      <c r="E7990" s="1" t="s">
        <v>2018</v>
      </c>
      <c r="F7990" s="16" t="n">
        <v>0</v>
      </c>
      <c r="G7990" s="16" t="n">
        <v>18332.31</v>
      </c>
      <c r="H7990" s="16" t="n">
        <v>18332.31</v>
      </c>
    </row>
    <row r="7991" customFormat="false" ht="15" hidden="false" customHeight="true" outlineLevel="0" collapsed="false">
      <c r="A7991" s="1" t="s">
        <v>10456</v>
      </c>
      <c r="B7991" s="1" t="s">
        <v>1862</v>
      </c>
      <c r="C7991" s="1" t="s">
        <v>2888</v>
      </c>
      <c r="D7991" s="1" t="s">
        <v>2025</v>
      </c>
      <c r="E7991" s="1" t="s">
        <v>2022</v>
      </c>
      <c r="F7991" s="16" t="n">
        <v>79</v>
      </c>
      <c r="G7991" s="16" t="n">
        <v>1059.1</v>
      </c>
      <c r="H7991" s="16" t="n">
        <v>1138.1</v>
      </c>
    </row>
    <row r="7992" customFormat="false" ht="15" hidden="false" customHeight="true" outlineLevel="0" collapsed="false">
      <c r="A7992" s="1" t="s">
        <v>10457</v>
      </c>
      <c r="B7992" s="1" t="s">
        <v>1485</v>
      </c>
      <c r="C7992" s="1" t="s">
        <v>3469</v>
      </c>
      <c r="D7992" s="1" t="s">
        <v>2017</v>
      </c>
      <c r="E7992" s="1" t="s">
        <v>2018</v>
      </c>
      <c r="F7992" s="16" t="n">
        <v>0</v>
      </c>
      <c r="G7992" s="16" t="n">
        <v>20812.39</v>
      </c>
      <c r="H7992" s="16" t="n">
        <v>20812.39</v>
      </c>
    </row>
    <row r="7993" customFormat="false" ht="15" hidden="false" customHeight="true" outlineLevel="0" collapsed="false">
      <c r="A7993" s="1" t="s">
        <v>10458</v>
      </c>
      <c r="B7993" s="1" t="s">
        <v>1542</v>
      </c>
      <c r="C7993" s="1" t="s">
        <v>2821</v>
      </c>
      <c r="D7993" s="1" t="s">
        <v>2017</v>
      </c>
      <c r="E7993" s="1" t="s">
        <v>2018</v>
      </c>
      <c r="F7993" s="16" t="n">
        <v>79</v>
      </c>
      <c r="G7993" s="16" t="n">
        <v>482.17</v>
      </c>
      <c r="H7993" s="16" t="n">
        <v>561.17</v>
      </c>
    </row>
    <row r="7994" customFormat="false" ht="15" hidden="false" customHeight="true" outlineLevel="0" collapsed="false">
      <c r="A7994" s="1" t="s">
        <v>10459</v>
      </c>
      <c r="B7994" s="1" t="s">
        <v>906</v>
      </c>
      <c r="C7994" s="1" t="s">
        <v>5405</v>
      </c>
      <c r="D7994" s="1" t="s">
        <v>2055</v>
      </c>
      <c r="E7994" s="1" t="s">
        <v>2022</v>
      </c>
      <c r="F7994" s="16" t="n">
        <v>79</v>
      </c>
      <c r="G7994" s="16" t="n">
        <v>2374.52</v>
      </c>
      <c r="H7994" s="16" t="n">
        <v>2453.52</v>
      </c>
    </row>
    <row r="7995" customFormat="false" ht="15" hidden="false" customHeight="true" outlineLevel="0" collapsed="false">
      <c r="A7995" s="1" t="s">
        <v>10460</v>
      </c>
      <c r="B7995" s="1" t="s">
        <v>1037</v>
      </c>
      <c r="C7995" s="1" t="s">
        <v>3312</v>
      </c>
      <c r="D7995" s="1" t="s">
        <v>2025</v>
      </c>
      <c r="E7995" s="1" t="s">
        <v>2018</v>
      </c>
      <c r="F7995" s="16" t="n">
        <v>99</v>
      </c>
      <c r="G7995" s="16" t="n">
        <v>458.06</v>
      </c>
      <c r="H7995" s="16" t="n">
        <v>557.06</v>
      </c>
    </row>
    <row r="7996" customFormat="false" ht="15" hidden="false" customHeight="true" outlineLevel="0" collapsed="false">
      <c r="A7996" s="1" t="s">
        <v>10461</v>
      </c>
      <c r="B7996" s="1" t="s">
        <v>1862</v>
      </c>
      <c r="C7996" s="1" t="s">
        <v>3448</v>
      </c>
      <c r="D7996" s="1" t="s">
        <v>2021</v>
      </c>
      <c r="E7996" s="1" t="s">
        <v>2018</v>
      </c>
      <c r="F7996" s="16" t="n">
        <v>0</v>
      </c>
      <c r="G7996" s="16" t="n">
        <v>47140.63</v>
      </c>
      <c r="H7996" s="16" t="n">
        <v>47140.63</v>
      </c>
    </row>
    <row r="7997" customFormat="false" ht="15" hidden="false" customHeight="true" outlineLevel="0" collapsed="false">
      <c r="A7997" s="1" t="s">
        <v>10462</v>
      </c>
      <c r="B7997" s="1" t="s">
        <v>304</v>
      </c>
      <c r="C7997" s="1" t="s">
        <v>2152</v>
      </c>
      <c r="D7997" s="1" t="s">
        <v>2017</v>
      </c>
      <c r="E7997" s="1" t="s">
        <v>2018</v>
      </c>
      <c r="F7997" s="16" t="n">
        <v>0</v>
      </c>
      <c r="G7997" s="16" t="n">
        <v>26142.54</v>
      </c>
      <c r="H7997" s="16" t="n">
        <v>26142.54</v>
      </c>
    </row>
    <row r="7998" customFormat="false" ht="15" hidden="false" customHeight="true" outlineLevel="0" collapsed="false">
      <c r="A7998" s="1" t="s">
        <v>10463</v>
      </c>
      <c r="B7998" s="1" t="s">
        <v>1580</v>
      </c>
      <c r="C7998" s="1" t="s">
        <v>3286</v>
      </c>
      <c r="D7998" s="1" t="s">
        <v>2025</v>
      </c>
      <c r="E7998" s="1" t="s">
        <v>2018</v>
      </c>
      <c r="F7998" s="16" t="n">
        <v>49</v>
      </c>
      <c r="G7998" s="16" t="n">
        <v>1294.03</v>
      </c>
      <c r="H7998" s="16" t="n">
        <v>1343.03</v>
      </c>
    </row>
    <row r="7999" customFormat="false" ht="15" hidden="false" customHeight="true" outlineLevel="0" collapsed="false">
      <c r="A7999" s="1" t="s">
        <v>10464</v>
      </c>
      <c r="B7999" s="1" t="s">
        <v>1351</v>
      </c>
      <c r="C7999" s="1" t="s">
        <v>4086</v>
      </c>
      <c r="D7999" s="1" t="s">
        <v>2055</v>
      </c>
      <c r="E7999" s="1" t="s">
        <v>2018</v>
      </c>
      <c r="F7999" s="16" t="n">
        <v>0</v>
      </c>
      <c r="G7999" s="16" t="n">
        <v>3068.14</v>
      </c>
      <c r="H7999" s="16" t="n">
        <v>3068.14</v>
      </c>
    </row>
    <row r="8000" customFormat="false" ht="15" hidden="false" customHeight="true" outlineLevel="0" collapsed="false">
      <c r="A8000" s="1" t="s">
        <v>10465</v>
      </c>
      <c r="B8000" s="1" t="s">
        <v>1473</v>
      </c>
      <c r="C8000" s="1" t="s">
        <v>4585</v>
      </c>
      <c r="D8000" s="1" t="s">
        <v>2021</v>
      </c>
      <c r="E8000" s="1" t="s">
        <v>2045</v>
      </c>
      <c r="F8000" s="16" t="n">
        <v>0</v>
      </c>
      <c r="G8000" s="16" t="n">
        <v>4726.72</v>
      </c>
      <c r="H8000" s="16" t="n">
        <v>4726.72</v>
      </c>
    </row>
    <row r="8001" customFormat="false" ht="15" hidden="false" customHeight="true" outlineLevel="0" collapsed="false">
      <c r="A8001" s="1" t="s">
        <v>10466</v>
      </c>
      <c r="B8001" s="1" t="s">
        <v>1435</v>
      </c>
      <c r="C8001" s="1" t="s">
        <v>354</v>
      </c>
      <c r="D8001" s="1" t="s">
        <v>2055</v>
      </c>
      <c r="E8001" s="1" t="s">
        <v>2018</v>
      </c>
      <c r="F8001" s="16" t="n">
        <v>0</v>
      </c>
      <c r="G8001" s="16" t="n">
        <v>15050.02</v>
      </c>
      <c r="H8001" s="16" t="n">
        <v>15050.02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4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11" min="9" style="1" width="14"/>
  </cols>
  <sheetData>
    <row r="1" customFormat="false" ht="15" hidden="false" customHeight="true" outlineLevel="0" collapsed="false">
      <c r="A1" s="13" t="s">
        <v>10467</v>
      </c>
      <c r="B1" s="13" t="s">
        <v>2008</v>
      </c>
      <c r="C1" s="13" t="s">
        <v>1912</v>
      </c>
      <c r="D1" s="13" t="s">
        <v>10468</v>
      </c>
      <c r="E1" s="13" t="s">
        <v>1916</v>
      </c>
      <c r="F1" s="13" t="s">
        <v>10469</v>
      </c>
      <c r="G1" s="13" t="s">
        <v>10470</v>
      </c>
      <c r="H1" s="13"/>
      <c r="I1" s="13" t="s">
        <v>1914</v>
      </c>
      <c r="J1" s="13" t="s">
        <v>2011</v>
      </c>
      <c r="K1" s="13" t="s">
        <v>10471</v>
      </c>
    </row>
    <row r="2" customFormat="false" ht="15" hidden="false" customHeight="true" outlineLevel="0" collapsed="false">
      <c r="A2" s="1" t="s">
        <v>10472</v>
      </c>
      <c r="B2" s="1" t="s">
        <v>2015</v>
      </c>
      <c r="C2" s="1" t="s">
        <v>2006</v>
      </c>
      <c r="D2" s="1" t="n">
        <v>1</v>
      </c>
      <c r="E2" s="16" t="n">
        <v>482.17</v>
      </c>
      <c r="F2" s="17" t="n">
        <v>0.2</v>
      </c>
      <c r="G2" s="16" t="n">
        <v>385.74</v>
      </c>
      <c r="I2" s="1" t="str">
        <f aca="false">INDEX(Products!$C$2:$C$51,MATCH(C2,Products!$A$2:$A$51,0))</f>
        <v>Books &amp; Stationery</v>
      </c>
      <c r="J2" s="1" t="str">
        <f aca="false">INDEX(Orders!$E$2:$E$8001,MATCH(B2,Orders!$A$2:$A$8001,0))</f>
        <v>Delivered</v>
      </c>
      <c r="K2" s="1" t="str">
        <f aca="false">LEFT(INDEX(Orders!$C$2:$C$8001,MATCH(B2,Orders!$A$2:$A$8001,0)),7)</f>
        <v>2024-02</v>
      </c>
    </row>
    <row r="3" customFormat="false" ht="15" hidden="false" customHeight="true" outlineLevel="0" collapsed="false">
      <c r="A3" s="1" t="s">
        <v>10473</v>
      </c>
      <c r="B3" s="1" t="s">
        <v>2015</v>
      </c>
      <c r="C3" s="1" t="s">
        <v>1971</v>
      </c>
      <c r="D3" s="1" t="n">
        <v>1</v>
      </c>
      <c r="E3" s="16" t="n">
        <v>2073.63</v>
      </c>
      <c r="F3" s="17" t="n">
        <v>0</v>
      </c>
      <c r="G3" s="16" t="n">
        <v>2073.63</v>
      </c>
      <c r="I3" s="1" t="str">
        <f aca="false">INDEX(Products!$C$2:$C$51,MATCH(C3,Products!$A$2:$A$51,0))</f>
        <v>Home &amp; Kitchen</v>
      </c>
      <c r="J3" s="1" t="str">
        <f aca="false">INDEX(Orders!$E$2:$E$8001,MATCH(B3,Orders!$A$2:$A$8001,0))</f>
        <v>Delivered</v>
      </c>
      <c r="K3" s="1" t="str">
        <f aca="false">LEFT(INDEX(Orders!$C$2:$C$8001,MATCH(B3,Orders!$A$2:$A$8001,0)),7)</f>
        <v>2024-02</v>
      </c>
    </row>
    <row r="4" customFormat="false" ht="15" hidden="false" customHeight="true" outlineLevel="0" collapsed="false">
      <c r="A4" s="1" t="s">
        <v>10474</v>
      </c>
      <c r="B4" s="1" t="s">
        <v>2019</v>
      </c>
      <c r="C4" s="1" t="s">
        <v>1943</v>
      </c>
      <c r="D4" s="1" t="n">
        <v>2</v>
      </c>
      <c r="E4" s="16" t="n">
        <v>1250.54</v>
      </c>
      <c r="F4" s="17" t="n">
        <v>0</v>
      </c>
      <c r="G4" s="16" t="n">
        <v>2501.08</v>
      </c>
      <c r="I4" s="1" t="str">
        <f aca="false">INDEX(Products!$C$2:$C$51,MATCH(C4,Products!$A$2:$A$51,0))</f>
        <v>Fashion</v>
      </c>
      <c r="J4" s="1" t="str">
        <f aca="false">INDEX(Orders!$E$2:$E$8001,MATCH(B4,Orders!$A$2:$A$8001,0))</f>
        <v>Cancelled</v>
      </c>
      <c r="K4" s="1" t="str">
        <f aca="false">LEFT(INDEX(Orders!$C$2:$C$8001,MATCH(B4,Orders!$A$2:$A$8001,0)),7)</f>
        <v>2025-06</v>
      </c>
    </row>
    <row r="5" customFormat="false" ht="15" hidden="false" customHeight="true" outlineLevel="0" collapsed="false">
      <c r="A5" s="1" t="s">
        <v>10475</v>
      </c>
      <c r="B5" s="1" t="s">
        <v>2023</v>
      </c>
      <c r="C5" s="1" t="s">
        <v>1930</v>
      </c>
      <c r="D5" s="1" t="n">
        <v>1</v>
      </c>
      <c r="E5" s="16" t="n">
        <v>2398.35</v>
      </c>
      <c r="F5" s="17" t="n">
        <v>0.15</v>
      </c>
      <c r="G5" s="16" t="n">
        <v>2038.6</v>
      </c>
      <c r="I5" s="1" t="str">
        <f aca="false">INDEX(Products!$C$2:$C$51,MATCH(C5,Products!$A$2:$A$51,0))</f>
        <v>Electronics</v>
      </c>
      <c r="J5" s="1" t="str">
        <f aca="false">INDEX(Orders!$E$2:$E$8001,MATCH(B5,Orders!$A$2:$A$8001,0))</f>
        <v>Delivered</v>
      </c>
      <c r="K5" s="1" t="str">
        <f aca="false">LEFT(INDEX(Orders!$C$2:$C$8001,MATCH(B5,Orders!$A$2:$A$8001,0)),7)</f>
        <v>2024-09</v>
      </c>
    </row>
    <row r="6" customFormat="false" ht="15" hidden="false" customHeight="true" outlineLevel="0" collapsed="false">
      <c r="A6" s="1" t="s">
        <v>10476</v>
      </c>
      <c r="B6" s="1" t="s">
        <v>2023</v>
      </c>
      <c r="C6" s="1" t="s">
        <v>1995</v>
      </c>
      <c r="D6" s="1" t="n">
        <v>2</v>
      </c>
      <c r="E6" s="16" t="n">
        <v>2914.27</v>
      </c>
      <c r="F6" s="17" t="n">
        <v>0.1</v>
      </c>
      <c r="G6" s="16" t="n">
        <v>5245.69</v>
      </c>
      <c r="I6" s="1" t="str">
        <f aca="false">INDEX(Products!$C$2:$C$51,MATCH(C6,Products!$A$2:$A$51,0))</f>
        <v>Sports &amp; Fitness</v>
      </c>
      <c r="J6" s="1" t="str">
        <f aca="false">INDEX(Orders!$E$2:$E$8001,MATCH(B6,Orders!$A$2:$A$8001,0))</f>
        <v>Delivered</v>
      </c>
      <c r="K6" s="1" t="str">
        <f aca="false">LEFT(INDEX(Orders!$C$2:$C$8001,MATCH(B6,Orders!$A$2:$A$8001,0)),7)</f>
        <v>2024-09</v>
      </c>
    </row>
    <row r="7" customFormat="false" ht="15" hidden="false" customHeight="true" outlineLevel="0" collapsed="false">
      <c r="A7" s="1" t="s">
        <v>10477</v>
      </c>
      <c r="B7" s="1" t="s">
        <v>2023</v>
      </c>
      <c r="C7" s="1" t="s">
        <v>1971</v>
      </c>
      <c r="D7" s="1" t="n">
        <v>3</v>
      </c>
      <c r="E7" s="16" t="n">
        <v>2073.63</v>
      </c>
      <c r="F7" s="17" t="n">
        <v>0.05</v>
      </c>
      <c r="G7" s="16" t="n">
        <v>5909.85</v>
      </c>
      <c r="I7" s="1" t="str">
        <f aca="false">INDEX(Products!$C$2:$C$51,MATCH(C7,Products!$A$2:$A$51,0))</f>
        <v>Home &amp; Kitchen</v>
      </c>
      <c r="J7" s="1" t="str">
        <f aca="false">INDEX(Orders!$E$2:$E$8001,MATCH(B7,Orders!$A$2:$A$8001,0))</f>
        <v>Delivered</v>
      </c>
      <c r="K7" s="1" t="str">
        <f aca="false">LEFT(INDEX(Orders!$C$2:$C$8001,MATCH(B7,Orders!$A$2:$A$8001,0)),7)</f>
        <v>2024-09</v>
      </c>
    </row>
    <row r="8" customFormat="false" ht="15" hidden="false" customHeight="true" outlineLevel="0" collapsed="false">
      <c r="A8" s="1" t="s">
        <v>10478</v>
      </c>
      <c r="B8" s="1" t="s">
        <v>2023</v>
      </c>
      <c r="C8" s="1" t="s">
        <v>2006</v>
      </c>
      <c r="D8" s="1" t="n">
        <v>1</v>
      </c>
      <c r="E8" s="16" t="n">
        <v>482.17</v>
      </c>
      <c r="F8" s="17" t="n">
        <v>0</v>
      </c>
      <c r="G8" s="16" t="n">
        <v>482.17</v>
      </c>
      <c r="I8" s="1" t="str">
        <f aca="false">INDEX(Products!$C$2:$C$51,MATCH(C8,Products!$A$2:$A$51,0))</f>
        <v>Books &amp; Stationery</v>
      </c>
      <c r="J8" s="1" t="str">
        <f aca="false">INDEX(Orders!$E$2:$E$8001,MATCH(B8,Orders!$A$2:$A$8001,0))</f>
        <v>Delivered</v>
      </c>
      <c r="K8" s="1" t="str">
        <f aca="false">LEFT(INDEX(Orders!$C$2:$C$8001,MATCH(B8,Orders!$A$2:$A$8001,0)),7)</f>
        <v>2024-09</v>
      </c>
    </row>
    <row r="9" customFormat="false" ht="15" hidden="false" customHeight="true" outlineLevel="0" collapsed="false">
      <c r="A9" s="1" t="s">
        <v>10479</v>
      </c>
      <c r="B9" s="1" t="s">
        <v>2023</v>
      </c>
      <c r="C9" s="1" t="s">
        <v>1937</v>
      </c>
      <c r="D9" s="1" t="n">
        <v>1</v>
      </c>
      <c r="E9" s="16" t="n">
        <v>1364.75</v>
      </c>
      <c r="F9" s="17" t="n">
        <v>0.15</v>
      </c>
      <c r="G9" s="16" t="n">
        <v>1160.04</v>
      </c>
      <c r="I9" s="1" t="str">
        <f aca="false">INDEX(Products!$C$2:$C$51,MATCH(C9,Products!$A$2:$A$51,0))</f>
        <v>Fashion</v>
      </c>
      <c r="J9" s="1" t="str">
        <f aca="false">INDEX(Orders!$E$2:$E$8001,MATCH(B9,Orders!$A$2:$A$8001,0))</f>
        <v>Delivered</v>
      </c>
      <c r="K9" s="1" t="str">
        <f aca="false">LEFT(INDEX(Orders!$C$2:$C$8001,MATCH(B9,Orders!$A$2:$A$8001,0)),7)</f>
        <v>2024-09</v>
      </c>
    </row>
    <row r="10" customFormat="false" ht="15" hidden="false" customHeight="true" outlineLevel="0" collapsed="false">
      <c r="A10" s="1" t="s">
        <v>10480</v>
      </c>
      <c r="B10" s="1" t="s">
        <v>2026</v>
      </c>
      <c r="C10" s="1" t="s">
        <v>1924</v>
      </c>
      <c r="D10" s="1" t="n">
        <v>1</v>
      </c>
      <c r="E10" s="16" t="n">
        <v>1971</v>
      </c>
      <c r="F10" s="17" t="n">
        <v>0.1</v>
      </c>
      <c r="G10" s="16" t="n">
        <v>1773.9</v>
      </c>
      <c r="I10" s="1" t="str">
        <f aca="false">INDEX(Products!$C$2:$C$51,MATCH(C10,Products!$A$2:$A$51,0))</f>
        <v>Electronics</v>
      </c>
      <c r="J10" s="1" t="str">
        <f aca="false">INDEX(Orders!$E$2:$E$8001,MATCH(B10,Orders!$A$2:$A$8001,0))</f>
        <v>Delivered</v>
      </c>
      <c r="K10" s="1" t="str">
        <f aca="false">LEFT(INDEX(Orders!$C$2:$C$8001,MATCH(B10,Orders!$A$2:$A$8001,0)),7)</f>
        <v>2025-04</v>
      </c>
    </row>
    <row r="11" customFormat="false" ht="15" hidden="false" customHeight="true" outlineLevel="0" collapsed="false">
      <c r="A11" s="1" t="s">
        <v>10481</v>
      </c>
      <c r="B11" s="1" t="s">
        <v>2026</v>
      </c>
      <c r="C11" s="1" t="s">
        <v>2007</v>
      </c>
      <c r="D11" s="1" t="n">
        <v>1</v>
      </c>
      <c r="E11" s="16" t="n">
        <v>750.27</v>
      </c>
      <c r="F11" s="17" t="n">
        <v>0.2</v>
      </c>
      <c r="G11" s="16" t="n">
        <v>600.22</v>
      </c>
      <c r="I11" s="1" t="str">
        <f aca="false">INDEX(Products!$C$2:$C$51,MATCH(C11,Products!$A$2:$A$51,0))</f>
        <v>Books &amp; Stationery</v>
      </c>
      <c r="J11" s="1" t="str">
        <f aca="false">INDEX(Orders!$E$2:$E$8001,MATCH(B11,Orders!$A$2:$A$8001,0))</f>
        <v>Delivered</v>
      </c>
      <c r="K11" s="1" t="str">
        <f aca="false">LEFT(INDEX(Orders!$C$2:$C$8001,MATCH(B11,Orders!$A$2:$A$8001,0)),7)</f>
        <v>2025-04</v>
      </c>
    </row>
    <row r="12" customFormat="false" ht="15" hidden="false" customHeight="true" outlineLevel="0" collapsed="false">
      <c r="A12" s="1" t="s">
        <v>10482</v>
      </c>
      <c r="B12" s="1" t="s">
        <v>2029</v>
      </c>
      <c r="C12" s="1" t="s">
        <v>1990</v>
      </c>
      <c r="D12" s="1" t="n">
        <v>1</v>
      </c>
      <c r="E12" s="16" t="n">
        <v>5311.32</v>
      </c>
      <c r="F12" s="17" t="n">
        <v>0.05</v>
      </c>
      <c r="G12" s="16" t="n">
        <v>5045.75</v>
      </c>
      <c r="I12" s="1" t="str">
        <f aca="false">INDEX(Products!$C$2:$C$51,MATCH(C12,Products!$A$2:$A$51,0))</f>
        <v>Sports &amp; Fitness</v>
      </c>
      <c r="J12" s="1" t="str">
        <f aca="false">INDEX(Orders!$E$2:$E$8001,MATCH(B12,Orders!$A$2:$A$8001,0))</f>
        <v>Delivered</v>
      </c>
      <c r="K12" s="1" t="str">
        <f aca="false">LEFT(INDEX(Orders!$C$2:$C$8001,MATCH(B12,Orders!$A$2:$A$8001,0)),7)</f>
        <v>2024-07</v>
      </c>
    </row>
    <row r="13" customFormat="false" ht="15" hidden="false" customHeight="true" outlineLevel="0" collapsed="false">
      <c r="A13" s="1" t="s">
        <v>10483</v>
      </c>
      <c r="B13" s="1" t="s">
        <v>2031</v>
      </c>
      <c r="C13" s="1" t="s">
        <v>2007</v>
      </c>
      <c r="D13" s="1" t="n">
        <v>1</v>
      </c>
      <c r="E13" s="16" t="n">
        <v>750.27</v>
      </c>
      <c r="F13" s="17" t="n">
        <v>0.05</v>
      </c>
      <c r="G13" s="16" t="n">
        <v>712.76</v>
      </c>
      <c r="I13" s="1" t="str">
        <f aca="false">INDEX(Products!$C$2:$C$51,MATCH(C13,Products!$A$2:$A$51,0))</f>
        <v>Books &amp; Stationery</v>
      </c>
      <c r="J13" s="1" t="str">
        <f aca="false">INDEX(Orders!$E$2:$E$8001,MATCH(B13,Orders!$A$2:$A$8001,0))</f>
        <v>Delivered</v>
      </c>
      <c r="K13" s="1" t="str">
        <f aca="false">LEFT(INDEX(Orders!$C$2:$C$8001,MATCH(B13,Orders!$A$2:$A$8001,0)),7)</f>
        <v>2025-05</v>
      </c>
    </row>
    <row r="14" customFormat="false" ht="15" hidden="false" customHeight="true" outlineLevel="0" collapsed="false">
      <c r="A14" s="1" t="s">
        <v>10484</v>
      </c>
      <c r="B14" s="1" t="s">
        <v>2033</v>
      </c>
      <c r="C14" s="1" t="s">
        <v>1998</v>
      </c>
      <c r="D14" s="1" t="n">
        <v>1</v>
      </c>
      <c r="E14" s="16" t="n">
        <v>1335.85</v>
      </c>
      <c r="F14" s="17" t="n">
        <v>0.15</v>
      </c>
      <c r="G14" s="16" t="n">
        <v>1135.47</v>
      </c>
      <c r="I14" s="1" t="str">
        <f aca="false">INDEX(Products!$C$2:$C$51,MATCH(C14,Products!$A$2:$A$51,0))</f>
        <v>Sports &amp; Fitness</v>
      </c>
      <c r="J14" s="1" t="str">
        <f aca="false">INDEX(Orders!$E$2:$E$8001,MATCH(B14,Orders!$A$2:$A$8001,0))</f>
        <v>Delivered</v>
      </c>
      <c r="K14" s="1" t="str">
        <f aca="false">LEFT(INDEX(Orders!$C$2:$C$8001,MATCH(B14,Orders!$A$2:$A$8001,0)),7)</f>
        <v>2025-11</v>
      </c>
    </row>
    <row r="15" customFormat="false" ht="15" hidden="false" customHeight="true" outlineLevel="0" collapsed="false">
      <c r="A15" s="1" t="s">
        <v>10485</v>
      </c>
      <c r="B15" s="1" t="s">
        <v>2033</v>
      </c>
      <c r="C15" s="1" t="s">
        <v>2006</v>
      </c>
      <c r="D15" s="1" t="n">
        <v>1</v>
      </c>
      <c r="E15" s="16" t="n">
        <v>482.17</v>
      </c>
      <c r="F15" s="17" t="n">
        <v>0.1</v>
      </c>
      <c r="G15" s="16" t="n">
        <v>433.95</v>
      </c>
      <c r="I15" s="1" t="str">
        <f aca="false">INDEX(Products!$C$2:$C$51,MATCH(C15,Products!$A$2:$A$51,0))</f>
        <v>Books &amp; Stationery</v>
      </c>
      <c r="J15" s="1" t="str">
        <f aca="false">INDEX(Orders!$E$2:$E$8001,MATCH(B15,Orders!$A$2:$A$8001,0))</f>
        <v>Delivered</v>
      </c>
      <c r="K15" s="1" t="str">
        <f aca="false">LEFT(INDEX(Orders!$C$2:$C$8001,MATCH(B15,Orders!$A$2:$A$8001,0)),7)</f>
        <v>2025-11</v>
      </c>
    </row>
    <row r="16" customFormat="false" ht="15" hidden="false" customHeight="true" outlineLevel="0" collapsed="false">
      <c r="A16" s="1" t="s">
        <v>10486</v>
      </c>
      <c r="B16" s="1" t="s">
        <v>2035</v>
      </c>
      <c r="C16" s="1" t="s">
        <v>2006</v>
      </c>
      <c r="D16" s="1" t="n">
        <v>1</v>
      </c>
      <c r="E16" s="16" t="n">
        <v>482.17</v>
      </c>
      <c r="F16" s="17" t="n">
        <v>0.15</v>
      </c>
      <c r="G16" s="16" t="n">
        <v>409.84</v>
      </c>
      <c r="I16" s="1" t="str">
        <f aca="false">INDEX(Products!$C$2:$C$51,MATCH(C16,Products!$A$2:$A$51,0))</f>
        <v>Books &amp; Stationery</v>
      </c>
      <c r="J16" s="1" t="str">
        <f aca="false">INDEX(Orders!$E$2:$E$8001,MATCH(B16,Orders!$A$2:$A$8001,0))</f>
        <v>Delivered</v>
      </c>
      <c r="K16" s="1" t="str">
        <f aca="false">LEFT(INDEX(Orders!$C$2:$C$8001,MATCH(B16,Orders!$A$2:$A$8001,0)),7)</f>
        <v>2025-07</v>
      </c>
    </row>
    <row r="17" customFormat="false" ht="15" hidden="false" customHeight="true" outlineLevel="0" collapsed="false">
      <c r="A17" s="1" t="s">
        <v>10487</v>
      </c>
      <c r="B17" s="1" t="s">
        <v>2035</v>
      </c>
      <c r="C17" s="1" t="s">
        <v>1969</v>
      </c>
      <c r="D17" s="1" t="n">
        <v>1</v>
      </c>
      <c r="E17" s="16" t="n">
        <v>9171.98</v>
      </c>
      <c r="F17" s="17" t="n">
        <v>0</v>
      </c>
      <c r="G17" s="16" t="n">
        <v>9171.98</v>
      </c>
      <c r="I17" s="1" t="str">
        <f aca="false">INDEX(Products!$C$2:$C$51,MATCH(C17,Products!$A$2:$A$51,0))</f>
        <v>Home &amp; Kitchen</v>
      </c>
      <c r="J17" s="1" t="str">
        <f aca="false">INDEX(Orders!$E$2:$E$8001,MATCH(B17,Orders!$A$2:$A$8001,0))</f>
        <v>Delivered</v>
      </c>
      <c r="K17" s="1" t="str">
        <f aca="false">LEFT(INDEX(Orders!$C$2:$C$8001,MATCH(B17,Orders!$A$2:$A$8001,0)),7)</f>
        <v>2025-07</v>
      </c>
    </row>
    <row r="18" customFormat="false" ht="15" hidden="false" customHeight="true" outlineLevel="0" collapsed="false">
      <c r="A18" s="1" t="s">
        <v>10488</v>
      </c>
      <c r="B18" s="1" t="s">
        <v>2035</v>
      </c>
      <c r="C18" s="1" t="s">
        <v>1930</v>
      </c>
      <c r="D18" s="1" t="n">
        <v>1</v>
      </c>
      <c r="E18" s="16" t="n">
        <v>2398.35</v>
      </c>
      <c r="F18" s="17" t="n">
        <v>0</v>
      </c>
      <c r="G18" s="16" t="n">
        <v>2398.35</v>
      </c>
      <c r="I18" s="1" t="str">
        <f aca="false">INDEX(Products!$C$2:$C$51,MATCH(C18,Products!$A$2:$A$51,0))</f>
        <v>Electronics</v>
      </c>
      <c r="J18" s="1" t="str">
        <f aca="false">INDEX(Orders!$E$2:$E$8001,MATCH(B18,Orders!$A$2:$A$8001,0))</f>
        <v>Delivered</v>
      </c>
      <c r="K18" s="1" t="str">
        <f aca="false">LEFT(INDEX(Orders!$C$2:$C$8001,MATCH(B18,Orders!$A$2:$A$8001,0)),7)</f>
        <v>2025-07</v>
      </c>
    </row>
    <row r="19" customFormat="false" ht="15" hidden="false" customHeight="true" outlineLevel="0" collapsed="false">
      <c r="A19" s="1" t="s">
        <v>10489</v>
      </c>
      <c r="B19" s="1" t="s">
        <v>2036</v>
      </c>
      <c r="C19" s="1" t="s">
        <v>1959</v>
      </c>
      <c r="D19" s="1" t="n">
        <v>1</v>
      </c>
      <c r="E19" s="16" t="n">
        <v>2142.79</v>
      </c>
      <c r="F19" s="17" t="n">
        <v>0.15</v>
      </c>
      <c r="G19" s="16" t="n">
        <v>1821.37</v>
      </c>
      <c r="I19" s="1" t="str">
        <f aca="false">INDEX(Products!$C$2:$C$51,MATCH(C19,Products!$A$2:$A$51,0))</f>
        <v>Home &amp; Kitchen</v>
      </c>
      <c r="J19" s="1" t="str">
        <f aca="false">INDEX(Orders!$E$2:$E$8001,MATCH(B19,Orders!$A$2:$A$8001,0))</f>
        <v>Delivered</v>
      </c>
      <c r="K19" s="1" t="str">
        <f aca="false">LEFT(INDEX(Orders!$C$2:$C$8001,MATCH(B19,Orders!$A$2:$A$8001,0)),7)</f>
        <v>2024-10</v>
      </c>
    </row>
    <row r="20" customFormat="false" ht="15" hidden="false" customHeight="true" outlineLevel="0" collapsed="false">
      <c r="A20" s="1" t="s">
        <v>10490</v>
      </c>
      <c r="B20" s="1" t="s">
        <v>2036</v>
      </c>
      <c r="C20" s="1" t="s">
        <v>1971</v>
      </c>
      <c r="D20" s="1" t="n">
        <v>1</v>
      </c>
      <c r="E20" s="16" t="n">
        <v>2073.63</v>
      </c>
      <c r="F20" s="17" t="n">
        <v>0.05</v>
      </c>
      <c r="G20" s="16" t="n">
        <v>1969.95</v>
      </c>
      <c r="I20" s="1" t="str">
        <f aca="false">INDEX(Products!$C$2:$C$51,MATCH(C20,Products!$A$2:$A$51,0))</f>
        <v>Home &amp; Kitchen</v>
      </c>
      <c r="J20" s="1" t="str">
        <f aca="false">INDEX(Orders!$E$2:$E$8001,MATCH(B20,Orders!$A$2:$A$8001,0))</f>
        <v>Delivered</v>
      </c>
      <c r="K20" s="1" t="str">
        <f aca="false">LEFT(INDEX(Orders!$C$2:$C$8001,MATCH(B20,Orders!$A$2:$A$8001,0)),7)</f>
        <v>2024-10</v>
      </c>
    </row>
    <row r="21" customFormat="false" ht="15" hidden="false" customHeight="true" outlineLevel="0" collapsed="false">
      <c r="A21" s="1" t="s">
        <v>10491</v>
      </c>
      <c r="B21" s="1" t="s">
        <v>2038</v>
      </c>
      <c r="C21" s="1" t="s">
        <v>1993</v>
      </c>
      <c r="D21" s="1" t="n">
        <v>1</v>
      </c>
      <c r="E21" s="16" t="n">
        <v>3177.33</v>
      </c>
      <c r="F21" s="17" t="n">
        <v>0</v>
      </c>
      <c r="G21" s="16" t="n">
        <v>3177.33</v>
      </c>
      <c r="I21" s="1" t="str">
        <f aca="false">INDEX(Products!$C$2:$C$51,MATCH(C21,Products!$A$2:$A$51,0))</f>
        <v>Sports &amp; Fitness</v>
      </c>
      <c r="J21" s="1" t="str">
        <f aca="false">INDEX(Orders!$E$2:$E$8001,MATCH(B21,Orders!$A$2:$A$8001,0))</f>
        <v>Delivered</v>
      </c>
      <c r="K21" s="1" t="str">
        <f aca="false">LEFT(INDEX(Orders!$C$2:$C$8001,MATCH(B21,Orders!$A$2:$A$8001,0)),7)</f>
        <v>2024-07</v>
      </c>
    </row>
    <row r="22" customFormat="false" ht="15" hidden="false" customHeight="true" outlineLevel="0" collapsed="false">
      <c r="A22" s="1" t="s">
        <v>10492</v>
      </c>
      <c r="B22" s="1" t="s">
        <v>2038</v>
      </c>
      <c r="C22" s="1" t="s">
        <v>1990</v>
      </c>
      <c r="D22" s="1" t="n">
        <v>1</v>
      </c>
      <c r="E22" s="16" t="n">
        <v>5311.32</v>
      </c>
      <c r="F22" s="17" t="n">
        <v>0.2</v>
      </c>
      <c r="G22" s="16" t="n">
        <v>4249.06</v>
      </c>
      <c r="I22" s="1" t="str">
        <f aca="false">INDEX(Products!$C$2:$C$51,MATCH(C22,Products!$A$2:$A$51,0))</f>
        <v>Sports &amp; Fitness</v>
      </c>
      <c r="J22" s="1" t="str">
        <f aca="false">INDEX(Orders!$E$2:$E$8001,MATCH(B22,Orders!$A$2:$A$8001,0))</f>
        <v>Delivered</v>
      </c>
      <c r="K22" s="1" t="str">
        <f aca="false">LEFT(INDEX(Orders!$C$2:$C$8001,MATCH(B22,Orders!$A$2:$A$8001,0)),7)</f>
        <v>2024-07</v>
      </c>
    </row>
    <row r="23" customFormat="false" ht="15" hidden="false" customHeight="true" outlineLevel="0" collapsed="false">
      <c r="A23" s="1" t="s">
        <v>10493</v>
      </c>
      <c r="B23" s="1" t="s">
        <v>2039</v>
      </c>
      <c r="C23" s="1" t="s">
        <v>1922</v>
      </c>
      <c r="D23" s="1" t="n">
        <v>1</v>
      </c>
      <c r="E23" s="16" t="n">
        <v>3142.61</v>
      </c>
      <c r="F23" s="17" t="n">
        <v>0.1</v>
      </c>
      <c r="G23" s="16" t="n">
        <v>2828.35</v>
      </c>
      <c r="I23" s="1" t="str">
        <f aca="false">INDEX(Products!$C$2:$C$51,MATCH(C23,Products!$A$2:$A$51,0))</f>
        <v>Electronics</v>
      </c>
      <c r="J23" s="1" t="str">
        <f aca="false">INDEX(Orders!$E$2:$E$8001,MATCH(B23,Orders!$A$2:$A$8001,0))</f>
        <v>Delivered</v>
      </c>
      <c r="K23" s="1" t="str">
        <f aca="false">LEFT(INDEX(Orders!$C$2:$C$8001,MATCH(B23,Orders!$A$2:$A$8001,0)),7)</f>
        <v>2025-10</v>
      </c>
    </row>
    <row r="24" customFormat="false" ht="15" hidden="false" customHeight="true" outlineLevel="0" collapsed="false">
      <c r="A24" s="1" t="s">
        <v>10494</v>
      </c>
      <c r="B24" s="1" t="s">
        <v>2039</v>
      </c>
      <c r="C24" s="1" t="s">
        <v>1953</v>
      </c>
      <c r="D24" s="1" t="n">
        <v>1</v>
      </c>
      <c r="E24" s="16" t="n">
        <v>4914.12</v>
      </c>
      <c r="F24" s="17" t="n">
        <v>0.05</v>
      </c>
      <c r="G24" s="16" t="n">
        <v>4668.41</v>
      </c>
      <c r="I24" s="1" t="str">
        <f aca="false">INDEX(Products!$C$2:$C$51,MATCH(C24,Products!$A$2:$A$51,0))</f>
        <v>Fashion</v>
      </c>
      <c r="J24" s="1" t="str">
        <f aca="false">INDEX(Orders!$E$2:$E$8001,MATCH(B24,Orders!$A$2:$A$8001,0))</f>
        <v>Delivered</v>
      </c>
      <c r="K24" s="1" t="str">
        <f aca="false">LEFT(INDEX(Orders!$C$2:$C$8001,MATCH(B24,Orders!$A$2:$A$8001,0)),7)</f>
        <v>2025-10</v>
      </c>
    </row>
    <row r="25" customFormat="false" ht="15" hidden="false" customHeight="true" outlineLevel="0" collapsed="false">
      <c r="A25" s="1" t="s">
        <v>10495</v>
      </c>
      <c r="B25" s="1" t="s">
        <v>2040</v>
      </c>
      <c r="C25" s="1" t="s">
        <v>2006</v>
      </c>
      <c r="D25" s="1" t="n">
        <v>3</v>
      </c>
      <c r="E25" s="16" t="n">
        <v>482.17</v>
      </c>
      <c r="F25" s="17" t="n">
        <v>0.05</v>
      </c>
      <c r="G25" s="16" t="n">
        <v>1374.18</v>
      </c>
      <c r="I25" s="1" t="str">
        <f aca="false">INDEX(Products!$C$2:$C$51,MATCH(C25,Products!$A$2:$A$51,0))</f>
        <v>Books &amp; Stationery</v>
      </c>
      <c r="J25" s="1" t="str">
        <f aca="false">INDEX(Orders!$E$2:$E$8001,MATCH(B25,Orders!$A$2:$A$8001,0))</f>
        <v>Delivered</v>
      </c>
      <c r="K25" s="1" t="str">
        <f aca="false">LEFT(INDEX(Orders!$C$2:$C$8001,MATCH(B25,Orders!$A$2:$A$8001,0)),7)</f>
        <v>2025-03</v>
      </c>
    </row>
    <row r="26" customFormat="false" ht="15" hidden="false" customHeight="true" outlineLevel="0" collapsed="false">
      <c r="A26" s="1" t="s">
        <v>10496</v>
      </c>
      <c r="B26" s="1" t="s">
        <v>2040</v>
      </c>
      <c r="C26" s="1" t="s">
        <v>1990</v>
      </c>
      <c r="D26" s="1" t="n">
        <v>1</v>
      </c>
      <c r="E26" s="16" t="n">
        <v>5311.32</v>
      </c>
      <c r="F26" s="17" t="n">
        <v>0.1</v>
      </c>
      <c r="G26" s="16" t="n">
        <v>4780.19</v>
      </c>
      <c r="I26" s="1" t="str">
        <f aca="false">INDEX(Products!$C$2:$C$51,MATCH(C26,Products!$A$2:$A$51,0))</f>
        <v>Sports &amp; Fitness</v>
      </c>
      <c r="J26" s="1" t="str">
        <f aca="false">INDEX(Orders!$E$2:$E$8001,MATCH(B26,Orders!$A$2:$A$8001,0))</f>
        <v>Delivered</v>
      </c>
      <c r="K26" s="1" t="str">
        <f aca="false">LEFT(INDEX(Orders!$C$2:$C$8001,MATCH(B26,Orders!$A$2:$A$8001,0)),7)</f>
        <v>2025-03</v>
      </c>
    </row>
    <row r="27" customFormat="false" ht="15" hidden="false" customHeight="true" outlineLevel="0" collapsed="false">
      <c r="A27" s="1" t="s">
        <v>10497</v>
      </c>
      <c r="B27" s="1" t="s">
        <v>2041</v>
      </c>
      <c r="C27" s="1" t="s">
        <v>2006</v>
      </c>
      <c r="D27" s="1" t="n">
        <v>3</v>
      </c>
      <c r="E27" s="16" t="n">
        <v>482.17</v>
      </c>
      <c r="F27" s="17" t="n">
        <v>0.05</v>
      </c>
      <c r="G27" s="16" t="n">
        <v>1374.18</v>
      </c>
      <c r="I27" s="1" t="str">
        <f aca="false">INDEX(Products!$C$2:$C$51,MATCH(C27,Products!$A$2:$A$51,0))</f>
        <v>Books &amp; Stationery</v>
      </c>
      <c r="J27" s="1" t="str">
        <f aca="false">INDEX(Orders!$E$2:$E$8001,MATCH(B27,Orders!$A$2:$A$8001,0))</f>
        <v>Delivered</v>
      </c>
      <c r="K27" s="1" t="str">
        <f aca="false">LEFT(INDEX(Orders!$C$2:$C$8001,MATCH(B27,Orders!$A$2:$A$8001,0)),7)</f>
        <v>2024-12</v>
      </c>
    </row>
    <row r="28" customFormat="false" ht="15" hidden="false" customHeight="true" outlineLevel="0" collapsed="false">
      <c r="A28" s="1" t="s">
        <v>10498</v>
      </c>
      <c r="B28" s="1" t="s">
        <v>2041</v>
      </c>
      <c r="C28" s="1" t="s">
        <v>1940</v>
      </c>
      <c r="D28" s="1" t="n">
        <v>1</v>
      </c>
      <c r="E28" s="16" t="n">
        <v>2374.52</v>
      </c>
      <c r="F28" s="17" t="n">
        <v>0.2</v>
      </c>
      <c r="G28" s="16" t="n">
        <v>1899.62</v>
      </c>
      <c r="I28" s="1" t="str">
        <f aca="false">INDEX(Products!$C$2:$C$51,MATCH(C28,Products!$A$2:$A$51,0))</f>
        <v>Fashion</v>
      </c>
      <c r="J28" s="1" t="str">
        <f aca="false">INDEX(Orders!$E$2:$E$8001,MATCH(B28,Orders!$A$2:$A$8001,0))</f>
        <v>Delivered</v>
      </c>
      <c r="K28" s="1" t="str">
        <f aca="false">LEFT(INDEX(Orders!$C$2:$C$8001,MATCH(B28,Orders!$A$2:$A$8001,0)),7)</f>
        <v>2024-12</v>
      </c>
    </row>
    <row r="29" customFormat="false" ht="15" hidden="false" customHeight="true" outlineLevel="0" collapsed="false">
      <c r="A29" s="1" t="s">
        <v>10499</v>
      </c>
      <c r="B29" s="1" t="s">
        <v>2043</v>
      </c>
      <c r="C29" s="1" t="s">
        <v>1975</v>
      </c>
      <c r="D29" s="1" t="n">
        <v>1</v>
      </c>
      <c r="E29" s="16" t="n">
        <v>862.99</v>
      </c>
      <c r="F29" s="17" t="n">
        <v>0</v>
      </c>
      <c r="G29" s="16" t="n">
        <v>862.99</v>
      </c>
      <c r="I29" s="1" t="str">
        <f aca="false">INDEX(Products!$C$2:$C$51,MATCH(C29,Products!$A$2:$A$51,0))</f>
        <v>Beauty &amp; Personal Care</v>
      </c>
      <c r="J29" s="1" t="str">
        <f aca="false">INDEX(Orders!$E$2:$E$8001,MATCH(B29,Orders!$A$2:$A$8001,0))</f>
        <v>Returned</v>
      </c>
      <c r="K29" s="1" t="str">
        <f aca="false">LEFT(INDEX(Orders!$C$2:$C$8001,MATCH(B29,Orders!$A$2:$A$8001,0)),7)</f>
        <v>2025-12</v>
      </c>
    </row>
    <row r="30" customFormat="false" ht="15" hidden="false" customHeight="true" outlineLevel="0" collapsed="false">
      <c r="A30" s="1" t="s">
        <v>10500</v>
      </c>
      <c r="B30" s="1" t="s">
        <v>2046</v>
      </c>
      <c r="C30" s="1" t="s">
        <v>1979</v>
      </c>
      <c r="D30" s="1" t="n">
        <v>2</v>
      </c>
      <c r="E30" s="16" t="n">
        <v>623</v>
      </c>
      <c r="F30" s="17" t="n">
        <v>0</v>
      </c>
      <c r="G30" s="16" t="n">
        <v>1246</v>
      </c>
      <c r="I30" s="1" t="str">
        <f aca="false">INDEX(Products!$C$2:$C$51,MATCH(C30,Products!$A$2:$A$51,0))</f>
        <v>Beauty &amp; Personal Care</v>
      </c>
      <c r="J30" s="1" t="str">
        <f aca="false">INDEX(Orders!$E$2:$E$8001,MATCH(B30,Orders!$A$2:$A$8001,0))</f>
        <v>Delivered</v>
      </c>
      <c r="K30" s="1" t="str">
        <f aca="false">LEFT(INDEX(Orders!$C$2:$C$8001,MATCH(B30,Orders!$A$2:$A$8001,0)),7)</f>
        <v>2024-09</v>
      </c>
    </row>
    <row r="31" customFormat="false" ht="15" hidden="false" customHeight="true" outlineLevel="0" collapsed="false">
      <c r="A31" s="1" t="s">
        <v>10501</v>
      </c>
      <c r="B31" s="1" t="s">
        <v>2046</v>
      </c>
      <c r="C31" s="1" t="s">
        <v>1945</v>
      </c>
      <c r="D31" s="1" t="n">
        <v>1</v>
      </c>
      <c r="E31" s="16" t="n">
        <v>2390.13</v>
      </c>
      <c r="F31" s="17" t="n">
        <v>0</v>
      </c>
      <c r="G31" s="16" t="n">
        <v>2390.13</v>
      </c>
      <c r="I31" s="1" t="str">
        <f aca="false">INDEX(Products!$C$2:$C$51,MATCH(C31,Products!$A$2:$A$51,0))</f>
        <v>Fashion</v>
      </c>
      <c r="J31" s="1" t="str">
        <f aca="false">INDEX(Orders!$E$2:$E$8001,MATCH(B31,Orders!$A$2:$A$8001,0))</f>
        <v>Delivered</v>
      </c>
      <c r="K31" s="1" t="str">
        <f aca="false">LEFT(INDEX(Orders!$C$2:$C$8001,MATCH(B31,Orders!$A$2:$A$8001,0)),7)</f>
        <v>2024-09</v>
      </c>
    </row>
    <row r="32" customFormat="false" ht="15" hidden="false" customHeight="true" outlineLevel="0" collapsed="false">
      <c r="A32" s="1" t="s">
        <v>10502</v>
      </c>
      <c r="B32" s="1" t="s">
        <v>2046</v>
      </c>
      <c r="C32" s="1" t="s">
        <v>1990</v>
      </c>
      <c r="D32" s="1" t="n">
        <v>1</v>
      </c>
      <c r="E32" s="16" t="n">
        <v>5311.32</v>
      </c>
      <c r="F32" s="17" t="n">
        <v>0</v>
      </c>
      <c r="G32" s="16" t="n">
        <v>5311.32</v>
      </c>
      <c r="I32" s="1" t="str">
        <f aca="false">INDEX(Products!$C$2:$C$51,MATCH(C32,Products!$A$2:$A$51,0))</f>
        <v>Sports &amp; Fitness</v>
      </c>
      <c r="J32" s="1" t="str">
        <f aca="false">INDEX(Orders!$E$2:$E$8001,MATCH(B32,Orders!$A$2:$A$8001,0))</f>
        <v>Delivered</v>
      </c>
      <c r="K32" s="1" t="str">
        <f aca="false">LEFT(INDEX(Orders!$C$2:$C$8001,MATCH(B32,Orders!$A$2:$A$8001,0)),7)</f>
        <v>2024-09</v>
      </c>
    </row>
    <row r="33" customFormat="false" ht="15" hidden="false" customHeight="true" outlineLevel="0" collapsed="false">
      <c r="A33" s="1" t="s">
        <v>10503</v>
      </c>
      <c r="B33" s="1" t="s">
        <v>2048</v>
      </c>
      <c r="C33" s="1" t="s">
        <v>1937</v>
      </c>
      <c r="D33" s="1" t="n">
        <v>2</v>
      </c>
      <c r="E33" s="16" t="n">
        <v>1364.75</v>
      </c>
      <c r="F33" s="17" t="n">
        <v>0</v>
      </c>
      <c r="G33" s="16" t="n">
        <v>2729.5</v>
      </c>
      <c r="I33" s="1" t="str">
        <f aca="false">INDEX(Products!$C$2:$C$51,MATCH(C33,Products!$A$2:$A$51,0))</f>
        <v>Fashion</v>
      </c>
      <c r="J33" s="1" t="str">
        <f aca="false">INDEX(Orders!$E$2:$E$8001,MATCH(B33,Orders!$A$2:$A$8001,0))</f>
        <v>Delivered</v>
      </c>
      <c r="K33" s="1" t="str">
        <f aca="false">LEFT(INDEX(Orders!$C$2:$C$8001,MATCH(B33,Orders!$A$2:$A$8001,0)),7)</f>
        <v>2024-04</v>
      </c>
    </row>
    <row r="34" customFormat="false" ht="15" hidden="false" customHeight="true" outlineLevel="0" collapsed="false">
      <c r="A34" s="1" t="s">
        <v>10504</v>
      </c>
      <c r="B34" s="1" t="s">
        <v>2048</v>
      </c>
      <c r="C34" s="1" t="s">
        <v>1976</v>
      </c>
      <c r="D34" s="1" t="n">
        <v>1</v>
      </c>
      <c r="E34" s="16" t="n">
        <v>1603.35</v>
      </c>
      <c r="F34" s="17" t="n">
        <v>0.15</v>
      </c>
      <c r="G34" s="16" t="n">
        <v>1362.85</v>
      </c>
      <c r="I34" s="1" t="str">
        <f aca="false">INDEX(Products!$C$2:$C$51,MATCH(C34,Products!$A$2:$A$51,0))</f>
        <v>Beauty &amp; Personal Care</v>
      </c>
      <c r="J34" s="1" t="str">
        <f aca="false">INDEX(Orders!$E$2:$E$8001,MATCH(B34,Orders!$A$2:$A$8001,0))</f>
        <v>Delivered</v>
      </c>
      <c r="K34" s="1" t="str">
        <f aca="false">LEFT(INDEX(Orders!$C$2:$C$8001,MATCH(B34,Orders!$A$2:$A$8001,0)),7)</f>
        <v>2024-04</v>
      </c>
    </row>
    <row r="35" customFormat="false" ht="15" hidden="false" customHeight="true" outlineLevel="0" collapsed="false">
      <c r="A35" s="1" t="s">
        <v>10505</v>
      </c>
      <c r="B35" s="1" t="s">
        <v>2049</v>
      </c>
      <c r="C35" s="1" t="s">
        <v>1975</v>
      </c>
      <c r="D35" s="1" t="n">
        <v>3</v>
      </c>
      <c r="E35" s="16" t="n">
        <v>862.99</v>
      </c>
      <c r="F35" s="17" t="n">
        <v>0.05</v>
      </c>
      <c r="G35" s="16" t="n">
        <v>2459.52</v>
      </c>
      <c r="I35" s="1" t="str">
        <f aca="false">INDEX(Products!$C$2:$C$51,MATCH(C35,Products!$A$2:$A$51,0))</f>
        <v>Beauty &amp; Personal Care</v>
      </c>
      <c r="J35" s="1" t="str">
        <f aca="false">INDEX(Orders!$E$2:$E$8001,MATCH(B35,Orders!$A$2:$A$8001,0))</f>
        <v>Delivered</v>
      </c>
      <c r="K35" s="1" t="str">
        <f aca="false">LEFT(INDEX(Orders!$C$2:$C$8001,MATCH(B35,Orders!$A$2:$A$8001,0)),7)</f>
        <v>2025-03</v>
      </c>
    </row>
    <row r="36" customFormat="false" ht="15" hidden="false" customHeight="true" outlineLevel="0" collapsed="false">
      <c r="A36" s="1" t="s">
        <v>10506</v>
      </c>
      <c r="B36" s="1" t="s">
        <v>2049</v>
      </c>
      <c r="C36" s="1" t="s">
        <v>2006</v>
      </c>
      <c r="D36" s="1" t="n">
        <v>1</v>
      </c>
      <c r="E36" s="16" t="n">
        <v>482.17</v>
      </c>
      <c r="F36" s="17" t="n">
        <v>0</v>
      </c>
      <c r="G36" s="16" t="n">
        <v>482.17</v>
      </c>
      <c r="I36" s="1" t="str">
        <f aca="false">INDEX(Products!$C$2:$C$51,MATCH(C36,Products!$A$2:$A$51,0))</f>
        <v>Books &amp; Stationery</v>
      </c>
      <c r="J36" s="1" t="str">
        <f aca="false">INDEX(Orders!$E$2:$E$8001,MATCH(B36,Orders!$A$2:$A$8001,0))</f>
        <v>Delivered</v>
      </c>
      <c r="K36" s="1" t="str">
        <f aca="false">LEFT(INDEX(Orders!$C$2:$C$8001,MATCH(B36,Orders!$A$2:$A$8001,0)),7)</f>
        <v>2025-03</v>
      </c>
    </row>
    <row r="37" customFormat="false" ht="15" hidden="false" customHeight="true" outlineLevel="0" collapsed="false">
      <c r="A37" s="1" t="s">
        <v>10507</v>
      </c>
      <c r="B37" s="1" t="s">
        <v>2049</v>
      </c>
      <c r="C37" s="1" t="s">
        <v>1979</v>
      </c>
      <c r="D37" s="1" t="n">
        <v>2</v>
      </c>
      <c r="E37" s="16" t="n">
        <v>623</v>
      </c>
      <c r="F37" s="17" t="n">
        <v>0.05</v>
      </c>
      <c r="G37" s="16" t="n">
        <v>1183.7</v>
      </c>
      <c r="I37" s="1" t="str">
        <f aca="false">INDEX(Products!$C$2:$C$51,MATCH(C37,Products!$A$2:$A$51,0))</f>
        <v>Beauty &amp; Personal Care</v>
      </c>
      <c r="J37" s="1" t="str">
        <f aca="false">INDEX(Orders!$E$2:$E$8001,MATCH(B37,Orders!$A$2:$A$8001,0))</f>
        <v>Delivered</v>
      </c>
      <c r="K37" s="1" t="str">
        <f aca="false">LEFT(INDEX(Orders!$C$2:$C$8001,MATCH(B37,Orders!$A$2:$A$8001,0)),7)</f>
        <v>2025-03</v>
      </c>
    </row>
    <row r="38" customFormat="false" ht="15" hidden="false" customHeight="true" outlineLevel="0" collapsed="false">
      <c r="A38" s="1" t="s">
        <v>10508</v>
      </c>
      <c r="B38" s="1" t="s">
        <v>2049</v>
      </c>
      <c r="C38" s="1" t="s">
        <v>1928</v>
      </c>
      <c r="D38" s="1" t="n">
        <v>2</v>
      </c>
      <c r="E38" s="16" t="n">
        <v>657.82</v>
      </c>
      <c r="F38" s="17" t="n">
        <v>0</v>
      </c>
      <c r="G38" s="16" t="n">
        <v>1315.64</v>
      </c>
      <c r="I38" s="1" t="str">
        <f aca="false">INDEX(Products!$C$2:$C$51,MATCH(C38,Products!$A$2:$A$51,0))</f>
        <v>Electronics</v>
      </c>
      <c r="J38" s="1" t="str">
        <f aca="false">INDEX(Orders!$E$2:$E$8001,MATCH(B38,Orders!$A$2:$A$8001,0))</f>
        <v>Delivered</v>
      </c>
      <c r="K38" s="1" t="str">
        <f aca="false">LEFT(INDEX(Orders!$C$2:$C$8001,MATCH(B38,Orders!$A$2:$A$8001,0)),7)</f>
        <v>2025-03</v>
      </c>
    </row>
    <row r="39" customFormat="false" ht="15" hidden="false" customHeight="true" outlineLevel="0" collapsed="false">
      <c r="A39" s="1" t="s">
        <v>10509</v>
      </c>
      <c r="B39" s="1" t="s">
        <v>2049</v>
      </c>
      <c r="C39" s="1" t="s">
        <v>1990</v>
      </c>
      <c r="D39" s="1" t="n">
        <v>1</v>
      </c>
      <c r="E39" s="16" t="n">
        <v>5311.32</v>
      </c>
      <c r="F39" s="17" t="n">
        <v>0.2</v>
      </c>
      <c r="G39" s="16" t="n">
        <v>4249.06</v>
      </c>
      <c r="I39" s="1" t="str">
        <f aca="false">INDEX(Products!$C$2:$C$51,MATCH(C39,Products!$A$2:$A$51,0))</f>
        <v>Sports &amp; Fitness</v>
      </c>
      <c r="J39" s="1" t="str">
        <f aca="false">INDEX(Orders!$E$2:$E$8001,MATCH(B39,Orders!$A$2:$A$8001,0))</f>
        <v>Delivered</v>
      </c>
      <c r="K39" s="1" t="str">
        <f aca="false">LEFT(INDEX(Orders!$C$2:$C$8001,MATCH(B39,Orders!$A$2:$A$8001,0)),7)</f>
        <v>2025-03</v>
      </c>
    </row>
    <row r="40" customFormat="false" ht="15" hidden="false" customHeight="true" outlineLevel="0" collapsed="false">
      <c r="A40" s="1" t="s">
        <v>10510</v>
      </c>
      <c r="B40" s="1" t="s">
        <v>2051</v>
      </c>
      <c r="C40" s="1" t="s">
        <v>2006</v>
      </c>
      <c r="D40" s="1" t="n">
        <v>2</v>
      </c>
      <c r="E40" s="16" t="n">
        <v>482.17</v>
      </c>
      <c r="F40" s="17" t="n">
        <v>0</v>
      </c>
      <c r="G40" s="16" t="n">
        <v>964.34</v>
      </c>
      <c r="I40" s="1" t="str">
        <f aca="false">INDEX(Products!$C$2:$C$51,MATCH(C40,Products!$A$2:$A$51,0))</f>
        <v>Books &amp; Stationery</v>
      </c>
      <c r="J40" s="1" t="str">
        <f aca="false">INDEX(Orders!$E$2:$E$8001,MATCH(B40,Orders!$A$2:$A$8001,0))</f>
        <v>Delivered</v>
      </c>
      <c r="K40" s="1" t="str">
        <f aca="false">LEFT(INDEX(Orders!$C$2:$C$8001,MATCH(B40,Orders!$A$2:$A$8001,0)),7)</f>
        <v>2024-07</v>
      </c>
    </row>
    <row r="41" customFormat="false" ht="15" hidden="false" customHeight="true" outlineLevel="0" collapsed="false">
      <c r="A41" s="1" t="s">
        <v>10511</v>
      </c>
      <c r="B41" s="1" t="s">
        <v>2052</v>
      </c>
      <c r="C41" s="1" t="s">
        <v>1940</v>
      </c>
      <c r="D41" s="1" t="n">
        <v>1</v>
      </c>
      <c r="E41" s="16" t="n">
        <v>2374.52</v>
      </c>
      <c r="F41" s="17" t="n">
        <v>0.1</v>
      </c>
      <c r="G41" s="16" t="n">
        <v>2137.07</v>
      </c>
      <c r="I41" s="1" t="str">
        <f aca="false">INDEX(Products!$C$2:$C$51,MATCH(C41,Products!$A$2:$A$51,0))</f>
        <v>Fashion</v>
      </c>
      <c r="J41" s="1" t="str">
        <f aca="false">INDEX(Orders!$E$2:$E$8001,MATCH(B41,Orders!$A$2:$A$8001,0))</f>
        <v>Delivered</v>
      </c>
      <c r="K41" s="1" t="str">
        <f aca="false">LEFT(INDEX(Orders!$C$2:$C$8001,MATCH(B41,Orders!$A$2:$A$8001,0)),7)</f>
        <v>2024-10</v>
      </c>
    </row>
    <row r="42" customFormat="false" ht="15" hidden="false" customHeight="true" outlineLevel="0" collapsed="false">
      <c r="A42" s="1" t="s">
        <v>10512</v>
      </c>
      <c r="B42" s="1" t="s">
        <v>2052</v>
      </c>
      <c r="C42" s="1" t="s">
        <v>2006</v>
      </c>
      <c r="D42" s="1" t="n">
        <v>1</v>
      </c>
      <c r="E42" s="16" t="n">
        <v>482.17</v>
      </c>
      <c r="F42" s="17" t="n">
        <v>0.2</v>
      </c>
      <c r="G42" s="16" t="n">
        <v>385.74</v>
      </c>
      <c r="I42" s="1" t="str">
        <f aca="false">INDEX(Products!$C$2:$C$51,MATCH(C42,Products!$A$2:$A$51,0))</f>
        <v>Books &amp; Stationery</v>
      </c>
      <c r="J42" s="1" t="str">
        <f aca="false">INDEX(Orders!$E$2:$E$8001,MATCH(B42,Orders!$A$2:$A$8001,0))</f>
        <v>Delivered</v>
      </c>
      <c r="K42" s="1" t="str">
        <f aca="false">LEFT(INDEX(Orders!$C$2:$C$8001,MATCH(B42,Orders!$A$2:$A$8001,0)),7)</f>
        <v>2024-10</v>
      </c>
    </row>
    <row r="43" customFormat="false" ht="15" hidden="false" customHeight="true" outlineLevel="0" collapsed="false">
      <c r="A43" s="1" t="s">
        <v>10513</v>
      </c>
      <c r="B43" s="1" t="s">
        <v>2052</v>
      </c>
      <c r="C43" s="1" t="s">
        <v>1969</v>
      </c>
      <c r="D43" s="1" t="n">
        <v>1</v>
      </c>
      <c r="E43" s="16" t="n">
        <v>9171.98</v>
      </c>
      <c r="F43" s="17" t="n">
        <v>0.05</v>
      </c>
      <c r="G43" s="16" t="n">
        <v>8713.38</v>
      </c>
      <c r="I43" s="1" t="str">
        <f aca="false">INDEX(Products!$C$2:$C$51,MATCH(C43,Products!$A$2:$A$51,0))</f>
        <v>Home &amp; Kitchen</v>
      </c>
      <c r="J43" s="1" t="str">
        <f aca="false">INDEX(Orders!$E$2:$E$8001,MATCH(B43,Orders!$A$2:$A$8001,0))</f>
        <v>Delivered</v>
      </c>
      <c r="K43" s="1" t="str">
        <f aca="false">LEFT(INDEX(Orders!$C$2:$C$8001,MATCH(B43,Orders!$A$2:$A$8001,0)),7)</f>
        <v>2024-10</v>
      </c>
    </row>
    <row r="44" customFormat="false" ht="15" hidden="false" customHeight="true" outlineLevel="0" collapsed="false">
      <c r="A44" s="1" t="s">
        <v>10514</v>
      </c>
      <c r="B44" s="1" t="s">
        <v>2053</v>
      </c>
      <c r="C44" s="1" t="s">
        <v>1998</v>
      </c>
      <c r="D44" s="1" t="n">
        <v>2</v>
      </c>
      <c r="E44" s="16" t="n">
        <v>1335.85</v>
      </c>
      <c r="F44" s="17" t="n">
        <v>0.1</v>
      </c>
      <c r="G44" s="16" t="n">
        <v>2404.53</v>
      </c>
      <c r="I44" s="1" t="str">
        <f aca="false">INDEX(Products!$C$2:$C$51,MATCH(C44,Products!$A$2:$A$51,0))</f>
        <v>Sports &amp; Fitness</v>
      </c>
      <c r="J44" s="1" t="str">
        <f aca="false">INDEX(Orders!$E$2:$E$8001,MATCH(B44,Orders!$A$2:$A$8001,0))</f>
        <v>Delivered</v>
      </c>
      <c r="K44" s="1" t="str">
        <f aca="false">LEFT(INDEX(Orders!$C$2:$C$8001,MATCH(B44,Orders!$A$2:$A$8001,0)),7)</f>
        <v>2025-01</v>
      </c>
    </row>
    <row r="45" customFormat="false" ht="15" hidden="false" customHeight="true" outlineLevel="0" collapsed="false">
      <c r="A45" s="1" t="s">
        <v>10515</v>
      </c>
      <c r="B45" s="1" t="s">
        <v>2056</v>
      </c>
      <c r="C45" s="1" t="s">
        <v>1990</v>
      </c>
      <c r="D45" s="1" t="n">
        <v>1</v>
      </c>
      <c r="E45" s="16" t="n">
        <v>5311.32</v>
      </c>
      <c r="F45" s="17" t="n">
        <v>0.15</v>
      </c>
      <c r="G45" s="16" t="n">
        <v>4514.62</v>
      </c>
      <c r="I45" s="1" t="str">
        <f aca="false">INDEX(Products!$C$2:$C$51,MATCH(C45,Products!$A$2:$A$51,0))</f>
        <v>Sports &amp; Fitness</v>
      </c>
      <c r="J45" s="1" t="str">
        <f aca="false">INDEX(Orders!$E$2:$E$8001,MATCH(B45,Orders!$A$2:$A$8001,0))</f>
        <v>Delivered</v>
      </c>
      <c r="K45" s="1" t="str">
        <f aca="false">LEFT(INDEX(Orders!$C$2:$C$8001,MATCH(B45,Orders!$A$2:$A$8001,0)),7)</f>
        <v>2024-07</v>
      </c>
    </row>
    <row r="46" customFormat="false" ht="15" hidden="false" customHeight="true" outlineLevel="0" collapsed="false">
      <c r="A46" s="1" t="s">
        <v>10516</v>
      </c>
      <c r="B46" s="1" t="s">
        <v>2057</v>
      </c>
      <c r="C46" s="1" t="s">
        <v>1988</v>
      </c>
      <c r="D46" s="1" t="n">
        <v>1</v>
      </c>
      <c r="E46" s="16" t="n">
        <v>681.07</v>
      </c>
      <c r="F46" s="17" t="n">
        <v>0.1</v>
      </c>
      <c r="G46" s="16" t="n">
        <v>612.96</v>
      </c>
      <c r="I46" s="1" t="str">
        <f aca="false">INDEX(Products!$C$2:$C$51,MATCH(C46,Products!$A$2:$A$51,0))</f>
        <v>Sports &amp; Fitness</v>
      </c>
      <c r="J46" s="1" t="str">
        <f aca="false">INDEX(Orders!$E$2:$E$8001,MATCH(B46,Orders!$A$2:$A$8001,0))</f>
        <v>Delivered</v>
      </c>
      <c r="K46" s="1" t="str">
        <f aca="false">LEFT(INDEX(Orders!$C$2:$C$8001,MATCH(B46,Orders!$A$2:$A$8001,0)),7)</f>
        <v>2025-02</v>
      </c>
    </row>
    <row r="47" customFormat="false" ht="15" hidden="false" customHeight="true" outlineLevel="0" collapsed="false">
      <c r="A47" s="1" t="s">
        <v>10517</v>
      </c>
      <c r="B47" s="1" t="s">
        <v>2059</v>
      </c>
      <c r="C47" s="1" t="s">
        <v>1961</v>
      </c>
      <c r="D47" s="1" t="n">
        <v>2</v>
      </c>
      <c r="E47" s="16" t="n">
        <v>3493.68</v>
      </c>
      <c r="F47" s="17" t="n">
        <v>0.1</v>
      </c>
      <c r="G47" s="16" t="n">
        <v>6288.62</v>
      </c>
      <c r="I47" s="1" t="str">
        <f aca="false">INDEX(Products!$C$2:$C$51,MATCH(C47,Products!$A$2:$A$51,0))</f>
        <v>Home &amp; Kitchen</v>
      </c>
      <c r="J47" s="1" t="str">
        <f aca="false">INDEX(Orders!$E$2:$E$8001,MATCH(B47,Orders!$A$2:$A$8001,0))</f>
        <v>Delivered</v>
      </c>
      <c r="K47" s="1" t="str">
        <f aca="false">LEFT(INDEX(Orders!$C$2:$C$8001,MATCH(B47,Orders!$A$2:$A$8001,0)),7)</f>
        <v>2025-12</v>
      </c>
    </row>
    <row r="48" customFormat="false" ht="15" hidden="false" customHeight="true" outlineLevel="0" collapsed="false">
      <c r="A48" s="1" t="s">
        <v>10518</v>
      </c>
      <c r="B48" s="1" t="s">
        <v>2059</v>
      </c>
      <c r="C48" s="1" t="s">
        <v>1969</v>
      </c>
      <c r="D48" s="1" t="n">
        <v>1</v>
      </c>
      <c r="E48" s="16" t="n">
        <v>9171.98</v>
      </c>
      <c r="F48" s="17" t="n">
        <v>0</v>
      </c>
      <c r="G48" s="16" t="n">
        <v>9171.98</v>
      </c>
      <c r="I48" s="1" t="str">
        <f aca="false">INDEX(Products!$C$2:$C$51,MATCH(C48,Products!$A$2:$A$51,0))</f>
        <v>Home &amp; Kitchen</v>
      </c>
      <c r="J48" s="1" t="str">
        <f aca="false">INDEX(Orders!$E$2:$E$8001,MATCH(B48,Orders!$A$2:$A$8001,0))</f>
        <v>Delivered</v>
      </c>
      <c r="K48" s="1" t="str">
        <f aca="false">LEFT(INDEX(Orders!$C$2:$C$8001,MATCH(B48,Orders!$A$2:$A$8001,0)),7)</f>
        <v>2025-12</v>
      </c>
    </row>
    <row r="49" customFormat="false" ht="15" hidden="false" customHeight="true" outlineLevel="0" collapsed="false">
      <c r="A49" s="1" t="s">
        <v>10519</v>
      </c>
      <c r="B49" s="1" t="s">
        <v>2061</v>
      </c>
      <c r="C49" s="1" t="s">
        <v>1997</v>
      </c>
      <c r="D49" s="1" t="n">
        <v>1</v>
      </c>
      <c r="E49" s="16" t="n">
        <v>311.15</v>
      </c>
      <c r="F49" s="17" t="n">
        <v>0</v>
      </c>
      <c r="G49" s="16" t="n">
        <v>311.15</v>
      </c>
      <c r="I49" s="1" t="str">
        <f aca="false">INDEX(Products!$C$2:$C$51,MATCH(C49,Products!$A$2:$A$51,0))</f>
        <v>Sports &amp; Fitness</v>
      </c>
      <c r="J49" s="1" t="str">
        <f aca="false">INDEX(Orders!$E$2:$E$8001,MATCH(B49,Orders!$A$2:$A$8001,0))</f>
        <v>Cancelled</v>
      </c>
      <c r="K49" s="1" t="str">
        <f aca="false">LEFT(INDEX(Orders!$C$2:$C$8001,MATCH(B49,Orders!$A$2:$A$8001,0)),7)</f>
        <v>2025-12</v>
      </c>
    </row>
    <row r="50" customFormat="false" ht="15" hidden="false" customHeight="true" outlineLevel="0" collapsed="false">
      <c r="A50" s="1" t="s">
        <v>10520</v>
      </c>
      <c r="B50" s="1" t="s">
        <v>2063</v>
      </c>
      <c r="C50" s="1" t="s">
        <v>2006</v>
      </c>
      <c r="D50" s="1" t="n">
        <v>1</v>
      </c>
      <c r="E50" s="16" t="n">
        <v>482.17</v>
      </c>
      <c r="F50" s="17" t="n">
        <v>0.05</v>
      </c>
      <c r="G50" s="16" t="n">
        <v>458.06</v>
      </c>
      <c r="I50" s="1" t="str">
        <f aca="false">INDEX(Products!$C$2:$C$51,MATCH(C50,Products!$A$2:$A$51,0))</f>
        <v>Books &amp; Stationery</v>
      </c>
      <c r="J50" s="1" t="str">
        <f aca="false">INDEX(Orders!$E$2:$E$8001,MATCH(B50,Orders!$A$2:$A$8001,0))</f>
        <v>Delivered</v>
      </c>
      <c r="K50" s="1" t="str">
        <f aca="false">LEFT(INDEX(Orders!$C$2:$C$8001,MATCH(B50,Orders!$A$2:$A$8001,0)),7)</f>
        <v>2024-10</v>
      </c>
    </row>
    <row r="51" customFormat="false" ht="15" hidden="false" customHeight="true" outlineLevel="0" collapsed="false">
      <c r="A51" s="1" t="s">
        <v>10521</v>
      </c>
      <c r="B51" s="1" t="s">
        <v>2064</v>
      </c>
      <c r="C51" s="1" t="s">
        <v>1930</v>
      </c>
      <c r="D51" s="1" t="n">
        <v>1</v>
      </c>
      <c r="E51" s="16" t="n">
        <v>2398.35</v>
      </c>
      <c r="F51" s="17" t="n">
        <v>0</v>
      </c>
      <c r="G51" s="16" t="n">
        <v>2398.35</v>
      </c>
      <c r="I51" s="1" t="str">
        <f aca="false">INDEX(Products!$C$2:$C$51,MATCH(C51,Products!$A$2:$A$51,0))</f>
        <v>Electronics</v>
      </c>
      <c r="J51" s="1" t="str">
        <f aca="false">INDEX(Orders!$E$2:$E$8001,MATCH(B51,Orders!$A$2:$A$8001,0))</f>
        <v>Delivered</v>
      </c>
      <c r="K51" s="1" t="str">
        <f aca="false">LEFT(INDEX(Orders!$C$2:$C$8001,MATCH(B51,Orders!$A$2:$A$8001,0)),7)</f>
        <v>2025-10</v>
      </c>
    </row>
    <row r="52" customFormat="false" ht="15" hidden="false" customHeight="true" outlineLevel="0" collapsed="false">
      <c r="A52" s="1" t="s">
        <v>10522</v>
      </c>
      <c r="B52" s="1" t="s">
        <v>2065</v>
      </c>
      <c r="C52" s="1" t="s">
        <v>1979</v>
      </c>
      <c r="D52" s="1" t="n">
        <v>2</v>
      </c>
      <c r="E52" s="16" t="n">
        <v>623</v>
      </c>
      <c r="F52" s="17" t="n">
        <v>0.05</v>
      </c>
      <c r="G52" s="16" t="n">
        <v>1183.7</v>
      </c>
      <c r="I52" s="1" t="str">
        <f aca="false">INDEX(Products!$C$2:$C$51,MATCH(C52,Products!$A$2:$A$51,0))</f>
        <v>Beauty &amp; Personal Care</v>
      </c>
      <c r="J52" s="1" t="str">
        <f aca="false">INDEX(Orders!$E$2:$E$8001,MATCH(B52,Orders!$A$2:$A$8001,0))</f>
        <v>Cancelled</v>
      </c>
      <c r="K52" s="1" t="str">
        <f aca="false">LEFT(INDEX(Orders!$C$2:$C$8001,MATCH(B52,Orders!$A$2:$A$8001,0)),7)</f>
        <v>2025-01</v>
      </c>
    </row>
    <row r="53" customFormat="false" ht="15" hidden="false" customHeight="true" outlineLevel="0" collapsed="false">
      <c r="A53" s="1" t="s">
        <v>10523</v>
      </c>
      <c r="B53" s="1" t="s">
        <v>2066</v>
      </c>
      <c r="C53" s="1" t="s">
        <v>1951</v>
      </c>
      <c r="D53" s="1" t="n">
        <v>1</v>
      </c>
      <c r="E53" s="16" t="n">
        <v>957.5</v>
      </c>
      <c r="F53" s="17" t="n">
        <v>0</v>
      </c>
      <c r="G53" s="16" t="n">
        <v>957.5</v>
      </c>
      <c r="I53" s="1" t="str">
        <f aca="false">INDEX(Products!$C$2:$C$51,MATCH(C53,Products!$A$2:$A$51,0))</f>
        <v>Fashion</v>
      </c>
      <c r="J53" s="1" t="str">
        <f aca="false">INDEX(Orders!$E$2:$E$8001,MATCH(B53,Orders!$A$2:$A$8001,0))</f>
        <v>Delivered</v>
      </c>
      <c r="K53" s="1" t="str">
        <f aca="false">LEFT(INDEX(Orders!$C$2:$C$8001,MATCH(B53,Orders!$A$2:$A$8001,0)),7)</f>
        <v>2025-05</v>
      </c>
    </row>
    <row r="54" customFormat="false" ht="15" hidden="false" customHeight="true" outlineLevel="0" collapsed="false">
      <c r="A54" s="1" t="s">
        <v>10524</v>
      </c>
      <c r="B54" s="1" t="s">
        <v>2068</v>
      </c>
      <c r="C54" s="1" t="s">
        <v>1997</v>
      </c>
      <c r="D54" s="1" t="n">
        <v>1</v>
      </c>
      <c r="E54" s="16" t="n">
        <v>311.15</v>
      </c>
      <c r="F54" s="17" t="n">
        <v>0</v>
      </c>
      <c r="G54" s="16" t="n">
        <v>311.15</v>
      </c>
      <c r="I54" s="1" t="str">
        <f aca="false">INDEX(Products!$C$2:$C$51,MATCH(C54,Products!$A$2:$A$51,0))</f>
        <v>Sports &amp; Fitness</v>
      </c>
      <c r="J54" s="1" t="str">
        <f aca="false">INDEX(Orders!$E$2:$E$8001,MATCH(B54,Orders!$A$2:$A$8001,0))</f>
        <v>Delivered</v>
      </c>
      <c r="K54" s="1" t="str">
        <f aca="false">LEFT(INDEX(Orders!$C$2:$C$8001,MATCH(B54,Orders!$A$2:$A$8001,0)),7)</f>
        <v>2025-12</v>
      </c>
    </row>
    <row r="55" customFormat="false" ht="15" hidden="false" customHeight="true" outlineLevel="0" collapsed="false">
      <c r="A55" s="1" t="s">
        <v>10525</v>
      </c>
      <c r="B55" s="1" t="s">
        <v>2068</v>
      </c>
      <c r="C55" s="1" t="s">
        <v>1973</v>
      </c>
      <c r="D55" s="1" t="n">
        <v>1</v>
      </c>
      <c r="E55" s="16" t="n">
        <v>1158.24</v>
      </c>
      <c r="F55" s="17" t="n">
        <v>0</v>
      </c>
      <c r="G55" s="16" t="n">
        <v>1158.24</v>
      </c>
      <c r="I55" s="1" t="str">
        <f aca="false">INDEX(Products!$C$2:$C$51,MATCH(C55,Products!$A$2:$A$51,0))</f>
        <v>Home &amp; Kitchen</v>
      </c>
      <c r="J55" s="1" t="str">
        <f aca="false">INDEX(Orders!$E$2:$E$8001,MATCH(B55,Orders!$A$2:$A$8001,0))</f>
        <v>Delivered</v>
      </c>
      <c r="K55" s="1" t="str">
        <f aca="false">LEFT(INDEX(Orders!$C$2:$C$8001,MATCH(B55,Orders!$A$2:$A$8001,0)),7)</f>
        <v>2025-12</v>
      </c>
    </row>
    <row r="56" customFormat="false" ht="15" hidden="false" customHeight="true" outlineLevel="0" collapsed="false">
      <c r="A56" s="1" t="s">
        <v>10526</v>
      </c>
      <c r="B56" s="1" t="s">
        <v>2070</v>
      </c>
      <c r="C56" s="1" t="s">
        <v>1940</v>
      </c>
      <c r="D56" s="1" t="n">
        <v>1</v>
      </c>
      <c r="E56" s="16" t="n">
        <v>2374.52</v>
      </c>
      <c r="F56" s="17" t="n">
        <v>0</v>
      </c>
      <c r="G56" s="16" t="n">
        <v>2374.52</v>
      </c>
      <c r="I56" s="1" t="str">
        <f aca="false">INDEX(Products!$C$2:$C$51,MATCH(C56,Products!$A$2:$A$51,0))</f>
        <v>Fashion</v>
      </c>
      <c r="J56" s="1" t="str">
        <f aca="false">INDEX(Orders!$E$2:$E$8001,MATCH(B56,Orders!$A$2:$A$8001,0))</f>
        <v>Delivered</v>
      </c>
      <c r="K56" s="1" t="str">
        <f aca="false">LEFT(INDEX(Orders!$C$2:$C$8001,MATCH(B56,Orders!$A$2:$A$8001,0)),7)</f>
        <v>2025-12</v>
      </c>
    </row>
    <row r="57" customFormat="false" ht="15" hidden="false" customHeight="true" outlineLevel="0" collapsed="false">
      <c r="A57" s="1" t="s">
        <v>10527</v>
      </c>
      <c r="B57" s="1" t="s">
        <v>2070</v>
      </c>
      <c r="C57" s="1" t="s">
        <v>1977</v>
      </c>
      <c r="D57" s="1" t="n">
        <v>1</v>
      </c>
      <c r="E57" s="16" t="n">
        <v>2386.05</v>
      </c>
      <c r="F57" s="17" t="n">
        <v>0.15</v>
      </c>
      <c r="G57" s="16" t="n">
        <v>2028.14</v>
      </c>
      <c r="I57" s="1" t="str">
        <f aca="false">INDEX(Products!$C$2:$C$51,MATCH(C57,Products!$A$2:$A$51,0))</f>
        <v>Beauty &amp; Personal Care</v>
      </c>
      <c r="J57" s="1" t="str">
        <f aca="false">INDEX(Orders!$E$2:$E$8001,MATCH(B57,Orders!$A$2:$A$8001,0))</f>
        <v>Delivered</v>
      </c>
      <c r="K57" s="1" t="str">
        <f aca="false">LEFT(INDEX(Orders!$C$2:$C$8001,MATCH(B57,Orders!$A$2:$A$8001,0)),7)</f>
        <v>2025-12</v>
      </c>
    </row>
    <row r="58" customFormat="false" ht="15" hidden="false" customHeight="true" outlineLevel="0" collapsed="false">
      <c r="A58" s="1" t="s">
        <v>10528</v>
      </c>
      <c r="B58" s="1" t="s">
        <v>2072</v>
      </c>
      <c r="C58" s="1" t="s">
        <v>2006</v>
      </c>
      <c r="D58" s="1" t="n">
        <v>1</v>
      </c>
      <c r="E58" s="16" t="n">
        <v>482.17</v>
      </c>
      <c r="F58" s="17" t="n">
        <v>0.05</v>
      </c>
      <c r="G58" s="16" t="n">
        <v>458.06</v>
      </c>
      <c r="I58" s="1" t="str">
        <f aca="false">INDEX(Products!$C$2:$C$51,MATCH(C58,Products!$A$2:$A$51,0))</f>
        <v>Books &amp; Stationery</v>
      </c>
      <c r="J58" s="1" t="str">
        <f aca="false">INDEX(Orders!$E$2:$E$8001,MATCH(B58,Orders!$A$2:$A$8001,0))</f>
        <v>Delivered</v>
      </c>
      <c r="K58" s="1" t="str">
        <f aca="false">LEFT(INDEX(Orders!$C$2:$C$8001,MATCH(B58,Orders!$A$2:$A$8001,0)),7)</f>
        <v>2025-08</v>
      </c>
    </row>
    <row r="59" customFormat="false" ht="15" hidden="false" customHeight="true" outlineLevel="0" collapsed="false">
      <c r="A59" s="1" t="s">
        <v>10529</v>
      </c>
      <c r="B59" s="1" t="s">
        <v>2072</v>
      </c>
      <c r="C59" s="1" t="s">
        <v>2007</v>
      </c>
      <c r="D59" s="1" t="n">
        <v>1</v>
      </c>
      <c r="E59" s="16" t="n">
        <v>750.27</v>
      </c>
      <c r="F59" s="17" t="n">
        <v>0.2</v>
      </c>
      <c r="G59" s="16" t="n">
        <v>600.22</v>
      </c>
      <c r="I59" s="1" t="str">
        <f aca="false">INDEX(Products!$C$2:$C$51,MATCH(C59,Products!$A$2:$A$51,0))</f>
        <v>Books &amp; Stationery</v>
      </c>
      <c r="J59" s="1" t="str">
        <f aca="false">INDEX(Orders!$E$2:$E$8001,MATCH(B59,Orders!$A$2:$A$8001,0))</f>
        <v>Delivered</v>
      </c>
      <c r="K59" s="1" t="str">
        <f aca="false">LEFT(INDEX(Orders!$C$2:$C$8001,MATCH(B59,Orders!$A$2:$A$8001,0)),7)</f>
        <v>2025-08</v>
      </c>
    </row>
    <row r="60" customFormat="false" ht="15" hidden="false" customHeight="true" outlineLevel="0" collapsed="false">
      <c r="A60" s="1" t="s">
        <v>10530</v>
      </c>
      <c r="B60" s="1" t="s">
        <v>2074</v>
      </c>
      <c r="C60" s="1" t="s">
        <v>1979</v>
      </c>
      <c r="D60" s="1" t="n">
        <v>1</v>
      </c>
      <c r="E60" s="16" t="n">
        <v>623</v>
      </c>
      <c r="F60" s="17" t="n">
        <v>0</v>
      </c>
      <c r="G60" s="16" t="n">
        <v>623</v>
      </c>
      <c r="I60" s="1" t="str">
        <f aca="false">INDEX(Products!$C$2:$C$51,MATCH(C60,Products!$A$2:$A$51,0))</f>
        <v>Beauty &amp; Personal Care</v>
      </c>
      <c r="J60" s="1" t="str">
        <f aca="false">INDEX(Orders!$E$2:$E$8001,MATCH(B60,Orders!$A$2:$A$8001,0))</f>
        <v>Delivered</v>
      </c>
      <c r="K60" s="1" t="str">
        <f aca="false">LEFT(INDEX(Orders!$C$2:$C$8001,MATCH(B60,Orders!$A$2:$A$8001,0)),7)</f>
        <v>2024-11</v>
      </c>
    </row>
    <row r="61" customFormat="false" ht="15" hidden="false" customHeight="true" outlineLevel="0" collapsed="false">
      <c r="A61" s="1" t="s">
        <v>10531</v>
      </c>
      <c r="B61" s="1" t="s">
        <v>2074</v>
      </c>
      <c r="C61" s="1" t="s">
        <v>2006</v>
      </c>
      <c r="D61" s="1" t="n">
        <v>2</v>
      </c>
      <c r="E61" s="16" t="n">
        <v>482.17</v>
      </c>
      <c r="F61" s="17" t="n">
        <v>0.05</v>
      </c>
      <c r="G61" s="16" t="n">
        <v>916.12</v>
      </c>
      <c r="I61" s="1" t="str">
        <f aca="false">INDEX(Products!$C$2:$C$51,MATCH(C61,Products!$A$2:$A$51,0))</f>
        <v>Books &amp; Stationery</v>
      </c>
      <c r="J61" s="1" t="str">
        <f aca="false">INDEX(Orders!$E$2:$E$8001,MATCH(B61,Orders!$A$2:$A$8001,0))</f>
        <v>Delivered</v>
      </c>
      <c r="K61" s="1" t="str">
        <f aca="false">LEFT(INDEX(Orders!$C$2:$C$8001,MATCH(B61,Orders!$A$2:$A$8001,0)),7)</f>
        <v>2024-11</v>
      </c>
    </row>
    <row r="62" customFormat="false" ht="15" hidden="false" customHeight="true" outlineLevel="0" collapsed="false">
      <c r="A62" s="1" t="s">
        <v>10532</v>
      </c>
      <c r="B62" s="1" t="s">
        <v>2074</v>
      </c>
      <c r="C62" s="1" t="s">
        <v>1976</v>
      </c>
      <c r="D62" s="1" t="n">
        <v>1</v>
      </c>
      <c r="E62" s="16" t="n">
        <v>1603.35</v>
      </c>
      <c r="F62" s="17" t="n">
        <v>0.2</v>
      </c>
      <c r="G62" s="16" t="n">
        <v>1282.68</v>
      </c>
      <c r="I62" s="1" t="str">
        <f aca="false">INDEX(Products!$C$2:$C$51,MATCH(C62,Products!$A$2:$A$51,0))</f>
        <v>Beauty &amp; Personal Care</v>
      </c>
      <c r="J62" s="1" t="str">
        <f aca="false">INDEX(Orders!$E$2:$E$8001,MATCH(B62,Orders!$A$2:$A$8001,0))</f>
        <v>Delivered</v>
      </c>
      <c r="K62" s="1" t="str">
        <f aca="false">LEFT(INDEX(Orders!$C$2:$C$8001,MATCH(B62,Orders!$A$2:$A$8001,0)),7)</f>
        <v>2024-11</v>
      </c>
    </row>
    <row r="63" customFormat="false" ht="15" hidden="false" customHeight="true" outlineLevel="0" collapsed="false">
      <c r="A63" s="1" t="s">
        <v>10533</v>
      </c>
      <c r="B63" s="1" t="s">
        <v>2074</v>
      </c>
      <c r="C63" s="1" t="s">
        <v>1990</v>
      </c>
      <c r="D63" s="1" t="n">
        <v>2</v>
      </c>
      <c r="E63" s="16" t="n">
        <v>5311.32</v>
      </c>
      <c r="F63" s="17" t="n">
        <v>0.1</v>
      </c>
      <c r="G63" s="16" t="n">
        <v>9560.38</v>
      </c>
      <c r="I63" s="1" t="str">
        <f aca="false">INDEX(Products!$C$2:$C$51,MATCH(C63,Products!$A$2:$A$51,0))</f>
        <v>Sports &amp; Fitness</v>
      </c>
      <c r="J63" s="1" t="str">
        <f aca="false">INDEX(Orders!$E$2:$E$8001,MATCH(B63,Orders!$A$2:$A$8001,0))</f>
        <v>Delivered</v>
      </c>
      <c r="K63" s="1" t="str">
        <f aca="false">LEFT(INDEX(Orders!$C$2:$C$8001,MATCH(B63,Orders!$A$2:$A$8001,0)),7)</f>
        <v>2024-11</v>
      </c>
    </row>
    <row r="64" customFormat="false" ht="15" hidden="false" customHeight="true" outlineLevel="0" collapsed="false">
      <c r="A64" s="1" t="s">
        <v>10534</v>
      </c>
      <c r="B64" s="1" t="s">
        <v>2075</v>
      </c>
      <c r="C64" s="1" t="s">
        <v>1941</v>
      </c>
      <c r="D64" s="1" t="n">
        <v>1</v>
      </c>
      <c r="E64" s="16" t="n">
        <v>2757.65</v>
      </c>
      <c r="F64" s="17" t="n">
        <v>0</v>
      </c>
      <c r="G64" s="16" t="n">
        <v>2757.65</v>
      </c>
      <c r="I64" s="1" t="str">
        <f aca="false">INDEX(Products!$C$2:$C$51,MATCH(C64,Products!$A$2:$A$51,0))</f>
        <v>Fashion</v>
      </c>
      <c r="J64" s="1" t="str">
        <f aca="false">INDEX(Orders!$E$2:$E$8001,MATCH(B64,Orders!$A$2:$A$8001,0))</f>
        <v>Delivered</v>
      </c>
      <c r="K64" s="1" t="str">
        <f aca="false">LEFT(INDEX(Orders!$C$2:$C$8001,MATCH(B64,Orders!$A$2:$A$8001,0)),7)</f>
        <v>2025-08</v>
      </c>
    </row>
    <row r="65" customFormat="false" ht="15" hidden="false" customHeight="true" outlineLevel="0" collapsed="false">
      <c r="A65" s="1" t="s">
        <v>10535</v>
      </c>
      <c r="B65" s="1" t="s">
        <v>2077</v>
      </c>
      <c r="C65" s="1" t="s">
        <v>1979</v>
      </c>
      <c r="D65" s="1" t="n">
        <v>1</v>
      </c>
      <c r="E65" s="16" t="n">
        <v>623</v>
      </c>
      <c r="F65" s="17" t="n">
        <v>0.1</v>
      </c>
      <c r="G65" s="16" t="n">
        <v>560.7</v>
      </c>
      <c r="I65" s="1" t="str">
        <f aca="false">INDEX(Products!$C$2:$C$51,MATCH(C65,Products!$A$2:$A$51,0))</f>
        <v>Beauty &amp; Personal Care</v>
      </c>
      <c r="J65" s="1" t="str">
        <f aca="false">INDEX(Orders!$E$2:$E$8001,MATCH(B65,Orders!$A$2:$A$8001,0))</f>
        <v>Delivered</v>
      </c>
      <c r="K65" s="1" t="str">
        <f aca="false">LEFT(INDEX(Orders!$C$2:$C$8001,MATCH(B65,Orders!$A$2:$A$8001,0)),7)</f>
        <v>2024-10</v>
      </c>
    </row>
    <row r="66" customFormat="false" ht="15" hidden="false" customHeight="true" outlineLevel="0" collapsed="false">
      <c r="A66" s="1" t="s">
        <v>10536</v>
      </c>
      <c r="B66" s="1" t="s">
        <v>2077</v>
      </c>
      <c r="C66" s="1" t="s">
        <v>1943</v>
      </c>
      <c r="D66" s="1" t="n">
        <v>1</v>
      </c>
      <c r="E66" s="16" t="n">
        <v>1250.54</v>
      </c>
      <c r="F66" s="17" t="n">
        <v>0.05</v>
      </c>
      <c r="G66" s="16" t="n">
        <v>1188.01</v>
      </c>
      <c r="I66" s="1" t="str">
        <f aca="false">INDEX(Products!$C$2:$C$51,MATCH(C66,Products!$A$2:$A$51,0))</f>
        <v>Fashion</v>
      </c>
      <c r="J66" s="1" t="str">
        <f aca="false">INDEX(Orders!$E$2:$E$8001,MATCH(B66,Orders!$A$2:$A$8001,0))</f>
        <v>Delivered</v>
      </c>
      <c r="K66" s="1" t="str">
        <f aca="false">LEFT(INDEX(Orders!$C$2:$C$8001,MATCH(B66,Orders!$A$2:$A$8001,0)),7)</f>
        <v>2024-10</v>
      </c>
    </row>
    <row r="67" customFormat="false" ht="15" hidden="false" customHeight="true" outlineLevel="0" collapsed="false">
      <c r="A67" s="1" t="s">
        <v>10537</v>
      </c>
      <c r="B67" s="1" t="s">
        <v>2077</v>
      </c>
      <c r="C67" s="1" t="s">
        <v>1961</v>
      </c>
      <c r="D67" s="1" t="n">
        <v>2</v>
      </c>
      <c r="E67" s="16" t="n">
        <v>3493.68</v>
      </c>
      <c r="F67" s="17" t="n">
        <v>0</v>
      </c>
      <c r="G67" s="16" t="n">
        <v>6987.36</v>
      </c>
      <c r="I67" s="1" t="str">
        <f aca="false">INDEX(Products!$C$2:$C$51,MATCH(C67,Products!$A$2:$A$51,0))</f>
        <v>Home &amp; Kitchen</v>
      </c>
      <c r="J67" s="1" t="str">
        <f aca="false">INDEX(Orders!$E$2:$E$8001,MATCH(B67,Orders!$A$2:$A$8001,0))</f>
        <v>Delivered</v>
      </c>
      <c r="K67" s="1" t="str">
        <f aca="false">LEFT(INDEX(Orders!$C$2:$C$8001,MATCH(B67,Orders!$A$2:$A$8001,0)),7)</f>
        <v>2024-10</v>
      </c>
    </row>
    <row r="68" customFormat="false" ht="15" hidden="false" customHeight="true" outlineLevel="0" collapsed="false">
      <c r="A68" s="1" t="s">
        <v>10538</v>
      </c>
      <c r="B68" s="1" t="s">
        <v>2077</v>
      </c>
      <c r="C68" s="1" t="s">
        <v>1971</v>
      </c>
      <c r="D68" s="1" t="n">
        <v>1</v>
      </c>
      <c r="E68" s="16" t="n">
        <v>2073.63</v>
      </c>
      <c r="F68" s="17" t="n">
        <v>0.15</v>
      </c>
      <c r="G68" s="16" t="n">
        <v>1762.59</v>
      </c>
      <c r="I68" s="1" t="str">
        <f aca="false">INDEX(Products!$C$2:$C$51,MATCH(C68,Products!$A$2:$A$51,0))</f>
        <v>Home &amp; Kitchen</v>
      </c>
      <c r="J68" s="1" t="str">
        <f aca="false">INDEX(Orders!$E$2:$E$8001,MATCH(B68,Orders!$A$2:$A$8001,0))</f>
        <v>Delivered</v>
      </c>
      <c r="K68" s="1" t="str">
        <f aca="false">LEFT(INDEX(Orders!$C$2:$C$8001,MATCH(B68,Orders!$A$2:$A$8001,0)),7)</f>
        <v>2024-10</v>
      </c>
    </row>
    <row r="69" customFormat="false" ht="15" hidden="false" customHeight="true" outlineLevel="0" collapsed="false">
      <c r="A69" s="1" t="s">
        <v>10539</v>
      </c>
      <c r="B69" s="1" t="s">
        <v>2078</v>
      </c>
      <c r="C69" s="1" t="s">
        <v>2007</v>
      </c>
      <c r="D69" s="1" t="n">
        <v>1</v>
      </c>
      <c r="E69" s="16" t="n">
        <v>750.27</v>
      </c>
      <c r="F69" s="17" t="n">
        <v>0.1</v>
      </c>
      <c r="G69" s="16" t="n">
        <v>675.24</v>
      </c>
      <c r="I69" s="1" t="str">
        <f aca="false">INDEX(Products!$C$2:$C$51,MATCH(C69,Products!$A$2:$A$51,0))</f>
        <v>Books &amp; Stationery</v>
      </c>
      <c r="J69" s="1" t="str">
        <f aca="false">INDEX(Orders!$E$2:$E$8001,MATCH(B69,Orders!$A$2:$A$8001,0))</f>
        <v>Delivered</v>
      </c>
      <c r="K69" s="1" t="str">
        <f aca="false">LEFT(INDEX(Orders!$C$2:$C$8001,MATCH(B69,Orders!$A$2:$A$8001,0)),7)</f>
        <v>2025-12</v>
      </c>
    </row>
    <row r="70" customFormat="false" ht="15" hidden="false" customHeight="true" outlineLevel="0" collapsed="false">
      <c r="A70" s="1" t="s">
        <v>10540</v>
      </c>
      <c r="B70" s="1" t="s">
        <v>2080</v>
      </c>
      <c r="C70" s="1" t="s">
        <v>2006</v>
      </c>
      <c r="D70" s="1" t="n">
        <v>1</v>
      </c>
      <c r="E70" s="16" t="n">
        <v>482.17</v>
      </c>
      <c r="F70" s="17" t="n">
        <v>0.2</v>
      </c>
      <c r="G70" s="16" t="n">
        <v>385.74</v>
      </c>
      <c r="I70" s="1" t="str">
        <f aca="false">INDEX(Products!$C$2:$C$51,MATCH(C70,Products!$A$2:$A$51,0))</f>
        <v>Books &amp; Stationery</v>
      </c>
      <c r="J70" s="1" t="str">
        <f aca="false">INDEX(Orders!$E$2:$E$8001,MATCH(B70,Orders!$A$2:$A$8001,0))</f>
        <v>Delivered</v>
      </c>
      <c r="K70" s="1" t="str">
        <f aca="false">LEFT(INDEX(Orders!$C$2:$C$8001,MATCH(B70,Orders!$A$2:$A$8001,0)),7)</f>
        <v>2025-09</v>
      </c>
    </row>
    <row r="71" customFormat="false" ht="15" hidden="false" customHeight="true" outlineLevel="0" collapsed="false">
      <c r="A71" s="1" t="s">
        <v>10541</v>
      </c>
      <c r="B71" s="1" t="s">
        <v>2080</v>
      </c>
      <c r="C71" s="1" t="s">
        <v>1941</v>
      </c>
      <c r="D71" s="1" t="n">
        <v>1</v>
      </c>
      <c r="E71" s="16" t="n">
        <v>2757.65</v>
      </c>
      <c r="F71" s="17" t="n">
        <v>0.05</v>
      </c>
      <c r="G71" s="16" t="n">
        <v>2619.77</v>
      </c>
      <c r="I71" s="1" t="str">
        <f aca="false">INDEX(Products!$C$2:$C$51,MATCH(C71,Products!$A$2:$A$51,0))</f>
        <v>Fashion</v>
      </c>
      <c r="J71" s="1" t="str">
        <f aca="false">INDEX(Orders!$E$2:$E$8001,MATCH(B71,Orders!$A$2:$A$8001,0))</f>
        <v>Delivered</v>
      </c>
      <c r="K71" s="1" t="str">
        <f aca="false">LEFT(INDEX(Orders!$C$2:$C$8001,MATCH(B71,Orders!$A$2:$A$8001,0)),7)</f>
        <v>2025-09</v>
      </c>
    </row>
    <row r="72" customFormat="false" ht="15" hidden="false" customHeight="true" outlineLevel="0" collapsed="false">
      <c r="A72" s="1" t="s">
        <v>10542</v>
      </c>
      <c r="B72" s="1" t="s">
        <v>2080</v>
      </c>
      <c r="C72" s="1" t="s">
        <v>1930</v>
      </c>
      <c r="D72" s="1" t="n">
        <v>1</v>
      </c>
      <c r="E72" s="16" t="n">
        <v>2398.35</v>
      </c>
      <c r="F72" s="17" t="n">
        <v>0</v>
      </c>
      <c r="G72" s="16" t="n">
        <v>2398.35</v>
      </c>
      <c r="I72" s="1" t="str">
        <f aca="false">INDEX(Products!$C$2:$C$51,MATCH(C72,Products!$A$2:$A$51,0))</f>
        <v>Electronics</v>
      </c>
      <c r="J72" s="1" t="str">
        <f aca="false">INDEX(Orders!$E$2:$E$8001,MATCH(B72,Orders!$A$2:$A$8001,0))</f>
        <v>Delivered</v>
      </c>
      <c r="K72" s="1" t="str">
        <f aca="false">LEFT(INDEX(Orders!$C$2:$C$8001,MATCH(B72,Orders!$A$2:$A$8001,0)),7)</f>
        <v>2025-09</v>
      </c>
    </row>
    <row r="73" customFormat="false" ht="15" hidden="false" customHeight="true" outlineLevel="0" collapsed="false">
      <c r="A73" s="1" t="s">
        <v>10543</v>
      </c>
      <c r="B73" s="1" t="s">
        <v>2080</v>
      </c>
      <c r="C73" s="1" t="s">
        <v>1953</v>
      </c>
      <c r="D73" s="1" t="n">
        <v>3</v>
      </c>
      <c r="E73" s="16" t="n">
        <v>4914.12</v>
      </c>
      <c r="F73" s="17" t="n">
        <v>0</v>
      </c>
      <c r="G73" s="16" t="n">
        <v>14742.36</v>
      </c>
      <c r="I73" s="1" t="str">
        <f aca="false">INDEX(Products!$C$2:$C$51,MATCH(C73,Products!$A$2:$A$51,0))</f>
        <v>Fashion</v>
      </c>
      <c r="J73" s="1" t="str">
        <f aca="false">INDEX(Orders!$E$2:$E$8001,MATCH(B73,Orders!$A$2:$A$8001,0))</f>
        <v>Delivered</v>
      </c>
      <c r="K73" s="1" t="str">
        <f aca="false">LEFT(INDEX(Orders!$C$2:$C$8001,MATCH(B73,Orders!$A$2:$A$8001,0)),7)</f>
        <v>2025-09</v>
      </c>
    </row>
    <row r="74" customFormat="false" ht="15" hidden="false" customHeight="true" outlineLevel="0" collapsed="false">
      <c r="A74" s="1" t="s">
        <v>10544</v>
      </c>
      <c r="B74" s="1" t="s">
        <v>2081</v>
      </c>
      <c r="C74" s="1" t="s">
        <v>2006</v>
      </c>
      <c r="D74" s="1" t="n">
        <v>3</v>
      </c>
      <c r="E74" s="16" t="n">
        <v>482.17</v>
      </c>
      <c r="F74" s="17" t="n">
        <v>0</v>
      </c>
      <c r="G74" s="16" t="n">
        <v>1446.51</v>
      </c>
      <c r="I74" s="1" t="str">
        <f aca="false">INDEX(Products!$C$2:$C$51,MATCH(C74,Products!$A$2:$A$51,0))</f>
        <v>Books &amp; Stationery</v>
      </c>
      <c r="J74" s="1" t="str">
        <f aca="false">INDEX(Orders!$E$2:$E$8001,MATCH(B74,Orders!$A$2:$A$8001,0))</f>
        <v>Returned</v>
      </c>
      <c r="K74" s="1" t="str">
        <f aca="false">LEFT(INDEX(Orders!$C$2:$C$8001,MATCH(B74,Orders!$A$2:$A$8001,0)),7)</f>
        <v>2025-05</v>
      </c>
    </row>
    <row r="75" customFormat="false" ht="15" hidden="false" customHeight="true" outlineLevel="0" collapsed="false">
      <c r="A75" s="1" t="s">
        <v>10545</v>
      </c>
      <c r="B75" s="1" t="s">
        <v>2082</v>
      </c>
      <c r="C75" s="1" t="s">
        <v>1937</v>
      </c>
      <c r="D75" s="1" t="n">
        <v>1</v>
      </c>
      <c r="E75" s="16" t="n">
        <v>1364.75</v>
      </c>
      <c r="F75" s="17" t="n">
        <v>0.05</v>
      </c>
      <c r="G75" s="16" t="n">
        <v>1296.51</v>
      </c>
      <c r="I75" s="1" t="str">
        <f aca="false">INDEX(Products!$C$2:$C$51,MATCH(C75,Products!$A$2:$A$51,0))</f>
        <v>Fashion</v>
      </c>
      <c r="J75" s="1" t="str">
        <f aca="false">INDEX(Orders!$E$2:$E$8001,MATCH(B75,Orders!$A$2:$A$8001,0))</f>
        <v>Refunded</v>
      </c>
      <c r="K75" s="1" t="str">
        <f aca="false">LEFT(INDEX(Orders!$C$2:$C$8001,MATCH(B75,Orders!$A$2:$A$8001,0)),7)</f>
        <v>2024-12</v>
      </c>
    </row>
    <row r="76" customFormat="false" ht="15" hidden="false" customHeight="true" outlineLevel="0" collapsed="false">
      <c r="A76" s="1" t="s">
        <v>10546</v>
      </c>
      <c r="B76" s="1" t="s">
        <v>2082</v>
      </c>
      <c r="C76" s="1" t="s">
        <v>1976</v>
      </c>
      <c r="D76" s="1" t="n">
        <v>1</v>
      </c>
      <c r="E76" s="16" t="n">
        <v>1603.35</v>
      </c>
      <c r="F76" s="17" t="n">
        <v>0</v>
      </c>
      <c r="G76" s="16" t="n">
        <v>1603.35</v>
      </c>
      <c r="I76" s="1" t="str">
        <f aca="false">INDEX(Products!$C$2:$C$51,MATCH(C76,Products!$A$2:$A$51,0))</f>
        <v>Beauty &amp; Personal Care</v>
      </c>
      <c r="J76" s="1" t="str">
        <f aca="false">INDEX(Orders!$E$2:$E$8001,MATCH(B76,Orders!$A$2:$A$8001,0))</f>
        <v>Refunded</v>
      </c>
      <c r="K76" s="1" t="str">
        <f aca="false">LEFT(INDEX(Orders!$C$2:$C$8001,MATCH(B76,Orders!$A$2:$A$8001,0)),7)</f>
        <v>2024-12</v>
      </c>
    </row>
    <row r="77" customFormat="false" ht="15" hidden="false" customHeight="true" outlineLevel="0" collapsed="false">
      <c r="A77" s="1" t="s">
        <v>10547</v>
      </c>
      <c r="B77" s="1" t="s">
        <v>2082</v>
      </c>
      <c r="C77" s="1" t="s">
        <v>1961</v>
      </c>
      <c r="D77" s="1" t="n">
        <v>1</v>
      </c>
      <c r="E77" s="16" t="n">
        <v>3493.68</v>
      </c>
      <c r="F77" s="17" t="n">
        <v>0</v>
      </c>
      <c r="G77" s="16" t="n">
        <v>3493.68</v>
      </c>
      <c r="I77" s="1" t="str">
        <f aca="false">INDEX(Products!$C$2:$C$51,MATCH(C77,Products!$A$2:$A$51,0))</f>
        <v>Home &amp; Kitchen</v>
      </c>
      <c r="J77" s="1" t="str">
        <f aca="false">INDEX(Orders!$E$2:$E$8001,MATCH(B77,Orders!$A$2:$A$8001,0))</f>
        <v>Refunded</v>
      </c>
      <c r="K77" s="1" t="str">
        <f aca="false">LEFT(INDEX(Orders!$C$2:$C$8001,MATCH(B77,Orders!$A$2:$A$8001,0)),7)</f>
        <v>2024-12</v>
      </c>
    </row>
    <row r="78" customFormat="false" ht="15" hidden="false" customHeight="true" outlineLevel="0" collapsed="false">
      <c r="A78" s="1" t="s">
        <v>10548</v>
      </c>
      <c r="B78" s="1" t="s">
        <v>2085</v>
      </c>
      <c r="C78" s="1" t="s">
        <v>1979</v>
      </c>
      <c r="D78" s="1" t="n">
        <v>1</v>
      </c>
      <c r="E78" s="16" t="n">
        <v>623</v>
      </c>
      <c r="F78" s="17" t="n">
        <v>0.1</v>
      </c>
      <c r="G78" s="16" t="n">
        <v>560.7</v>
      </c>
      <c r="I78" s="1" t="str">
        <f aca="false">INDEX(Products!$C$2:$C$51,MATCH(C78,Products!$A$2:$A$51,0))</f>
        <v>Beauty &amp; Personal Care</v>
      </c>
      <c r="J78" s="1" t="str">
        <f aca="false">INDEX(Orders!$E$2:$E$8001,MATCH(B78,Orders!$A$2:$A$8001,0))</f>
        <v>Delivered</v>
      </c>
      <c r="K78" s="1" t="str">
        <f aca="false">LEFT(INDEX(Orders!$C$2:$C$8001,MATCH(B78,Orders!$A$2:$A$8001,0)),7)</f>
        <v>2025-06</v>
      </c>
    </row>
    <row r="79" customFormat="false" ht="15" hidden="false" customHeight="true" outlineLevel="0" collapsed="false">
      <c r="A79" s="1" t="s">
        <v>10549</v>
      </c>
      <c r="B79" s="1" t="s">
        <v>2085</v>
      </c>
      <c r="C79" s="1" t="s">
        <v>2007</v>
      </c>
      <c r="D79" s="1" t="n">
        <v>1</v>
      </c>
      <c r="E79" s="16" t="n">
        <v>750.27</v>
      </c>
      <c r="F79" s="17" t="n">
        <v>0</v>
      </c>
      <c r="G79" s="16" t="n">
        <v>750.27</v>
      </c>
      <c r="I79" s="1" t="str">
        <f aca="false">INDEX(Products!$C$2:$C$51,MATCH(C79,Products!$A$2:$A$51,0))</f>
        <v>Books &amp; Stationery</v>
      </c>
      <c r="J79" s="1" t="str">
        <f aca="false">INDEX(Orders!$E$2:$E$8001,MATCH(B79,Orders!$A$2:$A$8001,0))</f>
        <v>Delivered</v>
      </c>
      <c r="K79" s="1" t="str">
        <f aca="false">LEFT(INDEX(Orders!$C$2:$C$8001,MATCH(B79,Orders!$A$2:$A$8001,0)),7)</f>
        <v>2025-06</v>
      </c>
    </row>
    <row r="80" customFormat="false" ht="15" hidden="false" customHeight="true" outlineLevel="0" collapsed="false">
      <c r="A80" s="1" t="s">
        <v>10550</v>
      </c>
      <c r="B80" s="1" t="s">
        <v>2085</v>
      </c>
      <c r="C80" s="1" t="s">
        <v>1969</v>
      </c>
      <c r="D80" s="1" t="n">
        <v>1</v>
      </c>
      <c r="E80" s="16" t="n">
        <v>9171.98</v>
      </c>
      <c r="F80" s="17" t="n">
        <v>0</v>
      </c>
      <c r="G80" s="16" t="n">
        <v>9171.98</v>
      </c>
      <c r="I80" s="1" t="str">
        <f aca="false">INDEX(Products!$C$2:$C$51,MATCH(C80,Products!$A$2:$A$51,0))</f>
        <v>Home &amp; Kitchen</v>
      </c>
      <c r="J80" s="1" t="str">
        <f aca="false">INDEX(Orders!$E$2:$E$8001,MATCH(B80,Orders!$A$2:$A$8001,0))</f>
        <v>Delivered</v>
      </c>
      <c r="K80" s="1" t="str">
        <f aca="false">LEFT(INDEX(Orders!$C$2:$C$8001,MATCH(B80,Orders!$A$2:$A$8001,0)),7)</f>
        <v>2025-06</v>
      </c>
    </row>
    <row r="81" customFormat="false" ht="15" hidden="false" customHeight="true" outlineLevel="0" collapsed="false">
      <c r="A81" s="1" t="s">
        <v>10551</v>
      </c>
      <c r="B81" s="1" t="s">
        <v>2085</v>
      </c>
      <c r="C81" s="1" t="s">
        <v>1945</v>
      </c>
      <c r="D81" s="1" t="n">
        <v>1</v>
      </c>
      <c r="E81" s="16" t="n">
        <v>2390.13</v>
      </c>
      <c r="F81" s="17" t="n">
        <v>0</v>
      </c>
      <c r="G81" s="16" t="n">
        <v>2390.13</v>
      </c>
      <c r="I81" s="1" t="str">
        <f aca="false">INDEX(Products!$C$2:$C$51,MATCH(C81,Products!$A$2:$A$51,0))</f>
        <v>Fashion</v>
      </c>
      <c r="J81" s="1" t="str">
        <f aca="false">INDEX(Orders!$E$2:$E$8001,MATCH(B81,Orders!$A$2:$A$8001,0))</f>
        <v>Delivered</v>
      </c>
      <c r="K81" s="1" t="str">
        <f aca="false">LEFT(INDEX(Orders!$C$2:$C$8001,MATCH(B81,Orders!$A$2:$A$8001,0)),7)</f>
        <v>2025-06</v>
      </c>
    </row>
    <row r="82" customFormat="false" ht="15" hidden="false" customHeight="true" outlineLevel="0" collapsed="false">
      <c r="A82" s="1" t="s">
        <v>10552</v>
      </c>
      <c r="B82" s="1" t="s">
        <v>2085</v>
      </c>
      <c r="C82" s="1" t="s">
        <v>1976</v>
      </c>
      <c r="D82" s="1" t="n">
        <v>1</v>
      </c>
      <c r="E82" s="16" t="n">
        <v>1603.35</v>
      </c>
      <c r="F82" s="17" t="n">
        <v>0.05</v>
      </c>
      <c r="G82" s="16" t="n">
        <v>1523.18</v>
      </c>
      <c r="I82" s="1" t="str">
        <f aca="false">INDEX(Products!$C$2:$C$51,MATCH(C82,Products!$A$2:$A$51,0))</f>
        <v>Beauty &amp; Personal Care</v>
      </c>
      <c r="J82" s="1" t="str">
        <f aca="false">INDEX(Orders!$E$2:$E$8001,MATCH(B82,Orders!$A$2:$A$8001,0))</f>
        <v>Delivered</v>
      </c>
      <c r="K82" s="1" t="str">
        <f aca="false">LEFT(INDEX(Orders!$C$2:$C$8001,MATCH(B82,Orders!$A$2:$A$8001,0)),7)</f>
        <v>2025-06</v>
      </c>
    </row>
    <row r="83" customFormat="false" ht="15" hidden="false" customHeight="true" outlineLevel="0" collapsed="false">
      <c r="A83" s="1" t="s">
        <v>10553</v>
      </c>
      <c r="B83" s="1" t="s">
        <v>2087</v>
      </c>
      <c r="C83" s="1" t="s">
        <v>2006</v>
      </c>
      <c r="D83" s="1" t="n">
        <v>1</v>
      </c>
      <c r="E83" s="16" t="n">
        <v>482.17</v>
      </c>
      <c r="F83" s="17" t="n">
        <v>0</v>
      </c>
      <c r="G83" s="16" t="n">
        <v>482.17</v>
      </c>
      <c r="I83" s="1" t="str">
        <f aca="false">INDEX(Products!$C$2:$C$51,MATCH(C83,Products!$A$2:$A$51,0))</f>
        <v>Books &amp; Stationery</v>
      </c>
      <c r="J83" s="1" t="str">
        <f aca="false">INDEX(Orders!$E$2:$E$8001,MATCH(B83,Orders!$A$2:$A$8001,0))</f>
        <v>Returned</v>
      </c>
      <c r="K83" s="1" t="str">
        <f aca="false">LEFT(INDEX(Orders!$C$2:$C$8001,MATCH(B83,Orders!$A$2:$A$8001,0)),7)</f>
        <v>2025-05</v>
      </c>
    </row>
    <row r="84" customFormat="false" ht="15" hidden="false" customHeight="true" outlineLevel="0" collapsed="false">
      <c r="A84" s="1" t="s">
        <v>10554</v>
      </c>
      <c r="B84" s="1" t="s">
        <v>2088</v>
      </c>
      <c r="C84" s="1" t="s">
        <v>1997</v>
      </c>
      <c r="D84" s="1" t="n">
        <v>3</v>
      </c>
      <c r="E84" s="16" t="n">
        <v>311.15</v>
      </c>
      <c r="F84" s="17" t="n">
        <v>0.05</v>
      </c>
      <c r="G84" s="16" t="n">
        <v>886.78</v>
      </c>
      <c r="I84" s="1" t="str">
        <f aca="false">INDEX(Products!$C$2:$C$51,MATCH(C84,Products!$A$2:$A$51,0))</f>
        <v>Sports &amp; Fitness</v>
      </c>
      <c r="J84" s="1" t="str">
        <f aca="false">INDEX(Orders!$E$2:$E$8001,MATCH(B84,Orders!$A$2:$A$8001,0))</f>
        <v>Delivered</v>
      </c>
      <c r="K84" s="1" t="str">
        <f aca="false">LEFT(INDEX(Orders!$C$2:$C$8001,MATCH(B84,Orders!$A$2:$A$8001,0)),7)</f>
        <v>2024-03</v>
      </c>
    </row>
    <row r="85" customFormat="false" ht="15" hidden="false" customHeight="true" outlineLevel="0" collapsed="false">
      <c r="A85" s="1" t="s">
        <v>10555</v>
      </c>
      <c r="B85" s="1" t="s">
        <v>2090</v>
      </c>
      <c r="C85" s="1" t="s">
        <v>1941</v>
      </c>
      <c r="D85" s="1" t="n">
        <v>1</v>
      </c>
      <c r="E85" s="16" t="n">
        <v>2757.65</v>
      </c>
      <c r="F85" s="17" t="n">
        <v>0</v>
      </c>
      <c r="G85" s="16" t="n">
        <v>2757.65</v>
      </c>
      <c r="I85" s="1" t="str">
        <f aca="false">INDEX(Products!$C$2:$C$51,MATCH(C85,Products!$A$2:$A$51,0))</f>
        <v>Fashion</v>
      </c>
      <c r="J85" s="1" t="str">
        <f aca="false">INDEX(Orders!$E$2:$E$8001,MATCH(B85,Orders!$A$2:$A$8001,0))</f>
        <v>Delivered</v>
      </c>
      <c r="K85" s="1" t="str">
        <f aca="false">LEFT(INDEX(Orders!$C$2:$C$8001,MATCH(B85,Orders!$A$2:$A$8001,0)),7)</f>
        <v>2025-03</v>
      </c>
    </row>
    <row r="86" customFormat="false" ht="15" hidden="false" customHeight="true" outlineLevel="0" collapsed="false">
      <c r="A86" s="1" t="s">
        <v>10556</v>
      </c>
      <c r="B86" s="1" t="s">
        <v>2092</v>
      </c>
      <c r="C86" s="1" t="s">
        <v>2007</v>
      </c>
      <c r="D86" s="1" t="n">
        <v>1</v>
      </c>
      <c r="E86" s="16" t="n">
        <v>750.27</v>
      </c>
      <c r="F86" s="17" t="n">
        <v>0.1</v>
      </c>
      <c r="G86" s="16" t="n">
        <v>675.24</v>
      </c>
      <c r="I86" s="1" t="str">
        <f aca="false">INDEX(Products!$C$2:$C$51,MATCH(C86,Products!$A$2:$A$51,0))</f>
        <v>Books &amp; Stationery</v>
      </c>
      <c r="J86" s="1" t="str">
        <f aca="false">INDEX(Orders!$E$2:$E$8001,MATCH(B86,Orders!$A$2:$A$8001,0))</f>
        <v>Delivered</v>
      </c>
      <c r="K86" s="1" t="str">
        <f aca="false">LEFT(INDEX(Orders!$C$2:$C$8001,MATCH(B86,Orders!$A$2:$A$8001,0)),7)</f>
        <v>2025-08</v>
      </c>
    </row>
    <row r="87" customFormat="false" ht="15" hidden="false" customHeight="true" outlineLevel="0" collapsed="false">
      <c r="A87" s="1" t="s">
        <v>10557</v>
      </c>
      <c r="B87" s="1" t="s">
        <v>2092</v>
      </c>
      <c r="C87" s="1" t="s">
        <v>2006</v>
      </c>
      <c r="D87" s="1" t="n">
        <v>1</v>
      </c>
      <c r="E87" s="16" t="n">
        <v>482.17</v>
      </c>
      <c r="F87" s="17" t="n">
        <v>0</v>
      </c>
      <c r="G87" s="16" t="n">
        <v>482.17</v>
      </c>
      <c r="I87" s="1" t="str">
        <f aca="false">INDEX(Products!$C$2:$C$51,MATCH(C87,Products!$A$2:$A$51,0))</f>
        <v>Books &amp; Stationery</v>
      </c>
      <c r="J87" s="1" t="str">
        <f aca="false">INDEX(Orders!$E$2:$E$8001,MATCH(B87,Orders!$A$2:$A$8001,0))</f>
        <v>Delivered</v>
      </c>
      <c r="K87" s="1" t="str">
        <f aca="false">LEFT(INDEX(Orders!$C$2:$C$8001,MATCH(B87,Orders!$A$2:$A$8001,0)),7)</f>
        <v>2025-08</v>
      </c>
    </row>
    <row r="88" customFormat="false" ht="15" hidden="false" customHeight="true" outlineLevel="0" collapsed="false">
      <c r="A88" s="1" t="s">
        <v>10558</v>
      </c>
      <c r="B88" s="1" t="s">
        <v>2093</v>
      </c>
      <c r="C88" s="1" t="s">
        <v>1930</v>
      </c>
      <c r="D88" s="1" t="n">
        <v>1</v>
      </c>
      <c r="E88" s="16" t="n">
        <v>2398.35</v>
      </c>
      <c r="F88" s="17" t="n">
        <v>0.1</v>
      </c>
      <c r="G88" s="16" t="n">
        <v>2158.52</v>
      </c>
      <c r="I88" s="1" t="str">
        <f aca="false">INDEX(Products!$C$2:$C$51,MATCH(C88,Products!$A$2:$A$51,0))</f>
        <v>Electronics</v>
      </c>
      <c r="J88" s="1" t="str">
        <f aca="false">INDEX(Orders!$E$2:$E$8001,MATCH(B88,Orders!$A$2:$A$8001,0))</f>
        <v>Delivered</v>
      </c>
      <c r="K88" s="1" t="str">
        <f aca="false">LEFT(INDEX(Orders!$C$2:$C$8001,MATCH(B88,Orders!$A$2:$A$8001,0)),7)</f>
        <v>2025-04</v>
      </c>
    </row>
    <row r="89" customFormat="false" ht="15" hidden="false" customHeight="true" outlineLevel="0" collapsed="false">
      <c r="A89" s="1" t="s">
        <v>10559</v>
      </c>
      <c r="B89" s="1" t="s">
        <v>2093</v>
      </c>
      <c r="C89" s="1" t="s">
        <v>2006</v>
      </c>
      <c r="D89" s="1" t="n">
        <v>1</v>
      </c>
      <c r="E89" s="16" t="n">
        <v>482.17</v>
      </c>
      <c r="F89" s="17" t="n">
        <v>0</v>
      </c>
      <c r="G89" s="16" t="n">
        <v>482.17</v>
      </c>
      <c r="I89" s="1" t="str">
        <f aca="false">INDEX(Products!$C$2:$C$51,MATCH(C89,Products!$A$2:$A$51,0))</f>
        <v>Books &amp; Stationery</v>
      </c>
      <c r="J89" s="1" t="str">
        <f aca="false">INDEX(Orders!$E$2:$E$8001,MATCH(B89,Orders!$A$2:$A$8001,0))</f>
        <v>Delivered</v>
      </c>
      <c r="K89" s="1" t="str">
        <f aca="false">LEFT(INDEX(Orders!$C$2:$C$8001,MATCH(B89,Orders!$A$2:$A$8001,0)),7)</f>
        <v>2025-04</v>
      </c>
    </row>
    <row r="90" customFormat="false" ht="15" hidden="false" customHeight="true" outlineLevel="0" collapsed="false">
      <c r="A90" s="1" t="s">
        <v>10560</v>
      </c>
      <c r="B90" s="1" t="s">
        <v>2094</v>
      </c>
      <c r="C90" s="1" t="s">
        <v>1997</v>
      </c>
      <c r="D90" s="1" t="n">
        <v>1</v>
      </c>
      <c r="E90" s="16" t="n">
        <v>311.15</v>
      </c>
      <c r="F90" s="17" t="n">
        <v>0.15</v>
      </c>
      <c r="G90" s="16" t="n">
        <v>264.48</v>
      </c>
      <c r="I90" s="1" t="str">
        <f aca="false">INDEX(Products!$C$2:$C$51,MATCH(C90,Products!$A$2:$A$51,0))</f>
        <v>Sports &amp; Fitness</v>
      </c>
      <c r="J90" s="1" t="str">
        <f aca="false">INDEX(Orders!$E$2:$E$8001,MATCH(B90,Orders!$A$2:$A$8001,0))</f>
        <v>Delivered</v>
      </c>
      <c r="K90" s="1" t="str">
        <f aca="false">LEFT(INDEX(Orders!$C$2:$C$8001,MATCH(B90,Orders!$A$2:$A$8001,0)),7)</f>
        <v>2024-10</v>
      </c>
    </row>
    <row r="91" customFormat="false" ht="15" hidden="false" customHeight="true" outlineLevel="0" collapsed="false">
      <c r="A91" s="1" t="s">
        <v>10561</v>
      </c>
      <c r="B91" s="1" t="s">
        <v>2094</v>
      </c>
      <c r="C91" s="1" t="s">
        <v>2006</v>
      </c>
      <c r="D91" s="1" t="n">
        <v>1</v>
      </c>
      <c r="E91" s="16" t="n">
        <v>482.17</v>
      </c>
      <c r="F91" s="17" t="n">
        <v>0.1</v>
      </c>
      <c r="G91" s="16" t="n">
        <v>433.95</v>
      </c>
      <c r="I91" s="1" t="str">
        <f aca="false">INDEX(Products!$C$2:$C$51,MATCH(C91,Products!$A$2:$A$51,0))</f>
        <v>Books &amp; Stationery</v>
      </c>
      <c r="J91" s="1" t="str">
        <f aca="false">INDEX(Orders!$E$2:$E$8001,MATCH(B91,Orders!$A$2:$A$8001,0))</f>
        <v>Delivered</v>
      </c>
      <c r="K91" s="1" t="str">
        <f aca="false">LEFT(INDEX(Orders!$C$2:$C$8001,MATCH(B91,Orders!$A$2:$A$8001,0)),7)</f>
        <v>2024-10</v>
      </c>
    </row>
    <row r="92" customFormat="false" ht="15" hidden="false" customHeight="true" outlineLevel="0" collapsed="false">
      <c r="A92" s="1" t="s">
        <v>10562</v>
      </c>
      <c r="B92" s="1" t="s">
        <v>2094</v>
      </c>
      <c r="C92" s="1" t="s">
        <v>1920</v>
      </c>
      <c r="D92" s="1" t="n">
        <v>1</v>
      </c>
      <c r="E92" s="16" t="n">
        <v>4273.58</v>
      </c>
      <c r="F92" s="17" t="n">
        <v>0.15</v>
      </c>
      <c r="G92" s="16" t="n">
        <v>3632.54</v>
      </c>
      <c r="I92" s="1" t="str">
        <f aca="false">INDEX(Products!$C$2:$C$51,MATCH(C92,Products!$A$2:$A$51,0))</f>
        <v>Electronics</v>
      </c>
      <c r="J92" s="1" t="str">
        <f aca="false">INDEX(Orders!$E$2:$E$8001,MATCH(B92,Orders!$A$2:$A$8001,0))</f>
        <v>Delivered</v>
      </c>
      <c r="K92" s="1" t="str">
        <f aca="false">LEFT(INDEX(Orders!$C$2:$C$8001,MATCH(B92,Orders!$A$2:$A$8001,0)),7)</f>
        <v>2024-10</v>
      </c>
    </row>
    <row r="93" customFormat="false" ht="15" hidden="false" customHeight="true" outlineLevel="0" collapsed="false">
      <c r="A93" s="1" t="s">
        <v>10563</v>
      </c>
      <c r="B93" s="1" t="s">
        <v>2096</v>
      </c>
      <c r="C93" s="1" t="s">
        <v>1977</v>
      </c>
      <c r="D93" s="1" t="n">
        <v>1</v>
      </c>
      <c r="E93" s="16" t="n">
        <v>2386.05</v>
      </c>
      <c r="F93" s="17" t="n">
        <v>0</v>
      </c>
      <c r="G93" s="16" t="n">
        <v>2386.05</v>
      </c>
      <c r="I93" s="1" t="str">
        <f aca="false">INDEX(Products!$C$2:$C$51,MATCH(C93,Products!$A$2:$A$51,0))</f>
        <v>Beauty &amp; Personal Care</v>
      </c>
      <c r="J93" s="1" t="str">
        <f aca="false">INDEX(Orders!$E$2:$E$8001,MATCH(B93,Orders!$A$2:$A$8001,0))</f>
        <v>Delivered</v>
      </c>
      <c r="K93" s="1" t="str">
        <f aca="false">LEFT(INDEX(Orders!$C$2:$C$8001,MATCH(B93,Orders!$A$2:$A$8001,0)),7)</f>
        <v>2024-08</v>
      </c>
    </row>
    <row r="94" customFormat="false" ht="15" hidden="false" customHeight="true" outlineLevel="0" collapsed="false">
      <c r="A94" s="1" t="s">
        <v>10564</v>
      </c>
      <c r="B94" s="1" t="s">
        <v>2098</v>
      </c>
      <c r="C94" s="1" t="s">
        <v>2006</v>
      </c>
      <c r="D94" s="1" t="n">
        <v>1</v>
      </c>
      <c r="E94" s="16" t="n">
        <v>482.17</v>
      </c>
      <c r="F94" s="17" t="n">
        <v>0.1</v>
      </c>
      <c r="G94" s="16" t="n">
        <v>433.95</v>
      </c>
      <c r="I94" s="1" t="str">
        <f aca="false">INDEX(Products!$C$2:$C$51,MATCH(C94,Products!$A$2:$A$51,0))</f>
        <v>Books &amp; Stationery</v>
      </c>
      <c r="J94" s="1" t="str">
        <f aca="false">INDEX(Orders!$E$2:$E$8001,MATCH(B94,Orders!$A$2:$A$8001,0))</f>
        <v>Delivered</v>
      </c>
      <c r="K94" s="1" t="str">
        <f aca="false">LEFT(INDEX(Orders!$C$2:$C$8001,MATCH(B94,Orders!$A$2:$A$8001,0)),7)</f>
        <v>2024-06</v>
      </c>
    </row>
    <row r="95" customFormat="false" ht="15" hidden="false" customHeight="true" outlineLevel="0" collapsed="false">
      <c r="A95" s="1" t="s">
        <v>10565</v>
      </c>
      <c r="B95" s="1" t="s">
        <v>2098</v>
      </c>
      <c r="C95" s="1" t="s">
        <v>2007</v>
      </c>
      <c r="D95" s="1" t="n">
        <v>2</v>
      </c>
      <c r="E95" s="16" t="n">
        <v>750.27</v>
      </c>
      <c r="F95" s="17" t="n">
        <v>0.2</v>
      </c>
      <c r="G95" s="16" t="n">
        <v>1200.43</v>
      </c>
      <c r="I95" s="1" t="str">
        <f aca="false">INDEX(Products!$C$2:$C$51,MATCH(C95,Products!$A$2:$A$51,0))</f>
        <v>Books &amp; Stationery</v>
      </c>
      <c r="J95" s="1" t="str">
        <f aca="false">INDEX(Orders!$E$2:$E$8001,MATCH(B95,Orders!$A$2:$A$8001,0))</f>
        <v>Delivered</v>
      </c>
      <c r="K95" s="1" t="str">
        <f aca="false">LEFT(INDEX(Orders!$C$2:$C$8001,MATCH(B95,Orders!$A$2:$A$8001,0)),7)</f>
        <v>2024-06</v>
      </c>
    </row>
    <row r="96" customFormat="false" ht="15" hidden="false" customHeight="true" outlineLevel="0" collapsed="false">
      <c r="A96" s="1" t="s">
        <v>10566</v>
      </c>
      <c r="B96" s="1" t="s">
        <v>2098</v>
      </c>
      <c r="C96" s="1" t="s">
        <v>1975</v>
      </c>
      <c r="D96" s="1" t="n">
        <v>1</v>
      </c>
      <c r="E96" s="16" t="n">
        <v>862.99</v>
      </c>
      <c r="F96" s="17" t="n">
        <v>0</v>
      </c>
      <c r="G96" s="16" t="n">
        <v>862.99</v>
      </c>
      <c r="I96" s="1" t="str">
        <f aca="false">INDEX(Products!$C$2:$C$51,MATCH(C96,Products!$A$2:$A$51,0))</f>
        <v>Beauty &amp; Personal Care</v>
      </c>
      <c r="J96" s="1" t="str">
        <f aca="false">INDEX(Orders!$E$2:$E$8001,MATCH(B96,Orders!$A$2:$A$8001,0))</f>
        <v>Delivered</v>
      </c>
      <c r="K96" s="1" t="str">
        <f aca="false">LEFT(INDEX(Orders!$C$2:$C$8001,MATCH(B96,Orders!$A$2:$A$8001,0)),7)</f>
        <v>2024-06</v>
      </c>
    </row>
    <row r="97" customFormat="false" ht="15" hidden="false" customHeight="true" outlineLevel="0" collapsed="false">
      <c r="A97" s="1" t="s">
        <v>10567</v>
      </c>
      <c r="B97" s="1" t="s">
        <v>2098</v>
      </c>
      <c r="C97" s="1" t="s">
        <v>1930</v>
      </c>
      <c r="D97" s="1" t="n">
        <v>1</v>
      </c>
      <c r="E97" s="16" t="n">
        <v>2398.35</v>
      </c>
      <c r="F97" s="17" t="n">
        <v>0.2</v>
      </c>
      <c r="G97" s="16" t="n">
        <v>1918.68</v>
      </c>
      <c r="I97" s="1" t="str">
        <f aca="false">INDEX(Products!$C$2:$C$51,MATCH(C97,Products!$A$2:$A$51,0))</f>
        <v>Electronics</v>
      </c>
      <c r="J97" s="1" t="str">
        <f aca="false">INDEX(Orders!$E$2:$E$8001,MATCH(B97,Orders!$A$2:$A$8001,0))</f>
        <v>Delivered</v>
      </c>
      <c r="K97" s="1" t="str">
        <f aca="false">LEFT(INDEX(Orders!$C$2:$C$8001,MATCH(B97,Orders!$A$2:$A$8001,0)),7)</f>
        <v>2024-06</v>
      </c>
    </row>
    <row r="98" customFormat="false" ht="15" hidden="false" customHeight="true" outlineLevel="0" collapsed="false">
      <c r="A98" s="1" t="s">
        <v>10568</v>
      </c>
      <c r="B98" s="1" t="s">
        <v>2098</v>
      </c>
      <c r="C98" s="1" t="s">
        <v>1979</v>
      </c>
      <c r="D98" s="1" t="n">
        <v>1</v>
      </c>
      <c r="E98" s="16" t="n">
        <v>623</v>
      </c>
      <c r="F98" s="17" t="n">
        <v>0.2</v>
      </c>
      <c r="G98" s="16" t="n">
        <v>498.4</v>
      </c>
      <c r="I98" s="1" t="str">
        <f aca="false">INDEX(Products!$C$2:$C$51,MATCH(C98,Products!$A$2:$A$51,0))</f>
        <v>Beauty &amp; Personal Care</v>
      </c>
      <c r="J98" s="1" t="str">
        <f aca="false">INDEX(Orders!$E$2:$E$8001,MATCH(B98,Orders!$A$2:$A$8001,0))</f>
        <v>Delivered</v>
      </c>
      <c r="K98" s="1" t="str">
        <f aca="false">LEFT(INDEX(Orders!$C$2:$C$8001,MATCH(B98,Orders!$A$2:$A$8001,0)),7)</f>
        <v>2024-06</v>
      </c>
    </row>
    <row r="99" customFormat="false" ht="15" hidden="false" customHeight="true" outlineLevel="0" collapsed="false">
      <c r="A99" s="1" t="s">
        <v>10569</v>
      </c>
      <c r="B99" s="1" t="s">
        <v>2100</v>
      </c>
      <c r="C99" s="1" t="s">
        <v>1957</v>
      </c>
      <c r="D99" s="1" t="n">
        <v>1</v>
      </c>
      <c r="E99" s="16" t="n">
        <v>1469.28</v>
      </c>
      <c r="F99" s="17" t="n">
        <v>0</v>
      </c>
      <c r="G99" s="16" t="n">
        <v>1469.28</v>
      </c>
      <c r="I99" s="1" t="str">
        <f aca="false">INDEX(Products!$C$2:$C$51,MATCH(C99,Products!$A$2:$A$51,0))</f>
        <v>Home &amp; Kitchen</v>
      </c>
      <c r="J99" s="1" t="str">
        <f aca="false">INDEX(Orders!$E$2:$E$8001,MATCH(B99,Orders!$A$2:$A$8001,0))</f>
        <v>Delivered</v>
      </c>
      <c r="K99" s="1" t="str">
        <f aca="false">LEFT(INDEX(Orders!$C$2:$C$8001,MATCH(B99,Orders!$A$2:$A$8001,0)),7)</f>
        <v>2024-10</v>
      </c>
    </row>
    <row r="100" customFormat="false" ht="15" hidden="false" customHeight="true" outlineLevel="0" collapsed="false">
      <c r="A100" s="1" t="s">
        <v>10570</v>
      </c>
      <c r="B100" s="1" t="s">
        <v>2100</v>
      </c>
      <c r="C100" s="1" t="s">
        <v>1961</v>
      </c>
      <c r="D100" s="1" t="n">
        <v>2</v>
      </c>
      <c r="E100" s="16" t="n">
        <v>3493.68</v>
      </c>
      <c r="F100" s="17" t="n">
        <v>0</v>
      </c>
      <c r="G100" s="16" t="n">
        <v>6987.36</v>
      </c>
      <c r="I100" s="1" t="str">
        <f aca="false">INDEX(Products!$C$2:$C$51,MATCH(C100,Products!$A$2:$A$51,0))</f>
        <v>Home &amp; Kitchen</v>
      </c>
      <c r="J100" s="1" t="str">
        <f aca="false">INDEX(Orders!$E$2:$E$8001,MATCH(B100,Orders!$A$2:$A$8001,0))</f>
        <v>Delivered</v>
      </c>
      <c r="K100" s="1" t="str">
        <f aca="false">LEFT(INDEX(Orders!$C$2:$C$8001,MATCH(B100,Orders!$A$2:$A$8001,0)),7)</f>
        <v>2024-10</v>
      </c>
    </row>
    <row r="101" customFormat="false" ht="15" hidden="false" customHeight="true" outlineLevel="0" collapsed="false">
      <c r="A101" s="1" t="s">
        <v>10571</v>
      </c>
      <c r="B101" s="1" t="s">
        <v>2101</v>
      </c>
      <c r="C101" s="1" t="s">
        <v>1947</v>
      </c>
      <c r="D101" s="1" t="n">
        <v>1</v>
      </c>
      <c r="E101" s="16" t="n">
        <v>4778.51</v>
      </c>
      <c r="F101" s="17" t="n">
        <v>0.15</v>
      </c>
      <c r="G101" s="16" t="n">
        <v>4061.73</v>
      </c>
      <c r="I101" s="1" t="str">
        <f aca="false">INDEX(Products!$C$2:$C$51,MATCH(C101,Products!$A$2:$A$51,0))</f>
        <v>Fashion</v>
      </c>
      <c r="J101" s="1" t="str">
        <f aca="false">INDEX(Orders!$E$2:$E$8001,MATCH(B101,Orders!$A$2:$A$8001,0))</f>
        <v>Delivered</v>
      </c>
      <c r="K101" s="1" t="str">
        <f aca="false">LEFT(INDEX(Orders!$C$2:$C$8001,MATCH(B101,Orders!$A$2:$A$8001,0)),7)</f>
        <v>2025-11</v>
      </c>
    </row>
    <row r="102" customFormat="false" ht="15" hidden="false" customHeight="true" outlineLevel="0" collapsed="false">
      <c r="A102" s="1" t="s">
        <v>10572</v>
      </c>
      <c r="B102" s="1" t="s">
        <v>2101</v>
      </c>
      <c r="C102" s="1" t="s">
        <v>1997</v>
      </c>
      <c r="D102" s="1" t="n">
        <v>2</v>
      </c>
      <c r="E102" s="16" t="n">
        <v>311.15</v>
      </c>
      <c r="F102" s="17" t="n">
        <v>0.15</v>
      </c>
      <c r="G102" s="16" t="n">
        <v>528.95</v>
      </c>
      <c r="I102" s="1" t="str">
        <f aca="false">INDEX(Products!$C$2:$C$51,MATCH(C102,Products!$A$2:$A$51,0))</f>
        <v>Sports &amp; Fitness</v>
      </c>
      <c r="J102" s="1" t="str">
        <f aca="false">INDEX(Orders!$E$2:$E$8001,MATCH(B102,Orders!$A$2:$A$8001,0))</f>
        <v>Delivered</v>
      </c>
      <c r="K102" s="1" t="str">
        <f aca="false">LEFT(INDEX(Orders!$C$2:$C$8001,MATCH(B102,Orders!$A$2:$A$8001,0)),7)</f>
        <v>2025-11</v>
      </c>
    </row>
    <row r="103" customFormat="false" ht="15" hidden="false" customHeight="true" outlineLevel="0" collapsed="false">
      <c r="A103" s="1" t="s">
        <v>10573</v>
      </c>
      <c r="B103" s="1" t="s">
        <v>2101</v>
      </c>
      <c r="C103" s="1" t="s">
        <v>1969</v>
      </c>
      <c r="D103" s="1" t="n">
        <v>1</v>
      </c>
      <c r="E103" s="16" t="n">
        <v>9171.98</v>
      </c>
      <c r="F103" s="17" t="n">
        <v>0.15</v>
      </c>
      <c r="G103" s="16" t="n">
        <v>7796.18</v>
      </c>
      <c r="I103" s="1" t="str">
        <f aca="false">INDEX(Products!$C$2:$C$51,MATCH(C103,Products!$A$2:$A$51,0))</f>
        <v>Home &amp; Kitchen</v>
      </c>
      <c r="J103" s="1" t="str">
        <f aca="false">INDEX(Orders!$E$2:$E$8001,MATCH(B103,Orders!$A$2:$A$8001,0))</f>
        <v>Delivered</v>
      </c>
      <c r="K103" s="1" t="str">
        <f aca="false">LEFT(INDEX(Orders!$C$2:$C$8001,MATCH(B103,Orders!$A$2:$A$8001,0)),7)</f>
        <v>2025-11</v>
      </c>
    </row>
    <row r="104" customFormat="false" ht="15" hidden="false" customHeight="true" outlineLevel="0" collapsed="false">
      <c r="A104" s="1" t="s">
        <v>10574</v>
      </c>
      <c r="B104" s="1" t="s">
        <v>2103</v>
      </c>
      <c r="C104" s="1" t="s">
        <v>1990</v>
      </c>
      <c r="D104" s="1" t="n">
        <v>1</v>
      </c>
      <c r="E104" s="16" t="n">
        <v>5311.32</v>
      </c>
      <c r="F104" s="17" t="n">
        <v>0.1</v>
      </c>
      <c r="G104" s="16" t="n">
        <v>4780.19</v>
      </c>
      <c r="I104" s="1" t="str">
        <f aca="false">INDEX(Products!$C$2:$C$51,MATCH(C104,Products!$A$2:$A$51,0))</f>
        <v>Sports &amp; Fitness</v>
      </c>
      <c r="J104" s="1" t="str">
        <f aca="false">INDEX(Orders!$E$2:$E$8001,MATCH(B104,Orders!$A$2:$A$8001,0))</f>
        <v>Delivered</v>
      </c>
      <c r="K104" s="1" t="str">
        <f aca="false">LEFT(INDEX(Orders!$C$2:$C$8001,MATCH(B104,Orders!$A$2:$A$8001,0)),7)</f>
        <v>2025-11</v>
      </c>
    </row>
    <row r="105" customFormat="false" ht="15" hidden="false" customHeight="true" outlineLevel="0" collapsed="false">
      <c r="A105" s="1" t="s">
        <v>10575</v>
      </c>
      <c r="B105" s="1" t="s">
        <v>2103</v>
      </c>
      <c r="C105" s="1" t="s">
        <v>2006</v>
      </c>
      <c r="D105" s="1" t="n">
        <v>1</v>
      </c>
      <c r="E105" s="16" t="n">
        <v>482.17</v>
      </c>
      <c r="F105" s="17" t="n">
        <v>0.05</v>
      </c>
      <c r="G105" s="16" t="n">
        <v>458.06</v>
      </c>
      <c r="I105" s="1" t="str">
        <f aca="false">INDEX(Products!$C$2:$C$51,MATCH(C105,Products!$A$2:$A$51,0))</f>
        <v>Books &amp; Stationery</v>
      </c>
      <c r="J105" s="1" t="str">
        <f aca="false">INDEX(Orders!$E$2:$E$8001,MATCH(B105,Orders!$A$2:$A$8001,0))</f>
        <v>Delivered</v>
      </c>
      <c r="K105" s="1" t="str">
        <f aca="false">LEFT(INDEX(Orders!$C$2:$C$8001,MATCH(B105,Orders!$A$2:$A$8001,0)),7)</f>
        <v>2025-11</v>
      </c>
    </row>
    <row r="106" customFormat="false" ht="15" hidden="false" customHeight="true" outlineLevel="0" collapsed="false">
      <c r="A106" s="1" t="s">
        <v>10576</v>
      </c>
      <c r="B106" s="1" t="s">
        <v>2105</v>
      </c>
      <c r="C106" s="1" t="s">
        <v>1998</v>
      </c>
      <c r="D106" s="1" t="n">
        <v>1</v>
      </c>
      <c r="E106" s="16" t="n">
        <v>1335.85</v>
      </c>
      <c r="F106" s="17" t="n">
        <v>0.2</v>
      </c>
      <c r="G106" s="16" t="n">
        <v>1068.68</v>
      </c>
      <c r="I106" s="1" t="str">
        <f aca="false">INDEX(Products!$C$2:$C$51,MATCH(C106,Products!$A$2:$A$51,0))</f>
        <v>Sports &amp; Fitness</v>
      </c>
      <c r="J106" s="1" t="str">
        <f aca="false">INDEX(Orders!$E$2:$E$8001,MATCH(B106,Orders!$A$2:$A$8001,0))</f>
        <v>Delivered</v>
      </c>
      <c r="K106" s="1" t="str">
        <f aca="false">LEFT(INDEX(Orders!$C$2:$C$8001,MATCH(B106,Orders!$A$2:$A$8001,0)),7)</f>
        <v>2024-03</v>
      </c>
    </row>
    <row r="107" customFormat="false" ht="15" hidden="false" customHeight="true" outlineLevel="0" collapsed="false">
      <c r="A107" s="1" t="s">
        <v>10577</v>
      </c>
      <c r="B107" s="1" t="s">
        <v>2107</v>
      </c>
      <c r="C107" s="1" t="s">
        <v>1997</v>
      </c>
      <c r="D107" s="1" t="n">
        <v>1</v>
      </c>
      <c r="E107" s="16" t="n">
        <v>311.15</v>
      </c>
      <c r="F107" s="17" t="n">
        <v>0</v>
      </c>
      <c r="G107" s="16" t="n">
        <v>311.15</v>
      </c>
      <c r="I107" s="1" t="str">
        <f aca="false">INDEX(Products!$C$2:$C$51,MATCH(C107,Products!$A$2:$A$51,0))</f>
        <v>Sports &amp; Fitness</v>
      </c>
      <c r="J107" s="1" t="str">
        <f aca="false">INDEX(Orders!$E$2:$E$8001,MATCH(B107,Orders!$A$2:$A$8001,0))</f>
        <v>Delivered</v>
      </c>
      <c r="K107" s="1" t="str">
        <f aca="false">LEFT(INDEX(Orders!$C$2:$C$8001,MATCH(B107,Orders!$A$2:$A$8001,0)),7)</f>
        <v>2025-06</v>
      </c>
    </row>
    <row r="108" customFormat="false" ht="15" hidden="false" customHeight="true" outlineLevel="0" collapsed="false">
      <c r="A108" s="1" t="s">
        <v>10578</v>
      </c>
      <c r="B108" s="1" t="s">
        <v>2108</v>
      </c>
      <c r="C108" s="1" t="s">
        <v>1998</v>
      </c>
      <c r="D108" s="1" t="n">
        <v>1</v>
      </c>
      <c r="E108" s="16" t="n">
        <v>1335.85</v>
      </c>
      <c r="F108" s="17" t="n">
        <v>0</v>
      </c>
      <c r="G108" s="16" t="n">
        <v>1335.85</v>
      </c>
      <c r="I108" s="1" t="str">
        <f aca="false">INDEX(Products!$C$2:$C$51,MATCH(C108,Products!$A$2:$A$51,0))</f>
        <v>Sports &amp; Fitness</v>
      </c>
      <c r="J108" s="1" t="str">
        <f aca="false">INDEX(Orders!$E$2:$E$8001,MATCH(B108,Orders!$A$2:$A$8001,0))</f>
        <v>Delivered</v>
      </c>
      <c r="K108" s="1" t="str">
        <f aca="false">LEFT(INDEX(Orders!$C$2:$C$8001,MATCH(B108,Orders!$A$2:$A$8001,0)),7)</f>
        <v>2025-02</v>
      </c>
    </row>
    <row r="109" customFormat="false" ht="15" hidden="false" customHeight="true" outlineLevel="0" collapsed="false">
      <c r="A109" s="1" t="s">
        <v>10579</v>
      </c>
      <c r="B109" s="1" t="s">
        <v>2108</v>
      </c>
      <c r="C109" s="1" t="s">
        <v>1953</v>
      </c>
      <c r="D109" s="1" t="n">
        <v>1</v>
      </c>
      <c r="E109" s="16" t="n">
        <v>4914.12</v>
      </c>
      <c r="F109" s="17" t="n">
        <v>0</v>
      </c>
      <c r="G109" s="16" t="n">
        <v>4914.12</v>
      </c>
      <c r="I109" s="1" t="str">
        <f aca="false">INDEX(Products!$C$2:$C$51,MATCH(C109,Products!$A$2:$A$51,0))</f>
        <v>Fashion</v>
      </c>
      <c r="J109" s="1" t="str">
        <f aca="false">INDEX(Orders!$E$2:$E$8001,MATCH(B109,Orders!$A$2:$A$8001,0))</f>
        <v>Delivered</v>
      </c>
      <c r="K109" s="1" t="str">
        <f aca="false">LEFT(INDEX(Orders!$C$2:$C$8001,MATCH(B109,Orders!$A$2:$A$8001,0)),7)</f>
        <v>2025-02</v>
      </c>
    </row>
    <row r="110" customFormat="false" ht="15" hidden="false" customHeight="true" outlineLevel="0" collapsed="false">
      <c r="A110" s="1" t="s">
        <v>10580</v>
      </c>
      <c r="B110" s="1" t="s">
        <v>2108</v>
      </c>
      <c r="C110" s="1" t="s">
        <v>1941</v>
      </c>
      <c r="D110" s="1" t="n">
        <v>1</v>
      </c>
      <c r="E110" s="16" t="n">
        <v>2757.65</v>
      </c>
      <c r="F110" s="17" t="n">
        <v>0</v>
      </c>
      <c r="G110" s="16" t="n">
        <v>2757.65</v>
      </c>
      <c r="I110" s="1" t="str">
        <f aca="false">INDEX(Products!$C$2:$C$51,MATCH(C110,Products!$A$2:$A$51,0))</f>
        <v>Fashion</v>
      </c>
      <c r="J110" s="1" t="str">
        <f aca="false">INDEX(Orders!$E$2:$E$8001,MATCH(B110,Orders!$A$2:$A$8001,0))</f>
        <v>Delivered</v>
      </c>
      <c r="K110" s="1" t="str">
        <f aca="false">LEFT(INDEX(Orders!$C$2:$C$8001,MATCH(B110,Orders!$A$2:$A$8001,0)),7)</f>
        <v>2025-02</v>
      </c>
    </row>
    <row r="111" customFormat="false" ht="15" hidden="false" customHeight="true" outlineLevel="0" collapsed="false">
      <c r="A111" s="1" t="s">
        <v>10581</v>
      </c>
      <c r="B111" s="1" t="s">
        <v>2108</v>
      </c>
      <c r="C111" s="1" t="s">
        <v>2006</v>
      </c>
      <c r="D111" s="1" t="n">
        <v>1</v>
      </c>
      <c r="E111" s="16" t="n">
        <v>482.17</v>
      </c>
      <c r="F111" s="17" t="n">
        <v>0</v>
      </c>
      <c r="G111" s="16" t="n">
        <v>482.17</v>
      </c>
      <c r="I111" s="1" t="str">
        <f aca="false">INDEX(Products!$C$2:$C$51,MATCH(C111,Products!$A$2:$A$51,0))</f>
        <v>Books &amp; Stationery</v>
      </c>
      <c r="J111" s="1" t="str">
        <f aca="false">INDEX(Orders!$E$2:$E$8001,MATCH(B111,Orders!$A$2:$A$8001,0))</f>
        <v>Delivered</v>
      </c>
      <c r="K111" s="1" t="str">
        <f aca="false">LEFT(INDEX(Orders!$C$2:$C$8001,MATCH(B111,Orders!$A$2:$A$8001,0)),7)</f>
        <v>2025-02</v>
      </c>
    </row>
    <row r="112" customFormat="false" ht="15" hidden="false" customHeight="true" outlineLevel="0" collapsed="false">
      <c r="A112" s="1" t="s">
        <v>10582</v>
      </c>
      <c r="B112" s="1" t="s">
        <v>2108</v>
      </c>
      <c r="C112" s="1" t="s">
        <v>1979</v>
      </c>
      <c r="D112" s="1" t="n">
        <v>2</v>
      </c>
      <c r="E112" s="16" t="n">
        <v>623</v>
      </c>
      <c r="F112" s="17" t="n">
        <v>0.15</v>
      </c>
      <c r="G112" s="16" t="n">
        <v>1059.1</v>
      </c>
      <c r="I112" s="1" t="str">
        <f aca="false">INDEX(Products!$C$2:$C$51,MATCH(C112,Products!$A$2:$A$51,0))</f>
        <v>Beauty &amp; Personal Care</v>
      </c>
      <c r="J112" s="1" t="str">
        <f aca="false">INDEX(Orders!$E$2:$E$8001,MATCH(B112,Orders!$A$2:$A$8001,0))</f>
        <v>Delivered</v>
      </c>
      <c r="K112" s="1" t="str">
        <f aca="false">LEFT(INDEX(Orders!$C$2:$C$8001,MATCH(B112,Orders!$A$2:$A$8001,0)),7)</f>
        <v>2025-02</v>
      </c>
    </row>
    <row r="113" customFormat="false" ht="15" hidden="false" customHeight="true" outlineLevel="0" collapsed="false">
      <c r="A113" s="1" t="s">
        <v>10583</v>
      </c>
      <c r="B113" s="1" t="s">
        <v>2109</v>
      </c>
      <c r="C113" s="1" t="s">
        <v>2007</v>
      </c>
      <c r="D113" s="1" t="n">
        <v>1</v>
      </c>
      <c r="E113" s="16" t="n">
        <v>750.27</v>
      </c>
      <c r="F113" s="17" t="n">
        <v>0.2</v>
      </c>
      <c r="G113" s="16" t="n">
        <v>600.22</v>
      </c>
      <c r="I113" s="1" t="str">
        <f aca="false">INDEX(Products!$C$2:$C$51,MATCH(C113,Products!$A$2:$A$51,0))</f>
        <v>Books &amp; Stationery</v>
      </c>
      <c r="J113" s="1" t="str">
        <f aca="false">INDEX(Orders!$E$2:$E$8001,MATCH(B113,Orders!$A$2:$A$8001,0))</f>
        <v>Returned</v>
      </c>
      <c r="K113" s="1" t="str">
        <f aca="false">LEFT(INDEX(Orders!$C$2:$C$8001,MATCH(B113,Orders!$A$2:$A$8001,0)),7)</f>
        <v>2024-08</v>
      </c>
    </row>
    <row r="114" customFormat="false" ht="15" hidden="false" customHeight="true" outlineLevel="0" collapsed="false">
      <c r="A114" s="1" t="s">
        <v>10584</v>
      </c>
      <c r="B114" s="1" t="s">
        <v>2110</v>
      </c>
      <c r="C114" s="1" t="s">
        <v>1940</v>
      </c>
      <c r="D114" s="1" t="n">
        <v>1</v>
      </c>
      <c r="E114" s="16" t="n">
        <v>2374.52</v>
      </c>
      <c r="F114" s="17" t="n">
        <v>0.05</v>
      </c>
      <c r="G114" s="16" t="n">
        <v>2255.79</v>
      </c>
      <c r="I114" s="1" t="str">
        <f aca="false">INDEX(Products!$C$2:$C$51,MATCH(C114,Products!$A$2:$A$51,0))</f>
        <v>Fashion</v>
      </c>
      <c r="J114" s="1" t="str">
        <f aca="false">INDEX(Orders!$E$2:$E$8001,MATCH(B114,Orders!$A$2:$A$8001,0))</f>
        <v>Delivered</v>
      </c>
      <c r="K114" s="1" t="str">
        <f aca="false">LEFT(INDEX(Orders!$C$2:$C$8001,MATCH(B114,Orders!$A$2:$A$8001,0)),7)</f>
        <v>2025-08</v>
      </c>
    </row>
    <row r="115" customFormat="false" ht="15" hidden="false" customHeight="true" outlineLevel="0" collapsed="false">
      <c r="A115" s="1" t="s">
        <v>10585</v>
      </c>
      <c r="B115" s="1" t="s">
        <v>2112</v>
      </c>
      <c r="C115" s="1" t="s">
        <v>1977</v>
      </c>
      <c r="D115" s="1" t="n">
        <v>3</v>
      </c>
      <c r="E115" s="16" t="n">
        <v>2386.05</v>
      </c>
      <c r="F115" s="17" t="n">
        <v>0.05</v>
      </c>
      <c r="G115" s="16" t="n">
        <v>6800.24</v>
      </c>
      <c r="I115" s="1" t="str">
        <f aca="false">INDEX(Products!$C$2:$C$51,MATCH(C115,Products!$A$2:$A$51,0))</f>
        <v>Beauty &amp; Personal Care</v>
      </c>
      <c r="J115" s="1" t="str">
        <f aca="false">INDEX(Orders!$E$2:$E$8001,MATCH(B115,Orders!$A$2:$A$8001,0))</f>
        <v>Delivered</v>
      </c>
      <c r="K115" s="1" t="str">
        <f aca="false">LEFT(INDEX(Orders!$C$2:$C$8001,MATCH(B115,Orders!$A$2:$A$8001,0)),7)</f>
        <v>2025-04</v>
      </c>
    </row>
    <row r="116" customFormat="false" ht="15" hidden="false" customHeight="true" outlineLevel="0" collapsed="false">
      <c r="A116" s="1" t="s">
        <v>10586</v>
      </c>
      <c r="B116" s="1" t="s">
        <v>2112</v>
      </c>
      <c r="C116" s="1" t="s">
        <v>1926</v>
      </c>
      <c r="D116" s="1" t="n">
        <v>2</v>
      </c>
      <c r="E116" s="16" t="n">
        <v>1478.08</v>
      </c>
      <c r="F116" s="17" t="n">
        <v>0</v>
      </c>
      <c r="G116" s="16" t="n">
        <v>2956.16</v>
      </c>
      <c r="I116" s="1" t="str">
        <f aca="false">INDEX(Products!$C$2:$C$51,MATCH(C116,Products!$A$2:$A$51,0))</f>
        <v>Electronics</v>
      </c>
      <c r="J116" s="1" t="str">
        <f aca="false">INDEX(Orders!$E$2:$E$8001,MATCH(B116,Orders!$A$2:$A$8001,0))</f>
        <v>Delivered</v>
      </c>
      <c r="K116" s="1" t="str">
        <f aca="false">LEFT(INDEX(Orders!$C$2:$C$8001,MATCH(B116,Orders!$A$2:$A$8001,0)),7)</f>
        <v>2025-04</v>
      </c>
    </row>
    <row r="117" customFormat="false" ht="15" hidden="false" customHeight="true" outlineLevel="0" collapsed="false">
      <c r="A117" s="1" t="s">
        <v>10587</v>
      </c>
      <c r="B117" s="1" t="s">
        <v>2113</v>
      </c>
      <c r="C117" s="1" t="s">
        <v>1982</v>
      </c>
      <c r="D117" s="1" t="n">
        <v>2</v>
      </c>
      <c r="E117" s="16" t="n">
        <v>1808.21</v>
      </c>
      <c r="F117" s="17" t="n">
        <v>0</v>
      </c>
      <c r="G117" s="16" t="n">
        <v>3616.42</v>
      </c>
      <c r="I117" s="1" t="str">
        <f aca="false">INDEX(Products!$C$2:$C$51,MATCH(C117,Products!$A$2:$A$51,0))</f>
        <v>Beauty &amp; Personal Care</v>
      </c>
      <c r="J117" s="1" t="str">
        <f aca="false">INDEX(Orders!$E$2:$E$8001,MATCH(B117,Orders!$A$2:$A$8001,0))</f>
        <v>Delivered</v>
      </c>
      <c r="K117" s="1" t="str">
        <f aca="false">LEFT(INDEX(Orders!$C$2:$C$8001,MATCH(B117,Orders!$A$2:$A$8001,0)),7)</f>
        <v>2024-10</v>
      </c>
    </row>
    <row r="118" customFormat="false" ht="15" hidden="false" customHeight="true" outlineLevel="0" collapsed="false">
      <c r="A118" s="1" t="s">
        <v>10588</v>
      </c>
      <c r="B118" s="1" t="s">
        <v>2113</v>
      </c>
      <c r="C118" s="1" t="s">
        <v>2000</v>
      </c>
      <c r="D118" s="1" t="n">
        <v>1</v>
      </c>
      <c r="E118" s="16" t="n">
        <v>425.08</v>
      </c>
      <c r="F118" s="17" t="n">
        <v>0</v>
      </c>
      <c r="G118" s="16" t="n">
        <v>425.08</v>
      </c>
      <c r="I118" s="1" t="str">
        <f aca="false">INDEX(Products!$C$2:$C$51,MATCH(C118,Products!$A$2:$A$51,0))</f>
        <v>Books &amp; Stationery</v>
      </c>
      <c r="J118" s="1" t="str">
        <f aca="false">INDEX(Orders!$E$2:$E$8001,MATCH(B118,Orders!$A$2:$A$8001,0))</f>
        <v>Delivered</v>
      </c>
      <c r="K118" s="1" t="str">
        <f aca="false">LEFT(INDEX(Orders!$C$2:$C$8001,MATCH(B118,Orders!$A$2:$A$8001,0)),7)</f>
        <v>2024-10</v>
      </c>
    </row>
    <row r="119" customFormat="false" ht="15" hidden="false" customHeight="true" outlineLevel="0" collapsed="false">
      <c r="A119" s="1" t="s">
        <v>10589</v>
      </c>
      <c r="B119" s="1" t="s">
        <v>2115</v>
      </c>
      <c r="C119" s="1" t="s">
        <v>1940</v>
      </c>
      <c r="D119" s="1" t="n">
        <v>3</v>
      </c>
      <c r="E119" s="16" t="n">
        <v>2374.52</v>
      </c>
      <c r="F119" s="17" t="n">
        <v>0</v>
      </c>
      <c r="G119" s="16" t="n">
        <v>7123.56</v>
      </c>
      <c r="I119" s="1" t="str">
        <f aca="false">INDEX(Products!$C$2:$C$51,MATCH(C119,Products!$A$2:$A$51,0))</f>
        <v>Fashion</v>
      </c>
      <c r="J119" s="1" t="str">
        <f aca="false">INDEX(Orders!$E$2:$E$8001,MATCH(B119,Orders!$A$2:$A$8001,0))</f>
        <v>Delivered</v>
      </c>
      <c r="K119" s="1" t="str">
        <f aca="false">LEFT(INDEX(Orders!$C$2:$C$8001,MATCH(B119,Orders!$A$2:$A$8001,0)),7)</f>
        <v>2024-11</v>
      </c>
    </row>
    <row r="120" customFormat="false" ht="15" hidden="false" customHeight="true" outlineLevel="0" collapsed="false">
      <c r="A120" s="1" t="s">
        <v>10590</v>
      </c>
      <c r="B120" s="1" t="s">
        <v>2115</v>
      </c>
      <c r="C120" s="1" t="s">
        <v>1955</v>
      </c>
      <c r="D120" s="1" t="n">
        <v>1</v>
      </c>
      <c r="E120" s="16" t="n">
        <v>3340.76</v>
      </c>
      <c r="F120" s="17" t="n">
        <v>0</v>
      </c>
      <c r="G120" s="16" t="n">
        <v>3340.76</v>
      </c>
      <c r="I120" s="1" t="str">
        <f aca="false">INDEX(Products!$C$2:$C$51,MATCH(C120,Products!$A$2:$A$51,0))</f>
        <v>Home &amp; Kitchen</v>
      </c>
      <c r="J120" s="1" t="str">
        <f aca="false">INDEX(Orders!$E$2:$E$8001,MATCH(B120,Orders!$A$2:$A$8001,0))</f>
        <v>Delivered</v>
      </c>
      <c r="K120" s="1" t="str">
        <f aca="false">LEFT(INDEX(Orders!$C$2:$C$8001,MATCH(B120,Orders!$A$2:$A$8001,0)),7)</f>
        <v>2024-11</v>
      </c>
    </row>
    <row r="121" customFormat="false" ht="15" hidden="false" customHeight="true" outlineLevel="0" collapsed="false">
      <c r="A121" s="1" t="s">
        <v>10591</v>
      </c>
      <c r="B121" s="1" t="s">
        <v>2115</v>
      </c>
      <c r="C121" s="1" t="s">
        <v>1969</v>
      </c>
      <c r="D121" s="1" t="n">
        <v>1</v>
      </c>
      <c r="E121" s="16" t="n">
        <v>9171.98</v>
      </c>
      <c r="F121" s="17" t="n">
        <v>0.15</v>
      </c>
      <c r="G121" s="16" t="n">
        <v>7796.18</v>
      </c>
      <c r="I121" s="1" t="str">
        <f aca="false">INDEX(Products!$C$2:$C$51,MATCH(C121,Products!$A$2:$A$51,0))</f>
        <v>Home &amp; Kitchen</v>
      </c>
      <c r="J121" s="1" t="str">
        <f aca="false">INDEX(Orders!$E$2:$E$8001,MATCH(B121,Orders!$A$2:$A$8001,0))</f>
        <v>Delivered</v>
      </c>
      <c r="K121" s="1" t="str">
        <f aca="false">LEFT(INDEX(Orders!$C$2:$C$8001,MATCH(B121,Orders!$A$2:$A$8001,0)),7)</f>
        <v>2024-11</v>
      </c>
    </row>
    <row r="122" customFormat="false" ht="15" hidden="false" customHeight="true" outlineLevel="0" collapsed="false">
      <c r="A122" s="1" t="s">
        <v>10592</v>
      </c>
      <c r="B122" s="1" t="s">
        <v>2115</v>
      </c>
      <c r="C122" s="1" t="s">
        <v>1990</v>
      </c>
      <c r="D122" s="1" t="n">
        <v>1</v>
      </c>
      <c r="E122" s="16" t="n">
        <v>5311.32</v>
      </c>
      <c r="F122" s="17" t="n">
        <v>0.1</v>
      </c>
      <c r="G122" s="16" t="n">
        <v>4780.19</v>
      </c>
      <c r="I122" s="1" t="str">
        <f aca="false">INDEX(Products!$C$2:$C$51,MATCH(C122,Products!$A$2:$A$51,0))</f>
        <v>Sports &amp; Fitness</v>
      </c>
      <c r="J122" s="1" t="str">
        <f aca="false">INDEX(Orders!$E$2:$E$8001,MATCH(B122,Orders!$A$2:$A$8001,0))</f>
        <v>Delivered</v>
      </c>
      <c r="K122" s="1" t="str">
        <f aca="false">LEFT(INDEX(Orders!$C$2:$C$8001,MATCH(B122,Orders!$A$2:$A$8001,0)),7)</f>
        <v>2024-11</v>
      </c>
    </row>
    <row r="123" customFormat="false" ht="15" hidden="false" customHeight="true" outlineLevel="0" collapsed="false">
      <c r="A123" s="1" t="s">
        <v>10593</v>
      </c>
      <c r="B123" s="1" t="s">
        <v>2117</v>
      </c>
      <c r="C123" s="1" t="s">
        <v>2006</v>
      </c>
      <c r="D123" s="1" t="n">
        <v>2</v>
      </c>
      <c r="E123" s="16" t="n">
        <v>482.17</v>
      </c>
      <c r="F123" s="17" t="n">
        <v>0.2</v>
      </c>
      <c r="G123" s="16" t="n">
        <v>771.47</v>
      </c>
      <c r="I123" s="1" t="str">
        <f aca="false">INDEX(Products!$C$2:$C$51,MATCH(C123,Products!$A$2:$A$51,0))</f>
        <v>Books &amp; Stationery</v>
      </c>
      <c r="J123" s="1" t="str">
        <f aca="false">INDEX(Orders!$E$2:$E$8001,MATCH(B123,Orders!$A$2:$A$8001,0))</f>
        <v>Delivered</v>
      </c>
      <c r="K123" s="1" t="str">
        <f aca="false">LEFT(INDEX(Orders!$C$2:$C$8001,MATCH(B123,Orders!$A$2:$A$8001,0)),7)</f>
        <v>2025-11</v>
      </c>
    </row>
    <row r="124" customFormat="false" ht="15" hidden="false" customHeight="true" outlineLevel="0" collapsed="false">
      <c r="A124" s="1" t="s">
        <v>10594</v>
      </c>
      <c r="B124" s="1" t="s">
        <v>2119</v>
      </c>
      <c r="C124" s="1" t="s">
        <v>2002</v>
      </c>
      <c r="D124" s="1" t="n">
        <v>1</v>
      </c>
      <c r="E124" s="16" t="n">
        <v>392.75</v>
      </c>
      <c r="F124" s="17" t="n">
        <v>0.15</v>
      </c>
      <c r="G124" s="16" t="n">
        <v>333.84</v>
      </c>
      <c r="I124" s="1" t="str">
        <f aca="false">INDEX(Products!$C$2:$C$51,MATCH(C124,Products!$A$2:$A$51,0))</f>
        <v>Books &amp; Stationery</v>
      </c>
      <c r="J124" s="1" t="str">
        <f aca="false">INDEX(Orders!$E$2:$E$8001,MATCH(B124,Orders!$A$2:$A$8001,0))</f>
        <v>Delivered</v>
      </c>
      <c r="K124" s="1" t="str">
        <f aca="false">LEFT(INDEX(Orders!$C$2:$C$8001,MATCH(B124,Orders!$A$2:$A$8001,0)),7)</f>
        <v>2025-10</v>
      </c>
    </row>
    <row r="125" customFormat="false" ht="15" hidden="false" customHeight="true" outlineLevel="0" collapsed="false">
      <c r="A125" s="1" t="s">
        <v>10595</v>
      </c>
      <c r="B125" s="1" t="s">
        <v>2121</v>
      </c>
      <c r="C125" s="1" t="s">
        <v>1990</v>
      </c>
      <c r="D125" s="1" t="n">
        <v>3</v>
      </c>
      <c r="E125" s="16" t="n">
        <v>5311.32</v>
      </c>
      <c r="F125" s="17" t="n">
        <v>0</v>
      </c>
      <c r="G125" s="16" t="n">
        <v>15933.96</v>
      </c>
      <c r="I125" s="1" t="str">
        <f aca="false">INDEX(Products!$C$2:$C$51,MATCH(C125,Products!$A$2:$A$51,0))</f>
        <v>Sports &amp; Fitness</v>
      </c>
      <c r="J125" s="1" t="str">
        <f aca="false">INDEX(Orders!$E$2:$E$8001,MATCH(B125,Orders!$A$2:$A$8001,0))</f>
        <v>Delivered</v>
      </c>
      <c r="K125" s="1" t="str">
        <f aca="false">LEFT(INDEX(Orders!$C$2:$C$8001,MATCH(B125,Orders!$A$2:$A$8001,0)),7)</f>
        <v>2025-10</v>
      </c>
    </row>
    <row r="126" customFormat="false" ht="15" hidden="false" customHeight="true" outlineLevel="0" collapsed="false">
      <c r="A126" s="1" t="s">
        <v>10596</v>
      </c>
      <c r="B126" s="1" t="s">
        <v>2121</v>
      </c>
      <c r="C126" s="1" t="s">
        <v>1937</v>
      </c>
      <c r="D126" s="1" t="n">
        <v>3</v>
      </c>
      <c r="E126" s="16" t="n">
        <v>1364.75</v>
      </c>
      <c r="F126" s="17" t="n">
        <v>0</v>
      </c>
      <c r="G126" s="16" t="n">
        <v>4094.25</v>
      </c>
      <c r="I126" s="1" t="str">
        <f aca="false">INDEX(Products!$C$2:$C$51,MATCH(C126,Products!$A$2:$A$51,0))</f>
        <v>Fashion</v>
      </c>
      <c r="J126" s="1" t="str">
        <f aca="false">INDEX(Orders!$E$2:$E$8001,MATCH(B126,Orders!$A$2:$A$8001,0))</f>
        <v>Delivered</v>
      </c>
      <c r="K126" s="1" t="str">
        <f aca="false">LEFT(INDEX(Orders!$C$2:$C$8001,MATCH(B126,Orders!$A$2:$A$8001,0)),7)</f>
        <v>2025-10</v>
      </c>
    </row>
    <row r="127" customFormat="false" ht="15" hidden="false" customHeight="true" outlineLevel="0" collapsed="false">
      <c r="A127" s="1" t="s">
        <v>10597</v>
      </c>
      <c r="B127" s="1" t="s">
        <v>2121</v>
      </c>
      <c r="C127" s="1" t="s">
        <v>1979</v>
      </c>
      <c r="D127" s="1" t="n">
        <v>1</v>
      </c>
      <c r="E127" s="16" t="n">
        <v>623</v>
      </c>
      <c r="F127" s="17" t="n">
        <v>0.05</v>
      </c>
      <c r="G127" s="16" t="n">
        <v>591.85</v>
      </c>
      <c r="I127" s="1" t="str">
        <f aca="false">INDEX(Products!$C$2:$C$51,MATCH(C127,Products!$A$2:$A$51,0))</f>
        <v>Beauty &amp; Personal Care</v>
      </c>
      <c r="J127" s="1" t="str">
        <f aca="false">INDEX(Orders!$E$2:$E$8001,MATCH(B127,Orders!$A$2:$A$8001,0))</f>
        <v>Delivered</v>
      </c>
      <c r="K127" s="1" t="str">
        <f aca="false">LEFT(INDEX(Orders!$C$2:$C$8001,MATCH(B127,Orders!$A$2:$A$8001,0)),7)</f>
        <v>2025-10</v>
      </c>
    </row>
    <row r="128" customFormat="false" ht="15" hidden="false" customHeight="true" outlineLevel="0" collapsed="false">
      <c r="A128" s="1" t="s">
        <v>10598</v>
      </c>
      <c r="B128" s="1" t="s">
        <v>2123</v>
      </c>
      <c r="C128" s="1" t="s">
        <v>2006</v>
      </c>
      <c r="D128" s="1" t="n">
        <v>2</v>
      </c>
      <c r="E128" s="16" t="n">
        <v>482.17</v>
      </c>
      <c r="F128" s="17" t="n">
        <v>0.1</v>
      </c>
      <c r="G128" s="16" t="n">
        <v>867.91</v>
      </c>
      <c r="I128" s="1" t="str">
        <f aca="false">INDEX(Products!$C$2:$C$51,MATCH(C128,Products!$A$2:$A$51,0))</f>
        <v>Books &amp; Stationery</v>
      </c>
      <c r="J128" s="1" t="str">
        <f aca="false">INDEX(Orders!$E$2:$E$8001,MATCH(B128,Orders!$A$2:$A$8001,0))</f>
        <v>Delivered</v>
      </c>
      <c r="K128" s="1" t="str">
        <f aca="false">LEFT(INDEX(Orders!$C$2:$C$8001,MATCH(B128,Orders!$A$2:$A$8001,0)),7)</f>
        <v>2025-04</v>
      </c>
    </row>
    <row r="129" customFormat="false" ht="15" hidden="false" customHeight="true" outlineLevel="0" collapsed="false">
      <c r="A129" s="1" t="s">
        <v>10599</v>
      </c>
      <c r="B129" s="1" t="s">
        <v>2123</v>
      </c>
      <c r="C129" s="1" t="s">
        <v>1940</v>
      </c>
      <c r="D129" s="1" t="n">
        <v>2</v>
      </c>
      <c r="E129" s="16" t="n">
        <v>2374.52</v>
      </c>
      <c r="F129" s="17" t="n">
        <v>0</v>
      </c>
      <c r="G129" s="16" t="n">
        <v>4749.04</v>
      </c>
      <c r="I129" s="1" t="str">
        <f aca="false">INDEX(Products!$C$2:$C$51,MATCH(C129,Products!$A$2:$A$51,0))</f>
        <v>Fashion</v>
      </c>
      <c r="J129" s="1" t="str">
        <f aca="false">INDEX(Orders!$E$2:$E$8001,MATCH(B129,Orders!$A$2:$A$8001,0))</f>
        <v>Delivered</v>
      </c>
      <c r="K129" s="1" t="str">
        <f aca="false">LEFT(INDEX(Orders!$C$2:$C$8001,MATCH(B129,Orders!$A$2:$A$8001,0)),7)</f>
        <v>2025-04</v>
      </c>
    </row>
    <row r="130" customFormat="false" ht="15" hidden="false" customHeight="true" outlineLevel="0" collapsed="false">
      <c r="A130" s="1" t="s">
        <v>10600</v>
      </c>
      <c r="B130" s="1" t="s">
        <v>2123</v>
      </c>
      <c r="C130" s="1" t="s">
        <v>1976</v>
      </c>
      <c r="D130" s="1" t="n">
        <v>1</v>
      </c>
      <c r="E130" s="16" t="n">
        <v>1603.35</v>
      </c>
      <c r="F130" s="17" t="n">
        <v>0.15</v>
      </c>
      <c r="G130" s="16" t="n">
        <v>1362.85</v>
      </c>
      <c r="I130" s="1" t="str">
        <f aca="false">INDEX(Products!$C$2:$C$51,MATCH(C130,Products!$A$2:$A$51,0))</f>
        <v>Beauty &amp; Personal Care</v>
      </c>
      <c r="J130" s="1" t="str">
        <f aca="false">INDEX(Orders!$E$2:$E$8001,MATCH(B130,Orders!$A$2:$A$8001,0))</f>
        <v>Delivered</v>
      </c>
      <c r="K130" s="1" t="str">
        <f aca="false">LEFT(INDEX(Orders!$C$2:$C$8001,MATCH(B130,Orders!$A$2:$A$8001,0)),7)</f>
        <v>2025-04</v>
      </c>
    </row>
    <row r="131" customFormat="false" ht="15" hidden="false" customHeight="true" outlineLevel="0" collapsed="false">
      <c r="A131" s="1" t="s">
        <v>10601</v>
      </c>
      <c r="B131" s="1" t="s">
        <v>2124</v>
      </c>
      <c r="C131" s="1" t="s">
        <v>1979</v>
      </c>
      <c r="D131" s="1" t="n">
        <v>1</v>
      </c>
      <c r="E131" s="16" t="n">
        <v>623</v>
      </c>
      <c r="F131" s="17" t="n">
        <v>0.05</v>
      </c>
      <c r="G131" s="16" t="n">
        <v>591.85</v>
      </c>
      <c r="I131" s="1" t="str">
        <f aca="false">INDEX(Products!$C$2:$C$51,MATCH(C131,Products!$A$2:$A$51,0))</f>
        <v>Beauty &amp; Personal Care</v>
      </c>
      <c r="J131" s="1" t="str">
        <f aca="false">INDEX(Orders!$E$2:$E$8001,MATCH(B131,Orders!$A$2:$A$8001,0))</f>
        <v>Returned</v>
      </c>
      <c r="K131" s="1" t="str">
        <f aca="false">LEFT(INDEX(Orders!$C$2:$C$8001,MATCH(B131,Orders!$A$2:$A$8001,0)),7)</f>
        <v>2025-03</v>
      </c>
    </row>
    <row r="132" customFormat="false" ht="15" hidden="false" customHeight="true" outlineLevel="0" collapsed="false">
      <c r="A132" s="1" t="s">
        <v>10602</v>
      </c>
      <c r="B132" s="1" t="s">
        <v>2126</v>
      </c>
      <c r="C132" s="1" t="s">
        <v>1933</v>
      </c>
      <c r="D132" s="1" t="n">
        <v>1</v>
      </c>
      <c r="E132" s="16" t="n">
        <v>7194.38</v>
      </c>
      <c r="F132" s="17" t="n">
        <v>0</v>
      </c>
      <c r="G132" s="16" t="n">
        <v>7194.38</v>
      </c>
      <c r="I132" s="1" t="str">
        <f aca="false">INDEX(Products!$C$2:$C$51,MATCH(C132,Products!$A$2:$A$51,0))</f>
        <v>Electronics</v>
      </c>
      <c r="J132" s="1" t="str">
        <f aca="false">INDEX(Orders!$E$2:$E$8001,MATCH(B132,Orders!$A$2:$A$8001,0))</f>
        <v>Delivered</v>
      </c>
      <c r="K132" s="1" t="str">
        <f aca="false">LEFT(INDEX(Orders!$C$2:$C$8001,MATCH(B132,Orders!$A$2:$A$8001,0)),7)</f>
        <v>2025-11</v>
      </c>
    </row>
    <row r="133" customFormat="false" ht="15" hidden="false" customHeight="true" outlineLevel="0" collapsed="false">
      <c r="A133" s="1" t="s">
        <v>10603</v>
      </c>
      <c r="B133" s="1" t="s">
        <v>2126</v>
      </c>
      <c r="C133" s="1" t="s">
        <v>1973</v>
      </c>
      <c r="D133" s="1" t="n">
        <v>2</v>
      </c>
      <c r="E133" s="16" t="n">
        <v>1158.24</v>
      </c>
      <c r="F133" s="17" t="n">
        <v>0.1</v>
      </c>
      <c r="G133" s="16" t="n">
        <v>2084.83</v>
      </c>
      <c r="I133" s="1" t="str">
        <f aca="false">INDEX(Products!$C$2:$C$51,MATCH(C133,Products!$A$2:$A$51,0))</f>
        <v>Home &amp; Kitchen</v>
      </c>
      <c r="J133" s="1" t="str">
        <f aca="false">INDEX(Orders!$E$2:$E$8001,MATCH(B133,Orders!$A$2:$A$8001,0))</f>
        <v>Delivered</v>
      </c>
      <c r="K133" s="1" t="str">
        <f aca="false">LEFT(INDEX(Orders!$C$2:$C$8001,MATCH(B133,Orders!$A$2:$A$8001,0)),7)</f>
        <v>2025-11</v>
      </c>
    </row>
    <row r="134" customFormat="false" ht="15" hidden="false" customHeight="true" outlineLevel="0" collapsed="false">
      <c r="A134" s="1" t="s">
        <v>10604</v>
      </c>
      <c r="B134" s="1" t="s">
        <v>2126</v>
      </c>
      <c r="C134" s="1" t="s">
        <v>1920</v>
      </c>
      <c r="D134" s="1" t="n">
        <v>3</v>
      </c>
      <c r="E134" s="16" t="n">
        <v>4273.58</v>
      </c>
      <c r="F134" s="17" t="n">
        <v>0</v>
      </c>
      <c r="G134" s="16" t="n">
        <v>12820.74</v>
      </c>
      <c r="I134" s="1" t="str">
        <f aca="false">INDEX(Products!$C$2:$C$51,MATCH(C134,Products!$A$2:$A$51,0))</f>
        <v>Electronics</v>
      </c>
      <c r="J134" s="1" t="str">
        <f aca="false">INDEX(Orders!$E$2:$E$8001,MATCH(B134,Orders!$A$2:$A$8001,0))</f>
        <v>Delivered</v>
      </c>
      <c r="K134" s="1" t="str">
        <f aca="false">LEFT(INDEX(Orders!$C$2:$C$8001,MATCH(B134,Orders!$A$2:$A$8001,0)),7)</f>
        <v>2025-11</v>
      </c>
    </row>
    <row r="135" customFormat="false" ht="15" hidden="false" customHeight="true" outlineLevel="0" collapsed="false">
      <c r="A135" s="1" t="s">
        <v>10605</v>
      </c>
      <c r="B135" s="1" t="s">
        <v>2128</v>
      </c>
      <c r="C135" s="1" t="s">
        <v>1940</v>
      </c>
      <c r="D135" s="1" t="n">
        <v>1</v>
      </c>
      <c r="E135" s="16" t="n">
        <v>2374.52</v>
      </c>
      <c r="F135" s="17" t="n">
        <v>0.2</v>
      </c>
      <c r="G135" s="16" t="n">
        <v>1899.62</v>
      </c>
      <c r="I135" s="1" t="str">
        <f aca="false">INDEX(Products!$C$2:$C$51,MATCH(C135,Products!$A$2:$A$51,0))</f>
        <v>Fashion</v>
      </c>
      <c r="J135" s="1" t="str">
        <f aca="false">INDEX(Orders!$E$2:$E$8001,MATCH(B135,Orders!$A$2:$A$8001,0))</f>
        <v>Delivered</v>
      </c>
      <c r="K135" s="1" t="str">
        <f aca="false">LEFT(INDEX(Orders!$C$2:$C$8001,MATCH(B135,Orders!$A$2:$A$8001,0)),7)</f>
        <v>2024-04</v>
      </c>
    </row>
    <row r="136" customFormat="false" ht="15" hidden="false" customHeight="true" outlineLevel="0" collapsed="false">
      <c r="A136" s="1" t="s">
        <v>10606</v>
      </c>
      <c r="B136" s="1" t="s">
        <v>2128</v>
      </c>
      <c r="C136" s="1" t="s">
        <v>1979</v>
      </c>
      <c r="D136" s="1" t="n">
        <v>1</v>
      </c>
      <c r="E136" s="16" t="n">
        <v>623</v>
      </c>
      <c r="F136" s="17" t="n">
        <v>0.1</v>
      </c>
      <c r="G136" s="16" t="n">
        <v>560.7</v>
      </c>
      <c r="I136" s="1" t="str">
        <f aca="false">INDEX(Products!$C$2:$C$51,MATCH(C136,Products!$A$2:$A$51,0))</f>
        <v>Beauty &amp; Personal Care</v>
      </c>
      <c r="J136" s="1" t="str">
        <f aca="false">INDEX(Orders!$E$2:$E$8001,MATCH(B136,Orders!$A$2:$A$8001,0))</f>
        <v>Delivered</v>
      </c>
      <c r="K136" s="1" t="str">
        <f aca="false">LEFT(INDEX(Orders!$C$2:$C$8001,MATCH(B136,Orders!$A$2:$A$8001,0)),7)</f>
        <v>2024-04</v>
      </c>
    </row>
    <row r="137" customFormat="false" ht="15" hidden="false" customHeight="true" outlineLevel="0" collapsed="false">
      <c r="A137" s="1" t="s">
        <v>10607</v>
      </c>
      <c r="B137" s="1" t="s">
        <v>2128</v>
      </c>
      <c r="C137" s="1" t="s">
        <v>1997</v>
      </c>
      <c r="D137" s="1" t="n">
        <v>1</v>
      </c>
      <c r="E137" s="16" t="n">
        <v>311.15</v>
      </c>
      <c r="F137" s="17" t="n">
        <v>0.05</v>
      </c>
      <c r="G137" s="16" t="n">
        <v>295.59</v>
      </c>
      <c r="I137" s="1" t="str">
        <f aca="false">INDEX(Products!$C$2:$C$51,MATCH(C137,Products!$A$2:$A$51,0))</f>
        <v>Sports &amp; Fitness</v>
      </c>
      <c r="J137" s="1" t="str">
        <f aca="false">INDEX(Orders!$E$2:$E$8001,MATCH(B137,Orders!$A$2:$A$8001,0))</f>
        <v>Delivered</v>
      </c>
      <c r="K137" s="1" t="str">
        <f aca="false">LEFT(INDEX(Orders!$C$2:$C$8001,MATCH(B137,Orders!$A$2:$A$8001,0)),7)</f>
        <v>2024-04</v>
      </c>
    </row>
    <row r="138" customFormat="false" ht="15" hidden="false" customHeight="true" outlineLevel="0" collapsed="false">
      <c r="A138" s="1" t="s">
        <v>10608</v>
      </c>
      <c r="B138" s="1" t="s">
        <v>2129</v>
      </c>
      <c r="C138" s="1" t="s">
        <v>2006</v>
      </c>
      <c r="D138" s="1" t="n">
        <v>1</v>
      </c>
      <c r="E138" s="16" t="n">
        <v>482.17</v>
      </c>
      <c r="F138" s="17" t="n">
        <v>0.05</v>
      </c>
      <c r="G138" s="16" t="n">
        <v>458.06</v>
      </c>
      <c r="I138" s="1" t="str">
        <f aca="false">INDEX(Products!$C$2:$C$51,MATCH(C138,Products!$A$2:$A$51,0))</f>
        <v>Books &amp; Stationery</v>
      </c>
      <c r="J138" s="1" t="str">
        <f aca="false">INDEX(Orders!$E$2:$E$8001,MATCH(B138,Orders!$A$2:$A$8001,0))</f>
        <v>Delivered</v>
      </c>
      <c r="K138" s="1" t="str">
        <f aca="false">LEFT(INDEX(Orders!$C$2:$C$8001,MATCH(B138,Orders!$A$2:$A$8001,0)),7)</f>
        <v>2025-08</v>
      </c>
    </row>
    <row r="139" customFormat="false" ht="15" hidden="false" customHeight="true" outlineLevel="0" collapsed="false">
      <c r="A139" s="1" t="s">
        <v>10609</v>
      </c>
      <c r="B139" s="1" t="s">
        <v>2131</v>
      </c>
      <c r="C139" s="1" t="s">
        <v>1955</v>
      </c>
      <c r="D139" s="1" t="n">
        <v>3</v>
      </c>
      <c r="E139" s="16" t="n">
        <v>3340.76</v>
      </c>
      <c r="F139" s="17" t="n">
        <v>0</v>
      </c>
      <c r="G139" s="16" t="n">
        <v>10022.28</v>
      </c>
      <c r="I139" s="1" t="str">
        <f aca="false">INDEX(Products!$C$2:$C$51,MATCH(C139,Products!$A$2:$A$51,0))</f>
        <v>Home &amp; Kitchen</v>
      </c>
      <c r="J139" s="1" t="str">
        <f aca="false">INDEX(Orders!$E$2:$E$8001,MATCH(B139,Orders!$A$2:$A$8001,0))</f>
        <v>Delivered</v>
      </c>
      <c r="K139" s="1" t="str">
        <f aca="false">LEFT(INDEX(Orders!$C$2:$C$8001,MATCH(B139,Orders!$A$2:$A$8001,0)),7)</f>
        <v>2025-07</v>
      </c>
    </row>
    <row r="140" customFormat="false" ht="15" hidden="false" customHeight="true" outlineLevel="0" collapsed="false">
      <c r="A140" s="1" t="s">
        <v>10610</v>
      </c>
      <c r="B140" s="1" t="s">
        <v>2131</v>
      </c>
      <c r="C140" s="1" t="s">
        <v>1949</v>
      </c>
      <c r="D140" s="1" t="n">
        <v>1</v>
      </c>
      <c r="E140" s="16" t="n">
        <v>4185.64</v>
      </c>
      <c r="F140" s="17" t="n">
        <v>0.15</v>
      </c>
      <c r="G140" s="16" t="n">
        <v>3557.79</v>
      </c>
      <c r="I140" s="1" t="str">
        <f aca="false">INDEX(Products!$C$2:$C$51,MATCH(C140,Products!$A$2:$A$51,0))</f>
        <v>Fashion</v>
      </c>
      <c r="J140" s="1" t="str">
        <f aca="false">INDEX(Orders!$E$2:$E$8001,MATCH(B140,Orders!$A$2:$A$8001,0))</f>
        <v>Delivered</v>
      </c>
      <c r="K140" s="1" t="str">
        <f aca="false">LEFT(INDEX(Orders!$C$2:$C$8001,MATCH(B140,Orders!$A$2:$A$8001,0)),7)</f>
        <v>2025-07</v>
      </c>
    </row>
    <row r="141" customFormat="false" ht="15" hidden="false" customHeight="true" outlineLevel="0" collapsed="false">
      <c r="A141" s="1" t="s">
        <v>10611</v>
      </c>
      <c r="B141" s="1" t="s">
        <v>2131</v>
      </c>
      <c r="C141" s="1" t="s">
        <v>1931</v>
      </c>
      <c r="D141" s="1" t="n">
        <v>1</v>
      </c>
      <c r="E141" s="16" t="n">
        <v>1111.28</v>
      </c>
      <c r="F141" s="17" t="n">
        <v>0.15</v>
      </c>
      <c r="G141" s="16" t="n">
        <v>944.59</v>
      </c>
      <c r="I141" s="1" t="str">
        <f aca="false">INDEX(Products!$C$2:$C$51,MATCH(C141,Products!$A$2:$A$51,0))</f>
        <v>Electronics</v>
      </c>
      <c r="J141" s="1" t="str">
        <f aca="false">INDEX(Orders!$E$2:$E$8001,MATCH(B141,Orders!$A$2:$A$8001,0))</f>
        <v>Delivered</v>
      </c>
      <c r="K141" s="1" t="str">
        <f aca="false">LEFT(INDEX(Orders!$C$2:$C$8001,MATCH(B141,Orders!$A$2:$A$8001,0)),7)</f>
        <v>2025-07</v>
      </c>
    </row>
    <row r="142" customFormat="false" ht="15" hidden="false" customHeight="true" outlineLevel="0" collapsed="false">
      <c r="A142" s="1" t="s">
        <v>10612</v>
      </c>
      <c r="B142" s="1" t="s">
        <v>2131</v>
      </c>
      <c r="C142" s="1" t="s">
        <v>1943</v>
      </c>
      <c r="D142" s="1" t="n">
        <v>2</v>
      </c>
      <c r="E142" s="16" t="n">
        <v>1250.54</v>
      </c>
      <c r="F142" s="17" t="n">
        <v>0.1</v>
      </c>
      <c r="G142" s="16" t="n">
        <v>2250.97</v>
      </c>
      <c r="I142" s="1" t="str">
        <f aca="false">INDEX(Products!$C$2:$C$51,MATCH(C142,Products!$A$2:$A$51,0))</f>
        <v>Fashion</v>
      </c>
      <c r="J142" s="1" t="str">
        <f aca="false">INDEX(Orders!$E$2:$E$8001,MATCH(B142,Orders!$A$2:$A$8001,0))</f>
        <v>Delivered</v>
      </c>
      <c r="K142" s="1" t="str">
        <f aca="false">LEFT(INDEX(Orders!$C$2:$C$8001,MATCH(B142,Orders!$A$2:$A$8001,0)),7)</f>
        <v>2025-07</v>
      </c>
    </row>
    <row r="143" customFormat="false" ht="15" hidden="false" customHeight="true" outlineLevel="0" collapsed="false">
      <c r="A143" s="1" t="s">
        <v>10613</v>
      </c>
      <c r="B143" s="1" t="s">
        <v>2131</v>
      </c>
      <c r="C143" s="1" t="s">
        <v>2006</v>
      </c>
      <c r="D143" s="1" t="n">
        <v>2</v>
      </c>
      <c r="E143" s="16" t="n">
        <v>482.17</v>
      </c>
      <c r="F143" s="17" t="n">
        <v>0</v>
      </c>
      <c r="G143" s="16" t="n">
        <v>964.34</v>
      </c>
      <c r="I143" s="1" t="str">
        <f aca="false">INDEX(Products!$C$2:$C$51,MATCH(C143,Products!$A$2:$A$51,0))</f>
        <v>Books &amp; Stationery</v>
      </c>
      <c r="J143" s="1" t="str">
        <f aca="false">INDEX(Orders!$E$2:$E$8001,MATCH(B143,Orders!$A$2:$A$8001,0))</f>
        <v>Delivered</v>
      </c>
      <c r="K143" s="1" t="str">
        <f aca="false">LEFT(INDEX(Orders!$C$2:$C$8001,MATCH(B143,Orders!$A$2:$A$8001,0)),7)</f>
        <v>2025-07</v>
      </c>
    </row>
    <row r="144" customFormat="false" ht="15" hidden="false" customHeight="true" outlineLevel="0" collapsed="false">
      <c r="A144" s="1" t="s">
        <v>10614</v>
      </c>
      <c r="B144" s="1" t="s">
        <v>2132</v>
      </c>
      <c r="C144" s="1" t="s">
        <v>1997</v>
      </c>
      <c r="D144" s="1" t="n">
        <v>1</v>
      </c>
      <c r="E144" s="16" t="n">
        <v>311.15</v>
      </c>
      <c r="F144" s="17" t="n">
        <v>0.1</v>
      </c>
      <c r="G144" s="16" t="n">
        <v>280.03</v>
      </c>
      <c r="I144" s="1" t="str">
        <f aca="false">INDEX(Products!$C$2:$C$51,MATCH(C144,Products!$A$2:$A$51,0))</f>
        <v>Sports &amp; Fitness</v>
      </c>
      <c r="J144" s="1" t="str">
        <f aca="false">INDEX(Orders!$E$2:$E$8001,MATCH(B144,Orders!$A$2:$A$8001,0))</f>
        <v>Delivered</v>
      </c>
      <c r="K144" s="1" t="str">
        <f aca="false">LEFT(INDEX(Orders!$C$2:$C$8001,MATCH(B144,Orders!$A$2:$A$8001,0)),7)</f>
        <v>2025-04</v>
      </c>
    </row>
    <row r="145" customFormat="false" ht="15" hidden="false" customHeight="true" outlineLevel="0" collapsed="false">
      <c r="A145" s="1" t="s">
        <v>10615</v>
      </c>
      <c r="B145" s="1" t="s">
        <v>2134</v>
      </c>
      <c r="C145" s="1" t="s">
        <v>1930</v>
      </c>
      <c r="D145" s="1" t="n">
        <v>1</v>
      </c>
      <c r="E145" s="16" t="n">
        <v>2398.35</v>
      </c>
      <c r="F145" s="17" t="n">
        <v>0</v>
      </c>
      <c r="G145" s="16" t="n">
        <v>2398.35</v>
      </c>
      <c r="I145" s="1" t="str">
        <f aca="false">INDEX(Products!$C$2:$C$51,MATCH(C145,Products!$A$2:$A$51,0))</f>
        <v>Electronics</v>
      </c>
      <c r="J145" s="1" t="str">
        <f aca="false">INDEX(Orders!$E$2:$E$8001,MATCH(B145,Orders!$A$2:$A$8001,0))</f>
        <v>Delivered</v>
      </c>
      <c r="K145" s="1" t="str">
        <f aca="false">LEFT(INDEX(Orders!$C$2:$C$8001,MATCH(B145,Orders!$A$2:$A$8001,0)),7)</f>
        <v>2025-09</v>
      </c>
    </row>
    <row r="146" customFormat="false" ht="15" hidden="false" customHeight="true" outlineLevel="0" collapsed="false">
      <c r="A146" s="1" t="s">
        <v>10616</v>
      </c>
      <c r="B146" s="1" t="s">
        <v>2134</v>
      </c>
      <c r="C146" s="1" t="s">
        <v>1984</v>
      </c>
      <c r="D146" s="1" t="n">
        <v>1</v>
      </c>
      <c r="E146" s="16" t="n">
        <v>1134.82</v>
      </c>
      <c r="F146" s="17" t="n">
        <v>0</v>
      </c>
      <c r="G146" s="16" t="n">
        <v>1134.82</v>
      </c>
      <c r="I146" s="1" t="str">
        <f aca="false">INDEX(Products!$C$2:$C$51,MATCH(C146,Products!$A$2:$A$51,0))</f>
        <v>Beauty &amp; Personal Care</v>
      </c>
      <c r="J146" s="1" t="str">
        <f aca="false">INDEX(Orders!$E$2:$E$8001,MATCH(B146,Orders!$A$2:$A$8001,0))</f>
        <v>Delivered</v>
      </c>
      <c r="K146" s="1" t="str">
        <f aca="false">LEFT(INDEX(Orders!$C$2:$C$8001,MATCH(B146,Orders!$A$2:$A$8001,0)),7)</f>
        <v>2025-09</v>
      </c>
    </row>
    <row r="147" customFormat="false" ht="15" hidden="false" customHeight="true" outlineLevel="0" collapsed="false">
      <c r="A147" s="1" t="s">
        <v>10617</v>
      </c>
      <c r="B147" s="1" t="s">
        <v>2134</v>
      </c>
      <c r="C147" s="1" t="s">
        <v>1975</v>
      </c>
      <c r="D147" s="1" t="n">
        <v>1</v>
      </c>
      <c r="E147" s="16" t="n">
        <v>862.99</v>
      </c>
      <c r="F147" s="17" t="n">
        <v>0</v>
      </c>
      <c r="G147" s="16" t="n">
        <v>862.99</v>
      </c>
      <c r="I147" s="1" t="str">
        <f aca="false">INDEX(Products!$C$2:$C$51,MATCH(C147,Products!$A$2:$A$51,0))</f>
        <v>Beauty &amp; Personal Care</v>
      </c>
      <c r="J147" s="1" t="str">
        <f aca="false">INDEX(Orders!$E$2:$E$8001,MATCH(B147,Orders!$A$2:$A$8001,0))</f>
        <v>Delivered</v>
      </c>
      <c r="K147" s="1" t="str">
        <f aca="false">LEFT(INDEX(Orders!$C$2:$C$8001,MATCH(B147,Orders!$A$2:$A$8001,0)),7)</f>
        <v>2025-09</v>
      </c>
    </row>
    <row r="148" customFormat="false" ht="15" hidden="false" customHeight="true" outlineLevel="0" collapsed="false">
      <c r="A148" s="1" t="s">
        <v>10618</v>
      </c>
      <c r="B148" s="1" t="s">
        <v>2135</v>
      </c>
      <c r="C148" s="1" t="s">
        <v>1995</v>
      </c>
      <c r="D148" s="1" t="n">
        <v>1</v>
      </c>
      <c r="E148" s="16" t="n">
        <v>2914.27</v>
      </c>
      <c r="F148" s="17" t="n">
        <v>0.15</v>
      </c>
      <c r="G148" s="16" t="n">
        <v>2477.13</v>
      </c>
      <c r="I148" s="1" t="str">
        <f aca="false">INDEX(Products!$C$2:$C$51,MATCH(C148,Products!$A$2:$A$51,0))</f>
        <v>Sports &amp; Fitness</v>
      </c>
      <c r="J148" s="1" t="str">
        <f aca="false">INDEX(Orders!$E$2:$E$8001,MATCH(B148,Orders!$A$2:$A$8001,0))</f>
        <v>Delivered</v>
      </c>
      <c r="K148" s="1" t="str">
        <f aca="false">LEFT(INDEX(Orders!$C$2:$C$8001,MATCH(B148,Orders!$A$2:$A$8001,0)),7)</f>
        <v>2025-03</v>
      </c>
    </row>
    <row r="149" customFormat="false" ht="15" hidden="false" customHeight="true" outlineLevel="0" collapsed="false">
      <c r="A149" s="1" t="s">
        <v>10619</v>
      </c>
      <c r="B149" s="1" t="s">
        <v>2135</v>
      </c>
      <c r="C149" s="1" t="s">
        <v>2006</v>
      </c>
      <c r="D149" s="1" t="n">
        <v>2</v>
      </c>
      <c r="E149" s="16" t="n">
        <v>482.17</v>
      </c>
      <c r="F149" s="17" t="n">
        <v>0</v>
      </c>
      <c r="G149" s="16" t="n">
        <v>964.34</v>
      </c>
      <c r="I149" s="1" t="str">
        <f aca="false">INDEX(Products!$C$2:$C$51,MATCH(C149,Products!$A$2:$A$51,0))</f>
        <v>Books &amp; Stationery</v>
      </c>
      <c r="J149" s="1" t="str">
        <f aca="false">INDEX(Orders!$E$2:$E$8001,MATCH(B149,Orders!$A$2:$A$8001,0))</f>
        <v>Delivered</v>
      </c>
      <c r="K149" s="1" t="str">
        <f aca="false">LEFT(INDEX(Orders!$C$2:$C$8001,MATCH(B149,Orders!$A$2:$A$8001,0)),7)</f>
        <v>2025-03</v>
      </c>
    </row>
    <row r="150" customFormat="false" ht="15" hidden="false" customHeight="true" outlineLevel="0" collapsed="false">
      <c r="A150" s="1" t="s">
        <v>10620</v>
      </c>
      <c r="B150" s="1" t="s">
        <v>2136</v>
      </c>
      <c r="C150" s="1" t="s">
        <v>1953</v>
      </c>
      <c r="D150" s="1" t="n">
        <v>2</v>
      </c>
      <c r="E150" s="16" t="n">
        <v>4914.12</v>
      </c>
      <c r="F150" s="17" t="n">
        <v>0</v>
      </c>
      <c r="G150" s="16" t="n">
        <v>9828.24</v>
      </c>
      <c r="I150" s="1" t="str">
        <f aca="false">INDEX(Products!$C$2:$C$51,MATCH(C150,Products!$A$2:$A$51,0))</f>
        <v>Fashion</v>
      </c>
      <c r="J150" s="1" t="str">
        <f aca="false">INDEX(Orders!$E$2:$E$8001,MATCH(B150,Orders!$A$2:$A$8001,0))</f>
        <v>Delivered</v>
      </c>
      <c r="K150" s="1" t="str">
        <f aca="false">LEFT(INDEX(Orders!$C$2:$C$8001,MATCH(B150,Orders!$A$2:$A$8001,0)),7)</f>
        <v>2024-12</v>
      </c>
    </row>
    <row r="151" customFormat="false" ht="15" hidden="false" customHeight="true" outlineLevel="0" collapsed="false">
      <c r="A151" s="1" t="s">
        <v>10621</v>
      </c>
      <c r="B151" s="1" t="s">
        <v>2138</v>
      </c>
      <c r="C151" s="1" t="s">
        <v>1969</v>
      </c>
      <c r="D151" s="1" t="n">
        <v>1</v>
      </c>
      <c r="E151" s="16" t="n">
        <v>9171.98</v>
      </c>
      <c r="F151" s="17" t="n">
        <v>0</v>
      </c>
      <c r="G151" s="16" t="n">
        <v>9171.98</v>
      </c>
      <c r="I151" s="1" t="str">
        <f aca="false">INDEX(Products!$C$2:$C$51,MATCH(C151,Products!$A$2:$A$51,0))</f>
        <v>Home &amp; Kitchen</v>
      </c>
      <c r="J151" s="1" t="str">
        <f aca="false">INDEX(Orders!$E$2:$E$8001,MATCH(B151,Orders!$A$2:$A$8001,0))</f>
        <v>Delivered</v>
      </c>
      <c r="K151" s="1" t="str">
        <f aca="false">LEFT(INDEX(Orders!$C$2:$C$8001,MATCH(B151,Orders!$A$2:$A$8001,0)),7)</f>
        <v>2025-07</v>
      </c>
    </row>
    <row r="152" customFormat="false" ht="15" hidden="false" customHeight="true" outlineLevel="0" collapsed="false">
      <c r="A152" s="1" t="s">
        <v>10622</v>
      </c>
      <c r="B152" s="1" t="s">
        <v>2138</v>
      </c>
      <c r="C152" s="1" t="s">
        <v>1931</v>
      </c>
      <c r="D152" s="1" t="n">
        <v>1</v>
      </c>
      <c r="E152" s="16" t="n">
        <v>1111.28</v>
      </c>
      <c r="F152" s="17" t="n">
        <v>0.1</v>
      </c>
      <c r="G152" s="16" t="n">
        <v>1000.15</v>
      </c>
      <c r="I152" s="1" t="str">
        <f aca="false">INDEX(Products!$C$2:$C$51,MATCH(C152,Products!$A$2:$A$51,0))</f>
        <v>Electronics</v>
      </c>
      <c r="J152" s="1" t="str">
        <f aca="false">INDEX(Orders!$E$2:$E$8001,MATCH(B152,Orders!$A$2:$A$8001,0))</f>
        <v>Delivered</v>
      </c>
      <c r="K152" s="1" t="str">
        <f aca="false">LEFT(INDEX(Orders!$C$2:$C$8001,MATCH(B152,Orders!$A$2:$A$8001,0)),7)</f>
        <v>2025-07</v>
      </c>
    </row>
    <row r="153" customFormat="false" ht="15" hidden="false" customHeight="true" outlineLevel="0" collapsed="false">
      <c r="A153" s="1" t="s">
        <v>10623</v>
      </c>
      <c r="B153" s="1" t="s">
        <v>2139</v>
      </c>
      <c r="C153" s="1" t="s">
        <v>1997</v>
      </c>
      <c r="D153" s="1" t="n">
        <v>3</v>
      </c>
      <c r="E153" s="16" t="n">
        <v>311.15</v>
      </c>
      <c r="F153" s="17" t="n">
        <v>0.1</v>
      </c>
      <c r="G153" s="16" t="n">
        <v>840.1</v>
      </c>
      <c r="I153" s="1" t="str">
        <f aca="false">INDEX(Products!$C$2:$C$51,MATCH(C153,Products!$A$2:$A$51,0))</f>
        <v>Sports &amp; Fitness</v>
      </c>
      <c r="J153" s="1" t="str">
        <f aca="false">INDEX(Orders!$E$2:$E$8001,MATCH(B153,Orders!$A$2:$A$8001,0))</f>
        <v>Delivered</v>
      </c>
      <c r="K153" s="1" t="str">
        <f aca="false">LEFT(INDEX(Orders!$C$2:$C$8001,MATCH(B153,Orders!$A$2:$A$8001,0)),7)</f>
        <v>2025-07</v>
      </c>
    </row>
    <row r="154" customFormat="false" ht="15" hidden="false" customHeight="true" outlineLevel="0" collapsed="false">
      <c r="A154" s="1" t="s">
        <v>10624</v>
      </c>
      <c r="B154" s="1" t="s">
        <v>2139</v>
      </c>
      <c r="C154" s="1" t="s">
        <v>2007</v>
      </c>
      <c r="D154" s="1" t="n">
        <v>1</v>
      </c>
      <c r="E154" s="16" t="n">
        <v>750.27</v>
      </c>
      <c r="F154" s="17" t="n">
        <v>0</v>
      </c>
      <c r="G154" s="16" t="n">
        <v>750.27</v>
      </c>
      <c r="I154" s="1" t="str">
        <f aca="false">INDEX(Products!$C$2:$C$51,MATCH(C154,Products!$A$2:$A$51,0))</f>
        <v>Books &amp; Stationery</v>
      </c>
      <c r="J154" s="1" t="str">
        <f aca="false">INDEX(Orders!$E$2:$E$8001,MATCH(B154,Orders!$A$2:$A$8001,0))</f>
        <v>Delivered</v>
      </c>
      <c r="K154" s="1" t="str">
        <f aca="false">LEFT(INDEX(Orders!$C$2:$C$8001,MATCH(B154,Orders!$A$2:$A$8001,0)),7)</f>
        <v>2025-07</v>
      </c>
    </row>
    <row r="155" customFormat="false" ht="15" hidden="false" customHeight="true" outlineLevel="0" collapsed="false">
      <c r="A155" s="1" t="s">
        <v>10625</v>
      </c>
      <c r="B155" s="1" t="s">
        <v>2141</v>
      </c>
      <c r="C155" s="1" t="s">
        <v>1930</v>
      </c>
      <c r="D155" s="1" t="n">
        <v>1</v>
      </c>
      <c r="E155" s="16" t="n">
        <v>2398.35</v>
      </c>
      <c r="F155" s="17" t="n">
        <v>0</v>
      </c>
      <c r="G155" s="16" t="n">
        <v>2398.35</v>
      </c>
      <c r="I155" s="1" t="str">
        <f aca="false">INDEX(Products!$C$2:$C$51,MATCH(C155,Products!$A$2:$A$51,0))</f>
        <v>Electronics</v>
      </c>
      <c r="J155" s="1" t="str">
        <f aca="false">INDEX(Orders!$E$2:$E$8001,MATCH(B155,Orders!$A$2:$A$8001,0))</f>
        <v>Delivered</v>
      </c>
      <c r="K155" s="1" t="str">
        <f aca="false">LEFT(INDEX(Orders!$C$2:$C$8001,MATCH(B155,Orders!$A$2:$A$8001,0)),7)</f>
        <v>2024-11</v>
      </c>
    </row>
    <row r="156" customFormat="false" ht="15" hidden="false" customHeight="true" outlineLevel="0" collapsed="false">
      <c r="A156" s="1" t="s">
        <v>10626</v>
      </c>
      <c r="B156" s="1" t="s">
        <v>2141</v>
      </c>
      <c r="C156" s="1" t="s">
        <v>1961</v>
      </c>
      <c r="D156" s="1" t="n">
        <v>1</v>
      </c>
      <c r="E156" s="16" t="n">
        <v>3493.68</v>
      </c>
      <c r="F156" s="17" t="n">
        <v>0</v>
      </c>
      <c r="G156" s="16" t="n">
        <v>3493.68</v>
      </c>
      <c r="I156" s="1" t="str">
        <f aca="false">INDEX(Products!$C$2:$C$51,MATCH(C156,Products!$A$2:$A$51,0))</f>
        <v>Home &amp; Kitchen</v>
      </c>
      <c r="J156" s="1" t="str">
        <f aca="false">INDEX(Orders!$E$2:$E$8001,MATCH(B156,Orders!$A$2:$A$8001,0))</f>
        <v>Delivered</v>
      </c>
      <c r="K156" s="1" t="str">
        <f aca="false">LEFT(INDEX(Orders!$C$2:$C$8001,MATCH(B156,Orders!$A$2:$A$8001,0)),7)</f>
        <v>2024-11</v>
      </c>
    </row>
    <row r="157" customFormat="false" ht="15" hidden="false" customHeight="true" outlineLevel="0" collapsed="false">
      <c r="A157" s="1" t="s">
        <v>10627</v>
      </c>
      <c r="B157" s="1" t="s">
        <v>2141</v>
      </c>
      <c r="C157" s="1" t="s">
        <v>2006</v>
      </c>
      <c r="D157" s="1" t="n">
        <v>1</v>
      </c>
      <c r="E157" s="16" t="n">
        <v>482.17</v>
      </c>
      <c r="F157" s="17" t="n">
        <v>0.1</v>
      </c>
      <c r="G157" s="16" t="n">
        <v>433.95</v>
      </c>
      <c r="I157" s="1" t="str">
        <f aca="false">INDEX(Products!$C$2:$C$51,MATCH(C157,Products!$A$2:$A$51,0))</f>
        <v>Books &amp; Stationery</v>
      </c>
      <c r="J157" s="1" t="str">
        <f aca="false">INDEX(Orders!$E$2:$E$8001,MATCH(B157,Orders!$A$2:$A$8001,0))</f>
        <v>Delivered</v>
      </c>
      <c r="K157" s="1" t="str">
        <f aca="false">LEFT(INDEX(Orders!$C$2:$C$8001,MATCH(B157,Orders!$A$2:$A$8001,0)),7)</f>
        <v>2024-11</v>
      </c>
    </row>
    <row r="158" customFormat="false" ht="15" hidden="false" customHeight="true" outlineLevel="0" collapsed="false">
      <c r="A158" s="1" t="s">
        <v>10628</v>
      </c>
      <c r="B158" s="1" t="s">
        <v>2142</v>
      </c>
      <c r="C158" s="1" t="s">
        <v>1922</v>
      </c>
      <c r="D158" s="1" t="n">
        <v>1</v>
      </c>
      <c r="E158" s="16" t="n">
        <v>3142.61</v>
      </c>
      <c r="F158" s="17" t="n">
        <v>0</v>
      </c>
      <c r="G158" s="16" t="n">
        <v>3142.61</v>
      </c>
      <c r="I158" s="1" t="str">
        <f aca="false">INDEX(Products!$C$2:$C$51,MATCH(C158,Products!$A$2:$A$51,0))</f>
        <v>Electronics</v>
      </c>
      <c r="J158" s="1" t="str">
        <f aca="false">INDEX(Orders!$E$2:$E$8001,MATCH(B158,Orders!$A$2:$A$8001,0))</f>
        <v>Delivered</v>
      </c>
      <c r="K158" s="1" t="str">
        <f aca="false">LEFT(INDEX(Orders!$C$2:$C$8001,MATCH(B158,Orders!$A$2:$A$8001,0)),7)</f>
        <v>2025-02</v>
      </c>
    </row>
    <row r="159" customFormat="false" ht="15" hidden="false" customHeight="true" outlineLevel="0" collapsed="false">
      <c r="A159" s="1" t="s">
        <v>10629</v>
      </c>
      <c r="B159" s="1" t="s">
        <v>2144</v>
      </c>
      <c r="C159" s="1" t="s">
        <v>1941</v>
      </c>
      <c r="D159" s="1" t="n">
        <v>1</v>
      </c>
      <c r="E159" s="16" t="n">
        <v>2757.65</v>
      </c>
      <c r="F159" s="17" t="n">
        <v>0.1</v>
      </c>
      <c r="G159" s="16" t="n">
        <v>2481.89</v>
      </c>
      <c r="I159" s="1" t="str">
        <f aca="false">INDEX(Products!$C$2:$C$51,MATCH(C159,Products!$A$2:$A$51,0))</f>
        <v>Fashion</v>
      </c>
      <c r="J159" s="1" t="str">
        <f aca="false">INDEX(Orders!$E$2:$E$8001,MATCH(B159,Orders!$A$2:$A$8001,0))</f>
        <v>Delivered</v>
      </c>
      <c r="K159" s="1" t="str">
        <f aca="false">LEFT(INDEX(Orders!$C$2:$C$8001,MATCH(B159,Orders!$A$2:$A$8001,0)),7)</f>
        <v>2025-10</v>
      </c>
    </row>
    <row r="160" customFormat="false" ht="15" hidden="false" customHeight="true" outlineLevel="0" collapsed="false">
      <c r="A160" s="1" t="s">
        <v>10630</v>
      </c>
      <c r="B160" s="1" t="s">
        <v>2144</v>
      </c>
      <c r="C160" s="1" t="s">
        <v>2007</v>
      </c>
      <c r="D160" s="1" t="n">
        <v>1</v>
      </c>
      <c r="E160" s="16" t="n">
        <v>750.27</v>
      </c>
      <c r="F160" s="17" t="n">
        <v>0.1</v>
      </c>
      <c r="G160" s="16" t="n">
        <v>675.24</v>
      </c>
      <c r="I160" s="1" t="str">
        <f aca="false">INDEX(Products!$C$2:$C$51,MATCH(C160,Products!$A$2:$A$51,0))</f>
        <v>Books &amp; Stationery</v>
      </c>
      <c r="J160" s="1" t="str">
        <f aca="false">INDEX(Orders!$E$2:$E$8001,MATCH(B160,Orders!$A$2:$A$8001,0))</f>
        <v>Delivered</v>
      </c>
      <c r="K160" s="1" t="str">
        <f aca="false">LEFT(INDEX(Orders!$C$2:$C$8001,MATCH(B160,Orders!$A$2:$A$8001,0)),7)</f>
        <v>2025-10</v>
      </c>
    </row>
    <row r="161" customFormat="false" ht="15" hidden="false" customHeight="true" outlineLevel="0" collapsed="false">
      <c r="A161" s="1" t="s">
        <v>10631</v>
      </c>
      <c r="B161" s="1" t="s">
        <v>2146</v>
      </c>
      <c r="C161" s="1" t="s">
        <v>2006</v>
      </c>
      <c r="D161" s="1" t="n">
        <v>1</v>
      </c>
      <c r="E161" s="16" t="n">
        <v>482.17</v>
      </c>
      <c r="F161" s="17" t="n">
        <v>0.05</v>
      </c>
      <c r="G161" s="16" t="n">
        <v>458.06</v>
      </c>
      <c r="I161" s="1" t="str">
        <f aca="false">INDEX(Products!$C$2:$C$51,MATCH(C161,Products!$A$2:$A$51,0))</f>
        <v>Books &amp; Stationery</v>
      </c>
      <c r="J161" s="1" t="str">
        <f aca="false">INDEX(Orders!$E$2:$E$8001,MATCH(B161,Orders!$A$2:$A$8001,0))</f>
        <v>Returned</v>
      </c>
      <c r="K161" s="1" t="str">
        <f aca="false">LEFT(INDEX(Orders!$C$2:$C$8001,MATCH(B161,Orders!$A$2:$A$8001,0)),7)</f>
        <v>2025-11</v>
      </c>
    </row>
    <row r="162" customFormat="false" ht="15" hidden="false" customHeight="true" outlineLevel="0" collapsed="false">
      <c r="A162" s="1" t="s">
        <v>10632</v>
      </c>
      <c r="B162" s="1" t="s">
        <v>2147</v>
      </c>
      <c r="C162" s="1" t="s">
        <v>1997</v>
      </c>
      <c r="D162" s="1" t="n">
        <v>1</v>
      </c>
      <c r="E162" s="16" t="n">
        <v>311.15</v>
      </c>
      <c r="F162" s="17" t="n">
        <v>0.05</v>
      </c>
      <c r="G162" s="16" t="n">
        <v>295.59</v>
      </c>
      <c r="I162" s="1" t="str">
        <f aca="false">INDEX(Products!$C$2:$C$51,MATCH(C162,Products!$A$2:$A$51,0))</f>
        <v>Sports &amp; Fitness</v>
      </c>
      <c r="J162" s="1" t="str">
        <f aca="false">INDEX(Orders!$E$2:$E$8001,MATCH(B162,Orders!$A$2:$A$8001,0))</f>
        <v>Delivered</v>
      </c>
      <c r="K162" s="1" t="str">
        <f aca="false">LEFT(INDEX(Orders!$C$2:$C$8001,MATCH(B162,Orders!$A$2:$A$8001,0)),7)</f>
        <v>2025-06</v>
      </c>
    </row>
    <row r="163" customFormat="false" ht="15" hidden="false" customHeight="true" outlineLevel="0" collapsed="false">
      <c r="A163" s="1" t="s">
        <v>10633</v>
      </c>
      <c r="B163" s="1" t="s">
        <v>2149</v>
      </c>
      <c r="C163" s="1" t="s">
        <v>1933</v>
      </c>
      <c r="D163" s="1" t="n">
        <v>2</v>
      </c>
      <c r="E163" s="16" t="n">
        <v>7194.38</v>
      </c>
      <c r="F163" s="17" t="n">
        <v>0</v>
      </c>
      <c r="G163" s="16" t="n">
        <v>14388.76</v>
      </c>
      <c r="I163" s="1" t="str">
        <f aca="false">INDEX(Products!$C$2:$C$51,MATCH(C163,Products!$A$2:$A$51,0))</f>
        <v>Electronics</v>
      </c>
      <c r="J163" s="1" t="str">
        <f aca="false">INDEX(Orders!$E$2:$E$8001,MATCH(B163,Orders!$A$2:$A$8001,0))</f>
        <v>Delivered</v>
      </c>
      <c r="K163" s="1" t="str">
        <f aca="false">LEFT(INDEX(Orders!$C$2:$C$8001,MATCH(B163,Orders!$A$2:$A$8001,0)),7)</f>
        <v>2024-12</v>
      </c>
    </row>
    <row r="164" customFormat="false" ht="15" hidden="false" customHeight="true" outlineLevel="0" collapsed="false">
      <c r="A164" s="1" t="s">
        <v>10634</v>
      </c>
      <c r="B164" s="1" t="s">
        <v>2149</v>
      </c>
      <c r="C164" s="1" t="s">
        <v>1990</v>
      </c>
      <c r="D164" s="1" t="n">
        <v>1</v>
      </c>
      <c r="E164" s="16" t="n">
        <v>5311.32</v>
      </c>
      <c r="F164" s="17" t="n">
        <v>0.05</v>
      </c>
      <c r="G164" s="16" t="n">
        <v>5045.75</v>
      </c>
      <c r="I164" s="1" t="str">
        <f aca="false">INDEX(Products!$C$2:$C$51,MATCH(C164,Products!$A$2:$A$51,0))</f>
        <v>Sports &amp; Fitness</v>
      </c>
      <c r="J164" s="1" t="str">
        <f aca="false">INDEX(Orders!$E$2:$E$8001,MATCH(B164,Orders!$A$2:$A$8001,0))</f>
        <v>Delivered</v>
      </c>
      <c r="K164" s="1" t="str">
        <f aca="false">LEFT(INDEX(Orders!$C$2:$C$8001,MATCH(B164,Orders!$A$2:$A$8001,0)),7)</f>
        <v>2024-12</v>
      </c>
    </row>
    <row r="165" customFormat="false" ht="15" hidden="false" customHeight="true" outlineLevel="0" collapsed="false">
      <c r="A165" s="1" t="s">
        <v>10635</v>
      </c>
      <c r="B165" s="1" t="s">
        <v>2149</v>
      </c>
      <c r="C165" s="1" t="s">
        <v>1930</v>
      </c>
      <c r="D165" s="1" t="n">
        <v>3</v>
      </c>
      <c r="E165" s="16" t="n">
        <v>2398.35</v>
      </c>
      <c r="F165" s="17" t="n">
        <v>0</v>
      </c>
      <c r="G165" s="16" t="n">
        <v>7195.05</v>
      </c>
      <c r="I165" s="1" t="str">
        <f aca="false">INDEX(Products!$C$2:$C$51,MATCH(C165,Products!$A$2:$A$51,0))</f>
        <v>Electronics</v>
      </c>
      <c r="J165" s="1" t="str">
        <f aca="false">INDEX(Orders!$E$2:$E$8001,MATCH(B165,Orders!$A$2:$A$8001,0))</f>
        <v>Delivered</v>
      </c>
      <c r="K165" s="1" t="str">
        <f aca="false">LEFT(INDEX(Orders!$C$2:$C$8001,MATCH(B165,Orders!$A$2:$A$8001,0)),7)</f>
        <v>2024-12</v>
      </c>
    </row>
    <row r="166" customFormat="false" ht="15" hidden="false" customHeight="true" outlineLevel="0" collapsed="false">
      <c r="A166" s="1" t="s">
        <v>10636</v>
      </c>
      <c r="B166" s="1" t="s">
        <v>2151</v>
      </c>
      <c r="C166" s="1" t="s">
        <v>1940</v>
      </c>
      <c r="D166" s="1" t="n">
        <v>1</v>
      </c>
      <c r="E166" s="16" t="n">
        <v>2374.52</v>
      </c>
      <c r="F166" s="17" t="n">
        <v>0</v>
      </c>
      <c r="G166" s="16" t="n">
        <v>2374.52</v>
      </c>
      <c r="I166" s="1" t="str">
        <f aca="false">INDEX(Products!$C$2:$C$51,MATCH(C166,Products!$A$2:$A$51,0))</f>
        <v>Fashion</v>
      </c>
      <c r="J166" s="1" t="str">
        <f aca="false">INDEX(Orders!$E$2:$E$8001,MATCH(B166,Orders!$A$2:$A$8001,0))</f>
        <v>Delivered</v>
      </c>
      <c r="K166" s="1" t="str">
        <f aca="false">LEFT(INDEX(Orders!$C$2:$C$8001,MATCH(B166,Orders!$A$2:$A$8001,0)),7)</f>
        <v>2025-08</v>
      </c>
    </row>
    <row r="167" customFormat="false" ht="15" hidden="false" customHeight="true" outlineLevel="0" collapsed="false">
      <c r="A167" s="1" t="s">
        <v>10637</v>
      </c>
      <c r="B167" s="1" t="s">
        <v>2153</v>
      </c>
      <c r="C167" s="1" t="s">
        <v>2006</v>
      </c>
      <c r="D167" s="1" t="n">
        <v>1</v>
      </c>
      <c r="E167" s="16" t="n">
        <v>482.17</v>
      </c>
      <c r="F167" s="17" t="n">
        <v>0</v>
      </c>
      <c r="G167" s="16" t="n">
        <v>482.17</v>
      </c>
      <c r="I167" s="1" t="str">
        <f aca="false">INDEX(Products!$C$2:$C$51,MATCH(C167,Products!$A$2:$A$51,0))</f>
        <v>Books &amp; Stationery</v>
      </c>
      <c r="J167" s="1" t="str">
        <f aca="false">INDEX(Orders!$E$2:$E$8001,MATCH(B167,Orders!$A$2:$A$8001,0))</f>
        <v>Delivered</v>
      </c>
      <c r="K167" s="1" t="str">
        <f aca="false">LEFT(INDEX(Orders!$C$2:$C$8001,MATCH(B167,Orders!$A$2:$A$8001,0)),7)</f>
        <v>2025-11</v>
      </c>
    </row>
    <row r="168" customFormat="false" ht="15" hidden="false" customHeight="true" outlineLevel="0" collapsed="false">
      <c r="A168" s="1" t="s">
        <v>10638</v>
      </c>
      <c r="B168" s="1" t="s">
        <v>2155</v>
      </c>
      <c r="C168" s="1" t="s">
        <v>1924</v>
      </c>
      <c r="D168" s="1" t="n">
        <v>2</v>
      </c>
      <c r="E168" s="16" t="n">
        <v>1971</v>
      </c>
      <c r="F168" s="17" t="n">
        <v>0</v>
      </c>
      <c r="G168" s="16" t="n">
        <v>3942</v>
      </c>
      <c r="I168" s="1" t="str">
        <f aca="false">INDEX(Products!$C$2:$C$51,MATCH(C168,Products!$A$2:$A$51,0))</f>
        <v>Electronics</v>
      </c>
      <c r="J168" s="1" t="str">
        <f aca="false">INDEX(Orders!$E$2:$E$8001,MATCH(B168,Orders!$A$2:$A$8001,0))</f>
        <v>Returned</v>
      </c>
      <c r="K168" s="1" t="str">
        <f aca="false">LEFT(INDEX(Orders!$C$2:$C$8001,MATCH(B168,Orders!$A$2:$A$8001,0)),7)</f>
        <v>2025-08</v>
      </c>
    </row>
    <row r="169" customFormat="false" ht="15" hidden="false" customHeight="true" outlineLevel="0" collapsed="false">
      <c r="A169" s="1" t="s">
        <v>10639</v>
      </c>
      <c r="B169" s="1" t="s">
        <v>2155</v>
      </c>
      <c r="C169" s="1" t="s">
        <v>1930</v>
      </c>
      <c r="D169" s="1" t="n">
        <v>1</v>
      </c>
      <c r="E169" s="16" t="n">
        <v>2398.35</v>
      </c>
      <c r="F169" s="17" t="n">
        <v>0</v>
      </c>
      <c r="G169" s="16" t="n">
        <v>2398.35</v>
      </c>
      <c r="I169" s="1" t="str">
        <f aca="false">INDEX(Products!$C$2:$C$51,MATCH(C169,Products!$A$2:$A$51,0))</f>
        <v>Electronics</v>
      </c>
      <c r="J169" s="1" t="str">
        <f aca="false">INDEX(Orders!$E$2:$E$8001,MATCH(B169,Orders!$A$2:$A$8001,0))</f>
        <v>Returned</v>
      </c>
      <c r="K169" s="1" t="str">
        <f aca="false">LEFT(INDEX(Orders!$C$2:$C$8001,MATCH(B169,Orders!$A$2:$A$8001,0)),7)</f>
        <v>2025-08</v>
      </c>
    </row>
    <row r="170" customFormat="false" ht="15" hidden="false" customHeight="true" outlineLevel="0" collapsed="false">
      <c r="A170" s="1" t="s">
        <v>10640</v>
      </c>
      <c r="B170" s="1" t="s">
        <v>2157</v>
      </c>
      <c r="C170" s="1" t="s">
        <v>2006</v>
      </c>
      <c r="D170" s="1" t="n">
        <v>1</v>
      </c>
      <c r="E170" s="16" t="n">
        <v>482.17</v>
      </c>
      <c r="F170" s="17" t="n">
        <v>0</v>
      </c>
      <c r="G170" s="16" t="n">
        <v>482.17</v>
      </c>
      <c r="I170" s="1" t="str">
        <f aca="false">INDEX(Products!$C$2:$C$51,MATCH(C170,Products!$A$2:$A$51,0))</f>
        <v>Books &amp; Stationery</v>
      </c>
      <c r="J170" s="1" t="str">
        <f aca="false">INDEX(Orders!$E$2:$E$8001,MATCH(B170,Orders!$A$2:$A$8001,0))</f>
        <v>Delivered</v>
      </c>
      <c r="K170" s="1" t="str">
        <f aca="false">LEFT(INDEX(Orders!$C$2:$C$8001,MATCH(B170,Orders!$A$2:$A$8001,0)),7)</f>
        <v>2025-02</v>
      </c>
    </row>
    <row r="171" customFormat="false" ht="15" hidden="false" customHeight="true" outlineLevel="0" collapsed="false">
      <c r="A171" s="1" t="s">
        <v>10641</v>
      </c>
      <c r="B171" s="1" t="s">
        <v>2158</v>
      </c>
      <c r="C171" s="1" t="s">
        <v>2007</v>
      </c>
      <c r="D171" s="1" t="n">
        <v>1</v>
      </c>
      <c r="E171" s="16" t="n">
        <v>750.27</v>
      </c>
      <c r="F171" s="17" t="n">
        <v>0.1</v>
      </c>
      <c r="G171" s="16" t="n">
        <v>675.24</v>
      </c>
      <c r="I171" s="1" t="str">
        <f aca="false">INDEX(Products!$C$2:$C$51,MATCH(C171,Products!$A$2:$A$51,0))</f>
        <v>Books &amp; Stationery</v>
      </c>
      <c r="J171" s="1" t="str">
        <f aca="false">INDEX(Orders!$E$2:$E$8001,MATCH(B171,Orders!$A$2:$A$8001,0))</f>
        <v>Delivered</v>
      </c>
      <c r="K171" s="1" t="str">
        <f aca="false">LEFT(INDEX(Orders!$C$2:$C$8001,MATCH(B171,Orders!$A$2:$A$8001,0)),7)</f>
        <v>2025-06</v>
      </c>
    </row>
    <row r="172" customFormat="false" ht="15" hidden="false" customHeight="true" outlineLevel="0" collapsed="false">
      <c r="A172" s="1" t="s">
        <v>10642</v>
      </c>
      <c r="B172" s="1" t="s">
        <v>2158</v>
      </c>
      <c r="C172" s="1" t="s">
        <v>1930</v>
      </c>
      <c r="D172" s="1" t="n">
        <v>1</v>
      </c>
      <c r="E172" s="16" t="n">
        <v>2398.35</v>
      </c>
      <c r="F172" s="17" t="n">
        <v>0.05</v>
      </c>
      <c r="G172" s="16" t="n">
        <v>2278.43</v>
      </c>
      <c r="I172" s="1" t="str">
        <f aca="false">INDEX(Products!$C$2:$C$51,MATCH(C172,Products!$A$2:$A$51,0))</f>
        <v>Electronics</v>
      </c>
      <c r="J172" s="1" t="str">
        <f aca="false">INDEX(Orders!$E$2:$E$8001,MATCH(B172,Orders!$A$2:$A$8001,0))</f>
        <v>Delivered</v>
      </c>
      <c r="K172" s="1" t="str">
        <f aca="false">LEFT(INDEX(Orders!$C$2:$C$8001,MATCH(B172,Orders!$A$2:$A$8001,0)),7)</f>
        <v>2025-06</v>
      </c>
    </row>
    <row r="173" customFormat="false" ht="15" hidden="false" customHeight="true" outlineLevel="0" collapsed="false">
      <c r="A173" s="1" t="s">
        <v>10643</v>
      </c>
      <c r="B173" s="1" t="s">
        <v>2159</v>
      </c>
      <c r="C173" s="1" t="s">
        <v>1990</v>
      </c>
      <c r="D173" s="1" t="n">
        <v>1</v>
      </c>
      <c r="E173" s="16" t="n">
        <v>5311.32</v>
      </c>
      <c r="F173" s="17" t="n">
        <v>0.1</v>
      </c>
      <c r="G173" s="16" t="n">
        <v>4780.19</v>
      </c>
      <c r="I173" s="1" t="str">
        <f aca="false">INDEX(Products!$C$2:$C$51,MATCH(C173,Products!$A$2:$A$51,0))</f>
        <v>Sports &amp; Fitness</v>
      </c>
      <c r="J173" s="1" t="str">
        <f aca="false">INDEX(Orders!$E$2:$E$8001,MATCH(B173,Orders!$A$2:$A$8001,0))</f>
        <v>Delivered</v>
      </c>
      <c r="K173" s="1" t="str">
        <f aca="false">LEFT(INDEX(Orders!$C$2:$C$8001,MATCH(B173,Orders!$A$2:$A$8001,0)),7)</f>
        <v>2025-07</v>
      </c>
    </row>
    <row r="174" customFormat="false" ht="15" hidden="false" customHeight="true" outlineLevel="0" collapsed="false">
      <c r="A174" s="1" t="s">
        <v>10644</v>
      </c>
      <c r="B174" s="1" t="s">
        <v>2161</v>
      </c>
      <c r="C174" s="1" t="s">
        <v>1990</v>
      </c>
      <c r="D174" s="1" t="n">
        <v>1</v>
      </c>
      <c r="E174" s="16" t="n">
        <v>5311.32</v>
      </c>
      <c r="F174" s="17" t="n">
        <v>0.15</v>
      </c>
      <c r="G174" s="16" t="n">
        <v>4514.62</v>
      </c>
      <c r="I174" s="1" t="str">
        <f aca="false">INDEX(Products!$C$2:$C$51,MATCH(C174,Products!$A$2:$A$51,0))</f>
        <v>Sports &amp; Fitness</v>
      </c>
      <c r="J174" s="1" t="str">
        <f aca="false">INDEX(Orders!$E$2:$E$8001,MATCH(B174,Orders!$A$2:$A$8001,0))</f>
        <v>Delivered</v>
      </c>
      <c r="K174" s="1" t="str">
        <f aca="false">LEFT(INDEX(Orders!$C$2:$C$8001,MATCH(B174,Orders!$A$2:$A$8001,0)),7)</f>
        <v>2025-03</v>
      </c>
    </row>
    <row r="175" customFormat="false" ht="15" hidden="false" customHeight="true" outlineLevel="0" collapsed="false">
      <c r="A175" s="1" t="s">
        <v>10645</v>
      </c>
      <c r="B175" s="1" t="s">
        <v>2161</v>
      </c>
      <c r="C175" s="1" t="s">
        <v>1953</v>
      </c>
      <c r="D175" s="1" t="n">
        <v>2</v>
      </c>
      <c r="E175" s="16" t="n">
        <v>4914.12</v>
      </c>
      <c r="F175" s="17" t="n">
        <v>0</v>
      </c>
      <c r="G175" s="16" t="n">
        <v>9828.24</v>
      </c>
      <c r="I175" s="1" t="str">
        <f aca="false">INDEX(Products!$C$2:$C$51,MATCH(C175,Products!$A$2:$A$51,0))</f>
        <v>Fashion</v>
      </c>
      <c r="J175" s="1" t="str">
        <f aca="false">INDEX(Orders!$E$2:$E$8001,MATCH(B175,Orders!$A$2:$A$8001,0))</f>
        <v>Delivered</v>
      </c>
      <c r="K175" s="1" t="str">
        <f aca="false">LEFT(INDEX(Orders!$C$2:$C$8001,MATCH(B175,Orders!$A$2:$A$8001,0)),7)</f>
        <v>2025-03</v>
      </c>
    </row>
    <row r="176" customFormat="false" ht="15" hidden="false" customHeight="true" outlineLevel="0" collapsed="false">
      <c r="A176" s="1" t="s">
        <v>10646</v>
      </c>
      <c r="B176" s="1" t="s">
        <v>2161</v>
      </c>
      <c r="C176" s="1" t="s">
        <v>1930</v>
      </c>
      <c r="D176" s="1" t="n">
        <v>1</v>
      </c>
      <c r="E176" s="16" t="n">
        <v>2398.35</v>
      </c>
      <c r="F176" s="17" t="n">
        <v>0.05</v>
      </c>
      <c r="G176" s="16" t="n">
        <v>2278.43</v>
      </c>
      <c r="I176" s="1" t="str">
        <f aca="false">INDEX(Products!$C$2:$C$51,MATCH(C176,Products!$A$2:$A$51,0))</f>
        <v>Electronics</v>
      </c>
      <c r="J176" s="1" t="str">
        <f aca="false">INDEX(Orders!$E$2:$E$8001,MATCH(B176,Orders!$A$2:$A$8001,0))</f>
        <v>Delivered</v>
      </c>
      <c r="K176" s="1" t="str">
        <f aca="false">LEFT(INDEX(Orders!$C$2:$C$8001,MATCH(B176,Orders!$A$2:$A$8001,0)),7)</f>
        <v>2025-03</v>
      </c>
    </row>
    <row r="177" customFormat="false" ht="15" hidden="false" customHeight="true" outlineLevel="0" collapsed="false">
      <c r="A177" s="1" t="s">
        <v>10647</v>
      </c>
      <c r="B177" s="1" t="s">
        <v>2161</v>
      </c>
      <c r="C177" s="1" t="s">
        <v>1933</v>
      </c>
      <c r="D177" s="1" t="n">
        <v>1</v>
      </c>
      <c r="E177" s="16" t="n">
        <v>7194.38</v>
      </c>
      <c r="F177" s="17" t="n">
        <v>0.05</v>
      </c>
      <c r="G177" s="16" t="n">
        <v>6834.66</v>
      </c>
      <c r="I177" s="1" t="str">
        <f aca="false">INDEX(Products!$C$2:$C$51,MATCH(C177,Products!$A$2:$A$51,0))</f>
        <v>Electronics</v>
      </c>
      <c r="J177" s="1" t="str">
        <f aca="false">INDEX(Orders!$E$2:$E$8001,MATCH(B177,Orders!$A$2:$A$8001,0))</f>
        <v>Delivered</v>
      </c>
      <c r="K177" s="1" t="str">
        <f aca="false">LEFT(INDEX(Orders!$C$2:$C$8001,MATCH(B177,Orders!$A$2:$A$8001,0)),7)</f>
        <v>2025-03</v>
      </c>
    </row>
    <row r="178" customFormat="false" ht="15" hidden="false" customHeight="true" outlineLevel="0" collapsed="false">
      <c r="A178" s="1" t="s">
        <v>10648</v>
      </c>
      <c r="B178" s="1" t="s">
        <v>2161</v>
      </c>
      <c r="C178" s="1" t="s">
        <v>1940</v>
      </c>
      <c r="D178" s="1" t="n">
        <v>1</v>
      </c>
      <c r="E178" s="16" t="n">
        <v>2374.52</v>
      </c>
      <c r="F178" s="17" t="n">
        <v>0</v>
      </c>
      <c r="G178" s="16" t="n">
        <v>2374.52</v>
      </c>
      <c r="I178" s="1" t="str">
        <f aca="false">INDEX(Products!$C$2:$C$51,MATCH(C178,Products!$A$2:$A$51,0))</f>
        <v>Fashion</v>
      </c>
      <c r="J178" s="1" t="str">
        <f aca="false">INDEX(Orders!$E$2:$E$8001,MATCH(B178,Orders!$A$2:$A$8001,0))</f>
        <v>Delivered</v>
      </c>
      <c r="K178" s="1" t="str">
        <f aca="false">LEFT(INDEX(Orders!$C$2:$C$8001,MATCH(B178,Orders!$A$2:$A$8001,0)),7)</f>
        <v>2025-03</v>
      </c>
    </row>
    <row r="179" customFormat="false" ht="15" hidden="false" customHeight="true" outlineLevel="0" collapsed="false">
      <c r="A179" s="1" t="s">
        <v>10649</v>
      </c>
      <c r="B179" s="1" t="s">
        <v>2162</v>
      </c>
      <c r="C179" s="1" t="s">
        <v>1997</v>
      </c>
      <c r="D179" s="1" t="n">
        <v>1</v>
      </c>
      <c r="E179" s="16" t="n">
        <v>311.15</v>
      </c>
      <c r="F179" s="17" t="n">
        <v>0</v>
      </c>
      <c r="G179" s="16" t="n">
        <v>311.15</v>
      </c>
      <c r="I179" s="1" t="str">
        <f aca="false">INDEX(Products!$C$2:$C$51,MATCH(C179,Products!$A$2:$A$51,0))</f>
        <v>Sports &amp; Fitness</v>
      </c>
      <c r="J179" s="1" t="str">
        <f aca="false">INDEX(Orders!$E$2:$E$8001,MATCH(B179,Orders!$A$2:$A$8001,0))</f>
        <v>Delivered</v>
      </c>
      <c r="K179" s="1" t="str">
        <f aca="false">LEFT(INDEX(Orders!$C$2:$C$8001,MATCH(B179,Orders!$A$2:$A$8001,0)),7)</f>
        <v>2025-10</v>
      </c>
    </row>
    <row r="180" customFormat="false" ht="15" hidden="false" customHeight="true" outlineLevel="0" collapsed="false">
      <c r="A180" s="1" t="s">
        <v>10650</v>
      </c>
      <c r="B180" s="1" t="s">
        <v>2164</v>
      </c>
      <c r="C180" s="1" t="s">
        <v>1933</v>
      </c>
      <c r="D180" s="1" t="n">
        <v>2</v>
      </c>
      <c r="E180" s="16" t="n">
        <v>7194.38</v>
      </c>
      <c r="F180" s="17" t="n">
        <v>0</v>
      </c>
      <c r="G180" s="16" t="n">
        <v>14388.76</v>
      </c>
      <c r="I180" s="1" t="str">
        <f aca="false">INDEX(Products!$C$2:$C$51,MATCH(C180,Products!$A$2:$A$51,0))</f>
        <v>Electronics</v>
      </c>
      <c r="J180" s="1" t="str">
        <f aca="false">INDEX(Orders!$E$2:$E$8001,MATCH(B180,Orders!$A$2:$A$8001,0))</f>
        <v>Delivered</v>
      </c>
      <c r="K180" s="1" t="str">
        <f aca="false">LEFT(INDEX(Orders!$C$2:$C$8001,MATCH(B180,Orders!$A$2:$A$8001,0)),7)</f>
        <v>2024-03</v>
      </c>
    </row>
    <row r="181" customFormat="false" ht="15" hidden="false" customHeight="true" outlineLevel="0" collapsed="false">
      <c r="A181" s="1" t="s">
        <v>10651</v>
      </c>
      <c r="B181" s="1" t="s">
        <v>2164</v>
      </c>
      <c r="C181" s="1" t="s">
        <v>2007</v>
      </c>
      <c r="D181" s="1" t="n">
        <v>1</v>
      </c>
      <c r="E181" s="16" t="n">
        <v>750.27</v>
      </c>
      <c r="F181" s="17" t="n">
        <v>0.1</v>
      </c>
      <c r="G181" s="16" t="n">
        <v>675.24</v>
      </c>
      <c r="I181" s="1" t="str">
        <f aca="false">INDEX(Products!$C$2:$C$51,MATCH(C181,Products!$A$2:$A$51,0))</f>
        <v>Books &amp; Stationery</v>
      </c>
      <c r="J181" s="1" t="str">
        <f aca="false">INDEX(Orders!$E$2:$E$8001,MATCH(B181,Orders!$A$2:$A$8001,0))</f>
        <v>Delivered</v>
      </c>
      <c r="K181" s="1" t="str">
        <f aca="false">LEFT(INDEX(Orders!$C$2:$C$8001,MATCH(B181,Orders!$A$2:$A$8001,0)),7)</f>
        <v>2024-03</v>
      </c>
    </row>
    <row r="182" customFormat="false" ht="15" hidden="false" customHeight="true" outlineLevel="0" collapsed="false">
      <c r="A182" s="1" t="s">
        <v>10652</v>
      </c>
      <c r="B182" s="1" t="s">
        <v>2165</v>
      </c>
      <c r="C182" s="1" t="s">
        <v>1979</v>
      </c>
      <c r="D182" s="1" t="n">
        <v>1</v>
      </c>
      <c r="E182" s="16" t="n">
        <v>623</v>
      </c>
      <c r="F182" s="17" t="n">
        <v>0</v>
      </c>
      <c r="G182" s="16" t="n">
        <v>623</v>
      </c>
      <c r="I182" s="1" t="str">
        <f aca="false">INDEX(Products!$C$2:$C$51,MATCH(C182,Products!$A$2:$A$51,0))</f>
        <v>Beauty &amp; Personal Care</v>
      </c>
      <c r="J182" s="1" t="str">
        <f aca="false">INDEX(Orders!$E$2:$E$8001,MATCH(B182,Orders!$A$2:$A$8001,0))</f>
        <v>Delivered</v>
      </c>
      <c r="K182" s="1" t="str">
        <f aca="false">LEFT(INDEX(Orders!$C$2:$C$8001,MATCH(B182,Orders!$A$2:$A$8001,0)),7)</f>
        <v>2024-12</v>
      </c>
    </row>
    <row r="183" customFormat="false" ht="15" hidden="false" customHeight="true" outlineLevel="0" collapsed="false">
      <c r="A183" s="1" t="s">
        <v>10653</v>
      </c>
      <c r="B183" s="1" t="s">
        <v>2165</v>
      </c>
      <c r="C183" s="1" t="s">
        <v>1930</v>
      </c>
      <c r="D183" s="1" t="n">
        <v>2</v>
      </c>
      <c r="E183" s="16" t="n">
        <v>2398.35</v>
      </c>
      <c r="F183" s="17" t="n">
        <v>0</v>
      </c>
      <c r="G183" s="16" t="n">
        <v>4796.7</v>
      </c>
      <c r="I183" s="1" t="str">
        <f aca="false">INDEX(Products!$C$2:$C$51,MATCH(C183,Products!$A$2:$A$51,0))</f>
        <v>Electronics</v>
      </c>
      <c r="J183" s="1" t="str">
        <f aca="false">INDEX(Orders!$E$2:$E$8001,MATCH(B183,Orders!$A$2:$A$8001,0))</f>
        <v>Delivered</v>
      </c>
      <c r="K183" s="1" t="str">
        <f aca="false">LEFT(INDEX(Orders!$C$2:$C$8001,MATCH(B183,Orders!$A$2:$A$8001,0)),7)</f>
        <v>2024-12</v>
      </c>
    </row>
    <row r="184" customFormat="false" ht="15" hidden="false" customHeight="true" outlineLevel="0" collapsed="false">
      <c r="A184" s="1" t="s">
        <v>10654</v>
      </c>
      <c r="B184" s="1" t="s">
        <v>2167</v>
      </c>
      <c r="C184" s="1" t="s">
        <v>1940</v>
      </c>
      <c r="D184" s="1" t="n">
        <v>2</v>
      </c>
      <c r="E184" s="16" t="n">
        <v>2374.52</v>
      </c>
      <c r="F184" s="17" t="n">
        <v>0.05</v>
      </c>
      <c r="G184" s="16" t="n">
        <v>4511.59</v>
      </c>
      <c r="I184" s="1" t="str">
        <f aca="false">INDEX(Products!$C$2:$C$51,MATCH(C184,Products!$A$2:$A$51,0))</f>
        <v>Fashion</v>
      </c>
      <c r="J184" s="1" t="str">
        <f aca="false">INDEX(Orders!$E$2:$E$8001,MATCH(B184,Orders!$A$2:$A$8001,0))</f>
        <v>Delivered</v>
      </c>
      <c r="K184" s="1" t="str">
        <f aca="false">LEFT(INDEX(Orders!$C$2:$C$8001,MATCH(B184,Orders!$A$2:$A$8001,0)),7)</f>
        <v>2024-12</v>
      </c>
    </row>
    <row r="185" customFormat="false" ht="15" hidden="false" customHeight="true" outlineLevel="0" collapsed="false">
      <c r="A185" s="1" t="s">
        <v>10655</v>
      </c>
      <c r="B185" s="1" t="s">
        <v>2167</v>
      </c>
      <c r="C185" s="1" t="s">
        <v>1933</v>
      </c>
      <c r="D185" s="1" t="n">
        <v>1</v>
      </c>
      <c r="E185" s="16" t="n">
        <v>7194.38</v>
      </c>
      <c r="F185" s="17" t="n">
        <v>0</v>
      </c>
      <c r="G185" s="16" t="n">
        <v>7194.38</v>
      </c>
      <c r="I185" s="1" t="str">
        <f aca="false">INDEX(Products!$C$2:$C$51,MATCH(C185,Products!$A$2:$A$51,0))</f>
        <v>Electronics</v>
      </c>
      <c r="J185" s="1" t="str">
        <f aca="false">INDEX(Orders!$E$2:$E$8001,MATCH(B185,Orders!$A$2:$A$8001,0))</f>
        <v>Delivered</v>
      </c>
      <c r="K185" s="1" t="str">
        <f aca="false">LEFT(INDEX(Orders!$C$2:$C$8001,MATCH(B185,Orders!$A$2:$A$8001,0)),7)</f>
        <v>2024-12</v>
      </c>
    </row>
    <row r="186" customFormat="false" ht="15" hidden="false" customHeight="true" outlineLevel="0" collapsed="false">
      <c r="A186" s="1" t="s">
        <v>10656</v>
      </c>
      <c r="B186" s="1" t="s">
        <v>2167</v>
      </c>
      <c r="C186" s="1" t="s">
        <v>1961</v>
      </c>
      <c r="D186" s="1" t="n">
        <v>1</v>
      </c>
      <c r="E186" s="16" t="n">
        <v>3493.68</v>
      </c>
      <c r="F186" s="17" t="n">
        <v>0.1</v>
      </c>
      <c r="G186" s="16" t="n">
        <v>3144.31</v>
      </c>
      <c r="I186" s="1" t="str">
        <f aca="false">INDEX(Products!$C$2:$C$51,MATCH(C186,Products!$A$2:$A$51,0))</f>
        <v>Home &amp; Kitchen</v>
      </c>
      <c r="J186" s="1" t="str">
        <f aca="false">INDEX(Orders!$E$2:$E$8001,MATCH(B186,Orders!$A$2:$A$8001,0))</f>
        <v>Delivered</v>
      </c>
      <c r="K186" s="1" t="str">
        <f aca="false">LEFT(INDEX(Orders!$C$2:$C$8001,MATCH(B186,Orders!$A$2:$A$8001,0)),7)</f>
        <v>2024-12</v>
      </c>
    </row>
    <row r="187" customFormat="false" ht="15" hidden="false" customHeight="true" outlineLevel="0" collapsed="false">
      <c r="A187" s="1" t="s">
        <v>10657</v>
      </c>
      <c r="B187" s="1" t="s">
        <v>2169</v>
      </c>
      <c r="C187" s="1" t="s">
        <v>1940</v>
      </c>
      <c r="D187" s="1" t="n">
        <v>1</v>
      </c>
      <c r="E187" s="16" t="n">
        <v>2374.52</v>
      </c>
      <c r="F187" s="17" t="n">
        <v>0.05</v>
      </c>
      <c r="G187" s="16" t="n">
        <v>2255.79</v>
      </c>
      <c r="I187" s="1" t="str">
        <f aca="false">INDEX(Products!$C$2:$C$51,MATCH(C187,Products!$A$2:$A$51,0))</f>
        <v>Fashion</v>
      </c>
      <c r="J187" s="1" t="str">
        <f aca="false">INDEX(Orders!$E$2:$E$8001,MATCH(B187,Orders!$A$2:$A$8001,0))</f>
        <v>Delivered</v>
      </c>
      <c r="K187" s="1" t="str">
        <f aca="false">LEFT(INDEX(Orders!$C$2:$C$8001,MATCH(B187,Orders!$A$2:$A$8001,0)),7)</f>
        <v>2025-11</v>
      </c>
    </row>
    <row r="188" customFormat="false" ht="15" hidden="false" customHeight="true" outlineLevel="0" collapsed="false">
      <c r="A188" s="1" t="s">
        <v>10658</v>
      </c>
      <c r="B188" s="1" t="s">
        <v>2169</v>
      </c>
      <c r="C188" s="1" t="s">
        <v>1971</v>
      </c>
      <c r="D188" s="1" t="n">
        <v>1</v>
      </c>
      <c r="E188" s="16" t="n">
        <v>2073.63</v>
      </c>
      <c r="F188" s="17" t="n">
        <v>0</v>
      </c>
      <c r="G188" s="16" t="n">
        <v>2073.63</v>
      </c>
      <c r="I188" s="1" t="str">
        <f aca="false">INDEX(Products!$C$2:$C$51,MATCH(C188,Products!$A$2:$A$51,0))</f>
        <v>Home &amp; Kitchen</v>
      </c>
      <c r="J188" s="1" t="str">
        <f aca="false">INDEX(Orders!$E$2:$E$8001,MATCH(B188,Orders!$A$2:$A$8001,0))</f>
        <v>Delivered</v>
      </c>
      <c r="K188" s="1" t="str">
        <f aca="false">LEFT(INDEX(Orders!$C$2:$C$8001,MATCH(B188,Orders!$A$2:$A$8001,0)),7)</f>
        <v>2025-11</v>
      </c>
    </row>
    <row r="189" customFormat="false" ht="15" hidden="false" customHeight="true" outlineLevel="0" collapsed="false">
      <c r="A189" s="1" t="s">
        <v>10659</v>
      </c>
      <c r="B189" s="1" t="s">
        <v>2169</v>
      </c>
      <c r="C189" s="1" t="s">
        <v>2007</v>
      </c>
      <c r="D189" s="1" t="n">
        <v>1</v>
      </c>
      <c r="E189" s="16" t="n">
        <v>750.27</v>
      </c>
      <c r="F189" s="17" t="n">
        <v>0</v>
      </c>
      <c r="G189" s="16" t="n">
        <v>750.27</v>
      </c>
      <c r="I189" s="1" t="str">
        <f aca="false">INDEX(Products!$C$2:$C$51,MATCH(C189,Products!$A$2:$A$51,0))</f>
        <v>Books &amp; Stationery</v>
      </c>
      <c r="J189" s="1" t="str">
        <f aca="false">INDEX(Orders!$E$2:$E$8001,MATCH(B189,Orders!$A$2:$A$8001,0))</f>
        <v>Delivered</v>
      </c>
      <c r="K189" s="1" t="str">
        <f aca="false">LEFT(INDEX(Orders!$C$2:$C$8001,MATCH(B189,Orders!$A$2:$A$8001,0)),7)</f>
        <v>2025-11</v>
      </c>
    </row>
    <row r="190" customFormat="false" ht="15" hidden="false" customHeight="true" outlineLevel="0" collapsed="false">
      <c r="A190" s="1" t="s">
        <v>10660</v>
      </c>
      <c r="B190" s="1" t="s">
        <v>2169</v>
      </c>
      <c r="C190" s="1" t="s">
        <v>2006</v>
      </c>
      <c r="D190" s="1" t="n">
        <v>2</v>
      </c>
      <c r="E190" s="16" t="n">
        <v>482.17</v>
      </c>
      <c r="F190" s="17" t="n">
        <v>0.15</v>
      </c>
      <c r="G190" s="16" t="n">
        <v>819.69</v>
      </c>
      <c r="I190" s="1" t="str">
        <f aca="false">INDEX(Products!$C$2:$C$51,MATCH(C190,Products!$A$2:$A$51,0))</f>
        <v>Books &amp; Stationery</v>
      </c>
      <c r="J190" s="1" t="str">
        <f aca="false">INDEX(Orders!$E$2:$E$8001,MATCH(B190,Orders!$A$2:$A$8001,0))</f>
        <v>Delivered</v>
      </c>
      <c r="K190" s="1" t="str">
        <f aca="false">LEFT(INDEX(Orders!$C$2:$C$8001,MATCH(B190,Orders!$A$2:$A$8001,0)),7)</f>
        <v>2025-11</v>
      </c>
    </row>
    <row r="191" customFormat="false" ht="15" hidden="false" customHeight="true" outlineLevel="0" collapsed="false">
      <c r="A191" s="1" t="s">
        <v>10661</v>
      </c>
      <c r="B191" s="1" t="s">
        <v>2171</v>
      </c>
      <c r="C191" s="1" t="s">
        <v>1990</v>
      </c>
      <c r="D191" s="1" t="n">
        <v>2</v>
      </c>
      <c r="E191" s="16" t="n">
        <v>5311.32</v>
      </c>
      <c r="F191" s="17" t="n">
        <v>0.1</v>
      </c>
      <c r="G191" s="16" t="n">
        <v>9560.38</v>
      </c>
      <c r="I191" s="1" t="str">
        <f aca="false">INDEX(Products!$C$2:$C$51,MATCH(C191,Products!$A$2:$A$51,0))</f>
        <v>Sports &amp; Fitness</v>
      </c>
      <c r="J191" s="1" t="str">
        <f aca="false">INDEX(Orders!$E$2:$E$8001,MATCH(B191,Orders!$A$2:$A$8001,0))</f>
        <v>Delivered</v>
      </c>
      <c r="K191" s="1" t="str">
        <f aca="false">LEFT(INDEX(Orders!$C$2:$C$8001,MATCH(B191,Orders!$A$2:$A$8001,0)),7)</f>
        <v>2025-02</v>
      </c>
    </row>
    <row r="192" customFormat="false" ht="15" hidden="false" customHeight="true" outlineLevel="0" collapsed="false">
      <c r="A192" s="1" t="s">
        <v>10662</v>
      </c>
      <c r="B192" s="1" t="s">
        <v>2172</v>
      </c>
      <c r="C192" s="1" t="s">
        <v>1940</v>
      </c>
      <c r="D192" s="1" t="n">
        <v>2</v>
      </c>
      <c r="E192" s="16" t="n">
        <v>2374.52</v>
      </c>
      <c r="F192" s="17" t="n">
        <v>0.15</v>
      </c>
      <c r="G192" s="16" t="n">
        <v>4036.68</v>
      </c>
      <c r="I192" s="1" t="str">
        <f aca="false">INDEX(Products!$C$2:$C$51,MATCH(C192,Products!$A$2:$A$51,0))</f>
        <v>Fashion</v>
      </c>
      <c r="J192" s="1" t="str">
        <f aca="false">INDEX(Orders!$E$2:$E$8001,MATCH(B192,Orders!$A$2:$A$8001,0))</f>
        <v>Delivered</v>
      </c>
      <c r="K192" s="1" t="str">
        <f aca="false">LEFT(INDEX(Orders!$C$2:$C$8001,MATCH(B192,Orders!$A$2:$A$8001,0)),7)</f>
        <v>2024-11</v>
      </c>
    </row>
    <row r="193" customFormat="false" ht="15" hidden="false" customHeight="true" outlineLevel="0" collapsed="false">
      <c r="A193" s="1" t="s">
        <v>10663</v>
      </c>
      <c r="B193" s="1" t="s">
        <v>2172</v>
      </c>
      <c r="C193" s="1" t="s">
        <v>1976</v>
      </c>
      <c r="D193" s="1" t="n">
        <v>1</v>
      </c>
      <c r="E193" s="16" t="n">
        <v>1603.35</v>
      </c>
      <c r="F193" s="17" t="n">
        <v>0.15</v>
      </c>
      <c r="G193" s="16" t="n">
        <v>1362.85</v>
      </c>
      <c r="I193" s="1" t="str">
        <f aca="false">INDEX(Products!$C$2:$C$51,MATCH(C193,Products!$A$2:$A$51,0))</f>
        <v>Beauty &amp; Personal Care</v>
      </c>
      <c r="J193" s="1" t="str">
        <f aca="false">INDEX(Orders!$E$2:$E$8001,MATCH(B193,Orders!$A$2:$A$8001,0))</f>
        <v>Delivered</v>
      </c>
      <c r="K193" s="1" t="str">
        <f aca="false">LEFT(INDEX(Orders!$C$2:$C$8001,MATCH(B193,Orders!$A$2:$A$8001,0)),7)</f>
        <v>2024-11</v>
      </c>
    </row>
    <row r="194" customFormat="false" ht="15" hidden="false" customHeight="true" outlineLevel="0" collapsed="false">
      <c r="A194" s="1" t="s">
        <v>10664</v>
      </c>
      <c r="B194" s="1" t="s">
        <v>2172</v>
      </c>
      <c r="C194" s="1" t="s">
        <v>2006</v>
      </c>
      <c r="D194" s="1" t="n">
        <v>2</v>
      </c>
      <c r="E194" s="16" t="n">
        <v>482.17</v>
      </c>
      <c r="F194" s="17" t="n">
        <v>0.05</v>
      </c>
      <c r="G194" s="16" t="n">
        <v>916.12</v>
      </c>
      <c r="I194" s="1" t="str">
        <f aca="false">INDEX(Products!$C$2:$C$51,MATCH(C194,Products!$A$2:$A$51,0))</f>
        <v>Books &amp; Stationery</v>
      </c>
      <c r="J194" s="1" t="str">
        <f aca="false">INDEX(Orders!$E$2:$E$8001,MATCH(B194,Orders!$A$2:$A$8001,0))</f>
        <v>Delivered</v>
      </c>
      <c r="K194" s="1" t="str">
        <f aca="false">LEFT(INDEX(Orders!$C$2:$C$8001,MATCH(B194,Orders!$A$2:$A$8001,0)),7)</f>
        <v>2024-11</v>
      </c>
    </row>
    <row r="195" customFormat="false" ht="15" hidden="false" customHeight="true" outlineLevel="0" collapsed="false">
      <c r="A195" s="1" t="s">
        <v>10665</v>
      </c>
      <c r="B195" s="1" t="s">
        <v>2172</v>
      </c>
      <c r="C195" s="1" t="s">
        <v>1980</v>
      </c>
      <c r="D195" s="1" t="n">
        <v>1</v>
      </c>
      <c r="E195" s="16" t="n">
        <v>2299.69</v>
      </c>
      <c r="F195" s="17" t="n">
        <v>0.15</v>
      </c>
      <c r="G195" s="16" t="n">
        <v>1954.74</v>
      </c>
      <c r="I195" s="1" t="str">
        <f aca="false">INDEX(Products!$C$2:$C$51,MATCH(C195,Products!$A$2:$A$51,0))</f>
        <v>Beauty &amp; Personal Care</v>
      </c>
      <c r="J195" s="1" t="str">
        <f aca="false">INDEX(Orders!$E$2:$E$8001,MATCH(B195,Orders!$A$2:$A$8001,0))</f>
        <v>Delivered</v>
      </c>
      <c r="K195" s="1" t="str">
        <f aca="false">LEFT(INDEX(Orders!$C$2:$C$8001,MATCH(B195,Orders!$A$2:$A$8001,0)),7)</f>
        <v>2024-11</v>
      </c>
    </row>
    <row r="196" customFormat="false" ht="15" hidden="false" customHeight="true" outlineLevel="0" collapsed="false">
      <c r="A196" s="1" t="s">
        <v>10666</v>
      </c>
      <c r="B196" s="1" t="s">
        <v>2172</v>
      </c>
      <c r="C196" s="1" t="s">
        <v>1984</v>
      </c>
      <c r="D196" s="1" t="n">
        <v>1</v>
      </c>
      <c r="E196" s="16" t="n">
        <v>1134.82</v>
      </c>
      <c r="F196" s="17" t="n">
        <v>0.05</v>
      </c>
      <c r="G196" s="16" t="n">
        <v>1078.08</v>
      </c>
      <c r="I196" s="1" t="str">
        <f aca="false">INDEX(Products!$C$2:$C$51,MATCH(C196,Products!$A$2:$A$51,0))</f>
        <v>Beauty &amp; Personal Care</v>
      </c>
      <c r="J196" s="1" t="str">
        <f aca="false">INDEX(Orders!$E$2:$E$8001,MATCH(B196,Orders!$A$2:$A$8001,0))</f>
        <v>Delivered</v>
      </c>
      <c r="K196" s="1" t="str">
        <f aca="false">LEFT(INDEX(Orders!$C$2:$C$8001,MATCH(B196,Orders!$A$2:$A$8001,0)),7)</f>
        <v>2024-11</v>
      </c>
    </row>
    <row r="197" customFormat="false" ht="15" hidden="false" customHeight="true" outlineLevel="0" collapsed="false">
      <c r="A197" s="1" t="s">
        <v>10667</v>
      </c>
      <c r="B197" s="1" t="s">
        <v>2174</v>
      </c>
      <c r="C197" s="1" t="s">
        <v>2006</v>
      </c>
      <c r="D197" s="1" t="n">
        <v>2</v>
      </c>
      <c r="E197" s="16" t="n">
        <v>482.17</v>
      </c>
      <c r="F197" s="17" t="n">
        <v>0</v>
      </c>
      <c r="G197" s="16" t="n">
        <v>964.34</v>
      </c>
      <c r="I197" s="1" t="str">
        <f aca="false">INDEX(Products!$C$2:$C$51,MATCH(C197,Products!$A$2:$A$51,0))</f>
        <v>Books &amp; Stationery</v>
      </c>
      <c r="J197" s="1" t="str">
        <f aca="false">INDEX(Orders!$E$2:$E$8001,MATCH(B197,Orders!$A$2:$A$8001,0))</f>
        <v>Returned</v>
      </c>
      <c r="K197" s="1" t="str">
        <f aca="false">LEFT(INDEX(Orders!$C$2:$C$8001,MATCH(B197,Orders!$A$2:$A$8001,0)),7)</f>
        <v>2025-06</v>
      </c>
    </row>
    <row r="198" customFormat="false" ht="15" hidden="false" customHeight="true" outlineLevel="0" collapsed="false">
      <c r="A198" s="1" t="s">
        <v>10668</v>
      </c>
      <c r="B198" s="1" t="s">
        <v>2175</v>
      </c>
      <c r="C198" s="1" t="s">
        <v>1940</v>
      </c>
      <c r="D198" s="1" t="n">
        <v>1</v>
      </c>
      <c r="E198" s="16" t="n">
        <v>2374.52</v>
      </c>
      <c r="F198" s="17" t="n">
        <v>0</v>
      </c>
      <c r="G198" s="16" t="n">
        <v>2374.52</v>
      </c>
      <c r="I198" s="1" t="str">
        <f aca="false">INDEX(Products!$C$2:$C$51,MATCH(C198,Products!$A$2:$A$51,0))</f>
        <v>Fashion</v>
      </c>
      <c r="J198" s="1" t="str">
        <f aca="false">INDEX(Orders!$E$2:$E$8001,MATCH(B198,Orders!$A$2:$A$8001,0))</f>
        <v>Returned</v>
      </c>
      <c r="K198" s="1" t="str">
        <f aca="false">LEFT(INDEX(Orders!$C$2:$C$8001,MATCH(B198,Orders!$A$2:$A$8001,0)),7)</f>
        <v>2024-08</v>
      </c>
    </row>
    <row r="199" customFormat="false" ht="15" hidden="false" customHeight="true" outlineLevel="0" collapsed="false">
      <c r="A199" s="1" t="s">
        <v>10669</v>
      </c>
      <c r="B199" s="1" t="s">
        <v>2176</v>
      </c>
      <c r="C199" s="1" t="s">
        <v>1969</v>
      </c>
      <c r="D199" s="1" t="n">
        <v>1</v>
      </c>
      <c r="E199" s="16" t="n">
        <v>9171.98</v>
      </c>
      <c r="F199" s="17" t="n">
        <v>0.05</v>
      </c>
      <c r="G199" s="16" t="n">
        <v>8713.38</v>
      </c>
      <c r="I199" s="1" t="str">
        <f aca="false">INDEX(Products!$C$2:$C$51,MATCH(C199,Products!$A$2:$A$51,0))</f>
        <v>Home &amp; Kitchen</v>
      </c>
      <c r="J199" s="1" t="str">
        <f aca="false">INDEX(Orders!$E$2:$E$8001,MATCH(B199,Orders!$A$2:$A$8001,0))</f>
        <v>Delivered</v>
      </c>
      <c r="K199" s="1" t="str">
        <f aca="false">LEFT(INDEX(Orders!$C$2:$C$8001,MATCH(B199,Orders!$A$2:$A$8001,0)),7)</f>
        <v>2025-11</v>
      </c>
    </row>
    <row r="200" customFormat="false" ht="15" hidden="false" customHeight="true" outlineLevel="0" collapsed="false">
      <c r="A200" s="1" t="s">
        <v>10670</v>
      </c>
      <c r="B200" s="1" t="s">
        <v>2178</v>
      </c>
      <c r="C200" s="1" t="s">
        <v>1976</v>
      </c>
      <c r="D200" s="1" t="n">
        <v>3</v>
      </c>
      <c r="E200" s="16" t="n">
        <v>1603.35</v>
      </c>
      <c r="F200" s="17" t="n">
        <v>0.1</v>
      </c>
      <c r="G200" s="16" t="n">
        <v>4329.04</v>
      </c>
      <c r="I200" s="1" t="str">
        <f aca="false">INDEX(Products!$C$2:$C$51,MATCH(C200,Products!$A$2:$A$51,0))</f>
        <v>Beauty &amp; Personal Care</v>
      </c>
      <c r="J200" s="1" t="str">
        <f aca="false">INDEX(Orders!$E$2:$E$8001,MATCH(B200,Orders!$A$2:$A$8001,0))</f>
        <v>Delivered</v>
      </c>
      <c r="K200" s="1" t="str">
        <f aca="false">LEFT(INDEX(Orders!$C$2:$C$8001,MATCH(B200,Orders!$A$2:$A$8001,0)),7)</f>
        <v>2025-02</v>
      </c>
    </row>
    <row r="201" customFormat="false" ht="15" hidden="false" customHeight="true" outlineLevel="0" collapsed="false">
      <c r="A201" s="1" t="s">
        <v>10671</v>
      </c>
      <c r="B201" s="1" t="s">
        <v>2178</v>
      </c>
      <c r="C201" s="1" t="s">
        <v>2007</v>
      </c>
      <c r="D201" s="1" t="n">
        <v>1</v>
      </c>
      <c r="E201" s="16" t="n">
        <v>750.27</v>
      </c>
      <c r="F201" s="17" t="n">
        <v>0.15</v>
      </c>
      <c r="G201" s="16" t="n">
        <v>637.73</v>
      </c>
      <c r="I201" s="1" t="str">
        <f aca="false">INDEX(Products!$C$2:$C$51,MATCH(C201,Products!$A$2:$A$51,0))</f>
        <v>Books &amp; Stationery</v>
      </c>
      <c r="J201" s="1" t="str">
        <f aca="false">INDEX(Orders!$E$2:$E$8001,MATCH(B201,Orders!$A$2:$A$8001,0))</f>
        <v>Delivered</v>
      </c>
      <c r="K201" s="1" t="str">
        <f aca="false">LEFT(INDEX(Orders!$C$2:$C$8001,MATCH(B201,Orders!$A$2:$A$8001,0)),7)</f>
        <v>2025-02</v>
      </c>
    </row>
    <row r="202" customFormat="false" ht="15" hidden="false" customHeight="true" outlineLevel="0" collapsed="false">
      <c r="A202" s="1" t="s">
        <v>10672</v>
      </c>
      <c r="B202" s="1" t="s">
        <v>2178</v>
      </c>
      <c r="C202" s="1" t="s">
        <v>1965</v>
      </c>
      <c r="D202" s="1" t="n">
        <v>1</v>
      </c>
      <c r="E202" s="16" t="n">
        <v>1145.07</v>
      </c>
      <c r="F202" s="17" t="n">
        <v>0.15</v>
      </c>
      <c r="G202" s="16" t="n">
        <v>973.31</v>
      </c>
      <c r="I202" s="1" t="str">
        <f aca="false">INDEX(Products!$C$2:$C$51,MATCH(C202,Products!$A$2:$A$51,0))</f>
        <v>Home &amp; Kitchen</v>
      </c>
      <c r="J202" s="1" t="str">
        <f aca="false">INDEX(Orders!$E$2:$E$8001,MATCH(B202,Orders!$A$2:$A$8001,0))</f>
        <v>Delivered</v>
      </c>
      <c r="K202" s="1" t="str">
        <f aca="false">LEFT(INDEX(Orders!$C$2:$C$8001,MATCH(B202,Orders!$A$2:$A$8001,0)),7)</f>
        <v>2025-02</v>
      </c>
    </row>
    <row r="203" customFormat="false" ht="15" hidden="false" customHeight="true" outlineLevel="0" collapsed="false">
      <c r="A203" s="1" t="s">
        <v>10673</v>
      </c>
      <c r="B203" s="1" t="s">
        <v>2179</v>
      </c>
      <c r="C203" s="1" t="s">
        <v>1933</v>
      </c>
      <c r="D203" s="1" t="n">
        <v>1</v>
      </c>
      <c r="E203" s="16" t="n">
        <v>7194.38</v>
      </c>
      <c r="F203" s="17" t="n">
        <v>0.05</v>
      </c>
      <c r="G203" s="16" t="n">
        <v>6834.66</v>
      </c>
      <c r="I203" s="1" t="str">
        <f aca="false">INDEX(Products!$C$2:$C$51,MATCH(C203,Products!$A$2:$A$51,0))</f>
        <v>Electronics</v>
      </c>
      <c r="J203" s="1" t="str">
        <f aca="false">INDEX(Orders!$E$2:$E$8001,MATCH(B203,Orders!$A$2:$A$8001,0))</f>
        <v>Cancelled</v>
      </c>
      <c r="K203" s="1" t="str">
        <f aca="false">LEFT(INDEX(Orders!$C$2:$C$8001,MATCH(B203,Orders!$A$2:$A$8001,0)),7)</f>
        <v>2024-06</v>
      </c>
    </row>
    <row r="204" customFormat="false" ht="15" hidden="false" customHeight="true" outlineLevel="0" collapsed="false">
      <c r="A204" s="1" t="s">
        <v>10674</v>
      </c>
      <c r="B204" s="1" t="s">
        <v>2179</v>
      </c>
      <c r="C204" s="1" t="s">
        <v>1920</v>
      </c>
      <c r="D204" s="1" t="n">
        <v>1</v>
      </c>
      <c r="E204" s="16" t="n">
        <v>4273.58</v>
      </c>
      <c r="F204" s="17" t="n">
        <v>0</v>
      </c>
      <c r="G204" s="16" t="n">
        <v>4273.58</v>
      </c>
      <c r="I204" s="1" t="str">
        <f aca="false">INDEX(Products!$C$2:$C$51,MATCH(C204,Products!$A$2:$A$51,0))</f>
        <v>Electronics</v>
      </c>
      <c r="J204" s="1" t="str">
        <f aca="false">INDEX(Orders!$E$2:$E$8001,MATCH(B204,Orders!$A$2:$A$8001,0))</f>
        <v>Cancelled</v>
      </c>
      <c r="K204" s="1" t="str">
        <f aca="false">LEFT(INDEX(Orders!$C$2:$C$8001,MATCH(B204,Orders!$A$2:$A$8001,0)),7)</f>
        <v>2024-06</v>
      </c>
    </row>
    <row r="205" customFormat="false" ht="15" hidden="false" customHeight="true" outlineLevel="0" collapsed="false">
      <c r="A205" s="1" t="s">
        <v>10675</v>
      </c>
      <c r="B205" s="1" t="s">
        <v>2181</v>
      </c>
      <c r="C205" s="1" t="s">
        <v>1997</v>
      </c>
      <c r="D205" s="1" t="n">
        <v>1</v>
      </c>
      <c r="E205" s="16" t="n">
        <v>311.15</v>
      </c>
      <c r="F205" s="17" t="n">
        <v>0.15</v>
      </c>
      <c r="G205" s="16" t="n">
        <v>264.48</v>
      </c>
      <c r="I205" s="1" t="str">
        <f aca="false">INDEX(Products!$C$2:$C$51,MATCH(C205,Products!$A$2:$A$51,0))</f>
        <v>Sports &amp; Fitness</v>
      </c>
      <c r="J205" s="1" t="str">
        <f aca="false">INDEX(Orders!$E$2:$E$8001,MATCH(B205,Orders!$A$2:$A$8001,0))</f>
        <v>Delivered</v>
      </c>
      <c r="K205" s="1" t="str">
        <f aca="false">LEFT(INDEX(Orders!$C$2:$C$8001,MATCH(B205,Orders!$A$2:$A$8001,0)),7)</f>
        <v>2025-10</v>
      </c>
    </row>
    <row r="206" customFormat="false" ht="15" hidden="false" customHeight="true" outlineLevel="0" collapsed="false">
      <c r="A206" s="1" t="s">
        <v>10676</v>
      </c>
      <c r="B206" s="1" t="s">
        <v>2182</v>
      </c>
      <c r="C206" s="1" t="s">
        <v>1997</v>
      </c>
      <c r="D206" s="1" t="n">
        <v>1</v>
      </c>
      <c r="E206" s="16" t="n">
        <v>311.15</v>
      </c>
      <c r="F206" s="17" t="n">
        <v>0</v>
      </c>
      <c r="G206" s="16" t="n">
        <v>311.15</v>
      </c>
      <c r="I206" s="1" t="str">
        <f aca="false">INDEX(Products!$C$2:$C$51,MATCH(C206,Products!$A$2:$A$51,0))</f>
        <v>Sports &amp; Fitness</v>
      </c>
      <c r="J206" s="1" t="str">
        <f aca="false">INDEX(Orders!$E$2:$E$8001,MATCH(B206,Orders!$A$2:$A$8001,0))</f>
        <v>Delivered</v>
      </c>
      <c r="K206" s="1" t="str">
        <f aca="false">LEFT(INDEX(Orders!$C$2:$C$8001,MATCH(B206,Orders!$A$2:$A$8001,0)),7)</f>
        <v>2025-10</v>
      </c>
    </row>
    <row r="207" customFormat="false" ht="15" hidden="false" customHeight="true" outlineLevel="0" collapsed="false">
      <c r="A207" s="1" t="s">
        <v>10677</v>
      </c>
      <c r="B207" s="1" t="s">
        <v>2182</v>
      </c>
      <c r="C207" s="1" t="s">
        <v>1947</v>
      </c>
      <c r="D207" s="1" t="n">
        <v>2</v>
      </c>
      <c r="E207" s="16" t="n">
        <v>4778.51</v>
      </c>
      <c r="F207" s="17" t="n">
        <v>0.1</v>
      </c>
      <c r="G207" s="16" t="n">
        <v>8601.32</v>
      </c>
      <c r="I207" s="1" t="str">
        <f aca="false">INDEX(Products!$C$2:$C$51,MATCH(C207,Products!$A$2:$A$51,0))</f>
        <v>Fashion</v>
      </c>
      <c r="J207" s="1" t="str">
        <f aca="false">INDEX(Orders!$E$2:$E$8001,MATCH(B207,Orders!$A$2:$A$8001,0))</f>
        <v>Delivered</v>
      </c>
      <c r="K207" s="1" t="str">
        <f aca="false">LEFT(INDEX(Orders!$C$2:$C$8001,MATCH(B207,Orders!$A$2:$A$8001,0)),7)</f>
        <v>2025-10</v>
      </c>
    </row>
    <row r="208" customFormat="false" ht="15" hidden="false" customHeight="true" outlineLevel="0" collapsed="false">
      <c r="A208" s="1" t="s">
        <v>10678</v>
      </c>
      <c r="B208" s="1" t="s">
        <v>2183</v>
      </c>
      <c r="C208" s="1" t="s">
        <v>2006</v>
      </c>
      <c r="D208" s="1" t="n">
        <v>1</v>
      </c>
      <c r="E208" s="16" t="n">
        <v>482.17</v>
      </c>
      <c r="F208" s="17" t="n">
        <v>0</v>
      </c>
      <c r="G208" s="16" t="n">
        <v>482.17</v>
      </c>
      <c r="I208" s="1" t="str">
        <f aca="false">INDEX(Products!$C$2:$C$51,MATCH(C208,Products!$A$2:$A$51,0))</f>
        <v>Books &amp; Stationery</v>
      </c>
      <c r="J208" s="1" t="str">
        <f aca="false">INDEX(Orders!$E$2:$E$8001,MATCH(B208,Orders!$A$2:$A$8001,0))</f>
        <v>Delivered</v>
      </c>
      <c r="K208" s="1" t="str">
        <f aca="false">LEFT(INDEX(Orders!$C$2:$C$8001,MATCH(B208,Orders!$A$2:$A$8001,0)),7)</f>
        <v>2025-04</v>
      </c>
    </row>
    <row r="209" customFormat="false" ht="15" hidden="false" customHeight="true" outlineLevel="0" collapsed="false">
      <c r="A209" s="1" t="s">
        <v>10679</v>
      </c>
      <c r="B209" s="1" t="s">
        <v>2183</v>
      </c>
      <c r="C209" s="1" t="s">
        <v>1953</v>
      </c>
      <c r="D209" s="1" t="n">
        <v>2</v>
      </c>
      <c r="E209" s="16" t="n">
        <v>4914.12</v>
      </c>
      <c r="F209" s="17" t="n">
        <v>0</v>
      </c>
      <c r="G209" s="16" t="n">
        <v>9828.24</v>
      </c>
      <c r="I209" s="1" t="str">
        <f aca="false">INDEX(Products!$C$2:$C$51,MATCH(C209,Products!$A$2:$A$51,0))</f>
        <v>Fashion</v>
      </c>
      <c r="J209" s="1" t="str">
        <f aca="false">INDEX(Orders!$E$2:$E$8001,MATCH(B209,Orders!$A$2:$A$8001,0))</f>
        <v>Delivered</v>
      </c>
      <c r="K209" s="1" t="str">
        <f aca="false">LEFT(INDEX(Orders!$C$2:$C$8001,MATCH(B209,Orders!$A$2:$A$8001,0)),7)</f>
        <v>2025-04</v>
      </c>
    </row>
    <row r="210" customFormat="false" ht="15" hidden="false" customHeight="true" outlineLevel="0" collapsed="false">
      <c r="A210" s="1" t="s">
        <v>10680</v>
      </c>
      <c r="B210" s="1" t="s">
        <v>2184</v>
      </c>
      <c r="C210" s="1" t="s">
        <v>1930</v>
      </c>
      <c r="D210" s="1" t="n">
        <v>1</v>
      </c>
      <c r="E210" s="16" t="n">
        <v>2398.35</v>
      </c>
      <c r="F210" s="17" t="n">
        <v>0.05</v>
      </c>
      <c r="G210" s="16" t="n">
        <v>2278.43</v>
      </c>
      <c r="I210" s="1" t="str">
        <f aca="false">INDEX(Products!$C$2:$C$51,MATCH(C210,Products!$A$2:$A$51,0))</f>
        <v>Electronics</v>
      </c>
      <c r="J210" s="1" t="str">
        <f aca="false">INDEX(Orders!$E$2:$E$8001,MATCH(B210,Orders!$A$2:$A$8001,0))</f>
        <v>Delivered</v>
      </c>
      <c r="K210" s="1" t="str">
        <f aca="false">LEFT(INDEX(Orders!$C$2:$C$8001,MATCH(B210,Orders!$A$2:$A$8001,0)),7)</f>
        <v>2025-10</v>
      </c>
    </row>
    <row r="211" customFormat="false" ht="15" hidden="false" customHeight="true" outlineLevel="0" collapsed="false">
      <c r="A211" s="1" t="s">
        <v>10681</v>
      </c>
      <c r="B211" s="1" t="s">
        <v>2186</v>
      </c>
      <c r="C211" s="1" t="s">
        <v>1990</v>
      </c>
      <c r="D211" s="1" t="n">
        <v>2</v>
      </c>
      <c r="E211" s="16" t="n">
        <v>5311.32</v>
      </c>
      <c r="F211" s="17" t="n">
        <v>0</v>
      </c>
      <c r="G211" s="16" t="n">
        <v>10622.64</v>
      </c>
      <c r="I211" s="1" t="str">
        <f aca="false">INDEX(Products!$C$2:$C$51,MATCH(C211,Products!$A$2:$A$51,0))</f>
        <v>Sports &amp; Fitness</v>
      </c>
      <c r="J211" s="1" t="str">
        <f aca="false">INDEX(Orders!$E$2:$E$8001,MATCH(B211,Orders!$A$2:$A$8001,0))</f>
        <v>Delivered</v>
      </c>
      <c r="K211" s="1" t="str">
        <f aca="false">LEFT(INDEX(Orders!$C$2:$C$8001,MATCH(B211,Orders!$A$2:$A$8001,0)),7)</f>
        <v>2024-12</v>
      </c>
    </row>
    <row r="212" customFormat="false" ht="15" hidden="false" customHeight="true" outlineLevel="0" collapsed="false">
      <c r="A212" s="1" t="s">
        <v>10682</v>
      </c>
      <c r="B212" s="1" t="s">
        <v>2186</v>
      </c>
      <c r="C212" s="1" t="s">
        <v>1953</v>
      </c>
      <c r="D212" s="1" t="n">
        <v>1</v>
      </c>
      <c r="E212" s="16" t="n">
        <v>4914.12</v>
      </c>
      <c r="F212" s="17" t="n">
        <v>0.1</v>
      </c>
      <c r="G212" s="16" t="n">
        <v>4422.71</v>
      </c>
      <c r="I212" s="1" t="str">
        <f aca="false">INDEX(Products!$C$2:$C$51,MATCH(C212,Products!$A$2:$A$51,0))</f>
        <v>Fashion</v>
      </c>
      <c r="J212" s="1" t="str">
        <f aca="false">INDEX(Orders!$E$2:$E$8001,MATCH(B212,Orders!$A$2:$A$8001,0))</f>
        <v>Delivered</v>
      </c>
      <c r="K212" s="1" t="str">
        <f aca="false">LEFT(INDEX(Orders!$C$2:$C$8001,MATCH(B212,Orders!$A$2:$A$8001,0)),7)</f>
        <v>2024-12</v>
      </c>
    </row>
    <row r="213" customFormat="false" ht="15" hidden="false" customHeight="true" outlineLevel="0" collapsed="false">
      <c r="A213" s="1" t="s">
        <v>10683</v>
      </c>
      <c r="B213" s="1" t="s">
        <v>2187</v>
      </c>
      <c r="C213" s="1" t="s">
        <v>1995</v>
      </c>
      <c r="D213" s="1" t="n">
        <v>1</v>
      </c>
      <c r="E213" s="16" t="n">
        <v>2914.27</v>
      </c>
      <c r="F213" s="17" t="n">
        <v>0.15</v>
      </c>
      <c r="G213" s="16" t="n">
        <v>2477.13</v>
      </c>
      <c r="I213" s="1" t="str">
        <f aca="false">INDEX(Products!$C$2:$C$51,MATCH(C213,Products!$A$2:$A$51,0))</f>
        <v>Sports &amp; Fitness</v>
      </c>
      <c r="J213" s="1" t="str">
        <f aca="false">INDEX(Orders!$E$2:$E$8001,MATCH(B213,Orders!$A$2:$A$8001,0))</f>
        <v>Delivered</v>
      </c>
      <c r="K213" s="1" t="str">
        <f aca="false">LEFT(INDEX(Orders!$C$2:$C$8001,MATCH(B213,Orders!$A$2:$A$8001,0)),7)</f>
        <v>2025-12</v>
      </c>
    </row>
    <row r="214" customFormat="false" ht="15" hidden="false" customHeight="true" outlineLevel="0" collapsed="false">
      <c r="A214" s="1" t="s">
        <v>10684</v>
      </c>
      <c r="B214" s="1" t="s">
        <v>2189</v>
      </c>
      <c r="C214" s="1" t="s">
        <v>2006</v>
      </c>
      <c r="D214" s="1" t="n">
        <v>1</v>
      </c>
      <c r="E214" s="16" t="n">
        <v>482.17</v>
      </c>
      <c r="F214" s="17" t="n">
        <v>0</v>
      </c>
      <c r="G214" s="16" t="n">
        <v>482.17</v>
      </c>
      <c r="I214" s="1" t="str">
        <f aca="false">INDEX(Products!$C$2:$C$51,MATCH(C214,Products!$A$2:$A$51,0))</f>
        <v>Books &amp; Stationery</v>
      </c>
      <c r="J214" s="1" t="str">
        <f aca="false">INDEX(Orders!$E$2:$E$8001,MATCH(B214,Orders!$A$2:$A$8001,0))</f>
        <v>Delivered</v>
      </c>
      <c r="K214" s="1" t="str">
        <f aca="false">LEFT(INDEX(Orders!$C$2:$C$8001,MATCH(B214,Orders!$A$2:$A$8001,0)),7)</f>
        <v>2025-06</v>
      </c>
    </row>
    <row r="215" customFormat="false" ht="15" hidden="false" customHeight="true" outlineLevel="0" collapsed="false">
      <c r="A215" s="1" t="s">
        <v>10685</v>
      </c>
      <c r="B215" s="1" t="s">
        <v>2190</v>
      </c>
      <c r="C215" s="1" t="s">
        <v>1997</v>
      </c>
      <c r="D215" s="1" t="n">
        <v>1</v>
      </c>
      <c r="E215" s="16" t="n">
        <v>311.15</v>
      </c>
      <c r="F215" s="17" t="n">
        <v>0.05</v>
      </c>
      <c r="G215" s="16" t="n">
        <v>295.59</v>
      </c>
      <c r="I215" s="1" t="str">
        <f aca="false">INDEX(Products!$C$2:$C$51,MATCH(C215,Products!$A$2:$A$51,0))</f>
        <v>Sports &amp; Fitness</v>
      </c>
      <c r="J215" s="1" t="str">
        <f aca="false">INDEX(Orders!$E$2:$E$8001,MATCH(B215,Orders!$A$2:$A$8001,0))</f>
        <v>Delivered</v>
      </c>
      <c r="K215" s="1" t="str">
        <f aca="false">LEFT(INDEX(Orders!$C$2:$C$8001,MATCH(B215,Orders!$A$2:$A$8001,0)),7)</f>
        <v>2025-10</v>
      </c>
    </row>
    <row r="216" customFormat="false" ht="15" hidden="false" customHeight="true" outlineLevel="0" collapsed="false">
      <c r="A216" s="1" t="s">
        <v>10686</v>
      </c>
      <c r="B216" s="1" t="s">
        <v>2190</v>
      </c>
      <c r="C216" s="1" t="s">
        <v>1976</v>
      </c>
      <c r="D216" s="1" t="n">
        <v>1</v>
      </c>
      <c r="E216" s="16" t="n">
        <v>1603.35</v>
      </c>
      <c r="F216" s="17" t="n">
        <v>0</v>
      </c>
      <c r="G216" s="16" t="n">
        <v>1603.35</v>
      </c>
      <c r="I216" s="1" t="str">
        <f aca="false">INDEX(Products!$C$2:$C$51,MATCH(C216,Products!$A$2:$A$51,0))</f>
        <v>Beauty &amp; Personal Care</v>
      </c>
      <c r="J216" s="1" t="str">
        <f aca="false">INDEX(Orders!$E$2:$E$8001,MATCH(B216,Orders!$A$2:$A$8001,0))</f>
        <v>Delivered</v>
      </c>
      <c r="K216" s="1" t="str">
        <f aca="false">LEFT(INDEX(Orders!$C$2:$C$8001,MATCH(B216,Orders!$A$2:$A$8001,0)),7)</f>
        <v>2025-10</v>
      </c>
    </row>
    <row r="217" customFormat="false" ht="15" hidden="false" customHeight="true" outlineLevel="0" collapsed="false">
      <c r="A217" s="1" t="s">
        <v>10687</v>
      </c>
      <c r="B217" s="1" t="s">
        <v>2192</v>
      </c>
      <c r="C217" s="1" t="s">
        <v>2007</v>
      </c>
      <c r="D217" s="1" t="n">
        <v>2</v>
      </c>
      <c r="E217" s="16" t="n">
        <v>750.27</v>
      </c>
      <c r="F217" s="17" t="n">
        <v>0.15</v>
      </c>
      <c r="G217" s="16" t="n">
        <v>1275.46</v>
      </c>
      <c r="I217" s="1" t="str">
        <f aca="false">INDEX(Products!$C$2:$C$51,MATCH(C217,Products!$A$2:$A$51,0))</f>
        <v>Books &amp; Stationery</v>
      </c>
      <c r="J217" s="1" t="str">
        <f aca="false">INDEX(Orders!$E$2:$E$8001,MATCH(B217,Orders!$A$2:$A$8001,0))</f>
        <v>Returned</v>
      </c>
      <c r="K217" s="1" t="str">
        <f aca="false">LEFT(INDEX(Orders!$C$2:$C$8001,MATCH(B217,Orders!$A$2:$A$8001,0)),7)</f>
        <v>2024-02</v>
      </c>
    </row>
    <row r="218" customFormat="false" ht="15" hidden="false" customHeight="true" outlineLevel="0" collapsed="false">
      <c r="A218" s="1" t="s">
        <v>10688</v>
      </c>
      <c r="B218" s="1" t="s">
        <v>2192</v>
      </c>
      <c r="C218" s="1" t="s">
        <v>2006</v>
      </c>
      <c r="D218" s="1" t="n">
        <v>2</v>
      </c>
      <c r="E218" s="16" t="n">
        <v>482.17</v>
      </c>
      <c r="F218" s="17" t="n">
        <v>0</v>
      </c>
      <c r="G218" s="16" t="n">
        <v>964.34</v>
      </c>
      <c r="I218" s="1" t="str">
        <f aca="false">INDEX(Products!$C$2:$C$51,MATCH(C218,Products!$A$2:$A$51,0))</f>
        <v>Books &amp; Stationery</v>
      </c>
      <c r="J218" s="1" t="str">
        <f aca="false">INDEX(Orders!$E$2:$E$8001,MATCH(B218,Orders!$A$2:$A$8001,0))</f>
        <v>Returned</v>
      </c>
      <c r="K218" s="1" t="str">
        <f aca="false">LEFT(INDEX(Orders!$C$2:$C$8001,MATCH(B218,Orders!$A$2:$A$8001,0)),7)</f>
        <v>2024-02</v>
      </c>
    </row>
    <row r="219" customFormat="false" ht="15" hidden="false" customHeight="true" outlineLevel="0" collapsed="false">
      <c r="A219" s="1" t="s">
        <v>10689</v>
      </c>
      <c r="B219" s="1" t="s">
        <v>2194</v>
      </c>
      <c r="C219" s="1" t="s">
        <v>1995</v>
      </c>
      <c r="D219" s="1" t="n">
        <v>1</v>
      </c>
      <c r="E219" s="16" t="n">
        <v>2914.27</v>
      </c>
      <c r="F219" s="17" t="n">
        <v>0</v>
      </c>
      <c r="G219" s="16" t="n">
        <v>2914.27</v>
      </c>
      <c r="I219" s="1" t="str">
        <f aca="false">INDEX(Products!$C$2:$C$51,MATCH(C219,Products!$A$2:$A$51,0))</f>
        <v>Sports &amp; Fitness</v>
      </c>
      <c r="J219" s="1" t="str">
        <f aca="false">INDEX(Orders!$E$2:$E$8001,MATCH(B219,Orders!$A$2:$A$8001,0))</f>
        <v>Delivered</v>
      </c>
      <c r="K219" s="1" t="str">
        <f aca="false">LEFT(INDEX(Orders!$C$2:$C$8001,MATCH(B219,Orders!$A$2:$A$8001,0)),7)</f>
        <v>2025-06</v>
      </c>
    </row>
    <row r="220" customFormat="false" ht="15" hidden="false" customHeight="true" outlineLevel="0" collapsed="false">
      <c r="A220" s="1" t="s">
        <v>10690</v>
      </c>
      <c r="B220" s="1" t="s">
        <v>2194</v>
      </c>
      <c r="C220" s="1" t="s">
        <v>1979</v>
      </c>
      <c r="D220" s="1" t="n">
        <v>2</v>
      </c>
      <c r="E220" s="16" t="n">
        <v>623</v>
      </c>
      <c r="F220" s="17" t="n">
        <v>0.05</v>
      </c>
      <c r="G220" s="16" t="n">
        <v>1183.7</v>
      </c>
      <c r="I220" s="1" t="str">
        <f aca="false">INDEX(Products!$C$2:$C$51,MATCH(C220,Products!$A$2:$A$51,0))</f>
        <v>Beauty &amp; Personal Care</v>
      </c>
      <c r="J220" s="1" t="str">
        <f aca="false">INDEX(Orders!$E$2:$E$8001,MATCH(B220,Orders!$A$2:$A$8001,0))</f>
        <v>Delivered</v>
      </c>
      <c r="K220" s="1" t="str">
        <f aca="false">LEFT(INDEX(Orders!$C$2:$C$8001,MATCH(B220,Orders!$A$2:$A$8001,0)),7)</f>
        <v>2025-06</v>
      </c>
    </row>
    <row r="221" customFormat="false" ht="15" hidden="false" customHeight="true" outlineLevel="0" collapsed="false">
      <c r="A221" s="1" t="s">
        <v>10691</v>
      </c>
      <c r="B221" s="1" t="s">
        <v>2194</v>
      </c>
      <c r="C221" s="1" t="s">
        <v>1930</v>
      </c>
      <c r="D221" s="1" t="n">
        <v>1</v>
      </c>
      <c r="E221" s="16" t="n">
        <v>2398.35</v>
      </c>
      <c r="F221" s="17" t="n">
        <v>0</v>
      </c>
      <c r="G221" s="16" t="n">
        <v>2398.35</v>
      </c>
      <c r="I221" s="1" t="str">
        <f aca="false">INDEX(Products!$C$2:$C$51,MATCH(C221,Products!$A$2:$A$51,0))</f>
        <v>Electronics</v>
      </c>
      <c r="J221" s="1" t="str">
        <f aca="false">INDEX(Orders!$E$2:$E$8001,MATCH(B221,Orders!$A$2:$A$8001,0))</f>
        <v>Delivered</v>
      </c>
      <c r="K221" s="1" t="str">
        <f aca="false">LEFT(INDEX(Orders!$C$2:$C$8001,MATCH(B221,Orders!$A$2:$A$8001,0)),7)</f>
        <v>2025-06</v>
      </c>
    </row>
    <row r="222" customFormat="false" ht="15" hidden="false" customHeight="true" outlineLevel="0" collapsed="false">
      <c r="A222" s="1" t="s">
        <v>10692</v>
      </c>
      <c r="B222" s="1" t="s">
        <v>2194</v>
      </c>
      <c r="C222" s="1" t="s">
        <v>1971</v>
      </c>
      <c r="D222" s="1" t="n">
        <v>1</v>
      </c>
      <c r="E222" s="16" t="n">
        <v>2073.63</v>
      </c>
      <c r="F222" s="17" t="n">
        <v>0</v>
      </c>
      <c r="G222" s="16" t="n">
        <v>2073.63</v>
      </c>
      <c r="I222" s="1" t="str">
        <f aca="false">INDEX(Products!$C$2:$C$51,MATCH(C222,Products!$A$2:$A$51,0))</f>
        <v>Home &amp; Kitchen</v>
      </c>
      <c r="J222" s="1" t="str">
        <f aca="false">INDEX(Orders!$E$2:$E$8001,MATCH(B222,Orders!$A$2:$A$8001,0))</f>
        <v>Delivered</v>
      </c>
      <c r="K222" s="1" t="str">
        <f aca="false">LEFT(INDEX(Orders!$C$2:$C$8001,MATCH(B222,Orders!$A$2:$A$8001,0)),7)</f>
        <v>2025-06</v>
      </c>
    </row>
    <row r="223" customFormat="false" ht="15" hidden="false" customHeight="true" outlineLevel="0" collapsed="false">
      <c r="A223" s="1" t="s">
        <v>10693</v>
      </c>
      <c r="B223" s="1" t="s">
        <v>2196</v>
      </c>
      <c r="C223" s="1" t="s">
        <v>1926</v>
      </c>
      <c r="D223" s="1" t="n">
        <v>2</v>
      </c>
      <c r="E223" s="16" t="n">
        <v>1478.08</v>
      </c>
      <c r="F223" s="17" t="n">
        <v>0.15</v>
      </c>
      <c r="G223" s="16" t="n">
        <v>2512.74</v>
      </c>
      <c r="I223" s="1" t="str">
        <f aca="false">INDEX(Products!$C$2:$C$51,MATCH(C223,Products!$A$2:$A$51,0))</f>
        <v>Electronics</v>
      </c>
      <c r="J223" s="1" t="str">
        <f aca="false">INDEX(Orders!$E$2:$E$8001,MATCH(B223,Orders!$A$2:$A$8001,0))</f>
        <v>Delivered</v>
      </c>
      <c r="K223" s="1" t="str">
        <f aca="false">LEFT(INDEX(Orders!$C$2:$C$8001,MATCH(B223,Orders!$A$2:$A$8001,0)),7)</f>
        <v>2025-12</v>
      </c>
    </row>
    <row r="224" customFormat="false" ht="15" hidden="false" customHeight="true" outlineLevel="0" collapsed="false">
      <c r="A224" s="1" t="s">
        <v>10694</v>
      </c>
      <c r="B224" s="1" t="s">
        <v>2196</v>
      </c>
      <c r="C224" s="1" t="s">
        <v>1998</v>
      </c>
      <c r="D224" s="1" t="n">
        <v>1</v>
      </c>
      <c r="E224" s="16" t="n">
        <v>1335.85</v>
      </c>
      <c r="F224" s="17" t="n">
        <v>0.1</v>
      </c>
      <c r="G224" s="16" t="n">
        <v>1202.26</v>
      </c>
      <c r="I224" s="1" t="str">
        <f aca="false">INDEX(Products!$C$2:$C$51,MATCH(C224,Products!$A$2:$A$51,0))</f>
        <v>Sports &amp; Fitness</v>
      </c>
      <c r="J224" s="1" t="str">
        <f aca="false">INDEX(Orders!$E$2:$E$8001,MATCH(B224,Orders!$A$2:$A$8001,0))</f>
        <v>Delivered</v>
      </c>
      <c r="K224" s="1" t="str">
        <f aca="false">LEFT(INDEX(Orders!$C$2:$C$8001,MATCH(B224,Orders!$A$2:$A$8001,0)),7)</f>
        <v>2025-12</v>
      </c>
    </row>
    <row r="225" customFormat="false" ht="15" hidden="false" customHeight="true" outlineLevel="0" collapsed="false">
      <c r="A225" s="1" t="s">
        <v>10695</v>
      </c>
      <c r="B225" s="1" t="s">
        <v>2198</v>
      </c>
      <c r="C225" s="1" t="s">
        <v>2002</v>
      </c>
      <c r="D225" s="1" t="n">
        <v>2</v>
      </c>
      <c r="E225" s="16" t="n">
        <v>392.75</v>
      </c>
      <c r="F225" s="17" t="n">
        <v>0</v>
      </c>
      <c r="G225" s="16" t="n">
        <v>785.5</v>
      </c>
      <c r="I225" s="1" t="str">
        <f aca="false">INDEX(Products!$C$2:$C$51,MATCH(C225,Products!$A$2:$A$51,0))</f>
        <v>Books &amp; Stationery</v>
      </c>
      <c r="J225" s="1" t="str">
        <f aca="false">INDEX(Orders!$E$2:$E$8001,MATCH(B225,Orders!$A$2:$A$8001,0))</f>
        <v>Delivered</v>
      </c>
      <c r="K225" s="1" t="str">
        <f aca="false">LEFT(INDEX(Orders!$C$2:$C$8001,MATCH(B225,Orders!$A$2:$A$8001,0)),7)</f>
        <v>2025-10</v>
      </c>
    </row>
    <row r="226" customFormat="false" ht="15" hidden="false" customHeight="true" outlineLevel="0" collapsed="false">
      <c r="A226" s="1" t="s">
        <v>10696</v>
      </c>
      <c r="B226" s="1" t="s">
        <v>2198</v>
      </c>
      <c r="C226" s="1" t="s">
        <v>2006</v>
      </c>
      <c r="D226" s="1" t="n">
        <v>1</v>
      </c>
      <c r="E226" s="16" t="n">
        <v>482.17</v>
      </c>
      <c r="F226" s="17" t="n">
        <v>0.1</v>
      </c>
      <c r="G226" s="16" t="n">
        <v>433.95</v>
      </c>
      <c r="I226" s="1" t="str">
        <f aca="false">INDEX(Products!$C$2:$C$51,MATCH(C226,Products!$A$2:$A$51,0))</f>
        <v>Books &amp; Stationery</v>
      </c>
      <c r="J226" s="1" t="str">
        <f aca="false">INDEX(Orders!$E$2:$E$8001,MATCH(B226,Orders!$A$2:$A$8001,0))</f>
        <v>Delivered</v>
      </c>
      <c r="K226" s="1" t="str">
        <f aca="false">LEFT(INDEX(Orders!$C$2:$C$8001,MATCH(B226,Orders!$A$2:$A$8001,0)),7)</f>
        <v>2025-10</v>
      </c>
    </row>
    <row r="227" customFormat="false" ht="15" hidden="false" customHeight="true" outlineLevel="0" collapsed="false">
      <c r="A227" s="1" t="s">
        <v>10697</v>
      </c>
      <c r="B227" s="1" t="s">
        <v>2198</v>
      </c>
      <c r="C227" s="1" t="s">
        <v>1920</v>
      </c>
      <c r="D227" s="1" t="n">
        <v>2</v>
      </c>
      <c r="E227" s="16" t="n">
        <v>4273.58</v>
      </c>
      <c r="F227" s="17" t="n">
        <v>0.05</v>
      </c>
      <c r="G227" s="16" t="n">
        <v>8119.8</v>
      </c>
      <c r="I227" s="1" t="str">
        <f aca="false">INDEX(Products!$C$2:$C$51,MATCH(C227,Products!$A$2:$A$51,0))</f>
        <v>Electronics</v>
      </c>
      <c r="J227" s="1" t="str">
        <f aca="false">INDEX(Orders!$E$2:$E$8001,MATCH(B227,Orders!$A$2:$A$8001,0))</f>
        <v>Delivered</v>
      </c>
      <c r="K227" s="1" t="str">
        <f aca="false">LEFT(INDEX(Orders!$C$2:$C$8001,MATCH(B227,Orders!$A$2:$A$8001,0)),7)</f>
        <v>2025-10</v>
      </c>
    </row>
    <row r="228" customFormat="false" ht="15" hidden="false" customHeight="true" outlineLevel="0" collapsed="false">
      <c r="A228" s="1" t="s">
        <v>10698</v>
      </c>
      <c r="B228" s="1" t="s">
        <v>2198</v>
      </c>
      <c r="C228" s="1" t="s">
        <v>2007</v>
      </c>
      <c r="D228" s="1" t="n">
        <v>1</v>
      </c>
      <c r="E228" s="16" t="n">
        <v>750.27</v>
      </c>
      <c r="F228" s="17" t="n">
        <v>0.05</v>
      </c>
      <c r="G228" s="16" t="n">
        <v>712.76</v>
      </c>
      <c r="I228" s="1" t="str">
        <f aca="false">INDEX(Products!$C$2:$C$51,MATCH(C228,Products!$A$2:$A$51,0))</f>
        <v>Books &amp; Stationery</v>
      </c>
      <c r="J228" s="1" t="str">
        <f aca="false">INDEX(Orders!$E$2:$E$8001,MATCH(B228,Orders!$A$2:$A$8001,0))</f>
        <v>Delivered</v>
      </c>
      <c r="K228" s="1" t="str">
        <f aca="false">LEFT(INDEX(Orders!$C$2:$C$8001,MATCH(B228,Orders!$A$2:$A$8001,0)),7)</f>
        <v>2025-10</v>
      </c>
    </row>
    <row r="229" customFormat="false" ht="15" hidden="false" customHeight="true" outlineLevel="0" collapsed="false">
      <c r="A229" s="1" t="s">
        <v>10699</v>
      </c>
      <c r="B229" s="1" t="s">
        <v>2199</v>
      </c>
      <c r="C229" s="1" t="s">
        <v>1979</v>
      </c>
      <c r="D229" s="1" t="n">
        <v>1</v>
      </c>
      <c r="E229" s="16" t="n">
        <v>623</v>
      </c>
      <c r="F229" s="17" t="n">
        <v>0</v>
      </c>
      <c r="G229" s="16" t="n">
        <v>623</v>
      </c>
      <c r="I229" s="1" t="str">
        <f aca="false">INDEX(Products!$C$2:$C$51,MATCH(C229,Products!$A$2:$A$51,0))</f>
        <v>Beauty &amp; Personal Care</v>
      </c>
      <c r="J229" s="1" t="str">
        <f aca="false">INDEX(Orders!$E$2:$E$8001,MATCH(B229,Orders!$A$2:$A$8001,0))</f>
        <v>Delivered</v>
      </c>
      <c r="K229" s="1" t="str">
        <f aca="false">LEFT(INDEX(Orders!$C$2:$C$8001,MATCH(B229,Orders!$A$2:$A$8001,0)),7)</f>
        <v>2025-11</v>
      </c>
    </row>
    <row r="230" customFormat="false" ht="15" hidden="false" customHeight="true" outlineLevel="0" collapsed="false">
      <c r="A230" s="1" t="s">
        <v>10700</v>
      </c>
      <c r="B230" s="1" t="s">
        <v>2199</v>
      </c>
      <c r="C230" s="1" t="s">
        <v>1930</v>
      </c>
      <c r="D230" s="1" t="n">
        <v>1</v>
      </c>
      <c r="E230" s="16" t="n">
        <v>2398.35</v>
      </c>
      <c r="F230" s="17" t="n">
        <v>0</v>
      </c>
      <c r="G230" s="16" t="n">
        <v>2398.35</v>
      </c>
      <c r="I230" s="1" t="str">
        <f aca="false">INDEX(Products!$C$2:$C$51,MATCH(C230,Products!$A$2:$A$51,0))</f>
        <v>Electronics</v>
      </c>
      <c r="J230" s="1" t="str">
        <f aca="false">INDEX(Orders!$E$2:$E$8001,MATCH(B230,Orders!$A$2:$A$8001,0))</f>
        <v>Delivered</v>
      </c>
      <c r="K230" s="1" t="str">
        <f aca="false">LEFT(INDEX(Orders!$C$2:$C$8001,MATCH(B230,Orders!$A$2:$A$8001,0)),7)</f>
        <v>2025-11</v>
      </c>
    </row>
    <row r="231" customFormat="false" ht="15" hidden="false" customHeight="true" outlineLevel="0" collapsed="false">
      <c r="A231" s="1" t="s">
        <v>10701</v>
      </c>
      <c r="B231" s="1" t="s">
        <v>2199</v>
      </c>
      <c r="C231" s="1" t="s">
        <v>1940</v>
      </c>
      <c r="D231" s="1" t="n">
        <v>1</v>
      </c>
      <c r="E231" s="16" t="n">
        <v>2374.52</v>
      </c>
      <c r="F231" s="17" t="n">
        <v>0.05</v>
      </c>
      <c r="G231" s="16" t="n">
        <v>2255.79</v>
      </c>
      <c r="I231" s="1" t="str">
        <f aca="false">INDEX(Products!$C$2:$C$51,MATCH(C231,Products!$A$2:$A$51,0))</f>
        <v>Fashion</v>
      </c>
      <c r="J231" s="1" t="str">
        <f aca="false">INDEX(Orders!$E$2:$E$8001,MATCH(B231,Orders!$A$2:$A$8001,0))</f>
        <v>Delivered</v>
      </c>
      <c r="K231" s="1" t="str">
        <f aca="false">LEFT(INDEX(Orders!$C$2:$C$8001,MATCH(B231,Orders!$A$2:$A$8001,0)),7)</f>
        <v>2025-11</v>
      </c>
    </row>
    <row r="232" customFormat="false" ht="15" hidden="false" customHeight="true" outlineLevel="0" collapsed="false">
      <c r="A232" s="1" t="s">
        <v>10702</v>
      </c>
      <c r="B232" s="1" t="s">
        <v>2200</v>
      </c>
      <c r="C232" s="1" t="s">
        <v>2000</v>
      </c>
      <c r="D232" s="1" t="n">
        <v>1</v>
      </c>
      <c r="E232" s="16" t="n">
        <v>425.08</v>
      </c>
      <c r="F232" s="17" t="n">
        <v>0.15</v>
      </c>
      <c r="G232" s="16" t="n">
        <v>361.32</v>
      </c>
      <c r="I232" s="1" t="str">
        <f aca="false">INDEX(Products!$C$2:$C$51,MATCH(C232,Products!$A$2:$A$51,0))</f>
        <v>Books &amp; Stationery</v>
      </c>
      <c r="J232" s="1" t="str">
        <f aca="false">INDEX(Orders!$E$2:$E$8001,MATCH(B232,Orders!$A$2:$A$8001,0))</f>
        <v>Delivered</v>
      </c>
      <c r="K232" s="1" t="str">
        <f aca="false">LEFT(INDEX(Orders!$C$2:$C$8001,MATCH(B232,Orders!$A$2:$A$8001,0)),7)</f>
        <v>2025-04</v>
      </c>
    </row>
    <row r="233" customFormat="false" ht="15" hidden="false" customHeight="true" outlineLevel="0" collapsed="false">
      <c r="A233" s="1" t="s">
        <v>10703</v>
      </c>
      <c r="B233" s="1" t="s">
        <v>2202</v>
      </c>
      <c r="C233" s="1" t="s">
        <v>1988</v>
      </c>
      <c r="D233" s="1" t="n">
        <v>1</v>
      </c>
      <c r="E233" s="16" t="n">
        <v>681.07</v>
      </c>
      <c r="F233" s="17" t="n">
        <v>0.05</v>
      </c>
      <c r="G233" s="16" t="n">
        <v>647.02</v>
      </c>
      <c r="I233" s="1" t="str">
        <f aca="false">INDEX(Products!$C$2:$C$51,MATCH(C233,Products!$A$2:$A$51,0))</f>
        <v>Sports &amp; Fitness</v>
      </c>
      <c r="J233" s="1" t="str">
        <f aca="false">INDEX(Orders!$E$2:$E$8001,MATCH(B233,Orders!$A$2:$A$8001,0))</f>
        <v>Delivered</v>
      </c>
      <c r="K233" s="1" t="str">
        <f aca="false">LEFT(INDEX(Orders!$C$2:$C$8001,MATCH(B233,Orders!$A$2:$A$8001,0)),7)</f>
        <v>2025-11</v>
      </c>
    </row>
    <row r="234" customFormat="false" ht="15" hidden="false" customHeight="true" outlineLevel="0" collapsed="false">
      <c r="A234" s="1" t="s">
        <v>10704</v>
      </c>
      <c r="B234" s="1" t="s">
        <v>2202</v>
      </c>
      <c r="C234" s="1" t="s">
        <v>2006</v>
      </c>
      <c r="D234" s="1" t="n">
        <v>1</v>
      </c>
      <c r="E234" s="16" t="n">
        <v>482.17</v>
      </c>
      <c r="F234" s="17" t="n">
        <v>0</v>
      </c>
      <c r="G234" s="16" t="n">
        <v>482.17</v>
      </c>
      <c r="I234" s="1" t="str">
        <f aca="false">INDEX(Products!$C$2:$C$51,MATCH(C234,Products!$A$2:$A$51,0))</f>
        <v>Books &amp; Stationery</v>
      </c>
      <c r="J234" s="1" t="str">
        <f aca="false">INDEX(Orders!$E$2:$E$8001,MATCH(B234,Orders!$A$2:$A$8001,0))</f>
        <v>Delivered</v>
      </c>
      <c r="K234" s="1" t="str">
        <f aca="false">LEFT(INDEX(Orders!$C$2:$C$8001,MATCH(B234,Orders!$A$2:$A$8001,0)),7)</f>
        <v>2025-11</v>
      </c>
    </row>
    <row r="235" customFormat="false" ht="15" hidden="false" customHeight="true" outlineLevel="0" collapsed="false">
      <c r="A235" s="1" t="s">
        <v>10705</v>
      </c>
      <c r="B235" s="1" t="s">
        <v>2204</v>
      </c>
      <c r="C235" s="1" t="s">
        <v>1982</v>
      </c>
      <c r="D235" s="1" t="n">
        <v>3</v>
      </c>
      <c r="E235" s="16" t="n">
        <v>1808.21</v>
      </c>
      <c r="F235" s="17" t="n">
        <v>0.1</v>
      </c>
      <c r="G235" s="16" t="n">
        <v>4882.17</v>
      </c>
      <c r="I235" s="1" t="str">
        <f aca="false">INDEX(Products!$C$2:$C$51,MATCH(C235,Products!$A$2:$A$51,0))</f>
        <v>Beauty &amp; Personal Care</v>
      </c>
      <c r="J235" s="1" t="str">
        <f aca="false">INDEX(Orders!$E$2:$E$8001,MATCH(B235,Orders!$A$2:$A$8001,0))</f>
        <v>Delivered</v>
      </c>
      <c r="K235" s="1" t="str">
        <f aca="false">LEFT(INDEX(Orders!$C$2:$C$8001,MATCH(B235,Orders!$A$2:$A$8001,0)),7)</f>
        <v>2024-10</v>
      </c>
    </row>
    <row r="236" customFormat="false" ht="15" hidden="false" customHeight="true" outlineLevel="0" collapsed="false">
      <c r="A236" s="1" t="s">
        <v>10706</v>
      </c>
      <c r="B236" s="1" t="s">
        <v>2205</v>
      </c>
      <c r="C236" s="1" t="s">
        <v>2006</v>
      </c>
      <c r="D236" s="1" t="n">
        <v>1</v>
      </c>
      <c r="E236" s="16" t="n">
        <v>482.17</v>
      </c>
      <c r="F236" s="17" t="n">
        <v>0</v>
      </c>
      <c r="G236" s="16" t="n">
        <v>482.17</v>
      </c>
      <c r="I236" s="1" t="str">
        <f aca="false">INDEX(Products!$C$2:$C$51,MATCH(C236,Products!$A$2:$A$51,0))</f>
        <v>Books &amp; Stationery</v>
      </c>
      <c r="J236" s="1" t="str">
        <f aca="false">INDEX(Orders!$E$2:$E$8001,MATCH(B236,Orders!$A$2:$A$8001,0))</f>
        <v>Returned</v>
      </c>
      <c r="K236" s="1" t="str">
        <f aca="false">LEFT(INDEX(Orders!$C$2:$C$8001,MATCH(B236,Orders!$A$2:$A$8001,0)),7)</f>
        <v>2025-10</v>
      </c>
    </row>
    <row r="237" customFormat="false" ht="15" hidden="false" customHeight="true" outlineLevel="0" collapsed="false">
      <c r="A237" s="1" t="s">
        <v>10707</v>
      </c>
      <c r="B237" s="1" t="s">
        <v>2206</v>
      </c>
      <c r="C237" s="1" t="s">
        <v>1995</v>
      </c>
      <c r="D237" s="1" t="n">
        <v>1</v>
      </c>
      <c r="E237" s="16" t="n">
        <v>2914.27</v>
      </c>
      <c r="F237" s="17" t="n">
        <v>0</v>
      </c>
      <c r="G237" s="16" t="n">
        <v>2914.27</v>
      </c>
      <c r="I237" s="1" t="str">
        <f aca="false">INDEX(Products!$C$2:$C$51,MATCH(C237,Products!$A$2:$A$51,0))</f>
        <v>Sports &amp; Fitness</v>
      </c>
      <c r="J237" s="1" t="str">
        <f aca="false">INDEX(Orders!$E$2:$E$8001,MATCH(B237,Orders!$A$2:$A$8001,0))</f>
        <v>Delivered</v>
      </c>
      <c r="K237" s="1" t="str">
        <f aca="false">LEFT(INDEX(Orders!$C$2:$C$8001,MATCH(B237,Orders!$A$2:$A$8001,0)),7)</f>
        <v>2024-04</v>
      </c>
    </row>
    <row r="238" customFormat="false" ht="15" hidden="false" customHeight="true" outlineLevel="0" collapsed="false">
      <c r="A238" s="1" t="s">
        <v>10708</v>
      </c>
      <c r="B238" s="1" t="s">
        <v>2206</v>
      </c>
      <c r="C238" s="1" t="s">
        <v>2006</v>
      </c>
      <c r="D238" s="1" t="n">
        <v>1</v>
      </c>
      <c r="E238" s="16" t="n">
        <v>482.17</v>
      </c>
      <c r="F238" s="17" t="n">
        <v>0.05</v>
      </c>
      <c r="G238" s="16" t="n">
        <v>458.06</v>
      </c>
      <c r="I238" s="1" t="str">
        <f aca="false">INDEX(Products!$C$2:$C$51,MATCH(C238,Products!$A$2:$A$51,0))</f>
        <v>Books &amp; Stationery</v>
      </c>
      <c r="J238" s="1" t="str">
        <f aca="false">INDEX(Orders!$E$2:$E$8001,MATCH(B238,Orders!$A$2:$A$8001,0))</f>
        <v>Delivered</v>
      </c>
      <c r="K238" s="1" t="str">
        <f aca="false">LEFT(INDEX(Orders!$C$2:$C$8001,MATCH(B238,Orders!$A$2:$A$8001,0)),7)</f>
        <v>2024-04</v>
      </c>
    </row>
    <row r="239" customFormat="false" ht="15" hidden="false" customHeight="true" outlineLevel="0" collapsed="false">
      <c r="A239" s="1" t="s">
        <v>10709</v>
      </c>
      <c r="B239" s="1" t="s">
        <v>2206</v>
      </c>
      <c r="C239" s="1" t="s">
        <v>1979</v>
      </c>
      <c r="D239" s="1" t="n">
        <v>1</v>
      </c>
      <c r="E239" s="16" t="n">
        <v>623</v>
      </c>
      <c r="F239" s="17" t="n">
        <v>0.1</v>
      </c>
      <c r="G239" s="16" t="n">
        <v>560.7</v>
      </c>
      <c r="I239" s="1" t="str">
        <f aca="false">INDEX(Products!$C$2:$C$51,MATCH(C239,Products!$A$2:$A$51,0))</f>
        <v>Beauty &amp; Personal Care</v>
      </c>
      <c r="J239" s="1" t="str">
        <f aca="false">INDEX(Orders!$E$2:$E$8001,MATCH(B239,Orders!$A$2:$A$8001,0))</f>
        <v>Delivered</v>
      </c>
      <c r="K239" s="1" t="str">
        <f aca="false">LEFT(INDEX(Orders!$C$2:$C$8001,MATCH(B239,Orders!$A$2:$A$8001,0)),7)</f>
        <v>2024-04</v>
      </c>
    </row>
    <row r="240" customFormat="false" ht="15" hidden="false" customHeight="true" outlineLevel="0" collapsed="false">
      <c r="A240" s="1" t="s">
        <v>10710</v>
      </c>
      <c r="B240" s="1" t="s">
        <v>2206</v>
      </c>
      <c r="C240" s="1" t="s">
        <v>1965</v>
      </c>
      <c r="D240" s="1" t="n">
        <v>2</v>
      </c>
      <c r="E240" s="16" t="n">
        <v>1145.07</v>
      </c>
      <c r="F240" s="17" t="n">
        <v>0.05</v>
      </c>
      <c r="G240" s="16" t="n">
        <v>2175.63</v>
      </c>
      <c r="I240" s="1" t="str">
        <f aca="false">INDEX(Products!$C$2:$C$51,MATCH(C240,Products!$A$2:$A$51,0))</f>
        <v>Home &amp; Kitchen</v>
      </c>
      <c r="J240" s="1" t="str">
        <f aca="false">INDEX(Orders!$E$2:$E$8001,MATCH(B240,Orders!$A$2:$A$8001,0))</f>
        <v>Delivered</v>
      </c>
      <c r="K240" s="1" t="str">
        <f aca="false">LEFT(INDEX(Orders!$C$2:$C$8001,MATCH(B240,Orders!$A$2:$A$8001,0)),7)</f>
        <v>2024-04</v>
      </c>
    </row>
    <row r="241" customFormat="false" ht="15" hidden="false" customHeight="true" outlineLevel="0" collapsed="false">
      <c r="A241" s="1" t="s">
        <v>10711</v>
      </c>
      <c r="B241" s="1" t="s">
        <v>2207</v>
      </c>
      <c r="C241" s="1" t="s">
        <v>1990</v>
      </c>
      <c r="D241" s="1" t="n">
        <v>2</v>
      </c>
      <c r="E241" s="16" t="n">
        <v>5311.32</v>
      </c>
      <c r="F241" s="17" t="n">
        <v>0</v>
      </c>
      <c r="G241" s="16" t="n">
        <v>10622.64</v>
      </c>
      <c r="I241" s="1" t="str">
        <f aca="false">INDEX(Products!$C$2:$C$51,MATCH(C241,Products!$A$2:$A$51,0))</f>
        <v>Sports &amp; Fitness</v>
      </c>
      <c r="J241" s="1" t="str">
        <f aca="false">INDEX(Orders!$E$2:$E$8001,MATCH(B241,Orders!$A$2:$A$8001,0))</f>
        <v>Delivered</v>
      </c>
      <c r="K241" s="1" t="str">
        <f aca="false">LEFT(INDEX(Orders!$C$2:$C$8001,MATCH(B241,Orders!$A$2:$A$8001,0)),7)</f>
        <v>2025-09</v>
      </c>
    </row>
    <row r="242" customFormat="false" ht="15" hidden="false" customHeight="true" outlineLevel="0" collapsed="false">
      <c r="A242" s="1" t="s">
        <v>10712</v>
      </c>
      <c r="B242" s="1" t="s">
        <v>2207</v>
      </c>
      <c r="C242" s="1" t="s">
        <v>1979</v>
      </c>
      <c r="D242" s="1" t="n">
        <v>1</v>
      </c>
      <c r="E242" s="16" t="n">
        <v>623</v>
      </c>
      <c r="F242" s="17" t="n">
        <v>0.05</v>
      </c>
      <c r="G242" s="16" t="n">
        <v>591.85</v>
      </c>
      <c r="I242" s="1" t="str">
        <f aca="false">INDEX(Products!$C$2:$C$51,MATCH(C242,Products!$A$2:$A$51,0))</f>
        <v>Beauty &amp; Personal Care</v>
      </c>
      <c r="J242" s="1" t="str">
        <f aca="false">INDEX(Orders!$E$2:$E$8001,MATCH(B242,Orders!$A$2:$A$8001,0))</f>
        <v>Delivered</v>
      </c>
      <c r="K242" s="1" t="str">
        <f aca="false">LEFT(INDEX(Orders!$C$2:$C$8001,MATCH(B242,Orders!$A$2:$A$8001,0)),7)</f>
        <v>2025-09</v>
      </c>
    </row>
    <row r="243" customFormat="false" ht="15" hidden="false" customHeight="true" outlineLevel="0" collapsed="false">
      <c r="A243" s="1" t="s">
        <v>10713</v>
      </c>
      <c r="B243" s="1" t="s">
        <v>2208</v>
      </c>
      <c r="C243" s="1" t="s">
        <v>1975</v>
      </c>
      <c r="D243" s="1" t="n">
        <v>1</v>
      </c>
      <c r="E243" s="16" t="n">
        <v>862.99</v>
      </c>
      <c r="F243" s="17" t="n">
        <v>0</v>
      </c>
      <c r="G243" s="16" t="n">
        <v>862.99</v>
      </c>
      <c r="I243" s="1" t="str">
        <f aca="false">INDEX(Products!$C$2:$C$51,MATCH(C243,Products!$A$2:$A$51,0))</f>
        <v>Beauty &amp; Personal Care</v>
      </c>
      <c r="J243" s="1" t="str">
        <f aca="false">INDEX(Orders!$E$2:$E$8001,MATCH(B243,Orders!$A$2:$A$8001,0))</f>
        <v>Delivered</v>
      </c>
      <c r="K243" s="1" t="str">
        <f aca="false">LEFT(INDEX(Orders!$C$2:$C$8001,MATCH(B243,Orders!$A$2:$A$8001,0)),7)</f>
        <v>2025-01</v>
      </c>
    </row>
    <row r="244" customFormat="false" ht="15" hidden="false" customHeight="true" outlineLevel="0" collapsed="false">
      <c r="A244" s="1" t="s">
        <v>10714</v>
      </c>
      <c r="B244" s="1" t="s">
        <v>2210</v>
      </c>
      <c r="C244" s="1" t="s">
        <v>1976</v>
      </c>
      <c r="D244" s="1" t="n">
        <v>1</v>
      </c>
      <c r="E244" s="16" t="n">
        <v>1603.35</v>
      </c>
      <c r="F244" s="17" t="n">
        <v>0.1</v>
      </c>
      <c r="G244" s="16" t="n">
        <v>1443.02</v>
      </c>
      <c r="I244" s="1" t="str">
        <f aca="false">INDEX(Products!$C$2:$C$51,MATCH(C244,Products!$A$2:$A$51,0))</f>
        <v>Beauty &amp; Personal Care</v>
      </c>
      <c r="J244" s="1" t="str">
        <f aca="false">INDEX(Orders!$E$2:$E$8001,MATCH(B244,Orders!$A$2:$A$8001,0))</f>
        <v>Returned</v>
      </c>
      <c r="K244" s="1" t="str">
        <f aca="false">LEFT(INDEX(Orders!$C$2:$C$8001,MATCH(B244,Orders!$A$2:$A$8001,0)),7)</f>
        <v>2025-12</v>
      </c>
    </row>
    <row r="245" customFormat="false" ht="15" hidden="false" customHeight="true" outlineLevel="0" collapsed="false">
      <c r="A245" s="1" t="s">
        <v>10715</v>
      </c>
      <c r="B245" s="1" t="s">
        <v>2210</v>
      </c>
      <c r="C245" s="1" t="s">
        <v>1990</v>
      </c>
      <c r="D245" s="1" t="n">
        <v>1</v>
      </c>
      <c r="E245" s="16" t="n">
        <v>5311.32</v>
      </c>
      <c r="F245" s="17" t="n">
        <v>0.15</v>
      </c>
      <c r="G245" s="16" t="n">
        <v>4514.62</v>
      </c>
      <c r="I245" s="1" t="str">
        <f aca="false">INDEX(Products!$C$2:$C$51,MATCH(C245,Products!$A$2:$A$51,0))</f>
        <v>Sports &amp; Fitness</v>
      </c>
      <c r="J245" s="1" t="str">
        <f aca="false">INDEX(Orders!$E$2:$E$8001,MATCH(B245,Orders!$A$2:$A$8001,0))</f>
        <v>Returned</v>
      </c>
      <c r="K245" s="1" t="str">
        <f aca="false">LEFT(INDEX(Orders!$C$2:$C$8001,MATCH(B245,Orders!$A$2:$A$8001,0)),7)</f>
        <v>2025-12</v>
      </c>
    </row>
    <row r="246" customFormat="false" ht="15" hidden="false" customHeight="true" outlineLevel="0" collapsed="false">
      <c r="A246" s="1" t="s">
        <v>10716</v>
      </c>
      <c r="B246" s="1" t="s">
        <v>2210</v>
      </c>
      <c r="C246" s="1" t="s">
        <v>1930</v>
      </c>
      <c r="D246" s="1" t="n">
        <v>1</v>
      </c>
      <c r="E246" s="16" t="n">
        <v>2398.35</v>
      </c>
      <c r="F246" s="17" t="n">
        <v>0.05</v>
      </c>
      <c r="G246" s="16" t="n">
        <v>2278.43</v>
      </c>
      <c r="I246" s="1" t="str">
        <f aca="false">INDEX(Products!$C$2:$C$51,MATCH(C246,Products!$A$2:$A$51,0))</f>
        <v>Electronics</v>
      </c>
      <c r="J246" s="1" t="str">
        <f aca="false">INDEX(Orders!$E$2:$E$8001,MATCH(B246,Orders!$A$2:$A$8001,0))</f>
        <v>Returned</v>
      </c>
      <c r="K246" s="1" t="str">
        <f aca="false">LEFT(INDEX(Orders!$C$2:$C$8001,MATCH(B246,Orders!$A$2:$A$8001,0)),7)</f>
        <v>2025-12</v>
      </c>
    </row>
    <row r="247" customFormat="false" ht="15" hidden="false" customHeight="true" outlineLevel="0" collapsed="false">
      <c r="A247" s="1" t="s">
        <v>10717</v>
      </c>
      <c r="B247" s="1" t="s">
        <v>2212</v>
      </c>
      <c r="C247" s="1" t="s">
        <v>2007</v>
      </c>
      <c r="D247" s="1" t="n">
        <v>1</v>
      </c>
      <c r="E247" s="16" t="n">
        <v>750.27</v>
      </c>
      <c r="F247" s="17" t="n">
        <v>0.05</v>
      </c>
      <c r="G247" s="16" t="n">
        <v>712.76</v>
      </c>
      <c r="I247" s="1" t="str">
        <f aca="false">INDEX(Products!$C$2:$C$51,MATCH(C247,Products!$A$2:$A$51,0))</f>
        <v>Books &amp; Stationery</v>
      </c>
      <c r="J247" s="1" t="str">
        <f aca="false">INDEX(Orders!$E$2:$E$8001,MATCH(B247,Orders!$A$2:$A$8001,0))</f>
        <v>Delivered</v>
      </c>
      <c r="K247" s="1" t="str">
        <f aca="false">LEFT(INDEX(Orders!$C$2:$C$8001,MATCH(B247,Orders!$A$2:$A$8001,0)),7)</f>
        <v>2024-02</v>
      </c>
    </row>
    <row r="248" customFormat="false" ht="15" hidden="false" customHeight="true" outlineLevel="0" collapsed="false">
      <c r="A248" s="1" t="s">
        <v>10718</v>
      </c>
      <c r="B248" s="1" t="s">
        <v>2214</v>
      </c>
      <c r="C248" s="1" t="s">
        <v>1940</v>
      </c>
      <c r="D248" s="1" t="n">
        <v>1</v>
      </c>
      <c r="E248" s="16" t="n">
        <v>2374.52</v>
      </c>
      <c r="F248" s="17" t="n">
        <v>0</v>
      </c>
      <c r="G248" s="16" t="n">
        <v>2374.52</v>
      </c>
      <c r="I248" s="1" t="str">
        <f aca="false">INDEX(Products!$C$2:$C$51,MATCH(C248,Products!$A$2:$A$51,0))</f>
        <v>Fashion</v>
      </c>
      <c r="J248" s="1" t="str">
        <f aca="false">INDEX(Orders!$E$2:$E$8001,MATCH(B248,Orders!$A$2:$A$8001,0))</f>
        <v>Returned</v>
      </c>
      <c r="K248" s="1" t="str">
        <f aca="false">LEFT(INDEX(Orders!$C$2:$C$8001,MATCH(B248,Orders!$A$2:$A$8001,0)),7)</f>
        <v>2024-12</v>
      </c>
    </row>
    <row r="249" customFormat="false" ht="15" hidden="false" customHeight="true" outlineLevel="0" collapsed="false">
      <c r="A249" s="1" t="s">
        <v>10719</v>
      </c>
      <c r="B249" s="1" t="s">
        <v>2214</v>
      </c>
      <c r="C249" s="1" t="s">
        <v>1979</v>
      </c>
      <c r="D249" s="1" t="n">
        <v>1</v>
      </c>
      <c r="E249" s="16" t="n">
        <v>623</v>
      </c>
      <c r="F249" s="17" t="n">
        <v>0.05</v>
      </c>
      <c r="G249" s="16" t="n">
        <v>591.85</v>
      </c>
      <c r="I249" s="1" t="str">
        <f aca="false">INDEX(Products!$C$2:$C$51,MATCH(C249,Products!$A$2:$A$51,0))</f>
        <v>Beauty &amp; Personal Care</v>
      </c>
      <c r="J249" s="1" t="str">
        <f aca="false">INDEX(Orders!$E$2:$E$8001,MATCH(B249,Orders!$A$2:$A$8001,0))</f>
        <v>Returned</v>
      </c>
      <c r="K249" s="1" t="str">
        <f aca="false">LEFT(INDEX(Orders!$C$2:$C$8001,MATCH(B249,Orders!$A$2:$A$8001,0)),7)</f>
        <v>2024-12</v>
      </c>
    </row>
    <row r="250" customFormat="false" ht="15" hidden="false" customHeight="true" outlineLevel="0" collapsed="false">
      <c r="A250" s="1" t="s">
        <v>10720</v>
      </c>
      <c r="B250" s="1" t="s">
        <v>2216</v>
      </c>
      <c r="C250" s="1" t="s">
        <v>1953</v>
      </c>
      <c r="D250" s="1" t="n">
        <v>2</v>
      </c>
      <c r="E250" s="16" t="n">
        <v>4914.12</v>
      </c>
      <c r="F250" s="17" t="n">
        <v>0</v>
      </c>
      <c r="G250" s="16" t="n">
        <v>9828.24</v>
      </c>
      <c r="I250" s="1" t="str">
        <f aca="false">INDEX(Products!$C$2:$C$51,MATCH(C250,Products!$A$2:$A$51,0))</f>
        <v>Fashion</v>
      </c>
      <c r="J250" s="1" t="str">
        <f aca="false">INDEX(Orders!$E$2:$E$8001,MATCH(B250,Orders!$A$2:$A$8001,0))</f>
        <v>Delivered</v>
      </c>
      <c r="K250" s="1" t="str">
        <f aca="false">LEFT(INDEX(Orders!$C$2:$C$8001,MATCH(B250,Orders!$A$2:$A$8001,0)),7)</f>
        <v>2024-07</v>
      </c>
    </row>
    <row r="251" customFormat="false" ht="15" hidden="false" customHeight="true" outlineLevel="0" collapsed="false">
      <c r="A251" s="1" t="s">
        <v>10721</v>
      </c>
      <c r="B251" s="1" t="s">
        <v>2218</v>
      </c>
      <c r="C251" s="1" t="s">
        <v>2007</v>
      </c>
      <c r="D251" s="1" t="n">
        <v>1</v>
      </c>
      <c r="E251" s="16" t="n">
        <v>750.27</v>
      </c>
      <c r="F251" s="17" t="n">
        <v>0</v>
      </c>
      <c r="G251" s="16" t="n">
        <v>750.27</v>
      </c>
      <c r="I251" s="1" t="str">
        <f aca="false">INDEX(Products!$C$2:$C$51,MATCH(C251,Products!$A$2:$A$51,0))</f>
        <v>Books &amp; Stationery</v>
      </c>
      <c r="J251" s="1" t="str">
        <f aca="false">INDEX(Orders!$E$2:$E$8001,MATCH(B251,Orders!$A$2:$A$8001,0))</f>
        <v>Delivered</v>
      </c>
      <c r="K251" s="1" t="str">
        <f aca="false">LEFT(INDEX(Orders!$C$2:$C$8001,MATCH(B251,Orders!$A$2:$A$8001,0)),7)</f>
        <v>2025-03</v>
      </c>
    </row>
    <row r="252" customFormat="false" ht="15" hidden="false" customHeight="true" outlineLevel="0" collapsed="false">
      <c r="A252" s="1" t="s">
        <v>10722</v>
      </c>
      <c r="B252" s="1" t="s">
        <v>2220</v>
      </c>
      <c r="C252" s="1" t="s">
        <v>1953</v>
      </c>
      <c r="D252" s="1" t="n">
        <v>1</v>
      </c>
      <c r="E252" s="16" t="n">
        <v>4914.12</v>
      </c>
      <c r="F252" s="17" t="n">
        <v>0.05</v>
      </c>
      <c r="G252" s="16" t="n">
        <v>4668.41</v>
      </c>
      <c r="I252" s="1" t="str">
        <f aca="false">INDEX(Products!$C$2:$C$51,MATCH(C252,Products!$A$2:$A$51,0))</f>
        <v>Fashion</v>
      </c>
      <c r="J252" s="1" t="str">
        <f aca="false">INDEX(Orders!$E$2:$E$8001,MATCH(B252,Orders!$A$2:$A$8001,0))</f>
        <v>Delivered</v>
      </c>
      <c r="K252" s="1" t="str">
        <f aca="false">LEFT(INDEX(Orders!$C$2:$C$8001,MATCH(B252,Orders!$A$2:$A$8001,0)),7)</f>
        <v>2025-02</v>
      </c>
    </row>
    <row r="253" customFormat="false" ht="15" hidden="false" customHeight="true" outlineLevel="0" collapsed="false">
      <c r="A253" s="1" t="s">
        <v>10723</v>
      </c>
      <c r="B253" s="1" t="s">
        <v>2221</v>
      </c>
      <c r="C253" s="1" t="s">
        <v>2007</v>
      </c>
      <c r="D253" s="1" t="n">
        <v>1</v>
      </c>
      <c r="E253" s="16" t="n">
        <v>750.27</v>
      </c>
      <c r="F253" s="17" t="n">
        <v>0.1</v>
      </c>
      <c r="G253" s="16" t="n">
        <v>675.24</v>
      </c>
      <c r="I253" s="1" t="str">
        <f aca="false">INDEX(Products!$C$2:$C$51,MATCH(C253,Products!$A$2:$A$51,0))</f>
        <v>Books &amp; Stationery</v>
      </c>
      <c r="J253" s="1" t="str">
        <f aca="false">INDEX(Orders!$E$2:$E$8001,MATCH(B253,Orders!$A$2:$A$8001,0))</f>
        <v>Delivered</v>
      </c>
      <c r="K253" s="1" t="str">
        <f aca="false">LEFT(INDEX(Orders!$C$2:$C$8001,MATCH(B253,Orders!$A$2:$A$8001,0)),7)</f>
        <v>2025-11</v>
      </c>
    </row>
    <row r="254" customFormat="false" ht="15" hidden="false" customHeight="true" outlineLevel="0" collapsed="false">
      <c r="A254" s="1" t="s">
        <v>10724</v>
      </c>
      <c r="B254" s="1" t="s">
        <v>2221</v>
      </c>
      <c r="C254" s="1" t="s">
        <v>1930</v>
      </c>
      <c r="D254" s="1" t="n">
        <v>1</v>
      </c>
      <c r="E254" s="16" t="n">
        <v>2398.35</v>
      </c>
      <c r="F254" s="17" t="n">
        <v>0</v>
      </c>
      <c r="G254" s="16" t="n">
        <v>2398.35</v>
      </c>
      <c r="I254" s="1" t="str">
        <f aca="false">INDEX(Products!$C$2:$C$51,MATCH(C254,Products!$A$2:$A$51,0))</f>
        <v>Electronics</v>
      </c>
      <c r="J254" s="1" t="str">
        <f aca="false">INDEX(Orders!$E$2:$E$8001,MATCH(B254,Orders!$A$2:$A$8001,0))</f>
        <v>Delivered</v>
      </c>
      <c r="K254" s="1" t="str">
        <f aca="false">LEFT(INDEX(Orders!$C$2:$C$8001,MATCH(B254,Orders!$A$2:$A$8001,0)),7)</f>
        <v>2025-11</v>
      </c>
    </row>
    <row r="255" customFormat="false" ht="15" hidden="false" customHeight="true" outlineLevel="0" collapsed="false">
      <c r="A255" s="1" t="s">
        <v>10725</v>
      </c>
      <c r="B255" s="1" t="s">
        <v>2221</v>
      </c>
      <c r="C255" s="1" t="s">
        <v>1940</v>
      </c>
      <c r="D255" s="1" t="n">
        <v>1</v>
      </c>
      <c r="E255" s="16" t="n">
        <v>2374.52</v>
      </c>
      <c r="F255" s="17" t="n">
        <v>0</v>
      </c>
      <c r="G255" s="16" t="n">
        <v>2374.52</v>
      </c>
      <c r="I255" s="1" t="str">
        <f aca="false">INDEX(Products!$C$2:$C$51,MATCH(C255,Products!$A$2:$A$51,0))</f>
        <v>Fashion</v>
      </c>
      <c r="J255" s="1" t="str">
        <f aca="false">INDEX(Orders!$E$2:$E$8001,MATCH(B255,Orders!$A$2:$A$8001,0))</f>
        <v>Delivered</v>
      </c>
      <c r="K255" s="1" t="str">
        <f aca="false">LEFT(INDEX(Orders!$C$2:$C$8001,MATCH(B255,Orders!$A$2:$A$8001,0)),7)</f>
        <v>2025-11</v>
      </c>
    </row>
    <row r="256" customFormat="false" ht="15" hidden="false" customHeight="true" outlineLevel="0" collapsed="false">
      <c r="A256" s="1" t="s">
        <v>10726</v>
      </c>
      <c r="B256" s="1" t="s">
        <v>2223</v>
      </c>
      <c r="C256" s="1" t="s">
        <v>1943</v>
      </c>
      <c r="D256" s="1" t="n">
        <v>3</v>
      </c>
      <c r="E256" s="16" t="n">
        <v>1250.54</v>
      </c>
      <c r="F256" s="17" t="n">
        <v>0.15</v>
      </c>
      <c r="G256" s="16" t="n">
        <v>3188.88</v>
      </c>
      <c r="I256" s="1" t="str">
        <f aca="false">INDEX(Products!$C$2:$C$51,MATCH(C256,Products!$A$2:$A$51,0))</f>
        <v>Fashion</v>
      </c>
      <c r="J256" s="1" t="str">
        <f aca="false">INDEX(Orders!$E$2:$E$8001,MATCH(B256,Orders!$A$2:$A$8001,0))</f>
        <v>Delivered</v>
      </c>
      <c r="K256" s="1" t="str">
        <f aca="false">LEFT(INDEX(Orders!$C$2:$C$8001,MATCH(B256,Orders!$A$2:$A$8001,0)),7)</f>
        <v>2025-11</v>
      </c>
    </row>
    <row r="257" customFormat="false" ht="15" hidden="false" customHeight="true" outlineLevel="0" collapsed="false">
      <c r="A257" s="1" t="s">
        <v>10727</v>
      </c>
      <c r="B257" s="1" t="s">
        <v>2223</v>
      </c>
      <c r="C257" s="1" t="s">
        <v>2006</v>
      </c>
      <c r="D257" s="1" t="n">
        <v>2</v>
      </c>
      <c r="E257" s="16" t="n">
        <v>482.17</v>
      </c>
      <c r="F257" s="17" t="n">
        <v>0</v>
      </c>
      <c r="G257" s="16" t="n">
        <v>964.34</v>
      </c>
      <c r="I257" s="1" t="str">
        <f aca="false">INDEX(Products!$C$2:$C$51,MATCH(C257,Products!$A$2:$A$51,0))</f>
        <v>Books &amp; Stationery</v>
      </c>
      <c r="J257" s="1" t="str">
        <f aca="false">INDEX(Orders!$E$2:$E$8001,MATCH(B257,Orders!$A$2:$A$8001,0))</f>
        <v>Delivered</v>
      </c>
      <c r="K257" s="1" t="str">
        <f aca="false">LEFT(INDEX(Orders!$C$2:$C$8001,MATCH(B257,Orders!$A$2:$A$8001,0)),7)</f>
        <v>2025-11</v>
      </c>
    </row>
    <row r="258" customFormat="false" ht="15" hidden="false" customHeight="true" outlineLevel="0" collapsed="false">
      <c r="A258" s="1" t="s">
        <v>10728</v>
      </c>
      <c r="B258" s="1" t="s">
        <v>2224</v>
      </c>
      <c r="C258" s="1" t="s">
        <v>1940</v>
      </c>
      <c r="D258" s="1" t="n">
        <v>1</v>
      </c>
      <c r="E258" s="16" t="n">
        <v>2374.52</v>
      </c>
      <c r="F258" s="17" t="n">
        <v>0</v>
      </c>
      <c r="G258" s="16" t="n">
        <v>2374.52</v>
      </c>
      <c r="I258" s="1" t="str">
        <f aca="false">INDEX(Products!$C$2:$C$51,MATCH(C258,Products!$A$2:$A$51,0))</f>
        <v>Fashion</v>
      </c>
      <c r="J258" s="1" t="str">
        <f aca="false">INDEX(Orders!$E$2:$E$8001,MATCH(B258,Orders!$A$2:$A$8001,0))</f>
        <v>Delivered</v>
      </c>
      <c r="K258" s="1" t="str">
        <f aca="false">LEFT(INDEX(Orders!$C$2:$C$8001,MATCH(B258,Orders!$A$2:$A$8001,0)),7)</f>
        <v>2024-06</v>
      </c>
    </row>
    <row r="259" customFormat="false" ht="15" hidden="false" customHeight="true" outlineLevel="0" collapsed="false">
      <c r="A259" s="1" t="s">
        <v>10729</v>
      </c>
      <c r="B259" s="1" t="s">
        <v>2225</v>
      </c>
      <c r="C259" s="1" t="s">
        <v>1959</v>
      </c>
      <c r="D259" s="1" t="n">
        <v>1</v>
      </c>
      <c r="E259" s="16" t="n">
        <v>2142.79</v>
      </c>
      <c r="F259" s="17" t="n">
        <v>0</v>
      </c>
      <c r="G259" s="16" t="n">
        <v>2142.79</v>
      </c>
      <c r="I259" s="1" t="str">
        <f aca="false">INDEX(Products!$C$2:$C$51,MATCH(C259,Products!$A$2:$A$51,0))</f>
        <v>Home &amp; Kitchen</v>
      </c>
      <c r="J259" s="1" t="str">
        <f aca="false">INDEX(Orders!$E$2:$E$8001,MATCH(B259,Orders!$A$2:$A$8001,0))</f>
        <v>Delivered</v>
      </c>
      <c r="K259" s="1" t="str">
        <f aca="false">LEFT(INDEX(Orders!$C$2:$C$8001,MATCH(B259,Orders!$A$2:$A$8001,0)),7)</f>
        <v>2025-04</v>
      </c>
    </row>
    <row r="260" customFormat="false" ht="15" hidden="false" customHeight="true" outlineLevel="0" collapsed="false">
      <c r="A260" s="1" t="s">
        <v>10730</v>
      </c>
      <c r="B260" s="1" t="s">
        <v>2227</v>
      </c>
      <c r="C260" s="1" t="s">
        <v>2000</v>
      </c>
      <c r="D260" s="1" t="n">
        <v>1</v>
      </c>
      <c r="E260" s="16" t="n">
        <v>425.08</v>
      </c>
      <c r="F260" s="17" t="n">
        <v>0.15</v>
      </c>
      <c r="G260" s="16" t="n">
        <v>361.32</v>
      </c>
      <c r="I260" s="1" t="str">
        <f aca="false">INDEX(Products!$C$2:$C$51,MATCH(C260,Products!$A$2:$A$51,0))</f>
        <v>Books &amp; Stationery</v>
      </c>
      <c r="J260" s="1" t="str">
        <f aca="false">INDEX(Orders!$E$2:$E$8001,MATCH(B260,Orders!$A$2:$A$8001,0))</f>
        <v>Delivered</v>
      </c>
      <c r="K260" s="1" t="str">
        <f aca="false">LEFT(INDEX(Orders!$C$2:$C$8001,MATCH(B260,Orders!$A$2:$A$8001,0)),7)</f>
        <v>2024-10</v>
      </c>
    </row>
    <row r="261" customFormat="false" ht="15" hidden="false" customHeight="true" outlineLevel="0" collapsed="false">
      <c r="A261" s="1" t="s">
        <v>10731</v>
      </c>
      <c r="B261" s="1" t="s">
        <v>2228</v>
      </c>
      <c r="C261" s="1" t="s">
        <v>1995</v>
      </c>
      <c r="D261" s="1" t="n">
        <v>1</v>
      </c>
      <c r="E261" s="16" t="n">
        <v>2914.27</v>
      </c>
      <c r="F261" s="17" t="n">
        <v>0.05</v>
      </c>
      <c r="G261" s="16" t="n">
        <v>2768.56</v>
      </c>
      <c r="I261" s="1" t="str">
        <f aca="false">INDEX(Products!$C$2:$C$51,MATCH(C261,Products!$A$2:$A$51,0))</f>
        <v>Sports &amp; Fitness</v>
      </c>
      <c r="J261" s="1" t="str">
        <f aca="false">INDEX(Orders!$E$2:$E$8001,MATCH(B261,Orders!$A$2:$A$8001,0))</f>
        <v>Refunded</v>
      </c>
      <c r="K261" s="1" t="str">
        <f aca="false">LEFT(INDEX(Orders!$C$2:$C$8001,MATCH(B261,Orders!$A$2:$A$8001,0)),7)</f>
        <v>2025-10</v>
      </c>
    </row>
    <row r="262" customFormat="false" ht="15" hidden="false" customHeight="true" outlineLevel="0" collapsed="false">
      <c r="A262" s="1" t="s">
        <v>10732</v>
      </c>
      <c r="B262" s="1" t="s">
        <v>2228</v>
      </c>
      <c r="C262" s="1" t="s">
        <v>1997</v>
      </c>
      <c r="D262" s="1" t="n">
        <v>1</v>
      </c>
      <c r="E262" s="16" t="n">
        <v>311.15</v>
      </c>
      <c r="F262" s="17" t="n">
        <v>0</v>
      </c>
      <c r="G262" s="16" t="n">
        <v>311.15</v>
      </c>
      <c r="I262" s="1" t="str">
        <f aca="false">INDEX(Products!$C$2:$C$51,MATCH(C262,Products!$A$2:$A$51,0))</f>
        <v>Sports &amp; Fitness</v>
      </c>
      <c r="J262" s="1" t="str">
        <f aca="false">INDEX(Orders!$E$2:$E$8001,MATCH(B262,Orders!$A$2:$A$8001,0))</f>
        <v>Refunded</v>
      </c>
      <c r="K262" s="1" t="str">
        <f aca="false">LEFT(INDEX(Orders!$C$2:$C$8001,MATCH(B262,Orders!$A$2:$A$8001,0)),7)</f>
        <v>2025-10</v>
      </c>
    </row>
    <row r="263" customFormat="false" ht="15" hidden="false" customHeight="true" outlineLevel="0" collapsed="false">
      <c r="A263" s="1" t="s">
        <v>10733</v>
      </c>
      <c r="B263" s="1" t="s">
        <v>2228</v>
      </c>
      <c r="C263" s="1" t="s">
        <v>1953</v>
      </c>
      <c r="D263" s="1" t="n">
        <v>2</v>
      </c>
      <c r="E263" s="16" t="n">
        <v>4914.12</v>
      </c>
      <c r="F263" s="17" t="n">
        <v>0.05</v>
      </c>
      <c r="G263" s="16" t="n">
        <v>9336.83</v>
      </c>
      <c r="I263" s="1" t="str">
        <f aca="false">INDEX(Products!$C$2:$C$51,MATCH(C263,Products!$A$2:$A$51,0))</f>
        <v>Fashion</v>
      </c>
      <c r="J263" s="1" t="str">
        <f aca="false">INDEX(Orders!$E$2:$E$8001,MATCH(B263,Orders!$A$2:$A$8001,0))</f>
        <v>Refunded</v>
      </c>
      <c r="K263" s="1" t="str">
        <f aca="false">LEFT(INDEX(Orders!$C$2:$C$8001,MATCH(B263,Orders!$A$2:$A$8001,0)),7)</f>
        <v>2025-10</v>
      </c>
    </row>
    <row r="264" customFormat="false" ht="15" hidden="false" customHeight="true" outlineLevel="0" collapsed="false">
      <c r="A264" s="1" t="s">
        <v>10734</v>
      </c>
      <c r="B264" s="1" t="s">
        <v>2228</v>
      </c>
      <c r="C264" s="1" t="s">
        <v>1988</v>
      </c>
      <c r="D264" s="1" t="n">
        <v>1</v>
      </c>
      <c r="E264" s="16" t="n">
        <v>681.07</v>
      </c>
      <c r="F264" s="17" t="n">
        <v>0.05</v>
      </c>
      <c r="G264" s="16" t="n">
        <v>647.02</v>
      </c>
      <c r="I264" s="1" t="str">
        <f aca="false">INDEX(Products!$C$2:$C$51,MATCH(C264,Products!$A$2:$A$51,0))</f>
        <v>Sports &amp; Fitness</v>
      </c>
      <c r="J264" s="1" t="str">
        <f aca="false">INDEX(Orders!$E$2:$E$8001,MATCH(B264,Orders!$A$2:$A$8001,0))</f>
        <v>Refunded</v>
      </c>
      <c r="K264" s="1" t="str">
        <f aca="false">LEFT(INDEX(Orders!$C$2:$C$8001,MATCH(B264,Orders!$A$2:$A$8001,0)),7)</f>
        <v>2025-10</v>
      </c>
    </row>
    <row r="265" customFormat="false" ht="15" hidden="false" customHeight="true" outlineLevel="0" collapsed="false">
      <c r="A265" s="1" t="s">
        <v>10735</v>
      </c>
      <c r="B265" s="1" t="s">
        <v>2229</v>
      </c>
      <c r="C265" s="1" t="s">
        <v>2006</v>
      </c>
      <c r="D265" s="1" t="n">
        <v>1</v>
      </c>
      <c r="E265" s="16" t="n">
        <v>482.17</v>
      </c>
      <c r="F265" s="17" t="n">
        <v>0</v>
      </c>
      <c r="G265" s="16" t="n">
        <v>482.17</v>
      </c>
      <c r="I265" s="1" t="str">
        <f aca="false">INDEX(Products!$C$2:$C$51,MATCH(C265,Products!$A$2:$A$51,0))</f>
        <v>Books &amp; Stationery</v>
      </c>
      <c r="J265" s="1" t="str">
        <f aca="false">INDEX(Orders!$E$2:$E$8001,MATCH(B265,Orders!$A$2:$A$8001,0))</f>
        <v>Delivered</v>
      </c>
      <c r="K265" s="1" t="str">
        <f aca="false">LEFT(INDEX(Orders!$C$2:$C$8001,MATCH(B265,Orders!$A$2:$A$8001,0)),7)</f>
        <v>2025-11</v>
      </c>
    </row>
    <row r="266" customFormat="false" ht="15" hidden="false" customHeight="true" outlineLevel="0" collapsed="false">
      <c r="A266" s="1" t="s">
        <v>10736</v>
      </c>
      <c r="B266" s="1" t="s">
        <v>2230</v>
      </c>
      <c r="C266" s="1" t="s">
        <v>1969</v>
      </c>
      <c r="D266" s="1" t="n">
        <v>1</v>
      </c>
      <c r="E266" s="16" t="n">
        <v>9171.98</v>
      </c>
      <c r="F266" s="17" t="n">
        <v>0.05</v>
      </c>
      <c r="G266" s="16" t="n">
        <v>8713.38</v>
      </c>
      <c r="I266" s="1" t="str">
        <f aca="false">INDEX(Products!$C$2:$C$51,MATCH(C266,Products!$A$2:$A$51,0))</f>
        <v>Home &amp; Kitchen</v>
      </c>
      <c r="J266" s="1" t="str">
        <f aca="false">INDEX(Orders!$E$2:$E$8001,MATCH(B266,Orders!$A$2:$A$8001,0))</f>
        <v>Delivered</v>
      </c>
      <c r="K266" s="1" t="str">
        <f aca="false">LEFT(INDEX(Orders!$C$2:$C$8001,MATCH(B266,Orders!$A$2:$A$8001,0)),7)</f>
        <v>2025-05</v>
      </c>
    </row>
    <row r="267" customFormat="false" ht="15" hidden="false" customHeight="true" outlineLevel="0" collapsed="false">
      <c r="A267" s="1" t="s">
        <v>10737</v>
      </c>
      <c r="B267" s="1" t="s">
        <v>2231</v>
      </c>
      <c r="C267" s="1" t="s">
        <v>1930</v>
      </c>
      <c r="D267" s="1" t="n">
        <v>1</v>
      </c>
      <c r="E267" s="16" t="n">
        <v>2398.35</v>
      </c>
      <c r="F267" s="17" t="n">
        <v>0</v>
      </c>
      <c r="G267" s="16" t="n">
        <v>2398.35</v>
      </c>
      <c r="I267" s="1" t="str">
        <f aca="false">INDEX(Products!$C$2:$C$51,MATCH(C267,Products!$A$2:$A$51,0))</f>
        <v>Electronics</v>
      </c>
      <c r="J267" s="1" t="str">
        <f aca="false">INDEX(Orders!$E$2:$E$8001,MATCH(B267,Orders!$A$2:$A$8001,0))</f>
        <v>Delivered</v>
      </c>
      <c r="K267" s="1" t="str">
        <f aca="false">LEFT(INDEX(Orders!$C$2:$C$8001,MATCH(B267,Orders!$A$2:$A$8001,0)),7)</f>
        <v>2024-12</v>
      </c>
    </row>
    <row r="268" customFormat="false" ht="15" hidden="false" customHeight="true" outlineLevel="0" collapsed="false">
      <c r="A268" s="1" t="s">
        <v>10738</v>
      </c>
      <c r="B268" s="1" t="s">
        <v>2232</v>
      </c>
      <c r="C268" s="1" t="s">
        <v>2006</v>
      </c>
      <c r="D268" s="1" t="n">
        <v>1</v>
      </c>
      <c r="E268" s="16" t="n">
        <v>482.17</v>
      </c>
      <c r="F268" s="17" t="n">
        <v>0</v>
      </c>
      <c r="G268" s="16" t="n">
        <v>482.17</v>
      </c>
      <c r="I268" s="1" t="str">
        <f aca="false">INDEX(Products!$C$2:$C$51,MATCH(C268,Products!$A$2:$A$51,0))</f>
        <v>Books &amp; Stationery</v>
      </c>
      <c r="J268" s="1" t="str">
        <f aca="false">INDEX(Orders!$E$2:$E$8001,MATCH(B268,Orders!$A$2:$A$8001,0))</f>
        <v>Cancelled</v>
      </c>
      <c r="K268" s="1" t="str">
        <f aca="false">LEFT(INDEX(Orders!$C$2:$C$8001,MATCH(B268,Orders!$A$2:$A$8001,0)),7)</f>
        <v>2024-10</v>
      </c>
    </row>
    <row r="269" customFormat="false" ht="15" hidden="false" customHeight="true" outlineLevel="0" collapsed="false">
      <c r="A269" s="1" t="s">
        <v>10739</v>
      </c>
      <c r="B269" s="1" t="s">
        <v>2232</v>
      </c>
      <c r="C269" s="1" t="s">
        <v>1997</v>
      </c>
      <c r="D269" s="1" t="n">
        <v>1</v>
      </c>
      <c r="E269" s="16" t="n">
        <v>311.15</v>
      </c>
      <c r="F269" s="17" t="n">
        <v>0</v>
      </c>
      <c r="G269" s="16" t="n">
        <v>311.15</v>
      </c>
      <c r="I269" s="1" t="str">
        <f aca="false">INDEX(Products!$C$2:$C$51,MATCH(C269,Products!$A$2:$A$51,0))</f>
        <v>Sports &amp; Fitness</v>
      </c>
      <c r="J269" s="1" t="str">
        <f aca="false">INDEX(Orders!$E$2:$E$8001,MATCH(B269,Orders!$A$2:$A$8001,0))</f>
        <v>Cancelled</v>
      </c>
      <c r="K269" s="1" t="str">
        <f aca="false">LEFT(INDEX(Orders!$C$2:$C$8001,MATCH(B269,Orders!$A$2:$A$8001,0)),7)</f>
        <v>2024-10</v>
      </c>
    </row>
    <row r="270" customFormat="false" ht="15" hidden="false" customHeight="true" outlineLevel="0" collapsed="false">
      <c r="A270" s="1" t="s">
        <v>10740</v>
      </c>
      <c r="B270" s="1" t="s">
        <v>2233</v>
      </c>
      <c r="C270" s="1" t="s">
        <v>1971</v>
      </c>
      <c r="D270" s="1" t="n">
        <v>2</v>
      </c>
      <c r="E270" s="16" t="n">
        <v>2073.63</v>
      </c>
      <c r="F270" s="17" t="n">
        <v>0</v>
      </c>
      <c r="G270" s="16" t="n">
        <v>4147.26</v>
      </c>
      <c r="I270" s="1" t="str">
        <f aca="false">INDEX(Products!$C$2:$C$51,MATCH(C270,Products!$A$2:$A$51,0))</f>
        <v>Home &amp; Kitchen</v>
      </c>
      <c r="J270" s="1" t="str">
        <f aca="false">INDEX(Orders!$E$2:$E$8001,MATCH(B270,Orders!$A$2:$A$8001,0))</f>
        <v>Delivered</v>
      </c>
      <c r="K270" s="1" t="str">
        <f aca="false">LEFT(INDEX(Orders!$C$2:$C$8001,MATCH(B270,Orders!$A$2:$A$8001,0)),7)</f>
        <v>2024-08</v>
      </c>
    </row>
    <row r="271" customFormat="false" ht="15" hidden="false" customHeight="true" outlineLevel="0" collapsed="false">
      <c r="A271" s="1" t="s">
        <v>10741</v>
      </c>
      <c r="B271" s="1" t="s">
        <v>2233</v>
      </c>
      <c r="C271" s="1" t="s">
        <v>2006</v>
      </c>
      <c r="D271" s="1" t="n">
        <v>1</v>
      </c>
      <c r="E271" s="16" t="n">
        <v>482.17</v>
      </c>
      <c r="F271" s="17" t="n">
        <v>0</v>
      </c>
      <c r="G271" s="16" t="n">
        <v>482.17</v>
      </c>
      <c r="I271" s="1" t="str">
        <f aca="false">INDEX(Products!$C$2:$C$51,MATCH(C271,Products!$A$2:$A$51,0))</f>
        <v>Books &amp; Stationery</v>
      </c>
      <c r="J271" s="1" t="str">
        <f aca="false">INDEX(Orders!$E$2:$E$8001,MATCH(B271,Orders!$A$2:$A$8001,0))</f>
        <v>Delivered</v>
      </c>
      <c r="K271" s="1" t="str">
        <f aca="false">LEFT(INDEX(Orders!$C$2:$C$8001,MATCH(B271,Orders!$A$2:$A$8001,0)),7)</f>
        <v>2024-08</v>
      </c>
    </row>
    <row r="272" customFormat="false" ht="15" hidden="false" customHeight="true" outlineLevel="0" collapsed="false">
      <c r="A272" s="1" t="s">
        <v>10742</v>
      </c>
      <c r="B272" s="1" t="s">
        <v>2233</v>
      </c>
      <c r="C272" s="1" t="s">
        <v>1997</v>
      </c>
      <c r="D272" s="1" t="n">
        <v>1</v>
      </c>
      <c r="E272" s="16" t="n">
        <v>311.15</v>
      </c>
      <c r="F272" s="17" t="n">
        <v>0</v>
      </c>
      <c r="G272" s="16" t="n">
        <v>311.15</v>
      </c>
      <c r="I272" s="1" t="str">
        <f aca="false">INDEX(Products!$C$2:$C$51,MATCH(C272,Products!$A$2:$A$51,0))</f>
        <v>Sports &amp; Fitness</v>
      </c>
      <c r="J272" s="1" t="str">
        <f aca="false">INDEX(Orders!$E$2:$E$8001,MATCH(B272,Orders!$A$2:$A$8001,0))</f>
        <v>Delivered</v>
      </c>
      <c r="K272" s="1" t="str">
        <f aca="false">LEFT(INDEX(Orders!$C$2:$C$8001,MATCH(B272,Orders!$A$2:$A$8001,0)),7)</f>
        <v>2024-08</v>
      </c>
    </row>
    <row r="273" customFormat="false" ht="15" hidden="false" customHeight="true" outlineLevel="0" collapsed="false">
      <c r="A273" s="1" t="s">
        <v>10743</v>
      </c>
      <c r="B273" s="1" t="s">
        <v>2235</v>
      </c>
      <c r="C273" s="1" t="s">
        <v>1997</v>
      </c>
      <c r="D273" s="1" t="n">
        <v>1</v>
      </c>
      <c r="E273" s="16" t="n">
        <v>311.15</v>
      </c>
      <c r="F273" s="17" t="n">
        <v>0.1</v>
      </c>
      <c r="G273" s="16" t="n">
        <v>280.03</v>
      </c>
      <c r="I273" s="1" t="str">
        <f aca="false">INDEX(Products!$C$2:$C$51,MATCH(C273,Products!$A$2:$A$51,0))</f>
        <v>Sports &amp; Fitness</v>
      </c>
      <c r="J273" s="1" t="str">
        <f aca="false">INDEX(Orders!$E$2:$E$8001,MATCH(B273,Orders!$A$2:$A$8001,0))</f>
        <v>Delivered</v>
      </c>
      <c r="K273" s="1" t="str">
        <f aca="false">LEFT(INDEX(Orders!$C$2:$C$8001,MATCH(B273,Orders!$A$2:$A$8001,0)),7)</f>
        <v>2025-03</v>
      </c>
    </row>
    <row r="274" customFormat="false" ht="15" hidden="false" customHeight="true" outlineLevel="0" collapsed="false">
      <c r="A274" s="1" t="s">
        <v>10744</v>
      </c>
      <c r="B274" s="1" t="s">
        <v>2235</v>
      </c>
      <c r="C274" s="1" t="s">
        <v>1953</v>
      </c>
      <c r="D274" s="1" t="n">
        <v>1</v>
      </c>
      <c r="E274" s="16" t="n">
        <v>4914.12</v>
      </c>
      <c r="F274" s="17" t="n">
        <v>0</v>
      </c>
      <c r="G274" s="16" t="n">
        <v>4914.12</v>
      </c>
      <c r="I274" s="1" t="str">
        <f aca="false">INDEX(Products!$C$2:$C$51,MATCH(C274,Products!$A$2:$A$51,0))</f>
        <v>Fashion</v>
      </c>
      <c r="J274" s="1" t="str">
        <f aca="false">INDEX(Orders!$E$2:$E$8001,MATCH(B274,Orders!$A$2:$A$8001,0))</f>
        <v>Delivered</v>
      </c>
      <c r="K274" s="1" t="str">
        <f aca="false">LEFT(INDEX(Orders!$C$2:$C$8001,MATCH(B274,Orders!$A$2:$A$8001,0)),7)</f>
        <v>2025-03</v>
      </c>
    </row>
    <row r="275" customFormat="false" ht="15" hidden="false" customHeight="true" outlineLevel="0" collapsed="false">
      <c r="A275" s="1" t="s">
        <v>10745</v>
      </c>
      <c r="B275" s="1" t="s">
        <v>2236</v>
      </c>
      <c r="C275" s="1" t="s">
        <v>1933</v>
      </c>
      <c r="D275" s="1" t="n">
        <v>1</v>
      </c>
      <c r="E275" s="16" t="n">
        <v>7194.38</v>
      </c>
      <c r="F275" s="17" t="n">
        <v>0.15</v>
      </c>
      <c r="G275" s="16" t="n">
        <v>6115.22</v>
      </c>
      <c r="I275" s="1" t="str">
        <f aca="false">INDEX(Products!$C$2:$C$51,MATCH(C275,Products!$A$2:$A$51,0))</f>
        <v>Electronics</v>
      </c>
      <c r="J275" s="1" t="str">
        <f aca="false">INDEX(Orders!$E$2:$E$8001,MATCH(B275,Orders!$A$2:$A$8001,0))</f>
        <v>Delivered</v>
      </c>
      <c r="K275" s="1" t="str">
        <f aca="false">LEFT(INDEX(Orders!$C$2:$C$8001,MATCH(B275,Orders!$A$2:$A$8001,0)),7)</f>
        <v>2025-10</v>
      </c>
    </row>
    <row r="276" customFormat="false" ht="15" hidden="false" customHeight="true" outlineLevel="0" collapsed="false">
      <c r="A276" s="1" t="s">
        <v>10746</v>
      </c>
      <c r="B276" s="1" t="s">
        <v>2238</v>
      </c>
      <c r="C276" s="1" t="s">
        <v>1930</v>
      </c>
      <c r="D276" s="1" t="n">
        <v>1</v>
      </c>
      <c r="E276" s="16" t="n">
        <v>2398.35</v>
      </c>
      <c r="F276" s="17" t="n">
        <v>0</v>
      </c>
      <c r="G276" s="16" t="n">
        <v>2398.35</v>
      </c>
      <c r="I276" s="1" t="str">
        <f aca="false">INDEX(Products!$C$2:$C$51,MATCH(C276,Products!$A$2:$A$51,0))</f>
        <v>Electronics</v>
      </c>
      <c r="J276" s="1" t="str">
        <f aca="false">INDEX(Orders!$E$2:$E$8001,MATCH(B276,Orders!$A$2:$A$8001,0))</f>
        <v>Delivered</v>
      </c>
      <c r="K276" s="1" t="str">
        <f aca="false">LEFT(INDEX(Orders!$C$2:$C$8001,MATCH(B276,Orders!$A$2:$A$8001,0)),7)</f>
        <v>2025-07</v>
      </c>
    </row>
    <row r="277" customFormat="false" ht="15" hidden="false" customHeight="true" outlineLevel="0" collapsed="false">
      <c r="A277" s="1" t="s">
        <v>10747</v>
      </c>
      <c r="B277" s="1" t="s">
        <v>2240</v>
      </c>
      <c r="C277" s="1" t="s">
        <v>1955</v>
      </c>
      <c r="D277" s="1" t="n">
        <v>3</v>
      </c>
      <c r="E277" s="16" t="n">
        <v>3340.76</v>
      </c>
      <c r="F277" s="17" t="n">
        <v>0</v>
      </c>
      <c r="G277" s="16" t="n">
        <v>10022.28</v>
      </c>
      <c r="I277" s="1" t="str">
        <f aca="false">INDEX(Products!$C$2:$C$51,MATCH(C277,Products!$A$2:$A$51,0))</f>
        <v>Home &amp; Kitchen</v>
      </c>
      <c r="J277" s="1" t="str">
        <f aca="false">INDEX(Orders!$E$2:$E$8001,MATCH(B277,Orders!$A$2:$A$8001,0))</f>
        <v>Delivered</v>
      </c>
      <c r="K277" s="1" t="str">
        <f aca="false">LEFT(INDEX(Orders!$C$2:$C$8001,MATCH(B277,Orders!$A$2:$A$8001,0)),7)</f>
        <v>2025-03</v>
      </c>
    </row>
    <row r="278" customFormat="false" ht="15" hidden="false" customHeight="true" outlineLevel="0" collapsed="false">
      <c r="A278" s="1" t="s">
        <v>10748</v>
      </c>
      <c r="B278" s="1" t="s">
        <v>2240</v>
      </c>
      <c r="C278" s="1" t="s">
        <v>1940</v>
      </c>
      <c r="D278" s="1" t="n">
        <v>1</v>
      </c>
      <c r="E278" s="16" t="n">
        <v>2374.52</v>
      </c>
      <c r="F278" s="17" t="n">
        <v>0.2</v>
      </c>
      <c r="G278" s="16" t="n">
        <v>1899.62</v>
      </c>
      <c r="I278" s="1" t="str">
        <f aca="false">INDEX(Products!$C$2:$C$51,MATCH(C278,Products!$A$2:$A$51,0))</f>
        <v>Fashion</v>
      </c>
      <c r="J278" s="1" t="str">
        <f aca="false">INDEX(Orders!$E$2:$E$8001,MATCH(B278,Orders!$A$2:$A$8001,0))</f>
        <v>Delivered</v>
      </c>
      <c r="K278" s="1" t="str">
        <f aca="false">LEFT(INDEX(Orders!$C$2:$C$8001,MATCH(B278,Orders!$A$2:$A$8001,0)),7)</f>
        <v>2025-03</v>
      </c>
    </row>
    <row r="279" customFormat="false" ht="15" hidden="false" customHeight="true" outlineLevel="0" collapsed="false">
      <c r="A279" s="1" t="s">
        <v>10749</v>
      </c>
      <c r="B279" s="1" t="s">
        <v>2242</v>
      </c>
      <c r="C279" s="1" t="s">
        <v>1924</v>
      </c>
      <c r="D279" s="1" t="n">
        <v>3</v>
      </c>
      <c r="E279" s="16" t="n">
        <v>1971</v>
      </c>
      <c r="F279" s="17" t="n">
        <v>0.1</v>
      </c>
      <c r="G279" s="16" t="n">
        <v>5321.7</v>
      </c>
      <c r="I279" s="1" t="str">
        <f aca="false">INDEX(Products!$C$2:$C$51,MATCH(C279,Products!$A$2:$A$51,0))</f>
        <v>Electronics</v>
      </c>
      <c r="J279" s="1" t="str">
        <f aca="false">INDEX(Orders!$E$2:$E$8001,MATCH(B279,Orders!$A$2:$A$8001,0))</f>
        <v>Delivered</v>
      </c>
      <c r="K279" s="1" t="str">
        <f aca="false">LEFT(INDEX(Orders!$C$2:$C$8001,MATCH(B279,Orders!$A$2:$A$8001,0)),7)</f>
        <v>2025-06</v>
      </c>
    </row>
    <row r="280" customFormat="false" ht="15" hidden="false" customHeight="true" outlineLevel="0" collapsed="false">
      <c r="A280" s="1" t="s">
        <v>10750</v>
      </c>
      <c r="B280" s="1" t="s">
        <v>2242</v>
      </c>
      <c r="C280" s="1" t="s">
        <v>1976</v>
      </c>
      <c r="D280" s="1" t="n">
        <v>1</v>
      </c>
      <c r="E280" s="16" t="n">
        <v>1603.35</v>
      </c>
      <c r="F280" s="17" t="n">
        <v>0.05</v>
      </c>
      <c r="G280" s="16" t="n">
        <v>1523.18</v>
      </c>
      <c r="I280" s="1" t="str">
        <f aca="false">INDEX(Products!$C$2:$C$51,MATCH(C280,Products!$A$2:$A$51,0))</f>
        <v>Beauty &amp; Personal Care</v>
      </c>
      <c r="J280" s="1" t="str">
        <f aca="false">INDEX(Orders!$E$2:$E$8001,MATCH(B280,Orders!$A$2:$A$8001,0))</f>
        <v>Delivered</v>
      </c>
      <c r="K280" s="1" t="str">
        <f aca="false">LEFT(INDEX(Orders!$C$2:$C$8001,MATCH(B280,Orders!$A$2:$A$8001,0)),7)</f>
        <v>2025-06</v>
      </c>
    </row>
    <row r="281" customFormat="false" ht="15" hidden="false" customHeight="true" outlineLevel="0" collapsed="false">
      <c r="A281" s="1" t="s">
        <v>10751</v>
      </c>
      <c r="B281" s="1" t="s">
        <v>2244</v>
      </c>
      <c r="C281" s="1" t="s">
        <v>1933</v>
      </c>
      <c r="D281" s="1" t="n">
        <v>1</v>
      </c>
      <c r="E281" s="16" t="n">
        <v>7194.38</v>
      </c>
      <c r="F281" s="17" t="n">
        <v>0.05</v>
      </c>
      <c r="G281" s="16" t="n">
        <v>6834.66</v>
      </c>
      <c r="I281" s="1" t="str">
        <f aca="false">INDEX(Products!$C$2:$C$51,MATCH(C281,Products!$A$2:$A$51,0))</f>
        <v>Electronics</v>
      </c>
      <c r="J281" s="1" t="str">
        <f aca="false">INDEX(Orders!$E$2:$E$8001,MATCH(B281,Orders!$A$2:$A$8001,0))</f>
        <v>Delivered</v>
      </c>
      <c r="K281" s="1" t="str">
        <f aca="false">LEFT(INDEX(Orders!$C$2:$C$8001,MATCH(B281,Orders!$A$2:$A$8001,0)),7)</f>
        <v>2024-02</v>
      </c>
    </row>
    <row r="282" customFormat="false" ht="15" hidden="false" customHeight="true" outlineLevel="0" collapsed="false">
      <c r="A282" s="1" t="s">
        <v>10752</v>
      </c>
      <c r="B282" s="1" t="s">
        <v>2245</v>
      </c>
      <c r="C282" s="1" t="s">
        <v>2006</v>
      </c>
      <c r="D282" s="1" t="n">
        <v>1</v>
      </c>
      <c r="E282" s="16" t="n">
        <v>482.17</v>
      </c>
      <c r="F282" s="17" t="n">
        <v>0.1</v>
      </c>
      <c r="G282" s="16" t="n">
        <v>433.95</v>
      </c>
      <c r="I282" s="1" t="str">
        <f aca="false">INDEX(Products!$C$2:$C$51,MATCH(C282,Products!$A$2:$A$51,0))</f>
        <v>Books &amp; Stationery</v>
      </c>
      <c r="J282" s="1" t="str">
        <f aca="false">INDEX(Orders!$E$2:$E$8001,MATCH(B282,Orders!$A$2:$A$8001,0))</f>
        <v>Delivered</v>
      </c>
      <c r="K282" s="1" t="str">
        <f aca="false">LEFT(INDEX(Orders!$C$2:$C$8001,MATCH(B282,Orders!$A$2:$A$8001,0)),7)</f>
        <v>2025-08</v>
      </c>
    </row>
    <row r="283" customFormat="false" ht="15" hidden="false" customHeight="true" outlineLevel="0" collapsed="false">
      <c r="A283" s="1" t="s">
        <v>10753</v>
      </c>
      <c r="B283" s="1" t="s">
        <v>2246</v>
      </c>
      <c r="C283" s="1" t="s">
        <v>1990</v>
      </c>
      <c r="D283" s="1" t="n">
        <v>3</v>
      </c>
      <c r="E283" s="16" t="n">
        <v>5311.32</v>
      </c>
      <c r="F283" s="17" t="n">
        <v>0.1</v>
      </c>
      <c r="G283" s="16" t="n">
        <v>14340.56</v>
      </c>
      <c r="I283" s="1" t="str">
        <f aca="false">INDEX(Products!$C$2:$C$51,MATCH(C283,Products!$A$2:$A$51,0))</f>
        <v>Sports &amp; Fitness</v>
      </c>
      <c r="J283" s="1" t="str">
        <f aca="false">INDEX(Orders!$E$2:$E$8001,MATCH(B283,Orders!$A$2:$A$8001,0))</f>
        <v>Delivered</v>
      </c>
      <c r="K283" s="1" t="str">
        <f aca="false">LEFT(INDEX(Orders!$C$2:$C$8001,MATCH(B283,Orders!$A$2:$A$8001,0)),7)</f>
        <v>2025-12</v>
      </c>
    </row>
    <row r="284" customFormat="false" ht="15" hidden="false" customHeight="true" outlineLevel="0" collapsed="false">
      <c r="A284" s="1" t="s">
        <v>10754</v>
      </c>
      <c r="B284" s="1" t="s">
        <v>2246</v>
      </c>
      <c r="C284" s="1" t="s">
        <v>2006</v>
      </c>
      <c r="D284" s="1" t="n">
        <v>1</v>
      </c>
      <c r="E284" s="16" t="n">
        <v>482.17</v>
      </c>
      <c r="F284" s="17" t="n">
        <v>0.05</v>
      </c>
      <c r="G284" s="16" t="n">
        <v>458.06</v>
      </c>
      <c r="I284" s="1" t="str">
        <f aca="false">INDEX(Products!$C$2:$C$51,MATCH(C284,Products!$A$2:$A$51,0))</f>
        <v>Books &amp; Stationery</v>
      </c>
      <c r="J284" s="1" t="str">
        <f aca="false">INDEX(Orders!$E$2:$E$8001,MATCH(B284,Orders!$A$2:$A$8001,0))</f>
        <v>Delivered</v>
      </c>
      <c r="K284" s="1" t="str">
        <f aca="false">LEFT(INDEX(Orders!$C$2:$C$8001,MATCH(B284,Orders!$A$2:$A$8001,0)),7)</f>
        <v>2025-12</v>
      </c>
    </row>
    <row r="285" customFormat="false" ht="15" hidden="false" customHeight="true" outlineLevel="0" collapsed="false">
      <c r="A285" s="1" t="s">
        <v>10755</v>
      </c>
      <c r="B285" s="1" t="s">
        <v>2246</v>
      </c>
      <c r="C285" s="1" t="s">
        <v>2007</v>
      </c>
      <c r="D285" s="1" t="n">
        <v>1</v>
      </c>
      <c r="E285" s="16" t="n">
        <v>750.27</v>
      </c>
      <c r="F285" s="17" t="n">
        <v>0.1</v>
      </c>
      <c r="G285" s="16" t="n">
        <v>675.24</v>
      </c>
      <c r="I285" s="1" t="str">
        <f aca="false">INDEX(Products!$C$2:$C$51,MATCH(C285,Products!$A$2:$A$51,0))</f>
        <v>Books &amp; Stationery</v>
      </c>
      <c r="J285" s="1" t="str">
        <f aca="false">INDEX(Orders!$E$2:$E$8001,MATCH(B285,Orders!$A$2:$A$8001,0))</f>
        <v>Delivered</v>
      </c>
      <c r="K285" s="1" t="str">
        <f aca="false">LEFT(INDEX(Orders!$C$2:$C$8001,MATCH(B285,Orders!$A$2:$A$8001,0)),7)</f>
        <v>2025-12</v>
      </c>
    </row>
    <row r="286" customFormat="false" ht="15" hidden="false" customHeight="true" outlineLevel="0" collapsed="false">
      <c r="A286" s="1" t="s">
        <v>10756</v>
      </c>
      <c r="B286" s="1" t="s">
        <v>2246</v>
      </c>
      <c r="C286" s="1" t="s">
        <v>1940</v>
      </c>
      <c r="D286" s="1" t="n">
        <v>1</v>
      </c>
      <c r="E286" s="16" t="n">
        <v>2374.52</v>
      </c>
      <c r="F286" s="17" t="n">
        <v>0.05</v>
      </c>
      <c r="G286" s="16" t="n">
        <v>2255.79</v>
      </c>
      <c r="I286" s="1" t="str">
        <f aca="false">INDEX(Products!$C$2:$C$51,MATCH(C286,Products!$A$2:$A$51,0))</f>
        <v>Fashion</v>
      </c>
      <c r="J286" s="1" t="str">
        <f aca="false">INDEX(Orders!$E$2:$E$8001,MATCH(B286,Orders!$A$2:$A$8001,0))</f>
        <v>Delivered</v>
      </c>
      <c r="K286" s="1" t="str">
        <f aca="false">LEFT(INDEX(Orders!$C$2:$C$8001,MATCH(B286,Orders!$A$2:$A$8001,0)),7)</f>
        <v>2025-12</v>
      </c>
    </row>
    <row r="287" customFormat="false" ht="15" hidden="false" customHeight="true" outlineLevel="0" collapsed="false">
      <c r="A287" s="1" t="s">
        <v>10757</v>
      </c>
      <c r="B287" s="1" t="s">
        <v>2248</v>
      </c>
      <c r="C287" s="1" t="s">
        <v>1979</v>
      </c>
      <c r="D287" s="1" t="n">
        <v>2</v>
      </c>
      <c r="E287" s="16" t="n">
        <v>623</v>
      </c>
      <c r="F287" s="17" t="n">
        <v>0.1</v>
      </c>
      <c r="G287" s="16" t="n">
        <v>1121.4</v>
      </c>
      <c r="I287" s="1" t="str">
        <f aca="false">INDEX(Products!$C$2:$C$51,MATCH(C287,Products!$A$2:$A$51,0))</f>
        <v>Beauty &amp; Personal Care</v>
      </c>
      <c r="J287" s="1" t="str">
        <f aca="false">INDEX(Orders!$E$2:$E$8001,MATCH(B287,Orders!$A$2:$A$8001,0))</f>
        <v>Delivered</v>
      </c>
      <c r="K287" s="1" t="str">
        <f aca="false">LEFT(INDEX(Orders!$C$2:$C$8001,MATCH(B287,Orders!$A$2:$A$8001,0)),7)</f>
        <v>2025-02</v>
      </c>
    </row>
    <row r="288" customFormat="false" ht="15" hidden="false" customHeight="true" outlineLevel="0" collapsed="false">
      <c r="A288" s="1" t="s">
        <v>10758</v>
      </c>
      <c r="B288" s="1" t="s">
        <v>2248</v>
      </c>
      <c r="C288" s="1" t="s">
        <v>2006</v>
      </c>
      <c r="D288" s="1" t="n">
        <v>1</v>
      </c>
      <c r="E288" s="16" t="n">
        <v>482.17</v>
      </c>
      <c r="F288" s="17" t="n">
        <v>0.2</v>
      </c>
      <c r="G288" s="16" t="n">
        <v>385.74</v>
      </c>
      <c r="I288" s="1" t="str">
        <f aca="false">INDEX(Products!$C$2:$C$51,MATCH(C288,Products!$A$2:$A$51,0))</f>
        <v>Books &amp; Stationery</v>
      </c>
      <c r="J288" s="1" t="str">
        <f aca="false">INDEX(Orders!$E$2:$E$8001,MATCH(B288,Orders!$A$2:$A$8001,0))</f>
        <v>Delivered</v>
      </c>
      <c r="K288" s="1" t="str">
        <f aca="false">LEFT(INDEX(Orders!$C$2:$C$8001,MATCH(B288,Orders!$A$2:$A$8001,0)),7)</f>
        <v>2025-02</v>
      </c>
    </row>
    <row r="289" customFormat="false" ht="15" hidden="false" customHeight="true" outlineLevel="0" collapsed="false">
      <c r="A289" s="1" t="s">
        <v>10759</v>
      </c>
      <c r="B289" s="1" t="s">
        <v>2250</v>
      </c>
      <c r="C289" s="1" t="s">
        <v>1930</v>
      </c>
      <c r="D289" s="1" t="n">
        <v>1</v>
      </c>
      <c r="E289" s="16" t="n">
        <v>2398.35</v>
      </c>
      <c r="F289" s="17" t="n">
        <v>0</v>
      </c>
      <c r="G289" s="16" t="n">
        <v>2398.35</v>
      </c>
      <c r="I289" s="1" t="str">
        <f aca="false">INDEX(Products!$C$2:$C$51,MATCH(C289,Products!$A$2:$A$51,0))</f>
        <v>Electronics</v>
      </c>
      <c r="J289" s="1" t="str">
        <f aca="false">INDEX(Orders!$E$2:$E$8001,MATCH(B289,Orders!$A$2:$A$8001,0))</f>
        <v>Delivered</v>
      </c>
      <c r="K289" s="1" t="str">
        <f aca="false">LEFT(INDEX(Orders!$C$2:$C$8001,MATCH(B289,Orders!$A$2:$A$8001,0)),7)</f>
        <v>2024-09</v>
      </c>
    </row>
    <row r="290" customFormat="false" ht="15" hidden="false" customHeight="true" outlineLevel="0" collapsed="false">
      <c r="A290" s="1" t="s">
        <v>10760</v>
      </c>
      <c r="B290" s="1" t="s">
        <v>2252</v>
      </c>
      <c r="C290" s="1" t="s">
        <v>1953</v>
      </c>
      <c r="D290" s="1" t="n">
        <v>1</v>
      </c>
      <c r="E290" s="16" t="n">
        <v>4914.12</v>
      </c>
      <c r="F290" s="17" t="n">
        <v>0.1</v>
      </c>
      <c r="G290" s="16" t="n">
        <v>4422.71</v>
      </c>
      <c r="I290" s="1" t="str">
        <f aca="false">INDEX(Products!$C$2:$C$51,MATCH(C290,Products!$A$2:$A$51,0))</f>
        <v>Fashion</v>
      </c>
      <c r="J290" s="1" t="str">
        <f aca="false">INDEX(Orders!$E$2:$E$8001,MATCH(B290,Orders!$A$2:$A$8001,0))</f>
        <v>Delivered</v>
      </c>
      <c r="K290" s="1" t="str">
        <f aca="false">LEFT(INDEX(Orders!$C$2:$C$8001,MATCH(B290,Orders!$A$2:$A$8001,0)),7)</f>
        <v>2025-03</v>
      </c>
    </row>
    <row r="291" customFormat="false" ht="15" hidden="false" customHeight="true" outlineLevel="0" collapsed="false">
      <c r="A291" s="1" t="s">
        <v>10761</v>
      </c>
      <c r="B291" s="1" t="s">
        <v>2252</v>
      </c>
      <c r="C291" s="1" t="s">
        <v>1982</v>
      </c>
      <c r="D291" s="1" t="n">
        <v>1</v>
      </c>
      <c r="E291" s="16" t="n">
        <v>1808.21</v>
      </c>
      <c r="F291" s="17" t="n">
        <v>0</v>
      </c>
      <c r="G291" s="16" t="n">
        <v>1808.21</v>
      </c>
      <c r="I291" s="1" t="str">
        <f aca="false">INDEX(Products!$C$2:$C$51,MATCH(C291,Products!$A$2:$A$51,0))</f>
        <v>Beauty &amp; Personal Care</v>
      </c>
      <c r="J291" s="1" t="str">
        <f aca="false">INDEX(Orders!$E$2:$E$8001,MATCH(B291,Orders!$A$2:$A$8001,0))</f>
        <v>Delivered</v>
      </c>
      <c r="K291" s="1" t="str">
        <f aca="false">LEFT(INDEX(Orders!$C$2:$C$8001,MATCH(B291,Orders!$A$2:$A$8001,0)),7)</f>
        <v>2025-03</v>
      </c>
    </row>
    <row r="292" customFormat="false" ht="15" hidden="false" customHeight="true" outlineLevel="0" collapsed="false">
      <c r="A292" s="1" t="s">
        <v>10762</v>
      </c>
      <c r="B292" s="1" t="s">
        <v>2253</v>
      </c>
      <c r="C292" s="1" t="s">
        <v>2007</v>
      </c>
      <c r="D292" s="1" t="n">
        <v>2</v>
      </c>
      <c r="E292" s="16" t="n">
        <v>750.27</v>
      </c>
      <c r="F292" s="17" t="n">
        <v>0.15</v>
      </c>
      <c r="G292" s="16" t="n">
        <v>1275.46</v>
      </c>
      <c r="I292" s="1" t="str">
        <f aca="false">INDEX(Products!$C$2:$C$51,MATCH(C292,Products!$A$2:$A$51,0))</f>
        <v>Books &amp; Stationery</v>
      </c>
      <c r="J292" s="1" t="str">
        <f aca="false">INDEX(Orders!$E$2:$E$8001,MATCH(B292,Orders!$A$2:$A$8001,0))</f>
        <v>Delivered</v>
      </c>
      <c r="K292" s="1" t="str">
        <f aca="false">LEFT(INDEX(Orders!$C$2:$C$8001,MATCH(B292,Orders!$A$2:$A$8001,0)),7)</f>
        <v>2025-05</v>
      </c>
    </row>
    <row r="293" customFormat="false" ht="15" hidden="false" customHeight="true" outlineLevel="0" collapsed="false">
      <c r="A293" s="1" t="s">
        <v>10763</v>
      </c>
      <c r="B293" s="1" t="s">
        <v>2254</v>
      </c>
      <c r="C293" s="1" t="s">
        <v>1940</v>
      </c>
      <c r="D293" s="1" t="n">
        <v>1</v>
      </c>
      <c r="E293" s="16" t="n">
        <v>2374.52</v>
      </c>
      <c r="F293" s="17" t="n">
        <v>0</v>
      </c>
      <c r="G293" s="16" t="n">
        <v>2374.52</v>
      </c>
      <c r="I293" s="1" t="str">
        <f aca="false">INDEX(Products!$C$2:$C$51,MATCH(C293,Products!$A$2:$A$51,0))</f>
        <v>Fashion</v>
      </c>
      <c r="J293" s="1" t="str">
        <f aca="false">INDEX(Orders!$E$2:$E$8001,MATCH(B293,Orders!$A$2:$A$8001,0))</f>
        <v>Delivered</v>
      </c>
      <c r="K293" s="1" t="str">
        <f aca="false">LEFT(INDEX(Orders!$C$2:$C$8001,MATCH(B293,Orders!$A$2:$A$8001,0)),7)</f>
        <v>2025-04</v>
      </c>
    </row>
    <row r="294" customFormat="false" ht="15" hidden="false" customHeight="true" outlineLevel="0" collapsed="false">
      <c r="A294" s="1" t="s">
        <v>10764</v>
      </c>
      <c r="B294" s="1" t="s">
        <v>2254</v>
      </c>
      <c r="C294" s="1" t="s">
        <v>1961</v>
      </c>
      <c r="D294" s="1" t="n">
        <v>1</v>
      </c>
      <c r="E294" s="16" t="n">
        <v>3493.68</v>
      </c>
      <c r="F294" s="17" t="n">
        <v>0.2</v>
      </c>
      <c r="G294" s="16" t="n">
        <v>2794.94</v>
      </c>
      <c r="I294" s="1" t="str">
        <f aca="false">INDEX(Products!$C$2:$C$51,MATCH(C294,Products!$A$2:$A$51,0))</f>
        <v>Home &amp; Kitchen</v>
      </c>
      <c r="J294" s="1" t="str">
        <f aca="false">INDEX(Orders!$E$2:$E$8001,MATCH(B294,Orders!$A$2:$A$8001,0))</f>
        <v>Delivered</v>
      </c>
      <c r="K294" s="1" t="str">
        <f aca="false">LEFT(INDEX(Orders!$C$2:$C$8001,MATCH(B294,Orders!$A$2:$A$8001,0)),7)</f>
        <v>2025-04</v>
      </c>
    </row>
    <row r="295" customFormat="false" ht="15" hidden="false" customHeight="true" outlineLevel="0" collapsed="false">
      <c r="A295" s="1" t="s">
        <v>10765</v>
      </c>
      <c r="B295" s="1" t="s">
        <v>2255</v>
      </c>
      <c r="C295" s="1" t="s">
        <v>2006</v>
      </c>
      <c r="D295" s="1" t="n">
        <v>1</v>
      </c>
      <c r="E295" s="16" t="n">
        <v>482.17</v>
      </c>
      <c r="F295" s="17" t="n">
        <v>0</v>
      </c>
      <c r="G295" s="16" t="n">
        <v>482.17</v>
      </c>
      <c r="I295" s="1" t="str">
        <f aca="false">INDEX(Products!$C$2:$C$51,MATCH(C295,Products!$A$2:$A$51,0))</f>
        <v>Books &amp; Stationery</v>
      </c>
      <c r="J295" s="1" t="str">
        <f aca="false">INDEX(Orders!$E$2:$E$8001,MATCH(B295,Orders!$A$2:$A$8001,0))</f>
        <v>Delivered</v>
      </c>
      <c r="K295" s="1" t="str">
        <f aca="false">LEFT(INDEX(Orders!$C$2:$C$8001,MATCH(B295,Orders!$A$2:$A$8001,0)),7)</f>
        <v>2025-09</v>
      </c>
    </row>
    <row r="296" customFormat="false" ht="15" hidden="false" customHeight="true" outlineLevel="0" collapsed="false">
      <c r="A296" s="1" t="s">
        <v>10766</v>
      </c>
      <c r="B296" s="1" t="s">
        <v>2255</v>
      </c>
      <c r="C296" s="1" t="s">
        <v>1997</v>
      </c>
      <c r="D296" s="1" t="n">
        <v>2</v>
      </c>
      <c r="E296" s="16" t="n">
        <v>311.15</v>
      </c>
      <c r="F296" s="17" t="n">
        <v>0</v>
      </c>
      <c r="G296" s="16" t="n">
        <v>622.3</v>
      </c>
      <c r="I296" s="1" t="str">
        <f aca="false">INDEX(Products!$C$2:$C$51,MATCH(C296,Products!$A$2:$A$51,0))</f>
        <v>Sports &amp; Fitness</v>
      </c>
      <c r="J296" s="1" t="str">
        <f aca="false">INDEX(Orders!$E$2:$E$8001,MATCH(B296,Orders!$A$2:$A$8001,0))</f>
        <v>Delivered</v>
      </c>
      <c r="K296" s="1" t="str">
        <f aca="false">LEFT(INDEX(Orders!$C$2:$C$8001,MATCH(B296,Orders!$A$2:$A$8001,0)),7)</f>
        <v>2025-09</v>
      </c>
    </row>
    <row r="297" customFormat="false" ht="15" hidden="false" customHeight="true" outlineLevel="0" collapsed="false">
      <c r="A297" s="1" t="s">
        <v>10767</v>
      </c>
      <c r="B297" s="1" t="s">
        <v>2255</v>
      </c>
      <c r="C297" s="1" t="s">
        <v>1977</v>
      </c>
      <c r="D297" s="1" t="n">
        <v>1</v>
      </c>
      <c r="E297" s="16" t="n">
        <v>2386.05</v>
      </c>
      <c r="F297" s="17" t="n">
        <v>0</v>
      </c>
      <c r="G297" s="16" t="n">
        <v>2386.05</v>
      </c>
      <c r="I297" s="1" t="str">
        <f aca="false">INDEX(Products!$C$2:$C$51,MATCH(C297,Products!$A$2:$A$51,0))</f>
        <v>Beauty &amp; Personal Care</v>
      </c>
      <c r="J297" s="1" t="str">
        <f aca="false">INDEX(Orders!$E$2:$E$8001,MATCH(B297,Orders!$A$2:$A$8001,0))</f>
        <v>Delivered</v>
      </c>
      <c r="K297" s="1" t="str">
        <f aca="false">LEFT(INDEX(Orders!$C$2:$C$8001,MATCH(B297,Orders!$A$2:$A$8001,0)),7)</f>
        <v>2025-09</v>
      </c>
    </row>
    <row r="298" customFormat="false" ht="15" hidden="false" customHeight="true" outlineLevel="0" collapsed="false">
      <c r="A298" s="1" t="s">
        <v>10768</v>
      </c>
      <c r="B298" s="1" t="s">
        <v>2255</v>
      </c>
      <c r="C298" s="1" t="s">
        <v>1930</v>
      </c>
      <c r="D298" s="1" t="n">
        <v>2</v>
      </c>
      <c r="E298" s="16" t="n">
        <v>2398.35</v>
      </c>
      <c r="F298" s="17" t="n">
        <v>0</v>
      </c>
      <c r="G298" s="16" t="n">
        <v>4796.7</v>
      </c>
      <c r="I298" s="1" t="str">
        <f aca="false">INDEX(Products!$C$2:$C$51,MATCH(C298,Products!$A$2:$A$51,0))</f>
        <v>Electronics</v>
      </c>
      <c r="J298" s="1" t="str">
        <f aca="false">INDEX(Orders!$E$2:$E$8001,MATCH(B298,Orders!$A$2:$A$8001,0))</f>
        <v>Delivered</v>
      </c>
      <c r="K298" s="1" t="str">
        <f aca="false">LEFT(INDEX(Orders!$C$2:$C$8001,MATCH(B298,Orders!$A$2:$A$8001,0)),7)</f>
        <v>2025-09</v>
      </c>
    </row>
    <row r="299" customFormat="false" ht="15" hidden="false" customHeight="true" outlineLevel="0" collapsed="false">
      <c r="A299" s="1" t="s">
        <v>10769</v>
      </c>
      <c r="B299" s="1" t="s">
        <v>2255</v>
      </c>
      <c r="C299" s="1" t="s">
        <v>1990</v>
      </c>
      <c r="D299" s="1" t="n">
        <v>3</v>
      </c>
      <c r="E299" s="16" t="n">
        <v>5311.32</v>
      </c>
      <c r="F299" s="17" t="n">
        <v>0</v>
      </c>
      <c r="G299" s="16" t="n">
        <v>15933.96</v>
      </c>
      <c r="I299" s="1" t="str">
        <f aca="false">INDEX(Products!$C$2:$C$51,MATCH(C299,Products!$A$2:$A$51,0))</f>
        <v>Sports &amp; Fitness</v>
      </c>
      <c r="J299" s="1" t="str">
        <f aca="false">INDEX(Orders!$E$2:$E$8001,MATCH(B299,Orders!$A$2:$A$8001,0))</f>
        <v>Delivered</v>
      </c>
      <c r="K299" s="1" t="str">
        <f aca="false">LEFT(INDEX(Orders!$C$2:$C$8001,MATCH(B299,Orders!$A$2:$A$8001,0)),7)</f>
        <v>2025-09</v>
      </c>
    </row>
    <row r="300" customFormat="false" ht="15" hidden="false" customHeight="true" outlineLevel="0" collapsed="false">
      <c r="A300" s="1" t="s">
        <v>10770</v>
      </c>
      <c r="B300" s="1" t="s">
        <v>2256</v>
      </c>
      <c r="C300" s="1" t="s">
        <v>1975</v>
      </c>
      <c r="D300" s="1" t="n">
        <v>1</v>
      </c>
      <c r="E300" s="16" t="n">
        <v>862.99</v>
      </c>
      <c r="F300" s="17" t="n">
        <v>0.2</v>
      </c>
      <c r="G300" s="16" t="n">
        <v>690.39</v>
      </c>
      <c r="I300" s="1" t="str">
        <f aca="false">INDEX(Products!$C$2:$C$51,MATCH(C300,Products!$A$2:$A$51,0))</f>
        <v>Beauty &amp; Personal Care</v>
      </c>
      <c r="J300" s="1" t="str">
        <f aca="false">INDEX(Orders!$E$2:$E$8001,MATCH(B300,Orders!$A$2:$A$8001,0))</f>
        <v>Delivered</v>
      </c>
      <c r="K300" s="1" t="str">
        <f aca="false">LEFT(INDEX(Orders!$C$2:$C$8001,MATCH(B300,Orders!$A$2:$A$8001,0)),7)</f>
        <v>2024-05</v>
      </c>
    </row>
    <row r="301" customFormat="false" ht="15" hidden="false" customHeight="true" outlineLevel="0" collapsed="false">
      <c r="A301" s="1" t="s">
        <v>10771</v>
      </c>
      <c r="B301" s="1" t="s">
        <v>2256</v>
      </c>
      <c r="C301" s="1" t="s">
        <v>2006</v>
      </c>
      <c r="D301" s="1" t="n">
        <v>2</v>
      </c>
      <c r="E301" s="16" t="n">
        <v>482.17</v>
      </c>
      <c r="F301" s="17" t="n">
        <v>0.15</v>
      </c>
      <c r="G301" s="16" t="n">
        <v>819.69</v>
      </c>
      <c r="I301" s="1" t="str">
        <f aca="false">INDEX(Products!$C$2:$C$51,MATCH(C301,Products!$A$2:$A$51,0))</f>
        <v>Books &amp; Stationery</v>
      </c>
      <c r="J301" s="1" t="str">
        <f aca="false">INDEX(Orders!$E$2:$E$8001,MATCH(B301,Orders!$A$2:$A$8001,0))</f>
        <v>Delivered</v>
      </c>
      <c r="K301" s="1" t="str">
        <f aca="false">LEFT(INDEX(Orders!$C$2:$C$8001,MATCH(B301,Orders!$A$2:$A$8001,0)),7)</f>
        <v>2024-05</v>
      </c>
    </row>
    <row r="302" customFormat="false" ht="15" hidden="false" customHeight="true" outlineLevel="0" collapsed="false">
      <c r="A302" s="1" t="s">
        <v>10772</v>
      </c>
      <c r="B302" s="1" t="s">
        <v>2256</v>
      </c>
      <c r="C302" s="1" t="s">
        <v>1986</v>
      </c>
      <c r="D302" s="1" t="n">
        <v>1</v>
      </c>
      <c r="E302" s="16" t="n">
        <v>2871.85</v>
      </c>
      <c r="F302" s="17" t="n">
        <v>0.15</v>
      </c>
      <c r="G302" s="16" t="n">
        <v>2441.07</v>
      </c>
      <c r="I302" s="1" t="str">
        <f aca="false">INDEX(Products!$C$2:$C$51,MATCH(C302,Products!$A$2:$A$51,0))</f>
        <v>Beauty &amp; Personal Care</v>
      </c>
      <c r="J302" s="1" t="str">
        <f aca="false">INDEX(Orders!$E$2:$E$8001,MATCH(B302,Orders!$A$2:$A$8001,0))</f>
        <v>Delivered</v>
      </c>
      <c r="K302" s="1" t="str">
        <f aca="false">LEFT(INDEX(Orders!$C$2:$C$8001,MATCH(B302,Orders!$A$2:$A$8001,0)),7)</f>
        <v>2024-05</v>
      </c>
    </row>
    <row r="303" customFormat="false" ht="15" hidden="false" customHeight="true" outlineLevel="0" collapsed="false">
      <c r="A303" s="1" t="s">
        <v>10773</v>
      </c>
      <c r="B303" s="1" t="s">
        <v>2256</v>
      </c>
      <c r="C303" s="1" t="s">
        <v>1957</v>
      </c>
      <c r="D303" s="1" t="n">
        <v>1</v>
      </c>
      <c r="E303" s="16" t="n">
        <v>1469.28</v>
      </c>
      <c r="F303" s="17" t="n">
        <v>0.05</v>
      </c>
      <c r="G303" s="16" t="n">
        <v>1395.82</v>
      </c>
      <c r="I303" s="1" t="str">
        <f aca="false">INDEX(Products!$C$2:$C$51,MATCH(C303,Products!$A$2:$A$51,0))</f>
        <v>Home &amp; Kitchen</v>
      </c>
      <c r="J303" s="1" t="str">
        <f aca="false">INDEX(Orders!$E$2:$E$8001,MATCH(B303,Orders!$A$2:$A$8001,0))</f>
        <v>Delivered</v>
      </c>
      <c r="K303" s="1" t="str">
        <f aca="false">LEFT(INDEX(Orders!$C$2:$C$8001,MATCH(B303,Orders!$A$2:$A$8001,0)),7)</f>
        <v>2024-05</v>
      </c>
    </row>
    <row r="304" customFormat="false" ht="15" hidden="false" customHeight="true" outlineLevel="0" collapsed="false">
      <c r="A304" s="1" t="s">
        <v>10774</v>
      </c>
      <c r="B304" s="1" t="s">
        <v>2256</v>
      </c>
      <c r="C304" s="1" t="s">
        <v>1940</v>
      </c>
      <c r="D304" s="1" t="n">
        <v>1</v>
      </c>
      <c r="E304" s="16" t="n">
        <v>2374.52</v>
      </c>
      <c r="F304" s="17" t="n">
        <v>0.1</v>
      </c>
      <c r="G304" s="16" t="n">
        <v>2137.07</v>
      </c>
      <c r="I304" s="1" t="str">
        <f aca="false">INDEX(Products!$C$2:$C$51,MATCH(C304,Products!$A$2:$A$51,0))</f>
        <v>Fashion</v>
      </c>
      <c r="J304" s="1" t="str">
        <f aca="false">INDEX(Orders!$E$2:$E$8001,MATCH(B304,Orders!$A$2:$A$8001,0))</f>
        <v>Delivered</v>
      </c>
      <c r="K304" s="1" t="str">
        <f aca="false">LEFT(INDEX(Orders!$C$2:$C$8001,MATCH(B304,Orders!$A$2:$A$8001,0)),7)</f>
        <v>2024-05</v>
      </c>
    </row>
    <row r="305" customFormat="false" ht="15" hidden="false" customHeight="true" outlineLevel="0" collapsed="false">
      <c r="A305" s="1" t="s">
        <v>10775</v>
      </c>
      <c r="B305" s="1" t="s">
        <v>2257</v>
      </c>
      <c r="C305" s="1" t="s">
        <v>1961</v>
      </c>
      <c r="D305" s="1" t="n">
        <v>1</v>
      </c>
      <c r="E305" s="16" t="n">
        <v>3493.68</v>
      </c>
      <c r="F305" s="17" t="n">
        <v>0.1</v>
      </c>
      <c r="G305" s="16" t="n">
        <v>3144.31</v>
      </c>
      <c r="I305" s="1" t="str">
        <f aca="false">INDEX(Products!$C$2:$C$51,MATCH(C305,Products!$A$2:$A$51,0))</f>
        <v>Home &amp; Kitchen</v>
      </c>
      <c r="J305" s="1" t="str">
        <f aca="false">INDEX(Orders!$E$2:$E$8001,MATCH(B305,Orders!$A$2:$A$8001,0))</f>
        <v>Delivered</v>
      </c>
      <c r="K305" s="1" t="str">
        <f aca="false">LEFT(INDEX(Orders!$C$2:$C$8001,MATCH(B305,Orders!$A$2:$A$8001,0)),7)</f>
        <v>2025-03</v>
      </c>
    </row>
    <row r="306" customFormat="false" ht="15" hidden="false" customHeight="true" outlineLevel="0" collapsed="false">
      <c r="A306" s="1" t="s">
        <v>10776</v>
      </c>
      <c r="B306" s="1" t="s">
        <v>2257</v>
      </c>
      <c r="C306" s="1" t="s">
        <v>2006</v>
      </c>
      <c r="D306" s="1" t="n">
        <v>2</v>
      </c>
      <c r="E306" s="16" t="n">
        <v>482.17</v>
      </c>
      <c r="F306" s="17" t="n">
        <v>0.1</v>
      </c>
      <c r="G306" s="16" t="n">
        <v>867.91</v>
      </c>
      <c r="I306" s="1" t="str">
        <f aca="false">INDEX(Products!$C$2:$C$51,MATCH(C306,Products!$A$2:$A$51,0))</f>
        <v>Books &amp; Stationery</v>
      </c>
      <c r="J306" s="1" t="str">
        <f aca="false">INDEX(Orders!$E$2:$E$8001,MATCH(B306,Orders!$A$2:$A$8001,0))</f>
        <v>Delivered</v>
      </c>
      <c r="K306" s="1" t="str">
        <f aca="false">LEFT(INDEX(Orders!$C$2:$C$8001,MATCH(B306,Orders!$A$2:$A$8001,0)),7)</f>
        <v>2025-03</v>
      </c>
    </row>
    <row r="307" customFormat="false" ht="15" hidden="false" customHeight="true" outlineLevel="0" collapsed="false">
      <c r="A307" s="1" t="s">
        <v>10777</v>
      </c>
      <c r="B307" s="1" t="s">
        <v>2257</v>
      </c>
      <c r="C307" s="1" t="s">
        <v>1979</v>
      </c>
      <c r="D307" s="1" t="n">
        <v>1</v>
      </c>
      <c r="E307" s="16" t="n">
        <v>623</v>
      </c>
      <c r="F307" s="17" t="n">
        <v>0.2</v>
      </c>
      <c r="G307" s="16" t="n">
        <v>498.4</v>
      </c>
      <c r="I307" s="1" t="str">
        <f aca="false">INDEX(Products!$C$2:$C$51,MATCH(C307,Products!$A$2:$A$51,0))</f>
        <v>Beauty &amp; Personal Care</v>
      </c>
      <c r="J307" s="1" t="str">
        <f aca="false">INDEX(Orders!$E$2:$E$8001,MATCH(B307,Orders!$A$2:$A$8001,0))</f>
        <v>Delivered</v>
      </c>
      <c r="K307" s="1" t="str">
        <f aca="false">LEFT(INDEX(Orders!$C$2:$C$8001,MATCH(B307,Orders!$A$2:$A$8001,0)),7)</f>
        <v>2025-03</v>
      </c>
    </row>
    <row r="308" customFormat="false" ht="15" hidden="false" customHeight="true" outlineLevel="0" collapsed="false">
      <c r="A308" s="1" t="s">
        <v>10778</v>
      </c>
      <c r="B308" s="1" t="s">
        <v>2257</v>
      </c>
      <c r="C308" s="1" t="s">
        <v>2007</v>
      </c>
      <c r="D308" s="1" t="n">
        <v>2</v>
      </c>
      <c r="E308" s="16" t="n">
        <v>750.27</v>
      </c>
      <c r="F308" s="17" t="n">
        <v>0.05</v>
      </c>
      <c r="G308" s="16" t="n">
        <v>1425.51</v>
      </c>
      <c r="I308" s="1" t="str">
        <f aca="false">INDEX(Products!$C$2:$C$51,MATCH(C308,Products!$A$2:$A$51,0))</f>
        <v>Books &amp; Stationery</v>
      </c>
      <c r="J308" s="1" t="str">
        <f aca="false">INDEX(Orders!$E$2:$E$8001,MATCH(B308,Orders!$A$2:$A$8001,0))</f>
        <v>Delivered</v>
      </c>
      <c r="K308" s="1" t="str">
        <f aca="false">LEFT(INDEX(Orders!$C$2:$C$8001,MATCH(B308,Orders!$A$2:$A$8001,0)),7)</f>
        <v>2025-03</v>
      </c>
    </row>
    <row r="309" customFormat="false" ht="15" hidden="false" customHeight="true" outlineLevel="0" collapsed="false">
      <c r="A309" s="1" t="s">
        <v>10779</v>
      </c>
      <c r="B309" s="1" t="s">
        <v>2257</v>
      </c>
      <c r="C309" s="1" t="s">
        <v>1930</v>
      </c>
      <c r="D309" s="1" t="n">
        <v>2</v>
      </c>
      <c r="E309" s="16" t="n">
        <v>2398.35</v>
      </c>
      <c r="F309" s="17" t="n">
        <v>0.05</v>
      </c>
      <c r="G309" s="16" t="n">
        <v>4556.86</v>
      </c>
      <c r="I309" s="1" t="str">
        <f aca="false">INDEX(Products!$C$2:$C$51,MATCH(C309,Products!$A$2:$A$51,0))</f>
        <v>Electronics</v>
      </c>
      <c r="J309" s="1" t="str">
        <f aca="false">INDEX(Orders!$E$2:$E$8001,MATCH(B309,Orders!$A$2:$A$8001,0))</f>
        <v>Delivered</v>
      </c>
      <c r="K309" s="1" t="str">
        <f aca="false">LEFT(INDEX(Orders!$C$2:$C$8001,MATCH(B309,Orders!$A$2:$A$8001,0)),7)</f>
        <v>2025-03</v>
      </c>
    </row>
    <row r="310" customFormat="false" ht="15" hidden="false" customHeight="true" outlineLevel="0" collapsed="false">
      <c r="A310" s="1" t="s">
        <v>10780</v>
      </c>
      <c r="B310" s="1" t="s">
        <v>2258</v>
      </c>
      <c r="C310" s="1" t="s">
        <v>1976</v>
      </c>
      <c r="D310" s="1" t="n">
        <v>3</v>
      </c>
      <c r="E310" s="16" t="n">
        <v>1603.35</v>
      </c>
      <c r="F310" s="17" t="n">
        <v>0</v>
      </c>
      <c r="G310" s="16" t="n">
        <v>4810.05</v>
      </c>
      <c r="I310" s="1" t="str">
        <f aca="false">INDEX(Products!$C$2:$C$51,MATCH(C310,Products!$A$2:$A$51,0))</f>
        <v>Beauty &amp; Personal Care</v>
      </c>
      <c r="J310" s="1" t="str">
        <f aca="false">INDEX(Orders!$E$2:$E$8001,MATCH(B310,Orders!$A$2:$A$8001,0))</f>
        <v>Delivered</v>
      </c>
      <c r="K310" s="1" t="str">
        <f aca="false">LEFT(INDEX(Orders!$C$2:$C$8001,MATCH(B310,Orders!$A$2:$A$8001,0)),7)</f>
        <v>2025-02</v>
      </c>
    </row>
    <row r="311" customFormat="false" ht="15" hidden="false" customHeight="true" outlineLevel="0" collapsed="false">
      <c r="A311" s="1" t="s">
        <v>10781</v>
      </c>
      <c r="B311" s="1" t="s">
        <v>2258</v>
      </c>
      <c r="C311" s="1" t="s">
        <v>1990</v>
      </c>
      <c r="D311" s="1" t="n">
        <v>1</v>
      </c>
      <c r="E311" s="16" t="n">
        <v>5311.32</v>
      </c>
      <c r="F311" s="17" t="n">
        <v>0</v>
      </c>
      <c r="G311" s="16" t="n">
        <v>5311.32</v>
      </c>
      <c r="I311" s="1" t="str">
        <f aca="false">INDEX(Products!$C$2:$C$51,MATCH(C311,Products!$A$2:$A$51,0))</f>
        <v>Sports &amp; Fitness</v>
      </c>
      <c r="J311" s="1" t="str">
        <f aca="false">INDEX(Orders!$E$2:$E$8001,MATCH(B311,Orders!$A$2:$A$8001,0))</f>
        <v>Delivered</v>
      </c>
      <c r="K311" s="1" t="str">
        <f aca="false">LEFT(INDEX(Orders!$C$2:$C$8001,MATCH(B311,Orders!$A$2:$A$8001,0)),7)</f>
        <v>2025-02</v>
      </c>
    </row>
    <row r="312" customFormat="false" ht="15" hidden="false" customHeight="true" outlineLevel="0" collapsed="false">
      <c r="A312" s="1" t="s">
        <v>10782</v>
      </c>
      <c r="B312" s="1" t="s">
        <v>2259</v>
      </c>
      <c r="C312" s="1" t="s">
        <v>1997</v>
      </c>
      <c r="D312" s="1" t="n">
        <v>1</v>
      </c>
      <c r="E312" s="16" t="n">
        <v>311.15</v>
      </c>
      <c r="F312" s="17" t="n">
        <v>0.1</v>
      </c>
      <c r="G312" s="16" t="n">
        <v>280.03</v>
      </c>
      <c r="I312" s="1" t="str">
        <f aca="false">INDEX(Products!$C$2:$C$51,MATCH(C312,Products!$A$2:$A$51,0))</f>
        <v>Sports &amp; Fitness</v>
      </c>
      <c r="J312" s="1" t="str">
        <f aca="false">INDEX(Orders!$E$2:$E$8001,MATCH(B312,Orders!$A$2:$A$8001,0))</f>
        <v>Delivered</v>
      </c>
      <c r="K312" s="1" t="str">
        <f aca="false">LEFT(INDEX(Orders!$C$2:$C$8001,MATCH(B312,Orders!$A$2:$A$8001,0)),7)</f>
        <v>2024-12</v>
      </c>
    </row>
    <row r="313" customFormat="false" ht="15" hidden="false" customHeight="true" outlineLevel="0" collapsed="false">
      <c r="A313" s="1" t="s">
        <v>10783</v>
      </c>
      <c r="B313" s="1" t="s">
        <v>2259</v>
      </c>
      <c r="C313" s="1" t="s">
        <v>1930</v>
      </c>
      <c r="D313" s="1" t="n">
        <v>2</v>
      </c>
      <c r="E313" s="16" t="n">
        <v>2398.35</v>
      </c>
      <c r="F313" s="17" t="n">
        <v>0.15</v>
      </c>
      <c r="G313" s="16" t="n">
        <v>4077.2</v>
      </c>
      <c r="I313" s="1" t="str">
        <f aca="false">INDEX(Products!$C$2:$C$51,MATCH(C313,Products!$A$2:$A$51,0))</f>
        <v>Electronics</v>
      </c>
      <c r="J313" s="1" t="str">
        <f aca="false">INDEX(Orders!$E$2:$E$8001,MATCH(B313,Orders!$A$2:$A$8001,0))</f>
        <v>Delivered</v>
      </c>
      <c r="K313" s="1" t="str">
        <f aca="false">LEFT(INDEX(Orders!$C$2:$C$8001,MATCH(B313,Orders!$A$2:$A$8001,0)),7)</f>
        <v>2024-12</v>
      </c>
    </row>
    <row r="314" customFormat="false" ht="15" hidden="false" customHeight="true" outlineLevel="0" collapsed="false">
      <c r="A314" s="1" t="s">
        <v>10784</v>
      </c>
      <c r="B314" s="1" t="s">
        <v>2259</v>
      </c>
      <c r="C314" s="1" t="s">
        <v>1941</v>
      </c>
      <c r="D314" s="1" t="n">
        <v>1</v>
      </c>
      <c r="E314" s="16" t="n">
        <v>2757.65</v>
      </c>
      <c r="F314" s="17" t="n">
        <v>0</v>
      </c>
      <c r="G314" s="16" t="n">
        <v>2757.65</v>
      </c>
      <c r="I314" s="1" t="str">
        <f aca="false">INDEX(Products!$C$2:$C$51,MATCH(C314,Products!$A$2:$A$51,0))</f>
        <v>Fashion</v>
      </c>
      <c r="J314" s="1" t="str">
        <f aca="false">INDEX(Orders!$E$2:$E$8001,MATCH(B314,Orders!$A$2:$A$8001,0))</f>
        <v>Delivered</v>
      </c>
      <c r="K314" s="1" t="str">
        <f aca="false">LEFT(INDEX(Orders!$C$2:$C$8001,MATCH(B314,Orders!$A$2:$A$8001,0)),7)</f>
        <v>2024-12</v>
      </c>
    </row>
    <row r="315" customFormat="false" ht="15" hidden="false" customHeight="true" outlineLevel="0" collapsed="false">
      <c r="A315" s="1" t="s">
        <v>10785</v>
      </c>
      <c r="B315" s="1" t="s">
        <v>2261</v>
      </c>
      <c r="C315" s="1" t="s">
        <v>2007</v>
      </c>
      <c r="D315" s="1" t="n">
        <v>1</v>
      </c>
      <c r="E315" s="16" t="n">
        <v>750.27</v>
      </c>
      <c r="F315" s="17" t="n">
        <v>0.15</v>
      </c>
      <c r="G315" s="16" t="n">
        <v>637.73</v>
      </c>
      <c r="I315" s="1" t="str">
        <f aca="false">INDEX(Products!$C$2:$C$51,MATCH(C315,Products!$A$2:$A$51,0))</f>
        <v>Books &amp; Stationery</v>
      </c>
      <c r="J315" s="1" t="str">
        <f aca="false">INDEX(Orders!$E$2:$E$8001,MATCH(B315,Orders!$A$2:$A$8001,0))</f>
        <v>Delivered</v>
      </c>
      <c r="K315" s="1" t="str">
        <f aca="false">LEFT(INDEX(Orders!$C$2:$C$8001,MATCH(B315,Orders!$A$2:$A$8001,0)),7)</f>
        <v>2025-01</v>
      </c>
    </row>
    <row r="316" customFormat="false" ht="15" hidden="false" customHeight="true" outlineLevel="0" collapsed="false">
      <c r="A316" s="1" t="s">
        <v>10786</v>
      </c>
      <c r="B316" s="1" t="s">
        <v>2262</v>
      </c>
      <c r="C316" s="1" t="s">
        <v>1998</v>
      </c>
      <c r="D316" s="1" t="n">
        <v>2</v>
      </c>
      <c r="E316" s="16" t="n">
        <v>1335.85</v>
      </c>
      <c r="F316" s="17" t="n">
        <v>0.1</v>
      </c>
      <c r="G316" s="16" t="n">
        <v>2404.53</v>
      </c>
      <c r="I316" s="1" t="str">
        <f aca="false">INDEX(Products!$C$2:$C$51,MATCH(C316,Products!$A$2:$A$51,0))</f>
        <v>Sports &amp; Fitness</v>
      </c>
      <c r="J316" s="1" t="str">
        <f aca="false">INDEX(Orders!$E$2:$E$8001,MATCH(B316,Orders!$A$2:$A$8001,0))</f>
        <v>Delivered</v>
      </c>
      <c r="K316" s="1" t="str">
        <f aca="false">LEFT(INDEX(Orders!$C$2:$C$8001,MATCH(B316,Orders!$A$2:$A$8001,0)),7)</f>
        <v>2025-10</v>
      </c>
    </row>
    <row r="317" customFormat="false" ht="15" hidden="false" customHeight="true" outlineLevel="0" collapsed="false">
      <c r="A317" s="1" t="s">
        <v>10787</v>
      </c>
      <c r="B317" s="1" t="s">
        <v>2264</v>
      </c>
      <c r="C317" s="1" t="s">
        <v>2006</v>
      </c>
      <c r="D317" s="1" t="n">
        <v>1</v>
      </c>
      <c r="E317" s="16" t="n">
        <v>482.17</v>
      </c>
      <c r="F317" s="17" t="n">
        <v>0.05</v>
      </c>
      <c r="G317" s="16" t="n">
        <v>458.06</v>
      </c>
      <c r="I317" s="1" t="str">
        <f aca="false">INDEX(Products!$C$2:$C$51,MATCH(C317,Products!$A$2:$A$51,0))</f>
        <v>Books &amp; Stationery</v>
      </c>
      <c r="J317" s="1" t="str">
        <f aca="false">INDEX(Orders!$E$2:$E$8001,MATCH(B317,Orders!$A$2:$A$8001,0))</f>
        <v>Cancelled</v>
      </c>
      <c r="K317" s="1" t="str">
        <f aca="false">LEFT(INDEX(Orders!$C$2:$C$8001,MATCH(B317,Orders!$A$2:$A$8001,0)),7)</f>
        <v>2025-07</v>
      </c>
    </row>
    <row r="318" customFormat="false" ht="15" hidden="false" customHeight="true" outlineLevel="0" collapsed="false">
      <c r="A318" s="1" t="s">
        <v>10788</v>
      </c>
      <c r="B318" s="1" t="s">
        <v>2264</v>
      </c>
      <c r="C318" s="1" t="s">
        <v>1990</v>
      </c>
      <c r="D318" s="1" t="n">
        <v>1</v>
      </c>
      <c r="E318" s="16" t="n">
        <v>5311.32</v>
      </c>
      <c r="F318" s="17" t="n">
        <v>0</v>
      </c>
      <c r="G318" s="16" t="n">
        <v>5311.32</v>
      </c>
      <c r="I318" s="1" t="str">
        <f aca="false">INDEX(Products!$C$2:$C$51,MATCH(C318,Products!$A$2:$A$51,0))</f>
        <v>Sports &amp; Fitness</v>
      </c>
      <c r="J318" s="1" t="str">
        <f aca="false">INDEX(Orders!$E$2:$E$8001,MATCH(B318,Orders!$A$2:$A$8001,0))</f>
        <v>Cancelled</v>
      </c>
      <c r="K318" s="1" t="str">
        <f aca="false">LEFT(INDEX(Orders!$C$2:$C$8001,MATCH(B318,Orders!$A$2:$A$8001,0)),7)</f>
        <v>2025-07</v>
      </c>
    </row>
    <row r="319" customFormat="false" ht="15" hidden="false" customHeight="true" outlineLevel="0" collapsed="false">
      <c r="A319" s="1" t="s">
        <v>10789</v>
      </c>
      <c r="B319" s="1" t="s">
        <v>2264</v>
      </c>
      <c r="C319" s="1" t="s">
        <v>1997</v>
      </c>
      <c r="D319" s="1" t="n">
        <v>1</v>
      </c>
      <c r="E319" s="16" t="n">
        <v>311.15</v>
      </c>
      <c r="F319" s="17" t="n">
        <v>0.15</v>
      </c>
      <c r="G319" s="16" t="n">
        <v>264.48</v>
      </c>
      <c r="I319" s="1" t="str">
        <f aca="false">INDEX(Products!$C$2:$C$51,MATCH(C319,Products!$A$2:$A$51,0))</f>
        <v>Sports &amp; Fitness</v>
      </c>
      <c r="J319" s="1" t="str">
        <f aca="false">INDEX(Orders!$E$2:$E$8001,MATCH(B319,Orders!$A$2:$A$8001,0))</f>
        <v>Cancelled</v>
      </c>
      <c r="K319" s="1" t="str">
        <f aca="false">LEFT(INDEX(Orders!$C$2:$C$8001,MATCH(B319,Orders!$A$2:$A$8001,0)),7)</f>
        <v>2025-07</v>
      </c>
    </row>
    <row r="320" customFormat="false" ht="15" hidden="false" customHeight="true" outlineLevel="0" collapsed="false">
      <c r="A320" s="1" t="s">
        <v>10790</v>
      </c>
      <c r="B320" s="1" t="s">
        <v>2265</v>
      </c>
      <c r="C320" s="1" t="s">
        <v>1930</v>
      </c>
      <c r="D320" s="1" t="n">
        <v>1</v>
      </c>
      <c r="E320" s="16" t="n">
        <v>2398.35</v>
      </c>
      <c r="F320" s="17" t="n">
        <v>0.1</v>
      </c>
      <c r="G320" s="16" t="n">
        <v>2158.52</v>
      </c>
      <c r="I320" s="1" t="str">
        <f aca="false">INDEX(Products!$C$2:$C$51,MATCH(C320,Products!$A$2:$A$51,0))</f>
        <v>Electronics</v>
      </c>
      <c r="J320" s="1" t="str">
        <f aca="false">INDEX(Orders!$E$2:$E$8001,MATCH(B320,Orders!$A$2:$A$8001,0))</f>
        <v>Delivered</v>
      </c>
      <c r="K320" s="1" t="str">
        <f aca="false">LEFT(INDEX(Orders!$C$2:$C$8001,MATCH(B320,Orders!$A$2:$A$8001,0)),7)</f>
        <v>2024-03</v>
      </c>
    </row>
    <row r="321" customFormat="false" ht="15" hidden="false" customHeight="true" outlineLevel="0" collapsed="false">
      <c r="A321" s="1" t="s">
        <v>10791</v>
      </c>
      <c r="B321" s="1" t="s">
        <v>2266</v>
      </c>
      <c r="C321" s="1" t="s">
        <v>1930</v>
      </c>
      <c r="D321" s="1" t="n">
        <v>1</v>
      </c>
      <c r="E321" s="16" t="n">
        <v>2398.35</v>
      </c>
      <c r="F321" s="17" t="n">
        <v>0</v>
      </c>
      <c r="G321" s="16" t="n">
        <v>2398.35</v>
      </c>
      <c r="I321" s="1" t="str">
        <f aca="false">INDEX(Products!$C$2:$C$51,MATCH(C321,Products!$A$2:$A$51,0))</f>
        <v>Electronics</v>
      </c>
      <c r="J321" s="1" t="str">
        <f aca="false">INDEX(Orders!$E$2:$E$8001,MATCH(B321,Orders!$A$2:$A$8001,0))</f>
        <v>Delivered</v>
      </c>
      <c r="K321" s="1" t="str">
        <f aca="false">LEFT(INDEX(Orders!$C$2:$C$8001,MATCH(B321,Orders!$A$2:$A$8001,0)),7)</f>
        <v>2024-04</v>
      </c>
    </row>
    <row r="322" customFormat="false" ht="15" hidden="false" customHeight="true" outlineLevel="0" collapsed="false">
      <c r="A322" s="1" t="s">
        <v>10792</v>
      </c>
      <c r="B322" s="1" t="s">
        <v>2266</v>
      </c>
      <c r="C322" s="1" t="s">
        <v>2007</v>
      </c>
      <c r="D322" s="1" t="n">
        <v>1</v>
      </c>
      <c r="E322" s="16" t="n">
        <v>750.27</v>
      </c>
      <c r="F322" s="17" t="n">
        <v>0</v>
      </c>
      <c r="G322" s="16" t="n">
        <v>750.27</v>
      </c>
      <c r="I322" s="1" t="str">
        <f aca="false">INDEX(Products!$C$2:$C$51,MATCH(C322,Products!$A$2:$A$51,0))</f>
        <v>Books &amp; Stationery</v>
      </c>
      <c r="J322" s="1" t="str">
        <f aca="false">INDEX(Orders!$E$2:$E$8001,MATCH(B322,Orders!$A$2:$A$8001,0))</f>
        <v>Delivered</v>
      </c>
      <c r="K322" s="1" t="str">
        <f aca="false">LEFT(INDEX(Orders!$C$2:$C$8001,MATCH(B322,Orders!$A$2:$A$8001,0)),7)</f>
        <v>2024-04</v>
      </c>
    </row>
    <row r="323" customFormat="false" ht="15" hidden="false" customHeight="true" outlineLevel="0" collapsed="false">
      <c r="A323" s="1" t="s">
        <v>10793</v>
      </c>
      <c r="B323" s="1" t="s">
        <v>2266</v>
      </c>
      <c r="C323" s="1" t="s">
        <v>1976</v>
      </c>
      <c r="D323" s="1" t="n">
        <v>2</v>
      </c>
      <c r="E323" s="16" t="n">
        <v>1603.35</v>
      </c>
      <c r="F323" s="17" t="n">
        <v>0</v>
      </c>
      <c r="G323" s="16" t="n">
        <v>3206.7</v>
      </c>
      <c r="I323" s="1" t="str">
        <f aca="false">INDEX(Products!$C$2:$C$51,MATCH(C323,Products!$A$2:$A$51,0))</f>
        <v>Beauty &amp; Personal Care</v>
      </c>
      <c r="J323" s="1" t="str">
        <f aca="false">INDEX(Orders!$E$2:$E$8001,MATCH(B323,Orders!$A$2:$A$8001,0))</f>
        <v>Delivered</v>
      </c>
      <c r="K323" s="1" t="str">
        <f aca="false">LEFT(INDEX(Orders!$C$2:$C$8001,MATCH(B323,Orders!$A$2:$A$8001,0)),7)</f>
        <v>2024-04</v>
      </c>
    </row>
    <row r="324" customFormat="false" ht="15" hidden="false" customHeight="true" outlineLevel="0" collapsed="false">
      <c r="A324" s="1" t="s">
        <v>10794</v>
      </c>
      <c r="B324" s="1" t="s">
        <v>2266</v>
      </c>
      <c r="C324" s="1" t="s">
        <v>1941</v>
      </c>
      <c r="D324" s="1" t="n">
        <v>2</v>
      </c>
      <c r="E324" s="16" t="n">
        <v>2757.65</v>
      </c>
      <c r="F324" s="17" t="n">
        <v>0</v>
      </c>
      <c r="G324" s="16" t="n">
        <v>5515.3</v>
      </c>
      <c r="I324" s="1" t="str">
        <f aca="false">INDEX(Products!$C$2:$C$51,MATCH(C324,Products!$A$2:$A$51,0))</f>
        <v>Fashion</v>
      </c>
      <c r="J324" s="1" t="str">
        <f aca="false">INDEX(Orders!$E$2:$E$8001,MATCH(B324,Orders!$A$2:$A$8001,0))</f>
        <v>Delivered</v>
      </c>
      <c r="K324" s="1" t="str">
        <f aca="false">LEFT(INDEX(Orders!$C$2:$C$8001,MATCH(B324,Orders!$A$2:$A$8001,0)),7)</f>
        <v>2024-04</v>
      </c>
    </row>
    <row r="325" customFormat="false" ht="15" hidden="false" customHeight="true" outlineLevel="0" collapsed="false">
      <c r="A325" s="1" t="s">
        <v>10795</v>
      </c>
      <c r="B325" s="1" t="s">
        <v>2268</v>
      </c>
      <c r="C325" s="1" t="s">
        <v>1940</v>
      </c>
      <c r="D325" s="1" t="n">
        <v>1</v>
      </c>
      <c r="E325" s="16" t="n">
        <v>2374.52</v>
      </c>
      <c r="F325" s="17" t="n">
        <v>0</v>
      </c>
      <c r="G325" s="16" t="n">
        <v>2374.52</v>
      </c>
      <c r="I325" s="1" t="str">
        <f aca="false">INDEX(Products!$C$2:$C$51,MATCH(C325,Products!$A$2:$A$51,0))</f>
        <v>Fashion</v>
      </c>
      <c r="J325" s="1" t="str">
        <f aca="false">INDEX(Orders!$E$2:$E$8001,MATCH(B325,Orders!$A$2:$A$8001,0))</f>
        <v>Delivered</v>
      </c>
      <c r="K325" s="1" t="str">
        <f aca="false">LEFT(INDEX(Orders!$C$2:$C$8001,MATCH(B325,Orders!$A$2:$A$8001,0)),7)</f>
        <v>2024-02</v>
      </c>
    </row>
    <row r="326" customFormat="false" ht="15" hidden="false" customHeight="true" outlineLevel="0" collapsed="false">
      <c r="A326" s="1" t="s">
        <v>10796</v>
      </c>
      <c r="B326" s="1" t="s">
        <v>2269</v>
      </c>
      <c r="C326" s="1" t="s">
        <v>1961</v>
      </c>
      <c r="D326" s="1" t="n">
        <v>1</v>
      </c>
      <c r="E326" s="16" t="n">
        <v>3493.68</v>
      </c>
      <c r="F326" s="17" t="n">
        <v>0.1</v>
      </c>
      <c r="G326" s="16" t="n">
        <v>3144.31</v>
      </c>
      <c r="I326" s="1" t="str">
        <f aca="false">INDEX(Products!$C$2:$C$51,MATCH(C326,Products!$A$2:$A$51,0))</f>
        <v>Home &amp; Kitchen</v>
      </c>
      <c r="J326" s="1" t="str">
        <f aca="false">INDEX(Orders!$E$2:$E$8001,MATCH(B326,Orders!$A$2:$A$8001,0))</f>
        <v>Delivered</v>
      </c>
      <c r="K326" s="1" t="str">
        <f aca="false">LEFT(INDEX(Orders!$C$2:$C$8001,MATCH(B326,Orders!$A$2:$A$8001,0)),7)</f>
        <v>2024-08</v>
      </c>
    </row>
    <row r="327" customFormat="false" ht="15" hidden="false" customHeight="true" outlineLevel="0" collapsed="false">
      <c r="A327" s="1" t="s">
        <v>10797</v>
      </c>
      <c r="B327" s="1" t="s">
        <v>2269</v>
      </c>
      <c r="C327" s="1" t="s">
        <v>2006</v>
      </c>
      <c r="D327" s="1" t="n">
        <v>1</v>
      </c>
      <c r="E327" s="16" t="n">
        <v>482.17</v>
      </c>
      <c r="F327" s="17" t="n">
        <v>0.1</v>
      </c>
      <c r="G327" s="16" t="n">
        <v>433.95</v>
      </c>
      <c r="I327" s="1" t="str">
        <f aca="false">INDEX(Products!$C$2:$C$51,MATCH(C327,Products!$A$2:$A$51,0))</f>
        <v>Books &amp; Stationery</v>
      </c>
      <c r="J327" s="1" t="str">
        <f aca="false">INDEX(Orders!$E$2:$E$8001,MATCH(B327,Orders!$A$2:$A$8001,0))</f>
        <v>Delivered</v>
      </c>
      <c r="K327" s="1" t="str">
        <f aca="false">LEFT(INDEX(Orders!$C$2:$C$8001,MATCH(B327,Orders!$A$2:$A$8001,0)),7)</f>
        <v>2024-08</v>
      </c>
    </row>
    <row r="328" customFormat="false" ht="15" hidden="false" customHeight="true" outlineLevel="0" collapsed="false">
      <c r="A328" s="1" t="s">
        <v>10798</v>
      </c>
      <c r="B328" s="1" t="s">
        <v>2269</v>
      </c>
      <c r="C328" s="1" t="s">
        <v>1949</v>
      </c>
      <c r="D328" s="1" t="n">
        <v>3</v>
      </c>
      <c r="E328" s="16" t="n">
        <v>4185.64</v>
      </c>
      <c r="F328" s="17" t="n">
        <v>0.05</v>
      </c>
      <c r="G328" s="16" t="n">
        <v>11929.07</v>
      </c>
      <c r="I328" s="1" t="str">
        <f aca="false">INDEX(Products!$C$2:$C$51,MATCH(C328,Products!$A$2:$A$51,0))</f>
        <v>Fashion</v>
      </c>
      <c r="J328" s="1" t="str">
        <f aca="false">INDEX(Orders!$E$2:$E$8001,MATCH(B328,Orders!$A$2:$A$8001,0))</f>
        <v>Delivered</v>
      </c>
      <c r="K328" s="1" t="str">
        <f aca="false">LEFT(INDEX(Orders!$C$2:$C$8001,MATCH(B328,Orders!$A$2:$A$8001,0)),7)</f>
        <v>2024-08</v>
      </c>
    </row>
    <row r="329" customFormat="false" ht="15" hidden="false" customHeight="true" outlineLevel="0" collapsed="false">
      <c r="A329" s="1" t="s">
        <v>10799</v>
      </c>
      <c r="B329" s="1" t="s">
        <v>2269</v>
      </c>
      <c r="C329" s="1" t="s">
        <v>1975</v>
      </c>
      <c r="D329" s="1" t="n">
        <v>1</v>
      </c>
      <c r="E329" s="16" t="n">
        <v>862.99</v>
      </c>
      <c r="F329" s="17" t="n">
        <v>0.1</v>
      </c>
      <c r="G329" s="16" t="n">
        <v>776.69</v>
      </c>
      <c r="I329" s="1" t="str">
        <f aca="false">INDEX(Products!$C$2:$C$51,MATCH(C329,Products!$A$2:$A$51,0))</f>
        <v>Beauty &amp; Personal Care</v>
      </c>
      <c r="J329" s="1" t="str">
        <f aca="false">INDEX(Orders!$E$2:$E$8001,MATCH(B329,Orders!$A$2:$A$8001,0))</f>
        <v>Delivered</v>
      </c>
      <c r="K329" s="1" t="str">
        <f aca="false">LEFT(INDEX(Orders!$C$2:$C$8001,MATCH(B329,Orders!$A$2:$A$8001,0)),7)</f>
        <v>2024-08</v>
      </c>
    </row>
    <row r="330" customFormat="false" ht="15" hidden="false" customHeight="true" outlineLevel="0" collapsed="false">
      <c r="A330" s="1" t="s">
        <v>10800</v>
      </c>
      <c r="B330" s="1" t="s">
        <v>2271</v>
      </c>
      <c r="C330" s="1" t="s">
        <v>2006</v>
      </c>
      <c r="D330" s="1" t="n">
        <v>1</v>
      </c>
      <c r="E330" s="16" t="n">
        <v>482.17</v>
      </c>
      <c r="F330" s="17" t="n">
        <v>0</v>
      </c>
      <c r="G330" s="16" t="n">
        <v>482.17</v>
      </c>
      <c r="I330" s="1" t="str">
        <f aca="false">INDEX(Products!$C$2:$C$51,MATCH(C330,Products!$A$2:$A$51,0))</f>
        <v>Books &amp; Stationery</v>
      </c>
      <c r="J330" s="1" t="str">
        <f aca="false">INDEX(Orders!$E$2:$E$8001,MATCH(B330,Orders!$A$2:$A$8001,0))</f>
        <v>Returned</v>
      </c>
      <c r="K330" s="1" t="str">
        <f aca="false">LEFT(INDEX(Orders!$C$2:$C$8001,MATCH(B330,Orders!$A$2:$A$8001,0)),7)</f>
        <v>2024-11</v>
      </c>
    </row>
    <row r="331" customFormat="false" ht="15" hidden="false" customHeight="true" outlineLevel="0" collapsed="false">
      <c r="A331" s="1" t="s">
        <v>10801</v>
      </c>
      <c r="B331" s="1" t="s">
        <v>2273</v>
      </c>
      <c r="C331" s="1" t="s">
        <v>1930</v>
      </c>
      <c r="D331" s="1" t="n">
        <v>1</v>
      </c>
      <c r="E331" s="16" t="n">
        <v>2398.35</v>
      </c>
      <c r="F331" s="17" t="n">
        <v>0.15</v>
      </c>
      <c r="G331" s="16" t="n">
        <v>2038.6</v>
      </c>
      <c r="I331" s="1" t="str">
        <f aca="false">INDEX(Products!$C$2:$C$51,MATCH(C331,Products!$A$2:$A$51,0))</f>
        <v>Electronics</v>
      </c>
      <c r="J331" s="1" t="str">
        <f aca="false">INDEX(Orders!$E$2:$E$8001,MATCH(B331,Orders!$A$2:$A$8001,0))</f>
        <v>Delivered</v>
      </c>
      <c r="K331" s="1" t="str">
        <f aca="false">LEFT(INDEX(Orders!$C$2:$C$8001,MATCH(B331,Orders!$A$2:$A$8001,0)),7)</f>
        <v>2025-01</v>
      </c>
    </row>
    <row r="332" customFormat="false" ht="15" hidden="false" customHeight="true" outlineLevel="0" collapsed="false">
      <c r="A332" s="1" t="s">
        <v>10802</v>
      </c>
      <c r="B332" s="1" t="s">
        <v>2273</v>
      </c>
      <c r="C332" s="1" t="s">
        <v>1997</v>
      </c>
      <c r="D332" s="1" t="n">
        <v>2</v>
      </c>
      <c r="E332" s="16" t="n">
        <v>311.15</v>
      </c>
      <c r="F332" s="17" t="n">
        <v>0</v>
      </c>
      <c r="G332" s="16" t="n">
        <v>622.3</v>
      </c>
      <c r="I332" s="1" t="str">
        <f aca="false">INDEX(Products!$C$2:$C$51,MATCH(C332,Products!$A$2:$A$51,0))</f>
        <v>Sports &amp; Fitness</v>
      </c>
      <c r="J332" s="1" t="str">
        <f aca="false">INDEX(Orders!$E$2:$E$8001,MATCH(B332,Orders!$A$2:$A$8001,0))</f>
        <v>Delivered</v>
      </c>
      <c r="K332" s="1" t="str">
        <f aca="false">LEFT(INDEX(Orders!$C$2:$C$8001,MATCH(B332,Orders!$A$2:$A$8001,0)),7)</f>
        <v>2025-01</v>
      </c>
    </row>
    <row r="333" customFormat="false" ht="15" hidden="false" customHeight="true" outlineLevel="0" collapsed="false">
      <c r="A333" s="1" t="s">
        <v>10803</v>
      </c>
      <c r="B333" s="1" t="s">
        <v>2274</v>
      </c>
      <c r="C333" s="1" t="s">
        <v>1976</v>
      </c>
      <c r="D333" s="1" t="n">
        <v>2</v>
      </c>
      <c r="E333" s="16" t="n">
        <v>1603.35</v>
      </c>
      <c r="F333" s="17" t="n">
        <v>0</v>
      </c>
      <c r="G333" s="16" t="n">
        <v>3206.7</v>
      </c>
      <c r="I333" s="1" t="str">
        <f aca="false">INDEX(Products!$C$2:$C$51,MATCH(C333,Products!$A$2:$A$51,0))</f>
        <v>Beauty &amp; Personal Care</v>
      </c>
      <c r="J333" s="1" t="str">
        <f aca="false">INDEX(Orders!$E$2:$E$8001,MATCH(B333,Orders!$A$2:$A$8001,0))</f>
        <v>Delivered</v>
      </c>
      <c r="K333" s="1" t="str">
        <f aca="false">LEFT(INDEX(Orders!$C$2:$C$8001,MATCH(B333,Orders!$A$2:$A$8001,0)),7)</f>
        <v>2025-10</v>
      </c>
    </row>
    <row r="334" customFormat="false" ht="15" hidden="false" customHeight="true" outlineLevel="0" collapsed="false">
      <c r="A334" s="1" t="s">
        <v>10804</v>
      </c>
      <c r="B334" s="1" t="s">
        <v>2274</v>
      </c>
      <c r="C334" s="1" t="s">
        <v>1930</v>
      </c>
      <c r="D334" s="1" t="n">
        <v>1</v>
      </c>
      <c r="E334" s="16" t="n">
        <v>2398.35</v>
      </c>
      <c r="F334" s="17" t="n">
        <v>0.1</v>
      </c>
      <c r="G334" s="16" t="n">
        <v>2158.52</v>
      </c>
      <c r="I334" s="1" t="str">
        <f aca="false">INDEX(Products!$C$2:$C$51,MATCH(C334,Products!$A$2:$A$51,0))</f>
        <v>Electronics</v>
      </c>
      <c r="J334" s="1" t="str">
        <f aca="false">INDEX(Orders!$E$2:$E$8001,MATCH(B334,Orders!$A$2:$A$8001,0))</f>
        <v>Delivered</v>
      </c>
      <c r="K334" s="1" t="str">
        <f aca="false">LEFT(INDEX(Orders!$C$2:$C$8001,MATCH(B334,Orders!$A$2:$A$8001,0)),7)</f>
        <v>2025-10</v>
      </c>
    </row>
    <row r="335" customFormat="false" ht="15" hidden="false" customHeight="true" outlineLevel="0" collapsed="false">
      <c r="A335" s="1" t="s">
        <v>10805</v>
      </c>
      <c r="B335" s="1" t="s">
        <v>2276</v>
      </c>
      <c r="C335" s="1" t="s">
        <v>1990</v>
      </c>
      <c r="D335" s="1" t="n">
        <v>1</v>
      </c>
      <c r="E335" s="16" t="n">
        <v>5311.32</v>
      </c>
      <c r="F335" s="17" t="n">
        <v>0</v>
      </c>
      <c r="G335" s="16" t="n">
        <v>5311.32</v>
      </c>
      <c r="I335" s="1" t="str">
        <f aca="false">INDEX(Products!$C$2:$C$51,MATCH(C335,Products!$A$2:$A$51,0))</f>
        <v>Sports &amp; Fitness</v>
      </c>
      <c r="J335" s="1" t="str">
        <f aca="false">INDEX(Orders!$E$2:$E$8001,MATCH(B335,Orders!$A$2:$A$8001,0))</f>
        <v>Delivered</v>
      </c>
      <c r="K335" s="1" t="str">
        <f aca="false">LEFT(INDEX(Orders!$C$2:$C$8001,MATCH(B335,Orders!$A$2:$A$8001,0)),7)</f>
        <v>2025-06</v>
      </c>
    </row>
    <row r="336" customFormat="false" ht="15" hidden="false" customHeight="true" outlineLevel="0" collapsed="false">
      <c r="A336" s="1" t="s">
        <v>10806</v>
      </c>
      <c r="B336" s="1" t="s">
        <v>2277</v>
      </c>
      <c r="C336" s="1" t="s">
        <v>1976</v>
      </c>
      <c r="D336" s="1" t="n">
        <v>1</v>
      </c>
      <c r="E336" s="16" t="n">
        <v>1603.35</v>
      </c>
      <c r="F336" s="17" t="n">
        <v>0.05</v>
      </c>
      <c r="G336" s="16" t="n">
        <v>1523.18</v>
      </c>
      <c r="I336" s="1" t="str">
        <f aca="false">INDEX(Products!$C$2:$C$51,MATCH(C336,Products!$A$2:$A$51,0))</f>
        <v>Beauty &amp; Personal Care</v>
      </c>
      <c r="J336" s="1" t="str">
        <f aca="false">INDEX(Orders!$E$2:$E$8001,MATCH(B336,Orders!$A$2:$A$8001,0))</f>
        <v>Delivered</v>
      </c>
      <c r="K336" s="1" t="str">
        <f aca="false">LEFT(INDEX(Orders!$C$2:$C$8001,MATCH(B336,Orders!$A$2:$A$8001,0)),7)</f>
        <v>2025-07</v>
      </c>
    </row>
    <row r="337" customFormat="false" ht="15" hidden="false" customHeight="true" outlineLevel="0" collapsed="false">
      <c r="A337" s="1" t="s">
        <v>10807</v>
      </c>
      <c r="B337" s="1" t="s">
        <v>2278</v>
      </c>
      <c r="C337" s="1" t="s">
        <v>2006</v>
      </c>
      <c r="D337" s="1" t="n">
        <v>1</v>
      </c>
      <c r="E337" s="16" t="n">
        <v>482.17</v>
      </c>
      <c r="F337" s="17" t="n">
        <v>0.1</v>
      </c>
      <c r="G337" s="16" t="n">
        <v>433.95</v>
      </c>
      <c r="I337" s="1" t="str">
        <f aca="false">INDEX(Products!$C$2:$C$51,MATCH(C337,Products!$A$2:$A$51,0))</f>
        <v>Books &amp; Stationery</v>
      </c>
      <c r="J337" s="1" t="str">
        <f aca="false">INDEX(Orders!$E$2:$E$8001,MATCH(B337,Orders!$A$2:$A$8001,0))</f>
        <v>Delivered</v>
      </c>
      <c r="K337" s="1" t="str">
        <f aca="false">LEFT(INDEX(Orders!$C$2:$C$8001,MATCH(B337,Orders!$A$2:$A$8001,0)),7)</f>
        <v>2024-08</v>
      </c>
    </row>
    <row r="338" customFormat="false" ht="15" hidden="false" customHeight="true" outlineLevel="0" collapsed="false">
      <c r="A338" s="1" t="s">
        <v>10808</v>
      </c>
      <c r="B338" s="1" t="s">
        <v>2279</v>
      </c>
      <c r="C338" s="1" t="s">
        <v>1930</v>
      </c>
      <c r="D338" s="1" t="n">
        <v>1</v>
      </c>
      <c r="E338" s="16" t="n">
        <v>2398.35</v>
      </c>
      <c r="F338" s="17" t="n">
        <v>0</v>
      </c>
      <c r="G338" s="16" t="n">
        <v>2398.35</v>
      </c>
      <c r="I338" s="1" t="str">
        <f aca="false">INDEX(Products!$C$2:$C$51,MATCH(C338,Products!$A$2:$A$51,0))</f>
        <v>Electronics</v>
      </c>
      <c r="J338" s="1" t="str">
        <f aca="false">INDEX(Orders!$E$2:$E$8001,MATCH(B338,Orders!$A$2:$A$8001,0))</f>
        <v>Delivered</v>
      </c>
      <c r="K338" s="1" t="str">
        <f aca="false">LEFT(INDEX(Orders!$C$2:$C$8001,MATCH(B338,Orders!$A$2:$A$8001,0)),7)</f>
        <v>2025-10</v>
      </c>
    </row>
    <row r="339" customFormat="false" ht="15" hidden="false" customHeight="true" outlineLevel="0" collapsed="false">
      <c r="A339" s="1" t="s">
        <v>10809</v>
      </c>
      <c r="B339" s="1" t="s">
        <v>2280</v>
      </c>
      <c r="C339" s="1" t="s">
        <v>2006</v>
      </c>
      <c r="D339" s="1" t="n">
        <v>2</v>
      </c>
      <c r="E339" s="16" t="n">
        <v>482.17</v>
      </c>
      <c r="F339" s="17" t="n">
        <v>0</v>
      </c>
      <c r="G339" s="16" t="n">
        <v>964.34</v>
      </c>
      <c r="I339" s="1" t="str">
        <f aca="false">INDEX(Products!$C$2:$C$51,MATCH(C339,Products!$A$2:$A$51,0))</f>
        <v>Books &amp; Stationery</v>
      </c>
      <c r="J339" s="1" t="str">
        <f aca="false">INDEX(Orders!$E$2:$E$8001,MATCH(B339,Orders!$A$2:$A$8001,0))</f>
        <v>Delivered</v>
      </c>
      <c r="K339" s="1" t="str">
        <f aca="false">LEFT(INDEX(Orders!$C$2:$C$8001,MATCH(B339,Orders!$A$2:$A$8001,0)),7)</f>
        <v>2025-03</v>
      </c>
    </row>
    <row r="340" customFormat="false" ht="15" hidden="false" customHeight="true" outlineLevel="0" collapsed="false">
      <c r="A340" s="1" t="s">
        <v>10810</v>
      </c>
      <c r="B340" s="1" t="s">
        <v>2281</v>
      </c>
      <c r="C340" s="1" t="s">
        <v>2007</v>
      </c>
      <c r="D340" s="1" t="n">
        <v>1</v>
      </c>
      <c r="E340" s="16" t="n">
        <v>750.27</v>
      </c>
      <c r="F340" s="17" t="n">
        <v>0</v>
      </c>
      <c r="G340" s="16" t="n">
        <v>750.27</v>
      </c>
      <c r="I340" s="1" t="str">
        <f aca="false">INDEX(Products!$C$2:$C$51,MATCH(C340,Products!$A$2:$A$51,0))</f>
        <v>Books &amp; Stationery</v>
      </c>
      <c r="J340" s="1" t="str">
        <f aca="false">INDEX(Orders!$E$2:$E$8001,MATCH(B340,Orders!$A$2:$A$8001,0))</f>
        <v>Delivered</v>
      </c>
      <c r="K340" s="1" t="str">
        <f aca="false">LEFT(INDEX(Orders!$C$2:$C$8001,MATCH(B340,Orders!$A$2:$A$8001,0)),7)</f>
        <v>2024-11</v>
      </c>
    </row>
    <row r="341" customFormat="false" ht="15" hidden="false" customHeight="true" outlineLevel="0" collapsed="false">
      <c r="A341" s="1" t="s">
        <v>10811</v>
      </c>
      <c r="B341" s="1" t="s">
        <v>2282</v>
      </c>
      <c r="C341" s="1" t="s">
        <v>1990</v>
      </c>
      <c r="D341" s="1" t="n">
        <v>2</v>
      </c>
      <c r="E341" s="16" t="n">
        <v>5311.32</v>
      </c>
      <c r="F341" s="17" t="n">
        <v>0</v>
      </c>
      <c r="G341" s="16" t="n">
        <v>10622.64</v>
      </c>
      <c r="I341" s="1" t="str">
        <f aca="false">INDEX(Products!$C$2:$C$51,MATCH(C341,Products!$A$2:$A$51,0))</f>
        <v>Sports &amp; Fitness</v>
      </c>
      <c r="J341" s="1" t="str">
        <f aca="false">INDEX(Orders!$E$2:$E$8001,MATCH(B341,Orders!$A$2:$A$8001,0))</f>
        <v>Delivered</v>
      </c>
      <c r="K341" s="1" t="str">
        <f aca="false">LEFT(INDEX(Orders!$C$2:$C$8001,MATCH(B341,Orders!$A$2:$A$8001,0)),7)</f>
        <v>2025-06</v>
      </c>
    </row>
    <row r="342" customFormat="false" ht="15" hidden="false" customHeight="true" outlineLevel="0" collapsed="false">
      <c r="A342" s="1" t="s">
        <v>10812</v>
      </c>
      <c r="B342" s="1" t="s">
        <v>2284</v>
      </c>
      <c r="C342" s="1" t="s">
        <v>1993</v>
      </c>
      <c r="D342" s="1" t="n">
        <v>3</v>
      </c>
      <c r="E342" s="16" t="n">
        <v>3177.33</v>
      </c>
      <c r="F342" s="17" t="n">
        <v>0</v>
      </c>
      <c r="G342" s="16" t="n">
        <v>9531.99</v>
      </c>
      <c r="I342" s="1" t="str">
        <f aca="false">INDEX(Products!$C$2:$C$51,MATCH(C342,Products!$A$2:$A$51,0))</f>
        <v>Sports &amp; Fitness</v>
      </c>
      <c r="J342" s="1" t="str">
        <f aca="false">INDEX(Orders!$E$2:$E$8001,MATCH(B342,Orders!$A$2:$A$8001,0))</f>
        <v>Delivered</v>
      </c>
      <c r="K342" s="1" t="str">
        <f aca="false">LEFT(INDEX(Orders!$C$2:$C$8001,MATCH(B342,Orders!$A$2:$A$8001,0)),7)</f>
        <v>2024-09</v>
      </c>
    </row>
    <row r="343" customFormat="false" ht="15" hidden="false" customHeight="true" outlineLevel="0" collapsed="false">
      <c r="A343" s="1" t="s">
        <v>10813</v>
      </c>
      <c r="B343" s="1" t="s">
        <v>2284</v>
      </c>
      <c r="C343" s="1" t="s">
        <v>2007</v>
      </c>
      <c r="D343" s="1" t="n">
        <v>2</v>
      </c>
      <c r="E343" s="16" t="n">
        <v>750.27</v>
      </c>
      <c r="F343" s="17" t="n">
        <v>0.05</v>
      </c>
      <c r="G343" s="16" t="n">
        <v>1425.51</v>
      </c>
      <c r="I343" s="1" t="str">
        <f aca="false">INDEX(Products!$C$2:$C$51,MATCH(C343,Products!$A$2:$A$51,0))</f>
        <v>Books &amp; Stationery</v>
      </c>
      <c r="J343" s="1" t="str">
        <f aca="false">INDEX(Orders!$E$2:$E$8001,MATCH(B343,Orders!$A$2:$A$8001,0))</f>
        <v>Delivered</v>
      </c>
      <c r="K343" s="1" t="str">
        <f aca="false">LEFT(INDEX(Orders!$C$2:$C$8001,MATCH(B343,Orders!$A$2:$A$8001,0)),7)</f>
        <v>2024-09</v>
      </c>
    </row>
    <row r="344" customFormat="false" ht="15" hidden="false" customHeight="true" outlineLevel="0" collapsed="false">
      <c r="A344" s="1" t="s">
        <v>10814</v>
      </c>
      <c r="B344" s="1" t="s">
        <v>2284</v>
      </c>
      <c r="C344" s="1" t="s">
        <v>2006</v>
      </c>
      <c r="D344" s="1" t="n">
        <v>1</v>
      </c>
      <c r="E344" s="16" t="n">
        <v>482.17</v>
      </c>
      <c r="F344" s="17" t="n">
        <v>0</v>
      </c>
      <c r="G344" s="16" t="n">
        <v>482.17</v>
      </c>
      <c r="I344" s="1" t="str">
        <f aca="false">INDEX(Products!$C$2:$C$51,MATCH(C344,Products!$A$2:$A$51,0))</f>
        <v>Books &amp; Stationery</v>
      </c>
      <c r="J344" s="1" t="str">
        <f aca="false">INDEX(Orders!$E$2:$E$8001,MATCH(B344,Orders!$A$2:$A$8001,0))</f>
        <v>Delivered</v>
      </c>
      <c r="K344" s="1" t="str">
        <f aca="false">LEFT(INDEX(Orders!$C$2:$C$8001,MATCH(B344,Orders!$A$2:$A$8001,0)),7)</f>
        <v>2024-09</v>
      </c>
    </row>
    <row r="345" customFormat="false" ht="15" hidden="false" customHeight="true" outlineLevel="0" collapsed="false">
      <c r="A345" s="1" t="s">
        <v>10815</v>
      </c>
      <c r="B345" s="1" t="s">
        <v>2285</v>
      </c>
      <c r="C345" s="1" t="s">
        <v>1928</v>
      </c>
      <c r="D345" s="1" t="n">
        <v>3</v>
      </c>
      <c r="E345" s="16" t="n">
        <v>657.82</v>
      </c>
      <c r="F345" s="17" t="n">
        <v>0</v>
      </c>
      <c r="G345" s="16" t="n">
        <v>1973.46</v>
      </c>
      <c r="I345" s="1" t="str">
        <f aca="false">INDEX(Products!$C$2:$C$51,MATCH(C345,Products!$A$2:$A$51,0))</f>
        <v>Electronics</v>
      </c>
      <c r="J345" s="1" t="str">
        <f aca="false">INDEX(Orders!$E$2:$E$8001,MATCH(B345,Orders!$A$2:$A$8001,0))</f>
        <v>Delivered</v>
      </c>
      <c r="K345" s="1" t="str">
        <f aca="false">LEFT(INDEX(Orders!$C$2:$C$8001,MATCH(B345,Orders!$A$2:$A$8001,0)),7)</f>
        <v>2024-04</v>
      </c>
    </row>
    <row r="346" customFormat="false" ht="15" hidden="false" customHeight="true" outlineLevel="0" collapsed="false">
      <c r="A346" s="1" t="s">
        <v>10816</v>
      </c>
      <c r="B346" s="1" t="s">
        <v>2285</v>
      </c>
      <c r="C346" s="1" t="s">
        <v>1953</v>
      </c>
      <c r="D346" s="1" t="n">
        <v>1</v>
      </c>
      <c r="E346" s="16" t="n">
        <v>4914.12</v>
      </c>
      <c r="F346" s="17" t="n">
        <v>0</v>
      </c>
      <c r="G346" s="16" t="n">
        <v>4914.12</v>
      </c>
      <c r="I346" s="1" t="str">
        <f aca="false">INDEX(Products!$C$2:$C$51,MATCH(C346,Products!$A$2:$A$51,0))</f>
        <v>Fashion</v>
      </c>
      <c r="J346" s="1" t="str">
        <f aca="false">INDEX(Orders!$E$2:$E$8001,MATCH(B346,Orders!$A$2:$A$8001,0))</f>
        <v>Delivered</v>
      </c>
      <c r="K346" s="1" t="str">
        <f aca="false">LEFT(INDEX(Orders!$C$2:$C$8001,MATCH(B346,Orders!$A$2:$A$8001,0)),7)</f>
        <v>2024-04</v>
      </c>
    </row>
    <row r="347" customFormat="false" ht="15" hidden="false" customHeight="true" outlineLevel="0" collapsed="false">
      <c r="A347" s="1" t="s">
        <v>10817</v>
      </c>
      <c r="B347" s="1" t="s">
        <v>2286</v>
      </c>
      <c r="C347" s="1" t="s">
        <v>1955</v>
      </c>
      <c r="D347" s="1" t="n">
        <v>1</v>
      </c>
      <c r="E347" s="16" t="n">
        <v>3340.76</v>
      </c>
      <c r="F347" s="17" t="n">
        <v>0.2</v>
      </c>
      <c r="G347" s="16" t="n">
        <v>2672.61</v>
      </c>
      <c r="I347" s="1" t="str">
        <f aca="false">INDEX(Products!$C$2:$C$51,MATCH(C347,Products!$A$2:$A$51,0))</f>
        <v>Home &amp; Kitchen</v>
      </c>
      <c r="J347" s="1" t="str">
        <f aca="false">INDEX(Orders!$E$2:$E$8001,MATCH(B347,Orders!$A$2:$A$8001,0))</f>
        <v>Delivered</v>
      </c>
      <c r="K347" s="1" t="str">
        <f aca="false">LEFT(INDEX(Orders!$C$2:$C$8001,MATCH(B347,Orders!$A$2:$A$8001,0)),7)</f>
        <v>2024-11</v>
      </c>
    </row>
    <row r="348" customFormat="false" ht="15" hidden="false" customHeight="true" outlineLevel="0" collapsed="false">
      <c r="A348" s="1" t="s">
        <v>10818</v>
      </c>
      <c r="B348" s="1" t="s">
        <v>2287</v>
      </c>
      <c r="C348" s="1" t="s">
        <v>2006</v>
      </c>
      <c r="D348" s="1" t="n">
        <v>2</v>
      </c>
      <c r="E348" s="16" t="n">
        <v>482.17</v>
      </c>
      <c r="F348" s="17" t="n">
        <v>0</v>
      </c>
      <c r="G348" s="16" t="n">
        <v>964.34</v>
      </c>
      <c r="I348" s="1" t="str">
        <f aca="false">INDEX(Products!$C$2:$C$51,MATCH(C348,Products!$A$2:$A$51,0))</f>
        <v>Books &amp; Stationery</v>
      </c>
      <c r="J348" s="1" t="str">
        <f aca="false">INDEX(Orders!$E$2:$E$8001,MATCH(B348,Orders!$A$2:$A$8001,0))</f>
        <v>Returned</v>
      </c>
      <c r="K348" s="1" t="str">
        <f aca="false">LEFT(INDEX(Orders!$C$2:$C$8001,MATCH(B348,Orders!$A$2:$A$8001,0)),7)</f>
        <v>2025-08</v>
      </c>
    </row>
    <row r="349" customFormat="false" ht="15" hidden="false" customHeight="true" outlineLevel="0" collapsed="false">
      <c r="A349" s="1" t="s">
        <v>10819</v>
      </c>
      <c r="B349" s="1" t="s">
        <v>2289</v>
      </c>
      <c r="C349" s="1" t="s">
        <v>2006</v>
      </c>
      <c r="D349" s="1" t="n">
        <v>1</v>
      </c>
      <c r="E349" s="16" t="n">
        <v>482.17</v>
      </c>
      <c r="F349" s="17" t="n">
        <v>0</v>
      </c>
      <c r="G349" s="16" t="n">
        <v>482.17</v>
      </c>
      <c r="I349" s="1" t="str">
        <f aca="false">INDEX(Products!$C$2:$C$51,MATCH(C349,Products!$A$2:$A$51,0))</f>
        <v>Books &amp; Stationery</v>
      </c>
      <c r="J349" s="1" t="str">
        <f aca="false">INDEX(Orders!$E$2:$E$8001,MATCH(B349,Orders!$A$2:$A$8001,0))</f>
        <v>Delivered</v>
      </c>
      <c r="K349" s="1" t="str">
        <f aca="false">LEFT(INDEX(Orders!$C$2:$C$8001,MATCH(B349,Orders!$A$2:$A$8001,0)),7)</f>
        <v>2024-07</v>
      </c>
    </row>
    <row r="350" customFormat="false" ht="15" hidden="false" customHeight="true" outlineLevel="0" collapsed="false">
      <c r="A350" s="1" t="s">
        <v>10820</v>
      </c>
      <c r="B350" s="1" t="s">
        <v>2289</v>
      </c>
      <c r="C350" s="1" t="s">
        <v>1940</v>
      </c>
      <c r="D350" s="1" t="n">
        <v>1</v>
      </c>
      <c r="E350" s="16" t="n">
        <v>2374.52</v>
      </c>
      <c r="F350" s="17" t="n">
        <v>0.05</v>
      </c>
      <c r="G350" s="16" t="n">
        <v>2255.79</v>
      </c>
      <c r="I350" s="1" t="str">
        <f aca="false">INDEX(Products!$C$2:$C$51,MATCH(C350,Products!$A$2:$A$51,0))</f>
        <v>Fashion</v>
      </c>
      <c r="J350" s="1" t="str">
        <f aca="false">INDEX(Orders!$E$2:$E$8001,MATCH(B350,Orders!$A$2:$A$8001,0))</f>
        <v>Delivered</v>
      </c>
      <c r="K350" s="1" t="str">
        <f aca="false">LEFT(INDEX(Orders!$C$2:$C$8001,MATCH(B350,Orders!$A$2:$A$8001,0)),7)</f>
        <v>2024-07</v>
      </c>
    </row>
    <row r="351" customFormat="false" ht="15" hidden="false" customHeight="true" outlineLevel="0" collapsed="false">
      <c r="A351" s="1" t="s">
        <v>10821</v>
      </c>
      <c r="B351" s="1" t="s">
        <v>2290</v>
      </c>
      <c r="C351" s="1" t="s">
        <v>1998</v>
      </c>
      <c r="D351" s="1" t="n">
        <v>1</v>
      </c>
      <c r="E351" s="16" t="n">
        <v>1335.85</v>
      </c>
      <c r="F351" s="17" t="n">
        <v>0.1</v>
      </c>
      <c r="G351" s="16" t="n">
        <v>1202.26</v>
      </c>
      <c r="I351" s="1" t="str">
        <f aca="false">INDEX(Products!$C$2:$C$51,MATCH(C351,Products!$A$2:$A$51,0))</f>
        <v>Sports &amp; Fitness</v>
      </c>
      <c r="J351" s="1" t="str">
        <f aca="false">INDEX(Orders!$E$2:$E$8001,MATCH(B351,Orders!$A$2:$A$8001,0))</f>
        <v>Delivered</v>
      </c>
      <c r="K351" s="1" t="str">
        <f aca="false">LEFT(INDEX(Orders!$C$2:$C$8001,MATCH(B351,Orders!$A$2:$A$8001,0)),7)</f>
        <v>2024-09</v>
      </c>
    </row>
    <row r="352" customFormat="false" ht="15" hidden="false" customHeight="true" outlineLevel="0" collapsed="false">
      <c r="A352" s="1" t="s">
        <v>10822</v>
      </c>
      <c r="B352" s="1" t="s">
        <v>2290</v>
      </c>
      <c r="C352" s="1" t="s">
        <v>1947</v>
      </c>
      <c r="D352" s="1" t="n">
        <v>1</v>
      </c>
      <c r="E352" s="16" t="n">
        <v>4778.51</v>
      </c>
      <c r="F352" s="17" t="n">
        <v>0</v>
      </c>
      <c r="G352" s="16" t="n">
        <v>4778.51</v>
      </c>
      <c r="I352" s="1" t="str">
        <f aca="false">INDEX(Products!$C$2:$C$51,MATCH(C352,Products!$A$2:$A$51,0))</f>
        <v>Fashion</v>
      </c>
      <c r="J352" s="1" t="str">
        <f aca="false">INDEX(Orders!$E$2:$E$8001,MATCH(B352,Orders!$A$2:$A$8001,0))</f>
        <v>Delivered</v>
      </c>
      <c r="K352" s="1" t="str">
        <f aca="false">LEFT(INDEX(Orders!$C$2:$C$8001,MATCH(B352,Orders!$A$2:$A$8001,0)),7)</f>
        <v>2024-09</v>
      </c>
    </row>
    <row r="353" customFormat="false" ht="15" hidden="false" customHeight="true" outlineLevel="0" collapsed="false">
      <c r="A353" s="1" t="s">
        <v>10823</v>
      </c>
      <c r="B353" s="1" t="s">
        <v>2291</v>
      </c>
      <c r="C353" s="1" t="s">
        <v>1940</v>
      </c>
      <c r="D353" s="1" t="n">
        <v>1</v>
      </c>
      <c r="E353" s="16" t="n">
        <v>2374.52</v>
      </c>
      <c r="F353" s="17" t="n">
        <v>0</v>
      </c>
      <c r="G353" s="16" t="n">
        <v>2374.52</v>
      </c>
      <c r="I353" s="1" t="str">
        <f aca="false">INDEX(Products!$C$2:$C$51,MATCH(C353,Products!$A$2:$A$51,0))</f>
        <v>Fashion</v>
      </c>
      <c r="J353" s="1" t="str">
        <f aca="false">INDEX(Orders!$E$2:$E$8001,MATCH(B353,Orders!$A$2:$A$8001,0))</f>
        <v>Delivered</v>
      </c>
      <c r="K353" s="1" t="str">
        <f aca="false">LEFT(INDEX(Orders!$C$2:$C$8001,MATCH(B353,Orders!$A$2:$A$8001,0)),7)</f>
        <v>2025-10</v>
      </c>
    </row>
    <row r="354" customFormat="false" ht="15" hidden="false" customHeight="true" outlineLevel="0" collapsed="false">
      <c r="A354" s="1" t="s">
        <v>10824</v>
      </c>
      <c r="B354" s="1" t="s">
        <v>2291</v>
      </c>
      <c r="C354" s="1" t="s">
        <v>1955</v>
      </c>
      <c r="D354" s="1" t="n">
        <v>2</v>
      </c>
      <c r="E354" s="16" t="n">
        <v>3340.76</v>
      </c>
      <c r="F354" s="17" t="n">
        <v>0.1</v>
      </c>
      <c r="G354" s="16" t="n">
        <v>6013.37</v>
      </c>
      <c r="I354" s="1" t="str">
        <f aca="false">INDEX(Products!$C$2:$C$51,MATCH(C354,Products!$A$2:$A$51,0))</f>
        <v>Home &amp; Kitchen</v>
      </c>
      <c r="J354" s="1" t="str">
        <f aca="false">INDEX(Orders!$E$2:$E$8001,MATCH(B354,Orders!$A$2:$A$8001,0))</f>
        <v>Delivered</v>
      </c>
      <c r="K354" s="1" t="str">
        <f aca="false">LEFT(INDEX(Orders!$C$2:$C$8001,MATCH(B354,Orders!$A$2:$A$8001,0)),7)</f>
        <v>2025-10</v>
      </c>
    </row>
    <row r="355" customFormat="false" ht="15" hidden="false" customHeight="true" outlineLevel="0" collapsed="false">
      <c r="A355" s="1" t="s">
        <v>10825</v>
      </c>
      <c r="B355" s="1" t="s">
        <v>2291</v>
      </c>
      <c r="C355" s="1" t="s">
        <v>1930</v>
      </c>
      <c r="D355" s="1" t="n">
        <v>1</v>
      </c>
      <c r="E355" s="16" t="n">
        <v>2398.35</v>
      </c>
      <c r="F355" s="17" t="n">
        <v>0</v>
      </c>
      <c r="G355" s="16" t="n">
        <v>2398.35</v>
      </c>
      <c r="I355" s="1" t="str">
        <f aca="false">INDEX(Products!$C$2:$C$51,MATCH(C355,Products!$A$2:$A$51,0))</f>
        <v>Electronics</v>
      </c>
      <c r="J355" s="1" t="str">
        <f aca="false">INDEX(Orders!$E$2:$E$8001,MATCH(B355,Orders!$A$2:$A$8001,0))</f>
        <v>Delivered</v>
      </c>
      <c r="K355" s="1" t="str">
        <f aca="false">LEFT(INDEX(Orders!$C$2:$C$8001,MATCH(B355,Orders!$A$2:$A$8001,0)),7)</f>
        <v>2025-10</v>
      </c>
    </row>
    <row r="356" customFormat="false" ht="15" hidden="false" customHeight="true" outlineLevel="0" collapsed="false">
      <c r="A356" s="1" t="s">
        <v>10826</v>
      </c>
      <c r="B356" s="1" t="s">
        <v>2291</v>
      </c>
      <c r="C356" s="1" t="s">
        <v>1990</v>
      </c>
      <c r="D356" s="1" t="n">
        <v>1</v>
      </c>
      <c r="E356" s="16" t="n">
        <v>5311.32</v>
      </c>
      <c r="F356" s="17" t="n">
        <v>0</v>
      </c>
      <c r="G356" s="16" t="n">
        <v>5311.32</v>
      </c>
      <c r="I356" s="1" t="str">
        <f aca="false">INDEX(Products!$C$2:$C$51,MATCH(C356,Products!$A$2:$A$51,0))</f>
        <v>Sports &amp; Fitness</v>
      </c>
      <c r="J356" s="1" t="str">
        <f aca="false">INDEX(Orders!$E$2:$E$8001,MATCH(B356,Orders!$A$2:$A$8001,0))</f>
        <v>Delivered</v>
      </c>
      <c r="K356" s="1" t="str">
        <f aca="false">LEFT(INDEX(Orders!$C$2:$C$8001,MATCH(B356,Orders!$A$2:$A$8001,0)),7)</f>
        <v>2025-10</v>
      </c>
    </row>
    <row r="357" customFormat="false" ht="15" hidden="false" customHeight="true" outlineLevel="0" collapsed="false">
      <c r="A357" s="1" t="s">
        <v>10827</v>
      </c>
      <c r="B357" s="1" t="s">
        <v>2293</v>
      </c>
      <c r="C357" s="1" t="s">
        <v>1963</v>
      </c>
      <c r="D357" s="1" t="n">
        <v>1</v>
      </c>
      <c r="E357" s="16" t="n">
        <v>1494.98</v>
      </c>
      <c r="F357" s="17" t="n">
        <v>0</v>
      </c>
      <c r="G357" s="16" t="n">
        <v>1494.98</v>
      </c>
      <c r="I357" s="1" t="str">
        <f aca="false">INDEX(Products!$C$2:$C$51,MATCH(C357,Products!$A$2:$A$51,0))</f>
        <v>Home &amp; Kitchen</v>
      </c>
      <c r="J357" s="1" t="str">
        <f aca="false">INDEX(Orders!$E$2:$E$8001,MATCH(B357,Orders!$A$2:$A$8001,0))</f>
        <v>Returned</v>
      </c>
      <c r="K357" s="1" t="str">
        <f aca="false">LEFT(INDEX(Orders!$C$2:$C$8001,MATCH(B357,Orders!$A$2:$A$8001,0)),7)</f>
        <v>2025-10</v>
      </c>
    </row>
    <row r="358" customFormat="false" ht="15" hidden="false" customHeight="true" outlineLevel="0" collapsed="false">
      <c r="A358" s="1" t="s">
        <v>10828</v>
      </c>
      <c r="B358" s="1" t="s">
        <v>2295</v>
      </c>
      <c r="C358" s="1" t="s">
        <v>1920</v>
      </c>
      <c r="D358" s="1" t="n">
        <v>3</v>
      </c>
      <c r="E358" s="16" t="n">
        <v>4273.58</v>
      </c>
      <c r="F358" s="17" t="n">
        <v>0.05</v>
      </c>
      <c r="G358" s="16" t="n">
        <v>12179.7</v>
      </c>
      <c r="I358" s="1" t="str">
        <f aca="false">INDEX(Products!$C$2:$C$51,MATCH(C358,Products!$A$2:$A$51,0))</f>
        <v>Electronics</v>
      </c>
      <c r="J358" s="1" t="str">
        <f aca="false">INDEX(Orders!$E$2:$E$8001,MATCH(B358,Orders!$A$2:$A$8001,0))</f>
        <v>Delivered</v>
      </c>
      <c r="K358" s="1" t="str">
        <f aca="false">LEFT(INDEX(Orders!$C$2:$C$8001,MATCH(B358,Orders!$A$2:$A$8001,0)),7)</f>
        <v>2024-11</v>
      </c>
    </row>
    <row r="359" customFormat="false" ht="15" hidden="false" customHeight="true" outlineLevel="0" collapsed="false">
      <c r="A359" s="1" t="s">
        <v>10829</v>
      </c>
      <c r="B359" s="1" t="s">
        <v>2295</v>
      </c>
      <c r="C359" s="1" t="s">
        <v>1973</v>
      </c>
      <c r="D359" s="1" t="n">
        <v>1</v>
      </c>
      <c r="E359" s="16" t="n">
        <v>1158.24</v>
      </c>
      <c r="F359" s="17" t="n">
        <v>0.05</v>
      </c>
      <c r="G359" s="16" t="n">
        <v>1100.33</v>
      </c>
      <c r="I359" s="1" t="str">
        <f aca="false">INDEX(Products!$C$2:$C$51,MATCH(C359,Products!$A$2:$A$51,0))</f>
        <v>Home &amp; Kitchen</v>
      </c>
      <c r="J359" s="1" t="str">
        <f aca="false">INDEX(Orders!$E$2:$E$8001,MATCH(B359,Orders!$A$2:$A$8001,0))</f>
        <v>Delivered</v>
      </c>
      <c r="K359" s="1" t="str">
        <f aca="false">LEFT(INDEX(Orders!$C$2:$C$8001,MATCH(B359,Orders!$A$2:$A$8001,0)),7)</f>
        <v>2024-11</v>
      </c>
    </row>
    <row r="360" customFormat="false" ht="15" hidden="false" customHeight="true" outlineLevel="0" collapsed="false">
      <c r="A360" s="1" t="s">
        <v>10830</v>
      </c>
      <c r="B360" s="1" t="s">
        <v>2297</v>
      </c>
      <c r="C360" s="1" t="s">
        <v>2006</v>
      </c>
      <c r="D360" s="1" t="n">
        <v>1</v>
      </c>
      <c r="E360" s="16" t="n">
        <v>482.17</v>
      </c>
      <c r="F360" s="17" t="n">
        <v>0</v>
      </c>
      <c r="G360" s="16" t="n">
        <v>482.17</v>
      </c>
      <c r="I360" s="1" t="str">
        <f aca="false">INDEX(Products!$C$2:$C$51,MATCH(C360,Products!$A$2:$A$51,0))</f>
        <v>Books &amp; Stationery</v>
      </c>
      <c r="J360" s="1" t="str">
        <f aca="false">INDEX(Orders!$E$2:$E$8001,MATCH(B360,Orders!$A$2:$A$8001,0))</f>
        <v>Delivered</v>
      </c>
      <c r="K360" s="1" t="str">
        <f aca="false">LEFT(INDEX(Orders!$C$2:$C$8001,MATCH(B360,Orders!$A$2:$A$8001,0)),7)</f>
        <v>2025-06</v>
      </c>
    </row>
    <row r="361" customFormat="false" ht="15" hidden="false" customHeight="true" outlineLevel="0" collapsed="false">
      <c r="A361" s="1" t="s">
        <v>10831</v>
      </c>
      <c r="B361" s="1" t="s">
        <v>2297</v>
      </c>
      <c r="C361" s="1" t="s">
        <v>1976</v>
      </c>
      <c r="D361" s="1" t="n">
        <v>1</v>
      </c>
      <c r="E361" s="16" t="n">
        <v>1603.35</v>
      </c>
      <c r="F361" s="17" t="n">
        <v>0.05</v>
      </c>
      <c r="G361" s="16" t="n">
        <v>1523.18</v>
      </c>
      <c r="I361" s="1" t="str">
        <f aca="false">INDEX(Products!$C$2:$C$51,MATCH(C361,Products!$A$2:$A$51,0))</f>
        <v>Beauty &amp; Personal Care</v>
      </c>
      <c r="J361" s="1" t="str">
        <f aca="false">INDEX(Orders!$E$2:$E$8001,MATCH(B361,Orders!$A$2:$A$8001,0))</f>
        <v>Delivered</v>
      </c>
      <c r="K361" s="1" t="str">
        <f aca="false">LEFT(INDEX(Orders!$C$2:$C$8001,MATCH(B361,Orders!$A$2:$A$8001,0)),7)</f>
        <v>2025-06</v>
      </c>
    </row>
    <row r="362" customFormat="false" ht="15" hidden="false" customHeight="true" outlineLevel="0" collapsed="false">
      <c r="A362" s="1" t="s">
        <v>10832</v>
      </c>
      <c r="B362" s="1" t="s">
        <v>2297</v>
      </c>
      <c r="C362" s="1" t="s">
        <v>2007</v>
      </c>
      <c r="D362" s="1" t="n">
        <v>2</v>
      </c>
      <c r="E362" s="16" t="n">
        <v>750.27</v>
      </c>
      <c r="F362" s="17" t="n">
        <v>0.1</v>
      </c>
      <c r="G362" s="16" t="n">
        <v>1350.49</v>
      </c>
      <c r="I362" s="1" t="str">
        <f aca="false">INDEX(Products!$C$2:$C$51,MATCH(C362,Products!$A$2:$A$51,0))</f>
        <v>Books &amp; Stationery</v>
      </c>
      <c r="J362" s="1" t="str">
        <f aca="false">INDEX(Orders!$E$2:$E$8001,MATCH(B362,Orders!$A$2:$A$8001,0))</f>
        <v>Delivered</v>
      </c>
      <c r="K362" s="1" t="str">
        <f aca="false">LEFT(INDEX(Orders!$C$2:$C$8001,MATCH(B362,Orders!$A$2:$A$8001,0)),7)</f>
        <v>2025-06</v>
      </c>
    </row>
    <row r="363" customFormat="false" ht="15" hidden="false" customHeight="true" outlineLevel="0" collapsed="false">
      <c r="A363" s="1" t="s">
        <v>10833</v>
      </c>
      <c r="B363" s="1" t="s">
        <v>2299</v>
      </c>
      <c r="C363" s="1" t="s">
        <v>1920</v>
      </c>
      <c r="D363" s="1" t="n">
        <v>1</v>
      </c>
      <c r="E363" s="16" t="n">
        <v>4273.58</v>
      </c>
      <c r="F363" s="17" t="n">
        <v>0.05</v>
      </c>
      <c r="G363" s="16" t="n">
        <v>4059.9</v>
      </c>
      <c r="I363" s="1" t="str">
        <f aca="false">INDEX(Products!$C$2:$C$51,MATCH(C363,Products!$A$2:$A$51,0))</f>
        <v>Electronics</v>
      </c>
      <c r="J363" s="1" t="str">
        <f aca="false">INDEX(Orders!$E$2:$E$8001,MATCH(B363,Orders!$A$2:$A$8001,0))</f>
        <v>Cancelled</v>
      </c>
      <c r="K363" s="1" t="str">
        <f aca="false">LEFT(INDEX(Orders!$C$2:$C$8001,MATCH(B363,Orders!$A$2:$A$8001,0)),7)</f>
        <v>2025-09</v>
      </c>
    </row>
    <row r="364" customFormat="false" ht="15" hidden="false" customHeight="true" outlineLevel="0" collapsed="false">
      <c r="A364" s="1" t="s">
        <v>10834</v>
      </c>
      <c r="B364" s="1" t="s">
        <v>2301</v>
      </c>
      <c r="C364" s="1" t="s">
        <v>1955</v>
      </c>
      <c r="D364" s="1" t="n">
        <v>1</v>
      </c>
      <c r="E364" s="16" t="n">
        <v>3340.76</v>
      </c>
      <c r="F364" s="17" t="n">
        <v>0</v>
      </c>
      <c r="G364" s="16" t="n">
        <v>3340.76</v>
      </c>
      <c r="I364" s="1" t="str">
        <f aca="false">INDEX(Products!$C$2:$C$51,MATCH(C364,Products!$A$2:$A$51,0))</f>
        <v>Home &amp; Kitchen</v>
      </c>
      <c r="J364" s="1" t="str">
        <f aca="false">INDEX(Orders!$E$2:$E$8001,MATCH(B364,Orders!$A$2:$A$8001,0))</f>
        <v>Delivered</v>
      </c>
      <c r="K364" s="1" t="str">
        <f aca="false">LEFT(INDEX(Orders!$C$2:$C$8001,MATCH(B364,Orders!$A$2:$A$8001,0)),7)</f>
        <v>2025-11</v>
      </c>
    </row>
    <row r="365" customFormat="false" ht="15" hidden="false" customHeight="true" outlineLevel="0" collapsed="false">
      <c r="A365" s="1" t="s">
        <v>10835</v>
      </c>
      <c r="B365" s="1" t="s">
        <v>2303</v>
      </c>
      <c r="C365" s="1" t="s">
        <v>2006</v>
      </c>
      <c r="D365" s="1" t="n">
        <v>1</v>
      </c>
      <c r="E365" s="16" t="n">
        <v>482.17</v>
      </c>
      <c r="F365" s="17" t="n">
        <v>0.05</v>
      </c>
      <c r="G365" s="16" t="n">
        <v>458.06</v>
      </c>
      <c r="I365" s="1" t="str">
        <f aca="false">INDEX(Products!$C$2:$C$51,MATCH(C365,Products!$A$2:$A$51,0))</f>
        <v>Books &amp; Stationery</v>
      </c>
      <c r="J365" s="1" t="str">
        <f aca="false">INDEX(Orders!$E$2:$E$8001,MATCH(B365,Orders!$A$2:$A$8001,0))</f>
        <v>Delivered</v>
      </c>
      <c r="K365" s="1" t="str">
        <f aca="false">LEFT(INDEX(Orders!$C$2:$C$8001,MATCH(B365,Orders!$A$2:$A$8001,0)),7)</f>
        <v>2024-11</v>
      </c>
    </row>
    <row r="366" customFormat="false" ht="15" hidden="false" customHeight="true" outlineLevel="0" collapsed="false">
      <c r="A366" s="1" t="s">
        <v>10836</v>
      </c>
      <c r="B366" s="1" t="s">
        <v>2303</v>
      </c>
      <c r="C366" s="1" t="s">
        <v>1922</v>
      </c>
      <c r="D366" s="1" t="n">
        <v>1</v>
      </c>
      <c r="E366" s="16" t="n">
        <v>3142.61</v>
      </c>
      <c r="F366" s="17" t="n">
        <v>0</v>
      </c>
      <c r="G366" s="16" t="n">
        <v>3142.61</v>
      </c>
      <c r="I366" s="1" t="str">
        <f aca="false">INDEX(Products!$C$2:$C$51,MATCH(C366,Products!$A$2:$A$51,0))</f>
        <v>Electronics</v>
      </c>
      <c r="J366" s="1" t="str">
        <f aca="false">INDEX(Orders!$E$2:$E$8001,MATCH(B366,Orders!$A$2:$A$8001,0))</f>
        <v>Delivered</v>
      </c>
      <c r="K366" s="1" t="str">
        <f aca="false">LEFT(INDEX(Orders!$C$2:$C$8001,MATCH(B366,Orders!$A$2:$A$8001,0)),7)</f>
        <v>2024-11</v>
      </c>
    </row>
    <row r="367" customFormat="false" ht="15" hidden="false" customHeight="true" outlineLevel="0" collapsed="false">
      <c r="A367" s="1" t="s">
        <v>10837</v>
      </c>
      <c r="B367" s="1" t="s">
        <v>2303</v>
      </c>
      <c r="C367" s="1" t="s">
        <v>1961</v>
      </c>
      <c r="D367" s="1" t="n">
        <v>1</v>
      </c>
      <c r="E367" s="16" t="n">
        <v>3493.68</v>
      </c>
      <c r="F367" s="17" t="n">
        <v>0.15</v>
      </c>
      <c r="G367" s="16" t="n">
        <v>2969.63</v>
      </c>
      <c r="I367" s="1" t="str">
        <f aca="false">INDEX(Products!$C$2:$C$51,MATCH(C367,Products!$A$2:$A$51,0))</f>
        <v>Home &amp; Kitchen</v>
      </c>
      <c r="J367" s="1" t="str">
        <f aca="false">INDEX(Orders!$E$2:$E$8001,MATCH(B367,Orders!$A$2:$A$8001,0))</f>
        <v>Delivered</v>
      </c>
      <c r="K367" s="1" t="str">
        <f aca="false">LEFT(INDEX(Orders!$C$2:$C$8001,MATCH(B367,Orders!$A$2:$A$8001,0)),7)</f>
        <v>2024-11</v>
      </c>
    </row>
    <row r="368" customFormat="false" ht="15" hidden="false" customHeight="true" outlineLevel="0" collapsed="false">
      <c r="A368" s="1" t="s">
        <v>10838</v>
      </c>
      <c r="B368" s="1" t="s">
        <v>2303</v>
      </c>
      <c r="C368" s="1" t="s">
        <v>1953</v>
      </c>
      <c r="D368" s="1" t="n">
        <v>1</v>
      </c>
      <c r="E368" s="16" t="n">
        <v>4914.12</v>
      </c>
      <c r="F368" s="17" t="n">
        <v>0</v>
      </c>
      <c r="G368" s="16" t="n">
        <v>4914.12</v>
      </c>
      <c r="I368" s="1" t="str">
        <f aca="false">INDEX(Products!$C$2:$C$51,MATCH(C368,Products!$A$2:$A$51,0))</f>
        <v>Fashion</v>
      </c>
      <c r="J368" s="1" t="str">
        <f aca="false">INDEX(Orders!$E$2:$E$8001,MATCH(B368,Orders!$A$2:$A$8001,0))</f>
        <v>Delivered</v>
      </c>
      <c r="K368" s="1" t="str">
        <f aca="false">LEFT(INDEX(Orders!$C$2:$C$8001,MATCH(B368,Orders!$A$2:$A$8001,0)),7)</f>
        <v>2024-11</v>
      </c>
    </row>
    <row r="369" customFormat="false" ht="15" hidden="false" customHeight="true" outlineLevel="0" collapsed="false">
      <c r="A369" s="1" t="s">
        <v>10839</v>
      </c>
      <c r="B369" s="1" t="s">
        <v>2303</v>
      </c>
      <c r="C369" s="1" t="s">
        <v>1940</v>
      </c>
      <c r="D369" s="1" t="n">
        <v>2</v>
      </c>
      <c r="E369" s="16" t="n">
        <v>2374.52</v>
      </c>
      <c r="F369" s="17" t="n">
        <v>0</v>
      </c>
      <c r="G369" s="16" t="n">
        <v>4749.04</v>
      </c>
      <c r="I369" s="1" t="str">
        <f aca="false">INDEX(Products!$C$2:$C$51,MATCH(C369,Products!$A$2:$A$51,0))</f>
        <v>Fashion</v>
      </c>
      <c r="J369" s="1" t="str">
        <f aca="false">INDEX(Orders!$E$2:$E$8001,MATCH(B369,Orders!$A$2:$A$8001,0))</f>
        <v>Delivered</v>
      </c>
      <c r="K369" s="1" t="str">
        <f aca="false">LEFT(INDEX(Orders!$C$2:$C$8001,MATCH(B369,Orders!$A$2:$A$8001,0)),7)</f>
        <v>2024-11</v>
      </c>
    </row>
    <row r="370" customFormat="false" ht="15" hidden="false" customHeight="true" outlineLevel="0" collapsed="false">
      <c r="A370" s="1" t="s">
        <v>10840</v>
      </c>
      <c r="B370" s="1" t="s">
        <v>2304</v>
      </c>
      <c r="C370" s="1" t="s">
        <v>2007</v>
      </c>
      <c r="D370" s="1" t="n">
        <v>1</v>
      </c>
      <c r="E370" s="16" t="n">
        <v>750.27</v>
      </c>
      <c r="F370" s="17" t="n">
        <v>0</v>
      </c>
      <c r="G370" s="16" t="n">
        <v>750.27</v>
      </c>
      <c r="I370" s="1" t="str">
        <f aca="false">INDEX(Products!$C$2:$C$51,MATCH(C370,Products!$A$2:$A$51,0))</f>
        <v>Books &amp; Stationery</v>
      </c>
      <c r="J370" s="1" t="str">
        <f aca="false">INDEX(Orders!$E$2:$E$8001,MATCH(B370,Orders!$A$2:$A$8001,0))</f>
        <v>Delivered</v>
      </c>
      <c r="K370" s="1" t="str">
        <f aca="false">LEFT(INDEX(Orders!$C$2:$C$8001,MATCH(B370,Orders!$A$2:$A$8001,0)),7)</f>
        <v>2025-08</v>
      </c>
    </row>
    <row r="371" customFormat="false" ht="15" hidden="false" customHeight="true" outlineLevel="0" collapsed="false">
      <c r="A371" s="1" t="s">
        <v>10841</v>
      </c>
      <c r="B371" s="1" t="s">
        <v>2304</v>
      </c>
      <c r="C371" s="1" t="s">
        <v>2006</v>
      </c>
      <c r="D371" s="1" t="n">
        <v>1</v>
      </c>
      <c r="E371" s="16" t="n">
        <v>482.17</v>
      </c>
      <c r="F371" s="17" t="n">
        <v>0.05</v>
      </c>
      <c r="G371" s="16" t="n">
        <v>458.06</v>
      </c>
      <c r="I371" s="1" t="str">
        <f aca="false">INDEX(Products!$C$2:$C$51,MATCH(C371,Products!$A$2:$A$51,0))</f>
        <v>Books &amp; Stationery</v>
      </c>
      <c r="J371" s="1" t="str">
        <f aca="false">INDEX(Orders!$E$2:$E$8001,MATCH(B371,Orders!$A$2:$A$8001,0))</f>
        <v>Delivered</v>
      </c>
      <c r="K371" s="1" t="str">
        <f aca="false">LEFT(INDEX(Orders!$C$2:$C$8001,MATCH(B371,Orders!$A$2:$A$8001,0)),7)</f>
        <v>2025-08</v>
      </c>
    </row>
    <row r="372" customFormat="false" ht="15" hidden="false" customHeight="true" outlineLevel="0" collapsed="false">
      <c r="A372" s="1" t="s">
        <v>10842</v>
      </c>
      <c r="B372" s="1" t="s">
        <v>2304</v>
      </c>
      <c r="C372" s="1" t="s">
        <v>1979</v>
      </c>
      <c r="D372" s="1" t="n">
        <v>1</v>
      </c>
      <c r="E372" s="16" t="n">
        <v>623</v>
      </c>
      <c r="F372" s="17" t="n">
        <v>0</v>
      </c>
      <c r="G372" s="16" t="n">
        <v>623</v>
      </c>
      <c r="I372" s="1" t="str">
        <f aca="false">INDEX(Products!$C$2:$C$51,MATCH(C372,Products!$A$2:$A$51,0))</f>
        <v>Beauty &amp; Personal Care</v>
      </c>
      <c r="J372" s="1" t="str">
        <f aca="false">INDEX(Orders!$E$2:$E$8001,MATCH(B372,Orders!$A$2:$A$8001,0))</f>
        <v>Delivered</v>
      </c>
      <c r="K372" s="1" t="str">
        <f aca="false">LEFT(INDEX(Orders!$C$2:$C$8001,MATCH(B372,Orders!$A$2:$A$8001,0)),7)</f>
        <v>2025-08</v>
      </c>
    </row>
    <row r="373" customFormat="false" ht="15" hidden="false" customHeight="true" outlineLevel="0" collapsed="false">
      <c r="A373" s="1" t="s">
        <v>10843</v>
      </c>
      <c r="B373" s="1" t="s">
        <v>2304</v>
      </c>
      <c r="C373" s="1" t="s">
        <v>1930</v>
      </c>
      <c r="D373" s="1" t="n">
        <v>1</v>
      </c>
      <c r="E373" s="16" t="n">
        <v>2398.35</v>
      </c>
      <c r="F373" s="17" t="n">
        <v>0</v>
      </c>
      <c r="G373" s="16" t="n">
        <v>2398.35</v>
      </c>
      <c r="I373" s="1" t="str">
        <f aca="false">INDEX(Products!$C$2:$C$51,MATCH(C373,Products!$A$2:$A$51,0))</f>
        <v>Electronics</v>
      </c>
      <c r="J373" s="1" t="str">
        <f aca="false">INDEX(Orders!$E$2:$E$8001,MATCH(B373,Orders!$A$2:$A$8001,0))</f>
        <v>Delivered</v>
      </c>
      <c r="K373" s="1" t="str">
        <f aca="false">LEFT(INDEX(Orders!$C$2:$C$8001,MATCH(B373,Orders!$A$2:$A$8001,0)),7)</f>
        <v>2025-08</v>
      </c>
    </row>
    <row r="374" customFormat="false" ht="15" hidden="false" customHeight="true" outlineLevel="0" collapsed="false">
      <c r="A374" s="1" t="s">
        <v>10844</v>
      </c>
      <c r="B374" s="1" t="s">
        <v>2304</v>
      </c>
      <c r="C374" s="1" t="s">
        <v>1940</v>
      </c>
      <c r="D374" s="1" t="n">
        <v>2</v>
      </c>
      <c r="E374" s="16" t="n">
        <v>2374.52</v>
      </c>
      <c r="F374" s="17" t="n">
        <v>0.15</v>
      </c>
      <c r="G374" s="16" t="n">
        <v>4036.68</v>
      </c>
      <c r="I374" s="1" t="str">
        <f aca="false">INDEX(Products!$C$2:$C$51,MATCH(C374,Products!$A$2:$A$51,0))</f>
        <v>Fashion</v>
      </c>
      <c r="J374" s="1" t="str">
        <f aca="false">INDEX(Orders!$E$2:$E$8001,MATCH(B374,Orders!$A$2:$A$8001,0))</f>
        <v>Delivered</v>
      </c>
      <c r="K374" s="1" t="str">
        <f aca="false">LEFT(INDEX(Orders!$C$2:$C$8001,MATCH(B374,Orders!$A$2:$A$8001,0)),7)</f>
        <v>2025-08</v>
      </c>
    </row>
    <row r="375" customFormat="false" ht="15" hidden="false" customHeight="true" outlineLevel="0" collapsed="false">
      <c r="A375" s="1" t="s">
        <v>10845</v>
      </c>
      <c r="B375" s="1" t="s">
        <v>2305</v>
      </c>
      <c r="C375" s="1" t="s">
        <v>1990</v>
      </c>
      <c r="D375" s="1" t="n">
        <v>1</v>
      </c>
      <c r="E375" s="16" t="n">
        <v>5311.32</v>
      </c>
      <c r="F375" s="17" t="n">
        <v>0.05</v>
      </c>
      <c r="G375" s="16" t="n">
        <v>5045.75</v>
      </c>
      <c r="I375" s="1" t="str">
        <f aca="false">INDEX(Products!$C$2:$C$51,MATCH(C375,Products!$A$2:$A$51,0))</f>
        <v>Sports &amp; Fitness</v>
      </c>
      <c r="J375" s="1" t="str">
        <f aca="false">INDEX(Orders!$E$2:$E$8001,MATCH(B375,Orders!$A$2:$A$8001,0))</f>
        <v>Delivered</v>
      </c>
      <c r="K375" s="1" t="str">
        <f aca="false">LEFT(INDEX(Orders!$C$2:$C$8001,MATCH(B375,Orders!$A$2:$A$8001,0)),7)</f>
        <v>2025-09</v>
      </c>
    </row>
    <row r="376" customFormat="false" ht="15" hidden="false" customHeight="true" outlineLevel="0" collapsed="false">
      <c r="A376" s="1" t="s">
        <v>10846</v>
      </c>
      <c r="B376" s="1" t="s">
        <v>2305</v>
      </c>
      <c r="C376" s="1" t="s">
        <v>1959</v>
      </c>
      <c r="D376" s="1" t="n">
        <v>1</v>
      </c>
      <c r="E376" s="16" t="n">
        <v>2142.79</v>
      </c>
      <c r="F376" s="17" t="n">
        <v>0</v>
      </c>
      <c r="G376" s="16" t="n">
        <v>2142.79</v>
      </c>
      <c r="I376" s="1" t="str">
        <f aca="false">INDEX(Products!$C$2:$C$51,MATCH(C376,Products!$A$2:$A$51,0))</f>
        <v>Home &amp; Kitchen</v>
      </c>
      <c r="J376" s="1" t="str">
        <f aca="false">INDEX(Orders!$E$2:$E$8001,MATCH(B376,Orders!$A$2:$A$8001,0))</f>
        <v>Delivered</v>
      </c>
      <c r="K376" s="1" t="str">
        <f aca="false">LEFT(INDEX(Orders!$C$2:$C$8001,MATCH(B376,Orders!$A$2:$A$8001,0)),7)</f>
        <v>2025-09</v>
      </c>
    </row>
    <row r="377" customFormat="false" ht="15" hidden="false" customHeight="true" outlineLevel="0" collapsed="false">
      <c r="A377" s="1" t="s">
        <v>10847</v>
      </c>
      <c r="B377" s="1" t="s">
        <v>2305</v>
      </c>
      <c r="C377" s="1" t="s">
        <v>1995</v>
      </c>
      <c r="D377" s="1" t="n">
        <v>2</v>
      </c>
      <c r="E377" s="16" t="n">
        <v>2914.27</v>
      </c>
      <c r="F377" s="17" t="n">
        <v>0.15</v>
      </c>
      <c r="G377" s="16" t="n">
        <v>4954.26</v>
      </c>
      <c r="I377" s="1" t="str">
        <f aca="false">INDEX(Products!$C$2:$C$51,MATCH(C377,Products!$A$2:$A$51,0))</f>
        <v>Sports &amp; Fitness</v>
      </c>
      <c r="J377" s="1" t="str">
        <f aca="false">INDEX(Orders!$E$2:$E$8001,MATCH(B377,Orders!$A$2:$A$8001,0))</f>
        <v>Delivered</v>
      </c>
      <c r="K377" s="1" t="str">
        <f aca="false">LEFT(INDEX(Orders!$C$2:$C$8001,MATCH(B377,Orders!$A$2:$A$8001,0)),7)</f>
        <v>2025-09</v>
      </c>
    </row>
    <row r="378" customFormat="false" ht="15" hidden="false" customHeight="true" outlineLevel="0" collapsed="false">
      <c r="A378" s="1" t="s">
        <v>10848</v>
      </c>
      <c r="B378" s="1" t="s">
        <v>2306</v>
      </c>
      <c r="C378" s="1" t="s">
        <v>1997</v>
      </c>
      <c r="D378" s="1" t="n">
        <v>1</v>
      </c>
      <c r="E378" s="16" t="n">
        <v>311.15</v>
      </c>
      <c r="F378" s="17" t="n">
        <v>0</v>
      </c>
      <c r="G378" s="16" t="n">
        <v>311.15</v>
      </c>
      <c r="I378" s="1" t="str">
        <f aca="false">INDEX(Products!$C$2:$C$51,MATCH(C378,Products!$A$2:$A$51,0))</f>
        <v>Sports &amp; Fitness</v>
      </c>
      <c r="J378" s="1" t="str">
        <f aca="false">INDEX(Orders!$E$2:$E$8001,MATCH(B378,Orders!$A$2:$A$8001,0))</f>
        <v>Delivered</v>
      </c>
      <c r="K378" s="1" t="str">
        <f aca="false">LEFT(INDEX(Orders!$C$2:$C$8001,MATCH(B378,Orders!$A$2:$A$8001,0)),7)</f>
        <v>2024-09</v>
      </c>
    </row>
    <row r="379" customFormat="false" ht="15" hidden="false" customHeight="true" outlineLevel="0" collapsed="false">
      <c r="A379" s="1" t="s">
        <v>10849</v>
      </c>
      <c r="B379" s="1" t="s">
        <v>2306</v>
      </c>
      <c r="C379" s="1" t="s">
        <v>1930</v>
      </c>
      <c r="D379" s="1" t="n">
        <v>1</v>
      </c>
      <c r="E379" s="16" t="n">
        <v>2398.35</v>
      </c>
      <c r="F379" s="17" t="n">
        <v>0.1</v>
      </c>
      <c r="G379" s="16" t="n">
        <v>2158.52</v>
      </c>
      <c r="I379" s="1" t="str">
        <f aca="false">INDEX(Products!$C$2:$C$51,MATCH(C379,Products!$A$2:$A$51,0))</f>
        <v>Electronics</v>
      </c>
      <c r="J379" s="1" t="str">
        <f aca="false">INDEX(Orders!$E$2:$E$8001,MATCH(B379,Orders!$A$2:$A$8001,0))</f>
        <v>Delivered</v>
      </c>
      <c r="K379" s="1" t="str">
        <f aca="false">LEFT(INDEX(Orders!$C$2:$C$8001,MATCH(B379,Orders!$A$2:$A$8001,0)),7)</f>
        <v>2024-09</v>
      </c>
    </row>
    <row r="380" customFormat="false" ht="15" hidden="false" customHeight="true" outlineLevel="0" collapsed="false">
      <c r="A380" s="1" t="s">
        <v>10850</v>
      </c>
      <c r="B380" s="1" t="s">
        <v>2306</v>
      </c>
      <c r="C380" s="1" t="s">
        <v>1931</v>
      </c>
      <c r="D380" s="1" t="n">
        <v>1</v>
      </c>
      <c r="E380" s="16" t="n">
        <v>1111.28</v>
      </c>
      <c r="F380" s="17" t="n">
        <v>0.1</v>
      </c>
      <c r="G380" s="16" t="n">
        <v>1000.15</v>
      </c>
      <c r="I380" s="1" t="str">
        <f aca="false">INDEX(Products!$C$2:$C$51,MATCH(C380,Products!$A$2:$A$51,0))</f>
        <v>Electronics</v>
      </c>
      <c r="J380" s="1" t="str">
        <f aca="false">INDEX(Orders!$E$2:$E$8001,MATCH(B380,Orders!$A$2:$A$8001,0))</f>
        <v>Delivered</v>
      </c>
      <c r="K380" s="1" t="str">
        <f aca="false">LEFT(INDEX(Orders!$C$2:$C$8001,MATCH(B380,Orders!$A$2:$A$8001,0)),7)</f>
        <v>2024-09</v>
      </c>
    </row>
    <row r="381" customFormat="false" ht="15" hidden="false" customHeight="true" outlineLevel="0" collapsed="false">
      <c r="A381" s="1" t="s">
        <v>10851</v>
      </c>
      <c r="B381" s="1" t="s">
        <v>2306</v>
      </c>
      <c r="C381" s="1" t="s">
        <v>1918</v>
      </c>
      <c r="D381" s="1" t="n">
        <v>3</v>
      </c>
      <c r="E381" s="16" t="n">
        <v>2978.99</v>
      </c>
      <c r="F381" s="17" t="n">
        <v>0</v>
      </c>
      <c r="G381" s="16" t="n">
        <v>8936.97</v>
      </c>
      <c r="I381" s="1" t="str">
        <f aca="false">INDEX(Products!$C$2:$C$51,MATCH(C381,Products!$A$2:$A$51,0))</f>
        <v>Electronics</v>
      </c>
      <c r="J381" s="1" t="str">
        <f aca="false">INDEX(Orders!$E$2:$E$8001,MATCH(B381,Orders!$A$2:$A$8001,0))</f>
        <v>Delivered</v>
      </c>
      <c r="K381" s="1" t="str">
        <f aca="false">LEFT(INDEX(Orders!$C$2:$C$8001,MATCH(B381,Orders!$A$2:$A$8001,0)),7)</f>
        <v>2024-09</v>
      </c>
    </row>
    <row r="382" customFormat="false" ht="15" hidden="false" customHeight="true" outlineLevel="0" collapsed="false">
      <c r="A382" s="1" t="s">
        <v>10852</v>
      </c>
      <c r="B382" s="1" t="s">
        <v>2308</v>
      </c>
      <c r="C382" s="1" t="s">
        <v>1997</v>
      </c>
      <c r="D382" s="1" t="n">
        <v>1</v>
      </c>
      <c r="E382" s="16" t="n">
        <v>311.15</v>
      </c>
      <c r="F382" s="17" t="n">
        <v>0.2</v>
      </c>
      <c r="G382" s="16" t="n">
        <v>248.92</v>
      </c>
      <c r="I382" s="1" t="str">
        <f aca="false">INDEX(Products!$C$2:$C$51,MATCH(C382,Products!$A$2:$A$51,0))</f>
        <v>Sports &amp; Fitness</v>
      </c>
      <c r="J382" s="1" t="str">
        <f aca="false">INDEX(Orders!$E$2:$E$8001,MATCH(B382,Orders!$A$2:$A$8001,0))</f>
        <v>Delivered</v>
      </c>
      <c r="K382" s="1" t="str">
        <f aca="false">LEFT(INDEX(Orders!$C$2:$C$8001,MATCH(B382,Orders!$A$2:$A$8001,0)),7)</f>
        <v>2025-01</v>
      </c>
    </row>
    <row r="383" customFormat="false" ht="15" hidden="false" customHeight="true" outlineLevel="0" collapsed="false">
      <c r="A383" s="1" t="s">
        <v>10853</v>
      </c>
      <c r="B383" s="1" t="s">
        <v>2308</v>
      </c>
      <c r="C383" s="1" t="s">
        <v>1930</v>
      </c>
      <c r="D383" s="1" t="n">
        <v>2</v>
      </c>
      <c r="E383" s="16" t="n">
        <v>2398.35</v>
      </c>
      <c r="F383" s="17" t="n">
        <v>0.05</v>
      </c>
      <c r="G383" s="16" t="n">
        <v>4556.86</v>
      </c>
      <c r="I383" s="1" t="str">
        <f aca="false">INDEX(Products!$C$2:$C$51,MATCH(C383,Products!$A$2:$A$51,0))</f>
        <v>Electronics</v>
      </c>
      <c r="J383" s="1" t="str">
        <f aca="false">INDEX(Orders!$E$2:$E$8001,MATCH(B383,Orders!$A$2:$A$8001,0))</f>
        <v>Delivered</v>
      </c>
      <c r="K383" s="1" t="str">
        <f aca="false">LEFT(INDEX(Orders!$C$2:$C$8001,MATCH(B383,Orders!$A$2:$A$8001,0)),7)</f>
        <v>2025-01</v>
      </c>
    </row>
    <row r="384" customFormat="false" ht="15" hidden="false" customHeight="true" outlineLevel="0" collapsed="false">
      <c r="A384" s="1" t="s">
        <v>10854</v>
      </c>
      <c r="B384" s="1" t="s">
        <v>2309</v>
      </c>
      <c r="C384" s="1" t="s">
        <v>1928</v>
      </c>
      <c r="D384" s="1" t="n">
        <v>1</v>
      </c>
      <c r="E384" s="16" t="n">
        <v>657.82</v>
      </c>
      <c r="F384" s="17" t="n">
        <v>0.05</v>
      </c>
      <c r="G384" s="16" t="n">
        <v>624.93</v>
      </c>
      <c r="I384" s="1" t="str">
        <f aca="false">INDEX(Products!$C$2:$C$51,MATCH(C384,Products!$A$2:$A$51,0))</f>
        <v>Electronics</v>
      </c>
      <c r="J384" s="1" t="str">
        <f aca="false">INDEX(Orders!$E$2:$E$8001,MATCH(B384,Orders!$A$2:$A$8001,0))</f>
        <v>Delivered</v>
      </c>
      <c r="K384" s="1" t="str">
        <f aca="false">LEFT(INDEX(Orders!$C$2:$C$8001,MATCH(B384,Orders!$A$2:$A$8001,0)),7)</f>
        <v>2024-12</v>
      </c>
    </row>
    <row r="385" customFormat="false" ht="15" hidden="false" customHeight="true" outlineLevel="0" collapsed="false">
      <c r="A385" s="1" t="s">
        <v>10855</v>
      </c>
      <c r="B385" s="1" t="s">
        <v>2309</v>
      </c>
      <c r="C385" s="1" t="s">
        <v>1933</v>
      </c>
      <c r="D385" s="1" t="n">
        <v>1</v>
      </c>
      <c r="E385" s="16" t="n">
        <v>7194.38</v>
      </c>
      <c r="F385" s="17" t="n">
        <v>0.2</v>
      </c>
      <c r="G385" s="16" t="n">
        <v>5755.5</v>
      </c>
      <c r="I385" s="1" t="str">
        <f aca="false">INDEX(Products!$C$2:$C$51,MATCH(C385,Products!$A$2:$A$51,0))</f>
        <v>Electronics</v>
      </c>
      <c r="J385" s="1" t="str">
        <f aca="false">INDEX(Orders!$E$2:$E$8001,MATCH(B385,Orders!$A$2:$A$8001,0))</f>
        <v>Delivered</v>
      </c>
      <c r="K385" s="1" t="str">
        <f aca="false">LEFT(INDEX(Orders!$C$2:$C$8001,MATCH(B385,Orders!$A$2:$A$8001,0)),7)</f>
        <v>2024-12</v>
      </c>
    </row>
    <row r="386" customFormat="false" ht="15" hidden="false" customHeight="true" outlineLevel="0" collapsed="false">
      <c r="A386" s="1" t="s">
        <v>10856</v>
      </c>
      <c r="B386" s="1" t="s">
        <v>2310</v>
      </c>
      <c r="C386" s="1" t="s">
        <v>2006</v>
      </c>
      <c r="D386" s="1" t="n">
        <v>3</v>
      </c>
      <c r="E386" s="16" t="n">
        <v>482.17</v>
      </c>
      <c r="F386" s="17" t="n">
        <v>0.1</v>
      </c>
      <c r="G386" s="16" t="n">
        <v>1301.86</v>
      </c>
      <c r="I386" s="1" t="str">
        <f aca="false">INDEX(Products!$C$2:$C$51,MATCH(C386,Products!$A$2:$A$51,0))</f>
        <v>Books &amp; Stationery</v>
      </c>
      <c r="J386" s="1" t="str">
        <f aca="false">INDEX(Orders!$E$2:$E$8001,MATCH(B386,Orders!$A$2:$A$8001,0))</f>
        <v>Delivered</v>
      </c>
      <c r="K386" s="1" t="str">
        <f aca="false">LEFT(INDEX(Orders!$C$2:$C$8001,MATCH(B386,Orders!$A$2:$A$8001,0)),7)</f>
        <v>2025-04</v>
      </c>
    </row>
    <row r="387" customFormat="false" ht="15" hidden="false" customHeight="true" outlineLevel="0" collapsed="false">
      <c r="A387" s="1" t="s">
        <v>10857</v>
      </c>
      <c r="B387" s="1" t="s">
        <v>2310</v>
      </c>
      <c r="C387" s="1" t="s">
        <v>1940</v>
      </c>
      <c r="D387" s="1" t="n">
        <v>2</v>
      </c>
      <c r="E387" s="16" t="n">
        <v>2374.52</v>
      </c>
      <c r="F387" s="17" t="n">
        <v>0.15</v>
      </c>
      <c r="G387" s="16" t="n">
        <v>4036.68</v>
      </c>
      <c r="I387" s="1" t="str">
        <f aca="false">INDEX(Products!$C$2:$C$51,MATCH(C387,Products!$A$2:$A$51,0))</f>
        <v>Fashion</v>
      </c>
      <c r="J387" s="1" t="str">
        <f aca="false">INDEX(Orders!$E$2:$E$8001,MATCH(B387,Orders!$A$2:$A$8001,0))</f>
        <v>Delivered</v>
      </c>
      <c r="K387" s="1" t="str">
        <f aca="false">LEFT(INDEX(Orders!$C$2:$C$8001,MATCH(B387,Orders!$A$2:$A$8001,0)),7)</f>
        <v>2025-04</v>
      </c>
    </row>
    <row r="388" customFormat="false" ht="15" hidden="false" customHeight="true" outlineLevel="0" collapsed="false">
      <c r="A388" s="1" t="s">
        <v>10858</v>
      </c>
      <c r="B388" s="1" t="s">
        <v>2310</v>
      </c>
      <c r="C388" s="1" t="s">
        <v>2007</v>
      </c>
      <c r="D388" s="1" t="n">
        <v>3</v>
      </c>
      <c r="E388" s="16" t="n">
        <v>750.27</v>
      </c>
      <c r="F388" s="17" t="n">
        <v>0</v>
      </c>
      <c r="G388" s="16" t="n">
        <v>2250.81</v>
      </c>
      <c r="I388" s="1" t="str">
        <f aca="false">INDEX(Products!$C$2:$C$51,MATCH(C388,Products!$A$2:$A$51,0))</f>
        <v>Books &amp; Stationery</v>
      </c>
      <c r="J388" s="1" t="str">
        <f aca="false">INDEX(Orders!$E$2:$E$8001,MATCH(B388,Orders!$A$2:$A$8001,0))</f>
        <v>Delivered</v>
      </c>
      <c r="K388" s="1" t="str">
        <f aca="false">LEFT(INDEX(Orders!$C$2:$C$8001,MATCH(B388,Orders!$A$2:$A$8001,0)),7)</f>
        <v>2025-04</v>
      </c>
    </row>
    <row r="389" customFormat="false" ht="15" hidden="false" customHeight="true" outlineLevel="0" collapsed="false">
      <c r="A389" s="1" t="s">
        <v>10859</v>
      </c>
      <c r="B389" s="1" t="s">
        <v>2310</v>
      </c>
      <c r="C389" s="1" t="s">
        <v>1937</v>
      </c>
      <c r="D389" s="1" t="n">
        <v>1</v>
      </c>
      <c r="E389" s="16" t="n">
        <v>1364.75</v>
      </c>
      <c r="F389" s="17" t="n">
        <v>0</v>
      </c>
      <c r="G389" s="16" t="n">
        <v>1364.75</v>
      </c>
      <c r="I389" s="1" t="str">
        <f aca="false">INDEX(Products!$C$2:$C$51,MATCH(C389,Products!$A$2:$A$51,0))</f>
        <v>Fashion</v>
      </c>
      <c r="J389" s="1" t="str">
        <f aca="false">INDEX(Orders!$E$2:$E$8001,MATCH(B389,Orders!$A$2:$A$8001,0))</f>
        <v>Delivered</v>
      </c>
      <c r="K389" s="1" t="str">
        <f aca="false">LEFT(INDEX(Orders!$C$2:$C$8001,MATCH(B389,Orders!$A$2:$A$8001,0)),7)</f>
        <v>2025-04</v>
      </c>
    </row>
    <row r="390" customFormat="false" ht="15" hidden="false" customHeight="true" outlineLevel="0" collapsed="false">
      <c r="A390" s="1" t="s">
        <v>10860</v>
      </c>
      <c r="B390" s="1" t="s">
        <v>2310</v>
      </c>
      <c r="C390" s="1" t="s">
        <v>1997</v>
      </c>
      <c r="D390" s="1" t="n">
        <v>1</v>
      </c>
      <c r="E390" s="16" t="n">
        <v>311.15</v>
      </c>
      <c r="F390" s="17" t="n">
        <v>0</v>
      </c>
      <c r="G390" s="16" t="n">
        <v>311.15</v>
      </c>
      <c r="I390" s="1" t="str">
        <f aca="false">INDEX(Products!$C$2:$C$51,MATCH(C390,Products!$A$2:$A$51,0))</f>
        <v>Sports &amp; Fitness</v>
      </c>
      <c r="J390" s="1" t="str">
        <f aca="false">INDEX(Orders!$E$2:$E$8001,MATCH(B390,Orders!$A$2:$A$8001,0))</f>
        <v>Delivered</v>
      </c>
      <c r="K390" s="1" t="str">
        <f aca="false">LEFT(INDEX(Orders!$C$2:$C$8001,MATCH(B390,Orders!$A$2:$A$8001,0)),7)</f>
        <v>2025-04</v>
      </c>
    </row>
    <row r="391" customFormat="false" ht="15" hidden="false" customHeight="true" outlineLevel="0" collapsed="false">
      <c r="A391" s="1" t="s">
        <v>10861</v>
      </c>
      <c r="B391" s="1" t="s">
        <v>2311</v>
      </c>
      <c r="C391" s="1" t="s">
        <v>1990</v>
      </c>
      <c r="D391" s="1" t="n">
        <v>3</v>
      </c>
      <c r="E391" s="16" t="n">
        <v>5311.32</v>
      </c>
      <c r="F391" s="17" t="n">
        <v>0.15</v>
      </c>
      <c r="G391" s="16" t="n">
        <v>13543.87</v>
      </c>
      <c r="I391" s="1" t="str">
        <f aca="false">INDEX(Products!$C$2:$C$51,MATCH(C391,Products!$A$2:$A$51,0))</f>
        <v>Sports &amp; Fitness</v>
      </c>
      <c r="J391" s="1" t="str">
        <f aca="false">INDEX(Orders!$E$2:$E$8001,MATCH(B391,Orders!$A$2:$A$8001,0))</f>
        <v>Delivered</v>
      </c>
      <c r="K391" s="1" t="str">
        <f aca="false">LEFT(INDEX(Orders!$C$2:$C$8001,MATCH(B391,Orders!$A$2:$A$8001,0)),7)</f>
        <v>2024-12</v>
      </c>
    </row>
    <row r="392" customFormat="false" ht="15" hidden="false" customHeight="true" outlineLevel="0" collapsed="false">
      <c r="A392" s="1" t="s">
        <v>10862</v>
      </c>
      <c r="B392" s="1" t="s">
        <v>2312</v>
      </c>
      <c r="C392" s="1" t="s">
        <v>2007</v>
      </c>
      <c r="D392" s="1" t="n">
        <v>1</v>
      </c>
      <c r="E392" s="16" t="n">
        <v>750.27</v>
      </c>
      <c r="F392" s="17" t="n">
        <v>0.15</v>
      </c>
      <c r="G392" s="16" t="n">
        <v>637.73</v>
      </c>
      <c r="I392" s="1" t="str">
        <f aca="false">INDEX(Products!$C$2:$C$51,MATCH(C392,Products!$A$2:$A$51,0))</f>
        <v>Books &amp; Stationery</v>
      </c>
      <c r="J392" s="1" t="str">
        <f aca="false">INDEX(Orders!$E$2:$E$8001,MATCH(B392,Orders!$A$2:$A$8001,0))</f>
        <v>Delivered</v>
      </c>
      <c r="K392" s="1" t="str">
        <f aca="false">LEFT(INDEX(Orders!$C$2:$C$8001,MATCH(B392,Orders!$A$2:$A$8001,0)),7)</f>
        <v>2024-06</v>
      </c>
    </row>
    <row r="393" customFormat="false" ht="15" hidden="false" customHeight="true" outlineLevel="0" collapsed="false">
      <c r="A393" s="1" t="s">
        <v>10863</v>
      </c>
      <c r="B393" s="1" t="s">
        <v>2312</v>
      </c>
      <c r="C393" s="1" t="s">
        <v>1976</v>
      </c>
      <c r="D393" s="1" t="n">
        <v>2</v>
      </c>
      <c r="E393" s="16" t="n">
        <v>1603.35</v>
      </c>
      <c r="F393" s="17" t="n">
        <v>0</v>
      </c>
      <c r="G393" s="16" t="n">
        <v>3206.7</v>
      </c>
      <c r="I393" s="1" t="str">
        <f aca="false">INDEX(Products!$C$2:$C$51,MATCH(C393,Products!$A$2:$A$51,0))</f>
        <v>Beauty &amp; Personal Care</v>
      </c>
      <c r="J393" s="1" t="str">
        <f aca="false">INDEX(Orders!$E$2:$E$8001,MATCH(B393,Orders!$A$2:$A$8001,0))</f>
        <v>Delivered</v>
      </c>
      <c r="K393" s="1" t="str">
        <f aca="false">LEFT(INDEX(Orders!$C$2:$C$8001,MATCH(B393,Orders!$A$2:$A$8001,0)),7)</f>
        <v>2024-06</v>
      </c>
    </row>
    <row r="394" customFormat="false" ht="15" hidden="false" customHeight="true" outlineLevel="0" collapsed="false">
      <c r="A394" s="1" t="s">
        <v>10864</v>
      </c>
      <c r="B394" s="1" t="s">
        <v>2312</v>
      </c>
      <c r="C394" s="1" t="s">
        <v>1997</v>
      </c>
      <c r="D394" s="1" t="n">
        <v>1</v>
      </c>
      <c r="E394" s="16" t="n">
        <v>311.15</v>
      </c>
      <c r="F394" s="17" t="n">
        <v>0.05</v>
      </c>
      <c r="G394" s="16" t="n">
        <v>295.59</v>
      </c>
      <c r="I394" s="1" t="str">
        <f aca="false">INDEX(Products!$C$2:$C$51,MATCH(C394,Products!$A$2:$A$51,0))</f>
        <v>Sports &amp; Fitness</v>
      </c>
      <c r="J394" s="1" t="str">
        <f aca="false">INDEX(Orders!$E$2:$E$8001,MATCH(B394,Orders!$A$2:$A$8001,0))</f>
        <v>Delivered</v>
      </c>
      <c r="K394" s="1" t="str">
        <f aca="false">LEFT(INDEX(Orders!$C$2:$C$8001,MATCH(B394,Orders!$A$2:$A$8001,0)),7)</f>
        <v>2024-06</v>
      </c>
    </row>
    <row r="395" customFormat="false" ht="15" hidden="false" customHeight="true" outlineLevel="0" collapsed="false">
      <c r="A395" s="1" t="s">
        <v>10865</v>
      </c>
      <c r="B395" s="1" t="s">
        <v>2312</v>
      </c>
      <c r="C395" s="1" t="s">
        <v>1930</v>
      </c>
      <c r="D395" s="1" t="n">
        <v>1</v>
      </c>
      <c r="E395" s="16" t="n">
        <v>2398.35</v>
      </c>
      <c r="F395" s="17" t="n">
        <v>0.2</v>
      </c>
      <c r="G395" s="16" t="n">
        <v>1918.68</v>
      </c>
      <c r="I395" s="1" t="str">
        <f aca="false">INDEX(Products!$C$2:$C$51,MATCH(C395,Products!$A$2:$A$51,0))</f>
        <v>Electronics</v>
      </c>
      <c r="J395" s="1" t="str">
        <f aca="false">INDEX(Orders!$E$2:$E$8001,MATCH(B395,Orders!$A$2:$A$8001,0))</f>
        <v>Delivered</v>
      </c>
      <c r="K395" s="1" t="str">
        <f aca="false">LEFT(INDEX(Orders!$C$2:$C$8001,MATCH(B395,Orders!$A$2:$A$8001,0)),7)</f>
        <v>2024-06</v>
      </c>
    </row>
    <row r="396" customFormat="false" ht="15" hidden="false" customHeight="true" outlineLevel="0" collapsed="false">
      <c r="A396" s="1" t="s">
        <v>10866</v>
      </c>
      <c r="B396" s="1" t="s">
        <v>2314</v>
      </c>
      <c r="C396" s="1" t="s">
        <v>2006</v>
      </c>
      <c r="D396" s="1" t="n">
        <v>1</v>
      </c>
      <c r="E396" s="16" t="n">
        <v>482.17</v>
      </c>
      <c r="F396" s="17" t="n">
        <v>0</v>
      </c>
      <c r="G396" s="16" t="n">
        <v>482.17</v>
      </c>
      <c r="I396" s="1" t="str">
        <f aca="false">INDEX(Products!$C$2:$C$51,MATCH(C396,Products!$A$2:$A$51,0))</f>
        <v>Books &amp; Stationery</v>
      </c>
      <c r="J396" s="1" t="str">
        <f aca="false">INDEX(Orders!$E$2:$E$8001,MATCH(B396,Orders!$A$2:$A$8001,0))</f>
        <v>Delivered</v>
      </c>
      <c r="K396" s="1" t="str">
        <f aca="false">LEFT(INDEX(Orders!$C$2:$C$8001,MATCH(B396,Orders!$A$2:$A$8001,0)),7)</f>
        <v>2025-08</v>
      </c>
    </row>
    <row r="397" customFormat="false" ht="15" hidden="false" customHeight="true" outlineLevel="0" collapsed="false">
      <c r="A397" s="1" t="s">
        <v>10867</v>
      </c>
      <c r="B397" s="1" t="s">
        <v>2314</v>
      </c>
      <c r="C397" s="1" t="s">
        <v>1975</v>
      </c>
      <c r="D397" s="1" t="n">
        <v>1</v>
      </c>
      <c r="E397" s="16" t="n">
        <v>862.99</v>
      </c>
      <c r="F397" s="17" t="n">
        <v>0.2</v>
      </c>
      <c r="G397" s="16" t="n">
        <v>690.39</v>
      </c>
      <c r="I397" s="1" t="str">
        <f aca="false">INDEX(Products!$C$2:$C$51,MATCH(C397,Products!$A$2:$A$51,0))</f>
        <v>Beauty &amp; Personal Care</v>
      </c>
      <c r="J397" s="1" t="str">
        <f aca="false">INDEX(Orders!$E$2:$E$8001,MATCH(B397,Orders!$A$2:$A$8001,0))</f>
        <v>Delivered</v>
      </c>
      <c r="K397" s="1" t="str">
        <f aca="false">LEFT(INDEX(Orders!$C$2:$C$8001,MATCH(B397,Orders!$A$2:$A$8001,0)),7)</f>
        <v>2025-08</v>
      </c>
    </row>
    <row r="398" customFormat="false" ht="15" hidden="false" customHeight="true" outlineLevel="0" collapsed="false">
      <c r="A398" s="1" t="s">
        <v>10868</v>
      </c>
      <c r="B398" s="1" t="s">
        <v>2316</v>
      </c>
      <c r="C398" s="1" t="s">
        <v>1990</v>
      </c>
      <c r="D398" s="1" t="n">
        <v>1</v>
      </c>
      <c r="E398" s="16" t="n">
        <v>5311.32</v>
      </c>
      <c r="F398" s="17" t="n">
        <v>0.1</v>
      </c>
      <c r="G398" s="16" t="n">
        <v>4780.19</v>
      </c>
      <c r="I398" s="1" t="str">
        <f aca="false">INDEX(Products!$C$2:$C$51,MATCH(C398,Products!$A$2:$A$51,0))</f>
        <v>Sports &amp; Fitness</v>
      </c>
      <c r="J398" s="1" t="str">
        <f aca="false">INDEX(Orders!$E$2:$E$8001,MATCH(B398,Orders!$A$2:$A$8001,0))</f>
        <v>Delivered</v>
      </c>
      <c r="K398" s="1" t="str">
        <f aca="false">LEFT(INDEX(Orders!$C$2:$C$8001,MATCH(B398,Orders!$A$2:$A$8001,0)),7)</f>
        <v>2025-03</v>
      </c>
    </row>
    <row r="399" customFormat="false" ht="15" hidden="false" customHeight="true" outlineLevel="0" collapsed="false">
      <c r="A399" s="1" t="s">
        <v>10869</v>
      </c>
      <c r="B399" s="1" t="s">
        <v>2318</v>
      </c>
      <c r="C399" s="1" t="s">
        <v>1930</v>
      </c>
      <c r="D399" s="1" t="n">
        <v>1</v>
      </c>
      <c r="E399" s="16" t="n">
        <v>2398.35</v>
      </c>
      <c r="F399" s="17" t="n">
        <v>0.05</v>
      </c>
      <c r="G399" s="16" t="n">
        <v>2278.43</v>
      </c>
      <c r="I399" s="1" t="str">
        <f aca="false">INDEX(Products!$C$2:$C$51,MATCH(C399,Products!$A$2:$A$51,0))</f>
        <v>Electronics</v>
      </c>
      <c r="J399" s="1" t="str">
        <f aca="false">INDEX(Orders!$E$2:$E$8001,MATCH(B399,Orders!$A$2:$A$8001,0))</f>
        <v>Delivered</v>
      </c>
      <c r="K399" s="1" t="str">
        <f aca="false">LEFT(INDEX(Orders!$C$2:$C$8001,MATCH(B399,Orders!$A$2:$A$8001,0)),7)</f>
        <v>2024-10</v>
      </c>
    </row>
    <row r="400" customFormat="false" ht="15" hidden="false" customHeight="true" outlineLevel="0" collapsed="false">
      <c r="A400" s="1" t="s">
        <v>10870</v>
      </c>
      <c r="B400" s="1" t="s">
        <v>2318</v>
      </c>
      <c r="C400" s="1" t="s">
        <v>1969</v>
      </c>
      <c r="D400" s="1" t="n">
        <v>1</v>
      </c>
      <c r="E400" s="16" t="n">
        <v>9171.98</v>
      </c>
      <c r="F400" s="17" t="n">
        <v>0.05</v>
      </c>
      <c r="G400" s="16" t="n">
        <v>8713.38</v>
      </c>
      <c r="I400" s="1" t="str">
        <f aca="false">INDEX(Products!$C$2:$C$51,MATCH(C400,Products!$A$2:$A$51,0))</f>
        <v>Home &amp; Kitchen</v>
      </c>
      <c r="J400" s="1" t="str">
        <f aca="false">INDEX(Orders!$E$2:$E$8001,MATCH(B400,Orders!$A$2:$A$8001,0))</f>
        <v>Delivered</v>
      </c>
      <c r="K400" s="1" t="str">
        <f aca="false">LEFT(INDEX(Orders!$C$2:$C$8001,MATCH(B400,Orders!$A$2:$A$8001,0)),7)</f>
        <v>2024-10</v>
      </c>
    </row>
    <row r="401" customFormat="false" ht="15" hidden="false" customHeight="true" outlineLevel="0" collapsed="false">
      <c r="A401" s="1" t="s">
        <v>10871</v>
      </c>
      <c r="B401" s="1" t="s">
        <v>2318</v>
      </c>
      <c r="C401" s="1" t="s">
        <v>1924</v>
      </c>
      <c r="D401" s="1" t="n">
        <v>1</v>
      </c>
      <c r="E401" s="16" t="n">
        <v>1971</v>
      </c>
      <c r="F401" s="17" t="n">
        <v>0.15</v>
      </c>
      <c r="G401" s="16" t="n">
        <v>1675.35</v>
      </c>
      <c r="I401" s="1" t="str">
        <f aca="false">INDEX(Products!$C$2:$C$51,MATCH(C401,Products!$A$2:$A$51,0))</f>
        <v>Electronics</v>
      </c>
      <c r="J401" s="1" t="str">
        <f aca="false">INDEX(Orders!$E$2:$E$8001,MATCH(B401,Orders!$A$2:$A$8001,0))</f>
        <v>Delivered</v>
      </c>
      <c r="K401" s="1" t="str">
        <f aca="false">LEFT(INDEX(Orders!$C$2:$C$8001,MATCH(B401,Orders!$A$2:$A$8001,0)),7)</f>
        <v>2024-10</v>
      </c>
    </row>
    <row r="402" customFormat="false" ht="15" hidden="false" customHeight="true" outlineLevel="0" collapsed="false">
      <c r="A402" s="1" t="s">
        <v>10872</v>
      </c>
      <c r="B402" s="1" t="s">
        <v>2320</v>
      </c>
      <c r="C402" s="1" t="s">
        <v>2007</v>
      </c>
      <c r="D402" s="1" t="n">
        <v>1</v>
      </c>
      <c r="E402" s="16" t="n">
        <v>750.27</v>
      </c>
      <c r="F402" s="17" t="n">
        <v>0</v>
      </c>
      <c r="G402" s="16" t="n">
        <v>750.27</v>
      </c>
      <c r="I402" s="1" t="str">
        <f aca="false">INDEX(Products!$C$2:$C$51,MATCH(C402,Products!$A$2:$A$51,0))</f>
        <v>Books &amp; Stationery</v>
      </c>
      <c r="J402" s="1" t="str">
        <f aca="false">INDEX(Orders!$E$2:$E$8001,MATCH(B402,Orders!$A$2:$A$8001,0))</f>
        <v>Delivered</v>
      </c>
      <c r="K402" s="1" t="str">
        <f aca="false">LEFT(INDEX(Orders!$C$2:$C$8001,MATCH(B402,Orders!$A$2:$A$8001,0)),7)</f>
        <v>2025-01</v>
      </c>
    </row>
    <row r="403" customFormat="false" ht="15" hidden="false" customHeight="true" outlineLevel="0" collapsed="false">
      <c r="A403" s="1" t="s">
        <v>10873</v>
      </c>
      <c r="B403" s="1" t="s">
        <v>2320</v>
      </c>
      <c r="C403" s="1" t="s">
        <v>1928</v>
      </c>
      <c r="D403" s="1" t="n">
        <v>2</v>
      </c>
      <c r="E403" s="16" t="n">
        <v>657.82</v>
      </c>
      <c r="F403" s="17" t="n">
        <v>0</v>
      </c>
      <c r="G403" s="16" t="n">
        <v>1315.64</v>
      </c>
      <c r="I403" s="1" t="str">
        <f aca="false">INDEX(Products!$C$2:$C$51,MATCH(C403,Products!$A$2:$A$51,0))</f>
        <v>Electronics</v>
      </c>
      <c r="J403" s="1" t="str">
        <f aca="false">INDEX(Orders!$E$2:$E$8001,MATCH(B403,Orders!$A$2:$A$8001,0))</f>
        <v>Delivered</v>
      </c>
      <c r="K403" s="1" t="str">
        <f aca="false">LEFT(INDEX(Orders!$C$2:$C$8001,MATCH(B403,Orders!$A$2:$A$8001,0)),7)</f>
        <v>2025-01</v>
      </c>
    </row>
    <row r="404" customFormat="false" ht="15" hidden="false" customHeight="true" outlineLevel="0" collapsed="false">
      <c r="A404" s="1" t="s">
        <v>10874</v>
      </c>
      <c r="B404" s="1" t="s">
        <v>2320</v>
      </c>
      <c r="C404" s="1" t="s">
        <v>2006</v>
      </c>
      <c r="D404" s="1" t="n">
        <v>2</v>
      </c>
      <c r="E404" s="16" t="n">
        <v>482.17</v>
      </c>
      <c r="F404" s="17" t="n">
        <v>0</v>
      </c>
      <c r="G404" s="16" t="n">
        <v>964.34</v>
      </c>
      <c r="I404" s="1" t="str">
        <f aca="false">INDEX(Products!$C$2:$C$51,MATCH(C404,Products!$A$2:$A$51,0))</f>
        <v>Books &amp; Stationery</v>
      </c>
      <c r="J404" s="1" t="str">
        <f aca="false">INDEX(Orders!$E$2:$E$8001,MATCH(B404,Orders!$A$2:$A$8001,0))</f>
        <v>Delivered</v>
      </c>
      <c r="K404" s="1" t="str">
        <f aca="false">LEFT(INDEX(Orders!$C$2:$C$8001,MATCH(B404,Orders!$A$2:$A$8001,0)),7)</f>
        <v>2025-01</v>
      </c>
    </row>
    <row r="405" customFormat="false" ht="15" hidden="false" customHeight="true" outlineLevel="0" collapsed="false">
      <c r="A405" s="1" t="s">
        <v>10875</v>
      </c>
      <c r="B405" s="1" t="s">
        <v>2320</v>
      </c>
      <c r="C405" s="1" t="s">
        <v>1955</v>
      </c>
      <c r="D405" s="1" t="n">
        <v>3</v>
      </c>
      <c r="E405" s="16" t="n">
        <v>3340.76</v>
      </c>
      <c r="F405" s="17" t="n">
        <v>0</v>
      </c>
      <c r="G405" s="16" t="n">
        <v>10022.28</v>
      </c>
      <c r="I405" s="1" t="str">
        <f aca="false">INDEX(Products!$C$2:$C$51,MATCH(C405,Products!$A$2:$A$51,0))</f>
        <v>Home &amp; Kitchen</v>
      </c>
      <c r="J405" s="1" t="str">
        <f aca="false">INDEX(Orders!$E$2:$E$8001,MATCH(B405,Orders!$A$2:$A$8001,0))</f>
        <v>Delivered</v>
      </c>
      <c r="K405" s="1" t="str">
        <f aca="false">LEFT(INDEX(Orders!$C$2:$C$8001,MATCH(B405,Orders!$A$2:$A$8001,0)),7)</f>
        <v>2025-01</v>
      </c>
    </row>
    <row r="406" customFormat="false" ht="15" hidden="false" customHeight="true" outlineLevel="0" collapsed="false">
      <c r="A406" s="1" t="s">
        <v>10876</v>
      </c>
      <c r="B406" s="1" t="s">
        <v>2321</v>
      </c>
      <c r="C406" s="1" t="s">
        <v>1940</v>
      </c>
      <c r="D406" s="1" t="n">
        <v>1</v>
      </c>
      <c r="E406" s="16" t="n">
        <v>2374.52</v>
      </c>
      <c r="F406" s="17" t="n">
        <v>0.15</v>
      </c>
      <c r="G406" s="16" t="n">
        <v>2018.34</v>
      </c>
      <c r="I406" s="1" t="str">
        <f aca="false">INDEX(Products!$C$2:$C$51,MATCH(C406,Products!$A$2:$A$51,0))</f>
        <v>Fashion</v>
      </c>
      <c r="J406" s="1" t="str">
        <f aca="false">INDEX(Orders!$E$2:$E$8001,MATCH(B406,Orders!$A$2:$A$8001,0))</f>
        <v>Returned</v>
      </c>
      <c r="K406" s="1" t="str">
        <f aca="false">LEFT(INDEX(Orders!$C$2:$C$8001,MATCH(B406,Orders!$A$2:$A$8001,0)),7)</f>
        <v>2025-03</v>
      </c>
    </row>
    <row r="407" customFormat="false" ht="15" hidden="false" customHeight="true" outlineLevel="0" collapsed="false">
      <c r="A407" s="1" t="s">
        <v>10877</v>
      </c>
      <c r="B407" s="1" t="s">
        <v>2321</v>
      </c>
      <c r="C407" s="1" t="s">
        <v>1979</v>
      </c>
      <c r="D407" s="1" t="n">
        <v>1</v>
      </c>
      <c r="E407" s="16" t="n">
        <v>623</v>
      </c>
      <c r="F407" s="17" t="n">
        <v>0</v>
      </c>
      <c r="G407" s="16" t="n">
        <v>623</v>
      </c>
      <c r="I407" s="1" t="str">
        <f aca="false">INDEX(Products!$C$2:$C$51,MATCH(C407,Products!$A$2:$A$51,0))</f>
        <v>Beauty &amp; Personal Care</v>
      </c>
      <c r="J407" s="1" t="str">
        <f aca="false">INDEX(Orders!$E$2:$E$8001,MATCH(B407,Orders!$A$2:$A$8001,0))</f>
        <v>Returned</v>
      </c>
      <c r="K407" s="1" t="str">
        <f aca="false">LEFT(INDEX(Orders!$C$2:$C$8001,MATCH(B407,Orders!$A$2:$A$8001,0)),7)</f>
        <v>2025-03</v>
      </c>
    </row>
    <row r="408" customFormat="false" ht="15" hidden="false" customHeight="true" outlineLevel="0" collapsed="false">
      <c r="A408" s="1" t="s">
        <v>10878</v>
      </c>
      <c r="B408" s="1" t="s">
        <v>2321</v>
      </c>
      <c r="C408" s="1" t="s">
        <v>1953</v>
      </c>
      <c r="D408" s="1" t="n">
        <v>1</v>
      </c>
      <c r="E408" s="16" t="n">
        <v>4914.12</v>
      </c>
      <c r="F408" s="17" t="n">
        <v>0.05</v>
      </c>
      <c r="G408" s="16" t="n">
        <v>4668.41</v>
      </c>
      <c r="I408" s="1" t="str">
        <f aca="false">INDEX(Products!$C$2:$C$51,MATCH(C408,Products!$A$2:$A$51,0))</f>
        <v>Fashion</v>
      </c>
      <c r="J408" s="1" t="str">
        <f aca="false">INDEX(Orders!$E$2:$E$8001,MATCH(B408,Orders!$A$2:$A$8001,0))</f>
        <v>Returned</v>
      </c>
      <c r="K408" s="1" t="str">
        <f aca="false">LEFT(INDEX(Orders!$C$2:$C$8001,MATCH(B408,Orders!$A$2:$A$8001,0)),7)</f>
        <v>2025-03</v>
      </c>
    </row>
    <row r="409" customFormat="false" ht="15" hidden="false" customHeight="true" outlineLevel="0" collapsed="false">
      <c r="A409" s="1" t="s">
        <v>10879</v>
      </c>
      <c r="B409" s="1" t="s">
        <v>2322</v>
      </c>
      <c r="C409" s="1" t="s">
        <v>1940</v>
      </c>
      <c r="D409" s="1" t="n">
        <v>1</v>
      </c>
      <c r="E409" s="16" t="n">
        <v>2374.52</v>
      </c>
      <c r="F409" s="17" t="n">
        <v>0.1</v>
      </c>
      <c r="G409" s="16" t="n">
        <v>2137.07</v>
      </c>
      <c r="I409" s="1" t="str">
        <f aca="false">INDEX(Products!$C$2:$C$51,MATCH(C409,Products!$A$2:$A$51,0))</f>
        <v>Fashion</v>
      </c>
      <c r="J409" s="1" t="str">
        <f aca="false">INDEX(Orders!$E$2:$E$8001,MATCH(B409,Orders!$A$2:$A$8001,0))</f>
        <v>Delivered</v>
      </c>
      <c r="K409" s="1" t="str">
        <f aca="false">LEFT(INDEX(Orders!$C$2:$C$8001,MATCH(B409,Orders!$A$2:$A$8001,0)),7)</f>
        <v>2025-11</v>
      </c>
    </row>
    <row r="410" customFormat="false" ht="15" hidden="false" customHeight="true" outlineLevel="0" collapsed="false">
      <c r="A410" s="1" t="s">
        <v>10880</v>
      </c>
      <c r="B410" s="1" t="s">
        <v>2322</v>
      </c>
      <c r="C410" s="1" t="s">
        <v>1924</v>
      </c>
      <c r="D410" s="1" t="n">
        <v>1</v>
      </c>
      <c r="E410" s="16" t="n">
        <v>1971</v>
      </c>
      <c r="F410" s="17" t="n">
        <v>0.1</v>
      </c>
      <c r="G410" s="16" t="n">
        <v>1773.9</v>
      </c>
      <c r="I410" s="1" t="str">
        <f aca="false">INDEX(Products!$C$2:$C$51,MATCH(C410,Products!$A$2:$A$51,0))</f>
        <v>Electronics</v>
      </c>
      <c r="J410" s="1" t="str">
        <f aca="false">INDEX(Orders!$E$2:$E$8001,MATCH(B410,Orders!$A$2:$A$8001,0))</f>
        <v>Delivered</v>
      </c>
      <c r="K410" s="1" t="str">
        <f aca="false">LEFT(INDEX(Orders!$C$2:$C$8001,MATCH(B410,Orders!$A$2:$A$8001,0)),7)</f>
        <v>2025-11</v>
      </c>
    </row>
    <row r="411" customFormat="false" ht="15" hidden="false" customHeight="true" outlineLevel="0" collapsed="false">
      <c r="A411" s="1" t="s">
        <v>10881</v>
      </c>
      <c r="B411" s="1" t="s">
        <v>2324</v>
      </c>
      <c r="C411" s="1" t="s">
        <v>1982</v>
      </c>
      <c r="D411" s="1" t="n">
        <v>1</v>
      </c>
      <c r="E411" s="16" t="n">
        <v>1808.21</v>
      </c>
      <c r="F411" s="17" t="n">
        <v>0.05</v>
      </c>
      <c r="G411" s="16" t="n">
        <v>1717.8</v>
      </c>
      <c r="I411" s="1" t="str">
        <f aca="false">INDEX(Products!$C$2:$C$51,MATCH(C411,Products!$A$2:$A$51,0))</f>
        <v>Beauty &amp; Personal Care</v>
      </c>
      <c r="J411" s="1" t="str">
        <f aca="false">INDEX(Orders!$E$2:$E$8001,MATCH(B411,Orders!$A$2:$A$8001,0))</f>
        <v>Delivered</v>
      </c>
      <c r="K411" s="1" t="str">
        <f aca="false">LEFT(INDEX(Orders!$C$2:$C$8001,MATCH(B411,Orders!$A$2:$A$8001,0)),7)</f>
        <v>2025-10</v>
      </c>
    </row>
    <row r="412" customFormat="false" ht="15" hidden="false" customHeight="true" outlineLevel="0" collapsed="false">
      <c r="A412" s="1" t="s">
        <v>10882</v>
      </c>
      <c r="B412" s="1" t="s">
        <v>2324</v>
      </c>
      <c r="C412" s="1" t="s">
        <v>1969</v>
      </c>
      <c r="D412" s="1" t="n">
        <v>2</v>
      </c>
      <c r="E412" s="16" t="n">
        <v>9171.98</v>
      </c>
      <c r="F412" s="17" t="n">
        <v>0</v>
      </c>
      <c r="G412" s="16" t="n">
        <v>18343.96</v>
      </c>
      <c r="I412" s="1" t="str">
        <f aca="false">INDEX(Products!$C$2:$C$51,MATCH(C412,Products!$A$2:$A$51,0))</f>
        <v>Home &amp; Kitchen</v>
      </c>
      <c r="J412" s="1" t="str">
        <f aca="false">INDEX(Orders!$E$2:$E$8001,MATCH(B412,Orders!$A$2:$A$8001,0))</f>
        <v>Delivered</v>
      </c>
      <c r="K412" s="1" t="str">
        <f aca="false">LEFT(INDEX(Orders!$C$2:$C$8001,MATCH(B412,Orders!$A$2:$A$8001,0)),7)</f>
        <v>2025-10</v>
      </c>
    </row>
    <row r="413" customFormat="false" ht="15" hidden="false" customHeight="true" outlineLevel="0" collapsed="false">
      <c r="A413" s="1" t="s">
        <v>10883</v>
      </c>
      <c r="B413" s="1" t="s">
        <v>2324</v>
      </c>
      <c r="C413" s="1" t="s">
        <v>1976</v>
      </c>
      <c r="D413" s="1" t="n">
        <v>3</v>
      </c>
      <c r="E413" s="16" t="n">
        <v>1603.35</v>
      </c>
      <c r="F413" s="17" t="n">
        <v>0.15</v>
      </c>
      <c r="G413" s="16" t="n">
        <v>4088.54</v>
      </c>
      <c r="I413" s="1" t="str">
        <f aca="false">INDEX(Products!$C$2:$C$51,MATCH(C413,Products!$A$2:$A$51,0))</f>
        <v>Beauty &amp; Personal Care</v>
      </c>
      <c r="J413" s="1" t="str">
        <f aca="false">INDEX(Orders!$E$2:$E$8001,MATCH(B413,Orders!$A$2:$A$8001,0))</f>
        <v>Delivered</v>
      </c>
      <c r="K413" s="1" t="str">
        <f aca="false">LEFT(INDEX(Orders!$C$2:$C$8001,MATCH(B413,Orders!$A$2:$A$8001,0)),7)</f>
        <v>2025-10</v>
      </c>
    </row>
    <row r="414" customFormat="false" ht="15" hidden="false" customHeight="true" outlineLevel="0" collapsed="false">
      <c r="A414" s="1" t="s">
        <v>10884</v>
      </c>
      <c r="B414" s="1" t="s">
        <v>2324</v>
      </c>
      <c r="C414" s="1" t="s">
        <v>2004</v>
      </c>
      <c r="D414" s="1" t="n">
        <v>2</v>
      </c>
      <c r="E414" s="16" t="n">
        <v>645.89</v>
      </c>
      <c r="F414" s="17" t="n">
        <v>0</v>
      </c>
      <c r="G414" s="16" t="n">
        <v>1291.78</v>
      </c>
      <c r="I414" s="1" t="str">
        <f aca="false">INDEX(Products!$C$2:$C$51,MATCH(C414,Products!$A$2:$A$51,0))</f>
        <v>Books &amp; Stationery</v>
      </c>
      <c r="J414" s="1" t="str">
        <f aca="false">INDEX(Orders!$E$2:$E$8001,MATCH(B414,Orders!$A$2:$A$8001,0))</f>
        <v>Delivered</v>
      </c>
      <c r="K414" s="1" t="str">
        <f aca="false">LEFT(INDEX(Orders!$C$2:$C$8001,MATCH(B414,Orders!$A$2:$A$8001,0)),7)</f>
        <v>2025-10</v>
      </c>
    </row>
    <row r="415" customFormat="false" ht="15" hidden="false" customHeight="true" outlineLevel="0" collapsed="false">
      <c r="A415" s="1" t="s">
        <v>10885</v>
      </c>
      <c r="B415" s="1" t="s">
        <v>2324</v>
      </c>
      <c r="C415" s="1" t="s">
        <v>1940</v>
      </c>
      <c r="D415" s="1" t="n">
        <v>1</v>
      </c>
      <c r="E415" s="16" t="n">
        <v>2374.52</v>
      </c>
      <c r="F415" s="17" t="n">
        <v>0</v>
      </c>
      <c r="G415" s="16" t="n">
        <v>2374.52</v>
      </c>
      <c r="I415" s="1" t="str">
        <f aca="false">INDEX(Products!$C$2:$C$51,MATCH(C415,Products!$A$2:$A$51,0))</f>
        <v>Fashion</v>
      </c>
      <c r="J415" s="1" t="str">
        <f aca="false">INDEX(Orders!$E$2:$E$8001,MATCH(B415,Orders!$A$2:$A$8001,0))</f>
        <v>Delivered</v>
      </c>
      <c r="K415" s="1" t="str">
        <f aca="false">LEFT(INDEX(Orders!$C$2:$C$8001,MATCH(B415,Orders!$A$2:$A$8001,0)),7)</f>
        <v>2025-10</v>
      </c>
    </row>
    <row r="416" customFormat="false" ht="15" hidden="false" customHeight="true" outlineLevel="0" collapsed="false">
      <c r="A416" s="1" t="s">
        <v>10886</v>
      </c>
      <c r="B416" s="1" t="s">
        <v>2325</v>
      </c>
      <c r="C416" s="1" t="s">
        <v>1940</v>
      </c>
      <c r="D416" s="1" t="n">
        <v>1</v>
      </c>
      <c r="E416" s="16" t="n">
        <v>2374.52</v>
      </c>
      <c r="F416" s="17" t="n">
        <v>0.15</v>
      </c>
      <c r="G416" s="16" t="n">
        <v>2018.34</v>
      </c>
      <c r="I416" s="1" t="str">
        <f aca="false">INDEX(Products!$C$2:$C$51,MATCH(C416,Products!$A$2:$A$51,0))</f>
        <v>Fashion</v>
      </c>
      <c r="J416" s="1" t="str">
        <f aca="false">INDEX(Orders!$E$2:$E$8001,MATCH(B416,Orders!$A$2:$A$8001,0))</f>
        <v>Delivered</v>
      </c>
      <c r="K416" s="1" t="str">
        <f aca="false">LEFT(INDEX(Orders!$C$2:$C$8001,MATCH(B416,Orders!$A$2:$A$8001,0)),7)</f>
        <v>2025-08</v>
      </c>
    </row>
    <row r="417" customFormat="false" ht="15" hidden="false" customHeight="true" outlineLevel="0" collapsed="false">
      <c r="A417" s="1" t="s">
        <v>10887</v>
      </c>
      <c r="B417" s="1" t="s">
        <v>2325</v>
      </c>
      <c r="C417" s="1" t="s">
        <v>1988</v>
      </c>
      <c r="D417" s="1" t="n">
        <v>1</v>
      </c>
      <c r="E417" s="16" t="n">
        <v>681.07</v>
      </c>
      <c r="F417" s="17" t="n">
        <v>0</v>
      </c>
      <c r="G417" s="16" t="n">
        <v>681.07</v>
      </c>
      <c r="I417" s="1" t="str">
        <f aca="false">INDEX(Products!$C$2:$C$51,MATCH(C417,Products!$A$2:$A$51,0))</f>
        <v>Sports &amp; Fitness</v>
      </c>
      <c r="J417" s="1" t="str">
        <f aca="false">INDEX(Orders!$E$2:$E$8001,MATCH(B417,Orders!$A$2:$A$8001,0))</f>
        <v>Delivered</v>
      </c>
      <c r="K417" s="1" t="str">
        <f aca="false">LEFT(INDEX(Orders!$C$2:$C$8001,MATCH(B417,Orders!$A$2:$A$8001,0)),7)</f>
        <v>2025-08</v>
      </c>
    </row>
    <row r="418" customFormat="false" ht="15" hidden="false" customHeight="true" outlineLevel="0" collapsed="false">
      <c r="A418" s="1" t="s">
        <v>10888</v>
      </c>
      <c r="B418" s="1" t="s">
        <v>2326</v>
      </c>
      <c r="C418" s="1" t="s">
        <v>1930</v>
      </c>
      <c r="D418" s="1" t="n">
        <v>3</v>
      </c>
      <c r="E418" s="16" t="n">
        <v>2398.35</v>
      </c>
      <c r="F418" s="17" t="n">
        <v>0.05</v>
      </c>
      <c r="G418" s="16" t="n">
        <v>6835.3</v>
      </c>
      <c r="I418" s="1" t="str">
        <f aca="false">INDEX(Products!$C$2:$C$51,MATCH(C418,Products!$A$2:$A$51,0))</f>
        <v>Electronics</v>
      </c>
      <c r="J418" s="1" t="str">
        <f aca="false">INDEX(Orders!$E$2:$E$8001,MATCH(B418,Orders!$A$2:$A$8001,0))</f>
        <v>Delivered</v>
      </c>
      <c r="K418" s="1" t="str">
        <f aca="false">LEFT(INDEX(Orders!$C$2:$C$8001,MATCH(B418,Orders!$A$2:$A$8001,0)),7)</f>
        <v>2025-10</v>
      </c>
    </row>
    <row r="419" customFormat="false" ht="15" hidden="false" customHeight="true" outlineLevel="0" collapsed="false">
      <c r="A419" s="1" t="s">
        <v>10889</v>
      </c>
      <c r="B419" s="1" t="s">
        <v>2327</v>
      </c>
      <c r="C419" s="1" t="s">
        <v>2006</v>
      </c>
      <c r="D419" s="1" t="n">
        <v>2</v>
      </c>
      <c r="E419" s="16" t="n">
        <v>482.17</v>
      </c>
      <c r="F419" s="17" t="n">
        <v>0.1</v>
      </c>
      <c r="G419" s="16" t="n">
        <v>867.91</v>
      </c>
      <c r="I419" s="1" t="str">
        <f aca="false">INDEX(Products!$C$2:$C$51,MATCH(C419,Products!$A$2:$A$51,0))</f>
        <v>Books &amp; Stationery</v>
      </c>
      <c r="J419" s="1" t="str">
        <f aca="false">INDEX(Orders!$E$2:$E$8001,MATCH(B419,Orders!$A$2:$A$8001,0))</f>
        <v>Delivered</v>
      </c>
      <c r="K419" s="1" t="str">
        <f aca="false">LEFT(INDEX(Orders!$C$2:$C$8001,MATCH(B419,Orders!$A$2:$A$8001,0)),7)</f>
        <v>2025-01</v>
      </c>
    </row>
    <row r="420" customFormat="false" ht="15" hidden="false" customHeight="true" outlineLevel="0" collapsed="false">
      <c r="A420" s="1" t="s">
        <v>10890</v>
      </c>
      <c r="B420" s="1" t="s">
        <v>2327</v>
      </c>
      <c r="C420" s="1" t="s">
        <v>1951</v>
      </c>
      <c r="D420" s="1" t="n">
        <v>1</v>
      </c>
      <c r="E420" s="16" t="n">
        <v>957.5</v>
      </c>
      <c r="F420" s="17" t="n">
        <v>0</v>
      </c>
      <c r="G420" s="16" t="n">
        <v>957.5</v>
      </c>
      <c r="I420" s="1" t="str">
        <f aca="false">INDEX(Products!$C$2:$C$51,MATCH(C420,Products!$A$2:$A$51,0))</f>
        <v>Fashion</v>
      </c>
      <c r="J420" s="1" t="str">
        <f aca="false">INDEX(Orders!$E$2:$E$8001,MATCH(B420,Orders!$A$2:$A$8001,0))</f>
        <v>Delivered</v>
      </c>
      <c r="K420" s="1" t="str">
        <f aca="false">LEFT(INDEX(Orders!$C$2:$C$8001,MATCH(B420,Orders!$A$2:$A$8001,0)),7)</f>
        <v>2025-01</v>
      </c>
    </row>
    <row r="421" customFormat="false" ht="15" hidden="false" customHeight="true" outlineLevel="0" collapsed="false">
      <c r="A421" s="1" t="s">
        <v>10891</v>
      </c>
      <c r="B421" s="1" t="s">
        <v>2327</v>
      </c>
      <c r="C421" s="1" t="s">
        <v>1997</v>
      </c>
      <c r="D421" s="1" t="n">
        <v>1</v>
      </c>
      <c r="E421" s="16" t="n">
        <v>311.15</v>
      </c>
      <c r="F421" s="17" t="n">
        <v>0.05</v>
      </c>
      <c r="G421" s="16" t="n">
        <v>295.59</v>
      </c>
      <c r="I421" s="1" t="str">
        <f aca="false">INDEX(Products!$C$2:$C$51,MATCH(C421,Products!$A$2:$A$51,0))</f>
        <v>Sports &amp; Fitness</v>
      </c>
      <c r="J421" s="1" t="str">
        <f aca="false">INDEX(Orders!$E$2:$E$8001,MATCH(B421,Orders!$A$2:$A$8001,0))</f>
        <v>Delivered</v>
      </c>
      <c r="K421" s="1" t="str">
        <f aca="false">LEFT(INDEX(Orders!$C$2:$C$8001,MATCH(B421,Orders!$A$2:$A$8001,0)),7)</f>
        <v>2025-01</v>
      </c>
    </row>
    <row r="422" customFormat="false" ht="15" hidden="false" customHeight="true" outlineLevel="0" collapsed="false">
      <c r="A422" s="1" t="s">
        <v>10892</v>
      </c>
      <c r="B422" s="1" t="s">
        <v>2328</v>
      </c>
      <c r="C422" s="1" t="s">
        <v>1969</v>
      </c>
      <c r="D422" s="1" t="n">
        <v>1</v>
      </c>
      <c r="E422" s="16" t="n">
        <v>9171.98</v>
      </c>
      <c r="F422" s="17" t="n">
        <v>0.15</v>
      </c>
      <c r="G422" s="16" t="n">
        <v>7796.18</v>
      </c>
      <c r="I422" s="1" t="str">
        <f aca="false">INDEX(Products!$C$2:$C$51,MATCH(C422,Products!$A$2:$A$51,0))</f>
        <v>Home &amp; Kitchen</v>
      </c>
      <c r="J422" s="1" t="str">
        <f aca="false">INDEX(Orders!$E$2:$E$8001,MATCH(B422,Orders!$A$2:$A$8001,0))</f>
        <v>Delivered</v>
      </c>
      <c r="K422" s="1" t="str">
        <f aca="false">LEFT(INDEX(Orders!$C$2:$C$8001,MATCH(B422,Orders!$A$2:$A$8001,0)),7)</f>
        <v>2025-11</v>
      </c>
    </row>
    <row r="423" customFormat="false" ht="15" hidden="false" customHeight="true" outlineLevel="0" collapsed="false">
      <c r="A423" s="1" t="s">
        <v>10893</v>
      </c>
      <c r="B423" s="1" t="s">
        <v>2329</v>
      </c>
      <c r="C423" s="1" t="s">
        <v>1965</v>
      </c>
      <c r="D423" s="1" t="n">
        <v>1</v>
      </c>
      <c r="E423" s="16" t="n">
        <v>1145.07</v>
      </c>
      <c r="F423" s="17" t="n">
        <v>0.05</v>
      </c>
      <c r="G423" s="16" t="n">
        <v>1087.82</v>
      </c>
      <c r="I423" s="1" t="str">
        <f aca="false">INDEX(Products!$C$2:$C$51,MATCH(C423,Products!$A$2:$A$51,0))</f>
        <v>Home &amp; Kitchen</v>
      </c>
      <c r="J423" s="1" t="str">
        <f aca="false">INDEX(Orders!$E$2:$E$8001,MATCH(B423,Orders!$A$2:$A$8001,0))</f>
        <v>Delivered</v>
      </c>
      <c r="K423" s="1" t="str">
        <f aca="false">LEFT(INDEX(Orders!$C$2:$C$8001,MATCH(B423,Orders!$A$2:$A$8001,0)),7)</f>
        <v>2025-10</v>
      </c>
    </row>
    <row r="424" customFormat="false" ht="15" hidden="false" customHeight="true" outlineLevel="0" collapsed="false">
      <c r="A424" s="1" t="s">
        <v>10894</v>
      </c>
      <c r="B424" s="1" t="s">
        <v>2331</v>
      </c>
      <c r="C424" s="1" t="s">
        <v>1941</v>
      </c>
      <c r="D424" s="1" t="n">
        <v>1</v>
      </c>
      <c r="E424" s="16" t="n">
        <v>2757.65</v>
      </c>
      <c r="F424" s="17" t="n">
        <v>0</v>
      </c>
      <c r="G424" s="16" t="n">
        <v>2757.65</v>
      </c>
      <c r="I424" s="1" t="str">
        <f aca="false">INDEX(Products!$C$2:$C$51,MATCH(C424,Products!$A$2:$A$51,0))</f>
        <v>Fashion</v>
      </c>
      <c r="J424" s="1" t="str">
        <f aca="false">INDEX(Orders!$E$2:$E$8001,MATCH(B424,Orders!$A$2:$A$8001,0))</f>
        <v>Cancelled</v>
      </c>
      <c r="K424" s="1" t="str">
        <f aca="false">LEFT(INDEX(Orders!$C$2:$C$8001,MATCH(B424,Orders!$A$2:$A$8001,0)),7)</f>
        <v>2024-10</v>
      </c>
    </row>
    <row r="425" customFormat="false" ht="15" hidden="false" customHeight="true" outlineLevel="0" collapsed="false">
      <c r="A425" s="1" t="s">
        <v>10895</v>
      </c>
      <c r="B425" s="1" t="s">
        <v>2333</v>
      </c>
      <c r="C425" s="1" t="s">
        <v>2007</v>
      </c>
      <c r="D425" s="1" t="n">
        <v>2</v>
      </c>
      <c r="E425" s="16" t="n">
        <v>750.27</v>
      </c>
      <c r="F425" s="17" t="n">
        <v>0</v>
      </c>
      <c r="G425" s="16" t="n">
        <v>1500.54</v>
      </c>
      <c r="I425" s="1" t="str">
        <f aca="false">INDEX(Products!$C$2:$C$51,MATCH(C425,Products!$A$2:$A$51,0))</f>
        <v>Books &amp; Stationery</v>
      </c>
      <c r="J425" s="1" t="str">
        <f aca="false">INDEX(Orders!$E$2:$E$8001,MATCH(B425,Orders!$A$2:$A$8001,0))</f>
        <v>Delivered</v>
      </c>
      <c r="K425" s="1" t="str">
        <f aca="false">LEFT(INDEX(Orders!$C$2:$C$8001,MATCH(B425,Orders!$A$2:$A$8001,0)),7)</f>
        <v>2025-05</v>
      </c>
    </row>
    <row r="426" customFormat="false" ht="15" hidden="false" customHeight="true" outlineLevel="0" collapsed="false">
      <c r="A426" s="1" t="s">
        <v>10896</v>
      </c>
      <c r="B426" s="1" t="s">
        <v>2333</v>
      </c>
      <c r="C426" s="1" t="s">
        <v>1940</v>
      </c>
      <c r="D426" s="1" t="n">
        <v>2</v>
      </c>
      <c r="E426" s="16" t="n">
        <v>2374.52</v>
      </c>
      <c r="F426" s="17" t="n">
        <v>0</v>
      </c>
      <c r="G426" s="16" t="n">
        <v>4749.04</v>
      </c>
      <c r="I426" s="1" t="str">
        <f aca="false">INDEX(Products!$C$2:$C$51,MATCH(C426,Products!$A$2:$A$51,0))</f>
        <v>Fashion</v>
      </c>
      <c r="J426" s="1" t="str">
        <f aca="false">INDEX(Orders!$E$2:$E$8001,MATCH(B426,Orders!$A$2:$A$8001,0))</f>
        <v>Delivered</v>
      </c>
      <c r="K426" s="1" t="str">
        <f aca="false">LEFT(INDEX(Orders!$C$2:$C$8001,MATCH(B426,Orders!$A$2:$A$8001,0)),7)</f>
        <v>2025-05</v>
      </c>
    </row>
    <row r="427" customFormat="false" ht="15" hidden="false" customHeight="true" outlineLevel="0" collapsed="false">
      <c r="A427" s="1" t="s">
        <v>10897</v>
      </c>
      <c r="B427" s="1" t="s">
        <v>2333</v>
      </c>
      <c r="C427" s="1" t="s">
        <v>1991</v>
      </c>
      <c r="D427" s="1" t="n">
        <v>1</v>
      </c>
      <c r="E427" s="16" t="n">
        <v>579.12</v>
      </c>
      <c r="F427" s="17" t="n">
        <v>0</v>
      </c>
      <c r="G427" s="16" t="n">
        <v>579.12</v>
      </c>
      <c r="I427" s="1" t="str">
        <f aca="false">INDEX(Products!$C$2:$C$51,MATCH(C427,Products!$A$2:$A$51,0))</f>
        <v>Sports &amp; Fitness</v>
      </c>
      <c r="J427" s="1" t="str">
        <f aca="false">INDEX(Orders!$E$2:$E$8001,MATCH(B427,Orders!$A$2:$A$8001,0))</f>
        <v>Delivered</v>
      </c>
      <c r="K427" s="1" t="str">
        <f aca="false">LEFT(INDEX(Orders!$C$2:$C$8001,MATCH(B427,Orders!$A$2:$A$8001,0)),7)</f>
        <v>2025-05</v>
      </c>
    </row>
    <row r="428" customFormat="false" ht="15" hidden="false" customHeight="true" outlineLevel="0" collapsed="false">
      <c r="A428" s="1" t="s">
        <v>10898</v>
      </c>
      <c r="B428" s="1" t="s">
        <v>2334</v>
      </c>
      <c r="C428" s="1" t="s">
        <v>2006</v>
      </c>
      <c r="D428" s="1" t="n">
        <v>2</v>
      </c>
      <c r="E428" s="16" t="n">
        <v>482.17</v>
      </c>
      <c r="F428" s="17" t="n">
        <v>0</v>
      </c>
      <c r="G428" s="16" t="n">
        <v>964.34</v>
      </c>
      <c r="I428" s="1" t="str">
        <f aca="false">INDEX(Products!$C$2:$C$51,MATCH(C428,Products!$A$2:$A$51,0))</f>
        <v>Books &amp; Stationery</v>
      </c>
      <c r="J428" s="1" t="str">
        <f aca="false">INDEX(Orders!$E$2:$E$8001,MATCH(B428,Orders!$A$2:$A$8001,0))</f>
        <v>Delivered</v>
      </c>
      <c r="K428" s="1" t="str">
        <f aca="false">LEFT(INDEX(Orders!$C$2:$C$8001,MATCH(B428,Orders!$A$2:$A$8001,0)),7)</f>
        <v>2024-10</v>
      </c>
    </row>
    <row r="429" customFormat="false" ht="15" hidden="false" customHeight="true" outlineLevel="0" collapsed="false">
      <c r="A429" s="1" t="s">
        <v>10899</v>
      </c>
      <c r="B429" s="1" t="s">
        <v>2334</v>
      </c>
      <c r="C429" s="1" t="s">
        <v>1937</v>
      </c>
      <c r="D429" s="1" t="n">
        <v>2</v>
      </c>
      <c r="E429" s="16" t="n">
        <v>1364.75</v>
      </c>
      <c r="F429" s="17" t="n">
        <v>0</v>
      </c>
      <c r="G429" s="16" t="n">
        <v>2729.5</v>
      </c>
      <c r="I429" s="1" t="str">
        <f aca="false">INDEX(Products!$C$2:$C$51,MATCH(C429,Products!$A$2:$A$51,0))</f>
        <v>Fashion</v>
      </c>
      <c r="J429" s="1" t="str">
        <f aca="false">INDEX(Orders!$E$2:$E$8001,MATCH(B429,Orders!$A$2:$A$8001,0))</f>
        <v>Delivered</v>
      </c>
      <c r="K429" s="1" t="str">
        <f aca="false">LEFT(INDEX(Orders!$C$2:$C$8001,MATCH(B429,Orders!$A$2:$A$8001,0)),7)</f>
        <v>2024-10</v>
      </c>
    </row>
    <row r="430" customFormat="false" ht="15" hidden="false" customHeight="true" outlineLevel="0" collapsed="false">
      <c r="A430" s="1" t="s">
        <v>10900</v>
      </c>
      <c r="B430" s="1" t="s">
        <v>2334</v>
      </c>
      <c r="C430" s="1" t="s">
        <v>1955</v>
      </c>
      <c r="D430" s="1" t="n">
        <v>3</v>
      </c>
      <c r="E430" s="16" t="n">
        <v>3340.76</v>
      </c>
      <c r="F430" s="17" t="n">
        <v>0</v>
      </c>
      <c r="G430" s="16" t="n">
        <v>10022.28</v>
      </c>
      <c r="I430" s="1" t="str">
        <f aca="false">INDEX(Products!$C$2:$C$51,MATCH(C430,Products!$A$2:$A$51,0))</f>
        <v>Home &amp; Kitchen</v>
      </c>
      <c r="J430" s="1" t="str">
        <f aca="false">INDEX(Orders!$E$2:$E$8001,MATCH(B430,Orders!$A$2:$A$8001,0))</f>
        <v>Delivered</v>
      </c>
      <c r="K430" s="1" t="str">
        <f aca="false">LEFT(INDEX(Orders!$C$2:$C$8001,MATCH(B430,Orders!$A$2:$A$8001,0)),7)</f>
        <v>2024-10</v>
      </c>
    </row>
    <row r="431" customFormat="false" ht="15" hidden="false" customHeight="true" outlineLevel="0" collapsed="false">
      <c r="A431" s="1" t="s">
        <v>10901</v>
      </c>
      <c r="B431" s="1" t="s">
        <v>2335</v>
      </c>
      <c r="C431" s="1" t="s">
        <v>1990</v>
      </c>
      <c r="D431" s="1" t="n">
        <v>1</v>
      </c>
      <c r="E431" s="16" t="n">
        <v>5311.32</v>
      </c>
      <c r="F431" s="17" t="n">
        <v>0.05</v>
      </c>
      <c r="G431" s="16" t="n">
        <v>5045.75</v>
      </c>
      <c r="I431" s="1" t="str">
        <f aca="false">INDEX(Products!$C$2:$C$51,MATCH(C431,Products!$A$2:$A$51,0))</f>
        <v>Sports &amp; Fitness</v>
      </c>
      <c r="J431" s="1" t="str">
        <f aca="false">INDEX(Orders!$E$2:$E$8001,MATCH(B431,Orders!$A$2:$A$8001,0))</f>
        <v>Delivered</v>
      </c>
      <c r="K431" s="1" t="str">
        <f aca="false">LEFT(INDEX(Orders!$C$2:$C$8001,MATCH(B431,Orders!$A$2:$A$8001,0)),7)</f>
        <v>2025-08</v>
      </c>
    </row>
    <row r="432" customFormat="false" ht="15" hidden="false" customHeight="true" outlineLevel="0" collapsed="false">
      <c r="A432" s="1" t="s">
        <v>10902</v>
      </c>
      <c r="B432" s="1" t="s">
        <v>2335</v>
      </c>
      <c r="C432" s="1" t="s">
        <v>1930</v>
      </c>
      <c r="D432" s="1" t="n">
        <v>2</v>
      </c>
      <c r="E432" s="16" t="n">
        <v>2398.35</v>
      </c>
      <c r="F432" s="17" t="n">
        <v>0</v>
      </c>
      <c r="G432" s="16" t="n">
        <v>4796.7</v>
      </c>
      <c r="I432" s="1" t="str">
        <f aca="false">INDEX(Products!$C$2:$C$51,MATCH(C432,Products!$A$2:$A$51,0))</f>
        <v>Electronics</v>
      </c>
      <c r="J432" s="1" t="str">
        <f aca="false">INDEX(Orders!$E$2:$E$8001,MATCH(B432,Orders!$A$2:$A$8001,0))</f>
        <v>Delivered</v>
      </c>
      <c r="K432" s="1" t="str">
        <f aca="false">LEFT(INDEX(Orders!$C$2:$C$8001,MATCH(B432,Orders!$A$2:$A$8001,0)),7)</f>
        <v>2025-08</v>
      </c>
    </row>
    <row r="433" customFormat="false" ht="15" hidden="false" customHeight="true" outlineLevel="0" collapsed="false">
      <c r="A433" s="1" t="s">
        <v>10903</v>
      </c>
      <c r="B433" s="1" t="s">
        <v>2336</v>
      </c>
      <c r="C433" s="1" t="s">
        <v>2007</v>
      </c>
      <c r="D433" s="1" t="n">
        <v>1</v>
      </c>
      <c r="E433" s="16" t="n">
        <v>750.27</v>
      </c>
      <c r="F433" s="17" t="n">
        <v>0</v>
      </c>
      <c r="G433" s="16" t="n">
        <v>750.27</v>
      </c>
      <c r="I433" s="1" t="str">
        <f aca="false">INDEX(Products!$C$2:$C$51,MATCH(C433,Products!$A$2:$A$51,0))</f>
        <v>Books &amp; Stationery</v>
      </c>
      <c r="J433" s="1" t="str">
        <f aca="false">INDEX(Orders!$E$2:$E$8001,MATCH(B433,Orders!$A$2:$A$8001,0))</f>
        <v>Delivered</v>
      </c>
      <c r="K433" s="1" t="str">
        <f aca="false">LEFT(INDEX(Orders!$C$2:$C$8001,MATCH(B433,Orders!$A$2:$A$8001,0)),7)</f>
        <v>2024-06</v>
      </c>
    </row>
    <row r="434" customFormat="false" ht="15" hidden="false" customHeight="true" outlineLevel="0" collapsed="false">
      <c r="A434" s="1" t="s">
        <v>10904</v>
      </c>
      <c r="B434" s="1" t="s">
        <v>2336</v>
      </c>
      <c r="C434" s="1" t="s">
        <v>1926</v>
      </c>
      <c r="D434" s="1" t="n">
        <v>1</v>
      </c>
      <c r="E434" s="16" t="n">
        <v>1478.08</v>
      </c>
      <c r="F434" s="17" t="n">
        <v>0.1</v>
      </c>
      <c r="G434" s="16" t="n">
        <v>1330.27</v>
      </c>
      <c r="I434" s="1" t="str">
        <f aca="false">INDEX(Products!$C$2:$C$51,MATCH(C434,Products!$A$2:$A$51,0))</f>
        <v>Electronics</v>
      </c>
      <c r="J434" s="1" t="str">
        <f aca="false">INDEX(Orders!$E$2:$E$8001,MATCH(B434,Orders!$A$2:$A$8001,0))</f>
        <v>Delivered</v>
      </c>
      <c r="K434" s="1" t="str">
        <f aca="false">LEFT(INDEX(Orders!$C$2:$C$8001,MATCH(B434,Orders!$A$2:$A$8001,0)),7)</f>
        <v>2024-06</v>
      </c>
    </row>
    <row r="435" customFormat="false" ht="15" hidden="false" customHeight="true" outlineLevel="0" collapsed="false">
      <c r="A435" s="1" t="s">
        <v>10905</v>
      </c>
      <c r="B435" s="1" t="s">
        <v>2338</v>
      </c>
      <c r="C435" s="1" t="s">
        <v>1930</v>
      </c>
      <c r="D435" s="1" t="n">
        <v>3</v>
      </c>
      <c r="E435" s="16" t="n">
        <v>2398.35</v>
      </c>
      <c r="F435" s="17" t="n">
        <v>0</v>
      </c>
      <c r="G435" s="16" t="n">
        <v>7195.05</v>
      </c>
      <c r="I435" s="1" t="str">
        <f aca="false">INDEX(Products!$C$2:$C$51,MATCH(C435,Products!$A$2:$A$51,0))</f>
        <v>Electronics</v>
      </c>
      <c r="J435" s="1" t="str">
        <f aca="false">INDEX(Orders!$E$2:$E$8001,MATCH(B435,Orders!$A$2:$A$8001,0))</f>
        <v>Delivered</v>
      </c>
      <c r="K435" s="1" t="str">
        <f aca="false">LEFT(INDEX(Orders!$C$2:$C$8001,MATCH(B435,Orders!$A$2:$A$8001,0)),7)</f>
        <v>2024-09</v>
      </c>
    </row>
    <row r="436" customFormat="false" ht="15" hidden="false" customHeight="true" outlineLevel="0" collapsed="false">
      <c r="A436" s="1" t="s">
        <v>10906</v>
      </c>
      <c r="B436" s="1" t="s">
        <v>2338</v>
      </c>
      <c r="C436" s="1" t="s">
        <v>1976</v>
      </c>
      <c r="D436" s="1" t="n">
        <v>2</v>
      </c>
      <c r="E436" s="16" t="n">
        <v>1603.35</v>
      </c>
      <c r="F436" s="17" t="n">
        <v>0.05</v>
      </c>
      <c r="G436" s="16" t="n">
        <v>3046.36</v>
      </c>
      <c r="I436" s="1" t="str">
        <f aca="false">INDEX(Products!$C$2:$C$51,MATCH(C436,Products!$A$2:$A$51,0))</f>
        <v>Beauty &amp; Personal Care</v>
      </c>
      <c r="J436" s="1" t="str">
        <f aca="false">INDEX(Orders!$E$2:$E$8001,MATCH(B436,Orders!$A$2:$A$8001,0))</f>
        <v>Delivered</v>
      </c>
      <c r="K436" s="1" t="str">
        <f aca="false">LEFT(INDEX(Orders!$C$2:$C$8001,MATCH(B436,Orders!$A$2:$A$8001,0)),7)</f>
        <v>2024-09</v>
      </c>
    </row>
    <row r="437" customFormat="false" ht="15" hidden="false" customHeight="true" outlineLevel="0" collapsed="false">
      <c r="A437" s="1" t="s">
        <v>10907</v>
      </c>
      <c r="B437" s="1" t="s">
        <v>2338</v>
      </c>
      <c r="C437" s="1" t="s">
        <v>1967</v>
      </c>
      <c r="D437" s="1" t="n">
        <v>1</v>
      </c>
      <c r="E437" s="16" t="n">
        <v>6822.61</v>
      </c>
      <c r="F437" s="17" t="n">
        <v>0</v>
      </c>
      <c r="G437" s="16" t="n">
        <v>6822.61</v>
      </c>
      <c r="I437" s="1" t="str">
        <f aca="false">INDEX(Products!$C$2:$C$51,MATCH(C437,Products!$A$2:$A$51,0))</f>
        <v>Home &amp; Kitchen</v>
      </c>
      <c r="J437" s="1" t="str">
        <f aca="false">INDEX(Orders!$E$2:$E$8001,MATCH(B437,Orders!$A$2:$A$8001,0))</f>
        <v>Delivered</v>
      </c>
      <c r="K437" s="1" t="str">
        <f aca="false">LEFT(INDEX(Orders!$C$2:$C$8001,MATCH(B437,Orders!$A$2:$A$8001,0)),7)</f>
        <v>2024-09</v>
      </c>
    </row>
    <row r="438" customFormat="false" ht="15" hidden="false" customHeight="true" outlineLevel="0" collapsed="false">
      <c r="A438" s="1" t="s">
        <v>10908</v>
      </c>
      <c r="B438" s="1" t="s">
        <v>2340</v>
      </c>
      <c r="C438" s="1" t="s">
        <v>1997</v>
      </c>
      <c r="D438" s="1" t="n">
        <v>1</v>
      </c>
      <c r="E438" s="16" t="n">
        <v>311.15</v>
      </c>
      <c r="F438" s="17" t="n">
        <v>0.15</v>
      </c>
      <c r="G438" s="16" t="n">
        <v>264.48</v>
      </c>
      <c r="I438" s="1" t="str">
        <f aca="false">INDEX(Products!$C$2:$C$51,MATCH(C438,Products!$A$2:$A$51,0))</f>
        <v>Sports &amp; Fitness</v>
      </c>
      <c r="J438" s="1" t="str">
        <f aca="false">INDEX(Orders!$E$2:$E$8001,MATCH(B438,Orders!$A$2:$A$8001,0))</f>
        <v>Delivered</v>
      </c>
      <c r="K438" s="1" t="str">
        <f aca="false">LEFT(INDEX(Orders!$C$2:$C$8001,MATCH(B438,Orders!$A$2:$A$8001,0)),7)</f>
        <v>2025-07</v>
      </c>
    </row>
    <row r="439" customFormat="false" ht="15" hidden="false" customHeight="true" outlineLevel="0" collapsed="false">
      <c r="A439" s="1" t="s">
        <v>10909</v>
      </c>
      <c r="B439" s="1" t="s">
        <v>2340</v>
      </c>
      <c r="C439" s="1" t="s">
        <v>2006</v>
      </c>
      <c r="D439" s="1" t="n">
        <v>1</v>
      </c>
      <c r="E439" s="16" t="n">
        <v>482.17</v>
      </c>
      <c r="F439" s="17" t="n">
        <v>0</v>
      </c>
      <c r="G439" s="16" t="n">
        <v>482.17</v>
      </c>
      <c r="I439" s="1" t="str">
        <f aca="false">INDEX(Products!$C$2:$C$51,MATCH(C439,Products!$A$2:$A$51,0))</f>
        <v>Books &amp; Stationery</v>
      </c>
      <c r="J439" s="1" t="str">
        <f aca="false">INDEX(Orders!$E$2:$E$8001,MATCH(B439,Orders!$A$2:$A$8001,0))</f>
        <v>Delivered</v>
      </c>
      <c r="K439" s="1" t="str">
        <f aca="false">LEFT(INDEX(Orders!$C$2:$C$8001,MATCH(B439,Orders!$A$2:$A$8001,0)),7)</f>
        <v>2025-07</v>
      </c>
    </row>
    <row r="440" customFormat="false" ht="15" hidden="false" customHeight="true" outlineLevel="0" collapsed="false">
      <c r="A440" s="1" t="s">
        <v>10910</v>
      </c>
      <c r="B440" s="1" t="s">
        <v>2340</v>
      </c>
      <c r="C440" s="1" t="s">
        <v>1940</v>
      </c>
      <c r="D440" s="1" t="n">
        <v>1</v>
      </c>
      <c r="E440" s="16" t="n">
        <v>2374.52</v>
      </c>
      <c r="F440" s="17" t="n">
        <v>0.1</v>
      </c>
      <c r="G440" s="16" t="n">
        <v>2137.07</v>
      </c>
      <c r="I440" s="1" t="str">
        <f aca="false">INDEX(Products!$C$2:$C$51,MATCH(C440,Products!$A$2:$A$51,0))</f>
        <v>Fashion</v>
      </c>
      <c r="J440" s="1" t="str">
        <f aca="false">INDEX(Orders!$E$2:$E$8001,MATCH(B440,Orders!$A$2:$A$8001,0))</f>
        <v>Delivered</v>
      </c>
      <c r="K440" s="1" t="str">
        <f aca="false">LEFT(INDEX(Orders!$C$2:$C$8001,MATCH(B440,Orders!$A$2:$A$8001,0)),7)</f>
        <v>2025-07</v>
      </c>
    </row>
    <row r="441" customFormat="false" ht="15" hidden="false" customHeight="true" outlineLevel="0" collapsed="false">
      <c r="A441" s="1" t="s">
        <v>10911</v>
      </c>
      <c r="B441" s="1" t="s">
        <v>2340</v>
      </c>
      <c r="C441" s="1" t="s">
        <v>1990</v>
      </c>
      <c r="D441" s="1" t="n">
        <v>3</v>
      </c>
      <c r="E441" s="16" t="n">
        <v>5311.32</v>
      </c>
      <c r="F441" s="17" t="n">
        <v>0</v>
      </c>
      <c r="G441" s="16" t="n">
        <v>15933.96</v>
      </c>
      <c r="I441" s="1" t="str">
        <f aca="false">INDEX(Products!$C$2:$C$51,MATCH(C441,Products!$A$2:$A$51,0))</f>
        <v>Sports &amp; Fitness</v>
      </c>
      <c r="J441" s="1" t="str">
        <f aca="false">INDEX(Orders!$E$2:$E$8001,MATCH(B441,Orders!$A$2:$A$8001,0))</f>
        <v>Delivered</v>
      </c>
      <c r="K441" s="1" t="str">
        <f aca="false">LEFT(INDEX(Orders!$C$2:$C$8001,MATCH(B441,Orders!$A$2:$A$8001,0)),7)</f>
        <v>2025-07</v>
      </c>
    </row>
    <row r="442" customFormat="false" ht="15" hidden="false" customHeight="true" outlineLevel="0" collapsed="false">
      <c r="A442" s="1" t="s">
        <v>10912</v>
      </c>
      <c r="B442" s="1" t="s">
        <v>2341</v>
      </c>
      <c r="C442" s="1" t="s">
        <v>1979</v>
      </c>
      <c r="D442" s="1" t="n">
        <v>1</v>
      </c>
      <c r="E442" s="16" t="n">
        <v>623</v>
      </c>
      <c r="F442" s="17" t="n">
        <v>0.1</v>
      </c>
      <c r="G442" s="16" t="n">
        <v>560.7</v>
      </c>
      <c r="I442" s="1" t="str">
        <f aca="false">INDEX(Products!$C$2:$C$51,MATCH(C442,Products!$A$2:$A$51,0))</f>
        <v>Beauty &amp; Personal Care</v>
      </c>
      <c r="J442" s="1" t="str">
        <f aca="false">INDEX(Orders!$E$2:$E$8001,MATCH(B442,Orders!$A$2:$A$8001,0))</f>
        <v>Delivered</v>
      </c>
      <c r="K442" s="1" t="str">
        <f aca="false">LEFT(INDEX(Orders!$C$2:$C$8001,MATCH(B442,Orders!$A$2:$A$8001,0)),7)</f>
        <v>2025-10</v>
      </c>
    </row>
    <row r="443" customFormat="false" ht="15" hidden="false" customHeight="true" outlineLevel="0" collapsed="false">
      <c r="A443" s="1" t="s">
        <v>10913</v>
      </c>
      <c r="B443" s="1" t="s">
        <v>2341</v>
      </c>
      <c r="C443" s="1" t="s">
        <v>2007</v>
      </c>
      <c r="D443" s="1" t="n">
        <v>1</v>
      </c>
      <c r="E443" s="16" t="n">
        <v>750.27</v>
      </c>
      <c r="F443" s="17" t="n">
        <v>0</v>
      </c>
      <c r="G443" s="16" t="n">
        <v>750.27</v>
      </c>
      <c r="I443" s="1" t="str">
        <f aca="false">INDEX(Products!$C$2:$C$51,MATCH(C443,Products!$A$2:$A$51,0))</f>
        <v>Books &amp; Stationery</v>
      </c>
      <c r="J443" s="1" t="str">
        <f aca="false">INDEX(Orders!$E$2:$E$8001,MATCH(B443,Orders!$A$2:$A$8001,0))</f>
        <v>Delivered</v>
      </c>
      <c r="K443" s="1" t="str">
        <f aca="false">LEFT(INDEX(Orders!$C$2:$C$8001,MATCH(B443,Orders!$A$2:$A$8001,0)),7)</f>
        <v>2025-10</v>
      </c>
    </row>
    <row r="444" customFormat="false" ht="15" hidden="false" customHeight="true" outlineLevel="0" collapsed="false">
      <c r="A444" s="1" t="s">
        <v>10914</v>
      </c>
      <c r="B444" s="1" t="s">
        <v>2341</v>
      </c>
      <c r="C444" s="1" t="s">
        <v>1975</v>
      </c>
      <c r="D444" s="1" t="n">
        <v>2</v>
      </c>
      <c r="E444" s="16" t="n">
        <v>862.99</v>
      </c>
      <c r="F444" s="17" t="n">
        <v>0.05</v>
      </c>
      <c r="G444" s="16" t="n">
        <v>1639.68</v>
      </c>
      <c r="I444" s="1" t="str">
        <f aca="false">INDEX(Products!$C$2:$C$51,MATCH(C444,Products!$A$2:$A$51,0))</f>
        <v>Beauty &amp; Personal Care</v>
      </c>
      <c r="J444" s="1" t="str">
        <f aca="false">INDEX(Orders!$E$2:$E$8001,MATCH(B444,Orders!$A$2:$A$8001,0))</f>
        <v>Delivered</v>
      </c>
      <c r="K444" s="1" t="str">
        <f aca="false">LEFT(INDEX(Orders!$C$2:$C$8001,MATCH(B444,Orders!$A$2:$A$8001,0)),7)</f>
        <v>2025-10</v>
      </c>
    </row>
    <row r="445" customFormat="false" ht="15" hidden="false" customHeight="true" outlineLevel="0" collapsed="false">
      <c r="A445" s="1" t="s">
        <v>10915</v>
      </c>
      <c r="B445" s="1" t="s">
        <v>2342</v>
      </c>
      <c r="C445" s="1" t="s">
        <v>2006</v>
      </c>
      <c r="D445" s="1" t="n">
        <v>1</v>
      </c>
      <c r="E445" s="16" t="n">
        <v>482.17</v>
      </c>
      <c r="F445" s="17" t="n">
        <v>0.2</v>
      </c>
      <c r="G445" s="16" t="n">
        <v>385.74</v>
      </c>
      <c r="I445" s="1" t="str">
        <f aca="false">INDEX(Products!$C$2:$C$51,MATCH(C445,Products!$A$2:$A$51,0))</f>
        <v>Books &amp; Stationery</v>
      </c>
      <c r="J445" s="1" t="str">
        <f aca="false">INDEX(Orders!$E$2:$E$8001,MATCH(B445,Orders!$A$2:$A$8001,0))</f>
        <v>Delivered</v>
      </c>
      <c r="K445" s="1" t="str">
        <f aca="false">LEFT(INDEX(Orders!$C$2:$C$8001,MATCH(B445,Orders!$A$2:$A$8001,0)),7)</f>
        <v>2025-07</v>
      </c>
    </row>
    <row r="446" customFormat="false" ht="15" hidden="false" customHeight="true" outlineLevel="0" collapsed="false">
      <c r="A446" s="1" t="s">
        <v>10916</v>
      </c>
      <c r="B446" s="1" t="s">
        <v>2343</v>
      </c>
      <c r="C446" s="1" t="s">
        <v>1940</v>
      </c>
      <c r="D446" s="1" t="n">
        <v>2</v>
      </c>
      <c r="E446" s="16" t="n">
        <v>2374.52</v>
      </c>
      <c r="F446" s="17" t="n">
        <v>0.2</v>
      </c>
      <c r="G446" s="16" t="n">
        <v>3799.23</v>
      </c>
      <c r="I446" s="1" t="str">
        <f aca="false">INDEX(Products!$C$2:$C$51,MATCH(C446,Products!$A$2:$A$51,0))</f>
        <v>Fashion</v>
      </c>
      <c r="J446" s="1" t="str">
        <f aca="false">INDEX(Orders!$E$2:$E$8001,MATCH(B446,Orders!$A$2:$A$8001,0))</f>
        <v>Delivered</v>
      </c>
      <c r="K446" s="1" t="str">
        <f aca="false">LEFT(INDEX(Orders!$C$2:$C$8001,MATCH(B446,Orders!$A$2:$A$8001,0)),7)</f>
        <v>2025-06</v>
      </c>
    </row>
    <row r="447" customFormat="false" ht="15" hidden="false" customHeight="true" outlineLevel="0" collapsed="false">
      <c r="A447" s="1" t="s">
        <v>10917</v>
      </c>
      <c r="B447" s="1" t="s">
        <v>2343</v>
      </c>
      <c r="C447" s="1" t="s">
        <v>1997</v>
      </c>
      <c r="D447" s="1" t="n">
        <v>1</v>
      </c>
      <c r="E447" s="16" t="n">
        <v>311.15</v>
      </c>
      <c r="F447" s="17" t="n">
        <v>0</v>
      </c>
      <c r="G447" s="16" t="n">
        <v>311.15</v>
      </c>
      <c r="I447" s="1" t="str">
        <f aca="false">INDEX(Products!$C$2:$C$51,MATCH(C447,Products!$A$2:$A$51,0))</f>
        <v>Sports &amp; Fitness</v>
      </c>
      <c r="J447" s="1" t="str">
        <f aca="false">INDEX(Orders!$E$2:$E$8001,MATCH(B447,Orders!$A$2:$A$8001,0))</f>
        <v>Delivered</v>
      </c>
      <c r="K447" s="1" t="str">
        <f aca="false">LEFT(INDEX(Orders!$C$2:$C$8001,MATCH(B447,Orders!$A$2:$A$8001,0)),7)</f>
        <v>2025-06</v>
      </c>
    </row>
    <row r="448" customFormat="false" ht="15" hidden="false" customHeight="true" outlineLevel="0" collapsed="false">
      <c r="A448" s="1" t="s">
        <v>10918</v>
      </c>
      <c r="B448" s="1" t="s">
        <v>2344</v>
      </c>
      <c r="C448" s="1" t="s">
        <v>1997</v>
      </c>
      <c r="D448" s="1" t="n">
        <v>1</v>
      </c>
      <c r="E448" s="16" t="n">
        <v>311.15</v>
      </c>
      <c r="F448" s="17" t="n">
        <v>0.05</v>
      </c>
      <c r="G448" s="16" t="n">
        <v>295.59</v>
      </c>
      <c r="I448" s="1" t="str">
        <f aca="false">INDEX(Products!$C$2:$C$51,MATCH(C448,Products!$A$2:$A$51,0))</f>
        <v>Sports &amp; Fitness</v>
      </c>
      <c r="J448" s="1" t="str">
        <f aca="false">INDEX(Orders!$E$2:$E$8001,MATCH(B448,Orders!$A$2:$A$8001,0))</f>
        <v>Delivered</v>
      </c>
      <c r="K448" s="1" t="str">
        <f aca="false">LEFT(INDEX(Orders!$C$2:$C$8001,MATCH(B448,Orders!$A$2:$A$8001,0)),7)</f>
        <v>2025-12</v>
      </c>
    </row>
    <row r="449" customFormat="false" ht="15" hidden="false" customHeight="true" outlineLevel="0" collapsed="false">
      <c r="A449" s="1" t="s">
        <v>10919</v>
      </c>
      <c r="B449" s="1" t="s">
        <v>2344</v>
      </c>
      <c r="C449" s="1" t="s">
        <v>2006</v>
      </c>
      <c r="D449" s="1" t="n">
        <v>2</v>
      </c>
      <c r="E449" s="16" t="n">
        <v>482.17</v>
      </c>
      <c r="F449" s="17" t="n">
        <v>0</v>
      </c>
      <c r="G449" s="16" t="n">
        <v>964.34</v>
      </c>
      <c r="I449" s="1" t="str">
        <f aca="false">INDEX(Products!$C$2:$C$51,MATCH(C449,Products!$A$2:$A$51,0))</f>
        <v>Books &amp; Stationery</v>
      </c>
      <c r="J449" s="1" t="str">
        <f aca="false">INDEX(Orders!$E$2:$E$8001,MATCH(B449,Orders!$A$2:$A$8001,0))</f>
        <v>Delivered</v>
      </c>
      <c r="K449" s="1" t="str">
        <f aca="false">LEFT(INDEX(Orders!$C$2:$C$8001,MATCH(B449,Orders!$A$2:$A$8001,0)),7)</f>
        <v>2025-12</v>
      </c>
    </row>
    <row r="450" customFormat="false" ht="15" hidden="false" customHeight="true" outlineLevel="0" collapsed="false">
      <c r="A450" s="1" t="s">
        <v>10920</v>
      </c>
      <c r="B450" s="1" t="s">
        <v>2346</v>
      </c>
      <c r="C450" s="1" t="s">
        <v>2006</v>
      </c>
      <c r="D450" s="1" t="n">
        <v>1</v>
      </c>
      <c r="E450" s="16" t="n">
        <v>482.17</v>
      </c>
      <c r="F450" s="17" t="n">
        <v>0.15</v>
      </c>
      <c r="G450" s="16" t="n">
        <v>409.84</v>
      </c>
      <c r="I450" s="1" t="str">
        <f aca="false">INDEX(Products!$C$2:$C$51,MATCH(C450,Products!$A$2:$A$51,0))</f>
        <v>Books &amp; Stationery</v>
      </c>
      <c r="J450" s="1" t="str">
        <f aca="false">INDEX(Orders!$E$2:$E$8001,MATCH(B450,Orders!$A$2:$A$8001,0))</f>
        <v>Delivered</v>
      </c>
      <c r="K450" s="1" t="str">
        <f aca="false">LEFT(INDEX(Orders!$C$2:$C$8001,MATCH(B450,Orders!$A$2:$A$8001,0)),7)</f>
        <v>2025-02</v>
      </c>
    </row>
    <row r="451" customFormat="false" ht="15" hidden="false" customHeight="true" outlineLevel="0" collapsed="false">
      <c r="A451" s="1" t="s">
        <v>10921</v>
      </c>
      <c r="B451" s="1" t="s">
        <v>2347</v>
      </c>
      <c r="C451" s="1" t="s">
        <v>1995</v>
      </c>
      <c r="D451" s="1" t="n">
        <v>1</v>
      </c>
      <c r="E451" s="16" t="n">
        <v>2914.27</v>
      </c>
      <c r="F451" s="17" t="n">
        <v>0</v>
      </c>
      <c r="G451" s="16" t="n">
        <v>2914.27</v>
      </c>
      <c r="I451" s="1" t="str">
        <f aca="false">INDEX(Products!$C$2:$C$51,MATCH(C451,Products!$A$2:$A$51,0))</f>
        <v>Sports &amp; Fitness</v>
      </c>
      <c r="J451" s="1" t="str">
        <f aca="false">INDEX(Orders!$E$2:$E$8001,MATCH(B451,Orders!$A$2:$A$8001,0))</f>
        <v>Delivered</v>
      </c>
      <c r="K451" s="1" t="str">
        <f aca="false">LEFT(INDEX(Orders!$C$2:$C$8001,MATCH(B451,Orders!$A$2:$A$8001,0)),7)</f>
        <v>2024-09</v>
      </c>
    </row>
    <row r="452" customFormat="false" ht="15" hidden="false" customHeight="true" outlineLevel="0" collapsed="false">
      <c r="A452" s="1" t="s">
        <v>10922</v>
      </c>
      <c r="B452" s="1" t="s">
        <v>2347</v>
      </c>
      <c r="C452" s="1" t="s">
        <v>2006</v>
      </c>
      <c r="D452" s="1" t="n">
        <v>2</v>
      </c>
      <c r="E452" s="16" t="n">
        <v>482.17</v>
      </c>
      <c r="F452" s="17" t="n">
        <v>0</v>
      </c>
      <c r="G452" s="16" t="n">
        <v>964.34</v>
      </c>
      <c r="I452" s="1" t="str">
        <f aca="false">INDEX(Products!$C$2:$C$51,MATCH(C452,Products!$A$2:$A$51,0))</f>
        <v>Books &amp; Stationery</v>
      </c>
      <c r="J452" s="1" t="str">
        <f aca="false">INDEX(Orders!$E$2:$E$8001,MATCH(B452,Orders!$A$2:$A$8001,0))</f>
        <v>Delivered</v>
      </c>
      <c r="K452" s="1" t="str">
        <f aca="false">LEFT(INDEX(Orders!$C$2:$C$8001,MATCH(B452,Orders!$A$2:$A$8001,0)),7)</f>
        <v>2024-09</v>
      </c>
    </row>
    <row r="453" customFormat="false" ht="15" hidden="false" customHeight="true" outlineLevel="0" collapsed="false">
      <c r="A453" s="1" t="s">
        <v>10923</v>
      </c>
      <c r="B453" s="1" t="s">
        <v>2347</v>
      </c>
      <c r="C453" s="1" t="s">
        <v>1940</v>
      </c>
      <c r="D453" s="1" t="n">
        <v>2</v>
      </c>
      <c r="E453" s="16" t="n">
        <v>2374.52</v>
      </c>
      <c r="F453" s="17" t="n">
        <v>0</v>
      </c>
      <c r="G453" s="16" t="n">
        <v>4749.04</v>
      </c>
      <c r="I453" s="1" t="str">
        <f aca="false">INDEX(Products!$C$2:$C$51,MATCH(C453,Products!$A$2:$A$51,0))</f>
        <v>Fashion</v>
      </c>
      <c r="J453" s="1" t="str">
        <f aca="false">INDEX(Orders!$E$2:$E$8001,MATCH(B453,Orders!$A$2:$A$8001,0))</f>
        <v>Delivered</v>
      </c>
      <c r="K453" s="1" t="str">
        <f aca="false">LEFT(INDEX(Orders!$C$2:$C$8001,MATCH(B453,Orders!$A$2:$A$8001,0)),7)</f>
        <v>2024-09</v>
      </c>
    </row>
    <row r="454" customFormat="false" ht="15" hidden="false" customHeight="true" outlineLevel="0" collapsed="false">
      <c r="A454" s="1" t="s">
        <v>10924</v>
      </c>
      <c r="B454" s="1" t="s">
        <v>2347</v>
      </c>
      <c r="C454" s="1" t="s">
        <v>1990</v>
      </c>
      <c r="D454" s="1" t="n">
        <v>1</v>
      </c>
      <c r="E454" s="16" t="n">
        <v>5311.32</v>
      </c>
      <c r="F454" s="17" t="n">
        <v>0.1</v>
      </c>
      <c r="G454" s="16" t="n">
        <v>4780.19</v>
      </c>
      <c r="I454" s="1" t="str">
        <f aca="false">INDEX(Products!$C$2:$C$51,MATCH(C454,Products!$A$2:$A$51,0))</f>
        <v>Sports &amp; Fitness</v>
      </c>
      <c r="J454" s="1" t="str">
        <f aca="false">INDEX(Orders!$E$2:$E$8001,MATCH(B454,Orders!$A$2:$A$8001,0))</f>
        <v>Delivered</v>
      </c>
      <c r="K454" s="1" t="str">
        <f aca="false">LEFT(INDEX(Orders!$C$2:$C$8001,MATCH(B454,Orders!$A$2:$A$8001,0)),7)</f>
        <v>2024-09</v>
      </c>
    </row>
    <row r="455" customFormat="false" ht="15" hidden="false" customHeight="true" outlineLevel="0" collapsed="false">
      <c r="A455" s="1" t="s">
        <v>10925</v>
      </c>
      <c r="B455" s="1" t="s">
        <v>2348</v>
      </c>
      <c r="C455" s="1" t="s">
        <v>1940</v>
      </c>
      <c r="D455" s="1" t="n">
        <v>1</v>
      </c>
      <c r="E455" s="16" t="n">
        <v>2374.52</v>
      </c>
      <c r="F455" s="17" t="n">
        <v>0</v>
      </c>
      <c r="G455" s="16" t="n">
        <v>2374.52</v>
      </c>
      <c r="I455" s="1" t="str">
        <f aca="false">INDEX(Products!$C$2:$C$51,MATCH(C455,Products!$A$2:$A$51,0))</f>
        <v>Fashion</v>
      </c>
      <c r="J455" s="1" t="str">
        <f aca="false">INDEX(Orders!$E$2:$E$8001,MATCH(B455,Orders!$A$2:$A$8001,0))</f>
        <v>Delivered</v>
      </c>
      <c r="K455" s="1" t="str">
        <f aca="false">LEFT(INDEX(Orders!$C$2:$C$8001,MATCH(B455,Orders!$A$2:$A$8001,0)),7)</f>
        <v>2025-06</v>
      </c>
    </row>
    <row r="456" customFormat="false" ht="15" hidden="false" customHeight="true" outlineLevel="0" collapsed="false">
      <c r="A456" s="1" t="s">
        <v>10926</v>
      </c>
      <c r="B456" s="1" t="s">
        <v>2348</v>
      </c>
      <c r="C456" s="1" t="s">
        <v>1943</v>
      </c>
      <c r="D456" s="1" t="n">
        <v>1</v>
      </c>
      <c r="E456" s="16" t="n">
        <v>1250.54</v>
      </c>
      <c r="F456" s="17" t="n">
        <v>0.2</v>
      </c>
      <c r="G456" s="16" t="n">
        <v>1000.43</v>
      </c>
      <c r="I456" s="1" t="str">
        <f aca="false">INDEX(Products!$C$2:$C$51,MATCH(C456,Products!$A$2:$A$51,0))</f>
        <v>Fashion</v>
      </c>
      <c r="J456" s="1" t="str">
        <f aca="false">INDEX(Orders!$E$2:$E$8001,MATCH(B456,Orders!$A$2:$A$8001,0))</f>
        <v>Delivered</v>
      </c>
      <c r="K456" s="1" t="str">
        <f aca="false">LEFT(INDEX(Orders!$C$2:$C$8001,MATCH(B456,Orders!$A$2:$A$8001,0)),7)</f>
        <v>2025-06</v>
      </c>
    </row>
    <row r="457" customFormat="false" ht="15" hidden="false" customHeight="true" outlineLevel="0" collapsed="false">
      <c r="A457" s="1" t="s">
        <v>10927</v>
      </c>
      <c r="B457" s="1" t="s">
        <v>2350</v>
      </c>
      <c r="C457" s="1" t="s">
        <v>1930</v>
      </c>
      <c r="D457" s="1" t="n">
        <v>2</v>
      </c>
      <c r="E457" s="16" t="n">
        <v>2398.35</v>
      </c>
      <c r="F457" s="17" t="n">
        <v>0.1</v>
      </c>
      <c r="G457" s="16" t="n">
        <v>4317.03</v>
      </c>
      <c r="I457" s="1" t="str">
        <f aca="false">INDEX(Products!$C$2:$C$51,MATCH(C457,Products!$A$2:$A$51,0))</f>
        <v>Electronics</v>
      </c>
      <c r="J457" s="1" t="str">
        <f aca="false">INDEX(Orders!$E$2:$E$8001,MATCH(B457,Orders!$A$2:$A$8001,0))</f>
        <v>Delivered</v>
      </c>
      <c r="K457" s="1" t="str">
        <f aca="false">LEFT(INDEX(Orders!$C$2:$C$8001,MATCH(B457,Orders!$A$2:$A$8001,0)),7)</f>
        <v>2024-10</v>
      </c>
    </row>
    <row r="458" customFormat="false" ht="15" hidden="false" customHeight="true" outlineLevel="0" collapsed="false">
      <c r="A458" s="1" t="s">
        <v>10928</v>
      </c>
      <c r="B458" s="1" t="s">
        <v>2352</v>
      </c>
      <c r="C458" s="1" t="s">
        <v>1951</v>
      </c>
      <c r="D458" s="1" t="n">
        <v>1</v>
      </c>
      <c r="E458" s="16" t="n">
        <v>957.5</v>
      </c>
      <c r="F458" s="17" t="n">
        <v>0</v>
      </c>
      <c r="G458" s="16" t="n">
        <v>957.5</v>
      </c>
      <c r="I458" s="1" t="str">
        <f aca="false">INDEX(Products!$C$2:$C$51,MATCH(C458,Products!$A$2:$A$51,0))</f>
        <v>Fashion</v>
      </c>
      <c r="J458" s="1" t="str">
        <f aca="false">INDEX(Orders!$E$2:$E$8001,MATCH(B458,Orders!$A$2:$A$8001,0))</f>
        <v>Cancelled</v>
      </c>
      <c r="K458" s="1" t="str">
        <f aca="false">LEFT(INDEX(Orders!$C$2:$C$8001,MATCH(B458,Orders!$A$2:$A$8001,0)),7)</f>
        <v>2025-10</v>
      </c>
    </row>
    <row r="459" customFormat="false" ht="15" hidden="false" customHeight="true" outlineLevel="0" collapsed="false">
      <c r="A459" s="1" t="s">
        <v>10929</v>
      </c>
      <c r="B459" s="1" t="s">
        <v>2352</v>
      </c>
      <c r="C459" s="1" t="s">
        <v>1930</v>
      </c>
      <c r="D459" s="1" t="n">
        <v>3</v>
      </c>
      <c r="E459" s="16" t="n">
        <v>2398.35</v>
      </c>
      <c r="F459" s="17" t="n">
        <v>0</v>
      </c>
      <c r="G459" s="16" t="n">
        <v>7195.05</v>
      </c>
      <c r="I459" s="1" t="str">
        <f aca="false">INDEX(Products!$C$2:$C$51,MATCH(C459,Products!$A$2:$A$51,0))</f>
        <v>Electronics</v>
      </c>
      <c r="J459" s="1" t="str">
        <f aca="false">INDEX(Orders!$E$2:$E$8001,MATCH(B459,Orders!$A$2:$A$8001,0))</f>
        <v>Cancelled</v>
      </c>
      <c r="K459" s="1" t="str">
        <f aca="false">LEFT(INDEX(Orders!$C$2:$C$8001,MATCH(B459,Orders!$A$2:$A$8001,0)),7)</f>
        <v>2025-10</v>
      </c>
    </row>
    <row r="460" customFormat="false" ht="15" hidden="false" customHeight="true" outlineLevel="0" collapsed="false">
      <c r="A460" s="1" t="s">
        <v>10930</v>
      </c>
      <c r="B460" s="1" t="s">
        <v>2353</v>
      </c>
      <c r="C460" s="1" t="s">
        <v>1938</v>
      </c>
      <c r="D460" s="1" t="n">
        <v>2</v>
      </c>
      <c r="E460" s="16" t="n">
        <v>1572.6</v>
      </c>
      <c r="F460" s="17" t="n">
        <v>0.2</v>
      </c>
      <c r="G460" s="16" t="n">
        <v>2516.16</v>
      </c>
      <c r="I460" s="1" t="str">
        <f aca="false">INDEX(Products!$C$2:$C$51,MATCH(C460,Products!$A$2:$A$51,0))</f>
        <v>Fashion</v>
      </c>
      <c r="J460" s="1" t="str">
        <f aca="false">INDEX(Orders!$E$2:$E$8001,MATCH(B460,Orders!$A$2:$A$8001,0))</f>
        <v>Delivered</v>
      </c>
      <c r="K460" s="1" t="str">
        <f aca="false">LEFT(INDEX(Orders!$C$2:$C$8001,MATCH(B460,Orders!$A$2:$A$8001,0)),7)</f>
        <v>2025-05</v>
      </c>
    </row>
    <row r="461" customFormat="false" ht="15" hidden="false" customHeight="true" outlineLevel="0" collapsed="false">
      <c r="A461" s="1" t="s">
        <v>10931</v>
      </c>
      <c r="B461" s="1" t="s">
        <v>2353</v>
      </c>
      <c r="C461" s="1" t="s">
        <v>1967</v>
      </c>
      <c r="D461" s="1" t="n">
        <v>1</v>
      </c>
      <c r="E461" s="16" t="n">
        <v>6822.61</v>
      </c>
      <c r="F461" s="17" t="n">
        <v>0.05</v>
      </c>
      <c r="G461" s="16" t="n">
        <v>6481.48</v>
      </c>
      <c r="I461" s="1" t="str">
        <f aca="false">INDEX(Products!$C$2:$C$51,MATCH(C461,Products!$A$2:$A$51,0))</f>
        <v>Home &amp; Kitchen</v>
      </c>
      <c r="J461" s="1" t="str">
        <f aca="false">INDEX(Orders!$E$2:$E$8001,MATCH(B461,Orders!$A$2:$A$8001,0))</f>
        <v>Delivered</v>
      </c>
      <c r="K461" s="1" t="str">
        <f aca="false">LEFT(INDEX(Orders!$C$2:$C$8001,MATCH(B461,Orders!$A$2:$A$8001,0)),7)</f>
        <v>2025-05</v>
      </c>
    </row>
    <row r="462" customFormat="false" ht="15" hidden="false" customHeight="true" outlineLevel="0" collapsed="false">
      <c r="A462" s="1" t="s">
        <v>10932</v>
      </c>
      <c r="B462" s="1" t="s">
        <v>2355</v>
      </c>
      <c r="C462" s="1" t="s">
        <v>2007</v>
      </c>
      <c r="D462" s="1" t="n">
        <v>1</v>
      </c>
      <c r="E462" s="16" t="n">
        <v>750.27</v>
      </c>
      <c r="F462" s="17" t="n">
        <v>0.1</v>
      </c>
      <c r="G462" s="16" t="n">
        <v>675.24</v>
      </c>
      <c r="I462" s="1" t="str">
        <f aca="false">INDEX(Products!$C$2:$C$51,MATCH(C462,Products!$A$2:$A$51,0))</f>
        <v>Books &amp; Stationery</v>
      </c>
      <c r="J462" s="1" t="str">
        <f aca="false">INDEX(Orders!$E$2:$E$8001,MATCH(B462,Orders!$A$2:$A$8001,0))</f>
        <v>Delivered</v>
      </c>
      <c r="K462" s="1" t="str">
        <f aca="false">LEFT(INDEX(Orders!$C$2:$C$8001,MATCH(B462,Orders!$A$2:$A$8001,0)),7)</f>
        <v>2024-08</v>
      </c>
    </row>
    <row r="463" customFormat="false" ht="15" hidden="false" customHeight="true" outlineLevel="0" collapsed="false">
      <c r="A463" s="1" t="s">
        <v>10933</v>
      </c>
      <c r="B463" s="1" t="s">
        <v>2355</v>
      </c>
      <c r="C463" s="1" t="s">
        <v>1930</v>
      </c>
      <c r="D463" s="1" t="n">
        <v>1</v>
      </c>
      <c r="E463" s="16" t="n">
        <v>2398.35</v>
      </c>
      <c r="F463" s="17" t="n">
        <v>0.1</v>
      </c>
      <c r="G463" s="16" t="n">
        <v>2158.52</v>
      </c>
      <c r="I463" s="1" t="str">
        <f aca="false">INDEX(Products!$C$2:$C$51,MATCH(C463,Products!$A$2:$A$51,0))</f>
        <v>Electronics</v>
      </c>
      <c r="J463" s="1" t="str">
        <f aca="false">INDEX(Orders!$E$2:$E$8001,MATCH(B463,Orders!$A$2:$A$8001,0))</f>
        <v>Delivered</v>
      </c>
      <c r="K463" s="1" t="str">
        <f aca="false">LEFT(INDEX(Orders!$C$2:$C$8001,MATCH(B463,Orders!$A$2:$A$8001,0)),7)</f>
        <v>2024-08</v>
      </c>
    </row>
    <row r="464" customFormat="false" ht="15" hidden="false" customHeight="true" outlineLevel="0" collapsed="false">
      <c r="A464" s="1" t="s">
        <v>10934</v>
      </c>
      <c r="B464" s="1" t="s">
        <v>2357</v>
      </c>
      <c r="C464" s="1" t="s">
        <v>1998</v>
      </c>
      <c r="D464" s="1" t="n">
        <v>2</v>
      </c>
      <c r="E464" s="16" t="n">
        <v>1335.85</v>
      </c>
      <c r="F464" s="17" t="n">
        <v>0.2</v>
      </c>
      <c r="G464" s="16" t="n">
        <v>2137.36</v>
      </c>
      <c r="I464" s="1" t="str">
        <f aca="false">INDEX(Products!$C$2:$C$51,MATCH(C464,Products!$A$2:$A$51,0))</f>
        <v>Sports &amp; Fitness</v>
      </c>
      <c r="J464" s="1" t="str">
        <f aca="false">INDEX(Orders!$E$2:$E$8001,MATCH(B464,Orders!$A$2:$A$8001,0))</f>
        <v>Delivered</v>
      </c>
      <c r="K464" s="1" t="str">
        <f aca="false">LEFT(INDEX(Orders!$C$2:$C$8001,MATCH(B464,Orders!$A$2:$A$8001,0)),7)</f>
        <v>2025-12</v>
      </c>
    </row>
    <row r="465" customFormat="false" ht="15" hidden="false" customHeight="true" outlineLevel="0" collapsed="false">
      <c r="A465" s="1" t="s">
        <v>10935</v>
      </c>
      <c r="B465" s="1" t="s">
        <v>2359</v>
      </c>
      <c r="C465" s="1" t="s">
        <v>1940</v>
      </c>
      <c r="D465" s="1" t="n">
        <v>1</v>
      </c>
      <c r="E465" s="16" t="n">
        <v>2374.52</v>
      </c>
      <c r="F465" s="17" t="n">
        <v>0</v>
      </c>
      <c r="G465" s="16" t="n">
        <v>2374.52</v>
      </c>
      <c r="I465" s="1" t="str">
        <f aca="false">INDEX(Products!$C$2:$C$51,MATCH(C465,Products!$A$2:$A$51,0))</f>
        <v>Fashion</v>
      </c>
      <c r="J465" s="1" t="str">
        <f aca="false">INDEX(Orders!$E$2:$E$8001,MATCH(B465,Orders!$A$2:$A$8001,0))</f>
        <v>Delivered</v>
      </c>
      <c r="K465" s="1" t="str">
        <f aca="false">LEFT(INDEX(Orders!$C$2:$C$8001,MATCH(B465,Orders!$A$2:$A$8001,0)),7)</f>
        <v>2025-04</v>
      </c>
    </row>
    <row r="466" customFormat="false" ht="15" hidden="false" customHeight="true" outlineLevel="0" collapsed="false">
      <c r="A466" s="1" t="s">
        <v>10936</v>
      </c>
      <c r="B466" s="1" t="s">
        <v>2360</v>
      </c>
      <c r="C466" s="1" t="s">
        <v>1990</v>
      </c>
      <c r="D466" s="1" t="n">
        <v>3</v>
      </c>
      <c r="E466" s="16" t="n">
        <v>5311.32</v>
      </c>
      <c r="F466" s="17" t="n">
        <v>0.15</v>
      </c>
      <c r="G466" s="16" t="n">
        <v>13543.87</v>
      </c>
      <c r="I466" s="1" t="str">
        <f aca="false">INDEX(Products!$C$2:$C$51,MATCH(C466,Products!$A$2:$A$51,0))</f>
        <v>Sports &amp; Fitness</v>
      </c>
      <c r="J466" s="1" t="str">
        <f aca="false">INDEX(Orders!$E$2:$E$8001,MATCH(B466,Orders!$A$2:$A$8001,0))</f>
        <v>Delivered</v>
      </c>
      <c r="K466" s="1" t="str">
        <f aca="false">LEFT(INDEX(Orders!$C$2:$C$8001,MATCH(B466,Orders!$A$2:$A$8001,0)),7)</f>
        <v>2025-01</v>
      </c>
    </row>
    <row r="467" customFormat="false" ht="15" hidden="false" customHeight="true" outlineLevel="0" collapsed="false">
      <c r="A467" s="1" t="s">
        <v>10937</v>
      </c>
      <c r="B467" s="1" t="s">
        <v>2362</v>
      </c>
      <c r="C467" s="1" t="s">
        <v>2007</v>
      </c>
      <c r="D467" s="1" t="n">
        <v>1</v>
      </c>
      <c r="E467" s="16" t="n">
        <v>750.27</v>
      </c>
      <c r="F467" s="17" t="n">
        <v>0</v>
      </c>
      <c r="G467" s="16" t="n">
        <v>750.27</v>
      </c>
      <c r="I467" s="1" t="str">
        <f aca="false">INDEX(Products!$C$2:$C$51,MATCH(C467,Products!$A$2:$A$51,0))</f>
        <v>Books &amp; Stationery</v>
      </c>
      <c r="J467" s="1" t="str">
        <f aca="false">INDEX(Orders!$E$2:$E$8001,MATCH(B467,Orders!$A$2:$A$8001,0))</f>
        <v>Delivered</v>
      </c>
      <c r="K467" s="1" t="str">
        <f aca="false">LEFT(INDEX(Orders!$C$2:$C$8001,MATCH(B467,Orders!$A$2:$A$8001,0)),7)</f>
        <v>2025-04</v>
      </c>
    </row>
    <row r="468" customFormat="false" ht="15" hidden="false" customHeight="true" outlineLevel="0" collapsed="false">
      <c r="A468" s="1" t="s">
        <v>10938</v>
      </c>
      <c r="B468" s="1" t="s">
        <v>2363</v>
      </c>
      <c r="C468" s="1" t="s">
        <v>1990</v>
      </c>
      <c r="D468" s="1" t="n">
        <v>1</v>
      </c>
      <c r="E468" s="16" t="n">
        <v>5311.32</v>
      </c>
      <c r="F468" s="17" t="n">
        <v>0</v>
      </c>
      <c r="G468" s="16" t="n">
        <v>5311.32</v>
      </c>
      <c r="I468" s="1" t="str">
        <f aca="false">INDEX(Products!$C$2:$C$51,MATCH(C468,Products!$A$2:$A$51,0))</f>
        <v>Sports &amp; Fitness</v>
      </c>
      <c r="J468" s="1" t="str">
        <f aca="false">INDEX(Orders!$E$2:$E$8001,MATCH(B468,Orders!$A$2:$A$8001,0))</f>
        <v>Delivered</v>
      </c>
      <c r="K468" s="1" t="str">
        <f aca="false">LEFT(INDEX(Orders!$C$2:$C$8001,MATCH(B468,Orders!$A$2:$A$8001,0)),7)</f>
        <v>2025-09</v>
      </c>
    </row>
    <row r="469" customFormat="false" ht="15" hidden="false" customHeight="true" outlineLevel="0" collapsed="false">
      <c r="A469" s="1" t="s">
        <v>10939</v>
      </c>
      <c r="B469" s="1" t="s">
        <v>2363</v>
      </c>
      <c r="C469" s="1" t="s">
        <v>1940</v>
      </c>
      <c r="D469" s="1" t="n">
        <v>3</v>
      </c>
      <c r="E469" s="16" t="n">
        <v>2374.52</v>
      </c>
      <c r="F469" s="17" t="n">
        <v>0.1</v>
      </c>
      <c r="G469" s="16" t="n">
        <v>6411.2</v>
      </c>
      <c r="I469" s="1" t="str">
        <f aca="false">INDEX(Products!$C$2:$C$51,MATCH(C469,Products!$A$2:$A$51,0))</f>
        <v>Fashion</v>
      </c>
      <c r="J469" s="1" t="str">
        <f aca="false">INDEX(Orders!$E$2:$E$8001,MATCH(B469,Orders!$A$2:$A$8001,0))</f>
        <v>Delivered</v>
      </c>
      <c r="K469" s="1" t="str">
        <f aca="false">LEFT(INDEX(Orders!$C$2:$C$8001,MATCH(B469,Orders!$A$2:$A$8001,0)),7)</f>
        <v>2025-09</v>
      </c>
    </row>
    <row r="470" customFormat="false" ht="15" hidden="false" customHeight="true" outlineLevel="0" collapsed="false">
      <c r="A470" s="1" t="s">
        <v>10940</v>
      </c>
      <c r="B470" s="1" t="s">
        <v>2365</v>
      </c>
      <c r="C470" s="1" t="s">
        <v>1990</v>
      </c>
      <c r="D470" s="1" t="n">
        <v>1</v>
      </c>
      <c r="E470" s="16" t="n">
        <v>5311.32</v>
      </c>
      <c r="F470" s="17" t="n">
        <v>0.15</v>
      </c>
      <c r="G470" s="16" t="n">
        <v>4514.62</v>
      </c>
      <c r="I470" s="1" t="str">
        <f aca="false">INDEX(Products!$C$2:$C$51,MATCH(C470,Products!$A$2:$A$51,0))</f>
        <v>Sports &amp; Fitness</v>
      </c>
      <c r="J470" s="1" t="str">
        <f aca="false">INDEX(Orders!$E$2:$E$8001,MATCH(B470,Orders!$A$2:$A$8001,0))</f>
        <v>Delivered</v>
      </c>
      <c r="K470" s="1" t="str">
        <f aca="false">LEFT(INDEX(Orders!$C$2:$C$8001,MATCH(B470,Orders!$A$2:$A$8001,0)),7)</f>
        <v>2025-03</v>
      </c>
    </row>
    <row r="471" customFormat="false" ht="15" hidden="false" customHeight="true" outlineLevel="0" collapsed="false">
      <c r="A471" s="1" t="s">
        <v>10941</v>
      </c>
      <c r="B471" s="1" t="s">
        <v>2365</v>
      </c>
      <c r="C471" s="1" t="s">
        <v>1947</v>
      </c>
      <c r="D471" s="1" t="n">
        <v>2</v>
      </c>
      <c r="E471" s="16" t="n">
        <v>4778.51</v>
      </c>
      <c r="F471" s="17" t="n">
        <v>0</v>
      </c>
      <c r="G471" s="16" t="n">
        <v>9557.02</v>
      </c>
      <c r="I471" s="1" t="str">
        <f aca="false">INDEX(Products!$C$2:$C$51,MATCH(C471,Products!$A$2:$A$51,0))</f>
        <v>Fashion</v>
      </c>
      <c r="J471" s="1" t="str">
        <f aca="false">INDEX(Orders!$E$2:$E$8001,MATCH(B471,Orders!$A$2:$A$8001,0))</f>
        <v>Delivered</v>
      </c>
      <c r="K471" s="1" t="str">
        <f aca="false">LEFT(INDEX(Orders!$C$2:$C$8001,MATCH(B471,Orders!$A$2:$A$8001,0)),7)</f>
        <v>2025-03</v>
      </c>
    </row>
    <row r="472" customFormat="false" ht="15" hidden="false" customHeight="true" outlineLevel="0" collapsed="false">
      <c r="A472" s="1" t="s">
        <v>10942</v>
      </c>
      <c r="B472" s="1" t="s">
        <v>2365</v>
      </c>
      <c r="C472" s="1" t="s">
        <v>1940</v>
      </c>
      <c r="D472" s="1" t="n">
        <v>3</v>
      </c>
      <c r="E472" s="16" t="n">
        <v>2374.52</v>
      </c>
      <c r="F472" s="17" t="n">
        <v>0.05</v>
      </c>
      <c r="G472" s="16" t="n">
        <v>6767.38</v>
      </c>
      <c r="I472" s="1" t="str">
        <f aca="false">INDEX(Products!$C$2:$C$51,MATCH(C472,Products!$A$2:$A$51,0))</f>
        <v>Fashion</v>
      </c>
      <c r="J472" s="1" t="str">
        <f aca="false">INDEX(Orders!$E$2:$E$8001,MATCH(B472,Orders!$A$2:$A$8001,0))</f>
        <v>Delivered</v>
      </c>
      <c r="K472" s="1" t="str">
        <f aca="false">LEFT(INDEX(Orders!$C$2:$C$8001,MATCH(B472,Orders!$A$2:$A$8001,0)),7)</f>
        <v>2025-03</v>
      </c>
    </row>
    <row r="473" customFormat="false" ht="15" hidden="false" customHeight="true" outlineLevel="0" collapsed="false">
      <c r="A473" s="1" t="s">
        <v>10943</v>
      </c>
      <c r="B473" s="1" t="s">
        <v>2366</v>
      </c>
      <c r="C473" s="1" t="s">
        <v>1998</v>
      </c>
      <c r="D473" s="1" t="n">
        <v>2</v>
      </c>
      <c r="E473" s="16" t="n">
        <v>1335.85</v>
      </c>
      <c r="F473" s="17" t="n">
        <v>0.05</v>
      </c>
      <c r="G473" s="16" t="n">
        <v>2538.11</v>
      </c>
      <c r="I473" s="1" t="str">
        <f aca="false">INDEX(Products!$C$2:$C$51,MATCH(C473,Products!$A$2:$A$51,0))</f>
        <v>Sports &amp; Fitness</v>
      </c>
      <c r="J473" s="1" t="str">
        <f aca="false">INDEX(Orders!$E$2:$E$8001,MATCH(B473,Orders!$A$2:$A$8001,0))</f>
        <v>Returned</v>
      </c>
      <c r="K473" s="1" t="str">
        <f aca="false">LEFT(INDEX(Orders!$C$2:$C$8001,MATCH(B473,Orders!$A$2:$A$8001,0)),7)</f>
        <v>2024-04</v>
      </c>
    </row>
    <row r="474" customFormat="false" ht="15" hidden="false" customHeight="true" outlineLevel="0" collapsed="false">
      <c r="A474" s="1" t="s">
        <v>10944</v>
      </c>
      <c r="B474" s="1" t="s">
        <v>2366</v>
      </c>
      <c r="C474" s="1" t="s">
        <v>2006</v>
      </c>
      <c r="D474" s="1" t="n">
        <v>1</v>
      </c>
      <c r="E474" s="16" t="n">
        <v>482.17</v>
      </c>
      <c r="F474" s="17" t="n">
        <v>0.05</v>
      </c>
      <c r="G474" s="16" t="n">
        <v>458.06</v>
      </c>
      <c r="I474" s="1" t="str">
        <f aca="false">INDEX(Products!$C$2:$C$51,MATCH(C474,Products!$A$2:$A$51,0))</f>
        <v>Books &amp; Stationery</v>
      </c>
      <c r="J474" s="1" t="str">
        <f aca="false">INDEX(Orders!$E$2:$E$8001,MATCH(B474,Orders!$A$2:$A$8001,0))</f>
        <v>Returned</v>
      </c>
      <c r="K474" s="1" t="str">
        <f aca="false">LEFT(INDEX(Orders!$C$2:$C$8001,MATCH(B474,Orders!$A$2:$A$8001,0)),7)</f>
        <v>2024-04</v>
      </c>
    </row>
    <row r="475" customFormat="false" ht="15" hidden="false" customHeight="true" outlineLevel="0" collapsed="false">
      <c r="A475" s="1" t="s">
        <v>10945</v>
      </c>
      <c r="B475" s="1" t="s">
        <v>2366</v>
      </c>
      <c r="C475" s="1" t="s">
        <v>1940</v>
      </c>
      <c r="D475" s="1" t="n">
        <v>1</v>
      </c>
      <c r="E475" s="16" t="n">
        <v>2374.52</v>
      </c>
      <c r="F475" s="17" t="n">
        <v>0.1</v>
      </c>
      <c r="G475" s="16" t="n">
        <v>2137.07</v>
      </c>
      <c r="I475" s="1" t="str">
        <f aca="false">INDEX(Products!$C$2:$C$51,MATCH(C475,Products!$A$2:$A$51,0))</f>
        <v>Fashion</v>
      </c>
      <c r="J475" s="1" t="str">
        <f aca="false">INDEX(Orders!$E$2:$E$8001,MATCH(B475,Orders!$A$2:$A$8001,0))</f>
        <v>Returned</v>
      </c>
      <c r="K475" s="1" t="str">
        <f aca="false">LEFT(INDEX(Orders!$C$2:$C$8001,MATCH(B475,Orders!$A$2:$A$8001,0)),7)</f>
        <v>2024-04</v>
      </c>
    </row>
    <row r="476" customFormat="false" ht="15" hidden="false" customHeight="true" outlineLevel="0" collapsed="false">
      <c r="A476" s="1" t="s">
        <v>10946</v>
      </c>
      <c r="B476" s="1" t="s">
        <v>2366</v>
      </c>
      <c r="C476" s="1" t="s">
        <v>1984</v>
      </c>
      <c r="D476" s="1" t="n">
        <v>1</v>
      </c>
      <c r="E476" s="16" t="n">
        <v>1134.82</v>
      </c>
      <c r="F476" s="17" t="n">
        <v>0.05</v>
      </c>
      <c r="G476" s="16" t="n">
        <v>1078.08</v>
      </c>
      <c r="I476" s="1" t="str">
        <f aca="false">INDEX(Products!$C$2:$C$51,MATCH(C476,Products!$A$2:$A$51,0))</f>
        <v>Beauty &amp; Personal Care</v>
      </c>
      <c r="J476" s="1" t="str">
        <f aca="false">INDEX(Orders!$E$2:$E$8001,MATCH(B476,Orders!$A$2:$A$8001,0))</f>
        <v>Returned</v>
      </c>
      <c r="K476" s="1" t="str">
        <f aca="false">LEFT(INDEX(Orders!$C$2:$C$8001,MATCH(B476,Orders!$A$2:$A$8001,0)),7)</f>
        <v>2024-04</v>
      </c>
    </row>
    <row r="477" customFormat="false" ht="15" hidden="false" customHeight="true" outlineLevel="0" collapsed="false">
      <c r="A477" s="1" t="s">
        <v>10947</v>
      </c>
      <c r="B477" s="1" t="s">
        <v>2368</v>
      </c>
      <c r="C477" s="1" t="s">
        <v>2007</v>
      </c>
      <c r="D477" s="1" t="n">
        <v>2</v>
      </c>
      <c r="E477" s="16" t="n">
        <v>750.27</v>
      </c>
      <c r="F477" s="17" t="n">
        <v>0</v>
      </c>
      <c r="G477" s="16" t="n">
        <v>1500.54</v>
      </c>
      <c r="I477" s="1" t="str">
        <f aca="false">INDEX(Products!$C$2:$C$51,MATCH(C477,Products!$A$2:$A$51,0))</f>
        <v>Books &amp; Stationery</v>
      </c>
      <c r="J477" s="1" t="str">
        <f aca="false">INDEX(Orders!$E$2:$E$8001,MATCH(B477,Orders!$A$2:$A$8001,0))</f>
        <v>Delivered</v>
      </c>
      <c r="K477" s="1" t="str">
        <f aca="false">LEFT(INDEX(Orders!$C$2:$C$8001,MATCH(B477,Orders!$A$2:$A$8001,0)),7)</f>
        <v>2025-03</v>
      </c>
    </row>
    <row r="478" customFormat="false" ht="15" hidden="false" customHeight="true" outlineLevel="0" collapsed="false">
      <c r="A478" s="1" t="s">
        <v>10948</v>
      </c>
      <c r="B478" s="1" t="s">
        <v>2368</v>
      </c>
      <c r="C478" s="1" t="s">
        <v>1961</v>
      </c>
      <c r="D478" s="1" t="n">
        <v>1</v>
      </c>
      <c r="E478" s="16" t="n">
        <v>3493.68</v>
      </c>
      <c r="F478" s="17" t="n">
        <v>0.1</v>
      </c>
      <c r="G478" s="16" t="n">
        <v>3144.31</v>
      </c>
      <c r="I478" s="1" t="str">
        <f aca="false">INDEX(Products!$C$2:$C$51,MATCH(C478,Products!$A$2:$A$51,0))</f>
        <v>Home &amp; Kitchen</v>
      </c>
      <c r="J478" s="1" t="str">
        <f aca="false">INDEX(Orders!$E$2:$E$8001,MATCH(B478,Orders!$A$2:$A$8001,0))</f>
        <v>Delivered</v>
      </c>
      <c r="K478" s="1" t="str">
        <f aca="false">LEFT(INDEX(Orders!$C$2:$C$8001,MATCH(B478,Orders!$A$2:$A$8001,0)),7)</f>
        <v>2025-03</v>
      </c>
    </row>
    <row r="479" customFormat="false" ht="15" hidden="false" customHeight="true" outlineLevel="0" collapsed="false">
      <c r="A479" s="1" t="s">
        <v>10949</v>
      </c>
      <c r="B479" s="1" t="s">
        <v>2369</v>
      </c>
      <c r="C479" s="1" t="s">
        <v>1918</v>
      </c>
      <c r="D479" s="1" t="n">
        <v>1</v>
      </c>
      <c r="E479" s="16" t="n">
        <v>2978.99</v>
      </c>
      <c r="F479" s="17" t="n">
        <v>0</v>
      </c>
      <c r="G479" s="16" t="n">
        <v>2978.99</v>
      </c>
      <c r="I479" s="1" t="str">
        <f aca="false">INDEX(Products!$C$2:$C$51,MATCH(C479,Products!$A$2:$A$51,0))</f>
        <v>Electronics</v>
      </c>
      <c r="J479" s="1" t="str">
        <f aca="false">INDEX(Orders!$E$2:$E$8001,MATCH(B479,Orders!$A$2:$A$8001,0))</f>
        <v>Delivered</v>
      </c>
      <c r="K479" s="1" t="str">
        <f aca="false">LEFT(INDEX(Orders!$C$2:$C$8001,MATCH(B479,Orders!$A$2:$A$8001,0)),7)</f>
        <v>2025-06</v>
      </c>
    </row>
    <row r="480" customFormat="false" ht="15" hidden="false" customHeight="true" outlineLevel="0" collapsed="false">
      <c r="A480" s="1" t="s">
        <v>10950</v>
      </c>
      <c r="B480" s="1" t="s">
        <v>2370</v>
      </c>
      <c r="C480" s="1" t="s">
        <v>1969</v>
      </c>
      <c r="D480" s="1" t="n">
        <v>1</v>
      </c>
      <c r="E480" s="16" t="n">
        <v>9171.98</v>
      </c>
      <c r="F480" s="17" t="n">
        <v>0</v>
      </c>
      <c r="G480" s="16" t="n">
        <v>9171.98</v>
      </c>
      <c r="I480" s="1" t="str">
        <f aca="false">INDEX(Products!$C$2:$C$51,MATCH(C480,Products!$A$2:$A$51,0))</f>
        <v>Home &amp; Kitchen</v>
      </c>
      <c r="J480" s="1" t="str">
        <f aca="false">INDEX(Orders!$E$2:$E$8001,MATCH(B480,Orders!$A$2:$A$8001,0))</f>
        <v>Delivered</v>
      </c>
      <c r="K480" s="1" t="str">
        <f aca="false">LEFT(INDEX(Orders!$C$2:$C$8001,MATCH(B480,Orders!$A$2:$A$8001,0)),7)</f>
        <v>2025-01</v>
      </c>
    </row>
    <row r="481" customFormat="false" ht="15" hidden="false" customHeight="true" outlineLevel="0" collapsed="false">
      <c r="A481" s="1" t="s">
        <v>10951</v>
      </c>
      <c r="B481" s="1" t="s">
        <v>2370</v>
      </c>
      <c r="C481" s="1" t="s">
        <v>1940</v>
      </c>
      <c r="D481" s="1" t="n">
        <v>1</v>
      </c>
      <c r="E481" s="16" t="n">
        <v>2374.52</v>
      </c>
      <c r="F481" s="17" t="n">
        <v>0</v>
      </c>
      <c r="G481" s="16" t="n">
        <v>2374.52</v>
      </c>
      <c r="I481" s="1" t="str">
        <f aca="false">INDEX(Products!$C$2:$C$51,MATCH(C481,Products!$A$2:$A$51,0))</f>
        <v>Fashion</v>
      </c>
      <c r="J481" s="1" t="str">
        <f aca="false">INDEX(Orders!$E$2:$E$8001,MATCH(B481,Orders!$A$2:$A$8001,0))</f>
        <v>Delivered</v>
      </c>
      <c r="K481" s="1" t="str">
        <f aca="false">LEFT(INDEX(Orders!$C$2:$C$8001,MATCH(B481,Orders!$A$2:$A$8001,0)),7)</f>
        <v>2025-01</v>
      </c>
    </row>
    <row r="482" customFormat="false" ht="15" hidden="false" customHeight="true" outlineLevel="0" collapsed="false">
      <c r="A482" s="1" t="s">
        <v>10952</v>
      </c>
      <c r="B482" s="1" t="s">
        <v>2370</v>
      </c>
      <c r="C482" s="1" t="s">
        <v>1997</v>
      </c>
      <c r="D482" s="1" t="n">
        <v>1</v>
      </c>
      <c r="E482" s="16" t="n">
        <v>311.15</v>
      </c>
      <c r="F482" s="17" t="n">
        <v>0</v>
      </c>
      <c r="G482" s="16" t="n">
        <v>311.15</v>
      </c>
      <c r="I482" s="1" t="str">
        <f aca="false">INDEX(Products!$C$2:$C$51,MATCH(C482,Products!$A$2:$A$51,0))</f>
        <v>Sports &amp; Fitness</v>
      </c>
      <c r="J482" s="1" t="str">
        <f aca="false">INDEX(Orders!$E$2:$E$8001,MATCH(B482,Orders!$A$2:$A$8001,0))</f>
        <v>Delivered</v>
      </c>
      <c r="K482" s="1" t="str">
        <f aca="false">LEFT(INDEX(Orders!$C$2:$C$8001,MATCH(B482,Orders!$A$2:$A$8001,0)),7)</f>
        <v>2025-01</v>
      </c>
    </row>
    <row r="483" customFormat="false" ht="15" hidden="false" customHeight="true" outlineLevel="0" collapsed="false">
      <c r="A483" s="1" t="s">
        <v>10953</v>
      </c>
      <c r="B483" s="1" t="s">
        <v>2370</v>
      </c>
      <c r="C483" s="1" t="s">
        <v>1918</v>
      </c>
      <c r="D483" s="1" t="n">
        <v>1</v>
      </c>
      <c r="E483" s="16" t="n">
        <v>2978.99</v>
      </c>
      <c r="F483" s="17" t="n">
        <v>0</v>
      </c>
      <c r="G483" s="16" t="n">
        <v>2978.99</v>
      </c>
      <c r="I483" s="1" t="str">
        <f aca="false">INDEX(Products!$C$2:$C$51,MATCH(C483,Products!$A$2:$A$51,0))</f>
        <v>Electronics</v>
      </c>
      <c r="J483" s="1" t="str">
        <f aca="false">INDEX(Orders!$E$2:$E$8001,MATCH(B483,Orders!$A$2:$A$8001,0))</f>
        <v>Delivered</v>
      </c>
      <c r="K483" s="1" t="str">
        <f aca="false">LEFT(INDEX(Orders!$C$2:$C$8001,MATCH(B483,Orders!$A$2:$A$8001,0)),7)</f>
        <v>2025-01</v>
      </c>
    </row>
    <row r="484" customFormat="false" ht="15" hidden="false" customHeight="true" outlineLevel="0" collapsed="false">
      <c r="A484" s="1" t="s">
        <v>10954</v>
      </c>
      <c r="B484" s="1" t="s">
        <v>2372</v>
      </c>
      <c r="C484" s="1" t="s">
        <v>2006</v>
      </c>
      <c r="D484" s="1" t="n">
        <v>2</v>
      </c>
      <c r="E484" s="16" t="n">
        <v>482.17</v>
      </c>
      <c r="F484" s="17" t="n">
        <v>0</v>
      </c>
      <c r="G484" s="16" t="n">
        <v>964.34</v>
      </c>
      <c r="I484" s="1" t="str">
        <f aca="false">INDEX(Products!$C$2:$C$51,MATCH(C484,Products!$A$2:$A$51,0))</f>
        <v>Books &amp; Stationery</v>
      </c>
      <c r="J484" s="1" t="str">
        <f aca="false">INDEX(Orders!$E$2:$E$8001,MATCH(B484,Orders!$A$2:$A$8001,0))</f>
        <v>Delivered</v>
      </c>
      <c r="K484" s="1" t="str">
        <f aca="false">LEFT(INDEX(Orders!$C$2:$C$8001,MATCH(B484,Orders!$A$2:$A$8001,0)),7)</f>
        <v>2025-07</v>
      </c>
    </row>
    <row r="485" customFormat="false" ht="15" hidden="false" customHeight="true" outlineLevel="0" collapsed="false">
      <c r="A485" s="1" t="s">
        <v>10955</v>
      </c>
      <c r="B485" s="1" t="s">
        <v>2374</v>
      </c>
      <c r="C485" s="1" t="s">
        <v>1940</v>
      </c>
      <c r="D485" s="1" t="n">
        <v>1</v>
      </c>
      <c r="E485" s="16" t="n">
        <v>2374.52</v>
      </c>
      <c r="F485" s="17" t="n">
        <v>0</v>
      </c>
      <c r="G485" s="16" t="n">
        <v>2374.52</v>
      </c>
      <c r="I485" s="1" t="str">
        <f aca="false">INDEX(Products!$C$2:$C$51,MATCH(C485,Products!$A$2:$A$51,0))</f>
        <v>Fashion</v>
      </c>
      <c r="J485" s="1" t="str">
        <f aca="false">INDEX(Orders!$E$2:$E$8001,MATCH(B485,Orders!$A$2:$A$8001,0))</f>
        <v>Delivered</v>
      </c>
      <c r="K485" s="1" t="str">
        <f aca="false">LEFT(INDEX(Orders!$C$2:$C$8001,MATCH(B485,Orders!$A$2:$A$8001,0)),7)</f>
        <v>2024-03</v>
      </c>
    </row>
    <row r="486" customFormat="false" ht="15" hidden="false" customHeight="true" outlineLevel="0" collapsed="false">
      <c r="A486" s="1" t="s">
        <v>10956</v>
      </c>
      <c r="B486" s="1" t="s">
        <v>2376</v>
      </c>
      <c r="C486" s="1" t="s">
        <v>1990</v>
      </c>
      <c r="D486" s="1" t="n">
        <v>3</v>
      </c>
      <c r="E486" s="16" t="n">
        <v>5311.32</v>
      </c>
      <c r="F486" s="17" t="n">
        <v>0.15</v>
      </c>
      <c r="G486" s="16" t="n">
        <v>13543.87</v>
      </c>
      <c r="I486" s="1" t="str">
        <f aca="false">INDEX(Products!$C$2:$C$51,MATCH(C486,Products!$A$2:$A$51,0))</f>
        <v>Sports &amp; Fitness</v>
      </c>
      <c r="J486" s="1" t="str">
        <f aca="false">INDEX(Orders!$E$2:$E$8001,MATCH(B486,Orders!$A$2:$A$8001,0))</f>
        <v>Delivered</v>
      </c>
      <c r="K486" s="1" t="str">
        <f aca="false">LEFT(INDEX(Orders!$C$2:$C$8001,MATCH(B486,Orders!$A$2:$A$8001,0)),7)</f>
        <v>2024-03</v>
      </c>
    </row>
    <row r="487" customFormat="false" ht="15" hidden="false" customHeight="true" outlineLevel="0" collapsed="false">
      <c r="A487" s="1" t="s">
        <v>10957</v>
      </c>
      <c r="B487" s="1" t="s">
        <v>2376</v>
      </c>
      <c r="C487" s="1" t="s">
        <v>1995</v>
      </c>
      <c r="D487" s="1" t="n">
        <v>2</v>
      </c>
      <c r="E487" s="16" t="n">
        <v>2914.27</v>
      </c>
      <c r="F487" s="17" t="n">
        <v>0.1</v>
      </c>
      <c r="G487" s="16" t="n">
        <v>5245.69</v>
      </c>
      <c r="I487" s="1" t="str">
        <f aca="false">INDEX(Products!$C$2:$C$51,MATCH(C487,Products!$A$2:$A$51,0))</f>
        <v>Sports &amp; Fitness</v>
      </c>
      <c r="J487" s="1" t="str">
        <f aca="false">INDEX(Orders!$E$2:$E$8001,MATCH(B487,Orders!$A$2:$A$8001,0))</f>
        <v>Delivered</v>
      </c>
      <c r="K487" s="1" t="str">
        <f aca="false">LEFT(INDEX(Orders!$C$2:$C$8001,MATCH(B487,Orders!$A$2:$A$8001,0)),7)</f>
        <v>2024-03</v>
      </c>
    </row>
    <row r="488" customFormat="false" ht="15" hidden="false" customHeight="true" outlineLevel="0" collapsed="false">
      <c r="A488" s="1" t="s">
        <v>10958</v>
      </c>
      <c r="B488" s="1" t="s">
        <v>2376</v>
      </c>
      <c r="C488" s="1" t="s">
        <v>1930</v>
      </c>
      <c r="D488" s="1" t="n">
        <v>2</v>
      </c>
      <c r="E488" s="16" t="n">
        <v>2398.35</v>
      </c>
      <c r="F488" s="17" t="n">
        <v>0.05</v>
      </c>
      <c r="G488" s="16" t="n">
        <v>4556.86</v>
      </c>
      <c r="I488" s="1" t="str">
        <f aca="false">INDEX(Products!$C$2:$C$51,MATCH(C488,Products!$A$2:$A$51,0))</f>
        <v>Electronics</v>
      </c>
      <c r="J488" s="1" t="str">
        <f aca="false">INDEX(Orders!$E$2:$E$8001,MATCH(B488,Orders!$A$2:$A$8001,0))</f>
        <v>Delivered</v>
      </c>
      <c r="K488" s="1" t="str">
        <f aca="false">LEFT(INDEX(Orders!$C$2:$C$8001,MATCH(B488,Orders!$A$2:$A$8001,0)),7)</f>
        <v>2024-03</v>
      </c>
    </row>
    <row r="489" customFormat="false" ht="15" hidden="false" customHeight="true" outlineLevel="0" collapsed="false">
      <c r="A489" s="1" t="s">
        <v>10959</v>
      </c>
      <c r="B489" s="1" t="s">
        <v>2377</v>
      </c>
      <c r="C489" s="1" t="s">
        <v>1938</v>
      </c>
      <c r="D489" s="1" t="n">
        <v>2</v>
      </c>
      <c r="E489" s="16" t="n">
        <v>1572.6</v>
      </c>
      <c r="F489" s="17" t="n">
        <v>0</v>
      </c>
      <c r="G489" s="16" t="n">
        <v>3145.2</v>
      </c>
      <c r="I489" s="1" t="str">
        <f aca="false">INDEX(Products!$C$2:$C$51,MATCH(C489,Products!$A$2:$A$51,0))</f>
        <v>Fashion</v>
      </c>
      <c r="J489" s="1" t="str">
        <f aca="false">INDEX(Orders!$E$2:$E$8001,MATCH(B489,Orders!$A$2:$A$8001,0))</f>
        <v>Cancelled</v>
      </c>
      <c r="K489" s="1" t="str">
        <f aca="false">LEFT(INDEX(Orders!$C$2:$C$8001,MATCH(B489,Orders!$A$2:$A$8001,0)),7)</f>
        <v>2025-10</v>
      </c>
    </row>
    <row r="490" customFormat="false" ht="15" hidden="false" customHeight="true" outlineLevel="0" collapsed="false">
      <c r="A490" s="1" t="s">
        <v>10960</v>
      </c>
      <c r="B490" s="1" t="s">
        <v>2377</v>
      </c>
      <c r="C490" s="1" t="s">
        <v>1990</v>
      </c>
      <c r="D490" s="1" t="n">
        <v>2</v>
      </c>
      <c r="E490" s="16" t="n">
        <v>5311.32</v>
      </c>
      <c r="F490" s="17" t="n">
        <v>0.05</v>
      </c>
      <c r="G490" s="16" t="n">
        <v>10091.51</v>
      </c>
      <c r="I490" s="1" t="str">
        <f aca="false">INDEX(Products!$C$2:$C$51,MATCH(C490,Products!$A$2:$A$51,0))</f>
        <v>Sports &amp; Fitness</v>
      </c>
      <c r="J490" s="1" t="str">
        <f aca="false">INDEX(Orders!$E$2:$E$8001,MATCH(B490,Orders!$A$2:$A$8001,0))</f>
        <v>Cancelled</v>
      </c>
      <c r="K490" s="1" t="str">
        <f aca="false">LEFT(INDEX(Orders!$C$2:$C$8001,MATCH(B490,Orders!$A$2:$A$8001,0)),7)</f>
        <v>2025-10</v>
      </c>
    </row>
    <row r="491" customFormat="false" ht="15" hidden="false" customHeight="true" outlineLevel="0" collapsed="false">
      <c r="A491" s="1" t="s">
        <v>10961</v>
      </c>
      <c r="B491" s="1" t="s">
        <v>2378</v>
      </c>
      <c r="C491" s="1" t="s">
        <v>2007</v>
      </c>
      <c r="D491" s="1" t="n">
        <v>1</v>
      </c>
      <c r="E491" s="16" t="n">
        <v>750.27</v>
      </c>
      <c r="F491" s="17" t="n">
        <v>0.1</v>
      </c>
      <c r="G491" s="16" t="n">
        <v>675.24</v>
      </c>
      <c r="I491" s="1" t="str">
        <f aca="false">INDEX(Products!$C$2:$C$51,MATCH(C491,Products!$A$2:$A$51,0))</f>
        <v>Books &amp; Stationery</v>
      </c>
      <c r="J491" s="1" t="str">
        <f aca="false">INDEX(Orders!$E$2:$E$8001,MATCH(B491,Orders!$A$2:$A$8001,0))</f>
        <v>Delivered</v>
      </c>
      <c r="K491" s="1" t="str">
        <f aca="false">LEFT(INDEX(Orders!$C$2:$C$8001,MATCH(B491,Orders!$A$2:$A$8001,0)),7)</f>
        <v>2025-02</v>
      </c>
    </row>
    <row r="492" customFormat="false" ht="15" hidden="false" customHeight="true" outlineLevel="0" collapsed="false">
      <c r="A492" s="1" t="s">
        <v>10962</v>
      </c>
      <c r="B492" s="1" t="s">
        <v>2379</v>
      </c>
      <c r="C492" s="1" t="s">
        <v>2006</v>
      </c>
      <c r="D492" s="1" t="n">
        <v>1</v>
      </c>
      <c r="E492" s="16" t="n">
        <v>482.17</v>
      </c>
      <c r="F492" s="17" t="n">
        <v>0.15</v>
      </c>
      <c r="G492" s="16" t="n">
        <v>409.84</v>
      </c>
      <c r="I492" s="1" t="str">
        <f aca="false">INDEX(Products!$C$2:$C$51,MATCH(C492,Products!$A$2:$A$51,0))</f>
        <v>Books &amp; Stationery</v>
      </c>
      <c r="J492" s="1" t="str">
        <f aca="false">INDEX(Orders!$E$2:$E$8001,MATCH(B492,Orders!$A$2:$A$8001,0))</f>
        <v>Delivered</v>
      </c>
      <c r="K492" s="1" t="str">
        <f aca="false">LEFT(INDEX(Orders!$C$2:$C$8001,MATCH(B492,Orders!$A$2:$A$8001,0)),7)</f>
        <v>2025-02</v>
      </c>
    </row>
    <row r="493" customFormat="false" ht="15" hidden="false" customHeight="true" outlineLevel="0" collapsed="false">
      <c r="A493" s="1" t="s">
        <v>10963</v>
      </c>
      <c r="B493" s="1" t="s">
        <v>2380</v>
      </c>
      <c r="C493" s="1" t="s">
        <v>1940</v>
      </c>
      <c r="D493" s="1" t="n">
        <v>1</v>
      </c>
      <c r="E493" s="16" t="n">
        <v>2374.52</v>
      </c>
      <c r="F493" s="17" t="n">
        <v>0.15</v>
      </c>
      <c r="G493" s="16" t="n">
        <v>2018.34</v>
      </c>
      <c r="I493" s="1" t="str">
        <f aca="false">INDEX(Products!$C$2:$C$51,MATCH(C493,Products!$A$2:$A$51,0))</f>
        <v>Fashion</v>
      </c>
      <c r="J493" s="1" t="str">
        <f aca="false">INDEX(Orders!$E$2:$E$8001,MATCH(B493,Orders!$A$2:$A$8001,0))</f>
        <v>Delivered</v>
      </c>
      <c r="K493" s="1" t="str">
        <f aca="false">LEFT(INDEX(Orders!$C$2:$C$8001,MATCH(B493,Orders!$A$2:$A$8001,0)),7)</f>
        <v>2025-09</v>
      </c>
    </row>
    <row r="494" customFormat="false" ht="15" hidden="false" customHeight="true" outlineLevel="0" collapsed="false">
      <c r="A494" s="1" t="s">
        <v>10964</v>
      </c>
      <c r="B494" s="1" t="s">
        <v>2380</v>
      </c>
      <c r="C494" s="1" t="s">
        <v>1997</v>
      </c>
      <c r="D494" s="1" t="n">
        <v>1</v>
      </c>
      <c r="E494" s="16" t="n">
        <v>311.15</v>
      </c>
      <c r="F494" s="17" t="n">
        <v>0.1</v>
      </c>
      <c r="G494" s="16" t="n">
        <v>280.03</v>
      </c>
      <c r="I494" s="1" t="str">
        <f aca="false">INDEX(Products!$C$2:$C$51,MATCH(C494,Products!$A$2:$A$51,0))</f>
        <v>Sports &amp; Fitness</v>
      </c>
      <c r="J494" s="1" t="str">
        <f aca="false">INDEX(Orders!$E$2:$E$8001,MATCH(B494,Orders!$A$2:$A$8001,0))</f>
        <v>Delivered</v>
      </c>
      <c r="K494" s="1" t="str">
        <f aca="false">LEFT(INDEX(Orders!$C$2:$C$8001,MATCH(B494,Orders!$A$2:$A$8001,0)),7)</f>
        <v>2025-09</v>
      </c>
    </row>
    <row r="495" customFormat="false" ht="15" hidden="false" customHeight="true" outlineLevel="0" collapsed="false">
      <c r="A495" s="1" t="s">
        <v>10965</v>
      </c>
      <c r="B495" s="1" t="s">
        <v>2382</v>
      </c>
      <c r="C495" s="1" t="s">
        <v>2006</v>
      </c>
      <c r="D495" s="1" t="n">
        <v>1</v>
      </c>
      <c r="E495" s="16" t="n">
        <v>482.17</v>
      </c>
      <c r="F495" s="17" t="n">
        <v>0</v>
      </c>
      <c r="G495" s="16" t="n">
        <v>482.17</v>
      </c>
      <c r="I495" s="1" t="str">
        <f aca="false">INDEX(Products!$C$2:$C$51,MATCH(C495,Products!$A$2:$A$51,0))</f>
        <v>Books &amp; Stationery</v>
      </c>
      <c r="J495" s="1" t="str">
        <f aca="false">INDEX(Orders!$E$2:$E$8001,MATCH(B495,Orders!$A$2:$A$8001,0))</f>
        <v>Delivered</v>
      </c>
      <c r="K495" s="1" t="str">
        <f aca="false">LEFT(INDEX(Orders!$C$2:$C$8001,MATCH(B495,Orders!$A$2:$A$8001,0)),7)</f>
        <v>2025-05</v>
      </c>
    </row>
    <row r="496" customFormat="false" ht="15" hidden="false" customHeight="true" outlineLevel="0" collapsed="false">
      <c r="A496" s="1" t="s">
        <v>10966</v>
      </c>
      <c r="B496" s="1" t="s">
        <v>2383</v>
      </c>
      <c r="C496" s="1" t="s">
        <v>1976</v>
      </c>
      <c r="D496" s="1" t="n">
        <v>1</v>
      </c>
      <c r="E496" s="16" t="n">
        <v>1603.35</v>
      </c>
      <c r="F496" s="17" t="n">
        <v>0.2</v>
      </c>
      <c r="G496" s="16" t="n">
        <v>1282.68</v>
      </c>
      <c r="I496" s="1" t="str">
        <f aca="false">INDEX(Products!$C$2:$C$51,MATCH(C496,Products!$A$2:$A$51,0))</f>
        <v>Beauty &amp; Personal Care</v>
      </c>
      <c r="J496" s="1" t="str">
        <f aca="false">INDEX(Orders!$E$2:$E$8001,MATCH(B496,Orders!$A$2:$A$8001,0))</f>
        <v>Delivered</v>
      </c>
      <c r="K496" s="1" t="str">
        <f aca="false">LEFT(INDEX(Orders!$C$2:$C$8001,MATCH(B496,Orders!$A$2:$A$8001,0)),7)</f>
        <v>2024-12</v>
      </c>
    </row>
    <row r="497" customFormat="false" ht="15" hidden="false" customHeight="true" outlineLevel="0" collapsed="false">
      <c r="A497" s="1" t="s">
        <v>10967</v>
      </c>
      <c r="B497" s="1" t="s">
        <v>2384</v>
      </c>
      <c r="C497" s="1" t="s">
        <v>2006</v>
      </c>
      <c r="D497" s="1" t="n">
        <v>1</v>
      </c>
      <c r="E497" s="16" t="n">
        <v>482.17</v>
      </c>
      <c r="F497" s="17" t="n">
        <v>0</v>
      </c>
      <c r="G497" s="16" t="n">
        <v>482.17</v>
      </c>
      <c r="I497" s="1" t="str">
        <f aca="false">INDEX(Products!$C$2:$C$51,MATCH(C497,Products!$A$2:$A$51,0))</f>
        <v>Books &amp; Stationery</v>
      </c>
      <c r="J497" s="1" t="str">
        <f aca="false">INDEX(Orders!$E$2:$E$8001,MATCH(B497,Orders!$A$2:$A$8001,0))</f>
        <v>Delivered</v>
      </c>
      <c r="K497" s="1" t="str">
        <f aca="false">LEFT(INDEX(Orders!$C$2:$C$8001,MATCH(B497,Orders!$A$2:$A$8001,0)),7)</f>
        <v>2025-03</v>
      </c>
    </row>
    <row r="498" customFormat="false" ht="15" hidden="false" customHeight="true" outlineLevel="0" collapsed="false">
      <c r="A498" s="1" t="s">
        <v>10968</v>
      </c>
      <c r="B498" s="1" t="s">
        <v>2385</v>
      </c>
      <c r="C498" s="1" t="s">
        <v>1933</v>
      </c>
      <c r="D498" s="1" t="n">
        <v>1</v>
      </c>
      <c r="E498" s="16" t="n">
        <v>7194.38</v>
      </c>
      <c r="F498" s="17" t="n">
        <v>0.2</v>
      </c>
      <c r="G498" s="16" t="n">
        <v>5755.5</v>
      </c>
      <c r="I498" s="1" t="str">
        <f aca="false">INDEX(Products!$C$2:$C$51,MATCH(C498,Products!$A$2:$A$51,0))</f>
        <v>Electronics</v>
      </c>
      <c r="J498" s="1" t="str">
        <f aca="false">INDEX(Orders!$E$2:$E$8001,MATCH(B498,Orders!$A$2:$A$8001,0))</f>
        <v>Delivered</v>
      </c>
      <c r="K498" s="1" t="str">
        <f aca="false">LEFT(INDEX(Orders!$C$2:$C$8001,MATCH(B498,Orders!$A$2:$A$8001,0)),7)</f>
        <v>2025-05</v>
      </c>
    </row>
    <row r="499" customFormat="false" ht="15" hidden="false" customHeight="true" outlineLevel="0" collapsed="false">
      <c r="A499" s="1" t="s">
        <v>10969</v>
      </c>
      <c r="B499" s="1" t="s">
        <v>2387</v>
      </c>
      <c r="C499" s="1" t="s">
        <v>2006</v>
      </c>
      <c r="D499" s="1" t="n">
        <v>1</v>
      </c>
      <c r="E499" s="16" t="n">
        <v>482.17</v>
      </c>
      <c r="F499" s="17" t="n">
        <v>0</v>
      </c>
      <c r="G499" s="16" t="n">
        <v>482.17</v>
      </c>
      <c r="I499" s="1" t="str">
        <f aca="false">INDEX(Products!$C$2:$C$51,MATCH(C499,Products!$A$2:$A$51,0))</f>
        <v>Books &amp; Stationery</v>
      </c>
      <c r="J499" s="1" t="str">
        <f aca="false">INDEX(Orders!$E$2:$E$8001,MATCH(B499,Orders!$A$2:$A$8001,0))</f>
        <v>Returned</v>
      </c>
      <c r="K499" s="1" t="str">
        <f aca="false">LEFT(INDEX(Orders!$C$2:$C$8001,MATCH(B499,Orders!$A$2:$A$8001,0)),7)</f>
        <v>2024-11</v>
      </c>
    </row>
    <row r="500" customFormat="false" ht="15" hidden="false" customHeight="true" outlineLevel="0" collapsed="false">
      <c r="A500" s="1" t="s">
        <v>10970</v>
      </c>
      <c r="B500" s="1" t="s">
        <v>2387</v>
      </c>
      <c r="C500" s="1" t="s">
        <v>1997</v>
      </c>
      <c r="D500" s="1" t="n">
        <v>1</v>
      </c>
      <c r="E500" s="16" t="n">
        <v>311.15</v>
      </c>
      <c r="F500" s="17" t="n">
        <v>0.05</v>
      </c>
      <c r="G500" s="16" t="n">
        <v>295.59</v>
      </c>
      <c r="I500" s="1" t="str">
        <f aca="false">INDEX(Products!$C$2:$C$51,MATCH(C500,Products!$A$2:$A$51,0))</f>
        <v>Sports &amp; Fitness</v>
      </c>
      <c r="J500" s="1" t="str">
        <f aca="false">INDEX(Orders!$E$2:$E$8001,MATCH(B500,Orders!$A$2:$A$8001,0))</f>
        <v>Returned</v>
      </c>
      <c r="K500" s="1" t="str">
        <f aca="false">LEFT(INDEX(Orders!$C$2:$C$8001,MATCH(B500,Orders!$A$2:$A$8001,0)),7)</f>
        <v>2024-11</v>
      </c>
    </row>
    <row r="501" customFormat="false" ht="15" hidden="false" customHeight="true" outlineLevel="0" collapsed="false">
      <c r="A501" s="1" t="s">
        <v>10971</v>
      </c>
      <c r="B501" s="1" t="s">
        <v>2387</v>
      </c>
      <c r="C501" s="1" t="s">
        <v>1930</v>
      </c>
      <c r="D501" s="1" t="n">
        <v>1</v>
      </c>
      <c r="E501" s="16" t="n">
        <v>2398.35</v>
      </c>
      <c r="F501" s="17" t="n">
        <v>0</v>
      </c>
      <c r="G501" s="16" t="n">
        <v>2398.35</v>
      </c>
      <c r="I501" s="1" t="str">
        <f aca="false">INDEX(Products!$C$2:$C$51,MATCH(C501,Products!$A$2:$A$51,0))</f>
        <v>Electronics</v>
      </c>
      <c r="J501" s="1" t="str">
        <f aca="false">INDEX(Orders!$E$2:$E$8001,MATCH(B501,Orders!$A$2:$A$8001,0))</f>
        <v>Returned</v>
      </c>
      <c r="K501" s="1" t="str">
        <f aca="false">LEFT(INDEX(Orders!$C$2:$C$8001,MATCH(B501,Orders!$A$2:$A$8001,0)),7)</f>
        <v>2024-11</v>
      </c>
    </row>
    <row r="502" customFormat="false" ht="15" hidden="false" customHeight="true" outlineLevel="0" collapsed="false">
      <c r="A502" s="1" t="s">
        <v>10972</v>
      </c>
      <c r="B502" s="1" t="s">
        <v>2387</v>
      </c>
      <c r="C502" s="1" t="s">
        <v>1940</v>
      </c>
      <c r="D502" s="1" t="n">
        <v>1</v>
      </c>
      <c r="E502" s="16" t="n">
        <v>2374.52</v>
      </c>
      <c r="F502" s="17" t="n">
        <v>0.05</v>
      </c>
      <c r="G502" s="16" t="n">
        <v>2255.79</v>
      </c>
      <c r="I502" s="1" t="str">
        <f aca="false">INDEX(Products!$C$2:$C$51,MATCH(C502,Products!$A$2:$A$51,0))</f>
        <v>Fashion</v>
      </c>
      <c r="J502" s="1" t="str">
        <f aca="false">INDEX(Orders!$E$2:$E$8001,MATCH(B502,Orders!$A$2:$A$8001,0))</f>
        <v>Returned</v>
      </c>
      <c r="K502" s="1" t="str">
        <f aca="false">LEFT(INDEX(Orders!$C$2:$C$8001,MATCH(B502,Orders!$A$2:$A$8001,0)),7)</f>
        <v>2024-11</v>
      </c>
    </row>
    <row r="503" customFormat="false" ht="15" hidden="false" customHeight="true" outlineLevel="0" collapsed="false">
      <c r="A503" s="1" t="s">
        <v>10973</v>
      </c>
      <c r="B503" s="1" t="s">
        <v>2389</v>
      </c>
      <c r="C503" s="1" t="s">
        <v>2006</v>
      </c>
      <c r="D503" s="1" t="n">
        <v>3</v>
      </c>
      <c r="E503" s="16" t="n">
        <v>482.17</v>
      </c>
      <c r="F503" s="17" t="n">
        <v>0</v>
      </c>
      <c r="G503" s="16" t="n">
        <v>1446.51</v>
      </c>
      <c r="I503" s="1" t="str">
        <f aca="false">INDEX(Products!$C$2:$C$51,MATCH(C503,Products!$A$2:$A$51,0))</f>
        <v>Books &amp; Stationery</v>
      </c>
      <c r="J503" s="1" t="str">
        <f aca="false">INDEX(Orders!$E$2:$E$8001,MATCH(B503,Orders!$A$2:$A$8001,0))</f>
        <v>Delivered</v>
      </c>
      <c r="K503" s="1" t="str">
        <f aca="false">LEFT(INDEX(Orders!$C$2:$C$8001,MATCH(B503,Orders!$A$2:$A$8001,0)),7)</f>
        <v>2025-10</v>
      </c>
    </row>
    <row r="504" customFormat="false" ht="15" hidden="false" customHeight="true" outlineLevel="0" collapsed="false">
      <c r="A504" s="1" t="s">
        <v>10974</v>
      </c>
      <c r="B504" s="1" t="s">
        <v>2389</v>
      </c>
      <c r="C504" s="1" t="s">
        <v>1943</v>
      </c>
      <c r="D504" s="1" t="n">
        <v>1</v>
      </c>
      <c r="E504" s="16" t="n">
        <v>1250.54</v>
      </c>
      <c r="F504" s="17" t="n">
        <v>0</v>
      </c>
      <c r="G504" s="16" t="n">
        <v>1250.54</v>
      </c>
      <c r="I504" s="1" t="str">
        <f aca="false">INDEX(Products!$C$2:$C$51,MATCH(C504,Products!$A$2:$A$51,0))</f>
        <v>Fashion</v>
      </c>
      <c r="J504" s="1" t="str">
        <f aca="false">INDEX(Orders!$E$2:$E$8001,MATCH(B504,Orders!$A$2:$A$8001,0))</f>
        <v>Delivered</v>
      </c>
      <c r="K504" s="1" t="str">
        <f aca="false">LEFT(INDEX(Orders!$C$2:$C$8001,MATCH(B504,Orders!$A$2:$A$8001,0)),7)</f>
        <v>2025-10</v>
      </c>
    </row>
    <row r="505" customFormat="false" ht="15" hidden="false" customHeight="true" outlineLevel="0" collapsed="false">
      <c r="A505" s="1" t="s">
        <v>10975</v>
      </c>
      <c r="B505" s="1" t="s">
        <v>2389</v>
      </c>
      <c r="C505" s="1" t="s">
        <v>2007</v>
      </c>
      <c r="D505" s="1" t="n">
        <v>1</v>
      </c>
      <c r="E505" s="16" t="n">
        <v>750.27</v>
      </c>
      <c r="F505" s="17" t="n">
        <v>0</v>
      </c>
      <c r="G505" s="16" t="n">
        <v>750.27</v>
      </c>
      <c r="I505" s="1" t="str">
        <f aca="false">INDEX(Products!$C$2:$C$51,MATCH(C505,Products!$A$2:$A$51,0))</f>
        <v>Books &amp; Stationery</v>
      </c>
      <c r="J505" s="1" t="str">
        <f aca="false">INDEX(Orders!$E$2:$E$8001,MATCH(B505,Orders!$A$2:$A$8001,0))</f>
        <v>Delivered</v>
      </c>
      <c r="K505" s="1" t="str">
        <f aca="false">LEFT(INDEX(Orders!$C$2:$C$8001,MATCH(B505,Orders!$A$2:$A$8001,0)),7)</f>
        <v>2025-10</v>
      </c>
    </row>
    <row r="506" customFormat="false" ht="15" hidden="false" customHeight="true" outlineLevel="0" collapsed="false">
      <c r="A506" s="1" t="s">
        <v>10976</v>
      </c>
      <c r="B506" s="1" t="s">
        <v>2390</v>
      </c>
      <c r="C506" s="1" t="s">
        <v>1930</v>
      </c>
      <c r="D506" s="1" t="n">
        <v>1</v>
      </c>
      <c r="E506" s="16" t="n">
        <v>2398.35</v>
      </c>
      <c r="F506" s="17" t="n">
        <v>0</v>
      </c>
      <c r="G506" s="16" t="n">
        <v>2398.35</v>
      </c>
      <c r="I506" s="1" t="str">
        <f aca="false">INDEX(Products!$C$2:$C$51,MATCH(C506,Products!$A$2:$A$51,0))</f>
        <v>Electronics</v>
      </c>
      <c r="J506" s="1" t="str">
        <f aca="false">INDEX(Orders!$E$2:$E$8001,MATCH(B506,Orders!$A$2:$A$8001,0))</f>
        <v>Delivered</v>
      </c>
      <c r="K506" s="1" t="str">
        <f aca="false">LEFT(INDEX(Orders!$C$2:$C$8001,MATCH(B506,Orders!$A$2:$A$8001,0)),7)</f>
        <v>2025-01</v>
      </c>
    </row>
    <row r="507" customFormat="false" ht="15" hidden="false" customHeight="true" outlineLevel="0" collapsed="false">
      <c r="A507" s="1" t="s">
        <v>10977</v>
      </c>
      <c r="B507" s="1" t="s">
        <v>2390</v>
      </c>
      <c r="C507" s="1" t="s">
        <v>1961</v>
      </c>
      <c r="D507" s="1" t="n">
        <v>2</v>
      </c>
      <c r="E507" s="16" t="n">
        <v>3493.68</v>
      </c>
      <c r="F507" s="17" t="n">
        <v>0</v>
      </c>
      <c r="G507" s="16" t="n">
        <v>6987.36</v>
      </c>
      <c r="I507" s="1" t="str">
        <f aca="false">INDEX(Products!$C$2:$C$51,MATCH(C507,Products!$A$2:$A$51,0))</f>
        <v>Home &amp; Kitchen</v>
      </c>
      <c r="J507" s="1" t="str">
        <f aca="false">INDEX(Orders!$E$2:$E$8001,MATCH(B507,Orders!$A$2:$A$8001,0))</f>
        <v>Delivered</v>
      </c>
      <c r="K507" s="1" t="str">
        <f aca="false">LEFT(INDEX(Orders!$C$2:$C$8001,MATCH(B507,Orders!$A$2:$A$8001,0)),7)</f>
        <v>2025-01</v>
      </c>
    </row>
    <row r="508" customFormat="false" ht="15" hidden="false" customHeight="true" outlineLevel="0" collapsed="false">
      <c r="A508" s="1" t="s">
        <v>10978</v>
      </c>
      <c r="B508" s="1" t="s">
        <v>2390</v>
      </c>
      <c r="C508" s="1" t="s">
        <v>1979</v>
      </c>
      <c r="D508" s="1" t="n">
        <v>1</v>
      </c>
      <c r="E508" s="16" t="n">
        <v>623</v>
      </c>
      <c r="F508" s="17" t="n">
        <v>0.2</v>
      </c>
      <c r="G508" s="16" t="n">
        <v>498.4</v>
      </c>
      <c r="I508" s="1" t="str">
        <f aca="false">INDEX(Products!$C$2:$C$51,MATCH(C508,Products!$A$2:$A$51,0))</f>
        <v>Beauty &amp; Personal Care</v>
      </c>
      <c r="J508" s="1" t="str">
        <f aca="false">INDEX(Orders!$E$2:$E$8001,MATCH(B508,Orders!$A$2:$A$8001,0))</f>
        <v>Delivered</v>
      </c>
      <c r="K508" s="1" t="str">
        <f aca="false">LEFT(INDEX(Orders!$C$2:$C$8001,MATCH(B508,Orders!$A$2:$A$8001,0)),7)</f>
        <v>2025-01</v>
      </c>
    </row>
    <row r="509" customFormat="false" ht="15" hidden="false" customHeight="true" outlineLevel="0" collapsed="false">
      <c r="A509" s="1" t="s">
        <v>10979</v>
      </c>
      <c r="B509" s="1" t="s">
        <v>2390</v>
      </c>
      <c r="C509" s="1" t="s">
        <v>1976</v>
      </c>
      <c r="D509" s="1" t="n">
        <v>2</v>
      </c>
      <c r="E509" s="16" t="n">
        <v>1603.35</v>
      </c>
      <c r="F509" s="17" t="n">
        <v>0</v>
      </c>
      <c r="G509" s="16" t="n">
        <v>3206.7</v>
      </c>
      <c r="I509" s="1" t="str">
        <f aca="false">INDEX(Products!$C$2:$C$51,MATCH(C509,Products!$A$2:$A$51,0))</f>
        <v>Beauty &amp; Personal Care</v>
      </c>
      <c r="J509" s="1" t="str">
        <f aca="false">INDEX(Orders!$E$2:$E$8001,MATCH(B509,Orders!$A$2:$A$8001,0))</f>
        <v>Delivered</v>
      </c>
      <c r="K509" s="1" t="str">
        <f aca="false">LEFT(INDEX(Orders!$C$2:$C$8001,MATCH(B509,Orders!$A$2:$A$8001,0)),7)</f>
        <v>2025-01</v>
      </c>
    </row>
    <row r="510" customFormat="false" ht="15" hidden="false" customHeight="true" outlineLevel="0" collapsed="false">
      <c r="A510" s="1" t="s">
        <v>10980</v>
      </c>
      <c r="B510" s="1" t="s">
        <v>2391</v>
      </c>
      <c r="C510" s="1" t="s">
        <v>1990</v>
      </c>
      <c r="D510" s="1" t="n">
        <v>1</v>
      </c>
      <c r="E510" s="16" t="n">
        <v>5311.32</v>
      </c>
      <c r="F510" s="17" t="n">
        <v>0</v>
      </c>
      <c r="G510" s="16" t="n">
        <v>5311.32</v>
      </c>
      <c r="I510" s="1" t="str">
        <f aca="false">INDEX(Products!$C$2:$C$51,MATCH(C510,Products!$A$2:$A$51,0))</f>
        <v>Sports &amp; Fitness</v>
      </c>
      <c r="J510" s="1" t="str">
        <f aca="false">INDEX(Orders!$E$2:$E$8001,MATCH(B510,Orders!$A$2:$A$8001,0))</f>
        <v>Delivered</v>
      </c>
      <c r="K510" s="1" t="str">
        <f aca="false">LEFT(INDEX(Orders!$C$2:$C$8001,MATCH(B510,Orders!$A$2:$A$8001,0)),7)</f>
        <v>2025-10</v>
      </c>
    </row>
    <row r="511" customFormat="false" ht="15" hidden="false" customHeight="true" outlineLevel="0" collapsed="false">
      <c r="A511" s="1" t="s">
        <v>10981</v>
      </c>
      <c r="B511" s="1" t="s">
        <v>2391</v>
      </c>
      <c r="C511" s="1" t="s">
        <v>1933</v>
      </c>
      <c r="D511" s="1" t="n">
        <v>1</v>
      </c>
      <c r="E511" s="16" t="n">
        <v>7194.38</v>
      </c>
      <c r="F511" s="17" t="n">
        <v>0.1</v>
      </c>
      <c r="G511" s="16" t="n">
        <v>6474.94</v>
      </c>
      <c r="I511" s="1" t="str">
        <f aca="false">INDEX(Products!$C$2:$C$51,MATCH(C511,Products!$A$2:$A$51,0))</f>
        <v>Electronics</v>
      </c>
      <c r="J511" s="1" t="str">
        <f aca="false">INDEX(Orders!$E$2:$E$8001,MATCH(B511,Orders!$A$2:$A$8001,0))</f>
        <v>Delivered</v>
      </c>
      <c r="K511" s="1" t="str">
        <f aca="false">LEFT(INDEX(Orders!$C$2:$C$8001,MATCH(B511,Orders!$A$2:$A$8001,0)),7)</f>
        <v>2025-10</v>
      </c>
    </row>
    <row r="512" customFormat="false" ht="15" hidden="false" customHeight="true" outlineLevel="0" collapsed="false">
      <c r="A512" s="1" t="s">
        <v>10982</v>
      </c>
      <c r="B512" s="1" t="s">
        <v>2392</v>
      </c>
      <c r="C512" s="1" t="s">
        <v>1933</v>
      </c>
      <c r="D512" s="1" t="n">
        <v>1</v>
      </c>
      <c r="E512" s="16" t="n">
        <v>7194.38</v>
      </c>
      <c r="F512" s="17" t="n">
        <v>0</v>
      </c>
      <c r="G512" s="16" t="n">
        <v>7194.38</v>
      </c>
      <c r="I512" s="1" t="str">
        <f aca="false">INDEX(Products!$C$2:$C$51,MATCH(C512,Products!$A$2:$A$51,0))</f>
        <v>Electronics</v>
      </c>
      <c r="J512" s="1" t="str">
        <f aca="false">INDEX(Orders!$E$2:$E$8001,MATCH(B512,Orders!$A$2:$A$8001,0))</f>
        <v>Returned</v>
      </c>
      <c r="K512" s="1" t="str">
        <f aca="false">LEFT(INDEX(Orders!$C$2:$C$8001,MATCH(B512,Orders!$A$2:$A$8001,0)),7)</f>
        <v>2025-06</v>
      </c>
    </row>
    <row r="513" customFormat="false" ht="15" hidden="false" customHeight="true" outlineLevel="0" collapsed="false">
      <c r="A513" s="1" t="s">
        <v>10983</v>
      </c>
      <c r="B513" s="1" t="s">
        <v>2393</v>
      </c>
      <c r="C513" s="1" t="s">
        <v>1933</v>
      </c>
      <c r="D513" s="1" t="n">
        <v>1</v>
      </c>
      <c r="E513" s="16" t="n">
        <v>7194.38</v>
      </c>
      <c r="F513" s="17" t="n">
        <v>0</v>
      </c>
      <c r="G513" s="16" t="n">
        <v>7194.38</v>
      </c>
      <c r="I513" s="1" t="str">
        <f aca="false">INDEX(Products!$C$2:$C$51,MATCH(C513,Products!$A$2:$A$51,0))</f>
        <v>Electronics</v>
      </c>
      <c r="J513" s="1" t="str">
        <f aca="false">INDEX(Orders!$E$2:$E$8001,MATCH(B513,Orders!$A$2:$A$8001,0))</f>
        <v>Refunded</v>
      </c>
      <c r="K513" s="1" t="str">
        <f aca="false">LEFT(INDEX(Orders!$C$2:$C$8001,MATCH(B513,Orders!$A$2:$A$8001,0)),7)</f>
        <v>2025-07</v>
      </c>
    </row>
    <row r="514" customFormat="false" ht="15" hidden="false" customHeight="true" outlineLevel="0" collapsed="false">
      <c r="A514" s="1" t="s">
        <v>10984</v>
      </c>
      <c r="B514" s="1" t="s">
        <v>2393</v>
      </c>
      <c r="C514" s="1" t="s">
        <v>1930</v>
      </c>
      <c r="D514" s="1" t="n">
        <v>1</v>
      </c>
      <c r="E514" s="16" t="n">
        <v>2398.35</v>
      </c>
      <c r="F514" s="17" t="n">
        <v>0</v>
      </c>
      <c r="G514" s="16" t="n">
        <v>2398.35</v>
      </c>
      <c r="I514" s="1" t="str">
        <f aca="false">INDEX(Products!$C$2:$C$51,MATCH(C514,Products!$A$2:$A$51,0))</f>
        <v>Electronics</v>
      </c>
      <c r="J514" s="1" t="str">
        <f aca="false">INDEX(Orders!$E$2:$E$8001,MATCH(B514,Orders!$A$2:$A$8001,0))</f>
        <v>Refunded</v>
      </c>
      <c r="K514" s="1" t="str">
        <f aca="false">LEFT(INDEX(Orders!$C$2:$C$8001,MATCH(B514,Orders!$A$2:$A$8001,0)),7)</f>
        <v>2025-07</v>
      </c>
    </row>
    <row r="515" customFormat="false" ht="15" hidden="false" customHeight="true" outlineLevel="0" collapsed="false">
      <c r="A515" s="1" t="s">
        <v>10985</v>
      </c>
      <c r="B515" s="1" t="s">
        <v>2395</v>
      </c>
      <c r="C515" s="1" t="s">
        <v>1930</v>
      </c>
      <c r="D515" s="1" t="n">
        <v>1</v>
      </c>
      <c r="E515" s="16" t="n">
        <v>2398.35</v>
      </c>
      <c r="F515" s="17" t="n">
        <v>0.2</v>
      </c>
      <c r="G515" s="16" t="n">
        <v>1918.68</v>
      </c>
      <c r="I515" s="1" t="str">
        <f aca="false">INDEX(Products!$C$2:$C$51,MATCH(C515,Products!$A$2:$A$51,0))</f>
        <v>Electronics</v>
      </c>
      <c r="J515" s="1" t="str">
        <f aca="false">INDEX(Orders!$E$2:$E$8001,MATCH(B515,Orders!$A$2:$A$8001,0))</f>
        <v>Delivered</v>
      </c>
      <c r="K515" s="1" t="str">
        <f aca="false">LEFT(INDEX(Orders!$C$2:$C$8001,MATCH(B515,Orders!$A$2:$A$8001,0)),7)</f>
        <v>2025-11</v>
      </c>
    </row>
    <row r="516" customFormat="false" ht="15" hidden="false" customHeight="true" outlineLevel="0" collapsed="false">
      <c r="A516" s="1" t="s">
        <v>10986</v>
      </c>
      <c r="B516" s="1" t="s">
        <v>2397</v>
      </c>
      <c r="C516" s="1" t="s">
        <v>1930</v>
      </c>
      <c r="D516" s="1" t="n">
        <v>1</v>
      </c>
      <c r="E516" s="16" t="n">
        <v>2398.35</v>
      </c>
      <c r="F516" s="17" t="n">
        <v>0</v>
      </c>
      <c r="G516" s="16" t="n">
        <v>2398.35</v>
      </c>
      <c r="I516" s="1" t="str">
        <f aca="false">INDEX(Products!$C$2:$C$51,MATCH(C516,Products!$A$2:$A$51,0))</f>
        <v>Electronics</v>
      </c>
      <c r="J516" s="1" t="str">
        <f aca="false">INDEX(Orders!$E$2:$E$8001,MATCH(B516,Orders!$A$2:$A$8001,0))</f>
        <v>Delivered</v>
      </c>
      <c r="K516" s="1" t="str">
        <f aca="false">LEFT(INDEX(Orders!$C$2:$C$8001,MATCH(B516,Orders!$A$2:$A$8001,0)),7)</f>
        <v>2025-01</v>
      </c>
    </row>
    <row r="517" customFormat="false" ht="15" hidden="false" customHeight="true" outlineLevel="0" collapsed="false">
      <c r="A517" s="1" t="s">
        <v>10987</v>
      </c>
      <c r="B517" s="1" t="s">
        <v>2399</v>
      </c>
      <c r="C517" s="1" t="s">
        <v>1990</v>
      </c>
      <c r="D517" s="1" t="n">
        <v>2</v>
      </c>
      <c r="E517" s="16" t="n">
        <v>5311.32</v>
      </c>
      <c r="F517" s="17" t="n">
        <v>0</v>
      </c>
      <c r="G517" s="16" t="n">
        <v>10622.64</v>
      </c>
      <c r="I517" s="1" t="str">
        <f aca="false">INDEX(Products!$C$2:$C$51,MATCH(C517,Products!$A$2:$A$51,0))</f>
        <v>Sports &amp; Fitness</v>
      </c>
      <c r="J517" s="1" t="str">
        <f aca="false">INDEX(Orders!$E$2:$E$8001,MATCH(B517,Orders!$A$2:$A$8001,0))</f>
        <v>Delivered</v>
      </c>
      <c r="K517" s="1" t="str">
        <f aca="false">LEFT(INDEX(Orders!$C$2:$C$8001,MATCH(B517,Orders!$A$2:$A$8001,0)),7)</f>
        <v>2025-07</v>
      </c>
    </row>
    <row r="518" customFormat="false" ht="15" hidden="false" customHeight="true" outlineLevel="0" collapsed="false">
      <c r="A518" s="1" t="s">
        <v>10988</v>
      </c>
      <c r="B518" s="1" t="s">
        <v>2399</v>
      </c>
      <c r="C518" s="1" t="s">
        <v>1979</v>
      </c>
      <c r="D518" s="1" t="n">
        <v>1</v>
      </c>
      <c r="E518" s="16" t="n">
        <v>623</v>
      </c>
      <c r="F518" s="17" t="n">
        <v>0.05</v>
      </c>
      <c r="G518" s="16" t="n">
        <v>591.85</v>
      </c>
      <c r="I518" s="1" t="str">
        <f aca="false">INDEX(Products!$C$2:$C$51,MATCH(C518,Products!$A$2:$A$51,0))</f>
        <v>Beauty &amp; Personal Care</v>
      </c>
      <c r="J518" s="1" t="str">
        <f aca="false">INDEX(Orders!$E$2:$E$8001,MATCH(B518,Orders!$A$2:$A$8001,0))</f>
        <v>Delivered</v>
      </c>
      <c r="K518" s="1" t="str">
        <f aca="false">LEFT(INDEX(Orders!$C$2:$C$8001,MATCH(B518,Orders!$A$2:$A$8001,0)),7)</f>
        <v>2025-07</v>
      </c>
    </row>
    <row r="519" customFormat="false" ht="15" hidden="false" customHeight="true" outlineLevel="0" collapsed="false">
      <c r="A519" s="1" t="s">
        <v>10989</v>
      </c>
      <c r="B519" s="1" t="s">
        <v>2399</v>
      </c>
      <c r="C519" s="1" t="s">
        <v>1965</v>
      </c>
      <c r="D519" s="1" t="n">
        <v>1</v>
      </c>
      <c r="E519" s="16" t="n">
        <v>1145.07</v>
      </c>
      <c r="F519" s="17" t="n">
        <v>0.05</v>
      </c>
      <c r="G519" s="16" t="n">
        <v>1087.82</v>
      </c>
      <c r="I519" s="1" t="str">
        <f aca="false">INDEX(Products!$C$2:$C$51,MATCH(C519,Products!$A$2:$A$51,0))</f>
        <v>Home &amp; Kitchen</v>
      </c>
      <c r="J519" s="1" t="str">
        <f aca="false">INDEX(Orders!$E$2:$E$8001,MATCH(B519,Orders!$A$2:$A$8001,0))</f>
        <v>Delivered</v>
      </c>
      <c r="K519" s="1" t="str">
        <f aca="false">LEFT(INDEX(Orders!$C$2:$C$8001,MATCH(B519,Orders!$A$2:$A$8001,0)),7)</f>
        <v>2025-07</v>
      </c>
    </row>
    <row r="520" customFormat="false" ht="15" hidden="false" customHeight="true" outlineLevel="0" collapsed="false">
      <c r="A520" s="1" t="s">
        <v>10990</v>
      </c>
      <c r="B520" s="1" t="s">
        <v>2399</v>
      </c>
      <c r="C520" s="1" t="s">
        <v>1969</v>
      </c>
      <c r="D520" s="1" t="n">
        <v>1</v>
      </c>
      <c r="E520" s="16" t="n">
        <v>9171.98</v>
      </c>
      <c r="F520" s="17" t="n">
        <v>0.2</v>
      </c>
      <c r="G520" s="16" t="n">
        <v>7337.58</v>
      </c>
      <c r="I520" s="1" t="str">
        <f aca="false">INDEX(Products!$C$2:$C$51,MATCH(C520,Products!$A$2:$A$51,0))</f>
        <v>Home &amp; Kitchen</v>
      </c>
      <c r="J520" s="1" t="str">
        <f aca="false">INDEX(Orders!$E$2:$E$8001,MATCH(B520,Orders!$A$2:$A$8001,0))</f>
        <v>Delivered</v>
      </c>
      <c r="K520" s="1" t="str">
        <f aca="false">LEFT(INDEX(Orders!$C$2:$C$8001,MATCH(B520,Orders!$A$2:$A$8001,0)),7)</f>
        <v>2025-07</v>
      </c>
    </row>
    <row r="521" customFormat="false" ht="15" hidden="false" customHeight="true" outlineLevel="0" collapsed="false">
      <c r="A521" s="1" t="s">
        <v>10991</v>
      </c>
      <c r="B521" s="1" t="s">
        <v>2399</v>
      </c>
      <c r="C521" s="1" t="s">
        <v>1997</v>
      </c>
      <c r="D521" s="1" t="n">
        <v>2</v>
      </c>
      <c r="E521" s="16" t="n">
        <v>311.15</v>
      </c>
      <c r="F521" s="17" t="n">
        <v>0</v>
      </c>
      <c r="G521" s="16" t="n">
        <v>622.3</v>
      </c>
      <c r="I521" s="1" t="str">
        <f aca="false">INDEX(Products!$C$2:$C$51,MATCH(C521,Products!$A$2:$A$51,0))</f>
        <v>Sports &amp; Fitness</v>
      </c>
      <c r="J521" s="1" t="str">
        <f aca="false">INDEX(Orders!$E$2:$E$8001,MATCH(B521,Orders!$A$2:$A$8001,0))</f>
        <v>Delivered</v>
      </c>
      <c r="K521" s="1" t="str">
        <f aca="false">LEFT(INDEX(Orders!$C$2:$C$8001,MATCH(B521,Orders!$A$2:$A$8001,0)),7)</f>
        <v>2025-07</v>
      </c>
    </row>
    <row r="522" customFormat="false" ht="15" hidden="false" customHeight="true" outlineLevel="0" collapsed="false">
      <c r="A522" s="1" t="s">
        <v>10992</v>
      </c>
      <c r="B522" s="1" t="s">
        <v>2400</v>
      </c>
      <c r="C522" s="1" t="s">
        <v>1990</v>
      </c>
      <c r="D522" s="1" t="n">
        <v>1</v>
      </c>
      <c r="E522" s="16" t="n">
        <v>5311.32</v>
      </c>
      <c r="F522" s="17" t="n">
        <v>0</v>
      </c>
      <c r="G522" s="16" t="n">
        <v>5311.32</v>
      </c>
      <c r="I522" s="1" t="str">
        <f aca="false">INDEX(Products!$C$2:$C$51,MATCH(C522,Products!$A$2:$A$51,0))</f>
        <v>Sports &amp; Fitness</v>
      </c>
      <c r="J522" s="1" t="str">
        <f aca="false">INDEX(Orders!$E$2:$E$8001,MATCH(B522,Orders!$A$2:$A$8001,0))</f>
        <v>Delivered</v>
      </c>
      <c r="K522" s="1" t="str">
        <f aca="false">LEFT(INDEX(Orders!$C$2:$C$8001,MATCH(B522,Orders!$A$2:$A$8001,0)),7)</f>
        <v>2025-05</v>
      </c>
    </row>
    <row r="523" customFormat="false" ht="15" hidden="false" customHeight="true" outlineLevel="0" collapsed="false">
      <c r="A523" s="1" t="s">
        <v>10993</v>
      </c>
      <c r="B523" s="1" t="s">
        <v>2402</v>
      </c>
      <c r="C523" s="1" t="s">
        <v>1940</v>
      </c>
      <c r="D523" s="1" t="n">
        <v>2</v>
      </c>
      <c r="E523" s="16" t="n">
        <v>2374.52</v>
      </c>
      <c r="F523" s="17" t="n">
        <v>0</v>
      </c>
      <c r="G523" s="16" t="n">
        <v>4749.04</v>
      </c>
      <c r="I523" s="1" t="str">
        <f aca="false">INDEX(Products!$C$2:$C$51,MATCH(C523,Products!$A$2:$A$51,0))</f>
        <v>Fashion</v>
      </c>
      <c r="J523" s="1" t="str">
        <f aca="false">INDEX(Orders!$E$2:$E$8001,MATCH(B523,Orders!$A$2:$A$8001,0))</f>
        <v>Delivered</v>
      </c>
      <c r="K523" s="1" t="str">
        <f aca="false">LEFT(INDEX(Orders!$C$2:$C$8001,MATCH(B523,Orders!$A$2:$A$8001,0)),7)</f>
        <v>2025-03</v>
      </c>
    </row>
    <row r="524" customFormat="false" ht="15" hidden="false" customHeight="true" outlineLevel="0" collapsed="false">
      <c r="A524" s="1" t="s">
        <v>10994</v>
      </c>
      <c r="B524" s="1" t="s">
        <v>2402</v>
      </c>
      <c r="C524" s="1" t="s">
        <v>1961</v>
      </c>
      <c r="D524" s="1" t="n">
        <v>1</v>
      </c>
      <c r="E524" s="16" t="n">
        <v>3493.68</v>
      </c>
      <c r="F524" s="17" t="n">
        <v>0</v>
      </c>
      <c r="G524" s="16" t="n">
        <v>3493.68</v>
      </c>
      <c r="I524" s="1" t="str">
        <f aca="false">INDEX(Products!$C$2:$C$51,MATCH(C524,Products!$A$2:$A$51,0))</f>
        <v>Home &amp; Kitchen</v>
      </c>
      <c r="J524" s="1" t="str">
        <f aca="false">INDEX(Orders!$E$2:$E$8001,MATCH(B524,Orders!$A$2:$A$8001,0))</f>
        <v>Delivered</v>
      </c>
      <c r="K524" s="1" t="str">
        <f aca="false">LEFT(INDEX(Orders!$C$2:$C$8001,MATCH(B524,Orders!$A$2:$A$8001,0)),7)</f>
        <v>2025-03</v>
      </c>
    </row>
    <row r="525" customFormat="false" ht="15" hidden="false" customHeight="true" outlineLevel="0" collapsed="false">
      <c r="A525" s="1" t="s">
        <v>10995</v>
      </c>
      <c r="B525" s="1" t="s">
        <v>2404</v>
      </c>
      <c r="C525" s="1" t="s">
        <v>2006</v>
      </c>
      <c r="D525" s="1" t="n">
        <v>1</v>
      </c>
      <c r="E525" s="16" t="n">
        <v>482.17</v>
      </c>
      <c r="F525" s="17" t="n">
        <v>0.1</v>
      </c>
      <c r="G525" s="16" t="n">
        <v>433.95</v>
      </c>
      <c r="I525" s="1" t="str">
        <f aca="false">INDEX(Products!$C$2:$C$51,MATCH(C525,Products!$A$2:$A$51,0))</f>
        <v>Books &amp; Stationery</v>
      </c>
      <c r="J525" s="1" t="str">
        <f aca="false">INDEX(Orders!$E$2:$E$8001,MATCH(B525,Orders!$A$2:$A$8001,0))</f>
        <v>Delivered</v>
      </c>
      <c r="K525" s="1" t="str">
        <f aca="false">LEFT(INDEX(Orders!$C$2:$C$8001,MATCH(B525,Orders!$A$2:$A$8001,0)),7)</f>
        <v>2025-10</v>
      </c>
    </row>
    <row r="526" customFormat="false" ht="15" hidden="false" customHeight="true" outlineLevel="0" collapsed="false">
      <c r="A526" s="1" t="s">
        <v>10996</v>
      </c>
      <c r="B526" s="1" t="s">
        <v>2405</v>
      </c>
      <c r="C526" s="1" t="s">
        <v>1997</v>
      </c>
      <c r="D526" s="1" t="n">
        <v>1</v>
      </c>
      <c r="E526" s="16" t="n">
        <v>311.15</v>
      </c>
      <c r="F526" s="17" t="n">
        <v>0.05</v>
      </c>
      <c r="G526" s="16" t="n">
        <v>295.59</v>
      </c>
      <c r="I526" s="1" t="str">
        <f aca="false">INDEX(Products!$C$2:$C$51,MATCH(C526,Products!$A$2:$A$51,0))</f>
        <v>Sports &amp; Fitness</v>
      </c>
      <c r="J526" s="1" t="str">
        <f aca="false">INDEX(Orders!$E$2:$E$8001,MATCH(B526,Orders!$A$2:$A$8001,0))</f>
        <v>Delivered</v>
      </c>
      <c r="K526" s="1" t="str">
        <f aca="false">LEFT(INDEX(Orders!$C$2:$C$8001,MATCH(B526,Orders!$A$2:$A$8001,0)),7)</f>
        <v>2024-12</v>
      </c>
    </row>
    <row r="527" customFormat="false" ht="15" hidden="false" customHeight="true" outlineLevel="0" collapsed="false">
      <c r="A527" s="1" t="s">
        <v>10997</v>
      </c>
      <c r="B527" s="1" t="s">
        <v>2405</v>
      </c>
      <c r="C527" s="1" t="s">
        <v>1940</v>
      </c>
      <c r="D527" s="1" t="n">
        <v>2</v>
      </c>
      <c r="E527" s="16" t="n">
        <v>2374.52</v>
      </c>
      <c r="F527" s="17" t="n">
        <v>0.15</v>
      </c>
      <c r="G527" s="16" t="n">
        <v>4036.68</v>
      </c>
      <c r="I527" s="1" t="str">
        <f aca="false">INDEX(Products!$C$2:$C$51,MATCH(C527,Products!$A$2:$A$51,0))</f>
        <v>Fashion</v>
      </c>
      <c r="J527" s="1" t="str">
        <f aca="false">INDEX(Orders!$E$2:$E$8001,MATCH(B527,Orders!$A$2:$A$8001,0))</f>
        <v>Delivered</v>
      </c>
      <c r="K527" s="1" t="str">
        <f aca="false">LEFT(INDEX(Orders!$C$2:$C$8001,MATCH(B527,Orders!$A$2:$A$8001,0)),7)</f>
        <v>2024-12</v>
      </c>
    </row>
    <row r="528" customFormat="false" ht="15" hidden="false" customHeight="true" outlineLevel="0" collapsed="false">
      <c r="A528" s="1" t="s">
        <v>10998</v>
      </c>
      <c r="B528" s="1" t="s">
        <v>2406</v>
      </c>
      <c r="C528" s="1" t="s">
        <v>2006</v>
      </c>
      <c r="D528" s="1" t="n">
        <v>2</v>
      </c>
      <c r="E528" s="16" t="n">
        <v>482.17</v>
      </c>
      <c r="F528" s="17" t="n">
        <v>0</v>
      </c>
      <c r="G528" s="16" t="n">
        <v>964.34</v>
      </c>
      <c r="I528" s="1" t="str">
        <f aca="false">INDEX(Products!$C$2:$C$51,MATCH(C528,Products!$A$2:$A$51,0))</f>
        <v>Books &amp; Stationery</v>
      </c>
      <c r="J528" s="1" t="str">
        <f aca="false">INDEX(Orders!$E$2:$E$8001,MATCH(B528,Orders!$A$2:$A$8001,0))</f>
        <v>Delivered</v>
      </c>
      <c r="K528" s="1" t="str">
        <f aca="false">LEFT(INDEX(Orders!$C$2:$C$8001,MATCH(B528,Orders!$A$2:$A$8001,0)),7)</f>
        <v>2025-02</v>
      </c>
    </row>
    <row r="529" customFormat="false" ht="15" hidden="false" customHeight="true" outlineLevel="0" collapsed="false">
      <c r="A529" s="1" t="s">
        <v>10999</v>
      </c>
      <c r="B529" s="1" t="s">
        <v>2406</v>
      </c>
      <c r="C529" s="1" t="s">
        <v>1975</v>
      </c>
      <c r="D529" s="1" t="n">
        <v>1</v>
      </c>
      <c r="E529" s="16" t="n">
        <v>862.99</v>
      </c>
      <c r="F529" s="17" t="n">
        <v>0.05</v>
      </c>
      <c r="G529" s="16" t="n">
        <v>819.84</v>
      </c>
      <c r="I529" s="1" t="str">
        <f aca="false">INDEX(Products!$C$2:$C$51,MATCH(C529,Products!$A$2:$A$51,0))</f>
        <v>Beauty &amp; Personal Care</v>
      </c>
      <c r="J529" s="1" t="str">
        <f aca="false">INDEX(Orders!$E$2:$E$8001,MATCH(B529,Orders!$A$2:$A$8001,0))</f>
        <v>Delivered</v>
      </c>
      <c r="K529" s="1" t="str">
        <f aca="false">LEFT(INDEX(Orders!$C$2:$C$8001,MATCH(B529,Orders!$A$2:$A$8001,0)),7)</f>
        <v>2025-02</v>
      </c>
    </row>
    <row r="530" customFormat="false" ht="15" hidden="false" customHeight="true" outlineLevel="0" collapsed="false">
      <c r="A530" s="1" t="s">
        <v>11000</v>
      </c>
      <c r="B530" s="1" t="s">
        <v>2406</v>
      </c>
      <c r="C530" s="1" t="s">
        <v>1951</v>
      </c>
      <c r="D530" s="1" t="n">
        <v>1</v>
      </c>
      <c r="E530" s="16" t="n">
        <v>957.5</v>
      </c>
      <c r="F530" s="17" t="n">
        <v>0</v>
      </c>
      <c r="G530" s="16" t="n">
        <v>957.5</v>
      </c>
      <c r="I530" s="1" t="str">
        <f aca="false">INDEX(Products!$C$2:$C$51,MATCH(C530,Products!$A$2:$A$51,0))</f>
        <v>Fashion</v>
      </c>
      <c r="J530" s="1" t="str">
        <f aca="false">INDEX(Orders!$E$2:$E$8001,MATCH(B530,Orders!$A$2:$A$8001,0))</f>
        <v>Delivered</v>
      </c>
      <c r="K530" s="1" t="str">
        <f aca="false">LEFT(INDEX(Orders!$C$2:$C$8001,MATCH(B530,Orders!$A$2:$A$8001,0)),7)</f>
        <v>2025-02</v>
      </c>
    </row>
    <row r="531" customFormat="false" ht="15" hidden="false" customHeight="true" outlineLevel="0" collapsed="false">
      <c r="A531" s="1" t="s">
        <v>11001</v>
      </c>
      <c r="B531" s="1" t="s">
        <v>2408</v>
      </c>
      <c r="C531" s="1" t="s">
        <v>1930</v>
      </c>
      <c r="D531" s="1" t="n">
        <v>2</v>
      </c>
      <c r="E531" s="16" t="n">
        <v>2398.35</v>
      </c>
      <c r="F531" s="17" t="n">
        <v>0.1</v>
      </c>
      <c r="G531" s="16" t="n">
        <v>4317.03</v>
      </c>
      <c r="I531" s="1" t="str">
        <f aca="false">INDEX(Products!$C$2:$C$51,MATCH(C531,Products!$A$2:$A$51,0))</f>
        <v>Electronics</v>
      </c>
      <c r="J531" s="1" t="str">
        <f aca="false">INDEX(Orders!$E$2:$E$8001,MATCH(B531,Orders!$A$2:$A$8001,0))</f>
        <v>Returned</v>
      </c>
      <c r="K531" s="1" t="str">
        <f aca="false">LEFT(INDEX(Orders!$C$2:$C$8001,MATCH(B531,Orders!$A$2:$A$8001,0)),7)</f>
        <v>2025-10</v>
      </c>
    </row>
    <row r="532" customFormat="false" ht="15" hidden="false" customHeight="true" outlineLevel="0" collapsed="false">
      <c r="A532" s="1" t="s">
        <v>11002</v>
      </c>
      <c r="B532" s="1" t="s">
        <v>2408</v>
      </c>
      <c r="C532" s="1" t="s">
        <v>1959</v>
      </c>
      <c r="D532" s="1" t="n">
        <v>2</v>
      </c>
      <c r="E532" s="16" t="n">
        <v>2142.79</v>
      </c>
      <c r="F532" s="17" t="n">
        <v>0.2</v>
      </c>
      <c r="G532" s="16" t="n">
        <v>3428.46</v>
      </c>
      <c r="I532" s="1" t="str">
        <f aca="false">INDEX(Products!$C$2:$C$51,MATCH(C532,Products!$A$2:$A$51,0))</f>
        <v>Home &amp; Kitchen</v>
      </c>
      <c r="J532" s="1" t="str">
        <f aca="false">INDEX(Orders!$E$2:$E$8001,MATCH(B532,Orders!$A$2:$A$8001,0))</f>
        <v>Returned</v>
      </c>
      <c r="K532" s="1" t="str">
        <f aca="false">LEFT(INDEX(Orders!$C$2:$C$8001,MATCH(B532,Orders!$A$2:$A$8001,0)),7)</f>
        <v>2025-10</v>
      </c>
    </row>
    <row r="533" customFormat="false" ht="15" hidden="false" customHeight="true" outlineLevel="0" collapsed="false">
      <c r="A533" s="1" t="s">
        <v>11003</v>
      </c>
      <c r="B533" s="1" t="s">
        <v>2409</v>
      </c>
      <c r="C533" s="1" t="s">
        <v>1959</v>
      </c>
      <c r="D533" s="1" t="n">
        <v>1</v>
      </c>
      <c r="E533" s="16" t="n">
        <v>2142.79</v>
      </c>
      <c r="F533" s="17" t="n">
        <v>0.15</v>
      </c>
      <c r="G533" s="16" t="n">
        <v>1821.37</v>
      </c>
      <c r="I533" s="1" t="str">
        <f aca="false">INDEX(Products!$C$2:$C$51,MATCH(C533,Products!$A$2:$A$51,0))</f>
        <v>Home &amp; Kitchen</v>
      </c>
      <c r="J533" s="1" t="str">
        <f aca="false">INDEX(Orders!$E$2:$E$8001,MATCH(B533,Orders!$A$2:$A$8001,0))</f>
        <v>Delivered</v>
      </c>
      <c r="K533" s="1" t="str">
        <f aca="false">LEFT(INDEX(Orders!$C$2:$C$8001,MATCH(B533,Orders!$A$2:$A$8001,0)),7)</f>
        <v>2025-02</v>
      </c>
    </row>
    <row r="534" customFormat="false" ht="15" hidden="false" customHeight="true" outlineLevel="0" collapsed="false">
      <c r="A534" s="1" t="s">
        <v>11004</v>
      </c>
      <c r="B534" s="1" t="s">
        <v>2409</v>
      </c>
      <c r="C534" s="1" t="s">
        <v>1979</v>
      </c>
      <c r="D534" s="1" t="n">
        <v>1</v>
      </c>
      <c r="E534" s="16" t="n">
        <v>623</v>
      </c>
      <c r="F534" s="17" t="n">
        <v>0</v>
      </c>
      <c r="G534" s="16" t="n">
        <v>623</v>
      </c>
      <c r="I534" s="1" t="str">
        <f aca="false">INDEX(Products!$C$2:$C$51,MATCH(C534,Products!$A$2:$A$51,0))</f>
        <v>Beauty &amp; Personal Care</v>
      </c>
      <c r="J534" s="1" t="str">
        <f aca="false">INDEX(Orders!$E$2:$E$8001,MATCH(B534,Orders!$A$2:$A$8001,0))</f>
        <v>Delivered</v>
      </c>
      <c r="K534" s="1" t="str">
        <f aca="false">LEFT(INDEX(Orders!$C$2:$C$8001,MATCH(B534,Orders!$A$2:$A$8001,0)),7)</f>
        <v>2025-02</v>
      </c>
    </row>
    <row r="535" customFormat="false" ht="15" hidden="false" customHeight="true" outlineLevel="0" collapsed="false">
      <c r="A535" s="1" t="s">
        <v>11005</v>
      </c>
      <c r="B535" s="1" t="s">
        <v>2409</v>
      </c>
      <c r="C535" s="1" t="s">
        <v>2007</v>
      </c>
      <c r="D535" s="1" t="n">
        <v>1</v>
      </c>
      <c r="E535" s="16" t="n">
        <v>750.27</v>
      </c>
      <c r="F535" s="17" t="n">
        <v>0.1</v>
      </c>
      <c r="G535" s="16" t="n">
        <v>675.24</v>
      </c>
      <c r="I535" s="1" t="str">
        <f aca="false">INDEX(Products!$C$2:$C$51,MATCH(C535,Products!$A$2:$A$51,0))</f>
        <v>Books &amp; Stationery</v>
      </c>
      <c r="J535" s="1" t="str">
        <f aca="false">INDEX(Orders!$E$2:$E$8001,MATCH(B535,Orders!$A$2:$A$8001,0))</f>
        <v>Delivered</v>
      </c>
      <c r="K535" s="1" t="str">
        <f aca="false">LEFT(INDEX(Orders!$C$2:$C$8001,MATCH(B535,Orders!$A$2:$A$8001,0)),7)</f>
        <v>2025-02</v>
      </c>
    </row>
    <row r="536" customFormat="false" ht="15" hidden="false" customHeight="true" outlineLevel="0" collapsed="false">
      <c r="A536" s="1" t="s">
        <v>11006</v>
      </c>
      <c r="B536" s="1" t="s">
        <v>2409</v>
      </c>
      <c r="C536" s="1" t="s">
        <v>1930</v>
      </c>
      <c r="D536" s="1" t="n">
        <v>2</v>
      </c>
      <c r="E536" s="16" t="n">
        <v>2398.35</v>
      </c>
      <c r="F536" s="17" t="n">
        <v>0.05</v>
      </c>
      <c r="G536" s="16" t="n">
        <v>4556.86</v>
      </c>
      <c r="I536" s="1" t="str">
        <f aca="false">INDEX(Products!$C$2:$C$51,MATCH(C536,Products!$A$2:$A$51,0))</f>
        <v>Electronics</v>
      </c>
      <c r="J536" s="1" t="str">
        <f aca="false">INDEX(Orders!$E$2:$E$8001,MATCH(B536,Orders!$A$2:$A$8001,0))</f>
        <v>Delivered</v>
      </c>
      <c r="K536" s="1" t="str">
        <f aca="false">LEFT(INDEX(Orders!$C$2:$C$8001,MATCH(B536,Orders!$A$2:$A$8001,0)),7)</f>
        <v>2025-02</v>
      </c>
    </row>
    <row r="537" customFormat="false" ht="15" hidden="false" customHeight="true" outlineLevel="0" collapsed="false">
      <c r="A537" s="1" t="s">
        <v>11007</v>
      </c>
      <c r="B537" s="1" t="s">
        <v>2410</v>
      </c>
      <c r="C537" s="1" t="s">
        <v>1949</v>
      </c>
      <c r="D537" s="1" t="n">
        <v>1</v>
      </c>
      <c r="E537" s="16" t="n">
        <v>4185.64</v>
      </c>
      <c r="F537" s="17" t="n">
        <v>0</v>
      </c>
      <c r="G537" s="16" t="n">
        <v>4185.64</v>
      </c>
      <c r="I537" s="1" t="str">
        <f aca="false">INDEX(Products!$C$2:$C$51,MATCH(C537,Products!$A$2:$A$51,0))</f>
        <v>Fashion</v>
      </c>
      <c r="J537" s="1" t="str">
        <f aca="false">INDEX(Orders!$E$2:$E$8001,MATCH(B537,Orders!$A$2:$A$8001,0))</f>
        <v>Delivered</v>
      </c>
      <c r="K537" s="1" t="str">
        <f aca="false">LEFT(INDEX(Orders!$C$2:$C$8001,MATCH(B537,Orders!$A$2:$A$8001,0)),7)</f>
        <v>2024-11</v>
      </c>
    </row>
    <row r="538" customFormat="false" ht="15" hidden="false" customHeight="true" outlineLevel="0" collapsed="false">
      <c r="A538" s="1" t="s">
        <v>11008</v>
      </c>
      <c r="B538" s="1" t="s">
        <v>2410</v>
      </c>
      <c r="C538" s="1" t="s">
        <v>1940</v>
      </c>
      <c r="D538" s="1" t="n">
        <v>1</v>
      </c>
      <c r="E538" s="16" t="n">
        <v>2374.52</v>
      </c>
      <c r="F538" s="17" t="n">
        <v>0</v>
      </c>
      <c r="G538" s="16" t="n">
        <v>2374.52</v>
      </c>
      <c r="I538" s="1" t="str">
        <f aca="false">INDEX(Products!$C$2:$C$51,MATCH(C538,Products!$A$2:$A$51,0))</f>
        <v>Fashion</v>
      </c>
      <c r="J538" s="1" t="str">
        <f aca="false">INDEX(Orders!$E$2:$E$8001,MATCH(B538,Orders!$A$2:$A$8001,0))</f>
        <v>Delivered</v>
      </c>
      <c r="K538" s="1" t="str">
        <f aca="false">LEFT(INDEX(Orders!$C$2:$C$8001,MATCH(B538,Orders!$A$2:$A$8001,0)),7)</f>
        <v>2024-11</v>
      </c>
    </row>
    <row r="539" customFormat="false" ht="15" hidden="false" customHeight="true" outlineLevel="0" collapsed="false">
      <c r="A539" s="1" t="s">
        <v>11009</v>
      </c>
      <c r="B539" s="1" t="s">
        <v>2411</v>
      </c>
      <c r="C539" s="1" t="s">
        <v>1997</v>
      </c>
      <c r="D539" s="1" t="n">
        <v>2</v>
      </c>
      <c r="E539" s="16" t="n">
        <v>311.15</v>
      </c>
      <c r="F539" s="17" t="n">
        <v>0</v>
      </c>
      <c r="G539" s="16" t="n">
        <v>622.3</v>
      </c>
      <c r="I539" s="1" t="str">
        <f aca="false">INDEX(Products!$C$2:$C$51,MATCH(C539,Products!$A$2:$A$51,0))</f>
        <v>Sports &amp; Fitness</v>
      </c>
      <c r="J539" s="1" t="str">
        <f aca="false">INDEX(Orders!$E$2:$E$8001,MATCH(B539,Orders!$A$2:$A$8001,0))</f>
        <v>Delivered</v>
      </c>
      <c r="K539" s="1" t="str">
        <f aca="false">LEFT(INDEX(Orders!$C$2:$C$8001,MATCH(B539,Orders!$A$2:$A$8001,0)),7)</f>
        <v>2024-03</v>
      </c>
    </row>
    <row r="540" customFormat="false" ht="15" hidden="false" customHeight="true" outlineLevel="0" collapsed="false">
      <c r="A540" s="1" t="s">
        <v>11010</v>
      </c>
      <c r="B540" s="1" t="s">
        <v>2411</v>
      </c>
      <c r="C540" s="1" t="s">
        <v>1990</v>
      </c>
      <c r="D540" s="1" t="n">
        <v>1</v>
      </c>
      <c r="E540" s="16" t="n">
        <v>5311.32</v>
      </c>
      <c r="F540" s="17" t="n">
        <v>0.05</v>
      </c>
      <c r="G540" s="16" t="n">
        <v>5045.75</v>
      </c>
      <c r="I540" s="1" t="str">
        <f aca="false">INDEX(Products!$C$2:$C$51,MATCH(C540,Products!$A$2:$A$51,0))</f>
        <v>Sports &amp; Fitness</v>
      </c>
      <c r="J540" s="1" t="str">
        <f aca="false">INDEX(Orders!$E$2:$E$8001,MATCH(B540,Orders!$A$2:$A$8001,0))</f>
        <v>Delivered</v>
      </c>
      <c r="K540" s="1" t="str">
        <f aca="false">LEFT(INDEX(Orders!$C$2:$C$8001,MATCH(B540,Orders!$A$2:$A$8001,0)),7)</f>
        <v>2024-03</v>
      </c>
    </row>
    <row r="541" customFormat="false" ht="15" hidden="false" customHeight="true" outlineLevel="0" collapsed="false">
      <c r="A541" s="1" t="s">
        <v>11011</v>
      </c>
      <c r="B541" s="1" t="s">
        <v>2412</v>
      </c>
      <c r="C541" s="1" t="s">
        <v>1918</v>
      </c>
      <c r="D541" s="1" t="n">
        <v>2</v>
      </c>
      <c r="E541" s="16" t="n">
        <v>2978.99</v>
      </c>
      <c r="F541" s="17" t="n">
        <v>0.2</v>
      </c>
      <c r="G541" s="16" t="n">
        <v>4766.38</v>
      </c>
      <c r="I541" s="1" t="str">
        <f aca="false">INDEX(Products!$C$2:$C$51,MATCH(C541,Products!$A$2:$A$51,0))</f>
        <v>Electronics</v>
      </c>
      <c r="J541" s="1" t="str">
        <f aca="false">INDEX(Orders!$E$2:$E$8001,MATCH(B541,Orders!$A$2:$A$8001,0))</f>
        <v>Delivered</v>
      </c>
      <c r="K541" s="1" t="str">
        <f aca="false">LEFT(INDEX(Orders!$C$2:$C$8001,MATCH(B541,Orders!$A$2:$A$8001,0)),7)</f>
        <v>2025-05</v>
      </c>
    </row>
    <row r="542" customFormat="false" ht="15" hidden="false" customHeight="true" outlineLevel="0" collapsed="false">
      <c r="A542" s="1" t="s">
        <v>11012</v>
      </c>
      <c r="B542" s="1" t="s">
        <v>2412</v>
      </c>
      <c r="C542" s="1" t="s">
        <v>2006</v>
      </c>
      <c r="D542" s="1" t="n">
        <v>1</v>
      </c>
      <c r="E542" s="16" t="n">
        <v>482.17</v>
      </c>
      <c r="F542" s="17" t="n">
        <v>0.2</v>
      </c>
      <c r="G542" s="16" t="n">
        <v>385.74</v>
      </c>
      <c r="I542" s="1" t="str">
        <f aca="false">INDEX(Products!$C$2:$C$51,MATCH(C542,Products!$A$2:$A$51,0))</f>
        <v>Books &amp; Stationery</v>
      </c>
      <c r="J542" s="1" t="str">
        <f aca="false">INDEX(Orders!$E$2:$E$8001,MATCH(B542,Orders!$A$2:$A$8001,0))</f>
        <v>Delivered</v>
      </c>
      <c r="K542" s="1" t="str">
        <f aca="false">LEFT(INDEX(Orders!$C$2:$C$8001,MATCH(B542,Orders!$A$2:$A$8001,0)),7)</f>
        <v>2025-05</v>
      </c>
    </row>
    <row r="543" customFormat="false" ht="15" hidden="false" customHeight="true" outlineLevel="0" collapsed="false">
      <c r="A543" s="1" t="s">
        <v>11013</v>
      </c>
      <c r="B543" s="1" t="s">
        <v>2413</v>
      </c>
      <c r="C543" s="1" t="s">
        <v>2006</v>
      </c>
      <c r="D543" s="1" t="n">
        <v>2</v>
      </c>
      <c r="E543" s="16" t="n">
        <v>482.17</v>
      </c>
      <c r="F543" s="17" t="n">
        <v>0</v>
      </c>
      <c r="G543" s="16" t="n">
        <v>964.34</v>
      </c>
      <c r="I543" s="1" t="str">
        <f aca="false">INDEX(Products!$C$2:$C$51,MATCH(C543,Products!$A$2:$A$51,0))</f>
        <v>Books &amp; Stationery</v>
      </c>
      <c r="J543" s="1" t="str">
        <f aca="false">INDEX(Orders!$E$2:$E$8001,MATCH(B543,Orders!$A$2:$A$8001,0))</f>
        <v>Delivered</v>
      </c>
      <c r="K543" s="1" t="str">
        <f aca="false">LEFT(INDEX(Orders!$C$2:$C$8001,MATCH(B543,Orders!$A$2:$A$8001,0)),7)</f>
        <v>2025-07</v>
      </c>
    </row>
    <row r="544" customFormat="false" ht="15" hidden="false" customHeight="true" outlineLevel="0" collapsed="false">
      <c r="A544" s="1" t="s">
        <v>11014</v>
      </c>
      <c r="B544" s="1" t="s">
        <v>2413</v>
      </c>
      <c r="C544" s="1" t="s">
        <v>2000</v>
      </c>
      <c r="D544" s="1" t="n">
        <v>1</v>
      </c>
      <c r="E544" s="16" t="n">
        <v>425.08</v>
      </c>
      <c r="F544" s="17" t="n">
        <v>0</v>
      </c>
      <c r="G544" s="16" t="n">
        <v>425.08</v>
      </c>
      <c r="I544" s="1" t="str">
        <f aca="false">INDEX(Products!$C$2:$C$51,MATCH(C544,Products!$A$2:$A$51,0))</f>
        <v>Books &amp; Stationery</v>
      </c>
      <c r="J544" s="1" t="str">
        <f aca="false">INDEX(Orders!$E$2:$E$8001,MATCH(B544,Orders!$A$2:$A$8001,0))</f>
        <v>Delivered</v>
      </c>
      <c r="K544" s="1" t="str">
        <f aca="false">LEFT(INDEX(Orders!$C$2:$C$8001,MATCH(B544,Orders!$A$2:$A$8001,0)),7)</f>
        <v>2025-07</v>
      </c>
    </row>
    <row r="545" customFormat="false" ht="15" hidden="false" customHeight="true" outlineLevel="0" collapsed="false">
      <c r="A545" s="1" t="s">
        <v>11015</v>
      </c>
      <c r="B545" s="1" t="s">
        <v>2414</v>
      </c>
      <c r="C545" s="1" t="s">
        <v>1998</v>
      </c>
      <c r="D545" s="1" t="n">
        <v>1</v>
      </c>
      <c r="E545" s="16" t="n">
        <v>1335.85</v>
      </c>
      <c r="F545" s="17" t="n">
        <v>0.05</v>
      </c>
      <c r="G545" s="16" t="n">
        <v>1269.06</v>
      </c>
      <c r="I545" s="1" t="str">
        <f aca="false">INDEX(Products!$C$2:$C$51,MATCH(C545,Products!$A$2:$A$51,0))</f>
        <v>Sports &amp; Fitness</v>
      </c>
      <c r="J545" s="1" t="str">
        <f aca="false">INDEX(Orders!$E$2:$E$8001,MATCH(B545,Orders!$A$2:$A$8001,0))</f>
        <v>Delivered</v>
      </c>
      <c r="K545" s="1" t="str">
        <f aca="false">LEFT(INDEX(Orders!$C$2:$C$8001,MATCH(B545,Orders!$A$2:$A$8001,0)),7)</f>
        <v>2024-09</v>
      </c>
    </row>
    <row r="546" customFormat="false" ht="15" hidden="false" customHeight="true" outlineLevel="0" collapsed="false">
      <c r="A546" s="1" t="s">
        <v>11016</v>
      </c>
      <c r="B546" s="1" t="s">
        <v>2414</v>
      </c>
      <c r="C546" s="1" t="s">
        <v>1935</v>
      </c>
      <c r="D546" s="1" t="n">
        <v>2</v>
      </c>
      <c r="E546" s="16" t="n">
        <v>14558.72</v>
      </c>
      <c r="F546" s="17" t="n">
        <v>0</v>
      </c>
      <c r="G546" s="16" t="n">
        <v>29117.44</v>
      </c>
      <c r="I546" s="1" t="str">
        <f aca="false">INDEX(Products!$C$2:$C$51,MATCH(C546,Products!$A$2:$A$51,0))</f>
        <v>Electronics</v>
      </c>
      <c r="J546" s="1" t="str">
        <f aca="false">INDEX(Orders!$E$2:$E$8001,MATCH(B546,Orders!$A$2:$A$8001,0))</f>
        <v>Delivered</v>
      </c>
      <c r="K546" s="1" t="str">
        <f aca="false">LEFT(INDEX(Orders!$C$2:$C$8001,MATCH(B546,Orders!$A$2:$A$8001,0)),7)</f>
        <v>2024-09</v>
      </c>
    </row>
    <row r="547" customFormat="false" ht="15" hidden="false" customHeight="true" outlineLevel="0" collapsed="false">
      <c r="A547" s="1" t="s">
        <v>11017</v>
      </c>
      <c r="B547" s="1" t="s">
        <v>2415</v>
      </c>
      <c r="C547" s="1" t="s">
        <v>1988</v>
      </c>
      <c r="D547" s="1" t="n">
        <v>1</v>
      </c>
      <c r="E547" s="16" t="n">
        <v>681.07</v>
      </c>
      <c r="F547" s="17" t="n">
        <v>0.05</v>
      </c>
      <c r="G547" s="16" t="n">
        <v>647.02</v>
      </c>
      <c r="I547" s="1" t="str">
        <f aca="false">INDEX(Products!$C$2:$C$51,MATCH(C547,Products!$A$2:$A$51,0))</f>
        <v>Sports &amp; Fitness</v>
      </c>
      <c r="J547" s="1" t="str">
        <f aca="false">INDEX(Orders!$E$2:$E$8001,MATCH(B547,Orders!$A$2:$A$8001,0))</f>
        <v>Delivered</v>
      </c>
      <c r="K547" s="1" t="str">
        <f aca="false">LEFT(INDEX(Orders!$C$2:$C$8001,MATCH(B547,Orders!$A$2:$A$8001,0)),7)</f>
        <v>2025-08</v>
      </c>
    </row>
    <row r="548" customFormat="false" ht="15" hidden="false" customHeight="true" outlineLevel="0" collapsed="false">
      <c r="A548" s="1" t="s">
        <v>11018</v>
      </c>
      <c r="B548" s="1" t="s">
        <v>2415</v>
      </c>
      <c r="C548" s="1" t="s">
        <v>1990</v>
      </c>
      <c r="D548" s="1" t="n">
        <v>1</v>
      </c>
      <c r="E548" s="16" t="n">
        <v>5311.32</v>
      </c>
      <c r="F548" s="17" t="n">
        <v>0.1</v>
      </c>
      <c r="G548" s="16" t="n">
        <v>4780.19</v>
      </c>
      <c r="I548" s="1" t="str">
        <f aca="false">INDEX(Products!$C$2:$C$51,MATCH(C548,Products!$A$2:$A$51,0))</f>
        <v>Sports &amp; Fitness</v>
      </c>
      <c r="J548" s="1" t="str">
        <f aca="false">INDEX(Orders!$E$2:$E$8001,MATCH(B548,Orders!$A$2:$A$8001,0))</f>
        <v>Delivered</v>
      </c>
      <c r="K548" s="1" t="str">
        <f aca="false">LEFT(INDEX(Orders!$C$2:$C$8001,MATCH(B548,Orders!$A$2:$A$8001,0)),7)</f>
        <v>2025-08</v>
      </c>
    </row>
    <row r="549" customFormat="false" ht="15" hidden="false" customHeight="true" outlineLevel="0" collapsed="false">
      <c r="A549" s="1" t="s">
        <v>11019</v>
      </c>
      <c r="B549" s="1" t="s">
        <v>2415</v>
      </c>
      <c r="C549" s="1" t="s">
        <v>2006</v>
      </c>
      <c r="D549" s="1" t="n">
        <v>1</v>
      </c>
      <c r="E549" s="16" t="n">
        <v>482.17</v>
      </c>
      <c r="F549" s="17" t="n">
        <v>0</v>
      </c>
      <c r="G549" s="16" t="n">
        <v>482.17</v>
      </c>
      <c r="I549" s="1" t="str">
        <f aca="false">INDEX(Products!$C$2:$C$51,MATCH(C549,Products!$A$2:$A$51,0))</f>
        <v>Books &amp; Stationery</v>
      </c>
      <c r="J549" s="1" t="str">
        <f aca="false">INDEX(Orders!$E$2:$E$8001,MATCH(B549,Orders!$A$2:$A$8001,0))</f>
        <v>Delivered</v>
      </c>
      <c r="K549" s="1" t="str">
        <f aca="false">LEFT(INDEX(Orders!$C$2:$C$8001,MATCH(B549,Orders!$A$2:$A$8001,0)),7)</f>
        <v>2025-08</v>
      </c>
    </row>
    <row r="550" customFormat="false" ht="15" hidden="false" customHeight="true" outlineLevel="0" collapsed="false">
      <c r="A550" s="1" t="s">
        <v>11020</v>
      </c>
      <c r="B550" s="1" t="s">
        <v>2416</v>
      </c>
      <c r="C550" s="1" t="s">
        <v>1940</v>
      </c>
      <c r="D550" s="1" t="n">
        <v>1</v>
      </c>
      <c r="E550" s="16" t="n">
        <v>2374.52</v>
      </c>
      <c r="F550" s="17" t="n">
        <v>0.05</v>
      </c>
      <c r="G550" s="16" t="n">
        <v>2255.79</v>
      </c>
      <c r="I550" s="1" t="str">
        <f aca="false">INDEX(Products!$C$2:$C$51,MATCH(C550,Products!$A$2:$A$51,0))</f>
        <v>Fashion</v>
      </c>
      <c r="J550" s="1" t="str">
        <f aca="false">INDEX(Orders!$E$2:$E$8001,MATCH(B550,Orders!$A$2:$A$8001,0))</f>
        <v>Delivered</v>
      </c>
      <c r="K550" s="1" t="str">
        <f aca="false">LEFT(INDEX(Orders!$C$2:$C$8001,MATCH(B550,Orders!$A$2:$A$8001,0)),7)</f>
        <v>2024-12</v>
      </c>
    </row>
    <row r="551" customFormat="false" ht="15" hidden="false" customHeight="true" outlineLevel="0" collapsed="false">
      <c r="A551" s="1" t="s">
        <v>11021</v>
      </c>
      <c r="B551" s="1" t="s">
        <v>2417</v>
      </c>
      <c r="C551" s="1" t="s">
        <v>2006</v>
      </c>
      <c r="D551" s="1" t="n">
        <v>1</v>
      </c>
      <c r="E551" s="16" t="n">
        <v>482.17</v>
      </c>
      <c r="F551" s="17" t="n">
        <v>0.2</v>
      </c>
      <c r="G551" s="16" t="n">
        <v>385.74</v>
      </c>
      <c r="I551" s="1" t="str">
        <f aca="false">INDEX(Products!$C$2:$C$51,MATCH(C551,Products!$A$2:$A$51,0))</f>
        <v>Books &amp; Stationery</v>
      </c>
      <c r="J551" s="1" t="str">
        <f aca="false">INDEX(Orders!$E$2:$E$8001,MATCH(B551,Orders!$A$2:$A$8001,0))</f>
        <v>Delivered</v>
      </c>
      <c r="K551" s="1" t="str">
        <f aca="false">LEFT(INDEX(Orders!$C$2:$C$8001,MATCH(B551,Orders!$A$2:$A$8001,0)),7)</f>
        <v>2024-07</v>
      </c>
    </row>
    <row r="552" customFormat="false" ht="15" hidden="false" customHeight="true" outlineLevel="0" collapsed="false">
      <c r="A552" s="1" t="s">
        <v>11022</v>
      </c>
      <c r="B552" s="1" t="s">
        <v>2417</v>
      </c>
      <c r="C552" s="1" t="s">
        <v>1976</v>
      </c>
      <c r="D552" s="1" t="n">
        <v>1</v>
      </c>
      <c r="E552" s="16" t="n">
        <v>1603.35</v>
      </c>
      <c r="F552" s="17" t="n">
        <v>0.05</v>
      </c>
      <c r="G552" s="16" t="n">
        <v>1523.18</v>
      </c>
      <c r="I552" s="1" t="str">
        <f aca="false">INDEX(Products!$C$2:$C$51,MATCH(C552,Products!$A$2:$A$51,0))</f>
        <v>Beauty &amp; Personal Care</v>
      </c>
      <c r="J552" s="1" t="str">
        <f aca="false">INDEX(Orders!$E$2:$E$8001,MATCH(B552,Orders!$A$2:$A$8001,0))</f>
        <v>Delivered</v>
      </c>
      <c r="K552" s="1" t="str">
        <f aca="false">LEFT(INDEX(Orders!$C$2:$C$8001,MATCH(B552,Orders!$A$2:$A$8001,0)),7)</f>
        <v>2024-07</v>
      </c>
    </row>
    <row r="553" customFormat="false" ht="15" hidden="false" customHeight="true" outlineLevel="0" collapsed="false">
      <c r="A553" s="1" t="s">
        <v>11023</v>
      </c>
      <c r="B553" s="1" t="s">
        <v>2419</v>
      </c>
      <c r="C553" s="1" t="s">
        <v>1990</v>
      </c>
      <c r="D553" s="1" t="n">
        <v>1</v>
      </c>
      <c r="E553" s="16" t="n">
        <v>5311.32</v>
      </c>
      <c r="F553" s="17" t="n">
        <v>0</v>
      </c>
      <c r="G553" s="16" t="n">
        <v>5311.32</v>
      </c>
      <c r="I553" s="1" t="str">
        <f aca="false">INDEX(Products!$C$2:$C$51,MATCH(C553,Products!$A$2:$A$51,0))</f>
        <v>Sports &amp; Fitness</v>
      </c>
      <c r="J553" s="1" t="str">
        <f aca="false">INDEX(Orders!$E$2:$E$8001,MATCH(B553,Orders!$A$2:$A$8001,0))</f>
        <v>Delivered</v>
      </c>
      <c r="K553" s="1" t="str">
        <f aca="false">LEFT(INDEX(Orders!$C$2:$C$8001,MATCH(B553,Orders!$A$2:$A$8001,0)),7)</f>
        <v>2025-06</v>
      </c>
    </row>
    <row r="554" customFormat="false" ht="15" hidden="false" customHeight="true" outlineLevel="0" collapsed="false">
      <c r="A554" s="1" t="s">
        <v>11024</v>
      </c>
      <c r="B554" s="1" t="s">
        <v>2419</v>
      </c>
      <c r="C554" s="1" t="s">
        <v>2006</v>
      </c>
      <c r="D554" s="1" t="n">
        <v>1</v>
      </c>
      <c r="E554" s="16" t="n">
        <v>482.17</v>
      </c>
      <c r="F554" s="17" t="n">
        <v>0.2</v>
      </c>
      <c r="G554" s="16" t="n">
        <v>385.74</v>
      </c>
      <c r="I554" s="1" t="str">
        <f aca="false">INDEX(Products!$C$2:$C$51,MATCH(C554,Products!$A$2:$A$51,0))</f>
        <v>Books &amp; Stationery</v>
      </c>
      <c r="J554" s="1" t="str">
        <f aca="false">INDEX(Orders!$E$2:$E$8001,MATCH(B554,Orders!$A$2:$A$8001,0))</f>
        <v>Delivered</v>
      </c>
      <c r="K554" s="1" t="str">
        <f aca="false">LEFT(INDEX(Orders!$C$2:$C$8001,MATCH(B554,Orders!$A$2:$A$8001,0)),7)</f>
        <v>2025-06</v>
      </c>
    </row>
    <row r="555" customFormat="false" ht="15" hidden="false" customHeight="true" outlineLevel="0" collapsed="false">
      <c r="A555" s="1" t="s">
        <v>11025</v>
      </c>
      <c r="B555" s="1" t="s">
        <v>2419</v>
      </c>
      <c r="C555" s="1" t="s">
        <v>1940</v>
      </c>
      <c r="D555" s="1" t="n">
        <v>3</v>
      </c>
      <c r="E555" s="16" t="n">
        <v>2374.52</v>
      </c>
      <c r="F555" s="17" t="n">
        <v>0</v>
      </c>
      <c r="G555" s="16" t="n">
        <v>7123.56</v>
      </c>
      <c r="I555" s="1" t="str">
        <f aca="false">INDEX(Products!$C$2:$C$51,MATCH(C555,Products!$A$2:$A$51,0))</f>
        <v>Fashion</v>
      </c>
      <c r="J555" s="1" t="str">
        <f aca="false">INDEX(Orders!$E$2:$E$8001,MATCH(B555,Orders!$A$2:$A$8001,0))</f>
        <v>Delivered</v>
      </c>
      <c r="K555" s="1" t="str">
        <f aca="false">LEFT(INDEX(Orders!$C$2:$C$8001,MATCH(B555,Orders!$A$2:$A$8001,0)),7)</f>
        <v>2025-06</v>
      </c>
    </row>
    <row r="556" customFormat="false" ht="15" hidden="false" customHeight="true" outlineLevel="0" collapsed="false">
      <c r="A556" s="1" t="s">
        <v>11026</v>
      </c>
      <c r="B556" s="1" t="s">
        <v>2420</v>
      </c>
      <c r="C556" s="1" t="s">
        <v>1937</v>
      </c>
      <c r="D556" s="1" t="n">
        <v>1</v>
      </c>
      <c r="E556" s="16" t="n">
        <v>1364.75</v>
      </c>
      <c r="F556" s="17" t="n">
        <v>0</v>
      </c>
      <c r="G556" s="16" t="n">
        <v>1364.75</v>
      </c>
      <c r="I556" s="1" t="str">
        <f aca="false">INDEX(Products!$C$2:$C$51,MATCH(C556,Products!$A$2:$A$51,0))</f>
        <v>Fashion</v>
      </c>
      <c r="J556" s="1" t="str">
        <f aca="false">INDEX(Orders!$E$2:$E$8001,MATCH(B556,Orders!$A$2:$A$8001,0))</f>
        <v>Delivered</v>
      </c>
      <c r="K556" s="1" t="str">
        <f aca="false">LEFT(INDEX(Orders!$C$2:$C$8001,MATCH(B556,Orders!$A$2:$A$8001,0)),7)</f>
        <v>2025-05</v>
      </c>
    </row>
    <row r="557" customFormat="false" ht="15" hidden="false" customHeight="true" outlineLevel="0" collapsed="false">
      <c r="A557" s="1" t="s">
        <v>11027</v>
      </c>
      <c r="B557" s="1" t="s">
        <v>2422</v>
      </c>
      <c r="C557" s="1" t="s">
        <v>1990</v>
      </c>
      <c r="D557" s="1" t="n">
        <v>2</v>
      </c>
      <c r="E557" s="16" t="n">
        <v>5311.32</v>
      </c>
      <c r="F557" s="17" t="n">
        <v>0</v>
      </c>
      <c r="G557" s="16" t="n">
        <v>10622.64</v>
      </c>
      <c r="I557" s="1" t="str">
        <f aca="false">INDEX(Products!$C$2:$C$51,MATCH(C557,Products!$A$2:$A$51,0))</f>
        <v>Sports &amp; Fitness</v>
      </c>
      <c r="J557" s="1" t="str">
        <f aca="false">INDEX(Orders!$E$2:$E$8001,MATCH(B557,Orders!$A$2:$A$8001,0))</f>
        <v>Delivered</v>
      </c>
      <c r="K557" s="1" t="str">
        <f aca="false">LEFT(INDEX(Orders!$C$2:$C$8001,MATCH(B557,Orders!$A$2:$A$8001,0)),7)</f>
        <v>2024-10</v>
      </c>
    </row>
    <row r="558" customFormat="false" ht="15" hidden="false" customHeight="true" outlineLevel="0" collapsed="false">
      <c r="A558" s="1" t="s">
        <v>11028</v>
      </c>
      <c r="B558" s="1" t="s">
        <v>2424</v>
      </c>
      <c r="C558" s="1" t="s">
        <v>1930</v>
      </c>
      <c r="D558" s="1" t="n">
        <v>1</v>
      </c>
      <c r="E558" s="16" t="n">
        <v>2398.35</v>
      </c>
      <c r="F558" s="17" t="n">
        <v>0.2</v>
      </c>
      <c r="G558" s="16" t="n">
        <v>1918.68</v>
      </c>
      <c r="I558" s="1" t="str">
        <f aca="false">INDEX(Products!$C$2:$C$51,MATCH(C558,Products!$A$2:$A$51,0))</f>
        <v>Electronics</v>
      </c>
      <c r="J558" s="1" t="str">
        <f aca="false">INDEX(Orders!$E$2:$E$8001,MATCH(B558,Orders!$A$2:$A$8001,0))</f>
        <v>Delivered</v>
      </c>
      <c r="K558" s="1" t="str">
        <f aca="false">LEFT(INDEX(Orders!$C$2:$C$8001,MATCH(B558,Orders!$A$2:$A$8001,0)),7)</f>
        <v>2025-08</v>
      </c>
    </row>
    <row r="559" customFormat="false" ht="15" hidden="false" customHeight="true" outlineLevel="0" collapsed="false">
      <c r="A559" s="1" t="s">
        <v>11029</v>
      </c>
      <c r="B559" s="1" t="s">
        <v>2426</v>
      </c>
      <c r="C559" s="1" t="s">
        <v>1940</v>
      </c>
      <c r="D559" s="1" t="n">
        <v>1</v>
      </c>
      <c r="E559" s="16" t="n">
        <v>2374.52</v>
      </c>
      <c r="F559" s="17" t="n">
        <v>0.15</v>
      </c>
      <c r="G559" s="16" t="n">
        <v>2018.34</v>
      </c>
      <c r="I559" s="1" t="str">
        <f aca="false">INDEX(Products!$C$2:$C$51,MATCH(C559,Products!$A$2:$A$51,0))</f>
        <v>Fashion</v>
      </c>
      <c r="J559" s="1" t="str">
        <f aca="false">INDEX(Orders!$E$2:$E$8001,MATCH(B559,Orders!$A$2:$A$8001,0))</f>
        <v>Delivered</v>
      </c>
      <c r="K559" s="1" t="str">
        <f aca="false">LEFT(INDEX(Orders!$C$2:$C$8001,MATCH(B559,Orders!$A$2:$A$8001,0)),7)</f>
        <v>2025-10</v>
      </c>
    </row>
    <row r="560" customFormat="false" ht="15" hidden="false" customHeight="true" outlineLevel="0" collapsed="false">
      <c r="A560" s="1" t="s">
        <v>11030</v>
      </c>
      <c r="B560" s="1" t="s">
        <v>2427</v>
      </c>
      <c r="C560" s="1" t="s">
        <v>1924</v>
      </c>
      <c r="D560" s="1" t="n">
        <v>1</v>
      </c>
      <c r="E560" s="16" t="n">
        <v>1971</v>
      </c>
      <c r="F560" s="17" t="n">
        <v>0.15</v>
      </c>
      <c r="G560" s="16" t="n">
        <v>1675.35</v>
      </c>
      <c r="I560" s="1" t="str">
        <f aca="false">INDEX(Products!$C$2:$C$51,MATCH(C560,Products!$A$2:$A$51,0))</f>
        <v>Electronics</v>
      </c>
      <c r="J560" s="1" t="str">
        <f aca="false">INDEX(Orders!$E$2:$E$8001,MATCH(B560,Orders!$A$2:$A$8001,0))</f>
        <v>Cancelled</v>
      </c>
      <c r="K560" s="1" t="str">
        <f aca="false">LEFT(INDEX(Orders!$C$2:$C$8001,MATCH(B560,Orders!$A$2:$A$8001,0)),7)</f>
        <v>2025-11</v>
      </c>
    </row>
    <row r="561" customFormat="false" ht="15" hidden="false" customHeight="true" outlineLevel="0" collapsed="false">
      <c r="A561" s="1" t="s">
        <v>11031</v>
      </c>
      <c r="B561" s="1" t="s">
        <v>2427</v>
      </c>
      <c r="C561" s="1" t="s">
        <v>1993</v>
      </c>
      <c r="D561" s="1" t="n">
        <v>2</v>
      </c>
      <c r="E561" s="16" t="n">
        <v>3177.33</v>
      </c>
      <c r="F561" s="17" t="n">
        <v>0</v>
      </c>
      <c r="G561" s="16" t="n">
        <v>6354.66</v>
      </c>
      <c r="I561" s="1" t="str">
        <f aca="false">INDEX(Products!$C$2:$C$51,MATCH(C561,Products!$A$2:$A$51,0))</f>
        <v>Sports &amp; Fitness</v>
      </c>
      <c r="J561" s="1" t="str">
        <f aca="false">INDEX(Orders!$E$2:$E$8001,MATCH(B561,Orders!$A$2:$A$8001,0))</f>
        <v>Cancelled</v>
      </c>
      <c r="K561" s="1" t="str">
        <f aca="false">LEFT(INDEX(Orders!$C$2:$C$8001,MATCH(B561,Orders!$A$2:$A$8001,0)),7)</f>
        <v>2025-11</v>
      </c>
    </row>
    <row r="562" customFormat="false" ht="15" hidden="false" customHeight="true" outlineLevel="0" collapsed="false">
      <c r="A562" s="1" t="s">
        <v>11032</v>
      </c>
      <c r="B562" s="1" t="s">
        <v>2429</v>
      </c>
      <c r="C562" s="1" t="s">
        <v>2007</v>
      </c>
      <c r="D562" s="1" t="n">
        <v>1</v>
      </c>
      <c r="E562" s="16" t="n">
        <v>750.27</v>
      </c>
      <c r="F562" s="17" t="n">
        <v>0.2</v>
      </c>
      <c r="G562" s="16" t="n">
        <v>600.22</v>
      </c>
      <c r="I562" s="1" t="str">
        <f aca="false">INDEX(Products!$C$2:$C$51,MATCH(C562,Products!$A$2:$A$51,0))</f>
        <v>Books &amp; Stationery</v>
      </c>
      <c r="J562" s="1" t="str">
        <f aca="false">INDEX(Orders!$E$2:$E$8001,MATCH(B562,Orders!$A$2:$A$8001,0))</f>
        <v>Delivered</v>
      </c>
      <c r="K562" s="1" t="str">
        <f aca="false">LEFT(INDEX(Orders!$C$2:$C$8001,MATCH(B562,Orders!$A$2:$A$8001,0)),7)</f>
        <v>2025-11</v>
      </c>
    </row>
    <row r="563" customFormat="false" ht="15" hidden="false" customHeight="true" outlineLevel="0" collapsed="false">
      <c r="A563" s="1" t="s">
        <v>11033</v>
      </c>
      <c r="B563" s="1" t="s">
        <v>2429</v>
      </c>
      <c r="C563" s="1" t="s">
        <v>2006</v>
      </c>
      <c r="D563" s="1" t="n">
        <v>1</v>
      </c>
      <c r="E563" s="16" t="n">
        <v>482.17</v>
      </c>
      <c r="F563" s="17" t="n">
        <v>0.15</v>
      </c>
      <c r="G563" s="16" t="n">
        <v>409.84</v>
      </c>
      <c r="I563" s="1" t="str">
        <f aca="false">INDEX(Products!$C$2:$C$51,MATCH(C563,Products!$A$2:$A$51,0))</f>
        <v>Books &amp; Stationery</v>
      </c>
      <c r="J563" s="1" t="str">
        <f aca="false">INDEX(Orders!$E$2:$E$8001,MATCH(B563,Orders!$A$2:$A$8001,0))</f>
        <v>Delivered</v>
      </c>
      <c r="K563" s="1" t="str">
        <f aca="false">LEFT(INDEX(Orders!$C$2:$C$8001,MATCH(B563,Orders!$A$2:$A$8001,0)),7)</f>
        <v>2025-11</v>
      </c>
    </row>
    <row r="564" customFormat="false" ht="15" hidden="false" customHeight="true" outlineLevel="0" collapsed="false">
      <c r="A564" s="1" t="s">
        <v>11034</v>
      </c>
      <c r="B564" s="1" t="s">
        <v>2429</v>
      </c>
      <c r="C564" s="1" t="s">
        <v>1940</v>
      </c>
      <c r="D564" s="1" t="n">
        <v>3</v>
      </c>
      <c r="E564" s="16" t="n">
        <v>2374.52</v>
      </c>
      <c r="F564" s="17" t="n">
        <v>0.15</v>
      </c>
      <c r="G564" s="16" t="n">
        <v>6055.03</v>
      </c>
      <c r="I564" s="1" t="str">
        <f aca="false">INDEX(Products!$C$2:$C$51,MATCH(C564,Products!$A$2:$A$51,0))</f>
        <v>Fashion</v>
      </c>
      <c r="J564" s="1" t="str">
        <f aca="false">INDEX(Orders!$E$2:$E$8001,MATCH(B564,Orders!$A$2:$A$8001,0))</f>
        <v>Delivered</v>
      </c>
      <c r="K564" s="1" t="str">
        <f aca="false">LEFT(INDEX(Orders!$C$2:$C$8001,MATCH(B564,Orders!$A$2:$A$8001,0)),7)</f>
        <v>2025-11</v>
      </c>
    </row>
    <row r="565" customFormat="false" ht="15" hidden="false" customHeight="true" outlineLevel="0" collapsed="false">
      <c r="A565" s="1" t="s">
        <v>11035</v>
      </c>
      <c r="B565" s="1" t="s">
        <v>2429</v>
      </c>
      <c r="C565" s="1" t="s">
        <v>1975</v>
      </c>
      <c r="D565" s="1" t="n">
        <v>1</v>
      </c>
      <c r="E565" s="16" t="n">
        <v>862.99</v>
      </c>
      <c r="F565" s="17" t="n">
        <v>0</v>
      </c>
      <c r="G565" s="16" t="n">
        <v>862.99</v>
      </c>
      <c r="I565" s="1" t="str">
        <f aca="false">INDEX(Products!$C$2:$C$51,MATCH(C565,Products!$A$2:$A$51,0))</f>
        <v>Beauty &amp; Personal Care</v>
      </c>
      <c r="J565" s="1" t="str">
        <f aca="false">INDEX(Orders!$E$2:$E$8001,MATCH(B565,Orders!$A$2:$A$8001,0))</f>
        <v>Delivered</v>
      </c>
      <c r="K565" s="1" t="str">
        <f aca="false">LEFT(INDEX(Orders!$C$2:$C$8001,MATCH(B565,Orders!$A$2:$A$8001,0)),7)</f>
        <v>2025-11</v>
      </c>
    </row>
    <row r="566" customFormat="false" ht="15" hidden="false" customHeight="true" outlineLevel="0" collapsed="false">
      <c r="A566" s="1" t="s">
        <v>11036</v>
      </c>
      <c r="B566" s="1" t="s">
        <v>2430</v>
      </c>
      <c r="C566" s="1" t="s">
        <v>2007</v>
      </c>
      <c r="D566" s="1" t="n">
        <v>1</v>
      </c>
      <c r="E566" s="16" t="n">
        <v>750.27</v>
      </c>
      <c r="F566" s="17" t="n">
        <v>0.05</v>
      </c>
      <c r="G566" s="16" t="n">
        <v>712.76</v>
      </c>
      <c r="I566" s="1" t="str">
        <f aca="false">INDEX(Products!$C$2:$C$51,MATCH(C566,Products!$A$2:$A$51,0))</f>
        <v>Books &amp; Stationery</v>
      </c>
      <c r="J566" s="1" t="str">
        <f aca="false">INDEX(Orders!$E$2:$E$8001,MATCH(B566,Orders!$A$2:$A$8001,0))</f>
        <v>Delivered</v>
      </c>
      <c r="K566" s="1" t="str">
        <f aca="false">LEFT(INDEX(Orders!$C$2:$C$8001,MATCH(B566,Orders!$A$2:$A$8001,0)),7)</f>
        <v>2025-07</v>
      </c>
    </row>
    <row r="567" customFormat="false" ht="15" hidden="false" customHeight="true" outlineLevel="0" collapsed="false">
      <c r="A567" s="1" t="s">
        <v>11037</v>
      </c>
      <c r="B567" s="1" t="s">
        <v>2430</v>
      </c>
      <c r="C567" s="1" t="s">
        <v>1940</v>
      </c>
      <c r="D567" s="1" t="n">
        <v>1</v>
      </c>
      <c r="E567" s="16" t="n">
        <v>2374.52</v>
      </c>
      <c r="F567" s="17" t="n">
        <v>0</v>
      </c>
      <c r="G567" s="16" t="n">
        <v>2374.52</v>
      </c>
      <c r="I567" s="1" t="str">
        <f aca="false">INDEX(Products!$C$2:$C$51,MATCH(C567,Products!$A$2:$A$51,0))</f>
        <v>Fashion</v>
      </c>
      <c r="J567" s="1" t="str">
        <f aca="false">INDEX(Orders!$E$2:$E$8001,MATCH(B567,Orders!$A$2:$A$8001,0))</f>
        <v>Delivered</v>
      </c>
      <c r="K567" s="1" t="str">
        <f aca="false">LEFT(INDEX(Orders!$C$2:$C$8001,MATCH(B567,Orders!$A$2:$A$8001,0)),7)</f>
        <v>2025-07</v>
      </c>
    </row>
    <row r="568" customFormat="false" ht="15" hidden="false" customHeight="true" outlineLevel="0" collapsed="false">
      <c r="A568" s="1" t="s">
        <v>11038</v>
      </c>
      <c r="B568" s="1" t="s">
        <v>2430</v>
      </c>
      <c r="C568" s="1" t="s">
        <v>1926</v>
      </c>
      <c r="D568" s="1" t="n">
        <v>1</v>
      </c>
      <c r="E568" s="16" t="n">
        <v>1478.08</v>
      </c>
      <c r="F568" s="17" t="n">
        <v>0</v>
      </c>
      <c r="G568" s="16" t="n">
        <v>1478.08</v>
      </c>
      <c r="I568" s="1" t="str">
        <f aca="false">INDEX(Products!$C$2:$C$51,MATCH(C568,Products!$A$2:$A$51,0))</f>
        <v>Electronics</v>
      </c>
      <c r="J568" s="1" t="str">
        <f aca="false">INDEX(Orders!$E$2:$E$8001,MATCH(B568,Orders!$A$2:$A$8001,0))</f>
        <v>Delivered</v>
      </c>
      <c r="K568" s="1" t="str">
        <f aca="false">LEFT(INDEX(Orders!$C$2:$C$8001,MATCH(B568,Orders!$A$2:$A$8001,0)),7)</f>
        <v>2025-07</v>
      </c>
    </row>
    <row r="569" customFormat="false" ht="15" hidden="false" customHeight="true" outlineLevel="0" collapsed="false">
      <c r="A569" s="1" t="s">
        <v>11039</v>
      </c>
      <c r="B569" s="1" t="s">
        <v>2431</v>
      </c>
      <c r="C569" s="1" t="s">
        <v>1945</v>
      </c>
      <c r="D569" s="1" t="n">
        <v>1</v>
      </c>
      <c r="E569" s="16" t="n">
        <v>2390.13</v>
      </c>
      <c r="F569" s="17" t="n">
        <v>0.1</v>
      </c>
      <c r="G569" s="16" t="n">
        <v>2151.12</v>
      </c>
      <c r="I569" s="1" t="str">
        <f aca="false">INDEX(Products!$C$2:$C$51,MATCH(C569,Products!$A$2:$A$51,0))</f>
        <v>Fashion</v>
      </c>
      <c r="J569" s="1" t="str">
        <f aca="false">INDEX(Orders!$E$2:$E$8001,MATCH(B569,Orders!$A$2:$A$8001,0))</f>
        <v>Refunded</v>
      </c>
      <c r="K569" s="1" t="str">
        <f aca="false">LEFT(INDEX(Orders!$C$2:$C$8001,MATCH(B569,Orders!$A$2:$A$8001,0)),7)</f>
        <v>2025-03</v>
      </c>
    </row>
    <row r="570" customFormat="false" ht="15" hidden="false" customHeight="true" outlineLevel="0" collapsed="false">
      <c r="A570" s="1" t="s">
        <v>11040</v>
      </c>
      <c r="B570" s="1" t="s">
        <v>2431</v>
      </c>
      <c r="C570" s="1" t="s">
        <v>1990</v>
      </c>
      <c r="D570" s="1" t="n">
        <v>1</v>
      </c>
      <c r="E570" s="16" t="n">
        <v>5311.32</v>
      </c>
      <c r="F570" s="17" t="n">
        <v>0.05</v>
      </c>
      <c r="G570" s="16" t="n">
        <v>5045.75</v>
      </c>
      <c r="I570" s="1" t="str">
        <f aca="false">INDEX(Products!$C$2:$C$51,MATCH(C570,Products!$A$2:$A$51,0))</f>
        <v>Sports &amp; Fitness</v>
      </c>
      <c r="J570" s="1" t="str">
        <f aca="false">INDEX(Orders!$E$2:$E$8001,MATCH(B570,Orders!$A$2:$A$8001,0))</f>
        <v>Refunded</v>
      </c>
      <c r="K570" s="1" t="str">
        <f aca="false">LEFT(INDEX(Orders!$C$2:$C$8001,MATCH(B570,Orders!$A$2:$A$8001,0)),7)</f>
        <v>2025-03</v>
      </c>
    </row>
    <row r="571" customFormat="false" ht="15" hidden="false" customHeight="true" outlineLevel="0" collapsed="false">
      <c r="A571" s="1" t="s">
        <v>11041</v>
      </c>
      <c r="B571" s="1" t="s">
        <v>2433</v>
      </c>
      <c r="C571" s="1" t="s">
        <v>1924</v>
      </c>
      <c r="D571" s="1" t="n">
        <v>1</v>
      </c>
      <c r="E571" s="16" t="n">
        <v>1971</v>
      </c>
      <c r="F571" s="17" t="n">
        <v>0.15</v>
      </c>
      <c r="G571" s="16" t="n">
        <v>1675.35</v>
      </c>
      <c r="I571" s="1" t="str">
        <f aca="false">INDEX(Products!$C$2:$C$51,MATCH(C571,Products!$A$2:$A$51,0))</f>
        <v>Electronics</v>
      </c>
      <c r="J571" s="1" t="str">
        <f aca="false">INDEX(Orders!$E$2:$E$8001,MATCH(B571,Orders!$A$2:$A$8001,0))</f>
        <v>Delivered</v>
      </c>
      <c r="K571" s="1" t="str">
        <f aca="false">LEFT(INDEX(Orders!$C$2:$C$8001,MATCH(B571,Orders!$A$2:$A$8001,0)),7)</f>
        <v>2025-08</v>
      </c>
    </row>
    <row r="572" customFormat="false" ht="15" hidden="false" customHeight="true" outlineLevel="0" collapsed="false">
      <c r="A572" s="1" t="s">
        <v>11042</v>
      </c>
      <c r="B572" s="1" t="s">
        <v>2433</v>
      </c>
      <c r="C572" s="1" t="s">
        <v>2006</v>
      </c>
      <c r="D572" s="1" t="n">
        <v>1</v>
      </c>
      <c r="E572" s="16" t="n">
        <v>482.17</v>
      </c>
      <c r="F572" s="17" t="n">
        <v>0.05</v>
      </c>
      <c r="G572" s="16" t="n">
        <v>458.06</v>
      </c>
      <c r="I572" s="1" t="str">
        <f aca="false">INDEX(Products!$C$2:$C$51,MATCH(C572,Products!$A$2:$A$51,0))</f>
        <v>Books &amp; Stationery</v>
      </c>
      <c r="J572" s="1" t="str">
        <f aca="false">INDEX(Orders!$E$2:$E$8001,MATCH(B572,Orders!$A$2:$A$8001,0))</f>
        <v>Delivered</v>
      </c>
      <c r="K572" s="1" t="str">
        <f aca="false">LEFT(INDEX(Orders!$C$2:$C$8001,MATCH(B572,Orders!$A$2:$A$8001,0)),7)</f>
        <v>2025-08</v>
      </c>
    </row>
    <row r="573" customFormat="false" ht="15" hidden="false" customHeight="true" outlineLevel="0" collapsed="false">
      <c r="A573" s="1" t="s">
        <v>11043</v>
      </c>
      <c r="B573" s="1" t="s">
        <v>2433</v>
      </c>
      <c r="C573" s="1" t="s">
        <v>1990</v>
      </c>
      <c r="D573" s="1" t="n">
        <v>2</v>
      </c>
      <c r="E573" s="16" t="n">
        <v>5311.32</v>
      </c>
      <c r="F573" s="17" t="n">
        <v>0</v>
      </c>
      <c r="G573" s="16" t="n">
        <v>10622.64</v>
      </c>
      <c r="I573" s="1" t="str">
        <f aca="false">INDEX(Products!$C$2:$C$51,MATCH(C573,Products!$A$2:$A$51,0))</f>
        <v>Sports &amp; Fitness</v>
      </c>
      <c r="J573" s="1" t="str">
        <f aca="false">INDEX(Orders!$E$2:$E$8001,MATCH(B573,Orders!$A$2:$A$8001,0))</f>
        <v>Delivered</v>
      </c>
      <c r="K573" s="1" t="str">
        <f aca="false">LEFT(INDEX(Orders!$C$2:$C$8001,MATCH(B573,Orders!$A$2:$A$8001,0)),7)</f>
        <v>2025-08</v>
      </c>
    </row>
    <row r="574" customFormat="false" ht="15" hidden="false" customHeight="true" outlineLevel="0" collapsed="false">
      <c r="A574" s="1" t="s">
        <v>11044</v>
      </c>
      <c r="B574" s="1" t="s">
        <v>2434</v>
      </c>
      <c r="C574" s="1" t="s">
        <v>2004</v>
      </c>
      <c r="D574" s="1" t="n">
        <v>1</v>
      </c>
      <c r="E574" s="16" t="n">
        <v>645.89</v>
      </c>
      <c r="F574" s="17" t="n">
        <v>0.1</v>
      </c>
      <c r="G574" s="16" t="n">
        <v>581.3</v>
      </c>
      <c r="I574" s="1" t="str">
        <f aca="false">INDEX(Products!$C$2:$C$51,MATCH(C574,Products!$A$2:$A$51,0))</f>
        <v>Books &amp; Stationery</v>
      </c>
      <c r="J574" s="1" t="str">
        <f aca="false">INDEX(Orders!$E$2:$E$8001,MATCH(B574,Orders!$A$2:$A$8001,0))</f>
        <v>Delivered</v>
      </c>
      <c r="K574" s="1" t="str">
        <f aca="false">LEFT(INDEX(Orders!$C$2:$C$8001,MATCH(B574,Orders!$A$2:$A$8001,0)),7)</f>
        <v>2025-03</v>
      </c>
    </row>
    <row r="575" customFormat="false" ht="15" hidden="false" customHeight="true" outlineLevel="0" collapsed="false">
      <c r="A575" s="1" t="s">
        <v>11045</v>
      </c>
      <c r="B575" s="1" t="s">
        <v>2434</v>
      </c>
      <c r="C575" s="1" t="s">
        <v>1971</v>
      </c>
      <c r="D575" s="1" t="n">
        <v>3</v>
      </c>
      <c r="E575" s="16" t="n">
        <v>2073.63</v>
      </c>
      <c r="F575" s="17" t="n">
        <v>0</v>
      </c>
      <c r="G575" s="16" t="n">
        <v>6220.89</v>
      </c>
      <c r="I575" s="1" t="str">
        <f aca="false">INDEX(Products!$C$2:$C$51,MATCH(C575,Products!$A$2:$A$51,0))</f>
        <v>Home &amp; Kitchen</v>
      </c>
      <c r="J575" s="1" t="str">
        <f aca="false">INDEX(Orders!$E$2:$E$8001,MATCH(B575,Orders!$A$2:$A$8001,0))</f>
        <v>Delivered</v>
      </c>
      <c r="K575" s="1" t="str">
        <f aca="false">LEFT(INDEX(Orders!$C$2:$C$8001,MATCH(B575,Orders!$A$2:$A$8001,0)),7)</f>
        <v>2025-03</v>
      </c>
    </row>
    <row r="576" customFormat="false" ht="15" hidden="false" customHeight="true" outlineLevel="0" collapsed="false">
      <c r="A576" s="1" t="s">
        <v>11046</v>
      </c>
      <c r="B576" s="1" t="s">
        <v>2434</v>
      </c>
      <c r="C576" s="1" t="s">
        <v>1997</v>
      </c>
      <c r="D576" s="1" t="n">
        <v>3</v>
      </c>
      <c r="E576" s="16" t="n">
        <v>311.15</v>
      </c>
      <c r="F576" s="17" t="n">
        <v>0.05</v>
      </c>
      <c r="G576" s="16" t="n">
        <v>886.78</v>
      </c>
      <c r="I576" s="1" t="str">
        <f aca="false">INDEX(Products!$C$2:$C$51,MATCH(C576,Products!$A$2:$A$51,0))</f>
        <v>Sports &amp; Fitness</v>
      </c>
      <c r="J576" s="1" t="str">
        <f aca="false">INDEX(Orders!$E$2:$E$8001,MATCH(B576,Orders!$A$2:$A$8001,0))</f>
        <v>Delivered</v>
      </c>
      <c r="K576" s="1" t="str">
        <f aca="false">LEFT(INDEX(Orders!$C$2:$C$8001,MATCH(B576,Orders!$A$2:$A$8001,0)),7)</f>
        <v>2025-03</v>
      </c>
    </row>
    <row r="577" customFormat="false" ht="15" hidden="false" customHeight="true" outlineLevel="0" collapsed="false">
      <c r="A577" s="1" t="s">
        <v>11047</v>
      </c>
      <c r="B577" s="1" t="s">
        <v>2434</v>
      </c>
      <c r="C577" s="1" t="s">
        <v>1959</v>
      </c>
      <c r="D577" s="1" t="n">
        <v>1</v>
      </c>
      <c r="E577" s="16" t="n">
        <v>2142.79</v>
      </c>
      <c r="F577" s="17" t="n">
        <v>0.2</v>
      </c>
      <c r="G577" s="16" t="n">
        <v>1714.23</v>
      </c>
      <c r="I577" s="1" t="str">
        <f aca="false">INDEX(Products!$C$2:$C$51,MATCH(C577,Products!$A$2:$A$51,0))</f>
        <v>Home &amp; Kitchen</v>
      </c>
      <c r="J577" s="1" t="str">
        <f aca="false">INDEX(Orders!$E$2:$E$8001,MATCH(B577,Orders!$A$2:$A$8001,0))</f>
        <v>Delivered</v>
      </c>
      <c r="K577" s="1" t="str">
        <f aca="false">LEFT(INDEX(Orders!$C$2:$C$8001,MATCH(B577,Orders!$A$2:$A$8001,0)),7)</f>
        <v>2025-03</v>
      </c>
    </row>
    <row r="578" customFormat="false" ht="15" hidden="false" customHeight="true" outlineLevel="0" collapsed="false">
      <c r="A578" s="1" t="s">
        <v>11048</v>
      </c>
      <c r="B578" s="1" t="s">
        <v>2434</v>
      </c>
      <c r="C578" s="1" t="s">
        <v>1940</v>
      </c>
      <c r="D578" s="1" t="n">
        <v>1</v>
      </c>
      <c r="E578" s="16" t="n">
        <v>2374.52</v>
      </c>
      <c r="F578" s="17" t="n">
        <v>0</v>
      </c>
      <c r="G578" s="16" t="n">
        <v>2374.52</v>
      </c>
      <c r="I578" s="1" t="str">
        <f aca="false">INDEX(Products!$C$2:$C$51,MATCH(C578,Products!$A$2:$A$51,0))</f>
        <v>Fashion</v>
      </c>
      <c r="J578" s="1" t="str">
        <f aca="false">INDEX(Orders!$E$2:$E$8001,MATCH(B578,Orders!$A$2:$A$8001,0))</f>
        <v>Delivered</v>
      </c>
      <c r="K578" s="1" t="str">
        <f aca="false">LEFT(INDEX(Orders!$C$2:$C$8001,MATCH(B578,Orders!$A$2:$A$8001,0)),7)</f>
        <v>2025-03</v>
      </c>
    </row>
    <row r="579" customFormat="false" ht="15" hidden="false" customHeight="true" outlineLevel="0" collapsed="false">
      <c r="A579" s="1" t="s">
        <v>11049</v>
      </c>
      <c r="B579" s="1" t="s">
        <v>2436</v>
      </c>
      <c r="C579" s="1" t="s">
        <v>1990</v>
      </c>
      <c r="D579" s="1" t="n">
        <v>1</v>
      </c>
      <c r="E579" s="16" t="n">
        <v>5311.32</v>
      </c>
      <c r="F579" s="17" t="n">
        <v>0.15</v>
      </c>
      <c r="G579" s="16" t="n">
        <v>4514.62</v>
      </c>
      <c r="I579" s="1" t="str">
        <f aca="false">INDEX(Products!$C$2:$C$51,MATCH(C579,Products!$A$2:$A$51,0))</f>
        <v>Sports &amp; Fitness</v>
      </c>
      <c r="J579" s="1" t="str">
        <f aca="false">INDEX(Orders!$E$2:$E$8001,MATCH(B579,Orders!$A$2:$A$8001,0))</f>
        <v>Cancelled</v>
      </c>
      <c r="K579" s="1" t="str">
        <f aca="false">LEFT(INDEX(Orders!$C$2:$C$8001,MATCH(B579,Orders!$A$2:$A$8001,0)),7)</f>
        <v>2024-07</v>
      </c>
    </row>
    <row r="580" customFormat="false" ht="15" hidden="false" customHeight="true" outlineLevel="0" collapsed="false">
      <c r="A580" s="1" t="s">
        <v>11050</v>
      </c>
      <c r="B580" s="1" t="s">
        <v>2436</v>
      </c>
      <c r="C580" s="1" t="s">
        <v>2006</v>
      </c>
      <c r="D580" s="1" t="n">
        <v>1</v>
      </c>
      <c r="E580" s="16" t="n">
        <v>482.17</v>
      </c>
      <c r="F580" s="17" t="n">
        <v>0</v>
      </c>
      <c r="G580" s="16" t="n">
        <v>482.17</v>
      </c>
      <c r="I580" s="1" t="str">
        <f aca="false">INDEX(Products!$C$2:$C$51,MATCH(C580,Products!$A$2:$A$51,0))</f>
        <v>Books &amp; Stationery</v>
      </c>
      <c r="J580" s="1" t="str">
        <f aca="false">INDEX(Orders!$E$2:$E$8001,MATCH(B580,Orders!$A$2:$A$8001,0))</f>
        <v>Cancelled</v>
      </c>
      <c r="K580" s="1" t="str">
        <f aca="false">LEFT(INDEX(Orders!$C$2:$C$8001,MATCH(B580,Orders!$A$2:$A$8001,0)),7)</f>
        <v>2024-07</v>
      </c>
    </row>
    <row r="581" customFormat="false" ht="15" hidden="false" customHeight="true" outlineLevel="0" collapsed="false">
      <c r="A581" s="1" t="s">
        <v>11051</v>
      </c>
      <c r="B581" s="1" t="s">
        <v>2436</v>
      </c>
      <c r="C581" s="1" t="s">
        <v>1997</v>
      </c>
      <c r="D581" s="1" t="n">
        <v>1</v>
      </c>
      <c r="E581" s="16" t="n">
        <v>311.15</v>
      </c>
      <c r="F581" s="17" t="n">
        <v>0</v>
      </c>
      <c r="G581" s="16" t="n">
        <v>311.15</v>
      </c>
      <c r="I581" s="1" t="str">
        <f aca="false">INDEX(Products!$C$2:$C$51,MATCH(C581,Products!$A$2:$A$51,0))</f>
        <v>Sports &amp; Fitness</v>
      </c>
      <c r="J581" s="1" t="str">
        <f aca="false">INDEX(Orders!$E$2:$E$8001,MATCH(B581,Orders!$A$2:$A$8001,0))</f>
        <v>Cancelled</v>
      </c>
      <c r="K581" s="1" t="str">
        <f aca="false">LEFT(INDEX(Orders!$C$2:$C$8001,MATCH(B581,Orders!$A$2:$A$8001,0)),7)</f>
        <v>2024-07</v>
      </c>
    </row>
    <row r="582" customFormat="false" ht="15" hidden="false" customHeight="true" outlineLevel="0" collapsed="false">
      <c r="A582" s="1" t="s">
        <v>11052</v>
      </c>
      <c r="B582" s="1" t="s">
        <v>2436</v>
      </c>
      <c r="C582" s="1" t="s">
        <v>1988</v>
      </c>
      <c r="D582" s="1" t="n">
        <v>1</v>
      </c>
      <c r="E582" s="16" t="n">
        <v>681.07</v>
      </c>
      <c r="F582" s="17" t="n">
        <v>0</v>
      </c>
      <c r="G582" s="16" t="n">
        <v>681.07</v>
      </c>
      <c r="I582" s="1" t="str">
        <f aca="false">INDEX(Products!$C$2:$C$51,MATCH(C582,Products!$A$2:$A$51,0))</f>
        <v>Sports &amp; Fitness</v>
      </c>
      <c r="J582" s="1" t="str">
        <f aca="false">INDEX(Orders!$E$2:$E$8001,MATCH(B582,Orders!$A$2:$A$8001,0))</f>
        <v>Cancelled</v>
      </c>
      <c r="K582" s="1" t="str">
        <f aca="false">LEFT(INDEX(Orders!$C$2:$C$8001,MATCH(B582,Orders!$A$2:$A$8001,0)),7)</f>
        <v>2024-07</v>
      </c>
    </row>
    <row r="583" customFormat="false" ht="15" hidden="false" customHeight="true" outlineLevel="0" collapsed="false">
      <c r="A583" s="1" t="s">
        <v>11053</v>
      </c>
      <c r="B583" s="1" t="s">
        <v>2436</v>
      </c>
      <c r="C583" s="1" t="s">
        <v>1930</v>
      </c>
      <c r="D583" s="1" t="n">
        <v>3</v>
      </c>
      <c r="E583" s="16" t="n">
        <v>2398.35</v>
      </c>
      <c r="F583" s="17" t="n">
        <v>0.15</v>
      </c>
      <c r="G583" s="16" t="n">
        <v>6115.79</v>
      </c>
      <c r="I583" s="1" t="str">
        <f aca="false">INDEX(Products!$C$2:$C$51,MATCH(C583,Products!$A$2:$A$51,0))</f>
        <v>Electronics</v>
      </c>
      <c r="J583" s="1" t="str">
        <f aca="false">INDEX(Orders!$E$2:$E$8001,MATCH(B583,Orders!$A$2:$A$8001,0))</f>
        <v>Cancelled</v>
      </c>
      <c r="K583" s="1" t="str">
        <f aca="false">LEFT(INDEX(Orders!$C$2:$C$8001,MATCH(B583,Orders!$A$2:$A$8001,0)),7)</f>
        <v>2024-07</v>
      </c>
    </row>
    <row r="584" customFormat="false" ht="15" hidden="false" customHeight="true" outlineLevel="0" collapsed="false">
      <c r="A584" s="1" t="s">
        <v>11054</v>
      </c>
      <c r="B584" s="1" t="s">
        <v>2438</v>
      </c>
      <c r="C584" s="1" t="s">
        <v>1997</v>
      </c>
      <c r="D584" s="1" t="n">
        <v>1</v>
      </c>
      <c r="E584" s="16" t="n">
        <v>311.15</v>
      </c>
      <c r="F584" s="17" t="n">
        <v>0.05</v>
      </c>
      <c r="G584" s="16" t="n">
        <v>295.59</v>
      </c>
      <c r="I584" s="1" t="str">
        <f aca="false">INDEX(Products!$C$2:$C$51,MATCH(C584,Products!$A$2:$A$51,0))</f>
        <v>Sports &amp; Fitness</v>
      </c>
      <c r="J584" s="1" t="str">
        <f aca="false">INDEX(Orders!$E$2:$E$8001,MATCH(B584,Orders!$A$2:$A$8001,0))</f>
        <v>Delivered</v>
      </c>
      <c r="K584" s="1" t="str">
        <f aca="false">LEFT(INDEX(Orders!$C$2:$C$8001,MATCH(B584,Orders!$A$2:$A$8001,0)),7)</f>
        <v>2024-06</v>
      </c>
    </row>
    <row r="585" customFormat="false" ht="15" hidden="false" customHeight="true" outlineLevel="0" collapsed="false">
      <c r="A585" s="1" t="s">
        <v>11055</v>
      </c>
      <c r="B585" s="1" t="s">
        <v>2438</v>
      </c>
      <c r="C585" s="1" t="s">
        <v>1990</v>
      </c>
      <c r="D585" s="1" t="n">
        <v>1</v>
      </c>
      <c r="E585" s="16" t="n">
        <v>5311.32</v>
      </c>
      <c r="F585" s="17" t="n">
        <v>0.1</v>
      </c>
      <c r="G585" s="16" t="n">
        <v>4780.19</v>
      </c>
      <c r="I585" s="1" t="str">
        <f aca="false">INDEX(Products!$C$2:$C$51,MATCH(C585,Products!$A$2:$A$51,0))</f>
        <v>Sports &amp; Fitness</v>
      </c>
      <c r="J585" s="1" t="str">
        <f aca="false">INDEX(Orders!$E$2:$E$8001,MATCH(B585,Orders!$A$2:$A$8001,0))</f>
        <v>Delivered</v>
      </c>
      <c r="K585" s="1" t="str">
        <f aca="false">LEFT(INDEX(Orders!$C$2:$C$8001,MATCH(B585,Orders!$A$2:$A$8001,0)),7)</f>
        <v>2024-06</v>
      </c>
    </row>
    <row r="586" customFormat="false" ht="15" hidden="false" customHeight="true" outlineLevel="0" collapsed="false">
      <c r="A586" s="1" t="s">
        <v>11056</v>
      </c>
      <c r="B586" s="1" t="s">
        <v>2439</v>
      </c>
      <c r="C586" s="1" t="s">
        <v>1997</v>
      </c>
      <c r="D586" s="1" t="n">
        <v>1</v>
      </c>
      <c r="E586" s="16" t="n">
        <v>311.15</v>
      </c>
      <c r="F586" s="17" t="n">
        <v>0.05</v>
      </c>
      <c r="G586" s="16" t="n">
        <v>295.59</v>
      </c>
      <c r="I586" s="1" t="str">
        <f aca="false">INDEX(Products!$C$2:$C$51,MATCH(C586,Products!$A$2:$A$51,0))</f>
        <v>Sports &amp; Fitness</v>
      </c>
      <c r="J586" s="1" t="str">
        <f aca="false">INDEX(Orders!$E$2:$E$8001,MATCH(B586,Orders!$A$2:$A$8001,0))</f>
        <v>Delivered</v>
      </c>
      <c r="K586" s="1" t="str">
        <f aca="false">LEFT(INDEX(Orders!$C$2:$C$8001,MATCH(B586,Orders!$A$2:$A$8001,0)),7)</f>
        <v>2025-09</v>
      </c>
    </row>
    <row r="587" customFormat="false" ht="15" hidden="false" customHeight="true" outlineLevel="0" collapsed="false">
      <c r="A587" s="1" t="s">
        <v>11057</v>
      </c>
      <c r="B587" s="1" t="s">
        <v>2441</v>
      </c>
      <c r="C587" s="1" t="s">
        <v>1920</v>
      </c>
      <c r="D587" s="1" t="n">
        <v>2</v>
      </c>
      <c r="E587" s="16" t="n">
        <v>4273.58</v>
      </c>
      <c r="F587" s="17" t="n">
        <v>0.2</v>
      </c>
      <c r="G587" s="16" t="n">
        <v>6837.73</v>
      </c>
      <c r="I587" s="1" t="str">
        <f aca="false">INDEX(Products!$C$2:$C$51,MATCH(C587,Products!$A$2:$A$51,0))</f>
        <v>Electronics</v>
      </c>
      <c r="J587" s="1" t="str">
        <f aca="false">INDEX(Orders!$E$2:$E$8001,MATCH(B587,Orders!$A$2:$A$8001,0))</f>
        <v>Delivered</v>
      </c>
      <c r="K587" s="1" t="str">
        <f aca="false">LEFT(INDEX(Orders!$C$2:$C$8001,MATCH(B587,Orders!$A$2:$A$8001,0)),7)</f>
        <v>2025-08</v>
      </c>
    </row>
    <row r="588" customFormat="false" ht="15" hidden="false" customHeight="true" outlineLevel="0" collapsed="false">
      <c r="A588" s="1" t="s">
        <v>11058</v>
      </c>
      <c r="B588" s="1" t="s">
        <v>2443</v>
      </c>
      <c r="C588" s="1" t="s">
        <v>2006</v>
      </c>
      <c r="D588" s="1" t="n">
        <v>1</v>
      </c>
      <c r="E588" s="16" t="n">
        <v>482.17</v>
      </c>
      <c r="F588" s="17" t="n">
        <v>0.05</v>
      </c>
      <c r="G588" s="16" t="n">
        <v>458.06</v>
      </c>
      <c r="I588" s="1" t="str">
        <f aca="false">INDEX(Products!$C$2:$C$51,MATCH(C588,Products!$A$2:$A$51,0))</f>
        <v>Books &amp; Stationery</v>
      </c>
      <c r="J588" s="1" t="str">
        <f aca="false">INDEX(Orders!$E$2:$E$8001,MATCH(B588,Orders!$A$2:$A$8001,0))</f>
        <v>Delivered</v>
      </c>
      <c r="K588" s="1" t="str">
        <f aca="false">LEFT(INDEX(Orders!$C$2:$C$8001,MATCH(B588,Orders!$A$2:$A$8001,0)),7)</f>
        <v>2025-04</v>
      </c>
    </row>
    <row r="589" customFormat="false" ht="15" hidden="false" customHeight="true" outlineLevel="0" collapsed="false">
      <c r="A589" s="1" t="s">
        <v>11059</v>
      </c>
      <c r="B589" s="1" t="s">
        <v>2443</v>
      </c>
      <c r="C589" s="1" t="s">
        <v>2007</v>
      </c>
      <c r="D589" s="1" t="n">
        <v>1</v>
      </c>
      <c r="E589" s="16" t="n">
        <v>750.27</v>
      </c>
      <c r="F589" s="17" t="n">
        <v>0</v>
      </c>
      <c r="G589" s="16" t="n">
        <v>750.27</v>
      </c>
      <c r="I589" s="1" t="str">
        <f aca="false">INDEX(Products!$C$2:$C$51,MATCH(C589,Products!$A$2:$A$51,0))</f>
        <v>Books &amp; Stationery</v>
      </c>
      <c r="J589" s="1" t="str">
        <f aca="false">INDEX(Orders!$E$2:$E$8001,MATCH(B589,Orders!$A$2:$A$8001,0))</f>
        <v>Delivered</v>
      </c>
      <c r="K589" s="1" t="str">
        <f aca="false">LEFT(INDEX(Orders!$C$2:$C$8001,MATCH(B589,Orders!$A$2:$A$8001,0)),7)</f>
        <v>2025-04</v>
      </c>
    </row>
    <row r="590" customFormat="false" ht="15" hidden="false" customHeight="true" outlineLevel="0" collapsed="false">
      <c r="A590" s="1" t="s">
        <v>11060</v>
      </c>
      <c r="B590" s="1" t="s">
        <v>2443</v>
      </c>
      <c r="C590" s="1" t="s">
        <v>1977</v>
      </c>
      <c r="D590" s="1" t="n">
        <v>1</v>
      </c>
      <c r="E590" s="16" t="n">
        <v>2386.05</v>
      </c>
      <c r="F590" s="17" t="n">
        <v>0</v>
      </c>
      <c r="G590" s="16" t="n">
        <v>2386.05</v>
      </c>
      <c r="I590" s="1" t="str">
        <f aca="false">INDEX(Products!$C$2:$C$51,MATCH(C590,Products!$A$2:$A$51,0))</f>
        <v>Beauty &amp; Personal Care</v>
      </c>
      <c r="J590" s="1" t="str">
        <f aca="false">INDEX(Orders!$E$2:$E$8001,MATCH(B590,Orders!$A$2:$A$8001,0))</f>
        <v>Delivered</v>
      </c>
      <c r="K590" s="1" t="str">
        <f aca="false">LEFT(INDEX(Orders!$C$2:$C$8001,MATCH(B590,Orders!$A$2:$A$8001,0)),7)</f>
        <v>2025-04</v>
      </c>
    </row>
    <row r="591" customFormat="false" ht="15" hidden="false" customHeight="true" outlineLevel="0" collapsed="false">
      <c r="A591" s="1" t="s">
        <v>11061</v>
      </c>
      <c r="B591" s="1" t="s">
        <v>2444</v>
      </c>
      <c r="C591" s="1" t="s">
        <v>1984</v>
      </c>
      <c r="D591" s="1" t="n">
        <v>1</v>
      </c>
      <c r="E591" s="16" t="n">
        <v>1134.82</v>
      </c>
      <c r="F591" s="17" t="n">
        <v>0</v>
      </c>
      <c r="G591" s="16" t="n">
        <v>1134.82</v>
      </c>
      <c r="I591" s="1" t="str">
        <f aca="false">INDEX(Products!$C$2:$C$51,MATCH(C591,Products!$A$2:$A$51,0))</f>
        <v>Beauty &amp; Personal Care</v>
      </c>
      <c r="J591" s="1" t="str">
        <f aca="false">INDEX(Orders!$E$2:$E$8001,MATCH(B591,Orders!$A$2:$A$8001,0))</f>
        <v>Delivered</v>
      </c>
      <c r="K591" s="1" t="str">
        <f aca="false">LEFT(INDEX(Orders!$C$2:$C$8001,MATCH(B591,Orders!$A$2:$A$8001,0)),7)</f>
        <v>2025-08</v>
      </c>
    </row>
    <row r="592" customFormat="false" ht="15" hidden="false" customHeight="true" outlineLevel="0" collapsed="false">
      <c r="A592" s="1" t="s">
        <v>11062</v>
      </c>
      <c r="B592" s="1" t="s">
        <v>2444</v>
      </c>
      <c r="C592" s="1" t="s">
        <v>1988</v>
      </c>
      <c r="D592" s="1" t="n">
        <v>1</v>
      </c>
      <c r="E592" s="16" t="n">
        <v>681.07</v>
      </c>
      <c r="F592" s="17" t="n">
        <v>0</v>
      </c>
      <c r="G592" s="16" t="n">
        <v>681.07</v>
      </c>
      <c r="I592" s="1" t="str">
        <f aca="false">INDEX(Products!$C$2:$C$51,MATCH(C592,Products!$A$2:$A$51,0))</f>
        <v>Sports &amp; Fitness</v>
      </c>
      <c r="J592" s="1" t="str">
        <f aca="false">INDEX(Orders!$E$2:$E$8001,MATCH(B592,Orders!$A$2:$A$8001,0))</f>
        <v>Delivered</v>
      </c>
      <c r="K592" s="1" t="str">
        <f aca="false">LEFT(INDEX(Orders!$C$2:$C$8001,MATCH(B592,Orders!$A$2:$A$8001,0)),7)</f>
        <v>2025-08</v>
      </c>
    </row>
    <row r="593" customFormat="false" ht="15" hidden="false" customHeight="true" outlineLevel="0" collapsed="false">
      <c r="A593" s="1" t="s">
        <v>11063</v>
      </c>
      <c r="B593" s="1" t="s">
        <v>2444</v>
      </c>
      <c r="C593" s="1" t="s">
        <v>1953</v>
      </c>
      <c r="D593" s="1" t="n">
        <v>1</v>
      </c>
      <c r="E593" s="16" t="n">
        <v>4914.12</v>
      </c>
      <c r="F593" s="17" t="n">
        <v>0.2</v>
      </c>
      <c r="G593" s="16" t="n">
        <v>3931.3</v>
      </c>
      <c r="I593" s="1" t="str">
        <f aca="false">INDEX(Products!$C$2:$C$51,MATCH(C593,Products!$A$2:$A$51,0))</f>
        <v>Fashion</v>
      </c>
      <c r="J593" s="1" t="str">
        <f aca="false">INDEX(Orders!$E$2:$E$8001,MATCH(B593,Orders!$A$2:$A$8001,0))</f>
        <v>Delivered</v>
      </c>
      <c r="K593" s="1" t="str">
        <f aca="false">LEFT(INDEX(Orders!$C$2:$C$8001,MATCH(B593,Orders!$A$2:$A$8001,0)),7)</f>
        <v>2025-08</v>
      </c>
    </row>
    <row r="594" customFormat="false" ht="15" hidden="false" customHeight="true" outlineLevel="0" collapsed="false">
      <c r="A594" s="1" t="s">
        <v>11064</v>
      </c>
      <c r="B594" s="1" t="s">
        <v>2444</v>
      </c>
      <c r="C594" s="1" t="s">
        <v>1930</v>
      </c>
      <c r="D594" s="1" t="n">
        <v>1</v>
      </c>
      <c r="E594" s="16" t="n">
        <v>2398.35</v>
      </c>
      <c r="F594" s="17" t="n">
        <v>0.2</v>
      </c>
      <c r="G594" s="16" t="n">
        <v>1918.68</v>
      </c>
      <c r="I594" s="1" t="str">
        <f aca="false">INDEX(Products!$C$2:$C$51,MATCH(C594,Products!$A$2:$A$51,0))</f>
        <v>Electronics</v>
      </c>
      <c r="J594" s="1" t="str">
        <f aca="false">INDEX(Orders!$E$2:$E$8001,MATCH(B594,Orders!$A$2:$A$8001,0))</f>
        <v>Delivered</v>
      </c>
      <c r="K594" s="1" t="str">
        <f aca="false">LEFT(INDEX(Orders!$C$2:$C$8001,MATCH(B594,Orders!$A$2:$A$8001,0)),7)</f>
        <v>2025-08</v>
      </c>
    </row>
    <row r="595" customFormat="false" ht="15" hidden="false" customHeight="true" outlineLevel="0" collapsed="false">
      <c r="A595" s="1" t="s">
        <v>11065</v>
      </c>
      <c r="B595" s="1" t="s">
        <v>2445</v>
      </c>
      <c r="C595" s="1" t="s">
        <v>1940</v>
      </c>
      <c r="D595" s="1" t="n">
        <v>2</v>
      </c>
      <c r="E595" s="16" t="n">
        <v>2374.52</v>
      </c>
      <c r="F595" s="17" t="n">
        <v>0</v>
      </c>
      <c r="G595" s="16" t="n">
        <v>4749.04</v>
      </c>
      <c r="I595" s="1" t="str">
        <f aca="false">INDEX(Products!$C$2:$C$51,MATCH(C595,Products!$A$2:$A$51,0))</f>
        <v>Fashion</v>
      </c>
      <c r="J595" s="1" t="str">
        <f aca="false">INDEX(Orders!$E$2:$E$8001,MATCH(B595,Orders!$A$2:$A$8001,0))</f>
        <v>Refunded</v>
      </c>
      <c r="K595" s="1" t="str">
        <f aca="false">LEFT(INDEX(Orders!$C$2:$C$8001,MATCH(B595,Orders!$A$2:$A$8001,0)),7)</f>
        <v>2025-11</v>
      </c>
    </row>
    <row r="596" customFormat="false" ht="15" hidden="false" customHeight="true" outlineLevel="0" collapsed="false">
      <c r="A596" s="1" t="s">
        <v>11066</v>
      </c>
      <c r="B596" s="1" t="s">
        <v>2445</v>
      </c>
      <c r="C596" s="1" t="s">
        <v>2006</v>
      </c>
      <c r="D596" s="1" t="n">
        <v>1</v>
      </c>
      <c r="E596" s="16" t="n">
        <v>482.17</v>
      </c>
      <c r="F596" s="17" t="n">
        <v>0</v>
      </c>
      <c r="G596" s="16" t="n">
        <v>482.17</v>
      </c>
      <c r="I596" s="1" t="str">
        <f aca="false">INDEX(Products!$C$2:$C$51,MATCH(C596,Products!$A$2:$A$51,0))</f>
        <v>Books &amp; Stationery</v>
      </c>
      <c r="J596" s="1" t="str">
        <f aca="false">INDEX(Orders!$E$2:$E$8001,MATCH(B596,Orders!$A$2:$A$8001,0))</f>
        <v>Refunded</v>
      </c>
      <c r="K596" s="1" t="str">
        <f aca="false">LEFT(INDEX(Orders!$C$2:$C$8001,MATCH(B596,Orders!$A$2:$A$8001,0)),7)</f>
        <v>2025-11</v>
      </c>
    </row>
    <row r="597" customFormat="false" ht="15" hidden="false" customHeight="true" outlineLevel="0" collapsed="false">
      <c r="A597" s="1" t="s">
        <v>11067</v>
      </c>
      <c r="B597" s="1" t="s">
        <v>2447</v>
      </c>
      <c r="C597" s="1" t="s">
        <v>2007</v>
      </c>
      <c r="D597" s="1" t="n">
        <v>1</v>
      </c>
      <c r="E597" s="16" t="n">
        <v>750.27</v>
      </c>
      <c r="F597" s="17" t="n">
        <v>0</v>
      </c>
      <c r="G597" s="16" t="n">
        <v>750.27</v>
      </c>
      <c r="I597" s="1" t="str">
        <f aca="false">INDEX(Products!$C$2:$C$51,MATCH(C597,Products!$A$2:$A$51,0))</f>
        <v>Books &amp; Stationery</v>
      </c>
      <c r="J597" s="1" t="str">
        <f aca="false">INDEX(Orders!$E$2:$E$8001,MATCH(B597,Orders!$A$2:$A$8001,0))</f>
        <v>Delivered</v>
      </c>
      <c r="K597" s="1" t="str">
        <f aca="false">LEFT(INDEX(Orders!$C$2:$C$8001,MATCH(B597,Orders!$A$2:$A$8001,0)),7)</f>
        <v>2025-07</v>
      </c>
    </row>
    <row r="598" customFormat="false" ht="15" hidden="false" customHeight="true" outlineLevel="0" collapsed="false">
      <c r="A598" s="1" t="s">
        <v>11068</v>
      </c>
      <c r="B598" s="1" t="s">
        <v>2447</v>
      </c>
      <c r="C598" s="1" t="s">
        <v>1924</v>
      </c>
      <c r="D598" s="1" t="n">
        <v>3</v>
      </c>
      <c r="E598" s="16" t="n">
        <v>1971</v>
      </c>
      <c r="F598" s="17" t="n">
        <v>0</v>
      </c>
      <c r="G598" s="16" t="n">
        <v>5913</v>
      </c>
      <c r="I598" s="1" t="str">
        <f aca="false">INDEX(Products!$C$2:$C$51,MATCH(C598,Products!$A$2:$A$51,0))</f>
        <v>Electronics</v>
      </c>
      <c r="J598" s="1" t="str">
        <f aca="false">INDEX(Orders!$E$2:$E$8001,MATCH(B598,Orders!$A$2:$A$8001,0))</f>
        <v>Delivered</v>
      </c>
      <c r="K598" s="1" t="str">
        <f aca="false">LEFT(INDEX(Orders!$C$2:$C$8001,MATCH(B598,Orders!$A$2:$A$8001,0)),7)</f>
        <v>2025-07</v>
      </c>
    </row>
    <row r="599" customFormat="false" ht="15" hidden="false" customHeight="true" outlineLevel="0" collapsed="false">
      <c r="A599" s="1" t="s">
        <v>11069</v>
      </c>
      <c r="B599" s="1" t="s">
        <v>2447</v>
      </c>
      <c r="C599" s="1" t="s">
        <v>2006</v>
      </c>
      <c r="D599" s="1" t="n">
        <v>1</v>
      </c>
      <c r="E599" s="16" t="n">
        <v>482.17</v>
      </c>
      <c r="F599" s="17" t="n">
        <v>0</v>
      </c>
      <c r="G599" s="16" t="n">
        <v>482.17</v>
      </c>
      <c r="I599" s="1" t="str">
        <f aca="false">INDEX(Products!$C$2:$C$51,MATCH(C599,Products!$A$2:$A$51,0))</f>
        <v>Books &amp; Stationery</v>
      </c>
      <c r="J599" s="1" t="str">
        <f aca="false">INDEX(Orders!$E$2:$E$8001,MATCH(B599,Orders!$A$2:$A$8001,0))</f>
        <v>Delivered</v>
      </c>
      <c r="K599" s="1" t="str">
        <f aca="false">LEFT(INDEX(Orders!$C$2:$C$8001,MATCH(B599,Orders!$A$2:$A$8001,0)),7)</f>
        <v>2025-07</v>
      </c>
    </row>
    <row r="600" customFormat="false" ht="15" hidden="false" customHeight="true" outlineLevel="0" collapsed="false">
      <c r="A600" s="1" t="s">
        <v>11070</v>
      </c>
      <c r="B600" s="1" t="s">
        <v>2448</v>
      </c>
      <c r="C600" s="1" t="s">
        <v>1930</v>
      </c>
      <c r="D600" s="1" t="n">
        <v>3</v>
      </c>
      <c r="E600" s="16" t="n">
        <v>2398.35</v>
      </c>
      <c r="F600" s="17" t="n">
        <v>0.1</v>
      </c>
      <c r="G600" s="16" t="n">
        <v>6475.54</v>
      </c>
      <c r="I600" s="1" t="str">
        <f aca="false">INDEX(Products!$C$2:$C$51,MATCH(C600,Products!$A$2:$A$51,0))</f>
        <v>Electronics</v>
      </c>
      <c r="J600" s="1" t="str">
        <f aca="false">INDEX(Orders!$E$2:$E$8001,MATCH(B600,Orders!$A$2:$A$8001,0))</f>
        <v>Delivered</v>
      </c>
      <c r="K600" s="1" t="str">
        <f aca="false">LEFT(INDEX(Orders!$C$2:$C$8001,MATCH(B600,Orders!$A$2:$A$8001,0)),7)</f>
        <v>2025-10</v>
      </c>
    </row>
    <row r="601" customFormat="false" ht="15" hidden="false" customHeight="true" outlineLevel="0" collapsed="false">
      <c r="A601" s="1" t="s">
        <v>11071</v>
      </c>
      <c r="B601" s="1" t="s">
        <v>2449</v>
      </c>
      <c r="C601" s="1" t="s">
        <v>1930</v>
      </c>
      <c r="D601" s="1" t="n">
        <v>1</v>
      </c>
      <c r="E601" s="16" t="n">
        <v>2398.35</v>
      </c>
      <c r="F601" s="17" t="n">
        <v>0</v>
      </c>
      <c r="G601" s="16" t="n">
        <v>2398.35</v>
      </c>
      <c r="I601" s="1" t="str">
        <f aca="false">INDEX(Products!$C$2:$C$51,MATCH(C601,Products!$A$2:$A$51,0))</f>
        <v>Electronics</v>
      </c>
      <c r="J601" s="1" t="str">
        <f aca="false">INDEX(Orders!$E$2:$E$8001,MATCH(B601,Orders!$A$2:$A$8001,0))</f>
        <v>Delivered</v>
      </c>
      <c r="K601" s="1" t="str">
        <f aca="false">LEFT(INDEX(Orders!$C$2:$C$8001,MATCH(B601,Orders!$A$2:$A$8001,0)),7)</f>
        <v>2025-09</v>
      </c>
    </row>
    <row r="602" customFormat="false" ht="15" hidden="false" customHeight="true" outlineLevel="0" collapsed="false">
      <c r="A602" s="1" t="s">
        <v>11072</v>
      </c>
      <c r="B602" s="1" t="s">
        <v>2449</v>
      </c>
      <c r="C602" s="1" t="s">
        <v>1959</v>
      </c>
      <c r="D602" s="1" t="n">
        <v>1</v>
      </c>
      <c r="E602" s="16" t="n">
        <v>2142.79</v>
      </c>
      <c r="F602" s="17" t="n">
        <v>0.05</v>
      </c>
      <c r="G602" s="16" t="n">
        <v>2035.65</v>
      </c>
      <c r="I602" s="1" t="str">
        <f aca="false">INDEX(Products!$C$2:$C$51,MATCH(C602,Products!$A$2:$A$51,0))</f>
        <v>Home &amp; Kitchen</v>
      </c>
      <c r="J602" s="1" t="str">
        <f aca="false">INDEX(Orders!$E$2:$E$8001,MATCH(B602,Orders!$A$2:$A$8001,0))</f>
        <v>Delivered</v>
      </c>
      <c r="K602" s="1" t="str">
        <f aca="false">LEFT(INDEX(Orders!$C$2:$C$8001,MATCH(B602,Orders!$A$2:$A$8001,0)),7)</f>
        <v>2025-09</v>
      </c>
    </row>
    <row r="603" customFormat="false" ht="15" hidden="false" customHeight="true" outlineLevel="0" collapsed="false">
      <c r="A603" s="1" t="s">
        <v>11073</v>
      </c>
      <c r="B603" s="1" t="s">
        <v>2449</v>
      </c>
      <c r="C603" s="1" t="s">
        <v>1940</v>
      </c>
      <c r="D603" s="1" t="n">
        <v>1</v>
      </c>
      <c r="E603" s="16" t="n">
        <v>2374.52</v>
      </c>
      <c r="F603" s="17" t="n">
        <v>0</v>
      </c>
      <c r="G603" s="16" t="n">
        <v>2374.52</v>
      </c>
      <c r="I603" s="1" t="str">
        <f aca="false">INDEX(Products!$C$2:$C$51,MATCH(C603,Products!$A$2:$A$51,0))</f>
        <v>Fashion</v>
      </c>
      <c r="J603" s="1" t="str">
        <f aca="false">INDEX(Orders!$E$2:$E$8001,MATCH(B603,Orders!$A$2:$A$8001,0))</f>
        <v>Delivered</v>
      </c>
      <c r="K603" s="1" t="str">
        <f aca="false">LEFT(INDEX(Orders!$C$2:$C$8001,MATCH(B603,Orders!$A$2:$A$8001,0)),7)</f>
        <v>2025-09</v>
      </c>
    </row>
    <row r="604" customFormat="false" ht="15" hidden="false" customHeight="true" outlineLevel="0" collapsed="false">
      <c r="A604" s="1" t="s">
        <v>11074</v>
      </c>
      <c r="B604" s="1" t="s">
        <v>2449</v>
      </c>
      <c r="C604" s="1" t="s">
        <v>1957</v>
      </c>
      <c r="D604" s="1" t="n">
        <v>1</v>
      </c>
      <c r="E604" s="16" t="n">
        <v>1469.28</v>
      </c>
      <c r="F604" s="17" t="n">
        <v>0</v>
      </c>
      <c r="G604" s="16" t="n">
        <v>1469.28</v>
      </c>
      <c r="I604" s="1" t="str">
        <f aca="false">INDEX(Products!$C$2:$C$51,MATCH(C604,Products!$A$2:$A$51,0))</f>
        <v>Home &amp; Kitchen</v>
      </c>
      <c r="J604" s="1" t="str">
        <f aca="false">INDEX(Orders!$E$2:$E$8001,MATCH(B604,Orders!$A$2:$A$8001,0))</f>
        <v>Delivered</v>
      </c>
      <c r="K604" s="1" t="str">
        <f aca="false">LEFT(INDEX(Orders!$C$2:$C$8001,MATCH(B604,Orders!$A$2:$A$8001,0)),7)</f>
        <v>2025-09</v>
      </c>
    </row>
    <row r="605" customFormat="false" ht="15" hidden="false" customHeight="true" outlineLevel="0" collapsed="false">
      <c r="A605" s="1" t="s">
        <v>11075</v>
      </c>
      <c r="B605" s="1" t="s">
        <v>2450</v>
      </c>
      <c r="C605" s="1" t="s">
        <v>2007</v>
      </c>
      <c r="D605" s="1" t="n">
        <v>2</v>
      </c>
      <c r="E605" s="16" t="n">
        <v>750.27</v>
      </c>
      <c r="F605" s="17" t="n">
        <v>0</v>
      </c>
      <c r="G605" s="16" t="n">
        <v>1500.54</v>
      </c>
      <c r="I605" s="1" t="str">
        <f aca="false">INDEX(Products!$C$2:$C$51,MATCH(C605,Products!$A$2:$A$51,0))</f>
        <v>Books &amp; Stationery</v>
      </c>
      <c r="J605" s="1" t="str">
        <f aca="false">INDEX(Orders!$E$2:$E$8001,MATCH(B605,Orders!$A$2:$A$8001,0))</f>
        <v>Returned</v>
      </c>
      <c r="K605" s="1" t="str">
        <f aca="false">LEFT(INDEX(Orders!$C$2:$C$8001,MATCH(B605,Orders!$A$2:$A$8001,0)),7)</f>
        <v>2024-10</v>
      </c>
    </row>
    <row r="606" customFormat="false" ht="15" hidden="false" customHeight="true" outlineLevel="0" collapsed="false">
      <c r="A606" s="1" t="s">
        <v>11076</v>
      </c>
      <c r="B606" s="1" t="s">
        <v>2450</v>
      </c>
      <c r="C606" s="1" t="s">
        <v>1969</v>
      </c>
      <c r="D606" s="1" t="n">
        <v>1</v>
      </c>
      <c r="E606" s="16" t="n">
        <v>9171.98</v>
      </c>
      <c r="F606" s="17" t="n">
        <v>0</v>
      </c>
      <c r="G606" s="16" t="n">
        <v>9171.98</v>
      </c>
      <c r="I606" s="1" t="str">
        <f aca="false">INDEX(Products!$C$2:$C$51,MATCH(C606,Products!$A$2:$A$51,0))</f>
        <v>Home &amp; Kitchen</v>
      </c>
      <c r="J606" s="1" t="str">
        <f aca="false">INDEX(Orders!$E$2:$E$8001,MATCH(B606,Orders!$A$2:$A$8001,0))</f>
        <v>Returned</v>
      </c>
      <c r="K606" s="1" t="str">
        <f aca="false">LEFT(INDEX(Orders!$C$2:$C$8001,MATCH(B606,Orders!$A$2:$A$8001,0)),7)</f>
        <v>2024-10</v>
      </c>
    </row>
    <row r="607" customFormat="false" ht="15" hidden="false" customHeight="true" outlineLevel="0" collapsed="false">
      <c r="A607" s="1" t="s">
        <v>11077</v>
      </c>
      <c r="B607" s="1" t="s">
        <v>2450</v>
      </c>
      <c r="C607" s="1" t="s">
        <v>1940</v>
      </c>
      <c r="D607" s="1" t="n">
        <v>1</v>
      </c>
      <c r="E607" s="16" t="n">
        <v>2374.52</v>
      </c>
      <c r="F607" s="17" t="n">
        <v>0.05</v>
      </c>
      <c r="G607" s="16" t="n">
        <v>2255.79</v>
      </c>
      <c r="I607" s="1" t="str">
        <f aca="false">INDEX(Products!$C$2:$C$51,MATCH(C607,Products!$A$2:$A$51,0))</f>
        <v>Fashion</v>
      </c>
      <c r="J607" s="1" t="str">
        <f aca="false">INDEX(Orders!$E$2:$E$8001,MATCH(B607,Orders!$A$2:$A$8001,0))</f>
        <v>Returned</v>
      </c>
      <c r="K607" s="1" t="str">
        <f aca="false">LEFT(INDEX(Orders!$C$2:$C$8001,MATCH(B607,Orders!$A$2:$A$8001,0)),7)</f>
        <v>2024-10</v>
      </c>
    </row>
    <row r="608" customFormat="false" ht="15" hidden="false" customHeight="true" outlineLevel="0" collapsed="false">
      <c r="A608" s="1" t="s">
        <v>11078</v>
      </c>
      <c r="B608" s="1" t="s">
        <v>2451</v>
      </c>
      <c r="C608" s="1" t="s">
        <v>1953</v>
      </c>
      <c r="D608" s="1" t="n">
        <v>1</v>
      </c>
      <c r="E608" s="16" t="n">
        <v>4914.12</v>
      </c>
      <c r="F608" s="17" t="n">
        <v>0.15</v>
      </c>
      <c r="G608" s="16" t="n">
        <v>4177</v>
      </c>
      <c r="I608" s="1" t="str">
        <f aca="false">INDEX(Products!$C$2:$C$51,MATCH(C608,Products!$A$2:$A$51,0))</f>
        <v>Fashion</v>
      </c>
      <c r="J608" s="1" t="str">
        <f aca="false">INDEX(Orders!$E$2:$E$8001,MATCH(B608,Orders!$A$2:$A$8001,0))</f>
        <v>Delivered</v>
      </c>
      <c r="K608" s="1" t="str">
        <f aca="false">LEFT(INDEX(Orders!$C$2:$C$8001,MATCH(B608,Orders!$A$2:$A$8001,0)),7)</f>
        <v>2024-07</v>
      </c>
    </row>
    <row r="609" customFormat="false" ht="15" hidden="false" customHeight="true" outlineLevel="0" collapsed="false">
      <c r="A609" s="1" t="s">
        <v>11079</v>
      </c>
      <c r="B609" s="1" t="s">
        <v>2453</v>
      </c>
      <c r="C609" s="1" t="s">
        <v>1931</v>
      </c>
      <c r="D609" s="1" t="n">
        <v>1</v>
      </c>
      <c r="E609" s="16" t="n">
        <v>1111.28</v>
      </c>
      <c r="F609" s="17" t="n">
        <v>0.15</v>
      </c>
      <c r="G609" s="16" t="n">
        <v>944.59</v>
      </c>
      <c r="I609" s="1" t="str">
        <f aca="false">INDEX(Products!$C$2:$C$51,MATCH(C609,Products!$A$2:$A$51,0))</f>
        <v>Electronics</v>
      </c>
      <c r="J609" s="1" t="str">
        <f aca="false">INDEX(Orders!$E$2:$E$8001,MATCH(B609,Orders!$A$2:$A$8001,0))</f>
        <v>Delivered</v>
      </c>
      <c r="K609" s="1" t="str">
        <f aca="false">LEFT(INDEX(Orders!$C$2:$C$8001,MATCH(B609,Orders!$A$2:$A$8001,0)),7)</f>
        <v>2024-03</v>
      </c>
    </row>
    <row r="610" customFormat="false" ht="15" hidden="false" customHeight="true" outlineLevel="0" collapsed="false">
      <c r="A610" s="1" t="s">
        <v>11080</v>
      </c>
      <c r="B610" s="1" t="s">
        <v>2453</v>
      </c>
      <c r="C610" s="1" t="s">
        <v>1953</v>
      </c>
      <c r="D610" s="1" t="n">
        <v>1</v>
      </c>
      <c r="E610" s="16" t="n">
        <v>4914.12</v>
      </c>
      <c r="F610" s="17" t="n">
        <v>0.1</v>
      </c>
      <c r="G610" s="16" t="n">
        <v>4422.71</v>
      </c>
      <c r="I610" s="1" t="str">
        <f aca="false">INDEX(Products!$C$2:$C$51,MATCH(C610,Products!$A$2:$A$51,0))</f>
        <v>Fashion</v>
      </c>
      <c r="J610" s="1" t="str">
        <f aca="false">INDEX(Orders!$E$2:$E$8001,MATCH(B610,Orders!$A$2:$A$8001,0))</f>
        <v>Delivered</v>
      </c>
      <c r="K610" s="1" t="str">
        <f aca="false">LEFT(INDEX(Orders!$C$2:$C$8001,MATCH(B610,Orders!$A$2:$A$8001,0)),7)</f>
        <v>2024-03</v>
      </c>
    </row>
    <row r="611" customFormat="false" ht="15" hidden="false" customHeight="true" outlineLevel="0" collapsed="false">
      <c r="A611" s="1" t="s">
        <v>11081</v>
      </c>
      <c r="B611" s="1" t="s">
        <v>2453</v>
      </c>
      <c r="C611" s="1" t="s">
        <v>2006</v>
      </c>
      <c r="D611" s="1" t="n">
        <v>1</v>
      </c>
      <c r="E611" s="16" t="n">
        <v>482.17</v>
      </c>
      <c r="F611" s="17" t="n">
        <v>0.1</v>
      </c>
      <c r="G611" s="16" t="n">
        <v>433.95</v>
      </c>
      <c r="I611" s="1" t="str">
        <f aca="false">INDEX(Products!$C$2:$C$51,MATCH(C611,Products!$A$2:$A$51,0))</f>
        <v>Books &amp; Stationery</v>
      </c>
      <c r="J611" s="1" t="str">
        <f aca="false">INDEX(Orders!$E$2:$E$8001,MATCH(B611,Orders!$A$2:$A$8001,0))</f>
        <v>Delivered</v>
      </c>
      <c r="K611" s="1" t="str">
        <f aca="false">LEFT(INDEX(Orders!$C$2:$C$8001,MATCH(B611,Orders!$A$2:$A$8001,0)),7)</f>
        <v>2024-03</v>
      </c>
    </row>
    <row r="612" customFormat="false" ht="15" hidden="false" customHeight="true" outlineLevel="0" collapsed="false">
      <c r="A612" s="1" t="s">
        <v>11082</v>
      </c>
      <c r="B612" s="1" t="s">
        <v>2454</v>
      </c>
      <c r="C612" s="1" t="s">
        <v>1930</v>
      </c>
      <c r="D612" s="1" t="n">
        <v>1</v>
      </c>
      <c r="E612" s="16" t="n">
        <v>2398.35</v>
      </c>
      <c r="F612" s="17" t="n">
        <v>0.05</v>
      </c>
      <c r="G612" s="16" t="n">
        <v>2278.43</v>
      </c>
      <c r="I612" s="1" t="str">
        <f aca="false">INDEX(Products!$C$2:$C$51,MATCH(C612,Products!$A$2:$A$51,0))</f>
        <v>Electronics</v>
      </c>
      <c r="J612" s="1" t="str">
        <f aca="false">INDEX(Orders!$E$2:$E$8001,MATCH(B612,Orders!$A$2:$A$8001,0))</f>
        <v>Returned</v>
      </c>
      <c r="K612" s="1" t="str">
        <f aca="false">LEFT(INDEX(Orders!$C$2:$C$8001,MATCH(B612,Orders!$A$2:$A$8001,0)),7)</f>
        <v>2025-04</v>
      </c>
    </row>
    <row r="613" customFormat="false" ht="15" hidden="false" customHeight="true" outlineLevel="0" collapsed="false">
      <c r="A613" s="1" t="s">
        <v>11083</v>
      </c>
      <c r="B613" s="1" t="s">
        <v>2454</v>
      </c>
      <c r="C613" s="1" t="s">
        <v>1982</v>
      </c>
      <c r="D613" s="1" t="n">
        <v>1</v>
      </c>
      <c r="E613" s="16" t="n">
        <v>1808.21</v>
      </c>
      <c r="F613" s="17" t="n">
        <v>0.2</v>
      </c>
      <c r="G613" s="16" t="n">
        <v>1446.57</v>
      </c>
      <c r="I613" s="1" t="str">
        <f aca="false">INDEX(Products!$C$2:$C$51,MATCH(C613,Products!$A$2:$A$51,0))</f>
        <v>Beauty &amp; Personal Care</v>
      </c>
      <c r="J613" s="1" t="str">
        <f aca="false">INDEX(Orders!$E$2:$E$8001,MATCH(B613,Orders!$A$2:$A$8001,0))</f>
        <v>Returned</v>
      </c>
      <c r="K613" s="1" t="str">
        <f aca="false">LEFT(INDEX(Orders!$C$2:$C$8001,MATCH(B613,Orders!$A$2:$A$8001,0)),7)</f>
        <v>2025-04</v>
      </c>
    </row>
    <row r="614" customFormat="false" ht="15" hidden="false" customHeight="true" outlineLevel="0" collapsed="false">
      <c r="A614" s="1" t="s">
        <v>11084</v>
      </c>
      <c r="B614" s="1" t="s">
        <v>2454</v>
      </c>
      <c r="C614" s="1" t="s">
        <v>1976</v>
      </c>
      <c r="D614" s="1" t="n">
        <v>1</v>
      </c>
      <c r="E614" s="16" t="n">
        <v>1603.35</v>
      </c>
      <c r="F614" s="17" t="n">
        <v>0</v>
      </c>
      <c r="G614" s="16" t="n">
        <v>1603.35</v>
      </c>
      <c r="I614" s="1" t="str">
        <f aca="false">INDEX(Products!$C$2:$C$51,MATCH(C614,Products!$A$2:$A$51,0))</f>
        <v>Beauty &amp; Personal Care</v>
      </c>
      <c r="J614" s="1" t="str">
        <f aca="false">INDEX(Orders!$E$2:$E$8001,MATCH(B614,Orders!$A$2:$A$8001,0))</f>
        <v>Returned</v>
      </c>
      <c r="K614" s="1" t="str">
        <f aca="false">LEFT(INDEX(Orders!$C$2:$C$8001,MATCH(B614,Orders!$A$2:$A$8001,0)),7)</f>
        <v>2025-04</v>
      </c>
    </row>
    <row r="615" customFormat="false" ht="15" hidden="false" customHeight="true" outlineLevel="0" collapsed="false">
      <c r="A615" s="1" t="s">
        <v>11085</v>
      </c>
      <c r="B615" s="1" t="s">
        <v>2455</v>
      </c>
      <c r="C615" s="1" t="s">
        <v>1943</v>
      </c>
      <c r="D615" s="1" t="n">
        <v>1</v>
      </c>
      <c r="E615" s="16" t="n">
        <v>1250.54</v>
      </c>
      <c r="F615" s="17" t="n">
        <v>0</v>
      </c>
      <c r="G615" s="16" t="n">
        <v>1250.54</v>
      </c>
      <c r="I615" s="1" t="str">
        <f aca="false">INDEX(Products!$C$2:$C$51,MATCH(C615,Products!$A$2:$A$51,0))</f>
        <v>Fashion</v>
      </c>
      <c r="J615" s="1" t="str">
        <f aca="false">INDEX(Orders!$E$2:$E$8001,MATCH(B615,Orders!$A$2:$A$8001,0))</f>
        <v>Delivered</v>
      </c>
      <c r="K615" s="1" t="str">
        <f aca="false">LEFT(INDEX(Orders!$C$2:$C$8001,MATCH(B615,Orders!$A$2:$A$8001,0)),7)</f>
        <v>2024-12</v>
      </c>
    </row>
    <row r="616" customFormat="false" ht="15" hidden="false" customHeight="true" outlineLevel="0" collapsed="false">
      <c r="A616" s="1" t="s">
        <v>11086</v>
      </c>
      <c r="B616" s="1" t="s">
        <v>2455</v>
      </c>
      <c r="C616" s="1" t="s">
        <v>2006</v>
      </c>
      <c r="D616" s="1" t="n">
        <v>1</v>
      </c>
      <c r="E616" s="16" t="n">
        <v>482.17</v>
      </c>
      <c r="F616" s="17" t="n">
        <v>0.2</v>
      </c>
      <c r="G616" s="16" t="n">
        <v>385.74</v>
      </c>
      <c r="I616" s="1" t="str">
        <f aca="false">INDEX(Products!$C$2:$C$51,MATCH(C616,Products!$A$2:$A$51,0))</f>
        <v>Books &amp; Stationery</v>
      </c>
      <c r="J616" s="1" t="str">
        <f aca="false">INDEX(Orders!$E$2:$E$8001,MATCH(B616,Orders!$A$2:$A$8001,0))</f>
        <v>Delivered</v>
      </c>
      <c r="K616" s="1" t="str">
        <f aca="false">LEFT(INDEX(Orders!$C$2:$C$8001,MATCH(B616,Orders!$A$2:$A$8001,0)),7)</f>
        <v>2024-12</v>
      </c>
    </row>
    <row r="617" customFormat="false" ht="15" hidden="false" customHeight="true" outlineLevel="0" collapsed="false">
      <c r="A617" s="1" t="s">
        <v>11087</v>
      </c>
      <c r="B617" s="1" t="s">
        <v>2456</v>
      </c>
      <c r="C617" s="1" t="s">
        <v>1993</v>
      </c>
      <c r="D617" s="1" t="n">
        <v>2</v>
      </c>
      <c r="E617" s="16" t="n">
        <v>3177.33</v>
      </c>
      <c r="F617" s="17" t="n">
        <v>0.2</v>
      </c>
      <c r="G617" s="16" t="n">
        <v>5083.73</v>
      </c>
      <c r="I617" s="1" t="str">
        <f aca="false">INDEX(Products!$C$2:$C$51,MATCH(C617,Products!$A$2:$A$51,0))</f>
        <v>Sports &amp; Fitness</v>
      </c>
      <c r="J617" s="1" t="str">
        <f aca="false">INDEX(Orders!$E$2:$E$8001,MATCH(B617,Orders!$A$2:$A$8001,0))</f>
        <v>Delivered</v>
      </c>
      <c r="K617" s="1" t="str">
        <f aca="false">LEFT(INDEX(Orders!$C$2:$C$8001,MATCH(B617,Orders!$A$2:$A$8001,0)),7)</f>
        <v>2024-12</v>
      </c>
    </row>
    <row r="618" customFormat="false" ht="15" hidden="false" customHeight="true" outlineLevel="0" collapsed="false">
      <c r="A618" s="1" t="s">
        <v>11088</v>
      </c>
      <c r="B618" s="1" t="s">
        <v>2456</v>
      </c>
      <c r="C618" s="1" t="s">
        <v>2006</v>
      </c>
      <c r="D618" s="1" t="n">
        <v>1</v>
      </c>
      <c r="E618" s="16" t="n">
        <v>482.17</v>
      </c>
      <c r="F618" s="17" t="n">
        <v>0.15</v>
      </c>
      <c r="G618" s="16" t="n">
        <v>409.84</v>
      </c>
      <c r="I618" s="1" t="str">
        <f aca="false">INDEX(Products!$C$2:$C$51,MATCH(C618,Products!$A$2:$A$51,0))</f>
        <v>Books &amp; Stationery</v>
      </c>
      <c r="J618" s="1" t="str">
        <f aca="false">INDEX(Orders!$E$2:$E$8001,MATCH(B618,Orders!$A$2:$A$8001,0))</f>
        <v>Delivered</v>
      </c>
      <c r="K618" s="1" t="str">
        <f aca="false">LEFT(INDEX(Orders!$C$2:$C$8001,MATCH(B618,Orders!$A$2:$A$8001,0)),7)</f>
        <v>2024-12</v>
      </c>
    </row>
    <row r="619" customFormat="false" ht="15" hidden="false" customHeight="true" outlineLevel="0" collapsed="false">
      <c r="A619" s="1" t="s">
        <v>11089</v>
      </c>
      <c r="B619" s="1" t="s">
        <v>2457</v>
      </c>
      <c r="C619" s="1" t="s">
        <v>2006</v>
      </c>
      <c r="D619" s="1" t="n">
        <v>1</v>
      </c>
      <c r="E619" s="16" t="n">
        <v>482.17</v>
      </c>
      <c r="F619" s="17" t="n">
        <v>0.1</v>
      </c>
      <c r="G619" s="16" t="n">
        <v>433.95</v>
      </c>
      <c r="I619" s="1" t="str">
        <f aca="false">INDEX(Products!$C$2:$C$51,MATCH(C619,Products!$A$2:$A$51,0))</f>
        <v>Books &amp; Stationery</v>
      </c>
      <c r="J619" s="1" t="str">
        <f aca="false">INDEX(Orders!$E$2:$E$8001,MATCH(B619,Orders!$A$2:$A$8001,0))</f>
        <v>Delivered</v>
      </c>
      <c r="K619" s="1" t="str">
        <f aca="false">LEFT(INDEX(Orders!$C$2:$C$8001,MATCH(B619,Orders!$A$2:$A$8001,0)),7)</f>
        <v>2025-02</v>
      </c>
    </row>
    <row r="620" customFormat="false" ht="15" hidden="false" customHeight="true" outlineLevel="0" collapsed="false">
      <c r="A620" s="1" t="s">
        <v>11090</v>
      </c>
      <c r="B620" s="1" t="s">
        <v>2457</v>
      </c>
      <c r="C620" s="1" t="s">
        <v>1955</v>
      </c>
      <c r="D620" s="1" t="n">
        <v>1</v>
      </c>
      <c r="E620" s="16" t="n">
        <v>3340.76</v>
      </c>
      <c r="F620" s="17" t="n">
        <v>0</v>
      </c>
      <c r="G620" s="16" t="n">
        <v>3340.76</v>
      </c>
      <c r="I620" s="1" t="str">
        <f aca="false">INDEX(Products!$C$2:$C$51,MATCH(C620,Products!$A$2:$A$51,0))</f>
        <v>Home &amp; Kitchen</v>
      </c>
      <c r="J620" s="1" t="str">
        <f aca="false">INDEX(Orders!$E$2:$E$8001,MATCH(B620,Orders!$A$2:$A$8001,0))</f>
        <v>Delivered</v>
      </c>
      <c r="K620" s="1" t="str">
        <f aca="false">LEFT(INDEX(Orders!$C$2:$C$8001,MATCH(B620,Orders!$A$2:$A$8001,0)),7)</f>
        <v>2025-02</v>
      </c>
    </row>
    <row r="621" customFormat="false" ht="15" hidden="false" customHeight="true" outlineLevel="0" collapsed="false">
      <c r="A621" s="1" t="s">
        <v>11091</v>
      </c>
      <c r="B621" s="1" t="s">
        <v>2457</v>
      </c>
      <c r="C621" s="1" t="s">
        <v>1937</v>
      </c>
      <c r="D621" s="1" t="n">
        <v>2</v>
      </c>
      <c r="E621" s="16" t="n">
        <v>1364.75</v>
      </c>
      <c r="F621" s="17" t="n">
        <v>0</v>
      </c>
      <c r="G621" s="16" t="n">
        <v>2729.5</v>
      </c>
      <c r="I621" s="1" t="str">
        <f aca="false">INDEX(Products!$C$2:$C$51,MATCH(C621,Products!$A$2:$A$51,0))</f>
        <v>Fashion</v>
      </c>
      <c r="J621" s="1" t="str">
        <f aca="false">INDEX(Orders!$E$2:$E$8001,MATCH(B621,Orders!$A$2:$A$8001,0))</f>
        <v>Delivered</v>
      </c>
      <c r="K621" s="1" t="str">
        <f aca="false">LEFT(INDEX(Orders!$C$2:$C$8001,MATCH(B621,Orders!$A$2:$A$8001,0)),7)</f>
        <v>2025-02</v>
      </c>
    </row>
    <row r="622" customFormat="false" ht="15" hidden="false" customHeight="true" outlineLevel="0" collapsed="false">
      <c r="A622" s="1" t="s">
        <v>11092</v>
      </c>
      <c r="B622" s="1" t="s">
        <v>2457</v>
      </c>
      <c r="C622" s="1" t="s">
        <v>1975</v>
      </c>
      <c r="D622" s="1" t="n">
        <v>1</v>
      </c>
      <c r="E622" s="16" t="n">
        <v>862.99</v>
      </c>
      <c r="F622" s="17" t="n">
        <v>0.1</v>
      </c>
      <c r="G622" s="16" t="n">
        <v>776.69</v>
      </c>
      <c r="I622" s="1" t="str">
        <f aca="false">INDEX(Products!$C$2:$C$51,MATCH(C622,Products!$A$2:$A$51,0))</f>
        <v>Beauty &amp; Personal Care</v>
      </c>
      <c r="J622" s="1" t="str">
        <f aca="false">INDEX(Orders!$E$2:$E$8001,MATCH(B622,Orders!$A$2:$A$8001,0))</f>
        <v>Delivered</v>
      </c>
      <c r="K622" s="1" t="str">
        <f aca="false">LEFT(INDEX(Orders!$C$2:$C$8001,MATCH(B622,Orders!$A$2:$A$8001,0)),7)</f>
        <v>2025-02</v>
      </c>
    </row>
    <row r="623" customFormat="false" ht="15" hidden="false" customHeight="true" outlineLevel="0" collapsed="false">
      <c r="A623" s="1" t="s">
        <v>11093</v>
      </c>
      <c r="B623" s="1" t="s">
        <v>2457</v>
      </c>
      <c r="C623" s="1" t="s">
        <v>1998</v>
      </c>
      <c r="D623" s="1" t="n">
        <v>2</v>
      </c>
      <c r="E623" s="16" t="n">
        <v>1335.85</v>
      </c>
      <c r="F623" s="17" t="n">
        <v>0.05</v>
      </c>
      <c r="G623" s="16" t="n">
        <v>2538.11</v>
      </c>
      <c r="I623" s="1" t="str">
        <f aca="false">INDEX(Products!$C$2:$C$51,MATCH(C623,Products!$A$2:$A$51,0))</f>
        <v>Sports &amp; Fitness</v>
      </c>
      <c r="J623" s="1" t="str">
        <f aca="false">INDEX(Orders!$E$2:$E$8001,MATCH(B623,Orders!$A$2:$A$8001,0))</f>
        <v>Delivered</v>
      </c>
      <c r="K623" s="1" t="str">
        <f aca="false">LEFT(INDEX(Orders!$C$2:$C$8001,MATCH(B623,Orders!$A$2:$A$8001,0)),7)</f>
        <v>2025-02</v>
      </c>
    </row>
    <row r="624" customFormat="false" ht="15" hidden="false" customHeight="true" outlineLevel="0" collapsed="false">
      <c r="A624" s="1" t="s">
        <v>11094</v>
      </c>
      <c r="B624" s="1" t="s">
        <v>2458</v>
      </c>
      <c r="C624" s="1" t="s">
        <v>2006</v>
      </c>
      <c r="D624" s="1" t="n">
        <v>1</v>
      </c>
      <c r="E624" s="16" t="n">
        <v>482.17</v>
      </c>
      <c r="F624" s="17" t="n">
        <v>0</v>
      </c>
      <c r="G624" s="16" t="n">
        <v>482.17</v>
      </c>
      <c r="I624" s="1" t="str">
        <f aca="false">INDEX(Products!$C$2:$C$51,MATCH(C624,Products!$A$2:$A$51,0))</f>
        <v>Books &amp; Stationery</v>
      </c>
      <c r="J624" s="1" t="str">
        <f aca="false">INDEX(Orders!$E$2:$E$8001,MATCH(B624,Orders!$A$2:$A$8001,0))</f>
        <v>Delivered</v>
      </c>
      <c r="K624" s="1" t="str">
        <f aca="false">LEFT(INDEX(Orders!$C$2:$C$8001,MATCH(B624,Orders!$A$2:$A$8001,0)),7)</f>
        <v>2024-11</v>
      </c>
    </row>
    <row r="625" customFormat="false" ht="15" hidden="false" customHeight="true" outlineLevel="0" collapsed="false">
      <c r="A625" s="1" t="s">
        <v>11095</v>
      </c>
      <c r="B625" s="1" t="s">
        <v>2458</v>
      </c>
      <c r="C625" s="1" t="s">
        <v>1930</v>
      </c>
      <c r="D625" s="1" t="n">
        <v>3</v>
      </c>
      <c r="E625" s="16" t="n">
        <v>2398.35</v>
      </c>
      <c r="F625" s="17" t="n">
        <v>0</v>
      </c>
      <c r="G625" s="16" t="n">
        <v>7195.05</v>
      </c>
      <c r="I625" s="1" t="str">
        <f aca="false">INDEX(Products!$C$2:$C$51,MATCH(C625,Products!$A$2:$A$51,0))</f>
        <v>Electronics</v>
      </c>
      <c r="J625" s="1" t="str">
        <f aca="false">INDEX(Orders!$E$2:$E$8001,MATCH(B625,Orders!$A$2:$A$8001,0))</f>
        <v>Delivered</v>
      </c>
      <c r="K625" s="1" t="str">
        <f aca="false">LEFT(INDEX(Orders!$C$2:$C$8001,MATCH(B625,Orders!$A$2:$A$8001,0)),7)</f>
        <v>2024-11</v>
      </c>
    </row>
    <row r="626" customFormat="false" ht="15" hidden="false" customHeight="true" outlineLevel="0" collapsed="false">
      <c r="A626" s="1" t="s">
        <v>11096</v>
      </c>
      <c r="B626" s="1" t="s">
        <v>2459</v>
      </c>
      <c r="C626" s="1" t="s">
        <v>1975</v>
      </c>
      <c r="D626" s="1" t="n">
        <v>1</v>
      </c>
      <c r="E626" s="16" t="n">
        <v>862.99</v>
      </c>
      <c r="F626" s="17" t="n">
        <v>0.1</v>
      </c>
      <c r="G626" s="16" t="n">
        <v>776.69</v>
      </c>
      <c r="I626" s="1" t="str">
        <f aca="false">INDEX(Products!$C$2:$C$51,MATCH(C626,Products!$A$2:$A$51,0))</f>
        <v>Beauty &amp; Personal Care</v>
      </c>
      <c r="J626" s="1" t="str">
        <f aca="false">INDEX(Orders!$E$2:$E$8001,MATCH(B626,Orders!$A$2:$A$8001,0))</f>
        <v>Delivered</v>
      </c>
      <c r="K626" s="1" t="str">
        <f aca="false">LEFT(INDEX(Orders!$C$2:$C$8001,MATCH(B626,Orders!$A$2:$A$8001,0)),7)</f>
        <v>2024-06</v>
      </c>
    </row>
    <row r="627" customFormat="false" ht="15" hidden="false" customHeight="true" outlineLevel="0" collapsed="false">
      <c r="A627" s="1" t="s">
        <v>11097</v>
      </c>
      <c r="B627" s="1" t="s">
        <v>2459</v>
      </c>
      <c r="C627" s="1" t="s">
        <v>1990</v>
      </c>
      <c r="D627" s="1" t="n">
        <v>1</v>
      </c>
      <c r="E627" s="16" t="n">
        <v>5311.32</v>
      </c>
      <c r="F627" s="17" t="n">
        <v>0.05</v>
      </c>
      <c r="G627" s="16" t="n">
        <v>5045.75</v>
      </c>
      <c r="I627" s="1" t="str">
        <f aca="false">INDEX(Products!$C$2:$C$51,MATCH(C627,Products!$A$2:$A$51,0))</f>
        <v>Sports &amp; Fitness</v>
      </c>
      <c r="J627" s="1" t="str">
        <f aca="false">INDEX(Orders!$E$2:$E$8001,MATCH(B627,Orders!$A$2:$A$8001,0))</f>
        <v>Delivered</v>
      </c>
      <c r="K627" s="1" t="str">
        <f aca="false">LEFT(INDEX(Orders!$C$2:$C$8001,MATCH(B627,Orders!$A$2:$A$8001,0)),7)</f>
        <v>2024-06</v>
      </c>
    </row>
    <row r="628" customFormat="false" ht="15" hidden="false" customHeight="true" outlineLevel="0" collapsed="false">
      <c r="A628" s="1" t="s">
        <v>11098</v>
      </c>
      <c r="B628" s="1" t="s">
        <v>2461</v>
      </c>
      <c r="C628" s="1" t="s">
        <v>1979</v>
      </c>
      <c r="D628" s="1" t="n">
        <v>1</v>
      </c>
      <c r="E628" s="16" t="n">
        <v>623</v>
      </c>
      <c r="F628" s="17" t="n">
        <v>0.05</v>
      </c>
      <c r="G628" s="16" t="n">
        <v>591.85</v>
      </c>
      <c r="I628" s="1" t="str">
        <f aca="false">INDEX(Products!$C$2:$C$51,MATCH(C628,Products!$A$2:$A$51,0))</f>
        <v>Beauty &amp; Personal Care</v>
      </c>
      <c r="J628" s="1" t="str">
        <f aca="false">INDEX(Orders!$E$2:$E$8001,MATCH(B628,Orders!$A$2:$A$8001,0))</f>
        <v>Delivered</v>
      </c>
      <c r="K628" s="1" t="str">
        <f aca="false">LEFT(INDEX(Orders!$C$2:$C$8001,MATCH(B628,Orders!$A$2:$A$8001,0)),7)</f>
        <v>2025-05</v>
      </c>
    </row>
    <row r="629" customFormat="false" ht="15" hidden="false" customHeight="true" outlineLevel="0" collapsed="false">
      <c r="A629" s="1" t="s">
        <v>11099</v>
      </c>
      <c r="B629" s="1" t="s">
        <v>2462</v>
      </c>
      <c r="C629" s="1" t="s">
        <v>2006</v>
      </c>
      <c r="D629" s="1" t="n">
        <v>1</v>
      </c>
      <c r="E629" s="16" t="n">
        <v>482.17</v>
      </c>
      <c r="F629" s="17" t="n">
        <v>0</v>
      </c>
      <c r="G629" s="16" t="n">
        <v>482.17</v>
      </c>
      <c r="I629" s="1" t="str">
        <f aca="false">INDEX(Products!$C$2:$C$51,MATCH(C629,Products!$A$2:$A$51,0))</f>
        <v>Books &amp; Stationery</v>
      </c>
      <c r="J629" s="1" t="str">
        <f aca="false">INDEX(Orders!$E$2:$E$8001,MATCH(B629,Orders!$A$2:$A$8001,0))</f>
        <v>Delivered</v>
      </c>
      <c r="K629" s="1" t="str">
        <f aca="false">LEFT(INDEX(Orders!$C$2:$C$8001,MATCH(B629,Orders!$A$2:$A$8001,0)),7)</f>
        <v>2025-07</v>
      </c>
    </row>
    <row r="630" customFormat="false" ht="15" hidden="false" customHeight="true" outlineLevel="0" collapsed="false">
      <c r="A630" s="1" t="s">
        <v>11100</v>
      </c>
      <c r="B630" s="1" t="s">
        <v>2463</v>
      </c>
      <c r="C630" s="1" t="s">
        <v>1930</v>
      </c>
      <c r="D630" s="1" t="n">
        <v>2</v>
      </c>
      <c r="E630" s="16" t="n">
        <v>2398.35</v>
      </c>
      <c r="F630" s="17" t="n">
        <v>0.2</v>
      </c>
      <c r="G630" s="16" t="n">
        <v>3837.36</v>
      </c>
      <c r="I630" s="1" t="str">
        <f aca="false">INDEX(Products!$C$2:$C$51,MATCH(C630,Products!$A$2:$A$51,0))</f>
        <v>Electronics</v>
      </c>
      <c r="J630" s="1" t="str">
        <f aca="false">INDEX(Orders!$E$2:$E$8001,MATCH(B630,Orders!$A$2:$A$8001,0))</f>
        <v>Delivered</v>
      </c>
      <c r="K630" s="1" t="str">
        <f aca="false">LEFT(INDEX(Orders!$C$2:$C$8001,MATCH(B630,Orders!$A$2:$A$8001,0)),7)</f>
        <v>2025-11</v>
      </c>
    </row>
    <row r="631" customFormat="false" ht="15" hidden="false" customHeight="true" outlineLevel="0" collapsed="false">
      <c r="A631" s="1" t="s">
        <v>11101</v>
      </c>
      <c r="B631" s="1" t="s">
        <v>2463</v>
      </c>
      <c r="C631" s="1" t="s">
        <v>1957</v>
      </c>
      <c r="D631" s="1" t="n">
        <v>1</v>
      </c>
      <c r="E631" s="16" t="n">
        <v>1469.28</v>
      </c>
      <c r="F631" s="17" t="n">
        <v>0.2</v>
      </c>
      <c r="G631" s="16" t="n">
        <v>1175.42</v>
      </c>
      <c r="I631" s="1" t="str">
        <f aca="false">INDEX(Products!$C$2:$C$51,MATCH(C631,Products!$A$2:$A$51,0))</f>
        <v>Home &amp; Kitchen</v>
      </c>
      <c r="J631" s="1" t="str">
        <f aca="false">INDEX(Orders!$E$2:$E$8001,MATCH(B631,Orders!$A$2:$A$8001,0))</f>
        <v>Delivered</v>
      </c>
      <c r="K631" s="1" t="str">
        <f aca="false">LEFT(INDEX(Orders!$C$2:$C$8001,MATCH(B631,Orders!$A$2:$A$8001,0)),7)</f>
        <v>2025-11</v>
      </c>
    </row>
    <row r="632" customFormat="false" ht="15" hidden="false" customHeight="true" outlineLevel="0" collapsed="false">
      <c r="A632" s="1" t="s">
        <v>11102</v>
      </c>
      <c r="B632" s="1" t="s">
        <v>2465</v>
      </c>
      <c r="C632" s="1" t="s">
        <v>2006</v>
      </c>
      <c r="D632" s="1" t="n">
        <v>1</v>
      </c>
      <c r="E632" s="16" t="n">
        <v>482.17</v>
      </c>
      <c r="F632" s="17" t="n">
        <v>0.1</v>
      </c>
      <c r="G632" s="16" t="n">
        <v>433.95</v>
      </c>
      <c r="I632" s="1" t="str">
        <f aca="false">INDEX(Products!$C$2:$C$51,MATCH(C632,Products!$A$2:$A$51,0))</f>
        <v>Books &amp; Stationery</v>
      </c>
      <c r="J632" s="1" t="str">
        <f aca="false">INDEX(Orders!$E$2:$E$8001,MATCH(B632,Orders!$A$2:$A$8001,0))</f>
        <v>Returned</v>
      </c>
      <c r="K632" s="1" t="str">
        <f aca="false">LEFT(INDEX(Orders!$C$2:$C$8001,MATCH(B632,Orders!$A$2:$A$8001,0)),7)</f>
        <v>2025-10</v>
      </c>
    </row>
    <row r="633" customFormat="false" ht="15" hidden="false" customHeight="true" outlineLevel="0" collapsed="false">
      <c r="A633" s="1" t="s">
        <v>11103</v>
      </c>
      <c r="B633" s="1" t="s">
        <v>2465</v>
      </c>
      <c r="C633" s="1" t="s">
        <v>1937</v>
      </c>
      <c r="D633" s="1" t="n">
        <v>1</v>
      </c>
      <c r="E633" s="16" t="n">
        <v>1364.75</v>
      </c>
      <c r="F633" s="17" t="n">
        <v>0</v>
      </c>
      <c r="G633" s="16" t="n">
        <v>1364.75</v>
      </c>
      <c r="I633" s="1" t="str">
        <f aca="false">INDEX(Products!$C$2:$C$51,MATCH(C633,Products!$A$2:$A$51,0))</f>
        <v>Fashion</v>
      </c>
      <c r="J633" s="1" t="str">
        <f aca="false">INDEX(Orders!$E$2:$E$8001,MATCH(B633,Orders!$A$2:$A$8001,0))</f>
        <v>Returned</v>
      </c>
      <c r="K633" s="1" t="str">
        <f aca="false">LEFT(INDEX(Orders!$C$2:$C$8001,MATCH(B633,Orders!$A$2:$A$8001,0)),7)</f>
        <v>2025-10</v>
      </c>
    </row>
    <row r="634" customFormat="false" ht="15" hidden="false" customHeight="true" outlineLevel="0" collapsed="false">
      <c r="A634" s="1" t="s">
        <v>11104</v>
      </c>
      <c r="B634" s="1" t="s">
        <v>2465</v>
      </c>
      <c r="C634" s="1" t="s">
        <v>1995</v>
      </c>
      <c r="D634" s="1" t="n">
        <v>2</v>
      </c>
      <c r="E634" s="16" t="n">
        <v>2914.27</v>
      </c>
      <c r="F634" s="17" t="n">
        <v>0.2</v>
      </c>
      <c r="G634" s="16" t="n">
        <v>4662.83</v>
      </c>
      <c r="I634" s="1" t="str">
        <f aca="false">INDEX(Products!$C$2:$C$51,MATCH(C634,Products!$A$2:$A$51,0))</f>
        <v>Sports &amp; Fitness</v>
      </c>
      <c r="J634" s="1" t="str">
        <f aca="false">INDEX(Orders!$E$2:$E$8001,MATCH(B634,Orders!$A$2:$A$8001,0))</f>
        <v>Returned</v>
      </c>
      <c r="K634" s="1" t="str">
        <f aca="false">LEFT(INDEX(Orders!$C$2:$C$8001,MATCH(B634,Orders!$A$2:$A$8001,0)),7)</f>
        <v>2025-10</v>
      </c>
    </row>
    <row r="635" customFormat="false" ht="15" hidden="false" customHeight="true" outlineLevel="0" collapsed="false">
      <c r="A635" s="1" t="s">
        <v>11105</v>
      </c>
      <c r="B635" s="1" t="s">
        <v>2466</v>
      </c>
      <c r="C635" s="1" t="s">
        <v>2006</v>
      </c>
      <c r="D635" s="1" t="n">
        <v>2</v>
      </c>
      <c r="E635" s="16" t="n">
        <v>482.17</v>
      </c>
      <c r="F635" s="17" t="n">
        <v>0.05</v>
      </c>
      <c r="G635" s="16" t="n">
        <v>916.12</v>
      </c>
      <c r="I635" s="1" t="str">
        <f aca="false">INDEX(Products!$C$2:$C$51,MATCH(C635,Products!$A$2:$A$51,0))</f>
        <v>Books &amp; Stationery</v>
      </c>
      <c r="J635" s="1" t="str">
        <f aca="false">INDEX(Orders!$E$2:$E$8001,MATCH(B635,Orders!$A$2:$A$8001,0))</f>
        <v>Delivered</v>
      </c>
      <c r="K635" s="1" t="str">
        <f aca="false">LEFT(INDEX(Orders!$C$2:$C$8001,MATCH(B635,Orders!$A$2:$A$8001,0)),7)</f>
        <v>2024-10</v>
      </c>
    </row>
    <row r="636" customFormat="false" ht="15" hidden="false" customHeight="true" outlineLevel="0" collapsed="false">
      <c r="A636" s="1" t="s">
        <v>11106</v>
      </c>
      <c r="B636" s="1" t="s">
        <v>2468</v>
      </c>
      <c r="C636" s="1" t="s">
        <v>1973</v>
      </c>
      <c r="D636" s="1" t="n">
        <v>1</v>
      </c>
      <c r="E636" s="16" t="n">
        <v>1158.24</v>
      </c>
      <c r="F636" s="17" t="n">
        <v>0.05</v>
      </c>
      <c r="G636" s="16" t="n">
        <v>1100.33</v>
      </c>
      <c r="I636" s="1" t="str">
        <f aca="false">INDEX(Products!$C$2:$C$51,MATCH(C636,Products!$A$2:$A$51,0))</f>
        <v>Home &amp; Kitchen</v>
      </c>
      <c r="J636" s="1" t="str">
        <f aca="false">INDEX(Orders!$E$2:$E$8001,MATCH(B636,Orders!$A$2:$A$8001,0))</f>
        <v>Delivered</v>
      </c>
      <c r="K636" s="1" t="str">
        <f aca="false">LEFT(INDEX(Orders!$C$2:$C$8001,MATCH(B636,Orders!$A$2:$A$8001,0)),7)</f>
        <v>2025-05</v>
      </c>
    </row>
    <row r="637" customFormat="false" ht="15" hidden="false" customHeight="true" outlineLevel="0" collapsed="false">
      <c r="A637" s="1" t="s">
        <v>11107</v>
      </c>
      <c r="B637" s="1" t="s">
        <v>2469</v>
      </c>
      <c r="C637" s="1" t="s">
        <v>1926</v>
      </c>
      <c r="D637" s="1" t="n">
        <v>1</v>
      </c>
      <c r="E637" s="16" t="n">
        <v>1478.08</v>
      </c>
      <c r="F637" s="17" t="n">
        <v>0.05</v>
      </c>
      <c r="G637" s="16" t="n">
        <v>1404.18</v>
      </c>
      <c r="I637" s="1" t="str">
        <f aca="false">INDEX(Products!$C$2:$C$51,MATCH(C637,Products!$A$2:$A$51,0))</f>
        <v>Electronics</v>
      </c>
      <c r="J637" s="1" t="str">
        <f aca="false">INDEX(Orders!$E$2:$E$8001,MATCH(B637,Orders!$A$2:$A$8001,0))</f>
        <v>Delivered</v>
      </c>
      <c r="K637" s="1" t="str">
        <f aca="false">LEFT(INDEX(Orders!$C$2:$C$8001,MATCH(B637,Orders!$A$2:$A$8001,0)),7)</f>
        <v>2024-04</v>
      </c>
    </row>
    <row r="638" customFormat="false" ht="15" hidden="false" customHeight="true" outlineLevel="0" collapsed="false">
      <c r="A638" s="1" t="s">
        <v>11108</v>
      </c>
      <c r="B638" s="1" t="s">
        <v>2469</v>
      </c>
      <c r="C638" s="1" t="s">
        <v>1940</v>
      </c>
      <c r="D638" s="1" t="n">
        <v>2</v>
      </c>
      <c r="E638" s="16" t="n">
        <v>2374.52</v>
      </c>
      <c r="F638" s="17" t="n">
        <v>0.1</v>
      </c>
      <c r="G638" s="16" t="n">
        <v>4274.14</v>
      </c>
      <c r="I638" s="1" t="str">
        <f aca="false">INDEX(Products!$C$2:$C$51,MATCH(C638,Products!$A$2:$A$51,0))</f>
        <v>Fashion</v>
      </c>
      <c r="J638" s="1" t="str">
        <f aca="false">INDEX(Orders!$E$2:$E$8001,MATCH(B638,Orders!$A$2:$A$8001,0))</f>
        <v>Delivered</v>
      </c>
      <c r="K638" s="1" t="str">
        <f aca="false">LEFT(INDEX(Orders!$C$2:$C$8001,MATCH(B638,Orders!$A$2:$A$8001,0)),7)</f>
        <v>2024-04</v>
      </c>
    </row>
    <row r="639" customFormat="false" ht="15" hidden="false" customHeight="true" outlineLevel="0" collapsed="false">
      <c r="A639" s="1" t="s">
        <v>11109</v>
      </c>
      <c r="B639" s="1" t="s">
        <v>2469</v>
      </c>
      <c r="C639" s="1" t="s">
        <v>2007</v>
      </c>
      <c r="D639" s="1" t="n">
        <v>1</v>
      </c>
      <c r="E639" s="16" t="n">
        <v>750.27</v>
      </c>
      <c r="F639" s="17" t="n">
        <v>0.05</v>
      </c>
      <c r="G639" s="16" t="n">
        <v>712.76</v>
      </c>
      <c r="I639" s="1" t="str">
        <f aca="false">INDEX(Products!$C$2:$C$51,MATCH(C639,Products!$A$2:$A$51,0))</f>
        <v>Books &amp; Stationery</v>
      </c>
      <c r="J639" s="1" t="str">
        <f aca="false">INDEX(Orders!$E$2:$E$8001,MATCH(B639,Orders!$A$2:$A$8001,0))</f>
        <v>Delivered</v>
      </c>
      <c r="K639" s="1" t="str">
        <f aca="false">LEFT(INDEX(Orders!$C$2:$C$8001,MATCH(B639,Orders!$A$2:$A$8001,0)),7)</f>
        <v>2024-04</v>
      </c>
    </row>
    <row r="640" customFormat="false" ht="15" hidden="false" customHeight="true" outlineLevel="0" collapsed="false">
      <c r="A640" s="1" t="s">
        <v>11110</v>
      </c>
      <c r="B640" s="1" t="s">
        <v>2469</v>
      </c>
      <c r="C640" s="1" t="s">
        <v>1976</v>
      </c>
      <c r="D640" s="1" t="n">
        <v>1</v>
      </c>
      <c r="E640" s="16" t="n">
        <v>1603.35</v>
      </c>
      <c r="F640" s="17" t="n">
        <v>0.05</v>
      </c>
      <c r="G640" s="16" t="n">
        <v>1523.18</v>
      </c>
      <c r="I640" s="1" t="str">
        <f aca="false">INDEX(Products!$C$2:$C$51,MATCH(C640,Products!$A$2:$A$51,0))</f>
        <v>Beauty &amp; Personal Care</v>
      </c>
      <c r="J640" s="1" t="str">
        <f aca="false">INDEX(Orders!$E$2:$E$8001,MATCH(B640,Orders!$A$2:$A$8001,0))</f>
        <v>Delivered</v>
      </c>
      <c r="K640" s="1" t="str">
        <f aca="false">LEFT(INDEX(Orders!$C$2:$C$8001,MATCH(B640,Orders!$A$2:$A$8001,0)),7)</f>
        <v>2024-04</v>
      </c>
    </row>
    <row r="641" customFormat="false" ht="15" hidden="false" customHeight="true" outlineLevel="0" collapsed="false">
      <c r="A641" s="1" t="s">
        <v>11111</v>
      </c>
      <c r="B641" s="1" t="s">
        <v>2470</v>
      </c>
      <c r="C641" s="1" t="s">
        <v>2006</v>
      </c>
      <c r="D641" s="1" t="n">
        <v>1</v>
      </c>
      <c r="E641" s="16" t="n">
        <v>482.17</v>
      </c>
      <c r="F641" s="17" t="n">
        <v>0.05</v>
      </c>
      <c r="G641" s="16" t="n">
        <v>458.06</v>
      </c>
      <c r="I641" s="1" t="str">
        <f aca="false">INDEX(Products!$C$2:$C$51,MATCH(C641,Products!$A$2:$A$51,0))</f>
        <v>Books &amp; Stationery</v>
      </c>
      <c r="J641" s="1" t="str">
        <f aca="false">INDEX(Orders!$E$2:$E$8001,MATCH(B641,Orders!$A$2:$A$8001,0))</f>
        <v>Delivered</v>
      </c>
      <c r="K641" s="1" t="str">
        <f aca="false">LEFT(INDEX(Orders!$C$2:$C$8001,MATCH(B641,Orders!$A$2:$A$8001,0)),7)</f>
        <v>2024-11</v>
      </c>
    </row>
    <row r="642" customFormat="false" ht="15" hidden="false" customHeight="true" outlineLevel="0" collapsed="false">
      <c r="A642" s="1" t="s">
        <v>11112</v>
      </c>
      <c r="B642" s="1" t="s">
        <v>2470</v>
      </c>
      <c r="C642" s="1" t="s">
        <v>1961</v>
      </c>
      <c r="D642" s="1" t="n">
        <v>1</v>
      </c>
      <c r="E642" s="16" t="n">
        <v>3493.68</v>
      </c>
      <c r="F642" s="17" t="n">
        <v>0.05</v>
      </c>
      <c r="G642" s="16" t="n">
        <v>3319</v>
      </c>
      <c r="I642" s="1" t="str">
        <f aca="false">INDEX(Products!$C$2:$C$51,MATCH(C642,Products!$A$2:$A$51,0))</f>
        <v>Home &amp; Kitchen</v>
      </c>
      <c r="J642" s="1" t="str">
        <f aca="false">INDEX(Orders!$E$2:$E$8001,MATCH(B642,Orders!$A$2:$A$8001,0))</f>
        <v>Delivered</v>
      </c>
      <c r="K642" s="1" t="str">
        <f aca="false">LEFT(INDEX(Orders!$C$2:$C$8001,MATCH(B642,Orders!$A$2:$A$8001,0)),7)</f>
        <v>2024-11</v>
      </c>
    </row>
    <row r="643" customFormat="false" ht="15" hidden="false" customHeight="true" outlineLevel="0" collapsed="false">
      <c r="A643" s="1" t="s">
        <v>11113</v>
      </c>
      <c r="B643" s="1" t="s">
        <v>2470</v>
      </c>
      <c r="C643" s="1" t="s">
        <v>1935</v>
      </c>
      <c r="D643" s="1" t="n">
        <v>1</v>
      </c>
      <c r="E643" s="16" t="n">
        <v>14558.72</v>
      </c>
      <c r="F643" s="17" t="n">
        <v>0.15</v>
      </c>
      <c r="G643" s="16" t="n">
        <v>12374.91</v>
      </c>
      <c r="I643" s="1" t="str">
        <f aca="false">INDEX(Products!$C$2:$C$51,MATCH(C643,Products!$A$2:$A$51,0))</f>
        <v>Electronics</v>
      </c>
      <c r="J643" s="1" t="str">
        <f aca="false">INDEX(Orders!$E$2:$E$8001,MATCH(B643,Orders!$A$2:$A$8001,0))</f>
        <v>Delivered</v>
      </c>
      <c r="K643" s="1" t="str">
        <f aca="false">LEFT(INDEX(Orders!$C$2:$C$8001,MATCH(B643,Orders!$A$2:$A$8001,0)),7)</f>
        <v>2024-11</v>
      </c>
    </row>
    <row r="644" customFormat="false" ht="15" hidden="false" customHeight="true" outlineLevel="0" collapsed="false">
      <c r="A644" s="1" t="s">
        <v>11114</v>
      </c>
      <c r="B644" s="1" t="s">
        <v>2470</v>
      </c>
      <c r="C644" s="1" t="s">
        <v>1924</v>
      </c>
      <c r="D644" s="1" t="n">
        <v>2</v>
      </c>
      <c r="E644" s="16" t="n">
        <v>1971</v>
      </c>
      <c r="F644" s="17" t="n">
        <v>0</v>
      </c>
      <c r="G644" s="16" t="n">
        <v>3942</v>
      </c>
      <c r="I644" s="1" t="str">
        <f aca="false">INDEX(Products!$C$2:$C$51,MATCH(C644,Products!$A$2:$A$51,0))</f>
        <v>Electronics</v>
      </c>
      <c r="J644" s="1" t="str">
        <f aca="false">INDEX(Orders!$E$2:$E$8001,MATCH(B644,Orders!$A$2:$A$8001,0))</f>
        <v>Delivered</v>
      </c>
      <c r="K644" s="1" t="str">
        <f aca="false">LEFT(INDEX(Orders!$C$2:$C$8001,MATCH(B644,Orders!$A$2:$A$8001,0)),7)</f>
        <v>2024-11</v>
      </c>
    </row>
    <row r="645" customFormat="false" ht="15" hidden="false" customHeight="true" outlineLevel="0" collapsed="false">
      <c r="A645" s="1" t="s">
        <v>11115</v>
      </c>
      <c r="B645" s="1" t="s">
        <v>2470</v>
      </c>
      <c r="C645" s="1" t="s">
        <v>1937</v>
      </c>
      <c r="D645" s="1" t="n">
        <v>1</v>
      </c>
      <c r="E645" s="16" t="n">
        <v>1364.75</v>
      </c>
      <c r="F645" s="17" t="n">
        <v>0.2</v>
      </c>
      <c r="G645" s="16" t="n">
        <v>1091.8</v>
      </c>
      <c r="I645" s="1" t="str">
        <f aca="false">INDEX(Products!$C$2:$C$51,MATCH(C645,Products!$A$2:$A$51,0))</f>
        <v>Fashion</v>
      </c>
      <c r="J645" s="1" t="str">
        <f aca="false">INDEX(Orders!$E$2:$E$8001,MATCH(B645,Orders!$A$2:$A$8001,0))</f>
        <v>Delivered</v>
      </c>
      <c r="K645" s="1" t="str">
        <f aca="false">LEFT(INDEX(Orders!$C$2:$C$8001,MATCH(B645,Orders!$A$2:$A$8001,0)),7)</f>
        <v>2024-11</v>
      </c>
    </row>
    <row r="646" customFormat="false" ht="15" hidden="false" customHeight="true" outlineLevel="0" collapsed="false">
      <c r="A646" s="1" t="s">
        <v>11116</v>
      </c>
      <c r="B646" s="1" t="s">
        <v>2472</v>
      </c>
      <c r="C646" s="1" t="s">
        <v>1979</v>
      </c>
      <c r="D646" s="1" t="n">
        <v>1</v>
      </c>
      <c r="E646" s="16" t="n">
        <v>623</v>
      </c>
      <c r="F646" s="17" t="n">
        <v>0.1</v>
      </c>
      <c r="G646" s="16" t="n">
        <v>560.7</v>
      </c>
      <c r="I646" s="1" t="str">
        <f aca="false">INDEX(Products!$C$2:$C$51,MATCH(C646,Products!$A$2:$A$51,0))</f>
        <v>Beauty &amp; Personal Care</v>
      </c>
      <c r="J646" s="1" t="str">
        <f aca="false">INDEX(Orders!$E$2:$E$8001,MATCH(B646,Orders!$A$2:$A$8001,0))</f>
        <v>Delivered</v>
      </c>
      <c r="K646" s="1" t="str">
        <f aca="false">LEFT(INDEX(Orders!$C$2:$C$8001,MATCH(B646,Orders!$A$2:$A$8001,0)),7)</f>
        <v>2025-01</v>
      </c>
    </row>
    <row r="647" customFormat="false" ht="15" hidden="false" customHeight="true" outlineLevel="0" collapsed="false">
      <c r="A647" s="1" t="s">
        <v>11117</v>
      </c>
      <c r="B647" s="1" t="s">
        <v>2473</v>
      </c>
      <c r="C647" s="1" t="s">
        <v>1971</v>
      </c>
      <c r="D647" s="1" t="n">
        <v>1</v>
      </c>
      <c r="E647" s="16" t="n">
        <v>2073.63</v>
      </c>
      <c r="F647" s="17" t="n">
        <v>0.2</v>
      </c>
      <c r="G647" s="16" t="n">
        <v>1658.9</v>
      </c>
      <c r="I647" s="1" t="str">
        <f aca="false">INDEX(Products!$C$2:$C$51,MATCH(C647,Products!$A$2:$A$51,0))</f>
        <v>Home &amp; Kitchen</v>
      </c>
      <c r="J647" s="1" t="str">
        <f aca="false">INDEX(Orders!$E$2:$E$8001,MATCH(B647,Orders!$A$2:$A$8001,0))</f>
        <v>Delivered</v>
      </c>
      <c r="K647" s="1" t="str">
        <f aca="false">LEFT(INDEX(Orders!$C$2:$C$8001,MATCH(B647,Orders!$A$2:$A$8001,0)),7)</f>
        <v>2025-10</v>
      </c>
    </row>
    <row r="648" customFormat="false" ht="15" hidden="false" customHeight="true" outlineLevel="0" collapsed="false">
      <c r="A648" s="1" t="s">
        <v>11118</v>
      </c>
      <c r="B648" s="1" t="s">
        <v>2475</v>
      </c>
      <c r="C648" s="1" t="s">
        <v>1990</v>
      </c>
      <c r="D648" s="1" t="n">
        <v>1</v>
      </c>
      <c r="E648" s="16" t="n">
        <v>5311.32</v>
      </c>
      <c r="F648" s="17" t="n">
        <v>0.1</v>
      </c>
      <c r="G648" s="16" t="n">
        <v>4780.19</v>
      </c>
      <c r="I648" s="1" t="str">
        <f aca="false">INDEX(Products!$C$2:$C$51,MATCH(C648,Products!$A$2:$A$51,0))</f>
        <v>Sports &amp; Fitness</v>
      </c>
      <c r="J648" s="1" t="str">
        <f aca="false">INDEX(Orders!$E$2:$E$8001,MATCH(B648,Orders!$A$2:$A$8001,0))</f>
        <v>Delivered</v>
      </c>
      <c r="K648" s="1" t="str">
        <f aca="false">LEFT(INDEX(Orders!$C$2:$C$8001,MATCH(B648,Orders!$A$2:$A$8001,0)),7)</f>
        <v>2024-02</v>
      </c>
    </row>
    <row r="649" customFormat="false" ht="15" hidden="false" customHeight="true" outlineLevel="0" collapsed="false">
      <c r="A649" s="1" t="s">
        <v>11119</v>
      </c>
      <c r="B649" s="1" t="s">
        <v>2477</v>
      </c>
      <c r="C649" s="1" t="s">
        <v>1961</v>
      </c>
      <c r="D649" s="1" t="n">
        <v>2</v>
      </c>
      <c r="E649" s="16" t="n">
        <v>3493.68</v>
      </c>
      <c r="F649" s="17" t="n">
        <v>0</v>
      </c>
      <c r="G649" s="16" t="n">
        <v>6987.36</v>
      </c>
      <c r="I649" s="1" t="str">
        <f aca="false">INDEX(Products!$C$2:$C$51,MATCH(C649,Products!$A$2:$A$51,0))</f>
        <v>Home &amp; Kitchen</v>
      </c>
      <c r="J649" s="1" t="str">
        <f aca="false">INDEX(Orders!$E$2:$E$8001,MATCH(B649,Orders!$A$2:$A$8001,0))</f>
        <v>Delivered</v>
      </c>
      <c r="K649" s="1" t="str">
        <f aca="false">LEFT(INDEX(Orders!$C$2:$C$8001,MATCH(B649,Orders!$A$2:$A$8001,0)),7)</f>
        <v>2024-06</v>
      </c>
    </row>
    <row r="650" customFormat="false" ht="15" hidden="false" customHeight="true" outlineLevel="0" collapsed="false">
      <c r="A650" s="1" t="s">
        <v>11120</v>
      </c>
      <c r="B650" s="1" t="s">
        <v>2477</v>
      </c>
      <c r="C650" s="1" t="s">
        <v>2000</v>
      </c>
      <c r="D650" s="1" t="n">
        <v>1</v>
      </c>
      <c r="E650" s="16" t="n">
        <v>425.08</v>
      </c>
      <c r="F650" s="17" t="n">
        <v>0.15</v>
      </c>
      <c r="G650" s="16" t="n">
        <v>361.32</v>
      </c>
      <c r="I650" s="1" t="str">
        <f aca="false">INDEX(Products!$C$2:$C$51,MATCH(C650,Products!$A$2:$A$51,0))</f>
        <v>Books &amp; Stationery</v>
      </c>
      <c r="J650" s="1" t="str">
        <f aca="false">INDEX(Orders!$E$2:$E$8001,MATCH(B650,Orders!$A$2:$A$8001,0))</f>
        <v>Delivered</v>
      </c>
      <c r="K650" s="1" t="str">
        <f aca="false">LEFT(INDEX(Orders!$C$2:$C$8001,MATCH(B650,Orders!$A$2:$A$8001,0)),7)</f>
        <v>2024-06</v>
      </c>
    </row>
    <row r="651" customFormat="false" ht="15" hidden="false" customHeight="true" outlineLevel="0" collapsed="false">
      <c r="A651" s="1" t="s">
        <v>11121</v>
      </c>
      <c r="B651" s="1" t="s">
        <v>2477</v>
      </c>
      <c r="C651" s="1" t="s">
        <v>1930</v>
      </c>
      <c r="D651" s="1" t="n">
        <v>1</v>
      </c>
      <c r="E651" s="16" t="n">
        <v>2398.35</v>
      </c>
      <c r="F651" s="17" t="n">
        <v>0.1</v>
      </c>
      <c r="G651" s="16" t="n">
        <v>2158.52</v>
      </c>
      <c r="I651" s="1" t="str">
        <f aca="false">INDEX(Products!$C$2:$C$51,MATCH(C651,Products!$A$2:$A$51,0))</f>
        <v>Electronics</v>
      </c>
      <c r="J651" s="1" t="str">
        <f aca="false">INDEX(Orders!$E$2:$E$8001,MATCH(B651,Orders!$A$2:$A$8001,0))</f>
        <v>Delivered</v>
      </c>
      <c r="K651" s="1" t="str">
        <f aca="false">LEFT(INDEX(Orders!$C$2:$C$8001,MATCH(B651,Orders!$A$2:$A$8001,0)),7)</f>
        <v>2024-06</v>
      </c>
    </row>
    <row r="652" customFormat="false" ht="15" hidden="false" customHeight="true" outlineLevel="0" collapsed="false">
      <c r="A652" s="1" t="s">
        <v>11122</v>
      </c>
      <c r="B652" s="1" t="s">
        <v>2478</v>
      </c>
      <c r="C652" s="1" t="s">
        <v>1930</v>
      </c>
      <c r="D652" s="1" t="n">
        <v>1</v>
      </c>
      <c r="E652" s="16" t="n">
        <v>2398.35</v>
      </c>
      <c r="F652" s="17" t="n">
        <v>0.05</v>
      </c>
      <c r="G652" s="16" t="n">
        <v>2278.43</v>
      </c>
      <c r="I652" s="1" t="str">
        <f aca="false">INDEX(Products!$C$2:$C$51,MATCH(C652,Products!$A$2:$A$51,0))</f>
        <v>Electronics</v>
      </c>
      <c r="J652" s="1" t="str">
        <f aca="false">INDEX(Orders!$E$2:$E$8001,MATCH(B652,Orders!$A$2:$A$8001,0))</f>
        <v>Delivered</v>
      </c>
      <c r="K652" s="1" t="str">
        <f aca="false">LEFT(INDEX(Orders!$C$2:$C$8001,MATCH(B652,Orders!$A$2:$A$8001,0)),7)</f>
        <v>2025-03</v>
      </c>
    </row>
    <row r="653" customFormat="false" ht="15" hidden="false" customHeight="true" outlineLevel="0" collapsed="false">
      <c r="A653" s="1" t="s">
        <v>11123</v>
      </c>
      <c r="B653" s="1" t="s">
        <v>2479</v>
      </c>
      <c r="C653" s="1" t="s">
        <v>1940</v>
      </c>
      <c r="D653" s="1" t="n">
        <v>3</v>
      </c>
      <c r="E653" s="16" t="n">
        <v>2374.52</v>
      </c>
      <c r="F653" s="17" t="n">
        <v>0.1</v>
      </c>
      <c r="G653" s="16" t="n">
        <v>6411.2</v>
      </c>
      <c r="I653" s="1" t="str">
        <f aca="false">INDEX(Products!$C$2:$C$51,MATCH(C653,Products!$A$2:$A$51,0))</f>
        <v>Fashion</v>
      </c>
      <c r="J653" s="1" t="str">
        <f aca="false">INDEX(Orders!$E$2:$E$8001,MATCH(B653,Orders!$A$2:$A$8001,0))</f>
        <v>Delivered</v>
      </c>
      <c r="K653" s="1" t="str">
        <f aca="false">LEFT(INDEX(Orders!$C$2:$C$8001,MATCH(B653,Orders!$A$2:$A$8001,0)),7)</f>
        <v>2025-10</v>
      </c>
    </row>
    <row r="654" customFormat="false" ht="15" hidden="false" customHeight="true" outlineLevel="0" collapsed="false">
      <c r="A654" s="1" t="s">
        <v>11124</v>
      </c>
      <c r="B654" s="1" t="s">
        <v>2479</v>
      </c>
      <c r="C654" s="1" t="s">
        <v>1953</v>
      </c>
      <c r="D654" s="1" t="n">
        <v>1</v>
      </c>
      <c r="E654" s="16" t="n">
        <v>4914.12</v>
      </c>
      <c r="F654" s="17" t="n">
        <v>0.2</v>
      </c>
      <c r="G654" s="16" t="n">
        <v>3931.3</v>
      </c>
      <c r="I654" s="1" t="str">
        <f aca="false">INDEX(Products!$C$2:$C$51,MATCH(C654,Products!$A$2:$A$51,0))</f>
        <v>Fashion</v>
      </c>
      <c r="J654" s="1" t="str">
        <f aca="false">INDEX(Orders!$E$2:$E$8001,MATCH(B654,Orders!$A$2:$A$8001,0))</f>
        <v>Delivered</v>
      </c>
      <c r="K654" s="1" t="str">
        <f aca="false">LEFT(INDEX(Orders!$C$2:$C$8001,MATCH(B654,Orders!$A$2:$A$8001,0)),7)</f>
        <v>2025-10</v>
      </c>
    </row>
    <row r="655" customFormat="false" ht="15" hidden="false" customHeight="true" outlineLevel="0" collapsed="false">
      <c r="A655" s="1" t="s">
        <v>11125</v>
      </c>
      <c r="B655" s="1" t="s">
        <v>2479</v>
      </c>
      <c r="C655" s="1" t="s">
        <v>1924</v>
      </c>
      <c r="D655" s="1" t="n">
        <v>3</v>
      </c>
      <c r="E655" s="16" t="n">
        <v>1971</v>
      </c>
      <c r="F655" s="17" t="n">
        <v>0.1</v>
      </c>
      <c r="G655" s="16" t="n">
        <v>5321.7</v>
      </c>
      <c r="I655" s="1" t="str">
        <f aca="false">INDEX(Products!$C$2:$C$51,MATCH(C655,Products!$A$2:$A$51,0))</f>
        <v>Electronics</v>
      </c>
      <c r="J655" s="1" t="str">
        <f aca="false">INDEX(Orders!$E$2:$E$8001,MATCH(B655,Orders!$A$2:$A$8001,0))</f>
        <v>Delivered</v>
      </c>
      <c r="K655" s="1" t="str">
        <f aca="false">LEFT(INDEX(Orders!$C$2:$C$8001,MATCH(B655,Orders!$A$2:$A$8001,0)),7)</f>
        <v>2025-10</v>
      </c>
    </row>
    <row r="656" customFormat="false" ht="15" hidden="false" customHeight="true" outlineLevel="0" collapsed="false">
      <c r="A656" s="1" t="s">
        <v>11126</v>
      </c>
      <c r="B656" s="1" t="s">
        <v>2481</v>
      </c>
      <c r="C656" s="1" t="s">
        <v>1949</v>
      </c>
      <c r="D656" s="1" t="n">
        <v>3</v>
      </c>
      <c r="E656" s="16" t="n">
        <v>4185.64</v>
      </c>
      <c r="F656" s="17" t="n">
        <v>0.05</v>
      </c>
      <c r="G656" s="16" t="n">
        <v>11929.07</v>
      </c>
      <c r="I656" s="1" t="str">
        <f aca="false">INDEX(Products!$C$2:$C$51,MATCH(C656,Products!$A$2:$A$51,0))</f>
        <v>Fashion</v>
      </c>
      <c r="J656" s="1" t="str">
        <f aca="false">INDEX(Orders!$E$2:$E$8001,MATCH(B656,Orders!$A$2:$A$8001,0))</f>
        <v>Delivered</v>
      </c>
      <c r="K656" s="1" t="str">
        <f aca="false">LEFT(INDEX(Orders!$C$2:$C$8001,MATCH(B656,Orders!$A$2:$A$8001,0)),7)</f>
        <v>2024-08</v>
      </c>
    </row>
    <row r="657" customFormat="false" ht="15" hidden="false" customHeight="true" outlineLevel="0" collapsed="false">
      <c r="A657" s="1" t="s">
        <v>11127</v>
      </c>
      <c r="B657" s="1" t="s">
        <v>2481</v>
      </c>
      <c r="C657" s="1" t="s">
        <v>2006</v>
      </c>
      <c r="D657" s="1" t="n">
        <v>2</v>
      </c>
      <c r="E657" s="16" t="n">
        <v>482.17</v>
      </c>
      <c r="F657" s="17" t="n">
        <v>0</v>
      </c>
      <c r="G657" s="16" t="n">
        <v>964.34</v>
      </c>
      <c r="I657" s="1" t="str">
        <f aca="false">INDEX(Products!$C$2:$C$51,MATCH(C657,Products!$A$2:$A$51,0))</f>
        <v>Books &amp; Stationery</v>
      </c>
      <c r="J657" s="1" t="str">
        <f aca="false">INDEX(Orders!$E$2:$E$8001,MATCH(B657,Orders!$A$2:$A$8001,0))</f>
        <v>Delivered</v>
      </c>
      <c r="K657" s="1" t="str">
        <f aca="false">LEFT(INDEX(Orders!$C$2:$C$8001,MATCH(B657,Orders!$A$2:$A$8001,0)),7)</f>
        <v>2024-08</v>
      </c>
    </row>
    <row r="658" customFormat="false" ht="15" hidden="false" customHeight="true" outlineLevel="0" collapsed="false">
      <c r="A658" s="1" t="s">
        <v>11128</v>
      </c>
      <c r="B658" s="1" t="s">
        <v>2483</v>
      </c>
      <c r="C658" s="1" t="s">
        <v>2007</v>
      </c>
      <c r="D658" s="1" t="n">
        <v>1</v>
      </c>
      <c r="E658" s="16" t="n">
        <v>750.27</v>
      </c>
      <c r="F658" s="17" t="n">
        <v>0</v>
      </c>
      <c r="G658" s="16" t="n">
        <v>750.27</v>
      </c>
      <c r="I658" s="1" t="str">
        <f aca="false">INDEX(Products!$C$2:$C$51,MATCH(C658,Products!$A$2:$A$51,0))</f>
        <v>Books &amp; Stationery</v>
      </c>
      <c r="J658" s="1" t="str">
        <f aca="false">INDEX(Orders!$E$2:$E$8001,MATCH(B658,Orders!$A$2:$A$8001,0))</f>
        <v>Delivered</v>
      </c>
      <c r="K658" s="1" t="str">
        <f aca="false">LEFT(INDEX(Orders!$C$2:$C$8001,MATCH(B658,Orders!$A$2:$A$8001,0)),7)</f>
        <v>2025-07</v>
      </c>
    </row>
    <row r="659" customFormat="false" ht="15" hidden="false" customHeight="true" outlineLevel="0" collapsed="false">
      <c r="A659" s="1" t="s">
        <v>11129</v>
      </c>
      <c r="B659" s="1" t="s">
        <v>2484</v>
      </c>
      <c r="C659" s="1" t="s">
        <v>2007</v>
      </c>
      <c r="D659" s="1" t="n">
        <v>1</v>
      </c>
      <c r="E659" s="16" t="n">
        <v>750.27</v>
      </c>
      <c r="F659" s="17" t="n">
        <v>0.05</v>
      </c>
      <c r="G659" s="16" t="n">
        <v>712.76</v>
      </c>
      <c r="I659" s="1" t="str">
        <f aca="false">INDEX(Products!$C$2:$C$51,MATCH(C659,Products!$A$2:$A$51,0))</f>
        <v>Books &amp; Stationery</v>
      </c>
      <c r="J659" s="1" t="str">
        <f aca="false">INDEX(Orders!$E$2:$E$8001,MATCH(B659,Orders!$A$2:$A$8001,0))</f>
        <v>Delivered</v>
      </c>
      <c r="K659" s="1" t="str">
        <f aca="false">LEFT(INDEX(Orders!$C$2:$C$8001,MATCH(B659,Orders!$A$2:$A$8001,0)),7)</f>
        <v>2025-07</v>
      </c>
    </row>
    <row r="660" customFormat="false" ht="15" hidden="false" customHeight="true" outlineLevel="0" collapsed="false">
      <c r="A660" s="1" t="s">
        <v>11130</v>
      </c>
      <c r="B660" s="1" t="s">
        <v>2484</v>
      </c>
      <c r="C660" s="1" t="s">
        <v>1945</v>
      </c>
      <c r="D660" s="1" t="n">
        <v>1</v>
      </c>
      <c r="E660" s="16" t="n">
        <v>2390.13</v>
      </c>
      <c r="F660" s="17" t="n">
        <v>0.1</v>
      </c>
      <c r="G660" s="16" t="n">
        <v>2151.12</v>
      </c>
      <c r="I660" s="1" t="str">
        <f aca="false">INDEX(Products!$C$2:$C$51,MATCH(C660,Products!$A$2:$A$51,0))</f>
        <v>Fashion</v>
      </c>
      <c r="J660" s="1" t="str">
        <f aca="false">INDEX(Orders!$E$2:$E$8001,MATCH(B660,Orders!$A$2:$A$8001,0))</f>
        <v>Delivered</v>
      </c>
      <c r="K660" s="1" t="str">
        <f aca="false">LEFT(INDEX(Orders!$C$2:$C$8001,MATCH(B660,Orders!$A$2:$A$8001,0)),7)</f>
        <v>2025-07</v>
      </c>
    </row>
    <row r="661" customFormat="false" ht="15" hidden="false" customHeight="true" outlineLevel="0" collapsed="false">
      <c r="A661" s="1" t="s">
        <v>11131</v>
      </c>
      <c r="B661" s="1" t="s">
        <v>2485</v>
      </c>
      <c r="C661" s="1" t="s">
        <v>2006</v>
      </c>
      <c r="D661" s="1" t="n">
        <v>3</v>
      </c>
      <c r="E661" s="16" t="n">
        <v>482.17</v>
      </c>
      <c r="F661" s="17" t="n">
        <v>0</v>
      </c>
      <c r="G661" s="16" t="n">
        <v>1446.51</v>
      </c>
      <c r="I661" s="1" t="str">
        <f aca="false">INDEX(Products!$C$2:$C$51,MATCH(C661,Products!$A$2:$A$51,0))</f>
        <v>Books &amp; Stationery</v>
      </c>
      <c r="J661" s="1" t="str">
        <f aca="false">INDEX(Orders!$E$2:$E$8001,MATCH(B661,Orders!$A$2:$A$8001,0))</f>
        <v>Delivered</v>
      </c>
      <c r="K661" s="1" t="str">
        <f aca="false">LEFT(INDEX(Orders!$C$2:$C$8001,MATCH(B661,Orders!$A$2:$A$8001,0)),7)</f>
        <v>2024-12</v>
      </c>
    </row>
    <row r="662" customFormat="false" ht="15" hidden="false" customHeight="true" outlineLevel="0" collapsed="false">
      <c r="A662" s="1" t="s">
        <v>11132</v>
      </c>
      <c r="B662" s="1" t="s">
        <v>2486</v>
      </c>
      <c r="C662" s="1" t="s">
        <v>1930</v>
      </c>
      <c r="D662" s="1" t="n">
        <v>3</v>
      </c>
      <c r="E662" s="16" t="n">
        <v>2398.35</v>
      </c>
      <c r="F662" s="17" t="n">
        <v>0.05</v>
      </c>
      <c r="G662" s="16" t="n">
        <v>6835.3</v>
      </c>
      <c r="I662" s="1" t="str">
        <f aca="false">INDEX(Products!$C$2:$C$51,MATCH(C662,Products!$A$2:$A$51,0))</f>
        <v>Electronics</v>
      </c>
      <c r="J662" s="1" t="str">
        <f aca="false">INDEX(Orders!$E$2:$E$8001,MATCH(B662,Orders!$A$2:$A$8001,0))</f>
        <v>Delivered</v>
      </c>
      <c r="K662" s="1" t="str">
        <f aca="false">LEFT(INDEX(Orders!$C$2:$C$8001,MATCH(B662,Orders!$A$2:$A$8001,0)),7)</f>
        <v>2024-06</v>
      </c>
    </row>
    <row r="663" customFormat="false" ht="15" hidden="false" customHeight="true" outlineLevel="0" collapsed="false">
      <c r="A663" s="1" t="s">
        <v>11133</v>
      </c>
      <c r="B663" s="1" t="s">
        <v>2486</v>
      </c>
      <c r="C663" s="1" t="s">
        <v>1933</v>
      </c>
      <c r="D663" s="1" t="n">
        <v>1</v>
      </c>
      <c r="E663" s="16" t="n">
        <v>7194.38</v>
      </c>
      <c r="F663" s="17" t="n">
        <v>0</v>
      </c>
      <c r="G663" s="16" t="n">
        <v>7194.38</v>
      </c>
      <c r="I663" s="1" t="str">
        <f aca="false">INDEX(Products!$C$2:$C$51,MATCH(C663,Products!$A$2:$A$51,0))</f>
        <v>Electronics</v>
      </c>
      <c r="J663" s="1" t="str">
        <f aca="false">INDEX(Orders!$E$2:$E$8001,MATCH(B663,Orders!$A$2:$A$8001,0))</f>
        <v>Delivered</v>
      </c>
      <c r="K663" s="1" t="str">
        <f aca="false">LEFT(INDEX(Orders!$C$2:$C$8001,MATCH(B663,Orders!$A$2:$A$8001,0)),7)</f>
        <v>2024-06</v>
      </c>
    </row>
    <row r="664" customFormat="false" ht="15" hidden="false" customHeight="true" outlineLevel="0" collapsed="false">
      <c r="A664" s="1" t="s">
        <v>11134</v>
      </c>
      <c r="B664" s="1" t="s">
        <v>2486</v>
      </c>
      <c r="C664" s="1" t="s">
        <v>1988</v>
      </c>
      <c r="D664" s="1" t="n">
        <v>1</v>
      </c>
      <c r="E664" s="16" t="n">
        <v>681.07</v>
      </c>
      <c r="F664" s="17" t="n">
        <v>0.1</v>
      </c>
      <c r="G664" s="16" t="n">
        <v>612.96</v>
      </c>
      <c r="I664" s="1" t="str">
        <f aca="false">INDEX(Products!$C$2:$C$51,MATCH(C664,Products!$A$2:$A$51,0))</f>
        <v>Sports &amp; Fitness</v>
      </c>
      <c r="J664" s="1" t="str">
        <f aca="false">INDEX(Orders!$E$2:$E$8001,MATCH(B664,Orders!$A$2:$A$8001,0))</f>
        <v>Delivered</v>
      </c>
      <c r="K664" s="1" t="str">
        <f aca="false">LEFT(INDEX(Orders!$C$2:$C$8001,MATCH(B664,Orders!$A$2:$A$8001,0)),7)</f>
        <v>2024-06</v>
      </c>
    </row>
    <row r="665" customFormat="false" ht="15" hidden="false" customHeight="true" outlineLevel="0" collapsed="false">
      <c r="A665" s="1" t="s">
        <v>11135</v>
      </c>
      <c r="B665" s="1" t="s">
        <v>2486</v>
      </c>
      <c r="C665" s="1" t="s">
        <v>1940</v>
      </c>
      <c r="D665" s="1" t="n">
        <v>1</v>
      </c>
      <c r="E665" s="16" t="n">
        <v>2374.52</v>
      </c>
      <c r="F665" s="17" t="n">
        <v>0.05</v>
      </c>
      <c r="G665" s="16" t="n">
        <v>2255.79</v>
      </c>
      <c r="I665" s="1" t="str">
        <f aca="false">INDEX(Products!$C$2:$C$51,MATCH(C665,Products!$A$2:$A$51,0))</f>
        <v>Fashion</v>
      </c>
      <c r="J665" s="1" t="str">
        <f aca="false">INDEX(Orders!$E$2:$E$8001,MATCH(B665,Orders!$A$2:$A$8001,0))</f>
        <v>Delivered</v>
      </c>
      <c r="K665" s="1" t="str">
        <f aca="false">LEFT(INDEX(Orders!$C$2:$C$8001,MATCH(B665,Orders!$A$2:$A$8001,0)),7)</f>
        <v>2024-06</v>
      </c>
    </row>
    <row r="666" customFormat="false" ht="15" hidden="false" customHeight="true" outlineLevel="0" collapsed="false">
      <c r="A666" s="1" t="s">
        <v>11136</v>
      </c>
      <c r="B666" s="1" t="s">
        <v>2487</v>
      </c>
      <c r="C666" s="1" t="s">
        <v>2002</v>
      </c>
      <c r="D666" s="1" t="n">
        <v>2</v>
      </c>
      <c r="E666" s="16" t="n">
        <v>392.75</v>
      </c>
      <c r="F666" s="17" t="n">
        <v>0</v>
      </c>
      <c r="G666" s="16" t="n">
        <v>785.5</v>
      </c>
      <c r="I666" s="1" t="str">
        <f aca="false">INDEX(Products!$C$2:$C$51,MATCH(C666,Products!$A$2:$A$51,0))</f>
        <v>Books &amp; Stationery</v>
      </c>
      <c r="J666" s="1" t="str">
        <f aca="false">INDEX(Orders!$E$2:$E$8001,MATCH(B666,Orders!$A$2:$A$8001,0))</f>
        <v>Returned</v>
      </c>
      <c r="K666" s="1" t="str">
        <f aca="false">LEFT(INDEX(Orders!$C$2:$C$8001,MATCH(B666,Orders!$A$2:$A$8001,0)),7)</f>
        <v>2025-04</v>
      </c>
    </row>
    <row r="667" customFormat="false" ht="15" hidden="false" customHeight="true" outlineLevel="0" collapsed="false">
      <c r="A667" s="1" t="s">
        <v>11137</v>
      </c>
      <c r="B667" s="1" t="s">
        <v>2487</v>
      </c>
      <c r="C667" s="1" t="s">
        <v>1980</v>
      </c>
      <c r="D667" s="1" t="n">
        <v>2</v>
      </c>
      <c r="E667" s="16" t="n">
        <v>2299.69</v>
      </c>
      <c r="F667" s="17" t="n">
        <v>0</v>
      </c>
      <c r="G667" s="16" t="n">
        <v>4599.38</v>
      </c>
      <c r="I667" s="1" t="str">
        <f aca="false">INDEX(Products!$C$2:$C$51,MATCH(C667,Products!$A$2:$A$51,0))</f>
        <v>Beauty &amp; Personal Care</v>
      </c>
      <c r="J667" s="1" t="str">
        <f aca="false">INDEX(Orders!$E$2:$E$8001,MATCH(B667,Orders!$A$2:$A$8001,0))</f>
        <v>Returned</v>
      </c>
      <c r="K667" s="1" t="str">
        <f aca="false">LEFT(INDEX(Orders!$C$2:$C$8001,MATCH(B667,Orders!$A$2:$A$8001,0)),7)</f>
        <v>2025-04</v>
      </c>
    </row>
    <row r="668" customFormat="false" ht="15" hidden="false" customHeight="true" outlineLevel="0" collapsed="false">
      <c r="A668" s="1" t="s">
        <v>11138</v>
      </c>
      <c r="B668" s="1" t="s">
        <v>2487</v>
      </c>
      <c r="C668" s="1" t="s">
        <v>2006</v>
      </c>
      <c r="D668" s="1" t="n">
        <v>1</v>
      </c>
      <c r="E668" s="16" t="n">
        <v>482.17</v>
      </c>
      <c r="F668" s="17" t="n">
        <v>0</v>
      </c>
      <c r="G668" s="16" t="n">
        <v>482.17</v>
      </c>
      <c r="I668" s="1" t="str">
        <f aca="false">INDEX(Products!$C$2:$C$51,MATCH(C668,Products!$A$2:$A$51,0))</f>
        <v>Books &amp; Stationery</v>
      </c>
      <c r="J668" s="1" t="str">
        <f aca="false">INDEX(Orders!$E$2:$E$8001,MATCH(B668,Orders!$A$2:$A$8001,0))</f>
        <v>Returned</v>
      </c>
      <c r="K668" s="1" t="str">
        <f aca="false">LEFT(INDEX(Orders!$C$2:$C$8001,MATCH(B668,Orders!$A$2:$A$8001,0)),7)</f>
        <v>2025-04</v>
      </c>
    </row>
    <row r="669" customFormat="false" ht="15" hidden="false" customHeight="true" outlineLevel="0" collapsed="false">
      <c r="A669" s="1" t="s">
        <v>11139</v>
      </c>
      <c r="B669" s="1" t="s">
        <v>2488</v>
      </c>
      <c r="C669" s="1" t="s">
        <v>1963</v>
      </c>
      <c r="D669" s="1" t="n">
        <v>2</v>
      </c>
      <c r="E669" s="16" t="n">
        <v>1494.98</v>
      </c>
      <c r="F669" s="17" t="n">
        <v>0.1</v>
      </c>
      <c r="G669" s="16" t="n">
        <v>2690.96</v>
      </c>
      <c r="I669" s="1" t="str">
        <f aca="false">INDEX(Products!$C$2:$C$51,MATCH(C669,Products!$A$2:$A$51,0))</f>
        <v>Home &amp; Kitchen</v>
      </c>
      <c r="J669" s="1" t="str">
        <f aca="false">INDEX(Orders!$E$2:$E$8001,MATCH(B669,Orders!$A$2:$A$8001,0))</f>
        <v>Delivered</v>
      </c>
      <c r="K669" s="1" t="str">
        <f aca="false">LEFT(INDEX(Orders!$C$2:$C$8001,MATCH(B669,Orders!$A$2:$A$8001,0)),7)</f>
        <v>2024-01</v>
      </c>
    </row>
    <row r="670" customFormat="false" ht="15" hidden="false" customHeight="true" outlineLevel="0" collapsed="false">
      <c r="A670" s="1" t="s">
        <v>11140</v>
      </c>
      <c r="B670" s="1" t="s">
        <v>2488</v>
      </c>
      <c r="C670" s="1" t="s">
        <v>1961</v>
      </c>
      <c r="D670" s="1" t="n">
        <v>2</v>
      </c>
      <c r="E670" s="16" t="n">
        <v>3493.68</v>
      </c>
      <c r="F670" s="17" t="n">
        <v>0</v>
      </c>
      <c r="G670" s="16" t="n">
        <v>6987.36</v>
      </c>
      <c r="I670" s="1" t="str">
        <f aca="false">INDEX(Products!$C$2:$C$51,MATCH(C670,Products!$A$2:$A$51,0))</f>
        <v>Home &amp; Kitchen</v>
      </c>
      <c r="J670" s="1" t="str">
        <f aca="false">INDEX(Orders!$E$2:$E$8001,MATCH(B670,Orders!$A$2:$A$8001,0))</f>
        <v>Delivered</v>
      </c>
      <c r="K670" s="1" t="str">
        <f aca="false">LEFT(INDEX(Orders!$C$2:$C$8001,MATCH(B670,Orders!$A$2:$A$8001,0)),7)</f>
        <v>2024-01</v>
      </c>
    </row>
    <row r="671" customFormat="false" ht="15" hidden="false" customHeight="true" outlineLevel="0" collapsed="false">
      <c r="A671" s="1" t="s">
        <v>11141</v>
      </c>
      <c r="B671" s="1" t="s">
        <v>2489</v>
      </c>
      <c r="C671" s="1" t="s">
        <v>1940</v>
      </c>
      <c r="D671" s="1" t="n">
        <v>1</v>
      </c>
      <c r="E671" s="16" t="n">
        <v>2374.52</v>
      </c>
      <c r="F671" s="17" t="n">
        <v>0.2</v>
      </c>
      <c r="G671" s="16" t="n">
        <v>1899.62</v>
      </c>
      <c r="I671" s="1" t="str">
        <f aca="false">INDEX(Products!$C$2:$C$51,MATCH(C671,Products!$A$2:$A$51,0))</f>
        <v>Fashion</v>
      </c>
      <c r="J671" s="1" t="str">
        <f aca="false">INDEX(Orders!$E$2:$E$8001,MATCH(B671,Orders!$A$2:$A$8001,0))</f>
        <v>Returned</v>
      </c>
      <c r="K671" s="1" t="str">
        <f aca="false">LEFT(INDEX(Orders!$C$2:$C$8001,MATCH(B671,Orders!$A$2:$A$8001,0)),7)</f>
        <v>2025-11</v>
      </c>
    </row>
    <row r="672" customFormat="false" ht="15" hidden="false" customHeight="true" outlineLevel="0" collapsed="false">
      <c r="A672" s="1" t="s">
        <v>11142</v>
      </c>
      <c r="B672" s="1" t="s">
        <v>2489</v>
      </c>
      <c r="C672" s="1" t="s">
        <v>1937</v>
      </c>
      <c r="D672" s="1" t="n">
        <v>1</v>
      </c>
      <c r="E672" s="16" t="n">
        <v>1364.75</v>
      </c>
      <c r="F672" s="17" t="n">
        <v>0</v>
      </c>
      <c r="G672" s="16" t="n">
        <v>1364.75</v>
      </c>
      <c r="I672" s="1" t="str">
        <f aca="false">INDEX(Products!$C$2:$C$51,MATCH(C672,Products!$A$2:$A$51,0))</f>
        <v>Fashion</v>
      </c>
      <c r="J672" s="1" t="str">
        <f aca="false">INDEX(Orders!$E$2:$E$8001,MATCH(B672,Orders!$A$2:$A$8001,0))</f>
        <v>Returned</v>
      </c>
      <c r="K672" s="1" t="str">
        <f aca="false">LEFT(INDEX(Orders!$C$2:$C$8001,MATCH(B672,Orders!$A$2:$A$8001,0)),7)</f>
        <v>2025-11</v>
      </c>
    </row>
    <row r="673" customFormat="false" ht="15" hidden="false" customHeight="true" outlineLevel="0" collapsed="false">
      <c r="A673" s="1" t="s">
        <v>11143</v>
      </c>
      <c r="B673" s="1" t="s">
        <v>2491</v>
      </c>
      <c r="C673" s="1" t="s">
        <v>1997</v>
      </c>
      <c r="D673" s="1" t="n">
        <v>1</v>
      </c>
      <c r="E673" s="16" t="n">
        <v>311.15</v>
      </c>
      <c r="F673" s="17" t="n">
        <v>0.1</v>
      </c>
      <c r="G673" s="16" t="n">
        <v>280.03</v>
      </c>
      <c r="I673" s="1" t="str">
        <f aca="false">INDEX(Products!$C$2:$C$51,MATCH(C673,Products!$A$2:$A$51,0))</f>
        <v>Sports &amp; Fitness</v>
      </c>
      <c r="J673" s="1" t="str">
        <f aca="false">INDEX(Orders!$E$2:$E$8001,MATCH(B673,Orders!$A$2:$A$8001,0))</f>
        <v>Delivered</v>
      </c>
      <c r="K673" s="1" t="str">
        <f aca="false">LEFT(INDEX(Orders!$C$2:$C$8001,MATCH(B673,Orders!$A$2:$A$8001,0)),7)</f>
        <v>2024-11</v>
      </c>
    </row>
    <row r="674" customFormat="false" ht="15" hidden="false" customHeight="true" outlineLevel="0" collapsed="false">
      <c r="A674" s="1" t="s">
        <v>11144</v>
      </c>
      <c r="B674" s="1" t="s">
        <v>2492</v>
      </c>
      <c r="C674" s="1" t="s">
        <v>1988</v>
      </c>
      <c r="D674" s="1" t="n">
        <v>1</v>
      </c>
      <c r="E674" s="16" t="n">
        <v>681.07</v>
      </c>
      <c r="F674" s="17" t="n">
        <v>0.05</v>
      </c>
      <c r="G674" s="16" t="n">
        <v>647.02</v>
      </c>
      <c r="I674" s="1" t="str">
        <f aca="false">INDEX(Products!$C$2:$C$51,MATCH(C674,Products!$A$2:$A$51,0))</f>
        <v>Sports &amp; Fitness</v>
      </c>
      <c r="J674" s="1" t="str">
        <f aca="false">INDEX(Orders!$E$2:$E$8001,MATCH(B674,Orders!$A$2:$A$8001,0))</f>
        <v>Returned</v>
      </c>
      <c r="K674" s="1" t="str">
        <f aca="false">LEFT(INDEX(Orders!$C$2:$C$8001,MATCH(B674,Orders!$A$2:$A$8001,0)),7)</f>
        <v>2024-09</v>
      </c>
    </row>
    <row r="675" customFormat="false" ht="15" hidden="false" customHeight="true" outlineLevel="0" collapsed="false">
      <c r="A675" s="1" t="s">
        <v>11145</v>
      </c>
      <c r="B675" s="1" t="s">
        <v>2494</v>
      </c>
      <c r="C675" s="1" t="s">
        <v>2006</v>
      </c>
      <c r="D675" s="1" t="n">
        <v>2</v>
      </c>
      <c r="E675" s="16" t="n">
        <v>482.17</v>
      </c>
      <c r="F675" s="17" t="n">
        <v>0.05</v>
      </c>
      <c r="G675" s="16" t="n">
        <v>916.12</v>
      </c>
      <c r="I675" s="1" t="str">
        <f aca="false">INDEX(Products!$C$2:$C$51,MATCH(C675,Products!$A$2:$A$51,0))</f>
        <v>Books &amp; Stationery</v>
      </c>
      <c r="J675" s="1" t="str">
        <f aca="false">INDEX(Orders!$E$2:$E$8001,MATCH(B675,Orders!$A$2:$A$8001,0))</f>
        <v>Delivered</v>
      </c>
      <c r="K675" s="1" t="str">
        <f aca="false">LEFT(INDEX(Orders!$C$2:$C$8001,MATCH(B675,Orders!$A$2:$A$8001,0)),7)</f>
        <v>2024-11</v>
      </c>
    </row>
    <row r="676" customFormat="false" ht="15" hidden="false" customHeight="true" outlineLevel="0" collapsed="false">
      <c r="A676" s="1" t="s">
        <v>11146</v>
      </c>
      <c r="B676" s="1" t="s">
        <v>2494</v>
      </c>
      <c r="C676" s="1" t="s">
        <v>1953</v>
      </c>
      <c r="D676" s="1" t="n">
        <v>1</v>
      </c>
      <c r="E676" s="16" t="n">
        <v>4914.12</v>
      </c>
      <c r="F676" s="17" t="n">
        <v>0</v>
      </c>
      <c r="G676" s="16" t="n">
        <v>4914.12</v>
      </c>
      <c r="I676" s="1" t="str">
        <f aca="false">INDEX(Products!$C$2:$C$51,MATCH(C676,Products!$A$2:$A$51,0))</f>
        <v>Fashion</v>
      </c>
      <c r="J676" s="1" t="str">
        <f aca="false">INDEX(Orders!$E$2:$E$8001,MATCH(B676,Orders!$A$2:$A$8001,0))</f>
        <v>Delivered</v>
      </c>
      <c r="K676" s="1" t="str">
        <f aca="false">LEFT(INDEX(Orders!$C$2:$C$8001,MATCH(B676,Orders!$A$2:$A$8001,0)),7)</f>
        <v>2024-11</v>
      </c>
    </row>
    <row r="677" customFormat="false" ht="15" hidden="false" customHeight="true" outlineLevel="0" collapsed="false">
      <c r="A677" s="1" t="s">
        <v>11147</v>
      </c>
      <c r="B677" s="1" t="s">
        <v>2495</v>
      </c>
      <c r="C677" s="1" t="s">
        <v>1990</v>
      </c>
      <c r="D677" s="1" t="n">
        <v>1</v>
      </c>
      <c r="E677" s="16" t="n">
        <v>5311.32</v>
      </c>
      <c r="F677" s="17" t="n">
        <v>0.15</v>
      </c>
      <c r="G677" s="16" t="n">
        <v>4514.62</v>
      </c>
      <c r="I677" s="1" t="str">
        <f aca="false">INDEX(Products!$C$2:$C$51,MATCH(C677,Products!$A$2:$A$51,0))</f>
        <v>Sports &amp; Fitness</v>
      </c>
      <c r="J677" s="1" t="str">
        <f aca="false">INDEX(Orders!$E$2:$E$8001,MATCH(B677,Orders!$A$2:$A$8001,0))</f>
        <v>Delivered</v>
      </c>
      <c r="K677" s="1" t="str">
        <f aca="false">LEFT(INDEX(Orders!$C$2:$C$8001,MATCH(B677,Orders!$A$2:$A$8001,0)),7)</f>
        <v>2025-11</v>
      </c>
    </row>
    <row r="678" customFormat="false" ht="15" hidden="false" customHeight="true" outlineLevel="0" collapsed="false">
      <c r="A678" s="1" t="s">
        <v>11148</v>
      </c>
      <c r="B678" s="1" t="s">
        <v>2495</v>
      </c>
      <c r="C678" s="1" t="s">
        <v>2006</v>
      </c>
      <c r="D678" s="1" t="n">
        <v>1</v>
      </c>
      <c r="E678" s="16" t="n">
        <v>482.17</v>
      </c>
      <c r="F678" s="17" t="n">
        <v>0</v>
      </c>
      <c r="G678" s="16" t="n">
        <v>482.17</v>
      </c>
      <c r="I678" s="1" t="str">
        <f aca="false">INDEX(Products!$C$2:$C$51,MATCH(C678,Products!$A$2:$A$51,0))</f>
        <v>Books &amp; Stationery</v>
      </c>
      <c r="J678" s="1" t="str">
        <f aca="false">INDEX(Orders!$E$2:$E$8001,MATCH(B678,Orders!$A$2:$A$8001,0))</f>
        <v>Delivered</v>
      </c>
      <c r="K678" s="1" t="str">
        <f aca="false">LEFT(INDEX(Orders!$C$2:$C$8001,MATCH(B678,Orders!$A$2:$A$8001,0)),7)</f>
        <v>2025-11</v>
      </c>
    </row>
    <row r="679" customFormat="false" ht="15" hidden="false" customHeight="true" outlineLevel="0" collapsed="false">
      <c r="A679" s="1" t="s">
        <v>11149</v>
      </c>
      <c r="B679" s="1" t="s">
        <v>2497</v>
      </c>
      <c r="C679" s="1" t="s">
        <v>1930</v>
      </c>
      <c r="D679" s="1" t="n">
        <v>1</v>
      </c>
      <c r="E679" s="16" t="n">
        <v>2398.35</v>
      </c>
      <c r="F679" s="17" t="n">
        <v>0</v>
      </c>
      <c r="G679" s="16" t="n">
        <v>2398.35</v>
      </c>
      <c r="I679" s="1" t="str">
        <f aca="false">INDEX(Products!$C$2:$C$51,MATCH(C679,Products!$A$2:$A$51,0))</f>
        <v>Electronics</v>
      </c>
      <c r="J679" s="1" t="str">
        <f aca="false">INDEX(Orders!$E$2:$E$8001,MATCH(B679,Orders!$A$2:$A$8001,0))</f>
        <v>Returned</v>
      </c>
      <c r="K679" s="1" t="str">
        <f aca="false">LEFT(INDEX(Orders!$C$2:$C$8001,MATCH(B679,Orders!$A$2:$A$8001,0)),7)</f>
        <v>2024-08</v>
      </c>
    </row>
    <row r="680" customFormat="false" ht="15" hidden="false" customHeight="true" outlineLevel="0" collapsed="false">
      <c r="A680" s="1" t="s">
        <v>11150</v>
      </c>
      <c r="B680" s="1" t="s">
        <v>2497</v>
      </c>
      <c r="C680" s="1" t="s">
        <v>1980</v>
      </c>
      <c r="D680" s="1" t="n">
        <v>3</v>
      </c>
      <c r="E680" s="16" t="n">
        <v>2299.69</v>
      </c>
      <c r="F680" s="17" t="n">
        <v>0</v>
      </c>
      <c r="G680" s="16" t="n">
        <v>6899.07</v>
      </c>
      <c r="I680" s="1" t="str">
        <f aca="false">INDEX(Products!$C$2:$C$51,MATCH(C680,Products!$A$2:$A$51,0))</f>
        <v>Beauty &amp; Personal Care</v>
      </c>
      <c r="J680" s="1" t="str">
        <f aca="false">INDEX(Orders!$E$2:$E$8001,MATCH(B680,Orders!$A$2:$A$8001,0))</f>
        <v>Returned</v>
      </c>
      <c r="K680" s="1" t="str">
        <f aca="false">LEFT(INDEX(Orders!$C$2:$C$8001,MATCH(B680,Orders!$A$2:$A$8001,0)),7)</f>
        <v>2024-08</v>
      </c>
    </row>
    <row r="681" customFormat="false" ht="15" hidden="false" customHeight="true" outlineLevel="0" collapsed="false">
      <c r="A681" s="1" t="s">
        <v>11151</v>
      </c>
      <c r="B681" s="1" t="s">
        <v>2497</v>
      </c>
      <c r="C681" s="1" t="s">
        <v>1973</v>
      </c>
      <c r="D681" s="1" t="n">
        <v>1</v>
      </c>
      <c r="E681" s="16" t="n">
        <v>1158.24</v>
      </c>
      <c r="F681" s="17" t="n">
        <v>0.1</v>
      </c>
      <c r="G681" s="16" t="n">
        <v>1042.42</v>
      </c>
      <c r="I681" s="1" t="str">
        <f aca="false">INDEX(Products!$C$2:$C$51,MATCH(C681,Products!$A$2:$A$51,0))</f>
        <v>Home &amp; Kitchen</v>
      </c>
      <c r="J681" s="1" t="str">
        <f aca="false">INDEX(Orders!$E$2:$E$8001,MATCH(B681,Orders!$A$2:$A$8001,0))</f>
        <v>Returned</v>
      </c>
      <c r="K681" s="1" t="str">
        <f aca="false">LEFT(INDEX(Orders!$C$2:$C$8001,MATCH(B681,Orders!$A$2:$A$8001,0)),7)</f>
        <v>2024-08</v>
      </c>
    </row>
    <row r="682" customFormat="false" ht="15" hidden="false" customHeight="true" outlineLevel="0" collapsed="false">
      <c r="A682" s="1" t="s">
        <v>11152</v>
      </c>
      <c r="B682" s="1" t="s">
        <v>2498</v>
      </c>
      <c r="C682" s="1" t="s">
        <v>1924</v>
      </c>
      <c r="D682" s="1" t="n">
        <v>1</v>
      </c>
      <c r="E682" s="16" t="n">
        <v>1971</v>
      </c>
      <c r="F682" s="17" t="n">
        <v>0</v>
      </c>
      <c r="G682" s="16" t="n">
        <v>1971</v>
      </c>
      <c r="I682" s="1" t="str">
        <f aca="false">INDEX(Products!$C$2:$C$51,MATCH(C682,Products!$A$2:$A$51,0))</f>
        <v>Electronics</v>
      </c>
      <c r="J682" s="1" t="str">
        <f aca="false">INDEX(Orders!$E$2:$E$8001,MATCH(B682,Orders!$A$2:$A$8001,0))</f>
        <v>Delivered</v>
      </c>
      <c r="K682" s="1" t="str">
        <f aca="false">LEFT(INDEX(Orders!$C$2:$C$8001,MATCH(B682,Orders!$A$2:$A$8001,0)),7)</f>
        <v>2024-09</v>
      </c>
    </row>
    <row r="683" customFormat="false" ht="15" hidden="false" customHeight="true" outlineLevel="0" collapsed="false">
      <c r="A683" s="1" t="s">
        <v>11153</v>
      </c>
      <c r="B683" s="1" t="s">
        <v>2498</v>
      </c>
      <c r="C683" s="1" t="s">
        <v>1990</v>
      </c>
      <c r="D683" s="1" t="n">
        <v>1</v>
      </c>
      <c r="E683" s="16" t="n">
        <v>5311.32</v>
      </c>
      <c r="F683" s="17" t="n">
        <v>0.2</v>
      </c>
      <c r="G683" s="16" t="n">
        <v>4249.06</v>
      </c>
      <c r="I683" s="1" t="str">
        <f aca="false">INDEX(Products!$C$2:$C$51,MATCH(C683,Products!$A$2:$A$51,0))</f>
        <v>Sports &amp; Fitness</v>
      </c>
      <c r="J683" s="1" t="str">
        <f aca="false">INDEX(Orders!$E$2:$E$8001,MATCH(B683,Orders!$A$2:$A$8001,0))</f>
        <v>Delivered</v>
      </c>
      <c r="K683" s="1" t="str">
        <f aca="false">LEFT(INDEX(Orders!$C$2:$C$8001,MATCH(B683,Orders!$A$2:$A$8001,0)),7)</f>
        <v>2024-09</v>
      </c>
    </row>
    <row r="684" customFormat="false" ht="15" hidden="false" customHeight="true" outlineLevel="0" collapsed="false">
      <c r="A684" s="1" t="s">
        <v>11154</v>
      </c>
      <c r="B684" s="1" t="s">
        <v>2498</v>
      </c>
      <c r="C684" s="1" t="s">
        <v>1977</v>
      </c>
      <c r="D684" s="1" t="n">
        <v>1</v>
      </c>
      <c r="E684" s="16" t="n">
        <v>2386.05</v>
      </c>
      <c r="F684" s="17" t="n">
        <v>0</v>
      </c>
      <c r="G684" s="16" t="n">
        <v>2386.05</v>
      </c>
      <c r="I684" s="1" t="str">
        <f aca="false">INDEX(Products!$C$2:$C$51,MATCH(C684,Products!$A$2:$A$51,0))</f>
        <v>Beauty &amp; Personal Care</v>
      </c>
      <c r="J684" s="1" t="str">
        <f aca="false">INDEX(Orders!$E$2:$E$8001,MATCH(B684,Orders!$A$2:$A$8001,0))</f>
        <v>Delivered</v>
      </c>
      <c r="K684" s="1" t="str">
        <f aca="false">LEFT(INDEX(Orders!$C$2:$C$8001,MATCH(B684,Orders!$A$2:$A$8001,0)),7)</f>
        <v>2024-09</v>
      </c>
    </row>
    <row r="685" customFormat="false" ht="15" hidden="false" customHeight="true" outlineLevel="0" collapsed="false">
      <c r="A685" s="1" t="s">
        <v>11155</v>
      </c>
      <c r="B685" s="1" t="s">
        <v>2500</v>
      </c>
      <c r="C685" s="1" t="s">
        <v>2007</v>
      </c>
      <c r="D685" s="1" t="n">
        <v>1</v>
      </c>
      <c r="E685" s="16" t="n">
        <v>750.27</v>
      </c>
      <c r="F685" s="17" t="n">
        <v>0.1</v>
      </c>
      <c r="G685" s="16" t="n">
        <v>675.24</v>
      </c>
      <c r="I685" s="1" t="str">
        <f aca="false">INDEX(Products!$C$2:$C$51,MATCH(C685,Products!$A$2:$A$51,0))</f>
        <v>Books &amp; Stationery</v>
      </c>
      <c r="J685" s="1" t="str">
        <f aca="false">INDEX(Orders!$E$2:$E$8001,MATCH(B685,Orders!$A$2:$A$8001,0))</f>
        <v>Delivered</v>
      </c>
      <c r="K685" s="1" t="str">
        <f aca="false">LEFT(INDEX(Orders!$C$2:$C$8001,MATCH(B685,Orders!$A$2:$A$8001,0)),7)</f>
        <v>2024-09</v>
      </c>
    </row>
    <row r="686" customFormat="false" ht="15" hidden="false" customHeight="true" outlineLevel="0" collapsed="false">
      <c r="A686" s="1" t="s">
        <v>11156</v>
      </c>
      <c r="B686" s="1" t="s">
        <v>2500</v>
      </c>
      <c r="C686" s="1" t="s">
        <v>1940</v>
      </c>
      <c r="D686" s="1" t="n">
        <v>1</v>
      </c>
      <c r="E686" s="16" t="n">
        <v>2374.52</v>
      </c>
      <c r="F686" s="17" t="n">
        <v>0.05</v>
      </c>
      <c r="G686" s="16" t="n">
        <v>2255.79</v>
      </c>
      <c r="I686" s="1" t="str">
        <f aca="false">INDEX(Products!$C$2:$C$51,MATCH(C686,Products!$A$2:$A$51,0))</f>
        <v>Fashion</v>
      </c>
      <c r="J686" s="1" t="str">
        <f aca="false">INDEX(Orders!$E$2:$E$8001,MATCH(B686,Orders!$A$2:$A$8001,0))</f>
        <v>Delivered</v>
      </c>
      <c r="K686" s="1" t="str">
        <f aca="false">LEFT(INDEX(Orders!$C$2:$C$8001,MATCH(B686,Orders!$A$2:$A$8001,0)),7)</f>
        <v>2024-09</v>
      </c>
    </row>
    <row r="687" customFormat="false" ht="15" hidden="false" customHeight="true" outlineLevel="0" collapsed="false">
      <c r="A687" s="1" t="s">
        <v>11157</v>
      </c>
      <c r="B687" s="1" t="s">
        <v>2500</v>
      </c>
      <c r="C687" s="1" t="s">
        <v>1971</v>
      </c>
      <c r="D687" s="1" t="n">
        <v>1</v>
      </c>
      <c r="E687" s="16" t="n">
        <v>2073.63</v>
      </c>
      <c r="F687" s="17" t="n">
        <v>0.1</v>
      </c>
      <c r="G687" s="16" t="n">
        <v>1866.27</v>
      </c>
      <c r="I687" s="1" t="str">
        <f aca="false">INDEX(Products!$C$2:$C$51,MATCH(C687,Products!$A$2:$A$51,0))</f>
        <v>Home &amp; Kitchen</v>
      </c>
      <c r="J687" s="1" t="str">
        <f aca="false">INDEX(Orders!$E$2:$E$8001,MATCH(B687,Orders!$A$2:$A$8001,0))</f>
        <v>Delivered</v>
      </c>
      <c r="K687" s="1" t="str">
        <f aca="false">LEFT(INDEX(Orders!$C$2:$C$8001,MATCH(B687,Orders!$A$2:$A$8001,0)),7)</f>
        <v>2024-09</v>
      </c>
    </row>
    <row r="688" customFormat="false" ht="15" hidden="false" customHeight="true" outlineLevel="0" collapsed="false">
      <c r="A688" s="1" t="s">
        <v>11158</v>
      </c>
      <c r="B688" s="1" t="s">
        <v>2501</v>
      </c>
      <c r="C688" s="1" t="s">
        <v>1990</v>
      </c>
      <c r="D688" s="1" t="n">
        <v>1</v>
      </c>
      <c r="E688" s="16" t="n">
        <v>5311.32</v>
      </c>
      <c r="F688" s="17" t="n">
        <v>0</v>
      </c>
      <c r="G688" s="16" t="n">
        <v>5311.32</v>
      </c>
      <c r="I688" s="1" t="str">
        <f aca="false">INDEX(Products!$C$2:$C$51,MATCH(C688,Products!$A$2:$A$51,0))</f>
        <v>Sports &amp; Fitness</v>
      </c>
      <c r="J688" s="1" t="str">
        <f aca="false">INDEX(Orders!$E$2:$E$8001,MATCH(B688,Orders!$A$2:$A$8001,0))</f>
        <v>Delivered</v>
      </c>
      <c r="K688" s="1" t="str">
        <f aca="false">LEFT(INDEX(Orders!$C$2:$C$8001,MATCH(B688,Orders!$A$2:$A$8001,0)),7)</f>
        <v>2025-06</v>
      </c>
    </row>
    <row r="689" customFormat="false" ht="15" hidden="false" customHeight="true" outlineLevel="0" collapsed="false">
      <c r="A689" s="1" t="s">
        <v>11159</v>
      </c>
      <c r="B689" s="1" t="s">
        <v>2503</v>
      </c>
      <c r="C689" s="1" t="s">
        <v>2006</v>
      </c>
      <c r="D689" s="1" t="n">
        <v>1</v>
      </c>
      <c r="E689" s="16" t="n">
        <v>482.17</v>
      </c>
      <c r="F689" s="17" t="n">
        <v>0</v>
      </c>
      <c r="G689" s="16" t="n">
        <v>482.17</v>
      </c>
      <c r="I689" s="1" t="str">
        <f aca="false">INDEX(Products!$C$2:$C$51,MATCH(C689,Products!$A$2:$A$51,0))</f>
        <v>Books &amp; Stationery</v>
      </c>
      <c r="J689" s="1" t="str">
        <f aca="false">INDEX(Orders!$E$2:$E$8001,MATCH(B689,Orders!$A$2:$A$8001,0))</f>
        <v>Delivered</v>
      </c>
      <c r="K689" s="1" t="str">
        <f aca="false">LEFT(INDEX(Orders!$C$2:$C$8001,MATCH(B689,Orders!$A$2:$A$8001,0)),7)</f>
        <v>2025-05</v>
      </c>
    </row>
    <row r="690" customFormat="false" ht="15" hidden="false" customHeight="true" outlineLevel="0" collapsed="false">
      <c r="A690" s="1" t="s">
        <v>11160</v>
      </c>
      <c r="B690" s="1" t="s">
        <v>2503</v>
      </c>
      <c r="C690" s="1" t="s">
        <v>1975</v>
      </c>
      <c r="D690" s="1" t="n">
        <v>2</v>
      </c>
      <c r="E690" s="16" t="n">
        <v>862.99</v>
      </c>
      <c r="F690" s="17" t="n">
        <v>0.1</v>
      </c>
      <c r="G690" s="16" t="n">
        <v>1553.38</v>
      </c>
      <c r="I690" s="1" t="str">
        <f aca="false">INDEX(Products!$C$2:$C$51,MATCH(C690,Products!$A$2:$A$51,0))</f>
        <v>Beauty &amp; Personal Care</v>
      </c>
      <c r="J690" s="1" t="str">
        <f aca="false">INDEX(Orders!$E$2:$E$8001,MATCH(B690,Orders!$A$2:$A$8001,0))</f>
        <v>Delivered</v>
      </c>
      <c r="K690" s="1" t="str">
        <f aca="false">LEFT(INDEX(Orders!$C$2:$C$8001,MATCH(B690,Orders!$A$2:$A$8001,0)),7)</f>
        <v>2025-05</v>
      </c>
    </row>
    <row r="691" customFormat="false" ht="15" hidden="false" customHeight="true" outlineLevel="0" collapsed="false">
      <c r="A691" s="1" t="s">
        <v>11161</v>
      </c>
      <c r="B691" s="1" t="s">
        <v>2503</v>
      </c>
      <c r="C691" s="1" t="s">
        <v>1953</v>
      </c>
      <c r="D691" s="1" t="n">
        <v>1</v>
      </c>
      <c r="E691" s="16" t="n">
        <v>4914.12</v>
      </c>
      <c r="F691" s="17" t="n">
        <v>0</v>
      </c>
      <c r="G691" s="16" t="n">
        <v>4914.12</v>
      </c>
      <c r="I691" s="1" t="str">
        <f aca="false">INDEX(Products!$C$2:$C$51,MATCH(C691,Products!$A$2:$A$51,0))</f>
        <v>Fashion</v>
      </c>
      <c r="J691" s="1" t="str">
        <f aca="false">INDEX(Orders!$E$2:$E$8001,MATCH(B691,Orders!$A$2:$A$8001,0))</f>
        <v>Delivered</v>
      </c>
      <c r="K691" s="1" t="str">
        <f aca="false">LEFT(INDEX(Orders!$C$2:$C$8001,MATCH(B691,Orders!$A$2:$A$8001,0)),7)</f>
        <v>2025-05</v>
      </c>
    </row>
    <row r="692" customFormat="false" ht="15" hidden="false" customHeight="true" outlineLevel="0" collapsed="false">
      <c r="A692" s="1" t="s">
        <v>11162</v>
      </c>
      <c r="B692" s="1" t="s">
        <v>2504</v>
      </c>
      <c r="C692" s="1" t="s">
        <v>1975</v>
      </c>
      <c r="D692" s="1" t="n">
        <v>1</v>
      </c>
      <c r="E692" s="16" t="n">
        <v>862.99</v>
      </c>
      <c r="F692" s="17" t="n">
        <v>0.1</v>
      </c>
      <c r="G692" s="16" t="n">
        <v>776.69</v>
      </c>
      <c r="I692" s="1" t="str">
        <f aca="false">INDEX(Products!$C$2:$C$51,MATCH(C692,Products!$A$2:$A$51,0))</f>
        <v>Beauty &amp; Personal Care</v>
      </c>
      <c r="J692" s="1" t="str">
        <f aca="false">INDEX(Orders!$E$2:$E$8001,MATCH(B692,Orders!$A$2:$A$8001,0))</f>
        <v>Delivered</v>
      </c>
      <c r="K692" s="1" t="str">
        <f aca="false">LEFT(INDEX(Orders!$C$2:$C$8001,MATCH(B692,Orders!$A$2:$A$8001,0)),7)</f>
        <v>2024-07</v>
      </c>
    </row>
    <row r="693" customFormat="false" ht="15" hidden="false" customHeight="true" outlineLevel="0" collapsed="false">
      <c r="A693" s="1" t="s">
        <v>11163</v>
      </c>
      <c r="B693" s="1" t="s">
        <v>2504</v>
      </c>
      <c r="C693" s="1" t="s">
        <v>2006</v>
      </c>
      <c r="D693" s="1" t="n">
        <v>1</v>
      </c>
      <c r="E693" s="16" t="n">
        <v>482.17</v>
      </c>
      <c r="F693" s="17" t="n">
        <v>0.15</v>
      </c>
      <c r="G693" s="16" t="n">
        <v>409.84</v>
      </c>
      <c r="I693" s="1" t="str">
        <f aca="false">INDEX(Products!$C$2:$C$51,MATCH(C693,Products!$A$2:$A$51,0))</f>
        <v>Books &amp; Stationery</v>
      </c>
      <c r="J693" s="1" t="str">
        <f aca="false">INDEX(Orders!$E$2:$E$8001,MATCH(B693,Orders!$A$2:$A$8001,0))</f>
        <v>Delivered</v>
      </c>
      <c r="K693" s="1" t="str">
        <f aca="false">LEFT(INDEX(Orders!$C$2:$C$8001,MATCH(B693,Orders!$A$2:$A$8001,0)),7)</f>
        <v>2024-07</v>
      </c>
    </row>
    <row r="694" customFormat="false" ht="15" hidden="false" customHeight="true" outlineLevel="0" collapsed="false">
      <c r="A694" s="1" t="s">
        <v>11164</v>
      </c>
      <c r="B694" s="1" t="s">
        <v>2506</v>
      </c>
      <c r="C694" s="1" t="s">
        <v>1973</v>
      </c>
      <c r="D694" s="1" t="n">
        <v>1</v>
      </c>
      <c r="E694" s="16" t="n">
        <v>1158.24</v>
      </c>
      <c r="F694" s="17" t="n">
        <v>0.1</v>
      </c>
      <c r="G694" s="16" t="n">
        <v>1042.42</v>
      </c>
      <c r="I694" s="1" t="str">
        <f aca="false">INDEX(Products!$C$2:$C$51,MATCH(C694,Products!$A$2:$A$51,0))</f>
        <v>Home &amp; Kitchen</v>
      </c>
      <c r="J694" s="1" t="str">
        <f aca="false">INDEX(Orders!$E$2:$E$8001,MATCH(B694,Orders!$A$2:$A$8001,0))</f>
        <v>Delivered</v>
      </c>
      <c r="K694" s="1" t="str">
        <f aca="false">LEFT(INDEX(Orders!$C$2:$C$8001,MATCH(B694,Orders!$A$2:$A$8001,0)),7)</f>
        <v>2025-09</v>
      </c>
    </row>
    <row r="695" customFormat="false" ht="15" hidden="false" customHeight="true" outlineLevel="0" collapsed="false">
      <c r="A695" s="1" t="s">
        <v>11165</v>
      </c>
      <c r="B695" s="1" t="s">
        <v>2507</v>
      </c>
      <c r="C695" s="1" t="s">
        <v>1997</v>
      </c>
      <c r="D695" s="1" t="n">
        <v>1</v>
      </c>
      <c r="E695" s="16" t="n">
        <v>311.15</v>
      </c>
      <c r="F695" s="17" t="n">
        <v>0</v>
      </c>
      <c r="G695" s="16" t="n">
        <v>311.15</v>
      </c>
      <c r="I695" s="1" t="str">
        <f aca="false">INDEX(Products!$C$2:$C$51,MATCH(C695,Products!$A$2:$A$51,0))</f>
        <v>Sports &amp; Fitness</v>
      </c>
      <c r="J695" s="1" t="str">
        <f aca="false">INDEX(Orders!$E$2:$E$8001,MATCH(B695,Orders!$A$2:$A$8001,0))</f>
        <v>Delivered</v>
      </c>
      <c r="K695" s="1" t="str">
        <f aca="false">LEFT(INDEX(Orders!$C$2:$C$8001,MATCH(B695,Orders!$A$2:$A$8001,0)),7)</f>
        <v>2025-11</v>
      </c>
    </row>
    <row r="696" customFormat="false" ht="15" hidden="false" customHeight="true" outlineLevel="0" collapsed="false">
      <c r="A696" s="1" t="s">
        <v>11166</v>
      </c>
      <c r="B696" s="1" t="s">
        <v>2507</v>
      </c>
      <c r="C696" s="1" t="s">
        <v>1977</v>
      </c>
      <c r="D696" s="1" t="n">
        <v>1</v>
      </c>
      <c r="E696" s="16" t="n">
        <v>2386.05</v>
      </c>
      <c r="F696" s="17" t="n">
        <v>0</v>
      </c>
      <c r="G696" s="16" t="n">
        <v>2386.05</v>
      </c>
      <c r="I696" s="1" t="str">
        <f aca="false">INDEX(Products!$C$2:$C$51,MATCH(C696,Products!$A$2:$A$51,0))</f>
        <v>Beauty &amp; Personal Care</v>
      </c>
      <c r="J696" s="1" t="str">
        <f aca="false">INDEX(Orders!$E$2:$E$8001,MATCH(B696,Orders!$A$2:$A$8001,0))</f>
        <v>Delivered</v>
      </c>
      <c r="K696" s="1" t="str">
        <f aca="false">LEFT(INDEX(Orders!$C$2:$C$8001,MATCH(B696,Orders!$A$2:$A$8001,0)),7)</f>
        <v>2025-11</v>
      </c>
    </row>
    <row r="697" customFormat="false" ht="15" hidden="false" customHeight="true" outlineLevel="0" collapsed="false">
      <c r="A697" s="1" t="s">
        <v>11167</v>
      </c>
      <c r="B697" s="1" t="s">
        <v>2507</v>
      </c>
      <c r="C697" s="1" t="s">
        <v>1924</v>
      </c>
      <c r="D697" s="1" t="n">
        <v>1</v>
      </c>
      <c r="E697" s="16" t="n">
        <v>1971</v>
      </c>
      <c r="F697" s="17" t="n">
        <v>0</v>
      </c>
      <c r="G697" s="16" t="n">
        <v>1971</v>
      </c>
      <c r="I697" s="1" t="str">
        <f aca="false">INDEX(Products!$C$2:$C$51,MATCH(C697,Products!$A$2:$A$51,0))</f>
        <v>Electronics</v>
      </c>
      <c r="J697" s="1" t="str">
        <f aca="false">INDEX(Orders!$E$2:$E$8001,MATCH(B697,Orders!$A$2:$A$8001,0))</f>
        <v>Delivered</v>
      </c>
      <c r="K697" s="1" t="str">
        <f aca="false">LEFT(INDEX(Orders!$C$2:$C$8001,MATCH(B697,Orders!$A$2:$A$8001,0)),7)</f>
        <v>2025-11</v>
      </c>
    </row>
    <row r="698" customFormat="false" ht="15" hidden="false" customHeight="true" outlineLevel="0" collapsed="false">
      <c r="A698" s="1" t="s">
        <v>11168</v>
      </c>
      <c r="B698" s="1" t="s">
        <v>2507</v>
      </c>
      <c r="C698" s="1" t="s">
        <v>1975</v>
      </c>
      <c r="D698" s="1" t="n">
        <v>3</v>
      </c>
      <c r="E698" s="16" t="n">
        <v>862.99</v>
      </c>
      <c r="F698" s="17" t="n">
        <v>0.05</v>
      </c>
      <c r="G698" s="16" t="n">
        <v>2459.52</v>
      </c>
      <c r="I698" s="1" t="str">
        <f aca="false">INDEX(Products!$C$2:$C$51,MATCH(C698,Products!$A$2:$A$51,0))</f>
        <v>Beauty &amp; Personal Care</v>
      </c>
      <c r="J698" s="1" t="str">
        <f aca="false">INDEX(Orders!$E$2:$E$8001,MATCH(B698,Orders!$A$2:$A$8001,0))</f>
        <v>Delivered</v>
      </c>
      <c r="K698" s="1" t="str">
        <f aca="false">LEFT(INDEX(Orders!$C$2:$C$8001,MATCH(B698,Orders!$A$2:$A$8001,0)),7)</f>
        <v>2025-11</v>
      </c>
    </row>
    <row r="699" customFormat="false" ht="15" hidden="false" customHeight="true" outlineLevel="0" collapsed="false">
      <c r="A699" s="1" t="s">
        <v>11169</v>
      </c>
      <c r="B699" s="1" t="s">
        <v>2509</v>
      </c>
      <c r="C699" s="1" t="s">
        <v>1965</v>
      </c>
      <c r="D699" s="1" t="n">
        <v>1</v>
      </c>
      <c r="E699" s="16" t="n">
        <v>1145.07</v>
      </c>
      <c r="F699" s="17" t="n">
        <v>0</v>
      </c>
      <c r="G699" s="16" t="n">
        <v>1145.07</v>
      </c>
      <c r="I699" s="1" t="str">
        <f aca="false">INDEX(Products!$C$2:$C$51,MATCH(C699,Products!$A$2:$A$51,0))</f>
        <v>Home &amp; Kitchen</v>
      </c>
      <c r="J699" s="1" t="str">
        <f aca="false">INDEX(Orders!$E$2:$E$8001,MATCH(B699,Orders!$A$2:$A$8001,0))</f>
        <v>Delivered</v>
      </c>
      <c r="K699" s="1" t="str">
        <f aca="false">LEFT(INDEX(Orders!$C$2:$C$8001,MATCH(B699,Orders!$A$2:$A$8001,0)),7)</f>
        <v>2025-03</v>
      </c>
    </row>
    <row r="700" customFormat="false" ht="15" hidden="false" customHeight="true" outlineLevel="0" collapsed="false">
      <c r="A700" s="1" t="s">
        <v>11170</v>
      </c>
      <c r="B700" s="1" t="s">
        <v>2510</v>
      </c>
      <c r="C700" s="1" t="s">
        <v>1930</v>
      </c>
      <c r="D700" s="1" t="n">
        <v>1</v>
      </c>
      <c r="E700" s="16" t="n">
        <v>2398.35</v>
      </c>
      <c r="F700" s="17" t="n">
        <v>0</v>
      </c>
      <c r="G700" s="16" t="n">
        <v>2398.35</v>
      </c>
      <c r="I700" s="1" t="str">
        <f aca="false">INDEX(Products!$C$2:$C$51,MATCH(C700,Products!$A$2:$A$51,0))</f>
        <v>Electronics</v>
      </c>
      <c r="J700" s="1" t="str">
        <f aca="false">INDEX(Orders!$E$2:$E$8001,MATCH(B700,Orders!$A$2:$A$8001,0))</f>
        <v>Delivered</v>
      </c>
      <c r="K700" s="1" t="str">
        <f aca="false">LEFT(INDEX(Orders!$C$2:$C$8001,MATCH(B700,Orders!$A$2:$A$8001,0)),7)</f>
        <v>2025-04</v>
      </c>
    </row>
    <row r="701" customFormat="false" ht="15" hidden="false" customHeight="true" outlineLevel="0" collapsed="false">
      <c r="A701" s="1" t="s">
        <v>11171</v>
      </c>
      <c r="B701" s="1" t="s">
        <v>2510</v>
      </c>
      <c r="C701" s="1" t="s">
        <v>1953</v>
      </c>
      <c r="D701" s="1" t="n">
        <v>1</v>
      </c>
      <c r="E701" s="16" t="n">
        <v>4914.12</v>
      </c>
      <c r="F701" s="17" t="n">
        <v>0.05</v>
      </c>
      <c r="G701" s="16" t="n">
        <v>4668.41</v>
      </c>
      <c r="I701" s="1" t="str">
        <f aca="false">INDEX(Products!$C$2:$C$51,MATCH(C701,Products!$A$2:$A$51,0))</f>
        <v>Fashion</v>
      </c>
      <c r="J701" s="1" t="str">
        <f aca="false">INDEX(Orders!$E$2:$E$8001,MATCH(B701,Orders!$A$2:$A$8001,0))</f>
        <v>Delivered</v>
      </c>
      <c r="K701" s="1" t="str">
        <f aca="false">LEFT(INDEX(Orders!$C$2:$C$8001,MATCH(B701,Orders!$A$2:$A$8001,0)),7)</f>
        <v>2025-04</v>
      </c>
    </row>
    <row r="702" customFormat="false" ht="15" hidden="false" customHeight="true" outlineLevel="0" collapsed="false">
      <c r="A702" s="1" t="s">
        <v>11172</v>
      </c>
      <c r="B702" s="1" t="s">
        <v>2511</v>
      </c>
      <c r="C702" s="1" t="s">
        <v>1957</v>
      </c>
      <c r="D702" s="1" t="n">
        <v>1</v>
      </c>
      <c r="E702" s="16" t="n">
        <v>1469.28</v>
      </c>
      <c r="F702" s="17" t="n">
        <v>0.2</v>
      </c>
      <c r="G702" s="16" t="n">
        <v>1175.42</v>
      </c>
      <c r="I702" s="1" t="str">
        <f aca="false">INDEX(Products!$C$2:$C$51,MATCH(C702,Products!$A$2:$A$51,0))</f>
        <v>Home &amp; Kitchen</v>
      </c>
      <c r="J702" s="1" t="str">
        <f aca="false">INDEX(Orders!$E$2:$E$8001,MATCH(B702,Orders!$A$2:$A$8001,0))</f>
        <v>Delivered</v>
      </c>
      <c r="K702" s="1" t="str">
        <f aca="false">LEFT(INDEX(Orders!$C$2:$C$8001,MATCH(B702,Orders!$A$2:$A$8001,0)),7)</f>
        <v>2025-10</v>
      </c>
    </row>
    <row r="703" customFormat="false" ht="15" hidden="false" customHeight="true" outlineLevel="0" collapsed="false">
      <c r="A703" s="1" t="s">
        <v>11173</v>
      </c>
      <c r="B703" s="1" t="s">
        <v>2511</v>
      </c>
      <c r="C703" s="1" t="s">
        <v>1940</v>
      </c>
      <c r="D703" s="1" t="n">
        <v>1</v>
      </c>
      <c r="E703" s="16" t="n">
        <v>2374.52</v>
      </c>
      <c r="F703" s="17" t="n">
        <v>0</v>
      </c>
      <c r="G703" s="16" t="n">
        <v>2374.52</v>
      </c>
      <c r="I703" s="1" t="str">
        <f aca="false">INDEX(Products!$C$2:$C$51,MATCH(C703,Products!$A$2:$A$51,0))</f>
        <v>Fashion</v>
      </c>
      <c r="J703" s="1" t="str">
        <f aca="false">INDEX(Orders!$E$2:$E$8001,MATCH(B703,Orders!$A$2:$A$8001,0))</f>
        <v>Delivered</v>
      </c>
      <c r="K703" s="1" t="str">
        <f aca="false">LEFT(INDEX(Orders!$C$2:$C$8001,MATCH(B703,Orders!$A$2:$A$8001,0)),7)</f>
        <v>2025-10</v>
      </c>
    </row>
    <row r="704" customFormat="false" ht="15" hidden="false" customHeight="true" outlineLevel="0" collapsed="false">
      <c r="A704" s="1" t="s">
        <v>11174</v>
      </c>
      <c r="B704" s="1" t="s">
        <v>2512</v>
      </c>
      <c r="C704" s="1" t="s">
        <v>1930</v>
      </c>
      <c r="D704" s="1" t="n">
        <v>1</v>
      </c>
      <c r="E704" s="16" t="n">
        <v>2398.35</v>
      </c>
      <c r="F704" s="17" t="n">
        <v>0.1</v>
      </c>
      <c r="G704" s="16" t="n">
        <v>2158.52</v>
      </c>
      <c r="I704" s="1" t="str">
        <f aca="false">INDEX(Products!$C$2:$C$51,MATCH(C704,Products!$A$2:$A$51,0))</f>
        <v>Electronics</v>
      </c>
      <c r="J704" s="1" t="str">
        <f aca="false">INDEX(Orders!$E$2:$E$8001,MATCH(B704,Orders!$A$2:$A$8001,0))</f>
        <v>Returned</v>
      </c>
      <c r="K704" s="1" t="str">
        <f aca="false">LEFT(INDEX(Orders!$C$2:$C$8001,MATCH(B704,Orders!$A$2:$A$8001,0)),7)</f>
        <v>2025-03</v>
      </c>
    </row>
    <row r="705" customFormat="false" ht="15" hidden="false" customHeight="true" outlineLevel="0" collapsed="false">
      <c r="A705" s="1" t="s">
        <v>11175</v>
      </c>
      <c r="B705" s="1" t="s">
        <v>2512</v>
      </c>
      <c r="C705" s="1" t="s">
        <v>1961</v>
      </c>
      <c r="D705" s="1" t="n">
        <v>1</v>
      </c>
      <c r="E705" s="16" t="n">
        <v>3493.68</v>
      </c>
      <c r="F705" s="17" t="n">
        <v>0.05</v>
      </c>
      <c r="G705" s="16" t="n">
        <v>3319</v>
      </c>
      <c r="I705" s="1" t="str">
        <f aca="false">INDEX(Products!$C$2:$C$51,MATCH(C705,Products!$A$2:$A$51,0))</f>
        <v>Home &amp; Kitchen</v>
      </c>
      <c r="J705" s="1" t="str">
        <f aca="false">INDEX(Orders!$E$2:$E$8001,MATCH(B705,Orders!$A$2:$A$8001,0))</f>
        <v>Returned</v>
      </c>
      <c r="K705" s="1" t="str">
        <f aca="false">LEFT(INDEX(Orders!$C$2:$C$8001,MATCH(B705,Orders!$A$2:$A$8001,0)),7)</f>
        <v>2025-03</v>
      </c>
    </row>
    <row r="706" customFormat="false" ht="15" hidden="false" customHeight="true" outlineLevel="0" collapsed="false">
      <c r="A706" s="1" t="s">
        <v>11176</v>
      </c>
      <c r="B706" s="1" t="s">
        <v>2513</v>
      </c>
      <c r="C706" s="1" t="s">
        <v>1935</v>
      </c>
      <c r="D706" s="1" t="n">
        <v>2</v>
      </c>
      <c r="E706" s="16" t="n">
        <v>14558.72</v>
      </c>
      <c r="F706" s="17" t="n">
        <v>0.2</v>
      </c>
      <c r="G706" s="16" t="n">
        <v>23293.95</v>
      </c>
      <c r="I706" s="1" t="str">
        <f aca="false">INDEX(Products!$C$2:$C$51,MATCH(C706,Products!$A$2:$A$51,0))</f>
        <v>Electronics</v>
      </c>
      <c r="J706" s="1" t="str">
        <f aca="false">INDEX(Orders!$E$2:$E$8001,MATCH(B706,Orders!$A$2:$A$8001,0))</f>
        <v>Delivered</v>
      </c>
      <c r="K706" s="1" t="str">
        <f aca="false">LEFT(INDEX(Orders!$C$2:$C$8001,MATCH(B706,Orders!$A$2:$A$8001,0)),7)</f>
        <v>2025-10</v>
      </c>
    </row>
    <row r="707" customFormat="false" ht="15" hidden="false" customHeight="true" outlineLevel="0" collapsed="false">
      <c r="A707" s="1" t="s">
        <v>11177</v>
      </c>
      <c r="B707" s="1" t="s">
        <v>2514</v>
      </c>
      <c r="C707" s="1" t="s">
        <v>1997</v>
      </c>
      <c r="D707" s="1" t="n">
        <v>1</v>
      </c>
      <c r="E707" s="16" t="n">
        <v>311.15</v>
      </c>
      <c r="F707" s="17" t="n">
        <v>0.05</v>
      </c>
      <c r="G707" s="16" t="n">
        <v>295.59</v>
      </c>
      <c r="I707" s="1" t="str">
        <f aca="false">INDEX(Products!$C$2:$C$51,MATCH(C707,Products!$A$2:$A$51,0))</f>
        <v>Sports &amp; Fitness</v>
      </c>
      <c r="J707" s="1" t="str">
        <f aca="false">INDEX(Orders!$E$2:$E$8001,MATCH(B707,Orders!$A$2:$A$8001,0))</f>
        <v>Delivered</v>
      </c>
      <c r="K707" s="1" t="str">
        <f aca="false">LEFT(INDEX(Orders!$C$2:$C$8001,MATCH(B707,Orders!$A$2:$A$8001,0)),7)</f>
        <v>2025-03</v>
      </c>
    </row>
    <row r="708" customFormat="false" ht="15" hidden="false" customHeight="true" outlineLevel="0" collapsed="false">
      <c r="A708" s="1" t="s">
        <v>11178</v>
      </c>
      <c r="B708" s="1" t="s">
        <v>2514</v>
      </c>
      <c r="C708" s="1" t="s">
        <v>2007</v>
      </c>
      <c r="D708" s="1" t="n">
        <v>2</v>
      </c>
      <c r="E708" s="16" t="n">
        <v>750.27</v>
      </c>
      <c r="F708" s="17" t="n">
        <v>0</v>
      </c>
      <c r="G708" s="16" t="n">
        <v>1500.54</v>
      </c>
      <c r="I708" s="1" t="str">
        <f aca="false">INDEX(Products!$C$2:$C$51,MATCH(C708,Products!$A$2:$A$51,0))</f>
        <v>Books &amp; Stationery</v>
      </c>
      <c r="J708" s="1" t="str">
        <f aca="false">INDEX(Orders!$E$2:$E$8001,MATCH(B708,Orders!$A$2:$A$8001,0))</f>
        <v>Delivered</v>
      </c>
      <c r="K708" s="1" t="str">
        <f aca="false">LEFT(INDEX(Orders!$C$2:$C$8001,MATCH(B708,Orders!$A$2:$A$8001,0)),7)</f>
        <v>2025-03</v>
      </c>
    </row>
    <row r="709" customFormat="false" ht="15" hidden="false" customHeight="true" outlineLevel="0" collapsed="false">
      <c r="A709" s="1" t="s">
        <v>11179</v>
      </c>
      <c r="B709" s="1" t="s">
        <v>2515</v>
      </c>
      <c r="C709" s="1" t="s">
        <v>1990</v>
      </c>
      <c r="D709" s="1" t="n">
        <v>2</v>
      </c>
      <c r="E709" s="16" t="n">
        <v>5311.32</v>
      </c>
      <c r="F709" s="17" t="n">
        <v>0</v>
      </c>
      <c r="G709" s="16" t="n">
        <v>10622.64</v>
      </c>
      <c r="I709" s="1" t="str">
        <f aca="false">INDEX(Products!$C$2:$C$51,MATCH(C709,Products!$A$2:$A$51,0))</f>
        <v>Sports &amp; Fitness</v>
      </c>
      <c r="J709" s="1" t="str">
        <f aca="false">INDEX(Orders!$E$2:$E$8001,MATCH(B709,Orders!$A$2:$A$8001,0))</f>
        <v>Delivered</v>
      </c>
      <c r="K709" s="1" t="str">
        <f aca="false">LEFT(INDEX(Orders!$C$2:$C$8001,MATCH(B709,Orders!$A$2:$A$8001,0)),7)</f>
        <v>2025-12</v>
      </c>
    </row>
    <row r="710" customFormat="false" ht="15" hidden="false" customHeight="true" outlineLevel="0" collapsed="false">
      <c r="A710" s="1" t="s">
        <v>11180</v>
      </c>
      <c r="B710" s="1" t="s">
        <v>2515</v>
      </c>
      <c r="C710" s="1" t="s">
        <v>1961</v>
      </c>
      <c r="D710" s="1" t="n">
        <v>1</v>
      </c>
      <c r="E710" s="16" t="n">
        <v>3493.68</v>
      </c>
      <c r="F710" s="17" t="n">
        <v>0</v>
      </c>
      <c r="G710" s="16" t="n">
        <v>3493.68</v>
      </c>
      <c r="I710" s="1" t="str">
        <f aca="false">INDEX(Products!$C$2:$C$51,MATCH(C710,Products!$A$2:$A$51,0))</f>
        <v>Home &amp; Kitchen</v>
      </c>
      <c r="J710" s="1" t="str">
        <f aca="false">INDEX(Orders!$E$2:$E$8001,MATCH(B710,Orders!$A$2:$A$8001,0))</f>
        <v>Delivered</v>
      </c>
      <c r="K710" s="1" t="str">
        <f aca="false">LEFT(INDEX(Orders!$C$2:$C$8001,MATCH(B710,Orders!$A$2:$A$8001,0)),7)</f>
        <v>2025-12</v>
      </c>
    </row>
    <row r="711" customFormat="false" ht="15" hidden="false" customHeight="true" outlineLevel="0" collapsed="false">
      <c r="A711" s="1" t="s">
        <v>11181</v>
      </c>
      <c r="B711" s="1" t="s">
        <v>2516</v>
      </c>
      <c r="C711" s="1" t="s">
        <v>2006</v>
      </c>
      <c r="D711" s="1" t="n">
        <v>2</v>
      </c>
      <c r="E711" s="16" t="n">
        <v>482.17</v>
      </c>
      <c r="F711" s="17" t="n">
        <v>0.05</v>
      </c>
      <c r="G711" s="16" t="n">
        <v>916.12</v>
      </c>
      <c r="I711" s="1" t="str">
        <f aca="false">INDEX(Products!$C$2:$C$51,MATCH(C711,Products!$A$2:$A$51,0))</f>
        <v>Books &amp; Stationery</v>
      </c>
      <c r="J711" s="1" t="str">
        <f aca="false">INDEX(Orders!$E$2:$E$8001,MATCH(B711,Orders!$A$2:$A$8001,0))</f>
        <v>Delivered</v>
      </c>
      <c r="K711" s="1" t="str">
        <f aca="false">LEFT(INDEX(Orders!$C$2:$C$8001,MATCH(B711,Orders!$A$2:$A$8001,0)),7)</f>
        <v>2025-10</v>
      </c>
    </row>
    <row r="712" customFormat="false" ht="15" hidden="false" customHeight="true" outlineLevel="0" collapsed="false">
      <c r="A712" s="1" t="s">
        <v>11182</v>
      </c>
      <c r="B712" s="1" t="s">
        <v>2516</v>
      </c>
      <c r="C712" s="1" t="s">
        <v>1931</v>
      </c>
      <c r="D712" s="1" t="n">
        <v>1</v>
      </c>
      <c r="E712" s="16" t="n">
        <v>1111.28</v>
      </c>
      <c r="F712" s="17" t="n">
        <v>0.1</v>
      </c>
      <c r="G712" s="16" t="n">
        <v>1000.15</v>
      </c>
      <c r="I712" s="1" t="str">
        <f aca="false">INDEX(Products!$C$2:$C$51,MATCH(C712,Products!$A$2:$A$51,0))</f>
        <v>Electronics</v>
      </c>
      <c r="J712" s="1" t="str">
        <f aca="false">INDEX(Orders!$E$2:$E$8001,MATCH(B712,Orders!$A$2:$A$8001,0))</f>
        <v>Delivered</v>
      </c>
      <c r="K712" s="1" t="str">
        <f aca="false">LEFT(INDEX(Orders!$C$2:$C$8001,MATCH(B712,Orders!$A$2:$A$8001,0)),7)</f>
        <v>2025-10</v>
      </c>
    </row>
    <row r="713" customFormat="false" ht="15" hidden="false" customHeight="true" outlineLevel="0" collapsed="false">
      <c r="A713" s="1" t="s">
        <v>11183</v>
      </c>
      <c r="B713" s="1" t="s">
        <v>2516</v>
      </c>
      <c r="C713" s="1" t="s">
        <v>1973</v>
      </c>
      <c r="D713" s="1" t="n">
        <v>1</v>
      </c>
      <c r="E713" s="16" t="n">
        <v>1158.24</v>
      </c>
      <c r="F713" s="17" t="n">
        <v>0</v>
      </c>
      <c r="G713" s="16" t="n">
        <v>1158.24</v>
      </c>
      <c r="I713" s="1" t="str">
        <f aca="false">INDEX(Products!$C$2:$C$51,MATCH(C713,Products!$A$2:$A$51,0))</f>
        <v>Home &amp; Kitchen</v>
      </c>
      <c r="J713" s="1" t="str">
        <f aca="false">INDEX(Orders!$E$2:$E$8001,MATCH(B713,Orders!$A$2:$A$8001,0))</f>
        <v>Delivered</v>
      </c>
      <c r="K713" s="1" t="str">
        <f aca="false">LEFT(INDEX(Orders!$C$2:$C$8001,MATCH(B713,Orders!$A$2:$A$8001,0)),7)</f>
        <v>2025-10</v>
      </c>
    </row>
    <row r="714" customFormat="false" ht="15" hidden="false" customHeight="true" outlineLevel="0" collapsed="false">
      <c r="A714" s="1" t="s">
        <v>11184</v>
      </c>
      <c r="B714" s="1" t="s">
        <v>2517</v>
      </c>
      <c r="C714" s="1" t="s">
        <v>1975</v>
      </c>
      <c r="D714" s="1" t="n">
        <v>1</v>
      </c>
      <c r="E714" s="16" t="n">
        <v>862.99</v>
      </c>
      <c r="F714" s="17" t="n">
        <v>0.05</v>
      </c>
      <c r="G714" s="16" t="n">
        <v>819.84</v>
      </c>
      <c r="I714" s="1" t="str">
        <f aca="false">INDEX(Products!$C$2:$C$51,MATCH(C714,Products!$A$2:$A$51,0))</f>
        <v>Beauty &amp; Personal Care</v>
      </c>
      <c r="J714" s="1" t="str">
        <f aca="false">INDEX(Orders!$E$2:$E$8001,MATCH(B714,Orders!$A$2:$A$8001,0))</f>
        <v>Delivered</v>
      </c>
      <c r="K714" s="1" t="str">
        <f aca="false">LEFT(INDEX(Orders!$C$2:$C$8001,MATCH(B714,Orders!$A$2:$A$8001,0)),7)</f>
        <v>2025-11</v>
      </c>
    </row>
    <row r="715" customFormat="false" ht="15" hidden="false" customHeight="true" outlineLevel="0" collapsed="false">
      <c r="A715" s="1" t="s">
        <v>11185</v>
      </c>
      <c r="B715" s="1" t="s">
        <v>2517</v>
      </c>
      <c r="C715" s="1" t="s">
        <v>1976</v>
      </c>
      <c r="D715" s="1" t="n">
        <v>1</v>
      </c>
      <c r="E715" s="16" t="n">
        <v>1603.35</v>
      </c>
      <c r="F715" s="17" t="n">
        <v>0.1</v>
      </c>
      <c r="G715" s="16" t="n">
        <v>1443.02</v>
      </c>
      <c r="I715" s="1" t="str">
        <f aca="false">INDEX(Products!$C$2:$C$51,MATCH(C715,Products!$A$2:$A$51,0))</f>
        <v>Beauty &amp; Personal Care</v>
      </c>
      <c r="J715" s="1" t="str">
        <f aca="false">INDEX(Orders!$E$2:$E$8001,MATCH(B715,Orders!$A$2:$A$8001,0))</f>
        <v>Delivered</v>
      </c>
      <c r="K715" s="1" t="str">
        <f aca="false">LEFT(INDEX(Orders!$C$2:$C$8001,MATCH(B715,Orders!$A$2:$A$8001,0)),7)</f>
        <v>2025-11</v>
      </c>
    </row>
    <row r="716" customFormat="false" ht="15" hidden="false" customHeight="true" outlineLevel="0" collapsed="false">
      <c r="A716" s="1" t="s">
        <v>11186</v>
      </c>
      <c r="B716" s="1" t="s">
        <v>2517</v>
      </c>
      <c r="C716" s="1" t="s">
        <v>1943</v>
      </c>
      <c r="D716" s="1" t="n">
        <v>1</v>
      </c>
      <c r="E716" s="16" t="n">
        <v>1250.54</v>
      </c>
      <c r="F716" s="17" t="n">
        <v>0</v>
      </c>
      <c r="G716" s="16" t="n">
        <v>1250.54</v>
      </c>
      <c r="I716" s="1" t="str">
        <f aca="false">INDEX(Products!$C$2:$C$51,MATCH(C716,Products!$A$2:$A$51,0))</f>
        <v>Fashion</v>
      </c>
      <c r="J716" s="1" t="str">
        <f aca="false">INDEX(Orders!$E$2:$E$8001,MATCH(B716,Orders!$A$2:$A$8001,0))</f>
        <v>Delivered</v>
      </c>
      <c r="K716" s="1" t="str">
        <f aca="false">LEFT(INDEX(Orders!$C$2:$C$8001,MATCH(B716,Orders!$A$2:$A$8001,0)),7)</f>
        <v>2025-11</v>
      </c>
    </row>
    <row r="717" customFormat="false" ht="15" hidden="false" customHeight="true" outlineLevel="0" collapsed="false">
      <c r="A717" s="1" t="s">
        <v>11187</v>
      </c>
      <c r="B717" s="1" t="s">
        <v>2519</v>
      </c>
      <c r="C717" s="1" t="s">
        <v>2007</v>
      </c>
      <c r="D717" s="1" t="n">
        <v>2</v>
      </c>
      <c r="E717" s="16" t="n">
        <v>750.27</v>
      </c>
      <c r="F717" s="17" t="n">
        <v>0.05</v>
      </c>
      <c r="G717" s="16" t="n">
        <v>1425.51</v>
      </c>
      <c r="I717" s="1" t="str">
        <f aca="false">INDEX(Products!$C$2:$C$51,MATCH(C717,Products!$A$2:$A$51,0))</f>
        <v>Books &amp; Stationery</v>
      </c>
      <c r="J717" s="1" t="str">
        <f aca="false">INDEX(Orders!$E$2:$E$8001,MATCH(B717,Orders!$A$2:$A$8001,0))</f>
        <v>Delivered</v>
      </c>
      <c r="K717" s="1" t="str">
        <f aca="false">LEFT(INDEX(Orders!$C$2:$C$8001,MATCH(B717,Orders!$A$2:$A$8001,0)),7)</f>
        <v>2024-08</v>
      </c>
    </row>
    <row r="718" customFormat="false" ht="15" hidden="false" customHeight="true" outlineLevel="0" collapsed="false">
      <c r="A718" s="1" t="s">
        <v>11188</v>
      </c>
      <c r="B718" s="1" t="s">
        <v>2519</v>
      </c>
      <c r="C718" s="1" t="s">
        <v>1961</v>
      </c>
      <c r="D718" s="1" t="n">
        <v>3</v>
      </c>
      <c r="E718" s="16" t="n">
        <v>3493.68</v>
      </c>
      <c r="F718" s="17" t="n">
        <v>0.2</v>
      </c>
      <c r="G718" s="16" t="n">
        <v>8384.83</v>
      </c>
      <c r="I718" s="1" t="str">
        <f aca="false">INDEX(Products!$C$2:$C$51,MATCH(C718,Products!$A$2:$A$51,0))</f>
        <v>Home &amp; Kitchen</v>
      </c>
      <c r="J718" s="1" t="str">
        <f aca="false">INDEX(Orders!$E$2:$E$8001,MATCH(B718,Orders!$A$2:$A$8001,0))</f>
        <v>Delivered</v>
      </c>
      <c r="K718" s="1" t="str">
        <f aca="false">LEFT(INDEX(Orders!$C$2:$C$8001,MATCH(B718,Orders!$A$2:$A$8001,0)),7)</f>
        <v>2024-08</v>
      </c>
    </row>
    <row r="719" customFormat="false" ht="15" hidden="false" customHeight="true" outlineLevel="0" collapsed="false">
      <c r="A719" s="1" t="s">
        <v>11189</v>
      </c>
      <c r="B719" s="1" t="s">
        <v>2519</v>
      </c>
      <c r="C719" s="1" t="s">
        <v>1997</v>
      </c>
      <c r="D719" s="1" t="n">
        <v>1</v>
      </c>
      <c r="E719" s="16" t="n">
        <v>311.15</v>
      </c>
      <c r="F719" s="17" t="n">
        <v>0.15</v>
      </c>
      <c r="G719" s="16" t="n">
        <v>264.48</v>
      </c>
      <c r="I719" s="1" t="str">
        <f aca="false">INDEX(Products!$C$2:$C$51,MATCH(C719,Products!$A$2:$A$51,0))</f>
        <v>Sports &amp; Fitness</v>
      </c>
      <c r="J719" s="1" t="str">
        <f aca="false">INDEX(Orders!$E$2:$E$8001,MATCH(B719,Orders!$A$2:$A$8001,0))</f>
        <v>Delivered</v>
      </c>
      <c r="K719" s="1" t="str">
        <f aca="false">LEFT(INDEX(Orders!$C$2:$C$8001,MATCH(B719,Orders!$A$2:$A$8001,0)),7)</f>
        <v>2024-08</v>
      </c>
    </row>
    <row r="720" customFormat="false" ht="15" hidden="false" customHeight="true" outlineLevel="0" collapsed="false">
      <c r="A720" s="1" t="s">
        <v>11190</v>
      </c>
      <c r="B720" s="1" t="s">
        <v>2519</v>
      </c>
      <c r="C720" s="1" t="s">
        <v>1953</v>
      </c>
      <c r="D720" s="1" t="n">
        <v>2</v>
      </c>
      <c r="E720" s="16" t="n">
        <v>4914.12</v>
      </c>
      <c r="F720" s="17" t="n">
        <v>0</v>
      </c>
      <c r="G720" s="16" t="n">
        <v>9828.24</v>
      </c>
      <c r="I720" s="1" t="str">
        <f aca="false">INDEX(Products!$C$2:$C$51,MATCH(C720,Products!$A$2:$A$51,0))</f>
        <v>Fashion</v>
      </c>
      <c r="J720" s="1" t="str">
        <f aca="false">INDEX(Orders!$E$2:$E$8001,MATCH(B720,Orders!$A$2:$A$8001,0))</f>
        <v>Delivered</v>
      </c>
      <c r="K720" s="1" t="str">
        <f aca="false">LEFT(INDEX(Orders!$C$2:$C$8001,MATCH(B720,Orders!$A$2:$A$8001,0)),7)</f>
        <v>2024-08</v>
      </c>
    </row>
    <row r="721" customFormat="false" ht="15" hidden="false" customHeight="true" outlineLevel="0" collapsed="false">
      <c r="A721" s="1" t="s">
        <v>11191</v>
      </c>
      <c r="B721" s="1" t="s">
        <v>2519</v>
      </c>
      <c r="C721" s="1" t="s">
        <v>1995</v>
      </c>
      <c r="D721" s="1" t="n">
        <v>1</v>
      </c>
      <c r="E721" s="16" t="n">
        <v>2914.27</v>
      </c>
      <c r="F721" s="17" t="n">
        <v>0.15</v>
      </c>
      <c r="G721" s="16" t="n">
        <v>2477.13</v>
      </c>
      <c r="I721" s="1" t="str">
        <f aca="false">INDEX(Products!$C$2:$C$51,MATCH(C721,Products!$A$2:$A$51,0))</f>
        <v>Sports &amp; Fitness</v>
      </c>
      <c r="J721" s="1" t="str">
        <f aca="false">INDEX(Orders!$E$2:$E$8001,MATCH(B721,Orders!$A$2:$A$8001,0))</f>
        <v>Delivered</v>
      </c>
      <c r="K721" s="1" t="str">
        <f aca="false">LEFT(INDEX(Orders!$C$2:$C$8001,MATCH(B721,Orders!$A$2:$A$8001,0)),7)</f>
        <v>2024-08</v>
      </c>
    </row>
    <row r="722" customFormat="false" ht="15" hidden="false" customHeight="true" outlineLevel="0" collapsed="false">
      <c r="A722" s="1" t="s">
        <v>11192</v>
      </c>
      <c r="B722" s="1" t="s">
        <v>2520</v>
      </c>
      <c r="C722" s="1" t="s">
        <v>1990</v>
      </c>
      <c r="D722" s="1" t="n">
        <v>1</v>
      </c>
      <c r="E722" s="16" t="n">
        <v>5311.32</v>
      </c>
      <c r="F722" s="17" t="n">
        <v>0.05</v>
      </c>
      <c r="G722" s="16" t="n">
        <v>5045.75</v>
      </c>
      <c r="I722" s="1" t="str">
        <f aca="false">INDEX(Products!$C$2:$C$51,MATCH(C722,Products!$A$2:$A$51,0))</f>
        <v>Sports &amp; Fitness</v>
      </c>
      <c r="J722" s="1" t="str">
        <f aca="false">INDEX(Orders!$E$2:$E$8001,MATCH(B722,Orders!$A$2:$A$8001,0))</f>
        <v>Delivered</v>
      </c>
      <c r="K722" s="1" t="str">
        <f aca="false">LEFT(INDEX(Orders!$C$2:$C$8001,MATCH(B722,Orders!$A$2:$A$8001,0)),7)</f>
        <v>2025-12</v>
      </c>
    </row>
    <row r="723" customFormat="false" ht="15" hidden="false" customHeight="true" outlineLevel="0" collapsed="false">
      <c r="A723" s="1" t="s">
        <v>11193</v>
      </c>
      <c r="B723" s="1" t="s">
        <v>2520</v>
      </c>
      <c r="C723" s="1" t="s">
        <v>1997</v>
      </c>
      <c r="D723" s="1" t="n">
        <v>3</v>
      </c>
      <c r="E723" s="16" t="n">
        <v>311.15</v>
      </c>
      <c r="F723" s="17" t="n">
        <v>0</v>
      </c>
      <c r="G723" s="16" t="n">
        <v>933.45</v>
      </c>
      <c r="I723" s="1" t="str">
        <f aca="false">INDEX(Products!$C$2:$C$51,MATCH(C723,Products!$A$2:$A$51,0))</f>
        <v>Sports &amp; Fitness</v>
      </c>
      <c r="J723" s="1" t="str">
        <f aca="false">INDEX(Orders!$E$2:$E$8001,MATCH(B723,Orders!$A$2:$A$8001,0))</f>
        <v>Delivered</v>
      </c>
      <c r="K723" s="1" t="str">
        <f aca="false">LEFT(INDEX(Orders!$C$2:$C$8001,MATCH(B723,Orders!$A$2:$A$8001,0)),7)</f>
        <v>2025-12</v>
      </c>
    </row>
    <row r="724" customFormat="false" ht="15" hidden="false" customHeight="true" outlineLevel="0" collapsed="false">
      <c r="A724" s="1" t="s">
        <v>11194</v>
      </c>
      <c r="B724" s="1" t="s">
        <v>2521</v>
      </c>
      <c r="C724" s="1" t="s">
        <v>1943</v>
      </c>
      <c r="D724" s="1" t="n">
        <v>1</v>
      </c>
      <c r="E724" s="16" t="n">
        <v>1250.54</v>
      </c>
      <c r="F724" s="17" t="n">
        <v>0.05</v>
      </c>
      <c r="G724" s="16" t="n">
        <v>1188.01</v>
      </c>
      <c r="I724" s="1" t="str">
        <f aca="false">INDEX(Products!$C$2:$C$51,MATCH(C724,Products!$A$2:$A$51,0))</f>
        <v>Fashion</v>
      </c>
      <c r="J724" s="1" t="str">
        <f aca="false">INDEX(Orders!$E$2:$E$8001,MATCH(B724,Orders!$A$2:$A$8001,0))</f>
        <v>Returned</v>
      </c>
      <c r="K724" s="1" t="str">
        <f aca="false">LEFT(INDEX(Orders!$C$2:$C$8001,MATCH(B724,Orders!$A$2:$A$8001,0)),7)</f>
        <v>2024-06</v>
      </c>
    </row>
    <row r="725" customFormat="false" ht="15" hidden="false" customHeight="true" outlineLevel="0" collapsed="false">
      <c r="A725" s="1" t="s">
        <v>11195</v>
      </c>
      <c r="B725" s="1" t="s">
        <v>2523</v>
      </c>
      <c r="C725" s="1" t="s">
        <v>1967</v>
      </c>
      <c r="D725" s="1" t="n">
        <v>2</v>
      </c>
      <c r="E725" s="16" t="n">
        <v>6822.61</v>
      </c>
      <c r="F725" s="17" t="n">
        <v>0.05</v>
      </c>
      <c r="G725" s="16" t="n">
        <v>12962.96</v>
      </c>
      <c r="I725" s="1" t="str">
        <f aca="false">INDEX(Products!$C$2:$C$51,MATCH(C725,Products!$A$2:$A$51,0))</f>
        <v>Home &amp; Kitchen</v>
      </c>
      <c r="J725" s="1" t="str">
        <f aca="false">INDEX(Orders!$E$2:$E$8001,MATCH(B725,Orders!$A$2:$A$8001,0))</f>
        <v>Delivered</v>
      </c>
      <c r="K725" s="1" t="str">
        <f aca="false">LEFT(INDEX(Orders!$C$2:$C$8001,MATCH(B725,Orders!$A$2:$A$8001,0)),7)</f>
        <v>2024-12</v>
      </c>
    </row>
    <row r="726" customFormat="false" ht="15" hidden="false" customHeight="true" outlineLevel="0" collapsed="false">
      <c r="A726" s="1" t="s">
        <v>11196</v>
      </c>
      <c r="B726" s="1" t="s">
        <v>2524</v>
      </c>
      <c r="C726" s="1" t="s">
        <v>1930</v>
      </c>
      <c r="D726" s="1" t="n">
        <v>1</v>
      </c>
      <c r="E726" s="16" t="n">
        <v>2398.35</v>
      </c>
      <c r="F726" s="17" t="n">
        <v>0.05</v>
      </c>
      <c r="G726" s="16" t="n">
        <v>2278.43</v>
      </c>
      <c r="I726" s="1" t="str">
        <f aca="false">INDEX(Products!$C$2:$C$51,MATCH(C726,Products!$A$2:$A$51,0))</f>
        <v>Electronics</v>
      </c>
      <c r="J726" s="1" t="str">
        <f aca="false">INDEX(Orders!$E$2:$E$8001,MATCH(B726,Orders!$A$2:$A$8001,0))</f>
        <v>Delivered</v>
      </c>
      <c r="K726" s="1" t="str">
        <f aca="false">LEFT(INDEX(Orders!$C$2:$C$8001,MATCH(B726,Orders!$A$2:$A$8001,0)),7)</f>
        <v>2025-11</v>
      </c>
    </row>
    <row r="727" customFormat="false" ht="15" hidden="false" customHeight="true" outlineLevel="0" collapsed="false">
      <c r="A727" s="1" t="s">
        <v>11197</v>
      </c>
      <c r="B727" s="1" t="s">
        <v>2526</v>
      </c>
      <c r="C727" s="1" t="s">
        <v>1940</v>
      </c>
      <c r="D727" s="1" t="n">
        <v>1</v>
      </c>
      <c r="E727" s="16" t="n">
        <v>2374.52</v>
      </c>
      <c r="F727" s="17" t="n">
        <v>0.1</v>
      </c>
      <c r="G727" s="16" t="n">
        <v>2137.07</v>
      </c>
      <c r="I727" s="1" t="str">
        <f aca="false">INDEX(Products!$C$2:$C$51,MATCH(C727,Products!$A$2:$A$51,0))</f>
        <v>Fashion</v>
      </c>
      <c r="J727" s="1" t="str">
        <f aca="false">INDEX(Orders!$E$2:$E$8001,MATCH(B727,Orders!$A$2:$A$8001,0))</f>
        <v>Delivered</v>
      </c>
      <c r="K727" s="1" t="str">
        <f aca="false">LEFT(INDEX(Orders!$C$2:$C$8001,MATCH(B727,Orders!$A$2:$A$8001,0)),7)</f>
        <v>2025-06</v>
      </c>
    </row>
    <row r="728" customFormat="false" ht="15" hidden="false" customHeight="true" outlineLevel="0" collapsed="false">
      <c r="A728" s="1" t="s">
        <v>11198</v>
      </c>
      <c r="B728" s="1" t="s">
        <v>2528</v>
      </c>
      <c r="C728" s="1" t="s">
        <v>1940</v>
      </c>
      <c r="D728" s="1" t="n">
        <v>2</v>
      </c>
      <c r="E728" s="16" t="n">
        <v>2374.52</v>
      </c>
      <c r="F728" s="17" t="n">
        <v>0</v>
      </c>
      <c r="G728" s="16" t="n">
        <v>4749.04</v>
      </c>
      <c r="I728" s="1" t="str">
        <f aca="false">INDEX(Products!$C$2:$C$51,MATCH(C728,Products!$A$2:$A$51,0))</f>
        <v>Fashion</v>
      </c>
      <c r="J728" s="1" t="str">
        <f aca="false">INDEX(Orders!$E$2:$E$8001,MATCH(B728,Orders!$A$2:$A$8001,0))</f>
        <v>Refunded</v>
      </c>
      <c r="K728" s="1" t="str">
        <f aca="false">LEFT(INDEX(Orders!$C$2:$C$8001,MATCH(B728,Orders!$A$2:$A$8001,0)),7)</f>
        <v>2025-10</v>
      </c>
    </row>
    <row r="729" customFormat="false" ht="15" hidden="false" customHeight="true" outlineLevel="0" collapsed="false">
      <c r="A729" s="1" t="s">
        <v>11199</v>
      </c>
      <c r="B729" s="1" t="s">
        <v>2529</v>
      </c>
      <c r="C729" s="1" t="s">
        <v>1924</v>
      </c>
      <c r="D729" s="1" t="n">
        <v>1</v>
      </c>
      <c r="E729" s="16" t="n">
        <v>1971</v>
      </c>
      <c r="F729" s="17" t="n">
        <v>0</v>
      </c>
      <c r="G729" s="16" t="n">
        <v>1971</v>
      </c>
      <c r="I729" s="1" t="str">
        <f aca="false">INDEX(Products!$C$2:$C$51,MATCH(C729,Products!$A$2:$A$51,0))</f>
        <v>Electronics</v>
      </c>
      <c r="J729" s="1" t="str">
        <f aca="false">INDEX(Orders!$E$2:$E$8001,MATCH(B729,Orders!$A$2:$A$8001,0))</f>
        <v>Returned</v>
      </c>
      <c r="K729" s="1" t="str">
        <f aca="false">LEFT(INDEX(Orders!$C$2:$C$8001,MATCH(B729,Orders!$A$2:$A$8001,0)),7)</f>
        <v>2025-11</v>
      </c>
    </row>
    <row r="730" customFormat="false" ht="15" hidden="false" customHeight="true" outlineLevel="0" collapsed="false">
      <c r="A730" s="1" t="s">
        <v>11200</v>
      </c>
      <c r="B730" s="1" t="s">
        <v>2530</v>
      </c>
      <c r="C730" s="1" t="s">
        <v>1920</v>
      </c>
      <c r="D730" s="1" t="n">
        <v>1</v>
      </c>
      <c r="E730" s="16" t="n">
        <v>4273.58</v>
      </c>
      <c r="F730" s="17" t="n">
        <v>0</v>
      </c>
      <c r="G730" s="16" t="n">
        <v>4273.58</v>
      </c>
      <c r="I730" s="1" t="str">
        <f aca="false">INDEX(Products!$C$2:$C$51,MATCH(C730,Products!$A$2:$A$51,0))</f>
        <v>Electronics</v>
      </c>
      <c r="J730" s="1" t="str">
        <f aca="false">INDEX(Orders!$E$2:$E$8001,MATCH(B730,Orders!$A$2:$A$8001,0))</f>
        <v>Delivered</v>
      </c>
      <c r="K730" s="1" t="str">
        <f aca="false">LEFT(INDEX(Orders!$C$2:$C$8001,MATCH(B730,Orders!$A$2:$A$8001,0)),7)</f>
        <v>2024-11</v>
      </c>
    </row>
    <row r="731" customFormat="false" ht="15" hidden="false" customHeight="true" outlineLevel="0" collapsed="false">
      <c r="A731" s="1" t="s">
        <v>11201</v>
      </c>
      <c r="B731" s="1" t="s">
        <v>2530</v>
      </c>
      <c r="C731" s="1" t="s">
        <v>2006</v>
      </c>
      <c r="D731" s="1" t="n">
        <v>1</v>
      </c>
      <c r="E731" s="16" t="n">
        <v>482.17</v>
      </c>
      <c r="F731" s="17" t="n">
        <v>0</v>
      </c>
      <c r="G731" s="16" t="n">
        <v>482.17</v>
      </c>
      <c r="I731" s="1" t="str">
        <f aca="false">INDEX(Products!$C$2:$C$51,MATCH(C731,Products!$A$2:$A$51,0))</f>
        <v>Books &amp; Stationery</v>
      </c>
      <c r="J731" s="1" t="str">
        <f aca="false">INDEX(Orders!$E$2:$E$8001,MATCH(B731,Orders!$A$2:$A$8001,0))</f>
        <v>Delivered</v>
      </c>
      <c r="K731" s="1" t="str">
        <f aca="false">LEFT(INDEX(Orders!$C$2:$C$8001,MATCH(B731,Orders!$A$2:$A$8001,0)),7)</f>
        <v>2024-11</v>
      </c>
    </row>
    <row r="732" customFormat="false" ht="15" hidden="false" customHeight="true" outlineLevel="0" collapsed="false">
      <c r="A732" s="1" t="s">
        <v>11202</v>
      </c>
      <c r="B732" s="1" t="s">
        <v>2531</v>
      </c>
      <c r="C732" s="1" t="s">
        <v>1979</v>
      </c>
      <c r="D732" s="1" t="n">
        <v>1</v>
      </c>
      <c r="E732" s="16" t="n">
        <v>623</v>
      </c>
      <c r="F732" s="17" t="n">
        <v>0.15</v>
      </c>
      <c r="G732" s="16" t="n">
        <v>529.55</v>
      </c>
      <c r="I732" s="1" t="str">
        <f aca="false">INDEX(Products!$C$2:$C$51,MATCH(C732,Products!$A$2:$A$51,0))</f>
        <v>Beauty &amp; Personal Care</v>
      </c>
      <c r="J732" s="1" t="str">
        <f aca="false">INDEX(Orders!$E$2:$E$8001,MATCH(B732,Orders!$A$2:$A$8001,0))</f>
        <v>Delivered</v>
      </c>
      <c r="K732" s="1" t="str">
        <f aca="false">LEFT(INDEX(Orders!$C$2:$C$8001,MATCH(B732,Orders!$A$2:$A$8001,0)),7)</f>
        <v>2025-03</v>
      </c>
    </row>
    <row r="733" customFormat="false" ht="15" hidden="false" customHeight="true" outlineLevel="0" collapsed="false">
      <c r="A733" s="1" t="s">
        <v>11203</v>
      </c>
      <c r="B733" s="1" t="s">
        <v>2531</v>
      </c>
      <c r="C733" s="1" t="s">
        <v>1940</v>
      </c>
      <c r="D733" s="1" t="n">
        <v>1</v>
      </c>
      <c r="E733" s="16" t="n">
        <v>2374.52</v>
      </c>
      <c r="F733" s="17" t="n">
        <v>0</v>
      </c>
      <c r="G733" s="16" t="n">
        <v>2374.52</v>
      </c>
      <c r="I733" s="1" t="str">
        <f aca="false">INDEX(Products!$C$2:$C$51,MATCH(C733,Products!$A$2:$A$51,0))</f>
        <v>Fashion</v>
      </c>
      <c r="J733" s="1" t="str">
        <f aca="false">INDEX(Orders!$E$2:$E$8001,MATCH(B733,Orders!$A$2:$A$8001,0))</f>
        <v>Delivered</v>
      </c>
      <c r="K733" s="1" t="str">
        <f aca="false">LEFT(INDEX(Orders!$C$2:$C$8001,MATCH(B733,Orders!$A$2:$A$8001,0)),7)</f>
        <v>2025-03</v>
      </c>
    </row>
    <row r="734" customFormat="false" ht="15" hidden="false" customHeight="true" outlineLevel="0" collapsed="false">
      <c r="A734" s="1" t="s">
        <v>11204</v>
      </c>
      <c r="B734" s="1" t="s">
        <v>2531</v>
      </c>
      <c r="C734" s="1" t="s">
        <v>1997</v>
      </c>
      <c r="D734" s="1" t="n">
        <v>1</v>
      </c>
      <c r="E734" s="16" t="n">
        <v>311.15</v>
      </c>
      <c r="F734" s="17" t="n">
        <v>0.05</v>
      </c>
      <c r="G734" s="16" t="n">
        <v>295.59</v>
      </c>
      <c r="I734" s="1" t="str">
        <f aca="false">INDEX(Products!$C$2:$C$51,MATCH(C734,Products!$A$2:$A$51,0))</f>
        <v>Sports &amp; Fitness</v>
      </c>
      <c r="J734" s="1" t="str">
        <f aca="false">INDEX(Orders!$E$2:$E$8001,MATCH(B734,Orders!$A$2:$A$8001,0))</f>
        <v>Delivered</v>
      </c>
      <c r="K734" s="1" t="str">
        <f aca="false">LEFT(INDEX(Orders!$C$2:$C$8001,MATCH(B734,Orders!$A$2:$A$8001,0)),7)</f>
        <v>2025-03</v>
      </c>
    </row>
    <row r="735" customFormat="false" ht="15" hidden="false" customHeight="true" outlineLevel="0" collapsed="false">
      <c r="A735" s="1" t="s">
        <v>11205</v>
      </c>
      <c r="B735" s="1" t="s">
        <v>2531</v>
      </c>
      <c r="C735" s="1" t="s">
        <v>2006</v>
      </c>
      <c r="D735" s="1" t="n">
        <v>2</v>
      </c>
      <c r="E735" s="16" t="n">
        <v>482.17</v>
      </c>
      <c r="F735" s="17" t="n">
        <v>0</v>
      </c>
      <c r="G735" s="16" t="n">
        <v>964.34</v>
      </c>
      <c r="I735" s="1" t="str">
        <f aca="false">INDEX(Products!$C$2:$C$51,MATCH(C735,Products!$A$2:$A$51,0))</f>
        <v>Books &amp; Stationery</v>
      </c>
      <c r="J735" s="1" t="str">
        <f aca="false">INDEX(Orders!$E$2:$E$8001,MATCH(B735,Orders!$A$2:$A$8001,0))</f>
        <v>Delivered</v>
      </c>
      <c r="K735" s="1" t="str">
        <f aca="false">LEFT(INDEX(Orders!$C$2:$C$8001,MATCH(B735,Orders!$A$2:$A$8001,0)),7)</f>
        <v>2025-03</v>
      </c>
    </row>
    <row r="736" customFormat="false" ht="15" hidden="false" customHeight="true" outlineLevel="0" collapsed="false">
      <c r="A736" s="1" t="s">
        <v>11206</v>
      </c>
      <c r="B736" s="1" t="s">
        <v>2531</v>
      </c>
      <c r="C736" s="1" t="s">
        <v>1953</v>
      </c>
      <c r="D736" s="1" t="n">
        <v>2</v>
      </c>
      <c r="E736" s="16" t="n">
        <v>4914.12</v>
      </c>
      <c r="F736" s="17" t="n">
        <v>0</v>
      </c>
      <c r="G736" s="16" t="n">
        <v>9828.24</v>
      </c>
      <c r="I736" s="1" t="str">
        <f aca="false">INDEX(Products!$C$2:$C$51,MATCH(C736,Products!$A$2:$A$51,0))</f>
        <v>Fashion</v>
      </c>
      <c r="J736" s="1" t="str">
        <f aca="false">INDEX(Orders!$E$2:$E$8001,MATCH(B736,Orders!$A$2:$A$8001,0))</f>
        <v>Delivered</v>
      </c>
      <c r="K736" s="1" t="str">
        <f aca="false">LEFT(INDEX(Orders!$C$2:$C$8001,MATCH(B736,Orders!$A$2:$A$8001,0)),7)</f>
        <v>2025-03</v>
      </c>
    </row>
    <row r="737" customFormat="false" ht="15" hidden="false" customHeight="true" outlineLevel="0" collapsed="false">
      <c r="A737" s="1" t="s">
        <v>11207</v>
      </c>
      <c r="B737" s="1" t="s">
        <v>2532</v>
      </c>
      <c r="C737" s="1" t="s">
        <v>2007</v>
      </c>
      <c r="D737" s="1" t="n">
        <v>1</v>
      </c>
      <c r="E737" s="16" t="n">
        <v>750.27</v>
      </c>
      <c r="F737" s="17" t="n">
        <v>0</v>
      </c>
      <c r="G737" s="16" t="n">
        <v>750.27</v>
      </c>
      <c r="I737" s="1" t="str">
        <f aca="false">INDEX(Products!$C$2:$C$51,MATCH(C737,Products!$A$2:$A$51,0))</f>
        <v>Books &amp; Stationery</v>
      </c>
      <c r="J737" s="1" t="str">
        <f aca="false">INDEX(Orders!$E$2:$E$8001,MATCH(B737,Orders!$A$2:$A$8001,0))</f>
        <v>Delivered</v>
      </c>
      <c r="K737" s="1" t="str">
        <f aca="false">LEFT(INDEX(Orders!$C$2:$C$8001,MATCH(B737,Orders!$A$2:$A$8001,0)),7)</f>
        <v>2025-09</v>
      </c>
    </row>
    <row r="738" customFormat="false" ht="15" hidden="false" customHeight="true" outlineLevel="0" collapsed="false">
      <c r="A738" s="1" t="s">
        <v>11208</v>
      </c>
      <c r="B738" s="1" t="s">
        <v>2532</v>
      </c>
      <c r="C738" s="1" t="s">
        <v>1930</v>
      </c>
      <c r="D738" s="1" t="n">
        <v>2</v>
      </c>
      <c r="E738" s="16" t="n">
        <v>2398.35</v>
      </c>
      <c r="F738" s="17" t="n">
        <v>0</v>
      </c>
      <c r="G738" s="16" t="n">
        <v>4796.7</v>
      </c>
      <c r="I738" s="1" t="str">
        <f aca="false">INDEX(Products!$C$2:$C$51,MATCH(C738,Products!$A$2:$A$51,0))</f>
        <v>Electronics</v>
      </c>
      <c r="J738" s="1" t="str">
        <f aca="false">INDEX(Orders!$E$2:$E$8001,MATCH(B738,Orders!$A$2:$A$8001,0))</f>
        <v>Delivered</v>
      </c>
      <c r="K738" s="1" t="str">
        <f aca="false">LEFT(INDEX(Orders!$C$2:$C$8001,MATCH(B738,Orders!$A$2:$A$8001,0)),7)</f>
        <v>2025-09</v>
      </c>
    </row>
    <row r="739" customFormat="false" ht="15" hidden="false" customHeight="true" outlineLevel="0" collapsed="false">
      <c r="A739" s="1" t="s">
        <v>11209</v>
      </c>
      <c r="B739" s="1" t="s">
        <v>2532</v>
      </c>
      <c r="C739" s="1" t="s">
        <v>1971</v>
      </c>
      <c r="D739" s="1" t="n">
        <v>1</v>
      </c>
      <c r="E739" s="16" t="n">
        <v>2073.63</v>
      </c>
      <c r="F739" s="17" t="n">
        <v>0.05</v>
      </c>
      <c r="G739" s="16" t="n">
        <v>1969.95</v>
      </c>
      <c r="I739" s="1" t="str">
        <f aca="false">INDEX(Products!$C$2:$C$51,MATCH(C739,Products!$A$2:$A$51,0))</f>
        <v>Home &amp; Kitchen</v>
      </c>
      <c r="J739" s="1" t="str">
        <f aca="false">INDEX(Orders!$E$2:$E$8001,MATCH(B739,Orders!$A$2:$A$8001,0))</f>
        <v>Delivered</v>
      </c>
      <c r="K739" s="1" t="str">
        <f aca="false">LEFT(INDEX(Orders!$C$2:$C$8001,MATCH(B739,Orders!$A$2:$A$8001,0)),7)</f>
        <v>2025-09</v>
      </c>
    </row>
    <row r="740" customFormat="false" ht="15" hidden="false" customHeight="true" outlineLevel="0" collapsed="false">
      <c r="A740" s="1" t="s">
        <v>11210</v>
      </c>
      <c r="B740" s="1" t="s">
        <v>2534</v>
      </c>
      <c r="C740" s="1" t="s">
        <v>1975</v>
      </c>
      <c r="D740" s="1" t="n">
        <v>1</v>
      </c>
      <c r="E740" s="16" t="n">
        <v>862.99</v>
      </c>
      <c r="F740" s="17" t="n">
        <v>0.2</v>
      </c>
      <c r="G740" s="16" t="n">
        <v>690.39</v>
      </c>
      <c r="I740" s="1" t="str">
        <f aca="false">INDEX(Products!$C$2:$C$51,MATCH(C740,Products!$A$2:$A$51,0))</f>
        <v>Beauty &amp; Personal Care</v>
      </c>
      <c r="J740" s="1" t="str">
        <f aca="false">INDEX(Orders!$E$2:$E$8001,MATCH(B740,Orders!$A$2:$A$8001,0))</f>
        <v>Delivered</v>
      </c>
      <c r="K740" s="1" t="str">
        <f aca="false">LEFT(INDEX(Orders!$C$2:$C$8001,MATCH(B740,Orders!$A$2:$A$8001,0)),7)</f>
        <v>2024-07</v>
      </c>
    </row>
    <row r="741" customFormat="false" ht="15" hidden="false" customHeight="true" outlineLevel="0" collapsed="false">
      <c r="A741" s="1" t="s">
        <v>11211</v>
      </c>
      <c r="B741" s="1" t="s">
        <v>2535</v>
      </c>
      <c r="C741" s="1" t="s">
        <v>1933</v>
      </c>
      <c r="D741" s="1" t="n">
        <v>2</v>
      </c>
      <c r="E741" s="16" t="n">
        <v>7194.38</v>
      </c>
      <c r="F741" s="17" t="n">
        <v>0.1</v>
      </c>
      <c r="G741" s="16" t="n">
        <v>12949.88</v>
      </c>
      <c r="I741" s="1" t="str">
        <f aca="false">INDEX(Products!$C$2:$C$51,MATCH(C741,Products!$A$2:$A$51,0))</f>
        <v>Electronics</v>
      </c>
      <c r="J741" s="1" t="str">
        <f aca="false">INDEX(Orders!$E$2:$E$8001,MATCH(B741,Orders!$A$2:$A$8001,0))</f>
        <v>Delivered</v>
      </c>
      <c r="K741" s="1" t="str">
        <f aca="false">LEFT(INDEX(Orders!$C$2:$C$8001,MATCH(B741,Orders!$A$2:$A$8001,0)),7)</f>
        <v>2025-08</v>
      </c>
    </row>
    <row r="742" customFormat="false" ht="15" hidden="false" customHeight="true" outlineLevel="0" collapsed="false">
      <c r="A742" s="1" t="s">
        <v>11212</v>
      </c>
      <c r="B742" s="1" t="s">
        <v>2535</v>
      </c>
      <c r="C742" s="1" t="s">
        <v>1979</v>
      </c>
      <c r="D742" s="1" t="n">
        <v>2</v>
      </c>
      <c r="E742" s="16" t="n">
        <v>623</v>
      </c>
      <c r="F742" s="17" t="n">
        <v>0</v>
      </c>
      <c r="G742" s="16" t="n">
        <v>1246</v>
      </c>
      <c r="I742" s="1" t="str">
        <f aca="false">INDEX(Products!$C$2:$C$51,MATCH(C742,Products!$A$2:$A$51,0))</f>
        <v>Beauty &amp; Personal Care</v>
      </c>
      <c r="J742" s="1" t="str">
        <f aca="false">INDEX(Orders!$E$2:$E$8001,MATCH(B742,Orders!$A$2:$A$8001,0))</f>
        <v>Delivered</v>
      </c>
      <c r="K742" s="1" t="str">
        <f aca="false">LEFT(INDEX(Orders!$C$2:$C$8001,MATCH(B742,Orders!$A$2:$A$8001,0)),7)</f>
        <v>2025-08</v>
      </c>
    </row>
    <row r="743" customFormat="false" ht="15" hidden="false" customHeight="true" outlineLevel="0" collapsed="false">
      <c r="A743" s="1" t="s">
        <v>11213</v>
      </c>
      <c r="B743" s="1" t="s">
        <v>2536</v>
      </c>
      <c r="C743" s="1" t="s">
        <v>1953</v>
      </c>
      <c r="D743" s="1" t="n">
        <v>1</v>
      </c>
      <c r="E743" s="16" t="n">
        <v>4914.12</v>
      </c>
      <c r="F743" s="17" t="n">
        <v>0.2</v>
      </c>
      <c r="G743" s="16" t="n">
        <v>3931.3</v>
      </c>
      <c r="I743" s="1" t="str">
        <f aca="false">INDEX(Products!$C$2:$C$51,MATCH(C743,Products!$A$2:$A$51,0))</f>
        <v>Fashion</v>
      </c>
      <c r="J743" s="1" t="str">
        <f aca="false">INDEX(Orders!$E$2:$E$8001,MATCH(B743,Orders!$A$2:$A$8001,0))</f>
        <v>Delivered</v>
      </c>
      <c r="K743" s="1" t="str">
        <f aca="false">LEFT(INDEX(Orders!$C$2:$C$8001,MATCH(B743,Orders!$A$2:$A$8001,0)),7)</f>
        <v>2024-05</v>
      </c>
    </row>
    <row r="744" customFormat="false" ht="15" hidden="false" customHeight="true" outlineLevel="0" collapsed="false">
      <c r="A744" s="1" t="s">
        <v>11214</v>
      </c>
      <c r="B744" s="1" t="s">
        <v>2538</v>
      </c>
      <c r="C744" s="1" t="s">
        <v>1961</v>
      </c>
      <c r="D744" s="1" t="n">
        <v>1</v>
      </c>
      <c r="E744" s="16" t="n">
        <v>3493.68</v>
      </c>
      <c r="F744" s="17" t="n">
        <v>0.1</v>
      </c>
      <c r="G744" s="16" t="n">
        <v>3144.31</v>
      </c>
      <c r="I744" s="1" t="str">
        <f aca="false">INDEX(Products!$C$2:$C$51,MATCH(C744,Products!$A$2:$A$51,0))</f>
        <v>Home &amp; Kitchen</v>
      </c>
      <c r="J744" s="1" t="str">
        <f aca="false">INDEX(Orders!$E$2:$E$8001,MATCH(B744,Orders!$A$2:$A$8001,0))</f>
        <v>Delivered</v>
      </c>
      <c r="K744" s="1" t="str">
        <f aca="false">LEFT(INDEX(Orders!$C$2:$C$8001,MATCH(B744,Orders!$A$2:$A$8001,0)),7)</f>
        <v>2025-08</v>
      </c>
    </row>
    <row r="745" customFormat="false" ht="15" hidden="false" customHeight="true" outlineLevel="0" collapsed="false">
      <c r="A745" s="1" t="s">
        <v>11215</v>
      </c>
      <c r="B745" s="1" t="s">
        <v>2540</v>
      </c>
      <c r="C745" s="1" t="s">
        <v>2006</v>
      </c>
      <c r="D745" s="1" t="n">
        <v>2</v>
      </c>
      <c r="E745" s="16" t="n">
        <v>482.17</v>
      </c>
      <c r="F745" s="17" t="n">
        <v>0.2</v>
      </c>
      <c r="G745" s="16" t="n">
        <v>771.47</v>
      </c>
      <c r="I745" s="1" t="str">
        <f aca="false">INDEX(Products!$C$2:$C$51,MATCH(C745,Products!$A$2:$A$51,0))</f>
        <v>Books &amp; Stationery</v>
      </c>
      <c r="J745" s="1" t="str">
        <f aca="false">INDEX(Orders!$E$2:$E$8001,MATCH(B745,Orders!$A$2:$A$8001,0))</f>
        <v>Delivered</v>
      </c>
      <c r="K745" s="1" t="str">
        <f aca="false">LEFT(INDEX(Orders!$C$2:$C$8001,MATCH(B745,Orders!$A$2:$A$8001,0)),7)</f>
        <v>2024-06</v>
      </c>
    </row>
    <row r="746" customFormat="false" ht="15" hidden="false" customHeight="true" outlineLevel="0" collapsed="false">
      <c r="A746" s="1" t="s">
        <v>11216</v>
      </c>
      <c r="B746" s="1" t="s">
        <v>2542</v>
      </c>
      <c r="C746" s="1" t="s">
        <v>1940</v>
      </c>
      <c r="D746" s="1" t="n">
        <v>1</v>
      </c>
      <c r="E746" s="16" t="n">
        <v>2374.52</v>
      </c>
      <c r="F746" s="17" t="n">
        <v>0</v>
      </c>
      <c r="G746" s="16" t="n">
        <v>2374.52</v>
      </c>
      <c r="I746" s="1" t="str">
        <f aca="false">INDEX(Products!$C$2:$C$51,MATCH(C746,Products!$A$2:$A$51,0))</f>
        <v>Fashion</v>
      </c>
      <c r="J746" s="1" t="str">
        <f aca="false">INDEX(Orders!$E$2:$E$8001,MATCH(B746,Orders!$A$2:$A$8001,0))</f>
        <v>Delivered</v>
      </c>
      <c r="K746" s="1" t="str">
        <f aca="false">LEFT(INDEX(Orders!$C$2:$C$8001,MATCH(B746,Orders!$A$2:$A$8001,0)),7)</f>
        <v>2024-09</v>
      </c>
    </row>
    <row r="747" customFormat="false" ht="15" hidden="false" customHeight="true" outlineLevel="0" collapsed="false">
      <c r="A747" s="1" t="s">
        <v>11217</v>
      </c>
      <c r="B747" s="1" t="s">
        <v>2543</v>
      </c>
      <c r="C747" s="1" t="s">
        <v>1961</v>
      </c>
      <c r="D747" s="1" t="n">
        <v>1</v>
      </c>
      <c r="E747" s="16" t="n">
        <v>3493.68</v>
      </c>
      <c r="F747" s="17" t="n">
        <v>0.1</v>
      </c>
      <c r="G747" s="16" t="n">
        <v>3144.31</v>
      </c>
      <c r="I747" s="1" t="str">
        <f aca="false">INDEX(Products!$C$2:$C$51,MATCH(C747,Products!$A$2:$A$51,0))</f>
        <v>Home &amp; Kitchen</v>
      </c>
      <c r="J747" s="1" t="str">
        <f aca="false">INDEX(Orders!$E$2:$E$8001,MATCH(B747,Orders!$A$2:$A$8001,0))</f>
        <v>Delivered</v>
      </c>
      <c r="K747" s="1" t="str">
        <f aca="false">LEFT(INDEX(Orders!$C$2:$C$8001,MATCH(B747,Orders!$A$2:$A$8001,0)),7)</f>
        <v>2025-10</v>
      </c>
    </row>
    <row r="748" customFormat="false" ht="15" hidden="false" customHeight="true" outlineLevel="0" collapsed="false">
      <c r="A748" s="1" t="s">
        <v>11218</v>
      </c>
      <c r="B748" s="1" t="s">
        <v>2543</v>
      </c>
      <c r="C748" s="1" t="s">
        <v>1933</v>
      </c>
      <c r="D748" s="1" t="n">
        <v>1</v>
      </c>
      <c r="E748" s="16" t="n">
        <v>7194.38</v>
      </c>
      <c r="F748" s="17" t="n">
        <v>0</v>
      </c>
      <c r="G748" s="16" t="n">
        <v>7194.38</v>
      </c>
      <c r="I748" s="1" t="str">
        <f aca="false">INDEX(Products!$C$2:$C$51,MATCH(C748,Products!$A$2:$A$51,0))</f>
        <v>Electronics</v>
      </c>
      <c r="J748" s="1" t="str">
        <f aca="false">INDEX(Orders!$E$2:$E$8001,MATCH(B748,Orders!$A$2:$A$8001,0))</f>
        <v>Delivered</v>
      </c>
      <c r="K748" s="1" t="str">
        <f aca="false">LEFT(INDEX(Orders!$C$2:$C$8001,MATCH(B748,Orders!$A$2:$A$8001,0)),7)</f>
        <v>2025-10</v>
      </c>
    </row>
    <row r="749" customFormat="false" ht="15" hidden="false" customHeight="true" outlineLevel="0" collapsed="false">
      <c r="A749" s="1" t="s">
        <v>11219</v>
      </c>
      <c r="B749" s="1" t="s">
        <v>2543</v>
      </c>
      <c r="C749" s="1" t="s">
        <v>1998</v>
      </c>
      <c r="D749" s="1" t="n">
        <v>1</v>
      </c>
      <c r="E749" s="16" t="n">
        <v>1335.85</v>
      </c>
      <c r="F749" s="17" t="n">
        <v>0.1</v>
      </c>
      <c r="G749" s="16" t="n">
        <v>1202.26</v>
      </c>
      <c r="I749" s="1" t="str">
        <f aca="false">INDEX(Products!$C$2:$C$51,MATCH(C749,Products!$A$2:$A$51,0))</f>
        <v>Sports &amp; Fitness</v>
      </c>
      <c r="J749" s="1" t="str">
        <f aca="false">INDEX(Orders!$E$2:$E$8001,MATCH(B749,Orders!$A$2:$A$8001,0))</f>
        <v>Delivered</v>
      </c>
      <c r="K749" s="1" t="str">
        <f aca="false">LEFT(INDEX(Orders!$C$2:$C$8001,MATCH(B749,Orders!$A$2:$A$8001,0)),7)</f>
        <v>2025-10</v>
      </c>
    </row>
    <row r="750" customFormat="false" ht="15" hidden="false" customHeight="true" outlineLevel="0" collapsed="false">
      <c r="A750" s="1" t="s">
        <v>11220</v>
      </c>
      <c r="B750" s="1" t="s">
        <v>2544</v>
      </c>
      <c r="C750" s="1" t="s">
        <v>2007</v>
      </c>
      <c r="D750" s="1" t="n">
        <v>3</v>
      </c>
      <c r="E750" s="16" t="n">
        <v>750.27</v>
      </c>
      <c r="F750" s="17" t="n">
        <v>0</v>
      </c>
      <c r="G750" s="16" t="n">
        <v>2250.81</v>
      </c>
      <c r="I750" s="1" t="str">
        <f aca="false">INDEX(Products!$C$2:$C$51,MATCH(C750,Products!$A$2:$A$51,0))</f>
        <v>Books &amp; Stationery</v>
      </c>
      <c r="J750" s="1" t="str">
        <f aca="false">INDEX(Orders!$E$2:$E$8001,MATCH(B750,Orders!$A$2:$A$8001,0))</f>
        <v>Delivered</v>
      </c>
      <c r="K750" s="1" t="str">
        <f aca="false">LEFT(INDEX(Orders!$C$2:$C$8001,MATCH(B750,Orders!$A$2:$A$8001,0)),7)</f>
        <v>2024-03</v>
      </c>
    </row>
    <row r="751" customFormat="false" ht="15" hidden="false" customHeight="true" outlineLevel="0" collapsed="false">
      <c r="A751" s="1" t="s">
        <v>11221</v>
      </c>
      <c r="B751" s="1" t="s">
        <v>2545</v>
      </c>
      <c r="C751" s="1" t="s">
        <v>2006</v>
      </c>
      <c r="D751" s="1" t="n">
        <v>1</v>
      </c>
      <c r="E751" s="16" t="n">
        <v>482.17</v>
      </c>
      <c r="F751" s="17" t="n">
        <v>0.1</v>
      </c>
      <c r="G751" s="16" t="n">
        <v>433.95</v>
      </c>
      <c r="I751" s="1" t="str">
        <f aca="false">INDEX(Products!$C$2:$C$51,MATCH(C751,Products!$A$2:$A$51,0))</f>
        <v>Books &amp; Stationery</v>
      </c>
      <c r="J751" s="1" t="str">
        <f aca="false">INDEX(Orders!$E$2:$E$8001,MATCH(B751,Orders!$A$2:$A$8001,0))</f>
        <v>Delivered</v>
      </c>
      <c r="K751" s="1" t="str">
        <f aca="false">LEFT(INDEX(Orders!$C$2:$C$8001,MATCH(B751,Orders!$A$2:$A$8001,0)),7)</f>
        <v>2025-09</v>
      </c>
    </row>
    <row r="752" customFormat="false" ht="15" hidden="false" customHeight="true" outlineLevel="0" collapsed="false">
      <c r="A752" s="1" t="s">
        <v>11222</v>
      </c>
      <c r="B752" s="1" t="s">
        <v>2545</v>
      </c>
      <c r="C752" s="1" t="s">
        <v>1940</v>
      </c>
      <c r="D752" s="1" t="n">
        <v>1</v>
      </c>
      <c r="E752" s="16" t="n">
        <v>2374.52</v>
      </c>
      <c r="F752" s="17" t="n">
        <v>0</v>
      </c>
      <c r="G752" s="16" t="n">
        <v>2374.52</v>
      </c>
      <c r="I752" s="1" t="str">
        <f aca="false">INDEX(Products!$C$2:$C$51,MATCH(C752,Products!$A$2:$A$51,0))</f>
        <v>Fashion</v>
      </c>
      <c r="J752" s="1" t="str">
        <f aca="false">INDEX(Orders!$E$2:$E$8001,MATCH(B752,Orders!$A$2:$A$8001,0))</f>
        <v>Delivered</v>
      </c>
      <c r="K752" s="1" t="str">
        <f aca="false">LEFT(INDEX(Orders!$C$2:$C$8001,MATCH(B752,Orders!$A$2:$A$8001,0)),7)</f>
        <v>2025-09</v>
      </c>
    </row>
    <row r="753" customFormat="false" ht="15" hidden="false" customHeight="true" outlineLevel="0" collapsed="false">
      <c r="A753" s="1" t="s">
        <v>11223</v>
      </c>
      <c r="B753" s="1" t="s">
        <v>2547</v>
      </c>
      <c r="C753" s="1" t="s">
        <v>1979</v>
      </c>
      <c r="D753" s="1" t="n">
        <v>2</v>
      </c>
      <c r="E753" s="16" t="n">
        <v>623</v>
      </c>
      <c r="F753" s="17" t="n">
        <v>0.05</v>
      </c>
      <c r="G753" s="16" t="n">
        <v>1183.7</v>
      </c>
      <c r="I753" s="1" t="str">
        <f aca="false">INDEX(Products!$C$2:$C$51,MATCH(C753,Products!$A$2:$A$51,0))</f>
        <v>Beauty &amp; Personal Care</v>
      </c>
      <c r="J753" s="1" t="str">
        <f aca="false">INDEX(Orders!$E$2:$E$8001,MATCH(B753,Orders!$A$2:$A$8001,0))</f>
        <v>Delivered</v>
      </c>
      <c r="K753" s="1" t="str">
        <f aca="false">LEFT(INDEX(Orders!$C$2:$C$8001,MATCH(B753,Orders!$A$2:$A$8001,0)),7)</f>
        <v>2025-11</v>
      </c>
    </row>
    <row r="754" customFormat="false" ht="15" hidden="false" customHeight="true" outlineLevel="0" collapsed="false">
      <c r="A754" s="1" t="s">
        <v>11224</v>
      </c>
      <c r="B754" s="1" t="s">
        <v>2548</v>
      </c>
      <c r="C754" s="1" t="s">
        <v>2006</v>
      </c>
      <c r="D754" s="1" t="n">
        <v>2</v>
      </c>
      <c r="E754" s="16" t="n">
        <v>482.17</v>
      </c>
      <c r="F754" s="17" t="n">
        <v>0</v>
      </c>
      <c r="G754" s="16" t="n">
        <v>964.34</v>
      </c>
      <c r="I754" s="1" t="str">
        <f aca="false">INDEX(Products!$C$2:$C$51,MATCH(C754,Products!$A$2:$A$51,0))</f>
        <v>Books &amp; Stationery</v>
      </c>
      <c r="J754" s="1" t="str">
        <f aca="false">INDEX(Orders!$E$2:$E$8001,MATCH(B754,Orders!$A$2:$A$8001,0))</f>
        <v>Delivered</v>
      </c>
      <c r="K754" s="1" t="str">
        <f aca="false">LEFT(INDEX(Orders!$C$2:$C$8001,MATCH(B754,Orders!$A$2:$A$8001,0)),7)</f>
        <v>2025-03</v>
      </c>
    </row>
    <row r="755" customFormat="false" ht="15" hidden="false" customHeight="true" outlineLevel="0" collapsed="false">
      <c r="A755" s="1" t="s">
        <v>11225</v>
      </c>
      <c r="B755" s="1" t="s">
        <v>2548</v>
      </c>
      <c r="C755" s="1" t="s">
        <v>1979</v>
      </c>
      <c r="D755" s="1" t="n">
        <v>1</v>
      </c>
      <c r="E755" s="16" t="n">
        <v>623</v>
      </c>
      <c r="F755" s="17" t="n">
        <v>0</v>
      </c>
      <c r="G755" s="16" t="n">
        <v>623</v>
      </c>
      <c r="I755" s="1" t="str">
        <f aca="false">INDEX(Products!$C$2:$C$51,MATCH(C755,Products!$A$2:$A$51,0))</f>
        <v>Beauty &amp; Personal Care</v>
      </c>
      <c r="J755" s="1" t="str">
        <f aca="false">INDEX(Orders!$E$2:$E$8001,MATCH(B755,Orders!$A$2:$A$8001,0))</f>
        <v>Delivered</v>
      </c>
      <c r="K755" s="1" t="str">
        <f aca="false">LEFT(INDEX(Orders!$C$2:$C$8001,MATCH(B755,Orders!$A$2:$A$8001,0)),7)</f>
        <v>2025-03</v>
      </c>
    </row>
    <row r="756" customFormat="false" ht="15" hidden="false" customHeight="true" outlineLevel="0" collapsed="false">
      <c r="A756" s="1" t="s">
        <v>11226</v>
      </c>
      <c r="B756" s="1" t="s">
        <v>2549</v>
      </c>
      <c r="C756" s="1" t="s">
        <v>2007</v>
      </c>
      <c r="D756" s="1" t="n">
        <v>2</v>
      </c>
      <c r="E756" s="16" t="n">
        <v>750.27</v>
      </c>
      <c r="F756" s="17" t="n">
        <v>0</v>
      </c>
      <c r="G756" s="16" t="n">
        <v>1500.54</v>
      </c>
      <c r="I756" s="1" t="str">
        <f aca="false">INDEX(Products!$C$2:$C$51,MATCH(C756,Products!$A$2:$A$51,0))</f>
        <v>Books &amp; Stationery</v>
      </c>
      <c r="J756" s="1" t="str">
        <f aca="false">INDEX(Orders!$E$2:$E$8001,MATCH(B756,Orders!$A$2:$A$8001,0))</f>
        <v>Delivered</v>
      </c>
      <c r="K756" s="1" t="str">
        <f aca="false">LEFT(INDEX(Orders!$C$2:$C$8001,MATCH(B756,Orders!$A$2:$A$8001,0)),7)</f>
        <v>2025-10</v>
      </c>
    </row>
    <row r="757" customFormat="false" ht="15" hidden="false" customHeight="true" outlineLevel="0" collapsed="false">
      <c r="A757" s="1" t="s">
        <v>11227</v>
      </c>
      <c r="B757" s="1" t="s">
        <v>2549</v>
      </c>
      <c r="C757" s="1" t="s">
        <v>1940</v>
      </c>
      <c r="D757" s="1" t="n">
        <v>1</v>
      </c>
      <c r="E757" s="16" t="n">
        <v>2374.52</v>
      </c>
      <c r="F757" s="17" t="n">
        <v>0</v>
      </c>
      <c r="G757" s="16" t="n">
        <v>2374.52</v>
      </c>
      <c r="I757" s="1" t="str">
        <f aca="false">INDEX(Products!$C$2:$C$51,MATCH(C757,Products!$A$2:$A$51,0))</f>
        <v>Fashion</v>
      </c>
      <c r="J757" s="1" t="str">
        <f aca="false">INDEX(Orders!$E$2:$E$8001,MATCH(B757,Orders!$A$2:$A$8001,0))</f>
        <v>Delivered</v>
      </c>
      <c r="K757" s="1" t="str">
        <f aca="false">LEFT(INDEX(Orders!$C$2:$C$8001,MATCH(B757,Orders!$A$2:$A$8001,0)),7)</f>
        <v>2025-10</v>
      </c>
    </row>
    <row r="758" customFormat="false" ht="15" hidden="false" customHeight="true" outlineLevel="0" collapsed="false">
      <c r="A758" s="1" t="s">
        <v>11228</v>
      </c>
      <c r="B758" s="1" t="s">
        <v>2549</v>
      </c>
      <c r="C758" s="1" t="s">
        <v>2006</v>
      </c>
      <c r="D758" s="1" t="n">
        <v>1</v>
      </c>
      <c r="E758" s="16" t="n">
        <v>482.17</v>
      </c>
      <c r="F758" s="17" t="n">
        <v>0.15</v>
      </c>
      <c r="G758" s="16" t="n">
        <v>409.84</v>
      </c>
      <c r="I758" s="1" t="str">
        <f aca="false">INDEX(Products!$C$2:$C$51,MATCH(C758,Products!$A$2:$A$51,0))</f>
        <v>Books &amp; Stationery</v>
      </c>
      <c r="J758" s="1" t="str">
        <f aca="false">INDEX(Orders!$E$2:$E$8001,MATCH(B758,Orders!$A$2:$A$8001,0))</f>
        <v>Delivered</v>
      </c>
      <c r="K758" s="1" t="str">
        <f aca="false">LEFT(INDEX(Orders!$C$2:$C$8001,MATCH(B758,Orders!$A$2:$A$8001,0)),7)</f>
        <v>2025-10</v>
      </c>
    </row>
    <row r="759" customFormat="false" ht="15" hidden="false" customHeight="true" outlineLevel="0" collapsed="false">
      <c r="A759" s="1" t="s">
        <v>11229</v>
      </c>
      <c r="B759" s="1" t="s">
        <v>2549</v>
      </c>
      <c r="C759" s="1" t="s">
        <v>1935</v>
      </c>
      <c r="D759" s="1" t="n">
        <v>3</v>
      </c>
      <c r="E759" s="16" t="n">
        <v>14558.72</v>
      </c>
      <c r="F759" s="17" t="n">
        <v>0.05</v>
      </c>
      <c r="G759" s="16" t="n">
        <v>41492.35</v>
      </c>
      <c r="I759" s="1" t="str">
        <f aca="false">INDEX(Products!$C$2:$C$51,MATCH(C759,Products!$A$2:$A$51,0))</f>
        <v>Electronics</v>
      </c>
      <c r="J759" s="1" t="str">
        <f aca="false">INDEX(Orders!$E$2:$E$8001,MATCH(B759,Orders!$A$2:$A$8001,0))</f>
        <v>Delivered</v>
      </c>
      <c r="K759" s="1" t="str">
        <f aca="false">LEFT(INDEX(Orders!$C$2:$C$8001,MATCH(B759,Orders!$A$2:$A$8001,0)),7)</f>
        <v>2025-10</v>
      </c>
    </row>
    <row r="760" customFormat="false" ht="15" hidden="false" customHeight="true" outlineLevel="0" collapsed="false">
      <c r="A760" s="1" t="s">
        <v>11230</v>
      </c>
      <c r="B760" s="1" t="s">
        <v>2551</v>
      </c>
      <c r="C760" s="1" t="s">
        <v>1995</v>
      </c>
      <c r="D760" s="1" t="n">
        <v>1</v>
      </c>
      <c r="E760" s="16" t="n">
        <v>2914.27</v>
      </c>
      <c r="F760" s="17" t="n">
        <v>0.15</v>
      </c>
      <c r="G760" s="16" t="n">
        <v>2477.13</v>
      </c>
      <c r="I760" s="1" t="str">
        <f aca="false">INDEX(Products!$C$2:$C$51,MATCH(C760,Products!$A$2:$A$51,0))</f>
        <v>Sports &amp; Fitness</v>
      </c>
      <c r="J760" s="1" t="str">
        <f aca="false">INDEX(Orders!$E$2:$E$8001,MATCH(B760,Orders!$A$2:$A$8001,0))</f>
        <v>Delivered</v>
      </c>
      <c r="K760" s="1" t="str">
        <f aca="false">LEFT(INDEX(Orders!$C$2:$C$8001,MATCH(B760,Orders!$A$2:$A$8001,0)),7)</f>
        <v>2025-06</v>
      </c>
    </row>
    <row r="761" customFormat="false" ht="15" hidden="false" customHeight="true" outlineLevel="0" collapsed="false">
      <c r="A761" s="1" t="s">
        <v>11231</v>
      </c>
      <c r="B761" s="1" t="s">
        <v>2552</v>
      </c>
      <c r="C761" s="1" t="s">
        <v>1969</v>
      </c>
      <c r="D761" s="1" t="n">
        <v>2</v>
      </c>
      <c r="E761" s="16" t="n">
        <v>9171.98</v>
      </c>
      <c r="F761" s="17" t="n">
        <v>0</v>
      </c>
      <c r="G761" s="16" t="n">
        <v>18343.96</v>
      </c>
      <c r="I761" s="1" t="str">
        <f aca="false">INDEX(Products!$C$2:$C$51,MATCH(C761,Products!$A$2:$A$51,0))</f>
        <v>Home &amp; Kitchen</v>
      </c>
      <c r="J761" s="1" t="str">
        <f aca="false">INDEX(Orders!$E$2:$E$8001,MATCH(B761,Orders!$A$2:$A$8001,0))</f>
        <v>Delivered</v>
      </c>
      <c r="K761" s="1" t="str">
        <f aca="false">LEFT(INDEX(Orders!$C$2:$C$8001,MATCH(B761,Orders!$A$2:$A$8001,0)),7)</f>
        <v>2025-04</v>
      </c>
    </row>
    <row r="762" customFormat="false" ht="15" hidden="false" customHeight="true" outlineLevel="0" collapsed="false">
      <c r="A762" s="1" t="s">
        <v>11232</v>
      </c>
      <c r="B762" s="1" t="s">
        <v>2552</v>
      </c>
      <c r="C762" s="1" t="s">
        <v>1940</v>
      </c>
      <c r="D762" s="1" t="n">
        <v>1</v>
      </c>
      <c r="E762" s="16" t="n">
        <v>2374.52</v>
      </c>
      <c r="F762" s="17" t="n">
        <v>0</v>
      </c>
      <c r="G762" s="16" t="n">
        <v>2374.52</v>
      </c>
      <c r="I762" s="1" t="str">
        <f aca="false">INDEX(Products!$C$2:$C$51,MATCH(C762,Products!$A$2:$A$51,0))</f>
        <v>Fashion</v>
      </c>
      <c r="J762" s="1" t="str">
        <f aca="false">INDEX(Orders!$E$2:$E$8001,MATCH(B762,Orders!$A$2:$A$8001,0))</f>
        <v>Delivered</v>
      </c>
      <c r="K762" s="1" t="str">
        <f aca="false">LEFT(INDEX(Orders!$C$2:$C$8001,MATCH(B762,Orders!$A$2:$A$8001,0)),7)</f>
        <v>2025-04</v>
      </c>
    </row>
    <row r="763" customFormat="false" ht="15" hidden="false" customHeight="true" outlineLevel="0" collapsed="false">
      <c r="A763" s="1" t="s">
        <v>11233</v>
      </c>
      <c r="B763" s="1" t="s">
        <v>2553</v>
      </c>
      <c r="C763" s="1" t="s">
        <v>2000</v>
      </c>
      <c r="D763" s="1" t="n">
        <v>1</v>
      </c>
      <c r="E763" s="16" t="n">
        <v>425.08</v>
      </c>
      <c r="F763" s="17" t="n">
        <v>0.15</v>
      </c>
      <c r="G763" s="16" t="n">
        <v>361.32</v>
      </c>
      <c r="I763" s="1" t="str">
        <f aca="false">INDEX(Products!$C$2:$C$51,MATCH(C763,Products!$A$2:$A$51,0))</f>
        <v>Books &amp; Stationery</v>
      </c>
      <c r="J763" s="1" t="str">
        <f aca="false">INDEX(Orders!$E$2:$E$8001,MATCH(B763,Orders!$A$2:$A$8001,0))</f>
        <v>Delivered</v>
      </c>
      <c r="K763" s="1" t="str">
        <f aca="false">LEFT(INDEX(Orders!$C$2:$C$8001,MATCH(B763,Orders!$A$2:$A$8001,0)),7)</f>
        <v>2025-06</v>
      </c>
    </row>
    <row r="764" customFormat="false" ht="15" hidden="false" customHeight="true" outlineLevel="0" collapsed="false">
      <c r="A764" s="1" t="s">
        <v>11234</v>
      </c>
      <c r="B764" s="1" t="s">
        <v>2553</v>
      </c>
      <c r="C764" s="1" t="s">
        <v>1940</v>
      </c>
      <c r="D764" s="1" t="n">
        <v>1</v>
      </c>
      <c r="E764" s="16" t="n">
        <v>2374.52</v>
      </c>
      <c r="F764" s="17" t="n">
        <v>0.1</v>
      </c>
      <c r="G764" s="16" t="n">
        <v>2137.07</v>
      </c>
      <c r="I764" s="1" t="str">
        <f aca="false">INDEX(Products!$C$2:$C$51,MATCH(C764,Products!$A$2:$A$51,0))</f>
        <v>Fashion</v>
      </c>
      <c r="J764" s="1" t="str">
        <f aca="false">INDEX(Orders!$E$2:$E$8001,MATCH(B764,Orders!$A$2:$A$8001,0))</f>
        <v>Delivered</v>
      </c>
      <c r="K764" s="1" t="str">
        <f aca="false">LEFT(INDEX(Orders!$C$2:$C$8001,MATCH(B764,Orders!$A$2:$A$8001,0)),7)</f>
        <v>2025-06</v>
      </c>
    </row>
    <row r="765" customFormat="false" ht="15" hidden="false" customHeight="true" outlineLevel="0" collapsed="false">
      <c r="A765" s="1" t="s">
        <v>11235</v>
      </c>
      <c r="B765" s="1" t="s">
        <v>2554</v>
      </c>
      <c r="C765" s="1" t="s">
        <v>1997</v>
      </c>
      <c r="D765" s="1" t="n">
        <v>1</v>
      </c>
      <c r="E765" s="16" t="n">
        <v>311.15</v>
      </c>
      <c r="F765" s="17" t="n">
        <v>0.1</v>
      </c>
      <c r="G765" s="16" t="n">
        <v>280.03</v>
      </c>
      <c r="I765" s="1" t="str">
        <f aca="false">INDEX(Products!$C$2:$C$51,MATCH(C765,Products!$A$2:$A$51,0))</f>
        <v>Sports &amp; Fitness</v>
      </c>
      <c r="J765" s="1" t="str">
        <f aca="false">INDEX(Orders!$E$2:$E$8001,MATCH(B765,Orders!$A$2:$A$8001,0))</f>
        <v>Delivered</v>
      </c>
      <c r="K765" s="1" t="str">
        <f aca="false">LEFT(INDEX(Orders!$C$2:$C$8001,MATCH(B765,Orders!$A$2:$A$8001,0)),7)</f>
        <v>2025-04</v>
      </c>
    </row>
    <row r="766" customFormat="false" ht="15" hidden="false" customHeight="true" outlineLevel="0" collapsed="false">
      <c r="A766" s="1" t="s">
        <v>11236</v>
      </c>
      <c r="B766" s="1" t="s">
        <v>2556</v>
      </c>
      <c r="C766" s="1" t="s">
        <v>1973</v>
      </c>
      <c r="D766" s="1" t="n">
        <v>1</v>
      </c>
      <c r="E766" s="16" t="n">
        <v>1158.24</v>
      </c>
      <c r="F766" s="17" t="n">
        <v>0</v>
      </c>
      <c r="G766" s="16" t="n">
        <v>1158.24</v>
      </c>
      <c r="I766" s="1" t="str">
        <f aca="false">INDEX(Products!$C$2:$C$51,MATCH(C766,Products!$A$2:$A$51,0))</f>
        <v>Home &amp; Kitchen</v>
      </c>
      <c r="J766" s="1" t="str">
        <f aca="false">INDEX(Orders!$E$2:$E$8001,MATCH(B766,Orders!$A$2:$A$8001,0))</f>
        <v>Returned</v>
      </c>
      <c r="K766" s="1" t="str">
        <f aca="false">LEFT(INDEX(Orders!$C$2:$C$8001,MATCH(B766,Orders!$A$2:$A$8001,0)),7)</f>
        <v>2025-03</v>
      </c>
    </row>
    <row r="767" customFormat="false" ht="15" hidden="false" customHeight="true" outlineLevel="0" collapsed="false">
      <c r="A767" s="1" t="s">
        <v>11237</v>
      </c>
      <c r="B767" s="1" t="s">
        <v>2557</v>
      </c>
      <c r="C767" s="1" t="s">
        <v>1990</v>
      </c>
      <c r="D767" s="1" t="n">
        <v>1</v>
      </c>
      <c r="E767" s="16" t="n">
        <v>5311.32</v>
      </c>
      <c r="F767" s="17" t="n">
        <v>0.05</v>
      </c>
      <c r="G767" s="16" t="n">
        <v>5045.75</v>
      </c>
      <c r="I767" s="1" t="str">
        <f aca="false">INDEX(Products!$C$2:$C$51,MATCH(C767,Products!$A$2:$A$51,0))</f>
        <v>Sports &amp; Fitness</v>
      </c>
      <c r="J767" s="1" t="str">
        <f aca="false">INDEX(Orders!$E$2:$E$8001,MATCH(B767,Orders!$A$2:$A$8001,0))</f>
        <v>Delivered</v>
      </c>
      <c r="K767" s="1" t="str">
        <f aca="false">LEFT(INDEX(Orders!$C$2:$C$8001,MATCH(B767,Orders!$A$2:$A$8001,0)),7)</f>
        <v>2024-07</v>
      </c>
    </row>
    <row r="768" customFormat="false" ht="15" hidden="false" customHeight="true" outlineLevel="0" collapsed="false">
      <c r="A768" s="1" t="s">
        <v>11238</v>
      </c>
      <c r="B768" s="1" t="s">
        <v>2558</v>
      </c>
      <c r="C768" s="1" t="s">
        <v>1991</v>
      </c>
      <c r="D768" s="1" t="n">
        <v>3</v>
      </c>
      <c r="E768" s="16" t="n">
        <v>579.12</v>
      </c>
      <c r="F768" s="17" t="n">
        <v>0.2</v>
      </c>
      <c r="G768" s="16" t="n">
        <v>1389.89</v>
      </c>
      <c r="I768" s="1" t="str">
        <f aca="false">INDEX(Products!$C$2:$C$51,MATCH(C768,Products!$A$2:$A$51,0))</f>
        <v>Sports &amp; Fitness</v>
      </c>
      <c r="J768" s="1" t="str">
        <f aca="false">INDEX(Orders!$E$2:$E$8001,MATCH(B768,Orders!$A$2:$A$8001,0))</f>
        <v>Returned</v>
      </c>
      <c r="K768" s="1" t="str">
        <f aca="false">LEFT(INDEX(Orders!$C$2:$C$8001,MATCH(B768,Orders!$A$2:$A$8001,0)),7)</f>
        <v>2025-02</v>
      </c>
    </row>
    <row r="769" customFormat="false" ht="15" hidden="false" customHeight="true" outlineLevel="0" collapsed="false">
      <c r="A769" s="1" t="s">
        <v>11239</v>
      </c>
      <c r="B769" s="1" t="s">
        <v>2559</v>
      </c>
      <c r="C769" s="1" t="s">
        <v>1979</v>
      </c>
      <c r="D769" s="1" t="n">
        <v>1</v>
      </c>
      <c r="E769" s="16" t="n">
        <v>623</v>
      </c>
      <c r="F769" s="17" t="n">
        <v>0.15</v>
      </c>
      <c r="G769" s="16" t="n">
        <v>529.55</v>
      </c>
      <c r="I769" s="1" t="str">
        <f aca="false">INDEX(Products!$C$2:$C$51,MATCH(C769,Products!$A$2:$A$51,0))</f>
        <v>Beauty &amp; Personal Care</v>
      </c>
      <c r="J769" s="1" t="str">
        <f aca="false">INDEX(Orders!$E$2:$E$8001,MATCH(B769,Orders!$A$2:$A$8001,0))</f>
        <v>Delivered</v>
      </c>
      <c r="K769" s="1" t="str">
        <f aca="false">LEFT(INDEX(Orders!$C$2:$C$8001,MATCH(B769,Orders!$A$2:$A$8001,0)),7)</f>
        <v>2025-10</v>
      </c>
    </row>
    <row r="770" customFormat="false" ht="15" hidden="false" customHeight="true" outlineLevel="0" collapsed="false">
      <c r="A770" s="1" t="s">
        <v>11240</v>
      </c>
      <c r="B770" s="1" t="s">
        <v>2559</v>
      </c>
      <c r="C770" s="1" t="s">
        <v>1976</v>
      </c>
      <c r="D770" s="1" t="n">
        <v>1</v>
      </c>
      <c r="E770" s="16" t="n">
        <v>1603.35</v>
      </c>
      <c r="F770" s="17" t="n">
        <v>0</v>
      </c>
      <c r="G770" s="16" t="n">
        <v>1603.35</v>
      </c>
      <c r="I770" s="1" t="str">
        <f aca="false">INDEX(Products!$C$2:$C$51,MATCH(C770,Products!$A$2:$A$51,0))</f>
        <v>Beauty &amp; Personal Care</v>
      </c>
      <c r="J770" s="1" t="str">
        <f aca="false">INDEX(Orders!$E$2:$E$8001,MATCH(B770,Orders!$A$2:$A$8001,0))</f>
        <v>Delivered</v>
      </c>
      <c r="K770" s="1" t="str">
        <f aca="false">LEFT(INDEX(Orders!$C$2:$C$8001,MATCH(B770,Orders!$A$2:$A$8001,0)),7)</f>
        <v>2025-10</v>
      </c>
    </row>
    <row r="771" customFormat="false" ht="15" hidden="false" customHeight="true" outlineLevel="0" collapsed="false">
      <c r="A771" s="1" t="s">
        <v>11241</v>
      </c>
      <c r="B771" s="1" t="s">
        <v>2560</v>
      </c>
      <c r="C771" s="1" t="s">
        <v>1961</v>
      </c>
      <c r="D771" s="1" t="n">
        <v>1</v>
      </c>
      <c r="E771" s="16" t="n">
        <v>3493.68</v>
      </c>
      <c r="F771" s="17" t="n">
        <v>0</v>
      </c>
      <c r="G771" s="16" t="n">
        <v>3493.68</v>
      </c>
      <c r="I771" s="1" t="str">
        <f aca="false">INDEX(Products!$C$2:$C$51,MATCH(C771,Products!$A$2:$A$51,0))</f>
        <v>Home &amp; Kitchen</v>
      </c>
      <c r="J771" s="1" t="str">
        <f aca="false">INDEX(Orders!$E$2:$E$8001,MATCH(B771,Orders!$A$2:$A$8001,0))</f>
        <v>Delivered</v>
      </c>
      <c r="K771" s="1" t="str">
        <f aca="false">LEFT(INDEX(Orders!$C$2:$C$8001,MATCH(B771,Orders!$A$2:$A$8001,0)),7)</f>
        <v>2025-04</v>
      </c>
    </row>
    <row r="772" customFormat="false" ht="15" hidden="false" customHeight="true" outlineLevel="0" collapsed="false">
      <c r="A772" s="1" t="s">
        <v>11242</v>
      </c>
      <c r="B772" s="1" t="s">
        <v>2560</v>
      </c>
      <c r="C772" s="1" t="s">
        <v>1930</v>
      </c>
      <c r="D772" s="1" t="n">
        <v>1</v>
      </c>
      <c r="E772" s="16" t="n">
        <v>2398.35</v>
      </c>
      <c r="F772" s="17" t="n">
        <v>0.05</v>
      </c>
      <c r="G772" s="16" t="n">
        <v>2278.43</v>
      </c>
      <c r="I772" s="1" t="str">
        <f aca="false">INDEX(Products!$C$2:$C$51,MATCH(C772,Products!$A$2:$A$51,0))</f>
        <v>Electronics</v>
      </c>
      <c r="J772" s="1" t="str">
        <f aca="false">INDEX(Orders!$E$2:$E$8001,MATCH(B772,Orders!$A$2:$A$8001,0))</f>
        <v>Delivered</v>
      </c>
      <c r="K772" s="1" t="str">
        <f aca="false">LEFT(INDEX(Orders!$C$2:$C$8001,MATCH(B772,Orders!$A$2:$A$8001,0)),7)</f>
        <v>2025-04</v>
      </c>
    </row>
    <row r="773" customFormat="false" ht="15" hidden="false" customHeight="true" outlineLevel="0" collapsed="false">
      <c r="A773" s="1" t="s">
        <v>11243</v>
      </c>
      <c r="B773" s="1" t="s">
        <v>2560</v>
      </c>
      <c r="C773" s="1" t="s">
        <v>1997</v>
      </c>
      <c r="D773" s="1" t="n">
        <v>2</v>
      </c>
      <c r="E773" s="16" t="n">
        <v>311.15</v>
      </c>
      <c r="F773" s="17" t="n">
        <v>0</v>
      </c>
      <c r="G773" s="16" t="n">
        <v>622.3</v>
      </c>
      <c r="I773" s="1" t="str">
        <f aca="false">INDEX(Products!$C$2:$C$51,MATCH(C773,Products!$A$2:$A$51,0))</f>
        <v>Sports &amp; Fitness</v>
      </c>
      <c r="J773" s="1" t="str">
        <f aca="false">INDEX(Orders!$E$2:$E$8001,MATCH(B773,Orders!$A$2:$A$8001,0))</f>
        <v>Delivered</v>
      </c>
      <c r="K773" s="1" t="str">
        <f aca="false">LEFT(INDEX(Orders!$C$2:$C$8001,MATCH(B773,Orders!$A$2:$A$8001,0)),7)</f>
        <v>2025-04</v>
      </c>
    </row>
    <row r="774" customFormat="false" ht="15" hidden="false" customHeight="true" outlineLevel="0" collapsed="false">
      <c r="A774" s="1" t="s">
        <v>11244</v>
      </c>
      <c r="B774" s="1" t="s">
        <v>2560</v>
      </c>
      <c r="C774" s="1" t="s">
        <v>1940</v>
      </c>
      <c r="D774" s="1" t="n">
        <v>2</v>
      </c>
      <c r="E774" s="16" t="n">
        <v>2374.52</v>
      </c>
      <c r="F774" s="17" t="n">
        <v>0.05</v>
      </c>
      <c r="G774" s="16" t="n">
        <v>4511.59</v>
      </c>
      <c r="I774" s="1" t="str">
        <f aca="false">INDEX(Products!$C$2:$C$51,MATCH(C774,Products!$A$2:$A$51,0))</f>
        <v>Fashion</v>
      </c>
      <c r="J774" s="1" t="str">
        <f aca="false">INDEX(Orders!$E$2:$E$8001,MATCH(B774,Orders!$A$2:$A$8001,0))</f>
        <v>Delivered</v>
      </c>
      <c r="K774" s="1" t="str">
        <f aca="false">LEFT(INDEX(Orders!$C$2:$C$8001,MATCH(B774,Orders!$A$2:$A$8001,0)),7)</f>
        <v>2025-04</v>
      </c>
    </row>
    <row r="775" customFormat="false" ht="15" hidden="false" customHeight="true" outlineLevel="0" collapsed="false">
      <c r="A775" s="1" t="s">
        <v>11245</v>
      </c>
      <c r="B775" s="1" t="s">
        <v>2562</v>
      </c>
      <c r="C775" s="1" t="s">
        <v>1940</v>
      </c>
      <c r="D775" s="1" t="n">
        <v>1</v>
      </c>
      <c r="E775" s="16" t="n">
        <v>2374.52</v>
      </c>
      <c r="F775" s="17" t="n">
        <v>0.05</v>
      </c>
      <c r="G775" s="16" t="n">
        <v>2255.79</v>
      </c>
      <c r="I775" s="1" t="str">
        <f aca="false">INDEX(Products!$C$2:$C$51,MATCH(C775,Products!$A$2:$A$51,0))</f>
        <v>Fashion</v>
      </c>
      <c r="J775" s="1" t="str">
        <f aca="false">INDEX(Orders!$E$2:$E$8001,MATCH(B775,Orders!$A$2:$A$8001,0))</f>
        <v>Delivered</v>
      </c>
      <c r="K775" s="1" t="str">
        <f aca="false">LEFT(INDEX(Orders!$C$2:$C$8001,MATCH(B775,Orders!$A$2:$A$8001,0)),7)</f>
        <v>2025-06</v>
      </c>
    </row>
    <row r="776" customFormat="false" ht="15" hidden="false" customHeight="true" outlineLevel="0" collapsed="false">
      <c r="A776" s="1" t="s">
        <v>11246</v>
      </c>
      <c r="B776" s="1" t="s">
        <v>2562</v>
      </c>
      <c r="C776" s="1" t="s">
        <v>1918</v>
      </c>
      <c r="D776" s="1" t="n">
        <v>1</v>
      </c>
      <c r="E776" s="16" t="n">
        <v>2978.99</v>
      </c>
      <c r="F776" s="17" t="n">
        <v>0</v>
      </c>
      <c r="G776" s="16" t="n">
        <v>2978.99</v>
      </c>
      <c r="I776" s="1" t="str">
        <f aca="false">INDEX(Products!$C$2:$C$51,MATCH(C776,Products!$A$2:$A$51,0))</f>
        <v>Electronics</v>
      </c>
      <c r="J776" s="1" t="str">
        <f aca="false">INDEX(Orders!$E$2:$E$8001,MATCH(B776,Orders!$A$2:$A$8001,0))</f>
        <v>Delivered</v>
      </c>
      <c r="K776" s="1" t="str">
        <f aca="false">LEFT(INDEX(Orders!$C$2:$C$8001,MATCH(B776,Orders!$A$2:$A$8001,0)),7)</f>
        <v>2025-06</v>
      </c>
    </row>
    <row r="777" customFormat="false" ht="15" hidden="false" customHeight="true" outlineLevel="0" collapsed="false">
      <c r="A777" s="1" t="s">
        <v>11247</v>
      </c>
      <c r="B777" s="1" t="s">
        <v>2562</v>
      </c>
      <c r="C777" s="1" t="s">
        <v>1997</v>
      </c>
      <c r="D777" s="1" t="n">
        <v>2</v>
      </c>
      <c r="E777" s="16" t="n">
        <v>311.15</v>
      </c>
      <c r="F777" s="17" t="n">
        <v>0</v>
      </c>
      <c r="G777" s="16" t="n">
        <v>622.3</v>
      </c>
      <c r="I777" s="1" t="str">
        <f aca="false">INDEX(Products!$C$2:$C$51,MATCH(C777,Products!$A$2:$A$51,0))</f>
        <v>Sports &amp; Fitness</v>
      </c>
      <c r="J777" s="1" t="str">
        <f aca="false">INDEX(Orders!$E$2:$E$8001,MATCH(B777,Orders!$A$2:$A$8001,0))</f>
        <v>Delivered</v>
      </c>
      <c r="K777" s="1" t="str">
        <f aca="false">LEFT(INDEX(Orders!$C$2:$C$8001,MATCH(B777,Orders!$A$2:$A$8001,0)),7)</f>
        <v>2025-06</v>
      </c>
    </row>
    <row r="778" customFormat="false" ht="15" hidden="false" customHeight="true" outlineLevel="0" collapsed="false">
      <c r="A778" s="1" t="s">
        <v>11248</v>
      </c>
      <c r="B778" s="1" t="s">
        <v>2562</v>
      </c>
      <c r="C778" s="1" t="s">
        <v>1995</v>
      </c>
      <c r="D778" s="1" t="n">
        <v>1</v>
      </c>
      <c r="E778" s="16" t="n">
        <v>2914.27</v>
      </c>
      <c r="F778" s="17" t="n">
        <v>0.15</v>
      </c>
      <c r="G778" s="16" t="n">
        <v>2477.13</v>
      </c>
      <c r="I778" s="1" t="str">
        <f aca="false">INDEX(Products!$C$2:$C$51,MATCH(C778,Products!$A$2:$A$51,0))</f>
        <v>Sports &amp; Fitness</v>
      </c>
      <c r="J778" s="1" t="str">
        <f aca="false">INDEX(Orders!$E$2:$E$8001,MATCH(B778,Orders!$A$2:$A$8001,0))</f>
        <v>Delivered</v>
      </c>
      <c r="K778" s="1" t="str">
        <f aca="false">LEFT(INDEX(Orders!$C$2:$C$8001,MATCH(B778,Orders!$A$2:$A$8001,0)),7)</f>
        <v>2025-06</v>
      </c>
    </row>
    <row r="779" customFormat="false" ht="15" hidden="false" customHeight="true" outlineLevel="0" collapsed="false">
      <c r="A779" s="1" t="s">
        <v>11249</v>
      </c>
      <c r="B779" s="1" t="s">
        <v>2563</v>
      </c>
      <c r="C779" s="1" t="s">
        <v>1930</v>
      </c>
      <c r="D779" s="1" t="n">
        <v>1</v>
      </c>
      <c r="E779" s="16" t="n">
        <v>2398.35</v>
      </c>
      <c r="F779" s="17" t="n">
        <v>0</v>
      </c>
      <c r="G779" s="16" t="n">
        <v>2398.35</v>
      </c>
      <c r="I779" s="1" t="str">
        <f aca="false">INDEX(Products!$C$2:$C$51,MATCH(C779,Products!$A$2:$A$51,0))</f>
        <v>Electronics</v>
      </c>
      <c r="J779" s="1" t="str">
        <f aca="false">INDEX(Orders!$E$2:$E$8001,MATCH(B779,Orders!$A$2:$A$8001,0))</f>
        <v>Delivered</v>
      </c>
      <c r="K779" s="1" t="str">
        <f aca="false">LEFT(INDEX(Orders!$C$2:$C$8001,MATCH(B779,Orders!$A$2:$A$8001,0)),7)</f>
        <v>2025-10</v>
      </c>
    </row>
    <row r="780" customFormat="false" ht="15" hidden="false" customHeight="true" outlineLevel="0" collapsed="false">
      <c r="A780" s="1" t="s">
        <v>11250</v>
      </c>
      <c r="B780" s="1" t="s">
        <v>2564</v>
      </c>
      <c r="C780" s="1" t="s">
        <v>1930</v>
      </c>
      <c r="D780" s="1" t="n">
        <v>2</v>
      </c>
      <c r="E780" s="16" t="n">
        <v>2398.35</v>
      </c>
      <c r="F780" s="17" t="n">
        <v>0</v>
      </c>
      <c r="G780" s="16" t="n">
        <v>4796.7</v>
      </c>
      <c r="I780" s="1" t="str">
        <f aca="false">INDEX(Products!$C$2:$C$51,MATCH(C780,Products!$A$2:$A$51,0))</f>
        <v>Electronics</v>
      </c>
      <c r="J780" s="1" t="str">
        <f aca="false">INDEX(Orders!$E$2:$E$8001,MATCH(B780,Orders!$A$2:$A$8001,0))</f>
        <v>Cancelled</v>
      </c>
      <c r="K780" s="1" t="str">
        <f aca="false">LEFT(INDEX(Orders!$C$2:$C$8001,MATCH(B780,Orders!$A$2:$A$8001,0)),7)</f>
        <v>2025-10</v>
      </c>
    </row>
    <row r="781" customFormat="false" ht="15" hidden="false" customHeight="true" outlineLevel="0" collapsed="false">
      <c r="A781" s="1" t="s">
        <v>11251</v>
      </c>
      <c r="B781" s="1" t="s">
        <v>2564</v>
      </c>
      <c r="C781" s="1" t="s">
        <v>1961</v>
      </c>
      <c r="D781" s="1" t="n">
        <v>2</v>
      </c>
      <c r="E781" s="16" t="n">
        <v>3493.68</v>
      </c>
      <c r="F781" s="17" t="n">
        <v>0.05</v>
      </c>
      <c r="G781" s="16" t="n">
        <v>6637.99</v>
      </c>
      <c r="I781" s="1" t="str">
        <f aca="false">INDEX(Products!$C$2:$C$51,MATCH(C781,Products!$A$2:$A$51,0))</f>
        <v>Home &amp; Kitchen</v>
      </c>
      <c r="J781" s="1" t="str">
        <f aca="false">INDEX(Orders!$E$2:$E$8001,MATCH(B781,Orders!$A$2:$A$8001,0))</f>
        <v>Cancelled</v>
      </c>
      <c r="K781" s="1" t="str">
        <f aca="false">LEFT(INDEX(Orders!$C$2:$C$8001,MATCH(B781,Orders!$A$2:$A$8001,0)),7)</f>
        <v>2025-10</v>
      </c>
    </row>
    <row r="782" customFormat="false" ht="15" hidden="false" customHeight="true" outlineLevel="0" collapsed="false">
      <c r="A782" s="1" t="s">
        <v>11252</v>
      </c>
      <c r="B782" s="1" t="s">
        <v>2565</v>
      </c>
      <c r="C782" s="1" t="s">
        <v>1953</v>
      </c>
      <c r="D782" s="1" t="n">
        <v>1</v>
      </c>
      <c r="E782" s="16" t="n">
        <v>4914.12</v>
      </c>
      <c r="F782" s="17" t="n">
        <v>0</v>
      </c>
      <c r="G782" s="16" t="n">
        <v>4914.12</v>
      </c>
      <c r="I782" s="1" t="str">
        <f aca="false">INDEX(Products!$C$2:$C$51,MATCH(C782,Products!$A$2:$A$51,0))</f>
        <v>Fashion</v>
      </c>
      <c r="J782" s="1" t="str">
        <f aca="false">INDEX(Orders!$E$2:$E$8001,MATCH(B782,Orders!$A$2:$A$8001,0))</f>
        <v>Refunded</v>
      </c>
      <c r="K782" s="1" t="str">
        <f aca="false">LEFT(INDEX(Orders!$C$2:$C$8001,MATCH(B782,Orders!$A$2:$A$8001,0)),7)</f>
        <v>2024-07</v>
      </c>
    </row>
    <row r="783" customFormat="false" ht="15" hidden="false" customHeight="true" outlineLevel="0" collapsed="false">
      <c r="A783" s="1" t="s">
        <v>11253</v>
      </c>
      <c r="B783" s="1" t="s">
        <v>2565</v>
      </c>
      <c r="C783" s="1" t="s">
        <v>1940</v>
      </c>
      <c r="D783" s="1" t="n">
        <v>2</v>
      </c>
      <c r="E783" s="16" t="n">
        <v>2374.52</v>
      </c>
      <c r="F783" s="17" t="n">
        <v>0</v>
      </c>
      <c r="G783" s="16" t="n">
        <v>4749.04</v>
      </c>
      <c r="I783" s="1" t="str">
        <f aca="false">INDEX(Products!$C$2:$C$51,MATCH(C783,Products!$A$2:$A$51,0))</f>
        <v>Fashion</v>
      </c>
      <c r="J783" s="1" t="str">
        <f aca="false">INDEX(Orders!$E$2:$E$8001,MATCH(B783,Orders!$A$2:$A$8001,0))</f>
        <v>Refunded</v>
      </c>
      <c r="K783" s="1" t="str">
        <f aca="false">LEFT(INDEX(Orders!$C$2:$C$8001,MATCH(B783,Orders!$A$2:$A$8001,0)),7)</f>
        <v>2024-07</v>
      </c>
    </row>
    <row r="784" customFormat="false" ht="15" hidden="false" customHeight="true" outlineLevel="0" collapsed="false">
      <c r="A784" s="1" t="s">
        <v>11254</v>
      </c>
      <c r="B784" s="1" t="s">
        <v>2565</v>
      </c>
      <c r="C784" s="1" t="s">
        <v>1920</v>
      </c>
      <c r="D784" s="1" t="n">
        <v>3</v>
      </c>
      <c r="E784" s="16" t="n">
        <v>4273.58</v>
      </c>
      <c r="F784" s="17" t="n">
        <v>0.1</v>
      </c>
      <c r="G784" s="16" t="n">
        <v>11538.67</v>
      </c>
      <c r="I784" s="1" t="str">
        <f aca="false">INDEX(Products!$C$2:$C$51,MATCH(C784,Products!$A$2:$A$51,0))</f>
        <v>Electronics</v>
      </c>
      <c r="J784" s="1" t="str">
        <f aca="false">INDEX(Orders!$E$2:$E$8001,MATCH(B784,Orders!$A$2:$A$8001,0))</f>
        <v>Refunded</v>
      </c>
      <c r="K784" s="1" t="str">
        <f aca="false">LEFT(INDEX(Orders!$C$2:$C$8001,MATCH(B784,Orders!$A$2:$A$8001,0)),7)</f>
        <v>2024-07</v>
      </c>
    </row>
    <row r="785" customFormat="false" ht="15" hidden="false" customHeight="true" outlineLevel="0" collapsed="false">
      <c r="A785" s="1" t="s">
        <v>11255</v>
      </c>
      <c r="B785" s="1" t="s">
        <v>2567</v>
      </c>
      <c r="C785" s="1" t="s">
        <v>1979</v>
      </c>
      <c r="D785" s="1" t="n">
        <v>1</v>
      </c>
      <c r="E785" s="16" t="n">
        <v>623</v>
      </c>
      <c r="F785" s="17" t="n">
        <v>0.05</v>
      </c>
      <c r="G785" s="16" t="n">
        <v>591.85</v>
      </c>
      <c r="I785" s="1" t="str">
        <f aca="false">INDEX(Products!$C$2:$C$51,MATCH(C785,Products!$A$2:$A$51,0))</f>
        <v>Beauty &amp; Personal Care</v>
      </c>
      <c r="J785" s="1" t="str">
        <f aca="false">INDEX(Orders!$E$2:$E$8001,MATCH(B785,Orders!$A$2:$A$8001,0))</f>
        <v>Delivered</v>
      </c>
      <c r="K785" s="1" t="str">
        <f aca="false">LEFT(INDEX(Orders!$C$2:$C$8001,MATCH(B785,Orders!$A$2:$A$8001,0)),7)</f>
        <v>2025-03</v>
      </c>
    </row>
    <row r="786" customFormat="false" ht="15" hidden="false" customHeight="true" outlineLevel="0" collapsed="false">
      <c r="A786" s="1" t="s">
        <v>11256</v>
      </c>
      <c r="B786" s="1" t="s">
        <v>2568</v>
      </c>
      <c r="C786" s="1" t="s">
        <v>1930</v>
      </c>
      <c r="D786" s="1" t="n">
        <v>1</v>
      </c>
      <c r="E786" s="16" t="n">
        <v>2398.35</v>
      </c>
      <c r="F786" s="17" t="n">
        <v>0.2</v>
      </c>
      <c r="G786" s="16" t="n">
        <v>1918.68</v>
      </c>
      <c r="I786" s="1" t="str">
        <f aca="false">INDEX(Products!$C$2:$C$51,MATCH(C786,Products!$A$2:$A$51,0))</f>
        <v>Electronics</v>
      </c>
      <c r="J786" s="1" t="str">
        <f aca="false">INDEX(Orders!$E$2:$E$8001,MATCH(B786,Orders!$A$2:$A$8001,0))</f>
        <v>Delivered</v>
      </c>
      <c r="K786" s="1" t="str">
        <f aca="false">LEFT(INDEX(Orders!$C$2:$C$8001,MATCH(B786,Orders!$A$2:$A$8001,0)),7)</f>
        <v>2025-06</v>
      </c>
    </row>
    <row r="787" customFormat="false" ht="15" hidden="false" customHeight="true" outlineLevel="0" collapsed="false">
      <c r="A787" s="1" t="s">
        <v>11257</v>
      </c>
      <c r="B787" s="1" t="s">
        <v>2570</v>
      </c>
      <c r="C787" s="1" t="s">
        <v>1971</v>
      </c>
      <c r="D787" s="1" t="n">
        <v>2</v>
      </c>
      <c r="E787" s="16" t="n">
        <v>2073.63</v>
      </c>
      <c r="F787" s="17" t="n">
        <v>0.05</v>
      </c>
      <c r="G787" s="16" t="n">
        <v>3939.9</v>
      </c>
      <c r="I787" s="1" t="str">
        <f aca="false">INDEX(Products!$C$2:$C$51,MATCH(C787,Products!$A$2:$A$51,0))</f>
        <v>Home &amp; Kitchen</v>
      </c>
      <c r="J787" s="1" t="str">
        <f aca="false">INDEX(Orders!$E$2:$E$8001,MATCH(B787,Orders!$A$2:$A$8001,0))</f>
        <v>Delivered</v>
      </c>
      <c r="K787" s="1" t="str">
        <f aca="false">LEFT(INDEX(Orders!$C$2:$C$8001,MATCH(B787,Orders!$A$2:$A$8001,0)),7)</f>
        <v>2025-09</v>
      </c>
    </row>
    <row r="788" customFormat="false" ht="15" hidden="false" customHeight="true" outlineLevel="0" collapsed="false">
      <c r="A788" s="1" t="s">
        <v>11258</v>
      </c>
      <c r="B788" s="1" t="s">
        <v>2570</v>
      </c>
      <c r="C788" s="1" t="s">
        <v>1977</v>
      </c>
      <c r="D788" s="1" t="n">
        <v>1</v>
      </c>
      <c r="E788" s="16" t="n">
        <v>2386.05</v>
      </c>
      <c r="F788" s="17" t="n">
        <v>0.05</v>
      </c>
      <c r="G788" s="16" t="n">
        <v>2266.75</v>
      </c>
      <c r="I788" s="1" t="str">
        <f aca="false">INDEX(Products!$C$2:$C$51,MATCH(C788,Products!$A$2:$A$51,0))</f>
        <v>Beauty &amp; Personal Care</v>
      </c>
      <c r="J788" s="1" t="str">
        <f aca="false">INDEX(Orders!$E$2:$E$8001,MATCH(B788,Orders!$A$2:$A$8001,0))</f>
        <v>Delivered</v>
      </c>
      <c r="K788" s="1" t="str">
        <f aca="false">LEFT(INDEX(Orders!$C$2:$C$8001,MATCH(B788,Orders!$A$2:$A$8001,0)),7)</f>
        <v>2025-09</v>
      </c>
    </row>
    <row r="789" customFormat="false" ht="15" hidden="false" customHeight="true" outlineLevel="0" collapsed="false">
      <c r="A789" s="1" t="s">
        <v>11259</v>
      </c>
      <c r="B789" s="1" t="s">
        <v>2570</v>
      </c>
      <c r="C789" s="1" t="s">
        <v>2006</v>
      </c>
      <c r="D789" s="1" t="n">
        <v>1</v>
      </c>
      <c r="E789" s="16" t="n">
        <v>482.17</v>
      </c>
      <c r="F789" s="17" t="n">
        <v>0.15</v>
      </c>
      <c r="G789" s="16" t="n">
        <v>409.84</v>
      </c>
      <c r="I789" s="1" t="str">
        <f aca="false">INDEX(Products!$C$2:$C$51,MATCH(C789,Products!$A$2:$A$51,0))</f>
        <v>Books &amp; Stationery</v>
      </c>
      <c r="J789" s="1" t="str">
        <f aca="false">INDEX(Orders!$E$2:$E$8001,MATCH(B789,Orders!$A$2:$A$8001,0))</f>
        <v>Delivered</v>
      </c>
      <c r="K789" s="1" t="str">
        <f aca="false">LEFT(INDEX(Orders!$C$2:$C$8001,MATCH(B789,Orders!$A$2:$A$8001,0)),7)</f>
        <v>2025-09</v>
      </c>
    </row>
    <row r="790" customFormat="false" ht="15" hidden="false" customHeight="true" outlineLevel="0" collapsed="false">
      <c r="A790" s="1" t="s">
        <v>11260</v>
      </c>
      <c r="B790" s="1" t="s">
        <v>2570</v>
      </c>
      <c r="C790" s="1" t="s">
        <v>2007</v>
      </c>
      <c r="D790" s="1" t="n">
        <v>1</v>
      </c>
      <c r="E790" s="16" t="n">
        <v>750.27</v>
      </c>
      <c r="F790" s="17" t="n">
        <v>0</v>
      </c>
      <c r="G790" s="16" t="n">
        <v>750.27</v>
      </c>
      <c r="I790" s="1" t="str">
        <f aca="false">INDEX(Products!$C$2:$C$51,MATCH(C790,Products!$A$2:$A$51,0))</f>
        <v>Books &amp; Stationery</v>
      </c>
      <c r="J790" s="1" t="str">
        <f aca="false">INDEX(Orders!$E$2:$E$8001,MATCH(B790,Orders!$A$2:$A$8001,0))</f>
        <v>Delivered</v>
      </c>
      <c r="K790" s="1" t="str">
        <f aca="false">LEFT(INDEX(Orders!$C$2:$C$8001,MATCH(B790,Orders!$A$2:$A$8001,0)),7)</f>
        <v>2025-09</v>
      </c>
    </row>
    <row r="791" customFormat="false" ht="15" hidden="false" customHeight="true" outlineLevel="0" collapsed="false">
      <c r="A791" s="1" t="s">
        <v>11261</v>
      </c>
      <c r="B791" s="1" t="s">
        <v>2570</v>
      </c>
      <c r="C791" s="1" t="s">
        <v>1982</v>
      </c>
      <c r="D791" s="1" t="n">
        <v>1</v>
      </c>
      <c r="E791" s="16" t="n">
        <v>1808.21</v>
      </c>
      <c r="F791" s="17" t="n">
        <v>0.2</v>
      </c>
      <c r="G791" s="16" t="n">
        <v>1446.57</v>
      </c>
      <c r="I791" s="1" t="str">
        <f aca="false">INDEX(Products!$C$2:$C$51,MATCH(C791,Products!$A$2:$A$51,0))</f>
        <v>Beauty &amp; Personal Care</v>
      </c>
      <c r="J791" s="1" t="str">
        <f aca="false">INDEX(Orders!$E$2:$E$8001,MATCH(B791,Orders!$A$2:$A$8001,0))</f>
        <v>Delivered</v>
      </c>
      <c r="K791" s="1" t="str">
        <f aca="false">LEFT(INDEX(Orders!$C$2:$C$8001,MATCH(B791,Orders!$A$2:$A$8001,0)),7)</f>
        <v>2025-09</v>
      </c>
    </row>
    <row r="792" customFormat="false" ht="15" hidden="false" customHeight="true" outlineLevel="0" collapsed="false">
      <c r="A792" s="1" t="s">
        <v>11262</v>
      </c>
      <c r="B792" s="1" t="s">
        <v>2572</v>
      </c>
      <c r="C792" s="1" t="s">
        <v>1990</v>
      </c>
      <c r="D792" s="1" t="n">
        <v>1</v>
      </c>
      <c r="E792" s="16" t="n">
        <v>5311.32</v>
      </c>
      <c r="F792" s="17" t="n">
        <v>0.15</v>
      </c>
      <c r="G792" s="16" t="n">
        <v>4514.62</v>
      </c>
      <c r="I792" s="1" t="str">
        <f aca="false">INDEX(Products!$C$2:$C$51,MATCH(C792,Products!$A$2:$A$51,0))</f>
        <v>Sports &amp; Fitness</v>
      </c>
      <c r="J792" s="1" t="str">
        <f aca="false">INDEX(Orders!$E$2:$E$8001,MATCH(B792,Orders!$A$2:$A$8001,0))</f>
        <v>Delivered</v>
      </c>
      <c r="K792" s="1" t="str">
        <f aca="false">LEFT(INDEX(Orders!$C$2:$C$8001,MATCH(B792,Orders!$A$2:$A$8001,0)),7)</f>
        <v>2025-06</v>
      </c>
    </row>
    <row r="793" customFormat="false" ht="15" hidden="false" customHeight="true" outlineLevel="0" collapsed="false">
      <c r="A793" s="1" t="s">
        <v>11263</v>
      </c>
      <c r="B793" s="1" t="s">
        <v>2573</v>
      </c>
      <c r="C793" s="1" t="s">
        <v>2002</v>
      </c>
      <c r="D793" s="1" t="n">
        <v>2</v>
      </c>
      <c r="E793" s="16" t="n">
        <v>392.75</v>
      </c>
      <c r="F793" s="17" t="n">
        <v>0.05</v>
      </c>
      <c r="G793" s="16" t="n">
        <v>746.22</v>
      </c>
      <c r="I793" s="1" t="str">
        <f aca="false">INDEX(Products!$C$2:$C$51,MATCH(C793,Products!$A$2:$A$51,0))</f>
        <v>Books &amp; Stationery</v>
      </c>
      <c r="J793" s="1" t="str">
        <f aca="false">INDEX(Orders!$E$2:$E$8001,MATCH(B793,Orders!$A$2:$A$8001,0))</f>
        <v>Returned</v>
      </c>
      <c r="K793" s="1" t="str">
        <f aca="false">LEFT(INDEX(Orders!$C$2:$C$8001,MATCH(B793,Orders!$A$2:$A$8001,0)),7)</f>
        <v>2025-03</v>
      </c>
    </row>
    <row r="794" customFormat="false" ht="15" hidden="false" customHeight="true" outlineLevel="0" collapsed="false">
      <c r="A794" s="1" t="s">
        <v>11264</v>
      </c>
      <c r="B794" s="1" t="s">
        <v>2573</v>
      </c>
      <c r="C794" s="1" t="s">
        <v>2006</v>
      </c>
      <c r="D794" s="1" t="n">
        <v>1</v>
      </c>
      <c r="E794" s="16" t="n">
        <v>482.17</v>
      </c>
      <c r="F794" s="17" t="n">
        <v>0.1</v>
      </c>
      <c r="G794" s="16" t="n">
        <v>433.95</v>
      </c>
      <c r="I794" s="1" t="str">
        <f aca="false">INDEX(Products!$C$2:$C$51,MATCH(C794,Products!$A$2:$A$51,0))</f>
        <v>Books &amp; Stationery</v>
      </c>
      <c r="J794" s="1" t="str">
        <f aca="false">INDEX(Orders!$E$2:$E$8001,MATCH(B794,Orders!$A$2:$A$8001,0))</f>
        <v>Returned</v>
      </c>
      <c r="K794" s="1" t="str">
        <f aca="false">LEFT(INDEX(Orders!$C$2:$C$8001,MATCH(B794,Orders!$A$2:$A$8001,0)),7)</f>
        <v>2025-03</v>
      </c>
    </row>
    <row r="795" customFormat="false" ht="15" hidden="false" customHeight="true" outlineLevel="0" collapsed="false">
      <c r="A795" s="1" t="s">
        <v>11265</v>
      </c>
      <c r="B795" s="1" t="s">
        <v>2573</v>
      </c>
      <c r="C795" s="1" t="s">
        <v>1976</v>
      </c>
      <c r="D795" s="1" t="n">
        <v>1</v>
      </c>
      <c r="E795" s="16" t="n">
        <v>1603.35</v>
      </c>
      <c r="F795" s="17" t="n">
        <v>0</v>
      </c>
      <c r="G795" s="16" t="n">
        <v>1603.35</v>
      </c>
      <c r="I795" s="1" t="str">
        <f aca="false">INDEX(Products!$C$2:$C$51,MATCH(C795,Products!$A$2:$A$51,0))</f>
        <v>Beauty &amp; Personal Care</v>
      </c>
      <c r="J795" s="1" t="str">
        <f aca="false">INDEX(Orders!$E$2:$E$8001,MATCH(B795,Orders!$A$2:$A$8001,0))</f>
        <v>Returned</v>
      </c>
      <c r="K795" s="1" t="str">
        <f aca="false">LEFT(INDEX(Orders!$C$2:$C$8001,MATCH(B795,Orders!$A$2:$A$8001,0)),7)</f>
        <v>2025-03</v>
      </c>
    </row>
    <row r="796" customFormat="false" ht="15" hidden="false" customHeight="true" outlineLevel="0" collapsed="false">
      <c r="A796" s="1" t="s">
        <v>11266</v>
      </c>
      <c r="B796" s="1" t="s">
        <v>2575</v>
      </c>
      <c r="C796" s="1" t="s">
        <v>1990</v>
      </c>
      <c r="D796" s="1" t="n">
        <v>1</v>
      </c>
      <c r="E796" s="16" t="n">
        <v>5311.32</v>
      </c>
      <c r="F796" s="17" t="n">
        <v>0</v>
      </c>
      <c r="G796" s="16" t="n">
        <v>5311.32</v>
      </c>
      <c r="I796" s="1" t="str">
        <f aca="false">INDEX(Products!$C$2:$C$51,MATCH(C796,Products!$A$2:$A$51,0))</f>
        <v>Sports &amp; Fitness</v>
      </c>
      <c r="J796" s="1" t="str">
        <f aca="false">INDEX(Orders!$E$2:$E$8001,MATCH(B796,Orders!$A$2:$A$8001,0))</f>
        <v>Delivered</v>
      </c>
      <c r="K796" s="1" t="str">
        <f aca="false">LEFT(INDEX(Orders!$C$2:$C$8001,MATCH(B796,Orders!$A$2:$A$8001,0)),7)</f>
        <v>2025-06</v>
      </c>
    </row>
    <row r="797" customFormat="false" ht="15" hidden="false" customHeight="true" outlineLevel="0" collapsed="false">
      <c r="A797" s="1" t="s">
        <v>11267</v>
      </c>
      <c r="B797" s="1" t="s">
        <v>2575</v>
      </c>
      <c r="C797" s="1" t="s">
        <v>2006</v>
      </c>
      <c r="D797" s="1" t="n">
        <v>1</v>
      </c>
      <c r="E797" s="16" t="n">
        <v>482.17</v>
      </c>
      <c r="F797" s="17" t="n">
        <v>0</v>
      </c>
      <c r="G797" s="16" t="n">
        <v>482.17</v>
      </c>
      <c r="I797" s="1" t="str">
        <f aca="false">INDEX(Products!$C$2:$C$51,MATCH(C797,Products!$A$2:$A$51,0))</f>
        <v>Books &amp; Stationery</v>
      </c>
      <c r="J797" s="1" t="str">
        <f aca="false">INDEX(Orders!$E$2:$E$8001,MATCH(B797,Orders!$A$2:$A$8001,0))</f>
        <v>Delivered</v>
      </c>
      <c r="K797" s="1" t="str">
        <f aca="false">LEFT(INDEX(Orders!$C$2:$C$8001,MATCH(B797,Orders!$A$2:$A$8001,0)),7)</f>
        <v>2025-06</v>
      </c>
    </row>
    <row r="798" customFormat="false" ht="15" hidden="false" customHeight="true" outlineLevel="0" collapsed="false">
      <c r="A798" s="1" t="s">
        <v>11268</v>
      </c>
      <c r="B798" s="1" t="s">
        <v>2576</v>
      </c>
      <c r="C798" s="1" t="s">
        <v>1984</v>
      </c>
      <c r="D798" s="1" t="n">
        <v>1</v>
      </c>
      <c r="E798" s="16" t="n">
        <v>1134.82</v>
      </c>
      <c r="F798" s="17" t="n">
        <v>0.05</v>
      </c>
      <c r="G798" s="16" t="n">
        <v>1078.08</v>
      </c>
      <c r="I798" s="1" t="str">
        <f aca="false">INDEX(Products!$C$2:$C$51,MATCH(C798,Products!$A$2:$A$51,0))</f>
        <v>Beauty &amp; Personal Care</v>
      </c>
      <c r="J798" s="1" t="str">
        <f aca="false">INDEX(Orders!$E$2:$E$8001,MATCH(B798,Orders!$A$2:$A$8001,0))</f>
        <v>Delivered</v>
      </c>
      <c r="K798" s="1" t="str">
        <f aca="false">LEFT(INDEX(Orders!$C$2:$C$8001,MATCH(B798,Orders!$A$2:$A$8001,0)),7)</f>
        <v>2025-12</v>
      </c>
    </row>
    <row r="799" customFormat="false" ht="15" hidden="false" customHeight="true" outlineLevel="0" collapsed="false">
      <c r="A799" s="1" t="s">
        <v>11269</v>
      </c>
      <c r="B799" s="1" t="s">
        <v>2576</v>
      </c>
      <c r="C799" s="1" t="s">
        <v>1979</v>
      </c>
      <c r="D799" s="1" t="n">
        <v>1</v>
      </c>
      <c r="E799" s="16" t="n">
        <v>623</v>
      </c>
      <c r="F799" s="17" t="n">
        <v>0</v>
      </c>
      <c r="G799" s="16" t="n">
        <v>623</v>
      </c>
      <c r="I799" s="1" t="str">
        <f aca="false">INDEX(Products!$C$2:$C$51,MATCH(C799,Products!$A$2:$A$51,0))</f>
        <v>Beauty &amp; Personal Care</v>
      </c>
      <c r="J799" s="1" t="str">
        <f aca="false">INDEX(Orders!$E$2:$E$8001,MATCH(B799,Orders!$A$2:$A$8001,0))</f>
        <v>Delivered</v>
      </c>
      <c r="K799" s="1" t="str">
        <f aca="false">LEFT(INDEX(Orders!$C$2:$C$8001,MATCH(B799,Orders!$A$2:$A$8001,0)),7)</f>
        <v>2025-12</v>
      </c>
    </row>
    <row r="800" customFormat="false" ht="15" hidden="false" customHeight="true" outlineLevel="0" collapsed="false">
      <c r="A800" s="1" t="s">
        <v>11270</v>
      </c>
      <c r="B800" s="1" t="s">
        <v>2578</v>
      </c>
      <c r="C800" s="1" t="s">
        <v>1940</v>
      </c>
      <c r="D800" s="1" t="n">
        <v>2</v>
      </c>
      <c r="E800" s="16" t="n">
        <v>2374.52</v>
      </c>
      <c r="F800" s="17" t="n">
        <v>0.15</v>
      </c>
      <c r="G800" s="16" t="n">
        <v>4036.68</v>
      </c>
      <c r="I800" s="1" t="str">
        <f aca="false">INDEX(Products!$C$2:$C$51,MATCH(C800,Products!$A$2:$A$51,0))</f>
        <v>Fashion</v>
      </c>
      <c r="J800" s="1" t="str">
        <f aca="false">INDEX(Orders!$E$2:$E$8001,MATCH(B800,Orders!$A$2:$A$8001,0))</f>
        <v>Delivered</v>
      </c>
      <c r="K800" s="1" t="str">
        <f aca="false">LEFT(INDEX(Orders!$C$2:$C$8001,MATCH(B800,Orders!$A$2:$A$8001,0)),7)</f>
        <v>2025-01</v>
      </c>
    </row>
    <row r="801" customFormat="false" ht="15" hidden="false" customHeight="true" outlineLevel="0" collapsed="false">
      <c r="A801" s="1" t="s">
        <v>11271</v>
      </c>
      <c r="B801" s="1" t="s">
        <v>2578</v>
      </c>
      <c r="C801" s="1" t="s">
        <v>1990</v>
      </c>
      <c r="D801" s="1" t="n">
        <v>1</v>
      </c>
      <c r="E801" s="16" t="n">
        <v>5311.32</v>
      </c>
      <c r="F801" s="17" t="n">
        <v>0</v>
      </c>
      <c r="G801" s="16" t="n">
        <v>5311.32</v>
      </c>
      <c r="I801" s="1" t="str">
        <f aca="false">INDEX(Products!$C$2:$C$51,MATCH(C801,Products!$A$2:$A$51,0))</f>
        <v>Sports &amp; Fitness</v>
      </c>
      <c r="J801" s="1" t="str">
        <f aca="false">INDEX(Orders!$E$2:$E$8001,MATCH(B801,Orders!$A$2:$A$8001,0))</f>
        <v>Delivered</v>
      </c>
      <c r="K801" s="1" t="str">
        <f aca="false">LEFT(INDEX(Orders!$C$2:$C$8001,MATCH(B801,Orders!$A$2:$A$8001,0)),7)</f>
        <v>2025-01</v>
      </c>
    </row>
    <row r="802" customFormat="false" ht="15" hidden="false" customHeight="true" outlineLevel="0" collapsed="false">
      <c r="A802" s="1" t="s">
        <v>11272</v>
      </c>
      <c r="B802" s="1" t="s">
        <v>2579</v>
      </c>
      <c r="C802" s="1" t="s">
        <v>1943</v>
      </c>
      <c r="D802" s="1" t="n">
        <v>1</v>
      </c>
      <c r="E802" s="16" t="n">
        <v>1250.54</v>
      </c>
      <c r="F802" s="17" t="n">
        <v>0.2</v>
      </c>
      <c r="G802" s="16" t="n">
        <v>1000.43</v>
      </c>
      <c r="I802" s="1" t="str">
        <f aca="false">INDEX(Products!$C$2:$C$51,MATCH(C802,Products!$A$2:$A$51,0))</f>
        <v>Fashion</v>
      </c>
      <c r="J802" s="1" t="str">
        <f aca="false">INDEX(Orders!$E$2:$E$8001,MATCH(B802,Orders!$A$2:$A$8001,0))</f>
        <v>Delivered</v>
      </c>
      <c r="K802" s="1" t="str">
        <f aca="false">LEFT(INDEX(Orders!$C$2:$C$8001,MATCH(B802,Orders!$A$2:$A$8001,0)),7)</f>
        <v>2024-12</v>
      </c>
    </row>
    <row r="803" customFormat="false" ht="15" hidden="false" customHeight="true" outlineLevel="0" collapsed="false">
      <c r="A803" s="1" t="s">
        <v>11273</v>
      </c>
      <c r="B803" s="1" t="s">
        <v>2580</v>
      </c>
      <c r="C803" s="1" t="s">
        <v>1997</v>
      </c>
      <c r="D803" s="1" t="n">
        <v>1</v>
      </c>
      <c r="E803" s="16" t="n">
        <v>311.15</v>
      </c>
      <c r="F803" s="17" t="n">
        <v>0.05</v>
      </c>
      <c r="G803" s="16" t="n">
        <v>295.59</v>
      </c>
      <c r="I803" s="1" t="str">
        <f aca="false">INDEX(Products!$C$2:$C$51,MATCH(C803,Products!$A$2:$A$51,0))</f>
        <v>Sports &amp; Fitness</v>
      </c>
      <c r="J803" s="1" t="str">
        <f aca="false">INDEX(Orders!$E$2:$E$8001,MATCH(B803,Orders!$A$2:$A$8001,0))</f>
        <v>Returned</v>
      </c>
      <c r="K803" s="1" t="str">
        <f aca="false">LEFT(INDEX(Orders!$C$2:$C$8001,MATCH(B803,Orders!$A$2:$A$8001,0)),7)</f>
        <v>2025-11</v>
      </c>
    </row>
    <row r="804" customFormat="false" ht="15" hidden="false" customHeight="true" outlineLevel="0" collapsed="false">
      <c r="A804" s="1" t="s">
        <v>11274</v>
      </c>
      <c r="B804" s="1" t="s">
        <v>2580</v>
      </c>
      <c r="C804" s="1" t="s">
        <v>1955</v>
      </c>
      <c r="D804" s="1" t="n">
        <v>1</v>
      </c>
      <c r="E804" s="16" t="n">
        <v>3340.76</v>
      </c>
      <c r="F804" s="17" t="n">
        <v>0.05</v>
      </c>
      <c r="G804" s="16" t="n">
        <v>3173.72</v>
      </c>
      <c r="I804" s="1" t="str">
        <f aca="false">INDEX(Products!$C$2:$C$51,MATCH(C804,Products!$A$2:$A$51,0))</f>
        <v>Home &amp; Kitchen</v>
      </c>
      <c r="J804" s="1" t="str">
        <f aca="false">INDEX(Orders!$E$2:$E$8001,MATCH(B804,Orders!$A$2:$A$8001,0))</f>
        <v>Returned</v>
      </c>
      <c r="K804" s="1" t="str">
        <f aca="false">LEFT(INDEX(Orders!$C$2:$C$8001,MATCH(B804,Orders!$A$2:$A$8001,0)),7)</f>
        <v>2025-11</v>
      </c>
    </row>
    <row r="805" customFormat="false" ht="15" hidden="false" customHeight="true" outlineLevel="0" collapsed="false">
      <c r="A805" s="1" t="s">
        <v>11275</v>
      </c>
      <c r="B805" s="1" t="s">
        <v>2581</v>
      </c>
      <c r="C805" s="1" t="s">
        <v>1953</v>
      </c>
      <c r="D805" s="1" t="n">
        <v>1</v>
      </c>
      <c r="E805" s="16" t="n">
        <v>4914.12</v>
      </c>
      <c r="F805" s="17" t="n">
        <v>0.2</v>
      </c>
      <c r="G805" s="16" t="n">
        <v>3931.3</v>
      </c>
      <c r="I805" s="1" t="str">
        <f aca="false">INDEX(Products!$C$2:$C$51,MATCH(C805,Products!$A$2:$A$51,0))</f>
        <v>Fashion</v>
      </c>
      <c r="J805" s="1" t="str">
        <f aca="false">INDEX(Orders!$E$2:$E$8001,MATCH(B805,Orders!$A$2:$A$8001,0))</f>
        <v>Cancelled</v>
      </c>
      <c r="K805" s="1" t="str">
        <f aca="false">LEFT(INDEX(Orders!$C$2:$C$8001,MATCH(B805,Orders!$A$2:$A$8001,0)),7)</f>
        <v>2024-06</v>
      </c>
    </row>
    <row r="806" customFormat="false" ht="15" hidden="false" customHeight="true" outlineLevel="0" collapsed="false">
      <c r="A806" s="1" t="s">
        <v>11276</v>
      </c>
      <c r="B806" s="1" t="s">
        <v>2581</v>
      </c>
      <c r="C806" s="1" t="s">
        <v>2006</v>
      </c>
      <c r="D806" s="1" t="n">
        <v>1</v>
      </c>
      <c r="E806" s="16" t="n">
        <v>482.17</v>
      </c>
      <c r="F806" s="17" t="n">
        <v>0</v>
      </c>
      <c r="G806" s="16" t="n">
        <v>482.17</v>
      </c>
      <c r="I806" s="1" t="str">
        <f aca="false">INDEX(Products!$C$2:$C$51,MATCH(C806,Products!$A$2:$A$51,0))</f>
        <v>Books &amp; Stationery</v>
      </c>
      <c r="J806" s="1" t="str">
        <f aca="false">INDEX(Orders!$E$2:$E$8001,MATCH(B806,Orders!$A$2:$A$8001,0))</f>
        <v>Cancelled</v>
      </c>
      <c r="K806" s="1" t="str">
        <f aca="false">LEFT(INDEX(Orders!$C$2:$C$8001,MATCH(B806,Orders!$A$2:$A$8001,0)),7)</f>
        <v>2024-06</v>
      </c>
    </row>
    <row r="807" customFormat="false" ht="15" hidden="false" customHeight="true" outlineLevel="0" collapsed="false">
      <c r="A807" s="1" t="s">
        <v>11277</v>
      </c>
      <c r="B807" s="1" t="s">
        <v>2582</v>
      </c>
      <c r="C807" s="1" t="s">
        <v>1951</v>
      </c>
      <c r="D807" s="1" t="n">
        <v>2</v>
      </c>
      <c r="E807" s="16" t="n">
        <v>957.5</v>
      </c>
      <c r="F807" s="17" t="n">
        <v>0.15</v>
      </c>
      <c r="G807" s="16" t="n">
        <v>1627.75</v>
      </c>
      <c r="I807" s="1" t="str">
        <f aca="false">INDEX(Products!$C$2:$C$51,MATCH(C807,Products!$A$2:$A$51,0))</f>
        <v>Fashion</v>
      </c>
      <c r="J807" s="1" t="str">
        <f aca="false">INDEX(Orders!$E$2:$E$8001,MATCH(B807,Orders!$A$2:$A$8001,0))</f>
        <v>Delivered</v>
      </c>
      <c r="K807" s="1" t="str">
        <f aca="false">LEFT(INDEX(Orders!$C$2:$C$8001,MATCH(B807,Orders!$A$2:$A$8001,0)),7)</f>
        <v>2025-07</v>
      </c>
    </row>
    <row r="808" customFormat="false" ht="15" hidden="false" customHeight="true" outlineLevel="0" collapsed="false">
      <c r="A808" s="1" t="s">
        <v>11278</v>
      </c>
      <c r="B808" s="1" t="s">
        <v>2582</v>
      </c>
      <c r="C808" s="1" t="s">
        <v>1995</v>
      </c>
      <c r="D808" s="1" t="n">
        <v>1</v>
      </c>
      <c r="E808" s="16" t="n">
        <v>2914.27</v>
      </c>
      <c r="F808" s="17" t="n">
        <v>0.15</v>
      </c>
      <c r="G808" s="16" t="n">
        <v>2477.13</v>
      </c>
      <c r="I808" s="1" t="str">
        <f aca="false">INDEX(Products!$C$2:$C$51,MATCH(C808,Products!$A$2:$A$51,0))</f>
        <v>Sports &amp; Fitness</v>
      </c>
      <c r="J808" s="1" t="str">
        <f aca="false">INDEX(Orders!$E$2:$E$8001,MATCH(B808,Orders!$A$2:$A$8001,0))</f>
        <v>Delivered</v>
      </c>
      <c r="K808" s="1" t="str">
        <f aca="false">LEFT(INDEX(Orders!$C$2:$C$8001,MATCH(B808,Orders!$A$2:$A$8001,0)),7)</f>
        <v>2025-07</v>
      </c>
    </row>
    <row r="809" customFormat="false" ht="15" hidden="false" customHeight="true" outlineLevel="0" collapsed="false">
      <c r="A809" s="1" t="s">
        <v>11279</v>
      </c>
      <c r="B809" s="1" t="s">
        <v>2582</v>
      </c>
      <c r="C809" s="1" t="s">
        <v>1961</v>
      </c>
      <c r="D809" s="1" t="n">
        <v>1</v>
      </c>
      <c r="E809" s="16" t="n">
        <v>3493.68</v>
      </c>
      <c r="F809" s="17" t="n">
        <v>0</v>
      </c>
      <c r="G809" s="16" t="n">
        <v>3493.68</v>
      </c>
      <c r="I809" s="1" t="str">
        <f aca="false">INDEX(Products!$C$2:$C$51,MATCH(C809,Products!$A$2:$A$51,0))</f>
        <v>Home &amp; Kitchen</v>
      </c>
      <c r="J809" s="1" t="str">
        <f aca="false">INDEX(Orders!$E$2:$E$8001,MATCH(B809,Orders!$A$2:$A$8001,0))</f>
        <v>Delivered</v>
      </c>
      <c r="K809" s="1" t="str">
        <f aca="false">LEFT(INDEX(Orders!$C$2:$C$8001,MATCH(B809,Orders!$A$2:$A$8001,0)),7)</f>
        <v>2025-07</v>
      </c>
    </row>
    <row r="810" customFormat="false" ht="15" hidden="false" customHeight="true" outlineLevel="0" collapsed="false">
      <c r="A810" s="1" t="s">
        <v>11280</v>
      </c>
      <c r="B810" s="1" t="s">
        <v>2583</v>
      </c>
      <c r="C810" s="1" t="s">
        <v>1984</v>
      </c>
      <c r="D810" s="1" t="n">
        <v>3</v>
      </c>
      <c r="E810" s="16" t="n">
        <v>1134.82</v>
      </c>
      <c r="F810" s="17" t="n">
        <v>0</v>
      </c>
      <c r="G810" s="16" t="n">
        <v>3404.46</v>
      </c>
      <c r="I810" s="1" t="str">
        <f aca="false">INDEX(Products!$C$2:$C$51,MATCH(C810,Products!$A$2:$A$51,0))</f>
        <v>Beauty &amp; Personal Care</v>
      </c>
      <c r="J810" s="1" t="str">
        <f aca="false">INDEX(Orders!$E$2:$E$8001,MATCH(B810,Orders!$A$2:$A$8001,0))</f>
        <v>Delivered</v>
      </c>
      <c r="K810" s="1" t="str">
        <f aca="false">LEFT(INDEX(Orders!$C$2:$C$8001,MATCH(B810,Orders!$A$2:$A$8001,0)),7)</f>
        <v>2025-12</v>
      </c>
    </row>
    <row r="811" customFormat="false" ht="15" hidden="false" customHeight="true" outlineLevel="0" collapsed="false">
      <c r="A811" s="1" t="s">
        <v>11281</v>
      </c>
      <c r="B811" s="1" t="s">
        <v>2584</v>
      </c>
      <c r="C811" s="1" t="s">
        <v>1976</v>
      </c>
      <c r="D811" s="1" t="n">
        <v>1</v>
      </c>
      <c r="E811" s="16" t="n">
        <v>1603.35</v>
      </c>
      <c r="F811" s="17" t="n">
        <v>0</v>
      </c>
      <c r="G811" s="16" t="n">
        <v>1603.35</v>
      </c>
      <c r="I811" s="1" t="str">
        <f aca="false">INDEX(Products!$C$2:$C$51,MATCH(C811,Products!$A$2:$A$51,0))</f>
        <v>Beauty &amp; Personal Care</v>
      </c>
      <c r="J811" s="1" t="str">
        <f aca="false">INDEX(Orders!$E$2:$E$8001,MATCH(B811,Orders!$A$2:$A$8001,0))</f>
        <v>Delivered</v>
      </c>
      <c r="K811" s="1" t="str">
        <f aca="false">LEFT(INDEX(Orders!$C$2:$C$8001,MATCH(B811,Orders!$A$2:$A$8001,0)),7)</f>
        <v>2025-08</v>
      </c>
    </row>
    <row r="812" customFormat="false" ht="15" hidden="false" customHeight="true" outlineLevel="0" collapsed="false">
      <c r="A812" s="1" t="s">
        <v>11282</v>
      </c>
      <c r="B812" s="1" t="s">
        <v>2586</v>
      </c>
      <c r="C812" s="1" t="s">
        <v>1953</v>
      </c>
      <c r="D812" s="1" t="n">
        <v>1</v>
      </c>
      <c r="E812" s="16" t="n">
        <v>4914.12</v>
      </c>
      <c r="F812" s="17" t="n">
        <v>0</v>
      </c>
      <c r="G812" s="16" t="n">
        <v>4914.12</v>
      </c>
      <c r="I812" s="1" t="str">
        <f aca="false">INDEX(Products!$C$2:$C$51,MATCH(C812,Products!$A$2:$A$51,0))</f>
        <v>Fashion</v>
      </c>
      <c r="J812" s="1" t="str">
        <f aca="false">INDEX(Orders!$E$2:$E$8001,MATCH(B812,Orders!$A$2:$A$8001,0))</f>
        <v>Delivered</v>
      </c>
      <c r="K812" s="1" t="str">
        <f aca="false">LEFT(INDEX(Orders!$C$2:$C$8001,MATCH(B812,Orders!$A$2:$A$8001,0)),7)</f>
        <v>2025-05</v>
      </c>
    </row>
    <row r="813" customFormat="false" ht="15" hidden="false" customHeight="true" outlineLevel="0" collapsed="false">
      <c r="A813" s="1" t="s">
        <v>11283</v>
      </c>
      <c r="B813" s="1" t="s">
        <v>2586</v>
      </c>
      <c r="C813" s="1" t="s">
        <v>1961</v>
      </c>
      <c r="D813" s="1" t="n">
        <v>2</v>
      </c>
      <c r="E813" s="16" t="n">
        <v>3493.68</v>
      </c>
      <c r="F813" s="17" t="n">
        <v>0.2</v>
      </c>
      <c r="G813" s="16" t="n">
        <v>5589.89</v>
      </c>
      <c r="I813" s="1" t="str">
        <f aca="false">INDEX(Products!$C$2:$C$51,MATCH(C813,Products!$A$2:$A$51,0))</f>
        <v>Home &amp; Kitchen</v>
      </c>
      <c r="J813" s="1" t="str">
        <f aca="false">INDEX(Orders!$E$2:$E$8001,MATCH(B813,Orders!$A$2:$A$8001,0))</f>
        <v>Delivered</v>
      </c>
      <c r="K813" s="1" t="str">
        <f aca="false">LEFT(INDEX(Orders!$C$2:$C$8001,MATCH(B813,Orders!$A$2:$A$8001,0)),7)</f>
        <v>2025-05</v>
      </c>
    </row>
    <row r="814" customFormat="false" ht="15" hidden="false" customHeight="true" outlineLevel="0" collapsed="false">
      <c r="A814" s="1" t="s">
        <v>11284</v>
      </c>
      <c r="B814" s="1" t="s">
        <v>2588</v>
      </c>
      <c r="C814" s="1" t="s">
        <v>1971</v>
      </c>
      <c r="D814" s="1" t="n">
        <v>1</v>
      </c>
      <c r="E814" s="16" t="n">
        <v>2073.63</v>
      </c>
      <c r="F814" s="17" t="n">
        <v>0.1</v>
      </c>
      <c r="G814" s="16" t="n">
        <v>1866.27</v>
      </c>
      <c r="I814" s="1" t="str">
        <f aca="false">INDEX(Products!$C$2:$C$51,MATCH(C814,Products!$A$2:$A$51,0))</f>
        <v>Home &amp; Kitchen</v>
      </c>
      <c r="J814" s="1" t="str">
        <f aca="false">INDEX(Orders!$E$2:$E$8001,MATCH(B814,Orders!$A$2:$A$8001,0))</f>
        <v>Delivered</v>
      </c>
      <c r="K814" s="1" t="str">
        <f aca="false">LEFT(INDEX(Orders!$C$2:$C$8001,MATCH(B814,Orders!$A$2:$A$8001,0)),7)</f>
        <v>2025-06</v>
      </c>
    </row>
    <row r="815" customFormat="false" ht="15" hidden="false" customHeight="true" outlineLevel="0" collapsed="false">
      <c r="A815" s="1" t="s">
        <v>11285</v>
      </c>
      <c r="B815" s="1" t="s">
        <v>2588</v>
      </c>
      <c r="C815" s="1" t="s">
        <v>1990</v>
      </c>
      <c r="D815" s="1" t="n">
        <v>2</v>
      </c>
      <c r="E815" s="16" t="n">
        <v>5311.32</v>
      </c>
      <c r="F815" s="17" t="n">
        <v>0</v>
      </c>
      <c r="G815" s="16" t="n">
        <v>10622.64</v>
      </c>
      <c r="I815" s="1" t="str">
        <f aca="false">INDEX(Products!$C$2:$C$51,MATCH(C815,Products!$A$2:$A$51,0))</f>
        <v>Sports &amp; Fitness</v>
      </c>
      <c r="J815" s="1" t="str">
        <f aca="false">INDEX(Orders!$E$2:$E$8001,MATCH(B815,Orders!$A$2:$A$8001,0))</f>
        <v>Delivered</v>
      </c>
      <c r="K815" s="1" t="str">
        <f aca="false">LEFT(INDEX(Orders!$C$2:$C$8001,MATCH(B815,Orders!$A$2:$A$8001,0)),7)</f>
        <v>2025-06</v>
      </c>
    </row>
    <row r="816" customFormat="false" ht="15" hidden="false" customHeight="true" outlineLevel="0" collapsed="false">
      <c r="A816" s="1" t="s">
        <v>11286</v>
      </c>
      <c r="B816" s="1" t="s">
        <v>2589</v>
      </c>
      <c r="C816" s="1" t="s">
        <v>1933</v>
      </c>
      <c r="D816" s="1" t="n">
        <v>1</v>
      </c>
      <c r="E816" s="16" t="n">
        <v>7194.38</v>
      </c>
      <c r="F816" s="17" t="n">
        <v>0.1</v>
      </c>
      <c r="G816" s="16" t="n">
        <v>6474.94</v>
      </c>
      <c r="I816" s="1" t="str">
        <f aca="false">INDEX(Products!$C$2:$C$51,MATCH(C816,Products!$A$2:$A$51,0))</f>
        <v>Electronics</v>
      </c>
      <c r="J816" s="1" t="str">
        <f aca="false">INDEX(Orders!$E$2:$E$8001,MATCH(B816,Orders!$A$2:$A$8001,0))</f>
        <v>Delivered</v>
      </c>
      <c r="K816" s="1" t="str">
        <f aca="false">LEFT(INDEX(Orders!$C$2:$C$8001,MATCH(B816,Orders!$A$2:$A$8001,0)),7)</f>
        <v>2025-12</v>
      </c>
    </row>
    <row r="817" customFormat="false" ht="15" hidden="false" customHeight="true" outlineLevel="0" collapsed="false">
      <c r="A817" s="1" t="s">
        <v>11287</v>
      </c>
      <c r="B817" s="1" t="s">
        <v>2589</v>
      </c>
      <c r="C817" s="1" t="s">
        <v>1975</v>
      </c>
      <c r="D817" s="1" t="n">
        <v>1</v>
      </c>
      <c r="E817" s="16" t="n">
        <v>862.99</v>
      </c>
      <c r="F817" s="17" t="n">
        <v>0.05</v>
      </c>
      <c r="G817" s="16" t="n">
        <v>819.84</v>
      </c>
      <c r="I817" s="1" t="str">
        <f aca="false">INDEX(Products!$C$2:$C$51,MATCH(C817,Products!$A$2:$A$51,0))</f>
        <v>Beauty &amp; Personal Care</v>
      </c>
      <c r="J817" s="1" t="str">
        <f aca="false">INDEX(Orders!$E$2:$E$8001,MATCH(B817,Orders!$A$2:$A$8001,0))</f>
        <v>Delivered</v>
      </c>
      <c r="K817" s="1" t="str">
        <f aca="false">LEFT(INDEX(Orders!$C$2:$C$8001,MATCH(B817,Orders!$A$2:$A$8001,0)),7)</f>
        <v>2025-12</v>
      </c>
    </row>
    <row r="818" customFormat="false" ht="15" hidden="false" customHeight="true" outlineLevel="0" collapsed="false">
      <c r="A818" s="1" t="s">
        <v>11288</v>
      </c>
      <c r="B818" s="1" t="s">
        <v>2589</v>
      </c>
      <c r="C818" s="1" t="s">
        <v>1988</v>
      </c>
      <c r="D818" s="1" t="n">
        <v>1</v>
      </c>
      <c r="E818" s="16" t="n">
        <v>681.07</v>
      </c>
      <c r="F818" s="17" t="n">
        <v>0</v>
      </c>
      <c r="G818" s="16" t="n">
        <v>681.07</v>
      </c>
      <c r="I818" s="1" t="str">
        <f aca="false">INDEX(Products!$C$2:$C$51,MATCH(C818,Products!$A$2:$A$51,0))</f>
        <v>Sports &amp; Fitness</v>
      </c>
      <c r="J818" s="1" t="str">
        <f aca="false">INDEX(Orders!$E$2:$E$8001,MATCH(B818,Orders!$A$2:$A$8001,0))</f>
        <v>Delivered</v>
      </c>
      <c r="K818" s="1" t="str">
        <f aca="false">LEFT(INDEX(Orders!$C$2:$C$8001,MATCH(B818,Orders!$A$2:$A$8001,0)),7)</f>
        <v>2025-12</v>
      </c>
    </row>
    <row r="819" customFormat="false" ht="15" hidden="false" customHeight="true" outlineLevel="0" collapsed="false">
      <c r="A819" s="1" t="s">
        <v>11289</v>
      </c>
      <c r="B819" s="1" t="s">
        <v>2589</v>
      </c>
      <c r="C819" s="1" t="s">
        <v>1982</v>
      </c>
      <c r="D819" s="1" t="n">
        <v>1</v>
      </c>
      <c r="E819" s="16" t="n">
        <v>1808.21</v>
      </c>
      <c r="F819" s="17" t="n">
        <v>0.2</v>
      </c>
      <c r="G819" s="16" t="n">
        <v>1446.57</v>
      </c>
      <c r="I819" s="1" t="str">
        <f aca="false">INDEX(Products!$C$2:$C$51,MATCH(C819,Products!$A$2:$A$51,0))</f>
        <v>Beauty &amp; Personal Care</v>
      </c>
      <c r="J819" s="1" t="str">
        <f aca="false">INDEX(Orders!$E$2:$E$8001,MATCH(B819,Orders!$A$2:$A$8001,0))</f>
        <v>Delivered</v>
      </c>
      <c r="K819" s="1" t="str">
        <f aca="false">LEFT(INDEX(Orders!$C$2:$C$8001,MATCH(B819,Orders!$A$2:$A$8001,0)),7)</f>
        <v>2025-12</v>
      </c>
    </row>
    <row r="820" customFormat="false" ht="15" hidden="false" customHeight="true" outlineLevel="0" collapsed="false">
      <c r="A820" s="1" t="s">
        <v>11290</v>
      </c>
      <c r="B820" s="1" t="s">
        <v>2589</v>
      </c>
      <c r="C820" s="1" t="s">
        <v>1961</v>
      </c>
      <c r="D820" s="1" t="n">
        <v>2</v>
      </c>
      <c r="E820" s="16" t="n">
        <v>3493.68</v>
      </c>
      <c r="F820" s="17" t="n">
        <v>0</v>
      </c>
      <c r="G820" s="16" t="n">
        <v>6987.36</v>
      </c>
      <c r="I820" s="1" t="str">
        <f aca="false">INDEX(Products!$C$2:$C$51,MATCH(C820,Products!$A$2:$A$51,0))</f>
        <v>Home &amp; Kitchen</v>
      </c>
      <c r="J820" s="1" t="str">
        <f aca="false">INDEX(Orders!$E$2:$E$8001,MATCH(B820,Orders!$A$2:$A$8001,0))</f>
        <v>Delivered</v>
      </c>
      <c r="K820" s="1" t="str">
        <f aca="false">LEFT(INDEX(Orders!$C$2:$C$8001,MATCH(B820,Orders!$A$2:$A$8001,0)),7)</f>
        <v>2025-12</v>
      </c>
    </row>
    <row r="821" customFormat="false" ht="15" hidden="false" customHeight="true" outlineLevel="0" collapsed="false">
      <c r="A821" s="1" t="s">
        <v>11291</v>
      </c>
      <c r="B821" s="1" t="s">
        <v>2591</v>
      </c>
      <c r="C821" s="1" t="s">
        <v>1988</v>
      </c>
      <c r="D821" s="1" t="n">
        <v>1</v>
      </c>
      <c r="E821" s="16" t="n">
        <v>681.07</v>
      </c>
      <c r="F821" s="17" t="n">
        <v>0.15</v>
      </c>
      <c r="G821" s="16" t="n">
        <v>578.91</v>
      </c>
      <c r="I821" s="1" t="str">
        <f aca="false">INDEX(Products!$C$2:$C$51,MATCH(C821,Products!$A$2:$A$51,0))</f>
        <v>Sports &amp; Fitness</v>
      </c>
      <c r="J821" s="1" t="str">
        <f aca="false">INDEX(Orders!$E$2:$E$8001,MATCH(B821,Orders!$A$2:$A$8001,0))</f>
        <v>Delivered</v>
      </c>
      <c r="K821" s="1" t="str">
        <f aca="false">LEFT(INDEX(Orders!$C$2:$C$8001,MATCH(B821,Orders!$A$2:$A$8001,0)),7)</f>
        <v>2025-08</v>
      </c>
    </row>
    <row r="822" customFormat="false" ht="15" hidden="false" customHeight="true" outlineLevel="0" collapsed="false">
      <c r="A822" s="1" t="s">
        <v>11292</v>
      </c>
      <c r="B822" s="1" t="s">
        <v>2591</v>
      </c>
      <c r="C822" s="1" t="s">
        <v>2006</v>
      </c>
      <c r="D822" s="1" t="n">
        <v>1</v>
      </c>
      <c r="E822" s="16" t="n">
        <v>482.17</v>
      </c>
      <c r="F822" s="17" t="n">
        <v>0.1</v>
      </c>
      <c r="G822" s="16" t="n">
        <v>433.95</v>
      </c>
      <c r="I822" s="1" t="str">
        <f aca="false">INDEX(Products!$C$2:$C$51,MATCH(C822,Products!$A$2:$A$51,0))</f>
        <v>Books &amp; Stationery</v>
      </c>
      <c r="J822" s="1" t="str">
        <f aca="false">INDEX(Orders!$E$2:$E$8001,MATCH(B822,Orders!$A$2:$A$8001,0))</f>
        <v>Delivered</v>
      </c>
      <c r="K822" s="1" t="str">
        <f aca="false">LEFT(INDEX(Orders!$C$2:$C$8001,MATCH(B822,Orders!$A$2:$A$8001,0)),7)</f>
        <v>2025-08</v>
      </c>
    </row>
    <row r="823" customFormat="false" ht="15" hidden="false" customHeight="true" outlineLevel="0" collapsed="false">
      <c r="A823" s="1" t="s">
        <v>11293</v>
      </c>
      <c r="B823" s="1" t="s">
        <v>2592</v>
      </c>
      <c r="C823" s="1" t="s">
        <v>1979</v>
      </c>
      <c r="D823" s="1" t="n">
        <v>2</v>
      </c>
      <c r="E823" s="16" t="n">
        <v>623</v>
      </c>
      <c r="F823" s="17" t="n">
        <v>0.05</v>
      </c>
      <c r="G823" s="16" t="n">
        <v>1183.7</v>
      </c>
      <c r="I823" s="1" t="str">
        <f aca="false">INDEX(Products!$C$2:$C$51,MATCH(C823,Products!$A$2:$A$51,0))</f>
        <v>Beauty &amp; Personal Care</v>
      </c>
      <c r="J823" s="1" t="str">
        <f aca="false">INDEX(Orders!$E$2:$E$8001,MATCH(B823,Orders!$A$2:$A$8001,0))</f>
        <v>Delivered</v>
      </c>
      <c r="K823" s="1" t="str">
        <f aca="false">LEFT(INDEX(Orders!$C$2:$C$8001,MATCH(B823,Orders!$A$2:$A$8001,0)),7)</f>
        <v>2025-09</v>
      </c>
    </row>
    <row r="824" customFormat="false" ht="15" hidden="false" customHeight="true" outlineLevel="0" collapsed="false">
      <c r="A824" s="1" t="s">
        <v>11294</v>
      </c>
      <c r="B824" s="1" t="s">
        <v>2593</v>
      </c>
      <c r="C824" s="1" t="s">
        <v>1933</v>
      </c>
      <c r="D824" s="1" t="n">
        <v>1</v>
      </c>
      <c r="E824" s="16" t="n">
        <v>7194.38</v>
      </c>
      <c r="F824" s="17" t="n">
        <v>0</v>
      </c>
      <c r="G824" s="16" t="n">
        <v>7194.38</v>
      </c>
      <c r="I824" s="1" t="str">
        <f aca="false">INDEX(Products!$C$2:$C$51,MATCH(C824,Products!$A$2:$A$51,0))</f>
        <v>Electronics</v>
      </c>
      <c r="J824" s="1" t="str">
        <f aca="false">INDEX(Orders!$E$2:$E$8001,MATCH(B824,Orders!$A$2:$A$8001,0))</f>
        <v>Delivered</v>
      </c>
      <c r="K824" s="1" t="str">
        <f aca="false">LEFT(INDEX(Orders!$C$2:$C$8001,MATCH(B824,Orders!$A$2:$A$8001,0)),7)</f>
        <v>2024-11</v>
      </c>
    </row>
    <row r="825" customFormat="false" ht="15" hidden="false" customHeight="true" outlineLevel="0" collapsed="false">
      <c r="A825" s="1" t="s">
        <v>11295</v>
      </c>
      <c r="B825" s="1" t="s">
        <v>2594</v>
      </c>
      <c r="C825" s="1" t="s">
        <v>2002</v>
      </c>
      <c r="D825" s="1" t="n">
        <v>1</v>
      </c>
      <c r="E825" s="16" t="n">
        <v>392.75</v>
      </c>
      <c r="F825" s="17" t="n">
        <v>0.05</v>
      </c>
      <c r="G825" s="16" t="n">
        <v>373.11</v>
      </c>
      <c r="I825" s="1" t="str">
        <f aca="false">INDEX(Products!$C$2:$C$51,MATCH(C825,Products!$A$2:$A$51,0))</f>
        <v>Books &amp; Stationery</v>
      </c>
      <c r="J825" s="1" t="str">
        <f aca="false">INDEX(Orders!$E$2:$E$8001,MATCH(B825,Orders!$A$2:$A$8001,0))</f>
        <v>Delivered</v>
      </c>
      <c r="K825" s="1" t="str">
        <f aca="false">LEFT(INDEX(Orders!$C$2:$C$8001,MATCH(B825,Orders!$A$2:$A$8001,0)),7)</f>
        <v>2025-04</v>
      </c>
    </row>
    <row r="826" customFormat="false" ht="15" hidden="false" customHeight="true" outlineLevel="0" collapsed="false">
      <c r="A826" s="1" t="s">
        <v>11296</v>
      </c>
      <c r="B826" s="1" t="s">
        <v>2594</v>
      </c>
      <c r="C826" s="1" t="s">
        <v>1984</v>
      </c>
      <c r="D826" s="1" t="n">
        <v>1</v>
      </c>
      <c r="E826" s="16" t="n">
        <v>1134.82</v>
      </c>
      <c r="F826" s="17" t="n">
        <v>0.1</v>
      </c>
      <c r="G826" s="16" t="n">
        <v>1021.34</v>
      </c>
      <c r="I826" s="1" t="str">
        <f aca="false">INDEX(Products!$C$2:$C$51,MATCH(C826,Products!$A$2:$A$51,0))</f>
        <v>Beauty &amp; Personal Care</v>
      </c>
      <c r="J826" s="1" t="str">
        <f aca="false">INDEX(Orders!$E$2:$E$8001,MATCH(B826,Orders!$A$2:$A$8001,0))</f>
        <v>Delivered</v>
      </c>
      <c r="K826" s="1" t="str">
        <f aca="false">LEFT(INDEX(Orders!$C$2:$C$8001,MATCH(B826,Orders!$A$2:$A$8001,0)),7)</f>
        <v>2025-04</v>
      </c>
    </row>
    <row r="827" customFormat="false" ht="15" hidden="false" customHeight="true" outlineLevel="0" collapsed="false">
      <c r="A827" s="1" t="s">
        <v>11297</v>
      </c>
      <c r="B827" s="1" t="s">
        <v>2594</v>
      </c>
      <c r="C827" s="1" t="s">
        <v>2006</v>
      </c>
      <c r="D827" s="1" t="n">
        <v>2</v>
      </c>
      <c r="E827" s="16" t="n">
        <v>482.17</v>
      </c>
      <c r="F827" s="17" t="n">
        <v>0.1</v>
      </c>
      <c r="G827" s="16" t="n">
        <v>867.91</v>
      </c>
      <c r="I827" s="1" t="str">
        <f aca="false">INDEX(Products!$C$2:$C$51,MATCH(C827,Products!$A$2:$A$51,0))</f>
        <v>Books &amp; Stationery</v>
      </c>
      <c r="J827" s="1" t="str">
        <f aca="false">INDEX(Orders!$E$2:$E$8001,MATCH(B827,Orders!$A$2:$A$8001,0))</f>
        <v>Delivered</v>
      </c>
      <c r="K827" s="1" t="str">
        <f aca="false">LEFT(INDEX(Orders!$C$2:$C$8001,MATCH(B827,Orders!$A$2:$A$8001,0)),7)</f>
        <v>2025-04</v>
      </c>
    </row>
    <row r="828" customFormat="false" ht="15" hidden="false" customHeight="true" outlineLevel="0" collapsed="false">
      <c r="A828" s="1" t="s">
        <v>11298</v>
      </c>
      <c r="B828" s="1" t="s">
        <v>2594</v>
      </c>
      <c r="C828" s="1" t="s">
        <v>1930</v>
      </c>
      <c r="D828" s="1" t="n">
        <v>2</v>
      </c>
      <c r="E828" s="16" t="n">
        <v>2398.35</v>
      </c>
      <c r="F828" s="17" t="n">
        <v>0</v>
      </c>
      <c r="G828" s="16" t="n">
        <v>4796.7</v>
      </c>
      <c r="I828" s="1" t="str">
        <f aca="false">INDEX(Products!$C$2:$C$51,MATCH(C828,Products!$A$2:$A$51,0))</f>
        <v>Electronics</v>
      </c>
      <c r="J828" s="1" t="str">
        <f aca="false">INDEX(Orders!$E$2:$E$8001,MATCH(B828,Orders!$A$2:$A$8001,0))</f>
        <v>Delivered</v>
      </c>
      <c r="K828" s="1" t="str">
        <f aca="false">LEFT(INDEX(Orders!$C$2:$C$8001,MATCH(B828,Orders!$A$2:$A$8001,0)),7)</f>
        <v>2025-04</v>
      </c>
    </row>
    <row r="829" customFormat="false" ht="15" hidden="false" customHeight="true" outlineLevel="0" collapsed="false">
      <c r="A829" s="1" t="s">
        <v>11299</v>
      </c>
      <c r="B829" s="1" t="s">
        <v>2596</v>
      </c>
      <c r="C829" s="1" t="s">
        <v>2006</v>
      </c>
      <c r="D829" s="1" t="n">
        <v>3</v>
      </c>
      <c r="E829" s="16" t="n">
        <v>482.17</v>
      </c>
      <c r="F829" s="17" t="n">
        <v>0.2</v>
      </c>
      <c r="G829" s="16" t="n">
        <v>1157.21</v>
      </c>
      <c r="I829" s="1" t="str">
        <f aca="false">INDEX(Products!$C$2:$C$51,MATCH(C829,Products!$A$2:$A$51,0))</f>
        <v>Books &amp; Stationery</v>
      </c>
      <c r="J829" s="1" t="str">
        <f aca="false">INDEX(Orders!$E$2:$E$8001,MATCH(B829,Orders!$A$2:$A$8001,0))</f>
        <v>Delivered</v>
      </c>
      <c r="K829" s="1" t="str">
        <f aca="false">LEFT(INDEX(Orders!$C$2:$C$8001,MATCH(B829,Orders!$A$2:$A$8001,0)),7)</f>
        <v>2024-10</v>
      </c>
    </row>
    <row r="830" customFormat="false" ht="15" hidden="false" customHeight="true" outlineLevel="0" collapsed="false">
      <c r="A830" s="1" t="s">
        <v>11300</v>
      </c>
      <c r="B830" s="1" t="s">
        <v>2597</v>
      </c>
      <c r="C830" s="1" t="s">
        <v>1961</v>
      </c>
      <c r="D830" s="1" t="n">
        <v>1</v>
      </c>
      <c r="E830" s="16" t="n">
        <v>3493.68</v>
      </c>
      <c r="F830" s="17" t="n">
        <v>0.05</v>
      </c>
      <c r="G830" s="16" t="n">
        <v>3319</v>
      </c>
      <c r="I830" s="1" t="str">
        <f aca="false">INDEX(Products!$C$2:$C$51,MATCH(C830,Products!$A$2:$A$51,0))</f>
        <v>Home &amp; Kitchen</v>
      </c>
      <c r="J830" s="1" t="str">
        <f aca="false">INDEX(Orders!$E$2:$E$8001,MATCH(B830,Orders!$A$2:$A$8001,0))</f>
        <v>Delivered</v>
      </c>
      <c r="K830" s="1" t="str">
        <f aca="false">LEFT(INDEX(Orders!$C$2:$C$8001,MATCH(B830,Orders!$A$2:$A$8001,0)),7)</f>
        <v>2024-06</v>
      </c>
    </row>
    <row r="831" customFormat="false" ht="15" hidden="false" customHeight="true" outlineLevel="0" collapsed="false">
      <c r="A831" s="1" t="s">
        <v>11301</v>
      </c>
      <c r="B831" s="1" t="s">
        <v>2599</v>
      </c>
      <c r="C831" s="1" t="s">
        <v>1975</v>
      </c>
      <c r="D831" s="1" t="n">
        <v>3</v>
      </c>
      <c r="E831" s="16" t="n">
        <v>862.99</v>
      </c>
      <c r="F831" s="17" t="n">
        <v>0.1</v>
      </c>
      <c r="G831" s="16" t="n">
        <v>2330.07</v>
      </c>
      <c r="I831" s="1" t="str">
        <f aca="false">INDEX(Products!$C$2:$C$51,MATCH(C831,Products!$A$2:$A$51,0))</f>
        <v>Beauty &amp; Personal Care</v>
      </c>
      <c r="J831" s="1" t="str">
        <f aca="false">INDEX(Orders!$E$2:$E$8001,MATCH(B831,Orders!$A$2:$A$8001,0))</f>
        <v>Delivered</v>
      </c>
      <c r="K831" s="1" t="str">
        <f aca="false">LEFT(INDEX(Orders!$C$2:$C$8001,MATCH(B831,Orders!$A$2:$A$8001,0)),7)</f>
        <v>2025-03</v>
      </c>
    </row>
    <row r="832" customFormat="false" ht="15" hidden="false" customHeight="true" outlineLevel="0" collapsed="false">
      <c r="A832" s="1" t="s">
        <v>11302</v>
      </c>
      <c r="B832" s="1" t="s">
        <v>2599</v>
      </c>
      <c r="C832" s="1" t="s">
        <v>2006</v>
      </c>
      <c r="D832" s="1" t="n">
        <v>1</v>
      </c>
      <c r="E832" s="16" t="n">
        <v>482.17</v>
      </c>
      <c r="F832" s="17" t="n">
        <v>0.05</v>
      </c>
      <c r="G832" s="16" t="n">
        <v>458.06</v>
      </c>
      <c r="I832" s="1" t="str">
        <f aca="false">INDEX(Products!$C$2:$C$51,MATCH(C832,Products!$A$2:$A$51,0))</f>
        <v>Books &amp; Stationery</v>
      </c>
      <c r="J832" s="1" t="str">
        <f aca="false">INDEX(Orders!$E$2:$E$8001,MATCH(B832,Orders!$A$2:$A$8001,0))</f>
        <v>Delivered</v>
      </c>
      <c r="K832" s="1" t="str">
        <f aca="false">LEFT(INDEX(Orders!$C$2:$C$8001,MATCH(B832,Orders!$A$2:$A$8001,0)),7)</f>
        <v>2025-03</v>
      </c>
    </row>
    <row r="833" customFormat="false" ht="15" hidden="false" customHeight="true" outlineLevel="0" collapsed="false">
      <c r="A833" s="1" t="s">
        <v>11303</v>
      </c>
      <c r="B833" s="1" t="s">
        <v>2600</v>
      </c>
      <c r="C833" s="1" t="s">
        <v>1940</v>
      </c>
      <c r="D833" s="1" t="n">
        <v>1</v>
      </c>
      <c r="E833" s="16" t="n">
        <v>2374.52</v>
      </c>
      <c r="F833" s="17" t="n">
        <v>0</v>
      </c>
      <c r="G833" s="16" t="n">
        <v>2374.52</v>
      </c>
      <c r="I833" s="1" t="str">
        <f aca="false">INDEX(Products!$C$2:$C$51,MATCH(C833,Products!$A$2:$A$51,0))</f>
        <v>Fashion</v>
      </c>
      <c r="J833" s="1" t="str">
        <f aca="false">INDEX(Orders!$E$2:$E$8001,MATCH(B833,Orders!$A$2:$A$8001,0))</f>
        <v>Delivered</v>
      </c>
      <c r="K833" s="1" t="str">
        <f aca="false">LEFT(INDEX(Orders!$C$2:$C$8001,MATCH(B833,Orders!$A$2:$A$8001,0)),7)</f>
        <v>2025-12</v>
      </c>
    </row>
    <row r="834" customFormat="false" ht="15" hidden="false" customHeight="true" outlineLevel="0" collapsed="false">
      <c r="A834" s="1" t="s">
        <v>11304</v>
      </c>
      <c r="B834" s="1" t="s">
        <v>2600</v>
      </c>
      <c r="C834" s="1" t="s">
        <v>1930</v>
      </c>
      <c r="D834" s="1" t="n">
        <v>1</v>
      </c>
      <c r="E834" s="16" t="n">
        <v>2398.35</v>
      </c>
      <c r="F834" s="17" t="n">
        <v>0.05</v>
      </c>
      <c r="G834" s="16" t="n">
        <v>2278.43</v>
      </c>
      <c r="I834" s="1" t="str">
        <f aca="false">INDEX(Products!$C$2:$C$51,MATCH(C834,Products!$A$2:$A$51,0))</f>
        <v>Electronics</v>
      </c>
      <c r="J834" s="1" t="str">
        <f aca="false">INDEX(Orders!$E$2:$E$8001,MATCH(B834,Orders!$A$2:$A$8001,0))</f>
        <v>Delivered</v>
      </c>
      <c r="K834" s="1" t="str">
        <f aca="false">LEFT(INDEX(Orders!$C$2:$C$8001,MATCH(B834,Orders!$A$2:$A$8001,0)),7)</f>
        <v>2025-12</v>
      </c>
    </row>
    <row r="835" customFormat="false" ht="15" hidden="false" customHeight="true" outlineLevel="0" collapsed="false">
      <c r="A835" s="1" t="s">
        <v>11305</v>
      </c>
      <c r="B835" s="1" t="s">
        <v>2600</v>
      </c>
      <c r="C835" s="1" t="s">
        <v>1969</v>
      </c>
      <c r="D835" s="1" t="n">
        <v>1</v>
      </c>
      <c r="E835" s="16" t="n">
        <v>9171.98</v>
      </c>
      <c r="F835" s="17" t="n">
        <v>0.05</v>
      </c>
      <c r="G835" s="16" t="n">
        <v>8713.38</v>
      </c>
      <c r="I835" s="1" t="str">
        <f aca="false">INDEX(Products!$C$2:$C$51,MATCH(C835,Products!$A$2:$A$51,0))</f>
        <v>Home &amp; Kitchen</v>
      </c>
      <c r="J835" s="1" t="str">
        <f aca="false">INDEX(Orders!$E$2:$E$8001,MATCH(B835,Orders!$A$2:$A$8001,0))</f>
        <v>Delivered</v>
      </c>
      <c r="K835" s="1" t="str">
        <f aca="false">LEFT(INDEX(Orders!$C$2:$C$8001,MATCH(B835,Orders!$A$2:$A$8001,0)),7)</f>
        <v>2025-12</v>
      </c>
    </row>
    <row r="836" customFormat="false" ht="15" hidden="false" customHeight="true" outlineLevel="0" collapsed="false">
      <c r="A836" s="1" t="s">
        <v>11306</v>
      </c>
      <c r="B836" s="1" t="s">
        <v>2602</v>
      </c>
      <c r="C836" s="1" t="s">
        <v>1940</v>
      </c>
      <c r="D836" s="1" t="n">
        <v>1</v>
      </c>
      <c r="E836" s="16" t="n">
        <v>2374.52</v>
      </c>
      <c r="F836" s="17" t="n">
        <v>0.1</v>
      </c>
      <c r="G836" s="16" t="n">
        <v>2137.07</v>
      </c>
      <c r="I836" s="1" t="str">
        <f aca="false">INDEX(Products!$C$2:$C$51,MATCH(C836,Products!$A$2:$A$51,0))</f>
        <v>Fashion</v>
      </c>
      <c r="J836" s="1" t="str">
        <f aca="false">INDEX(Orders!$E$2:$E$8001,MATCH(B836,Orders!$A$2:$A$8001,0))</f>
        <v>Delivered</v>
      </c>
      <c r="K836" s="1" t="str">
        <f aca="false">LEFT(INDEX(Orders!$C$2:$C$8001,MATCH(B836,Orders!$A$2:$A$8001,0)),7)</f>
        <v>2025-05</v>
      </c>
    </row>
    <row r="837" customFormat="false" ht="15" hidden="false" customHeight="true" outlineLevel="0" collapsed="false">
      <c r="A837" s="1" t="s">
        <v>11307</v>
      </c>
      <c r="B837" s="1" t="s">
        <v>2603</v>
      </c>
      <c r="C837" s="1" t="s">
        <v>1984</v>
      </c>
      <c r="D837" s="1" t="n">
        <v>1</v>
      </c>
      <c r="E837" s="16" t="n">
        <v>1134.82</v>
      </c>
      <c r="F837" s="17" t="n">
        <v>0.05</v>
      </c>
      <c r="G837" s="16" t="n">
        <v>1078.08</v>
      </c>
      <c r="I837" s="1" t="str">
        <f aca="false">INDEX(Products!$C$2:$C$51,MATCH(C837,Products!$A$2:$A$51,0))</f>
        <v>Beauty &amp; Personal Care</v>
      </c>
      <c r="J837" s="1" t="str">
        <f aca="false">INDEX(Orders!$E$2:$E$8001,MATCH(B837,Orders!$A$2:$A$8001,0))</f>
        <v>Delivered</v>
      </c>
      <c r="K837" s="1" t="str">
        <f aca="false">LEFT(INDEX(Orders!$C$2:$C$8001,MATCH(B837,Orders!$A$2:$A$8001,0)),7)</f>
        <v>2024-02</v>
      </c>
    </row>
    <row r="838" customFormat="false" ht="15" hidden="false" customHeight="true" outlineLevel="0" collapsed="false">
      <c r="A838" s="1" t="s">
        <v>11308</v>
      </c>
      <c r="B838" s="1" t="s">
        <v>2603</v>
      </c>
      <c r="C838" s="1" t="s">
        <v>1953</v>
      </c>
      <c r="D838" s="1" t="n">
        <v>2</v>
      </c>
      <c r="E838" s="16" t="n">
        <v>4914.12</v>
      </c>
      <c r="F838" s="17" t="n">
        <v>0.05</v>
      </c>
      <c r="G838" s="16" t="n">
        <v>9336.83</v>
      </c>
      <c r="I838" s="1" t="str">
        <f aca="false">INDEX(Products!$C$2:$C$51,MATCH(C838,Products!$A$2:$A$51,0))</f>
        <v>Fashion</v>
      </c>
      <c r="J838" s="1" t="str">
        <f aca="false">INDEX(Orders!$E$2:$E$8001,MATCH(B838,Orders!$A$2:$A$8001,0))</f>
        <v>Delivered</v>
      </c>
      <c r="K838" s="1" t="str">
        <f aca="false">LEFT(INDEX(Orders!$C$2:$C$8001,MATCH(B838,Orders!$A$2:$A$8001,0)),7)</f>
        <v>2024-02</v>
      </c>
    </row>
    <row r="839" customFormat="false" ht="15" hidden="false" customHeight="true" outlineLevel="0" collapsed="false">
      <c r="A839" s="1" t="s">
        <v>11309</v>
      </c>
      <c r="B839" s="1" t="s">
        <v>2603</v>
      </c>
      <c r="C839" s="1" t="s">
        <v>2006</v>
      </c>
      <c r="D839" s="1" t="n">
        <v>1</v>
      </c>
      <c r="E839" s="16" t="n">
        <v>482.17</v>
      </c>
      <c r="F839" s="17" t="n">
        <v>0.05</v>
      </c>
      <c r="G839" s="16" t="n">
        <v>458.06</v>
      </c>
      <c r="I839" s="1" t="str">
        <f aca="false">INDEX(Products!$C$2:$C$51,MATCH(C839,Products!$A$2:$A$51,0))</f>
        <v>Books &amp; Stationery</v>
      </c>
      <c r="J839" s="1" t="str">
        <f aca="false">INDEX(Orders!$E$2:$E$8001,MATCH(B839,Orders!$A$2:$A$8001,0))</f>
        <v>Delivered</v>
      </c>
      <c r="K839" s="1" t="str">
        <f aca="false">LEFT(INDEX(Orders!$C$2:$C$8001,MATCH(B839,Orders!$A$2:$A$8001,0)),7)</f>
        <v>2024-02</v>
      </c>
    </row>
    <row r="840" customFormat="false" ht="15" hidden="false" customHeight="true" outlineLevel="0" collapsed="false">
      <c r="A840" s="1" t="s">
        <v>11310</v>
      </c>
      <c r="B840" s="1" t="s">
        <v>2605</v>
      </c>
      <c r="C840" s="1" t="s">
        <v>2007</v>
      </c>
      <c r="D840" s="1" t="n">
        <v>1</v>
      </c>
      <c r="E840" s="16" t="n">
        <v>750.27</v>
      </c>
      <c r="F840" s="17" t="n">
        <v>0</v>
      </c>
      <c r="G840" s="16" t="n">
        <v>750.27</v>
      </c>
      <c r="I840" s="1" t="str">
        <f aca="false">INDEX(Products!$C$2:$C$51,MATCH(C840,Products!$A$2:$A$51,0))</f>
        <v>Books &amp; Stationery</v>
      </c>
      <c r="J840" s="1" t="str">
        <f aca="false">INDEX(Orders!$E$2:$E$8001,MATCH(B840,Orders!$A$2:$A$8001,0))</f>
        <v>Returned</v>
      </c>
      <c r="K840" s="1" t="str">
        <f aca="false">LEFT(INDEX(Orders!$C$2:$C$8001,MATCH(B840,Orders!$A$2:$A$8001,0)),7)</f>
        <v>2025-09</v>
      </c>
    </row>
    <row r="841" customFormat="false" ht="15" hidden="false" customHeight="true" outlineLevel="0" collapsed="false">
      <c r="A841" s="1" t="s">
        <v>11311</v>
      </c>
      <c r="B841" s="1" t="s">
        <v>2606</v>
      </c>
      <c r="C841" s="1" t="s">
        <v>1979</v>
      </c>
      <c r="D841" s="1" t="n">
        <v>1</v>
      </c>
      <c r="E841" s="16" t="n">
        <v>623</v>
      </c>
      <c r="F841" s="17" t="n">
        <v>0.2</v>
      </c>
      <c r="G841" s="16" t="n">
        <v>498.4</v>
      </c>
      <c r="I841" s="1" t="str">
        <f aca="false">INDEX(Products!$C$2:$C$51,MATCH(C841,Products!$A$2:$A$51,0))</f>
        <v>Beauty &amp; Personal Care</v>
      </c>
      <c r="J841" s="1" t="str">
        <f aca="false">INDEX(Orders!$E$2:$E$8001,MATCH(B841,Orders!$A$2:$A$8001,0))</f>
        <v>Delivered</v>
      </c>
      <c r="K841" s="1" t="str">
        <f aca="false">LEFT(INDEX(Orders!$C$2:$C$8001,MATCH(B841,Orders!$A$2:$A$8001,0)),7)</f>
        <v>2025-08</v>
      </c>
    </row>
    <row r="842" customFormat="false" ht="15" hidden="false" customHeight="true" outlineLevel="0" collapsed="false">
      <c r="A842" s="1" t="s">
        <v>11312</v>
      </c>
      <c r="B842" s="1" t="s">
        <v>2606</v>
      </c>
      <c r="C842" s="1" t="s">
        <v>1937</v>
      </c>
      <c r="D842" s="1" t="n">
        <v>1</v>
      </c>
      <c r="E842" s="16" t="n">
        <v>1364.75</v>
      </c>
      <c r="F842" s="17" t="n">
        <v>0</v>
      </c>
      <c r="G842" s="16" t="n">
        <v>1364.75</v>
      </c>
      <c r="I842" s="1" t="str">
        <f aca="false">INDEX(Products!$C$2:$C$51,MATCH(C842,Products!$A$2:$A$51,0))</f>
        <v>Fashion</v>
      </c>
      <c r="J842" s="1" t="str">
        <f aca="false">INDEX(Orders!$E$2:$E$8001,MATCH(B842,Orders!$A$2:$A$8001,0))</f>
        <v>Delivered</v>
      </c>
      <c r="K842" s="1" t="str">
        <f aca="false">LEFT(INDEX(Orders!$C$2:$C$8001,MATCH(B842,Orders!$A$2:$A$8001,0)),7)</f>
        <v>2025-08</v>
      </c>
    </row>
    <row r="843" customFormat="false" ht="15" hidden="false" customHeight="true" outlineLevel="0" collapsed="false">
      <c r="A843" s="1" t="s">
        <v>11313</v>
      </c>
      <c r="B843" s="1" t="s">
        <v>2608</v>
      </c>
      <c r="C843" s="1" t="s">
        <v>1993</v>
      </c>
      <c r="D843" s="1" t="n">
        <v>1</v>
      </c>
      <c r="E843" s="16" t="n">
        <v>3177.33</v>
      </c>
      <c r="F843" s="17" t="n">
        <v>0.1</v>
      </c>
      <c r="G843" s="16" t="n">
        <v>2859.6</v>
      </c>
      <c r="I843" s="1" t="str">
        <f aca="false">INDEX(Products!$C$2:$C$51,MATCH(C843,Products!$A$2:$A$51,0))</f>
        <v>Sports &amp; Fitness</v>
      </c>
      <c r="J843" s="1" t="str">
        <f aca="false">INDEX(Orders!$E$2:$E$8001,MATCH(B843,Orders!$A$2:$A$8001,0))</f>
        <v>Delivered</v>
      </c>
      <c r="K843" s="1" t="str">
        <f aca="false">LEFT(INDEX(Orders!$C$2:$C$8001,MATCH(B843,Orders!$A$2:$A$8001,0)),7)</f>
        <v>2025-08</v>
      </c>
    </row>
    <row r="844" customFormat="false" ht="15" hidden="false" customHeight="true" outlineLevel="0" collapsed="false">
      <c r="A844" s="1" t="s">
        <v>11314</v>
      </c>
      <c r="B844" s="1" t="s">
        <v>2609</v>
      </c>
      <c r="C844" s="1" t="s">
        <v>1940</v>
      </c>
      <c r="D844" s="1" t="n">
        <v>1</v>
      </c>
      <c r="E844" s="16" t="n">
        <v>2374.52</v>
      </c>
      <c r="F844" s="17" t="n">
        <v>0</v>
      </c>
      <c r="G844" s="16" t="n">
        <v>2374.52</v>
      </c>
      <c r="I844" s="1" t="str">
        <f aca="false">INDEX(Products!$C$2:$C$51,MATCH(C844,Products!$A$2:$A$51,0))</f>
        <v>Fashion</v>
      </c>
      <c r="J844" s="1" t="str">
        <f aca="false">INDEX(Orders!$E$2:$E$8001,MATCH(B844,Orders!$A$2:$A$8001,0))</f>
        <v>Delivered</v>
      </c>
      <c r="K844" s="1" t="str">
        <f aca="false">LEFT(INDEX(Orders!$C$2:$C$8001,MATCH(B844,Orders!$A$2:$A$8001,0)),7)</f>
        <v>2024-12</v>
      </c>
    </row>
    <row r="845" customFormat="false" ht="15" hidden="false" customHeight="true" outlineLevel="0" collapsed="false">
      <c r="A845" s="1" t="s">
        <v>11315</v>
      </c>
      <c r="B845" s="1" t="s">
        <v>2610</v>
      </c>
      <c r="C845" s="1" t="s">
        <v>1975</v>
      </c>
      <c r="D845" s="1" t="n">
        <v>2</v>
      </c>
      <c r="E845" s="16" t="n">
        <v>862.99</v>
      </c>
      <c r="F845" s="17" t="n">
        <v>0.2</v>
      </c>
      <c r="G845" s="16" t="n">
        <v>1380.78</v>
      </c>
      <c r="I845" s="1" t="str">
        <f aca="false">INDEX(Products!$C$2:$C$51,MATCH(C845,Products!$A$2:$A$51,0))</f>
        <v>Beauty &amp; Personal Care</v>
      </c>
      <c r="J845" s="1" t="str">
        <f aca="false">INDEX(Orders!$E$2:$E$8001,MATCH(B845,Orders!$A$2:$A$8001,0))</f>
        <v>Delivered</v>
      </c>
      <c r="K845" s="1" t="str">
        <f aca="false">LEFT(INDEX(Orders!$C$2:$C$8001,MATCH(B845,Orders!$A$2:$A$8001,0)),7)</f>
        <v>2025-01</v>
      </c>
    </row>
    <row r="846" customFormat="false" ht="15" hidden="false" customHeight="true" outlineLevel="0" collapsed="false">
      <c r="A846" s="1" t="s">
        <v>11316</v>
      </c>
      <c r="B846" s="1" t="s">
        <v>2610</v>
      </c>
      <c r="C846" s="1" t="s">
        <v>1959</v>
      </c>
      <c r="D846" s="1" t="n">
        <v>1</v>
      </c>
      <c r="E846" s="16" t="n">
        <v>2142.79</v>
      </c>
      <c r="F846" s="17" t="n">
        <v>0.15</v>
      </c>
      <c r="G846" s="16" t="n">
        <v>1821.37</v>
      </c>
      <c r="I846" s="1" t="str">
        <f aca="false">INDEX(Products!$C$2:$C$51,MATCH(C846,Products!$A$2:$A$51,0))</f>
        <v>Home &amp; Kitchen</v>
      </c>
      <c r="J846" s="1" t="str">
        <f aca="false">INDEX(Orders!$E$2:$E$8001,MATCH(B846,Orders!$A$2:$A$8001,0))</f>
        <v>Delivered</v>
      </c>
      <c r="K846" s="1" t="str">
        <f aca="false">LEFT(INDEX(Orders!$C$2:$C$8001,MATCH(B846,Orders!$A$2:$A$8001,0)),7)</f>
        <v>2025-01</v>
      </c>
    </row>
    <row r="847" customFormat="false" ht="15" hidden="false" customHeight="true" outlineLevel="0" collapsed="false">
      <c r="A847" s="1" t="s">
        <v>11317</v>
      </c>
      <c r="B847" s="1" t="s">
        <v>2611</v>
      </c>
      <c r="C847" s="1" t="s">
        <v>1979</v>
      </c>
      <c r="D847" s="1" t="n">
        <v>1</v>
      </c>
      <c r="E847" s="16" t="n">
        <v>623</v>
      </c>
      <c r="F847" s="17" t="n">
        <v>0</v>
      </c>
      <c r="G847" s="16" t="n">
        <v>623</v>
      </c>
      <c r="I847" s="1" t="str">
        <f aca="false">INDEX(Products!$C$2:$C$51,MATCH(C847,Products!$A$2:$A$51,0))</f>
        <v>Beauty &amp; Personal Care</v>
      </c>
      <c r="J847" s="1" t="str">
        <f aca="false">INDEX(Orders!$E$2:$E$8001,MATCH(B847,Orders!$A$2:$A$8001,0))</f>
        <v>Delivered</v>
      </c>
      <c r="K847" s="1" t="str">
        <f aca="false">LEFT(INDEX(Orders!$C$2:$C$8001,MATCH(B847,Orders!$A$2:$A$8001,0)),7)</f>
        <v>2025-08</v>
      </c>
    </row>
    <row r="848" customFormat="false" ht="15" hidden="false" customHeight="true" outlineLevel="0" collapsed="false">
      <c r="A848" s="1" t="s">
        <v>11318</v>
      </c>
      <c r="B848" s="1" t="s">
        <v>2612</v>
      </c>
      <c r="C848" s="1" t="s">
        <v>1928</v>
      </c>
      <c r="D848" s="1" t="n">
        <v>1</v>
      </c>
      <c r="E848" s="16" t="n">
        <v>657.82</v>
      </c>
      <c r="F848" s="17" t="n">
        <v>0</v>
      </c>
      <c r="G848" s="16" t="n">
        <v>657.82</v>
      </c>
      <c r="I848" s="1" t="str">
        <f aca="false">INDEX(Products!$C$2:$C$51,MATCH(C848,Products!$A$2:$A$51,0))</f>
        <v>Electronics</v>
      </c>
      <c r="J848" s="1" t="str">
        <f aca="false">INDEX(Orders!$E$2:$E$8001,MATCH(B848,Orders!$A$2:$A$8001,0))</f>
        <v>Delivered</v>
      </c>
      <c r="K848" s="1" t="str">
        <f aca="false">LEFT(INDEX(Orders!$C$2:$C$8001,MATCH(B848,Orders!$A$2:$A$8001,0)),7)</f>
        <v>2025-11</v>
      </c>
    </row>
    <row r="849" customFormat="false" ht="15" hidden="false" customHeight="true" outlineLevel="0" collapsed="false">
      <c r="A849" s="1" t="s">
        <v>11319</v>
      </c>
      <c r="B849" s="1" t="s">
        <v>2612</v>
      </c>
      <c r="C849" s="1" t="s">
        <v>1930</v>
      </c>
      <c r="D849" s="1" t="n">
        <v>3</v>
      </c>
      <c r="E849" s="16" t="n">
        <v>2398.35</v>
      </c>
      <c r="F849" s="17" t="n">
        <v>0</v>
      </c>
      <c r="G849" s="16" t="n">
        <v>7195.05</v>
      </c>
      <c r="I849" s="1" t="str">
        <f aca="false">INDEX(Products!$C$2:$C$51,MATCH(C849,Products!$A$2:$A$51,0))</f>
        <v>Electronics</v>
      </c>
      <c r="J849" s="1" t="str">
        <f aca="false">INDEX(Orders!$E$2:$E$8001,MATCH(B849,Orders!$A$2:$A$8001,0))</f>
        <v>Delivered</v>
      </c>
      <c r="K849" s="1" t="str">
        <f aca="false">LEFT(INDEX(Orders!$C$2:$C$8001,MATCH(B849,Orders!$A$2:$A$8001,0)),7)</f>
        <v>2025-11</v>
      </c>
    </row>
    <row r="850" customFormat="false" ht="15" hidden="false" customHeight="true" outlineLevel="0" collapsed="false">
      <c r="A850" s="1" t="s">
        <v>11320</v>
      </c>
      <c r="B850" s="1" t="s">
        <v>2612</v>
      </c>
      <c r="C850" s="1" t="s">
        <v>1937</v>
      </c>
      <c r="D850" s="1" t="n">
        <v>2</v>
      </c>
      <c r="E850" s="16" t="n">
        <v>1364.75</v>
      </c>
      <c r="F850" s="17" t="n">
        <v>0.15</v>
      </c>
      <c r="G850" s="16" t="n">
        <v>2320.07</v>
      </c>
      <c r="I850" s="1" t="str">
        <f aca="false">INDEX(Products!$C$2:$C$51,MATCH(C850,Products!$A$2:$A$51,0))</f>
        <v>Fashion</v>
      </c>
      <c r="J850" s="1" t="str">
        <f aca="false">INDEX(Orders!$E$2:$E$8001,MATCH(B850,Orders!$A$2:$A$8001,0))</f>
        <v>Delivered</v>
      </c>
      <c r="K850" s="1" t="str">
        <f aca="false">LEFT(INDEX(Orders!$C$2:$C$8001,MATCH(B850,Orders!$A$2:$A$8001,0)),7)</f>
        <v>2025-11</v>
      </c>
    </row>
    <row r="851" customFormat="false" ht="15" hidden="false" customHeight="true" outlineLevel="0" collapsed="false">
      <c r="A851" s="1" t="s">
        <v>11321</v>
      </c>
      <c r="B851" s="1" t="s">
        <v>2612</v>
      </c>
      <c r="C851" s="1" t="s">
        <v>1979</v>
      </c>
      <c r="D851" s="1" t="n">
        <v>1</v>
      </c>
      <c r="E851" s="16" t="n">
        <v>623</v>
      </c>
      <c r="F851" s="17" t="n">
        <v>0</v>
      </c>
      <c r="G851" s="16" t="n">
        <v>623</v>
      </c>
      <c r="I851" s="1" t="str">
        <f aca="false">INDEX(Products!$C$2:$C$51,MATCH(C851,Products!$A$2:$A$51,0))</f>
        <v>Beauty &amp; Personal Care</v>
      </c>
      <c r="J851" s="1" t="str">
        <f aca="false">INDEX(Orders!$E$2:$E$8001,MATCH(B851,Orders!$A$2:$A$8001,0))</f>
        <v>Delivered</v>
      </c>
      <c r="K851" s="1" t="str">
        <f aca="false">LEFT(INDEX(Orders!$C$2:$C$8001,MATCH(B851,Orders!$A$2:$A$8001,0)),7)</f>
        <v>2025-11</v>
      </c>
    </row>
    <row r="852" customFormat="false" ht="15" hidden="false" customHeight="true" outlineLevel="0" collapsed="false">
      <c r="A852" s="1" t="s">
        <v>11322</v>
      </c>
      <c r="B852" s="1" t="s">
        <v>2612</v>
      </c>
      <c r="C852" s="1" t="s">
        <v>1997</v>
      </c>
      <c r="D852" s="1" t="n">
        <v>1</v>
      </c>
      <c r="E852" s="16" t="n">
        <v>311.15</v>
      </c>
      <c r="F852" s="17" t="n">
        <v>0</v>
      </c>
      <c r="G852" s="16" t="n">
        <v>311.15</v>
      </c>
      <c r="I852" s="1" t="str">
        <f aca="false">INDEX(Products!$C$2:$C$51,MATCH(C852,Products!$A$2:$A$51,0))</f>
        <v>Sports &amp; Fitness</v>
      </c>
      <c r="J852" s="1" t="str">
        <f aca="false">INDEX(Orders!$E$2:$E$8001,MATCH(B852,Orders!$A$2:$A$8001,0))</f>
        <v>Delivered</v>
      </c>
      <c r="K852" s="1" t="str">
        <f aca="false">LEFT(INDEX(Orders!$C$2:$C$8001,MATCH(B852,Orders!$A$2:$A$8001,0)),7)</f>
        <v>2025-11</v>
      </c>
    </row>
    <row r="853" customFormat="false" ht="15" hidden="false" customHeight="true" outlineLevel="0" collapsed="false">
      <c r="A853" s="1" t="s">
        <v>11323</v>
      </c>
      <c r="B853" s="1" t="s">
        <v>2613</v>
      </c>
      <c r="C853" s="1" t="s">
        <v>1976</v>
      </c>
      <c r="D853" s="1" t="n">
        <v>1</v>
      </c>
      <c r="E853" s="16" t="n">
        <v>1603.35</v>
      </c>
      <c r="F853" s="17" t="n">
        <v>0.1</v>
      </c>
      <c r="G853" s="16" t="n">
        <v>1443.02</v>
      </c>
      <c r="I853" s="1" t="str">
        <f aca="false">INDEX(Products!$C$2:$C$51,MATCH(C853,Products!$A$2:$A$51,0))</f>
        <v>Beauty &amp; Personal Care</v>
      </c>
      <c r="J853" s="1" t="str">
        <f aca="false">INDEX(Orders!$E$2:$E$8001,MATCH(B853,Orders!$A$2:$A$8001,0))</f>
        <v>Delivered</v>
      </c>
      <c r="K853" s="1" t="str">
        <f aca="false">LEFT(INDEX(Orders!$C$2:$C$8001,MATCH(B853,Orders!$A$2:$A$8001,0)),7)</f>
        <v>2024-10</v>
      </c>
    </row>
    <row r="854" customFormat="false" ht="15" hidden="false" customHeight="true" outlineLevel="0" collapsed="false">
      <c r="A854" s="1" t="s">
        <v>11324</v>
      </c>
      <c r="B854" s="1" t="s">
        <v>2614</v>
      </c>
      <c r="C854" s="1" t="s">
        <v>2007</v>
      </c>
      <c r="D854" s="1" t="n">
        <v>1</v>
      </c>
      <c r="E854" s="16" t="n">
        <v>750.27</v>
      </c>
      <c r="F854" s="17" t="n">
        <v>0</v>
      </c>
      <c r="G854" s="16" t="n">
        <v>750.27</v>
      </c>
      <c r="I854" s="1" t="str">
        <f aca="false">INDEX(Products!$C$2:$C$51,MATCH(C854,Products!$A$2:$A$51,0))</f>
        <v>Books &amp; Stationery</v>
      </c>
      <c r="J854" s="1" t="str">
        <f aca="false">INDEX(Orders!$E$2:$E$8001,MATCH(B854,Orders!$A$2:$A$8001,0))</f>
        <v>Delivered</v>
      </c>
      <c r="K854" s="1" t="str">
        <f aca="false">LEFT(INDEX(Orders!$C$2:$C$8001,MATCH(B854,Orders!$A$2:$A$8001,0)),7)</f>
        <v>2024-10</v>
      </c>
    </row>
    <row r="855" customFormat="false" ht="15" hidden="false" customHeight="true" outlineLevel="0" collapsed="false">
      <c r="A855" s="1" t="s">
        <v>11325</v>
      </c>
      <c r="B855" s="1" t="s">
        <v>2614</v>
      </c>
      <c r="C855" s="1" t="s">
        <v>1930</v>
      </c>
      <c r="D855" s="1" t="n">
        <v>1</v>
      </c>
      <c r="E855" s="16" t="n">
        <v>2398.35</v>
      </c>
      <c r="F855" s="17" t="n">
        <v>0</v>
      </c>
      <c r="G855" s="16" t="n">
        <v>2398.35</v>
      </c>
      <c r="I855" s="1" t="str">
        <f aca="false">INDEX(Products!$C$2:$C$51,MATCH(C855,Products!$A$2:$A$51,0))</f>
        <v>Electronics</v>
      </c>
      <c r="J855" s="1" t="str">
        <f aca="false">INDEX(Orders!$E$2:$E$8001,MATCH(B855,Orders!$A$2:$A$8001,0))</f>
        <v>Delivered</v>
      </c>
      <c r="K855" s="1" t="str">
        <f aca="false">LEFT(INDEX(Orders!$C$2:$C$8001,MATCH(B855,Orders!$A$2:$A$8001,0)),7)</f>
        <v>2024-10</v>
      </c>
    </row>
    <row r="856" customFormat="false" ht="15" hidden="false" customHeight="true" outlineLevel="0" collapsed="false">
      <c r="A856" s="1" t="s">
        <v>11326</v>
      </c>
      <c r="B856" s="1" t="s">
        <v>2616</v>
      </c>
      <c r="C856" s="1" t="s">
        <v>1990</v>
      </c>
      <c r="D856" s="1" t="n">
        <v>1</v>
      </c>
      <c r="E856" s="16" t="n">
        <v>5311.32</v>
      </c>
      <c r="F856" s="17" t="n">
        <v>0.2</v>
      </c>
      <c r="G856" s="16" t="n">
        <v>4249.06</v>
      </c>
      <c r="I856" s="1" t="str">
        <f aca="false">INDEX(Products!$C$2:$C$51,MATCH(C856,Products!$A$2:$A$51,0))</f>
        <v>Sports &amp; Fitness</v>
      </c>
      <c r="J856" s="1" t="str">
        <f aca="false">INDEX(Orders!$E$2:$E$8001,MATCH(B856,Orders!$A$2:$A$8001,0))</f>
        <v>Delivered</v>
      </c>
      <c r="K856" s="1" t="str">
        <f aca="false">LEFT(INDEX(Orders!$C$2:$C$8001,MATCH(B856,Orders!$A$2:$A$8001,0)),7)</f>
        <v>2024-07</v>
      </c>
    </row>
    <row r="857" customFormat="false" ht="15" hidden="false" customHeight="true" outlineLevel="0" collapsed="false">
      <c r="A857" s="1" t="s">
        <v>11327</v>
      </c>
      <c r="B857" s="1" t="s">
        <v>2616</v>
      </c>
      <c r="C857" s="1" t="s">
        <v>1963</v>
      </c>
      <c r="D857" s="1" t="n">
        <v>1</v>
      </c>
      <c r="E857" s="16" t="n">
        <v>1494.98</v>
      </c>
      <c r="F857" s="17" t="n">
        <v>0.05</v>
      </c>
      <c r="G857" s="16" t="n">
        <v>1420.23</v>
      </c>
      <c r="I857" s="1" t="str">
        <f aca="false">INDEX(Products!$C$2:$C$51,MATCH(C857,Products!$A$2:$A$51,0))</f>
        <v>Home &amp; Kitchen</v>
      </c>
      <c r="J857" s="1" t="str">
        <f aca="false">INDEX(Orders!$E$2:$E$8001,MATCH(B857,Orders!$A$2:$A$8001,0))</f>
        <v>Delivered</v>
      </c>
      <c r="K857" s="1" t="str">
        <f aca="false">LEFT(INDEX(Orders!$C$2:$C$8001,MATCH(B857,Orders!$A$2:$A$8001,0)),7)</f>
        <v>2024-07</v>
      </c>
    </row>
    <row r="858" customFormat="false" ht="15" hidden="false" customHeight="true" outlineLevel="0" collapsed="false">
      <c r="A858" s="1" t="s">
        <v>11328</v>
      </c>
      <c r="B858" s="1" t="s">
        <v>2617</v>
      </c>
      <c r="C858" s="1" t="s">
        <v>1930</v>
      </c>
      <c r="D858" s="1" t="n">
        <v>3</v>
      </c>
      <c r="E858" s="16" t="n">
        <v>2398.35</v>
      </c>
      <c r="F858" s="17" t="n">
        <v>0.2</v>
      </c>
      <c r="G858" s="16" t="n">
        <v>5756.04</v>
      </c>
      <c r="I858" s="1" t="str">
        <f aca="false">INDEX(Products!$C$2:$C$51,MATCH(C858,Products!$A$2:$A$51,0))</f>
        <v>Electronics</v>
      </c>
      <c r="J858" s="1" t="str">
        <f aca="false">INDEX(Orders!$E$2:$E$8001,MATCH(B858,Orders!$A$2:$A$8001,0))</f>
        <v>Delivered</v>
      </c>
      <c r="K858" s="1" t="str">
        <f aca="false">LEFT(INDEX(Orders!$C$2:$C$8001,MATCH(B858,Orders!$A$2:$A$8001,0)),7)</f>
        <v>2025-03</v>
      </c>
    </row>
    <row r="859" customFormat="false" ht="15" hidden="false" customHeight="true" outlineLevel="0" collapsed="false">
      <c r="A859" s="1" t="s">
        <v>11329</v>
      </c>
      <c r="B859" s="1" t="s">
        <v>2618</v>
      </c>
      <c r="C859" s="1" t="s">
        <v>1961</v>
      </c>
      <c r="D859" s="1" t="n">
        <v>1</v>
      </c>
      <c r="E859" s="16" t="n">
        <v>3493.68</v>
      </c>
      <c r="F859" s="17" t="n">
        <v>0</v>
      </c>
      <c r="G859" s="16" t="n">
        <v>3493.68</v>
      </c>
      <c r="I859" s="1" t="str">
        <f aca="false">INDEX(Products!$C$2:$C$51,MATCH(C859,Products!$A$2:$A$51,0))</f>
        <v>Home &amp; Kitchen</v>
      </c>
      <c r="J859" s="1" t="str">
        <f aca="false">INDEX(Orders!$E$2:$E$8001,MATCH(B859,Orders!$A$2:$A$8001,0))</f>
        <v>Delivered</v>
      </c>
      <c r="K859" s="1" t="str">
        <f aca="false">LEFT(INDEX(Orders!$C$2:$C$8001,MATCH(B859,Orders!$A$2:$A$8001,0)),7)</f>
        <v>2025-04</v>
      </c>
    </row>
    <row r="860" customFormat="false" ht="15" hidden="false" customHeight="true" outlineLevel="0" collapsed="false">
      <c r="A860" s="1" t="s">
        <v>11330</v>
      </c>
      <c r="B860" s="1" t="s">
        <v>2619</v>
      </c>
      <c r="C860" s="1" t="s">
        <v>1997</v>
      </c>
      <c r="D860" s="1" t="n">
        <v>3</v>
      </c>
      <c r="E860" s="16" t="n">
        <v>311.15</v>
      </c>
      <c r="F860" s="17" t="n">
        <v>0.1</v>
      </c>
      <c r="G860" s="16" t="n">
        <v>840.1</v>
      </c>
      <c r="I860" s="1" t="str">
        <f aca="false">INDEX(Products!$C$2:$C$51,MATCH(C860,Products!$A$2:$A$51,0))</f>
        <v>Sports &amp; Fitness</v>
      </c>
      <c r="J860" s="1" t="str">
        <f aca="false">INDEX(Orders!$E$2:$E$8001,MATCH(B860,Orders!$A$2:$A$8001,0))</f>
        <v>Delivered</v>
      </c>
      <c r="K860" s="1" t="str">
        <f aca="false">LEFT(INDEX(Orders!$C$2:$C$8001,MATCH(B860,Orders!$A$2:$A$8001,0)),7)</f>
        <v>2024-04</v>
      </c>
    </row>
    <row r="861" customFormat="false" ht="15" hidden="false" customHeight="true" outlineLevel="0" collapsed="false">
      <c r="A861" s="1" t="s">
        <v>11331</v>
      </c>
      <c r="B861" s="1" t="s">
        <v>2619</v>
      </c>
      <c r="C861" s="1" t="s">
        <v>1979</v>
      </c>
      <c r="D861" s="1" t="n">
        <v>1</v>
      </c>
      <c r="E861" s="16" t="n">
        <v>623</v>
      </c>
      <c r="F861" s="17" t="n">
        <v>0</v>
      </c>
      <c r="G861" s="16" t="n">
        <v>623</v>
      </c>
      <c r="I861" s="1" t="str">
        <f aca="false">INDEX(Products!$C$2:$C$51,MATCH(C861,Products!$A$2:$A$51,0))</f>
        <v>Beauty &amp; Personal Care</v>
      </c>
      <c r="J861" s="1" t="str">
        <f aca="false">INDEX(Orders!$E$2:$E$8001,MATCH(B861,Orders!$A$2:$A$8001,0))</f>
        <v>Delivered</v>
      </c>
      <c r="K861" s="1" t="str">
        <f aca="false">LEFT(INDEX(Orders!$C$2:$C$8001,MATCH(B861,Orders!$A$2:$A$8001,0)),7)</f>
        <v>2024-04</v>
      </c>
    </row>
    <row r="862" customFormat="false" ht="15" hidden="false" customHeight="true" outlineLevel="0" collapsed="false">
      <c r="A862" s="1" t="s">
        <v>11332</v>
      </c>
      <c r="B862" s="1" t="s">
        <v>2619</v>
      </c>
      <c r="C862" s="1" t="s">
        <v>1975</v>
      </c>
      <c r="D862" s="1" t="n">
        <v>1</v>
      </c>
      <c r="E862" s="16" t="n">
        <v>862.99</v>
      </c>
      <c r="F862" s="17" t="n">
        <v>0.05</v>
      </c>
      <c r="G862" s="16" t="n">
        <v>819.84</v>
      </c>
      <c r="I862" s="1" t="str">
        <f aca="false">INDEX(Products!$C$2:$C$51,MATCH(C862,Products!$A$2:$A$51,0))</f>
        <v>Beauty &amp; Personal Care</v>
      </c>
      <c r="J862" s="1" t="str">
        <f aca="false">INDEX(Orders!$E$2:$E$8001,MATCH(B862,Orders!$A$2:$A$8001,0))</f>
        <v>Delivered</v>
      </c>
      <c r="K862" s="1" t="str">
        <f aca="false">LEFT(INDEX(Orders!$C$2:$C$8001,MATCH(B862,Orders!$A$2:$A$8001,0)),7)</f>
        <v>2024-04</v>
      </c>
    </row>
    <row r="863" customFormat="false" ht="15" hidden="false" customHeight="true" outlineLevel="0" collapsed="false">
      <c r="A863" s="1" t="s">
        <v>11333</v>
      </c>
      <c r="B863" s="1" t="s">
        <v>2621</v>
      </c>
      <c r="C863" s="1" t="s">
        <v>1940</v>
      </c>
      <c r="D863" s="1" t="n">
        <v>1</v>
      </c>
      <c r="E863" s="16" t="n">
        <v>2374.52</v>
      </c>
      <c r="F863" s="17" t="n">
        <v>0.05</v>
      </c>
      <c r="G863" s="16" t="n">
        <v>2255.79</v>
      </c>
      <c r="I863" s="1" t="str">
        <f aca="false">INDEX(Products!$C$2:$C$51,MATCH(C863,Products!$A$2:$A$51,0))</f>
        <v>Fashion</v>
      </c>
      <c r="J863" s="1" t="str">
        <f aca="false">INDEX(Orders!$E$2:$E$8001,MATCH(B863,Orders!$A$2:$A$8001,0))</f>
        <v>Delivered</v>
      </c>
      <c r="K863" s="1" t="str">
        <f aca="false">LEFT(INDEX(Orders!$C$2:$C$8001,MATCH(B863,Orders!$A$2:$A$8001,0)),7)</f>
        <v>2024-10</v>
      </c>
    </row>
    <row r="864" customFormat="false" ht="15" hidden="false" customHeight="true" outlineLevel="0" collapsed="false">
      <c r="A864" s="1" t="s">
        <v>11334</v>
      </c>
      <c r="B864" s="1" t="s">
        <v>2621</v>
      </c>
      <c r="C864" s="1" t="s">
        <v>2006</v>
      </c>
      <c r="D864" s="1" t="n">
        <v>2</v>
      </c>
      <c r="E864" s="16" t="n">
        <v>482.17</v>
      </c>
      <c r="F864" s="17" t="n">
        <v>0.05</v>
      </c>
      <c r="G864" s="16" t="n">
        <v>916.12</v>
      </c>
      <c r="I864" s="1" t="str">
        <f aca="false">INDEX(Products!$C$2:$C$51,MATCH(C864,Products!$A$2:$A$51,0))</f>
        <v>Books &amp; Stationery</v>
      </c>
      <c r="J864" s="1" t="str">
        <f aca="false">INDEX(Orders!$E$2:$E$8001,MATCH(B864,Orders!$A$2:$A$8001,0))</f>
        <v>Delivered</v>
      </c>
      <c r="K864" s="1" t="str">
        <f aca="false">LEFT(INDEX(Orders!$C$2:$C$8001,MATCH(B864,Orders!$A$2:$A$8001,0)),7)</f>
        <v>2024-10</v>
      </c>
    </row>
    <row r="865" customFormat="false" ht="15" hidden="false" customHeight="true" outlineLevel="0" collapsed="false">
      <c r="A865" s="1" t="s">
        <v>11335</v>
      </c>
      <c r="B865" s="1" t="s">
        <v>2621</v>
      </c>
      <c r="C865" s="1" t="s">
        <v>1961</v>
      </c>
      <c r="D865" s="1" t="n">
        <v>1</v>
      </c>
      <c r="E865" s="16" t="n">
        <v>3493.68</v>
      </c>
      <c r="F865" s="17" t="n">
        <v>0.05</v>
      </c>
      <c r="G865" s="16" t="n">
        <v>3319</v>
      </c>
      <c r="I865" s="1" t="str">
        <f aca="false">INDEX(Products!$C$2:$C$51,MATCH(C865,Products!$A$2:$A$51,0))</f>
        <v>Home &amp; Kitchen</v>
      </c>
      <c r="J865" s="1" t="str">
        <f aca="false">INDEX(Orders!$E$2:$E$8001,MATCH(B865,Orders!$A$2:$A$8001,0))</f>
        <v>Delivered</v>
      </c>
      <c r="K865" s="1" t="str">
        <f aca="false">LEFT(INDEX(Orders!$C$2:$C$8001,MATCH(B865,Orders!$A$2:$A$8001,0)),7)</f>
        <v>2024-10</v>
      </c>
    </row>
    <row r="866" customFormat="false" ht="15" hidden="false" customHeight="true" outlineLevel="0" collapsed="false">
      <c r="A866" s="1" t="s">
        <v>11336</v>
      </c>
      <c r="B866" s="1" t="s">
        <v>2621</v>
      </c>
      <c r="C866" s="1" t="s">
        <v>1965</v>
      </c>
      <c r="D866" s="1" t="n">
        <v>2</v>
      </c>
      <c r="E866" s="16" t="n">
        <v>1145.07</v>
      </c>
      <c r="F866" s="17" t="n">
        <v>0.2</v>
      </c>
      <c r="G866" s="16" t="n">
        <v>1832.11</v>
      </c>
      <c r="I866" s="1" t="str">
        <f aca="false">INDEX(Products!$C$2:$C$51,MATCH(C866,Products!$A$2:$A$51,0))</f>
        <v>Home &amp; Kitchen</v>
      </c>
      <c r="J866" s="1" t="str">
        <f aca="false">INDEX(Orders!$E$2:$E$8001,MATCH(B866,Orders!$A$2:$A$8001,0))</f>
        <v>Delivered</v>
      </c>
      <c r="K866" s="1" t="str">
        <f aca="false">LEFT(INDEX(Orders!$C$2:$C$8001,MATCH(B866,Orders!$A$2:$A$8001,0)),7)</f>
        <v>2024-10</v>
      </c>
    </row>
    <row r="867" customFormat="false" ht="15" hidden="false" customHeight="true" outlineLevel="0" collapsed="false">
      <c r="A867" s="1" t="s">
        <v>11337</v>
      </c>
      <c r="B867" s="1" t="s">
        <v>2621</v>
      </c>
      <c r="C867" s="1" t="s">
        <v>2007</v>
      </c>
      <c r="D867" s="1" t="n">
        <v>1</v>
      </c>
      <c r="E867" s="16" t="n">
        <v>750.27</v>
      </c>
      <c r="F867" s="17" t="n">
        <v>0.2</v>
      </c>
      <c r="G867" s="16" t="n">
        <v>600.22</v>
      </c>
      <c r="I867" s="1" t="str">
        <f aca="false">INDEX(Products!$C$2:$C$51,MATCH(C867,Products!$A$2:$A$51,0))</f>
        <v>Books &amp; Stationery</v>
      </c>
      <c r="J867" s="1" t="str">
        <f aca="false">INDEX(Orders!$E$2:$E$8001,MATCH(B867,Orders!$A$2:$A$8001,0))</f>
        <v>Delivered</v>
      </c>
      <c r="K867" s="1" t="str">
        <f aca="false">LEFT(INDEX(Orders!$C$2:$C$8001,MATCH(B867,Orders!$A$2:$A$8001,0)),7)</f>
        <v>2024-10</v>
      </c>
    </row>
    <row r="868" customFormat="false" ht="15" hidden="false" customHeight="true" outlineLevel="0" collapsed="false">
      <c r="A868" s="1" t="s">
        <v>11338</v>
      </c>
      <c r="B868" s="1" t="s">
        <v>2622</v>
      </c>
      <c r="C868" s="1" t="s">
        <v>2006</v>
      </c>
      <c r="D868" s="1" t="n">
        <v>1</v>
      </c>
      <c r="E868" s="16" t="n">
        <v>482.17</v>
      </c>
      <c r="F868" s="17" t="n">
        <v>0</v>
      </c>
      <c r="G868" s="16" t="n">
        <v>482.17</v>
      </c>
      <c r="I868" s="1" t="str">
        <f aca="false">INDEX(Products!$C$2:$C$51,MATCH(C868,Products!$A$2:$A$51,0))</f>
        <v>Books &amp; Stationery</v>
      </c>
      <c r="J868" s="1" t="str">
        <f aca="false">INDEX(Orders!$E$2:$E$8001,MATCH(B868,Orders!$A$2:$A$8001,0))</f>
        <v>Delivered</v>
      </c>
      <c r="K868" s="1" t="str">
        <f aca="false">LEFT(INDEX(Orders!$C$2:$C$8001,MATCH(B868,Orders!$A$2:$A$8001,0)),7)</f>
        <v>2025-03</v>
      </c>
    </row>
    <row r="869" customFormat="false" ht="15" hidden="false" customHeight="true" outlineLevel="0" collapsed="false">
      <c r="A869" s="1" t="s">
        <v>11339</v>
      </c>
      <c r="B869" s="1" t="s">
        <v>2622</v>
      </c>
      <c r="C869" s="1" t="s">
        <v>1930</v>
      </c>
      <c r="D869" s="1" t="n">
        <v>1</v>
      </c>
      <c r="E869" s="16" t="n">
        <v>2398.35</v>
      </c>
      <c r="F869" s="17" t="n">
        <v>0</v>
      </c>
      <c r="G869" s="16" t="n">
        <v>2398.35</v>
      </c>
      <c r="I869" s="1" t="str">
        <f aca="false">INDEX(Products!$C$2:$C$51,MATCH(C869,Products!$A$2:$A$51,0))</f>
        <v>Electronics</v>
      </c>
      <c r="J869" s="1" t="str">
        <f aca="false">INDEX(Orders!$E$2:$E$8001,MATCH(B869,Orders!$A$2:$A$8001,0))</f>
        <v>Delivered</v>
      </c>
      <c r="K869" s="1" t="str">
        <f aca="false">LEFT(INDEX(Orders!$C$2:$C$8001,MATCH(B869,Orders!$A$2:$A$8001,0)),7)</f>
        <v>2025-03</v>
      </c>
    </row>
    <row r="870" customFormat="false" ht="15" hidden="false" customHeight="true" outlineLevel="0" collapsed="false">
      <c r="A870" s="1" t="s">
        <v>11340</v>
      </c>
      <c r="B870" s="1" t="s">
        <v>2622</v>
      </c>
      <c r="C870" s="1" t="s">
        <v>1997</v>
      </c>
      <c r="D870" s="1" t="n">
        <v>1</v>
      </c>
      <c r="E870" s="16" t="n">
        <v>311.15</v>
      </c>
      <c r="F870" s="17" t="n">
        <v>0.05</v>
      </c>
      <c r="G870" s="16" t="n">
        <v>295.59</v>
      </c>
      <c r="I870" s="1" t="str">
        <f aca="false">INDEX(Products!$C$2:$C$51,MATCH(C870,Products!$A$2:$A$51,0))</f>
        <v>Sports &amp; Fitness</v>
      </c>
      <c r="J870" s="1" t="str">
        <f aca="false">INDEX(Orders!$E$2:$E$8001,MATCH(B870,Orders!$A$2:$A$8001,0))</f>
        <v>Delivered</v>
      </c>
      <c r="K870" s="1" t="str">
        <f aca="false">LEFT(INDEX(Orders!$C$2:$C$8001,MATCH(B870,Orders!$A$2:$A$8001,0)),7)</f>
        <v>2025-03</v>
      </c>
    </row>
    <row r="871" customFormat="false" ht="15" hidden="false" customHeight="true" outlineLevel="0" collapsed="false">
      <c r="A871" s="1" t="s">
        <v>11341</v>
      </c>
      <c r="B871" s="1" t="s">
        <v>2623</v>
      </c>
      <c r="C871" s="1" t="s">
        <v>1930</v>
      </c>
      <c r="D871" s="1" t="n">
        <v>2</v>
      </c>
      <c r="E871" s="16" t="n">
        <v>2398.35</v>
      </c>
      <c r="F871" s="17" t="n">
        <v>0</v>
      </c>
      <c r="G871" s="16" t="n">
        <v>4796.7</v>
      </c>
      <c r="I871" s="1" t="str">
        <f aca="false">INDEX(Products!$C$2:$C$51,MATCH(C871,Products!$A$2:$A$51,0))</f>
        <v>Electronics</v>
      </c>
      <c r="J871" s="1" t="str">
        <f aca="false">INDEX(Orders!$E$2:$E$8001,MATCH(B871,Orders!$A$2:$A$8001,0))</f>
        <v>Delivered</v>
      </c>
      <c r="K871" s="1" t="str">
        <f aca="false">LEFT(INDEX(Orders!$C$2:$C$8001,MATCH(B871,Orders!$A$2:$A$8001,0)),7)</f>
        <v>2025-01</v>
      </c>
    </row>
    <row r="872" customFormat="false" ht="15" hidden="false" customHeight="true" outlineLevel="0" collapsed="false">
      <c r="A872" s="1" t="s">
        <v>11342</v>
      </c>
      <c r="B872" s="1" t="s">
        <v>2623</v>
      </c>
      <c r="C872" s="1" t="s">
        <v>1995</v>
      </c>
      <c r="D872" s="1" t="n">
        <v>2</v>
      </c>
      <c r="E872" s="16" t="n">
        <v>2914.27</v>
      </c>
      <c r="F872" s="17" t="n">
        <v>0.1</v>
      </c>
      <c r="G872" s="16" t="n">
        <v>5245.69</v>
      </c>
      <c r="I872" s="1" t="str">
        <f aca="false">INDEX(Products!$C$2:$C$51,MATCH(C872,Products!$A$2:$A$51,0))</f>
        <v>Sports &amp; Fitness</v>
      </c>
      <c r="J872" s="1" t="str">
        <f aca="false">INDEX(Orders!$E$2:$E$8001,MATCH(B872,Orders!$A$2:$A$8001,0))</f>
        <v>Delivered</v>
      </c>
      <c r="K872" s="1" t="str">
        <f aca="false">LEFT(INDEX(Orders!$C$2:$C$8001,MATCH(B872,Orders!$A$2:$A$8001,0)),7)</f>
        <v>2025-01</v>
      </c>
    </row>
    <row r="873" customFormat="false" ht="15" hidden="false" customHeight="true" outlineLevel="0" collapsed="false">
      <c r="A873" s="1" t="s">
        <v>11343</v>
      </c>
      <c r="B873" s="1" t="s">
        <v>2623</v>
      </c>
      <c r="C873" s="1" t="s">
        <v>1961</v>
      </c>
      <c r="D873" s="1" t="n">
        <v>3</v>
      </c>
      <c r="E873" s="16" t="n">
        <v>3493.68</v>
      </c>
      <c r="F873" s="17" t="n">
        <v>0.2</v>
      </c>
      <c r="G873" s="16" t="n">
        <v>8384.83</v>
      </c>
      <c r="I873" s="1" t="str">
        <f aca="false">INDEX(Products!$C$2:$C$51,MATCH(C873,Products!$A$2:$A$51,0))</f>
        <v>Home &amp; Kitchen</v>
      </c>
      <c r="J873" s="1" t="str">
        <f aca="false">INDEX(Orders!$E$2:$E$8001,MATCH(B873,Orders!$A$2:$A$8001,0))</f>
        <v>Delivered</v>
      </c>
      <c r="K873" s="1" t="str">
        <f aca="false">LEFT(INDEX(Orders!$C$2:$C$8001,MATCH(B873,Orders!$A$2:$A$8001,0)),7)</f>
        <v>2025-01</v>
      </c>
    </row>
    <row r="874" customFormat="false" ht="15" hidden="false" customHeight="true" outlineLevel="0" collapsed="false">
      <c r="A874" s="1" t="s">
        <v>11344</v>
      </c>
      <c r="B874" s="1" t="s">
        <v>2623</v>
      </c>
      <c r="C874" s="1" t="s">
        <v>1933</v>
      </c>
      <c r="D874" s="1" t="n">
        <v>1</v>
      </c>
      <c r="E874" s="16" t="n">
        <v>7194.38</v>
      </c>
      <c r="F874" s="17" t="n">
        <v>0.1</v>
      </c>
      <c r="G874" s="16" t="n">
        <v>6474.94</v>
      </c>
      <c r="I874" s="1" t="str">
        <f aca="false">INDEX(Products!$C$2:$C$51,MATCH(C874,Products!$A$2:$A$51,0))</f>
        <v>Electronics</v>
      </c>
      <c r="J874" s="1" t="str">
        <f aca="false">INDEX(Orders!$E$2:$E$8001,MATCH(B874,Orders!$A$2:$A$8001,0))</f>
        <v>Delivered</v>
      </c>
      <c r="K874" s="1" t="str">
        <f aca="false">LEFT(INDEX(Orders!$C$2:$C$8001,MATCH(B874,Orders!$A$2:$A$8001,0)),7)</f>
        <v>2025-01</v>
      </c>
    </row>
    <row r="875" customFormat="false" ht="15" hidden="false" customHeight="true" outlineLevel="0" collapsed="false">
      <c r="A875" s="1" t="s">
        <v>11345</v>
      </c>
      <c r="B875" s="1" t="s">
        <v>2623</v>
      </c>
      <c r="C875" s="1" t="s">
        <v>2007</v>
      </c>
      <c r="D875" s="1" t="n">
        <v>1</v>
      </c>
      <c r="E875" s="16" t="n">
        <v>750.27</v>
      </c>
      <c r="F875" s="17" t="n">
        <v>0</v>
      </c>
      <c r="G875" s="16" t="n">
        <v>750.27</v>
      </c>
      <c r="I875" s="1" t="str">
        <f aca="false">INDEX(Products!$C$2:$C$51,MATCH(C875,Products!$A$2:$A$51,0))</f>
        <v>Books &amp; Stationery</v>
      </c>
      <c r="J875" s="1" t="str">
        <f aca="false">INDEX(Orders!$E$2:$E$8001,MATCH(B875,Orders!$A$2:$A$8001,0))</f>
        <v>Delivered</v>
      </c>
      <c r="K875" s="1" t="str">
        <f aca="false">LEFT(INDEX(Orders!$C$2:$C$8001,MATCH(B875,Orders!$A$2:$A$8001,0)),7)</f>
        <v>2025-01</v>
      </c>
    </row>
    <row r="876" customFormat="false" ht="15" hidden="false" customHeight="true" outlineLevel="0" collapsed="false">
      <c r="A876" s="1" t="s">
        <v>11346</v>
      </c>
      <c r="B876" s="1" t="s">
        <v>2624</v>
      </c>
      <c r="C876" s="1" t="s">
        <v>1953</v>
      </c>
      <c r="D876" s="1" t="n">
        <v>1</v>
      </c>
      <c r="E876" s="16" t="n">
        <v>4914.12</v>
      </c>
      <c r="F876" s="17" t="n">
        <v>0.2</v>
      </c>
      <c r="G876" s="16" t="n">
        <v>3931.3</v>
      </c>
      <c r="I876" s="1" t="str">
        <f aca="false">INDEX(Products!$C$2:$C$51,MATCH(C876,Products!$A$2:$A$51,0))</f>
        <v>Fashion</v>
      </c>
      <c r="J876" s="1" t="str">
        <f aca="false">INDEX(Orders!$E$2:$E$8001,MATCH(B876,Orders!$A$2:$A$8001,0))</f>
        <v>Returned</v>
      </c>
      <c r="K876" s="1" t="str">
        <f aca="false">LEFT(INDEX(Orders!$C$2:$C$8001,MATCH(B876,Orders!$A$2:$A$8001,0)),7)</f>
        <v>2025-06</v>
      </c>
    </row>
    <row r="877" customFormat="false" ht="15" hidden="false" customHeight="true" outlineLevel="0" collapsed="false">
      <c r="A877" s="1" t="s">
        <v>11347</v>
      </c>
      <c r="B877" s="1" t="s">
        <v>2625</v>
      </c>
      <c r="C877" s="1" t="s">
        <v>1979</v>
      </c>
      <c r="D877" s="1" t="n">
        <v>2</v>
      </c>
      <c r="E877" s="16" t="n">
        <v>623</v>
      </c>
      <c r="F877" s="17" t="n">
        <v>0.15</v>
      </c>
      <c r="G877" s="16" t="n">
        <v>1059.1</v>
      </c>
      <c r="I877" s="1" t="str">
        <f aca="false">INDEX(Products!$C$2:$C$51,MATCH(C877,Products!$A$2:$A$51,0))</f>
        <v>Beauty &amp; Personal Care</v>
      </c>
      <c r="J877" s="1" t="str">
        <f aca="false">INDEX(Orders!$E$2:$E$8001,MATCH(B877,Orders!$A$2:$A$8001,0))</f>
        <v>Delivered</v>
      </c>
      <c r="K877" s="1" t="str">
        <f aca="false">LEFT(INDEX(Orders!$C$2:$C$8001,MATCH(B877,Orders!$A$2:$A$8001,0)),7)</f>
        <v>2025-08</v>
      </c>
    </row>
    <row r="878" customFormat="false" ht="15" hidden="false" customHeight="true" outlineLevel="0" collapsed="false">
      <c r="A878" s="1" t="s">
        <v>11348</v>
      </c>
      <c r="B878" s="1" t="s">
        <v>2625</v>
      </c>
      <c r="C878" s="1" t="s">
        <v>1940</v>
      </c>
      <c r="D878" s="1" t="n">
        <v>1</v>
      </c>
      <c r="E878" s="16" t="n">
        <v>2374.52</v>
      </c>
      <c r="F878" s="17" t="n">
        <v>0</v>
      </c>
      <c r="G878" s="16" t="n">
        <v>2374.52</v>
      </c>
      <c r="I878" s="1" t="str">
        <f aca="false">INDEX(Products!$C$2:$C$51,MATCH(C878,Products!$A$2:$A$51,0))</f>
        <v>Fashion</v>
      </c>
      <c r="J878" s="1" t="str">
        <f aca="false">INDEX(Orders!$E$2:$E$8001,MATCH(B878,Orders!$A$2:$A$8001,0))</f>
        <v>Delivered</v>
      </c>
      <c r="K878" s="1" t="str">
        <f aca="false">LEFT(INDEX(Orders!$C$2:$C$8001,MATCH(B878,Orders!$A$2:$A$8001,0)),7)</f>
        <v>2025-08</v>
      </c>
    </row>
    <row r="879" customFormat="false" ht="15" hidden="false" customHeight="true" outlineLevel="0" collapsed="false">
      <c r="A879" s="1" t="s">
        <v>11349</v>
      </c>
      <c r="B879" s="1" t="s">
        <v>2626</v>
      </c>
      <c r="C879" s="1" t="s">
        <v>1940</v>
      </c>
      <c r="D879" s="1" t="n">
        <v>1</v>
      </c>
      <c r="E879" s="16" t="n">
        <v>2374.52</v>
      </c>
      <c r="F879" s="17" t="n">
        <v>0.1</v>
      </c>
      <c r="G879" s="16" t="n">
        <v>2137.07</v>
      </c>
      <c r="I879" s="1" t="str">
        <f aca="false">INDEX(Products!$C$2:$C$51,MATCH(C879,Products!$A$2:$A$51,0))</f>
        <v>Fashion</v>
      </c>
      <c r="J879" s="1" t="str">
        <f aca="false">INDEX(Orders!$E$2:$E$8001,MATCH(B879,Orders!$A$2:$A$8001,0))</f>
        <v>Delivered</v>
      </c>
      <c r="K879" s="1" t="str">
        <f aca="false">LEFT(INDEX(Orders!$C$2:$C$8001,MATCH(B879,Orders!$A$2:$A$8001,0)),7)</f>
        <v>2024-10</v>
      </c>
    </row>
    <row r="880" customFormat="false" ht="15" hidden="false" customHeight="true" outlineLevel="0" collapsed="false">
      <c r="A880" s="1" t="s">
        <v>11350</v>
      </c>
      <c r="B880" s="1" t="s">
        <v>2626</v>
      </c>
      <c r="C880" s="1" t="s">
        <v>1997</v>
      </c>
      <c r="D880" s="1" t="n">
        <v>2</v>
      </c>
      <c r="E880" s="16" t="n">
        <v>311.15</v>
      </c>
      <c r="F880" s="17" t="n">
        <v>0</v>
      </c>
      <c r="G880" s="16" t="n">
        <v>622.3</v>
      </c>
      <c r="I880" s="1" t="str">
        <f aca="false">INDEX(Products!$C$2:$C$51,MATCH(C880,Products!$A$2:$A$51,0))</f>
        <v>Sports &amp; Fitness</v>
      </c>
      <c r="J880" s="1" t="str">
        <f aca="false">INDEX(Orders!$E$2:$E$8001,MATCH(B880,Orders!$A$2:$A$8001,0))</f>
        <v>Delivered</v>
      </c>
      <c r="K880" s="1" t="str">
        <f aca="false">LEFT(INDEX(Orders!$C$2:$C$8001,MATCH(B880,Orders!$A$2:$A$8001,0)),7)</f>
        <v>2024-10</v>
      </c>
    </row>
    <row r="881" customFormat="false" ht="15" hidden="false" customHeight="true" outlineLevel="0" collapsed="false">
      <c r="A881" s="1" t="s">
        <v>11351</v>
      </c>
      <c r="B881" s="1" t="s">
        <v>2627</v>
      </c>
      <c r="C881" s="1" t="s">
        <v>1930</v>
      </c>
      <c r="D881" s="1" t="n">
        <v>1</v>
      </c>
      <c r="E881" s="16" t="n">
        <v>2398.35</v>
      </c>
      <c r="F881" s="17" t="n">
        <v>0.05</v>
      </c>
      <c r="G881" s="16" t="n">
        <v>2278.43</v>
      </c>
      <c r="I881" s="1" t="str">
        <f aca="false">INDEX(Products!$C$2:$C$51,MATCH(C881,Products!$A$2:$A$51,0))</f>
        <v>Electronics</v>
      </c>
      <c r="J881" s="1" t="str">
        <f aca="false">INDEX(Orders!$E$2:$E$8001,MATCH(B881,Orders!$A$2:$A$8001,0))</f>
        <v>Delivered</v>
      </c>
      <c r="K881" s="1" t="str">
        <f aca="false">LEFT(INDEX(Orders!$C$2:$C$8001,MATCH(B881,Orders!$A$2:$A$8001,0)),7)</f>
        <v>2025-07</v>
      </c>
    </row>
    <row r="882" customFormat="false" ht="15" hidden="false" customHeight="true" outlineLevel="0" collapsed="false">
      <c r="A882" s="1" t="s">
        <v>11352</v>
      </c>
      <c r="B882" s="1" t="s">
        <v>2627</v>
      </c>
      <c r="C882" s="1" t="s">
        <v>1940</v>
      </c>
      <c r="D882" s="1" t="n">
        <v>1</v>
      </c>
      <c r="E882" s="16" t="n">
        <v>2374.52</v>
      </c>
      <c r="F882" s="17" t="n">
        <v>0.1</v>
      </c>
      <c r="G882" s="16" t="n">
        <v>2137.07</v>
      </c>
      <c r="I882" s="1" t="str">
        <f aca="false">INDEX(Products!$C$2:$C$51,MATCH(C882,Products!$A$2:$A$51,0))</f>
        <v>Fashion</v>
      </c>
      <c r="J882" s="1" t="str">
        <f aca="false">INDEX(Orders!$E$2:$E$8001,MATCH(B882,Orders!$A$2:$A$8001,0))</f>
        <v>Delivered</v>
      </c>
      <c r="K882" s="1" t="str">
        <f aca="false">LEFT(INDEX(Orders!$C$2:$C$8001,MATCH(B882,Orders!$A$2:$A$8001,0)),7)</f>
        <v>2025-07</v>
      </c>
    </row>
    <row r="883" customFormat="false" ht="15" hidden="false" customHeight="true" outlineLevel="0" collapsed="false">
      <c r="A883" s="1" t="s">
        <v>11353</v>
      </c>
      <c r="B883" s="1" t="s">
        <v>2628</v>
      </c>
      <c r="C883" s="1" t="s">
        <v>1975</v>
      </c>
      <c r="D883" s="1" t="n">
        <v>1</v>
      </c>
      <c r="E883" s="16" t="n">
        <v>862.99</v>
      </c>
      <c r="F883" s="17" t="n">
        <v>0</v>
      </c>
      <c r="G883" s="16" t="n">
        <v>862.99</v>
      </c>
      <c r="I883" s="1" t="str">
        <f aca="false">INDEX(Products!$C$2:$C$51,MATCH(C883,Products!$A$2:$A$51,0))</f>
        <v>Beauty &amp; Personal Care</v>
      </c>
      <c r="J883" s="1" t="str">
        <f aca="false">INDEX(Orders!$E$2:$E$8001,MATCH(B883,Orders!$A$2:$A$8001,0))</f>
        <v>Delivered</v>
      </c>
      <c r="K883" s="1" t="str">
        <f aca="false">LEFT(INDEX(Orders!$C$2:$C$8001,MATCH(B883,Orders!$A$2:$A$8001,0)),7)</f>
        <v>2025-01</v>
      </c>
    </row>
    <row r="884" customFormat="false" ht="15" hidden="false" customHeight="true" outlineLevel="0" collapsed="false">
      <c r="A884" s="1" t="s">
        <v>11354</v>
      </c>
      <c r="B884" s="1" t="s">
        <v>2630</v>
      </c>
      <c r="C884" s="1" t="s">
        <v>2007</v>
      </c>
      <c r="D884" s="1" t="n">
        <v>1</v>
      </c>
      <c r="E884" s="16" t="n">
        <v>750.27</v>
      </c>
      <c r="F884" s="17" t="n">
        <v>0.05</v>
      </c>
      <c r="G884" s="16" t="n">
        <v>712.76</v>
      </c>
      <c r="I884" s="1" t="str">
        <f aca="false">INDEX(Products!$C$2:$C$51,MATCH(C884,Products!$A$2:$A$51,0))</f>
        <v>Books &amp; Stationery</v>
      </c>
      <c r="J884" s="1" t="str">
        <f aca="false">INDEX(Orders!$E$2:$E$8001,MATCH(B884,Orders!$A$2:$A$8001,0))</f>
        <v>Delivered</v>
      </c>
      <c r="K884" s="1" t="str">
        <f aca="false">LEFT(INDEX(Orders!$C$2:$C$8001,MATCH(B884,Orders!$A$2:$A$8001,0)),7)</f>
        <v>2025-08</v>
      </c>
    </row>
    <row r="885" customFormat="false" ht="15" hidden="false" customHeight="true" outlineLevel="0" collapsed="false">
      <c r="A885" s="1" t="s">
        <v>11355</v>
      </c>
      <c r="B885" s="1" t="s">
        <v>2630</v>
      </c>
      <c r="C885" s="1" t="s">
        <v>1937</v>
      </c>
      <c r="D885" s="1" t="n">
        <v>1</v>
      </c>
      <c r="E885" s="16" t="n">
        <v>1364.75</v>
      </c>
      <c r="F885" s="17" t="n">
        <v>0.1</v>
      </c>
      <c r="G885" s="16" t="n">
        <v>1228.28</v>
      </c>
      <c r="I885" s="1" t="str">
        <f aca="false">INDEX(Products!$C$2:$C$51,MATCH(C885,Products!$A$2:$A$51,0))</f>
        <v>Fashion</v>
      </c>
      <c r="J885" s="1" t="str">
        <f aca="false">INDEX(Orders!$E$2:$E$8001,MATCH(B885,Orders!$A$2:$A$8001,0))</f>
        <v>Delivered</v>
      </c>
      <c r="K885" s="1" t="str">
        <f aca="false">LEFT(INDEX(Orders!$C$2:$C$8001,MATCH(B885,Orders!$A$2:$A$8001,0)),7)</f>
        <v>2025-08</v>
      </c>
    </row>
    <row r="886" customFormat="false" ht="15" hidden="false" customHeight="true" outlineLevel="0" collapsed="false">
      <c r="A886" s="1" t="s">
        <v>11356</v>
      </c>
      <c r="B886" s="1" t="s">
        <v>2631</v>
      </c>
      <c r="C886" s="1" t="s">
        <v>1976</v>
      </c>
      <c r="D886" s="1" t="n">
        <v>2</v>
      </c>
      <c r="E886" s="16" t="n">
        <v>1603.35</v>
      </c>
      <c r="F886" s="17" t="n">
        <v>0</v>
      </c>
      <c r="G886" s="16" t="n">
        <v>3206.7</v>
      </c>
      <c r="I886" s="1" t="str">
        <f aca="false">INDEX(Products!$C$2:$C$51,MATCH(C886,Products!$A$2:$A$51,0))</f>
        <v>Beauty &amp; Personal Care</v>
      </c>
      <c r="J886" s="1" t="str">
        <f aca="false">INDEX(Orders!$E$2:$E$8001,MATCH(B886,Orders!$A$2:$A$8001,0))</f>
        <v>Delivered</v>
      </c>
      <c r="K886" s="1" t="str">
        <f aca="false">LEFT(INDEX(Orders!$C$2:$C$8001,MATCH(B886,Orders!$A$2:$A$8001,0)),7)</f>
        <v>2025-05</v>
      </c>
    </row>
    <row r="887" customFormat="false" ht="15" hidden="false" customHeight="true" outlineLevel="0" collapsed="false">
      <c r="A887" s="1" t="s">
        <v>11357</v>
      </c>
      <c r="B887" s="1" t="s">
        <v>2632</v>
      </c>
      <c r="C887" s="1" t="s">
        <v>1980</v>
      </c>
      <c r="D887" s="1" t="n">
        <v>2</v>
      </c>
      <c r="E887" s="16" t="n">
        <v>2299.69</v>
      </c>
      <c r="F887" s="17" t="n">
        <v>0.2</v>
      </c>
      <c r="G887" s="16" t="n">
        <v>3679.5</v>
      </c>
      <c r="I887" s="1" t="str">
        <f aca="false">INDEX(Products!$C$2:$C$51,MATCH(C887,Products!$A$2:$A$51,0))</f>
        <v>Beauty &amp; Personal Care</v>
      </c>
      <c r="J887" s="1" t="str">
        <f aca="false">INDEX(Orders!$E$2:$E$8001,MATCH(B887,Orders!$A$2:$A$8001,0))</f>
        <v>Delivered</v>
      </c>
      <c r="K887" s="1" t="str">
        <f aca="false">LEFT(INDEX(Orders!$C$2:$C$8001,MATCH(B887,Orders!$A$2:$A$8001,0)),7)</f>
        <v>2024-06</v>
      </c>
    </row>
    <row r="888" customFormat="false" ht="15" hidden="false" customHeight="true" outlineLevel="0" collapsed="false">
      <c r="A888" s="1" t="s">
        <v>11358</v>
      </c>
      <c r="B888" s="1" t="s">
        <v>2632</v>
      </c>
      <c r="C888" s="1" t="s">
        <v>2006</v>
      </c>
      <c r="D888" s="1" t="n">
        <v>2</v>
      </c>
      <c r="E888" s="16" t="n">
        <v>482.17</v>
      </c>
      <c r="F888" s="17" t="n">
        <v>0.1</v>
      </c>
      <c r="G888" s="16" t="n">
        <v>867.91</v>
      </c>
      <c r="I888" s="1" t="str">
        <f aca="false">INDEX(Products!$C$2:$C$51,MATCH(C888,Products!$A$2:$A$51,0))</f>
        <v>Books &amp; Stationery</v>
      </c>
      <c r="J888" s="1" t="str">
        <f aca="false">INDEX(Orders!$E$2:$E$8001,MATCH(B888,Orders!$A$2:$A$8001,0))</f>
        <v>Delivered</v>
      </c>
      <c r="K888" s="1" t="str">
        <f aca="false">LEFT(INDEX(Orders!$C$2:$C$8001,MATCH(B888,Orders!$A$2:$A$8001,0)),7)</f>
        <v>2024-06</v>
      </c>
    </row>
    <row r="889" customFormat="false" ht="15" hidden="false" customHeight="true" outlineLevel="0" collapsed="false">
      <c r="A889" s="1" t="s">
        <v>11359</v>
      </c>
      <c r="B889" s="1" t="s">
        <v>2632</v>
      </c>
      <c r="C889" s="1" t="s">
        <v>1988</v>
      </c>
      <c r="D889" s="1" t="n">
        <v>1</v>
      </c>
      <c r="E889" s="16" t="n">
        <v>681.07</v>
      </c>
      <c r="F889" s="17" t="n">
        <v>0.15</v>
      </c>
      <c r="G889" s="16" t="n">
        <v>578.91</v>
      </c>
      <c r="I889" s="1" t="str">
        <f aca="false">INDEX(Products!$C$2:$C$51,MATCH(C889,Products!$A$2:$A$51,0))</f>
        <v>Sports &amp; Fitness</v>
      </c>
      <c r="J889" s="1" t="str">
        <f aca="false">INDEX(Orders!$E$2:$E$8001,MATCH(B889,Orders!$A$2:$A$8001,0))</f>
        <v>Delivered</v>
      </c>
      <c r="K889" s="1" t="str">
        <f aca="false">LEFT(INDEX(Orders!$C$2:$C$8001,MATCH(B889,Orders!$A$2:$A$8001,0)),7)</f>
        <v>2024-06</v>
      </c>
    </row>
    <row r="890" customFormat="false" ht="15" hidden="false" customHeight="true" outlineLevel="0" collapsed="false">
      <c r="A890" s="1" t="s">
        <v>11360</v>
      </c>
      <c r="B890" s="1" t="s">
        <v>2632</v>
      </c>
      <c r="C890" s="1" t="s">
        <v>1953</v>
      </c>
      <c r="D890" s="1" t="n">
        <v>1</v>
      </c>
      <c r="E890" s="16" t="n">
        <v>4914.12</v>
      </c>
      <c r="F890" s="17" t="n">
        <v>0.2</v>
      </c>
      <c r="G890" s="16" t="n">
        <v>3931.3</v>
      </c>
      <c r="I890" s="1" t="str">
        <f aca="false">INDEX(Products!$C$2:$C$51,MATCH(C890,Products!$A$2:$A$51,0))</f>
        <v>Fashion</v>
      </c>
      <c r="J890" s="1" t="str">
        <f aca="false">INDEX(Orders!$E$2:$E$8001,MATCH(B890,Orders!$A$2:$A$8001,0))</f>
        <v>Delivered</v>
      </c>
      <c r="K890" s="1" t="str">
        <f aca="false">LEFT(INDEX(Orders!$C$2:$C$8001,MATCH(B890,Orders!$A$2:$A$8001,0)),7)</f>
        <v>2024-06</v>
      </c>
    </row>
    <row r="891" customFormat="false" ht="15" hidden="false" customHeight="true" outlineLevel="0" collapsed="false">
      <c r="A891" s="1" t="s">
        <v>11361</v>
      </c>
      <c r="B891" s="1" t="s">
        <v>2633</v>
      </c>
      <c r="C891" s="1" t="s">
        <v>1943</v>
      </c>
      <c r="D891" s="1" t="n">
        <v>1</v>
      </c>
      <c r="E891" s="16" t="n">
        <v>1250.54</v>
      </c>
      <c r="F891" s="17" t="n">
        <v>0</v>
      </c>
      <c r="G891" s="16" t="n">
        <v>1250.54</v>
      </c>
      <c r="I891" s="1" t="str">
        <f aca="false">INDEX(Products!$C$2:$C$51,MATCH(C891,Products!$A$2:$A$51,0))</f>
        <v>Fashion</v>
      </c>
      <c r="J891" s="1" t="str">
        <f aca="false">INDEX(Orders!$E$2:$E$8001,MATCH(B891,Orders!$A$2:$A$8001,0))</f>
        <v>Delivered</v>
      </c>
      <c r="K891" s="1" t="str">
        <f aca="false">LEFT(INDEX(Orders!$C$2:$C$8001,MATCH(B891,Orders!$A$2:$A$8001,0)),7)</f>
        <v>2025-10</v>
      </c>
    </row>
    <row r="892" customFormat="false" ht="15" hidden="false" customHeight="true" outlineLevel="0" collapsed="false">
      <c r="A892" s="1" t="s">
        <v>11362</v>
      </c>
      <c r="B892" s="1" t="s">
        <v>2634</v>
      </c>
      <c r="C892" s="1" t="s">
        <v>1930</v>
      </c>
      <c r="D892" s="1" t="n">
        <v>1</v>
      </c>
      <c r="E892" s="16" t="n">
        <v>2398.35</v>
      </c>
      <c r="F892" s="17" t="n">
        <v>0.15</v>
      </c>
      <c r="G892" s="16" t="n">
        <v>2038.6</v>
      </c>
      <c r="I892" s="1" t="str">
        <f aca="false">INDEX(Products!$C$2:$C$51,MATCH(C892,Products!$A$2:$A$51,0))</f>
        <v>Electronics</v>
      </c>
      <c r="J892" s="1" t="str">
        <f aca="false">INDEX(Orders!$E$2:$E$8001,MATCH(B892,Orders!$A$2:$A$8001,0))</f>
        <v>Delivered</v>
      </c>
      <c r="K892" s="1" t="str">
        <f aca="false">LEFT(INDEX(Orders!$C$2:$C$8001,MATCH(B892,Orders!$A$2:$A$8001,0)),7)</f>
        <v>2025-10</v>
      </c>
    </row>
    <row r="893" customFormat="false" ht="15" hidden="false" customHeight="true" outlineLevel="0" collapsed="false">
      <c r="A893" s="1" t="s">
        <v>11363</v>
      </c>
      <c r="B893" s="1" t="s">
        <v>2634</v>
      </c>
      <c r="C893" s="1" t="s">
        <v>1940</v>
      </c>
      <c r="D893" s="1" t="n">
        <v>1</v>
      </c>
      <c r="E893" s="16" t="n">
        <v>2374.52</v>
      </c>
      <c r="F893" s="17" t="n">
        <v>0</v>
      </c>
      <c r="G893" s="16" t="n">
        <v>2374.52</v>
      </c>
      <c r="I893" s="1" t="str">
        <f aca="false">INDEX(Products!$C$2:$C$51,MATCH(C893,Products!$A$2:$A$51,0))</f>
        <v>Fashion</v>
      </c>
      <c r="J893" s="1" t="str">
        <f aca="false">INDEX(Orders!$E$2:$E$8001,MATCH(B893,Orders!$A$2:$A$8001,0))</f>
        <v>Delivered</v>
      </c>
      <c r="K893" s="1" t="str">
        <f aca="false">LEFT(INDEX(Orders!$C$2:$C$8001,MATCH(B893,Orders!$A$2:$A$8001,0)),7)</f>
        <v>2025-10</v>
      </c>
    </row>
    <row r="894" customFormat="false" ht="15" hidden="false" customHeight="true" outlineLevel="0" collapsed="false">
      <c r="A894" s="1" t="s">
        <v>11364</v>
      </c>
      <c r="B894" s="1" t="s">
        <v>2636</v>
      </c>
      <c r="C894" s="1" t="s">
        <v>1920</v>
      </c>
      <c r="D894" s="1" t="n">
        <v>2</v>
      </c>
      <c r="E894" s="16" t="n">
        <v>4273.58</v>
      </c>
      <c r="F894" s="17" t="n">
        <v>0</v>
      </c>
      <c r="G894" s="16" t="n">
        <v>8547.16</v>
      </c>
      <c r="I894" s="1" t="str">
        <f aca="false">INDEX(Products!$C$2:$C$51,MATCH(C894,Products!$A$2:$A$51,0))</f>
        <v>Electronics</v>
      </c>
      <c r="J894" s="1" t="str">
        <f aca="false">INDEX(Orders!$E$2:$E$8001,MATCH(B894,Orders!$A$2:$A$8001,0))</f>
        <v>Refunded</v>
      </c>
      <c r="K894" s="1" t="str">
        <f aca="false">LEFT(INDEX(Orders!$C$2:$C$8001,MATCH(B894,Orders!$A$2:$A$8001,0)),7)</f>
        <v>2024-08</v>
      </c>
    </row>
    <row r="895" customFormat="false" ht="15" hidden="false" customHeight="true" outlineLevel="0" collapsed="false">
      <c r="A895" s="1" t="s">
        <v>11365</v>
      </c>
      <c r="B895" s="1" t="s">
        <v>2636</v>
      </c>
      <c r="C895" s="1" t="s">
        <v>1990</v>
      </c>
      <c r="D895" s="1" t="n">
        <v>3</v>
      </c>
      <c r="E895" s="16" t="n">
        <v>5311.32</v>
      </c>
      <c r="F895" s="17" t="n">
        <v>0.1</v>
      </c>
      <c r="G895" s="16" t="n">
        <v>14340.56</v>
      </c>
      <c r="I895" s="1" t="str">
        <f aca="false">INDEX(Products!$C$2:$C$51,MATCH(C895,Products!$A$2:$A$51,0))</f>
        <v>Sports &amp; Fitness</v>
      </c>
      <c r="J895" s="1" t="str">
        <f aca="false">INDEX(Orders!$E$2:$E$8001,MATCH(B895,Orders!$A$2:$A$8001,0))</f>
        <v>Refunded</v>
      </c>
      <c r="K895" s="1" t="str">
        <f aca="false">LEFT(INDEX(Orders!$C$2:$C$8001,MATCH(B895,Orders!$A$2:$A$8001,0)),7)</f>
        <v>2024-08</v>
      </c>
    </row>
    <row r="896" customFormat="false" ht="15" hidden="false" customHeight="true" outlineLevel="0" collapsed="false">
      <c r="A896" s="1" t="s">
        <v>11366</v>
      </c>
      <c r="B896" s="1" t="s">
        <v>2636</v>
      </c>
      <c r="C896" s="1" t="s">
        <v>1995</v>
      </c>
      <c r="D896" s="1" t="n">
        <v>1</v>
      </c>
      <c r="E896" s="16" t="n">
        <v>2914.27</v>
      </c>
      <c r="F896" s="17" t="n">
        <v>0</v>
      </c>
      <c r="G896" s="16" t="n">
        <v>2914.27</v>
      </c>
      <c r="I896" s="1" t="str">
        <f aca="false">INDEX(Products!$C$2:$C$51,MATCH(C896,Products!$A$2:$A$51,0))</f>
        <v>Sports &amp; Fitness</v>
      </c>
      <c r="J896" s="1" t="str">
        <f aca="false">INDEX(Orders!$E$2:$E$8001,MATCH(B896,Orders!$A$2:$A$8001,0))</f>
        <v>Refunded</v>
      </c>
      <c r="K896" s="1" t="str">
        <f aca="false">LEFT(INDEX(Orders!$C$2:$C$8001,MATCH(B896,Orders!$A$2:$A$8001,0)),7)</f>
        <v>2024-08</v>
      </c>
    </row>
    <row r="897" customFormat="false" ht="15" hidden="false" customHeight="true" outlineLevel="0" collapsed="false">
      <c r="A897" s="1" t="s">
        <v>11367</v>
      </c>
      <c r="B897" s="1" t="s">
        <v>2638</v>
      </c>
      <c r="C897" s="1" t="s">
        <v>1979</v>
      </c>
      <c r="D897" s="1" t="n">
        <v>1</v>
      </c>
      <c r="E897" s="16" t="n">
        <v>623</v>
      </c>
      <c r="F897" s="17" t="n">
        <v>0.1</v>
      </c>
      <c r="G897" s="16" t="n">
        <v>560.7</v>
      </c>
      <c r="I897" s="1" t="str">
        <f aca="false">INDEX(Products!$C$2:$C$51,MATCH(C897,Products!$A$2:$A$51,0))</f>
        <v>Beauty &amp; Personal Care</v>
      </c>
      <c r="J897" s="1" t="str">
        <f aca="false">INDEX(Orders!$E$2:$E$8001,MATCH(B897,Orders!$A$2:$A$8001,0))</f>
        <v>Delivered</v>
      </c>
      <c r="K897" s="1" t="str">
        <f aca="false">LEFT(INDEX(Orders!$C$2:$C$8001,MATCH(B897,Orders!$A$2:$A$8001,0)),7)</f>
        <v>2024-11</v>
      </c>
    </row>
    <row r="898" customFormat="false" ht="15" hidden="false" customHeight="true" outlineLevel="0" collapsed="false">
      <c r="A898" s="1" t="s">
        <v>11368</v>
      </c>
      <c r="B898" s="1" t="s">
        <v>2638</v>
      </c>
      <c r="C898" s="1" t="s">
        <v>1991</v>
      </c>
      <c r="D898" s="1" t="n">
        <v>3</v>
      </c>
      <c r="E898" s="16" t="n">
        <v>579.12</v>
      </c>
      <c r="F898" s="17" t="n">
        <v>0</v>
      </c>
      <c r="G898" s="16" t="n">
        <v>1737.36</v>
      </c>
      <c r="I898" s="1" t="str">
        <f aca="false">INDEX(Products!$C$2:$C$51,MATCH(C898,Products!$A$2:$A$51,0))</f>
        <v>Sports &amp; Fitness</v>
      </c>
      <c r="J898" s="1" t="str">
        <f aca="false">INDEX(Orders!$E$2:$E$8001,MATCH(B898,Orders!$A$2:$A$8001,0))</f>
        <v>Delivered</v>
      </c>
      <c r="K898" s="1" t="str">
        <f aca="false">LEFT(INDEX(Orders!$C$2:$C$8001,MATCH(B898,Orders!$A$2:$A$8001,0)),7)</f>
        <v>2024-11</v>
      </c>
    </row>
    <row r="899" customFormat="false" ht="15" hidden="false" customHeight="true" outlineLevel="0" collapsed="false">
      <c r="A899" s="1" t="s">
        <v>11369</v>
      </c>
      <c r="B899" s="1" t="s">
        <v>2639</v>
      </c>
      <c r="C899" s="1" t="s">
        <v>2006</v>
      </c>
      <c r="D899" s="1" t="n">
        <v>1</v>
      </c>
      <c r="E899" s="16" t="n">
        <v>482.17</v>
      </c>
      <c r="F899" s="17" t="n">
        <v>0</v>
      </c>
      <c r="G899" s="16" t="n">
        <v>482.17</v>
      </c>
      <c r="I899" s="1" t="str">
        <f aca="false">INDEX(Products!$C$2:$C$51,MATCH(C899,Products!$A$2:$A$51,0))</f>
        <v>Books &amp; Stationery</v>
      </c>
      <c r="J899" s="1" t="str">
        <f aca="false">INDEX(Orders!$E$2:$E$8001,MATCH(B899,Orders!$A$2:$A$8001,0))</f>
        <v>Delivered</v>
      </c>
      <c r="K899" s="1" t="str">
        <f aca="false">LEFT(INDEX(Orders!$C$2:$C$8001,MATCH(B899,Orders!$A$2:$A$8001,0)),7)</f>
        <v>2025-12</v>
      </c>
    </row>
    <row r="900" customFormat="false" ht="15" hidden="false" customHeight="true" outlineLevel="0" collapsed="false">
      <c r="A900" s="1" t="s">
        <v>11370</v>
      </c>
      <c r="B900" s="1" t="s">
        <v>2641</v>
      </c>
      <c r="C900" s="1" t="s">
        <v>1940</v>
      </c>
      <c r="D900" s="1" t="n">
        <v>1</v>
      </c>
      <c r="E900" s="16" t="n">
        <v>2374.52</v>
      </c>
      <c r="F900" s="17" t="n">
        <v>0</v>
      </c>
      <c r="G900" s="16" t="n">
        <v>2374.52</v>
      </c>
      <c r="I900" s="1" t="str">
        <f aca="false">INDEX(Products!$C$2:$C$51,MATCH(C900,Products!$A$2:$A$51,0))</f>
        <v>Fashion</v>
      </c>
      <c r="J900" s="1" t="str">
        <f aca="false">INDEX(Orders!$E$2:$E$8001,MATCH(B900,Orders!$A$2:$A$8001,0))</f>
        <v>Returned</v>
      </c>
      <c r="K900" s="1" t="str">
        <f aca="false">LEFT(INDEX(Orders!$C$2:$C$8001,MATCH(B900,Orders!$A$2:$A$8001,0)),7)</f>
        <v>2025-09</v>
      </c>
    </row>
    <row r="901" customFormat="false" ht="15" hidden="false" customHeight="true" outlineLevel="0" collapsed="false">
      <c r="A901" s="1" t="s">
        <v>11371</v>
      </c>
      <c r="B901" s="1" t="s">
        <v>2642</v>
      </c>
      <c r="C901" s="1" t="s">
        <v>1940</v>
      </c>
      <c r="D901" s="1" t="n">
        <v>2</v>
      </c>
      <c r="E901" s="16" t="n">
        <v>2374.52</v>
      </c>
      <c r="F901" s="17" t="n">
        <v>0.05</v>
      </c>
      <c r="G901" s="16" t="n">
        <v>4511.59</v>
      </c>
      <c r="I901" s="1" t="str">
        <f aca="false">INDEX(Products!$C$2:$C$51,MATCH(C901,Products!$A$2:$A$51,0))</f>
        <v>Fashion</v>
      </c>
      <c r="J901" s="1" t="str">
        <f aca="false">INDEX(Orders!$E$2:$E$8001,MATCH(B901,Orders!$A$2:$A$8001,0))</f>
        <v>Delivered</v>
      </c>
      <c r="K901" s="1" t="str">
        <f aca="false">LEFT(INDEX(Orders!$C$2:$C$8001,MATCH(B901,Orders!$A$2:$A$8001,0)),7)</f>
        <v>2025-10</v>
      </c>
    </row>
    <row r="902" customFormat="false" ht="15" hidden="false" customHeight="true" outlineLevel="0" collapsed="false">
      <c r="A902" s="1" t="s">
        <v>11372</v>
      </c>
      <c r="B902" s="1" t="s">
        <v>2642</v>
      </c>
      <c r="C902" s="1" t="s">
        <v>2004</v>
      </c>
      <c r="D902" s="1" t="n">
        <v>1</v>
      </c>
      <c r="E902" s="16" t="n">
        <v>645.89</v>
      </c>
      <c r="F902" s="17" t="n">
        <v>0</v>
      </c>
      <c r="G902" s="16" t="n">
        <v>645.89</v>
      </c>
      <c r="I902" s="1" t="str">
        <f aca="false">INDEX(Products!$C$2:$C$51,MATCH(C902,Products!$A$2:$A$51,0))</f>
        <v>Books &amp; Stationery</v>
      </c>
      <c r="J902" s="1" t="str">
        <f aca="false">INDEX(Orders!$E$2:$E$8001,MATCH(B902,Orders!$A$2:$A$8001,0))</f>
        <v>Delivered</v>
      </c>
      <c r="K902" s="1" t="str">
        <f aca="false">LEFT(INDEX(Orders!$C$2:$C$8001,MATCH(B902,Orders!$A$2:$A$8001,0)),7)</f>
        <v>2025-10</v>
      </c>
    </row>
    <row r="903" customFormat="false" ht="15" hidden="false" customHeight="true" outlineLevel="0" collapsed="false">
      <c r="A903" s="1" t="s">
        <v>11373</v>
      </c>
      <c r="B903" s="1" t="s">
        <v>2643</v>
      </c>
      <c r="C903" s="1" t="s">
        <v>1990</v>
      </c>
      <c r="D903" s="1" t="n">
        <v>3</v>
      </c>
      <c r="E903" s="16" t="n">
        <v>5311.32</v>
      </c>
      <c r="F903" s="17" t="n">
        <v>0.05</v>
      </c>
      <c r="G903" s="16" t="n">
        <v>15137.26</v>
      </c>
      <c r="I903" s="1" t="str">
        <f aca="false">INDEX(Products!$C$2:$C$51,MATCH(C903,Products!$A$2:$A$51,0))</f>
        <v>Sports &amp; Fitness</v>
      </c>
      <c r="J903" s="1" t="str">
        <f aca="false">INDEX(Orders!$E$2:$E$8001,MATCH(B903,Orders!$A$2:$A$8001,0))</f>
        <v>Delivered</v>
      </c>
      <c r="K903" s="1" t="str">
        <f aca="false">LEFT(INDEX(Orders!$C$2:$C$8001,MATCH(B903,Orders!$A$2:$A$8001,0)),7)</f>
        <v>2024-11</v>
      </c>
    </row>
    <row r="904" customFormat="false" ht="15" hidden="false" customHeight="true" outlineLevel="0" collapsed="false">
      <c r="A904" s="1" t="s">
        <v>11374</v>
      </c>
      <c r="B904" s="1" t="s">
        <v>2643</v>
      </c>
      <c r="C904" s="1" t="s">
        <v>2007</v>
      </c>
      <c r="D904" s="1" t="n">
        <v>1</v>
      </c>
      <c r="E904" s="16" t="n">
        <v>750.27</v>
      </c>
      <c r="F904" s="17" t="n">
        <v>0.15</v>
      </c>
      <c r="G904" s="16" t="n">
        <v>637.73</v>
      </c>
      <c r="I904" s="1" t="str">
        <f aca="false">INDEX(Products!$C$2:$C$51,MATCH(C904,Products!$A$2:$A$51,0))</f>
        <v>Books &amp; Stationery</v>
      </c>
      <c r="J904" s="1" t="str">
        <f aca="false">INDEX(Orders!$E$2:$E$8001,MATCH(B904,Orders!$A$2:$A$8001,0))</f>
        <v>Delivered</v>
      </c>
      <c r="K904" s="1" t="str">
        <f aca="false">LEFT(INDEX(Orders!$C$2:$C$8001,MATCH(B904,Orders!$A$2:$A$8001,0)),7)</f>
        <v>2024-11</v>
      </c>
    </row>
    <row r="905" customFormat="false" ht="15" hidden="false" customHeight="true" outlineLevel="0" collapsed="false">
      <c r="A905" s="1" t="s">
        <v>11375</v>
      </c>
      <c r="B905" s="1" t="s">
        <v>2643</v>
      </c>
      <c r="C905" s="1" t="s">
        <v>1941</v>
      </c>
      <c r="D905" s="1" t="n">
        <v>1</v>
      </c>
      <c r="E905" s="16" t="n">
        <v>2757.65</v>
      </c>
      <c r="F905" s="17" t="n">
        <v>0.1</v>
      </c>
      <c r="G905" s="16" t="n">
        <v>2481.89</v>
      </c>
      <c r="I905" s="1" t="str">
        <f aca="false">INDEX(Products!$C$2:$C$51,MATCH(C905,Products!$A$2:$A$51,0))</f>
        <v>Fashion</v>
      </c>
      <c r="J905" s="1" t="str">
        <f aca="false">INDEX(Orders!$E$2:$E$8001,MATCH(B905,Orders!$A$2:$A$8001,0))</f>
        <v>Delivered</v>
      </c>
      <c r="K905" s="1" t="str">
        <f aca="false">LEFT(INDEX(Orders!$C$2:$C$8001,MATCH(B905,Orders!$A$2:$A$8001,0)),7)</f>
        <v>2024-11</v>
      </c>
    </row>
    <row r="906" customFormat="false" ht="15" hidden="false" customHeight="true" outlineLevel="0" collapsed="false">
      <c r="A906" s="1" t="s">
        <v>11376</v>
      </c>
      <c r="B906" s="1" t="s">
        <v>2643</v>
      </c>
      <c r="C906" s="1" t="s">
        <v>2006</v>
      </c>
      <c r="D906" s="1" t="n">
        <v>1</v>
      </c>
      <c r="E906" s="16" t="n">
        <v>482.17</v>
      </c>
      <c r="F906" s="17" t="n">
        <v>0</v>
      </c>
      <c r="G906" s="16" t="n">
        <v>482.17</v>
      </c>
      <c r="I906" s="1" t="str">
        <f aca="false">INDEX(Products!$C$2:$C$51,MATCH(C906,Products!$A$2:$A$51,0))</f>
        <v>Books &amp; Stationery</v>
      </c>
      <c r="J906" s="1" t="str">
        <f aca="false">INDEX(Orders!$E$2:$E$8001,MATCH(B906,Orders!$A$2:$A$8001,0))</f>
        <v>Delivered</v>
      </c>
      <c r="K906" s="1" t="str">
        <f aca="false">LEFT(INDEX(Orders!$C$2:$C$8001,MATCH(B906,Orders!$A$2:$A$8001,0)),7)</f>
        <v>2024-11</v>
      </c>
    </row>
    <row r="907" customFormat="false" ht="15" hidden="false" customHeight="true" outlineLevel="0" collapsed="false">
      <c r="A907" s="1" t="s">
        <v>11377</v>
      </c>
      <c r="B907" s="1" t="s">
        <v>2643</v>
      </c>
      <c r="C907" s="1" t="s">
        <v>1975</v>
      </c>
      <c r="D907" s="1" t="n">
        <v>2</v>
      </c>
      <c r="E907" s="16" t="n">
        <v>862.99</v>
      </c>
      <c r="F907" s="17" t="n">
        <v>0</v>
      </c>
      <c r="G907" s="16" t="n">
        <v>1725.98</v>
      </c>
      <c r="I907" s="1" t="str">
        <f aca="false">INDEX(Products!$C$2:$C$51,MATCH(C907,Products!$A$2:$A$51,0))</f>
        <v>Beauty &amp; Personal Care</v>
      </c>
      <c r="J907" s="1" t="str">
        <f aca="false">INDEX(Orders!$E$2:$E$8001,MATCH(B907,Orders!$A$2:$A$8001,0))</f>
        <v>Delivered</v>
      </c>
      <c r="K907" s="1" t="str">
        <f aca="false">LEFT(INDEX(Orders!$C$2:$C$8001,MATCH(B907,Orders!$A$2:$A$8001,0)),7)</f>
        <v>2024-11</v>
      </c>
    </row>
    <row r="908" customFormat="false" ht="15" hidden="false" customHeight="true" outlineLevel="0" collapsed="false">
      <c r="A908" s="1" t="s">
        <v>11378</v>
      </c>
      <c r="B908" s="1" t="s">
        <v>2645</v>
      </c>
      <c r="C908" s="1" t="s">
        <v>1945</v>
      </c>
      <c r="D908" s="1" t="n">
        <v>1</v>
      </c>
      <c r="E908" s="16" t="n">
        <v>2390.13</v>
      </c>
      <c r="F908" s="17" t="n">
        <v>0</v>
      </c>
      <c r="G908" s="16" t="n">
        <v>2390.13</v>
      </c>
      <c r="I908" s="1" t="str">
        <f aca="false">INDEX(Products!$C$2:$C$51,MATCH(C908,Products!$A$2:$A$51,0))</f>
        <v>Fashion</v>
      </c>
      <c r="J908" s="1" t="str">
        <f aca="false">INDEX(Orders!$E$2:$E$8001,MATCH(B908,Orders!$A$2:$A$8001,0))</f>
        <v>Delivered</v>
      </c>
      <c r="K908" s="1" t="str">
        <f aca="false">LEFT(INDEX(Orders!$C$2:$C$8001,MATCH(B908,Orders!$A$2:$A$8001,0)),7)</f>
        <v>2025-03</v>
      </c>
    </row>
    <row r="909" customFormat="false" ht="15" hidden="false" customHeight="true" outlineLevel="0" collapsed="false">
      <c r="A909" s="1" t="s">
        <v>11379</v>
      </c>
      <c r="B909" s="1" t="s">
        <v>2645</v>
      </c>
      <c r="C909" s="1" t="s">
        <v>1969</v>
      </c>
      <c r="D909" s="1" t="n">
        <v>2</v>
      </c>
      <c r="E909" s="16" t="n">
        <v>9171.98</v>
      </c>
      <c r="F909" s="17" t="n">
        <v>0.15</v>
      </c>
      <c r="G909" s="16" t="n">
        <v>15592.37</v>
      </c>
      <c r="I909" s="1" t="str">
        <f aca="false">INDEX(Products!$C$2:$C$51,MATCH(C909,Products!$A$2:$A$51,0))</f>
        <v>Home &amp; Kitchen</v>
      </c>
      <c r="J909" s="1" t="str">
        <f aca="false">INDEX(Orders!$E$2:$E$8001,MATCH(B909,Orders!$A$2:$A$8001,0))</f>
        <v>Delivered</v>
      </c>
      <c r="K909" s="1" t="str">
        <f aca="false">LEFT(INDEX(Orders!$C$2:$C$8001,MATCH(B909,Orders!$A$2:$A$8001,0)),7)</f>
        <v>2025-03</v>
      </c>
    </row>
    <row r="910" customFormat="false" ht="15" hidden="false" customHeight="true" outlineLevel="0" collapsed="false">
      <c r="A910" s="1" t="s">
        <v>11380</v>
      </c>
      <c r="B910" s="1" t="s">
        <v>2646</v>
      </c>
      <c r="C910" s="1" t="s">
        <v>1938</v>
      </c>
      <c r="D910" s="1" t="n">
        <v>2</v>
      </c>
      <c r="E910" s="16" t="n">
        <v>1572.6</v>
      </c>
      <c r="F910" s="17" t="n">
        <v>0</v>
      </c>
      <c r="G910" s="16" t="n">
        <v>3145.2</v>
      </c>
      <c r="I910" s="1" t="str">
        <f aca="false">INDEX(Products!$C$2:$C$51,MATCH(C910,Products!$A$2:$A$51,0))</f>
        <v>Fashion</v>
      </c>
      <c r="J910" s="1" t="str">
        <f aca="false">INDEX(Orders!$E$2:$E$8001,MATCH(B910,Orders!$A$2:$A$8001,0))</f>
        <v>Delivered</v>
      </c>
      <c r="K910" s="1" t="str">
        <f aca="false">LEFT(INDEX(Orders!$C$2:$C$8001,MATCH(B910,Orders!$A$2:$A$8001,0)),7)</f>
        <v>2025-06</v>
      </c>
    </row>
    <row r="911" customFormat="false" ht="15" hidden="false" customHeight="true" outlineLevel="0" collapsed="false">
      <c r="A911" s="1" t="s">
        <v>11381</v>
      </c>
      <c r="B911" s="1" t="s">
        <v>2647</v>
      </c>
      <c r="C911" s="1" t="s">
        <v>2006</v>
      </c>
      <c r="D911" s="1" t="n">
        <v>1</v>
      </c>
      <c r="E911" s="16" t="n">
        <v>482.17</v>
      </c>
      <c r="F911" s="17" t="n">
        <v>0</v>
      </c>
      <c r="G911" s="16" t="n">
        <v>482.17</v>
      </c>
      <c r="I911" s="1" t="str">
        <f aca="false">INDEX(Products!$C$2:$C$51,MATCH(C911,Products!$A$2:$A$51,0))</f>
        <v>Books &amp; Stationery</v>
      </c>
      <c r="J911" s="1" t="str">
        <f aca="false">INDEX(Orders!$E$2:$E$8001,MATCH(B911,Orders!$A$2:$A$8001,0))</f>
        <v>Delivered</v>
      </c>
      <c r="K911" s="1" t="str">
        <f aca="false">LEFT(INDEX(Orders!$C$2:$C$8001,MATCH(B911,Orders!$A$2:$A$8001,0)),7)</f>
        <v>2025-11</v>
      </c>
    </row>
    <row r="912" customFormat="false" ht="15" hidden="false" customHeight="true" outlineLevel="0" collapsed="false">
      <c r="A912" s="1" t="s">
        <v>11382</v>
      </c>
      <c r="B912" s="1" t="s">
        <v>2647</v>
      </c>
      <c r="C912" s="1" t="s">
        <v>1937</v>
      </c>
      <c r="D912" s="1" t="n">
        <v>1</v>
      </c>
      <c r="E912" s="16" t="n">
        <v>1364.75</v>
      </c>
      <c r="F912" s="17" t="n">
        <v>0</v>
      </c>
      <c r="G912" s="16" t="n">
        <v>1364.75</v>
      </c>
      <c r="I912" s="1" t="str">
        <f aca="false">INDEX(Products!$C$2:$C$51,MATCH(C912,Products!$A$2:$A$51,0))</f>
        <v>Fashion</v>
      </c>
      <c r="J912" s="1" t="str">
        <f aca="false">INDEX(Orders!$E$2:$E$8001,MATCH(B912,Orders!$A$2:$A$8001,0))</f>
        <v>Delivered</v>
      </c>
      <c r="K912" s="1" t="str">
        <f aca="false">LEFT(INDEX(Orders!$C$2:$C$8001,MATCH(B912,Orders!$A$2:$A$8001,0)),7)</f>
        <v>2025-11</v>
      </c>
    </row>
    <row r="913" customFormat="false" ht="15" hidden="false" customHeight="true" outlineLevel="0" collapsed="false">
      <c r="A913" s="1" t="s">
        <v>11383</v>
      </c>
      <c r="B913" s="1" t="s">
        <v>2647</v>
      </c>
      <c r="C913" s="1" t="s">
        <v>2007</v>
      </c>
      <c r="D913" s="1" t="n">
        <v>1</v>
      </c>
      <c r="E913" s="16" t="n">
        <v>750.27</v>
      </c>
      <c r="F913" s="17" t="n">
        <v>0</v>
      </c>
      <c r="G913" s="16" t="n">
        <v>750.27</v>
      </c>
      <c r="I913" s="1" t="str">
        <f aca="false">INDEX(Products!$C$2:$C$51,MATCH(C913,Products!$A$2:$A$51,0))</f>
        <v>Books &amp; Stationery</v>
      </c>
      <c r="J913" s="1" t="str">
        <f aca="false">INDEX(Orders!$E$2:$E$8001,MATCH(B913,Orders!$A$2:$A$8001,0))</f>
        <v>Delivered</v>
      </c>
      <c r="K913" s="1" t="str">
        <f aca="false">LEFT(INDEX(Orders!$C$2:$C$8001,MATCH(B913,Orders!$A$2:$A$8001,0)),7)</f>
        <v>2025-11</v>
      </c>
    </row>
    <row r="914" customFormat="false" ht="15" hidden="false" customHeight="true" outlineLevel="0" collapsed="false">
      <c r="A914" s="1" t="s">
        <v>11384</v>
      </c>
      <c r="B914" s="1" t="s">
        <v>2648</v>
      </c>
      <c r="C914" s="1" t="s">
        <v>1949</v>
      </c>
      <c r="D914" s="1" t="n">
        <v>2</v>
      </c>
      <c r="E914" s="16" t="n">
        <v>4185.64</v>
      </c>
      <c r="F914" s="17" t="n">
        <v>0</v>
      </c>
      <c r="G914" s="16" t="n">
        <v>8371.28</v>
      </c>
      <c r="I914" s="1" t="str">
        <f aca="false">INDEX(Products!$C$2:$C$51,MATCH(C914,Products!$A$2:$A$51,0))</f>
        <v>Fashion</v>
      </c>
      <c r="J914" s="1" t="str">
        <f aca="false">INDEX(Orders!$E$2:$E$8001,MATCH(B914,Orders!$A$2:$A$8001,0))</f>
        <v>Delivered</v>
      </c>
      <c r="K914" s="1" t="str">
        <f aca="false">LEFT(INDEX(Orders!$C$2:$C$8001,MATCH(B914,Orders!$A$2:$A$8001,0)),7)</f>
        <v>2025-05</v>
      </c>
    </row>
    <row r="915" customFormat="false" ht="15" hidden="false" customHeight="true" outlineLevel="0" collapsed="false">
      <c r="A915" s="1" t="s">
        <v>11385</v>
      </c>
      <c r="B915" s="1" t="s">
        <v>2649</v>
      </c>
      <c r="C915" s="1" t="s">
        <v>2006</v>
      </c>
      <c r="D915" s="1" t="n">
        <v>3</v>
      </c>
      <c r="E915" s="16" t="n">
        <v>482.17</v>
      </c>
      <c r="F915" s="17" t="n">
        <v>0.1</v>
      </c>
      <c r="G915" s="16" t="n">
        <v>1301.86</v>
      </c>
      <c r="I915" s="1" t="str">
        <f aca="false">INDEX(Products!$C$2:$C$51,MATCH(C915,Products!$A$2:$A$51,0))</f>
        <v>Books &amp; Stationery</v>
      </c>
      <c r="J915" s="1" t="str">
        <f aca="false">INDEX(Orders!$E$2:$E$8001,MATCH(B915,Orders!$A$2:$A$8001,0))</f>
        <v>Delivered</v>
      </c>
      <c r="K915" s="1" t="str">
        <f aca="false">LEFT(INDEX(Orders!$C$2:$C$8001,MATCH(B915,Orders!$A$2:$A$8001,0)),7)</f>
        <v>2025-11</v>
      </c>
    </row>
    <row r="916" customFormat="false" ht="15" hidden="false" customHeight="true" outlineLevel="0" collapsed="false">
      <c r="A916" s="1" t="s">
        <v>11386</v>
      </c>
      <c r="B916" s="1" t="s">
        <v>2649</v>
      </c>
      <c r="C916" s="1" t="s">
        <v>1931</v>
      </c>
      <c r="D916" s="1" t="n">
        <v>1</v>
      </c>
      <c r="E916" s="16" t="n">
        <v>1111.28</v>
      </c>
      <c r="F916" s="17" t="n">
        <v>0.05</v>
      </c>
      <c r="G916" s="16" t="n">
        <v>1055.72</v>
      </c>
      <c r="I916" s="1" t="str">
        <f aca="false">INDEX(Products!$C$2:$C$51,MATCH(C916,Products!$A$2:$A$51,0))</f>
        <v>Electronics</v>
      </c>
      <c r="J916" s="1" t="str">
        <f aca="false">INDEX(Orders!$E$2:$E$8001,MATCH(B916,Orders!$A$2:$A$8001,0))</f>
        <v>Delivered</v>
      </c>
      <c r="K916" s="1" t="str">
        <f aca="false">LEFT(INDEX(Orders!$C$2:$C$8001,MATCH(B916,Orders!$A$2:$A$8001,0)),7)</f>
        <v>2025-11</v>
      </c>
    </row>
    <row r="917" customFormat="false" ht="15" hidden="false" customHeight="true" outlineLevel="0" collapsed="false">
      <c r="A917" s="1" t="s">
        <v>11387</v>
      </c>
      <c r="B917" s="1" t="s">
        <v>2649</v>
      </c>
      <c r="C917" s="1" t="s">
        <v>1984</v>
      </c>
      <c r="D917" s="1" t="n">
        <v>1</v>
      </c>
      <c r="E917" s="16" t="n">
        <v>1134.82</v>
      </c>
      <c r="F917" s="17" t="n">
        <v>0</v>
      </c>
      <c r="G917" s="16" t="n">
        <v>1134.82</v>
      </c>
      <c r="I917" s="1" t="str">
        <f aca="false">INDEX(Products!$C$2:$C$51,MATCH(C917,Products!$A$2:$A$51,0))</f>
        <v>Beauty &amp; Personal Care</v>
      </c>
      <c r="J917" s="1" t="str">
        <f aca="false">INDEX(Orders!$E$2:$E$8001,MATCH(B917,Orders!$A$2:$A$8001,0))</f>
        <v>Delivered</v>
      </c>
      <c r="K917" s="1" t="str">
        <f aca="false">LEFT(INDEX(Orders!$C$2:$C$8001,MATCH(B917,Orders!$A$2:$A$8001,0)),7)</f>
        <v>2025-11</v>
      </c>
    </row>
    <row r="918" customFormat="false" ht="15" hidden="false" customHeight="true" outlineLevel="0" collapsed="false">
      <c r="A918" s="1" t="s">
        <v>11388</v>
      </c>
      <c r="B918" s="1" t="s">
        <v>2650</v>
      </c>
      <c r="C918" s="1" t="s">
        <v>1930</v>
      </c>
      <c r="D918" s="1" t="n">
        <v>2</v>
      </c>
      <c r="E918" s="16" t="n">
        <v>2398.35</v>
      </c>
      <c r="F918" s="17" t="n">
        <v>0.05</v>
      </c>
      <c r="G918" s="16" t="n">
        <v>4556.86</v>
      </c>
      <c r="I918" s="1" t="str">
        <f aca="false">INDEX(Products!$C$2:$C$51,MATCH(C918,Products!$A$2:$A$51,0))</f>
        <v>Electronics</v>
      </c>
      <c r="J918" s="1" t="str">
        <f aca="false">INDEX(Orders!$E$2:$E$8001,MATCH(B918,Orders!$A$2:$A$8001,0))</f>
        <v>Delivered</v>
      </c>
      <c r="K918" s="1" t="str">
        <f aca="false">LEFT(INDEX(Orders!$C$2:$C$8001,MATCH(B918,Orders!$A$2:$A$8001,0)),7)</f>
        <v>2025-01</v>
      </c>
    </row>
    <row r="919" customFormat="false" ht="15" hidden="false" customHeight="true" outlineLevel="0" collapsed="false">
      <c r="A919" s="1" t="s">
        <v>11389</v>
      </c>
      <c r="B919" s="1" t="s">
        <v>2650</v>
      </c>
      <c r="C919" s="1" t="s">
        <v>1945</v>
      </c>
      <c r="D919" s="1" t="n">
        <v>2</v>
      </c>
      <c r="E919" s="16" t="n">
        <v>2390.13</v>
      </c>
      <c r="F919" s="17" t="n">
        <v>0.05</v>
      </c>
      <c r="G919" s="16" t="n">
        <v>4541.25</v>
      </c>
      <c r="I919" s="1" t="str">
        <f aca="false">INDEX(Products!$C$2:$C$51,MATCH(C919,Products!$A$2:$A$51,0))</f>
        <v>Fashion</v>
      </c>
      <c r="J919" s="1" t="str">
        <f aca="false">INDEX(Orders!$E$2:$E$8001,MATCH(B919,Orders!$A$2:$A$8001,0))</f>
        <v>Delivered</v>
      </c>
      <c r="K919" s="1" t="str">
        <f aca="false">LEFT(INDEX(Orders!$C$2:$C$8001,MATCH(B919,Orders!$A$2:$A$8001,0)),7)</f>
        <v>2025-01</v>
      </c>
    </row>
    <row r="920" customFormat="false" ht="15" hidden="false" customHeight="true" outlineLevel="0" collapsed="false">
      <c r="A920" s="1" t="s">
        <v>11390</v>
      </c>
      <c r="B920" s="1" t="s">
        <v>2651</v>
      </c>
      <c r="C920" s="1" t="s">
        <v>1990</v>
      </c>
      <c r="D920" s="1" t="n">
        <v>2</v>
      </c>
      <c r="E920" s="16" t="n">
        <v>5311.32</v>
      </c>
      <c r="F920" s="17" t="n">
        <v>0.1</v>
      </c>
      <c r="G920" s="16" t="n">
        <v>9560.38</v>
      </c>
      <c r="I920" s="1" t="str">
        <f aca="false">INDEX(Products!$C$2:$C$51,MATCH(C920,Products!$A$2:$A$51,0))</f>
        <v>Sports &amp; Fitness</v>
      </c>
      <c r="J920" s="1" t="str">
        <f aca="false">INDEX(Orders!$E$2:$E$8001,MATCH(B920,Orders!$A$2:$A$8001,0))</f>
        <v>Delivered</v>
      </c>
      <c r="K920" s="1" t="str">
        <f aca="false">LEFT(INDEX(Orders!$C$2:$C$8001,MATCH(B920,Orders!$A$2:$A$8001,0)),7)</f>
        <v>2024-05</v>
      </c>
    </row>
    <row r="921" customFormat="false" ht="15" hidden="false" customHeight="true" outlineLevel="0" collapsed="false">
      <c r="A921" s="1" t="s">
        <v>11391</v>
      </c>
      <c r="B921" s="1" t="s">
        <v>2653</v>
      </c>
      <c r="C921" s="1" t="s">
        <v>2006</v>
      </c>
      <c r="D921" s="1" t="n">
        <v>1</v>
      </c>
      <c r="E921" s="16" t="n">
        <v>482.17</v>
      </c>
      <c r="F921" s="17" t="n">
        <v>0.2</v>
      </c>
      <c r="G921" s="16" t="n">
        <v>385.74</v>
      </c>
      <c r="I921" s="1" t="str">
        <f aca="false">INDEX(Products!$C$2:$C$51,MATCH(C921,Products!$A$2:$A$51,0))</f>
        <v>Books &amp; Stationery</v>
      </c>
      <c r="J921" s="1" t="str">
        <f aca="false">INDEX(Orders!$E$2:$E$8001,MATCH(B921,Orders!$A$2:$A$8001,0))</f>
        <v>Delivered</v>
      </c>
      <c r="K921" s="1" t="str">
        <f aca="false">LEFT(INDEX(Orders!$C$2:$C$8001,MATCH(B921,Orders!$A$2:$A$8001,0)),7)</f>
        <v>2025-09</v>
      </c>
    </row>
    <row r="922" customFormat="false" ht="15" hidden="false" customHeight="true" outlineLevel="0" collapsed="false">
      <c r="A922" s="1" t="s">
        <v>11392</v>
      </c>
      <c r="B922" s="1" t="s">
        <v>2655</v>
      </c>
      <c r="C922" s="1" t="s">
        <v>1940</v>
      </c>
      <c r="D922" s="1" t="n">
        <v>1</v>
      </c>
      <c r="E922" s="16" t="n">
        <v>2374.52</v>
      </c>
      <c r="F922" s="17" t="n">
        <v>0</v>
      </c>
      <c r="G922" s="16" t="n">
        <v>2374.52</v>
      </c>
      <c r="I922" s="1" t="str">
        <f aca="false">INDEX(Products!$C$2:$C$51,MATCH(C922,Products!$A$2:$A$51,0))</f>
        <v>Fashion</v>
      </c>
      <c r="J922" s="1" t="str">
        <f aca="false">INDEX(Orders!$E$2:$E$8001,MATCH(B922,Orders!$A$2:$A$8001,0))</f>
        <v>Delivered</v>
      </c>
      <c r="K922" s="1" t="str">
        <f aca="false">LEFT(INDEX(Orders!$C$2:$C$8001,MATCH(B922,Orders!$A$2:$A$8001,0)),7)</f>
        <v>2025-07</v>
      </c>
    </row>
    <row r="923" customFormat="false" ht="15" hidden="false" customHeight="true" outlineLevel="0" collapsed="false">
      <c r="A923" s="1" t="s">
        <v>11393</v>
      </c>
      <c r="B923" s="1" t="s">
        <v>2655</v>
      </c>
      <c r="C923" s="1" t="s">
        <v>2006</v>
      </c>
      <c r="D923" s="1" t="n">
        <v>1</v>
      </c>
      <c r="E923" s="16" t="n">
        <v>482.17</v>
      </c>
      <c r="F923" s="17" t="n">
        <v>0.05</v>
      </c>
      <c r="G923" s="16" t="n">
        <v>458.06</v>
      </c>
      <c r="I923" s="1" t="str">
        <f aca="false">INDEX(Products!$C$2:$C$51,MATCH(C923,Products!$A$2:$A$51,0))</f>
        <v>Books &amp; Stationery</v>
      </c>
      <c r="J923" s="1" t="str">
        <f aca="false">INDEX(Orders!$E$2:$E$8001,MATCH(B923,Orders!$A$2:$A$8001,0))</f>
        <v>Delivered</v>
      </c>
      <c r="K923" s="1" t="str">
        <f aca="false">LEFT(INDEX(Orders!$C$2:$C$8001,MATCH(B923,Orders!$A$2:$A$8001,0)),7)</f>
        <v>2025-07</v>
      </c>
    </row>
    <row r="924" customFormat="false" ht="15" hidden="false" customHeight="true" outlineLevel="0" collapsed="false">
      <c r="A924" s="1" t="s">
        <v>11394</v>
      </c>
      <c r="B924" s="1" t="s">
        <v>2657</v>
      </c>
      <c r="C924" s="1" t="s">
        <v>1959</v>
      </c>
      <c r="D924" s="1" t="n">
        <v>1</v>
      </c>
      <c r="E924" s="16" t="n">
        <v>2142.79</v>
      </c>
      <c r="F924" s="17" t="n">
        <v>0</v>
      </c>
      <c r="G924" s="16" t="n">
        <v>2142.79</v>
      </c>
      <c r="I924" s="1" t="str">
        <f aca="false">INDEX(Products!$C$2:$C$51,MATCH(C924,Products!$A$2:$A$51,0))</f>
        <v>Home &amp; Kitchen</v>
      </c>
      <c r="J924" s="1" t="str">
        <f aca="false">INDEX(Orders!$E$2:$E$8001,MATCH(B924,Orders!$A$2:$A$8001,0))</f>
        <v>Delivered</v>
      </c>
      <c r="K924" s="1" t="str">
        <f aca="false">LEFT(INDEX(Orders!$C$2:$C$8001,MATCH(B924,Orders!$A$2:$A$8001,0)),7)</f>
        <v>2025-07</v>
      </c>
    </row>
    <row r="925" customFormat="false" ht="15" hidden="false" customHeight="true" outlineLevel="0" collapsed="false">
      <c r="A925" s="1" t="s">
        <v>11395</v>
      </c>
      <c r="B925" s="1" t="s">
        <v>2657</v>
      </c>
      <c r="C925" s="1" t="s">
        <v>1935</v>
      </c>
      <c r="D925" s="1" t="n">
        <v>1</v>
      </c>
      <c r="E925" s="16" t="n">
        <v>14558.72</v>
      </c>
      <c r="F925" s="17" t="n">
        <v>0</v>
      </c>
      <c r="G925" s="16" t="n">
        <v>14558.72</v>
      </c>
      <c r="I925" s="1" t="str">
        <f aca="false">INDEX(Products!$C$2:$C$51,MATCH(C925,Products!$A$2:$A$51,0))</f>
        <v>Electronics</v>
      </c>
      <c r="J925" s="1" t="str">
        <f aca="false">INDEX(Orders!$E$2:$E$8001,MATCH(B925,Orders!$A$2:$A$8001,0))</f>
        <v>Delivered</v>
      </c>
      <c r="K925" s="1" t="str">
        <f aca="false">LEFT(INDEX(Orders!$C$2:$C$8001,MATCH(B925,Orders!$A$2:$A$8001,0)),7)</f>
        <v>2025-07</v>
      </c>
    </row>
    <row r="926" customFormat="false" ht="15" hidden="false" customHeight="true" outlineLevel="0" collapsed="false">
      <c r="A926" s="1" t="s">
        <v>11396</v>
      </c>
      <c r="B926" s="1" t="s">
        <v>2657</v>
      </c>
      <c r="C926" s="1" t="s">
        <v>2006</v>
      </c>
      <c r="D926" s="1" t="n">
        <v>2</v>
      </c>
      <c r="E926" s="16" t="n">
        <v>482.17</v>
      </c>
      <c r="F926" s="17" t="n">
        <v>0</v>
      </c>
      <c r="G926" s="16" t="n">
        <v>964.34</v>
      </c>
      <c r="I926" s="1" t="str">
        <f aca="false">INDEX(Products!$C$2:$C$51,MATCH(C926,Products!$A$2:$A$51,0))</f>
        <v>Books &amp; Stationery</v>
      </c>
      <c r="J926" s="1" t="str">
        <f aca="false">INDEX(Orders!$E$2:$E$8001,MATCH(B926,Orders!$A$2:$A$8001,0))</f>
        <v>Delivered</v>
      </c>
      <c r="K926" s="1" t="str">
        <f aca="false">LEFT(INDEX(Orders!$C$2:$C$8001,MATCH(B926,Orders!$A$2:$A$8001,0)),7)</f>
        <v>2025-07</v>
      </c>
    </row>
    <row r="927" customFormat="false" ht="15" hidden="false" customHeight="true" outlineLevel="0" collapsed="false">
      <c r="A927" s="1" t="s">
        <v>11397</v>
      </c>
      <c r="B927" s="1" t="s">
        <v>2659</v>
      </c>
      <c r="C927" s="1" t="s">
        <v>2006</v>
      </c>
      <c r="D927" s="1" t="n">
        <v>1</v>
      </c>
      <c r="E927" s="16" t="n">
        <v>482.17</v>
      </c>
      <c r="F927" s="17" t="n">
        <v>0.15</v>
      </c>
      <c r="G927" s="16" t="n">
        <v>409.84</v>
      </c>
      <c r="I927" s="1" t="str">
        <f aca="false">INDEX(Products!$C$2:$C$51,MATCH(C927,Products!$A$2:$A$51,0))</f>
        <v>Books &amp; Stationery</v>
      </c>
      <c r="J927" s="1" t="str">
        <f aca="false">INDEX(Orders!$E$2:$E$8001,MATCH(B927,Orders!$A$2:$A$8001,0))</f>
        <v>Delivered</v>
      </c>
      <c r="K927" s="1" t="str">
        <f aca="false">LEFT(INDEX(Orders!$C$2:$C$8001,MATCH(B927,Orders!$A$2:$A$8001,0)),7)</f>
        <v>2025-01</v>
      </c>
    </row>
    <row r="928" customFormat="false" ht="15" hidden="false" customHeight="true" outlineLevel="0" collapsed="false">
      <c r="A928" s="1" t="s">
        <v>11398</v>
      </c>
      <c r="B928" s="1" t="s">
        <v>2659</v>
      </c>
      <c r="C928" s="1" t="s">
        <v>1988</v>
      </c>
      <c r="D928" s="1" t="n">
        <v>2</v>
      </c>
      <c r="E928" s="16" t="n">
        <v>681.07</v>
      </c>
      <c r="F928" s="17" t="n">
        <v>0.05</v>
      </c>
      <c r="G928" s="16" t="n">
        <v>1294.03</v>
      </c>
      <c r="I928" s="1" t="str">
        <f aca="false">INDEX(Products!$C$2:$C$51,MATCH(C928,Products!$A$2:$A$51,0))</f>
        <v>Sports &amp; Fitness</v>
      </c>
      <c r="J928" s="1" t="str">
        <f aca="false">INDEX(Orders!$E$2:$E$8001,MATCH(B928,Orders!$A$2:$A$8001,0))</f>
        <v>Delivered</v>
      </c>
      <c r="K928" s="1" t="str">
        <f aca="false">LEFT(INDEX(Orders!$C$2:$C$8001,MATCH(B928,Orders!$A$2:$A$8001,0)),7)</f>
        <v>2025-01</v>
      </c>
    </row>
    <row r="929" customFormat="false" ht="15" hidden="false" customHeight="true" outlineLevel="0" collapsed="false">
      <c r="A929" s="1" t="s">
        <v>11399</v>
      </c>
      <c r="B929" s="1" t="s">
        <v>2660</v>
      </c>
      <c r="C929" s="1" t="s">
        <v>2006</v>
      </c>
      <c r="D929" s="1" t="n">
        <v>2</v>
      </c>
      <c r="E929" s="16" t="n">
        <v>482.17</v>
      </c>
      <c r="F929" s="17" t="n">
        <v>0</v>
      </c>
      <c r="G929" s="16" t="n">
        <v>964.34</v>
      </c>
      <c r="I929" s="1" t="str">
        <f aca="false">INDEX(Products!$C$2:$C$51,MATCH(C929,Products!$A$2:$A$51,0))</f>
        <v>Books &amp; Stationery</v>
      </c>
      <c r="J929" s="1" t="str">
        <f aca="false">INDEX(Orders!$E$2:$E$8001,MATCH(B929,Orders!$A$2:$A$8001,0))</f>
        <v>Delivered</v>
      </c>
      <c r="K929" s="1" t="str">
        <f aca="false">LEFT(INDEX(Orders!$C$2:$C$8001,MATCH(B929,Orders!$A$2:$A$8001,0)),7)</f>
        <v>2025-06</v>
      </c>
    </row>
    <row r="930" customFormat="false" ht="15" hidden="false" customHeight="true" outlineLevel="0" collapsed="false">
      <c r="A930" s="1" t="s">
        <v>11400</v>
      </c>
      <c r="B930" s="1" t="s">
        <v>2661</v>
      </c>
      <c r="C930" s="1" t="s">
        <v>1928</v>
      </c>
      <c r="D930" s="1" t="n">
        <v>1</v>
      </c>
      <c r="E930" s="16" t="n">
        <v>657.82</v>
      </c>
      <c r="F930" s="17" t="n">
        <v>0.1</v>
      </c>
      <c r="G930" s="16" t="n">
        <v>592.04</v>
      </c>
      <c r="I930" s="1" t="str">
        <f aca="false">INDEX(Products!$C$2:$C$51,MATCH(C930,Products!$A$2:$A$51,0))</f>
        <v>Electronics</v>
      </c>
      <c r="J930" s="1" t="str">
        <f aca="false">INDEX(Orders!$E$2:$E$8001,MATCH(B930,Orders!$A$2:$A$8001,0))</f>
        <v>Delivered</v>
      </c>
      <c r="K930" s="1" t="str">
        <f aca="false">LEFT(INDEX(Orders!$C$2:$C$8001,MATCH(B930,Orders!$A$2:$A$8001,0)),7)</f>
        <v>2024-04</v>
      </c>
    </row>
    <row r="931" customFormat="false" ht="15" hidden="false" customHeight="true" outlineLevel="0" collapsed="false">
      <c r="A931" s="1" t="s">
        <v>11401</v>
      </c>
      <c r="B931" s="1" t="s">
        <v>2661</v>
      </c>
      <c r="C931" s="1" t="s">
        <v>2007</v>
      </c>
      <c r="D931" s="1" t="n">
        <v>1</v>
      </c>
      <c r="E931" s="16" t="n">
        <v>750.27</v>
      </c>
      <c r="F931" s="17" t="n">
        <v>0.05</v>
      </c>
      <c r="G931" s="16" t="n">
        <v>712.76</v>
      </c>
      <c r="I931" s="1" t="str">
        <f aca="false">INDEX(Products!$C$2:$C$51,MATCH(C931,Products!$A$2:$A$51,0))</f>
        <v>Books &amp; Stationery</v>
      </c>
      <c r="J931" s="1" t="str">
        <f aca="false">INDEX(Orders!$E$2:$E$8001,MATCH(B931,Orders!$A$2:$A$8001,0))</f>
        <v>Delivered</v>
      </c>
      <c r="K931" s="1" t="str">
        <f aca="false">LEFT(INDEX(Orders!$C$2:$C$8001,MATCH(B931,Orders!$A$2:$A$8001,0)),7)</f>
        <v>2024-04</v>
      </c>
    </row>
    <row r="932" customFormat="false" ht="15" hidden="false" customHeight="true" outlineLevel="0" collapsed="false">
      <c r="A932" s="1" t="s">
        <v>11402</v>
      </c>
      <c r="B932" s="1" t="s">
        <v>2661</v>
      </c>
      <c r="C932" s="1" t="s">
        <v>1997</v>
      </c>
      <c r="D932" s="1" t="n">
        <v>3</v>
      </c>
      <c r="E932" s="16" t="n">
        <v>311.15</v>
      </c>
      <c r="F932" s="17" t="n">
        <v>0.05</v>
      </c>
      <c r="G932" s="16" t="n">
        <v>886.78</v>
      </c>
      <c r="I932" s="1" t="str">
        <f aca="false">INDEX(Products!$C$2:$C$51,MATCH(C932,Products!$A$2:$A$51,0))</f>
        <v>Sports &amp; Fitness</v>
      </c>
      <c r="J932" s="1" t="str">
        <f aca="false">INDEX(Orders!$E$2:$E$8001,MATCH(B932,Orders!$A$2:$A$8001,0))</f>
        <v>Delivered</v>
      </c>
      <c r="K932" s="1" t="str">
        <f aca="false">LEFT(INDEX(Orders!$C$2:$C$8001,MATCH(B932,Orders!$A$2:$A$8001,0)),7)</f>
        <v>2024-04</v>
      </c>
    </row>
    <row r="933" customFormat="false" ht="15" hidden="false" customHeight="true" outlineLevel="0" collapsed="false">
      <c r="A933" s="1" t="s">
        <v>11403</v>
      </c>
      <c r="B933" s="1" t="s">
        <v>2661</v>
      </c>
      <c r="C933" s="1" t="s">
        <v>1990</v>
      </c>
      <c r="D933" s="1" t="n">
        <v>1</v>
      </c>
      <c r="E933" s="16" t="n">
        <v>5311.32</v>
      </c>
      <c r="F933" s="17" t="n">
        <v>0</v>
      </c>
      <c r="G933" s="16" t="n">
        <v>5311.32</v>
      </c>
      <c r="I933" s="1" t="str">
        <f aca="false">INDEX(Products!$C$2:$C$51,MATCH(C933,Products!$A$2:$A$51,0))</f>
        <v>Sports &amp; Fitness</v>
      </c>
      <c r="J933" s="1" t="str">
        <f aca="false">INDEX(Orders!$E$2:$E$8001,MATCH(B933,Orders!$A$2:$A$8001,0))</f>
        <v>Delivered</v>
      </c>
      <c r="K933" s="1" t="str">
        <f aca="false">LEFT(INDEX(Orders!$C$2:$C$8001,MATCH(B933,Orders!$A$2:$A$8001,0)),7)</f>
        <v>2024-04</v>
      </c>
    </row>
    <row r="934" customFormat="false" ht="15" hidden="false" customHeight="true" outlineLevel="0" collapsed="false">
      <c r="A934" s="1" t="s">
        <v>11404</v>
      </c>
      <c r="B934" s="1" t="s">
        <v>2662</v>
      </c>
      <c r="C934" s="1" t="s">
        <v>1920</v>
      </c>
      <c r="D934" s="1" t="n">
        <v>1</v>
      </c>
      <c r="E934" s="16" t="n">
        <v>4273.58</v>
      </c>
      <c r="F934" s="17" t="n">
        <v>0.05</v>
      </c>
      <c r="G934" s="16" t="n">
        <v>4059.9</v>
      </c>
      <c r="I934" s="1" t="str">
        <f aca="false">INDEX(Products!$C$2:$C$51,MATCH(C934,Products!$A$2:$A$51,0))</f>
        <v>Electronics</v>
      </c>
      <c r="J934" s="1" t="str">
        <f aca="false">INDEX(Orders!$E$2:$E$8001,MATCH(B934,Orders!$A$2:$A$8001,0))</f>
        <v>Delivered</v>
      </c>
      <c r="K934" s="1" t="str">
        <f aca="false">LEFT(INDEX(Orders!$C$2:$C$8001,MATCH(B934,Orders!$A$2:$A$8001,0)),7)</f>
        <v>2025-08</v>
      </c>
    </row>
    <row r="935" customFormat="false" ht="15" hidden="false" customHeight="true" outlineLevel="0" collapsed="false">
      <c r="A935" s="1" t="s">
        <v>11405</v>
      </c>
      <c r="B935" s="1" t="s">
        <v>2664</v>
      </c>
      <c r="C935" s="1" t="s">
        <v>1953</v>
      </c>
      <c r="D935" s="1" t="n">
        <v>1</v>
      </c>
      <c r="E935" s="16" t="n">
        <v>4914.12</v>
      </c>
      <c r="F935" s="17" t="n">
        <v>0.2</v>
      </c>
      <c r="G935" s="16" t="n">
        <v>3931.3</v>
      </c>
      <c r="I935" s="1" t="str">
        <f aca="false">INDEX(Products!$C$2:$C$51,MATCH(C935,Products!$A$2:$A$51,0))</f>
        <v>Fashion</v>
      </c>
      <c r="J935" s="1" t="str">
        <f aca="false">INDEX(Orders!$E$2:$E$8001,MATCH(B935,Orders!$A$2:$A$8001,0))</f>
        <v>Delivered</v>
      </c>
      <c r="K935" s="1" t="str">
        <f aca="false">LEFT(INDEX(Orders!$C$2:$C$8001,MATCH(B935,Orders!$A$2:$A$8001,0)),7)</f>
        <v>2025-12</v>
      </c>
    </row>
    <row r="936" customFormat="false" ht="15" hidden="false" customHeight="true" outlineLevel="0" collapsed="false">
      <c r="A936" s="1" t="s">
        <v>11406</v>
      </c>
      <c r="B936" s="1" t="s">
        <v>2666</v>
      </c>
      <c r="C936" s="1" t="s">
        <v>1976</v>
      </c>
      <c r="D936" s="1" t="n">
        <v>3</v>
      </c>
      <c r="E936" s="16" t="n">
        <v>1603.35</v>
      </c>
      <c r="F936" s="17" t="n">
        <v>0.1</v>
      </c>
      <c r="G936" s="16" t="n">
        <v>4329.04</v>
      </c>
      <c r="I936" s="1" t="str">
        <f aca="false">INDEX(Products!$C$2:$C$51,MATCH(C936,Products!$A$2:$A$51,0))</f>
        <v>Beauty &amp; Personal Care</v>
      </c>
      <c r="J936" s="1" t="str">
        <f aca="false">INDEX(Orders!$E$2:$E$8001,MATCH(B936,Orders!$A$2:$A$8001,0))</f>
        <v>Delivered</v>
      </c>
      <c r="K936" s="1" t="str">
        <f aca="false">LEFT(INDEX(Orders!$C$2:$C$8001,MATCH(B936,Orders!$A$2:$A$8001,0)),7)</f>
        <v>2024-12</v>
      </c>
    </row>
    <row r="937" customFormat="false" ht="15" hidden="false" customHeight="true" outlineLevel="0" collapsed="false">
      <c r="A937" s="1" t="s">
        <v>11407</v>
      </c>
      <c r="B937" s="1" t="s">
        <v>2666</v>
      </c>
      <c r="C937" s="1" t="s">
        <v>1930</v>
      </c>
      <c r="D937" s="1" t="n">
        <v>1</v>
      </c>
      <c r="E937" s="16" t="n">
        <v>2398.35</v>
      </c>
      <c r="F937" s="17" t="n">
        <v>0</v>
      </c>
      <c r="G937" s="16" t="n">
        <v>2398.35</v>
      </c>
      <c r="I937" s="1" t="str">
        <f aca="false">INDEX(Products!$C$2:$C$51,MATCH(C937,Products!$A$2:$A$51,0))</f>
        <v>Electronics</v>
      </c>
      <c r="J937" s="1" t="str">
        <f aca="false">INDEX(Orders!$E$2:$E$8001,MATCH(B937,Orders!$A$2:$A$8001,0))</f>
        <v>Delivered</v>
      </c>
      <c r="K937" s="1" t="str">
        <f aca="false">LEFT(INDEX(Orders!$C$2:$C$8001,MATCH(B937,Orders!$A$2:$A$8001,0)),7)</f>
        <v>2024-12</v>
      </c>
    </row>
    <row r="938" customFormat="false" ht="15" hidden="false" customHeight="true" outlineLevel="0" collapsed="false">
      <c r="A938" s="1" t="s">
        <v>11408</v>
      </c>
      <c r="B938" s="1" t="s">
        <v>2667</v>
      </c>
      <c r="C938" s="1" t="s">
        <v>1965</v>
      </c>
      <c r="D938" s="1" t="n">
        <v>2</v>
      </c>
      <c r="E938" s="16" t="n">
        <v>1145.07</v>
      </c>
      <c r="F938" s="17" t="n">
        <v>0.05</v>
      </c>
      <c r="G938" s="16" t="n">
        <v>2175.63</v>
      </c>
      <c r="I938" s="1" t="str">
        <f aca="false">INDEX(Products!$C$2:$C$51,MATCH(C938,Products!$A$2:$A$51,0))</f>
        <v>Home &amp; Kitchen</v>
      </c>
      <c r="J938" s="1" t="str">
        <f aca="false">INDEX(Orders!$E$2:$E$8001,MATCH(B938,Orders!$A$2:$A$8001,0))</f>
        <v>Delivered</v>
      </c>
      <c r="K938" s="1" t="str">
        <f aca="false">LEFT(INDEX(Orders!$C$2:$C$8001,MATCH(B938,Orders!$A$2:$A$8001,0)),7)</f>
        <v>2024-11</v>
      </c>
    </row>
    <row r="939" customFormat="false" ht="15" hidden="false" customHeight="true" outlineLevel="0" collapsed="false">
      <c r="A939" s="1" t="s">
        <v>11409</v>
      </c>
      <c r="B939" s="1" t="s">
        <v>2667</v>
      </c>
      <c r="C939" s="1" t="s">
        <v>1969</v>
      </c>
      <c r="D939" s="1" t="n">
        <v>1</v>
      </c>
      <c r="E939" s="16" t="n">
        <v>9171.98</v>
      </c>
      <c r="F939" s="17" t="n">
        <v>0.2</v>
      </c>
      <c r="G939" s="16" t="n">
        <v>7337.58</v>
      </c>
      <c r="I939" s="1" t="str">
        <f aca="false">INDEX(Products!$C$2:$C$51,MATCH(C939,Products!$A$2:$A$51,0))</f>
        <v>Home &amp; Kitchen</v>
      </c>
      <c r="J939" s="1" t="str">
        <f aca="false">INDEX(Orders!$E$2:$E$8001,MATCH(B939,Orders!$A$2:$A$8001,0))</f>
        <v>Delivered</v>
      </c>
      <c r="K939" s="1" t="str">
        <f aca="false">LEFT(INDEX(Orders!$C$2:$C$8001,MATCH(B939,Orders!$A$2:$A$8001,0)),7)</f>
        <v>2024-11</v>
      </c>
    </row>
    <row r="940" customFormat="false" ht="15" hidden="false" customHeight="true" outlineLevel="0" collapsed="false">
      <c r="A940" s="1" t="s">
        <v>11410</v>
      </c>
      <c r="B940" s="1" t="s">
        <v>2668</v>
      </c>
      <c r="C940" s="1" t="s">
        <v>1973</v>
      </c>
      <c r="D940" s="1" t="n">
        <v>1</v>
      </c>
      <c r="E940" s="16" t="n">
        <v>1158.24</v>
      </c>
      <c r="F940" s="17" t="n">
        <v>0.1</v>
      </c>
      <c r="G940" s="16" t="n">
        <v>1042.42</v>
      </c>
      <c r="I940" s="1" t="str">
        <f aca="false">INDEX(Products!$C$2:$C$51,MATCH(C940,Products!$A$2:$A$51,0))</f>
        <v>Home &amp; Kitchen</v>
      </c>
      <c r="J940" s="1" t="str">
        <f aca="false">INDEX(Orders!$E$2:$E$8001,MATCH(B940,Orders!$A$2:$A$8001,0))</f>
        <v>Delivered</v>
      </c>
      <c r="K940" s="1" t="str">
        <f aca="false">LEFT(INDEX(Orders!$C$2:$C$8001,MATCH(B940,Orders!$A$2:$A$8001,0)),7)</f>
        <v>2025-10</v>
      </c>
    </row>
    <row r="941" customFormat="false" ht="15" hidden="false" customHeight="true" outlineLevel="0" collapsed="false">
      <c r="A941" s="1" t="s">
        <v>11411</v>
      </c>
      <c r="B941" s="1" t="s">
        <v>2669</v>
      </c>
      <c r="C941" s="1" t="s">
        <v>1988</v>
      </c>
      <c r="D941" s="1" t="n">
        <v>3</v>
      </c>
      <c r="E941" s="16" t="n">
        <v>681.07</v>
      </c>
      <c r="F941" s="17" t="n">
        <v>0</v>
      </c>
      <c r="G941" s="16" t="n">
        <v>2043.21</v>
      </c>
      <c r="I941" s="1" t="str">
        <f aca="false">INDEX(Products!$C$2:$C$51,MATCH(C941,Products!$A$2:$A$51,0))</f>
        <v>Sports &amp; Fitness</v>
      </c>
      <c r="J941" s="1" t="str">
        <f aca="false">INDEX(Orders!$E$2:$E$8001,MATCH(B941,Orders!$A$2:$A$8001,0))</f>
        <v>Delivered</v>
      </c>
      <c r="K941" s="1" t="str">
        <f aca="false">LEFT(INDEX(Orders!$C$2:$C$8001,MATCH(B941,Orders!$A$2:$A$8001,0)),7)</f>
        <v>2025-08</v>
      </c>
    </row>
    <row r="942" customFormat="false" ht="15" hidden="false" customHeight="true" outlineLevel="0" collapsed="false">
      <c r="A942" s="1" t="s">
        <v>11412</v>
      </c>
      <c r="B942" s="1" t="s">
        <v>2670</v>
      </c>
      <c r="C942" s="1" t="s">
        <v>1930</v>
      </c>
      <c r="D942" s="1" t="n">
        <v>1</v>
      </c>
      <c r="E942" s="16" t="n">
        <v>2398.35</v>
      </c>
      <c r="F942" s="17" t="n">
        <v>0</v>
      </c>
      <c r="G942" s="16" t="n">
        <v>2398.35</v>
      </c>
      <c r="I942" s="1" t="str">
        <f aca="false">INDEX(Products!$C$2:$C$51,MATCH(C942,Products!$A$2:$A$51,0))</f>
        <v>Electronics</v>
      </c>
      <c r="J942" s="1" t="str">
        <f aca="false">INDEX(Orders!$E$2:$E$8001,MATCH(B942,Orders!$A$2:$A$8001,0))</f>
        <v>Delivered</v>
      </c>
      <c r="K942" s="1" t="str">
        <f aca="false">LEFT(INDEX(Orders!$C$2:$C$8001,MATCH(B942,Orders!$A$2:$A$8001,0)),7)</f>
        <v>2024-12</v>
      </c>
    </row>
    <row r="943" customFormat="false" ht="15" hidden="false" customHeight="true" outlineLevel="0" collapsed="false">
      <c r="A943" s="1" t="s">
        <v>11413</v>
      </c>
      <c r="B943" s="1" t="s">
        <v>2672</v>
      </c>
      <c r="C943" s="1" t="s">
        <v>2007</v>
      </c>
      <c r="D943" s="1" t="n">
        <v>2</v>
      </c>
      <c r="E943" s="16" t="n">
        <v>750.27</v>
      </c>
      <c r="F943" s="17" t="n">
        <v>0</v>
      </c>
      <c r="G943" s="16" t="n">
        <v>1500.54</v>
      </c>
      <c r="I943" s="1" t="str">
        <f aca="false">INDEX(Products!$C$2:$C$51,MATCH(C943,Products!$A$2:$A$51,0))</f>
        <v>Books &amp; Stationery</v>
      </c>
      <c r="J943" s="1" t="str">
        <f aca="false">INDEX(Orders!$E$2:$E$8001,MATCH(B943,Orders!$A$2:$A$8001,0))</f>
        <v>Delivered</v>
      </c>
      <c r="K943" s="1" t="str">
        <f aca="false">LEFT(INDEX(Orders!$C$2:$C$8001,MATCH(B943,Orders!$A$2:$A$8001,0)),7)</f>
        <v>2025-07</v>
      </c>
    </row>
    <row r="944" customFormat="false" ht="15" hidden="false" customHeight="true" outlineLevel="0" collapsed="false">
      <c r="A944" s="1" t="s">
        <v>11414</v>
      </c>
      <c r="B944" s="1" t="s">
        <v>2673</v>
      </c>
      <c r="C944" s="1" t="s">
        <v>1930</v>
      </c>
      <c r="D944" s="1" t="n">
        <v>2</v>
      </c>
      <c r="E944" s="16" t="n">
        <v>2398.35</v>
      </c>
      <c r="F944" s="17" t="n">
        <v>0.05</v>
      </c>
      <c r="G944" s="16" t="n">
        <v>4556.86</v>
      </c>
      <c r="I944" s="1" t="str">
        <f aca="false">INDEX(Products!$C$2:$C$51,MATCH(C944,Products!$A$2:$A$51,0))</f>
        <v>Electronics</v>
      </c>
      <c r="J944" s="1" t="str">
        <f aca="false">INDEX(Orders!$E$2:$E$8001,MATCH(B944,Orders!$A$2:$A$8001,0))</f>
        <v>Delivered</v>
      </c>
      <c r="K944" s="1" t="str">
        <f aca="false">LEFT(INDEX(Orders!$C$2:$C$8001,MATCH(B944,Orders!$A$2:$A$8001,0)),7)</f>
        <v>2025-07</v>
      </c>
    </row>
    <row r="945" customFormat="false" ht="15" hidden="false" customHeight="true" outlineLevel="0" collapsed="false">
      <c r="A945" s="1" t="s">
        <v>11415</v>
      </c>
      <c r="B945" s="1" t="s">
        <v>2674</v>
      </c>
      <c r="C945" s="1" t="s">
        <v>1976</v>
      </c>
      <c r="D945" s="1" t="n">
        <v>1</v>
      </c>
      <c r="E945" s="16" t="n">
        <v>1603.35</v>
      </c>
      <c r="F945" s="17" t="n">
        <v>0.15</v>
      </c>
      <c r="G945" s="16" t="n">
        <v>1362.85</v>
      </c>
      <c r="I945" s="1" t="str">
        <f aca="false">INDEX(Products!$C$2:$C$51,MATCH(C945,Products!$A$2:$A$51,0))</f>
        <v>Beauty &amp; Personal Care</v>
      </c>
      <c r="J945" s="1" t="str">
        <f aca="false">INDEX(Orders!$E$2:$E$8001,MATCH(B945,Orders!$A$2:$A$8001,0))</f>
        <v>Delivered</v>
      </c>
      <c r="K945" s="1" t="str">
        <f aca="false">LEFT(INDEX(Orders!$C$2:$C$8001,MATCH(B945,Orders!$A$2:$A$8001,0)),7)</f>
        <v>2025-11</v>
      </c>
    </row>
    <row r="946" customFormat="false" ht="15" hidden="false" customHeight="true" outlineLevel="0" collapsed="false">
      <c r="A946" s="1" t="s">
        <v>11416</v>
      </c>
      <c r="B946" s="1" t="s">
        <v>2676</v>
      </c>
      <c r="C946" s="1" t="s">
        <v>1930</v>
      </c>
      <c r="D946" s="1" t="n">
        <v>1</v>
      </c>
      <c r="E946" s="16" t="n">
        <v>2398.35</v>
      </c>
      <c r="F946" s="17" t="n">
        <v>0</v>
      </c>
      <c r="G946" s="16" t="n">
        <v>2398.35</v>
      </c>
      <c r="I946" s="1" t="str">
        <f aca="false">INDEX(Products!$C$2:$C$51,MATCH(C946,Products!$A$2:$A$51,0))</f>
        <v>Electronics</v>
      </c>
      <c r="J946" s="1" t="str">
        <f aca="false">INDEX(Orders!$E$2:$E$8001,MATCH(B946,Orders!$A$2:$A$8001,0))</f>
        <v>Refunded</v>
      </c>
      <c r="K946" s="1" t="str">
        <f aca="false">LEFT(INDEX(Orders!$C$2:$C$8001,MATCH(B946,Orders!$A$2:$A$8001,0)),7)</f>
        <v>2024-11</v>
      </c>
    </row>
    <row r="947" customFormat="false" ht="15" hidden="false" customHeight="true" outlineLevel="0" collapsed="false">
      <c r="A947" s="1" t="s">
        <v>11417</v>
      </c>
      <c r="B947" s="1" t="s">
        <v>2676</v>
      </c>
      <c r="C947" s="1" t="s">
        <v>1924</v>
      </c>
      <c r="D947" s="1" t="n">
        <v>1</v>
      </c>
      <c r="E947" s="16" t="n">
        <v>1971</v>
      </c>
      <c r="F947" s="17" t="n">
        <v>0.15</v>
      </c>
      <c r="G947" s="16" t="n">
        <v>1675.35</v>
      </c>
      <c r="I947" s="1" t="str">
        <f aca="false">INDEX(Products!$C$2:$C$51,MATCH(C947,Products!$A$2:$A$51,0))</f>
        <v>Electronics</v>
      </c>
      <c r="J947" s="1" t="str">
        <f aca="false">INDEX(Orders!$E$2:$E$8001,MATCH(B947,Orders!$A$2:$A$8001,0))</f>
        <v>Refunded</v>
      </c>
      <c r="K947" s="1" t="str">
        <f aca="false">LEFT(INDEX(Orders!$C$2:$C$8001,MATCH(B947,Orders!$A$2:$A$8001,0)),7)</f>
        <v>2024-11</v>
      </c>
    </row>
    <row r="948" customFormat="false" ht="15" hidden="false" customHeight="true" outlineLevel="0" collapsed="false">
      <c r="A948" s="1" t="s">
        <v>11418</v>
      </c>
      <c r="B948" s="1" t="s">
        <v>2676</v>
      </c>
      <c r="C948" s="1" t="s">
        <v>2007</v>
      </c>
      <c r="D948" s="1" t="n">
        <v>1</v>
      </c>
      <c r="E948" s="16" t="n">
        <v>750.27</v>
      </c>
      <c r="F948" s="17" t="n">
        <v>0</v>
      </c>
      <c r="G948" s="16" t="n">
        <v>750.27</v>
      </c>
      <c r="I948" s="1" t="str">
        <f aca="false">INDEX(Products!$C$2:$C$51,MATCH(C948,Products!$A$2:$A$51,0))</f>
        <v>Books &amp; Stationery</v>
      </c>
      <c r="J948" s="1" t="str">
        <f aca="false">INDEX(Orders!$E$2:$E$8001,MATCH(B948,Orders!$A$2:$A$8001,0))</f>
        <v>Refunded</v>
      </c>
      <c r="K948" s="1" t="str">
        <f aca="false">LEFT(INDEX(Orders!$C$2:$C$8001,MATCH(B948,Orders!$A$2:$A$8001,0)),7)</f>
        <v>2024-11</v>
      </c>
    </row>
    <row r="949" customFormat="false" ht="15" hidden="false" customHeight="true" outlineLevel="0" collapsed="false">
      <c r="A949" s="1" t="s">
        <v>11419</v>
      </c>
      <c r="B949" s="1" t="s">
        <v>2677</v>
      </c>
      <c r="C949" s="1" t="s">
        <v>1953</v>
      </c>
      <c r="D949" s="1" t="n">
        <v>1</v>
      </c>
      <c r="E949" s="16" t="n">
        <v>4914.12</v>
      </c>
      <c r="F949" s="17" t="n">
        <v>0</v>
      </c>
      <c r="G949" s="16" t="n">
        <v>4914.12</v>
      </c>
      <c r="I949" s="1" t="str">
        <f aca="false">INDEX(Products!$C$2:$C$51,MATCH(C949,Products!$A$2:$A$51,0))</f>
        <v>Fashion</v>
      </c>
      <c r="J949" s="1" t="str">
        <f aca="false">INDEX(Orders!$E$2:$E$8001,MATCH(B949,Orders!$A$2:$A$8001,0))</f>
        <v>Cancelled</v>
      </c>
      <c r="K949" s="1" t="str">
        <f aca="false">LEFT(INDEX(Orders!$C$2:$C$8001,MATCH(B949,Orders!$A$2:$A$8001,0)),7)</f>
        <v>2024-02</v>
      </c>
    </row>
    <row r="950" customFormat="false" ht="15" hidden="false" customHeight="true" outlineLevel="0" collapsed="false">
      <c r="A950" s="1" t="s">
        <v>11420</v>
      </c>
      <c r="B950" s="1" t="s">
        <v>2677</v>
      </c>
      <c r="C950" s="1" t="s">
        <v>1971</v>
      </c>
      <c r="D950" s="1" t="n">
        <v>2</v>
      </c>
      <c r="E950" s="16" t="n">
        <v>2073.63</v>
      </c>
      <c r="F950" s="17" t="n">
        <v>0.1</v>
      </c>
      <c r="G950" s="16" t="n">
        <v>3732.53</v>
      </c>
      <c r="I950" s="1" t="str">
        <f aca="false">INDEX(Products!$C$2:$C$51,MATCH(C950,Products!$A$2:$A$51,0))</f>
        <v>Home &amp; Kitchen</v>
      </c>
      <c r="J950" s="1" t="str">
        <f aca="false">INDEX(Orders!$E$2:$E$8001,MATCH(B950,Orders!$A$2:$A$8001,0))</f>
        <v>Cancelled</v>
      </c>
      <c r="K950" s="1" t="str">
        <f aca="false">LEFT(INDEX(Orders!$C$2:$C$8001,MATCH(B950,Orders!$A$2:$A$8001,0)),7)</f>
        <v>2024-02</v>
      </c>
    </row>
    <row r="951" customFormat="false" ht="15" hidden="false" customHeight="true" outlineLevel="0" collapsed="false">
      <c r="A951" s="1" t="s">
        <v>11421</v>
      </c>
      <c r="B951" s="1" t="s">
        <v>2677</v>
      </c>
      <c r="C951" s="1" t="s">
        <v>1995</v>
      </c>
      <c r="D951" s="1" t="n">
        <v>2</v>
      </c>
      <c r="E951" s="16" t="n">
        <v>2914.27</v>
      </c>
      <c r="F951" s="17" t="n">
        <v>0.05</v>
      </c>
      <c r="G951" s="16" t="n">
        <v>5537.11</v>
      </c>
      <c r="I951" s="1" t="str">
        <f aca="false">INDEX(Products!$C$2:$C$51,MATCH(C951,Products!$A$2:$A$51,0))</f>
        <v>Sports &amp; Fitness</v>
      </c>
      <c r="J951" s="1" t="str">
        <f aca="false">INDEX(Orders!$E$2:$E$8001,MATCH(B951,Orders!$A$2:$A$8001,0))</f>
        <v>Cancelled</v>
      </c>
      <c r="K951" s="1" t="str">
        <f aca="false">LEFT(INDEX(Orders!$C$2:$C$8001,MATCH(B951,Orders!$A$2:$A$8001,0)),7)</f>
        <v>2024-02</v>
      </c>
    </row>
    <row r="952" customFormat="false" ht="15" hidden="false" customHeight="true" outlineLevel="0" collapsed="false">
      <c r="A952" s="1" t="s">
        <v>11422</v>
      </c>
      <c r="B952" s="1" t="s">
        <v>2678</v>
      </c>
      <c r="C952" s="1" t="s">
        <v>2007</v>
      </c>
      <c r="D952" s="1" t="n">
        <v>3</v>
      </c>
      <c r="E952" s="16" t="n">
        <v>750.27</v>
      </c>
      <c r="F952" s="17" t="n">
        <v>0</v>
      </c>
      <c r="G952" s="16" t="n">
        <v>2250.81</v>
      </c>
      <c r="I952" s="1" t="str">
        <f aca="false">INDEX(Products!$C$2:$C$51,MATCH(C952,Products!$A$2:$A$51,0))</f>
        <v>Books &amp; Stationery</v>
      </c>
      <c r="J952" s="1" t="str">
        <f aca="false">INDEX(Orders!$E$2:$E$8001,MATCH(B952,Orders!$A$2:$A$8001,0))</f>
        <v>Delivered</v>
      </c>
      <c r="K952" s="1" t="str">
        <f aca="false">LEFT(INDEX(Orders!$C$2:$C$8001,MATCH(B952,Orders!$A$2:$A$8001,0)),7)</f>
        <v>2024-01</v>
      </c>
    </row>
    <row r="953" customFormat="false" ht="15" hidden="false" customHeight="true" outlineLevel="0" collapsed="false">
      <c r="A953" s="1" t="s">
        <v>11423</v>
      </c>
      <c r="B953" s="1" t="s">
        <v>2678</v>
      </c>
      <c r="C953" s="1" t="s">
        <v>1975</v>
      </c>
      <c r="D953" s="1" t="n">
        <v>2</v>
      </c>
      <c r="E953" s="16" t="n">
        <v>862.99</v>
      </c>
      <c r="F953" s="17" t="n">
        <v>0</v>
      </c>
      <c r="G953" s="16" t="n">
        <v>1725.98</v>
      </c>
      <c r="I953" s="1" t="str">
        <f aca="false">INDEX(Products!$C$2:$C$51,MATCH(C953,Products!$A$2:$A$51,0))</f>
        <v>Beauty &amp; Personal Care</v>
      </c>
      <c r="J953" s="1" t="str">
        <f aca="false">INDEX(Orders!$E$2:$E$8001,MATCH(B953,Orders!$A$2:$A$8001,0))</f>
        <v>Delivered</v>
      </c>
      <c r="K953" s="1" t="str">
        <f aca="false">LEFT(INDEX(Orders!$C$2:$C$8001,MATCH(B953,Orders!$A$2:$A$8001,0)),7)</f>
        <v>2024-01</v>
      </c>
    </row>
    <row r="954" customFormat="false" ht="15" hidden="false" customHeight="true" outlineLevel="0" collapsed="false">
      <c r="A954" s="1" t="s">
        <v>11424</v>
      </c>
      <c r="B954" s="1" t="s">
        <v>2680</v>
      </c>
      <c r="C954" s="1" t="s">
        <v>2006</v>
      </c>
      <c r="D954" s="1" t="n">
        <v>1</v>
      </c>
      <c r="E954" s="16" t="n">
        <v>482.17</v>
      </c>
      <c r="F954" s="17" t="n">
        <v>0</v>
      </c>
      <c r="G954" s="16" t="n">
        <v>482.17</v>
      </c>
      <c r="I954" s="1" t="str">
        <f aca="false">INDEX(Products!$C$2:$C$51,MATCH(C954,Products!$A$2:$A$51,0))</f>
        <v>Books &amp; Stationery</v>
      </c>
      <c r="J954" s="1" t="str">
        <f aca="false">INDEX(Orders!$E$2:$E$8001,MATCH(B954,Orders!$A$2:$A$8001,0))</f>
        <v>Delivered</v>
      </c>
      <c r="K954" s="1" t="str">
        <f aca="false">LEFT(INDEX(Orders!$C$2:$C$8001,MATCH(B954,Orders!$A$2:$A$8001,0)),7)</f>
        <v>2024-07</v>
      </c>
    </row>
    <row r="955" customFormat="false" ht="15" hidden="false" customHeight="true" outlineLevel="0" collapsed="false">
      <c r="A955" s="1" t="s">
        <v>11425</v>
      </c>
      <c r="B955" s="1" t="s">
        <v>2680</v>
      </c>
      <c r="C955" s="1" t="s">
        <v>1930</v>
      </c>
      <c r="D955" s="1" t="n">
        <v>1</v>
      </c>
      <c r="E955" s="16" t="n">
        <v>2398.35</v>
      </c>
      <c r="F955" s="17" t="n">
        <v>0.1</v>
      </c>
      <c r="G955" s="16" t="n">
        <v>2158.52</v>
      </c>
      <c r="I955" s="1" t="str">
        <f aca="false">INDEX(Products!$C$2:$C$51,MATCH(C955,Products!$A$2:$A$51,0))</f>
        <v>Electronics</v>
      </c>
      <c r="J955" s="1" t="str">
        <f aca="false">INDEX(Orders!$E$2:$E$8001,MATCH(B955,Orders!$A$2:$A$8001,0))</f>
        <v>Delivered</v>
      </c>
      <c r="K955" s="1" t="str">
        <f aca="false">LEFT(INDEX(Orders!$C$2:$C$8001,MATCH(B955,Orders!$A$2:$A$8001,0)),7)</f>
        <v>2024-07</v>
      </c>
    </row>
    <row r="956" customFormat="false" ht="15" hidden="false" customHeight="true" outlineLevel="0" collapsed="false">
      <c r="A956" s="1" t="s">
        <v>11426</v>
      </c>
      <c r="B956" s="1" t="s">
        <v>2680</v>
      </c>
      <c r="C956" s="1" t="s">
        <v>1997</v>
      </c>
      <c r="D956" s="1" t="n">
        <v>2</v>
      </c>
      <c r="E956" s="16" t="n">
        <v>311.15</v>
      </c>
      <c r="F956" s="17" t="n">
        <v>0</v>
      </c>
      <c r="G956" s="16" t="n">
        <v>622.3</v>
      </c>
      <c r="I956" s="1" t="str">
        <f aca="false">INDEX(Products!$C$2:$C$51,MATCH(C956,Products!$A$2:$A$51,0))</f>
        <v>Sports &amp; Fitness</v>
      </c>
      <c r="J956" s="1" t="str">
        <f aca="false">INDEX(Orders!$E$2:$E$8001,MATCH(B956,Orders!$A$2:$A$8001,0))</f>
        <v>Delivered</v>
      </c>
      <c r="K956" s="1" t="str">
        <f aca="false">LEFT(INDEX(Orders!$C$2:$C$8001,MATCH(B956,Orders!$A$2:$A$8001,0)),7)</f>
        <v>2024-07</v>
      </c>
    </row>
    <row r="957" customFormat="false" ht="15" hidden="false" customHeight="true" outlineLevel="0" collapsed="false">
      <c r="A957" s="1" t="s">
        <v>11427</v>
      </c>
      <c r="B957" s="1" t="s">
        <v>2680</v>
      </c>
      <c r="C957" s="1" t="s">
        <v>1953</v>
      </c>
      <c r="D957" s="1" t="n">
        <v>1</v>
      </c>
      <c r="E957" s="16" t="n">
        <v>4914.12</v>
      </c>
      <c r="F957" s="17" t="n">
        <v>0</v>
      </c>
      <c r="G957" s="16" t="n">
        <v>4914.12</v>
      </c>
      <c r="I957" s="1" t="str">
        <f aca="false">INDEX(Products!$C$2:$C$51,MATCH(C957,Products!$A$2:$A$51,0))</f>
        <v>Fashion</v>
      </c>
      <c r="J957" s="1" t="str">
        <f aca="false">INDEX(Orders!$E$2:$E$8001,MATCH(B957,Orders!$A$2:$A$8001,0))</f>
        <v>Delivered</v>
      </c>
      <c r="K957" s="1" t="str">
        <f aca="false">LEFT(INDEX(Orders!$C$2:$C$8001,MATCH(B957,Orders!$A$2:$A$8001,0)),7)</f>
        <v>2024-07</v>
      </c>
    </row>
    <row r="958" customFormat="false" ht="15" hidden="false" customHeight="true" outlineLevel="0" collapsed="false">
      <c r="A958" s="1" t="s">
        <v>11428</v>
      </c>
      <c r="B958" s="1" t="s">
        <v>2680</v>
      </c>
      <c r="C958" s="1" t="s">
        <v>1918</v>
      </c>
      <c r="D958" s="1" t="n">
        <v>2</v>
      </c>
      <c r="E958" s="16" t="n">
        <v>2978.99</v>
      </c>
      <c r="F958" s="17" t="n">
        <v>0</v>
      </c>
      <c r="G958" s="16" t="n">
        <v>5957.98</v>
      </c>
      <c r="I958" s="1" t="str">
        <f aca="false">INDEX(Products!$C$2:$C$51,MATCH(C958,Products!$A$2:$A$51,0))</f>
        <v>Electronics</v>
      </c>
      <c r="J958" s="1" t="str">
        <f aca="false">INDEX(Orders!$E$2:$E$8001,MATCH(B958,Orders!$A$2:$A$8001,0))</f>
        <v>Delivered</v>
      </c>
      <c r="K958" s="1" t="str">
        <f aca="false">LEFT(INDEX(Orders!$C$2:$C$8001,MATCH(B958,Orders!$A$2:$A$8001,0)),7)</f>
        <v>2024-07</v>
      </c>
    </row>
    <row r="959" customFormat="false" ht="15" hidden="false" customHeight="true" outlineLevel="0" collapsed="false">
      <c r="A959" s="1" t="s">
        <v>11429</v>
      </c>
      <c r="B959" s="1" t="s">
        <v>2682</v>
      </c>
      <c r="C959" s="1" t="s">
        <v>1940</v>
      </c>
      <c r="D959" s="1" t="n">
        <v>1</v>
      </c>
      <c r="E959" s="16" t="n">
        <v>2374.52</v>
      </c>
      <c r="F959" s="17" t="n">
        <v>0</v>
      </c>
      <c r="G959" s="16" t="n">
        <v>2374.52</v>
      </c>
      <c r="I959" s="1" t="str">
        <f aca="false">INDEX(Products!$C$2:$C$51,MATCH(C959,Products!$A$2:$A$51,0))</f>
        <v>Fashion</v>
      </c>
      <c r="J959" s="1" t="str">
        <f aca="false">INDEX(Orders!$E$2:$E$8001,MATCH(B959,Orders!$A$2:$A$8001,0))</f>
        <v>Delivered</v>
      </c>
      <c r="K959" s="1" t="str">
        <f aca="false">LEFT(INDEX(Orders!$C$2:$C$8001,MATCH(B959,Orders!$A$2:$A$8001,0)),7)</f>
        <v>2025-06</v>
      </c>
    </row>
    <row r="960" customFormat="false" ht="15" hidden="false" customHeight="true" outlineLevel="0" collapsed="false">
      <c r="A960" s="1" t="s">
        <v>11430</v>
      </c>
      <c r="B960" s="1" t="s">
        <v>2683</v>
      </c>
      <c r="C960" s="1" t="s">
        <v>1965</v>
      </c>
      <c r="D960" s="1" t="n">
        <v>1</v>
      </c>
      <c r="E960" s="16" t="n">
        <v>1145.07</v>
      </c>
      <c r="F960" s="17" t="n">
        <v>0</v>
      </c>
      <c r="G960" s="16" t="n">
        <v>1145.07</v>
      </c>
      <c r="I960" s="1" t="str">
        <f aca="false">INDEX(Products!$C$2:$C$51,MATCH(C960,Products!$A$2:$A$51,0))</f>
        <v>Home &amp; Kitchen</v>
      </c>
      <c r="J960" s="1" t="str">
        <f aca="false">INDEX(Orders!$E$2:$E$8001,MATCH(B960,Orders!$A$2:$A$8001,0))</f>
        <v>Delivered</v>
      </c>
      <c r="K960" s="1" t="str">
        <f aca="false">LEFT(INDEX(Orders!$C$2:$C$8001,MATCH(B960,Orders!$A$2:$A$8001,0)),7)</f>
        <v>2024-06</v>
      </c>
    </row>
    <row r="961" customFormat="false" ht="15" hidden="false" customHeight="true" outlineLevel="0" collapsed="false">
      <c r="A961" s="1" t="s">
        <v>11431</v>
      </c>
      <c r="B961" s="1" t="s">
        <v>2685</v>
      </c>
      <c r="C961" s="1" t="s">
        <v>1951</v>
      </c>
      <c r="D961" s="1" t="n">
        <v>3</v>
      </c>
      <c r="E961" s="16" t="n">
        <v>957.5</v>
      </c>
      <c r="F961" s="17" t="n">
        <v>0.2</v>
      </c>
      <c r="G961" s="16" t="n">
        <v>2298</v>
      </c>
      <c r="I961" s="1" t="str">
        <f aca="false">INDEX(Products!$C$2:$C$51,MATCH(C961,Products!$A$2:$A$51,0))</f>
        <v>Fashion</v>
      </c>
      <c r="J961" s="1" t="str">
        <f aca="false">INDEX(Orders!$E$2:$E$8001,MATCH(B961,Orders!$A$2:$A$8001,0))</f>
        <v>Delivered</v>
      </c>
      <c r="K961" s="1" t="str">
        <f aca="false">LEFT(INDEX(Orders!$C$2:$C$8001,MATCH(B961,Orders!$A$2:$A$8001,0)),7)</f>
        <v>2025-11</v>
      </c>
    </row>
    <row r="962" customFormat="false" ht="15" hidden="false" customHeight="true" outlineLevel="0" collapsed="false">
      <c r="A962" s="1" t="s">
        <v>11432</v>
      </c>
      <c r="B962" s="1" t="s">
        <v>2685</v>
      </c>
      <c r="C962" s="1" t="s">
        <v>1930</v>
      </c>
      <c r="D962" s="1" t="n">
        <v>1</v>
      </c>
      <c r="E962" s="16" t="n">
        <v>2398.35</v>
      </c>
      <c r="F962" s="17" t="n">
        <v>0.1</v>
      </c>
      <c r="G962" s="16" t="n">
        <v>2158.52</v>
      </c>
      <c r="I962" s="1" t="str">
        <f aca="false">INDEX(Products!$C$2:$C$51,MATCH(C962,Products!$A$2:$A$51,0))</f>
        <v>Electronics</v>
      </c>
      <c r="J962" s="1" t="str">
        <f aca="false">INDEX(Orders!$E$2:$E$8001,MATCH(B962,Orders!$A$2:$A$8001,0))</f>
        <v>Delivered</v>
      </c>
      <c r="K962" s="1" t="str">
        <f aca="false">LEFT(INDEX(Orders!$C$2:$C$8001,MATCH(B962,Orders!$A$2:$A$8001,0)),7)</f>
        <v>2025-11</v>
      </c>
    </row>
    <row r="963" customFormat="false" ht="15" hidden="false" customHeight="true" outlineLevel="0" collapsed="false">
      <c r="A963" s="1" t="s">
        <v>11433</v>
      </c>
      <c r="B963" s="1" t="s">
        <v>2686</v>
      </c>
      <c r="C963" s="1" t="s">
        <v>1933</v>
      </c>
      <c r="D963" s="1" t="n">
        <v>2</v>
      </c>
      <c r="E963" s="16" t="n">
        <v>7194.38</v>
      </c>
      <c r="F963" s="17" t="n">
        <v>0.1</v>
      </c>
      <c r="G963" s="16" t="n">
        <v>12949.88</v>
      </c>
      <c r="I963" s="1" t="str">
        <f aca="false">INDEX(Products!$C$2:$C$51,MATCH(C963,Products!$A$2:$A$51,0))</f>
        <v>Electronics</v>
      </c>
      <c r="J963" s="1" t="str">
        <f aca="false">INDEX(Orders!$E$2:$E$8001,MATCH(B963,Orders!$A$2:$A$8001,0))</f>
        <v>Delivered</v>
      </c>
      <c r="K963" s="1" t="str">
        <f aca="false">LEFT(INDEX(Orders!$C$2:$C$8001,MATCH(B963,Orders!$A$2:$A$8001,0)),7)</f>
        <v>2024-09</v>
      </c>
    </row>
    <row r="964" customFormat="false" ht="15" hidden="false" customHeight="true" outlineLevel="0" collapsed="false">
      <c r="A964" s="1" t="s">
        <v>11434</v>
      </c>
      <c r="B964" s="1" t="s">
        <v>2687</v>
      </c>
      <c r="C964" s="1" t="s">
        <v>1930</v>
      </c>
      <c r="D964" s="1" t="n">
        <v>2</v>
      </c>
      <c r="E964" s="16" t="n">
        <v>2398.35</v>
      </c>
      <c r="F964" s="17" t="n">
        <v>0</v>
      </c>
      <c r="G964" s="16" t="n">
        <v>4796.7</v>
      </c>
      <c r="I964" s="1" t="str">
        <f aca="false">INDEX(Products!$C$2:$C$51,MATCH(C964,Products!$A$2:$A$51,0))</f>
        <v>Electronics</v>
      </c>
      <c r="J964" s="1" t="str">
        <f aca="false">INDEX(Orders!$E$2:$E$8001,MATCH(B964,Orders!$A$2:$A$8001,0))</f>
        <v>Delivered</v>
      </c>
      <c r="K964" s="1" t="str">
        <f aca="false">LEFT(INDEX(Orders!$C$2:$C$8001,MATCH(B964,Orders!$A$2:$A$8001,0)),7)</f>
        <v>2024-06</v>
      </c>
    </row>
    <row r="965" customFormat="false" ht="15" hidden="false" customHeight="true" outlineLevel="0" collapsed="false">
      <c r="A965" s="1" t="s">
        <v>11435</v>
      </c>
      <c r="B965" s="1" t="s">
        <v>2688</v>
      </c>
      <c r="C965" s="1" t="s">
        <v>1930</v>
      </c>
      <c r="D965" s="1" t="n">
        <v>1</v>
      </c>
      <c r="E965" s="16" t="n">
        <v>2398.35</v>
      </c>
      <c r="F965" s="17" t="n">
        <v>0</v>
      </c>
      <c r="G965" s="16" t="n">
        <v>2398.35</v>
      </c>
      <c r="I965" s="1" t="str">
        <f aca="false">INDEX(Products!$C$2:$C$51,MATCH(C965,Products!$A$2:$A$51,0))</f>
        <v>Electronics</v>
      </c>
      <c r="J965" s="1" t="str">
        <f aca="false">INDEX(Orders!$E$2:$E$8001,MATCH(B965,Orders!$A$2:$A$8001,0))</f>
        <v>Delivered</v>
      </c>
      <c r="K965" s="1" t="str">
        <f aca="false">LEFT(INDEX(Orders!$C$2:$C$8001,MATCH(B965,Orders!$A$2:$A$8001,0)),7)</f>
        <v>2025-05</v>
      </c>
    </row>
    <row r="966" customFormat="false" ht="15" hidden="false" customHeight="true" outlineLevel="0" collapsed="false">
      <c r="A966" s="1" t="s">
        <v>11436</v>
      </c>
      <c r="B966" s="1" t="s">
        <v>2688</v>
      </c>
      <c r="C966" s="1" t="s">
        <v>2007</v>
      </c>
      <c r="D966" s="1" t="n">
        <v>2</v>
      </c>
      <c r="E966" s="16" t="n">
        <v>750.27</v>
      </c>
      <c r="F966" s="17" t="n">
        <v>0</v>
      </c>
      <c r="G966" s="16" t="n">
        <v>1500.54</v>
      </c>
      <c r="I966" s="1" t="str">
        <f aca="false">INDEX(Products!$C$2:$C$51,MATCH(C966,Products!$A$2:$A$51,0))</f>
        <v>Books &amp; Stationery</v>
      </c>
      <c r="J966" s="1" t="str">
        <f aca="false">INDEX(Orders!$E$2:$E$8001,MATCH(B966,Orders!$A$2:$A$8001,0))</f>
        <v>Delivered</v>
      </c>
      <c r="K966" s="1" t="str">
        <f aca="false">LEFT(INDEX(Orders!$C$2:$C$8001,MATCH(B966,Orders!$A$2:$A$8001,0)),7)</f>
        <v>2025-05</v>
      </c>
    </row>
    <row r="967" customFormat="false" ht="15" hidden="false" customHeight="true" outlineLevel="0" collapsed="false">
      <c r="A967" s="1" t="s">
        <v>11437</v>
      </c>
      <c r="B967" s="1" t="s">
        <v>2689</v>
      </c>
      <c r="C967" s="1" t="s">
        <v>1976</v>
      </c>
      <c r="D967" s="1" t="n">
        <v>2</v>
      </c>
      <c r="E967" s="16" t="n">
        <v>1603.35</v>
      </c>
      <c r="F967" s="17" t="n">
        <v>0.1</v>
      </c>
      <c r="G967" s="16" t="n">
        <v>2886.03</v>
      </c>
      <c r="I967" s="1" t="str">
        <f aca="false">INDEX(Products!$C$2:$C$51,MATCH(C967,Products!$A$2:$A$51,0))</f>
        <v>Beauty &amp; Personal Care</v>
      </c>
      <c r="J967" s="1" t="str">
        <f aca="false">INDEX(Orders!$E$2:$E$8001,MATCH(B967,Orders!$A$2:$A$8001,0))</f>
        <v>Delivered</v>
      </c>
      <c r="K967" s="1" t="str">
        <f aca="false">LEFT(INDEX(Orders!$C$2:$C$8001,MATCH(B967,Orders!$A$2:$A$8001,0)),7)</f>
        <v>2024-06</v>
      </c>
    </row>
    <row r="968" customFormat="false" ht="15" hidden="false" customHeight="true" outlineLevel="0" collapsed="false">
      <c r="A968" s="1" t="s">
        <v>11438</v>
      </c>
      <c r="B968" s="1" t="s">
        <v>2690</v>
      </c>
      <c r="C968" s="1" t="s">
        <v>2006</v>
      </c>
      <c r="D968" s="1" t="n">
        <v>1</v>
      </c>
      <c r="E968" s="16" t="n">
        <v>482.17</v>
      </c>
      <c r="F968" s="17" t="n">
        <v>0.15</v>
      </c>
      <c r="G968" s="16" t="n">
        <v>409.84</v>
      </c>
      <c r="I968" s="1" t="str">
        <f aca="false">INDEX(Products!$C$2:$C$51,MATCH(C968,Products!$A$2:$A$51,0))</f>
        <v>Books &amp; Stationery</v>
      </c>
      <c r="J968" s="1" t="str">
        <f aca="false">INDEX(Orders!$E$2:$E$8001,MATCH(B968,Orders!$A$2:$A$8001,0))</f>
        <v>Delivered</v>
      </c>
      <c r="K968" s="1" t="str">
        <f aca="false">LEFT(INDEX(Orders!$C$2:$C$8001,MATCH(B968,Orders!$A$2:$A$8001,0)),7)</f>
        <v>2025-12</v>
      </c>
    </row>
    <row r="969" customFormat="false" ht="15" hidden="false" customHeight="true" outlineLevel="0" collapsed="false">
      <c r="A969" s="1" t="s">
        <v>11439</v>
      </c>
      <c r="B969" s="1" t="s">
        <v>2690</v>
      </c>
      <c r="C969" s="1" t="s">
        <v>1938</v>
      </c>
      <c r="D969" s="1" t="n">
        <v>1</v>
      </c>
      <c r="E969" s="16" t="n">
        <v>1572.6</v>
      </c>
      <c r="F969" s="17" t="n">
        <v>0</v>
      </c>
      <c r="G969" s="16" t="n">
        <v>1572.6</v>
      </c>
      <c r="I969" s="1" t="str">
        <f aca="false">INDEX(Products!$C$2:$C$51,MATCH(C969,Products!$A$2:$A$51,0))</f>
        <v>Fashion</v>
      </c>
      <c r="J969" s="1" t="str">
        <f aca="false">INDEX(Orders!$E$2:$E$8001,MATCH(B969,Orders!$A$2:$A$8001,0))</f>
        <v>Delivered</v>
      </c>
      <c r="K969" s="1" t="str">
        <f aca="false">LEFT(INDEX(Orders!$C$2:$C$8001,MATCH(B969,Orders!$A$2:$A$8001,0)),7)</f>
        <v>2025-12</v>
      </c>
    </row>
    <row r="970" customFormat="false" ht="15" hidden="false" customHeight="true" outlineLevel="0" collapsed="false">
      <c r="A970" s="1" t="s">
        <v>11440</v>
      </c>
      <c r="B970" s="1" t="s">
        <v>2690</v>
      </c>
      <c r="C970" s="1" t="s">
        <v>1940</v>
      </c>
      <c r="D970" s="1" t="n">
        <v>1</v>
      </c>
      <c r="E970" s="16" t="n">
        <v>2374.52</v>
      </c>
      <c r="F970" s="17" t="n">
        <v>0</v>
      </c>
      <c r="G970" s="16" t="n">
        <v>2374.52</v>
      </c>
      <c r="I970" s="1" t="str">
        <f aca="false">INDEX(Products!$C$2:$C$51,MATCH(C970,Products!$A$2:$A$51,0))</f>
        <v>Fashion</v>
      </c>
      <c r="J970" s="1" t="str">
        <f aca="false">INDEX(Orders!$E$2:$E$8001,MATCH(B970,Orders!$A$2:$A$8001,0))</f>
        <v>Delivered</v>
      </c>
      <c r="K970" s="1" t="str">
        <f aca="false">LEFT(INDEX(Orders!$C$2:$C$8001,MATCH(B970,Orders!$A$2:$A$8001,0)),7)</f>
        <v>2025-12</v>
      </c>
    </row>
    <row r="971" customFormat="false" ht="15" hidden="false" customHeight="true" outlineLevel="0" collapsed="false">
      <c r="A971" s="1" t="s">
        <v>11441</v>
      </c>
      <c r="B971" s="1" t="s">
        <v>2691</v>
      </c>
      <c r="C971" s="1" t="s">
        <v>1935</v>
      </c>
      <c r="D971" s="1" t="n">
        <v>1</v>
      </c>
      <c r="E971" s="16" t="n">
        <v>14558.72</v>
      </c>
      <c r="F971" s="17" t="n">
        <v>0.2</v>
      </c>
      <c r="G971" s="16" t="n">
        <v>11646.98</v>
      </c>
      <c r="I971" s="1" t="str">
        <f aca="false">INDEX(Products!$C$2:$C$51,MATCH(C971,Products!$A$2:$A$51,0))</f>
        <v>Electronics</v>
      </c>
      <c r="J971" s="1" t="str">
        <f aca="false">INDEX(Orders!$E$2:$E$8001,MATCH(B971,Orders!$A$2:$A$8001,0))</f>
        <v>Returned</v>
      </c>
      <c r="K971" s="1" t="str">
        <f aca="false">LEFT(INDEX(Orders!$C$2:$C$8001,MATCH(B971,Orders!$A$2:$A$8001,0)),7)</f>
        <v>2025-02</v>
      </c>
    </row>
    <row r="972" customFormat="false" ht="15" hidden="false" customHeight="true" outlineLevel="0" collapsed="false">
      <c r="A972" s="1" t="s">
        <v>11442</v>
      </c>
      <c r="B972" s="1" t="s">
        <v>2691</v>
      </c>
      <c r="C972" s="1" t="s">
        <v>1945</v>
      </c>
      <c r="D972" s="1" t="n">
        <v>2</v>
      </c>
      <c r="E972" s="16" t="n">
        <v>2390.13</v>
      </c>
      <c r="F972" s="17" t="n">
        <v>0.2</v>
      </c>
      <c r="G972" s="16" t="n">
        <v>3824.21</v>
      </c>
      <c r="I972" s="1" t="str">
        <f aca="false">INDEX(Products!$C$2:$C$51,MATCH(C972,Products!$A$2:$A$51,0))</f>
        <v>Fashion</v>
      </c>
      <c r="J972" s="1" t="str">
        <f aca="false">INDEX(Orders!$E$2:$E$8001,MATCH(B972,Orders!$A$2:$A$8001,0))</f>
        <v>Returned</v>
      </c>
      <c r="K972" s="1" t="str">
        <f aca="false">LEFT(INDEX(Orders!$C$2:$C$8001,MATCH(B972,Orders!$A$2:$A$8001,0)),7)</f>
        <v>2025-02</v>
      </c>
    </row>
    <row r="973" customFormat="false" ht="15" hidden="false" customHeight="true" outlineLevel="0" collapsed="false">
      <c r="A973" s="1" t="s">
        <v>11443</v>
      </c>
      <c r="B973" s="1" t="s">
        <v>2693</v>
      </c>
      <c r="C973" s="1" t="s">
        <v>1979</v>
      </c>
      <c r="D973" s="1" t="n">
        <v>1</v>
      </c>
      <c r="E973" s="16" t="n">
        <v>623</v>
      </c>
      <c r="F973" s="17" t="n">
        <v>0.05</v>
      </c>
      <c r="G973" s="16" t="n">
        <v>591.85</v>
      </c>
      <c r="I973" s="1" t="str">
        <f aca="false">INDEX(Products!$C$2:$C$51,MATCH(C973,Products!$A$2:$A$51,0))</f>
        <v>Beauty &amp; Personal Care</v>
      </c>
      <c r="J973" s="1" t="str">
        <f aca="false">INDEX(Orders!$E$2:$E$8001,MATCH(B973,Orders!$A$2:$A$8001,0))</f>
        <v>Delivered</v>
      </c>
      <c r="K973" s="1" t="str">
        <f aca="false">LEFT(INDEX(Orders!$C$2:$C$8001,MATCH(B973,Orders!$A$2:$A$8001,0)),7)</f>
        <v>2025-07</v>
      </c>
    </row>
    <row r="974" customFormat="false" ht="15" hidden="false" customHeight="true" outlineLevel="0" collapsed="false">
      <c r="A974" s="1" t="s">
        <v>11444</v>
      </c>
      <c r="B974" s="1" t="s">
        <v>2694</v>
      </c>
      <c r="C974" s="1" t="s">
        <v>1940</v>
      </c>
      <c r="D974" s="1" t="n">
        <v>3</v>
      </c>
      <c r="E974" s="16" t="n">
        <v>2374.52</v>
      </c>
      <c r="F974" s="17" t="n">
        <v>0.1</v>
      </c>
      <c r="G974" s="16" t="n">
        <v>6411.2</v>
      </c>
      <c r="I974" s="1" t="str">
        <f aca="false">INDEX(Products!$C$2:$C$51,MATCH(C974,Products!$A$2:$A$51,0))</f>
        <v>Fashion</v>
      </c>
      <c r="J974" s="1" t="str">
        <f aca="false">INDEX(Orders!$E$2:$E$8001,MATCH(B974,Orders!$A$2:$A$8001,0))</f>
        <v>Cancelled</v>
      </c>
      <c r="K974" s="1" t="str">
        <f aca="false">LEFT(INDEX(Orders!$C$2:$C$8001,MATCH(B974,Orders!$A$2:$A$8001,0)),7)</f>
        <v>2024-11</v>
      </c>
    </row>
    <row r="975" customFormat="false" ht="15" hidden="false" customHeight="true" outlineLevel="0" collapsed="false">
      <c r="A975" s="1" t="s">
        <v>11445</v>
      </c>
      <c r="B975" s="1" t="s">
        <v>2696</v>
      </c>
      <c r="C975" s="1" t="s">
        <v>1937</v>
      </c>
      <c r="D975" s="1" t="n">
        <v>1</v>
      </c>
      <c r="E975" s="16" t="n">
        <v>1364.75</v>
      </c>
      <c r="F975" s="17" t="n">
        <v>0.05</v>
      </c>
      <c r="G975" s="16" t="n">
        <v>1296.51</v>
      </c>
      <c r="I975" s="1" t="str">
        <f aca="false">INDEX(Products!$C$2:$C$51,MATCH(C975,Products!$A$2:$A$51,0))</f>
        <v>Fashion</v>
      </c>
      <c r="J975" s="1" t="str">
        <f aca="false">INDEX(Orders!$E$2:$E$8001,MATCH(B975,Orders!$A$2:$A$8001,0))</f>
        <v>Delivered</v>
      </c>
      <c r="K975" s="1" t="str">
        <f aca="false">LEFT(INDEX(Orders!$C$2:$C$8001,MATCH(B975,Orders!$A$2:$A$8001,0)),7)</f>
        <v>2025-12</v>
      </c>
    </row>
    <row r="976" customFormat="false" ht="15" hidden="false" customHeight="true" outlineLevel="0" collapsed="false">
      <c r="A976" s="1" t="s">
        <v>11446</v>
      </c>
      <c r="B976" s="1" t="s">
        <v>2698</v>
      </c>
      <c r="C976" s="1" t="s">
        <v>1930</v>
      </c>
      <c r="D976" s="1" t="n">
        <v>2</v>
      </c>
      <c r="E976" s="16" t="n">
        <v>2398.35</v>
      </c>
      <c r="F976" s="17" t="n">
        <v>0</v>
      </c>
      <c r="G976" s="16" t="n">
        <v>4796.7</v>
      </c>
      <c r="I976" s="1" t="str">
        <f aca="false">INDEX(Products!$C$2:$C$51,MATCH(C976,Products!$A$2:$A$51,0))</f>
        <v>Electronics</v>
      </c>
      <c r="J976" s="1" t="str">
        <f aca="false">INDEX(Orders!$E$2:$E$8001,MATCH(B976,Orders!$A$2:$A$8001,0))</f>
        <v>Delivered</v>
      </c>
      <c r="K976" s="1" t="str">
        <f aca="false">LEFT(INDEX(Orders!$C$2:$C$8001,MATCH(B976,Orders!$A$2:$A$8001,0)),7)</f>
        <v>2025-12</v>
      </c>
    </row>
    <row r="977" customFormat="false" ht="15" hidden="false" customHeight="true" outlineLevel="0" collapsed="false">
      <c r="A977" s="1" t="s">
        <v>11447</v>
      </c>
      <c r="B977" s="1" t="s">
        <v>2698</v>
      </c>
      <c r="C977" s="1" t="s">
        <v>2007</v>
      </c>
      <c r="D977" s="1" t="n">
        <v>1</v>
      </c>
      <c r="E977" s="16" t="n">
        <v>750.27</v>
      </c>
      <c r="F977" s="17" t="n">
        <v>0</v>
      </c>
      <c r="G977" s="16" t="n">
        <v>750.27</v>
      </c>
      <c r="I977" s="1" t="str">
        <f aca="false">INDEX(Products!$C$2:$C$51,MATCH(C977,Products!$A$2:$A$51,0))</f>
        <v>Books &amp; Stationery</v>
      </c>
      <c r="J977" s="1" t="str">
        <f aca="false">INDEX(Orders!$E$2:$E$8001,MATCH(B977,Orders!$A$2:$A$8001,0))</f>
        <v>Delivered</v>
      </c>
      <c r="K977" s="1" t="str">
        <f aca="false">LEFT(INDEX(Orders!$C$2:$C$8001,MATCH(B977,Orders!$A$2:$A$8001,0)),7)</f>
        <v>2025-12</v>
      </c>
    </row>
    <row r="978" customFormat="false" ht="15" hidden="false" customHeight="true" outlineLevel="0" collapsed="false">
      <c r="A978" s="1" t="s">
        <v>11448</v>
      </c>
      <c r="B978" s="1" t="s">
        <v>2698</v>
      </c>
      <c r="C978" s="1" t="s">
        <v>1959</v>
      </c>
      <c r="D978" s="1" t="n">
        <v>1</v>
      </c>
      <c r="E978" s="16" t="n">
        <v>2142.79</v>
      </c>
      <c r="F978" s="17" t="n">
        <v>0</v>
      </c>
      <c r="G978" s="16" t="n">
        <v>2142.79</v>
      </c>
      <c r="I978" s="1" t="str">
        <f aca="false">INDEX(Products!$C$2:$C$51,MATCH(C978,Products!$A$2:$A$51,0))</f>
        <v>Home &amp; Kitchen</v>
      </c>
      <c r="J978" s="1" t="str">
        <f aca="false">INDEX(Orders!$E$2:$E$8001,MATCH(B978,Orders!$A$2:$A$8001,0))</f>
        <v>Delivered</v>
      </c>
      <c r="K978" s="1" t="str">
        <f aca="false">LEFT(INDEX(Orders!$C$2:$C$8001,MATCH(B978,Orders!$A$2:$A$8001,0)),7)</f>
        <v>2025-12</v>
      </c>
    </row>
    <row r="979" customFormat="false" ht="15" hidden="false" customHeight="true" outlineLevel="0" collapsed="false">
      <c r="A979" s="1" t="s">
        <v>11449</v>
      </c>
      <c r="B979" s="1" t="s">
        <v>2700</v>
      </c>
      <c r="C979" s="1" t="s">
        <v>2007</v>
      </c>
      <c r="D979" s="1" t="n">
        <v>1</v>
      </c>
      <c r="E979" s="16" t="n">
        <v>750.27</v>
      </c>
      <c r="F979" s="17" t="n">
        <v>0.1</v>
      </c>
      <c r="G979" s="16" t="n">
        <v>675.24</v>
      </c>
      <c r="I979" s="1" t="str">
        <f aca="false">INDEX(Products!$C$2:$C$51,MATCH(C979,Products!$A$2:$A$51,0))</f>
        <v>Books &amp; Stationery</v>
      </c>
      <c r="J979" s="1" t="str">
        <f aca="false">INDEX(Orders!$E$2:$E$8001,MATCH(B979,Orders!$A$2:$A$8001,0))</f>
        <v>Delivered</v>
      </c>
      <c r="K979" s="1" t="str">
        <f aca="false">LEFT(INDEX(Orders!$C$2:$C$8001,MATCH(B979,Orders!$A$2:$A$8001,0)),7)</f>
        <v>2025-04</v>
      </c>
    </row>
    <row r="980" customFormat="false" ht="15" hidden="false" customHeight="true" outlineLevel="0" collapsed="false">
      <c r="A980" s="1" t="s">
        <v>11450</v>
      </c>
      <c r="B980" s="1" t="s">
        <v>2700</v>
      </c>
      <c r="C980" s="1" t="s">
        <v>2006</v>
      </c>
      <c r="D980" s="1" t="n">
        <v>1</v>
      </c>
      <c r="E980" s="16" t="n">
        <v>482.17</v>
      </c>
      <c r="F980" s="17" t="n">
        <v>0</v>
      </c>
      <c r="G980" s="16" t="n">
        <v>482.17</v>
      </c>
      <c r="I980" s="1" t="str">
        <f aca="false">INDEX(Products!$C$2:$C$51,MATCH(C980,Products!$A$2:$A$51,0))</f>
        <v>Books &amp; Stationery</v>
      </c>
      <c r="J980" s="1" t="str">
        <f aca="false">INDEX(Orders!$E$2:$E$8001,MATCH(B980,Orders!$A$2:$A$8001,0))</f>
        <v>Delivered</v>
      </c>
      <c r="K980" s="1" t="str">
        <f aca="false">LEFT(INDEX(Orders!$C$2:$C$8001,MATCH(B980,Orders!$A$2:$A$8001,0)),7)</f>
        <v>2025-04</v>
      </c>
    </row>
    <row r="981" customFormat="false" ht="15" hidden="false" customHeight="true" outlineLevel="0" collapsed="false">
      <c r="A981" s="1" t="s">
        <v>11451</v>
      </c>
      <c r="B981" s="1" t="s">
        <v>2700</v>
      </c>
      <c r="C981" s="1" t="s">
        <v>1990</v>
      </c>
      <c r="D981" s="1" t="n">
        <v>1</v>
      </c>
      <c r="E981" s="16" t="n">
        <v>5311.32</v>
      </c>
      <c r="F981" s="17" t="n">
        <v>0.1</v>
      </c>
      <c r="G981" s="16" t="n">
        <v>4780.19</v>
      </c>
      <c r="I981" s="1" t="str">
        <f aca="false">INDEX(Products!$C$2:$C$51,MATCH(C981,Products!$A$2:$A$51,0))</f>
        <v>Sports &amp; Fitness</v>
      </c>
      <c r="J981" s="1" t="str">
        <f aca="false">INDEX(Orders!$E$2:$E$8001,MATCH(B981,Orders!$A$2:$A$8001,0))</f>
        <v>Delivered</v>
      </c>
      <c r="K981" s="1" t="str">
        <f aca="false">LEFT(INDEX(Orders!$C$2:$C$8001,MATCH(B981,Orders!$A$2:$A$8001,0)),7)</f>
        <v>2025-04</v>
      </c>
    </row>
    <row r="982" customFormat="false" ht="15" hidden="false" customHeight="true" outlineLevel="0" collapsed="false">
      <c r="A982" s="1" t="s">
        <v>11452</v>
      </c>
      <c r="B982" s="1" t="s">
        <v>2700</v>
      </c>
      <c r="C982" s="1" t="s">
        <v>1928</v>
      </c>
      <c r="D982" s="1" t="n">
        <v>1</v>
      </c>
      <c r="E982" s="16" t="n">
        <v>657.82</v>
      </c>
      <c r="F982" s="17" t="n">
        <v>0.2</v>
      </c>
      <c r="G982" s="16" t="n">
        <v>526.26</v>
      </c>
      <c r="I982" s="1" t="str">
        <f aca="false">INDEX(Products!$C$2:$C$51,MATCH(C982,Products!$A$2:$A$51,0))</f>
        <v>Electronics</v>
      </c>
      <c r="J982" s="1" t="str">
        <f aca="false">INDEX(Orders!$E$2:$E$8001,MATCH(B982,Orders!$A$2:$A$8001,0))</f>
        <v>Delivered</v>
      </c>
      <c r="K982" s="1" t="str">
        <f aca="false">LEFT(INDEX(Orders!$C$2:$C$8001,MATCH(B982,Orders!$A$2:$A$8001,0)),7)</f>
        <v>2025-04</v>
      </c>
    </row>
    <row r="983" customFormat="false" ht="15" hidden="false" customHeight="true" outlineLevel="0" collapsed="false">
      <c r="A983" s="1" t="s">
        <v>11453</v>
      </c>
      <c r="B983" s="1" t="s">
        <v>2702</v>
      </c>
      <c r="C983" s="1" t="s">
        <v>1959</v>
      </c>
      <c r="D983" s="1" t="n">
        <v>1</v>
      </c>
      <c r="E983" s="16" t="n">
        <v>2142.79</v>
      </c>
      <c r="F983" s="17" t="n">
        <v>0.05</v>
      </c>
      <c r="G983" s="16" t="n">
        <v>2035.65</v>
      </c>
      <c r="I983" s="1" t="str">
        <f aca="false">INDEX(Products!$C$2:$C$51,MATCH(C983,Products!$A$2:$A$51,0))</f>
        <v>Home &amp; Kitchen</v>
      </c>
      <c r="J983" s="1" t="str">
        <f aca="false">INDEX(Orders!$E$2:$E$8001,MATCH(B983,Orders!$A$2:$A$8001,0))</f>
        <v>Delivered</v>
      </c>
      <c r="K983" s="1" t="str">
        <f aca="false">LEFT(INDEX(Orders!$C$2:$C$8001,MATCH(B983,Orders!$A$2:$A$8001,0)),7)</f>
        <v>2025-06</v>
      </c>
    </row>
    <row r="984" customFormat="false" ht="15" hidden="false" customHeight="true" outlineLevel="0" collapsed="false">
      <c r="A984" s="1" t="s">
        <v>11454</v>
      </c>
      <c r="B984" s="1" t="s">
        <v>2702</v>
      </c>
      <c r="C984" s="1" t="s">
        <v>1930</v>
      </c>
      <c r="D984" s="1" t="n">
        <v>1</v>
      </c>
      <c r="E984" s="16" t="n">
        <v>2398.35</v>
      </c>
      <c r="F984" s="17" t="n">
        <v>0</v>
      </c>
      <c r="G984" s="16" t="n">
        <v>2398.35</v>
      </c>
      <c r="I984" s="1" t="str">
        <f aca="false">INDEX(Products!$C$2:$C$51,MATCH(C984,Products!$A$2:$A$51,0))</f>
        <v>Electronics</v>
      </c>
      <c r="J984" s="1" t="str">
        <f aca="false">INDEX(Orders!$E$2:$E$8001,MATCH(B984,Orders!$A$2:$A$8001,0))</f>
        <v>Delivered</v>
      </c>
      <c r="K984" s="1" t="str">
        <f aca="false">LEFT(INDEX(Orders!$C$2:$C$8001,MATCH(B984,Orders!$A$2:$A$8001,0)),7)</f>
        <v>2025-06</v>
      </c>
    </row>
    <row r="985" customFormat="false" ht="15" hidden="false" customHeight="true" outlineLevel="0" collapsed="false">
      <c r="A985" s="1" t="s">
        <v>11455</v>
      </c>
      <c r="B985" s="1" t="s">
        <v>2702</v>
      </c>
      <c r="C985" s="1" t="s">
        <v>1937</v>
      </c>
      <c r="D985" s="1" t="n">
        <v>1</v>
      </c>
      <c r="E985" s="16" t="n">
        <v>1364.75</v>
      </c>
      <c r="F985" s="17" t="n">
        <v>0</v>
      </c>
      <c r="G985" s="16" t="n">
        <v>1364.75</v>
      </c>
      <c r="I985" s="1" t="str">
        <f aca="false">INDEX(Products!$C$2:$C$51,MATCH(C985,Products!$A$2:$A$51,0))</f>
        <v>Fashion</v>
      </c>
      <c r="J985" s="1" t="str">
        <f aca="false">INDEX(Orders!$E$2:$E$8001,MATCH(B985,Orders!$A$2:$A$8001,0))</f>
        <v>Delivered</v>
      </c>
      <c r="K985" s="1" t="str">
        <f aca="false">LEFT(INDEX(Orders!$C$2:$C$8001,MATCH(B985,Orders!$A$2:$A$8001,0)),7)</f>
        <v>2025-06</v>
      </c>
    </row>
    <row r="986" customFormat="false" ht="15" hidden="false" customHeight="true" outlineLevel="0" collapsed="false">
      <c r="A986" s="1" t="s">
        <v>11456</v>
      </c>
      <c r="B986" s="1" t="s">
        <v>2703</v>
      </c>
      <c r="C986" s="1" t="s">
        <v>2006</v>
      </c>
      <c r="D986" s="1" t="n">
        <v>1</v>
      </c>
      <c r="E986" s="16" t="n">
        <v>482.17</v>
      </c>
      <c r="F986" s="17" t="n">
        <v>0</v>
      </c>
      <c r="G986" s="16" t="n">
        <v>482.17</v>
      </c>
      <c r="I986" s="1" t="str">
        <f aca="false">INDEX(Products!$C$2:$C$51,MATCH(C986,Products!$A$2:$A$51,0))</f>
        <v>Books &amp; Stationery</v>
      </c>
      <c r="J986" s="1" t="str">
        <f aca="false">INDEX(Orders!$E$2:$E$8001,MATCH(B986,Orders!$A$2:$A$8001,0))</f>
        <v>Returned</v>
      </c>
      <c r="K986" s="1" t="str">
        <f aca="false">LEFT(INDEX(Orders!$C$2:$C$8001,MATCH(B986,Orders!$A$2:$A$8001,0)),7)</f>
        <v>2025-04</v>
      </c>
    </row>
    <row r="987" customFormat="false" ht="15" hidden="false" customHeight="true" outlineLevel="0" collapsed="false">
      <c r="A987" s="1" t="s">
        <v>11457</v>
      </c>
      <c r="B987" s="1" t="s">
        <v>2704</v>
      </c>
      <c r="C987" s="1" t="s">
        <v>1930</v>
      </c>
      <c r="D987" s="1" t="n">
        <v>2</v>
      </c>
      <c r="E987" s="16" t="n">
        <v>2398.35</v>
      </c>
      <c r="F987" s="17" t="n">
        <v>0</v>
      </c>
      <c r="G987" s="16" t="n">
        <v>4796.7</v>
      </c>
      <c r="I987" s="1" t="str">
        <f aca="false">INDEX(Products!$C$2:$C$51,MATCH(C987,Products!$A$2:$A$51,0))</f>
        <v>Electronics</v>
      </c>
      <c r="J987" s="1" t="str">
        <f aca="false">INDEX(Orders!$E$2:$E$8001,MATCH(B987,Orders!$A$2:$A$8001,0))</f>
        <v>Delivered</v>
      </c>
      <c r="K987" s="1" t="str">
        <f aca="false">LEFT(INDEX(Orders!$C$2:$C$8001,MATCH(B987,Orders!$A$2:$A$8001,0)),7)</f>
        <v>2025-01</v>
      </c>
    </row>
    <row r="988" customFormat="false" ht="15" hidden="false" customHeight="true" outlineLevel="0" collapsed="false">
      <c r="A988" s="1" t="s">
        <v>11458</v>
      </c>
      <c r="B988" s="1" t="s">
        <v>2705</v>
      </c>
      <c r="C988" s="1" t="s">
        <v>1997</v>
      </c>
      <c r="D988" s="1" t="n">
        <v>1</v>
      </c>
      <c r="E988" s="16" t="n">
        <v>311.15</v>
      </c>
      <c r="F988" s="17" t="n">
        <v>0</v>
      </c>
      <c r="G988" s="16" t="n">
        <v>311.15</v>
      </c>
      <c r="I988" s="1" t="str">
        <f aca="false">INDEX(Products!$C$2:$C$51,MATCH(C988,Products!$A$2:$A$51,0))</f>
        <v>Sports &amp; Fitness</v>
      </c>
      <c r="J988" s="1" t="str">
        <f aca="false">INDEX(Orders!$E$2:$E$8001,MATCH(B988,Orders!$A$2:$A$8001,0))</f>
        <v>Delivered</v>
      </c>
      <c r="K988" s="1" t="str">
        <f aca="false">LEFT(INDEX(Orders!$C$2:$C$8001,MATCH(B988,Orders!$A$2:$A$8001,0)),7)</f>
        <v>2025-11</v>
      </c>
    </row>
    <row r="989" customFormat="false" ht="15" hidden="false" customHeight="true" outlineLevel="0" collapsed="false">
      <c r="A989" s="1" t="s">
        <v>11459</v>
      </c>
      <c r="B989" s="1" t="s">
        <v>2706</v>
      </c>
      <c r="C989" s="1" t="s">
        <v>1959</v>
      </c>
      <c r="D989" s="1" t="n">
        <v>1</v>
      </c>
      <c r="E989" s="16" t="n">
        <v>2142.79</v>
      </c>
      <c r="F989" s="17" t="n">
        <v>0</v>
      </c>
      <c r="G989" s="16" t="n">
        <v>2142.79</v>
      </c>
      <c r="I989" s="1" t="str">
        <f aca="false">INDEX(Products!$C$2:$C$51,MATCH(C989,Products!$A$2:$A$51,0))</f>
        <v>Home &amp; Kitchen</v>
      </c>
      <c r="J989" s="1" t="str">
        <f aca="false">INDEX(Orders!$E$2:$E$8001,MATCH(B989,Orders!$A$2:$A$8001,0))</f>
        <v>Delivered</v>
      </c>
      <c r="K989" s="1" t="str">
        <f aca="false">LEFT(INDEX(Orders!$C$2:$C$8001,MATCH(B989,Orders!$A$2:$A$8001,0)),7)</f>
        <v>2024-02</v>
      </c>
    </row>
    <row r="990" customFormat="false" ht="15" hidden="false" customHeight="true" outlineLevel="0" collapsed="false">
      <c r="A990" s="1" t="s">
        <v>11460</v>
      </c>
      <c r="B990" s="1" t="s">
        <v>2707</v>
      </c>
      <c r="C990" s="1" t="s">
        <v>2006</v>
      </c>
      <c r="D990" s="1" t="n">
        <v>1</v>
      </c>
      <c r="E990" s="16" t="n">
        <v>482.17</v>
      </c>
      <c r="F990" s="17" t="n">
        <v>0</v>
      </c>
      <c r="G990" s="16" t="n">
        <v>482.17</v>
      </c>
      <c r="I990" s="1" t="str">
        <f aca="false">INDEX(Products!$C$2:$C$51,MATCH(C990,Products!$A$2:$A$51,0))</f>
        <v>Books &amp; Stationery</v>
      </c>
      <c r="J990" s="1" t="str">
        <f aca="false">INDEX(Orders!$E$2:$E$8001,MATCH(B990,Orders!$A$2:$A$8001,0))</f>
        <v>Delivered</v>
      </c>
      <c r="K990" s="1" t="str">
        <f aca="false">LEFT(INDEX(Orders!$C$2:$C$8001,MATCH(B990,Orders!$A$2:$A$8001,0)),7)</f>
        <v>2024-05</v>
      </c>
    </row>
    <row r="991" customFormat="false" ht="15" hidden="false" customHeight="true" outlineLevel="0" collapsed="false">
      <c r="A991" s="1" t="s">
        <v>11461</v>
      </c>
      <c r="B991" s="1" t="s">
        <v>2709</v>
      </c>
      <c r="C991" s="1" t="s">
        <v>2007</v>
      </c>
      <c r="D991" s="1" t="n">
        <v>1</v>
      </c>
      <c r="E991" s="16" t="n">
        <v>750.27</v>
      </c>
      <c r="F991" s="17" t="n">
        <v>0.2</v>
      </c>
      <c r="G991" s="16" t="n">
        <v>600.22</v>
      </c>
      <c r="I991" s="1" t="str">
        <f aca="false">INDEX(Products!$C$2:$C$51,MATCH(C991,Products!$A$2:$A$51,0))</f>
        <v>Books &amp; Stationery</v>
      </c>
      <c r="J991" s="1" t="str">
        <f aca="false">INDEX(Orders!$E$2:$E$8001,MATCH(B991,Orders!$A$2:$A$8001,0))</f>
        <v>Delivered</v>
      </c>
      <c r="K991" s="1" t="str">
        <f aca="false">LEFT(INDEX(Orders!$C$2:$C$8001,MATCH(B991,Orders!$A$2:$A$8001,0)),7)</f>
        <v>2024-12</v>
      </c>
    </row>
    <row r="992" customFormat="false" ht="15" hidden="false" customHeight="true" outlineLevel="0" collapsed="false">
      <c r="A992" s="1" t="s">
        <v>11462</v>
      </c>
      <c r="B992" s="1" t="s">
        <v>2711</v>
      </c>
      <c r="C992" s="1" t="s">
        <v>1979</v>
      </c>
      <c r="D992" s="1" t="n">
        <v>1</v>
      </c>
      <c r="E992" s="16" t="n">
        <v>623</v>
      </c>
      <c r="F992" s="17" t="n">
        <v>0.05</v>
      </c>
      <c r="G992" s="16" t="n">
        <v>591.85</v>
      </c>
      <c r="I992" s="1" t="str">
        <f aca="false">INDEX(Products!$C$2:$C$51,MATCH(C992,Products!$A$2:$A$51,0))</f>
        <v>Beauty &amp; Personal Care</v>
      </c>
      <c r="J992" s="1" t="str">
        <f aca="false">INDEX(Orders!$E$2:$E$8001,MATCH(B992,Orders!$A$2:$A$8001,0))</f>
        <v>Delivered</v>
      </c>
      <c r="K992" s="1" t="str">
        <f aca="false">LEFT(INDEX(Orders!$C$2:$C$8001,MATCH(B992,Orders!$A$2:$A$8001,0)),7)</f>
        <v>2025-12</v>
      </c>
    </row>
    <row r="993" customFormat="false" ht="15" hidden="false" customHeight="true" outlineLevel="0" collapsed="false">
      <c r="A993" s="1" t="s">
        <v>11463</v>
      </c>
      <c r="B993" s="1" t="s">
        <v>2711</v>
      </c>
      <c r="C993" s="1" t="s">
        <v>2006</v>
      </c>
      <c r="D993" s="1" t="n">
        <v>1</v>
      </c>
      <c r="E993" s="16" t="n">
        <v>482.17</v>
      </c>
      <c r="F993" s="17" t="n">
        <v>0</v>
      </c>
      <c r="G993" s="16" t="n">
        <v>482.17</v>
      </c>
      <c r="I993" s="1" t="str">
        <f aca="false">INDEX(Products!$C$2:$C$51,MATCH(C993,Products!$A$2:$A$51,0))</f>
        <v>Books &amp; Stationery</v>
      </c>
      <c r="J993" s="1" t="str">
        <f aca="false">INDEX(Orders!$E$2:$E$8001,MATCH(B993,Orders!$A$2:$A$8001,0))</f>
        <v>Delivered</v>
      </c>
      <c r="K993" s="1" t="str">
        <f aca="false">LEFT(INDEX(Orders!$C$2:$C$8001,MATCH(B993,Orders!$A$2:$A$8001,0)),7)</f>
        <v>2025-12</v>
      </c>
    </row>
    <row r="994" customFormat="false" ht="15" hidden="false" customHeight="true" outlineLevel="0" collapsed="false">
      <c r="A994" s="1" t="s">
        <v>11464</v>
      </c>
      <c r="B994" s="1" t="s">
        <v>2711</v>
      </c>
      <c r="C994" s="1" t="s">
        <v>1969</v>
      </c>
      <c r="D994" s="1" t="n">
        <v>2</v>
      </c>
      <c r="E994" s="16" t="n">
        <v>9171.98</v>
      </c>
      <c r="F994" s="17" t="n">
        <v>0</v>
      </c>
      <c r="G994" s="16" t="n">
        <v>18343.96</v>
      </c>
      <c r="I994" s="1" t="str">
        <f aca="false">INDEX(Products!$C$2:$C$51,MATCH(C994,Products!$A$2:$A$51,0))</f>
        <v>Home &amp; Kitchen</v>
      </c>
      <c r="J994" s="1" t="str">
        <f aca="false">INDEX(Orders!$E$2:$E$8001,MATCH(B994,Orders!$A$2:$A$8001,0))</f>
        <v>Delivered</v>
      </c>
      <c r="K994" s="1" t="str">
        <f aca="false">LEFT(INDEX(Orders!$C$2:$C$8001,MATCH(B994,Orders!$A$2:$A$8001,0)),7)</f>
        <v>2025-12</v>
      </c>
    </row>
    <row r="995" customFormat="false" ht="15" hidden="false" customHeight="true" outlineLevel="0" collapsed="false">
      <c r="A995" s="1" t="s">
        <v>11465</v>
      </c>
      <c r="B995" s="1" t="s">
        <v>2713</v>
      </c>
      <c r="C995" s="1" t="s">
        <v>1953</v>
      </c>
      <c r="D995" s="1" t="n">
        <v>1</v>
      </c>
      <c r="E995" s="16" t="n">
        <v>4914.12</v>
      </c>
      <c r="F995" s="17" t="n">
        <v>0.1</v>
      </c>
      <c r="G995" s="16" t="n">
        <v>4422.71</v>
      </c>
      <c r="I995" s="1" t="str">
        <f aca="false">INDEX(Products!$C$2:$C$51,MATCH(C995,Products!$A$2:$A$51,0))</f>
        <v>Fashion</v>
      </c>
      <c r="J995" s="1" t="str">
        <f aca="false">INDEX(Orders!$E$2:$E$8001,MATCH(B995,Orders!$A$2:$A$8001,0))</f>
        <v>Delivered</v>
      </c>
      <c r="K995" s="1" t="str">
        <f aca="false">LEFT(INDEX(Orders!$C$2:$C$8001,MATCH(B995,Orders!$A$2:$A$8001,0)),7)</f>
        <v>2024-10</v>
      </c>
    </row>
    <row r="996" customFormat="false" ht="15" hidden="false" customHeight="true" outlineLevel="0" collapsed="false">
      <c r="A996" s="1" t="s">
        <v>11466</v>
      </c>
      <c r="B996" s="1" t="s">
        <v>2713</v>
      </c>
      <c r="C996" s="1" t="s">
        <v>2007</v>
      </c>
      <c r="D996" s="1" t="n">
        <v>2</v>
      </c>
      <c r="E996" s="16" t="n">
        <v>750.27</v>
      </c>
      <c r="F996" s="17" t="n">
        <v>0</v>
      </c>
      <c r="G996" s="16" t="n">
        <v>1500.54</v>
      </c>
      <c r="I996" s="1" t="str">
        <f aca="false">INDEX(Products!$C$2:$C$51,MATCH(C996,Products!$A$2:$A$51,0))</f>
        <v>Books &amp; Stationery</v>
      </c>
      <c r="J996" s="1" t="str">
        <f aca="false">INDEX(Orders!$E$2:$E$8001,MATCH(B996,Orders!$A$2:$A$8001,0))</f>
        <v>Delivered</v>
      </c>
      <c r="K996" s="1" t="str">
        <f aca="false">LEFT(INDEX(Orders!$C$2:$C$8001,MATCH(B996,Orders!$A$2:$A$8001,0)),7)</f>
        <v>2024-10</v>
      </c>
    </row>
    <row r="997" customFormat="false" ht="15" hidden="false" customHeight="true" outlineLevel="0" collapsed="false">
      <c r="A997" s="1" t="s">
        <v>11467</v>
      </c>
      <c r="B997" s="1" t="s">
        <v>2713</v>
      </c>
      <c r="C997" s="1" t="s">
        <v>1998</v>
      </c>
      <c r="D997" s="1" t="n">
        <v>1</v>
      </c>
      <c r="E997" s="16" t="n">
        <v>1335.85</v>
      </c>
      <c r="F997" s="17" t="n">
        <v>0</v>
      </c>
      <c r="G997" s="16" t="n">
        <v>1335.85</v>
      </c>
      <c r="I997" s="1" t="str">
        <f aca="false">INDEX(Products!$C$2:$C$51,MATCH(C997,Products!$A$2:$A$51,0))</f>
        <v>Sports &amp; Fitness</v>
      </c>
      <c r="J997" s="1" t="str">
        <f aca="false">INDEX(Orders!$E$2:$E$8001,MATCH(B997,Orders!$A$2:$A$8001,0))</f>
        <v>Delivered</v>
      </c>
      <c r="K997" s="1" t="str">
        <f aca="false">LEFT(INDEX(Orders!$C$2:$C$8001,MATCH(B997,Orders!$A$2:$A$8001,0)),7)</f>
        <v>2024-10</v>
      </c>
    </row>
    <row r="998" customFormat="false" ht="15" hidden="false" customHeight="true" outlineLevel="0" collapsed="false">
      <c r="A998" s="1" t="s">
        <v>11468</v>
      </c>
      <c r="B998" s="1" t="s">
        <v>2714</v>
      </c>
      <c r="C998" s="1" t="s">
        <v>2000</v>
      </c>
      <c r="D998" s="1" t="n">
        <v>2</v>
      </c>
      <c r="E998" s="16" t="n">
        <v>425.08</v>
      </c>
      <c r="F998" s="17" t="n">
        <v>0.05</v>
      </c>
      <c r="G998" s="16" t="n">
        <v>807.65</v>
      </c>
      <c r="I998" s="1" t="str">
        <f aca="false">INDEX(Products!$C$2:$C$51,MATCH(C998,Products!$A$2:$A$51,0))</f>
        <v>Books &amp; Stationery</v>
      </c>
      <c r="J998" s="1" t="str">
        <f aca="false">INDEX(Orders!$E$2:$E$8001,MATCH(B998,Orders!$A$2:$A$8001,0))</f>
        <v>Cancelled</v>
      </c>
      <c r="K998" s="1" t="str">
        <f aca="false">LEFT(INDEX(Orders!$C$2:$C$8001,MATCH(B998,Orders!$A$2:$A$8001,0)),7)</f>
        <v>2025-08</v>
      </c>
    </row>
    <row r="999" customFormat="false" ht="15" hidden="false" customHeight="true" outlineLevel="0" collapsed="false">
      <c r="A999" s="1" t="s">
        <v>11469</v>
      </c>
      <c r="B999" s="1" t="s">
        <v>2715</v>
      </c>
      <c r="C999" s="1" t="s">
        <v>1971</v>
      </c>
      <c r="D999" s="1" t="n">
        <v>2</v>
      </c>
      <c r="E999" s="16" t="n">
        <v>2073.63</v>
      </c>
      <c r="F999" s="17" t="n">
        <v>0</v>
      </c>
      <c r="G999" s="16" t="n">
        <v>4147.26</v>
      </c>
      <c r="I999" s="1" t="str">
        <f aca="false">INDEX(Products!$C$2:$C$51,MATCH(C999,Products!$A$2:$A$51,0))</f>
        <v>Home &amp; Kitchen</v>
      </c>
      <c r="J999" s="1" t="str">
        <f aca="false">INDEX(Orders!$E$2:$E$8001,MATCH(B999,Orders!$A$2:$A$8001,0))</f>
        <v>Delivered</v>
      </c>
      <c r="K999" s="1" t="str">
        <f aca="false">LEFT(INDEX(Orders!$C$2:$C$8001,MATCH(B999,Orders!$A$2:$A$8001,0)),7)</f>
        <v>2024-11</v>
      </c>
    </row>
    <row r="1000" customFormat="false" ht="15" hidden="false" customHeight="true" outlineLevel="0" collapsed="false">
      <c r="A1000" s="1" t="s">
        <v>11470</v>
      </c>
      <c r="B1000" s="1" t="s">
        <v>2715</v>
      </c>
      <c r="C1000" s="1" t="s">
        <v>1975</v>
      </c>
      <c r="D1000" s="1" t="n">
        <v>2</v>
      </c>
      <c r="E1000" s="16" t="n">
        <v>862.99</v>
      </c>
      <c r="F1000" s="17" t="n">
        <v>0.15</v>
      </c>
      <c r="G1000" s="16" t="n">
        <v>1467.08</v>
      </c>
      <c r="I1000" s="1" t="str">
        <f aca="false">INDEX(Products!$C$2:$C$51,MATCH(C1000,Products!$A$2:$A$51,0))</f>
        <v>Beauty &amp; Personal Care</v>
      </c>
      <c r="J1000" s="1" t="str">
        <f aca="false">INDEX(Orders!$E$2:$E$8001,MATCH(B1000,Orders!$A$2:$A$8001,0))</f>
        <v>Delivered</v>
      </c>
      <c r="K1000" s="1" t="str">
        <f aca="false">LEFT(INDEX(Orders!$C$2:$C$8001,MATCH(B1000,Orders!$A$2:$A$8001,0)),7)</f>
        <v>2024-11</v>
      </c>
    </row>
    <row r="1001" customFormat="false" ht="15" hidden="false" customHeight="true" outlineLevel="0" collapsed="false">
      <c r="A1001" s="1" t="s">
        <v>11471</v>
      </c>
      <c r="B1001" s="1" t="s">
        <v>2715</v>
      </c>
      <c r="C1001" s="1" t="s">
        <v>1953</v>
      </c>
      <c r="D1001" s="1" t="n">
        <v>1</v>
      </c>
      <c r="E1001" s="16" t="n">
        <v>4914.12</v>
      </c>
      <c r="F1001" s="17" t="n">
        <v>0.05</v>
      </c>
      <c r="G1001" s="16" t="n">
        <v>4668.41</v>
      </c>
      <c r="I1001" s="1" t="str">
        <f aca="false">INDEX(Products!$C$2:$C$51,MATCH(C1001,Products!$A$2:$A$51,0))</f>
        <v>Fashion</v>
      </c>
      <c r="J1001" s="1" t="str">
        <f aca="false">INDEX(Orders!$E$2:$E$8001,MATCH(B1001,Orders!$A$2:$A$8001,0))</f>
        <v>Delivered</v>
      </c>
      <c r="K1001" s="1" t="str">
        <f aca="false">LEFT(INDEX(Orders!$C$2:$C$8001,MATCH(B1001,Orders!$A$2:$A$8001,0)),7)</f>
        <v>2024-11</v>
      </c>
    </row>
    <row r="1002" customFormat="false" ht="15" hidden="false" customHeight="true" outlineLevel="0" collapsed="false">
      <c r="A1002" s="1" t="s">
        <v>11472</v>
      </c>
      <c r="B1002" s="1" t="s">
        <v>2715</v>
      </c>
      <c r="C1002" s="1" t="s">
        <v>2006</v>
      </c>
      <c r="D1002" s="1" t="n">
        <v>1</v>
      </c>
      <c r="E1002" s="16" t="n">
        <v>482.17</v>
      </c>
      <c r="F1002" s="17" t="n">
        <v>0.2</v>
      </c>
      <c r="G1002" s="16" t="n">
        <v>385.74</v>
      </c>
      <c r="I1002" s="1" t="str">
        <f aca="false">INDEX(Products!$C$2:$C$51,MATCH(C1002,Products!$A$2:$A$51,0))</f>
        <v>Books &amp; Stationery</v>
      </c>
      <c r="J1002" s="1" t="str">
        <f aca="false">INDEX(Orders!$E$2:$E$8001,MATCH(B1002,Orders!$A$2:$A$8001,0))</f>
        <v>Delivered</v>
      </c>
      <c r="K1002" s="1" t="str">
        <f aca="false">LEFT(INDEX(Orders!$C$2:$C$8001,MATCH(B1002,Orders!$A$2:$A$8001,0)),7)</f>
        <v>2024-11</v>
      </c>
    </row>
    <row r="1003" customFormat="false" ht="15" hidden="false" customHeight="true" outlineLevel="0" collapsed="false">
      <c r="A1003" s="1" t="s">
        <v>11473</v>
      </c>
      <c r="B1003" s="1" t="s">
        <v>2715</v>
      </c>
      <c r="C1003" s="1" t="s">
        <v>1979</v>
      </c>
      <c r="D1003" s="1" t="n">
        <v>2</v>
      </c>
      <c r="E1003" s="16" t="n">
        <v>623</v>
      </c>
      <c r="F1003" s="17" t="n">
        <v>0.05</v>
      </c>
      <c r="G1003" s="16" t="n">
        <v>1183.7</v>
      </c>
      <c r="I1003" s="1" t="str">
        <f aca="false">INDEX(Products!$C$2:$C$51,MATCH(C1003,Products!$A$2:$A$51,0))</f>
        <v>Beauty &amp; Personal Care</v>
      </c>
      <c r="J1003" s="1" t="str">
        <f aca="false">INDEX(Orders!$E$2:$E$8001,MATCH(B1003,Orders!$A$2:$A$8001,0))</f>
        <v>Delivered</v>
      </c>
      <c r="K1003" s="1" t="str">
        <f aca="false">LEFT(INDEX(Orders!$C$2:$C$8001,MATCH(B1003,Orders!$A$2:$A$8001,0)),7)</f>
        <v>2024-11</v>
      </c>
    </row>
    <row r="1004" customFormat="false" ht="15" hidden="false" customHeight="true" outlineLevel="0" collapsed="false">
      <c r="A1004" s="1" t="s">
        <v>11474</v>
      </c>
      <c r="B1004" s="1" t="s">
        <v>2717</v>
      </c>
      <c r="C1004" s="1" t="s">
        <v>1990</v>
      </c>
      <c r="D1004" s="1" t="n">
        <v>1</v>
      </c>
      <c r="E1004" s="16" t="n">
        <v>5311.32</v>
      </c>
      <c r="F1004" s="17" t="n">
        <v>0.1</v>
      </c>
      <c r="G1004" s="16" t="n">
        <v>4780.19</v>
      </c>
      <c r="I1004" s="1" t="str">
        <f aca="false">INDEX(Products!$C$2:$C$51,MATCH(C1004,Products!$A$2:$A$51,0))</f>
        <v>Sports &amp; Fitness</v>
      </c>
      <c r="J1004" s="1" t="str">
        <f aca="false">INDEX(Orders!$E$2:$E$8001,MATCH(B1004,Orders!$A$2:$A$8001,0))</f>
        <v>Returned</v>
      </c>
      <c r="K1004" s="1" t="str">
        <f aca="false">LEFT(INDEX(Orders!$C$2:$C$8001,MATCH(B1004,Orders!$A$2:$A$8001,0)),7)</f>
        <v>2024-10</v>
      </c>
    </row>
    <row r="1005" customFormat="false" ht="15" hidden="false" customHeight="true" outlineLevel="0" collapsed="false">
      <c r="A1005" s="1" t="s">
        <v>11475</v>
      </c>
      <c r="B1005" s="1" t="s">
        <v>2717</v>
      </c>
      <c r="C1005" s="1" t="s">
        <v>1998</v>
      </c>
      <c r="D1005" s="1" t="n">
        <v>1</v>
      </c>
      <c r="E1005" s="16" t="n">
        <v>1335.85</v>
      </c>
      <c r="F1005" s="17" t="n">
        <v>0.1</v>
      </c>
      <c r="G1005" s="16" t="n">
        <v>1202.26</v>
      </c>
      <c r="I1005" s="1" t="str">
        <f aca="false">INDEX(Products!$C$2:$C$51,MATCH(C1005,Products!$A$2:$A$51,0))</f>
        <v>Sports &amp; Fitness</v>
      </c>
      <c r="J1005" s="1" t="str">
        <f aca="false">INDEX(Orders!$E$2:$E$8001,MATCH(B1005,Orders!$A$2:$A$8001,0))</f>
        <v>Returned</v>
      </c>
      <c r="K1005" s="1" t="str">
        <f aca="false">LEFT(INDEX(Orders!$C$2:$C$8001,MATCH(B1005,Orders!$A$2:$A$8001,0)),7)</f>
        <v>2024-10</v>
      </c>
    </row>
    <row r="1006" customFormat="false" ht="15" hidden="false" customHeight="true" outlineLevel="0" collapsed="false">
      <c r="A1006" s="1" t="s">
        <v>11476</v>
      </c>
      <c r="B1006" s="1" t="s">
        <v>2717</v>
      </c>
      <c r="C1006" s="1" t="s">
        <v>2006</v>
      </c>
      <c r="D1006" s="1" t="n">
        <v>1</v>
      </c>
      <c r="E1006" s="16" t="n">
        <v>482.17</v>
      </c>
      <c r="F1006" s="17" t="n">
        <v>0</v>
      </c>
      <c r="G1006" s="16" t="n">
        <v>482.17</v>
      </c>
      <c r="I1006" s="1" t="str">
        <f aca="false">INDEX(Products!$C$2:$C$51,MATCH(C1006,Products!$A$2:$A$51,0))</f>
        <v>Books &amp; Stationery</v>
      </c>
      <c r="J1006" s="1" t="str">
        <f aca="false">INDEX(Orders!$E$2:$E$8001,MATCH(B1006,Orders!$A$2:$A$8001,0))</f>
        <v>Returned</v>
      </c>
      <c r="K1006" s="1" t="str">
        <f aca="false">LEFT(INDEX(Orders!$C$2:$C$8001,MATCH(B1006,Orders!$A$2:$A$8001,0)),7)</f>
        <v>2024-10</v>
      </c>
    </row>
    <row r="1007" customFormat="false" ht="15" hidden="false" customHeight="true" outlineLevel="0" collapsed="false">
      <c r="A1007" s="1" t="s">
        <v>11477</v>
      </c>
      <c r="B1007" s="1" t="s">
        <v>2717</v>
      </c>
      <c r="C1007" s="1" t="s">
        <v>1943</v>
      </c>
      <c r="D1007" s="1" t="n">
        <v>1</v>
      </c>
      <c r="E1007" s="16" t="n">
        <v>1250.54</v>
      </c>
      <c r="F1007" s="17" t="n">
        <v>0</v>
      </c>
      <c r="G1007" s="16" t="n">
        <v>1250.54</v>
      </c>
      <c r="I1007" s="1" t="str">
        <f aca="false">INDEX(Products!$C$2:$C$51,MATCH(C1007,Products!$A$2:$A$51,0))</f>
        <v>Fashion</v>
      </c>
      <c r="J1007" s="1" t="str">
        <f aca="false">INDEX(Orders!$E$2:$E$8001,MATCH(B1007,Orders!$A$2:$A$8001,0))</f>
        <v>Returned</v>
      </c>
      <c r="K1007" s="1" t="str">
        <f aca="false">LEFT(INDEX(Orders!$C$2:$C$8001,MATCH(B1007,Orders!$A$2:$A$8001,0)),7)</f>
        <v>2024-10</v>
      </c>
    </row>
    <row r="1008" customFormat="false" ht="15" hidden="false" customHeight="true" outlineLevel="0" collapsed="false">
      <c r="A1008" s="1" t="s">
        <v>11478</v>
      </c>
      <c r="B1008" s="1" t="s">
        <v>2718</v>
      </c>
      <c r="C1008" s="1" t="s">
        <v>1937</v>
      </c>
      <c r="D1008" s="1" t="n">
        <v>1</v>
      </c>
      <c r="E1008" s="16" t="n">
        <v>1364.75</v>
      </c>
      <c r="F1008" s="17" t="n">
        <v>0</v>
      </c>
      <c r="G1008" s="16" t="n">
        <v>1364.75</v>
      </c>
      <c r="I1008" s="1" t="str">
        <f aca="false">INDEX(Products!$C$2:$C$51,MATCH(C1008,Products!$A$2:$A$51,0))</f>
        <v>Fashion</v>
      </c>
      <c r="J1008" s="1" t="str">
        <f aca="false">INDEX(Orders!$E$2:$E$8001,MATCH(B1008,Orders!$A$2:$A$8001,0))</f>
        <v>Delivered</v>
      </c>
      <c r="K1008" s="1" t="str">
        <f aca="false">LEFT(INDEX(Orders!$C$2:$C$8001,MATCH(B1008,Orders!$A$2:$A$8001,0)),7)</f>
        <v>2025-07</v>
      </c>
    </row>
    <row r="1009" customFormat="false" ht="15" hidden="false" customHeight="true" outlineLevel="0" collapsed="false">
      <c r="A1009" s="1" t="s">
        <v>11479</v>
      </c>
      <c r="B1009" s="1" t="s">
        <v>2718</v>
      </c>
      <c r="C1009" s="1" t="s">
        <v>2000</v>
      </c>
      <c r="D1009" s="1" t="n">
        <v>1</v>
      </c>
      <c r="E1009" s="16" t="n">
        <v>425.08</v>
      </c>
      <c r="F1009" s="17" t="n">
        <v>0</v>
      </c>
      <c r="G1009" s="16" t="n">
        <v>425.08</v>
      </c>
      <c r="I1009" s="1" t="str">
        <f aca="false">INDEX(Products!$C$2:$C$51,MATCH(C1009,Products!$A$2:$A$51,0))</f>
        <v>Books &amp; Stationery</v>
      </c>
      <c r="J1009" s="1" t="str">
        <f aca="false">INDEX(Orders!$E$2:$E$8001,MATCH(B1009,Orders!$A$2:$A$8001,0))</f>
        <v>Delivered</v>
      </c>
      <c r="K1009" s="1" t="str">
        <f aca="false">LEFT(INDEX(Orders!$C$2:$C$8001,MATCH(B1009,Orders!$A$2:$A$8001,0)),7)</f>
        <v>2025-07</v>
      </c>
    </row>
    <row r="1010" customFormat="false" ht="15" hidden="false" customHeight="true" outlineLevel="0" collapsed="false">
      <c r="A1010" s="1" t="s">
        <v>11480</v>
      </c>
      <c r="B1010" s="1" t="s">
        <v>2719</v>
      </c>
      <c r="C1010" s="1" t="s">
        <v>1940</v>
      </c>
      <c r="D1010" s="1" t="n">
        <v>2</v>
      </c>
      <c r="E1010" s="16" t="n">
        <v>2374.52</v>
      </c>
      <c r="F1010" s="17" t="n">
        <v>0</v>
      </c>
      <c r="G1010" s="16" t="n">
        <v>4749.04</v>
      </c>
      <c r="I1010" s="1" t="str">
        <f aca="false">INDEX(Products!$C$2:$C$51,MATCH(C1010,Products!$A$2:$A$51,0))</f>
        <v>Fashion</v>
      </c>
      <c r="J1010" s="1" t="str">
        <f aca="false">INDEX(Orders!$E$2:$E$8001,MATCH(B1010,Orders!$A$2:$A$8001,0))</f>
        <v>Delivered</v>
      </c>
      <c r="K1010" s="1" t="str">
        <f aca="false">LEFT(INDEX(Orders!$C$2:$C$8001,MATCH(B1010,Orders!$A$2:$A$8001,0)),7)</f>
        <v>2024-12</v>
      </c>
    </row>
    <row r="1011" customFormat="false" ht="15" hidden="false" customHeight="true" outlineLevel="0" collapsed="false">
      <c r="A1011" s="1" t="s">
        <v>11481</v>
      </c>
      <c r="B1011" s="1" t="s">
        <v>2719</v>
      </c>
      <c r="C1011" s="1" t="s">
        <v>2007</v>
      </c>
      <c r="D1011" s="1" t="n">
        <v>3</v>
      </c>
      <c r="E1011" s="16" t="n">
        <v>750.27</v>
      </c>
      <c r="F1011" s="17" t="n">
        <v>0</v>
      </c>
      <c r="G1011" s="16" t="n">
        <v>2250.81</v>
      </c>
      <c r="I1011" s="1" t="str">
        <f aca="false">INDEX(Products!$C$2:$C$51,MATCH(C1011,Products!$A$2:$A$51,0))</f>
        <v>Books &amp; Stationery</v>
      </c>
      <c r="J1011" s="1" t="str">
        <f aca="false">INDEX(Orders!$E$2:$E$8001,MATCH(B1011,Orders!$A$2:$A$8001,0))</f>
        <v>Delivered</v>
      </c>
      <c r="K1011" s="1" t="str">
        <f aca="false">LEFT(INDEX(Orders!$C$2:$C$8001,MATCH(B1011,Orders!$A$2:$A$8001,0)),7)</f>
        <v>2024-12</v>
      </c>
    </row>
    <row r="1012" customFormat="false" ht="15" hidden="false" customHeight="true" outlineLevel="0" collapsed="false">
      <c r="A1012" s="1" t="s">
        <v>11482</v>
      </c>
      <c r="B1012" s="1" t="s">
        <v>2720</v>
      </c>
      <c r="C1012" s="1" t="s">
        <v>1976</v>
      </c>
      <c r="D1012" s="1" t="n">
        <v>1</v>
      </c>
      <c r="E1012" s="16" t="n">
        <v>1603.35</v>
      </c>
      <c r="F1012" s="17" t="n">
        <v>0</v>
      </c>
      <c r="G1012" s="16" t="n">
        <v>1603.35</v>
      </c>
      <c r="I1012" s="1" t="str">
        <f aca="false">INDEX(Products!$C$2:$C$51,MATCH(C1012,Products!$A$2:$A$51,0))</f>
        <v>Beauty &amp; Personal Care</v>
      </c>
      <c r="J1012" s="1" t="str">
        <f aca="false">INDEX(Orders!$E$2:$E$8001,MATCH(B1012,Orders!$A$2:$A$8001,0))</f>
        <v>Delivered</v>
      </c>
      <c r="K1012" s="1" t="str">
        <f aca="false">LEFT(INDEX(Orders!$C$2:$C$8001,MATCH(B1012,Orders!$A$2:$A$8001,0)),7)</f>
        <v>2024-11</v>
      </c>
    </row>
    <row r="1013" customFormat="false" ht="15" hidden="false" customHeight="true" outlineLevel="0" collapsed="false">
      <c r="A1013" s="1" t="s">
        <v>11483</v>
      </c>
      <c r="B1013" s="1" t="s">
        <v>2720</v>
      </c>
      <c r="C1013" s="1" t="s">
        <v>1997</v>
      </c>
      <c r="D1013" s="1" t="n">
        <v>1</v>
      </c>
      <c r="E1013" s="16" t="n">
        <v>311.15</v>
      </c>
      <c r="F1013" s="17" t="n">
        <v>0.05</v>
      </c>
      <c r="G1013" s="16" t="n">
        <v>295.59</v>
      </c>
      <c r="I1013" s="1" t="str">
        <f aca="false">INDEX(Products!$C$2:$C$51,MATCH(C1013,Products!$A$2:$A$51,0))</f>
        <v>Sports &amp; Fitness</v>
      </c>
      <c r="J1013" s="1" t="str">
        <f aca="false">INDEX(Orders!$E$2:$E$8001,MATCH(B1013,Orders!$A$2:$A$8001,0))</f>
        <v>Delivered</v>
      </c>
      <c r="K1013" s="1" t="str">
        <f aca="false">LEFT(INDEX(Orders!$C$2:$C$8001,MATCH(B1013,Orders!$A$2:$A$8001,0)),7)</f>
        <v>2024-11</v>
      </c>
    </row>
    <row r="1014" customFormat="false" ht="15" hidden="false" customHeight="true" outlineLevel="0" collapsed="false">
      <c r="A1014" s="1" t="s">
        <v>11484</v>
      </c>
      <c r="B1014" s="1" t="s">
        <v>2720</v>
      </c>
      <c r="C1014" s="1" t="s">
        <v>1940</v>
      </c>
      <c r="D1014" s="1" t="n">
        <v>1</v>
      </c>
      <c r="E1014" s="16" t="n">
        <v>2374.52</v>
      </c>
      <c r="F1014" s="17" t="n">
        <v>0</v>
      </c>
      <c r="G1014" s="16" t="n">
        <v>2374.52</v>
      </c>
      <c r="I1014" s="1" t="str">
        <f aca="false">INDEX(Products!$C$2:$C$51,MATCH(C1014,Products!$A$2:$A$51,0))</f>
        <v>Fashion</v>
      </c>
      <c r="J1014" s="1" t="str">
        <f aca="false">INDEX(Orders!$E$2:$E$8001,MATCH(B1014,Orders!$A$2:$A$8001,0))</f>
        <v>Delivered</v>
      </c>
      <c r="K1014" s="1" t="str">
        <f aca="false">LEFT(INDEX(Orders!$C$2:$C$8001,MATCH(B1014,Orders!$A$2:$A$8001,0)),7)</f>
        <v>2024-11</v>
      </c>
    </row>
    <row r="1015" customFormat="false" ht="15" hidden="false" customHeight="true" outlineLevel="0" collapsed="false">
      <c r="A1015" s="1" t="s">
        <v>11485</v>
      </c>
      <c r="B1015" s="1" t="s">
        <v>2720</v>
      </c>
      <c r="C1015" s="1" t="s">
        <v>1971</v>
      </c>
      <c r="D1015" s="1" t="n">
        <v>1</v>
      </c>
      <c r="E1015" s="16" t="n">
        <v>2073.63</v>
      </c>
      <c r="F1015" s="17" t="n">
        <v>0.1</v>
      </c>
      <c r="G1015" s="16" t="n">
        <v>1866.27</v>
      </c>
      <c r="I1015" s="1" t="str">
        <f aca="false">INDEX(Products!$C$2:$C$51,MATCH(C1015,Products!$A$2:$A$51,0))</f>
        <v>Home &amp; Kitchen</v>
      </c>
      <c r="J1015" s="1" t="str">
        <f aca="false">INDEX(Orders!$E$2:$E$8001,MATCH(B1015,Orders!$A$2:$A$8001,0))</f>
        <v>Delivered</v>
      </c>
      <c r="K1015" s="1" t="str">
        <f aca="false">LEFT(INDEX(Orders!$C$2:$C$8001,MATCH(B1015,Orders!$A$2:$A$8001,0)),7)</f>
        <v>2024-11</v>
      </c>
    </row>
    <row r="1016" customFormat="false" ht="15" hidden="false" customHeight="true" outlineLevel="0" collapsed="false">
      <c r="A1016" s="1" t="s">
        <v>11486</v>
      </c>
      <c r="B1016" s="1" t="s">
        <v>2722</v>
      </c>
      <c r="C1016" s="1" t="s">
        <v>2006</v>
      </c>
      <c r="D1016" s="1" t="n">
        <v>1</v>
      </c>
      <c r="E1016" s="16" t="n">
        <v>482.17</v>
      </c>
      <c r="F1016" s="17" t="n">
        <v>0</v>
      </c>
      <c r="G1016" s="16" t="n">
        <v>482.17</v>
      </c>
      <c r="I1016" s="1" t="str">
        <f aca="false">INDEX(Products!$C$2:$C$51,MATCH(C1016,Products!$A$2:$A$51,0))</f>
        <v>Books &amp; Stationery</v>
      </c>
      <c r="J1016" s="1" t="str">
        <f aca="false">INDEX(Orders!$E$2:$E$8001,MATCH(B1016,Orders!$A$2:$A$8001,0))</f>
        <v>Refunded</v>
      </c>
      <c r="K1016" s="1" t="str">
        <f aca="false">LEFT(INDEX(Orders!$C$2:$C$8001,MATCH(B1016,Orders!$A$2:$A$8001,0)),7)</f>
        <v>2025-12</v>
      </c>
    </row>
    <row r="1017" customFormat="false" ht="15" hidden="false" customHeight="true" outlineLevel="0" collapsed="false">
      <c r="A1017" s="1" t="s">
        <v>11487</v>
      </c>
      <c r="B1017" s="1" t="s">
        <v>2722</v>
      </c>
      <c r="C1017" s="1" t="s">
        <v>1979</v>
      </c>
      <c r="D1017" s="1" t="n">
        <v>2</v>
      </c>
      <c r="E1017" s="16" t="n">
        <v>623</v>
      </c>
      <c r="F1017" s="17" t="n">
        <v>0</v>
      </c>
      <c r="G1017" s="16" t="n">
        <v>1246</v>
      </c>
      <c r="I1017" s="1" t="str">
        <f aca="false">INDEX(Products!$C$2:$C$51,MATCH(C1017,Products!$A$2:$A$51,0))</f>
        <v>Beauty &amp; Personal Care</v>
      </c>
      <c r="J1017" s="1" t="str">
        <f aca="false">INDEX(Orders!$E$2:$E$8001,MATCH(B1017,Orders!$A$2:$A$8001,0))</f>
        <v>Refunded</v>
      </c>
      <c r="K1017" s="1" t="str">
        <f aca="false">LEFT(INDEX(Orders!$C$2:$C$8001,MATCH(B1017,Orders!$A$2:$A$8001,0)),7)</f>
        <v>2025-12</v>
      </c>
    </row>
    <row r="1018" customFormat="false" ht="15" hidden="false" customHeight="true" outlineLevel="0" collapsed="false">
      <c r="A1018" s="1" t="s">
        <v>11488</v>
      </c>
      <c r="B1018" s="1" t="s">
        <v>2723</v>
      </c>
      <c r="C1018" s="1" t="s">
        <v>2007</v>
      </c>
      <c r="D1018" s="1" t="n">
        <v>1</v>
      </c>
      <c r="E1018" s="16" t="n">
        <v>750.27</v>
      </c>
      <c r="F1018" s="17" t="n">
        <v>0</v>
      </c>
      <c r="G1018" s="16" t="n">
        <v>750.27</v>
      </c>
      <c r="I1018" s="1" t="str">
        <f aca="false">INDEX(Products!$C$2:$C$51,MATCH(C1018,Products!$A$2:$A$51,0))</f>
        <v>Books &amp; Stationery</v>
      </c>
      <c r="J1018" s="1" t="str">
        <f aca="false">INDEX(Orders!$E$2:$E$8001,MATCH(B1018,Orders!$A$2:$A$8001,0))</f>
        <v>Cancelled</v>
      </c>
      <c r="K1018" s="1" t="str">
        <f aca="false">LEFT(INDEX(Orders!$C$2:$C$8001,MATCH(B1018,Orders!$A$2:$A$8001,0)),7)</f>
        <v>2025-04</v>
      </c>
    </row>
    <row r="1019" customFormat="false" ht="15" hidden="false" customHeight="true" outlineLevel="0" collapsed="false">
      <c r="A1019" s="1" t="s">
        <v>11489</v>
      </c>
      <c r="B1019" s="1" t="s">
        <v>2723</v>
      </c>
      <c r="C1019" s="1" t="s">
        <v>1979</v>
      </c>
      <c r="D1019" s="1" t="n">
        <v>1</v>
      </c>
      <c r="E1019" s="16" t="n">
        <v>623</v>
      </c>
      <c r="F1019" s="17" t="n">
        <v>0.05</v>
      </c>
      <c r="G1019" s="16" t="n">
        <v>591.85</v>
      </c>
      <c r="I1019" s="1" t="str">
        <f aca="false">INDEX(Products!$C$2:$C$51,MATCH(C1019,Products!$A$2:$A$51,0))</f>
        <v>Beauty &amp; Personal Care</v>
      </c>
      <c r="J1019" s="1" t="str">
        <f aca="false">INDEX(Orders!$E$2:$E$8001,MATCH(B1019,Orders!$A$2:$A$8001,0))</f>
        <v>Cancelled</v>
      </c>
      <c r="K1019" s="1" t="str">
        <f aca="false">LEFT(INDEX(Orders!$C$2:$C$8001,MATCH(B1019,Orders!$A$2:$A$8001,0)),7)</f>
        <v>2025-04</v>
      </c>
    </row>
    <row r="1020" customFormat="false" ht="15" hidden="false" customHeight="true" outlineLevel="0" collapsed="false">
      <c r="A1020" s="1" t="s">
        <v>11490</v>
      </c>
      <c r="B1020" s="1" t="s">
        <v>2723</v>
      </c>
      <c r="C1020" s="1" t="s">
        <v>1953</v>
      </c>
      <c r="D1020" s="1" t="n">
        <v>2</v>
      </c>
      <c r="E1020" s="16" t="n">
        <v>4914.12</v>
      </c>
      <c r="F1020" s="17" t="n">
        <v>0.05</v>
      </c>
      <c r="G1020" s="16" t="n">
        <v>9336.83</v>
      </c>
      <c r="I1020" s="1" t="str">
        <f aca="false">INDEX(Products!$C$2:$C$51,MATCH(C1020,Products!$A$2:$A$51,0))</f>
        <v>Fashion</v>
      </c>
      <c r="J1020" s="1" t="str">
        <f aca="false">INDEX(Orders!$E$2:$E$8001,MATCH(B1020,Orders!$A$2:$A$8001,0))</f>
        <v>Cancelled</v>
      </c>
      <c r="K1020" s="1" t="str">
        <f aca="false">LEFT(INDEX(Orders!$C$2:$C$8001,MATCH(B1020,Orders!$A$2:$A$8001,0)),7)</f>
        <v>2025-04</v>
      </c>
    </row>
    <row r="1021" customFormat="false" ht="15" hidden="false" customHeight="true" outlineLevel="0" collapsed="false">
      <c r="A1021" s="1" t="s">
        <v>11491</v>
      </c>
      <c r="B1021" s="1" t="s">
        <v>2724</v>
      </c>
      <c r="C1021" s="1" t="s">
        <v>1988</v>
      </c>
      <c r="D1021" s="1" t="n">
        <v>2</v>
      </c>
      <c r="E1021" s="16" t="n">
        <v>681.07</v>
      </c>
      <c r="F1021" s="17" t="n">
        <v>0.05</v>
      </c>
      <c r="G1021" s="16" t="n">
        <v>1294.03</v>
      </c>
      <c r="I1021" s="1" t="str">
        <f aca="false">INDEX(Products!$C$2:$C$51,MATCH(C1021,Products!$A$2:$A$51,0))</f>
        <v>Sports &amp; Fitness</v>
      </c>
      <c r="J1021" s="1" t="str">
        <f aca="false">INDEX(Orders!$E$2:$E$8001,MATCH(B1021,Orders!$A$2:$A$8001,0))</f>
        <v>Returned</v>
      </c>
      <c r="K1021" s="1" t="str">
        <f aca="false">LEFT(INDEX(Orders!$C$2:$C$8001,MATCH(B1021,Orders!$A$2:$A$8001,0)),7)</f>
        <v>2024-04</v>
      </c>
    </row>
    <row r="1022" customFormat="false" ht="15" hidden="false" customHeight="true" outlineLevel="0" collapsed="false">
      <c r="A1022" s="1" t="s">
        <v>11492</v>
      </c>
      <c r="B1022" s="1" t="s">
        <v>2724</v>
      </c>
      <c r="C1022" s="1" t="s">
        <v>1961</v>
      </c>
      <c r="D1022" s="1" t="n">
        <v>1</v>
      </c>
      <c r="E1022" s="16" t="n">
        <v>3493.68</v>
      </c>
      <c r="F1022" s="17" t="n">
        <v>0</v>
      </c>
      <c r="G1022" s="16" t="n">
        <v>3493.68</v>
      </c>
      <c r="I1022" s="1" t="str">
        <f aca="false">INDEX(Products!$C$2:$C$51,MATCH(C1022,Products!$A$2:$A$51,0))</f>
        <v>Home &amp; Kitchen</v>
      </c>
      <c r="J1022" s="1" t="str">
        <f aca="false">INDEX(Orders!$E$2:$E$8001,MATCH(B1022,Orders!$A$2:$A$8001,0))</f>
        <v>Returned</v>
      </c>
      <c r="K1022" s="1" t="str">
        <f aca="false">LEFT(INDEX(Orders!$C$2:$C$8001,MATCH(B1022,Orders!$A$2:$A$8001,0)),7)</f>
        <v>2024-04</v>
      </c>
    </row>
    <row r="1023" customFormat="false" ht="15" hidden="false" customHeight="true" outlineLevel="0" collapsed="false">
      <c r="A1023" s="1" t="s">
        <v>11493</v>
      </c>
      <c r="B1023" s="1" t="s">
        <v>2724</v>
      </c>
      <c r="C1023" s="1" t="s">
        <v>1975</v>
      </c>
      <c r="D1023" s="1" t="n">
        <v>2</v>
      </c>
      <c r="E1023" s="16" t="n">
        <v>862.99</v>
      </c>
      <c r="F1023" s="17" t="n">
        <v>0.1</v>
      </c>
      <c r="G1023" s="16" t="n">
        <v>1553.38</v>
      </c>
      <c r="I1023" s="1" t="str">
        <f aca="false">INDEX(Products!$C$2:$C$51,MATCH(C1023,Products!$A$2:$A$51,0))</f>
        <v>Beauty &amp; Personal Care</v>
      </c>
      <c r="J1023" s="1" t="str">
        <f aca="false">INDEX(Orders!$E$2:$E$8001,MATCH(B1023,Orders!$A$2:$A$8001,0))</f>
        <v>Returned</v>
      </c>
      <c r="K1023" s="1" t="str">
        <f aca="false">LEFT(INDEX(Orders!$C$2:$C$8001,MATCH(B1023,Orders!$A$2:$A$8001,0)),7)</f>
        <v>2024-04</v>
      </c>
    </row>
    <row r="1024" customFormat="false" ht="15" hidden="false" customHeight="true" outlineLevel="0" collapsed="false">
      <c r="A1024" s="1" t="s">
        <v>11494</v>
      </c>
      <c r="B1024" s="1" t="s">
        <v>2726</v>
      </c>
      <c r="C1024" s="1" t="s">
        <v>1937</v>
      </c>
      <c r="D1024" s="1" t="n">
        <v>2</v>
      </c>
      <c r="E1024" s="16" t="n">
        <v>1364.75</v>
      </c>
      <c r="F1024" s="17" t="n">
        <v>0.05</v>
      </c>
      <c r="G1024" s="16" t="n">
        <v>2593.02</v>
      </c>
      <c r="I1024" s="1" t="str">
        <f aca="false">INDEX(Products!$C$2:$C$51,MATCH(C1024,Products!$A$2:$A$51,0))</f>
        <v>Fashion</v>
      </c>
      <c r="J1024" s="1" t="str">
        <f aca="false">INDEX(Orders!$E$2:$E$8001,MATCH(B1024,Orders!$A$2:$A$8001,0))</f>
        <v>Delivered</v>
      </c>
      <c r="K1024" s="1" t="str">
        <f aca="false">LEFT(INDEX(Orders!$C$2:$C$8001,MATCH(B1024,Orders!$A$2:$A$8001,0)),7)</f>
        <v>2024-03</v>
      </c>
    </row>
    <row r="1025" customFormat="false" ht="15" hidden="false" customHeight="true" outlineLevel="0" collapsed="false">
      <c r="A1025" s="1" t="s">
        <v>11495</v>
      </c>
      <c r="B1025" s="1" t="s">
        <v>2726</v>
      </c>
      <c r="C1025" s="1" t="s">
        <v>1969</v>
      </c>
      <c r="D1025" s="1" t="n">
        <v>1</v>
      </c>
      <c r="E1025" s="16" t="n">
        <v>9171.98</v>
      </c>
      <c r="F1025" s="17" t="n">
        <v>0.15</v>
      </c>
      <c r="G1025" s="16" t="n">
        <v>7796.18</v>
      </c>
      <c r="I1025" s="1" t="str">
        <f aca="false">INDEX(Products!$C$2:$C$51,MATCH(C1025,Products!$A$2:$A$51,0))</f>
        <v>Home &amp; Kitchen</v>
      </c>
      <c r="J1025" s="1" t="str">
        <f aca="false">INDEX(Orders!$E$2:$E$8001,MATCH(B1025,Orders!$A$2:$A$8001,0))</f>
        <v>Delivered</v>
      </c>
      <c r="K1025" s="1" t="str">
        <f aca="false">LEFT(INDEX(Orders!$C$2:$C$8001,MATCH(B1025,Orders!$A$2:$A$8001,0)),7)</f>
        <v>2024-03</v>
      </c>
    </row>
    <row r="1026" customFormat="false" ht="15" hidden="false" customHeight="true" outlineLevel="0" collapsed="false">
      <c r="A1026" s="1" t="s">
        <v>11496</v>
      </c>
      <c r="B1026" s="1" t="s">
        <v>2726</v>
      </c>
      <c r="C1026" s="1" t="s">
        <v>1933</v>
      </c>
      <c r="D1026" s="1" t="n">
        <v>1</v>
      </c>
      <c r="E1026" s="16" t="n">
        <v>7194.38</v>
      </c>
      <c r="F1026" s="17" t="n">
        <v>0</v>
      </c>
      <c r="G1026" s="16" t="n">
        <v>7194.38</v>
      </c>
      <c r="I1026" s="1" t="str">
        <f aca="false">INDEX(Products!$C$2:$C$51,MATCH(C1026,Products!$A$2:$A$51,0))</f>
        <v>Electronics</v>
      </c>
      <c r="J1026" s="1" t="str">
        <f aca="false">INDEX(Orders!$E$2:$E$8001,MATCH(B1026,Orders!$A$2:$A$8001,0))</f>
        <v>Delivered</v>
      </c>
      <c r="K1026" s="1" t="str">
        <f aca="false">LEFT(INDEX(Orders!$C$2:$C$8001,MATCH(B1026,Orders!$A$2:$A$8001,0)),7)</f>
        <v>2024-03</v>
      </c>
    </row>
    <row r="1027" customFormat="false" ht="15" hidden="false" customHeight="true" outlineLevel="0" collapsed="false">
      <c r="A1027" s="1" t="s">
        <v>11497</v>
      </c>
      <c r="B1027" s="1" t="s">
        <v>2727</v>
      </c>
      <c r="C1027" s="1" t="s">
        <v>1949</v>
      </c>
      <c r="D1027" s="1" t="n">
        <v>1</v>
      </c>
      <c r="E1027" s="16" t="n">
        <v>4185.64</v>
      </c>
      <c r="F1027" s="17" t="n">
        <v>0</v>
      </c>
      <c r="G1027" s="16" t="n">
        <v>4185.64</v>
      </c>
      <c r="I1027" s="1" t="str">
        <f aca="false">INDEX(Products!$C$2:$C$51,MATCH(C1027,Products!$A$2:$A$51,0))</f>
        <v>Fashion</v>
      </c>
      <c r="J1027" s="1" t="str">
        <f aca="false">INDEX(Orders!$E$2:$E$8001,MATCH(B1027,Orders!$A$2:$A$8001,0))</f>
        <v>Delivered</v>
      </c>
      <c r="K1027" s="1" t="str">
        <f aca="false">LEFT(INDEX(Orders!$C$2:$C$8001,MATCH(B1027,Orders!$A$2:$A$8001,0)),7)</f>
        <v>2024-06</v>
      </c>
    </row>
    <row r="1028" customFormat="false" ht="15" hidden="false" customHeight="true" outlineLevel="0" collapsed="false">
      <c r="A1028" s="1" t="s">
        <v>11498</v>
      </c>
      <c r="B1028" s="1" t="s">
        <v>2728</v>
      </c>
      <c r="C1028" s="1" t="s">
        <v>2007</v>
      </c>
      <c r="D1028" s="1" t="n">
        <v>3</v>
      </c>
      <c r="E1028" s="16" t="n">
        <v>750.27</v>
      </c>
      <c r="F1028" s="17" t="n">
        <v>0.2</v>
      </c>
      <c r="G1028" s="16" t="n">
        <v>1800.65</v>
      </c>
      <c r="I1028" s="1" t="str">
        <f aca="false">INDEX(Products!$C$2:$C$51,MATCH(C1028,Products!$A$2:$A$51,0))</f>
        <v>Books &amp; Stationery</v>
      </c>
      <c r="J1028" s="1" t="str">
        <f aca="false">INDEX(Orders!$E$2:$E$8001,MATCH(B1028,Orders!$A$2:$A$8001,0))</f>
        <v>Delivered</v>
      </c>
      <c r="K1028" s="1" t="str">
        <f aca="false">LEFT(INDEX(Orders!$C$2:$C$8001,MATCH(B1028,Orders!$A$2:$A$8001,0)),7)</f>
        <v>2025-10</v>
      </c>
    </row>
    <row r="1029" customFormat="false" ht="15" hidden="false" customHeight="true" outlineLevel="0" collapsed="false">
      <c r="A1029" s="1" t="s">
        <v>11499</v>
      </c>
      <c r="B1029" s="1" t="s">
        <v>2728</v>
      </c>
      <c r="C1029" s="1" t="s">
        <v>1997</v>
      </c>
      <c r="D1029" s="1" t="n">
        <v>1</v>
      </c>
      <c r="E1029" s="16" t="n">
        <v>311.15</v>
      </c>
      <c r="F1029" s="17" t="n">
        <v>0.05</v>
      </c>
      <c r="G1029" s="16" t="n">
        <v>295.59</v>
      </c>
      <c r="I1029" s="1" t="str">
        <f aca="false">INDEX(Products!$C$2:$C$51,MATCH(C1029,Products!$A$2:$A$51,0))</f>
        <v>Sports &amp; Fitness</v>
      </c>
      <c r="J1029" s="1" t="str">
        <f aca="false">INDEX(Orders!$E$2:$E$8001,MATCH(B1029,Orders!$A$2:$A$8001,0))</f>
        <v>Delivered</v>
      </c>
      <c r="K1029" s="1" t="str">
        <f aca="false">LEFT(INDEX(Orders!$C$2:$C$8001,MATCH(B1029,Orders!$A$2:$A$8001,0)),7)</f>
        <v>2025-10</v>
      </c>
    </row>
    <row r="1030" customFormat="false" ht="15" hidden="false" customHeight="true" outlineLevel="0" collapsed="false">
      <c r="A1030" s="1" t="s">
        <v>11500</v>
      </c>
      <c r="B1030" s="1" t="s">
        <v>2729</v>
      </c>
      <c r="C1030" s="1" t="s">
        <v>1930</v>
      </c>
      <c r="D1030" s="1" t="n">
        <v>1</v>
      </c>
      <c r="E1030" s="16" t="n">
        <v>2398.35</v>
      </c>
      <c r="F1030" s="17" t="n">
        <v>0.05</v>
      </c>
      <c r="G1030" s="16" t="n">
        <v>2278.43</v>
      </c>
      <c r="I1030" s="1" t="str">
        <f aca="false">INDEX(Products!$C$2:$C$51,MATCH(C1030,Products!$A$2:$A$51,0))</f>
        <v>Electronics</v>
      </c>
      <c r="J1030" s="1" t="str">
        <f aca="false">INDEX(Orders!$E$2:$E$8001,MATCH(B1030,Orders!$A$2:$A$8001,0))</f>
        <v>Returned</v>
      </c>
      <c r="K1030" s="1" t="str">
        <f aca="false">LEFT(INDEX(Orders!$C$2:$C$8001,MATCH(B1030,Orders!$A$2:$A$8001,0)),7)</f>
        <v>2024-08</v>
      </c>
    </row>
    <row r="1031" customFormat="false" ht="15" hidden="false" customHeight="true" outlineLevel="0" collapsed="false">
      <c r="A1031" s="1" t="s">
        <v>11501</v>
      </c>
      <c r="B1031" s="1" t="s">
        <v>2729</v>
      </c>
      <c r="C1031" s="1" t="s">
        <v>1941</v>
      </c>
      <c r="D1031" s="1" t="n">
        <v>1</v>
      </c>
      <c r="E1031" s="16" t="n">
        <v>2757.65</v>
      </c>
      <c r="F1031" s="17" t="n">
        <v>0</v>
      </c>
      <c r="G1031" s="16" t="n">
        <v>2757.65</v>
      </c>
      <c r="I1031" s="1" t="str">
        <f aca="false">INDEX(Products!$C$2:$C$51,MATCH(C1031,Products!$A$2:$A$51,0))</f>
        <v>Fashion</v>
      </c>
      <c r="J1031" s="1" t="str">
        <f aca="false">INDEX(Orders!$E$2:$E$8001,MATCH(B1031,Orders!$A$2:$A$8001,0))</f>
        <v>Returned</v>
      </c>
      <c r="K1031" s="1" t="str">
        <f aca="false">LEFT(INDEX(Orders!$C$2:$C$8001,MATCH(B1031,Orders!$A$2:$A$8001,0)),7)</f>
        <v>2024-08</v>
      </c>
    </row>
    <row r="1032" customFormat="false" ht="15" hidden="false" customHeight="true" outlineLevel="0" collapsed="false">
      <c r="A1032" s="1" t="s">
        <v>11502</v>
      </c>
      <c r="B1032" s="1" t="s">
        <v>2729</v>
      </c>
      <c r="C1032" s="1" t="s">
        <v>1977</v>
      </c>
      <c r="D1032" s="1" t="n">
        <v>1</v>
      </c>
      <c r="E1032" s="16" t="n">
        <v>2386.05</v>
      </c>
      <c r="F1032" s="17" t="n">
        <v>0.2</v>
      </c>
      <c r="G1032" s="16" t="n">
        <v>1908.84</v>
      </c>
      <c r="I1032" s="1" t="str">
        <f aca="false">INDEX(Products!$C$2:$C$51,MATCH(C1032,Products!$A$2:$A$51,0))</f>
        <v>Beauty &amp; Personal Care</v>
      </c>
      <c r="J1032" s="1" t="str">
        <f aca="false">INDEX(Orders!$E$2:$E$8001,MATCH(B1032,Orders!$A$2:$A$8001,0))</f>
        <v>Returned</v>
      </c>
      <c r="K1032" s="1" t="str">
        <f aca="false">LEFT(INDEX(Orders!$C$2:$C$8001,MATCH(B1032,Orders!$A$2:$A$8001,0)),7)</f>
        <v>2024-08</v>
      </c>
    </row>
    <row r="1033" customFormat="false" ht="15" hidden="false" customHeight="true" outlineLevel="0" collapsed="false">
      <c r="A1033" s="1" t="s">
        <v>11503</v>
      </c>
      <c r="B1033" s="1" t="s">
        <v>2730</v>
      </c>
      <c r="C1033" s="1" t="s">
        <v>1997</v>
      </c>
      <c r="D1033" s="1" t="n">
        <v>1</v>
      </c>
      <c r="E1033" s="16" t="n">
        <v>311.15</v>
      </c>
      <c r="F1033" s="17" t="n">
        <v>0</v>
      </c>
      <c r="G1033" s="16" t="n">
        <v>311.15</v>
      </c>
      <c r="I1033" s="1" t="str">
        <f aca="false">INDEX(Products!$C$2:$C$51,MATCH(C1033,Products!$A$2:$A$51,0))</f>
        <v>Sports &amp; Fitness</v>
      </c>
      <c r="J1033" s="1" t="str">
        <f aca="false">INDEX(Orders!$E$2:$E$8001,MATCH(B1033,Orders!$A$2:$A$8001,0))</f>
        <v>Delivered</v>
      </c>
      <c r="K1033" s="1" t="str">
        <f aca="false">LEFT(INDEX(Orders!$C$2:$C$8001,MATCH(B1033,Orders!$A$2:$A$8001,0)),7)</f>
        <v>2025-02</v>
      </c>
    </row>
    <row r="1034" customFormat="false" ht="15" hidden="false" customHeight="true" outlineLevel="0" collapsed="false">
      <c r="A1034" s="1" t="s">
        <v>11504</v>
      </c>
      <c r="B1034" s="1" t="s">
        <v>2730</v>
      </c>
      <c r="C1034" s="1" t="s">
        <v>2007</v>
      </c>
      <c r="D1034" s="1" t="n">
        <v>1</v>
      </c>
      <c r="E1034" s="16" t="n">
        <v>750.27</v>
      </c>
      <c r="F1034" s="17" t="n">
        <v>0.05</v>
      </c>
      <c r="G1034" s="16" t="n">
        <v>712.76</v>
      </c>
      <c r="I1034" s="1" t="str">
        <f aca="false">INDEX(Products!$C$2:$C$51,MATCH(C1034,Products!$A$2:$A$51,0))</f>
        <v>Books &amp; Stationery</v>
      </c>
      <c r="J1034" s="1" t="str">
        <f aca="false">INDEX(Orders!$E$2:$E$8001,MATCH(B1034,Orders!$A$2:$A$8001,0))</f>
        <v>Delivered</v>
      </c>
      <c r="K1034" s="1" t="str">
        <f aca="false">LEFT(INDEX(Orders!$C$2:$C$8001,MATCH(B1034,Orders!$A$2:$A$8001,0)),7)</f>
        <v>2025-02</v>
      </c>
    </row>
    <row r="1035" customFormat="false" ht="15" hidden="false" customHeight="true" outlineLevel="0" collapsed="false">
      <c r="A1035" s="1" t="s">
        <v>11505</v>
      </c>
      <c r="B1035" s="1" t="s">
        <v>2730</v>
      </c>
      <c r="C1035" s="1" t="s">
        <v>2006</v>
      </c>
      <c r="D1035" s="1" t="n">
        <v>1</v>
      </c>
      <c r="E1035" s="16" t="n">
        <v>482.17</v>
      </c>
      <c r="F1035" s="17" t="n">
        <v>0</v>
      </c>
      <c r="G1035" s="16" t="n">
        <v>482.17</v>
      </c>
      <c r="I1035" s="1" t="str">
        <f aca="false">INDEX(Products!$C$2:$C$51,MATCH(C1035,Products!$A$2:$A$51,0))</f>
        <v>Books &amp; Stationery</v>
      </c>
      <c r="J1035" s="1" t="str">
        <f aca="false">INDEX(Orders!$E$2:$E$8001,MATCH(B1035,Orders!$A$2:$A$8001,0))</f>
        <v>Delivered</v>
      </c>
      <c r="K1035" s="1" t="str">
        <f aca="false">LEFT(INDEX(Orders!$C$2:$C$8001,MATCH(B1035,Orders!$A$2:$A$8001,0)),7)</f>
        <v>2025-02</v>
      </c>
    </row>
    <row r="1036" customFormat="false" ht="15" hidden="false" customHeight="true" outlineLevel="0" collapsed="false">
      <c r="A1036" s="1" t="s">
        <v>11506</v>
      </c>
      <c r="B1036" s="1" t="s">
        <v>2730</v>
      </c>
      <c r="C1036" s="1" t="s">
        <v>1988</v>
      </c>
      <c r="D1036" s="1" t="n">
        <v>1</v>
      </c>
      <c r="E1036" s="16" t="n">
        <v>681.07</v>
      </c>
      <c r="F1036" s="17" t="n">
        <v>0</v>
      </c>
      <c r="G1036" s="16" t="n">
        <v>681.07</v>
      </c>
      <c r="I1036" s="1" t="str">
        <f aca="false">INDEX(Products!$C$2:$C$51,MATCH(C1036,Products!$A$2:$A$51,0))</f>
        <v>Sports &amp; Fitness</v>
      </c>
      <c r="J1036" s="1" t="str">
        <f aca="false">INDEX(Orders!$E$2:$E$8001,MATCH(B1036,Orders!$A$2:$A$8001,0))</f>
        <v>Delivered</v>
      </c>
      <c r="K1036" s="1" t="str">
        <f aca="false">LEFT(INDEX(Orders!$C$2:$C$8001,MATCH(B1036,Orders!$A$2:$A$8001,0)),7)</f>
        <v>2025-02</v>
      </c>
    </row>
    <row r="1037" customFormat="false" ht="15" hidden="false" customHeight="true" outlineLevel="0" collapsed="false">
      <c r="A1037" s="1" t="s">
        <v>11507</v>
      </c>
      <c r="B1037" s="1" t="s">
        <v>2730</v>
      </c>
      <c r="C1037" s="1" t="s">
        <v>1937</v>
      </c>
      <c r="D1037" s="1" t="n">
        <v>1</v>
      </c>
      <c r="E1037" s="16" t="n">
        <v>1364.75</v>
      </c>
      <c r="F1037" s="17" t="n">
        <v>0.05</v>
      </c>
      <c r="G1037" s="16" t="n">
        <v>1296.51</v>
      </c>
      <c r="I1037" s="1" t="str">
        <f aca="false">INDEX(Products!$C$2:$C$51,MATCH(C1037,Products!$A$2:$A$51,0))</f>
        <v>Fashion</v>
      </c>
      <c r="J1037" s="1" t="str">
        <f aca="false">INDEX(Orders!$E$2:$E$8001,MATCH(B1037,Orders!$A$2:$A$8001,0))</f>
        <v>Delivered</v>
      </c>
      <c r="K1037" s="1" t="str">
        <f aca="false">LEFT(INDEX(Orders!$C$2:$C$8001,MATCH(B1037,Orders!$A$2:$A$8001,0)),7)</f>
        <v>2025-02</v>
      </c>
    </row>
    <row r="1038" customFormat="false" ht="15" hidden="false" customHeight="true" outlineLevel="0" collapsed="false">
      <c r="A1038" s="1" t="s">
        <v>11508</v>
      </c>
      <c r="B1038" s="1" t="s">
        <v>2731</v>
      </c>
      <c r="C1038" s="1" t="s">
        <v>2006</v>
      </c>
      <c r="D1038" s="1" t="n">
        <v>1</v>
      </c>
      <c r="E1038" s="16" t="n">
        <v>482.17</v>
      </c>
      <c r="F1038" s="17" t="n">
        <v>0</v>
      </c>
      <c r="G1038" s="16" t="n">
        <v>482.17</v>
      </c>
      <c r="I1038" s="1" t="str">
        <f aca="false">INDEX(Products!$C$2:$C$51,MATCH(C1038,Products!$A$2:$A$51,0))</f>
        <v>Books &amp; Stationery</v>
      </c>
      <c r="J1038" s="1" t="str">
        <f aca="false">INDEX(Orders!$E$2:$E$8001,MATCH(B1038,Orders!$A$2:$A$8001,0))</f>
        <v>Delivered</v>
      </c>
      <c r="K1038" s="1" t="str">
        <f aca="false">LEFT(INDEX(Orders!$C$2:$C$8001,MATCH(B1038,Orders!$A$2:$A$8001,0)),7)</f>
        <v>2025-01</v>
      </c>
    </row>
    <row r="1039" customFormat="false" ht="15" hidden="false" customHeight="true" outlineLevel="0" collapsed="false">
      <c r="A1039" s="1" t="s">
        <v>11509</v>
      </c>
      <c r="B1039" s="1" t="s">
        <v>2732</v>
      </c>
      <c r="C1039" s="1" t="s">
        <v>1969</v>
      </c>
      <c r="D1039" s="1" t="n">
        <v>1</v>
      </c>
      <c r="E1039" s="16" t="n">
        <v>9171.98</v>
      </c>
      <c r="F1039" s="17" t="n">
        <v>0.1</v>
      </c>
      <c r="G1039" s="16" t="n">
        <v>8254.78</v>
      </c>
      <c r="I1039" s="1" t="str">
        <f aca="false">INDEX(Products!$C$2:$C$51,MATCH(C1039,Products!$A$2:$A$51,0))</f>
        <v>Home &amp; Kitchen</v>
      </c>
      <c r="J1039" s="1" t="str">
        <f aca="false">INDEX(Orders!$E$2:$E$8001,MATCH(B1039,Orders!$A$2:$A$8001,0))</f>
        <v>Delivered</v>
      </c>
      <c r="K1039" s="1" t="str">
        <f aca="false">LEFT(INDEX(Orders!$C$2:$C$8001,MATCH(B1039,Orders!$A$2:$A$8001,0)),7)</f>
        <v>2025-10</v>
      </c>
    </row>
    <row r="1040" customFormat="false" ht="15" hidden="false" customHeight="true" outlineLevel="0" collapsed="false">
      <c r="A1040" s="1" t="s">
        <v>11510</v>
      </c>
      <c r="B1040" s="1" t="s">
        <v>2732</v>
      </c>
      <c r="C1040" s="1" t="s">
        <v>1940</v>
      </c>
      <c r="D1040" s="1" t="n">
        <v>1</v>
      </c>
      <c r="E1040" s="16" t="n">
        <v>2374.52</v>
      </c>
      <c r="F1040" s="17" t="n">
        <v>0.1</v>
      </c>
      <c r="G1040" s="16" t="n">
        <v>2137.07</v>
      </c>
      <c r="I1040" s="1" t="str">
        <f aca="false">INDEX(Products!$C$2:$C$51,MATCH(C1040,Products!$A$2:$A$51,0))</f>
        <v>Fashion</v>
      </c>
      <c r="J1040" s="1" t="str">
        <f aca="false">INDEX(Orders!$E$2:$E$8001,MATCH(B1040,Orders!$A$2:$A$8001,0))</f>
        <v>Delivered</v>
      </c>
      <c r="K1040" s="1" t="str">
        <f aca="false">LEFT(INDEX(Orders!$C$2:$C$8001,MATCH(B1040,Orders!$A$2:$A$8001,0)),7)</f>
        <v>2025-10</v>
      </c>
    </row>
    <row r="1041" customFormat="false" ht="15" hidden="false" customHeight="true" outlineLevel="0" collapsed="false">
      <c r="A1041" s="1" t="s">
        <v>11511</v>
      </c>
      <c r="B1041" s="1" t="s">
        <v>2734</v>
      </c>
      <c r="C1041" s="1" t="s">
        <v>1951</v>
      </c>
      <c r="D1041" s="1" t="n">
        <v>1</v>
      </c>
      <c r="E1041" s="16" t="n">
        <v>957.5</v>
      </c>
      <c r="F1041" s="17" t="n">
        <v>0.1</v>
      </c>
      <c r="G1041" s="16" t="n">
        <v>861.75</v>
      </c>
      <c r="I1041" s="1" t="str">
        <f aca="false">INDEX(Products!$C$2:$C$51,MATCH(C1041,Products!$A$2:$A$51,0))</f>
        <v>Fashion</v>
      </c>
      <c r="J1041" s="1" t="str">
        <f aca="false">INDEX(Orders!$E$2:$E$8001,MATCH(B1041,Orders!$A$2:$A$8001,0))</f>
        <v>Returned</v>
      </c>
      <c r="K1041" s="1" t="str">
        <f aca="false">LEFT(INDEX(Orders!$C$2:$C$8001,MATCH(B1041,Orders!$A$2:$A$8001,0)),7)</f>
        <v>2025-11</v>
      </c>
    </row>
    <row r="1042" customFormat="false" ht="15" hidden="false" customHeight="true" outlineLevel="0" collapsed="false">
      <c r="A1042" s="1" t="s">
        <v>11512</v>
      </c>
      <c r="B1042" s="1" t="s">
        <v>2734</v>
      </c>
      <c r="C1042" s="1" t="s">
        <v>1998</v>
      </c>
      <c r="D1042" s="1" t="n">
        <v>1</v>
      </c>
      <c r="E1042" s="16" t="n">
        <v>1335.85</v>
      </c>
      <c r="F1042" s="17" t="n">
        <v>0.1</v>
      </c>
      <c r="G1042" s="16" t="n">
        <v>1202.26</v>
      </c>
      <c r="I1042" s="1" t="str">
        <f aca="false">INDEX(Products!$C$2:$C$51,MATCH(C1042,Products!$A$2:$A$51,0))</f>
        <v>Sports &amp; Fitness</v>
      </c>
      <c r="J1042" s="1" t="str">
        <f aca="false">INDEX(Orders!$E$2:$E$8001,MATCH(B1042,Orders!$A$2:$A$8001,0))</f>
        <v>Returned</v>
      </c>
      <c r="K1042" s="1" t="str">
        <f aca="false">LEFT(INDEX(Orders!$C$2:$C$8001,MATCH(B1042,Orders!$A$2:$A$8001,0)),7)</f>
        <v>2025-11</v>
      </c>
    </row>
    <row r="1043" customFormat="false" ht="15" hidden="false" customHeight="true" outlineLevel="0" collapsed="false">
      <c r="A1043" s="1" t="s">
        <v>11513</v>
      </c>
      <c r="B1043" s="1" t="s">
        <v>2735</v>
      </c>
      <c r="C1043" s="1" t="s">
        <v>1979</v>
      </c>
      <c r="D1043" s="1" t="n">
        <v>2</v>
      </c>
      <c r="E1043" s="16" t="n">
        <v>623</v>
      </c>
      <c r="F1043" s="17" t="n">
        <v>0</v>
      </c>
      <c r="G1043" s="16" t="n">
        <v>1246</v>
      </c>
      <c r="I1043" s="1" t="str">
        <f aca="false">INDEX(Products!$C$2:$C$51,MATCH(C1043,Products!$A$2:$A$51,0))</f>
        <v>Beauty &amp; Personal Care</v>
      </c>
      <c r="J1043" s="1" t="str">
        <f aca="false">INDEX(Orders!$E$2:$E$8001,MATCH(B1043,Orders!$A$2:$A$8001,0))</f>
        <v>Delivered</v>
      </c>
      <c r="K1043" s="1" t="str">
        <f aca="false">LEFT(INDEX(Orders!$C$2:$C$8001,MATCH(B1043,Orders!$A$2:$A$8001,0)),7)</f>
        <v>2024-10</v>
      </c>
    </row>
    <row r="1044" customFormat="false" ht="15" hidden="false" customHeight="true" outlineLevel="0" collapsed="false">
      <c r="A1044" s="1" t="s">
        <v>11514</v>
      </c>
      <c r="B1044" s="1" t="s">
        <v>2737</v>
      </c>
      <c r="C1044" s="1" t="s">
        <v>1976</v>
      </c>
      <c r="D1044" s="1" t="n">
        <v>1</v>
      </c>
      <c r="E1044" s="16" t="n">
        <v>1603.35</v>
      </c>
      <c r="F1044" s="17" t="n">
        <v>0.15</v>
      </c>
      <c r="G1044" s="16" t="n">
        <v>1362.85</v>
      </c>
      <c r="I1044" s="1" t="str">
        <f aca="false">INDEX(Products!$C$2:$C$51,MATCH(C1044,Products!$A$2:$A$51,0))</f>
        <v>Beauty &amp; Personal Care</v>
      </c>
      <c r="J1044" s="1" t="str">
        <f aca="false">INDEX(Orders!$E$2:$E$8001,MATCH(B1044,Orders!$A$2:$A$8001,0))</f>
        <v>Delivered</v>
      </c>
      <c r="K1044" s="1" t="str">
        <f aca="false">LEFT(INDEX(Orders!$C$2:$C$8001,MATCH(B1044,Orders!$A$2:$A$8001,0)),7)</f>
        <v>2024-12</v>
      </c>
    </row>
    <row r="1045" customFormat="false" ht="15" hidden="false" customHeight="true" outlineLevel="0" collapsed="false">
      <c r="A1045" s="1" t="s">
        <v>11515</v>
      </c>
      <c r="B1045" s="1" t="s">
        <v>2737</v>
      </c>
      <c r="C1045" s="1" t="s">
        <v>1990</v>
      </c>
      <c r="D1045" s="1" t="n">
        <v>1</v>
      </c>
      <c r="E1045" s="16" t="n">
        <v>5311.32</v>
      </c>
      <c r="F1045" s="17" t="n">
        <v>0.05</v>
      </c>
      <c r="G1045" s="16" t="n">
        <v>5045.75</v>
      </c>
      <c r="I1045" s="1" t="str">
        <f aca="false">INDEX(Products!$C$2:$C$51,MATCH(C1045,Products!$A$2:$A$51,0))</f>
        <v>Sports &amp; Fitness</v>
      </c>
      <c r="J1045" s="1" t="str">
        <f aca="false">INDEX(Orders!$E$2:$E$8001,MATCH(B1045,Orders!$A$2:$A$8001,0))</f>
        <v>Delivered</v>
      </c>
      <c r="K1045" s="1" t="str">
        <f aca="false">LEFT(INDEX(Orders!$C$2:$C$8001,MATCH(B1045,Orders!$A$2:$A$8001,0)),7)</f>
        <v>2024-12</v>
      </c>
    </row>
    <row r="1046" customFormat="false" ht="15" hidden="false" customHeight="true" outlineLevel="0" collapsed="false">
      <c r="A1046" s="1" t="s">
        <v>11516</v>
      </c>
      <c r="B1046" s="1" t="s">
        <v>2737</v>
      </c>
      <c r="C1046" s="1" t="s">
        <v>1940</v>
      </c>
      <c r="D1046" s="1" t="n">
        <v>2</v>
      </c>
      <c r="E1046" s="16" t="n">
        <v>2374.52</v>
      </c>
      <c r="F1046" s="17" t="n">
        <v>0.05</v>
      </c>
      <c r="G1046" s="16" t="n">
        <v>4511.59</v>
      </c>
      <c r="I1046" s="1" t="str">
        <f aca="false">INDEX(Products!$C$2:$C$51,MATCH(C1046,Products!$A$2:$A$51,0))</f>
        <v>Fashion</v>
      </c>
      <c r="J1046" s="1" t="str">
        <f aca="false">INDEX(Orders!$E$2:$E$8001,MATCH(B1046,Orders!$A$2:$A$8001,0))</f>
        <v>Delivered</v>
      </c>
      <c r="K1046" s="1" t="str">
        <f aca="false">LEFT(INDEX(Orders!$C$2:$C$8001,MATCH(B1046,Orders!$A$2:$A$8001,0)),7)</f>
        <v>2024-12</v>
      </c>
    </row>
    <row r="1047" customFormat="false" ht="15" hidden="false" customHeight="true" outlineLevel="0" collapsed="false">
      <c r="A1047" s="1" t="s">
        <v>11517</v>
      </c>
      <c r="B1047" s="1" t="s">
        <v>2737</v>
      </c>
      <c r="C1047" s="1" t="s">
        <v>1975</v>
      </c>
      <c r="D1047" s="1" t="n">
        <v>1</v>
      </c>
      <c r="E1047" s="16" t="n">
        <v>862.99</v>
      </c>
      <c r="F1047" s="17" t="n">
        <v>0.15</v>
      </c>
      <c r="G1047" s="16" t="n">
        <v>733.54</v>
      </c>
      <c r="I1047" s="1" t="str">
        <f aca="false">INDEX(Products!$C$2:$C$51,MATCH(C1047,Products!$A$2:$A$51,0))</f>
        <v>Beauty &amp; Personal Care</v>
      </c>
      <c r="J1047" s="1" t="str">
        <f aca="false">INDEX(Orders!$E$2:$E$8001,MATCH(B1047,Orders!$A$2:$A$8001,0))</f>
        <v>Delivered</v>
      </c>
      <c r="K1047" s="1" t="str">
        <f aca="false">LEFT(INDEX(Orders!$C$2:$C$8001,MATCH(B1047,Orders!$A$2:$A$8001,0)),7)</f>
        <v>2024-12</v>
      </c>
    </row>
    <row r="1048" customFormat="false" ht="15" hidden="false" customHeight="true" outlineLevel="0" collapsed="false">
      <c r="A1048" s="1" t="s">
        <v>11518</v>
      </c>
      <c r="B1048" s="1" t="s">
        <v>2737</v>
      </c>
      <c r="C1048" s="1" t="s">
        <v>1969</v>
      </c>
      <c r="D1048" s="1" t="n">
        <v>1</v>
      </c>
      <c r="E1048" s="16" t="n">
        <v>9171.98</v>
      </c>
      <c r="F1048" s="17" t="n">
        <v>0.15</v>
      </c>
      <c r="G1048" s="16" t="n">
        <v>7796.18</v>
      </c>
      <c r="I1048" s="1" t="str">
        <f aca="false">INDEX(Products!$C$2:$C$51,MATCH(C1048,Products!$A$2:$A$51,0))</f>
        <v>Home &amp; Kitchen</v>
      </c>
      <c r="J1048" s="1" t="str">
        <f aca="false">INDEX(Orders!$E$2:$E$8001,MATCH(B1048,Orders!$A$2:$A$8001,0))</f>
        <v>Delivered</v>
      </c>
      <c r="K1048" s="1" t="str">
        <f aca="false">LEFT(INDEX(Orders!$C$2:$C$8001,MATCH(B1048,Orders!$A$2:$A$8001,0)),7)</f>
        <v>2024-12</v>
      </c>
    </row>
    <row r="1049" customFormat="false" ht="15" hidden="false" customHeight="true" outlineLevel="0" collapsed="false">
      <c r="A1049" s="1" t="s">
        <v>11519</v>
      </c>
      <c r="B1049" s="1" t="s">
        <v>2738</v>
      </c>
      <c r="C1049" s="1" t="s">
        <v>1980</v>
      </c>
      <c r="D1049" s="1" t="n">
        <v>1</v>
      </c>
      <c r="E1049" s="16" t="n">
        <v>2299.69</v>
      </c>
      <c r="F1049" s="17" t="n">
        <v>0.2</v>
      </c>
      <c r="G1049" s="16" t="n">
        <v>1839.75</v>
      </c>
      <c r="I1049" s="1" t="str">
        <f aca="false">INDEX(Products!$C$2:$C$51,MATCH(C1049,Products!$A$2:$A$51,0))</f>
        <v>Beauty &amp; Personal Care</v>
      </c>
      <c r="J1049" s="1" t="str">
        <f aca="false">INDEX(Orders!$E$2:$E$8001,MATCH(B1049,Orders!$A$2:$A$8001,0))</f>
        <v>Cancelled</v>
      </c>
      <c r="K1049" s="1" t="str">
        <f aca="false">LEFT(INDEX(Orders!$C$2:$C$8001,MATCH(B1049,Orders!$A$2:$A$8001,0)),7)</f>
        <v>2025-08</v>
      </c>
    </row>
    <row r="1050" customFormat="false" ht="15" hidden="false" customHeight="true" outlineLevel="0" collapsed="false">
      <c r="A1050" s="1" t="s">
        <v>11520</v>
      </c>
      <c r="B1050" s="1" t="s">
        <v>2739</v>
      </c>
      <c r="C1050" s="1" t="s">
        <v>1930</v>
      </c>
      <c r="D1050" s="1" t="n">
        <v>2</v>
      </c>
      <c r="E1050" s="16" t="n">
        <v>2398.35</v>
      </c>
      <c r="F1050" s="17" t="n">
        <v>0</v>
      </c>
      <c r="G1050" s="16" t="n">
        <v>4796.7</v>
      </c>
      <c r="I1050" s="1" t="str">
        <f aca="false">INDEX(Products!$C$2:$C$51,MATCH(C1050,Products!$A$2:$A$51,0))</f>
        <v>Electronics</v>
      </c>
      <c r="J1050" s="1" t="str">
        <f aca="false">INDEX(Orders!$E$2:$E$8001,MATCH(B1050,Orders!$A$2:$A$8001,0))</f>
        <v>Delivered</v>
      </c>
      <c r="K1050" s="1" t="str">
        <f aca="false">LEFT(INDEX(Orders!$C$2:$C$8001,MATCH(B1050,Orders!$A$2:$A$8001,0)),7)</f>
        <v>2024-02</v>
      </c>
    </row>
    <row r="1051" customFormat="false" ht="15" hidden="false" customHeight="true" outlineLevel="0" collapsed="false">
      <c r="A1051" s="1" t="s">
        <v>11521</v>
      </c>
      <c r="B1051" s="1" t="s">
        <v>2739</v>
      </c>
      <c r="C1051" s="1" t="s">
        <v>1928</v>
      </c>
      <c r="D1051" s="1" t="n">
        <v>1</v>
      </c>
      <c r="E1051" s="16" t="n">
        <v>657.82</v>
      </c>
      <c r="F1051" s="17" t="n">
        <v>0.15</v>
      </c>
      <c r="G1051" s="16" t="n">
        <v>559.15</v>
      </c>
      <c r="I1051" s="1" t="str">
        <f aca="false">INDEX(Products!$C$2:$C$51,MATCH(C1051,Products!$A$2:$A$51,0))</f>
        <v>Electronics</v>
      </c>
      <c r="J1051" s="1" t="str">
        <f aca="false">INDEX(Orders!$E$2:$E$8001,MATCH(B1051,Orders!$A$2:$A$8001,0))</f>
        <v>Delivered</v>
      </c>
      <c r="K1051" s="1" t="str">
        <f aca="false">LEFT(INDEX(Orders!$C$2:$C$8001,MATCH(B1051,Orders!$A$2:$A$8001,0)),7)</f>
        <v>2024-02</v>
      </c>
    </row>
    <row r="1052" customFormat="false" ht="15" hidden="false" customHeight="true" outlineLevel="0" collapsed="false">
      <c r="A1052" s="1" t="s">
        <v>11522</v>
      </c>
      <c r="B1052" s="1" t="s">
        <v>2739</v>
      </c>
      <c r="C1052" s="1" t="s">
        <v>1969</v>
      </c>
      <c r="D1052" s="1" t="n">
        <v>1</v>
      </c>
      <c r="E1052" s="16" t="n">
        <v>9171.98</v>
      </c>
      <c r="F1052" s="17" t="n">
        <v>0</v>
      </c>
      <c r="G1052" s="16" t="n">
        <v>9171.98</v>
      </c>
      <c r="I1052" s="1" t="str">
        <f aca="false">INDEX(Products!$C$2:$C$51,MATCH(C1052,Products!$A$2:$A$51,0))</f>
        <v>Home &amp; Kitchen</v>
      </c>
      <c r="J1052" s="1" t="str">
        <f aca="false">INDEX(Orders!$E$2:$E$8001,MATCH(B1052,Orders!$A$2:$A$8001,0))</f>
        <v>Delivered</v>
      </c>
      <c r="K1052" s="1" t="str">
        <f aca="false">LEFT(INDEX(Orders!$C$2:$C$8001,MATCH(B1052,Orders!$A$2:$A$8001,0)),7)</f>
        <v>2024-02</v>
      </c>
    </row>
    <row r="1053" customFormat="false" ht="15" hidden="false" customHeight="true" outlineLevel="0" collapsed="false">
      <c r="A1053" s="1" t="s">
        <v>11523</v>
      </c>
      <c r="B1053" s="1" t="s">
        <v>2740</v>
      </c>
      <c r="C1053" s="1" t="s">
        <v>1979</v>
      </c>
      <c r="D1053" s="1" t="n">
        <v>1</v>
      </c>
      <c r="E1053" s="16" t="n">
        <v>623</v>
      </c>
      <c r="F1053" s="17" t="n">
        <v>0.2</v>
      </c>
      <c r="G1053" s="16" t="n">
        <v>498.4</v>
      </c>
      <c r="I1053" s="1" t="str">
        <f aca="false">INDEX(Products!$C$2:$C$51,MATCH(C1053,Products!$A$2:$A$51,0))</f>
        <v>Beauty &amp; Personal Care</v>
      </c>
      <c r="J1053" s="1" t="str">
        <f aca="false">INDEX(Orders!$E$2:$E$8001,MATCH(B1053,Orders!$A$2:$A$8001,0))</f>
        <v>Delivered</v>
      </c>
      <c r="K1053" s="1" t="str">
        <f aca="false">LEFT(INDEX(Orders!$C$2:$C$8001,MATCH(B1053,Orders!$A$2:$A$8001,0)),7)</f>
        <v>2025-09</v>
      </c>
    </row>
    <row r="1054" customFormat="false" ht="15" hidden="false" customHeight="true" outlineLevel="0" collapsed="false">
      <c r="A1054" s="1" t="s">
        <v>11524</v>
      </c>
      <c r="B1054" s="1" t="s">
        <v>2740</v>
      </c>
      <c r="C1054" s="1" t="s">
        <v>1951</v>
      </c>
      <c r="D1054" s="1" t="n">
        <v>1</v>
      </c>
      <c r="E1054" s="16" t="n">
        <v>957.5</v>
      </c>
      <c r="F1054" s="17" t="n">
        <v>0</v>
      </c>
      <c r="G1054" s="16" t="n">
        <v>957.5</v>
      </c>
      <c r="I1054" s="1" t="str">
        <f aca="false">INDEX(Products!$C$2:$C$51,MATCH(C1054,Products!$A$2:$A$51,0))</f>
        <v>Fashion</v>
      </c>
      <c r="J1054" s="1" t="str">
        <f aca="false">INDEX(Orders!$E$2:$E$8001,MATCH(B1054,Orders!$A$2:$A$8001,0))</f>
        <v>Delivered</v>
      </c>
      <c r="K1054" s="1" t="str">
        <f aca="false">LEFT(INDEX(Orders!$C$2:$C$8001,MATCH(B1054,Orders!$A$2:$A$8001,0)),7)</f>
        <v>2025-09</v>
      </c>
    </row>
    <row r="1055" customFormat="false" ht="15" hidden="false" customHeight="true" outlineLevel="0" collapsed="false">
      <c r="A1055" s="1" t="s">
        <v>11525</v>
      </c>
      <c r="B1055" s="1" t="s">
        <v>2742</v>
      </c>
      <c r="C1055" s="1" t="s">
        <v>2007</v>
      </c>
      <c r="D1055" s="1" t="n">
        <v>2</v>
      </c>
      <c r="E1055" s="16" t="n">
        <v>750.27</v>
      </c>
      <c r="F1055" s="17" t="n">
        <v>0</v>
      </c>
      <c r="G1055" s="16" t="n">
        <v>1500.54</v>
      </c>
      <c r="I1055" s="1" t="str">
        <f aca="false">INDEX(Products!$C$2:$C$51,MATCH(C1055,Products!$A$2:$A$51,0))</f>
        <v>Books &amp; Stationery</v>
      </c>
      <c r="J1055" s="1" t="str">
        <f aca="false">INDEX(Orders!$E$2:$E$8001,MATCH(B1055,Orders!$A$2:$A$8001,0))</f>
        <v>Delivered</v>
      </c>
      <c r="K1055" s="1" t="str">
        <f aca="false">LEFT(INDEX(Orders!$C$2:$C$8001,MATCH(B1055,Orders!$A$2:$A$8001,0)),7)</f>
        <v>2024-10</v>
      </c>
    </row>
    <row r="1056" customFormat="false" ht="15" hidden="false" customHeight="true" outlineLevel="0" collapsed="false">
      <c r="A1056" s="1" t="s">
        <v>11526</v>
      </c>
      <c r="B1056" s="1" t="s">
        <v>2742</v>
      </c>
      <c r="C1056" s="1" t="s">
        <v>2006</v>
      </c>
      <c r="D1056" s="1" t="n">
        <v>1</v>
      </c>
      <c r="E1056" s="16" t="n">
        <v>482.17</v>
      </c>
      <c r="F1056" s="17" t="n">
        <v>0</v>
      </c>
      <c r="G1056" s="16" t="n">
        <v>482.17</v>
      </c>
      <c r="I1056" s="1" t="str">
        <f aca="false">INDEX(Products!$C$2:$C$51,MATCH(C1056,Products!$A$2:$A$51,0))</f>
        <v>Books &amp; Stationery</v>
      </c>
      <c r="J1056" s="1" t="str">
        <f aca="false">INDEX(Orders!$E$2:$E$8001,MATCH(B1056,Orders!$A$2:$A$8001,0))</f>
        <v>Delivered</v>
      </c>
      <c r="K1056" s="1" t="str">
        <f aca="false">LEFT(INDEX(Orders!$C$2:$C$8001,MATCH(B1056,Orders!$A$2:$A$8001,0)),7)</f>
        <v>2024-10</v>
      </c>
    </row>
    <row r="1057" customFormat="false" ht="15" hidden="false" customHeight="true" outlineLevel="0" collapsed="false">
      <c r="A1057" s="1" t="s">
        <v>11527</v>
      </c>
      <c r="B1057" s="1" t="s">
        <v>2742</v>
      </c>
      <c r="C1057" s="1" t="s">
        <v>1971</v>
      </c>
      <c r="D1057" s="1" t="n">
        <v>1</v>
      </c>
      <c r="E1057" s="16" t="n">
        <v>2073.63</v>
      </c>
      <c r="F1057" s="17" t="n">
        <v>0.2</v>
      </c>
      <c r="G1057" s="16" t="n">
        <v>1658.9</v>
      </c>
      <c r="I1057" s="1" t="str">
        <f aca="false">INDEX(Products!$C$2:$C$51,MATCH(C1057,Products!$A$2:$A$51,0))</f>
        <v>Home &amp; Kitchen</v>
      </c>
      <c r="J1057" s="1" t="str">
        <f aca="false">INDEX(Orders!$E$2:$E$8001,MATCH(B1057,Orders!$A$2:$A$8001,0))</f>
        <v>Delivered</v>
      </c>
      <c r="K1057" s="1" t="str">
        <f aca="false">LEFT(INDEX(Orders!$C$2:$C$8001,MATCH(B1057,Orders!$A$2:$A$8001,0)),7)</f>
        <v>2024-10</v>
      </c>
    </row>
    <row r="1058" customFormat="false" ht="15" hidden="false" customHeight="true" outlineLevel="0" collapsed="false">
      <c r="A1058" s="1" t="s">
        <v>11528</v>
      </c>
      <c r="B1058" s="1" t="s">
        <v>2743</v>
      </c>
      <c r="C1058" s="1" t="s">
        <v>1940</v>
      </c>
      <c r="D1058" s="1" t="n">
        <v>1</v>
      </c>
      <c r="E1058" s="16" t="n">
        <v>2374.52</v>
      </c>
      <c r="F1058" s="17" t="n">
        <v>0.1</v>
      </c>
      <c r="G1058" s="16" t="n">
        <v>2137.07</v>
      </c>
      <c r="I1058" s="1" t="str">
        <f aca="false">INDEX(Products!$C$2:$C$51,MATCH(C1058,Products!$A$2:$A$51,0))</f>
        <v>Fashion</v>
      </c>
      <c r="J1058" s="1" t="str">
        <f aca="false">INDEX(Orders!$E$2:$E$8001,MATCH(B1058,Orders!$A$2:$A$8001,0))</f>
        <v>Delivered</v>
      </c>
      <c r="K1058" s="1" t="str">
        <f aca="false">LEFT(INDEX(Orders!$C$2:$C$8001,MATCH(B1058,Orders!$A$2:$A$8001,0)),7)</f>
        <v>2024-12</v>
      </c>
    </row>
    <row r="1059" customFormat="false" ht="15" hidden="false" customHeight="true" outlineLevel="0" collapsed="false">
      <c r="A1059" s="1" t="s">
        <v>11529</v>
      </c>
      <c r="B1059" s="1" t="s">
        <v>2743</v>
      </c>
      <c r="C1059" s="1" t="s">
        <v>1949</v>
      </c>
      <c r="D1059" s="1" t="n">
        <v>1</v>
      </c>
      <c r="E1059" s="16" t="n">
        <v>4185.64</v>
      </c>
      <c r="F1059" s="17" t="n">
        <v>0.2</v>
      </c>
      <c r="G1059" s="16" t="n">
        <v>3348.51</v>
      </c>
      <c r="I1059" s="1" t="str">
        <f aca="false">INDEX(Products!$C$2:$C$51,MATCH(C1059,Products!$A$2:$A$51,0))</f>
        <v>Fashion</v>
      </c>
      <c r="J1059" s="1" t="str">
        <f aca="false">INDEX(Orders!$E$2:$E$8001,MATCH(B1059,Orders!$A$2:$A$8001,0))</f>
        <v>Delivered</v>
      </c>
      <c r="K1059" s="1" t="str">
        <f aca="false">LEFT(INDEX(Orders!$C$2:$C$8001,MATCH(B1059,Orders!$A$2:$A$8001,0)),7)</f>
        <v>2024-12</v>
      </c>
    </row>
    <row r="1060" customFormat="false" ht="15" hidden="false" customHeight="true" outlineLevel="0" collapsed="false">
      <c r="A1060" s="1" t="s">
        <v>11530</v>
      </c>
      <c r="B1060" s="1" t="s">
        <v>2743</v>
      </c>
      <c r="C1060" s="1" t="s">
        <v>2007</v>
      </c>
      <c r="D1060" s="1" t="n">
        <v>2</v>
      </c>
      <c r="E1060" s="16" t="n">
        <v>750.27</v>
      </c>
      <c r="F1060" s="17" t="n">
        <v>0.05</v>
      </c>
      <c r="G1060" s="16" t="n">
        <v>1425.51</v>
      </c>
      <c r="I1060" s="1" t="str">
        <f aca="false">INDEX(Products!$C$2:$C$51,MATCH(C1060,Products!$A$2:$A$51,0))</f>
        <v>Books &amp; Stationery</v>
      </c>
      <c r="J1060" s="1" t="str">
        <f aca="false">INDEX(Orders!$E$2:$E$8001,MATCH(B1060,Orders!$A$2:$A$8001,0))</f>
        <v>Delivered</v>
      </c>
      <c r="K1060" s="1" t="str">
        <f aca="false">LEFT(INDEX(Orders!$C$2:$C$8001,MATCH(B1060,Orders!$A$2:$A$8001,0)),7)</f>
        <v>2024-12</v>
      </c>
    </row>
    <row r="1061" customFormat="false" ht="15" hidden="false" customHeight="true" outlineLevel="0" collapsed="false">
      <c r="A1061" s="1" t="s">
        <v>11531</v>
      </c>
      <c r="B1061" s="1" t="s">
        <v>2745</v>
      </c>
      <c r="C1061" s="1" t="s">
        <v>1953</v>
      </c>
      <c r="D1061" s="1" t="n">
        <v>2</v>
      </c>
      <c r="E1061" s="16" t="n">
        <v>4914.12</v>
      </c>
      <c r="F1061" s="17" t="n">
        <v>0</v>
      </c>
      <c r="G1061" s="16" t="n">
        <v>9828.24</v>
      </c>
      <c r="I1061" s="1" t="str">
        <f aca="false">INDEX(Products!$C$2:$C$51,MATCH(C1061,Products!$A$2:$A$51,0))</f>
        <v>Fashion</v>
      </c>
      <c r="J1061" s="1" t="str">
        <f aca="false">INDEX(Orders!$E$2:$E$8001,MATCH(B1061,Orders!$A$2:$A$8001,0))</f>
        <v>Delivered</v>
      </c>
      <c r="K1061" s="1" t="str">
        <f aca="false">LEFT(INDEX(Orders!$C$2:$C$8001,MATCH(B1061,Orders!$A$2:$A$8001,0)),7)</f>
        <v>2025-04</v>
      </c>
    </row>
    <row r="1062" customFormat="false" ht="15" hidden="false" customHeight="true" outlineLevel="0" collapsed="false">
      <c r="A1062" s="1" t="s">
        <v>11532</v>
      </c>
      <c r="B1062" s="1" t="s">
        <v>2746</v>
      </c>
      <c r="C1062" s="1" t="s">
        <v>1920</v>
      </c>
      <c r="D1062" s="1" t="n">
        <v>3</v>
      </c>
      <c r="E1062" s="16" t="n">
        <v>4273.58</v>
      </c>
      <c r="F1062" s="17" t="n">
        <v>0.15</v>
      </c>
      <c r="G1062" s="16" t="n">
        <v>10897.63</v>
      </c>
      <c r="I1062" s="1" t="str">
        <f aca="false">INDEX(Products!$C$2:$C$51,MATCH(C1062,Products!$A$2:$A$51,0))</f>
        <v>Electronics</v>
      </c>
      <c r="J1062" s="1" t="str">
        <f aca="false">INDEX(Orders!$E$2:$E$8001,MATCH(B1062,Orders!$A$2:$A$8001,0))</f>
        <v>Delivered</v>
      </c>
      <c r="K1062" s="1" t="str">
        <f aca="false">LEFT(INDEX(Orders!$C$2:$C$8001,MATCH(B1062,Orders!$A$2:$A$8001,0)),7)</f>
        <v>2025-03</v>
      </c>
    </row>
    <row r="1063" customFormat="false" ht="15" hidden="false" customHeight="true" outlineLevel="0" collapsed="false">
      <c r="A1063" s="1" t="s">
        <v>11533</v>
      </c>
      <c r="B1063" s="1" t="s">
        <v>2748</v>
      </c>
      <c r="C1063" s="1" t="s">
        <v>1997</v>
      </c>
      <c r="D1063" s="1" t="n">
        <v>3</v>
      </c>
      <c r="E1063" s="16" t="n">
        <v>311.15</v>
      </c>
      <c r="F1063" s="17" t="n">
        <v>0</v>
      </c>
      <c r="G1063" s="16" t="n">
        <v>933.45</v>
      </c>
      <c r="I1063" s="1" t="str">
        <f aca="false">INDEX(Products!$C$2:$C$51,MATCH(C1063,Products!$A$2:$A$51,0))</f>
        <v>Sports &amp; Fitness</v>
      </c>
      <c r="J1063" s="1" t="str">
        <f aca="false">INDEX(Orders!$E$2:$E$8001,MATCH(B1063,Orders!$A$2:$A$8001,0))</f>
        <v>Delivered</v>
      </c>
      <c r="K1063" s="1" t="str">
        <f aca="false">LEFT(INDEX(Orders!$C$2:$C$8001,MATCH(B1063,Orders!$A$2:$A$8001,0)),7)</f>
        <v>2024-11</v>
      </c>
    </row>
    <row r="1064" customFormat="false" ht="15" hidden="false" customHeight="true" outlineLevel="0" collapsed="false">
      <c r="A1064" s="1" t="s">
        <v>11534</v>
      </c>
      <c r="B1064" s="1" t="s">
        <v>2749</v>
      </c>
      <c r="C1064" s="1" t="s">
        <v>2006</v>
      </c>
      <c r="D1064" s="1" t="n">
        <v>2</v>
      </c>
      <c r="E1064" s="16" t="n">
        <v>482.17</v>
      </c>
      <c r="F1064" s="17" t="n">
        <v>0.05</v>
      </c>
      <c r="G1064" s="16" t="n">
        <v>916.12</v>
      </c>
      <c r="I1064" s="1" t="str">
        <f aca="false">INDEX(Products!$C$2:$C$51,MATCH(C1064,Products!$A$2:$A$51,0))</f>
        <v>Books &amp; Stationery</v>
      </c>
      <c r="J1064" s="1" t="str">
        <f aca="false">INDEX(Orders!$E$2:$E$8001,MATCH(B1064,Orders!$A$2:$A$8001,0))</f>
        <v>Delivered</v>
      </c>
      <c r="K1064" s="1" t="str">
        <f aca="false">LEFT(INDEX(Orders!$C$2:$C$8001,MATCH(B1064,Orders!$A$2:$A$8001,0)),7)</f>
        <v>2025-03</v>
      </c>
    </row>
    <row r="1065" customFormat="false" ht="15" hidden="false" customHeight="true" outlineLevel="0" collapsed="false">
      <c r="A1065" s="1" t="s">
        <v>11535</v>
      </c>
      <c r="B1065" s="1" t="s">
        <v>2749</v>
      </c>
      <c r="C1065" s="1" t="s">
        <v>1961</v>
      </c>
      <c r="D1065" s="1" t="n">
        <v>1</v>
      </c>
      <c r="E1065" s="16" t="n">
        <v>3493.68</v>
      </c>
      <c r="F1065" s="17" t="n">
        <v>0.1</v>
      </c>
      <c r="G1065" s="16" t="n">
        <v>3144.31</v>
      </c>
      <c r="I1065" s="1" t="str">
        <f aca="false">INDEX(Products!$C$2:$C$51,MATCH(C1065,Products!$A$2:$A$51,0))</f>
        <v>Home &amp; Kitchen</v>
      </c>
      <c r="J1065" s="1" t="str">
        <f aca="false">INDEX(Orders!$E$2:$E$8001,MATCH(B1065,Orders!$A$2:$A$8001,0))</f>
        <v>Delivered</v>
      </c>
      <c r="K1065" s="1" t="str">
        <f aca="false">LEFT(INDEX(Orders!$C$2:$C$8001,MATCH(B1065,Orders!$A$2:$A$8001,0)),7)</f>
        <v>2025-03</v>
      </c>
    </row>
    <row r="1066" customFormat="false" ht="15" hidden="false" customHeight="true" outlineLevel="0" collapsed="false">
      <c r="A1066" s="1" t="s">
        <v>11536</v>
      </c>
      <c r="B1066" s="1" t="s">
        <v>2750</v>
      </c>
      <c r="C1066" s="1" t="s">
        <v>1943</v>
      </c>
      <c r="D1066" s="1" t="n">
        <v>1</v>
      </c>
      <c r="E1066" s="16" t="n">
        <v>1250.54</v>
      </c>
      <c r="F1066" s="17" t="n">
        <v>0.05</v>
      </c>
      <c r="G1066" s="16" t="n">
        <v>1188.01</v>
      </c>
      <c r="I1066" s="1" t="str">
        <f aca="false">INDEX(Products!$C$2:$C$51,MATCH(C1066,Products!$A$2:$A$51,0))</f>
        <v>Fashion</v>
      </c>
      <c r="J1066" s="1" t="str">
        <f aca="false">INDEX(Orders!$E$2:$E$8001,MATCH(B1066,Orders!$A$2:$A$8001,0))</f>
        <v>Returned</v>
      </c>
      <c r="K1066" s="1" t="str">
        <f aca="false">LEFT(INDEX(Orders!$C$2:$C$8001,MATCH(B1066,Orders!$A$2:$A$8001,0)),7)</f>
        <v>2025-11</v>
      </c>
    </row>
    <row r="1067" customFormat="false" ht="15" hidden="false" customHeight="true" outlineLevel="0" collapsed="false">
      <c r="A1067" s="1" t="s">
        <v>11537</v>
      </c>
      <c r="B1067" s="1" t="s">
        <v>2751</v>
      </c>
      <c r="C1067" s="1" t="s">
        <v>1941</v>
      </c>
      <c r="D1067" s="1" t="n">
        <v>2</v>
      </c>
      <c r="E1067" s="16" t="n">
        <v>2757.65</v>
      </c>
      <c r="F1067" s="17" t="n">
        <v>0</v>
      </c>
      <c r="G1067" s="16" t="n">
        <v>5515.3</v>
      </c>
      <c r="I1067" s="1" t="str">
        <f aca="false">INDEX(Products!$C$2:$C$51,MATCH(C1067,Products!$A$2:$A$51,0))</f>
        <v>Fashion</v>
      </c>
      <c r="J1067" s="1" t="str">
        <f aca="false">INDEX(Orders!$E$2:$E$8001,MATCH(B1067,Orders!$A$2:$A$8001,0))</f>
        <v>Returned</v>
      </c>
      <c r="K1067" s="1" t="str">
        <f aca="false">LEFT(INDEX(Orders!$C$2:$C$8001,MATCH(B1067,Orders!$A$2:$A$8001,0)),7)</f>
        <v>2025-11</v>
      </c>
    </row>
    <row r="1068" customFormat="false" ht="15" hidden="false" customHeight="true" outlineLevel="0" collapsed="false">
      <c r="A1068" s="1" t="s">
        <v>11538</v>
      </c>
      <c r="B1068" s="1" t="s">
        <v>2751</v>
      </c>
      <c r="C1068" s="1" t="s">
        <v>1937</v>
      </c>
      <c r="D1068" s="1" t="n">
        <v>1</v>
      </c>
      <c r="E1068" s="16" t="n">
        <v>1364.75</v>
      </c>
      <c r="F1068" s="17" t="n">
        <v>0</v>
      </c>
      <c r="G1068" s="16" t="n">
        <v>1364.75</v>
      </c>
      <c r="I1068" s="1" t="str">
        <f aca="false">INDEX(Products!$C$2:$C$51,MATCH(C1068,Products!$A$2:$A$51,0))</f>
        <v>Fashion</v>
      </c>
      <c r="J1068" s="1" t="str">
        <f aca="false">INDEX(Orders!$E$2:$E$8001,MATCH(B1068,Orders!$A$2:$A$8001,0))</f>
        <v>Returned</v>
      </c>
      <c r="K1068" s="1" t="str">
        <f aca="false">LEFT(INDEX(Orders!$C$2:$C$8001,MATCH(B1068,Orders!$A$2:$A$8001,0)),7)</f>
        <v>2025-11</v>
      </c>
    </row>
    <row r="1069" customFormat="false" ht="15" hidden="false" customHeight="true" outlineLevel="0" collapsed="false">
      <c r="A1069" s="1" t="s">
        <v>11539</v>
      </c>
      <c r="B1069" s="1" t="s">
        <v>2752</v>
      </c>
      <c r="C1069" s="1" t="s">
        <v>1949</v>
      </c>
      <c r="D1069" s="1" t="n">
        <v>1</v>
      </c>
      <c r="E1069" s="16" t="n">
        <v>4185.64</v>
      </c>
      <c r="F1069" s="17" t="n">
        <v>0.2</v>
      </c>
      <c r="G1069" s="16" t="n">
        <v>3348.51</v>
      </c>
      <c r="I1069" s="1" t="str">
        <f aca="false">INDEX(Products!$C$2:$C$51,MATCH(C1069,Products!$A$2:$A$51,0))</f>
        <v>Fashion</v>
      </c>
      <c r="J1069" s="1" t="str">
        <f aca="false">INDEX(Orders!$E$2:$E$8001,MATCH(B1069,Orders!$A$2:$A$8001,0))</f>
        <v>Delivered</v>
      </c>
      <c r="K1069" s="1" t="str">
        <f aca="false">LEFT(INDEX(Orders!$C$2:$C$8001,MATCH(B1069,Orders!$A$2:$A$8001,0)),7)</f>
        <v>2025-02</v>
      </c>
    </row>
    <row r="1070" customFormat="false" ht="15" hidden="false" customHeight="true" outlineLevel="0" collapsed="false">
      <c r="A1070" s="1" t="s">
        <v>11540</v>
      </c>
      <c r="B1070" s="1" t="s">
        <v>2753</v>
      </c>
      <c r="C1070" s="1" t="s">
        <v>1930</v>
      </c>
      <c r="D1070" s="1" t="n">
        <v>1</v>
      </c>
      <c r="E1070" s="16" t="n">
        <v>2398.35</v>
      </c>
      <c r="F1070" s="17" t="n">
        <v>0.05</v>
      </c>
      <c r="G1070" s="16" t="n">
        <v>2278.43</v>
      </c>
      <c r="I1070" s="1" t="str">
        <f aca="false">INDEX(Products!$C$2:$C$51,MATCH(C1070,Products!$A$2:$A$51,0))</f>
        <v>Electronics</v>
      </c>
      <c r="J1070" s="1" t="str">
        <f aca="false">INDEX(Orders!$E$2:$E$8001,MATCH(B1070,Orders!$A$2:$A$8001,0))</f>
        <v>Delivered</v>
      </c>
      <c r="K1070" s="1" t="str">
        <f aca="false">LEFT(INDEX(Orders!$C$2:$C$8001,MATCH(B1070,Orders!$A$2:$A$8001,0)),7)</f>
        <v>2024-05</v>
      </c>
    </row>
    <row r="1071" customFormat="false" ht="15" hidden="false" customHeight="true" outlineLevel="0" collapsed="false">
      <c r="A1071" s="1" t="s">
        <v>11541</v>
      </c>
      <c r="B1071" s="1" t="s">
        <v>2754</v>
      </c>
      <c r="C1071" s="1" t="s">
        <v>1922</v>
      </c>
      <c r="D1071" s="1" t="n">
        <v>1</v>
      </c>
      <c r="E1071" s="16" t="n">
        <v>3142.61</v>
      </c>
      <c r="F1071" s="17" t="n">
        <v>0.15</v>
      </c>
      <c r="G1071" s="16" t="n">
        <v>2671.22</v>
      </c>
      <c r="I1071" s="1" t="str">
        <f aca="false">INDEX(Products!$C$2:$C$51,MATCH(C1071,Products!$A$2:$A$51,0))</f>
        <v>Electronics</v>
      </c>
      <c r="J1071" s="1" t="str">
        <f aca="false">INDEX(Orders!$E$2:$E$8001,MATCH(B1071,Orders!$A$2:$A$8001,0))</f>
        <v>Delivered</v>
      </c>
      <c r="K1071" s="1" t="str">
        <f aca="false">LEFT(INDEX(Orders!$C$2:$C$8001,MATCH(B1071,Orders!$A$2:$A$8001,0)),7)</f>
        <v>2025-10</v>
      </c>
    </row>
    <row r="1072" customFormat="false" ht="15" hidden="false" customHeight="true" outlineLevel="0" collapsed="false">
      <c r="A1072" s="1" t="s">
        <v>11542</v>
      </c>
      <c r="B1072" s="1" t="s">
        <v>2754</v>
      </c>
      <c r="C1072" s="1" t="s">
        <v>1924</v>
      </c>
      <c r="D1072" s="1" t="n">
        <v>2</v>
      </c>
      <c r="E1072" s="16" t="n">
        <v>1971</v>
      </c>
      <c r="F1072" s="17" t="n">
        <v>0.1</v>
      </c>
      <c r="G1072" s="16" t="n">
        <v>3547.8</v>
      </c>
      <c r="I1072" s="1" t="str">
        <f aca="false">INDEX(Products!$C$2:$C$51,MATCH(C1072,Products!$A$2:$A$51,0))</f>
        <v>Electronics</v>
      </c>
      <c r="J1072" s="1" t="str">
        <f aca="false">INDEX(Orders!$E$2:$E$8001,MATCH(B1072,Orders!$A$2:$A$8001,0))</f>
        <v>Delivered</v>
      </c>
      <c r="K1072" s="1" t="str">
        <f aca="false">LEFT(INDEX(Orders!$C$2:$C$8001,MATCH(B1072,Orders!$A$2:$A$8001,0)),7)</f>
        <v>2025-10</v>
      </c>
    </row>
    <row r="1073" customFormat="false" ht="15" hidden="false" customHeight="true" outlineLevel="0" collapsed="false">
      <c r="A1073" s="1" t="s">
        <v>11543</v>
      </c>
      <c r="B1073" s="1" t="s">
        <v>2755</v>
      </c>
      <c r="C1073" s="1" t="s">
        <v>2007</v>
      </c>
      <c r="D1073" s="1" t="n">
        <v>2</v>
      </c>
      <c r="E1073" s="16" t="n">
        <v>750.27</v>
      </c>
      <c r="F1073" s="17" t="n">
        <v>0.2</v>
      </c>
      <c r="G1073" s="16" t="n">
        <v>1200.43</v>
      </c>
      <c r="I1073" s="1" t="str">
        <f aca="false">INDEX(Products!$C$2:$C$51,MATCH(C1073,Products!$A$2:$A$51,0))</f>
        <v>Books &amp; Stationery</v>
      </c>
      <c r="J1073" s="1" t="str">
        <f aca="false">INDEX(Orders!$E$2:$E$8001,MATCH(B1073,Orders!$A$2:$A$8001,0))</f>
        <v>Delivered</v>
      </c>
      <c r="K1073" s="1" t="str">
        <f aca="false">LEFT(INDEX(Orders!$C$2:$C$8001,MATCH(B1073,Orders!$A$2:$A$8001,0)),7)</f>
        <v>2025-11</v>
      </c>
    </row>
    <row r="1074" customFormat="false" ht="15" hidden="false" customHeight="true" outlineLevel="0" collapsed="false">
      <c r="A1074" s="1" t="s">
        <v>11544</v>
      </c>
      <c r="B1074" s="1" t="s">
        <v>2755</v>
      </c>
      <c r="C1074" s="1" t="s">
        <v>1959</v>
      </c>
      <c r="D1074" s="1" t="n">
        <v>1</v>
      </c>
      <c r="E1074" s="16" t="n">
        <v>2142.79</v>
      </c>
      <c r="F1074" s="17" t="n">
        <v>0.05</v>
      </c>
      <c r="G1074" s="16" t="n">
        <v>2035.65</v>
      </c>
      <c r="I1074" s="1" t="str">
        <f aca="false">INDEX(Products!$C$2:$C$51,MATCH(C1074,Products!$A$2:$A$51,0))</f>
        <v>Home &amp; Kitchen</v>
      </c>
      <c r="J1074" s="1" t="str">
        <f aca="false">INDEX(Orders!$E$2:$E$8001,MATCH(B1074,Orders!$A$2:$A$8001,0))</f>
        <v>Delivered</v>
      </c>
      <c r="K1074" s="1" t="str">
        <f aca="false">LEFT(INDEX(Orders!$C$2:$C$8001,MATCH(B1074,Orders!$A$2:$A$8001,0)),7)</f>
        <v>2025-11</v>
      </c>
    </row>
    <row r="1075" customFormat="false" ht="15" hidden="false" customHeight="true" outlineLevel="0" collapsed="false">
      <c r="A1075" s="1" t="s">
        <v>11545</v>
      </c>
      <c r="B1075" s="1" t="s">
        <v>2757</v>
      </c>
      <c r="C1075" s="1" t="s">
        <v>1995</v>
      </c>
      <c r="D1075" s="1" t="n">
        <v>1</v>
      </c>
      <c r="E1075" s="16" t="n">
        <v>2914.27</v>
      </c>
      <c r="F1075" s="17" t="n">
        <v>0</v>
      </c>
      <c r="G1075" s="16" t="n">
        <v>2914.27</v>
      </c>
      <c r="I1075" s="1" t="str">
        <f aca="false">INDEX(Products!$C$2:$C$51,MATCH(C1075,Products!$A$2:$A$51,0))</f>
        <v>Sports &amp; Fitness</v>
      </c>
      <c r="J1075" s="1" t="str">
        <f aca="false">INDEX(Orders!$E$2:$E$8001,MATCH(B1075,Orders!$A$2:$A$8001,0))</f>
        <v>Delivered</v>
      </c>
      <c r="K1075" s="1" t="str">
        <f aca="false">LEFT(INDEX(Orders!$C$2:$C$8001,MATCH(B1075,Orders!$A$2:$A$8001,0)),7)</f>
        <v>2025-12</v>
      </c>
    </row>
    <row r="1076" customFormat="false" ht="15" hidden="false" customHeight="true" outlineLevel="0" collapsed="false">
      <c r="A1076" s="1" t="s">
        <v>11546</v>
      </c>
      <c r="B1076" s="1" t="s">
        <v>2757</v>
      </c>
      <c r="C1076" s="1" t="s">
        <v>1953</v>
      </c>
      <c r="D1076" s="1" t="n">
        <v>2</v>
      </c>
      <c r="E1076" s="16" t="n">
        <v>4914.12</v>
      </c>
      <c r="F1076" s="17" t="n">
        <v>0.1</v>
      </c>
      <c r="G1076" s="16" t="n">
        <v>8845.42</v>
      </c>
      <c r="I1076" s="1" t="str">
        <f aca="false">INDEX(Products!$C$2:$C$51,MATCH(C1076,Products!$A$2:$A$51,0))</f>
        <v>Fashion</v>
      </c>
      <c r="J1076" s="1" t="str">
        <f aca="false">INDEX(Orders!$E$2:$E$8001,MATCH(B1076,Orders!$A$2:$A$8001,0))</f>
        <v>Delivered</v>
      </c>
      <c r="K1076" s="1" t="str">
        <f aca="false">LEFT(INDEX(Orders!$C$2:$C$8001,MATCH(B1076,Orders!$A$2:$A$8001,0)),7)</f>
        <v>2025-12</v>
      </c>
    </row>
    <row r="1077" customFormat="false" ht="15" hidden="false" customHeight="true" outlineLevel="0" collapsed="false">
      <c r="A1077" s="1" t="s">
        <v>11547</v>
      </c>
      <c r="B1077" s="1" t="s">
        <v>2757</v>
      </c>
      <c r="C1077" s="1" t="s">
        <v>2007</v>
      </c>
      <c r="D1077" s="1" t="n">
        <v>2</v>
      </c>
      <c r="E1077" s="16" t="n">
        <v>750.27</v>
      </c>
      <c r="F1077" s="17" t="n">
        <v>0.1</v>
      </c>
      <c r="G1077" s="16" t="n">
        <v>1350.49</v>
      </c>
      <c r="I1077" s="1" t="str">
        <f aca="false">INDEX(Products!$C$2:$C$51,MATCH(C1077,Products!$A$2:$A$51,0))</f>
        <v>Books &amp; Stationery</v>
      </c>
      <c r="J1077" s="1" t="str">
        <f aca="false">INDEX(Orders!$E$2:$E$8001,MATCH(B1077,Orders!$A$2:$A$8001,0))</f>
        <v>Delivered</v>
      </c>
      <c r="K1077" s="1" t="str">
        <f aca="false">LEFT(INDEX(Orders!$C$2:$C$8001,MATCH(B1077,Orders!$A$2:$A$8001,0)),7)</f>
        <v>2025-12</v>
      </c>
    </row>
    <row r="1078" customFormat="false" ht="15" hidden="false" customHeight="true" outlineLevel="0" collapsed="false">
      <c r="A1078" s="1" t="s">
        <v>11548</v>
      </c>
      <c r="B1078" s="1" t="s">
        <v>2757</v>
      </c>
      <c r="C1078" s="1" t="s">
        <v>1940</v>
      </c>
      <c r="D1078" s="1" t="n">
        <v>3</v>
      </c>
      <c r="E1078" s="16" t="n">
        <v>2374.52</v>
      </c>
      <c r="F1078" s="17" t="n">
        <v>0.2</v>
      </c>
      <c r="G1078" s="16" t="n">
        <v>5698.85</v>
      </c>
      <c r="I1078" s="1" t="str">
        <f aca="false">INDEX(Products!$C$2:$C$51,MATCH(C1078,Products!$A$2:$A$51,0))</f>
        <v>Fashion</v>
      </c>
      <c r="J1078" s="1" t="str">
        <f aca="false">INDEX(Orders!$E$2:$E$8001,MATCH(B1078,Orders!$A$2:$A$8001,0))</f>
        <v>Delivered</v>
      </c>
      <c r="K1078" s="1" t="str">
        <f aca="false">LEFT(INDEX(Orders!$C$2:$C$8001,MATCH(B1078,Orders!$A$2:$A$8001,0)),7)</f>
        <v>2025-12</v>
      </c>
    </row>
    <row r="1079" customFormat="false" ht="15" hidden="false" customHeight="true" outlineLevel="0" collapsed="false">
      <c r="A1079" s="1" t="s">
        <v>11549</v>
      </c>
      <c r="B1079" s="1" t="s">
        <v>2758</v>
      </c>
      <c r="C1079" s="1" t="s">
        <v>1930</v>
      </c>
      <c r="D1079" s="1" t="n">
        <v>1</v>
      </c>
      <c r="E1079" s="16" t="n">
        <v>2398.35</v>
      </c>
      <c r="F1079" s="17" t="n">
        <v>0.05</v>
      </c>
      <c r="G1079" s="16" t="n">
        <v>2278.43</v>
      </c>
      <c r="I1079" s="1" t="str">
        <f aca="false">INDEX(Products!$C$2:$C$51,MATCH(C1079,Products!$A$2:$A$51,0))</f>
        <v>Electronics</v>
      </c>
      <c r="J1079" s="1" t="str">
        <f aca="false">INDEX(Orders!$E$2:$E$8001,MATCH(B1079,Orders!$A$2:$A$8001,0))</f>
        <v>Delivered</v>
      </c>
      <c r="K1079" s="1" t="str">
        <f aca="false">LEFT(INDEX(Orders!$C$2:$C$8001,MATCH(B1079,Orders!$A$2:$A$8001,0)),7)</f>
        <v>2025-03</v>
      </c>
    </row>
    <row r="1080" customFormat="false" ht="15" hidden="false" customHeight="true" outlineLevel="0" collapsed="false">
      <c r="A1080" s="1" t="s">
        <v>11550</v>
      </c>
      <c r="B1080" s="1" t="s">
        <v>2758</v>
      </c>
      <c r="C1080" s="1" t="s">
        <v>1959</v>
      </c>
      <c r="D1080" s="1" t="n">
        <v>3</v>
      </c>
      <c r="E1080" s="16" t="n">
        <v>2142.79</v>
      </c>
      <c r="F1080" s="17" t="n">
        <v>0</v>
      </c>
      <c r="G1080" s="16" t="n">
        <v>6428.37</v>
      </c>
      <c r="I1080" s="1" t="str">
        <f aca="false">INDEX(Products!$C$2:$C$51,MATCH(C1080,Products!$A$2:$A$51,0))</f>
        <v>Home &amp; Kitchen</v>
      </c>
      <c r="J1080" s="1" t="str">
        <f aca="false">INDEX(Orders!$E$2:$E$8001,MATCH(B1080,Orders!$A$2:$A$8001,0))</f>
        <v>Delivered</v>
      </c>
      <c r="K1080" s="1" t="str">
        <f aca="false">LEFT(INDEX(Orders!$C$2:$C$8001,MATCH(B1080,Orders!$A$2:$A$8001,0)),7)</f>
        <v>2025-03</v>
      </c>
    </row>
    <row r="1081" customFormat="false" ht="15" hidden="false" customHeight="true" outlineLevel="0" collapsed="false">
      <c r="A1081" s="1" t="s">
        <v>11551</v>
      </c>
      <c r="B1081" s="1" t="s">
        <v>2758</v>
      </c>
      <c r="C1081" s="1" t="s">
        <v>1940</v>
      </c>
      <c r="D1081" s="1" t="n">
        <v>1</v>
      </c>
      <c r="E1081" s="16" t="n">
        <v>2374.52</v>
      </c>
      <c r="F1081" s="17" t="n">
        <v>0</v>
      </c>
      <c r="G1081" s="16" t="n">
        <v>2374.52</v>
      </c>
      <c r="I1081" s="1" t="str">
        <f aca="false">INDEX(Products!$C$2:$C$51,MATCH(C1081,Products!$A$2:$A$51,0))</f>
        <v>Fashion</v>
      </c>
      <c r="J1081" s="1" t="str">
        <f aca="false">INDEX(Orders!$E$2:$E$8001,MATCH(B1081,Orders!$A$2:$A$8001,0))</f>
        <v>Delivered</v>
      </c>
      <c r="K1081" s="1" t="str">
        <f aca="false">LEFT(INDEX(Orders!$C$2:$C$8001,MATCH(B1081,Orders!$A$2:$A$8001,0)),7)</f>
        <v>2025-03</v>
      </c>
    </row>
    <row r="1082" customFormat="false" ht="15" hidden="false" customHeight="true" outlineLevel="0" collapsed="false">
      <c r="A1082" s="1" t="s">
        <v>11552</v>
      </c>
      <c r="B1082" s="1" t="s">
        <v>2759</v>
      </c>
      <c r="C1082" s="1" t="s">
        <v>2006</v>
      </c>
      <c r="D1082" s="1" t="n">
        <v>1</v>
      </c>
      <c r="E1082" s="16" t="n">
        <v>482.17</v>
      </c>
      <c r="F1082" s="17" t="n">
        <v>0.2</v>
      </c>
      <c r="G1082" s="16" t="n">
        <v>385.74</v>
      </c>
      <c r="I1082" s="1" t="str">
        <f aca="false">INDEX(Products!$C$2:$C$51,MATCH(C1082,Products!$A$2:$A$51,0))</f>
        <v>Books &amp; Stationery</v>
      </c>
      <c r="J1082" s="1" t="str">
        <f aca="false">INDEX(Orders!$E$2:$E$8001,MATCH(B1082,Orders!$A$2:$A$8001,0))</f>
        <v>Delivered</v>
      </c>
      <c r="K1082" s="1" t="str">
        <f aca="false">LEFT(INDEX(Orders!$C$2:$C$8001,MATCH(B1082,Orders!$A$2:$A$8001,0)),7)</f>
        <v>2025-07</v>
      </c>
    </row>
    <row r="1083" customFormat="false" ht="15" hidden="false" customHeight="true" outlineLevel="0" collapsed="false">
      <c r="A1083" s="1" t="s">
        <v>11553</v>
      </c>
      <c r="B1083" s="1" t="s">
        <v>2760</v>
      </c>
      <c r="C1083" s="1" t="s">
        <v>1940</v>
      </c>
      <c r="D1083" s="1" t="n">
        <v>1</v>
      </c>
      <c r="E1083" s="16" t="n">
        <v>2374.52</v>
      </c>
      <c r="F1083" s="17" t="n">
        <v>0.05</v>
      </c>
      <c r="G1083" s="16" t="n">
        <v>2255.79</v>
      </c>
      <c r="I1083" s="1" t="str">
        <f aca="false">INDEX(Products!$C$2:$C$51,MATCH(C1083,Products!$A$2:$A$51,0))</f>
        <v>Fashion</v>
      </c>
      <c r="J1083" s="1" t="str">
        <f aca="false">INDEX(Orders!$E$2:$E$8001,MATCH(B1083,Orders!$A$2:$A$8001,0))</f>
        <v>Cancelled</v>
      </c>
      <c r="K1083" s="1" t="str">
        <f aca="false">LEFT(INDEX(Orders!$C$2:$C$8001,MATCH(B1083,Orders!$A$2:$A$8001,0)),7)</f>
        <v>2025-10</v>
      </c>
    </row>
    <row r="1084" customFormat="false" ht="15" hidden="false" customHeight="true" outlineLevel="0" collapsed="false">
      <c r="A1084" s="1" t="s">
        <v>11554</v>
      </c>
      <c r="B1084" s="1" t="s">
        <v>2760</v>
      </c>
      <c r="C1084" s="1" t="s">
        <v>1949</v>
      </c>
      <c r="D1084" s="1" t="n">
        <v>1</v>
      </c>
      <c r="E1084" s="16" t="n">
        <v>4185.64</v>
      </c>
      <c r="F1084" s="17" t="n">
        <v>0.05</v>
      </c>
      <c r="G1084" s="16" t="n">
        <v>3976.36</v>
      </c>
      <c r="I1084" s="1" t="str">
        <f aca="false">INDEX(Products!$C$2:$C$51,MATCH(C1084,Products!$A$2:$A$51,0))</f>
        <v>Fashion</v>
      </c>
      <c r="J1084" s="1" t="str">
        <f aca="false">INDEX(Orders!$E$2:$E$8001,MATCH(B1084,Orders!$A$2:$A$8001,0))</f>
        <v>Cancelled</v>
      </c>
      <c r="K1084" s="1" t="str">
        <f aca="false">LEFT(INDEX(Orders!$C$2:$C$8001,MATCH(B1084,Orders!$A$2:$A$8001,0)),7)</f>
        <v>2025-10</v>
      </c>
    </row>
    <row r="1085" customFormat="false" ht="15" hidden="false" customHeight="true" outlineLevel="0" collapsed="false">
      <c r="A1085" s="1" t="s">
        <v>11555</v>
      </c>
      <c r="B1085" s="1" t="s">
        <v>2760</v>
      </c>
      <c r="C1085" s="1" t="s">
        <v>2004</v>
      </c>
      <c r="D1085" s="1" t="n">
        <v>2</v>
      </c>
      <c r="E1085" s="16" t="n">
        <v>645.89</v>
      </c>
      <c r="F1085" s="17" t="n">
        <v>0.05</v>
      </c>
      <c r="G1085" s="16" t="n">
        <v>1227.19</v>
      </c>
      <c r="I1085" s="1" t="str">
        <f aca="false">INDEX(Products!$C$2:$C$51,MATCH(C1085,Products!$A$2:$A$51,0))</f>
        <v>Books &amp; Stationery</v>
      </c>
      <c r="J1085" s="1" t="str">
        <f aca="false">INDEX(Orders!$E$2:$E$8001,MATCH(B1085,Orders!$A$2:$A$8001,0))</f>
        <v>Cancelled</v>
      </c>
      <c r="K1085" s="1" t="str">
        <f aca="false">LEFT(INDEX(Orders!$C$2:$C$8001,MATCH(B1085,Orders!$A$2:$A$8001,0)),7)</f>
        <v>2025-10</v>
      </c>
    </row>
    <row r="1086" customFormat="false" ht="15" hidden="false" customHeight="true" outlineLevel="0" collapsed="false">
      <c r="A1086" s="1" t="s">
        <v>11556</v>
      </c>
      <c r="B1086" s="1" t="s">
        <v>2760</v>
      </c>
      <c r="C1086" s="1" t="s">
        <v>1961</v>
      </c>
      <c r="D1086" s="1" t="n">
        <v>1</v>
      </c>
      <c r="E1086" s="16" t="n">
        <v>3493.68</v>
      </c>
      <c r="F1086" s="17" t="n">
        <v>0</v>
      </c>
      <c r="G1086" s="16" t="n">
        <v>3493.68</v>
      </c>
      <c r="I1086" s="1" t="str">
        <f aca="false">INDEX(Products!$C$2:$C$51,MATCH(C1086,Products!$A$2:$A$51,0))</f>
        <v>Home &amp; Kitchen</v>
      </c>
      <c r="J1086" s="1" t="str">
        <f aca="false">INDEX(Orders!$E$2:$E$8001,MATCH(B1086,Orders!$A$2:$A$8001,0))</f>
        <v>Cancelled</v>
      </c>
      <c r="K1086" s="1" t="str">
        <f aca="false">LEFT(INDEX(Orders!$C$2:$C$8001,MATCH(B1086,Orders!$A$2:$A$8001,0)),7)</f>
        <v>2025-10</v>
      </c>
    </row>
    <row r="1087" customFormat="false" ht="15" hidden="false" customHeight="true" outlineLevel="0" collapsed="false">
      <c r="A1087" s="1" t="s">
        <v>11557</v>
      </c>
      <c r="B1087" s="1" t="s">
        <v>2761</v>
      </c>
      <c r="C1087" s="1" t="s">
        <v>1935</v>
      </c>
      <c r="D1087" s="1" t="n">
        <v>1</v>
      </c>
      <c r="E1087" s="16" t="n">
        <v>14558.72</v>
      </c>
      <c r="F1087" s="17" t="n">
        <v>0.2</v>
      </c>
      <c r="G1087" s="16" t="n">
        <v>11646.98</v>
      </c>
      <c r="I1087" s="1" t="str">
        <f aca="false">INDEX(Products!$C$2:$C$51,MATCH(C1087,Products!$A$2:$A$51,0))</f>
        <v>Electronics</v>
      </c>
      <c r="J1087" s="1" t="str">
        <f aca="false">INDEX(Orders!$E$2:$E$8001,MATCH(B1087,Orders!$A$2:$A$8001,0))</f>
        <v>Delivered</v>
      </c>
      <c r="K1087" s="1" t="str">
        <f aca="false">LEFT(INDEX(Orders!$C$2:$C$8001,MATCH(B1087,Orders!$A$2:$A$8001,0)),7)</f>
        <v>2024-12</v>
      </c>
    </row>
    <row r="1088" customFormat="false" ht="15" hidden="false" customHeight="true" outlineLevel="0" collapsed="false">
      <c r="A1088" s="1" t="s">
        <v>11558</v>
      </c>
      <c r="B1088" s="1" t="s">
        <v>2761</v>
      </c>
      <c r="C1088" s="1" t="s">
        <v>1953</v>
      </c>
      <c r="D1088" s="1" t="n">
        <v>1</v>
      </c>
      <c r="E1088" s="16" t="n">
        <v>4914.12</v>
      </c>
      <c r="F1088" s="17" t="n">
        <v>0.05</v>
      </c>
      <c r="G1088" s="16" t="n">
        <v>4668.41</v>
      </c>
      <c r="I1088" s="1" t="str">
        <f aca="false">INDEX(Products!$C$2:$C$51,MATCH(C1088,Products!$A$2:$A$51,0))</f>
        <v>Fashion</v>
      </c>
      <c r="J1088" s="1" t="str">
        <f aca="false">INDEX(Orders!$E$2:$E$8001,MATCH(B1088,Orders!$A$2:$A$8001,0))</f>
        <v>Delivered</v>
      </c>
      <c r="K1088" s="1" t="str">
        <f aca="false">LEFT(INDEX(Orders!$C$2:$C$8001,MATCH(B1088,Orders!$A$2:$A$8001,0)),7)</f>
        <v>2024-12</v>
      </c>
    </row>
    <row r="1089" customFormat="false" ht="15" hidden="false" customHeight="true" outlineLevel="0" collapsed="false">
      <c r="A1089" s="1" t="s">
        <v>11559</v>
      </c>
      <c r="B1089" s="1" t="s">
        <v>2762</v>
      </c>
      <c r="C1089" s="1" t="s">
        <v>1988</v>
      </c>
      <c r="D1089" s="1" t="n">
        <v>1</v>
      </c>
      <c r="E1089" s="16" t="n">
        <v>681.07</v>
      </c>
      <c r="F1089" s="17" t="n">
        <v>0.15</v>
      </c>
      <c r="G1089" s="16" t="n">
        <v>578.91</v>
      </c>
      <c r="I1089" s="1" t="str">
        <f aca="false">INDEX(Products!$C$2:$C$51,MATCH(C1089,Products!$A$2:$A$51,0))</f>
        <v>Sports &amp; Fitness</v>
      </c>
      <c r="J1089" s="1" t="str">
        <f aca="false">INDEX(Orders!$E$2:$E$8001,MATCH(B1089,Orders!$A$2:$A$8001,0))</f>
        <v>Delivered</v>
      </c>
      <c r="K1089" s="1" t="str">
        <f aca="false">LEFT(INDEX(Orders!$C$2:$C$8001,MATCH(B1089,Orders!$A$2:$A$8001,0)),7)</f>
        <v>2025-03</v>
      </c>
    </row>
    <row r="1090" customFormat="false" ht="15" hidden="false" customHeight="true" outlineLevel="0" collapsed="false">
      <c r="A1090" s="1" t="s">
        <v>11560</v>
      </c>
      <c r="B1090" s="1" t="s">
        <v>2763</v>
      </c>
      <c r="C1090" s="1" t="s">
        <v>1976</v>
      </c>
      <c r="D1090" s="1" t="n">
        <v>1</v>
      </c>
      <c r="E1090" s="16" t="n">
        <v>1603.35</v>
      </c>
      <c r="F1090" s="17" t="n">
        <v>0.05</v>
      </c>
      <c r="G1090" s="16" t="n">
        <v>1523.18</v>
      </c>
      <c r="I1090" s="1" t="str">
        <f aca="false">INDEX(Products!$C$2:$C$51,MATCH(C1090,Products!$A$2:$A$51,0))</f>
        <v>Beauty &amp; Personal Care</v>
      </c>
      <c r="J1090" s="1" t="str">
        <f aca="false">INDEX(Orders!$E$2:$E$8001,MATCH(B1090,Orders!$A$2:$A$8001,0))</f>
        <v>Delivered</v>
      </c>
      <c r="K1090" s="1" t="str">
        <f aca="false">LEFT(INDEX(Orders!$C$2:$C$8001,MATCH(B1090,Orders!$A$2:$A$8001,0)),7)</f>
        <v>2024-11</v>
      </c>
    </row>
    <row r="1091" customFormat="false" ht="15" hidden="false" customHeight="true" outlineLevel="0" collapsed="false">
      <c r="A1091" s="1" t="s">
        <v>11561</v>
      </c>
      <c r="B1091" s="1" t="s">
        <v>2765</v>
      </c>
      <c r="C1091" s="1" t="s">
        <v>1955</v>
      </c>
      <c r="D1091" s="1" t="n">
        <v>3</v>
      </c>
      <c r="E1091" s="16" t="n">
        <v>3340.76</v>
      </c>
      <c r="F1091" s="17" t="n">
        <v>0</v>
      </c>
      <c r="G1091" s="16" t="n">
        <v>10022.28</v>
      </c>
      <c r="I1091" s="1" t="str">
        <f aca="false">INDEX(Products!$C$2:$C$51,MATCH(C1091,Products!$A$2:$A$51,0))</f>
        <v>Home &amp; Kitchen</v>
      </c>
      <c r="J1091" s="1" t="str">
        <f aca="false">INDEX(Orders!$E$2:$E$8001,MATCH(B1091,Orders!$A$2:$A$8001,0))</f>
        <v>Returned</v>
      </c>
      <c r="K1091" s="1" t="str">
        <f aca="false">LEFT(INDEX(Orders!$C$2:$C$8001,MATCH(B1091,Orders!$A$2:$A$8001,0)),7)</f>
        <v>2025-06</v>
      </c>
    </row>
    <row r="1092" customFormat="false" ht="15" hidden="false" customHeight="true" outlineLevel="0" collapsed="false">
      <c r="A1092" s="1" t="s">
        <v>11562</v>
      </c>
      <c r="B1092" s="1" t="s">
        <v>2766</v>
      </c>
      <c r="C1092" s="1" t="s">
        <v>1997</v>
      </c>
      <c r="D1092" s="1" t="n">
        <v>1</v>
      </c>
      <c r="E1092" s="16" t="n">
        <v>311.15</v>
      </c>
      <c r="F1092" s="17" t="n">
        <v>0</v>
      </c>
      <c r="G1092" s="16" t="n">
        <v>311.15</v>
      </c>
      <c r="I1092" s="1" t="str">
        <f aca="false">INDEX(Products!$C$2:$C$51,MATCH(C1092,Products!$A$2:$A$51,0))</f>
        <v>Sports &amp; Fitness</v>
      </c>
      <c r="J1092" s="1" t="str">
        <f aca="false">INDEX(Orders!$E$2:$E$8001,MATCH(B1092,Orders!$A$2:$A$8001,0))</f>
        <v>Delivered</v>
      </c>
      <c r="K1092" s="1" t="str">
        <f aca="false">LEFT(INDEX(Orders!$C$2:$C$8001,MATCH(B1092,Orders!$A$2:$A$8001,0)),7)</f>
        <v>2024-11</v>
      </c>
    </row>
    <row r="1093" customFormat="false" ht="15" hidden="false" customHeight="true" outlineLevel="0" collapsed="false">
      <c r="A1093" s="1" t="s">
        <v>11563</v>
      </c>
      <c r="B1093" s="1" t="s">
        <v>2766</v>
      </c>
      <c r="C1093" s="1" t="s">
        <v>1982</v>
      </c>
      <c r="D1093" s="1" t="n">
        <v>1</v>
      </c>
      <c r="E1093" s="16" t="n">
        <v>1808.21</v>
      </c>
      <c r="F1093" s="17" t="n">
        <v>0.05</v>
      </c>
      <c r="G1093" s="16" t="n">
        <v>1717.8</v>
      </c>
      <c r="I1093" s="1" t="str">
        <f aca="false">INDEX(Products!$C$2:$C$51,MATCH(C1093,Products!$A$2:$A$51,0))</f>
        <v>Beauty &amp; Personal Care</v>
      </c>
      <c r="J1093" s="1" t="str">
        <f aca="false">INDEX(Orders!$E$2:$E$8001,MATCH(B1093,Orders!$A$2:$A$8001,0))</f>
        <v>Delivered</v>
      </c>
      <c r="K1093" s="1" t="str">
        <f aca="false">LEFT(INDEX(Orders!$C$2:$C$8001,MATCH(B1093,Orders!$A$2:$A$8001,0)),7)</f>
        <v>2024-11</v>
      </c>
    </row>
    <row r="1094" customFormat="false" ht="15" hidden="false" customHeight="true" outlineLevel="0" collapsed="false">
      <c r="A1094" s="1" t="s">
        <v>11564</v>
      </c>
      <c r="B1094" s="1" t="s">
        <v>2766</v>
      </c>
      <c r="C1094" s="1" t="s">
        <v>2006</v>
      </c>
      <c r="D1094" s="1" t="n">
        <v>3</v>
      </c>
      <c r="E1094" s="16" t="n">
        <v>482.17</v>
      </c>
      <c r="F1094" s="17" t="n">
        <v>0</v>
      </c>
      <c r="G1094" s="16" t="n">
        <v>1446.51</v>
      </c>
      <c r="I1094" s="1" t="str">
        <f aca="false">INDEX(Products!$C$2:$C$51,MATCH(C1094,Products!$A$2:$A$51,0))</f>
        <v>Books &amp; Stationery</v>
      </c>
      <c r="J1094" s="1" t="str">
        <f aca="false">INDEX(Orders!$E$2:$E$8001,MATCH(B1094,Orders!$A$2:$A$8001,0))</f>
        <v>Delivered</v>
      </c>
      <c r="K1094" s="1" t="str">
        <f aca="false">LEFT(INDEX(Orders!$C$2:$C$8001,MATCH(B1094,Orders!$A$2:$A$8001,0)),7)</f>
        <v>2024-11</v>
      </c>
    </row>
    <row r="1095" customFormat="false" ht="15" hidden="false" customHeight="true" outlineLevel="0" collapsed="false">
      <c r="A1095" s="1" t="s">
        <v>11565</v>
      </c>
      <c r="B1095" s="1" t="s">
        <v>2766</v>
      </c>
      <c r="C1095" s="1" t="s">
        <v>1953</v>
      </c>
      <c r="D1095" s="1" t="n">
        <v>1</v>
      </c>
      <c r="E1095" s="16" t="n">
        <v>4914.12</v>
      </c>
      <c r="F1095" s="17" t="n">
        <v>0.05</v>
      </c>
      <c r="G1095" s="16" t="n">
        <v>4668.41</v>
      </c>
      <c r="I1095" s="1" t="str">
        <f aca="false">INDEX(Products!$C$2:$C$51,MATCH(C1095,Products!$A$2:$A$51,0))</f>
        <v>Fashion</v>
      </c>
      <c r="J1095" s="1" t="str">
        <f aca="false">INDEX(Orders!$E$2:$E$8001,MATCH(B1095,Orders!$A$2:$A$8001,0))</f>
        <v>Delivered</v>
      </c>
      <c r="K1095" s="1" t="str">
        <f aca="false">LEFT(INDEX(Orders!$C$2:$C$8001,MATCH(B1095,Orders!$A$2:$A$8001,0)),7)</f>
        <v>2024-11</v>
      </c>
    </row>
    <row r="1096" customFormat="false" ht="15" hidden="false" customHeight="true" outlineLevel="0" collapsed="false">
      <c r="A1096" s="1" t="s">
        <v>11566</v>
      </c>
      <c r="B1096" s="1" t="s">
        <v>2767</v>
      </c>
      <c r="C1096" s="1" t="s">
        <v>1930</v>
      </c>
      <c r="D1096" s="1" t="n">
        <v>1</v>
      </c>
      <c r="E1096" s="16" t="n">
        <v>2398.35</v>
      </c>
      <c r="F1096" s="17" t="n">
        <v>0</v>
      </c>
      <c r="G1096" s="16" t="n">
        <v>2398.35</v>
      </c>
      <c r="I1096" s="1" t="str">
        <f aca="false">INDEX(Products!$C$2:$C$51,MATCH(C1096,Products!$A$2:$A$51,0))</f>
        <v>Electronics</v>
      </c>
      <c r="J1096" s="1" t="str">
        <f aca="false">INDEX(Orders!$E$2:$E$8001,MATCH(B1096,Orders!$A$2:$A$8001,0))</f>
        <v>Delivered</v>
      </c>
      <c r="K1096" s="1" t="str">
        <f aca="false">LEFT(INDEX(Orders!$C$2:$C$8001,MATCH(B1096,Orders!$A$2:$A$8001,0)),7)</f>
        <v>2024-11</v>
      </c>
    </row>
    <row r="1097" customFormat="false" ht="15" hidden="false" customHeight="true" outlineLevel="0" collapsed="false">
      <c r="A1097" s="1" t="s">
        <v>11567</v>
      </c>
      <c r="B1097" s="1" t="s">
        <v>2767</v>
      </c>
      <c r="C1097" s="1" t="s">
        <v>1979</v>
      </c>
      <c r="D1097" s="1" t="n">
        <v>2</v>
      </c>
      <c r="E1097" s="16" t="n">
        <v>623</v>
      </c>
      <c r="F1097" s="17" t="n">
        <v>0.05</v>
      </c>
      <c r="G1097" s="16" t="n">
        <v>1183.7</v>
      </c>
      <c r="I1097" s="1" t="str">
        <f aca="false">INDEX(Products!$C$2:$C$51,MATCH(C1097,Products!$A$2:$A$51,0))</f>
        <v>Beauty &amp; Personal Care</v>
      </c>
      <c r="J1097" s="1" t="str">
        <f aca="false">INDEX(Orders!$E$2:$E$8001,MATCH(B1097,Orders!$A$2:$A$8001,0))</f>
        <v>Delivered</v>
      </c>
      <c r="K1097" s="1" t="str">
        <f aca="false">LEFT(INDEX(Orders!$C$2:$C$8001,MATCH(B1097,Orders!$A$2:$A$8001,0)),7)</f>
        <v>2024-11</v>
      </c>
    </row>
    <row r="1098" customFormat="false" ht="15" hidden="false" customHeight="true" outlineLevel="0" collapsed="false">
      <c r="A1098" s="1" t="s">
        <v>11568</v>
      </c>
      <c r="B1098" s="1" t="s">
        <v>2768</v>
      </c>
      <c r="C1098" s="1" t="s">
        <v>1930</v>
      </c>
      <c r="D1098" s="1" t="n">
        <v>1</v>
      </c>
      <c r="E1098" s="16" t="n">
        <v>2398.35</v>
      </c>
      <c r="F1098" s="17" t="n">
        <v>0.2</v>
      </c>
      <c r="G1098" s="16" t="n">
        <v>1918.68</v>
      </c>
      <c r="I1098" s="1" t="str">
        <f aca="false">INDEX(Products!$C$2:$C$51,MATCH(C1098,Products!$A$2:$A$51,0))</f>
        <v>Electronics</v>
      </c>
      <c r="J1098" s="1" t="str">
        <f aca="false">INDEX(Orders!$E$2:$E$8001,MATCH(B1098,Orders!$A$2:$A$8001,0))</f>
        <v>Delivered</v>
      </c>
      <c r="K1098" s="1" t="str">
        <f aca="false">LEFT(INDEX(Orders!$C$2:$C$8001,MATCH(B1098,Orders!$A$2:$A$8001,0)),7)</f>
        <v>2024-07</v>
      </c>
    </row>
    <row r="1099" customFormat="false" ht="15" hidden="false" customHeight="true" outlineLevel="0" collapsed="false">
      <c r="A1099" s="1" t="s">
        <v>11569</v>
      </c>
      <c r="B1099" s="1" t="s">
        <v>2768</v>
      </c>
      <c r="C1099" s="1" t="s">
        <v>2007</v>
      </c>
      <c r="D1099" s="1" t="n">
        <v>1</v>
      </c>
      <c r="E1099" s="16" t="n">
        <v>750.27</v>
      </c>
      <c r="F1099" s="17" t="n">
        <v>0</v>
      </c>
      <c r="G1099" s="16" t="n">
        <v>750.27</v>
      </c>
      <c r="I1099" s="1" t="str">
        <f aca="false">INDEX(Products!$C$2:$C$51,MATCH(C1099,Products!$A$2:$A$51,0))</f>
        <v>Books &amp; Stationery</v>
      </c>
      <c r="J1099" s="1" t="str">
        <f aca="false">INDEX(Orders!$E$2:$E$8001,MATCH(B1099,Orders!$A$2:$A$8001,0))</f>
        <v>Delivered</v>
      </c>
      <c r="K1099" s="1" t="str">
        <f aca="false">LEFT(INDEX(Orders!$C$2:$C$8001,MATCH(B1099,Orders!$A$2:$A$8001,0)),7)</f>
        <v>2024-07</v>
      </c>
    </row>
    <row r="1100" customFormat="false" ht="15" hidden="false" customHeight="true" outlineLevel="0" collapsed="false">
      <c r="A1100" s="1" t="s">
        <v>11570</v>
      </c>
      <c r="B1100" s="1" t="s">
        <v>2769</v>
      </c>
      <c r="C1100" s="1" t="s">
        <v>1937</v>
      </c>
      <c r="D1100" s="1" t="n">
        <v>1</v>
      </c>
      <c r="E1100" s="16" t="n">
        <v>1364.75</v>
      </c>
      <c r="F1100" s="17" t="n">
        <v>0.05</v>
      </c>
      <c r="G1100" s="16" t="n">
        <v>1296.51</v>
      </c>
      <c r="I1100" s="1" t="str">
        <f aca="false">INDEX(Products!$C$2:$C$51,MATCH(C1100,Products!$A$2:$A$51,0))</f>
        <v>Fashion</v>
      </c>
      <c r="J1100" s="1" t="str">
        <f aca="false">INDEX(Orders!$E$2:$E$8001,MATCH(B1100,Orders!$A$2:$A$8001,0))</f>
        <v>Delivered</v>
      </c>
      <c r="K1100" s="1" t="str">
        <f aca="false">LEFT(INDEX(Orders!$C$2:$C$8001,MATCH(B1100,Orders!$A$2:$A$8001,0)),7)</f>
        <v>2024-12</v>
      </c>
    </row>
    <row r="1101" customFormat="false" ht="15" hidden="false" customHeight="true" outlineLevel="0" collapsed="false">
      <c r="A1101" s="1" t="s">
        <v>11571</v>
      </c>
      <c r="B1101" s="1" t="s">
        <v>2770</v>
      </c>
      <c r="C1101" s="1" t="s">
        <v>1940</v>
      </c>
      <c r="D1101" s="1" t="n">
        <v>1</v>
      </c>
      <c r="E1101" s="16" t="n">
        <v>2374.52</v>
      </c>
      <c r="F1101" s="17" t="n">
        <v>0</v>
      </c>
      <c r="G1101" s="16" t="n">
        <v>2374.52</v>
      </c>
      <c r="I1101" s="1" t="str">
        <f aca="false">INDEX(Products!$C$2:$C$51,MATCH(C1101,Products!$A$2:$A$51,0))</f>
        <v>Fashion</v>
      </c>
      <c r="J1101" s="1" t="str">
        <f aca="false">INDEX(Orders!$E$2:$E$8001,MATCH(B1101,Orders!$A$2:$A$8001,0))</f>
        <v>Delivered</v>
      </c>
      <c r="K1101" s="1" t="str">
        <f aca="false">LEFT(INDEX(Orders!$C$2:$C$8001,MATCH(B1101,Orders!$A$2:$A$8001,0)),7)</f>
        <v>2024-09</v>
      </c>
    </row>
    <row r="1102" customFormat="false" ht="15" hidden="false" customHeight="true" outlineLevel="0" collapsed="false">
      <c r="A1102" s="1" t="s">
        <v>11572</v>
      </c>
      <c r="B1102" s="1" t="s">
        <v>2770</v>
      </c>
      <c r="C1102" s="1" t="s">
        <v>1933</v>
      </c>
      <c r="D1102" s="1" t="n">
        <v>3</v>
      </c>
      <c r="E1102" s="16" t="n">
        <v>7194.38</v>
      </c>
      <c r="F1102" s="17" t="n">
        <v>0.15</v>
      </c>
      <c r="G1102" s="16" t="n">
        <v>18345.67</v>
      </c>
      <c r="I1102" s="1" t="str">
        <f aca="false">INDEX(Products!$C$2:$C$51,MATCH(C1102,Products!$A$2:$A$51,0))</f>
        <v>Electronics</v>
      </c>
      <c r="J1102" s="1" t="str">
        <f aca="false">INDEX(Orders!$E$2:$E$8001,MATCH(B1102,Orders!$A$2:$A$8001,0))</f>
        <v>Delivered</v>
      </c>
      <c r="K1102" s="1" t="str">
        <f aca="false">LEFT(INDEX(Orders!$C$2:$C$8001,MATCH(B1102,Orders!$A$2:$A$8001,0)),7)</f>
        <v>2024-09</v>
      </c>
    </row>
    <row r="1103" customFormat="false" ht="15" hidden="false" customHeight="true" outlineLevel="0" collapsed="false">
      <c r="A1103" s="1" t="s">
        <v>11573</v>
      </c>
      <c r="B1103" s="1" t="s">
        <v>2771</v>
      </c>
      <c r="C1103" s="1" t="s">
        <v>1937</v>
      </c>
      <c r="D1103" s="1" t="n">
        <v>1</v>
      </c>
      <c r="E1103" s="16" t="n">
        <v>1364.75</v>
      </c>
      <c r="F1103" s="17" t="n">
        <v>0</v>
      </c>
      <c r="G1103" s="16" t="n">
        <v>1364.75</v>
      </c>
      <c r="I1103" s="1" t="str">
        <f aca="false">INDEX(Products!$C$2:$C$51,MATCH(C1103,Products!$A$2:$A$51,0))</f>
        <v>Fashion</v>
      </c>
      <c r="J1103" s="1" t="str">
        <f aca="false">INDEX(Orders!$E$2:$E$8001,MATCH(B1103,Orders!$A$2:$A$8001,0))</f>
        <v>Returned</v>
      </c>
      <c r="K1103" s="1" t="str">
        <f aca="false">LEFT(INDEX(Orders!$C$2:$C$8001,MATCH(B1103,Orders!$A$2:$A$8001,0)),7)</f>
        <v>2024-10</v>
      </c>
    </row>
    <row r="1104" customFormat="false" ht="15" hidden="false" customHeight="true" outlineLevel="0" collapsed="false">
      <c r="A1104" s="1" t="s">
        <v>11574</v>
      </c>
      <c r="B1104" s="1" t="s">
        <v>2771</v>
      </c>
      <c r="C1104" s="1" t="s">
        <v>2006</v>
      </c>
      <c r="D1104" s="1" t="n">
        <v>2</v>
      </c>
      <c r="E1104" s="16" t="n">
        <v>482.17</v>
      </c>
      <c r="F1104" s="17" t="n">
        <v>0</v>
      </c>
      <c r="G1104" s="16" t="n">
        <v>964.34</v>
      </c>
      <c r="I1104" s="1" t="str">
        <f aca="false">INDEX(Products!$C$2:$C$51,MATCH(C1104,Products!$A$2:$A$51,0))</f>
        <v>Books &amp; Stationery</v>
      </c>
      <c r="J1104" s="1" t="str">
        <f aca="false">INDEX(Orders!$E$2:$E$8001,MATCH(B1104,Orders!$A$2:$A$8001,0))</f>
        <v>Returned</v>
      </c>
      <c r="K1104" s="1" t="str">
        <f aca="false">LEFT(INDEX(Orders!$C$2:$C$8001,MATCH(B1104,Orders!$A$2:$A$8001,0)),7)</f>
        <v>2024-10</v>
      </c>
    </row>
    <row r="1105" customFormat="false" ht="15" hidden="false" customHeight="true" outlineLevel="0" collapsed="false">
      <c r="A1105" s="1" t="s">
        <v>11575</v>
      </c>
      <c r="B1105" s="1" t="s">
        <v>2772</v>
      </c>
      <c r="C1105" s="1" t="s">
        <v>1997</v>
      </c>
      <c r="D1105" s="1" t="n">
        <v>1</v>
      </c>
      <c r="E1105" s="16" t="n">
        <v>311.15</v>
      </c>
      <c r="F1105" s="17" t="n">
        <v>0.1</v>
      </c>
      <c r="G1105" s="16" t="n">
        <v>280.03</v>
      </c>
      <c r="I1105" s="1" t="str">
        <f aca="false">INDEX(Products!$C$2:$C$51,MATCH(C1105,Products!$A$2:$A$51,0))</f>
        <v>Sports &amp; Fitness</v>
      </c>
      <c r="J1105" s="1" t="str">
        <f aca="false">INDEX(Orders!$E$2:$E$8001,MATCH(B1105,Orders!$A$2:$A$8001,0))</f>
        <v>Delivered</v>
      </c>
      <c r="K1105" s="1" t="str">
        <f aca="false">LEFT(INDEX(Orders!$C$2:$C$8001,MATCH(B1105,Orders!$A$2:$A$8001,0)),7)</f>
        <v>2025-12</v>
      </c>
    </row>
    <row r="1106" customFormat="false" ht="15" hidden="false" customHeight="true" outlineLevel="0" collapsed="false">
      <c r="A1106" s="1" t="s">
        <v>11576</v>
      </c>
      <c r="B1106" s="1" t="s">
        <v>2774</v>
      </c>
      <c r="C1106" s="1" t="s">
        <v>2006</v>
      </c>
      <c r="D1106" s="1" t="n">
        <v>1</v>
      </c>
      <c r="E1106" s="16" t="n">
        <v>482.17</v>
      </c>
      <c r="F1106" s="17" t="n">
        <v>0.15</v>
      </c>
      <c r="G1106" s="16" t="n">
        <v>409.84</v>
      </c>
      <c r="I1106" s="1" t="str">
        <f aca="false">INDEX(Products!$C$2:$C$51,MATCH(C1106,Products!$A$2:$A$51,0))</f>
        <v>Books &amp; Stationery</v>
      </c>
      <c r="J1106" s="1" t="str">
        <f aca="false">INDEX(Orders!$E$2:$E$8001,MATCH(B1106,Orders!$A$2:$A$8001,0))</f>
        <v>Delivered</v>
      </c>
      <c r="K1106" s="1" t="str">
        <f aca="false">LEFT(INDEX(Orders!$C$2:$C$8001,MATCH(B1106,Orders!$A$2:$A$8001,0)),7)</f>
        <v>2024-06</v>
      </c>
    </row>
    <row r="1107" customFormat="false" ht="15" hidden="false" customHeight="true" outlineLevel="0" collapsed="false">
      <c r="A1107" s="1" t="s">
        <v>11577</v>
      </c>
      <c r="B1107" s="1" t="s">
        <v>2776</v>
      </c>
      <c r="C1107" s="1" t="s">
        <v>1924</v>
      </c>
      <c r="D1107" s="1" t="n">
        <v>1</v>
      </c>
      <c r="E1107" s="16" t="n">
        <v>1971</v>
      </c>
      <c r="F1107" s="17" t="n">
        <v>0</v>
      </c>
      <c r="G1107" s="16" t="n">
        <v>1971</v>
      </c>
      <c r="I1107" s="1" t="str">
        <f aca="false">INDEX(Products!$C$2:$C$51,MATCH(C1107,Products!$A$2:$A$51,0))</f>
        <v>Electronics</v>
      </c>
      <c r="J1107" s="1" t="str">
        <f aca="false">INDEX(Orders!$E$2:$E$8001,MATCH(B1107,Orders!$A$2:$A$8001,0))</f>
        <v>Delivered</v>
      </c>
      <c r="K1107" s="1" t="str">
        <f aca="false">LEFT(INDEX(Orders!$C$2:$C$8001,MATCH(B1107,Orders!$A$2:$A$8001,0)),7)</f>
        <v>2024-12</v>
      </c>
    </row>
    <row r="1108" customFormat="false" ht="15" hidden="false" customHeight="true" outlineLevel="0" collapsed="false">
      <c r="A1108" s="1" t="s">
        <v>11578</v>
      </c>
      <c r="B1108" s="1" t="s">
        <v>2776</v>
      </c>
      <c r="C1108" s="1" t="s">
        <v>2006</v>
      </c>
      <c r="D1108" s="1" t="n">
        <v>2</v>
      </c>
      <c r="E1108" s="16" t="n">
        <v>482.17</v>
      </c>
      <c r="F1108" s="17" t="n">
        <v>0.05</v>
      </c>
      <c r="G1108" s="16" t="n">
        <v>916.12</v>
      </c>
      <c r="I1108" s="1" t="str">
        <f aca="false">INDEX(Products!$C$2:$C$51,MATCH(C1108,Products!$A$2:$A$51,0))</f>
        <v>Books &amp; Stationery</v>
      </c>
      <c r="J1108" s="1" t="str">
        <f aca="false">INDEX(Orders!$E$2:$E$8001,MATCH(B1108,Orders!$A$2:$A$8001,0))</f>
        <v>Delivered</v>
      </c>
      <c r="K1108" s="1" t="str">
        <f aca="false">LEFT(INDEX(Orders!$C$2:$C$8001,MATCH(B1108,Orders!$A$2:$A$8001,0)),7)</f>
        <v>2024-12</v>
      </c>
    </row>
    <row r="1109" customFormat="false" ht="15" hidden="false" customHeight="true" outlineLevel="0" collapsed="false">
      <c r="A1109" s="1" t="s">
        <v>11579</v>
      </c>
      <c r="B1109" s="1" t="s">
        <v>2777</v>
      </c>
      <c r="C1109" s="1" t="s">
        <v>1975</v>
      </c>
      <c r="D1109" s="1" t="n">
        <v>2</v>
      </c>
      <c r="E1109" s="16" t="n">
        <v>862.99</v>
      </c>
      <c r="F1109" s="17" t="n">
        <v>0.05</v>
      </c>
      <c r="G1109" s="16" t="n">
        <v>1639.68</v>
      </c>
      <c r="I1109" s="1" t="str">
        <f aca="false">INDEX(Products!$C$2:$C$51,MATCH(C1109,Products!$A$2:$A$51,0))</f>
        <v>Beauty &amp; Personal Care</v>
      </c>
      <c r="J1109" s="1" t="str">
        <f aca="false">INDEX(Orders!$E$2:$E$8001,MATCH(B1109,Orders!$A$2:$A$8001,0))</f>
        <v>Delivered</v>
      </c>
      <c r="K1109" s="1" t="str">
        <f aca="false">LEFT(INDEX(Orders!$C$2:$C$8001,MATCH(B1109,Orders!$A$2:$A$8001,0)),7)</f>
        <v>2025-11</v>
      </c>
    </row>
    <row r="1110" customFormat="false" ht="15" hidden="false" customHeight="true" outlineLevel="0" collapsed="false">
      <c r="A1110" s="1" t="s">
        <v>11580</v>
      </c>
      <c r="B1110" s="1" t="s">
        <v>2777</v>
      </c>
      <c r="C1110" s="1" t="s">
        <v>1959</v>
      </c>
      <c r="D1110" s="1" t="n">
        <v>2</v>
      </c>
      <c r="E1110" s="16" t="n">
        <v>2142.79</v>
      </c>
      <c r="F1110" s="17" t="n">
        <v>0.15</v>
      </c>
      <c r="G1110" s="16" t="n">
        <v>3642.74</v>
      </c>
      <c r="I1110" s="1" t="str">
        <f aca="false">INDEX(Products!$C$2:$C$51,MATCH(C1110,Products!$A$2:$A$51,0))</f>
        <v>Home &amp; Kitchen</v>
      </c>
      <c r="J1110" s="1" t="str">
        <f aca="false">INDEX(Orders!$E$2:$E$8001,MATCH(B1110,Orders!$A$2:$A$8001,0))</f>
        <v>Delivered</v>
      </c>
      <c r="K1110" s="1" t="str">
        <f aca="false">LEFT(INDEX(Orders!$C$2:$C$8001,MATCH(B1110,Orders!$A$2:$A$8001,0)),7)</f>
        <v>2025-11</v>
      </c>
    </row>
    <row r="1111" customFormat="false" ht="15" hidden="false" customHeight="true" outlineLevel="0" collapsed="false">
      <c r="A1111" s="1" t="s">
        <v>11581</v>
      </c>
      <c r="B1111" s="1" t="s">
        <v>2778</v>
      </c>
      <c r="C1111" s="1" t="s">
        <v>2007</v>
      </c>
      <c r="D1111" s="1" t="n">
        <v>3</v>
      </c>
      <c r="E1111" s="16" t="n">
        <v>750.27</v>
      </c>
      <c r="F1111" s="17" t="n">
        <v>0.05</v>
      </c>
      <c r="G1111" s="16" t="n">
        <v>2138.27</v>
      </c>
      <c r="I1111" s="1" t="str">
        <f aca="false">INDEX(Products!$C$2:$C$51,MATCH(C1111,Products!$A$2:$A$51,0))</f>
        <v>Books &amp; Stationery</v>
      </c>
      <c r="J1111" s="1" t="str">
        <f aca="false">INDEX(Orders!$E$2:$E$8001,MATCH(B1111,Orders!$A$2:$A$8001,0))</f>
        <v>Delivered</v>
      </c>
      <c r="K1111" s="1" t="str">
        <f aca="false">LEFT(INDEX(Orders!$C$2:$C$8001,MATCH(B1111,Orders!$A$2:$A$8001,0)),7)</f>
        <v>2025-09</v>
      </c>
    </row>
    <row r="1112" customFormat="false" ht="15" hidden="false" customHeight="true" outlineLevel="0" collapsed="false">
      <c r="A1112" s="1" t="s">
        <v>11582</v>
      </c>
      <c r="B1112" s="1" t="s">
        <v>2778</v>
      </c>
      <c r="C1112" s="1" t="s">
        <v>1976</v>
      </c>
      <c r="D1112" s="1" t="n">
        <v>1</v>
      </c>
      <c r="E1112" s="16" t="n">
        <v>1603.35</v>
      </c>
      <c r="F1112" s="17" t="n">
        <v>0</v>
      </c>
      <c r="G1112" s="16" t="n">
        <v>1603.35</v>
      </c>
      <c r="I1112" s="1" t="str">
        <f aca="false">INDEX(Products!$C$2:$C$51,MATCH(C1112,Products!$A$2:$A$51,0))</f>
        <v>Beauty &amp; Personal Care</v>
      </c>
      <c r="J1112" s="1" t="str">
        <f aca="false">INDEX(Orders!$E$2:$E$8001,MATCH(B1112,Orders!$A$2:$A$8001,0))</f>
        <v>Delivered</v>
      </c>
      <c r="K1112" s="1" t="str">
        <f aca="false">LEFT(INDEX(Orders!$C$2:$C$8001,MATCH(B1112,Orders!$A$2:$A$8001,0)),7)</f>
        <v>2025-09</v>
      </c>
    </row>
    <row r="1113" customFormat="false" ht="15" hidden="false" customHeight="true" outlineLevel="0" collapsed="false">
      <c r="A1113" s="1" t="s">
        <v>11583</v>
      </c>
      <c r="B1113" s="1" t="s">
        <v>2778</v>
      </c>
      <c r="C1113" s="1" t="s">
        <v>1971</v>
      </c>
      <c r="D1113" s="1" t="n">
        <v>1</v>
      </c>
      <c r="E1113" s="16" t="n">
        <v>2073.63</v>
      </c>
      <c r="F1113" s="17" t="n">
        <v>0</v>
      </c>
      <c r="G1113" s="16" t="n">
        <v>2073.63</v>
      </c>
      <c r="I1113" s="1" t="str">
        <f aca="false">INDEX(Products!$C$2:$C$51,MATCH(C1113,Products!$A$2:$A$51,0))</f>
        <v>Home &amp; Kitchen</v>
      </c>
      <c r="J1113" s="1" t="str">
        <f aca="false">INDEX(Orders!$E$2:$E$8001,MATCH(B1113,Orders!$A$2:$A$8001,0))</f>
        <v>Delivered</v>
      </c>
      <c r="K1113" s="1" t="str">
        <f aca="false">LEFT(INDEX(Orders!$C$2:$C$8001,MATCH(B1113,Orders!$A$2:$A$8001,0)),7)</f>
        <v>2025-09</v>
      </c>
    </row>
    <row r="1114" customFormat="false" ht="15" hidden="false" customHeight="true" outlineLevel="0" collapsed="false">
      <c r="A1114" s="1" t="s">
        <v>11584</v>
      </c>
      <c r="B1114" s="1" t="s">
        <v>2778</v>
      </c>
      <c r="C1114" s="1" t="s">
        <v>1940</v>
      </c>
      <c r="D1114" s="1" t="n">
        <v>1</v>
      </c>
      <c r="E1114" s="16" t="n">
        <v>2374.52</v>
      </c>
      <c r="F1114" s="17" t="n">
        <v>0.05</v>
      </c>
      <c r="G1114" s="16" t="n">
        <v>2255.79</v>
      </c>
      <c r="I1114" s="1" t="str">
        <f aca="false">INDEX(Products!$C$2:$C$51,MATCH(C1114,Products!$A$2:$A$51,0))</f>
        <v>Fashion</v>
      </c>
      <c r="J1114" s="1" t="str">
        <f aca="false">INDEX(Orders!$E$2:$E$8001,MATCH(B1114,Orders!$A$2:$A$8001,0))</f>
        <v>Delivered</v>
      </c>
      <c r="K1114" s="1" t="str">
        <f aca="false">LEFT(INDEX(Orders!$C$2:$C$8001,MATCH(B1114,Orders!$A$2:$A$8001,0)),7)</f>
        <v>2025-09</v>
      </c>
    </row>
    <row r="1115" customFormat="false" ht="15" hidden="false" customHeight="true" outlineLevel="0" collapsed="false">
      <c r="A1115" s="1" t="s">
        <v>11585</v>
      </c>
      <c r="B1115" s="1" t="s">
        <v>2779</v>
      </c>
      <c r="C1115" s="1" t="s">
        <v>1930</v>
      </c>
      <c r="D1115" s="1" t="n">
        <v>1</v>
      </c>
      <c r="E1115" s="16" t="n">
        <v>2398.35</v>
      </c>
      <c r="F1115" s="17" t="n">
        <v>0.1</v>
      </c>
      <c r="G1115" s="16" t="n">
        <v>2158.52</v>
      </c>
      <c r="I1115" s="1" t="str">
        <f aca="false">INDEX(Products!$C$2:$C$51,MATCH(C1115,Products!$A$2:$A$51,0))</f>
        <v>Electronics</v>
      </c>
      <c r="J1115" s="1" t="str">
        <f aca="false">INDEX(Orders!$E$2:$E$8001,MATCH(B1115,Orders!$A$2:$A$8001,0))</f>
        <v>Delivered</v>
      </c>
      <c r="K1115" s="1" t="str">
        <f aca="false">LEFT(INDEX(Orders!$C$2:$C$8001,MATCH(B1115,Orders!$A$2:$A$8001,0)),7)</f>
        <v>2025-06</v>
      </c>
    </row>
    <row r="1116" customFormat="false" ht="15" hidden="false" customHeight="true" outlineLevel="0" collapsed="false">
      <c r="A1116" s="1" t="s">
        <v>11586</v>
      </c>
      <c r="B1116" s="1" t="s">
        <v>2779</v>
      </c>
      <c r="C1116" s="1" t="s">
        <v>1980</v>
      </c>
      <c r="D1116" s="1" t="n">
        <v>1</v>
      </c>
      <c r="E1116" s="16" t="n">
        <v>2299.69</v>
      </c>
      <c r="F1116" s="17" t="n">
        <v>0.1</v>
      </c>
      <c r="G1116" s="16" t="n">
        <v>2069.72</v>
      </c>
      <c r="I1116" s="1" t="str">
        <f aca="false">INDEX(Products!$C$2:$C$51,MATCH(C1116,Products!$A$2:$A$51,0))</f>
        <v>Beauty &amp; Personal Care</v>
      </c>
      <c r="J1116" s="1" t="str">
        <f aca="false">INDEX(Orders!$E$2:$E$8001,MATCH(B1116,Orders!$A$2:$A$8001,0))</f>
        <v>Delivered</v>
      </c>
      <c r="K1116" s="1" t="str">
        <f aca="false">LEFT(INDEX(Orders!$C$2:$C$8001,MATCH(B1116,Orders!$A$2:$A$8001,0)),7)</f>
        <v>2025-06</v>
      </c>
    </row>
    <row r="1117" customFormat="false" ht="15" hidden="false" customHeight="true" outlineLevel="0" collapsed="false">
      <c r="A1117" s="1" t="s">
        <v>11587</v>
      </c>
      <c r="B1117" s="1" t="s">
        <v>2779</v>
      </c>
      <c r="C1117" s="1" t="s">
        <v>1933</v>
      </c>
      <c r="D1117" s="1" t="n">
        <v>1</v>
      </c>
      <c r="E1117" s="16" t="n">
        <v>7194.38</v>
      </c>
      <c r="F1117" s="17" t="n">
        <v>0</v>
      </c>
      <c r="G1117" s="16" t="n">
        <v>7194.38</v>
      </c>
      <c r="I1117" s="1" t="str">
        <f aca="false">INDEX(Products!$C$2:$C$51,MATCH(C1117,Products!$A$2:$A$51,0))</f>
        <v>Electronics</v>
      </c>
      <c r="J1117" s="1" t="str">
        <f aca="false">INDEX(Orders!$E$2:$E$8001,MATCH(B1117,Orders!$A$2:$A$8001,0))</f>
        <v>Delivered</v>
      </c>
      <c r="K1117" s="1" t="str">
        <f aca="false">LEFT(INDEX(Orders!$C$2:$C$8001,MATCH(B1117,Orders!$A$2:$A$8001,0)),7)</f>
        <v>2025-06</v>
      </c>
    </row>
    <row r="1118" customFormat="false" ht="15" hidden="false" customHeight="true" outlineLevel="0" collapsed="false">
      <c r="A1118" s="1" t="s">
        <v>11588</v>
      </c>
      <c r="B1118" s="1" t="s">
        <v>2779</v>
      </c>
      <c r="C1118" s="1" t="s">
        <v>1969</v>
      </c>
      <c r="D1118" s="1" t="n">
        <v>1</v>
      </c>
      <c r="E1118" s="16" t="n">
        <v>9171.98</v>
      </c>
      <c r="F1118" s="17" t="n">
        <v>0</v>
      </c>
      <c r="G1118" s="16" t="n">
        <v>9171.98</v>
      </c>
      <c r="I1118" s="1" t="str">
        <f aca="false">INDEX(Products!$C$2:$C$51,MATCH(C1118,Products!$A$2:$A$51,0))</f>
        <v>Home &amp; Kitchen</v>
      </c>
      <c r="J1118" s="1" t="str">
        <f aca="false">INDEX(Orders!$E$2:$E$8001,MATCH(B1118,Orders!$A$2:$A$8001,0))</f>
        <v>Delivered</v>
      </c>
      <c r="K1118" s="1" t="str">
        <f aca="false">LEFT(INDEX(Orders!$C$2:$C$8001,MATCH(B1118,Orders!$A$2:$A$8001,0)),7)</f>
        <v>2025-06</v>
      </c>
    </row>
    <row r="1119" customFormat="false" ht="15" hidden="false" customHeight="true" outlineLevel="0" collapsed="false">
      <c r="A1119" s="1" t="s">
        <v>11589</v>
      </c>
      <c r="B1119" s="1" t="s">
        <v>2779</v>
      </c>
      <c r="C1119" s="1" t="s">
        <v>1979</v>
      </c>
      <c r="D1119" s="1" t="n">
        <v>3</v>
      </c>
      <c r="E1119" s="16" t="n">
        <v>623</v>
      </c>
      <c r="F1119" s="17" t="n">
        <v>0</v>
      </c>
      <c r="G1119" s="16" t="n">
        <v>1869</v>
      </c>
      <c r="I1119" s="1" t="str">
        <f aca="false">INDEX(Products!$C$2:$C$51,MATCH(C1119,Products!$A$2:$A$51,0))</f>
        <v>Beauty &amp; Personal Care</v>
      </c>
      <c r="J1119" s="1" t="str">
        <f aca="false">INDEX(Orders!$E$2:$E$8001,MATCH(B1119,Orders!$A$2:$A$8001,0))</f>
        <v>Delivered</v>
      </c>
      <c r="K1119" s="1" t="str">
        <f aca="false">LEFT(INDEX(Orders!$C$2:$C$8001,MATCH(B1119,Orders!$A$2:$A$8001,0)),7)</f>
        <v>2025-06</v>
      </c>
    </row>
    <row r="1120" customFormat="false" ht="15" hidden="false" customHeight="true" outlineLevel="0" collapsed="false">
      <c r="A1120" s="1" t="s">
        <v>11590</v>
      </c>
      <c r="B1120" s="1" t="s">
        <v>2780</v>
      </c>
      <c r="C1120" s="1" t="s">
        <v>2006</v>
      </c>
      <c r="D1120" s="1" t="n">
        <v>2</v>
      </c>
      <c r="E1120" s="16" t="n">
        <v>482.17</v>
      </c>
      <c r="F1120" s="17" t="n">
        <v>0.15</v>
      </c>
      <c r="G1120" s="16" t="n">
        <v>819.69</v>
      </c>
      <c r="I1120" s="1" t="str">
        <f aca="false">INDEX(Products!$C$2:$C$51,MATCH(C1120,Products!$A$2:$A$51,0))</f>
        <v>Books &amp; Stationery</v>
      </c>
      <c r="J1120" s="1" t="str">
        <f aca="false">INDEX(Orders!$E$2:$E$8001,MATCH(B1120,Orders!$A$2:$A$8001,0))</f>
        <v>Delivered</v>
      </c>
      <c r="K1120" s="1" t="str">
        <f aca="false">LEFT(INDEX(Orders!$C$2:$C$8001,MATCH(B1120,Orders!$A$2:$A$8001,0)),7)</f>
        <v>2025-12</v>
      </c>
    </row>
    <row r="1121" customFormat="false" ht="15" hidden="false" customHeight="true" outlineLevel="0" collapsed="false">
      <c r="A1121" s="1" t="s">
        <v>11591</v>
      </c>
      <c r="B1121" s="1" t="s">
        <v>2780</v>
      </c>
      <c r="C1121" s="1" t="s">
        <v>1918</v>
      </c>
      <c r="D1121" s="1" t="n">
        <v>3</v>
      </c>
      <c r="E1121" s="16" t="n">
        <v>2978.99</v>
      </c>
      <c r="F1121" s="17" t="n">
        <v>0.15</v>
      </c>
      <c r="G1121" s="16" t="n">
        <v>7596.42</v>
      </c>
      <c r="I1121" s="1" t="str">
        <f aca="false">INDEX(Products!$C$2:$C$51,MATCH(C1121,Products!$A$2:$A$51,0))</f>
        <v>Electronics</v>
      </c>
      <c r="J1121" s="1" t="str">
        <f aca="false">INDEX(Orders!$E$2:$E$8001,MATCH(B1121,Orders!$A$2:$A$8001,0))</f>
        <v>Delivered</v>
      </c>
      <c r="K1121" s="1" t="str">
        <f aca="false">LEFT(INDEX(Orders!$C$2:$C$8001,MATCH(B1121,Orders!$A$2:$A$8001,0)),7)</f>
        <v>2025-12</v>
      </c>
    </row>
    <row r="1122" customFormat="false" ht="15" hidden="false" customHeight="true" outlineLevel="0" collapsed="false">
      <c r="A1122" s="1" t="s">
        <v>11592</v>
      </c>
      <c r="B1122" s="1" t="s">
        <v>2782</v>
      </c>
      <c r="C1122" s="1" t="s">
        <v>1977</v>
      </c>
      <c r="D1122" s="1" t="n">
        <v>2</v>
      </c>
      <c r="E1122" s="16" t="n">
        <v>2386.05</v>
      </c>
      <c r="F1122" s="17" t="n">
        <v>0</v>
      </c>
      <c r="G1122" s="16" t="n">
        <v>4772.1</v>
      </c>
      <c r="I1122" s="1" t="str">
        <f aca="false">INDEX(Products!$C$2:$C$51,MATCH(C1122,Products!$A$2:$A$51,0))</f>
        <v>Beauty &amp; Personal Care</v>
      </c>
      <c r="J1122" s="1" t="str">
        <f aca="false">INDEX(Orders!$E$2:$E$8001,MATCH(B1122,Orders!$A$2:$A$8001,0))</f>
        <v>Delivered</v>
      </c>
      <c r="K1122" s="1" t="str">
        <f aca="false">LEFT(INDEX(Orders!$C$2:$C$8001,MATCH(B1122,Orders!$A$2:$A$8001,0)),7)</f>
        <v>2025-08</v>
      </c>
    </row>
    <row r="1123" customFormat="false" ht="15" hidden="false" customHeight="true" outlineLevel="0" collapsed="false">
      <c r="A1123" s="1" t="s">
        <v>11593</v>
      </c>
      <c r="B1123" s="1" t="s">
        <v>2782</v>
      </c>
      <c r="C1123" s="1" t="s">
        <v>1920</v>
      </c>
      <c r="D1123" s="1" t="n">
        <v>3</v>
      </c>
      <c r="E1123" s="16" t="n">
        <v>4273.58</v>
      </c>
      <c r="F1123" s="17" t="n">
        <v>0.1</v>
      </c>
      <c r="G1123" s="16" t="n">
        <v>11538.67</v>
      </c>
      <c r="I1123" s="1" t="str">
        <f aca="false">INDEX(Products!$C$2:$C$51,MATCH(C1123,Products!$A$2:$A$51,0))</f>
        <v>Electronics</v>
      </c>
      <c r="J1123" s="1" t="str">
        <f aca="false">INDEX(Orders!$E$2:$E$8001,MATCH(B1123,Orders!$A$2:$A$8001,0))</f>
        <v>Delivered</v>
      </c>
      <c r="K1123" s="1" t="str">
        <f aca="false">LEFT(INDEX(Orders!$C$2:$C$8001,MATCH(B1123,Orders!$A$2:$A$8001,0)),7)</f>
        <v>2025-08</v>
      </c>
    </row>
    <row r="1124" customFormat="false" ht="15" hidden="false" customHeight="true" outlineLevel="0" collapsed="false">
      <c r="A1124" s="1" t="s">
        <v>11594</v>
      </c>
      <c r="B1124" s="1" t="s">
        <v>2782</v>
      </c>
      <c r="C1124" s="1" t="s">
        <v>1940</v>
      </c>
      <c r="D1124" s="1" t="n">
        <v>1</v>
      </c>
      <c r="E1124" s="16" t="n">
        <v>2374.52</v>
      </c>
      <c r="F1124" s="17" t="n">
        <v>0</v>
      </c>
      <c r="G1124" s="16" t="n">
        <v>2374.52</v>
      </c>
      <c r="I1124" s="1" t="str">
        <f aca="false">INDEX(Products!$C$2:$C$51,MATCH(C1124,Products!$A$2:$A$51,0))</f>
        <v>Fashion</v>
      </c>
      <c r="J1124" s="1" t="str">
        <f aca="false">INDEX(Orders!$E$2:$E$8001,MATCH(B1124,Orders!$A$2:$A$8001,0))</f>
        <v>Delivered</v>
      </c>
      <c r="K1124" s="1" t="str">
        <f aca="false">LEFT(INDEX(Orders!$C$2:$C$8001,MATCH(B1124,Orders!$A$2:$A$8001,0)),7)</f>
        <v>2025-08</v>
      </c>
    </row>
    <row r="1125" customFormat="false" ht="15" hidden="false" customHeight="true" outlineLevel="0" collapsed="false">
      <c r="A1125" s="1" t="s">
        <v>11595</v>
      </c>
      <c r="B1125" s="1" t="s">
        <v>2782</v>
      </c>
      <c r="C1125" s="1" t="s">
        <v>1971</v>
      </c>
      <c r="D1125" s="1" t="n">
        <v>1</v>
      </c>
      <c r="E1125" s="16" t="n">
        <v>2073.63</v>
      </c>
      <c r="F1125" s="17" t="n">
        <v>0</v>
      </c>
      <c r="G1125" s="16" t="n">
        <v>2073.63</v>
      </c>
      <c r="I1125" s="1" t="str">
        <f aca="false">INDEX(Products!$C$2:$C$51,MATCH(C1125,Products!$A$2:$A$51,0))</f>
        <v>Home &amp; Kitchen</v>
      </c>
      <c r="J1125" s="1" t="str">
        <f aca="false">INDEX(Orders!$E$2:$E$8001,MATCH(B1125,Orders!$A$2:$A$8001,0))</f>
        <v>Delivered</v>
      </c>
      <c r="K1125" s="1" t="str">
        <f aca="false">LEFT(INDEX(Orders!$C$2:$C$8001,MATCH(B1125,Orders!$A$2:$A$8001,0)),7)</f>
        <v>2025-08</v>
      </c>
    </row>
    <row r="1126" customFormat="false" ht="15" hidden="false" customHeight="true" outlineLevel="0" collapsed="false">
      <c r="A1126" s="1" t="s">
        <v>11596</v>
      </c>
      <c r="B1126" s="1" t="s">
        <v>2782</v>
      </c>
      <c r="C1126" s="1" t="s">
        <v>1997</v>
      </c>
      <c r="D1126" s="1" t="n">
        <v>1</v>
      </c>
      <c r="E1126" s="16" t="n">
        <v>311.15</v>
      </c>
      <c r="F1126" s="17" t="n">
        <v>0.05</v>
      </c>
      <c r="G1126" s="16" t="n">
        <v>295.59</v>
      </c>
      <c r="I1126" s="1" t="str">
        <f aca="false">INDEX(Products!$C$2:$C$51,MATCH(C1126,Products!$A$2:$A$51,0))</f>
        <v>Sports &amp; Fitness</v>
      </c>
      <c r="J1126" s="1" t="str">
        <f aca="false">INDEX(Orders!$E$2:$E$8001,MATCH(B1126,Orders!$A$2:$A$8001,0))</f>
        <v>Delivered</v>
      </c>
      <c r="K1126" s="1" t="str">
        <f aca="false">LEFT(INDEX(Orders!$C$2:$C$8001,MATCH(B1126,Orders!$A$2:$A$8001,0)),7)</f>
        <v>2025-08</v>
      </c>
    </row>
    <row r="1127" customFormat="false" ht="15" hidden="false" customHeight="true" outlineLevel="0" collapsed="false">
      <c r="A1127" s="1" t="s">
        <v>11597</v>
      </c>
      <c r="B1127" s="1" t="s">
        <v>2783</v>
      </c>
      <c r="C1127" s="1" t="s">
        <v>2006</v>
      </c>
      <c r="D1127" s="1" t="n">
        <v>1</v>
      </c>
      <c r="E1127" s="16" t="n">
        <v>482.17</v>
      </c>
      <c r="F1127" s="17" t="n">
        <v>0.15</v>
      </c>
      <c r="G1127" s="16" t="n">
        <v>409.84</v>
      </c>
      <c r="I1127" s="1" t="str">
        <f aca="false">INDEX(Products!$C$2:$C$51,MATCH(C1127,Products!$A$2:$A$51,0))</f>
        <v>Books &amp; Stationery</v>
      </c>
      <c r="J1127" s="1" t="str">
        <f aca="false">INDEX(Orders!$E$2:$E$8001,MATCH(B1127,Orders!$A$2:$A$8001,0))</f>
        <v>Delivered</v>
      </c>
      <c r="K1127" s="1" t="str">
        <f aca="false">LEFT(INDEX(Orders!$C$2:$C$8001,MATCH(B1127,Orders!$A$2:$A$8001,0)),7)</f>
        <v>2025-09</v>
      </c>
    </row>
    <row r="1128" customFormat="false" ht="15" hidden="false" customHeight="true" outlineLevel="0" collapsed="false">
      <c r="A1128" s="1" t="s">
        <v>11598</v>
      </c>
      <c r="B1128" s="1" t="s">
        <v>2783</v>
      </c>
      <c r="C1128" s="1" t="s">
        <v>1975</v>
      </c>
      <c r="D1128" s="1" t="n">
        <v>1</v>
      </c>
      <c r="E1128" s="16" t="n">
        <v>862.99</v>
      </c>
      <c r="F1128" s="17" t="n">
        <v>0</v>
      </c>
      <c r="G1128" s="16" t="n">
        <v>862.99</v>
      </c>
      <c r="I1128" s="1" t="str">
        <f aca="false">INDEX(Products!$C$2:$C$51,MATCH(C1128,Products!$A$2:$A$51,0))</f>
        <v>Beauty &amp; Personal Care</v>
      </c>
      <c r="J1128" s="1" t="str">
        <f aca="false">INDEX(Orders!$E$2:$E$8001,MATCH(B1128,Orders!$A$2:$A$8001,0))</f>
        <v>Delivered</v>
      </c>
      <c r="K1128" s="1" t="str">
        <f aca="false">LEFT(INDEX(Orders!$C$2:$C$8001,MATCH(B1128,Orders!$A$2:$A$8001,0)),7)</f>
        <v>2025-09</v>
      </c>
    </row>
    <row r="1129" customFormat="false" ht="15" hidden="false" customHeight="true" outlineLevel="0" collapsed="false">
      <c r="A1129" s="1" t="s">
        <v>11599</v>
      </c>
      <c r="B1129" s="1" t="s">
        <v>2783</v>
      </c>
      <c r="C1129" s="1" t="s">
        <v>1990</v>
      </c>
      <c r="D1129" s="1" t="n">
        <v>3</v>
      </c>
      <c r="E1129" s="16" t="n">
        <v>5311.32</v>
      </c>
      <c r="F1129" s="17" t="n">
        <v>0.05</v>
      </c>
      <c r="G1129" s="16" t="n">
        <v>15137.26</v>
      </c>
      <c r="I1129" s="1" t="str">
        <f aca="false">INDEX(Products!$C$2:$C$51,MATCH(C1129,Products!$A$2:$A$51,0))</f>
        <v>Sports &amp; Fitness</v>
      </c>
      <c r="J1129" s="1" t="str">
        <f aca="false">INDEX(Orders!$E$2:$E$8001,MATCH(B1129,Orders!$A$2:$A$8001,0))</f>
        <v>Delivered</v>
      </c>
      <c r="K1129" s="1" t="str">
        <f aca="false">LEFT(INDEX(Orders!$C$2:$C$8001,MATCH(B1129,Orders!$A$2:$A$8001,0)),7)</f>
        <v>2025-09</v>
      </c>
    </row>
    <row r="1130" customFormat="false" ht="15" hidden="false" customHeight="true" outlineLevel="0" collapsed="false">
      <c r="A1130" s="1" t="s">
        <v>11600</v>
      </c>
      <c r="B1130" s="1" t="s">
        <v>2783</v>
      </c>
      <c r="C1130" s="1" t="s">
        <v>1940</v>
      </c>
      <c r="D1130" s="1" t="n">
        <v>1</v>
      </c>
      <c r="E1130" s="16" t="n">
        <v>2374.52</v>
      </c>
      <c r="F1130" s="17" t="n">
        <v>0.1</v>
      </c>
      <c r="G1130" s="16" t="n">
        <v>2137.07</v>
      </c>
      <c r="I1130" s="1" t="str">
        <f aca="false">INDEX(Products!$C$2:$C$51,MATCH(C1130,Products!$A$2:$A$51,0))</f>
        <v>Fashion</v>
      </c>
      <c r="J1130" s="1" t="str">
        <f aca="false">INDEX(Orders!$E$2:$E$8001,MATCH(B1130,Orders!$A$2:$A$8001,0))</f>
        <v>Delivered</v>
      </c>
      <c r="K1130" s="1" t="str">
        <f aca="false">LEFT(INDEX(Orders!$C$2:$C$8001,MATCH(B1130,Orders!$A$2:$A$8001,0)),7)</f>
        <v>2025-09</v>
      </c>
    </row>
    <row r="1131" customFormat="false" ht="15" hidden="false" customHeight="true" outlineLevel="0" collapsed="false">
      <c r="A1131" s="1" t="s">
        <v>11601</v>
      </c>
      <c r="B1131" s="1" t="s">
        <v>2783</v>
      </c>
      <c r="C1131" s="1" t="s">
        <v>1979</v>
      </c>
      <c r="D1131" s="1" t="n">
        <v>1</v>
      </c>
      <c r="E1131" s="16" t="n">
        <v>623</v>
      </c>
      <c r="F1131" s="17" t="n">
        <v>0</v>
      </c>
      <c r="G1131" s="16" t="n">
        <v>623</v>
      </c>
      <c r="I1131" s="1" t="str">
        <f aca="false">INDEX(Products!$C$2:$C$51,MATCH(C1131,Products!$A$2:$A$51,0))</f>
        <v>Beauty &amp; Personal Care</v>
      </c>
      <c r="J1131" s="1" t="str">
        <f aca="false">INDEX(Orders!$E$2:$E$8001,MATCH(B1131,Orders!$A$2:$A$8001,0))</f>
        <v>Delivered</v>
      </c>
      <c r="K1131" s="1" t="str">
        <f aca="false">LEFT(INDEX(Orders!$C$2:$C$8001,MATCH(B1131,Orders!$A$2:$A$8001,0)),7)</f>
        <v>2025-09</v>
      </c>
    </row>
    <row r="1132" customFormat="false" ht="15" hidden="false" customHeight="true" outlineLevel="0" collapsed="false">
      <c r="A1132" s="1" t="s">
        <v>11602</v>
      </c>
      <c r="B1132" s="1" t="s">
        <v>2784</v>
      </c>
      <c r="C1132" s="1" t="s">
        <v>1953</v>
      </c>
      <c r="D1132" s="1" t="n">
        <v>1</v>
      </c>
      <c r="E1132" s="16" t="n">
        <v>4914.12</v>
      </c>
      <c r="F1132" s="17" t="n">
        <v>0.2</v>
      </c>
      <c r="G1132" s="16" t="n">
        <v>3931.3</v>
      </c>
      <c r="I1132" s="1" t="str">
        <f aca="false">INDEX(Products!$C$2:$C$51,MATCH(C1132,Products!$A$2:$A$51,0))</f>
        <v>Fashion</v>
      </c>
      <c r="J1132" s="1" t="str">
        <f aca="false">INDEX(Orders!$E$2:$E$8001,MATCH(B1132,Orders!$A$2:$A$8001,0))</f>
        <v>Delivered</v>
      </c>
      <c r="K1132" s="1" t="str">
        <f aca="false">LEFT(INDEX(Orders!$C$2:$C$8001,MATCH(B1132,Orders!$A$2:$A$8001,0)),7)</f>
        <v>2025-08</v>
      </c>
    </row>
    <row r="1133" customFormat="false" ht="15" hidden="false" customHeight="true" outlineLevel="0" collapsed="false">
      <c r="A1133" s="1" t="s">
        <v>11603</v>
      </c>
      <c r="B1133" s="1" t="s">
        <v>2786</v>
      </c>
      <c r="C1133" s="1" t="s">
        <v>1980</v>
      </c>
      <c r="D1133" s="1" t="n">
        <v>1</v>
      </c>
      <c r="E1133" s="16" t="n">
        <v>2299.69</v>
      </c>
      <c r="F1133" s="17" t="n">
        <v>0.05</v>
      </c>
      <c r="G1133" s="16" t="n">
        <v>2184.71</v>
      </c>
      <c r="I1133" s="1" t="str">
        <f aca="false">INDEX(Products!$C$2:$C$51,MATCH(C1133,Products!$A$2:$A$51,0))</f>
        <v>Beauty &amp; Personal Care</v>
      </c>
      <c r="J1133" s="1" t="str">
        <f aca="false">INDEX(Orders!$E$2:$E$8001,MATCH(B1133,Orders!$A$2:$A$8001,0))</f>
        <v>Delivered</v>
      </c>
      <c r="K1133" s="1" t="str">
        <f aca="false">LEFT(INDEX(Orders!$C$2:$C$8001,MATCH(B1133,Orders!$A$2:$A$8001,0)),7)</f>
        <v>2025-08</v>
      </c>
    </row>
    <row r="1134" customFormat="false" ht="15" hidden="false" customHeight="true" outlineLevel="0" collapsed="false">
      <c r="A1134" s="1" t="s">
        <v>11604</v>
      </c>
      <c r="B1134" s="1" t="s">
        <v>2786</v>
      </c>
      <c r="C1134" s="1" t="s">
        <v>1953</v>
      </c>
      <c r="D1134" s="1" t="n">
        <v>1</v>
      </c>
      <c r="E1134" s="16" t="n">
        <v>4914.12</v>
      </c>
      <c r="F1134" s="17" t="n">
        <v>0.05</v>
      </c>
      <c r="G1134" s="16" t="n">
        <v>4668.41</v>
      </c>
      <c r="I1134" s="1" t="str">
        <f aca="false">INDEX(Products!$C$2:$C$51,MATCH(C1134,Products!$A$2:$A$51,0))</f>
        <v>Fashion</v>
      </c>
      <c r="J1134" s="1" t="str">
        <f aca="false">INDEX(Orders!$E$2:$E$8001,MATCH(B1134,Orders!$A$2:$A$8001,0))</f>
        <v>Delivered</v>
      </c>
      <c r="K1134" s="1" t="str">
        <f aca="false">LEFT(INDEX(Orders!$C$2:$C$8001,MATCH(B1134,Orders!$A$2:$A$8001,0)),7)</f>
        <v>2025-08</v>
      </c>
    </row>
    <row r="1135" customFormat="false" ht="15" hidden="false" customHeight="true" outlineLevel="0" collapsed="false">
      <c r="A1135" s="1" t="s">
        <v>11605</v>
      </c>
      <c r="B1135" s="1" t="s">
        <v>2786</v>
      </c>
      <c r="C1135" s="1" t="s">
        <v>2006</v>
      </c>
      <c r="D1135" s="1" t="n">
        <v>1</v>
      </c>
      <c r="E1135" s="16" t="n">
        <v>482.17</v>
      </c>
      <c r="F1135" s="17" t="n">
        <v>0.15</v>
      </c>
      <c r="G1135" s="16" t="n">
        <v>409.84</v>
      </c>
      <c r="I1135" s="1" t="str">
        <f aca="false">INDEX(Products!$C$2:$C$51,MATCH(C1135,Products!$A$2:$A$51,0))</f>
        <v>Books &amp; Stationery</v>
      </c>
      <c r="J1135" s="1" t="str">
        <f aca="false">INDEX(Orders!$E$2:$E$8001,MATCH(B1135,Orders!$A$2:$A$8001,0))</f>
        <v>Delivered</v>
      </c>
      <c r="K1135" s="1" t="str">
        <f aca="false">LEFT(INDEX(Orders!$C$2:$C$8001,MATCH(B1135,Orders!$A$2:$A$8001,0)),7)</f>
        <v>2025-08</v>
      </c>
    </row>
    <row r="1136" customFormat="false" ht="15" hidden="false" customHeight="true" outlineLevel="0" collapsed="false">
      <c r="A1136" s="1" t="s">
        <v>11606</v>
      </c>
      <c r="B1136" s="1" t="s">
        <v>2787</v>
      </c>
      <c r="C1136" s="1" t="s">
        <v>1976</v>
      </c>
      <c r="D1136" s="1" t="n">
        <v>3</v>
      </c>
      <c r="E1136" s="16" t="n">
        <v>1603.35</v>
      </c>
      <c r="F1136" s="17" t="n">
        <v>0.1</v>
      </c>
      <c r="G1136" s="16" t="n">
        <v>4329.04</v>
      </c>
      <c r="I1136" s="1" t="str">
        <f aca="false">INDEX(Products!$C$2:$C$51,MATCH(C1136,Products!$A$2:$A$51,0))</f>
        <v>Beauty &amp; Personal Care</v>
      </c>
      <c r="J1136" s="1" t="str">
        <f aca="false">INDEX(Orders!$E$2:$E$8001,MATCH(B1136,Orders!$A$2:$A$8001,0))</f>
        <v>Delivered</v>
      </c>
      <c r="K1136" s="1" t="str">
        <f aca="false">LEFT(INDEX(Orders!$C$2:$C$8001,MATCH(B1136,Orders!$A$2:$A$8001,0)),7)</f>
        <v>2024-08</v>
      </c>
    </row>
    <row r="1137" customFormat="false" ht="15" hidden="false" customHeight="true" outlineLevel="0" collapsed="false">
      <c r="A1137" s="1" t="s">
        <v>11607</v>
      </c>
      <c r="B1137" s="1" t="s">
        <v>2787</v>
      </c>
      <c r="C1137" s="1" t="s">
        <v>1971</v>
      </c>
      <c r="D1137" s="1" t="n">
        <v>1</v>
      </c>
      <c r="E1137" s="16" t="n">
        <v>2073.63</v>
      </c>
      <c r="F1137" s="17" t="n">
        <v>0</v>
      </c>
      <c r="G1137" s="16" t="n">
        <v>2073.63</v>
      </c>
      <c r="I1137" s="1" t="str">
        <f aca="false">INDEX(Products!$C$2:$C$51,MATCH(C1137,Products!$A$2:$A$51,0))</f>
        <v>Home &amp; Kitchen</v>
      </c>
      <c r="J1137" s="1" t="str">
        <f aca="false">INDEX(Orders!$E$2:$E$8001,MATCH(B1137,Orders!$A$2:$A$8001,0))</f>
        <v>Delivered</v>
      </c>
      <c r="K1137" s="1" t="str">
        <f aca="false">LEFT(INDEX(Orders!$C$2:$C$8001,MATCH(B1137,Orders!$A$2:$A$8001,0)),7)</f>
        <v>2024-08</v>
      </c>
    </row>
    <row r="1138" customFormat="false" ht="15" hidden="false" customHeight="true" outlineLevel="0" collapsed="false">
      <c r="A1138" s="1" t="s">
        <v>11608</v>
      </c>
      <c r="B1138" s="1" t="s">
        <v>2788</v>
      </c>
      <c r="C1138" s="1" t="s">
        <v>2006</v>
      </c>
      <c r="D1138" s="1" t="n">
        <v>2</v>
      </c>
      <c r="E1138" s="16" t="n">
        <v>482.17</v>
      </c>
      <c r="F1138" s="17" t="n">
        <v>0.15</v>
      </c>
      <c r="G1138" s="16" t="n">
        <v>819.69</v>
      </c>
      <c r="I1138" s="1" t="str">
        <f aca="false">INDEX(Products!$C$2:$C$51,MATCH(C1138,Products!$A$2:$A$51,0))</f>
        <v>Books &amp; Stationery</v>
      </c>
      <c r="J1138" s="1" t="str">
        <f aca="false">INDEX(Orders!$E$2:$E$8001,MATCH(B1138,Orders!$A$2:$A$8001,0))</f>
        <v>Delivered</v>
      </c>
      <c r="K1138" s="1" t="str">
        <f aca="false">LEFT(INDEX(Orders!$C$2:$C$8001,MATCH(B1138,Orders!$A$2:$A$8001,0)),7)</f>
        <v>2025-10</v>
      </c>
    </row>
    <row r="1139" customFormat="false" ht="15" hidden="false" customHeight="true" outlineLevel="0" collapsed="false">
      <c r="A1139" s="1" t="s">
        <v>11609</v>
      </c>
      <c r="B1139" s="1" t="s">
        <v>2788</v>
      </c>
      <c r="C1139" s="1" t="s">
        <v>1982</v>
      </c>
      <c r="D1139" s="1" t="n">
        <v>1</v>
      </c>
      <c r="E1139" s="16" t="n">
        <v>1808.21</v>
      </c>
      <c r="F1139" s="17" t="n">
        <v>0</v>
      </c>
      <c r="G1139" s="16" t="n">
        <v>1808.21</v>
      </c>
      <c r="I1139" s="1" t="str">
        <f aca="false">INDEX(Products!$C$2:$C$51,MATCH(C1139,Products!$A$2:$A$51,0))</f>
        <v>Beauty &amp; Personal Care</v>
      </c>
      <c r="J1139" s="1" t="str">
        <f aca="false">INDEX(Orders!$E$2:$E$8001,MATCH(B1139,Orders!$A$2:$A$8001,0))</f>
        <v>Delivered</v>
      </c>
      <c r="K1139" s="1" t="str">
        <f aca="false">LEFT(INDEX(Orders!$C$2:$C$8001,MATCH(B1139,Orders!$A$2:$A$8001,0)),7)</f>
        <v>2025-10</v>
      </c>
    </row>
    <row r="1140" customFormat="false" ht="15" hidden="false" customHeight="true" outlineLevel="0" collapsed="false">
      <c r="A1140" s="1" t="s">
        <v>11610</v>
      </c>
      <c r="B1140" s="1" t="s">
        <v>2789</v>
      </c>
      <c r="C1140" s="1" t="s">
        <v>2006</v>
      </c>
      <c r="D1140" s="1" t="n">
        <v>1</v>
      </c>
      <c r="E1140" s="16" t="n">
        <v>482.17</v>
      </c>
      <c r="F1140" s="17" t="n">
        <v>0.15</v>
      </c>
      <c r="G1140" s="16" t="n">
        <v>409.84</v>
      </c>
      <c r="I1140" s="1" t="str">
        <f aca="false">INDEX(Products!$C$2:$C$51,MATCH(C1140,Products!$A$2:$A$51,0))</f>
        <v>Books &amp; Stationery</v>
      </c>
      <c r="J1140" s="1" t="str">
        <f aca="false">INDEX(Orders!$E$2:$E$8001,MATCH(B1140,Orders!$A$2:$A$8001,0))</f>
        <v>Delivered</v>
      </c>
      <c r="K1140" s="1" t="str">
        <f aca="false">LEFT(INDEX(Orders!$C$2:$C$8001,MATCH(B1140,Orders!$A$2:$A$8001,0)),7)</f>
        <v>2024-04</v>
      </c>
    </row>
    <row r="1141" customFormat="false" ht="15" hidden="false" customHeight="true" outlineLevel="0" collapsed="false">
      <c r="A1141" s="1" t="s">
        <v>11611</v>
      </c>
      <c r="B1141" s="1" t="s">
        <v>2791</v>
      </c>
      <c r="C1141" s="1" t="s">
        <v>1953</v>
      </c>
      <c r="D1141" s="1" t="n">
        <v>2</v>
      </c>
      <c r="E1141" s="16" t="n">
        <v>4914.12</v>
      </c>
      <c r="F1141" s="17" t="n">
        <v>0</v>
      </c>
      <c r="G1141" s="16" t="n">
        <v>9828.24</v>
      </c>
      <c r="I1141" s="1" t="str">
        <f aca="false">INDEX(Products!$C$2:$C$51,MATCH(C1141,Products!$A$2:$A$51,0))</f>
        <v>Fashion</v>
      </c>
      <c r="J1141" s="1" t="str">
        <f aca="false">INDEX(Orders!$E$2:$E$8001,MATCH(B1141,Orders!$A$2:$A$8001,0))</f>
        <v>Cancelled</v>
      </c>
      <c r="K1141" s="1" t="str">
        <f aca="false">LEFT(INDEX(Orders!$C$2:$C$8001,MATCH(B1141,Orders!$A$2:$A$8001,0)),7)</f>
        <v>2025-12</v>
      </c>
    </row>
    <row r="1142" customFormat="false" ht="15" hidden="false" customHeight="true" outlineLevel="0" collapsed="false">
      <c r="A1142" s="1" t="s">
        <v>11612</v>
      </c>
      <c r="B1142" s="1" t="s">
        <v>2792</v>
      </c>
      <c r="C1142" s="1" t="s">
        <v>1977</v>
      </c>
      <c r="D1142" s="1" t="n">
        <v>1</v>
      </c>
      <c r="E1142" s="16" t="n">
        <v>2386.05</v>
      </c>
      <c r="F1142" s="17" t="n">
        <v>0</v>
      </c>
      <c r="G1142" s="16" t="n">
        <v>2386.05</v>
      </c>
      <c r="I1142" s="1" t="str">
        <f aca="false">INDEX(Products!$C$2:$C$51,MATCH(C1142,Products!$A$2:$A$51,0))</f>
        <v>Beauty &amp; Personal Care</v>
      </c>
      <c r="J1142" s="1" t="str">
        <f aca="false">INDEX(Orders!$E$2:$E$8001,MATCH(B1142,Orders!$A$2:$A$8001,0))</f>
        <v>Delivered</v>
      </c>
      <c r="K1142" s="1" t="str">
        <f aca="false">LEFT(INDEX(Orders!$C$2:$C$8001,MATCH(B1142,Orders!$A$2:$A$8001,0)),7)</f>
        <v>2025-12</v>
      </c>
    </row>
    <row r="1143" customFormat="false" ht="15" hidden="false" customHeight="true" outlineLevel="0" collapsed="false">
      <c r="A1143" s="1" t="s">
        <v>11613</v>
      </c>
      <c r="B1143" s="1" t="s">
        <v>2793</v>
      </c>
      <c r="C1143" s="1" t="s">
        <v>1928</v>
      </c>
      <c r="D1143" s="1" t="n">
        <v>1</v>
      </c>
      <c r="E1143" s="16" t="n">
        <v>657.82</v>
      </c>
      <c r="F1143" s="17" t="n">
        <v>0.05</v>
      </c>
      <c r="G1143" s="16" t="n">
        <v>624.93</v>
      </c>
      <c r="I1143" s="1" t="str">
        <f aca="false">INDEX(Products!$C$2:$C$51,MATCH(C1143,Products!$A$2:$A$51,0))</f>
        <v>Electronics</v>
      </c>
      <c r="J1143" s="1" t="str">
        <f aca="false">INDEX(Orders!$E$2:$E$8001,MATCH(B1143,Orders!$A$2:$A$8001,0))</f>
        <v>Delivered</v>
      </c>
      <c r="K1143" s="1" t="str">
        <f aca="false">LEFT(INDEX(Orders!$C$2:$C$8001,MATCH(B1143,Orders!$A$2:$A$8001,0)),7)</f>
        <v>2024-08</v>
      </c>
    </row>
    <row r="1144" customFormat="false" ht="15" hidden="false" customHeight="true" outlineLevel="0" collapsed="false">
      <c r="A1144" s="1" t="s">
        <v>11614</v>
      </c>
      <c r="B1144" s="1" t="s">
        <v>2795</v>
      </c>
      <c r="C1144" s="1" t="s">
        <v>1949</v>
      </c>
      <c r="D1144" s="1" t="n">
        <v>1</v>
      </c>
      <c r="E1144" s="16" t="n">
        <v>4185.64</v>
      </c>
      <c r="F1144" s="17" t="n">
        <v>0.1</v>
      </c>
      <c r="G1144" s="16" t="n">
        <v>3767.08</v>
      </c>
      <c r="I1144" s="1" t="str">
        <f aca="false">INDEX(Products!$C$2:$C$51,MATCH(C1144,Products!$A$2:$A$51,0))</f>
        <v>Fashion</v>
      </c>
      <c r="J1144" s="1" t="str">
        <f aca="false">INDEX(Orders!$E$2:$E$8001,MATCH(B1144,Orders!$A$2:$A$8001,0))</f>
        <v>Delivered</v>
      </c>
      <c r="K1144" s="1" t="str">
        <f aca="false">LEFT(INDEX(Orders!$C$2:$C$8001,MATCH(B1144,Orders!$A$2:$A$8001,0)),7)</f>
        <v>2025-01</v>
      </c>
    </row>
    <row r="1145" customFormat="false" ht="15" hidden="false" customHeight="true" outlineLevel="0" collapsed="false">
      <c r="A1145" s="1" t="s">
        <v>11615</v>
      </c>
      <c r="B1145" s="1" t="s">
        <v>2795</v>
      </c>
      <c r="C1145" s="1" t="s">
        <v>1937</v>
      </c>
      <c r="D1145" s="1" t="n">
        <v>3</v>
      </c>
      <c r="E1145" s="16" t="n">
        <v>1364.75</v>
      </c>
      <c r="F1145" s="17" t="n">
        <v>0.05</v>
      </c>
      <c r="G1145" s="16" t="n">
        <v>3889.54</v>
      </c>
      <c r="I1145" s="1" t="str">
        <f aca="false">INDEX(Products!$C$2:$C$51,MATCH(C1145,Products!$A$2:$A$51,0))</f>
        <v>Fashion</v>
      </c>
      <c r="J1145" s="1" t="str">
        <f aca="false">INDEX(Orders!$E$2:$E$8001,MATCH(B1145,Orders!$A$2:$A$8001,0))</f>
        <v>Delivered</v>
      </c>
      <c r="K1145" s="1" t="str">
        <f aca="false">LEFT(INDEX(Orders!$C$2:$C$8001,MATCH(B1145,Orders!$A$2:$A$8001,0)),7)</f>
        <v>2025-01</v>
      </c>
    </row>
    <row r="1146" customFormat="false" ht="15" hidden="false" customHeight="true" outlineLevel="0" collapsed="false">
      <c r="A1146" s="1" t="s">
        <v>11616</v>
      </c>
      <c r="B1146" s="1" t="s">
        <v>2796</v>
      </c>
      <c r="C1146" s="1" t="s">
        <v>2007</v>
      </c>
      <c r="D1146" s="1" t="n">
        <v>1</v>
      </c>
      <c r="E1146" s="16" t="n">
        <v>750.27</v>
      </c>
      <c r="F1146" s="17" t="n">
        <v>0.1</v>
      </c>
      <c r="G1146" s="16" t="n">
        <v>675.24</v>
      </c>
      <c r="I1146" s="1" t="str">
        <f aca="false">INDEX(Products!$C$2:$C$51,MATCH(C1146,Products!$A$2:$A$51,0))</f>
        <v>Books &amp; Stationery</v>
      </c>
      <c r="J1146" s="1" t="str">
        <f aca="false">INDEX(Orders!$E$2:$E$8001,MATCH(B1146,Orders!$A$2:$A$8001,0))</f>
        <v>Delivered</v>
      </c>
      <c r="K1146" s="1" t="str">
        <f aca="false">LEFT(INDEX(Orders!$C$2:$C$8001,MATCH(B1146,Orders!$A$2:$A$8001,0)),7)</f>
        <v>2024-11</v>
      </c>
    </row>
    <row r="1147" customFormat="false" ht="15" hidden="false" customHeight="true" outlineLevel="0" collapsed="false">
      <c r="A1147" s="1" t="s">
        <v>11617</v>
      </c>
      <c r="B1147" s="1" t="s">
        <v>2796</v>
      </c>
      <c r="C1147" s="1" t="s">
        <v>1940</v>
      </c>
      <c r="D1147" s="1" t="n">
        <v>2</v>
      </c>
      <c r="E1147" s="16" t="n">
        <v>2374.52</v>
      </c>
      <c r="F1147" s="17" t="n">
        <v>0</v>
      </c>
      <c r="G1147" s="16" t="n">
        <v>4749.04</v>
      </c>
      <c r="I1147" s="1" t="str">
        <f aca="false">INDEX(Products!$C$2:$C$51,MATCH(C1147,Products!$A$2:$A$51,0))</f>
        <v>Fashion</v>
      </c>
      <c r="J1147" s="1" t="str">
        <f aca="false">INDEX(Orders!$E$2:$E$8001,MATCH(B1147,Orders!$A$2:$A$8001,0))</f>
        <v>Delivered</v>
      </c>
      <c r="K1147" s="1" t="str">
        <f aca="false">LEFT(INDEX(Orders!$C$2:$C$8001,MATCH(B1147,Orders!$A$2:$A$8001,0)),7)</f>
        <v>2024-11</v>
      </c>
    </row>
    <row r="1148" customFormat="false" ht="15" hidden="false" customHeight="true" outlineLevel="0" collapsed="false">
      <c r="A1148" s="1" t="s">
        <v>11618</v>
      </c>
      <c r="B1148" s="1" t="s">
        <v>2798</v>
      </c>
      <c r="C1148" s="1" t="s">
        <v>1930</v>
      </c>
      <c r="D1148" s="1" t="n">
        <v>2</v>
      </c>
      <c r="E1148" s="16" t="n">
        <v>2398.35</v>
      </c>
      <c r="F1148" s="17" t="n">
        <v>0</v>
      </c>
      <c r="G1148" s="16" t="n">
        <v>4796.7</v>
      </c>
      <c r="I1148" s="1" t="str">
        <f aca="false">INDEX(Products!$C$2:$C$51,MATCH(C1148,Products!$A$2:$A$51,0))</f>
        <v>Electronics</v>
      </c>
      <c r="J1148" s="1" t="str">
        <f aca="false">INDEX(Orders!$E$2:$E$8001,MATCH(B1148,Orders!$A$2:$A$8001,0))</f>
        <v>Delivered</v>
      </c>
      <c r="K1148" s="1" t="str">
        <f aca="false">LEFT(INDEX(Orders!$C$2:$C$8001,MATCH(B1148,Orders!$A$2:$A$8001,0)),7)</f>
        <v>2025-04</v>
      </c>
    </row>
    <row r="1149" customFormat="false" ht="15" hidden="false" customHeight="true" outlineLevel="0" collapsed="false">
      <c r="A1149" s="1" t="s">
        <v>11619</v>
      </c>
      <c r="B1149" s="1" t="s">
        <v>2798</v>
      </c>
      <c r="C1149" s="1" t="s">
        <v>1988</v>
      </c>
      <c r="D1149" s="1" t="n">
        <v>1</v>
      </c>
      <c r="E1149" s="16" t="n">
        <v>681.07</v>
      </c>
      <c r="F1149" s="17" t="n">
        <v>0.05</v>
      </c>
      <c r="G1149" s="16" t="n">
        <v>647.02</v>
      </c>
      <c r="I1149" s="1" t="str">
        <f aca="false">INDEX(Products!$C$2:$C$51,MATCH(C1149,Products!$A$2:$A$51,0))</f>
        <v>Sports &amp; Fitness</v>
      </c>
      <c r="J1149" s="1" t="str">
        <f aca="false">INDEX(Orders!$E$2:$E$8001,MATCH(B1149,Orders!$A$2:$A$8001,0))</f>
        <v>Delivered</v>
      </c>
      <c r="K1149" s="1" t="str">
        <f aca="false">LEFT(INDEX(Orders!$C$2:$C$8001,MATCH(B1149,Orders!$A$2:$A$8001,0)),7)</f>
        <v>2025-04</v>
      </c>
    </row>
    <row r="1150" customFormat="false" ht="15" hidden="false" customHeight="true" outlineLevel="0" collapsed="false">
      <c r="A1150" s="1" t="s">
        <v>11620</v>
      </c>
      <c r="B1150" s="1" t="s">
        <v>2799</v>
      </c>
      <c r="C1150" s="1" t="s">
        <v>1973</v>
      </c>
      <c r="D1150" s="1" t="n">
        <v>3</v>
      </c>
      <c r="E1150" s="16" t="n">
        <v>1158.24</v>
      </c>
      <c r="F1150" s="17" t="n">
        <v>0.05</v>
      </c>
      <c r="G1150" s="16" t="n">
        <v>3300.98</v>
      </c>
      <c r="I1150" s="1" t="str">
        <f aca="false">INDEX(Products!$C$2:$C$51,MATCH(C1150,Products!$A$2:$A$51,0))</f>
        <v>Home &amp; Kitchen</v>
      </c>
      <c r="J1150" s="1" t="str">
        <f aca="false">INDEX(Orders!$E$2:$E$8001,MATCH(B1150,Orders!$A$2:$A$8001,0))</f>
        <v>Returned</v>
      </c>
      <c r="K1150" s="1" t="str">
        <f aca="false">LEFT(INDEX(Orders!$C$2:$C$8001,MATCH(B1150,Orders!$A$2:$A$8001,0)),7)</f>
        <v>2025-10</v>
      </c>
    </row>
    <row r="1151" customFormat="false" ht="15" hidden="false" customHeight="true" outlineLevel="0" collapsed="false">
      <c r="A1151" s="1" t="s">
        <v>11621</v>
      </c>
      <c r="B1151" s="1" t="s">
        <v>2799</v>
      </c>
      <c r="C1151" s="1" t="s">
        <v>1940</v>
      </c>
      <c r="D1151" s="1" t="n">
        <v>1</v>
      </c>
      <c r="E1151" s="16" t="n">
        <v>2374.52</v>
      </c>
      <c r="F1151" s="17" t="n">
        <v>0</v>
      </c>
      <c r="G1151" s="16" t="n">
        <v>2374.52</v>
      </c>
      <c r="I1151" s="1" t="str">
        <f aca="false">INDEX(Products!$C$2:$C$51,MATCH(C1151,Products!$A$2:$A$51,0))</f>
        <v>Fashion</v>
      </c>
      <c r="J1151" s="1" t="str">
        <f aca="false">INDEX(Orders!$E$2:$E$8001,MATCH(B1151,Orders!$A$2:$A$8001,0))</f>
        <v>Returned</v>
      </c>
      <c r="K1151" s="1" t="str">
        <f aca="false">LEFT(INDEX(Orders!$C$2:$C$8001,MATCH(B1151,Orders!$A$2:$A$8001,0)),7)</f>
        <v>2025-10</v>
      </c>
    </row>
    <row r="1152" customFormat="false" ht="15" hidden="false" customHeight="true" outlineLevel="0" collapsed="false">
      <c r="A1152" s="1" t="s">
        <v>11622</v>
      </c>
      <c r="B1152" s="1" t="s">
        <v>2799</v>
      </c>
      <c r="C1152" s="1" t="s">
        <v>1930</v>
      </c>
      <c r="D1152" s="1" t="n">
        <v>1</v>
      </c>
      <c r="E1152" s="16" t="n">
        <v>2398.35</v>
      </c>
      <c r="F1152" s="17" t="n">
        <v>0.05</v>
      </c>
      <c r="G1152" s="16" t="n">
        <v>2278.43</v>
      </c>
      <c r="I1152" s="1" t="str">
        <f aca="false">INDEX(Products!$C$2:$C$51,MATCH(C1152,Products!$A$2:$A$51,0))</f>
        <v>Electronics</v>
      </c>
      <c r="J1152" s="1" t="str">
        <f aca="false">INDEX(Orders!$E$2:$E$8001,MATCH(B1152,Orders!$A$2:$A$8001,0))</f>
        <v>Returned</v>
      </c>
      <c r="K1152" s="1" t="str">
        <f aca="false">LEFT(INDEX(Orders!$C$2:$C$8001,MATCH(B1152,Orders!$A$2:$A$8001,0)),7)</f>
        <v>2025-10</v>
      </c>
    </row>
    <row r="1153" customFormat="false" ht="15" hidden="false" customHeight="true" outlineLevel="0" collapsed="false">
      <c r="A1153" s="1" t="s">
        <v>11623</v>
      </c>
      <c r="B1153" s="1" t="s">
        <v>2800</v>
      </c>
      <c r="C1153" s="1" t="s">
        <v>1930</v>
      </c>
      <c r="D1153" s="1" t="n">
        <v>1</v>
      </c>
      <c r="E1153" s="16" t="n">
        <v>2398.35</v>
      </c>
      <c r="F1153" s="17" t="n">
        <v>0.05</v>
      </c>
      <c r="G1153" s="16" t="n">
        <v>2278.43</v>
      </c>
      <c r="I1153" s="1" t="str">
        <f aca="false">INDEX(Products!$C$2:$C$51,MATCH(C1153,Products!$A$2:$A$51,0))</f>
        <v>Electronics</v>
      </c>
      <c r="J1153" s="1" t="str">
        <f aca="false">INDEX(Orders!$E$2:$E$8001,MATCH(B1153,Orders!$A$2:$A$8001,0))</f>
        <v>Delivered</v>
      </c>
      <c r="K1153" s="1" t="str">
        <f aca="false">LEFT(INDEX(Orders!$C$2:$C$8001,MATCH(B1153,Orders!$A$2:$A$8001,0)),7)</f>
        <v>2024-10</v>
      </c>
    </row>
    <row r="1154" customFormat="false" ht="15" hidden="false" customHeight="true" outlineLevel="0" collapsed="false">
      <c r="A1154" s="1" t="s">
        <v>11624</v>
      </c>
      <c r="B1154" s="1" t="s">
        <v>2800</v>
      </c>
      <c r="C1154" s="1" t="s">
        <v>1940</v>
      </c>
      <c r="D1154" s="1" t="n">
        <v>1</v>
      </c>
      <c r="E1154" s="16" t="n">
        <v>2374.52</v>
      </c>
      <c r="F1154" s="17" t="n">
        <v>0.15</v>
      </c>
      <c r="G1154" s="16" t="n">
        <v>2018.34</v>
      </c>
      <c r="I1154" s="1" t="str">
        <f aca="false">INDEX(Products!$C$2:$C$51,MATCH(C1154,Products!$A$2:$A$51,0))</f>
        <v>Fashion</v>
      </c>
      <c r="J1154" s="1" t="str">
        <f aca="false">INDEX(Orders!$E$2:$E$8001,MATCH(B1154,Orders!$A$2:$A$8001,0))</f>
        <v>Delivered</v>
      </c>
      <c r="K1154" s="1" t="str">
        <f aca="false">LEFT(INDEX(Orders!$C$2:$C$8001,MATCH(B1154,Orders!$A$2:$A$8001,0)),7)</f>
        <v>2024-10</v>
      </c>
    </row>
    <row r="1155" customFormat="false" ht="15" hidden="false" customHeight="true" outlineLevel="0" collapsed="false">
      <c r="A1155" s="1" t="s">
        <v>11625</v>
      </c>
      <c r="B1155" s="1" t="s">
        <v>2801</v>
      </c>
      <c r="C1155" s="1" t="s">
        <v>1955</v>
      </c>
      <c r="D1155" s="1" t="n">
        <v>1</v>
      </c>
      <c r="E1155" s="16" t="n">
        <v>3340.76</v>
      </c>
      <c r="F1155" s="17" t="n">
        <v>0.15</v>
      </c>
      <c r="G1155" s="16" t="n">
        <v>2839.65</v>
      </c>
      <c r="I1155" s="1" t="str">
        <f aca="false">INDEX(Products!$C$2:$C$51,MATCH(C1155,Products!$A$2:$A$51,0))</f>
        <v>Home &amp; Kitchen</v>
      </c>
      <c r="J1155" s="1" t="str">
        <f aca="false">INDEX(Orders!$E$2:$E$8001,MATCH(B1155,Orders!$A$2:$A$8001,0))</f>
        <v>Delivered</v>
      </c>
      <c r="K1155" s="1" t="str">
        <f aca="false">LEFT(INDEX(Orders!$C$2:$C$8001,MATCH(B1155,Orders!$A$2:$A$8001,0)),7)</f>
        <v>2025-11</v>
      </c>
    </row>
    <row r="1156" customFormat="false" ht="15" hidden="false" customHeight="true" outlineLevel="0" collapsed="false">
      <c r="A1156" s="1" t="s">
        <v>11626</v>
      </c>
      <c r="B1156" s="1" t="s">
        <v>2802</v>
      </c>
      <c r="C1156" s="1" t="s">
        <v>1940</v>
      </c>
      <c r="D1156" s="1" t="n">
        <v>1</v>
      </c>
      <c r="E1156" s="16" t="n">
        <v>2374.52</v>
      </c>
      <c r="F1156" s="17" t="n">
        <v>0.05</v>
      </c>
      <c r="G1156" s="16" t="n">
        <v>2255.79</v>
      </c>
      <c r="I1156" s="1" t="str">
        <f aca="false">INDEX(Products!$C$2:$C$51,MATCH(C1156,Products!$A$2:$A$51,0))</f>
        <v>Fashion</v>
      </c>
      <c r="J1156" s="1" t="str">
        <f aca="false">INDEX(Orders!$E$2:$E$8001,MATCH(B1156,Orders!$A$2:$A$8001,0))</f>
        <v>Delivered</v>
      </c>
      <c r="K1156" s="1" t="str">
        <f aca="false">LEFT(INDEX(Orders!$C$2:$C$8001,MATCH(B1156,Orders!$A$2:$A$8001,0)),7)</f>
        <v>2025-12</v>
      </c>
    </row>
    <row r="1157" customFormat="false" ht="15" hidden="false" customHeight="true" outlineLevel="0" collapsed="false">
      <c r="A1157" s="1" t="s">
        <v>11627</v>
      </c>
      <c r="B1157" s="1" t="s">
        <v>2802</v>
      </c>
      <c r="C1157" s="1" t="s">
        <v>1930</v>
      </c>
      <c r="D1157" s="1" t="n">
        <v>1</v>
      </c>
      <c r="E1157" s="16" t="n">
        <v>2398.35</v>
      </c>
      <c r="F1157" s="17" t="n">
        <v>0.1</v>
      </c>
      <c r="G1157" s="16" t="n">
        <v>2158.52</v>
      </c>
      <c r="I1157" s="1" t="str">
        <f aca="false">INDEX(Products!$C$2:$C$51,MATCH(C1157,Products!$A$2:$A$51,0))</f>
        <v>Electronics</v>
      </c>
      <c r="J1157" s="1" t="str">
        <f aca="false">INDEX(Orders!$E$2:$E$8001,MATCH(B1157,Orders!$A$2:$A$8001,0))</f>
        <v>Delivered</v>
      </c>
      <c r="K1157" s="1" t="str">
        <f aca="false">LEFT(INDEX(Orders!$C$2:$C$8001,MATCH(B1157,Orders!$A$2:$A$8001,0)),7)</f>
        <v>2025-12</v>
      </c>
    </row>
    <row r="1158" customFormat="false" ht="15" hidden="false" customHeight="true" outlineLevel="0" collapsed="false">
      <c r="A1158" s="1" t="s">
        <v>11628</v>
      </c>
      <c r="B1158" s="1" t="s">
        <v>2802</v>
      </c>
      <c r="C1158" s="1" t="s">
        <v>1949</v>
      </c>
      <c r="D1158" s="1" t="n">
        <v>2</v>
      </c>
      <c r="E1158" s="16" t="n">
        <v>4185.64</v>
      </c>
      <c r="F1158" s="17" t="n">
        <v>0</v>
      </c>
      <c r="G1158" s="16" t="n">
        <v>8371.28</v>
      </c>
      <c r="I1158" s="1" t="str">
        <f aca="false">INDEX(Products!$C$2:$C$51,MATCH(C1158,Products!$A$2:$A$51,0))</f>
        <v>Fashion</v>
      </c>
      <c r="J1158" s="1" t="str">
        <f aca="false">INDEX(Orders!$E$2:$E$8001,MATCH(B1158,Orders!$A$2:$A$8001,0))</f>
        <v>Delivered</v>
      </c>
      <c r="K1158" s="1" t="str">
        <f aca="false">LEFT(INDEX(Orders!$C$2:$C$8001,MATCH(B1158,Orders!$A$2:$A$8001,0)),7)</f>
        <v>2025-12</v>
      </c>
    </row>
    <row r="1159" customFormat="false" ht="15" hidden="false" customHeight="true" outlineLevel="0" collapsed="false">
      <c r="A1159" s="1" t="s">
        <v>11629</v>
      </c>
      <c r="B1159" s="1" t="s">
        <v>2803</v>
      </c>
      <c r="C1159" s="1" t="s">
        <v>1997</v>
      </c>
      <c r="D1159" s="1" t="n">
        <v>1</v>
      </c>
      <c r="E1159" s="16" t="n">
        <v>311.15</v>
      </c>
      <c r="F1159" s="17" t="n">
        <v>0.15</v>
      </c>
      <c r="G1159" s="16" t="n">
        <v>264.48</v>
      </c>
      <c r="I1159" s="1" t="str">
        <f aca="false">INDEX(Products!$C$2:$C$51,MATCH(C1159,Products!$A$2:$A$51,0))</f>
        <v>Sports &amp; Fitness</v>
      </c>
      <c r="J1159" s="1" t="str">
        <f aca="false">INDEX(Orders!$E$2:$E$8001,MATCH(B1159,Orders!$A$2:$A$8001,0))</f>
        <v>Delivered</v>
      </c>
      <c r="K1159" s="1" t="str">
        <f aca="false">LEFT(INDEX(Orders!$C$2:$C$8001,MATCH(B1159,Orders!$A$2:$A$8001,0)),7)</f>
        <v>2025-10</v>
      </c>
    </row>
    <row r="1160" customFormat="false" ht="15" hidden="false" customHeight="true" outlineLevel="0" collapsed="false">
      <c r="A1160" s="1" t="s">
        <v>11630</v>
      </c>
      <c r="B1160" s="1" t="s">
        <v>2804</v>
      </c>
      <c r="C1160" s="1" t="s">
        <v>1961</v>
      </c>
      <c r="D1160" s="1" t="n">
        <v>1</v>
      </c>
      <c r="E1160" s="16" t="n">
        <v>3493.68</v>
      </c>
      <c r="F1160" s="17" t="n">
        <v>0</v>
      </c>
      <c r="G1160" s="16" t="n">
        <v>3493.68</v>
      </c>
      <c r="I1160" s="1" t="str">
        <f aca="false">INDEX(Products!$C$2:$C$51,MATCH(C1160,Products!$A$2:$A$51,0))</f>
        <v>Home &amp; Kitchen</v>
      </c>
      <c r="J1160" s="1" t="str">
        <f aca="false">INDEX(Orders!$E$2:$E$8001,MATCH(B1160,Orders!$A$2:$A$8001,0))</f>
        <v>Returned</v>
      </c>
      <c r="K1160" s="1" t="str">
        <f aca="false">LEFT(INDEX(Orders!$C$2:$C$8001,MATCH(B1160,Orders!$A$2:$A$8001,0)),7)</f>
        <v>2024-04</v>
      </c>
    </row>
    <row r="1161" customFormat="false" ht="15" hidden="false" customHeight="true" outlineLevel="0" collapsed="false">
      <c r="A1161" s="1" t="s">
        <v>11631</v>
      </c>
      <c r="B1161" s="1" t="s">
        <v>2805</v>
      </c>
      <c r="C1161" s="1" t="s">
        <v>2006</v>
      </c>
      <c r="D1161" s="1" t="n">
        <v>1</v>
      </c>
      <c r="E1161" s="16" t="n">
        <v>482.17</v>
      </c>
      <c r="F1161" s="17" t="n">
        <v>0</v>
      </c>
      <c r="G1161" s="16" t="n">
        <v>482.17</v>
      </c>
      <c r="I1161" s="1" t="str">
        <f aca="false">INDEX(Products!$C$2:$C$51,MATCH(C1161,Products!$A$2:$A$51,0))</f>
        <v>Books &amp; Stationery</v>
      </c>
      <c r="J1161" s="1" t="str">
        <f aca="false">INDEX(Orders!$E$2:$E$8001,MATCH(B1161,Orders!$A$2:$A$8001,0))</f>
        <v>Delivered</v>
      </c>
      <c r="K1161" s="1" t="str">
        <f aca="false">LEFT(INDEX(Orders!$C$2:$C$8001,MATCH(B1161,Orders!$A$2:$A$8001,0)),7)</f>
        <v>2025-08</v>
      </c>
    </row>
    <row r="1162" customFormat="false" ht="15" hidden="false" customHeight="true" outlineLevel="0" collapsed="false">
      <c r="A1162" s="1" t="s">
        <v>11632</v>
      </c>
      <c r="B1162" s="1" t="s">
        <v>2806</v>
      </c>
      <c r="C1162" s="1" t="s">
        <v>2007</v>
      </c>
      <c r="D1162" s="1" t="n">
        <v>1</v>
      </c>
      <c r="E1162" s="16" t="n">
        <v>750.27</v>
      </c>
      <c r="F1162" s="17" t="n">
        <v>0</v>
      </c>
      <c r="G1162" s="16" t="n">
        <v>750.27</v>
      </c>
      <c r="I1162" s="1" t="str">
        <f aca="false">INDEX(Products!$C$2:$C$51,MATCH(C1162,Products!$A$2:$A$51,0))</f>
        <v>Books &amp; Stationery</v>
      </c>
      <c r="J1162" s="1" t="str">
        <f aca="false">INDEX(Orders!$E$2:$E$8001,MATCH(B1162,Orders!$A$2:$A$8001,0))</f>
        <v>Delivered</v>
      </c>
      <c r="K1162" s="1" t="str">
        <f aca="false">LEFT(INDEX(Orders!$C$2:$C$8001,MATCH(B1162,Orders!$A$2:$A$8001,0)),7)</f>
        <v>2024-12</v>
      </c>
    </row>
    <row r="1163" customFormat="false" ht="15" hidden="false" customHeight="true" outlineLevel="0" collapsed="false">
      <c r="A1163" s="1" t="s">
        <v>11633</v>
      </c>
      <c r="B1163" s="1" t="s">
        <v>2806</v>
      </c>
      <c r="C1163" s="1" t="s">
        <v>1940</v>
      </c>
      <c r="D1163" s="1" t="n">
        <v>1</v>
      </c>
      <c r="E1163" s="16" t="n">
        <v>2374.52</v>
      </c>
      <c r="F1163" s="17" t="n">
        <v>0</v>
      </c>
      <c r="G1163" s="16" t="n">
        <v>2374.52</v>
      </c>
      <c r="I1163" s="1" t="str">
        <f aca="false">INDEX(Products!$C$2:$C$51,MATCH(C1163,Products!$A$2:$A$51,0))</f>
        <v>Fashion</v>
      </c>
      <c r="J1163" s="1" t="str">
        <f aca="false">INDEX(Orders!$E$2:$E$8001,MATCH(B1163,Orders!$A$2:$A$8001,0))</f>
        <v>Delivered</v>
      </c>
      <c r="K1163" s="1" t="str">
        <f aca="false">LEFT(INDEX(Orders!$C$2:$C$8001,MATCH(B1163,Orders!$A$2:$A$8001,0)),7)</f>
        <v>2024-12</v>
      </c>
    </row>
    <row r="1164" customFormat="false" ht="15" hidden="false" customHeight="true" outlineLevel="0" collapsed="false">
      <c r="A1164" s="1" t="s">
        <v>11634</v>
      </c>
      <c r="B1164" s="1" t="s">
        <v>2808</v>
      </c>
      <c r="C1164" s="1" t="s">
        <v>1979</v>
      </c>
      <c r="D1164" s="1" t="n">
        <v>1</v>
      </c>
      <c r="E1164" s="16" t="n">
        <v>623</v>
      </c>
      <c r="F1164" s="17" t="n">
        <v>0</v>
      </c>
      <c r="G1164" s="16" t="n">
        <v>623</v>
      </c>
      <c r="I1164" s="1" t="str">
        <f aca="false">INDEX(Products!$C$2:$C$51,MATCH(C1164,Products!$A$2:$A$51,0))</f>
        <v>Beauty &amp; Personal Care</v>
      </c>
      <c r="J1164" s="1" t="str">
        <f aca="false">INDEX(Orders!$E$2:$E$8001,MATCH(B1164,Orders!$A$2:$A$8001,0))</f>
        <v>Delivered</v>
      </c>
      <c r="K1164" s="1" t="str">
        <f aca="false">LEFT(INDEX(Orders!$C$2:$C$8001,MATCH(B1164,Orders!$A$2:$A$8001,0)),7)</f>
        <v>2025-11</v>
      </c>
    </row>
    <row r="1165" customFormat="false" ht="15" hidden="false" customHeight="true" outlineLevel="0" collapsed="false">
      <c r="A1165" s="1" t="s">
        <v>11635</v>
      </c>
      <c r="B1165" s="1" t="s">
        <v>2808</v>
      </c>
      <c r="C1165" s="1" t="s">
        <v>1940</v>
      </c>
      <c r="D1165" s="1" t="n">
        <v>1</v>
      </c>
      <c r="E1165" s="16" t="n">
        <v>2374.52</v>
      </c>
      <c r="F1165" s="17" t="n">
        <v>0.1</v>
      </c>
      <c r="G1165" s="16" t="n">
        <v>2137.07</v>
      </c>
      <c r="I1165" s="1" t="str">
        <f aca="false">INDEX(Products!$C$2:$C$51,MATCH(C1165,Products!$A$2:$A$51,0))</f>
        <v>Fashion</v>
      </c>
      <c r="J1165" s="1" t="str">
        <f aca="false">INDEX(Orders!$E$2:$E$8001,MATCH(B1165,Orders!$A$2:$A$8001,0))</f>
        <v>Delivered</v>
      </c>
      <c r="K1165" s="1" t="str">
        <f aca="false">LEFT(INDEX(Orders!$C$2:$C$8001,MATCH(B1165,Orders!$A$2:$A$8001,0)),7)</f>
        <v>2025-11</v>
      </c>
    </row>
    <row r="1166" customFormat="false" ht="15" hidden="false" customHeight="true" outlineLevel="0" collapsed="false">
      <c r="A1166" s="1" t="s">
        <v>11636</v>
      </c>
      <c r="B1166" s="1" t="s">
        <v>2808</v>
      </c>
      <c r="C1166" s="1" t="s">
        <v>1975</v>
      </c>
      <c r="D1166" s="1" t="n">
        <v>2</v>
      </c>
      <c r="E1166" s="16" t="n">
        <v>862.99</v>
      </c>
      <c r="F1166" s="17" t="n">
        <v>0.1</v>
      </c>
      <c r="G1166" s="16" t="n">
        <v>1553.38</v>
      </c>
      <c r="I1166" s="1" t="str">
        <f aca="false">INDEX(Products!$C$2:$C$51,MATCH(C1166,Products!$A$2:$A$51,0))</f>
        <v>Beauty &amp; Personal Care</v>
      </c>
      <c r="J1166" s="1" t="str">
        <f aca="false">INDEX(Orders!$E$2:$E$8001,MATCH(B1166,Orders!$A$2:$A$8001,0))</f>
        <v>Delivered</v>
      </c>
      <c r="K1166" s="1" t="str">
        <f aca="false">LEFT(INDEX(Orders!$C$2:$C$8001,MATCH(B1166,Orders!$A$2:$A$8001,0)),7)</f>
        <v>2025-11</v>
      </c>
    </row>
    <row r="1167" customFormat="false" ht="15" hidden="false" customHeight="true" outlineLevel="0" collapsed="false">
      <c r="A1167" s="1" t="s">
        <v>11637</v>
      </c>
      <c r="B1167" s="1" t="s">
        <v>2809</v>
      </c>
      <c r="C1167" s="1" t="s">
        <v>1930</v>
      </c>
      <c r="D1167" s="1" t="n">
        <v>1</v>
      </c>
      <c r="E1167" s="16" t="n">
        <v>2398.35</v>
      </c>
      <c r="F1167" s="17" t="n">
        <v>0</v>
      </c>
      <c r="G1167" s="16" t="n">
        <v>2398.35</v>
      </c>
      <c r="I1167" s="1" t="str">
        <f aca="false">INDEX(Products!$C$2:$C$51,MATCH(C1167,Products!$A$2:$A$51,0))</f>
        <v>Electronics</v>
      </c>
      <c r="J1167" s="1" t="str">
        <f aca="false">INDEX(Orders!$E$2:$E$8001,MATCH(B1167,Orders!$A$2:$A$8001,0))</f>
        <v>Delivered</v>
      </c>
      <c r="K1167" s="1" t="str">
        <f aca="false">LEFT(INDEX(Orders!$C$2:$C$8001,MATCH(B1167,Orders!$A$2:$A$8001,0)),7)</f>
        <v>2025-10</v>
      </c>
    </row>
    <row r="1168" customFormat="false" ht="15" hidden="false" customHeight="true" outlineLevel="0" collapsed="false">
      <c r="A1168" s="1" t="s">
        <v>11638</v>
      </c>
      <c r="B1168" s="1" t="s">
        <v>2809</v>
      </c>
      <c r="C1168" s="1" t="s">
        <v>1940</v>
      </c>
      <c r="D1168" s="1" t="n">
        <v>1</v>
      </c>
      <c r="E1168" s="16" t="n">
        <v>2374.52</v>
      </c>
      <c r="F1168" s="17" t="n">
        <v>0</v>
      </c>
      <c r="G1168" s="16" t="n">
        <v>2374.52</v>
      </c>
      <c r="I1168" s="1" t="str">
        <f aca="false">INDEX(Products!$C$2:$C$51,MATCH(C1168,Products!$A$2:$A$51,0))</f>
        <v>Fashion</v>
      </c>
      <c r="J1168" s="1" t="str">
        <f aca="false">INDEX(Orders!$E$2:$E$8001,MATCH(B1168,Orders!$A$2:$A$8001,0))</f>
        <v>Delivered</v>
      </c>
      <c r="K1168" s="1" t="str">
        <f aca="false">LEFT(INDEX(Orders!$C$2:$C$8001,MATCH(B1168,Orders!$A$2:$A$8001,0)),7)</f>
        <v>2025-10</v>
      </c>
    </row>
    <row r="1169" customFormat="false" ht="15" hidden="false" customHeight="true" outlineLevel="0" collapsed="false">
      <c r="A1169" s="1" t="s">
        <v>11639</v>
      </c>
      <c r="B1169" s="1" t="s">
        <v>2810</v>
      </c>
      <c r="C1169" s="1" t="s">
        <v>1940</v>
      </c>
      <c r="D1169" s="1" t="n">
        <v>1</v>
      </c>
      <c r="E1169" s="16" t="n">
        <v>2374.52</v>
      </c>
      <c r="F1169" s="17" t="n">
        <v>0.05</v>
      </c>
      <c r="G1169" s="16" t="n">
        <v>2255.79</v>
      </c>
      <c r="I1169" s="1" t="str">
        <f aca="false">INDEX(Products!$C$2:$C$51,MATCH(C1169,Products!$A$2:$A$51,0))</f>
        <v>Fashion</v>
      </c>
      <c r="J1169" s="1" t="str">
        <f aca="false">INDEX(Orders!$E$2:$E$8001,MATCH(B1169,Orders!$A$2:$A$8001,0))</f>
        <v>Returned</v>
      </c>
      <c r="K1169" s="1" t="str">
        <f aca="false">LEFT(INDEX(Orders!$C$2:$C$8001,MATCH(B1169,Orders!$A$2:$A$8001,0)),7)</f>
        <v>2024-06</v>
      </c>
    </row>
    <row r="1170" customFormat="false" ht="15" hidden="false" customHeight="true" outlineLevel="0" collapsed="false">
      <c r="A1170" s="1" t="s">
        <v>11640</v>
      </c>
      <c r="B1170" s="1" t="s">
        <v>2811</v>
      </c>
      <c r="C1170" s="1" t="s">
        <v>1997</v>
      </c>
      <c r="D1170" s="1" t="n">
        <v>1</v>
      </c>
      <c r="E1170" s="16" t="n">
        <v>311.15</v>
      </c>
      <c r="F1170" s="17" t="n">
        <v>0.1</v>
      </c>
      <c r="G1170" s="16" t="n">
        <v>280.03</v>
      </c>
      <c r="I1170" s="1" t="str">
        <f aca="false">INDEX(Products!$C$2:$C$51,MATCH(C1170,Products!$A$2:$A$51,0))</f>
        <v>Sports &amp; Fitness</v>
      </c>
      <c r="J1170" s="1" t="str">
        <f aca="false">INDEX(Orders!$E$2:$E$8001,MATCH(B1170,Orders!$A$2:$A$8001,0))</f>
        <v>Delivered</v>
      </c>
      <c r="K1170" s="1" t="str">
        <f aca="false">LEFT(INDEX(Orders!$C$2:$C$8001,MATCH(B1170,Orders!$A$2:$A$8001,0)),7)</f>
        <v>2025-03</v>
      </c>
    </row>
    <row r="1171" customFormat="false" ht="15" hidden="false" customHeight="true" outlineLevel="0" collapsed="false">
      <c r="A1171" s="1" t="s">
        <v>11641</v>
      </c>
      <c r="B1171" s="1" t="s">
        <v>2811</v>
      </c>
      <c r="C1171" s="1" t="s">
        <v>1930</v>
      </c>
      <c r="D1171" s="1" t="n">
        <v>1</v>
      </c>
      <c r="E1171" s="16" t="n">
        <v>2398.35</v>
      </c>
      <c r="F1171" s="17" t="n">
        <v>0.1</v>
      </c>
      <c r="G1171" s="16" t="n">
        <v>2158.52</v>
      </c>
      <c r="I1171" s="1" t="str">
        <f aca="false">INDEX(Products!$C$2:$C$51,MATCH(C1171,Products!$A$2:$A$51,0))</f>
        <v>Electronics</v>
      </c>
      <c r="J1171" s="1" t="str">
        <f aca="false">INDEX(Orders!$E$2:$E$8001,MATCH(B1171,Orders!$A$2:$A$8001,0))</f>
        <v>Delivered</v>
      </c>
      <c r="K1171" s="1" t="str">
        <f aca="false">LEFT(INDEX(Orders!$C$2:$C$8001,MATCH(B1171,Orders!$A$2:$A$8001,0)),7)</f>
        <v>2025-03</v>
      </c>
    </row>
    <row r="1172" customFormat="false" ht="15" hidden="false" customHeight="true" outlineLevel="0" collapsed="false">
      <c r="A1172" s="1" t="s">
        <v>11642</v>
      </c>
      <c r="B1172" s="1" t="s">
        <v>2811</v>
      </c>
      <c r="C1172" s="1" t="s">
        <v>2006</v>
      </c>
      <c r="D1172" s="1" t="n">
        <v>2</v>
      </c>
      <c r="E1172" s="16" t="n">
        <v>482.17</v>
      </c>
      <c r="F1172" s="17" t="n">
        <v>0.2</v>
      </c>
      <c r="G1172" s="16" t="n">
        <v>771.47</v>
      </c>
      <c r="I1172" s="1" t="str">
        <f aca="false">INDEX(Products!$C$2:$C$51,MATCH(C1172,Products!$A$2:$A$51,0))</f>
        <v>Books &amp; Stationery</v>
      </c>
      <c r="J1172" s="1" t="str">
        <f aca="false">INDEX(Orders!$E$2:$E$8001,MATCH(B1172,Orders!$A$2:$A$8001,0))</f>
        <v>Delivered</v>
      </c>
      <c r="K1172" s="1" t="str">
        <f aca="false">LEFT(INDEX(Orders!$C$2:$C$8001,MATCH(B1172,Orders!$A$2:$A$8001,0)),7)</f>
        <v>2025-03</v>
      </c>
    </row>
    <row r="1173" customFormat="false" ht="15" hidden="false" customHeight="true" outlineLevel="0" collapsed="false">
      <c r="A1173" s="1" t="s">
        <v>11643</v>
      </c>
      <c r="B1173" s="1" t="s">
        <v>2811</v>
      </c>
      <c r="C1173" s="1" t="s">
        <v>1990</v>
      </c>
      <c r="D1173" s="1" t="n">
        <v>1</v>
      </c>
      <c r="E1173" s="16" t="n">
        <v>5311.32</v>
      </c>
      <c r="F1173" s="17" t="n">
        <v>0</v>
      </c>
      <c r="G1173" s="16" t="n">
        <v>5311.32</v>
      </c>
      <c r="I1173" s="1" t="str">
        <f aca="false">INDEX(Products!$C$2:$C$51,MATCH(C1173,Products!$A$2:$A$51,0))</f>
        <v>Sports &amp; Fitness</v>
      </c>
      <c r="J1173" s="1" t="str">
        <f aca="false">INDEX(Orders!$E$2:$E$8001,MATCH(B1173,Orders!$A$2:$A$8001,0))</f>
        <v>Delivered</v>
      </c>
      <c r="K1173" s="1" t="str">
        <f aca="false">LEFT(INDEX(Orders!$C$2:$C$8001,MATCH(B1173,Orders!$A$2:$A$8001,0)),7)</f>
        <v>2025-03</v>
      </c>
    </row>
    <row r="1174" customFormat="false" ht="15" hidden="false" customHeight="true" outlineLevel="0" collapsed="false">
      <c r="A1174" s="1" t="s">
        <v>11644</v>
      </c>
      <c r="B1174" s="1" t="s">
        <v>2812</v>
      </c>
      <c r="C1174" s="1" t="s">
        <v>1924</v>
      </c>
      <c r="D1174" s="1" t="n">
        <v>1</v>
      </c>
      <c r="E1174" s="16" t="n">
        <v>1971</v>
      </c>
      <c r="F1174" s="17" t="n">
        <v>0</v>
      </c>
      <c r="G1174" s="16" t="n">
        <v>1971</v>
      </c>
      <c r="I1174" s="1" t="str">
        <f aca="false">INDEX(Products!$C$2:$C$51,MATCH(C1174,Products!$A$2:$A$51,0))</f>
        <v>Electronics</v>
      </c>
      <c r="J1174" s="1" t="str">
        <f aca="false">INDEX(Orders!$E$2:$E$8001,MATCH(B1174,Orders!$A$2:$A$8001,0))</f>
        <v>Cancelled</v>
      </c>
      <c r="K1174" s="1" t="str">
        <f aca="false">LEFT(INDEX(Orders!$C$2:$C$8001,MATCH(B1174,Orders!$A$2:$A$8001,0)),7)</f>
        <v>2025-05</v>
      </c>
    </row>
    <row r="1175" customFormat="false" ht="15" hidden="false" customHeight="true" outlineLevel="0" collapsed="false">
      <c r="A1175" s="1" t="s">
        <v>11645</v>
      </c>
      <c r="B1175" s="1" t="s">
        <v>2812</v>
      </c>
      <c r="C1175" s="1" t="s">
        <v>1990</v>
      </c>
      <c r="D1175" s="1" t="n">
        <v>1</v>
      </c>
      <c r="E1175" s="16" t="n">
        <v>5311.32</v>
      </c>
      <c r="F1175" s="17" t="n">
        <v>0</v>
      </c>
      <c r="G1175" s="16" t="n">
        <v>5311.32</v>
      </c>
      <c r="I1175" s="1" t="str">
        <f aca="false">INDEX(Products!$C$2:$C$51,MATCH(C1175,Products!$A$2:$A$51,0))</f>
        <v>Sports &amp; Fitness</v>
      </c>
      <c r="J1175" s="1" t="str">
        <f aca="false">INDEX(Orders!$E$2:$E$8001,MATCH(B1175,Orders!$A$2:$A$8001,0))</f>
        <v>Cancelled</v>
      </c>
      <c r="K1175" s="1" t="str">
        <f aca="false">LEFT(INDEX(Orders!$C$2:$C$8001,MATCH(B1175,Orders!$A$2:$A$8001,0)),7)</f>
        <v>2025-05</v>
      </c>
    </row>
    <row r="1176" customFormat="false" ht="15" hidden="false" customHeight="true" outlineLevel="0" collapsed="false">
      <c r="A1176" s="1" t="s">
        <v>11646</v>
      </c>
      <c r="B1176" s="1" t="s">
        <v>2814</v>
      </c>
      <c r="C1176" s="1" t="s">
        <v>1997</v>
      </c>
      <c r="D1176" s="1" t="n">
        <v>2</v>
      </c>
      <c r="E1176" s="16" t="n">
        <v>311.15</v>
      </c>
      <c r="F1176" s="17" t="n">
        <v>0.2</v>
      </c>
      <c r="G1176" s="16" t="n">
        <v>497.84</v>
      </c>
      <c r="I1176" s="1" t="str">
        <f aca="false">INDEX(Products!$C$2:$C$51,MATCH(C1176,Products!$A$2:$A$51,0))</f>
        <v>Sports &amp; Fitness</v>
      </c>
      <c r="J1176" s="1" t="str">
        <f aca="false">INDEX(Orders!$E$2:$E$8001,MATCH(B1176,Orders!$A$2:$A$8001,0))</f>
        <v>Delivered</v>
      </c>
      <c r="K1176" s="1" t="str">
        <f aca="false">LEFT(INDEX(Orders!$C$2:$C$8001,MATCH(B1176,Orders!$A$2:$A$8001,0)),7)</f>
        <v>2024-09</v>
      </c>
    </row>
    <row r="1177" customFormat="false" ht="15" hidden="false" customHeight="true" outlineLevel="0" collapsed="false">
      <c r="A1177" s="1" t="s">
        <v>11647</v>
      </c>
      <c r="B1177" s="1" t="s">
        <v>2815</v>
      </c>
      <c r="C1177" s="1" t="s">
        <v>2006</v>
      </c>
      <c r="D1177" s="1" t="n">
        <v>1</v>
      </c>
      <c r="E1177" s="16" t="n">
        <v>482.17</v>
      </c>
      <c r="F1177" s="17" t="n">
        <v>0.1</v>
      </c>
      <c r="G1177" s="16" t="n">
        <v>433.95</v>
      </c>
      <c r="I1177" s="1" t="str">
        <f aca="false">INDEX(Products!$C$2:$C$51,MATCH(C1177,Products!$A$2:$A$51,0))</f>
        <v>Books &amp; Stationery</v>
      </c>
      <c r="J1177" s="1" t="str">
        <f aca="false">INDEX(Orders!$E$2:$E$8001,MATCH(B1177,Orders!$A$2:$A$8001,0))</f>
        <v>Delivered</v>
      </c>
      <c r="K1177" s="1" t="str">
        <f aca="false">LEFT(INDEX(Orders!$C$2:$C$8001,MATCH(B1177,Orders!$A$2:$A$8001,0)),7)</f>
        <v>2024-10</v>
      </c>
    </row>
    <row r="1178" customFormat="false" ht="15" hidden="false" customHeight="true" outlineLevel="0" collapsed="false">
      <c r="A1178" s="1" t="s">
        <v>11648</v>
      </c>
      <c r="B1178" s="1" t="s">
        <v>2817</v>
      </c>
      <c r="C1178" s="1" t="s">
        <v>2006</v>
      </c>
      <c r="D1178" s="1" t="n">
        <v>1</v>
      </c>
      <c r="E1178" s="16" t="n">
        <v>482.17</v>
      </c>
      <c r="F1178" s="17" t="n">
        <v>0.15</v>
      </c>
      <c r="G1178" s="16" t="n">
        <v>409.84</v>
      </c>
      <c r="I1178" s="1" t="str">
        <f aca="false">INDEX(Products!$C$2:$C$51,MATCH(C1178,Products!$A$2:$A$51,0))</f>
        <v>Books &amp; Stationery</v>
      </c>
      <c r="J1178" s="1" t="str">
        <f aca="false">INDEX(Orders!$E$2:$E$8001,MATCH(B1178,Orders!$A$2:$A$8001,0))</f>
        <v>Delivered</v>
      </c>
      <c r="K1178" s="1" t="str">
        <f aca="false">LEFT(INDEX(Orders!$C$2:$C$8001,MATCH(B1178,Orders!$A$2:$A$8001,0)),7)</f>
        <v>2024-12</v>
      </c>
    </row>
    <row r="1179" customFormat="false" ht="15" hidden="false" customHeight="true" outlineLevel="0" collapsed="false">
      <c r="A1179" s="1" t="s">
        <v>11649</v>
      </c>
      <c r="B1179" s="1" t="s">
        <v>2817</v>
      </c>
      <c r="C1179" s="1" t="s">
        <v>1977</v>
      </c>
      <c r="D1179" s="1" t="n">
        <v>1</v>
      </c>
      <c r="E1179" s="16" t="n">
        <v>2386.05</v>
      </c>
      <c r="F1179" s="17" t="n">
        <v>0.1</v>
      </c>
      <c r="G1179" s="16" t="n">
        <v>2147.45</v>
      </c>
      <c r="I1179" s="1" t="str">
        <f aca="false">INDEX(Products!$C$2:$C$51,MATCH(C1179,Products!$A$2:$A$51,0))</f>
        <v>Beauty &amp; Personal Care</v>
      </c>
      <c r="J1179" s="1" t="str">
        <f aca="false">INDEX(Orders!$E$2:$E$8001,MATCH(B1179,Orders!$A$2:$A$8001,0))</f>
        <v>Delivered</v>
      </c>
      <c r="K1179" s="1" t="str">
        <f aca="false">LEFT(INDEX(Orders!$C$2:$C$8001,MATCH(B1179,Orders!$A$2:$A$8001,0)),7)</f>
        <v>2024-12</v>
      </c>
    </row>
    <row r="1180" customFormat="false" ht="15" hidden="false" customHeight="true" outlineLevel="0" collapsed="false">
      <c r="A1180" s="1" t="s">
        <v>11650</v>
      </c>
      <c r="B1180" s="1" t="s">
        <v>2818</v>
      </c>
      <c r="C1180" s="1" t="s">
        <v>1940</v>
      </c>
      <c r="D1180" s="1" t="n">
        <v>1</v>
      </c>
      <c r="E1180" s="16" t="n">
        <v>2374.52</v>
      </c>
      <c r="F1180" s="17" t="n">
        <v>0</v>
      </c>
      <c r="G1180" s="16" t="n">
        <v>2374.52</v>
      </c>
      <c r="I1180" s="1" t="str">
        <f aca="false">INDEX(Products!$C$2:$C$51,MATCH(C1180,Products!$A$2:$A$51,0))</f>
        <v>Fashion</v>
      </c>
      <c r="J1180" s="1" t="str">
        <f aca="false">INDEX(Orders!$E$2:$E$8001,MATCH(B1180,Orders!$A$2:$A$8001,0))</f>
        <v>Delivered</v>
      </c>
      <c r="K1180" s="1" t="str">
        <f aca="false">LEFT(INDEX(Orders!$C$2:$C$8001,MATCH(B1180,Orders!$A$2:$A$8001,0)),7)</f>
        <v>2025-04</v>
      </c>
    </row>
    <row r="1181" customFormat="false" ht="15" hidden="false" customHeight="true" outlineLevel="0" collapsed="false">
      <c r="A1181" s="1" t="s">
        <v>11651</v>
      </c>
      <c r="B1181" s="1" t="s">
        <v>2820</v>
      </c>
      <c r="C1181" s="1" t="s">
        <v>1997</v>
      </c>
      <c r="D1181" s="1" t="n">
        <v>1</v>
      </c>
      <c r="E1181" s="16" t="n">
        <v>311.15</v>
      </c>
      <c r="F1181" s="17" t="n">
        <v>0</v>
      </c>
      <c r="G1181" s="16" t="n">
        <v>311.15</v>
      </c>
      <c r="I1181" s="1" t="str">
        <f aca="false">INDEX(Products!$C$2:$C$51,MATCH(C1181,Products!$A$2:$A$51,0))</f>
        <v>Sports &amp; Fitness</v>
      </c>
      <c r="J1181" s="1" t="str">
        <f aca="false">INDEX(Orders!$E$2:$E$8001,MATCH(B1181,Orders!$A$2:$A$8001,0))</f>
        <v>Delivered</v>
      </c>
      <c r="K1181" s="1" t="str">
        <f aca="false">LEFT(INDEX(Orders!$C$2:$C$8001,MATCH(B1181,Orders!$A$2:$A$8001,0)),7)</f>
        <v>2025-12</v>
      </c>
    </row>
    <row r="1182" customFormat="false" ht="15" hidden="false" customHeight="true" outlineLevel="0" collapsed="false">
      <c r="A1182" s="1" t="s">
        <v>11652</v>
      </c>
      <c r="B1182" s="1" t="s">
        <v>2820</v>
      </c>
      <c r="C1182" s="1" t="s">
        <v>1930</v>
      </c>
      <c r="D1182" s="1" t="n">
        <v>1</v>
      </c>
      <c r="E1182" s="16" t="n">
        <v>2398.35</v>
      </c>
      <c r="F1182" s="17" t="n">
        <v>0</v>
      </c>
      <c r="G1182" s="16" t="n">
        <v>2398.35</v>
      </c>
      <c r="I1182" s="1" t="str">
        <f aca="false">INDEX(Products!$C$2:$C$51,MATCH(C1182,Products!$A$2:$A$51,0))</f>
        <v>Electronics</v>
      </c>
      <c r="J1182" s="1" t="str">
        <f aca="false">INDEX(Orders!$E$2:$E$8001,MATCH(B1182,Orders!$A$2:$A$8001,0))</f>
        <v>Delivered</v>
      </c>
      <c r="K1182" s="1" t="str">
        <f aca="false">LEFT(INDEX(Orders!$C$2:$C$8001,MATCH(B1182,Orders!$A$2:$A$8001,0)),7)</f>
        <v>2025-12</v>
      </c>
    </row>
    <row r="1183" customFormat="false" ht="15" hidden="false" customHeight="true" outlineLevel="0" collapsed="false">
      <c r="A1183" s="1" t="s">
        <v>11653</v>
      </c>
      <c r="B1183" s="1" t="s">
        <v>2820</v>
      </c>
      <c r="C1183" s="1" t="s">
        <v>1951</v>
      </c>
      <c r="D1183" s="1" t="n">
        <v>3</v>
      </c>
      <c r="E1183" s="16" t="n">
        <v>957.5</v>
      </c>
      <c r="F1183" s="17" t="n">
        <v>0.05</v>
      </c>
      <c r="G1183" s="16" t="n">
        <v>2728.88</v>
      </c>
      <c r="I1183" s="1" t="str">
        <f aca="false">INDEX(Products!$C$2:$C$51,MATCH(C1183,Products!$A$2:$A$51,0))</f>
        <v>Fashion</v>
      </c>
      <c r="J1183" s="1" t="str">
        <f aca="false">INDEX(Orders!$E$2:$E$8001,MATCH(B1183,Orders!$A$2:$A$8001,0))</f>
        <v>Delivered</v>
      </c>
      <c r="K1183" s="1" t="str">
        <f aca="false">LEFT(INDEX(Orders!$C$2:$C$8001,MATCH(B1183,Orders!$A$2:$A$8001,0)),7)</f>
        <v>2025-12</v>
      </c>
    </row>
    <row r="1184" customFormat="false" ht="15" hidden="false" customHeight="true" outlineLevel="0" collapsed="false">
      <c r="A1184" s="1" t="s">
        <v>11654</v>
      </c>
      <c r="B1184" s="1" t="s">
        <v>2822</v>
      </c>
      <c r="C1184" s="1" t="s">
        <v>1922</v>
      </c>
      <c r="D1184" s="1" t="n">
        <v>3</v>
      </c>
      <c r="E1184" s="16" t="n">
        <v>3142.61</v>
      </c>
      <c r="F1184" s="17" t="n">
        <v>0.05</v>
      </c>
      <c r="G1184" s="16" t="n">
        <v>8956.44</v>
      </c>
      <c r="I1184" s="1" t="str">
        <f aca="false">INDEX(Products!$C$2:$C$51,MATCH(C1184,Products!$A$2:$A$51,0))</f>
        <v>Electronics</v>
      </c>
      <c r="J1184" s="1" t="str">
        <f aca="false">INDEX(Orders!$E$2:$E$8001,MATCH(B1184,Orders!$A$2:$A$8001,0))</f>
        <v>Delivered</v>
      </c>
      <c r="K1184" s="1" t="str">
        <f aca="false">LEFT(INDEX(Orders!$C$2:$C$8001,MATCH(B1184,Orders!$A$2:$A$8001,0)),7)</f>
        <v>2024-08</v>
      </c>
    </row>
    <row r="1185" customFormat="false" ht="15" hidden="false" customHeight="true" outlineLevel="0" collapsed="false">
      <c r="A1185" s="1" t="s">
        <v>11655</v>
      </c>
      <c r="B1185" s="1" t="s">
        <v>2822</v>
      </c>
      <c r="C1185" s="1" t="s">
        <v>1997</v>
      </c>
      <c r="D1185" s="1" t="n">
        <v>1</v>
      </c>
      <c r="E1185" s="16" t="n">
        <v>311.15</v>
      </c>
      <c r="F1185" s="17" t="n">
        <v>0</v>
      </c>
      <c r="G1185" s="16" t="n">
        <v>311.15</v>
      </c>
      <c r="I1185" s="1" t="str">
        <f aca="false">INDEX(Products!$C$2:$C$51,MATCH(C1185,Products!$A$2:$A$51,0))</f>
        <v>Sports &amp; Fitness</v>
      </c>
      <c r="J1185" s="1" t="str">
        <f aca="false">INDEX(Orders!$E$2:$E$8001,MATCH(B1185,Orders!$A$2:$A$8001,0))</f>
        <v>Delivered</v>
      </c>
      <c r="K1185" s="1" t="str">
        <f aca="false">LEFT(INDEX(Orders!$C$2:$C$8001,MATCH(B1185,Orders!$A$2:$A$8001,0)),7)</f>
        <v>2024-08</v>
      </c>
    </row>
    <row r="1186" customFormat="false" ht="15" hidden="false" customHeight="true" outlineLevel="0" collapsed="false">
      <c r="A1186" s="1" t="s">
        <v>11656</v>
      </c>
      <c r="B1186" s="1" t="s">
        <v>2822</v>
      </c>
      <c r="C1186" s="1" t="s">
        <v>2006</v>
      </c>
      <c r="D1186" s="1" t="n">
        <v>2</v>
      </c>
      <c r="E1186" s="16" t="n">
        <v>482.17</v>
      </c>
      <c r="F1186" s="17" t="n">
        <v>0.2</v>
      </c>
      <c r="G1186" s="16" t="n">
        <v>771.47</v>
      </c>
      <c r="I1186" s="1" t="str">
        <f aca="false">INDEX(Products!$C$2:$C$51,MATCH(C1186,Products!$A$2:$A$51,0))</f>
        <v>Books &amp; Stationery</v>
      </c>
      <c r="J1186" s="1" t="str">
        <f aca="false">INDEX(Orders!$E$2:$E$8001,MATCH(B1186,Orders!$A$2:$A$8001,0))</f>
        <v>Delivered</v>
      </c>
      <c r="K1186" s="1" t="str">
        <f aca="false">LEFT(INDEX(Orders!$C$2:$C$8001,MATCH(B1186,Orders!$A$2:$A$8001,0)),7)</f>
        <v>2024-08</v>
      </c>
    </row>
    <row r="1187" customFormat="false" ht="15" hidden="false" customHeight="true" outlineLevel="0" collapsed="false">
      <c r="A1187" s="1" t="s">
        <v>11657</v>
      </c>
      <c r="B1187" s="1" t="s">
        <v>2822</v>
      </c>
      <c r="C1187" s="1" t="s">
        <v>2007</v>
      </c>
      <c r="D1187" s="1" t="n">
        <v>1</v>
      </c>
      <c r="E1187" s="16" t="n">
        <v>750.27</v>
      </c>
      <c r="F1187" s="17" t="n">
        <v>0</v>
      </c>
      <c r="G1187" s="16" t="n">
        <v>750.27</v>
      </c>
      <c r="I1187" s="1" t="str">
        <f aca="false">INDEX(Products!$C$2:$C$51,MATCH(C1187,Products!$A$2:$A$51,0))</f>
        <v>Books &amp; Stationery</v>
      </c>
      <c r="J1187" s="1" t="str">
        <f aca="false">INDEX(Orders!$E$2:$E$8001,MATCH(B1187,Orders!$A$2:$A$8001,0))</f>
        <v>Delivered</v>
      </c>
      <c r="K1187" s="1" t="str">
        <f aca="false">LEFT(INDEX(Orders!$C$2:$C$8001,MATCH(B1187,Orders!$A$2:$A$8001,0)),7)</f>
        <v>2024-08</v>
      </c>
    </row>
    <row r="1188" customFormat="false" ht="15" hidden="false" customHeight="true" outlineLevel="0" collapsed="false">
      <c r="A1188" s="1" t="s">
        <v>11658</v>
      </c>
      <c r="B1188" s="1" t="s">
        <v>2824</v>
      </c>
      <c r="C1188" s="1" t="s">
        <v>2007</v>
      </c>
      <c r="D1188" s="1" t="n">
        <v>1</v>
      </c>
      <c r="E1188" s="16" t="n">
        <v>750.27</v>
      </c>
      <c r="F1188" s="17" t="n">
        <v>0</v>
      </c>
      <c r="G1188" s="16" t="n">
        <v>750.27</v>
      </c>
      <c r="I1188" s="1" t="str">
        <f aca="false">INDEX(Products!$C$2:$C$51,MATCH(C1188,Products!$A$2:$A$51,0))</f>
        <v>Books &amp; Stationery</v>
      </c>
      <c r="J1188" s="1" t="str">
        <f aca="false">INDEX(Orders!$E$2:$E$8001,MATCH(B1188,Orders!$A$2:$A$8001,0))</f>
        <v>Refunded</v>
      </c>
      <c r="K1188" s="1" t="str">
        <f aca="false">LEFT(INDEX(Orders!$C$2:$C$8001,MATCH(B1188,Orders!$A$2:$A$8001,0)),7)</f>
        <v>2025-05</v>
      </c>
    </row>
    <row r="1189" customFormat="false" ht="15" hidden="false" customHeight="true" outlineLevel="0" collapsed="false">
      <c r="A1189" s="1" t="s">
        <v>11659</v>
      </c>
      <c r="B1189" s="1" t="s">
        <v>2824</v>
      </c>
      <c r="C1189" s="1" t="s">
        <v>2006</v>
      </c>
      <c r="D1189" s="1" t="n">
        <v>1</v>
      </c>
      <c r="E1189" s="16" t="n">
        <v>482.17</v>
      </c>
      <c r="F1189" s="17" t="n">
        <v>0</v>
      </c>
      <c r="G1189" s="16" t="n">
        <v>482.17</v>
      </c>
      <c r="I1189" s="1" t="str">
        <f aca="false">INDEX(Products!$C$2:$C$51,MATCH(C1189,Products!$A$2:$A$51,0))</f>
        <v>Books &amp; Stationery</v>
      </c>
      <c r="J1189" s="1" t="str">
        <f aca="false">INDEX(Orders!$E$2:$E$8001,MATCH(B1189,Orders!$A$2:$A$8001,0))</f>
        <v>Refunded</v>
      </c>
      <c r="K1189" s="1" t="str">
        <f aca="false">LEFT(INDEX(Orders!$C$2:$C$8001,MATCH(B1189,Orders!$A$2:$A$8001,0)),7)</f>
        <v>2025-05</v>
      </c>
    </row>
    <row r="1190" customFormat="false" ht="15" hidden="false" customHeight="true" outlineLevel="0" collapsed="false">
      <c r="A1190" s="1" t="s">
        <v>11660</v>
      </c>
      <c r="B1190" s="1" t="s">
        <v>2825</v>
      </c>
      <c r="C1190" s="1" t="s">
        <v>1973</v>
      </c>
      <c r="D1190" s="1" t="n">
        <v>1</v>
      </c>
      <c r="E1190" s="16" t="n">
        <v>1158.24</v>
      </c>
      <c r="F1190" s="17" t="n">
        <v>0</v>
      </c>
      <c r="G1190" s="16" t="n">
        <v>1158.24</v>
      </c>
      <c r="I1190" s="1" t="str">
        <f aca="false">INDEX(Products!$C$2:$C$51,MATCH(C1190,Products!$A$2:$A$51,0))</f>
        <v>Home &amp; Kitchen</v>
      </c>
      <c r="J1190" s="1" t="str">
        <f aca="false">INDEX(Orders!$E$2:$E$8001,MATCH(B1190,Orders!$A$2:$A$8001,0))</f>
        <v>Delivered</v>
      </c>
      <c r="K1190" s="1" t="str">
        <f aca="false">LEFT(INDEX(Orders!$C$2:$C$8001,MATCH(B1190,Orders!$A$2:$A$8001,0)),7)</f>
        <v>2024-10</v>
      </c>
    </row>
    <row r="1191" customFormat="false" ht="15" hidden="false" customHeight="true" outlineLevel="0" collapsed="false">
      <c r="A1191" s="1" t="s">
        <v>11661</v>
      </c>
      <c r="B1191" s="1" t="s">
        <v>2825</v>
      </c>
      <c r="C1191" s="1" t="s">
        <v>1930</v>
      </c>
      <c r="D1191" s="1" t="n">
        <v>3</v>
      </c>
      <c r="E1191" s="16" t="n">
        <v>2398.35</v>
      </c>
      <c r="F1191" s="17" t="n">
        <v>0.1</v>
      </c>
      <c r="G1191" s="16" t="n">
        <v>6475.54</v>
      </c>
      <c r="I1191" s="1" t="str">
        <f aca="false">INDEX(Products!$C$2:$C$51,MATCH(C1191,Products!$A$2:$A$51,0))</f>
        <v>Electronics</v>
      </c>
      <c r="J1191" s="1" t="str">
        <f aca="false">INDEX(Orders!$E$2:$E$8001,MATCH(B1191,Orders!$A$2:$A$8001,0))</f>
        <v>Delivered</v>
      </c>
      <c r="K1191" s="1" t="str">
        <f aca="false">LEFT(INDEX(Orders!$C$2:$C$8001,MATCH(B1191,Orders!$A$2:$A$8001,0)),7)</f>
        <v>2024-10</v>
      </c>
    </row>
    <row r="1192" customFormat="false" ht="15" hidden="false" customHeight="true" outlineLevel="0" collapsed="false">
      <c r="A1192" s="1" t="s">
        <v>11662</v>
      </c>
      <c r="B1192" s="1" t="s">
        <v>2825</v>
      </c>
      <c r="C1192" s="1" t="s">
        <v>1969</v>
      </c>
      <c r="D1192" s="1" t="n">
        <v>1</v>
      </c>
      <c r="E1192" s="16" t="n">
        <v>9171.98</v>
      </c>
      <c r="F1192" s="17" t="n">
        <v>0.1</v>
      </c>
      <c r="G1192" s="16" t="n">
        <v>8254.78</v>
      </c>
      <c r="I1192" s="1" t="str">
        <f aca="false">INDEX(Products!$C$2:$C$51,MATCH(C1192,Products!$A$2:$A$51,0))</f>
        <v>Home &amp; Kitchen</v>
      </c>
      <c r="J1192" s="1" t="str">
        <f aca="false">INDEX(Orders!$E$2:$E$8001,MATCH(B1192,Orders!$A$2:$A$8001,0))</f>
        <v>Delivered</v>
      </c>
      <c r="K1192" s="1" t="str">
        <f aca="false">LEFT(INDEX(Orders!$C$2:$C$8001,MATCH(B1192,Orders!$A$2:$A$8001,0)),7)</f>
        <v>2024-10</v>
      </c>
    </row>
    <row r="1193" customFormat="false" ht="15" hidden="false" customHeight="true" outlineLevel="0" collapsed="false">
      <c r="A1193" s="1" t="s">
        <v>11663</v>
      </c>
      <c r="B1193" s="1" t="s">
        <v>2826</v>
      </c>
      <c r="C1193" s="1" t="s">
        <v>2007</v>
      </c>
      <c r="D1193" s="1" t="n">
        <v>1</v>
      </c>
      <c r="E1193" s="16" t="n">
        <v>750.27</v>
      </c>
      <c r="F1193" s="17" t="n">
        <v>0</v>
      </c>
      <c r="G1193" s="16" t="n">
        <v>750.27</v>
      </c>
      <c r="I1193" s="1" t="str">
        <f aca="false">INDEX(Products!$C$2:$C$51,MATCH(C1193,Products!$A$2:$A$51,0))</f>
        <v>Books &amp; Stationery</v>
      </c>
      <c r="J1193" s="1" t="str">
        <f aca="false">INDEX(Orders!$E$2:$E$8001,MATCH(B1193,Orders!$A$2:$A$8001,0))</f>
        <v>Delivered</v>
      </c>
      <c r="K1193" s="1" t="str">
        <f aca="false">LEFT(INDEX(Orders!$C$2:$C$8001,MATCH(B1193,Orders!$A$2:$A$8001,0)),7)</f>
        <v>2024-09</v>
      </c>
    </row>
    <row r="1194" customFormat="false" ht="15" hidden="false" customHeight="true" outlineLevel="0" collapsed="false">
      <c r="A1194" s="1" t="s">
        <v>11664</v>
      </c>
      <c r="B1194" s="1" t="s">
        <v>2828</v>
      </c>
      <c r="C1194" s="1" t="s">
        <v>1990</v>
      </c>
      <c r="D1194" s="1" t="n">
        <v>1</v>
      </c>
      <c r="E1194" s="16" t="n">
        <v>5311.32</v>
      </c>
      <c r="F1194" s="17" t="n">
        <v>0</v>
      </c>
      <c r="G1194" s="16" t="n">
        <v>5311.32</v>
      </c>
      <c r="I1194" s="1" t="str">
        <f aca="false">INDEX(Products!$C$2:$C$51,MATCH(C1194,Products!$A$2:$A$51,0))</f>
        <v>Sports &amp; Fitness</v>
      </c>
      <c r="J1194" s="1" t="str">
        <f aca="false">INDEX(Orders!$E$2:$E$8001,MATCH(B1194,Orders!$A$2:$A$8001,0))</f>
        <v>Delivered</v>
      </c>
      <c r="K1194" s="1" t="str">
        <f aca="false">LEFT(INDEX(Orders!$C$2:$C$8001,MATCH(B1194,Orders!$A$2:$A$8001,0)),7)</f>
        <v>2025-10</v>
      </c>
    </row>
    <row r="1195" customFormat="false" ht="15" hidden="false" customHeight="true" outlineLevel="0" collapsed="false">
      <c r="A1195" s="1" t="s">
        <v>11665</v>
      </c>
      <c r="B1195" s="1" t="s">
        <v>2828</v>
      </c>
      <c r="C1195" s="1" t="s">
        <v>1997</v>
      </c>
      <c r="D1195" s="1" t="n">
        <v>1</v>
      </c>
      <c r="E1195" s="16" t="n">
        <v>311.15</v>
      </c>
      <c r="F1195" s="17" t="n">
        <v>0.2</v>
      </c>
      <c r="G1195" s="16" t="n">
        <v>248.92</v>
      </c>
      <c r="I1195" s="1" t="str">
        <f aca="false">INDEX(Products!$C$2:$C$51,MATCH(C1195,Products!$A$2:$A$51,0))</f>
        <v>Sports &amp; Fitness</v>
      </c>
      <c r="J1195" s="1" t="str">
        <f aca="false">INDEX(Orders!$E$2:$E$8001,MATCH(B1195,Orders!$A$2:$A$8001,0))</f>
        <v>Delivered</v>
      </c>
      <c r="K1195" s="1" t="str">
        <f aca="false">LEFT(INDEX(Orders!$C$2:$C$8001,MATCH(B1195,Orders!$A$2:$A$8001,0)),7)</f>
        <v>2025-10</v>
      </c>
    </row>
    <row r="1196" customFormat="false" ht="15" hidden="false" customHeight="true" outlineLevel="0" collapsed="false">
      <c r="A1196" s="1" t="s">
        <v>11666</v>
      </c>
      <c r="B1196" s="1" t="s">
        <v>2829</v>
      </c>
      <c r="C1196" s="1" t="s">
        <v>1988</v>
      </c>
      <c r="D1196" s="1" t="n">
        <v>2</v>
      </c>
      <c r="E1196" s="16" t="n">
        <v>681.07</v>
      </c>
      <c r="F1196" s="17" t="n">
        <v>0</v>
      </c>
      <c r="G1196" s="16" t="n">
        <v>1362.14</v>
      </c>
      <c r="I1196" s="1" t="str">
        <f aca="false">INDEX(Products!$C$2:$C$51,MATCH(C1196,Products!$A$2:$A$51,0))</f>
        <v>Sports &amp; Fitness</v>
      </c>
      <c r="J1196" s="1" t="str">
        <f aca="false">INDEX(Orders!$E$2:$E$8001,MATCH(B1196,Orders!$A$2:$A$8001,0))</f>
        <v>Delivered</v>
      </c>
      <c r="K1196" s="1" t="str">
        <f aca="false">LEFT(INDEX(Orders!$C$2:$C$8001,MATCH(B1196,Orders!$A$2:$A$8001,0)),7)</f>
        <v>2024-04</v>
      </c>
    </row>
    <row r="1197" customFormat="false" ht="15" hidden="false" customHeight="true" outlineLevel="0" collapsed="false">
      <c r="A1197" s="1" t="s">
        <v>11667</v>
      </c>
      <c r="B1197" s="1" t="s">
        <v>2830</v>
      </c>
      <c r="C1197" s="1" t="s">
        <v>1930</v>
      </c>
      <c r="D1197" s="1" t="n">
        <v>2</v>
      </c>
      <c r="E1197" s="16" t="n">
        <v>2398.35</v>
      </c>
      <c r="F1197" s="17" t="n">
        <v>0.15</v>
      </c>
      <c r="G1197" s="16" t="n">
        <v>4077.2</v>
      </c>
      <c r="I1197" s="1" t="str">
        <f aca="false">INDEX(Products!$C$2:$C$51,MATCH(C1197,Products!$A$2:$A$51,0))</f>
        <v>Electronics</v>
      </c>
      <c r="J1197" s="1" t="str">
        <f aca="false">INDEX(Orders!$E$2:$E$8001,MATCH(B1197,Orders!$A$2:$A$8001,0))</f>
        <v>Delivered</v>
      </c>
      <c r="K1197" s="1" t="str">
        <f aca="false">LEFT(INDEX(Orders!$C$2:$C$8001,MATCH(B1197,Orders!$A$2:$A$8001,0)),7)</f>
        <v>2025-11</v>
      </c>
    </row>
    <row r="1198" customFormat="false" ht="15" hidden="false" customHeight="true" outlineLevel="0" collapsed="false">
      <c r="A1198" s="1" t="s">
        <v>11668</v>
      </c>
      <c r="B1198" s="1" t="s">
        <v>2830</v>
      </c>
      <c r="C1198" s="1" t="s">
        <v>1995</v>
      </c>
      <c r="D1198" s="1" t="n">
        <v>1</v>
      </c>
      <c r="E1198" s="16" t="n">
        <v>2914.27</v>
      </c>
      <c r="F1198" s="17" t="n">
        <v>0.15</v>
      </c>
      <c r="G1198" s="16" t="n">
        <v>2477.13</v>
      </c>
      <c r="I1198" s="1" t="str">
        <f aca="false">INDEX(Products!$C$2:$C$51,MATCH(C1198,Products!$A$2:$A$51,0))</f>
        <v>Sports &amp; Fitness</v>
      </c>
      <c r="J1198" s="1" t="str">
        <f aca="false">INDEX(Orders!$E$2:$E$8001,MATCH(B1198,Orders!$A$2:$A$8001,0))</f>
        <v>Delivered</v>
      </c>
      <c r="K1198" s="1" t="str">
        <f aca="false">LEFT(INDEX(Orders!$C$2:$C$8001,MATCH(B1198,Orders!$A$2:$A$8001,0)),7)</f>
        <v>2025-11</v>
      </c>
    </row>
    <row r="1199" customFormat="false" ht="15" hidden="false" customHeight="true" outlineLevel="0" collapsed="false">
      <c r="A1199" s="1" t="s">
        <v>11669</v>
      </c>
      <c r="B1199" s="1" t="s">
        <v>2831</v>
      </c>
      <c r="C1199" s="1" t="s">
        <v>1940</v>
      </c>
      <c r="D1199" s="1" t="n">
        <v>2</v>
      </c>
      <c r="E1199" s="16" t="n">
        <v>2374.52</v>
      </c>
      <c r="F1199" s="17" t="n">
        <v>0.2</v>
      </c>
      <c r="G1199" s="16" t="n">
        <v>3799.23</v>
      </c>
      <c r="I1199" s="1" t="str">
        <f aca="false">INDEX(Products!$C$2:$C$51,MATCH(C1199,Products!$A$2:$A$51,0))</f>
        <v>Fashion</v>
      </c>
      <c r="J1199" s="1" t="str">
        <f aca="false">INDEX(Orders!$E$2:$E$8001,MATCH(B1199,Orders!$A$2:$A$8001,0))</f>
        <v>Delivered</v>
      </c>
      <c r="K1199" s="1" t="str">
        <f aca="false">LEFT(INDEX(Orders!$C$2:$C$8001,MATCH(B1199,Orders!$A$2:$A$8001,0)),7)</f>
        <v>2025-01</v>
      </c>
    </row>
    <row r="1200" customFormat="false" ht="15" hidden="false" customHeight="true" outlineLevel="0" collapsed="false">
      <c r="A1200" s="1" t="s">
        <v>11670</v>
      </c>
      <c r="B1200" s="1" t="s">
        <v>2831</v>
      </c>
      <c r="C1200" s="1" t="s">
        <v>1979</v>
      </c>
      <c r="D1200" s="1" t="n">
        <v>2</v>
      </c>
      <c r="E1200" s="16" t="n">
        <v>623</v>
      </c>
      <c r="F1200" s="17" t="n">
        <v>0.05</v>
      </c>
      <c r="G1200" s="16" t="n">
        <v>1183.7</v>
      </c>
      <c r="I1200" s="1" t="str">
        <f aca="false">INDEX(Products!$C$2:$C$51,MATCH(C1200,Products!$A$2:$A$51,0))</f>
        <v>Beauty &amp; Personal Care</v>
      </c>
      <c r="J1200" s="1" t="str">
        <f aca="false">INDEX(Orders!$E$2:$E$8001,MATCH(B1200,Orders!$A$2:$A$8001,0))</f>
        <v>Delivered</v>
      </c>
      <c r="K1200" s="1" t="str">
        <f aca="false">LEFT(INDEX(Orders!$C$2:$C$8001,MATCH(B1200,Orders!$A$2:$A$8001,0)),7)</f>
        <v>2025-01</v>
      </c>
    </row>
    <row r="1201" customFormat="false" ht="15" hidden="false" customHeight="true" outlineLevel="0" collapsed="false">
      <c r="A1201" s="1" t="s">
        <v>11671</v>
      </c>
      <c r="B1201" s="1" t="s">
        <v>2831</v>
      </c>
      <c r="C1201" s="1" t="s">
        <v>1937</v>
      </c>
      <c r="D1201" s="1" t="n">
        <v>2</v>
      </c>
      <c r="E1201" s="16" t="n">
        <v>1364.75</v>
      </c>
      <c r="F1201" s="17" t="n">
        <v>0</v>
      </c>
      <c r="G1201" s="16" t="n">
        <v>2729.5</v>
      </c>
      <c r="I1201" s="1" t="str">
        <f aca="false">INDEX(Products!$C$2:$C$51,MATCH(C1201,Products!$A$2:$A$51,0))</f>
        <v>Fashion</v>
      </c>
      <c r="J1201" s="1" t="str">
        <f aca="false">INDEX(Orders!$E$2:$E$8001,MATCH(B1201,Orders!$A$2:$A$8001,0))</f>
        <v>Delivered</v>
      </c>
      <c r="K1201" s="1" t="str">
        <f aca="false">LEFT(INDEX(Orders!$C$2:$C$8001,MATCH(B1201,Orders!$A$2:$A$8001,0)),7)</f>
        <v>2025-01</v>
      </c>
    </row>
    <row r="1202" customFormat="false" ht="15" hidden="false" customHeight="true" outlineLevel="0" collapsed="false">
      <c r="A1202" s="1" t="s">
        <v>11672</v>
      </c>
      <c r="B1202" s="1" t="s">
        <v>2831</v>
      </c>
      <c r="C1202" s="1" t="s">
        <v>1930</v>
      </c>
      <c r="D1202" s="1" t="n">
        <v>1</v>
      </c>
      <c r="E1202" s="16" t="n">
        <v>2398.35</v>
      </c>
      <c r="F1202" s="17" t="n">
        <v>0</v>
      </c>
      <c r="G1202" s="16" t="n">
        <v>2398.35</v>
      </c>
      <c r="I1202" s="1" t="str">
        <f aca="false">INDEX(Products!$C$2:$C$51,MATCH(C1202,Products!$A$2:$A$51,0))</f>
        <v>Electronics</v>
      </c>
      <c r="J1202" s="1" t="str">
        <f aca="false">INDEX(Orders!$E$2:$E$8001,MATCH(B1202,Orders!$A$2:$A$8001,0))</f>
        <v>Delivered</v>
      </c>
      <c r="K1202" s="1" t="str">
        <f aca="false">LEFT(INDEX(Orders!$C$2:$C$8001,MATCH(B1202,Orders!$A$2:$A$8001,0)),7)</f>
        <v>2025-01</v>
      </c>
    </row>
    <row r="1203" customFormat="false" ht="15" hidden="false" customHeight="true" outlineLevel="0" collapsed="false">
      <c r="A1203" s="1" t="s">
        <v>11673</v>
      </c>
      <c r="B1203" s="1" t="s">
        <v>2832</v>
      </c>
      <c r="C1203" s="1" t="s">
        <v>1979</v>
      </c>
      <c r="D1203" s="1" t="n">
        <v>1</v>
      </c>
      <c r="E1203" s="16" t="n">
        <v>623</v>
      </c>
      <c r="F1203" s="17" t="n">
        <v>0</v>
      </c>
      <c r="G1203" s="16" t="n">
        <v>623</v>
      </c>
      <c r="I1203" s="1" t="str">
        <f aca="false">INDEX(Products!$C$2:$C$51,MATCH(C1203,Products!$A$2:$A$51,0))</f>
        <v>Beauty &amp; Personal Care</v>
      </c>
      <c r="J1203" s="1" t="str">
        <f aca="false">INDEX(Orders!$E$2:$E$8001,MATCH(B1203,Orders!$A$2:$A$8001,0))</f>
        <v>Delivered</v>
      </c>
      <c r="K1203" s="1" t="str">
        <f aca="false">LEFT(INDEX(Orders!$C$2:$C$8001,MATCH(B1203,Orders!$A$2:$A$8001,0)),7)</f>
        <v>2025-10</v>
      </c>
    </row>
    <row r="1204" customFormat="false" ht="15" hidden="false" customHeight="true" outlineLevel="0" collapsed="false">
      <c r="A1204" s="1" t="s">
        <v>11674</v>
      </c>
      <c r="B1204" s="1" t="s">
        <v>2833</v>
      </c>
      <c r="C1204" s="1" t="s">
        <v>1937</v>
      </c>
      <c r="D1204" s="1" t="n">
        <v>1</v>
      </c>
      <c r="E1204" s="16" t="n">
        <v>1364.75</v>
      </c>
      <c r="F1204" s="17" t="n">
        <v>0.1</v>
      </c>
      <c r="G1204" s="16" t="n">
        <v>1228.28</v>
      </c>
      <c r="I1204" s="1" t="str">
        <f aca="false">INDEX(Products!$C$2:$C$51,MATCH(C1204,Products!$A$2:$A$51,0))</f>
        <v>Fashion</v>
      </c>
      <c r="J1204" s="1" t="str">
        <f aca="false">INDEX(Orders!$E$2:$E$8001,MATCH(B1204,Orders!$A$2:$A$8001,0))</f>
        <v>Delivered</v>
      </c>
      <c r="K1204" s="1" t="str">
        <f aca="false">LEFT(INDEX(Orders!$C$2:$C$8001,MATCH(B1204,Orders!$A$2:$A$8001,0)),7)</f>
        <v>2025-08</v>
      </c>
    </row>
    <row r="1205" customFormat="false" ht="15" hidden="false" customHeight="true" outlineLevel="0" collapsed="false">
      <c r="A1205" s="1" t="s">
        <v>11675</v>
      </c>
      <c r="B1205" s="1" t="s">
        <v>2834</v>
      </c>
      <c r="C1205" s="1" t="s">
        <v>1920</v>
      </c>
      <c r="D1205" s="1" t="n">
        <v>2</v>
      </c>
      <c r="E1205" s="16" t="n">
        <v>4273.58</v>
      </c>
      <c r="F1205" s="17" t="n">
        <v>0.2</v>
      </c>
      <c r="G1205" s="16" t="n">
        <v>6837.73</v>
      </c>
      <c r="I1205" s="1" t="str">
        <f aca="false">INDEX(Products!$C$2:$C$51,MATCH(C1205,Products!$A$2:$A$51,0))</f>
        <v>Electronics</v>
      </c>
      <c r="J1205" s="1" t="str">
        <f aca="false">INDEX(Orders!$E$2:$E$8001,MATCH(B1205,Orders!$A$2:$A$8001,0))</f>
        <v>Delivered</v>
      </c>
      <c r="K1205" s="1" t="str">
        <f aca="false">LEFT(INDEX(Orders!$C$2:$C$8001,MATCH(B1205,Orders!$A$2:$A$8001,0)),7)</f>
        <v>2024-02</v>
      </c>
    </row>
    <row r="1206" customFormat="false" ht="15" hidden="false" customHeight="true" outlineLevel="0" collapsed="false">
      <c r="A1206" s="1" t="s">
        <v>11676</v>
      </c>
      <c r="B1206" s="1" t="s">
        <v>2834</v>
      </c>
      <c r="C1206" s="1" t="s">
        <v>1928</v>
      </c>
      <c r="D1206" s="1" t="n">
        <v>1</v>
      </c>
      <c r="E1206" s="16" t="n">
        <v>657.82</v>
      </c>
      <c r="F1206" s="17" t="n">
        <v>0</v>
      </c>
      <c r="G1206" s="16" t="n">
        <v>657.82</v>
      </c>
      <c r="I1206" s="1" t="str">
        <f aca="false">INDEX(Products!$C$2:$C$51,MATCH(C1206,Products!$A$2:$A$51,0))</f>
        <v>Electronics</v>
      </c>
      <c r="J1206" s="1" t="str">
        <f aca="false">INDEX(Orders!$E$2:$E$8001,MATCH(B1206,Orders!$A$2:$A$8001,0))</f>
        <v>Delivered</v>
      </c>
      <c r="K1206" s="1" t="str">
        <f aca="false">LEFT(INDEX(Orders!$C$2:$C$8001,MATCH(B1206,Orders!$A$2:$A$8001,0)),7)</f>
        <v>2024-02</v>
      </c>
    </row>
    <row r="1207" customFormat="false" ht="15" hidden="false" customHeight="true" outlineLevel="0" collapsed="false">
      <c r="A1207" s="1" t="s">
        <v>11677</v>
      </c>
      <c r="B1207" s="1" t="s">
        <v>2834</v>
      </c>
      <c r="C1207" s="1" t="s">
        <v>1979</v>
      </c>
      <c r="D1207" s="1" t="n">
        <v>1</v>
      </c>
      <c r="E1207" s="16" t="n">
        <v>623</v>
      </c>
      <c r="F1207" s="17" t="n">
        <v>0.05</v>
      </c>
      <c r="G1207" s="16" t="n">
        <v>591.85</v>
      </c>
      <c r="I1207" s="1" t="str">
        <f aca="false">INDEX(Products!$C$2:$C$51,MATCH(C1207,Products!$A$2:$A$51,0))</f>
        <v>Beauty &amp; Personal Care</v>
      </c>
      <c r="J1207" s="1" t="str">
        <f aca="false">INDEX(Orders!$E$2:$E$8001,MATCH(B1207,Orders!$A$2:$A$8001,0))</f>
        <v>Delivered</v>
      </c>
      <c r="K1207" s="1" t="str">
        <f aca="false">LEFT(INDEX(Orders!$C$2:$C$8001,MATCH(B1207,Orders!$A$2:$A$8001,0)),7)</f>
        <v>2024-02</v>
      </c>
    </row>
    <row r="1208" customFormat="false" ht="15" hidden="false" customHeight="true" outlineLevel="0" collapsed="false">
      <c r="A1208" s="1" t="s">
        <v>11678</v>
      </c>
      <c r="B1208" s="1" t="s">
        <v>2836</v>
      </c>
      <c r="C1208" s="1" t="s">
        <v>1997</v>
      </c>
      <c r="D1208" s="1" t="n">
        <v>1</v>
      </c>
      <c r="E1208" s="16" t="n">
        <v>311.15</v>
      </c>
      <c r="F1208" s="17" t="n">
        <v>0.15</v>
      </c>
      <c r="G1208" s="16" t="n">
        <v>264.48</v>
      </c>
      <c r="I1208" s="1" t="str">
        <f aca="false">INDEX(Products!$C$2:$C$51,MATCH(C1208,Products!$A$2:$A$51,0))</f>
        <v>Sports &amp; Fitness</v>
      </c>
      <c r="J1208" s="1" t="str">
        <f aca="false">INDEX(Orders!$E$2:$E$8001,MATCH(B1208,Orders!$A$2:$A$8001,0))</f>
        <v>Delivered</v>
      </c>
      <c r="K1208" s="1" t="str">
        <f aca="false">LEFT(INDEX(Orders!$C$2:$C$8001,MATCH(B1208,Orders!$A$2:$A$8001,0)),7)</f>
        <v>2025-04</v>
      </c>
    </row>
    <row r="1209" customFormat="false" ht="15" hidden="false" customHeight="true" outlineLevel="0" collapsed="false">
      <c r="A1209" s="1" t="s">
        <v>11679</v>
      </c>
      <c r="B1209" s="1" t="s">
        <v>2837</v>
      </c>
      <c r="C1209" s="1" t="s">
        <v>1940</v>
      </c>
      <c r="D1209" s="1" t="n">
        <v>1</v>
      </c>
      <c r="E1209" s="16" t="n">
        <v>2374.52</v>
      </c>
      <c r="F1209" s="17" t="n">
        <v>0.05</v>
      </c>
      <c r="G1209" s="16" t="n">
        <v>2255.79</v>
      </c>
      <c r="I1209" s="1" t="str">
        <f aca="false">INDEX(Products!$C$2:$C$51,MATCH(C1209,Products!$A$2:$A$51,0))</f>
        <v>Fashion</v>
      </c>
      <c r="J1209" s="1" t="str">
        <f aca="false">INDEX(Orders!$E$2:$E$8001,MATCH(B1209,Orders!$A$2:$A$8001,0))</f>
        <v>Delivered</v>
      </c>
      <c r="K1209" s="1" t="str">
        <f aca="false">LEFT(INDEX(Orders!$C$2:$C$8001,MATCH(B1209,Orders!$A$2:$A$8001,0)),7)</f>
        <v>2025-11</v>
      </c>
    </row>
    <row r="1210" customFormat="false" ht="15" hidden="false" customHeight="true" outlineLevel="0" collapsed="false">
      <c r="A1210" s="1" t="s">
        <v>11680</v>
      </c>
      <c r="B1210" s="1" t="s">
        <v>2837</v>
      </c>
      <c r="C1210" s="1" t="s">
        <v>1953</v>
      </c>
      <c r="D1210" s="1" t="n">
        <v>1</v>
      </c>
      <c r="E1210" s="16" t="n">
        <v>4914.12</v>
      </c>
      <c r="F1210" s="17" t="n">
        <v>0</v>
      </c>
      <c r="G1210" s="16" t="n">
        <v>4914.12</v>
      </c>
      <c r="I1210" s="1" t="str">
        <f aca="false">INDEX(Products!$C$2:$C$51,MATCH(C1210,Products!$A$2:$A$51,0))</f>
        <v>Fashion</v>
      </c>
      <c r="J1210" s="1" t="str">
        <f aca="false">INDEX(Orders!$E$2:$E$8001,MATCH(B1210,Orders!$A$2:$A$8001,0))</f>
        <v>Delivered</v>
      </c>
      <c r="K1210" s="1" t="str">
        <f aca="false">LEFT(INDEX(Orders!$C$2:$C$8001,MATCH(B1210,Orders!$A$2:$A$8001,0)),7)</f>
        <v>2025-11</v>
      </c>
    </row>
    <row r="1211" customFormat="false" ht="15" hidden="false" customHeight="true" outlineLevel="0" collapsed="false">
      <c r="A1211" s="1" t="s">
        <v>11681</v>
      </c>
      <c r="B1211" s="1" t="s">
        <v>2838</v>
      </c>
      <c r="C1211" s="1" t="s">
        <v>1990</v>
      </c>
      <c r="D1211" s="1" t="n">
        <v>1</v>
      </c>
      <c r="E1211" s="16" t="n">
        <v>5311.32</v>
      </c>
      <c r="F1211" s="17" t="n">
        <v>0</v>
      </c>
      <c r="G1211" s="16" t="n">
        <v>5311.32</v>
      </c>
      <c r="I1211" s="1" t="str">
        <f aca="false">INDEX(Products!$C$2:$C$51,MATCH(C1211,Products!$A$2:$A$51,0))</f>
        <v>Sports &amp; Fitness</v>
      </c>
      <c r="J1211" s="1" t="str">
        <f aca="false">INDEX(Orders!$E$2:$E$8001,MATCH(B1211,Orders!$A$2:$A$8001,0))</f>
        <v>Delivered</v>
      </c>
      <c r="K1211" s="1" t="str">
        <f aca="false">LEFT(INDEX(Orders!$C$2:$C$8001,MATCH(B1211,Orders!$A$2:$A$8001,0)),7)</f>
        <v>2025-06</v>
      </c>
    </row>
    <row r="1212" customFormat="false" ht="15" hidden="false" customHeight="true" outlineLevel="0" collapsed="false">
      <c r="A1212" s="1" t="s">
        <v>11682</v>
      </c>
      <c r="B1212" s="1" t="s">
        <v>2838</v>
      </c>
      <c r="C1212" s="1" t="s">
        <v>1937</v>
      </c>
      <c r="D1212" s="1" t="n">
        <v>2</v>
      </c>
      <c r="E1212" s="16" t="n">
        <v>1364.75</v>
      </c>
      <c r="F1212" s="17" t="n">
        <v>0.05</v>
      </c>
      <c r="G1212" s="16" t="n">
        <v>2593.02</v>
      </c>
      <c r="I1212" s="1" t="str">
        <f aca="false">INDEX(Products!$C$2:$C$51,MATCH(C1212,Products!$A$2:$A$51,0))</f>
        <v>Fashion</v>
      </c>
      <c r="J1212" s="1" t="str">
        <f aca="false">INDEX(Orders!$E$2:$E$8001,MATCH(B1212,Orders!$A$2:$A$8001,0))</f>
        <v>Delivered</v>
      </c>
      <c r="K1212" s="1" t="str">
        <f aca="false">LEFT(INDEX(Orders!$C$2:$C$8001,MATCH(B1212,Orders!$A$2:$A$8001,0)),7)</f>
        <v>2025-06</v>
      </c>
    </row>
    <row r="1213" customFormat="false" ht="15" hidden="false" customHeight="true" outlineLevel="0" collapsed="false">
      <c r="A1213" s="1" t="s">
        <v>11683</v>
      </c>
      <c r="B1213" s="1" t="s">
        <v>2838</v>
      </c>
      <c r="C1213" s="1" t="s">
        <v>1930</v>
      </c>
      <c r="D1213" s="1" t="n">
        <v>2</v>
      </c>
      <c r="E1213" s="16" t="n">
        <v>2398.35</v>
      </c>
      <c r="F1213" s="17" t="n">
        <v>0.05</v>
      </c>
      <c r="G1213" s="16" t="n">
        <v>4556.86</v>
      </c>
      <c r="I1213" s="1" t="str">
        <f aca="false">INDEX(Products!$C$2:$C$51,MATCH(C1213,Products!$A$2:$A$51,0))</f>
        <v>Electronics</v>
      </c>
      <c r="J1213" s="1" t="str">
        <f aca="false">INDEX(Orders!$E$2:$E$8001,MATCH(B1213,Orders!$A$2:$A$8001,0))</f>
        <v>Delivered</v>
      </c>
      <c r="K1213" s="1" t="str">
        <f aca="false">LEFT(INDEX(Orders!$C$2:$C$8001,MATCH(B1213,Orders!$A$2:$A$8001,0)),7)</f>
        <v>2025-06</v>
      </c>
    </row>
    <row r="1214" customFormat="false" ht="15" hidden="false" customHeight="true" outlineLevel="0" collapsed="false">
      <c r="A1214" s="1" t="s">
        <v>11684</v>
      </c>
      <c r="B1214" s="1" t="s">
        <v>2838</v>
      </c>
      <c r="C1214" s="1" t="s">
        <v>2006</v>
      </c>
      <c r="D1214" s="1" t="n">
        <v>2</v>
      </c>
      <c r="E1214" s="16" t="n">
        <v>482.17</v>
      </c>
      <c r="F1214" s="17" t="n">
        <v>0</v>
      </c>
      <c r="G1214" s="16" t="n">
        <v>964.34</v>
      </c>
      <c r="I1214" s="1" t="str">
        <f aca="false">INDEX(Products!$C$2:$C$51,MATCH(C1214,Products!$A$2:$A$51,0))</f>
        <v>Books &amp; Stationery</v>
      </c>
      <c r="J1214" s="1" t="str">
        <f aca="false">INDEX(Orders!$E$2:$E$8001,MATCH(B1214,Orders!$A$2:$A$8001,0))</f>
        <v>Delivered</v>
      </c>
      <c r="K1214" s="1" t="str">
        <f aca="false">LEFT(INDEX(Orders!$C$2:$C$8001,MATCH(B1214,Orders!$A$2:$A$8001,0)),7)</f>
        <v>2025-06</v>
      </c>
    </row>
    <row r="1215" customFormat="false" ht="15" hidden="false" customHeight="true" outlineLevel="0" collapsed="false">
      <c r="A1215" s="1" t="s">
        <v>11685</v>
      </c>
      <c r="B1215" s="1" t="s">
        <v>2838</v>
      </c>
      <c r="C1215" s="1" t="s">
        <v>1980</v>
      </c>
      <c r="D1215" s="1" t="n">
        <v>1</v>
      </c>
      <c r="E1215" s="16" t="n">
        <v>2299.69</v>
      </c>
      <c r="F1215" s="17" t="n">
        <v>0.05</v>
      </c>
      <c r="G1215" s="16" t="n">
        <v>2184.71</v>
      </c>
      <c r="I1215" s="1" t="str">
        <f aca="false">INDEX(Products!$C$2:$C$51,MATCH(C1215,Products!$A$2:$A$51,0))</f>
        <v>Beauty &amp; Personal Care</v>
      </c>
      <c r="J1215" s="1" t="str">
        <f aca="false">INDEX(Orders!$E$2:$E$8001,MATCH(B1215,Orders!$A$2:$A$8001,0))</f>
        <v>Delivered</v>
      </c>
      <c r="K1215" s="1" t="str">
        <f aca="false">LEFT(INDEX(Orders!$C$2:$C$8001,MATCH(B1215,Orders!$A$2:$A$8001,0)),7)</f>
        <v>2025-06</v>
      </c>
    </row>
    <row r="1216" customFormat="false" ht="15" hidden="false" customHeight="true" outlineLevel="0" collapsed="false">
      <c r="A1216" s="1" t="s">
        <v>11686</v>
      </c>
      <c r="B1216" s="1" t="s">
        <v>2839</v>
      </c>
      <c r="C1216" s="1" t="s">
        <v>1990</v>
      </c>
      <c r="D1216" s="1" t="n">
        <v>1</v>
      </c>
      <c r="E1216" s="16" t="n">
        <v>5311.32</v>
      </c>
      <c r="F1216" s="17" t="n">
        <v>0</v>
      </c>
      <c r="G1216" s="16" t="n">
        <v>5311.32</v>
      </c>
      <c r="I1216" s="1" t="str">
        <f aca="false">INDEX(Products!$C$2:$C$51,MATCH(C1216,Products!$A$2:$A$51,0))</f>
        <v>Sports &amp; Fitness</v>
      </c>
      <c r="J1216" s="1" t="str">
        <f aca="false">INDEX(Orders!$E$2:$E$8001,MATCH(B1216,Orders!$A$2:$A$8001,0))</f>
        <v>Delivered</v>
      </c>
      <c r="K1216" s="1" t="str">
        <f aca="false">LEFT(INDEX(Orders!$C$2:$C$8001,MATCH(B1216,Orders!$A$2:$A$8001,0)),7)</f>
        <v>2025-07</v>
      </c>
    </row>
    <row r="1217" customFormat="false" ht="15" hidden="false" customHeight="true" outlineLevel="0" collapsed="false">
      <c r="A1217" s="1" t="s">
        <v>11687</v>
      </c>
      <c r="B1217" s="1" t="s">
        <v>2840</v>
      </c>
      <c r="C1217" s="1" t="s">
        <v>1933</v>
      </c>
      <c r="D1217" s="1" t="n">
        <v>1</v>
      </c>
      <c r="E1217" s="16" t="n">
        <v>7194.38</v>
      </c>
      <c r="F1217" s="17" t="n">
        <v>0.05</v>
      </c>
      <c r="G1217" s="16" t="n">
        <v>6834.66</v>
      </c>
      <c r="I1217" s="1" t="str">
        <f aca="false">INDEX(Products!$C$2:$C$51,MATCH(C1217,Products!$A$2:$A$51,0))</f>
        <v>Electronics</v>
      </c>
      <c r="J1217" s="1" t="str">
        <f aca="false">INDEX(Orders!$E$2:$E$8001,MATCH(B1217,Orders!$A$2:$A$8001,0))</f>
        <v>Delivered</v>
      </c>
      <c r="K1217" s="1" t="str">
        <f aca="false">LEFT(INDEX(Orders!$C$2:$C$8001,MATCH(B1217,Orders!$A$2:$A$8001,0)),7)</f>
        <v>2025-12</v>
      </c>
    </row>
    <row r="1218" customFormat="false" ht="15" hidden="false" customHeight="true" outlineLevel="0" collapsed="false">
      <c r="A1218" s="1" t="s">
        <v>11688</v>
      </c>
      <c r="B1218" s="1" t="s">
        <v>2840</v>
      </c>
      <c r="C1218" s="1" t="s">
        <v>1997</v>
      </c>
      <c r="D1218" s="1" t="n">
        <v>1</v>
      </c>
      <c r="E1218" s="16" t="n">
        <v>311.15</v>
      </c>
      <c r="F1218" s="17" t="n">
        <v>0</v>
      </c>
      <c r="G1218" s="16" t="n">
        <v>311.15</v>
      </c>
      <c r="I1218" s="1" t="str">
        <f aca="false">INDEX(Products!$C$2:$C$51,MATCH(C1218,Products!$A$2:$A$51,0))</f>
        <v>Sports &amp; Fitness</v>
      </c>
      <c r="J1218" s="1" t="str">
        <f aca="false">INDEX(Orders!$E$2:$E$8001,MATCH(B1218,Orders!$A$2:$A$8001,0))</f>
        <v>Delivered</v>
      </c>
      <c r="K1218" s="1" t="str">
        <f aca="false">LEFT(INDEX(Orders!$C$2:$C$8001,MATCH(B1218,Orders!$A$2:$A$8001,0)),7)</f>
        <v>2025-12</v>
      </c>
    </row>
    <row r="1219" customFormat="false" ht="15" hidden="false" customHeight="true" outlineLevel="0" collapsed="false">
      <c r="A1219" s="1" t="s">
        <v>11689</v>
      </c>
      <c r="B1219" s="1" t="s">
        <v>2841</v>
      </c>
      <c r="C1219" s="1" t="s">
        <v>1930</v>
      </c>
      <c r="D1219" s="1" t="n">
        <v>2</v>
      </c>
      <c r="E1219" s="16" t="n">
        <v>2398.35</v>
      </c>
      <c r="F1219" s="17" t="n">
        <v>0</v>
      </c>
      <c r="G1219" s="16" t="n">
        <v>4796.7</v>
      </c>
      <c r="I1219" s="1" t="str">
        <f aca="false">INDEX(Products!$C$2:$C$51,MATCH(C1219,Products!$A$2:$A$51,0))</f>
        <v>Electronics</v>
      </c>
      <c r="J1219" s="1" t="str">
        <f aca="false">INDEX(Orders!$E$2:$E$8001,MATCH(B1219,Orders!$A$2:$A$8001,0))</f>
        <v>Cancelled</v>
      </c>
      <c r="K1219" s="1" t="str">
        <f aca="false">LEFT(INDEX(Orders!$C$2:$C$8001,MATCH(B1219,Orders!$A$2:$A$8001,0)),7)</f>
        <v>2024-12</v>
      </c>
    </row>
    <row r="1220" customFormat="false" ht="15" hidden="false" customHeight="true" outlineLevel="0" collapsed="false">
      <c r="A1220" s="1" t="s">
        <v>11690</v>
      </c>
      <c r="B1220" s="1" t="s">
        <v>2843</v>
      </c>
      <c r="C1220" s="1" t="s">
        <v>1990</v>
      </c>
      <c r="D1220" s="1" t="n">
        <v>1</v>
      </c>
      <c r="E1220" s="16" t="n">
        <v>5311.32</v>
      </c>
      <c r="F1220" s="17" t="n">
        <v>0</v>
      </c>
      <c r="G1220" s="16" t="n">
        <v>5311.32</v>
      </c>
      <c r="I1220" s="1" t="str">
        <f aca="false">INDEX(Products!$C$2:$C$51,MATCH(C1220,Products!$A$2:$A$51,0))</f>
        <v>Sports &amp; Fitness</v>
      </c>
      <c r="J1220" s="1" t="str">
        <f aca="false">INDEX(Orders!$E$2:$E$8001,MATCH(B1220,Orders!$A$2:$A$8001,0))</f>
        <v>Delivered</v>
      </c>
      <c r="K1220" s="1" t="str">
        <f aca="false">LEFT(INDEX(Orders!$C$2:$C$8001,MATCH(B1220,Orders!$A$2:$A$8001,0)),7)</f>
        <v>2025-01</v>
      </c>
    </row>
    <row r="1221" customFormat="false" ht="15" hidden="false" customHeight="true" outlineLevel="0" collapsed="false">
      <c r="A1221" s="1" t="s">
        <v>11691</v>
      </c>
      <c r="B1221" s="1" t="s">
        <v>2844</v>
      </c>
      <c r="C1221" s="1" t="s">
        <v>2002</v>
      </c>
      <c r="D1221" s="1" t="n">
        <v>1</v>
      </c>
      <c r="E1221" s="16" t="n">
        <v>392.75</v>
      </c>
      <c r="F1221" s="17" t="n">
        <v>0.05</v>
      </c>
      <c r="G1221" s="16" t="n">
        <v>373.11</v>
      </c>
      <c r="I1221" s="1" t="str">
        <f aca="false">INDEX(Products!$C$2:$C$51,MATCH(C1221,Products!$A$2:$A$51,0))</f>
        <v>Books &amp; Stationery</v>
      </c>
      <c r="J1221" s="1" t="str">
        <f aca="false">INDEX(Orders!$E$2:$E$8001,MATCH(B1221,Orders!$A$2:$A$8001,0))</f>
        <v>Delivered</v>
      </c>
      <c r="K1221" s="1" t="str">
        <f aca="false">LEFT(INDEX(Orders!$C$2:$C$8001,MATCH(B1221,Orders!$A$2:$A$8001,0)),7)</f>
        <v>2025-11</v>
      </c>
    </row>
    <row r="1222" customFormat="false" ht="15" hidden="false" customHeight="true" outlineLevel="0" collapsed="false">
      <c r="A1222" s="1" t="s">
        <v>11692</v>
      </c>
      <c r="B1222" s="1" t="s">
        <v>2844</v>
      </c>
      <c r="C1222" s="1" t="s">
        <v>1943</v>
      </c>
      <c r="D1222" s="1" t="n">
        <v>1</v>
      </c>
      <c r="E1222" s="16" t="n">
        <v>1250.54</v>
      </c>
      <c r="F1222" s="17" t="n">
        <v>0.1</v>
      </c>
      <c r="G1222" s="16" t="n">
        <v>1125.49</v>
      </c>
      <c r="I1222" s="1" t="str">
        <f aca="false">INDEX(Products!$C$2:$C$51,MATCH(C1222,Products!$A$2:$A$51,0))</f>
        <v>Fashion</v>
      </c>
      <c r="J1222" s="1" t="str">
        <f aca="false">INDEX(Orders!$E$2:$E$8001,MATCH(B1222,Orders!$A$2:$A$8001,0))</f>
        <v>Delivered</v>
      </c>
      <c r="K1222" s="1" t="str">
        <f aca="false">LEFT(INDEX(Orders!$C$2:$C$8001,MATCH(B1222,Orders!$A$2:$A$8001,0)),7)</f>
        <v>2025-11</v>
      </c>
    </row>
    <row r="1223" customFormat="false" ht="15" hidden="false" customHeight="true" outlineLevel="0" collapsed="false">
      <c r="A1223" s="1" t="s">
        <v>11693</v>
      </c>
      <c r="B1223" s="1" t="s">
        <v>2846</v>
      </c>
      <c r="C1223" s="1" t="s">
        <v>1953</v>
      </c>
      <c r="D1223" s="1" t="n">
        <v>1</v>
      </c>
      <c r="E1223" s="16" t="n">
        <v>4914.12</v>
      </c>
      <c r="F1223" s="17" t="n">
        <v>0.1</v>
      </c>
      <c r="G1223" s="16" t="n">
        <v>4422.71</v>
      </c>
      <c r="I1223" s="1" t="str">
        <f aca="false">INDEX(Products!$C$2:$C$51,MATCH(C1223,Products!$A$2:$A$51,0))</f>
        <v>Fashion</v>
      </c>
      <c r="J1223" s="1" t="str">
        <f aca="false">INDEX(Orders!$E$2:$E$8001,MATCH(B1223,Orders!$A$2:$A$8001,0))</f>
        <v>Delivered</v>
      </c>
      <c r="K1223" s="1" t="str">
        <f aca="false">LEFT(INDEX(Orders!$C$2:$C$8001,MATCH(B1223,Orders!$A$2:$A$8001,0)),7)</f>
        <v>2025-12</v>
      </c>
    </row>
    <row r="1224" customFormat="false" ht="15" hidden="false" customHeight="true" outlineLevel="0" collapsed="false">
      <c r="A1224" s="1" t="s">
        <v>11694</v>
      </c>
      <c r="B1224" s="1" t="s">
        <v>2847</v>
      </c>
      <c r="C1224" s="1" t="s">
        <v>2006</v>
      </c>
      <c r="D1224" s="1" t="n">
        <v>1</v>
      </c>
      <c r="E1224" s="16" t="n">
        <v>482.17</v>
      </c>
      <c r="F1224" s="17" t="n">
        <v>0.05</v>
      </c>
      <c r="G1224" s="16" t="n">
        <v>458.06</v>
      </c>
      <c r="I1224" s="1" t="str">
        <f aca="false">INDEX(Products!$C$2:$C$51,MATCH(C1224,Products!$A$2:$A$51,0))</f>
        <v>Books &amp; Stationery</v>
      </c>
      <c r="J1224" s="1" t="str">
        <f aca="false">INDEX(Orders!$E$2:$E$8001,MATCH(B1224,Orders!$A$2:$A$8001,0))</f>
        <v>Delivered</v>
      </c>
      <c r="K1224" s="1" t="str">
        <f aca="false">LEFT(INDEX(Orders!$C$2:$C$8001,MATCH(B1224,Orders!$A$2:$A$8001,0)),7)</f>
        <v>2024-08</v>
      </c>
    </row>
    <row r="1225" customFormat="false" ht="15" hidden="false" customHeight="true" outlineLevel="0" collapsed="false">
      <c r="A1225" s="1" t="s">
        <v>11695</v>
      </c>
      <c r="B1225" s="1" t="s">
        <v>2849</v>
      </c>
      <c r="C1225" s="1" t="s">
        <v>2007</v>
      </c>
      <c r="D1225" s="1" t="n">
        <v>1</v>
      </c>
      <c r="E1225" s="16" t="n">
        <v>750.27</v>
      </c>
      <c r="F1225" s="17" t="n">
        <v>0.05</v>
      </c>
      <c r="G1225" s="16" t="n">
        <v>712.76</v>
      </c>
      <c r="I1225" s="1" t="str">
        <f aca="false">INDEX(Products!$C$2:$C$51,MATCH(C1225,Products!$A$2:$A$51,0))</f>
        <v>Books &amp; Stationery</v>
      </c>
      <c r="J1225" s="1" t="str">
        <f aca="false">INDEX(Orders!$E$2:$E$8001,MATCH(B1225,Orders!$A$2:$A$8001,0))</f>
        <v>Delivered</v>
      </c>
      <c r="K1225" s="1" t="str">
        <f aca="false">LEFT(INDEX(Orders!$C$2:$C$8001,MATCH(B1225,Orders!$A$2:$A$8001,0)),7)</f>
        <v>2025-05</v>
      </c>
    </row>
    <row r="1226" customFormat="false" ht="15" hidden="false" customHeight="true" outlineLevel="0" collapsed="false">
      <c r="A1226" s="1" t="s">
        <v>11696</v>
      </c>
      <c r="B1226" s="1" t="s">
        <v>2851</v>
      </c>
      <c r="C1226" s="1" t="s">
        <v>1937</v>
      </c>
      <c r="D1226" s="1" t="n">
        <v>1</v>
      </c>
      <c r="E1226" s="16" t="n">
        <v>1364.75</v>
      </c>
      <c r="F1226" s="17" t="n">
        <v>0.15</v>
      </c>
      <c r="G1226" s="16" t="n">
        <v>1160.04</v>
      </c>
      <c r="I1226" s="1" t="str">
        <f aca="false">INDEX(Products!$C$2:$C$51,MATCH(C1226,Products!$A$2:$A$51,0))</f>
        <v>Fashion</v>
      </c>
      <c r="J1226" s="1" t="str">
        <f aca="false">INDEX(Orders!$E$2:$E$8001,MATCH(B1226,Orders!$A$2:$A$8001,0))</f>
        <v>Delivered</v>
      </c>
      <c r="K1226" s="1" t="str">
        <f aca="false">LEFT(INDEX(Orders!$C$2:$C$8001,MATCH(B1226,Orders!$A$2:$A$8001,0)),7)</f>
        <v>2025-12</v>
      </c>
    </row>
    <row r="1227" customFormat="false" ht="15" hidden="false" customHeight="true" outlineLevel="0" collapsed="false">
      <c r="A1227" s="1" t="s">
        <v>11697</v>
      </c>
      <c r="B1227" s="1" t="s">
        <v>2852</v>
      </c>
      <c r="C1227" s="1" t="s">
        <v>1969</v>
      </c>
      <c r="D1227" s="1" t="n">
        <v>2</v>
      </c>
      <c r="E1227" s="16" t="n">
        <v>9171.98</v>
      </c>
      <c r="F1227" s="17" t="n">
        <v>0.05</v>
      </c>
      <c r="G1227" s="16" t="n">
        <v>17426.76</v>
      </c>
      <c r="I1227" s="1" t="str">
        <f aca="false">INDEX(Products!$C$2:$C$51,MATCH(C1227,Products!$A$2:$A$51,0))</f>
        <v>Home &amp; Kitchen</v>
      </c>
      <c r="J1227" s="1" t="str">
        <f aca="false">INDEX(Orders!$E$2:$E$8001,MATCH(B1227,Orders!$A$2:$A$8001,0))</f>
        <v>Delivered</v>
      </c>
      <c r="K1227" s="1" t="str">
        <f aca="false">LEFT(INDEX(Orders!$C$2:$C$8001,MATCH(B1227,Orders!$A$2:$A$8001,0)),7)</f>
        <v>2025-09</v>
      </c>
    </row>
    <row r="1228" customFormat="false" ht="15" hidden="false" customHeight="true" outlineLevel="0" collapsed="false">
      <c r="A1228" s="1" t="s">
        <v>11698</v>
      </c>
      <c r="B1228" s="1" t="s">
        <v>2853</v>
      </c>
      <c r="C1228" s="1" t="s">
        <v>1938</v>
      </c>
      <c r="D1228" s="1" t="n">
        <v>1</v>
      </c>
      <c r="E1228" s="16" t="n">
        <v>1572.6</v>
      </c>
      <c r="F1228" s="17" t="n">
        <v>0.15</v>
      </c>
      <c r="G1228" s="16" t="n">
        <v>1336.71</v>
      </c>
      <c r="I1228" s="1" t="str">
        <f aca="false">INDEX(Products!$C$2:$C$51,MATCH(C1228,Products!$A$2:$A$51,0))</f>
        <v>Fashion</v>
      </c>
      <c r="J1228" s="1" t="str">
        <f aca="false">INDEX(Orders!$E$2:$E$8001,MATCH(B1228,Orders!$A$2:$A$8001,0))</f>
        <v>Delivered</v>
      </c>
      <c r="K1228" s="1" t="str">
        <f aca="false">LEFT(INDEX(Orders!$C$2:$C$8001,MATCH(B1228,Orders!$A$2:$A$8001,0)),7)</f>
        <v>2024-05</v>
      </c>
    </row>
    <row r="1229" customFormat="false" ht="15" hidden="false" customHeight="true" outlineLevel="0" collapsed="false">
      <c r="A1229" s="1" t="s">
        <v>11699</v>
      </c>
      <c r="B1229" s="1" t="s">
        <v>2853</v>
      </c>
      <c r="C1229" s="1" t="s">
        <v>1930</v>
      </c>
      <c r="D1229" s="1" t="n">
        <v>3</v>
      </c>
      <c r="E1229" s="16" t="n">
        <v>2398.35</v>
      </c>
      <c r="F1229" s="17" t="n">
        <v>0</v>
      </c>
      <c r="G1229" s="16" t="n">
        <v>7195.05</v>
      </c>
      <c r="I1229" s="1" t="str">
        <f aca="false">INDEX(Products!$C$2:$C$51,MATCH(C1229,Products!$A$2:$A$51,0))</f>
        <v>Electronics</v>
      </c>
      <c r="J1229" s="1" t="str">
        <f aca="false">INDEX(Orders!$E$2:$E$8001,MATCH(B1229,Orders!$A$2:$A$8001,0))</f>
        <v>Delivered</v>
      </c>
      <c r="K1229" s="1" t="str">
        <f aca="false">LEFT(INDEX(Orders!$C$2:$C$8001,MATCH(B1229,Orders!$A$2:$A$8001,0)),7)</f>
        <v>2024-05</v>
      </c>
    </row>
    <row r="1230" customFormat="false" ht="15" hidden="false" customHeight="true" outlineLevel="0" collapsed="false">
      <c r="A1230" s="1" t="s">
        <v>11700</v>
      </c>
      <c r="B1230" s="1" t="s">
        <v>2855</v>
      </c>
      <c r="C1230" s="1" t="s">
        <v>1977</v>
      </c>
      <c r="D1230" s="1" t="n">
        <v>1</v>
      </c>
      <c r="E1230" s="16" t="n">
        <v>2386.05</v>
      </c>
      <c r="F1230" s="17" t="n">
        <v>0</v>
      </c>
      <c r="G1230" s="16" t="n">
        <v>2386.05</v>
      </c>
      <c r="I1230" s="1" t="str">
        <f aca="false">INDEX(Products!$C$2:$C$51,MATCH(C1230,Products!$A$2:$A$51,0))</f>
        <v>Beauty &amp; Personal Care</v>
      </c>
      <c r="J1230" s="1" t="str">
        <f aca="false">INDEX(Orders!$E$2:$E$8001,MATCH(B1230,Orders!$A$2:$A$8001,0))</f>
        <v>Delivered</v>
      </c>
      <c r="K1230" s="1" t="str">
        <f aca="false">LEFT(INDEX(Orders!$C$2:$C$8001,MATCH(B1230,Orders!$A$2:$A$8001,0)),7)</f>
        <v>2025-10</v>
      </c>
    </row>
    <row r="1231" customFormat="false" ht="15" hidden="false" customHeight="true" outlineLevel="0" collapsed="false">
      <c r="A1231" s="1" t="s">
        <v>11701</v>
      </c>
      <c r="B1231" s="1" t="s">
        <v>2855</v>
      </c>
      <c r="C1231" s="1" t="s">
        <v>1995</v>
      </c>
      <c r="D1231" s="1" t="n">
        <v>1</v>
      </c>
      <c r="E1231" s="16" t="n">
        <v>2914.27</v>
      </c>
      <c r="F1231" s="17" t="n">
        <v>0.1</v>
      </c>
      <c r="G1231" s="16" t="n">
        <v>2622.84</v>
      </c>
      <c r="I1231" s="1" t="str">
        <f aca="false">INDEX(Products!$C$2:$C$51,MATCH(C1231,Products!$A$2:$A$51,0))</f>
        <v>Sports &amp; Fitness</v>
      </c>
      <c r="J1231" s="1" t="str">
        <f aca="false">INDEX(Orders!$E$2:$E$8001,MATCH(B1231,Orders!$A$2:$A$8001,0))</f>
        <v>Delivered</v>
      </c>
      <c r="K1231" s="1" t="str">
        <f aca="false">LEFT(INDEX(Orders!$C$2:$C$8001,MATCH(B1231,Orders!$A$2:$A$8001,0)),7)</f>
        <v>2025-10</v>
      </c>
    </row>
    <row r="1232" customFormat="false" ht="15" hidden="false" customHeight="true" outlineLevel="0" collapsed="false">
      <c r="A1232" s="1" t="s">
        <v>11702</v>
      </c>
      <c r="B1232" s="1" t="s">
        <v>2856</v>
      </c>
      <c r="C1232" s="1" t="s">
        <v>2006</v>
      </c>
      <c r="D1232" s="1" t="n">
        <v>2</v>
      </c>
      <c r="E1232" s="16" t="n">
        <v>482.17</v>
      </c>
      <c r="F1232" s="17" t="n">
        <v>0.1</v>
      </c>
      <c r="G1232" s="16" t="n">
        <v>867.91</v>
      </c>
      <c r="I1232" s="1" t="str">
        <f aca="false">INDEX(Products!$C$2:$C$51,MATCH(C1232,Products!$A$2:$A$51,0))</f>
        <v>Books &amp; Stationery</v>
      </c>
      <c r="J1232" s="1" t="str">
        <f aca="false">INDEX(Orders!$E$2:$E$8001,MATCH(B1232,Orders!$A$2:$A$8001,0))</f>
        <v>Delivered</v>
      </c>
      <c r="K1232" s="1" t="str">
        <f aca="false">LEFT(INDEX(Orders!$C$2:$C$8001,MATCH(B1232,Orders!$A$2:$A$8001,0)),7)</f>
        <v>2024-08</v>
      </c>
    </row>
    <row r="1233" customFormat="false" ht="15" hidden="false" customHeight="true" outlineLevel="0" collapsed="false">
      <c r="A1233" s="1" t="s">
        <v>11703</v>
      </c>
      <c r="B1233" s="1" t="s">
        <v>2856</v>
      </c>
      <c r="C1233" s="1" t="s">
        <v>1979</v>
      </c>
      <c r="D1233" s="1" t="n">
        <v>3</v>
      </c>
      <c r="E1233" s="16" t="n">
        <v>623</v>
      </c>
      <c r="F1233" s="17" t="n">
        <v>0.1</v>
      </c>
      <c r="G1233" s="16" t="n">
        <v>1682.1</v>
      </c>
      <c r="I1233" s="1" t="str">
        <f aca="false">INDEX(Products!$C$2:$C$51,MATCH(C1233,Products!$A$2:$A$51,0))</f>
        <v>Beauty &amp; Personal Care</v>
      </c>
      <c r="J1233" s="1" t="str">
        <f aca="false">INDEX(Orders!$E$2:$E$8001,MATCH(B1233,Orders!$A$2:$A$8001,0))</f>
        <v>Delivered</v>
      </c>
      <c r="K1233" s="1" t="str">
        <f aca="false">LEFT(INDEX(Orders!$C$2:$C$8001,MATCH(B1233,Orders!$A$2:$A$8001,0)),7)</f>
        <v>2024-08</v>
      </c>
    </row>
    <row r="1234" customFormat="false" ht="15" hidden="false" customHeight="true" outlineLevel="0" collapsed="false">
      <c r="A1234" s="1" t="s">
        <v>11704</v>
      </c>
      <c r="B1234" s="1" t="s">
        <v>2857</v>
      </c>
      <c r="C1234" s="1" t="s">
        <v>2007</v>
      </c>
      <c r="D1234" s="1" t="n">
        <v>1</v>
      </c>
      <c r="E1234" s="16" t="n">
        <v>750.27</v>
      </c>
      <c r="F1234" s="17" t="n">
        <v>0.05</v>
      </c>
      <c r="G1234" s="16" t="n">
        <v>712.76</v>
      </c>
      <c r="I1234" s="1" t="str">
        <f aca="false">INDEX(Products!$C$2:$C$51,MATCH(C1234,Products!$A$2:$A$51,0))</f>
        <v>Books &amp; Stationery</v>
      </c>
      <c r="J1234" s="1" t="str">
        <f aca="false">INDEX(Orders!$E$2:$E$8001,MATCH(B1234,Orders!$A$2:$A$8001,0))</f>
        <v>Delivered</v>
      </c>
      <c r="K1234" s="1" t="str">
        <f aca="false">LEFT(INDEX(Orders!$C$2:$C$8001,MATCH(B1234,Orders!$A$2:$A$8001,0)),7)</f>
        <v>2024-06</v>
      </c>
    </row>
    <row r="1235" customFormat="false" ht="15" hidden="false" customHeight="true" outlineLevel="0" collapsed="false">
      <c r="A1235" s="1" t="s">
        <v>11705</v>
      </c>
      <c r="B1235" s="1" t="s">
        <v>2857</v>
      </c>
      <c r="C1235" s="1" t="s">
        <v>1990</v>
      </c>
      <c r="D1235" s="1" t="n">
        <v>2</v>
      </c>
      <c r="E1235" s="16" t="n">
        <v>5311.32</v>
      </c>
      <c r="F1235" s="17" t="n">
        <v>0.15</v>
      </c>
      <c r="G1235" s="16" t="n">
        <v>9029.24</v>
      </c>
      <c r="I1235" s="1" t="str">
        <f aca="false">INDEX(Products!$C$2:$C$51,MATCH(C1235,Products!$A$2:$A$51,0))</f>
        <v>Sports &amp; Fitness</v>
      </c>
      <c r="J1235" s="1" t="str">
        <f aca="false">INDEX(Orders!$E$2:$E$8001,MATCH(B1235,Orders!$A$2:$A$8001,0))</f>
        <v>Delivered</v>
      </c>
      <c r="K1235" s="1" t="str">
        <f aca="false">LEFT(INDEX(Orders!$C$2:$C$8001,MATCH(B1235,Orders!$A$2:$A$8001,0)),7)</f>
        <v>2024-06</v>
      </c>
    </row>
    <row r="1236" customFormat="false" ht="15" hidden="false" customHeight="true" outlineLevel="0" collapsed="false">
      <c r="A1236" s="1" t="s">
        <v>11706</v>
      </c>
      <c r="B1236" s="1" t="s">
        <v>2859</v>
      </c>
      <c r="C1236" s="1" t="s">
        <v>1959</v>
      </c>
      <c r="D1236" s="1" t="n">
        <v>2</v>
      </c>
      <c r="E1236" s="16" t="n">
        <v>2142.79</v>
      </c>
      <c r="F1236" s="17" t="n">
        <v>0.05</v>
      </c>
      <c r="G1236" s="16" t="n">
        <v>4071.3</v>
      </c>
      <c r="I1236" s="1" t="str">
        <f aca="false">INDEX(Products!$C$2:$C$51,MATCH(C1236,Products!$A$2:$A$51,0))</f>
        <v>Home &amp; Kitchen</v>
      </c>
      <c r="J1236" s="1" t="str">
        <f aca="false">INDEX(Orders!$E$2:$E$8001,MATCH(B1236,Orders!$A$2:$A$8001,0))</f>
        <v>Delivered</v>
      </c>
      <c r="K1236" s="1" t="str">
        <f aca="false">LEFT(INDEX(Orders!$C$2:$C$8001,MATCH(B1236,Orders!$A$2:$A$8001,0)),7)</f>
        <v>2024-04</v>
      </c>
    </row>
    <row r="1237" customFormat="false" ht="15" hidden="false" customHeight="true" outlineLevel="0" collapsed="false">
      <c r="A1237" s="1" t="s">
        <v>11707</v>
      </c>
      <c r="B1237" s="1" t="s">
        <v>2859</v>
      </c>
      <c r="C1237" s="1" t="s">
        <v>1990</v>
      </c>
      <c r="D1237" s="1" t="n">
        <v>3</v>
      </c>
      <c r="E1237" s="16" t="n">
        <v>5311.32</v>
      </c>
      <c r="F1237" s="17" t="n">
        <v>0.2</v>
      </c>
      <c r="G1237" s="16" t="n">
        <v>12747.17</v>
      </c>
      <c r="I1237" s="1" t="str">
        <f aca="false">INDEX(Products!$C$2:$C$51,MATCH(C1237,Products!$A$2:$A$51,0))</f>
        <v>Sports &amp; Fitness</v>
      </c>
      <c r="J1237" s="1" t="str">
        <f aca="false">INDEX(Orders!$E$2:$E$8001,MATCH(B1237,Orders!$A$2:$A$8001,0))</f>
        <v>Delivered</v>
      </c>
      <c r="K1237" s="1" t="str">
        <f aca="false">LEFT(INDEX(Orders!$C$2:$C$8001,MATCH(B1237,Orders!$A$2:$A$8001,0)),7)</f>
        <v>2024-04</v>
      </c>
    </row>
    <row r="1238" customFormat="false" ht="15" hidden="false" customHeight="true" outlineLevel="0" collapsed="false">
      <c r="A1238" s="1" t="s">
        <v>11708</v>
      </c>
      <c r="B1238" s="1" t="s">
        <v>2859</v>
      </c>
      <c r="C1238" s="1" t="s">
        <v>1969</v>
      </c>
      <c r="D1238" s="1" t="n">
        <v>3</v>
      </c>
      <c r="E1238" s="16" t="n">
        <v>9171.98</v>
      </c>
      <c r="F1238" s="17" t="n">
        <v>0.05</v>
      </c>
      <c r="G1238" s="16" t="n">
        <v>26140.14</v>
      </c>
      <c r="I1238" s="1" t="str">
        <f aca="false">INDEX(Products!$C$2:$C$51,MATCH(C1238,Products!$A$2:$A$51,0))</f>
        <v>Home &amp; Kitchen</v>
      </c>
      <c r="J1238" s="1" t="str">
        <f aca="false">INDEX(Orders!$E$2:$E$8001,MATCH(B1238,Orders!$A$2:$A$8001,0))</f>
        <v>Delivered</v>
      </c>
      <c r="K1238" s="1" t="str">
        <f aca="false">LEFT(INDEX(Orders!$C$2:$C$8001,MATCH(B1238,Orders!$A$2:$A$8001,0)),7)</f>
        <v>2024-04</v>
      </c>
    </row>
    <row r="1239" customFormat="false" ht="15" hidden="false" customHeight="true" outlineLevel="0" collapsed="false">
      <c r="A1239" s="1" t="s">
        <v>11709</v>
      </c>
      <c r="B1239" s="1" t="s">
        <v>2859</v>
      </c>
      <c r="C1239" s="1" t="s">
        <v>1940</v>
      </c>
      <c r="D1239" s="1" t="n">
        <v>1</v>
      </c>
      <c r="E1239" s="16" t="n">
        <v>2374.52</v>
      </c>
      <c r="F1239" s="17" t="n">
        <v>0</v>
      </c>
      <c r="G1239" s="16" t="n">
        <v>2374.52</v>
      </c>
      <c r="I1239" s="1" t="str">
        <f aca="false">INDEX(Products!$C$2:$C$51,MATCH(C1239,Products!$A$2:$A$51,0))</f>
        <v>Fashion</v>
      </c>
      <c r="J1239" s="1" t="str">
        <f aca="false">INDEX(Orders!$E$2:$E$8001,MATCH(B1239,Orders!$A$2:$A$8001,0))</f>
        <v>Delivered</v>
      </c>
      <c r="K1239" s="1" t="str">
        <f aca="false">LEFT(INDEX(Orders!$C$2:$C$8001,MATCH(B1239,Orders!$A$2:$A$8001,0)),7)</f>
        <v>2024-04</v>
      </c>
    </row>
    <row r="1240" customFormat="false" ht="15" hidden="false" customHeight="true" outlineLevel="0" collapsed="false">
      <c r="A1240" s="1" t="s">
        <v>11710</v>
      </c>
      <c r="B1240" s="1" t="s">
        <v>2861</v>
      </c>
      <c r="C1240" s="1" t="s">
        <v>1930</v>
      </c>
      <c r="D1240" s="1" t="n">
        <v>1</v>
      </c>
      <c r="E1240" s="16" t="n">
        <v>2398.35</v>
      </c>
      <c r="F1240" s="17" t="n">
        <v>0</v>
      </c>
      <c r="G1240" s="16" t="n">
        <v>2398.35</v>
      </c>
      <c r="I1240" s="1" t="str">
        <f aca="false">INDEX(Products!$C$2:$C$51,MATCH(C1240,Products!$A$2:$A$51,0))</f>
        <v>Electronics</v>
      </c>
      <c r="J1240" s="1" t="str">
        <f aca="false">INDEX(Orders!$E$2:$E$8001,MATCH(B1240,Orders!$A$2:$A$8001,0))</f>
        <v>Delivered</v>
      </c>
      <c r="K1240" s="1" t="str">
        <f aca="false">LEFT(INDEX(Orders!$C$2:$C$8001,MATCH(B1240,Orders!$A$2:$A$8001,0)),7)</f>
        <v>2025-11</v>
      </c>
    </row>
    <row r="1241" customFormat="false" ht="15" hidden="false" customHeight="true" outlineLevel="0" collapsed="false">
      <c r="A1241" s="1" t="s">
        <v>11711</v>
      </c>
      <c r="B1241" s="1" t="s">
        <v>2862</v>
      </c>
      <c r="C1241" s="1" t="s">
        <v>1940</v>
      </c>
      <c r="D1241" s="1" t="n">
        <v>1</v>
      </c>
      <c r="E1241" s="16" t="n">
        <v>2374.52</v>
      </c>
      <c r="F1241" s="17" t="n">
        <v>0.15</v>
      </c>
      <c r="G1241" s="16" t="n">
        <v>2018.34</v>
      </c>
      <c r="I1241" s="1" t="str">
        <f aca="false">INDEX(Products!$C$2:$C$51,MATCH(C1241,Products!$A$2:$A$51,0))</f>
        <v>Fashion</v>
      </c>
      <c r="J1241" s="1" t="str">
        <f aca="false">INDEX(Orders!$E$2:$E$8001,MATCH(B1241,Orders!$A$2:$A$8001,0))</f>
        <v>Delivered</v>
      </c>
      <c r="K1241" s="1" t="str">
        <f aca="false">LEFT(INDEX(Orders!$C$2:$C$8001,MATCH(B1241,Orders!$A$2:$A$8001,0)),7)</f>
        <v>2025-11</v>
      </c>
    </row>
    <row r="1242" customFormat="false" ht="15" hidden="false" customHeight="true" outlineLevel="0" collapsed="false">
      <c r="A1242" s="1" t="s">
        <v>11712</v>
      </c>
      <c r="B1242" s="1" t="s">
        <v>2862</v>
      </c>
      <c r="C1242" s="1" t="s">
        <v>1997</v>
      </c>
      <c r="D1242" s="1" t="n">
        <v>1</v>
      </c>
      <c r="E1242" s="16" t="n">
        <v>311.15</v>
      </c>
      <c r="F1242" s="17" t="n">
        <v>0.05</v>
      </c>
      <c r="G1242" s="16" t="n">
        <v>295.59</v>
      </c>
      <c r="I1242" s="1" t="str">
        <f aca="false">INDEX(Products!$C$2:$C$51,MATCH(C1242,Products!$A$2:$A$51,0))</f>
        <v>Sports &amp; Fitness</v>
      </c>
      <c r="J1242" s="1" t="str">
        <f aca="false">INDEX(Orders!$E$2:$E$8001,MATCH(B1242,Orders!$A$2:$A$8001,0))</f>
        <v>Delivered</v>
      </c>
      <c r="K1242" s="1" t="str">
        <f aca="false">LEFT(INDEX(Orders!$C$2:$C$8001,MATCH(B1242,Orders!$A$2:$A$8001,0)),7)</f>
        <v>2025-11</v>
      </c>
    </row>
    <row r="1243" customFormat="false" ht="15" hidden="false" customHeight="true" outlineLevel="0" collapsed="false">
      <c r="A1243" s="1" t="s">
        <v>11713</v>
      </c>
      <c r="B1243" s="1" t="s">
        <v>2862</v>
      </c>
      <c r="C1243" s="1" t="s">
        <v>1924</v>
      </c>
      <c r="D1243" s="1" t="n">
        <v>1</v>
      </c>
      <c r="E1243" s="16" t="n">
        <v>1971</v>
      </c>
      <c r="F1243" s="17" t="n">
        <v>0.1</v>
      </c>
      <c r="G1243" s="16" t="n">
        <v>1773.9</v>
      </c>
      <c r="I1243" s="1" t="str">
        <f aca="false">INDEX(Products!$C$2:$C$51,MATCH(C1243,Products!$A$2:$A$51,0))</f>
        <v>Electronics</v>
      </c>
      <c r="J1243" s="1" t="str">
        <f aca="false">INDEX(Orders!$E$2:$E$8001,MATCH(B1243,Orders!$A$2:$A$8001,0))</f>
        <v>Delivered</v>
      </c>
      <c r="K1243" s="1" t="str">
        <f aca="false">LEFT(INDEX(Orders!$C$2:$C$8001,MATCH(B1243,Orders!$A$2:$A$8001,0)),7)</f>
        <v>2025-11</v>
      </c>
    </row>
    <row r="1244" customFormat="false" ht="15" hidden="false" customHeight="true" outlineLevel="0" collapsed="false">
      <c r="A1244" s="1" t="s">
        <v>11714</v>
      </c>
      <c r="B1244" s="1" t="s">
        <v>2863</v>
      </c>
      <c r="C1244" s="1" t="s">
        <v>1961</v>
      </c>
      <c r="D1244" s="1" t="n">
        <v>1</v>
      </c>
      <c r="E1244" s="16" t="n">
        <v>3493.68</v>
      </c>
      <c r="F1244" s="17" t="n">
        <v>0</v>
      </c>
      <c r="G1244" s="16" t="n">
        <v>3493.68</v>
      </c>
      <c r="I1244" s="1" t="str">
        <f aca="false">INDEX(Products!$C$2:$C$51,MATCH(C1244,Products!$A$2:$A$51,0))</f>
        <v>Home &amp; Kitchen</v>
      </c>
      <c r="J1244" s="1" t="str">
        <f aca="false">INDEX(Orders!$E$2:$E$8001,MATCH(B1244,Orders!$A$2:$A$8001,0))</f>
        <v>Delivered</v>
      </c>
      <c r="K1244" s="1" t="str">
        <f aca="false">LEFT(INDEX(Orders!$C$2:$C$8001,MATCH(B1244,Orders!$A$2:$A$8001,0)),7)</f>
        <v>2025-10</v>
      </c>
    </row>
    <row r="1245" customFormat="false" ht="15" hidden="false" customHeight="true" outlineLevel="0" collapsed="false">
      <c r="A1245" s="1" t="s">
        <v>11715</v>
      </c>
      <c r="B1245" s="1" t="s">
        <v>2863</v>
      </c>
      <c r="C1245" s="1" t="s">
        <v>1988</v>
      </c>
      <c r="D1245" s="1" t="n">
        <v>1</v>
      </c>
      <c r="E1245" s="16" t="n">
        <v>681.07</v>
      </c>
      <c r="F1245" s="17" t="n">
        <v>0.2</v>
      </c>
      <c r="G1245" s="16" t="n">
        <v>544.86</v>
      </c>
      <c r="I1245" s="1" t="str">
        <f aca="false">INDEX(Products!$C$2:$C$51,MATCH(C1245,Products!$A$2:$A$51,0))</f>
        <v>Sports &amp; Fitness</v>
      </c>
      <c r="J1245" s="1" t="str">
        <f aca="false">INDEX(Orders!$E$2:$E$8001,MATCH(B1245,Orders!$A$2:$A$8001,0))</f>
        <v>Delivered</v>
      </c>
      <c r="K1245" s="1" t="str">
        <f aca="false">LEFT(INDEX(Orders!$C$2:$C$8001,MATCH(B1245,Orders!$A$2:$A$8001,0)),7)</f>
        <v>2025-10</v>
      </c>
    </row>
    <row r="1246" customFormat="false" ht="15" hidden="false" customHeight="true" outlineLevel="0" collapsed="false">
      <c r="A1246" s="1" t="s">
        <v>11716</v>
      </c>
      <c r="B1246" s="1" t="s">
        <v>2864</v>
      </c>
      <c r="C1246" s="1" t="s">
        <v>2007</v>
      </c>
      <c r="D1246" s="1" t="n">
        <v>3</v>
      </c>
      <c r="E1246" s="16" t="n">
        <v>750.27</v>
      </c>
      <c r="F1246" s="17" t="n">
        <v>0</v>
      </c>
      <c r="G1246" s="16" t="n">
        <v>2250.81</v>
      </c>
      <c r="I1246" s="1" t="str">
        <f aca="false">INDEX(Products!$C$2:$C$51,MATCH(C1246,Products!$A$2:$A$51,0))</f>
        <v>Books &amp; Stationery</v>
      </c>
      <c r="J1246" s="1" t="str">
        <f aca="false">INDEX(Orders!$E$2:$E$8001,MATCH(B1246,Orders!$A$2:$A$8001,0))</f>
        <v>Delivered</v>
      </c>
      <c r="K1246" s="1" t="str">
        <f aca="false">LEFT(INDEX(Orders!$C$2:$C$8001,MATCH(B1246,Orders!$A$2:$A$8001,0)),7)</f>
        <v>2025-11</v>
      </c>
    </row>
    <row r="1247" customFormat="false" ht="15" hidden="false" customHeight="true" outlineLevel="0" collapsed="false">
      <c r="A1247" s="1" t="s">
        <v>11717</v>
      </c>
      <c r="B1247" s="1" t="s">
        <v>2864</v>
      </c>
      <c r="C1247" s="1" t="s">
        <v>1940</v>
      </c>
      <c r="D1247" s="1" t="n">
        <v>2</v>
      </c>
      <c r="E1247" s="16" t="n">
        <v>2374.52</v>
      </c>
      <c r="F1247" s="17" t="n">
        <v>0</v>
      </c>
      <c r="G1247" s="16" t="n">
        <v>4749.04</v>
      </c>
      <c r="I1247" s="1" t="str">
        <f aca="false">INDEX(Products!$C$2:$C$51,MATCH(C1247,Products!$A$2:$A$51,0))</f>
        <v>Fashion</v>
      </c>
      <c r="J1247" s="1" t="str">
        <f aca="false">INDEX(Orders!$E$2:$E$8001,MATCH(B1247,Orders!$A$2:$A$8001,0))</f>
        <v>Delivered</v>
      </c>
      <c r="K1247" s="1" t="str">
        <f aca="false">LEFT(INDEX(Orders!$C$2:$C$8001,MATCH(B1247,Orders!$A$2:$A$8001,0)),7)</f>
        <v>2025-11</v>
      </c>
    </row>
    <row r="1248" customFormat="false" ht="15" hidden="false" customHeight="true" outlineLevel="0" collapsed="false">
      <c r="A1248" s="1" t="s">
        <v>11718</v>
      </c>
      <c r="B1248" s="1" t="s">
        <v>2864</v>
      </c>
      <c r="C1248" s="1" t="s">
        <v>1990</v>
      </c>
      <c r="D1248" s="1" t="n">
        <v>1</v>
      </c>
      <c r="E1248" s="16" t="n">
        <v>5311.32</v>
      </c>
      <c r="F1248" s="17" t="n">
        <v>0</v>
      </c>
      <c r="G1248" s="16" t="n">
        <v>5311.32</v>
      </c>
      <c r="I1248" s="1" t="str">
        <f aca="false">INDEX(Products!$C$2:$C$51,MATCH(C1248,Products!$A$2:$A$51,0))</f>
        <v>Sports &amp; Fitness</v>
      </c>
      <c r="J1248" s="1" t="str">
        <f aca="false">INDEX(Orders!$E$2:$E$8001,MATCH(B1248,Orders!$A$2:$A$8001,0))</f>
        <v>Delivered</v>
      </c>
      <c r="K1248" s="1" t="str">
        <f aca="false">LEFT(INDEX(Orders!$C$2:$C$8001,MATCH(B1248,Orders!$A$2:$A$8001,0)),7)</f>
        <v>2025-11</v>
      </c>
    </row>
    <row r="1249" customFormat="false" ht="15" hidden="false" customHeight="true" outlineLevel="0" collapsed="false">
      <c r="A1249" s="1" t="s">
        <v>11719</v>
      </c>
      <c r="B1249" s="1" t="s">
        <v>2865</v>
      </c>
      <c r="C1249" s="1" t="s">
        <v>2007</v>
      </c>
      <c r="D1249" s="1" t="n">
        <v>2</v>
      </c>
      <c r="E1249" s="16" t="n">
        <v>750.27</v>
      </c>
      <c r="F1249" s="17" t="n">
        <v>0.15</v>
      </c>
      <c r="G1249" s="16" t="n">
        <v>1275.46</v>
      </c>
      <c r="I1249" s="1" t="str">
        <f aca="false">INDEX(Products!$C$2:$C$51,MATCH(C1249,Products!$A$2:$A$51,0))</f>
        <v>Books &amp; Stationery</v>
      </c>
      <c r="J1249" s="1" t="str">
        <f aca="false">INDEX(Orders!$E$2:$E$8001,MATCH(B1249,Orders!$A$2:$A$8001,0))</f>
        <v>Delivered</v>
      </c>
      <c r="K1249" s="1" t="str">
        <f aca="false">LEFT(INDEX(Orders!$C$2:$C$8001,MATCH(B1249,Orders!$A$2:$A$8001,0)),7)</f>
        <v>2025-09</v>
      </c>
    </row>
    <row r="1250" customFormat="false" ht="15" hidden="false" customHeight="true" outlineLevel="0" collapsed="false">
      <c r="A1250" s="1" t="s">
        <v>11720</v>
      </c>
      <c r="B1250" s="1" t="s">
        <v>2865</v>
      </c>
      <c r="C1250" s="1" t="s">
        <v>1933</v>
      </c>
      <c r="D1250" s="1" t="n">
        <v>1</v>
      </c>
      <c r="E1250" s="16" t="n">
        <v>7194.38</v>
      </c>
      <c r="F1250" s="17" t="n">
        <v>0</v>
      </c>
      <c r="G1250" s="16" t="n">
        <v>7194.38</v>
      </c>
      <c r="I1250" s="1" t="str">
        <f aca="false">INDEX(Products!$C$2:$C$51,MATCH(C1250,Products!$A$2:$A$51,0))</f>
        <v>Electronics</v>
      </c>
      <c r="J1250" s="1" t="str">
        <f aca="false">INDEX(Orders!$E$2:$E$8001,MATCH(B1250,Orders!$A$2:$A$8001,0))</f>
        <v>Delivered</v>
      </c>
      <c r="K1250" s="1" t="str">
        <f aca="false">LEFT(INDEX(Orders!$C$2:$C$8001,MATCH(B1250,Orders!$A$2:$A$8001,0)),7)</f>
        <v>2025-09</v>
      </c>
    </row>
    <row r="1251" customFormat="false" ht="15" hidden="false" customHeight="true" outlineLevel="0" collapsed="false">
      <c r="A1251" s="1" t="s">
        <v>11721</v>
      </c>
      <c r="B1251" s="1" t="s">
        <v>2865</v>
      </c>
      <c r="C1251" s="1" t="s">
        <v>1941</v>
      </c>
      <c r="D1251" s="1" t="n">
        <v>1</v>
      </c>
      <c r="E1251" s="16" t="n">
        <v>2757.65</v>
      </c>
      <c r="F1251" s="17" t="n">
        <v>0</v>
      </c>
      <c r="G1251" s="16" t="n">
        <v>2757.65</v>
      </c>
      <c r="I1251" s="1" t="str">
        <f aca="false">INDEX(Products!$C$2:$C$51,MATCH(C1251,Products!$A$2:$A$51,0))</f>
        <v>Fashion</v>
      </c>
      <c r="J1251" s="1" t="str">
        <f aca="false">INDEX(Orders!$E$2:$E$8001,MATCH(B1251,Orders!$A$2:$A$8001,0))</f>
        <v>Delivered</v>
      </c>
      <c r="K1251" s="1" t="str">
        <f aca="false">LEFT(INDEX(Orders!$C$2:$C$8001,MATCH(B1251,Orders!$A$2:$A$8001,0)),7)</f>
        <v>2025-09</v>
      </c>
    </row>
    <row r="1252" customFormat="false" ht="15" hidden="false" customHeight="true" outlineLevel="0" collapsed="false">
      <c r="A1252" s="1" t="s">
        <v>11722</v>
      </c>
      <c r="B1252" s="1" t="s">
        <v>2865</v>
      </c>
      <c r="C1252" s="1" t="s">
        <v>1930</v>
      </c>
      <c r="D1252" s="1" t="n">
        <v>1</v>
      </c>
      <c r="E1252" s="16" t="n">
        <v>2398.35</v>
      </c>
      <c r="F1252" s="17" t="n">
        <v>0.05</v>
      </c>
      <c r="G1252" s="16" t="n">
        <v>2278.43</v>
      </c>
      <c r="I1252" s="1" t="str">
        <f aca="false">INDEX(Products!$C$2:$C$51,MATCH(C1252,Products!$A$2:$A$51,0))</f>
        <v>Electronics</v>
      </c>
      <c r="J1252" s="1" t="str">
        <f aca="false">INDEX(Orders!$E$2:$E$8001,MATCH(B1252,Orders!$A$2:$A$8001,0))</f>
        <v>Delivered</v>
      </c>
      <c r="K1252" s="1" t="str">
        <f aca="false">LEFT(INDEX(Orders!$C$2:$C$8001,MATCH(B1252,Orders!$A$2:$A$8001,0)),7)</f>
        <v>2025-09</v>
      </c>
    </row>
    <row r="1253" customFormat="false" ht="15" hidden="false" customHeight="true" outlineLevel="0" collapsed="false">
      <c r="A1253" s="1" t="s">
        <v>11723</v>
      </c>
      <c r="B1253" s="1" t="s">
        <v>2865</v>
      </c>
      <c r="C1253" s="1" t="s">
        <v>1940</v>
      </c>
      <c r="D1253" s="1" t="n">
        <v>3</v>
      </c>
      <c r="E1253" s="16" t="n">
        <v>2374.52</v>
      </c>
      <c r="F1253" s="17" t="n">
        <v>0</v>
      </c>
      <c r="G1253" s="16" t="n">
        <v>7123.56</v>
      </c>
      <c r="I1253" s="1" t="str">
        <f aca="false">INDEX(Products!$C$2:$C$51,MATCH(C1253,Products!$A$2:$A$51,0))</f>
        <v>Fashion</v>
      </c>
      <c r="J1253" s="1" t="str">
        <f aca="false">INDEX(Orders!$E$2:$E$8001,MATCH(B1253,Orders!$A$2:$A$8001,0))</f>
        <v>Delivered</v>
      </c>
      <c r="K1253" s="1" t="str">
        <f aca="false">LEFT(INDEX(Orders!$C$2:$C$8001,MATCH(B1253,Orders!$A$2:$A$8001,0)),7)</f>
        <v>2025-09</v>
      </c>
    </row>
    <row r="1254" customFormat="false" ht="15" hidden="false" customHeight="true" outlineLevel="0" collapsed="false">
      <c r="A1254" s="1" t="s">
        <v>11724</v>
      </c>
      <c r="B1254" s="1" t="s">
        <v>2866</v>
      </c>
      <c r="C1254" s="1" t="s">
        <v>2007</v>
      </c>
      <c r="D1254" s="1" t="n">
        <v>2</v>
      </c>
      <c r="E1254" s="16" t="n">
        <v>750.27</v>
      </c>
      <c r="F1254" s="17" t="n">
        <v>0.05</v>
      </c>
      <c r="G1254" s="16" t="n">
        <v>1425.51</v>
      </c>
      <c r="I1254" s="1" t="str">
        <f aca="false">INDEX(Products!$C$2:$C$51,MATCH(C1254,Products!$A$2:$A$51,0))</f>
        <v>Books &amp; Stationery</v>
      </c>
      <c r="J1254" s="1" t="str">
        <f aca="false">INDEX(Orders!$E$2:$E$8001,MATCH(B1254,Orders!$A$2:$A$8001,0))</f>
        <v>Delivered</v>
      </c>
      <c r="K1254" s="1" t="str">
        <f aca="false">LEFT(INDEX(Orders!$C$2:$C$8001,MATCH(B1254,Orders!$A$2:$A$8001,0)),7)</f>
        <v>2025-05</v>
      </c>
    </row>
    <row r="1255" customFormat="false" ht="15" hidden="false" customHeight="true" outlineLevel="0" collapsed="false">
      <c r="A1255" s="1" t="s">
        <v>11725</v>
      </c>
      <c r="B1255" s="1" t="s">
        <v>2868</v>
      </c>
      <c r="C1255" s="1" t="s">
        <v>1930</v>
      </c>
      <c r="D1255" s="1" t="n">
        <v>1</v>
      </c>
      <c r="E1255" s="16" t="n">
        <v>2398.35</v>
      </c>
      <c r="F1255" s="17" t="n">
        <v>0</v>
      </c>
      <c r="G1255" s="16" t="n">
        <v>2398.35</v>
      </c>
      <c r="I1255" s="1" t="str">
        <f aca="false">INDEX(Products!$C$2:$C$51,MATCH(C1255,Products!$A$2:$A$51,0))</f>
        <v>Electronics</v>
      </c>
      <c r="J1255" s="1" t="str">
        <f aca="false">INDEX(Orders!$E$2:$E$8001,MATCH(B1255,Orders!$A$2:$A$8001,0))</f>
        <v>Delivered</v>
      </c>
      <c r="K1255" s="1" t="str">
        <f aca="false">LEFT(INDEX(Orders!$C$2:$C$8001,MATCH(B1255,Orders!$A$2:$A$8001,0)),7)</f>
        <v>2025-06</v>
      </c>
    </row>
    <row r="1256" customFormat="false" ht="15" hidden="false" customHeight="true" outlineLevel="0" collapsed="false">
      <c r="A1256" s="1" t="s">
        <v>11726</v>
      </c>
      <c r="B1256" s="1" t="s">
        <v>2869</v>
      </c>
      <c r="C1256" s="1" t="s">
        <v>1971</v>
      </c>
      <c r="D1256" s="1" t="n">
        <v>1</v>
      </c>
      <c r="E1256" s="16" t="n">
        <v>2073.63</v>
      </c>
      <c r="F1256" s="17" t="n">
        <v>0.05</v>
      </c>
      <c r="G1256" s="16" t="n">
        <v>1969.95</v>
      </c>
      <c r="I1256" s="1" t="str">
        <f aca="false">INDEX(Products!$C$2:$C$51,MATCH(C1256,Products!$A$2:$A$51,0))</f>
        <v>Home &amp; Kitchen</v>
      </c>
      <c r="J1256" s="1" t="str">
        <f aca="false">INDEX(Orders!$E$2:$E$8001,MATCH(B1256,Orders!$A$2:$A$8001,0))</f>
        <v>Delivered</v>
      </c>
      <c r="K1256" s="1" t="str">
        <f aca="false">LEFT(INDEX(Orders!$C$2:$C$8001,MATCH(B1256,Orders!$A$2:$A$8001,0)),7)</f>
        <v>2025-11</v>
      </c>
    </row>
    <row r="1257" customFormat="false" ht="15" hidden="false" customHeight="true" outlineLevel="0" collapsed="false">
      <c r="A1257" s="1" t="s">
        <v>11727</v>
      </c>
      <c r="B1257" s="1" t="s">
        <v>2869</v>
      </c>
      <c r="C1257" s="1" t="s">
        <v>1997</v>
      </c>
      <c r="D1257" s="1" t="n">
        <v>1</v>
      </c>
      <c r="E1257" s="16" t="n">
        <v>311.15</v>
      </c>
      <c r="F1257" s="17" t="n">
        <v>0.15</v>
      </c>
      <c r="G1257" s="16" t="n">
        <v>264.48</v>
      </c>
      <c r="I1257" s="1" t="str">
        <f aca="false">INDEX(Products!$C$2:$C$51,MATCH(C1257,Products!$A$2:$A$51,0))</f>
        <v>Sports &amp; Fitness</v>
      </c>
      <c r="J1257" s="1" t="str">
        <f aca="false">INDEX(Orders!$E$2:$E$8001,MATCH(B1257,Orders!$A$2:$A$8001,0))</f>
        <v>Delivered</v>
      </c>
      <c r="K1257" s="1" t="str">
        <f aca="false">LEFT(INDEX(Orders!$C$2:$C$8001,MATCH(B1257,Orders!$A$2:$A$8001,0)),7)</f>
        <v>2025-11</v>
      </c>
    </row>
    <row r="1258" customFormat="false" ht="15" hidden="false" customHeight="true" outlineLevel="0" collapsed="false">
      <c r="A1258" s="1" t="s">
        <v>11728</v>
      </c>
      <c r="B1258" s="1" t="s">
        <v>2869</v>
      </c>
      <c r="C1258" s="1" t="s">
        <v>1933</v>
      </c>
      <c r="D1258" s="1" t="n">
        <v>1</v>
      </c>
      <c r="E1258" s="16" t="n">
        <v>7194.38</v>
      </c>
      <c r="F1258" s="17" t="n">
        <v>0</v>
      </c>
      <c r="G1258" s="16" t="n">
        <v>7194.38</v>
      </c>
      <c r="I1258" s="1" t="str">
        <f aca="false">INDEX(Products!$C$2:$C$51,MATCH(C1258,Products!$A$2:$A$51,0))</f>
        <v>Electronics</v>
      </c>
      <c r="J1258" s="1" t="str">
        <f aca="false">INDEX(Orders!$E$2:$E$8001,MATCH(B1258,Orders!$A$2:$A$8001,0))</f>
        <v>Delivered</v>
      </c>
      <c r="K1258" s="1" t="str">
        <f aca="false">LEFT(INDEX(Orders!$C$2:$C$8001,MATCH(B1258,Orders!$A$2:$A$8001,0)),7)</f>
        <v>2025-11</v>
      </c>
    </row>
    <row r="1259" customFormat="false" ht="15" hidden="false" customHeight="true" outlineLevel="0" collapsed="false">
      <c r="A1259" s="1" t="s">
        <v>11729</v>
      </c>
      <c r="B1259" s="1" t="s">
        <v>2870</v>
      </c>
      <c r="C1259" s="1" t="s">
        <v>1975</v>
      </c>
      <c r="D1259" s="1" t="n">
        <v>1</v>
      </c>
      <c r="E1259" s="16" t="n">
        <v>862.99</v>
      </c>
      <c r="F1259" s="17" t="n">
        <v>0.05</v>
      </c>
      <c r="G1259" s="16" t="n">
        <v>819.84</v>
      </c>
      <c r="I1259" s="1" t="str">
        <f aca="false">INDEX(Products!$C$2:$C$51,MATCH(C1259,Products!$A$2:$A$51,0))</f>
        <v>Beauty &amp; Personal Care</v>
      </c>
      <c r="J1259" s="1" t="str">
        <f aca="false">INDEX(Orders!$E$2:$E$8001,MATCH(B1259,Orders!$A$2:$A$8001,0))</f>
        <v>Delivered</v>
      </c>
      <c r="K1259" s="1" t="str">
        <f aca="false">LEFT(INDEX(Orders!$C$2:$C$8001,MATCH(B1259,Orders!$A$2:$A$8001,0)),7)</f>
        <v>2024-10</v>
      </c>
    </row>
    <row r="1260" customFormat="false" ht="15" hidden="false" customHeight="true" outlineLevel="0" collapsed="false">
      <c r="A1260" s="1" t="s">
        <v>11730</v>
      </c>
      <c r="B1260" s="1" t="s">
        <v>2870</v>
      </c>
      <c r="C1260" s="1" t="s">
        <v>2006</v>
      </c>
      <c r="D1260" s="1" t="n">
        <v>1</v>
      </c>
      <c r="E1260" s="16" t="n">
        <v>482.17</v>
      </c>
      <c r="F1260" s="17" t="n">
        <v>0.1</v>
      </c>
      <c r="G1260" s="16" t="n">
        <v>433.95</v>
      </c>
      <c r="I1260" s="1" t="str">
        <f aca="false">INDEX(Products!$C$2:$C$51,MATCH(C1260,Products!$A$2:$A$51,0))</f>
        <v>Books &amp; Stationery</v>
      </c>
      <c r="J1260" s="1" t="str">
        <f aca="false">INDEX(Orders!$E$2:$E$8001,MATCH(B1260,Orders!$A$2:$A$8001,0))</f>
        <v>Delivered</v>
      </c>
      <c r="K1260" s="1" t="str">
        <f aca="false">LEFT(INDEX(Orders!$C$2:$C$8001,MATCH(B1260,Orders!$A$2:$A$8001,0)),7)</f>
        <v>2024-10</v>
      </c>
    </row>
    <row r="1261" customFormat="false" ht="15" hidden="false" customHeight="true" outlineLevel="0" collapsed="false">
      <c r="A1261" s="1" t="s">
        <v>11731</v>
      </c>
      <c r="B1261" s="1" t="s">
        <v>2870</v>
      </c>
      <c r="C1261" s="1" t="s">
        <v>1969</v>
      </c>
      <c r="D1261" s="1" t="n">
        <v>1</v>
      </c>
      <c r="E1261" s="16" t="n">
        <v>9171.98</v>
      </c>
      <c r="F1261" s="17" t="n">
        <v>0</v>
      </c>
      <c r="G1261" s="16" t="n">
        <v>9171.98</v>
      </c>
      <c r="I1261" s="1" t="str">
        <f aca="false">INDEX(Products!$C$2:$C$51,MATCH(C1261,Products!$A$2:$A$51,0))</f>
        <v>Home &amp; Kitchen</v>
      </c>
      <c r="J1261" s="1" t="str">
        <f aca="false">INDEX(Orders!$E$2:$E$8001,MATCH(B1261,Orders!$A$2:$A$8001,0))</f>
        <v>Delivered</v>
      </c>
      <c r="K1261" s="1" t="str">
        <f aca="false">LEFT(INDEX(Orders!$C$2:$C$8001,MATCH(B1261,Orders!$A$2:$A$8001,0)),7)</f>
        <v>2024-10</v>
      </c>
    </row>
    <row r="1262" customFormat="false" ht="15" hidden="false" customHeight="true" outlineLevel="0" collapsed="false">
      <c r="A1262" s="1" t="s">
        <v>11732</v>
      </c>
      <c r="B1262" s="1" t="s">
        <v>2870</v>
      </c>
      <c r="C1262" s="1" t="s">
        <v>1988</v>
      </c>
      <c r="D1262" s="1" t="n">
        <v>1</v>
      </c>
      <c r="E1262" s="16" t="n">
        <v>681.07</v>
      </c>
      <c r="F1262" s="17" t="n">
        <v>0.05</v>
      </c>
      <c r="G1262" s="16" t="n">
        <v>647.02</v>
      </c>
      <c r="I1262" s="1" t="str">
        <f aca="false">INDEX(Products!$C$2:$C$51,MATCH(C1262,Products!$A$2:$A$51,0))</f>
        <v>Sports &amp; Fitness</v>
      </c>
      <c r="J1262" s="1" t="str">
        <f aca="false">INDEX(Orders!$E$2:$E$8001,MATCH(B1262,Orders!$A$2:$A$8001,0))</f>
        <v>Delivered</v>
      </c>
      <c r="K1262" s="1" t="str">
        <f aca="false">LEFT(INDEX(Orders!$C$2:$C$8001,MATCH(B1262,Orders!$A$2:$A$8001,0)),7)</f>
        <v>2024-10</v>
      </c>
    </row>
    <row r="1263" customFormat="false" ht="15" hidden="false" customHeight="true" outlineLevel="0" collapsed="false">
      <c r="A1263" s="1" t="s">
        <v>11733</v>
      </c>
      <c r="B1263" s="1" t="s">
        <v>2870</v>
      </c>
      <c r="C1263" s="1" t="s">
        <v>2004</v>
      </c>
      <c r="D1263" s="1" t="n">
        <v>1</v>
      </c>
      <c r="E1263" s="16" t="n">
        <v>645.89</v>
      </c>
      <c r="F1263" s="17" t="n">
        <v>0</v>
      </c>
      <c r="G1263" s="16" t="n">
        <v>645.89</v>
      </c>
      <c r="I1263" s="1" t="str">
        <f aca="false">INDEX(Products!$C$2:$C$51,MATCH(C1263,Products!$A$2:$A$51,0))</f>
        <v>Books &amp; Stationery</v>
      </c>
      <c r="J1263" s="1" t="str">
        <f aca="false">INDEX(Orders!$E$2:$E$8001,MATCH(B1263,Orders!$A$2:$A$8001,0))</f>
        <v>Delivered</v>
      </c>
      <c r="K1263" s="1" t="str">
        <f aca="false">LEFT(INDEX(Orders!$C$2:$C$8001,MATCH(B1263,Orders!$A$2:$A$8001,0)),7)</f>
        <v>2024-10</v>
      </c>
    </row>
    <row r="1264" customFormat="false" ht="15" hidden="false" customHeight="true" outlineLevel="0" collapsed="false">
      <c r="A1264" s="1" t="s">
        <v>11734</v>
      </c>
      <c r="B1264" s="1" t="s">
        <v>2871</v>
      </c>
      <c r="C1264" s="1" t="s">
        <v>1940</v>
      </c>
      <c r="D1264" s="1" t="n">
        <v>1</v>
      </c>
      <c r="E1264" s="16" t="n">
        <v>2374.52</v>
      </c>
      <c r="F1264" s="17" t="n">
        <v>0.2</v>
      </c>
      <c r="G1264" s="16" t="n">
        <v>1899.62</v>
      </c>
      <c r="I1264" s="1" t="str">
        <f aca="false">INDEX(Products!$C$2:$C$51,MATCH(C1264,Products!$A$2:$A$51,0))</f>
        <v>Fashion</v>
      </c>
      <c r="J1264" s="1" t="str">
        <f aca="false">INDEX(Orders!$E$2:$E$8001,MATCH(B1264,Orders!$A$2:$A$8001,0))</f>
        <v>Delivered</v>
      </c>
      <c r="K1264" s="1" t="str">
        <f aca="false">LEFT(INDEX(Orders!$C$2:$C$8001,MATCH(B1264,Orders!$A$2:$A$8001,0)),7)</f>
        <v>2025-11</v>
      </c>
    </row>
    <row r="1265" customFormat="false" ht="15" hidden="false" customHeight="true" outlineLevel="0" collapsed="false">
      <c r="A1265" s="1" t="s">
        <v>11735</v>
      </c>
      <c r="B1265" s="1" t="s">
        <v>2871</v>
      </c>
      <c r="C1265" s="1" t="s">
        <v>1997</v>
      </c>
      <c r="D1265" s="1" t="n">
        <v>3</v>
      </c>
      <c r="E1265" s="16" t="n">
        <v>311.15</v>
      </c>
      <c r="F1265" s="17" t="n">
        <v>0</v>
      </c>
      <c r="G1265" s="16" t="n">
        <v>933.45</v>
      </c>
      <c r="I1265" s="1" t="str">
        <f aca="false">INDEX(Products!$C$2:$C$51,MATCH(C1265,Products!$A$2:$A$51,0))</f>
        <v>Sports &amp; Fitness</v>
      </c>
      <c r="J1265" s="1" t="str">
        <f aca="false">INDEX(Orders!$E$2:$E$8001,MATCH(B1265,Orders!$A$2:$A$8001,0))</f>
        <v>Delivered</v>
      </c>
      <c r="K1265" s="1" t="str">
        <f aca="false">LEFT(INDEX(Orders!$C$2:$C$8001,MATCH(B1265,Orders!$A$2:$A$8001,0)),7)</f>
        <v>2025-11</v>
      </c>
    </row>
    <row r="1266" customFormat="false" ht="15" hidden="false" customHeight="true" outlineLevel="0" collapsed="false">
      <c r="A1266" s="1" t="s">
        <v>11736</v>
      </c>
      <c r="B1266" s="1" t="s">
        <v>2871</v>
      </c>
      <c r="C1266" s="1" t="s">
        <v>1949</v>
      </c>
      <c r="D1266" s="1" t="n">
        <v>2</v>
      </c>
      <c r="E1266" s="16" t="n">
        <v>4185.64</v>
      </c>
      <c r="F1266" s="17" t="n">
        <v>0.15</v>
      </c>
      <c r="G1266" s="16" t="n">
        <v>7115.59</v>
      </c>
      <c r="I1266" s="1" t="str">
        <f aca="false">INDEX(Products!$C$2:$C$51,MATCH(C1266,Products!$A$2:$A$51,0))</f>
        <v>Fashion</v>
      </c>
      <c r="J1266" s="1" t="str">
        <f aca="false">INDEX(Orders!$E$2:$E$8001,MATCH(B1266,Orders!$A$2:$A$8001,0))</f>
        <v>Delivered</v>
      </c>
      <c r="K1266" s="1" t="str">
        <f aca="false">LEFT(INDEX(Orders!$C$2:$C$8001,MATCH(B1266,Orders!$A$2:$A$8001,0)),7)</f>
        <v>2025-11</v>
      </c>
    </row>
    <row r="1267" customFormat="false" ht="15" hidden="false" customHeight="true" outlineLevel="0" collapsed="false">
      <c r="A1267" s="1" t="s">
        <v>11737</v>
      </c>
      <c r="B1267" s="1" t="s">
        <v>2871</v>
      </c>
      <c r="C1267" s="1" t="s">
        <v>1977</v>
      </c>
      <c r="D1267" s="1" t="n">
        <v>2</v>
      </c>
      <c r="E1267" s="16" t="n">
        <v>2386.05</v>
      </c>
      <c r="F1267" s="17" t="n">
        <v>0</v>
      </c>
      <c r="G1267" s="16" t="n">
        <v>4772.1</v>
      </c>
      <c r="I1267" s="1" t="str">
        <f aca="false">INDEX(Products!$C$2:$C$51,MATCH(C1267,Products!$A$2:$A$51,0))</f>
        <v>Beauty &amp; Personal Care</v>
      </c>
      <c r="J1267" s="1" t="str">
        <f aca="false">INDEX(Orders!$E$2:$E$8001,MATCH(B1267,Orders!$A$2:$A$8001,0))</f>
        <v>Delivered</v>
      </c>
      <c r="K1267" s="1" t="str">
        <f aca="false">LEFT(INDEX(Orders!$C$2:$C$8001,MATCH(B1267,Orders!$A$2:$A$8001,0)),7)</f>
        <v>2025-11</v>
      </c>
    </row>
    <row r="1268" customFormat="false" ht="15" hidden="false" customHeight="true" outlineLevel="0" collapsed="false">
      <c r="A1268" s="1" t="s">
        <v>11738</v>
      </c>
      <c r="B1268" s="1" t="s">
        <v>2872</v>
      </c>
      <c r="C1268" s="1" t="s">
        <v>1918</v>
      </c>
      <c r="D1268" s="1" t="n">
        <v>1</v>
      </c>
      <c r="E1268" s="16" t="n">
        <v>2978.99</v>
      </c>
      <c r="F1268" s="17" t="n">
        <v>0.05</v>
      </c>
      <c r="G1268" s="16" t="n">
        <v>2830.04</v>
      </c>
      <c r="I1268" s="1" t="str">
        <f aca="false">INDEX(Products!$C$2:$C$51,MATCH(C1268,Products!$A$2:$A$51,0))</f>
        <v>Electronics</v>
      </c>
      <c r="J1268" s="1" t="str">
        <f aca="false">INDEX(Orders!$E$2:$E$8001,MATCH(B1268,Orders!$A$2:$A$8001,0))</f>
        <v>Delivered</v>
      </c>
      <c r="K1268" s="1" t="str">
        <f aca="false">LEFT(INDEX(Orders!$C$2:$C$8001,MATCH(B1268,Orders!$A$2:$A$8001,0)),7)</f>
        <v>2024-11</v>
      </c>
    </row>
    <row r="1269" customFormat="false" ht="15" hidden="false" customHeight="true" outlineLevel="0" collapsed="false">
      <c r="A1269" s="1" t="s">
        <v>11739</v>
      </c>
      <c r="B1269" s="1" t="s">
        <v>2873</v>
      </c>
      <c r="C1269" s="1" t="s">
        <v>1918</v>
      </c>
      <c r="D1269" s="1" t="n">
        <v>2</v>
      </c>
      <c r="E1269" s="16" t="n">
        <v>2978.99</v>
      </c>
      <c r="F1269" s="17" t="n">
        <v>0</v>
      </c>
      <c r="G1269" s="16" t="n">
        <v>5957.98</v>
      </c>
      <c r="I1269" s="1" t="str">
        <f aca="false">INDEX(Products!$C$2:$C$51,MATCH(C1269,Products!$A$2:$A$51,0))</f>
        <v>Electronics</v>
      </c>
      <c r="J1269" s="1" t="str">
        <f aca="false">INDEX(Orders!$E$2:$E$8001,MATCH(B1269,Orders!$A$2:$A$8001,0))</f>
        <v>Delivered</v>
      </c>
      <c r="K1269" s="1" t="str">
        <f aca="false">LEFT(INDEX(Orders!$C$2:$C$8001,MATCH(B1269,Orders!$A$2:$A$8001,0)),7)</f>
        <v>2025-09</v>
      </c>
    </row>
    <row r="1270" customFormat="false" ht="15" hidden="false" customHeight="true" outlineLevel="0" collapsed="false">
      <c r="A1270" s="1" t="s">
        <v>11740</v>
      </c>
      <c r="B1270" s="1" t="s">
        <v>2873</v>
      </c>
      <c r="C1270" s="1" t="s">
        <v>1969</v>
      </c>
      <c r="D1270" s="1" t="n">
        <v>1</v>
      </c>
      <c r="E1270" s="16" t="n">
        <v>9171.98</v>
      </c>
      <c r="F1270" s="17" t="n">
        <v>0.15</v>
      </c>
      <c r="G1270" s="16" t="n">
        <v>7796.18</v>
      </c>
      <c r="I1270" s="1" t="str">
        <f aca="false">INDEX(Products!$C$2:$C$51,MATCH(C1270,Products!$A$2:$A$51,0))</f>
        <v>Home &amp; Kitchen</v>
      </c>
      <c r="J1270" s="1" t="str">
        <f aca="false">INDEX(Orders!$E$2:$E$8001,MATCH(B1270,Orders!$A$2:$A$8001,0))</f>
        <v>Delivered</v>
      </c>
      <c r="K1270" s="1" t="str">
        <f aca="false">LEFT(INDEX(Orders!$C$2:$C$8001,MATCH(B1270,Orders!$A$2:$A$8001,0)),7)</f>
        <v>2025-09</v>
      </c>
    </row>
    <row r="1271" customFormat="false" ht="15" hidden="false" customHeight="true" outlineLevel="0" collapsed="false">
      <c r="A1271" s="1" t="s">
        <v>11741</v>
      </c>
      <c r="B1271" s="1" t="s">
        <v>2874</v>
      </c>
      <c r="C1271" s="1" t="s">
        <v>1984</v>
      </c>
      <c r="D1271" s="1" t="n">
        <v>2</v>
      </c>
      <c r="E1271" s="16" t="n">
        <v>1134.82</v>
      </c>
      <c r="F1271" s="17" t="n">
        <v>0</v>
      </c>
      <c r="G1271" s="16" t="n">
        <v>2269.64</v>
      </c>
      <c r="I1271" s="1" t="str">
        <f aca="false">INDEX(Products!$C$2:$C$51,MATCH(C1271,Products!$A$2:$A$51,0))</f>
        <v>Beauty &amp; Personal Care</v>
      </c>
      <c r="J1271" s="1" t="str">
        <f aca="false">INDEX(Orders!$E$2:$E$8001,MATCH(B1271,Orders!$A$2:$A$8001,0))</f>
        <v>Delivered</v>
      </c>
      <c r="K1271" s="1" t="str">
        <f aca="false">LEFT(INDEX(Orders!$C$2:$C$8001,MATCH(B1271,Orders!$A$2:$A$8001,0)),7)</f>
        <v>2025-07</v>
      </c>
    </row>
    <row r="1272" customFormat="false" ht="15" hidden="false" customHeight="true" outlineLevel="0" collapsed="false">
      <c r="A1272" s="1" t="s">
        <v>11742</v>
      </c>
      <c r="B1272" s="1" t="s">
        <v>2874</v>
      </c>
      <c r="C1272" s="1" t="s">
        <v>1940</v>
      </c>
      <c r="D1272" s="1" t="n">
        <v>1</v>
      </c>
      <c r="E1272" s="16" t="n">
        <v>2374.52</v>
      </c>
      <c r="F1272" s="17" t="n">
        <v>0.15</v>
      </c>
      <c r="G1272" s="16" t="n">
        <v>2018.34</v>
      </c>
      <c r="I1272" s="1" t="str">
        <f aca="false">INDEX(Products!$C$2:$C$51,MATCH(C1272,Products!$A$2:$A$51,0))</f>
        <v>Fashion</v>
      </c>
      <c r="J1272" s="1" t="str">
        <f aca="false">INDEX(Orders!$E$2:$E$8001,MATCH(B1272,Orders!$A$2:$A$8001,0))</f>
        <v>Delivered</v>
      </c>
      <c r="K1272" s="1" t="str">
        <f aca="false">LEFT(INDEX(Orders!$C$2:$C$8001,MATCH(B1272,Orders!$A$2:$A$8001,0)),7)</f>
        <v>2025-07</v>
      </c>
    </row>
    <row r="1273" customFormat="false" ht="15" hidden="false" customHeight="true" outlineLevel="0" collapsed="false">
      <c r="A1273" s="1" t="s">
        <v>11743</v>
      </c>
      <c r="B1273" s="1" t="s">
        <v>2874</v>
      </c>
      <c r="C1273" s="1" t="s">
        <v>1993</v>
      </c>
      <c r="D1273" s="1" t="n">
        <v>1</v>
      </c>
      <c r="E1273" s="16" t="n">
        <v>3177.33</v>
      </c>
      <c r="F1273" s="17" t="n">
        <v>0.05</v>
      </c>
      <c r="G1273" s="16" t="n">
        <v>3018.46</v>
      </c>
      <c r="I1273" s="1" t="str">
        <f aca="false">INDEX(Products!$C$2:$C$51,MATCH(C1273,Products!$A$2:$A$51,0))</f>
        <v>Sports &amp; Fitness</v>
      </c>
      <c r="J1273" s="1" t="str">
        <f aca="false">INDEX(Orders!$E$2:$E$8001,MATCH(B1273,Orders!$A$2:$A$8001,0))</f>
        <v>Delivered</v>
      </c>
      <c r="K1273" s="1" t="str">
        <f aca="false">LEFT(INDEX(Orders!$C$2:$C$8001,MATCH(B1273,Orders!$A$2:$A$8001,0)),7)</f>
        <v>2025-07</v>
      </c>
    </row>
    <row r="1274" customFormat="false" ht="15" hidden="false" customHeight="true" outlineLevel="0" collapsed="false">
      <c r="A1274" s="1" t="s">
        <v>11744</v>
      </c>
      <c r="B1274" s="1" t="s">
        <v>2875</v>
      </c>
      <c r="C1274" s="1" t="s">
        <v>1975</v>
      </c>
      <c r="D1274" s="1" t="n">
        <v>1</v>
      </c>
      <c r="E1274" s="16" t="n">
        <v>862.99</v>
      </c>
      <c r="F1274" s="17" t="n">
        <v>0.1</v>
      </c>
      <c r="G1274" s="16" t="n">
        <v>776.69</v>
      </c>
      <c r="I1274" s="1" t="str">
        <f aca="false">INDEX(Products!$C$2:$C$51,MATCH(C1274,Products!$A$2:$A$51,0))</f>
        <v>Beauty &amp; Personal Care</v>
      </c>
      <c r="J1274" s="1" t="str">
        <f aca="false">INDEX(Orders!$E$2:$E$8001,MATCH(B1274,Orders!$A$2:$A$8001,0))</f>
        <v>Delivered</v>
      </c>
      <c r="K1274" s="1" t="str">
        <f aca="false">LEFT(INDEX(Orders!$C$2:$C$8001,MATCH(B1274,Orders!$A$2:$A$8001,0)),7)</f>
        <v>2025-10</v>
      </c>
    </row>
    <row r="1275" customFormat="false" ht="15" hidden="false" customHeight="true" outlineLevel="0" collapsed="false">
      <c r="A1275" s="1" t="s">
        <v>11745</v>
      </c>
      <c r="B1275" s="1" t="s">
        <v>2875</v>
      </c>
      <c r="C1275" s="1" t="s">
        <v>1940</v>
      </c>
      <c r="D1275" s="1" t="n">
        <v>1</v>
      </c>
      <c r="E1275" s="16" t="n">
        <v>2374.52</v>
      </c>
      <c r="F1275" s="17" t="n">
        <v>0</v>
      </c>
      <c r="G1275" s="16" t="n">
        <v>2374.52</v>
      </c>
      <c r="I1275" s="1" t="str">
        <f aca="false">INDEX(Products!$C$2:$C$51,MATCH(C1275,Products!$A$2:$A$51,0))</f>
        <v>Fashion</v>
      </c>
      <c r="J1275" s="1" t="str">
        <f aca="false">INDEX(Orders!$E$2:$E$8001,MATCH(B1275,Orders!$A$2:$A$8001,0))</f>
        <v>Delivered</v>
      </c>
      <c r="K1275" s="1" t="str">
        <f aca="false">LEFT(INDEX(Orders!$C$2:$C$8001,MATCH(B1275,Orders!$A$2:$A$8001,0)),7)</f>
        <v>2025-10</v>
      </c>
    </row>
    <row r="1276" customFormat="false" ht="15" hidden="false" customHeight="true" outlineLevel="0" collapsed="false">
      <c r="A1276" s="1" t="s">
        <v>11746</v>
      </c>
      <c r="B1276" s="1" t="s">
        <v>2876</v>
      </c>
      <c r="C1276" s="1" t="s">
        <v>1979</v>
      </c>
      <c r="D1276" s="1" t="n">
        <v>2</v>
      </c>
      <c r="E1276" s="16" t="n">
        <v>623</v>
      </c>
      <c r="F1276" s="17" t="n">
        <v>0.05</v>
      </c>
      <c r="G1276" s="16" t="n">
        <v>1183.7</v>
      </c>
      <c r="I1276" s="1" t="str">
        <f aca="false">INDEX(Products!$C$2:$C$51,MATCH(C1276,Products!$A$2:$A$51,0))</f>
        <v>Beauty &amp; Personal Care</v>
      </c>
      <c r="J1276" s="1" t="str">
        <f aca="false">INDEX(Orders!$E$2:$E$8001,MATCH(B1276,Orders!$A$2:$A$8001,0))</f>
        <v>Delivered</v>
      </c>
      <c r="K1276" s="1" t="str">
        <f aca="false">LEFT(INDEX(Orders!$C$2:$C$8001,MATCH(B1276,Orders!$A$2:$A$8001,0)),7)</f>
        <v>2025-12</v>
      </c>
    </row>
    <row r="1277" customFormat="false" ht="15" hidden="false" customHeight="true" outlineLevel="0" collapsed="false">
      <c r="A1277" s="1" t="s">
        <v>11747</v>
      </c>
      <c r="B1277" s="1" t="s">
        <v>2876</v>
      </c>
      <c r="C1277" s="1" t="s">
        <v>2007</v>
      </c>
      <c r="D1277" s="1" t="n">
        <v>1</v>
      </c>
      <c r="E1277" s="16" t="n">
        <v>750.27</v>
      </c>
      <c r="F1277" s="17" t="n">
        <v>0</v>
      </c>
      <c r="G1277" s="16" t="n">
        <v>750.27</v>
      </c>
      <c r="I1277" s="1" t="str">
        <f aca="false">INDEX(Products!$C$2:$C$51,MATCH(C1277,Products!$A$2:$A$51,0))</f>
        <v>Books &amp; Stationery</v>
      </c>
      <c r="J1277" s="1" t="str">
        <f aca="false">INDEX(Orders!$E$2:$E$8001,MATCH(B1277,Orders!$A$2:$A$8001,0))</f>
        <v>Delivered</v>
      </c>
      <c r="K1277" s="1" t="str">
        <f aca="false">LEFT(INDEX(Orders!$C$2:$C$8001,MATCH(B1277,Orders!$A$2:$A$8001,0)),7)</f>
        <v>2025-12</v>
      </c>
    </row>
    <row r="1278" customFormat="false" ht="15" hidden="false" customHeight="true" outlineLevel="0" collapsed="false">
      <c r="A1278" s="1" t="s">
        <v>11748</v>
      </c>
      <c r="B1278" s="1" t="s">
        <v>2877</v>
      </c>
      <c r="C1278" s="1" t="s">
        <v>1937</v>
      </c>
      <c r="D1278" s="1" t="n">
        <v>1</v>
      </c>
      <c r="E1278" s="16" t="n">
        <v>1364.75</v>
      </c>
      <c r="F1278" s="17" t="n">
        <v>0.1</v>
      </c>
      <c r="G1278" s="16" t="n">
        <v>1228.28</v>
      </c>
      <c r="I1278" s="1" t="str">
        <f aca="false">INDEX(Products!$C$2:$C$51,MATCH(C1278,Products!$A$2:$A$51,0))</f>
        <v>Fashion</v>
      </c>
      <c r="J1278" s="1" t="str">
        <f aca="false">INDEX(Orders!$E$2:$E$8001,MATCH(B1278,Orders!$A$2:$A$8001,0))</f>
        <v>Delivered</v>
      </c>
      <c r="K1278" s="1" t="str">
        <f aca="false">LEFT(INDEX(Orders!$C$2:$C$8001,MATCH(B1278,Orders!$A$2:$A$8001,0)),7)</f>
        <v>2025-07</v>
      </c>
    </row>
    <row r="1279" customFormat="false" ht="15" hidden="false" customHeight="true" outlineLevel="0" collapsed="false">
      <c r="A1279" s="1" t="s">
        <v>11749</v>
      </c>
      <c r="B1279" s="1" t="s">
        <v>2877</v>
      </c>
      <c r="C1279" s="1" t="s">
        <v>1973</v>
      </c>
      <c r="D1279" s="1" t="n">
        <v>2</v>
      </c>
      <c r="E1279" s="16" t="n">
        <v>1158.24</v>
      </c>
      <c r="F1279" s="17" t="n">
        <v>0.05</v>
      </c>
      <c r="G1279" s="16" t="n">
        <v>2200.66</v>
      </c>
      <c r="I1279" s="1" t="str">
        <f aca="false">INDEX(Products!$C$2:$C$51,MATCH(C1279,Products!$A$2:$A$51,0))</f>
        <v>Home &amp; Kitchen</v>
      </c>
      <c r="J1279" s="1" t="str">
        <f aca="false">INDEX(Orders!$E$2:$E$8001,MATCH(B1279,Orders!$A$2:$A$8001,0))</f>
        <v>Delivered</v>
      </c>
      <c r="K1279" s="1" t="str">
        <f aca="false">LEFT(INDEX(Orders!$C$2:$C$8001,MATCH(B1279,Orders!$A$2:$A$8001,0)),7)</f>
        <v>2025-07</v>
      </c>
    </row>
    <row r="1280" customFormat="false" ht="15" hidden="false" customHeight="true" outlineLevel="0" collapsed="false">
      <c r="A1280" s="1" t="s">
        <v>11750</v>
      </c>
      <c r="B1280" s="1" t="s">
        <v>2878</v>
      </c>
      <c r="C1280" s="1" t="s">
        <v>1990</v>
      </c>
      <c r="D1280" s="1" t="n">
        <v>1</v>
      </c>
      <c r="E1280" s="16" t="n">
        <v>5311.32</v>
      </c>
      <c r="F1280" s="17" t="n">
        <v>0.05</v>
      </c>
      <c r="G1280" s="16" t="n">
        <v>5045.75</v>
      </c>
      <c r="I1280" s="1" t="str">
        <f aca="false">INDEX(Products!$C$2:$C$51,MATCH(C1280,Products!$A$2:$A$51,0))</f>
        <v>Sports &amp; Fitness</v>
      </c>
      <c r="J1280" s="1" t="str">
        <f aca="false">INDEX(Orders!$E$2:$E$8001,MATCH(B1280,Orders!$A$2:$A$8001,0))</f>
        <v>Delivered</v>
      </c>
      <c r="K1280" s="1" t="str">
        <f aca="false">LEFT(INDEX(Orders!$C$2:$C$8001,MATCH(B1280,Orders!$A$2:$A$8001,0)),7)</f>
        <v>2024-10</v>
      </c>
    </row>
    <row r="1281" customFormat="false" ht="15" hidden="false" customHeight="true" outlineLevel="0" collapsed="false">
      <c r="A1281" s="1" t="s">
        <v>11751</v>
      </c>
      <c r="B1281" s="1" t="s">
        <v>2878</v>
      </c>
      <c r="C1281" s="1" t="s">
        <v>1979</v>
      </c>
      <c r="D1281" s="1" t="n">
        <v>1</v>
      </c>
      <c r="E1281" s="16" t="n">
        <v>623</v>
      </c>
      <c r="F1281" s="17" t="n">
        <v>0</v>
      </c>
      <c r="G1281" s="16" t="n">
        <v>623</v>
      </c>
      <c r="I1281" s="1" t="str">
        <f aca="false">INDEX(Products!$C$2:$C$51,MATCH(C1281,Products!$A$2:$A$51,0))</f>
        <v>Beauty &amp; Personal Care</v>
      </c>
      <c r="J1281" s="1" t="str">
        <f aca="false">INDEX(Orders!$E$2:$E$8001,MATCH(B1281,Orders!$A$2:$A$8001,0))</f>
        <v>Delivered</v>
      </c>
      <c r="K1281" s="1" t="str">
        <f aca="false">LEFT(INDEX(Orders!$C$2:$C$8001,MATCH(B1281,Orders!$A$2:$A$8001,0)),7)</f>
        <v>2024-10</v>
      </c>
    </row>
    <row r="1282" customFormat="false" ht="15" hidden="false" customHeight="true" outlineLevel="0" collapsed="false">
      <c r="A1282" s="1" t="s">
        <v>11752</v>
      </c>
      <c r="B1282" s="1" t="s">
        <v>2879</v>
      </c>
      <c r="C1282" s="1" t="s">
        <v>2006</v>
      </c>
      <c r="D1282" s="1" t="n">
        <v>1</v>
      </c>
      <c r="E1282" s="16" t="n">
        <v>482.17</v>
      </c>
      <c r="F1282" s="17" t="n">
        <v>0.15</v>
      </c>
      <c r="G1282" s="16" t="n">
        <v>409.84</v>
      </c>
      <c r="I1282" s="1" t="str">
        <f aca="false">INDEX(Products!$C$2:$C$51,MATCH(C1282,Products!$A$2:$A$51,0))</f>
        <v>Books &amp; Stationery</v>
      </c>
      <c r="J1282" s="1" t="str">
        <f aca="false">INDEX(Orders!$E$2:$E$8001,MATCH(B1282,Orders!$A$2:$A$8001,0))</f>
        <v>Delivered</v>
      </c>
      <c r="K1282" s="1" t="str">
        <f aca="false">LEFT(INDEX(Orders!$C$2:$C$8001,MATCH(B1282,Orders!$A$2:$A$8001,0)),7)</f>
        <v>2024-04</v>
      </c>
    </row>
    <row r="1283" customFormat="false" ht="15" hidden="false" customHeight="true" outlineLevel="0" collapsed="false">
      <c r="A1283" s="1" t="s">
        <v>11753</v>
      </c>
      <c r="B1283" s="1" t="s">
        <v>2879</v>
      </c>
      <c r="C1283" s="1" t="s">
        <v>1940</v>
      </c>
      <c r="D1283" s="1" t="n">
        <v>1</v>
      </c>
      <c r="E1283" s="16" t="n">
        <v>2374.52</v>
      </c>
      <c r="F1283" s="17" t="n">
        <v>0.2</v>
      </c>
      <c r="G1283" s="16" t="n">
        <v>1899.62</v>
      </c>
      <c r="I1283" s="1" t="str">
        <f aca="false">INDEX(Products!$C$2:$C$51,MATCH(C1283,Products!$A$2:$A$51,0))</f>
        <v>Fashion</v>
      </c>
      <c r="J1283" s="1" t="str">
        <f aca="false">INDEX(Orders!$E$2:$E$8001,MATCH(B1283,Orders!$A$2:$A$8001,0))</f>
        <v>Delivered</v>
      </c>
      <c r="K1283" s="1" t="str">
        <f aca="false">LEFT(INDEX(Orders!$C$2:$C$8001,MATCH(B1283,Orders!$A$2:$A$8001,0)),7)</f>
        <v>2024-04</v>
      </c>
    </row>
    <row r="1284" customFormat="false" ht="15" hidden="false" customHeight="true" outlineLevel="0" collapsed="false">
      <c r="A1284" s="1" t="s">
        <v>11754</v>
      </c>
      <c r="B1284" s="1" t="s">
        <v>2880</v>
      </c>
      <c r="C1284" s="1" t="s">
        <v>1976</v>
      </c>
      <c r="D1284" s="1" t="n">
        <v>1</v>
      </c>
      <c r="E1284" s="16" t="n">
        <v>1603.35</v>
      </c>
      <c r="F1284" s="17" t="n">
        <v>0.15</v>
      </c>
      <c r="G1284" s="16" t="n">
        <v>1362.85</v>
      </c>
      <c r="I1284" s="1" t="str">
        <f aca="false">INDEX(Products!$C$2:$C$51,MATCH(C1284,Products!$A$2:$A$51,0))</f>
        <v>Beauty &amp; Personal Care</v>
      </c>
      <c r="J1284" s="1" t="str">
        <f aca="false">INDEX(Orders!$E$2:$E$8001,MATCH(B1284,Orders!$A$2:$A$8001,0))</f>
        <v>Cancelled</v>
      </c>
      <c r="K1284" s="1" t="str">
        <f aca="false">LEFT(INDEX(Orders!$C$2:$C$8001,MATCH(B1284,Orders!$A$2:$A$8001,0)),7)</f>
        <v>2025-11</v>
      </c>
    </row>
    <row r="1285" customFormat="false" ht="15" hidden="false" customHeight="true" outlineLevel="0" collapsed="false">
      <c r="A1285" s="1" t="s">
        <v>11755</v>
      </c>
      <c r="B1285" s="1" t="s">
        <v>2881</v>
      </c>
      <c r="C1285" s="1" t="s">
        <v>1984</v>
      </c>
      <c r="D1285" s="1" t="n">
        <v>1</v>
      </c>
      <c r="E1285" s="16" t="n">
        <v>1134.82</v>
      </c>
      <c r="F1285" s="17" t="n">
        <v>0.05</v>
      </c>
      <c r="G1285" s="16" t="n">
        <v>1078.08</v>
      </c>
      <c r="I1285" s="1" t="str">
        <f aca="false">INDEX(Products!$C$2:$C$51,MATCH(C1285,Products!$A$2:$A$51,0))</f>
        <v>Beauty &amp; Personal Care</v>
      </c>
      <c r="J1285" s="1" t="str">
        <f aca="false">INDEX(Orders!$E$2:$E$8001,MATCH(B1285,Orders!$A$2:$A$8001,0))</f>
        <v>Delivered</v>
      </c>
      <c r="K1285" s="1" t="str">
        <f aca="false">LEFT(INDEX(Orders!$C$2:$C$8001,MATCH(B1285,Orders!$A$2:$A$8001,0)),7)</f>
        <v>2025-12</v>
      </c>
    </row>
    <row r="1286" customFormat="false" ht="15" hidden="false" customHeight="true" outlineLevel="0" collapsed="false">
      <c r="A1286" s="1" t="s">
        <v>11756</v>
      </c>
      <c r="B1286" s="1" t="s">
        <v>2882</v>
      </c>
      <c r="C1286" s="1" t="s">
        <v>1940</v>
      </c>
      <c r="D1286" s="1" t="n">
        <v>2</v>
      </c>
      <c r="E1286" s="16" t="n">
        <v>2374.52</v>
      </c>
      <c r="F1286" s="17" t="n">
        <v>0</v>
      </c>
      <c r="G1286" s="16" t="n">
        <v>4749.04</v>
      </c>
      <c r="I1286" s="1" t="str">
        <f aca="false">INDEX(Products!$C$2:$C$51,MATCH(C1286,Products!$A$2:$A$51,0))</f>
        <v>Fashion</v>
      </c>
      <c r="J1286" s="1" t="str">
        <f aca="false">INDEX(Orders!$E$2:$E$8001,MATCH(B1286,Orders!$A$2:$A$8001,0))</f>
        <v>Returned</v>
      </c>
      <c r="K1286" s="1" t="str">
        <f aca="false">LEFT(INDEX(Orders!$C$2:$C$8001,MATCH(B1286,Orders!$A$2:$A$8001,0)),7)</f>
        <v>2025-12</v>
      </c>
    </row>
    <row r="1287" customFormat="false" ht="15" hidden="false" customHeight="true" outlineLevel="0" collapsed="false">
      <c r="A1287" s="1" t="s">
        <v>11757</v>
      </c>
      <c r="B1287" s="1" t="s">
        <v>2882</v>
      </c>
      <c r="C1287" s="1" t="s">
        <v>1997</v>
      </c>
      <c r="D1287" s="1" t="n">
        <v>1</v>
      </c>
      <c r="E1287" s="16" t="n">
        <v>311.15</v>
      </c>
      <c r="F1287" s="17" t="n">
        <v>0.1</v>
      </c>
      <c r="G1287" s="16" t="n">
        <v>280.03</v>
      </c>
      <c r="I1287" s="1" t="str">
        <f aca="false">INDEX(Products!$C$2:$C$51,MATCH(C1287,Products!$A$2:$A$51,0))</f>
        <v>Sports &amp; Fitness</v>
      </c>
      <c r="J1287" s="1" t="str">
        <f aca="false">INDEX(Orders!$E$2:$E$8001,MATCH(B1287,Orders!$A$2:$A$8001,0))</f>
        <v>Returned</v>
      </c>
      <c r="K1287" s="1" t="str">
        <f aca="false">LEFT(INDEX(Orders!$C$2:$C$8001,MATCH(B1287,Orders!$A$2:$A$8001,0)),7)</f>
        <v>2025-12</v>
      </c>
    </row>
    <row r="1288" customFormat="false" ht="15" hidden="false" customHeight="true" outlineLevel="0" collapsed="false">
      <c r="A1288" s="1" t="s">
        <v>11758</v>
      </c>
      <c r="B1288" s="1" t="s">
        <v>2883</v>
      </c>
      <c r="C1288" s="1" t="s">
        <v>1951</v>
      </c>
      <c r="D1288" s="1" t="n">
        <v>1</v>
      </c>
      <c r="E1288" s="16" t="n">
        <v>957.5</v>
      </c>
      <c r="F1288" s="17" t="n">
        <v>0.15</v>
      </c>
      <c r="G1288" s="16" t="n">
        <v>813.88</v>
      </c>
      <c r="I1288" s="1" t="str">
        <f aca="false">INDEX(Products!$C$2:$C$51,MATCH(C1288,Products!$A$2:$A$51,0))</f>
        <v>Fashion</v>
      </c>
      <c r="J1288" s="1" t="str">
        <f aca="false">INDEX(Orders!$E$2:$E$8001,MATCH(B1288,Orders!$A$2:$A$8001,0))</f>
        <v>Returned</v>
      </c>
      <c r="K1288" s="1" t="str">
        <f aca="false">LEFT(INDEX(Orders!$C$2:$C$8001,MATCH(B1288,Orders!$A$2:$A$8001,0)),7)</f>
        <v>2025-09</v>
      </c>
    </row>
    <row r="1289" customFormat="false" ht="15" hidden="false" customHeight="true" outlineLevel="0" collapsed="false">
      <c r="A1289" s="1" t="s">
        <v>11759</v>
      </c>
      <c r="B1289" s="1" t="s">
        <v>2884</v>
      </c>
      <c r="C1289" s="1" t="s">
        <v>1997</v>
      </c>
      <c r="D1289" s="1" t="n">
        <v>1</v>
      </c>
      <c r="E1289" s="16" t="n">
        <v>311.15</v>
      </c>
      <c r="F1289" s="17" t="n">
        <v>0</v>
      </c>
      <c r="G1289" s="16" t="n">
        <v>311.15</v>
      </c>
      <c r="I1289" s="1" t="str">
        <f aca="false">INDEX(Products!$C$2:$C$51,MATCH(C1289,Products!$A$2:$A$51,0))</f>
        <v>Sports &amp; Fitness</v>
      </c>
      <c r="J1289" s="1" t="str">
        <f aca="false">INDEX(Orders!$E$2:$E$8001,MATCH(B1289,Orders!$A$2:$A$8001,0))</f>
        <v>Delivered</v>
      </c>
      <c r="K1289" s="1" t="str">
        <f aca="false">LEFT(INDEX(Orders!$C$2:$C$8001,MATCH(B1289,Orders!$A$2:$A$8001,0)),7)</f>
        <v>2025-12</v>
      </c>
    </row>
    <row r="1290" customFormat="false" ht="15" hidden="false" customHeight="true" outlineLevel="0" collapsed="false">
      <c r="A1290" s="1" t="s">
        <v>11760</v>
      </c>
      <c r="B1290" s="1" t="s">
        <v>2884</v>
      </c>
      <c r="C1290" s="1" t="s">
        <v>1940</v>
      </c>
      <c r="D1290" s="1" t="n">
        <v>1</v>
      </c>
      <c r="E1290" s="16" t="n">
        <v>2374.52</v>
      </c>
      <c r="F1290" s="17" t="n">
        <v>0.05</v>
      </c>
      <c r="G1290" s="16" t="n">
        <v>2255.79</v>
      </c>
      <c r="I1290" s="1" t="str">
        <f aca="false">INDEX(Products!$C$2:$C$51,MATCH(C1290,Products!$A$2:$A$51,0))</f>
        <v>Fashion</v>
      </c>
      <c r="J1290" s="1" t="str">
        <f aca="false">INDEX(Orders!$E$2:$E$8001,MATCH(B1290,Orders!$A$2:$A$8001,0))</f>
        <v>Delivered</v>
      </c>
      <c r="K1290" s="1" t="str">
        <f aca="false">LEFT(INDEX(Orders!$C$2:$C$8001,MATCH(B1290,Orders!$A$2:$A$8001,0)),7)</f>
        <v>2025-12</v>
      </c>
    </row>
    <row r="1291" customFormat="false" ht="15" hidden="false" customHeight="true" outlineLevel="0" collapsed="false">
      <c r="A1291" s="1" t="s">
        <v>11761</v>
      </c>
      <c r="B1291" s="1" t="s">
        <v>2884</v>
      </c>
      <c r="C1291" s="1" t="s">
        <v>1951</v>
      </c>
      <c r="D1291" s="1" t="n">
        <v>1</v>
      </c>
      <c r="E1291" s="16" t="n">
        <v>957.5</v>
      </c>
      <c r="F1291" s="17" t="n">
        <v>0</v>
      </c>
      <c r="G1291" s="16" t="n">
        <v>957.5</v>
      </c>
      <c r="I1291" s="1" t="str">
        <f aca="false">INDEX(Products!$C$2:$C$51,MATCH(C1291,Products!$A$2:$A$51,0))</f>
        <v>Fashion</v>
      </c>
      <c r="J1291" s="1" t="str">
        <f aca="false">INDEX(Orders!$E$2:$E$8001,MATCH(B1291,Orders!$A$2:$A$8001,0))</f>
        <v>Delivered</v>
      </c>
      <c r="K1291" s="1" t="str">
        <f aca="false">LEFT(INDEX(Orders!$C$2:$C$8001,MATCH(B1291,Orders!$A$2:$A$8001,0)),7)</f>
        <v>2025-12</v>
      </c>
    </row>
    <row r="1292" customFormat="false" ht="15" hidden="false" customHeight="true" outlineLevel="0" collapsed="false">
      <c r="A1292" s="1" t="s">
        <v>11762</v>
      </c>
      <c r="B1292" s="1" t="s">
        <v>2885</v>
      </c>
      <c r="C1292" s="1" t="s">
        <v>1953</v>
      </c>
      <c r="D1292" s="1" t="n">
        <v>1</v>
      </c>
      <c r="E1292" s="16" t="n">
        <v>4914.12</v>
      </c>
      <c r="F1292" s="17" t="n">
        <v>0</v>
      </c>
      <c r="G1292" s="16" t="n">
        <v>4914.12</v>
      </c>
      <c r="I1292" s="1" t="str">
        <f aca="false">INDEX(Products!$C$2:$C$51,MATCH(C1292,Products!$A$2:$A$51,0))</f>
        <v>Fashion</v>
      </c>
      <c r="J1292" s="1" t="str">
        <f aca="false">INDEX(Orders!$E$2:$E$8001,MATCH(B1292,Orders!$A$2:$A$8001,0))</f>
        <v>Delivered</v>
      </c>
      <c r="K1292" s="1" t="str">
        <f aca="false">LEFT(INDEX(Orders!$C$2:$C$8001,MATCH(B1292,Orders!$A$2:$A$8001,0)),7)</f>
        <v>2025-11</v>
      </c>
    </row>
    <row r="1293" customFormat="false" ht="15" hidden="false" customHeight="true" outlineLevel="0" collapsed="false">
      <c r="A1293" s="1" t="s">
        <v>11763</v>
      </c>
      <c r="B1293" s="1" t="s">
        <v>2886</v>
      </c>
      <c r="C1293" s="1" t="s">
        <v>1933</v>
      </c>
      <c r="D1293" s="1" t="n">
        <v>2</v>
      </c>
      <c r="E1293" s="16" t="n">
        <v>7194.38</v>
      </c>
      <c r="F1293" s="17" t="n">
        <v>0.05</v>
      </c>
      <c r="G1293" s="16" t="n">
        <v>13669.32</v>
      </c>
      <c r="I1293" s="1" t="str">
        <f aca="false">INDEX(Products!$C$2:$C$51,MATCH(C1293,Products!$A$2:$A$51,0))</f>
        <v>Electronics</v>
      </c>
      <c r="J1293" s="1" t="str">
        <f aca="false">INDEX(Orders!$E$2:$E$8001,MATCH(B1293,Orders!$A$2:$A$8001,0))</f>
        <v>Delivered</v>
      </c>
      <c r="K1293" s="1" t="str">
        <f aca="false">LEFT(INDEX(Orders!$C$2:$C$8001,MATCH(B1293,Orders!$A$2:$A$8001,0)),7)</f>
        <v>2025-06</v>
      </c>
    </row>
    <row r="1294" customFormat="false" ht="15" hidden="false" customHeight="true" outlineLevel="0" collapsed="false">
      <c r="A1294" s="1" t="s">
        <v>11764</v>
      </c>
      <c r="B1294" s="1" t="s">
        <v>2887</v>
      </c>
      <c r="C1294" s="1" t="s">
        <v>1943</v>
      </c>
      <c r="D1294" s="1" t="n">
        <v>2</v>
      </c>
      <c r="E1294" s="16" t="n">
        <v>1250.54</v>
      </c>
      <c r="F1294" s="17" t="n">
        <v>0</v>
      </c>
      <c r="G1294" s="16" t="n">
        <v>2501.08</v>
      </c>
      <c r="I1294" s="1" t="str">
        <f aca="false">INDEX(Products!$C$2:$C$51,MATCH(C1294,Products!$A$2:$A$51,0))</f>
        <v>Fashion</v>
      </c>
      <c r="J1294" s="1" t="str">
        <f aca="false">INDEX(Orders!$E$2:$E$8001,MATCH(B1294,Orders!$A$2:$A$8001,0))</f>
        <v>Delivered</v>
      </c>
      <c r="K1294" s="1" t="str">
        <f aca="false">LEFT(INDEX(Orders!$C$2:$C$8001,MATCH(B1294,Orders!$A$2:$A$8001,0)),7)</f>
        <v>2025-04</v>
      </c>
    </row>
    <row r="1295" customFormat="false" ht="15" hidden="false" customHeight="true" outlineLevel="0" collapsed="false">
      <c r="A1295" s="1" t="s">
        <v>11765</v>
      </c>
      <c r="B1295" s="1" t="s">
        <v>2887</v>
      </c>
      <c r="C1295" s="1" t="s">
        <v>1955</v>
      </c>
      <c r="D1295" s="1" t="n">
        <v>2</v>
      </c>
      <c r="E1295" s="16" t="n">
        <v>3340.76</v>
      </c>
      <c r="F1295" s="17" t="n">
        <v>0</v>
      </c>
      <c r="G1295" s="16" t="n">
        <v>6681.52</v>
      </c>
      <c r="I1295" s="1" t="str">
        <f aca="false">INDEX(Products!$C$2:$C$51,MATCH(C1295,Products!$A$2:$A$51,0))</f>
        <v>Home &amp; Kitchen</v>
      </c>
      <c r="J1295" s="1" t="str">
        <f aca="false">INDEX(Orders!$E$2:$E$8001,MATCH(B1295,Orders!$A$2:$A$8001,0))</f>
        <v>Delivered</v>
      </c>
      <c r="K1295" s="1" t="str">
        <f aca="false">LEFT(INDEX(Orders!$C$2:$C$8001,MATCH(B1295,Orders!$A$2:$A$8001,0)),7)</f>
        <v>2025-04</v>
      </c>
    </row>
    <row r="1296" customFormat="false" ht="15" hidden="false" customHeight="true" outlineLevel="0" collapsed="false">
      <c r="A1296" s="1" t="s">
        <v>11766</v>
      </c>
      <c r="B1296" s="1" t="s">
        <v>2889</v>
      </c>
      <c r="C1296" s="1" t="s">
        <v>2006</v>
      </c>
      <c r="D1296" s="1" t="n">
        <v>1</v>
      </c>
      <c r="E1296" s="16" t="n">
        <v>482.17</v>
      </c>
      <c r="F1296" s="17" t="n">
        <v>0.15</v>
      </c>
      <c r="G1296" s="16" t="n">
        <v>409.84</v>
      </c>
      <c r="I1296" s="1" t="str">
        <f aca="false">INDEX(Products!$C$2:$C$51,MATCH(C1296,Products!$A$2:$A$51,0))</f>
        <v>Books &amp; Stationery</v>
      </c>
      <c r="J1296" s="1" t="str">
        <f aca="false">INDEX(Orders!$E$2:$E$8001,MATCH(B1296,Orders!$A$2:$A$8001,0))</f>
        <v>Delivered</v>
      </c>
      <c r="K1296" s="1" t="str">
        <f aca="false">LEFT(INDEX(Orders!$C$2:$C$8001,MATCH(B1296,Orders!$A$2:$A$8001,0)),7)</f>
        <v>2024-11</v>
      </c>
    </row>
    <row r="1297" customFormat="false" ht="15" hidden="false" customHeight="true" outlineLevel="0" collapsed="false">
      <c r="A1297" s="1" t="s">
        <v>11767</v>
      </c>
      <c r="B1297" s="1" t="s">
        <v>2891</v>
      </c>
      <c r="C1297" s="1" t="s">
        <v>2007</v>
      </c>
      <c r="D1297" s="1" t="n">
        <v>2</v>
      </c>
      <c r="E1297" s="16" t="n">
        <v>750.27</v>
      </c>
      <c r="F1297" s="17" t="n">
        <v>0.2</v>
      </c>
      <c r="G1297" s="16" t="n">
        <v>1200.43</v>
      </c>
      <c r="I1297" s="1" t="str">
        <f aca="false">INDEX(Products!$C$2:$C$51,MATCH(C1297,Products!$A$2:$A$51,0))</f>
        <v>Books &amp; Stationery</v>
      </c>
      <c r="J1297" s="1" t="str">
        <f aca="false">INDEX(Orders!$E$2:$E$8001,MATCH(B1297,Orders!$A$2:$A$8001,0))</f>
        <v>Delivered</v>
      </c>
      <c r="K1297" s="1" t="str">
        <f aca="false">LEFT(INDEX(Orders!$C$2:$C$8001,MATCH(B1297,Orders!$A$2:$A$8001,0)),7)</f>
        <v>2025-11</v>
      </c>
    </row>
    <row r="1298" customFormat="false" ht="15" hidden="false" customHeight="true" outlineLevel="0" collapsed="false">
      <c r="A1298" s="1" t="s">
        <v>11768</v>
      </c>
      <c r="B1298" s="1" t="s">
        <v>2893</v>
      </c>
      <c r="C1298" s="1" t="s">
        <v>2006</v>
      </c>
      <c r="D1298" s="1" t="n">
        <v>1</v>
      </c>
      <c r="E1298" s="16" t="n">
        <v>482.17</v>
      </c>
      <c r="F1298" s="17" t="n">
        <v>0</v>
      </c>
      <c r="G1298" s="16" t="n">
        <v>482.17</v>
      </c>
      <c r="I1298" s="1" t="str">
        <f aca="false">INDEX(Products!$C$2:$C$51,MATCH(C1298,Products!$A$2:$A$51,0))</f>
        <v>Books &amp; Stationery</v>
      </c>
      <c r="J1298" s="1" t="str">
        <f aca="false">INDEX(Orders!$E$2:$E$8001,MATCH(B1298,Orders!$A$2:$A$8001,0))</f>
        <v>Returned</v>
      </c>
      <c r="K1298" s="1" t="str">
        <f aca="false">LEFT(INDEX(Orders!$C$2:$C$8001,MATCH(B1298,Orders!$A$2:$A$8001,0)),7)</f>
        <v>2025-09</v>
      </c>
    </row>
    <row r="1299" customFormat="false" ht="15" hidden="false" customHeight="true" outlineLevel="0" collapsed="false">
      <c r="A1299" s="1" t="s">
        <v>11769</v>
      </c>
      <c r="B1299" s="1" t="s">
        <v>2893</v>
      </c>
      <c r="C1299" s="1" t="s">
        <v>1940</v>
      </c>
      <c r="D1299" s="1" t="n">
        <v>1</v>
      </c>
      <c r="E1299" s="16" t="n">
        <v>2374.52</v>
      </c>
      <c r="F1299" s="17" t="n">
        <v>0</v>
      </c>
      <c r="G1299" s="16" t="n">
        <v>2374.52</v>
      </c>
      <c r="I1299" s="1" t="str">
        <f aca="false">INDEX(Products!$C$2:$C$51,MATCH(C1299,Products!$A$2:$A$51,0))</f>
        <v>Fashion</v>
      </c>
      <c r="J1299" s="1" t="str">
        <f aca="false">INDEX(Orders!$E$2:$E$8001,MATCH(B1299,Orders!$A$2:$A$8001,0))</f>
        <v>Returned</v>
      </c>
      <c r="K1299" s="1" t="str">
        <f aca="false">LEFT(INDEX(Orders!$C$2:$C$8001,MATCH(B1299,Orders!$A$2:$A$8001,0)),7)</f>
        <v>2025-09</v>
      </c>
    </row>
    <row r="1300" customFormat="false" ht="15" hidden="false" customHeight="true" outlineLevel="0" collapsed="false">
      <c r="A1300" s="1" t="s">
        <v>11770</v>
      </c>
      <c r="B1300" s="1" t="s">
        <v>2893</v>
      </c>
      <c r="C1300" s="1" t="s">
        <v>2007</v>
      </c>
      <c r="D1300" s="1" t="n">
        <v>1</v>
      </c>
      <c r="E1300" s="16" t="n">
        <v>750.27</v>
      </c>
      <c r="F1300" s="17" t="n">
        <v>0</v>
      </c>
      <c r="G1300" s="16" t="n">
        <v>750.27</v>
      </c>
      <c r="I1300" s="1" t="str">
        <f aca="false">INDEX(Products!$C$2:$C$51,MATCH(C1300,Products!$A$2:$A$51,0))</f>
        <v>Books &amp; Stationery</v>
      </c>
      <c r="J1300" s="1" t="str">
        <f aca="false">INDEX(Orders!$E$2:$E$8001,MATCH(B1300,Orders!$A$2:$A$8001,0))</f>
        <v>Returned</v>
      </c>
      <c r="K1300" s="1" t="str">
        <f aca="false">LEFT(INDEX(Orders!$C$2:$C$8001,MATCH(B1300,Orders!$A$2:$A$8001,0)),7)</f>
        <v>2025-09</v>
      </c>
    </row>
    <row r="1301" customFormat="false" ht="15" hidden="false" customHeight="true" outlineLevel="0" collapsed="false">
      <c r="A1301" s="1" t="s">
        <v>11771</v>
      </c>
      <c r="B1301" s="1" t="s">
        <v>2894</v>
      </c>
      <c r="C1301" s="1" t="s">
        <v>2007</v>
      </c>
      <c r="D1301" s="1" t="n">
        <v>1</v>
      </c>
      <c r="E1301" s="16" t="n">
        <v>750.27</v>
      </c>
      <c r="F1301" s="17" t="n">
        <v>0</v>
      </c>
      <c r="G1301" s="16" t="n">
        <v>750.27</v>
      </c>
      <c r="I1301" s="1" t="str">
        <f aca="false">INDEX(Products!$C$2:$C$51,MATCH(C1301,Products!$A$2:$A$51,0))</f>
        <v>Books &amp; Stationery</v>
      </c>
      <c r="J1301" s="1" t="str">
        <f aca="false">INDEX(Orders!$E$2:$E$8001,MATCH(B1301,Orders!$A$2:$A$8001,0))</f>
        <v>Returned</v>
      </c>
      <c r="K1301" s="1" t="str">
        <f aca="false">LEFT(INDEX(Orders!$C$2:$C$8001,MATCH(B1301,Orders!$A$2:$A$8001,0)),7)</f>
        <v>2025-03</v>
      </c>
    </row>
    <row r="1302" customFormat="false" ht="15" hidden="false" customHeight="true" outlineLevel="0" collapsed="false">
      <c r="A1302" s="1" t="s">
        <v>11772</v>
      </c>
      <c r="B1302" s="1" t="s">
        <v>2895</v>
      </c>
      <c r="C1302" s="1" t="s">
        <v>2007</v>
      </c>
      <c r="D1302" s="1" t="n">
        <v>2</v>
      </c>
      <c r="E1302" s="16" t="n">
        <v>750.27</v>
      </c>
      <c r="F1302" s="17" t="n">
        <v>0.05</v>
      </c>
      <c r="G1302" s="16" t="n">
        <v>1425.51</v>
      </c>
      <c r="I1302" s="1" t="str">
        <f aca="false">INDEX(Products!$C$2:$C$51,MATCH(C1302,Products!$A$2:$A$51,0))</f>
        <v>Books &amp; Stationery</v>
      </c>
      <c r="J1302" s="1" t="str">
        <f aca="false">INDEX(Orders!$E$2:$E$8001,MATCH(B1302,Orders!$A$2:$A$8001,0))</f>
        <v>Delivered</v>
      </c>
      <c r="K1302" s="1" t="str">
        <f aca="false">LEFT(INDEX(Orders!$C$2:$C$8001,MATCH(B1302,Orders!$A$2:$A$8001,0)),7)</f>
        <v>2024-05</v>
      </c>
    </row>
    <row r="1303" customFormat="false" ht="15" hidden="false" customHeight="true" outlineLevel="0" collapsed="false">
      <c r="A1303" s="1" t="s">
        <v>11773</v>
      </c>
      <c r="B1303" s="1" t="s">
        <v>2895</v>
      </c>
      <c r="C1303" s="1" t="s">
        <v>1993</v>
      </c>
      <c r="D1303" s="1" t="n">
        <v>1</v>
      </c>
      <c r="E1303" s="16" t="n">
        <v>3177.33</v>
      </c>
      <c r="F1303" s="17" t="n">
        <v>0</v>
      </c>
      <c r="G1303" s="16" t="n">
        <v>3177.33</v>
      </c>
      <c r="I1303" s="1" t="str">
        <f aca="false">INDEX(Products!$C$2:$C$51,MATCH(C1303,Products!$A$2:$A$51,0))</f>
        <v>Sports &amp; Fitness</v>
      </c>
      <c r="J1303" s="1" t="str">
        <f aca="false">INDEX(Orders!$E$2:$E$8001,MATCH(B1303,Orders!$A$2:$A$8001,0))</f>
        <v>Delivered</v>
      </c>
      <c r="K1303" s="1" t="str">
        <f aca="false">LEFT(INDEX(Orders!$C$2:$C$8001,MATCH(B1303,Orders!$A$2:$A$8001,0)),7)</f>
        <v>2024-05</v>
      </c>
    </row>
    <row r="1304" customFormat="false" ht="15" hidden="false" customHeight="true" outlineLevel="0" collapsed="false">
      <c r="A1304" s="1" t="s">
        <v>11774</v>
      </c>
      <c r="B1304" s="1" t="s">
        <v>2897</v>
      </c>
      <c r="C1304" s="1" t="s">
        <v>1930</v>
      </c>
      <c r="D1304" s="1" t="n">
        <v>1</v>
      </c>
      <c r="E1304" s="16" t="n">
        <v>2398.35</v>
      </c>
      <c r="F1304" s="17" t="n">
        <v>0.1</v>
      </c>
      <c r="G1304" s="16" t="n">
        <v>2158.52</v>
      </c>
      <c r="I1304" s="1" t="str">
        <f aca="false">INDEX(Products!$C$2:$C$51,MATCH(C1304,Products!$A$2:$A$51,0))</f>
        <v>Electronics</v>
      </c>
      <c r="J1304" s="1" t="str">
        <f aca="false">INDEX(Orders!$E$2:$E$8001,MATCH(B1304,Orders!$A$2:$A$8001,0))</f>
        <v>Delivered</v>
      </c>
      <c r="K1304" s="1" t="str">
        <f aca="false">LEFT(INDEX(Orders!$C$2:$C$8001,MATCH(B1304,Orders!$A$2:$A$8001,0)),7)</f>
        <v>2025-02</v>
      </c>
    </row>
    <row r="1305" customFormat="false" ht="15" hidden="false" customHeight="true" outlineLevel="0" collapsed="false">
      <c r="A1305" s="1" t="s">
        <v>11775</v>
      </c>
      <c r="B1305" s="1" t="s">
        <v>2897</v>
      </c>
      <c r="C1305" s="1" t="s">
        <v>1997</v>
      </c>
      <c r="D1305" s="1" t="n">
        <v>2</v>
      </c>
      <c r="E1305" s="16" t="n">
        <v>311.15</v>
      </c>
      <c r="F1305" s="17" t="n">
        <v>0.05</v>
      </c>
      <c r="G1305" s="16" t="n">
        <v>591.18</v>
      </c>
      <c r="I1305" s="1" t="str">
        <f aca="false">INDEX(Products!$C$2:$C$51,MATCH(C1305,Products!$A$2:$A$51,0))</f>
        <v>Sports &amp; Fitness</v>
      </c>
      <c r="J1305" s="1" t="str">
        <f aca="false">INDEX(Orders!$E$2:$E$8001,MATCH(B1305,Orders!$A$2:$A$8001,0))</f>
        <v>Delivered</v>
      </c>
      <c r="K1305" s="1" t="str">
        <f aca="false">LEFT(INDEX(Orders!$C$2:$C$8001,MATCH(B1305,Orders!$A$2:$A$8001,0)),7)</f>
        <v>2025-02</v>
      </c>
    </row>
    <row r="1306" customFormat="false" ht="15" hidden="false" customHeight="true" outlineLevel="0" collapsed="false">
      <c r="A1306" s="1" t="s">
        <v>11776</v>
      </c>
      <c r="B1306" s="1" t="s">
        <v>2898</v>
      </c>
      <c r="C1306" s="1" t="s">
        <v>1935</v>
      </c>
      <c r="D1306" s="1" t="n">
        <v>1</v>
      </c>
      <c r="E1306" s="16" t="n">
        <v>14558.72</v>
      </c>
      <c r="F1306" s="17" t="n">
        <v>0.05</v>
      </c>
      <c r="G1306" s="16" t="n">
        <v>13830.78</v>
      </c>
      <c r="I1306" s="1" t="str">
        <f aca="false">INDEX(Products!$C$2:$C$51,MATCH(C1306,Products!$A$2:$A$51,0))</f>
        <v>Electronics</v>
      </c>
      <c r="J1306" s="1" t="str">
        <f aca="false">INDEX(Orders!$E$2:$E$8001,MATCH(B1306,Orders!$A$2:$A$8001,0))</f>
        <v>Delivered</v>
      </c>
      <c r="K1306" s="1" t="str">
        <f aca="false">LEFT(INDEX(Orders!$C$2:$C$8001,MATCH(B1306,Orders!$A$2:$A$8001,0)),7)</f>
        <v>2024-12</v>
      </c>
    </row>
    <row r="1307" customFormat="false" ht="15" hidden="false" customHeight="true" outlineLevel="0" collapsed="false">
      <c r="A1307" s="1" t="s">
        <v>11777</v>
      </c>
      <c r="B1307" s="1" t="s">
        <v>2898</v>
      </c>
      <c r="C1307" s="1" t="s">
        <v>2006</v>
      </c>
      <c r="D1307" s="1" t="n">
        <v>1</v>
      </c>
      <c r="E1307" s="16" t="n">
        <v>482.17</v>
      </c>
      <c r="F1307" s="17" t="n">
        <v>0.1</v>
      </c>
      <c r="G1307" s="16" t="n">
        <v>433.95</v>
      </c>
      <c r="I1307" s="1" t="str">
        <f aca="false">INDEX(Products!$C$2:$C$51,MATCH(C1307,Products!$A$2:$A$51,0))</f>
        <v>Books &amp; Stationery</v>
      </c>
      <c r="J1307" s="1" t="str">
        <f aca="false">INDEX(Orders!$E$2:$E$8001,MATCH(B1307,Orders!$A$2:$A$8001,0))</f>
        <v>Delivered</v>
      </c>
      <c r="K1307" s="1" t="str">
        <f aca="false">LEFT(INDEX(Orders!$C$2:$C$8001,MATCH(B1307,Orders!$A$2:$A$8001,0)),7)</f>
        <v>2024-12</v>
      </c>
    </row>
    <row r="1308" customFormat="false" ht="15" hidden="false" customHeight="true" outlineLevel="0" collapsed="false">
      <c r="A1308" s="1" t="s">
        <v>11778</v>
      </c>
      <c r="B1308" s="1" t="s">
        <v>2899</v>
      </c>
      <c r="C1308" s="1" t="s">
        <v>1990</v>
      </c>
      <c r="D1308" s="1" t="n">
        <v>1</v>
      </c>
      <c r="E1308" s="16" t="n">
        <v>5311.32</v>
      </c>
      <c r="F1308" s="17" t="n">
        <v>0.1</v>
      </c>
      <c r="G1308" s="16" t="n">
        <v>4780.19</v>
      </c>
      <c r="I1308" s="1" t="str">
        <f aca="false">INDEX(Products!$C$2:$C$51,MATCH(C1308,Products!$A$2:$A$51,0))</f>
        <v>Sports &amp; Fitness</v>
      </c>
      <c r="J1308" s="1" t="str">
        <f aca="false">INDEX(Orders!$E$2:$E$8001,MATCH(B1308,Orders!$A$2:$A$8001,0))</f>
        <v>Delivered</v>
      </c>
      <c r="K1308" s="1" t="str">
        <f aca="false">LEFT(INDEX(Orders!$C$2:$C$8001,MATCH(B1308,Orders!$A$2:$A$8001,0)),7)</f>
        <v>2025-12</v>
      </c>
    </row>
    <row r="1309" customFormat="false" ht="15" hidden="false" customHeight="true" outlineLevel="0" collapsed="false">
      <c r="A1309" s="1" t="s">
        <v>11779</v>
      </c>
      <c r="B1309" s="1" t="s">
        <v>2900</v>
      </c>
      <c r="C1309" s="1" t="s">
        <v>1976</v>
      </c>
      <c r="D1309" s="1" t="n">
        <v>1</v>
      </c>
      <c r="E1309" s="16" t="n">
        <v>1603.35</v>
      </c>
      <c r="F1309" s="17" t="n">
        <v>0.2</v>
      </c>
      <c r="G1309" s="16" t="n">
        <v>1282.68</v>
      </c>
      <c r="I1309" s="1" t="str">
        <f aca="false">INDEX(Products!$C$2:$C$51,MATCH(C1309,Products!$A$2:$A$51,0))</f>
        <v>Beauty &amp; Personal Care</v>
      </c>
      <c r="J1309" s="1" t="str">
        <f aca="false">INDEX(Orders!$E$2:$E$8001,MATCH(B1309,Orders!$A$2:$A$8001,0))</f>
        <v>Returned</v>
      </c>
      <c r="K1309" s="1" t="str">
        <f aca="false">LEFT(INDEX(Orders!$C$2:$C$8001,MATCH(B1309,Orders!$A$2:$A$8001,0)),7)</f>
        <v>2025-09</v>
      </c>
    </row>
    <row r="1310" customFormat="false" ht="15" hidden="false" customHeight="true" outlineLevel="0" collapsed="false">
      <c r="A1310" s="1" t="s">
        <v>11780</v>
      </c>
      <c r="B1310" s="1" t="s">
        <v>2900</v>
      </c>
      <c r="C1310" s="1" t="s">
        <v>1971</v>
      </c>
      <c r="D1310" s="1" t="n">
        <v>1</v>
      </c>
      <c r="E1310" s="16" t="n">
        <v>2073.63</v>
      </c>
      <c r="F1310" s="17" t="n">
        <v>0</v>
      </c>
      <c r="G1310" s="16" t="n">
        <v>2073.63</v>
      </c>
      <c r="I1310" s="1" t="str">
        <f aca="false">INDEX(Products!$C$2:$C$51,MATCH(C1310,Products!$A$2:$A$51,0))</f>
        <v>Home &amp; Kitchen</v>
      </c>
      <c r="J1310" s="1" t="str">
        <f aca="false">INDEX(Orders!$E$2:$E$8001,MATCH(B1310,Orders!$A$2:$A$8001,0))</f>
        <v>Returned</v>
      </c>
      <c r="K1310" s="1" t="str">
        <f aca="false">LEFT(INDEX(Orders!$C$2:$C$8001,MATCH(B1310,Orders!$A$2:$A$8001,0)),7)</f>
        <v>2025-09</v>
      </c>
    </row>
    <row r="1311" customFormat="false" ht="15" hidden="false" customHeight="true" outlineLevel="0" collapsed="false">
      <c r="A1311" s="1" t="s">
        <v>11781</v>
      </c>
      <c r="B1311" s="1" t="s">
        <v>2900</v>
      </c>
      <c r="C1311" s="1" t="s">
        <v>2002</v>
      </c>
      <c r="D1311" s="1" t="n">
        <v>1</v>
      </c>
      <c r="E1311" s="16" t="n">
        <v>392.75</v>
      </c>
      <c r="F1311" s="17" t="n">
        <v>0</v>
      </c>
      <c r="G1311" s="16" t="n">
        <v>392.75</v>
      </c>
      <c r="I1311" s="1" t="str">
        <f aca="false">INDEX(Products!$C$2:$C$51,MATCH(C1311,Products!$A$2:$A$51,0))</f>
        <v>Books &amp; Stationery</v>
      </c>
      <c r="J1311" s="1" t="str">
        <f aca="false">INDEX(Orders!$E$2:$E$8001,MATCH(B1311,Orders!$A$2:$A$8001,0))</f>
        <v>Returned</v>
      </c>
      <c r="K1311" s="1" t="str">
        <f aca="false">LEFT(INDEX(Orders!$C$2:$C$8001,MATCH(B1311,Orders!$A$2:$A$8001,0)),7)</f>
        <v>2025-09</v>
      </c>
    </row>
    <row r="1312" customFormat="false" ht="15" hidden="false" customHeight="true" outlineLevel="0" collapsed="false">
      <c r="A1312" s="1" t="s">
        <v>11782</v>
      </c>
      <c r="B1312" s="1" t="s">
        <v>2900</v>
      </c>
      <c r="C1312" s="1" t="s">
        <v>1930</v>
      </c>
      <c r="D1312" s="1" t="n">
        <v>2</v>
      </c>
      <c r="E1312" s="16" t="n">
        <v>2398.35</v>
      </c>
      <c r="F1312" s="17" t="n">
        <v>0</v>
      </c>
      <c r="G1312" s="16" t="n">
        <v>4796.7</v>
      </c>
      <c r="I1312" s="1" t="str">
        <f aca="false">INDEX(Products!$C$2:$C$51,MATCH(C1312,Products!$A$2:$A$51,0))</f>
        <v>Electronics</v>
      </c>
      <c r="J1312" s="1" t="str">
        <f aca="false">INDEX(Orders!$E$2:$E$8001,MATCH(B1312,Orders!$A$2:$A$8001,0))</f>
        <v>Returned</v>
      </c>
      <c r="K1312" s="1" t="str">
        <f aca="false">LEFT(INDEX(Orders!$C$2:$C$8001,MATCH(B1312,Orders!$A$2:$A$8001,0)),7)</f>
        <v>2025-09</v>
      </c>
    </row>
    <row r="1313" customFormat="false" ht="15" hidden="false" customHeight="true" outlineLevel="0" collapsed="false">
      <c r="A1313" s="1" t="s">
        <v>11783</v>
      </c>
      <c r="B1313" s="1" t="s">
        <v>2900</v>
      </c>
      <c r="C1313" s="1" t="s">
        <v>1979</v>
      </c>
      <c r="D1313" s="1" t="n">
        <v>2</v>
      </c>
      <c r="E1313" s="16" t="n">
        <v>623</v>
      </c>
      <c r="F1313" s="17" t="n">
        <v>0</v>
      </c>
      <c r="G1313" s="16" t="n">
        <v>1246</v>
      </c>
      <c r="I1313" s="1" t="str">
        <f aca="false">INDEX(Products!$C$2:$C$51,MATCH(C1313,Products!$A$2:$A$51,0))</f>
        <v>Beauty &amp; Personal Care</v>
      </c>
      <c r="J1313" s="1" t="str">
        <f aca="false">INDEX(Orders!$E$2:$E$8001,MATCH(B1313,Orders!$A$2:$A$8001,0))</f>
        <v>Returned</v>
      </c>
      <c r="K1313" s="1" t="str">
        <f aca="false">LEFT(INDEX(Orders!$C$2:$C$8001,MATCH(B1313,Orders!$A$2:$A$8001,0)),7)</f>
        <v>2025-09</v>
      </c>
    </row>
    <row r="1314" customFormat="false" ht="15" hidden="false" customHeight="true" outlineLevel="0" collapsed="false">
      <c r="A1314" s="1" t="s">
        <v>11784</v>
      </c>
      <c r="B1314" s="1" t="s">
        <v>2901</v>
      </c>
      <c r="C1314" s="1" t="s">
        <v>2006</v>
      </c>
      <c r="D1314" s="1" t="n">
        <v>1</v>
      </c>
      <c r="E1314" s="16" t="n">
        <v>482.17</v>
      </c>
      <c r="F1314" s="17" t="n">
        <v>0</v>
      </c>
      <c r="G1314" s="16" t="n">
        <v>482.17</v>
      </c>
      <c r="I1314" s="1" t="str">
        <f aca="false">INDEX(Products!$C$2:$C$51,MATCH(C1314,Products!$A$2:$A$51,0))</f>
        <v>Books &amp; Stationery</v>
      </c>
      <c r="J1314" s="1" t="str">
        <f aca="false">INDEX(Orders!$E$2:$E$8001,MATCH(B1314,Orders!$A$2:$A$8001,0))</f>
        <v>Delivered</v>
      </c>
      <c r="K1314" s="1" t="str">
        <f aca="false">LEFT(INDEX(Orders!$C$2:$C$8001,MATCH(B1314,Orders!$A$2:$A$8001,0)),7)</f>
        <v>2024-04</v>
      </c>
    </row>
    <row r="1315" customFormat="false" ht="15" hidden="false" customHeight="true" outlineLevel="0" collapsed="false">
      <c r="A1315" s="1" t="s">
        <v>11785</v>
      </c>
      <c r="B1315" s="1" t="s">
        <v>2902</v>
      </c>
      <c r="C1315" s="1" t="s">
        <v>1953</v>
      </c>
      <c r="D1315" s="1" t="n">
        <v>1</v>
      </c>
      <c r="E1315" s="16" t="n">
        <v>4914.12</v>
      </c>
      <c r="F1315" s="17" t="n">
        <v>0.05</v>
      </c>
      <c r="G1315" s="16" t="n">
        <v>4668.41</v>
      </c>
      <c r="I1315" s="1" t="str">
        <f aca="false">INDEX(Products!$C$2:$C$51,MATCH(C1315,Products!$A$2:$A$51,0))</f>
        <v>Fashion</v>
      </c>
      <c r="J1315" s="1" t="str">
        <f aca="false">INDEX(Orders!$E$2:$E$8001,MATCH(B1315,Orders!$A$2:$A$8001,0))</f>
        <v>Delivered</v>
      </c>
      <c r="K1315" s="1" t="str">
        <f aca="false">LEFT(INDEX(Orders!$C$2:$C$8001,MATCH(B1315,Orders!$A$2:$A$8001,0)),7)</f>
        <v>2025-07</v>
      </c>
    </row>
    <row r="1316" customFormat="false" ht="15" hidden="false" customHeight="true" outlineLevel="0" collapsed="false">
      <c r="A1316" s="1" t="s">
        <v>11786</v>
      </c>
      <c r="B1316" s="1" t="s">
        <v>2902</v>
      </c>
      <c r="C1316" s="1" t="s">
        <v>2006</v>
      </c>
      <c r="D1316" s="1" t="n">
        <v>1</v>
      </c>
      <c r="E1316" s="16" t="n">
        <v>482.17</v>
      </c>
      <c r="F1316" s="17" t="n">
        <v>0</v>
      </c>
      <c r="G1316" s="16" t="n">
        <v>482.17</v>
      </c>
      <c r="I1316" s="1" t="str">
        <f aca="false">INDEX(Products!$C$2:$C$51,MATCH(C1316,Products!$A$2:$A$51,0))</f>
        <v>Books &amp; Stationery</v>
      </c>
      <c r="J1316" s="1" t="str">
        <f aca="false">INDEX(Orders!$E$2:$E$8001,MATCH(B1316,Orders!$A$2:$A$8001,0))</f>
        <v>Delivered</v>
      </c>
      <c r="K1316" s="1" t="str">
        <f aca="false">LEFT(INDEX(Orders!$C$2:$C$8001,MATCH(B1316,Orders!$A$2:$A$8001,0)),7)</f>
        <v>2025-07</v>
      </c>
    </row>
    <row r="1317" customFormat="false" ht="15" hidden="false" customHeight="true" outlineLevel="0" collapsed="false">
      <c r="A1317" s="1" t="s">
        <v>11787</v>
      </c>
      <c r="B1317" s="1" t="s">
        <v>2903</v>
      </c>
      <c r="C1317" s="1" t="s">
        <v>1930</v>
      </c>
      <c r="D1317" s="1" t="n">
        <v>1</v>
      </c>
      <c r="E1317" s="16" t="n">
        <v>2398.35</v>
      </c>
      <c r="F1317" s="17" t="n">
        <v>0</v>
      </c>
      <c r="G1317" s="16" t="n">
        <v>2398.35</v>
      </c>
      <c r="I1317" s="1" t="str">
        <f aca="false">INDEX(Products!$C$2:$C$51,MATCH(C1317,Products!$A$2:$A$51,0))</f>
        <v>Electronics</v>
      </c>
      <c r="J1317" s="1" t="str">
        <f aca="false">INDEX(Orders!$E$2:$E$8001,MATCH(B1317,Orders!$A$2:$A$8001,0))</f>
        <v>Delivered</v>
      </c>
      <c r="K1317" s="1" t="str">
        <f aca="false">LEFT(INDEX(Orders!$C$2:$C$8001,MATCH(B1317,Orders!$A$2:$A$8001,0)),7)</f>
        <v>2025-03</v>
      </c>
    </row>
    <row r="1318" customFormat="false" ht="15" hidden="false" customHeight="true" outlineLevel="0" collapsed="false">
      <c r="A1318" s="1" t="s">
        <v>11788</v>
      </c>
      <c r="B1318" s="1" t="s">
        <v>2903</v>
      </c>
      <c r="C1318" s="1" t="s">
        <v>2006</v>
      </c>
      <c r="D1318" s="1" t="n">
        <v>2</v>
      </c>
      <c r="E1318" s="16" t="n">
        <v>482.17</v>
      </c>
      <c r="F1318" s="17" t="n">
        <v>0.1</v>
      </c>
      <c r="G1318" s="16" t="n">
        <v>867.91</v>
      </c>
      <c r="I1318" s="1" t="str">
        <f aca="false">INDEX(Products!$C$2:$C$51,MATCH(C1318,Products!$A$2:$A$51,0))</f>
        <v>Books &amp; Stationery</v>
      </c>
      <c r="J1318" s="1" t="str">
        <f aca="false">INDEX(Orders!$E$2:$E$8001,MATCH(B1318,Orders!$A$2:$A$8001,0))</f>
        <v>Delivered</v>
      </c>
      <c r="K1318" s="1" t="str">
        <f aca="false">LEFT(INDEX(Orders!$C$2:$C$8001,MATCH(B1318,Orders!$A$2:$A$8001,0)),7)</f>
        <v>2025-03</v>
      </c>
    </row>
    <row r="1319" customFormat="false" ht="15" hidden="false" customHeight="true" outlineLevel="0" collapsed="false">
      <c r="A1319" s="1" t="s">
        <v>11789</v>
      </c>
      <c r="B1319" s="1" t="s">
        <v>2903</v>
      </c>
      <c r="C1319" s="1" t="s">
        <v>1988</v>
      </c>
      <c r="D1319" s="1" t="n">
        <v>2</v>
      </c>
      <c r="E1319" s="16" t="n">
        <v>681.07</v>
      </c>
      <c r="F1319" s="17" t="n">
        <v>0.15</v>
      </c>
      <c r="G1319" s="16" t="n">
        <v>1157.82</v>
      </c>
      <c r="I1319" s="1" t="str">
        <f aca="false">INDEX(Products!$C$2:$C$51,MATCH(C1319,Products!$A$2:$A$51,0))</f>
        <v>Sports &amp; Fitness</v>
      </c>
      <c r="J1319" s="1" t="str">
        <f aca="false">INDEX(Orders!$E$2:$E$8001,MATCH(B1319,Orders!$A$2:$A$8001,0))</f>
        <v>Delivered</v>
      </c>
      <c r="K1319" s="1" t="str">
        <f aca="false">LEFT(INDEX(Orders!$C$2:$C$8001,MATCH(B1319,Orders!$A$2:$A$8001,0)),7)</f>
        <v>2025-03</v>
      </c>
    </row>
    <row r="1320" customFormat="false" ht="15" hidden="false" customHeight="true" outlineLevel="0" collapsed="false">
      <c r="A1320" s="1" t="s">
        <v>11790</v>
      </c>
      <c r="B1320" s="1" t="s">
        <v>2903</v>
      </c>
      <c r="C1320" s="1" t="s">
        <v>1963</v>
      </c>
      <c r="D1320" s="1" t="n">
        <v>1</v>
      </c>
      <c r="E1320" s="16" t="n">
        <v>1494.98</v>
      </c>
      <c r="F1320" s="17" t="n">
        <v>0</v>
      </c>
      <c r="G1320" s="16" t="n">
        <v>1494.98</v>
      </c>
      <c r="I1320" s="1" t="str">
        <f aca="false">INDEX(Products!$C$2:$C$51,MATCH(C1320,Products!$A$2:$A$51,0))</f>
        <v>Home &amp; Kitchen</v>
      </c>
      <c r="J1320" s="1" t="str">
        <f aca="false">INDEX(Orders!$E$2:$E$8001,MATCH(B1320,Orders!$A$2:$A$8001,0))</f>
        <v>Delivered</v>
      </c>
      <c r="K1320" s="1" t="str">
        <f aca="false">LEFT(INDEX(Orders!$C$2:$C$8001,MATCH(B1320,Orders!$A$2:$A$8001,0)),7)</f>
        <v>2025-03</v>
      </c>
    </row>
    <row r="1321" customFormat="false" ht="15" hidden="false" customHeight="true" outlineLevel="0" collapsed="false">
      <c r="A1321" s="1" t="s">
        <v>11791</v>
      </c>
      <c r="B1321" s="1" t="s">
        <v>2904</v>
      </c>
      <c r="C1321" s="1" t="s">
        <v>1976</v>
      </c>
      <c r="D1321" s="1" t="n">
        <v>2</v>
      </c>
      <c r="E1321" s="16" t="n">
        <v>1603.35</v>
      </c>
      <c r="F1321" s="17" t="n">
        <v>0.15</v>
      </c>
      <c r="G1321" s="16" t="n">
        <v>2725.7</v>
      </c>
      <c r="I1321" s="1" t="str">
        <f aca="false">INDEX(Products!$C$2:$C$51,MATCH(C1321,Products!$A$2:$A$51,0))</f>
        <v>Beauty &amp; Personal Care</v>
      </c>
      <c r="J1321" s="1" t="str">
        <f aca="false">INDEX(Orders!$E$2:$E$8001,MATCH(B1321,Orders!$A$2:$A$8001,0))</f>
        <v>Delivered</v>
      </c>
      <c r="K1321" s="1" t="str">
        <f aca="false">LEFT(INDEX(Orders!$C$2:$C$8001,MATCH(B1321,Orders!$A$2:$A$8001,0)),7)</f>
        <v>2025-01</v>
      </c>
    </row>
    <row r="1322" customFormat="false" ht="15" hidden="false" customHeight="true" outlineLevel="0" collapsed="false">
      <c r="A1322" s="1" t="s">
        <v>11792</v>
      </c>
      <c r="B1322" s="1" t="s">
        <v>2904</v>
      </c>
      <c r="C1322" s="1" t="s">
        <v>2007</v>
      </c>
      <c r="D1322" s="1" t="n">
        <v>1</v>
      </c>
      <c r="E1322" s="16" t="n">
        <v>750.27</v>
      </c>
      <c r="F1322" s="17" t="n">
        <v>0.1</v>
      </c>
      <c r="G1322" s="16" t="n">
        <v>675.24</v>
      </c>
      <c r="I1322" s="1" t="str">
        <f aca="false">INDEX(Products!$C$2:$C$51,MATCH(C1322,Products!$A$2:$A$51,0))</f>
        <v>Books &amp; Stationery</v>
      </c>
      <c r="J1322" s="1" t="str">
        <f aca="false">INDEX(Orders!$E$2:$E$8001,MATCH(B1322,Orders!$A$2:$A$8001,0))</f>
        <v>Delivered</v>
      </c>
      <c r="K1322" s="1" t="str">
        <f aca="false">LEFT(INDEX(Orders!$C$2:$C$8001,MATCH(B1322,Orders!$A$2:$A$8001,0)),7)</f>
        <v>2025-01</v>
      </c>
    </row>
    <row r="1323" customFormat="false" ht="15" hidden="false" customHeight="true" outlineLevel="0" collapsed="false">
      <c r="A1323" s="1" t="s">
        <v>11793</v>
      </c>
      <c r="B1323" s="1" t="s">
        <v>2904</v>
      </c>
      <c r="C1323" s="1" t="s">
        <v>1977</v>
      </c>
      <c r="D1323" s="1" t="n">
        <v>1</v>
      </c>
      <c r="E1323" s="16" t="n">
        <v>2386.05</v>
      </c>
      <c r="F1323" s="17" t="n">
        <v>0.2</v>
      </c>
      <c r="G1323" s="16" t="n">
        <v>1908.84</v>
      </c>
      <c r="I1323" s="1" t="str">
        <f aca="false">INDEX(Products!$C$2:$C$51,MATCH(C1323,Products!$A$2:$A$51,0))</f>
        <v>Beauty &amp; Personal Care</v>
      </c>
      <c r="J1323" s="1" t="str">
        <f aca="false">INDEX(Orders!$E$2:$E$8001,MATCH(B1323,Orders!$A$2:$A$8001,0))</f>
        <v>Delivered</v>
      </c>
      <c r="K1323" s="1" t="str">
        <f aca="false">LEFT(INDEX(Orders!$C$2:$C$8001,MATCH(B1323,Orders!$A$2:$A$8001,0)),7)</f>
        <v>2025-01</v>
      </c>
    </row>
    <row r="1324" customFormat="false" ht="15" hidden="false" customHeight="true" outlineLevel="0" collapsed="false">
      <c r="A1324" s="1" t="s">
        <v>11794</v>
      </c>
      <c r="B1324" s="1" t="s">
        <v>2904</v>
      </c>
      <c r="C1324" s="1" t="s">
        <v>1961</v>
      </c>
      <c r="D1324" s="1" t="n">
        <v>1</v>
      </c>
      <c r="E1324" s="16" t="n">
        <v>3493.68</v>
      </c>
      <c r="F1324" s="17" t="n">
        <v>0.1</v>
      </c>
      <c r="G1324" s="16" t="n">
        <v>3144.31</v>
      </c>
      <c r="I1324" s="1" t="str">
        <f aca="false">INDEX(Products!$C$2:$C$51,MATCH(C1324,Products!$A$2:$A$51,0))</f>
        <v>Home &amp; Kitchen</v>
      </c>
      <c r="J1324" s="1" t="str">
        <f aca="false">INDEX(Orders!$E$2:$E$8001,MATCH(B1324,Orders!$A$2:$A$8001,0))</f>
        <v>Delivered</v>
      </c>
      <c r="K1324" s="1" t="str">
        <f aca="false">LEFT(INDEX(Orders!$C$2:$C$8001,MATCH(B1324,Orders!$A$2:$A$8001,0)),7)</f>
        <v>2025-01</v>
      </c>
    </row>
    <row r="1325" customFormat="false" ht="15" hidden="false" customHeight="true" outlineLevel="0" collapsed="false">
      <c r="A1325" s="1" t="s">
        <v>11795</v>
      </c>
      <c r="B1325" s="1" t="s">
        <v>2905</v>
      </c>
      <c r="C1325" s="1" t="s">
        <v>1951</v>
      </c>
      <c r="D1325" s="1" t="n">
        <v>1</v>
      </c>
      <c r="E1325" s="16" t="n">
        <v>957.5</v>
      </c>
      <c r="F1325" s="17" t="n">
        <v>0.05</v>
      </c>
      <c r="G1325" s="16" t="n">
        <v>909.62</v>
      </c>
      <c r="I1325" s="1" t="str">
        <f aca="false">INDEX(Products!$C$2:$C$51,MATCH(C1325,Products!$A$2:$A$51,0))</f>
        <v>Fashion</v>
      </c>
      <c r="J1325" s="1" t="str">
        <f aca="false">INDEX(Orders!$E$2:$E$8001,MATCH(B1325,Orders!$A$2:$A$8001,0))</f>
        <v>Cancelled</v>
      </c>
      <c r="K1325" s="1" t="str">
        <f aca="false">LEFT(INDEX(Orders!$C$2:$C$8001,MATCH(B1325,Orders!$A$2:$A$8001,0)),7)</f>
        <v>2025-10</v>
      </c>
    </row>
    <row r="1326" customFormat="false" ht="15" hidden="false" customHeight="true" outlineLevel="0" collapsed="false">
      <c r="A1326" s="1" t="s">
        <v>11796</v>
      </c>
      <c r="B1326" s="1" t="s">
        <v>2906</v>
      </c>
      <c r="C1326" s="1" t="s">
        <v>1975</v>
      </c>
      <c r="D1326" s="1" t="n">
        <v>1</v>
      </c>
      <c r="E1326" s="16" t="n">
        <v>862.99</v>
      </c>
      <c r="F1326" s="17" t="n">
        <v>0.15</v>
      </c>
      <c r="G1326" s="16" t="n">
        <v>733.54</v>
      </c>
      <c r="I1326" s="1" t="str">
        <f aca="false">INDEX(Products!$C$2:$C$51,MATCH(C1326,Products!$A$2:$A$51,0))</f>
        <v>Beauty &amp; Personal Care</v>
      </c>
      <c r="J1326" s="1" t="str">
        <f aca="false">INDEX(Orders!$E$2:$E$8001,MATCH(B1326,Orders!$A$2:$A$8001,0))</f>
        <v>Delivered</v>
      </c>
      <c r="K1326" s="1" t="str">
        <f aca="false">LEFT(INDEX(Orders!$C$2:$C$8001,MATCH(B1326,Orders!$A$2:$A$8001,0)),7)</f>
        <v>2025-03</v>
      </c>
    </row>
    <row r="1327" customFormat="false" ht="15" hidden="false" customHeight="true" outlineLevel="0" collapsed="false">
      <c r="A1327" s="1" t="s">
        <v>11797</v>
      </c>
      <c r="B1327" s="1" t="s">
        <v>2906</v>
      </c>
      <c r="C1327" s="1" t="s">
        <v>1953</v>
      </c>
      <c r="D1327" s="1" t="n">
        <v>3</v>
      </c>
      <c r="E1327" s="16" t="n">
        <v>4914.12</v>
      </c>
      <c r="F1327" s="17" t="n">
        <v>0.1</v>
      </c>
      <c r="G1327" s="16" t="n">
        <v>13268.12</v>
      </c>
      <c r="I1327" s="1" t="str">
        <f aca="false">INDEX(Products!$C$2:$C$51,MATCH(C1327,Products!$A$2:$A$51,0))</f>
        <v>Fashion</v>
      </c>
      <c r="J1327" s="1" t="str">
        <f aca="false">INDEX(Orders!$E$2:$E$8001,MATCH(B1327,Orders!$A$2:$A$8001,0))</f>
        <v>Delivered</v>
      </c>
      <c r="K1327" s="1" t="str">
        <f aca="false">LEFT(INDEX(Orders!$C$2:$C$8001,MATCH(B1327,Orders!$A$2:$A$8001,0)),7)</f>
        <v>2025-03</v>
      </c>
    </row>
    <row r="1328" customFormat="false" ht="15" hidden="false" customHeight="true" outlineLevel="0" collapsed="false">
      <c r="A1328" s="1" t="s">
        <v>11798</v>
      </c>
      <c r="B1328" s="1" t="s">
        <v>2906</v>
      </c>
      <c r="C1328" s="1" t="s">
        <v>1930</v>
      </c>
      <c r="D1328" s="1" t="n">
        <v>1</v>
      </c>
      <c r="E1328" s="16" t="n">
        <v>2398.35</v>
      </c>
      <c r="F1328" s="17" t="n">
        <v>0.05</v>
      </c>
      <c r="G1328" s="16" t="n">
        <v>2278.43</v>
      </c>
      <c r="I1328" s="1" t="str">
        <f aca="false">INDEX(Products!$C$2:$C$51,MATCH(C1328,Products!$A$2:$A$51,0))</f>
        <v>Electronics</v>
      </c>
      <c r="J1328" s="1" t="str">
        <f aca="false">INDEX(Orders!$E$2:$E$8001,MATCH(B1328,Orders!$A$2:$A$8001,0))</f>
        <v>Delivered</v>
      </c>
      <c r="K1328" s="1" t="str">
        <f aca="false">LEFT(INDEX(Orders!$C$2:$C$8001,MATCH(B1328,Orders!$A$2:$A$8001,0)),7)</f>
        <v>2025-03</v>
      </c>
    </row>
    <row r="1329" customFormat="false" ht="15" hidden="false" customHeight="true" outlineLevel="0" collapsed="false">
      <c r="A1329" s="1" t="s">
        <v>11799</v>
      </c>
      <c r="B1329" s="1" t="s">
        <v>2907</v>
      </c>
      <c r="C1329" s="1" t="s">
        <v>1924</v>
      </c>
      <c r="D1329" s="1" t="n">
        <v>1</v>
      </c>
      <c r="E1329" s="16" t="n">
        <v>1971</v>
      </c>
      <c r="F1329" s="17" t="n">
        <v>0.15</v>
      </c>
      <c r="G1329" s="16" t="n">
        <v>1675.35</v>
      </c>
      <c r="I1329" s="1" t="str">
        <f aca="false">INDEX(Products!$C$2:$C$51,MATCH(C1329,Products!$A$2:$A$51,0))</f>
        <v>Electronics</v>
      </c>
      <c r="J1329" s="1" t="str">
        <f aca="false">INDEX(Orders!$E$2:$E$8001,MATCH(B1329,Orders!$A$2:$A$8001,0))</f>
        <v>Cancelled</v>
      </c>
      <c r="K1329" s="1" t="str">
        <f aca="false">LEFT(INDEX(Orders!$C$2:$C$8001,MATCH(B1329,Orders!$A$2:$A$8001,0)),7)</f>
        <v>2024-08</v>
      </c>
    </row>
    <row r="1330" customFormat="false" ht="15" hidden="false" customHeight="true" outlineLevel="0" collapsed="false">
      <c r="A1330" s="1" t="s">
        <v>11800</v>
      </c>
      <c r="B1330" s="1" t="s">
        <v>2908</v>
      </c>
      <c r="C1330" s="1" t="s">
        <v>1971</v>
      </c>
      <c r="D1330" s="1" t="n">
        <v>3</v>
      </c>
      <c r="E1330" s="16" t="n">
        <v>2073.63</v>
      </c>
      <c r="F1330" s="17" t="n">
        <v>0</v>
      </c>
      <c r="G1330" s="16" t="n">
        <v>6220.89</v>
      </c>
      <c r="I1330" s="1" t="str">
        <f aca="false">INDEX(Products!$C$2:$C$51,MATCH(C1330,Products!$A$2:$A$51,0))</f>
        <v>Home &amp; Kitchen</v>
      </c>
      <c r="J1330" s="1" t="str">
        <f aca="false">INDEX(Orders!$E$2:$E$8001,MATCH(B1330,Orders!$A$2:$A$8001,0))</f>
        <v>Delivered</v>
      </c>
      <c r="K1330" s="1" t="str">
        <f aca="false">LEFT(INDEX(Orders!$C$2:$C$8001,MATCH(B1330,Orders!$A$2:$A$8001,0)),7)</f>
        <v>2025-02</v>
      </c>
    </row>
    <row r="1331" customFormat="false" ht="15" hidden="false" customHeight="true" outlineLevel="0" collapsed="false">
      <c r="A1331" s="1" t="s">
        <v>11801</v>
      </c>
      <c r="B1331" s="1" t="s">
        <v>2909</v>
      </c>
      <c r="C1331" s="1" t="s">
        <v>1973</v>
      </c>
      <c r="D1331" s="1" t="n">
        <v>2</v>
      </c>
      <c r="E1331" s="16" t="n">
        <v>1158.24</v>
      </c>
      <c r="F1331" s="17" t="n">
        <v>0</v>
      </c>
      <c r="G1331" s="16" t="n">
        <v>2316.48</v>
      </c>
      <c r="I1331" s="1" t="str">
        <f aca="false">INDEX(Products!$C$2:$C$51,MATCH(C1331,Products!$A$2:$A$51,0))</f>
        <v>Home &amp; Kitchen</v>
      </c>
      <c r="J1331" s="1" t="str">
        <f aca="false">INDEX(Orders!$E$2:$E$8001,MATCH(B1331,Orders!$A$2:$A$8001,0))</f>
        <v>Returned</v>
      </c>
      <c r="K1331" s="1" t="str">
        <f aca="false">LEFT(INDEX(Orders!$C$2:$C$8001,MATCH(B1331,Orders!$A$2:$A$8001,0)),7)</f>
        <v>2025-04</v>
      </c>
    </row>
    <row r="1332" customFormat="false" ht="15" hidden="false" customHeight="true" outlineLevel="0" collapsed="false">
      <c r="A1332" s="1" t="s">
        <v>11802</v>
      </c>
      <c r="B1332" s="1" t="s">
        <v>2910</v>
      </c>
      <c r="C1332" s="1" t="s">
        <v>1967</v>
      </c>
      <c r="D1332" s="1" t="n">
        <v>2</v>
      </c>
      <c r="E1332" s="16" t="n">
        <v>6822.61</v>
      </c>
      <c r="F1332" s="17" t="n">
        <v>0</v>
      </c>
      <c r="G1332" s="16" t="n">
        <v>13645.22</v>
      </c>
      <c r="I1332" s="1" t="str">
        <f aca="false">INDEX(Products!$C$2:$C$51,MATCH(C1332,Products!$A$2:$A$51,0))</f>
        <v>Home &amp; Kitchen</v>
      </c>
      <c r="J1332" s="1" t="str">
        <f aca="false">INDEX(Orders!$E$2:$E$8001,MATCH(B1332,Orders!$A$2:$A$8001,0))</f>
        <v>Returned</v>
      </c>
      <c r="K1332" s="1" t="str">
        <f aca="false">LEFT(INDEX(Orders!$C$2:$C$8001,MATCH(B1332,Orders!$A$2:$A$8001,0)),7)</f>
        <v>2025-07</v>
      </c>
    </row>
    <row r="1333" customFormat="false" ht="15" hidden="false" customHeight="true" outlineLevel="0" collapsed="false">
      <c r="A1333" s="1" t="s">
        <v>11803</v>
      </c>
      <c r="B1333" s="1" t="s">
        <v>2911</v>
      </c>
      <c r="C1333" s="1" t="s">
        <v>1998</v>
      </c>
      <c r="D1333" s="1" t="n">
        <v>1</v>
      </c>
      <c r="E1333" s="16" t="n">
        <v>1335.85</v>
      </c>
      <c r="F1333" s="17" t="n">
        <v>0.2</v>
      </c>
      <c r="G1333" s="16" t="n">
        <v>1068.68</v>
      </c>
      <c r="I1333" s="1" t="str">
        <f aca="false">INDEX(Products!$C$2:$C$51,MATCH(C1333,Products!$A$2:$A$51,0))</f>
        <v>Sports &amp; Fitness</v>
      </c>
      <c r="J1333" s="1" t="str">
        <f aca="false">INDEX(Orders!$E$2:$E$8001,MATCH(B1333,Orders!$A$2:$A$8001,0))</f>
        <v>Delivered</v>
      </c>
      <c r="K1333" s="1" t="str">
        <f aca="false">LEFT(INDEX(Orders!$C$2:$C$8001,MATCH(B1333,Orders!$A$2:$A$8001,0)),7)</f>
        <v>2025-04</v>
      </c>
    </row>
    <row r="1334" customFormat="false" ht="15" hidden="false" customHeight="true" outlineLevel="0" collapsed="false">
      <c r="A1334" s="1" t="s">
        <v>11804</v>
      </c>
      <c r="B1334" s="1" t="s">
        <v>2912</v>
      </c>
      <c r="C1334" s="1" t="s">
        <v>1953</v>
      </c>
      <c r="D1334" s="1" t="n">
        <v>1</v>
      </c>
      <c r="E1334" s="16" t="n">
        <v>4914.12</v>
      </c>
      <c r="F1334" s="17" t="n">
        <v>0.15</v>
      </c>
      <c r="G1334" s="16" t="n">
        <v>4177</v>
      </c>
      <c r="I1334" s="1" t="str">
        <f aca="false">INDEX(Products!$C$2:$C$51,MATCH(C1334,Products!$A$2:$A$51,0))</f>
        <v>Fashion</v>
      </c>
      <c r="J1334" s="1" t="str">
        <f aca="false">INDEX(Orders!$E$2:$E$8001,MATCH(B1334,Orders!$A$2:$A$8001,0))</f>
        <v>Delivered</v>
      </c>
      <c r="K1334" s="1" t="str">
        <f aca="false">LEFT(INDEX(Orders!$C$2:$C$8001,MATCH(B1334,Orders!$A$2:$A$8001,0)),7)</f>
        <v>2025-10</v>
      </c>
    </row>
    <row r="1335" customFormat="false" ht="15" hidden="false" customHeight="true" outlineLevel="0" collapsed="false">
      <c r="A1335" s="1" t="s">
        <v>11805</v>
      </c>
      <c r="B1335" s="1" t="s">
        <v>2912</v>
      </c>
      <c r="C1335" s="1" t="s">
        <v>1997</v>
      </c>
      <c r="D1335" s="1" t="n">
        <v>1</v>
      </c>
      <c r="E1335" s="16" t="n">
        <v>311.15</v>
      </c>
      <c r="F1335" s="17" t="n">
        <v>0.1</v>
      </c>
      <c r="G1335" s="16" t="n">
        <v>280.03</v>
      </c>
      <c r="I1335" s="1" t="str">
        <f aca="false">INDEX(Products!$C$2:$C$51,MATCH(C1335,Products!$A$2:$A$51,0))</f>
        <v>Sports &amp; Fitness</v>
      </c>
      <c r="J1335" s="1" t="str">
        <f aca="false">INDEX(Orders!$E$2:$E$8001,MATCH(B1335,Orders!$A$2:$A$8001,0))</f>
        <v>Delivered</v>
      </c>
      <c r="K1335" s="1" t="str">
        <f aca="false">LEFT(INDEX(Orders!$C$2:$C$8001,MATCH(B1335,Orders!$A$2:$A$8001,0)),7)</f>
        <v>2025-10</v>
      </c>
    </row>
    <row r="1336" customFormat="false" ht="15" hidden="false" customHeight="true" outlineLevel="0" collapsed="false">
      <c r="A1336" s="1" t="s">
        <v>11806</v>
      </c>
      <c r="B1336" s="1" t="s">
        <v>2912</v>
      </c>
      <c r="C1336" s="1" t="s">
        <v>1949</v>
      </c>
      <c r="D1336" s="1" t="n">
        <v>1</v>
      </c>
      <c r="E1336" s="16" t="n">
        <v>4185.64</v>
      </c>
      <c r="F1336" s="17" t="n">
        <v>0.05</v>
      </c>
      <c r="G1336" s="16" t="n">
        <v>3976.36</v>
      </c>
      <c r="I1336" s="1" t="str">
        <f aca="false">INDEX(Products!$C$2:$C$51,MATCH(C1336,Products!$A$2:$A$51,0))</f>
        <v>Fashion</v>
      </c>
      <c r="J1336" s="1" t="str">
        <f aca="false">INDEX(Orders!$E$2:$E$8001,MATCH(B1336,Orders!$A$2:$A$8001,0))</f>
        <v>Delivered</v>
      </c>
      <c r="K1336" s="1" t="str">
        <f aca="false">LEFT(INDEX(Orders!$C$2:$C$8001,MATCH(B1336,Orders!$A$2:$A$8001,0)),7)</f>
        <v>2025-10</v>
      </c>
    </row>
    <row r="1337" customFormat="false" ht="15" hidden="false" customHeight="true" outlineLevel="0" collapsed="false">
      <c r="A1337" s="1" t="s">
        <v>11807</v>
      </c>
      <c r="B1337" s="1" t="s">
        <v>2912</v>
      </c>
      <c r="C1337" s="1" t="s">
        <v>2006</v>
      </c>
      <c r="D1337" s="1" t="n">
        <v>1</v>
      </c>
      <c r="E1337" s="16" t="n">
        <v>482.17</v>
      </c>
      <c r="F1337" s="17" t="n">
        <v>0</v>
      </c>
      <c r="G1337" s="16" t="n">
        <v>482.17</v>
      </c>
      <c r="I1337" s="1" t="str">
        <f aca="false">INDEX(Products!$C$2:$C$51,MATCH(C1337,Products!$A$2:$A$51,0))</f>
        <v>Books &amp; Stationery</v>
      </c>
      <c r="J1337" s="1" t="str">
        <f aca="false">INDEX(Orders!$E$2:$E$8001,MATCH(B1337,Orders!$A$2:$A$8001,0))</f>
        <v>Delivered</v>
      </c>
      <c r="K1337" s="1" t="str">
        <f aca="false">LEFT(INDEX(Orders!$C$2:$C$8001,MATCH(B1337,Orders!$A$2:$A$8001,0)),7)</f>
        <v>2025-10</v>
      </c>
    </row>
    <row r="1338" customFormat="false" ht="15" hidden="false" customHeight="true" outlineLevel="0" collapsed="false">
      <c r="A1338" s="1" t="s">
        <v>11808</v>
      </c>
      <c r="B1338" s="1" t="s">
        <v>2913</v>
      </c>
      <c r="C1338" s="1" t="s">
        <v>1957</v>
      </c>
      <c r="D1338" s="1" t="n">
        <v>1</v>
      </c>
      <c r="E1338" s="16" t="n">
        <v>1469.28</v>
      </c>
      <c r="F1338" s="17" t="n">
        <v>0.1</v>
      </c>
      <c r="G1338" s="16" t="n">
        <v>1322.35</v>
      </c>
      <c r="I1338" s="1" t="str">
        <f aca="false">INDEX(Products!$C$2:$C$51,MATCH(C1338,Products!$A$2:$A$51,0))</f>
        <v>Home &amp; Kitchen</v>
      </c>
      <c r="J1338" s="1" t="str">
        <f aca="false">INDEX(Orders!$E$2:$E$8001,MATCH(B1338,Orders!$A$2:$A$8001,0))</f>
        <v>Delivered</v>
      </c>
      <c r="K1338" s="1" t="str">
        <f aca="false">LEFT(INDEX(Orders!$C$2:$C$8001,MATCH(B1338,Orders!$A$2:$A$8001,0)),7)</f>
        <v>2024-06</v>
      </c>
    </row>
    <row r="1339" customFormat="false" ht="15" hidden="false" customHeight="true" outlineLevel="0" collapsed="false">
      <c r="A1339" s="1" t="s">
        <v>11809</v>
      </c>
      <c r="B1339" s="1" t="s">
        <v>2913</v>
      </c>
      <c r="C1339" s="1" t="s">
        <v>2007</v>
      </c>
      <c r="D1339" s="1" t="n">
        <v>3</v>
      </c>
      <c r="E1339" s="16" t="n">
        <v>750.27</v>
      </c>
      <c r="F1339" s="17" t="n">
        <v>0.05</v>
      </c>
      <c r="G1339" s="16" t="n">
        <v>2138.27</v>
      </c>
      <c r="I1339" s="1" t="str">
        <f aca="false">INDEX(Products!$C$2:$C$51,MATCH(C1339,Products!$A$2:$A$51,0))</f>
        <v>Books &amp; Stationery</v>
      </c>
      <c r="J1339" s="1" t="str">
        <f aca="false">INDEX(Orders!$E$2:$E$8001,MATCH(B1339,Orders!$A$2:$A$8001,0))</f>
        <v>Delivered</v>
      </c>
      <c r="K1339" s="1" t="str">
        <f aca="false">LEFT(INDEX(Orders!$C$2:$C$8001,MATCH(B1339,Orders!$A$2:$A$8001,0)),7)</f>
        <v>2024-06</v>
      </c>
    </row>
    <row r="1340" customFormat="false" ht="15" hidden="false" customHeight="true" outlineLevel="0" collapsed="false">
      <c r="A1340" s="1" t="s">
        <v>11810</v>
      </c>
      <c r="B1340" s="1" t="s">
        <v>2913</v>
      </c>
      <c r="C1340" s="1" t="s">
        <v>1979</v>
      </c>
      <c r="D1340" s="1" t="n">
        <v>1</v>
      </c>
      <c r="E1340" s="16" t="n">
        <v>623</v>
      </c>
      <c r="F1340" s="17" t="n">
        <v>0</v>
      </c>
      <c r="G1340" s="16" t="n">
        <v>623</v>
      </c>
      <c r="I1340" s="1" t="str">
        <f aca="false">INDEX(Products!$C$2:$C$51,MATCH(C1340,Products!$A$2:$A$51,0))</f>
        <v>Beauty &amp; Personal Care</v>
      </c>
      <c r="J1340" s="1" t="str">
        <f aca="false">INDEX(Orders!$E$2:$E$8001,MATCH(B1340,Orders!$A$2:$A$8001,0))</f>
        <v>Delivered</v>
      </c>
      <c r="K1340" s="1" t="str">
        <f aca="false">LEFT(INDEX(Orders!$C$2:$C$8001,MATCH(B1340,Orders!$A$2:$A$8001,0)),7)</f>
        <v>2024-06</v>
      </c>
    </row>
    <row r="1341" customFormat="false" ht="15" hidden="false" customHeight="true" outlineLevel="0" collapsed="false">
      <c r="A1341" s="1" t="s">
        <v>11811</v>
      </c>
      <c r="B1341" s="1" t="s">
        <v>2913</v>
      </c>
      <c r="C1341" s="1" t="s">
        <v>1940</v>
      </c>
      <c r="D1341" s="1" t="n">
        <v>1</v>
      </c>
      <c r="E1341" s="16" t="n">
        <v>2374.52</v>
      </c>
      <c r="F1341" s="17" t="n">
        <v>0</v>
      </c>
      <c r="G1341" s="16" t="n">
        <v>2374.52</v>
      </c>
      <c r="I1341" s="1" t="str">
        <f aca="false">INDEX(Products!$C$2:$C$51,MATCH(C1341,Products!$A$2:$A$51,0))</f>
        <v>Fashion</v>
      </c>
      <c r="J1341" s="1" t="str">
        <f aca="false">INDEX(Orders!$E$2:$E$8001,MATCH(B1341,Orders!$A$2:$A$8001,0))</f>
        <v>Delivered</v>
      </c>
      <c r="K1341" s="1" t="str">
        <f aca="false">LEFT(INDEX(Orders!$C$2:$C$8001,MATCH(B1341,Orders!$A$2:$A$8001,0)),7)</f>
        <v>2024-06</v>
      </c>
    </row>
    <row r="1342" customFormat="false" ht="15" hidden="false" customHeight="true" outlineLevel="0" collapsed="false">
      <c r="A1342" s="1" t="s">
        <v>11812</v>
      </c>
      <c r="B1342" s="1" t="s">
        <v>2913</v>
      </c>
      <c r="C1342" s="1" t="s">
        <v>1997</v>
      </c>
      <c r="D1342" s="1" t="n">
        <v>1</v>
      </c>
      <c r="E1342" s="16" t="n">
        <v>311.15</v>
      </c>
      <c r="F1342" s="17" t="n">
        <v>0.05</v>
      </c>
      <c r="G1342" s="16" t="n">
        <v>295.59</v>
      </c>
      <c r="I1342" s="1" t="str">
        <f aca="false">INDEX(Products!$C$2:$C$51,MATCH(C1342,Products!$A$2:$A$51,0))</f>
        <v>Sports &amp; Fitness</v>
      </c>
      <c r="J1342" s="1" t="str">
        <f aca="false">INDEX(Orders!$E$2:$E$8001,MATCH(B1342,Orders!$A$2:$A$8001,0))</f>
        <v>Delivered</v>
      </c>
      <c r="K1342" s="1" t="str">
        <f aca="false">LEFT(INDEX(Orders!$C$2:$C$8001,MATCH(B1342,Orders!$A$2:$A$8001,0)),7)</f>
        <v>2024-06</v>
      </c>
    </row>
    <row r="1343" customFormat="false" ht="15" hidden="false" customHeight="true" outlineLevel="0" collapsed="false">
      <c r="A1343" s="1" t="s">
        <v>11813</v>
      </c>
      <c r="B1343" s="1" t="s">
        <v>2914</v>
      </c>
      <c r="C1343" s="1" t="s">
        <v>2006</v>
      </c>
      <c r="D1343" s="1" t="n">
        <v>1</v>
      </c>
      <c r="E1343" s="16" t="n">
        <v>482.17</v>
      </c>
      <c r="F1343" s="17" t="n">
        <v>0</v>
      </c>
      <c r="G1343" s="16" t="n">
        <v>482.17</v>
      </c>
      <c r="I1343" s="1" t="str">
        <f aca="false">INDEX(Products!$C$2:$C$51,MATCH(C1343,Products!$A$2:$A$51,0))</f>
        <v>Books &amp; Stationery</v>
      </c>
      <c r="J1343" s="1" t="str">
        <f aca="false">INDEX(Orders!$E$2:$E$8001,MATCH(B1343,Orders!$A$2:$A$8001,0))</f>
        <v>Delivered</v>
      </c>
      <c r="K1343" s="1" t="str">
        <f aca="false">LEFT(INDEX(Orders!$C$2:$C$8001,MATCH(B1343,Orders!$A$2:$A$8001,0)),7)</f>
        <v>2024-07</v>
      </c>
    </row>
    <row r="1344" customFormat="false" ht="15" hidden="false" customHeight="true" outlineLevel="0" collapsed="false">
      <c r="A1344" s="1" t="s">
        <v>11814</v>
      </c>
      <c r="B1344" s="1" t="s">
        <v>2914</v>
      </c>
      <c r="C1344" s="1" t="s">
        <v>1976</v>
      </c>
      <c r="D1344" s="1" t="n">
        <v>2</v>
      </c>
      <c r="E1344" s="16" t="n">
        <v>1603.35</v>
      </c>
      <c r="F1344" s="17" t="n">
        <v>0</v>
      </c>
      <c r="G1344" s="16" t="n">
        <v>3206.7</v>
      </c>
      <c r="I1344" s="1" t="str">
        <f aca="false">INDEX(Products!$C$2:$C$51,MATCH(C1344,Products!$A$2:$A$51,0))</f>
        <v>Beauty &amp; Personal Care</v>
      </c>
      <c r="J1344" s="1" t="str">
        <f aca="false">INDEX(Orders!$E$2:$E$8001,MATCH(B1344,Orders!$A$2:$A$8001,0))</f>
        <v>Delivered</v>
      </c>
      <c r="K1344" s="1" t="str">
        <f aca="false">LEFT(INDEX(Orders!$C$2:$C$8001,MATCH(B1344,Orders!$A$2:$A$8001,0)),7)</f>
        <v>2024-07</v>
      </c>
    </row>
    <row r="1345" customFormat="false" ht="15" hidden="false" customHeight="true" outlineLevel="0" collapsed="false">
      <c r="A1345" s="1" t="s">
        <v>11815</v>
      </c>
      <c r="B1345" s="1" t="s">
        <v>2914</v>
      </c>
      <c r="C1345" s="1" t="s">
        <v>1941</v>
      </c>
      <c r="D1345" s="1" t="n">
        <v>1</v>
      </c>
      <c r="E1345" s="16" t="n">
        <v>2757.65</v>
      </c>
      <c r="F1345" s="17" t="n">
        <v>0</v>
      </c>
      <c r="G1345" s="16" t="n">
        <v>2757.65</v>
      </c>
      <c r="I1345" s="1" t="str">
        <f aca="false">INDEX(Products!$C$2:$C$51,MATCH(C1345,Products!$A$2:$A$51,0))</f>
        <v>Fashion</v>
      </c>
      <c r="J1345" s="1" t="str">
        <f aca="false">INDEX(Orders!$E$2:$E$8001,MATCH(B1345,Orders!$A$2:$A$8001,0))</f>
        <v>Delivered</v>
      </c>
      <c r="K1345" s="1" t="str">
        <f aca="false">LEFT(INDEX(Orders!$C$2:$C$8001,MATCH(B1345,Orders!$A$2:$A$8001,0)),7)</f>
        <v>2024-07</v>
      </c>
    </row>
    <row r="1346" customFormat="false" ht="15" hidden="false" customHeight="true" outlineLevel="0" collapsed="false">
      <c r="A1346" s="1" t="s">
        <v>11816</v>
      </c>
      <c r="B1346" s="1" t="s">
        <v>2914</v>
      </c>
      <c r="C1346" s="1" t="s">
        <v>1933</v>
      </c>
      <c r="D1346" s="1" t="n">
        <v>1</v>
      </c>
      <c r="E1346" s="16" t="n">
        <v>7194.38</v>
      </c>
      <c r="F1346" s="17" t="n">
        <v>0.05</v>
      </c>
      <c r="G1346" s="16" t="n">
        <v>6834.66</v>
      </c>
      <c r="I1346" s="1" t="str">
        <f aca="false">INDEX(Products!$C$2:$C$51,MATCH(C1346,Products!$A$2:$A$51,0))</f>
        <v>Electronics</v>
      </c>
      <c r="J1346" s="1" t="str">
        <f aca="false">INDEX(Orders!$E$2:$E$8001,MATCH(B1346,Orders!$A$2:$A$8001,0))</f>
        <v>Delivered</v>
      </c>
      <c r="K1346" s="1" t="str">
        <f aca="false">LEFT(INDEX(Orders!$C$2:$C$8001,MATCH(B1346,Orders!$A$2:$A$8001,0)),7)</f>
        <v>2024-07</v>
      </c>
    </row>
    <row r="1347" customFormat="false" ht="15" hidden="false" customHeight="true" outlineLevel="0" collapsed="false">
      <c r="A1347" s="1" t="s">
        <v>11817</v>
      </c>
      <c r="B1347" s="1" t="s">
        <v>2914</v>
      </c>
      <c r="C1347" s="1" t="s">
        <v>1940</v>
      </c>
      <c r="D1347" s="1" t="n">
        <v>1</v>
      </c>
      <c r="E1347" s="16" t="n">
        <v>2374.52</v>
      </c>
      <c r="F1347" s="17" t="n">
        <v>0</v>
      </c>
      <c r="G1347" s="16" t="n">
        <v>2374.52</v>
      </c>
      <c r="I1347" s="1" t="str">
        <f aca="false">INDEX(Products!$C$2:$C$51,MATCH(C1347,Products!$A$2:$A$51,0))</f>
        <v>Fashion</v>
      </c>
      <c r="J1347" s="1" t="str">
        <f aca="false">INDEX(Orders!$E$2:$E$8001,MATCH(B1347,Orders!$A$2:$A$8001,0))</f>
        <v>Delivered</v>
      </c>
      <c r="K1347" s="1" t="str">
        <f aca="false">LEFT(INDEX(Orders!$C$2:$C$8001,MATCH(B1347,Orders!$A$2:$A$8001,0)),7)</f>
        <v>2024-07</v>
      </c>
    </row>
    <row r="1348" customFormat="false" ht="15" hidden="false" customHeight="true" outlineLevel="0" collapsed="false">
      <c r="A1348" s="1" t="s">
        <v>11818</v>
      </c>
      <c r="B1348" s="1" t="s">
        <v>2915</v>
      </c>
      <c r="C1348" s="1" t="s">
        <v>1990</v>
      </c>
      <c r="D1348" s="1" t="n">
        <v>1</v>
      </c>
      <c r="E1348" s="16" t="n">
        <v>5311.32</v>
      </c>
      <c r="F1348" s="17" t="n">
        <v>0.1</v>
      </c>
      <c r="G1348" s="16" t="n">
        <v>4780.19</v>
      </c>
      <c r="I1348" s="1" t="str">
        <f aca="false">INDEX(Products!$C$2:$C$51,MATCH(C1348,Products!$A$2:$A$51,0))</f>
        <v>Sports &amp; Fitness</v>
      </c>
      <c r="J1348" s="1" t="str">
        <f aca="false">INDEX(Orders!$E$2:$E$8001,MATCH(B1348,Orders!$A$2:$A$8001,0))</f>
        <v>Cancelled</v>
      </c>
      <c r="K1348" s="1" t="str">
        <f aca="false">LEFT(INDEX(Orders!$C$2:$C$8001,MATCH(B1348,Orders!$A$2:$A$8001,0)),7)</f>
        <v>2024-04</v>
      </c>
    </row>
    <row r="1349" customFormat="false" ht="15" hidden="false" customHeight="true" outlineLevel="0" collapsed="false">
      <c r="A1349" s="1" t="s">
        <v>11819</v>
      </c>
      <c r="B1349" s="1" t="s">
        <v>2915</v>
      </c>
      <c r="C1349" s="1" t="s">
        <v>2006</v>
      </c>
      <c r="D1349" s="1" t="n">
        <v>2</v>
      </c>
      <c r="E1349" s="16" t="n">
        <v>482.17</v>
      </c>
      <c r="F1349" s="17" t="n">
        <v>0.05</v>
      </c>
      <c r="G1349" s="16" t="n">
        <v>916.12</v>
      </c>
      <c r="I1349" s="1" t="str">
        <f aca="false">INDEX(Products!$C$2:$C$51,MATCH(C1349,Products!$A$2:$A$51,0))</f>
        <v>Books &amp; Stationery</v>
      </c>
      <c r="J1349" s="1" t="str">
        <f aca="false">INDEX(Orders!$E$2:$E$8001,MATCH(B1349,Orders!$A$2:$A$8001,0))</f>
        <v>Cancelled</v>
      </c>
      <c r="K1349" s="1" t="str">
        <f aca="false">LEFT(INDEX(Orders!$C$2:$C$8001,MATCH(B1349,Orders!$A$2:$A$8001,0)),7)</f>
        <v>2024-04</v>
      </c>
    </row>
    <row r="1350" customFormat="false" ht="15" hidden="false" customHeight="true" outlineLevel="0" collapsed="false">
      <c r="A1350" s="1" t="s">
        <v>11820</v>
      </c>
      <c r="B1350" s="1" t="s">
        <v>2915</v>
      </c>
      <c r="C1350" s="1" t="s">
        <v>1973</v>
      </c>
      <c r="D1350" s="1" t="n">
        <v>2</v>
      </c>
      <c r="E1350" s="16" t="n">
        <v>1158.24</v>
      </c>
      <c r="F1350" s="17" t="n">
        <v>0</v>
      </c>
      <c r="G1350" s="16" t="n">
        <v>2316.48</v>
      </c>
      <c r="I1350" s="1" t="str">
        <f aca="false">INDEX(Products!$C$2:$C$51,MATCH(C1350,Products!$A$2:$A$51,0))</f>
        <v>Home &amp; Kitchen</v>
      </c>
      <c r="J1350" s="1" t="str">
        <f aca="false">INDEX(Orders!$E$2:$E$8001,MATCH(B1350,Orders!$A$2:$A$8001,0))</f>
        <v>Cancelled</v>
      </c>
      <c r="K1350" s="1" t="str">
        <f aca="false">LEFT(INDEX(Orders!$C$2:$C$8001,MATCH(B1350,Orders!$A$2:$A$8001,0)),7)</f>
        <v>2024-04</v>
      </c>
    </row>
    <row r="1351" customFormat="false" ht="15" hidden="false" customHeight="true" outlineLevel="0" collapsed="false">
      <c r="A1351" s="1" t="s">
        <v>11821</v>
      </c>
      <c r="B1351" s="1" t="s">
        <v>2915</v>
      </c>
      <c r="C1351" s="1" t="s">
        <v>1953</v>
      </c>
      <c r="D1351" s="1" t="n">
        <v>1</v>
      </c>
      <c r="E1351" s="16" t="n">
        <v>4914.12</v>
      </c>
      <c r="F1351" s="17" t="n">
        <v>0.05</v>
      </c>
      <c r="G1351" s="16" t="n">
        <v>4668.41</v>
      </c>
      <c r="I1351" s="1" t="str">
        <f aca="false">INDEX(Products!$C$2:$C$51,MATCH(C1351,Products!$A$2:$A$51,0))</f>
        <v>Fashion</v>
      </c>
      <c r="J1351" s="1" t="str">
        <f aca="false">INDEX(Orders!$E$2:$E$8001,MATCH(B1351,Orders!$A$2:$A$8001,0))</f>
        <v>Cancelled</v>
      </c>
      <c r="K1351" s="1" t="str">
        <f aca="false">LEFT(INDEX(Orders!$C$2:$C$8001,MATCH(B1351,Orders!$A$2:$A$8001,0)),7)</f>
        <v>2024-04</v>
      </c>
    </row>
    <row r="1352" customFormat="false" ht="15" hidden="false" customHeight="true" outlineLevel="0" collapsed="false">
      <c r="A1352" s="1" t="s">
        <v>11822</v>
      </c>
      <c r="B1352" s="1" t="s">
        <v>2917</v>
      </c>
      <c r="C1352" s="1" t="s">
        <v>2007</v>
      </c>
      <c r="D1352" s="1" t="n">
        <v>1</v>
      </c>
      <c r="E1352" s="16" t="n">
        <v>750.27</v>
      </c>
      <c r="F1352" s="17" t="n">
        <v>0.05</v>
      </c>
      <c r="G1352" s="16" t="n">
        <v>712.76</v>
      </c>
      <c r="I1352" s="1" t="str">
        <f aca="false">INDEX(Products!$C$2:$C$51,MATCH(C1352,Products!$A$2:$A$51,0))</f>
        <v>Books &amp; Stationery</v>
      </c>
      <c r="J1352" s="1" t="str">
        <f aca="false">INDEX(Orders!$E$2:$E$8001,MATCH(B1352,Orders!$A$2:$A$8001,0))</f>
        <v>Delivered</v>
      </c>
      <c r="K1352" s="1" t="str">
        <f aca="false">LEFT(INDEX(Orders!$C$2:$C$8001,MATCH(B1352,Orders!$A$2:$A$8001,0)),7)</f>
        <v>2025-01</v>
      </c>
    </row>
    <row r="1353" customFormat="false" ht="15" hidden="false" customHeight="true" outlineLevel="0" collapsed="false">
      <c r="A1353" s="1" t="s">
        <v>11823</v>
      </c>
      <c r="B1353" s="1" t="s">
        <v>2917</v>
      </c>
      <c r="C1353" s="1" t="s">
        <v>1980</v>
      </c>
      <c r="D1353" s="1" t="n">
        <v>1</v>
      </c>
      <c r="E1353" s="16" t="n">
        <v>2299.69</v>
      </c>
      <c r="F1353" s="17" t="n">
        <v>0.15</v>
      </c>
      <c r="G1353" s="16" t="n">
        <v>1954.74</v>
      </c>
      <c r="I1353" s="1" t="str">
        <f aca="false">INDEX(Products!$C$2:$C$51,MATCH(C1353,Products!$A$2:$A$51,0))</f>
        <v>Beauty &amp; Personal Care</v>
      </c>
      <c r="J1353" s="1" t="str">
        <f aca="false">INDEX(Orders!$E$2:$E$8001,MATCH(B1353,Orders!$A$2:$A$8001,0))</f>
        <v>Delivered</v>
      </c>
      <c r="K1353" s="1" t="str">
        <f aca="false">LEFT(INDEX(Orders!$C$2:$C$8001,MATCH(B1353,Orders!$A$2:$A$8001,0)),7)</f>
        <v>2025-01</v>
      </c>
    </row>
    <row r="1354" customFormat="false" ht="15" hidden="false" customHeight="true" outlineLevel="0" collapsed="false">
      <c r="A1354" s="1" t="s">
        <v>11824</v>
      </c>
      <c r="B1354" s="1" t="s">
        <v>2918</v>
      </c>
      <c r="C1354" s="1" t="s">
        <v>2000</v>
      </c>
      <c r="D1354" s="1" t="n">
        <v>2</v>
      </c>
      <c r="E1354" s="16" t="n">
        <v>425.08</v>
      </c>
      <c r="F1354" s="17" t="n">
        <v>0.15</v>
      </c>
      <c r="G1354" s="16" t="n">
        <v>722.64</v>
      </c>
      <c r="I1354" s="1" t="str">
        <f aca="false">INDEX(Products!$C$2:$C$51,MATCH(C1354,Products!$A$2:$A$51,0))</f>
        <v>Books &amp; Stationery</v>
      </c>
      <c r="J1354" s="1" t="str">
        <f aca="false">INDEX(Orders!$E$2:$E$8001,MATCH(B1354,Orders!$A$2:$A$8001,0))</f>
        <v>Delivered</v>
      </c>
      <c r="K1354" s="1" t="str">
        <f aca="false">LEFT(INDEX(Orders!$C$2:$C$8001,MATCH(B1354,Orders!$A$2:$A$8001,0)),7)</f>
        <v>2024-05</v>
      </c>
    </row>
    <row r="1355" customFormat="false" ht="15" hidden="false" customHeight="true" outlineLevel="0" collapsed="false">
      <c r="A1355" s="1" t="s">
        <v>11825</v>
      </c>
      <c r="B1355" s="1" t="s">
        <v>2919</v>
      </c>
      <c r="C1355" s="1" t="s">
        <v>1941</v>
      </c>
      <c r="D1355" s="1" t="n">
        <v>1</v>
      </c>
      <c r="E1355" s="16" t="n">
        <v>2757.65</v>
      </c>
      <c r="F1355" s="17" t="n">
        <v>0</v>
      </c>
      <c r="G1355" s="16" t="n">
        <v>2757.65</v>
      </c>
      <c r="I1355" s="1" t="str">
        <f aca="false">INDEX(Products!$C$2:$C$51,MATCH(C1355,Products!$A$2:$A$51,0))</f>
        <v>Fashion</v>
      </c>
      <c r="J1355" s="1" t="str">
        <f aca="false">INDEX(Orders!$E$2:$E$8001,MATCH(B1355,Orders!$A$2:$A$8001,0))</f>
        <v>Cancelled</v>
      </c>
      <c r="K1355" s="1" t="str">
        <f aca="false">LEFT(INDEX(Orders!$C$2:$C$8001,MATCH(B1355,Orders!$A$2:$A$8001,0)),7)</f>
        <v>2024-08</v>
      </c>
    </row>
    <row r="1356" customFormat="false" ht="15" hidden="false" customHeight="true" outlineLevel="0" collapsed="false">
      <c r="A1356" s="1" t="s">
        <v>11826</v>
      </c>
      <c r="B1356" s="1" t="s">
        <v>2921</v>
      </c>
      <c r="C1356" s="1" t="s">
        <v>1961</v>
      </c>
      <c r="D1356" s="1" t="n">
        <v>1</v>
      </c>
      <c r="E1356" s="16" t="n">
        <v>3493.68</v>
      </c>
      <c r="F1356" s="17" t="n">
        <v>0.05</v>
      </c>
      <c r="G1356" s="16" t="n">
        <v>3319</v>
      </c>
      <c r="I1356" s="1" t="str">
        <f aca="false">INDEX(Products!$C$2:$C$51,MATCH(C1356,Products!$A$2:$A$51,0))</f>
        <v>Home &amp; Kitchen</v>
      </c>
      <c r="J1356" s="1" t="str">
        <f aca="false">INDEX(Orders!$E$2:$E$8001,MATCH(B1356,Orders!$A$2:$A$8001,0))</f>
        <v>Delivered</v>
      </c>
      <c r="K1356" s="1" t="str">
        <f aca="false">LEFT(INDEX(Orders!$C$2:$C$8001,MATCH(B1356,Orders!$A$2:$A$8001,0)),7)</f>
        <v>2024-12</v>
      </c>
    </row>
    <row r="1357" customFormat="false" ht="15" hidden="false" customHeight="true" outlineLevel="0" collapsed="false">
      <c r="A1357" s="1" t="s">
        <v>11827</v>
      </c>
      <c r="B1357" s="1" t="s">
        <v>2921</v>
      </c>
      <c r="C1357" s="1" t="s">
        <v>2007</v>
      </c>
      <c r="D1357" s="1" t="n">
        <v>1</v>
      </c>
      <c r="E1357" s="16" t="n">
        <v>750.27</v>
      </c>
      <c r="F1357" s="17" t="n">
        <v>0</v>
      </c>
      <c r="G1357" s="16" t="n">
        <v>750.27</v>
      </c>
      <c r="I1357" s="1" t="str">
        <f aca="false">INDEX(Products!$C$2:$C$51,MATCH(C1357,Products!$A$2:$A$51,0))</f>
        <v>Books &amp; Stationery</v>
      </c>
      <c r="J1357" s="1" t="str">
        <f aca="false">INDEX(Orders!$E$2:$E$8001,MATCH(B1357,Orders!$A$2:$A$8001,0))</f>
        <v>Delivered</v>
      </c>
      <c r="K1357" s="1" t="str">
        <f aca="false">LEFT(INDEX(Orders!$C$2:$C$8001,MATCH(B1357,Orders!$A$2:$A$8001,0)),7)</f>
        <v>2024-12</v>
      </c>
    </row>
    <row r="1358" customFormat="false" ht="15" hidden="false" customHeight="true" outlineLevel="0" collapsed="false">
      <c r="A1358" s="1" t="s">
        <v>11828</v>
      </c>
      <c r="B1358" s="1" t="s">
        <v>2923</v>
      </c>
      <c r="C1358" s="1" t="s">
        <v>2006</v>
      </c>
      <c r="D1358" s="1" t="n">
        <v>1</v>
      </c>
      <c r="E1358" s="16" t="n">
        <v>482.17</v>
      </c>
      <c r="F1358" s="17" t="n">
        <v>0.05</v>
      </c>
      <c r="G1358" s="16" t="n">
        <v>458.06</v>
      </c>
      <c r="I1358" s="1" t="str">
        <f aca="false">INDEX(Products!$C$2:$C$51,MATCH(C1358,Products!$A$2:$A$51,0))</f>
        <v>Books &amp; Stationery</v>
      </c>
      <c r="J1358" s="1" t="str">
        <f aca="false">INDEX(Orders!$E$2:$E$8001,MATCH(B1358,Orders!$A$2:$A$8001,0))</f>
        <v>Delivered</v>
      </c>
      <c r="K1358" s="1" t="str">
        <f aca="false">LEFT(INDEX(Orders!$C$2:$C$8001,MATCH(B1358,Orders!$A$2:$A$8001,0)),7)</f>
        <v>2024-02</v>
      </c>
    </row>
    <row r="1359" customFormat="false" ht="15" hidden="false" customHeight="true" outlineLevel="0" collapsed="false">
      <c r="A1359" s="1" t="s">
        <v>11829</v>
      </c>
      <c r="B1359" s="1" t="s">
        <v>2924</v>
      </c>
      <c r="C1359" s="1" t="s">
        <v>1938</v>
      </c>
      <c r="D1359" s="1" t="n">
        <v>1</v>
      </c>
      <c r="E1359" s="16" t="n">
        <v>1572.6</v>
      </c>
      <c r="F1359" s="17" t="n">
        <v>0</v>
      </c>
      <c r="G1359" s="16" t="n">
        <v>1572.6</v>
      </c>
      <c r="I1359" s="1" t="str">
        <f aca="false">INDEX(Products!$C$2:$C$51,MATCH(C1359,Products!$A$2:$A$51,0))</f>
        <v>Fashion</v>
      </c>
      <c r="J1359" s="1" t="str">
        <f aca="false">INDEX(Orders!$E$2:$E$8001,MATCH(B1359,Orders!$A$2:$A$8001,0))</f>
        <v>Delivered</v>
      </c>
      <c r="K1359" s="1" t="str">
        <f aca="false">LEFT(INDEX(Orders!$C$2:$C$8001,MATCH(B1359,Orders!$A$2:$A$8001,0)),7)</f>
        <v>2025-01</v>
      </c>
    </row>
    <row r="1360" customFormat="false" ht="15" hidden="false" customHeight="true" outlineLevel="0" collapsed="false">
      <c r="A1360" s="1" t="s">
        <v>11830</v>
      </c>
      <c r="B1360" s="1" t="s">
        <v>2925</v>
      </c>
      <c r="C1360" s="1" t="s">
        <v>2007</v>
      </c>
      <c r="D1360" s="1" t="n">
        <v>1</v>
      </c>
      <c r="E1360" s="16" t="n">
        <v>750.27</v>
      </c>
      <c r="F1360" s="17" t="n">
        <v>0.05</v>
      </c>
      <c r="G1360" s="16" t="n">
        <v>712.76</v>
      </c>
      <c r="I1360" s="1" t="str">
        <f aca="false">INDEX(Products!$C$2:$C$51,MATCH(C1360,Products!$A$2:$A$51,0))</f>
        <v>Books &amp; Stationery</v>
      </c>
      <c r="J1360" s="1" t="str">
        <f aca="false">INDEX(Orders!$E$2:$E$8001,MATCH(B1360,Orders!$A$2:$A$8001,0))</f>
        <v>Delivered</v>
      </c>
      <c r="K1360" s="1" t="str">
        <f aca="false">LEFT(INDEX(Orders!$C$2:$C$8001,MATCH(B1360,Orders!$A$2:$A$8001,0)),7)</f>
        <v>2025-04</v>
      </c>
    </row>
    <row r="1361" customFormat="false" ht="15" hidden="false" customHeight="true" outlineLevel="0" collapsed="false">
      <c r="A1361" s="1" t="s">
        <v>11831</v>
      </c>
      <c r="B1361" s="1" t="s">
        <v>2926</v>
      </c>
      <c r="C1361" s="1" t="s">
        <v>1930</v>
      </c>
      <c r="D1361" s="1" t="n">
        <v>1</v>
      </c>
      <c r="E1361" s="16" t="n">
        <v>2398.35</v>
      </c>
      <c r="F1361" s="17" t="n">
        <v>0</v>
      </c>
      <c r="G1361" s="16" t="n">
        <v>2398.35</v>
      </c>
      <c r="I1361" s="1" t="str">
        <f aca="false">INDEX(Products!$C$2:$C$51,MATCH(C1361,Products!$A$2:$A$51,0))</f>
        <v>Electronics</v>
      </c>
      <c r="J1361" s="1" t="str">
        <f aca="false">INDEX(Orders!$E$2:$E$8001,MATCH(B1361,Orders!$A$2:$A$8001,0))</f>
        <v>Delivered</v>
      </c>
      <c r="K1361" s="1" t="str">
        <f aca="false">LEFT(INDEX(Orders!$C$2:$C$8001,MATCH(B1361,Orders!$A$2:$A$8001,0)),7)</f>
        <v>2025-09</v>
      </c>
    </row>
    <row r="1362" customFormat="false" ht="15" hidden="false" customHeight="true" outlineLevel="0" collapsed="false">
      <c r="A1362" s="1" t="s">
        <v>11832</v>
      </c>
      <c r="B1362" s="1" t="s">
        <v>2927</v>
      </c>
      <c r="C1362" s="1" t="s">
        <v>2007</v>
      </c>
      <c r="D1362" s="1" t="n">
        <v>1</v>
      </c>
      <c r="E1362" s="16" t="n">
        <v>750.27</v>
      </c>
      <c r="F1362" s="17" t="n">
        <v>0</v>
      </c>
      <c r="G1362" s="16" t="n">
        <v>750.27</v>
      </c>
      <c r="I1362" s="1" t="str">
        <f aca="false">INDEX(Products!$C$2:$C$51,MATCH(C1362,Products!$A$2:$A$51,0))</f>
        <v>Books &amp; Stationery</v>
      </c>
      <c r="J1362" s="1" t="str">
        <f aca="false">INDEX(Orders!$E$2:$E$8001,MATCH(B1362,Orders!$A$2:$A$8001,0))</f>
        <v>Delivered</v>
      </c>
      <c r="K1362" s="1" t="str">
        <f aca="false">LEFT(INDEX(Orders!$C$2:$C$8001,MATCH(B1362,Orders!$A$2:$A$8001,0)),7)</f>
        <v>2025-06</v>
      </c>
    </row>
    <row r="1363" customFormat="false" ht="15" hidden="false" customHeight="true" outlineLevel="0" collapsed="false">
      <c r="A1363" s="1" t="s">
        <v>11833</v>
      </c>
      <c r="B1363" s="1" t="s">
        <v>2927</v>
      </c>
      <c r="C1363" s="1" t="s">
        <v>1997</v>
      </c>
      <c r="D1363" s="1" t="n">
        <v>2</v>
      </c>
      <c r="E1363" s="16" t="n">
        <v>311.15</v>
      </c>
      <c r="F1363" s="17" t="n">
        <v>0.15</v>
      </c>
      <c r="G1363" s="16" t="n">
        <v>528.95</v>
      </c>
      <c r="I1363" s="1" t="str">
        <f aca="false">INDEX(Products!$C$2:$C$51,MATCH(C1363,Products!$A$2:$A$51,0))</f>
        <v>Sports &amp; Fitness</v>
      </c>
      <c r="J1363" s="1" t="str">
        <f aca="false">INDEX(Orders!$E$2:$E$8001,MATCH(B1363,Orders!$A$2:$A$8001,0))</f>
        <v>Delivered</v>
      </c>
      <c r="K1363" s="1" t="str">
        <f aca="false">LEFT(INDEX(Orders!$C$2:$C$8001,MATCH(B1363,Orders!$A$2:$A$8001,0)),7)</f>
        <v>2025-06</v>
      </c>
    </row>
    <row r="1364" customFormat="false" ht="15" hidden="false" customHeight="true" outlineLevel="0" collapsed="false">
      <c r="A1364" s="1" t="s">
        <v>11834</v>
      </c>
      <c r="B1364" s="1" t="s">
        <v>2927</v>
      </c>
      <c r="C1364" s="1" t="s">
        <v>1933</v>
      </c>
      <c r="D1364" s="1" t="n">
        <v>1</v>
      </c>
      <c r="E1364" s="16" t="n">
        <v>7194.38</v>
      </c>
      <c r="F1364" s="17" t="n">
        <v>0.05</v>
      </c>
      <c r="G1364" s="16" t="n">
        <v>6834.66</v>
      </c>
      <c r="I1364" s="1" t="str">
        <f aca="false">INDEX(Products!$C$2:$C$51,MATCH(C1364,Products!$A$2:$A$51,0))</f>
        <v>Electronics</v>
      </c>
      <c r="J1364" s="1" t="str">
        <f aca="false">INDEX(Orders!$E$2:$E$8001,MATCH(B1364,Orders!$A$2:$A$8001,0))</f>
        <v>Delivered</v>
      </c>
      <c r="K1364" s="1" t="str">
        <f aca="false">LEFT(INDEX(Orders!$C$2:$C$8001,MATCH(B1364,Orders!$A$2:$A$8001,0)),7)</f>
        <v>2025-06</v>
      </c>
    </row>
    <row r="1365" customFormat="false" ht="15" hidden="false" customHeight="true" outlineLevel="0" collapsed="false">
      <c r="A1365" s="1" t="s">
        <v>11835</v>
      </c>
      <c r="B1365" s="1" t="s">
        <v>2929</v>
      </c>
      <c r="C1365" s="1" t="s">
        <v>2007</v>
      </c>
      <c r="D1365" s="1" t="n">
        <v>1</v>
      </c>
      <c r="E1365" s="16" t="n">
        <v>750.27</v>
      </c>
      <c r="F1365" s="17" t="n">
        <v>0</v>
      </c>
      <c r="G1365" s="16" t="n">
        <v>750.27</v>
      </c>
      <c r="I1365" s="1" t="str">
        <f aca="false">INDEX(Products!$C$2:$C$51,MATCH(C1365,Products!$A$2:$A$51,0))</f>
        <v>Books &amp; Stationery</v>
      </c>
      <c r="J1365" s="1" t="str">
        <f aca="false">INDEX(Orders!$E$2:$E$8001,MATCH(B1365,Orders!$A$2:$A$8001,0))</f>
        <v>Delivered</v>
      </c>
      <c r="K1365" s="1" t="str">
        <f aca="false">LEFT(INDEX(Orders!$C$2:$C$8001,MATCH(B1365,Orders!$A$2:$A$8001,0)),7)</f>
        <v>2025-11</v>
      </c>
    </row>
    <row r="1366" customFormat="false" ht="15" hidden="false" customHeight="true" outlineLevel="0" collapsed="false">
      <c r="A1366" s="1" t="s">
        <v>11836</v>
      </c>
      <c r="B1366" s="1" t="s">
        <v>2930</v>
      </c>
      <c r="C1366" s="1" t="s">
        <v>1953</v>
      </c>
      <c r="D1366" s="1" t="n">
        <v>1</v>
      </c>
      <c r="E1366" s="16" t="n">
        <v>4914.12</v>
      </c>
      <c r="F1366" s="17" t="n">
        <v>0</v>
      </c>
      <c r="G1366" s="16" t="n">
        <v>4914.12</v>
      </c>
      <c r="I1366" s="1" t="str">
        <f aca="false">INDEX(Products!$C$2:$C$51,MATCH(C1366,Products!$A$2:$A$51,0))</f>
        <v>Fashion</v>
      </c>
      <c r="J1366" s="1" t="str">
        <f aca="false">INDEX(Orders!$E$2:$E$8001,MATCH(B1366,Orders!$A$2:$A$8001,0))</f>
        <v>Delivered</v>
      </c>
      <c r="K1366" s="1" t="str">
        <f aca="false">LEFT(INDEX(Orders!$C$2:$C$8001,MATCH(B1366,Orders!$A$2:$A$8001,0)),7)</f>
        <v>2024-03</v>
      </c>
    </row>
    <row r="1367" customFormat="false" ht="15" hidden="false" customHeight="true" outlineLevel="0" collapsed="false">
      <c r="A1367" s="1" t="s">
        <v>11837</v>
      </c>
      <c r="B1367" s="1" t="s">
        <v>2931</v>
      </c>
      <c r="C1367" s="1" t="s">
        <v>1961</v>
      </c>
      <c r="D1367" s="1" t="n">
        <v>1</v>
      </c>
      <c r="E1367" s="16" t="n">
        <v>3493.68</v>
      </c>
      <c r="F1367" s="17" t="n">
        <v>0.15</v>
      </c>
      <c r="G1367" s="16" t="n">
        <v>2969.63</v>
      </c>
      <c r="I1367" s="1" t="str">
        <f aca="false">INDEX(Products!$C$2:$C$51,MATCH(C1367,Products!$A$2:$A$51,0))</f>
        <v>Home &amp; Kitchen</v>
      </c>
      <c r="J1367" s="1" t="str">
        <f aca="false">INDEX(Orders!$E$2:$E$8001,MATCH(B1367,Orders!$A$2:$A$8001,0))</f>
        <v>Refunded</v>
      </c>
      <c r="K1367" s="1" t="str">
        <f aca="false">LEFT(INDEX(Orders!$C$2:$C$8001,MATCH(B1367,Orders!$A$2:$A$8001,0)),7)</f>
        <v>2024-02</v>
      </c>
    </row>
    <row r="1368" customFormat="false" ht="15" hidden="false" customHeight="true" outlineLevel="0" collapsed="false">
      <c r="A1368" s="1" t="s">
        <v>11838</v>
      </c>
      <c r="B1368" s="1" t="s">
        <v>2932</v>
      </c>
      <c r="C1368" s="1" t="s">
        <v>1955</v>
      </c>
      <c r="D1368" s="1" t="n">
        <v>1</v>
      </c>
      <c r="E1368" s="16" t="n">
        <v>3340.76</v>
      </c>
      <c r="F1368" s="17" t="n">
        <v>0</v>
      </c>
      <c r="G1368" s="16" t="n">
        <v>3340.76</v>
      </c>
      <c r="I1368" s="1" t="str">
        <f aca="false">INDEX(Products!$C$2:$C$51,MATCH(C1368,Products!$A$2:$A$51,0))</f>
        <v>Home &amp; Kitchen</v>
      </c>
      <c r="J1368" s="1" t="str">
        <f aca="false">INDEX(Orders!$E$2:$E$8001,MATCH(B1368,Orders!$A$2:$A$8001,0))</f>
        <v>Delivered</v>
      </c>
      <c r="K1368" s="1" t="str">
        <f aca="false">LEFT(INDEX(Orders!$C$2:$C$8001,MATCH(B1368,Orders!$A$2:$A$8001,0)),7)</f>
        <v>2025-08</v>
      </c>
    </row>
    <row r="1369" customFormat="false" ht="15" hidden="false" customHeight="true" outlineLevel="0" collapsed="false">
      <c r="A1369" s="1" t="s">
        <v>11839</v>
      </c>
      <c r="B1369" s="1" t="s">
        <v>2933</v>
      </c>
      <c r="C1369" s="1" t="s">
        <v>1937</v>
      </c>
      <c r="D1369" s="1" t="n">
        <v>1</v>
      </c>
      <c r="E1369" s="16" t="n">
        <v>1364.75</v>
      </c>
      <c r="F1369" s="17" t="n">
        <v>0</v>
      </c>
      <c r="G1369" s="16" t="n">
        <v>1364.75</v>
      </c>
      <c r="I1369" s="1" t="str">
        <f aca="false">INDEX(Products!$C$2:$C$51,MATCH(C1369,Products!$A$2:$A$51,0))</f>
        <v>Fashion</v>
      </c>
      <c r="J1369" s="1" t="str">
        <f aca="false">INDEX(Orders!$E$2:$E$8001,MATCH(B1369,Orders!$A$2:$A$8001,0))</f>
        <v>Delivered</v>
      </c>
      <c r="K1369" s="1" t="str">
        <f aca="false">LEFT(INDEX(Orders!$C$2:$C$8001,MATCH(B1369,Orders!$A$2:$A$8001,0)),7)</f>
        <v>2025-03</v>
      </c>
    </row>
    <row r="1370" customFormat="false" ht="15" hidden="false" customHeight="true" outlineLevel="0" collapsed="false">
      <c r="A1370" s="1" t="s">
        <v>11840</v>
      </c>
      <c r="B1370" s="1" t="s">
        <v>2933</v>
      </c>
      <c r="C1370" s="1" t="s">
        <v>1955</v>
      </c>
      <c r="D1370" s="1" t="n">
        <v>1</v>
      </c>
      <c r="E1370" s="16" t="n">
        <v>3340.76</v>
      </c>
      <c r="F1370" s="17" t="n">
        <v>0</v>
      </c>
      <c r="G1370" s="16" t="n">
        <v>3340.76</v>
      </c>
      <c r="I1370" s="1" t="str">
        <f aca="false">INDEX(Products!$C$2:$C$51,MATCH(C1370,Products!$A$2:$A$51,0))</f>
        <v>Home &amp; Kitchen</v>
      </c>
      <c r="J1370" s="1" t="str">
        <f aca="false">INDEX(Orders!$E$2:$E$8001,MATCH(B1370,Orders!$A$2:$A$8001,0))</f>
        <v>Delivered</v>
      </c>
      <c r="K1370" s="1" t="str">
        <f aca="false">LEFT(INDEX(Orders!$C$2:$C$8001,MATCH(B1370,Orders!$A$2:$A$8001,0)),7)</f>
        <v>2025-03</v>
      </c>
    </row>
    <row r="1371" customFormat="false" ht="15" hidden="false" customHeight="true" outlineLevel="0" collapsed="false">
      <c r="A1371" s="1" t="s">
        <v>11841</v>
      </c>
      <c r="B1371" s="1" t="s">
        <v>2933</v>
      </c>
      <c r="C1371" s="1" t="s">
        <v>1930</v>
      </c>
      <c r="D1371" s="1" t="n">
        <v>3</v>
      </c>
      <c r="E1371" s="16" t="n">
        <v>2398.35</v>
      </c>
      <c r="F1371" s="17" t="n">
        <v>0.05</v>
      </c>
      <c r="G1371" s="16" t="n">
        <v>6835.3</v>
      </c>
      <c r="I1371" s="1" t="str">
        <f aca="false">INDEX(Products!$C$2:$C$51,MATCH(C1371,Products!$A$2:$A$51,0))</f>
        <v>Electronics</v>
      </c>
      <c r="J1371" s="1" t="str">
        <f aca="false">INDEX(Orders!$E$2:$E$8001,MATCH(B1371,Orders!$A$2:$A$8001,0))</f>
        <v>Delivered</v>
      </c>
      <c r="K1371" s="1" t="str">
        <f aca="false">LEFT(INDEX(Orders!$C$2:$C$8001,MATCH(B1371,Orders!$A$2:$A$8001,0)),7)</f>
        <v>2025-03</v>
      </c>
    </row>
    <row r="1372" customFormat="false" ht="15" hidden="false" customHeight="true" outlineLevel="0" collapsed="false">
      <c r="A1372" s="1" t="s">
        <v>11842</v>
      </c>
      <c r="B1372" s="1" t="s">
        <v>2934</v>
      </c>
      <c r="C1372" s="1" t="s">
        <v>2006</v>
      </c>
      <c r="D1372" s="1" t="n">
        <v>1</v>
      </c>
      <c r="E1372" s="16" t="n">
        <v>482.17</v>
      </c>
      <c r="F1372" s="17" t="n">
        <v>0.1</v>
      </c>
      <c r="G1372" s="16" t="n">
        <v>433.95</v>
      </c>
      <c r="I1372" s="1" t="str">
        <f aca="false">INDEX(Products!$C$2:$C$51,MATCH(C1372,Products!$A$2:$A$51,0))</f>
        <v>Books &amp; Stationery</v>
      </c>
      <c r="J1372" s="1" t="str">
        <f aca="false">INDEX(Orders!$E$2:$E$8001,MATCH(B1372,Orders!$A$2:$A$8001,0))</f>
        <v>Delivered</v>
      </c>
      <c r="K1372" s="1" t="str">
        <f aca="false">LEFT(INDEX(Orders!$C$2:$C$8001,MATCH(B1372,Orders!$A$2:$A$8001,0)),7)</f>
        <v>2025-08</v>
      </c>
    </row>
    <row r="1373" customFormat="false" ht="15" hidden="false" customHeight="true" outlineLevel="0" collapsed="false">
      <c r="A1373" s="1" t="s">
        <v>11843</v>
      </c>
      <c r="B1373" s="1" t="s">
        <v>2934</v>
      </c>
      <c r="C1373" s="1" t="s">
        <v>1979</v>
      </c>
      <c r="D1373" s="1" t="n">
        <v>1</v>
      </c>
      <c r="E1373" s="16" t="n">
        <v>623</v>
      </c>
      <c r="F1373" s="17" t="n">
        <v>0.05</v>
      </c>
      <c r="G1373" s="16" t="n">
        <v>591.85</v>
      </c>
      <c r="I1373" s="1" t="str">
        <f aca="false">INDEX(Products!$C$2:$C$51,MATCH(C1373,Products!$A$2:$A$51,0))</f>
        <v>Beauty &amp; Personal Care</v>
      </c>
      <c r="J1373" s="1" t="str">
        <f aca="false">INDEX(Orders!$E$2:$E$8001,MATCH(B1373,Orders!$A$2:$A$8001,0))</f>
        <v>Delivered</v>
      </c>
      <c r="K1373" s="1" t="str">
        <f aca="false">LEFT(INDEX(Orders!$C$2:$C$8001,MATCH(B1373,Orders!$A$2:$A$8001,0)),7)</f>
        <v>2025-08</v>
      </c>
    </row>
    <row r="1374" customFormat="false" ht="15" hidden="false" customHeight="true" outlineLevel="0" collapsed="false">
      <c r="A1374" s="1" t="s">
        <v>11844</v>
      </c>
      <c r="B1374" s="1" t="s">
        <v>2935</v>
      </c>
      <c r="C1374" s="1" t="s">
        <v>2006</v>
      </c>
      <c r="D1374" s="1" t="n">
        <v>1</v>
      </c>
      <c r="E1374" s="16" t="n">
        <v>482.17</v>
      </c>
      <c r="F1374" s="17" t="n">
        <v>0.2</v>
      </c>
      <c r="G1374" s="16" t="n">
        <v>385.74</v>
      </c>
      <c r="I1374" s="1" t="str">
        <f aca="false">INDEX(Products!$C$2:$C$51,MATCH(C1374,Products!$A$2:$A$51,0))</f>
        <v>Books &amp; Stationery</v>
      </c>
      <c r="J1374" s="1" t="str">
        <f aca="false">INDEX(Orders!$E$2:$E$8001,MATCH(B1374,Orders!$A$2:$A$8001,0))</f>
        <v>Delivered</v>
      </c>
      <c r="K1374" s="1" t="str">
        <f aca="false">LEFT(INDEX(Orders!$C$2:$C$8001,MATCH(B1374,Orders!$A$2:$A$8001,0)),7)</f>
        <v>2025-10</v>
      </c>
    </row>
    <row r="1375" customFormat="false" ht="15" hidden="false" customHeight="true" outlineLevel="0" collapsed="false">
      <c r="A1375" s="1" t="s">
        <v>11845</v>
      </c>
      <c r="B1375" s="1" t="s">
        <v>2935</v>
      </c>
      <c r="C1375" s="1" t="s">
        <v>2007</v>
      </c>
      <c r="D1375" s="1" t="n">
        <v>1</v>
      </c>
      <c r="E1375" s="16" t="n">
        <v>750.27</v>
      </c>
      <c r="F1375" s="17" t="n">
        <v>0</v>
      </c>
      <c r="G1375" s="16" t="n">
        <v>750.27</v>
      </c>
      <c r="I1375" s="1" t="str">
        <f aca="false">INDEX(Products!$C$2:$C$51,MATCH(C1375,Products!$A$2:$A$51,0))</f>
        <v>Books &amp; Stationery</v>
      </c>
      <c r="J1375" s="1" t="str">
        <f aca="false">INDEX(Orders!$E$2:$E$8001,MATCH(B1375,Orders!$A$2:$A$8001,0))</f>
        <v>Delivered</v>
      </c>
      <c r="K1375" s="1" t="str">
        <f aca="false">LEFT(INDEX(Orders!$C$2:$C$8001,MATCH(B1375,Orders!$A$2:$A$8001,0)),7)</f>
        <v>2025-10</v>
      </c>
    </row>
    <row r="1376" customFormat="false" ht="15" hidden="false" customHeight="true" outlineLevel="0" collapsed="false">
      <c r="A1376" s="1" t="s">
        <v>11846</v>
      </c>
      <c r="B1376" s="1" t="s">
        <v>2936</v>
      </c>
      <c r="C1376" s="1" t="s">
        <v>1933</v>
      </c>
      <c r="D1376" s="1" t="n">
        <v>2</v>
      </c>
      <c r="E1376" s="16" t="n">
        <v>7194.38</v>
      </c>
      <c r="F1376" s="17" t="n">
        <v>0.1</v>
      </c>
      <c r="G1376" s="16" t="n">
        <v>12949.88</v>
      </c>
      <c r="I1376" s="1" t="str">
        <f aca="false">INDEX(Products!$C$2:$C$51,MATCH(C1376,Products!$A$2:$A$51,0))</f>
        <v>Electronics</v>
      </c>
      <c r="J1376" s="1" t="str">
        <f aca="false">INDEX(Orders!$E$2:$E$8001,MATCH(B1376,Orders!$A$2:$A$8001,0))</f>
        <v>Delivered</v>
      </c>
      <c r="K1376" s="1" t="str">
        <f aca="false">LEFT(INDEX(Orders!$C$2:$C$8001,MATCH(B1376,Orders!$A$2:$A$8001,0)),7)</f>
        <v>2025-07</v>
      </c>
    </row>
    <row r="1377" customFormat="false" ht="15" hidden="false" customHeight="true" outlineLevel="0" collapsed="false">
      <c r="A1377" s="1" t="s">
        <v>11847</v>
      </c>
      <c r="B1377" s="1" t="s">
        <v>2936</v>
      </c>
      <c r="C1377" s="1" t="s">
        <v>2006</v>
      </c>
      <c r="D1377" s="1" t="n">
        <v>1</v>
      </c>
      <c r="E1377" s="16" t="n">
        <v>482.17</v>
      </c>
      <c r="F1377" s="17" t="n">
        <v>0</v>
      </c>
      <c r="G1377" s="16" t="n">
        <v>482.17</v>
      </c>
      <c r="I1377" s="1" t="str">
        <f aca="false">INDEX(Products!$C$2:$C$51,MATCH(C1377,Products!$A$2:$A$51,0))</f>
        <v>Books &amp; Stationery</v>
      </c>
      <c r="J1377" s="1" t="str">
        <f aca="false">INDEX(Orders!$E$2:$E$8001,MATCH(B1377,Orders!$A$2:$A$8001,0))</f>
        <v>Delivered</v>
      </c>
      <c r="K1377" s="1" t="str">
        <f aca="false">LEFT(INDEX(Orders!$C$2:$C$8001,MATCH(B1377,Orders!$A$2:$A$8001,0)),7)</f>
        <v>2025-07</v>
      </c>
    </row>
    <row r="1378" customFormat="false" ht="15" hidden="false" customHeight="true" outlineLevel="0" collapsed="false">
      <c r="A1378" s="1" t="s">
        <v>11848</v>
      </c>
      <c r="B1378" s="1" t="s">
        <v>2937</v>
      </c>
      <c r="C1378" s="1" t="s">
        <v>1920</v>
      </c>
      <c r="D1378" s="1" t="n">
        <v>1</v>
      </c>
      <c r="E1378" s="16" t="n">
        <v>4273.58</v>
      </c>
      <c r="F1378" s="17" t="n">
        <v>0</v>
      </c>
      <c r="G1378" s="16" t="n">
        <v>4273.58</v>
      </c>
      <c r="I1378" s="1" t="str">
        <f aca="false">INDEX(Products!$C$2:$C$51,MATCH(C1378,Products!$A$2:$A$51,0))</f>
        <v>Electronics</v>
      </c>
      <c r="J1378" s="1" t="str">
        <f aca="false">INDEX(Orders!$E$2:$E$8001,MATCH(B1378,Orders!$A$2:$A$8001,0))</f>
        <v>Returned</v>
      </c>
      <c r="K1378" s="1" t="str">
        <f aca="false">LEFT(INDEX(Orders!$C$2:$C$8001,MATCH(B1378,Orders!$A$2:$A$8001,0)),7)</f>
        <v>2024-12</v>
      </c>
    </row>
    <row r="1379" customFormat="false" ht="15" hidden="false" customHeight="true" outlineLevel="0" collapsed="false">
      <c r="A1379" s="1" t="s">
        <v>11849</v>
      </c>
      <c r="B1379" s="1" t="s">
        <v>2938</v>
      </c>
      <c r="C1379" s="1" t="s">
        <v>2006</v>
      </c>
      <c r="D1379" s="1" t="n">
        <v>1</v>
      </c>
      <c r="E1379" s="16" t="n">
        <v>482.17</v>
      </c>
      <c r="F1379" s="17" t="n">
        <v>0.05</v>
      </c>
      <c r="G1379" s="16" t="n">
        <v>458.06</v>
      </c>
      <c r="I1379" s="1" t="str">
        <f aca="false">INDEX(Products!$C$2:$C$51,MATCH(C1379,Products!$A$2:$A$51,0))</f>
        <v>Books &amp; Stationery</v>
      </c>
      <c r="J1379" s="1" t="str">
        <f aca="false">INDEX(Orders!$E$2:$E$8001,MATCH(B1379,Orders!$A$2:$A$8001,0))</f>
        <v>Delivered</v>
      </c>
      <c r="K1379" s="1" t="str">
        <f aca="false">LEFT(INDEX(Orders!$C$2:$C$8001,MATCH(B1379,Orders!$A$2:$A$8001,0)),7)</f>
        <v>2025-02</v>
      </c>
    </row>
    <row r="1380" customFormat="false" ht="15" hidden="false" customHeight="true" outlineLevel="0" collapsed="false">
      <c r="A1380" s="1" t="s">
        <v>11850</v>
      </c>
      <c r="B1380" s="1" t="s">
        <v>2938</v>
      </c>
      <c r="C1380" s="1" t="s">
        <v>1940</v>
      </c>
      <c r="D1380" s="1" t="n">
        <v>2</v>
      </c>
      <c r="E1380" s="16" t="n">
        <v>2374.52</v>
      </c>
      <c r="F1380" s="17" t="n">
        <v>0</v>
      </c>
      <c r="G1380" s="16" t="n">
        <v>4749.04</v>
      </c>
      <c r="I1380" s="1" t="str">
        <f aca="false">INDEX(Products!$C$2:$C$51,MATCH(C1380,Products!$A$2:$A$51,0))</f>
        <v>Fashion</v>
      </c>
      <c r="J1380" s="1" t="str">
        <f aca="false">INDEX(Orders!$E$2:$E$8001,MATCH(B1380,Orders!$A$2:$A$8001,0))</f>
        <v>Delivered</v>
      </c>
      <c r="K1380" s="1" t="str">
        <f aca="false">LEFT(INDEX(Orders!$C$2:$C$8001,MATCH(B1380,Orders!$A$2:$A$8001,0)),7)</f>
        <v>2025-02</v>
      </c>
    </row>
    <row r="1381" customFormat="false" ht="15" hidden="false" customHeight="true" outlineLevel="0" collapsed="false">
      <c r="A1381" s="1" t="s">
        <v>11851</v>
      </c>
      <c r="B1381" s="1" t="s">
        <v>2939</v>
      </c>
      <c r="C1381" s="1" t="s">
        <v>1976</v>
      </c>
      <c r="D1381" s="1" t="n">
        <v>1</v>
      </c>
      <c r="E1381" s="16" t="n">
        <v>1603.35</v>
      </c>
      <c r="F1381" s="17" t="n">
        <v>0.2</v>
      </c>
      <c r="G1381" s="16" t="n">
        <v>1282.68</v>
      </c>
      <c r="I1381" s="1" t="str">
        <f aca="false">INDEX(Products!$C$2:$C$51,MATCH(C1381,Products!$A$2:$A$51,0))</f>
        <v>Beauty &amp; Personal Care</v>
      </c>
      <c r="J1381" s="1" t="str">
        <f aca="false">INDEX(Orders!$E$2:$E$8001,MATCH(B1381,Orders!$A$2:$A$8001,0))</f>
        <v>Delivered</v>
      </c>
      <c r="K1381" s="1" t="str">
        <f aca="false">LEFT(INDEX(Orders!$C$2:$C$8001,MATCH(B1381,Orders!$A$2:$A$8001,0)),7)</f>
        <v>2025-05</v>
      </c>
    </row>
    <row r="1382" customFormat="false" ht="15" hidden="false" customHeight="true" outlineLevel="0" collapsed="false">
      <c r="A1382" s="1" t="s">
        <v>11852</v>
      </c>
      <c r="B1382" s="1" t="s">
        <v>2939</v>
      </c>
      <c r="C1382" s="1" t="s">
        <v>2007</v>
      </c>
      <c r="D1382" s="1" t="n">
        <v>1</v>
      </c>
      <c r="E1382" s="16" t="n">
        <v>750.27</v>
      </c>
      <c r="F1382" s="17" t="n">
        <v>0.05</v>
      </c>
      <c r="G1382" s="16" t="n">
        <v>712.76</v>
      </c>
      <c r="I1382" s="1" t="str">
        <f aca="false">INDEX(Products!$C$2:$C$51,MATCH(C1382,Products!$A$2:$A$51,0))</f>
        <v>Books &amp; Stationery</v>
      </c>
      <c r="J1382" s="1" t="str">
        <f aca="false">INDEX(Orders!$E$2:$E$8001,MATCH(B1382,Orders!$A$2:$A$8001,0))</f>
        <v>Delivered</v>
      </c>
      <c r="K1382" s="1" t="str">
        <f aca="false">LEFT(INDEX(Orders!$C$2:$C$8001,MATCH(B1382,Orders!$A$2:$A$8001,0)),7)</f>
        <v>2025-05</v>
      </c>
    </row>
    <row r="1383" customFormat="false" ht="15" hidden="false" customHeight="true" outlineLevel="0" collapsed="false">
      <c r="A1383" s="1" t="s">
        <v>11853</v>
      </c>
      <c r="B1383" s="1" t="s">
        <v>2939</v>
      </c>
      <c r="C1383" s="1" t="s">
        <v>1930</v>
      </c>
      <c r="D1383" s="1" t="n">
        <v>1</v>
      </c>
      <c r="E1383" s="16" t="n">
        <v>2398.35</v>
      </c>
      <c r="F1383" s="17" t="n">
        <v>0.05</v>
      </c>
      <c r="G1383" s="16" t="n">
        <v>2278.43</v>
      </c>
      <c r="I1383" s="1" t="str">
        <f aca="false">INDEX(Products!$C$2:$C$51,MATCH(C1383,Products!$A$2:$A$51,0))</f>
        <v>Electronics</v>
      </c>
      <c r="J1383" s="1" t="str">
        <f aca="false">INDEX(Orders!$E$2:$E$8001,MATCH(B1383,Orders!$A$2:$A$8001,0))</f>
        <v>Delivered</v>
      </c>
      <c r="K1383" s="1" t="str">
        <f aca="false">LEFT(INDEX(Orders!$C$2:$C$8001,MATCH(B1383,Orders!$A$2:$A$8001,0)),7)</f>
        <v>2025-05</v>
      </c>
    </row>
    <row r="1384" customFormat="false" ht="15" hidden="false" customHeight="true" outlineLevel="0" collapsed="false">
      <c r="A1384" s="1" t="s">
        <v>11854</v>
      </c>
      <c r="B1384" s="1" t="s">
        <v>2941</v>
      </c>
      <c r="C1384" s="1" t="s">
        <v>1986</v>
      </c>
      <c r="D1384" s="1" t="n">
        <v>1</v>
      </c>
      <c r="E1384" s="16" t="n">
        <v>2871.85</v>
      </c>
      <c r="F1384" s="17" t="n">
        <v>0.2</v>
      </c>
      <c r="G1384" s="16" t="n">
        <v>2297.48</v>
      </c>
      <c r="I1384" s="1" t="str">
        <f aca="false">INDEX(Products!$C$2:$C$51,MATCH(C1384,Products!$A$2:$A$51,0))</f>
        <v>Beauty &amp; Personal Care</v>
      </c>
      <c r="J1384" s="1" t="str">
        <f aca="false">INDEX(Orders!$E$2:$E$8001,MATCH(B1384,Orders!$A$2:$A$8001,0))</f>
        <v>Delivered</v>
      </c>
      <c r="K1384" s="1" t="str">
        <f aca="false">LEFT(INDEX(Orders!$C$2:$C$8001,MATCH(B1384,Orders!$A$2:$A$8001,0)),7)</f>
        <v>2025-11</v>
      </c>
    </row>
    <row r="1385" customFormat="false" ht="15" hidden="false" customHeight="true" outlineLevel="0" collapsed="false">
      <c r="A1385" s="1" t="s">
        <v>11855</v>
      </c>
      <c r="B1385" s="1" t="s">
        <v>2941</v>
      </c>
      <c r="C1385" s="1" t="s">
        <v>1990</v>
      </c>
      <c r="D1385" s="1" t="n">
        <v>1</v>
      </c>
      <c r="E1385" s="16" t="n">
        <v>5311.32</v>
      </c>
      <c r="F1385" s="17" t="n">
        <v>0.15</v>
      </c>
      <c r="G1385" s="16" t="n">
        <v>4514.62</v>
      </c>
      <c r="I1385" s="1" t="str">
        <f aca="false">INDEX(Products!$C$2:$C$51,MATCH(C1385,Products!$A$2:$A$51,0))</f>
        <v>Sports &amp; Fitness</v>
      </c>
      <c r="J1385" s="1" t="str">
        <f aca="false">INDEX(Orders!$E$2:$E$8001,MATCH(B1385,Orders!$A$2:$A$8001,0))</f>
        <v>Delivered</v>
      </c>
      <c r="K1385" s="1" t="str">
        <f aca="false">LEFT(INDEX(Orders!$C$2:$C$8001,MATCH(B1385,Orders!$A$2:$A$8001,0)),7)</f>
        <v>2025-11</v>
      </c>
    </row>
    <row r="1386" customFormat="false" ht="15" hidden="false" customHeight="true" outlineLevel="0" collapsed="false">
      <c r="A1386" s="1" t="s">
        <v>11856</v>
      </c>
      <c r="B1386" s="1" t="s">
        <v>2942</v>
      </c>
      <c r="C1386" s="1" t="s">
        <v>1979</v>
      </c>
      <c r="D1386" s="1" t="n">
        <v>1</v>
      </c>
      <c r="E1386" s="16" t="n">
        <v>623</v>
      </c>
      <c r="F1386" s="17" t="n">
        <v>0.05</v>
      </c>
      <c r="G1386" s="16" t="n">
        <v>591.85</v>
      </c>
      <c r="I1386" s="1" t="str">
        <f aca="false">INDEX(Products!$C$2:$C$51,MATCH(C1386,Products!$A$2:$A$51,0))</f>
        <v>Beauty &amp; Personal Care</v>
      </c>
      <c r="J1386" s="1" t="str">
        <f aca="false">INDEX(Orders!$E$2:$E$8001,MATCH(B1386,Orders!$A$2:$A$8001,0))</f>
        <v>Delivered</v>
      </c>
      <c r="K1386" s="1" t="str">
        <f aca="false">LEFT(INDEX(Orders!$C$2:$C$8001,MATCH(B1386,Orders!$A$2:$A$8001,0)),7)</f>
        <v>2025-10</v>
      </c>
    </row>
    <row r="1387" customFormat="false" ht="15" hidden="false" customHeight="true" outlineLevel="0" collapsed="false">
      <c r="A1387" s="1" t="s">
        <v>11857</v>
      </c>
      <c r="B1387" s="1" t="s">
        <v>2942</v>
      </c>
      <c r="C1387" s="1" t="s">
        <v>2006</v>
      </c>
      <c r="D1387" s="1" t="n">
        <v>1</v>
      </c>
      <c r="E1387" s="16" t="n">
        <v>482.17</v>
      </c>
      <c r="F1387" s="17" t="n">
        <v>0</v>
      </c>
      <c r="G1387" s="16" t="n">
        <v>482.17</v>
      </c>
      <c r="I1387" s="1" t="str">
        <f aca="false">INDEX(Products!$C$2:$C$51,MATCH(C1387,Products!$A$2:$A$51,0))</f>
        <v>Books &amp; Stationery</v>
      </c>
      <c r="J1387" s="1" t="str">
        <f aca="false">INDEX(Orders!$E$2:$E$8001,MATCH(B1387,Orders!$A$2:$A$8001,0))</f>
        <v>Delivered</v>
      </c>
      <c r="K1387" s="1" t="str">
        <f aca="false">LEFT(INDEX(Orders!$C$2:$C$8001,MATCH(B1387,Orders!$A$2:$A$8001,0)),7)</f>
        <v>2025-10</v>
      </c>
    </row>
    <row r="1388" customFormat="false" ht="15" hidden="false" customHeight="true" outlineLevel="0" collapsed="false">
      <c r="A1388" s="1" t="s">
        <v>11858</v>
      </c>
      <c r="B1388" s="1" t="s">
        <v>2942</v>
      </c>
      <c r="C1388" s="1" t="s">
        <v>1997</v>
      </c>
      <c r="D1388" s="1" t="n">
        <v>2</v>
      </c>
      <c r="E1388" s="16" t="n">
        <v>311.15</v>
      </c>
      <c r="F1388" s="17" t="n">
        <v>0</v>
      </c>
      <c r="G1388" s="16" t="n">
        <v>622.3</v>
      </c>
      <c r="I1388" s="1" t="str">
        <f aca="false">INDEX(Products!$C$2:$C$51,MATCH(C1388,Products!$A$2:$A$51,0))</f>
        <v>Sports &amp; Fitness</v>
      </c>
      <c r="J1388" s="1" t="str">
        <f aca="false">INDEX(Orders!$E$2:$E$8001,MATCH(B1388,Orders!$A$2:$A$8001,0))</f>
        <v>Delivered</v>
      </c>
      <c r="K1388" s="1" t="str">
        <f aca="false">LEFT(INDEX(Orders!$C$2:$C$8001,MATCH(B1388,Orders!$A$2:$A$8001,0)),7)</f>
        <v>2025-10</v>
      </c>
    </row>
    <row r="1389" customFormat="false" ht="15" hidden="false" customHeight="true" outlineLevel="0" collapsed="false">
      <c r="A1389" s="1" t="s">
        <v>11859</v>
      </c>
      <c r="B1389" s="1" t="s">
        <v>2943</v>
      </c>
      <c r="C1389" s="1" t="s">
        <v>1930</v>
      </c>
      <c r="D1389" s="1" t="n">
        <v>3</v>
      </c>
      <c r="E1389" s="16" t="n">
        <v>2398.35</v>
      </c>
      <c r="F1389" s="17" t="n">
        <v>0</v>
      </c>
      <c r="G1389" s="16" t="n">
        <v>7195.05</v>
      </c>
      <c r="I1389" s="1" t="str">
        <f aca="false">INDEX(Products!$C$2:$C$51,MATCH(C1389,Products!$A$2:$A$51,0))</f>
        <v>Electronics</v>
      </c>
      <c r="J1389" s="1" t="str">
        <f aca="false">INDEX(Orders!$E$2:$E$8001,MATCH(B1389,Orders!$A$2:$A$8001,0))</f>
        <v>Delivered</v>
      </c>
      <c r="K1389" s="1" t="str">
        <f aca="false">LEFT(INDEX(Orders!$C$2:$C$8001,MATCH(B1389,Orders!$A$2:$A$8001,0)),7)</f>
        <v>2025-04</v>
      </c>
    </row>
    <row r="1390" customFormat="false" ht="15" hidden="false" customHeight="true" outlineLevel="0" collapsed="false">
      <c r="A1390" s="1" t="s">
        <v>11860</v>
      </c>
      <c r="B1390" s="1" t="s">
        <v>2943</v>
      </c>
      <c r="C1390" s="1" t="s">
        <v>1959</v>
      </c>
      <c r="D1390" s="1" t="n">
        <v>1</v>
      </c>
      <c r="E1390" s="16" t="n">
        <v>2142.79</v>
      </c>
      <c r="F1390" s="17" t="n">
        <v>0</v>
      </c>
      <c r="G1390" s="16" t="n">
        <v>2142.79</v>
      </c>
      <c r="I1390" s="1" t="str">
        <f aca="false">INDEX(Products!$C$2:$C$51,MATCH(C1390,Products!$A$2:$A$51,0))</f>
        <v>Home &amp; Kitchen</v>
      </c>
      <c r="J1390" s="1" t="str">
        <f aca="false">INDEX(Orders!$E$2:$E$8001,MATCH(B1390,Orders!$A$2:$A$8001,0))</f>
        <v>Delivered</v>
      </c>
      <c r="K1390" s="1" t="str">
        <f aca="false">LEFT(INDEX(Orders!$C$2:$C$8001,MATCH(B1390,Orders!$A$2:$A$8001,0)),7)</f>
        <v>2025-04</v>
      </c>
    </row>
    <row r="1391" customFormat="false" ht="15" hidden="false" customHeight="true" outlineLevel="0" collapsed="false">
      <c r="A1391" s="1" t="s">
        <v>11861</v>
      </c>
      <c r="B1391" s="1" t="s">
        <v>2944</v>
      </c>
      <c r="C1391" s="1" t="s">
        <v>1930</v>
      </c>
      <c r="D1391" s="1" t="n">
        <v>2</v>
      </c>
      <c r="E1391" s="16" t="n">
        <v>2398.35</v>
      </c>
      <c r="F1391" s="17" t="n">
        <v>0.15</v>
      </c>
      <c r="G1391" s="16" t="n">
        <v>4077.2</v>
      </c>
      <c r="I1391" s="1" t="str">
        <f aca="false">INDEX(Products!$C$2:$C$51,MATCH(C1391,Products!$A$2:$A$51,0))</f>
        <v>Electronics</v>
      </c>
      <c r="J1391" s="1" t="str">
        <f aca="false">INDEX(Orders!$E$2:$E$8001,MATCH(B1391,Orders!$A$2:$A$8001,0))</f>
        <v>Delivered</v>
      </c>
      <c r="K1391" s="1" t="str">
        <f aca="false">LEFT(INDEX(Orders!$C$2:$C$8001,MATCH(B1391,Orders!$A$2:$A$8001,0)),7)</f>
        <v>2025-10</v>
      </c>
    </row>
    <row r="1392" customFormat="false" ht="15" hidden="false" customHeight="true" outlineLevel="0" collapsed="false">
      <c r="A1392" s="1" t="s">
        <v>11862</v>
      </c>
      <c r="B1392" s="1" t="s">
        <v>2945</v>
      </c>
      <c r="C1392" s="1" t="s">
        <v>1975</v>
      </c>
      <c r="D1392" s="1" t="n">
        <v>1</v>
      </c>
      <c r="E1392" s="16" t="n">
        <v>862.99</v>
      </c>
      <c r="F1392" s="17" t="n">
        <v>0.15</v>
      </c>
      <c r="G1392" s="16" t="n">
        <v>733.54</v>
      </c>
      <c r="I1392" s="1" t="str">
        <f aca="false">INDEX(Products!$C$2:$C$51,MATCH(C1392,Products!$A$2:$A$51,0))</f>
        <v>Beauty &amp; Personal Care</v>
      </c>
      <c r="J1392" s="1" t="str">
        <f aca="false">INDEX(Orders!$E$2:$E$8001,MATCH(B1392,Orders!$A$2:$A$8001,0))</f>
        <v>Delivered</v>
      </c>
      <c r="K1392" s="1" t="str">
        <f aca="false">LEFT(INDEX(Orders!$C$2:$C$8001,MATCH(B1392,Orders!$A$2:$A$8001,0)),7)</f>
        <v>2024-12</v>
      </c>
    </row>
    <row r="1393" customFormat="false" ht="15" hidden="false" customHeight="true" outlineLevel="0" collapsed="false">
      <c r="A1393" s="1" t="s">
        <v>11863</v>
      </c>
      <c r="B1393" s="1" t="s">
        <v>2945</v>
      </c>
      <c r="C1393" s="1" t="s">
        <v>2006</v>
      </c>
      <c r="D1393" s="1" t="n">
        <v>1</v>
      </c>
      <c r="E1393" s="16" t="n">
        <v>482.17</v>
      </c>
      <c r="F1393" s="17" t="n">
        <v>0</v>
      </c>
      <c r="G1393" s="16" t="n">
        <v>482.17</v>
      </c>
      <c r="I1393" s="1" t="str">
        <f aca="false">INDEX(Products!$C$2:$C$51,MATCH(C1393,Products!$A$2:$A$51,0))</f>
        <v>Books &amp; Stationery</v>
      </c>
      <c r="J1393" s="1" t="str">
        <f aca="false">INDEX(Orders!$E$2:$E$8001,MATCH(B1393,Orders!$A$2:$A$8001,0))</f>
        <v>Delivered</v>
      </c>
      <c r="K1393" s="1" t="str">
        <f aca="false">LEFT(INDEX(Orders!$C$2:$C$8001,MATCH(B1393,Orders!$A$2:$A$8001,0)),7)</f>
        <v>2024-12</v>
      </c>
    </row>
    <row r="1394" customFormat="false" ht="15" hidden="false" customHeight="true" outlineLevel="0" collapsed="false">
      <c r="A1394" s="1" t="s">
        <v>11864</v>
      </c>
      <c r="B1394" s="1" t="s">
        <v>2946</v>
      </c>
      <c r="C1394" s="1" t="s">
        <v>2006</v>
      </c>
      <c r="D1394" s="1" t="n">
        <v>1</v>
      </c>
      <c r="E1394" s="16" t="n">
        <v>482.17</v>
      </c>
      <c r="F1394" s="17" t="n">
        <v>0.05</v>
      </c>
      <c r="G1394" s="16" t="n">
        <v>458.06</v>
      </c>
      <c r="I1394" s="1" t="str">
        <f aca="false">INDEX(Products!$C$2:$C$51,MATCH(C1394,Products!$A$2:$A$51,0))</f>
        <v>Books &amp; Stationery</v>
      </c>
      <c r="J1394" s="1" t="str">
        <f aca="false">INDEX(Orders!$E$2:$E$8001,MATCH(B1394,Orders!$A$2:$A$8001,0))</f>
        <v>Delivered</v>
      </c>
      <c r="K1394" s="1" t="str">
        <f aca="false">LEFT(INDEX(Orders!$C$2:$C$8001,MATCH(B1394,Orders!$A$2:$A$8001,0)),7)</f>
        <v>2024-11</v>
      </c>
    </row>
    <row r="1395" customFormat="false" ht="15" hidden="false" customHeight="true" outlineLevel="0" collapsed="false">
      <c r="A1395" s="1" t="s">
        <v>11865</v>
      </c>
      <c r="B1395" s="1" t="s">
        <v>2946</v>
      </c>
      <c r="C1395" s="1" t="s">
        <v>1953</v>
      </c>
      <c r="D1395" s="1" t="n">
        <v>1</v>
      </c>
      <c r="E1395" s="16" t="n">
        <v>4914.12</v>
      </c>
      <c r="F1395" s="17" t="n">
        <v>0.2</v>
      </c>
      <c r="G1395" s="16" t="n">
        <v>3931.3</v>
      </c>
      <c r="I1395" s="1" t="str">
        <f aca="false">INDEX(Products!$C$2:$C$51,MATCH(C1395,Products!$A$2:$A$51,0))</f>
        <v>Fashion</v>
      </c>
      <c r="J1395" s="1" t="str">
        <f aca="false">INDEX(Orders!$E$2:$E$8001,MATCH(B1395,Orders!$A$2:$A$8001,0))</f>
        <v>Delivered</v>
      </c>
      <c r="K1395" s="1" t="str">
        <f aca="false">LEFT(INDEX(Orders!$C$2:$C$8001,MATCH(B1395,Orders!$A$2:$A$8001,0)),7)</f>
        <v>2024-11</v>
      </c>
    </row>
    <row r="1396" customFormat="false" ht="15" hidden="false" customHeight="true" outlineLevel="0" collapsed="false">
      <c r="A1396" s="1" t="s">
        <v>11866</v>
      </c>
      <c r="B1396" s="1" t="s">
        <v>2947</v>
      </c>
      <c r="C1396" s="1" t="s">
        <v>1997</v>
      </c>
      <c r="D1396" s="1" t="n">
        <v>1</v>
      </c>
      <c r="E1396" s="16" t="n">
        <v>311.15</v>
      </c>
      <c r="F1396" s="17" t="n">
        <v>0</v>
      </c>
      <c r="G1396" s="16" t="n">
        <v>311.15</v>
      </c>
      <c r="I1396" s="1" t="str">
        <f aca="false">INDEX(Products!$C$2:$C$51,MATCH(C1396,Products!$A$2:$A$51,0))</f>
        <v>Sports &amp; Fitness</v>
      </c>
      <c r="J1396" s="1" t="str">
        <f aca="false">INDEX(Orders!$E$2:$E$8001,MATCH(B1396,Orders!$A$2:$A$8001,0))</f>
        <v>Delivered</v>
      </c>
      <c r="K1396" s="1" t="str">
        <f aca="false">LEFT(INDEX(Orders!$C$2:$C$8001,MATCH(B1396,Orders!$A$2:$A$8001,0)),7)</f>
        <v>2024-08</v>
      </c>
    </row>
    <row r="1397" customFormat="false" ht="15" hidden="false" customHeight="true" outlineLevel="0" collapsed="false">
      <c r="A1397" s="1" t="s">
        <v>11867</v>
      </c>
      <c r="B1397" s="1" t="s">
        <v>2947</v>
      </c>
      <c r="C1397" s="1" t="s">
        <v>1980</v>
      </c>
      <c r="D1397" s="1" t="n">
        <v>1</v>
      </c>
      <c r="E1397" s="16" t="n">
        <v>2299.69</v>
      </c>
      <c r="F1397" s="17" t="n">
        <v>0</v>
      </c>
      <c r="G1397" s="16" t="n">
        <v>2299.69</v>
      </c>
      <c r="I1397" s="1" t="str">
        <f aca="false">INDEX(Products!$C$2:$C$51,MATCH(C1397,Products!$A$2:$A$51,0))</f>
        <v>Beauty &amp; Personal Care</v>
      </c>
      <c r="J1397" s="1" t="str">
        <f aca="false">INDEX(Orders!$E$2:$E$8001,MATCH(B1397,Orders!$A$2:$A$8001,0))</f>
        <v>Delivered</v>
      </c>
      <c r="K1397" s="1" t="str">
        <f aca="false">LEFT(INDEX(Orders!$C$2:$C$8001,MATCH(B1397,Orders!$A$2:$A$8001,0)),7)</f>
        <v>2024-08</v>
      </c>
    </row>
    <row r="1398" customFormat="false" ht="15" hidden="false" customHeight="true" outlineLevel="0" collapsed="false">
      <c r="A1398" s="1" t="s">
        <v>11868</v>
      </c>
      <c r="B1398" s="1" t="s">
        <v>2947</v>
      </c>
      <c r="C1398" s="1" t="s">
        <v>1990</v>
      </c>
      <c r="D1398" s="1" t="n">
        <v>1</v>
      </c>
      <c r="E1398" s="16" t="n">
        <v>5311.32</v>
      </c>
      <c r="F1398" s="17" t="n">
        <v>0</v>
      </c>
      <c r="G1398" s="16" t="n">
        <v>5311.32</v>
      </c>
      <c r="I1398" s="1" t="str">
        <f aca="false">INDEX(Products!$C$2:$C$51,MATCH(C1398,Products!$A$2:$A$51,0))</f>
        <v>Sports &amp; Fitness</v>
      </c>
      <c r="J1398" s="1" t="str">
        <f aca="false">INDEX(Orders!$E$2:$E$8001,MATCH(B1398,Orders!$A$2:$A$8001,0))</f>
        <v>Delivered</v>
      </c>
      <c r="K1398" s="1" t="str">
        <f aca="false">LEFT(INDEX(Orders!$C$2:$C$8001,MATCH(B1398,Orders!$A$2:$A$8001,0)),7)</f>
        <v>2024-08</v>
      </c>
    </row>
    <row r="1399" customFormat="false" ht="15" hidden="false" customHeight="true" outlineLevel="0" collapsed="false">
      <c r="A1399" s="1" t="s">
        <v>11869</v>
      </c>
      <c r="B1399" s="1" t="s">
        <v>2947</v>
      </c>
      <c r="C1399" s="1" t="s">
        <v>1924</v>
      </c>
      <c r="D1399" s="1" t="n">
        <v>1</v>
      </c>
      <c r="E1399" s="16" t="n">
        <v>1971</v>
      </c>
      <c r="F1399" s="17" t="n">
        <v>0.05</v>
      </c>
      <c r="G1399" s="16" t="n">
        <v>1872.45</v>
      </c>
      <c r="I1399" s="1" t="str">
        <f aca="false">INDEX(Products!$C$2:$C$51,MATCH(C1399,Products!$A$2:$A$51,0))</f>
        <v>Electronics</v>
      </c>
      <c r="J1399" s="1" t="str">
        <f aca="false">INDEX(Orders!$E$2:$E$8001,MATCH(B1399,Orders!$A$2:$A$8001,0))</f>
        <v>Delivered</v>
      </c>
      <c r="K1399" s="1" t="str">
        <f aca="false">LEFT(INDEX(Orders!$C$2:$C$8001,MATCH(B1399,Orders!$A$2:$A$8001,0)),7)</f>
        <v>2024-08</v>
      </c>
    </row>
    <row r="1400" customFormat="false" ht="15" hidden="false" customHeight="true" outlineLevel="0" collapsed="false">
      <c r="A1400" s="1" t="s">
        <v>11870</v>
      </c>
      <c r="B1400" s="1" t="s">
        <v>2949</v>
      </c>
      <c r="C1400" s="1" t="s">
        <v>1961</v>
      </c>
      <c r="D1400" s="1" t="n">
        <v>1</v>
      </c>
      <c r="E1400" s="16" t="n">
        <v>3493.68</v>
      </c>
      <c r="F1400" s="17" t="n">
        <v>0.2</v>
      </c>
      <c r="G1400" s="16" t="n">
        <v>2794.94</v>
      </c>
      <c r="I1400" s="1" t="str">
        <f aca="false">INDEX(Products!$C$2:$C$51,MATCH(C1400,Products!$A$2:$A$51,0))</f>
        <v>Home &amp; Kitchen</v>
      </c>
      <c r="J1400" s="1" t="str">
        <f aca="false">INDEX(Orders!$E$2:$E$8001,MATCH(B1400,Orders!$A$2:$A$8001,0))</f>
        <v>Delivered</v>
      </c>
      <c r="K1400" s="1" t="str">
        <f aca="false">LEFT(INDEX(Orders!$C$2:$C$8001,MATCH(B1400,Orders!$A$2:$A$8001,0)),7)</f>
        <v>2024-05</v>
      </c>
    </row>
    <row r="1401" customFormat="false" ht="15" hidden="false" customHeight="true" outlineLevel="0" collapsed="false">
      <c r="A1401" s="1" t="s">
        <v>11871</v>
      </c>
      <c r="B1401" s="1" t="s">
        <v>2949</v>
      </c>
      <c r="C1401" s="1" t="s">
        <v>1973</v>
      </c>
      <c r="D1401" s="1" t="n">
        <v>1</v>
      </c>
      <c r="E1401" s="16" t="n">
        <v>1158.24</v>
      </c>
      <c r="F1401" s="17" t="n">
        <v>0.2</v>
      </c>
      <c r="G1401" s="16" t="n">
        <v>926.59</v>
      </c>
      <c r="I1401" s="1" t="str">
        <f aca="false">INDEX(Products!$C$2:$C$51,MATCH(C1401,Products!$A$2:$A$51,0))</f>
        <v>Home &amp; Kitchen</v>
      </c>
      <c r="J1401" s="1" t="str">
        <f aca="false">INDEX(Orders!$E$2:$E$8001,MATCH(B1401,Orders!$A$2:$A$8001,0))</f>
        <v>Delivered</v>
      </c>
      <c r="K1401" s="1" t="str">
        <f aca="false">LEFT(INDEX(Orders!$C$2:$C$8001,MATCH(B1401,Orders!$A$2:$A$8001,0)),7)</f>
        <v>2024-05</v>
      </c>
    </row>
    <row r="1402" customFormat="false" ht="15" hidden="false" customHeight="true" outlineLevel="0" collapsed="false">
      <c r="A1402" s="1" t="s">
        <v>11872</v>
      </c>
      <c r="B1402" s="1" t="s">
        <v>2949</v>
      </c>
      <c r="C1402" s="1" t="s">
        <v>1930</v>
      </c>
      <c r="D1402" s="1" t="n">
        <v>1</v>
      </c>
      <c r="E1402" s="16" t="n">
        <v>2398.35</v>
      </c>
      <c r="F1402" s="17" t="n">
        <v>0</v>
      </c>
      <c r="G1402" s="16" t="n">
        <v>2398.35</v>
      </c>
      <c r="I1402" s="1" t="str">
        <f aca="false">INDEX(Products!$C$2:$C$51,MATCH(C1402,Products!$A$2:$A$51,0))</f>
        <v>Electronics</v>
      </c>
      <c r="J1402" s="1" t="str">
        <f aca="false">INDEX(Orders!$E$2:$E$8001,MATCH(B1402,Orders!$A$2:$A$8001,0))</f>
        <v>Delivered</v>
      </c>
      <c r="K1402" s="1" t="str">
        <f aca="false">LEFT(INDEX(Orders!$C$2:$C$8001,MATCH(B1402,Orders!$A$2:$A$8001,0)),7)</f>
        <v>2024-05</v>
      </c>
    </row>
    <row r="1403" customFormat="false" ht="15" hidden="false" customHeight="true" outlineLevel="0" collapsed="false">
      <c r="A1403" s="1" t="s">
        <v>11873</v>
      </c>
      <c r="B1403" s="1" t="s">
        <v>2949</v>
      </c>
      <c r="C1403" s="1" t="s">
        <v>1924</v>
      </c>
      <c r="D1403" s="1" t="n">
        <v>2</v>
      </c>
      <c r="E1403" s="16" t="n">
        <v>1971</v>
      </c>
      <c r="F1403" s="17" t="n">
        <v>0</v>
      </c>
      <c r="G1403" s="16" t="n">
        <v>3942</v>
      </c>
      <c r="I1403" s="1" t="str">
        <f aca="false">INDEX(Products!$C$2:$C$51,MATCH(C1403,Products!$A$2:$A$51,0))</f>
        <v>Electronics</v>
      </c>
      <c r="J1403" s="1" t="str">
        <f aca="false">INDEX(Orders!$E$2:$E$8001,MATCH(B1403,Orders!$A$2:$A$8001,0))</f>
        <v>Delivered</v>
      </c>
      <c r="K1403" s="1" t="str">
        <f aca="false">LEFT(INDEX(Orders!$C$2:$C$8001,MATCH(B1403,Orders!$A$2:$A$8001,0)),7)</f>
        <v>2024-05</v>
      </c>
    </row>
    <row r="1404" customFormat="false" ht="15" hidden="false" customHeight="true" outlineLevel="0" collapsed="false">
      <c r="A1404" s="1" t="s">
        <v>11874</v>
      </c>
      <c r="B1404" s="1" t="s">
        <v>2949</v>
      </c>
      <c r="C1404" s="1" t="s">
        <v>1997</v>
      </c>
      <c r="D1404" s="1" t="n">
        <v>1</v>
      </c>
      <c r="E1404" s="16" t="n">
        <v>311.15</v>
      </c>
      <c r="F1404" s="17" t="n">
        <v>0.1</v>
      </c>
      <c r="G1404" s="16" t="n">
        <v>280.03</v>
      </c>
      <c r="I1404" s="1" t="str">
        <f aca="false">INDEX(Products!$C$2:$C$51,MATCH(C1404,Products!$A$2:$A$51,0))</f>
        <v>Sports &amp; Fitness</v>
      </c>
      <c r="J1404" s="1" t="str">
        <f aca="false">INDEX(Orders!$E$2:$E$8001,MATCH(B1404,Orders!$A$2:$A$8001,0))</f>
        <v>Delivered</v>
      </c>
      <c r="K1404" s="1" t="str">
        <f aca="false">LEFT(INDEX(Orders!$C$2:$C$8001,MATCH(B1404,Orders!$A$2:$A$8001,0)),7)</f>
        <v>2024-05</v>
      </c>
    </row>
    <row r="1405" customFormat="false" ht="15" hidden="false" customHeight="true" outlineLevel="0" collapsed="false">
      <c r="A1405" s="1" t="s">
        <v>11875</v>
      </c>
      <c r="B1405" s="1" t="s">
        <v>2951</v>
      </c>
      <c r="C1405" s="1" t="s">
        <v>1940</v>
      </c>
      <c r="D1405" s="1" t="n">
        <v>1</v>
      </c>
      <c r="E1405" s="16" t="n">
        <v>2374.52</v>
      </c>
      <c r="F1405" s="17" t="n">
        <v>0.1</v>
      </c>
      <c r="G1405" s="16" t="n">
        <v>2137.07</v>
      </c>
      <c r="I1405" s="1" t="str">
        <f aca="false">INDEX(Products!$C$2:$C$51,MATCH(C1405,Products!$A$2:$A$51,0))</f>
        <v>Fashion</v>
      </c>
      <c r="J1405" s="1" t="str">
        <f aca="false">INDEX(Orders!$E$2:$E$8001,MATCH(B1405,Orders!$A$2:$A$8001,0))</f>
        <v>Delivered</v>
      </c>
      <c r="K1405" s="1" t="str">
        <f aca="false">LEFT(INDEX(Orders!$C$2:$C$8001,MATCH(B1405,Orders!$A$2:$A$8001,0)),7)</f>
        <v>2024-10</v>
      </c>
    </row>
    <row r="1406" customFormat="false" ht="15" hidden="false" customHeight="true" outlineLevel="0" collapsed="false">
      <c r="A1406" s="1" t="s">
        <v>11876</v>
      </c>
      <c r="B1406" s="1" t="s">
        <v>2952</v>
      </c>
      <c r="C1406" s="1" t="s">
        <v>1930</v>
      </c>
      <c r="D1406" s="1" t="n">
        <v>1</v>
      </c>
      <c r="E1406" s="16" t="n">
        <v>2398.35</v>
      </c>
      <c r="F1406" s="17" t="n">
        <v>0.15</v>
      </c>
      <c r="G1406" s="16" t="n">
        <v>2038.6</v>
      </c>
      <c r="I1406" s="1" t="str">
        <f aca="false">INDEX(Products!$C$2:$C$51,MATCH(C1406,Products!$A$2:$A$51,0))</f>
        <v>Electronics</v>
      </c>
      <c r="J1406" s="1" t="str">
        <f aca="false">INDEX(Orders!$E$2:$E$8001,MATCH(B1406,Orders!$A$2:$A$8001,0))</f>
        <v>Delivered</v>
      </c>
      <c r="K1406" s="1" t="str">
        <f aca="false">LEFT(INDEX(Orders!$C$2:$C$8001,MATCH(B1406,Orders!$A$2:$A$8001,0)),7)</f>
        <v>2025-05</v>
      </c>
    </row>
    <row r="1407" customFormat="false" ht="15" hidden="false" customHeight="true" outlineLevel="0" collapsed="false">
      <c r="A1407" s="1" t="s">
        <v>11877</v>
      </c>
      <c r="B1407" s="1" t="s">
        <v>2953</v>
      </c>
      <c r="C1407" s="1" t="s">
        <v>1918</v>
      </c>
      <c r="D1407" s="1" t="n">
        <v>1</v>
      </c>
      <c r="E1407" s="16" t="n">
        <v>2978.99</v>
      </c>
      <c r="F1407" s="17" t="n">
        <v>0.15</v>
      </c>
      <c r="G1407" s="16" t="n">
        <v>2532.14</v>
      </c>
      <c r="I1407" s="1" t="str">
        <f aca="false">INDEX(Products!$C$2:$C$51,MATCH(C1407,Products!$A$2:$A$51,0))</f>
        <v>Electronics</v>
      </c>
      <c r="J1407" s="1" t="str">
        <f aca="false">INDEX(Orders!$E$2:$E$8001,MATCH(B1407,Orders!$A$2:$A$8001,0))</f>
        <v>Refunded</v>
      </c>
      <c r="K1407" s="1" t="str">
        <f aca="false">LEFT(INDEX(Orders!$C$2:$C$8001,MATCH(B1407,Orders!$A$2:$A$8001,0)),7)</f>
        <v>2025-12</v>
      </c>
    </row>
    <row r="1408" customFormat="false" ht="15" hidden="false" customHeight="true" outlineLevel="0" collapsed="false">
      <c r="A1408" s="1" t="s">
        <v>11878</v>
      </c>
      <c r="B1408" s="1" t="s">
        <v>2953</v>
      </c>
      <c r="C1408" s="1" t="s">
        <v>1976</v>
      </c>
      <c r="D1408" s="1" t="n">
        <v>3</v>
      </c>
      <c r="E1408" s="16" t="n">
        <v>1603.35</v>
      </c>
      <c r="F1408" s="17" t="n">
        <v>0.05</v>
      </c>
      <c r="G1408" s="16" t="n">
        <v>4569.55</v>
      </c>
      <c r="I1408" s="1" t="str">
        <f aca="false">INDEX(Products!$C$2:$C$51,MATCH(C1408,Products!$A$2:$A$51,0))</f>
        <v>Beauty &amp; Personal Care</v>
      </c>
      <c r="J1408" s="1" t="str">
        <f aca="false">INDEX(Orders!$E$2:$E$8001,MATCH(B1408,Orders!$A$2:$A$8001,0))</f>
        <v>Refunded</v>
      </c>
      <c r="K1408" s="1" t="str">
        <f aca="false">LEFT(INDEX(Orders!$C$2:$C$8001,MATCH(B1408,Orders!$A$2:$A$8001,0)),7)</f>
        <v>2025-12</v>
      </c>
    </row>
    <row r="1409" customFormat="false" ht="15" hidden="false" customHeight="true" outlineLevel="0" collapsed="false">
      <c r="A1409" s="1" t="s">
        <v>11879</v>
      </c>
      <c r="B1409" s="1" t="s">
        <v>2953</v>
      </c>
      <c r="C1409" s="1" t="s">
        <v>1924</v>
      </c>
      <c r="D1409" s="1" t="n">
        <v>3</v>
      </c>
      <c r="E1409" s="16" t="n">
        <v>1971</v>
      </c>
      <c r="F1409" s="17" t="n">
        <v>0.1</v>
      </c>
      <c r="G1409" s="16" t="n">
        <v>5321.7</v>
      </c>
      <c r="I1409" s="1" t="str">
        <f aca="false">INDEX(Products!$C$2:$C$51,MATCH(C1409,Products!$A$2:$A$51,0))</f>
        <v>Electronics</v>
      </c>
      <c r="J1409" s="1" t="str">
        <f aca="false">INDEX(Orders!$E$2:$E$8001,MATCH(B1409,Orders!$A$2:$A$8001,0))</f>
        <v>Refunded</v>
      </c>
      <c r="K1409" s="1" t="str">
        <f aca="false">LEFT(INDEX(Orders!$C$2:$C$8001,MATCH(B1409,Orders!$A$2:$A$8001,0)),7)</f>
        <v>2025-12</v>
      </c>
    </row>
    <row r="1410" customFormat="false" ht="15" hidden="false" customHeight="true" outlineLevel="0" collapsed="false">
      <c r="A1410" s="1" t="s">
        <v>11880</v>
      </c>
      <c r="B1410" s="1" t="s">
        <v>2954</v>
      </c>
      <c r="C1410" s="1" t="s">
        <v>1995</v>
      </c>
      <c r="D1410" s="1" t="n">
        <v>1</v>
      </c>
      <c r="E1410" s="16" t="n">
        <v>2914.27</v>
      </c>
      <c r="F1410" s="17" t="n">
        <v>0.05</v>
      </c>
      <c r="G1410" s="16" t="n">
        <v>2768.56</v>
      </c>
      <c r="I1410" s="1" t="str">
        <f aca="false">INDEX(Products!$C$2:$C$51,MATCH(C1410,Products!$A$2:$A$51,0))</f>
        <v>Sports &amp; Fitness</v>
      </c>
      <c r="J1410" s="1" t="str">
        <f aca="false">INDEX(Orders!$E$2:$E$8001,MATCH(B1410,Orders!$A$2:$A$8001,0))</f>
        <v>Returned</v>
      </c>
      <c r="K1410" s="1" t="str">
        <f aca="false">LEFT(INDEX(Orders!$C$2:$C$8001,MATCH(B1410,Orders!$A$2:$A$8001,0)),7)</f>
        <v>2025-02</v>
      </c>
    </row>
    <row r="1411" customFormat="false" ht="15" hidden="false" customHeight="true" outlineLevel="0" collapsed="false">
      <c r="A1411" s="1" t="s">
        <v>11881</v>
      </c>
      <c r="B1411" s="1" t="s">
        <v>2954</v>
      </c>
      <c r="C1411" s="1" t="s">
        <v>1930</v>
      </c>
      <c r="D1411" s="1" t="n">
        <v>1</v>
      </c>
      <c r="E1411" s="16" t="n">
        <v>2398.35</v>
      </c>
      <c r="F1411" s="17" t="n">
        <v>0</v>
      </c>
      <c r="G1411" s="16" t="n">
        <v>2398.35</v>
      </c>
      <c r="I1411" s="1" t="str">
        <f aca="false">INDEX(Products!$C$2:$C$51,MATCH(C1411,Products!$A$2:$A$51,0))</f>
        <v>Electronics</v>
      </c>
      <c r="J1411" s="1" t="str">
        <f aca="false">INDEX(Orders!$E$2:$E$8001,MATCH(B1411,Orders!$A$2:$A$8001,0))</f>
        <v>Returned</v>
      </c>
      <c r="K1411" s="1" t="str">
        <f aca="false">LEFT(INDEX(Orders!$C$2:$C$8001,MATCH(B1411,Orders!$A$2:$A$8001,0)),7)</f>
        <v>2025-02</v>
      </c>
    </row>
    <row r="1412" customFormat="false" ht="15" hidden="false" customHeight="true" outlineLevel="0" collapsed="false">
      <c r="A1412" s="1" t="s">
        <v>11882</v>
      </c>
      <c r="B1412" s="1" t="s">
        <v>2954</v>
      </c>
      <c r="C1412" s="1" t="s">
        <v>1973</v>
      </c>
      <c r="D1412" s="1" t="n">
        <v>1</v>
      </c>
      <c r="E1412" s="16" t="n">
        <v>1158.24</v>
      </c>
      <c r="F1412" s="17" t="n">
        <v>0</v>
      </c>
      <c r="G1412" s="16" t="n">
        <v>1158.24</v>
      </c>
      <c r="I1412" s="1" t="str">
        <f aca="false">INDEX(Products!$C$2:$C$51,MATCH(C1412,Products!$A$2:$A$51,0))</f>
        <v>Home &amp; Kitchen</v>
      </c>
      <c r="J1412" s="1" t="str">
        <f aca="false">INDEX(Orders!$E$2:$E$8001,MATCH(B1412,Orders!$A$2:$A$8001,0))</f>
        <v>Returned</v>
      </c>
      <c r="K1412" s="1" t="str">
        <f aca="false">LEFT(INDEX(Orders!$C$2:$C$8001,MATCH(B1412,Orders!$A$2:$A$8001,0)),7)</f>
        <v>2025-02</v>
      </c>
    </row>
    <row r="1413" customFormat="false" ht="15" hidden="false" customHeight="true" outlineLevel="0" collapsed="false">
      <c r="A1413" s="1" t="s">
        <v>11883</v>
      </c>
      <c r="B1413" s="1" t="s">
        <v>2954</v>
      </c>
      <c r="C1413" s="1" t="s">
        <v>1940</v>
      </c>
      <c r="D1413" s="1" t="n">
        <v>1</v>
      </c>
      <c r="E1413" s="16" t="n">
        <v>2374.52</v>
      </c>
      <c r="F1413" s="17" t="n">
        <v>0.1</v>
      </c>
      <c r="G1413" s="16" t="n">
        <v>2137.07</v>
      </c>
      <c r="I1413" s="1" t="str">
        <f aca="false">INDEX(Products!$C$2:$C$51,MATCH(C1413,Products!$A$2:$A$51,0))</f>
        <v>Fashion</v>
      </c>
      <c r="J1413" s="1" t="str">
        <f aca="false">INDEX(Orders!$E$2:$E$8001,MATCH(B1413,Orders!$A$2:$A$8001,0))</f>
        <v>Returned</v>
      </c>
      <c r="K1413" s="1" t="str">
        <f aca="false">LEFT(INDEX(Orders!$C$2:$C$8001,MATCH(B1413,Orders!$A$2:$A$8001,0)),7)</f>
        <v>2025-02</v>
      </c>
    </row>
    <row r="1414" customFormat="false" ht="15" hidden="false" customHeight="true" outlineLevel="0" collapsed="false">
      <c r="A1414" s="1" t="s">
        <v>11884</v>
      </c>
      <c r="B1414" s="1" t="s">
        <v>2956</v>
      </c>
      <c r="C1414" s="1" t="s">
        <v>1991</v>
      </c>
      <c r="D1414" s="1" t="n">
        <v>2</v>
      </c>
      <c r="E1414" s="16" t="n">
        <v>579.12</v>
      </c>
      <c r="F1414" s="17" t="n">
        <v>0.2</v>
      </c>
      <c r="G1414" s="16" t="n">
        <v>926.59</v>
      </c>
      <c r="I1414" s="1" t="str">
        <f aca="false">INDEX(Products!$C$2:$C$51,MATCH(C1414,Products!$A$2:$A$51,0))</f>
        <v>Sports &amp; Fitness</v>
      </c>
      <c r="J1414" s="1" t="str">
        <f aca="false">INDEX(Orders!$E$2:$E$8001,MATCH(B1414,Orders!$A$2:$A$8001,0))</f>
        <v>Delivered</v>
      </c>
      <c r="K1414" s="1" t="str">
        <f aca="false">LEFT(INDEX(Orders!$C$2:$C$8001,MATCH(B1414,Orders!$A$2:$A$8001,0)),7)</f>
        <v>2024-06</v>
      </c>
    </row>
    <row r="1415" customFormat="false" ht="15" hidden="false" customHeight="true" outlineLevel="0" collapsed="false">
      <c r="A1415" s="1" t="s">
        <v>11885</v>
      </c>
      <c r="B1415" s="1" t="s">
        <v>2956</v>
      </c>
      <c r="C1415" s="1" t="s">
        <v>1953</v>
      </c>
      <c r="D1415" s="1" t="n">
        <v>1</v>
      </c>
      <c r="E1415" s="16" t="n">
        <v>4914.12</v>
      </c>
      <c r="F1415" s="17" t="n">
        <v>0</v>
      </c>
      <c r="G1415" s="16" t="n">
        <v>4914.12</v>
      </c>
      <c r="I1415" s="1" t="str">
        <f aca="false">INDEX(Products!$C$2:$C$51,MATCH(C1415,Products!$A$2:$A$51,0))</f>
        <v>Fashion</v>
      </c>
      <c r="J1415" s="1" t="str">
        <f aca="false">INDEX(Orders!$E$2:$E$8001,MATCH(B1415,Orders!$A$2:$A$8001,0))</f>
        <v>Delivered</v>
      </c>
      <c r="K1415" s="1" t="str">
        <f aca="false">LEFT(INDEX(Orders!$C$2:$C$8001,MATCH(B1415,Orders!$A$2:$A$8001,0)),7)</f>
        <v>2024-06</v>
      </c>
    </row>
    <row r="1416" customFormat="false" ht="15" hidden="false" customHeight="true" outlineLevel="0" collapsed="false">
      <c r="A1416" s="1" t="s">
        <v>11886</v>
      </c>
      <c r="B1416" s="1" t="s">
        <v>2956</v>
      </c>
      <c r="C1416" s="1" t="s">
        <v>2007</v>
      </c>
      <c r="D1416" s="1" t="n">
        <v>1</v>
      </c>
      <c r="E1416" s="16" t="n">
        <v>750.27</v>
      </c>
      <c r="F1416" s="17" t="n">
        <v>0</v>
      </c>
      <c r="G1416" s="16" t="n">
        <v>750.27</v>
      </c>
      <c r="I1416" s="1" t="str">
        <f aca="false">INDEX(Products!$C$2:$C$51,MATCH(C1416,Products!$A$2:$A$51,0))</f>
        <v>Books &amp; Stationery</v>
      </c>
      <c r="J1416" s="1" t="str">
        <f aca="false">INDEX(Orders!$E$2:$E$8001,MATCH(B1416,Orders!$A$2:$A$8001,0))</f>
        <v>Delivered</v>
      </c>
      <c r="K1416" s="1" t="str">
        <f aca="false">LEFT(INDEX(Orders!$C$2:$C$8001,MATCH(B1416,Orders!$A$2:$A$8001,0)),7)</f>
        <v>2024-06</v>
      </c>
    </row>
    <row r="1417" customFormat="false" ht="15" hidden="false" customHeight="true" outlineLevel="0" collapsed="false">
      <c r="A1417" s="1" t="s">
        <v>11887</v>
      </c>
      <c r="B1417" s="1" t="s">
        <v>2957</v>
      </c>
      <c r="C1417" s="1" t="s">
        <v>2006</v>
      </c>
      <c r="D1417" s="1" t="n">
        <v>1</v>
      </c>
      <c r="E1417" s="16" t="n">
        <v>482.17</v>
      </c>
      <c r="F1417" s="17" t="n">
        <v>0</v>
      </c>
      <c r="G1417" s="16" t="n">
        <v>482.17</v>
      </c>
      <c r="I1417" s="1" t="str">
        <f aca="false">INDEX(Products!$C$2:$C$51,MATCH(C1417,Products!$A$2:$A$51,0))</f>
        <v>Books &amp; Stationery</v>
      </c>
      <c r="J1417" s="1" t="str">
        <f aca="false">INDEX(Orders!$E$2:$E$8001,MATCH(B1417,Orders!$A$2:$A$8001,0))</f>
        <v>Delivered</v>
      </c>
      <c r="K1417" s="1" t="str">
        <f aca="false">LEFT(INDEX(Orders!$C$2:$C$8001,MATCH(B1417,Orders!$A$2:$A$8001,0)),7)</f>
        <v>2025-07</v>
      </c>
    </row>
    <row r="1418" customFormat="false" ht="15" hidden="false" customHeight="true" outlineLevel="0" collapsed="false">
      <c r="A1418" s="1" t="s">
        <v>11888</v>
      </c>
      <c r="B1418" s="1" t="s">
        <v>2957</v>
      </c>
      <c r="C1418" s="1" t="s">
        <v>1988</v>
      </c>
      <c r="D1418" s="1" t="n">
        <v>1</v>
      </c>
      <c r="E1418" s="16" t="n">
        <v>681.07</v>
      </c>
      <c r="F1418" s="17" t="n">
        <v>0</v>
      </c>
      <c r="G1418" s="16" t="n">
        <v>681.07</v>
      </c>
      <c r="I1418" s="1" t="str">
        <f aca="false">INDEX(Products!$C$2:$C$51,MATCH(C1418,Products!$A$2:$A$51,0))</f>
        <v>Sports &amp; Fitness</v>
      </c>
      <c r="J1418" s="1" t="str">
        <f aca="false">INDEX(Orders!$E$2:$E$8001,MATCH(B1418,Orders!$A$2:$A$8001,0))</f>
        <v>Delivered</v>
      </c>
      <c r="K1418" s="1" t="str">
        <f aca="false">LEFT(INDEX(Orders!$C$2:$C$8001,MATCH(B1418,Orders!$A$2:$A$8001,0)),7)</f>
        <v>2025-07</v>
      </c>
    </row>
    <row r="1419" customFormat="false" ht="15" hidden="false" customHeight="true" outlineLevel="0" collapsed="false">
      <c r="A1419" s="1" t="s">
        <v>11889</v>
      </c>
      <c r="B1419" s="1" t="s">
        <v>2957</v>
      </c>
      <c r="C1419" s="1" t="s">
        <v>1977</v>
      </c>
      <c r="D1419" s="1" t="n">
        <v>1</v>
      </c>
      <c r="E1419" s="16" t="n">
        <v>2386.05</v>
      </c>
      <c r="F1419" s="17" t="n">
        <v>0.05</v>
      </c>
      <c r="G1419" s="16" t="n">
        <v>2266.75</v>
      </c>
      <c r="I1419" s="1" t="str">
        <f aca="false">INDEX(Products!$C$2:$C$51,MATCH(C1419,Products!$A$2:$A$51,0))</f>
        <v>Beauty &amp; Personal Care</v>
      </c>
      <c r="J1419" s="1" t="str">
        <f aca="false">INDEX(Orders!$E$2:$E$8001,MATCH(B1419,Orders!$A$2:$A$8001,0))</f>
        <v>Delivered</v>
      </c>
      <c r="K1419" s="1" t="str">
        <f aca="false">LEFT(INDEX(Orders!$C$2:$C$8001,MATCH(B1419,Orders!$A$2:$A$8001,0)),7)</f>
        <v>2025-07</v>
      </c>
    </row>
    <row r="1420" customFormat="false" ht="15" hidden="false" customHeight="true" outlineLevel="0" collapsed="false">
      <c r="A1420" s="1" t="s">
        <v>11890</v>
      </c>
      <c r="B1420" s="1" t="s">
        <v>2957</v>
      </c>
      <c r="C1420" s="1" t="s">
        <v>1924</v>
      </c>
      <c r="D1420" s="1" t="n">
        <v>2</v>
      </c>
      <c r="E1420" s="16" t="n">
        <v>1971</v>
      </c>
      <c r="F1420" s="17" t="n">
        <v>0.1</v>
      </c>
      <c r="G1420" s="16" t="n">
        <v>3547.8</v>
      </c>
      <c r="I1420" s="1" t="str">
        <f aca="false">INDEX(Products!$C$2:$C$51,MATCH(C1420,Products!$A$2:$A$51,0))</f>
        <v>Electronics</v>
      </c>
      <c r="J1420" s="1" t="str">
        <f aca="false">INDEX(Orders!$E$2:$E$8001,MATCH(B1420,Orders!$A$2:$A$8001,0))</f>
        <v>Delivered</v>
      </c>
      <c r="K1420" s="1" t="str">
        <f aca="false">LEFT(INDEX(Orders!$C$2:$C$8001,MATCH(B1420,Orders!$A$2:$A$8001,0)),7)</f>
        <v>2025-07</v>
      </c>
    </row>
    <row r="1421" customFormat="false" ht="15" hidden="false" customHeight="true" outlineLevel="0" collapsed="false">
      <c r="A1421" s="1" t="s">
        <v>11891</v>
      </c>
      <c r="B1421" s="1" t="s">
        <v>2957</v>
      </c>
      <c r="C1421" s="1" t="s">
        <v>1940</v>
      </c>
      <c r="D1421" s="1" t="n">
        <v>1</v>
      </c>
      <c r="E1421" s="16" t="n">
        <v>2374.52</v>
      </c>
      <c r="F1421" s="17" t="n">
        <v>0.05</v>
      </c>
      <c r="G1421" s="16" t="n">
        <v>2255.79</v>
      </c>
      <c r="I1421" s="1" t="str">
        <f aca="false">INDEX(Products!$C$2:$C$51,MATCH(C1421,Products!$A$2:$A$51,0))</f>
        <v>Fashion</v>
      </c>
      <c r="J1421" s="1" t="str">
        <f aca="false">INDEX(Orders!$E$2:$E$8001,MATCH(B1421,Orders!$A$2:$A$8001,0))</f>
        <v>Delivered</v>
      </c>
      <c r="K1421" s="1" t="str">
        <f aca="false">LEFT(INDEX(Orders!$C$2:$C$8001,MATCH(B1421,Orders!$A$2:$A$8001,0)),7)</f>
        <v>2025-07</v>
      </c>
    </row>
    <row r="1422" customFormat="false" ht="15" hidden="false" customHeight="true" outlineLevel="0" collapsed="false">
      <c r="A1422" s="1" t="s">
        <v>11892</v>
      </c>
      <c r="B1422" s="1" t="s">
        <v>2958</v>
      </c>
      <c r="C1422" s="1" t="s">
        <v>2000</v>
      </c>
      <c r="D1422" s="1" t="n">
        <v>1</v>
      </c>
      <c r="E1422" s="16" t="n">
        <v>425.08</v>
      </c>
      <c r="F1422" s="17" t="n">
        <v>0.1</v>
      </c>
      <c r="G1422" s="16" t="n">
        <v>382.57</v>
      </c>
      <c r="I1422" s="1" t="str">
        <f aca="false">INDEX(Products!$C$2:$C$51,MATCH(C1422,Products!$A$2:$A$51,0))</f>
        <v>Books &amp; Stationery</v>
      </c>
      <c r="J1422" s="1" t="str">
        <f aca="false">INDEX(Orders!$E$2:$E$8001,MATCH(B1422,Orders!$A$2:$A$8001,0))</f>
        <v>Delivered</v>
      </c>
      <c r="K1422" s="1" t="str">
        <f aca="false">LEFT(INDEX(Orders!$C$2:$C$8001,MATCH(B1422,Orders!$A$2:$A$8001,0)),7)</f>
        <v>2025-03</v>
      </c>
    </row>
    <row r="1423" customFormat="false" ht="15" hidden="false" customHeight="true" outlineLevel="0" collapsed="false">
      <c r="A1423" s="1" t="s">
        <v>11893</v>
      </c>
      <c r="B1423" s="1" t="s">
        <v>2959</v>
      </c>
      <c r="C1423" s="1" t="s">
        <v>1951</v>
      </c>
      <c r="D1423" s="1" t="n">
        <v>2</v>
      </c>
      <c r="E1423" s="16" t="n">
        <v>957.5</v>
      </c>
      <c r="F1423" s="17" t="n">
        <v>0.2</v>
      </c>
      <c r="G1423" s="16" t="n">
        <v>1532</v>
      </c>
      <c r="I1423" s="1" t="str">
        <f aca="false">INDEX(Products!$C$2:$C$51,MATCH(C1423,Products!$A$2:$A$51,0))</f>
        <v>Fashion</v>
      </c>
      <c r="J1423" s="1" t="str">
        <f aca="false">INDEX(Orders!$E$2:$E$8001,MATCH(B1423,Orders!$A$2:$A$8001,0))</f>
        <v>Delivered</v>
      </c>
      <c r="K1423" s="1" t="str">
        <f aca="false">LEFT(INDEX(Orders!$C$2:$C$8001,MATCH(B1423,Orders!$A$2:$A$8001,0)),7)</f>
        <v>2025-12</v>
      </c>
    </row>
    <row r="1424" customFormat="false" ht="15" hidden="false" customHeight="true" outlineLevel="0" collapsed="false">
      <c r="A1424" s="1" t="s">
        <v>11894</v>
      </c>
      <c r="B1424" s="1" t="s">
        <v>2959</v>
      </c>
      <c r="C1424" s="1" t="s">
        <v>1969</v>
      </c>
      <c r="D1424" s="1" t="n">
        <v>1</v>
      </c>
      <c r="E1424" s="16" t="n">
        <v>9171.98</v>
      </c>
      <c r="F1424" s="17" t="n">
        <v>0</v>
      </c>
      <c r="G1424" s="16" t="n">
        <v>9171.98</v>
      </c>
      <c r="I1424" s="1" t="str">
        <f aca="false">INDEX(Products!$C$2:$C$51,MATCH(C1424,Products!$A$2:$A$51,0))</f>
        <v>Home &amp; Kitchen</v>
      </c>
      <c r="J1424" s="1" t="str">
        <f aca="false">INDEX(Orders!$E$2:$E$8001,MATCH(B1424,Orders!$A$2:$A$8001,0))</f>
        <v>Delivered</v>
      </c>
      <c r="K1424" s="1" t="str">
        <f aca="false">LEFT(INDEX(Orders!$C$2:$C$8001,MATCH(B1424,Orders!$A$2:$A$8001,0)),7)</f>
        <v>2025-12</v>
      </c>
    </row>
    <row r="1425" customFormat="false" ht="15" hidden="false" customHeight="true" outlineLevel="0" collapsed="false">
      <c r="A1425" s="1" t="s">
        <v>11895</v>
      </c>
      <c r="B1425" s="1" t="s">
        <v>2960</v>
      </c>
      <c r="C1425" s="1" t="s">
        <v>1930</v>
      </c>
      <c r="D1425" s="1" t="n">
        <v>1</v>
      </c>
      <c r="E1425" s="16" t="n">
        <v>2398.35</v>
      </c>
      <c r="F1425" s="17" t="n">
        <v>0.2</v>
      </c>
      <c r="G1425" s="16" t="n">
        <v>1918.68</v>
      </c>
      <c r="I1425" s="1" t="str">
        <f aca="false">INDEX(Products!$C$2:$C$51,MATCH(C1425,Products!$A$2:$A$51,0))</f>
        <v>Electronics</v>
      </c>
      <c r="J1425" s="1" t="str">
        <f aca="false">INDEX(Orders!$E$2:$E$8001,MATCH(B1425,Orders!$A$2:$A$8001,0))</f>
        <v>Delivered</v>
      </c>
      <c r="K1425" s="1" t="str">
        <f aca="false">LEFT(INDEX(Orders!$C$2:$C$8001,MATCH(B1425,Orders!$A$2:$A$8001,0)),7)</f>
        <v>2025-11</v>
      </c>
    </row>
    <row r="1426" customFormat="false" ht="15" hidden="false" customHeight="true" outlineLevel="0" collapsed="false">
      <c r="A1426" s="1" t="s">
        <v>11896</v>
      </c>
      <c r="B1426" s="1" t="s">
        <v>2960</v>
      </c>
      <c r="C1426" s="1" t="s">
        <v>2006</v>
      </c>
      <c r="D1426" s="1" t="n">
        <v>3</v>
      </c>
      <c r="E1426" s="16" t="n">
        <v>482.17</v>
      </c>
      <c r="F1426" s="17" t="n">
        <v>0.05</v>
      </c>
      <c r="G1426" s="16" t="n">
        <v>1374.18</v>
      </c>
      <c r="I1426" s="1" t="str">
        <f aca="false">INDEX(Products!$C$2:$C$51,MATCH(C1426,Products!$A$2:$A$51,0))</f>
        <v>Books &amp; Stationery</v>
      </c>
      <c r="J1426" s="1" t="str">
        <f aca="false">INDEX(Orders!$E$2:$E$8001,MATCH(B1426,Orders!$A$2:$A$8001,0))</f>
        <v>Delivered</v>
      </c>
      <c r="K1426" s="1" t="str">
        <f aca="false">LEFT(INDEX(Orders!$C$2:$C$8001,MATCH(B1426,Orders!$A$2:$A$8001,0)),7)</f>
        <v>2025-11</v>
      </c>
    </row>
    <row r="1427" customFormat="false" ht="15" hidden="false" customHeight="true" outlineLevel="0" collapsed="false">
      <c r="A1427" s="1" t="s">
        <v>11897</v>
      </c>
      <c r="B1427" s="1" t="s">
        <v>2960</v>
      </c>
      <c r="C1427" s="1" t="s">
        <v>1951</v>
      </c>
      <c r="D1427" s="1" t="n">
        <v>1</v>
      </c>
      <c r="E1427" s="16" t="n">
        <v>957.5</v>
      </c>
      <c r="F1427" s="17" t="n">
        <v>0</v>
      </c>
      <c r="G1427" s="16" t="n">
        <v>957.5</v>
      </c>
      <c r="I1427" s="1" t="str">
        <f aca="false">INDEX(Products!$C$2:$C$51,MATCH(C1427,Products!$A$2:$A$51,0))</f>
        <v>Fashion</v>
      </c>
      <c r="J1427" s="1" t="str">
        <f aca="false">INDEX(Orders!$E$2:$E$8001,MATCH(B1427,Orders!$A$2:$A$8001,0))</f>
        <v>Delivered</v>
      </c>
      <c r="K1427" s="1" t="str">
        <f aca="false">LEFT(INDEX(Orders!$C$2:$C$8001,MATCH(B1427,Orders!$A$2:$A$8001,0)),7)</f>
        <v>2025-11</v>
      </c>
    </row>
    <row r="1428" customFormat="false" ht="15" hidden="false" customHeight="true" outlineLevel="0" collapsed="false">
      <c r="A1428" s="1" t="s">
        <v>11898</v>
      </c>
      <c r="B1428" s="1" t="s">
        <v>2960</v>
      </c>
      <c r="C1428" s="1" t="s">
        <v>1947</v>
      </c>
      <c r="D1428" s="1" t="n">
        <v>1</v>
      </c>
      <c r="E1428" s="16" t="n">
        <v>4778.51</v>
      </c>
      <c r="F1428" s="17" t="n">
        <v>0</v>
      </c>
      <c r="G1428" s="16" t="n">
        <v>4778.51</v>
      </c>
      <c r="I1428" s="1" t="str">
        <f aca="false">INDEX(Products!$C$2:$C$51,MATCH(C1428,Products!$A$2:$A$51,0))</f>
        <v>Fashion</v>
      </c>
      <c r="J1428" s="1" t="str">
        <f aca="false">INDEX(Orders!$E$2:$E$8001,MATCH(B1428,Orders!$A$2:$A$8001,0))</f>
        <v>Delivered</v>
      </c>
      <c r="K1428" s="1" t="str">
        <f aca="false">LEFT(INDEX(Orders!$C$2:$C$8001,MATCH(B1428,Orders!$A$2:$A$8001,0)),7)</f>
        <v>2025-11</v>
      </c>
    </row>
    <row r="1429" customFormat="false" ht="15" hidden="false" customHeight="true" outlineLevel="0" collapsed="false">
      <c r="A1429" s="1" t="s">
        <v>11899</v>
      </c>
      <c r="B1429" s="1" t="s">
        <v>2961</v>
      </c>
      <c r="C1429" s="1" t="s">
        <v>1969</v>
      </c>
      <c r="D1429" s="1" t="n">
        <v>1</v>
      </c>
      <c r="E1429" s="16" t="n">
        <v>9171.98</v>
      </c>
      <c r="F1429" s="17" t="n">
        <v>0</v>
      </c>
      <c r="G1429" s="16" t="n">
        <v>9171.98</v>
      </c>
      <c r="I1429" s="1" t="str">
        <f aca="false">INDEX(Products!$C$2:$C$51,MATCH(C1429,Products!$A$2:$A$51,0))</f>
        <v>Home &amp; Kitchen</v>
      </c>
      <c r="J1429" s="1" t="str">
        <f aca="false">INDEX(Orders!$E$2:$E$8001,MATCH(B1429,Orders!$A$2:$A$8001,0))</f>
        <v>Cancelled</v>
      </c>
      <c r="K1429" s="1" t="str">
        <f aca="false">LEFT(INDEX(Orders!$C$2:$C$8001,MATCH(B1429,Orders!$A$2:$A$8001,0)),7)</f>
        <v>2025-10</v>
      </c>
    </row>
    <row r="1430" customFormat="false" ht="15" hidden="false" customHeight="true" outlineLevel="0" collapsed="false">
      <c r="A1430" s="1" t="s">
        <v>11900</v>
      </c>
      <c r="B1430" s="1" t="s">
        <v>2962</v>
      </c>
      <c r="C1430" s="1" t="s">
        <v>2007</v>
      </c>
      <c r="D1430" s="1" t="n">
        <v>1</v>
      </c>
      <c r="E1430" s="16" t="n">
        <v>750.27</v>
      </c>
      <c r="F1430" s="17" t="n">
        <v>0</v>
      </c>
      <c r="G1430" s="16" t="n">
        <v>750.27</v>
      </c>
      <c r="I1430" s="1" t="str">
        <f aca="false">INDEX(Products!$C$2:$C$51,MATCH(C1430,Products!$A$2:$A$51,0))</f>
        <v>Books &amp; Stationery</v>
      </c>
      <c r="J1430" s="1" t="str">
        <f aca="false">INDEX(Orders!$E$2:$E$8001,MATCH(B1430,Orders!$A$2:$A$8001,0))</f>
        <v>Cancelled</v>
      </c>
      <c r="K1430" s="1" t="str">
        <f aca="false">LEFT(INDEX(Orders!$C$2:$C$8001,MATCH(B1430,Orders!$A$2:$A$8001,0)),7)</f>
        <v>2025-11</v>
      </c>
    </row>
    <row r="1431" customFormat="false" ht="15" hidden="false" customHeight="true" outlineLevel="0" collapsed="false">
      <c r="A1431" s="1" t="s">
        <v>11901</v>
      </c>
      <c r="B1431" s="1" t="s">
        <v>2962</v>
      </c>
      <c r="C1431" s="1" t="s">
        <v>1973</v>
      </c>
      <c r="D1431" s="1" t="n">
        <v>1</v>
      </c>
      <c r="E1431" s="16" t="n">
        <v>1158.24</v>
      </c>
      <c r="F1431" s="17" t="n">
        <v>0</v>
      </c>
      <c r="G1431" s="16" t="n">
        <v>1158.24</v>
      </c>
      <c r="I1431" s="1" t="str">
        <f aca="false">INDEX(Products!$C$2:$C$51,MATCH(C1431,Products!$A$2:$A$51,0))</f>
        <v>Home &amp; Kitchen</v>
      </c>
      <c r="J1431" s="1" t="str">
        <f aca="false">INDEX(Orders!$E$2:$E$8001,MATCH(B1431,Orders!$A$2:$A$8001,0))</f>
        <v>Cancelled</v>
      </c>
      <c r="K1431" s="1" t="str">
        <f aca="false">LEFT(INDEX(Orders!$C$2:$C$8001,MATCH(B1431,Orders!$A$2:$A$8001,0)),7)</f>
        <v>2025-11</v>
      </c>
    </row>
    <row r="1432" customFormat="false" ht="15" hidden="false" customHeight="true" outlineLevel="0" collapsed="false">
      <c r="A1432" s="1" t="s">
        <v>11902</v>
      </c>
      <c r="B1432" s="1" t="s">
        <v>2963</v>
      </c>
      <c r="C1432" s="1" t="s">
        <v>2006</v>
      </c>
      <c r="D1432" s="1" t="n">
        <v>3</v>
      </c>
      <c r="E1432" s="16" t="n">
        <v>482.17</v>
      </c>
      <c r="F1432" s="17" t="n">
        <v>0</v>
      </c>
      <c r="G1432" s="16" t="n">
        <v>1446.51</v>
      </c>
      <c r="I1432" s="1" t="str">
        <f aca="false">INDEX(Products!$C$2:$C$51,MATCH(C1432,Products!$A$2:$A$51,0))</f>
        <v>Books &amp; Stationery</v>
      </c>
      <c r="J1432" s="1" t="str">
        <f aca="false">INDEX(Orders!$E$2:$E$8001,MATCH(B1432,Orders!$A$2:$A$8001,0))</f>
        <v>Delivered</v>
      </c>
      <c r="K1432" s="1" t="str">
        <f aca="false">LEFT(INDEX(Orders!$C$2:$C$8001,MATCH(B1432,Orders!$A$2:$A$8001,0)),7)</f>
        <v>2024-12</v>
      </c>
    </row>
    <row r="1433" customFormat="false" ht="15" hidden="false" customHeight="true" outlineLevel="0" collapsed="false">
      <c r="A1433" s="1" t="s">
        <v>11903</v>
      </c>
      <c r="B1433" s="1" t="s">
        <v>2963</v>
      </c>
      <c r="C1433" s="1" t="s">
        <v>1940</v>
      </c>
      <c r="D1433" s="1" t="n">
        <v>2</v>
      </c>
      <c r="E1433" s="16" t="n">
        <v>2374.52</v>
      </c>
      <c r="F1433" s="17" t="n">
        <v>0.15</v>
      </c>
      <c r="G1433" s="16" t="n">
        <v>4036.68</v>
      </c>
      <c r="I1433" s="1" t="str">
        <f aca="false">INDEX(Products!$C$2:$C$51,MATCH(C1433,Products!$A$2:$A$51,0))</f>
        <v>Fashion</v>
      </c>
      <c r="J1433" s="1" t="str">
        <f aca="false">INDEX(Orders!$E$2:$E$8001,MATCH(B1433,Orders!$A$2:$A$8001,0))</f>
        <v>Delivered</v>
      </c>
      <c r="K1433" s="1" t="str">
        <f aca="false">LEFT(INDEX(Orders!$C$2:$C$8001,MATCH(B1433,Orders!$A$2:$A$8001,0)),7)</f>
        <v>2024-12</v>
      </c>
    </row>
    <row r="1434" customFormat="false" ht="15" hidden="false" customHeight="true" outlineLevel="0" collapsed="false">
      <c r="A1434" s="1" t="s">
        <v>11904</v>
      </c>
      <c r="B1434" s="1" t="s">
        <v>2963</v>
      </c>
      <c r="C1434" s="1" t="s">
        <v>1986</v>
      </c>
      <c r="D1434" s="1" t="n">
        <v>1</v>
      </c>
      <c r="E1434" s="16" t="n">
        <v>2871.85</v>
      </c>
      <c r="F1434" s="17" t="n">
        <v>0</v>
      </c>
      <c r="G1434" s="16" t="n">
        <v>2871.85</v>
      </c>
      <c r="I1434" s="1" t="str">
        <f aca="false">INDEX(Products!$C$2:$C$51,MATCH(C1434,Products!$A$2:$A$51,0))</f>
        <v>Beauty &amp; Personal Care</v>
      </c>
      <c r="J1434" s="1" t="str">
        <f aca="false">INDEX(Orders!$E$2:$E$8001,MATCH(B1434,Orders!$A$2:$A$8001,0))</f>
        <v>Delivered</v>
      </c>
      <c r="K1434" s="1" t="str">
        <f aca="false">LEFT(INDEX(Orders!$C$2:$C$8001,MATCH(B1434,Orders!$A$2:$A$8001,0)),7)</f>
        <v>2024-12</v>
      </c>
    </row>
    <row r="1435" customFormat="false" ht="15" hidden="false" customHeight="true" outlineLevel="0" collapsed="false">
      <c r="A1435" s="1" t="s">
        <v>11905</v>
      </c>
      <c r="B1435" s="1" t="s">
        <v>2963</v>
      </c>
      <c r="C1435" s="1" t="s">
        <v>1997</v>
      </c>
      <c r="D1435" s="1" t="n">
        <v>2</v>
      </c>
      <c r="E1435" s="16" t="n">
        <v>311.15</v>
      </c>
      <c r="F1435" s="17" t="n">
        <v>0.1</v>
      </c>
      <c r="G1435" s="16" t="n">
        <v>560.07</v>
      </c>
      <c r="I1435" s="1" t="str">
        <f aca="false">INDEX(Products!$C$2:$C$51,MATCH(C1435,Products!$A$2:$A$51,0))</f>
        <v>Sports &amp; Fitness</v>
      </c>
      <c r="J1435" s="1" t="str">
        <f aca="false">INDEX(Orders!$E$2:$E$8001,MATCH(B1435,Orders!$A$2:$A$8001,0))</f>
        <v>Delivered</v>
      </c>
      <c r="K1435" s="1" t="str">
        <f aca="false">LEFT(INDEX(Orders!$C$2:$C$8001,MATCH(B1435,Orders!$A$2:$A$8001,0)),7)</f>
        <v>2024-12</v>
      </c>
    </row>
    <row r="1436" customFormat="false" ht="15" hidden="false" customHeight="true" outlineLevel="0" collapsed="false">
      <c r="A1436" s="1" t="s">
        <v>11906</v>
      </c>
      <c r="B1436" s="1" t="s">
        <v>2964</v>
      </c>
      <c r="C1436" s="1" t="s">
        <v>1930</v>
      </c>
      <c r="D1436" s="1" t="n">
        <v>1</v>
      </c>
      <c r="E1436" s="16" t="n">
        <v>2398.35</v>
      </c>
      <c r="F1436" s="17" t="n">
        <v>0.1</v>
      </c>
      <c r="G1436" s="16" t="n">
        <v>2158.52</v>
      </c>
      <c r="I1436" s="1" t="str">
        <f aca="false">INDEX(Products!$C$2:$C$51,MATCH(C1436,Products!$A$2:$A$51,0))</f>
        <v>Electronics</v>
      </c>
      <c r="J1436" s="1" t="str">
        <f aca="false">INDEX(Orders!$E$2:$E$8001,MATCH(B1436,Orders!$A$2:$A$8001,0))</f>
        <v>Delivered</v>
      </c>
      <c r="K1436" s="1" t="str">
        <f aca="false">LEFT(INDEX(Orders!$C$2:$C$8001,MATCH(B1436,Orders!$A$2:$A$8001,0)),7)</f>
        <v>2025-03</v>
      </c>
    </row>
    <row r="1437" customFormat="false" ht="15" hidden="false" customHeight="true" outlineLevel="0" collapsed="false">
      <c r="A1437" s="1" t="s">
        <v>11907</v>
      </c>
      <c r="B1437" s="1" t="s">
        <v>2965</v>
      </c>
      <c r="C1437" s="1" t="s">
        <v>1924</v>
      </c>
      <c r="D1437" s="1" t="n">
        <v>3</v>
      </c>
      <c r="E1437" s="16" t="n">
        <v>1971</v>
      </c>
      <c r="F1437" s="17" t="n">
        <v>0.1</v>
      </c>
      <c r="G1437" s="16" t="n">
        <v>5321.7</v>
      </c>
      <c r="I1437" s="1" t="str">
        <f aca="false">INDEX(Products!$C$2:$C$51,MATCH(C1437,Products!$A$2:$A$51,0))</f>
        <v>Electronics</v>
      </c>
      <c r="J1437" s="1" t="str">
        <f aca="false">INDEX(Orders!$E$2:$E$8001,MATCH(B1437,Orders!$A$2:$A$8001,0))</f>
        <v>Delivered</v>
      </c>
      <c r="K1437" s="1" t="str">
        <f aca="false">LEFT(INDEX(Orders!$C$2:$C$8001,MATCH(B1437,Orders!$A$2:$A$8001,0)),7)</f>
        <v>2024-08</v>
      </c>
    </row>
    <row r="1438" customFormat="false" ht="15" hidden="false" customHeight="true" outlineLevel="0" collapsed="false">
      <c r="A1438" s="1" t="s">
        <v>11908</v>
      </c>
      <c r="B1438" s="1" t="s">
        <v>2965</v>
      </c>
      <c r="C1438" s="1" t="s">
        <v>1988</v>
      </c>
      <c r="D1438" s="1" t="n">
        <v>1</v>
      </c>
      <c r="E1438" s="16" t="n">
        <v>681.07</v>
      </c>
      <c r="F1438" s="17" t="n">
        <v>0.2</v>
      </c>
      <c r="G1438" s="16" t="n">
        <v>544.86</v>
      </c>
      <c r="I1438" s="1" t="str">
        <f aca="false">INDEX(Products!$C$2:$C$51,MATCH(C1438,Products!$A$2:$A$51,0))</f>
        <v>Sports &amp; Fitness</v>
      </c>
      <c r="J1438" s="1" t="str">
        <f aca="false">INDEX(Orders!$E$2:$E$8001,MATCH(B1438,Orders!$A$2:$A$8001,0))</f>
        <v>Delivered</v>
      </c>
      <c r="K1438" s="1" t="str">
        <f aca="false">LEFT(INDEX(Orders!$C$2:$C$8001,MATCH(B1438,Orders!$A$2:$A$8001,0)),7)</f>
        <v>2024-08</v>
      </c>
    </row>
    <row r="1439" customFormat="false" ht="15" hidden="false" customHeight="true" outlineLevel="0" collapsed="false">
      <c r="A1439" s="1" t="s">
        <v>11909</v>
      </c>
      <c r="B1439" s="1" t="s">
        <v>2965</v>
      </c>
      <c r="C1439" s="1" t="s">
        <v>1979</v>
      </c>
      <c r="D1439" s="1" t="n">
        <v>1</v>
      </c>
      <c r="E1439" s="16" t="n">
        <v>623</v>
      </c>
      <c r="F1439" s="17" t="n">
        <v>0.15</v>
      </c>
      <c r="G1439" s="16" t="n">
        <v>529.55</v>
      </c>
      <c r="I1439" s="1" t="str">
        <f aca="false">INDEX(Products!$C$2:$C$51,MATCH(C1439,Products!$A$2:$A$51,0))</f>
        <v>Beauty &amp; Personal Care</v>
      </c>
      <c r="J1439" s="1" t="str">
        <f aca="false">INDEX(Orders!$E$2:$E$8001,MATCH(B1439,Orders!$A$2:$A$8001,0))</f>
        <v>Delivered</v>
      </c>
      <c r="K1439" s="1" t="str">
        <f aca="false">LEFT(INDEX(Orders!$C$2:$C$8001,MATCH(B1439,Orders!$A$2:$A$8001,0)),7)</f>
        <v>2024-08</v>
      </c>
    </row>
    <row r="1440" customFormat="false" ht="15" hidden="false" customHeight="true" outlineLevel="0" collapsed="false">
      <c r="A1440" s="1" t="s">
        <v>11910</v>
      </c>
      <c r="B1440" s="1" t="s">
        <v>2966</v>
      </c>
      <c r="C1440" s="1" t="s">
        <v>1969</v>
      </c>
      <c r="D1440" s="1" t="n">
        <v>1</v>
      </c>
      <c r="E1440" s="16" t="n">
        <v>9171.98</v>
      </c>
      <c r="F1440" s="17" t="n">
        <v>0</v>
      </c>
      <c r="G1440" s="16" t="n">
        <v>9171.98</v>
      </c>
      <c r="I1440" s="1" t="str">
        <f aca="false">INDEX(Products!$C$2:$C$51,MATCH(C1440,Products!$A$2:$A$51,0))</f>
        <v>Home &amp; Kitchen</v>
      </c>
      <c r="J1440" s="1" t="str">
        <f aca="false">INDEX(Orders!$E$2:$E$8001,MATCH(B1440,Orders!$A$2:$A$8001,0))</f>
        <v>Delivered</v>
      </c>
      <c r="K1440" s="1" t="str">
        <f aca="false">LEFT(INDEX(Orders!$C$2:$C$8001,MATCH(B1440,Orders!$A$2:$A$8001,0)),7)</f>
        <v>2025-02</v>
      </c>
    </row>
    <row r="1441" customFormat="false" ht="15" hidden="false" customHeight="true" outlineLevel="0" collapsed="false">
      <c r="A1441" s="1" t="s">
        <v>11911</v>
      </c>
      <c r="B1441" s="1" t="s">
        <v>2966</v>
      </c>
      <c r="C1441" s="1" t="s">
        <v>1949</v>
      </c>
      <c r="D1441" s="1" t="n">
        <v>1</v>
      </c>
      <c r="E1441" s="16" t="n">
        <v>4185.64</v>
      </c>
      <c r="F1441" s="17" t="n">
        <v>0</v>
      </c>
      <c r="G1441" s="16" t="n">
        <v>4185.64</v>
      </c>
      <c r="I1441" s="1" t="str">
        <f aca="false">INDEX(Products!$C$2:$C$51,MATCH(C1441,Products!$A$2:$A$51,0))</f>
        <v>Fashion</v>
      </c>
      <c r="J1441" s="1" t="str">
        <f aca="false">INDEX(Orders!$E$2:$E$8001,MATCH(B1441,Orders!$A$2:$A$8001,0))</f>
        <v>Delivered</v>
      </c>
      <c r="K1441" s="1" t="str">
        <f aca="false">LEFT(INDEX(Orders!$C$2:$C$8001,MATCH(B1441,Orders!$A$2:$A$8001,0)),7)</f>
        <v>2025-02</v>
      </c>
    </row>
    <row r="1442" customFormat="false" ht="15" hidden="false" customHeight="true" outlineLevel="0" collapsed="false">
      <c r="A1442" s="1" t="s">
        <v>11912</v>
      </c>
      <c r="B1442" s="1" t="s">
        <v>2966</v>
      </c>
      <c r="C1442" s="1" t="s">
        <v>2006</v>
      </c>
      <c r="D1442" s="1" t="n">
        <v>1</v>
      </c>
      <c r="E1442" s="16" t="n">
        <v>482.17</v>
      </c>
      <c r="F1442" s="17" t="n">
        <v>0</v>
      </c>
      <c r="G1442" s="16" t="n">
        <v>482.17</v>
      </c>
      <c r="I1442" s="1" t="str">
        <f aca="false">INDEX(Products!$C$2:$C$51,MATCH(C1442,Products!$A$2:$A$51,0))</f>
        <v>Books &amp; Stationery</v>
      </c>
      <c r="J1442" s="1" t="str">
        <f aca="false">INDEX(Orders!$E$2:$E$8001,MATCH(B1442,Orders!$A$2:$A$8001,0))</f>
        <v>Delivered</v>
      </c>
      <c r="K1442" s="1" t="str">
        <f aca="false">LEFT(INDEX(Orders!$C$2:$C$8001,MATCH(B1442,Orders!$A$2:$A$8001,0)),7)</f>
        <v>2025-02</v>
      </c>
    </row>
    <row r="1443" customFormat="false" ht="15" hidden="false" customHeight="true" outlineLevel="0" collapsed="false">
      <c r="A1443" s="1" t="s">
        <v>11913</v>
      </c>
      <c r="B1443" s="1" t="s">
        <v>2966</v>
      </c>
      <c r="C1443" s="1" t="s">
        <v>1937</v>
      </c>
      <c r="D1443" s="1" t="n">
        <v>1</v>
      </c>
      <c r="E1443" s="16" t="n">
        <v>1364.75</v>
      </c>
      <c r="F1443" s="17" t="n">
        <v>0</v>
      </c>
      <c r="G1443" s="16" t="n">
        <v>1364.75</v>
      </c>
      <c r="I1443" s="1" t="str">
        <f aca="false">INDEX(Products!$C$2:$C$51,MATCH(C1443,Products!$A$2:$A$51,0))</f>
        <v>Fashion</v>
      </c>
      <c r="J1443" s="1" t="str">
        <f aca="false">INDEX(Orders!$E$2:$E$8001,MATCH(B1443,Orders!$A$2:$A$8001,0))</f>
        <v>Delivered</v>
      </c>
      <c r="K1443" s="1" t="str">
        <f aca="false">LEFT(INDEX(Orders!$C$2:$C$8001,MATCH(B1443,Orders!$A$2:$A$8001,0)),7)</f>
        <v>2025-02</v>
      </c>
    </row>
    <row r="1444" customFormat="false" ht="15" hidden="false" customHeight="true" outlineLevel="0" collapsed="false">
      <c r="A1444" s="1" t="s">
        <v>11914</v>
      </c>
      <c r="B1444" s="1" t="s">
        <v>2966</v>
      </c>
      <c r="C1444" s="1" t="s">
        <v>1990</v>
      </c>
      <c r="D1444" s="1" t="n">
        <v>1</v>
      </c>
      <c r="E1444" s="16" t="n">
        <v>5311.32</v>
      </c>
      <c r="F1444" s="17" t="n">
        <v>0</v>
      </c>
      <c r="G1444" s="16" t="n">
        <v>5311.32</v>
      </c>
      <c r="I1444" s="1" t="str">
        <f aca="false">INDEX(Products!$C$2:$C$51,MATCH(C1444,Products!$A$2:$A$51,0))</f>
        <v>Sports &amp; Fitness</v>
      </c>
      <c r="J1444" s="1" t="str">
        <f aca="false">INDEX(Orders!$E$2:$E$8001,MATCH(B1444,Orders!$A$2:$A$8001,0))</f>
        <v>Delivered</v>
      </c>
      <c r="K1444" s="1" t="str">
        <f aca="false">LEFT(INDEX(Orders!$C$2:$C$8001,MATCH(B1444,Orders!$A$2:$A$8001,0)),7)</f>
        <v>2025-02</v>
      </c>
    </row>
    <row r="1445" customFormat="false" ht="15" hidden="false" customHeight="true" outlineLevel="0" collapsed="false">
      <c r="A1445" s="1" t="s">
        <v>11915</v>
      </c>
      <c r="B1445" s="1" t="s">
        <v>2967</v>
      </c>
      <c r="C1445" s="1" t="s">
        <v>1930</v>
      </c>
      <c r="D1445" s="1" t="n">
        <v>2</v>
      </c>
      <c r="E1445" s="16" t="n">
        <v>2398.35</v>
      </c>
      <c r="F1445" s="17" t="n">
        <v>0</v>
      </c>
      <c r="G1445" s="16" t="n">
        <v>4796.7</v>
      </c>
      <c r="I1445" s="1" t="str">
        <f aca="false">INDEX(Products!$C$2:$C$51,MATCH(C1445,Products!$A$2:$A$51,0))</f>
        <v>Electronics</v>
      </c>
      <c r="J1445" s="1" t="str">
        <f aca="false">INDEX(Orders!$E$2:$E$8001,MATCH(B1445,Orders!$A$2:$A$8001,0))</f>
        <v>Delivered</v>
      </c>
      <c r="K1445" s="1" t="str">
        <f aca="false">LEFT(INDEX(Orders!$C$2:$C$8001,MATCH(B1445,Orders!$A$2:$A$8001,0)),7)</f>
        <v>2025-12</v>
      </c>
    </row>
    <row r="1446" customFormat="false" ht="15" hidden="false" customHeight="true" outlineLevel="0" collapsed="false">
      <c r="A1446" s="1" t="s">
        <v>11916</v>
      </c>
      <c r="B1446" s="1" t="s">
        <v>2967</v>
      </c>
      <c r="C1446" s="1" t="s">
        <v>1977</v>
      </c>
      <c r="D1446" s="1" t="n">
        <v>1</v>
      </c>
      <c r="E1446" s="16" t="n">
        <v>2386.05</v>
      </c>
      <c r="F1446" s="17" t="n">
        <v>0</v>
      </c>
      <c r="G1446" s="16" t="n">
        <v>2386.05</v>
      </c>
      <c r="I1446" s="1" t="str">
        <f aca="false">INDEX(Products!$C$2:$C$51,MATCH(C1446,Products!$A$2:$A$51,0))</f>
        <v>Beauty &amp; Personal Care</v>
      </c>
      <c r="J1446" s="1" t="str">
        <f aca="false">INDEX(Orders!$E$2:$E$8001,MATCH(B1446,Orders!$A$2:$A$8001,0))</f>
        <v>Delivered</v>
      </c>
      <c r="K1446" s="1" t="str">
        <f aca="false">LEFT(INDEX(Orders!$C$2:$C$8001,MATCH(B1446,Orders!$A$2:$A$8001,0)),7)</f>
        <v>2025-12</v>
      </c>
    </row>
    <row r="1447" customFormat="false" ht="15" hidden="false" customHeight="true" outlineLevel="0" collapsed="false">
      <c r="A1447" s="1" t="s">
        <v>11917</v>
      </c>
      <c r="B1447" s="1" t="s">
        <v>2967</v>
      </c>
      <c r="C1447" s="1" t="s">
        <v>2007</v>
      </c>
      <c r="D1447" s="1" t="n">
        <v>2</v>
      </c>
      <c r="E1447" s="16" t="n">
        <v>750.27</v>
      </c>
      <c r="F1447" s="17" t="n">
        <v>0</v>
      </c>
      <c r="G1447" s="16" t="n">
        <v>1500.54</v>
      </c>
      <c r="I1447" s="1" t="str">
        <f aca="false">INDEX(Products!$C$2:$C$51,MATCH(C1447,Products!$A$2:$A$51,0))</f>
        <v>Books &amp; Stationery</v>
      </c>
      <c r="J1447" s="1" t="str">
        <f aca="false">INDEX(Orders!$E$2:$E$8001,MATCH(B1447,Orders!$A$2:$A$8001,0))</f>
        <v>Delivered</v>
      </c>
      <c r="K1447" s="1" t="str">
        <f aca="false">LEFT(INDEX(Orders!$C$2:$C$8001,MATCH(B1447,Orders!$A$2:$A$8001,0)),7)</f>
        <v>2025-12</v>
      </c>
    </row>
    <row r="1448" customFormat="false" ht="15" hidden="false" customHeight="true" outlineLevel="0" collapsed="false">
      <c r="A1448" s="1" t="s">
        <v>11918</v>
      </c>
      <c r="B1448" s="1" t="s">
        <v>2968</v>
      </c>
      <c r="C1448" s="1" t="s">
        <v>2007</v>
      </c>
      <c r="D1448" s="1" t="n">
        <v>1</v>
      </c>
      <c r="E1448" s="16" t="n">
        <v>750.27</v>
      </c>
      <c r="F1448" s="17" t="n">
        <v>0</v>
      </c>
      <c r="G1448" s="16" t="n">
        <v>750.27</v>
      </c>
      <c r="I1448" s="1" t="str">
        <f aca="false">INDEX(Products!$C$2:$C$51,MATCH(C1448,Products!$A$2:$A$51,0))</f>
        <v>Books &amp; Stationery</v>
      </c>
      <c r="J1448" s="1" t="str">
        <f aca="false">INDEX(Orders!$E$2:$E$8001,MATCH(B1448,Orders!$A$2:$A$8001,0))</f>
        <v>Delivered</v>
      </c>
      <c r="K1448" s="1" t="str">
        <f aca="false">LEFT(INDEX(Orders!$C$2:$C$8001,MATCH(B1448,Orders!$A$2:$A$8001,0)),7)</f>
        <v>2025-05</v>
      </c>
    </row>
    <row r="1449" customFormat="false" ht="15" hidden="false" customHeight="true" outlineLevel="0" collapsed="false">
      <c r="A1449" s="1" t="s">
        <v>11919</v>
      </c>
      <c r="B1449" s="1" t="s">
        <v>2968</v>
      </c>
      <c r="C1449" s="1" t="s">
        <v>1976</v>
      </c>
      <c r="D1449" s="1" t="n">
        <v>1</v>
      </c>
      <c r="E1449" s="16" t="n">
        <v>1603.35</v>
      </c>
      <c r="F1449" s="17" t="n">
        <v>0.05</v>
      </c>
      <c r="G1449" s="16" t="n">
        <v>1523.18</v>
      </c>
      <c r="I1449" s="1" t="str">
        <f aca="false">INDEX(Products!$C$2:$C$51,MATCH(C1449,Products!$A$2:$A$51,0))</f>
        <v>Beauty &amp; Personal Care</v>
      </c>
      <c r="J1449" s="1" t="str">
        <f aca="false">INDEX(Orders!$E$2:$E$8001,MATCH(B1449,Orders!$A$2:$A$8001,0))</f>
        <v>Delivered</v>
      </c>
      <c r="K1449" s="1" t="str">
        <f aca="false">LEFT(INDEX(Orders!$C$2:$C$8001,MATCH(B1449,Orders!$A$2:$A$8001,0)),7)</f>
        <v>2025-05</v>
      </c>
    </row>
    <row r="1450" customFormat="false" ht="15" hidden="false" customHeight="true" outlineLevel="0" collapsed="false">
      <c r="A1450" s="1" t="s">
        <v>11920</v>
      </c>
      <c r="B1450" s="1" t="s">
        <v>2968</v>
      </c>
      <c r="C1450" s="1" t="s">
        <v>1930</v>
      </c>
      <c r="D1450" s="1" t="n">
        <v>1</v>
      </c>
      <c r="E1450" s="16" t="n">
        <v>2398.35</v>
      </c>
      <c r="F1450" s="17" t="n">
        <v>0.2</v>
      </c>
      <c r="G1450" s="16" t="n">
        <v>1918.68</v>
      </c>
      <c r="I1450" s="1" t="str">
        <f aca="false">INDEX(Products!$C$2:$C$51,MATCH(C1450,Products!$A$2:$A$51,0))</f>
        <v>Electronics</v>
      </c>
      <c r="J1450" s="1" t="str">
        <f aca="false">INDEX(Orders!$E$2:$E$8001,MATCH(B1450,Orders!$A$2:$A$8001,0))</f>
        <v>Delivered</v>
      </c>
      <c r="K1450" s="1" t="str">
        <f aca="false">LEFT(INDEX(Orders!$C$2:$C$8001,MATCH(B1450,Orders!$A$2:$A$8001,0)),7)</f>
        <v>2025-05</v>
      </c>
    </row>
    <row r="1451" customFormat="false" ht="15" hidden="false" customHeight="true" outlineLevel="0" collapsed="false">
      <c r="A1451" s="1" t="s">
        <v>11921</v>
      </c>
      <c r="B1451" s="1" t="s">
        <v>2969</v>
      </c>
      <c r="C1451" s="1" t="s">
        <v>1937</v>
      </c>
      <c r="D1451" s="1" t="n">
        <v>1</v>
      </c>
      <c r="E1451" s="16" t="n">
        <v>1364.75</v>
      </c>
      <c r="F1451" s="17" t="n">
        <v>0.1</v>
      </c>
      <c r="G1451" s="16" t="n">
        <v>1228.28</v>
      </c>
      <c r="I1451" s="1" t="str">
        <f aca="false">INDEX(Products!$C$2:$C$51,MATCH(C1451,Products!$A$2:$A$51,0))</f>
        <v>Fashion</v>
      </c>
      <c r="J1451" s="1" t="str">
        <f aca="false">INDEX(Orders!$E$2:$E$8001,MATCH(B1451,Orders!$A$2:$A$8001,0))</f>
        <v>Delivered</v>
      </c>
      <c r="K1451" s="1" t="str">
        <f aca="false">LEFT(INDEX(Orders!$C$2:$C$8001,MATCH(B1451,Orders!$A$2:$A$8001,0)),7)</f>
        <v>2024-12</v>
      </c>
    </row>
    <row r="1452" customFormat="false" ht="15" hidden="false" customHeight="true" outlineLevel="0" collapsed="false">
      <c r="A1452" s="1" t="s">
        <v>11922</v>
      </c>
      <c r="B1452" s="1" t="s">
        <v>2970</v>
      </c>
      <c r="C1452" s="1" t="s">
        <v>1997</v>
      </c>
      <c r="D1452" s="1" t="n">
        <v>1</v>
      </c>
      <c r="E1452" s="16" t="n">
        <v>311.15</v>
      </c>
      <c r="F1452" s="17" t="n">
        <v>0.05</v>
      </c>
      <c r="G1452" s="16" t="n">
        <v>295.59</v>
      </c>
      <c r="I1452" s="1" t="str">
        <f aca="false">INDEX(Products!$C$2:$C$51,MATCH(C1452,Products!$A$2:$A$51,0))</f>
        <v>Sports &amp; Fitness</v>
      </c>
      <c r="J1452" s="1" t="str">
        <f aca="false">INDEX(Orders!$E$2:$E$8001,MATCH(B1452,Orders!$A$2:$A$8001,0))</f>
        <v>Returned</v>
      </c>
      <c r="K1452" s="1" t="str">
        <f aca="false">LEFT(INDEX(Orders!$C$2:$C$8001,MATCH(B1452,Orders!$A$2:$A$8001,0)),7)</f>
        <v>2025-12</v>
      </c>
    </row>
    <row r="1453" customFormat="false" ht="15" hidden="false" customHeight="true" outlineLevel="0" collapsed="false">
      <c r="A1453" s="1" t="s">
        <v>11923</v>
      </c>
      <c r="B1453" s="1" t="s">
        <v>2970</v>
      </c>
      <c r="C1453" s="1" t="s">
        <v>1990</v>
      </c>
      <c r="D1453" s="1" t="n">
        <v>1</v>
      </c>
      <c r="E1453" s="16" t="n">
        <v>5311.32</v>
      </c>
      <c r="F1453" s="17" t="n">
        <v>0</v>
      </c>
      <c r="G1453" s="16" t="n">
        <v>5311.32</v>
      </c>
      <c r="I1453" s="1" t="str">
        <f aca="false">INDEX(Products!$C$2:$C$51,MATCH(C1453,Products!$A$2:$A$51,0))</f>
        <v>Sports &amp; Fitness</v>
      </c>
      <c r="J1453" s="1" t="str">
        <f aca="false">INDEX(Orders!$E$2:$E$8001,MATCH(B1453,Orders!$A$2:$A$8001,0))</f>
        <v>Returned</v>
      </c>
      <c r="K1453" s="1" t="str">
        <f aca="false">LEFT(INDEX(Orders!$C$2:$C$8001,MATCH(B1453,Orders!$A$2:$A$8001,0)),7)</f>
        <v>2025-12</v>
      </c>
    </row>
    <row r="1454" customFormat="false" ht="15" hidden="false" customHeight="true" outlineLevel="0" collapsed="false">
      <c r="A1454" s="1" t="s">
        <v>11924</v>
      </c>
      <c r="B1454" s="1" t="s">
        <v>2971</v>
      </c>
      <c r="C1454" s="1" t="s">
        <v>1955</v>
      </c>
      <c r="D1454" s="1" t="n">
        <v>1</v>
      </c>
      <c r="E1454" s="16" t="n">
        <v>3340.76</v>
      </c>
      <c r="F1454" s="17" t="n">
        <v>0.1</v>
      </c>
      <c r="G1454" s="16" t="n">
        <v>3006.68</v>
      </c>
      <c r="I1454" s="1" t="str">
        <f aca="false">INDEX(Products!$C$2:$C$51,MATCH(C1454,Products!$A$2:$A$51,0))</f>
        <v>Home &amp; Kitchen</v>
      </c>
      <c r="J1454" s="1" t="str">
        <f aca="false">INDEX(Orders!$E$2:$E$8001,MATCH(B1454,Orders!$A$2:$A$8001,0))</f>
        <v>Delivered</v>
      </c>
      <c r="K1454" s="1" t="str">
        <f aca="false">LEFT(INDEX(Orders!$C$2:$C$8001,MATCH(B1454,Orders!$A$2:$A$8001,0)),7)</f>
        <v>2025-03</v>
      </c>
    </row>
    <row r="1455" customFormat="false" ht="15" hidden="false" customHeight="true" outlineLevel="0" collapsed="false">
      <c r="A1455" s="1" t="s">
        <v>11925</v>
      </c>
      <c r="B1455" s="1" t="s">
        <v>2973</v>
      </c>
      <c r="C1455" s="1" t="s">
        <v>1930</v>
      </c>
      <c r="D1455" s="1" t="n">
        <v>1</v>
      </c>
      <c r="E1455" s="16" t="n">
        <v>2398.35</v>
      </c>
      <c r="F1455" s="17" t="n">
        <v>0</v>
      </c>
      <c r="G1455" s="16" t="n">
        <v>2398.35</v>
      </c>
      <c r="I1455" s="1" t="str">
        <f aca="false">INDEX(Products!$C$2:$C$51,MATCH(C1455,Products!$A$2:$A$51,0))</f>
        <v>Electronics</v>
      </c>
      <c r="J1455" s="1" t="str">
        <f aca="false">INDEX(Orders!$E$2:$E$8001,MATCH(B1455,Orders!$A$2:$A$8001,0))</f>
        <v>Delivered</v>
      </c>
      <c r="K1455" s="1" t="str">
        <f aca="false">LEFT(INDEX(Orders!$C$2:$C$8001,MATCH(B1455,Orders!$A$2:$A$8001,0)),7)</f>
        <v>2024-07</v>
      </c>
    </row>
    <row r="1456" customFormat="false" ht="15" hidden="false" customHeight="true" outlineLevel="0" collapsed="false">
      <c r="A1456" s="1" t="s">
        <v>11926</v>
      </c>
      <c r="B1456" s="1" t="s">
        <v>2974</v>
      </c>
      <c r="C1456" s="1" t="s">
        <v>2006</v>
      </c>
      <c r="D1456" s="1" t="n">
        <v>1</v>
      </c>
      <c r="E1456" s="16" t="n">
        <v>482.17</v>
      </c>
      <c r="F1456" s="17" t="n">
        <v>0</v>
      </c>
      <c r="G1456" s="16" t="n">
        <v>482.17</v>
      </c>
      <c r="I1456" s="1" t="str">
        <f aca="false">INDEX(Products!$C$2:$C$51,MATCH(C1456,Products!$A$2:$A$51,0))</f>
        <v>Books &amp; Stationery</v>
      </c>
      <c r="J1456" s="1" t="str">
        <f aca="false">INDEX(Orders!$E$2:$E$8001,MATCH(B1456,Orders!$A$2:$A$8001,0))</f>
        <v>Delivered</v>
      </c>
      <c r="K1456" s="1" t="str">
        <f aca="false">LEFT(INDEX(Orders!$C$2:$C$8001,MATCH(B1456,Orders!$A$2:$A$8001,0)),7)</f>
        <v>2024-07</v>
      </c>
    </row>
    <row r="1457" customFormat="false" ht="15" hidden="false" customHeight="true" outlineLevel="0" collapsed="false">
      <c r="A1457" s="1" t="s">
        <v>11927</v>
      </c>
      <c r="B1457" s="1" t="s">
        <v>2974</v>
      </c>
      <c r="C1457" s="1" t="s">
        <v>2007</v>
      </c>
      <c r="D1457" s="1" t="n">
        <v>2</v>
      </c>
      <c r="E1457" s="16" t="n">
        <v>750.27</v>
      </c>
      <c r="F1457" s="17" t="n">
        <v>0</v>
      </c>
      <c r="G1457" s="16" t="n">
        <v>1500.54</v>
      </c>
      <c r="I1457" s="1" t="str">
        <f aca="false">INDEX(Products!$C$2:$C$51,MATCH(C1457,Products!$A$2:$A$51,0))</f>
        <v>Books &amp; Stationery</v>
      </c>
      <c r="J1457" s="1" t="str">
        <f aca="false">INDEX(Orders!$E$2:$E$8001,MATCH(B1457,Orders!$A$2:$A$8001,0))</f>
        <v>Delivered</v>
      </c>
      <c r="K1457" s="1" t="str">
        <f aca="false">LEFT(INDEX(Orders!$C$2:$C$8001,MATCH(B1457,Orders!$A$2:$A$8001,0)),7)</f>
        <v>2024-07</v>
      </c>
    </row>
    <row r="1458" customFormat="false" ht="15" hidden="false" customHeight="true" outlineLevel="0" collapsed="false">
      <c r="A1458" s="1" t="s">
        <v>11928</v>
      </c>
      <c r="B1458" s="1" t="s">
        <v>2974</v>
      </c>
      <c r="C1458" s="1" t="s">
        <v>1976</v>
      </c>
      <c r="D1458" s="1" t="n">
        <v>2</v>
      </c>
      <c r="E1458" s="16" t="n">
        <v>1603.35</v>
      </c>
      <c r="F1458" s="17" t="n">
        <v>0</v>
      </c>
      <c r="G1458" s="16" t="n">
        <v>3206.7</v>
      </c>
      <c r="I1458" s="1" t="str">
        <f aca="false">INDEX(Products!$C$2:$C$51,MATCH(C1458,Products!$A$2:$A$51,0))</f>
        <v>Beauty &amp; Personal Care</v>
      </c>
      <c r="J1458" s="1" t="str">
        <f aca="false">INDEX(Orders!$E$2:$E$8001,MATCH(B1458,Orders!$A$2:$A$8001,0))</f>
        <v>Delivered</v>
      </c>
      <c r="K1458" s="1" t="str">
        <f aca="false">LEFT(INDEX(Orders!$C$2:$C$8001,MATCH(B1458,Orders!$A$2:$A$8001,0)),7)</f>
        <v>2024-07</v>
      </c>
    </row>
    <row r="1459" customFormat="false" ht="15" hidden="false" customHeight="true" outlineLevel="0" collapsed="false">
      <c r="A1459" s="1" t="s">
        <v>11929</v>
      </c>
      <c r="B1459" s="1" t="s">
        <v>2975</v>
      </c>
      <c r="C1459" s="1" t="s">
        <v>2006</v>
      </c>
      <c r="D1459" s="1" t="n">
        <v>2</v>
      </c>
      <c r="E1459" s="16" t="n">
        <v>482.17</v>
      </c>
      <c r="F1459" s="17" t="n">
        <v>0</v>
      </c>
      <c r="G1459" s="16" t="n">
        <v>964.34</v>
      </c>
      <c r="I1459" s="1" t="str">
        <f aca="false">INDEX(Products!$C$2:$C$51,MATCH(C1459,Products!$A$2:$A$51,0))</f>
        <v>Books &amp; Stationery</v>
      </c>
      <c r="J1459" s="1" t="str">
        <f aca="false">INDEX(Orders!$E$2:$E$8001,MATCH(B1459,Orders!$A$2:$A$8001,0))</f>
        <v>Delivered</v>
      </c>
      <c r="K1459" s="1" t="str">
        <f aca="false">LEFT(INDEX(Orders!$C$2:$C$8001,MATCH(B1459,Orders!$A$2:$A$8001,0)),7)</f>
        <v>2025-09</v>
      </c>
    </row>
    <row r="1460" customFormat="false" ht="15" hidden="false" customHeight="true" outlineLevel="0" collapsed="false">
      <c r="A1460" s="1" t="s">
        <v>11930</v>
      </c>
      <c r="B1460" s="1" t="s">
        <v>2977</v>
      </c>
      <c r="C1460" s="1" t="s">
        <v>1940</v>
      </c>
      <c r="D1460" s="1" t="n">
        <v>2</v>
      </c>
      <c r="E1460" s="16" t="n">
        <v>2374.52</v>
      </c>
      <c r="F1460" s="17" t="n">
        <v>0</v>
      </c>
      <c r="G1460" s="16" t="n">
        <v>4749.04</v>
      </c>
      <c r="I1460" s="1" t="str">
        <f aca="false">INDEX(Products!$C$2:$C$51,MATCH(C1460,Products!$A$2:$A$51,0))</f>
        <v>Fashion</v>
      </c>
      <c r="J1460" s="1" t="str">
        <f aca="false">INDEX(Orders!$E$2:$E$8001,MATCH(B1460,Orders!$A$2:$A$8001,0))</f>
        <v>Delivered</v>
      </c>
      <c r="K1460" s="1" t="str">
        <f aca="false">LEFT(INDEX(Orders!$C$2:$C$8001,MATCH(B1460,Orders!$A$2:$A$8001,0)),7)</f>
        <v>2025-12</v>
      </c>
    </row>
    <row r="1461" customFormat="false" ht="15" hidden="false" customHeight="true" outlineLevel="0" collapsed="false">
      <c r="A1461" s="1" t="s">
        <v>11931</v>
      </c>
      <c r="B1461" s="1" t="s">
        <v>2978</v>
      </c>
      <c r="C1461" s="1" t="s">
        <v>1922</v>
      </c>
      <c r="D1461" s="1" t="n">
        <v>3</v>
      </c>
      <c r="E1461" s="16" t="n">
        <v>3142.61</v>
      </c>
      <c r="F1461" s="17" t="n">
        <v>0</v>
      </c>
      <c r="G1461" s="16" t="n">
        <v>9427.83</v>
      </c>
      <c r="I1461" s="1" t="str">
        <f aca="false">INDEX(Products!$C$2:$C$51,MATCH(C1461,Products!$A$2:$A$51,0))</f>
        <v>Electronics</v>
      </c>
      <c r="J1461" s="1" t="str">
        <f aca="false">INDEX(Orders!$E$2:$E$8001,MATCH(B1461,Orders!$A$2:$A$8001,0))</f>
        <v>Delivered</v>
      </c>
      <c r="K1461" s="1" t="str">
        <f aca="false">LEFT(INDEX(Orders!$C$2:$C$8001,MATCH(B1461,Orders!$A$2:$A$8001,0)),7)</f>
        <v>2025-03</v>
      </c>
    </row>
    <row r="1462" customFormat="false" ht="15" hidden="false" customHeight="true" outlineLevel="0" collapsed="false">
      <c r="A1462" s="1" t="s">
        <v>11932</v>
      </c>
      <c r="B1462" s="1" t="s">
        <v>2978</v>
      </c>
      <c r="C1462" s="1" t="s">
        <v>2006</v>
      </c>
      <c r="D1462" s="1" t="n">
        <v>1</v>
      </c>
      <c r="E1462" s="16" t="n">
        <v>482.17</v>
      </c>
      <c r="F1462" s="17" t="n">
        <v>0</v>
      </c>
      <c r="G1462" s="16" t="n">
        <v>482.17</v>
      </c>
      <c r="I1462" s="1" t="str">
        <f aca="false">INDEX(Products!$C$2:$C$51,MATCH(C1462,Products!$A$2:$A$51,0))</f>
        <v>Books &amp; Stationery</v>
      </c>
      <c r="J1462" s="1" t="str">
        <f aca="false">INDEX(Orders!$E$2:$E$8001,MATCH(B1462,Orders!$A$2:$A$8001,0))</f>
        <v>Delivered</v>
      </c>
      <c r="K1462" s="1" t="str">
        <f aca="false">LEFT(INDEX(Orders!$C$2:$C$8001,MATCH(B1462,Orders!$A$2:$A$8001,0)),7)</f>
        <v>2025-03</v>
      </c>
    </row>
    <row r="1463" customFormat="false" ht="15" hidden="false" customHeight="true" outlineLevel="0" collapsed="false">
      <c r="A1463" s="1" t="s">
        <v>11933</v>
      </c>
      <c r="B1463" s="1" t="s">
        <v>2978</v>
      </c>
      <c r="C1463" s="1" t="s">
        <v>1955</v>
      </c>
      <c r="D1463" s="1" t="n">
        <v>1</v>
      </c>
      <c r="E1463" s="16" t="n">
        <v>3340.76</v>
      </c>
      <c r="F1463" s="17" t="n">
        <v>0</v>
      </c>
      <c r="G1463" s="16" t="n">
        <v>3340.76</v>
      </c>
      <c r="I1463" s="1" t="str">
        <f aca="false">INDEX(Products!$C$2:$C$51,MATCH(C1463,Products!$A$2:$A$51,0))</f>
        <v>Home &amp; Kitchen</v>
      </c>
      <c r="J1463" s="1" t="str">
        <f aca="false">INDEX(Orders!$E$2:$E$8001,MATCH(B1463,Orders!$A$2:$A$8001,0))</f>
        <v>Delivered</v>
      </c>
      <c r="K1463" s="1" t="str">
        <f aca="false">LEFT(INDEX(Orders!$C$2:$C$8001,MATCH(B1463,Orders!$A$2:$A$8001,0)),7)</f>
        <v>2025-03</v>
      </c>
    </row>
    <row r="1464" customFormat="false" ht="15" hidden="false" customHeight="true" outlineLevel="0" collapsed="false">
      <c r="A1464" s="1" t="s">
        <v>11934</v>
      </c>
      <c r="B1464" s="1" t="s">
        <v>2978</v>
      </c>
      <c r="C1464" s="1" t="s">
        <v>1979</v>
      </c>
      <c r="D1464" s="1" t="n">
        <v>1</v>
      </c>
      <c r="E1464" s="16" t="n">
        <v>623</v>
      </c>
      <c r="F1464" s="17" t="n">
        <v>0.15</v>
      </c>
      <c r="G1464" s="16" t="n">
        <v>529.55</v>
      </c>
      <c r="I1464" s="1" t="str">
        <f aca="false">INDEX(Products!$C$2:$C$51,MATCH(C1464,Products!$A$2:$A$51,0))</f>
        <v>Beauty &amp; Personal Care</v>
      </c>
      <c r="J1464" s="1" t="str">
        <f aca="false">INDEX(Orders!$E$2:$E$8001,MATCH(B1464,Orders!$A$2:$A$8001,0))</f>
        <v>Delivered</v>
      </c>
      <c r="K1464" s="1" t="str">
        <f aca="false">LEFT(INDEX(Orders!$C$2:$C$8001,MATCH(B1464,Orders!$A$2:$A$8001,0)),7)</f>
        <v>2025-03</v>
      </c>
    </row>
    <row r="1465" customFormat="false" ht="15" hidden="false" customHeight="true" outlineLevel="0" collapsed="false">
      <c r="A1465" s="1" t="s">
        <v>11935</v>
      </c>
      <c r="B1465" s="1" t="s">
        <v>2978</v>
      </c>
      <c r="C1465" s="1" t="s">
        <v>2007</v>
      </c>
      <c r="D1465" s="1" t="n">
        <v>1</v>
      </c>
      <c r="E1465" s="16" t="n">
        <v>750.27</v>
      </c>
      <c r="F1465" s="17" t="n">
        <v>0</v>
      </c>
      <c r="G1465" s="16" t="n">
        <v>750.27</v>
      </c>
      <c r="I1465" s="1" t="str">
        <f aca="false">INDEX(Products!$C$2:$C$51,MATCH(C1465,Products!$A$2:$A$51,0))</f>
        <v>Books &amp; Stationery</v>
      </c>
      <c r="J1465" s="1" t="str">
        <f aca="false">INDEX(Orders!$E$2:$E$8001,MATCH(B1465,Orders!$A$2:$A$8001,0))</f>
        <v>Delivered</v>
      </c>
      <c r="K1465" s="1" t="str">
        <f aca="false">LEFT(INDEX(Orders!$C$2:$C$8001,MATCH(B1465,Orders!$A$2:$A$8001,0)),7)</f>
        <v>2025-03</v>
      </c>
    </row>
    <row r="1466" customFormat="false" ht="15" hidden="false" customHeight="true" outlineLevel="0" collapsed="false">
      <c r="A1466" s="1" t="s">
        <v>11936</v>
      </c>
      <c r="B1466" s="1" t="s">
        <v>2979</v>
      </c>
      <c r="C1466" s="1" t="s">
        <v>1937</v>
      </c>
      <c r="D1466" s="1" t="n">
        <v>3</v>
      </c>
      <c r="E1466" s="16" t="n">
        <v>1364.75</v>
      </c>
      <c r="F1466" s="17" t="n">
        <v>0.1</v>
      </c>
      <c r="G1466" s="16" t="n">
        <v>3684.82</v>
      </c>
      <c r="I1466" s="1" t="str">
        <f aca="false">INDEX(Products!$C$2:$C$51,MATCH(C1466,Products!$A$2:$A$51,0))</f>
        <v>Fashion</v>
      </c>
      <c r="J1466" s="1" t="str">
        <f aca="false">INDEX(Orders!$E$2:$E$8001,MATCH(B1466,Orders!$A$2:$A$8001,0))</f>
        <v>Cancelled</v>
      </c>
      <c r="K1466" s="1" t="str">
        <f aca="false">LEFT(INDEX(Orders!$C$2:$C$8001,MATCH(B1466,Orders!$A$2:$A$8001,0)),7)</f>
        <v>2025-11</v>
      </c>
    </row>
    <row r="1467" customFormat="false" ht="15" hidden="false" customHeight="true" outlineLevel="0" collapsed="false">
      <c r="A1467" s="1" t="s">
        <v>11937</v>
      </c>
      <c r="B1467" s="1" t="s">
        <v>2979</v>
      </c>
      <c r="C1467" s="1" t="s">
        <v>2006</v>
      </c>
      <c r="D1467" s="1" t="n">
        <v>1</v>
      </c>
      <c r="E1467" s="16" t="n">
        <v>482.17</v>
      </c>
      <c r="F1467" s="17" t="n">
        <v>0.05</v>
      </c>
      <c r="G1467" s="16" t="n">
        <v>458.06</v>
      </c>
      <c r="I1467" s="1" t="str">
        <f aca="false">INDEX(Products!$C$2:$C$51,MATCH(C1467,Products!$A$2:$A$51,0))</f>
        <v>Books &amp; Stationery</v>
      </c>
      <c r="J1467" s="1" t="str">
        <f aca="false">INDEX(Orders!$E$2:$E$8001,MATCH(B1467,Orders!$A$2:$A$8001,0))</f>
        <v>Cancelled</v>
      </c>
      <c r="K1467" s="1" t="str">
        <f aca="false">LEFT(INDEX(Orders!$C$2:$C$8001,MATCH(B1467,Orders!$A$2:$A$8001,0)),7)</f>
        <v>2025-11</v>
      </c>
    </row>
    <row r="1468" customFormat="false" ht="15" hidden="false" customHeight="true" outlineLevel="0" collapsed="false">
      <c r="A1468" s="1" t="s">
        <v>11938</v>
      </c>
      <c r="B1468" s="1" t="s">
        <v>2980</v>
      </c>
      <c r="C1468" s="1" t="s">
        <v>1976</v>
      </c>
      <c r="D1468" s="1" t="n">
        <v>1</v>
      </c>
      <c r="E1468" s="16" t="n">
        <v>1603.35</v>
      </c>
      <c r="F1468" s="17" t="n">
        <v>0.15</v>
      </c>
      <c r="G1468" s="16" t="n">
        <v>1362.85</v>
      </c>
      <c r="I1468" s="1" t="str">
        <f aca="false">INDEX(Products!$C$2:$C$51,MATCH(C1468,Products!$A$2:$A$51,0))</f>
        <v>Beauty &amp; Personal Care</v>
      </c>
      <c r="J1468" s="1" t="str">
        <f aca="false">INDEX(Orders!$E$2:$E$8001,MATCH(B1468,Orders!$A$2:$A$8001,0))</f>
        <v>Delivered</v>
      </c>
      <c r="K1468" s="1" t="str">
        <f aca="false">LEFT(INDEX(Orders!$C$2:$C$8001,MATCH(B1468,Orders!$A$2:$A$8001,0)),7)</f>
        <v>2024-12</v>
      </c>
    </row>
    <row r="1469" customFormat="false" ht="15" hidden="false" customHeight="true" outlineLevel="0" collapsed="false">
      <c r="A1469" s="1" t="s">
        <v>11939</v>
      </c>
      <c r="B1469" s="1" t="s">
        <v>2980</v>
      </c>
      <c r="C1469" s="1" t="s">
        <v>1930</v>
      </c>
      <c r="D1469" s="1" t="n">
        <v>1</v>
      </c>
      <c r="E1469" s="16" t="n">
        <v>2398.35</v>
      </c>
      <c r="F1469" s="17" t="n">
        <v>0</v>
      </c>
      <c r="G1469" s="16" t="n">
        <v>2398.35</v>
      </c>
      <c r="I1469" s="1" t="str">
        <f aca="false">INDEX(Products!$C$2:$C$51,MATCH(C1469,Products!$A$2:$A$51,0))</f>
        <v>Electronics</v>
      </c>
      <c r="J1469" s="1" t="str">
        <f aca="false">INDEX(Orders!$E$2:$E$8001,MATCH(B1469,Orders!$A$2:$A$8001,0))</f>
        <v>Delivered</v>
      </c>
      <c r="K1469" s="1" t="str">
        <f aca="false">LEFT(INDEX(Orders!$C$2:$C$8001,MATCH(B1469,Orders!$A$2:$A$8001,0)),7)</f>
        <v>2024-12</v>
      </c>
    </row>
    <row r="1470" customFormat="false" ht="15" hidden="false" customHeight="true" outlineLevel="0" collapsed="false">
      <c r="A1470" s="1" t="s">
        <v>11940</v>
      </c>
      <c r="B1470" s="1" t="s">
        <v>2981</v>
      </c>
      <c r="C1470" s="1" t="s">
        <v>2006</v>
      </c>
      <c r="D1470" s="1" t="n">
        <v>2</v>
      </c>
      <c r="E1470" s="16" t="n">
        <v>482.17</v>
      </c>
      <c r="F1470" s="17" t="n">
        <v>0.05</v>
      </c>
      <c r="G1470" s="16" t="n">
        <v>916.12</v>
      </c>
      <c r="I1470" s="1" t="str">
        <f aca="false">INDEX(Products!$C$2:$C$51,MATCH(C1470,Products!$A$2:$A$51,0))</f>
        <v>Books &amp; Stationery</v>
      </c>
      <c r="J1470" s="1" t="str">
        <f aca="false">INDEX(Orders!$E$2:$E$8001,MATCH(B1470,Orders!$A$2:$A$8001,0))</f>
        <v>Delivered</v>
      </c>
      <c r="K1470" s="1" t="str">
        <f aca="false">LEFT(INDEX(Orders!$C$2:$C$8001,MATCH(B1470,Orders!$A$2:$A$8001,0)),7)</f>
        <v>2025-01</v>
      </c>
    </row>
    <row r="1471" customFormat="false" ht="15" hidden="false" customHeight="true" outlineLevel="0" collapsed="false">
      <c r="A1471" s="1" t="s">
        <v>11941</v>
      </c>
      <c r="B1471" s="1" t="s">
        <v>2982</v>
      </c>
      <c r="C1471" s="1" t="s">
        <v>2007</v>
      </c>
      <c r="D1471" s="1" t="n">
        <v>1</v>
      </c>
      <c r="E1471" s="16" t="n">
        <v>750.27</v>
      </c>
      <c r="F1471" s="17" t="n">
        <v>0</v>
      </c>
      <c r="G1471" s="16" t="n">
        <v>750.27</v>
      </c>
      <c r="I1471" s="1" t="str">
        <f aca="false">INDEX(Products!$C$2:$C$51,MATCH(C1471,Products!$A$2:$A$51,0))</f>
        <v>Books &amp; Stationery</v>
      </c>
      <c r="J1471" s="1" t="str">
        <f aca="false">INDEX(Orders!$E$2:$E$8001,MATCH(B1471,Orders!$A$2:$A$8001,0))</f>
        <v>Delivered</v>
      </c>
      <c r="K1471" s="1" t="str">
        <f aca="false">LEFT(INDEX(Orders!$C$2:$C$8001,MATCH(B1471,Orders!$A$2:$A$8001,0)),7)</f>
        <v>2024-10</v>
      </c>
    </row>
    <row r="1472" customFormat="false" ht="15" hidden="false" customHeight="true" outlineLevel="0" collapsed="false">
      <c r="A1472" s="1" t="s">
        <v>11942</v>
      </c>
      <c r="B1472" s="1" t="s">
        <v>2982</v>
      </c>
      <c r="C1472" s="1" t="s">
        <v>1940</v>
      </c>
      <c r="D1472" s="1" t="n">
        <v>1</v>
      </c>
      <c r="E1472" s="16" t="n">
        <v>2374.52</v>
      </c>
      <c r="F1472" s="17" t="n">
        <v>0</v>
      </c>
      <c r="G1472" s="16" t="n">
        <v>2374.52</v>
      </c>
      <c r="I1472" s="1" t="str">
        <f aca="false">INDEX(Products!$C$2:$C$51,MATCH(C1472,Products!$A$2:$A$51,0))</f>
        <v>Fashion</v>
      </c>
      <c r="J1472" s="1" t="str">
        <f aca="false">INDEX(Orders!$E$2:$E$8001,MATCH(B1472,Orders!$A$2:$A$8001,0))</f>
        <v>Delivered</v>
      </c>
      <c r="K1472" s="1" t="str">
        <f aca="false">LEFT(INDEX(Orders!$C$2:$C$8001,MATCH(B1472,Orders!$A$2:$A$8001,0)),7)</f>
        <v>2024-10</v>
      </c>
    </row>
    <row r="1473" customFormat="false" ht="15" hidden="false" customHeight="true" outlineLevel="0" collapsed="false">
      <c r="A1473" s="1" t="s">
        <v>11943</v>
      </c>
      <c r="B1473" s="1" t="s">
        <v>2982</v>
      </c>
      <c r="C1473" s="1" t="s">
        <v>1949</v>
      </c>
      <c r="D1473" s="1" t="n">
        <v>1</v>
      </c>
      <c r="E1473" s="16" t="n">
        <v>4185.64</v>
      </c>
      <c r="F1473" s="17" t="n">
        <v>0</v>
      </c>
      <c r="G1473" s="16" t="n">
        <v>4185.64</v>
      </c>
      <c r="I1473" s="1" t="str">
        <f aca="false">INDEX(Products!$C$2:$C$51,MATCH(C1473,Products!$A$2:$A$51,0))</f>
        <v>Fashion</v>
      </c>
      <c r="J1473" s="1" t="str">
        <f aca="false">INDEX(Orders!$E$2:$E$8001,MATCH(B1473,Orders!$A$2:$A$8001,0))</f>
        <v>Delivered</v>
      </c>
      <c r="K1473" s="1" t="str">
        <f aca="false">LEFT(INDEX(Orders!$C$2:$C$8001,MATCH(B1473,Orders!$A$2:$A$8001,0)),7)</f>
        <v>2024-10</v>
      </c>
    </row>
    <row r="1474" customFormat="false" ht="15" hidden="false" customHeight="true" outlineLevel="0" collapsed="false">
      <c r="A1474" s="1" t="s">
        <v>11944</v>
      </c>
      <c r="B1474" s="1" t="s">
        <v>2983</v>
      </c>
      <c r="C1474" s="1" t="s">
        <v>1959</v>
      </c>
      <c r="D1474" s="1" t="n">
        <v>1</v>
      </c>
      <c r="E1474" s="16" t="n">
        <v>2142.79</v>
      </c>
      <c r="F1474" s="17" t="n">
        <v>0</v>
      </c>
      <c r="G1474" s="16" t="n">
        <v>2142.79</v>
      </c>
      <c r="I1474" s="1" t="str">
        <f aca="false">INDEX(Products!$C$2:$C$51,MATCH(C1474,Products!$A$2:$A$51,0))</f>
        <v>Home &amp; Kitchen</v>
      </c>
      <c r="J1474" s="1" t="str">
        <f aca="false">INDEX(Orders!$E$2:$E$8001,MATCH(B1474,Orders!$A$2:$A$8001,0))</f>
        <v>Delivered</v>
      </c>
      <c r="K1474" s="1" t="str">
        <f aca="false">LEFT(INDEX(Orders!$C$2:$C$8001,MATCH(B1474,Orders!$A$2:$A$8001,0)),7)</f>
        <v>2024-10</v>
      </c>
    </row>
    <row r="1475" customFormat="false" ht="15" hidden="false" customHeight="true" outlineLevel="0" collapsed="false">
      <c r="A1475" s="1" t="s">
        <v>11945</v>
      </c>
      <c r="B1475" s="1" t="s">
        <v>2983</v>
      </c>
      <c r="C1475" s="1" t="s">
        <v>1967</v>
      </c>
      <c r="D1475" s="1" t="n">
        <v>1</v>
      </c>
      <c r="E1475" s="16" t="n">
        <v>6822.61</v>
      </c>
      <c r="F1475" s="17" t="n">
        <v>0.1</v>
      </c>
      <c r="G1475" s="16" t="n">
        <v>6140.35</v>
      </c>
      <c r="I1475" s="1" t="str">
        <f aca="false">INDEX(Products!$C$2:$C$51,MATCH(C1475,Products!$A$2:$A$51,0))</f>
        <v>Home &amp; Kitchen</v>
      </c>
      <c r="J1475" s="1" t="str">
        <f aca="false">INDEX(Orders!$E$2:$E$8001,MATCH(B1475,Orders!$A$2:$A$8001,0))</f>
        <v>Delivered</v>
      </c>
      <c r="K1475" s="1" t="str">
        <f aca="false">LEFT(INDEX(Orders!$C$2:$C$8001,MATCH(B1475,Orders!$A$2:$A$8001,0)),7)</f>
        <v>2024-10</v>
      </c>
    </row>
    <row r="1476" customFormat="false" ht="15" hidden="false" customHeight="true" outlineLevel="0" collapsed="false">
      <c r="A1476" s="1" t="s">
        <v>11946</v>
      </c>
      <c r="B1476" s="1" t="s">
        <v>2984</v>
      </c>
      <c r="C1476" s="1" t="s">
        <v>1997</v>
      </c>
      <c r="D1476" s="1" t="n">
        <v>3</v>
      </c>
      <c r="E1476" s="16" t="n">
        <v>311.15</v>
      </c>
      <c r="F1476" s="17" t="n">
        <v>0</v>
      </c>
      <c r="G1476" s="16" t="n">
        <v>933.45</v>
      </c>
      <c r="I1476" s="1" t="str">
        <f aca="false">INDEX(Products!$C$2:$C$51,MATCH(C1476,Products!$A$2:$A$51,0))</f>
        <v>Sports &amp; Fitness</v>
      </c>
      <c r="J1476" s="1" t="str">
        <f aca="false">INDEX(Orders!$E$2:$E$8001,MATCH(B1476,Orders!$A$2:$A$8001,0))</f>
        <v>Delivered</v>
      </c>
      <c r="K1476" s="1" t="str">
        <f aca="false">LEFT(INDEX(Orders!$C$2:$C$8001,MATCH(B1476,Orders!$A$2:$A$8001,0)),7)</f>
        <v>2024-03</v>
      </c>
    </row>
    <row r="1477" customFormat="false" ht="15" hidden="false" customHeight="true" outlineLevel="0" collapsed="false">
      <c r="A1477" s="1" t="s">
        <v>11947</v>
      </c>
      <c r="B1477" s="1" t="s">
        <v>2985</v>
      </c>
      <c r="C1477" s="1" t="s">
        <v>2006</v>
      </c>
      <c r="D1477" s="1" t="n">
        <v>2</v>
      </c>
      <c r="E1477" s="16" t="n">
        <v>482.17</v>
      </c>
      <c r="F1477" s="17" t="n">
        <v>0.1</v>
      </c>
      <c r="G1477" s="16" t="n">
        <v>867.91</v>
      </c>
      <c r="I1477" s="1" t="str">
        <f aca="false">INDEX(Products!$C$2:$C$51,MATCH(C1477,Products!$A$2:$A$51,0))</f>
        <v>Books &amp; Stationery</v>
      </c>
      <c r="J1477" s="1" t="str">
        <f aca="false">INDEX(Orders!$E$2:$E$8001,MATCH(B1477,Orders!$A$2:$A$8001,0))</f>
        <v>Delivered</v>
      </c>
      <c r="K1477" s="1" t="str">
        <f aca="false">LEFT(INDEX(Orders!$C$2:$C$8001,MATCH(B1477,Orders!$A$2:$A$8001,0)),7)</f>
        <v>2024-08</v>
      </c>
    </row>
    <row r="1478" customFormat="false" ht="15" hidden="false" customHeight="true" outlineLevel="0" collapsed="false">
      <c r="A1478" s="1" t="s">
        <v>11948</v>
      </c>
      <c r="B1478" s="1" t="s">
        <v>2985</v>
      </c>
      <c r="C1478" s="1" t="s">
        <v>2007</v>
      </c>
      <c r="D1478" s="1" t="n">
        <v>1</v>
      </c>
      <c r="E1478" s="16" t="n">
        <v>750.27</v>
      </c>
      <c r="F1478" s="17" t="n">
        <v>0.1</v>
      </c>
      <c r="G1478" s="16" t="n">
        <v>675.24</v>
      </c>
      <c r="I1478" s="1" t="str">
        <f aca="false">INDEX(Products!$C$2:$C$51,MATCH(C1478,Products!$A$2:$A$51,0))</f>
        <v>Books &amp; Stationery</v>
      </c>
      <c r="J1478" s="1" t="str">
        <f aca="false">INDEX(Orders!$E$2:$E$8001,MATCH(B1478,Orders!$A$2:$A$8001,0))</f>
        <v>Delivered</v>
      </c>
      <c r="K1478" s="1" t="str">
        <f aca="false">LEFT(INDEX(Orders!$C$2:$C$8001,MATCH(B1478,Orders!$A$2:$A$8001,0)),7)</f>
        <v>2024-08</v>
      </c>
    </row>
    <row r="1479" customFormat="false" ht="15" hidden="false" customHeight="true" outlineLevel="0" collapsed="false">
      <c r="A1479" s="1" t="s">
        <v>11949</v>
      </c>
      <c r="B1479" s="1" t="s">
        <v>2987</v>
      </c>
      <c r="C1479" s="1" t="s">
        <v>1928</v>
      </c>
      <c r="D1479" s="1" t="n">
        <v>2</v>
      </c>
      <c r="E1479" s="16" t="n">
        <v>657.82</v>
      </c>
      <c r="F1479" s="17" t="n">
        <v>0</v>
      </c>
      <c r="G1479" s="16" t="n">
        <v>1315.64</v>
      </c>
      <c r="I1479" s="1" t="str">
        <f aca="false">INDEX(Products!$C$2:$C$51,MATCH(C1479,Products!$A$2:$A$51,0))</f>
        <v>Electronics</v>
      </c>
      <c r="J1479" s="1" t="str">
        <f aca="false">INDEX(Orders!$E$2:$E$8001,MATCH(B1479,Orders!$A$2:$A$8001,0))</f>
        <v>Delivered</v>
      </c>
      <c r="K1479" s="1" t="str">
        <f aca="false">LEFT(INDEX(Orders!$C$2:$C$8001,MATCH(B1479,Orders!$A$2:$A$8001,0)),7)</f>
        <v>2025-06</v>
      </c>
    </row>
    <row r="1480" customFormat="false" ht="15" hidden="false" customHeight="true" outlineLevel="0" collapsed="false">
      <c r="A1480" s="1" t="s">
        <v>11950</v>
      </c>
      <c r="B1480" s="1" t="s">
        <v>2987</v>
      </c>
      <c r="C1480" s="1" t="s">
        <v>1937</v>
      </c>
      <c r="D1480" s="1" t="n">
        <v>1</v>
      </c>
      <c r="E1480" s="16" t="n">
        <v>1364.75</v>
      </c>
      <c r="F1480" s="17" t="n">
        <v>0</v>
      </c>
      <c r="G1480" s="16" t="n">
        <v>1364.75</v>
      </c>
      <c r="I1480" s="1" t="str">
        <f aca="false">INDEX(Products!$C$2:$C$51,MATCH(C1480,Products!$A$2:$A$51,0))</f>
        <v>Fashion</v>
      </c>
      <c r="J1480" s="1" t="str">
        <f aca="false">INDEX(Orders!$E$2:$E$8001,MATCH(B1480,Orders!$A$2:$A$8001,0))</f>
        <v>Delivered</v>
      </c>
      <c r="K1480" s="1" t="str">
        <f aca="false">LEFT(INDEX(Orders!$C$2:$C$8001,MATCH(B1480,Orders!$A$2:$A$8001,0)),7)</f>
        <v>2025-06</v>
      </c>
    </row>
    <row r="1481" customFormat="false" ht="15" hidden="false" customHeight="true" outlineLevel="0" collapsed="false">
      <c r="A1481" s="1" t="s">
        <v>11951</v>
      </c>
      <c r="B1481" s="1" t="s">
        <v>2988</v>
      </c>
      <c r="C1481" s="1" t="s">
        <v>2000</v>
      </c>
      <c r="D1481" s="1" t="n">
        <v>1</v>
      </c>
      <c r="E1481" s="16" t="n">
        <v>425.08</v>
      </c>
      <c r="F1481" s="17" t="n">
        <v>0.15</v>
      </c>
      <c r="G1481" s="16" t="n">
        <v>361.32</v>
      </c>
      <c r="I1481" s="1" t="str">
        <f aca="false">INDEX(Products!$C$2:$C$51,MATCH(C1481,Products!$A$2:$A$51,0))</f>
        <v>Books &amp; Stationery</v>
      </c>
      <c r="J1481" s="1" t="str">
        <f aca="false">INDEX(Orders!$E$2:$E$8001,MATCH(B1481,Orders!$A$2:$A$8001,0))</f>
        <v>Delivered</v>
      </c>
      <c r="K1481" s="1" t="str">
        <f aca="false">LEFT(INDEX(Orders!$C$2:$C$8001,MATCH(B1481,Orders!$A$2:$A$8001,0)),7)</f>
        <v>2024-11</v>
      </c>
    </row>
    <row r="1482" customFormat="false" ht="15" hidden="false" customHeight="true" outlineLevel="0" collapsed="false">
      <c r="A1482" s="1" t="s">
        <v>11952</v>
      </c>
      <c r="B1482" s="1" t="s">
        <v>2988</v>
      </c>
      <c r="C1482" s="1" t="s">
        <v>1940</v>
      </c>
      <c r="D1482" s="1" t="n">
        <v>3</v>
      </c>
      <c r="E1482" s="16" t="n">
        <v>2374.52</v>
      </c>
      <c r="F1482" s="17" t="n">
        <v>0</v>
      </c>
      <c r="G1482" s="16" t="n">
        <v>7123.56</v>
      </c>
      <c r="I1482" s="1" t="str">
        <f aca="false">INDEX(Products!$C$2:$C$51,MATCH(C1482,Products!$A$2:$A$51,0))</f>
        <v>Fashion</v>
      </c>
      <c r="J1482" s="1" t="str">
        <f aca="false">INDEX(Orders!$E$2:$E$8001,MATCH(B1482,Orders!$A$2:$A$8001,0))</f>
        <v>Delivered</v>
      </c>
      <c r="K1482" s="1" t="str">
        <f aca="false">LEFT(INDEX(Orders!$C$2:$C$8001,MATCH(B1482,Orders!$A$2:$A$8001,0)),7)</f>
        <v>2024-11</v>
      </c>
    </row>
    <row r="1483" customFormat="false" ht="15" hidden="false" customHeight="true" outlineLevel="0" collapsed="false">
      <c r="A1483" s="1" t="s">
        <v>11953</v>
      </c>
      <c r="B1483" s="1" t="s">
        <v>2988</v>
      </c>
      <c r="C1483" s="1" t="s">
        <v>1930</v>
      </c>
      <c r="D1483" s="1" t="n">
        <v>1</v>
      </c>
      <c r="E1483" s="16" t="n">
        <v>2398.35</v>
      </c>
      <c r="F1483" s="17" t="n">
        <v>0.05</v>
      </c>
      <c r="G1483" s="16" t="n">
        <v>2278.43</v>
      </c>
      <c r="I1483" s="1" t="str">
        <f aca="false">INDEX(Products!$C$2:$C$51,MATCH(C1483,Products!$A$2:$A$51,0))</f>
        <v>Electronics</v>
      </c>
      <c r="J1483" s="1" t="str">
        <f aca="false">INDEX(Orders!$E$2:$E$8001,MATCH(B1483,Orders!$A$2:$A$8001,0))</f>
        <v>Delivered</v>
      </c>
      <c r="K1483" s="1" t="str">
        <f aca="false">LEFT(INDEX(Orders!$C$2:$C$8001,MATCH(B1483,Orders!$A$2:$A$8001,0)),7)</f>
        <v>2024-11</v>
      </c>
    </row>
    <row r="1484" customFormat="false" ht="15" hidden="false" customHeight="true" outlineLevel="0" collapsed="false">
      <c r="A1484" s="1" t="s">
        <v>11954</v>
      </c>
      <c r="B1484" s="1" t="s">
        <v>2989</v>
      </c>
      <c r="C1484" s="1" t="s">
        <v>2006</v>
      </c>
      <c r="D1484" s="1" t="n">
        <v>1</v>
      </c>
      <c r="E1484" s="16" t="n">
        <v>482.17</v>
      </c>
      <c r="F1484" s="17" t="n">
        <v>0.15</v>
      </c>
      <c r="G1484" s="16" t="n">
        <v>409.84</v>
      </c>
      <c r="I1484" s="1" t="str">
        <f aca="false">INDEX(Products!$C$2:$C$51,MATCH(C1484,Products!$A$2:$A$51,0))</f>
        <v>Books &amp; Stationery</v>
      </c>
      <c r="J1484" s="1" t="str">
        <f aca="false">INDEX(Orders!$E$2:$E$8001,MATCH(B1484,Orders!$A$2:$A$8001,0))</f>
        <v>Delivered</v>
      </c>
      <c r="K1484" s="1" t="str">
        <f aca="false">LEFT(INDEX(Orders!$C$2:$C$8001,MATCH(B1484,Orders!$A$2:$A$8001,0)),7)</f>
        <v>2025-06</v>
      </c>
    </row>
    <row r="1485" customFormat="false" ht="15" hidden="false" customHeight="true" outlineLevel="0" collapsed="false">
      <c r="A1485" s="1" t="s">
        <v>11955</v>
      </c>
      <c r="B1485" s="1" t="s">
        <v>2991</v>
      </c>
      <c r="C1485" s="1" t="s">
        <v>2007</v>
      </c>
      <c r="D1485" s="1" t="n">
        <v>2</v>
      </c>
      <c r="E1485" s="16" t="n">
        <v>750.27</v>
      </c>
      <c r="F1485" s="17" t="n">
        <v>0</v>
      </c>
      <c r="G1485" s="16" t="n">
        <v>1500.54</v>
      </c>
      <c r="I1485" s="1" t="str">
        <f aca="false">INDEX(Products!$C$2:$C$51,MATCH(C1485,Products!$A$2:$A$51,0))</f>
        <v>Books &amp; Stationery</v>
      </c>
      <c r="J1485" s="1" t="str">
        <f aca="false">INDEX(Orders!$E$2:$E$8001,MATCH(B1485,Orders!$A$2:$A$8001,0))</f>
        <v>Returned</v>
      </c>
      <c r="K1485" s="1" t="str">
        <f aca="false">LEFT(INDEX(Orders!$C$2:$C$8001,MATCH(B1485,Orders!$A$2:$A$8001,0)),7)</f>
        <v>2024-04</v>
      </c>
    </row>
    <row r="1486" customFormat="false" ht="15" hidden="false" customHeight="true" outlineLevel="0" collapsed="false">
      <c r="A1486" s="1" t="s">
        <v>11956</v>
      </c>
      <c r="B1486" s="1" t="s">
        <v>2991</v>
      </c>
      <c r="C1486" s="1" t="s">
        <v>1943</v>
      </c>
      <c r="D1486" s="1" t="n">
        <v>2</v>
      </c>
      <c r="E1486" s="16" t="n">
        <v>1250.54</v>
      </c>
      <c r="F1486" s="17" t="n">
        <v>0</v>
      </c>
      <c r="G1486" s="16" t="n">
        <v>2501.08</v>
      </c>
      <c r="I1486" s="1" t="str">
        <f aca="false">INDEX(Products!$C$2:$C$51,MATCH(C1486,Products!$A$2:$A$51,0))</f>
        <v>Fashion</v>
      </c>
      <c r="J1486" s="1" t="str">
        <f aca="false">INDEX(Orders!$E$2:$E$8001,MATCH(B1486,Orders!$A$2:$A$8001,0))</f>
        <v>Returned</v>
      </c>
      <c r="K1486" s="1" t="str">
        <f aca="false">LEFT(INDEX(Orders!$C$2:$C$8001,MATCH(B1486,Orders!$A$2:$A$8001,0)),7)</f>
        <v>2024-04</v>
      </c>
    </row>
    <row r="1487" customFormat="false" ht="15" hidden="false" customHeight="true" outlineLevel="0" collapsed="false">
      <c r="A1487" s="1" t="s">
        <v>11957</v>
      </c>
      <c r="B1487" s="1" t="s">
        <v>2993</v>
      </c>
      <c r="C1487" s="1" t="s">
        <v>1997</v>
      </c>
      <c r="D1487" s="1" t="n">
        <v>1</v>
      </c>
      <c r="E1487" s="16" t="n">
        <v>311.15</v>
      </c>
      <c r="F1487" s="17" t="n">
        <v>0</v>
      </c>
      <c r="G1487" s="16" t="n">
        <v>311.15</v>
      </c>
      <c r="I1487" s="1" t="str">
        <f aca="false">INDEX(Products!$C$2:$C$51,MATCH(C1487,Products!$A$2:$A$51,0))</f>
        <v>Sports &amp; Fitness</v>
      </c>
      <c r="J1487" s="1" t="str">
        <f aca="false">INDEX(Orders!$E$2:$E$8001,MATCH(B1487,Orders!$A$2:$A$8001,0))</f>
        <v>Delivered</v>
      </c>
      <c r="K1487" s="1" t="str">
        <f aca="false">LEFT(INDEX(Orders!$C$2:$C$8001,MATCH(B1487,Orders!$A$2:$A$8001,0)),7)</f>
        <v>2024-07</v>
      </c>
    </row>
    <row r="1488" customFormat="false" ht="15" hidden="false" customHeight="true" outlineLevel="0" collapsed="false">
      <c r="A1488" s="1" t="s">
        <v>11958</v>
      </c>
      <c r="B1488" s="1" t="s">
        <v>2995</v>
      </c>
      <c r="C1488" s="1" t="s">
        <v>1930</v>
      </c>
      <c r="D1488" s="1" t="n">
        <v>1</v>
      </c>
      <c r="E1488" s="16" t="n">
        <v>2398.35</v>
      </c>
      <c r="F1488" s="17" t="n">
        <v>0.05</v>
      </c>
      <c r="G1488" s="16" t="n">
        <v>2278.43</v>
      </c>
      <c r="I1488" s="1" t="str">
        <f aca="false">INDEX(Products!$C$2:$C$51,MATCH(C1488,Products!$A$2:$A$51,0))</f>
        <v>Electronics</v>
      </c>
      <c r="J1488" s="1" t="str">
        <f aca="false">INDEX(Orders!$E$2:$E$8001,MATCH(B1488,Orders!$A$2:$A$8001,0))</f>
        <v>Delivered</v>
      </c>
      <c r="K1488" s="1" t="str">
        <f aca="false">LEFT(INDEX(Orders!$C$2:$C$8001,MATCH(B1488,Orders!$A$2:$A$8001,0)),7)</f>
        <v>2024-11</v>
      </c>
    </row>
    <row r="1489" customFormat="false" ht="15" hidden="false" customHeight="true" outlineLevel="0" collapsed="false">
      <c r="A1489" s="1" t="s">
        <v>11959</v>
      </c>
      <c r="B1489" s="1" t="s">
        <v>2995</v>
      </c>
      <c r="C1489" s="1" t="s">
        <v>1961</v>
      </c>
      <c r="D1489" s="1" t="n">
        <v>2</v>
      </c>
      <c r="E1489" s="16" t="n">
        <v>3493.68</v>
      </c>
      <c r="F1489" s="17" t="n">
        <v>0.15</v>
      </c>
      <c r="G1489" s="16" t="n">
        <v>5939.26</v>
      </c>
      <c r="I1489" s="1" t="str">
        <f aca="false">INDEX(Products!$C$2:$C$51,MATCH(C1489,Products!$A$2:$A$51,0))</f>
        <v>Home &amp; Kitchen</v>
      </c>
      <c r="J1489" s="1" t="str">
        <f aca="false">INDEX(Orders!$E$2:$E$8001,MATCH(B1489,Orders!$A$2:$A$8001,0))</f>
        <v>Delivered</v>
      </c>
      <c r="K1489" s="1" t="str">
        <f aca="false">LEFT(INDEX(Orders!$C$2:$C$8001,MATCH(B1489,Orders!$A$2:$A$8001,0)),7)</f>
        <v>2024-11</v>
      </c>
    </row>
    <row r="1490" customFormat="false" ht="15" hidden="false" customHeight="true" outlineLevel="0" collapsed="false">
      <c r="A1490" s="1" t="s">
        <v>11960</v>
      </c>
      <c r="B1490" s="1" t="s">
        <v>2995</v>
      </c>
      <c r="C1490" s="1" t="s">
        <v>1975</v>
      </c>
      <c r="D1490" s="1" t="n">
        <v>1</v>
      </c>
      <c r="E1490" s="16" t="n">
        <v>862.99</v>
      </c>
      <c r="F1490" s="17" t="n">
        <v>0</v>
      </c>
      <c r="G1490" s="16" t="n">
        <v>862.99</v>
      </c>
      <c r="I1490" s="1" t="str">
        <f aca="false">INDEX(Products!$C$2:$C$51,MATCH(C1490,Products!$A$2:$A$51,0))</f>
        <v>Beauty &amp; Personal Care</v>
      </c>
      <c r="J1490" s="1" t="str">
        <f aca="false">INDEX(Orders!$E$2:$E$8001,MATCH(B1490,Orders!$A$2:$A$8001,0))</f>
        <v>Delivered</v>
      </c>
      <c r="K1490" s="1" t="str">
        <f aca="false">LEFT(INDEX(Orders!$C$2:$C$8001,MATCH(B1490,Orders!$A$2:$A$8001,0)),7)</f>
        <v>2024-11</v>
      </c>
    </row>
    <row r="1491" customFormat="false" ht="15" hidden="false" customHeight="true" outlineLevel="0" collapsed="false">
      <c r="A1491" s="1" t="s">
        <v>11961</v>
      </c>
      <c r="B1491" s="1" t="s">
        <v>2996</v>
      </c>
      <c r="C1491" s="1" t="s">
        <v>1997</v>
      </c>
      <c r="D1491" s="1" t="n">
        <v>1</v>
      </c>
      <c r="E1491" s="16" t="n">
        <v>311.15</v>
      </c>
      <c r="F1491" s="17" t="n">
        <v>0.1</v>
      </c>
      <c r="G1491" s="16" t="n">
        <v>280.03</v>
      </c>
      <c r="I1491" s="1" t="str">
        <f aca="false">INDEX(Products!$C$2:$C$51,MATCH(C1491,Products!$A$2:$A$51,0))</f>
        <v>Sports &amp; Fitness</v>
      </c>
      <c r="J1491" s="1" t="str">
        <f aca="false">INDEX(Orders!$E$2:$E$8001,MATCH(B1491,Orders!$A$2:$A$8001,0))</f>
        <v>Delivered</v>
      </c>
      <c r="K1491" s="1" t="str">
        <f aca="false">LEFT(INDEX(Orders!$C$2:$C$8001,MATCH(B1491,Orders!$A$2:$A$8001,0)),7)</f>
        <v>2025-09</v>
      </c>
    </row>
    <row r="1492" customFormat="false" ht="15" hidden="false" customHeight="true" outlineLevel="0" collapsed="false">
      <c r="A1492" s="1" t="s">
        <v>11962</v>
      </c>
      <c r="B1492" s="1" t="s">
        <v>2996</v>
      </c>
      <c r="C1492" s="1" t="s">
        <v>1963</v>
      </c>
      <c r="D1492" s="1" t="n">
        <v>1</v>
      </c>
      <c r="E1492" s="16" t="n">
        <v>1494.98</v>
      </c>
      <c r="F1492" s="17" t="n">
        <v>0.2</v>
      </c>
      <c r="G1492" s="16" t="n">
        <v>1195.98</v>
      </c>
      <c r="I1492" s="1" t="str">
        <f aca="false">INDEX(Products!$C$2:$C$51,MATCH(C1492,Products!$A$2:$A$51,0))</f>
        <v>Home &amp; Kitchen</v>
      </c>
      <c r="J1492" s="1" t="str">
        <f aca="false">INDEX(Orders!$E$2:$E$8001,MATCH(B1492,Orders!$A$2:$A$8001,0))</f>
        <v>Delivered</v>
      </c>
      <c r="K1492" s="1" t="str">
        <f aca="false">LEFT(INDEX(Orders!$C$2:$C$8001,MATCH(B1492,Orders!$A$2:$A$8001,0)),7)</f>
        <v>2025-09</v>
      </c>
    </row>
    <row r="1493" customFormat="false" ht="15" hidden="false" customHeight="true" outlineLevel="0" collapsed="false">
      <c r="A1493" s="1" t="s">
        <v>11963</v>
      </c>
      <c r="B1493" s="1" t="s">
        <v>2997</v>
      </c>
      <c r="C1493" s="1" t="s">
        <v>2006</v>
      </c>
      <c r="D1493" s="1" t="n">
        <v>1</v>
      </c>
      <c r="E1493" s="16" t="n">
        <v>482.17</v>
      </c>
      <c r="F1493" s="17" t="n">
        <v>0.1</v>
      </c>
      <c r="G1493" s="16" t="n">
        <v>433.95</v>
      </c>
      <c r="I1493" s="1" t="str">
        <f aca="false">INDEX(Products!$C$2:$C$51,MATCH(C1493,Products!$A$2:$A$51,0))</f>
        <v>Books &amp; Stationery</v>
      </c>
      <c r="J1493" s="1" t="str">
        <f aca="false">INDEX(Orders!$E$2:$E$8001,MATCH(B1493,Orders!$A$2:$A$8001,0))</f>
        <v>Delivered</v>
      </c>
      <c r="K1493" s="1" t="str">
        <f aca="false">LEFT(INDEX(Orders!$C$2:$C$8001,MATCH(B1493,Orders!$A$2:$A$8001,0)),7)</f>
        <v>2025-01</v>
      </c>
    </row>
    <row r="1494" customFormat="false" ht="15" hidden="false" customHeight="true" outlineLevel="0" collapsed="false">
      <c r="A1494" s="1" t="s">
        <v>11964</v>
      </c>
      <c r="B1494" s="1" t="s">
        <v>2999</v>
      </c>
      <c r="C1494" s="1" t="s">
        <v>2006</v>
      </c>
      <c r="D1494" s="1" t="n">
        <v>1</v>
      </c>
      <c r="E1494" s="16" t="n">
        <v>482.17</v>
      </c>
      <c r="F1494" s="17" t="n">
        <v>0.05</v>
      </c>
      <c r="G1494" s="16" t="n">
        <v>458.06</v>
      </c>
      <c r="I1494" s="1" t="str">
        <f aca="false">INDEX(Products!$C$2:$C$51,MATCH(C1494,Products!$A$2:$A$51,0))</f>
        <v>Books &amp; Stationery</v>
      </c>
      <c r="J1494" s="1" t="str">
        <f aca="false">INDEX(Orders!$E$2:$E$8001,MATCH(B1494,Orders!$A$2:$A$8001,0))</f>
        <v>Returned</v>
      </c>
      <c r="K1494" s="1" t="str">
        <f aca="false">LEFT(INDEX(Orders!$C$2:$C$8001,MATCH(B1494,Orders!$A$2:$A$8001,0)),7)</f>
        <v>2025-08</v>
      </c>
    </row>
    <row r="1495" customFormat="false" ht="15" hidden="false" customHeight="true" outlineLevel="0" collapsed="false">
      <c r="A1495" s="1" t="s">
        <v>11965</v>
      </c>
      <c r="B1495" s="1" t="s">
        <v>2999</v>
      </c>
      <c r="C1495" s="1" t="s">
        <v>1975</v>
      </c>
      <c r="D1495" s="1" t="n">
        <v>2</v>
      </c>
      <c r="E1495" s="16" t="n">
        <v>862.99</v>
      </c>
      <c r="F1495" s="17" t="n">
        <v>0.1</v>
      </c>
      <c r="G1495" s="16" t="n">
        <v>1553.38</v>
      </c>
      <c r="I1495" s="1" t="str">
        <f aca="false">INDEX(Products!$C$2:$C$51,MATCH(C1495,Products!$A$2:$A$51,0))</f>
        <v>Beauty &amp; Personal Care</v>
      </c>
      <c r="J1495" s="1" t="str">
        <f aca="false">INDEX(Orders!$E$2:$E$8001,MATCH(B1495,Orders!$A$2:$A$8001,0))</f>
        <v>Returned</v>
      </c>
      <c r="K1495" s="1" t="str">
        <f aca="false">LEFT(INDEX(Orders!$C$2:$C$8001,MATCH(B1495,Orders!$A$2:$A$8001,0)),7)</f>
        <v>2025-08</v>
      </c>
    </row>
    <row r="1496" customFormat="false" ht="15" hidden="false" customHeight="true" outlineLevel="0" collapsed="false">
      <c r="A1496" s="1" t="s">
        <v>11966</v>
      </c>
      <c r="B1496" s="1" t="s">
        <v>2999</v>
      </c>
      <c r="C1496" s="1" t="s">
        <v>1940</v>
      </c>
      <c r="D1496" s="1" t="n">
        <v>2</v>
      </c>
      <c r="E1496" s="16" t="n">
        <v>2374.52</v>
      </c>
      <c r="F1496" s="17" t="n">
        <v>0.2</v>
      </c>
      <c r="G1496" s="16" t="n">
        <v>3799.23</v>
      </c>
      <c r="I1496" s="1" t="str">
        <f aca="false">INDEX(Products!$C$2:$C$51,MATCH(C1496,Products!$A$2:$A$51,0))</f>
        <v>Fashion</v>
      </c>
      <c r="J1496" s="1" t="str">
        <f aca="false">INDEX(Orders!$E$2:$E$8001,MATCH(B1496,Orders!$A$2:$A$8001,0))</f>
        <v>Returned</v>
      </c>
      <c r="K1496" s="1" t="str">
        <f aca="false">LEFT(INDEX(Orders!$C$2:$C$8001,MATCH(B1496,Orders!$A$2:$A$8001,0)),7)</f>
        <v>2025-08</v>
      </c>
    </row>
    <row r="1497" customFormat="false" ht="15" hidden="false" customHeight="true" outlineLevel="0" collapsed="false">
      <c r="A1497" s="1" t="s">
        <v>11967</v>
      </c>
      <c r="B1497" s="1" t="s">
        <v>3000</v>
      </c>
      <c r="C1497" s="1" t="s">
        <v>2006</v>
      </c>
      <c r="D1497" s="1" t="n">
        <v>1</v>
      </c>
      <c r="E1497" s="16" t="n">
        <v>482.17</v>
      </c>
      <c r="F1497" s="17" t="n">
        <v>0.05</v>
      </c>
      <c r="G1497" s="16" t="n">
        <v>458.06</v>
      </c>
      <c r="I1497" s="1" t="str">
        <f aca="false">INDEX(Products!$C$2:$C$51,MATCH(C1497,Products!$A$2:$A$51,0))</f>
        <v>Books &amp; Stationery</v>
      </c>
      <c r="J1497" s="1" t="str">
        <f aca="false">INDEX(Orders!$E$2:$E$8001,MATCH(B1497,Orders!$A$2:$A$8001,0))</f>
        <v>Delivered</v>
      </c>
      <c r="K1497" s="1" t="str">
        <f aca="false">LEFT(INDEX(Orders!$C$2:$C$8001,MATCH(B1497,Orders!$A$2:$A$8001,0)),7)</f>
        <v>2025-06</v>
      </c>
    </row>
    <row r="1498" customFormat="false" ht="15" hidden="false" customHeight="true" outlineLevel="0" collapsed="false">
      <c r="A1498" s="1" t="s">
        <v>11968</v>
      </c>
      <c r="B1498" s="1" t="s">
        <v>3001</v>
      </c>
      <c r="C1498" s="1" t="s">
        <v>1940</v>
      </c>
      <c r="D1498" s="1" t="n">
        <v>1</v>
      </c>
      <c r="E1498" s="16" t="n">
        <v>2374.52</v>
      </c>
      <c r="F1498" s="17" t="n">
        <v>0</v>
      </c>
      <c r="G1498" s="16" t="n">
        <v>2374.52</v>
      </c>
      <c r="I1498" s="1" t="str">
        <f aca="false">INDEX(Products!$C$2:$C$51,MATCH(C1498,Products!$A$2:$A$51,0))</f>
        <v>Fashion</v>
      </c>
      <c r="J1498" s="1" t="str">
        <f aca="false">INDEX(Orders!$E$2:$E$8001,MATCH(B1498,Orders!$A$2:$A$8001,0))</f>
        <v>Returned</v>
      </c>
      <c r="K1498" s="1" t="str">
        <f aca="false">LEFT(INDEX(Orders!$C$2:$C$8001,MATCH(B1498,Orders!$A$2:$A$8001,0)),7)</f>
        <v>2024-06</v>
      </c>
    </row>
    <row r="1499" customFormat="false" ht="15" hidden="false" customHeight="true" outlineLevel="0" collapsed="false">
      <c r="A1499" s="1" t="s">
        <v>11969</v>
      </c>
      <c r="B1499" s="1" t="s">
        <v>3003</v>
      </c>
      <c r="C1499" s="1" t="s">
        <v>1971</v>
      </c>
      <c r="D1499" s="1" t="n">
        <v>2</v>
      </c>
      <c r="E1499" s="16" t="n">
        <v>2073.63</v>
      </c>
      <c r="F1499" s="17" t="n">
        <v>0</v>
      </c>
      <c r="G1499" s="16" t="n">
        <v>4147.26</v>
      </c>
      <c r="I1499" s="1" t="str">
        <f aca="false">INDEX(Products!$C$2:$C$51,MATCH(C1499,Products!$A$2:$A$51,0))</f>
        <v>Home &amp; Kitchen</v>
      </c>
      <c r="J1499" s="1" t="str">
        <f aca="false">INDEX(Orders!$E$2:$E$8001,MATCH(B1499,Orders!$A$2:$A$8001,0))</f>
        <v>Delivered</v>
      </c>
      <c r="K1499" s="1" t="str">
        <f aca="false">LEFT(INDEX(Orders!$C$2:$C$8001,MATCH(B1499,Orders!$A$2:$A$8001,0)),7)</f>
        <v>2024-11</v>
      </c>
    </row>
    <row r="1500" customFormat="false" ht="15" hidden="false" customHeight="true" outlineLevel="0" collapsed="false">
      <c r="A1500" s="1" t="s">
        <v>11970</v>
      </c>
      <c r="B1500" s="1" t="s">
        <v>3003</v>
      </c>
      <c r="C1500" s="1" t="s">
        <v>1953</v>
      </c>
      <c r="D1500" s="1" t="n">
        <v>2</v>
      </c>
      <c r="E1500" s="16" t="n">
        <v>4914.12</v>
      </c>
      <c r="F1500" s="17" t="n">
        <v>0</v>
      </c>
      <c r="G1500" s="16" t="n">
        <v>9828.24</v>
      </c>
      <c r="I1500" s="1" t="str">
        <f aca="false">INDEX(Products!$C$2:$C$51,MATCH(C1500,Products!$A$2:$A$51,0))</f>
        <v>Fashion</v>
      </c>
      <c r="J1500" s="1" t="str">
        <f aca="false">INDEX(Orders!$E$2:$E$8001,MATCH(B1500,Orders!$A$2:$A$8001,0))</f>
        <v>Delivered</v>
      </c>
      <c r="K1500" s="1" t="str">
        <f aca="false">LEFT(INDEX(Orders!$C$2:$C$8001,MATCH(B1500,Orders!$A$2:$A$8001,0)),7)</f>
        <v>2024-11</v>
      </c>
    </row>
    <row r="1501" customFormat="false" ht="15" hidden="false" customHeight="true" outlineLevel="0" collapsed="false">
      <c r="A1501" s="1" t="s">
        <v>11971</v>
      </c>
      <c r="B1501" s="1" t="s">
        <v>3004</v>
      </c>
      <c r="C1501" s="1" t="s">
        <v>1933</v>
      </c>
      <c r="D1501" s="1" t="n">
        <v>2</v>
      </c>
      <c r="E1501" s="16" t="n">
        <v>7194.38</v>
      </c>
      <c r="F1501" s="17" t="n">
        <v>0.05</v>
      </c>
      <c r="G1501" s="16" t="n">
        <v>13669.32</v>
      </c>
      <c r="I1501" s="1" t="str">
        <f aca="false">INDEX(Products!$C$2:$C$51,MATCH(C1501,Products!$A$2:$A$51,0))</f>
        <v>Electronics</v>
      </c>
      <c r="J1501" s="1" t="str">
        <f aca="false">INDEX(Orders!$E$2:$E$8001,MATCH(B1501,Orders!$A$2:$A$8001,0))</f>
        <v>Delivered</v>
      </c>
      <c r="K1501" s="1" t="str">
        <f aca="false">LEFT(INDEX(Orders!$C$2:$C$8001,MATCH(B1501,Orders!$A$2:$A$8001,0)),7)</f>
        <v>2025-08</v>
      </c>
    </row>
    <row r="1502" customFormat="false" ht="15" hidden="false" customHeight="true" outlineLevel="0" collapsed="false">
      <c r="A1502" s="1" t="s">
        <v>11972</v>
      </c>
      <c r="B1502" s="1" t="s">
        <v>3004</v>
      </c>
      <c r="C1502" s="1" t="s">
        <v>1930</v>
      </c>
      <c r="D1502" s="1" t="n">
        <v>1</v>
      </c>
      <c r="E1502" s="16" t="n">
        <v>2398.35</v>
      </c>
      <c r="F1502" s="17" t="n">
        <v>0</v>
      </c>
      <c r="G1502" s="16" t="n">
        <v>2398.35</v>
      </c>
      <c r="I1502" s="1" t="str">
        <f aca="false">INDEX(Products!$C$2:$C$51,MATCH(C1502,Products!$A$2:$A$51,0))</f>
        <v>Electronics</v>
      </c>
      <c r="J1502" s="1" t="str">
        <f aca="false">INDEX(Orders!$E$2:$E$8001,MATCH(B1502,Orders!$A$2:$A$8001,0))</f>
        <v>Delivered</v>
      </c>
      <c r="K1502" s="1" t="str">
        <f aca="false">LEFT(INDEX(Orders!$C$2:$C$8001,MATCH(B1502,Orders!$A$2:$A$8001,0)),7)</f>
        <v>2025-08</v>
      </c>
    </row>
    <row r="1503" customFormat="false" ht="15" hidden="false" customHeight="true" outlineLevel="0" collapsed="false">
      <c r="A1503" s="1" t="s">
        <v>11973</v>
      </c>
      <c r="B1503" s="1" t="s">
        <v>3004</v>
      </c>
      <c r="C1503" s="1" t="s">
        <v>1953</v>
      </c>
      <c r="D1503" s="1" t="n">
        <v>1</v>
      </c>
      <c r="E1503" s="16" t="n">
        <v>4914.12</v>
      </c>
      <c r="F1503" s="17" t="n">
        <v>0.05</v>
      </c>
      <c r="G1503" s="16" t="n">
        <v>4668.41</v>
      </c>
      <c r="I1503" s="1" t="str">
        <f aca="false">INDEX(Products!$C$2:$C$51,MATCH(C1503,Products!$A$2:$A$51,0))</f>
        <v>Fashion</v>
      </c>
      <c r="J1503" s="1" t="str">
        <f aca="false">INDEX(Orders!$E$2:$E$8001,MATCH(B1503,Orders!$A$2:$A$8001,0))</f>
        <v>Delivered</v>
      </c>
      <c r="K1503" s="1" t="str">
        <f aca="false">LEFT(INDEX(Orders!$C$2:$C$8001,MATCH(B1503,Orders!$A$2:$A$8001,0)),7)</f>
        <v>2025-08</v>
      </c>
    </row>
    <row r="1504" customFormat="false" ht="15" hidden="false" customHeight="true" outlineLevel="0" collapsed="false">
      <c r="A1504" s="1" t="s">
        <v>11974</v>
      </c>
      <c r="B1504" s="1" t="s">
        <v>3005</v>
      </c>
      <c r="C1504" s="1" t="s">
        <v>1940</v>
      </c>
      <c r="D1504" s="1" t="n">
        <v>1</v>
      </c>
      <c r="E1504" s="16" t="n">
        <v>2374.52</v>
      </c>
      <c r="F1504" s="17" t="n">
        <v>0.2</v>
      </c>
      <c r="G1504" s="16" t="n">
        <v>1899.62</v>
      </c>
      <c r="I1504" s="1" t="str">
        <f aca="false">INDEX(Products!$C$2:$C$51,MATCH(C1504,Products!$A$2:$A$51,0))</f>
        <v>Fashion</v>
      </c>
      <c r="J1504" s="1" t="str">
        <f aca="false">INDEX(Orders!$E$2:$E$8001,MATCH(B1504,Orders!$A$2:$A$8001,0))</f>
        <v>Delivered</v>
      </c>
      <c r="K1504" s="1" t="str">
        <f aca="false">LEFT(INDEX(Orders!$C$2:$C$8001,MATCH(B1504,Orders!$A$2:$A$8001,0)),7)</f>
        <v>2024-05</v>
      </c>
    </row>
    <row r="1505" customFormat="false" ht="15" hidden="false" customHeight="true" outlineLevel="0" collapsed="false">
      <c r="A1505" s="1" t="s">
        <v>11975</v>
      </c>
      <c r="B1505" s="1" t="s">
        <v>3005</v>
      </c>
      <c r="C1505" s="1" t="s">
        <v>1979</v>
      </c>
      <c r="D1505" s="1" t="n">
        <v>1</v>
      </c>
      <c r="E1505" s="16" t="n">
        <v>623</v>
      </c>
      <c r="F1505" s="17" t="n">
        <v>0.15</v>
      </c>
      <c r="G1505" s="16" t="n">
        <v>529.55</v>
      </c>
      <c r="I1505" s="1" t="str">
        <f aca="false">INDEX(Products!$C$2:$C$51,MATCH(C1505,Products!$A$2:$A$51,0))</f>
        <v>Beauty &amp; Personal Care</v>
      </c>
      <c r="J1505" s="1" t="str">
        <f aca="false">INDEX(Orders!$E$2:$E$8001,MATCH(B1505,Orders!$A$2:$A$8001,0))</f>
        <v>Delivered</v>
      </c>
      <c r="K1505" s="1" t="str">
        <f aca="false">LEFT(INDEX(Orders!$C$2:$C$8001,MATCH(B1505,Orders!$A$2:$A$8001,0)),7)</f>
        <v>2024-05</v>
      </c>
    </row>
    <row r="1506" customFormat="false" ht="15" hidden="false" customHeight="true" outlineLevel="0" collapsed="false">
      <c r="A1506" s="1" t="s">
        <v>11976</v>
      </c>
      <c r="B1506" s="1" t="s">
        <v>3007</v>
      </c>
      <c r="C1506" s="1" t="s">
        <v>1997</v>
      </c>
      <c r="D1506" s="1" t="n">
        <v>1</v>
      </c>
      <c r="E1506" s="16" t="n">
        <v>311.15</v>
      </c>
      <c r="F1506" s="17" t="n">
        <v>0.1</v>
      </c>
      <c r="G1506" s="16" t="n">
        <v>280.03</v>
      </c>
      <c r="I1506" s="1" t="str">
        <f aca="false">INDEX(Products!$C$2:$C$51,MATCH(C1506,Products!$A$2:$A$51,0))</f>
        <v>Sports &amp; Fitness</v>
      </c>
      <c r="J1506" s="1" t="str">
        <f aca="false">INDEX(Orders!$E$2:$E$8001,MATCH(B1506,Orders!$A$2:$A$8001,0))</f>
        <v>Delivered</v>
      </c>
      <c r="K1506" s="1" t="str">
        <f aca="false">LEFT(INDEX(Orders!$C$2:$C$8001,MATCH(B1506,Orders!$A$2:$A$8001,0)),7)</f>
        <v>2024-07</v>
      </c>
    </row>
    <row r="1507" customFormat="false" ht="15" hidden="false" customHeight="true" outlineLevel="0" collapsed="false">
      <c r="A1507" s="1" t="s">
        <v>11977</v>
      </c>
      <c r="B1507" s="1" t="s">
        <v>3008</v>
      </c>
      <c r="C1507" s="1" t="s">
        <v>1930</v>
      </c>
      <c r="D1507" s="1" t="n">
        <v>1</v>
      </c>
      <c r="E1507" s="16" t="n">
        <v>2398.35</v>
      </c>
      <c r="F1507" s="17" t="n">
        <v>0.1</v>
      </c>
      <c r="G1507" s="16" t="n">
        <v>2158.52</v>
      </c>
      <c r="I1507" s="1" t="str">
        <f aca="false">INDEX(Products!$C$2:$C$51,MATCH(C1507,Products!$A$2:$A$51,0))</f>
        <v>Electronics</v>
      </c>
      <c r="J1507" s="1" t="str">
        <f aca="false">INDEX(Orders!$E$2:$E$8001,MATCH(B1507,Orders!$A$2:$A$8001,0))</f>
        <v>Returned</v>
      </c>
      <c r="K1507" s="1" t="str">
        <f aca="false">LEFT(INDEX(Orders!$C$2:$C$8001,MATCH(B1507,Orders!$A$2:$A$8001,0)),7)</f>
        <v>2025-06</v>
      </c>
    </row>
    <row r="1508" customFormat="false" ht="15" hidden="false" customHeight="true" outlineLevel="0" collapsed="false">
      <c r="A1508" s="1" t="s">
        <v>11978</v>
      </c>
      <c r="B1508" s="1" t="s">
        <v>3008</v>
      </c>
      <c r="C1508" s="1" t="s">
        <v>2006</v>
      </c>
      <c r="D1508" s="1" t="n">
        <v>1</v>
      </c>
      <c r="E1508" s="16" t="n">
        <v>482.17</v>
      </c>
      <c r="F1508" s="17" t="n">
        <v>0.1</v>
      </c>
      <c r="G1508" s="16" t="n">
        <v>433.95</v>
      </c>
      <c r="I1508" s="1" t="str">
        <f aca="false">INDEX(Products!$C$2:$C$51,MATCH(C1508,Products!$A$2:$A$51,0))</f>
        <v>Books &amp; Stationery</v>
      </c>
      <c r="J1508" s="1" t="str">
        <f aca="false">INDEX(Orders!$E$2:$E$8001,MATCH(B1508,Orders!$A$2:$A$8001,0))</f>
        <v>Returned</v>
      </c>
      <c r="K1508" s="1" t="str">
        <f aca="false">LEFT(INDEX(Orders!$C$2:$C$8001,MATCH(B1508,Orders!$A$2:$A$8001,0)),7)</f>
        <v>2025-06</v>
      </c>
    </row>
    <row r="1509" customFormat="false" ht="15" hidden="false" customHeight="true" outlineLevel="0" collapsed="false">
      <c r="A1509" s="1" t="s">
        <v>11979</v>
      </c>
      <c r="B1509" s="1" t="s">
        <v>3009</v>
      </c>
      <c r="C1509" s="1" t="s">
        <v>1990</v>
      </c>
      <c r="D1509" s="1" t="n">
        <v>1</v>
      </c>
      <c r="E1509" s="16" t="n">
        <v>5311.32</v>
      </c>
      <c r="F1509" s="17" t="n">
        <v>0.1</v>
      </c>
      <c r="G1509" s="16" t="n">
        <v>4780.19</v>
      </c>
      <c r="I1509" s="1" t="str">
        <f aca="false">INDEX(Products!$C$2:$C$51,MATCH(C1509,Products!$A$2:$A$51,0))</f>
        <v>Sports &amp; Fitness</v>
      </c>
      <c r="J1509" s="1" t="str">
        <f aca="false">INDEX(Orders!$E$2:$E$8001,MATCH(B1509,Orders!$A$2:$A$8001,0))</f>
        <v>Delivered</v>
      </c>
      <c r="K1509" s="1" t="str">
        <f aca="false">LEFT(INDEX(Orders!$C$2:$C$8001,MATCH(B1509,Orders!$A$2:$A$8001,0)),7)</f>
        <v>2025-09</v>
      </c>
    </row>
    <row r="1510" customFormat="false" ht="15" hidden="false" customHeight="true" outlineLevel="0" collapsed="false">
      <c r="A1510" s="1" t="s">
        <v>11980</v>
      </c>
      <c r="B1510" s="1" t="s">
        <v>3009</v>
      </c>
      <c r="C1510" s="1" t="s">
        <v>1953</v>
      </c>
      <c r="D1510" s="1" t="n">
        <v>1</v>
      </c>
      <c r="E1510" s="16" t="n">
        <v>4914.12</v>
      </c>
      <c r="F1510" s="17" t="n">
        <v>0.1</v>
      </c>
      <c r="G1510" s="16" t="n">
        <v>4422.71</v>
      </c>
      <c r="I1510" s="1" t="str">
        <f aca="false">INDEX(Products!$C$2:$C$51,MATCH(C1510,Products!$A$2:$A$51,0))</f>
        <v>Fashion</v>
      </c>
      <c r="J1510" s="1" t="str">
        <f aca="false">INDEX(Orders!$E$2:$E$8001,MATCH(B1510,Orders!$A$2:$A$8001,0))</f>
        <v>Delivered</v>
      </c>
      <c r="K1510" s="1" t="str">
        <f aca="false">LEFT(INDEX(Orders!$C$2:$C$8001,MATCH(B1510,Orders!$A$2:$A$8001,0)),7)</f>
        <v>2025-09</v>
      </c>
    </row>
    <row r="1511" customFormat="false" ht="15" hidden="false" customHeight="true" outlineLevel="0" collapsed="false">
      <c r="A1511" s="1" t="s">
        <v>11981</v>
      </c>
      <c r="B1511" s="1" t="s">
        <v>3009</v>
      </c>
      <c r="C1511" s="1" t="s">
        <v>2006</v>
      </c>
      <c r="D1511" s="1" t="n">
        <v>2</v>
      </c>
      <c r="E1511" s="16" t="n">
        <v>482.17</v>
      </c>
      <c r="F1511" s="17" t="n">
        <v>0</v>
      </c>
      <c r="G1511" s="16" t="n">
        <v>964.34</v>
      </c>
      <c r="I1511" s="1" t="str">
        <f aca="false">INDEX(Products!$C$2:$C$51,MATCH(C1511,Products!$A$2:$A$51,0))</f>
        <v>Books &amp; Stationery</v>
      </c>
      <c r="J1511" s="1" t="str">
        <f aca="false">INDEX(Orders!$E$2:$E$8001,MATCH(B1511,Orders!$A$2:$A$8001,0))</f>
        <v>Delivered</v>
      </c>
      <c r="K1511" s="1" t="str">
        <f aca="false">LEFT(INDEX(Orders!$C$2:$C$8001,MATCH(B1511,Orders!$A$2:$A$8001,0)),7)</f>
        <v>2025-09</v>
      </c>
    </row>
    <row r="1512" customFormat="false" ht="15" hidden="false" customHeight="true" outlineLevel="0" collapsed="false">
      <c r="A1512" s="1" t="s">
        <v>11982</v>
      </c>
      <c r="B1512" s="1" t="s">
        <v>3010</v>
      </c>
      <c r="C1512" s="1" t="s">
        <v>2006</v>
      </c>
      <c r="D1512" s="1" t="n">
        <v>1</v>
      </c>
      <c r="E1512" s="16" t="n">
        <v>482.17</v>
      </c>
      <c r="F1512" s="17" t="n">
        <v>0</v>
      </c>
      <c r="G1512" s="16" t="n">
        <v>482.17</v>
      </c>
      <c r="I1512" s="1" t="str">
        <f aca="false">INDEX(Products!$C$2:$C$51,MATCH(C1512,Products!$A$2:$A$51,0))</f>
        <v>Books &amp; Stationery</v>
      </c>
      <c r="J1512" s="1" t="str">
        <f aca="false">INDEX(Orders!$E$2:$E$8001,MATCH(B1512,Orders!$A$2:$A$8001,0))</f>
        <v>Delivered</v>
      </c>
      <c r="K1512" s="1" t="str">
        <f aca="false">LEFT(INDEX(Orders!$C$2:$C$8001,MATCH(B1512,Orders!$A$2:$A$8001,0)),7)</f>
        <v>2024-11</v>
      </c>
    </row>
    <row r="1513" customFormat="false" ht="15" hidden="false" customHeight="true" outlineLevel="0" collapsed="false">
      <c r="A1513" s="1" t="s">
        <v>11983</v>
      </c>
      <c r="B1513" s="1" t="s">
        <v>3010</v>
      </c>
      <c r="C1513" s="1" t="s">
        <v>2007</v>
      </c>
      <c r="D1513" s="1" t="n">
        <v>1</v>
      </c>
      <c r="E1513" s="16" t="n">
        <v>750.27</v>
      </c>
      <c r="F1513" s="17" t="n">
        <v>0</v>
      </c>
      <c r="G1513" s="16" t="n">
        <v>750.27</v>
      </c>
      <c r="I1513" s="1" t="str">
        <f aca="false">INDEX(Products!$C$2:$C$51,MATCH(C1513,Products!$A$2:$A$51,0))</f>
        <v>Books &amp; Stationery</v>
      </c>
      <c r="J1513" s="1" t="str">
        <f aca="false">INDEX(Orders!$E$2:$E$8001,MATCH(B1513,Orders!$A$2:$A$8001,0))</f>
        <v>Delivered</v>
      </c>
      <c r="K1513" s="1" t="str">
        <f aca="false">LEFT(INDEX(Orders!$C$2:$C$8001,MATCH(B1513,Orders!$A$2:$A$8001,0)),7)</f>
        <v>2024-11</v>
      </c>
    </row>
    <row r="1514" customFormat="false" ht="15" hidden="false" customHeight="true" outlineLevel="0" collapsed="false">
      <c r="A1514" s="1" t="s">
        <v>11984</v>
      </c>
      <c r="B1514" s="1" t="s">
        <v>3011</v>
      </c>
      <c r="C1514" s="1" t="s">
        <v>1997</v>
      </c>
      <c r="D1514" s="1" t="n">
        <v>2</v>
      </c>
      <c r="E1514" s="16" t="n">
        <v>311.15</v>
      </c>
      <c r="F1514" s="17" t="n">
        <v>0.05</v>
      </c>
      <c r="G1514" s="16" t="n">
        <v>591.18</v>
      </c>
      <c r="I1514" s="1" t="str">
        <f aca="false">INDEX(Products!$C$2:$C$51,MATCH(C1514,Products!$A$2:$A$51,0))</f>
        <v>Sports &amp; Fitness</v>
      </c>
      <c r="J1514" s="1" t="str">
        <f aca="false">INDEX(Orders!$E$2:$E$8001,MATCH(B1514,Orders!$A$2:$A$8001,0))</f>
        <v>Delivered</v>
      </c>
      <c r="K1514" s="1" t="str">
        <f aca="false">LEFT(INDEX(Orders!$C$2:$C$8001,MATCH(B1514,Orders!$A$2:$A$8001,0)),7)</f>
        <v>2025-11</v>
      </c>
    </row>
    <row r="1515" customFormat="false" ht="15" hidden="false" customHeight="true" outlineLevel="0" collapsed="false">
      <c r="A1515" s="1" t="s">
        <v>11985</v>
      </c>
      <c r="B1515" s="1" t="s">
        <v>3012</v>
      </c>
      <c r="C1515" s="1" t="s">
        <v>1969</v>
      </c>
      <c r="D1515" s="1" t="n">
        <v>1</v>
      </c>
      <c r="E1515" s="16" t="n">
        <v>9171.98</v>
      </c>
      <c r="F1515" s="17" t="n">
        <v>0</v>
      </c>
      <c r="G1515" s="16" t="n">
        <v>9171.98</v>
      </c>
      <c r="I1515" s="1" t="str">
        <f aca="false">INDEX(Products!$C$2:$C$51,MATCH(C1515,Products!$A$2:$A$51,0))</f>
        <v>Home &amp; Kitchen</v>
      </c>
      <c r="J1515" s="1" t="str">
        <f aca="false">INDEX(Orders!$E$2:$E$8001,MATCH(B1515,Orders!$A$2:$A$8001,0))</f>
        <v>Delivered</v>
      </c>
      <c r="K1515" s="1" t="str">
        <f aca="false">LEFT(INDEX(Orders!$C$2:$C$8001,MATCH(B1515,Orders!$A$2:$A$8001,0)),7)</f>
        <v>2025-10</v>
      </c>
    </row>
    <row r="1516" customFormat="false" ht="15" hidden="false" customHeight="true" outlineLevel="0" collapsed="false">
      <c r="A1516" s="1" t="s">
        <v>11986</v>
      </c>
      <c r="B1516" s="1" t="s">
        <v>3013</v>
      </c>
      <c r="C1516" s="1" t="s">
        <v>2006</v>
      </c>
      <c r="D1516" s="1" t="n">
        <v>1</v>
      </c>
      <c r="E1516" s="16" t="n">
        <v>482.17</v>
      </c>
      <c r="F1516" s="17" t="n">
        <v>0.05</v>
      </c>
      <c r="G1516" s="16" t="n">
        <v>458.06</v>
      </c>
      <c r="I1516" s="1" t="str">
        <f aca="false">INDEX(Products!$C$2:$C$51,MATCH(C1516,Products!$A$2:$A$51,0))</f>
        <v>Books &amp; Stationery</v>
      </c>
      <c r="J1516" s="1" t="str">
        <f aca="false">INDEX(Orders!$E$2:$E$8001,MATCH(B1516,Orders!$A$2:$A$8001,0))</f>
        <v>Delivered</v>
      </c>
      <c r="K1516" s="1" t="str">
        <f aca="false">LEFT(INDEX(Orders!$C$2:$C$8001,MATCH(B1516,Orders!$A$2:$A$8001,0)),7)</f>
        <v>2024-10</v>
      </c>
    </row>
    <row r="1517" customFormat="false" ht="15" hidden="false" customHeight="true" outlineLevel="0" collapsed="false">
      <c r="A1517" s="1" t="s">
        <v>11987</v>
      </c>
      <c r="B1517" s="1" t="s">
        <v>3015</v>
      </c>
      <c r="C1517" s="1" t="s">
        <v>1930</v>
      </c>
      <c r="D1517" s="1" t="n">
        <v>3</v>
      </c>
      <c r="E1517" s="16" t="n">
        <v>2398.35</v>
      </c>
      <c r="F1517" s="17" t="n">
        <v>0</v>
      </c>
      <c r="G1517" s="16" t="n">
        <v>7195.05</v>
      </c>
      <c r="I1517" s="1" t="str">
        <f aca="false">INDEX(Products!$C$2:$C$51,MATCH(C1517,Products!$A$2:$A$51,0))</f>
        <v>Electronics</v>
      </c>
      <c r="J1517" s="1" t="str">
        <f aca="false">INDEX(Orders!$E$2:$E$8001,MATCH(B1517,Orders!$A$2:$A$8001,0))</f>
        <v>Delivered</v>
      </c>
      <c r="K1517" s="1" t="str">
        <f aca="false">LEFT(INDEX(Orders!$C$2:$C$8001,MATCH(B1517,Orders!$A$2:$A$8001,0)),7)</f>
        <v>2025-07</v>
      </c>
    </row>
    <row r="1518" customFormat="false" ht="15" hidden="false" customHeight="true" outlineLevel="0" collapsed="false">
      <c r="A1518" s="1" t="s">
        <v>11988</v>
      </c>
      <c r="B1518" s="1" t="s">
        <v>3016</v>
      </c>
      <c r="C1518" s="1" t="s">
        <v>2007</v>
      </c>
      <c r="D1518" s="1" t="n">
        <v>1</v>
      </c>
      <c r="E1518" s="16" t="n">
        <v>750.27</v>
      </c>
      <c r="F1518" s="17" t="n">
        <v>0.2</v>
      </c>
      <c r="G1518" s="16" t="n">
        <v>600.22</v>
      </c>
      <c r="I1518" s="1" t="str">
        <f aca="false">INDEX(Products!$C$2:$C$51,MATCH(C1518,Products!$A$2:$A$51,0))</f>
        <v>Books &amp; Stationery</v>
      </c>
      <c r="J1518" s="1" t="str">
        <f aca="false">INDEX(Orders!$E$2:$E$8001,MATCH(B1518,Orders!$A$2:$A$8001,0))</f>
        <v>Delivered</v>
      </c>
      <c r="K1518" s="1" t="str">
        <f aca="false">LEFT(INDEX(Orders!$C$2:$C$8001,MATCH(B1518,Orders!$A$2:$A$8001,0)),7)</f>
        <v>2025-09</v>
      </c>
    </row>
    <row r="1519" customFormat="false" ht="15" hidden="false" customHeight="true" outlineLevel="0" collapsed="false">
      <c r="A1519" s="1" t="s">
        <v>11989</v>
      </c>
      <c r="B1519" s="1" t="s">
        <v>3017</v>
      </c>
      <c r="C1519" s="1" t="s">
        <v>1918</v>
      </c>
      <c r="D1519" s="1" t="n">
        <v>1</v>
      </c>
      <c r="E1519" s="16" t="n">
        <v>2978.99</v>
      </c>
      <c r="F1519" s="17" t="n">
        <v>0.15</v>
      </c>
      <c r="G1519" s="16" t="n">
        <v>2532.14</v>
      </c>
      <c r="I1519" s="1" t="str">
        <f aca="false">INDEX(Products!$C$2:$C$51,MATCH(C1519,Products!$A$2:$A$51,0))</f>
        <v>Electronics</v>
      </c>
      <c r="J1519" s="1" t="str">
        <f aca="false">INDEX(Orders!$E$2:$E$8001,MATCH(B1519,Orders!$A$2:$A$8001,0))</f>
        <v>Delivered</v>
      </c>
      <c r="K1519" s="1" t="str">
        <f aca="false">LEFT(INDEX(Orders!$C$2:$C$8001,MATCH(B1519,Orders!$A$2:$A$8001,0)),7)</f>
        <v>2025-04</v>
      </c>
    </row>
    <row r="1520" customFormat="false" ht="15" hidden="false" customHeight="true" outlineLevel="0" collapsed="false">
      <c r="A1520" s="1" t="s">
        <v>11990</v>
      </c>
      <c r="B1520" s="1" t="s">
        <v>3017</v>
      </c>
      <c r="C1520" s="1" t="s">
        <v>1940</v>
      </c>
      <c r="D1520" s="1" t="n">
        <v>1</v>
      </c>
      <c r="E1520" s="16" t="n">
        <v>2374.52</v>
      </c>
      <c r="F1520" s="17" t="n">
        <v>0.15</v>
      </c>
      <c r="G1520" s="16" t="n">
        <v>2018.34</v>
      </c>
      <c r="I1520" s="1" t="str">
        <f aca="false">INDEX(Products!$C$2:$C$51,MATCH(C1520,Products!$A$2:$A$51,0))</f>
        <v>Fashion</v>
      </c>
      <c r="J1520" s="1" t="str">
        <f aca="false">INDEX(Orders!$E$2:$E$8001,MATCH(B1520,Orders!$A$2:$A$8001,0))</f>
        <v>Delivered</v>
      </c>
      <c r="K1520" s="1" t="str">
        <f aca="false">LEFT(INDEX(Orders!$C$2:$C$8001,MATCH(B1520,Orders!$A$2:$A$8001,0)),7)</f>
        <v>2025-04</v>
      </c>
    </row>
    <row r="1521" customFormat="false" ht="15" hidden="false" customHeight="true" outlineLevel="0" collapsed="false">
      <c r="A1521" s="1" t="s">
        <v>11991</v>
      </c>
      <c r="B1521" s="1" t="s">
        <v>3017</v>
      </c>
      <c r="C1521" s="1" t="s">
        <v>2007</v>
      </c>
      <c r="D1521" s="1" t="n">
        <v>2</v>
      </c>
      <c r="E1521" s="16" t="n">
        <v>750.27</v>
      </c>
      <c r="F1521" s="17" t="n">
        <v>0.15</v>
      </c>
      <c r="G1521" s="16" t="n">
        <v>1275.46</v>
      </c>
      <c r="I1521" s="1" t="str">
        <f aca="false">INDEX(Products!$C$2:$C$51,MATCH(C1521,Products!$A$2:$A$51,0))</f>
        <v>Books &amp; Stationery</v>
      </c>
      <c r="J1521" s="1" t="str">
        <f aca="false">INDEX(Orders!$E$2:$E$8001,MATCH(B1521,Orders!$A$2:$A$8001,0))</f>
        <v>Delivered</v>
      </c>
      <c r="K1521" s="1" t="str">
        <f aca="false">LEFT(INDEX(Orders!$C$2:$C$8001,MATCH(B1521,Orders!$A$2:$A$8001,0)),7)</f>
        <v>2025-04</v>
      </c>
    </row>
    <row r="1522" customFormat="false" ht="15" hidden="false" customHeight="true" outlineLevel="0" collapsed="false">
      <c r="A1522" s="1" t="s">
        <v>11992</v>
      </c>
      <c r="B1522" s="1" t="s">
        <v>3017</v>
      </c>
      <c r="C1522" s="1" t="s">
        <v>1935</v>
      </c>
      <c r="D1522" s="1" t="n">
        <v>1</v>
      </c>
      <c r="E1522" s="16" t="n">
        <v>14558.72</v>
      </c>
      <c r="F1522" s="17" t="n">
        <v>0.05</v>
      </c>
      <c r="G1522" s="16" t="n">
        <v>13830.78</v>
      </c>
      <c r="I1522" s="1" t="str">
        <f aca="false">INDEX(Products!$C$2:$C$51,MATCH(C1522,Products!$A$2:$A$51,0))</f>
        <v>Electronics</v>
      </c>
      <c r="J1522" s="1" t="str">
        <f aca="false">INDEX(Orders!$E$2:$E$8001,MATCH(B1522,Orders!$A$2:$A$8001,0))</f>
        <v>Delivered</v>
      </c>
      <c r="K1522" s="1" t="str">
        <f aca="false">LEFT(INDEX(Orders!$C$2:$C$8001,MATCH(B1522,Orders!$A$2:$A$8001,0)),7)</f>
        <v>2025-04</v>
      </c>
    </row>
    <row r="1523" customFormat="false" ht="15" hidden="false" customHeight="true" outlineLevel="0" collapsed="false">
      <c r="A1523" s="1" t="s">
        <v>11993</v>
      </c>
      <c r="B1523" s="1" t="s">
        <v>3019</v>
      </c>
      <c r="C1523" s="1" t="s">
        <v>2007</v>
      </c>
      <c r="D1523" s="1" t="n">
        <v>1</v>
      </c>
      <c r="E1523" s="16" t="n">
        <v>750.27</v>
      </c>
      <c r="F1523" s="17" t="n">
        <v>0.2</v>
      </c>
      <c r="G1523" s="16" t="n">
        <v>600.22</v>
      </c>
      <c r="I1523" s="1" t="str">
        <f aca="false">INDEX(Products!$C$2:$C$51,MATCH(C1523,Products!$A$2:$A$51,0))</f>
        <v>Books &amp; Stationery</v>
      </c>
      <c r="J1523" s="1" t="str">
        <f aca="false">INDEX(Orders!$E$2:$E$8001,MATCH(B1523,Orders!$A$2:$A$8001,0))</f>
        <v>Cancelled</v>
      </c>
      <c r="K1523" s="1" t="str">
        <f aca="false">LEFT(INDEX(Orders!$C$2:$C$8001,MATCH(B1523,Orders!$A$2:$A$8001,0)),7)</f>
        <v>2025-12</v>
      </c>
    </row>
    <row r="1524" customFormat="false" ht="15" hidden="false" customHeight="true" outlineLevel="0" collapsed="false">
      <c r="A1524" s="1" t="s">
        <v>11994</v>
      </c>
      <c r="B1524" s="1" t="s">
        <v>3020</v>
      </c>
      <c r="C1524" s="1" t="s">
        <v>1930</v>
      </c>
      <c r="D1524" s="1" t="n">
        <v>1</v>
      </c>
      <c r="E1524" s="16" t="n">
        <v>2398.35</v>
      </c>
      <c r="F1524" s="17" t="n">
        <v>0.1</v>
      </c>
      <c r="G1524" s="16" t="n">
        <v>2158.52</v>
      </c>
      <c r="I1524" s="1" t="str">
        <f aca="false">INDEX(Products!$C$2:$C$51,MATCH(C1524,Products!$A$2:$A$51,0))</f>
        <v>Electronics</v>
      </c>
      <c r="J1524" s="1" t="str">
        <f aca="false">INDEX(Orders!$E$2:$E$8001,MATCH(B1524,Orders!$A$2:$A$8001,0))</f>
        <v>Returned</v>
      </c>
      <c r="K1524" s="1" t="str">
        <f aca="false">LEFT(INDEX(Orders!$C$2:$C$8001,MATCH(B1524,Orders!$A$2:$A$8001,0)),7)</f>
        <v>2025-10</v>
      </c>
    </row>
    <row r="1525" customFormat="false" ht="15" hidden="false" customHeight="true" outlineLevel="0" collapsed="false">
      <c r="A1525" s="1" t="s">
        <v>11995</v>
      </c>
      <c r="B1525" s="1" t="s">
        <v>3021</v>
      </c>
      <c r="C1525" s="1" t="s">
        <v>2007</v>
      </c>
      <c r="D1525" s="1" t="n">
        <v>1</v>
      </c>
      <c r="E1525" s="16" t="n">
        <v>750.27</v>
      </c>
      <c r="F1525" s="17" t="n">
        <v>0</v>
      </c>
      <c r="G1525" s="16" t="n">
        <v>750.27</v>
      </c>
      <c r="I1525" s="1" t="str">
        <f aca="false">INDEX(Products!$C$2:$C$51,MATCH(C1525,Products!$A$2:$A$51,0))</f>
        <v>Books &amp; Stationery</v>
      </c>
      <c r="J1525" s="1" t="str">
        <f aca="false">INDEX(Orders!$E$2:$E$8001,MATCH(B1525,Orders!$A$2:$A$8001,0))</f>
        <v>Delivered</v>
      </c>
      <c r="K1525" s="1" t="str">
        <f aca="false">LEFT(INDEX(Orders!$C$2:$C$8001,MATCH(B1525,Orders!$A$2:$A$8001,0)),7)</f>
        <v>2024-12</v>
      </c>
    </row>
    <row r="1526" customFormat="false" ht="15" hidden="false" customHeight="true" outlineLevel="0" collapsed="false">
      <c r="A1526" s="1" t="s">
        <v>11996</v>
      </c>
      <c r="B1526" s="1" t="s">
        <v>3021</v>
      </c>
      <c r="C1526" s="1" t="s">
        <v>1940</v>
      </c>
      <c r="D1526" s="1" t="n">
        <v>1</v>
      </c>
      <c r="E1526" s="16" t="n">
        <v>2374.52</v>
      </c>
      <c r="F1526" s="17" t="n">
        <v>0</v>
      </c>
      <c r="G1526" s="16" t="n">
        <v>2374.52</v>
      </c>
      <c r="I1526" s="1" t="str">
        <f aca="false">INDEX(Products!$C$2:$C$51,MATCH(C1526,Products!$A$2:$A$51,0))</f>
        <v>Fashion</v>
      </c>
      <c r="J1526" s="1" t="str">
        <f aca="false">INDEX(Orders!$E$2:$E$8001,MATCH(B1526,Orders!$A$2:$A$8001,0))</f>
        <v>Delivered</v>
      </c>
      <c r="K1526" s="1" t="str">
        <f aca="false">LEFT(INDEX(Orders!$C$2:$C$8001,MATCH(B1526,Orders!$A$2:$A$8001,0)),7)</f>
        <v>2024-12</v>
      </c>
    </row>
    <row r="1527" customFormat="false" ht="15" hidden="false" customHeight="true" outlineLevel="0" collapsed="false">
      <c r="A1527" s="1" t="s">
        <v>11997</v>
      </c>
      <c r="B1527" s="1" t="s">
        <v>3022</v>
      </c>
      <c r="C1527" s="1" t="s">
        <v>2006</v>
      </c>
      <c r="D1527" s="1" t="n">
        <v>2</v>
      </c>
      <c r="E1527" s="16" t="n">
        <v>482.17</v>
      </c>
      <c r="F1527" s="17" t="n">
        <v>0.1</v>
      </c>
      <c r="G1527" s="16" t="n">
        <v>867.91</v>
      </c>
      <c r="I1527" s="1" t="str">
        <f aca="false">INDEX(Products!$C$2:$C$51,MATCH(C1527,Products!$A$2:$A$51,0))</f>
        <v>Books &amp; Stationery</v>
      </c>
      <c r="J1527" s="1" t="str">
        <f aca="false">INDEX(Orders!$E$2:$E$8001,MATCH(B1527,Orders!$A$2:$A$8001,0))</f>
        <v>Returned</v>
      </c>
      <c r="K1527" s="1" t="str">
        <f aca="false">LEFT(INDEX(Orders!$C$2:$C$8001,MATCH(B1527,Orders!$A$2:$A$8001,0)),7)</f>
        <v>2024-06</v>
      </c>
    </row>
    <row r="1528" customFormat="false" ht="15" hidden="false" customHeight="true" outlineLevel="0" collapsed="false">
      <c r="A1528" s="1" t="s">
        <v>11998</v>
      </c>
      <c r="B1528" s="1" t="s">
        <v>3022</v>
      </c>
      <c r="C1528" s="1" t="s">
        <v>2007</v>
      </c>
      <c r="D1528" s="1" t="n">
        <v>1</v>
      </c>
      <c r="E1528" s="16" t="n">
        <v>750.27</v>
      </c>
      <c r="F1528" s="17" t="n">
        <v>0.1</v>
      </c>
      <c r="G1528" s="16" t="n">
        <v>675.24</v>
      </c>
      <c r="I1528" s="1" t="str">
        <f aca="false">INDEX(Products!$C$2:$C$51,MATCH(C1528,Products!$A$2:$A$51,0))</f>
        <v>Books &amp; Stationery</v>
      </c>
      <c r="J1528" s="1" t="str">
        <f aca="false">INDEX(Orders!$E$2:$E$8001,MATCH(B1528,Orders!$A$2:$A$8001,0))</f>
        <v>Returned</v>
      </c>
      <c r="K1528" s="1" t="str">
        <f aca="false">LEFT(INDEX(Orders!$C$2:$C$8001,MATCH(B1528,Orders!$A$2:$A$8001,0)),7)</f>
        <v>2024-06</v>
      </c>
    </row>
    <row r="1529" customFormat="false" ht="15" hidden="false" customHeight="true" outlineLevel="0" collapsed="false">
      <c r="A1529" s="1" t="s">
        <v>11999</v>
      </c>
      <c r="B1529" s="1" t="s">
        <v>3022</v>
      </c>
      <c r="C1529" s="1" t="s">
        <v>1940</v>
      </c>
      <c r="D1529" s="1" t="n">
        <v>1</v>
      </c>
      <c r="E1529" s="16" t="n">
        <v>2374.52</v>
      </c>
      <c r="F1529" s="17" t="n">
        <v>0.1</v>
      </c>
      <c r="G1529" s="16" t="n">
        <v>2137.07</v>
      </c>
      <c r="I1529" s="1" t="str">
        <f aca="false">INDEX(Products!$C$2:$C$51,MATCH(C1529,Products!$A$2:$A$51,0))</f>
        <v>Fashion</v>
      </c>
      <c r="J1529" s="1" t="str">
        <f aca="false">INDEX(Orders!$E$2:$E$8001,MATCH(B1529,Orders!$A$2:$A$8001,0))</f>
        <v>Returned</v>
      </c>
      <c r="K1529" s="1" t="str">
        <f aca="false">LEFT(INDEX(Orders!$C$2:$C$8001,MATCH(B1529,Orders!$A$2:$A$8001,0)),7)</f>
        <v>2024-06</v>
      </c>
    </row>
    <row r="1530" customFormat="false" ht="15" hidden="false" customHeight="true" outlineLevel="0" collapsed="false">
      <c r="A1530" s="1" t="s">
        <v>12000</v>
      </c>
      <c r="B1530" s="1" t="s">
        <v>3023</v>
      </c>
      <c r="C1530" s="1" t="s">
        <v>1969</v>
      </c>
      <c r="D1530" s="1" t="n">
        <v>1</v>
      </c>
      <c r="E1530" s="16" t="n">
        <v>9171.98</v>
      </c>
      <c r="F1530" s="17" t="n">
        <v>0</v>
      </c>
      <c r="G1530" s="16" t="n">
        <v>9171.98</v>
      </c>
      <c r="I1530" s="1" t="str">
        <f aca="false">INDEX(Products!$C$2:$C$51,MATCH(C1530,Products!$A$2:$A$51,0))</f>
        <v>Home &amp; Kitchen</v>
      </c>
      <c r="J1530" s="1" t="str">
        <f aca="false">INDEX(Orders!$E$2:$E$8001,MATCH(B1530,Orders!$A$2:$A$8001,0))</f>
        <v>Returned</v>
      </c>
      <c r="K1530" s="1" t="str">
        <f aca="false">LEFT(INDEX(Orders!$C$2:$C$8001,MATCH(B1530,Orders!$A$2:$A$8001,0)),7)</f>
        <v>2025-11</v>
      </c>
    </row>
    <row r="1531" customFormat="false" ht="15" hidden="false" customHeight="true" outlineLevel="0" collapsed="false">
      <c r="A1531" s="1" t="s">
        <v>12001</v>
      </c>
      <c r="B1531" s="1" t="s">
        <v>3024</v>
      </c>
      <c r="C1531" s="1" t="s">
        <v>1930</v>
      </c>
      <c r="D1531" s="1" t="n">
        <v>2</v>
      </c>
      <c r="E1531" s="16" t="n">
        <v>2398.35</v>
      </c>
      <c r="F1531" s="17" t="n">
        <v>0</v>
      </c>
      <c r="G1531" s="16" t="n">
        <v>4796.7</v>
      </c>
      <c r="I1531" s="1" t="str">
        <f aca="false">INDEX(Products!$C$2:$C$51,MATCH(C1531,Products!$A$2:$A$51,0))</f>
        <v>Electronics</v>
      </c>
      <c r="J1531" s="1" t="str">
        <f aca="false">INDEX(Orders!$E$2:$E$8001,MATCH(B1531,Orders!$A$2:$A$8001,0))</f>
        <v>Delivered</v>
      </c>
      <c r="K1531" s="1" t="str">
        <f aca="false">LEFT(INDEX(Orders!$C$2:$C$8001,MATCH(B1531,Orders!$A$2:$A$8001,0)),7)</f>
        <v>2025-09</v>
      </c>
    </row>
    <row r="1532" customFormat="false" ht="15" hidden="false" customHeight="true" outlineLevel="0" collapsed="false">
      <c r="A1532" s="1" t="s">
        <v>12002</v>
      </c>
      <c r="B1532" s="1" t="s">
        <v>3024</v>
      </c>
      <c r="C1532" s="1" t="s">
        <v>1953</v>
      </c>
      <c r="D1532" s="1" t="n">
        <v>2</v>
      </c>
      <c r="E1532" s="16" t="n">
        <v>4914.12</v>
      </c>
      <c r="F1532" s="17" t="n">
        <v>0.15</v>
      </c>
      <c r="G1532" s="16" t="n">
        <v>8354</v>
      </c>
      <c r="I1532" s="1" t="str">
        <f aca="false">INDEX(Products!$C$2:$C$51,MATCH(C1532,Products!$A$2:$A$51,0))</f>
        <v>Fashion</v>
      </c>
      <c r="J1532" s="1" t="str">
        <f aca="false">INDEX(Orders!$E$2:$E$8001,MATCH(B1532,Orders!$A$2:$A$8001,0))</f>
        <v>Delivered</v>
      </c>
      <c r="K1532" s="1" t="str">
        <f aca="false">LEFT(INDEX(Orders!$C$2:$C$8001,MATCH(B1532,Orders!$A$2:$A$8001,0)),7)</f>
        <v>2025-09</v>
      </c>
    </row>
    <row r="1533" customFormat="false" ht="15" hidden="false" customHeight="true" outlineLevel="0" collapsed="false">
      <c r="A1533" s="1" t="s">
        <v>12003</v>
      </c>
      <c r="B1533" s="1" t="s">
        <v>3024</v>
      </c>
      <c r="C1533" s="1" t="s">
        <v>1975</v>
      </c>
      <c r="D1533" s="1" t="n">
        <v>3</v>
      </c>
      <c r="E1533" s="16" t="n">
        <v>862.99</v>
      </c>
      <c r="F1533" s="17" t="n">
        <v>0.05</v>
      </c>
      <c r="G1533" s="16" t="n">
        <v>2459.52</v>
      </c>
      <c r="I1533" s="1" t="str">
        <f aca="false">INDEX(Products!$C$2:$C$51,MATCH(C1533,Products!$A$2:$A$51,0))</f>
        <v>Beauty &amp; Personal Care</v>
      </c>
      <c r="J1533" s="1" t="str">
        <f aca="false">INDEX(Orders!$E$2:$E$8001,MATCH(B1533,Orders!$A$2:$A$8001,0))</f>
        <v>Delivered</v>
      </c>
      <c r="K1533" s="1" t="str">
        <f aca="false">LEFT(INDEX(Orders!$C$2:$C$8001,MATCH(B1533,Orders!$A$2:$A$8001,0)),7)</f>
        <v>2025-09</v>
      </c>
    </row>
    <row r="1534" customFormat="false" ht="15" hidden="false" customHeight="true" outlineLevel="0" collapsed="false">
      <c r="A1534" s="1" t="s">
        <v>12004</v>
      </c>
      <c r="B1534" s="1" t="s">
        <v>3024</v>
      </c>
      <c r="C1534" s="1" t="s">
        <v>1976</v>
      </c>
      <c r="D1534" s="1" t="n">
        <v>2</v>
      </c>
      <c r="E1534" s="16" t="n">
        <v>1603.35</v>
      </c>
      <c r="F1534" s="17" t="n">
        <v>0</v>
      </c>
      <c r="G1534" s="16" t="n">
        <v>3206.7</v>
      </c>
      <c r="I1534" s="1" t="str">
        <f aca="false">INDEX(Products!$C$2:$C$51,MATCH(C1534,Products!$A$2:$A$51,0))</f>
        <v>Beauty &amp; Personal Care</v>
      </c>
      <c r="J1534" s="1" t="str">
        <f aca="false">INDEX(Orders!$E$2:$E$8001,MATCH(B1534,Orders!$A$2:$A$8001,0))</f>
        <v>Delivered</v>
      </c>
      <c r="K1534" s="1" t="str">
        <f aca="false">LEFT(INDEX(Orders!$C$2:$C$8001,MATCH(B1534,Orders!$A$2:$A$8001,0)),7)</f>
        <v>2025-09</v>
      </c>
    </row>
    <row r="1535" customFormat="false" ht="15" hidden="false" customHeight="true" outlineLevel="0" collapsed="false">
      <c r="A1535" s="1" t="s">
        <v>12005</v>
      </c>
      <c r="B1535" s="1" t="s">
        <v>3024</v>
      </c>
      <c r="C1535" s="1" t="s">
        <v>1947</v>
      </c>
      <c r="D1535" s="1" t="n">
        <v>2</v>
      </c>
      <c r="E1535" s="16" t="n">
        <v>4778.51</v>
      </c>
      <c r="F1535" s="17" t="n">
        <v>0</v>
      </c>
      <c r="G1535" s="16" t="n">
        <v>9557.02</v>
      </c>
      <c r="I1535" s="1" t="str">
        <f aca="false">INDEX(Products!$C$2:$C$51,MATCH(C1535,Products!$A$2:$A$51,0))</f>
        <v>Fashion</v>
      </c>
      <c r="J1535" s="1" t="str">
        <f aca="false">INDEX(Orders!$E$2:$E$8001,MATCH(B1535,Orders!$A$2:$A$8001,0))</f>
        <v>Delivered</v>
      </c>
      <c r="K1535" s="1" t="str">
        <f aca="false">LEFT(INDEX(Orders!$C$2:$C$8001,MATCH(B1535,Orders!$A$2:$A$8001,0)),7)</f>
        <v>2025-09</v>
      </c>
    </row>
    <row r="1536" customFormat="false" ht="15" hidden="false" customHeight="true" outlineLevel="0" collapsed="false">
      <c r="A1536" s="1" t="s">
        <v>12006</v>
      </c>
      <c r="B1536" s="1" t="s">
        <v>3026</v>
      </c>
      <c r="C1536" s="1" t="s">
        <v>1961</v>
      </c>
      <c r="D1536" s="1" t="n">
        <v>1</v>
      </c>
      <c r="E1536" s="16" t="n">
        <v>3493.68</v>
      </c>
      <c r="F1536" s="17" t="n">
        <v>0</v>
      </c>
      <c r="G1536" s="16" t="n">
        <v>3493.68</v>
      </c>
      <c r="I1536" s="1" t="str">
        <f aca="false">INDEX(Products!$C$2:$C$51,MATCH(C1536,Products!$A$2:$A$51,0))</f>
        <v>Home &amp; Kitchen</v>
      </c>
      <c r="J1536" s="1" t="str">
        <f aca="false">INDEX(Orders!$E$2:$E$8001,MATCH(B1536,Orders!$A$2:$A$8001,0))</f>
        <v>Delivered</v>
      </c>
      <c r="K1536" s="1" t="str">
        <f aca="false">LEFT(INDEX(Orders!$C$2:$C$8001,MATCH(B1536,Orders!$A$2:$A$8001,0)),7)</f>
        <v>2025-02</v>
      </c>
    </row>
    <row r="1537" customFormat="false" ht="15" hidden="false" customHeight="true" outlineLevel="0" collapsed="false">
      <c r="A1537" s="1" t="s">
        <v>12007</v>
      </c>
      <c r="B1537" s="1" t="s">
        <v>3027</v>
      </c>
      <c r="C1537" s="1" t="s">
        <v>1945</v>
      </c>
      <c r="D1537" s="1" t="n">
        <v>1</v>
      </c>
      <c r="E1537" s="16" t="n">
        <v>2390.13</v>
      </c>
      <c r="F1537" s="17" t="n">
        <v>0.1</v>
      </c>
      <c r="G1537" s="16" t="n">
        <v>2151.12</v>
      </c>
      <c r="I1537" s="1" t="str">
        <f aca="false">INDEX(Products!$C$2:$C$51,MATCH(C1537,Products!$A$2:$A$51,0))</f>
        <v>Fashion</v>
      </c>
      <c r="J1537" s="1" t="str">
        <f aca="false">INDEX(Orders!$E$2:$E$8001,MATCH(B1537,Orders!$A$2:$A$8001,0))</f>
        <v>Returned</v>
      </c>
      <c r="K1537" s="1" t="str">
        <f aca="false">LEFT(INDEX(Orders!$C$2:$C$8001,MATCH(B1537,Orders!$A$2:$A$8001,0)),7)</f>
        <v>2024-12</v>
      </c>
    </row>
    <row r="1538" customFormat="false" ht="15" hidden="false" customHeight="true" outlineLevel="0" collapsed="false">
      <c r="A1538" s="1" t="s">
        <v>12008</v>
      </c>
      <c r="B1538" s="1" t="s">
        <v>3027</v>
      </c>
      <c r="C1538" s="1" t="s">
        <v>1930</v>
      </c>
      <c r="D1538" s="1" t="n">
        <v>2</v>
      </c>
      <c r="E1538" s="16" t="n">
        <v>2398.35</v>
      </c>
      <c r="F1538" s="17" t="n">
        <v>0.05</v>
      </c>
      <c r="G1538" s="16" t="n">
        <v>4556.86</v>
      </c>
      <c r="I1538" s="1" t="str">
        <f aca="false">INDEX(Products!$C$2:$C$51,MATCH(C1538,Products!$A$2:$A$51,0))</f>
        <v>Electronics</v>
      </c>
      <c r="J1538" s="1" t="str">
        <f aca="false">INDEX(Orders!$E$2:$E$8001,MATCH(B1538,Orders!$A$2:$A$8001,0))</f>
        <v>Returned</v>
      </c>
      <c r="K1538" s="1" t="str">
        <f aca="false">LEFT(INDEX(Orders!$C$2:$C$8001,MATCH(B1538,Orders!$A$2:$A$8001,0)),7)</f>
        <v>2024-12</v>
      </c>
    </row>
    <row r="1539" customFormat="false" ht="15" hidden="false" customHeight="true" outlineLevel="0" collapsed="false">
      <c r="A1539" s="1" t="s">
        <v>12009</v>
      </c>
      <c r="B1539" s="1" t="s">
        <v>3027</v>
      </c>
      <c r="C1539" s="1" t="s">
        <v>1977</v>
      </c>
      <c r="D1539" s="1" t="n">
        <v>2</v>
      </c>
      <c r="E1539" s="16" t="n">
        <v>2386.05</v>
      </c>
      <c r="F1539" s="17" t="n">
        <v>0.1</v>
      </c>
      <c r="G1539" s="16" t="n">
        <v>4294.89</v>
      </c>
      <c r="I1539" s="1" t="str">
        <f aca="false">INDEX(Products!$C$2:$C$51,MATCH(C1539,Products!$A$2:$A$51,0))</f>
        <v>Beauty &amp; Personal Care</v>
      </c>
      <c r="J1539" s="1" t="str">
        <f aca="false">INDEX(Orders!$E$2:$E$8001,MATCH(B1539,Orders!$A$2:$A$8001,0))</f>
        <v>Returned</v>
      </c>
      <c r="K1539" s="1" t="str">
        <f aca="false">LEFT(INDEX(Orders!$C$2:$C$8001,MATCH(B1539,Orders!$A$2:$A$8001,0)),7)</f>
        <v>2024-12</v>
      </c>
    </row>
    <row r="1540" customFormat="false" ht="15" hidden="false" customHeight="true" outlineLevel="0" collapsed="false">
      <c r="A1540" s="1" t="s">
        <v>12010</v>
      </c>
      <c r="B1540" s="1" t="s">
        <v>3027</v>
      </c>
      <c r="C1540" s="1" t="s">
        <v>1940</v>
      </c>
      <c r="D1540" s="1" t="n">
        <v>1</v>
      </c>
      <c r="E1540" s="16" t="n">
        <v>2374.52</v>
      </c>
      <c r="F1540" s="17" t="n">
        <v>0</v>
      </c>
      <c r="G1540" s="16" t="n">
        <v>2374.52</v>
      </c>
      <c r="I1540" s="1" t="str">
        <f aca="false">INDEX(Products!$C$2:$C$51,MATCH(C1540,Products!$A$2:$A$51,0))</f>
        <v>Fashion</v>
      </c>
      <c r="J1540" s="1" t="str">
        <f aca="false">INDEX(Orders!$E$2:$E$8001,MATCH(B1540,Orders!$A$2:$A$8001,0))</f>
        <v>Returned</v>
      </c>
      <c r="K1540" s="1" t="str">
        <f aca="false">LEFT(INDEX(Orders!$C$2:$C$8001,MATCH(B1540,Orders!$A$2:$A$8001,0)),7)</f>
        <v>2024-12</v>
      </c>
    </row>
    <row r="1541" customFormat="false" ht="15" hidden="false" customHeight="true" outlineLevel="0" collapsed="false">
      <c r="A1541" s="1" t="s">
        <v>12011</v>
      </c>
      <c r="B1541" s="1" t="s">
        <v>3027</v>
      </c>
      <c r="C1541" s="1" t="s">
        <v>1976</v>
      </c>
      <c r="D1541" s="1" t="n">
        <v>1</v>
      </c>
      <c r="E1541" s="16" t="n">
        <v>1603.35</v>
      </c>
      <c r="F1541" s="17" t="n">
        <v>0</v>
      </c>
      <c r="G1541" s="16" t="n">
        <v>1603.35</v>
      </c>
      <c r="I1541" s="1" t="str">
        <f aca="false">INDEX(Products!$C$2:$C$51,MATCH(C1541,Products!$A$2:$A$51,0))</f>
        <v>Beauty &amp; Personal Care</v>
      </c>
      <c r="J1541" s="1" t="str">
        <f aca="false">INDEX(Orders!$E$2:$E$8001,MATCH(B1541,Orders!$A$2:$A$8001,0))</f>
        <v>Returned</v>
      </c>
      <c r="K1541" s="1" t="str">
        <f aca="false">LEFT(INDEX(Orders!$C$2:$C$8001,MATCH(B1541,Orders!$A$2:$A$8001,0)),7)</f>
        <v>2024-12</v>
      </c>
    </row>
    <row r="1542" customFormat="false" ht="15" hidden="false" customHeight="true" outlineLevel="0" collapsed="false">
      <c r="A1542" s="1" t="s">
        <v>12012</v>
      </c>
      <c r="B1542" s="1" t="s">
        <v>3028</v>
      </c>
      <c r="C1542" s="1" t="s">
        <v>1920</v>
      </c>
      <c r="D1542" s="1" t="n">
        <v>2</v>
      </c>
      <c r="E1542" s="16" t="n">
        <v>4273.58</v>
      </c>
      <c r="F1542" s="17" t="n">
        <v>0.2</v>
      </c>
      <c r="G1542" s="16" t="n">
        <v>6837.73</v>
      </c>
      <c r="I1542" s="1" t="str">
        <f aca="false">INDEX(Products!$C$2:$C$51,MATCH(C1542,Products!$A$2:$A$51,0))</f>
        <v>Electronics</v>
      </c>
      <c r="J1542" s="1" t="str">
        <f aca="false">INDEX(Orders!$E$2:$E$8001,MATCH(B1542,Orders!$A$2:$A$8001,0))</f>
        <v>Delivered</v>
      </c>
      <c r="K1542" s="1" t="str">
        <f aca="false">LEFT(INDEX(Orders!$C$2:$C$8001,MATCH(B1542,Orders!$A$2:$A$8001,0)),7)</f>
        <v>2025-02</v>
      </c>
    </row>
    <row r="1543" customFormat="false" ht="15" hidden="false" customHeight="true" outlineLevel="0" collapsed="false">
      <c r="A1543" s="1" t="s">
        <v>12013</v>
      </c>
      <c r="B1543" s="1" t="s">
        <v>3029</v>
      </c>
      <c r="C1543" s="1" t="s">
        <v>2007</v>
      </c>
      <c r="D1543" s="1" t="n">
        <v>2</v>
      </c>
      <c r="E1543" s="16" t="n">
        <v>750.27</v>
      </c>
      <c r="F1543" s="17" t="n">
        <v>0.15</v>
      </c>
      <c r="G1543" s="16" t="n">
        <v>1275.46</v>
      </c>
      <c r="I1543" s="1" t="str">
        <f aca="false">INDEX(Products!$C$2:$C$51,MATCH(C1543,Products!$A$2:$A$51,0))</f>
        <v>Books &amp; Stationery</v>
      </c>
      <c r="J1543" s="1" t="str">
        <f aca="false">INDEX(Orders!$E$2:$E$8001,MATCH(B1543,Orders!$A$2:$A$8001,0))</f>
        <v>Delivered</v>
      </c>
      <c r="K1543" s="1" t="str">
        <f aca="false">LEFT(INDEX(Orders!$C$2:$C$8001,MATCH(B1543,Orders!$A$2:$A$8001,0)),7)</f>
        <v>2025-05</v>
      </c>
    </row>
    <row r="1544" customFormat="false" ht="15" hidden="false" customHeight="true" outlineLevel="0" collapsed="false">
      <c r="A1544" s="1" t="s">
        <v>12014</v>
      </c>
      <c r="B1544" s="1" t="s">
        <v>3030</v>
      </c>
      <c r="C1544" s="1" t="s">
        <v>2007</v>
      </c>
      <c r="D1544" s="1" t="n">
        <v>2</v>
      </c>
      <c r="E1544" s="16" t="n">
        <v>750.27</v>
      </c>
      <c r="F1544" s="17" t="n">
        <v>0</v>
      </c>
      <c r="G1544" s="16" t="n">
        <v>1500.54</v>
      </c>
      <c r="I1544" s="1" t="str">
        <f aca="false">INDEX(Products!$C$2:$C$51,MATCH(C1544,Products!$A$2:$A$51,0))</f>
        <v>Books &amp; Stationery</v>
      </c>
      <c r="J1544" s="1" t="str">
        <f aca="false">INDEX(Orders!$E$2:$E$8001,MATCH(B1544,Orders!$A$2:$A$8001,0))</f>
        <v>Delivered</v>
      </c>
      <c r="K1544" s="1" t="str">
        <f aca="false">LEFT(INDEX(Orders!$C$2:$C$8001,MATCH(B1544,Orders!$A$2:$A$8001,0)),7)</f>
        <v>2025-07</v>
      </c>
    </row>
    <row r="1545" customFormat="false" ht="15" hidden="false" customHeight="true" outlineLevel="0" collapsed="false">
      <c r="A1545" s="1" t="s">
        <v>12015</v>
      </c>
      <c r="B1545" s="1" t="s">
        <v>3030</v>
      </c>
      <c r="C1545" s="1" t="s">
        <v>1937</v>
      </c>
      <c r="D1545" s="1" t="n">
        <v>1</v>
      </c>
      <c r="E1545" s="16" t="n">
        <v>1364.75</v>
      </c>
      <c r="F1545" s="17" t="n">
        <v>0.1</v>
      </c>
      <c r="G1545" s="16" t="n">
        <v>1228.28</v>
      </c>
      <c r="I1545" s="1" t="str">
        <f aca="false">INDEX(Products!$C$2:$C$51,MATCH(C1545,Products!$A$2:$A$51,0))</f>
        <v>Fashion</v>
      </c>
      <c r="J1545" s="1" t="str">
        <f aca="false">INDEX(Orders!$E$2:$E$8001,MATCH(B1545,Orders!$A$2:$A$8001,0))</f>
        <v>Delivered</v>
      </c>
      <c r="K1545" s="1" t="str">
        <f aca="false">LEFT(INDEX(Orders!$C$2:$C$8001,MATCH(B1545,Orders!$A$2:$A$8001,0)),7)</f>
        <v>2025-07</v>
      </c>
    </row>
    <row r="1546" customFormat="false" ht="15" hidden="false" customHeight="true" outlineLevel="0" collapsed="false">
      <c r="A1546" s="1" t="s">
        <v>12016</v>
      </c>
      <c r="B1546" s="1" t="s">
        <v>3032</v>
      </c>
      <c r="C1546" s="1" t="s">
        <v>2007</v>
      </c>
      <c r="D1546" s="1" t="n">
        <v>1</v>
      </c>
      <c r="E1546" s="16" t="n">
        <v>750.27</v>
      </c>
      <c r="F1546" s="17" t="n">
        <v>0.1</v>
      </c>
      <c r="G1546" s="16" t="n">
        <v>675.24</v>
      </c>
      <c r="I1546" s="1" t="str">
        <f aca="false">INDEX(Products!$C$2:$C$51,MATCH(C1546,Products!$A$2:$A$51,0))</f>
        <v>Books &amp; Stationery</v>
      </c>
      <c r="J1546" s="1" t="str">
        <f aca="false">INDEX(Orders!$E$2:$E$8001,MATCH(B1546,Orders!$A$2:$A$8001,0))</f>
        <v>Returned</v>
      </c>
      <c r="K1546" s="1" t="str">
        <f aca="false">LEFT(INDEX(Orders!$C$2:$C$8001,MATCH(B1546,Orders!$A$2:$A$8001,0)),7)</f>
        <v>2025-02</v>
      </c>
    </row>
    <row r="1547" customFormat="false" ht="15" hidden="false" customHeight="true" outlineLevel="0" collapsed="false">
      <c r="A1547" s="1" t="s">
        <v>12017</v>
      </c>
      <c r="B1547" s="1" t="s">
        <v>3033</v>
      </c>
      <c r="C1547" s="1" t="s">
        <v>1933</v>
      </c>
      <c r="D1547" s="1" t="n">
        <v>2</v>
      </c>
      <c r="E1547" s="16" t="n">
        <v>7194.38</v>
      </c>
      <c r="F1547" s="17" t="n">
        <v>0.15</v>
      </c>
      <c r="G1547" s="16" t="n">
        <v>12230.45</v>
      </c>
      <c r="I1547" s="1" t="str">
        <f aca="false">INDEX(Products!$C$2:$C$51,MATCH(C1547,Products!$A$2:$A$51,0))</f>
        <v>Electronics</v>
      </c>
      <c r="J1547" s="1" t="str">
        <f aca="false">INDEX(Orders!$E$2:$E$8001,MATCH(B1547,Orders!$A$2:$A$8001,0))</f>
        <v>Delivered</v>
      </c>
      <c r="K1547" s="1" t="str">
        <f aca="false">LEFT(INDEX(Orders!$C$2:$C$8001,MATCH(B1547,Orders!$A$2:$A$8001,0)),7)</f>
        <v>2025-01</v>
      </c>
    </row>
    <row r="1548" customFormat="false" ht="15" hidden="false" customHeight="true" outlineLevel="0" collapsed="false">
      <c r="A1548" s="1" t="s">
        <v>12018</v>
      </c>
      <c r="B1548" s="1" t="s">
        <v>3033</v>
      </c>
      <c r="C1548" s="1" t="s">
        <v>1955</v>
      </c>
      <c r="D1548" s="1" t="n">
        <v>1</v>
      </c>
      <c r="E1548" s="16" t="n">
        <v>3340.76</v>
      </c>
      <c r="F1548" s="17" t="n">
        <v>0.1</v>
      </c>
      <c r="G1548" s="16" t="n">
        <v>3006.68</v>
      </c>
      <c r="I1548" s="1" t="str">
        <f aca="false">INDEX(Products!$C$2:$C$51,MATCH(C1548,Products!$A$2:$A$51,0))</f>
        <v>Home &amp; Kitchen</v>
      </c>
      <c r="J1548" s="1" t="str">
        <f aca="false">INDEX(Orders!$E$2:$E$8001,MATCH(B1548,Orders!$A$2:$A$8001,0))</f>
        <v>Delivered</v>
      </c>
      <c r="K1548" s="1" t="str">
        <f aca="false">LEFT(INDEX(Orders!$C$2:$C$8001,MATCH(B1548,Orders!$A$2:$A$8001,0)),7)</f>
        <v>2025-01</v>
      </c>
    </row>
    <row r="1549" customFormat="false" ht="15" hidden="false" customHeight="true" outlineLevel="0" collapsed="false">
      <c r="A1549" s="1" t="s">
        <v>12019</v>
      </c>
      <c r="B1549" s="1" t="s">
        <v>3033</v>
      </c>
      <c r="C1549" s="1" t="s">
        <v>1990</v>
      </c>
      <c r="D1549" s="1" t="n">
        <v>1</v>
      </c>
      <c r="E1549" s="16" t="n">
        <v>5311.32</v>
      </c>
      <c r="F1549" s="17" t="n">
        <v>0.15</v>
      </c>
      <c r="G1549" s="16" t="n">
        <v>4514.62</v>
      </c>
      <c r="I1549" s="1" t="str">
        <f aca="false">INDEX(Products!$C$2:$C$51,MATCH(C1549,Products!$A$2:$A$51,0))</f>
        <v>Sports &amp; Fitness</v>
      </c>
      <c r="J1549" s="1" t="str">
        <f aca="false">INDEX(Orders!$E$2:$E$8001,MATCH(B1549,Orders!$A$2:$A$8001,0))</f>
        <v>Delivered</v>
      </c>
      <c r="K1549" s="1" t="str">
        <f aca="false">LEFT(INDEX(Orders!$C$2:$C$8001,MATCH(B1549,Orders!$A$2:$A$8001,0)),7)</f>
        <v>2025-01</v>
      </c>
    </row>
    <row r="1550" customFormat="false" ht="15" hidden="false" customHeight="true" outlineLevel="0" collapsed="false">
      <c r="A1550" s="1" t="s">
        <v>12020</v>
      </c>
      <c r="B1550" s="1" t="s">
        <v>3033</v>
      </c>
      <c r="C1550" s="1" t="s">
        <v>2007</v>
      </c>
      <c r="D1550" s="1" t="n">
        <v>1</v>
      </c>
      <c r="E1550" s="16" t="n">
        <v>750.27</v>
      </c>
      <c r="F1550" s="17" t="n">
        <v>0.1</v>
      </c>
      <c r="G1550" s="16" t="n">
        <v>675.24</v>
      </c>
      <c r="I1550" s="1" t="str">
        <f aca="false">INDEX(Products!$C$2:$C$51,MATCH(C1550,Products!$A$2:$A$51,0))</f>
        <v>Books &amp; Stationery</v>
      </c>
      <c r="J1550" s="1" t="str">
        <f aca="false">INDEX(Orders!$E$2:$E$8001,MATCH(B1550,Orders!$A$2:$A$8001,0))</f>
        <v>Delivered</v>
      </c>
      <c r="K1550" s="1" t="str">
        <f aca="false">LEFT(INDEX(Orders!$C$2:$C$8001,MATCH(B1550,Orders!$A$2:$A$8001,0)),7)</f>
        <v>2025-01</v>
      </c>
    </row>
    <row r="1551" customFormat="false" ht="15" hidden="false" customHeight="true" outlineLevel="0" collapsed="false">
      <c r="A1551" s="1" t="s">
        <v>12021</v>
      </c>
      <c r="B1551" s="1" t="s">
        <v>3034</v>
      </c>
      <c r="C1551" s="1" t="s">
        <v>1971</v>
      </c>
      <c r="D1551" s="1" t="n">
        <v>1</v>
      </c>
      <c r="E1551" s="16" t="n">
        <v>2073.63</v>
      </c>
      <c r="F1551" s="17" t="n">
        <v>0.15</v>
      </c>
      <c r="G1551" s="16" t="n">
        <v>1762.59</v>
      </c>
      <c r="I1551" s="1" t="str">
        <f aca="false">INDEX(Products!$C$2:$C$51,MATCH(C1551,Products!$A$2:$A$51,0))</f>
        <v>Home &amp; Kitchen</v>
      </c>
      <c r="J1551" s="1" t="str">
        <f aca="false">INDEX(Orders!$E$2:$E$8001,MATCH(B1551,Orders!$A$2:$A$8001,0))</f>
        <v>Delivered</v>
      </c>
      <c r="K1551" s="1" t="str">
        <f aca="false">LEFT(INDEX(Orders!$C$2:$C$8001,MATCH(B1551,Orders!$A$2:$A$8001,0)),7)</f>
        <v>2025-11</v>
      </c>
    </row>
    <row r="1552" customFormat="false" ht="15" hidden="false" customHeight="true" outlineLevel="0" collapsed="false">
      <c r="A1552" s="1" t="s">
        <v>12022</v>
      </c>
      <c r="B1552" s="1" t="s">
        <v>3035</v>
      </c>
      <c r="C1552" s="1" t="s">
        <v>2006</v>
      </c>
      <c r="D1552" s="1" t="n">
        <v>1</v>
      </c>
      <c r="E1552" s="16" t="n">
        <v>482.17</v>
      </c>
      <c r="F1552" s="17" t="n">
        <v>0</v>
      </c>
      <c r="G1552" s="16" t="n">
        <v>482.17</v>
      </c>
      <c r="I1552" s="1" t="str">
        <f aca="false">INDEX(Products!$C$2:$C$51,MATCH(C1552,Products!$A$2:$A$51,0))</f>
        <v>Books &amp; Stationery</v>
      </c>
      <c r="J1552" s="1" t="str">
        <f aca="false">INDEX(Orders!$E$2:$E$8001,MATCH(B1552,Orders!$A$2:$A$8001,0))</f>
        <v>Delivered</v>
      </c>
      <c r="K1552" s="1" t="str">
        <f aca="false">LEFT(INDEX(Orders!$C$2:$C$8001,MATCH(B1552,Orders!$A$2:$A$8001,0)),7)</f>
        <v>2025-10</v>
      </c>
    </row>
    <row r="1553" customFormat="false" ht="15" hidden="false" customHeight="true" outlineLevel="0" collapsed="false">
      <c r="A1553" s="1" t="s">
        <v>12023</v>
      </c>
      <c r="B1553" s="1" t="s">
        <v>3035</v>
      </c>
      <c r="C1553" s="1" t="s">
        <v>1922</v>
      </c>
      <c r="D1553" s="1" t="n">
        <v>2</v>
      </c>
      <c r="E1553" s="16" t="n">
        <v>3142.61</v>
      </c>
      <c r="F1553" s="17" t="n">
        <v>0.05</v>
      </c>
      <c r="G1553" s="16" t="n">
        <v>5970.96</v>
      </c>
      <c r="I1553" s="1" t="str">
        <f aca="false">INDEX(Products!$C$2:$C$51,MATCH(C1553,Products!$A$2:$A$51,0))</f>
        <v>Electronics</v>
      </c>
      <c r="J1553" s="1" t="str">
        <f aca="false">INDEX(Orders!$E$2:$E$8001,MATCH(B1553,Orders!$A$2:$A$8001,0))</f>
        <v>Delivered</v>
      </c>
      <c r="K1553" s="1" t="str">
        <f aca="false">LEFT(INDEX(Orders!$C$2:$C$8001,MATCH(B1553,Orders!$A$2:$A$8001,0)),7)</f>
        <v>2025-10</v>
      </c>
    </row>
    <row r="1554" customFormat="false" ht="15" hidden="false" customHeight="true" outlineLevel="0" collapsed="false">
      <c r="A1554" s="1" t="s">
        <v>12024</v>
      </c>
      <c r="B1554" s="1" t="s">
        <v>3035</v>
      </c>
      <c r="C1554" s="1" t="s">
        <v>1949</v>
      </c>
      <c r="D1554" s="1" t="n">
        <v>1</v>
      </c>
      <c r="E1554" s="16" t="n">
        <v>4185.64</v>
      </c>
      <c r="F1554" s="17" t="n">
        <v>0.15</v>
      </c>
      <c r="G1554" s="16" t="n">
        <v>3557.79</v>
      </c>
      <c r="I1554" s="1" t="str">
        <f aca="false">INDEX(Products!$C$2:$C$51,MATCH(C1554,Products!$A$2:$A$51,0))</f>
        <v>Fashion</v>
      </c>
      <c r="J1554" s="1" t="str">
        <f aca="false">INDEX(Orders!$E$2:$E$8001,MATCH(B1554,Orders!$A$2:$A$8001,0))</f>
        <v>Delivered</v>
      </c>
      <c r="K1554" s="1" t="str">
        <f aca="false">LEFT(INDEX(Orders!$C$2:$C$8001,MATCH(B1554,Orders!$A$2:$A$8001,0)),7)</f>
        <v>2025-10</v>
      </c>
    </row>
    <row r="1555" customFormat="false" ht="15" hidden="false" customHeight="true" outlineLevel="0" collapsed="false">
      <c r="A1555" s="1" t="s">
        <v>12025</v>
      </c>
      <c r="B1555" s="1" t="s">
        <v>3035</v>
      </c>
      <c r="C1555" s="1" t="s">
        <v>1977</v>
      </c>
      <c r="D1555" s="1" t="n">
        <v>1</v>
      </c>
      <c r="E1555" s="16" t="n">
        <v>2386.05</v>
      </c>
      <c r="F1555" s="17" t="n">
        <v>0.05</v>
      </c>
      <c r="G1555" s="16" t="n">
        <v>2266.75</v>
      </c>
      <c r="I1555" s="1" t="str">
        <f aca="false">INDEX(Products!$C$2:$C$51,MATCH(C1555,Products!$A$2:$A$51,0))</f>
        <v>Beauty &amp; Personal Care</v>
      </c>
      <c r="J1555" s="1" t="str">
        <f aca="false">INDEX(Orders!$E$2:$E$8001,MATCH(B1555,Orders!$A$2:$A$8001,0))</f>
        <v>Delivered</v>
      </c>
      <c r="K1555" s="1" t="str">
        <f aca="false">LEFT(INDEX(Orders!$C$2:$C$8001,MATCH(B1555,Orders!$A$2:$A$8001,0)),7)</f>
        <v>2025-10</v>
      </c>
    </row>
    <row r="1556" customFormat="false" ht="15" hidden="false" customHeight="true" outlineLevel="0" collapsed="false">
      <c r="A1556" s="1" t="s">
        <v>12026</v>
      </c>
      <c r="B1556" s="1" t="s">
        <v>3036</v>
      </c>
      <c r="C1556" s="1" t="s">
        <v>1977</v>
      </c>
      <c r="D1556" s="1" t="n">
        <v>1</v>
      </c>
      <c r="E1556" s="16" t="n">
        <v>2386.05</v>
      </c>
      <c r="F1556" s="17" t="n">
        <v>0</v>
      </c>
      <c r="G1556" s="16" t="n">
        <v>2386.05</v>
      </c>
      <c r="I1556" s="1" t="str">
        <f aca="false">INDEX(Products!$C$2:$C$51,MATCH(C1556,Products!$A$2:$A$51,0))</f>
        <v>Beauty &amp; Personal Care</v>
      </c>
      <c r="J1556" s="1" t="str">
        <f aca="false">INDEX(Orders!$E$2:$E$8001,MATCH(B1556,Orders!$A$2:$A$8001,0))</f>
        <v>Delivered</v>
      </c>
      <c r="K1556" s="1" t="str">
        <f aca="false">LEFT(INDEX(Orders!$C$2:$C$8001,MATCH(B1556,Orders!$A$2:$A$8001,0)),7)</f>
        <v>2025-11</v>
      </c>
    </row>
    <row r="1557" customFormat="false" ht="15" hidden="false" customHeight="true" outlineLevel="0" collapsed="false">
      <c r="A1557" s="1" t="s">
        <v>12027</v>
      </c>
      <c r="B1557" s="1" t="s">
        <v>3037</v>
      </c>
      <c r="C1557" s="1" t="s">
        <v>2007</v>
      </c>
      <c r="D1557" s="1" t="n">
        <v>1</v>
      </c>
      <c r="E1557" s="16" t="n">
        <v>750.27</v>
      </c>
      <c r="F1557" s="17" t="n">
        <v>0.15</v>
      </c>
      <c r="G1557" s="16" t="n">
        <v>637.73</v>
      </c>
      <c r="I1557" s="1" t="str">
        <f aca="false">INDEX(Products!$C$2:$C$51,MATCH(C1557,Products!$A$2:$A$51,0))</f>
        <v>Books &amp; Stationery</v>
      </c>
      <c r="J1557" s="1" t="str">
        <f aca="false">INDEX(Orders!$E$2:$E$8001,MATCH(B1557,Orders!$A$2:$A$8001,0))</f>
        <v>Delivered</v>
      </c>
      <c r="K1557" s="1" t="str">
        <f aca="false">LEFT(INDEX(Orders!$C$2:$C$8001,MATCH(B1557,Orders!$A$2:$A$8001,0)),7)</f>
        <v>2024-11</v>
      </c>
    </row>
    <row r="1558" customFormat="false" ht="15" hidden="false" customHeight="true" outlineLevel="0" collapsed="false">
      <c r="A1558" s="1" t="s">
        <v>12028</v>
      </c>
      <c r="B1558" s="1" t="s">
        <v>3037</v>
      </c>
      <c r="C1558" s="1" t="s">
        <v>1976</v>
      </c>
      <c r="D1558" s="1" t="n">
        <v>1</v>
      </c>
      <c r="E1558" s="16" t="n">
        <v>1603.35</v>
      </c>
      <c r="F1558" s="17" t="n">
        <v>0</v>
      </c>
      <c r="G1558" s="16" t="n">
        <v>1603.35</v>
      </c>
      <c r="I1558" s="1" t="str">
        <f aca="false">INDEX(Products!$C$2:$C$51,MATCH(C1558,Products!$A$2:$A$51,0))</f>
        <v>Beauty &amp; Personal Care</v>
      </c>
      <c r="J1558" s="1" t="str">
        <f aca="false">INDEX(Orders!$E$2:$E$8001,MATCH(B1558,Orders!$A$2:$A$8001,0))</f>
        <v>Delivered</v>
      </c>
      <c r="K1558" s="1" t="str">
        <f aca="false">LEFT(INDEX(Orders!$C$2:$C$8001,MATCH(B1558,Orders!$A$2:$A$8001,0)),7)</f>
        <v>2024-11</v>
      </c>
    </row>
    <row r="1559" customFormat="false" ht="15" hidden="false" customHeight="true" outlineLevel="0" collapsed="false">
      <c r="A1559" s="1" t="s">
        <v>12029</v>
      </c>
      <c r="B1559" s="1" t="s">
        <v>3038</v>
      </c>
      <c r="C1559" s="1" t="s">
        <v>1937</v>
      </c>
      <c r="D1559" s="1" t="n">
        <v>1</v>
      </c>
      <c r="E1559" s="16" t="n">
        <v>1364.75</v>
      </c>
      <c r="F1559" s="17" t="n">
        <v>0.1</v>
      </c>
      <c r="G1559" s="16" t="n">
        <v>1228.28</v>
      </c>
      <c r="I1559" s="1" t="str">
        <f aca="false">INDEX(Products!$C$2:$C$51,MATCH(C1559,Products!$A$2:$A$51,0))</f>
        <v>Fashion</v>
      </c>
      <c r="J1559" s="1" t="str">
        <f aca="false">INDEX(Orders!$E$2:$E$8001,MATCH(B1559,Orders!$A$2:$A$8001,0))</f>
        <v>Delivered</v>
      </c>
      <c r="K1559" s="1" t="str">
        <f aca="false">LEFT(INDEX(Orders!$C$2:$C$8001,MATCH(B1559,Orders!$A$2:$A$8001,0)),7)</f>
        <v>2024-10</v>
      </c>
    </row>
    <row r="1560" customFormat="false" ht="15" hidden="false" customHeight="true" outlineLevel="0" collapsed="false">
      <c r="A1560" s="1" t="s">
        <v>12030</v>
      </c>
      <c r="B1560" s="1" t="s">
        <v>3038</v>
      </c>
      <c r="C1560" s="1" t="s">
        <v>2006</v>
      </c>
      <c r="D1560" s="1" t="n">
        <v>2</v>
      </c>
      <c r="E1560" s="16" t="n">
        <v>482.17</v>
      </c>
      <c r="F1560" s="17" t="n">
        <v>0</v>
      </c>
      <c r="G1560" s="16" t="n">
        <v>964.34</v>
      </c>
      <c r="I1560" s="1" t="str">
        <f aca="false">INDEX(Products!$C$2:$C$51,MATCH(C1560,Products!$A$2:$A$51,0))</f>
        <v>Books &amp; Stationery</v>
      </c>
      <c r="J1560" s="1" t="str">
        <f aca="false">INDEX(Orders!$E$2:$E$8001,MATCH(B1560,Orders!$A$2:$A$8001,0))</f>
        <v>Delivered</v>
      </c>
      <c r="K1560" s="1" t="str">
        <f aca="false">LEFT(INDEX(Orders!$C$2:$C$8001,MATCH(B1560,Orders!$A$2:$A$8001,0)),7)</f>
        <v>2024-10</v>
      </c>
    </row>
    <row r="1561" customFormat="false" ht="15" hidden="false" customHeight="true" outlineLevel="0" collapsed="false">
      <c r="A1561" s="1" t="s">
        <v>12031</v>
      </c>
      <c r="B1561" s="1" t="s">
        <v>3039</v>
      </c>
      <c r="C1561" s="1" t="s">
        <v>2007</v>
      </c>
      <c r="D1561" s="1" t="n">
        <v>1</v>
      </c>
      <c r="E1561" s="16" t="n">
        <v>750.27</v>
      </c>
      <c r="F1561" s="17" t="n">
        <v>0.05</v>
      </c>
      <c r="G1561" s="16" t="n">
        <v>712.76</v>
      </c>
      <c r="I1561" s="1" t="str">
        <f aca="false">INDEX(Products!$C$2:$C$51,MATCH(C1561,Products!$A$2:$A$51,0))</f>
        <v>Books &amp; Stationery</v>
      </c>
      <c r="J1561" s="1" t="str">
        <f aca="false">INDEX(Orders!$E$2:$E$8001,MATCH(B1561,Orders!$A$2:$A$8001,0))</f>
        <v>Delivered</v>
      </c>
      <c r="K1561" s="1" t="str">
        <f aca="false">LEFT(INDEX(Orders!$C$2:$C$8001,MATCH(B1561,Orders!$A$2:$A$8001,0)),7)</f>
        <v>2025-07</v>
      </c>
    </row>
    <row r="1562" customFormat="false" ht="15" hidden="false" customHeight="true" outlineLevel="0" collapsed="false">
      <c r="A1562" s="1" t="s">
        <v>12032</v>
      </c>
      <c r="B1562" s="1" t="s">
        <v>3039</v>
      </c>
      <c r="C1562" s="1" t="s">
        <v>1937</v>
      </c>
      <c r="D1562" s="1" t="n">
        <v>1</v>
      </c>
      <c r="E1562" s="16" t="n">
        <v>1364.75</v>
      </c>
      <c r="F1562" s="17" t="n">
        <v>0.05</v>
      </c>
      <c r="G1562" s="16" t="n">
        <v>1296.51</v>
      </c>
      <c r="I1562" s="1" t="str">
        <f aca="false">INDEX(Products!$C$2:$C$51,MATCH(C1562,Products!$A$2:$A$51,0))</f>
        <v>Fashion</v>
      </c>
      <c r="J1562" s="1" t="str">
        <f aca="false">INDEX(Orders!$E$2:$E$8001,MATCH(B1562,Orders!$A$2:$A$8001,0))</f>
        <v>Delivered</v>
      </c>
      <c r="K1562" s="1" t="str">
        <f aca="false">LEFT(INDEX(Orders!$C$2:$C$8001,MATCH(B1562,Orders!$A$2:$A$8001,0)),7)</f>
        <v>2025-07</v>
      </c>
    </row>
    <row r="1563" customFormat="false" ht="15" hidden="false" customHeight="true" outlineLevel="0" collapsed="false">
      <c r="A1563" s="1" t="s">
        <v>12033</v>
      </c>
      <c r="B1563" s="1" t="s">
        <v>3040</v>
      </c>
      <c r="C1563" s="1" t="s">
        <v>2007</v>
      </c>
      <c r="D1563" s="1" t="n">
        <v>2</v>
      </c>
      <c r="E1563" s="16" t="n">
        <v>750.27</v>
      </c>
      <c r="F1563" s="17" t="n">
        <v>0.15</v>
      </c>
      <c r="G1563" s="16" t="n">
        <v>1275.46</v>
      </c>
      <c r="I1563" s="1" t="str">
        <f aca="false">INDEX(Products!$C$2:$C$51,MATCH(C1563,Products!$A$2:$A$51,0))</f>
        <v>Books &amp; Stationery</v>
      </c>
      <c r="J1563" s="1" t="str">
        <f aca="false">INDEX(Orders!$E$2:$E$8001,MATCH(B1563,Orders!$A$2:$A$8001,0))</f>
        <v>Delivered</v>
      </c>
      <c r="K1563" s="1" t="str">
        <f aca="false">LEFT(INDEX(Orders!$C$2:$C$8001,MATCH(B1563,Orders!$A$2:$A$8001,0)),7)</f>
        <v>2025-01</v>
      </c>
    </row>
    <row r="1564" customFormat="false" ht="15" hidden="false" customHeight="true" outlineLevel="0" collapsed="false">
      <c r="A1564" s="1" t="s">
        <v>12034</v>
      </c>
      <c r="B1564" s="1" t="s">
        <v>3040</v>
      </c>
      <c r="C1564" s="1" t="s">
        <v>1959</v>
      </c>
      <c r="D1564" s="1" t="n">
        <v>1</v>
      </c>
      <c r="E1564" s="16" t="n">
        <v>2142.79</v>
      </c>
      <c r="F1564" s="17" t="n">
        <v>0.05</v>
      </c>
      <c r="G1564" s="16" t="n">
        <v>2035.65</v>
      </c>
      <c r="I1564" s="1" t="str">
        <f aca="false">INDEX(Products!$C$2:$C$51,MATCH(C1564,Products!$A$2:$A$51,0))</f>
        <v>Home &amp; Kitchen</v>
      </c>
      <c r="J1564" s="1" t="str">
        <f aca="false">INDEX(Orders!$E$2:$E$8001,MATCH(B1564,Orders!$A$2:$A$8001,0))</f>
        <v>Delivered</v>
      </c>
      <c r="K1564" s="1" t="str">
        <f aca="false">LEFT(INDEX(Orders!$C$2:$C$8001,MATCH(B1564,Orders!$A$2:$A$8001,0)),7)</f>
        <v>2025-01</v>
      </c>
    </row>
    <row r="1565" customFormat="false" ht="15" hidden="false" customHeight="true" outlineLevel="0" collapsed="false">
      <c r="A1565" s="1" t="s">
        <v>12035</v>
      </c>
      <c r="B1565" s="1" t="s">
        <v>3040</v>
      </c>
      <c r="C1565" s="1" t="s">
        <v>1975</v>
      </c>
      <c r="D1565" s="1" t="n">
        <v>1</v>
      </c>
      <c r="E1565" s="16" t="n">
        <v>862.99</v>
      </c>
      <c r="F1565" s="17" t="n">
        <v>0</v>
      </c>
      <c r="G1565" s="16" t="n">
        <v>862.99</v>
      </c>
      <c r="I1565" s="1" t="str">
        <f aca="false">INDEX(Products!$C$2:$C$51,MATCH(C1565,Products!$A$2:$A$51,0))</f>
        <v>Beauty &amp; Personal Care</v>
      </c>
      <c r="J1565" s="1" t="str">
        <f aca="false">INDEX(Orders!$E$2:$E$8001,MATCH(B1565,Orders!$A$2:$A$8001,0))</f>
        <v>Delivered</v>
      </c>
      <c r="K1565" s="1" t="str">
        <f aca="false">LEFT(INDEX(Orders!$C$2:$C$8001,MATCH(B1565,Orders!$A$2:$A$8001,0)),7)</f>
        <v>2025-01</v>
      </c>
    </row>
    <row r="1566" customFormat="false" ht="15" hidden="false" customHeight="true" outlineLevel="0" collapsed="false">
      <c r="A1566" s="1" t="s">
        <v>12036</v>
      </c>
      <c r="B1566" s="1" t="s">
        <v>3040</v>
      </c>
      <c r="C1566" s="1" t="s">
        <v>2006</v>
      </c>
      <c r="D1566" s="1" t="n">
        <v>1</v>
      </c>
      <c r="E1566" s="16" t="n">
        <v>482.17</v>
      </c>
      <c r="F1566" s="17" t="n">
        <v>0.15</v>
      </c>
      <c r="G1566" s="16" t="n">
        <v>409.84</v>
      </c>
      <c r="I1566" s="1" t="str">
        <f aca="false">INDEX(Products!$C$2:$C$51,MATCH(C1566,Products!$A$2:$A$51,0))</f>
        <v>Books &amp; Stationery</v>
      </c>
      <c r="J1566" s="1" t="str">
        <f aca="false">INDEX(Orders!$E$2:$E$8001,MATCH(B1566,Orders!$A$2:$A$8001,0))</f>
        <v>Delivered</v>
      </c>
      <c r="K1566" s="1" t="str">
        <f aca="false">LEFT(INDEX(Orders!$C$2:$C$8001,MATCH(B1566,Orders!$A$2:$A$8001,0)),7)</f>
        <v>2025-01</v>
      </c>
    </row>
    <row r="1567" customFormat="false" ht="15" hidden="false" customHeight="true" outlineLevel="0" collapsed="false">
      <c r="A1567" s="1" t="s">
        <v>12037</v>
      </c>
      <c r="B1567" s="1" t="s">
        <v>3041</v>
      </c>
      <c r="C1567" s="1" t="s">
        <v>1990</v>
      </c>
      <c r="D1567" s="1" t="n">
        <v>1</v>
      </c>
      <c r="E1567" s="16" t="n">
        <v>5311.32</v>
      </c>
      <c r="F1567" s="17" t="n">
        <v>0.05</v>
      </c>
      <c r="G1567" s="16" t="n">
        <v>5045.75</v>
      </c>
      <c r="I1567" s="1" t="str">
        <f aca="false">INDEX(Products!$C$2:$C$51,MATCH(C1567,Products!$A$2:$A$51,0))</f>
        <v>Sports &amp; Fitness</v>
      </c>
      <c r="J1567" s="1" t="str">
        <f aca="false">INDEX(Orders!$E$2:$E$8001,MATCH(B1567,Orders!$A$2:$A$8001,0))</f>
        <v>Returned</v>
      </c>
      <c r="K1567" s="1" t="str">
        <f aca="false">LEFT(INDEX(Orders!$C$2:$C$8001,MATCH(B1567,Orders!$A$2:$A$8001,0)),7)</f>
        <v>2024-07</v>
      </c>
    </row>
    <row r="1568" customFormat="false" ht="15" hidden="false" customHeight="true" outlineLevel="0" collapsed="false">
      <c r="A1568" s="1" t="s">
        <v>12038</v>
      </c>
      <c r="B1568" s="1" t="s">
        <v>3043</v>
      </c>
      <c r="C1568" s="1" t="s">
        <v>2006</v>
      </c>
      <c r="D1568" s="1" t="n">
        <v>3</v>
      </c>
      <c r="E1568" s="16" t="n">
        <v>482.17</v>
      </c>
      <c r="F1568" s="17" t="n">
        <v>0</v>
      </c>
      <c r="G1568" s="16" t="n">
        <v>1446.51</v>
      </c>
      <c r="I1568" s="1" t="str">
        <f aca="false">INDEX(Products!$C$2:$C$51,MATCH(C1568,Products!$A$2:$A$51,0))</f>
        <v>Books &amp; Stationery</v>
      </c>
      <c r="J1568" s="1" t="str">
        <f aca="false">INDEX(Orders!$E$2:$E$8001,MATCH(B1568,Orders!$A$2:$A$8001,0))</f>
        <v>Delivered</v>
      </c>
      <c r="K1568" s="1" t="str">
        <f aca="false">LEFT(INDEX(Orders!$C$2:$C$8001,MATCH(B1568,Orders!$A$2:$A$8001,0)),7)</f>
        <v>2024-02</v>
      </c>
    </row>
    <row r="1569" customFormat="false" ht="15" hidden="false" customHeight="true" outlineLevel="0" collapsed="false">
      <c r="A1569" s="1" t="s">
        <v>12039</v>
      </c>
      <c r="B1569" s="1" t="s">
        <v>3043</v>
      </c>
      <c r="C1569" s="1" t="s">
        <v>1975</v>
      </c>
      <c r="D1569" s="1" t="n">
        <v>1</v>
      </c>
      <c r="E1569" s="16" t="n">
        <v>862.99</v>
      </c>
      <c r="F1569" s="17" t="n">
        <v>0</v>
      </c>
      <c r="G1569" s="16" t="n">
        <v>862.99</v>
      </c>
      <c r="I1569" s="1" t="str">
        <f aca="false">INDEX(Products!$C$2:$C$51,MATCH(C1569,Products!$A$2:$A$51,0))</f>
        <v>Beauty &amp; Personal Care</v>
      </c>
      <c r="J1569" s="1" t="str">
        <f aca="false">INDEX(Orders!$E$2:$E$8001,MATCH(B1569,Orders!$A$2:$A$8001,0))</f>
        <v>Delivered</v>
      </c>
      <c r="K1569" s="1" t="str">
        <f aca="false">LEFT(INDEX(Orders!$C$2:$C$8001,MATCH(B1569,Orders!$A$2:$A$8001,0)),7)</f>
        <v>2024-02</v>
      </c>
    </row>
    <row r="1570" customFormat="false" ht="15" hidden="false" customHeight="true" outlineLevel="0" collapsed="false">
      <c r="A1570" s="1" t="s">
        <v>12040</v>
      </c>
      <c r="B1570" s="1" t="s">
        <v>3043</v>
      </c>
      <c r="C1570" s="1" t="s">
        <v>1965</v>
      </c>
      <c r="D1570" s="1" t="n">
        <v>1</v>
      </c>
      <c r="E1570" s="16" t="n">
        <v>1145.07</v>
      </c>
      <c r="F1570" s="17" t="n">
        <v>0.1</v>
      </c>
      <c r="G1570" s="16" t="n">
        <v>1030.56</v>
      </c>
      <c r="I1570" s="1" t="str">
        <f aca="false">INDEX(Products!$C$2:$C$51,MATCH(C1570,Products!$A$2:$A$51,0))</f>
        <v>Home &amp; Kitchen</v>
      </c>
      <c r="J1570" s="1" t="str">
        <f aca="false">INDEX(Orders!$E$2:$E$8001,MATCH(B1570,Orders!$A$2:$A$8001,0))</f>
        <v>Delivered</v>
      </c>
      <c r="K1570" s="1" t="str">
        <f aca="false">LEFT(INDEX(Orders!$C$2:$C$8001,MATCH(B1570,Orders!$A$2:$A$8001,0)),7)</f>
        <v>2024-02</v>
      </c>
    </row>
    <row r="1571" customFormat="false" ht="15" hidden="false" customHeight="true" outlineLevel="0" collapsed="false">
      <c r="A1571" s="1" t="s">
        <v>12041</v>
      </c>
      <c r="B1571" s="1" t="s">
        <v>3045</v>
      </c>
      <c r="C1571" s="1" t="s">
        <v>2006</v>
      </c>
      <c r="D1571" s="1" t="n">
        <v>1</v>
      </c>
      <c r="E1571" s="16" t="n">
        <v>482.17</v>
      </c>
      <c r="F1571" s="17" t="n">
        <v>0.1</v>
      </c>
      <c r="G1571" s="16" t="n">
        <v>433.95</v>
      </c>
      <c r="I1571" s="1" t="str">
        <f aca="false">INDEX(Products!$C$2:$C$51,MATCH(C1571,Products!$A$2:$A$51,0))</f>
        <v>Books &amp; Stationery</v>
      </c>
      <c r="J1571" s="1" t="str">
        <f aca="false">INDEX(Orders!$E$2:$E$8001,MATCH(B1571,Orders!$A$2:$A$8001,0))</f>
        <v>Refunded</v>
      </c>
      <c r="K1571" s="1" t="str">
        <f aca="false">LEFT(INDEX(Orders!$C$2:$C$8001,MATCH(B1571,Orders!$A$2:$A$8001,0)),7)</f>
        <v>2024-09</v>
      </c>
    </row>
    <row r="1572" customFormat="false" ht="15" hidden="false" customHeight="true" outlineLevel="0" collapsed="false">
      <c r="A1572" s="1" t="s">
        <v>12042</v>
      </c>
      <c r="B1572" s="1" t="s">
        <v>3046</v>
      </c>
      <c r="C1572" s="1" t="s">
        <v>1940</v>
      </c>
      <c r="D1572" s="1" t="n">
        <v>1</v>
      </c>
      <c r="E1572" s="16" t="n">
        <v>2374.52</v>
      </c>
      <c r="F1572" s="17" t="n">
        <v>0.1</v>
      </c>
      <c r="G1572" s="16" t="n">
        <v>2137.07</v>
      </c>
      <c r="I1572" s="1" t="str">
        <f aca="false">INDEX(Products!$C$2:$C$51,MATCH(C1572,Products!$A$2:$A$51,0))</f>
        <v>Fashion</v>
      </c>
      <c r="J1572" s="1" t="str">
        <f aca="false">INDEX(Orders!$E$2:$E$8001,MATCH(B1572,Orders!$A$2:$A$8001,0))</f>
        <v>Delivered</v>
      </c>
      <c r="K1572" s="1" t="str">
        <f aca="false">LEFT(INDEX(Orders!$C$2:$C$8001,MATCH(B1572,Orders!$A$2:$A$8001,0)),7)</f>
        <v>2025-03</v>
      </c>
    </row>
    <row r="1573" customFormat="false" ht="15" hidden="false" customHeight="true" outlineLevel="0" collapsed="false">
      <c r="A1573" s="1" t="s">
        <v>12043</v>
      </c>
      <c r="B1573" s="1" t="s">
        <v>3048</v>
      </c>
      <c r="C1573" s="1" t="s">
        <v>1990</v>
      </c>
      <c r="D1573" s="1" t="n">
        <v>1</v>
      </c>
      <c r="E1573" s="16" t="n">
        <v>5311.32</v>
      </c>
      <c r="F1573" s="17" t="n">
        <v>0.1</v>
      </c>
      <c r="G1573" s="16" t="n">
        <v>4780.19</v>
      </c>
      <c r="I1573" s="1" t="str">
        <f aca="false">INDEX(Products!$C$2:$C$51,MATCH(C1573,Products!$A$2:$A$51,0))</f>
        <v>Sports &amp; Fitness</v>
      </c>
      <c r="J1573" s="1" t="str">
        <f aca="false">INDEX(Orders!$E$2:$E$8001,MATCH(B1573,Orders!$A$2:$A$8001,0))</f>
        <v>Delivered</v>
      </c>
      <c r="K1573" s="1" t="str">
        <f aca="false">LEFT(INDEX(Orders!$C$2:$C$8001,MATCH(B1573,Orders!$A$2:$A$8001,0)),7)</f>
        <v>2025-04</v>
      </c>
    </row>
    <row r="1574" customFormat="false" ht="15" hidden="false" customHeight="true" outlineLevel="0" collapsed="false">
      <c r="A1574" s="1" t="s">
        <v>12044</v>
      </c>
      <c r="B1574" s="1" t="s">
        <v>3049</v>
      </c>
      <c r="C1574" s="1" t="s">
        <v>1969</v>
      </c>
      <c r="D1574" s="1" t="n">
        <v>1</v>
      </c>
      <c r="E1574" s="16" t="n">
        <v>9171.98</v>
      </c>
      <c r="F1574" s="17" t="n">
        <v>0</v>
      </c>
      <c r="G1574" s="16" t="n">
        <v>9171.98</v>
      </c>
      <c r="I1574" s="1" t="str">
        <f aca="false">INDEX(Products!$C$2:$C$51,MATCH(C1574,Products!$A$2:$A$51,0))</f>
        <v>Home &amp; Kitchen</v>
      </c>
      <c r="J1574" s="1" t="str">
        <f aca="false">INDEX(Orders!$E$2:$E$8001,MATCH(B1574,Orders!$A$2:$A$8001,0))</f>
        <v>Delivered</v>
      </c>
      <c r="K1574" s="1" t="str">
        <f aca="false">LEFT(INDEX(Orders!$C$2:$C$8001,MATCH(B1574,Orders!$A$2:$A$8001,0)),7)</f>
        <v>2025-05</v>
      </c>
    </row>
    <row r="1575" customFormat="false" ht="15" hidden="false" customHeight="true" outlineLevel="0" collapsed="false">
      <c r="A1575" s="1" t="s">
        <v>12045</v>
      </c>
      <c r="B1575" s="1" t="s">
        <v>3051</v>
      </c>
      <c r="C1575" s="1" t="s">
        <v>2006</v>
      </c>
      <c r="D1575" s="1" t="n">
        <v>1</v>
      </c>
      <c r="E1575" s="16" t="n">
        <v>482.17</v>
      </c>
      <c r="F1575" s="17" t="n">
        <v>0</v>
      </c>
      <c r="G1575" s="16" t="n">
        <v>482.17</v>
      </c>
      <c r="I1575" s="1" t="str">
        <f aca="false">INDEX(Products!$C$2:$C$51,MATCH(C1575,Products!$A$2:$A$51,0))</f>
        <v>Books &amp; Stationery</v>
      </c>
      <c r="J1575" s="1" t="str">
        <f aca="false">INDEX(Orders!$E$2:$E$8001,MATCH(B1575,Orders!$A$2:$A$8001,0))</f>
        <v>Delivered</v>
      </c>
      <c r="K1575" s="1" t="str">
        <f aca="false">LEFT(INDEX(Orders!$C$2:$C$8001,MATCH(B1575,Orders!$A$2:$A$8001,0)),7)</f>
        <v>2025-12</v>
      </c>
    </row>
    <row r="1576" customFormat="false" ht="15" hidden="false" customHeight="true" outlineLevel="0" collapsed="false">
      <c r="A1576" s="1" t="s">
        <v>12046</v>
      </c>
      <c r="B1576" s="1" t="s">
        <v>3052</v>
      </c>
      <c r="C1576" s="1" t="s">
        <v>1995</v>
      </c>
      <c r="D1576" s="1" t="n">
        <v>1</v>
      </c>
      <c r="E1576" s="16" t="n">
        <v>2914.27</v>
      </c>
      <c r="F1576" s="17" t="n">
        <v>0</v>
      </c>
      <c r="G1576" s="16" t="n">
        <v>2914.27</v>
      </c>
      <c r="I1576" s="1" t="str">
        <f aca="false">INDEX(Products!$C$2:$C$51,MATCH(C1576,Products!$A$2:$A$51,0))</f>
        <v>Sports &amp; Fitness</v>
      </c>
      <c r="J1576" s="1" t="str">
        <f aca="false">INDEX(Orders!$E$2:$E$8001,MATCH(B1576,Orders!$A$2:$A$8001,0))</f>
        <v>Delivered</v>
      </c>
      <c r="K1576" s="1" t="str">
        <f aca="false">LEFT(INDEX(Orders!$C$2:$C$8001,MATCH(B1576,Orders!$A$2:$A$8001,0)),7)</f>
        <v>2025-01</v>
      </c>
    </row>
    <row r="1577" customFormat="false" ht="15" hidden="false" customHeight="true" outlineLevel="0" collapsed="false">
      <c r="A1577" s="1" t="s">
        <v>12047</v>
      </c>
      <c r="B1577" s="1" t="s">
        <v>3052</v>
      </c>
      <c r="C1577" s="1" t="s">
        <v>1928</v>
      </c>
      <c r="D1577" s="1" t="n">
        <v>1</v>
      </c>
      <c r="E1577" s="16" t="n">
        <v>657.82</v>
      </c>
      <c r="F1577" s="17" t="n">
        <v>0</v>
      </c>
      <c r="G1577" s="16" t="n">
        <v>657.82</v>
      </c>
      <c r="I1577" s="1" t="str">
        <f aca="false">INDEX(Products!$C$2:$C$51,MATCH(C1577,Products!$A$2:$A$51,0))</f>
        <v>Electronics</v>
      </c>
      <c r="J1577" s="1" t="str">
        <f aca="false">INDEX(Orders!$E$2:$E$8001,MATCH(B1577,Orders!$A$2:$A$8001,0))</f>
        <v>Delivered</v>
      </c>
      <c r="K1577" s="1" t="str">
        <f aca="false">LEFT(INDEX(Orders!$C$2:$C$8001,MATCH(B1577,Orders!$A$2:$A$8001,0)),7)</f>
        <v>2025-01</v>
      </c>
    </row>
    <row r="1578" customFormat="false" ht="15" hidden="false" customHeight="true" outlineLevel="0" collapsed="false">
      <c r="A1578" s="1" t="s">
        <v>12048</v>
      </c>
      <c r="B1578" s="1" t="s">
        <v>3052</v>
      </c>
      <c r="C1578" s="1" t="s">
        <v>1979</v>
      </c>
      <c r="D1578" s="1" t="n">
        <v>2</v>
      </c>
      <c r="E1578" s="16" t="n">
        <v>623</v>
      </c>
      <c r="F1578" s="17" t="n">
        <v>0</v>
      </c>
      <c r="G1578" s="16" t="n">
        <v>1246</v>
      </c>
      <c r="I1578" s="1" t="str">
        <f aca="false">INDEX(Products!$C$2:$C$51,MATCH(C1578,Products!$A$2:$A$51,0))</f>
        <v>Beauty &amp; Personal Care</v>
      </c>
      <c r="J1578" s="1" t="str">
        <f aca="false">INDEX(Orders!$E$2:$E$8001,MATCH(B1578,Orders!$A$2:$A$8001,0))</f>
        <v>Delivered</v>
      </c>
      <c r="K1578" s="1" t="str">
        <f aca="false">LEFT(INDEX(Orders!$C$2:$C$8001,MATCH(B1578,Orders!$A$2:$A$8001,0)),7)</f>
        <v>2025-01</v>
      </c>
    </row>
    <row r="1579" customFormat="false" ht="15" hidden="false" customHeight="true" outlineLevel="0" collapsed="false">
      <c r="A1579" s="1" t="s">
        <v>12049</v>
      </c>
      <c r="B1579" s="1" t="s">
        <v>3052</v>
      </c>
      <c r="C1579" s="1" t="s">
        <v>2006</v>
      </c>
      <c r="D1579" s="1" t="n">
        <v>1</v>
      </c>
      <c r="E1579" s="16" t="n">
        <v>482.17</v>
      </c>
      <c r="F1579" s="17" t="n">
        <v>0</v>
      </c>
      <c r="G1579" s="16" t="n">
        <v>482.17</v>
      </c>
      <c r="I1579" s="1" t="str">
        <f aca="false">INDEX(Products!$C$2:$C$51,MATCH(C1579,Products!$A$2:$A$51,0))</f>
        <v>Books &amp; Stationery</v>
      </c>
      <c r="J1579" s="1" t="str">
        <f aca="false">INDEX(Orders!$E$2:$E$8001,MATCH(B1579,Orders!$A$2:$A$8001,0))</f>
        <v>Delivered</v>
      </c>
      <c r="K1579" s="1" t="str">
        <f aca="false">LEFT(INDEX(Orders!$C$2:$C$8001,MATCH(B1579,Orders!$A$2:$A$8001,0)),7)</f>
        <v>2025-01</v>
      </c>
    </row>
    <row r="1580" customFormat="false" ht="15" hidden="false" customHeight="true" outlineLevel="0" collapsed="false">
      <c r="A1580" s="1" t="s">
        <v>12050</v>
      </c>
      <c r="B1580" s="1" t="s">
        <v>3053</v>
      </c>
      <c r="C1580" s="1" t="s">
        <v>1918</v>
      </c>
      <c r="D1580" s="1" t="n">
        <v>1</v>
      </c>
      <c r="E1580" s="16" t="n">
        <v>2978.99</v>
      </c>
      <c r="F1580" s="17" t="n">
        <v>0</v>
      </c>
      <c r="G1580" s="16" t="n">
        <v>2978.99</v>
      </c>
      <c r="I1580" s="1" t="str">
        <f aca="false">INDEX(Products!$C$2:$C$51,MATCH(C1580,Products!$A$2:$A$51,0))</f>
        <v>Electronics</v>
      </c>
      <c r="J1580" s="1" t="str">
        <f aca="false">INDEX(Orders!$E$2:$E$8001,MATCH(B1580,Orders!$A$2:$A$8001,0))</f>
        <v>Returned</v>
      </c>
      <c r="K1580" s="1" t="str">
        <f aca="false">LEFT(INDEX(Orders!$C$2:$C$8001,MATCH(B1580,Orders!$A$2:$A$8001,0)),7)</f>
        <v>2025-08</v>
      </c>
    </row>
    <row r="1581" customFormat="false" ht="15" hidden="false" customHeight="true" outlineLevel="0" collapsed="false">
      <c r="A1581" s="1" t="s">
        <v>12051</v>
      </c>
      <c r="B1581" s="1" t="s">
        <v>3053</v>
      </c>
      <c r="C1581" s="1" t="s">
        <v>2006</v>
      </c>
      <c r="D1581" s="1" t="n">
        <v>1</v>
      </c>
      <c r="E1581" s="16" t="n">
        <v>482.17</v>
      </c>
      <c r="F1581" s="17" t="n">
        <v>0.05</v>
      </c>
      <c r="G1581" s="16" t="n">
        <v>458.06</v>
      </c>
      <c r="I1581" s="1" t="str">
        <f aca="false">INDEX(Products!$C$2:$C$51,MATCH(C1581,Products!$A$2:$A$51,0))</f>
        <v>Books &amp; Stationery</v>
      </c>
      <c r="J1581" s="1" t="str">
        <f aca="false">INDEX(Orders!$E$2:$E$8001,MATCH(B1581,Orders!$A$2:$A$8001,0))</f>
        <v>Returned</v>
      </c>
      <c r="K1581" s="1" t="str">
        <f aca="false">LEFT(INDEX(Orders!$C$2:$C$8001,MATCH(B1581,Orders!$A$2:$A$8001,0)),7)</f>
        <v>2025-08</v>
      </c>
    </row>
    <row r="1582" customFormat="false" ht="15" hidden="false" customHeight="true" outlineLevel="0" collapsed="false">
      <c r="A1582" s="1" t="s">
        <v>12052</v>
      </c>
      <c r="B1582" s="1" t="s">
        <v>3054</v>
      </c>
      <c r="C1582" s="1" t="s">
        <v>1977</v>
      </c>
      <c r="D1582" s="1" t="n">
        <v>1</v>
      </c>
      <c r="E1582" s="16" t="n">
        <v>2386.05</v>
      </c>
      <c r="F1582" s="17" t="n">
        <v>0.1</v>
      </c>
      <c r="G1582" s="16" t="n">
        <v>2147.45</v>
      </c>
      <c r="I1582" s="1" t="str">
        <f aca="false">INDEX(Products!$C$2:$C$51,MATCH(C1582,Products!$A$2:$A$51,0))</f>
        <v>Beauty &amp; Personal Care</v>
      </c>
      <c r="J1582" s="1" t="str">
        <f aca="false">INDEX(Orders!$E$2:$E$8001,MATCH(B1582,Orders!$A$2:$A$8001,0))</f>
        <v>Delivered</v>
      </c>
      <c r="K1582" s="1" t="str">
        <f aca="false">LEFT(INDEX(Orders!$C$2:$C$8001,MATCH(B1582,Orders!$A$2:$A$8001,0)),7)</f>
        <v>2025-11</v>
      </c>
    </row>
    <row r="1583" customFormat="false" ht="15" hidden="false" customHeight="true" outlineLevel="0" collapsed="false">
      <c r="A1583" s="1" t="s">
        <v>12053</v>
      </c>
      <c r="B1583" s="1" t="s">
        <v>3054</v>
      </c>
      <c r="C1583" s="1" t="s">
        <v>1961</v>
      </c>
      <c r="D1583" s="1" t="n">
        <v>2</v>
      </c>
      <c r="E1583" s="16" t="n">
        <v>3493.68</v>
      </c>
      <c r="F1583" s="17" t="n">
        <v>0.2</v>
      </c>
      <c r="G1583" s="16" t="n">
        <v>5589.89</v>
      </c>
      <c r="I1583" s="1" t="str">
        <f aca="false">INDEX(Products!$C$2:$C$51,MATCH(C1583,Products!$A$2:$A$51,0))</f>
        <v>Home &amp; Kitchen</v>
      </c>
      <c r="J1583" s="1" t="str">
        <f aca="false">INDEX(Orders!$E$2:$E$8001,MATCH(B1583,Orders!$A$2:$A$8001,0))</f>
        <v>Delivered</v>
      </c>
      <c r="K1583" s="1" t="str">
        <f aca="false">LEFT(INDEX(Orders!$C$2:$C$8001,MATCH(B1583,Orders!$A$2:$A$8001,0)),7)</f>
        <v>2025-11</v>
      </c>
    </row>
    <row r="1584" customFormat="false" ht="15" hidden="false" customHeight="true" outlineLevel="0" collapsed="false">
      <c r="A1584" s="1" t="s">
        <v>12054</v>
      </c>
      <c r="B1584" s="1" t="s">
        <v>3054</v>
      </c>
      <c r="C1584" s="1" t="s">
        <v>2007</v>
      </c>
      <c r="D1584" s="1" t="n">
        <v>1</v>
      </c>
      <c r="E1584" s="16" t="n">
        <v>750.27</v>
      </c>
      <c r="F1584" s="17" t="n">
        <v>0.1</v>
      </c>
      <c r="G1584" s="16" t="n">
        <v>675.24</v>
      </c>
      <c r="I1584" s="1" t="str">
        <f aca="false">INDEX(Products!$C$2:$C$51,MATCH(C1584,Products!$A$2:$A$51,0))</f>
        <v>Books &amp; Stationery</v>
      </c>
      <c r="J1584" s="1" t="str">
        <f aca="false">INDEX(Orders!$E$2:$E$8001,MATCH(B1584,Orders!$A$2:$A$8001,0))</f>
        <v>Delivered</v>
      </c>
      <c r="K1584" s="1" t="str">
        <f aca="false">LEFT(INDEX(Orders!$C$2:$C$8001,MATCH(B1584,Orders!$A$2:$A$8001,0)),7)</f>
        <v>2025-11</v>
      </c>
    </row>
    <row r="1585" customFormat="false" ht="15" hidden="false" customHeight="true" outlineLevel="0" collapsed="false">
      <c r="A1585" s="1" t="s">
        <v>12055</v>
      </c>
      <c r="B1585" s="1" t="s">
        <v>3054</v>
      </c>
      <c r="C1585" s="1" t="s">
        <v>1990</v>
      </c>
      <c r="D1585" s="1" t="n">
        <v>1</v>
      </c>
      <c r="E1585" s="16" t="n">
        <v>5311.32</v>
      </c>
      <c r="F1585" s="17" t="n">
        <v>0</v>
      </c>
      <c r="G1585" s="16" t="n">
        <v>5311.32</v>
      </c>
      <c r="I1585" s="1" t="str">
        <f aca="false">INDEX(Products!$C$2:$C$51,MATCH(C1585,Products!$A$2:$A$51,0))</f>
        <v>Sports &amp; Fitness</v>
      </c>
      <c r="J1585" s="1" t="str">
        <f aca="false">INDEX(Orders!$E$2:$E$8001,MATCH(B1585,Orders!$A$2:$A$8001,0))</f>
        <v>Delivered</v>
      </c>
      <c r="K1585" s="1" t="str">
        <f aca="false">LEFT(INDEX(Orders!$C$2:$C$8001,MATCH(B1585,Orders!$A$2:$A$8001,0)),7)</f>
        <v>2025-11</v>
      </c>
    </row>
    <row r="1586" customFormat="false" ht="15" hidden="false" customHeight="true" outlineLevel="0" collapsed="false">
      <c r="A1586" s="1" t="s">
        <v>12056</v>
      </c>
      <c r="B1586" s="1" t="s">
        <v>3054</v>
      </c>
      <c r="C1586" s="1" t="s">
        <v>1941</v>
      </c>
      <c r="D1586" s="1" t="n">
        <v>1</v>
      </c>
      <c r="E1586" s="16" t="n">
        <v>2757.65</v>
      </c>
      <c r="F1586" s="17" t="n">
        <v>0</v>
      </c>
      <c r="G1586" s="16" t="n">
        <v>2757.65</v>
      </c>
      <c r="I1586" s="1" t="str">
        <f aca="false">INDEX(Products!$C$2:$C$51,MATCH(C1586,Products!$A$2:$A$51,0))</f>
        <v>Fashion</v>
      </c>
      <c r="J1586" s="1" t="str">
        <f aca="false">INDEX(Orders!$E$2:$E$8001,MATCH(B1586,Orders!$A$2:$A$8001,0))</f>
        <v>Delivered</v>
      </c>
      <c r="K1586" s="1" t="str">
        <f aca="false">LEFT(INDEX(Orders!$C$2:$C$8001,MATCH(B1586,Orders!$A$2:$A$8001,0)),7)</f>
        <v>2025-11</v>
      </c>
    </row>
    <row r="1587" customFormat="false" ht="15" hidden="false" customHeight="true" outlineLevel="0" collapsed="false">
      <c r="A1587" s="1" t="s">
        <v>12057</v>
      </c>
      <c r="B1587" s="1" t="s">
        <v>3055</v>
      </c>
      <c r="C1587" s="1" t="s">
        <v>1963</v>
      </c>
      <c r="D1587" s="1" t="n">
        <v>1</v>
      </c>
      <c r="E1587" s="16" t="n">
        <v>1494.98</v>
      </c>
      <c r="F1587" s="17" t="n">
        <v>0.05</v>
      </c>
      <c r="G1587" s="16" t="n">
        <v>1420.23</v>
      </c>
      <c r="I1587" s="1" t="str">
        <f aca="false">INDEX(Products!$C$2:$C$51,MATCH(C1587,Products!$A$2:$A$51,0))</f>
        <v>Home &amp; Kitchen</v>
      </c>
      <c r="J1587" s="1" t="str">
        <f aca="false">INDEX(Orders!$E$2:$E$8001,MATCH(B1587,Orders!$A$2:$A$8001,0))</f>
        <v>Delivered</v>
      </c>
      <c r="K1587" s="1" t="str">
        <f aca="false">LEFT(INDEX(Orders!$C$2:$C$8001,MATCH(B1587,Orders!$A$2:$A$8001,0)),7)</f>
        <v>2024-06</v>
      </c>
    </row>
    <row r="1588" customFormat="false" ht="15" hidden="false" customHeight="true" outlineLevel="0" collapsed="false">
      <c r="A1588" s="1" t="s">
        <v>12058</v>
      </c>
      <c r="B1588" s="1" t="s">
        <v>3056</v>
      </c>
      <c r="C1588" s="1" t="s">
        <v>2006</v>
      </c>
      <c r="D1588" s="1" t="n">
        <v>1</v>
      </c>
      <c r="E1588" s="16" t="n">
        <v>482.17</v>
      </c>
      <c r="F1588" s="17" t="n">
        <v>0.1</v>
      </c>
      <c r="G1588" s="16" t="n">
        <v>433.95</v>
      </c>
      <c r="I1588" s="1" t="str">
        <f aca="false">INDEX(Products!$C$2:$C$51,MATCH(C1588,Products!$A$2:$A$51,0))</f>
        <v>Books &amp; Stationery</v>
      </c>
      <c r="J1588" s="1" t="str">
        <f aca="false">INDEX(Orders!$E$2:$E$8001,MATCH(B1588,Orders!$A$2:$A$8001,0))</f>
        <v>Delivered</v>
      </c>
      <c r="K1588" s="1" t="str">
        <f aca="false">LEFT(INDEX(Orders!$C$2:$C$8001,MATCH(B1588,Orders!$A$2:$A$8001,0)),7)</f>
        <v>2024-12</v>
      </c>
    </row>
    <row r="1589" customFormat="false" ht="15" hidden="false" customHeight="true" outlineLevel="0" collapsed="false">
      <c r="A1589" s="1" t="s">
        <v>12059</v>
      </c>
      <c r="B1589" s="1" t="s">
        <v>3056</v>
      </c>
      <c r="C1589" s="1" t="s">
        <v>1924</v>
      </c>
      <c r="D1589" s="1" t="n">
        <v>3</v>
      </c>
      <c r="E1589" s="16" t="n">
        <v>1971</v>
      </c>
      <c r="F1589" s="17" t="n">
        <v>0.05</v>
      </c>
      <c r="G1589" s="16" t="n">
        <v>5617.35</v>
      </c>
      <c r="I1589" s="1" t="str">
        <f aca="false">INDEX(Products!$C$2:$C$51,MATCH(C1589,Products!$A$2:$A$51,0))</f>
        <v>Electronics</v>
      </c>
      <c r="J1589" s="1" t="str">
        <f aca="false">INDEX(Orders!$E$2:$E$8001,MATCH(B1589,Orders!$A$2:$A$8001,0))</f>
        <v>Delivered</v>
      </c>
      <c r="K1589" s="1" t="str">
        <f aca="false">LEFT(INDEX(Orders!$C$2:$C$8001,MATCH(B1589,Orders!$A$2:$A$8001,0)),7)</f>
        <v>2024-12</v>
      </c>
    </row>
    <row r="1590" customFormat="false" ht="15" hidden="false" customHeight="true" outlineLevel="0" collapsed="false">
      <c r="A1590" s="1" t="s">
        <v>12060</v>
      </c>
      <c r="B1590" s="1" t="s">
        <v>3056</v>
      </c>
      <c r="C1590" s="1" t="s">
        <v>1937</v>
      </c>
      <c r="D1590" s="1" t="n">
        <v>2</v>
      </c>
      <c r="E1590" s="16" t="n">
        <v>1364.75</v>
      </c>
      <c r="F1590" s="17" t="n">
        <v>0</v>
      </c>
      <c r="G1590" s="16" t="n">
        <v>2729.5</v>
      </c>
      <c r="I1590" s="1" t="str">
        <f aca="false">INDEX(Products!$C$2:$C$51,MATCH(C1590,Products!$A$2:$A$51,0))</f>
        <v>Fashion</v>
      </c>
      <c r="J1590" s="1" t="str">
        <f aca="false">INDEX(Orders!$E$2:$E$8001,MATCH(B1590,Orders!$A$2:$A$8001,0))</f>
        <v>Delivered</v>
      </c>
      <c r="K1590" s="1" t="str">
        <f aca="false">LEFT(INDEX(Orders!$C$2:$C$8001,MATCH(B1590,Orders!$A$2:$A$8001,0)),7)</f>
        <v>2024-12</v>
      </c>
    </row>
    <row r="1591" customFormat="false" ht="15" hidden="false" customHeight="true" outlineLevel="0" collapsed="false">
      <c r="A1591" s="1" t="s">
        <v>12061</v>
      </c>
      <c r="B1591" s="1" t="s">
        <v>3057</v>
      </c>
      <c r="C1591" s="1" t="s">
        <v>1975</v>
      </c>
      <c r="D1591" s="1" t="n">
        <v>1</v>
      </c>
      <c r="E1591" s="16" t="n">
        <v>862.99</v>
      </c>
      <c r="F1591" s="17" t="n">
        <v>0.2</v>
      </c>
      <c r="G1591" s="16" t="n">
        <v>690.39</v>
      </c>
      <c r="I1591" s="1" t="str">
        <f aca="false">INDEX(Products!$C$2:$C$51,MATCH(C1591,Products!$A$2:$A$51,0))</f>
        <v>Beauty &amp; Personal Care</v>
      </c>
      <c r="J1591" s="1" t="str">
        <f aca="false">INDEX(Orders!$E$2:$E$8001,MATCH(B1591,Orders!$A$2:$A$8001,0))</f>
        <v>Delivered</v>
      </c>
      <c r="K1591" s="1" t="str">
        <f aca="false">LEFT(INDEX(Orders!$C$2:$C$8001,MATCH(B1591,Orders!$A$2:$A$8001,0)),7)</f>
        <v>2025-10</v>
      </c>
    </row>
    <row r="1592" customFormat="false" ht="15" hidden="false" customHeight="true" outlineLevel="0" collapsed="false">
      <c r="A1592" s="1" t="s">
        <v>12062</v>
      </c>
      <c r="B1592" s="1" t="s">
        <v>3057</v>
      </c>
      <c r="C1592" s="1" t="s">
        <v>1933</v>
      </c>
      <c r="D1592" s="1" t="n">
        <v>3</v>
      </c>
      <c r="E1592" s="16" t="n">
        <v>7194.38</v>
      </c>
      <c r="F1592" s="17" t="n">
        <v>0</v>
      </c>
      <c r="G1592" s="16" t="n">
        <v>21583.14</v>
      </c>
      <c r="I1592" s="1" t="str">
        <f aca="false">INDEX(Products!$C$2:$C$51,MATCH(C1592,Products!$A$2:$A$51,0))</f>
        <v>Electronics</v>
      </c>
      <c r="J1592" s="1" t="str">
        <f aca="false">INDEX(Orders!$E$2:$E$8001,MATCH(B1592,Orders!$A$2:$A$8001,0))</f>
        <v>Delivered</v>
      </c>
      <c r="K1592" s="1" t="str">
        <f aca="false">LEFT(INDEX(Orders!$C$2:$C$8001,MATCH(B1592,Orders!$A$2:$A$8001,0)),7)</f>
        <v>2025-10</v>
      </c>
    </row>
    <row r="1593" customFormat="false" ht="15" hidden="false" customHeight="true" outlineLevel="0" collapsed="false">
      <c r="A1593" s="1" t="s">
        <v>12063</v>
      </c>
      <c r="B1593" s="1" t="s">
        <v>3058</v>
      </c>
      <c r="C1593" s="1" t="s">
        <v>2007</v>
      </c>
      <c r="D1593" s="1" t="n">
        <v>1</v>
      </c>
      <c r="E1593" s="16" t="n">
        <v>750.27</v>
      </c>
      <c r="F1593" s="17" t="n">
        <v>0</v>
      </c>
      <c r="G1593" s="16" t="n">
        <v>750.27</v>
      </c>
      <c r="I1593" s="1" t="str">
        <f aca="false">INDEX(Products!$C$2:$C$51,MATCH(C1593,Products!$A$2:$A$51,0))</f>
        <v>Books &amp; Stationery</v>
      </c>
      <c r="J1593" s="1" t="str">
        <f aca="false">INDEX(Orders!$E$2:$E$8001,MATCH(B1593,Orders!$A$2:$A$8001,0))</f>
        <v>Delivered</v>
      </c>
      <c r="K1593" s="1" t="str">
        <f aca="false">LEFT(INDEX(Orders!$C$2:$C$8001,MATCH(B1593,Orders!$A$2:$A$8001,0)),7)</f>
        <v>2024-07</v>
      </c>
    </row>
    <row r="1594" customFormat="false" ht="15" hidden="false" customHeight="true" outlineLevel="0" collapsed="false">
      <c r="A1594" s="1" t="s">
        <v>12064</v>
      </c>
      <c r="B1594" s="1" t="s">
        <v>3059</v>
      </c>
      <c r="C1594" s="1" t="s">
        <v>1990</v>
      </c>
      <c r="D1594" s="1" t="n">
        <v>1</v>
      </c>
      <c r="E1594" s="16" t="n">
        <v>5311.32</v>
      </c>
      <c r="F1594" s="17" t="n">
        <v>0</v>
      </c>
      <c r="G1594" s="16" t="n">
        <v>5311.32</v>
      </c>
      <c r="I1594" s="1" t="str">
        <f aca="false">INDEX(Products!$C$2:$C$51,MATCH(C1594,Products!$A$2:$A$51,0))</f>
        <v>Sports &amp; Fitness</v>
      </c>
      <c r="J1594" s="1" t="str">
        <f aca="false">INDEX(Orders!$E$2:$E$8001,MATCH(B1594,Orders!$A$2:$A$8001,0))</f>
        <v>Delivered</v>
      </c>
      <c r="K1594" s="1" t="str">
        <f aca="false">LEFT(INDEX(Orders!$C$2:$C$8001,MATCH(B1594,Orders!$A$2:$A$8001,0)),7)</f>
        <v>2025-06</v>
      </c>
    </row>
    <row r="1595" customFormat="false" ht="15" hidden="false" customHeight="true" outlineLevel="0" collapsed="false">
      <c r="A1595" s="1" t="s">
        <v>12065</v>
      </c>
      <c r="B1595" s="1" t="s">
        <v>3060</v>
      </c>
      <c r="C1595" s="1" t="s">
        <v>1953</v>
      </c>
      <c r="D1595" s="1" t="n">
        <v>1</v>
      </c>
      <c r="E1595" s="16" t="n">
        <v>4914.12</v>
      </c>
      <c r="F1595" s="17" t="n">
        <v>0</v>
      </c>
      <c r="G1595" s="16" t="n">
        <v>4914.12</v>
      </c>
      <c r="I1595" s="1" t="str">
        <f aca="false">INDEX(Products!$C$2:$C$51,MATCH(C1595,Products!$A$2:$A$51,0))</f>
        <v>Fashion</v>
      </c>
      <c r="J1595" s="1" t="str">
        <f aca="false">INDEX(Orders!$E$2:$E$8001,MATCH(B1595,Orders!$A$2:$A$8001,0))</f>
        <v>Cancelled</v>
      </c>
      <c r="K1595" s="1" t="str">
        <f aca="false">LEFT(INDEX(Orders!$C$2:$C$8001,MATCH(B1595,Orders!$A$2:$A$8001,0)),7)</f>
        <v>2024-09</v>
      </c>
    </row>
    <row r="1596" customFormat="false" ht="15" hidden="false" customHeight="true" outlineLevel="0" collapsed="false">
      <c r="A1596" s="1" t="s">
        <v>12066</v>
      </c>
      <c r="B1596" s="1" t="s">
        <v>3060</v>
      </c>
      <c r="C1596" s="1" t="s">
        <v>1957</v>
      </c>
      <c r="D1596" s="1" t="n">
        <v>1</v>
      </c>
      <c r="E1596" s="16" t="n">
        <v>1469.28</v>
      </c>
      <c r="F1596" s="17" t="n">
        <v>0</v>
      </c>
      <c r="G1596" s="16" t="n">
        <v>1469.28</v>
      </c>
      <c r="I1596" s="1" t="str">
        <f aca="false">INDEX(Products!$C$2:$C$51,MATCH(C1596,Products!$A$2:$A$51,0))</f>
        <v>Home &amp; Kitchen</v>
      </c>
      <c r="J1596" s="1" t="str">
        <f aca="false">INDEX(Orders!$E$2:$E$8001,MATCH(B1596,Orders!$A$2:$A$8001,0))</f>
        <v>Cancelled</v>
      </c>
      <c r="K1596" s="1" t="str">
        <f aca="false">LEFT(INDEX(Orders!$C$2:$C$8001,MATCH(B1596,Orders!$A$2:$A$8001,0)),7)</f>
        <v>2024-09</v>
      </c>
    </row>
    <row r="1597" customFormat="false" ht="15" hidden="false" customHeight="true" outlineLevel="0" collapsed="false">
      <c r="A1597" s="1" t="s">
        <v>12067</v>
      </c>
      <c r="B1597" s="1" t="s">
        <v>3060</v>
      </c>
      <c r="C1597" s="1" t="s">
        <v>1977</v>
      </c>
      <c r="D1597" s="1" t="n">
        <v>1</v>
      </c>
      <c r="E1597" s="16" t="n">
        <v>2386.05</v>
      </c>
      <c r="F1597" s="17" t="n">
        <v>0.1</v>
      </c>
      <c r="G1597" s="16" t="n">
        <v>2147.45</v>
      </c>
      <c r="I1597" s="1" t="str">
        <f aca="false">INDEX(Products!$C$2:$C$51,MATCH(C1597,Products!$A$2:$A$51,0))</f>
        <v>Beauty &amp; Personal Care</v>
      </c>
      <c r="J1597" s="1" t="str">
        <f aca="false">INDEX(Orders!$E$2:$E$8001,MATCH(B1597,Orders!$A$2:$A$8001,0))</f>
        <v>Cancelled</v>
      </c>
      <c r="K1597" s="1" t="str">
        <f aca="false">LEFT(INDEX(Orders!$C$2:$C$8001,MATCH(B1597,Orders!$A$2:$A$8001,0)),7)</f>
        <v>2024-09</v>
      </c>
    </row>
    <row r="1598" customFormat="false" ht="15" hidden="false" customHeight="true" outlineLevel="0" collapsed="false">
      <c r="A1598" s="1" t="s">
        <v>12068</v>
      </c>
      <c r="B1598" s="1" t="s">
        <v>3061</v>
      </c>
      <c r="C1598" s="1" t="s">
        <v>1937</v>
      </c>
      <c r="D1598" s="1" t="n">
        <v>1</v>
      </c>
      <c r="E1598" s="16" t="n">
        <v>1364.75</v>
      </c>
      <c r="F1598" s="17" t="n">
        <v>0.15</v>
      </c>
      <c r="G1598" s="16" t="n">
        <v>1160.04</v>
      </c>
      <c r="I1598" s="1" t="str">
        <f aca="false">INDEX(Products!$C$2:$C$51,MATCH(C1598,Products!$A$2:$A$51,0))</f>
        <v>Fashion</v>
      </c>
      <c r="J1598" s="1" t="str">
        <f aca="false">INDEX(Orders!$E$2:$E$8001,MATCH(B1598,Orders!$A$2:$A$8001,0))</f>
        <v>Delivered</v>
      </c>
      <c r="K1598" s="1" t="str">
        <f aca="false">LEFT(INDEX(Orders!$C$2:$C$8001,MATCH(B1598,Orders!$A$2:$A$8001,0)),7)</f>
        <v>2024-11</v>
      </c>
    </row>
    <row r="1599" customFormat="false" ht="15" hidden="false" customHeight="true" outlineLevel="0" collapsed="false">
      <c r="A1599" s="1" t="s">
        <v>12069</v>
      </c>
      <c r="B1599" s="1" t="s">
        <v>3062</v>
      </c>
      <c r="C1599" s="1" t="s">
        <v>1953</v>
      </c>
      <c r="D1599" s="1" t="n">
        <v>2</v>
      </c>
      <c r="E1599" s="16" t="n">
        <v>4914.12</v>
      </c>
      <c r="F1599" s="17" t="n">
        <v>0</v>
      </c>
      <c r="G1599" s="16" t="n">
        <v>9828.24</v>
      </c>
      <c r="I1599" s="1" t="str">
        <f aca="false">INDEX(Products!$C$2:$C$51,MATCH(C1599,Products!$A$2:$A$51,0))</f>
        <v>Fashion</v>
      </c>
      <c r="J1599" s="1" t="str">
        <f aca="false">INDEX(Orders!$E$2:$E$8001,MATCH(B1599,Orders!$A$2:$A$8001,0))</f>
        <v>Delivered</v>
      </c>
      <c r="K1599" s="1" t="str">
        <f aca="false">LEFT(INDEX(Orders!$C$2:$C$8001,MATCH(B1599,Orders!$A$2:$A$8001,0)),7)</f>
        <v>2025-10</v>
      </c>
    </row>
    <row r="1600" customFormat="false" ht="15" hidden="false" customHeight="true" outlineLevel="0" collapsed="false">
      <c r="A1600" s="1" t="s">
        <v>12070</v>
      </c>
      <c r="B1600" s="1" t="s">
        <v>3064</v>
      </c>
      <c r="C1600" s="1" t="s">
        <v>2006</v>
      </c>
      <c r="D1600" s="1" t="n">
        <v>1</v>
      </c>
      <c r="E1600" s="16" t="n">
        <v>482.17</v>
      </c>
      <c r="F1600" s="17" t="n">
        <v>0</v>
      </c>
      <c r="G1600" s="16" t="n">
        <v>482.17</v>
      </c>
      <c r="I1600" s="1" t="str">
        <f aca="false">INDEX(Products!$C$2:$C$51,MATCH(C1600,Products!$A$2:$A$51,0))</f>
        <v>Books &amp; Stationery</v>
      </c>
      <c r="J1600" s="1" t="str">
        <f aca="false">INDEX(Orders!$E$2:$E$8001,MATCH(B1600,Orders!$A$2:$A$8001,0))</f>
        <v>Delivered</v>
      </c>
      <c r="K1600" s="1" t="str">
        <f aca="false">LEFT(INDEX(Orders!$C$2:$C$8001,MATCH(B1600,Orders!$A$2:$A$8001,0)),7)</f>
        <v>2025-02</v>
      </c>
    </row>
    <row r="1601" customFormat="false" ht="15" hidden="false" customHeight="true" outlineLevel="0" collapsed="false">
      <c r="A1601" s="1" t="s">
        <v>12071</v>
      </c>
      <c r="B1601" s="1" t="s">
        <v>3064</v>
      </c>
      <c r="C1601" s="1" t="s">
        <v>1990</v>
      </c>
      <c r="D1601" s="1" t="n">
        <v>1</v>
      </c>
      <c r="E1601" s="16" t="n">
        <v>5311.32</v>
      </c>
      <c r="F1601" s="17" t="n">
        <v>0.05</v>
      </c>
      <c r="G1601" s="16" t="n">
        <v>5045.75</v>
      </c>
      <c r="I1601" s="1" t="str">
        <f aca="false">INDEX(Products!$C$2:$C$51,MATCH(C1601,Products!$A$2:$A$51,0))</f>
        <v>Sports &amp; Fitness</v>
      </c>
      <c r="J1601" s="1" t="str">
        <f aca="false">INDEX(Orders!$E$2:$E$8001,MATCH(B1601,Orders!$A$2:$A$8001,0))</f>
        <v>Delivered</v>
      </c>
      <c r="K1601" s="1" t="str">
        <f aca="false">LEFT(INDEX(Orders!$C$2:$C$8001,MATCH(B1601,Orders!$A$2:$A$8001,0)),7)</f>
        <v>2025-02</v>
      </c>
    </row>
    <row r="1602" customFormat="false" ht="15" hidden="false" customHeight="true" outlineLevel="0" collapsed="false">
      <c r="A1602" s="1" t="s">
        <v>12072</v>
      </c>
      <c r="B1602" s="1" t="s">
        <v>3064</v>
      </c>
      <c r="C1602" s="1" t="s">
        <v>1975</v>
      </c>
      <c r="D1602" s="1" t="n">
        <v>1</v>
      </c>
      <c r="E1602" s="16" t="n">
        <v>862.99</v>
      </c>
      <c r="F1602" s="17" t="n">
        <v>0</v>
      </c>
      <c r="G1602" s="16" t="n">
        <v>862.99</v>
      </c>
      <c r="I1602" s="1" t="str">
        <f aca="false">INDEX(Products!$C$2:$C$51,MATCH(C1602,Products!$A$2:$A$51,0))</f>
        <v>Beauty &amp; Personal Care</v>
      </c>
      <c r="J1602" s="1" t="str">
        <f aca="false">INDEX(Orders!$E$2:$E$8001,MATCH(B1602,Orders!$A$2:$A$8001,0))</f>
        <v>Delivered</v>
      </c>
      <c r="K1602" s="1" t="str">
        <f aca="false">LEFT(INDEX(Orders!$C$2:$C$8001,MATCH(B1602,Orders!$A$2:$A$8001,0)),7)</f>
        <v>2025-02</v>
      </c>
    </row>
    <row r="1603" customFormat="false" ht="15" hidden="false" customHeight="true" outlineLevel="0" collapsed="false">
      <c r="A1603" s="1" t="s">
        <v>12073</v>
      </c>
      <c r="B1603" s="1" t="s">
        <v>3064</v>
      </c>
      <c r="C1603" s="1" t="s">
        <v>1926</v>
      </c>
      <c r="D1603" s="1" t="n">
        <v>1</v>
      </c>
      <c r="E1603" s="16" t="n">
        <v>1478.08</v>
      </c>
      <c r="F1603" s="17" t="n">
        <v>0.05</v>
      </c>
      <c r="G1603" s="16" t="n">
        <v>1404.18</v>
      </c>
      <c r="I1603" s="1" t="str">
        <f aca="false">INDEX(Products!$C$2:$C$51,MATCH(C1603,Products!$A$2:$A$51,0))</f>
        <v>Electronics</v>
      </c>
      <c r="J1603" s="1" t="str">
        <f aca="false">INDEX(Orders!$E$2:$E$8001,MATCH(B1603,Orders!$A$2:$A$8001,0))</f>
        <v>Delivered</v>
      </c>
      <c r="K1603" s="1" t="str">
        <f aca="false">LEFT(INDEX(Orders!$C$2:$C$8001,MATCH(B1603,Orders!$A$2:$A$8001,0)),7)</f>
        <v>2025-02</v>
      </c>
    </row>
    <row r="1604" customFormat="false" ht="15" hidden="false" customHeight="true" outlineLevel="0" collapsed="false">
      <c r="A1604" s="1" t="s">
        <v>12074</v>
      </c>
      <c r="B1604" s="1" t="s">
        <v>3064</v>
      </c>
      <c r="C1604" s="1" t="s">
        <v>2007</v>
      </c>
      <c r="D1604" s="1" t="n">
        <v>1</v>
      </c>
      <c r="E1604" s="16" t="n">
        <v>750.27</v>
      </c>
      <c r="F1604" s="17" t="n">
        <v>0</v>
      </c>
      <c r="G1604" s="16" t="n">
        <v>750.27</v>
      </c>
      <c r="I1604" s="1" t="str">
        <f aca="false">INDEX(Products!$C$2:$C$51,MATCH(C1604,Products!$A$2:$A$51,0))</f>
        <v>Books &amp; Stationery</v>
      </c>
      <c r="J1604" s="1" t="str">
        <f aca="false">INDEX(Orders!$E$2:$E$8001,MATCH(B1604,Orders!$A$2:$A$8001,0))</f>
        <v>Delivered</v>
      </c>
      <c r="K1604" s="1" t="str">
        <f aca="false">LEFT(INDEX(Orders!$C$2:$C$8001,MATCH(B1604,Orders!$A$2:$A$8001,0)),7)</f>
        <v>2025-02</v>
      </c>
    </row>
    <row r="1605" customFormat="false" ht="15" hidden="false" customHeight="true" outlineLevel="0" collapsed="false">
      <c r="A1605" s="1" t="s">
        <v>12075</v>
      </c>
      <c r="B1605" s="1" t="s">
        <v>3065</v>
      </c>
      <c r="C1605" s="1" t="s">
        <v>1940</v>
      </c>
      <c r="D1605" s="1" t="n">
        <v>1</v>
      </c>
      <c r="E1605" s="16" t="n">
        <v>2374.52</v>
      </c>
      <c r="F1605" s="17" t="n">
        <v>0.15</v>
      </c>
      <c r="G1605" s="16" t="n">
        <v>2018.34</v>
      </c>
      <c r="I1605" s="1" t="str">
        <f aca="false">INDEX(Products!$C$2:$C$51,MATCH(C1605,Products!$A$2:$A$51,0))</f>
        <v>Fashion</v>
      </c>
      <c r="J1605" s="1" t="str">
        <f aca="false">INDEX(Orders!$E$2:$E$8001,MATCH(B1605,Orders!$A$2:$A$8001,0))</f>
        <v>Delivered</v>
      </c>
      <c r="K1605" s="1" t="str">
        <f aca="false">LEFT(INDEX(Orders!$C$2:$C$8001,MATCH(B1605,Orders!$A$2:$A$8001,0)),7)</f>
        <v>2025-03</v>
      </c>
    </row>
    <row r="1606" customFormat="false" ht="15" hidden="false" customHeight="true" outlineLevel="0" collapsed="false">
      <c r="A1606" s="1" t="s">
        <v>12076</v>
      </c>
      <c r="B1606" s="1" t="s">
        <v>3065</v>
      </c>
      <c r="C1606" s="1" t="s">
        <v>1971</v>
      </c>
      <c r="D1606" s="1" t="n">
        <v>2</v>
      </c>
      <c r="E1606" s="16" t="n">
        <v>2073.63</v>
      </c>
      <c r="F1606" s="17" t="n">
        <v>0</v>
      </c>
      <c r="G1606" s="16" t="n">
        <v>4147.26</v>
      </c>
      <c r="I1606" s="1" t="str">
        <f aca="false">INDEX(Products!$C$2:$C$51,MATCH(C1606,Products!$A$2:$A$51,0))</f>
        <v>Home &amp; Kitchen</v>
      </c>
      <c r="J1606" s="1" t="str">
        <f aca="false">INDEX(Orders!$E$2:$E$8001,MATCH(B1606,Orders!$A$2:$A$8001,0))</f>
        <v>Delivered</v>
      </c>
      <c r="K1606" s="1" t="str">
        <f aca="false">LEFT(INDEX(Orders!$C$2:$C$8001,MATCH(B1606,Orders!$A$2:$A$8001,0)),7)</f>
        <v>2025-03</v>
      </c>
    </row>
    <row r="1607" customFormat="false" ht="15" hidden="false" customHeight="true" outlineLevel="0" collapsed="false">
      <c r="A1607" s="1" t="s">
        <v>12077</v>
      </c>
      <c r="B1607" s="1" t="s">
        <v>3065</v>
      </c>
      <c r="C1607" s="1" t="s">
        <v>1977</v>
      </c>
      <c r="D1607" s="1" t="n">
        <v>1</v>
      </c>
      <c r="E1607" s="16" t="n">
        <v>2386.05</v>
      </c>
      <c r="F1607" s="17" t="n">
        <v>0</v>
      </c>
      <c r="G1607" s="16" t="n">
        <v>2386.05</v>
      </c>
      <c r="I1607" s="1" t="str">
        <f aca="false">INDEX(Products!$C$2:$C$51,MATCH(C1607,Products!$A$2:$A$51,0))</f>
        <v>Beauty &amp; Personal Care</v>
      </c>
      <c r="J1607" s="1" t="str">
        <f aca="false">INDEX(Orders!$E$2:$E$8001,MATCH(B1607,Orders!$A$2:$A$8001,0))</f>
        <v>Delivered</v>
      </c>
      <c r="K1607" s="1" t="str">
        <f aca="false">LEFT(INDEX(Orders!$C$2:$C$8001,MATCH(B1607,Orders!$A$2:$A$8001,0)),7)</f>
        <v>2025-03</v>
      </c>
    </row>
    <row r="1608" customFormat="false" ht="15" hidden="false" customHeight="true" outlineLevel="0" collapsed="false">
      <c r="A1608" s="1" t="s">
        <v>12078</v>
      </c>
      <c r="B1608" s="1" t="s">
        <v>3066</v>
      </c>
      <c r="C1608" s="1" t="s">
        <v>1959</v>
      </c>
      <c r="D1608" s="1" t="n">
        <v>1</v>
      </c>
      <c r="E1608" s="16" t="n">
        <v>2142.79</v>
      </c>
      <c r="F1608" s="17" t="n">
        <v>0.1</v>
      </c>
      <c r="G1608" s="16" t="n">
        <v>1928.51</v>
      </c>
      <c r="I1608" s="1" t="str">
        <f aca="false">INDEX(Products!$C$2:$C$51,MATCH(C1608,Products!$A$2:$A$51,0))</f>
        <v>Home &amp; Kitchen</v>
      </c>
      <c r="J1608" s="1" t="str">
        <f aca="false">INDEX(Orders!$E$2:$E$8001,MATCH(B1608,Orders!$A$2:$A$8001,0))</f>
        <v>Delivered</v>
      </c>
      <c r="K1608" s="1" t="str">
        <f aca="false">LEFT(INDEX(Orders!$C$2:$C$8001,MATCH(B1608,Orders!$A$2:$A$8001,0)),7)</f>
        <v>2025-05</v>
      </c>
    </row>
    <row r="1609" customFormat="false" ht="15" hidden="false" customHeight="true" outlineLevel="0" collapsed="false">
      <c r="A1609" s="1" t="s">
        <v>12079</v>
      </c>
      <c r="B1609" s="1" t="s">
        <v>3066</v>
      </c>
      <c r="C1609" s="1" t="s">
        <v>1997</v>
      </c>
      <c r="D1609" s="1" t="n">
        <v>2</v>
      </c>
      <c r="E1609" s="16" t="n">
        <v>311.15</v>
      </c>
      <c r="F1609" s="17" t="n">
        <v>0</v>
      </c>
      <c r="G1609" s="16" t="n">
        <v>622.3</v>
      </c>
      <c r="I1609" s="1" t="str">
        <f aca="false">INDEX(Products!$C$2:$C$51,MATCH(C1609,Products!$A$2:$A$51,0))</f>
        <v>Sports &amp; Fitness</v>
      </c>
      <c r="J1609" s="1" t="str">
        <f aca="false">INDEX(Orders!$E$2:$E$8001,MATCH(B1609,Orders!$A$2:$A$8001,0))</f>
        <v>Delivered</v>
      </c>
      <c r="K1609" s="1" t="str">
        <f aca="false">LEFT(INDEX(Orders!$C$2:$C$8001,MATCH(B1609,Orders!$A$2:$A$8001,0)),7)</f>
        <v>2025-05</v>
      </c>
    </row>
    <row r="1610" customFormat="false" ht="15" hidden="false" customHeight="true" outlineLevel="0" collapsed="false">
      <c r="A1610" s="1" t="s">
        <v>12080</v>
      </c>
      <c r="B1610" s="1" t="s">
        <v>3066</v>
      </c>
      <c r="C1610" s="1" t="s">
        <v>1922</v>
      </c>
      <c r="D1610" s="1" t="n">
        <v>1</v>
      </c>
      <c r="E1610" s="16" t="n">
        <v>3142.61</v>
      </c>
      <c r="F1610" s="17" t="n">
        <v>0.1</v>
      </c>
      <c r="G1610" s="16" t="n">
        <v>2828.35</v>
      </c>
      <c r="I1610" s="1" t="str">
        <f aca="false">INDEX(Products!$C$2:$C$51,MATCH(C1610,Products!$A$2:$A$51,0))</f>
        <v>Electronics</v>
      </c>
      <c r="J1610" s="1" t="str">
        <f aca="false">INDEX(Orders!$E$2:$E$8001,MATCH(B1610,Orders!$A$2:$A$8001,0))</f>
        <v>Delivered</v>
      </c>
      <c r="K1610" s="1" t="str">
        <f aca="false">LEFT(INDEX(Orders!$C$2:$C$8001,MATCH(B1610,Orders!$A$2:$A$8001,0)),7)</f>
        <v>2025-05</v>
      </c>
    </row>
    <row r="1611" customFormat="false" ht="15" hidden="false" customHeight="true" outlineLevel="0" collapsed="false">
      <c r="A1611" s="1" t="s">
        <v>12081</v>
      </c>
      <c r="B1611" s="1" t="s">
        <v>3066</v>
      </c>
      <c r="C1611" s="1" t="s">
        <v>1940</v>
      </c>
      <c r="D1611" s="1" t="n">
        <v>3</v>
      </c>
      <c r="E1611" s="16" t="n">
        <v>2374.52</v>
      </c>
      <c r="F1611" s="17" t="n">
        <v>0</v>
      </c>
      <c r="G1611" s="16" t="n">
        <v>7123.56</v>
      </c>
      <c r="I1611" s="1" t="str">
        <f aca="false">INDEX(Products!$C$2:$C$51,MATCH(C1611,Products!$A$2:$A$51,0))</f>
        <v>Fashion</v>
      </c>
      <c r="J1611" s="1" t="str">
        <f aca="false">INDEX(Orders!$E$2:$E$8001,MATCH(B1611,Orders!$A$2:$A$8001,0))</f>
        <v>Delivered</v>
      </c>
      <c r="K1611" s="1" t="str">
        <f aca="false">LEFT(INDEX(Orders!$C$2:$C$8001,MATCH(B1611,Orders!$A$2:$A$8001,0)),7)</f>
        <v>2025-05</v>
      </c>
    </row>
    <row r="1612" customFormat="false" ht="15" hidden="false" customHeight="true" outlineLevel="0" collapsed="false">
      <c r="A1612" s="1" t="s">
        <v>12082</v>
      </c>
      <c r="B1612" s="1" t="s">
        <v>3067</v>
      </c>
      <c r="C1612" s="1" t="s">
        <v>2006</v>
      </c>
      <c r="D1612" s="1" t="n">
        <v>1</v>
      </c>
      <c r="E1612" s="16" t="n">
        <v>482.17</v>
      </c>
      <c r="F1612" s="17" t="n">
        <v>0</v>
      </c>
      <c r="G1612" s="16" t="n">
        <v>482.17</v>
      </c>
      <c r="I1612" s="1" t="str">
        <f aca="false">INDEX(Products!$C$2:$C$51,MATCH(C1612,Products!$A$2:$A$51,0))</f>
        <v>Books &amp; Stationery</v>
      </c>
      <c r="J1612" s="1" t="str">
        <f aca="false">INDEX(Orders!$E$2:$E$8001,MATCH(B1612,Orders!$A$2:$A$8001,0))</f>
        <v>Delivered</v>
      </c>
      <c r="K1612" s="1" t="str">
        <f aca="false">LEFT(INDEX(Orders!$C$2:$C$8001,MATCH(B1612,Orders!$A$2:$A$8001,0)),7)</f>
        <v>2025-01</v>
      </c>
    </row>
    <row r="1613" customFormat="false" ht="15" hidden="false" customHeight="true" outlineLevel="0" collapsed="false">
      <c r="A1613" s="1" t="s">
        <v>12083</v>
      </c>
      <c r="B1613" s="1" t="s">
        <v>3069</v>
      </c>
      <c r="C1613" s="1" t="s">
        <v>1976</v>
      </c>
      <c r="D1613" s="1" t="n">
        <v>1</v>
      </c>
      <c r="E1613" s="16" t="n">
        <v>1603.35</v>
      </c>
      <c r="F1613" s="17" t="n">
        <v>0.15</v>
      </c>
      <c r="G1613" s="16" t="n">
        <v>1362.85</v>
      </c>
      <c r="I1613" s="1" t="str">
        <f aca="false">INDEX(Products!$C$2:$C$51,MATCH(C1613,Products!$A$2:$A$51,0))</f>
        <v>Beauty &amp; Personal Care</v>
      </c>
      <c r="J1613" s="1" t="str">
        <f aca="false">INDEX(Orders!$E$2:$E$8001,MATCH(B1613,Orders!$A$2:$A$8001,0))</f>
        <v>Delivered</v>
      </c>
      <c r="K1613" s="1" t="str">
        <f aca="false">LEFT(INDEX(Orders!$C$2:$C$8001,MATCH(B1613,Orders!$A$2:$A$8001,0)),7)</f>
        <v>2025-11</v>
      </c>
    </row>
    <row r="1614" customFormat="false" ht="15" hidden="false" customHeight="true" outlineLevel="0" collapsed="false">
      <c r="A1614" s="1" t="s">
        <v>12084</v>
      </c>
      <c r="B1614" s="1" t="s">
        <v>3069</v>
      </c>
      <c r="C1614" s="1" t="s">
        <v>1995</v>
      </c>
      <c r="D1614" s="1" t="n">
        <v>1</v>
      </c>
      <c r="E1614" s="16" t="n">
        <v>2914.27</v>
      </c>
      <c r="F1614" s="17" t="n">
        <v>0.1</v>
      </c>
      <c r="G1614" s="16" t="n">
        <v>2622.84</v>
      </c>
      <c r="I1614" s="1" t="str">
        <f aca="false">INDEX(Products!$C$2:$C$51,MATCH(C1614,Products!$A$2:$A$51,0))</f>
        <v>Sports &amp; Fitness</v>
      </c>
      <c r="J1614" s="1" t="str">
        <f aca="false">INDEX(Orders!$E$2:$E$8001,MATCH(B1614,Orders!$A$2:$A$8001,0))</f>
        <v>Delivered</v>
      </c>
      <c r="K1614" s="1" t="str">
        <f aca="false">LEFT(INDEX(Orders!$C$2:$C$8001,MATCH(B1614,Orders!$A$2:$A$8001,0)),7)</f>
        <v>2025-11</v>
      </c>
    </row>
    <row r="1615" customFormat="false" ht="15" hidden="false" customHeight="true" outlineLevel="0" collapsed="false">
      <c r="A1615" s="1" t="s">
        <v>12085</v>
      </c>
      <c r="B1615" s="1" t="s">
        <v>3069</v>
      </c>
      <c r="C1615" s="1" t="s">
        <v>2006</v>
      </c>
      <c r="D1615" s="1" t="n">
        <v>1</v>
      </c>
      <c r="E1615" s="16" t="n">
        <v>482.17</v>
      </c>
      <c r="F1615" s="17" t="n">
        <v>0.05</v>
      </c>
      <c r="G1615" s="16" t="n">
        <v>458.06</v>
      </c>
      <c r="I1615" s="1" t="str">
        <f aca="false">INDEX(Products!$C$2:$C$51,MATCH(C1615,Products!$A$2:$A$51,0))</f>
        <v>Books &amp; Stationery</v>
      </c>
      <c r="J1615" s="1" t="str">
        <f aca="false">INDEX(Orders!$E$2:$E$8001,MATCH(B1615,Orders!$A$2:$A$8001,0))</f>
        <v>Delivered</v>
      </c>
      <c r="K1615" s="1" t="str">
        <f aca="false">LEFT(INDEX(Orders!$C$2:$C$8001,MATCH(B1615,Orders!$A$2:$A$8001,0)),7)</f>
        <v>2025-11</v>
      </c>
    </row>
    <row r="1616" customFormat="false" ht="15" hidden="false" customHeight="true" outlineLevel="0" collapsed="false">
      <c r="A1616" s="1" t="s">
        <v>12086</v>
      </c>
      <c r="B1616" s="1" t="s">
        <v>3069</v>
      </c>
      <c r="C1616" s="1" t="s">
        <v>1930</v>
      </c>
      <c r="D1616" s="1" t="n">
        <v>1</v>
      </c>
      <c r="E1616" s="16" t="n">
        <v>2398.35</v>
      </c>
      <c r="F1616" s="17" t="n">
        <v>0.15</v>
      </c>
      <c r="G1616" s="16" t="n">
        <v>2038.6</v>
      </c>
      <c r="I1616" s="1" t="str">
        <f aca="false">INDEX(Products!$C$2:$C$51,MATCH(C1616,Products!$A$2:$A$51,0))</f>
        <v>Electronics</v>
      </c>
      <c r="J1616" s="1" t="str">
        <f aca="false">INDEX(Orders!$E$2:$E$8001,MATCH(B1616,Orders!$A$2:$A$8001,0))</f>
        <v>Delivered</v>
      </c>
      <c r="K1616" s="1" t="str">
        <f aca="false">LEFT(INDEX(Orders!$C$2:$C$8001,MATCH(B1616,Orders!$A$2:$A$8001,0)),7)</f>
        <v>2025-11</v>
      </c>
    </row>
    <row r="1617" customFormat="false" ht="15" hidden="false" customHeight="true" outlineLevel="0" collapsed="false">
      <c r="A1617" s="1" t="s">
        <v>12087</v>
      </c>
      <c r="B1617" s="1" t="s">
        <v>3070</v>
      </c>
      <c r="C1617" s="1" t="s">
        <v>1990</v>
      </c>
      <c r="D1617" s="1" t="n">
        <v>1</v>
      </c>
      <c r="E1617" s="16" t="n">
        <v>5311.32</v>
      </c>
      <c r="F1617" s="17" t="n">
        <v>0.1</v>
      </c>
      <c r="G1617" s="16" t="n">
        <v>4780.19</v>
      </c>
      <c r="I1617" s="1" t="str">
        <f aca="false">INDEX(Products!$C$2:$C$51,MATCH(C1617,Products!$A$2:$A$51,0))</f>
        <v>Sports &amp; Fitness</v>
      </c>
      <c r="J1617" s="1" t="str">
        <f aca="false">INDEX(Orders!$E$2:$E$8001,MATCH(B1617,Orders!$A$2:$A$8001,0))</f>
        <v>Delivered</v>
      </c>
      <c r="K1617" s="1" t="str">
        <f aca="false">LEFT(INDEX(Orders!$C$2:$C$8001,MATCH(B1617,Orders!$A$2:$A$8001,0)),7)</f>
        <v>2024-06</v>
      </c>
    </row>
    <row r="1618" customFormat="false" ht="15" hidden="false" customHeight="true" outlineLevel="0" collapsed="false">
      <c r="A1618" s="1" t="s">
        <v>12088</v>
      </c>
      <c r="B1618" s="1" t="s">
        <v>3070</v>
      </c>
      <c r="C1618" s="1" t="s">
        <v>1930</v>
      </c>
      <c r="D1618" s="1" t="n">
        <v>1</v>
      </c>
      <c r="E1618" s="16" t="n">
        <v>2398.35</v>
      </c>
      <c r="F1618" s="17" t="n">
        <v>0.1</v>
      </c>
      <c r="G1618" s="16" t="n">
        <v>2158.52</v>
      </c>
      <c r="I1618" s="1" t="str">
        <f aca="false">INDEX(Products!$C$2:$C$51,MATCH(C1618,Products!$A$2:$A$51,0))</f>
        <v>Electronics</v>
      </c>
      <c r="J1618" s="1" t="str">
        <f aca="false">INDEX(Orders!$E$2:$E$8001,MATCH(B1618,Orders!$A$2:$A$8001,0))</f>
        <v>Delivered</v>
      </c>
      <c r="K1618" s="1" t="str">
        <f aca="false">LEFT(INDEX(Orders!$C$2:$C$8001,MATCH(B1618,Orders!$A$2:$A$8001,0)),7)</f>
        <v>2024-06</v>
      </c>
    </row>
    <row r="1619" customFormat="false" ht="15" hidden="false" customHeight="true" outlineLevel="0" collapsed="false">
      <c r="A1619" s="1" t="s">
        <v>12089</v>
      </c>
      <c r="B1619" s="1" t="s">
        <v>3072</v>
      </c>
      <c r="C1619" s="1" t="s">
        <v>1998</v>
      </c>
      <c r="D1619" s="1" t="n">
        <v>2</v>
      </c>
      <c r="E1619" s="16" t="n">
        <v>1335.85</v>
      </c>
      <c r="F1619" s="17" t="n">
        <v>0.05</v>
      </c>
      <c r="G1619" s="16" t="n">
        <v>2538.11</v>
      </c>
      <c r="I1619" s="1" t="str">
        <f aca="false">INDEX(Products!$C$2:$C$51,MATCH(C1619,Products!$A$2:$A$51,0))</f>
        <v>Sports &amp; Fitness</v>
      </c>
      <c r="J1619" s="1" t="str">
        <f aca="false">INDEX(Orders!$E$2:$E$8001,MATCH(B1619,Orders!$A$2:$A$8001,0))</f>
        <v>Delivered</v>
      </c>
      <c r="K1619" s="1" t="str">
        <f aca="false">LEFT(INDEX(Orders!$C$2:$C$8001,MATCH(B1619,Orders!$A$2:$A$8001,0)),7)</f>
        <v>2025-03</v>
      </c>
    </row>
    <row r="1620" customFormat="false" ht="15" hidden="false" customHeight="true" outlineLevel="0" collapsed="false">
      <c r="A1620" s="1" t="s">
        <v>12090</v>
      </c>
      <c r="B1620" s="1" t="s">
        <v>3072</v>
      </c>
      <c r="C1620" s="1" t="s">
        <v>1953</v>
      </c>
      <c r="D1620" s="1" t="n">
        <v>1</v>
      </c>
      <c r="E1620" s="16" t="n">
        <v>4914.12</v>
      </c>
      <c r="F1620" s="17" t="n">
        <v>0</v>
      </c>
      <c r="G1620" s="16" t="n">
        <v>4914.12</v>
      </c>
      <c r="I1620" s="1" t="str">
        <f aca="false">INDEX(Products!$C$2:$C$51,MATCH(C1620,Products!$A$2:$A$51,0))</f>
        <v>Fashion</v>
      </c>
      <c r="J1620" s="1" t="str">
        <f aca="false">INDEX(Orders!$E$2:$E$8001,MATCH(B1620,Orders!$A$2:$A$8001,0))</f>
        <v>Delivered</v>
      </c>
      <c r="K1620" s="1" t="str">
        <f aca="false">LEFT(INDEX(Orders!$C$2:$C$8001,MATCH(B1620,Orders!$A$2:$A$8001,0)),7)</f>
        <v>2025-03</v>
      </c>
    </row>
    <row r="1621" customFormat="false" ht="15" hidden="false" customHeight="true" outlineLevel="0" collapsed="false">
      <c r="A1621" s="1" t="s">
        <v>12091</v>
      </c>
      <c r="B1621" s="1" t="s">
        <v>3074</v>
      </c>
      <c r="C1621" s="1" t="s">
        <v>1990</v>
      </c>
      <c r="D1621" s="1" t="n">
        <v>1</v>
      </c>
      <c r="E1621" s="16" t="n">
        <v>5311.32</v>
      </c>
      <c r="F1621" s="17" t="n">
        <v>0</v>
      </c>
      <c r="G1621" s="16" t="n">
        <v>5311.32</v>
      </c>
      <c r="I1621" s="1" t="str">
        <f aca="false">INDEX(Products!$C$2:$C$51,MATCH(C1621,Products!$A$2:$A$51,0))</f>
        <v>Sports &amp; Fitness</v>
      </c>
      <c r="J1621" s="1" t="str">
        <f aca="false">INDEX(Orders!$E$2:$E$8001,MATCH(B1621,Orders!$A$2:$A$8001,0))</f>
        <v>Delivered</v>
      </c>
      <c r="K1621" s="1" t="str">
        <f aca="false">LEFT(INDEX(Orders!$C$2:$C$8001,MATCH(B1621,Orders!$A$2:$A$8001,0)),7)</f>
        <v>2024-12</v>
      </c>
    </row>
    <row r="1622" customFormat="false" ht="15" hidden="false" customHeight="true" outlineLevel="0" collapsed="false">
      <c r="A1622" s="1" t="s">
        <v>12092</v>
      </c>
      <c r="B1622" s="1" t="s">
        <v>3075</v>
      </c>
      <c r="C1622" s="1" t="s">
        <v>2007</v>
      </c>
      <c r="D1622" s="1" t="n">
        <v>1</v>
      </c>
      <c r="E1622" s="16" t="n">
        <v>750.27</v>
      </c>
      <c r="F1622" s="17" t="n">
        <v>0.05</v>
      </c>
      <c r="G1622" s="16" t="n">
        <v>712.76</v>
      </c>
      <c r="I1622" s="1" t="str">
        <f aca="false">INDEX(Products!$C$2:$C$51,MATCH(C1622,Products!$A$2:$A$51,0))</f>
        <v>Books &amp; Stationery</v>
      </c>
      <c r="J1622" s="1" t="str">
        <f aca="false">INDEX(Orders!$E$2:$E$8001,MATCH(B1622,Orders!$A$2:$A$8001,0))</f>
        <v>Delivered</v>
      </c>
      <c r="K1622" s="1" t="str">
        <f aca="false">LEFT(INDEX(Orders!$C$2:$C$8001,MATCH(B1622,Orders!$A$2:$A$8001,0)),7)</f>
        <v>2024-09</v>
      </c>
    </row>
    <row r="1623" customFormat="false" ht="15" hidden="false" customHeight="true" outlineLevel="0" collapsed="false">
      <c r="A1623" s="1" t="s">
        <v>12093</v>
      </c>
      <c r="B1623" s="1" t="s">
        <v>3076</v>
      </c>
      <c r="C1623" s="1" t="s">
        <v>2006</v>
      </c>
      <c r="D1623" s="1" t="n">
        <v>1</v>
      </c>
      <c r="E1623" s="16" t="n">
        <v>482.17</v>
      </c>
      <c r="F1623" s="17" t="n">
        <v>0</v>
      </c>
      <c r="G1623" s="16" t="n">
        <v>482.17</v>
      </c>
      <c r="I1623" s="1" t="str">
        <f aca="false">INDEX(Products!$C$2:$C$51,MATCH(C1623,Products!$A$2:$A$51,0))</f>
        <v>Books &amp; Stationery</v>
      </c>
      <c r="J1623" s="1" t="str">
        <f aca="false">INDEX(Orders!$E$2:$E$8001,MATCH(B1623,Orders!$A$2:$A$8001,0))</f>
        <v>Delivered</v>
      </c>
      <c r="K1623" s="1" t="str">
        <f aca="false">LEFT(INDEX(Orders!$C$2:$C$8001,MATCH(B1623,Orders!$A$2:$A$8001,0)),7)</f>
        <v>2024-05</v>
      </c>
    </row>
    <row r="1624" customFormat="false" ht="15" hidden="false" customHeight="true" outlineLevel="0" collapsed="false">
      <c r="A1624" s="1" t="s">
        <v>12094</v>
      </c>
      <c r="B1624" s="1" t="s">
        <v>3076</v>
      </c>
      <c r="C1624" s="1" t="s">
        <v>1928</v>
      </c>
      <c r="D1624" s="1" t="n">
        <v>2</v>
      </c>
      <c r="E1624" s="16" t="n">
        <v>657.82</v>
      </c>
      <c r="F1624" s="17" t="n">
        <v>0</v>
      </c>
      <c r="G1624" s="16" t="n">
        <v>1315.64</v>
      </c>
      <c r="I1624" s="1" t="str">
        <f aca="false">INDEX(Products!$C$2:$C$51,MATCH(C1624,Products!$A$2:$A$51,0))</f>
        <v>Electronics</v>
      </c>
      <c r="J1624" s="1" t="str">
        <f aca="false">INDEX(Orders!$E$2:$E$8001,MATCH(B1624,Orders!$A$2:$A$8001,0))</f>
        <v>Delivered</v>
      </c>
      <c r="K1624" s="1" t="str">
        <f aca="false">LEFT(INDEX(Orders!$C$2:$C$8001,MATCH(B1624,Orders!$A$2:$A$8001,0)),7)</f>
        <v>2024-05</v>
      </c>
    </row>
    <row r="1625" customFormat="false" ht="15" hidden="false" customHeight="true" outlineLevel="0" collapsed="false">
      <c r="A1625" s="1" t="s">
        <v>12095</v>
      </c>
      <c r="B1625" s="1" t="s">
        <v>3078</v>
      </c>
      <c r="C1625" s="1" t="s">
        <v>1990</v>
      </c>
      <c r="D1625" s="1" t="n">
        <v>1</v>
      </c>
      <c r="E1625" s="16" t="n">
        <v>5311.32</v>
      </c>
      <c r="F1625" s="17" t="n">
        <v>0.15</v>
      </c>
      <c r="G1625" s="16" t="n">
        <v>4514.62</v>
      </c>
      <c r="I1625" s="1" t="str">
        <f aca="false">INDEX(Products!$C$2:$C$51,MATCH(C1625,Products!$A$2:$A$51,0))</f>
        <v>Sports &amp; Fitness</v>
      </c>
      <c r="J1625" s="1" t="str">
        <f aca="false">INDEX(Orders!$E$2:$E$8001,MATCH(B1625,Orders!$A$2:$A$8001,0))</f>
        <v>Returned</v>
      </c>
      <c r="K1625" s="1" t="str">
        <f aca="false">LEFT(INDEX(Orders!$C$2:$C$8001,MATCH(B1625,Orders!$A$2:$A$8001,0)),7)</f>
        <v>2025-02</v>
      </c>
    </row>
    <row r="1626" customFormat="false" ht="15" hidden="false" customHeight="true" outlineLevel="0" collapsed="false">
      <c r="A1626" s="1" t="s">
        <v>12096</v>
      </c>
      <c r="B1626" s="1" t="s">
        <v>3078</v>
      </c>
      <c r="C1626" s="1" t="s">
        <v>1940</v>
      </c>
      <c r="D1626" s="1" t="n">
        <v>2</v>
      </c>
      <c r="E1626" s="16" t="n">
        <v>2374.52</v>
      </c>
      <c r="F1626" s="17" t="n">
        <v>0</v>
      </c>
      <c r="G1626" s="16" t="n">
        <v>4749.04</v>
      </c>
      <c r="I1626" s="1" t="str">
        <f aca="false">INDEX(Products!$C$2:$C$51,MATCH(C1626,Products!$A$2:$A$51,0))</f>
        <v>Fashion</v>
      </c>
      <c r="J1626" s="1" t="str">
        <f aca="false">INDEX(Orders!$E$2:$E$8001,MATCH(B1626,Orders!$A$2:$A$8001,0))</f>
        <v>Returned</v>
      </c>
      <c r="K1626" s="1" t="str">
        <f aca="false">LEFT(INDEX(Orders!$C$2:$C$8001,MATCH(B1626,Orders!$A$2:$A$8001,0)),7)</f>
        <v>2025-02</v>
      </c>
    </row>
    <row r="1627" customFormat="false" ht="15" hidden="false" customHeight="true" outlineLevel="0" collapsed="false">
      <c r="A1627" s="1" t="s">
        <v>12097</v>
      </c>
      <c r="B1627" s="1" t="s">
        <v>3078</v>
      </c>
      <c r="C1627" s="1" t="s">
        <v>1930</v>
      </c>
      <c r="D1627" s="1" t="n">
        <v>2</v>
      </c>
      <c r="E1627" s="16" t="n">
        <v>2398.35</v>
      </c>
      <c r="F1627" s="17" t="n">
        <v>0.15</v>
      </c>
      <c r="G1627" s="16" t="n">
        <v>4077.2</v>
      </c>
      <c r="I1627" s="1" t="str">
        <f aca="false">INDEX(Products!$C$2:$C$51,MATCH(C1627,Products!$A$2:$A$51,0))</f>
        <v>Electronics</v>
      </c>
      <c r="J1627" s="1" t="str">
        <f aca="false">INDEX(Orders!$E$2:$E$8001,MATCH(B1627,Orders!$A$2:$A$8001,0))</f>
        <v>Returned</v>
      </c>
      <c r="K1627" s="1" t="str">
        <f aca="false">LEFT(INDEX(Orders!$C$2:$C$8001,MATCH(B1627,Orders!$A$2:$A$8001,0)),7)</f>
        <v>2025-02</v>
      </c>
    </row>
    <row r="1628" customFormat="false" ht="15" hidden="false" customHeight="true" outlineLevel="0" collapsed="false">
      <c r="A1628" s="1" t="s">
        <v>12098</v>
      </c>
      <c r="B1628" s="1" t="s">
        <v>3078</v>
      </c>
      <c r="C1628" s="1" t="s">
        <v>1924</v>
      </c>
      <c r="D1628" s="1" t="n">
        <v>1</v>
      </c>
      <c r="E1628" s="16" t="n">
        <v>1971</v>
      </c>
      <c r="F1628" s="17" t="n">
        <v>0.05</v>
      </c>
      <c r="G1628" s="16" t="n">
        <v>1872.45</v>
      </c>
      <c r="I1628" s="1" t="str">
        <f aca="false">INDEX(Products!$C$2:$C$51,MATCH(C1628,Products!$A$2:$A$51,0))</f>
        <v>Electronics</v>
      </c>
      <c r="J1628" s="1" t="str">
        <f aca="false">INDEX(Orders!$E$2:$E$8001,MATCH(B1628,Orders!$A$2:$A$8001,0))</f>
        <v>Returned</v>
      </c>
      <c r="K1628" s="1" t="str">
        <f aca="false">LEFT(INDEX(Orders!$C$2:$C$8001,MATCH(B1628,Orders!$A$2:$A$8001,0)),7)</f>
        <v>2025-02</v>
      </c>
    </row>
    <row r="1629" customFormat="false" ht="15" hidden="false" customHeight="true" outlineLevel="0" collapsed="false">
      <c r="A1629" s="1" t="s">
        <v>12099</v>
      </c>
      <c r="B1629" s="1" t="s">
        <v>3078</v>
      </c>
      <c r="C1629" s="1" t="s">
        <v>2007</v>
      </c>
      <c r="D1629" s="1" t="n">
        <v>1</v>
      </c>
      <c r="E1629" s="16" t="n">
        <v>750.27</v>
      </c>
      <c r="F1629" s="17" t="n">
        <v>0</v>
      </c>
      <c r="G1629" s="16" t="n">
        <v>750.27</v>
      </c>
      <c r="I1629" s="1" t="str">
        <f aca="false">INDEX(Products!$C$2:$C$51,MATCH(C1629,Products!$A$2:$A$51,0))</f>
        <v>Books &amp; Stationery</v>
      </c>
      <c r="J1629" s="1" t="str">
        <f aca="false">INDEX(Orders!$E$2:$E$8001,MATCH(B1629,Orders!$A$2:$A$8001,0))</f>
        <v>Returned</v>
      </c>
      <c r="K1629" s="1" t="str">
        <f aca="false">LEFT(INDEX(Orders!$C$2:$C$8001,MATCH(B1629,Orders!$A$2:$A$8001,0)),7)</f>
        <v>2025-02</v>
      </c>
    </row>
    <row r="1630" customFormat="false" ht="15" hidden="false" customHeight="true" outlineLevel="0" collapsed="false">
      <c r="A1630" s="1" t="s">
        <v>12100</v>
      </c>
      <c r="B1630" s="1" t="s">
        <v>3080</v>
      </c>
      <c r="C1630" s="1" t="s">
        <v>1930</v>
      </c>
      <c r="D1630" s="1" t="n">
        <v>2</v>
      </c>
      <c r="E1630" s="16" t="n">
        <v>2398.35</v>
      </c>
      <c r="F1630" s="17" t="n">
        <v>0</v>
      </c>
      <c r="G1630" s="16" t="n">
        <v>4796.7</v>
      </c>
      <c r="I1630" s="1" t="str">
        <f aca="false">INDEX(Products!$C$2:$C$51,MATCH(C1630,Products!$A$2:$A$51,0))</f>
        <v>Electronics</v>
      </c>
      <c r="J1630" s="1" t="str">
        <f aca="false">INDEX(Orders!$E$2:$E$8001,MATCH(B1630,Orders!$A$2:$A$8001,0))</f>
        <v>Delivered</v>
      </c>
      <c r="K1630" s="1" t="str">
        <f aca="false">LEFT(INDEX(Orders!$C$2:$C$8001,MATCH(B1630,Orders!$A$2:$A$8001,0)),7)</f>
        <v>2025-01</v>
      </c>
    </row>
    <row r="1631" customFormat="false" ht="15" hidden="false" customHeight="true" outlineLevel="0" collapsed="false">
      <c r="A1631" s="1" t="s">
        <v>12101</v>
      </c>
      <c r="B1631" s="1" t="s">
        <v>3080</v>
      </c>
      <c r="C1631" s="1" t="s">
        <v>1997</v>
      </c>
      <c r="D1631" s="1" t="n">
        <v>1</v>
      </c>
      <c r="E1631" s="16" t="n">
        <v>311.15</v>
      </c>
      <c r="F1631" s="17" t="n">
        <v>0</v>
      </c>
      <c r="G1631" s="16" t="n">
        <v>311.15</v>
      </c>
      <c r="I1631" s="1" t="str">
        <f aca="false">INDEX(Products!$C$2:$C$51,MATCH(C1631,Products!$A$2:$A$51,0))</f>
        <v>Sports &amp; Fitness</v>
      </c>
      <c r="J1631" s="1" t="str">
        <f aca="false">INDEX(Orders!$E$2:$E$8001,MATCH(B1631,Orders!$A$2:$A$8001,0))</f>
        <v>Delivered</v>
      </c>
      <c r="K1631" s="1" t="str">
        <f aca="false">LEFT(INDEX(Orders!$C$2:$C$8001,MATCH(B1631,Orders!$A$2:$A$8001,0)),7)</f>
        <v>2025-01</v>
      </c>
    </row>
    <row r="1632" customFormat="false" ht="15" hidden="false" customHeight="true" outlineLevel="0" collapsed="false">
      <c r="A1632" s="1" t="s">
        <v>12102</v>
      </c>
      <c r="B1632" s="1" t="s">
        <v>3080</v>
      </c>
      <c r="C1632" s="1" t="s">
        <v>1979</v>
      </c>
      <c r="D1632" s="1" t="n">
        <v>1</v>
      </c>
      <c r="E1632" s="16" t="n">
        <v>623</v>
      </c>
      <c r="F1632" s="17" t="n">
        <v>0.05</v>
      </c>
      <c r="G1632" s="16" t="n">
        <v>591.85</v>
      </c>
      <c r="I1632" s="1" t="str">
        <f aca="false">INDEX(Products!$C$2:$C$51,MATCH(C1632,Products!$A$2:$A$51,0))</f>
        <v>Beauty &amp; Personal Care</v>
      </c>
      <c r="J1632" s="1" t="str">
        <f aca="false">INDEX(Orders!$E$2:$E$8001,MATCH(B1632,Orders!$A$2:$A$8001,0))</f>
        <v>Delivered</v>
      </c>
      <c r="K1632" s="1" t="str">
        <f aca="false">LEFT(INDEX(Orders!$C$2:$C$8001,MATCH(B1632,Orders!$A$2:$A$8001,0)),7)</f>
        <v>2025-01</v>
      </c>
    </row>
    <row r="1633" customFormat="false" ht="15" hidden="false" customHeight="true" outlineLevel="0" collapsed="false">
      <c r="A1633" s="1" t="s">
        <v>12103</v>
      </c>
      <c r="B1633" s="1" t="s">
        <v>3081</v>
      </c>
      <c r="C1633" s="1" t="s">
        <v>1930</v>
      </c>
      <c r="D1633" s="1" t="n">
        <v>1</v>
      </c>
      <c r="E1633" s="16" t="n">
        <v>2398.35</v>
      </c>
      <c r="F1633" s="17" t="n">
        <v>0.2</v>
      </c>
      <c r="G1633" s="16" t="n">
        <v>1918.68</v>
      </c>
      <c r="I1633" s="1" t="str">
        <f aca="false">INDEX(Products!$C$2:$C$51,MATCH(C1633,Products!$A$2:$A$51,0))</f>
        <v>Electronics</v>
      </c>
      <c r="J1633" s="1" t="str">
        <f aca="false">INDEX(Orders!$E$2:$E$8001,MATCH(B1633,Orders!$A$2:$A$8001,0))</f>
        <v>Delivered</v>
      </c>
      <c r="K1633" s="1" t="str">
        <f aca="false">LEFT(INDEX(Orders!$C$2:$C$8001,MATCH(B1633,Orders!$A$2:$A$8001,0)),7)</f>
        <v>2025-11</v>
      </c>
    </row>
    <row r="1634" customFormat="false" ht="15" hidden="false" customHeight="true" outlineLevel="0" collapsed="false">
      <c r="A1634" s="1" t="s">
        <v>12104</v>
      </c>
      <c r="B1634" s="1" t="s">
        <v>3081</v>
      </c>
      <c r="C1634" s="1" t="s">
        <v>1940</v>
      </c>
      <c r="D1634" s="1" t="n">
        <v>3</v>
      </c>
      <c r="E1634" s="16" t="n">
        <v>2374.52</v>
      </c>
      <c r="F1634" s="17" t="n">
        <v>0.05</v>
      </c>
      <c r="G1634" s="16" t="n">
        <v>6767.38</v>
      </c>
      <c r="I1634" s="1" t="str">
        <f aca="false">INDEX(Products!$C$2:$C$51,MATCH(C1634,Products!$A$2:$A$51,0))</f>
        <v>Fashion</v>
      </c>
      <c r="J1634" s="1" t="str">
        <f aca="false">INDEX(Orders!$E$2:$E$8001,MATCH(B1634,Orders!$A$2:$A$8001,0))</f>
        <v>Delivered</v>
      </c>
      <c r="K1634" s="1" t="str">
        <f aca="false">LEFT(INDEX(Orders!$C$2:$C$8001,MATCH(B1634,Orders!$A$2:$A$8001,0)),7)</f>
        <v>2025-11</v>
      </c>
    </row>
    <row r="1635" customFormat="false" ht="15" hidden="false" customHeight="true" outlineLevel="0" collapsed="false">
      <c r="A1635" s="1" t="s">
        <v>12105</v>
      </c>
      <c r="B1635" s="1" t="s">
        <v>3082</v>
      </c>
      <c r="C1635" s="1" t="s">
        <v>1933</v>
      </c>
      <c r="D1635" s="1" t="n">
        <v>2</v>
      </c>
      <c r="E1635" s="16" t="n">
        <v>7194.38</v>
      </c>
      <c r="F1635" s="17" t="n">
        <v>0</v>
      </c>
      <c r="G1635" s="16" t="n">
        <v>14388.76</v>
      </c>
      <c r="I1635" s="1" t="str">
        <f aca="false">INDEX(Products!$C$2:$C$51,MATCH(C1635,Products!$A$2:$A$51,0))</f>
        <v>Electronics</v>
      </c>
      <c r="J1635" s="1" t="str">
        <f aca="false">INDEX(Orders!$E$2:$E$8001,MATCH(B1635,Orders!$A$2:$A$8001,0))</f>
        <v>Delivered</v>
      </c>
      <c r="K1635" s="1" t="str">
        <f aca="false">LEFT(INDEX(Orders!$C$2:$C$8001,MATCH(B1635,Orders!$A$2:$A$8001,0)),7)</f>
        <v>2024-10</v>
      </c>
    </row>
    <row r="1636" customFormat="false" ht="15" hidden="false" customHeight="true" outlineLevel="0" collapsed="false">
      <c r="A1636" s="1" t="s">
        <v>12106</v>
      </c>
      <c r="B1636" s="1" t="s">
        <v>3082</v>
      </c>
      <c r="C1636" s="1" t="s">
        <v>1975</v>
      </c>
      <c r="D1636" s="1" t="n">
        <v>2</v>
      </c>
      <c r="E1636" s="16" t="n">
        <v>862.99</v>
      </c>
      <c r="F1636" s="17" t="n">
        <v>0</v>
      </c>
      <c r="G1636" s="16" t="n">
        <v>1725.98</v>
      </c>
      <c r="I1636" s="1" t="str">
        <f aca="false">INDEX(Products!$C$2:$C$51,MATCH(C1636,Products!$A$2:$A$51,0))</f>
        <v>Beauty &amp; Personal Care</v>
      </c>
      <c r="J1636" s="1" t="str">
        <f aca="false">INDEX(Orders!$E$2:$E$8001,MATCH(B1636,Orders!$A$2:$A$8001,0))</f>
        <v>Delivered</v>
      </c>
      <c r="K1636" s="1" t="str">
        <f aca="false">LEFT(INDEX(Orders!$C$2:$C$8001,MATCH(B1636,Orders!$A$2:$A$8001,0)),7)</f>
        <v>2024-10</v>
      </c>
    </row>
    <row r="1637" customFormat="false" ht="15" hidden="false" customHeight="true" outlineLevel="0" collapsed="false">
      <c r="A1637" s="1" t="s">
        <v>12107</v>
      </c>
      <c r="B1637" s="1" t="s">
        <v>3083</v>
      </c>
      <c r="C1637" s="1" t="s">
        <v>2007</v>
      </c>
      <c r="D1637" s="1" t="n">
        <v>1</v>
      </c>
      <c r="E1637" s="16" t="n">
        <v>750.27</v>
      </c>
      <c r="F1637" s="17" t="n">
        <v>0.05</v>
      </c>
      <c r="G1637" s="16" t="n">
        <v>712.76</v>
      </c>
      <c r="I1637" s="1" t="str">
        <f aca="false">INDEX(Products!$C$2:$C$51,MATCH(C1637,Products!$A$2:$A$51,0))</f>
        <v>Books &amp; Stationery</v>
      </c>
      <c r="J1637" s="1" t="str">
        <f aca="false">INDEX(Orders!$E$2:$E$8001,MATCH(B1637,Orders!$A$2:$A$8001,0))</f>
        <v>Delivered</v>
      </c>
      <c r="K1637" s="1" t="str">
        <f aca="false">LEFT(INDEX(Orders!$C$2:$C$8001,MATCH(B1637,Orders!$A$2:$A$8001,0)),7)</f>
        <v>2025-05</v>
      </c>
    </row>
    <row r="1638" customFormat="false" ht="15" hidden="false" customHeight="true" outlineLevel="0" collapsed="false">
      <c r="A1638" s="1" t="s">
        <v>12108</v>
      </c>
      <c r="B1638" s="1" t="s">
        <v>3084</v>
      </c>
      <c r="C1638" s="1" t="s">
        <v>1997</v>
      </c>
      <c r="D1638" s="1" t="n">
        <v>1</v>
      </c>
      <c r="E1638" s="16" t="n">
        <v>311.15</v>
      </c>
      <c r="F1638" s="17" t="n">
        <v>0</v>
      </c>
      <c r="G1638" s="16" t="n">
        <v>311.15</v>
      </c>
      <c r="I1638" s="1" t="str">
        <f aca="false">INDEX(Products!$C$2:$C$51,MATCH(C1638,Products!$A$2:$A$51,0))</f>
        <v>Sports &amp; Fitness</v>
      </c>
      <c r="J1638" s="1" t="str">
        <f aca="false">INDEX(Orders!$E$2:$E$8001,MATCH(B1638,Orders!$A$2:$A$8001,0))</f>
        <v>Cancelled</v>
      </c>
      <c r="K1638" s="1" t="str">
        <f aca="false">LEFT(INDEX(Orders!$C$2:$C$8001,MATCH(B1638,Orders!$A$2:$A$8001,0)),7)</f>
        <v>2025-08</v>
      </c>
    </row>
    <row r="1639" customFormat="false" ht="15" hidden="false" customHeight="true" outlineLevel="0" collapsed="false">
      <c r="A1639" s="1" t="s">
        <v>12109</v>
      </c>
      <c r="B1639" s="1" t="s">
        <v>3084</v>
      </c>
      <c r="C1639" s="1" t="s">
        <v>2002</v>
      </c>
      <c r="D1639" s="1" t="n">
        <v>2</v>
      </c>
      <c r="E1639" s="16" t="n">
        <v>392.75</v>
      </c>
      <c r="F1639" s="17" t="n">
        <v>0</v>
      </c>
      <c r="G1639" s="16" t="n">
        <v>785.5</v>
      </c>
      <c r="I1639" s="1" t="str">
        <f aca="false">INDEX(Products!$C$2:$C$51,MATCH(C1639,Products!$A$2:$A$51,0))</f>
        <v>Books &amp; Stationery</v>
      </c>
      <c r="J1639" s="1" t="str">
        <f aca="false">INDEX(Orders!$E$2:$E$8001,MATCH(B1639,Orders!$A$2:$A$8001,0))</f>
        <v>Cancelled</v>
      </c>
      <c r="K1639" s="1" t="str">
        <f aca="false">LEFT(INDEX(Orders!$C$2:$C$8001,MATCH(B1639,Orders!$A$2:$A$8001,0)),7)</f>
        <v>2025-08</v>
      </c>
    </row>
    <row r="1640" customFormat="false" ht="15" hidden="false" customHeight="true" outlineLevel="0" collapsed="false">
      <c r="A1640" s="1" t="s">
        <v>12110</v>
      </c>
      <c r="B1640" s="1" t="s">
        <v>3084</v>
      </c>
      <c r="C1640" s="1" t="s">
        <v>1940</v>
      </c>
      <c r="D1640" s="1" t="n">
        <v>1</v>
      </c>
      <c r="E1640" s="16" t="n">
        <v>2374.52</v>
      </c>
      <c r="F1640" s="17" t="n">
        <v>0</v>
      </c>
      <c r="G1640" s="16" t="n">
        <v>2374.52</v>
      </c>
      <c r="I1640" s="1" t="str">
        <f aca="false">INDEX(Products!$C$2:$C$51,MATCH(C1640,Products!$A$2:$A$51,0))</f>
        <v>Fashion</v>
      </c>
      <c r="J1640" s="1" t="str">
        <f aca="false">INDEX(Orders!$E$2:$E$8001,MATCH(B1640,Orders!$A$2:$A$8001,0))</f>
        <v>Cancelled</v>
      </c>
      <c r="K1640" s="1" t="str">
        <f aca="false">LEFT(INDEX(Orders!$C$2:$C$8001,MATCH(B1640,Orders!$A$2:$A$8001,0)),7)</f>
        <v>2025-08</v>
      </c>
    </row>
    <row r="1641" customFormat="false" ht="15" hidden="false" customHeight="true" outlineLevel="0" collapsed="false">
      <c r="A1641" s="1" t="s">
        <v>12111</v>
      </c>
      <c r="B1641" s="1" t="s">
        <v>3084</v>
      </c>
      <c r="C1641" s="1" t="s">
        <v>1971</v>
      </c>
      <c r="D1641" s="1" t="n">
        <v>3</v>
      </c>
      <c r="E1641" s="16" t="n">
        <v>2073.63</v>
      </c>
      <c r="F1641" s="17" t="n">
        <v>0.15</v>
      </c>
      <c r="G1641" s="16" t="n">
        <v>5287.76</v>
      </c>
      <c r="I1641" s="1" t="str">
        <f aca="false">INDEX(Products!$C$2:$C$51,MATCH(C1641,Products!$A$2:$A$51,0))</f>
        <v>Home &amp; Kitchen</v>
      </c>
      <c r="J1641" s="1" t="str">
        <f aca="false">INDEX(Orders!$E$2:$E$8001,MATCH(B1641,Orders!$A$2:$A$8001,0))</f>
        <v>Cancelled</v>
      </c>
      <c r="K1641" s="1" t="str">
        <f aca="false">LEFT(INDEX(Orders!$C$2:$C$8001,MATCH(B1641,Orders!$A$2:$A$8001,0)),7)</f>
        <v>2025-08</v>
      </c>
    </row>
    <row r="1642" customFormat="false" ht="15" hidden="false" customHeight="true" outlineLevel="0" collapsed="false">
      <c r="A1642" s="1" t="s">
        <v>12112</v>
      </c>
      <c r="B1642" s="1" t="s">
        <v>3086</v>
      </c>
      <c r="C1642" s="1" t="s">
        <v>1976</v>
      </c>
      <c r="D1642" s="1" t="n">
        <v>1</v>
      </c>
      <c r="E1642" s="16" t="n">
        <v>1603.35</v>
      </c>
      <c r="F1642" s="17" t="n">
        <v>0.15</v>
      </c>
      <c r="G1642" s="16" t="n">
        <v>1362.85</v>
      </c>
      <c r="I1642" s="1" t="str">
        <f aca="false">INDEX(Products!$C$2:$C$51,MATCH(C1642,Products!$A$2:$A$51,0))</f>
        <v>Beauty &amp; Personal Care</v>
      </c>
      <c r="J1642" s="1" t="str">
        <f aca="false">INDEX(Orders!$E$2:$E$8001,MATCH(B1642,Orders!$A$2:$A$8001,0))</f>
        <v>Delivered</v>
      </c>
      <c r="K1642" s="1" t="str">
        <f aca="false">LEFT(INDEX(Orders!$C$2:$C$8001,MATCH(B1642,Orders!$A$2:$A$8001,0)),7)</f>
        <v>2025-11</v>
      </c>
    </row>
    <row r="1643" customFormat="false" ht="15" hidden="false" customHeight="true" outlineLevel="0" collapsed="false">
      <c r="A1643" s="1" t="s">
        <v>12113</v>
      </c>
      <c r="B1643" s="1" t="s">
        <v>3086</v>
      </c>
      <c r="C1643" s="1" t="s">
        <v>1973</v>
      </c>
      <c r="D1643" s="1" t="n">
        <v>2</v>
      </c>
      <c r="E1643" s="16" t="n">
        <v>1158.24</v>
      </c>
      <c r="F1643" s="17" t="n">
        <v>0</v>
      </c>
      <c r="G1643" s="16" t="n">
        <v>2316.48</v>
      </c>
      <c r="I1643" s="1" t="str">
        <f aca="false">INDEX(Products!$C$2:$C$51,MATCH(C1643,Products!$A$2:$A$51,0))</f>
        <v>Home &amp; Kitchen</v>
      </c>
      <c r="J1643" s="1" t="str">
        <f aca="false">INDEX(Orders!$E$2:$E$8001,MATCH(B1643,Orders!$A$2:$A$8001,0))</f>
        <v>Delivered</v>
      </c>
      <c r="K1643" s="1" t="str">
        <f aca="false">LEFT(INDEX(Orders!$C$2:$C$8001,MATCH(B1643,Orders!$A$2:$A$8001,0)),7)</f>
        <v>2025-11</v>
      </c>
    </row>
    <row r="1644" customFormat="false" ht="15" hidden="false" customHeight="true" outlineLevel="0" collapsed="false">
      <c r="A1644" s="1" t="s">
        <v>12114</v>
      </c>
      <c r="B1644" s="1" t="s">
        <v>3086</v>
      </c>
      <c r="C1644" s="1" t="s">
        <v>1947</v>
      </c>
      <c r="D1644" s="1" t="n">
        <v>1</v>
      </c>
      <c r="E1644" s="16" t="n">
        <v>4778.51</v>
      </c>
      <c r="F1644" s="17" t="n">
        <v>0</v>
      </c>
      <c r="G1644" s="16" t="n">
        <v>4778.51</v>
      </c>
      <c r="I1644" s="1" t="str">
        <f aca="false">INDEX(Products!$C$2:$C$51,MATCH(C1644,Products!$A$2:$A$51,0))</f>
        <v>Fashion</v>
      </c>
      <c r="J1644" s="1" t="str">
        <f aca="false">INDEX(Orders!$E$2:$E$8001,MATCH(B1644,Orders!$A$2:$A$8001,0))</f>
        <v>Delivered</v>
      </c>
      <c r="K1644" s="1" t="str">
        <f aca="false">LEFT(INDEX(Orders!$C$2:$C$8001,MATCH(B1644,Orders!$A$2:$A$8001,0)),7)</f>
        <v>2025-11</v>
      </c>
    </row>
    <row r="1645" customFormat="false" ht="15" hidden="false" customHeight="true" outlineLevel="0" collapsed="false">
      <c r="A1645" s="1" t="s">
        <v>12115</v>
      </c>
      <c r="B1645" s="1" t="s">
        <v>3087</v>
      </c>
      <c r="C1645" s="1" t="s">
        <v>1930</v>
      </c>
      <c r="D1645" s="1" t="n">
        <v>1</v>
      </c>
      <c r="E1645" s="16" t="n">
        <v>2398.35</v>
      </c>
      <c r="F1645" s="17" t="n">
        <v>0.05</v>
      </c>
      <c r="G1645" s="16" t="n">
        <v>2278.43</v>
      </c>
      <c r="I1645" s="1" t="str">
        <f aca="false">INDEX(Products!$C$2:$C$51,MATCH(C1645,Products!$A$2:$A$51,0))</f>
        <v>Electronics</v>
      </c>
      <c r="J1645" s="1" t="str">
        <f aca="false">INDEX(Orders!$E$2:$E$8001,MATCH(B1645,Orders!$A$2:$A$8001,0))</f>
        <v>Delivered</v>
      </c>
      <c r="K1645" s="1" t="str">
        <f aca="false">LEFT(INDEX(Orders!$C$2:$C$8001,MATCH(B1645,Orders!$A$2:$A$8001,0)),7)</f>
        <v>2025-05</v>
      </c>
    </row>
    <row r="1646" customFormat="false" ht="15" hidden="false" customHeight="true" outlineLevel="0" collapsed="false">
      <c r="A1646" s="1" t="s">
        <v>12116</v>
      </c>
      <c r="B1646" s="1" t="s">
        <v>3087</v>
      </c>
      <c r="C1646" s="1" t="s">
        <v>2006</v>
      </c>
      <c r="D1646" s="1" t="n">
        <v>1</v>
      </c>
      <c r="E1646" s="16" t="n">
        <v>482.17</v>
      </c>
      <c r="F1646" s="17" t="n">
        <v>0.05</v>
      </c>
      <c r="G1646" s="16" t="n">
        <v>458.06</v>
      </c>
      <c r="I1646" s="1" t="str">
        <f aca="false">INDEX(Products!$C$2:$C$51,MATCH(C1646,Products!$A$2:$A$51,0))</f>
        <v>Books &amp; Stationery</v>
      </c>
      <c r="J1646" s="1" t="str">
        <f aca="false">INDEX(Orders!$E$2:$E$8001,MATCH(B1646,Orders!$A$2:$A$8001,0))</f>
        <v>Delivered</v>
      </c>
      <c r="K1646" s="1" t="str">
        <f aca="false">LEFT(INDEX(Orders!$C$2:$C$8001,MATCH(B1646,Orders!$A$2:$A$8001,0)),7)</f>
        <v>2025-05</v>
      </c>
    </row>
    <row r="1647" customFormat="false" ht="15" hidden="false" customHeight="true" outlineLevel="0" collapsed="false">
      <c r="A1647" s="1" t="s">
        <v>12117</v>
      </c>
      <c r="B1647" s="1" t="s">
        <v>3087</v>
      </c>
      <c r="C1647" s="1" t="s">
        <v>1973</v>
      </c>
      <c r="D1647" s="1" t="n">
        <v>1</v>
      </c>
      <c r="E1647" s="16" t="n">
        <v>1158.24</v>
      </c>
      <c r="F1647" s="17" t="n">
        <v>0.2</v>
      </c>
      <c r="G1647" s="16" t="n">
        <v>926.59</v>
      </c>
      <c r="I1647" s="1" t="str">
        <f aca="false">INDEX(Products!$C$2:$C$51,MATCH(C1647,Products!$A$2:$A$51,0))</f>
        <v>Home &amp; Kitchen</v>
      </c>
      <c r="J1647" s="1" t="str">
        <f aca="false">INDEX(Orders!$E$2:$E$8001,MATCH(B1647,Orders!$A$2:$A$8001,0))</f>
        <v>Delivered</v>
      </c>
      <c r="K1647" s="1" t="str">
        <f aca="false">LEFT(INDEX(Orders!$C$2:$C$8001,MATCH(B1647,Orders!$A$2:$A$8001,0)),7)</f>
        <v>2025-05</v>
      </c>
    </row>
    <row r="1648" customFormat="false" ht="15" hidden="false" customHeight="true" outlineLevel="0" collapsed="false">
      <c r="A1648" s="1" t="s">
        <v>12118</v>
      </c>
      <c r="B1648" s="1" t="s">
        <v>3088</v>
      </c>
      <c r="C1648" s="1" t="s">
        <v>1930</v>
      </c>
      <c r="D1648" s="1" t="n">
        <v>2</v>
      </c>
      <c r="E1648" s="16" t="n">
        <v>2398.35</v>
      </c>
      <c r="F1648" s="17" t="n">
        <v>0.05</v>
      </c>
      <c r="G1648" s="16" t="n">
        <v>4556.86</v>
      </c>
      <c r="I1648" s="1" t="str">
        <f aca="false">INDEX(Products!$C$2:$C$51,MATCH(C1648,Products!$A$2:$A$51,0))</f>
        <v>Electronics</v>
      </c>
      <c r="J1648" s="1" t="str">
        <f aca="false">INDEX(Orders!$E$2:$E$8001,MATCH(B1648,Orders!$A$2:$A$8001,0))</f>
        <v>Returned</v>
      </c>
      <c r="K1648" s="1" t="str">
        <f aca="false">LEFT(INDEX(Orders!$C$2:$C$8001,MATCH(B1648,Orders!$A$2:$A$8001,0)),7)</f>
        <v>2025-11</v>
      </c>
    </row>
    <row r="1649" customFormat="false" ht="15" hidden="false" customHeight="true" outlineLevel="0" collapsed="false">
      <c r="A1649" s="1" t="s">
        <v>12119</v>
      </c>
      <c r="B1649" s="1" t="s">
        <v>3088</v>
      </c>
      <c r="C1649" s="1" t="s">
        <v>1975</v>
      </c>
      <c r="D1649" s="1" t="n">
        <v>1</v>
      </c>
      <c r="E1649" s="16" t="n">
        <v>862.99</v>
      </c>
      <c r="F1649" s="17" t="n">
        <v>0</v>
      </c>
      <c r="G1649" s="16" t="n">
        <v>862.99</v>
      </c>
      <c r="I1649" s="1" t="str">
        <f aca="false">INDEX(Products!$C$2:$C$51,MATCH(C1649,Products!$A$2:$A$51,0))</f>
        <v>Beauty &amp; Personal Care</v>
      </c>
      <c r="J1649" s="1" t="str">
        <f aca="false">INDEX(Orders!$E$2:$E$8001,MATCH(B1649,Orders!$A$2:$A$8001,0))</f>
        <v>Returned</v>
      </c>
      <c r="K1649" s="1" t="str">
        <f aca="false">LEFT(INDEX(Orders!$C$2:$C$8001,MATCH(B1649,Orders!$A$2:$A$8001,0)),7)</f>
        <v>2025-11</v>
      </c>
    </row>
    <row r="1650" customFormat="false" ht="15" hidden="false" customHeight="true" outlineLevel="0" collapsed="false">
      <c r="A1650" s="1" t="s">
        <v>12120</v>
      </c>
      <c r="B1650" s="1" t="s">
        <v>3088</v>
      </c>
      <c r="C1650" s="1" t="s">
        <v>2007</v>
      </c>
      <c r="D1650" s="1" t="n">
        <v>1</v>
      </c>
      <c r="E1650" s="16" t="n">
        <v>750.27</v>
      </c>
      <c r="F1650" s="17" t="n">
        <v>0</v>
      </c>
      <c r="G1650" s="16" t="n">
        <v>750.27</v>
      </c>
      <c r="I1650" s="1" t="str">
        <f aca="false">INDEX(Products!$C$2:$C$51,MATCH(C1650,Products!$A$2:$A$51,0))</f>
        <v>Books &amp; Stationery</v>
      </c>
      <c r="J1650" s="1" t="str">
        <f aca="false">INDEX(Orders!$E$2:$E$8001,MATCH(B1650,Orders!$A$2:$A$8001,0))</f>
        <v>Returned</v>
      </c>
      <c r="K1650" s="1" t="str">
        <f aca="false">LEFT(INDEX(Orders!$C$2:$C$8001,MATCH(B1650,Orders!$A$2:$A$8001,0)),7)</f>
        <v>2025-11</v>
      </c>
    </row>
    <row r="1651" customFormat="false" ht="15" hidden="false" customHeight="true" outlineLevel="0" collapsed="false">
      <c r="A1651" s="1" t="s">
        <v>12121</v>
      </c>
      <c r="B1651" s="1" t="s">
        <v>3089</v>
      </c>
      <c r="C1651" s="1" t="s">
        <v>2006</v>
      </c>
      <c r="D1651" s="1" t="n">
        <v>1</v>
      </c>
      <c r="E1651" s="16" t="n">
        <v>482.17</v>
      </c>
      <c r="F1651" s="17" t="n">
        <v>0.2</v>
      </c>
      <c r="G1651" s="16" t="n">
        <v>385.74</v>
      </c>
      <c r="I1651" s="1" t="str">
        <f aca="false">INDEX(Products!$C$2:$C$51,MATCH(C1651,Products!$A$2:$A$51,0))</f>
        <v>Books &amp; Stationery</v>
      </c>
      <c r="J1651" s="1" t="str">
        <f aca="false">INDEX(Orders!$E$2:$E$8001,MATCH(B1651,Orders!$A$2:$A$8001,0))</f>
        <v>Delivered</v>
      </c>
      <c r="K1651" s="1" t="str">
        <f aca="false">LEFT(INDEX(Orders!$C$2:$C$8001,MATCH(B1651,Orders!$A$2:$A$8001,0)),7)</f>
        <v>2024-07</v>
      </c>
    </row>
    <row r="1652" customFormat="false" ht="15" hidden="false" customHeight="true" outlineLevel="0" collapsed="false">
      <c r="A1652" s="1" t="s">
        <v>12122</v>
      </c>
      <c r="B1652" s="1" t="s">
        <v>3089</v>
      </c>
      <c r="C1652" s="1" t="s">
        <v>1940</v>
      </c>
      <c r="D1652" s="1" t="n">
        <v>1</v>
      </c>
      <c r="E1652" s="16" t="n">
        <v>2374.52</v>
      </c>
      <c r="F1652" s="17" t="n">
        <v>0.1</v>
      </c>
      <c r="G1652" s="16" t="n">
        <v>2137.07</v>
      </c>
      <c r="I1652" s="1" t="str">
        <f aca="false">INDEX(Products!$C$2:$C$51,MATCH(C1652,Products!$A$2:$A$51,0))</f>
        <v>Fashion</v>
      </c>
      <c r="J1652" s="1" t="str">
        <f aca="false">INDEX(Orders!$E$2:$E$8001,MATCH(B1652,Orders!$A$2:$A$8001,0))</f>
        <v>Delivered</v>
      </c>
      <c r="K1652" s="1" t="str">
        <f aca="false">LEFT(INDEX(Orders!$C$2:$C$8001,MATCH(B1652,Orders!$A$2:$A$8001,0)),7)</f>
        <v>2024-07</v>
      </c>
    </row>
    <row r="1653" customFormat="false" ht="15" hidden="false" customHeight="true" outlineLevel="0" collapsed="false">
      <c r="A1653" s="1" t="s">
        <v>12123</v>
      </c>
      <c r="B1653" s="1" t="s">
        <v>3089</v>
      </c>
      <c r="C1653" s="1" t="s">
        <v>2007</v>
      </c>
      <c r="D1653" s="1" t="n">
        <v>1</v>
      </c>
      <c r="E1653" s="16" t="n">
        <v>750.27</v>
      </c>
      <c r="F1653" s="17" t="n">
        <v>0</v>
      </c>
      <c r="G1653" s="16" t="n">
        <v>750.27</v>
      </c>
      <c r="I1653" s="1" t="str">
        <f aca="false">INDEX(Products!$C$2:$C$51,MATCH(C1653,Products!$A$2:$A$51,0))</f>
        <v>Books &amp; Stationery</v>
      </c>
      <c r="J1653" s="1" t="str">
        <f aca="false">INDEX(Orders!$E$2:$E$8001,MATCH(B1653,Orders!$A$2:$A$8001,0))</f>
        <v>Delivered</v>
      </c>
      <c r="K1653" s="1" t="str">
        <f aca="false">LEFT(INDEX(Orders!$C$2:$C$8001,MATCH(B1653,Orders!$A$2:$A$8001,0)),7)</f>
        <v>2024-07</v>
      </c>
    </row>
    <row r="1654" customFormat="false" ht="15" hidden="false" customHeight="true" outlineLevel="0" collapsed="false">
      <c r="A1654" s="1" t="s">
        <v>12124</v>
      </c>
      <c r="B1654" s="1" t="s">
        <v>3090</v>
      </c>
      <c r="C1654" s="1" t="s">
        <v>1976</v>
      </c>
      <c r="D1654" s="1" t="n">
        <v>2</v>
      </c>
      <c r="E1654" s="16" t="n">
        <v>1603.35</v>
      </c>
      <c r="F1654" s="17" t="n">
        <v>0</v>
      </c>
      <c r="G1654" s="16" t="n">
        <v>3206.7</v>
      </c>
      <c r="I1654" s="1" t="str">
        <f aca="false">INDEX(Products!$C$2:$C$51,MATCH(C1654,Products!$A$2:$A$51,0))</f>
        <v>Beauty &amp; Personal Care</v>
      </c>
      <c r="J1654" s="1" t="str">
        <f aca="false">INDEX(Orders!$E$2:$E$8001,MATCH(B1654,Orders!$A$2:$A$8001,0))</f>
        <v>Delivered</v>
      </c>
      <c r="K1654" s="1" t="str">
        <f aca="false">LEFT(INDEX(Orders!$C$2:$C$8001,MATCH(B1654,Orders!$A$2:$A$8001,0)),7)</f>
        <v>2025-04</v>
      </c>
    </row>
    <row r="1655" customFormat="false" ht="15" hidden="false" customHeight="true" outlineLevel="0" collapsed="false">
      <c r="A1655" s="1" t="s">
        <v>12125</v>
      </c>
      <c r="B1655" s="1" t="s">
        <v>3090</v>
      </c>
      <c r="C1655" s="1" t="s">
        <v>1937</v>
      </c>
      <c r="D1655" s="1" t="n">
        <v>1</v>
      </c>
      <c r="E1655" s="16" t="n">
        <v>1364.75</v>
      </c>
      <c r="F1655" s="17" t="n">
        <v>0</v>
      </c>
      <c r="G1655" s="16" t="n">
        <v>1364.75</v>
      </c>
      <c r="I1655" s="1" t="str">
        <f aca="false">INDEX(Products!$C$2:$C$51,MATCH(C1655,Products!$A$2:$A$51,0))</f>
        <v>Fashion</v>
      </c>
      <c r="J1655" s="1" t="str">
        <f aca="false">INDEX(Orders!$E$2:$E$8001,MATCH(B1655,Orders!$A$2:$A$8001,0))</f>
        <v>Delivered</v>
      </c>
      <c r="K1655" s="1" t="str">
        <f aca="false">LEFT(INDEX(Orders!$C$2:$C$8001,MATCH(B1655,Orders!$A$2:$A$8001,0)),7)</f>
        <v>2025-04</v>
      </c>
    </row>
    <row r="1656" customFormat="false" ht="15" hidden="false" customHeight="true" outlineLevel="0" collapsed="false">
      <c r="A1656" s="1" t="s">
        <v>12126</v>
      </c>
      <c r="B1656" s="1" t="s">
        <v>3091</v>
      </c>
      <c r="C1656" s="1" t="s">
        <v>2007</v>
      </c>
      <c r="D1656" s="1" t="n">
        <v>1</v>
      </c>
      <c r="E1656" s="16" t="n">
        <v>750.27</v>
      </c>
      <c r="F1656" s="17" t="n">
        <v>0.1</v>
      </c>
      <c r="G1656" s="16" t="n">
        <v>675.24</v>
      </c>
      <c r="I1656" s="1" t="str">
        <f aca="false">INDEX(Products!$C$2:$C$51,MATCH(C1656,Products!$A$2:$A$51,0))</f>
        <v>Books &amp; Stationery</v>
      </c>
      <c r="J1656" s="1" t="str">
        <f aca="false">INDEX(Orders!$E$2:$E$8001,MATCH(B1656,Orders!$A$2:$A$8001,0))</f>
        <v>Cancelled</v>
      </c>
      <c r="K1656" s="1" t="str">
        <f aca="false">LEFT(INDEX(Orders!$C$2:$C$8001,MATCH(B1656,Orders!$A$2:$A$8001,0)),7)</f>
        <v>2025-08</v>
      </c>
    </row>
    <row r="1657" customFormat="false" ht="15" hidden="false" customHeight="true" outlineLevel="0" collapsed="false">
      <c r="A1657" s="1" t="s">
        <v>12127</v>
      </c>
      <c r="B1657" s="1" t="s">
        <v>3091</v>
      </c>
      <c r="C1657" s="1" t="s">
        <v>1955</v>
      </c>
      <c r="D1657" s="1" t="n">
        <v>3</v>
      </c>
      <c r="E1657" s="16" t="n">
        <v>3340.76</v>
      </c>
      <c r="F1657" s="17" t="n">
        <v>0</v>
      </c>
      <c r="G1657" s="16" t="n">
        <v>10022.28</v>
      </c>
      <c r="I1657" s="1" t="str">
        <f aca="false">INDEX(Products!$C$2:$C$51,MATCH(C1657,Products!$A$2:$A$51,0))</f>
        <v>Home &amp; Kitchen</v>
      </c>
      <c r="J1657" s="1" t="str">
        <f aca="false">INDEX(Orders!$E$2:$E$8001,MATCH(B1657,Orders!$A$2:$A$8001,0))</f>
        <v>Cancelled</v>
      </c>
      <c r="K1657" s="1" t="str">
        <f aca="false">LEFT(INDEX(Orders!$C$2:$C$8001,MATCH(B1657,Orders!$A$2:$A$8001,0)),7)</f>
        <v>2025-08</v>
      </c>
    </row>
    <row r="1658" customFormat="false" ht="15" hidden="false" customHeight="true" outlineLevel="0" collapsed="false">
      <c r="A1658" s="1" t="s">
        <v>12128</v>
      </c>
      <c r="B1658" s="1" t="s">
        <v>3091</v>
      </c>
      <c r="C1658" s="1" t="s">
        <v>1930</v>
      </c>
      <c r="D1658" s="1" t="n">
        <v>1</v>
      </c>
      <c r="E1658" s="16" t="n">
        <v>2398.35</v>
      </c>
      <c r="F1658" s="17" t="n">
        <v>0.05</v>
      </c>
      <c r="G1658" s="16" t="n">
        <v>2278.43</v>
      </c>
      <c r="I1658" s="1" t="str">
        <f aca="false">INDEX(Products!$C$2:$C$51,MATCH(C1658,Products!$A$2:$A$51,0))</f>
        <v>Electronics</v>
      </c>
      <c r="J1658" s="1" t="str">
        <f aca="false">INDEX(Orders!$E$2:$E$8001,MATCH(B1658,Orders!$A$2:$A$8001,0))</f>
        <v>Cancelled</v>
      </c>
      <c r="K1658" s="1" t="str">
        <f aca="false">LEFT(INDEX(Orders!$C$2:$C$8001,MATCH(B1658,Orders!$A$2:$A$8001,0)),7)</f>
        <v>2025-08</v>
      </c>
    </row>
    <row r="1659" customFormat="false" ht="15" hidden="false" customHeight="true" outlineLevel="0" collapsed="false">
      <c r="A1659" s="1" t="s">
        <v>12129</v>
      </c>
      <c r="B1659" s="1" t="s">
        <v>3091</v>
      </c>
      <c r="C1659" s="1" t="s">
        <v>1976</v>
      </c>
      <c r="D1659" s="1" t="n">
        <v>1</v>
      </c>
      <c r="E1659" s="16" t="n">
        <v>1603.35</v>
      </c>
      <c r="F1659" s="17" t="n">
        <v>0</v>
      </c>
      <c r="G1659" s="16" t="n">
        <v>1603.35</v>
      </c>
      <c r="I1659" s="1" t="str">
        <f aca="false">INDEX(Products!$C$2:$C$51,MATCH(C1659,Products!$A$2:$A$51,0))</f>
        <v>Beauty &amp; Personal Care</v>
      </c>
      <c r="J1659" s="1" t="str">
        <f aca="false">INDEX(Orders!$E$2:$E$8001,MATCH(B1659,Orders!$A$2:$A$8001,0))</f>
        <v>Cancelled</v>
      </c>
      <c r="K1659" s="1" t="str">
        <f aca="false">LEFT(INDEX(Orders!$C$2:$C$8001,MATCH(B1659,Orders!$A$2:$A$8001,0)),7)</f>
        <v>2025-08</v>
      </c>
    </row>
    <row r="1660" customFormat="false" ht="15" hidden="false" customHeight="true" outlineLevel="0" collapsed="false">
      <c r="A1660" s="1" t="s">
        <v>12130</v>
      </c>
      <c r="B1660" s="1" t="s">
        <v>3092</v>
      </c>
      <c r="C1660" s="1" t="s">
        <v>1971</v>
      </c>
      <c r="D1660" s="1" t="n">
        <v>1</v>
      </c>
      <c r="E1660" s="16" t="n">
        <v>2073.63</v>
      </c>
      <c r="F1660" s="17" t="n">
        <v>0.2</v>
      </c>
      <c r="G1660" s="16" t="n">
        <v>1658.9</v>
      </c>
      <c r="I1660" s="1" t="str">
        <f aca="false">INDEX(Products!$C$2:$C$51,MATCH(C1660,Products!$A$2:$A$51,0))</f>
        <v>Home &amp; Kitchen</v>
      </c>
      <c r="J1660" s="1" t="str">
        <f aca="false">INDEX(Orders!$E$2:$E$8001,MATCH(B1660,Orders!$A$2:$A$8001,0))</f>
        <v>Cancelled</v>
      </c>
      <c r="K1660" s="1" t="str">
        <f aca="false">LEFT(INDEX(Orders!$C$2:$C$8001,MATCH(B1660,Orders!$A$2:$A$8001,0)),7)</f>
        <v>2024-11</v>
      </c>
    </row>
    <row r="1661" customFormat="false" ht="15" hidden="false" customHeight="true" outlineLevel="0" collapsed="false">
      <c r="A1661" s="1" t="s">
        <v>12131</v>
      </c>
      <c r="B1661" s="1" t="s">
        <v>3092</v>
      </c>
      <c r="C1661" s="1" t="s">
        <v>1935</v>
      </c>
      <c r="D1661" s="1" t="n">
        <v>1</v>
      </c>
      <c r="E1661" s="16" t="n">
        <v>14558.72</v>
      </c>
      <c r="F1661" s="17" t="n">
        <v>0.05</v>
      </c>
      <c r="G1661" s="16" t="n">
        <v>13830.78</v>
      </c>
      <c r="I1661" s="1" t="str">
        <f aca="false">INDEX(Products!$C$2:$C$51,MATCH(C1661,Products!$A$2:$A$51,0))</f>
        <v>Electronics</v>
      </c>
      <c r="J1661" s="1" t="str">
        <f aca="false">INDEX(Orders!$E$2:$E$8001,MATCH(B1661,Orders!$A$2:$A$8001,0))</f>
        <v>Cancelled</v>
      </c>
      <c r="K1661" s="1" t="str">
        <f aca="false">LEFT(INDEX(Orders!$C$2:$C$8001,MATCH(B1661,Orders!$A$2:$A$8001,0)),7)</f>
        <v>2024-11</v>
      </c>
    </row>
    <row r="1662" customFormat="false" ht="15" hidden="false" customHeight="true" outlineLevel="0" collapsed="false">
      <c r="A1662" s="1" t="s">
        <v>12132</v>
      </c>
      <c r="B1662" s="1" t="s">
        <v>3092</v>
      </c>
      <c r="C1662" s="1" t="s">
        <v>1940</v>
      </c>
      <c r="D1662" s="1" t="n">
        <v>1</v>
      </c>
      <c r="E1662" s="16" t="n">
        <v>2374.52</v>
      </c>
      <c r="F1662" s="17" t="n">
        <v>0</v>
      </c>
      <c r="G1662" s="16" t="n">
        <v>2374.52</v>
      </c>
      <c r="I1662" s="1" t="str">
        <f aca="false">INDEX(Products!$C$2:$C$51,MATCH(C1662,Products!$A$2:$A$51,0))</f>
        <v>Fashion</v>
      </c>
      <c r="J1662" s="1" t="str">
        <f aca="false">INDEX(Orders!$E$2:$E$8001,MATCH(B1662,Orders!$A$2:$A$8001,0))</f>
        <v>Cancelled</v>
      </c>
      <c r="K1662" s="1" t="str">
        <f aca="false">LEFT(INDEX(Orders!$C$2:$C$8001,MATCH(B1662,Orders!$A$2:$A$8001,0)),7)</f>
        <v>2024-11</v>
      </c>
    </row>
    <row r="1663" customFormat="false" ht="15" hidden="false" customHeight="true" outlineLevel="0" collapsed="false">
      <c r="A1663" s="1" t="s">
        <v>12133</v>
      </c>
      <c r="B1663" s="1" t="s">
        <v>3093</v>
      </c>
      <c r="C1663" s="1" t="s">
        <v>2007</v>
      </c>
      <c r="D1663" s="1" t="n">
        <v>2</v>
      </c>
      <c r="E1663" s="16" t="n">
        <v>750.27</v>
      </c>
      <c r="F1663" s="17" t="n">
        <v>0.05</v>
      </c>
      <c r="G1663" s="16" t="n">
        <v>1425.51</v>
      </c>
      <c r="I1663" s="1" t="str">
        <f aca="false">INDEX(Products!$C$2:$C$51,MATCH(C1663,Products!$A$2:$A$51,0))</f>
        <v>Books &amp; Stationery</v>
      </c>
      <c r="J1663" s="1" t="str">
        <f aca="false">INDEX(Orders!$E$2:$E$8001,MATCH(B1663,Orders!$A$2:$A$8001,0))</f>
        <v>Delivered</v>
      </c>
      <c r="K1663" s="1" t="str">
        <f aca="false">LEFT(INDEX(Orders!$C$2:$C$8001,MATCH(B1663,Orders!$A$2:$A$8001,0)),7)</f>
        <v>2025-03</v>
      </c>
    </row>
    <row r="1664" customFormat="false" ht="15" hidden="false" customHeight="true" outlineLevel="0" collapsed="false">
      <c r="A1664" s="1" t="s">
        <v>12134</v>
      </c>
      <c r="B1664" s="1" t="s">
        <v>3093</v>
      </c>
      <c r="C1664" s="1" t="s">
        <v>1940</v>
      </c>
      <c r="D1664" s="1" t="n">
        <v>3</v>
      </c>
      <c r="E1664" s="16" t="n">
        <v>2374.52</v>
      </c>
      <c r="F1664" s="17" t="n">
        <v>0.1</v>
      </c>
      <c r="G1664" s="16" t="n">
        <v>6411.2</v>
      </c>
      <c r="I1664" s="1" t="str">
        <f aca="false">INDEX(Products!$C$2:$C$51,MATCH(C1664,Products!$A$2:$A$51,0))</f>
        <v>Fashion</v>
      </c>
      <c r="J1664" s="1" t="str">
        <f aca="false">INDEX(Orders!$E$2:$E$8001,MATCH(B1664,Orders!$A$2:$A$8001,0))</f>
        <v>Delivered</v>
      </c>
      <c r="K1664" s="1" t="str">
        <f aca="false">LEFT(INDEX(Orders!$C$2:$C$8001,MATCH(B1664,Orders!$A$2:$A$8001,0)),7)</f>
        <v>2025-03</v>
      </c>
    </row>
    <row r="1665" customFormat="false" ht="15" hidden="false" customHeight="true" outlineLevel="0" collapsed="false">
      <c r="A1665" s="1" t="s">
        <v>12135</v>
      </c>
      <c r="B1665" s="1" t="s">
        <v>3093</v>
      </c>
      <c r="C1665" s="1" t="s">
        <v>1930</v>
      </c>
      <c r="D1665" s="1" t="n">
        <v>2</v>
      </c>
      <c r="E1665" s="16" t="n">
        <v>2398.35</v>
      </c>
      <c r="F1665" s="17" t="n">
        <v>0</v>
      </c>
      <c r="G1665" s="16" t="n">
        <v>4796.7</v>
      </c>
      <c r="I1665" s="1" t="str">
        <f aca="false">INDEX(Products!$C$2:$C$51,MATCH(C1665,Products!$A$2:$A$51,0))</f>
        <v>Electronics</v>
      </c>
      <c r="J1665" s="1" t="str">
        <f aca="false">INDEX(Orders!$E$2:$E$8001,MATCH(B1665,Orders!$A$2:$A$8001,0))</f>
        <v>Delivered</v>
      </c>
      <c r="K1665" s="1" t="str">
        <f aca="false">LEFT(INDEX(Orders!$C$2:$C$8001,MATCH(B1665,Orders!$A$2:$A$8001,0)),7)</f>
        <v>2025-03</v>
      </c>
    </row>
    <row r="1666" customFormat="false" ht="15" hidden="false" customHeight="true" outlineLevel="0" collapsed="false">
      <c r="A1666" s="1" t="s">
        <v>12136</v>
      </c>
      <c r="B1666" s="1" t="s">
        <v>3093</v>
      </c>
      <c r="C1666" s="1" t="s">
        <v>1961</v>
      </c>
      <c r="D1666" s="1" t="n">
        <v>1</v>
      </c>
      <c r="E1666" s="16" t="n">
        <v>3493.68</v>
      </c>
      <c r="F1666" s="17" t="n">
        <v>0</v>
      </c>
      <c r="G1666" s="16" t="n">
        <v>3493.68</v>
      </c>
      <c r="I1666" s="1" t="str">
        <f aca="false">INDEX(Products!$C$2:$C$51,MATCH(C1666,Products!$A$2:$A$51,0))</f>
        <v>Home &amp; Kitchen</v>
      </c>
      <c r="J1666" s="1" t="str">
        <f aca="false">INDEX(Orders!$E$2:$E$8001,MATCH(B1666,Orders!$A$2:$A$8001,0))</f>
        <v>Delivered</v>
      </c>
      <c r="K1666" s="1" t="str">
        <f aca="false">LEFT(INDEX(Orders!$C$2:$C$8001,MATCH(B1666,Orders!$A$2:$A$8001,0)),7)</f>
        <v>2025-03</v>
      </c>
    </row>
    <row r="1667" customFormat="false" ht="15" hidden="false" customHeight="true" outlineLevel="0" collapsed="false">
      <c r="A1667" s="1" t="s">
        <v>12137</v>
      </c>
      <c r="B1667" s="1" t="s">
        <v>3094</v>
      </c>
      <c r="C1667" s="1" t="s">
        <v>1971</v>
      </c>
      <c r="D1667" s="1" t="n">
        <v>1</v>
      </c>
      <c r="E1667" s="16" t="n">
        <v>2073.63</v>
      </c>
      <c r="F1667" s="17" t="n">
        <v>0</v>
      </c>
      <c r="G1667" s="16" t="n">
        <v>2073.63</v>
      </c>
      <c r="I1667" s="1" t="str">
        <f aca="false">INDEX(Products!$C$2:$C$51,MATCH(C1667,Products!$A$2:$A$51,0))</f>
        <v>Home &amp; Kitchen</v>
      </c>
      <c r="J1667" s="1" t="str">
        <f aca="false">INDEX(Orders!$E$2:$E$8001,MATCH(B1667,Orders!$A$2:$A$8001,0))</f>
        <v>Refunded</v>
      </c>
      <c r="K1667" s="1" t="str">
        <f aca="false">LEFT(INDEX(Orders!$C$2:$C$8001,MATCH(B1667,Orders!$A$2:$A$8001,0)),7)</f>
        <v>2025-12</v>
      </c>
    </row>
    <row r="1668" customFormat="false" ht="15" hidden="false" customHeight="true" outlineLevel="0" collapsed="false">
      <c r="A1668" s="1" t="s">
        <v>12138</v>
      </c>
      <c r="B1668" s="1" t="s">
        <v>3095</v>
      </c>
      <c r="C1668" s="1" t="s">
        <v>1990</v>
      </c>
      <c r="D1668" s="1" t="n">
        <v>1</v>
      </c>
      <c r="E1668" s="16" t="n">
        <v>5311.32</v>
      </c>
      <c r="F1668" s="17" t="n">
        <v>0.05</v>
      </c>
      <c r="G1668" s="16" t="n">
        <v>5045.75</v>
      </c>
      <c r="I1668" s="1" t="str">
        <f aca="false">INDEX(Products!$C$2:$C$51,MATCH(C1668,Products!$A$2:$A$51,0))</f>
        <v>Sports &amp; Fitness</v>
      </c>
      <c r="J1668" s="1" t="str">
        <f aca="false">INDEX(Orders!$E$2:$E$8001,MATCH(B1668,Orders!$A$2:$A$8001,0))</f>
        <v>Delivered</v>
      </c>
      <c r="K1668" s="1" t="str">
        <f aca="false">LEFT(INDEX(Orders!$C$2:$C$8001,MATCH(B1668,Orders!$A$2:$A$8001,0)),7)</f>
        <v>2025-02</v>
      </c>
    </row>
    <row r="1669" customFormat="false" ht="15" hidden="false" customHeight="true" outlineLevel="0" collapsed="false">
      <c r="A1669" s="1" t="s">
        <v>12139</v>
      </c>
      <c r="B1669" s="1" t="s">
        <v>3095</v>
      </c>
      <c r="C1669" s="1" t="s">
        <v>2006</v>
      </c>
      <c r="D1669" s="1" t="n">
        <v>1</v>
      </c>
      <c r="E1669" s="16" t="n">
        <v>482.17</v>
      </c>
      <c r="F1669" s="17" t="n">
        <v>0</v>
      </c>
      <c r="G1669" s="16" t="n">
        <v>482.17</v>
      </c>
      <c r="I1669" s="1" t="str">
        <f aca="false">INDEX(Products!$C$2:$C$51,MATCH(C1669,Products!$A$2:$A$51,0))</f>
        <v>Books &amp; Stationery</v>
      </c>
      <c r="J1669" s="1" t="str">
        <f aca="false">INDEX(Orders!$E$2:$E$8001,MATCH(B1669,Orders!$A$2:$A$8001,0))</f>
        <v>Delivered</v>
      </c>
      <c r="K1669" s="1" t="str">
        <f aca="false">LEFT(INDEX(Orders!$C$2:$C$8001,MATCH(B1669,Orders!$A$2:$A$8001,0)),7)</f>
        <v>2025-02</v>
      </c>
    </row>
    <row r="1670" customFormat="false" ht="15" hidden="false" customHeight="true" outlineLevel="0" collapsed="false">
      <c r="A1670" s="1" t="s">
        <v>12140</v>
      </c>
      <c r="B1670" s="1" t="s">
        <v>3096</v>
      </c>
      <c r="C1670" s="1" t="s">
        <v>1977</v>
      </c>
      <c r="D1670" s="1" t="n">
        <v>1</v>
      </c>
      <c r="E1670" s="16" t="n">
        <v>2386.05</v>
      </c>
      <c r="F1670" s="17" t="n">
        <v>0</v>
      </c>
      <c r="G1670" s="16" t="n">
        <v>2386.05</v>
      </c>
      <c r="I1670" s="1" t="str">
        <f aca="false">INDEX(Products!$C$2:$C$51,MATCH(C1670,Products!$A$2:$A$51,0))</f>
        <v>Beauty &amp; Personal Care</v>
      </c>
      <c r="J1670" s="1" t="str">
        <f aca="false">INDEX(Orders!$E$2:$E$8001,MATCH(B1670,Orders!$A$2:$A$8001,0))</f>
        <v>Delivered</v>
      </c>
      <c r="K1670" s="1" t="str">
        <f aca="false">LEFT(INDEX(Orders!$C$2:$C$8001,MATCH(B1670,Orders!$A$2:$A$8001,0)),7)</f>
        <v>2025-10</v>
      </c>
    </row>
    <row r="1671" customFormat="false" ht="15" hidden="false" customHeight="true" outlineLevel="0" collapsed="false">
      <c r="A1671" s="1" t="s">
        <v>12141</v>
      </c>
      <c r="B1671" s="1" t="s">
        <v>3097</v>
      </c>
      <c r="C1671" s="1" t="s">
        <v>1933</v>
      </c>
      <c r="D1671" s="1" t="n">
        <v>2</v>
      </c>
      <c r="E1671" s="16" t="n">
        <v>7194.38</v>
      </c>
      <c r="F1671" s="17" t="n">
        <v>0.05</v>
      </c>
      <c r="G1671" s="16" t="n">
        <v>13669.32</v>
      </c>
      <c r="I1671" s="1" t="str">
        <f aca="false">INDEX(Products!$C$2:$C$51,MATCH(C1671,Products!$A$2:$A$51,0))</f>
        <v>Electronics</v>
      </c>
      <c r="J1671" s="1" t="str">
        <f aca="false">INDEX(Orders!$E$2:$E$8001,MATCH(B1671,Orders!$A$2:$A$8001,0))</f>
        <v>Delivered</v>
      </c>
      <c r="K1671" s="1" t="str">
        <f aca="false">LEFT(INDEX(Orders!$C$2:$C$8001,MATCH(B1671,Orders!$A$2:$A$8001,0)),7)</f>
        <v>2024-06</v>
      </c>
    </row>
    <row r="1672" customFormat="false" ht="15" hidden="false" customHeight="true" outlineLevel="0" collapsed="false">
      <c r="A1672" s="1" t="s">
        <v>12142</v>
      </c>
      <c r="B1672" s="1" t="s">
        <v>3097</v>
      </c>
      <c r="C1672" s="1" t="s">
        <v>2006</v>
      </c>
      <c r="D1672" s="1" t="n">
        <v>1</v>
      </c>
      <c r="E1672" s="16" t="n">
        <v>482.17</v>
      </c>
      <c r="F1672" s="17" t="n">
        <v>0</v>
      </c>
      <c r="G1672" s="16" t="n">
        <v>482.17</v>
      </c>
      <c r="I1672" s="1" t="str">
        <f aca="false">INDEX(Products!$C$2:$C$51,MATCH(C1672,Products!$A$2:$A$51,0))</f>
        <v>Books &amp; Stationery</v>
      </c>
      <c r="J1672" s="1" t="str">
        <f aca="false">INDEX(Orders!$E$2:$E$8001,MATCH(B1672,Orders!$A$2:$A$8001,0))</f>
        <v>Delivered</v>
      </c>
      <c r="K1672" s="1" t="str">
        <f aca="false">LEFT(INDEX(Orders!$C$2:$C$8001,MATCH(B1672,Orders!$A$2:$A$8001,0)),7)</f>
        <v>2024-06</v>
      </c>
    </row>
    <row r="1673" customFormat="false" ht="15" hidden="false" customHeight="true" outlineLevel="0" collapsed="false">
      <c r="A1673" s="1" t="s">
        <v>12143</v>
      </c>
      <c r="B1673" s="1" t="s">
        <v>3097</v>
      </c>
      <c r="C1673" s="1" t="s">
        <v>2007</v>
      </c>
      <c r="D1673" s="1" t="n">
        <v>1</v>
      </c>
      <c r="E1673" s="16" t="n">
        <v>750.27</v>
      </c>
      <c r="F1673" s="17" t="n">
        <v>0</v>
      </c>
      <c r="G1673" s="16" t="n">
        <v>750.27</v>
      </c>
      <c r="I1673" s="1" t="str">
        <f aca="false">INDEX(Products!$C$2:$C$51,MATCH(C1673,Products!$A$2:$A$51,0))</f>
        <v>Books &amp; Stationery</v>
      </c>
      <c r="J1673" s="1" t="str">
        <f aca="false">INDEX(Orders!$E$2:$E$8001,MATCH(B1673,Orders!$A$2:$A$8001,0))</f>
        <v>Delivered</v>
      </c>
      <c r="K1673" s="1" t="str">
        <f aca="false">LEFT(INDEX(Orders!$C$2:$C$8001,MATCH(B1673,Orders!$A$2:$A$8001,0)),7)</f>
        <v>2024-06</v>
      </c>
    </row>
    <row r="1674" customFormat="false" ht="15" hidden="false" customHeight="true" outlineLevel="0" collapsed="false">
      <c r="A1674" s="1" t="s">
        <v>12144</v>
      </c>
      <c r="B1674" s="1" t="s">
        <v>3097</v>
      </c>
      <c r="C1674" s="1" t="s">
        <v>1940</v>
      </c>
      <c r="D1674" s="1" t="n">
        <v>1</v>
      </c>
      <c r="E1674" s="16" t="n">
        <v>2374.52</v>
      </c>
      <c r="F1674" s="17" t="n">
        <v>0.05</v>
      </c>
      <c r="G1674" s="16" t="n">
        <v>2255.79</v>
      </c>
      <c r="I1674" s="1" t="str">
        <f aca="false">INDEX(Products!$C$2:$C$51,MATCH(C1674,Products!$A$2:$A$51,0))</f>
        <v>Fashion</v>
      </c>
      <c r="J1674" s="1" t="str">
        <f aca="false">INDEX(Orders!$E$2:$E$8001,MATCH(B1674,Orders!$A$2:$A$8001,0))</f>
        <v>Delivered</v>
      </c>
      <c r="K1674" s="1" t="str">
        <f aca="false">LEFT(INDEX(Orders!$C$2:$C$8001,MATCH(B1674,Orders!$A$2:$A$8001,0)),7)</f>
        <v>2024-06</v>
      </c>
    </row>
    <row r="1675" customFormat="false" ht="15" hidden="false" customHeight="true" outlineLevel="0" collapsed="false">
      <c r="A1675" s="1" t="s">
        <v>12145</v>
      </c>
      <c r="B1675" s="1" t="s">
        <v>3098</v>
      </c>
      <c r="C1675" s="1" t="s">
        <v>1940</v>
      </c>
      <c r="D1675" s="1" t="n">
        <v>1</v>
      </c>
      <c r="E1675" s="16" t="n">
        <v>2374.52</v>
      </c>
      <c r="F1675" s="17" t="n">
        <v>0.1</v>
      </c>
      <c r="G1675" s="16" t="n">
        <v>2137.07</v>
      </c>
      <c r="I1675" s="1" t="str">
        <f aca="false">INDEX(Products!$C$2:$C$51,MATCH(C1675,Products!$A$2:$A$51,0))</f>
        <v>Fashion</v>
      </c>
      <c r="J1675" s="1" t="str">
        <f aca="false">INDEX(Orders!$E$2:$E$8001,MATCH(B1675,Orders!$A$2:$A$8001,0))</f>
        <v>Delivered</v>
      </c>
      <c r="K1675" s="1" t="str">
        <f aca="false">LEFT(INDEX(Orders!$C$2:$C$8001,MATCH(B1675,Orders!$A$2:$A$8001,0)),7)</f>
        <v>2024-02</v>
      </c>
    </row>
    <row r="1676" customFormat="false" ht="15" hidden="false" customHeight="true" outlineLevel="0" collapsed="false">
      <c r="A1676" s="1" t="s">
        <v>12146</v>
      </c>
      <c r="B1676" s="1" t="s">
        <v>3098</v>
      </c>
      <c r="C1676" s="1" t="s">
        <v>1937</v>
      </c>
      <c r="D1676" s="1" t="n">
        <v>1</v>
      </c>
      <c r="E1676" s="16" t="n">
        <v>1364.75</v>
      </c>
      <c r="F1676" s="17" t="n">
        <v>0</v>
      </c>
      <c r="G1676" s="16" t="n">
        <v>1364.75</v>
      </c>
      <c r="I1676" s="1" t="str">
        <f aca="false">INDEX(Products!$C$2:$C$51,MATCH(C1676,Products!$A$2:$A$51,0))</f>
        <v>Fashion</v>
      </c>
      <c r="J1676" s="1" t="str">
        <f aca="false">INDEX(Orders!$E$2:$E$8001,MATCH(B1676,Orders!$A$2:$A$8001,0))</f>
        <v>Delivered</v>
      </c>
      <c r="K1676" s="1" t="str">
        <f aca="false">LEFT(INDEX(Orders!$C$2:$C$8001,MATCH(B1676,Orders!$A$2:$A$8001,0)),7)</f>
        <v>2024-02</v>
      </c>
    </row>
    <row r="1677" customFormat="false" ht="15" hidden="false" customHeight="true" outlineLevel="0" collapsed="false">
      <c r="A1677" s="1" t="s">
        <v>12147</v>
      </c>
      <c r="B1677" s="1" t="s">
        <v>3100</v>
      </c>
      <c r="C1677" s="1" t="s">
        <v>1959</v>
      </c>
      <c r="D1677" s="1" t="n">
        <v>1</v>
      </c>
      <c r="E1677" s="16" t="n">
        <v>2142.79</v>
      </c>
      <c r="F1677" s="17" t="n">
        <v>0.05</v>
      </c>
      <c r="G1677" s="16" t="n">
        <v>2035.65</v>
      </c>
      <c r="I1677" s="1" t="str">
        <f aca="false">INDEX(Products!$C$2:$C$51,MATCH(C1677,Products!$A$2:$A$51,0))</f>
        <v>Home &amp; Kitchen</v>
      </c>
      <c r="J1677" s="1" t="str">
        <f aca="false">INDEX(Orders!$E$2:$E$8001,MATCH(B1677,Orders!$A$2:$A$8001,0))</f>
        <v>Refunded</v>
      </c>
      <c r="K1677" s="1" t="str">
        <f aca="false">LEFT(INDEX(Orders!$C$2:$C$8001,MATCH(B1677,Orders!$A$2:$A$8001,0)),7)</f>
        <v>2025-09</v>
      </c>
    </row>
    <row r="1678" customFormat="false" ht="15" hidden="false" customHeight="true" outlineLevel="0" collapsed="false">
      <c r="A1678" s="1" t="s">
        <v>12148</v>
      </c>
      <c r="B1678" s="1" t="s">
        <v>3102</v>
      </c>
      <c r="C1678" s="1" t="s">
        <v>1990</v>
      </c>
      <c r="D1678" s="1" t="n">
        <v>1</v>
      </c>
      <c r="E1678" s="16" t="n">
        <v>5311.32</v>
      </c>
      <c r="F1678" s="17" t="n">
        <v>0</v>
      </c>
      <c r="G1678" s="16" t="n">
        <v>5311.32</v>
      </c>
      <c r="I1678" s="1" t="str">
        <f aca="false">INDEX(Products!$C$2:$C$51,MATCH(C1678,Products!$A$2:$A$51,0))</f>
        <v>Sports &amp; Fitness</v>
      </c>
      <c r="J1678" s="1" t="str">
        <f aca="false">INDEX(Orders!$E$2:$E$8001,MATCH(B1678,Orders!$A$2:$A$8001,0))</f>
        <v>Delivered</v>
      </c>
      <c r="K1678" s="1" t="str">
        <f aca="false">LEFT(INDEX(Orders!$C$2:$C$8001,MATCH(B1678,Orders!$A$2:$A$8001,0)),7)</f>
        <v>2024-11</v>
      </c>
    </row>
    <row r="1679" customFormat="false" ht="15" hidden="false" customHeight="true" outlineLevel="0" collapsed="false">
      <c r="A1679" s="1" t="s">
        <v>12149</v>
      </c>
      <c r="B1679" s="1" t="s">
        <v>3102</v>
      </c>
      <c r="C1679" s="1" t="s">
        <v>1922</v>
      </c>
      <c r="D1679" s="1" t="n">
        <v>2</v>
      </c>
      <c r="E1679" s="16" t="n">
        <v>3142.61</v>
      </c>
      <c r="F1679" s="17" t="n">
        <v>0.1</v>
      </c>
      <c r="G1679" s="16" t="n">
        <v>5656.7</v>
      </c>
      <c r="I1679" s="1" t="str">
        <f aca="false">INDEX(Products!$C$2:$C$51,MATCH(C1679,Products!$A$2:$A$51,0))</f>
        <v>Electronics</v>
      </c>
      <c r="J1679" s="1" t="str">
        <f aca="false">INDEX(Orders!$E$2:$E$8001,MATCH(B1679,Orders!$A$2:$A$8001,0))</f>
        <v>Delivered</v>
      </c>
      <c r="K1679" s="1" t="str">
        <f aca="false">LEFT(INDEX(Orders!$C$2:$C$8001,MATCH(B1679,Orders!$A$2:$A$8001,0)),7)</f>
        <v>2024-11</v>
      </c>
    </row>
    <row r="1680" customFormat="false" ht="15" hidden="false" customHeight="true" outlineLevel="0" collapsed="false">
      <c r="A1680" s="1" t="s">
        <v>12150</v>
      </c>
      <c r="B1680" s="1" t="s">
        <v>3102</v>
      </c>
      <c r="C1680" s="1" t="s">
        <v>1969</v>
      </c>
      <c r="D1680" s="1" t="n">
        <v>1</v>
      </c>
      <c r="E1680" s="16" t="n">
        <v>9171.98</v>
      </c>
      <c r="F1680" s="17" t="n">
        <v>0.05</v>
      </c>
      <c r="G1680" s="16" t="n">
        <v>8713.38</v>
      </c>
      <c r="I1680" s="1" t="str">
        <f aca="false">INDEX(Products!$C$2:$C$51,MATCH(C1680,Products!$A$2:$A$51,0))</f>
        <v>Home &amp; Kitchen</v>
      </c>
      <c r="J1680" s="1" t="str">
        <f aca="false">INDEX(Orders!$E$2:$E$8001,MATCH(B1680,Orders!$A$2:$A$8001,0))</f>
        <v>Delivered</v>
      </c>
      <c r="K1680" s="1" t="str">
        <f aca="false">LEFT(INDEX(Orders!$C$2:$C$8001,MATCH(B1680,Orders!$A$2:$A$8001,0)),7)</f>
        <v>2024-11</v>
      </c>
    </row>
    <row r="1681" customFormat="false" ht="15" hidden="false" customHeight="true" outlineLevel="0" collapsed="false">
      <c r="A1681" s="1" t="s">
        <v>12151</v>
      </c>
      <c r="B1681" s="1" t="s">
        <v>3102</v>
      </c>
      <c r="C1681" s="1" t="s">
        <v>2006</v>
      </c>
      <c r="D1681" s="1" t="n">
        <v>1</v>
      </c>
      <c r="E1681" s="16" t="n">
        <v>482.17</v>
      </c>
      <c r="F1681" s="17" t="n">
        <v>0</v>
      </c>
      <c r="G1681" s="16" t="n">
        <v>482.17</v>
      </c>
      <c r="I1681" s="1" t="str">
        <f aca="false">INDEX(Products!$C$2:$C$51,MATCH(C1681,Products!$A$2:$A$51,0))</f>
        <v>Books &amp; Stationery</v>
      </c>
      <c r="J1681" s="1" t="str">
        <f aca="false">INDEX(Orders!$E$2:$E$8001,MATCH(B1681,Orders!$A$2:$A$8001,0))</f>
        <v>Delivered</v>
      </c>
      <c r="K1681" s="1" t="str">
        <f aca="false">LEFT(INDEX(Orders!$C$2:$C$8001,MATCH(B1681,Orders!$A$2:$A$8001,0)),7)</f>
        <v>2024-11</v>
      </c>
    </row>
    <row r="1682" customFormat="false" ht="15" hidden="false" customHeight="true" outlineLevel="0" collapsed="false">
      <c r="A1682" s="1" t="s">
        <v>12152</v>
      </c>
      <c r="B1682" s="1" t="s">
        <v>3102</v>
      </c>
      <c r="C1682" s="1" t="s">
        <v>1941</v>
      </c>
      <c r="D1682" s="1" t="n">
        <v>1</v>
      </c>
      <c r="E1682" s="16" t="n">
        <v>2757.65</v>
      </c>
      <c r="F1682" s="17" t="n">
        <v>0.05</v>
      </c>
      <c r="G1682" s="16" t="n">
        <v>2619.77</v>
      </c>
      <c r="I1682" s="1" t="str">
        <f aca="false">INDEX(Products!$C$2:$C$51,MATCH(C1682,Products!$A$2:$A$51,0))</f>
        <v>Fashion</v>
      </c>
      <c r="J1682" s="1" t="str">
        <f aca="false">INDEX(Orders!$E$2:$E$8001,MATCH(B1682,Orders!$A$2:$A$8001,0))</f>
        <v>Delivered</v>
      </c>
      <c r="K1682" s="1" t="str">
        <f aca="false">LEFT(INDEX(Orders!$C$2:$C$8001,MATCH(B1682,Orders!$A$2:$A$8001,0)),7)</f>
        <v>2024-11</v>
      </c>
    </row>
    <row r="1683" customFormat="false" ht="15" hidden="false" customHeight="true" outlineLevel="0" collapsed="false">
      <c r="A1683" s="1" t="s">
        <v>12153</v>
      </c>
      <c r="B1683" s="1" t="s">
        <v>3103</v>
      </c>
      <c r="C1683" s="1" t="s">
        <v>1976</v>
      </c>
      <c r="D1683" s="1" t="n">
        <v>1</v>
      </c>
      <c r="E1683" s="16" t="n">
        <v>1603.35</v>
      </c>
      <c r="F1683" s="17" t="n">
        <v>0.05</v>
      </c>
      <c r="G1683" s="16" t="n">
        <v>1523.18</v>
      </c>
      <c r="I1683" s="1" t="str">
        <f aca="false">INDEX(Products!$C$2:$C$51,MATCH(C1683,Products!$A$2:$A$51,0))</f>
        <v>Beauty &amp; Personal Care</v>
      </c>
      <c r="J1683" s="1" t="str">
        <f aca="false">INDEX(Orders!$E$2:$E$8001,MATCH(B1683,Orders!$A$2:$A$8001,0))</f>
        <v>Delivered</v>
      </c>
      <c r="K1683" s="1" t="str">
        <f aca="false">LEFT(INDEX(Orders!$C$2:$C$8001,MATCH(B1683,Orders!$A$2:$A$8001,0)),7)</f>
        <v>2024-12</v>
      </c>
    </row>
    <row r="1684" customFormat="false" ht="15" hidden="false" customHeight="true" outlineLevel="0" collapsed="false">
      <c r="A1684" s="1" t="s">
        <v>12154</v>
      </c>
      <c r="B1684" s="1" t="s">
        <v>3104</v>
      </c>
      <c r="C1684" s="1" t="s">
        <v>1997</v>
      </c>
      <c r="D1684" s="1" t="n">
        <v>1</v>
      </c>
      <c r="E1684" s="16" t="n">
        <v>311.15</v>
      </c>
      <c r="F1684" s="17" t="n">
        <v>0.05</v>
      </c>
      <c r="G1684" s="16" t="n">
        <v>295.59</v>
      </c>
      <c r="I1684" s="1" t="str">
        <f aca="false">INDEX(Products!$C$2:$C$51,MATCH(C1684,Products!$A$2:$A$51,0))</f>
        <v>Sports &amp; Fitness</v>
      </c>
      <c r="J1684" s="1" t="str">
        <f aca="false">INDEX(Orders!$E$2:$E$8001,MATCH(B1684,Orders!$A$2:$A$8001,0))</f>
        <v>Delivered</v>
      </c>
      <c r="K1684" s="1" t="str">
        <f aca="false">LEFT(INDEX(Orders!$C$2:$C$8001,MATCH(B1684,Orders!$A$2:$A$8001,0)),7)</f>
        <v>2024-08</v>
      </c>
    </row>
    <row r="1685" customFormat="false" ht="15" hidden="false" customHeight="true" outlineLevel="0" collapsed="false">
      <c r="A1685" s="1" t="s">
        <v>12155</v>
      </c>
      <c r="B1685" s="1" t="s">
        <v>3104</v>
      </c>
      <c r="C1685" s="1" t="s">
        <v>1930</v>
      </c>
      <c r="D1685" s="1" t="n">
        <v>3</v>
      </c>
      <c r="E1685" s="16" t="n">
        <v>2398.35</v>
      </c>
      <c r="F1685" s="17" t="n">
        <v>0.1</v>
      </c>
      <c r="G1685" s="16" t="n">
        <v>6475.54</v>
      </c>
      <c r="I1685" s="1" t="str">
        <f aca="false">INDEX(Products!$C$2:$C$51,MATCH(C1685,Products!$A$2:$A$51,0))</f>
        <v>Electronics</v>
      </c>
      <c r="J1685" s="1" t="str">
        <f aca="false">INDEX(Orders!$E$2:$E$8001,MATCH(B1685,Orders!$A$2:$A$8001,0))</f>
        <v>Delivered</v>
      </c>
      <c r="K1685" s="1" t="str">
        <f aca="false">LEFT(INDEX(Orders!$C$2:$C$8001,MATCH(B1685,Orders!$A$2:$A$8001,0)),7)</f>
        <v>2024-08</v>
      </c>
    </row>
    <row r="1686" customFormat="false" ht="15" hidden="false" customHeight="true" outlineLevel="0" collapsed="false">
      <c r="A1686" s="1" t="s">
        <v>12156</v>
      </c>
      <c r="B1686" s="1" t="s">
        <v>3104</v>
      </c>
      <c r="C1686" s="1" t="s">
        <v>1976</v>
      </c>
      <c r="D1686" s="1" t="n">
        <v>1</v>
      </c>
      <c r="E1686" s="16" t="n">
        <v>1603.35</v>
      </c>
      <c r="F1686" s="17" t="n">
        <v>0.05</v>
      </c>
      <c r="G1686" s="16" t="n">
        <v>1523.18</v>
      </c>
      <c r="I1686" s="1" t="str">
        <f aca="false">INDEX(Products!$C$2:$C$51,MATCH(C1686,Products!$A$2:$A$51,0))</f>
        <v>Beauty &amp; Personal Care</v>
      </c>
      <c r="J1686" s="1" t="str">
        <f aca="false">INDEX(Orders!$E$2:$E$8001,MATCH(B1686,Orders!$A$2:$A$8001,0))</f>
        <v>Delivered</v>
      </c>
      <c r="K1686" s="1" t="str">
        <f aca="false">LEFT(INDEX(Orders!$C$2:$C$8001,MATCH(B1686,Orders!$A$2:$A$8001,0)),7)</f>
        <v>2024-08</v>
      </c>
    </row>
    <row r="1687" customFormat="false" ht="15" hidden="false" customHeight="true" outlineLevel="0" collapsed="false">
      <c r="A1687" s="1" t="s">
        <v>12157</v>
      </c>
      <c r="B1687" s="1" t="s">
        <v>3105</v>
      </c>
      <c r="C1687" s="1" t="s">
        <v>1930</v>
      </c>
      <c r="D1687" s="1" t="n">
        <v>1</v>
      </c>
      <c r="E1687" s="16" t="n">
        <v>2398.35</v>
      </c>
      <c r="F1687" s="17" t="n">
        <v>0.15</v>
      </c>
      <c r="G1687" s="16" t="n">
        <v>2038.6</v>
      </c>
      <c r="I1687" s="1" t="str">
        <f aca="false">INDEX(Products!$C$2:$C$51,MATCH(C1687,Products!$A$2:$A$51,0))</f>
        <v>Electronics</v>
      </c>
      <c r="J1687" s="1" t="str">
        <f aca="false">INDEX(Orders!$E$2:$E$8001,MATCH(B1687,Orders!$A$2:$A$8001,0))</f>
        <v>Delivered</v>
      </c>
      <c r="K1687" s="1" t="str">
        <f aca="false">LEFT(INDEX(Orders!$C$2:$C$8001,MATCH(B1687,Orders!$A$2:$A$8001,0)),7)</f>
        <v>2024-12</v>
      </c>
    </row>
    <row r="1688" customFormat="false" ht="15" hidden="false" customHeight="true" outlineLevel="0" collapsed="false">
      <c r="A1688" s="1" t="s">
        <v>12158</v>
      </c>
      <c r="B1688" s="1" t="s">
        <v>3105</v>
      </c>
      <c r="C1688" s="1" t="s">
        <v>1969</v>
      </c>
      <c r="D1688" s="1" t="n">
        <v>2</v>
      </c>
      <c r="E1688" s="16" t="n">
        <v>9171.98</v>
      </c>
      <c r="F1688" s="17" t="n">
        <v>0.1</v>
      </c>
      <c r="G1688" s="16" t="n">
        <v>16509.56</v>
      </c>
      <c r="I1688" s="1" t="str">
        <f aca="false">INDEX(Products!$C$2:$C$51,MATCH(C1688,Products!$A$2:$A$51,0))</f>
        <v>Home &amp; Kitchen</v>
      </c>
      <c r="J1688" s="1" t="str">
        <f aca="false">INDEX(Orders!$E$2:$E$8001,MATCH(B1688,Orders!$A$2:$A$8001,0))</f>
        <v>Delivered</v>
      </c>
      <c r="K1688" s="1" t="str">
        <f aca="false">LEFT(INDEX(Orders!$C$2:$C$8001,MATCH(B1688,Orders!$A$2:$A$8001,0)),7)</f>
        <v>2024-12</v>
      </c>
    </row>
    <row r="1689" customFormat="false" ht="15" hidden="false" customHeight="true" outlineLevel="0" collapsed="false">
      <c r="A1689" s="1" t="s">
        <v>12159</v>
      </c>
      <c r="B1689" s="1" t="s">
        <v>3106</v>
      </c>
      <c r="C1689" s="1" t="s">
        <v>1941</v>
      </c>
      <c r="D1689" s="1" t="n">
        <v>3</v>
      </c>
      <c r="E1689" s="16" t="n">
        <v>2757.65</v>
      </c>
      <c r="F1689" s="17" t="n">
        <v>0.15</v>
      </c>
      <c r="G1689" s="16" t="n">
        <v>7032.01</v>
      </c>
      <c r="I1689" s="1" t="str">
        <f aca="false">INDEX(Products!$C$2:$C$51,MATCH(C1689,Products!$A$2:$A$51,0))</f>
        <v>Fashion</v>
      </c>
      <c r="J1689" s="1" t="str">
        <f aca="false">INDEX(Orders!$E$2:$E$8001,MATCH(B1689,Orders!$A$2:$A$8001,0))</f>
        <v>Delivered</v>
      </c>
      <c r="K1689" s="1" t="str">
        <f aca="false">LEFT(INDEX(Orders!$C$2:$C$8001,MATCH(B1689,Orders!$A$2:$A$8001,0)),7)</f>
        <v>2024-02</v>
      </c>
    </row>
    <row r="1690" customFormat="false" ht="15" hidden="false" customHeight="true" outlineLevel="0" collapsed="false">
      <c r="A1690" s="1" t="s">
        <v>12160</v>
      </c>
      <c r="B1690" s="1" t="s">
        <v>3106</v>
      </c>
      <c r="C1690" s="1" t="s">
        <v>2006</v>
      </c>
      <c r="D1690" s="1" t="n">
        <v>1</v>
      </c>
      <c r="E1690" s="16" t="n">
        <v>482.17</v>
      </c>
      <c r="F1690" s="17" t="n">
        <v>0.15</v>
      </c>
      <c r="G1690" s="16" t="n">
        <v>409.84</v>
      </c>
      <c r="I1690" s="1" t="str">
        <f aca="false">INDEX(Products!$C$2:$C$51,MATCH(C1690,Products!$A$2:$A$51,0))</f>
        <v>Books &amp; Stationery</v>
      </c>
      <c r="J1690" s="1" t="str">
        <f aca="false">INDEX(Orders!$E$2:$E$8001,MATCH(B1690,Orders!$A$2:$A$8001,0))</f>
        <v>Delivered</v>
      </c>
      <c r="K1690" s="1" t="str">
        <f aca="false">LEFT(INDEX(Orders!$C$2:$C$8001,MATCH(B1690,Orders!$A$2:$A$8001,0)),7)</f>
        <v>2024-02</v>
      </c>
    </row>
    <row r="1691" customFormat="false" ht="15" hidden="false" customHeight="true" outlineLevel="0" collapsed="false">
      <c r="A1691" s="1" t="s">
        <v>12161</v>
      </c>
      <c r="B1691" s="1" t="s">
        <v>3106</v>
      </c>
      <c r="C1691" s="1" t="s">
        <v>1924</v>
      </c>
      <c r="D1691" s="1" t="n">
        <v>1</v>
      </c>
      <c r="E1691" s="16" t="n">
        <v>1971</v>
      </c>
      <c r="F1691" s="17" t="n">
        <v>0</v>
      </c>
      <c r="G1691" s="16" t="n">
        <v>1971</v>
      </c>
      <c r="I1691" s="1" t="str">
        <f aca="false">INDEX(Products!$C$2:$C$51,MATCH(C1691,Products!$A$2:$A$51,0))</f>
        <v>Electronics</v>
      </c>
      <c r="J1691" s="1" t="str">
        <f aca="false">INDEX(Orders!$E$2:$E$8001,MATCH(B1691,Orders!$A$2:$A$8001,0))</f>
        <v>Delivered</v>
      </c>
      <c r="K1691" s="1" t="str">
        <f aca="false">LEFT(INDEX(Orders!$C$2:$C$8001,MATCH(B1691,Orders!$A$2:$A$8001,0)),7)</f>
        <v>2024-02</v>
      </c>
    </row>
    <row r="1692" customFormat="false" ht="15" hidden="false" customHeight="true" outlineLevel="0" collapsed="false">
      <c r="A1692" s="1" t="s">
        <v>12162</v>
      </c>
      <c r="B1692" s="1" t="s">
        <v>3107</v>
      </c>
      <c r="C1692" s="1" t="s">
        <v>1924</v>
      </c>
      <c r="D1692" s="1" t="n">
        <v>1</v>
      </c>
      <c r="E1692" s="16" t="n">
        <v>1971</v>
      </c>
      <c r="F1692" s="17" t="n">
        <v>0.2</v>
      </c>
      <c r="G1692" s="16" t="n">
        <v>1576.8</v>
      </c>
      <c r="I1692" s="1" t="str">
        <f aca="false">INDEX(Products!$C$2:$C$51,MATCH(C1692,Products!$A$2:$A$51,0))</f>
        <v>Electronics</v>
      </c>
      <c r="J1692" s="1" t="str">
        <f aca="false">INDEX(Orders!$E$2:$E$8001,MATCH(B1692,Orders!$A$2:$A$8001,0))</f>
        <v>Delivered</v>
      </c>
      <c r="K1692" s="1" t="str">
        <f aca="false">LEFT(INDEX(Orders!$C$2:$C$8001,MATCH(B1692,Orders!$A$2:$A$8001,0)),7)</f>
        <v>2025-03</v>
      </c>
    </row>
    <row r="1693" customFormat="false" ht="15" hidden="false" customHeight="true" outlineLevel="0" collapsed="false">
      <c r="A1693" s="1" t="s">
        <v>12163</v>
      </c>
      <c r="B1693" s="1" t="s">
        <v>3107</v>
      </c>
      <c r="C1693" s="1" t="s">
        <v>1990</v>
      </c>
      <c r="D1693" s="1" t="n">
        <v>1</v>
      </c>
      <c r="E1693" s="16" t="n">
        <v>5311.32</v>
      </c>
      <c r="F1693" s="17" t="n">
        <v>0</v>
      </c>
      <c r="G1693" s="16" t="n">
        <v>5311.32</v>
      </c>
      <c r="I1693" s="1" t="str">
        <f aca="false">INDEX(Products!$C$2:$C$51,MATCH(C1693,Products!$A$2:$A$51,0))</f>
        <v>Sports &amp; Fitness</v>
      </c>
      <c r="J1693" s="1" t="str">
        <f aca="false">INDEX(Orders!$E$2:$E$8001,MATCH(B1693,Orders!$A$2:$A$8001,0))</f>
        <v>Delivered</v>
      </c>
      <c r="K1693" s="1" t="str">
        <f aca="false">LEFT(INDEX(Orders!$C$2:$C$8001,MATCH(B1693,Orders!$A$2:$A$8001,0)),7)</f>
        <v>2025-03</v>
      </c>
    </row>
    <row r="1694" customFormat="false" ht="15" hidden="false" customHeight="true" outlineLevel="0" collapsed="false">
      <c r="A1694" s="1" t="s">
        <v>12164</v>
      </c>
      <c r="B1694" s="1" t="s">
        <v>3107</v>
      </c>
      <c r="C1694" s="1" t="s">
        <v>1971</v>
      </c>
      <c r="D1694" s="1" t="n">
        <v>2</v>
      </c>
      <c r="E1694" s="16" t="n">
        <v>2073.63</v>
      </c>
      <c r="F1694" s="17" t="n">
        <v>0</v>
      </c>
      <c r="G1694" s="16" t="n">
        <v>4147.26</v>
      </c>
      <c r="I1694" s="1" t="str">
        <f aca="false">INDEX(Products!$C$2:$C$51,MATCH(C1694,Products!$A$2:$A$51,0))</f>
        <v>Home &amp; Kitchen</v>
      </c>
      <c r="J1694" s="1" t="str">
        <f aca="false">INDEX(Orders!$E$2:$E$8001,MATCH(B1694,Orders!$A$2:$A$8001,0))</f>
        <v>Delivered</v>
      </c>
      <c r="K1694" s="1" t="str">
        <f aca="false">LEFT(INDEX(Orders!$C$2:$C$8001,MATCH(B1694,Orders!$A$2:$A$8001,0)),7)</f>
        <v>2025-03</v>
      </c>
    </row>
    <row r="1695" customFormat="false" ht="15" hidden="false" customHeight="true" outlineLevel="0" collapsed="false">
      <c r="A1695" s="1" t="s">
        <v>12165</v>
      </c>
      <c r="B1695" s="1" t="s">
        <v>3107</v>
      </c>
      <c r="C1695" s="1" t="s">
        <v>2007</v>
      </c>
      <c r="D1695" s="1" t="n">
        <v>1</v>
      </c>
      <c r="E1695" s="16" t="n">
        <v>750.27</v>
      </c>
      <c r="F1695" s="17" t="n">
        <v>0</v>
      </c>
      <c r="G1695" s="16" t="n">
        <v>750.27</v>
      </c>
      <c r="I1695" s="1" t="str">
        <f aca="false">INDEX(Products!$C$2:$C$51,MATCH(C1695,Products!$A$2:$A$51,0))</f>
        <v>Books &amp; Stationery</v>
      </c>
      <c r="J1695" s="1" t="str">
        <f aca="false">INDEX(Orders!$E$2:$E$8001,MATCH(B1695,Orders!$A$2:$A$8001,0))</f>
        <v>Delivered</v>
      </c>
      <c r="K1695" s="1" t="str">
        <f aca="false">LEFT(INDEX(Orders!$C$2:$C$8001,MATCH(B1695,Orders!$A$2:$A$8001,0)),7)</f>
        <v>2025-03</v>
      </c>
    </row>
    <row r="1696" customFormat="false" ht="15" hidden="false" customHeight="true" outlineLevel="0" collapsed="false">
      <c r="A1696" s="1" t="s">
        <v>12166</v>
      </c>
      <c r="B1696" s="1" t="s">
        <v>3107</v>
      </c>
      <c r="C1696" s="1" t="s">
        <v>1940</v>
      </c>
      <c r="D1696" s="1" t="n">
        <v>1</v>
      </c>
      <c r="E1696" s="16" t="n">
        <v>2374.52</v>
      </c>
      <c r="F1696" s="17" t="n">
        <v>0</v>
      </c>
      <c r="G1696" s="16" t="n">
        <v>2374.52</v>
      </c>
      <c r="I1696" s="1" t="str">
        <f aca="false">INDEX(Products!$C$2:$C$51,MATCH(C1696,Products!$A$2:$A$51,0))</f>
        <v>Fashion</v>
      </c>
      <c r="J1696" s="1" t="str">
        <f aca="false">INDEX(Orders!$E$2:$E$8001,MATCH(B1696,Orders!$A$2:$A$8001,0))</f>
        <v>Delivered</v>
      </c>
      <c r="K1696" s="1" t="str">
        <f aca="false">LEFT(INDEX(Orders!$C$2:$C$8001,MATCH(B1696,Orders!$A$2:$A$8001,0)),7)</f>
        <v>2025-03</v>
      </c>
    </row>
    <row r="1697" customFormat="false" ht="15" hidden="false" customHeight="true" outlineLevel="0" collapsed="false">
      <c r="A1697" s="1" t="s">
        <v>12167</v>
      </c>
      <c r="B1697" s="1" t="s">
        <v>3108</v>
      </c>
      <c r="C1697" s="1" t="s">
        <v>1979</v>
      </c>
      <c r="D1697" s="1" t="n">
        <v>1</v>
      </c>
      <c r="E1697" s="16" t="n">
        <v>623</v>
      </c>
      <c r="F1697" s="17" t="n">
        <v>0.2</v>
      </c>
      <c r="G1697" s="16" t="n">
        <v>498.4</v>
      </c>
      <c r="I1697" s="1" t="str">
        <f aca="false">INDEX(Products!$C$2:$C$51,MATCH(C1697,Products!$A$2:$A$51,0))</f>
        <v>Beauty &amp; Personal Care</v>
      </c>
      <c r="J1697" s="1" t="str">
        <f aca="false">INDEX(Orders!$E$2:$E$8001,MATCH(B1697,Orders!$A$2:$A$8001,0))</f>
        <v>Delivered</v>
      </c>
      <c r="K1697" s="1" t="str">
        <f aca="false">LEFT(INDEX(Orders!$C$2:$C$8001,MATCH(B1697,Orders!$A$2:$A$8001,0)),7)</f>
        <v>2025-10</v>
      </c>
    </row>
    <row r="1698" customFormat="false" ht="15" hidden="false" customHeight="true" outlineLevel="0" collapsed="false">
      <c r="A1698" s="1" t="s">
        <v>12168</v>
      </c>
      <c r="B1698" s="1" t="s">
        <v>3109</v>
      </c>
      <c r="C1698" s="1" t="s">
        <v>1953</v>
      </c>
      <c r="D1698" s="1" t="n">
        <v>1</v>
      </c>
      <c r="E1698" s="16" t="n">
        <v>4914.12</v>
      </c>
      <c r="F1698" s="17" t="n">
        <v>0.05</v>
      </c>
      <c r="G1698" s="16" t="n">
        <v>4668.41</v>
      </c>
      <c r="I1698" s="1" t="str">
        <f aca="false">INDEX(Products!$C$2:$C$51,MATCH(C1698,Products!$A$2:$A$51,0))</f>
        <v>Fashion</v>
      </c>
      <c r="J1698" s="1" t="str">
        <f aca="false">INDEX(Orders!$E$2:$E$8001,MATCH(B1698,Orders!$A$2:$A$8001,0))</f>
        <v>Refunded</v>
      </c>
      <c r="K1698" s="1" t="str">
        <f aca="false">LEFT(INDEX(Orders!$C$2:$C$8001,MATCH(B1698,Orders!$A$2:$A$8001,0)),7)</f>
        <v>2025-10</v>
      </c>
    </row>
    <row r="1699" customFormat="false" ht="15" hidden="false" customHeight="true" outlineLevel="0" collapsed="false">
      <c r="A1699" s="1" t="s">
        <v>12169</v>
      </c>
      <c r="B1699" s="1" t="s">
        <v>3109</v>
      </c>
      <c r="C1699" s="1" t="s">
        <v>1940</v>
      </c>
      <c r="D1699" s="1" t="n">
        <v>1</v>
      </c>
      <c r="E1699" s="16" t="n">
        <v>2374.52</v>
      </c>
      <c r="F1699" s="17" t="n">
        <v>0.15</v>
      </c>
      <c r="G1699" s="16" t="n">
        <v>2018.34</v>
      </c>
      <c r="I1699" s="1" t="str">
        <f aca="false">INDEX(Products!$C$2:$C$51,MATCH(C1699,Products!$A$2:$A$51,0))</f>
        <v>Fashion</v>
      </c>
      <c r="J1699" s="1" t="str">
        <f aca="false">INDEX(Orders!$E$2:$E$8001,MATCH(B1699,Orders!$A$2:$A$8001,0))</f>
        <v>Refunded</v>
      </c>
      <c r="K1699" s="1" t="str">
        <f aca="false">LEFT(INDEX(Orders!$C$2:$C$8001,MATCH(B1699,Orders!$A$2:$A$8001,0)),7)</f>
        <v>2025-10</v>
      </c>
    </row>
    <row r="1700" customFormat="false" ht="15" hidden="false" customHeight="true" outlineLevel="0" collapsed="false">
      <c r="A1700" s="1" t="s">
        <v>12170</v>
      </c>
      <c r="B1700" s="1" t="s">
        <v>3111</v>
      </c>
      <c r="C1700" s="1" t="s">
        <v>1961</v>
      </c>
      <c r="D1700" s="1" t="n">
        <v>1</v>
      </c>
      <c r="E1700" s="16" t="n">
        <v>3493.68</v>
      </c>
      <c r="F1700" s="17" t="n">
        <v>0.05</v>
      </c>
      <c r="G1700" s="16" t="n">
        <v>3319</v>
      </c>
      <c r="I1700" s="1" t="str">
        <f aca="false">INDEX(Products!$C$2:$C$51,MATCH(C1700,Products!$A$2:$A$51,0))</f>
        <v>Home &amp; Kitchen</v>
      </c>
      <c r="J1700" s="1" t="str">
        <f aca="false">INDEX(Orders!$E$2:$E$8001,MATCH(B1700,Orders!$A$2:$A$8001,0))</f>
        <v>Delivered</v>
      </c>
      <c r="K1700" s="1" t="str">
        <f aca="false">LEFT(INDEX(Orders!$C$2:$C$8001,MATCH(B1700,Orders!$A$2:$A$8001,0)),7)</f>
        <v>2025-05</v>
      </c>
    </row>
    <row r="1701" customFormat="false" ht="15" hidden="false" customHeight="true" outlineLevel="0" collapsed="false">
      <c r="A1701" s="1" t="s">
        <v>12171</v>
      </c>
      <c r="B1701" s="1" t="s">
        <v>3111</v>
      </c>
      <c r="C1701" s="1" t="s">
        <v>1997</v>
      </c>
      <c r="D1701" s="1" t="n">
        <v>1</v>
      </c>
      <c r="E1701" s="16" t="n">
        <v>311.15</v>
      </c>
      <c r="F1701" s="17" t="n">
        <v>0.1</v>
      </c>
      <c r="G1701" s="16" t="n">
        <v>280.03</v>
      </c>
      <c r="I1701" s="1" t="str">
        <f aca="false">INDEX(Products!$C$2:$C$51,MATCH(C1701,Products!$A$2:$A$51,0))</f>
        <v>Sports &amp; Fitness</v>
      </c>
      <c r="J1701" s="1" t="str">
        <f aca="false">INDEX(Orders!$E$2:$E$8001,MATCH(B1701,Orders!$A$2:$A$8001,0))</f>
        <v>Delivered</v>
      </c>
      <c r="K1701" s="1" t="str">
        <f aca="false">LEFT(INDEX(Orders!$C$2:$C$8001,MATCH(B1701,Orders!$A$2:$A$8001,0)),7)</f>
        <v>2025-05</v>
      </c>
    </row>
    <row r="1702" customFormat="false" ht="15" hidden="false" customHeight="true" outlineLevel="0" collapsed="false">
      <c r="A1702" s="1" t="s">
        <v>12172</v>
      </c>
      <c r="B1702" s="1" t="s">
        <v>3111</v>
      </c>
      <c r="C1702" s="1" t="s">
        <v>1975</v>
      </c>
      <c r="D1702" s="1" t="n">
        <v>1</v>
      </c>
      <c r="E1702" s="16" t="n">
        <v>862.99</v>
      </c>
      <c r="F1702" s="17" t="n">
        <v>0.05</v>
      </c>
      <c r="G1702" s="16" t="n">
        <v>819.84</v>
      </c>
      <c r="I1702" s="1" t="str">
        <f aca="false">INDEX(Products!$C$2:$C$51,MATCH(C1702,Products!$A$2:$A$51,0))</f>
        <v>Beauty &amp; Personal Care</v>
      </c>
      <c r="J1702" s="1" t="str">
        <f aca="false">INDEX(Orders!$E$2:$E$8001,MATCH(B1702,Orders!$A$2:$A$8001,0))</f>
        <v>Delivered</v>
      </c>
      <c r="K1702" s="1" t="str">
        <f aca="false">LEFT(INDEX(Orders!$C$2:$C$8001,MATCH(B1702,Orders!$A$2:$A$8001,0)),7)</f>
        <v>2025-05</v>
      </c>
    </row>
    <row r="1703" customFormat="false" ht="15" hidden="false" customHeight="true" outlineLevel="0" collapsed="false">
      <c r="A1703" s="1" t="s">
        <v>12173</v>
      </c>
      <c r="B1703" s="1" t="s">
        <v>3111</v>
      </c>
      <c r="C1703" s="1" t="s">
        <v>1976</v>
      </c>
      <c r="D1703" s="1" t="n">
        <v>2</v>
      </c>
      <c r="E1703" s="16" t="n">
        <v>1603.35</v>
      </c>
      <c r="F1703" s="17" t="n">
        <v>0</v>
      </c>
      <c r="G1703" s="16" t="n">
        <v>3206.7</v>
      </c>
      <c r="I1703" s="1" t="str">
        <f aca="false">INDEX(Products!$C$2:$C$51,MATCH(C1703,Products!$A$2:$A$51,0))</f>
        <v>Beauty &amp; Personal Care</v>
      </c>
      <c r="J1703" s="1" t="str">
        <f aca="false">INDEX(Orders!$E$2:$E$8001,MATCH(B1703,Orders!$A$2:$A$8001,0))</f>
        <v>Delivered</v>
      </c>
      <c r="K1703" s="1" t="str">
        <f aca="false">LEFT(INDEX(Orders!$C$2:$C$8001,MATCH(B1703,Orders!$A$2:$A$8001,0)),7)</f>
        <v>2025-05</v>
      </c>
    </row>
    <row r="1704" customFormat="false" ht="15" hidden="false" customHeight="true" outlineLevel="0" collapsed="false">
      <c r="A1704" s="1" t="s">
        <v>12174</v>
      </c>
      <c r="B1704" s="1" t="s">
        <v>3113</v>
      </c>
      <c r="C1704" s="1" t="s">
        <v>1975</v>
      </c>
      <c r="D1704" s="1" t="n">
        <v>1</v>
      </c>
      <c r="E1704" s="16" t="n">
        <v>862.99</v>
      </c>
      <c r="F1704" s="17" t="n">
        <v>0</v>
      </c>
      <c r="G1704" s="16" t="n">
        <v>862.99</v>
      </c>
      <c r="I1704" s="1" t="str">
        <f aca="false">INDEX(Products!$C$2:$C$51,MATCH(C1704,Products!$A$2:$A$51,0))</f>
        <v>Beauty &amp; Personal Care</v>
      </c>
      <c r="J1704" s="1" t="str">
        <f aca="false">INDEX(Orders!$E$2:$E$8001,MATCH(B1704,Orders!$A$2:$A$8001,0))</f>
        <v>Delivered</v>
      </c>
      <c r="K1704" s="1" t="str">
        <f aca="false">LEFT(INDEX(Orders!$C$2:$C$8001,MATCH(B1704,Orders!$A$2:$A$8001,0)),7)</f>
        <v>2025-12</v>
      </c>
    </row>
    <row r="1705" customFormat="false" ht="15" hidden="false" customHeight="true" outlineLevel="0" collapsed="false">
      <c r="A1705" s="1" t="s">
        <v>12175</v>
      </c>
      <c r="B1705" s="1" t="s">
        <v>3114</v>
      </c>
      <c r="C1705" s="1" t="s">
        <v>2007</v>
      </c>
      <c r="D1705" s="1" t="n">
        <v>1</v>
      </c>
      <c r="E1705" s="16" t="n">
        <v>750.27</v>
      </c>
      <c r="F1705" s="17" t="n">
        <v>0.05</v>
      </c>
      <c r="G1705" s="16" t="n">
        <v>712.76</v>
      </c>
      <c r="I1705" s="1" t="str">
        <f aca="false">INDEX(Products!$C$2:$C$51,MATCH(C1705,Products!$A$2:$A$51,0))</f>
        <v>Books &amp; Stationery</v>
      </c>
      <c r="J1705" s="1" t="str">
        <f aca="false">INDEX(Orders!$E$2:$E$8001,MATCH(B1705,Orders!$A$2:$A$8001,0))</f>
        <v>Delivered</v>
      </c>
      <c r="K1705" s="1" t="str">
        <f aca="false">LEFT(INDEX(Orders!$C$2:$C$8001,MATCH(B1705,Orders!$A$2:$A$8001,0)),7)</f>
        <v>2024-06</v>
      </c>
    </row>
    <row r="1706" customFormat="false" ht="15" hidden="false" customHeight="true" outlineLevel="0" collapsed="false">
      <c r="A1706" s="1" t="s">
        <v>12176</v>
      </c>
      <c r="B1706" s="1" t="s">
        <v>3114</v>
      </c>
      <c r="C1706" s="1" t="s">
        <v>1938</v>
      </c>
      <c r="D1706" s="1" t="n">
        <v>2</v>
      </c>
      <c r="E1706" s="16" t="n">
        <v>1572.6</v>
      </c>
      <c r="F1706" s="17" t="n">
        <v>0.1</v>
      </c>
      <c r="G1706" s="16" t="n">
        <v>2830.68</v>
      </c>
      <c r="I1706" s="1" t="str">
        <f aca="false">INDEX(Products!$C$2:$C$51,MATCH(C1706,Products!$A$2:$A$51,0))</f>
        <v>Fashion</v>
      </c>
      <c r="J1706" s="1" t="str">
        <f aca="false">INDEX(Orders!$E$2:$E$8001,MATCH(B1706,Orders!$A$2:$A$8001,0))</f>
        <v>Delivered</v>
      </c>
      <c r="K1706" s="1" t="str">
        <f aca="false">LEFT(INDEX(Orders!$C$2:$C$8001,MATCH(B1706,Orders!$A$2:$A$8001,0)),7)</f>
        <v>2024-06</v>
      </c>
    </row>
    <row r="1707" customFormat="false" ht="15" hidden="false" customHeight="true" outlineLevel="0" collapsed="false">
      <c r="A1707" s="1" t="s">
        <v>12177</v>
      </c>
      <c r="B1707" s="1" t="s">
        <v>3114</v>
      </c>
      <c r="C1707" s="1" t="s">
        <v>2006</v>
      </c>
      <c r="D1707" s="1" t="n">
        <v>1</v>
      </c>
      <c r="E1707" s="16" t="n">
        <v>482.17</v>
      </c>
      <c r="F1707" s="17" t="n">
        <v>0.05</v>
      </c>
      <c r="G1707" s="16" t="n">
        <v>458.06</v>
      </c>
      <c r="I1707" s="1" t="str">
        <f aca="false">INDEX(Products!$C$2:$C$51,MATCH(C1707,Products!$A$2:$A$51,0))</f>
        <v>Books &amp; Stationery</v>
      </c>
      <c r="J1707" s="1" t="str">
        <f aca="false">INDEX(Orders!$E$2:$E$8001,MATCH(B1707,Orders!$A$2:$A$8001,0))</f>
        <v>Delivered</v>
      </c>
      <c r="K1707" s="1" t="str">
        <f aca="false">LEFT(INDEX(Orders!$C$2:$C$8001,MATCH(B1707,Orders!$A$2:$A$8001,0)),7)</f>
        <v>2024-06</v>
      </c>
    </row>
    <row r="1708" customFormat="false" ht="15" hidden="false" customHeight="true" outlineLevel="0" collapsed="false">
      <c r="A1708" s="1" t="s">
        <v>12178</v>
      </c>
      <c r="B1708" s="1" t="s">
        <v>3114</v>
      </c>
      <c r="C1708" s="1" t="s">
        <v>1997</v>
      </c>
      <c r="D1708" s="1" t="n">
        <v>1</v>
      </c>
      <c r="E1708" s="16" t="n">
        <v>311.15</v>
      </c>
      <c r="F1708" s="17" t="n">
        <v>0.1</v>
      </c>
      <c r="G1708" s="16" t="n">
        <v>280.03</v>
      </c>
      <c r="I1708" s="1" t="str">
        <f aca="false">INDEX(Products!$C$2:$C$51,MATCH(C1708,Products!$A$2:$A$51,0))</f>
        <v>Sports &amp; Fitness</v>
      </c>
      <c r="J1708" s="1" t="str">
        <f aca="false">INDEX(Orders!$E$2:$E$8001,MATCH(B1708,Orders!$A$2:$A$8001,0))</f>
        <v>Delivered</v>
      </c>
      <c r="K1708" s="1" t="str">
        <f aca="false">LEFT(INDEX(Orders!$C$2:$C$8001,MATCH(B1708,Orders!$A$2:$A$8001,0)),7)</f>
        <v>2024-06</v>
      </c>
    </row>
    <row r="1709" customFormat="false" ht="15" hidden="false" customHeight="true" outlineLevel="0" collapsed="false">
      <c r="A1709" s="1" t="s">
        <v>12179</v>
      </c>
      <c r="B1709" s="1" t="s">
        <v>3114</v>
      </c>
      <c r="C1709" s="1" t="s">
        <v>1971</v>
      </c>
      <c r="D1709" s="1" t="n">
        <v>1</v>
      </c>
      <c r="E1709" s="16" t="n">
        <v>2073.63</v>
      </c>
      <c r="F1709" s="17" t="n">
        <v>0.05</v>
      </c>
      <c r="G1709" s="16" t="n">
        <v>1969.95</v>
      </c>
      <c r="I1709" s="1" t="str">
        <f aca="false">INDEX(Products!$C$2:$C$51,MATCH(C1709,Products!$A$2:$A$51,0))</f>
        <v>Home &amp; Kitchen</v>
      </c>
      <c r="J1709" s="1" t="str">
        <f aca="false">INDEX(Orders!$E$2:$E$8001,MATCH(B1709,Orders!$A$2:$A$8001,0))</f>
        <v>Delivered</v>
      </c>
      <c r="K1709" s="1" t="str">
        <f aca="false">LEFT(INDEX(Orders!$C$2:$C$8001,MATCH(B1709,Orders!$A$2:$A$8001,0)),7)</f>
        <v>2024-06</v>
      </c>
    </row>
    <row r="1710" customFormat="false" ht="15" hidden="false" customHeight="true" outlineLevel="0" collapsed="false">
      <c r="A1710" s="1" t="s">
        <v>12180</v>
      </c>
      <c r="B1710" s="1" t="s">
        <v>3115</v>
      </c>
      <c r="C1710" s="1" t="s">
        <v>1995</v>
      </c>
      <c r="D1710" s="1" t="n">
        <v>1</v>
      </c>
      <c r="E1710" s="16" t="n">
        <v>2914.27</v>
      </c>
      <c r="F1710" s="17" t="n">
        <v>0</v>
      </c>
      <c r="G1710" s="16" t="n">
        <v>2914.27</v>
      </c>
      <c r="I1710" s="1" t="str">
        <f aca="false">INDEX(Products!$C$2:$C$51,MATCH(C1710,Products!$A$2:$A$51,0))</f>
        <v>Sports &amp; Fitness</v>
      </c>
      <c r="J1710" s="1" t="str">
        <f aca="false">INDEX(Orders!$E$2:$E$8001,MATCH(B1710,Orders!$A$2:$A$8001,0))</f>
        <v>Delivered</v>
      </c>
      <c r="K1710" s="1" t="str">
        <f aca="false">LEFT(INDEX(Orders!$C$2:$C$8001,MATCH(B1710,Orders!$A$2:$A$8001,0)),7)</f>
        <v>2025-03</v>
      </c>
    </row>
    <row r="1711" customFormat="false" ht="15" hidden="false" customHeight="true" outlineLevel="0" collapsed="false">
      <c r="A1711" s="1" t="s">
        <v>12181</v>
      </c>
      <c r="B1711" s="1" t="s">
        <v>3115</v>
      </c>
      <c r="C1711" s="1" t="s">
        <v>1990</v>
      </c>
      <c r="D1711" s="1" t="n">
        <v>1</v>
      </c>
      <c r="E1711" s="16" t="n">
        <v>5311.32</v>
      </c>
      <c r="F1711" s="17" t="n">
        <v>0</v>
      </c>
      <c r="G1711" s="16" t="n">
        <v>5311.32</v>
      </c>
      <c r="I1711" s="1" t="str">
        <f aca="false">INDEX(Products!$C$2:$C$51,MATCH(C1711,Products!$A$2:$A$51,0))</f>
        <v>Sports &amp; Fitness</v>
      </c>
      <c r="J1711" s="1" t="str">
        <f aca="false">INDEX(Orders!$E$2:$E$8001,MATCH(B1711,Orders!$A$2:$A$8001,0))</f>
        <v>Delivered</v>
      </c>
      <c r="K1711" s="1" t="str">
        <f aca="false">LEFT(INDEX(Orders!$C$2:$C$8001,MATCH(B1711,Orders!$A$2:$A$8001,0)),7)</f>
        <v>2025-03</v>
      </c>
    </row>
    <row r="1712" customFormat="false" ht="15" hidden="false" customHeight="true" outlineLevel="0" collapsed="false">
      <c r="A1712" s="1" t="s">
        <v>12182</v>
      </c>
      <c r="B1712" s="1" t="s">
        <v>3115</v>
      </c>
      <c r="C1712" s="1" t="s">
        <v>1930</v>
      </c>
      <c r="D1712" s="1" t="n">
        <v>1</v>
      </c>
      <c r="E1712" s="16" t="n">
        <v>2398.35</v>
      </c>
      <c r="F1712" s="17" t="n">
        <v>0.05</v>
      </c>
      <c r="G1712" s="16" t="n">
        <v>2278.43</v>
      </c>
      <c r="I1712" s="1" t="str">
        <f aca="false">INDEX(Products!$C$2:$C$51,MATCH(C1712,Products!$A$2:$A$51,0))</f>
        <v>Electronics</v>
      </c>
      <c r="J1712" s="1" t="str">
        <f aca="false">INDEX(Orders!$E$2:$E$8001,MATCH(B1712,Orders!$A$2:$A$8001,0))</f>
        <v>Delivered</v>
      </c>
      <c r="K1712" s="1" t="str">
        <f aca="false">LEFT(INDEX(Orders!$C$2:$C$8001,MATCH(B1712,Orders!$A$2:$A$8001,0)),7)</f>
        <v>2025-03</v>
      </c>
    </row>
    <row r="1713" customFormat="false" ht="15" hidden="false" customHeight="true" outlineLevel="0" collapsed="false">
      <c r="A1713" s="1" t="s">
        <v>12183</v>
      </c>
      <c r="B1713" s="1" t="s">
        <v>3115</v>
      </c>
      <c r="C1713" s="1" t="s">
        <v>1937</v>
      </c>
      <c r="D1713" s="1" t="n">
        <v>1</v>
      </c>
      <c r="E1713" s="16" t="n">
        <v>1364.75</v>
      </c>
      <c r="F1713" s="17" t="n">
        <v>0</v>
      </c>
      <c r="G1713" s="16" t="n">
        <v>1364.75</v>
      </c>
      <c r="I1713" s="1" t="str">
        <f aca="false">INDEX(Products!$C$2:$C$51,MATCH(C1713,Products!$A$2:$A$51,0))</f>
        <v>Fashion</v>
      </c>
      <c r="J1713" s="1" t="str">
        <f aca="false">INDEX(Orders!$E$2:$E$8001,MATCH(B1713,Orders!$A$2:$A$8001,0))</f>
        <v>Delivered</v>
      </c>
      <c r="K1713" s="1" t="str">
        <f aca="false">LEFT(INDEX(Orders!$C$2:$C$8001,MATCH(B1713,Orders!$A$2:$A$8001,0)),7)</f>
        <v>2025-03</v>
      </c>
    </row>
    <row r="1714" customFormat="false" ht="15" hidden="false" customHeight="true" outlineLevel="0" collapsed="false">
      <c r="A1714" s="1" t="s">
        <v>12184</v>
      </c>
      <c r="B1714" s="1" t="s">
        <v>3116</v>
      </c>
      <c r="C1714" s="1" t="s">
        <v>2007</v>
      </c>
      <c r="D1714" s="1" t="n">
        <v>1</v>
      </c>
      <c r="E1714" s="16" t="n">
        <v>750.27</v>
      </c>
      <c r="F1714" s="17" t="n">
        <v>0.15</v>
      </c>
      <c r="G1714" s="16" t="n">
        <v>637.73</v>
      </c>
      <c r="I1714" s="1" t="str">
        <f aca="false">INDEX(Products!$C$2:$C$51,MATCH(C1714,Products!$A$2:$A$51,0))</f>
        <v>Books &amp; Stationery</v>
      </c>
      <c r="J1714" s="1" t="str">
        <f aca="false">INDEX(Orders!$E$2:$E$8001,MATCH(B1714,Orders!$A$2:$A$8001,0))</f>
        <v>Cancelled</v>
      </c>
      <c r="K1714" s="1" t="str">
        <f aca="false">LEFT(INDEX(Orders!$C$2:$C$8001,MATCH(B1714,Orders!$A$2:$A$8001,0)),7)</f>
        <v>2025-10</v>
      </c>
    </row>
    <row r="1715" customFormat="false" ht="15" hidden="false" customHeight="true" outlineLevel="0" collapsed="false">
      <c r="A1715" s="1" t="s">
        <v>12185</v>
      </c>
      <c r="B1715" s="1" t="s">
        <v>3117</v>
      </c>
      <c r="C1715" s="1" t="s">
        <v>2007</v>
      </c>
      <c r="D1715" s="1" t="n">
        <v>1</v>
      </c>
      <c r="E1715" s="16" t="n">
        <v>750.27</v>
      </c>
      <c r="F1715" s="17" t="n">
        <v>0.05</v>
      </c>
      <c r="G1715" s="16" t="n">
        <v>712.76</v>
      </c>
      <c r="I1715" s="1" t="str">
        <f aca="false">INDEX(Products!$C$2:$C$51,MATCH(C1715,Products!$A$2:$A$51,0))</f>
        <v>Books &amp; Stationery</v>
      </c>
      <c r="J1715" s="1" t="str">
        <f aca="false">INDEX(Orders!$E$2:$E$8001,MATCH(B1715,Orders!$A$2:$A$8001,0))</f>
        <v>Delivered</v>
      </c>
      <c r="K1715" s="1" t="str">
        <f aca="false">LEFT(INDEX(Orders!$C$2:$C$8001,MATCH(B1715,Orders!$A$2:$A$8001,0)),7)</f>
        <v>2025-06</v>
      </c>
    </row>
    <row r="1716" customFormat="false" ht="15" hidden="false" customHeight="true" outlineLevel="0" collapsed="false">
      <c r="A1716" s="1" t="s">
        <v>12186</v>
      </c>
      <c r="B1716" s="1" t="s">
        <v>3118</v>
      </c>
      <c r="C1716" s="1" t="s">
        <v>2006</v>
      </c>
      <c r="D1716" s="1" t="n">
        <v>1</v>
      </c>
      <c r="E1716" s="16" t="n">
        <v>482.17</v>
      </c>
      <c r="F1716" s="17" t="n">
        <v>0</v>
      </c>
      <c r="G1716" s="16" t="n">
        <v>482.17</v>
      </c>
      <c r="I1716" s="1" t="str">
        <f aca="false">INDEX(Products!$C$2:$C$51,MATCH(C1716,Products!$A$2:$A$51,0))</f>
        <v>Books &amp; Stationery</v>
      </c>
      <c r="J1716" s="1" t="str">
        <f aca="false">INDEX(Orders!$E$2:$E$8001,MATCH(B1716,Orders!$A$2:$A$8001,0))</f>
        <v>Delivered</v>
      </c>
      <c r="K1716" s="1" t="str">
        <f aca="false">LEFT(INDEX(Orders!$C$2:$C$8001,MATCH(B1716,Orders!$A$2:$A$8001,0)),7)</f>
        <v>2024-11</v>
      </c>
    </row>
    <row r="1717" customFormat="false" ht="15" hidden="false" customHeight="true" outlineLevel="0" collapsed="false">
      <c r="A1717" s="1" t="s">
        <v>12187</v>
      </c>
      <c r="B1717" s="1" t="s">
        <v>3119</v>
      </c>
      <c r="C1717" s="1" t="s">
        <v>2006</v>
      </c>
      <c r="D1717" s="1" t="n">
        <v>1</v>
      </c>
      <c r="E1717" s="16" t="n">
        <v>482.17</v>
      </c>
      <c r="F1717" s="17" t="n">
        <v>0.15</v>
      </c>
      <c r="G1717" s="16" t="n">
        <v>409.84</v>
      </c>
      <c r="I1717" s="1" t="str">
        <f aca="false">INDEX(Products!$C$2:$C$51,MATCH(C1717,Products!$A$2:$A$51,0))</f>
        <v>Books &amp; Stationery</v>
      </c>
      <c r="J1717" s="1" t="str">
        <f aca="false">INDEX(Orders!$E$2:$E$8001,MATCH(B1717,Orders!$A$2:$A$8001,0))</f>
        <v>Returned</v>
      </c>
      <c r="K1717" s="1" t="str">
        <f aca="false">LEFT(INDEX(Orders!$C$2:$C$8001,MATCH(B1717,Orders!$A$2:$A$8001,0)),7)</f>
        <v>2025-08</v>
      </c>
    </row>
    <row r="1718" customFormat="false" ht="15" hidden="false" customHeight="true" outlineLevel="0" collapsed="false">
      <c r="A1718" s="1" t="s">
        <v>12188</v>
      </c>
      <c r="B1718" s="1" t="s">
        <v>3121</v>
      </c>
      <c r="C1718" s="1" t="s">
        <v>1979</v>
      </c>
      <c r="D1718" s="1" t="n">
        <v>1</v>
      </c>
      <c r="E1718" s="16" t="n">
        <v>623</v>
      </c>
      <c r="F1718" s="17" t="n">
        <v>0.05</v>
      </c>
      <c r="G1718" s="16" t="n">
        <v>591.85</v>
      </c>
      <c r="I1718" s="1" t="str">
        <f aca="false">INDEX(Products!$C$2:$C$51,MATCH(C1718,Products!$A$2:$A$51,0))</f>
        <v>Beauty &amp; Personal Care</v>
      </c>
      <c r="J1718" s="1" t="str">
        <f aca="false">INDEX(Orders!$E$2:$E$8001,MATCH(B1718,Orders!$A$2:$A$8001,0))</f>
        <v>Delivered</v>
      </c>
      <c r="K1718" s="1" t="str">
        <f aca="false">LEFT(INDEX(Orders!$C$2:$C$8001,MATCH(B1718,Orders!$A$2:$A$8001,0)),7)</f>
        <v>2024-08</v>
      </c>
    </row>
    <row r="1719" customFormat="false" ht="15" hidden="false" customHeight="true" outlineLevel="0" collapsed="false">
      <c r="A1719" s="1" t="s">
        <v>12189</v>
      </c>
      <c r="B1719" s="1" t="s">
        <v>3121</v>
      </c>
      <c r="C1719" s="1" t="s">
        <v>1961</v>
      </c>
      <c r="D1719" s="1" t="n">
        <v>1</v>
      </c>
      <c r="E1719" s="16" t="n">
        <v>3493.68</v>
      </c>
      <c r="F1719" s="17" t="n">
        <v>0.05</v>
      </c>
      <c r="G1719" s="16" t="n">
        <v>3319</v>
      </c>
      <c r="I1719" s="1" t="str">
        <f aca="false">INDEX(Products!$C$2:$C$51,MATCH(C1719,Products!$A$2:$A$51,0))</f>
        <v>Home &amp; Kitchen</v>
      </c>
      <c r="J1719" s="1" t="str">
        <f aca="false">INDEX(Orders!$E$2:$E$8001,MATCH(B1719,Orders!$A$2:$A$8001,0))</f>
        <v>Delivered</v>
      </c>
      <c r="K1719" s="1" t="str">
        <f aca="false">LEFT(INDEX(Orders!$C$2:$C$8001,MATCH(B1719,Orders!$A$2:$A$8001,0)),7)</f>
        <v>2024-08</v>
      </c>
    </row>
    <row r="1720" customFormat="false" ht="15" hidden="false" customHeight="true" outlineLevel="0" collapsed="false">
      <c r="A1720" s="1" t="s">
        <v>12190</v>
      </c>
      <c r="B1720" s="1" t="s">
        <v>3122</v>
      </c>
      <c r="C1720" s="1" t="s">
        <v>1988</v>
      </c>
      <c r="D1720" s="1" t="n">
        <v>1</v>
      </c>
      <c r="E1720" s="16" t="n">
        <v>681.07</v>
      </c>
      <c r="F1720" s="17" t="n">
        <v>0.1</v>
      </c>
      <c r="G1720" s="16" t="n">
        <v>612.96</v>
      </c>
      <c r="I1720" s="1" t="str">
        <f aca="false">INDEX(Products!$C$2:$C$51,MATCH(C1720,Products!$A$2:$A$51,0))</f>
        <v>Sports &amp; Fitness</v>
      </c>
      <c r="J1720" s="1" t="str">
        <f aca="false">INDEX(Orders!$E$2:$E$8001,MATCH(B1720,Orders!$A$2:$A$8001,0))</f>
        <v>Returned</v>
      </c>
      <c r="K1720" s="1" t="str">
        <f aca="false">LEFT(INDEX(Orders!$C$2:$C$8001,MATCH(B1720,Orders!$A$2:$A$8001,0)),7)</f>
        <v>2025-06</v>
      </c>
    </row>
    <row r="1721" customFormat="false" ht="15" hidden="false" customHeight="true" outlineLevel="0" collapsed="false">
      <c r="A1721" s="1" t="s">
        <v>12191</v>
      </c>
      <c r="B1721" s="1" t="s">
        <v>3123</v>
      </c>
      <c r="C1721" s="1" t="s">
        <v>1975</v>
      </c>
      <c r="D1721" s="1" t="n">
        <v>1</v>
      </c>
      <c r="E1721" s="16" t="n">
        <v>862.99</v>
      </c>
      <c r="F1721" s="17" t="n">
        <v>0</v>
      </c>
      <c r="G1721" s="16" t="n">
        <v>862.99</v>
      </c>
      <c r="I1721" s="1" t="str">
        <f aca="false">INDEX(Products!$C$2:$C$51,MATCH(C1721,Products!$A$2:$A$51,0))</f>
        <v>Beauty &amp; Personal Care</v>
      </c>
      <c r="J1721" s="1" t="str">
        <f aca="false">INDEX(Orders!$E$2:$E$8001,MATCH(B1721,Orders!$A$2:$A$8001,0))</f>
        <v>Refunded</v>
      </c>
      <c r="K1721" s="1" t="str">
        <f aca="false">LEFT(INDEX(Orders!$C$2:$C$8001,MATCH(B1721,Orders!$A$2:$A$8001,0)),7)</f>
        <v>2024-12</v>
      </c>
    </row>
    <row r="1722" customFormat="false" ht="15" hidden="false" customHeight="true" outlineLevel="0" collapsed="false">
      <c r="A1722" s="1" t="s">
        <v>12192</v>
      </c>
      <c r="B1722" s="1" t="s">
        <v>3123</v>
      </c>
      <c r="C1722" s="1" t="s">
        <v>1979</v>
      </c>
      <c r="D1722" s="1" t="n">
        <v>1</v>
      </c>
      <c r="E1722" s="16" t="n">
        <v>623</v>
      </c>
      <c r="F1722" s="17" t="n">
        <v>0</v>
      </c>
      <c r="G1722" s="16" t="n">
        <v>623</v>
      </c>
      <c r="I1722" s="1" t="str">
        <f aca="false">INDEX(Products!$C$2:$C$51,MATCH(C1722,Products!$A$2:$A$51,0))</f>
        <v>Beauty &amp; Personal Care</v>
      </c>
      <c r="J1722" s="1" t="str">
        <f aca="false">INDEX(Orders!$E$2:$E$8001,MATCH(B1722,Orders!$A$2:$A$8001,0))</f>
        <v>Refunded</v>
      </c>
      <c r="K1722" s="1" t="str">
        <f aca="false">LEFT(INDEX(Orders!$C$2:$C$8001,MATCH(B1722,Orders!$A$2:$A$8001,0)),7)</f>
        <v>2024-12</v>
      </c>
    </row>
    <row r="1723" customFormat="false" ht="15" hidden="false" customHeight="true" outlineLevel="0" collapsed="false">
      <c r="A1723" s="1" t="s">
        <v>12193</v>
      </c>
      <c r="B1723" s="1" t="s">
        <v>3123</v>
      </c>
      <c r="C1723" s="1" t="s">
        <v>1941</v>
      </c>
      <c r="D1723" s="1" t="n">
        <v>2</v>
      </c>
      <c r="E1723" s="16" t="n">
        <v>2757.65</v>
      </c>
      <c r="F1723" s="17" t="n">
        <v>0.15</v>
      </c>
      <c r="G1723" s="16" t="n">
        <v>4688</v>
      </c>
      <c r="I1723" s="1" t="str">
        <f aca="false">INDEX(Products!$C$2:$C$51,MATCH(C1723,Products!$A$2:$A$51,0))</f>
        <v>Fashion</v>
      </c>
      <c r="J1723" s="1" t="str">
        <f aca="false">INDEX(Orders!$E$2:$E$8001,MATCH(B1723,Orders!$A$2:$A$8001,0))</f>
        <v>Refunded</v>
      </c>
      <c r="K1723" s="1" t="str">
        <f aca="false">LEFT(INDEX(Orders!$C$2:$C$8001,MATCH(B1723,Orders!$A$2:$A$8001,0)),7)</f>
        <v>2024-12</v>
      </c>
    </row>
    <row r="1724" customFormat="false" ht="15" hidden="false" customHeight="true" outlineLevel="0" collapsed="false">
      <c r="A1724" s="1" t="s">
        <v>12194</v>
      </c>
      <c r="B1724" s="1" t="s">
        <v>3124</v>
      </c>
      <c r="C1724" s="1" t="s">
        <v>1965</v>
      </c>
      <c r="D1724" s="1" t="n">
        <v>1</v>
      </c>
      <c r="E1724" s="16" t="n">
        <v>1145.07</v>
      </c>
      <c r="F1724" s="17" t="n">
        <v>0.2</v>
      </c>
      <c r="G1724" s="16" t="n">
        <v>916.06</v>
      </c>
      <c r="I1724" s="1" t="str">
        <f aca="false">INDEX(Products!$C$2:$C$51,MATCH(C1724,Products!$A$2:$A$51,0))</f>
        <v>Home &amp; Kitchen</v>
      </c>
      <c r="J1724" s="1" t="str">
        <f aca="false">INDEX(Orders!$E$2:$E$8001,MATCH(B1724,Orders!$A$2:$A$8001,0))</f>
        <v>Delivered</v>
      </c>
      <c r="K1724" s="1" t="str">
        <f aca="false">LEFT(INDEX(Orders!$C$2:$C$8001,MATCH(B1724,Orders!$A$2:$A$8001,0)),7)</f>
        <v>2024-06</v>
      </c>
    </row>
    <row r="1725" customFormat="false" ht="15" hidden="false" customHeight="true" outlineLevel="0" collapsed="false">
      <c r="A1725" s="1" t="s">
        <v>12195</v>
      </c>
      <c r="B1725" s="1" t="s">
        <v>3125</v>
      </c>
      <c r="C1725" s="1" t="s">
        <v>1991</v>
      </c>
      <c r="D1725" s="1" t="n">
        <v>1</v>
      </c>
      <c r="E1725" s="16" t="n">
        <v>579.12</v>
      </c>
      <c r="F1725" s="17" t="n">
        <v>0</v>
      </c>
      <c r="G1725" s="16" t="n">
        <v>579.12</v>
      </c>
      <c r="I1725" s="1" t="str">
        <f aca="false">INDEX(Products!$C$2:$C$51,MATCH(C1725,Products!$A$2:$A$51,0))</f>
        <v>Sports &amp; Fitness</v>
      </c>
      <c r="J1725" s="1" t="str">
        <f aca="false">INDEX(Orders!$E$2:$E$8001,MATCH(B1725,Orders!$A$2:$A$8001,0))</f>
        <v>Delivered</v>
      </c>
      <c r="K1725" s="1" t="str">
        <f aca="false">LEFT(INDEX(Orders!$C$2:$C$8001,MATCH(B1725,Orders!$A$2:$A$8001,0)),7)</f>
        <v>2024-10</v>
      </c>
    </row>
    <row r="1726" customFormat="false" ht="15" hidden="false" customHeight="true" outlineLevel="0" collapsed="false">
      <c r="A1726" s="1" t="s">
        <v>12196</v>
      </c>
      <c r="B1726" s="1" t="s">
        <v>3126</v>
      </c>
      <c r="C1726" s="1" t="s">
        <v>1940</v>
      </c>
      <c r="D1726" s="1" t="n">
        <v>1</v>
      </c>
      <c r="E1726" s="16" t="n">
        <v>2374.52</v>
      </c>
      <c r="F1726" s="17" t="n">
        <v>0</v>
      </c>
      <c r="G1726" s="16" t="n">
        <v>2374.52</v>
      </c>
      <c r="I1726" s="1" t="str">
        <f aca="false">INDEX(Products!$C$2:$C$51,MATCH(C1726,Products!$A$2:$A$51,0))</f>
        <v>Fashion</v>
      </c>
      <c r="J1726" s="1" t="str">
        <f aca="false">INDEX(Orders!$E$2:$E$8001,MATCH(B1726,Orders!$A$2:$A$8001,0))</f>
        <v>Delivered</v>
      </c>
      <c r="K1726" s="1" t="str">
        <f aca="false">LEFT(INDEX(Orders!$C$2:$C$8001,MATCH(B1726,Orders!$A$2:$A$8001,0)),7)</f>
        <v>2024-09</v>
      </c>
    </row>
    <row r="1727" customFormat="false" ht="15" hidden="false" customHeight="true" outlineLevel="0" collapsed="false">
      <c r="A1727" s="1" t="s">
        <v>12197</v>
      </c>
      <c r="B1727" s="1" t="s">
        <v>3128</v>
      </c>
      <c r="C1727" s="1" t="s">
        <v>1940</v>
      </c>
      <c r="D1727" s="1" t="n">
        <v>1</v>
      </c>
      <c r="E1727" s="16" t="n">
        <v>2374.52</v>
      </c>
      <c r="F1727" s="17" t="n">
        <v>0.15</v>
      </c>
      <c r="G1727" s="16" t="n">
        <v>2018.34</v>
      </c>
      <c r="I1727" s="1" t="str">
        <f aca="false">INDEX(Products!$C$2:$C$51,MATCH(C1727,Products!$A$2:$A$51,0))</f>
        <v>Fashion</v>
      </c>
      <c r="J1727" s="1" t="str">
        <f aca="false">INDEX(Orders!$E$2:$E$8001,MATCH(B1727,Orders!$A$2:$A$8001,0))</f>
        <v>Delivered</v>
      </c>
      <c r="K1727" s="1" t="str">
        <f aca="false">LEFT(INDEX(Orders!$C$2:$C$8001,MATCH(B1727,Orders!$A$2:$A$8001,0)),7)</f>
        <v>2025-11</v>
      </c>
    </row>
    <row r="1728" customFormat="false" ht="15" hidden="false" customHeight="true" outlineLevel="0" collapsed="false">
      <c r="A1728" s="1" t="s">
        <v>12198</v>
      </c>
      <c r="B1728" s="1" t="s">
        <v>3129</v>
      </c>
      <c r="C1728" s="1" t="s">
        <v>1990</v>
      </c>
      <c r="D1728" s="1" t="n">
        <v>1</v>
      </c>
      <c r="E1728" s="16" t="n">
        <v>5311.32</v>
      </c>
      <c r="F1728" s="17" t="n">
        <v>0.15</v>
      </c>
      <c r="G1728" s="16" t="n">
        <v>4514.62</v>
      </c>
      <c r="I1728" s="1" t="str">
        <f aca="false">INDEX(Products!$C$2:$C$51,MATCH(C1728,Products!$A$2:$A$51,0))</f>
        <v>Sports &amp; Fitness</v>
      </c>
      <c r="J1728" s="1" t="str">
        <f aca="false">INDEX(Orders!$E$2:$E$8001,MATCH(B1728,Orders!$A$2:$A$8001,0))</f>
        <v>Delivered</v>
      </c>
      <c r="K1728" s="1" t="str">
        <f aca="false">LEFT(INDEX(Orders!$C$2:$C$8001,MATCH(B1728,Orders!$A$2:$A$8001,0)),7)</f>
        <v>2025-05</v>
      </c>
    </row>
    <row r="1729" customFormat="false" ht="15" hidden="false" customHeight="true" outlineLevel="0" collapsed="false">
      <c r="A1729" s="1" t="s">
        <v>12199</v>
      </c>
      <c r="B1729" s="1" t="s">
        <v>3131</v>
      </c>
      <c r="C1729" s="1" t="s">
        <v>1990</v>
      </c>
      <c r="D1729" s="1" t="n">
        <v>1</v>
      </c>
      <c r="E1729" s="16" t="n">
        <v>5311.32</v>
      </c>
      <c r="F1729" s="17" t="n">
        <v>0.2</v>
      </c>
      <c r="G1729" s="16" t="n">
        <v>4249.06</v>
      </c>
      <c r="I1729" s="1" t="str">
        <f aca="false">INDEX(Products!$C$2:$C$51,MATCH(C1729,Products!$A$2:$A$51,0))</f>
        <v>Sports &amp; Fitness</v>
      </c>
      <c r="J1729" s="1" t="str">
        <f aca="false">INDEX(Orders!$E$2:$E$8001,MATCH(B1729,Orders!$A$2:$A$8001,0))</f>
        <v>Delivered</v>
      </c>
      <c r="K1729" s="1" t="str">
        <f aca="false">LEFT(INDEX(Orders!$C$2:$C$8001,MATCH(B1729,Orders!$A$2:$A$8001,0)),7)</f>
        <v>2025-10</v>
      </c>
    </row>
    <row r="1730" customFormat="false" ht="15" hidden="false" customHeight="true" outlineLevel="0" collapsed="false">
      <c r="A1730" s="1" t="s">
        <v>12200</v>
      </c>
      <c r="B1730" s="1" t="s">
        <v>3132</v>
      </c>
      <c r="C1730" s="1" t="s">
        <v>1990</v>
      </c>
      <c r="D1730" s="1" t="n">
        <v>2</v>
      </c>
      <c r="E1730" s="16" t="n">
        <v>5311.32</v>
      </c>
      <c r="F1730" s="17" t="n">
        <v>0</v>
      </c>
      <c r="G1730" s="16" t="n">
        <v>10622.64</v>
      </c>
      <c r="I1730" s="1" t="str">
        <f aca="false">INDEX(Products!$C$2:$C$51,MATCH(C1730,Products!$A$2:$A$51,0))</f>
        <v>Sports &amp; Fitness</v>
      </c>
      <c r="J1730" s="1" t="str">
        <f aca="false">INDEX(Orders!$E$2:$E$8001,MATCH(B1730,Orders!$A$2:$A$8001,0))</f>
        <v>Delivered</v>
      </c>
      <c r="K1730" s="1" t="str">
        <f aca="false">LEFT(INDEX(Orders!$C$2:$C$8001,MATCH(B1730,Orders!$A$2:$A$8001,0)),7)</f>
        <v>2025-10</v>
      </c>
    </row>
    <row r="1731" customFormat="false" ht="15" hidden="false" customHeight="true" outlineLevel="0" collapsed="false">
      <c r="A1731" s="1" t="s">
        <v>12201</v>
      </c>
      <c r="B1731" s="1" t="s">
        <v>3133</v>
      </c>
      <c r="C1731" s="1" t="s">
        <v>1940</v>
      </c>
      <c r="D1731" s="1" t="n">
        <v>1</v>
      </c>
      <c r="E1731" s="16" t="n">
        <v>2374.52</v>
      </c>
      <c r="F1731" s="17" t="n">
        <v>0.2</v>
      </c>
      <c r="G1731" s="16" t="n">
        <v>1899.62</v>
      </c>
      <c r="I1731" s="1" t="str">
        <f aca="false">INDEX(Products!$C$2:$C$51,MATCH(C1731,Products!$A$2:$A$51,0))</f>
        <v>Fashion</v>
      </c>
      <c r="J1731" s="1" t="str">
        <f aca="false">INDEX(Orders!$E$2:$E$8001,MATCH(B1731,Orders!$A$2:$A$8001,0))</f>
        <v>Delivered</v>
      </c>
      <c r="K1731" s="1" t="str">
        <f aca="false">LEFT(INDEX(Orders!$C$2:$C$8001,MATCH(B1731,Orders!$A$2:$A$8001,0)),7)</f>
        <v>2025-12</v>
      </c>
    </row>
    <row r="1732" customFormat="false" ht="15" hidden="false" customHeight="true" outlineLevel="0" collapsed="false">
      <c r="A1732" s="1" t="s">
        <v>12202</v>
      </c>
      <c r="B1732" s="1" t="s">
        <v>3135</v>
      </c>
      <c r="C1732" s="1" t="s">
        <v>1955</v>
      </c>
      <c r="D1732" s="1" t="n">
        <v>1</v>
      </c>
      <c r="E1732" s="16" t="n">
        <v>3340.76</v>
      </c>
      <c r="F1732" s="17" t="n">
        <v>0</v>
      </c>
      <c r="G1732" s="16" t="n">
        <v>3340.76</v>
      </c>
      <c r="I1732" s="1" t="str">
        <f aca="false">INDEX(Products!$C$2:$C$51,MATCH(C1732,Products!$A$2:$A$51,0))</f>
        <v>Home &amp; Kitchen</v>
      </c>
      <c r="J1732" s="1" t="str">
        <f aca="false">INDEX(Orders!$E$2:$E$8001,MATCH(B1732,Orders!$A$2:$A$8001,0))</f>
        <v>Delivered</v>
      </c>
      <c r="K1732" s="1" t="str">
        <f aca="false">LEFT(INDEX(Orders!$C$2:$C$8001,MATCH(B1732,Orders!$A$2:$A$8001,0)),7)</f>
        <v>2024-12</v>
      </c>
    </row>
    <row r="1733" customFormat="false" ht="15" hidden="false" customHeight="true" outlineLevel="0" collapsed="false">
      <c r="A1733" s="1" t="s">
        <v>12203</v>
      </c>
      <c r="B1733" s="1" t="s">
        <v>3135</v>
      </c>
      <c r="C1733" s="1" t="s">
        <v>1957</v>
      </c>
      <c r="D1733" s="1" t="n">
        <v>1</v>
      </c>
      <c r="E1733" s="16" t="n">
        <v>1469.28</v>
      </c>
      <c r="F1733" s="17" t="n">
        <v>0</v>
      </c>
      <c r="G1733" s="16" t="n">
        <v>1469.28</v>
      </c>
      <c r="I1733" s="1" t="str">
        <f aca="false">INDEX(Products!$C$2:$C$51,MATCH(C1733,Products!$A$2:$A$51,0))</f>
        <v>Home &amp; Kitchen</v>
      </c>
      <c r="J1733" s="1" t="str">
        <f aca="false">INDEX(Orders!$E$2:$E$8001,MATCH(B1733,Orders!$A$2:$A$8001,0))</f>
        <v>Delivered</v>
      </c>
      <c r="K1733" s="1" t="str">
        <f aca="false">LEFT(INDEX(Orders!$C$2:$C$8001,MATCH(B1733,Orders!$A$2:$A$8001,0)),7)</f>
        <v>2024-12</v>
      </c>
    </row>
    <row r="1734" customFormat="false" ht="15" hidden="false" customHeight="true" outlineLevel="0" collapsed="false">
      <c r="A1734" s="1" t="s">
        <v>12204</v>
      </c>
      <c r="B1734" s="1" t="s">
        <v>3135</v>
      </c>
      <c r="C1734" s="1" t="s">
        <v>1959</v>
      </c>
      <c r="D1734" s="1" t="n">
        <v>1</v>
      </c>
      <c r="E1734" s="16" t="n">
        <v>2142.79</v>
      </c>
      <c r="F1734" s="17" t="n">
        <v>0.15</v>
      </c>
      <c r="G1734" s="16" t="n">
        <v>1821.37</v>
      </c>
      <c r="I1734" s="1" t="str">
        <f aca="false">INDEX(Products!$C$2:$C$51,MATCH(C1734,Products!$A$2:$A$51,0))</f>
        <v>Home &amp; Kitchen</v>
      </c>
      <c r="J1734" s="1" t="str">
        <f aca="false">INDEX(Orders!$E$2:$E$8001,MATCH(B1734,Orders!$A$2:$A$8001,0))</f>
        <v>Delivered</v>
      </c>
      <c r="K1734" s="1" t="str">
        <f aca="false">LEFT(INDEX(Orders!$C$2:$C$8001,MATCH(B1734,Orders!$A$2:$A$8001,0)),7)</f>
        <v>2024-12</v>
      </c>
    </row>
    <row r="1735" customFormat="false" ht="15" hidden="false" customHeight="true" outlineLevel="0" collapsed="false">
      <c r="A1735" s="1" t="s">
        <v>12205</v>
      </c>
      <c r="B1735" s="1" t="s">
        <v>3135</v>
      </c>
      <c r="C1735" s="1" t="s">
        <v>2006</v>
      </c>
      <c r="D1735" s="1" t="n">
        <v>2</v>
      </c>
      <c r="E1735" s="16" t="n">
        <v>482.17</v>
      </c>
      <c r="F1735" s="17" t="n">
        <v>0</v>
      </c>
      <c r="G1735" s="16" t="n">
        <v>964.34</v>
      </c>
      <c r="I1735" s="1" t="str">
        <f aca="false">INDEX(Products!$C$2:$C$51,MATCH(C1735,Products!$A$2:$A$51,0))</f>
        <v>Books &amp; Stationery</v>
      </c>
      <c r="J1735" s="1" t="str">
        <f aca="false">INDEX(Orders!$E$2:$E$8001,MATCH(B1735,Orders!$A$2:$A$8001,0))</f>
        <v>Delivered</v>
      </c>
      <c r="K1735" s="1" t="str">
        <f aca="false">LEFT(INDEX(Orders!$C$2:$C$8001,MATCH(B1735,Orders!$A$2:$A$8001,0)),7)</f>
        <v>2024-12</v>
      </c>
    </row>
    <row r="1736" customFormat="false" ht="15" hidden="false" customHeight="true" outlineLevel="0" collapsed="false">
      <c r="A1736" s="1" t="s">
        <v>12206</v>
      </c>
      <c r="B1736" s="1" t="s">
        <v>3136</v>
      </c>
      <c r="C1736" s="1" t="s">
        <v>1961</v>
      </c>
      <c r="D1736" s="1" t="n">
        <v>1</v>
      </c>
      <c r="E1736" s="16" t="n">
        <v>3493.68</v>
      </c>
      <c r="F1736" s="17" t="n">
        <v>0</v>
      </c>
      <c r="G1736" s="16" t="n">
        <v>3493.68</v>
      </c>
      <c r="I1736" s="1" t="str">
        <f aca="false">INDEX(Products!$C$2:$C$51,MATCH(C1736,Products!$A$2:$A$51,0))</f>
        <v>Home &amp; Kitchen</v>
      </c>
      <c r="J1736" s="1" t="str">
        <f aca="false">INDEX(Orders!$E$2:$E$8001,MATCH(B1736,Orders!$A$2:$A$8001,0))</f>
        <v>Returned</v>
      </c>
      <c r="K1736" s="1" t="str">
        <f aca="false">LEFT(INDEX(Orders!$C$2:$C$8001,MATCH(B1736,Orders!$A$2:$A$8001,0)),7)</f>
        <v>2025-09</v>
      </c>
    </row>
    <row r="1737" customFormat="false" ht="15" hidden="false" customHeight="true" outlineLevel="0" collapsed="false">
      <c r="A1737" s="1" t="s">
        <v>12207</v>
      </c>
      <c r="B1737" s="1" t="s">
        <v>3136</v>
      </c>
      <c r="C1737" s="1" t="s">
        <v>1975</v>
      </c>
      <c r="D1737" s="1" t="n">
        <v>1</v>
      </c>
      <c r="E1737" s="16" t="n">
        <v>862.99</v>
      </c>
      <c r="F1737" s="17" t="n">
        <v>0</v>
      </c>
      <c r="G1737" s="16" t="n">
        <v>862.99</v>
      </c>
      <c r="I1737" s="1" t="str">
        <f aca="false">INDEX(Products!$C$2:$C$51,MATCH(C1737,Products!$A$2:$A$51,0))</f>
        <v>Beauty &amp; Personal Care</v>
      </c>
      <c r="J1737" s="1" t="str">
        <f aca="false">INDEX(Orders!$E$2:$E$8001,MATCH(B1737,Orders!$A$2:$A$8001,0))</f>
        <v>Returned</v>
      </c>
      <c r="K1737" s="1" t="str">
        <f aca="false">LEFT(INDEX(Orders!$C$2:$C$8001,MATCH(B1737,Orders!$A$2:$A$8001,0)),7)</f>
        <v>2025-09</v>
      </c>
    </row>
    <row r="1738" customFormat="false" ht="15" hidden="false" customHeight="true" outlineLevel="0" collapsed="false">
      <c r="A1738" s="1" t="s">
        <v>12208</v>
      </c>
      <c r="B1738" s="1" t="s">
        <v>3137</v>
      </c>
      <c r="C1738" s="1" t="s">
        <v>1930</v>
      </c>
      <c r="D1738" s="1" t="n">
        <v>1</v>
      </c>
      <c r="E1738" s="16" t="n">
        <v>2398.35</v>
      </c>
      <c r="F1738" s="17" t="n">
        <v>0.1</v>
      </c>
      <c r="G1738" s="16" t="n">
        <v>2158.52</v>
      </c>
      <c r="I1738" s="1" t="str">
        <f aca="false">INDEX(Products!$C$2:$C$51,MATCH(C1738,Products!$A$2:$A$51,0))</f>
        <v>Electronics</v>
      </c>
      <c r="J1738" s="1" t="str">
        <f aca="false">INDEX(Orders!$E$2:$E$8001,MATCH(B1738,Orders!$A$2:$A$8001,0))</f>
        <v>Delivered</v>
      </c>
      <c r="K1738" s="1" t="str">
        <f aca="false">LEFT(INDEX(Orders!$C$2:$C$8001,MATCH(B1738,Orders!$A$2:$A$8001,0)),7)</f>
        <v>2025-11</v>
      </c>
    </row>
    <row r="1739" customFormat="false" ht="15" hidden="false" customHeight="true" outlineLevel="0" collapsed="false">
      <c r="A1739" s="1" t="s">
        <v>12209</v>
      </c>
      <c r="B1739" s="1" t="s">
        <v>3138</v>
      </c>
      <c r="C1739" s="1" t="s">
        <v>1969</v>
      </c>
      <c r="D1739" s="1" t="n">
        <v>1</v>
      </c>
      <c r="E1739" s="16" t="n">
        <v>9171.98</v>
      </c>
      <c r="F1739" s="17" t="n">
        <v>0.05</v>
      </c>
      <c r="G1739" s="16" t="n">
        <v>8713.38</v>
      </c>
      <c r="I1739" s="1" t="str">
        <f aca="false">INDEX(Products!$C$2:$C$51,MATCH(C1739,Products!$A$2:$A$51,0))</f>
        <v>Home &amp; Kitchen</v>
      </c>
      <c r="J1739" s="1" t="str">
        <f aca="false">INDEX(Orders!$E$2:$E$8001,MATCH(B1739,Orders!$A$2:$A$8001,0))</f>
        <v>Delivered</v>
      </c>
      <c r="K1739" s="1" t="str">
        <f aca="false">LEFT(INDEX(Orders!$C$2:$C$8001,MATCH(B1739,Orders!$A$2:$A$8001,0)),7)</f>
        <v>2024-12</v>
      </c>
    </row>
    <row r="1740" customFormat="false" ht="15" hidden="false" customHeight="true" outlineLevel="0" collapsed="false">
      <c r="A1740" s="1" t="s">
        <v>12210</v>
      </c>
      <c r="B1740" s="1" t="s">
        <v>3138</v>
      </c>
      <c r="C1740" s="1" t="s">
        <v>2007</v>
      </c>
      <c r="D1740" s="1" t="n">
        <v>2</v>
      </c>
      <c r="E1740" s="16" t="n">
        <v>750.27</v>
      </c>
      <c r="F1740" s="17" t="n">
        <v>0.05</v>
      </c>
      <c r="G1740" s="16" t="n">
        <v>1425.51</v>
      </c>
      <c r="I1740" s="1" t="str">
        <f aca="false">INDEX(Products!$C$2:$C$51,MATCH(C1740,Products!$A$2:$A$51,0))</f>
        <v>Books &amp; Stationery</v>
      </c>
      <c r="J1740" s="1" t="str">
        <f aca="false">INDEX(Orders!$E$2:$E$8001,MATCH(B1740,Orders!$A$2:$A$8001,0))</f>
        <v>Delivered</v>
      </c>
      <c r="K1740" s="1" t="str">
        <f aca="false">LEFT(INDEX(Orders!$C$2:$C$8001,MATCH(B1740,Orders!$A$2:$A$8001,0)),7)</f>
        <v>2024-12</v>
      </c>
    </row>
    <row r="1741" customFormat="false" ht="15" hidden="false" customHeight="true" outlineLevel="0" collapsed="false">
      <c r="A1741" s="1" t="s">
        <v>12211</v>
      </c>
      <c r="B1741" s="1" t="s">
        <v>3139</v>
      </c>
      <c r="C1741" s="1" t="s">
        <v>1979</v>
      </c>
      <c r="D1741" s="1" t="n">
        <v>2</v>
      </c>
      <c r="E1741" s="16" t="n">
        <v>623</v>
      </c>
      <c r="F1741" s="17" t="n">
        <v>0.05</v>
      </c>
      <c r="G1741" s="16" t="n">
        <v>1183.7</v>
      </c>
      <c r="I1741" s="1" t="str">
        <f aca="false">INDEX(Products!$C$2:$C$51,MATCH(C1741,Products!$A$2:$A$51,0))</f>
        <v>Beauty &amp; Personal Care</v>
      </c>
      <c r="J1741" s="1" t="str">
        <f aca="false">INDEX(Orders!$E$2:$E$8001,MATCH(B1741,Orders!$A$2:$A$8001,0))</f>
        <v>Cancelled</v>
      </c>
      <c r="K1741" s="1" t="str">
        <f aca="false">LEFT(INDEX(Orders!$C$2:$C$8001,MATCH(B1741,Orders!$A$2:$A$8001,0)),7)</f>
        <v>2025-01</v>
      </c>
    </row>
    <row r="1742" customFormat="false" ht="15" hidden="false" customHeight="true" outlineLevel="0" collapsed="false">
      <c r="A1742" s="1" t="s">
        <v>12212</v>
      </c>
      <c r="B1742" s="1" t="s">
        <v>3140</v>
      </c>
      <c r="C1742" s="1" t="s">
        <v>1940</v>
      </c>
      <c r="D1742" s="1" t="n">
        <v>2</v>
      </c>
      <c r="E1742" s="16" t="n">
        <v>2374.52</v>
      </c>
      <c r="F1742" s="17" t="n">
        <v>0.05</v>
      </c>
      <c r="G1742" s="16" t="n">
        <v>4511.59</v>
      </c>
      <c r="I1742" s="1" t="str">
        <f aca="false">INDEX(Products!$C$2:$C$51,MATCH(C1742,Products!$A$2:$A$51,0))</f>
        <v>Fashion</v>
      </c>
      <c r="J1742" s="1" t="str">
        <f aca="false">INDEX(Orders!$E$2:$E$8001,MATCH(B1742,Orders!$A$2:$A$8001,0))</f>
        <v>Delivered</v>
      </c>
      <c r="K1742" s="1" t="str">
        <f aca="false">LEFT(INDEX(Orders!$C$2:$C$8001,MATCH(B1742,Orders!$A$2:$A$8001,0)),7)</f>
        <v>2025-05</v>
      </c>
    </row>
    <row r="1743" customFormat="false" ht="15" hidden="false" customHeight="true" outlineLevel="0" collapsed="false">
      <c r="A1743" s="1" t="s">
        <v>12213</v>
      </c>
      <c r="B1743" s="1" t="s">
        <v>3140</v>
      </c>
      <c r="C1743" s="1" t="s">
        <v>1995</v>
      </c>
      <c r="D1743" s="1" t="n">
        <v>1</v>
      </c>
      <c r="E1743" s="16" t="n">
        <v>2914.27</v>
      </c>
      <c r="F1743" s="17" t="n">
        <v>0.05</v>
      </c>
      <c r="G1743" s="16" t="n">
        <v>2768.56</v>
      </c>
      <c r="I1743" s="1" t="str">
        <f aca="false">INDEX(Products!$C$2:$C$51,MATCH(C1743,Products!$A$2:$A$51,0))</f>
        <v>Sports &amp; Fitness</v>
      </c>
      <c r="J1743" s="1" t="str">
        <f aca="false">INDEX(Orders!$E$2:$E$8001,MATCH(B1743,Orders!$A$2:$A$8001,0))</f>
        <v>Delivered</v>
      </c>
      <c r="K1743" s="1" t="str">
        <f aca="false">LEFT(INDEX(Orders!$C$2:$C$8001,MATCH(B1743,Orders!$A$2:$A$8001,0)),7)</f>
        <v>2025-05</v>
      </c>
    </row>
    <row r="1744" customFormat="false" ht="15" hidden="false" customHeight="true" outlineLevel="0" collapsed="false">
      <c r="A1744" s="1" t="s">
        <v>12214</v>
      </c>
      <c r="B1744" s="1" t="s">
        <v>3140</v>
      </c>
      <c r="C1744" s="1" t="s">
        <v>1979</v>
      </c>
      <c r="D1744" s="1" t="n">
        <v>1</v>
      </c>
      <c r="E1744" s="16" t="n">
        <v>623</v>
      </c>
      <c r="F1744" s="17" t="n">
        <v>0</v>
      </c>
      <c r="G1744" s="16" t="n">
        <v>623</v>
      </c>
      <c r="I1744" s="1" t="str">
        <f aca="false">INDEX(Products!$C$2:$C$51,MATCH(C1744,Products!$A$2:$A$51,0))</f>
        <v>Beauty &amp; Personal Care</v>
      </c>
      <c r="J1744" s="1" t="str">
        <f aca="false">INDEX(Orders!$E$2:$E$8001,MATCH(B1744,Orders!$A$2:$A$8001,0))</f>
        <v>Delivered</v>
      </c>
      <c r="K1744" s="1" t="str">
        <f aca="false">LEFT(INDEX(Orders!$C$2:$C$8001,MATCH(B1744,Orders!$A$2:$A$8001,0)),7)</f>
        <v>2025-05</v>
      </c>
    </row>
    <row r="1745" customFormat="false" ht="15" hidden="false" customHeight="true" outlineLevel="0" collapsed="false">
      <c r="A1745" s="1" t="s">
        <v>12215</v>
      </c>
      <c r="B1745" s="1" t="s">
        <v>3141</v>
      </c>
      <c r="C1745" s="1" t="s">
        <v>1949</v>
      </c>
      <c r="D1745" s="1" t="n">
        <v>1</v>
      </c>
      <c r="E1745" s="16" t="n">
        <v>4185.64</v>
      </c>
      <c r="F1745" s="17" t="n">
        <v>0.05</v>
      </c>
      <c r="G1745" s="16" t="n">
        <v>3976.36</v>
      </c>
      <c r="I1745" s="1" t="str">
        <f aca="false">INDEX(Products!$C$2:$C$51,MATCH(C1745,Products!$A$2:$A$51,0))</f>
        <v>Fashion</v>
      </c>
      <c r="J1745" s="1" t="str">
        <f aca="false">INDEX(Orders!$E$2:$E$8001,MATCH(B1745,Orders!$A$2:$A$8001,0))</f>
        <v>Returned</v>
      </c>
      <c r="K1745" s="1" t="str">
        <f aca="false">LEFT(INDEX(Orders!$C$2:$C$8001,MATCH(B1745,Orders!$A$2:$A$8001,0)),7)</f>
        <v>2025-03</v>
      </c>
    </row>
    <row r="1746" customFormat="false" ht="15" hidden="false" customHeight="true" outlineLevel="0" collapsed="false">
      <c r="A1746" s="1" t="s">
        <v>12216</v>
      </c>
      <c r="B1746" s="1" t="s">
        <v>3142</v>
      </c>
      <c r="C1746" s="1" t="s">
        <v>1922</v>
      </c>
      <c r="D1746" s="1" t="n">
        <v>1</v>
      </c>
      <c r="E1746" s="16" t="n">
        <v>3142.61</v>
      </c>
      <c r="F1746" s="17" t="n">
        <v>0</v>
      </c>
      <c r="G1746" s="16" t="n">
        <v>3142.61</v>
      </c>
      <c r="I1746" s="1" t="str">
        <f aca="false">INDEX(Products!$C$2:$C$51,MATCH(C1746,Products!$A$2:$A$51,0))</f>
        <v>Electronics</v>
      </c>
      <c r="J1746" s="1" t="str">
        <f aca="false">INDEX(Orders!$E$2:$E$8001,MATCH(B1746,Orders!$A$2:$A$8001,0))</f>
        <v>Delivered</v>
      </c>
      <c r="K1746" s="1" t="str">
        <f aca="false">LEFT(INDEX(Orders!$C$2:$C$8001,MATCH(B1746,Orders!$A$2:$A$8001,0)),7)</f>
        <v>2025-11</v>
      </c>
    </row>
    <row r="1747" customFormat="false" ht="15" hidden="false" customHeight="true" outlineLevel="0" collapsed="false">
      <c r="A1747" s="1" t="s">
        <v>12217</v>
      </c>
      <c r="B1747" s="1" t="s">
        <v>3142</v>
      </c>
      <c r="C1747" s="1" t="s">
        <v>1930</v>
      </c>
      <c r="D1747" s="1" t="n">
        <v>2</v>
      </c>
      <c r="E1747" s="16" t="n">
        <v>2398.35</v>
      </c>
      <c r="F1747" s="17" t="n">
        <v>0</v>
      </c>
      <c r="G1747" s="16" t="n">
        <v>4796.7</v>
      </c>
      <c r="I1747" s="1" t="str">
        <f aca="false">INDEX(Products!$C$2:$C$51,MATCH(C1747,Products!$A$2:$A$51,0))</f>
        <v>Electronics</v>
      </c>
      <c r="J1747" s="1" t="str">
        <f aca="false">INDEX(Orders!$E$2:$E$8001,MATCH(B1747,Orders!$A$2:$A$8001,0))</f>
        <v>Delivered</v>
      </c>
      <c r="K1747" s="1" t="str">
        <f aca="false">LEFT(INDEX(Orders!$C$2:$C$8001,MATCH(B1747,Orders!$A$2:$A$8001,0)),7)</f>
        <v>2025-11</v>
      </c>
    </row>
    <row r="1748" customFormat="false" ht="15" hidden="false" customHeight="true" outlineLevel="0" collapsed="false">
      <c r="A1748" s="1" t="s">
        <v>12218</v>
      </c>
      <c r="B1748" s="1" t="s">
        <v>3142</v>
      </c>
      <c r="C1748" s="1" t="s">
        <v>1990</v>
      </c>
      <c r="D1748" s="1" t="n">
        <v>1</v>
      </c>
      <c r="E1748" s="16" t="n">
        <v>5311.32</v>
      </c>
      <c r="F1748" s="17" t="n">
        <v>0.1</v>
      </c>
      <c r="G1748" s="16" t="n">
        <v>4780.19</v>
      </c>
      <c r="I1748" s="1" t="str">
        <f aca="false">INDEX(Products!$C$2:$C$51,MATCH(C1748,Products!$A$2:$A$51,0))</f>
        <v>Sports &amp; Fitness</v>
      </c>
      <c r="J1748" s="1" t="str">
        <f aca="false">INDEX(Orders!$E$2:$E$8001,MATCH(B1748,Orders!$A$2:$A$8001,0))</f>
        <v>Delivered</v>
      </c>
      <c r="K1748" s="1" t="str">
        <f aca="false">LEFT(INDEX(Orders!$C$2:$C$8001,MATCH(B1748,Orders!$A$2:$A$8001,0)),7)</f>
        <v>2025-11</v>
      </c>
    </row>
    <row r="1749" customFormat="false" ht="15" hidden="false" customHeight="true" outlineLevel="0" collapsed="false">
      <c r="A1749" s="1" t="s">
        <v>12219</v>
      </c>
      <c r="B1749" s="1" t="s">
        <v>3142</v>
      </c>
      <c r="C1749" s="1" t="s">
        <v>2006</v>
      </c>
      <c r="D1749" s="1" t="n">
        <v>1</v>
      </c>
      <c r="E1749" s="16" t="n">
        <v>482.17</v>
      </c>
      <c r="F1749" s="17" t="n">
        <v>0</v>
      </c>
      <c r="G1749" s="16" t="n">
        <v>482.17</v>
      </c>
      <c r="I1749" s="1" t="str">
        <f aca="false">INDEX(Products!$C$2:$C$51,MATCH(C1749,Products!$A$2:$A$51,0))</f>
        <v>Books &amp; Stationery</v>
      </c>
      <c r="J1749" s="1" t="str">
        <f aca="false">INDEX(Orders!$E$2:$E$8001,MATCH(B1749,Orders!$A$2:$A$8001,0))</f>
        <v>Delivered</v>
      </c>
      <c r="K1749" s="1" t="str">
        <f aca="false">LEFT(INDEX(Orders!$C$2:$C$8001,MATCH(B1749,Orders!$A$2:$A$8001,0)),7)</f>
        <v>2025-11</v>
      </c>
    </row>
    <row r="1750" customFormat="false" ht="15" hidden="false" customHeight="true" outlineLevel="0" collapsed="false">
      <c r="A1750" s="1" t="s">
        <v>12220</v>
      </c>
      <c r="B1750" s="1" t="s">
        <v>3142</v>
      </c>
      <c r="C1750" s="1" t="s">
        <v>1940</v>
      </c>
      <c r="D1750" s="1" t="n">
        <v>1</v>
      </c>
      <c r="E1750" s="16" t="n">
        <v>2374.52</v>
      </c>
      <c r="F1750" s="17" t="n">
        <v>0</v>
      </c>
      <c r="G1750" s="16" t="n">
        <v>2374.52</v>
      </c>
      <c r="I1750" s="1" t="str">
        <f aca="false">INDEX(Products!$C$2:$C$51,MATCH(C1750,Products!$A$2:$A$51,0))</f>
        <v>Fashion</v>
      </c>
      <c r="J1750" s="1" t="str">
        <f aca="false">INDEX(Orders!$E$2:$E$8001,MATCH(B1750,Orders!$A$2:$A$8001,0))</f>
        <v>Delivered</v>
      </c>
      <c r="K1750" s="1" t="str">
        <f aca="false">LEFT(INDEX(Orders!$C$2:$C$8001,MATCH(B1750,Orders!$A$2:$A$8001,0)),7)</f>
        <v>2025-11</v>
      </c>
    </row>
    <row r="1751" customFormat="false" ht="15" hidden="false" customHeight="true" outlineLevel="0" collapsed="false">
      <c r="A1751" s="1" t="s">
        <v>12221</v>
      </c>
      <c r="B1751" s="1" t="s">
        <v>3143</v>
      </c>
      <c r="C1751" s="1" t="s">
        <v>1990</v>
      </c>
      <c r="D1751" s="1" t="n">
        <v>1</v>
      </c>
      <c r="E1751" s="16" t="n">
        <v>5311.32</v>
      </c>
      <c r="F1751" s="17" t="n">
        <v>0</v>
      </c>
      <c r="G1751" s="16" t="n">
        <v>5311.32</v>
      </c>
      <c r="I1751" s="1" t="str">
        <f aca="false">INDEX(Products!$C$2:$C$51,MATCH(C1751,Products!$A$2:$A$51,0))</f>
        <v>Sports &amp; Fitness</v>
      </c>
      <c r="J1751" s="1" t="str">
        <f aca="false">INDEX(Orders!$E$2:$E$8001,MATCH(B1751,Orders!$A$2:$A$8001,0))</f>
        <v>Cancelled</v>
      </c>
      <c r="K1751" s="1" t="str">
        <f aca="false">LEFT(INDEX(Orders!$C$2:$C$8001,MATCH(B1751,Orders!$A$2:$A$8001,0)),7)</f>
        <v>2025-03</v>
      </c>
    </row>
    <row r="1752" customFormat="false" ht="15" hidden="false" customHeight="true" outlineLevel="0" collapsed="false">
      <c r="A1752" s="1" t="s">
        <v>12222</v>
      </c>
      <c r="B1752" s="1" t="s">
        <v>3144</v>
      </c>
      <c r="C1752" s="1" t="s">
        <v>1930</v>
      </c>
      <c r="D1752" s="1" t="n">
        <v>1</v>
      </c>
      <c r="E1752" s="16" t="n">
        <v>2398.35</v>
      </c>
      <c r="F1752" s="17" t="n">
        <v>0.1</v>
      </c>
      <c r="G1752" s="16" t="n">
        <v>2158.52</v>
      </c>
      <c r="I1752" s="1" t="str">
        <f aca="false">INDEX(Products!$C$2:$C$51,MATCH(C1752,Products!$A$2:$A$51,0))</f>
        <v>Electronics</v>
      </c>
      <c r="J1752" s="1" t="str">
        <f aca="false">INDEX(Orders!$E$2:$E$8001,MATCH(B1752,Orders!$A$2:$A$8001,0))</f>
        <v>Returned</v>
      </c>
      <c r="K1752" s="1" t="str">
        <f aca="false">LEFT(INDEX(Orders!$C$2:$C$8001,MATCH(B1752,Orders!$A$2:$A$8001,0)),7)</f>
        <v>2025-02</v>
      </c>
    </row>
    <row r="1753" customFormat="false" ht="15" hidden="false" customHeight="true" outlineLevel="0" collapsed="false">
      <c r="A1753" s="1" t="s">
        <v>12223</v>
      </c>
      <c r="B1753" s="1" t="s">
        <v>3145</v>
      </c>
      <c r="C1753" s="1" t="s">
        <v>1997</v>
      </c>
      <c r="D1753" s="1" t="n">
        <v>1</v>
      </c>
      <c r="E1753" s="16" t="n">
        <v>311.15</v>
      </c>
      <c r="F1753" s="17" t="n">
        <v>0.05</v>
      </c>
      <c r="G1753" s="16" t="n">
        <v>295.59</v>
      </c>
      <c r="I1753" s="1" t="str">
        <f aca="false">INDEX(Products!$C$2:$C$51,MATCH(C1753,Products!$A$2:$A$51,0))</f>
        <v>Sports &amp; Fitness</v>
      </c>
      <c r="J1753" s="1" t="str">
        <f aca="false">INDEX(Orders!$E$2:$E$8001,MATCH(B1753,Orders!$A$2:$A$8001,0))</f>
        <v>Delivered</v>
      </c>
      <c r="K1753" s="1" t="str">
        <f aca="false">LEFT(INDEX(Orders!$C$2:$C$8001,MATCH(B1753,Orders!$A$2:$A$8001,0)),7)</f>
        <v>2024-07</v>
      </c>
    </row>
    <row r="1754" customFormat="false" ht="15" hidden="false" customHeight="true" outlineLevel="0" collapsed="false">
      <c r="A1754" s="1" t="s">
        <v>12224</v>
      </c>
      <c r="B1754" s="1" t="s">
        <v>3145</v>
      </c>
      <c r="C1754" s="1" t="s">
        <v>2006</v>
      </c>
      <c r="D1754" s="1" t="n">
        <v>1</v>
      </c>
      <c r="E1754" s="16" t="n">
        <v>482.17</v>
      </c>
      <c r="F1754" s="17" t="n">
        <v>0</v>
      </c>
      <c r="G1754" s="16" t="n">
        <v>482.17</v>
      </c>
      <c r="I1754" s="1" t="str">
        <f aca="false">INDEX(Products!$C$2:$C$51,MATCH(C1754,Products!$A$2:$A$51,0))</f>
        <v>Books &amp; Stationery</v>
      </c>
      <c r="J1754" s="1" t="str">
        <f aca="false">INDEX(Orders!$E$2:$E$8001,MATCH(B1754,Orders!$A$2:$A$8001,0))</f>
        <v>Delivered</v>
      </c>
      <c r="K1754" s="1" t="str">
        <f aca="false">LEFT(INDEX(Orders!$C$2:$C$8001,MATCH(B1754,Orders!$A$2:$A$8001,0)),7)</f>
        <v>2024-07</v>
      </c>
    </row>
    <row r="1755" customFormat="false" ht="15" hidden="false" customHeight="true" outlineLevel="0" collapsed="false">
      <c r="A1755" s="1" t="s">
        <v>12225</v>
      </c>
      <c r="B1755" s="1" t="s">
        <v>3145</v>
      </c>
      <c r="C1755" s="1" t="s">
        <v>1953</v>
      </c>
      <c r="D1755" s="1" t="n">
        <v>1</v>
      </c>
      <c r="E1755" s="16" t="n">
        <v>4914.12</v>
      </c>
      <c r="F1755" s="17" t="n">
        <v>0.2</v>
      </c>
      <c r="G1755" s="16" t="n">
        <v>3931.3</v>
      </c>
      <c r="I1755" s="1" t="str">
        <f aca="false">INDEX(Products!$C$2:$C$51,MATCH(C1755,Products!$A$2:$A$51,0))</f>
        <v>Fashion</v>
      </c>
      <c r="J1755" s="1" t="str">
        <f aca="false">INDEX(Orders!$E$2:$E$8001,MATCH(B1755,Orders!$A$2:$A$8001,0))</f>
        <v>Delivered</v>
      </c>
      <c r="K1755" s="1" t="str">
        <f aca="false">LEFT(INDEX(Orders!$C$2:$C$8001,MATCH(B1755,Orders!$A$2:$A$8001,0)),7)</f>
        <v>2024-07</v>
      </c>
    </row>
    <row r="1756" customFormat="false" ht="15" hidden="false" customHeight="true" outlineLevel="0" collapsed="false">
      <c r="A1756" s="1" t="s">
        <v>12226</v>
      </c>
      <c r="B1756" s="1" t="s">
        <v>3146</v>
      </c>
      <c r="C1756" s="1" t="s">
        <v>1933</v>
      </c>
      <c r="D1756" s="1" t="n">
        <v>3</v>
      </c>
      <c r="E1756" s="16" t="n">
        <v>7194.38</v>
      </c>
      <c r="F1756" s="17" t="n">
        <v>0</v>
      </c>
      <c r="G1756" s="16" t="n">
        <v>21583.14</v>
      </c>
      <c r="I1756" s="1" t="str">
        <f aca="false">INDEX(Products!$C$2:$C$51,MATCH(C1756,Products!$A$2:$A$51,0))</f>
        <v>Electronics</v>
      </c>
      <c r="J1756" s="1" t="str">
        <f aca="false">INDEX(Orders!$E$2:$E$8001,MATCH(B1756,Orders!$A$2:$A$8001,0))</f>
        <v>Delivered</v>
      </c>
      <c r="K1756" s="1" t="str">
        <f aca="false">LEFT(INDEX(Orders!$C$2:$C$8001,MATCH(B1756,Orders!$A$2:$A$8001,0)),7)</f>
        <v>2025-11</v>
      </c>
    </row>
    <row r="1757" customFormat="false" ht="15" hidden="false" customHeight="true" outlineLevel="0" collapsed="false">
      <c r="A1757" s="1" t="s">
        <v>12227</v>
      </c>
      <c r="B1757" s="1" t="s">
        <v>3146</v>
      </c>
      <c r="C1757" s="1" t="s">
        <v>1928</v>
      </c>
      <c r="D1757" s="1" t="n">
        <v>1</v>
      </c>
      <c r="E1757" s="16" t="n">
        <v>657.82</v>
      </c>
      <c r="F1757" s="17" t="n">
        <v>0.05</v>
      </c>
      <c r="G1757" s="16" t="n">
        <v>624.93</v>
      </c>
      <c r="I1757" s="1" t="str">
        <f aca="false">INDEX(Products!$C$2:$C$51,MATCH(C1757,Products!$A$2:$A$51,0))</f>
        <v>Electronics</v>
      </c>
      <c r="J1757" s="1" t="str">
        <f aca="false">INDEX(Orders!$E$2:$E$8001,MATCH(B1757,Orders!$A$2:$A$8001,0))</f>
        <v>Delivered</v>
      </c>
      <c r="K1757" s="1" t="str">
        <f aca="false">LEFT(INDEX(Orders!$C$2:$C$8001,MATCH(B1757,Orders!$A$2:$A$8001,0)),7)</f>
        <v>2025-11</v>
      </c>
    </row>
    <row r="1758" customFormat="false" ht="15" hidden="false" customHeight="true" outlineLevel="0" collapsed="false">
      <c r="A1758" s="1" t="s">
        <v>12228</v>
      </c>
      <c r="B1758" s="1" t="s">
        <v>3146</v>
      </c>
      <c r="C1758" s="1" t="s">
        <v>2006</v>
      </c>
      <c r="D1758" s="1" t="n">
        <v>1</v>
      </c>
      <c r="E1758" s="16" t="n">
        <v>482.17</v>
      </c>
      <c r="F1758" s="17" t="n">
        <v>0.15</v>
      </c>
      <c r="G1758" s="16" t="n">
        <v>409.84</v>
      </c>
      <c r="I1758" s="1" t="str">
        <f aca="false">INDEX(Products!$C$2:$C$51,MATCH(C1758,Products!$A$2:$A$51,0))</f>
        <v>Books &amp; Stationery</v>
      </c>
      <c r="J1758" s="1" t="str">
        <f aca="false">INDEX(Orders!$E$2:$E$8001,MATCH(B1758,Orders!$A$2:$A$8001,0))</f>
        <v>Delivered</v>
      </c>
      <c r="K1758" s="1" t="str">
        <f aca="false">LEFT(INDEX(Orders!$C$2:$C$8001,MATCH(B1758,Orders!$A$2:$A$8001,0)),7)</f>
        <v>2025-11</v>
      </c>
    </row>
    <row r="1759" customFormat="false" ht="15" hidden="false" customHeight="true" outlineLevel="0" collapsed="false">
      <c r="A1759" s="1" t="s">
        <v>12229</v>
      </c>
      <c r="B1759" s="1" t="s">
        <v>3146</v>
      </c>
      <c r="C1759" s="1" t="s">
        <v>1940</v>
      </c>
      <c r="D1759" s="1" t="n">
        <v>1</v>
      </c>
      <c r="E1759" s="16" t="n">
        <v>2374.52</v>
      </c>
      <c r="F1759" s="17" t="n">
        <v>0.15</v>
      </c>
      <c r="G1759" s="16" t="n">
        <v>2018.34</v>
      </c>
      <c r="I1759" s="1" t="str">
        <f aca="false">INDEX(Products!$C$2:$C$51,MATCH(C1759,Products!$A$2:$A$51,0))</f>
        <v>Fashion</v>
      </c>
      <c r="J1759" s="1" t="str">
        <f aca="false">INDEX(Orders!$E$2:$E$8001,MATCH(B1759,Orders!$A$2:$A$8001,0))</f>
        <v>Delivered</v>
      </c>
      <c r="K1759" s="1" t="str">
        <f aca="false">LEFT(INDEX(Orders!$C$2:$C$8001,MATCH(B1759,Orders!$A$2:$A$8001,0)),7)</f>
        <v>2025-11</v>
      </c>
    </row>
    <row r="1760" customFormat="false" ht="15" hidden="false" customHeight="true" outlineLevel="0" collapsed="false">
      <c r="A1760" s="1" t="s">
        <v>12230</v>
      </c>
      <c r="B1760" s="1" t="s">
        <v>3146</v>
      </c>
      <c r="C1760" s="1" t="s">
        <v>1990</v>
      </c>
      <c r="D1760" s="1" t="n">
        <v>1</v>
      </c>
      <c r="E1760" s="16" t="n">
        <v>5311.32</v>
      </c>
      <c r="F1760" s="17" t="n">
        <v>0</v>
      </c>
      <c r="G1760" s="16" t="n">
        <v>5311.32</v>
      </c>
      <c r="I1760" s="1" t="str">
        <f aca="false">INDEX(Products!$C$2:$C$51,MATCH(C1760,Products!$A$2:$A$51,0))</f>
        <v>Sports &amp; Fitness</v>
      </c>
      <c r="J1760" s="1" t="str">
        <f aca="false">INDEX(Orders!$E$2:$E$8001,MATCH(B1760,Orders!$A$2:$A$8001,0))</f>
        <v>Delivered</v>
      </c>
      <c r="K1760" s="1" t="str">
        <f aca="false">LEFT(INDEX(Orders!$C$2:$C$8001,MATCH(B1760,Orders!$A$2:$A$8001,0)),7)</f>
        <v>2025-11</v>
      </c>
    </row>
    <row r="1761" customFormat="false" ht="15" hidden="false" customHeight="true" outlineLevel="0" collapsed="false">
      <c r="A1761" s="1" t="s">
        <v>12231</v>
      </c>
      <c r="B1761" s="1" t="s">
        <v>3147</v>
      </c>
      <c r="C1761" s="1" t="s">
        <v>1977</v>
      </c>
      <c r="D1761" s="1" t="n">
        <v>2</v>
      </c>
      <c r="E1761" s="16" t="n">
        <v>2386.05</v>
      </c>
      <c r="F1761" s="17" t="n">
        <v>0.15</v>
      </c>
      <c r="G1761" s="16" t="n">
        <v>4056.29</v>
      </c>
      <c r="I1761" s="1" t="str">
        <f aca="false">INDEX(Products!$C$2:$C$51,MATCH(C1761,Products!$A$2:$A$51,0))</f>
        <v>Beauty &amp; Personal Care</v>
      </c>
      <c r="J1761" s="1" t="str">
        <f aca="false">INDEX(Orders!$E$2:$E$8001,MATCH(B1761,Orders!$A$2:$A$8001,0))</f>
        <v>Delivered</v>
      </c>
      <c r="K1761" s="1" t="str">
        <f aca="false">LEFT(INDEX(Orders!$C$2:$C$8001,MATCH(B1761,Orders!$A$2:$A$8001,0)),7)</f>
        <v>2024-12</v>
      </c>
    </row>
    <row r="1762" customFormat="false" ht="15" hidden="false" customHeight="true" outlineLevel="0" collapsed="false">
      <c r="A1762" s="1" t="s">
        <v>12232</v>
      </c>
      <c r="B1762" s="1" t="s">
        <v>3147</v>
      </c>
      <c r="C1762" s="1" t="s">
        <v>2006</v>
      </c>
      <c r="D1762" s="1" t="n">
        <v>1</v>
      </c>
      <c r="E1762" s="16" t="n">
        <v>482.17</v>
      </c>
      <c r="F1762" s="17" t="n">
        <v>0.1</v>
      </c>
      <c r="G1762" s="16" t="n">
        <v>433.95</v>
      </c>
      <c r="I1762" s="1" t="str">
        <f aca="false">INDEX(Products!$C$2:$C$51,MATCH(C1762,Products!$A$2:$A$51,0))</f>
        <v>Books &amp; Stationery</v>
      </c>
      <c r="J1762" s="1" t="str">
        <f aca="false">INDEX(Orders!$E$2:$E$8001,MATCH(B1762,Orders!$A$2:$A$8001,0))</f>
        <v>Delivered</v>
      </c>
      <c r="K1762" s="1" t="str">
        <f aca="false">LEFT(INDEX(Orders!$C$2:$C$8001,MATCH(B1762,Orders!$A$2:$A$8001,0)),7)</f>
        <v>2024-12</v>
      </c>
    </row>
    <row r="1763" customFormat="false" ht="15" hidden="false" customHeight="true" outlineLevel="0" collapsed="false">
      <c r="A1763" s="1" t="s">
        <v>12233</v>
      </c>
      <c r="B1763" s="1" t="s">
        <v>3148</v>
      </c>
      <c r="C1763" s="1" t="s">
        <v>2006</v>
      </c>
      <c r="D1763" s="1" t="n">
        <v>1</v>
      </c>
      <c r="E1763" s="16" t="n">
        <v>482.17</v>
      </c>
      <c r="F1763" s="17" t="n">
        <v>0.1</v>
      </c>
      <c r="G1763" s="16" t="n">
        <v>433.95</v>
      </c>
      <c r="I1763" s="1" t="str">
        <f aca="false">INDEX(Products!$C$2:$C$51,MATCH(C1763,Products!$A$2:$A$51,0))</f>
        <v>Books &amp; Stationery</v>
      </c>
      <c r="J1763" s="1" t="str">
        <f aca="false">INDEX(Orders!$E$2:$E$8001,MATCH(B1763,Orders!$A$2:$A$8001,0))</f>
        <v>Delivered</v>
      </c>
      <c r="K1763" s="1" t="str">
        <f aca="false">LEFT(INDEX(Orders!$C$2:$C$8001,MATCH(B1763,Orders!$A$2:$A$8001,0)),7)</f>
        <v>2024-04</v>
      </c>
    </row>
    <row r="1764" customFormat="false" ht="15" hidden="false" customHeight="true" outlineLevel="0" collapsed="false">
      <c r="A1764" s="1" t="s">
        <v>12234</v>
      </c>
      <c r="B1764" s="1" t="s">
        <v>3148</v>
      </c>
      <c r="C1764" s="1" t="s">
        <v>2007</v>
      </c>
      <c r="D1764" s="1" t="n">
        <v>2</v>
      </c>
      <c r="E1764" s="16" t="n">
        <v>750.27</v>
      </c>
      <c r="F1764" s="17" t="n">
        <v>0.2</v>
      </c>
      <c r="G1764" s="16" t="n">
        <v>1200.43</v>
      </c>
      <c r="I1764" s="1" t="str">
        <f aca="false">INDEX(Products!$C$2:$C$51,MATCH(C1764,Products!$A$2:$A$51,0))</f>
        <v>Books &amp; Stationery</v>
      </c>
      <c r="J1764" s="1" t="str">
        <f aca="false">INDEX(Orders!$E$2:$E$8001,MATCH(B1764,Orders!$A$2:$A$8001,0))</f>
        <v>Delivered</v>
      </c>
      <c r="K1764" s="1" t="str">
        <f aca="false">LEFT(INDEX(Orders!$C$2:$C$8001,MATCH(B1764,Orders!$A$2:$A$8001,0)),7)</f>
        <v>2024-04</v>
      </c>
    </row>
    <row r="1765" customFormat="false" ht="15" hidden="false" customHeight="true" outlineLevel="0" collapsed="false">
      <c r="A1765" s="1" t="s">
        <v>12235</v>
      </c>
      <c r="B1765" s="1" t="s">
        <v>3149</v>
      </c>
      <c r="C1765" s="1" t="s">
        <v>1931</v>
      </c>
      <c r="D1765" s="1" t="n">
        <v>1</v>
      </c>
      <c r="E1765" s="16" t="n">
        <v>1111.28</v>
      </c>
      <c r="F1765" s="17" t="n">
        <v>0.05</v>
      </c>
      <c r="G1765" s="16" t="n">
        <v>1055.72</v>
      </c>
      <c r="I1765" s="1" t="str">
        <f aca="false">INDEX(Products!$C$2:$C$51,MATCH(C1765,Products!$A$2:$A$51,0))</f>
        <v>Electronics</v>
      </c>
      <c r="J1765" s="1" t="str">
        <f aca="false">INDEX(Orders!$E$2:$E$8001,MATCH(B1765,Orders!$A$2:$A$8001,0))</f>
        <v>Delivered</v>
      </c>
      <c r="K1765" s="1" t="str">
        <f aca="false">LEFT(INDEX(Orders!$C$2:$C$8001,MATCH(B1765,Orders!$A$2:$A$8001,0)),7)</f>
        <v>2024-02</v>
      </c>
    </row>
    <row r="1766" customFormat="false" ht="15" hidden="false" customHeight="true" outlineLevel="0" collapsed="false">
      <c r="A1766" s="1" t="s">
        <v>12236</v>
      </c>
      <c r="B1766" s="1" t="s">
        <v>3149</v>
      </c>
      <c r="C1766" s="1" t="s">
        <v>2000</v>
      </c>
      <c r="D1766" s="1" t="n">
        <v>1</v>
      </c>
      <c r="E1766" s="16" t="n">
        <v>425.08</v>
      </c>
      <c r="F1766" s="17" t="n">
        <v>0</v>
      </c>
      <c r="G1766" s="16" t="n">
        <v>425.08</v>
      </c>
      <c r="I1766" s="1" t="str">
        <f aca="false">INDEX(Products!$C$2:$C$51,MATCH(C1766,Products!$A$2:$A$51,0))</f>
        <v>Books &amp; Stationery</v>
      </c>
      <c r="J1766" s="1" t="str">
        <f aca="false">INDEX(Orders!$E$2:$E$8001,MATCH(B1766,Orders!$A$2:$A$8001,0))</f>
        <v>Delivered</v>
      </c>
      <c r="K1766" s="1" t="str">
        <f aca="false">LEFT(INDEX(Orders!$C$2:$C$8001,MATCH(B1766,Orders!$A$2:$A$8001,0)),7)</f>
        <v>2024-02</v>
      </c>
    </row>
    <row r="1767" customFormat="false" ht="15" hidden="false" customHeight="true" outlineLevel="0" collapsed="false">
      <c r="A1767" s="1" t="s">
        <v>12237</v>
      </c>
      <c r="B1767" s="1" t="s">
        <v>3151</v>
      </c>
      <c r="C1767" s="1" t="s">
        <v>1997</v>
      </c>
      <c r="D1767" s="1" t="n">
        <v>1</v>
      </c>
      <c r="E1767" s="16" t="n">
        <v>311.15</v>
      </c>
      <c r="F1767" s="17" t="n">
        <v>0.05</v>
      </c>
      <c r="G1767" s="16" t="n">
        <v>295.59</v>
      </c>
      <c r="I1767" s="1" t="str">
        <f aca="false">INDEX(Products!$C$2:$C$51,MATCH(C1767,Products!$A$2:$A$51,0))</f>
        <v>Sports &amp; Fitness</v>
      </c>
      <c r="J1767" s="1" t="str">
        <f aca="false">INDEX(Orders!$E$2:$E$8001,MATCH(B1767,Orders!$A$2:$A$8001,0))</f>
        <v>Delivered</v>
      </c>
      <c r="K1767" s="1" t="str">
        <f aca="false">LEFT(INDEX(Orders!$C$2:$C$8001,MATCH(B1767,Orders!$A$2:$A$8001,0)),7)</f>
        <v>2025-03</v>
      </c>
    </row>
    <row r="1768" customFormat="false" ht="15" hidden="false" customHeight="true" outlineLevel="0" collapsed="false">
      <c r="A1768" s="1" t="s">
        <v>12238</v>
      </c>
      <c r="B1768" s="1" t="s">
        <v>3151</v>
      </c>
      <c r="C1768" s="1" t="s">
        <v>1995</v>
      </c>
      <c r="D1768" s="1" t="n">
        <v>1</v>
      </c>
      <c r="E1768" s="16" t="n">
        <v>2914.27</v>
      </c>
      <c r="F1768" s="17" t="n">
        <v>0.1</v>
      </c>
      <c r="G1768" s="16" t="n">
        <v>2622.84</v>
      </c>
      <c r="I1768" s="1" t="str">
        <f aca="false">INDEX(Products!$C$2:$C$51,MATCH(C1768,Products!$A$2:$A$51,0))</f>
        <v>Sports &amp; Fitness</v>
      </c>
      <c r="J1768" s="1" t="str">
        <f aca="false">INDEX(Orders!$E$2:$E$8001,MATCH(B1768,Orders!$A$2:$A$8001,0))</f>
        <v>Delivered</v>
      </c>
      <c r="K1768" s="1" t="str">
        <f aca="false">LEFT(INDEX(Orders!$C$2:$C$8001,MATCH(B1768,Orders!$A$2:$A$8001,0)),7)</f>
        <v>2025-03</v>
      </c>
    </row>
    <row r="1769" customFormat="false" ht="15" hidden="false" customHeight="true" outlineLevel="0" collapsed="false">
      <c r="A1769" s="1" t="s">
        <v>12239</v>
      </c>
      <c r="B1769" s="1" t="s">
        <v>3151</v>
      </c>
      <c r="C1769" s="1" t="s">
        <v>1961</v>
      </c>
      <c r="D1769" s="1" t="n">
        <v>1</v>
      </c>
      <c r="E1769" s="16" t="n">
        <v>3493.68</v>
      </c>
      <c r="F1769" s="17" t="n">
        <v>0</v>
      </c>
      <c r="G1769" s="16" t="n">
        <v>3493.68</v>
      </c>
      <c r="I1769" s="1" t="str">
        <f aca="false">INDEX(Products!$C$2:$C$51,MATCH(C1769,Products!$A$2:$A$51,0))</f>
        <v>Home &amp; Kitchen</v>
      </c>
      <c r="J1769" s="1" t="str">
        <f aca="false">INDEX(Orders!$E$2:$E$8001,MATCH(B1769,Orders!$A$2:$A$8001,0))</f>
        <v>Delivered</v>
      </c>
      <c r="K1769" s="1" t="str">
        <f aca="false">LEFT(INDEX(Orders!$C$2:$C$8001,MATCH(B1769,Orders!$A$2:$A$8001,0)),7)</f>
        <v>2025-03</v>
      </c>
    </row>
    <row r="1770" customFormat="false" ht="15" hidden="false" customHeight="true" outlineLevel="0" collapsed="false">
      <c r="A1770" s="1" t="s">
        <v>12240</v>
      </c>
      <c r="B1770" s="1" t="s">
        <v>3151</v>
      </c>
      <c r="C1770" s="1" t="s">
        <v>1918</v>
      </c>
      <c r="D1770" s="1" t="n">
        <v>1</v>
      </c>
      <c r="E1770" s="16" t="n">
        <v>2978.99</v>
      </c>
      <c r="F1770" s="17" t="n">
        <v>0</v>
      </c>
      <c r="G1770" s="16" t="n">
        <v>2978.99</v>
      </c>
      <c r="I1770" s="1" t="str">
        <f aca="false">INDEX(Products!$C$2:$C$51,MATCH(C1770,Products!$A$2:$A$51,0))</f>
        <v>Electronics</v>
      </c>
      <c r="J1770" s="1" t="str">
        <f aca="false">INDEX(Orders!$E$2:$E$8001,MATCH(B1770,Orders!$A$2:$A$8001,0))</f>
        <v>Delivered</v>
      </c>
      <c r="K1770" s="1" t="str">
        <f aca="false">LEFT(INDEX(Orders!$C$2:$C$8001,MATCH(B1770,Orders!$A$2:$A$8001,0)),7)</f>
        <v>2025-03</v>
      </c>
    </row>
    <row r="1771" customFormat="false" ht="15" hidden="false" customHeight="true" outlineLevel="0" collapsed="false">
      <c r="A1771" s="1" t="s">
        <v>12241</v>
      </c>
      <c r="B1771" s="1" t="s">
        <v>3152</v>
      </c>
      <c r="C1771" s="1" t="s">
        <v>1937</v>
      </c>
      <c r="D1771" s="1" t="n">
        <v>2</v>
      </c>
      <c r="E1771" s="16" t="n">
        <v>1364.75</v>
      </c>
      <c r="F1771" s="17" t="n">
        <v>0</v>
      </c>
      <c r="G1771" s="16" t="n">
        <v>2729.5</v>
      </c>
      <c r="I1771" s="1" t="str">
        <f aca="false">INDEX(Products!$C$2:$C$51,MATCH(C1771,Products!$A$2:$A$51,0))</f>
        <v>Fashion</v>
      </c>
      <c r="J1771" s="1" t="str">
        <f aca="false">INDEX(Orders!$E$2:$E$8001,MATCH(B1771,Orders!$A$2:$A$8001,0))</f>
        <v>Delivered</v>
      </c>
      <c r="K1771" s="1" t="str">
        <f aca="false">LEFT(INDEX(Orders!$C$2:$C$8001,MATCH(B1771,Orders!$A$2:$A$8001,0)),7)</f>
        <v>2025-07</v>
      </c>
    </row>
    <row r="1772" customFormat="false" ht="15" hidden="false" customHeight="true" outlineLevel="0" collapsed="false">
      <c r="A1772" s="1" t="s">
        <v>12242</v>
      </c>
      <c r="B1772" s="1" t="s">
        <v>3153</v>
      </c>
      <c r="C1772" s="1" t="s">
        <v>2007</v>
      </c>
      <c r="D1772" s="1" t="n">
        <v>1</v>
      </c>
      <c r="E1772" s="16" t="n">
        <v>750.27</v>
      </c>
      <c r="F1772" s="17" t="n">
        <v>0.1</v>
      </c>
      <c r="G1772" s="16" t="n">
        <v>675.24</v>
      </c>
      <c r="I1772" s="1" t="str">
        <f aca="false">INDEX(Products!$C$2:$C$51,MATCH(C1772,Products!$A$2:$A$51,0))</f>
        <v>Books &amp; Stationery</v>
      </c>
      <c r="J1772" s="1" t="str">
        <f aca="false">INDEX(Orders!$E$2:$E$8001,MATCH(B1772,Orders!$A$2:$A$8001,0))</f>
        <v>Delivered</v>
      </c>
      <c r="K1772" s="1" t="str">
        <f aca="false">LEFT(INDEX(Orders!$C$2:$C$8001,MATCH(B1772,Orders!$A$2:$A$8001,0)),7)</f>
        <v>2025-09</v>
      </c>
    </row>
    <row r="1773" customFormat="false" ht="15" hidden="false" customHeight="true" outlineLevel="0" collapsed="false">
      <c r="A1773" s="1" t="s">
        <v>12243</v>
      </c>
      <c r="B1773" s="1" t="s">
        <v>3155</v>
      </c>
      <c r="C1773" s="1" t="s">
        <v>1993</v>
      </c>
      <c r="D1773" s="1" t="n">
        <v>1</v>
      </c>
      <c r="E1773" s="16" t="n">
        <v>3177.33</v>
      </c>
      <c r="F1773" s="17" t="n">
        <v>0</v>
      </c>
      <c r="G1773" s="16" t="n">
        <v>3177.33</v>
      </c>
      <c r="I1773" s="1" t="str">
        <f aca="false">INDEX(Products!$C$2:$C$51,MATCH(C1773,Products!$A$2:$A$51,0))</f>
        <v>Sports &amp; Fitness</v>
      </c>
      <c r="J1773" s="1" t="str">
        <f aca="false">INDEX(Orders!$E$2:$E$8001,MATCH(B1773,Orders!$A$2:$A$8001,0))</f>
        <v>Delivered</v>
      </c>
      <c r="K1773" s="1" t="str">
        <f aca="false">LEFT(INDEX(Orders!$C$2:$C$8001,MATCH(B1773,Orders!$A$2:$A$8001,0)),7)</f>
        <v>2024-02</v>
      </c>
    </row>
    <row r="1774" customFormat="false" ht="15" hidden="false" customHeight="true" outlineLevel="0" collapsed="false">
      <c r="A1774" s="1" t="s">
        <v>12244</v>
      </c>
      <c r="B1774" s="1" t="s">
        <v>3157</v>
      </c>
      <c r="C1774" s="1" t="s">
        <v>1995</v>
      </c>
      <c r="D1774" s="1" t="n">
        <v>1</v>
      </c>
      <c r="E1774" s="16" t="n">
        <v>2914.27</v>
      </c>
      <c r="F1774" s="17" t="n">
        <v>0</v>
      </c>
      <c r="G1774" s="16" t="n">
        <v>2914.27</v>
      </c>
      <c r="I1774" s="1" t="str">
        <f aca="false">INDEX(Products!$C$2:$C$51,MATCH(C1774,Products!$A$2:$A$51,0))</f>
        <v>Sports &amp; Fitness</v>
      </c>
      <c r="J1774" s="1" t="str">
        <f aca="false">INDEX(Orders!$E$2:$E$8001,MATCH(B1774,Orders!$A$2:$A$8001,0))</f>
        <v>Delivered</v>
      </c>
      <c r="K1774" s="1" t="str">
        <f aca="false">LEFT(INDEX(Orders!$C$2:$C$8001,MATCH(B1774,Orders!$A$2:$A$8001,0)),7)</f>
        <v>2025-05</v>
      </c>
    </row>
    <row r="1775" customFormat="false" ht="15" hidden="false" customHeight="true" outlineLevel="0" collapsed="false">
      <c r="A1775" s="1" t="s">
        <v>12245</v>
      </c>
      <c r="B1775" s="1" t="s">
        <v>3158</v>
      </c>
      <c r="C1775" s="1" t="s">
        <v>1947</v>
      </c>
      <c r="D1775" s="1" t="n">
        <v>1</v>
      </c>
      <c r="E1775" s="16" t="n">
        <v>4778.51</v>
      </c>
      <c r="F1775" s="17" t="n">
        <v>0</v>
      </c>
      <c r="G1775" s="16" t="n">
        <v>4778.51</v>
      </c>
      <c r="I1775" s="1" t="str">
        <f aca="false">INDEX(Products!$C$2:$C$51,MATCH(C1775,Products!$A$2:$A$51,0))</f>
        <v>Fashion</v>
      </c>
      <c r="J1775" s="1" t="str">
        <f aca="false">INDEX(Orders!$E$2:$E$8001,MATCH(B1775,Orders!$A$2:$A$8001,0))</f>
        <v>Delivered</v>
      </c>
      <c r="K1775" s="1" t="str">
        <f aca="false">LEFT(INDEX(Orders!$C$2:$C$8001,MATCH(B1775,Orders!$A$2:$A$8001,0)),7)</f>
        <v>2025-04</v>
      </c>
    </row>
    <row r="1776" customFormat="false" ht="15" hidden="false" customHeight="true" outlineLevel="0" collapsed="false">
      <c r="A1776" s="1" t="s">
        <v>12246</v>
      </c>
      <c r="B1776" s="1" t="s">
        <v>3160</v>
      </c>
      <c r="C1776" s="1" t="s">
        <v>1971</v>
      </c>
      <c r="D1776" s="1" t="n">
        <v>1</v>
      </c>
      <c r="E1776" s="16" t="n">
        <v>2073.63</v>
      </c>
      <c r="F1776" s="17" t="n">
        <v>0.1</v>
      </c>
      <c r="G1776" s="16" t="n">
        <v>1866.27</v>
      </c>
      <c r="I1776" s="1" t="str">
        <f aca="false">INDEX(Products!$C$2:$C$51,MATCH(C1776,Products!$A$2:$A$51,0))</f>
        <v>Home &amp; Kitchen</v>
      </c>
      <c r="J1776" s="1" t="str">
        <f aca="false">INDEX(Orders!$E$2:$E$8001,MATCH(B1776,Orders!$A$2:$A$8001,0))</f>
        <v>Delivered</v>
      </c>
      <c r="K1776" s="1" t="str">
        <f aca="false">LEFT(INDEX(Orders!$C$2:$C$8001,MATCH(B1776,Orders!$A$2:$A$8001,0)),7)</f>
        <v>2025-11</v>
      </c>
    </row>
    <row r="1777" customFormat="false" ht="15" hidden="false" customHeight="true" outlineLevel="0" collapsed="false">
      <c r="A1777" s="1" t="s">
        <v>12247</v>
      </c>
      <c r="B1777" s="1" t="s">
        <v>3161</v>
      </c>
      <c r="C1777" s="1" t="s">
        <v>2006</v>
      </c>
      <c r="D1777" s="1" t="n">
        <v>1</v>
      </c>
      <c r="E1777" s="16" t="n">
        <v>482.17</v>
      </c>
      <c r="F1777" s="17" t="n">
        <v>0</v>
      </c>
      <c r="G1777" s="16" t="n">
        <v>482.17</v>
      </c>
      <c r="I1777" s="1" t="str">
        <f aca="false">INDEX(Products!$C$2:$C$51,MATCH(C1777,Products!$A$2:$A$51,0))</f>
        <v>Books &amp; Stationery</v>
      </c>
      <c r="J1777" s="1" t="str">
        <f aca="false">INDEX(Orders!$E$2:$E$8001,MATCH(B1777,Orders!$A$2:$A$8001,0))</f>
        <v>Delivered</v>
      </c>
      <c r="K1777" s="1" t="str">
        <f aca="false">LEFT(INDEX(Orders!$C$2:$C$8001,MATCH(B1777,Orders!$A$2:$A$8001,0)),7)</f>
        <v>2025-07</v>
      </c>
    </row>
    <row r="1778" customFormat="false" ht="15" hidden="false" customHeight="true" outlineLevel="0" collapsed="false">
      <c r="A1778" s="1" t="s">
        <v>12248</v>
      </c>
      <c r="B1778" s="1" t="s">
        <v>3161</v>
      </c>
      <c r="C1778" s="1" t="s">
        <v>1979</v>
      </c>
      <c r="D1778" s="1" t="n">
        <v>1</v>
      </c>
      <c r="E1778" s="16" t="n">
        <v>623</v>
      </c>
      <c r="F1778" s="17" t="n">
        <v>0</v>
      </c>
      <c r="G1778" s="16" t="n">
        <v>623</v>
      </c>
      <c r="I1778" s="1" t="str">
        <f aca="false">INDEX(Products!$C$2:$C$51,MATCH(C1778,Products!$A$2:$A$51,0))</f>
        <v>Beauty &amp; Personal Care</v>
      </c>
      <c r="J1778" s="1" t="str">
        <f aca="false">INDEX(Orders!$E$2:$E$8001,MATCH(B1778,Orders!$A$2:$A$8001,0))</f>
        <v>Delivered</v>
      </c>
      <c r="K1778" s="1" t="str">
        <f aca="false">LEFT(INDEX(Orders!$C$2:$C$8001,MATCH(B1778,Orders!$A$2:$A$8001,0)),7)</f>
        <v>2025-07</v>
      </c>
    </row>
    <row r="1779" customFormat="false" ht="15" hidden="false" customHeight="true" outlineLevel="0" collapsed="false">
      <c r="A1779" s="1" t="s">
        <v>12249</v>
      </c>
      <c r="B1779" s="1" t="s">
        <v>3163</v>
      </c>
      <c r="C1779" s="1" t="s">
        <v>1969</v>
      </c>
      <c r="D1779" s="1" t="n">
        <v>1</v>
      </c>
      <c r="E1779" s="16" t="n">
        <v>9171.98</v>
      </c>
      <c r="F1779" s="17" t="n">
        <v>0</v>
      </c>
      <c r="G1779" s="16" t="n">
        <v>9171.98</v>
      </c>
      <c r="I1779" s="1" t="str">
        <f aca="false">INDEX(Products!$C$2:$C$51,MATCH(C1779,Products!$A$2:$A$51,0))</f>
        <v>Home &amp; Kitchen</v>
      </c>
      <c r="J1779" s="1" t="str">
        <f aca="false">INDEX(Orders!$E$2:$E$8001,MATCH(B1779,Orders!$A$2:$A$8001,0))</f>
        <v>Delivered</v>
      </c>
      <c r="K1779" s="1" t="str">
        <f aca="false">LEFT(INDEX(Orders!$C$2:$C$8001,MATCH(B1779,Orders!$A$2:$A$8001,0)),7)</f>
        <v>2025-01</v>
      </c>
    </row>
    <row r="1780" customFormat="false" ht="15" hidden="false" customHeight="true" outlineLevel="0" collapsed="false">
      <c r="A1780" s="1" t="s">
        <v>12250</v>
      </c>
      <c r="B1780" s="1" t="s">
        <v>3163</v>
      </c>
      <c r="C1780" s="1" t="s">
        <v>2006</v>
      </c>
      <c r="D1780" s="1" t="n">
        <v>1</v>
      </c>
      <c r="E1780" s="16" t="n">
        <v>482.17</v>
      </c>
      <c r="F1780" s="17" t="n">
        <v>0</v>
      </c>
      <c r="G1780" s="16" t="n">
        <v>482.17</v>
      </c>
      <c r="I1780" s="1" t="str">
        <f aca="false">INDEX(Products!$C$2:$C$51,MATCH(C1780,Products!$A$2:$A$51,0))</f>
        <v>Books &amp; Stationery</v>
      </c>
      <c r="J1780" s="1" t="str">
        <f aca="false">INDEX(Orders!$E$2:$E$8001,MATCH(B1780,Orders!$A$2:$A$8001,0))</f>
        <v>Delivered</v>
      </c>
      <c r="K1780" s="1" t="str">
        <f aca="false">LEFT(INDEX(Orders!$C$2:$C$8001,MATCH(B1780,Orders!$A$2:$A$8001,0)),7)</f>
        <v>2025-01</v>
      </c>
    </row>
    <row r="1781" customFormat="false" ht="15" hidden="false" customHeight="true" outlineLevel="0" collapsed="false">
      <c r="A1781" s="1" t="s">
        <v>12251</v>
      </c>
      <c r="B1781" s="1" t="s">
        <v>3163</v>
      </c>
      <c r="C1781" s="1" t="s">
        <v>2000</v>
      </c>
      <c r="D1781" s="1" t="n">
        <v>3</v>
      </c>
      <c r="E1781" s="16" t="n">
        <v>425.08</v>
      </c>
      <c r="F1781" s="17" t="n">
        <v>0</v>
      </c>
      <c r="G1781" s="16" t="n">
        <v>1275.24</v>
      </c>
      <c r="I1781" s="1" t="str">
        <f aca="false">INDEX(Products!$C$2:$C$51,MATCH(C1781,Products!$A$2:$A$51,0))</f>
        <v>Books &amp; Stationery</v>
      </c>
      <c r="J1781" s="1" t="str">
        <f aca="false">INDEX(Orders!$E$2:$E$8001,MATCH(B1781,Orders!$A$2:$A$8001,0))</f>
        <v>Delivered</v>
      </c>
      <c r="K1781" s="1" t="str">
        <f aca="false">LEFT(INDEX(Orders!$C$2:$C$8001,MATCH(B1781,Orders!$A$2:$A$8001,0)),7)</f>
        <v>2025-01</v>
      </c>
    </row>
    <row r="1782" customFormat="false" ht="15" hidden="false" customHeight="true" outlineLevel="0" collapsed="false">
      <c r="A1782" s="1" t="s">
        <v>12252</v>
      </c>
      <c r="B1782" s="1" t="s">
        <v>3163</v>
      </c>
      <c r="C1782" s="1" t="s">
        <v>1975</v>
      </c>
      <c r="D1782" s="1" t="n">
        <v>1</v>
      </c>
      <c r="E1782" s="16" t="n">
        <v>862.99</v>
      </c>
      <c r="F1782" s="17" t="n">
        <v>0</v>
      </c>
      <c r="G1782" s="16" t="n">
        <v>862.99</v>
      </c>
      <c r="I1782" s="1" t="str">
        <f aca="false">INDEX(Products!$C$2:$C$51,MATCH(C1782,Products!$A$2:$A$51,0))</f>
        <v>Beauty &amp; Personal Care</v>
      </c>
      <c r="J1782" s="1" t="str">
        <f aca="false">INDEX(Orders!$E$2:$E$8001,MATCH(B1782,Orders!$A$2:$A$8001,0))</f>
        <v>Delivered</v>
      </c>
      <c r="K1782" s="1" t="str">
        <f aca="false">LEFT(INDEX(Orders!$C$2:$C$8001,MATCH(B1782,Orders!$A$2:$A$8001,0)),7)</f>
        <v>2025-01</v>
      </c>
    </row>
    <row r="1783" customFormat="false" ht="15" hidden="false" customHeight="true" outlineLevel="0" collapsed="false">
      <c r="A1783" s="1" t="s">
        <v>12253</v>
      </c>
      <c r="B1783" s="1" t="s">
        <v>3164</v>
      </c>
      <c r="C1783" s="1" t="s">
        <v>1930</v>
      </c>
      <c r="D1783" s="1" t="n">
        <v>1</v>
      </c>
      <c r="E1783" s="16" t="n">
        <v>2398.35</v>
      </c>
      <c r="F1783" s="17" t="n">
        <v>0</v>
      </c>
      <c r="G1783" s="16" t="n">
        <v>2398.35</v>
      </c>
      <c r="I1783" s="1" t="str">
        <f aca="false">INDEX(Products!$C$2:$C$51,MATCH(C1783,Products!$A$2:$A$51,0))</f>
        <v>Electronics</v>
      </c>
      <c r="J1783" s="1" t="str">
        <f aca="false">INDEX(Orders!$E$2:$E$8001,MATCH(B1783,Orders!$A$2:$A$8001,0))</f>
        <v>Delivered</v>
      </c>
      <c r="K1783" s="1" t="str">
        <f aca="false">LEFT(INDEX(Orders!$C$2:$C$8001,MATCH(B1783,Orders!$A$2:$A$8001,0)),7)</f>
        <v>2024-02</v>
      </c>
    </row>
    <row r="1784" customFormat="false" ht="15" hidden="false" customHeight="true" outlineLevel="0" collapsed="false">
      <c r="A1784" s="1" t="s">
        <v>12254</v>
      </c>
      <c r="B1784" s="1" t="s">
        <v>3164</v>
      </c>
      <c r="C1784" s="1" t="s">
        <v>1922</v>
      </c>
      <c r="D1784" s="1" t="n">
        <v>1</v>
      </c>
      <c r="E1784" s="16" t="n">
        <v>3142.61</v>
      </c>
      <c r="F1784" s="17" t="n">
        <v>0.1</v>
      </c>
      <c r="G1784" s="16" t="n">
        <v>2828.35</v>
      </c>
      <c r="I1784" s="1" t="str">
        <f aca="false">INDEX(Products!$C$2:$C$51,MATCH(C1784,Products!$A$2:$A$51,0))</f>
        <v>Electronics</v>
      </c>
      <c r="J1784" s="1" t="str">
        <f aca="false">INDEX(Orders!$E$2:$E$8001,MATCH(B1784,Orders!$A$2:$A$8001,0))</f>
        <v>Delivered</v>
      </c>
      <c r="K1784" s="1" t="str">
        <f aca="false">LEFT(INDEX(Orders!$C$2:$C$8001,MATCH(B1784,Orders!$A$2:$A$8001,0)),7)</f>
        <v>2024-02</v>
      </c>
    </row>
    <row r="1785" customFormat="false" ht="15" hidden="false" customHeight="true" outlineLevel="0" collapsed="false">
      <c r="A1785" s="1" t="s">
        <v>12255</v>
      </c>
      <c r="B1785" s="1" t="s">
        <v>3165</v>
      </c>
      <c r="C1785" s="1" t="s">
        <v>1997</v>
      </c>
      <c r="D1785" s="1" t="n">
        <v>1</v>
      </c>
      <c r="E1785" s="16" t="n">
        <v>311.15</v>
      </c>
      <c r="F1785" s="17" t="n">
        <v>0</v>
      </c>
      <c r="G1785" s="16" t="n">
        <v>311.15</v>
      </c>
      <c r="I1785" s="1" t="str">
        <f aca="false">INDEX(Products!$C$2:$C$51,MATCH(C1785,Products!$A$2:$A$51,0))</f>
        <v>Sports &amp; Fitness</v>
      </c>
      <c r="J1785" s="1" t="str">
        <f aca="false">INDEX(Orders!$E$2:$E$8001,MATCH(B1785,Orders!$A$2:$A$8001,0))</f>
        <v>Delivered</v>
      </c>
      <c r="K1785" s="1" t="str">
        <f aca="false">LEFT(INDEX(Orders!$C$2:$C$8001,MATCH(B1785,Orders!$A$2:$A$8001,0)),7)</f>
        <v>2024-12</v>
      </c>
    </row>
    <row r="1786" customFormat="false" ht="15" hidden="false" customHeight="true" outlineLevel="0" collapsed="false">
      <c r="A1786" s="1" t="s">
        <v>12256</v>
      </c>
      <c r="B1786" s="1" t="s">
        <v>3166</v>
      </c>
      <c r="C1786" s="1" t="s">
        <v>1930</v>
      </c>
      <c r="D1786" s="1" t="n">
        <v>1</v>
      </c>
      <c r="E1786" s="16" t="n">
        <v>2398.35</v>
      </c>
      <c r="F1786" s="17" t="n">
        <v>0.1</v>
      </c>
      <c r="G1786" s="16" t="n">
        <v>2158.52</v>
      </c>
      <c r="I1786" s="1" t="str">
        <f aca="false">INDEX(Products!$C$2:$C$51,MATCH(C1786,Products!$A$2:$A$51,0))</f>
        <v>Electronics</v>
      </c>
      <c r="J1786" s="1" t="str">
        <f aca="false">INDEX(Orders!$E$2:$E$8001,MATCH(B1786,Orders!$A$2:$A$8001,0))</f>
        <v>Refunded</v>
      </c>
      <c r="K1786" s="1" t="str">
        <f aca="false">LEFT(INDEX(Orders!$C$2:$C$8001,MATCH(B1786,Orders!$A$2:$A$8001,0)),7)</f>
        <v>2024-06</v>
      </c>
    </row>
    <row r="1787" customFormat="false" ht="15" hidden="false" customHeight="true" outlineLevel="0" collapsed="false">
      <c r="A1787" s="1" t="s">
        <v>12257</v>
      </c>
      <c r="B1787" s="1" t="s">
        <v>3166</v>
      </c>
      <c r="C1787" s="1" t="s">
        <v>1931</v>
      </c>
      <c r="D1787" s="1" t="n">
        <v>2</v>
      </c>
      <c r="E1787" s="16" t="n">
        <v>1111.28</v>
      </c>
      <c r="F1787" s="17" t="n">
        <v>0.2</v>
      </c>
      <c r="G1787" s="16" t="n">
        <v>1778.05</v>
      </c>
      <c r="I1787" s="1" t="str">
        <f aca="false">INDEX(Products!$C$2:$C$51,MATCH(C1787,Products!$A$2:$A$51,0))</f>
        <v>Electronics</v>
      </c>
      <c r="J1787" s="1" t="str">
        <f aca="false">INDEX(Orders!$E$2:$E$8001,MATCH(B1787,Orders!$A$2:$A$8001,0))</f>
        <v>Refunded</v>
      </c>
      <c r="K1787" s="1" t="str">
        <f aca="false">LEFT(INDEX(Orders!$C$2:$C$8001,MATCH(B1787,Orders!$A$2:$A$8001,0)),7)</f>
        <v>2024-06</v>
      </c>
    </row>
    <row r="1788" customFormat="false" ht="15" hidden="false" customHeight="true" outlineLevel="0" collapsed="false">
      <c r="A1788" s="1" t="s">
        <v>12258</v>
      </c>
      <c r="B1788" s="1" t="s">
        <v>3167</v>
      </c>
      <c r="C1788" s="1" t="s">
        <v>1995</v>
      </c>
      <c r="D1788" s="1" t="n">
        <v>1</v>
      </c>
      <c r="E1788" s="16" t="n">
        <v>2914.27</v>
      </c>
      <c r="F1788" s="17" t="n">
        <v>0</v>
      </c>
      <c r="G1788" s="16" t="n">
        <v>2914.27</v>
      </c>
      <c r="I1788" s="1" t="str">
        <f aca="false">INDEX(Products!$C$2:$C$51,MATCH(C1788,Products!$A$2:$A$51,0))</f>
        <v>Sports &amp; Fitness</v>
      </c>
      <c r="J1788" s="1" t="str">
        <f aca="false">INDEX(Orders!$E$2:$E$8001,MATCH(B1788,Orders!$A$2:$A$8001,0))</f>
        <v>Delivered</v>
      </c>
      <c r="K1788" s="1" t="str">
        <f aca="false">LEFT(INDEX(Orders!$C$2:$C$8001,MATCH(B1788,Orders!$A$2:$A$8001,0)),7)</f>
        <v>2025-08</v>
      </c>
    </row>
    <row r="1789" customFormat="false" ht="15" hidden="false" customHeight="true" outlineLevel="0" collapsed="false">
      <c r="A1789" s="1" t="s">
        <v>12259</v>
      </c>
      <c r="B1789" s="1" t="s">
        <v>3167</v>
      </c>
      <c r="C1789" s="1" t="s">
        <v>1975</v>
      </c>
      <c r="D1789" s="1" t="n">
        <v>1</v>
      </c>
      <c r="E1789" s="16" t="n">
        <v>862.99</v>
      </c>
      <c r="F1789" s="17" t="n">
        <v>0.15</v>
      </c>
      <c r="G1789" s="16" t="n">
        <v>733.54</v>
      </c>
      <c r="I1789" s="1" t="str">
        <f aca="false">INDEX(Products!$C$2:$C$51,MATCH(C1789,Products!$A$2:$A$51,0))</f>
        <v>Beauty &amp; Personal Care</v>
      </c>
      <c r="J1789" s="1" t="str">
        <f aca="false">INDEX(Orders!$E$2:$E$8001,MATCH(B1789,Orders!$A$2:$A$8001,0))</f>
        <v>Delivered</v>
      </c>
      <c r="K1789" s="1" t="str">
        <f aca="false">LEFT(INDEX(Orders!$C$2:$C$8001,MATCH(B1789,Orders!$A$2:$A$8001,0)),7)</f>
        <v>2025-08</v>
      </c>
    </row>
    <row r="1790" customFormat="false" ht="15" hidden="false" customHeight="true" outlineLevel="0" collapsed="false">
      <c r="A1790" s="1" t="s">
        <v>12260</v>
      </c>
      <c r="B1790" s="1" t="s">
        <v>3167</v>
      </c>
      <c r="C1790" s="1" t="s">
        <v>1990</v>
      </c>
      <c r="D1790" s="1" t="n">
        <v>2</v>
      </c>
      <c r="E1790" s="16" t="n">
        <v>5311.32</v>
      </c>
      <c r="F1790" s="17" t="n">
        <v>0</v>
      </c>
      <c r="G1790" s="16" t="n">
        <v>10622.64</v>
      </c>
      <c r="I1790" s="1" t="str">
        <f aca="false">INDEX(Products!$C$2:$C$51,MATCH(C1790,Products!$A$2:$A$51,0))</f>
        <v>Sports &amp; Fitness</v>
      </c>
      <c r="J1790" s="1" t="str">
        <f aca="false">INDEX(Orders!$E$2:$E$8001,MATCH(B1790,Orders!$A$2:$A$8001,0))</f>
        <v>Delivered</v>
      </c>
      <c r="K1790" s="1" t="str">
        <f aca="false">LEFT(INDEX(Orders!$C$2:$C$8001,MATCH(B1790,Orders!$A$2:$A$8001,0)),7)</f>
        <v>2025-08</v>
      </c>
    </row>
    <row r="1791" customFormat="false" ht="15" hidden="false" customHeight="true" outlineLevel="0" collapsed="false">
      <c r="A1791" s="1" t="s">
        <v>12261</v>
      </c>
      <c r="B1791" s="1" t="s">
        <v>3168</v>
      </c>
      <c r="C1791" s="1" t="s">
        <v>1990</v>
      </c>
      <c r="D1791" s="1" t="n">
        <v>1</v>
      </c>
      <c r="E1791" s="16" t="n">
        <v>5311.32</v>
      </c>
      <c r="F1791" s="17" t="n">
        <v>0</v>
      </c>
      <c r="G1791" s="16" t="n">
        <v>5311.32</v>
      </c>
      <c r="I1791" s="1" t="str">
        <f aca="false">INDEX(Products!$C$2:$C$51,MATCH(C1791,Products!$A$2:$A$51,0))</f>
        <v>Sports &amp; Fitness</v>
      </c>
      <c r="J1791" s="1" t="str">
        <f aca="false">INDEX(Orders!$E$2:$E$8001,MATCH(B1791,Orders!$A$2:$A$8001,0))</f>
        <v>Cancelled</v>
      </c>
      <c r="K1791" s="1" t="str">
        <f aca="false">LEFT(INDEX(Orders!$C$2:$C$8001,MATCH(B1791,Orders!$A$2:$A$8001,0)),7)</f>
        <v>2025-05</v>
      </c>
    </row>
    <row r="1792" customFormat="false" ht="15" hidden="false" customHeight="true" outlineLevel="0" collapsed="false">
      <c r="A1792" s="1" t="s">
        <v>12262</v>
      </c>
      <c r="B1792" s="1" t="s">
        <v>3169</v>
      </c>
      <c r="C1792" s="1" t="s">
        <v>1979</v>
      </c>
      <c r="D1792" s="1" t="n">
        <v>1</v>
      </c>
      <c r="E1792" s="16" t="n">
        <v>623</v>
      </c>
      <c r="F1792" s="17" t="n">
        <v>0</v>
      </c>
      <c r="G1792" s="16" t="n">
        <v>623</v>
      </c>
      <c r="I1792" s="1" t="str">
        <f aca="false">INDEX(Products!$C$2:$C$51,MATCH(C1792,Products!$A$2:$A$51,0))</f>
        <v>Beauty &amp; Personal Care</v>
      </c>
      <c r="J1792" s="1" t="str">
        <f aca="false">INDEX(Orders!$E$2:$E$8001,MATCH(B1792,Orders!$A$2:$A$8001,0))</f>
        <v>Delivered</v>
      </c>
      <c r="K1792" s="1" t="str">
        <f aca="false">LEFT(INDEX(Orders!$C$2:$C$8001,MATCH(B1792,Orders!$A$2:$A$8001,0)),7)</f>
        <v>2025-11</v>
      </c>
    </row>
    <row r="1793" customFormat="false" ht="15" hidden="false" customHeight="true" outlineLevel="0" collapsed="false">
      <c r="A1793" s="1" t="s">
        <v>12263</v>
      </c>
      <c r="B1793" s="1" t="s">
        <v>3169</v>
      </c>
      <c r="C1793" s="1" t="s">
        <v>2006</v>
      </c>
      <c r="D1793" s="1" t="n">
        <v>1</v>
      </c>
      <c r="E1793" s="16" t="n">
        <v>482.17</v>
      </c>
      <c r="F1793" s="17" t="n">
        <v>0</v>
      </c>
      <c r="G1793" s="16" t="n">
        <v>482.17</v>
      </c>
      <c r="I1793" s="1" t="str">
        <f aca="false">INDEX(Products!$C$2:$C$51,MATCH(C1793,Products!$A$2:$A$51,0))</f>
        <v>Books &amp; Stationery</v>
      </c>
      <c r="J1793" s="1" t="str">
        <f aca="false">INDEX(Orders!$E$2:$E$8001,MATCH(B1793,Orders!$A$2:$A$8001,0))</f>
        <v>Delivered</v>
      </c>
      <c r="K1793" s="1" t="str">
        <f aca="false">LEFT(INDEX(Orders!$C$2:$C$8001,MATCH(B1793,Orders!$A$2:$A$8001,0)),7)</f>
        <v>2025-11</v>
      </c>
    </row>
    <row r="1794" customFormat="false" ht="15" hidden="false" customHeight="true" outlineLevel="0" collapsed="false">
      <c r="A1794" s="1" t="s">
        <v>12264</v>
      </c>
      <c r="B1794" s="1" t="s">
        <v>3169</v>
      </c>
      <c r="C1794" s="1" t="s">
        <v>1977</v>
      </c>
      <c r="D1794" s="1" t="n">
        <v>2</v>
      </c>
      <c r="E1794" s="16" t="n">
        <v>2386.05</v>
      </c>
      <c r="F1794" s="17" t="n">
        <v>0.05</v>
      </c>
      <c r="G1794" s="16" t="n">
        <v>4533.5</v>
      </c>
      <c r="I1794" s="1" t="str">
        <f aca="false">INDEX(Products!$C$2:$C$51,MATCH(C1794,Products!$A$2:$A$51,0))</f>
        <v>Beauty &amp; Personal Care</v>
      </c>
      <c r="J1794" s="1" t="str">
        <f aca="false">INDEX(Orders!$E$2:$E$8001,MATCH(B1794,Orders!$A$2:$A$8001,0))</f>
        <v>Delivered</v>
      </c>
      <c r="K1794" s="1" t="str">
        <f aca="false">LEFT(INDEX(Orders!$C$2:$C$8001,MATCH(B1794,Orders!$A$2:$A$8001,0)),7)</f>
        <v>2025-11</v>
      </c>
    </row>
    <row r="1795" customFormat="false" ht="15" hidden="false" customHeight="true" outlineLevel="0" collapsed="false">
      <c r="A1795" s="1" t="s">
        <v>12265</v>
      </c>
      <c r="B1795" s="1" t="s">
        <v>3170</v>
      </c>
      <c r="C1795" s="1" t="s">
        <v>2007</v>
      </c>
      <c r="D1795" s="1" t="n">
        <v>1</v>
      </c>
      <c r="E1795" s="16" t="n">
        <v>750.27</v>
      </c>
      <c r="F1795" s="17" t="n">
        <v>0.1</v>
      </c>
      <c r="G1795" s="16" t="n">
        <v>675.24</v>
      </c>
      <c r="I1795" s="1" t="str">
        <f aca="false">INDEX(Products!$C$2:$C$51,MATCH(C1795,Products!$A$2:$A$51,0))</f>
        <v>Books &amp; Stationery</v>
      </c>
      <c r="J1795" s="1" t="str">
        <f aca="false">INDEX(Orders!$E$2:$E$8001,MATCH(B1795,Orders!$A$2:$A$8001,0))</f>
        <v>Delivered</v>
      </c>
      <c r="K1795" s="1" t="str">
        <f aca="false">LEFT(INDEX(Orders!$C$2:$C$8001,MATCH(B1795,Orders!$A$2:$A$8001,0)),7)</f>
        <v>2025-12</v>
      </c>
    </row>
    <row r="1796" customFormat="false" ht="15" hidden="false" customHeight="true" outlineLevel="0" collapsed="false">
      <c r="A1796" s="1" t="s">
        <v>12266</v>
      </c>
      <c r="B1796" s="1" t="s">
        <v>3171</v>
      </c>
      <c r="C1796" s="1" t="s">
        <v>2006</v>
      </c>
      <c r="D1796" s="1" t="n">
        <v>2</v>
      </c>
      <c r="E1796" s="16" t="n">
        <v>482.17</v>
      </c>
      <c r="F1796" s="17" t="n">
        <v>0.15</v>
      </c>
      <c r="G1796" s="16" t="n">
        <v>819.69</v>
      </c>
      <c r="I1796" s="1" t="str">
        <f aca="false">INDEX(Products!$C$2:$C$51,MATCH(C1796,Products!$A$2:$A$51,0))</f>
        <v>Books &amp; Stationery</v>
      </c>
      <c r="J1796" s="1" t="str">
        <f aca="false">INDEX(Orders!$E$2:$E$8001,MATCH(B1796,Orders!$A$2:$A$8001,0))</f>
        <v>Cancelled</v>
      </c>
      <c r="K1796" s="1" t="str">
        <f aca="false">LEFT(INDEX(Orders!$C$2:$C$8001,MATCH(B1796,Orders!$A$2:$A$8001,0)),7)</f>
        <v>2025-04</v>
      </c>
    </row>
    <row r="1797" customFormat="false" ht="15" hidden="false" customHeight="true" outlineLevel="0" collapsed="false">
      <c r="A1797" s="1" t="s">
        <v>12267</v>
      </c>
      <c r="B1797" s="1" t="s">
        <v>3172</v>
      </c>
      <c r="C1797" s="1" t="s">
        <v>1930</v>
      </c>
      <c r="D1797" s="1" t="n">
        <v>1</v>
      </c>
      <c r="E1797" s="16" t="n">
        <v>2398.35</v>
      </c>
      <c r="F1797" s="17" t="n">
        <v>0</v>
      </c>
      <c r="G1797" s="16" t="n">
        <v>2398.35</v>
      </c>
      <c r="I1797" s="1" t="str">
        <f aca="false">INDEX(Products!$C$2:$C$51,MATCH(C1797,Products!$A$2:$A$51,0))</f>
        <v>Electronics</v>
      </c>
      <c r="J1797" s="1" t="str">
        <f aca="false">INDEX(Orders!$E$2:$E$8001,MATCH(B1797,Orders!$A$2:$A$8001,0))</f>
        <v>Delivered</v>
      </c>
      <c r="K1797" s="1" t="str">
        <f aca="false">LEFT(INDEX(Orders!$C$2:$C$8001,MATCH(B1797,Orders!$A$2:$A$8001,0)),7)</f>
        <v>2024-09</v>
      </c>
    </row>
    <row r="1798" customFormat="false" ht="15" hidden="false" customHeight="true" outlineLevel="0" collapsed="false">
      <c r="A1798" s="1" t="s">
        <v>12268</v>
      </c>
      <c r="B1798" s="1" t="s">
        <v>3172</v>
      </c>
      <c r="C1798" s="1" t="s">
        <v>2006</v>
      </c>
      <c r="D1798" s="1" t="n">
        <v>3</v>
      </c>
      <c r="E1798" s="16" t="n">
        <v>482.17</v>
      </c>
      <c r="F1798" s="17" t="n">
        <v>0</v>
      </c>
      <c r="G1798" s="16" t="n">
        <v>1446.51</v>
      </c>
      <c r="I1798" s="1" t="str">
        <f aca="false">INDEX(Products!$C$2:$C$51,MATCH(C1798,Products!$A$2:$A$51,0))</f>
        <v>Books &amp; Stationery</v>
      </c>
      <c r="J1798" s="1" t="str">
        <f aca="false">INDEX(Orders!$E$2:$E$8001,MATCH(B1798,Orders!$A$2:$A$8001,0))</f>
        <v>Delivered</v>
      </c>
      <c r="K1798" s="1" t="str">
        <f aca="false">LEFT(INDEX(Orders!$C$2:$C$8001,MATCH(B1798,Orders!$A$2:$A$8001,0)),7)</f>
        <v>2024-09</v>
      </c>
    </row>
    <row r="1799" customFormat="false" ht="15" hidden="false" customHeight="true" outlineLevel="0" collapsed="false">
      <c r="A1799" s="1" t="s">
        <v>12269</v>
      </c>
      <c r="B1799" s="1" t="s">
        <v>3172</v>
      </c>
      <c r="C1799" s="1" t="s">
        <v>1940</v>
      </c>
      <c r="D1799" s="1" t="n">
        <v>1</v>
      </c>
      <c r="E1799" s="16" t="n">
        <v>2374.52</v>
      </c>
      <c r="F1799" s="17" t="n">
        <v>0.05</v>
      </c>
      <c r="G1799" s="16" t="n">
        <v>2255.79</v>
      </c>
      <c r="I1799" s="1" t="str">
        <f aca="false">INDEX(Products!$C$2:$C$51,MATCH(C1799,Products!$A$2:$A$51,0))</f>
        <v>Fashion</v>
      </c>
      <c r="J1799" s="1" t="str">
        <f aca="false">INDEX(Orders!$E$2:$E$8001,MATCH(B1799,Orders!$A$2:$A$8001,0))</f>
        <v>Delivered</v>
      </c>
      <c r="K1799" s="1" t="str">
        <f aca="false">LEFT(INDEX(Orders!$C$2:$C$8001,MATCH(B1799,Orders!$A$2:$A$8001,0)),7)</f>
        <v>2024-09</v>
      </c>
    </row>
    <row r="1800" customFormat="false" ht="15" hidden="false" customHeight="true" outlineLevel="0" collapsed="false">
      <c r="A1800" s="1" t="s">
        <v>12270</v>
      </c>
      <c r="B1800" s="1" t="s">
        <v>3173</v>
      </c>
      <c r="C1800" s="1" t="s">
        <v>1940</v>
      </c>
      <c r="D1800" s="1" t="n">
        <v>3</v>
      </c>
      <c r="E1800" s="16" t="n">
        <v>2374.52</v>
      </c>
      <c r="F1800" s="17" t="n">
        <v>0.05</v>
      </c>
      <c r="G1800" s="16" t="n">
        <v>6767.38</v>
      </c>
      <c r="I1800" s="1" t="str">
        <f aca="false">INDEX(Products!$C$2:$C$51,MATCH(C1800,Products!$A$2:$A$51,0))</f>
        <v>Fashion</v>
      </c>
      <c r="J1800" s="1" t="str">
        <f aca="false">INDEX(Orders!$E$2:$E$8001,MATCH(B1800,Orders!$A$2:$A$8001,0))</f>
        <v>Delivered</v>
      </c>
      <c r="K1800" s="1" t="str">
        <f aca="false">LEFT(INDEX(Orders!$C$2:$C$8001,MATCH(B1800,Orders!$A$2:$A$8001,0)),7)</f>
        <v>2024-11</v>
      </c>
    </row>
    <row r="1801" customFormat="false" ht="15" hidden="false" customHeight="true" outlineLevel="0" collapsed="false">
      <c r="A1801" s="1" t="s">
        <v>12271</v>
      </c>
      <c r="B1801" s="1" t="s">
        <v>3174</v>
      </c>
      <c r="C1801" s="1" t="s">
        <v>1928</v>
      </c>
      <c r="D1801" s="1" t="n">
        <v>1</v>
      </c>
      <c r="E1801" s="16" t="n">
        <v>657.82</v>
      </c>
      <c r="F1801" s="17" t="n">
        <v>0.05</v>
      </c>
      <c r="G1801" s="16" t="n">
        <v>624.93</v>
      </c>
      <c r="I1801" s="1" t="str">
        <f aca="false">INDEX(Products!$C$2:$C$51,MATCH(C1801,Products!$A$2:$A$51,0))</f>
        <v>Electronics</v>
      </c>
      <c r="J1801" s="1" t="str">
        <f aca="false">INDEX(Orders!$E$2:$E$8001,MATCH(B1801,Orders!$A$2:$A$8001,0))</f>
        <v>Delivered</v>
      </c>
      <c r="K1801" s="1" t="str">
        <f aca="false">LEFT(INDEX(Orders!$C$2:$C$8001,MATCH(B1801,Orders!$A$2:$A$8001,0)),7)</f>
        <v>2025-08</v>
      </c>
    </row>
    <row r="1802" customFormat="false" ht="15" hidden="false" customHeight="true" outlineLevel="0" collapsed="false">
      <c r="A1802" s="1" t="s">
        <v>12272</v>
      </c>
      <c r="B1802" s="1" t="s">
        <v>3175</v>
      </c>
      <c r="C1802" s="1" t="s">
        <v>2006</v>
      </c>
      <c r="D1802" s="1" t="n">
        <v>1</v>
      </c>
      <c r="E1802" s="16" t="n">
        <v>482.17</v>
      </c>
      <c r="F1802" s="17" t="n">
        <v>0.1</v>
      </c>
      <c r="G1802" s="16" t="n">
        <v>433.95</v>
      </c>
      <c r="I1802" s="1" t="str">
        <f aca="false">INDEX(Products!$C$2:$C$51,MATCH(C1802,Products!$A$2:$A$51,0))</f>
        <v>Books &amp; Stationery</v>
      </c>
      <c r="J1802" s="1" t="str">
        <f aca="false">INDEX(Orders!$E$2:$E$8001,MATCH(B1802,Orders!$A$2:$A$8001,0))</f>
        <v>Cancelled</v>
      </c>
      <c r="K1802" s="1" t="str">
        <f aca="false">LEFT(INDEX(Orders!$C$2:$C$8001,MATCH(B1802,Orders!$A$2:$A$8001,0)),7)</f>
        <v>2025-02</v>
      </c>
    </row>
    <row r="1803" customFormat="false" ht="15" hidden="false" customHeight="true" outlineLevel="0" collapsed="false">
      <c r="A1803" s="1" t="s">
        <v>12273</v>
      </c>
      <c r="B1803" s="1" t="s">
        <v>3175</v>
      </c>
      <c r="C1803" s="1" t="s">
        <v>1924</v>
      </c>
      <c r="D1803" s="1" t="n">
        <v>1</v>
      </c>
      <c r="E1803" s="16" t="n">
        <v>1971</v>
      </c>
      <c r="F1803" s="17" t="n">
        <v>0.05</v>
      </c>
      <c r="G1803" s="16" t="n">
        <v>1872.45</v>
      </c>
      <c r="I1803" s="1" t="str">
        <f aca="false">INDEX(Products!$C$2:$C$51,MATCH(C1803,Products!$A$2:$A$51,0))</f>
        <v>Electronics</v>
      </c>
      <c r="J1803" s="1" t="str">
        <f aca="false">INDEX(Orders!$E$2:$E$8001,MATCH(B1803,Orders!$A$2:$A$8001,0))</f>
        <v>Cancelled</v>
      </c>
      <c r="K1803" s="1" t="str">
        <f aca="false">LEFT(INDEX(Orders!$C$2:$C$8001,MATCH(B1803,Orders!$A$2:$A$8001,0)),7)</f>
        <v>2025-02</v>
      </c>
    </row>
    <row r="1804" customFormat="false" ht="15" hidden="false" customHeight="true" outlineLevel="0" collapsed="false">
      <c r="A1804" s="1" t="s">
        <v>12274</v>
      </c>
      <c r="B1804" s="1" t="s">
        <v>3177</v>
      </c>
      <c r="C1804" s="1" t="s">
        <v>1940</v>
      </c>
      <c r="D1804" s="1" t="n">
        <v>1</v>
      </c>
      <c r="E1804" s="16" t="n">
        <v>2374.52</v>
      </c>
      <c r="F1804" s="17" t="n">
        <v>0.05</v>
      </c>
      <c r="G1804" s="16" t="n">
        <v>2255.79</v>
      </c>
      <c r="I1804" s="1" t="str">
        <f aca="false">INDEX(Products!$C$2:$C$51,MATCH(C1804,Products!$A$2:$A$51,0))</f>
        <v>Fashion</v>
      </c>
      <c r="J1804" s="1" t="str">
        <f aca="false">INDEX(Orders!$E$2:$E$8001,MATCH(B1804,Orders!$A$2:$A$8001,0))</f>
        <v>Delivered</v>
      </c>
      <c r="K1804" s="1" t="str">
        <f aca="false">LEFT(INDEX(Orders!$C$2:$C$8001,MATCH(B1804,Orders!$A$2:$A$8001,0)),7)</f>
        <v>2025-05</v>
      </c>
    </row>
    <row r="1805" customFormat="false" ht="15" hidden="false" customHeight="true" outlineLevel="0" collapsed="false">
      <c r="A1805" s="1" t="s">
        <v>12275</v>
      </c>
      <c r="B1805" s="1" t="s">
        <v>3177</v>
      </c>
      <c r="C1805" s="1" t="s">
        <v>2007</v>
      </c>
      <c r="D1805" s="1" t="n">
        <v>2</v>
      </c>
      <c r="E1805" s="16" t="n">
        <v>750.27</v>
      </c>
      <c r="F1805" s="17" t="n">
        <v>0.05</v>
      </c>
      <c r="G1805" s="16" t="n">
        <v>1425.51</v>
      </c>
      <c r="I1805" s="1" t="str">
        <f aca="false">INDEX(Products!$C$2:$C$51,MATCH(C1805,Products!$A$2:$A$51,0))</f>
        <v>Books &amp; Stationery</v>
      </c>
      <c r="J1805" s="1" t="str">
        <f aca="false">INDEX(Orders!$E$2:$E$8001,MATCH(B1805,Orders!$A$2:$A$8001,0))</f>
        <v>Delivered</v>
      </c>
      <c r="K1805" s="1" t="str">
        <f aca="false">LEFT(INDEX(Orders!$C$2:$C$8001,MATCH(B1805,Orders!$A$2:$A$8001,0)),7)</f>
        <v>2025-05</v>
      </c>
    </row>
    <row r="1806" customFormat="false" ht="15" hidden="false" customHeight="true" outlineLevel="0" collapsed="false">
      <c r="A1806" s="1" t="s">
        <v>12276</v>
      </c>
      <c r="B1806" s="1" t="s">
        <v>3177</v>
      </c>
      <c r="C1806" s="1" t="s">
        <v>1969</v>
      </c>
      <c r="D1806" s="1" t="n">
        <v>2</v>
      </c>
      <c r="E1806" s="16" t="n">
        <v>9171.98</v>
      </c>
      <c r="F1806" s="17" t="n">
        <v>0.1</v>
      </c>
      <c r="G1806" s="16" t="n">
        <v>16509.56</v>
      </c>
      <c r="I1806" s="1" t="str">
        <f aca="false">INDEX(Products!$C$2:$C$51,MATCH(C1806,Products!$A$2:$A$51,0))</f>
        <v>Home &amp; Kitchen</v>
      </c>
      <c r="J1806" s="1" t="str">
        <f aca="false">INDEX(Orders!$E$2:$E$8001,MATCH(B1806,Orders!$A$2:$A$8001,0))</f>
        <v>Delivered</v>
      </c>
      <c r="K1806" s="1" t="str">
        <f aca="false">LEFT(INDEX(Orders!$C$2:$C$8001,MATCH(B1806,Orders!$A$2:$A$8001,0)),7)</f>
        <v>2025-05</v>
      </c>
    </row>
    <row r="1807" customFormat="false" ht="15" hidden="false" customHeight="true" outlineLevel="0" collapsed="false">
      <c r="A1807" s="1" t="s">
        <v>12277</v>
      </c>
      <c r="B1807" s="1" t="s">
        <v>3177</v>
      </c>
      <c r="C1807" s="1" t="s">
        <v>1979</v>
      </c>
      <c r="D1807" s="1" t="n">
        <v>1</v>
      </c>
      <c r="E1807" s="16" t="n">
        <v>623</v>
      </c>
      <c r="F1807" s="17" t="n">
        <v>0.05</v>
      </c>
      <c r="G1807" s="16" t="n">
        <v>591.85</v>
      </c>
      <c r="I1807" s="1" t="str">
        <f aca="false">INDEX(Products!$C$2:$C$51,MATCH(C1807,Products!$A$2:$A$51,0))</f>
        <v>Beauty &amp; Personal Care</v>
      </c>
      <c r="J1807" s="1" t="str">
        <f aca="false">INDEX(Orders!$E$2:$E$8001,MATCH(B1807,Orders!$A$2:$A$8001,0))</f>
        <v>Delivered</v>
      </c>
      <c r="K1807" s="1" t="str">
        <f aca="false">LEFT(INDEX(Orders!$C$2:$C$8001,MATCH(B1807,Orders!$A$2:$A$8001,0)),7)</f>
        <v>2025-05</v>
      </c>
    </row>
    <row r="1808" customFormat="false" ht="15" hidden="false" customHeight="true" outlineLevel="0" collapsed="false">
      <c r="A1808" s="1" t="s">
        <v>12278</v>
      </c>
      <c r="B1808" s="1" t="s">
        <v>3177</v>
      </c>
      <c r="C1808" s="1" t="s">
        <v>2006</v>
      </c>
      <c r="D1808" s="1" t="n">
        <v>1</v>
      </c>
      <c r="E1808" s="16" t="n">
        <v>482.17</v>
      </c>
      <c r="F1808" s="17" t="n">
        <v>0</v>
      </c>
      <c r="G1808" s="16" t="n">
        <v>482.17</v>
      </c>
      <c r="I1808" s="1" t="str">
        <f aca="false">INDEX(Products!$C$2:$C$51,MATCH(C1808,Products!$A$2:$A$51,0))</f>
        <v>Books &amp; Stationery</v>
      </c>
      <c r="J1808" s="1" t="str">
        <f aca="false">INDEX(Orders!$E$2:$E$8001,MATCH(B1808,Orders!$A$2:$A$8001,0))</f>
        <v>Delivered</v>
      </c>
      <c r="K1808" s="1" t="str">
        <f aca="false">LEFT(INDEX(Orders!$C$2:$C$8001,MATCH(B1808,Orders!$A$2:$A$8001,0)),7)</f>
        <v>2025-05</v>
      </c>
    </row>
    <row r="1809" customFormat="false" ht="15" hidden="false" customHeight="true" outlineLevel="0" collapsed="false">
      <c r="A1809" s="1" t="s">
        <v>12279</v>
      </c>
      <c r="B1809" s="1" t="s">
        <v>3178</v>
      </c>
      <c r="C1809" s="1" t="s">
        <v>1977</v>
      </c>
      <c r="D1809" s="1" t="n">
        <v>1</v>
      </c>
      <c r="E1809" s="16" t="n">
        <v>2386.05</v>
      </c>
      <c r="F1809" s="17" t="n">
        <v>0</v>
      </c>
      <c r="G1809" s="16" t="n">
        <v>2386.05</v>
      </c>
      <c r="I1809" s="1" t="str">
        <f aca="false">INDEX(Products!$C$2:$C$51,MATCH(C1809,Products!$A$2:$A$51,0))</f>
        <v>Beauty &amp; Personal Care</v>
      </c>
      <c r="J1809" s="1" t="str">
        <f aca="false">INDEX(Orders!$E$2:$E$8001,MATCH(B1809,Orders!$A$2:$A$8001,0))</f>
        <v>Delivered</v>
      </c>
      <c r="K1809" s="1" t="str">
        <f aca="false">LEFT(INDEX(Orders!$C$2:$C$8001,MATCH(B1809,Orders!$A$2:$A$8001,0)),7)</f>
        <v>2024-11</v>
      </c>
    </row>
    <row r="1810" customFormat="false" ht="15" hidden="false" customHeight="true" outlineLevel="0" collapsed="false">
      <c r="A1810" s="1" t="s">
        <v>12280</v>
      </c>
      <c r="B1810" s="1" t="s">
        <v>3178</v>
      </c>
      <c r="C1810" s="1" t="s">
        <v>1930</v>
      </c>
      <c r="D1810" s="1" t="n">
        <v>2</v>
      </c>
      <c r="E1810" s="16" t="n">
        <v>2398.35</v>
      </c>
      <c r="F1810" s="17" t="n">
        <v>0</v>
      </c>
      <c r="G1810" s="16" t="n">
        <v>4796.7</v>
      </c>
      <c r="I1810" s="1" t="str">
        <f aca="false">INDEX(Products!$C$2:$C$51,MATCH(C1810,Products!$A$2:$A$51,0))</f>
        <v>Electronics</v>
      </c>
      <c r="J1810" s="1" t="str">
        <f aca="false">INDEX(Orders!$E$2:$E$8001,MATCH(B1810,Orders!$A$2:$A$8001,0))</f>
        <v>Delivered</v>
      </c>
      <c r="K1810" s="1" t="str">
        <f aca="false">LEFT(INDEX(Orders!$C$2:$C$8001,MATCH(B1810,Orders!$A$2:$A$8001,0)),7)</f>
        <v>2024-11</v>
      </c>
    </row>
    <row r="1811" customFormat="false" ht="15" hidden="false" customHeight="true" outlineLevel="0" collapsed="false">
      <c r="A1811" s="1" t="s">
        <v>12281</v>
      </c>
      <c r="B1811" s="1" t="s">
        <v>3179</v>
      </c>
      <c r="C1811" s="1" t="s">
        <v>1940</v>
      </c>
      <c r="D1811" s="1" t="n">
        <v>1</v>
      </c>
      <c r="E1811" s="16" t="n">
        <v>2374.52</v>
      </c>
      <c r="F1811" s="17" t="n">
        <v>0.2</v>
      </c>
      <c r="G1811" s="16" t="n">
        <v>1899.62</v>
      </c>
      <c r="I1811" s="1" t="str">
        <f aca="false">INDEX(Products!$C$2:$C$51,MATCH(C1811,Products!$A$2:$A$51,0))</f>
        <v>Fashion</v>
      </c>
      <c r="J1811" s="1" t="str">
        <f aca="false">INDEX(Orders!$E$2:$E$8001,MATCH(B1811,Orders!$A$2:$A$8001,0))</f>
        <v>Delivered</v>
      </c>
      <c r="K1811" s="1" t="str">
        <f aca="false">LEFT(INDEX(Orders!$C$2:$C$8001,MATCH(B1811,Orders!$A$2:$A$8001,0)),7)</f>
        <v>2024-07</v>
      </c>
    </row>
    <row r="1812" customFormat="false" ht="15" hidden="false" customHeight="true" outlineLevel="0" collapsed="false">
      <c r="A1812" s="1" t="s">
        <v>12282</v>
      </c>
      <c r="B1812" s="1" t="s">
        <v>3179</v>
      </c>
      <c r="C1812" s="1" t="s">
        <v>1993</v>
      </c>
      <c r="D1812" s="1" t="n">
        <v>2</v>
      </c>
      <c r="E1812" s="16" t="n">
        <v>3177.33</v>
      </c>
      <c r="F1812" s="17" t="n">
        <v>0</v>
      </c>
      <c r="G1812" s="16" t="n">
        <v>6354.66</v>
      </c>
      <c r="I1812" s="1" t="str">
        <f aca="false">INDEX(Products!$C$2:$C$51,MATCH(C1812,Products!$A$2:$A$51,0))</f>
        <v>Sports &amp; Fitness</v>
      </c>
      <c r="J1812" s="1" t="str">
        <f aca="false">INDEX(Orders!$E$2:$E$8001,MATCH(B1812,Orders!$A$2:$A$8001,0))</f>
        <v>Delivered</v>
      </c>
      <c r="K1812" s="1" t="str">
        <f aca="false">LEFT(INDEX(Orders!$C$2:$C$8001,MATCH(B1812,Orders!$A$2:$A$8001,0)),7)</f>
        <v>2024-07</v>
      </c>
    </row>
    <row r="1813" customFormat="false" ht="15" hidden="false" customHeight="true" outlineLevel="0" collapsed="false">
      <c r="A1813" s="1" t="s">
        <v>12283</v>
      </c>
      <c r="B1813" s="1" t="s">
        <v>3179</v>
      </c>
      <c r="C1813" s="1" t="s">
        <v>1930</v>
      </c>
      <c r="D1813" s="1" t="n">
        <v>1</v>
      </c>
      <c r="E1813" s="16" t="n">
        <v>2398.35</v>
      </c>
      <c r="F1813" s="17" t="n">
        <v>0.05</v>
      </c>
      <c r="G1813" s="16" t="n">
        <v>2278.43</v>
      </c>
      <c r="I1813" s="1" t="str">
        <f aca="false">INDEX(Products!$C$2:$C$51,MATCH(C1813,Products!$A$2:$A$51,0))</f>
        <v>Electronics</v>
      </c>
      <c r="J1813" s="1" t="str">
        <f aca="false">INDEX(Orders!$E$2:$E$8001,MATCH(B1813,Orders!$A$2:$A$8001,0))</f>
        <v>Delivered</v>
      </c>
      <c r="K1813" s="1" t="str">
        <f aca="false">LEFT(INDEX(Orders!$C$2:$C$8001,MATCH(B1813,Orders!$A$2:$A$8001,0)),7)</f>
        <v>2024-07</v>
      </c>
    </row>
    <row r="1814" customFormat="false" ht="15" hidden="false" customHeight="true" outlineLevel="0" collapsed="false">
      <c r="A1814" s="1" t="s">
        <v>12284</v>
      </c>
      <c r="B1814" s="1" t="s">
        <v>3179</v>
      </c>
      <c r="C1814" s="1" t="s">
        <v>1990</v>
      </c>
      <c r="D1814" s="1" t="n">
        <v>1</v>
      </c>
      <c r="E1814" s="16" t="n">
        <v>5311.32</v>
      </c>
      <c r="F1814" s="17" t="n">
        <v>0</v>
      </c>
      <c r="G1814" s="16" t="n">
        <v>5311.32</v>
      </c>
      <c r="I1814" s="1" t="str">
        <f aca="false">INDEX(Products!$C$2:$C$51,MATCH(C1814,Products!$A$2:$A$51,0))</f>
        <v>Sports &amp; Fitness</v>
      </c>
      <c r="J1814" s="1" t="str">
        <f aca="false">INDEX(Orders!$E$2:$E$8001,MATCH(B1814,Orders!$A$2:$A$8001,0))</f>
        <v>Delivered</v>
      </c>
      <c r="K1814" s="1" t="str">
        <f aca="false">LEFT(INDEX(Orders!$C$2:$C$8001,MATCH(B1814,Orders!$A$2:$A$8001,0)),7)</f>
        <v>2024-07</v>
      </c>
    </row>
    <row r="1815" customFormat="false" ht="15" hidden="false" customHeight="true" outlineLevel="0" collapsed="false">
      <c r="A1815" s="1" t="s">
        <v>12285</v>
      </c>
      <c r="B1815" s="1" t="s">
        <v>3180</v>
      </c>
      <c r="C1815" s="1" t="s">
        <v>1941</v>
      </c>
      <c r="D1815" s="1" t="n">
        <v>1</v>
      </c>
      <c r="E1815" s="16" t="n">
        <v>2757.65</v>
      </c>
      <c r="F1815" s="17" t="n">
        <v>0</v>
      </c>
      <c r="G1815" s="16" t="n">
        <v>2757.65</v>
      </c>
      <c r="I1815" s="1" t="str">
        <f aca="false">INDEX(Products!$C$2:$C$51,MATCH(C1815,Products!$A$2:$A$51,0))</f>
        <v>Fashion</v>
      </c>
      <c r="J1815" s="1" t="str">
        <f aca="false">INDEX(Orders!$E$2:$E$8001,MATCH(B1815,Orders!$A$2:$A$8001,0))</f>
        <v>Delivered</v>
      </c>
      <c r="K1815" s="1" t="str">
        <f aca="false">LEFT(INDEX(Orders!$C$2:$C$8001,MATCH(B1815,Orders!$A$2:$A$8001,0)),7)</f>
        <v>2025-04</v>
      </c>
    </row>
    <row r="1816" customFormat="false" ht="15" hidden="false" customHeight="true" outlineLevel="0" collapsed="false">
      <c r="A1816" s="1" t="s">
        <v>12286</v>
      </c>
      <c r="B1816" s="1" t="s">
        <v>3180</v>
      </c>
      <c r="C1816" s="1" t="s">
        <v>1990</v>
      </c>
      <c r="D1816" s="1" t="n">
        <v>1</v>
      </c>
      <c r="E1816" s="16" t="n">
        <v>5311.32</v>
      </c>
      <c r="F1816" s="17" t="n">
        <v>0.05</v>
      </c>
      <c r="G1816" s="16" t="n">
        <v>5045.75</v>
      </c>
      <c r="I1816" s="1" t="str">
        <f aca="false">INDEX(Products!$C$2:$C$51,MATCH(C1816,Products!$A$2:$A$51,0))</f>
        <v>Sports &amp; Fitness</v>
      </c>
      <c r="J1816" s="1" t="str">
        <f aca="false">INDEX(Orders!$E$2:$E$8001,MATCH(B1816,Orders!$A$2:$A$8001,0))</f>
        <v>Delivered</v>
      </c>
      <c r="K1816" s="1" t="str">
        <f aca="false">LEFT(INDEX(Orders!$C$2:$C$8001,MATCH(B1816,Orders!$A$2:$A$8001,0)),7)</f>
        <v>2025-04</v>
      </c>
    </row>
    <row r="1817" customFormat="false" ht="15" hidden="false" customHeight="true" outlineLevel="0" collapsed="false">
      <c r="A1817" s="1" t="s">
        <v>12287</v>
      </c>
      <c r="B1817" s="1" t="s">
        <v>3180</v>
      </c>
      <c r="C1817" s="1" t="s">
        <v>1933</v>
      </c>
      <c r="D1817" s="1" t="n">
        <v>1</v>
      </c>
      <c r="E1817" s="16" t="n">
        <v>7194.38</v>
      </c>
      <c r="F1817" s="17" t="n">
        <v>0.05</v>
      </c>
      <c r="G1817" s="16" t="n">
        <v>6834.66</v>
      </c>
      <c r="I1817" s="1" t="str">
        <f aca="false">INDEX(Products!$C$2:$C$51,MATCH(C1817,Products!$A$2:$A$51,0))</f>
        <v>Electronics</v>
      </c>
      <c r="J1817" s="1" t="str">
        <f aca="false">INDEX(Orders!$E$2:$E$8001,MATCH(B1817,Orders!$A$2:$A$8001,0))</f>
        <v>Delivered</v>
      </c>
      <c r="K1817" s="1" t="str">
        <f aca="false">LEFT(INDEX(Orders!$C$2:$C$8001,MATCH(B1817,Orders!$A$2:$A$8001,0)),7)</f>
        <v>2025-04</v>
      </c>
    </row>
    <row r="1818" customFormat="false" ht="15" hidden="false" customHeight="true" outlineLevel="0" collapsed="false">
      <c r="A1818" s="1" t="s">
        <v>12288</v>
      </c>
      <c r="B1818" s="1" t="s">
        <v>3181</v>
      </c>
      <c r="C1818" s="1" t="s">
        <v>2006</v>
      </c>
      <c r="D1818" s="1" t="n">
        <v>2</v>
      </c>
      <c r="E1818" s="16" t="n">
        <v>482.17</v>
      </c>
      <c r="F1818" s="17" t="n">
        <v>0</v>
      </c>
      <c r="G1818" s="16" t="n">
        <v>964.34</v>
      </c>
      <c r="I1818" s="1" t="str">
        <f aca="false">INDEX(Products!$C$2:$C$51,MATCH(C1818,Products!$A$2:$A$51,0))</f>
        <v>Books &amp; Stationery</v>
      </c>
      <c r="J1818" s="1" t="str">
        <f aca="false">INDEX(Orders!$E$2:$E$8001,MATCH(B1818,Orders!$A$2:$A$8001,0))</f>
        <v>Delivered</v>
      </c>
      <c r="K1818" s="1" t="str">
        <f aca="false">LEFT(INDEX(Orders!$C$2:$C$8001,MATCH(B1818,Orders!$A$2:$A$8001,0)),7)</f>
        <v>2025-01</v>
      </c>
    </row>
    <row r="1819" customFormat="false" ht="15" hidden="false" customHeight="true" outlineLevel="0" collapsed="false">
      <c r="A1819" s="1" t="s">
        <v>12289</v>
      </c>
      <c r="B1819" s="1" t="s">
        <v>3182</v>
      </c>
      <c r="C1819" s="1" t="s">
        <v>1961</v>
      </c>
      <c r="D1819" s="1" t="n">
        <v>2</v>
      </c>
      <c r="E1819" s="16" t="n">
        <v>3493.68</v>
      </c>
      <c r="F1819" s="17" t="n">
        <v>0</v>
      </c>
      <c r="G1819" s="16" t="n">
        <v>6987.36</v>
      </c>
      <c r="I1819" s="1" t="str">
        <f aca="false">INDEX(Products!$C$2:$C$51,MATCH(C1819,Products!$A$2:$A$51,0))</f>
        <v>Home &amp; Kitchen</v>
      </c>
      <c r="J1819" s="1" t="str">
        <f aca="false">INDEX(Orders!$E$2:$E$8001,MATCH(B1819,Orders!$A$2:$A$8001,0))</f>
        <v>Delivered</v>
      </c>
      <c r="K1819" s="1" t="str">
        <f aca="false">LEFT(INDEX(Orders!$C$2:$C$8001,MATCH(B1819,Orders!$A$2:$A$8001,0)),7)</f>
        <v>2025-08</v>
      </c>
    </row>
    <row r="1820" customFormat="false" ht="15" hidden="false" customHeight="true" outlineLevel="0" collapsed="false">
      <c r="A1820" s="1" t="s">
        <v>12290</v>
      </c>
      <c r="B1820" s="1" t="s">
        <v>3183</v>
      </c>
      <c r="C1820" s="1" t="s">
        <v>1959</v>
      </c>
      <c r="D1820" s="1" t="n">
        <v>1</v>
      </c>
      <c r="E1820" s="16" t="n">
        <v>2142.79</v>
      </c>
      <c r="F1820" s="17" t="n">
        <v>0</v>
      </c>
      <c r="G1820" s="16" t="n">
        <v>2142.79</v>
      </c>
      <c r="I1820" s="1" t="str">
        <f aca="false">INDEX(Products!$C$2:$C$51,MATCH(C1820,Products!$A$2:$A$51,0))</f>
        <v>Home &amp; Kitchen</v>
      </c>
      <c r="J1820" s="1" t="str">
        <f aca="false">INDEX(Orders!$E$2:$E$8001,MATCH(B1820,Orders!$A$2:$A$8001,0))</f>
        <v>Delivered</v>
      </c>
      <c r="K1820" s="1" t="str">
        <f aca="false">LEFT(INDEX(Orders!$C$2:$C$8001,MATCH(B1820,Orders!$A$2:$A$8001,0)),7)</f>
        <v>2025-05</v>
      </c>
    </row>
    <row r="1821" customFormat="false" ht="15" hidden="false" customHeight="true" outlineLevel="0" collapsed="false">
      <c r="A1821" s="1" t="s">
        <v>12291</v>
      </c>
      <c r="B1821" s="1" t="s">
        <v>3184</v>
      </c>
      <c r="C1821" s="1" t="s">
        <v>1940</v>
      </c>
      <c r="D1821" s="1" t="n">
        <v>1</v>
      </c>
      <c r="E1821" s="16" t="n">
        <v>2374.52</v>
      </c>
      <c r="F1821" s="17" t="n">
        <v>0.05</v>
      </c>
      <c r="G1821" s="16" t="n">
        <v>2255.79</v>
      </c>
      <c r="I1821" s="1" t="str">
        <f aca="false">INDEX(Products!$C$2:$C$51,MATCH(C1821,Products!$A$2:$A$51,0))</f>
        <v>Fashion</v>
      </c>
      <c r="J1821" s="1" t="str">
        <f aca="false">INDEX(Orders!$E$2:$E$8001,MATCH(B1821,Orders!$A$2:$A$8001,0))</f>
        <v>Delivered</v>
      </c>
      <c r="K1821" s="1" t="str">
        <f aca="false">LEFT(INDEX(Orders!$C$2:$C$8001,MATCH(B1821,Orders!$A$2:$A$8001,0)),7)</f>
        <v>2025-07</v>
      </c>
    </row>
    <row r="1822" customFormat="false" ht="15" hidden="false" customHeight="true" outlineLevel="0" collapsed="false">
      <c r="A1822" s="1" t="s">
        <v>12292</v>
      </c>
      <c r="B1822" s="1" t="s">
        <v>3184</v>
      </c>
      <c r="C1822" s="1" t="s">
        <v>1949</v>
      </c>
      <c r="D1822" s="1" t="n">
        <v>1</v>
      </c>
      <c r="E1822" s="16" t="n">
        <v>4185.64</v>
      </c>
      <c r="F1822" s="17" t="n">
        <v>0.05</v>
      </c>
      <c r="G1822" s="16" t="n">
        <v>3976.36</v>
      </c>
      <c r="I1822" s="1" t="str">
        <f aca="false">INDEX(Products!$C$2:$C$51,MATCH(C1822,Products!$A$2:$A$51,0))</f>
        <v>Fashion</v>
      </c>
      <c r="J1822" s="1" t="str">
        <f aca="false">INDEX(Orders!$E$2:$E$8001,MATCH(B1822,Orders!$A$2:$A$8001,0))</f>
        <v>Delivered</v>
      </c>
      <c r="K1822" s="1" t="str">
        <f aca="false">LEFT(INDEX(Orders!$C$2:$C$8001,MATCH(B1822,Orders!$A$2:$A$8001,0)),7)</f>
        <v>2025-07</v>
      </c>
    </row>
    <row r="1823" customFormat="false" ht="15" hidden="false" customHeight="true" outlineLevel="0" collapsed="false">
      <c r="A1823" s="1" t="s">
        <v>12293</v>
      </c>
      <c r="B1823" s="1" t="s">
        <v>3184</v>
      </c>
      <c r="C1823" s="1" t="s">
        <v>1953</v>
      </c>
      <c r="D1823" s="1" t="n">
        <v>2</v>
      </c>
      <c r="E1823" s="16" t="n">
        <v>4914.12</v>
      </c>
      <c r="F1823" s="17" t="n">
        <v>0.1</v>
      </c>
      <c r="G1823" s="16" t="n">
        <v>8845.42</v>
      </c>
      <c r="I1823" s="1" t="str">
        <f aca="false">INDEX(Products!$C$2:$C$51,MATCH(C1823,Products!$A$2:$A$51,0))</f>
        <v>Fashion</v>
      </c>
      <c r="J1823" s="1" t="str">
        <f aca="false">INDEX(Orders!$E$2:$E$8001,MATCH(B1823,Orders!$A$2:$A$8001,0))</f>
        <v>Delivered</v>
      </c>
      <c r="K1823" s="1" t="str">
        <f aca="false">LEFT(INDEX(Orders!$C$2:$C$8001,MATCH(B1823,Orders!$A$2:$A$8001,0)),7)</f>
        <v>2025-07</v>
      </c>
    </row>
    <row r="1824" customFormat="false" ht="15" hidden="false" customHeight="true" outlineLevel="0" collapsed="false">
      <c r="A1824" s="1" t="s">
        <v>12294</v>
      </c>
      <c r="B1824" s="1" t="s">
        <v>3185</v>
      </c>
      <c r="C1824" s="1" t="s">
        <v>1924</v>
      </c>
      <c r="D1824" s="1" t="n">
        <v>1</v>
      </c>
      <c r="E1824" s="16" t="n">
        <v>1971</v>
      </c>
      <c r="F1824" s="17" t="n">
        <v>0</v>
      </c>
      <c r="G1824" s="16" t="n">
        <v>1971</v>
      </c>
      <c r="I1824" s="1" t="str">
        <f aca="false">INDEX(Products!$C$2:$C$51,MATCH(C1824,Products!$A$2:$A$51,0))</f>
        <v>Electronics</v>
      </c>
      <c r="J1824" s="1" t="str">
        <f aca="false">INDEX(Orders!$E$2:$E$8001,MATCH(B1824,Orders!$A$2:$A$8001,0))</f>
        <v>Delivered</v>
      </c>
      <c r="K1824" s="1" t="str">
        <f aca="false">LEFT(INDEX(Orders!$C$2:$C$8001,MATCH(B1824,Orders!$A$2:$A$8001,0)),7)</f>
        <v>2025-11</v>
      </c>
    </row>
    <row r="1825" customFormat="false" ht="15" hidden="false" customHeight="true" outlineLevel="0" collapsed="false">
      <c r="A1825" s="1" t="s">
        <v>12295</v>
      </c>
      <c r="B1825" s="1" t="s">
        <v>3185</v>
      </c>
      <c r="C1825" s="1" t="s">
        <v>2006</v>
      </c>
      <c r="D1825" s="1" t="n">
        <v>3</v>
      </c>
      <c r="E1825" s="16" t="n">
        <v>482.17</v>
      </c>
      <c r="F1825" s="17" t="n">
        <v>0</v>
      </c>
      <c r="G1825" s="16" t="n">
        <v>1446.51</v>
      </c>
      <c r="I1825" s="1" t="str">
        <f aca="false">INDEX(Products!$C$2:$C$51,MATCH(C1825,Products!$A$2:$A$51,0))</f>
        <v>Books &amp; Stationery</v>
      </c>
      <c r="J1825" s="1" t="str">
        <f aca="false">INDEX(Orders!$E$2:$E$8001,MATCH(B1825,Orders!$A$2:$A$8001,0))</f>
        <v>Delivered</v>
      </c>
      <c r="K1825" s="1" t="str">
        <f aca="false">LEFT(INDEX(Orders!$C$2:$C$8001,MATCH(B1825,Orders!$A$2:$A$8001,0)),7)</f>
        <v>2025-11</v>
      </c>
    </row>
    <row r="1826" customFormat="false" ht="15" hidden="false" customHeight="true" outlineLevel="0" collapsed="false">
      <c r="A1826" s="1" t="s">
        <v>12296</v>
      </c>
      <c r="B1826" s="1" t="s">
        <v>3186</v>
      </c>
      <c r="C1826" s="1" t="s">
        <v>1922</v>
      </c>
      <c r="D1826" s="1" t="n">
        <v>1</v>
      </c>
      <c r="E1826" s="16" t="n">
        <v>3142.61</v>
      </c>
      <c r="F1826" s="17" t="n">
        <v>0</v>
      </c>
      <c r="G1826" s="16" t="n">
        <v>3142.61</v>
      </c>
      <c r="I1826" s="1" t="str">
        <f aca="false">INDEX(Products!$C$2:$C$51,MATCH(C1826,Products!$A$2:$A$51,0))</f>
        <v>Electronics</v>
      </c>
      <c r="J1826" s="1" t="str">
        <f aca="false">INDEX(Orders!$E$2:$E$8001,MATCH(B1826,Orders!$A$2:$A$8001,0))</f>
        <v>Delivered</v>
      </c>
      <c r="K1826" s="1" t="str">
        <f aca="false">LEFT(INDEX(Orders!$C$2:$C$8001,MATCH(B1826,Orders!$A$2:$A$8001,0)),7)</f>
        <v>2024-12</v>
      </c>
    </row>
    <row r="1827" customFormat="false" ht="15" hidden="false" customHeight="true" outlineLevel="0" collapsed="false">
      <c r="A1827" s="1" t="s">
        <v>12297</v>
      </c>
      <c r="B1827" s="1" t="s">
        <v>3186</v>
      </c>
      <c r="C1827" s="1" t="s">
        <v>1982</v>
      </c>
      <c r="D1827" s="1" t="n">
        <v>1</v>
      </c>
      <c r="E1827" s="16" t="n">
        <v>1808.21</v>
      </c>
      <c r="F1827" s="17" t="n">
        <v>0</v>
      </c>
      <c r="G1827" s="16" t="n">
        <v>1808.21</v>
      </c>
      <c r="I1827" s="1" t="str">
        <f aca="false">INDEX(Products!$C$2:$C$51,MATCH(C1827,Products!$A$2:$A$51,0))</f>
        <v>Beauty &amp; Personal Care</v>
      </c>
      <c r="J1827" s="1" t="str">
        <f aca="false">INDEX(Orders!$E$2:$E$8001,MATCH(B1827,Orders!$A$2:$A$8001,0))</f>
        <v>Delivered</v>
      </c>
      <c r="K1827" s="1" t="str">
        <f aca="false">LEFT(INDEX(Orders!$C$2:$C$8001,MATCH(B1827,Orders!$A$2:$A$8001,0)),7)</f>
        <v>2024-12</v>
      </c>
    </row>
    <row r="1828" customFormat="false" ht="15" hidden="false" customHeight="true" outlineLevel="0" collapsed="false">
      <c r="A1828" s="1" t="s">
        <v>12298</v>
      </c>
      <c r="B1828" s="1" t="s">
        <v>3186</v>
      </c>
      <c r="C1828" s="1" t="s">
        <v>1979</v>
      </c>
      <c r="D1828" s="1" t="n">
        <v>2</v>
      </c>
      <c r="E1828" s="16" t="n">
        <v>623</v>
      </c>
      <c r="F1828" s="17" t="n">
        <v>0.15</v>
      </c>
      <c r="G1828" s="16" t="n">
        <v>1059.1</v>
      </c>
      <c r="I1828" s="1" t="str">
        <f aca="false">INDEX(Products!$C$2:$C$51,MATCH(C1828,Products!$A$2:$A$51,0))</f>
        <v>Beauty &amp; Personal Care</v>
      </c>
      <c r="J1828" s="1" t="str">
        <f aca="false">INDEX(Orders!$E$2:$E$8001,MATCH(B1828,Orders!$A$2:$A$8001,0))</f>
        <v>Delivered</v>
      </c>
      <c r="K1828" s="1" t="str">
        <f aca="false">LEFT(INDEX(Orders!$C$2:$C$8001,MATCH(B1828,Orders!$A$2:$A$8001,0)),7)</f>
        <v>2024-12</v>
      </c>
    </row>
    <row r="1829" customFormat="false" ht="15" hidden="false" customHeight="true" outlineLevel="0" collapsed="false">
      <c r="A1829" s="1" t="s">
        <v>12299</v>
      </c>
      <c r="B1829" s="1" t="s">
        <v>3186</v>
      </c>
      <c r="C1829" s="1" t="s">
        <v>1940</v>
      </c>
      <c r="D1829" s="1" t="n">
        <v>1</v>
      </c>
      <c r="E1829" s="16" t="n">
        <v>2374.52</v>
      </c>
      <c r="F1829" s="17" t="n">
        <v>0.1</v>
      </c>
      <c r="G1829" s="16" t="n">
        <v>2137.07</v>
      </c>
      <c r="I1829" s="1" t="str">
        <f aca="false">INDEX(Products!$C$2:$C$51,MATCH(C1829,Products!$A$2:$A$51,0))</f>
        <v>Fashion</v>
      </c>
      <c r="J1829" s="1" t="str">
        <f aca="false">INDEX(Orders!$E$2:$E$8001,MATCH(B1829,Orders!$A$2:$A$8001,0))</f>
        <v>Delivered</v>
      </c>
      <c r="K1829" s="1" t="str">
        <f aca="false">LEFT(INDEX(Orders!$C$2:$C$8001,MATCH(B1829,Orders!$A$2:$A$8001,0)),7)</f>
        <v>2024-12</v>
      </c>
    </row>
    <row r="1830" customFormat="false" ht="15" hidden="false" customHeight="true" outlineLevel="0" collapsed="false">
      <c r="A1830" s="1" t="s">
        <v>12300</v>
      </c>
      <c r="B1830" s="1" t="s">
        <v>3187</v>
      </c>
      <c r="C1830" s="1" t="s">
        <v>1940</v>
      </c>
      <c r="D1830" s="1" t="n">
        <v>1</v>
      </c>
      <c r="E1830" s="16" t="n">
        <v>2374.52</v>
      </c>
      <c r="F1830" s="17" t="n">
        <v>0.2</v>
      </c>
      <c r="G1830" s="16" t="n">
        <v>1899.62</v>
      </c>
      <c r="I1830" s="1" t="str">
        <f aca="false">INDEX(Products!$C$2:$C$51,MATCH(C1830,Products!$A$2:$A$51,0))</f>
        <v>Fashion</v>
      </c>
      <c r="J1830" s="1" t="str">
        <f aca="false">INDEX(Orders!$E$2:$E$8001,MATCH(B1830,Orders!$A$2:$A$8001,0))</f>
        <v>Delivered</v>
      </c>
      <c r="K1830" s="1" t="str">
        <f aca="false">LEFT(INDEX(Orders!$C$2:$C$8001,MATCH(B1830,Orders!$A$2:$A$8001,0)),7)</f>
        <v>2025-12</v>
      </c>
    </row>
    <row r="1831" customFormat="false" ht="15" hidden="false" customHeight="true" outlineLevel="0" collapsed="false">
      <c r="A1831" s="1" t="s">
        <v>12301</v>
      </c>
      <c r="B1831" s="1" t="s">
        <v>3189</v>
      </c>
      <c r="C1831" s="1" t="s">
        <v>1930</v>
      </c>
      <c r="D1831" s="1" t="n">
        <v>1</v>
      </c>
      <c r="E1831" s="16" t="n">
        <v>2398.35</v>
      </c>
      <c r="F1831" s="17" t="n">
        <v>0.15</v>
      </c>
      <c r="G1831" s="16" t="n">
        <v>2038.6</v>
      </c>
      <c r="I1831" s="1" t="str">
        <f aca="false">INDEX(Products!$C$2:$C$51,MATCH(C1831,Products!$A$2:$A$51,0))</f>
        <v>Electronics</v>
      </c>
      <c r="J1831" s="1" t="str">
        <f aca="false">INDEX(Orders!$E$2:$E$8001,MATCH(B1831,Orders!$A$2:$A$8001,0))</f>
        <v>Delivered</v>
      </c>
      <c r="K1831" s="1" t="str">
        <f aca="false">LEFT(INDEX(Orders!$C$2:$C$8001,MATCH(B1831,Orders!$A$2:$A$8001,0)),7)</f>
        <v>2024-10</v>
      </c>
    </row>
    <row r="1832" customFormat="false" ht="15" hidden="false" customHeight="true" outlineLevel="0" collapsed="false">
      <c r="A1832" s="1" t="s">
        <v>12302</v>
      </c>
      <c r="B1832" s="1" t="s">
        <v>3190</v>
      </c>
      <c r="C1832" s="1" t="s">
        <v>1922</v>
      </c>
      <c r="D1832" s="1" t="n">
        <v>1</v>
      </c>
      <c r="E1832" s="16" t="n">
        <v>3142.61</v>
      </c>
      <c r="F1832" s="17" t="n">
        <v>0.1</v>
      </c>
      <c r="G1832" s="16" t="n">
        <v>2828.35</v>
      </c>
      <c r="I1832" s="1" t="str">
        <f aca="false">INDEX(Products!$C$2:$C$51,MATCH(C1832,Products!$A$2:$A$51,0))</f>
        <v>Electronics</v>
      </c>
      <c r="J1832" s="1" t="str">
        <f aca="false">INDEX(Orders!$E$2:$E$8001,MATCH(B1832,Orders!$A$2:$A$8001,0))</f>
        <v>Delivered</v>
      </c>
      <c r="K1832" s="1" t="str">
        <f aca="false">LEFT(INDEX(Orders!$C$2:$C$8001,MATCH(B1832,Orders!$A$2:$A$8001,0)),7)</f>
        <v>2025-07</v>
      </c>
    </row>
    <row r="1833" customFormat="false" ht="15" hidden="false" customHeight="true" outlineLevel="0" collapsed="false">
      <c r="A1833" s="1" t="s">
        <v>12303</v>
      </c>
      <c r="B1833" s="1" t="s">
        <v>3191</v>
      </c>
      <c r="C1833" s="1" t="s">
        <v>1940</v>
      </c>
      <c r="D1833" s="1" t="n">
        <v>1</v>
      </c>
      <c r="E1833" s="16" t="n">
        <v>2374.52</v>
      </c>
      <c r="F1833" s="17" t="n">
        <v>0.1</v>
      </c>
      <c r="G1833" s="16" t="n">
        <v>2137.07</v>
      </c>
      <c r="I1833" s="1" t="str">
        <f aca="false">INDEX(Products!$C$2:$C$51,MATCH(C1833,Products!$A$2:$A$51,0))</f>
        <v>Fashion</v>
      </c>
      <c r="J1833" s="1" t="str">
        <f aca="false">INDEX(Orders!$E$2:$E$8001,MATCH(B1833,Orders!$A$2:$A$8001,0))</f>
        <v>Refunded</v>
      </c>
      <c r="K1833" s="1" t="str">
        <f aca="false">LEFT(INDEX(Orders!$C$2:$C$8001,MATCH(B1833,Orders!$A$2:$A$8001,0)),7)</f>
        <v>2024-10</v>
      </c>
    </row>
    <row r="1834" customFormat="false" ht="15" hidden="false" customHeight="true" outlineLevel="0" collapsed="false">
      <c r="A1834" s="1" t="s">
        <v>12304</v>
      </c>
      <c r="B1834" s="1" t="s">
        <v>3191</v>
      </c>
      <c r="C1834" s="1" t="s">
        <v>1976</v>
      </c>
      <c r="D1834" s="1" t="n">
        <v>3</v>
      </c>
      <c r="E1834" s="16" t="n">
        <v>1603.35</v>
      </c>
      <c r="F1834" s="17" t="n">
        <v>0</v>
      </c>
      <c r="G1834" s="16" t="n">
        <v>4810.05</v>
      </c>
      <c r="I1834" s="1" t="str">
        <f aca="false">INDEX(Products!$C$2:$C$51,MATCH(C1834,Products!$A$2:$A$51,0))</f>
        <v>Beauty &amp; Personal Care</v>
      </c>
      <c r="J1834" s="1" t="str">
        <f aca="false">INDEX(Orders!$E$2:$E$8001,MATCH(B1834,Orders!$A$2:$A$8001,0))</f>
        <v>Refunded</v>
      </c>
      <c r="K1834" s="1" t="str">
        <f aca="false">LEFT(INDEX(Orders!$C$2:$C$8001,MATCH(B1834,Orders!$A$2:$A$8001,0)),7)</f>
        <v>2024-10</v>
      </c>
    </row>
    <row r="1835" customFormat="false" ht="15" hidden="false" customHeight="true" outlineLevel="0" collapsed="false">
      <c r="A1835" s="1" t="s">
        <v>12305</v>
      </c>
      <c r="B1835" s="1" t="s">
        <v>3192</v>
      </c>
      <c r="C1835" s="1" t="s">
        <v>1959</v>
      </c>
      <c r="D1835" s="1" t="n">
        <v>1</v>
      </c>
      <c r="E1835" s="16" t="n">
        <v>2142.79</v>
      </c>
      <c r="F1835" s="17" t="n">
        <v>0</v>
      </c>
      <c r="G1835" s="16" t="n">
        <v>2142.79</v>
      </c>
      <c r="I1835" s="1" t="str">
        <f aca="false">INDEX(Products!$C$2:$C$51,MATCH(C1835,Products!$A$2:$A$51,0))</f>
        <v>Home &amp; Kitchen</v>
      </c>
      <c r="J1835" s="1" t="str">
        <f aca="false">INDEX(Orders!$E$2:$E$8001,MATCH(B1835,Orders!$A$2:$A$8001,0))</f>
        <v>Delivered</v>
      </c>
      <c r="K1835" s="1" t="str">
        <f aca="false">LEFT(INDEX(Orders!$C$2:$C$8001,MATCH(B1835,Orders!$A$2:$A$8001,0)),7)</f>
        <v>2025-11</v>
      </c>
    </row>
    <row r="1836" customFormat="false" ht="15" hidden="false" customHeight="true" outlineLevel="0" collapsed="false">
      <c r="A1836" s="1" t="s">
        <v>12306</v>
      </c>
      <c r="B1836" s="1" t="s">
        <v>3194</v>
      </c>
      <c r="C1836" s="1" t="s">
        <v>2007</v>
      </c>
      <c r="D1836" s="1" t="n">
        <v>1</v>
      </c>
      <c r="E1836" s="16" t="n">
        <v>750.27</v>
      </c>
      <c r="F1836" s="17" t="n">
        <v>0.1</v>
      </c>
      <c r="G1836" s="16" t="n">
        <v>675.24</v>
      </c>
      <c r="I1836" s="1" t="str">
        <f aca="false">INDEX(Products!$C$2:$C$51,MATCH(C1836,Products!$A$2:$A$51,0))</f>
        <v>Books &amp; Stationery</v>
      </c>
      <c r="J1836" s="1" t="str">
        <f aca="false">INDEX(Orders!$E$2:$E$8001,MATCH(B1836,Orders!$A$2:$A$8001,0))</f>
        <v>Delivered</v>
      </c>
      <c r="K1836" s="1" t="str">
        <f aca="false">LEFT(INDEX(Orders!$C$2:$C$8001,MATCH(B1836,Orders!$A$2:$A$8001,0)),7)</f>
        <v>2025-08</v>
      </c>
    </row>
    <row r="1837" customFormat="false" ht="15" hidden="false" customHeight="true" outlineLevel="0" collapsed="false">
      <c r="A1837" s="1" t="s">
        <v>12307</v>
      </c>
      <c r="B1837" s="1" t="s">
        <v>3194</v>
      </c>
      <c r="C1837" s="1" t="s">
        <v>1953</v>
      </c>
      <c r="D1837" s="1" t="n">
        <v>1</v>
      </c>
      <c r="E1837" s="16" t="n">
        <v>4914.12</v>
      </c>
      <c r="F1837" s="17" t="n">
        <v>0.1</v>
      </c>
      <c r="G1837" s="16" t="n">
        <v>4422.71</v>
      </c>
      <c r="I1837" s="1" t="str">
        <f aca="false">INDEX(Products!$C$2:$C$51,MATCH(C1837,Products!$A$2:$A$51,0))</f>
        <v>Fashion</v>
      </c>
      <c r="J1837" s="1" t="str">
        <f aca="false">INDEX(Orders!$E$2:$E$8001,MATCH(B1837,Orders!$A$2:$A$8001,0))</f>
        <v>Delivered</v>
      </c>
      <c r="K1837" s="1" t="str">
        <f aca="false">LEFT(INDEX(Orders!$C$2:$C$8001,MATCH(B1837,Orders!$A$2:$A$8001,0)),7)</f>
        <v>2025-08</v>
      </c>
    </row>
    <row r="1838" customFormat="false" ht="15" hidden="false" customHeight="true" outlineLevel="0" collapsed="false">
      <c r="A1838" s="1" t="s">
        <v>12308</v>
      </c>
      <c r="B1838" s="1" t="s">
        <v>3194</v>
      </c>
      <c r="C1838" s="1" t="s">
        <v>1979</v>
      </c>
      <c r="D1838" s="1" t="n">
        <v>1</v>
      </c>
      <c r="E1838" s="16" t="n">
        <v>623</v>
      </c>
      <c r="F1838" s="17" t="n">
        <v>0.1</v>
      </c>
      <c r="G1838" s="16" t="n">
        <v>560.7</v>
      </c>
      <c r="I1838" s="1" t="str">
        <f aca="false">INDEX(Products!$C$2:$C$51,MATCH(C1838,Products!$A$2:$A$51,0))</f>
        <v>Beauty &amp; Personal Care</v>
      </c>
      <c r="J1838" s="1" t="str">
        <f aca="false">INDEX(Orders!$E$2:$E$8001,MATCH(B1838,Orders!$A$2:$A$8001,0))</f>
        <v>Delivered</v>
      </c>
      <c r="K1838" s="1" t="str">
        <f aca="false">LEFT(INDEX(Orders!$C$2:$C$8001,MATCH(B1838,Orders!$A$2:$A$8001,0)),7)</f>
        <v>2025-08</v>
      </c>
    </row>
    <row r="1839" customFormat="false" ht="15" hidden="false" customHeight="true" outlineLevel="0" collapsed="false">
      <c r="A1839" s="1" t="s">
        <v>12309</v>
      </c>
      <c r="B1839" s="1" t="s">
        <v>3195</v>
      </c>
      <c r="C1839" s="1" t="s">
        <v>1971</v>
      </c>
      <c r="D1839" s="1" t="n">
        <v>1</v>
      </c>
      <c r="E1839" s="16" t="n">
        <v>2073.63</v>
      </c>
      <c r="F1839" s="17" t="n">
        <v>0</v>
      </c>
      <c r="G1839" s="16" t="n">
        <v>2073.63</v>
      </c>
      <c r="I1839" s="1" t="str">
        <f aca="false">INDEX(Products!$C$2:$C$51,MATCH(C1839,Products!$A$2:$A$51,0))</f>
        <v>Home &amp; Kitchen</v>
      </c>
      <c r="J1839" s="1" t="str">
        <f aca="false">INDEX(Orders!$E$2:$E$8001,MATCH(B1839,Orders!$A$2:$A$8001,0))</f>
        <v>Delivered</v>
      </c>
      <c r="K1839" s="1" t="str">
        <f aca="false">LEFT(INDEX(Orders!$C$2:$C$8001,MATCH(B1839,Orders!$A$2:$A$8001,0)),7)</f>
        <v>2024-07</v>
      </c>
    </row>
    <row r="1840" customFormat="false" ht="15" hidden="false" customHeight="true" outlineLevel="0" collapsed="false">
      <c r="A1840" s="1" t="s">
        <v>12310</v>
      </c>
      <c r="B1840" s="1" t="s">
        <v>3196</v>
      </c>
      <c r="C1840" s="1" t="s">
        <v>1979</v>
      </c>
      <c r="D1840" s="1" t="n">
        <v>2</v>
      </c>
      <c r="E1840" s="16" t="n">
        <v>623</v>
      </c>
      <c r="F1840" s="17" t="n">
        <v>0</v>
      </c>
      <c r="G1840" s="16" t="n">
        <v>1246</v>
      </c>
      <c r="I1840" s="1" t="str">
        <f aca="false">INDEX(Products!$C$2:$C$51,MATCH(C1840,Products!$A$2:$A$51,0))</f>
        <v>Beauty &amp; Personal Care</v>
      </c>
      <c r="J1840" s="1" t="str">
        <f aca="false">INDEX(Orders!$E$2:$E$8001,MATCH(B1840,Orders!$A$2:$A$8001,0))</f>
        <v>Returned</v>
      </c>
      <c r="K1840" s="1" t="str">
        <f aca="false">LEFT(INDEX(Orders!$C$2:$C$8001,MATCH(B1840,Orders!$A$2:$A$8001,0)),7)</f>
        <v>2025-06</v>
      </c>
    </row>
    <row r="1841" customFormat="false" ht="15" hidden="false" customHeight="true" outlineLevel="0" collapsed="false">
      <c r="A1841" s="1" t="s">
        <v>12311</v>
      </c>
      <c r="B1841" s="1" t="s">
        <v>3196</v>
      </c>
      <c r="C1841" s="1" t="s">
        <v>1969</v>
      </c>
      <c r="D1841" s="1" t="n">
        <v>1</v>
      </c>
      <c r="E1841" s="16" t="n">
        <v>9171.98</v>
      </c>
      <c r="F1841" s="17" t="n">
        <v>0</v>
      </c>
      <c r="G1841" s="16" t="n">
        <v>9171.98</v>
      </c>
      <c r="I1841" s="1" t="str">
        <f aca="false">INDEX(Products!$C$2:$C$51,MATCH(C1841,Products!$A$2:$A$51,0))</f>
        <v>Home &amp; Kitchen</v>
      </c>
      <c r="J1841" s="1" t="str">
        <f aca="false">INDEX(Orders!$E$2:$E$8001,MATCH(B1841,Orders!$A$2:$A$8001,0))</f>
        <v>Returned</v>
      </c>
      <c r="K1841" s="1" t="str">
        <f aca="false">LEFT(INDEX(Orders!$C$2:$C$8001,MATCH(B1841,Orders!$A$2:$A$8001,0)),7)</f>
        <v>2025-06</v>
      </c>
    </row>
    <row r="1842" customFormat="false" ht="15" hidden="false" customHeight="true" outlineLevel="0" collapsed="false">
      <c r="A1842" s="1" t="s">
        <v>12312</v>
      </c>
      <c r="B1842" s="1" t="s">
        <v>3196</v>
      </c>
      <c r="C1842" s="1" t="s">
        <v>1930</v>
      </c>
      <c r="D1842" s="1" t="n">
        <v>2</v>
      </c>
      <c r="E1842" s="16" t="n">
        <v>2398.35</v>
      </c>
      <c r="F1842" s="17" t="n">
        <v>0.15</v>
      </c>
      <c r="G1842" s="16" t="n">
        <v>4077.2</v>
      </c>
      <c r="I1842" s="1" t="str">
        <f aca="false">INDEX(Products!$C$2:$C$51,MATCH(C1842,Products!$A$2:$A$51,0))</f>
        <v>Electronics</v>
      </c>
      <c r="J1842" s="1" t="str">
        <f aca="false">INDEX(Orders!$E$2:$E$8001,MATCH(B1842,Orders!$A$2:$A$8001,0))</f>
        <v>Returned</v>
      </c>
      <c r="K1842" s="1" t="str">
        <f aca="false">LEFT(INDEX(Orders!$C$2:$C$8001,MATCH(B1842,Orders!$A$2:$A$8001,0)),7)</f>
        <v>2025-06</v>
      </c>
    </row>
    <row r="1843" customFormat="false" ht="15" hidden="false" customHeight="true" outlineLevel="0" collapsed="false">
      <c r="A1843" s="1" t="s">
        <v>12313</v>
      </c>
      <c r="B1843" s="1" t="s">
        <v>3196</v>
      </c>
      <c r="C1843" s="1" t="s">
        <v>1973</v>
      </c>
      <c r="D1843" s="1" t="n">
        <v>1</v>
      </c>
      <c r="E1843" s="16" t="n">
        <v>1158.24</v>
      </c>
      <c r="F1843" s="17" t="n">
        <v>0</v>
      </c>
      <c r="G1843" s="16" t="n">
        <v>1158.24</v>
      </c>
      <c r="I1843" s="1" t="str">
        <f aca="false">INDEX(Products!$C$2:$C$51,MATCH(C1843,Products!$A$2:$A$51,0))</f>
        <v>Home &amp; Kitchen</v>
      </c>
      <c r="J1843" s="1" t="str">
        <f aca="false">INDEX(Orders!$E$2:$E$8001,MATCH(B1843,Orders!$A$2:$A$8001,0))</f>
        <v>Returned</v>
      </c>
      <c r="K1843" s="1" t="str">
        <f aca="false">LEFT(INDEX(Orders!$C$2:$C$8001,MATCH(B1843,Orders!$A$2:$A$8001,0)),7)</f>
        <v>2025-06</v>
      </c>
    </row>
    <row r="1844" customFormat="false" ht="15" hidden="false" customHeight="true" outlineLevel="0" collapsed="false">
      <c r="A1844" s="1" t="s">
        <v>12314</v>
      </c>
      <c r="B1844" s="1" t="s">
        <v>3197</v>
      </c>
      <c r="C1844" s="1" t="s">
        <v>1997</v>
      </c>
      <c r="D1844" s="1" t="n">
        <v>2</v>
      </c>
      <c r="E1844" s="16" t="n">
        <v>311.15</v>
      </c>
      <c r="F1844" s="17" t="n">
        <v>0.05</v>
      </c>
      <c r="G1844" s="16" t="n">
        <v>591.18</v>
      </c>
      <c r="I1844" s="1" t="str">
        <f aca="false">INDEX(Products!$C$2:$C$51,MATCH(C1844,Products!$A$2:$A$51,0))</f>
        <v>Sports &amp; Fitness</v>
      </c>
      <c r="J1844" s="1" t="str">
        <f aca="false">INDEX(Orders!$E$2:$E$8001,MATCH(B1844,Orders!$A$2:$A$8001,0))</f>
        <v>Delivered</v>
      </c>
      <c r="K1844" s="1" t="str">
        <f aca="false">LEFT(INDEX(Orders!$C$2:$C$8001,MATCH(B1844,Orders!$A$2:$A$8001,0)),7)</f>
        <v>2024-04</v>
      </c>
    </row>
    <row r="1845" customFormat="false" ht="15" hidden="false" customHeight="true" outlineLevel="0" collapsed="false">
      <c r="A1845" s="1" t="s">
        <v>12315</v>
      </c>
      <c r="B1845" s="1" t="s">
        <v>3198</v>
      </c>
      <c r="C1845" s="1" t="s">
        <v>1963</v>
      </c>
      <c r="D1845" s="1" t="n">
        <v>1</v>
      </c>
      <c r="E1845" s="16" t="n">
        <v>1494.98</v>
      </c>
      <c r="F1845" s="17" t="n">
        <v>0</v>
      </c>
      <c r="G1845" s="16" t="n">
        <v>1494.98</v>
      </c>
      <c r="I1845" s="1" t="str">
        <f aca="false">INDEX(Products!$C$2:$C$51,MATCH(C1845,Products!$A$2:$A$51,0))</f>
        <v>Home &amp; Kitchen</v>
      </c>
      <c r="J1845" s="1" t="str">
        <f aca="false">INDEX(Orders!$E$2:$E$8001,MATCH(B1845,Orders!$A$2:$A$8001,0))</f>
        <v>Delivered</v>
      </c>
      <c r="K1845" s="1" t="str">
        <f aca="false">LEFT(INDEX(Orders!$C$2:$C$8001,MATCH(B1845,Orders!$A$2:$A$8001,0)),7)</f>
        <v>2024-09</v>
      </c>
    </row>
    <row r="1846" customFormat="false" ht="15" hidden="false" customHeight="true" outlineLevel="0" collapsed="false">
      <c r="A1846" s="1" t="s">
        <v>12316</v>
      </c>
      <c r="B1846" s="1" t="s">
        <v>3198</v>
      </c>
      <c r="C1846" s="1" t="s">
        <v>1940</v>
      </c>
      <c r="D1846" s="1" t="n">
        <v>1</v>
      </c>
      <c r="E1846" s="16" t="n">
        <v>2374.52</v>
      </c>
      <c r="F1846" s="17" t="n">
        <v>0.1</v>
      </c>
      <c r="G1846" s="16" t="n">
        <v>2137.07</v>
      </c>
      <c r="I1846" s="1" t="str">
        <f aca="false">INDEX(Products!$C$2:$C$51,MATCH(C1846,Products!$A$2:$A$51,0))</f>
        <v>Fashion</v>
      </c>
      <c r="J1846" s="1" t="str">
        <f aca="false">INDEX(Orders!$E$2:$E$8001,MATCH(B1846,Orders!$A$2:$A$8001,0))</f>
        <v>Delivered</v>
      </c>
      <c r="K1846" s="1" t="str">
        <f aca="false">LEFT(INDEX(Orders!$C$2:$C$8001,MATCH(B1846,Orders!$A$2:$A$8001,0)),7)</f>
        <v>2024-09</v>
      </c>
    </row>
    <row r="1847" customFormat="false" ht="15" hidden="false" customHeight="true" outlineLevel="0" collapsed="false">
      <c r="A1847" s="1" t="s">
        <v>12317</v>
      </c>
      <c r="B1847" s="1" t="s">
        <v>3199</v>
      </c>
      <c r="C1847" s="1" t="s">
        <v>1990</v>
      </c>
      <c r="D1847" s="1" t="n">
        <v>1</v>
      </c>
      <c r="E1847" s="16" t="n">
        <v>5311.32</v>
      </c>
      <c r="F1847" s="17" t="n">
        <v>0</v>
      </c>
      <c r="G1847" s="16" t="n">
        <v>5311.32</v>
      </c>
      <c r="I1847" s="1" t="str">
        <f aca="false">INDEX(Products!$C$2:$C$51,MATCH(C1847,Products!$A$2:$A$51,0))</f>
        <v>Sports &amp; Fitness</v>
      </c>
      <c r="J1847" s="1" t="str">
        <f aca="false">INDEX(Orders!$E$2:$E$8001,MATCH(B1847,Orders!$A$2:$A$8001,0))</f>
        <v>Delivered</v>
      </c>
      <c r="K1847" s="1" t="str">
        <f aca="false">LEFT(INDEX(Orders!$C$2:$C$8001,MATCH(B1847,Orders!$A$2:$A$8001,0)),7)</f>
        <v>2024-11</v>
      </c>
    </row>
    <row r="1848" customFormat="false" ht="15" hidden="false" customHeight="true" outlineLevel="0" collapsed="false">
      <c r="A1848" s="1" t="s">
        <v>12318</v>
      </c>
      <c r="B1848" s="1" t="s">
        <v>3200</v>
      </c>
      <c r="C1848" s="1" t="s">
        <v>1953</v>
      </c>
      <c r="D1848" s="1" t="n">
        <v>1</v>
      </c>
      <c r="E1848" s="16" t="n">
        <v>4914.12</v>
      </c>
      <c r="F1848" s="17" t="n">
        <v>0</v>
      </c>
      <c r="G1848" s="16" t="n">
        <v>4914.12</v>
      </c>
      <c r="I1848" s="1" t="str">
        <f aca="false">INDEX(Products!$C$2:$C$51,MATCH(C1848,Products!$A$2:$A$51,0))</f>
        <v>Fashion</v>
      </c>
      <c r="J1848" s="1" t="str">
        <f aca="false">INDEX(Orders!$E$2:$E$8001,MATCH(B1848,Orders!$A$2:$A$8001,0))</f>
        <v>Cancelled</v>
      </c>
      <c r="K1848" s="1" t="str">
        <f aca="false">LEFT(INDEX(Orders!$C$2:$C$8001,MATCH(B1848,Orders!$A$2:$A$8001,0)),7)</f>
        <v>2025-12</v>
      </c>
    </row>
    <row r="1849" customFormat="false" ht="15" hidden="false" customHeight="true" outlineLevel="0" collapsed="false">
      <c r="A1849" s="1" t="s">
        <v>12319</v>
      </c>
      <c r="B1849" s="1" t="s">
        <v>3202</v>
      </c>
      <c r="C1849" s="1" t="s">
        <v>2006</v>
      </c>
      <c r="D1849" s="1" t="n">
        <v>1</v>
      </c>
      <c r="E1849" s="16" t="n">
        <v>482.17</v>
      </c>
      <c r="F1849" s="17" t="n">
        <v>0.2</v>
      </c>
      <c r="G1849" s="16" t="n">
        <v>385.74</v>
      </c>
      <c r="I1849" s="1" t="str">
        <f aca="false">INDEX(Products!$C$2:$C$51,MATCH(C1849,Products!$A$2:$A$51,0))</f>
        <v>Books &amp; Stationery</v>
      </c>
      <c r="J1849" s="1" t="str">
        <f aca="false">INDEX(Orders!$E$2:$E$8001,MATCH(B1849,Orders!$A$2:$A$8001,0))</f>
        <v>Delivered</v>
      </c>
      <c r="K1849" s="1" t="str">
        <f aca="false">LEFT(INDEX(Orders!$C$2:$C$8001,MATCH(B1849,Orders!$A$2:$A$8001,0)),7)</f>
        <v>2025-10</v>
      </c>
    </row>
    <row r="1850" customFormat="false" ht="15" hidden="false" customHeight="true" outlineLevel="0" collapsed="false">
      <c r="A1850" s="1" t="s">
        <v>12320</v>
      </c>
      <c r="B1850" s="1" t="s">
        <v>3202</v>
      </c>
      <c r="C1850" s="1" t="s">
        <v>1977</v>
      </c>
      <c r="D1850" s="1" t="n">
        <v>1</v>
      </c>
      <c r="E1850" s="16" t="n">
        <v>2386.05</v>
      </c>
      <c r="F1850" s="17" t="n">
        <v>0.05</v>
      </c>
      <c r="G1850" s="16" t="n">
        <v>2266.75</v>
      </c>
      <c r="I1850" s="1" t="str">
        <f aca="false">INDEX(Products!$C$2:$C$51,MATCH(C1850,Products!$A$2:$A$51,0))</f>
        <v>Beauty &amp; Personal Care</v>
      </c>
      <c r="J1850" s="1" t="str">
        <f aca="false">INDEX(Orders!$E$2:$E$8001,MATCH(B1850,Orders!$A$2:$A$8001,0))</f>
        <v>Delivered</v>
      </c>
      <c r="K1850" s="1" t="str">
        <f aca="false">LEFT(INDEX(Orders!$C$2:$C$8001,MATCH(B1850,Orders!$A$2:$A$8001,0)),7)</f>
        <v>2025-10</v>
      </c>
    </row>
    <row r="1851" customFormat="false" ht="15" hidden="false" customHeight="true" outlineLevel="0" collapsed="false">
      <c r="A1851" s="1" t="s">
        <v>12321</v>
      </c>
      <c r="B1851" s="1" t="s">
        <v>3202</v>
      </c>
      <c r="C1851" s="1" t="s">
        <v>1979</v>
      </c>
      <c r="D1851" s="1" t="n">
        <v>1</v>
      </c>
      <c r="E1851" s="16" t="n">
        <v>623</v>
      </c>
      <c r="F1851" s="17" t="n">
        <v>0.1</v>
      </c>
      <c r="G1851" s="16" t="n">
        <v>560.7</v>
      </c>
      <c r="I1851" s="1" t="str">
        <f aca="false">INDEX(Products!$C$2:$C$51,MATCH(C1851,Products!$A$2:$A$51,0))</f>
        <v>Beauty &amp; Personal Care</v>
      </c>
      <c r="J1851" s="1" t="str">
        <f aca="false">INDEX(Orders!$E$2:$E$8001,MATCH(B1851,Orders!$A$2:$A$8001,0))</f>
        <v>Delivered</v>
      </c>
      <c r="K1851" s="1" t="str">
        <f aca="false">LEFT(INDEX(Orders!$C$2:$C$8001,MATCH(B1851,Orders!$A$2:$A$8001,0)),7)</f>
        <v>2025-10</v>
      </c>
    </row>
    <row r="1852" customFormat="false" ht="15" hidden="false" customHeight="true" outlineLevel="0" collapsed="false">
      <c r="A1852" s="1" t="s">
        <v>12322</v>
      </c>
      <c r="B1852" s="1" t="s">
        <v>3202</v>
      </c>
      <c r="C1852" s="1" t="s">
        <v>1990</v>
      </c>
      <c r="D1852" s="1" t="n">
        <v>1</v>
      </c>
      <c r="E1852" s="16" t="n">
        <v>5311.32</v>
      </c>
      <c r="F1852" s="17" t="n">
        <v>0.15</v>
      </c>
      <c r="G1852" s="16" t="n">
        <v>4514.62</v>
      </c>
      <c r="I1852" s="1" t="str">
        <f aca="false">INDEX(Products!$C$2:$C$51,MATCH(C1852,Products!$A$2:$A$51,0))</f>
        <v>Sports &amp; Fitness</v>
      </c>
      <c r="J1852" s="1" t="str">
        <f aca="false">INDEX(Orders!$E$2:$E$8001,MATCH(B1852,Orders!$A$2:$A$8001,0))</f>
        <v>Delivered</v>
      </c>
      <c r="K1852" s="1" t="str">
        <f aca="false">LEFT(INDEX(Orders!$C$2:$C$8001,MATCH(B1852,Orders!$A$2:$A$8001,0)),7)</f>
        <v>2025-10</v>
      </c>
    </row>
    <row r="1853" customFormat="false" ht="15" hidden="false" customHeight="true" outlineLevel="0" collapsed="false">
      <c r="A1853" s="1" t="s">
        <v>12323</v>
      </c>
      <c r="B1853" s="1" t="s">
        <v>3203</v>
      </c>
      <c r="C1853" s="1" t="s">
        <v>1930</v>
      </c>
      <c r="D1853" s="1" t="n">
        <v>1</v>
      </c>
      <c r="E1853" s="16" t="n">
        <v>2398.35</v>
      </c>
      <c r="F1853" s="17" t="n">
        <v>0</v>
      </c>
      <c r="G1853" s="16" t="n">
        <v>2398.35</v>
      </c>
      <c r="I1853" s="1" t="str">
        <f aca="false">INDEX(Products!$C$2:$C$51,MATCH(C1853,Products!$A$2:$A$51,0))</f>
        <v>Electronics</v>
      </c>
      <c r="J1853" s="1" t="str">
        <f aca="false">INDEX(Orders!$E$2:$E$8001,MATCH(B1853,Orders!$A$2:$A$8001,0))</f>
        <v>Delivered</v>
      </c>
      <c r="K1853" s="1" t="str">
        <f aca="false">LEFT(INDEX(Orders!$C$2:$C$8001,MATCH(B1853,Orders!$A$2:$A$8001,0)),7)</f>
        <v>2024-12</v>
      </c>
    </row>
    <row r="1854" customFormat="false" ht="15" hidden="false" customHeight="true" outlineLevel="0" collapsed="false">
      <c r="A1854" s="1" t="s">
        <v>12324</v>
      </c>
      <c r="B1854" s="1" t="s">
        <v>3203</v>
      </c>
      <c r="C1854" s="1" t="s">
        <v>2006</v>
      </c>
      <c r="D1854" s="1" t="n">
        <v>1</v>
      </c>
      <c r="E1854" s="16" t="n">
        <v>482.17</v>
      </c>
      <c r="F1854" s="17" t="n">
        <v>0.2</v>
      </c>
      <c r="G1854" s="16" t="n">
        <v>385.74</v>
      </c>
      <c r="I1854" s="1" t="str">
        <f aca="false">INDEX(Products!$C$2:$C$51,MATCH(C1854,Products!$A$2:$A$51,0))</f>
        <v>Books &amp; Stationery</v>
      </c>
      <c r="J1854" s="1" t="str">
        <f aca="false">INDEX(Orders!$E$2:$E$8001,MATCH(B1854,Orders!$A$2:$A$8001,0))</f>
        <v>Delivered</v>
      </c>
      <c r="K1854" s="1" t="str">
        <f aca="false">LEFT(INDEX(Orders!$C$2:$C$8001,MATCH(B1854,Orders!$A$2:$A$8001,0)),7)</f>
        <v>2024-12</v>
      </c>
    </row>
    <row r="1855" customFormat="false" ht="15" hidden="false" customHeight="true" outlineLevel="0" collapsed="false">
      <c r="A1855" s="1" t="s">
        <v>12325</v>
      </c>
      <c r="B1855" s="1" t="s">
        <v>3203</v>
      </c>
      <c r="C1855" s="1" t="s">
        <v>1940</v>
      </c>
      <c r="D1855" s="1" t="n">
        <v>1</v>
      </c>
      <c r="E1855" s="16" t="n">
        <v>2374.52</v>
      </c>
      <c r="F1855" s="17" t="n">
        <v>0</v>
      </c>
      <c r="G1855" s="16" t="n">
        <v>2374.52</v>
      </c>
      <c r="I1855" s="1" t="str">
        <f aca="false">INDEX(Products!$C$2:$C$51,MATCH(C1855,Products!$A$2:$A$51,0))</f>
        <v>Fashion</v>
      </c>
      <c r="J1855" s="1" t="str">
        <f aca="false">INDEX(Orders!$E$2:$E$8001,MATCH(B1855,Orders!$A$2:$A$8001,0))</f>
        <v>Delivered</v>
      </c>
      <c r="K1855" s="1" t="str">
        <f aca="false">LEFT(INDEX(Orders!$C$2:$C$8001,MATCH(B1855,Orders!$A$2:$A$8001,0)),7)</f>
        <v>2024-12</v>
      </c>
    </row>
    <row r="1856" customFormat="false" ht="15" hidden="false" customHeight="true" outlineLevel="0" collapsed="false">
      <c r="A1856" s="1" t="s">
        <v>12326</v>
      </c>
      <c r="B1856" s="1" t="s">
        <v>3203</v>
      </c>
      <c r="C1856" s="1" t="s">
        <v>1961</v>
      </c>
      <c r="D1856" s="1" t="n">
        <v>1</v>
      </c>
      <c r="E1856" s="16" t="n">
        <v>3493.68</v>
      </c>
      <c r="F1856" s="17" t="n">
        <v>0</v>
      </c>
      <c r="G1856" s="16" t="n">
        <v>3493.68</v>
      </c>
      <c r="I1856" s="1" t="str">
        <f aca="false">INDEX(Products!$C$2:$C$51,MATCH(C1856,Products!$A$2:$A$51,0))</f>
        <v>Home &amp; Kitchen</v>
      </c>
      <c r="J1856" s="1" t="str">
        <f aca="false">INDEX(Orders!$E$2:$E$8001,MATCH(B1856,Orders!$A$2:$A$8001,0))</f>
        <v>Delivered</v>
      </c>
      <c r="K1856" s="1" t="str">
        <f aca="false">LEFT(INDEX(Orders!$C$2:$C$8001,MATCH(B1856,Orders!$A$2:$A$8001,0)),7)</f>
        <v>2024-12</v>
      </c>
    </row>
    <row r="1857" customFormat="false" ht="15" hidden="false" customHeight="true" outlineLevel="0" collapsed="false">
      <c r="A1857" s="1" t="s">
        <v>12327</v>
      </c>
      <c r="B1857" s="1" t="s">
        <v>3205</v>
      </c>
      <c r="C1857" s="1" t="s">
        <v>2006</v>
      </c>
      <c r="D1857" s="1" t="n">
        <v>1</v>
      </c>
      <c r="E1857" s="16" t="n">
        <v>482.17</v>
      </c>
      <c r="F1857" s="17" t="n">
        <v>0.2</v>
      </c>
      <c r="G1857" s="16" t="n">
        <v>385.74</v>
      </c>
      <c r="I1857" s="1" t="str">
        <f aca="false">INDEX(Products!$C$2:$C$51,MATCH(C1857,Products!$A$2:$A$51,0))</f>
        <v>Books &amp; Stationery</v>
      </c>
      <c r="J1857" s="1" t="str">
        <f aca="false">INDEX(Orders!$E$2:$E$8001,MATCH(B1857,Orders!$A$2:$A$8001,0))</f>
        <v>Delivered</v>
      </c>
      <c r="K1857" s="1" t="str">
        <f aca="false">LEFT(INDEX(Orders!$C$2:$C$8001,MATCH(B1857,Orders!$A$2:$A$8001,0)),7)</f>
        <v>2025-09</v>
      </c>
    </row>
    <row r="1858" customFormat="false" ht="15" hidden="false" customHeight="true" outlineLevel="0" collapsed="false">
      <c r="A1858" s="1" t="s">
        <v>12328</v>
      </c>
      <c r="B1858" s="1" t="s">
        <v>3205</v>
      </c>
      <c r="C1858" s="1" t="s">
        <v>1997</v>
      </c>
      <c r="D1858" s="1" t="n">
        <v>1</v>
      </c>
      <c r="E1858" s="16" t="n">
        <v>311.15</v>
      </c>
      <c r="F1858" s="17" t="n">
        <v>0.05</v>
      </c>
      <c r="G1858" s="16" t="n">
        <v>295.59</v>
      </c>
      <c r="I1858" s="1" t="str">
        <f aca="false">INDEX(Products!$C$2:$C$51,MATCH(C1858,Products!$A$2:$A$51,0))</f>
        <v>Sports &amp; Fitness</v>
      </c>
      <c r="J1858" s="1" t="str">
        <f aca="false">INDEX(Orders!$E$2:$E$8001,MATCH(B1858,Orders!$A$2:$A$8001,0))</f>
        <v>Delivered</v>
      </c>
      <c r="K1858" s="1" t="str">
        <f aca="false">LEFT(INDEX(Orders!$C$2:$C$8001,MATCH(B1858,Orders!$A$2:$A$8001,0)),7)</f>
        <v>2025-09</v>
      </c>
    </row>
    <row r="1859" customFormat="false" ht="15" hidden="false" customHeight="true" outlineLevel="0" collapsed="false">
      <c r="A1859" s="1" t="s">
        <v>12329</v>
      </c>
      <c r="B1859" s="1" t="s">
        <v>3207</v>
      </c>
      <c r="C1859" s="1" t="s">
        <v>1940</v>
      </c>
      <c r="D1859" s="1" t="n">
        <v>2</v>
      </c>
      <c r="E1859" s="16" t="n">
        <v>2374.52</v>
      </c>
      <c r="F1859" s="17" t="n">
        <v>0.05</v>
      </c>
      <c r="G1859" s="16" t="n">
        <v>4511.59</v>
      </c>
      <c r="I1859" s="1" t="str">
        <f aca="false">INDEX(Products!$C$2:$C$51,MATCH(C1859,Products!$A$2:$A$51,0))</f>
        <v>Fashion</v>
      </c>
      <c r="J1859" s="1" t="str">
        <f aca="false">INDEX(Orders!$E$2:$E$8001,MATCH(B1859,Orders!$A$2:$A$8001,0))</f>
        <v>Delivered</v>
      </c>
      <c r="K1859" s="1" t="str">
        <f aca="false">LEFT(INDEX(Orders!$C$2:$C$8001,MATCH(B1859,Orders!$A$2:$A$8001,0)),7)</f>
        <v>2025-11</v>
      </c>
    </row>
    <row r="1860" customFormat="false" ht="15" hidden="false" customHeight="true" outlineLevel="0" collapsed="false">
      <c r="A1860" s="1" t="s">
        <v>12330</v>
      </c>
      <c r="B1860" s="1" t="s">
        <v>3208</v>
      </c>
      <c r="C1860" s="1" t="s">
        <v>2006</v>
      </c>
      <c r="D1860" s="1" t="n">
        <v>1</v>
      </c>
      <c r="E1860" s="16" t="n">
        <v>482.17</v>
      </c>
      <c r="F1860" s="17" t="n">
        <v>0</v>
      </c>
      <c r="G1860" s="16" t="n">
        <v>482.17</v>
      </c>
      <c r="I1860" s="1" t="str">
        <f aca="false">INDEX(Products!$C$2:$C$51,MATCH(C1860,Products!$A$2:$A$51,0))</f>
        <v>Books &amp; Stationery</v>
      </c>
      <c r="J1860" s="1" t="str">
        <f aca="false">INDEX(Orders!$E$2:$E$8001,MATCH(B1860,Orders!$A$2:$A$8001,0))</f>
        <v>Returned</v>
      </c>
      <c r="K1860" s="1" t="str">
        <f aca="false">LEFT(INDEX(Orders!$C$2:$C$8001,MATCH(B1860,Orders!$A$2:$A$8001,0)),7)</f>
        <v>2024-10</v>
      </c>
    </row>
    <row r="1861" customFormat="false" ht="15" hidden="false" customHeight="true" outlineLevel="0" collapsed="false">
      <c r="A1861" s="1" t="s">
        <v>12331</v>
      </c>
      <c r="B1861" s="1" t="s">
        <v>3209</v>
      </c>
      <c r="C1861" s="1" t="s">
        <v>1977</v>
      </c>
      <c r="D1861" s="1" t="n">
        <v>1</v>
      </c>
      <c r="E1861" s="16" t="n">
        <v>2386.05</v>
      </c>
      <c r="F1861" s="17" t="n">
        <v>0</v>
      </c>
      <c r="G1861" s="16" t="n">
        <v>2386.05</v>
      </c>
      <c r="I1861" s="1" t="str">
        <f aca="false">INDEX(Products!$C$2:$C$51,MATCH(C1861,Products!$A$2:$A$51,0))</f>
        <v>Beauty &amp; Personal Care</v>
      </c>
      <c r="J1861" s="1" t="str">
        <f aca="false">INDEX(Orders!$E$2:$E$8001,MATCH(B1861,Orders!$A$2:$A$8001,0))</f>
        <v>Delivered</v>
      </c>
      <c r="K1861" s="1" t="str">
        <f aca="false">LEFT(INDEX(Orders!$C$2:$C$8001,MATCH(B1861,Orders!$A$2:$A$8001,0)),7)</f>
        <v>2024-12</v>
      </c>
    </row>
    <row r="1862" customFormat="false" ht="15" hidden="false" customHeight="true" outlineLevel="0" collapsed="false">
      <c r="A1862" s="1" t="s">
        <v>12332</v>
      </c>
      <c r="B1862" s="1" t="s">
        <v>3211</v>
      </c>
      <c r="C1862" s="1" t="s">
        <v>1930</v>
      </c>
      <c r="D1862" s="1" t="n">
        <v>1</v>
      </c>
      <c r="E1862" s="16" t="n">
        <v>2398.35</v>
      </c>
      <c r="F1862" s="17" t="n">
        <v>0</v>
      </c>
      <c r="G1862" s="16" t="n">
        <v>2398.35</v>
      </c>
      <c r="I1862" s="1" t="str">
        <f aca="false">INDEX(Products!$C$2:$C$51,MATCH(C1862,Products!$A$2:$A$51,0))</f>
        <v>Electronics</v>
      </c>
      <c r="J1862" s="1" t="str">
        <f aca="false">INDEX(Orders!$E$2:$E$8001,MATCH(B1862,Orders!$A$2:$A$8001,0))</f>
        <v>Delivered</v>
      </c>
      <c r="K1862" s="1" t="str">
        <f aca="false">LEFT(INDEX(Orders!$C$2:$C$8001,MATCH(B1862,Orders!$A$2:$A$8001,0)),7)</f>
        <v>2025-04</v>
      </c>
    </row>
    <row r="1863" customFormat="false" ht="15" hidden="false" customHeight="true" outlineLevel="0" collapsed="false">
      <c r="A1863" s="1" t="s">
        <v>12333</v>
      </c>
      <c r="B1863" s="1" t="s">
        <v>3211</v>
      </c>
      <c r="C1863" s="1" t="s">
        <v>1975</v>
      </c>
      <c r="D1863" s="1" t="n">
        <v>2</v>
      </c>
      <c r="E1863" s="16" t="n">
        <v>862.99</v>
      </c>
      <c r="F1863" s="17" t="n">
        <v>0</v>
      </c>
      <c r="G1863" s="16" t="n">
        <v>1725.98</v>
      </c>
      <c r="I1863" s="1" t="str">
        <f aca="false">INDEX(Products!$C$2:$C$51,MATCH(C1863,Products!$A$2:$A$51,0))</f>
        <v>Beauty &amp; Personal Care</v>
      </c>
      <c r="J1863" s="1" t="str">
        <f aca="false">INDEX(Orders!$E$2:$E$8001,MATCH(B1863,Orders!$A$2:$A$8001,0))</f>
        <v>Delivered</v>
      </c>
      <c r="K1863" s="1" t="str">
        <f aca="false">LEFT(INDEX(Orders!$C$2:$C$8001,MATCH(B1863,Orders!$A$2:$A$8001,0)),7)</f>
        <v>2025-04</v>
      </c>
    </row>
    <row r="1864" customFormat="false" ht="15" hidden="false" customHeight="true" outlineLevel="0" collapsed="false">
      <c r="A1864" s="1" t="s">
        <v>12334</v>
      </c>
      <c r="B1864" s="1" t="s">
        <v>3213</v>
      </c>
      <c r="C1864" s="1" t="s">
        <v>1940</v>
      </c>
      <c r="D1864" s="1" t="n">
        <v>2</v>
      </c>
      <c r="E1864" s="16" t="n">
        <v>2374.52</v>
      </c>
      <c r="F1864" s="17" t="n">
        <v>0.2</v>
      </c>
      <c r="G1864" s="16" t="n">
        <v>3799.23</v>
      </c>
      <c r="I1864" s="1" t="str">
        <f aca="false">INDEX(Products!$C$2:$C$51,MATCH(C1864,Products!$A$2:$A$51,0))</f>
        <v>Fashion</v>
      </c>
      <c r="J1864" s="1" t="str">
        <f aca="false">INDEX(Orders!$E$2:$E$8001,MATCH(B1864,Orders!$A$2:$A$8001,0))</f>
        <v>Returned</v>
      </c>
      <c r="K1864" s="1" t="str">
        <f aca="false">LEFT(INDEX(Orders!$C$2:$C$8001,MATCH(B1864,Orders!$A$2:$A$8001,0)),7)</f>
        <v>2024-06</v>
      </c>
    </row>
    <row r="1865" customFormat="false" ht="15" hidden="false" customHeight="true" outlineLevel="0" collapsed="false">
      <c r="A1865" s="1" t="s">
        <v>12335</v>
      </c>
      <c r="B1865" s="1" t="s">
        <v>3213</v>
      </c>
      <c r="C1865" s="1" t="s">
        <v>2006</v>
      </c>
      <c r="D1865" s="1" t="n">
        <v>1</v>
      </c>
      <c r="E1865" s="16" t="n">
        <v>482.17</v>
      </c>
      <c r="F1865" s="17" t="n">
        <v>0</v>
      </c>
      <c r="G1865" s="16" t="n">
        <v>482.17</v>
      </c>
      <c r="I1865" s="1" t="str">
        <f aca="false">INDEX(Products!$C$2:$C$51,MATCH(C1865,Products!$A$2:$A$51,0))</f>
        <v>Books &amp; Stationery</v>
      </c>
      <c r="J1865" s="1" t="str">
        <f aca="false">INDEX(Orders!$E$2:$E$8001,MATCH(B1865,Orders!$A$2:$A$8001,0))</f>
        <v>Returned</v>
      </c>
      <c r="K1865" s="1" t="str">
        <f aca="false">LEFT(INDEX(Orders!$C$2:$C$8001,MATCH(B1865,Orders!$A$2:$A$8001,0)),7)</f>
        <v>2024-06</v>
      </c>
    </row>
    <row r="1866" customFormat="false" ht="15" hidden="false" customHeight="true" outlineLevel="0" collapsed="false">
      <c r="A1866" s="1" t="s">
        <v>12336</v>
      </c>
      <c r="B1866" s="1" t="s">
        <v>3213</v>
      </c>
      <c r="C1866" s="1" t="s">
        <v>1930</v>
      </c>
      <c r="D1866" s="1" t="n">
        <v>1</v>
      </c>
      <c r="E1866" s="16" t="n">
        <v>2398.35</v>
      </c>
      <c r="F1866" s="17" t="n">
        <v>0</v>
      </c>
      <c r="G1866" s="16" t="n">
        <v>2398.35</v>
      </c>
      <c r="I1866" s="1" t="str">
        <f aca="false">INDEX(Products!$C$2:$C$51,MATCH(C1866,Products!$A$2:$A$51,0))</f>
        <v>Electronics</v>
      </c>
      <c r="J1866" s="1" t="str">
        <f aca="false">INDEX(Orders!$E$2:$E$8001,MATCH(B1866,Orders!$A$2:$A$8001,0))</f>
        <v>Returned</v>
      </c>
      <c r="K1866" s="1" t="str">
        <f aca="false">LEFT(INDEX(Orders!$C$2:$C$8001,MATCH(B1866,Orders!$A$2:$A$8001,0)),7)</f>
        <v>2024-06</v>
      </c>
    </row>
    <row r="1867" customFormat="false" ht="15" hidden="false" customHeight="true" outlineLevel="0" collapsed="false">
      <c r="A1867" s="1" t="s">
        <v>12337</v>
      </c>
      <c r="B1867" s="1" t="s">
        <v>3213</v>
      </c>
      <c r="C1867" s="1" t="s">
        <v>1997</v>
      </c>
      <c r="D1867" s="1" t="n">
        <v>1</v>
      </c>
      <c r="E1867" s="16" t="n">
        <v>311.15</v>
      </c>
      <c r="F1867" s="17" t="n">
        <v>0.1</v>
      </c>
      <c r="G1867" s="16" t="n">
        <v>280.03</v>
      </c>
      <c r="I1867" s="1" t="str">
        <f aca="false">INDEX(Products!$C$2:$C$51,MATCH(C1867,Products!$A$2:$A$51,0))</f>
        <v>Sports &amp; Fitness</v>
      </c>
      <c r="J1867" s="1" t="str">
        <f aca="false">INDEX(Orders!$E$2:$E$8001,MATCH(B1867,Orders!$A$2:$A$8001,0))</f>
        <v>Returned</v>
      </c>
      <c r="K1867" s="1" t="str">
        <f aca="false">LEFT(INDEX(Orders!$C$2:$C$8001,MATCH(B1867,Orders!$A$2:$A$8001,0)),7)</f>
        <v>2024-06</v>
      </c>
    </row>
    <row r="1868" customFormat="false" ht="15" hidden="false" customHeight="true" outlineLevel="0" collapsed="false">
      <c r="A1868" s="1" t="s">
        <v>12338</v>
      </c>
      <c r="B1868" s="1" t="s">
        <v>3214</v>
      </c>
      <c r="C1868" s="1" t="s">
        <v>1953</v>
      </c>
      <c r="D1868" s="1" t="n">
        <v>1</v>
      </c>
      <c r="E1868" s="16" t="n">
        <v>4914.12</v>
      </c>
      <c r="F1868" s="17" t="n">
        <v>0</v>
      </c>
      <c r="G1868" s="16" t="n">
        <v>4914.12</v>
      </c>
      <c r="I1868" s="1" t="str">
        <f aca="false">INDEX(Products!$C$2:$C$51,MATCH(C1868,Products!$A$2:$A$51,0))</f>
        <v>Fashion</v>
      </c>
      <c r="J1868" s="1" t="str">
        <f aca="false">INDEX(Orders!$E$2:$E$8001,MATCH(B1868,Orders!$A$2:$A$8001,0))</f>
        <v>Delivered</v>
      </c>
      <c r="K1868" s="1" t="str">
        <f aca="false">LEFT(INDEX(Orders!$C$2:$C$8001,MATCH(B1868,Orders!$A$2:$A$8001,0)),7)</f>
        <v>2025-09</v>
      </c>
    </row>
    <row r="1869" customFormat="false" ht="15" hidden="false" customHeight="true" outlineLevel="0" collapsed="false">
      <c r="A1869" s="1" t="s">
        <v>12339</v>
      </c>
      <c r="B1869" s="1" t="s">
        <v>3214</v>
      </c>
      <c r="C1869" s="1" t="s">
        <v>1975</v>
      </c>
      <c r="D1869" s="1" t="n">
        <v>1</v>
      </c>
      <c r="E1869" s="16" t="n">
        <v>862.99</v>
      </c>
      <c r="F1869" s="17" t="n">
        <v>0.15</v>
      </c>
      <c r="G1869" s="16" t="n">
        <v>733.54</v>
      </c>
      <c r="I1869" s="1" t="str">
        <f aca="false">INDEX(Products!$C$2:$C$51,MATCH(C1869,Products!$A$2:$A$51,0))</f>
        <v>Beauty &amp; Personal Care</v>
      </c>
      <c r="J1869" s="1" t="str">
        <f aca="false">INDEX(Orders!$E$2:$E$8001,MATCH(B1869,Orders!$A$2:$A$8001,0))</f>
        <v>Delivered</v>
      </c>
      <c r="K1869" s="1" t="str">
        <f aca="false">LEFT(INDEX(Orders!$C$2:$C$8001,MATCH(B1869,Orders!$A$2:$A$8001,0)),7)</f>
        <v>2025-09</v>
      </c>
    </row>
    <row r="1870" customFormat="false" ht="15" hidden="false" customHeight="true" outlineLevel="0" collapsed="false">
      <c r="A1870" s="1" t="s">
        <v>12340</v>
      </c>
      <c r="B1870" s="1" t="s">
        <v>3215</v>
      </c>
      <c r="C1870" s="1" t="s">
        <v>1930</v>
      </c>
      <c r="D1870" s="1" t="n">
        <v>1</v>
      </c>
      <c r="E1870" s="16" t="n">
        <v>2398.35</v>
      </c>
      <c r="F1870" s="17" t="n">
        <v>0.05</v>
      </c>
      <c r="G1870" s="16" t="n">
        <v>2278.43</v>
      </c>
      <c r="I1870" s="1" t="str">
        <f aca="false">INDEX(Products!$C$2:$C$51,MATCH(C1870,Products!$A$2:$A$51,0))</f>
        <v>Electronics</v>
      </c>
      <c r="J1870" s="1" t="str">
        <f aca="false">INDEX(Orders!$E$2:$E$8001,MATCH(B1870,Orders!$A$2:$A$8001,0))</f>
        <v>Delivered</v>
      </c>
      <c r="K1870" s="1" t="str">
        <f aca="false">LEFT(INDEX(Orders!$C$2:$C$8001,MATCH(B1870,Orders!$A$2:$A$8001,0)),7)</f>
        <v>2025-11</v>
      </c>
    </row>
    <row r="1871" customFormat="false" ht="15" hidden="false" customHeight="true" outlineLevel="0" collapsed="false">
      <c r="A1871" s="1" t="s">
        <v>12341</v>
      </c>
      <c r="B1871" s="1" t="s">
        <v>3216</v>
      </c>
      <c r="C1871" s="1" t="s">
        <v>2007</v>
      </c>
      <c r="D1871" s="1" t="n">
        <v>1</v>
      </c>
      <c r="E1871" s="16" t="n">
        <v>750.27</v>
      </c>
      <c r="F1871" s="17" t="n">
        <v>0.1</v>
      </c>
      <c r="G1871" s="16" t="n">
        <v>675.24</v>
      </c>
      <c r="I1871" s="1" t="str">
        <f aca="false">INDEX(Products!$C$2:$C$51,MATCH(C1871,Products!$A$2:$A$51,0))</f>
        <v>Books &amp; Stationery</v>
      </c>
      <c r="J1871" s="1" t="str">
        <f aca="false">INDEX(Orders!$E$2:$E$8001,MATCH(B1871,Orders!$A$2:$A$8001,0))</f>
        <v>Delivered</v>
      </c>
      <c r="K1871" s="1" t="str">
        <f aca="false">LEFT(INDEX(Orders!$C$2:$C$8001,MATCH(B1871,Orders!$A$2:$A$8001,0)),7)</f>
        <v>2025-07</v>
      </c>
    </row>
    <row r="1872" customFormat="false" ht="15" hidden="false" customHeight="true" outlineLevel="0" collapsed="false">
      <c r="A1872" s="1" t="s">
        <v>12342</v>
      </c>
      <c r="B1872" s="1" t="s">
        <v>3218</v>
      </c>
      <c r="C1872" s="1" t="s">
        <v>1977</v>
      </c>
      <c r="D1872" s="1" t="n">
        <v>1</v>
      </c>
      <c r="E1872" s="16" t="n">
        <v>2386.05</v>
      </c>
      <c r="F1872" s="17" t="n">
        <v>0</v>
      </c>
      <c r="G1872" s="16" t="n">
        <v>2386.05</v>
      </c>
      <c r="I1872" s="1" t="str">
        <f aca="false">INDEX(Products!$C$2:$C$51,MATCH(C1872,Products!$A$2:$A$51,0))</f>
        <v>Beauty &amp; Personal Care</v>
      </c>
      <c r="J1872" s="1" t="str">
        <f aca="false">INDEX(Orders!$E$2:$E$8001,MATCH(B1872,Orders!$A$2:$A$8001,0))</f>
        <v>Returned</v>
      </c>
      <c r="K1872" s="1" t="str">
        <f aca="false">LEFT(INDEX(Orders!$C$2:$C$8001,MATCH(B1872,Orders!$A$2:$A$8001,0)),7)</f>
        <v>2025-08</v>
      </c>
    </row>
    <row r="1873" customFormat="false" ht="15" hidden="false" customHeight="true" outlineLevel="0" collapsed="false">
      <c r="A1873" s="1" t="s">
        <v>12343</v>
      </c>
      <c r="B1873" s="1" t="s">
        <v>3218</v>
      </c>
      <c r="C1873" s="1" t="s">
        <v>1995</v>
      </c>
      <c r="D1873" s="1" t="n">
        <v>2</v>
      </c>
      <c r="E1873" s="16" t="n">
        <v>2914.27</v>
      </c>
      <c r="F1873" s="17" t="n">
        <v>0</v>
      </c>
      <c r="G1873" s="16" t="n">
        <v>5828.54</v>
      </c>
      <c r="I1873" s="1" t="str">
        <f aca="false">INDEX(Products!$C$2:$C$51,MATCH(C1873,Products!$A$2:$A$51,0))</f>
        <v>Sports &amp; Fitness</v>
      </c>
      <c r="J1873" s="1" t="str">
        <f aca="false">INDEX(Orders!$E$2:$E$8001,MATCH(B1873,Orders!$A$2:$A$8001,0))</f>
        <v>Returned</v>
      </c>
      <c r="K1873" s="1" t="str">
        <f aca="false">LEFT(INDEX(Orders!$C$2:$C$8001,MATCH(B1873,Orders!$A$2:$A$8001,0)),7)</f>
        <v>2025-08</v>
      </c>
    </row>
    <row r="1874" customFormat="false" ht="15" hidden="false" customHeight="true" outlineLevel="0" collapsed="false">
      <c r="A1874" s="1" t="s">
        <v>12344</v>
      </c>
      <c r="B1874" s="1" t="s">
        <v>3218</v>
      </c>
      <c r="C1874" s="1" t="s">
        <v>2006</v>
      </c>
      <c r="D1874" s="1" t="n">
        <v>1</v>
      </c>
      <c r="E1874" s="16" t="n">
        <v>482.17</v>
      </c>
      <c r="F1874" s="17" t="n">
        <v>0.15</v>
      </c>
      <c r="G1874" s="16" t="n">
        <v>409.84</v>
      </c>
      <c r="I1874" s="1" t="str">
        <f aca="false">INDEX(Products!$C$2:$C$51,MATCH(C1874,Products!$A$2:$A$51,0))</f>
        <v>Books &amp; Stationery</v>
      </c>
      <c r="J1874" s="1" t="str">
        <f aca="false">INDEX(Orders!$E$2:$E$8001,MATCH(B1874,Orders!$A$2:$A$8001,0))</f>
        <v>Returned</v>
      </c>
      <c r="K1874" s="1" t="str">
        <f aca="false">LEFT(INDEX(Orders!$C$2:$C$8001,MATCH(B1874,Orders!$A$2:$A$8001,0)),7)</f>
        <v>2025-08</v>
      </c>
    </row>
    <row r="1875" customFormat="false" ht="15" hidden="false" customHeight="true" outlineLevel="0" collapsed="false">
      <c r="A1875" s="1" t="s">
        <v>12345</v>
      </c>
      <c r="B1875" s="1" t="s">
        <v>3218</v>
      </c>
      <c r="C1875" s="1" t="s">
        <v>1931</v>
      </c>
      <c r="D1875" s="1" t="n">
        <v>1</v>
      </c>
      <c r="E1875" s="16" t="n">
        <v>1111.28</v>
      </c>
      <c r="F1875" s="17" t="n">
        <v>0.05</v>
      </c>
      <c r="G1875" s="16" t="n">
        <v>1055.72</v>
      </c>
      <c r="I1875" s="1" t="str">
        <f aca="false">INDEX(Products!$C$2:$C$51,MATCH(C1875,Products!$A$2:$A$51,0))</f>
        <v>Electronics</v>
      </c>
      <c r="J1875" s="1" t="str">
        <f aca="false">INDEX(Orders!$E$2:$E$8001,MATCH(B1875,Orders!$A$2:$A$8001,0))</f>
        <v>Returned</v>
      </c>
      <c r="K1875" s="1" t="str">
        <f aca="false">LEFT(INDEX(Orders!$C$2:$C$8001,MATCH(B1875,Orders!$A$2:$A$8001,0)),7)</f>
        <v>2025-08</v>
      </c>
    </row>
    <row r="1876" customFormat="false" ht="15" hidden="false" customHeight="true" outlineLevel="0" collapsed="false">
      <c r="A1876" s="1" t="s">
        <v>12346</v>
      </c>
      <c r="B1876" s="1" t="s">
        <v>3219</v>
      </c>
      <c r="C1876" s="1" t="s">
        <v>1940</v>
      </c>
      <c r="D1876" s="1" t="n">
        <v>1</v>
      </c>
      <c r="E1876" s="16" t="n">
        <v>2374.52</v>
      </c>
      <c r="F1876" s="17" t="n">
        <v>0</v>
      </c>
      <c r="G1876" s="16" t="n">
        <v>2374.52</v>
      </c>
      <c r="I1876" s="1" t="str">
        <f aca="false">INDEX(Products!$C$2:$C$51,MATCH(C1876,Products!$A$2:$A$51,0))</f>
        <v>Fashion</v>
      </c>
      <c r="J1876" s="1" t="str">
        <f aca="false">INDEX(Orders!$E$2:$E$8001,MATCH(B1876,Orders!$A$2:$A$8001,0))</f>
        <v>Delivered</v>
      </c>
      <c r="K1876" s="1" t="str">
        <f aca="false">LEFT(INDEX(Orders!$C$2:$C$8001,MATCH(B1876,Orders!$A$2:$A$8001,0)),7)</f>
        <v>2024-12</v>
      </c>
    </row>
    <row r="1877" customFormat="false" ht="15" hidden="false" customHeight="true" outlineLevel="0" collapsed="false">
      <c r="A1877" s="1" t="s">
        <v>12347</v>
      </c>
      <c r="B1877" s="1" t="s">
        <v>3220</v>
      </c>
      <c r="C1877" s="1" t="s">
        <v>1990</v>
      </c>
      <c r="D1877" s="1" t="n">
        <v>2</v>
      </c>
      <c r="E1877" s="16" t="n">
        <v>5311.32</v>
      </c>
      <c r="F1877" s="17" t="n">
        <v>0.1</v>
      </c>
      <c r="G1877" s="16" t="n">
        <v>9560.38</v>
      </c>
      <c r="I1877" s="1" t="str">
        <f aca="false">INDEX(Products!$C$2:$C$51,MATCH(C1877,Products!$A$2:$A$51,0))</f>
        <v>Sports &amp; Fitness</v>
      </c>
      <c r="J1877" s="1" t="str">
        <f aca="false">INDEX(Orders!$E$2:$E$8001,MATCH(B1877,Orders!$A$2:$A$8001,0))</f>
        <v>Delivered</v>
      </c>
      <c r="K1877" s="1" t="str">
        <f aca="false">LEFT(INDEX(Orders!$C$2:$C$8001,MATCH(B1877,Orders!$A$2:$A$8001,0)),7)</f>
        <v>2025-09</v>
      </c>
    </row>
    <row r="1878" customFormat="false" ht="15" hidden="false" customHeight="true" outlineLevel="0" collapsed="false">
      <c r="A1878" s="1" t="s">
        <v>12348</v>
      </c>
      <c r="B1878" s="1" t="s">
        <v>3220</v>
      </c>
      <c r="C1878" s="1" t="s">
        <v>1933</v>
      </c>
      <c r="D1878" s="1" t="n">
        <v>2</v>
      </c>
      <c r="E1878" s="16" t="n">
        <v>7194.38</v>
      </c>
      <c r="F1878" s="17" t="n">
        <v>0.1</v>
      </c>
      <c r="G1878" s="16" t="n">
        <v>12949.88</v>
      </c>
      <c r="I1878" s="1" t="str">
        <f aca="false">INDEX(Products!$C$2:$C$51,MATCH(C1878,Products!$A$2:$A$51,0))</f>
        <v>Electronics</v>
      </c>
      <c r="J1878" s="1" t="str">
        <f aca="false">INDEX(Orders!$E$2:$E$8001,MATCH(B1878,Orders!$A$2:$A$8001,0))</f>
        <v>Delivered</v>
      </c>
      <c r="K1878" s="1" t="str">
        <f aca="false">LEFT(INDEX(Orders!$C$2:$C$8001,MATCH(B1878,Orders!$A$2:$A$8001,0)),7)</f>
        <v>2025-09</v>
      </c>
    </row>
    <row r="1879" customFormat="false" ht="15" hidden="false" customHeight="true" outlineLevel="0" collapsed="false">
      <c r="A1879" s="1" t="s">
        <v>12349</v>
      </c>
      <c r="B1879" s="1" t="s">
        <v>3220</v>
      </c>
      <c r="C1879" s="1" t="s">
        <v>2006</v>
      </c>
      <c r="D1879" s="1" t="n">
        <v>2</v>
      </c>
      <c r="E1879" s="16" t="n">
        <v>482.17</v>
      </c>
      <c r="F1879" s="17" t="n">
        <v>0</v>
      </c>
      <c r="G1879" s="16" t="n">
        <v>964.34</v>
      </c>
      <c r="I1879" s="1" t="str">
        <f aca="false">INDEX(Products!$C$2:$C$51,MATCH(C1879,Products!$A$2:$A$51,0))</f>
        <v>Books &amp; Stationery</v>
      </c>
      <c r="J1879" s="1" t="str">
        <f aca="false">INDEX(Orders!$E$2:$E$8001,MATCH(B1879,Orders!$A$2:$A$8001,0))</f>
        <v>Delivered</v>
      </c>
      <c r="K1879" s="1" t="str">
        <f aca="false">LEFT(INDEX(Orders!$C$2:$C$8001,MATCH(B1879,Orders!$A$2:$A$8001,0)),7)</f>
        <v>2025-09</v>
      </c>
    </row>
    <row r="1880" customFormat="false" ht="15" hidden="false" customHeight="true" outlineLevel="0" collapsed="false">
      <c r="A1880" s="1" t="s">
        <v>12350</v>
      </c>
      <c r="B1880" s="1" t="s">
        <v>3220</v>
      </c>
      <c r="C1880" s="1" t="s">
        <v>1976</v>
      </c>
      <c r="D1880" s="1" t="n">
        <v>1</v>
      </c>
      <c r="E1880" s="16" t="n">
        <v>1603.35</v>
      </c>
      <c r="F1880" s="17" t="n">
        <v>0.05</v>
      </c>
      <c r="G1880" s="16" t="n">
        <v>1523.18</v>
      </c>
      <c r="I1880" s="1" t="str">
        <f aca="false">INDEX(Products!$C$2:$C$51,MATCH(C1880,Products!$A$2:$A$51,0))</f>
        <v>Beauty &amp; Personal Care</v>
      </c>
      <c r="J1880" s="1" t="str">
        <f aca="false">INDEX(Orders!$E$2:$E$8001,MATCH(B1880,Orders!$A$2:$A$8001,0))</f>
        <v>Delivered</v>
      </c>
      <c r="K1880" s="1" t="str">
        <f aca="false">LEFT(INDEX(Orders!$C$2:$C$8001,MATCH(B1880,Orders!$A$2:$A$8001,0)),7)</f>
        <v>2025-09</v>
      </c>
    </row>
    <row r="1881" customFormat="false" ht="15" hidden="false" customHeight="true" outlineLevel="0" collapsed="false">
      <c r="A1881" s="1" t="s">
        <v>12351</v>
      </c>
      <c r="B1881" s="1" t="s">
        <v>3220</v>
      </c>
      <c r="C1881" s="1" t="s">
        <v>2007</v>
      </c>
      <c r="D1881" s="1" t="n">
        <v>1</v>
      </c>
      <c r="E1881" s="16" t="n">
        <v>750.27</v>
      </c>
      <c r="F1881" s="17" t="n">
        <v>0.15</v>
      </c>
      <c r="G1881" s="16" t="n">
        <v>637.73</v>
      </c>
      <c r="I1881" s="1" t="str">
        <f aca="false">INDEX(Products!$C$2:$C$51,MATCH(C1881,Products!$A$2:$A$51,0))</f>
        <v>Books &amp; Stationery</v>
      </c>
      <c r="J1881" s="1" t="str">
        <f aca="false">INDEX(Orders!$E$2:$E$8001,MATCH(B1881,Orders!$A$2:$A$8001,0))</f>
        <v>Delivered</v>
      </c>
      <c r="K1881" s="1" t="str">
        <f aca="false">LEFT(INDEX(Orders!$C$2:$C$8001,MATCH(B1881,Orders!$A$2:$A$8001,0)),7)</f>
        <v>2025-09</v>
      </c>
    </row>
    <row r="1882" customFormat="false" ht="15" hidden="false" customHeight="true" outlineLevel="0" collapsed="false">
      <c r="A1882" s="1" t="s">
        <v>12352</v>
      </c>
      <c r="B1882" s="1" t="s">
        <v>3221</v>
      </c>
      <c r="C1882" s="1" t="s">
        <v>2006</v>
      </c>
      <c r="D1882" s="1" t="n">
        <v>2</v>
      </c>
      <c r="E1882" s="16" t="n">
        <v>482.17</v>
      </c>
      <c r="F1882" s="17" t="n">
        <v>0.05</v>
      </c>
      <c r="G1882" s="16" t="n">
        <v>916.12</v>
      </c>
      <c r="I1882" s="1" t="str">
        <f aca="false">INDEX(Products!$C$2:$C$51,MATCH(C1882,Products!$A$2:$A$51,0))</f>
        <v>Books &amp; Stationery</v>
      </c>
      <c r="J1882" s="1" t="str">
        <f aca="false">INDEX(Orders!$E$2:$E$8001,MATCH(B1882,Orders!$A$2:$A$8001,0))</f>
        <v>Delivered</v>
      </c>
      <c r="K1882" s="1" t="str">
        <f aca="false">LEFT(INDEX(Orders!$C$2:$C$8001,MATCH(B1882,Orders!$A$2:$A$8001,0)),7)</f>
        <v>2025-07</v>
      </c>
    </row>
    <row r="1883" customFormat="false" ht="15" hidden="false" customHeight="true" outlineLevel="0" collapsed="false">
      <c r="A1883" s="1" t="s">
        <v>12353</v>
      </c>
      <c r="B1883" s="1" t="s">
        <v>3221</v>
      </c>
      <c r="C1883" s="1" t="s">
        <v>1959</v>
      </c>
      <c r="D1883" s="1" t="n">
        <v>2</v>
      </c>
      <c r="E1883" s="16" t="n">
        <v>2142.79</v>
      </c>
      <c r="F1883" s="17" t="n">
        <v>0</v>
      </c>
      <c r="G1883" s="16" t="n">
        <v>4285.58</v>
      </c>
      <c r="I1883" s="1" t="str">
        <f aca="false">INDEX(Products!$C$2:$C$51,MATCH(C1883,Products!$A$2:$A$51,0))</f>
        <v>Home &amp; Kitchen</v>
      </c>
      <c r="J1883" s="1" t="str">
        <f aca="false">INDEX(Orders!$E$2:$E$8001,MATCH(B1883,Orders!$A$2:$A$8001,0))</f>
        <v>Delivered</v>
      </c>
      <c r="K1883" s="1" t="str">
        <f aca="false">LEFT(INDEX(Orders!$C$2:$C$8001,MATCH(B1883,Orders!$A$2:$A$8001,0)),7)</f>
        <v>2025-07</v>
      </c>
    </row>
    <row r="1884" customFormat="false" ht="15" hidden="false" customHeight="true" outlineLevel="0" collapsed="false">
      <c r="A1884" s="1" t="s">
        <v>12354</v>
      </c>
      <c r="B1884" s="1" t="s">
        <v>3222</v>
      </c>
      <c r="C1884" s="1" t="s">
        <v>1947</v>
      </c>
      <c r="D1884" s="1" t="n">
        <v>1</v>
      </c>
      <c r="E1884" s="16" t="n">
        <v>4778.51</v>
      </c>
      <c r="F1884" s="17" t="n">
        <v>0.1</v>
      </c>
      <c r="G1884" s="16" t="n">
        <v>4300.66</v>
      </c>
      <c r="I1884" s="1" t="str">
        <f aca="false">INDEX(Products!$C$2:$C$51,MATCH(C1884,Products!$A$2:$A$51,0))</f>
        <v>Fashion</v>
      </c>
      <c r="J1884" s="1" t="str">
        <f aca="false">INDEX(Orders!$E$2:$E$8001,MATCH(B1884,Orders!$A$2:$A$8001,0))</f>
        <v>Delivered</v>
      </c>
      <c r="K1884" s="1" t="str">
        <f aca="false">LEFT(INDEX(Orders!$C$2:$C$8001,MATCH(B1884,Orders!$A$2:$A$8001,0)),7)</f>
        <v>2025-05</v>
      </c>
    </row>
    <row r="1885" customFormat="false" ht="15" hidden="false" customHeight="true" outlineLevel="0" collapsed="false">
      <c r="A1885" s="1" t="s">
        <v>12355</v>
      </c>
      <c r="B1885" s="1" t="s">
        <v>3223</v>
      </c>
      <c r="C1885" s="1" t="s">
        <v>2006</v>
      </c>
      <c r="D1885" s="1" t="n">
        <v>2</v>
      </c>
      <c r="E1885" s="16" t="n">
        <v>482.17</v>
      </c>
      <c r="F1885" s="17" t="n">
        <v>0</v>
      </c>
      <c r="G1885" s="16" t="n">
        <v>964.34</v>
      </c>
      <c r="I1885" s="1" t="str">
        <f aca="false">INDEX(Products!$C$2:$C$51,MATCH(C1885,Products!$A$2:$A$51,0))</f>
        <v>Books &amp; Stationery</v>
      </c>
      <c r="J1885" s="1" t="str">
        <f aca="false">INDEX(Orders!$E$2:$E$8001,MATCH(B1885,Orders!$A$2:$A$8001,0))</f>
        <v>Returned</v>
      </c>
      <c r="K1885" s="1" t="str">
        <f aca="false">LEFT(INDEX(Orders!$C$2:$C$8001,MATCH(B1885,Orders!$A$2:$A$8001,0)),7)</f>
        <v>2024-08</v>
      </c>
    </row>
    <row r="1886" customFormat="false" ht="15" hidden="false" customHeight="true" outlineLevel="0" collapsed="false">
      <c r="A1886" s="1" t="s">
        <v>12356</v>
      </c>
      <c r="B1886" s="1" t="s">
        <v>3223</v>
      </c>
      <c r="C1886" s="1" t="s">
        <v>1930</v>
      </c>
      <c r="D1886" s="1" t="n">
        <v>1</v>
      </c>
      <c r="E1886" s="16" t="n">
        <v>2398.35</v>
      </c>
      <c r="F1886" s="17" t="n">
        <v>0.15</v>
      </c>
      <c r="G1886" s="16" t="n">
        <v>2038.6</v>
      </c>
      <c r="I1886" s="1" t="str">
        <f aca="false">INDEX(Products!$C$2:$C$51,MATCH(C1886,Products!$A$2:$A$51,0))</f>
        <v>Electronics</v>
      </c>
      <c r="J1886" s="1" t="str">
        <f aca="false">INDEX(Orders!$E$2:$E$8001,MATCH(B1886,Orders!$A$2:$A$8001,0))</f>
        <v>Returned</v>
      </c>
      <c r="K1886" s="1" t="str">
        <f aca="false">LEFT(INDEX(Orders!$C$2:$C$8001,MATCH(B1886,Orders!$A$2:$A$8001,0)),7)</f>
        <v>2024-08</v>
      </c>
    </row>
    <row r="1887" customFormat="false" ht="15" hidden="false" customHeight="true" outlineLevel="0" collapsed="false">
      <c r="A1887" s="1" t="s">
        <v>12357</v>
      </c>
      <c r="B1887" s="1" t="s">
        <v>3225</v>
      </c>
      <c r="C1887" s="1" t="s">
        <v>1953</v>
      </c>
      <c r="D1887" s="1" t="n">
        <v>1</v>
      </c>
      <c r="E1887" s="16" t="n">
        <v>4914.12</v>
      </c>
      <c r="F1887" s="17" t="n">
        <v>0.1</v>
      </c>
      <c r="G1887" s="16" t="n">
        <v>4422.71</v>
      </c>
      <c r="I1887" s="1" t="str">
        <f aca="false">INDEX(Products!$C$2:$C$51,MATCH(C1887,Products!$A$2:$A$51,0))</f>
        <v>Fashion</v>
      </c>
      <c r="J1887" s="1" t="str">
        <f aca="false">INDEX(Orders!$E$2:$E$8001,MATCH(B1887,Orders!$A$2:$A$8001,0))</f>
        <v>Delivered</v>
      </c>
      <c r="K1887" s="1" t="str">
        <f aca="false">LEFT(INDEX(Orders!$C$2:$C$8001,MATCH(B1887,Orders!$A$2:$A$8001,0)),7)</f>
        <v>2024-04</v>
      </c>
    </row>
    <row r="1888" customFormat="false" ht="15" hidden="false" customHeight="true" outlineLevel="0" collapsed="false">
      <c r="A1888" s="1" t="s">
        <v>12358</v>
      </c>
      <c r="B1888" s="1" t="s">
        <v>3225</v>
      </c>
      <c r="C1888" s="1" t="s">
        <v>2004</v>
      </c>
      <c r="D1888" s="1" t="n">
        <v>1</v>
      </c>
      <c r="E1888" s="16" t="n">
        <v>645.89</v>
      </c>
      <c r="F1888" s="17" t="n">
        <v>0.1</v>
      </c>
      <c r="G1888" s="16" t="n">
        <v>581.3</v>
      </c>
      <c r="I1888" s="1" t="str">
        <f aca="false">INDEX(Products!$C$2:$C$51,MATCH(C1888,Products!$A$2:$A$51,0))</f>
        <v>Books &amp; Stationery</v>
      </c>
      <c r="J1888" s="1" t="str">
        <f aca="false">INDEX(Orders!$E$2:$E$8001,MATCH(B1888,Orders!$A$2:$A$8001,0))</f>
        <v>Delivered</v>
      </c>
      <c r="K1888" s="1" t="str">
        <f aca="false">LEFT(INDEX(Orders!$C$2:$C$8001,MATCH(B1888,Orders!$A$2:$A$8001,0)),7)</f>
        <v>2024-04</v>
      </c>
    </row>
    <row r="1889" customFormat="false" ht="15" hidden="false" customHeight="true" outlineLevel="0" collapsed="false">
      <c r="A1889" s="1" t="s">
        <v>12359</v>
      </c>
      <c r="B1889" s="1" t="s">
        <v>3227</v>
      </c>
      <c r="C1889" s="1" t="s">
        <v>1990</v>
      </c>
      <c r="D1889" s="1" t="n">
        <v>1</v>
      </c>
      <c r="E1889" s="16" t="n">
        <v>5311.32</v>
      </c>
      <c r="F1889" s="17" t="n">
        <v>0.05</v>
      </c>
      <c r="G1889" s="16" t="n">
        <v>5045.75</v>
      </c>
      <c r="I1889" s="1" t="str">
        <f aca="false">INDEX(Products!$C$2:$C$51,MATCH(C1889,Products!$A$2:$A$51,0))</f>
        <v>Sports &amp; Fitness</v>
      </c>
      <c r="J1889" s="1" t="str">
        <f aca="false">INDEX(Orders!$E$2:$E$8001,MATCH(B1889,Orders!$A$2:$A$8001,0))</f>
        <v>Delivered</v>
      </c>
      <c r="K1889" s="1" t="str">
        <f aca="false">LEFT(INDEX(Orders!$C$2:$C$8001,MATCH(B1889,Orders!$A$2:$A$8001,0)),7)</f>
        <v>2025-01</v>
      </c>
    </row>
    <row r="1890" customFormat="false" ht="15" hidden="false" customHeight="true" outlineLevel="0" collapsed="false">
      <c r="A1890" s="1" t="s">
        <v>12360</v>
      </c>
      <c r="B1890" s="1" t="s">
        <v>3227</v>
      </c>
      <c r="C1890" s="1" t="s">
        <v>1940</v>
      </c>
      <c r="D1890" s="1" t="n">
        <v>2</v>
      </c>
      <c r="E1890" s="16" t="n">
        <v>2374.52</v>
      </c>
      <c r="F1890" s="17" t="n">
        <v>0.2</v>
      </c>
      <c r="G1890" s="16" t="n">
        <v>3799.23</v>
      </c>
      <c r="I1890" s="1" t="str">
        <f aca="false">INDEX(Products!$C$2:$C$51,MATCH(C1890,Products!$A$2:$A$51,0))</f>
        <v>Fashion</v>
      </c>
      <c r="J1890" s="1" t="str">
        <f aca="false">INDEX(Orders!$E$2:$E$8001,MATCH(B1890,Orders!$A$2:$A$8001,0))</f>
        <v>Delivered</v>
      </c>
      <c r="K1890" s="1" t="str">
        <f aca="false">LEFT(INDEX(Orders!$C$2:$C$8001,MATCH(B1890,Orders!$A$2:$A$8001,0)),7)</f>
        <v>2025-01</v>
      </c>
    </row>
    <row r="1891" customFormat="false" ht="15" hidden="false" customHeight="true" outlineLevel="0" collapsed="false">
      <c r="A1891" s="1" t="s">
        <v>12361</v>
      </c>
      <c r="B1891" s="1" t="s">
        <v>3229</v>
      </c>
      <c r="C1891" s="1" t="s">
        <v>2006</v>
      </c>
      <c r="D1891" s="1" t="n">
        <v>2</v>
      </c>
      <c r="E1891" s="16" t="n">
        <v>482.17</v>
      </c>
      <c r="F1891" s="17" t="n">
        <v>0.1</v>
      </c>
      <c r="G1891" s="16" t="n">
        <v>867.91</v>
      </c>
      <c r="I1891" s="1" t="str">
        <f aca="false">INDEX(Products!$C$2:$C$51,MATCH(C1891,Products!$A$2:$A$51,0))</f>
        <v>Books &amp; Stationery</v>
      </c>
      <c r="J1891" s="1" t="str">
        <f aca="false">INDEX(Orders!$E$2:$E$8001,MATCH(B1891,Orders!$A$2:$A$8001,0))</f>
        <v>Delivered</v>
      </c>
      <c r="K1891" s="1" t="str">
        <f aca="false">LEFT(INDEX(Orders!$C$2:$C$8001,MATCH(B1891,Orders!$A$2:$A$8001,0)),7)</f>
        <v>2025-02</v>
      </c>
    </row>
    <row r="1892" customFormat="false" ht="15" hidden="false" customHeight="true" outlineLevel="0" collapsed="false">
      <c r="A1892" s="1" t="s">
        <v>12362</v>
      </c>
      <c r="B1892" s="1" t="s">
        <v>3229</v>
      </c>
      <c r="C1892" s="1" t="s">
        <v>1975</v>
      </c>
      <c r="D1892" s="1" t="n">
        <v>2</v>
      </c>
      <c r="E1892" s="16" t="n">
        <v>862.99</v>
      </c>
      <c r="F1892" s="17" t="n">
        <v>0</v>
      </c>
      <c r="G1892" s="16" t="n">
        <v>1725.98</v>
      </c>
      <c r="I1892" s="1" t="str">
        <f aca="false">INDEX(Products!$C$2:$C$51,MATCH(C1892,Products!$A$2:$A$51,0))</f>
        <v>Beauty &amp; Personal Care</v>
      </c>
      <c r="J1892" s="1" t="str">
        <f aca="false">INDEX(Orders!$E$2:$E$8001,MATCH(B1892,Orders!$A$2:$A$8001,0))</f>
        <v>Delivered</v>
      </c>
      <c r="K1892" s="1" t="str">
        <f aca="false">LEFT(INDEX(Orders!$C$2:$C$8001,MATCH(B1892,Orders!$A$2:$A$8001,0)),7)</f>
        <v>2025-02</v>
      </c>
    </row>
    <row r="1893" customFormat="false" ht="15" hidden="false" customHeight="true" outlineLevel="0" collapsed="false">
      <c r="A1893" s="1" t="s">
        <v>12363</v>
      </c>
      <c r="B1893" s="1" t="s">
        <v>3230</v>
      </c>
      <c r="C1893" s="1" t="s">
        <v>2006</v>
      </c>
      <c r="D1893" s="1" t="n">
        <v>1</v>
      </c>
      <c r="E1893" s="16" t="n">
        <v>482.17</v>
      </c>
      <c r="F1893" s="17" t="n">
        <v>0</v>
      </c>
      <c r="G1893" s="16" t="n">
        <v>482.17</v>
      </c>
      <c r="I1893" s="1" t="str">
        <f aca="false">INDEX(Products!$C$2:$C$51,MATCH(C1893,Products!$A$2:$A$51,0))</f>
        <v>Books &amp; Stationery</v>
      </c>
      <c r="J1893" s="1" t="str">
        <f aca="false">INDEX(Orders!$E$2:$E$8001,MATCH(B1893,Orders!$A$2:$A$8001,0))</f>
        <v>Delivered</v>
      </c>
      <c r="K1893" s="1" t="str">
        <f aca="false">LEFT(INDEX(Orders!$C$2:$C$8001,MATCH(B1893,Orders!$A$2:$A$8001,0)),7)</f>
        <v>2024-11</v>
      </c>
    </row>
    <row r="1894" customFormat="false" ht="15" hidden="false" customHeight="true" outlineLevel="0" collapsed="false">
      <c r="A1894" s="1" t="s">
        <v>12364</v>
      </c>
      <c r="B1894" s="1" t="s">
        <v>3231</v>
      </c>
      <c r="C1894" s="1" t="s">
        <v>1990</v>
      </c>
      <c r="D1894" s="1" t="n">
        <v>1</v>
      </c>
      <c r="E1894" s="16" t="n">
        <v>5311.32</v>
      </c>
      <c r="F1894" s="17" t="n">
        <v>0.1</v>
      </c>
      <c r="G1894" s="16" t="n">
        <v>4780.19</v>
      </c>
      <c r="I1894" s="1" t="str">
        <f aca="false">INDEX(Products!$C$2:$C$51,MATCH(C1894,Products!$A$2:$A$51,0))</f>
        <v>Sports &amp; Fitness</v>
      </c>
      <c r="J1894" s="1" t="str">
        <f aca="false">INDEX(Orders!$E$2:$E$8001,MATCH(B1894,Orders!$A$2:$A$8001,0))</f>
        <v>Delivered</v>
      </c>
      <c r="K1894" s="1" t="str">
        <f aca="false">LEFT(INDEX(Orders!$C$2:$C$8001,MATCH(B1894,Orders!$A$2:$A$8001,0)),7)</f>
        <v>2025-01</v>
      </c>
    </row>
    <row r="1895" customFormat="false" ht="15" hidden="false" customHeight="true" outlineLevel="0" collapsed="false">
      <c r="A1895" s="1" t="s">
        <v>12365</v>
      </c>
      <c r="B1895" s="1" t="s">
        <v>3232</v>
      </c>
      <c r="C1895" s="1" t="s">
        <v>1940</v>
      </c>
      <c r="D1895" s="1" t="n">
        <v>2</v>
      </c>
      <c r="E1895" s="16" t="n">
        <v>2374.52</v>
      </c>
      <c r="F1895" s="17" t="n">
        <v>0</v>
      </c>
      <c r="G1895" s="16" t="n">
        <v>4749.04</v>
      </c>
      <c r="I1895" s="1" t="str">
        <f aca="false">INDEX(Products!$C$2:$C$51,MATCH(C1895,Products!$A$2:$A$51,0))</f>
        <v>Fashion</v>
      </c>
      <c r="J1895" s="1" t="str">
        <f aca="false">INDEX(Orders!$E$2:$E$8001,MATCH(B1895,Orders!$A$2:$A$8001,0))</f>
        <v>Delivered</v>
      </c>
      <c r="K1895" s="1" t="str">
        <f aca="false">LEFT(INDEX(Orders!$C$2:$C$8001,MATCH(B1895,Orders!$A$2:$A$8001,0)),7)</f>
        <v>2024-11</v>
      </c>
    </row>
    <row r="1896" customFormat="false" ht="15" hidden="false" customHeight="true" outlineLevel="0" collapsed="false">
      <c r="A1896" s="1" t="s">
        <v>12366</v>
      </c>
      <c r="B1896" s="1" t="s">
        <v>3233</v>
      </c>
      <c r="C1896" s="1" t="s">
        <v>1940</v>
      </c>
      <c r="D1896" s="1" t="n">
        <v>2</v>
      </c>
      <c r="E1896" s="16" t="n">
        <v>2374.52</v>
      </c>
      <c r="F1896" s="17" t="n">
        <v>0.1</v>
      </c>
      <c r="G1896" s="16" t="n">
        <v>4274.14</v>
      </c>
      <c r="I1896" s="1" t="str">
        <f aca="false">INDEX(Products!$C$2:$C$51,MATCH(C1896,Products!$A$2:$A$51,0))</f>
        <v>Fashion</v>
      </c>
      <c r="J1896" s="1" t="str">
        <f aca="false">INDEX(Orders!$E$2:$E$8001,MATCH(B1896,Orders!$A$2:$A$8001,0))</f>
        <v>Delivered</v>
      </c>
      <c r="K1896" s="1" t="str">
        <f aca="false">LEFT(INDEX(Orders!$C$2:$C$8001,MATCH(B1896,Orders!$A$2:$A$8001,0)),7)</f>
        <v>2024-10</v>
      </c>
    </row>
    <row r="1897" customFormat="false" ht="15" hidden="false" customHeight="true" outlineLevel="0" collapsed="false">
      <c r="A1897" s="1" t="s">
        <v>12367</v>
      </c>
      <c r="B1897" s="1" t="s">
        <v>3233</v>
      </c>
      <c r="C1897" s="1" t="s">
        <v>1926</v>
      </c>
      <c r="D1897" s="1" t="n">
        <v>1</v>
      </c>
      <c r="E1897" s="16" t="n">
        <v>1478.08</v>
      </c>
      <c r="F1897" s="17" t="n">
        <v>0</v>
      </c>
      <c r="G1897" s="16" t="n">
        <v>1478.08</v>
      </c>
      <c r="I1897" s="1" t="str">
        <f aca="false">INDEX(Products!$C$2:$C$51,MATCH(C1897,Products!$A$2:$A$51,0))</f>
        <v>Electronics</v>
      </c>
      <c r="J1897" s="1" t="str">
        <f aca="false">INDEX(Orders!$E$2:$E$8001,MATCH(B1897,Orders!$A$2:$A$8001,0))</f>
        <v>Delivered</v>
      </c>
      <c r="K1897" s="1" t="str">
        <f aca="false">LEFT(INDEX(Orders!$C$2:$C$8001,MATCH(B1897,Orders!$A$2:$A$8001,0)),7)</f>
        <v>2024-10</v>
      </c>
    </row>
    <row r="1898" customFormat="false" ht="15" hidden="false" customHeight="true" outlineLevel="0" collapsed="false">
      <c r="A1898" s="1" t="s">
        <v>12368</v>
      </c>
      <c r="B1898" s="1" t="s">
        <v>3233</v>
      </c>
      <c r="C1898" s="1" t="s">
        <v>1997</v>
      </c>
      <c r="D1898" s="1" t="n">
        <v>2</v>
      </c>
      <c r="E1898" s="16" t="n">
        <v>311.15</v>
      </c>
      <c r="F1898" s="17" t="n">
        <v>0.1</v>
      </c>
      <c r="G1898" s="16" t="n">
        <v>560.07</v>
      </c>
      <c r="I1898" s="1" t="str">
        <f aca="false">INDEX(Products!$C$2:$C$51,MATCH(C1898,Products!$A$2:$A$51,0))</f>
        <v>Sports &amp; Fitness</v>
      </c>
      <c r="J1898" s="1" t="str">
        <f aca="false">INDEX(Orders!$E$2:$E$8001,MATCH(B1898,Orders!$A$2:$A$8001,0))</f>
        <v>Delivered</v>
      </c>
      <c r="K1898" s="1" t="str">
        <f aca="false">LEFT(INDEX(Orders!$C$2:$C$8001,MATCH(B1898,Orders!$A$2:$A$8001,0)),7)</f>
        <v>2024-10</v>
      </c>
    </row>
    <row r="1899" customFormat="false" ht="15" hidden="false" customHeight="true" outlineLevel="0" collapsed="false">
      <c r="A1899" s="1" t="s">
        <v>12369</v>
      </c>
      <c r="B1899" s="1" t="s">
        <v>3233</v>
      </c>
      <c r="C1899" s="1" t="s">
        <v>1971</v>
      </c>
      <c r="D1899" s="1" t="n">
        <v>1</v>
      </c>
      <c r="E1899" s="16" t="n">
        <v>2073.63</v>
      </c>
      <c r="F1899" s="17" t="n">
        <v>0.05</v>
      </c>
      <c r="G1899" s="16" t="n">
        <v>1969.95</v>
      </c>
      <c r="I1899" s="1" t="str">
        <f aca="false">INDEX(Products!$C$2:$C$51,MATCH(C1899,Products!$A$2:$A$51,0))</f>
        <v>Home &amp; Kitchen</v>
      </c>
      <c r="J1899" s="1" t="str">
        <f aca="false">INDEX(Orders!$E$2:$E$8001,MATCH(B1899,Orders!$A$2:$A$8001,0))</f>
        <v>Delivered</v>
      </c>
      <c r="K1899" s="1" t="str">
        <f aca="false">LEFT(INDEX(Orders!$C$2:$C$8001,MATCH(B1899,Orders!$A$2:$A$8001,0)),7)</f>
        <v>2024-10</v>
      </c>
    </row>
    <row r="1900" customFormat="false" ht="15" hidden="false" customHeight="true" outlineLevel="0" collapsed="false">
      <c r="A1900" s="1" t="s">
        <v>12370</v>
      </c>
      <c r="B1900" s="1" t="s">
        <v>3233</v>
      </c>
      <c r="C1900" s="1" t="s">
        <v>1930</v>
      </c>
      <c r="D1900" s="1" t="n">
        <v>1</v>
      </c>
      <c r="E1900" s="16" t="n">
        <v>2398.35</v>
      </c>
      <c r="F1900" s="17" t="n">
        <v>0.05</v>
      </c>
      <c r="G1900" s="16" t="n">
        <v>2278.43</v>
      </c>
      <c r="I1900" s="1" t="str">
        <f aca="false">INDEX(Products!$C$2:$C$51,MATCH(C1900,Products!$A$2:$A$51,0))</f>
        <v>Electronics</v>
      </c>
      <c r="J1900" s="1" t="str">
        <f aca="false">INDEX(Orders!$E$2:$E$8001,MATCH(B1900,Orders!$A$2:$A$8001,0))</f>
        <v>Delivered</v>
      </c>
      <c r="K1900" s="1" t="str">
        <f aca="false">LEFT(INDEX(Orders!$C$2:$C$8001,MATCH(B1900,Orders!$A$2:$A$8001,0)),7)</f>
        <v>2024-10</v>
      </c>
    </row>
    <row r="1901" customFormat="false" ht="15" hidden="false" customHeight="true" outlineLevel="0" collapsed="false">
      <c r="A1901" s="1" t="s">
        <v>12371</v>
      </c>
      <c r="B1901" s="1" t="s">
        <v>3235</v>
      </c>
      <c r="C1901" s="1" t="s">
        <v>2006</v>
      </c>
      <c r="D1901" s="1" t="n">
        <v>1</v>
      </c>
      <c r="E1901" s="16" t="n">
        <v>482.17</v>
      </c>
      <c r="F1901" s="17" t="n">
        <v>0.1</v>
      </c>
      <c r="G1901" s="16" t="n">
        <v>433.95</v>
      </c>
      <c r="I1901" s="1" t="str">
        <f aca="false">INDEX(Products!$C$2:$C$51,MATCH(C1901,Products!$A$2:$A$51,0))</f>
        <v>Books &amp; Stationery</v>
      </c>
      <c r="J1901" s="1" t="str">
        <f aca="false">INDEX(Orders!$E$2:$E$8001,MATCH(B1901,Orders!$A$2:$A$8001,0))</f>
        <v>Delivered</v>
      </c>
      <c r="K1901" s="1" t="str">
        <f aca="false">LEFT(INDEX(Orders!$C$2:$C$8001,MATCH(B1901,Orders!$A$2:$A$8001,0)),7)</f>
        <v>2024-06</v>
      </c>
    </row>
    <row r="1902" customFormat="false" ht="15" hidden="false" customHeight="true" outlineLevel="0" collapsed="false">
      <c r="A1902" s="1" t="s">
        <v>12372</v>
      </c>
      <c r="B1902" s="1" t="s">
        <v>3235</v>
      </c>
      <c r="C1902" s="1" t="s">
        <v>1961</v>
      </c>
      <c r="D1902" s="1" t="n">
        <v>1</v>
      </c>
      <c r="E1902" s="16" t="n">
        <v>3493.68</v>
      </c>
      <c r="F1902" s="17" t="n">
        <v>0</v>
      </c>
      <c r="G1902" s="16" t="n">
        <v>3493.68</v>
      </c>
      <c r="I1902" s="1" t="str">
        <f aca="false">INDEX(Products!$C$2:$C$51,MATCH(C1902,Products!$A$2:$A$51,0))</f>
        <v>Home &amp; Kitchen</v>
      </c>
      <c r="J1902" s="1" t="str">
        <f aca="false">INDEX(Orders!$E$2:$E$8001,MATCH(B1902,Orders!$A$2:$A$8001,0))</f>
        <v>Delivered</v>
      </c>
      <c r="K1902" s="1" t="str">
        <f aca="false">LEFT(INDEX(Orders!$C$2:$C$8001,MATCH(B1902,Orders!$A$2:$A$8001,0)),7)</f>
        <v>2024-06</v>
      </c>
    </row>
    <row r="1903" customFormat="false" ht="15" hidden="false" customHeight="true" outlineLevel="0" collapsed="false">
      <c r="A1903" s="1" t="s">
        <v>12373</v>
      </c>
      <c r="B1903" s="1" t="s">
        <v>3236</v>
      </c>
      <c r="C1903" s="1" t="s">
        <v>1940</v>
      </c>
      <c r="D1903" s="1" t="n">
        <v>1</v>
      </c>
      <c r="E1903" s="16" t="n">
        <v>2374.52</v>
      </c>
      <c r="F1903" s="17" t="n">
        <v>0</v>
      </c>
      <c r="G1903" s="16" t="n">
        <v>2374.52</v>
      </c>
      <c r="I1903" s="1" t="str">
        <f aca="false">INDEX(Products!$C$2:$C$51,MATCH(C1903,Products!$A$2:$A$51,0))</f>
        <v>Fashion</v>
      </c>
      <c r="J1903" s="1" t="str">
        <f aca="false">INDEX(Orders!$E$2:$E$8001,MATCH(B1903,Orders!$A$2:$A$8001,0))</f>
        <v>Delivered</v>
      </c>
      <c r="K1903" s="1" t="str">
        <f aca="false">LEFT(INDEX(Orders!$C$2:$C$8001,MATCH(B1903,Orders!$A$2:$A$8001,0)),7)</f>
        <v>2024-12</v>
      </c>
    </row>
    <row r="1904" customFormat="false" ht="15" hidden="false" customHeight="true" outlineLevel="0" collapsed="false">
      <c r="A1904" s="1" t="s">
        <v>12374</v>
      </c>
      <c r="B1904" s="1" t="s">
        <v>3236</v>
      </c>
      <c r="C1904" s="1" t="s">
        <v>2007</v>
      </c>
      <c r="D1904" s="1" t="n">
        <v>3</v>
      </c>
      <c r="E1904" s="16" t="n">
        <v>750.27</v>
      </c>
      <c r="F1904" s="17" t="n">
        <v>0.15</v>
      </c>
      <c r="G1904" s="16" t="n">
        <v>1913.19</v>
      </c>
      <c r="I1904" s="1" t="str">
        <f aca="false">INDEX(Products!$C$2:$C$51,MATCH(C1904,Products!$A$2:$A$51,0))</f>
        <v>Books &amp; Stationery</v>
      </c>
      <c r="J1904" s="1" t="str">
        <f aca="false">INDEX(Orders!$E$2:$E$8001,MATCH(B1904,Orders!$A$2:$A$8001,0))</f>
        <v>Delivered</v>
      </c>
      <c r="K1904" s="1" t="str">
        <f aca="false">LEFT(INDEX(Orders!$C$2:$C$8001,MATCH(B1904,Orders!$A$2:$A$8001,0)),7)</f>
        <v>2024-12</v>
      </c>
    </row>
    <row r="1905" customFormat="false" ht="15" hidden="false" customHeight="true" outlineLevel="0" collapsed="false">
      <c r="A1905" s="1" t="s">
        <v>12375</v>
      </c>
      <c r="B1905" s="1" t="s">
        <v>3237</v>
      </c>
      <c r="C1905" s="1" t="s">
        <v>1971</v>
      </c>
      <c r="D1905" s="1" t="n">
        <v>1</v>
      </c>
      <c r="E1905" s="16" t="n">
        <v>2073.63</v>
      </c>
      <c r="F1905" s="17" t="n">
        <v>0</v>
      </c>
      <c r="G1905" s="16" t="n">
        <v>2073.63</v>
      </c>
      <c r="I1905" s="1" t="str">
        <f aca="false">INDEX(Products!$C$2:$C$51,MATCH(C1905,Products!$A$2:$A$51,0))</f>
        <v>Home &amp; Kitchen</v>
      </c>
      <c r="J1905" s="1" t="str">
        <f aca="false">INDEX(Orders!$E$2:$E$8001,MATCH(B1905,Orders!$A$2:$A$8001,0))</f>
        <v>Delivered</v>
      </c>
      <c r="K1905" s="1" t="str">
        <f aca="false">LEFT(INDEX(Orders!$C$2:$C$8001,MATCH(B1905,Orders!$A$2:$A$8001,0)),7)</f>
        <v>2024-01</v>
      </c>
    </row>
    <row r="1906" customFormat="false" ht="15" hidden="false" customHeight="true" outlineLevel="0" collapsed="false">
      <c r="A1906" s="1" t="s">
        <v>12376</v>
      </c>
      <c r="B1906" s="1" t="s">
        <v>3239</v>
      </c>
      <c r="C1906" s="1" t="s">
        <v>1997</v>
      </c>
      <c r="D1906" s="1" t="n">
        <v>1</v>
      </c>
      <c r="E1906" s="16" t="n">
        <v>311.15</v>
      </c>
      <c r="F1906" s="17" t="n">
        <v>0.1</v>
      </c>
      <c r="G1906" s="16" t="n">
        <v>280.03</v>
      </c>
      <c r="I1906" s="1" t="str">
        <f aca="false">INDEX(Products!$C$2:$C$51,MATCH(C1906,Products!$A$2:$A$51,0))</f>
        <v>Sports &amp; Fitness</v>
      </c>
      <c r="J1906" s="1" t="str">
        <f aca="false">INDEX(Orders!$E$2:$E$8001,MATCH(B1906,Orders!$A$2:$A$8001,0))</f>
        <v>Delivered</v>
      </c>
      <c r="K1906" s="1" t="str">
        <f aca="false">LEFT(INDEX(Orders!$C$2:$C$8001,MATCH(B1906,Orders!$A$2:$A$8001,0)),7)</f>
        <v>2024-12</v>
      </c>
    </row>
    <row r="1907" customFormat="false" ht="15" hidden="false" customHeight="true" outlineLevel="0" collapsed="false">
      <c r="A1907" s="1" t="s">
        <v>12377</v>
      </c>
      <c r="B1907" s="1" t="s">
        <v>3239</v>
      </c>
      <c r="C1907" s="1" t="s">
        <v>2006</v>
      </c>
      <c r="D1907" s="1" t="n">
        <v>1</v>
      </c>
      <c r="E1907" s="16" t="n">
        <v>482.17</v>
      </c>
      <c r="F1907" s="17" t="n">
        <v>0.1</v>
      </c>
      <c r="G1907" s="16" t="n">
        <v>433.95</v>
      </c>
      <c r="I1907" s="1" t="str">
        <f aca="false">INDEX(Products!$C$2:$C$51,MATCH(C1907,Products!$A$2:$A$51,0))</f>
        <v>Books &amp; Stationery</v>
      </c>
      <c r="J1907" s="1" t="str">
        <f aca="false">INDEX(Orders!$E$2:$E$8001,MATCH(B1907,Orders!$A$2:$A$8001,0))</f>
        <v>Delivered</v>
      </c>
      <c r="K1907" s="1" t="str">
        <f aca="false">LEFT(INDEX(Orders!$C$2:$C$8001,MATCH(B1907,Orders!$A$2:$A$8001,0)),7)</f>
        <v>2024-12</v>
      </c>
    </row>
    <row r="1908" customFormat="false" ht="15" hidden="false" customHeight="true" outlineLevel="0" collapsed="false">
      <c r="A1908" s="1" t="s">
        <v>12378</v>
      </c>
      <c r="B1908" s="1" t="s">
        <v>3239</v>
      </c>
      <c r="C1908" s="1" t="s">
        <v>1940</v>
      </c>
      <c r="D1908" s="1" t="n">
        <v>1</v>
      </c>
      <c r="E1908" s="16" t="n">
        <v>2374.52</v>
      </c>
      <c r="F1908" s="17" t="n">
        <v>0</v>
      </c>
      <c r="G1908" s="16" t="n">
        <v>2374.52</v>
      </c>
      <c r="I1908" s="1" t="str">
        <f aca="false">INDEX(Products!$C$2:$C$51,MATCH(C1908,Products!$A$2:$A$51,0))</f>
        <v>Fashion</v>
      </c>
      <c r="J1908" s="1" t="str">
        <f aca="false">INDEX(Orders!$E$2:$E$8001,MATCH(B1908,Orders!$A$2:$A$8001,0))</f>
        <v>Delivered</v>
      </c>
      <c r="K1908" s="1" t="str">
        <f aca="false">LEFT(INDEX(Orders!$C$2:$C$8001,MATCH(B1908,Orders!$A$2:$A$8001,0)),7)</f>
        <v>2024-12</v>
      </c>
    </row>
    <row r="1909" customFormat="false" ht="15" hidden="false" customHeight="true" outlineLevel="0" collapsed="false">
      <c r="A1909" s="1" t="s">
        <v>12379</v>
      </c>
      <c r="B1909" s="1" t="s">
        <v>3240</v>
      </c>
      <c r="C1909" s="1" t="s">
        <v>1940</v>
      </c>
      <c r="D1909" s="1" t="n">
        <v>1</v>
      </c>
      <c r="E1909" s="16" t="n">
        <v>2374.52</v>
      </c>
      <c r="F1909" s="17" t="n">
        <v>0</v>
      </c>
      <c r="G1909" s="16" t="n">
        <v>2374.52</v>
      </c>
      <c r="I1909" s="1" t="str">
        <f aca="false">INDEX(Products!$C$2:$C$51,MATCH(C1909,Products!$A$2:$A$51,0))</f>
        <v>Fashion</v>
      </c>
      <c r="J1909" s="1" t="str">
        <f aca="false">INDEX(Orders!$E$2:$E$8001,MATCH(B1909,Orders!$A$2:$A$8001,0))</f>
        <v>Delivered</v>
      </c>
      <c r="K1909" s="1" t="str">
        <f aca="false">LEFT(INDEX(Orders!$C$2:$C$8001,MATCH(B1909,Orders!$A$2:$A$8001,0)),7)</f>
        <v>2024-12</v>
      </c>
    </row>
    <row r="1910" customFormat="false" ht="15" hidden="false" customHeight="true" outlineLevel="0" collapsed="false">
      <c r="A1910" s="1" t="s">
        <v>12380</v>
      </c>
      <c r="B1910" s="1" t="s">
        <v>3241</v>
      </c>
      <c r="C1910" s="1" t="s">
        <v>1997</v>
      </c>
      <c r="D1910" s="1" t="n">
        <v>3</v>
      </c>
      <c r="E1910" s="16" t="n">
        <v>311.15</v>
      </c>
      <c r="F1910" s="17" t="n">
        <v>0</v>
      </c>
      <c r="G1910" s="16" t="n">
        <v>933.45</v>
      </c>
      <c r="I1910" s="1" t="str">
        <f aca="false">INDEX(Products!$C$2:$C$51,MATCH(C1910,Products!$A$2:$A$51,0))</f>
        <v>Sports &amp; Fitness</v>
      </c>
      <c r="J1910" s="1" t="str">
        <f aca="false">INDEX(Orders!$E$2:$E$8001,MATCH(B1910,Orders!$A$2:$A$8001,0))</f>
        <v>Delivered</v>
      </c>
      <c r="K1910" s="1" t="str">
        <f aca="false">LEFT(INDEX(Orders!$C$2:$C$8001,MATCH(B1910,Orders!$A$2:$A$8001,0)),7)</f>
        <v>2025-06</v>
      </c>
    </row>
    <row r="1911" customFormat="false" ht="15" hidden="false" customHeight="true" outlineLevel="0" collapsed="false">
      <c r="A1911" s="1" t="s">
        <v>12381</v>
      </c>
      <c r="B1911" s="1" t="s">
        <v>3241</v>
      </c>
      <c r="C1911" s="1" t="s">
        <v>1930</v>
      </c>
      <c r="D1911" s="1" t="n">
        <v>1</v>
      </c>
      <c r="E1911" s="16" t="n">
        <v>2398.35</v>
      </c>
      <c r="F1911" s="17" t="n">
        <v>0.05</v>
      </c>
      <c r="G1911" s="16" t="n">
        <v>2278.43</v>
      </c>
      <c r="I1911" s="1" t="str">
        <f aca="false">INDEX(Products!$C$2:$C$51,MATCH(C1911,Products!$A$2:$A$51,0))</f>
        <v>Electronics</v>
      </c>
      <c r="J1911" s="1" t="str">
        <f aca="false">INDEX(Orders!$E$2:$E$8001,MATCH(B1911,Orders!$A$2:$A$8001,0))</f>
        <v>Delivered</v>
      </c>
      <c r="K1911" s="1" t="str">
        <f aca="false">LEFT(INDEX(Orders!$C$2:$C$8001,MATCH(B1911,Orders!$A$2:$A$8001,0)),7)</f>
        <v>2025-06</v>
      </c>
    </row>
    <row r="1912" customFormat="false" ht="15" hidden="false" customHeight="true" outlineLevel="0" collapsed="false">
      <c r="A1912" s="1" t="s">
        <v>12382</v>
      </c>
      <c r="B1912" s="1" t="s">
        <v>3241</v>
      </c>
      <c r="C1912" s="1" t="s">
        <v>2006</v>
      </c>
      <c r="D1912" s="1" t="n">
        <v>2</v>
      </c>
      <c r="E1912" s="16" t="n">
        <v>482.17</v>
      </c>
      <c r="F1912" s="17" t="n">
        <v>0.05</v>
      </c>
      <c r="G1912" s="16" t="n">
        <v>916.12</v>
      </c>
      <c r="I1912" s="1" t="str">
        <f aca="false">INDEX(Products!$C$2:$C$51,MATCH(C1912,Products!$A$2:$A$51,0))</f>
        <v>Books &amp; Stationery</v>
      </c>
      <c r="J1912" s="1" t="str">
        <f aca="false">INDEX(Orders!$E$2:$E$8001,MATCH(B1912,Orders!$A$2:$A$8001,0))</f>
        <v>Delivered</v>
      </c>
      <c r="K1912" s="1" t="str">
        <f aca="false">LEFT(INDEX(Orders!$C$2:$C$8001,MATCH(B1912,Orders!$A$2:$A$8001,0)),7)</f>
        <v>2025-06</v>
      </c>
    </row>
    <row r="1913" customFormat="false" ht="15" hidden="false" customHeight="true" outlineLevel="0" collapsed="false">
      <c r="A1913" s="1" t="s">
        <v>12383</v>
      </c>
      <c r="B1913" s="1" t="s">
        <v>3241</v>
      </c>
      <c r="C1913" s="1" t="s">
        <v>1971</v>
      </c>
      <c r="D1913" s="1" t="n">
        <v>1</v>
      </c>
      <c r="E1913" s="16" t="n">
        <v>2073.63</v>
      </c>
      <c r="F1913" s="17" t="n">
        <v>0.1</v>
      </c>
      <c r="G1913" s="16" t="n">
        <v>1866.27</v>
      </c>
      <c r="I1913" s="1" t="str">
        <f aca="false">INDEX(Products!$C$2:$C$51,MATCH(C1913,Products!$A$2:$A$51,0))</f>
        <v>Home &amp; Kitchen</v>
      </c>
      <c r="J1913" s="1" t="str">
        <f aca="false">INDEX(Orders!$E$2:$E$8001,MATCH(B1913,Orders!$A$2:$A$8001,0))</f>
        <v>Delivered</v>
      </c>
      <c r="K1913" s="1" t="str">
        <f aca="false">LEFT(INDEX(Orders!$C$2:$C$8001,MATCH(B1913,Orders!$A$2:$A$8001,0)),7)</f>
        <v>2025-06</v>
      </c>
    </row>
    <row r="1914" customFormat="false" ht="15" hidden="false" customHeight="true" outlineLevel="0" collapsed="false">
      <c r="A1914" s="1" t="s">
        <v>12384</v>
      </c>
      <c r="B1914" s="1" t="s">
        <v>3241</v>
      </c>
      <c r="C1914" s="1" t="s">
        <v>1976</v>
      </c>
      <c r="D1914" s="1" t="n">
        <v>1</v>
      </c>
      <c r="E1914" s="16" t="n">
        <v>1603.35</v>
      </c>
      <c r="F1914" s="17" t="n">
        <v>0.1</v>
      </c>
      <c r="G1914" s="16" t="n">
        <v>1443.02</v>
      </c>
      <c r="I1914" s="1" t="str">
        <f aca="false">INDEX(Products!$C$2:$C$51,MATCH(C1914,Products!$A$2:$A$51,0))</f>
        <v>Beauty &amp; Personal Care</v>
      </c>
      <c r="J1914" s="1" t="str">
        <f aca="false">INDEX(Orders!$E$2:$E$8001,MATCH(B1914,Orders!$A$2:$A$8001,0))</f>
        <v>Delivered</v>
      </c>
      <c r="K1914" s="1" t="str">
        <f aca="false">LEFT(INDEX(Orders!$C$2:$C$8001,MATCH(B1914,Orders!$A$2:$A$8001,0)),7)</f>
        <v>2025-06</v>
      </c>
    </row>
    <row r="1915" customFormat="false" ht="15" hidden="false" customHeight="true" outlineLevel="0" collapsed="false">
      <c r="A1915" s="1" t="s">
        <v>12385</v>
      </c>
      <c r="B1915" s="1" t="s">
        <v>3242</v>
      </c>
      <c r="C1915" s="1" t="s">
        <v>2007</v>
      </c>
      <c r="D1915" s="1" t="n">
        <v>2</v>
      </c>
      <c r="E1915" s="16" t="n">
        <v>750.27</v>
      </c>
      <c r="F1915" s="17" t="n">
        <v>0</v>
      </c>
      <c r="G1915" s="16" t="n">
        <v>1500.54</v>
      </c>
      <c r="I1915" s="1" t="str">
        <f aca="false">INDEX(Products!$C$2:$C$51,MATCH(C1915,Products!$A$2:$A$51,0))</f>
        <v>Books &amp; Stationery</v>
      </c>
      <c r="J1915" s="1" t="str">
        <f aca="false">INDEX(Orders!$E$2:$E$8001,MATCH(B1915,Orders!$A$2:$A$8001,0))</f>
        <v>Returned</v>
      </c>
      <c r="K1915" s="1" t="str">
        <f aca="false">LEFT(INDEX(Orders!$C$2:$C$8001,MATCH(B1915,Orders!$A$2:$A$8001,0)),7)</f>
        <v>2025-03</v>
      </c>
    </row>
    <row r="1916" customFormat="false" ht="15" hidden="false" customHeight="true" outlineLevel="0" collapsed="false">
      <c r="A1916" s="1" t="s">
        <v>12386</v>
      </c>
      <c r="B1916" s="1" t="s">
        <v>3242</v>
      </c>
      <c r="C1916" s="1" t="s">
        <v>1959</v>
      </c>
      <c r="D1916" s="1" t="n">
        <v>1</v>
      </c>
      <c r="E1916" s="16" t="n">
        <v>2142.79</v>
      </c>
      <c r="F1916" s="17" t="n">
        <v>0</v>
      </c>
      <c r="G1916" s="16" t="n">
        <v>2142.79</v>
      </c>
      <c r="I1916" s="1" t="str">
        <f aca="false">INDEX(Products!$C$2:$C$51,MATCH(C1916,Products!$A$2:$A$51,0))</f>
        <v>Home &amp; Kitchen</v>
      </c>
      <c r="J1916" s="1" t="str">
        <f aca="false">INDEX(Orders!$E$2:$E$8001,MATCH(B1916,Orders!$A$2:$A$8001,0))</f>
        <v>Returned</v>
      </c>
      <c r="K1916" s="1" t="str">
        <f aca="false">LEFT(INDEX(Orders!$C$2:$C$8001,MATCH(B1916,Orders!$A$2:$A$8001,0)),7)</f>
        <v>2025-03</v>
      </c>
    </row>
    <row r="1917" customFormat="false" ht="15" hidden="false" customHeight="true" outlineLevel="0" collapsed="false">
      <c r="A1917" s="1" t="s">
        <v>12387</v>
      </c>
      <c r="B1917" s="1" t="s">
        <v>3242</v>
      </c>
      <c r="C1917" s="1" t="s">
        <v>1928</v>
      </c>
      <c r="D1917" s="1" t="n">
        <v>1</v>
      </c>
      <c r="E1917" s="16" t="n">
        <v>657.82</v>
      </c>
      <c r="F1917" s="17" t="n">
        <v>0.1</v>
      </c>
      <c r="G1917" s="16" t="n">
        <v>592.04</v>
      </c>
      <c r="I1917" s="1" t="str">
        <f aca="false">INDEX(Products!$C$2:$C$51,MATCH(C1917,Products!$A$2:$A$51,0))</f>
        <v>Electronics</v>
      </c>
      <c r="J1917" s="1" t="str">
        <f aca="false">INDEX(Orders!$E$2:$E$8001,MATCH(B1917,Orders!$A$2:$A$8001,0))</f>
        <v>Returned</v>
      </c>
      <c r="K1917" s="1" t="str">
        <f aca="false">LEFT(INDEX(Orders!$C$2:$C$8001,MATCH(B1917,Orders!$A$2:$A$8001,0)),7)</f>
        <v>2025-03</v>
      </c>
    </row>
    <row r="1918" customFormat="false" ht="15" hidden="false" customHeight="true" outlineLevel="0" collapsed="false">
      <c r="A1918" s="1" t="s">
        <v>12388</v>
      </c>
      <c r="B1918" s="1" t="s">
        <v>3243</v>
      </c>
      <c r="C1918" s="1" t="s">
        <v>1976</v>
      </c>
      <c r="D1918" s="1" t="n">
        <v>1</v>
      </c>
      <c r="E1918" s="16" t="n">
        <v>1603.35</v>
      </c>
      <c r="F1918" s="17" t="n">
        <v>0</v>
      </c>
      <c r="G1918" s="16" t="n">
        <v>1603.35</v>
      </c>
      <c r="I1918" s="1" t="str">
        <f aca="false">INDEX(Products!$C$2:$C$51,MATCH(C1918,Products!$A$2:$A$51,0))</f>
        <v>Beauty &amp; Personal Care</v>
      </c>
      <c r="J1918" s="1" t="str">
        <f aca="false">INDEX(Orders!$E$2:$E$8001,MATCH(B1918,Orders!$A$2:$A$8001,0))</f>
        <v>Delivered</v>
      </c>
      <c r="K1918" s="1" t="str">
        <f aca="false">LEFT(INDEX(Orders!$C$2:$C$8001,MATCH(B1918,Orders!$A$2:$A$8001,0)),7)</f>
        <v>2024-12</v>
      </c>
    </row>
    <row r="1919" customFormat="false" ht="15" hidden="false" customHeight="true" outlineLevel="0" collapsed="false">
      <c r="A1919" s="1" t="s">
        <v>12389</v>
      </c>
      <c r="B1919" s="1" t="s">
        <v>3243</v>
      </c>
      <c r="C1919" s="1" t="s">
        <v>1941</v>
      </c>
      <c r="D1919" s="1" t="n">
        <v>1</v>
      </c>
      <c r="E1919" s="16" t="n">
        <v>2757.65</v>
      </c>
      <c r="F1919" s="17" t="n">
        <v>0</v>
      </c>
      <c r="G1919" s="16" t="n">
        <v>2757.65</v>
      </c>
      <c r="I1919" s="1" t="str">
        <f aca="false">INDEX(Products!$C$2:$C$51,MATCH(C1919,Products!$A$2:$A$51,0))</f>
        <v>Fashion</v>
      </c>
      <c r="J1919" s="1" t="str">
        <f aca="false">INDEX(Orders!$E$2:$E$8001,MATCH(B1919,Orders!$A$2:$A$8001,0))</f>
        <v>Delivered</v>
      </c>
      <c r="K1919" s="1" t="str">
        <f aca="false">LEFT(INDEX(Orders!$C$2:$C$8001,MATCH(B1919,Orders!$A$2:$A$8001,0)),7)</f>
        <v>2024-12</v>
      </c>
    </row>
    <row r="1920" customFormat="false" ht="15" hidden="false" customHeight="true" outlineLevel="0" collapsed="false">
      <c r="A1920" s="1" t="s">
        <v>12390</v>
      </c>
      <c r="B1920" s="1" t="s">
        <v>3243</v>
      </c>
      <c r="C1920" s="1" t="s">
        <v>2007</v>
      </c>
      <c r="D1920" s="1" t="n">
        <v>1</v>
      </c>
      <c r="E1920" s="16" t="n">
        <v>750.27</v>
      </c>
      <c r="F1920" s="17" t="n">
        <v>0.2</v>
      </c>
      <c r="G1920" s="16" t="n">
        <v>600.22</v>
      </c>
      <c r="I1920" s="1" t="str">
        <f aca="false">INDEX(Products!$C$2:$C$51,MATCH(C1920,Products!$A$2:$A$51,0))</f>
        <v>Books &amp; Stationery</v>
      </c>
      <c r="J1920" s="1" t="str">
        <f aca="false">INDEX(Orders!$E$2:$E$8001,MATCH(B1920,Orders!$A$2:$A$8001,0))</f>
        <v>Delivered</v>
      </c>
      <c r="K1920" s="1" t="str">
        <f aca="false">LEFT(INDEX(Orders!$C$2:$C$8001,MATCH(B1920,Orders!$A$2:$A$8001,0)),7)</f>
        <v>2024-12</v>
      </c>
    </row>
    <row r="1921" customFormat="false" ht="15" hidden="false" customHeight="true" outlineLevel="0" collapsed="false">
      <c r="A1921" s="1" t="s">
        <v>12391</v>
      </c>
      <c r="B1921" s="1" t="s">
        <v>3244</v>
      </c>
      <c r="C1921" s="1" t="s">
        <v>1977</v>
      </c>
      <c r="D1921" s="1" t="n">
        <v>1</v>
      </c>
      <c r="E1921" s="16" t="n">
        <v>2386.05</v>
      </c>
      <c r="F1921" s="17" t="n">
        <v>0.1</v>
      </c>
      <c r="G1921" s="16" t="n">
        <v>2147.45</v>
      </c>
      <c r="I1921" s="1" t="str">
        <f aca="false">INDEX(Products!$C$2:$C$51,MATCH(C1921,Products!$A$2:$A$51,0))</f>
        <v>Beauty &amp; Personal Care</v>
      </c>
      <c r="J1921" s="1" t="str">
        <f aca="false">INDEX(Orders!$E$2:$E$8001,MATCH(B1921,Orders!$A$2:$A$8001,0))</f>
        <v>Returned</v>
      </c>
      <c r="K1921" s="1" t="str">
        <f aca="false">LEFT(INDEX(Orders!$C$2:$C$8001,MATCH(B1921,Orders!$A$2:$A$8001,0)),7)</f>
        <v>2025-07</v>
      </c>
    </row>
    <row r="1922" customFormat="false" ht="15" hidden="false" customHeight="true" outlineLevel="0" collapsed="false">
      <c r="A1922" s="1" t="s">
        <v>12392</v>
      </c>
      <c r="B1922" s="1" t="s">
        <v>3245</v>
      </c>
      <c r="C1922" s="1" t="s">
        <v>1940</v>
      </c>
      <c r="D1922" s="1" t="n">
        <v>1</v>
      </c>
      <c r="E1922" s="16" t="n">
        <v>2374.52</v>
      </c>
      <c r="F1922" s="17" t="n">
        <v>0</v>
      </c>
      <c r="G1922" s="16" t="n">
        <v>2374.52</v>
      </c>
      <c r="I1922" s="1" t="str">
        <f aca="false">INDEX(Products!$C$2:$C$51,MATCH(C1922,Products!$A$2:$A$51,0))</f>
        <v>Fashion</v>
      </c>
      <c r="J1922" s="1" t="str">
        <f aca="false">INDEX(Orders!$E$2:$E$8001,MATCH(B1922,Orders!$A$2:$A$8001,0))</f>
        <v>Delivered</v>
      </c>
      <c r="K1922" s="1" t="str">
        <f aca="false">LEFT(INDEX(Orders!$C$2:$C$8001,MATCH(B1922,Orders!$A$2:$A$8001,0)),7)</f>
        <v>2025-05</v>
      </c>
    </row>
    <row r="1923" customFormat="false" ht="15" hidden="false" customHeight="true" outlineLevel="0" collapsed="false">
      <c r="A1923" s="1" t="s">
        <v>12393</v>
      </c>
      <c r="B1923" s="1" t="s">
        <v>3245</v>
      </c>
      <c r="C1923" s="1" t="s">
        <v>1918</v>
      </c>
      <c r="D1923" s="1" t="n">
        <v>3</v>
      </c>
      <c r="E1923" s="16" t="n">
        <v>2978.99</v>
      </c>
      <c r="F1923" s="17" t="n">
        <v>0.05</v>
      </c>
      <c r="G1923" s="16" t="n">
        <v>8490.12</v>
      </c>
      <c r="I1923" s="1" t="str">
        <f aca="false">INDEX(Products!$C$2:$C$51,MATCH(C1923,Products!$A$2:$A$51,0))</f>
        <v>Electronics</v>
      </c>
      <c r="J1923" s="1" t="str">
        <f aca="false">INDEX(Orders!$E$2:$E$8001,MATCH(B1923,Orders!$A$2:$A$8001,0))</f>
        <v>Delivered</v>
      </c>
      <c r="K1923" s="1" t="str">
        <f aca="false">LEFT(INDEX(Orders!$C$2:$C$8001,MATCH(B1923,Orders!$A$2:$A$8001,0)),7)</f>
        <v>2025-05</v>
      </c>
    </row>
    <row r="1924" customFormat="false" ht="15" hidden="false" customHeight="true" outlineLevel="0" collapsed="false">
      <c r="A1924" s="1" t="s">
        <v>12394</v>
      </c>
      <c r="B1924" s="1" t="s">
        <v>3246</v>
      </c>
      <c r="C1924" s="1" t="s">
        <v>1990</v>
      </c>
      <c r="D1924" s="1" t="n">
        <v>1</v>
      </c>
      <c r="E1924" s="16" t="n">
        <v>5311.32</v>
      </c>
      <c r="F1924" s="17" t="n">
        <v>0.05</v>
      </c>
      <c r="G1924" s="16" t="n">
        <v>5045.75</v>
      </c>
      <c r="I1924" s="1" t="str">
        <f aca="false">INDEX(Products!$C$2:$C$51,MATCH(C1924,Products!$A$2:$A$51,0))</f>
        <v>Sports &amp; Fitness</v>
      </c>
      <c r="J1924" s="1" t="str">
        <f aca="false">INDEX(Orders!$E$2:$E$8001,MATCH(B1924,Orders!$A$2:$A$8001,0))</f>
        <v>Delivered</v>
      </c>
      <c r="K1924" s="1" t="str">
        <f aca="false">LEFT(INDEX(Orders!$C$2:$C$8001,MATCH(B1924,Orders!$A$2:$A$8001,0)),7)</f>
        <v>2025-10</v>
      </c>
    </row>
    <row r="1925" customFormat="false" ht="15" hidden="false" customHeight="true" outlineLevel="0" collapsed="false">
      <c r="A1925" s="1" t="s">
        <v>12395</v>
      </c>
      <c r="B1925" s="1" t="s">
        <v>3246</v>
      </c>
      <c r="C1925" s="1" t="s">
        <v>2007</v>
      </c>
      <c r="D1925" s="1" t="n">
        <v>1</v>
      </c>
      <c r="E1925" s="16" t="n">
        <v>750.27</v>
      </c>
      <c r="F1925" s="17" t="n">
        <v>0.05</v>
      </c>
      <c r="G1925" s="16" t="n">
        <v>712.76</v>
      </c>
      <c r="I1925" s="1" t="str">
        <f aca="false">INDEX(Products!$C$2:$C$51,MATCH(C1925,Products!$A$2:$A$51,0))</f>
        <v>Books &amp; Stationery</v>
      </c>
      <c r="J1925" s="1" t="str">
        <f aca="false">INDEX(Orders!$E$2:$E$8001,MATCH(B1925,Orders!$A$2:$A$8001,0))</f>
        <v>Delivered</v>
      </c>
      <c r="K1925" s="1" t="str">
        <f aca="false">LEFT(INDEX(Orders!$C$2:$C$8001,MATCH(B1925,Orders!$A$2:$A$8001,0)),7)</f>
        <v>2025-10</v>
      </c>
    </row>
    <row r="1926" customFormat="false" ht="15" hidden="false" customHeight="true" outlineLevel="0" collapsed="false">
      <c r="A1926" s="1" t="s">
        <v>12396</v>
      </c>
      <c r="B1926" s="1" t="s">
        <v>3246</v>
      </c>
      <c r="C1926" s="1" t="s">
        <v>1957</v>
      </c>
      <c r="D1926" s="1" t="n">
        <v>1</v>
      </c>
      <c r="E1926" s="16" t="n">
        <v>1469.28</v>
      </c>
      <c r="F1926" s="17" t="n">
        <v>0.2</v>
      </c>
      <c r="G1926" s="16" t="n">
        <v>1175.42</v>
      </c>
      <c r="I1926" s="1" t="str">
        <f aca="false">INDEX(Products!$C$2:$C$51,MATCH(C1926,Products!$A$2:$A$51,0))</f>
        <v>Home &amp; Kitchen</v>
      </c>
      <c r="J1926" s="1" t="str">
        <f aca="false">INDEX(Orders!$E$2:$E$8001,MATCH(B1926,Orders!$A$2:$A$8001,0))</f>
        <v>Delivered</v>
      </c>
      <c r="K1926" s="1" t="str">
        <f aca="false">LEFT(INDEX(Orders!$C$2:$C$8001,MATCH(B1926,Orders!$A$2:$A$8001,0)),7)</f>
        <v>2025-10</v>
      </c>
    </row>
    <row r="1927" customFormat="false" ht="15" hidden="false" customHeight="true" outlineLevel="0" collapsed="false">
      <c r="A1927" s="1" t="s">
        <v>12397</v>
      </c>
      <c r="B1927" s="1" t="s">
        <v>3247</v>
      </c>
      <c r="C1927" s="1" t="s">
        <v>1930</v>
      </c>
      <c r="D1927" s="1" t="n">
        <v>2</v>
      </c>
      <c r="E1927" s="16" t="n">
        <v>2398.35</v>
      </c>
      <c r="F1927" s="17" t="n">
        <v>0</v>
      </c>
      <c r="G1927" s="16" t="n">
        <v>4796.7</v>
      </c>
      <c r="I1927" s="1" t="str">
        <f aca="false">INDEX(Products!$C$2:$C$51,MATCH(C1927,Products!$A$2:$A$51,0))</f>
        <v>Electronics</v>
      </c>
      <c r="J1927" s="1" t="str">
        <f aca="false">INDEX(Orders!$E$2:$E$8001,MATCH(B1927,Orders!$A$2:$A$8001,0))</f>
        <v>Delivered</v>
      </c>
      <c r="K1927" s="1" t="str">
        <f aca="false">LEFT(INDEX(Orders!$C$2:$C$8001,MATCH(B1927,Orders!$A$2:$A$8001,0)),7)</f>
        <v>2025-12</v>
      </c>
    </row>
    <row r="1928" customFormat="false" ht="15" hidden="false" customHeight="true" outlineLevel="0" collapsed="false">
      <c r="A1928" s="1" t="s">
        <v>12398</v>
      </c>
      <c r="B1928" s="1" t="s">
        <v>3248</v>
      </c>
      <c r="C1928" s="1" t="s">
        <v>1922</v>
      </c>
      <c r="D1928" s="1" t="n">
        <v>1</v>
      </c>
      <c r="E1928" s="16" t="n">
        <v>3142.61</v>
      </c>
      <c r="F1928" s="17" t="n">
        <v>0</v>
      </c>
      <c r="G1928" s="16" t="n">
        <v>3142.61</v>
      </c>
      <c r="I1928" s="1" t="str">
        <f aca="false">INDEX(Products!$C$2:$C$51,MATCH(C1928,Products!$A$2:$A$51,0))</f>
        <v>Electronics</v>
      </c>
      <c r="J1928" s="1" t="str">
        <f aca="false">INDEX(Orders!$E$2:$E$8001,MATCH(B1928,Orders!$A$2:$A$8001,0))</f>
        <v>Delivered</v>
      </c>
      <c r="K1928" s="1" t="str">
        <f aca="false">LEFT(INDEX(Orders!$C$2:$C$8001,MATCH(B1928,Orders!$A$2:$A$8001,0)),7)</f>
        <v>2025-05</v>
      </c>
    </row>
    <row r="1929" customFormat="false" ht="15" hidden="false" customHeight="true" outlineLevel="0" collapsed="false">
      <c r="A1929" s="1" t="s">
        <v>12399</v>
      </c>
      <c r="B1929" s="1" t="s">
        <v>3248</v>
      </c>
      <c r="C1929" s="1" t="s">
        <v>1941</v>
      </c>
      <c r="D1929" s="1" t="n">
        <v>2</v>
      </c>
      <c r="E1929" s="16" t="n">
        <v>2757.65</v>
      </c>
      <c r="F1929" s="17" t="n">
        <v>0.1</v>
      </c>
      <c r="G1929" s="16" t="n">
        <v>4963.77</v>
      </c>
      <c r="I1929" s="1" t="str">
        <f aca="false">INDEX(Products!$C$2:$C$51,MATCH(C1929,Products!$A$2:$A$51,0))</f>
        <v>Fashion</v>
      </c>
      <c r="J1929" s="1" t="str">
        <f aca="false">INDEX(Orders!$E$2:$E$8001,MATCH(B1929,Orders!$A$2:$A$8001,0))</f>
        <v>Delivered</v>
      </c>
      <c r="K1929" s="1" t="str">
        <f aca="false">LEFT(INDEX(Orders!$C$2:$C$8001,MATCH(B1929,Orders!$A$2:$A$8001,0)),7)</f>
        <v>2025-05</v>
      </c>
    </row>
    <row r="1930" customFormat="false" ht="15" hidden="false" customHeight="true" outlineLevel="0" collapsed="false">
      <c r="A1930" s="1" t="s">
        <v>12400</v>
      </c>
      <c r="B1930" s="1" t="s">
        <v>3248</v>
      </c>
      <c r="C1930" s="1" t="s">
        <v>2007</v>
      </c>
      <c r="D1930" s="1" t="n">
        <v>1</v>
      </c>
      <c r="E1930" s="16" t="n">
        <v>750.27</v>
      </c>
      <c r="F1930" s="17" t="n">
        <v>0</v>
      </c>
      <c r="G1930" s="16" t="n">
        <v>750.27</v>
      </c>
      <c r="I1930" s="1" t="str">
        <f aca="false">INDEX(Products!$C$2:$C$51,MATCH(C1930,Products!$A$2:$A$51,0))</f>
        <v>Books &amp; Stationery</v>
      </c>
      <c r="J1930" s="1" t="str">
        <f aca="false">INDEX(Orders!$E$2:$E$8001,MATCH(B1930,Orders!$A$2:$A$8001,0))</f>
        <v>Delivered</v>
      </c>
      <c r="K1930" s="1" t="str">
        <f aca="false">LEFT(INDEX(Orders!$C$2:$C$8001,MATCH(B1930,Orders!$A$2:$A$8001,0)),7)</f>
        <v>2025-05</v>
      </c>
    </row>
    <row r="1931" customFormat="false" ht="15" hidden="false" customHeight="true" outlineLevel="0" collapsed="false">
      <c r="A1931" s="1" t="s">
        <v>12401</v>
      </c>
      <c r="B1931" s="1" t="s">
        <v>3248</v>
      </c>
      <c r="C1931" s="1" t="s">
        <v>1949</v>
      </c>
      <c r="D1931" s="1" t="n">
        <v>3</v>
      </c>
      <c r="E1931" s="16" t="n">
        <v>4185.64</v>
      </c>
      <c r="F1931" s="17" t="n">
        <v>0</v>
      </c>
      <c r="G1931" s="16" t="n">
        <v>12556.92</v>
      </c>
      <c r="I1931" s="1" t="str">
        <f aca="false">INDEX(Products!$C$2:$C$51,MATCH(C1931,Products!$A$2:$A$51,0))</f>
        <v>Fashion</v>
      </c>
      <c r="J1931" s="1" t="str">
        <f aca="false">INDEX(Orders!$E$2:$E$8001,MATCH(B1931,Orders!$A$2:$A$8001,0))</f>
        <v>Delivered</v>
      </c>
      <c r="K1931" s="1" t="str">
        <f aca="false">LEFT(INDEX(Orders!$C$2:$C$8001,MATCH(B1931,Orders!$A$2:$A$8001,0)),7)</f>
        <v>2025-05</v>
      </c>
    </row>
    <row r="1932" customFormat="false" ht="15" hidden="false" customHeight="true" outlineLevel="0" collapsed="false">
      <c r="A1932" s="1" t="s">
        <v>12402</v>
      </c>
      <c r="B1932" s="1" t="s">
        <v>3248</v>
      </c>
      <c r="C1932" s="1" t="s">
        <v>1940</v>
      </c>
      <c r="D1932" s="1" t="n">
        <v>2</v>
      </c>
      <c r="E1932" s="16" t="n">
        <v>2374.52</v>
      </c>
      <c r="F1932" s="17" t="n">
        <v>0</v>
      </c>
      <c r="G1932" s="16" t="n">
        <v>4749.04</v>
      </c>
      <c r="I1932" s="1" t="str">
        <f aca="false">INDEX(Products!$C$2:$C$51,MATCH(C1932,Products!$A$2:$A$51,0))</f>
        <v>Fashion</v>
      </c>
      <c r="J1932" s="1" t="str">
        <f aca="false">INDEX(Orders!$E$2:$E$8001,MATCH(B1932,Orders!$A$2:$A$8001,0))</f>
        <v>Delivered</v>
      </c>
      <c r="K1932" s="1" t="str">
        <f aca="false">LEFT(INDEX(Orders!$C$2:$C$8001,MATCH(B1932,Orders!$A$2:$A$8001,0)),7)</f>
        <v>2025-05</v>
      </c>
    </row>
    <row r="1933" customFormat="false" ht="15" hidden="false" customHeight="true" outlineLevel="0" collapsed="false">
      <c r="A1933" s="1" t="s">
        <v>12403</v>
      </c>
      <c r="B1933" s="1" t="s">
        <v>3249</v>
      </c>
      <c r="C1933" s="1" t="s">
        <v>1961</v>
      </c>
      <c r="D1933" s="1" t="n">
        <v>2</v>
      </c>
      <c r="E1933" s="16" t="n">
        <v>3493.68</v>
      </c>
      <c r="F1933" s="17" t="n">
        <v>0.05</v>
      </c>
      <c r="G1933" s="16" t="n">
        <v>6637.99</v>
      </c>
      <c r="I1933" s="1" t="str">
        <f aca="false">INDEX(Products!$C$2:$C$51,MATCH(C1933,Products!$A$2:$A$51,0))</f>
        <v>Home &amp; Kitchen</v>
      </c>
      <c r="J1933" s="1" t="str">
        <f aca="false">INDEX(Orders!$E$2:$E$8001,MATCH(B1933,Orders!$A$2:$A$8001,0))</f>
        <v>Returned</v>
      </c>
      <c r="K1933" s="1" t="str">
        <f aca="false">LEFT(INDEX(Orders!$C$2:$C$8001,MATCH(B1933,Orders!$A$2:$A$8001,0)),7)</f>
        <v>2024-06</v>
      </c>
    </row>
    <row r="1934" customFormat="false" ht="15" hidden="false" customHeight="true" outlineLevel="0" collapsed="false">
      <c r="A1934" s="1" t="s">
        <v>12404</v>
      </c>
      <c r="B1934" s="1" t="s">
        <v>3250</v>
      </c>
      <c r="C1934" s="1" t="s">
        <v>1975</v>
      </c>
      <c r="D1934" s="1" t="n">
        <v>1</v>
      </c>
      <c r="E1934" s="16" t="n">
        <v>862.99</v>
      </c>
      <c r="F1934" s="17" t="n">
        <v>0.05</v>
      </c>
      <c r="G1934" s="16" t="n">
        <v>819.84</v>
      </c>
      <c r="I1934" s="1" t="str">
        <f aca="false">INDEX(Products!$C$2:$C$51,MATCH(C1934,Products!$A$2:$A$51,0))</f>
        <v>Beauty &amp; Personal Care</v>
      </c>
      <c r="J1934" s="1" t="str">
        <f aca="false">INDEX(Orders!$E$2:$E$8001,MATCH(B1934,Orders!$A$2:$A$8001,0))</f>
        <v>Delivered</v>
      </c>
      <c r="K1934" s="1" t="str">
        <f aca="false">LEFT(INDEX(Orders!$C$2:$C$8001,MATCH(B1934,Orders!$A$2:$A$8001,0)),7)</f>
        <v>2025-12</v>
      </c>
    </row>
    <row r="1935" customFormat="false" ht="15" hidden="false" customHeight="true" outlineLevel="0" collapsed="false">
      <c r="A1935" s="1" t="s">
        <v>12405</v>
      </c>
      <c r="B1935" s="1" t="s">
        <v>3250</v>
      </c>
      <c r="C1935" s="1" t="s">
        <v>1957</v>
      </c>
      <c r="D1935" s="1" t="n">
        <v>1</v>
      </c>
      <c r="E1935" s="16" t="n">
        <v>1469.28</v>
      </c>
      <c r="F1935" s="17" t="n">
        <v>0.2</v>
      </c>
      <c r="G1935" s="16" t="n">
        <v>1175.42</v>
      </c>
      <c r="I1935" s="1" t="str">
        <f aca="false">INDEX(Products!$C$2:$C$51,MATCH(C1935,Products!$A$2:$A$51,0))</f>
        <v>Home &amp; Kitchen</v>
      </c>
      <c r="J1935" s="1" t="str">
        <f aca="false">INDEX(Orders!$E$2:$E$8001,MATCH(B1935,Orders!$A$2:$A$8001,0))</f>
        <v>Delivered</v>
      </c>
      <c r="K1935" s="1" t="str">
        <f aca="false">LEFT(INDEX(Orders!$C$2:$C$8001,MATCH(B1935,Orders!$A$2:$A$8001,0)),7)</f>
        <v>2025-12</v>
      </c>
    </row>
    <row r="1936" customFormat="false" ht="15" hidden="false" customHeight="true" outlineLevel="0" collapsed="false">
      <c r="A1936" s="1" t="s">
        <v>12406</v>
      </c>
      <c r="B1936" s="1" t="s">
        <v>3251</v>
      </c>
      <c r="C1936" s="1" t="s">
        <v>2006</v>
      </c>
      <c r="D1936" s="1" t="n">
        <v>2</v>
      </c>
      <c r="E1936" s="16" t="n">
        <v>482.17</v>
      </c>
      <c r="F1936" s="17" t="n">
        <v>0</v>
      </c>
      <c r="G1936" s="16" t="n">
        <v>964.34</v>
      </c>
      <c r="I1936" s="1" t="str">
        <f aca="false">INDEX(Products!$C$2:$C$51,MATCH(C1936,Products!$A$2:$A$51,0))</f>
        <v>Books &amp; Stationery</v>
      </c>
      <c r="J1936" s="1" t="str">
        <f aca="false">INDEX(Orders!$E$2:$E$8001,MATCH(B1936,Orders!$A$2:$A$8001,0))</f>
        <v>Delivered</v>
      </c>
      <c r="K1936" s="1" t="str">
        <f aca="false">LEFT(INDEX(Orders!$C$2:$C$8001,MATCH(B1936,Orders!$A$2:$A$8001,0)),7)</f>
        <v>2025-10</v>
      </c>
    </row>
    <row r="1937" customFormat="false" ht="15" hidden="false" customHeight="true" outlineLevel="0" collapsed="false">
      <c r="A1937" s="1" t="s">
        <v>12407</v>
      </c>
      <c r="B1937" s="1" t="s">
        <v>3252</v>
      </c>
      <c r="C1937" s="1" t="s">
        <v>1940</v>
      </c>
      <c r="D1937" s="1" t="n">
        <v>1</v>
      </c>
      <c r="E1937" s="16" t="n">
        <v>2374.52</v>
      </c>
      <c r="F1937" s="17" t="n">
        <v>0</v>
      </c>
      <c r="G1937" s="16" t="n">
        <v>2374.52</v>
      </c>
      <c r="I1937" s="1" t="str">
        <f aca="false">INDEX(Products!$C$2:$C$51,MATCH(C1937,Products!$A$2:$A$51,0))</f>
        <v>Fashion</v>
      </c>
      <c r="J1937" s="1" t="str">
        <f aca="false">INDEX(Orders!$E$2:$E$8001,MATCH(B1937,Orders!$A$2:$A$8001,0))</f>
        <v>Delivered</v>
      </c>
      <c r="K1937" s="1" t="str">
        <f aca="false">LEFT(INDEX(Orders!$C$2:$C$8001,MATCH(B1937,Orders!$A$2:$A$8001,0)),7)</f>
        <v>2025-06</v>
      </c>
    </row>
    <row r="1938" customFormat="false" ht="15" hidden="false" customHeight="true" outlineLevel="0" collapsed="false">
      <c r="A1938" s="1" t="s">
        <v>12408</v>
      </c>
      <c r="B1938" s="1" t="s">
        <v>3252</v>
      </c>
      <c r="C1938" s="1" t="s">
        <v>2004</v>
      </c>
      <c r="D1938" s="1" t="n">
        <v>1</v>
      </c>
      <c r="E1938" s="16" t="n">
        <v>645.89</v>
      </c>
      <c r="F1938" s="17" t="n">
        <v>0.2</v>
      </c>
      <c r="G1938" s="16" t="n">
        <v>516.71</v>
      </c>
      <c r="I1938" s="1" t="str">
        <f aca="false">INDEX(Products!$C$2:$C$51,MATCH(C1938,Products!$A$2:$A$51,0))</f>
        <v>Books &amp; Stationery</v>
      </c>
      <c r="J1938" s="1" t="str">
        <f aca="false">INDEX(Orders!$E$2:$E$8001,MATCH(B1938,Orders!$A$2:$A$8001,0))</f>
        <v>Delivered</v>
      </c>
      <c r="K1938" s="1" t="str">
        <f aca="false">LEFT(INDEX(Orders!$C$2:$C$8001,MATCH(B1938,Orders!$A$2:$A$8001,0)),7)</f>
        <v>2025-06</v>
      </c>
    </row>
    <row r="1939" customFormat="false" ht="15" hidden="false" customHeight="true" outlineLevel="0" collapsed="false">
      <c r="A1939" s="1" t="s">
        <v>12409</v>
      </c>
      <c r="B1939" s="1" t="s">
        <v>3253</v>
      </c>
      <c r="C1939" s="1" t="s">
        <v>2007</v>
      </c>
      <c r="D1939" s="1" t="n">
        <v>1</v>
      </c>
      <c r="E1939" s="16" t="n">
        <v>750.27</v>
      </c>
      <c r="F1939" s="17" t="n">
        <v>0</v>
      </c>
      <c r="G1939" s="16" t="n">
        <v>750.27</v>
      </c>
      <c r="I1939" s="1" t="str">
        <f aca="false">INDEX(Products!$C$2:$C$51,MATCH(C1939,Products!$A$2:$A$51,0))</f>
        <v>Books &amp; Stationery</v>
      </c>
      <c r="J1939" s="1" t="str">
        <f aca="false">INDEX(Orders!$E$2:$E$8001,MATCH(B1939,Orders!$A$2:$A$8001,0))</f>
        <v>Delivered</v>
      </c>
      <c r="K1939" s="1" t="str">
        <f aca="false">LEFT(INDEX(Orders!$C$2:$C$8001,MATCH(B1939,Orders!$A$2:$A$8001,0)),7)</f>
        <v>2024-01</v>
      </c>
    </row>
    <row r="1940" customFormat="false" ht="15" hidden="false" customHeight="true" outlineLevel="0" collapsed="false">
      <c r="A1940" s="1" t="s">
        <v>12410</v>
      </c>
      <c r="B1940" s="1" t="s">
        <v>3254</v>
      </c>
      <c r="C1940" s="1" t="s">
        <v>1976</v>
      </c>
      <c r="D1940" s="1" t="n">
        <v>1</v>
      </c>
      <c r="E1940" s="16" t="n">
        <v>1603.35</v>
      </c>
      <c r="F1940" s="17" t="n">
        <v>0</v>
      </c>
      <c r="G1940" s="16" t="n">
        <v>1603.35</v>
      </c>
      <c r="I1940" s="1" t="str">
        <f aca="false">INDEX(Products!$C$2:$C$51,MATCH(C1940,Products!$A$2:$A$51,0))</f>
        <v>Beauty &amp; Personal Care</v>
      </c>
      <c r="J1940" s="1" t="str">
        <f aca="false">INDEX(Orders!$E$2:$E$8001,MATCH(B1940,Orders!$A$2:$A$8001,0))</f>
        <v>Delivered</v>
      </c>
      <c r="K1940" s="1" t="str">
        <f aca="false">LEFT(INDEX(Orders!$C$2:$C$8001,MATCH(B1940,Orders!$A$2:$A$8001,0)),7)</f>
        <v>2024-06</v>
      </c>
    </row>
    <row r="1941" customFormat="false" ht="15" hidden="false" customHeight="true" outlineLevel="0" collapsed="false">
      <c r="A1941" s="1" t="s">
        <v>12411</v>
      </c>
      <c r="B1941" s="1" t="s">
        <v>3254</v>
      </c>
      <c r="C1941" s="1" t="s">
        <v>1955</v>
      </c>
      <c r="D1941" s="1" t="n">
        <v>1</v>
      </c>
      <c r="E1941" s="16" t="n">
        <v>3340.76</v>
      </c>
      <c r="F1941" s="17" t="n">
        <v>0</v>
      </c>
      <c r="G1941" s="16" t="n">
        <v>3340.76</v>
      </c>
      <c r="I1941" s="1" t="str">
        <f aca="false">INDEX(Products!$C$2:$C$51,MATCH(C1941,Products!$A$2:$A$51,0))</f>
        <v>Home &amp; Kitchen</v>
      </c>
      <c r="J1941" s="1" t="str">
        <f aca="false">INDEX(Orders!$E$2:$E$8001,MATCH(B1941,Orders!$A$2:$A$8001,0))</f>
        <v>Delivered</v>
      </c>
      <c r="K1941" s="1" t="str">
        <f aca="false">LEFT(INDEX(Orders!$C$2:$C$8001,MATCH(B1941,Orders!$A$2:$A$8001,0)),7)</f>
        <v>2024-06</v>
      </c>
    </row>
    <row r="1942" customFormat="false" ht="15" hidden="false" customHeight="true" outlineLevel="0" collapsed="false">
      <c r="A1942" s="1" t="s">
        <v>12412</v>
      </c>
      <c r="B1942" s="1" t="s">
        <v>3254</v>
      </c>
      <c r="C1942" s="1" t="s">
        <v>2006</v>
      </c>
      <c r="D1942" s="1" t="n">
        <v>1</v>
      </c>
      <c r="E1942" s="16" t="n">
        <v>482.17</v>
      </c>
      <c r="F1942" s="17" t="n">
        <v>0.15</v>
      </c>
      <c r="G1942" s="16" t="n">
        <v>409.84</v>
      </c>
      <c r="I1942" s="1" t="str">
        <f aca="false">INDEX(Products!$C$2:$C$51,MATCH(C1942,Products!$A$2:$A$51,0))</f>
        <v>Books &amp; Stationery</v>
      </c>
      <c r="J1942" s="1" t="str">
        <f aca="false">INDEX(Orders!$E$2:$E$8001,MATCH(B1942,Orders!$A$2:$A$8001,0))</f>
        <v>Delivered</v>
      </c>
      <c r="K1942" s="1" t="str">
        <f aca="false">LEFT(INDEX(Orders!$C$2:$C$8001,MATCH(B1942,Orders!$A$2:$A$8001,0)),7)</f>
        <v>2024-06</v>
      </c>
    </row>
    <row r="1943" customFormat="false" ht="15" hidden="false" customHeight="true" outlineLevel="0" collapsed="false">
      <c r="A1943" s="1" t="s">
        <v>12413</v>
      </c>
      <c r="B1943" s="1" t="s">
        <v>3254</v>
      </c>
      <c r="C1943" s="1" t="s">
        <v>1961</v>
      </c>
      <c r="D1943" s="1" t="n">
        <v>1</v>
      </c>
      <c r="E1943" s="16" t="n">
        <v>3493.68</v>
      </c>
      <c r="F1943" s="17" t="n">
        <v>0</v>
      </c>
      <c r="G1943" s="16" t="n">
        <v>3493.68</v>
      </c>
      <c r="I1943" s="1" t="str">
        <f aca="false">INDEX(Products!$C$2:$C$51,MATCH(C1943,Products!$A$2:$A$51,0))</f>
        <v>Home &amp; Kitchen</v>
      </c>
      <c r="J1943" s="1" t="str">
        <f aca="false">INDEX(Orders!$E$2:$E$8001,MATCH(B1943,Orders!$A$2:$A$8001,0))</f>
        <v>Delivered</v>
      </c>
      <c r="K1943" s="1" t="str">
        <f aca="false">LEFT(INDEX(Orders!$C$2:$C$8001,MATCH(B1943,Orders!$A$2:$A$8001,0)),7)</f>
        <v>2024-06</v>
      </c>
    </row>
    <row r="1944" customFormat="false" ht="15" hidden="false" customHeight="true" outlineLevel="0" collapsed="false">
      <c r="A1944" s="1" t="s">
        <v>12414</v>
      </c>
      <c r="B1944" s="1" t="s">
        <v>3255</v>
      </c>
      <c r="C1944" s="1" t="s">
        <v>1930</v>
      </c>
      <c r="D1944" s="1" t="n">
        <v>1</v>
      </c>
      <c r="E1944" s="16" t="n">
        <v>2398.35</v>
      </c>
      <c r="F1944" s="17" t="n">
        <v>0.05</v>
      </c>
      <c r="G1944" s="16" t="n">
        <v>2278.43</v>
      </c>
      <c r="I1944" s="1" t="str">
        <f aca="false">INDEX(Products!$C$2:$C$51,MATCH(C1944,Products!$A$2:$A$51,0))</f>
        <v>Electronics</v>
      </c>
      <c r="J1944" s="1" t="str">
        <f aca="false">INDEX(Orders!$E$2:$E$8001,MATCH(B1944,Orders!$A$2:$A$8001,0))</f>
        <v>Delivered</v>
      </c>
      <c r="K1944" s="1" t="str">
        <f aca="false">LEFT(INDEX(Orders!$C$2:$C$8001,MATCH(B1944,Orders!$A$2:$A$8001,0)),7)</f>
        <v>2025-06</v>
      </c>
    </row>
    <row r="1945" customFormat="false" ht="15" hidden="false" customHeight="true" outlineLevel="0" collapsed="false">
      <c r="A1945" s="1" t="s">
        <v>12415</v>
      </c>
      <c r="B1945" s="1" t="s">
        <v>3255</v>
      </c>
      <c r="C1945" s="1" t="s">
        <v>1937</v>
      </c>
      <c r="D1945" s="1" t="n">
        <v>3</v>
      </c>
      <c r="E1945" s="16" t="n">
        <v>1364.75</v>
      </c>
      <c r="F1945" s="17" t="n">
        <v>0.1</v>
      </c>
      <c r="G1945" s="16" t="n">
        <v>3684.82</v>
      </c>
      <c r="I1945" s="1" t="str">
        <f aca="false">INDEX(Products!$C$2:$C$51,MATCH(C1945,Products!$A$2:$A$51,0))</f>
        <v>Fashion</v>
      </c>
      <c r="J1945" s="1" t="str">
        <f aca="false">INDEX(Orders!$E$2:$E$8001,MATCH(B1945,Orders!$A$2:$A$8001,0))</f>
        <v>Delivered</v>
      </c>
      <c r="K1945" s="1" t="str">
        <f aca="false">LEFT(INDEX(Orders!$C$2:$C$8001,MATCH(B1945,Orders!$A$2:$A$8001,0)),7)</f>
        <v>2025-06</v>
      </c>
    </row>
    <row r="1946" customFormat="false" ht="15" hidden="false" customHeight="true" outlineLevel="0" collapsed="false">
      <c r="A1946" s="1" t="s">
        <v>12416</v>
      </c>
      <c r="B1946" s="1" t="s">
        <v>3256</v>
      </c>
      <c r="C1946" s="1" t="s">
        <v>1930</v>
      </c>
      <c r="D1946" s="1" t="n">
        <v>1</v>
      </c>
      <c r="E1946" s="16" t="n">
        <v>2398.35</v>
      </c>
      <c r="F1946" s="17" t="n">
        <v>0.1</v>
      </c>
      <c r="G1946" s="16" t="n">
        <v>2158.52</v>
      </c>
      <c r="I1946" s="1" t="str">
        <f aca="false">INDEX(Products!$C$2:$C$51,MATCH(C1946,Products!$A$2:$A$51,0))</f>
        <v>Electronics</v>
      </c>
      <c r="J1946" s="1" t="str">
        <f aca="false">INDEX(Orders!$E$2:$E$8001,MATCH(B1946,Orders!$A$2:$A$8001,0))</f>
        <v>Delivered</v>
      </c>
      <c r="K1946" s="1" t="str">
        <f aca="false">LEFT(INDEX(Orders!$C$2:$C$8001,MATCH(B1946,Orders!$A$2:$A$8001,0)),7)</f>
        <v>2024-11</v>
      </c>
    </row>
    <row r="1947" customFormat="false" ht="15" hidden="false" customHeight="true" outlineLevel="0" collapsed="false">
      <c r="A1947" s="1" t="s">
        <v>12417</v>
      </c>
      <c r="B1947" s="1" t="s">
        <v>3257</v>
      </c>
      <c r="C1947" s="1" t="s">
        <v>2006</v>
      </c>
      <c r="D1947" s="1" t="n">
        <v>1</v>
      </c>
      <c r="E1947" s="16" t="n">
        <v>482.17</v>
      </c>
      <c r="F1947" s="17" t="n">
        <v>0.1</v>
      </c>
      <c r="G1947" s="16" t="n">
        <v>433.95</v>
      </c>
      <c r="I1947" s="1" t="str">
        <f aca="false">INDEX(Products!$C$2:$C$51,MATCH(C1947,Products!$A$2:$A$51,0))</f>
        <v>Books &amp; Stationery</v>
      </c>
      <c r="J1947" s="1" t="str">
        <f aca="false">INDEX(Orders!$E$2:$E$8001,MATCH(B1947,Orders!$A$2:$A$8001,0))</f>
        <v>Delivered</v>
      </c>
      <c r="K1947" s="1" t="str">
        <f aca="false">LEFT(INDEX(Orders!$C$2:$C$8001,MATCH(B1947,Orders!$A$2:$A$8001,0)),7)</f>
        <v>2024-09</v>
      </c>
    </row>
    <row r="1948" customFormat="false" ht="15" hidden="false" customHeight="true" outlineLevel="0" collapsed="false">
      <c r="A1948" s="1" t="s">
        <v>12418</v>
      </c>
      <c r="B1948" s="1" t="s">
        <v>3259</v>
      </c>
      <c r="C1948" s="1" t="s">
        <v>1979</v>
      </c>
      <c r="D1948" s="1" t="n">
        <v>1</v>
      </c>
      <c r="E1948" s="16" t="n">
        <v>623</v>
      </c>
      <c r="F1948" s="17" t="n">
        <v>0.05</v>
      </c>
      <c r="G1948" s="16" t="n">
        <v>591.85</v>
      </c>
      <c r="I1948" s="1" t="str">
        <f aca="false">INDEX(Products!$C$2:$C$51,MATCH(C1948,Products!$A$2:$A$51,0))</f>
        <v>Beauty &amp; Personal Care</v>
      </c>
      <c r="J1948" s="1" t="str">
        <f aca="false">INDEX(Orders!$E$2:$E$8001,MATCH(B1948,Orders!$A$2:$A$8001,0))</f>
        <v>Delivered</v>
      </c>
      <c r="K1948" s="1" t="str">
        <f aca="false">LEFT(INDEX(Orders!$C$2:$C$8001,MATCH(B1948,Orders!$A$2:$A$8001,0)),7)</f>
        <v>2025-03</v>
      </c>
    </row>
    <row r="1949" customFormat="false" ht="15" hidden="false" customHeight="true" outlineLevel="0" collapsed="false">
      <c r="A1949" s="1" t="s">
        <v>12419</v>
      </c>
      <c r="B1949" s="1" t="s">
        <v>3259</v>
      </c>
      <c r="C1949" s="1" t="s">
        <v>1947</v>
      </c>
      <c r="D1949" s="1" t="n">
        <v>2</v>
      </c>
      <c r="E1949" s="16" t="n">
        <v>4778.51</v>
      </c>
      <c r="F1949" s="17" t="n">
        <v>0</v>
      </c>
      <c r="G1949" s="16" t="n">
        <v>9557.02</v>
      </c>
      <c r="I1949" s="1" t="str">
        <f aca="false">INDEX(Products!$C$2:$C$51,MATCH(C1949,Products!$A$2:$A$51,0))</f>
        <v>Fashion</v>
      </c>
      <c r="J1949" s="1" t="str">
        <f aca="false">INDEX(Orders!$E$2:$E$8001,MATCH(B1949,Orders!$A$2:$A$8001,0))</f>
        <v>Delivered</v>
      </c>
      <c r="K1949" s="1" t="str">
        <f aca="false">LEFT(INDEX(Orders!$C$2:$C$8001,MATCH(B1949,Orders!$A$2:$A$8001,0)),7)</f>
        <v>2025-03</v>
      </c>
    </row>
    <row r="1950" customFormat="false" ht="15" hidden="false" customHeight="true" outlineLevel="0" collapsed="false">
      <c r="A1950" s="1" t="s">
        <v>12420</v>
      </c>
      <c r="B1950" s="1" t="s">
        <v>3260</v>
      </c>
      <c r="C1950" s="1" t="s">
        <v>2006</v>
      </c>
      <c r="D1950" s="1" t="n">
        <v>1</v>
      </c>
      <c r="E1950" s="16" t="n">
        <v>482.17</v>
      </c>
      <c r="F1950" s="17" t="n">
        <v>0</v>
      </c>
      <c r="G1950" s="16" t="n">
        <v>482.17</v>
      </c>
      <c r="I1950" s="1" t="str">
        <f aca="false">INDEX(Products!$C$2:$C$51,MATCH(C1950,Products!$A$2:$A$51,0))</f>
        <v>Books &amp; Stationery</v>
      </c>
      <c r="J1950" s="1" t="str">
        <f aca="false">INDEX(Orders!$E$2:$E$8001,MATCH(B1950,Orders!$A$2:$A$8001,0))</f>
        <v>Refunded</v>
      </c>
      <c r="K1950" s="1" t="str">
        <f aca="false">LEFT(INDEX(Orders!$C$2:$C$8001,MATCH(B1950,Orders!$A$2:$A$8001,0)),7)</f>
        <v>2025-11</v>
      </c>
    </row>
    <row r="1951" customFormat="false" ht="15" hidden="false" customHeight="true" outlineLevel="0" collapsed="false">
      <c r="A1951" s="1" t="s">
        <v>12421</v>
      </c>
      <c r="B1951" s="1" t="s">
        <v>3261</v>
      </c>
      <c r="C1951" s="1" t="s">
        <v>1986</v>
      </c>
      <c r="D1951" s="1" t="n">
        <v>1</v>
      </c>
      <c r="E1951" s="16" t="n">
        <v>2871.85</v>
      </c>
      <c r="F1951" s="17" t="n">
        <v>0.05</v>
      </c>
      <c r="G1951" s="16" t="n">
        <v>2728.26</v>
      </c>
      <c r="I1951" s="1" t="str">
        <f aca="false">INDEX(Products!$C$2:$C$51,MATCH(C1951,Products!$A$2:$A$51,0))</f>
        <v>Beauty &amp; Personal Care</v>
      </c>
      <c r="J1951" s="1" t="str">
        <f aca="false">INDEX(Orders!$E$2:$E$8001,MATCH(B1951,Orders!$A$2:$A$8001,0))</f>
        <v>Delivered</v>
      </c>
      <c r="K1951" s="1" t="str">
        <f aca="false">LEFT(INDEX(Orders!$C$2:$C$8001,MATCH(B1951,Orders!$A$2:$A$8001,0)),7)</f>
        <v>2025-05</v>
      </c>
    </row>
    <row r="1952" customFormat="false" ht="15" hidden="false" customHeight="true" outlineLevel="0" collapsed="false">
      <c r="A1952" s="1" t="s">
        <v>12422</v>
      </c>
      <c r="B1952" s="1" t="s">
        <v>3262</v>
      </c>
      <c r="C1952" s="1" t="s">
        <v>1986</v>
      </c>
      <c r="D1952" s="1" t="n">
        <v>2</v>
      </c>
      <c r="E1952" s="16" t="n">
        <v>2871.85</v>
      </c>
      <c r="F1952" s="17" t="n">
        <v>0.05</v>
      </c>
      <c r="G1952" s="16" t="n">
        <v>5456.52</v>
      </c>
      <c r="I1952" s="1" t="str">
        <f aca="false">INDEX(Products!$C$2:$C$51,MATCH(C1952,Products!$A$2:$A$51,0))</f>
        <v>Beauty &amp; Personal Care</v>
      </c>
      <c r="J1952" s="1" t="str">
        <f aca="false">INDEX(Orders!$E$2:$E$8001,MATCH(B1952,Orders!$A$2:$A$8001,0))</f>
        <v>Delivered</v>
      </c>
      <c r="K1952" s="1" t="str">
        <f aca="false">LEFT(INDEX(Orders!$C$2:$C$8001,MATCH(B1952,Orders!$A$2:$A$8001,0)),7)</f>
        <v>2025-08</v>
      </c>
    </row>
    <row r="1953" customFormat="false" ht="15" hidden="false" customHeight="true" outlineLevel="0" collapsed="false">
      <c r="A1953" s="1" t="s">
        <v>12423</v>
      </c>
      <c r="B1953" s="1" t="s">
        <v>3262</v>
      </c>
      <c r="C1953" s="1" t="s">
        <v>1930</v>
      </c>
      <c r="D1953" s="1" t="n">
        <v>2</v>
      </c>
      <c r="E1953" s="16" t="n">
        <v>2398.35</v>
      </c>
      <c r="F1953" s="17" t="n">
        <v>0</v>
      </c>
      <c r="G1953" s="16" t="n">
        <v>4796.7</v>
      </c>
      <c r="I1953" s="1" t="str">
        <f aca="false">INDEX(Products!$C$2:$C$51,MATCH(C1953,Products!$A$2:$A$51,0))</f>
        <v>Electronics</v>
      </c>
      <c r="J1953" s="1" t="str">
        <f aca="false">INDEX(Orders!$E$2:$E$8001,MATCH(B1953,Orders!$A$2:$A$8001,0))</f>
        <v>Delivered</v>
      </c>
      <c r="K1953" s="1" t="str">
        <f aca="false">LEFT(INDEX(Orders!$C$2:$C$8001,MATCH(B1953,Orders!$A$2:$A$8001,0)),7)</f>
        <v>2025-08</v>
      </c>
    </row>
    <row r="1954" customFormat="false" ht="15" hidden="false" customHeight="true" outlineLevel="0" collapsed="false">
      <c r="A1954" s="1" t="s">
        <v>12424</v>
      </c>
      <c r="B1954" s="1" t="s">
        <v>3262</v>
      </c>
      <c r="C1954" s="1" t="s">
        <v>1979</v>
      </c>
      <c r="D1954" s="1" t="n">
        <v>1</v>
      </c>
      <c r="E1954" s="16" t="n">
        <v>623</v>
      </c>
      <c r="F1954" s="17" t="n">
        <v>0</v>
      </c>
      <c r="G1954" s="16" t="n">
        <v>623</v>
      </c>
      <c r="I1954" s="1" t="str">
        <f aca="false">INDEX(Products!$C$2:$C$51,MATCH(C1954,Products!$A$2:$A$51,0))</f>
        <v>Beauty &amp; Personal Care</v>
      </c>
      <c r="J1954" s="1" t="str">
        <f aca="false">INDEX(Orders!$E$2:$E$8001,MATCH(B1954,Orders!$A$2:$A$8001,0))</f>
        <v>Delivered</v>
      </c>
      <c r="K1954" s="1" t="str">
        <f aca="false">LEFT(INDEX(Orders!$C$2:$C$8001,MATCH(B1954,Orders!$A$2:$A$8001,0)),7)</f>
        <v>2025-08</v>
      </c>
    </row>
    <row r="1955" customFormat="false" ht="15" hidden="false" customHeight="true" outlineLevel="0" collapsed="false">
      <c r="A1955" s="1" t="s">
        <v>12425</v>
      </c>
      <c r="B1955" s="1" t="s">
        <v>3263</v>
      </c>
      <c r="C1955" s="1" t="s">
        <v>1922</v>
      </c>
      <c r="D1955" s="1" t="n">
        <v>1</v>
      </c>
      <c r="E1955" s="16" t="n">
        <v>3142.61</v>
      </c>
      <c r="F1955" s="17" t="n">
        <v>0</v>
      </c>
      <c r="G1955" s="16" t="n">
        <v>3142.61</v>
      </c>
      <c r="I1955" s="1" t="str">
        <f aca="false">INDEX(Products!$C$2:$C$51,MATCH(C1955,Products!$A$2:$A$51,0))</f>
        <v>Electronics</v>
      </c>
      <c r="J1955" s="1" t="str">
        <f aca="false">INDEX(Orders!$E$2:$E$8001,MATCH(B1955,Orders!$A$2:$A$8001,0))</f>
        <v>Refunded</v>
      </c>
      <c r="K1955" s="1" t="str">
        <f aca="false">LEFT(INDEX(Orders!$C$2:$C$8001,MATCH(B1955,Orders!$A$2:$A$8001,0)),7)</f>
        <v>2025-07</v>
      </c>
    </row>
    <row r="1956" customFormat="false" ht="15" hidden="false" customHeight="true" outlineLevel="0" collapsed="false">
      <c r="A1956" s="1" t="s">
        <v>12426</v>
      </c>
      <c r="B1956" s="1" t="s">
        <v>3263</v>
      </c>
      <c r="C1956" s="1" t="s">
        <v>1963</v>
      </c>
      <c r="D1956" s="1" t="n">
        <v>1</v>
      </c>
      <c r="E1956" s="16" t="n">
        <v>1494.98</v>
      </c>
      <c r="F1956" s="17" t="n">
        <v>0</v>
      </c>
      <c r="G1956" s="16" t="n">
        <v>1494.98</v>
      </c>
      <c r="I1956" s="1" t="str">
        <f aca="false">INDEX(Products!$C$2:$C$51,MATCH(C1956,Products!$A$2:$A$51,0))</f>
        <v>Home &amp; Kitchen</v>
      </c>
      <c r="J1956" s="1" t="str">
        <f aca="false">INDEX(Orders!$E$2:$E$8001,MATCH(B1956,Orders!$A$2:$A$8001,0))</f>
        <v>Refunded</v>
      </c>
      <c r="K1956" s="1" t="str">
        <f aca="false">LEFT(INDEX(Orders!$C$2:$C$8001,MATCH(B1956,Orders!$A$2:$A$8001,0)),7)</f>
        <v>2025-07</v>
      </c>
    </row>
    <row r="1957" customFormat="false" ht="15" hidden="false" customHeight="true" outlineLevel="0" collapsed="false">
      <c r="A1957" s="1" t="s">
        <v>12427</v>
      </c>
      <c r="B1957" s="1" t="s">
        <v>3264</v>
      </c>
      <c r="C1957" s="1" t="s">
        <v>2006</v>
      </c>
      <c r="D1957" s="1" t="n">
        <v>1</v>
      </c>
      <c r="E1957" s="16" t="n">
        <v>482.17</v>
      </c>
      <c r="F1957" s="17" t="n">
        <v>0.05</v>
      </c>
      <c r="G1957" s="16" t="n">
        <v>458.06</v>
      </c>
      <c r="I1957" s="1" t="str">
        <f aca="false">INDEX(Products!$C$2:$C$51,MATCH(C1957,Products!$A$2:$A$51,0))</f>
        <v>Books &amp; Stationery</v>
      </c>
      <c r="J1957" s="1" t="str">
        <f aca="false">INDEX(Orders!$E$2:$E$8001,MATCH(B1957,Orders!$A$2:$A$8001,0))</f>
        <v>Cancelled</v>
      </c>
      <c r="K1957" s="1" t="str">
        <f aca="false">LEFT(INDEX(Orders!$C$2:$C$8001,MATCH(B1957,Orders!$A$2:$A$8001,0)),7)</f>
        <v>2025-11</v>
      </c>
    </row>
    <row r="1958" customFormat="false" ht="15" hidden="false" customHeight="true" outlineLevel="0" collapsed="false">
      <c r="A1958" s="1" t="s">
        <v>12428</v>
      </c>
      <c r="B1958" s="1" t="s">
        <v>3264</v>
      </c>
      <c r="C1958" s="1" t="s">
        <v>2007</v>
      </c>
      <c r="D1958" s="1" t="n">
        <v>2</v>
      </c>
      <c r="E1958" s="16" t="n">
        <v>750.27</v>
      </c>
      <c r="F1958" s="17" t="n">
        <v>0</v>
      </c>
      <c r="G1958" s="16" t="n">
        <v>1500.54</v>
      </c>
      <c r="I1958" s="1" t="str">
        <f aca="false">INDEX(Products!$C$2:$C$51,MATCH(C1958,Products!$A$2:$A$51,0))</f>
        <v>Books &amp; Stationery</v>
      </c>
      <c r="J1958" s="1" t="str">
        <f aca="false">INDEX(Orders!$E$2:$E$8001,MATCH(B1958,Orders!$A$2:$A$8001,0))</f>
        <v>Cancelled</v>
      </c>
      <c r="K1958" s="1" t="str">
        <f aca="false">LEFT(INDEX(Orders!$C$2:$C$8001,MATCH(B1958,Orders!$A$2:$A$8001,0)),7)</f>
        <v>2025-11</v>
      </c>
    </row>
    <row r="1959" customFormat="false" ht="15" hidden="false" customHeight="true" outlineLevel="0" collapsed="false">
      <c r="A1959" s="1" t="s">
        <v>12429</v>
      </c>
      <c r="B1959" s="1" t="s">
        <v>3264</v>
      </c>
      <c r="C1959" s="1" t="s">
        <v>1920</v>
      </c>
      <c r="D1959" s="1" t="n">
        <v>1</v>
      </c>
      <c r="E1959" s="16" t="n">
        <v>4273.58</v>
      </c>
      <c r="F1959" s="17" t="n">
        <v>0.05</v>
      </c>
      <c r="G1959" s="16" t="n">
        <v>4059.9</v>
      </c>
      <c r="I1959" s="1" t="str">
        <f aca="false">INDEX(Products!$C$2:$C$51,MATCH(C1959,Products!$A$2:$A$51,0))</f>
        <v>Electronics</v>
      </c>
      <c r="J1959" s="1" t="str">
        <f aca="false">INDEX(Orders!$E$2:$E$8001,MATCH(B1959,Orders!$A$2:$A$8001,0))</f>
        <v>Cancelled</v>
      </c>
      <c r="K1959" s="1" t="str">
        <f aca="false">LEFT(INDEX(Orders!$C$2:$C$8001,MATCH(B1959,Orders!$A$2:$A$8001,0)),7)</f>
        <v>2025-11</v>
      </c>
    </row>
    <row r="1960" customFormat="false" ht="15" hidden="false" customHeight="true" outlineLevel="0" collapsed="false">
      <c r="A1960" s="1" t="s">
        <v>12430</v>
      </c>
      <c r="B1960" s="1" t="s">
        <v>3264</v>
      </c>
      <c r="C1960" s="1" t="s">
        <v>1975</v>
      </c>
      <c r="D1960" s="1" t="n">
        <v>3</v>
      </c>
      <c r="E1960" s="16" t="n">
        <v>862.99</v>
      </c>
      <c r="F1960" s="17" t="n">
        <v>0</v>
      </c>
      <c r="G1960" s="16" t="n">
        <v>2588.97</v>
      </c>
      <c r="I1960" s="1" t="str">
        <f aca="false">INDEX(Products!$C$2:$C$51,MATCH(C1960,Products!$A$2:$A$51,0))</f>
        <v>Beauty &amp; Personal Care</v>
      </c>
      <c r="J1960" s="1" t="str">
        <f aca="false">INDEX(Orders!$E$2:$E$8001,MATCH(B1960,Orders!$A$2:$A$8001,0))</f>
        <v>Cancelled</v>
      </c>
      <c r="K1960" s="1" t="str">
        <f aca="false">LEFT(INDEX(Orders!$C$2:$C$8001,MATCH(B1960,Orders!$A$2:$A$8001,0)),7)</f>
        <v>2025-11</v>
      </c>
    </row>
    <row r="1961" customFormat="false" ht="15" hidden="false" customHeight="true" outlineLevel="0" collapsed="false">
      <c r="A1961" s="1" t="s">
        <v>12431</v>
      </c>
      <c r="B1961" s="1" t="s">
        <v>3265</v>
      </c>
      <c r="C1961" s="1" t="s">
        <v>1937</v>
      </c>
      <c r="D1961" s="1" t="n">
        <v>2</v>
      </c>
      <c r="E1961" s="16" t="n">
        <v>1364.75</v>
      </c>
      <c r="F1961" s="17" t="n">
        <v>0</v>
      </c>
      <c r="G1961" s="16" t="n">
        <v>2729.5</v>
      </c>
      <c r="I1961" s="1" t="str">
        <f aca="false">INDEX(Products!$C$2:$C$51,MATCH(C1961,Products!$A$2:$A$51,0))</f>
        <v>Fashion</v>
      </c>
      <c r="J1961" s="1" t="str">
        <f aca="false">INDEX(Orders!$E$2:$E$8001,MATCH(B1961,Orders!$A$2:$A$8001,0))</f>
        <v>Cancelled</v>
      </c>
      <c r="K1961" s="1" t="str">
        <f aca="false">LEFT(INDEX(Orders!$C$2:$C$8001,MATCH(B1961,Orders!$A$2:$A$8001,0)),7)</f>
        <v>2025-04</v>
      </c>
    </row>
    <row r="1962" customFormat="false" ht="15" hidden="false" customHeight="true" outlineLevel="0" collapsed="false">
      <c r="A1962" s="1" t="s">
        <v>12432</v>
      </c>
      <c r="B1962" s="1" t="s">
        <v>3267</v>
      </c>
      <c r="C1962" s="1" t="s">
        <v>1990</v>
      </c>
      <c r="D1962" s="1" t="n">
        <v>1</v>
      </c>
      <c r="E1962" s="16" t="n">
        <v>5311.32</v>
      </c>
      <c r="F1962" s="17" t="n">
        <v>0</v>
      </c>
      <c r="G1962" s="16" t="n">
        <v>5311.32</v>
      </c>
      <c r="I1962" s="1" t="str">
        <f aca="false">INDEX(Products!$C$2:$C$51,MATCH(C1962,Products!$A$2:$A$51,0))</f>
        <v>Sports &amp; Fitness</v>
      </c>
      <c r="J1962" s="1" t="str">
        <f aca="false">INDEX(Orders!$E$2:$E$8001,MATCH(B1962,Orders!$A$2:$A$8001,0))</f>
        <v>Delivered</v>
      </c>
      <c r="K1962" s="1" t="str">
        <f aca="false">LEFT(INDEX(Orders!$C$2:$C$8001,MATCH(B1962,Orders!$A$2:$A$8001,0)),7)</f>
        <v>2024-01</v>
      </c>
    </row>
    <row r="1963" customFormat="false" ht="15" hidden="false" customHeight="true" outlineLevel="0" collapsed="false">
      <c r="A1963" s="1" t="s">
        <v>12433</v>
      </c>
      <c r="B1963" s="1" t="s">
        <v>3268</v>
      </c>
      <c r="C1963" s="1" t="s">
        <v>1930</v>
      </c>
      <c r="D1963" s="1" t="n">
        <v>1</v>
      </c>
      <c r="E1963" s="16" t="n">
        <v>2398.35</v>
      </c>
      <c r="F1963" s="17" t="n">
        <v>0.1</v>
      </c>
      <c r="G1963" s="16" t="n">
        <v>2158.52</v>
      </c>
      <c r="I1963" s="1" t="str">
        <f aca="false">INDEX(Products!$C$2:$C$51,MATCH(C1963,Products!$A$2:$A$51,0))</f>
        <v>Electronics</v>
      </c>
      <c r="J1963" s="1" t="str">
        <f aca="false">INDEX(Orders!$E$2:$E$8001,MATCH(B1963,Orders!$A$2:$A$8001,0))</f>
        <v>Delivered</v>
      </c>
      <c r="K1963" s="1" t="str">
        <f aca="false">LEFT(INDEX(Orders!$C$2:$C$8001,MATCH(B1963,Orders!$A$2:$A$8001,0)),7)</f>
        <v>2025-04</v>
      </c>
    </row>
    <row r="1964" customFormat="false" ht="15" hidden="false" customHeight="true" outlineLevel="0" collapsed="false">
      <c r="A1964" s="1" t="s">
        <v>12434</v>
      </c>
      <c r="B1964" s="1" t="s">
        <v>3269</v>
      </c>
      <c r="C1964" s="1" t="s">
        <v>1976</v>
      </c>
      <c r="D1964" s="1" t="n">
        <v>1</v>
      </c>
      <c r="E1964" s="16" t="n">
        <v>1603.35</v>
      </c>
      <c r="F1964" s="17" t="n">
        <v>0.1</v>
      </c>
      <c r="G1964" s="16" t="n">
        <v>1443.02</v>
      </c>
      <c r="I1964" s="1" t="str">
        <f aca="false">INDEX(Products!$C$2:$C$51,MATCH(C1964,Products!$A$2:$A$51,0))</f>
        <v>Beauty &amp; Personal Care</v>
      </c>
      <c r="J1964" s="1" t="str">
        <f aca="false">INDEX(Orders!$E$2:$E$8001,MATCH(B1964,Orders!$A$2:$A$8001,0))</f>
        <v>Delivered</v>
      </c>
      <c r="K1964" s="1" t="str">
        <f aca="false">LEFT(INDEX(Orders!$C$2:$C$8001,MATCH(B1964,Orders!$A$2:$A$8001,0)),7)</f>
        <v>2025-03</v>
      </c>
    </row>
    <row r="1965" customFormat="false" ht="15" hidden="false" customHeight="true" outlineLevel="0" collapsed="false">
      <c r="A1965" s="1" t="s">
        <v>12435</v>
      </c>
      <c r="B1965" s="1" t="s">
        <v>3269</v>
      </c>
      <c r="C1965" s="1" t="s">
        <v>1969</v>
      </c>
      <c r="D1965" s="1" t="n">
        <v>1</v>
      </c>
      <c r="E1965" s="16" t="n">
        <v>9171.98</v>
      </c>
      <c r="F1965" s="17" t="n">
        <v>0</v>
      </c>
      <c r="G1965" s="16" t="n">
        <v>9171.98</v>
      </c>
      <c r="I1965" s="1" t="str">
        <f aca="false">INDEX(Products!$C$2:$C$51,MATCH(C1965,Products!$A$2:$A$51,0))</f>
        <v>Home &amp; Kitchen</v>
      </c>
      <c r="J1965" s="1" t="str">
        <f aca="false">INDEX(Orders!$E$2:$E$8001,MATCH(B1965,Orders!$A$2:$A$8001,0))</f>
        <v>Delivered</v>
      </c>
      <c r="K1965" s="1" t="str">
        <f aca="false">LEFT(INDEX(Orders!$C$2:$C$8001,MATCH(B1965,Orders!$A$2:$A$8001,0)),7)</f>
        <v>2025-03</v>
      </c>
    </row>
    <row r="1966" customFormat="false" ht="15" hidden="false" customHeight="true" outlineLevel="0" collapsed="false">
      <c r="A1966" s="1" t="s">
        <v>12436</v>
      </c>
      <c r="B1966" s="1" t="s">
        <v>3269</v>
      </c>
      <c r="C1966" s="1" t="s">
        <v>1961</v>
      </c>
      <c r="D1966" s="1" t="n">
        <v>3</v>
      </c>
      <c r="E1966" s="16" t="n">
        <v>3493.68</v>
      </c>
      <c r="F1966" s="17" t="n">
        <v>0.1</v>
      </c>
      <c r="G1966" s="16" t="n">
        <v>9432.94</v>
      </c>
      <c r="I1966" s="1" t="str">
        <f aca="false">INDEX(Products!$C$2:$C$51,MATCH(C1966,Products!$A$2:$A$51,0))</f>
        <v>Home &amp; Kitchen</v>
      </c>
      <c r="J1966" s="1" t="str">
        <f aca="false">INDEX(Orders!$E$2:$E$8001,MATCH(B1966,Orders!$A$2:$A$8001,0))</f>
        <v>Delivered</v>
      </c>
      <c r="K1966" s="1" t="str">
        <f aca="false">LEFT(INDEX(Orders!$C$2:$C$8001,MATCH(B1966,Orders!$A$2:$A$8001,0)),7)</f>
        <v>2025-03</v>
      </c>
    </row>
    <row r="1967" customFormat="false" ht="15" hidden="false" customHeight="true" outlineLevel="0" collapsed="false">
      <c r="A1967" s="1" t="s">
        <v>12437</v>
      </c>
      <c r="B1967" s="1" t="s">
        <v>3270</v>
      </c>
      <c r="C1967" s="1" t="s">
        <v>2006</v>
      </c>
      <c r="D1967" s="1" t="n">
        <v>1</v>
      </c>
      <c r="E1967" s="16" t="n">
        <v>482.17</v>
      </c>
      <c r="F1967" s="17" t="n">
        <v>0</v>
      </c>
      <c r="G1967" s="16" t="n">
        <v>482.17</v>
      </c>
      <c r="I1967" s="1" t="str">
        <f aca="false">INDEX(Products!$C$2:$C$51,MATCH(C1967,Products!$A$2:$A$51,0))</f>
        <v>Books &amp; Stationery</v>
      </c>
      <c r="J1967" s="1" t="str">
        <f aca="false">INDEX(Orders!$E$2:$E$8001,MATCH(B1967,Orders!$A$2:$A$8001,0))</f>
        <v>Delivered</v>
      </c>
      <c r="K1967" s="1" t="str">
        <f aca="false">LEFT(INDEX(Orders!$C$2:$C$8001,MATCH(B1967,Orders!$A$2:$A$8001,0)),7)</f>
        <v>2025-11</v>
      </c>
    </row>
    <row r="1968" customFormat="false" ht="15" hidden="false" customHeight="true" outlineLevel="0" collapsed="false">
      <c r="A1968" s="1" t="s">
        <v>12438</v>
      </c>
      <c r="B1968" s="1" t="s">
        <v>3270</v>
      </c>
      <c r="C1968" s="1" t="s">
        <v>1971</v>
      </c>
      <c r="D1968" s="1" t="n">
        <v>1</v>
      </c>
      <c r="E1968" s="16" t="n">
        <v>2073.63</v>
      </c>
      <c r="F1968" s="17" t="n">
        <v>0</v>
      </c>
      <c r="G1968" s="16" t="n">
        <v>2073.63</v>
      </c>
      <c r="I1968" s="1" t="str">
        <f aca="false">INDEX(Products!$C$2:$C$51,MATCH(C1968,Products!$A$2:$A$51,0))</f>
        <v>Home &amp; Kitchen</v>
      </c>
      <c r="J1968" s="1" t="str">
        <f aca="false">INDEX(Orders!$E$2:$E$8001,MATCH(B1968,Orders!$A$2:$A$8001,0))</f>
        <v>Delivered</v>
      </c>
      <c r="K1968" s="1" t="str">
        <f aca="false">LEFT(INDEX(Orders!$C$2:$C$8001,MATCH(B1968,Orders!$A$2:$A$8001,0)),7)</f>
        <v>2025-11</v>
      </c>
    </row>
    <row r="1969" customFormat="false" ht="15" hidden="false" customHeight="true" outlineLevel="0" collapsed="false">
      <c r="A1969" s="1" t="s">
        <v>12439</v>
      </c>
      <c r="B1969" s="1" t="s">
        <v>3271</v>
      </c>
      <c r="C1969" s="1" t="s">
        <v>1930</v>
      </c>
      <c r="D1969" s="1" t="n">
        <v>2</v>
      </c>
      <c r="E1969" s="16" t="n">
        <v>2398.35</v>
      </c>
      <c r="F1969" s="17" t="n">
        <v>0</v>
      </c>
      <c r="G1969" s="16" t="n">
        <v>4796.7</v>
      </c>
      <c r="I1969" s="1" t="str">
        <f aca="false">INDEX(Products!$C$2:$C$51,MATCH(C1969,Products!$A$2:$A$51,0))</f>
        <v>Electronics</v>
      </c>
      <c r="J1969" s="1" t="str">
        <f aca="false">INDEX(Orders!$E$2:$E$8001,MATCH(B1969,Orders!$A$2:$A$8001,0))</f>
        <v>Cancelled</v>
      </c>
      <c r="K1969" s="1" t="str">
        <f aca="false">LEFT(INDEX(Orders!$C$2:$C$8001,MATCH(B1969,Orders!$A$2:$A$8001,0)),7)</f>
        <v>2025-01</v>
      </c>
    </row>
    <row r="1970" customFormat="false" ht="15" hidden="false" customHeight="true" outlineLevel="0" collapsed="false">
      <c r="A1970" s="1" t="s">
        <v>12440</v>
      </c>
      <c r="B1970" s="1" t="s">
        <v>3271</v>
      </c>
      <c r="C1970" s="1" t="s">
        <v>1937</v>
      </c>
      <c r="D1970" s="1" t="n">
        <v>2</v>
      </c>
      <c r="E1970" s="16" t="n">
        <v>1364.75</v>
      </c>
      <c r="F1970" s="17" t="n">
        <v>0.1</v>
      </c>
      <c r="G1970" s="16" t="n">
        <v>2456.55</v>
      </c>
      <c r="I1970" s="1" t="str">
        <f aca="false">INDEX(Products!$C$2:$C$51,MATCH(C1970,Products!$A$2:$A$51,0))</f>
        <v>Fashion</v>
      </c>
      <c r="J1970" s="1" t="str">
        <f aca="false">INDEX(Orders!$E$2:$E$8001,MATCH(B1970,Orders!$A$2:$A$8001,0))</f>
        <v>Cancelled</v>
      </c>
      <c r="K1970" s="1" t="str">
        <f aca="false">LEFT(INDEX(Orders!$C$2:$C$8001,MATCH(B1970,Orders!$A$2:$A$8001,0)),7)</f>
        <v>2025-01</v>
      </c>
    </row>
    <row r="1971" customFormat="false" ht="15" hidden="false" customHeight="true" outlineLevel="0" collapsed="false">
      <c r="A1971" s="1" t="s">
        <v>12441</v>
      </c>
      <c r="B1971" s="1" t="s">
        <v>3272</v>
      </c>
      <c r="C1971" s="1" t="s">
        <v>2006</v>
      </c>
      <c r="D1971" s="1" t="n">
        <v>2</v>
      </c>
      <c r="E1971" s="16" t="n">
        <v>482.17</v>
      </c>
      <c r="F1971" s="17" t="n">
        <v>0</v>
      </c>
      <c r="G1971" s="16" t="n">
        <v>964.34</v>
      </c>
      <c r="I1971" s="1" t="str">
        <f aca="false">INDEX(Products!$C$2:$C$51,MATCH(C1971,Products!$A$2:$A$51,0))</f>
        <v>Books &amp; Stationery</v>
      </c>
      <c r="J1971" s="1" t="str">
        <f aca="false">INDEX(Orders!$E$2:$E$8001,MATCH(B1971,Orders!$A$2:$A$8001,0))</f>
        <v>Delivered</v>
      </c>
      <c r="K1971" s="1" t="str">
        <f aca="false">LEFT(INDEX(Orders!$C$2:$C$8001,MATCH(B1971,Orders!$A$2:$A$8001,0)),7)</f>
        <v>2025-04</v>
      </c>
    </row>
    <row r="1972" customFormat="false" ht="15" hidden="false" customHeight="true" outlineLevel="0" collapsed="false">
      <c r="A1972" s="1" t="s">
        <v>12442</v>
      </c>
      <c r="B1972" s="1" t="s">
        <v>3273</v>
      </c>
      <c r="C1972" s="1" t="s">
        <v>1926</v>
      </c>
      <c r="D1972" s="1" t="n">
        <v>1</v>
      </c>
      <c r="E1972" s="16" t="n">
        <v>1478.08</v>
      </c>
      <c r="F1972" s="17" t="n">
        <v>0.05</v>
      </c>
      <c r="G1972" s="16" t="n">
        <v>1404.18</v>
      </c>
      <c r="I1972" s="1" t="str">
        <f aca="false">INDEX(Products!$C$2:$C$51,MATCH(C1972,Products!$A$2:$A$51,0))</f>
        <v>Electronics</v>
      </c>
      <c r="J1972" s="1" t="str">
        <f aca="false">INDEX(Orders!$E$2:$E$8001,MATCH(B1972,Orders!$A$2:$A$8001,0))</f>
        <v>Delivered</v>
      </c>
      <c r="K1972" s="1" t="str">
        <f aca="false">LEFT(INDEX(Orders!$C$2:$C$8001,MATCH(B1972,Orders!$A$2:$A$8001,0)),7)</f>
        <v>2024-08</v>
      </c>
    </row>
    <row r="1973" customFormat="false" ht="15" hidden="false" customHeight="true" outlineLevel="0" collapsed="false">
      <c r="A1973" s="1" t="s">
        <v>12443</v>
      </c>
      <c r="B1973" s="1" t="s">
        <v>3274</v>
      </c>
      <c r="C1973" s="1" t="s">
        <v>1976</v>
      </c>
      <c r="D1973" s="1" t="n">
        <v>1</v>
      </c>
      <c r="E1973" s="16" t="n">
        <v>1603.35</v>
      </c>
      <c r="F1973" s="17" t="n">
        <v>0.1</v>
      </c>
      <c r="G1973" s="16" t="n">
        <v>1443.02</v>
      </c>
      <c r="I1973" s="1" t="str">
        <f aca="false">INDEX(Products!$C$2:$C$51,MATCH(C1973,Products!$A$2:$A$51,0))</f>
        <v>Beauty &amp; Personal Care</v>
      </c>
      <c r="J1973" s="1" t="str">
        <f aca="false">INDEX(Orders!$E$2:$E$8001,MATCH(B1973,Orders!$A$2:$A$8001,0))</f>
        <v>Delivered</v>
      </c>
      <c r="K1973" s="1" t="str">
        <f aca="false">LEFT(INDEX(Orders!$C$2:$C$8001,MATCH(B1973,Orders!$A$2:$A$8001,0)),7)</f>
        <v>2024-11</v>
      </c>
    </row>
    <row r="1974" customFormat="false" ht="15" hidden="false" customHeight="true" outlineLevel="0" collapsed="false">
      <c r="A1974" s="1" t="s">
        <v>12444</v>
      </c>
      <c r="B1974" s="1" t="s">
        <v>3275</v>
      </c>
      <c r="C1974" s="1" t="s">
        <v>1961</v>
      </c>
      <c r="D1974" s="1" t="n">
        <v>2</v>
      </c>
      <c r="E1974" s="16" t="n">
        <v>3493.68</v>
      </c>
      <c r="F1974" s="17" t="n">
        <v>0.05</v>
      </c>
      <c r="G1974" s="16" t="n">
        <v>6637.99</v>
      </c>
      <c r="I1974" s="1" t="str">
        <f aca="false">INDEX(Products!$C$2:$C$51,MATCH(C1974,Products!$A$2:$A$51,0))</f>
        <v>Home &amp; Kitchen</v>
      </c>
      <c r="J1974" s="1" t="str">
        <f aca="false">INDEX(Orders!$E$2:$E$8001,MATCH(B1974,Orders!$A$2:$A$8001,0))</f>
        <v>Delivered</v>
      </c>
      <c r="K1974" s="1" t="str">
        <f aca="false">LEFT(INDEX(Orders!$C$2:$C$8001,MATCH(B1974,Orders!$A$2:$A$8001,0)),7)</f>
        <v>2024-08</v>
      </c>
    </row>
    <row r="1975" customFormat="false" ht="15" hidden="false" customHeight="true" outlineLevel="0" collapsed="false">
      <c r="A1975" s="1" t="s">
        <v>12445</v>
      </c>
      <c r="B1975" s="1" t="s">
        <v>3275</v>
      </c>
      <c r="C1975" s="1" t="s">
        <v>1941</v>
      </c>
      <c r="D1975" s="1" t="n">
        <v>2</v>
      </c>
      <c r="E1975" s="16" t="n">
        <v>2757.65</v>
      </c>
      <c r="F1975" s="17" t="n">
        <v>0</v>
      </c>
      <c r="G1975" s="16" t="n">
        <v>5515.3</v>
      </c>
      <c r="I1975" s="1" t="str">
        <f aca="false">INDEX(Products!$C$2:$C$51,MATCH(C1975,Products!$A$2:$A$51,0))</f>
        <v>Fashion</v>
      </c>
      <c r="J1975" s="1" t="str">
        <f aca="false">INDEX(Orders!$E$2:$E$8001,MATCH(B1975,Orders!$A$2:$A$8001,0))</f>
        <v>Delivered</v>
      </c>
      <c r="K1975" s="1" t="str">
        <f aca="false">LEFT(INDEX(Orders!$C$2:$C$8001,MATCH(B1975,Orders!$A$2:$A$8001,0)),7)</f>
        <v>2024-08</v>
      </c>
    </row>
    <row r="1976" customFormat="false" ht="15" hidden="false" customHeight="true" outlineLevel="0" collapsed="false">
      <c r="A1976" s="1" t="s">
        <v>12446</v>
      </c>
      <c r="B1976" s="1" t="s">
        <v>3276</v>
      </c>
      <c r="C1976" s="1" t="s">
        <v>1997</v>
      </c>
      <c r="D1976" s="1" t="n">
        <v>1</v>
      </c>
      <c r="E1976" s="16" t="n">
        <v>311.15</v>
      </c>
      <c r="F1976" s="17" t="n">
        <v>0.05</v>
      </c>
      <c r="G1976" s="16" t="n">
        <v>295.59</v>
      </c>
      <c r="I1976" s="1" t="str">
        <f aca="false">INDEX(Products!$C$2:$C$51,MATCH(C1976,Products!$A$2:$A$51,0))</f>
        <v>Sports &amp; Fitness</v>
      </c>
      <c r="J1976" s="1" t="str">
        <f aca="false">INDEX(Orders!$E$2:$E$8001,MATCH(B1976,Orders!$A$2:$A$8001,0))</f>
        <v>Delivered</v>
      </c>
      <c r="K1976" s="1" t="str">
        <f aca="false">LEFT(INDEX(Orders!$C$2:$C$8001,MATCH(B1976,Orders!$A$2:$A$8001,0)),7)</f>
        <v>2025-10</v>
      </c>
    </row>
    <row r="1977" customFormat="false" ht="15" hidden="false" customHeight="true" outlineLevel="0" collapsed="false">
      <c r="A1977" s="1" t="s">
        <v>12447</v>
      </c>
      <c r="B1977" s="1" t="s">
        <v>3277</v>
      </c>
      <c r="C1977" s="1" t="s">
        <v>1930</v>
      </c>
      <c r="D1977" s="1" t="n">
        <v>2</v>
      </c>
      <c r="E1977" s="16" t="n">
        <v>2398.35</v>
      </c>
      <c r="F1977" s="17" t="n">
        <v>0.05</v>
      </c>
      <c r="G1977" s="16" t="n">
        <v>4556.86</v>
      </c>
      <c r="I1977" s="1" t="str">
        <f aca="false">INDEX(Products!$C$2:$C$51,MATCH(C1977,Products!$A$2:$A$51,0))</f>
        <v>Electronics</v>
      </c>
      <c r="J1977" s="1" t="str">
        <f aca="false">INDEX(Orders!$E$2:$E$8001,MATCH(B1977,Orders!$A$2:$A$8001,0))</f>
        <v>Returned</v>
      </c>
      <c r="K1977" s="1" t="str">
        <f aca="false">LEFT(INDEX(Orders!$C$2:$C$8001,MATCH(B1977,Orders!$A$2:$A$8001,0)),7)</f>
        <v>2024-12</v>
      </c>
    </row>
    <row r="1978" customFormat="false" ht="15" hidden="false" customHeight="true" outlineLevel="0" collapsed="false">
      <c r="A1978" s="1" t="s">
        <v>12448</v>
      </c>
      <c r="B1978" s="1" t="s">
        <v>3277</v>
      </c>
      <c r="C1978" s="1" t="s">
        <v>2006</v>
      </c>
      <c r="D1978" s="1" t="n">
        <v>1</v>
      </c>
      <c r="E1978" s="16" t="n">
        <v>482.17</v>
      </c>
      <c r="F1978" s="17" t="n">
        <v>0</v>
      </c>
      <c r="G1978" s="16" t="n">
        <v>482.17</v>
      </c>
      <c r="I1978" s="1" t="str">
        <f aca="false">INDEX(Products!$C$2:$C$51,MATCH(C1978,Products!$A$2:$A$51,0))</f>
        <v>Books &amp; Stationery</v>
      </c>
      <c r="J1978" s="1" t="str">
        <f aca="false">INDEX(Orders!$E$2:$E$8001,MATCH(B1978,Orders!$A$2:$A$8001,0))</f>
        <v>Returned</v>
      </c>
      <c r="K1978" s="1" t="str">
        <f aca="false">LEFT(INDEX(Orders!$C$2:$C$8001,MATCH(B1978,Orders!$A$2:$A$8001,0)),7)</f>
        <v>2024-12</v>
      </c>
    </row>
    <row r="1979" customFormat="false" ht="15" hidden="false" customHeight="true" outlineLevel="0" collapsed="false">
      <c r="A1979" s="1" t="s">
        <v>12449</v>
      </c>
      <c r="B1979" s="1" t="s">
        <v>3277</v>
      </c>
      <c r="C1979" s="1" t="s">
        <v>1971</v>
      </c>
      <c r="D1979" s="1" t="n">
        <v>2</v>
      </c>
      <c r="E1979" s="16" t="n">
        <v>2073.63</v>
      </c>
      <c r="F1979" s="17" t="n">
        <v>0.1</v>
      </c>
      <c r="G1979" s="16" t="n">
        <v>3732.53</v>
      </c>
      <c r="I1979" s="1" t="str">
        <f aca="false">INDEX(Products!$C$2:$C$51,MATCH(C1979,Products!$A$2:$A$51,0))</f>
        <v>Home &amp; Kitchen</v>
      </c>
      <c r="J1979" s="1" t="str">
        <f aca="false">INDEX(Orders!$E$2:$E$8001,MATCH(B1979,Orders!$A$2:$A$8001,0))</f>
        <v>Returned</v>
      </c>
      <c r="K1979" s="1" t="str">
        <f aca="false">LEFT(INDEX(Orders!$C$2:$C$8001,MATCH(B1979,Orders!$A$2:$A$8001,0)),7)</f>
        <v>2024-12</v>
      </c>
    </row>
    <row r="1980" customFormat="false" ht="15" hidden="false" customHeight="true" outlineLevel="0" collapsed="false">
      <c r="A1980" s="1" t="s">
        <v>12450</v>
      </c>
      <c r="B1980" s="1" t="s">
        <v>3278</v>
      </c>
      <c r="C1980" s="1" t="s">
        <v>2007</v>
      </c>
      <c r="D1980" s="1" t="n">
        <v>1</v>
      </c>
      <c r="E1980" s="16" t="n">
        <v>750.27</v>
      </c>
      <c r="F1980" s="17" t="n">
        <v>0.1</v>
      </c>
      <c r="G1980" s="16" t="n">
        <v>675.24</v>
      </c>
      <c r="I1980" s="1" t="str">
        <f aca="false">INDEX(Products!$C$2:$C$51,MATCH(C1980,Products!$A$2:$A$51,0))</f>
        <v>Books &amp; Stationery</v>
      </c>
      <c r="J1980" s="1" t="str">
        <f aca="false">INDEX(Orders!$E$2:$E$8001,MATCH(B1980,Orders!$A$2:$A$8001,0))</f>
        <v>Delivered</v>
      </c>
      <c r="K1980" s="1" t="str">
        <f aca="false">LEFT(INDEX(Orders!$C$2:$C$8001,MATCH(B1980,Orders!$A$2:$A$8001,0)),7)</f>
        <v>2025-03</v>
      </c>
    </row>
    <row r="1981" customFormat="false" ht="15" hidden="false" customHeight="true" outlineLevel="0" collapsed="false">
      <c r="A1981" s="1" t="s">
        <v>12451</v>
      </c>
      <c r="B1981" s="1" t="s">
        <v>3278</v>
      </c>
      <c r="C1981" s="1" t="s">
        <v>1975</v>
      </c>
      <c r="D1981" s="1" t="n">
        <v>2</v>
      </c>
      <c r="E1981" s="16" t="n">
        <v>862.99</v>
      </c>
      <c r="F1981" s="17" t="n">
        <v>0</v>
      </c>
      <c r="G1981" s="16" t="n">
        <v>1725.98</v>
      </c>
      <c r="I1981" s="1" t="str">
        <f aca="false">INDEX(Products!$C$2:$C$51,MATCH(C1981,Products!$A$2:$A$51,0))</f>
        <v>Beauty &amp; Personal Care</v>
      </c>
      <c r="J1981" s="1" t="str">
        <f aca="false">INDEX(Orders!$E$2:$E$8001,MATCH(B1981,Orders!$A$2:$A$8001,0))</f>
        <v>Delivered</v>
      </c>
      <c r="K1981" s="1" t="str">
        <f aca="false">LEFT(INDEX(Orders!$C$2:$C$8001,MATCH(B1981,Orders!$A$2:$A$8001,0)),7)</f>
        <v>2025-03</v>
      </c>
    </row>
    <row r="1982" customFormat="false" ht="15" hidden="false" customHeight="true" outlineLevel="0" collapsed="false">
      <c r="A1982" s="1" t="s">
        <v>12452</v>
      </c>
      <c r="B1982" s="1" t="s">
        <v>3279</v>
      </c>
      <c r="C1982" s="1" t="s">
        <v>1975</v>
      </c>
      <c r="D1982" s="1" t="n">
        <v>3</v>
      </c>
      <c r="E1982" s="16" t="n">
        <v>862.99</v>
      </c>
      <c r="F1982" s="17" t="n">
        <v>0.2</v>
      </c>
      <c r="G1982" s="16" t="n">
        <v>2071.18</v>
      </c>
      <c r="I1982" s="1" t="str">
        <f aca="false">INDEX(Products!$C$2:$C$51,MATCH(C1982,Products!$A$2:$A$51,0))</f>
        <v>Beauty &amp; Personal Care</v>
      </c>
      <c r="J1982" s="1" t="str">
        <f aca="false">INDEX(Orders!$E$2:$E$8001,MATCH(B1982,Orders!$A$2:$A$8001,0))</f>
        <v>Delivered</v>
      </c>
      <c r="K1982" s="1" t="str">
        <f aca="false">LEFT(INDEX(Orders!$C$2:$C$8001,MATCH(B1982,Orders!$A$2:$A$8001,0)),7)</f>
        <v>2025-10</v>
      </c>
    </row>
    <row r="1983" customFormat="false" ht="15" hidden="false" customHeight="true" outlineLevel="0" collapsed="false">
      <c r="A1983" s="1" t="s">
        <v>12453</v>
      </c>
      <c r="B1983" s="1" t="s">
        <v>3280</v>
      </c>
      <c r="C1983" s="1" t="s">
        <v>1975</v>
      </c>
      <c r="D1983" s="1" t="n">
        <v>1</v>
      </c>
      <c r="E1983" s="16" t="n">
        <v>862.99</v>
      </c>
      <c r="F1983" s="17" t="n">
        <v>0.2</v>
      </c>
      <c r="G1983" s="16" t="n">
        <v>690.39</v>
      </c>
      <c r="I1983" s="1" t="str">
        <f aca="false">INDEX(Products!$C$2:$C$51,MATCH(C1983,Products!$A$2:$A$51,0))</f>
        <v>Beauty &amp; Personal Care</v>
      </c>
      <c r="J1983" s="1" t="str">
        <f aca="false">INDEX(Orders!$E$2:$E$8001,MATCH(B1983,Orders!$A$2:$A$8001,0))</f>
        <v>Returned</v>
      </c>
      <c r="K1983" s="1" t="str">
        <f aca="false">LEFT(INDEX(Orders!$C$2:$C$8001,MATCH(B1983,Orders!$A$2:$A$8001,0)),7)</f>
        <v>2025-08</v>
      </c>
    </row>
    <row r="1984" customFormat="false" ht="15" hidden="false" customHeight="true" outlineLevel="0" collapsed="false">
      <c r="A1984" s="1" t="s">
        <v>12454</v>
      </c>
      <c r="B1984" s="1" t="s">
        <v>3281</v>
      </c>
      <c r="C1984" s="1" t="s">
        <v>1979</v>
      </c>
      <c r="D1984" s="1" t="n">
        <v>1</v>
      </c>
      <c r="E1984" s="16" t="n">
        <v>623</v>
      </c>
      <c r="F1984" s="17" t="n">
        <v>0</v>
      </c>
      <c r="G1984" s="16" t="n">
        <v>623</v>
      </c>
      <c r="I1984" s="1" t="str">
        <f aca="false">INDEX(Products!$C$2:$C$51,MATCH(C1984,Products!$A$2:$A$51,0))</f>
        <v>Beauty &amp; Personal Care</v>
      </c>
      <c r="J1984" s="1" t="str">
        <f aca="false">INDEX(Orders!$E$2:$E$8001,MATCH(B1984,Orders!$A$2:$A$8001,0))</f>
        <v>Delivered</v>
      </c>
      <c r="K1984" s="1" t="str">
        <f aca="false">LEFT(INDEX(Orders!$C$2:$C$8001,MATCH(B1984,Orders!$A$2:$A$8001,0)),7)</f>
        <v>2025-10</v>
      </c>
    </row>
    <row r="1985" customFormat="false" ht="15" hidden="false" customHeight="true" outlineLevel="0" collapsed="false">
      <c r="A1985" s="1" t="s">
        <v>12455</v>
      </c>
      <c r="B1985" s="1" t="s">
        <v>3281</v>
      </c>
      <c r="C1985" s="1" t="s">
        <v>1938</v>
      </c>
      <c r="D1985" s="1" t="n">
        <v>1</v>
      </c>
      <c r="E1985" s="16" t="n">
        <v>1572.6</v>
      </c>
      <c r="F1985" s="17" t="n">
        <v>0</v>
      </c>
      <c r="G1985" s="16" t="n">
        <v>1572.6</v>
      </c>
      <c r="I1985" s="1" t="str">
        <f aca="false">INDEX(Products!$C$2:$C$51,MATCH(C1985,Products!$A$2:$A$51,0))</f>
        <v>Fashion</v>
      </c>
      <c r="J1985" s="1" t="str">
        <f aca="false">INDEX(Orders!$E$2:$E$8001,MATCH(B1985,Orders!$A$2:$A$8001,0))</f>
        <v>Delivered</v>
      </c>
      <c r="K1985" s="1" t="str">
        <f aca="false">LEFT(INDEX(Orders!$C$2:$C$8001,MATCH(B1985,Orders!$A$2:$A$8001,0)),7)</f>
        <v>2025-10</v>
      </c>
    </row>
    <row r="1986" customFormat="false" ht="15" hidden="false" customHeight="true" outlineLevel="0" collapsed="false">
      <c r="A1986" s="1" t="s">
        <v>12456</v>
      </c>
      <c r="B1986" s="1" t="s">
        <v>3281</v>
      </c>
      <c r="C1986" s="1" t="s">
        <v>1949</v>
      </c>
      <c r="D1986" s="1" t="n">
        <v>1</v>
      </c>
      <c r="E1986" s="16" t="n">
        <v>4185.64</v>
      </c>
      <c r="F1986" s="17" t="n">
        <v>0</v>
      </c>
      <c r="G1986" s="16" t="n">
        <v>4185.64</v>
      </c>
      <c r="I1986" s="1" t="str">
        <f aca="false">INDEX(Products!$C$2:$C$51,MATCH(C1986,Products!$A$2:$A$51,0))</f>
        <v>Fashion</v>
      </c>
      <c r="J1986" s="1" t="str">
        <f aca="false">INDEX(Orders!$E$2:$E$8001,MATCH(B1986,Orders!$A$2:$A$8001,0))</f>
        <v>Delivered</v>
      </c>
      <c r="K1986" s="1" t="str">
        <f aca="false">LEFT(INDEX(Orders!$C$2:$C$8001,MATCH(B1986,Orders!$A$2:$A$8001,0)),7)</f>
        <v>2025-10</v>
      </c>
    </row>
    <row r="1987" customFormat="false" ht="15" hidden="false" customHeight="true" outlineLevel="0" collapsed="false">
      <c r="A1987" s="1" t="s">
        <v>12457</v>
      </c>
      <c r="B1987" s="1" t="s">
        <v>3282</v>
      </c>
      <c r="C1987" s="1" t="s">
        <v>1940</v>
      </c>
      <c r="D1987" s="1" t="n">
        <v>1</v>
      </c>
      <c r="E1987" s="16" t="n">
        <v>2374.52</v>
      </c>
      <c r="F1987" s="17" t="n">
        <v>0.1</v>
      </c>
      <c r="G1987" s="16" t="n">
        <v>2137.07</v>
      </c>
      <c r="I1987" s="1" t="str">
        <f aca="false">INDEX(Products!$C$2:$C$51,MATCH(C1987,Products!$A$2:$A$51,0))</f>
        <v>Fashion</v>
      </c>
      <c r="J1987" s="1" t="str">
        <f aca="false">INDEX(Orders!$E$2:$E$8001,MATCH(B1987,Orders!$A$2:$A$8001,0))</f>
        <v>Delivered</v>
      </c>
      <c r="K1987" s="1" t="str">
        <f aca="false">LEFT(INDEX(Orders!$C$2:$C$8001,MATCH(B1987,Orders!$A$2:$A$8001,0)),7)</f>
        <v>2025-01</v>
      </c>
    </row>
    <row r="1988" customFormat="false" ht="15" hidden="false" customHeight="true" outlineLevel="0" collapsed="false">
      <c r="A1988" s="1" t="s">
        <v>12458</v>
      </c>
      <c r="B1988" s="1" t="s">
        <v>3283</v>
      </c>
      <c r="C1988" s="1" t="s">
        <v>2006</v>
      </c>
      <c r="D1988" s="1" t="n">
        <v>1</v>
      </c>
      <c r="E1988" s="16" t="n">
        <v>482.17</v>
      </c>
      <c r="F1988" s="17" t="n">
        <v>0.1</v>
      </c>
      <c r="G1988" s="16" t="n">
        <v>433.95</v>
      </c>
      <c r="I1988" s="1" t="str">
        <f aca="false">INDEX(Products!$C$2:$C$51,MATCH(C1988,Products!$A$2:$A$51,0))</f>
        <v>Books &amp; Stationery</v>
      </c>
      <c r="J1988" s="1" t="str">
        <f aca="false">INDEX(Orders!$E$2:$E$8001,MATCH(B1988,Orders!$A$2:$A$8001,0))</f>
        <v>Delivered</v>
      </c>
      <c r="K1988" s="1" t="str">
        <f aca="false">LEFT(INDEX(Orders!$C$2:$C$8001,MATCH(B1988,Orders!$A$2:$A$8001,0)),7)</f>
        <v>2025-01</v>
      </c>
    </row>
    <row r="1989" customFormat="false" ht="15" hidden="false" customHeight="true" outlineLevel="0" collapsed="false">
      <c r="A1989" s="1" t="s">
        <v>12459</v>
      </c>
      <c r="B1989" s="1" t="s">
        <v>3283</v>
      </c>
      <c r="C1989" s="1" t="s">
        <v>1990</v>
      </c>
      <c r="D1989" s="1" t="n">
        <v>1</v>
      </c>
      <c r="E1989" s="16" t="n">
        <v>5311.32</v>
      </c>
      <c r="F1989" s="17" t="n">
        <v>0.2</v>
      </c>
      <c r="G1989" s="16" t="n">
        <v>4249.06</v>
      </c>
      <c r="I1989" s="1" t="str">
        <f aca="false">INDEX(Products!$C$2:$C$51,MATCH(C1989,Products!$A$2:$A$51,0))</f>
        <v>Sports &amp; Fitness</v>
      </c>
      <c r="J1989" s="1" t="str">
        <f aca="false">INDEX(Orders!$E$2:$E$8001,MATCH(B1989,Orders!$A$2:$A$8001,0))</f>
        <v>Delivered</v>
      </c>
      <c r="K1989" s="1" t="str">
        <f aca="false">LEFT(INDEX(Orders!$C$2:$C$8001,MATCH(B1989,Orders!$A$2:$A$8001,0)),7)</f>
        <v>2025-01</v>
      </c>
    </row>
    <row r="1990" customFormat="false" ht="15" hidden="false" customHeight="true" outlineLevel="0" collapsed="false">
      <c r="A1990" s="1" t="s">
        <v>12460</v>
      </c>
      <c r="B1990" s="1" t="s">
        <v>3284</v>
      </c>
      <c r="C1990" s="1" t="s">
        <v>1982</v>
      </c>
      <c r="D1990" s="1" t="n">
        <v>1</v>
      </c>
      <c r="E1990" s="16" t="n">
        <v>1808.21</v>
      </c>
      <c r="F1990" s="17" t="n">
        <v>0.2</v>
      </c>
      <c r="G1990" s="16" t="n">
        <v>1446.57</v>
      </c>
      <c r="I1990" s="1" t="str">
        <f aca="false">INDEX(Products!$C$2:$C$51,MATCH(C1990,Products!$A$2:$A$51,0))</f>
        <v>Beauty &amp; Personal Care</v>
      </c>
      <c r="J1990" s="1" t="str">
        <f aca="false">INDEX(Orders!$E$2:$E$8001,MATCH(B1990,Orders!$A$2:$A$8001,0))</f>
        <v>Delivered</v>
      </c>
      <c r="K1990" s="1" t="str">
        <f aca="false">LEFT(INDEX(Orders!$C$2:$C$8001,MATCH(B1990,Orders!$A$2:$A$8001,0)),7)</f>
        <v>2025-01</v>
      </c>
    </row>
    <row r="1991" customFormat="false" ht="15" hidden="false" customHeight="true" outlineLevel="0" collapsed="false">
      <c r="A1991" s="1" t="s">
        <v>12461</v>
      </c>
      <c r="B1991" s="1" t="s">
        <v>3284</v>
      </c>
      <c r="C1991" s="1" t="s">
        <v>1959</v>
      </c>
      <c r="D1991" s="1" t="n">
        <v>1</v>
      </c>
      <c r="E1991" s="16" t="n">
        <v>2142.79</v>
      </c>
      <c r="F1991" s="17" t="n">
        <v>0</v>
      </c>
      <c r="G1991" s="16" t="n">
        <v>2142.79</v>
      </c>
      <c r="I1991" s="1" t="str">
        <f aca="false">INDEX(Products!$C$2:$C$51,MATCH(C1991,Products!$A$2:$A$51,0))</f>
        <v>Home &amp; Kitchen</v>
      </c>
      <c r="J1991" s="1" t="str">
        <f aca="false">INDEX(Orders!$E$2:$E$8001,MATCH(B1991,Orders!$A$2:$A$8001,0))</f>
        <v>Delivered</v>
      </c>
      <c r="K1991" s="1" t="str">
        <f aca="false">LEFT(INDEX(Orders!$C$2:$C$8001,MATCH(B1991,Orders!$A$2:$A$8001,0)),7)</f>
        <v>2025-01</v>
      </c>
    </row>
    <row r="1992" customFormat="false" ht="15" hidden="false" customHeight="true" outlineLevel="0" collapsed="false">
      <c r="A1992" s="1" t="s">
        <v>12462</v>
      </c>
      <c r="B1992" s="1" t="s">
        <v>3284</v>
      </c>
      <c r="C1992" s="1" t="s">
        <v>1935</v>
      </c>
      <c r="D1992" s="1" t="n">
        <v>1</v>
      </c>
      <c r="E1992" s="16" t="n">
        <v>14558.72</v>
      </c>
      <c r="F1992" s="17" t="n">
        <v>0.1</v>
      </c>
      <c r="G1992" s="16" t="n">
        <v>13102.85</v>
      </c>
      <c r="I1992" s="1" t="str">
        <f aca="false">INDEX(Products!$C$2:$C$51,MATCH(C1992,Products!$A$2:$A$51,0))</f>
        <v>Electronics</v>
      </c>
      <c r="J1992" s="1" t="str">
        <f aca="false">INDEX(Orders!$E$2:$E$8001,MATCH(B1992,Orders!$A$2:$A$8001,0))</f>
        <v>Delivered</v>
      </c>
      <c r="K1992" s="1" t="str">
        <f aca="false">LEFT(INDEX(Orders!$C$2:$C$8001,MATCH(B1992,Orders!$A$2:$A$8001,0)),7)</f>
        <v>2025-01</v>
      </c>
    </row>
    <row r="1993" customFormat="false" ht="15" hidden="false" customHeight="true" outlineLevel="0" collapsed="false">
      <c r="A1993" s="1" t="s">
        <v>12463</v>
      </c>
      <c r="B1993" s="1" t="s">
        <v>3285</v>
      </c>
      <c r="C1993" s="1" t="s">
        <v>2006</v>
      </c>
      <c r="D1993" s="1" t="n">
        <v>1</v>
      </c>
      <c r="E1993" s="16" t="n">
        <v>482.17</v>
      </c>
      <c r="F1993" s="17" t="n">
        <v>0</v>
      </c>
      <c r="G1993" s="16" t="n">
        <v>482.17</v>
      </c>
      <c r="I1993" s="1" t="str">
        <f aca="false">INDEX(Products!$C$2:$C$51,MATCH(C1993,Products!$A$2:$A$51,0))</f>
        <v>Books &amp; Stationery</v>
      </c>
      <c r="J1993" s="1" t="str">
        <f aca="false">INDEX(Orders!$E$2:$E$8001,MATCH(B1993,Orders!$A$2:$A$8001,0))</f>
        <v>Delivered</v>
      </c>
      <c r="K1993" s="1" t="str">
        <f aca="false">LEFT(INDEX(Orders!$C$2:$C$8001,MATCH(B1993,Orders!$A$2:$A$8001,0)),7)</f>
        <v>2025-01</v>
      </c>
    </row>
    <row r="1994" customFormat="false" ht="15" hidden="false" customHeight="true" outlineLevel="0" collapsed="false">
      <c r="A1994" s="1" t="s">
        <v>12464</v>
      </c>
      <c r="B1994" s="1" t="s">
        <v>3285</v>
      </c>
      <c r="C1994" s="1" t="s">
        <v>1940</v>
      </c>
      <c r="D1994" s="1" t="n">
        <v>3</v>
      </c>
      <c r="E1994" s="16" t="n">
        <v>2374.52</v>
      </c>
      <c r="F1994" s="17" t="n">
        <v>0.05</v>
      </c>
      <c r="G1994" s="16" t="n">
        <v>6767.38</v>
      </c>
      <c r="I1994" s="1" t="str">
        <f aca="false">INDEX(Products!$C$2:$C$51,MATCH(C1994,Products!$A$2:$A$51,0))</f>
        <v>Fashion</v>
      </c>
      <c r="J1994" s="1" t="str">
        <f aca="false">INDEX(Orders!$E$2:$E$8001,MATCH(B1994,Orders!$A$2:$A$8001,0))</f>
        <v>Delivered</v>
      </c>
      <c r="K1994" s="1" t="str">
        <f aca="false">LEFT(INDEX(Orders!$C$2:$C$8001,MATCH(B1994,Orders!$A$2:$A$8001,0)),7)</f>
        <v>2025-01</v>
      </c>
    </row>
    <row r="1995" customFormat="false" ht="15" hidden="false" customHeight="true" outlineLevel="0" collapsed="false">
      <c r="A1995" s="1" t="s">
        <v>12465</v>
      </c>
      <c r="B1995" s="1" t="s">
        <v>3287</v>
      </c>
      <c r="C1995" s="1" t="s">
        <v>1990</v>
      </c>
      <c r="D1995" s="1" t="n">
        <v>1</v>
      </c>
      <c r="E1995" s="16" t="n">
        <v>5311.32</v>
      </c>
      <c r="F1995" s="17" t="n">
        <v>0</v>
      </c>
      <c r="G1995" s="16" t="n">
        <v>5311.32</v>
      </c>
      <c r="I1995" s="1" t="str">
        <f aca="false">INDEX(Products!$C$2:$C$51,MATCH(C1995,Products!$A$2:$A$51,0))</f>
        <v>Sports &amp; Fitness</v>
      </c>
      <c r="J1995" s="1" t="str">
        <f aca="false">INDEX(Orders!$E$2:$E$8001,MATCH(B1995,Orders!$A$2:$A$8001,0))</f>
        <v>Delivered</v>
      </c>
      <c r="K1995" s="1" t="str">
        <f aca="false">LEFT(INDEX(Orders!$C$2:$C$8001,MATCH(B1995,Orders!$A$2:$A$8001,0)),7)</f>
        <v>2024-10</v>
      </c>
    </row>
    <row r="1996" customFormat="false" ht="15" hidden="false" customHeight="true" outlineLevel="0" collapsed="false">
      <c r="A1996" s="1" t="s">
        <v>12466</v>
      </c>
      <c r="B1996" s="1" t="s">
        <v>3288</v>
      </c>
      <c r="C1996" s="1" t="s">
        <v>1997</v>
      </c>
      <c r="D1996" s="1" t="n">
        <v>2</v>
      </c>
      <c r="E1996" s="16" t="n">
        <v>311.15</v>
      </c>
      <c r="F1996" s="17" t="n">
        <v>0</v>
      </c>
      <c r="G1996" s="16" t="n">
        <v>622.3</v>
      </c>
      <c r="I1996" s="1" t="str">
        <f aca="false">INDEX(Products!$C$2:$C$51,MATCH(C1996,Products!$A$2:$A$51,0))</f>
        <v>Sports &amp; Fitness</v>
      </c>
      <c r="J1996" s="1" t="str">
        <f aca="false">INDEX(Orders!$E$2:$E$8001,MATCH(B1996,Orders!$A$2:$A$8001,0))</f>
        <v>Delivered</v>
      </c>
      <c r="K1996" s="1" t="str">
        <f aca="false">LEFT(INDEX(Orders!$C$2:$C$8001,MATCH(B1996,Orders!$A$2:$A$8001,0)),7)</f>
        <v>2025-12</v>
      </c>
    </row>
    <row r="1997" customFormat="false" ht="15" hidden="false" customHeight="true" outlineLevel="0" collapsed="false">
      <c r="A1997" s="1" t="s">
        <v>12467</v>
      </c>
      <c r="B1997" s="1" t="s">
        <v>3288</v>
      </c>
      <c r="C1997" s="1" t="s">
        <v>1986</v>
      </c>
      <c r="D1997" s="1" t="n">
        <v>3</v>
      </c>
      <c r="E1997" s="16" t="n">
        <v>2871.85</v>
      </c>
      <c r="F1997" s="17" t="n">
        <v>0</v>
      </c>
      <c r="G1997" s="16" t="n">
        <v>8615.55</v>
      </c>
      <c r="I1997" s="1" t="str">
        <f aca="false">INDEX(Products!$C$2:$C$51,MATCH(C1997,Products!$A$2:$A$51,0))</f>
        <v>Beauty &amp; Personal Care</v>
      </c>
      <c r="J1997" s="1" t="str">
        <f aca="false">INDEX(Orders!$E$2:$E$8001,MATCH(B1997,Orders!$A$2:$A$8001,0))</f>
        <v>Delivered</v>
      </c>
      <c r="K1997" s="1" t="str">
        <f aca="false">LEFT(INDEX(Orders!$C$2:$C$8001,MATCH(B1997,Orders!$A$2:$A$8001,0)),7)</f>
        <v>2025-12</v>
      </c>
    </row>
    <row r="1998" customFormat="false" ht="15" hidden="false" customHeight="true" outlineLevel="0" collapsed="false">
      <c r="A1998" s="1" t="s">
        <v>12468</v>
      </c>
      <c r="B1998" s="1" t="s">
        <v>3288</v>
      </c>
      <c r="C1998" s="1" t="s">
        <v>1971</v>
      </c>
      <c r="D1998" s="1" t="n">
        <v>1</v>
      </c>
      <c r="E1998" s="16" t="n">
        <v>2073.63</v>
      </c>
      <c r="F1998" s="17" t="n">
        <v>0</v>
      </c>
      <c r="G1998" s="16" t="n">
        <v>2073.63</v>
      </c>
      <c r="I1998" s="1" t="str">
        <f aca="false">INDEX(Products!$C$2:$C$51,MATCH(C1998,Products!$A$2:$A$51,0))</f>
        <v>Home &amp; Kitchen</v>
      </c>
      <c r="J1998" s="1" t="str">
        <f aca="false">INDEX(Orders!$E$2:$E$8001,MATCH(B1998,Orders!$A$2:$A$8001,0))</f>
        <v>Delivered</v>
      </c>
      <c r="K1998" s="1" t="str">
        <f aca="false">LEFT(INDEX(Orders!$C$2:$C$8001,MATCH(B1998,Orders!$A$2:$A$8001,0)),7)</f>
        <v>2025-12</v>
      </c>
    </row>
    <row r="1999" customFormat="false" ht="15" hidden="false" customHeight="true" outlineLevel="0" collapsed="false">
      <c r="A1999" s="1" t="s">
        <v>12469</v>
      </c>
      <c r="B1999" s="1" t="s">
        <v>3289</v>
      </c>
      <c r="C1999" s="1" t="s">
        <v>1971</v>
      </c>
      <c r="D1999" s="1" t="n">
        <v>1</v>
      </c>
      <c r="E1999" s="16" t="n">
        <v>2073.63</v>
      </c>
      <c r="F1999" s="17" t="n">
        <v>0.1</v>
      </c>
      <c r="G1999" s="16" t="n">
        <v>1866.27</v>
      </c>
      <c r="I1999" s="1" t="str">
        <f aca="false">INDEX(Products!$C$2:$C$51,MATCH(C1999,Products!$A$2:$A$51,0))</f>
        <v>Home &amp; Kitchen</v>
      </c>
      <c r="J1999" s="1" t="str">
        <f aca="false">INDEX(Orders!$E$2:$E$8001,MATCH(B1999,Orders!$A$2:$A$8001,0))</f>
        <v>Returned</v>
      </c>
      <c r="K1999" s="1" t="str">
        <f aca="false">LEFT(INDEX(Orders!$C$2:$C$8001,MATCH(B1999,Orders!$A$2:$A$8001,0)),7)</f>
        <v>2025-11</v>
      </c>
    </row>
    <row r="2000" customFormat="false" ht="15" hidden="false" customHeight="true" outlineLevel="0" collapsed="false">
      <c r="A2000" s="1" t="s">
        <v>12470</v>
      </c>
      <c r="B2000" s="1" t="s">
        <v>3289</v>
      </c>
      <c r="C2000" s="1" t="s">
        <v>1940</v>
      </c>
      <c r="D2000" s="1" t="n">
        <v>1</v>
      </c>
      <c r="E2000" s="16" t="n">
        <v>2374.52</v>
      </c>
      <c r="F2000" s="17" t="n">
        <v>0.2</v>
      </c>
      <c r="G2000" s="16" t="n">
        <v>1899.62</v>
      </c>
      <c r="I2000" s="1" t="str">
        <f aca="false">INDEX(Products!$C$2:$C$51,MATCH(C2000,Products!$A$2:$A$51,0))</f>
        <v>Fashion</v>
      </c>
      <c r="J2000" s="1" t="str">
        <f aca="false">INDEX(Orders!$E$2:$E$8001,MATCH(B2000,Orders!$A$2:$A$8001,0))</f>
        <v>Returned</v>
      </c>
      <c r="K2000" s="1" t="str">
        <f aca="false">LEFT(INDEX(Orders!$C$2:$C$8001,MATCH(B2000,Orders!$A$2:$A$8001,0)),7)</f>
        <v>2025-11</v>
      </c>
    </row>
    <row r="2001" customFormat="false" ht="15" hidden="false" customHeight="true" outlineLevel="0" collapsed="false">
      <c r="A2001" s="1" t="s">
        <v>12471</v>
      </c>
      <c r="B2001" s="1" t="s">
        <v>3290</v>
      </c>
      <c r="C2001" s="1" t="s">
        <v>2007</v>
      </c>
      <c r="D2001" s="1" t="n">
        <v>1</v>
      </c>
      <c r="E2001" s="16" t="n">
        <v>750.27</v>
      </c>
      <c r="F2001" s="17" t="n">
        <v>0</v>
      </c>
      <c r="G2001" s="16" t="n">
        <v>750.27</v>
      </c>
      <c r="I2001" s="1" t="str">
        <f aca="false">INDEX(Products!$C$2:$C$51,MATCH(C2001,Products!$A$2:$A$51,0))</f>
        <v>Books &amp; Stationery</v>
      </c>
      <c r="J2001" s="1" t="str">
        <f aca="false">INDEX(Orders!$E$2:$E$8001,MATCH(B2001,Orders!$A$2:$A$8001,0))</f>
        <v>Delivered</v>
      </c>
      <c r="K2001" s="1" t="str">
        <f aca="false">LEFT(INDEX(Orders!$C$2:$C$8001,MATCH(B2001,Orders!$A$2:$A$8001,0)),7)</f>
        <v>2025-01</v>
      </c>
    </row>
    <row r="2002" customFormat="false" ht="15" hidden="false" customHeight="true" outlineLevel="0" collapsed="false">
      <c r="A2002" s="1" t="s">
        <v>12472</v>
      </c>
      <c r="B2002" s="1" t="s">
        <v>3290</v>
      </c>
      <c r="C2002" s="1" t="s">
        <v>1953</v>
      </c>
      <c r="D2002" s="1" t="n">
        <v>1</v>
      </c>
      <c r="E2002" s="16" t="n">
        <v>4914.12</v>
      </c>
      <c r="F2002" s="17" t="n">
        <v>0.1</v>
      </c>
      <c r="G2002" s="16" t="n">
        <v>4422.71</v>
      </c>
      <c r="I2002" s="1" t="str">
        <f aca="false">INDEX(Products!$C$2:$C$51,MATCH(C2002,Products!$A$2:$A$51,0))</f>
        <v>Fashion</v>
      </c>
      <c r="J2002" s="1" t="str">
        <f aca="false">INDEX(Orders!$E$2:$E$8001,MATCH(B2002,Orders!$A$2:$A$8001,0))</f>
        <v>Delivered</v>
      </c>
      <c r="K2002" s="1" t="str">
        <f aca="false">LEFT(INDEX(Orders!$C$2:$C$8001,MATCH(B2002,Orders!$A$2:$A$8001,0)),7)</f>
        <v>2025-01</v>
      </c>
    </row>
    <row r="2003" customFormat="false" ht="15" hidden="false" customHeight="true" outlineLevel="0" collapsed="false">
      <c r="A2003" s="1" t="s">
        <v>12473</v>
      </c>
      <c r="B2003" s="1" t="s">
        <v>3291</v>
      </c>
      <c r="C2003" s="1" t="s">
        <v>2006</v>
      </c>
      <c r="D2003" s="1" t="n">
        <v>1</v>
      </c>
      <c r="E2003" s="16" t="n">
        <v>482.17</v>
      </c>
      <c r="F2003" s="17" t="n">
        <v>0</v>
      </c>
      <c r="G2003" s="16" t="n">
        <v>482.17</v>
      </c>
      <c r="I2003" s="1" t="str">
        <f aca="false">INDEX(Products!$C$2:$C$51,MATCH(C2003,Products!$A$2:$A$51,0))</f>
        <v>Books &amp; Stationery</v>
      </c>
      <c r="J2003" s="1" t="str">
        <f aca="false">INDEX(Orders!$E$2:$E$8001,MATCH(B2003,Orders!$A$2:$A$8001,0))</f>
        <v>Returned</v>
      </c>
      <c r="K2003" s="1" t="str">
        <f aca="false">LEFT(INDEX(Orders!$C$2:$C$8001,MATCH(B2003,Orders!$A$2:$A$8001,0)),7)</f>
        <v>2025-02</v>
      </c>
    </row>
    <row r="2004" customFormat="false" ht="15" hidden="false" customHeight="true" outlineLevel="0" collapsed="false">
      <c r="A2004" s="1" t="s">
        <v>12474</v>
      </c>
      <c r="B2004" s="1" t="s">
        <v>3291</v>
      </c>
      <c r="C2004" s="1" t="s">
        <v>1931</v>
      </c>
      <c r="D2004" s="1" t="n">
        <v>1</v>
      </c>
      <c r="E2004" s="16" t="n">
        <v>1111.28</v>
      </c>
      <c r="F2004" s="17" t="n">
        <v>0</v>
      </c>
      <c r="G2004" s="16" t="n">
        <v>1111.28</v>
      </c>
      <c r="I2004" s="1" t="str">
        <f aca="false">INDEX(Products!$C$2:$C$51,MATCH(C2004,Products!$A$2:$A$51,0))</f>
        <v>Electronics</v>
      </c>
      <c r="J2004" s="1" t="str">
        <f aca="false">INDEX(Orders!$E$2:$E$8001,MATCH(B2004,Orders!$A$2:$A$8001,0))</f>
        <v>Returned</v>
      </c>
      <c r="K2004" s="1" t="str">
        <f aca="false">LEFT(INDEX(Orders!$C$2:$C$8001,MATCH(B2004,Orders!$A$2:$A$8001,0)),7)</f>
        <v>2025-02</v>
      </c>
    </row>
    <row r="2005" customFormat="false" ht="15" hidden="false" customHeight="true" outlineLevel="0" collapsed="false">
      <c r="A2005" s="1" t="s">
        <v>12475</v>
      </c>
      <c r="B2005" s="1" t="s">
        <v>3293</v>
      </c>
      <c r="C2005" s="1" t="s">
        <v>1943</v>
      </c>
      <c r="D2005" s="1" t="n">
        <v>1</v>
      </c>
      <c r="E2005" s="16" t="n">
        <v>1250.54</v>
      </c>
      <c r="F2005" s="17" t="n">
        <v>0.1</v>
      </c>
      <c r="G2005" s="16" t="n">
        <v>1125.49</v>
      </c>
      <c r="I2005" s="1" t="str">
        <f aca="false">INDEX(Products!$C$2:$C$51,MATCH(C2005,Products!$A$2:$A$51,0))</f>
        <v>Fashion</v>
      </c>
      <c r="J2005" s="1" t="str">
        <f aca="false">INDEX(Orders!$E$2:$E$8001,MATCH(B2005,Orders!$A$2:$A$8001,0))</f>
        <v>Delivered</v>
      </c>
      <c r="K2005" s="1" t="str">
        <f aca="false">LEFT(INDEX(Orders!$C$2:$C$8001,MATCH(B2005,Orders!$A$2:$A$8001,0)),7)</f>
        <v>2025-02</v>
      </c>
    </row>
    <row r="2006" customFormat="false" ht="15" hidden="false" customHeight="true" outlineLevel="0" collapsed="false">
      <c r="A2006" s="1" t="s">
        <v>12476</v>
      </c>
      <c r="B2006" s="1" t="s">
        <v>3294</v>
      </c>
      <c r="C2006" s="1" t="s">
        <v>1938</v>
      </c>
      <c r="D2006" s="1" t="n">
        <v>1</v>
      </c>
      <c r="E2006" s="16" t="n">
        <v>1572.6</v>
      </c>
      <c r="F2006" s="17" t="n">
        <v>0</v>
      </c>
      <c r="G2006" s="16" t="n">
        <v>1572.6</v>
      </c>
      <c r="I2006" s="1" t="str">
        <f aca="false">INDEX(Products!$C$2:$C$51,MATCH(C2006,Products!$A$2:$A$51,0))</f>
        <v>Fashion</v>
      </c>
      <c r="J2006" s="1" t="str">
        <f aca="false">INDEX(Orders!$E$2:$E$8001,MATCH(B2006,Orders!$A$2:$A$8001,0))</f>
        <v>Delivered</v>
      </c>
      <c r="K2006" s="1" t="str">
        <f aca="false">LEFT(INDEX(Orders!$C$2:$C$8001,MATCH(B2006,Orders!$A$2:$A$8001,0)),7)</f>
        <v>2025-12</v>
      </c>
    </row>
    <row r="2007" customFormat="false" ht="15" hidden="false" customHeight="true" outlineLevel="0" collapsed="false">
      <c r="A2007" s="1" t="s">
        <v>12477</v>
      </c>
      <c r="B2007" s="1" t="s">
        <v>3296</v>
      </c>
      <c r="C2007" s="1" t="s">
        <v>1940</v>
      </c>
      <c r="D2007" s="1" t="n">
        <v>1</v>
      </c>
      <c r="E2007" s="16" t="n">
        <v>2374.52</v>
      </c>
      <c r="F2007" s="17" t="n">
        <v>0.15</v>
      </c>
      <c r="G2007" s="16" t="n">
        <v>2018.34</v>
      </c>
      <c r="I2007" s="1" t="str">
        <f aca="false">INDEX(Products!$C$2:$C$51,MATCH(C2007,Products!$A$2:$A$51,0))</f>
        <v>Fashion</v>
      </c>
      <c r="J2007" s="1" t="str">
        <f aca="false">INDEX(Orders!$E$2:$E$8001,MATCH(B2007,Orders!$A$2:$A$8001,0))</f>
        <v>Delivered</v>
      </c>
      <c r="K2007" s="1" t="str">
        <f aca="false">LEFT(INDEX(Orders!$C$2:$C$8001,MATCH(B2007,Orders!$A$2:$A$8001,0)),7)</f>
        <v>2024-11</v>
      </c>
    </row>
    <row r="2008" customFormat="false" ht="15" hidden="false" customHeight="true" outlineLevel="0" collapsed="false">
      <c r="A2008" s="1" t="s">
        <v>12478</v>
      </c>
      <c r="B2008" s="1" t="s">
        <v>3296</v>
      </c>
      <c r="C2008" s="1" t="s">
        <v>1971</v>
      </c>
      <c r="D2008" s="1" t="n">
        <v>1</v>
      </c>
      <c r="E2008" s="16" t="n">
        <v>2073.63</v>
      </c>
      <c r="F2008" s="17" t="n">
        <v>0</v>
      </c>
      <c r="G2008" s="16" t="n">
        <v>2073.63</v>
      </c>
      <c r="I2008" s="1" t="str">
        <f aca="false">INDEX(Products!$C$2:$C$51,MATCH(C2008,Products!$A$2:$A$51,0))</f>
        <v>Home &amp; Kitchen</v>
      </c>
      <c r="J2008" s="1" t="str">
        <f aca="false">INDEX(Orders!$E$2:$E$8001,MATCH(B2008,Orders!$A$2:$A$8001,0))</f>
        <v>Delivered</v>
      </c>
      <c r="K2008" s="1" t="str">
        <f aca="false">LEFT(INDEX(Orders!$C$2:$C$8001,MATCH(B2008,Orders!$A$2:$A$8001,0)),7)</f>
        <v>2024-11</v>
      </c>
    </row>
    <row r="2009" customFormat="false" ht="15" hidden="false" customHeight="true" outlineLevel="0" collapsed="false">
      <c r="A2009" s="1" t="s">
        <v>12479</v>
      </c>
      <c r="B2009" s="1" t="s">
        <v>3296</v>
      </c>
      <c r="C2009" s="1" t="s">
        <v>1922</v>
      </c>
      <c r="D2009" s="1" t="n">
        <v>1</v>
      </c>
      <c r="E2009" s="16" t="n">
        <v>3142.61</v>
      </c>
      <c r="F2009" s="17" t="n">
        <v>0</v>
      </c>
      <c r="G2009" s="16" t="n">
        <v>3142.61</v>
      </c>
      <c r="I2009" s="1" t="str">
        <f aca="false">INDEX(Products!$C$2:$C$51,MATCH(C2009,Products!$A$2:$A$51,0))</f>
        <v>Electronics</v>
      </c>
      <c r="J2009" s="1" t="str">
        <f aca="false">INDEX(Orders!$E$2:$E$8001,MATCH(B2009,Orders!$A$2:$A$8001,0))</f>
        <v>Delivered</v>
      </c>
      <c r="K2009" s="1" t="str">
        <f aca="false">LEFT(INDEX(Orders!$C$2:$C$8001,MATCH(B2009,Orders!$A$2:$A$8001,0)),7)</f>
        <v>2024-11</v>
      </c>
    </row>
    <row r="2010" customFormat="false" ht="15" hidden="false" customHeight="true" outlineLevel="0" collapsed="false">
      <c r="A2010" s="1" t="s">
        <v>12480</v>
      </c>
      <c r="B2010" s="1" t="s">
        <v>3296</v>
      </c>
      <c r="C2010" s="1" t="s">
        <v>1990</v>
      </c>
      <c r="D2010" s="1" t="n">
        <v>1</v>
      </c>
      <c r="E2010" s="16" t="n">
        <v>5311.32</v>
      </c>
      <c r="F2010" s="17" t="n">
        <v>0.1</v>
      </c>
      <c r="G2010" s="16" t="n">
        <v>4780.19</v>
      </c>
      <c r="I2010" s="1" t="str">
        <f aca="false">INDEX(Products!$C$2:$C$51,MATCH(C2010,Products!$A$2:$A$51,0))</f>
        <v>Sports &amp; Fitness</v>
      </c>
      <c r="J2010" s="1" t="str">
        <f aca="false">INDEX(Orders!$E$2:$E$8001,MATCH(B2010,Orders!$A$2:$A$8001,0))</f>
        <v>Delivered</v>
      </c>
      <c r="K2010" s="1" t="str">
        <f aca="false">LEFT(INDEX(Orders!$C$2:$C$8001,MATCH(B2010,Orders!$A$2:$A$8001,0)),7)</f>
        <v>2024-11</v>
      </c>
    </row>
    <row r="2011" customFormat="false" ht="15" hidden="false" customHeight="true" outlineLevel="0" collapsed="false">
      <c r="A2011" s="1" t="s">
        <v>12481</v>
      </c>
      <c r="B2011" s="1" t="s">
        <v>3296</v>
      </c>
      <c r="C2011" s="1" t="s">
        <v>1963</v>
      </c>
      <c r="D2011" s="1" t="n">
        <v>1</v>
      </c>
      <c r="E2011" s="16" t="n">
        <v>1494.98</v>
      </c>
      <c r="F2011" s="17" t="n">
        <v>0.05</v>
      </c>
      <c r="G2011" s="16" t="n">
        <v>1420.23</v>
      </c>
      <c r="I2011" s="1" t="str">
        <f aca="false">INDEX(Products!$C$2:$C$51,MATCH(C2011,Products!$A$2:$A$51,0))</f>
        <v>Home &amp; Kitchen</v>
      </c>
      <c r="J2011" s="1" t="str">
        <f aca="false">INDEX(Orders!$E$2:$E$8001,MATCH(B2011,Orders!$A$2:$A$8001,0))</f>
        <v>Delivered</v>
      </c>
      <c r="K2011" s="1" t="str">
        <f aca="false">LEFT(INDEX(Orders!$C$2:$C$8001,MATCH(B2011,Orders!$A$2:$A$8001,0)),7)</f>
        <v>2024-11</v>
      </c>
    </row>
    <row r="2012" customFormat="false" ht="15" hidden="false" customHeight="true" outlineLevel="0" collapsed="false">
      <c r="A2012" s="1" t="s">
        <v>12482</v>
      </c>
      <c r="B2012" s="1" t="s">
        <v>3297</v>
      </c>
      <c r="C2012" s="1" t="s">
        <v>1930</v>
      </c>
      <c r="D2012" s="1" t="n">
        <v>1</v>
      </c>
      <c r="E2012" s="16" t="n">
        <v>2398.35</v>
      </c>
      <c r="F2012" s="17" t="n">
        <v>0</v>
      </c>
      <c r="G2012" s="16" t="n">
        <v>2398.35</v>
      </c>
      <c r="I2012" s="1" t="str">
        <f aca="false">INDEX(Products!$C$2:$C$51,MATCH(C2012,Products!$A$2:$A$51,0))</f>
        <v>Electronics</v>
      </c>
      <c r="J2012" s="1" t="str">
        <f aca="false">INDEX(Orders!$E$2:$E$8001,MATCH(B2012,Orders!$A$2:$A$8001,0))</f>
        <v>Delivered</v>
      </c>
      <c r="K2012" s="1" t="str">
        <f aca="false">LEFT(INDEX(Orders!$C$2:$C$8001,MATCH(B2012,Orders!$A$2:$A$8001,0)),7)</f>
        <v>2025-06</v>
      </c>
    </row>
    <row r="2013" customFormat="false" ht="15" hidden="false" customHeight="true" outlineLevel="0" collapsed="false">
      <c r="A2013" s="1" t="s">
        <v>12483</v>
      </c>
      <c r="B2013" s="1" t="s">
        <v>3297</v>
      </c>
      <c r="C2013" s="1" t="s">
        <v>2006</v>
      </c>
      <c r="D2013" s="1" t="n">
        <v>1</v>
      </c>
      <c r="E2013" s="16" t="n">
        <v>482.17</v>
      </c>
      <c r="F2013" s="17" t="n">
        <v>0</v>
      </c>
      <c r="G2013" s="16" t="n">
        <v>482.17</v>
      </c>
      <c r="I2013" s="1" t="str">
        <f aca="false">INDEX(Products!$C$2:$C$51,MATCH(C2013,Products!$A$2:$A$51,0))</f>
        <v>Books &amp; Stationery</v>
      </c>
      <c r="J2013" s="1" t="str">
        <f aca="false">INDEX(Orders!$E$2:$E$8001,MATCH(B2013,Orders!$A$2:$A$8001,0))</f>
        <v>Delivered</v>
      </c>
      <c r="K2013" s="1" t="str">
        <f aca="false">LEFT(INDEX(Orders!$C$2:$C$8001,MATCH(B2013,Orders!$A$2:$A$8001,0)),7)</f>
        <v>2025-06</v>
      </c>
    </row>
    <row r="2014" customFormat="false" ht="15" hidden="false" customHeight="true" outlineLevel="0" collapsed="false">
      <c r="A2014" s="1" t="s">
        <v>12484</v>
      </c>
      <c r="B2014" s="1" t="s">
        <v>3297</v>
      </c>
      <c r="C2014" s="1" t="s">
        <v>1995</v>
      </c>
      <c r="D2014" s="1" t="n">
        <v>1</v>
      </c>
      <c r="E2014" s="16" t="n">
        <v>2914.27</v>
      </c>
      <c r="F2014" s="17" t="n">
        <v>0.1</v>
      </c>
      <c r="G2014" s="16" t="n">
        <v>2622.84</v>
      </c>
      <c r="I2014" s="1" t="str">
        <f aca="false">INDEX(Products!$C$2:$C$51,MATCH(C2014,Products!$A$2:$A$51,0))</f>
        <v>Sports &amp; Fitness</v>
      </c>
      <c r="J2014" s="1" t="str">
        <f aca="false">INDEX(Orders!$E$2:$E$8001,MATCH(B2014,Orders!$A$2:$A$8001,0))</f>
        <v>Delivered</v>
      </c>
      <c r="K2014" s="1" t="str">
        <f aca="false">LEFT(INDEX(Orders!$C$2:$C$8001,MATCH(B2014,Orders!$A$2:$A$8001,0)),7)</f>
        <v>2025-06</v>
      </c>
    </row>
    <row r="2015" customFormat="false" ht="15" hidden="false" customHeight="true" outlineLevel="0" collapsed="false">
      <c r="A2015" s="1" t="s">
        <v>12485</v>
      </c>
      <c r="B2015" s="1" t="s">
        <v>3298</v>
      </c>
      <c r="C2015" s="1" t="s">
        <v>1959</v>
      </c>
      <c r="D2015" s="1" t="n">
        <v>1</v>
      </c>
      <c r="E2015" s="16" t="n">
        <v>2142.79</v>
      </c>
      <c r="F2015" s="17" t="n">
        <v>0.2</v>
      </c>
      <c r="G2015" s="16" t="n">
        <v>1714.23</v>
      </c>
      <c r="I2015" s="1" t="str">
        <f aca="false">INDEX(Products!$C$2:$C$51,MATCH(C2015,Products!$A$2:$A$51,0))</f>
        <v>Home &amp; Kitchen</v>
      </c>
      <c r="J2015" s="1" t="str">
        <f aca="false">INDEX(Orders!$E$2:$E$8001,MATCH(B2015,Orders!$A$2:$A$8001,0))</f>
        <v>Delivered</v>
      </c>
      <c r="K2015" s="1" t="str">
        <f aca="false">LEFT(INDEX(Orders!$C$2:$C$8001,MATCH(B2015,Orders!$A$2:$A$8001,0)),7)</f>
        <v>2025-12</v>
      </c>
    </row>
    <row r="2016" customFormat="false" ht="15" hidden="false" customHeight="true" outlineLevel="0" collapsed="false">
      <c r="A2016" s="1" t="s">
        <v>12486</v>
      </c>
      <c r="B2016" s="1" t="s">
        <v>3298</v>
      </c>
      <c r="C2016" s="1" t="s">
        <v>2007</v>
      </c>
      <c r="D2016" s="1" t="n">
        <v>3</v>
      </c>
      <c r="E2016" s="16" t="n">
        <v>750.27</v>
      </c>
      <c r="F2016" s="17" t="n">
        <v>0.05</v>
      </c>
      <c r="G2016" s="16" t="n">
        <v>2138.27</v>
      </c>
      <c r="I2016" s="1" t="str">
        <f aca="false">INDEX(Products!$C$2:$C$51,MATCH(C2016,Products!$A$2:$A$51,0))</f>
        <v>Books &amp; Stationery</v>
      </c>
      <c r="J2016" s="1" t="str">
        <f aca="false">INDEX(Orders!$E$2:$E$8001,MATCH(B2016,Orders!$A$2:$A$8001,0))</f>
        <v>Delivered</v>
      </c>
      <c r="K2016" s="1" t="str">
        <f aca="false">LEFT(INDEX(Orders!$C$2:$C$8001,MATCH(B2016,Orders!$A$2:$A$8001,0)),7)</f>
        <v>2025-12</v>
      </c>
    </row>
    <row r="2017" customFormat="false" ht="15" hidden="false" customHeight="true" outlineLevel="0" collapsed="false">
      <c r="A2017" s="1" t="s">
        <v>12487</v>
      </c>
      <c r="B2017" s="1" t="s">
        <v>3299</v>
      </c>
      <c r="C2017" s="1" t="s">
        <v>2007</v>
      </c>
      <c r="D2017" s="1" t="n">
        <v>1</v>
      </c>
      <c r="E2017" s="16" t="n">
        <v>750.27</v>
      </c>
      <c r="F2017" s="17" t="n">
        <v>0</v>
      </c>
      <c r="G2017" s="16" t="n">
        <v>750.27</v>
      </c>
      <c r="I2017" s="1" t="str">
        <f aca="false">INDEX(Products!$C$2:$C$51,MATCH(C2017,Products!$A$2:$A$51,0))</f>
        <v>Books &amp; Stationery</v>
      </c>
      <c r="J2017" s="1" t="str">
        <f aca="false">INDEX(Orders!$E$2:$E$8001,MATCH(B2017,Orders!$A$2:$A$8001,0))</f>
        <v>Returned</v>
      </c>
      <c r="K2017" s="1" t="str">
        <f aca="false">LEFT(INDEX(Orders!$C$2:$C$8001,MATCH(B2017,Orders!$A$2:$A$8001,0)),7)</f>
        <v>2025-11</v>
      </c>
    </row>
    <row r="2018" customFormat="false" ht="15" hidden="false" customHeight="true" outlineLevel="0" collapsed="false">
      <c r="A2018" s="1" t="s">
        <v>12488</v>
      </c>
      <c r="B2018" s="1" t="s">
        <v>3299</v>
      </c>
      <c r="C2018" s="1" t="s">
        <v>1940</v>
      </c>
      <c r="D2018" s="1" t="n">
        <v>1</v>
      </c>
      <c r="E2018" s="16" t="n">
        <v>2374.52</v>
      </c>
      <c r="F2018" s="17" t="n">
        <v>0</v>
      </c>
      <c r="G2018" s="16" t="n">
        <v>2374.52</v>
      </c>
      <c r="I2018" s="1" t="str">
        <f aca="false">INDEX(Products!$C$2:$C$51,MATCH(C2018,Products!$A$2:$A$51,0))</f>
        <v>Fashion</v>
      </c>
      <c r="J2018" s="1" t="str">
        <f aca="false">INDEX(Orders!$E$2:$E$8001,MATCH(B2018,Orders!$A$2:$A$8001,0))</f>
        <v>Returned</v>
      </c>
      <c r="K2018" s="1" t="str">
        <f aca="false">LEFT(INDEX(Orders!$C$2:$C$8001,MATCH(B2018,Orders!$A$2:$A$8001,0)),7)</f>
        <v>2025-11</v>
      </c>
    </row>
    <row r="2019" customFormat="false" ht="15" hidden="false" customHeight="true" outlineLevel="0" collapsed="false">
      <c r="A2019" s="1" t="s">
        <v>12489</v>
      </c>
      <c r="B2019" s="1" t="s">
        <v>3299</v>
      </c>
      <c r="C2019" s="1" t="s">
        <v>1969</v>
      </c>
      <c r="D2019" s="1" t="n">
        <v>1</v>
      </c>
      <c r="E2019" s="16" t="n">
        <v>9171.98</v>
      </c>
      <c r="F2019" s="17" t="n">
        <v>0.1</v>
      </c>
      <c r="G2019" s="16" t="n">
        <v>8254.78</v>
      </c>
      <c r="I2019" s="1" t="str">
        <f aca="false">INDEX(Products!$C$2:$C$51,MATCH(C2019,Products!$A$2:$A$51,0))</f>
        <v>Home &amp; Kitchen</v>
      </c>
      <c r="J2019" s="1" t="str">
        <f aca="false">INDEX(Orders!$E$2:$E$8001,MATCH(B2019,Orders!$A$2:$A$8001,0))</f>
        <v>Returned</v>
      </c>
      <c r="K2019" s="1" t="str">
        <f aca="false">LEFT(INDEX(Orders!$C$2:$C$8001,MATCH(B2019,Orders!$A$2:$A$8001,0)),7)</f>
        <v>2025-11</v>
      </c>
    </row>
    <row r="2020" customFormat="false" ht="15" hidden="false" customHeight="true" outlineLevel="0" collapsed="false">
      <c r="A2020" s="1" t="s">
        <v>12490</v>
      </c>
      <c r="B2020" s="1" t="s">
        <v>3300</v>
      </c>
      <c r="C2020" s="1" t="s">
        <v>1935</v>
      </c>
      <c r="D2020" s="1" t="n">
        <v>2</v>
      </c>
      <c r="E2020" s="16" t="n">
        <v>14558.72</v>
      </c>
      <c r="F2020" s="17" t="n">
        <v>0.05</v>
      </c>
      <c r="G2020" s="16" t="n">
        <v>27661.57</v>
      </c>
      <c r="I2020" s="1" t="str">
        <f aca="false">INDEX(Products!$C$2:$C$51,MATCH(C2020,Products!$A$2:$A$51,0))</f>
        <v>Electronics</v>
      </c>
      <c r="J2020" s="1" t="str">
        <f aca="false">INDEX(Orders!$E$2:$E$8001,MATCH(B2020,Orders!$A$2:$A$8001,0))</f>
        <v>Delivered</v>
      </c>
      <c r="K2020" s="1" t="str">
        <f aca="false">LEFT(INDEX(Orders!$C$2:$C$8001,MATCH(B2020,Orders!$A$2:$A$8001,0)),7)</f>
        <v>2025-06</v>
      </c>
    </row>
    <row r="2021" customFormat="false" ht="15" hidden="false" customHeight="true" outlineLevel="0" collapsed="false">
      <c r="A2021" s="1" t="s">
        <v>12491</v>
      </c>
      <c r="B2021" s="1" t="s">
        <v>3300</v>
      </c>
      <c r="C2021" s="1" t="s">
        <v>2006</v>
      </c>
      <c r="D2021" s="1" t="n">
        <v>1</v>
      </c>
      <c r="E2021" s="16" t="n">
        <v>482.17</v>
      </c>
      <c r="F2021" s="17" t="n">
        <v>0.15</v>
      </c>
      <c r="G2021" s="16" t="n">
        <v>409.84</v>
      </c>
      <c r="I2021" s="1" t="str">
        <f aca="false">INDEX(Products!$C$2:$C$51,MATCH(C2021,Products!$A$2:$A$51,0))</f>
        <v>Books &amp; Stationery</v>
      </c>
      <c r="J2021" s="1" t="str">
        <f aca="false">INDEX(Orders!$E$2:$E$8001,MATCH(B2021,Orders!$A$2:$A$8001,0))</f>
        <v>Delivered</v>
      </c>
      <c r="K2021" s="1" t="str">
        <f aca="false">LEFT(INDEX(Orders!$C$2:$C$8001,MATCH(B2021,Orders!$A$2:$A$8001,0)),7)</f>
        <v>2025-06</v>
      </c>
    </row>
    <row r="2022" customFormat="false" ht="15" hidden="false" customHeight="true" outlineLevel="0" collapsed="false">
      <c r="A2022" s="1" t="s">
        <v>12492</v>
      </c>
      <c r="B2022" s="1" t="s">
        <v>3301</v>
      </c>
      <c r="C2022" s="1" t="s">
        <v>1918</v>
      </c>
      <c r="D2022" s="1" t="n">
        <v>1</v>
      </c>
      <c r="E2022" s="16" t="n">
        <v>2978.99</v>
      </c>
      <c r="F2022" s="17" t="n">
        <v>0</v>
      </c>
      <c r="G2022" s="16" t="n">
        <v>2978.99</v>
      </c>
      <c r="I2022" s="1" t="str">
        <f aca="false">INDEX(Products!$C$2:$C$51,MATCH(C2022,Products!$A$2:$A$51,0))</f>
        <v>Electronics</v>
      </c>
      <c r="J2022" s="1" t="str">
        <f aca="false">INDEX(Orders!$E$2:$E$8001,MATCH(B2022,Orders!$A$2:$A$8001,0))</f>
        <v>Delivered</v>
      </c>
      <c r="K2022" s="1" t="str">
        <f aca="false">LEFT(INDEX(Orders!$C$2:$C$8001,MATCH(B2022,Orders!$A$2:$A$8001,0)),7)</f>
        <v>2025-05</v>
      </c>
    </row>
    <row r="2023" customFormat="false" ht="15" hidden="false" customHeight="true" outlineLevel="0" collapsed="false">
      <c r="A2023" s="1" t="s">
        <v>12493</v>
      </c>
      <c r="B2023" s="1" t="s">
        <v>3301</v>
      </c>
      <c r="C2023" s="1" t="s">
        <v>1940</v>
      </c>
      <c r="D2023" s="1" t="n">
        <v>1</v>
      </c>
      <c r="E2023" s="16" t="n">
        <v>2374.52</v>
      </c>
      <c r="F2023" s="17" t="n">
        <v>0</v>
      </c>
      <c r="G2023" s="16" t="n">
        <v>2374.52</v>
      </c>
      <c r="I2023" s="1" t="str">
        <f aca="false">INDEX(Products!$C$2:$C$51,MATCH(C2023,Products!$A$2:$A$51,0))</f>
        <v>Fashion</v>
      </c>
      <c r="J2023" s="1" t="str">
        <f aca="false">INDEX(Orders!$E$2:$E$8001,MATCH(B2023,Orders!$A$2:$A$8001,0))</f>
        <v>Delivered</v>
      </c>
      <c r="K2023" s="1" t="str">
        <f aca="false">LEFT(INDEX(Orders!$C$2:$C$8001,MATCH(B2023,Orders!$A$2:$A$8001,0)),7)</f>
        <v>2025-05</v>
      </c>
    </row>
    <row r="2024" customFormat="false" ht="15" hidden="false" customHeight="true" outlineLevel="0" collapsed="false">
      <c r="A2024" s="1" t="s">
        <v>12494</v>
      </c>
      <c r="B2024" s="1" t="s">
        <v>3301</v>
      </c>
      <c r="C2024" s="1" t="s">
        <v>2007</v>
      </c>
      <c r="D2024" s="1" t="n">
        <v>1</v>
      </c>
      <c r="E2024" s="16" t="n">
        <v>750.27</v>
      </c>
      <c r="F2024" s="17" t="n">
        <v>0</v>
      </c>
      <c r="G2024" s="16" t="n">
        <v>750.27</v>
      </c>
      <c r="I2024" s="1" t="str">
        <f aca="false">INDEX(Products!$C$2:$C$51,MATCH(C2024,Products!$A$2:$A$51,0))</f>
        <v>Books &amp; Stationery</v>
      </c>
      <c r="J2024" s="1" t="str">
        <f aca="false">INDEX(Orders!$E$2:$E$8001,MATCH(B2024,Orders!$A$2:$A$8001,0))</f>
        <v>Delivered</v>
      </c>
      <c r="K2024" s="1" t="str">
        <f aca="false">LEFT(INDEX(Orders!$C$2:$C$8001,MATCH(B2024,Orders!$A$2:$A$8001,0)),7)</f>
        <v>2025-05</v>
      </c>
    </row>
    <row r="2025" customFormat="false" ht="15" hidden="false" customHeight="true" outlineLevel="0" collapsed="false">
      <c r="A2025" s="1" t="s">
        <v>12495</v>
      </c>
      <c r="B2025" s="1" t="s">
        <v>3301</v>
      </c>
      <c r="C2025" s="1" t="s">
        <v>1997</v>
      </c>
      <c r="D2025" s="1" t="n">
        <v>1</v>
      </c>
      <c r="E2025" s="16" t="n">
        <v>311.15</v>
      </c>
      <c r="F2025" s="17" t="n">
        <v>0.05</v>
      </c>
      <c r="G2025" s="16" t="n">
        <v>295.59</v>
      </c>
      <c r="I2025" s="1" t="str">
        <f aca="false">INDEX(Products!$C$2:$C$51,MATCH(C2025,Products!$A$2:$A$51,0))</f>
        <v>Sports &amp; Fitness</v>
      </c>
      <c r="J2025" s="1" t="str">
        <f aca="false">INDEX(Orders!$E$2:$E$8001,MATCH(B2025,Orders!$A$2:$A$8001,0))</f>
        <v>Delivered</v>
      </c>
      <c r="K2025" s="1" t="str">
        <f aca="false">LEFT(INDEX(Orders!$C$2:$C$8001,MATCH(B2025,Orders!$A$2:$A$8001,0)),7)</f>
        <v>2025-05</v>
      </c>
    </row>
    <row r="2026" customFormat="false" ht="15" hidden="false" customHeight="true" outlineLevel="0" collapsed="false">
      <c r="A2026" s="1" t="s">
        <v>12496</v>
      </c>
      <c r="B2026" s="1" t="s">
        <v>3301</v>
      </c>
      <c r="C2026" s="1" t="s">
        <v>1998</v>
      </c>
      <c r="D2026" s="1" t="n">
        <v>2</v>
      </c>
      <c r="E2026" s="16" t="n">
        <v>1335.85</v>
      </c>
      <c r="F2026" s="17" t="n">
        <v>0.05</v>
      </c>
      <c r="G2026" s="16" t="n">
        <v>2538.11</v>
      </c>
      <c r="I2026" s="1" t="str">
        <f aca="false">INDEX(Products!$C$2:$C$51,MATCH(C2026,Products!$A$2:$A$51,0))</f>
        <v>Sports &amp; Fitness</v>
      </c>
      <c r="J2026" s="1" t="str">
        <f aca="false">INDEX(Orders!$E$2:$E$8001,MATCH(B2026,Orders!$A$2:$A$8001,0))</f>
        <v>Delivered</v>
      </c>
      <c r="K2026" s="1" t="str">
        <f aca="false">LEFT(INDEX(Orders!$C$2:$C$8001,MATCH(B2026,Orders!$A$2:$A$8001,0)),7)</f>
        <v>2025-05</v>
      </c>
    </row>
    <row r="2027" customFormat="false" ht="15" hidden="false" customHeight="true" outlineLevel="0" collapsed="false">
      <c r="A2027" s="1" t="s">
        <v>12497</v>
      </c>
      <c r="B2027" s="1" t="s">
        <v>3302</v>
      </c>
      <c r="C2027" s="1" t="s">
        <v>1937</v>
      </c>
      <c r="D2027" s="1" t="n">
        <v>1</v>
      </c>
      <c r="E2027" s="16" t="n">
        <v>1364.75</v>
      </c>
      <c r="F2027" s="17" t="n">
        <v>0</v>
      </c>
      <c r="G2027" s="16" t="n">
        <v>1364.75</v>
      </c>
      <c r="I2027" s="1" t="str">
        <f aca="false">INDEX(Products!$C$2:$C$51,MATCH(C2027,Products!$A$2:$A$51,0))</f>
        <v>Fashion</v>
      </c>
      <c r="J2027" s="1" t="str">
        <f aca="false">INDEX(Orders!$E$2:$E$8001,MATCH(B2027,Orders!$A$2:$A$8001,0))</f>
        <v>Delivered</v>
      </c>
      <c r="K2027" s="1" t="str">
        <f aca="false">LEFT(INDEX(Orders!$C$2:$C$8001,MATCH(B2027,Orders!$A$2:$A$8001,0)),7)</f>
        <v>2024-05</v>
      </c>
    </row>
    <row r="2028" customFormat="false" ht="15" hidden="false" customHeight="true" outlineLevel="0" collapsed="false">
      <c r="A2028" s="1" t="s">
        <v>12498</v>
      </c>
      <c r="B2028" s="1" t="s">
        <v>3302</v>
      </c>
      <c r="C2028" s="1" t="s">
        <v>2007</v>
      </c>
      <c r="D2028" s="1" t="n">
        <v>1</v>
      </c>
      <c r="E2028" s="16" t="n">
        <v>750.27</v>
      </c>
      <c r="F2028" s="17" t="n">
        <v>0.1</v>
      </c>
      <c r="G2028" s="16" t="n">
        <v>675.24</v>
      </c>
      <c r="I2028" s="1" t="str">
        <f aca="false">INDEX(Products!$C$2:$C$51,MATCH(C2028,Products!$A$2:$A$51,0))</f>
        <v>Books &amp; Stationery</v>
      </c>
      <c r="J2028" s="1" t="str">
        <f aca="false">INDEX(Orders!$E$2:$E$8001,MATCH(B2028,Orders!$A$2:$A$8001,0))</f>
        <v>Delivered</v>
      </c>
      <c r="K2028" s="1" t="str">
        <f aca="false">LEFT(INDEX(Orders!$C$2:$C$8001,MATCH(B2028,Orders!$A$2:$A$8001,0)),7)</f>
        <v>2024-05</v>
      </c>
    </row>
    <row r="2029" customFormat="false" ht="15" hidden="false" customHeight="true" outlineLevel="0" collapsed="false">
      <c r="A2029" s="1" t="s">
        <v>12499</v>
      </c>
      <c r="B2029" s="1" t="s">
        <v>3302</v>
      </c>
      <c r="C2029" s="1" t="s">
        <v>1979</v>
      </c>
      <c r="D2029" s="1" t="n">
        <v>1</v>
      </c>
      <c r="E2029" s="16" t="n">
        <v>623</v>
      </c>
      <c r="F2029" s="17" t="n">
        <v>0</v>
      </c>
      <c r="G2029" s="16" t="n">
        <v>623</v>
      </c>
      <c r="I2029" s="1" t="str">
        <f aca="false">INDEX(Products!$C$2:$C$51,MATCH(C2029,Products!$A$2:$A$51,0))</f>
        <v>Beauty &amp; Personal Care</v>
      </c>
      <c r="J2029" s="1" t="str">
        <f aca="false">INDEX(Orders!$E$2:$E$8001,MATCH(B2029,Orders!$A$2:$A$8001,0))</f>
        <v>Delivered</v>
      </c>
      <c r="K2029" s="1" t="str">
        <f aca="false">LEFT(INDEX(Orders!$C$2:$C$8001,MATCH(B2029,Orders!$A$2:$A$8001,0)),7)</f>
        <v>2024-05</v>
      </c>
    </row>
    <row r="2030" customFormat="false" ht="15" hidden="false" customHeight="true" outlineLevel="0" collapsed="false">
      <c r="A2030" s="1" t="s">
        <v>12500</v>
      </c>
      <c r="B2030" s="1" t="s">
        <v>3302</v>
      </c>
      <c r="C2030" s="1" t="s">
        <v>1930</v>
      </c>
      <c r="D2030" s="1" t="n">
        <v>1</v>
      </c>
      <c r="E2030" s="16" t="n">
        <v>2398.35</v>
      </c>
      <c r="F2030" s="17" t="n">
        <v>0.05</v>
      </c>
      <c r="G2030" s="16" t="n">
        <v>2278.43</v>
      </c>
      <c r="I2030" s="1" t="str">
        <f aca="false">INDEX(Products!$C$2:$C$51,MATCH(C2030,Products!$A$2:$A$51,0))</f>
        <v>Electronics</v>
      </c>
      <c r="J2030" s="1" t="str">
        <f aca="false">INDEX(Orders!$E$2:$E$8001,MATCH(B2030,Orders!$A$2:$A$8001,0))</f>
        <v>Delivered</v>
      </c>
      <c r="K2030" s="1" t="str">
        <f aca="false">LEFT(INDEX(Orders!$C$2:$C$8001,MATCH(B2030,Orders!$A$2:$A$8001,0)),7)</f>
        <v>2024-05</v>
      </c>
    </row>
    <row r="2031" customFormat="false" ht="15" hidden="false" customHeight="true" outlineLevel="0" collapsed="false">
      <c r="A2031" s="1" t="s">
        <v>12501</v>
      </c>
      <c r="B2031" s="1" t="s">
        <v>3304</v>
      </c>
      <c r="C2031" s="1" t="s">
        <v>1918</v>
      </c>
      <c r="D2031" s="1" t="n">
        <v>1</v>
      </c>
      <c r="E2031" s="16" t="n">
        <v>2978.99</v>
      </c>
      <c r="F2031" s="17" t="n">
        <v>0.05</v>
      </c>
      <c r="G2031" s="16" t="n">
        <v>2830.04</v>
      </c>
      <c r="I2031" s="1" t="str">
        <f aca="false">INDEX(Products!$C$2:$C$51,MATCH(C2031,Products!$A$2:$A$51,0))</f>
        <v>Electronics</v>
      </c>
      <c r="J2031" s="1" t="str">
        <f aca="false">INDEX(Orders!$E$2:$E$8001,MATCH(B2031,Orders!$A$2:$A$8001,0))</f>
        <v>Delivered</v>
      </c>
      <c r="K2031" s="1" t="str">
        <f aca="false">LEFT(INDEX(Orders!$C$2:$C$8001,MATCH(B2031,Orders!$A$2:$A$8001,0)),7)</f>
        <v>2025-12</v>
      </c>
    </row>
    <row r="2032" customFormat="false" ht="15" hidden="false" customHeight="true" outlineLevel="0" collapsed="false">
      <c r="A2032" s="1" t="s">
        <v>12502</v>
      </c>
      <c r="B2032" s="1" t="s">
        <v>3304</v>
      </c>
      <c r="C2032" s="1" t="s">
        <v>1988</v>
      </c>
      <c r="D2032" s="1" t="n">
        <v>1</v>
      </c>
      <c r="E2032" s="16" t="n">
        <v>681.07</v>
      </c>
      <c r="F2032" s="17" t="n">
        <v>0</v>
      </c>
      <c r="G2032" s="16" t="n">
        <v>681.07</v>
      </c>
      <c r="I2032" s="1" t="str">
        <f aca="false">INDEX(Products!$C$2:$C$51,MATCH(C2032,Products!$A$2:$A$51,0))</f>
        <v>Sports &amp; Fitness</v>
      </c>
      <c r="J2032" s="1" t="str">
        <f aca="false">INDEX(Orders!$E$2:$E$8001,MATCH(B2032,Orders!$A$2:$A$8001,0))</f>
        <v>Delivered</v>
      </c>
      <c r="K2032" s="1" t="str">
        <f aca="false">LEFT(INDEX(Orders!$C$2:$C$8001,MATCH(B2032,Orders!$A$2:$A$8001,0)),7)</f>
        <v>2025-12</v>
      </c>
    </row>
    <row r="2033" customFormat="false" ht="15" hidden="false" customHeight="true" outlineLevel="0" collapsed="false">
      <c r="A2033" s="1" t="s">
        <v>12503</v>
      </c>
      <c r="B2033" s="1" t="s">
        <v>3304</v>
      </c>
      <c r="C2033" s="1" t="s">
        <v>2007</v>
      </c>
      <c r="D2033" s="1" t="n">
        <v>1</v>
      </c>
      <c r="E2033" s="16" t="n">
        <v>750.27</v>
      </c>
      <c r="F2033" s="17" t="n">
        <v>0.05</v>
      </c>
      <c r="G2033" s="16" t="n">
        <v>712.76</v>
      </c>
      <c r="I2033" s="1" t="str">
        <f aca="false">INDEX(Products!$C$2:$C$51,MATCH(C2033,Products!$A$2:$A$51,0))</f>
        <v>Books &amp; Stationery</v>
      </c>
      <c r="J2033" s="1" t="str">
        <f aca="false">INDEX(Orders!$E$2:$E$8001,MATCH(B2033,Orders!$A$2:$A$8001,0))</f>
        <v>Delivered</v>
      </c>
      <c r="K2033" s="1" t="str">
        <f aca="false">LEFT(INDEX(Orders!$C$2:$C$8001,MATCH(B2033,Orders!$A$2:$A$8001,0)),7)</f>
        <v>2025-12</v>
      </c>
    </row>
    <row r="2034" customFormat="false" ht="15" hidden="false" customHeight="true" outlineLevel="0" collapsed="false">
      <c r="A2034" s="1" t="s">
        <v>12504</v>
      </c>
      <c r="B2034" s="1" t="s">
        <v>3305</v>
      </c>
      <c r="C2034" s="1" t="s">
        <v>1940</v>
      </c>
      <c r="D2034" s="1" t="n">
        <v>3</v>
      </c>
      <c r="E2034" s="16" t="n">
        <v>2374.52</v>
      </c>
      <c r="F2034" s="17" t="n">
        <v>0.2</v>
      </c>
      <c r="G2034" s="16" t="n">
        <v>5698.85</v>
      </c>
      <c r="I2034" s="1" t="str">
        <f aca="false">INDEX(Products!$C$2:$C$51,MATCH(C2034,Products!$A$2:$A$51,0))</f>
        <v>Fashion</v>
      </c>
      <c r="J2034" s="1" t="str">
        <f aca="false">INDEX(Orders!$E$2:$E$8001,MATCH(B2034,Orders!$A$2:$A$8001,0))</f>
        <v>Delivered</v>
      </c>
      <c r="K2034" s="1" t="str">
        <f aca="false">LEFT(INDEX(Orders!$C$2:$C$8001,MATCH(B2034,Orders!$A$2:$A$8001,0)),7)</f>
        <v>2025-07</v>
      </c>
    </row>
    <row r="2035" customFormat="false" ht="15" hidden="false" customHeight="true" outlineLevel="0" collapsed="false">
      <c r="A2035" s="1" t="s">
        <v>12505</v>
      </c>
      <c r="B2035" s="1" t="s">
        <v>3307</v>
      </c>
      <c r="C2035" s="1" t="s">
        <v>1971</v>
      </c>
      <c r="D2035" s="1" t="n">
        <v>1</v>
      </c>
      <c r="E2035" s="16" t="n">
        <v>2073.63</v>
      </c>
      <c r="F2035" s="17" t="n">
        <v>0</v>
      </c>
      <c r="G2035" s="16" t="n">
        <v>2073.63</v>
      </c>
      <c r="I2035" s="1" t="str">
        <f aca="false">INDEX(Products!$C$2:$C$51,MATCH(C2035,Products!$A$2:$A$51,0))</f>
        <v>Home &amp; Kitchen</v>
      </c>
      <c r="J2035" s="1" t="str">
        <f aca="false">INDEX(Orders!$E$2:$E$8001,MATCH(B2035,Orders!$A$2:$A$8001,0))</f>
        <v>Delivered</v>
      </c>
      <c r="K2035" s="1" t="str">
        <f aca="false">LEFT(INDEX(Orders!$C$2:$C$8001,MATCH(B2035,Orders!$A$2:$A$8001,0)),7)</f>
        <v>2025-11</v>
      </c>
    </row>
    <row r="2036" customFormat="false" ht="15" hidden="false" customHeight="true" outlineLevel="0" collapsed="false">
      <c r="A2036" s="1" t="s">
        <v>12506</v>
      </c>
      <c r="B2036" s="1" t="s">
        <v>3307</v>
      </c>
      <c r="C2036" s="1" t="s">
        <v>1969</v>
      </c>
      <c r="D2036" s="1" t="n">
        <v>1</v>
      </c>
      <c r="E2036" s="16" t="n">
        <v>9171.98</v>
      </c>
      <c r="F2036" s="17" t="n">
        <v>0</v>
      </c>
      <c r="G2036" s="16" t="n">
        <v>9171.98</v>
      </c>
      <c r="I2036" s="1" t="str">
        <f aca="false">INDEX(Products!$C$2:$C$51,MATCH(C2036,Products!$A$2:$A$51,0))</f>
        <v>Home &amp; Kitchen</v>
      </c>
      <c r="J2036" s="1" t="str">
        <f aca="false">INDEX(Orders!$E$2:$E$8001,MATCH(B2036,Orders!$A$2:$A$8001,0))</f>
        <v>Delivered</v>
      </c>
      <c r="K2036" s="1" t="str">
        <f aca="false">LEFT(INDEX(Orders!$C$2:$C$8001,MATCH(B2036,Orders!$A$2:$A$8001,0)),7)</f>
        <v>2025-11</v>
      </c>
    </row>
    <row r="2037" customFormat="false" ht="15" hidden="false" customHeight="true" outlineLevel="0" collapsed="false">
      <c r="A2037" s="1" t="s">
        <v>12507</v>
      </c>
      <c r="B2037" s="1" t="s">
        <v>3307</v>
      </c>
      <c r="C2037" s="1" t="s">
        <v>1933</v>
      </c>
      <c r="D2037" s="1" t="n">
        <v>1</v>
      </c>
      <c r="E2037" s="16" t="n">
        <v>7194.38</v>
      </c>
      <c r="F2037" s="17" t="n">
        <v>0.15</v>
      </c>
      <c r="G2037" s="16" t="n">
        <v>6115.22</v>
      </c>
      <c r="I2037" s="1" t="str">
        <f aca="false">INDEX(Products!$C$2:$C$51,MATCH(C2037,Products!$A$2:$A$51,0))</f>
        <v>Electronics</v>
      </c>
      <c r="J2037" s="1" t="str">
        <f aca="false">INDEX(Orders!$E$2:$E$8001,MATCH(B2037,Orders!$A$2:$A$8001,0))</f>
        <v>Delivered</v>
      </c>
      <c r="K2037" s="1" t="str">
        <f aca="false">LEFT(INDEX(Orders!$C$2:$C$8001,MATCH(B2037,Orders!$A$2:$A$8001,0)),7)</f>
        <v>2025-11</v>
      </c>
    </row>
    <row r="2038" customFormat="false" ht="15" hidden="false" customHeight="true" outlineLevel="0" collapsed="false">
      <c r="A2038" s="1" t="s">
        <v>12508</v>
      </c>
      <c r="B2038" s="1" t="s">
        <v>3309</v>
      </c>
      <c r="C2038" s="1" t="s">
        <v>1990</v>
      </c>
      <c r="D2038" s="1" t="n">
        <v>1</v>
      </c>
      <c r="E2038" s="16" t="n">
        <v>5311.32</v>
      </c>
      <c r="F2038" s="17" t="n">
        <v>0.2</v>
      </c>
      <c r="G2038" s="16" t="n">
        <v>4249.06</v>
      </c>
      <c r="I2038" s="1" t="str">
        <f aca="false">INDEX(Products!$C$2:$C$51,MATCH(C2038,Products!$A$2:$A$51,0))</f>
        <v>Sports &amp; Fitness</v>
      </c>
      <c r="J2038" s="1" t="str">
        <f aca="false">INDEX(Orders!$E$2:$E$8001,MATCH(B2038,Orders!$A$2:$A$8001,0))</f>
        <v>Delivered</v>
      </c>
      <c r="K2038" s="1" t="str">
        <f aca="false">LEFT(INDEX(Orders!$C$2:$C$8001,MATCH(B2038,Orders!$A$2:$A$8001,0)),7)</f>
        <v>2024-12</v>
      </c>
    </row>
    <row r="2039" customFormat="false" ht="15" hidden="false" customHeight="true" outlineLevel="0" collapsed="false">
      <c r="A2039" s="1" t="s">
        <v>12509</v>
      </c>
      <c r="B2039" s="1" t="s">
        <v>3309</v>
      </c>
      <c r="C2039" s="1" t="s">
        <v>2006</v>
      </c>
      <c r="D2039" s="1" t="n">
        <v>1</v>
      </c>
      <c r="E2039" s="16" t="n">
        <v>482.17</v>
      </c>
      <c r="F2039" s="17" t="n">
        <v>0.1</v>
      </c>
      <c r="G2039" s="16" t="n">
        <v>433.95</v>
      </c>
      <c r="I2039" s="1" t="str">
        <f aca="false">INDEX(Products!$C$2:$C$51,MATCH(C2039,Products!$A$2:$A$51,0))</f>
        <v>Books &amp; Stationery</v>
      </c>
      <c r="J2039" s="1" t="str">
        <f aca="false">INDEX(Orders!$E$2:$E$8001,MATCH(B2039,Orders!$A$2:$A$8001,0))</f>
        <v>Delivered</v>
      </c>
      <c r="K2039" s="1" t="str">
        <f aca="false">LEFT(INDEX(Orders!$C$2:$C$8001,MATCH(B2039,Orders!$A$2:$A$8001,0)),7)</f>
        <v>2024-12</v>
      </c>
    </row>
    <row r="2040" customFormat="false" ht="15" hidden="false" customHeight="true" outlineLevel="0" collapsed="false">
      <c r="A2040" s="1" t="s">
        <v>12510</v>
      </c>
      <c r="B2040" s="1" t="s">
        <v>3310</v>
      </c>
      <c r="C2040" s="1" t="s">
        <v>1930</v>
      </c>
      <c r="D2040" s="1" t="n">
        <v>2</v>
      </c>
      <c r="E2040" s="16" t="n">
        <v>2398.35</v>
      </c>
      <c r="F2040" s="17" t="n">
        <v>0</v>
      </c>
      <c r="G2040" s="16" t="n">
        <v>4796.7</v>
      </c>
      <c r="I2040" s="1" t="str">
        <f aca="false">INDEX(Products!$C$2:$C$51,MATCH(C2040,Products!$A$2:$A$51,0))</f>
        <v>Electronics</v>
      </c>
      <c r="J2040" s="1" t="str">
        <f aca="false">INDEX(Orders!$E$2:$E$8001,MATCH(B2040,Orders!$A$2:$A$8001,0))</f>
        <v>Delivered</v>
      </c>
      <c r="K2040" s="1" t="str">
        <f aca="false">LEFT(INDEX(Orders!$C$2:$C$8001,MATCH(B2040,Orders!$A$2:$A$8001,0)),7)</f>
        <v>2025-09</v>
      </c>
    </row>
    <row r="2041" customFormat="false" ht="15" hidden="false" customHeight="true" outlineLevel="0" collapsed="false">
      <c r="A2041" s="1" t="s">
        <v>12511</v>
      </c>
      <c r="B2041" s="1" t="s">
        <v>3311</v>
      </c>
      <c r="C2041" s="1" t="s">
        <v>1995</v>
      </c>
      <c r="D2041" s="1" t="n">
        <v>1</v>
      </c>
      <c r="E2041" s="16" t="n">
        <v>2914.27</v>
      </c>
      <c r="F2041" s="17" t="n">
        <v>0.05</v>
      </c>
      <c r="G2041" s="16" t="n">
        <v>2768.56</v>
      </c>
      <c r="I2041" s="1" t="str">
        <f aca="false">INDEX(Products!$C$2:$C$51,MATCH(C2041,Products!$A$2:$A$51,0))</f>
        <v>Sports &amp; Fitness</v>
      </c>
      <c r="J2041" s="1" t="str">
        <f aca="false">INDEX(Orders!$E$2:$E$8001,MATCH(B2041,Orders!$A$2:$A$8001,0))</f>
        <v>Returned</v>
      </c>
      <c r="K2041" s="1" t="str">
        <f aca="false">LEFT(INDEX(Orders!$C$2:$C$8001,MATCH(B2041,Orders!$A$2:$A$8001,0)),7)</f>
        <v>2024-12</v>
      </c>
    </row>
    <row r="2042" customFormat="false" ht="15" hidden="false" customHeight="true" outlineLevel="0" collapsed="false">
      <c r="A2042" s="1" t="s">
        <v>12512</v>
      </c>
      <c r="B2042" s="1" t="s">
        <v>3311</v>
      </c>
      <c r="C2042" s="1" t="s">
        <v>2006</v>
      </c>
      <c r="D2042" s="1" t="n">
        <v>1</v>
      </c>
      <c r="E2042" s="16" t="n">
        <v>482.17</v>
      </c>
      <c r="F2042" s="17" t="n">
        <v>0.1</v>
      </c>
      <c r="G2042" s="16" t="n">
        <v>433.95</v>
      </c>
      <c r="I2042" s="1" t="str">
        <f aca="false">INDEX(Products!$C$2:$C$51,MATCH(C2042,Products!$A$2:$A$51,0))</f>
        <v>Books &amp; Stationery</v>
      </c>
      <c r="J2042" s="1" t="str">
        <f aca="false">INDEX(Orders!$E$2:$E$8001,MATCH(B2042,Orders!$A$2:$A$8001,0))</f>
        <v>Returned</v>
      </c>
      <c r="K2042" s="1" t="str">
        <f aca="false">LEFT(INDEX(Orders!$C$2:$C$8001,MATCH(B2042,Orders!$A$2:$A$8001,0)),7)</f>
        <v>2024-12</v>
      </c>
    </row>
    <row r="2043" customFormat="false" ht="15" hidden="false" customHeight="true" outlineLevel="0" collapsed="false">
      <c r="A2043" s="1" t="s">
        <v>12513</v>
      </c>
      <c r="B2043" s="1" t="s">
        <v>3313</v>
      </c>
      <c r="C2043" s="1" t="s">
        <v>1959</v>
      </c>
      <c r="D2043" s="1" t="n">
        <v>1</v>
      </c>
      <c r="E2043" s="16" t="n">
        <v>2142.79</v>
      </c>
      <c r="F2043" s="17" t="n">
        <v>0.15</v>
      </c>
      <c r="G2043" s="16" t="n">
        <v>1821.37</v>
      </c>
      <c r="I2043" s="1" t="str">
        <f aca="false">INDEX(Products!$C$2:$C$51,MATCH(C2043,Products!$A$2:$A$51,0))</f>
        <v>Home &amp; Kitchen</v>
      </c>
      <c r="J2043" s="1" t="str">
        <f aca="false">INDEX(Orders!$E$2:$E$8001,MATCH(B2043,Orders!$A$2:$A$8001,0))</f>
        <v>Delivered</v>
      </c>
      <c r="K2043" s="1" t="str">
        <f aca="false">LEFT(INDEX(Orders!$C$2:$C$8001,MATCH(B2043,Orders!$A$2:$A$8001,0)),7)</f>
        <v>2025-01</v>
      </c>
    </row>
    <row r="2044" customFormat="false" ht="15" hidden="false" customHeight="true" outlineLevel="0" collapsed="false">
      <c r="A2044" s="1" t="s">
        <v>12514</v>
      </c>
      <c r="B2044" s="1" t="s">
        <v>3315</v>
      </c>
      <c r="C2044" s="1" t="s">
        <v>1963</v>
      </c>
      <c r="D2044" s="1" t="n">
        <v>1</v>
      </c>
      <c r="E2044" s="16" t="n">
        <v>1494.98</v>
      </c>
      <c r="F2044" s="17" t="n">
        <v>0</v>
      </c>
      <c r="G2044" s="16" t="n">
        <v>1494.98</v>
      </c>
      <c r="I2044" s="1" t="str">
        <f aca="false">INDEX(Products!$C$2:$C$51,MATCH(C2044,Products!$A$2:$A$51,0))</f>
        <v>Home &amp; Kitchen</v>
      </c>
      <c r="J2044" s="1" t="str">
        <f aca="false">INDEX(Orders!$E$2:$E$8001,MATCH(B2044,Orders!$A$2:$A$8001,0))</f>
        <v>Delivered</v>
      </c>
      <c r="K2044" s="1" t="str">
        <f aca="false">LEFT(INDEX(Orders!$C$2:$C$8001,MATCH(B2044,Orders!$A$2:$A$8001,0)),7)</f>
        <v>2025-11</v>
      </c>
    </row>
    <row r="2045" customFormat="false" ht="15" hidden="false" customHeight="true" outlineLevel="0" collapsed="false">
      <c r="A2045" s="1" t="s">
        <v>12515</v>
      </c>
      <c r="B2045" s="1" t="s">
        <v>3315</v>
      </c>
      <c r="C2045" s="1" t="s">
        <v>1961</v>
      </c>
      <c r="D2045" s="1" t="n">
        <v>1</v>
      </c>
      <c r="E2045" s="16" t="n">
        <v>3493.68</v>
      </c>
      <c r="F2045" s="17" t="n">
        <v>0.05</v>
      </c>
      <c r="G2045" s="16" t="n">
        <v>3319</v>
      </c>
      <c r="I2045" s="1" t="str">
        <f aca="false">INDEX(Products!$C$2:$C$51,MATCH(C2045,Products!$A$2:$A$51,0))</f>
        <v>Home &amp; Kitchen</v>
      </c>
      <c r="J2045" s="1" t="str">
        <f aca="false">INDEX(Orders!$E$2:$E$8001,MATCH(B2045,Orders!$A$2:$A$8001,0))</f>
        <v>Delivered</v>
      </c>
      <c r="K2045" s="1" t="str">
        <f aca="false">LEFT(INDEX(Orders!$C$2:$C$8001,MATCH(B2045,Orders!$A$2:$A$8001,0)),7)</f>
        <v>2025-11</v>
      </c>
    </row>
    <row r="2046" customFormat="false" ht="15" hidden="false" customHeight="true" outlineLevel="0" collapsed="false">
      <c r="A2046" s="1" t="s">
        <v>12516</v>
      </c>
      <c r="B2046" s="1" t="s">
        <v>3317</v>
      </c>
      <c r="C2046" s="1" t="s">
        <v>1935</v>
      </c>
      <c r="D2046" s="1" t="n">
        <v>2</v>
      </c>
      <c r="E2046" s="16" t="n">
        <v>14558.72</v>
      </c>
      <c r="F2046" s="17" t="n">
        <v>0.1</v>
      </c>
      <c r="G2046" s="16" t="n">
        <v>26205.7</v>
      </c>
      <c r="I2046" s="1" t="str">
        <f aca="false">INDEX(Products!$C$2:$C$51,MATCH(C2046,Products!$A$2:$A$51,0))</f>
        <v>Electronics</v>
      </c>
      <c r="J2046" s="1" t="str">
        <f aca="false">INDEX(Orders!$E$2:$E$8001,MATCH(B2046,Orders!$A$2:$A$8001,0))</f>
        <v>Delivered</v>
      </c>
      <c r="K2046" s="1" t="str">
        <f aca="false">LEFT(INDEX(Orders!$C$2:$C$8001,MATCH(B2046,Orders!$A$2:$A$8001,0)),7)</f>
        <v>2025-08</v>
      </c>
    </row>
    <row r="2047" customFormat="false" ht="15" hidden="false" customHeight="true" outlineLevel="0" collapsed="false">
      <c r="A2047" s="1" t="s">
        <v>12517</v>
      </c>
      <c r="B2047" s="1" t="s">
        <v>3317</v>
      </c>
      <c r="C2047" s="1" t="s">
        <v>2006</v>
      </c>
      <c r="D2047" s="1" t="n">
        <v>1</v>
      </c>
      <c r="E2047" s="16" t="n">
        <v>482.17</v>
      </c>
      <c r="F2047" s="17" t="n">
        <v>0</v>
      </c>
      <c r="G2047" s="16" t="n">
        <v>482.17</v>
      </c>
      <c r="I2047" s="1" t="str">
        <f aca="false">INDEX(Products!$C$2:$C$51,MATCH(C2047,Products!$A$2:$A$51,0))</f>
        <v>Books &amp; Stationery</v>
      </c>
      <c r="J2047" s="1" t="str">
        <f aca="false">INDEX(Orders!$E$2:$E$8001,MATCH(B2047,Orders!$A$2:$A$8001,0))</f>
        <v>Delivered</v>
      </c>
      <c r="K2047" s="1" t="str">
        <f aca="false">LEFT(INDEX(Orders!$C$2:$C$8001,MATCH(B2047,Orders!$A$2:$A$8001,0)),7)</f>
        <v>2025-08</v>
      </c>
    </row>
    <row r="2048" customFormat="false" ht="15" hidden="false" customHeight="true" outlineLevel="0" collapsed="false">
      <c r="A2048" s="1" t="s">
        <v>12518</v>
      </c>
      <c r="B2048" s="1" t="s">
        <v>3317</v>
      </c>
      <c r="C2048" s="1" t="s">
        <v>1990</v>
      </c>
      <c r="D2048" s="1" t="n">
        <v>1</v>
      </c>
      <c r="E2048" s="16" t="n">
        <v>5311.32</v>
      </c>
      <c r="F2048" s="17" t="n">
        <v>0.05</v>
      </c>
      <c r="G2048" s="16" t="n">
        <v>5045.75</v>
      </c>
      <c r="I2048" s="1" t="str">
        <f aca="false">INDEX(Products!$C$2:$C$51,MATCH(C2048,Products!$A$2:$A$51,0))</f>
        <v>Sports &amp; Fitness</v>
      </c>
      <c r="J2048" s="1" t="str">
        <f aca="false">INDEX(Orders!$E$2:$E$8001,MATCH(B2048,Orders!$A$2:$A$8001,0))</f>
        <v>Delivered</v>
      </c>
      <c r="K2048" s="1" t="str">
        <f aca="false">LEFT(INDEX(Orders!$C$2:$C$8001,MATCH(B2048,Orders!$A$2:$A$8001,0)),7)</f>
        <v>2025-08</v>
      </c>
    </row>
    <row r="2049" customFormat="false" ht="15" hidden="false" customHeight="true" outlineLevel="0" collapsed="false">
      <c r="A2049" s="1" t="s">
        <v>12519</v>
      </c>
      <c r="B2049" s="1" t="s">
        <v>3318</v>
      </c>
      <c r="C2049" s="1" t="s">
        <v>1940</v>
      </c>
      <c r="D2049" s="1" t="n">
        <v>1</v>
      </c>
      <c r="E2049" s="16" t="n">
        <v>2374.52</v>
      </c>
      <c r="F2049" s="17" t="n">
        <v>0.05</v>
      </c>
      <c r="G2049" s="16" t="n">
        <v>2255.79</v>
      </c>
      <c r="I2049" s="1" t="str">
        <f aca="false">INDEX(Products!$C$2:$C$51,MATCH(C2049,Products!$A$2:$A$51,0))</f>
        <v>Fashion</v>
      </c>
      <c r="J2049" s="1" t="str">
        <f aca="false">INDEX(Orders!$E$2:$E$8001,MATCH(B2049,Orders!$A$2:$A$8001,0))</f>
        <v>Delivered</v>
      </c>
      <c r="K2049" s="1" t="str">
        <f aca="false">LEFT(INDEX(Orders!$C$2:$C$8001,MATCH(B2049,Orders!$A$2:$A$8001,0)),7)</f>
        <v>2025-11</v>
      </c>
    </row>
    <row r="2050" customFormat="false" ht="15" hidden="false" customHeight="true" outlineLevel="0" collapsed="false">
      <c r="A2050" s="1" t="s">
        <v>12520</v>
      </c>
      <c r="B2050" s="1" t="s">
        <v>3318</v>
      </c>
      <c r="C2050" s="1" t="s">
        <v>1961</v>
      </c>
      <c r="D2050" s="1" t="n">
        <v>1</v>
      </c>
      <c r="E2050" s="16" t="n">
        <v>3493.68</v>
      </c>
      <c r="F2050" s="17" t="n">
        <v>0.15</v>
      </c>
      <c r="G2050" s="16" t="n">
        <v>2969.63</v>
      </c>
      <c r="I2050" s="1" t="str">
        <f aca="false">INDEX(Products!$C$2:$C$51,MATCH(C2050,Products!$A$2:$A$51,0))</f>
        <v>Home &amp; Kitchen</v>
      </c>
      <c r="J2050" s="1" t="str">
        <f aca="false">INDEX(Orders!$E$2:$E$8001,MATCH(B2050,Orders!$A$2:$A$8001,0))</f>
        <v>Delivered</v>
      </c>
      <c r="K2050" s="1" t="str">
        <f aca="false">LEFT(INDEX(Orders!$C$2:$C$8001,MATCH(B2050,Orders!$A$2:$A$8001,0)),7)</f>
        <v>2025-11</v>
      </c>
    </row>
    <row r="2051" customFormat="false" ht="15" hidden="false" customHeight="true" outlineLevel="0" collapsed="false">
      <c r="A2051" s="1" t="s">
        <v>12521</v>
      </c>
      <c r="B2051" s="1" t="s">
        <v>3320</v>
      </c>
      <c r="C2051" s="1" t="s">
        <v>1997</v>
      </c>
      <c r="D2051" s="1" t="n">
        <v>1</v>
      </c>
      <c r="E2051" s="16" t="n">
        <v>311.15</v>
      </c>
      <c r="F2051" s="17" t="n">
        <v>0.1</v>
      </c>
      <c r="G2051" s="16" t="n">
        <v>280.03</v>
      </c>
      <c r="I2051" s="1" t="str">
        <f aca="false">INDEX(Products!$C$2:$C$51,MATCH(C2051,Products!$A$2:$A$51,0))</f>
        <v>Sports &amp; Fitness</v>
      </c>
      <c r="J2051" s="1" t="str">
        <f aca="false">INDEX(Orders!$E$2:$E$8001,MATCH(B2051,Orders!$A$2:$A$8001,0))</f>
        <v>Delivered</v>
      </c>
      <c r="K2051" s="1" t="str">
        <f aca="false">LEFT(INDEX(Orders!$C$2:$C$8001,MATCH(B2051,Orders!$A$2:$A$8001,0)),7)</f>
        <v>2024-08</v>
      </c>
    </row>
    <row r="2052" customFormat="false" ht="15" hidden="false" customHeight="true" outlineLevel="0" collapsed="false">
      <c r="A2052" s="1" t="s">
        <v>12522</v>
      </c>
      <c r="B2052" s="1" t="s">
        <v>3322</v>
      </c>
      <c r="C2052" s="1" t="s">
        <v>2006</v>
      </c>
      <c r="D2052" s="1" t="n">
        <v>2</v>
      </c>
      <c r="E2052" s="16" t="n">
        <v>482.17</v>
      </c>
      <c r="F2052" s="17" t="n">
        <v>0.1</v>
      </c>
      <c r="G2052" s="16" t="n">
        <v>867.91</v>
      </c>
      <c r="I2052" s="1" t="str">
        <f aca="false">INDEX(Products!$C$2:$C$51,MATCH(C2052,Products!$A$2:$A$51,0))</f>
        <v>Books &amp; Stationery</v>
      </c>
      <c r="J2052" s="1" t="str">
        <f aca="false">INDEX(Orders!$E$2:$E$8001,MATCH(B2052,Orders!$A$2:$A$8001,0))</f>
        <v>Cancelled</v>
      </c>
      <c r="K2052" s="1" t="str">
        <f aca="false">LEFT(INDEX(Orders!$C$2:$C$8001,MATCH(B2052,Orders!$A$2:$A$8001,0)),7)</f>
        <v>2025-08</v>
      </c>
    </row>
    <row r="2053" customFormat="false" ht="15" hidden="false" customHeight="true" outlineLevel="0" collapsed="false">
      <c r="A2053" s="1" t="s">
        <v>12523</v>
      </c>
      <c r="B2053" s="1" t="s">
        <v>3323</v>
      </c>
      <c r="C2053" s="1" t="s">
        <v>2006</v>
      </c>
      <c r="D2053" s="1" t="n">
        <v>1</v>
      </c>
      <c r="E2053" s="16" t="n">
        <v>482.17</v>
      </c>
      <c r="F2053" s="17" t="n">
        <v>0.2</v>
      </c>
      <c r="G2053" s="16" t="n">
        <v>385.74</v>
      </c>
      <c r="I2053" s="1" t="str">
        <f aca="false">INDEX(Products!$C$2:$C$51,MATCH(C2053,Products!$A$2:$A$51,0))</f>
        <v>Books &amp; Stationery</v>
      </c>
      <c r="J2053" s="1" t="str">
        <f aca="false">INDEX(Orders!$E$2:$E$8001,MATCH(B2053,Orders!$A$2:$A$8001,0))</f>
        <v>Delivered</v>
      </c>
      <c r="K2053" s="1" t="str">
        <f aca="false">LEFT(INDEX(Orders!$C$2:$C$8001,MATCH(B2053,Orders!$A$2:$A$8001,0)),7)</f>
        <v>2024-07</v>
      </c>
    </row>
    <row r="2054" customFormat="false" ht="15" hidden="false" customHeight="true" outlineLevel="0" collapsed="false">
      <c r="A2054" s="1" t="s">
        <v>12524</v>
      </c>
      <c r="B2054" s="1" t="s">
        <v>3323</v>
      </c>
      <c r="C2054" s="1" t="s">
        <v>1969</v>
      </c>
      <c r="D2054" s="1" t="n">
        <v>2</v>
      </c>
      <c r="E2054" s="16" t="n">
        <v>9171.98</v>
      </c>
      <c r="F2054" s="17" t="n">
        <v>0.15</v>
      </c>
      <c r="G2054" s="16" t="n">
        <v>15592.37</v>
      </c>
      <c r="I2054" s="1" t="str">
        <f aca="false">INDEX(Products!$C$2:$C$51,MATCH(C2054,Products!$A$2:$A$51,0))</f>
        <v>Home &amp; Kitchen</v>
      </c>
      <c r="J2054" s="1" t="str">
        <f aca="false">INDEX(Orders!$E$2:$E$8001,MATCH(B2054,Orders!$A$2:$A$8001,0))</f>
        <v>Delivered</v>
      </c>
      <c r="K2054" s="1" t="str">
        <f aca="false">LEFT(INDEX(Orders!$C$2:$C$8001,MATCH(B2054,Orders!$A$2:$A$8001,0)),7)</f>
        <v>2024-07</v>
      </c>
    </row>
    <row r="2055" customFormat="false" ht="15" hidden="false" customHeight="true" outlineLevel="0" collapsed="false">
      <c r="A2055" s="1" t="s">
        <v>12525</v>
      </c>
      <c r="B2055" s="1" t="s">
        <v>3324</v>
      </c>
      <c r="C2055" s="1" t="s">
        <v>1998</v>
      </c>
      <c r="D2055" s="1" t="n">
        <v>1</v>
      </c>
      <c r="E2055" s="16" t="n">
        <v>1335.85</v>
      </c>
      <c r="F2055" s="17" t="n">
        <v>0</v>
      </c>
      <c r="G2055" s="16" t="n">
        <v>1335.85</v>
      </c>
      <c r="I2055" s="1" t="str">
        <f aca="false">INDEX(Products!$C$2:$C$51,MATCH(C2055,Products!$A$2:$A$51,0))</f>
        <v>Sports &amp; Fitness</v>
      </c>
      <c r="J2055" s="1" t="str">
        <f aca="false">INDEX(Orders!$E$2:$E$8001,MATCH(B2055,Orders!$A$2:$A$8001,0))</f>
        <v>Returned</v>
      </c>
      <c r="K2055" s="1" t="str">
        <f aca="false">LEFT(INDEX(Orders!$C$2:$C$8001,MATCH(B2055,Orders!$A$2:$A$8001,0)),7)</f>
        <v>2024-01</v>
      </c>
    </row>
    <row r="2056" customFormat="false" ht="15" hidden="false" customHeight="true" outlineLevel="0" collapsed="false">
      <c r="A2056" s="1" t="s">
        <v>12526</v>
      </c>
      <c r="B2056" s="1" t="s">
        <v>3324</v>
      </c>
      <c r="C2056" s="1" t="s">
        <v>1979</v>
      </c>
      <c r="D2056" s="1" t="n">
        <v>1</v>
      </c>
      <c r="E2056" s="16" t="n">
        <v>623</v>
      </c>
      <c r="F2056" s="17" t="n">
        <v>0</v>
      </c>
      <c r="G2056" s="16" t="n">
        <v>623</v>
      </c>
      <c r="I2056" s="1" t="str">
        <f aca="false">INDEX(Products!$C$2:$C$51,MATCH(C2056,Products!$A$2:$A$51,0))</f>
        <v>Beauty &amp; Personal Care</v>
      </c>
      <c r="J2056" s="1" t="str">
        <f aca="false">INDEX(Orders!$E$2:$E$8001,MATCH(B2056,Orders!$A$2:$A$8001,0))</f>
        <v>Returned</v>
      </c>
      <c r="K2056" s="1" t="str">
        <f aca="false">LEFT(INDEX(Orders!$C$2:$C$8001,MATCH(B2056,Orders!$A$2:$A$8001,0)),7)</f>
        <v>2024-01</v>
      </c>
    </row>
    <row r="2057" customFormat="false" ht="15" hidden="false" customHeight="true" outlineLevel="0" collapsed="false">
      <c r="A2057" s="1" t="s">
        <v>12527</v>
      </c>
      <c r="B2057" s="1" t="s">
        <v>3324</v>
      </c>
      <c r="C2057" s="1" t="s">
        <v>1977</v>
      </c>
      <c r="D2057" s="1" t="n">
        <v>1</v>
      </c>
      <c r="E2057" s="16" t="n">
        <v>2386.05</v>
      </c>
      <c r="F2057" s="17" t="n">
        <v>0</v>
      </c>
      <c r="G2057" s="16" t="n">
        <v>2386.05</v>
      </c>
      <c r="I2057" s="1" t="str">
        <f aca="false">INDEX(Products!$C$2:$C$51,MATCH(C2057,Products!$A$2:$A$51,0))</f>
        <v>Beauty &amp; Personal Care</v>
      </c>
      <c r="J2057" s="1" t="str">
        <f aca="false">INDEX(Orders!$E$2:$E$8001,MATCH(B2057,Orders!$A$2:$A$8001,0))</f>
        <v>Returned</v>
      </c>
      <c r="K2057" s="1" t="str">
        <f aca="false">LEFT(INDEX(Orders!$C$2:$C$8001,MATCH(B2057,Orders!$A$2:$A$8001,0)),7)</f>
        <v>2024-01</v>
      </c>
    </row>
    <row r="2058" customFormat="false" ht="15" hidden="false" customHeight="true" outlineLevel="0" collapsed="false">
      <c r="A2058" s="1" t="s">
        <v>12528</v>
      </c>
      <c r="B2058" s="1" t="s">
        <v>3324</v>
      </c>
      <c r="C2058" s="1" t="s">
        <v>1953</v>
      </c>
      <c r="D2058" s="1" t="n">
        <v>2</v>
      </c>
      <c r="E2058" s="16" t="n">
        <v>4914.12</v>
      </c>
      <c r="F2058" s="17" t="n">
        <v>0.05</v>
      </c>
      <c r="G2058" s="16" t="n">
        <v>9336.83</v>
      </c>
      <c r="I2058" s="1" t="str">
        <f aca="false">INDEX(Products!$C$2:$C$51,MATCH(C2058,Products!$A$2:$A$51,0))</f>
        <v>Fashion</v>
      </c>
      <c r="J2058" s="1" t="str">
        <f aca="false">INDEX(Orders!$E$2:$E$8001,MATCH(B2058,Orders!$A$2:$A$8001,0))</f>
        <v>Returned</v>
      </c>
      <c r="K2058" s="1" t="str">
        <f aca="false">LEFT(INDEX(Orders!$C$2:$C$8001,MATCH(B2058,Orders!$A$2:$A$8001,0)),7)</f>
        <v>2024-01</v>
      </c>
    </row>
    <row r="2059" customFormat="false" ht="15" hidden="false" customHeight="true" outlineLevel="0" collapsed="false">
      <c r="A2059" s="1" t="s">
        <v>12529</v>
      </c>
      <c r="B2059" s="1" t="s">
        <v>3325</v>
      </c>
      <c r="C2059" s="1" t="s">
        <v>1961</v>
      </c>
      <c r="D2059" s="1" t="n">
        <v>1</v>
      </c>
      <c r="E2059" s="16" t="n">
        <v>3493.68</v>
      </c>
      <c r="F2059" s="17" t="n">
        <v>0.1</v>
      </c>
      <c r="G2059" s="16" t="n">
        <v>3144.31</v>
      </c>
      <c r="I2059" s="1" t="str">
        <f aca="false">INDEX(Products!$C$2:$C$51,MATCH(C2059,Products!$A$2:$A$51,0))</f>
        <v>Home &amp; Kitchen</v>
      </c>
      <c r="J2059" s="1" t="str">
        <f aca="false">INDEX(Orders!$E$2:$E$8001,MATCH(B2059,Orders!$A$2:$A$8001,0))</f>
        <v>Delivered</v>
      </c>
      <c r="K2059" s="1" t="str">
        <f aca="false">LEFT(INDEX(Orders!$C$2:$C$8001,MATCH(B2059,Orders!$A$2:$A$8001,0)),7)</f>
        <v>2025-10</v>
      </c>
    </row>
    <row r="2060" customFormat="false" ht="15" hidden="false" customHeight="true" outlineLevel="0" collapsed="false">
      <c r="A2060" s="1" t="s">
        <v>12530</v>
      </c>
      <c r="B2060" s="1" t="s">
        <v>3325</v>
      </c>
      <c r="C2060" s="1" t="s">
        <v>1997</v>
      </c>
      <c r="D2060" s="1" t="n">
        <v>1</v>
      </c>
      <c r="E2060" s="16" t="n">
        <v>311.15</v>
      </c>
      <c r="F2060" s="17" t="n">
        <v>0</v>
      </c>
      <c r="G2060" s="16" t="n">
        <v>311.15</v>
      </c>
      <c r="I2060" s="1" t="str">
        <f aca="false">INDEX(Products!$C$2:$C$51,MATCH(C2060,Products!$A$2:$A$51,0))</f>
        <v>Sports &amp; Fitness</v>
      </c>
      <c r="J2060" s="1" t="str">
        <f aca="false">INDEX(Orders!$E$2:$E$8001,MATCH(B2060,Orders!$A$2:$A$8001,0))</f>
        <v>Delivered</v>
      </c>
      <c r="K2060" s="1" t="str">
        <f aca="false">LEFT(INDEX(Orders!$C$2:$C$8001,MATCH(B2060,Orders!$A$2:$A$8001,0)),7)</f>
        <v>2025-10</v>
      </c>
    </row>
    <row r="2061" customFormat="false" ht="15" hidden="false" customHeight="true" outlineLevel="0" collapsed="false">
      <c r="A2061" s="1" t="s">
        <v>12531</v>
      </c>
      <c r="B2061" s="1" t="s">
        <v>3326</v>
      </c>
      <c r="C2061" s="1" t="s">
        <v>2007</v>
      </c>
      <c r="D2061" s="1" t="n">
        <v>1</v>
      </c>
      <c r="E2061" s="16" t="n">
        <v>750.27</v>
      </c>
      <c r="F2061" s="17" t="n">
        <v>0.15</v>
      </c>
      <c r="G2061" s="16" t="n">
        <v>637.73</v>
      </c>
      <c r="I2061" s="1" t="str">
        <f aca="false">INDEX(Products!$C$2:$C$51,MATCH(C2061,Products!$A$2:$A$51,0))</f>
        <v>Books &amp; Stationery</v>
      </c>
      <c r="J2061" s="1" t="str">
        <f aca="false">INDEX(Orders!$E$2:$E$8001,MATCH(B2061,Orders!$A$2:$A$8001,0))</f>
        <v>Delivered</v>
      </c>
      <c r="K2061" s="1" t="str">
        <f aca="false">LEFT(INDEX(Orders!$C$2:$C$8001,MATCH(B2061,Orders!$A$2:$A$8001,0)),7)</f>
        <v>2025-11</v>
      </c>
    </row>
    <row r="2062" customFormat="false" ht="15" hidden="false" customHeight="true" outlineLevel="0" collapsed="false">
      <c r="A2062" s="1" t="s">
        <v>12532</v>
      </c>
      <c r="B2062" s="1" t="s">
        <v>3326</v>
      </c>
      <c r="C2062" s="1" t="s">
        <v>1930</v>
      </c>
      <c r="D2062" s="1" t="n">
        <v>1</v>
      </c>
      <c r="E2062" s="16" t="n">
        <v>2398.35</v>
      </c>
      <c r="F2062" s="17" t="n">
        <v>0</v>
      </c>
      <c r="G2062" s="16" t="n">
        <v>2398.35</v>
      </c>
      <c r="I2062" s="1" t="str">
        <f aca="false">INDEX(Products!$C$2:$C$51,MATCH(C2062,Products!$A$2:$A$51,0))</f>
        <v>Electronics</v>
      </c>
      <c r="J2062" s="1" t="str">
        <f aca="false">INDEX(Orders!$E$2:$E$8001,MATCH(B2062,Orders!$A$2:$A$8001,0))</f>
        <v>Delivered</v>
      </c>
      <c r="K2062" s="1" t="str">
        <f aca="false">LEFT(INDEX(Orders!$C$2:$C$8001,MATCH(B2062,Orders!$A$2:$A$8001,0)),7)</f>
        <v>2025-11</v>
      </c>
    </row>
    <row r="2063" customFormat="false" ht="15" hidden="false" customHeight="true" outlineLevel="0" collapsed="false">
      <c r="A2063" s="1" t="s">
        <v>12533</v>
      </c>
      <c r="B2063" s="1" t="s">
        <v>3326</v>
      </c>
      <c r="C2063" s="1" t="s">
        <v>1940</v>
      </c>
      <c r="D2063" s="1" t="n">
        <v>1</v>
      </c>
      <c r="E2063" s="16" t="n">
        <v>2374.52</v>
      </c>
      <c r="F2063" s="17" t="n">
        <v>0</v>
      </c>
      <c r="G2063" s="16" t="n">
        <v>2374.52</v>
      </c>
      <c r="I2063" s="1" t="str">
        <f aca="false">INDEX(Products!$C$2:$C$51,MATCH(C2063,Products!$A$2:$A$51,0))</f>
        <v>Fashion</v>
      </c>
      <c r="J2063" s="1" t="str">
        <f aca="false">INDEX(Orders!$E$2:$E$8001,MATCH(B2063,Orders!$A$2:$A$8001,0))</f>
        <v>Delivered</v>
      </c>
      <c r="K2063" s="1" t="str">
        <f aca="false">LEFT(INDEX(Orders!$C$2:$C$8001,MATCH(B2063,Orders!$A$2:$A$8001,0)),7)</f>
        <v>2025-11</v>
      </c>
    </row>
    <row r="2064" customFormat="false" ht="15" hidden="false" customHeight="true" outlineLevel="0" collapsed="false">
      <c r="A2064" s="1" t="s">
        <v>12534</v>
      </c>
      <c r="B2064" s="1" t="s">
        <v>3326</v>
      </c>
      <c r="C2064" s="1" t="s">
        <v>2006</v>
      </c>
      <c r="D2064" s="1" t="n">
        <v>3</v>
      </c>
      <c r="E2064" s="16" t="n">
        <v>482.17</v>
      </c>
      <c r="F2064" s="17" t="n">
        <v>0</v>
      </c>
      <c r="G2064" s="16" t="n">
        <v>1446.51</v>
      </c>
      <c r="I2064" s="1" t="str">
        <f aca="false">INDEX(Products!$C$2:$C$51,MATCH(C2064,Products!$A$2:$A$51,0))</f>
        <v>Books &amp; Stationery</v>
      </c>
      <c r="J2064" s="1" t="str">
        <f aca="false">INDEX(Orders!$E$2:$E$8001,MATCH(B2064,Orders!$A$2:$A$8001,0))</f>
        <v>Delivered</v>
      </c>
      <c r="K2064" s="1" t="str">
        <f aca="false">LEFT(INDEX(Orders!$C$2:$C$8001,MATCH(B2064,Orders!$A$2:$A$8001,0)),7)</f>
        <v>2025-11</v>
      </c>
    </row>
    <row r="2065" customFormat="false" ht="15" hidden="false" customHeight="true" outlineLevel="0" collapsed="false">
      <c r="A2065" s="1" t="s">
        <v>12535</v>
      </c>
      <c r="B2065" s="1" t="s">
        <v>3327</v>
      </c>
      <c r="C2065" s="1" t="s">
        <v>1922</v>
      </c>
      <c r="D2065" s="1" t="n">
        <v>2</v>
      </c>
      <c r="E2065" s="16" t="n">
        <v>3142.61</v>
      </c>
      <c r="F2065" s="17" t="n">
        <v>0</v>
      </c>
      <c r="G2065" s="16" t="n">
        <v>6285.22</v>
      </c>
      <c r="I2065" s="1" t="str">
        <f aca="false">INDEX(Products!$C$2:$C$51,MATCH(C2065,Products!$A$2:$A$51,0))</f>
        <v>Electronics</v>
      </c>
      <c r="J2065" s="1" t="str">
        <f aca="false">INDEX(Orders!$E$2:$E$8001,MATCH(B2065,Orders!$A$2:$A$8001,0))</f>
        <v>Delivered</v>
      </c>
      <c r="K2065" s="1" t="str">
        <f aca="false">LEFT(INDEX(Orders!$C$2:$C$8001,MATCH(B2065,Orders!$A$2:$A$8001,0)),7)</f>
        <v>2024-06</v>
      </c>
    </row>
    <row r="2066" customFormat="false" ht="15" hidden="false" customHeight="true" outlineLevel="0" collapsed="false">
      <c r="A2066" s="1" t="s">
        <v>12536</v>
      </c>
      <c r="B2066" s="1" t="s">
        <v>3327</v>
      </c>
      <c r="C2066" s="1" t="s">
        <v>1990</v>
      </c>
      <c r="D2066" s="1" t="n">
        <v>1</v>
      </c>
      <c r="E2066" s="16" t="n">
        <v>5311.32</v>
      </c>
      <c r="F2066" s="17" t="n">
        <v>0.1</v>
      </c>
      <c r="G2066" s="16" t="n">
        <v>4780.19</v>
      </c>
      <c r="I2066" s="1" t="str">
        <f aca="false">INDEX(Products!$C$2:$C$51,MATCH(C2066,Products!$A$2:$A$51,0))</f>
        <v>Sports &amp; Fitness</v>
      </c>
      <c r="J2066" s="1" t="str">
        <f aca="false">INDEX(Orders!$E$2:$E$8001,MATCH(B2066,Orders!$A$2:$A$8001,0))</f>
        <v>Delivered</v>
      </c>
      <c r="K2066" s="1" t="str">
        <f aca="false">LEFT(INDEX(Orders!$C$2:$C$8001,MATCH(B2066,Orders!$A$2:$A$8001,0)),7)</f>
        <v>2024-06</v>
      </c>
    </row>
    <row r="2067" customFormat="false" ht="15" hidden="false" customHeight="true" outlineLevel="0" collapsed="false">
      <c r="A2067" s="1" t="s">
        <v>12537</v>
      </c>
      <c r="B2067" s="1" t="s">
        <v>3327</v>
      </c>
      <c r="C2067" s="1" t="s">
        <v>1940</v>
      </c>
      <c r="D2067" s="1" t="n">
        <v>1</v>
      </c>
      <c r="E2067" s="16" t="n">
        <v>2374.52</v>
      </c>
      <c r="F2067" s="17" t="n">
        <v>0.1</v>
      </c>
      <c r="G2067" s="16" t="n">
        <v>2137.07</v>
      </c>
      <c r="I2067" s="1" t="str">
        <f aca="false">INDEX(Products!$C$2:$C$51,MATCH(C2067,Products!$A$2:$A$51,0))</f>
        <v>Fashion</v>
      </c>
      <c r="J2067" s="1" t="str">
        <f aca="false">INDEX(Orders!$E$2:$E$8001,MATCH(B2067,Orders!$A$2:$A$8001,0))</f>
        <v>Delivered</v>
      </c>
      <c r="K2067" s="1" t="str">
        <f aca="false">LEFT(INDEX(Orders!$C$2:$C$8001,MATCH(B2067,Orders!$A$2:$A$8001,0)),7)</f>
        <v>2024-06</v>
      </c>
    </row>
    <row r="2068" customFormat="false" ht="15" hidden="false" customHeight="true" outlineLevel="0" collapsed="false">
      <c r="A2068" s="1" t="s">
        <v>12538</v>
      </c>
      <c r="B2068" s="1" t="s">
        <v>3328</v>
      </c>
      <c r="C2068" s="1" t="s">
        <v>1961</v>
      </c>
      <c r="D2068" s="1" t="n">
        <v>1</v>
      </c>
      <c r="E2068" s="16" t="n">
        <v>3493.68</v>
      </c>
      <c r="F2068" s="17" t="n">
        <v>0.1</v>
      </c>
      <c r="G2068" s="16" t="n">
        <v>3144.31</v>
      </c>
      <c r="I2068" s="1" t="str">
        <f aca="false">INDEX(Products!$C$2:$C$51,MATCH(C2068,Products!$A$2:$A$51,0))</f>
        <v>Home &amp; Kitchen</v>
      </c>
      <c r="J2068" s="1" t="str">
        <f aca="false">INDEX(Orders!$E$2:$E$8001,MATCH(B2068,Orders!$A$2:$A$8001,0))</f>
        <v>Returned</v>
      </c>
      <c r="K2068" s="1" t="str">
        <f aca="false">LEFT(INDEX(Orders!$C$2:$C$8001,MATCH(B2068,Orders!$A$2:$A$8001,0)),7)</f>
        <v>2025-06</v>
      </c>
    </row>
    <row r="2069" customFormat="false" ht="15" hidden="false" customHeight="true" outlineLevel="0" collapsed="false">
      <c r="A2069" s="1" t="s">
        <v>12539</v>
      </c>
      <c r="B2069" s="1" t="s">
        <v>3329</v>
      </c>
      <c r="C2069" s="1" t="s">
        <v>1990</v>
      </c>
      <c r="D2069" s="1" t="n">
        <v>1</v>
      </c>
      <c r="E2069" s="16" t="n">
        <v>5311.32</v>
      </c>
      <c r="F2069" s="17" t="n">
        <v>0</v>
      </c>
      <c r="G2069" s="16" t="n">
        <v>5311.32</v>
      </c>
      <c r="I2069" s="1" t="str">
        <f aca="false">INDEX(Products!$C$2:$C$51,MATCH(C2069,Products!$A$2:$A$51,0))</f>
        <v>Sports &amp; Fitness</v>
      </c>
      <c r="J2069" s="1" t="str">
        <f aca="false">INDEX(Orders!$E$2:$E$8001,MATCH(B2069,Orders!$A$2:$A$8001,0))</f>
        <v>Returned</v>
      </c>
      <c r="K2069" s="1" t="str">
        <f aca="false">LEFT(INDEX(Orders!$C$2:$C$8001,MATCH(B2069,Orders!$A$2:$A$8001,0)),7)</f>
        <v>2025-09</v>
      </c>
    </row>
    <row r="2070" customFormat="false" ht="15" hidden="false" customHeight="true" outlineLevel="0" collapsed="false">
      <c r="A2070" s="1" t="s">
        <v>12540</v>
      </c>
      <c r="B2070" s="1" t="s">
        <v>3329</v>
      </c>
      <c r="C2070" s="1" t="s">
        <v>2006</v>
      </c>
      <c r="D2070" s="1" t="n">
        <v>1</v>
      </c>
      <c r="E2070" s="16" t="n">
        <v>482.17</v>
      </c>
      <c r="F2070" s="17" t="n">
        <v>0</v>
      </c>
      <c r="G2070" s="16" t="n">
        <v>482.17</v>
      </c>
      <c r="I2070" s="1" t="str">
        <f aca="false">INDEX(Products!$C$2:$C$51,MATCH(C2070,Products!$A$2:$A$51,0))</f>
        <v>Books &amp; Stationery</v>
      </c>
      <c r="J2070" s="1" t="str">
        <f aca="false">INDEX(Orders!$E$2:$E$8001,MATCH(B2070,Orders!$A$2:$A$8001,0))</f>
        <v>Returned</v>
      </c>
      <c r="K2070" s="1" t="str">
        <f aca="false">LEFT(INDEX(Orders!$C$2:$C$8001,MATCH(B2070,Orders!$A$2:$A$8001,0)),7)</f>
        <v>2025-09</v>
      </c>
    </row>
    <row r="2071" customFormat="false" ht="15" hidden="false" customHeight="true" outlineLevel="0" collapsed="false">
      <c r="A2071" s="1" t="s">
        <v>12541</v>
      </c>
      <c r="B2071" s="1" t="s">
        <v>3331</v>
      </c>
      <c r="C2071" s="1" t="s">
        <v>1969</v>
      </c>
      <c r="D2071" s="1" t="n">
        <v>2</v>
      </c>
      <c r="E2071" s="16" t="n">
        <v>9171.98</v>
      </c>
      <c r="F2071" s="17" t="n">
        <v>0.2</v>
      </c>
      <c r="G2071" s="16" t="n">
        <v>14675.17</v>
      </c>
      <c r="I2071" s="1" t="str">
        <f aca="false">INDEX(Products!$C$2:$C$51,MATCH(C2071,Products!$A$2:$A$51,0))</f>
        <v>Home &amp; Kitchen</v>
      </c>
      <c r="J2071" s="1" t="str">
        <f aca="false">INDEX(Orders!$E$2:$E$8001,MATCH(B2071,Orders!$A$2:$A$8001,0))</f>
        <v>Delivered</v>
      </c>
      <c r="K2071" s="1" t="str">
        <f aca="false">LEFT(INDEX(Orders!$C$2:$C$8001,MATCH(B2071,Orders!$A$2:$A$8001,0)),7)</f>
        <v>2024-08</v>
      </c>
    </row>
    <row r="2072" customFormat="false" ht="15" hidden="false" customHeight="true" outlineLevel="0" collapsed="false">
      <c r="A2072" s="1" t="s">
        <v>12542</v>
      </c>
      <c r="B2072" s="1" t="s">
        <v>3331</v>
      </c>
      <c r="C2072" s="1" t="s">
        <v>1930</v>
      </c>
      <c r="D2072" s="1" t="n">
        <v>1</v>
      </c>
      <c r="E2072" s="16" t="n">
        <v>2398.35</v>
      </c>
      <c r="F2072" s="17" t="n">
        <v>0.05</v>
      </c>
      <c r="G2072" s="16" t="n">
        <v>2278.43</v>
      </c>
      <c r="I2072" s="1" t="str">
        <f aca="false">INDEX(Products!$C$2:$C$51,MATCH(C2072,Products!$A$2:$A$51,0))</f>
        <v>Electronics</v>
      </c>
      <c r="J2072" s="1" t="str">
        <f aca="false">INDEX(Orders!$E$2:$E$8001,MATCH(B2072,Orders!$A$2:$A$8001,0))</f>
        <v>Delivered</v>
      </c>
      <c r="K2072" s="1" t="str">
        <f aca="false">LEFT(INDEX(Orders!$C$2:$C$8001,MATCH(B2072,Orders!$A$2:$A$8001,0)),7)</f>
        <v>2024-08</v>
      </c>
    </row>
    <row r="2073" customFormat="false" ht="15" hidden="false" customHeight="true" outlineLevel="0" collapsed="false">
      <c r="A2073" s="1" t="s">
        <v>12543</v>
      </c>
      <c r="B2073" s="1" t="s">
        <v>3332</v>
      </c>
      <c r="C2073" s="1" t="s">
        <v>1984</v>
      </c>
      <c r="D2073" s="1" t="n">
        <v>1</v>
      </c>
      <c r="E2073" s="16" t="n">
        <v>1134.82</v>
      </c>
      <c r="F2073" s="17" t="n">
        <v>0</v>
      </c>
      <c r="G2073" s="16" t="n">
        <v>1134.82</v>
      </c>
      <c r="I2073" s="1" t="str">
        <f aca="false">INDEX(Products!$C$2:$C$51,MATCH(C2073,Products!$A$2:$A$51,0))</f>
        <v>Beauty &amp; Personal Care</v>
      </c>
      <c r="J2073" s="1" t="str">
        <f aca="false">INDEX(Orders!$E$2:$E$8001,MATCH(B2073,Orders!$A$2:$A$8001,0))</f>
        <v>Delivered</v>
      </c>
      <c r="K2073" s="1" t="str">
        <f aca="false">LEFT(INDEX(Orders!$C$2:$C$8001,MATCH(B2073,Orders!$A$2:$A$8001,0)),7)</f>
        <v>2024-06</v>
      </c>
    </row>
    <row r="2074" customFormat="false" ht="15" hidden="false" customHeight="true" outlineLevel="0" collapsed="false">
      <c r="A2074" s="1" t="s">
        <v>12544</v>
      </c>
      <c r="B2074" s="1" t="s">
        <v>3333</v>
      </c>
      <c r="C2074" s="1" t="s">
        <v>1933</v>
      </c>
      <c r="D2074" s="1" t="n">
        <v>2</v>
      </c>
      <c r="E2074" s="16" t="n">
        <v>7194.38</v>
      </c>
      <c r="F2074" s="17" t="n">
        <v>0</v>
      </c>
      <c r="G2074" s="16" t="n">
        <v>14388.76</v>
      </c>
      <c r="I2074" s="1" t="str">
        <f aca="false">INDEX(Products!$C$2:$C$51,MATCH(C2074,Products!$A$2:$A$51,0))</f>
        <v>Electronics</v>
      </c>
      <c r="J2074" s="1" t="str">
        <f aca="false">INDEX(Orders!$E$2:$E$8001,MATCH(B2074,Orders!$A$2:$A$8001,0))</f>
        <v>Returned</v>
      </c>
      <c r="K2074" s="1" t="str">
        <f aca="false">LEFT(INDEX(Orders!$C$2:$C$8001,MATCH(B2074,Orders!$A$2:$A$8001,0)),7)</f>
        <v>2024-12</v>
      </c>
    </row>
    <row r="2075" customFormat="false" ht="15" hidden="false" customHeight="true" outlineLevel="0" collapsed="false">
      <c r="A2075" s="1" t="s">
        <v>12545</v>
      </c>
      <c r="B2075" s="1" t="s">
        <v>3334</v>
      </c>
      <c r="C2075" s="1" t="s">
        <v>1975</v>
      </c>
      <c r="D2075" s="1" t="n">
        <v>1</v>
      </c>
      <c r="E2075" s="16" t="n">
        <v>862.99</v>
      </c>
      <c r="F2075" s="17" t="n">
        <v>0.1</v>
      </c>
      <c r="G2075" s="16" t="n">
        <v>776.69</v>
      </c>
      <c r="I2075" s="1" t="str">
        <f aca="false">INDEX(Products!$C$2:$C$51,MATCH(C2075,Products!$A$2:$A$51,0))</f>
        <v>Beauty &amp; Personal Care</v>
      </c>
      <c r="J2075" s="1" t="str">
        <f aca="false">INDEX(Orders!$E$2:$E$8001,MATCH(B2075,Orders!$A$2:$A$8001,0))</f>
        <v>Delivered</v>
      </c>
      <c r="K2075" s="1" t="str">
        <f aca="false">LEFT(INDEX(Orders!$C$2:$C$8001,MATCH(B2075,Orders!$A$2:$A$8001,0)),7)</f>
        <v>2024-11</v>
      </c>
    </row>
    <row r="2076" customFormat="false" ht="15" hidden="false" customHeight="true" outlineLevel="0" collapsed="false">
      <c r="A2076" s="1" t="s">
        <v>12546</v>
      </c>
      <c r="B2076" s="1" t="s">
        <v>3335</v>
      </c>
      <c r="C2076" s="1" t="s">
        <v>1940</v>
      </c>
      <c r="D2076" s="1" t="n">
        <v>2</v>
      </c>
      <c r="E2076" s="16" t="n">
        <v>2374.52</v>
      </c>
      <c r="F2076" s="17" t="n">
        <v>0</v>
      </c>
      <c r="G2076" s="16" t="n">
        <v>4749.04</v>
      </c>
      <c r="I2076" s="1" t="str">
        <f aca="false">INDEX(Products!$C$2:$C$51,MATCH(C2076,Products!$A$2:$A$51,0))</f>
        <v>Fashion</v>
      </c>
      <c r="J2076" s="1" t="str">
        <f aca="false">INDEX(Orders!$E$2:$E$8001,MATCH(B2076,Orders!$A$2:$A$8001,0))</f>
        <v>Delivered</v>
      </c>
      <c r="K2076" s="1" t="str">
        <f aca="false">LEFT(INDEX(Orders!$C$2:$C$8001,MATCH(B2076,Orders!$A$2:$A$8001,0)),7)</f>
        <v>2025-03</v>
      </c>
    </row>
    <row r="2077" customFormat="false" ht="15" hidden="false" customHeight="true" outlineLevel="0" collapsed="false">
      <c r="A2077" s="1" t="s">
        <v>12547</v>
      </c>
      <c r="B2077" s="1" t="s">
        <v>3336</v>
      </c>
      <c r="C2077" s="1" t="s">
        <v>1940</v>
      </c>
      <c r="D2077" s="1" t="n">
        <v>1</v>
      </c>
      <c r="E2077" s="16" t="n">
        <v>2374.52</v>
      </c>
      <c r="F2077" s="17" t="n">
        <v>0</v>
      </c>
      <c r="G2077" s="16" t="n">
        <v>2374.52</v>
      </c>
      <c r="I2077" s="1" t="str">
        <f aca="false">INDEX(Products!$C$2:$C$51,MATCH(C2077,Products!$A$2:$A$51,0))</f>
        <v>Fashion</v>
      </c>
      <c r="J2077" s="1" t="str">
        <f aca="false">INDEX(Orders!$E$2:$E$8001,MATCH(B2077,Orders!$A$2:$A$8001,0))</f>
        <v>Delivered</v>
      </c>
      <c r="K2077" s="1" t="str">
        <f aca="false">LEFT(INDEX(Orders!$C$2:$C$8001,MATCH(B2077,Orders!$A$2:$A$8001,0)),7)</f>
        <v>2025-12</v>
      </c>
    </row>
    <row r="2078" customFormat="false" ht="15" hidden="false" customHeight="true" outlineLevel="0" collapsed="false">
      <c r="A2078" s="1" t="s">
        <v>12548</v>
      </c>
      <c r="B2078" s="1" t="s">
        <v>3336</v>
      </c>
      <c r="C2078" s="1" t="s">
        <v>1930</v>
      </c>
      <c r="D2078" s="1" t="n">
        <v>1</v>
      </c>
      <c r="E2078" s="16" t="n">
        <v>2398.35</v>
      </c>
      <c r="F2078" s="17" t="n">
        <v>0.1</v>
      </c>
      <c r="G2078" s="16" t="n">
        <v>2158.52</v>
      </c>
      <c r="I2078" s="1" t="str">
        <f aca="false">INDEX(Products!$C$2:$C$51,MATCH(C2078,Products!$A$2:$A$51,0))</f>
        <v>Electronics</v>
      </c>
      <c r="J2078" s="1" t="str">
        <f aca="false">INDEX(Orders!$E$2:$E$8001,MATCH(B2078,Orders!$A$2:$A$8001,0))</f>
        <v>Delivered</v>
      </c>
      <c r="K2078" s="1" t="str">
        <f aca="false">LEFT(INDEX(Orders!$C$2:$C$8001,MATCH(B2078,Orders!$A$2:$A$8001,0)),7)</f>
        <v>2025-12</v>
      </c>
    </row>
    <row r="2079" customFormat="false" ht="15" hidden="false" customHeight="true" outlineLevel="0" collapsed="false">
      <c r="A2079" s="1" t="s">
        <v>12549</v>
      </c>
      <c r="B2079" s="1" t="s">
        <v>3337</v>
      </c>
      <c r="C2079" s="1" t="s">
        <v>1920</v>
      </c>
      <c r="D2079" s="1" t="n">
        <v>2</v>
      </c>
      <c r="E2079" s="16" t="n">
        <v>4273.58</v>
      </c>
      <c r="F2079" s="17" t="n">
        <v>0</v>
      </c>
      <c r="G2079" s="16" t="n">
        <v>8547.16</v>
      </c>
      <c r="I2079" s="1" t="str">
        <f aca="false">INDEX(Products!$C$2:$C$51,MATCH(C2079,Products!$A$2:$A$51,0))</f>
        <v>Electronics</v>
      </c>
      <c r="J2079" s="1" t="str">
        <f aca="false">INDEX(Orders!$E$2:$E$8001,MATCH(B2079,Orders!$A$2:$A$8001,0))</f>
        <v>Returned</v>
      </c>
      <c r="K2079" s="1" t="str">
        <f aca="false">LEFT(INDEX(Orders!$C$2:$C$8001,MATCH(B2079,Orders!$A$2:$A$8001,0)),7)</f>
        <v>2025-07</v>
      </c>
    </row>
    <row r="2080" customFormat="false" ht="15" hidden="false" customHeight="true" outlineLevel="0" collapsed="false">
      <c r="A2080" s="1" t="s">
        <v>12550</v>
      </c>
      <c r="B2080" s="1" t="s">
        <v>3338</v>
      </c>
      <c r="C2080" s="1" t="s">
        <v>1984</v>
      </c>
      <c r="D2080" s="1" t="n">
        <v>1</v>
      </c>
      <c r="E2080" s="16" t="n">
        <v>1134.82</v>
      </c>
      <c r="F2080" s="17" t="n">
        <v>0</v>
      </c>
      <c r="G2080" s="16" t="n">
        <v>1134.82</v>
      </c>
      <c r="I2080" s="1" t="str">
        <f aca="false">INDEX(Products!$C$2:$C$51,MATCH(C2080,Products!$A$2:$A$51,0))</f>
        <v>Beauty &amp; Personal Care</v>
      </c>
      <c r="J2080" s="1" t="str">
        <f aca="false">INDEX(Orders!$E$2:$E$8001,MATCH(B2080,Orders!$A$2:$A$8001,0))</f>
        <v>Delivered</v>
      </c>
      <c r="K2080" s="1" t="str">
        <f aca="false">LEFT(INDEX(Orders!$C$2:$C$8001,MATCH(B2080,Orders!$A$2:$A$8001,0)),7)</f>
        <v>2024-06</v>
      </c>
    </row>
    <row r="2081" customFormat="false" ht="15" hidden="false" customHeight="true" outlineLevel="0" collapsed="false">
      <c r="A2081" s="1" t="s">
        <v>12551</v>
      </c>
      <c r="B2081" s="1" t="s">
        <v>3339</v>
      </c>
      <c r="C2081" s="1" t="s">
        <v>1969</v>
      </c>
      <c r="D2081" s="1" t="n">
        <v>1</v>
      </c>
      <c r="E2081" s="16" t="n">
        <v>9171.98</v>
      </c>
      <c r="F2081" s="17" t="n">
        <v>0.2</v>
      </c>
      <c r="G2081" s="16" t="n">
        <v>7337.58</v>
      </c>
      <c r="I2081" s="1" t="str">
        <f aca="false">INDEX(Products!$C$2:$C$51,MATCH(C2081,Products!$A$2:$A$51,0))</f>
        <v>Home &amp; Kitchen</v>
      </c>
      <c r="J2081" s="1" t="str">
        <f aca="false">INDEX(Orders!$E$2:$E$8001,MATCH(B2081,Orders!$A$2:$A$8001,0))</f>
        <v>Delivered</v>
      </c>
      <c r="K2081" s="1" t="str">
        <f aca="false">LEFT(INDEX(Orders!$C$2:$C$8001,MATCH(B2081,Orders!$A$2:$A$8001,0)),7)</f>
        <v>2024-03</v>
      </c>
    </row>
    <row r="2082" customFormat="false" ht="15" hidden="false" customHeight="true" outlineLevel="0" collapsed="false">
      <c r="A2082" s="1" t="s">
        <v>12552</v>
      </c>
      <c r="B2082" s="1" t="s">
        <v>3340</v>
      </c>
      <c r="C2082" s="1" t="s">
        <v>1990</v>
      </c>
      <c r="D2082" s="1" t="n">
        <v>1</v>
      </c>
      <c r="E2082" s="16" t="n">
        <v>5311.32</v>
      </c>
      <c r="F2082" s="17" t="n">
        <v>0.2</v>
      </c>
      <c r="G2082" s="16" t="n">
        <v>4249.06</v>
      </c>
      <c r="I2082" s="1" t="str">
        <f aca="false">INDEX(Products!$C$2:$C$51,MATCH(C2082,Products!$A$2:$A$51,0))</f>
        <v>Sports &amp; Fitness</v>
      </c>
      <c r="J2082" s="1" t="str">
        <f aca="false">INDEX(Orders!$E$2:$E$8001,MATCH(B2082,Orders!$A$2:$A$8001,0))</f>
        <v>Delivered</v>
      </c>
      <c r="K2082" s="1" t="str">
        <f aca="false">LEFT(INDEX(Orders!$C$2:$C$8001,MATCH(B2082,Orders!$A$2:$A$8001,0)),7)</f>
        <v>2025-02</v>
      </c>
    </row>
    <row r="2083" customFormat="false" ht="15" hidden="false" customHeight="true" outlineLevel="0" collapsed="false">
      <c r="A2083" s="1" t="s">
        <v>12553</v>
      </c>
      <c r="B2083" s="1" t="s">
        <v>3340</v>
      </c>
      <c r="C2083" s="1" t="s">
        <v>2007</v>
      </c>
      <c r="D2083" s="1" t="n">
        <v>1</v>
      </c>
      <c r="E2083" s="16" t="n">
        <v>750.27</v>
      </c>
      <c r="F2083" s="17" t="n">
        <v>0</v>
      </c>
      <c r="G2083" s="16" t="n">
        <v>750.27</v>
      </c>
      <c r="I2083" s="1" t="str">
        <f aca="false">INDEX(Products!$C$2:$C$51,MATCH(C2083,Products!$A$2:$A$51,0))</f>
        <v>Books &amp; Stationery</v>
      </c>
      <c r="J2083" s="1" t="str">
        <f aca="false">INDEX(Orders!$E$2:$E$8001,MATCH(B2083,Orders!$A$2:$A$8001,0))</f>
        <v>Delivered</v>
      </c>
      <c r="K2083" s="1" t="str">
        <f aca="false">LEFT(INDEX(Orders!$C$2:$C$8001,MATCH(B2083,Orders!$A$2:$A$8001,0)),7)</f>
        <v>2025-02</v>
      </c>
    </row>
    <row r="2084" customFormat="false" ht="15" hidden="false" customHeight="true" outlineLevel="0" collapsed="false">
      <c r="A2084" s="1" t="s">
        <v>12554</v>
      </c>
      <c r="B2084" s="1" t="s">
        <v>3341</v>
      </c>
      <c r="C2084" s="1" t="s">
        <v>1949</v>
      </c>
      <c r="D2084" s="1" t="n">
        <v>2</v>
      </c>
      <c r="E2084" s="16" t="n">
        <v>4185.64</v>
      </c>
      <c r="F2084" s="17" t="n">
        <v>0</v>
      </c>
      <c r="G2084" s="16" t="n">
        <v>8371.28</v>
      </c>
      <c r="I2084" s="1" t="str">
        <f aca="false">INDEX(Products!$C$2:$C$51,MATCH(C2084,Products!$A$2:$A$51,0))</f>
        <v>Fashion</v>
      </c>
      <c r="J2084" s="1" t="str">
        <f aca="false">INDEX(Orders!$E$2:$E$8001,MATCH(B2084,Orders!$A$2:$A$8001,0))</f>
        <v>Delivered</v>
      </c>
      <c r="K2084" s="1" t="str">
        <f aca="false">LEFT(INDEX(Orders!$C$2:$C$8001,MATCH(B2084,Orders!$A$2:$A$8001,0)),7)</f>
        <v>2025-03</v>
      </c>
    </row>
    <row r="2085" customFormat="false" ht="15" hidden="false" customHeight="true" outlineLevel="0" collapsed="false">
      <c r="A2085" s="1" t="s">
        <v>12555</v>
      </c>
      <c r="B2085" s="1" t="s">
        <v>3341</v>
      </c>
      <c r="C2085" s="1" t="s">
        <v>1940</v>
      </c>
      <c r="D2085" s="1" t="n">
        <v>1</v>
      </c>
      <c r="E2085" s="16" t="n">
        <v>2374.52</v>
      </c>
      <c r="F2085" s="17" t="n">
        <v>0</v>
      </c>
      <c r="G2085" s="16" t="n">
        <v>2374.52</v>
      </c>
      <c r="I2085" s="1" t="str">
        <f aca="false">INDEX(Products!$C$2:$C$51,MATCH(C2085,Products!$A$2:$A$51,0))</f>
        <v>Fashion</v>
      </c>
      <c r="J2085" s="1" t="str">
        <f aca="false">INDEX(Orders!$E$2:$E$8001,MATCH(B2085,Orders!$A$2:$A$8001,0))</f>
        <v>Delivered</v>
      </c>
      <c r="K2085" s="1" t="str">
        <f aca="false">LEFT(INDEX(Orders!$C$2:$C$8001,MATCH(B2085,Orders!$A$2:$A$8001,0)),7)</f>
        <v>2025-03</v>
      </c>
    </row>
    <row r="2086" customFormat="false" ht="15" hidden="false" customHeight="true" outlineLevel="0" collapsed="false">
      <c r="A2086" s="1" t="s">
        <v>12556</v>
      </c>
      <c r="B2086" s="1" t="s">
        <v>3341</v>
      </c>
      <c r="C2086" s="1" t="s">
        <v>1979</v>
      </c>
      <c r="D2086" s="1" t="n">
        <v>1</v>
      </c>
      <c r="E2086" s="16" t="n">
        <v>623</v>
      </c>
      <c r="F2086" s="17" t="n">
        <v>0.15</v>
      </c>
      <c r="G2086" s="16" t="n">
        <v>529.55</v>
      </c>
      <c r="I2086" s="1" t="str">
        <f aca="false">INDEX(Products!$C$2:$C$51,MATCH(C2086,Products!$A$2:$A$51,0))</f>
        <v>Beauty &amp; Personal Care</v>
      </c>
      <c r="J2086" s="1" t="str">
        <f aca="false">INDEX(Orders!$E$2:$E$8001,MATCH(B2086,Orders!$A$2:$A$8001,0))</f>
        <v>Delivered</v>
      </c>
      <c r="K2086" s="1" t="str">
        <f aca="false">LEFT(INDEX(Orders!$C$2:$C$8001,MATCH(B2086,Orders!$A$2:$A$8001,0)),7)</f>
        <v>2025-03</v>
      </c>
    </row>
    <row r="2087" customFormat="false" ht="15" hidden="false" customHeight="true" outlineLevel="0" collapsed="false">
      <c r="A2087" s="1" t="s">
        <v>12557</v>
      </c>
      <c r="B2087" s="1" t="s">
        <v>3342</v>
      </c>
      <c r="C2087" s="1" t="s">
        <v>1991</v>
      </c>
      <c r="D2087" s="1" t="n">
        <v>1</v>
      </c>
      <c r="E2087" s="16" t="n">
        <v>579.12</v>
      </c>
      <c r="F2087" s="17" t="n">
        <v>0</v>
      </c>
      <c r="G2087" s="16" t="n">
        <v>579.12</v>
      </c>
      <c r="I2087" s="1" t="str">
        <f aca="false">INDEX(Products!$C$2:$C$51,MATCH(C2087,Products!$A$2:$A$51,0))</f>
        <v>Sports &amp; Fitness</v>
      </c>
      <c r="J2087" s="1" t="str">
        <f aca="false">INDEX(Orders!$E$2:$E$8001,MATCH(B2087,Orders!$A$2:$A$8001,0))</f>
        <v>Delivered</v>
      </c>
      <c r="K2087" s="1" t="str">
        <f aca="false">LEFT(INDEX(Orders!$C$2:$C$8001,MATCH(B2087,Orders!$A$2:$A$8001,0)),7)</f>
        <v>2025-07</v>
      </c>
    </row>
    <row r="2088" customFormat="false" ht="15" hidden="false" customHeight="true" outlineLevel="0" collapsed="false">
      <c r="A2088" s="1" t="s">
        <v>12558</v>
      </c>
      <c r="B2088" s="1" t="s">
        <v>3344</v>
      </c>
      <c r="C2088" s="1" t="s">
        <v>1997</v>
      </c>
      <c r="D2088" s="1" t="n">
        <v>1</v>
      </c>
      <c r="E2088" s="16" t="n">
        <v>311.15</v>
      </c>
      <c r="F2088" s="17" t="n">
        <v>0.05</v>
      </c>
      <c r="G2088" s="16" t="n">
        <v>295.59</v>
      </c>
      <c r="I2088" s="1" t="str">
        <f aca="false">INDEX(Products!$C$2:$C$51,MATCH(C2088,Products!$A$2:$A$51,0))</f>
        <v>Sports &amp; Fitness</v>
      </c>
      <c r="J2088" s="1" t="str">
        <f aca="false">INDEX(Orders!$E$2:$E$8001,MATCH(B2088,Orders!$A$2:$A$8001,0))</f>
        <v>Delivered</v>
      </c>
      <c r="K2088" s="1" t="str">
        <f aca="false">LEFT(INDEX(Orders!$C$2:$C$8001,MATCH(B2088,Orders!$A$2:$A$8001,0)),7)</f>
        <v>2025-11</v>
      </c>
    </row>
    <row r="2089" customFormat="false" ht="15" hidden="false" customHeight="true" outlineLevel="0" collapsed="false">
      <c r="A2089" s="1" t="s">
        <v>12559</v>
      </c>
      <c r="B2089" s="1" t="s">
        <v>3344</v>
      </c>
      <c r="C2089" s="1" t="s">
        <v>2006</v>
      </c>
      <c r="D2089" s="1" t="n">
        <v>1</v>
      </c>
      <c r="E2089" s="16" t="n">
        <v>482.17</v>
      </c>
      <c r="F2089" s="17" t="n">
        <v>0</v>
      </c>
      <c r="G2089" s="16" t="n">
        <v>482.17</v>
      </c>
      <c r="I2089" s="1" t="str">
        <f aca="false">INDEX(Products!$C$2:$C$51,MATCH(C2089,Products!$A$2:$A$51,0))</f>
        <v>Books &amp; Stationery</v>
      </c>
      <c r="J2089" s="1" t="str">
        <f aca="false">INDEX(Orders!$E$2:$E$8001,MATCH(B2089,Orders!$A$2:$A$8001,0))</f>
        <v>Delivered</v>
      </c>
      <c r="K2089" s="1" t="str">
        <f aca="false">LEFT(INDEX(Orders!$C$2:$C$8001,MATCH(B2089,Orders!$A$2:$A$8001,0)),7)</f>
        <v>2025-11</v>
      </c>
    </row>
    <row r="2090" customFormat="false" ht="15" hidden="false" customHeight="true" outlineLevel="0" collapsed="false">
      <c r="A2090" s="1" t="s">
        <v>12560</v>
      </c>
      <c r="B2090" s="1" t="s">
        <v>3345</v>
      </c>
      <c r="C2090" s="1" t="s">
        <v>2006</v>
      </c>
      <c r="D2090" s="1" t="n">
        <v>2</v>
      </c>
      <c r="E2090" s="16" t="n">
        <v>482.17</v>
      </c>
      <c r="F2090" s="17" t="n">
        <v>0</v>
      </c>
      <c r="G2090" s="16" t="n">
        <v>964.34</v>
      </c>
      <c r="I2090" s="1" t="str">
        <f aca="false">INDEX(Products!$C$2:$C$51,MATCH(C2090,Products!$A$2:$A$51,0))</f>
        <v>Books &amp; Stationery</v>
      </c>
      <c r="J2090" s="1" t="str">
        <f aca="false">INDEX(Orders!$E$2:$E$8001,MATCH(B2090,Orders!$A$2:$A$8001,0))</f>
        <v>Delivered</v>
      </c>
      <c r="K2090" s="1" t="str">
        <f aca="false">LEFT(INDEX(Orders!$C$2:$C$8001,MATCH(B2090,Orders!$A$2:$A$8001,0)),7)</f>
        <v>2025-08</v>
      </c>
    </row>
    <row r="2091" customFormat="false" ht="15" hidden="false" customHeight="true" outlineLevel="0" collapsed="false">
      <c r="A2091" s="1" t="s">
        <v>12561</v>
      </c>
      <c r="B2091" s="1" t="s">
        <v>3346</v>
      </c>
      <c r="C2091" s="1" t="s">
        <v>1940</v>
      </c>
      <c r="D2091" s="1" t="n">
        <v>1</v>
      </c>
      <c r="E2091" s="16" t="n">
        <v>2374.52</v>
      </c>
      <c r="F2091" s="17" t="n">
        <v>0</v>
      </c>
      <c r="G2091" s="16" t="n">
        <v>2374.52</v>
      </c>
      <c r="I2091" s="1" t="str">
        <f aca="false">INDEX(Products!$C$2:$C$51,MATCH(C2091,Products!$A$2:$A$51,0))</f>
        <v>Fashion</v>
      </c>
      <c r="J2091" s="1" t="str">
        <f aca="false">INDEX(Orders!$E$2:$E$8001,MATCH(B2091,Orders!$A$2:$A$8001,0))</f>
        <v>Delivered</v>
      </c>
      <c r="K2091" s="1" t="str">
        <f aca="false">LEFT(INDEX(Orders!$C$2:$C$8001,MATCH(B2091,Orders!$A$2:$A$8001,0)),7)</f>
        <v>2024-11</v>
      </c>
    </row>
    <row r="2092" customFormat="false" ht="15" hidden="false" customHeight="true" outlineLevel="0" collapsed="false">
      <c r="A2092" s="1" t="s">
        <v>12562</v>
      </c>
      <c r="B2092" s="1" t="s">
        <v>3347</v>
      </c>
      <c r="C2092" s="1" t="s">
        <v>1959</v>
      </c>
      <c r="D2092" s="1" t="n">
        <v>1</v>
      </c>
      <c r="E2092" s="16" t="n">
        <v>2142.79</v>
      </c>
      <c r="F2092" s="17" t="n">
        <v>0.05</v>
      </c>
      <c r="G2092" s="16" t="n">
        <v>2035.65</v>
      </c>
      <c r="I2092" s="1" t="str">
        <f aca="false">INDEX(Products!$C$2:$C$51,MATCH(C2092,Products!$A$2:$A$51,0))</f>
        <v>Home &amp; Kitchen</v>
      </c>
      <c r="J2092" s="1" t="str">
        <f aca="false">INDEX(Orders!$E$2:$E$8001,MATCH(B2092,Orders!$A$2:$A$8001,0))</f>
        <v>Cancelled</v>
      </c>
      <c r="K2092" s="1" t="str">
        <f aca="false">LEFT(INDEX(Orders!$C$2:$C$8001,MATCH(B2092,Orders!$A$2:$A$8001,0)),7)</f>
        <v>2025-07</v>
      </c>
    </row>
    <row r="2093" customFormat="false" ht="15" hidden="false" customHeight="true" outlineLevel="0" collapsed="false">
      <c r="A2093" s="1" t="s">
        <v>12563</v>
      </c>
      <c r="B2093" s="1" t="s">
        <v>3347</v>
      </c>
      <c r="C2093" s="1" t="s">
        <v>2007</v>
      </c>
      <c r="D2093" s="1" t="n">
        <v>1</v>
      </c>
      <c r="E2093" s="16" t="n">
        <v>750.27</v>
      </c>
      <c r="F2093" s="17" t="n">
        <v>0</v>
      </c>
      <c r="G2093" s="16" t="n">
        <v>750.27</v>
      </c>
      <c r="I2093" s="1" t="str">
        <f aca="false">INDEX(Products!$C$2:$C$51,MATCH(C2093,Products!$A$2:$A$51,0))</f>
        <v>Books &amp; Stationery</v>
      </c>
      <c r="J2093" s="1" t="str">
        <f aca="false">INDEX(Orders!$E$2:$E$8001,MATCH(B2093,Orders!$A$2:$A$8001,0))</f>
        <v>Cancelled</v>
      </c>
      <c r="K2093" s="1" t="str">
        <f aca="false">LEFT(INDEX(Orders!$C$2:$C$8001,MATCH(B2093,Orders!$A$2:$A$8001,0)),7)</f>
        <v>2025-07</v>
      </c>
    </row>
    <row r="2094" customFormat="false" ht="15" hidden="false" customHeight="true" outlineLevel="0" collapsed="false">
      <c r="A2094" s="1" t="s">
        <v>12564</v>
      </c>
      <c r="B2094" s="1" t="s">
        <v>3348</v>
      </c>
      <c r="C2094" s="1" t="s">
        <v>1967</v>
      </c>
      <c r="D2094" s="1" t="n">
        <v>1</v>
      </c>
      <c r="E2094" s="16" t="n">
        <v>6822.61</v>
      </c>
      <c r="F2094" s="17" t="n">
        <v>0</v>
      </c>
      <c r="G2094" s="16" t="n">
        <v>6822.61</v>
      </c>
      <c r="I2094" s="1" t="str">
        <f aca="false">INDEX(Products!$C$2:$C$51,MATCH(C2094,Products!$A$2:$A$51,0))</f>
        <v>Home &amp; Kitchen</v>
      </c>
      <c r="J2094" s="1" t="str">
        <f aca="false">INDEX(Orders!$E$2:$E$8001,MATCH(B2094,Orders!$A$2:$A$8001,0))</f>
        <v>Delivered</v>
      </c>
      <c r="K2094" s="1" t="str">
        <f aca="false">LEFT(INDEX(Orders!$C$2:$C$8001,MATCH(B2094,Orders!$A$2:$A$8001,0)),7)</f>
        <v>2024-03</v>
      </c>
    </row>
    <row r="2095" customFormat="false" ht="15" hidden="false" customHeight="true" outlineLevel="0" collapsed="false">
      <c r="A2095" s="1" t="s">
        <v>12565</v>
      </c>
      <c r="B2095" s="1" t="s">
        <v>3348</v>
      </c>
      <c r="C2095" s="1" t="s">
        <v>1969</v>
      </c>
      <c r="D2095" s="1" t="n">
        <v>1</v>
      </c>
      <c r="E2095" s="16" t="n">
        <v>9171.98</v>
      </c>
      <c r="F2095" s="17" t="n">
        <v>0.15</v>
      </c>
      <c r="G2095" s="16" t="n">
        <v>7796.18</v>
      </c>
      <c r="I2095" s="1" t="str">
        <f aca="false">INDEX(Products!$C$2:$C$51,MATCH(C2095,Products!$A$2:$A$51,0))</f>
        <v>Home &amp; Kitchen</v>
      </c>
      <c r="J2095" s="1" t="str">
        <f aca="false">INDEX(Orders!$E$2:$E$8001,MATCH(B2095,Orders!$A$2:$A$8001,0))</f>
        <v>Delivered</v>
      </c>
      <c r="K2095" s="1" t="str">
        <f aca="false">LEFT(INDEX(Orders!$C$2:$C$8001,MATCH(B2095,Orders!$A$2:$A$8001,0)),7)</f>
        <v>2024-03</v>
      </c>
    </row>
    <row r="2096" customFormat="false" ht="15" hidden="false" customHeight="true" outlineLevel="0" collapsed="false">
      <c r="A2096" s="1" t="s">
        <v>12566</v>
      </c>
      <c r="B2096" s="1" t="s">
        <v>3350</v>
      </c>
      <c r="C2096" s="1" t="s">
        <v>1930</v>
      </c>
      <c r="D2096" s="1" t="n">
        <v>1</v>
      </c>
      <c r="E2096" s="16" t="n">
        <v>2398.35</v>
      </c>
      <c r="F2096" s="17" t="n">
        <v>0.15</v>
      </c>
      <c r="G2096" s="16" t="n">
        <v>2038.6</v>
      </c>
      <c r="I2096" s="1" t="str">
        <f aca="false">INDEX(Products!$C$2:$C$51,MATCH(C2096,Products!$A$2:$A$51,0))</f>
        <v>Electronics</v>
      </c>
      <c r="J2096" s="1" t="str">
        <f aca="false">INDEX(Orders!$E$2:$E$8001,MATCH(B2096,Orders!$A$2:$A$8001,0))</f>
        <v>Delivered</v>
      </c>
      <c r="K2096" s="1" t="str">
        <f aca="false">LEFT(INDEX(Orders!$C$2:$C$8001,MATCH(B2096,Orders!$A$2:$A$8001,0)),7)</f>
        <v>2025-01</v>
      </c>
    </row>
    <row r="2097" customFormat="false" ht="15" hidden="false" customHeight="true" outlineLevel="0" collapsed="false">
      <c r="A2097" s="1" t="s">
        <v>12567</v>
      </c>
      <c r="B2097" s="1" t="s">
        <v>3351</v>
      </c>
      <c r="C2097" s="1" t="s">
        <v>1937</v>
      </c>
      <c r="D2097" s="1" t="n">
        <v>3</v>
      </c>
      <c r="E2097" s="16" t="n">
        <v>1364.75</v>
      </c>
      <c r="F2097" s="17" t="n">
        <v>0</v>
      </c>
      <c r="G2097" s="16" t="n">
        <v>4094.25</v>
      </c>
      <c r="I2097" s="1" t="str">
        <f aca="false">INDEX(Products!$C$2:$C$51,MATCH(C2097,Products!$A$2:$A$51,0))</f>
        <v>Fashion</v>
      </c>
      <c r="J2097" s="1" t="str">
        <f aca="false">INDEX(Orders!$E$2:$E$8001,MATCH(B2097,Orders!$A$2:$A$8001,0))</f>
        <v>Delivered</v>
      </c>
      <c r="K2097" s="1" t="str">
        <f aca="false">LEFT(INDEX(Orders!$C$2:$C$8001,MATCH(B2097,Orders!$A$2:$A$8001,0)),7)</f>
        <v>2025-04</v>
      </c>
    </row>
    <row r="2098" customFormat="false" ht="15" hidden="false" customHeight="true" outlineLevel="0" collapsed="false">
      <c r="A2098" s="1" t="s">
        <v>12568</v>
      </c>
      <c r="B2098" s="1" t="s">
        <v>3352</v>
      </c>
      <c r="C2098" s="1" t="s">
        <v>1940</v>
      </c>
      <c r="D2098" s="1" t="n">
        <v>1</v>
      </c>
      <c r="E2098" s="16" t="n">
        <v>2374.52</v>
      </c>
      <c r="F2098" s="17" t="n">
        <v>0.05</v>
      </c>
      <c r="G2098" s="16" t="n">
        <v>2255.79</v>
      </c>
      <c r="I2098" s="1" t="str">
        <f aca="false">INDEX(Products!$C$2:$C$51,MATCH(C2098,Products!$A$2:$A$51,0))</f>
        <v>Fashion</v>
      </c>
      <c r="J2098" s="1" t="str">
        <f aca="false">INDEX(Orders!$E$2:$E$8001,MATCH(B2098,Orders!$A$2:$A$8001,0))</f>
        <v>Refunded</v>
      </c>
      <c r="K2098" s="1" t="str">
        <f aca="false">LEFT(INDEX(Orders!$C$2:$C$8001,MATCH(B2098,Orders!$A$2:$A$8001,0)),7)</f>
        <v>2025-10</v>
      </c>
    </row>
    <row r="2099" customFormat="false" ht="15" hidden="false" customHeight="true" outlineLevel="0" collapsed="false">
      <c r="A2099" s="1" t="s">
        <v>12569</v>
      </c>
      <c r="B2099" s="1" t="s">
        <v>3354</v>
      </c>
      <c r="C2099" s="1" t="s">
        <v>2006</v>
      </c>
      <c r="D2099" s="1" t="n">
        <v>2</v>
      </c>
      <c r="E2099" s="16" t="n">
        <v>482.17</v>
      </c>
      <c r="F2099" s="17" t="n">
        <v>0</v>
      </c>
      <c r="G2099" s="16" t="n">
        <v>964.34</v>
      </c>
      <c r="I2099" s="1" t="str">
        <f aca="false">INDEX(Products!$C$2:$C$51,MATCH(C2099,Products!$A$2:$A$51,0))</f>
        <v>Books &amp; Stationery</v>
      </c>
      <c r="J2099" s="1" t="str">
        <f aca="false">INDEX(Orders!$E$2:$E$8001,MATCH(B2099,Orders!$A$2:$A$8001,0))</f>
        <v>Delivered</v>
      </c>
      <c r="K2099" s="1" t="str">
        <f aca="false">LEFT(INDEX(Orders!$C$2:$C$8001,MATCH(B2099,Orders!$A$2:$A$8001,0)),7)</f>
        <v>2024-09</v>
      </c>
    </row>
    <row r="2100" customFormat="false" ht="15" hidden="false" customHeight="true" outlineLevel="0" collapsed="false">
      <c r="A2100" s="1" t="s">
        <v>12570</v>
      </c>
      <c r="B2100" s="1" t="s">
        <v>3354</v>
      </c>
      <c r="C2100" s="1" t="s">
        <v>1933</v>
      </c>
      <c r="D2100" s="1" t="n">
        <v>2</v>
      </c>
      <c r="E2100" s="16" t="n">
        <v>7194.38</v>
      </c>
      <c r="F2100" s="17" t="n">
        <v>0.1</v>
      </c>
      <c r="G2100" s="16" t="n">
        <v>12949.88</v>
      </c>
      <c r="I2100" s="1" t="str">
        <f aca="false">INDEX(Products!$C$2:$C$51,MATCH(C2100,Products!$A$2:$A$51,0))</f>
        <v>Electronics</v>
      </c>
      <c r="J2100" s="1" t="str">
        <f aca="false">INDEX(Orders!$E$2:$E$8001,MATCH(B2100,Orders!$A$2:$A$8001,0))</f>
        <v>Delivered</v>
      </c>
      <c r="K2100" s="1" t="str">
        <f aca="false">LEFT(INDEX(Orders!$C$2:$C$8001,MATCH(B2100,Orders!$A$2:$A$8001,0)),7)</f>
        <v>2024-09</v>
      </c>
    </row>
    <row r="2101" customFormat="false" ht="15" hidden="false" customHeight="true" outlineLevel="0" collapsed="false">
      <c r="A2101" s="1" t="s">
        <v>12571</v>
      </c>
      <c r="B2101" s="1" t="s">
        <v>3356</v>
      </c>
      <c r="C2101" s="1" t="s">
        <v>1940</v>
      </c>
      <c r="D2101" s="1" t="n">
        <v>1</v>
      </c>
      <c r="E2101" s="16" t="n">
        <v>2374.52</v>
      </c>
      <c r="F2101" s="17" t="n">
        <v>0</v>
      </c>
      <c r="G2101" s="16" t="n">
        <v>2374.52</v>
      </c>
      <c r="I2101" s="1" t="str">
        <f aca="false">INDEX(Products!$C$2:$C$51,MATCH(C2101,Products!$A$2:$A$51,0))</f>
        <v>Fashion</v>
      </c>
      <c r="J2101" s="1" t="str">
        <f aca="false">INDEX(Orders!$E$2:$E$8001,MATCH(B2101,Orders!$A$2:$A$8001,0))</f>
        <v>Delivered</v>
      </c>
      <c r="K2101" s="1" t="str">
        <f aca="false">LEFT(INDEX(Orders!$C$2:$C$8001,MATCH(B2101,Orders!$A$2:$A$8001,0)),7)</f>
        <v>2025-02</v>
      </c>
    </row>
    <row r="2102" customFormat="false" ht="15" hidden="false" customHeight="true" outlineLevel="0" collapsed="false">
      <c r="A2102" s="1" t="s">
        <v>12572</v>
      </c>
      <c r="B2102" s="1" t="s">
        <v>3358</v>
      </c>
      <c r="C2102" s="1" t="s">
        <v>1930</v>
      </c>
      <c r="D2102" s="1" t="n">
        <v>1</v>
      </c>
      <c r="E2102" s="16" t="n">
        <v>2398.35</v>
      </c>
      <c r="F2102" s="17" t="n">
        <v>0.1</v>
      </c>
      <c r="G2102" s="16" t="n">
        <v>2158.52</v>
      </c>
      <c r="I2102" s="1" t="str">
        <f aca="false">INDEX(Products!$C$2:$C$51,MATCH(C2102,Products!$A$2:$A$51,0))</f>
        <v>Electronics</v>
      </c>
      <c r="J2102" s="1" t="str">
        <f aca="false">INDEX(Orders!$E$2:$E$8001,MATCH(B2102,Orders!$A$2:$A$8001,0))</f>
        <v>Returned</v>
      </c>
      <c r="K2102" s="1" t="str">
        <f aca="false">LEFT(INDEX(Orders!$C$2:$C$8001,MATCH(B2102,Orders!$A$2:$A$8001,0)),7)</f>
        <v>2025-02</v>
      </c>
    </row>
    <row r="2103" customFormat="false" ht="15" hidden="false" customHeight="true" outlineLevel="0" collapsed="false">
      <c r="A2103" s="1" t="s">
        <v>12573</v>
      </c>
      <c r="B2103" s="1" t="s">
        <v>3358</v>
      </c>
      <c r="C2103" s="1" t="s">
        <v>2007</v>
      </c>
      <c r="D2103" s="1" t="n">
        <v>1</v>
      </c>
      <c r="E2103" s="16" t="n">
        <v>750.27</v>
      </c>
      <c r="F2103" s="17" t="n">
        <v>0.05</v>
      </c>
      <c r="G2103" s="16" t="n">
        <v>712.76</v>
      </c>
      <c r="I2103" s="1" t="str">
        <f aca="false">INDEX(Products!$C$2:$C$51,MATCH(C2103,Products!$A$2:$A$51,0))</f>
        <v>Books &amp; Stationery</v>
      </c>
      <c r="J2103" s="1" t="str">
        <f aca="false">INDEX(Orders!$E$2:$E$8001,MATCH(B2103,Orders!$A$2:$A$8001,0))</f>
        <v>Returned</v>
      </c>
      <c r="K2103" s="1" t="str">
        <f aca="false">LEFT(INDEX(Orders!$C$2:$C$8001,MATCH(B2103,Orders!$A$2:$A$8001,0)),7)</f>
        <v>2025-02</v>
      </c>
    </row>
    <row r="2104" customFormat="false" ht="15" hidden="false" customHeight="true" outlineLevel="0" collapsed="false">
      <c r="A2104" s="1" t="s">
        <v>12574</v>
      </c>
      <c r="B2104" s="1" t="s">
        <v>3358</v>
      </c>
      <c r="C2104" s="1" t="s">
        <v>1940</v>
      </c>
      <c r="D2104" s="1" t="n">
        <v>2</v>
      </c>
      <c r="E2104" s="16" t="n">
        <v>2374.52</v>
      </c>
      <c r="F2104" s="17" t="n">
        <v>0</v>
      </c>
      <c r="G2104" s="16" t="n">
        <v>4749.04</v>
      </c>
      <c r="I2104" s="1" t="str">
        <f aca="false">INDEX(Products!$C$2:$C$51,MATCH(C2104,Products!$A$2:$A$51,0))</f>
        <v>Fashion</v>
      </c>
      <c r="J2104" s="1" t="str">
        <f aca="false">INDEX(Orders!$E$2:$E$8001,MATCH(B2104,Orders!$A$2:$A$8001,0))</f>
        <v>Returned</v>
      </c>
      <c r="K2104" s="1" t="str">
        <f aca="false">LEFT(INDEX(Orders!$C$2:$C$8001,MATCH(B2104,Orders!$A$2:$A$8001,0)),7)</f>
        <v>2025-02</v>
      </c>
    </row>
    <row r="2105" customFormat="false" ht="15" hidden="false" customHeight="true" outlineLevel="0" collapsed="false">
      <c r="A2105" s="1" t="s">
        <v>12575</v>
      </c>
      <c r="B2105" s="1" t="s">
        <v>3358</v>
      </c>
      <c r="C2105" s="1" t="s">
        <v>2006</v>
      </c>
      <c r="D2105" s="1" t="n">
        <v>1</v>
      </c>
      <c r="E2105" s="16" t="n">
        <v>482.17</v>
      </c>
      <c r="F2105" s="17" t="n">
        <v>0</v>
      </c>
      <c r="G2105" s="16" t="n">
        <v>482.17</v>
      </c>
      <c r="I2105" s="1" t="str">
        <f aca="false">INDEX(Products!$C$2:$C$51,MATCH(C2105,Products!$A$2:$A$51,0))</f>
        <v>Books &amp; Stationery</v>
      </c>
      <c r="J2105" s="1" t="str">
        <f aca="false">INDEX(Orders!$E$2:$E$8001,MATCH(B2105,Orders!$A$2:$A$8001,0))</f>
        <v>Returned</v>
      </c>
      <c r="K2105" s="1" t="str">
        <f aca="false">LEFT(INDEX(Orders!$C$2:$C$8001,MATCH(B2105,Orders!$A$2:$A$8001,0)),7)</f>
        <v>2025-02</v>
      </c>
    </row>
    <row r="2106" customFormat="false" ht="15" hidden="false" customHeight="true" outlineLevel="0" collapsed="false">
      <c r="A2106" s="1" t="s">
        <v>12576</v>
      </c>
      <c r="B2106" s="1" t="s">
        <v>3359</v>
      </c>
      <c r="C2106" s="1" t="s">
        <v>1975</v>
      </c>
      <c r="D2106" s="1" t="n">
        <v>1</v>
      </c>
      <c r="E2106" s="16" t="n">
        <v>862.99</v>
      </c>
      <c r="F2106" s="17" t="n">
        <v>0.05</v>
      </c>
      <c r="G2106" s="16" t="n">
        <v>819.84</v>
      </c>
      <c r="I2106" s="1" t="str">
        <f aca="false">INDEX(Products!$C$2:$C$51,MATCH(C2106,Products!$A$2:$A$51,0))</f>
        <v>Beauty &amp; Personal Care</v>
      </c>
      <c r="J2106" s="1" t="str">
        <f aca="false">INDEX(Orders!$E$2:$E$8001,MATCH(B2106,Orders!$A$2:$A$8001,0))</f>
        <v>Delivered</v>
      </c>
      <c r="K2106" s="1" t="str">
        <f aca="false">LEFT(INDEX(Orders!$C$2:$C$8001,MATCH(B2106,Orders!$A$2:$A$8001,0)),7)</f>
        <v>2025-05</v>
      </c>
    </row>
    <row r="2107" customFormat="false" ht="15" hidden="false" customHeight="true" outlineLevel="0" collapsed="false">
      <c r="A2107" s="1" t="s">
        <v>12577</v>
      </c>
      <c r="B2107" s="1" t="s">
        <v>3359</v>
      </c>
      <c r="C2107" s="1" t="s">
        <v>1997</v>
      </c>
      <c r="D2107" s="1" t="n">
        <v>1</v>
      </c>
      <c r="E2107" s="16" t="n">
        <v>311.15</v>
      </c>
      <c r="F2107" s="17" t="n">
        <v>0</v>
      </c>
      <c r="G2107" s="16" t="n">
        <v>311.15</v>
      </c>
      <c r="I2107" s="1" t="str">
        <f aca="false">INDEX(Products!$C$2:$C$51,MATCH(C2107,Products!$A$2:$A$51,0))</f>
        <v>Sports &amp; Fitness</v>
      </c>
      <c r="J2107" s="1" t="str">
        <f aca="false">INDEX(Orders!$E$2:$E$8001,MATCH(B2107,Orders!$A$2:$A$8001,0))</f>
        <v>Delivered</v>
      </c>
      <c r="K2107" s="1" t="str">
        <f aca="false">LEFT(INDEX(Orders!$C$2:$C$8001,MATCH(B2107,Orders!$A$2:$A$8001,0)),7)</f>
        <v>2025-05</v>
      </c>
    </row>
    <row r="2108" customFormat="false" ht="15" hidden="false" customHeight="true" outlineLevel="0" collapsed="false">
      <c r="A2108" s="1" t="s">
        <v>12578</v>
      </c>
      <c r="B2108" s="1" t="s">
        <v>3360</v>
      </c>
      <c r="C2108" s="1" t="s">
        <v>1997</v>
      </c>
      <c r="D2108" s="1" t="n">
        <v>1</v>
      </c>
      <c r="E2108" s="16" t="n">
        <v>311.15</v>
      </c>
      <c r="F2108" s="17" t="n">
        <v>0.15</v>
      </c>
      <c r="G2108" s="16" t="n">
        <v>264.48</v>
      </c>
      <c r="I2108" s="1" t="str">
        <f aca="false">INDEX(Products!$C$2:$C$51,MATCH(C2108,Products!$A$2:$A$51,0))</f>
        <v>Sports &amp; Fitness</v>
      </c>
      <c r="J2108" s="1" t="str">
        <f aca="false">INDEX(Orders!$E$2:$E$8001,MATCH(B2108,Orders!$A$2:$A$8001,0))</f>
        <v>Delivered</v>
      </c>
      <c r="K2108" s="1" t="str">
        <f aca="false">LEFT(INDEX(Orders!$C$2:$C$8001,MATCH(B2108,Orders!$A$2:$A$8001,0)),7)</f>
        <v>2025-11</v>
      </c>
    </row>
    <row r="2109" customFormat="false" ht="15" hidden="false" customHeight="true" outlineLevel="0" collapsed="false">
      <c r="A2109" s="1" t="s">
        <v>12579</v>
      </c>
      <c r="B2109" s="1" t="s">
        <v>3361</v>
      </c>
      <c r="C2109" s="1" t="s">
        <v>1930</v>
      </c>
      <c r="D2109" s="1" t="n">
        <v>2</v>
      </c>
      <c r="E2109" s="16" t="n">
        <v>2398.35</v>
      </c>
      <c r="F2109" s="17" t="n">
        <v>0.1</v>
      </c>
      <c r="G2109" s="16" t="n">
        <v>4317.03</v>
      </c>
      <c r="I2109" s="1" t="str">
        <f aca="false">INDEX(Products!$C$2:$C$51,MATCH(C2109,Products!$A$2:$A$51,0))</f>
        <v>Electronics</v>
      </c>
      <c r="J2109" s="1" t="str">
        <f aca="false">INDEX(Orders!$E$2:$E$8001,MATCH(B2109,Orders!$A$2:$A$8001,0))</f>
        <v>Delivered</v>
      </c>
      <c r="K2109" s="1" t="str">
        <f aca="false">LEFT(INDEX(Orders!$C$2:$C$8001,MATCH(B2109,Orders!$A$2:$A$8001,0)),7)</f>
        <v>2025-07</v>
      </c>
    </row>
    <row r="2110" customFormat="false" ht="15" hidden="false" customHeight="true" outlineLevel="0" collapsed="false">
      <c r="A2110" s="1" t="s">
        <v>12580</v>
      </c>
      <c r="B2110" s="1" t="s">
        <v>3361</v>
      </c>
      <c r="C2110" s="1" t="s">
        <v>1975</v>
      </c>
      <c r="D2110" s="1" t="n">
        <v>1</v>
      </c>
      <c r="E2110" s="16" t="n">
        <v>862.99</v>
      </c>
      <c r="F2110" s="17" t="n">
        <v>0</v>
      </c>
      <c r="G2110" s="16" t="n">
        <v>862.99</v>
      </c>
      <c r="I2110" s="1" t="str">
        <f aca="false">INDEX(Products!$C$2:$C$51,MATCH(C2110,Products!$A$2:$A$51,0))</f>
        <v>Beauty &amp; Personal Care</v>
      </c>
      <c r="J2110" s="1" t="str">
        <f aca="false">INDEX(Orders!$E$2:$E$8001,MATCH(B2110,Orders!$A$2:$A$8001,0))</f>
        <v>Delivered</v>
      </c>
      <c r="K2110" s="1" t="str">
        <f aca="false">LEFT(INDEX(Orders!$C$2:$C$8001,MATCH(B2110,Orders!$A$2:$A$8001,0)),7)</f>
        <v>2025-07</v>
      </c>
    </row>
    <row r="2111" customFormat="false" ht="15" hidden="false" customHeight="true" outlineLevel="0" collapsed="false">
      <c r="A2111" s="1" t="s">
        <v>12581</v>
      </c>
      <c r="B2111" s="1" t="s">
        <v>3362</v>
      </c>
      <c r="C2111" s="1" t="s">
        <v>2006</v>
      </c>
      <c r="D2111" s="1" t="n">
        <v>2</v>
      </c>
      <c r="E2111" s="16" t="n">
        <v>482.17</v>
      </c>
      <c r="F2111" s="17" t="n">
        <v>0.1</v>
      </c>
      <c r="G2111" s="16" t="n">
        <v>867.91</v>
      </c>
      <c r="I2111" s="1" t="str">
        <f aca="false">INDEX(Products!$C$2:$C$51,MATCH(C2111,Products!$A$2:$A$51,0))</f>
        <v>Books &amp; Stationery</v>
      </c>
      <c r="J2111" s="1" t="str">
        <f aca="false">INDEX(Orders!$E$2:$E$8001,MATCH(B2111,Orders!$A$2:$A$8001,0))</f>
        <v>Refunded</v>
      </c>
      <c r="K2111" s="1" t="str">
        <f aca="false">LEFT(INDEX(Orders!$C$2:$C$8001,MATCH(B2111,Orders!$A$2:$A$8001,0)),7)</f>
        <v>2024-12</v>
      </c>
    </row>
    <row r="2112" customFormat="false" ht="15" hidden="false" customHeight="true" outlineLevel="0" collapsed="false">
      <c r="A2112" s="1" t="s">
        <v>12582</v>
      </c>
      <c r="B2112" s="1" t="s">
        <v>3362</v>
      </c>
      <c r="C2112" s="1" t="s">
        <v>1965</v>
      </c>
      <c r="D2112" s="1" t="n">
        <v>1</v>
      </c>
      <c r="E2112" s="16" t="n">
        <v>1145.07</v>
      </c>
      <c r="F2112" s="17" t="n">
        <v>0.15</v>
      </c>
      <c r="G2112" s="16" t="n">
        <v>973.31</v>
      </c>
      <c r="I2112" s="1" t="str">
        <f aca="false">INDEX(Products!$C$2:$C$51,MATCH(C2112,Products!$A$2:$A$51,0))</f>
        <v>Home &amp; Kitchen</v>
      </c>
      <c r="J2112" s="1" t="str">
        <f aca="false">INDEX(Orders!$E$2:$E$8001,MATCH(B2112,Orders!$A$2:$A$8001,0))</f>
        <v>Refunded</v>
      </c>
      <c r="K2112" s="1" t="str">
        <f aca="false">LEFT(INDEX(Orders!$C$2:$C$8001,MATCH(B2112,Orders!$A$2:$A$8001,0)),7)</f>
        <v>2024-12</v>
      </c>
    </row>
    <row r="2113" customFormat="false" ht="15" hidden="false" customHeight="true" outlineLevel="0" collapsed="false">
      <c r="A2113" s="1" t="s">
        <v>12583</v>
      </c>
      <c r="B2113" s="1" t="s">
        <v>3363</v>
      </c>
      <c r="C2113" s="1" t="s">
        <v>2006</v>
      </c>
      <c r="D2113" s="1" t="n">
        <v>1</v>
      </c>
      <c r="E2113" s="16" t="n">
        <v>482.17</v>
      </c>
      <c r="F2113" s="17" t="n">
        <v>0.2</v>
      </c>
      <c r="G2113" s="16" t="n">
        <v>385.74</v>
      </c>
      <c r="I2113" s="1" t="str">
        <f aca="false">INDEX(Products!$C$2:$C$51,MATCH(C2113,Products!$A$2:$A$51,0))</f>
        <v>Books &amp; Stationery</v>
      </c>
      <c r="J2113" s="1" t="str">
        <f aca="false">INDEX(Orders!$E$2:$E$8001,MATCH(B2113,Orders!$A$2:$A$8001,0))</f>
        <v>Delivered</v>
      </c>
      <c r="K2113" s="1" t="str">
        <f aca="false">LEFT(INDEX(Orders!$C$2:$C$8001,MATCH(B2113,Orders!$A$2:$A$8001,0)),7)</f>
        <v>2024-07</v>
      </c>
    </row>
    <row r="2114" customFormat="false" ht="15" hidden="false" customHeight="true" outlineLevel="0" collapsed="false">
      <c r="A2114" s="1" t="s">
        <v>12584</v>
      </c>
      <c r="B2114" s="1" t="s">
        <v>3364</v>
      </c>
      <c r="C2114" s="1" t="s">
        <v>1953</v>
      </c>
      <c r="D2114" s="1" t="n">
        <v>1</v>
      </c>
      <c r="E2114" s="16" t="n">
        <v>4914.12</v>
      </c>
      <c r="F2114" s="17" t="n">
        <v>0</v>
      </c>
      <c r="G2114" s="16" t="n">
        <v>4914.12</v>
      </c>
      <c r="I2114" s="1" t="str">
        <f aca="false">INDEX(Products!$C$2:$C$51,MATCH(C2114,Products!$A$2:$A$51,0))</f>
        <v>Fashion</v>
      </c>
      <c r="J2114" s="1" t="str">
        <f aca="false">INDEX(Orders!$E$2:$E$8001,MATCH(B2114,Orders!$A$2:$A$8001,0))</f>
        <v>Delivered</v>
      </c>
      <c r="K2114" s="1" t="str">
        <f aca="false">LEFT(INDEX(Orders!$C$2:$C$8001,MATCH(B2114,Orders!$A$2:$A$8001,0)),7)</f>
        <v>2025-07</v>
      </c>
    </row>
    <row r="2115" customFormat="false" ht="15" hidden="false" customHeight="true" outlineLevel="0" collapsed="false">
      <c r="A2115" s="1" t="s">
        <v>12585</v>
      </c>
      <c r="B2115" s="1" t="s">
        <v>3364</v>
      </c>
      <c r="C2115" s="1" t="s">
        <v>1980</v>
      </c>
      <c r="D2115" s="1" t="n">
        <v>1</v>
      </c>
      <c r="E2115" s="16" t="n">
        <v>2299.69</v>
      </c>
      <c r="F2115" s="17" t="n">
        <v>0</v>
      </c>
      <c r="G2115" s="16" t="n">
        <v>2299.69</v>
      </c>
      <c r="I2115" s="1" t="str">
        <f aca="false">INDEX(Products!$C$2:$C$51,MATCH(C2115,Products!$A$2:$A$51,0))</f>
        <v>Beauty &amp; Personal Care</v>
      </c>
      <c r="J2115" s="1" t="str">
        <f aca="false">INDEX(Orders!$E$2:$E$8001,MATCH(B2115,Orders!$A$2:$A$8001,0))</f>
        <v>Delivered</v>
      </c>
      <c r="K2115" s="1" t="str">
        <f aca="false">LEFT(INDEX(Orders!$C$2:$C$8001,MATCH(B2115,Orders!$A$2:$A$8001,0)),7)</f>
        <v>2025-07</v>
      </c>
    </row>
    <row r="2116" customFormat="false" ht="15" hidden="false" customHeight="true" outlineLevel="0" collapsed="false">
      <c r="A2116" s="1" t="s">
        <v>12586</v>
      </c>
      <c r="B2116" s="1" t="s">
        <v>3365</v>
      </c>
      <c r="C2116" s="1" t="s">
        <v>2006</v>
      </c>
      <c r="D2116" s="1" t="n">
        <v>1</v>
      </c>
      <c r="E2116" s="16" t="n">
        <v>482.17</v>
      </c>
      <c r="F2116" s="17" t="n">
        <v>0</v>
      </c>
      <c r="G2116" s="16" t="n">
        <v>482.17</v>
      </c>
      <c r="I2116" s="1" t="str">
        <f aca="false">INDEX(Products!$C$2:$C$51,MATCH(C2116,Products!$A$2:$A$51,0))</f>
        <v>Books &amp; Stationery</v>
      </c>
      <c r="J2116" s="1" t="str">
        <f aca="false">INDEX(Orders!$E$2:$E$8001,MATCH(B2116,Orders!$A$2:$A$8001,0))</f>
        <v>Delivered</v>
      </c>
      <c r="K2116" s="1" t="str">
        <f aca="false">LEFT(INDEX(Orders!$C$2:$C$8001,MATCH(B2116,Orders!$A$2:$A$8001,0)),7)</f>
        <v>2025-12</v>
      </c>
    </row>
    <row r="2117" customFormat="false" ht="15" hidden="false" customHeight="true" outlineLevel="0" collapsed="false">
      <c r="A2117" s="1" t="s">
        <v>12587</v>
      </c>
      <c r="B2117" s="1" t="s">
        <v>3366</v>
      </c>
      <c r="C2117" s="1" t="s">
        <v>1940</v>
      </c>
      <c r="D2117" s="1" t="n">
        <v>1</v>
      </c>
      <c r="E2117" s="16" t="n">
        <v>2374.52</v>
      </c>
      <c r="F2117" s="17" t="n">
        <v>0.1</v>
      </c>
      <c r="G2117" s="16" t="n">
        <v>2137.07</v>
      </c>
      <c r="I2117" s="1" t="str">
        <f aca="false">INDEX(Products!$C$2:$C$51,MATCH(C2117,Products!$A$2:$A$51,0))</f>
        <v>Fashion</v>
      </c>
      <c r="J2117" s="1" t="str">
        <f aca="false">INDEX(Orders!$E$2:$E$8001,MATCH(B2117,Orders!$A$2:$A$8001,0))</f>
        <v>Delivered</v>
      </c>
      <c r="K2117" s="1" t="str">
        <f aca="false">LEFT(INDEX(Orders!$C$2:$C$8001,MATCH(B2117,Orders!$A$2:$A$8001,0)),7)</f>
        <v>2025-05</v>
      </c>
    </row>
    <row r="2118" customFormat="false" ht="15" hidden="false" customHeight="true" outlineLevel="0" collapsed="false">
      <c r="A2118" s="1" t="s">
        <v>12588</v>
      </c>
      <c r="B2118" s="1" t="s">
        <v>3367</v>
      </c>
      <c r="C2118" s="1" t="s">
        <v>2007</v>
      </c>
      <c r="D2118" s="1" t="n">
        <v>1</v>
      </c>
      <c r="E2118" s="16" t="n">
        <v>750.27</v>
      </c>
      <c r="F2118" s="17" t="n">
        <v>0.1</v>
      </c>
      <c r="G2118" s="16" t="n">
        <v>675.24</v>
      </c>
      <c r="I2118" s="1" t="str">
        <f aca="false">INDEX(Products!$C$2:$C$51,MATCH(C2118,Products!$A$2:$A$51,0))</f>
        <v>Books &amp; Stationery</v>
      </c>
      <c r="J2118" s="1" t="str">
        <f aca="false">INDEX(Orders!$E$2:$E$8001,MATCH(B2118,Orders!$A$2:$A$8001,0))</f>
        <v>Delivered</v>
      </c>
      <c r="K2118" s="1" t="str">
        <f aca="false">LEFT(INDEX(Orders!$C$2:$C$8001,MATCH(B2118,Orders!$A$2:$A$8001,0)),7)</f>
        <v>2024-11</v>
      </c>
    </row>
    <row r="2119" customFormat="false" ht="15" hidden="false" customHeight="true" outlineLevel="0" collapsed="false">
      <c r="A2119" s="1" t="s">
        <v>12589</v>
      </c>
      <c r="B2119" s="1" t="s">
        <v>3367</v>
      </c>
      <c r="C2119" s="1" t="s">
        <v>1926</v>
      </c>
      <c r="D2119" s="1" t="n">
        <v>1</v>
      </c>
      <c r="E2119" s="16" t="n">
        <v>1478.08</v>
      </c>
      <c r="F2119" s="17" t="n">
        <v>0.2</v>
      </c>
      <c r="G2119" s="16" t="n">
        <v>1182.46</v>
      </c>
      <c r="I2119" s="1" t="str">
        <f aca="false">INDEX(Products!$C$2:$C$51,MATCH(C2119,Products!$A$2:$A$51,0))</f>
        <v>Electronics</v>
      </c>
      <c r="J2119" s="1" t="str">
        <f aca="false">INDEX(Orders!$E$2:$E$8001,MATCH(B2119,Orders!$A$2:$A$8001,0))</f>
        <v>Delivered</v>
      </c>
      <c r="K2119" s="1" t="str">
        <f aca="false">LEFT(INDEX(Orders!$C$2:$C$8001,MATCH(B2119,Orders!$A$2:$A$8001,0)),7)</f>
        <v>2024-11</v>
      </c>
    </row>
    <row r="2120" customFormat="false" ht="15" hidden="false" customHeight="true" outlineLevel="0" collapsed="false">
      <c r="A2120" s="1" t="s">
        <v>12590</v>
      </c>
      <c r="B2120" s="1" t="s">
        <v>3368</v>
      </c>
      <c r="C2120" s="1" t="s">
        <v>2006</v>
      </c>
      <c r="D2120" s="1" t="n">
        <v>2</v>
      </c>
      <c r="E2120" s="16" t="n">
        <v>482.17</v>
      </c>
      <c r="F2120" s="17" t="n">
        <v>0.15</v>
      </c>
      <c r="G2120" s="16" t="n">
        <v>819.69</v>
      </c>
      <c r="I2120" s="1" t="str">
        <f aca="false">INDEX(Products!$C$2:$C$51,MATCH(C2120,Products!$A$2:$A$51,0))</f>
        <v>Books &amp; Stationery</v>
      </c>
      <c r="J2120" s="1" t="str">
        <f aca="false">INDEX(Orders!$E$2:$E$8001,MATCH(B2120,Orders!$A$2:$A$8001,0))</f>
        <v>Delivered</v>
      </c>
      <c r="K2120" s="1" t="str">
        <f aca="false">LEFT(INDEX(Orders!$C$2:$C$8001,MATCH(B2120,Orders!$A$2:$A$8001,0)),7)</f>
        <v>2025-11</v>
      </c>
    </row>
    <row r="2121" customFormat="false" ht="15" hidden="false" customHeight="true" outlineLevel="0" collapsed="false">
      <c r="A2121" s="1" t="s">
        <v>12591</v>
      </c>
      <c r="B2121" s="1" t="s">
        <v>3368</v>
      </c>
      <c r="C2121" s="1" t="s">
        <v>1940</v>
      </c>
      <c r="D2121" s="1" t="n">
        <v>1</v>
      </c>
      <c r="E2121" s="16" t="n">
        <v>2374.52</v>
      </c>
      <c r="F2121" s="17" t="n">
        <v>0.1</v>
      </c>
      <c r="G2121" s="16" t="n">
        <v>2137.07</v>
      </c>
      <c r="I2121" s="1" t="str">
        <f aca="false">INDEX(Products!$C$2:$C$51,MATCH(C2121,Products!$A$2:$A$51,0))</f>
        <v>Fashion</v>
      </c>
      <c r="J2121" s="1" t="str">
        <f aca="false">INDEX(Orders!$E$2:$E$8001,MATCH(B2121,Orders!$A$2:$A$8001,0))</f>
        <v>Delivered</v>
      </c>
      <c r="K2121" s="1" t="str">
        <f aca="false">LEFT(INDEX(Orders!$C$2:$C$8001,MATCH(B2121,Orders!$A$2:$A$8001,0)),7)</f>
        <v>2025-11</v>
      </c>
    </row>
    <row r="2122" customFormat="false" ht="15" hidden="false" customHeight="true" outlineLevel="0" collapsed="false">
      <c r="A2122" s="1" t="s">
        <v>12592</v>
      </c>
      <c r="B2122" s="1" t="s">
        <v>3369</v>
      </c>
      <c r="C2122" s="1" t="s">
        <v>1969</v>
      </c>
      <c r="D2122" s="1" t="n">
        <v>3</v>
      </c>
      <c r="E2122" s="16" t="n">
        <v>9171.98</v>
      </c>
      <c r="F2122" s="17" t="n">
        <v>0</v>
      </c>
      <c r="G2122" s="16" t="n">
        <v>27515.94</v>
      </c>
      <c r="I2122" s="1" t="str">
        <f aca="false">INDEX(Products!$C$2:$C$51,MATCH(C2122,Products!$A$2:$A$51,0))</f>
        <v>Home &amp; Kitchen</v>
      </c>
      <c r="J2122" s="1" t="str">
        <f aca="false">INDEX(Orders!$E$2:$E$8001,MATCH(B2122,Orders!$A$2:$A$8001,0))</f>
        <v>Delivered</v>
      </c>
      <c r="K2122" s="1" t="str">
        <f aca="false">LEFT(INDEX(Orders!$C$2:$C$8001,MATCH(B2122,Orders!$A$2:$A$8001,0)),7)</f>
        <v>2025-07</v>
      </c>
    </row>
    <row r="2123" customFormat="false" ht="15" hidden="false" customHeight="true" outlineLevel="0" collapsed="false">
      <c r="A2123" s="1" t="s">
        <v>12593</v>
      </c>
      <c r="B2123" s="1" t="s">
        <v>3369</v>
      </c>
      <c r="C2123" s="1" t="s">
        <v>1928</v>
      </c>
      <c r="D2123" s="1" t="n">
        <v>1</v>
      </c>
      <c r="E2123" s="16" t="n">
        <v>657.82</v>
      </c>
      <c r="F2123" s="17" t="n">
        <v>0</v>
      </c>
      <c r="G2123" s="16" t="n">
        <v>657.82</v>
      </c>
      <c r="I2123" s="1" t="str">
        <f aca="false">INDEX(Products!$C$2:$C$51,MATCH(C2123,Products!$A$2:$A$51,0))</f>
        <v>Electronics</v>
      </c>
      <c r="J2123" s="1" t="str">
        <f aca="false">INDEX(Orders!$E$2:$E$8001,MATCH(B2123,Orders!$A$2:$A$8001,0))</f>
        <v>Delivered</v>
      </c>
      <c r="K2123" s="1" t="str">
        <f aca="false">LEFT(INDEX(Orders!$C$2:$C$8001,MATCH(B2123,Orders!$A$2:$A$8001,0)),7)</f>
        <v>2025-07</v>
      </c>
    </row>
    <row r="2124" customFormat="false" ht="15" hidden="false" customHeight="true" outlineLevel="0" collapsed="false">
      <c r="A2124" s="1" t="s">
        <v>12594</v>
      </c>
      <c r="B2124" s="1" t="s">
        <v>3370</v>
      </c>
      <c r="C2124" s="1" t="s">
        <v>1930</v>
      </c>
      <c r="D2124" s="1" t="n">
        <v>1</v>
      </c>
      <c r="E2124" s="16" t="n">
        <v>2398.35</v>
      </c>
      <c r="F2124" s="17" t="n">
        <v>0.1</v>
      </c>
      <c r="G2124" s="16" t="n">
        <v>2158.52</v>
      </c>
      <c r="I2124" s="1" t="str">
        <f aca="false">INDEX(Products!$C$2:$C$51,MATCH(C2124,Products!$A$2:$A$51,0))</f>
        <v>Electronics</v>
      </c>
      <c r="J2124" s="1" t="str">
        <f aca="false">INDEX(Orders!$E$2:$E$8001,MATCH(B2124,Orders!$A$2:$A$8001,0))</f>
        <v>Delivered</v>
      </c>
      <c r="K2124" s="1" t="str">
        <f aca="false">LEFT(INDEX(Orders!$C$2:$C$8001,MATCH(B2124,Orders!$A$2:$A$8001,0)),7)</f>
        <v>2024-01</v>
      </c>
    </row>
    <row r="2125" customFormat="false" ht="15" hidden="false" customHeight="true" outlineLevel="0" collapsed="false">
      <c r="A2125" s="1" t="s">
        <v>12595</v>
      </c>
      <c r="B2125" s="1" t="s">
        <v>3370</v>
      </c>
      <c r="C2125" s="1" t="s">
        <v>1940</v>
      </c>
      <c r="D2125" s="1" t="n">
        <v>1</v>
      </c>
      <c r="E2125" s="16" t="n">
        <v>2374.52</v>
      </c>
      <c r="F2125" s="17" t="n">
        <v>0.05</v>
      </c>
      <c r="G2125" s="16" t="n">
        <v>2255.79</v>
      </c>
      <c r="I2125" s="1" t="str">
        <f aca="false">INDEX(Products!$C$2:$C$51,MATCH(C2125,Products!$A$2:$A$51,0))</f>
        <v>Fashion</v>
      </c>
      <c r="J2125" s="1" t="str">
        <f aca="false">INDEX(Orders!$E$2:$E$8001,MATCH(B2125,Orders!$A$2:$A$8001,0))</f>
        <v>Delivered</v>
      </c>
      <c r="K2125" s="1" t="str">
        <f aca="false">LEFT(INDEX(Orders!$C$2:$C$8001,MATCH(B2125,Orders!$A$2:$A$8001,0)),7)</f>
        <v>2024-01</v>
      </c>
    </row>
    <row r="2126" customFormat="false" ht="15" hidden="false" customHeight="true" outlineLevel="0" collapsed="false">
      <c r="A2126" s="1" t="s">
        <v>12596</v>
      </c>
      <c r="B2126" s="1" t="s">
        <v>3372</v>
      </c>
      <c r="C2126" s="1" t="s">
        <v>2006</v>
      </c>
      <c r="D2126" s="1" t="n">
        <v>1</v>
      </c>
      <c r="E2126" s="16" t="n">
        <v>482.17</v>
      </c>
      <c r="F2126" s="17" t="n">
        <v>0.05</v>
      </c>
      <c r="G2126" s="16" t="n">
        <v>458.06</v>
      </c>
      <c r="I2126" s="1" t="str">
        <f aca="false">INDEX(Products!$C$2:$C$51,MATCH(C2126,Products!$A$2:$A$51,0))</f>
        <v>Books &amp; Stationery</v>
      </c>
      <c r="J2126" s="1" t="str">
        <f aca="false">INDEX(Orders!$E$2:$E$8001,MATCH(B2126,Orders!$A$2:$A$8001,0))</f>
        <v>Delivered</v>
      </c>
      <c r="K2126" s="1" t="str">
        <f aca="false">LEFT(INDEX(Orders!$C$2:$C$8001,MATCH(B2126,Orders!$A$2:$A$8001,0)),7)</f>
        <v>2025-04</v>
      </c>
    </row>
    <row r="2127" customFormat="false" ht="15" hidden="false" customHeight="true" outlineLevel="0" collapsed="false">
      <c r="A2127" s="1" t="s">
        <v>12597</v>
      </c>
      <c r="B2127" s="1" t="s">
        <v>3372</v>
      </c>
      <c r="C2127" s="1" t="s">
        <v>1990</v>
      </c>
      <c r="D2127" s="1" t="n">
        <v>1</v>
      </c>
      <c r="E2127" s="16" t="n">
        <v>5311.32</v>
      </c>
      <c r="F2127" s="17" t="n">
        <v>0</v>
      </c>
      <c r="G2127" s="16" t="n">
        <v>5311.32</v>
      </c>
      <c r="I2127" s="1" t="str">
        <f aca="false">INDEX(Products!$C$2:$C$51,MATCH(C2127,Products!$A$2:$A$51,0))</f>
        <v>Sports &amp; Fitness</v>
      </c>
      <c r="J2127" s="1" t="str">
        <f aca="false">INDEX(Orders!$E$2:$E$8001,MATCH(B2127,Orders!$A$2:$A$8001,0))</f>
        <v>Delivered</v>
      </c>
      <c r="K2127" s="1" t="str">
        <f aca="false">LEFT(INDEX(Orders!$C$2:$C$8001,MATCH(B2127,Orders!$A$2:$A$8001,0)),7)</f>
        <v>2025-04</v>
      </c>
    </row>
    <row r="2128" customFormat="false" ht="15" hidden="false" customHeight="true" outlineLevel="0" collapsed="false">
      <c r="A2128" s="1" t="s">
        <v>12598</v>
      </c>
      <c r="B2128" s="1" t="s">
        <v>3372</v>
      </c>
      <c r="C2128" s="1" t="s">
        <v>1920</v>
      </c>
      <c r="D2128" s="1" t="n">
        <v>1</v>
      </c>
      <c r="E2128" s="16" t="n">
        <v>4273.58</v>
      </c>
      <c r="F2128" s="17" t="n">
        <v>0.1</v>
      </c>
      <c r="G2128" s="16" t="n">
        <v>3846.22</v>
      </c>
      <c r="I2128" s="1" t="str">
        <f aca="false">INDEX(Products!$C$2:$C$51,MATCH(C2128,Products!$A$2:$A$51,0))</f>
        <v>Electronics</v>
      </c>
      <c r="J2128" s="1" t="str">
        <f aca="false">INDEX(Orders!$E$2:$E$8001,MATCH(B2128,Orders!$A$2:$A$8001,0))</f>
        <v>Delivered</v>
      </c>
      <c r="K2128" s="1" t="str">
        <f aca="false">LEFT(INDEX(Orders!$C$2:$C$8001,MATCH(B2128,Orders!$A$2:$A$8001,0)),7)</f>
        <v>2025-04</v>
      </c>
    </row>
    <row r="2129" customFormat="false" ht="15" hidden="false" customHeight="true" outlineLevel="0" collapsed="false">
      <c r="A2129" s="1" t="s">
        <v>12599</v>
      </c>
      <c r="B2129" s="1" t="s">
        <v>3373</v>
      </c>
      <c r="C2129" s="1" t="s">
        <v>1930</v>
      </c>
      <c r="D2129" s="1" t="n">
        <v>1</v>
      </c>
      <c r="E2129" s="16" t="n">
        <v>2398.35</v>
      </c>
      <c r="F2129" s="17" t="n">
        <v>0.05</v>
      </c>
      <c r="G2129" s="16" t="n">
        <v>2278.43</v>
      </c>
      <c r="I2129" s="1" t="str">
        <f aca="false">INDEX(Products!$C$2:$C$51,MATCH(C2129,Products!$A$2:$A$51,0))</f>
        <v>Electronics</v>
      </c>
      <c r="J2129" s="1" t="str">
        <f aca="false">INDEX(Orders!$E$2:$E$8001,MATCH(B2129,Orders!$A$2:$A$8001,0))</f>
        <v>Delivered</v>
      </c>
      <c r="K2129" s="1" t="str">
        <f aca="false">LEFT(INDEX(Orders!$C$2:$C$8001,MATCH(B2129,Orders!$A$2:$A$8001,0)),7)</f>
        <v>2025-05</v>
      </c>
    </row>
    <row r="2130" customFormat="false" ht="15" hidden="false" customHeight="true" outlineLevel="0" collapsed="false">
      <c r="A2130" s="1" t="s">
        <v>12600</v>
      </c>
      <c r="B2130" s="1" t="s">
        <v>3373</v>
      </c>
      <c r="C2130" s="1" t="s">
        <v>1995</v>
      </c>
      <c r="D2130" s="1" t="n">
        <v>1</v>
      </c>
      <c r="E2130" s="16" t="n">
        <v>2914.27</v>
      </c>
      <c r="F2130" s="17" t="n">
        <v>0.05</v>
      </c>
      <c r="G2130" s="16" t="n">
        <v>2768.56</v>
      </c>
      <c r="I2130" s="1" t="str">
        <f aca="false">INDEX(Products!$C$2:$C$51,MATCH(C2130,Products!$A$2:$A$51,0))</f>
        <v>Sports &amp; Fitness</v>
      </c>
      <c r="J2130" s="1" t="str">
        <f aca="false">INDEX(Orders!$E$2:$E$8001,MATCH(B2130,Orders!$A$2:$A$8001,0))</f>
        <v>Delivered</v>
      </c>
      <c r="K2130" s="1" t="str">
        <f aca="false">LEFT(INDEX(Orders!$C$2:$C$8001,MATCH(B2130,Orders!$A$2:$A$8001,0)),7)</f>
        <v>2025-05</v>
      </c>
    </row>
    <row r="2131" customFormat="false" ht="15" hidden="false" customHeight="true" outlineLevel="0" collapsed="false">
      <c r="A2131" s="1" t="s">
        <v>12601</v>
      </c>
      <c r="B2131" s="1" t="s">
        <v>3373</v>
      </c>
      <c r="C2131" s="1" t="s">
        <v>1918</v>
      </c>
      <c r="D2131" s="1" t="n">
        <v>1</v>
      </c>
      <c r="E2131" s="16" t="n">
        <v>2978.99</v>
      </c>
      <c r="F2131" s="17" t="n">
        <v>0</v>
      </c>
      <c r="G2131" s="16" t="n">
        <v>2978.99</v>
      </c>
      <c r="I2131" s="1" t="str">
        <f aca="false">INDEX(Products!$C$2:$C$51,MATCH(C2131,Products!$A$2:$A$51,0))</f>
        <v>Electronics</v>
      </c>
      <c r="J2131" s="1" t="str">
        <f aca="false">INDEX(Orders!$E$2:$E$8001,MATCH(B2131,Orders!$A$2:$A$8001,0))</f>
        <v>Delivered</v>
      </c>
      <c r="K2131" s="1" t="str">
        <f aca="false">LEFT(INDEX(Orders!$C$2:$C$8001,MATCH(B2131,Orders!$A$2:$A$8001,0)),7)</f>
        <v>2025-05</v>
      </c>
    </row>
    <row r="2132" customFormat="false" ht="15" hidden="false" customHeight="true" outlineLevel="0" collapsed="false">
      <c r="A2132" s="1" t="s">
        <v>12602</v>
      </c>
      <c r="B2132" s="1" t="s">
        <v>3373</v>
      </c>
      <c r="C2132" s="1" t="s">
        <v>2007</v>
      </c>
      <c r="D2132" s="1" t="n">
        <v>1</v>
      </c>
      <c r="E2132" s="16" t="n">
        <v>750.27</v>
      </c>
      <c r="F2132" s="17" t="n">
        <v>0.05</v>
      </c>
      <c r="G2132" s="16" t="n">
        <v>712.76</v>
      </c>
      <c r="I2132" s="1" t="str">
        <f aca="false">INDEX(Products!$C$2:$C$51,MATCH(C2132,Products!$A$2:$A$51,0))</f>
        <v>Books &amp; Stationery</v>
      </c>
      <c r="J2132" s="1" t="str">
        <f aca="false">INDEX(Orders!$E$2:$E$8001,MATCH(B2132,Orders!$A$2:$A$8001,0))</f>
        <v>Delivered</v>
      </c>
      <c r="K2132" s="1" t="str">
        <f aca="false">LEFT(INDEX(Orders!$C$2:$C$8001,MATCH(B2132,Orders!$A$2:$A$8001,0)),7)</f>
        <v>2025-05</v>
      </c>
    </row>
    <row r="2133" customFormat="false" ht="15" hidden="false" customHeight="true" outlineLevel="0" collapsed="false">
      <c r="A2133" s="1" t="s">
        <v>12603</v>
      </c>
      <c r="B2133" s="1" t="s">
        <v>3374</v>
      </c>
      <c r="C2133" s="1" t="s">
        <v>1924</v>
      </c>
      <c r="D2133" s="1" t="n">
        <v>2</v>
      </c>
      <c r="E2133" s="16" t="n">
        <v>1971</v>
      </c>
      <c r="F2133" s="17" t="n">
        <v>0.15</v>
      </c>
      <c r="G2133" s="16" t="n">
        <v>3350.7</v>
      </c>
      <c r="I2133" s="1" t="str">
        <f aca="false">INDEX(Products!$C$2:$C$51,MATCH(C2133,Products!$A$2:$A$51,0))</f>
        <v>Electronics</v>
      </c>
      <c r="J2133" s="1" t="str">
        <f aca="false">INDEX(Orders!$E$2:$E$8001,MATCH(B2133,Orders!$A$2:$A$8001,0))</f>
        <v>Delivered</v>
      </c>
      <c r="K2133" s="1" t="str">
        <f aca="false">LEFT(INDEX(Orders!$C$2:$C$8001,MATCH(B2133,Orders!$A$2:$A$8001,0)),7)</f>
        <v>2025-03</v>
      </c>
    </row>
    <row r="2134" customFormat="false" ht="15" hidden="false" customHeight="true" outlineLevel="0" collapsed="false">
      <c r="A2134" s="1" t="s">
        <v>12604</v>
      </c>
      <c r="B2134" s="1" t="s">
        <v>3374</v>
      </c>
      <c r="C2134" s="1" t="s">
        <v>1949</v>
      </c>
      <c r="D2134" s="1" t="n">
        <v>1</v>
      </c>
      <c r="E2134" s="16" t="n">
        <v>4185.64</v>
      </c>
      <c r="F2134" s="17" t="n">
        <v>0.05</v>
      </c>
      <c r="G2134" s="16" t="n">
        <v>3976.36</v>
      </c>
      <c r="I2134" s="1" t="str">
        <f aca="false">INDEX(Products!$C$2:$C$51,MATCH(C2134,Products!$A$2:$A$51,0))</f>
        <v>Fashion</v>
      </c>
      <c r="J2134" s="1" t="str">
        <f aca="false">INDEX(Orders!$E$2:$E$8001,MATCH(B2134,Orders!$A$2:$A$8001,0))</f>
        <v>Delivered</v>
      </c>
      <c r="K2134" s="1" t="str">
        <f aca="false">LEFT(INDEX(Orders!$C$2:$C$8001,MATCH(B2134,Orders!$A$2:$A$8001,0)),7)</f>
        <v>2025-03</v>
      </c>
    </row>
    <row r="2135" customFormat="false" ht="15" hidden="false" customHeight="true" outlineLevel="0" collapsed="false">
      <c r="A2135" s="1" t="s">
        <v>12605</v>
      </c>
      <c r="B2135" s="1" t="s">
        <v>3375</v>
      </c>
      <c r="C2135" s="1" t="s">
        <v>1930</v>
      </c>
      <c r="D2135" s="1" t="n">
        <v>1</v>
      </c>
      <c r="E2135" s="16" t="n">
        <v>2398.35</v>
      </c>
      <c r="F2135" s="17" t="n">
        <v>0</v>
      </c>
      <c r="G2135" s="16" t="n">
        <v>2398.35</v>
      </c>
      <c r="I2135" s="1" t="str">
        <f aca="false">INDEX(Products!$C$2:$C$51,MATCH(C2135,Products!$A$2:$A$51,0))</f>
        <v>Electronics</v>
      </c>
      <c r="J2135" s="1" t="str">
        <f aca="false">INDEX(Orders!$E$2:$E$8001,MATCH(B2135,Orders!$A$2:$A$8001,0))</f>
        <v>Delivered</v>
      </c>
      <c r="K2135" s="1" t="str">
        <f aca="false">LEFT(INDEX(Orders!$C$2:$C$8001,MATCH(B2135,Orders!$A$2:$A$8001,0)),7)</f>
        <v>2025-07</v>
      </c>
    </row>
    <row r="2136" customFormat="false" ht="15" hidden="false" customHeight="true" outlineLevel="0" collapsed="false">
      <c r="A2136" s="1" t="s">
        <v>12606</v>
      </c>
      <c r="B2136" s="1" t="s">
        <v>3377</v>
      </c>
      <c r="C2136" s="1" t="s">
        <v>1920</v>
      </c>
      <c r="D2136" s="1" t="n">
        <v>1</v>
      </c>
      <c r="E2136" s="16" t="n">
        <v>4273.58</v>
      </c>
      <c r="F2136" s="17" t="n">
        <v>0.05</v>
      </c>
      <c r="G2136" s="16" t="n">
        <v>4059.9</v>
      </c>
      <c r="I2136" s="1" t="str">
        <f aca="false">INDEX(Products!$C$2:$C$51,MATCH(C2136,Products!$A$2:$A$51,0))</f>
        <v>Electronics</v>
      </c>
      <c r="J2136" s="1" t="str">
        <f aca="false">INDEX(Orders!$E$2:$E$8001,MATCH(B2136,Orders!$A$2:$A$8001,0))</f>
        <v>Delivered</v>
      </c>
      <c r="K2136" s="1" t="str">
        <f aca="false">LEFT(INDEX(Orders!$C$2:$C$8001,MATCH(B2136,Orders!$A$2:$A$8001,0)),7)</f>
        <v>2025-10</v>
      </c>
    </row>
    <row r="2137" customFormat="false" ht="15" hidden="false" customHeight="true" outlineLevel="0" collapsed="false">
      <c r="A2137" s="1" t="s">
        <v>12607</v>
      </c>
      <c r="B2137" s="1" t="s">
        <v>3377</v>
      </c>
      <c r="C2137" s="1" t="s">
        <v>1930</v>
      </c>
      <c r="D2137" s="1" t="n">
        <v>1</v>
      </c>
      <c r="E2137" s="16" t="n">
        <v>2398.35</v>
      </c>
      <c r="F2137" s="17" t="n">
        <v>0.05</v>
      </c>
      <c r="G2137" s="16" t="n">
        <v>2278.43</v>
      </c>
      <c r="I2137" s="1" t="str">
        <f aca="false">INDEX(Products!$C$2:$C$51,MATCH(C2137,Products!$A$2:$A$51,0))</f>
        <v>Electronics</v>
      </c>
      <c r="J2137" s="1" t="str">
        <f aca="false">INDEX(Orders!$E$2:$E$8001,MATCH(B2137,Orders!$A$2:$A$8001,0))</f>
        <v>Delivered</v>
      </c>
      <c r="K2137" s="1" t="str">
        <f aca="false">LEFT(INDEX(Orders!$C$2:$C$8001,MATCH(B2137,Orders!$A$2:$A$8001,0)),7)</f>
        <v>2025-10</v>
      </c>
    </row>
    <row r="2138" customFormat="false" ht="15" hidden="false" customHeight="true" outlineLevel="0" collapsed="false">
      <c r="A2138" s="1" t="s">
        <v>12608</v>
      </c>
      <c r="B2138" s="1" t="s">
        <v>3378</v>
      </c>
      <c r="C2138" s="1" t="s">
        <v>2007</v>
      </c>
      <c r="D2138" s="1" t="n">
        <v>2</v>
      </c>
      <c r="E2138" s="16" t="n">
        <v>750.27</v>
      </c>
      <c r="F2138" s="17" t="n">
        <v>0.1</v>
      </c>
      <c r="G2138" s="16" t="n">
        <v>1350.49</v>
      </c>
      <c r="I2138" s="1" t="str">
        <f aca="false">INDEX(Products!$C$2:$C$51,MATCH(C2138,Products!$A$2:$A$51,0))</f>
        <v>Books &amp; Stationery</v>
      </c>
      <c r="J2138" s="1" t="str">
        <f aca="false">INDEX(Orders!$E$2:$E$8001,MATCH(B2138,Orders!$A$2:$A$8001,0))</f>
        <v>Delivered</v>
      </c>
      <c r="K2138" s="1" t="str">
        <f aca="false">LEFT(INDEX(Orders!$C$2:$C$8001,MATCH(B2138,Orders!$A$2:$A$8001,0)),7)</f>
        <v>2024-03</v>
      </c>
    </row>
    <row r="2139" customFormat="false" ht="15" hidden="false" customHeight="true" outlineLevel="0" collapsed="false">
      <c r="A2139" s="1" t="s">
        <v>12609</v>
      </c>
      <c r="B2139" s="1" t="s">
        <v>3379</v>
      </c>
      <c r="C2139" s="1" t="s">
        <v>1990</v>
      </c>
      <c r="D2139" s="1" t="n">
        <v>3</v>
      </c>
      <c r="E2139" s="16" t="n">
        <v>5311.32</v>
      </c>
      <c r="F2139" s="17" t="n">
        <v>0.15</v>
      </c>
      <c r="G2139" s="16" t="n">
        <v>13543.87</v>
      </c>
      <c r="I2139" s="1" t="str">
        <f aca="false">INDEX(Products!$C$2:$C$51,MATCH(C2139,Products!$A$2:$A$51,0))</f>
        <v>Sports &amp; Fitness</v>
      </c>
      <c r="J2139" s="1" t="str">
        <f aca="false">INDEX(Orders!$E$2:$E$8001,MATCH(B2139,Orders!$A$2:$A$8001,0))</f>
        <v>Delivered</v>
      </c>
      <c r="K2139" s="1" t="str">
        <f aca="false">LEFT(INDEX(Orders!$C$2:$C$8001,MATCH(B2139,Orders!$A$2:$A$8001,0)),7)</f>
        <v>2025-08</v>
      </c>
    </row>
    <row r="2140" customFormat="false" ht="15" hidden="false" customHeight="true" outlineLevel="0" collapsed="false">
      <c r="A2140" s="1" t="s">
        <v>12610</v>
      </c>
      <c r="B2140" s="1" t="s">
        <v>3379</v>
      </c>
      <c r="C2140" s="1" t="s">
        <v>1976</v>
      </c>
      <c r="D2140" s="1" t="n">
        <v>2</v>
      </c>
      <c r="E2140" s="16" t="n">
        <v>1603.35</v>
      </c>
      <c r="F2140" s="17" t="n">
        <v>0</v>
      </c>
      <c r="G2140" s="16" t="n">
        <v>3206.7</v>
      </c>
      <c r="I2140" s="1" t="str">
        <f aca="false">INDEX(Products!$C$2:$C$51,MATCH(C2140,Products!$A$2:$A$51,0))</f>
        <v>Beauty &amp; Personal Care</v>
      </c>
      <c r="J2140" s="1" t="str">
        <f aca="false">INDEX(Orders!$E$2:$E$8001,MATCH(B2140,Orders!$A$2:$A$8001,0))</f>
        <v>Delivered</v>
      </c>
      <c r="K2140" s="1" t="str">
        <f aca="false">LEFT(INDEX(Orders!$C$2:$C$8001,MATCH(B2140,Orders!$A$2:$A$8001,0)),7)</f>
        <v>2025-08</v>
      </c>
    </row>
    <row r="2141" customFormat="false" ht="15" hidden="false" customHeight="true" outlineLevel="0" collapsed="false">
      <c r="A2141" s="1" t="s">
        <v>12611</v>
      </c>
      <c r="B2141" s="1" t="s">
        <v>3380</v>
      </c>
      <c r="C2141" s="1" t="s">
        <v>1930</v>
      </c>
      <c r="D2141" s="1" t="n">
        <v>1</v>
      </c>
      <c r="E2141" s="16" t="n">
        <v>2398.35</v>
      </c>
      <c r="F2141" s="17" t="n">
        <v>0.05</v>
      </c>
      <c r="G2141" s="16" t="n">
        <v>2278.43</v>
      </c>
      <c r="I2141" s="1" t="str">
        <f aca="false">INDEX(Products!$C$2:$C$51,MATCH(C2141,Products!$A$2:$A$51,0))</f>
        <v>Electronics</v>
      </c>
      <c r="J2141" s="1" t="str">
        <f aca="false">INDEX(Orders!$E$2:$E$8001,MATCH(B2141,Orders!$A$2:$A$8001,0))</f>
        <v>Delivered</v>
      </c>
      <c r="K2141" s="1" t="str">
        <f aca="false">LEFT(INDEX(Orders!$C$2:$C$8001,MATCH(B2141,Orders!$A$2:$A$8001,0)),7)</f>
        <v>2025-08</v>
      </c>
    </row>
    <row r="2142" customFormat="false" ht="15" hidden="false" customHeight="true" outlineLevel="0" collapsed="false">
      <c r="A2142" s="1" t="s">
        <v>12612</v>
      </c>
      <c r="B2142" s="1" t="s">
        <v>3381</v>
      </c>
      <c r="C2142" s="1" t="s">
        <v>1979</v>
      </c>
      <c r="D2142" s="1" t="n">
        <v>1</v>
      </c>
      <c r="E2142" s="16" t="n">
        <v>623</v>
      </c>
      <c r="F2142" s="17" t="n">
        <v>0.05</v>
      </c>
      <c r="G2142" s="16" t="n">
        <v>591.85</v>
      </c>
      <c r="I2142" s="1" t="str">
        <f aca="false">INDEX(Products!$C$2:$C$51,MATCH(C2142,Products!$A$2:$A$51,0))</f>
        <v>Beauty &amp; Personal Care</v>
      </c>
      <c r="J2142" s="1" t="str">
        <f aca="false">INDEX(Orders!$E$2:$E$8001,MATCH(B2142,Orders!$A$2:$A$8001,0))</f>
        <v>Delivered</v>
      </c>
      <c r="K2142" s="1" t="str">
        <f aca="false">LEFT(INDEX(Orders!$C$2:$C$8001,MATCH(B2142,Orders!$A$2:$A$8001,0)),7)</f>
        <v>2025-01</v>
      </c>
    </row>
    <row r="2143" customFormat="false" ht="15" hidden="false" customHeight="true" outlineLevel="0" collapsed="false">
      <c r="A2143" s="1" t="s">
        <v>12613</v>
      </c>
      <c r="B2143" s="1" t="s">
        <v>3381</v>
      </c>
      <c r="C2143" s="1" t="s">
        <v>1977</v>
      </c>
      <c r="D2143" s="1" t="n">
        <v>1</v>
      </c>
      <c r="E2143" s="16" t="n">
        <v>2386.05</v>
      </c>
      <c r="F2143" s="17" t="n">
        <v>0.1</v>
      </c>
      <c r="G2143" s="16" t="n">
        <v>2147.45</v>
      </c>
      <c r="I2143" s="1" t="str">
        <f aca="false">INDEX(Products!$C$2:$C$51,MATCH(C2143,Products!$A$2:$A$51,0))</f>
        <v>Beauty &amp; Personal Care</v>
      </c>
      <c r="J2143" s="1" t="str">
        <f aca="false">INDEX(Orders!$E$2:$E$8001,MATCH(B2143,Orders!$A$2:$A$8001,0))</f>
        <v>Delivered</v>
      </c>
      <c r="K2143" s="1" t="str">
        <f aca="false">LEFT(INDEX(Orders!$C$2:$C$8001,MATCH(B2143,Orders!$A$2:$A$8001,0)),7)</f>
        <v>2025-01</v>
      </c>
    </row>
    <row r="2144" customFormat="false" ht="15" hidden="false" customHeight="true" outlineLevel="0" collapsed="false">
      <c r="A2144" s="1" t="s">
        <v>12614</v>
      </c>
      <c r="B2144" s="1" t="s">
        <v>3383</v>
      </c>
      <c r="C2144" s="1" t="s">
        <v>1988</v>
      </c>
      <c r="D2144" s="1" t="n">
        <v>1</v>
      </c>
      <c r="E2144" s="16" t="n">
        <v>681.07</v>
      </c>
      <c r="F2144" s="17" t="n">
        <v>0.1</v>
      </c>
      <c r="G2144" s="16" t="n">
        <v>612.96</v>
      </c>
      <c r="I2144" s="1" t="str">
        <f aca="false">INDEX(Products!$C$2:$C$51,MATCH(C2144,Products!$A$2:$A$51,0))</f>
        <v>Sports &amp; Fitness</v>
      </c>
      <c r="J2144" s="1" t="str">
        <f aca="false">INDEX(Orders!$E$2:$E$8001,MATCH(B2144,Orders!$A$2:$A$8001,0))</f>
        <v>Delivered</v>
      </c>
      <c r="K2144" s="1" t="str">
        <f aca="false">LEFT(INDEX(Orders!$C$2:$C$8001,MATCH(B2144,Orders!$A$2:$A$8001,0)),7)</f>
        <v>2025-10</v>
      </c>
    </row>
    <row r="2145" customFormat="false" ht="15" hidden="false" customHeight="true" outlineLevel="0" collapsed="false">
      <c r="A2145" s="1" t="s">
        <v>12615</v>
      </c>
      <c r="B2145" s="1" t="s">
        <v>3383</v>
      </c>
      <c r="C2145" s="1" t="s">
        <v>1933</v>
      </c>
      <c r="D2145" s="1" t="n">
        <v>3</v>
      </c>
      <c r="E2145" s="16" t="n">
        <v>7194.38</v>
      </c>
      <c r="F2145" s="17" t="n">
        <v>0</v>
      </c>
      <c r="G2145" s="16" t="n">
        <v>21583.14</v>
      </c>
      <c r="I2145" s="1" t="str">
        <f aca="false">INDEX(Products!$C$2:$C$51,MATCH(C2145,Products!$A$2:$A$51,0))</f>
        <v>Electronics</v>
      </c>
      <c r="J2145" s="1" t="str">
        <f aca="false">INDEX(Orders!$E$2:$E$8001,MATCH(B2145,Orders!$A$2:$A$8001,0))</f>
        <v>Delivered</v>
      </c>
      <c r="K2145" s="1" t="str">
        <f aca="false">LEFT(INDEX(Orders!$C$2:$C$8001,MATCH(B2145,Orders!$A$2:$A$8001,0)),7)</f>
        <v>2025-10</v>
      </c>
    </row>
    <row r="2146" customFormat="false" ht="15" hidden="false" customHeight="true" outlineLevel="0" collapsed="false">
      <c r="A2146" s="1" t="s">
        <v>12616</v>
      </c>
      <c r="B2146" s="1" t="s">
        <v>3384</v>
      </c>
      <c r="C2146" s="1" t="s">
        <v>1993</v>
      </c>
      <c r="D2146" s="1" t="n">
        <v>1</v>
      </c>
      <c r="E2146" s="16" t="n">
        <v>3177.33</v>
      </c>
      <c r="F2146" s="17" t="n">
        <v>0.05</v>
      </c>
      <c r="G2146" s="16" t="n">
        <v>3018.46</v>
      </c>
      <c r="I2146" s="1" t="str">
        <f aca="false">INDEX(Products!$C$2:$C$51,MATCH(C2146,Products!$A$2:$A$51,0))</f>
        <v>Sports &amp; Fitness</v>
      </c>
      <c r="J2146" s="1" t="str">
        <f aca="false">INDEX(Orders!$E$2:$E$8001,MATCH(B2146,Orders!$A$2:$A$8001,0))</f>
        <v>Cancelled</v>
      </c>
      <c r="K2146" s="1" t="str">
        <f aca="false">LEFT(INDEX(Orders!$C$2:$C$8001,MATCH(B2146,Orders!$A$2:$A$8001,0)),7)</f>
        <v>2025-10</v>
      </c>
    </row>
    <row r="2147" customFormat="false" ht="15" hidden="false" customHeight="true" outlineLevel="0" collapsed="false">
      <c r="A2147" s="1" t="s">
        <v>12617</v>
      </c>
      <c r="B2147" s="1" t="s">
        <v>3385</v>
      </c>
      <c r="C2147" s="1" t="s">
        <v>1959</v>
      </c>
      <c r="D2147" s="1" t="n">
        <v>3</v>
      </c>
      <c r="E2147" s="16" t="n">
        <v>2142.79</v>
      </c>
      <c r="F2147" s="17" t="n">
        <v>0</v>
      </c>
      <c r="G2147" s="16" t="n">
        <v>6428.37</v>
      </c>
      <c r="I2147" s="1" t="str">
        <f aca="false">INDEX(Products!$C$2:$C$51,MATCH(C2147,Products!$A$2:$A$51,0))</f>
        <v>Home &amp; Kitchen</v>
      </c>
      <c r="J2147" s="1" t="str">
        <f aca="false">INDEX(Orders!$E$2:$E$8001,MATCH(B2147,Orders!$A$2:$A$8001,0))</f>
        <v>Delivered</v>
      </c>
      <c r="K2147" s="1" t="str">
        <f aca="false">LEFT(INDEX(Orders!$C$2:$C$8001,MATCH(B2147,Orders!$A$2:$A$8001,0)),7)</f>
        <v>2025-05</v>
      </c>
    </row>
    <row r="2148" customFormat="false" ht="15" hidden="false" customHeight="true" outlineLevel="0" collapsed="false">
      <c r="A2148" s="1" t="s">
        <v>12618</v>
      </c>
      <c r="B2148" s="1" t="s">
        <v>3385</v>
      </c>
      <c r="C2148" s="1" t="s">
        <v>1947</v>
      </c>
      <c r="D2148" s="1" t="n">
        <v>1</v>
      </c>
      <c r="E2148" s="16" t="n">
        <v>4778.51</v>
      </c>
      <c r="F2148" s="17" t="n">
        <v>0</v>
      </c>
      <c r="G2148" s="16" t="n">
        <v>4778.51</v>
      </c>
      <c r="I2148" s="1" t="str">
        <f aca="false">INDEX(Products!$C$2:$C$51,MATCH(C2148,Products!$A$2:$A$51,0))</f>
        <v>Fashion</v>
      </c>
      <c r="J2148" s="1" t="str">
        <f aca="false">INDEX(Orders!$E$2:$E$8001,MATCH(B2148,Orders!$A$2:$A$8001,0))</f>
        <v>Delivered</v>
      </c>
      <c r="K2148" s="1" t="str">
        <f aca="false">LEFT(INDEX(Orders!$C$2:$C$8001,MATCH(B2148,Orders!$A$2:$A$8001,0)),7)</f>
        <v>2025-05</v>
      </c>
    </row>
    <row r="2149" customFormat="false" ht="15" hidden="false" customHeight="true" outlineLevel="0" collapsed="false">
      <c r="A2149" s="1" t="s">
        <v>12619</v>
      </c>
      <c r="B2149" s="1" t="s">
        <v>3385</v>
      </c>
      <c r="C2149" s="1" t="s">
        <v>1973</v>
      </c>
      <c r="D2149" s="1" t="n">
        <v>2</v>
      </c>
      <c r="E2149" s="16" t="n">
        <v>1158.24</v>
      </c>
      <c r="F2149" s="17" t="n">
        <v>0.2</v>
      </c>
      <c r="G2149" s="16" t="n">
        <v>1853.18</v>
      </c>
      <c r="I2149" s="1" t="str">
        <f aca="false">INDEX(Products!$C$2:$C$51,MATCH(C2149,Products!$A$2:$A$51,0))</f>
        <v>Home &amp; Kitchen</v>
      </c>
      <c r="J2149" s="1" t="str">
        <f aca="false">INDEX(Orders!$E$2:$E$8001,MATCH(B2149,Orders!$A$2:$A$8001,0))</f>
        <v>Delivered</v>
      </c>
      <c r="K2149" s="1" t="str">
        <f aca="false">LEFT(INDEX(Orders!$C$2:$C$8001,MATCH(B2149,Orders!$A$2:$A$8001,0)),7)</f>
        <v>2025-05</v>
      </c>
    </row>
    <row r="2150" customFormat="false" ht="15" hidden="false" customHeight="true" outlineLevel="0" collapsed="false">
      <c r="A2150" s="1" t="s">
        <v>12620</v>
      </c>
      <c r="B2150" s="1" t="s">
        <v>3385</v>
      </c>
      <c r="C2150" s="1" t="s">
        <v>2006</v>
      </c>
      <c r="D2150" s="1" t="n">
        <v>2</v>
      </c>
      <c r="E2150" s="16" t="n">
        <v>482.17</v>
      </c>
      <c r="F2150" s="17" t="n">
        <v>0.05</v>
      </c>
      <c r="G2150" s="16" t="n">
        <v>916.12</v>
      </c>
      <c r="I2150" s="1" t="str">
        <f aca="false">INDEX(Products!$C$2:$C$51,MATCH(C2150,Products!$A$2:$A$51,0))</f>
        <v>Books &amp; Stationery</v>
      </c>
      <c r="J2150" s="1" t="str">
        <f aca="false">INDEX(Orders!$E$2:$E$8001,MATCH(B2150,Orders!$A$2:$A$8001,0))</f>
        <v>Delivered</v>
      </c>
      <c r="K2150" s="1" t="str">
        <f aca="false">LEFT(INDEX(Orders!$C$2:$C$8001,MATCH(B2150,Orders!$A$2:$A$8001,0)),7)</f>
        <v>2025-05</v>
      </c>
    </row>
    <row r="2151" customFormat="false" ht="15" hidden="false" customHeight="true" outlineLevel="0" collapsed="false">
      <c r="A2151" s="1" t="s">
        <v>12621</v>
      </c>
      <c r="B2151" s="1" t="s">
        <v>3386</v>
      </c>
      <c r="C2151" s="1" t="s">
        <v>1940</v>
      </c>
      <c r="D2151" s="1" t="n">
        <v>1</v>
      </c>
      <c r="E2151" s="16" t="n">
        <v>2374.52</v>
      </c>
      <c r="F2151" s="17" t="n">
        <v>0</v>
      </c>
      <c r="G2151" s="16" t="n">
        <v>2374.52</v>
      </c>
      <c r="I2151" s="1" t="str">
        <f aca="false">INDEX(Products!$C$2:$C$51,MATCH(C2151,Products!$A$2:$A$51,0))</f>
        <v>Fashion</v>
      </c>
      <c r="J2151" s="1" t="str">
        <f aca="false">INDEX(Orders!$E$2:$E$8001,MATCH(B2151,Orders!$A$2:$A$8001,0))</f>
        <v>Delivered</v>
      </c>
      <c r="K2151" s="1" t="str">
        <f aca="false">LEFT(INDEX(Orders!$C$2:$C$8001,MATCH(B2151,Orders!$A$2:$A$8001,0)),7)</f>
        <v>2025-11</v>
      </c>
    </row>
    <row r="2152" customFormat="false" ht="15" hidden="false" customHeight="true" outlineLevel="0" collapsed="false">
      <c r="A2152" s="1" t="s">
        <v>12622</v>
      </c>
      <c r="B2152" s="1" t="s">
        <v>3386</v>
      </c>
      <c r="C2152" s="1" t="s">
        <v>2006</v>
      </c>
      <c r="D2152" s="1" t="n">
        <v>1</v>
      </c>
      <c r="E2152" s="16" t="n">
        <v>482.17</v>
      </c>
      <c r="F2152" s="17" t="n">
        <v>0.05</v>
      </c>
      <c r="G2152" s="16" t="n">
        <v>458.06</v>
      </c>
      <c r="I2152" s="1" t="str">
        <f aca="false">INDEX(Products!$C$2:$C$51,MATCH(C2152,Products!$A$2:$A$51,0))</f>
        <v>Books &amp; Stationery</v>
      </c>
      <c r="J2152" s="1" t="str">
        <f aca="false">INDEX(Orders!$E$2:$E$8001,MATCH(B2152,Orders!$A$2:$A$8001,0))</f>
        <v>Delivered</v>
      </c>
      <c r="K2152" s="1" t="str">
        <f aca="false">LEFT(INDEX(Orders!$C$2:$C$8001,MATCH(B2152,Orders!$A$2:$A$8001,0)),7)</f>
        <v>2025-11</v>
      </c>
    </row>
    <row r="2153" customFormat="false" ht="15" hidden="false" customHeight="true" outlineLevel="0" collapsed="false">
      <c r="A2153" s="1" t="s">
        <v>12623</v>
      </c>
      <c r="B2153" s="1" t="s">
        <v>3387</v>
      </c>
      <c r="C2153" s="1" t="s">
        <v>2006</v>
      </c>
      <c r="D2153" s="1" t="n">
        <v>2</v>
      </c>
      <c r="E2153" s="16" t="n">
        <v>482.17</v>
      </c>
      <c r="F2153" s="17" t="n">
        <v>0.05</v>
      </c>
      <c r="G2153" s="16" t="n">
        <v>916.12</v>
      </c>
      <c r="I2153" s="1" t="str">
        <f aca="false">INDEX(Products!$C$2:$C$51,MATCH(C2153,Products!$A$2:$A$51,0))</f>
        <v>Books &amp; Stationery</v>
      </c>
      <c r="J2153" s="1" t="str">
        <f aca="false">INDEX(Orders!$E$2:$E$8001,MATCH(B2153,Orders!$A$2:$A$8001,0))</f>
        <v>Delivered</v>
      </c>
      <c r="K2153" s="1" t="str">
        <f aca="false">LEFT(INDEX(Orders!$C$2:$C$8001,MATCH(B2153,Orders!$A$2:$A$8001,0)),7)</f>
        <v>2025-07</v>
      </c>
    </row>
    <row r="2154" customFormat="false" ht="15" hidden="false" customHeight="true" outlineLevel="0" collapsed="false">
      <c r="A2154" s="1" t="s">
        <v>12624</v>
      </c>
      <c r="B2154" s="1" t="s">
        <v>3387</v>
      </c>
      <c r="C2154" s="1" t="s">
        <v>1990</v>
      </c>
      <c r="D2154" s="1" t="n">
        <v>1</v>
      </c>
      <c r="E2154" s="16" t="n">
        <v>5311.32</v>
      </c>
      <c r="F2154" s="17" t="n">
        <v>0.05</v>
      </c>
      <c r="G2154" s="16" t="n">
        <v>5045.75</v>
      </c>
      <c r="I2154" s="1" t="str">
        <f aca="false">INDEX(Products!$C$2:$C$51,MATCH(C2154,Products!$A$2:$A$51,0))</f>
        <v>Sports &amp; Fitness</v>
      </c>
      <c r="J2154" s="1" t="str">
        <f aca="false">INDEX(Orders!$E$2:$E$8001,MATCH(B2154,Orders!$A$2:$A$8001,0))</f>
        <v>Delivered</v>
      </c>
      <c r="K2154" s="1" t="str">
        <f aca="false">LEFT(INDEX(Orders!$C$2:$C$8001,MATCH(B2154,Orders!$A$2:$A$8001,0)),7)</f>
        <v>2025-07</v>
      </c>
    </row>
    <row r="2155" customFormat="false" ht="15" hidden="false" customHeight="true" outlineLevel="0" collapsed="false">
      <c r="A2155" s="1" t="s">
        <v>12625</v>
      </c>
      <c r="B2155" s="1" t="s">
        <v>3388</v>
      </c>
      <c r="C2155" s="1" t="s">
        <v>1979</v>
      </c>
      <c r="D2155" s="1" t="n">
        <v>1</v>
      </c>
      <c r="E2155" s="16" t="n">
        <v>623</v>
      </c>
      <c r="F2155" s="17" t="n">
        <v>0</v>
      </c>
      <c r="G2155" s="16" t="n">
        <v>623</v>
      </c>
      <c r="I2155" s="1" t="str">
        <f aca="false">INDEX(Products!$C$2:$C$51,MATCH(C2155,Products!$A$2:$A$51,0))</f>
        <v>Beauty &amp; Personal Care</v>
      </c>
      <c r="J2155" s="1" t="str">
        <f aca="false">INDEX(Orders!$E$2:$E$8001,MATCH(B2155,Orders!$A$2:$A$8001,0))</f>
        <v>Delivered</v>
      </c>
      <c r="K2155" s="1" t="str">
        <f aca="false">LEFT(INDEX(Orders!$C$2:$C$8001,MATCH(B2155,Orders!$A$2:$A$8001,0)),7)</f>
        <v>2025-08</v>
      </c>
    </row>
    <row r="2156" customFormat="false" ht="15" hidden="false" customHeight="true" outlineLevel="0" collapsed="false">
      <c r="A2156" s="1" t="s">
        <v>12626</v>
      </c>
      <c r="B2156" s="1" t="s">
        <v>3389</v>
      </c>
      <c r="C2156" s="1" t="s">
        <v>1930</v>
      </c>
      <c r="D2156" s="1" t="n">
        <v>1</v>
      </c>
      <c r="E2156" s="16" t="n">
        <v>2398.35</v>
      </c>
      <c r="F2156" s="17" t="n">
        <v>0.2</v>
      </c>
      <c r="G2156" s="16" t="n">
        <v>1918.68</v>
      </c>
      <c r="I2156" s="1" t="str">
        <f aca="false">INDEX(Products!$C$2:$C$51,MATCH(C2156,Products!$A$2:$A$51,0))</f>
        <v>Electronics</v>
      </c>
      <c r="J2156" s="1" t="str">
        <f aca="false">INDEX(Orders!$E$2:$E$8001,MATCH(B2156,Orders!$A$2:$A$8001,0))</f>
        <v>Delivered</v>
      </c>
      <c r="K2156" s="1" t="str">
        <f aca="false">LEFT(INDEX(Orders!$C$2:$C$8001,MATCH(B2156,Orders!$A$2:$A$8001,0)),7)</f>
        <v>2025-04</v>
      </c>
    </row>
    <row r="2157" customFormat="false" ht="15" hidden="false" customHeight="true" outlineLevel="0" collapsed="false">
      <c r="A2157" s="1" t="s">
        <v>12627</v>
      </c>
      <c r="B2157" s="1" t="s">
        <v>3389</v>
      </c>
      <c r="C2157" s="1" t="s">
        <v>1990</v>
      </c>
      <c r="D2157" s="1" t="n">
        <v>1</v>
      </c>
      <c r="E2157" s="16" t="n">
        <v>5311.32</v>
      </c>
      <c r="F2157" s="17" t="n">
        <v>0.05</v>
      </c>
      <c r="G2157" s="16" t="n">
        <v>5045.75</v>
      </c>
      <c r="I2157" s="1" t="str">
        <f aca="false">INDEX(Products!$C$2:$C$51,MATCH(C2157,Products!$A$2:$A$51,0))</f>
        <v>Sports &amp; Fitness</v>
      </c>
      <c r="J2157" s="1" t="str">
        <f aca="false">INDEX(Orders!$E$2:$E$8001,MATCH(B2157,Orders!$A$2:$A$8001,0))</f>
        <v>Delivered</v>
      </c>
      <c r="K2157" s="1" t="str">
        <f aca="false">LEFT(INDEX(Orders!$C$2:$C$8001,MATCH(B2157,Orders!$A$2:$A$8001,0)),7)</f>
        <v>2025-04</v>
      </c>
    </row>
    <row r="2158" customFormat="false" ht="15" hidden="false" customHeight="true" outlineLevel="0" collapsed="false">
      <c r="A2158" s="1" t="s">
        <v>12628</v>
      </c>
      <c r="B2158" s="1" t="s">
        <v>3391</v>
      </c>
      <c r="C2158" s="1" t="s">
        <v>1997</v>
      </c>
      <c r="D2158" s="1" t="n">
        <v>1</v>
      </c>
      <c r="E2158" s="16" t="n">
        <v>311.15</v>
      </c>
      <c r="F2158" s="17" t="n">
        <v>0.1</v>
      </c>
      <c r="G2158" s="16" t="n">
        <v>280.03</v>
      </c>
      <c r="I2158" s="1" t="str">
        <f aca="false">INDEX(Products!$C$2:$C$51,MATCH(C2158,Products!$A$2:$A$51,0))</f>
        <v>Sports &amp; Fitness</v>
      </c>
      <c r="J2158" s="1" t="str">
        <f aca="false">INDEX(Orders!$E$2:$E$8001,MATCH(B2158,Orders!$A$2:$A$8001,0))</f>
        <v>Delivered</v>
      </c>
      <c r="K2158" s="1" t="str">
        <f aca="false">LEFT(INDEX(Orders!$C$2:$C$8001,MATCH(B2158,Orders!$A$2:$A$8001,0)),7)</f>
        <v>2025-03</v>
      </c>
    </row>
    <row r="2159" customFormat="false" ht="15" hidden="false" customHeight="true" outlineLevel="0" collapsed="false">
      <c r="A2159" s="1" t="s">
        <v>12629</v>
      </c>
      <c r="B2159" s="1" t="s">
        <v>3392</v>
      </c>
      <c r="C2159" s="1" t="s">
        <v>1990</v>
      </c>
      <c r="D2159" s="1" t="n">
        <v>1</v>
      </c>
      <c r="E2159" s="16" t="n">
        <v>5311.32</v>
      </c>
      <c r="F2159" s="17" t="n">
        <v>0</v>
      </c>
      <c r="G2159" s="16" t="n">
        <v>5311.32</v>
      </c>
      <c r="I2159" s="1" t="str">
        <f aca="false">INDEX(Products!$C$2:$C$51,MATCH(C2159,Products!$A$2:$A$51,0))</f>
        <v>Sports &amp; Fitness</v>
      </c>
      <c r="J2159" s="1" t="str">
        <f aca="false">INDEX(Orders!$E$2:$E$8001,MATCH(B2159,Orders!$A$2:$A$8001,0))</f>
        <v>Delivered</v>
      </c>
      <c r="K2159" s="1" t="str">
        <f aca="false">LEFT(INDEX(Orders!$C$2:$C$8001,MATCH(B2159,Orders!$A$2:$A$8001,0)),7)</f>
        <v>2024-10</v>
      </c>
    </row>
    <row r="2160" customFormat="false" ht="15" hidden="false" customHeight="true" outlineLevel="0" collapsed="false">
      <c r="A2160" s="1" t="s">
        <v>12630</v>
      </c>
      <c r="B2160" s="1" t="s">
        <v>3392</v>
      </c>
      <c r="C2160" s="1" t="s">
        <v>1979</v>
      </c>
      <c r="D2160" s="1" t="n">
        <v>1</v>
      </c>
      <c r="E2160" s="16" t="n">
        <v>623</v>
      </c>
      <c r="F2160" s="17" t="n">
        <v>0.15</v>
      </c>
      <c r="G2160" s="16" t="n">
        <v>529.55</v>
      </c>
      <c r="I2160" s="1" t="str">
        <f aca="false">INDEX(Products!$C$2:$C$51,MATCH(C2160,Products!$A$2:$A$51,0))</f>
        <v>Beauty &amp; Personal Care</v>
      </c>
      <c r="J2160" s="1" t="str">
        <f aca="false">INDEX(Orders!$E$2:$E$8001,MATCH(B2160,Orders!$A$2:$A$8001,0))</f>
        <v>Delivered</v>
      </c>
      <c r="K2160" s="1" t="str">
        <f aca="false">LEFT(INDEX(Orders!$C$2:$C$8001,MATCH(B2160,Orders!$A$2:$A$8001,0)),7)</f>
        <v>2024-10</v>
      </c>
    </row>
    <row r="2161" customFormat="false" ht="15" hidden="false" customHeight="true" outlineLevel="0" collapsed="false">
      <c r="A2161" s="1" t="s">
        <v>12631</v>
      </c>
      <c r="B2161" s="1" t="s">
        <v>3393</v>
      </c>
      <c r="C2161" s="1" t="s">
        <v>1984</v>
      </c>
      <c r="D2161" s="1" t="n">
        <v>1</v>
      </c>
      <c r="E2161" s="16" t="n">
        <v>1134.82</v>
      </c>
      <c r="F2161" s="17" t="n">
        <v>0</v>
      </c>
      <c r="G2161" s="16" t="n">
        <v>1134.82</v>
      </c>
      <c r="I2161" s="1" t="str">
        <f aca="false">INDEX(Products!$C$2:$C$51,MATCH(C2161,Products!$A$2:$A$51,0))</f>
        <v>Beauty &amp; Personal Care</v>
      </c>
      <c r="J2161" s="1" t="str">
        <f aca="false">INDEX(Orders!$E$2:$E$8001,MATCH(B2161,Orders!$A$2:$A$8001,0))</f>
        <v>Delivered</v>
      </c>
      <c r="K2161" s="1" t="str">
        <f aca="false">LEFT(INDEX(Orders!$C$2:$C$8001,MATCH(B2161,Orders!$A$2:$A$8001,0)),7)</f>
        <v>2024-11</v>
      </c>
    </row>
    <row r="2162" customFormat="false" ht="15" hidden="false" customHeight="true" outlineLevel="0" collapsed="false">
      <c r="A2162" s="1" t="s">
        <v>12632</v>
      </c>
      <c r="B2162" s="1" t="s">
        <v>3393</v>
      </c>
      <c r="C2162" s="1" t="s">
        <v>1940</v>
      </c>
      <c r="D2162" s="1" t="n">
        <v>1</v>
      </c>
      <c r="E2162" s="16" t="n">
        <v>2374.52</v>
      </c>
      <c r="F2162" s="17" t="n">
        <v>0</v>
      </c>
      <c r="G2162" s="16" t="n">
        <v>2374.52</v>
      </c>
      <c r="I2162" s="1" t="str">
        <f aca="false">INDEX(Products!$C$2:$C$51,MATCH(C2162,Products!$A$2:$A$51,0))</f>
        <v>Fashion</v>
      </c>
      <c r="J2162" s="1" t="str">
        <f aca="false">INDEX(Orders!$E$2:$E$8001,MATCH(B2162,Orders!$A$2:$A$8001,0))</f>
        <v>Delivered</v>
      </c>
      <c r="K2162" s="1" t="str">
        <f aca="false">LEFT(INDEX(Orders!$C$2:$C$8001,MATCH(B2162,Orders!$A$2:$A$8001,0)),7)</f>
        <v>2024-11</v>
      </c>
    </row>
    <row r="2163" customFormat="false" ht="15" hidden="false" customHeight="true" outlineLevel="0" collapsed="false">
      <c r="A2163" s="1" t="s">
        <v>12633</v>
      </c>
      <c r="B2163" s="1" t="s">
        <v>3393</v>
      </c>
      <c r="C2163" s="1" t="s">
        <v>1961</v>
      </c>
      <c r="D2163" s="1" t="n">
        <v>1</v>
      </c>
      <c r="E2163" s="16" t="n">
        <v>3493.68</v>
      </c>
      <c r="F2163" s="17" t="n">
        <v>0.1</v>
      </c>
      <c r="G2163" s="16" t="n">
        <v>3144.31</v>
      </c>
      <c r="I2163" s="1" t="str">
        <f aca="false">INDEX(Products!$C$2:$C$51,MATCH(C2163,Products!$A$2:$A$51,0))</f>
        <v>Home &amp; Kitchen</v>
      </c>
      <c r="J2163" s="1" t="str">
        <f aca="false">INDEX(Orders!$E$2:$E$8001,MATCH(B2163,Orders!$A$2:$A$8001,0))</f>
        <v>Delivered</v>
      </c>
      <c r="K2163" s="1" t="str">
        <f aca="false">LEFT(INDEX(Orders!$C$2:$C$8001,MATCH(B2163,Orders!$A$2:$A$8001,0)),7)</f>
        <v>2024-11</v>
      </c>
    </row>
    <row r="2164" customFormat="false" ht="15" hidden="false" customHeight="true" outlineLevel="0" collapsed="false">
      <c r="A2164" s="1" t="s">
        <v>12634</v>
      </c>
      <c r="B2164" s="1" t="s">
        <v>3394</v>
      </c>
      <c r="C2164" s="1" t="s">
        <v>2007</v>
      </c>
      <c r="D2164" s="1" t="n">
        <v>2</v>
      </c>
      <c r="E2164" s="16" t="n">
        <v>750.27</v>
      </c>
      <c r="F2164" s="17" t="n">
        <v>0</v>
      </c>
      <c r="G2164" s="16" t="n">
        <v>1500.54</v>
      </c>
      <c r="I2164" s="1" t="str">
        <f aca="false">INDEX(Products!$C$2:$C$51,MATCH(C2164,Products!$A$2:$A$51,0))</f>
        <v>Books &amp; Stationery</v>
      </c>
      <c r="J2164" s="1" t="str">
        <f aca="false">INDEX(Orders!$E$2:$E$8001,MATCH(B2164,Orders!$A$2:$A$8001,0))</f>
        <v>Delivered</v>
      </c>
      <c r="K2164" s="1" t="str">
        <f aca="false">LEFT(INDEX(Orders!$C$2:$C$8001,MATCH(B2164,Orders!$A$2:$A$8001,0)),7)</f>
        <v>2025-01</v>
      </c>
    </row>
    <row r="2165" customFormat="false" ht="15" hidden="false" customHeight="true" outlineLevel="0" collapsed="false">
      <c r="A2165" s="1" t="s">
        <v>12635</v>
      </c>
      <c r="B2165" s="1" t="s">
        <v>3395</v>
      </c>
      <c r="C2165" s="1" t="s">
        <v>1990</v>
      </c>
      <c r="D2165" s="1" t="n">
        <v>1</v>
      </c>
      <c r="E2165" s="16" t="n">
        <v>5311.32</v>
      </c>
      <c r="F2165" s="17" t="n">
        <v>0</v>
      </c>
      <c r="G2165" s="16" t="n">
        <v>5311.32</v>
      </c>
      <c r="I2165" s="1" t="str">
        <f aca="false">INDEX(Products!$C$2:$C$51,MATCH(C2165,Products!$A$2:$A$51,0))</f>
        <v>Sports &amp; Fitness</v>
      </c>
      <c r="J2165" s="1" t="str">
        <f aca="false">INDEX(Orders!$E$2:$E$8001,MATCH(B2165,Orders!$A$2:$A$8001,0))</f>
        <v>Delivered</v>
      </c>
      <c r="K2165" s="1" t="str">
        <f aca="false">LEFT(INDEX(Orders!$C$2:$C$8001,MATCH(B2165,Orders!$A$2:$A$8001,0)),7)</f>
        <v>2025-01</v>
      </c>
    </row>
    <row r="2166" customFormat="false" ht="15" hidden="false" customHeight="true" outlineLevel="0" collapsed="false">
      <c r="A2166" s="1" t="s">
        <v>12636</v>
      </c>
      <c r="B2166" s="1" t="s">
        <v>3395</v>
      </c>
      <c r="C2166" s="1" t="s">
        <v>1953</v>
      </c>
      <c r="D2166" s="1" t="n">
        <v>1</v>
      </c>
      <c r="E2166" s="16" t="n">
        <v>4914.12</v>
      </c>
      <c r="F2166" s="17" t="n">
        <v>0.1</v>
      </c>
      <c r="G2166" s="16" t="n">
        <v>4422.71</v>
      </c>
      <c r="I2166" s="1" t="str">
        <f aca="false">INDEX(Products!$C$2:$C$51,MATCH(C2166,Products!$A$2:$A$51,0))</f>
        <v>Fashion</v>
      </c>
      <c r="J2166" s="1" t="str">
        <f aca="false">INDEX(Orders!$E$2:$E$8001,MATCH(B2166,Orders!$A$2:$A$8001,0))</f>
        <v>Delivered</v>
      </c>
      <c r="K2166" s="1" t="str">
        <f aca="false">LEFT(INDEX(Orders!$C$2:$C$8001,MATCH(B2166,Orders!$A$2:$A$8001,0)),7)</f>
        <v>2025-01</v>
      </c>
    </row>
    <row r="2167" customFormat="false" ht="15" hidden="false" customHeight="true" outlineLevel="0" collapsed="false">
      <c r="A2167" s="1" t="s">
        <v>12637</v>
      </c>
      <c r="B2167" s="1" t="s">
        <v>3396</v>
      </c>
      <c r="C2167" s="1" t="s">
        <v>1955</v>
      </c>
      <c r="D2167" s="1" t="n">
        <v>1</v>
      </c>
      <c r="E2167" s="16" t="n">
        <v>3340.76</v>
      </c>
      <c r="F2167" s="17" t="n">
        <v>0</v>
      </c>
      <c r="G2167" s="16" t="n">
        <v>3340.76</v>
      </c>
      <c r="I2167" s="1" t="str">
        <f aca="false">INDEX(Products!$C$2:$C$51,MATCH(C2167,Products!$A$2:$A$51,0))</f>
        <v>Home &amp; Kitchen</v>
      </c>
      <c r="J2167" s="1" t="str">
        <f aca="false">INDEX(Orders!$E$2:$E$8001,MATCH(B2167,Orders!$A$2:$A$8001,0))</f>
        <v>Refunded</v>
      </c>
      <c r="K2167" s="1" t="str">
        <f aca="false">LEFT(INDEX(Orders!$C$2:$C$8001,MATCH(B2167,Orders!$A$2:$A$8001,0)),7)</f>
        <v>2024-12</v>
      </c>
    </row>
    <row r="2168" customFormat="false" ht="15" hidden="false" customHeight="true" outlineLevel="0" collapsed="false">
      <c r="A2168" s="1" t="s">
        <v>12638</v>
      </c>
      <c r="B2168" s="1" t="s">
        <v>3397</v>
      </c>
      <c r="C2168" s="1" t="s">
        <v>1930</v>
      </c>
      <c r="D2168" s="1" t="n">
        <v>2</v>
      </c>
      <c r="E2168" s="16" t="n">
        <v>2398.35</v>
      </c>
      <c r="F2168" s="17" t="n">
        <v>0.05</v>
      </c>
      <c r="G2168" s="16" t="n">
        <v>4556.86</v>
      </c>
      <c r="I2168" s="1" t="str">
        <f aca="false">INDEX(Products!$C$2:$C$51,MATCH(C2168,Products!$A$2:$A$51,0))</f>
        <v>Electronics</v>
      </c>
      <c r="J2168" s="1" t="str">
        <f aca="false">INDEX(Orders!$E$2:$E$8001,MATCH(B2168,Orders!$A$2:$A$8001,0))</f>
        <v>Delivered</v>
      </c>
      <c r="K2168" s="1" t="str">
        <f aca="false">LEFT(INDEX(Orders!$C$2:$C$8001,MATCH(B2168,Orders!$A$2:$A$8001,0)),7)</f>
        <v>2024-08</v>
      </c>
    </row>
    <row r="2169" customFormat="false" ht="15" hidden="false" customHeight="true" outlineLevel="0" collapsed="false">
      <c r="A2169" s="1" t="s">
        <v>12639</v>
      </c>
      <c r="B2169" s="1" t="s">
        <v>3399</v>
      </c>
      <c r="C2169" s="1" t="s">
        <v>2006</v>
      </c>
      <c r="D2169" s="1" t="n">
        <v>1</v>
      </c>
      <c r="E2169" s="16" t="n">
        <v>482.17</v>
      </c>
      <c r="F2169" s="17" t="n">
        <v>0.1</v>
      </c>
      <c r="G2169" s="16" t="n">
        <v>433.95</v>
      </c>
      <c r="I2169" s="1" t="str">
        <f aca="false">INDEX(Products!$C$2:$C$51,MATCH(C2169,Products!$A$2:$A$51,0))</f>
        <v>Books &amp; Stationery</v>
      </c>
      <c r="J2169" s="1" t="str">
        <f aca="false">INDEX(Orders!$E$2:$E$8001,MATCH(B2169,Orders!$A$2:$A$8001,0))</f>
        <v>Delivered</v>
      </c>
      <c r="K2169" s="1" t="str">
        <f aca="false">LEFT(INDEX(Orders!$C$2:$C$8001,MATCH(B2169,Orders!$A$2:$A$8001,0)),7)</f>
        <v>2024-07</v>
      </c>
    </row>
    <row r="2170" customFormat="false" ht="15" hidden="false" customHeight="true" outlineLevel="0" collapsed="false">
      <c r="A2170" s="1" t="s">
        <v>12640</v>
      </c>
      <c r="B2170" s="1" t="s">
        <v>3400</v>
      </c>
      <c r="C2170" s="1" t="s">
        <v>1979</v>
      </c>
      <c r="D2170" s="1" t="n">
        <v>1</v>
      </c>
      <c r="E2170" s="16" t="n">
        <v>623</v>
      </c>
      <c r="F2170" s="17" t="n">
        <v>0.15</v>
      </c>
      <c r="G2170" s="16" t="n">
        <v>529.55</v>
      </c>
      <c r="I2170" s="1" t="str">
        <f aca="false">INDEX(Products!$C$2:$C$51,MATCH(C2170,Products!$A$2:$A$51,0))</f>
        <v>Beauty &amp; Personal Care</v>
      </c>
      <c r="J2170" s="1" t="str">
        <f aca="false">INDEX(Orders!$E$2:$E$8001,MATCH(B2170,Orders!$A$2:$A$8001,0))</f>
        <v>Delivered</v>
      </c>
      <c r="K2170" s="1" t="str">
        <f aca="false">LEFT(INDEX(Orders!$C$2:$C$8001,MATCH(B2170,Orders!$A$2:$A$8001,0)),7)</f>
        <v>2025-11</v>
      </c>
    </row>
    <row r="2171" customFormat="false" ht="15" hidden="false" customHeight="true" outlineLevel="0" collapsed="false">
      <c r="A2171" s="1" t="s">
        <v>12641</v>
      </c>
      <c r="B2171" s="1" t="s">
        <v>3401</v>
      </c>
      <c r="C2171" s="1" t="s">
        <v>1997</v>
      </c>
      <c r="D2171" s="1" t="n">
        <v>1</v>
      </c>
      <c r="E2171" s="16" t="n">
        <v>311.15</v>
      </c>
      <c r="F2171" s="17" t="n">
        <v>0</v>
      </c>
      <c r="G2171" s="16" t="n">
        <v>311.15</v>
      </c>
      <c r="I2171" s="1" t="str">
        <f aca="false">INDEX(Products!$C$2:$C$51,MATCH(C2171,Products!$A$2:$A$51,0))</f>
        <v>Sports &amp; Fitness</v>
      </c>
      <c r="J2171" s="1" t="str">
        <f aca="false">INDEX(Orders!$E$2:$E$8001,MATCH(B2171,Orders!$A$2:$A$8001,0))</f>
        <v>Cancelled</v>
      </c>
      <c r="K2171" s="1" t="str">
        <f aca="false">LEFT(INDEX(Orders!$C$2:$C$8001,MATCH(B2171,Orders!$A$2:$A$8001,0)),7)</f>
        <v>2025-12</v>
      </c>
    </row>
    <row r="2172" customFormat="false" ht="15" hidden="false" customHeight="true" outlineLevel="0" collapsed="false">
      <c r="A2172" s="1" t="s">
        <v>12642</v>
      </c>
      <c r="B2172" s="1" t="s">
        <v>3402</v>
      </c>
      <c r="C2172" s="1" t="s">
        <v>1930</v>
      </c>
      <c r="D2172" s="1" t="n">
        <v>1</v>
      </c>
      <c r="E2172" s="16" t="n">
        <v>2398.35</v>
      </c>
      <c r="F2172" s="17" t="n">
        <v>0</v>
      </c>
      <c r="G2172" s="16" t="n">
        <v>2398.35</v>
      </c>
      <c r="I2172" s="1" t="str">
        <f aca="false">INDEX(Products!$C$2:$C$51,MATCH(C2172,Products!$A$2:$A$51,0))</f>
        <v>Electronics</v>
      </c>
      <c r="J2172" s="1" t="str">
        <f aca="false">INDEX(Orders!$E$2:$E$8001,MATCH(B2172,Orders!$A$2:$A$8001,0))</f>
        <v>Delivered</v>
      </c>
      <c r="K2172" s="1" t="str">
        <f aca="false">LEFT(INDEX(Orders!$C$2:$C$8001,MATCH(B2172,Orders!$A$2:$A$8001,0)),7)</f>
        <v>2025-10</v>
      </c>
    </row>
    <row r="2173" customFormat="false" ht="15" hidden="false" customHeight="true" outlineLevel="0" collapsed="false">
      <c r="A2173" s="1" t="s">
        <v>12643</v>
      </c>
      <c r="B2173" s="1" t="s">
        <v>3402</v>
      </c>
      <c r="C2173" s="1" t="s">
        <v>2006</v>
      </c>
      <c r="D2173" s="1" t="n">
        <v>1</v>
      </c>
      <c r="E2173" s="16" t="n">
        <v>482.17</v>
      </c>
      <c r="F2173" s="17" t="n">
        <v>0</v>
      </c>
      <c r="G2173" s="16" t="n">
        <v>482.17</v>
      </c>
      <c r="I2173" s="1" t="str">
        <f aca="false">INDEX(Products!$C$2:$C$51,MATCH(C2173,Products!$A$2:$A$51,0))</f>
        <v>Books &amp; Stationery</v>
      </c>
      <c r="J2173" s="1" t="str">
        <f aca="false">INDEX(Orders!$E$2:$E$8001,MATCH(B2173,Orders!$A$2:$A$8001,0))</f>
        <v>Delivered</v>
      </c>
      <c r="K2173" s="1" t="str">
        <f aca="false">LEFT(INDEX(Orders!$C$2:$C$8001,MATCH(B2173,Orders!$A$2:$A$8001,0)),7)</f>
        <v>2025-10</v>
      </c>
    </row>
    <row r="2174" customFormat="false" ht="15" hidden="false" customHeight="true" outlineLevel="0" collapsed="false">
      <c r="A2174" s="1" t="s">
        <v>12644</v>
      </c>
      <c r="B2174" s="1" t="s">
        <v>3402</v>
      </c>
      <c r="C2174" s="1" t="s">
        <v>1997</v>
      </c>
      <c r="D2174" s="1" t="n">
        <v>1</v>
      </c>
      <c r="E2174" s="16" t="n">
        <v>311.15</v>
      </c>
      <c r="F2174" s="17" t="n">
        <v>0.2</v>
      </c>
      <c r="G2174" s="16" t="n">
        <v>248.92</v>
      </c>
      <c r="I2174" s="1" t="str">
        <f aca="false">INDEX(Products!$C$2:$C$51,MATCH(C2174,Products!$A$2:$A$51,0))</f>
        <v>Sports &amp; Fitness</v>
      </c>
      <c r="J2174" s="1" t="str">
        <f aca="false">INDEX(Orders!$E$2:$E$8001,MATCH(B2174,Orders!$A$2:$A$8001,0))</f>
        <v>Delivered</v>
      </c>
      <c r="K2174" s="1" t="str">
        <f aca="false">LEFT(INDEX(Orders!$C$2:$C$8001,MATCH(B2174,Orders!$A$2:$A$8001,0)),7)</f>
        <v>2025-10</v>
      </c>
    </row>
    <row r="2175" customFormat="false" ht="15" hidden="false" customHeight="true" outlineLevel="0" collapsed="false">
      <c r="A2175" s="1" t="s">
        <v>12645</v>
      </c>
      <c r="B2175" s="1" t="s">
        <v>3403</v>
      </c>
      <c r="C2175" s="1" t="s">
        <v>1924</v>
      </c>
      <c r="D2175" s="1" t="n">
        <v>1</v>
      </c>
      <c r="E2175" s="16" t="n">
        <v>1971</v>
      </c>
      <c r="F2175" s="17" t="n">
        <v>0</v>
      </c>
      <c r="G2175" s="16" t="n">
        <v>1971</v>
      </c>
      <c r="I2175" s="1" t="str">
        <f aca="false">INDEX(Products!$C$2:$C$51,MATCH(C2175,Products!$A$2:$A$51,0))</f>
        <v>Electronics</v>
      </c>
      <c r="J2175" s="1" t="str">
        <f aca="false">INDEX(Orders!$E$2:$E$8001,MATCH(B2175,Orders!$A$2:$A$8001,0))</f>
        <v>Delivered</v>
      </c>
      <c r="K2175" s="1" t="str">
        <f aca="false">LEFT(INDEX(Orders!$C$2:$C$8001,MATCH(B2175,Orders!$A$2:$A$8001,0)),7)</f>
        <v>2025-12</v>
      </c>
    </row>
    <row r="2176" customFormat="false" ht="15" hidden="false" customHeight="true" outlineLevel="0" collapsed="false">
      <c r="A2176" s="1" t="s">
        <v>12646</v>
      </c>
      <c r="B2176" s="1" t="s">
        <v>3403</v>
      </c>
      <c r="C2176" s="1" t="s">
        <v>1961</v>
      </c>
      <c r="D2176" s="1" t="n">
        <v>3</v>
      </c>
      <c r="E2176" s="16" t="n">
        <v>3493.68</v>
      </c>
      <c r="F2176" s="17" t="n">
        <v>0.15</v>
      </c>
      <c r="G2176" s="16" t="n">
        <v>8908.88</v>
      </c>
      <c r="I2176" s="1" t="str">
        <f aca="false">INDEX(Products!$C$2:$C$51,MATCH(C2176,Products!$A$2:$A$51,0))</f>
        <v>Home &amp; Kitchen</v>
      </c>
      <c r="J2176" s="1" t="str">
        <f aca="false">INDEX(Orders!$E$2:$E$8001,MATCH(B2176,Orders!$A$2:$A$8001,0))</f>
        <v>Delivered</v>
      </c>
      <c r="K2176" s="1" t="str">
        <f aca="false">LEFT(INDEX(Orders!$C$2:$C$8001,MATCH(B2176,Orders!$A$2:$A$8001,0)),7)</f>
        <v>2025-12</v>
      </c>
    </row>
    <row r="2177" customFormat="false" ht="15" hidden="false" customHeight="true" outlineLevel="0" collapsed="false">
      <c r="A2177" s="1" t="s">
        <v>12647</v>
      </c>
      <c r="B2177" s="1" t="s">
        <v>3404</v>
      </c>
      <c r="C2177" s="1" t="s">
        <v>1926</v>
      </c>
      <c r="D2177" s="1" t="n">
        <v>1</v>
      </c>
      <c r="E2177" s="16" t="n">
        <v>1478.08</v>
      </c>
      <c r="F2177" s="17" t="n">
        <v>0.1</v>
      </c>
      <c r="G2177" s="16" t="n">
        <v>1330.27</v>
      </c>
      <c r="I2177" s="1" t="str">
        <f aca="false">INDEX(Products!$C$2:$C$51,MATCH(C2177,Products!$A$2:$A$51,0))</f>
        <v>Electronics</v>
      </c>
      <c r="J2177" s="1" t="str">
        <f aca="false">INDEX(Orders!$E$2:$E$8001,MATCH(B2177,Orders!$A$2:$A$8001,0))</f>
        <v>Delivered</v>
      </c>
      <c r="K2177" s="1" t="str">
        <f aca="false">LEFT(INDEX(Orders!$C$2:$C$8001,MATCH(B2177,Orders!$A$2:$A$8001,0)),7)</f>
        <v>2025-01</v>
      </c>
    </row>
    <row r="2178" customFormat="false" ht="15" hidden="false" customHeight="true" outlineLevel="0" collapsed="false">
      <c r="A2178" s="1" t="s">
        <v>12648</v>
      </c>
      <c r="B2178" s="1" t="s">
        <v>3404</v>
      </c>
      <c r="C2178" s="1" t="s">
        <v>1947</v>
      </c>
      <c r="D2178" s="1" t="n">
        <v>3</v>
      </c>
      <c r="E2178" s="16" t="n">
        <v>4778.51</v>
      </c>
      <c r="F2178" s="17" t="n">
        <v>0.15</v>
      </c>
      <c r="G2178" s="16" t="n">
        <v>12185.2</v>
      </c>
      <c r="I2178" s="1" t="str">
        <f aca="false">INDEX(Products!$C$2:$C$51,MATCH(C2178,Products!$A$2:$A$51,0))</f>
        <v>Fashion</v>
      </c>
      <c r="J2178" s="1" t="str">
        <f aca="false">INDEX(Orders!$E$2:$E$8001,MATCH(B2178,Orders!$A$2:$A$8001,0))</f>
        <v>Delivered</v>
      </c>
      <c r="K2178" s="1" t="str">
        <f aca="false">LEFT(INDEX(Orders!$C$2:$C$8001,MATCH(B2178,Orders!$A$2:$A$8001,0)),7)</f>
        <v>2025-01</v>
      </c>
    </row>
    <row r="2179" customFormat="false" ht="15" hidden="false" customHeight="true" outlineLevel="0" collapsed="false">
      <c r="A2179" s="1" t="s">
        <v>12649</v>
      </c>
      <c r="B2179" s="1" t="s">
        <v>3405</v>
      </c>
      <c r="C2179" s="1" t="s">
        <v>1940</v>
      </c>
      <c r="D2179" s="1" t="n">
        <v>3</v>
      </c>
      <c r="E2179" s="16" t="n">
        <v>2374.52</v>
      </c>
      <c r="F2179" s="17" t="n">
        <v>0.15</v>
      </c>
      <c r="G2179" s="16" t="n">
        <v>6055.03</v>
      </c>
      <c r="I2179" s="1" t="str">
        <f aca="false">INDEX(Products!$C$2:$C$51,MATCH(C2179,Products!$A$2:$A$51,0))</f>
        <v>Fashion</v>
      </c>
      <c r="J2179" s="1" t="str">
        <f aca="false">INDEX(Orders!$E$2:$E$8001,MATCH(B2179,Orders!$A$2:$A$8001,0))</f>
        <v>Cancelled</v>
      </c>
      <c r="K2179" s="1" t="str">
        <f aca="false">LEFT(INDEX(Orders!$C$2:$C$8001,MATCH(B2179,Orders!$A$2:$A$8001,0)),7)</f>
        <v>2025-10</v>
      </c>
    </row>
    <row r="2180" customFormat="false" ht="15" hidden="false" customHeight="true" outlineLevel="0" collapsed="false">
      <c r="A2180" s="1" t="s">
        <v>12650</v>
      </c>
      <c r="B2180" s="1" t="s">
        <v>3406</v>
      </c>
      <c r="C2180" s="1" t="s">
        <v>1976</v>
      </c>
      <c r="D2180" s="1" t="n">
        <v>1</v>
      </c>
      <c r="E2180" s="16" t="n">
        <v>1603.35</v>
      </c>
      <c r="F2180" s="17" t="n">
        <v>0</v>
      </c>
      <c r="G2180" s="16" t="n">
        <v>1603.35</v>
      </c>
      <c r="I2180" s="1" t="str">
        <f aca="false">INDEX(Products!$C$2:$C$51,MATCH(C2180,Products!$A$2:$A$51,0))</f>
        <v>Beauty &amp; Personal Care</v>
      </c>
      <c r="J2180" s="1" t="str">
        <f aca="false">INDEX(Orders!$E$2:$E$8001,MATCH(B2180,Orders!$A$2:$A$8001,0))</f>
        <v>Delivered</v>
      </c>
      <c r="K2180" s="1" t="str">
        <f aca="false">LEFT(INDEX(Orders!$C$2:$C$8001,MATCH(B2180,Orders!$A$2:$A$8001,0)),7)</f>
        <v>2025-10</v>
      </c>
    </row>
    <row r="2181" customFormat="false" ht="15" hidden="false" customHeight="true" outlineLevel="0" collapsed="false">
      <c r="A2181" s="1" t="s">
        <v>12651</v>
      </c>
      <c r="B2181" s="1" t="s">
        <v>3407</v>
      </c>
      <c r="C2181" s="1" t="s">
        <v>1930</v>
      </c>
      <c r="D2181" s="1" t="n">
        <v>2</v>
      </c>
      <c r="E2181" s="16" t="n">
        <v>2398.35</v>
      </c>
      <c r="F2181" s="17" t="n">
        <v>0.05</v>
      </c>
      <c r="G2181" s="16" t="n">
        <v>4556.86</v>
      </c>
      <c r="I2181" s="1" t="str">
        <f aca="false">INDEX(Products!$C$2:$C$51,MATCH(C2181,Products!$A$2:$A$51,0))</f>
        <v>Electronics</v>
      </c>
      <c r="J2181" s="1" t="str">
        <f aca="false">INDEX(Orders!$E$2:$E$8001,MATCH(B2181,Orders!$A$2:$A$8001,0))</f>
        <v>Delivered</v>
      </c>
      <c r="K2181" s="1" t="str">
        <f aca="false">LEFT(INDEX(Orders!$C$2:$C$8001,MATCH(B2181,Orders!$A$2:$A$8001,0)),7)</f>
        <v>2024-08</v>
      </c>
    </row>
    <row r="2182" customFormat="false" ht="15" hidden="false" customHeight="true" outlineLevel="0" collapsed="false">
      <c r="A2182" s="1" t="s">
        <v>12652</v>
      </c>
      <c r="B2182" s="1" t="s">
        <v>3408</v>
      </c>
      <c r="C2182" s="1" t="s">
        <v>1955</v>
      </c>
      <c r="D2182" s="1" t="n">
        <v>2</v>
      </c>
      <c r="E2182" s="16" t="n">
        <v>3340.76</v>
      </c>
      <c r="F2182" s="17" t="n">
        <v>0</v>
      </c>
      <c r="G2182" s="16" t="n">
        <v>6681.52</v>
      </c>
      <c r="I2182" s="1" t="str">
        <f aca="false">INDEX(Products!$C$2:$C$51,MATCH(C2182,Products!$A$2:$A$51,0))</f>
        <v>Home &amp; Kitchen</v>
      </c>
      <c r="J2182" s="1" t="str">
        <f aca="false">INDEX(Orders!$E$2:$E$8001,MATCH(B2182,Orders!$A$2:$A$8001,0))</f>
        <v>Delivered</v>
      </c>
      <c r="K2182" s="1" t="str">
        <f aca="false">LEFT(INDEX(Orders!$C$2:$C$8001,MATCH(B2182,Orders!$A$2:$A$8001,0)),7)</f>
        <v>2025-10</v>
      </c>
    </row>
    <row r="2183" customFormat="false" ht="15" hidden="false" customHeight="true" outlineLevel="0" collapsed="false">
      <c r="A2183" s="1" t="s">
        <v>12653</v>
      </c>
      <c r="B2183" s="1" t="s">
        <v>3408</v>
      </c>
      <c r="C2183" s="1" t="s">
        <v>1998</v>
      </c>
      <c r="D2183" s="1" t="n">
        <v>2</v>
      </c>
      <c r="E2183" s="16" t="n">
        <v>1335.85</v>
      </c>
      <c r="F2183" s="17" t="n">
        <v>0</v>
      </c>
      <c r="G2183" s="16" t="n">
        <v>2671.7</v>
      </c>
      <c r="I2183" s="1" t="str">
        <f aca="false">INDEX(Products!$C$2:$C$51,MATCH(C2183,Products!$A$2:$A$51,0))</f>
        <v>Sports &amp; Fitness</v>
      </c>
      <c r="J2183" s="1" t="str">
        <f aca="false">INDEX(Orders!$E$2:$E$8001,MATCH(B2183,Orders!$A$2:$A$8001,0))</f>
        <v>Delivered</v>
      </c>
      <c r="K2183" s="1" t="str">
        <f aca="false">LEFT(INDEX(Orders!$C$2:$C$8001,MATCH(B2183,Orders!$A$2:$A$8001,0)),7)</f>
        <v>2025-10</v>
      </c>
    </row>
    <row r="2184" customFormat="false" ht="15" hidden="false" customHeight="true" outlineLevel="0" collapsed="false">
      <c r="A2184" s="1" t="s">
        <v>12654</v>
      </c>
      <c r="B2184" s="1" t="s">
        <v>3409</v>
      </c>
      <c r="C2184" s="1" t="s">
        <v>1975</v>
      </c>
      <c r="D2184" s="1" t="n">
        <v>1</v>
      </c>
      <c r="E2184" s="16" t="n">
        <v>862.99</v>
      </c>
      <c r="F2184" s="17" t="n">
        <v>0</v>
      </c>
      <c r="G2184" s="16" t="n">
        <v>862.99</v>
      </c>
      <c r="I2184" s="1" t="str">
        <f aca="false">INDEX(Products!$C$2:$C$51,MATCH(C2184,Products!$A$2:$A$51,0))</f>
        <v>Beauty &amp; Personal Care</v>
      </c>
      <c r="J2184" s="1" t="str">
        <f aca="false">INDEX(Orders!$E$2:$E$8001,MATCH(B2184,Orders!$A$2:$A$8001,0))</f>
        <v>Delivered</v>
      </c>
      <c r="K2184" s="1" t="str">
        <f aca="false">LEFT(INDEX(Orders!$C$2:$C$8001,MATCH(B2184,Orders!$A$2:$A$8001,0)),7)</f>
        <v>2025-07</v>
      </c>
    </row>
    <row r="2185" customFormat="false" ht="15" hidden="false" customHeight="true" outlineLevel="0" collapsed="false">
      <c r="A2185" s="1" t="s">
        <v>12655</v>
      </c>
      <c r="B2185" s="1" t="s">
        <v>3411</v>
      </c>
      <c r="C2185" s="1" t="s">
        <v>1961</v>
      </c>
      <c r="D2185" s="1" t="n">
        <v>3</v>
      </c>
      <c r="E2185" s="16" t="n">
        <v>3493.68</v>
      </c>
      <c r="F2185" s="17" t="n">
        <v>0.15</v>
      </c>
      <c r="G2185" s="16" t="n">
        <v>8908.88</v>
      </c>
      <c r="I2185" s="1" t="str">
        <f aca="false">INDEX(Products!$C$2:$C$51,MATCH(C2185,Products!$A$2:$A$51,0))</f>
        <v>Home &amp; Kitchen</v>
      </c>
      <c r="J2185" s="1" t="str">
        <f aca="false">INDEX(Orders!$E$2:$E$8001,MATCH(B2185,Orders!$A$2:$A$8001,0))</f>
        <v>Delivered</v>
      </c>
      <c r="K2185" s="1" t="str">
        <f aca="false">LEFT(INDEX(Orders!$C$2:$C$8001,MATCH(B2185,Orders!$A$2:$A$8001,0)),7)</f>
        <v>2025-08</v>
      </c>
    </row>
    <row r="2186" customFormat="false" ht="15" hidden="false" customHeight="true" outlineLevel="0" collapsed="false">
      <c r="A2186" s="1" t="s">
        <v>12656</v>
      </c>
      <c r="B2186" s="1" t="s">
        <v>3412</v>
      </c>
      <c r="C2186" s="1" t="s">
        <v>1930</v>
      </c>
      <c r="D2186" s="1" t="n">
        <v>2</v>
      </c>
      <c r="E2186" s="16" t="n">
        <v>2398.35</v>
      </c>
      <c r="F2186" s="17" t="n">
        <v>0</v>
      </c>
      <c r="G2186" s="16" t="n">
        <v>4796.7</v>
      </c>
      <c r="I2186" s="1" t="str">
        <f aca="false">INDEX(Products!$C$2:$C$51,MATCH(C2186,Products!$A$2:$A$51,0))</f>
        <v>Electronics</v>
      </c>
      <c r="J2186" s="1" t="str">
        <f aca="false">INDEX(Orders!$E$2:$E$8001,MATCH(B2186,Orders!$A$2:$A$8001,0))</f>
        <v>Delivered</v>
      </c>
      <c r="K2186" s="1" t="str">
        <f aca="false">LEFT(INDEX(Orders!$C$2:$C$8001,MATCH(B2186,Orders!$A$2:$A$8001,0)),7)</f>
        <v>2025-09</v>
      </c>
    </row>
    <row r="2187" customFormat="false" ht="15" hidden="false" customHeight="true" outlineLevel="0" collapsed="false">
      <c r="A2187" s="1" t="s">
        <v>12657</v>
      </c>
      <c r="B2187" s="1" t="s">
        <v>3412</v>
      </c>
      <c r="C2187" s="1" t="s">
        <v>1975</v>
      </c>
      <c r="D2187" s="1" t="n">
        <v>1</v>
      </c>
      <c r="E2187" s="16" t="n">
        <v>862.99</v>
      </c>
      <c r="F2187" s="17" t="n">
        <v>0.05</v>
      </c>
      <c r="G2187" s="16" t="n">
        <v>819.84</v>
      </c>
      <c r="I2187" s="1" t="str">
        <f aca="false">INDEX(Products!$C$2:$C$51,MATCH(C2187,Products!$A$2:$A$51,0))</f>
        <v>Beauty &amp; Personal Care</v>
      </c>
      <c r="J2187" s="1" t="str">
        <f aca="false">INDEX(Orders!$E$2:$E$8001,MATCH(B2187,Orders!$A$2:$A$8001,0))</f>
        <v>Delivered</v>
      </c>
      <c r="K2187" s="1" t="str">
        <f aca="false">LEFT(INDEX(Orders!$C$2:$C$8001,MATCH(B2187,Orders!$A$2:$A$8001,0)),7)</f>
        <v>2025-09</v>
      </c>
    </row>
    <row r="2188" customFormat="false" ht="15" hidden="false" customHeight="true" outlineLevel="0" collapsed="false">
      <c r="A2188" s="1" t="s">
        <v>12658</v>
      </c>
      <c r="B2188" s="1" t="s">
        <v>3413</v>
      </c>
      <c r="C2188" s="1" t="s">
        <v>2007</v>
      </c>
      <c r="D2188" s="1" t="n">
        <v>1</v>
      </c>
      <c r="E2188" s="16" t="n">
        <v>750.27</v>
      </c>
      <c r="F2188" s="17" t="n">
        <v>0.2</v>
      </c>
      <c r="G2188" s="16" t="n">
        <v>600.22</v>
      </c>
      <c r="I2188" s="1" t="str">
        <f aca="false">INDEX(Products!$C$2:$C$51,MATCH(C2188,Products!$A$2:$A$51,0))</f>
        <v>Books &amp; Stationery</v>
      </c>
      <c r="J2188" s="1" t="str">
        <f aca="false">INDEX(Orders!$E$2:$E$8001,MATCH(B2188,Orders!$A$2:$A$8001,0))</f>
        <v>Delivered</v>
      </c>
      <c r="K2188" s="1" t="str">
        <f aca="false">LEFT(INDEX(Orders!$C$2:$C$8001,MATCH(B2188,Orders!$A$2:$A$8001,0)),7)</f>
        <v>2025-11</v>
      </c>
    </row>
    <row r="2189" customFormat="false" ht="15" hidden="false" customHeight="true" outlineLevel="0" collapsed="false">
      <c r="A2189" s="1" t="s">
        <v>12659</v>
      </c>
      <c r="B2189" s="1" t="s">
        <v>3414</v>
      </c>
      <c r="C2189" s="1" t="s">
        <v>1997</v>
      </c>
      <c r="D2189" s="1" t="n">
        <v>1</v>
      </c>
      <c r="E2189" s="16" t="n">
        <v>311.15</v>
      </c>
      <c r="F2189" s="17" t="n">
        <v>0.2</v>
      </c>
      <c r="G2189" s="16" t="n">
        <v>248.92</v>
      </c>
      <c r="I2189" s="1" t="str">
        <f aca="false">INDEX(Products!$C$2:$C$51,MATCH(C2189,Products!$A$2:$A$51,0))</f>
        <v>Sports &amp; Fitness</v>
      </c>
      <c r="J2189" s="1" t="str">
        <f aca="false">INDEX(Orders!$E$2:$E$8001,MATCH(B2189,Orders!$A$2:$A$8001,0))</f>
        <v>Delivered</v>
      </c>
      <c r="K2189" s="1" t="str">
        <f aca="false">LEFT(INDEX(Orders!$C$2:$C$8001,MATCH(B2189,Orders!$A$2:$A$8001,0)),7)</f>
        <v>2025-03</v>
      </c>
    </row>
    <row r="2190" customFormat="false" ht="15" hidden="false" customHeight="true" outlineLevel="0" collapsed="false">
      <c r="A2190" s="1" t="s">
        <v>12660</v>
      </c>
      <c r="B2190" s="1" t="s">
        <v>3415</v>
      </c>
      <c r="C2190" s="1" t="s">
        <v>1940</v>
      </c>
      <c r="D2190" s="1" t="n">
        <v>1</v>
      </c>
      <c r="E2190" s="16" t="n">
        <v>2374.52</v>
      </c>
      <c r="F2190" s="17" t="n">
        <v>0</v>
      </c>
      <c r="G2190" s="16" t="n">
        <v>2374.52</v>
      </c>
      <c r="I2190" s="1" t="str">
        <f aca="false">INDEX(Products!$C$2:$C$51,MATCH(C2190,Products!$A$2:$A$51,0))</f>
        <v>Fashion</v>
      </c>
      <c r="J2190" s="1" t="str">
        <f aca="false">INDEX(Orders!$E$2:$E$8001,MATCH(B2190,Orders!$A$2:$A$8001,0))</f>
        <v>Delivered</v>
      </c>
      <c r="K2190" s="1" t="str">
        <f aca="false">LEFT(INDEX(Orders!$C$2:$C$8001,MATCH(B2190,Orders!$A$2:$A$8001,0)),7)</f>
        <v>2024-09</v>
      </c>
    </row>
    <row r="2191" customFormat="false" ht="15" hidden="false" customHeight="true" outlineLevel="0" collapsed="false">
      <c r="A2191" s="1" t="s">
        <v>12661</v>
      </c>
      <c r="B2191" s="1" t="s">
        <v>3415</v>
      </c>
      <c r="C2191" s="1" t="s">
        <v>1997</v>
      </c>
      <c r="D2191" s="1" t="n">
        <v>1</v>
      </c>
      <c r="E2191" s="16" t="n">
        <v>311.15</v>
      </c>
      <c r="F2191" s="17" t="n">
        <v>0.15</v>
      </c>
      <c r="G2191" s="16" t="n">
        <v>264.48</v>
      </c>
      <c r="I2191" s="1" t="str">
        <f aca="false">INDEX(Products!$C$2:$C$51,MATCH(C2191,Products!$A$2:$A$51,0))</f>
        <v>Sports &amp; Fitness</v>
      </c>
      <c r="J2191" s="1" t="str">
        <f aca="false">INDEX(Orders!$E$2:$E$8001,MATCH(B2191,Orders!$A$2:$A$8001,0))</f>
        <v>Delivered</v>
      </c>
      <c r="K2191" s="1" t="str">
        <f aca="false">LEFT(INDEX(Orders!$C$2:$C$8001,MATCH(B2191,Orders!$A$2:$A$8001,0)),7)</f>
        <v>2024-09</v>
      </c>
    </row>
    <row r="2192" customFormat="false" ht="15" hidden="false" customHeight="true" outlineLevel="0" collapsed="false">
      <c r="A2192" s="1" t="s">
        <v>12662</v>
      </c>
      <c r="B2192" s="1" t="s">
        <v>3415</v>
      </c>
      <c r="C2192" s="1" t="s">
        <v>2007</v>
      </c>
      <c r="D2192" s="1" t="n">
        <v>1</v>
      </c>
      <c r="E2192" s="16" t="n">
        <v>750.27</v>
      </c>
      <c r="F2192" s="17" t="n">
        <v>0.2</v>
      </c>
      <c r="G2192" s="16" t="n">
        <v>600.22</v>
      </c>
      <c r="I2192" s="1" t="str">
        <f aca="false">INDEX(Products!$C$2:$C$51,MATCH(C2192,Products!$A$2:$A$51,0))</f>
        <v>Books &amp; Stationery</v>
      </c>
      <c r="J2192" s="1" t="str">
        <f aca="false">INDEX(Orders!$E$2:$E$8001,MATCH(B2192,Orders!$A$2:$A$8001,0))</f>
        <v>Delivered</v>
      </c>
      <c r="K2192" s="1" t="str">
        <f aca="false">LEFT(INDEX(Orders!$C$2:$C$8001,MATCH(B2192,Orders!$A$2:$A$8001,0)),7)</f>
        <v>2024-09</v>
      </c>
    </row>
    <row r="2193" customFormat="false" ht="15" hidden="false" customHeight="true" outlineLevel="0" collapsed="false">
      <c r="A2193" s="1" t="s">
        <v>12663</v>
      </c>
      <c r="B2193" s="1" t="s">
        <v>3416</v>
      </c>
      <c r="C2193" s="1" t="s">
        <v>2007</v>
      </c>
      <c r="D2193" s="1" t="n">
        <v>2</v>
      </c>
      <c r="E2193" s="16" t="n">
        <v>750.27</v>
      </c>
      <c r="F2193" s="17" t="n">
        <v>0</v>
      </c>
      <c r="G2193" s="16" t="n">
        <v>1500.54</v>
      </c>
      <c r="I2193" s="1" t="str">
        <f aca="false">INDEX(Products!$C$2:$C$51,MATCH(C2193,Products!$A$2:$A$51,0))</f>
        <v>Books &amp; Stationery</v>
      </c>
      <c r="J2193" s="1" t="str">
        <f aca="false">INDEX(Orders!$E$2:$E$8001,MATCH(B2193,Orders!$A$2:$A$8001,0))</f>
        <v>Cancelled</v>
      </c>
      <c r="K2193" s="1" t="str">
        <f aca="false">LEFT(INDEX(Orders!$C$2:$C$8001,MATCH(B2193,Orders!$A$2:$A$8001,0)),7)</f>
        <v>2024-10</v>
      </c>
    </row>
    <row r="2194" customFormat="false" ht="15" hidden="false" customHeight="true" outlineLevel="0" collapsed="false">
      <c r="A2194" s="1" t="s">
        <v>12664</v>
      </c>
      <c r="B2194" s="1" t="s">
        <v>3416</v>
      </c>
      <c r="C2194" s="1" t="s">
        <v>2006</v>
      </c>
      <c r="D2194" s="1" t="n">
        <v>1</v>
      </c>
      <c r="E2194" s="16" t="n">
        <v>482.17</v>
      </c>
      <c r="F2194" s="17" t="n">
        <v>0</v>
      </c>
      <c r="G2194" s="16" t="n">
        <v>482.17</v>
      </c>
      <c r="I2194" s="1" t="str">
        <f aca="false">INDEX(Products!$C$2:$C$51,MATCH(C2194,Products!$A$2:$A$51,0))</f>
        <v>Books &amp; Stationery</v>
      </c>
      <c r="J2194" s="1" t="str">
        <f aca="false">INDEX(Orders!$E$2:$E$8001,MATCH(B2194,Orders!$A$2:$A$8001,0))</f>
        <v>Cancelled</v>
      </c>
      <c r="K2194" s="1" t="str">
        <f aca="false">LEFT(INDEX(Orders!$C$2:$C$8001,MATCH(B2194,Orders!$A$2:$A$8001,0)),7)</f>
        <v>2024-10</v>
      </c>
    </row>
    <row r="2195" customFormat="false" ht="15" hidden="false" customHeight="true" outlineLevel="0" collapsed="false">
      <c r="A2195" s="1" t="s">
        <v>12665</v>
      </c>
      <c r="B2195" s="1" t="s">
        <v>3417</v>
      </c>
      <c r="C2195" s="1" t="s">
        <v>2007</v>
      </c>
      <c r="D2195" s="1" t="n">
        <v>1</v>
      </c>
      <c r="E2195" s="16" t="n">
        <v>750.27</v>
      </c>
      <c r="F2195" s="17" t="n">
        <v>0</v>
      </c>
      <c r="G2195" s="16" t="n">
        <v>750.27</v>
      </c>
      <c r="I2195" s="1" t="str">
        <f aca="false">INDEX(Products!$C$2:$C$51,MATCH(C2195,Products!$A$2:$A$51,0))</f>
        <v>Books &amp; Stationery</v>
      </c>
      <c r="J2195" s="1" t="str">
        <f aca="false">INDEX(Orders!$E$2:$E$8001,MATCH(B2195,Orders!$A$2:$A$8001,0))</f>
        <v>Delivered</v>
      </c>
      <c r="K2195" s="1" t="str">
        <f aca="false">LEFT(INDEX(Orders!$C$2:$C$8001,MATCH(B2195,Orders!$A$2:$A$8001,0)),7)</f>
        <v>2025-09</v>
      </c>
    </row>
    <row r="2196" customFormat="false" ht="15" hidden="false" customHeight="true" outlineLevel="0" collapsed="false">
      <c r="A2196" s="1" t="s">
        <v>12666</v>
      </c>
      <c r="B2196" s="1" t="s">
        <v>3418</v>
      </c>
      <c r="C2196" s="1" t="s">
        <v>1940</v>
      </c>
      <c r="D2196" s="1" t="n">
        <v>1</v>
      </c>
      <c r="E2196" s="16" t="n">
        <v>2374.52</v>
      </c>
      <c r="F2196" s="17" t="n">
        <v>0.15</v>
      </c>
      <c r="G2196" s="16" t="n">
        <v>2018.34</v>
      </c>
      <c r="I2196" s="1" t="str">
        <f aca="false">INDEX(Products!$C$2:$C$51,MATCH(C2196,Products!$A$2:$A$51,0))</f>
        <v>Fashion</v>
      </c>
      <c r="J2196" s="1" t="str">
        <f aca="false">INDEX(Orders!$E$2:$E$8001,MATCH(B2196,Orders!$A$2:$A$8001,0))</f>
        <v>Delivered</v>
      </c>
      <c r="K2196" s="1" t="str">
        <f aca="false">LEFT(INDEX(Orders!$C$2:$C$8001,MATCH(B2196,Orders!$A$2:$A$8001,0)),7)</f>
        <v>2025-08</v>
      </c>
    </row>
    <row r="2197" customFormat="false" ht="15" hidden="false" customHeight="true" outlineLevel="0" collapsed="false">
      <c r="A2197" s="1" t="s">
        <v>12667</v>
      </c>
      <c r="B2197" s="1" t="s">
        <v>3418</v>
      </c>
      <c r="C2197" s="1" t="s">
        <v>2000</v>
      </c>
      <c r="D2197" s="1" t="n">
        <v>1</v>
      </c>
      <c r="E2197" s="16" t="n">
        <v>425.08</v>
      </c>
      <c r="F2197" s="17" t="n">
        <v>0.2</v>
      </c>
      <c r="G2197" s="16" t="n">
        <v>340.06</v>
      </c>
      <c r="I2197" s="1" t="str">
        <f aca="false">INDEX(Products!$C$2:$C$51,MATCH(C2197,Products!$A$2:$A$51,0))</f>
        <v>Books &amp; Stationery</v>
      </c>
      <c r="J2197" s="1" t="str">
        <f aca="false">INDEX(Orders!$E$2:$E$8001,MATCH(B2197,Orders!$A$2:$A$8001,0))</f>
        <v>Delivered</v>
      </c>
      <c r="K2197" s="1" t="str">
        <f aca="false">LEFT(INDEX(Orders!$C$2:$C$8001,MATCH(B2197,Orders!$A$2:$A$8001,0)),7)</f>
        <v>2025-08</v>
      </c>
    </row>
    <row r="2198" customFormat="false" ht="15" hidden="false" customHeight="true" outlineLevel="0" collapsed="false">
      <c r="A2198" s="1" t="s">
        <v>12668</v>
      </c>
      <c r="B2198" s="1" t="s">
        <v>3418</v>
      </c>
      <c r="C2198" s="1" t="s">
        <v>1976</v>
      </c>
      <c r="D2198" s="1" t="n">
        <v>1</v>
      </c>
      <c r="E2198" s="16" t="n">
        <v>1603.35</v>
      </c>
      <c r="F2198" s="17" t="n">
        <v>0</v>
      </c>
      <c r="G2198" s="16" t="n">
        <v>1603.35</v>
      </c>
      <c r="I2198" s="1" t="str">
        <f aca="false">INDEX(Products!$C$2:$C$51,MATCH(C2198,Products!$A$2:$A$51,0))</f>
        <v>Beauty &amp; Personal Care</v>
      </c>
      <c r="J2198" s="1" t="str">
        <f aca="false">INDEX(Orders!$E$2:$E$8001,MATCH(B2198,Orders!$A$2:$A$8001,0))</f>
        <v>Delivered</v>
      </c>
      <c r="K2198" s="1" t="str">
        <f aca="false">LEFT(INDEX(Orders!$C$2:$C$8001,MATCH(B2198,Orders!$A$2:$A$8001,0)),7)</f>
        <v>2025-08</v>
      </c>
    </row>
    <row r="2199" customFormat="false" ht="15" hidden="false" customHeight="true" outlineLevel="0" collapsed="false">
      <c r="A2199" s="1" t="s">
        <v>12669</v>
      </c>
      <c r="B2199" s="1" t="s">
        <v>3418</v>
      </c>
      <c r="C2199" s="1" t="s">
        <v>2006</v>
      </c>
      <c r="D2199" s="1" t="n">
        <v>1</v>
      </c>
      <c r="E2199" s="16" t="n">
        <v>482.17</v>
      </c>
      <c r="F2199" s="17" t="n">
        <v>0.05</v>
      </c>
      <c r="G2199" s="16" t="n">
        <v>458.06</v>
      </c>
      <c r="I2199" s="1" t="str">
        <f aca="false">INDEX(Products!$C$2:$C$51,MATCH(C2199,Products!$A$2:$A$51,0))</f>
        <v>Books &amp; Stationery</v>
      </c>
      <c r="J2199" s="1" t="str">
        <f aca="false">INDEX(Orders!$E$2:$E$8001,MATCH(B2199,Orders!$A$2:$A$8001,0))</f>
        <v>Delivered</v>
      </c>
      <c r="K2199" s="1" t="str">
        <f aca="false">LEFT(INDEX(Orders!$C$2:$C$8001,MATCH(B2199,Orders!$A$2:$A$8001,0)),7)</f>
        <v>2025-08</v>
      </c>
    </row>
    <row r="2200" customFormat="false" ht="15" hidden="false" customHeight="true" outlineLevel="0" collapsed="false">
      <c r="A2200" s="1" t="s">
        <v>12670</v>
      </c>
      <c r="B2200" s="1" t="s">
        <v>3418</v>
      </c>
      <c r="C2200" s="1" t="s">
        <v>1975</v>
      </c>
      <c r="D2200" s="1" t="n">
        <v>1</v>
      </c>
      <c r="E2200" s="16" t="n">
        <v>862.99</v>
      </c>
      <c r="F2200" s="17" t="n">
        <v>0.1</v>
      </c>
      <c r="G2200" s="16" t="n">
        <v>776.69</v>
      </c>
      <c r="I2200" s="1" t="str">
        <f aca="false">INDEX(Products!$C$2:$C$51,MATCH(C2200,Products!$A$2:$A$51,0))</f>
        <v>Beauty &amp; Personal Care</v>
      </c>
      <c r="J2200" s="1" t="str">
        <f aca="false">INDEX(Orders!$E$2:$E$8001,MATCH(B2200,Orders!$A$2:$A$8001,0))</f>
        <v>Delivered</v>
      </c>
      <c r="K2200" s="1" t="str">
        <f aca="false">LEFT(INDEX(Orders!$C$2:$C$8001,MATCH(B2200,Orders!$A$2:$A$8001,0)),7)</f>
        <v>2025-08</v>
      </c>
    </row>
    <row r="2201" customFormat="false" ht="15" hidden="false" customHeight="true" outlineLevel="0" collapsed="false">
      <c r="A2201" s="1" t="s">
        <v>12671</v>
      </c>
      <c r="B2201" s="1" t="s">
        <v>3419</v>
      </c>
      <c r="C2201" s="1" t="s">
        <v>1997</v>
      </c>
      <c r="D2201" s="1" t="n">
        <v>1</v>
      </c>
      <c r="E2201" s="16" t="n">
        <v>311.15</v>
      </c>
      <c r="F2201" s="17" t="n">
        <v>0.2</v>
      </c>
      <c r="G2201" s="16" t="n">
        <v>248.92</v>
      </c>
      <c r="I2201" s="1" t="str">
        <f aca="false">INDEX(Products!$C$2:$C$51,MATCH(C2201,Products!$A$2:$A$51,0))</f>
        <v>Sports &amp; Fitness</v>
      </c>
      <c r="J2201" s="1" t="str">
        <f aca="false">INDEX(Orders!$E$2:$E$8001,MATCH(B2201,Orders!$A$2:$A$8001,0))</f>
        <v>Delivered</v>
      </c>
      <c r="K2201" s="1" t="str">
        <f aca="false">LEFT(INDEX(Orders!$C$2:$C$8001,MATCH(B2201,Orders!$A$2:$A$8001,0)),7)</f>
        <v>2024-06</v>
      </c>
    </row>
    <row r="2202" customFormat="false" ht="15" hidden="false" customHeight="true" outlineLevel="0" collapsed="false">
      <c r="A2202" s="1" t="s">
        <v>12672</v>
      </c>
      <c r="B2202" s="1" t="s">
        <v>3419</v>
      </c>
      <c r="C2202" s="1" t="s">
        <v>1963</v>
      </c>
      <c r="D2202" s="1" t="n">
        <v>1</v>
      </c>
      <c r="E2202" s="16" t="n">
        <v>1494.98</v>
      </c>
      <c r="F2202" s="17" t="n">
        <v>0.15</v>
      </c>
      <c r="G2202" s="16" t="n">
        <v>1270.73</v>
      </c>
      <c r="I2202" s="1" t="str">
        <f aca="false">INDEX(Products!$C$2:$C$51,MATCH(C2202,Products!$A$2:$A$51,0))</f>
        <v>Home &amp; Kitchen</v>
      </c>
      <c r="J2202" s="1" t="str">
        <f aca="false">INDEX(Orders!$E$2:$E$8001,MATCH(B2202,Orders!$A$2:$A$8001,0))</f>
        <v>Delivered</v>
      </c>
      <c r="K2202" s="1" t="str">
        <f aca="false">LEFT(INDEX(Orders!$C$2:$C$8001,MATCH(B2202,Orders!$A$2:$A$8001,0)),7)</f>
        <v>2024-06</v>
      </c>
    </row>
    <row r="2203" customFormat="false" ht="15" hidden="false" customHeight="true" outlineLevel="0" collapsed="false">
      <c r="A2203" s="1" t="s">
        <v>12673</v>
      </c>
      <c r="B2203" s="1" t="s">
        <v>3420</v>
      </c>
      <c r="C2203" s="1" t="s">
        <v>1975</v>
      </c>
      <c r="D2203" s="1" t="n">
        <v>1</v>
      </c>
      <c r="E2203" s="16" t="n">
        <v>862.99</v>
      </c>
      <c r="F2203" s="17" t="n">
        <v>0</v>
      </c>
      <c r="G2203" s="16" t="n">
        <v>862.99</v>
      </c>
      <c r="I2203" s="1" t="str">
        <f aca="false">INDEX(Products!$C$2:$C$51,MATCH(C2203,Products!$A$2:$A$51,0))</f>
        <v>Beauty &amp; Personal Care</v>
      </c>
      <c r="J2203" s="1" t="str">
        <f aca="false">INDEX(Orders!$E$2:$E$8001,MATCH(B2203,Orders!$A$2:$A$8001,0))</f>
        <v>Delivered</v>
      </c>
      <c r="K2203" s="1" t="str">
        <f aca="false">LEFT(INDEX(Orders!$C$2:$C$8001,MATCH(B2203,Orders!$A$2:$A$8001,0)),7)</f>
        <v>2024-11</v>
      </c>
    </row>
    <row r="2204" customFormat="false" ht="15" hidden="false" customHeight="true" outlineLevel="0" collapsed="false">
      <c r="A2204" s="1" t="s">
        <v>12674</v>
      </c>
      <c r="B2204" s="1" t="s">
        <v>3420</v>
      </c>
      <c r="C2204" s="1" t="s">
        <v>1930</v>
      </c>
      <c r="D2204" s="1" t="n">
        <v>1</v>
      </c>
      <c r="E2204" s="16" t="n">
        <v>2398.35</v>
      </c>
      <c r="F2204" s="17" t="n">
        <v>0.15</v>
      </c>
      <c r="G2204" s="16" t="n">
        <v>2038.6</v>
      </c>
      <c r="I2204" s="1" t="str">
        <f aca="false">INDEX(Products!$C$2:$C$51,MATCH(C2204,Products!$A$2:$A$51,0))</f>
        <v>Electronics</v>
      </c>
      <c r="J2204" s="1" t="str">
        <f aca="false">INDEX(Orders!$E$2:$E$8001,MATCH(B2204,Orders!$A$2:$A$8001,0))</f>
        <v>Delivered</v>
      </c>
      <c r="K2204" s="1" t="str">
        <f aca="false">LEFT(INDEX(Orders!$C$2:$C$8001,MATCH(B2204,Orders!$A$2:$A$8001,0)),7)</f>
        <v>2024-11</v>
      </c>
    </row>
    <row r="2205" customFormat="false" ht="15" hidden="false" customHeight="true" outlineLevel="0" collapsed="false">
      <c r="A2205" s="1" t="s">
        <v>12675</v>
      </c>
      <c r="B2205" s="1" t="s">
        <v>3421</v>
      </c>
      <c r="C2205" s="1" t="s">
        <v>1990</v>
      </c>
      <c r="D2205" s="1" t="n">
        <v>2</v>
      </c>
      <c r="E2205" s="16" t="n">
        <v>5311.32</v>
      </c>
      <c r="F2205" s="17" t="n">
        <v>0.05</v>
      </c>
      <c r="G2205" s="16" t="n">
        <v>10091.51</v>
      </c>
      <c r="I2205" s="1" t="str">
        <f aca="false">INDEX(Products!$C$2:$C$51,MATCH(C2205,Products!$A$2:$A$51,0))</f>
        <v>Sports &amp; Fitness</v>
      </c>
      <c r="J2205" s="1" t="str">
        <f aca="false">INDEX(Orders!$E$2:$E$8001,MATCH(B2205,Orders!$A$2:$A$8001,0))</f>
        <v>Delivered</v>
      </c>
      <c r="K2205" s="1" t="str">
        <f aca="false">LEFT(INDEX(Orders!$C$2:$C$8001,MATCH(B2205,Orders!$A$2:$A$8001,0)),7)</f>
        <v>2024-05</v>
      </c>
    </row>
    <row r="2206" customFormat="false" ht="15" hidden="false" customHeight="true" outlineLevel="0" collapsed="false">
      <c r="A2206" s="1" t="s">
        <v>12676</v>
      </c>
      <c r="B2206" s="1" t="s">
        <v>3421</v>
      </c>
      <c r="C2206" s="1" t="s">
        <v>1961</v>
      </c>
      <c r="D2206" s="1" t="n">
        <v>1</v>
      </c>
      <c r="E2206" s="16" t="n">
        <v>3493.68</v>
      </c>
      <c r="F2206" s="17" t="n">
        <v>0</v>
      </c>
      <c r="G2206" s="16" t="n">
        <v>3493.68</v>
      </c>
      <c r="I2206" s="1" t="str">
        <f aca="false">INDEX(Products!$C$2:$C$51,MATCH(C2206,Products!$A$2:$A$51,0))</f>
        <v>Home &amp; Kitchen</v>
      </c>
      <c r="J2206" s="1" t="str">
        <f aca="false">INDEX(Orders!$E$2:$E$8001,MATCH(B2206,Orders!$A$2:$A$8001,0))</f>
        <v>Delivered</v>
      </c>
      <c r="K2206" s="1" t="str">
        <f aca="false">LEFT(INDEX(Orders!$C$2:$C$8001,MATCH(B2206,Orders!$A$2:$A$8001,0)),7)</f>
        <v>2024-05</v>
      </c>
    </row>
    <row r="2207" customFormat="false" ht="15" hidden="false" customHeight="true" outlineLevel="0" collapsed="false">
      <c r="A2207" s="1" t="s">
        <v>12677</v>
      </c>
      <c r="B2207" s="1" t="s">
        <v>3423</v>
      </c>
      <c r="C2207" s="1" t="s">
        <v>2006</v>
      </c>
      <c r="D2207" s="1" t="n">
        <v>1</v>
      </c>
      <c r="E2207" s="16" t="n">
        <v>482.17</v>
      </c>
      <c r="F2207" s="17" t="n">
        <v>0.2</v>
      </c>
      <c r="G2207" s="16" t="n">
        <v>385.74</v>
      </c>
      <c r="I2207" s="1" t="str">
        <f aca="false">INDEX(Products!$C$2:$C$51,MATCH(C2207,Products!$A$2:$A$51,0))</f>
        <v>Books &amp; Stationery</v>
      </c>
      <c r="J2207" s="1" t="str">
        <f aca="false">INDEX(Orders!$E$2:$E$8001,MATCH(B2207,Orders!$A$2:$A$8001,0))</f>
        <v>Delivered</v>
      </c>
      <c r="K2207" s="1" t="str">
        <f aca="false">LEFT(INDEX(Orders!$C$2:$C$8001,MATCH(B2207,Orders!$A$2:$A$8001,0)),7)</f>
        <v>2025-08</v>
      </c>
    </row>
    <row r="2208" customFormat="false" ht="15" hidden="false" customHeight="true" outlineLevel="0" collapsed="false">
      <c r="A2208" s="1" t="s">
        <v>12678</v>
      </c>
      <c r="B2208" s="1" t="s">
        <v>3423</v>
      </c>
      <c r="C2208" s="1" t="s">
        <v>1935</v>
      </c>
      <c r="D2208" s="1" t="n">
        <v>1</v>
      </c>
      <c r="E2208" s="16" t="n">
        <v>14558.72</v>
      </c>
      <c r="F2208" s="17" t="n">
        <v>0.2</v>
      </c>
      <c r="G2208" s="16" t="n">
        <v>11646.98</v>
      </c>
      <c r="I2208" s="1" t="str">
        <f aca="false">INDEX(Products!$C$2:$C$51,MATCH(C2208,Products!$A$2:$A$51,0))</f>
        <v>Electronics</v>
      </c>
      <c r="J2208" s="1" t="str">
        <f aca="false">INDEX(Orders!$E$2:$E$8001,MATCH(B2208,Orders!$A$2:$A$8001,0))</f>
        <v>Delivered</v>
      </c>
      <c r="K2208" s="1" t="str">
        <f aca="false">LEFT(INDEX(Orders!$C$2:$C$8001,MATCH(B2208,Orders!$A$2:$A$8001,0)),7)</f>
        <v>2025-08</v>
      </c>
    </row>
    <row r="2209" customFormat="false" ht="15" hidden="false" customHeight="true" outlineLevel="0" collapsed="false">
      <c r="A2209" s="1" t="s">
        <v>12679</v>
      </c>
      <c r="B2209" s="1" t="s">
        <v>3423</v>
      </c>
      <c r="C2209" s="1" t="s">
        <v>1940</v>
      </c>
      <c r="D2209" s="1" t="n">
        <v>1</v>
      </c>
      <c r="E2209" s="16" t="n">
        <v>2374.52</v>
      </c>
      <c r="F2209" s="17" t="n">
        <v>0.2</v>
      </c>
      <c r="G2209" s="16" t="n">
        <v>1899.62</v>
      </c>
      <c r="I2209" s="1" t="str">
        <f aca="false">INDEX(Products!$C$2:$C$51,MATCH(C2209,Products!$A$2:$A$51,0))</f>
        <v>Fashion</v>
      </c>
      <c r="J2209" s="1" t="str">
        <f aca="false">INDEX(Orders!$E$2:$E$8001,MATCH(B2209,Orders!$A$2:$A$8001,0))</f>
        <v>Delivered</v>
      </c>
      <c r="K2209" s="1" t="str">
        <f aca="false">LEFT(INDEX(Orders!$C$2:$C$8001,MATCH(B2209,Orders!$A$2:$A$8001,0)),7)</f>
        <v>2025-08</v>
      </c>
    </row>
    <row r="2210" customFormat="false" ht="15" hidden="false" customHeight="true" outlineLevel="0" collapsed="false">
      <c r="A2210" s="1" t="s">
        <v>12680</v>
      </c>
      <c r="B2210" s="1" t="s">
        <v>3423</v>
      </c>
      <c r="C2210" s="1" t="s">
        <v>1941</v>
      </c>
      <c r="D2210" s="1" t="n">
        <v>1</v>
      </c>
      <c r="E2210" s="16" t="n">
        <v>2757.65</v>
      </c>
      <c r="F2210" s="17" t="n">
        <v>0.1</v>
      </c>
      <c r="G2210" s="16" t="n">
        <v>2481.89</v>
      </c>
      <c r="I2210" s="1" t="str">
        <f aca="false">INDEX(Products!$C$2:$C$51,MATCH(C2210,Products!$A$2:$A$51,0))</f>
        <v>Fashion</v>
      </c>
      <c r="J2210" s="1" t="str">
        <f aca="false">INDEX(Orders!$E$2:$E$8001,MATCH(B2210,Orders!$A$2:$A$8001,0))</f>
        <v>Delivered</v>
      </c>
      <c r="K2210" s="1" t="str">
        <f aca="false">LEFT(INDEX(Orders!$C$2:$C$8001,MATCH(B2210,Orders!$A$2:$A$8001,0)),7)</f>
        <v>2025-08</v>
      </c>
    </row>
    <row r="2211" customFormat="false" ht="15" hidden="false" customHeight="true" outlineLevel="0" collapsed="false">
      <c r="A2211" s="1" t="s">
        <v>12681</v>
      </c>
      <c r="B2211" s="1" t="s">
        <v>3423</v>
      </c>
      <c r="C2211" s="1" t="s">
        <v>1998</v>
      </c>
      <c r="D2211" s="1" t="n">
        <v>1</v>
      </c>
      <c r="E2211" s="16" t="n">
        <v>1335.85</v>
      </c>
      <c r="F2211" s="17" t="n">
        <v>0</v>
      </c>
      <c r="G2211" s="16" t="n">
        <v>1335.85</v>
      </c>
      <c r="I2211" s="1" t="str">
        <f aca="false">INDEX(Products!$C$2:$C$51,MATCH(C2211,Products!$A$2:$A$51,0))</f>
        <v>Sports &amp; Fitness</v>
      </c>
      <c r="J2211" s="1" t="str">
        <f aca="false">INDEX(Orders!$E$2:$E$8001,MATCH(B2211,Orders!$A$2:$A$8001,0))</f>
        <v>Delivered</v>
      </c>
      <c r="K2211" s="1" t="str">
        <f aca="false">LEFT(INDEX(Orders!$C$2:$C$8001,MATCH(B2211,Orders!$A$2:$A$8001,0)),7)</f>
        <v>2025-08</v>
      </c>
    </row>
    <row r="2212" customFormat="false" ht="15" hidden="false" customHeight="true" outlineLevel="0" collapsed="false">
      <c r="A2212" s="1" t="s">
        <v>12682</v>
      </c>
      <c r="B2212" s="1" t="s">
        <v>3424</v>
      </c>
      <c r="C2212" s="1" t="s">
        <v>1969</v>
      </c>
      <c r="D2212" s="1" t="n">
        <v>1</v>
      </c>
      <c r="E2212" s="16" t="n">
        <v>9171.98</v>
      </c>
      <c r="F2212" s="17" t="n">
        <v>0.2</v>
      </c>
      <c r="G2212" s="16" t="n">
        <v>7337.58</v>
      </c>
      <c r="I2212" s="1" t="str">
        <f aca="false">INDEX(Products!$C$2:$C$51,MATCH(C2212,Products!$A$2:$A$51,0))</f>
        <v>Home &amp; Kitchen</v>
      </c>
      <c r="J2212" s="1" t="str">
        <f aca="false">INDEX(Orders!$E$2:$E$8001,MATCH(B2212,Orders!$A$2:$A$8001,0))</f>
        <v>Returned</v>
      </c>
      <c r="K2212" s="1" t="str">
        <f aca="false">LEFT(INDEX(Orders!$C$2:$C$8001,MATCH(B2212,Orders!$A$2:$A$8001,0)),7)</f>
        <v>2025-09</v>
      </c>
    </row>
    <row r="2213" customFormat="false" ht="15" hidden="false" customHeight="true" outlineLevel="0" collapsed="false">
      <c r="A2213" s="1" t="s">
        <v>12683</v>
      </c>
      <c r="B2213" s="1" t="s">
        <v>3425</v>
      </c>
      <c r="C2213" s="1" t="s">
        <v>1997</v>
      </c>
      <c r="D2213" s="1" t="n">
        <v>2</v>
      </c>
      <c r="E2213" s="16" t="n">
        <v>311.15</v>
      </c>
      <c r="F2213" s="17" t="n">
        <v>0</v>
      </c>
      <c r="G2213" s="16" t="n">
        <v>622.3</v>
      </c>
      <c r="I2213" s="1" t="str">
        <f aca="false">INDEX(Products!$C$2:$C$51,MATCH(C2213,Products!$A$2:$A$51,0))</f>
        <v>Sports &amp; Fitness</v>
      </c>
      <c r="J2213" s="1" t="str">
        <f aca="false">INDEX(Orders!$E$2:$E$8001,MATCH(B2213,Orders!$A$2:$A$8001,0))</f>
        <v>Delivered</v>
      </c>
      <c r="K2213" s="1" t="str">
        <f aca="false">LEFT(INDEX(Orders!$C$2:$C$8001,MATCH(B2213,Orders!$A$2:$A$8001,0)),7)</f>
        <v>2025-03</v>
      </c>
    </row>
    <row r="2214" customFormat="false" ht="15" hidden="false" customHeight="true" outlineLevel="0" collapsed="false">
      <c r="A2214" s="1" t="s">
        <v>12684</v>
      </c>
      <c r="B2214" s="1" t="s">
        <v>3425</v>
      </c>
      <c r="C2214" s="1" t="s">
        <v>1918</v>
      </c>
      <c r="D2214" s="1" t="n">
        <v>2</v>
      </c>
      <c r="E2214" s="16" t="n">
        <v>2978.99</v>
      </c>
      <c r="F2214" s="17" t="n">
        <v>0</v>
      </c>
      <c r="G2214" s="16" t="n">
        <v>5957.98</v>
      </c>
      <c r="I2214" s="1" t="str">
        <f aca="false">INDEX(Products!$C$2:$C$51,MATCH(C2214,Products!$A$2:$A$51,0))</f>
        <v>Electronics</v>
      </c>
      <c r="J2214" s="1" t="str">
        <f aca="false">INDEX(Orders!$E$2:$E$8001,MATCH(B2214,Orders!$A$2:$A$8001,0))</f>
        <v>Delivered</v>
      </c>
      <c r="K2214" s="1" t="str">
        <f aca="false">LEFT(INDEX(Orders!$C$2:$C$8001,MATCH(B2214,Orders!$A$2:$A$8001,0)),7)</f>
        <v>2025-03</v>
      </c>
    </row>
    <row r="2215" customFormat="false" ht="15" hidden="false" customHeight="true" outlineLevel="0" collapsed="false">
      <c r="A2215" s="1" t="s">
        <v>12685</v>
      </c>
      <c r="B2215" s="1" t="s">
        <v>3425</v>
      </c>
      <c r="C2215" s="1" t="s">
        <v>2007</v>
      </c>
      <c r="D2215" s="1" t="n">
        <v>1</v>
      </c>
      <c r="E2215" s="16" t="n">
        <v>750.27</v>
      </c>
      <c r="F2215" s="17" t="n">
        <v>0</v>
      </c>
      <c r="G2215" s="16" t="n">
        <v>750.27</v>
      </c>
      <c r="I2215" s="1" t="str">
        <f aca="false">INDEX(Products!$C$2:$C$51,MATCH(C2215,Products!$A$2:$A$51,0))</f>
        <v>Books &amp; Stationery</v>
      </c>
      <c r="J2215" s="1" t="str">
        <f aca="false">INDEX(Orders!$E$2:$E$8001,MATCH(B2215,Orders!$A$2:$A$8001,0))</f>
        <v>Delivered</v>
      </c>
      <c r="K2215" s="1" t="str">
        <f aca="false">LEFT(INDEX(Orders!$C$2:$C$8001,MATCH(B2215,Orders!$A$2:$A$8001,0)),7)</f>
        <v>2025-03</v>
      </c>
    </row>
    <row r="2216" customFormat="false" ht="15" hidden="false" customHeight="true" outlineLevel="0" collapsed="false">
      <c r="A2216" s="1" t="s">
        <v>12686</v>
      </c>
      <c r="B2216" s="1" t="s">
        <v>3426</v>
      </c>
      <c r="C2216" s="1" t="s">
        <v>1930</v>
      </c>
      <c r="D2216" s="1" t="n">
        <v>1</v>
      </c>
      <c r="E2216" s="16" t="n">
        <v>2398.35</v>
      </c>
      <c r="F2216" s="17" t="n">
        <v>0.2</v>
      </c>
      <c r="G2216" s="16" t="n">
        <v>1918.68</v>
      </c>
      <c r="I2216" s="1" t="str">
        <f aca="false">INDEX(Products!$C$2:$C$51,MATCH(C2216,Products!$A$2:$A$51,0))</f>
        <v>Electronics</v>
      </c>
      <c r="J2216" s="1" t="str">
        <f aca="false">INDEX(Orders!$E$2:$E$8001,MATCH(B2216,Orders!$A$2:$A$8001,0))</f>
        <v>Returned</v>
      </c>
      <c r="K2216" s="1" t="str">
        <f aca="false">LEFT(INDEX(Orders!$C$2:$C$8001,MATCH(B2216,Orders!$A$2:$A$8001,0)),7)</f>
        <v>2025-11</v>
      </c>
    </row>
    <row r="2217" customFormat="false" ht="15" hidden="false" customHeight="true" outlineLevel="0" collapsed="false">
      <c r="A2217" s="1" t="s">
        <v>12687</v>
      </c>
      <c r="B2217" s="1" t="s">
        <v>3426</v>
      </c>
      <c r="C2217" s="1" t="s">
        <v>1998</v>
      </c>
      <c r="D2217" s="1" t="n">
        <v>1</v>
      </c>
      <c r="E2217" s="16" t="n">
        <v>1335.85</v>
      </c>
      <c r="F2217" s="17" t="n">
        <v>0</v>
      </c>
      <c r="G2217" s="16" t="n">
        <v>1335.85</v>
      </c>
      <c r="I2217" s="1" t="str">
        <f aca="false">INDEX(Products!$C$2:$C$51,MATCH(C2217,Products!$A$2:$A$51,0))</f>
        <v>Sports &amp; Fitness</v>
      </c>
      <c r="J2217" s="1" t="str">
        <f aca="false">INDEX(Orders!$E$2:$E$8001,MATCH(B2217,Orders!$A$2:$A$8001,0))</f>
        <v>Returned</v>
      </c>
      <c r="K2217" s="1" t="str">
        <f aca="false">LEFT(INDEX(Orders!$C$2:$C$8001,MATCH(B2217,Orders!$A$2:$A$8001,0)),7)</f>
        <v>2025-11</v>
      </c>
    </row>
    <row r="2218" customFormat="false" ht="15" hidden="false" customHeight="true" outlineLevel="0" collapsed="false">
      <c r="A2218" s="1" t="s">
        <v>12688</v>
      </c>
      <c r="B2218" s="1" t="s">
        <v>3426</v>
      </c>
      <c r="C2218" s="1" t="s">
        <v>2007</v>
      </c>
      <c r="D2218" s="1" t="n">
        <v>3</v>
      </c>
      <c r="E2218" s="16" t="n">
        <v>750.27</v>
      </c>
      <c r="F2218" s="17" t="n">
        <v>0.1</v>
      </c>
      <c r="G2218" s="16" t="n">
        <v>2025.73</v>
      </c>
      <c r="I2218" s="1" t="str">
        <f aca="false">INDEX(Products!$C$2:$C$51,MATCH(C2218,Products!$A$2:$A$51,0))</f>
        <v>Books &amp; Stationery</v>
      </c>
      <c r="J2218" s="1" t="str">
        <f aca="false">INDEX(Orders!$E$2:$E$8001,MATCH(B2218,Orders!$A$2:$A$8001,0))</f>
        <v>Returned</v>
      </c>
      <c r="K2218" s="1" t="str">
        <f aca="false">LEFT(INDEX(Orders!$C$2:$C$8001,MATCH(B2218,Orders!$A$2:$A$8001,0)),7)</f>
        <v>2025-11</v>
      </c>
    </row>
    <row r="2219" customFormat="false" ht="15" hidden="false" customHeight="true" outlineLevel="0" collapsed="false">
      <c r="A2219" s="1" t="s">
        <v>12689</v>
      </c>
      <c r="B2219" s="1" t="s">
        <v>3427</v>
      </c>
      <c r="C2219" s="1" t="s">
        <v>2007</v>
      </c>
      <c r="D2219" s="1" t="n">
        <v>1</v>
      </c>
      <c r="E2219" s="16" t="n">
        <v>750.27</v>
      </c>
      <c r="F2219" s="17" t="n">
        <v>0</v>
      </c>
      <c r="G2219" s="16" t="n">
        <v>750.27</v>
      </c>
      <c r="I2219" s="1" t="str">
        <f aca="false">INDEX(Products!$C$2:$C$51,MATCH(C2219,Products!$A$2:$A$51,0))</f>
        <v>Books &amp; Stationery</v>
      </c>
      <c r="J2219" s="1" t="str">
        <f aca="false">INDEX(Orders!$E$2:$E$8001,MATCH(B2219,Orders!$A$2:$A$8001,0))</f>
        <v>Delivered</v>
      </c>
      <c r="K2219" s="1" t="str">
        <f aca="false">LEFT(INDEX(Orders!$C$2:$C$8001,MATCH(B2219,Orders!$A$2:$A$8001,0)),7)</f>
        <v>2025-09</v>
      </c>
    </row>
    <row r="2220" customFormat="false" ht="15" hidden="false" customHeight="true" outlineLevel="0" collapsed="false">
      <c r="A2220" s="1" t="s">
        <v>12690</v>
      </c>
      <c r="B2220" s="1" t="s">
        <v>3427</v>
      </c>
      <c r="C2220" s="1" t="s">
        <v>1930</v>
      </c>
      <c r="D2220" s="1" t="n">
        <v>1</v>
      </c>
      <c r="E2220" s="16" t="n">
        <v>2398.35</v>
      </c>
      <c r="F2220" s="17" t="n">
        <v>0</v>
      </c>
      <c r="G2220" s="16" t="n">
        <v>2398.35</v>
      </c>
      <c r="I2220" s="1" t="str">
        <f aca="false">INDEX(Products!$C$2:$C$51,MATCH(C2220,Products!$A$2:$A$51,0))</f>
        <v>Electronics</v>
      </c>
      <c r="J2220" s="1" t="str">
        <f aca="false">INDEX(Orders!$E$2:$E$8001,MATCH(B2220,Orders!$A$2:$A$8001,0))</f>
        <v>Delivered</v>
      </c>
      <c r="K2220" s="1" t="str">
        <f aca="false">LEFT(INDEX(Orders!$C$2:$C$8001,MATCH(B2220,Orders!$A$2:$A$8001,0)),7)</f>
        <v>2025-09</v>
      </c>
    </row>
    <row r="2221" customFormat="false" ht="15" hidden="false" customHeight="true" outlineLevel="0" collapsed="false">
      <c r="A2221" s="1" t="s">
        <v>12691</v>
      </c>
      <c r="B2221" s="1" t="s">
        <v>3428</v>
      </c>
      <c r="C2221" s="1" t="s">
        <v>2007</v>
      </c>
      <c r="D2221" s="1" t="n">
        <v>1</v>
      </c>
      <c r="E2221" s="16" t="n">
        <v>750.27</v>
      </c>
      <c r="F2221" s="17" t="n">
        <v>0</v>
      </c>
      <c r="G2221" s="16" t="n">
        <v>750.27</v>
      </c>
      <c r="I2221" s="1" t="str">
        <f aca="false">INDEX(Products!$C$2:$C$51,MATCH(C2221,Products!$A$2:$A$51,0))</f>
        <v>Books &amp; Stationery</v>
      </c>
      <c r="J2221" s="1" t="str">
        <f aca="false">INDEX(Orders!$E$2:$E$8001,MATCH(B2221,Orders!$A$2:$A$8001,0))</f>
        <v>Delivered</v>
      </c>
      <c r="K2221" s="1" t="str">
        <f aca="false">LEFT(INDEX(Orders!$C$2:$C$8001,MATCH(B2221,Orders!$A$2:$A$8001,0)),7)</f>
        <v>2025-09</v>
      </c>
    </row>
    <row r="2222" customFormat="false" ht="15" hidden="false" customHeight="true" outlineLevel="0" collapsed="false">
      <c r="A2222" s="1" t="s">
        <v>12692</v>
      </c>
      <c r="B2222" s="1" t="s">
        <v>3428</v>
      </c>
      <c r="C2222" s="1" t="s">
        <v>1930</v>
      </c>
      <c r="D2222" s="1" t="n">
        <v>1</v>
      </c>
      <c r="E2222" s="16" t="n">
        <v>2398.35</v>
      </c>
      <c r="F2222" s="17" t="n">
        <v>0</v>
      </c>
      <c r="G2222" s="16" t="n">
        <v>2398.35</v>
      </c>
      <c r="I2222" s="1" t="str">
        <f aca="false">INDEX(Products!$C$2:$C$51,MATCH(C2222,Products!$A$2:$A$51,0))</f>
        <v>Electronics</v>
      </c>
      <c r="J2222" s="1" t="str">
        <f aca="false">INDEX(Orders!$E$2:$E$8001,MATCH(B2222,Orders!$A$2:$A$8001,0))</f>
        <v>Delivered</v>
      </c>
      <c r="K2222" s="1" t="str">
        <f aca="false">LEFT(INDEX(Orders!$C$2:$C$8001,MATCH(B2222,Orders!$A$2:$A$8001,0)),7)</f>
        <v>2025-09</v>
      </c>
    </row>
    <row r="2223" customFormat="false" ht="15" hidden="false" customHeight="true" outlineLevel="0" collapsed="false">
      <c r="A2223" s="1" t="s">
        <v>12693</v>
      </c>
      <c r="B2223" s="1" t="s">
        <v>3428</v>
      </c>
      <c r="C2223" s="1" t="s">
        <v>1961</v>
      </c>
      <c r="D2223" s="1" t="n">
        <v>2</v>
      </c>
      <c r="E2223" s="16" t="n">
        <v>3493.68</v>
      </c>
      <c r="F2223" s="17" t="n">
        <v>0.2</v>
      </c>
      <c r="G2223" s="16" t="n">
        <v>5589.89</v>
      </c>
      <c r="I2223" s="1" t="str">
        <f aca="false">INDEX(Products!$C$2:$C$51,MATCH(C2223,Products!$A$2:$A$51,0))</f>
        <v>Home &amp; Kitchen</v>
      </c>
      <c r="J2223" s="1" t="str">
        <f aca="false">INDEX(Orders!$E$2:$E$8001,MATCH(B2223,Orders!$A$2:$A$8001,0))</f>
        <v>Delivered</v>
      </c>
      <c r="K2223" s="1" t="str">
        <f aca="false">LEFT(INDEX(Orders!$C$2:$C$8001,MATCH(B2223,Orders!$A$2:$A$8001,0)),7)</f>
        <v>2025-09</v>
      </c>
    </row>
    <row r="2224" customFormat="false" ht="15" hidden="false" customHeight="true" outlineLevel="0" collapsed="false">
      <c r="A2224" s="1" t="s">
        <v>12694</v>
      </c>
      <c r="B2224" s="1" t="s">
        <v>3428</v>
      </c>
      <c r="C2224" s="1" t="s">
        <v>1922</v>
      </c>
      <c r="D2224" s="1" t="n">
        <v>2</v>
      </c>
      <c r="E2224" s="16" t="n">
        <v>3142.61</v>
      </c>
      <c r="F2224" s="17" t="n">
        <v>0.05</v>
      </c>
      <c r="G2224" s="16" t="n">
        <v>5970.96</v>
      </c>
      <c r="I2224" s="1" t="str">
        <f aca="false">INDEX(Products!$C$2:$C$51,MATCH(C2224,Products!$A$2:$A$51,0))</f>
        <v>Electronics</v>
      </c>
      <c r="J2224" s="1" t="str">
        <f aca="false">INDEX(Orders!$E$2:$E$8001,MATCH(B2224,Orders!$A$2:$A$8001,0))</f>
        <v>Delivered</v>
      </c>
      <c r="K2224" s="1" t="str">
        <f aca="false">LEFT(INDEX(Orders!$C$2:$C$8001,MATCH(B2224,Orders!$A$2:$A$8001,0)),7)</f>
        <v>2025-09</v>
      </c>
    </row>
    <row r="2225" customFormat="false" ht="15" hidden="false" customHeight="true" outlineLevel="0" collapsed="false">
      <c r="A2225" s="1" t="s">
        <v>12695</v>
      </c>
      <c r="B2225" s="1" t="s">
        <v>3430</v>
      </c>
      <c r="C2225" s="1" t="s">
        <v>1977</v>
      </c>
      <c r="D2225" s="1" t="n">
        <v>2</v>
      </c>
      <c r="E2225" s="16" t="n">
        <v>2386.05</v>
      </c>
      <c r="F2225" s="17" t="n">
        <v>0.05</v>
      </c>
      <c r="G2225" s="16" t="n">
        <v>4533.5</v>
      </c>
      <c r="I2225" s="1" t="str">
        <f aca="false">INDEX(Products!$C$2:$C$51,MATCH(C2225,Products!$A$2:$A$51,0))</f>
        <v>Beauty &amp; Personal Care</v>
      </c>
      <c r="J2225" s="1" t="str">
        <f aca="false">INDEX(Orders!$E$2:$E$8001,MATCH(B2225,Orders!$A$2:$A$8001,0))</f>
        <v>Delivered</v>
      </c>
      <c r="K2225" s="1" t="str">
        <f aca="false">LEFT(INDEX(Orders!$C$2:$C$8001,MATCH(B2225,Orders!$A$2:$A$8001,0)),7)</f>
        <v>2024-05</v>
      </c>
    </row>
    <row r="2226" customFormat="false" ht="15" hidden="false" customHeight="true" outlineLevel="0" collapsed="false">
      <c r="A2226" s="1" t="s">
        <v>12696</v>
      </c>
      <c r="B2226" s="1" t="s">
        <v>3430</v>
      </c>
      <c r="C2226" s="1" t="s">
        <v>1940</v>
      </c>
      <c r="D2226" s="1" t="n">
        <v>3</v>
      </c>
      <c r="E2226" s="16" t="n">
        <v>2374.52</v>
      </c>
      <c r="F2226" s="17" t="n">
        <v>0.05</v>
      </c>
      <c r="G2226" s="16" t="n">
        <v>6767.38</v>
      </c>
      <c r="I2226" s="1" t="str">
        <f aca="false">INDEX(Products!$C$2:$C$51,MATCH(C2226,Products!$A$2:$A$51,0))</f>
        <v>Fashion</v>
      </c>
      <c r="J2226" s="1" t="str">
        <f aca="false">INDEX(Orders!$E$2:$E$8001,MATCH(B2226,Orders!$A$2:$A$8001,0))</f>
        <v>Delivered</v>
      </c>
      <c r="K2226" s="1" t="str">
        <f aca="false">LEFT(INDEX(Orders!$C$2:$C$8001,MATCH(B2226,Orders!$A$2:$A$8001,0)),7)</f>
        <v>2024-05</v>
      </c>
    </row>
    <row r="2227" customFormat="false" ht="15" hidden="false" customHeight="true" outlineLevel="0" collapsed="false">
      <c r="A2227" s="1" t="s">
        <v>12697</v>
      </c>
      <c r="B2227" s="1" t="s">
        <v>3431</v>
      </c>
      <c r="C2227" s="1" t="s">
        <v>1998</v>
      </c>
      <c r="D2227" s="1" t="n">
        <v>1</v>
      </c>
      <c r="E2227" s="16" t="n">
        <v>1335.85</v>
      </c>
      <c r="F2227" s="17" t="n">
        <v>0.05</v>
      </c>
      <c r="G2227" s="16" t="n">
        <v>1269.06</v>
      </c>
      <c r="I2227" s="1" t="str">
        <f aca="false">INDEX(Products!$C$2:$C$51,MATCH(C2227,Products!$A$2:$A$51,0))</f>
        <v>Sports &amp; Fitness</v>
      </c>
      <c r="J2227" s="1" t="str">
        <f aca="false">INDEX(Orders!$E$2:$E$8001,MATCH(B2227,Orders!$A$2:$A$8001,0))</f>
        <v>Delivered</v>
      </c>
      <c r="K2227" s="1" t="str">
        <f aca="false">LEFT(INDEX(Orders!$C$2:$C$8001,MATCH(B2227,Orders!$A$2:$A$8001,0)),7)</f>
        <v>2025-10</v>
      </c>
    </row>
    <row r="2228" customFormat="false" ht="15" hidden="false" customHeight="true" outlineLevel="0" collapsed="false">
      <c r="A2228" s="1" t="s">
        <v>12698</v>
      </c>
      <c r="B2228" s="1" t="s">
        <v>3432</v>
      </c>
      <c r="C2228" s="1" t="s">
        <v>1997</v>
      </c>
      <c r="D2228" s="1" t="n">
        <v>1</v>
      </c>
      <c r="E2228" s="16" t="n">
        <v>311.15</v>
      </c>
      <c r="F2228" s="17" t="n">
        <v>0.1</v>
      </c>
      <c r="G2228" s="16" t="n">
        <v>280.03</v>
      </c>
      <c r="I2228" s="1" t="str">
        <f aca="false">INDEX(Products!$C$2:$C$51,MATCH(C2228,Products!$A$2:$A$51,0))</f>
        <v>Sports &amp; Fitness</v>
      </c>
      <c r="J2228" s="1" t="str">
        <f aca="false">INDEX(Orders!$E$2:$E$8001,MATCH(B2228,Orders!$A$2:$A$8001,0))</f>
        <v>Delivered</v>
      </c>
      <c r="K2228" s="1" t="str">
        <f aca="false">LEFT(INDEX(Orders!$C$2:$C$8001,MATCH(B2228,Orders!$A$2:$A$8001,0)),7)</f>
        <v>2025-04</v>
      </c>
    </row>
    <row r="2229" customFormat="false" ht="15" hidden="false" customHeight="true" outlineLevel="0" collapsed="false">
      <c r="A2229" s="1" t="s">
        <v>12699</v>
      </c>
      <c r="B2229" s="1" t="s">
        <v>3432</v>
      </c>
      <c r="C2229" s="1" t="s">
        <v>1955</v>
      </c>
      <c r="D2229" s="1" t="n">
        <v>1</v>
      </c>
      <c r="E2229" s="16" t="n">
        <v>3340.76</v>
      </c>
      <c r="F2229" s="17" t="n">
        <v>0</v>
      </c>
      <c r="G2229" s="16" t="n">
        <v>3340.76</v>
      </c>
      <c r="I2229" s="1" t="str">
        <f aca="false">INDEX(Products!$C$2:$C$51,MATCH(C2229,Products!$A$2:$A$51,0))</f>
        <v>Home &amp; Kitchen</v>
      </c>
      <c r="J2229" s="1" t="str">
        <f aca="false">INDEX(Orders!$E$2:$E$8001,MATCH(B2229,Orders!$A$2:$A$8001,0))</f>
        <v>Delivered</v>
      </c>
      <c r="K2229" s="1" t="str">
        <f aca="false">LEFT(INDEX(Orders!$C$2:$C$8001,MATCH(B2229,Orders!$A$2:$A$8001,0)),7)</f>
        <v>2025-04</v>
      </c>
    </row>
    <row r="2230" customFormat="false" ht="15" hidden="false" customHeight="true" outlineLevel="0" collapsed="false">
      <c r="A2230" s="1" t="s">
        <v>12700</v>
      </c>
      <c r="B2230" s="1" t="s">
        <v>3433</v>
      </c>
      <c r="C2230" s="1" t="s">
        <v>1997</v>
      </c>
      <c r="D2230" s="1" t="n">
        <v>1</v>
      </c>
      <c r="E2230" s="16" t="n">
        <v>311.15</v>
      </c>
      <c r="F2230" s="17" t="n">
        <v>0</v>
      </c>
      <c r="G2230" s="16" t="n">
        <v>311.15</v>
      </c>
      <c r="I2230" s="1" t="str">
        <f aca="false">INDEX(Products!$C$2:$C$51,MATCH(C2230,Products!$A$2:$A$51,0))</f>
        <v>Sports &amp; Fitness</v>
      </c>
      <c r="J2230" s="1" t="str">
        <f aca="false">INDEX(Orders!$E$2:$E$8001,MATCH(B2230,Orders!$A$2:$A$8001,0))</f>
        <v>Returned</v>
      </c>
      <c r="K2230" s="1" t="str">
        <f aca="false">LEFT(INDEX(Orders!$C$2:$C$8001,MATCH(B2230,Orders!$A$2:$A$8001,0)),7)</f>
        <v>2024-12</v>
      </c>
    </row>
    <row r="2231" customFormat="false" ht="15" hidden="false" customHeight="true" outlineLevel="0" collapsed="false">
      <c r="A2231" s="1" t="s">
        <v>12701</v>
      </c>
      <c r="B2231" s="1" t="s">
        <v>3434</v>
      </c>
      <c r="C2231" s="1" t="s">
        <v>1975</v>
      </c>
      <c r="D2231" s="1" t="n">
        <v>1</v>
      </c>
      <c r="E2231" s="16" t="n">
        <v>862.99</v>
      </c>
      <c r="F2231" s="17" t="n">
        <v>0</v>
      </c>
      <c r="G2231" s="16" t="n">
        <v>862.99</v>
      </c>
      <c r="I2231" s="1" t="str">
        <f aca="false">INDEX(Products!$C$2:$C$51,MATCH(C2231,Products!$A$2:$A$51,0))</f>
        <v>Beauty &amp; Personal Care</v>
      </c>
      <c r="J2231" s="1" t="str">
        <f aca="false">INDEX(Orders!$E$2:$E$8001,MATCH(B2231,Orders!$A$2:$A$8001,0))</f>
        <v>Delivered</v>
      </c>
      <c r="K2231" s="1" t="str">
        <f aca="false">LEFT(INDEX(Orders!$C$2:$C$8001,MATCH(B2231,Orders!$A$2:$A$8001,0)),7)</f>
        <v>2025-07</v>
      </c>
    </row>
    <row r="2232" customFormat="false" ht="15" hidden="false" customHeight="true" outlineLevel="0" collapsed="false">
      <c r="A2232" s="1" t="s">
        <v>12702</v>
      </c>
      <c r="B2232" s="1" t="s">
        <v>3434</v>
      </c>
      <c r="C2232" s="1" t="s">
        <v>1971</v>
      </c>
      <c r="D2232" s="1" t="n">
        <v>1</v>
      </c>
      <c r="E2232" s="16" t="n">
        <v>2073.63</v>
      </c>
      <c r="F2232" s="17" t="n">
        <v>0.1</v>
      </c>
      <c r="G2232" s="16" t="n">
        <v>1866.27</v>
      </c>
      <c r="I2232" s="1" t="str">
        <f aca="false">INDEX(Products!$C$2:$C$51,MATCH(C2232,Products!$A$2:$A$51,0))</f>
        <v>Home &amp; Kitchen</v>
      </c>
      <c r="J2232" s="1" t="str">
        <f aca="false">INDEX(Orders!$E$2:$E$8001,MATCH(B2232,Orders!$A$2:$A$8001,0))</f>
        <v>Delivered</v>
      </c>
      <c r="K2232" s="1" t="str">
        <f aca="false">LEFT(INDEX(Orders!$C$2:$C$8001,MATCH(B2232,Orders!$A$2:$A$8001,0)),7)</f>
        <v>2025-07</v>
      </c>
    </row>
    <row r="2233" customFormat="false" ht="15" hidden="false" customHeight="true" outlineLevel="0" collapsed="false">
      <c r="A2233" s="1" t="s">
        <v>12703</v>
      </c>
      <c r="B2233" s="1" t="s">
        <v>3434</v>
      </c>
      <c r="C2233" s="1" t="s">
        <v>1938</v>
      </c>
      <c r="D2233" s="1" t="n">
        <v>1</v>
      </c>
      <c r="E2233" s="16" t="n">
        <v>1572.6</v>
      </c>
      <c r="F2233" s="17" t="n">
        <v>0</v>
      </c>
      <c r="G2233" s="16" t="n">
        <v>1572.6</v>
      </c>
      <c r="I2233" s="1" t="str">
        <f aca="false">INDEX(Products!$C$2:$C$51,MATCH(C2233,Products!$A$2:$A$51,0))</f>
        <v>Fashion</v>
      </c>
      <c r="J2233" s="1" t="str">
        <f aca="false">INDEX(Orders!$E$2:$E$8001,MATCH(B2233,Orders!$A$2:$A$8001,0))</f>
        <v>Delivered</v>
      </c>
      <c r="K2233" s="1" t="str">
        <f aca="false">LEFT(INDEX(Orders!$C$2:$C$8001,MATCH(B2233,Orders!$A$2:$A$8001,0)),7)</f>
        <v>2025-07</v>
      </c>
    </row>
    <row r="2234" customFormat="false" ht="15" hidden="false" customHeight="true" outlineLevel="0" collapsed="false">
      <c r="A2234" s="1" t="s">
        <v>12704</v>
      </c>
      <c r="B2234" s="1" t="s">
        <v>3434</v>
      </c>
      <c r="C2234" s="1" t="s">
        <v>1943</v>
      </c>
      <c r="D2234" s="1" t="n">
        <v>1</v>
      </c>
      <c r="E2234" s="16" t="n">
        <v>1250.54</v>
      </c>
      <c r="F2234" s="17" t="n">
        <v>0</v>
      </c>
      <c r="G2234" s="16" t="n">
        <v>1250.54</v>
      </c>
      <c r="I2234" s="1" t="str">
        <f aca="false">INDEX(Products!$C$2:$C$51,MATCH(C2234,Products!$A$2:$A$51,0))</f>
        <v>Fashion</v>
      </c>
      <c r="J2234" s="1" t="str">
        <f aca="false">INDEX(Orders!$E$2:$E$8001,MATCH(B2234,Orders!$A$2:$A$8001,0))</f>
        <v>Delivered</v>
      </c>
      <c r="K2234" s="1" t="str">
        <f aca="false">LEFT(INDEX(Orders!$C$2:$C$8001,MATCH(B2234,Orders!$A$2:$A$8001,0)),7)</f>
        <v>2025-07</v>
      </c>
    </row>
    <row r="2235" customFormat="false" ht="15" hidden="false" customHeight="true" outlineLevel="0" collapsed="false">
      <c r="A2235" s="1" t="s">
        <v>12705</v>
      </c>
      <c r="B2235" s="1" t="s">
        <v>3435</v>
      </c>
      <c r="C2235" s="1" t="s">
        <v>1935</v>
      </c>
      <c r="D2235" s="1" t="n">
        <v>2</v>
      </c>
      <c r="E2235" s="16" t="n">
        <v>14558.72</v>
      </c>
      <c r="F2235" s="17" t="n">
        <v>0</v>
      </c>
      <c r="G2235" s="16" t="n">
        <v>29117.44</v>
      </c>
      <c r="I2235" s="1" t="str">
        <f aca="false">INDEX(Products!$C$2:$C$51,MATCH(C2235,Products!$A$2:$A$51,0))</f>
        <v>Electronics</v>
      </c>
      <c r="J2235" s="1" t="str">
        <f aca="false">INDEX(Orders!$E$2:$E$8001,MATCH(B2235,Orders!$A$2:$A$8001,0))</f>
        <v>Delivered</v>
      </c>
      <c r="K2235" s="1" t="str">
        <f aca="false">LEFT(INDEX(Orders!$C$2:$C$8001,MATCH(B2235,Orders!$A$2:$A$8001,0)),7)</f>
        <v>2025-08</v>
      </c>
    </row>
    <row r="2236" customFormat="false" ht="15" hidden="false" customHeight="true" outlineLevel="0" collapsed="false">
      <c r="A2236" s="1" t="s">
        <v>12706</v>
      </c>
      <c r="B2236" s="1" t="s">
        <v>3436</v>
      </c>
      <c r="C2236" s="1" t="s">
        <v>1997</v>
      </c>
      <c r="D2236" s="1" t="n">
        <v>2</v>
      </c>
      <c r="E2236" s="16" t="n">
        <v>311.15</v>
      </c>
      <c r="F2236" s="17" t="n">
        <v>0.1</v>
      </c>
      <c r="G2236" s="16" t="n">
        <v>560.07</v>
      </c>
      <c r="I2236" s="1" t="str">
        <f aca="false">INDEX(Products!$C$2:$C$51,MATCH(C2236,Products!$A$2:$A$51,0))</f>
        <v>Sports &amp; Fitness</v>
      </c>
      <c r="J2236" s="1" t="str">
        <f aca="false">INDEX(Orders!$E$2:$E$8001,MATCH(B2236,Orders!$A$2:$A$8001,0))</f>
        <v>Delivered</v>
      </c>
      <c r="K2236" s="1" t="str">
        <f aca="false">LEFT(INDEX(Orders!$C$2:$C$8001,MATCH(B2236,Orders!$A$2:$A$8001,0)),7)</f>
        <v>2025-08</v>
      </c>
    </row>
    <row r="2237" customFormat="false" ht="15" hidden="false" customHeight="true" outlineLevel="0" collapsed="false">
      <c r="A2237" s="1" t="s">
        <v>12707</v>
      </c>
      <c r="B2237" s="1" t="s">
        <v>3436</v>
      </c>
      <c r="C2237" s="1" t="s">
        <v>1990</v>
      </c>
      <c r="D2237" s="1" t="n">
        <v>1</v>
      </c>
      <c r="E2237" s="16" t="n">
        <v>5311.32</v>
      </c>
      <c r="F2237" s="17" t="n">
        <v>0</v>
      </c>
      <c r="G2237" s="16" t="n">
        <v>5311.32</v>
      </c>
      <c r="I2237" s="1" t="str">
        <f aca="false">INDEX(Products!$C$2:$C$51,MATCH(C2237,Products!$A$2:$A$51,0))</f>
        <v>Sports &amp; Fitness</v>
      </c>
      <c r="J2237" s="1" t="str">
        <f aca="false">INDEX(Orders!$E$2:$E$8001,MATCH(B2237,Orders!$A$2:$A$8001,0))</f>
        <v>Delivered</v>
      </c>
      <c r="K2237" s="1" t="str">
        <f aca="false">LEFT(INDEX(Orders!$C$2:$C$8001,MATCH(B2237,Orders!$A$2:$A$8001,0)),7)</f>
        <v>2025-08</v>
      </c>
    </row>
    <row r="2238" customFormat="false" ht="15" hidden="false" customHeight="true" outlineLevel="0" collapsed="false">
      <c r="A2238" s="1" t="s">
        <v>12708</v>
      </c>
      <c r="B2238" s="1" t="s">
        <v>3437</v>
      </c>
      <c r="C2238" s="1" t="s">
        <v>1940</v>
      </c>
      <c r="D2238" s="1" t="n">
        <v>1</v>
      </c>
      <c r="E2238" s="16" t="n">
        <v>2374.52</v>
      </c>
      <c r="F2238" s="17" t="n">
        <v>0</v>
      </c>
      <c r="G2238" s="16" t="n">
        <v>2374.52</v>
      </c>
      <c r="I2238" s="1" t="str">
        <f aca="false">INDEX(Products!$C$2:$C$51,MATCH(C2238,Products!$A$2:$A$51,0))</f>
        <v>Fashion</v>
      </c>
      <c r="J2238" s="1" t="str">
        <f aca="false">INDEX(Orders!$E$2:$E$8001,MATCH(B2238,Orders!$A$2:$A$8001,0))</f>
        <v>Delivered</v>
      </c>
      <c r="K2238" s="1" t="str">
        <f aca="false">LEFT(INDEX(Orders!$C$2:$C$8001,MATCH(B2238,Orders!$A$2:$A$8001,0)),7)</f>
        <v>2024-10</v>
      </c>
    </row>
    <row r="2239" customFormat="false" ht="15" hidden="false" customHeight="true" outlineLevel="0" collapsed="false">
      <c r="A2239" s="1" t="s">
        <v>12709</v>
      </c>
      <c r="B2239" s="1" t="s">
        <v>3438</v>
      </c>
      <c r="C2239" s="1" t="s">
        <v>1997</v>
      </c>
      <c r="D2239" s="1" t="n">
        <v>1</v>
      </c>
      <c r="E2239" s="16" t="n">
        <v>311.15</v>
      </c>
      <c r="F2239" s="17" t="n">
        <v>0</v>
      </c>
      <c r="G2239" s="16" t="n">
        <v>311.15</v>
      </c>
      <c r="I2239" s="1" t="str">
        <f aca="false">INDEX(Products!$C$2:$C$51,MATCH(C2239,Products!$A$2:$A$51,0))</f>
        <v>Sports &amp; Fitness</v>
      </c>
      <c r="J2239" s="1" t="str">
        <f aca="false">INDEX(Orders!$E$2:$E$8001,MATCH(B2239,Orders!$A$2:$A$8001,0))</f>
        <v>Delivered</v>
      </c>
      <c r="K2239" s="1" t="str">
        <f aca="false">LEFT(INDEX(Orders!$C$2:$C$8001,MATCH(B2239,Orders!$A$2:$A$8001,0)),7)</f>
        <v>2025-01</v>
      </c>
    </row>
    <row r="2240" customFormat="false" ht="15" hidden="false" customHeight="true" outlineLevel="0" collapsed="false">
      <c r="A2240" s="1" t="s">
        <v>12710</v>
      </c>
      <c r="B2240" s="1" t="s">
        <v>3439</v>
      </c>
      <c r="C2240" s="1" t="s">
        <v>1930</v>
      </c>
      <c r="D2240" s="1" t="n">
        <v>1</v>
      </c>
      <c r="E2240" s="16" t="n">
        <v>2398.35</v>
      </c>
      <c r="F2240" s="17" t="n">
        <v>0.15</v>
      </c>
      <c r="G2240" s="16" t="n">
        <v>2038.6</v>
      </c>
      <c r="I2240" s="1" t="str">
        <f aca="false">INDEX(Products!$C$2:$C$51,MATCH(C2240,Products!$A$2:$A$51,0))</f>
        <v>Electronics</v>
      </c>
      <c r="J2240" s="1" t="str">
        <f aca="false">INDEX(Orders!$E$2:$E$8001,MATCH(B2240,Orders!$A$2:$A$8001,0))</f>
        <v>Delivered</v>
      </c>
      <c r="K2240" s="1" t="str">
        <f aca="false">LEFT(INDEX(Orders!$C$2:$C$8001,MATCH(B2240,Orders!$A$2:$A$8001,0)),7)</f>
        <v>2024-09</v>
      </c>
    </row>
    <row r="2241" customFormat="false" ht="15" hidden="false" customHeight="true" outlineLevel="0" collapsed="false">
      <c r="A2241" s="1" t="s">
        <v>12711</v>
      </c>
      <c r="B2241" s="1" t="s">
        <v>3440</v>
      </c>
      <c r="C2241" s="1" t="s">
        <v>2006</v>
      </c>
      <c r="D2241" s="1" t="n">
        <v>2</v>
      </c>
      <c r="E2241" s="16" t="n">
        <v>482.17</v>
      </c>
      <c r="F2241" s="17" t="n">
        <v>0.2</v>
      </c>
      <c r="G2241" s="16" t="n">
        <v>771.47</v>
      </c>
      <c r="I2241" s="1" t="str">
        <f aca="false">INDEX(Products!$C$2:$C$51,MATCH(C2241,Products!$A$2:$A$51,0))</f>
        <v>Books &amp; Stationery</v>
      </c>
      <c r="J2241" s="1" t="str">
        <f aca="false">INDEX(Orders!$E$2:$E$8001,MATCH(B2241,Orders!$A$2:$A$8001,0))</f>
        <v>Delivered</v>
      </c>
      <c r="K2241" s="1" t="str">
        <f aca="false">LEFT(INDEX(Orders!$C$2:$C$8001,MATCH(B2241,Orders!$A$2:$A$8001,0)),7)</f>
        <v>2025-12</v>
      </c>
    </row>
    <row r="2242" customFormat="false" ht="15" hidden="false" customHeight="true" outlineLevel="0" collapsed="false">
      <c r="A2242" s="1" t="s">
        <v>12712</v>
      </c>
      <c r="B2242" s="1" t="s">
        <v>3441</v>
      </c>
      <c r="C2242" s="1" t="s">
        <v>1940</v>
      </c>
      <c r="D2242" s="1" t="n">
        <v>1</v>
      </c>
      <c r="E2242" s="16" t="n">
        <v>2374.52</v>
      </c>
      <c r="F2242" s="17" t="n">
        <v>0.05</v>
      </c>
      <c r="G2242" s="16" t="n">
        <v>2255.79</v>
      </c>
      <c r="I2242" s="1" t="str">
        <f aca="false">INDEX(Products!$C$2:$C$51,MATCH(C2242,Products!$A$2:$A$51,0))</f>
        <v>Fashion</v>
      </c>
      <c r="J2242" s="1" t="str">
        <f aca="false">INDEX(Orders!$E$2:$E$8001,MATCH(B2242,Orders!$A$2:$A$8001,0))</f>
        <v>Delivered</v>
      </c>
      <c r="K2242" s="1" t="str">
        <f aca="false">LEFT(INDEX(Orders!$C$2:$C$8001,MATCH(B2242,Orders!$A$2:$A$8001,0)),7)</f>
        <v>2025-04</v>
      </c>
    </row>
    <row r="2243" customFormat="false" ht="15" hidden="false" customHeight="true" outlineLevel="0" collapsed="false">
      <c r="A2243" s="1" t="s">
        <v>12713</v>
      </c>
      <c r="B2243" s="1" t="s">
        <v>3442</v>
      </c>
      <c r="C2243" s="1" t="s">
        <v>2007</v>
      </c>
      <c r="D2243" s="1" t="n">
        <v>2</v>
      </c>
      <c r="E2243" s="16" t="n">
        <v>750.27</v>
      </c>
      <c r="F2243" s="17" t="n">
        <v>0.1</v>
      </c>
      <c r="G2243" s="16" t="n">
        <v>1350.49</v>
      </c>
      <c r="I2243" s="1" t="str">
        <f aca="false">INDEX(Products!$C$2:$C$51,MATCH(C2243,Products!$A$2:$A$51,0))</f>
        <v>Books &amp; Stationery</v>
      </c>
      <c r="J2243" s="1" t="str">
        <f aca="false">INDEX(Orders!$E$2:$E$8001,MATCH(B2243,Orders!$A$2:$A$8001,0))</f>
        <v>Delivered</v>
      </c>
      <c r="K2243" s="1" t="str">
        <f aca="false">LEFT(INDEX(Orders!$C$2:$C$8001,MATCH(B2243,Orders!$A$2:$A$8001,0)),7)</f>
        <v>2025-02</v>
      </c>
    </row>
    <row r="2244" customFormat="false" ht="15" hidden="false" customHeight="true" outlineLevel="0" collapsed="false">
      <c r="A2244" s="1" t="s">
        <v>12714</v>
      </c>
      <c r="B2244" s="1" t="s">
        <v>3442</v>
      </c>
      <c r="C2244" s="1" t="s">
        <v>2006</v>
      </c>
      <c r="D2244" s="1" t="n">
        <v>2</v>
      </c>
      <c r="E2244" s="16" t="n">
        <v>482.17</v>
      </c>
      <c r="F2244" s="17" t="n">
        <v>0.1</v>
      </c>
      <c r="G2244" s="16" t="n">
        <v>867.91</v>
      </c>
      <c r="I2244" s="1" t="str">
        <f aca="false">INDEX(Products!$C$2:$C$51,MATCH(C2244,Products!$A$2:$A$51,0))</f>
        <v>Books &amp; Stationery</v>
      </c>
      <c r="J2244" s="1" t="str">
        <f aca="false">INDEX(Orders!$E$2:$E$8001,MATCH(B2244,Orders!$A$2:$A$8001,0))</f>
        <v>Delivered</v>
      </c>
      <c r="K2244" s="1" t="str">
        <f aca="false">LEFT(INDEX(Orders!$C$2:$C$8001,MATCH(B2244,Orders!$A$2:$A$8001,0)),7)</f>
        <v>2025-02</v>
      </c>
    </row>
    <row r="2245" customFormat="false" ht="15" hidden="false" customHeight="true" outlineLevel="0" collapsed="false">
      <c r="A2245" s="1" t="s">
        <v>12715</v>
      </c>
      <c r="B2245" s="1" t="s">
        <v>3444</v>
      </c>
      <c r="C2245" s="1" t="s">
        <v>1975</v>
      </c>
      <c r="D2245" s="1" t="n">
        <v>2</v>
      </c>
      <c r="E2245" s="16" t="n">
        <v>862.99</v>
      </c>
      <c r="F2245" s="17" t="n">
        <v>0.15</v>
      </c>
      <c r="G2245" s="16" t="n">
        <v>1467.08</v>
      </c>
      <c r="I2245" s="1" t="str">
        <f aca="false">INDEX(Products!$C$2:$C$51,MATCH(C2245,Products!$A$2:$A$51,0))</f>
        <v>Beauty &amp; Personal Care</v>
      </c>
      <c r="J2245" s="1" t="str">
        <f aca="false">INDEX(Orders!$E$2:$E$8001,MATCH(B2245,Orders!$A$2:$A$8001,0))</f>
        <v>Delivered</v>
      </c>
      <c r="K2245" s="1" t="str">
        <f aca="false">LEFT(INDEX(Orders!$C$2:$C$8001,MATCH(B2245,Orders!$A$2:$A$8001,0)),7)</f>
        <v>2025-12</v>
      </c>
    </row>
    <row r="2246" customFormat="false" ht="15" hidden="false" customHeight="true" outlineLevel="0" collapsed="false">
      <c r="A2246" s="1" t="s">
        <v>12716</v>
      </c>
      <c r="B2246" s="1" t="s">
        <v>3445</v>
      </c>
      <c r="C2246" s="1" t="s">
        <v>1940</v>
      </c>
      <c r="D2246" s="1" t="n">
        <v>2</v>
      </c>
      <c r="E2246" s="16" t="n">
        <v>2374.52</v>
      </c>
      <c r="F2246" s="17" t="n">
        <v>0.1</v>
      </c>
      <c r="G2246" s="16" t="n">
        <v>4274.14</v>
      </c>
      <c r="I2246" s="1" t="str">
        <f aca="false">INDEX(Products!$C$2:$C$51,MATCH(C2246,Products!$A$2:$A$51,0))</f>
        <v>Fashion</v>
      </c>
      <c r="J2246" s="1" t="str">
        <f aca="false">INDEX(Orders!$E$2:$E$8001,MATCH(B2246,Orders!$A$2:$A$8001,0))</f>
        <v>Delivered</v>
      </c>
      <c r="K2246" s="1" t="str">
        <f aca="false">LEFT(INDEX(Orders!$C$2:$C$8001,MATCH(B2246,Orders!$A$2:$A$8001,0)),7)</f>
        <v>2025-01</v>
      </c>
    </row>
    <row r="2247" customFormat="false" ht="15" hidden="false" customHeight="true" outlineLevel="0" collapsed="false">
      <c r="A2247" s="1" t="s">
        <v>12717</v>
      </c>
      <c r="B2247" s="1" t="s">
        <v>3446</v>
      </c>
      <c r="C2247" s="1" t="s">
        <v>1953</v>
      </c>
      <c r="D2247" s="1" t="n">
        <v>2</v>
      </c>
      <c r="E2247" s="16" t="n">
        <v>4914.12</v>
      </c>
      <c r="F2247" s="17" t="n">
        <v>0.1</v>
      </c>
      <c r="G2247" s="16" t="n">
        <v>8845.42</v>
      </c>
      <c r="I2247" s="1" t="str">
        <f aca="false">INDEX(Products!$C$2:$C$51,MATCH(C2247,Products!$A$2:$A$51,0))</f>
        <v>Fashion</v>
      </c>
      <c r="J2247" s="1" t="str">
        <f aca="false">INDEX(Orders!$E$2:$E$8001,MATCH(B2247,Orders!$A$2:$A$8001,0))</f>
        <v>Delivered</v>
      </c>
      <c r="K2247" s="1" t="str">
        <f aca="false">LEFT(INDEX(Orders!$C$2:$C$8001,MATCH(B2247,Orders!$A$2:$A$8001,0)),7)</f>
        <v>2025-05</v>
      </c>
    </row>
    <row r="2248" customFormat="false" ht="15" hidden="false" customHeight="true" outlineLevel="0" collapsed="false">
      <c r="A2248" s="1" t="s">
        <v>12718</v>
      </c>
      <c r="B2248" s="1" t="s">
        <v>3447</v>
      </c>
      <c r="C2248" s="1" t="s">
        <v>2006</v>
      </c>
      <c r="D2248" s="1" t="n">
        <v>1</v>
      </c>
      <c r="E2248" s="16" t="n">
        <v>482.17</v>
      </c>
      <c r="F2248" s="17" t="n">
        <v>0</v>
      </c>
      <c r="G2248" s="16" t="n">
        <v>482.17</v>
      </c>
      <c r="I2248" s="1" t="str">
        <f aca="false">INDEX(Products!$C$2:$C$51,MATCH(C2248,Products!$A$2:$A$51,0))</f>
        <v>Books &amp; Stationery</v>
      </c>
      <c r="J2248" s="1" t="str">
        <f aca="false">INDEX(Orders!$E$2:$E$8001,MATCH(B2248,Orders!$A$2:$A$8001,0))</f>
        <v>Delivered</v>
      </c>
      <c r="K2248" s="1" t="str">
        <f aca="false">LEFT(INDEX(Orders!$C$2:$C$8001,MATCH(B2248,Orders!$A$2:$A$8001,0)),7)</f>
        <v>2025-04</v>
      </c>
    </row>
    <row r="2249" customFormat="false" ht="15" hidden="false" customHeight="true" outlineLevel="0" collapsed="false">
      <c r="A2249" s="1" t="s">
        <v>12719</v>
      </c>
      <c r="B2249" s="1" t="s">
        <v>3449</v>
      </c>
      <c r="C2249" s="1" t="s">
        <v>2006</v>
      </c>
      <c r="D2249" s="1" t="n">
        <v>1</v>
      </c>
      <c r="E2249" s="16" t="n">
        <v>482.17</v>
      </c>
      <c r="F2249" s="17" t="n">
        <v>0</v>
      </c>
      <c r="G2249" s="16" t="n">
        <v>482.17</v>
      </c>
      <c r="I2249" s="1" t="str">
        <f aca="false">INDEX(Products!$C$2:$C$51,MATCH(C2249,Products!$A$2:$A$51,0))</f>
        <v>Books &amp; Stationery</v>
      </c>
      <c r="J2249" s="1" t="str">
        <f aca="false">INDEX(Orders!$E$2:$E$8001,MATCH(B2249,Orders!$A$2:$A$8001,0))</f>
        <v>Delivered</v>
      </c>
      <c r="K2249" s="1" t="str">
        <f aca="false">LEFT(INDEX(Orders!$C$2:$C$8001,MATCH(B2249,Orders!$A$2:$A$8001,0)),7)</f>
        <v>2025-05</v>
      </c>
    </row>
    <row r="2250" customFormat="false" ht="15" hidden="false" customHeight="true" outlineLevel="0" collapsed="false">
      <c r="A2250" s="1" t="s">
        <v>12720</v>
      </c>
      <c r="B2250" s="1" t="s">
        <v>3451</v>
      </c>
      <c r="C2250" s="1" t="s">
        <v>2002</v>
      </c>
      <c r="D2250" s="1" t="n">
        <v>1</v>
      </c>
      <c r="E2250" s="16" t="n">
        <v>392.75</v>
      </c>
      <c r="F2250" s="17" t="n">
        <v>0</v>
      </c>
      <c r="G2250" s="16" t="n">
        <v>392.75</v>
      </c>
      <c r="I2250" s="1" t="str">
        <f aca="false">INDEX(Products!$C$2:$C$51,MATCH(C2250,Products!$A$2:$A$51,0))</f>
        <v>Books &amp; Stationery</v>
      </c>
      <c r="J2250" s="1" t="str">
        <f aca="false">INDEX(Orders!$E$2:$E$8001,MATCH(B2250,Orders!$A$2:$A$8001,0))</f>
        <v>Refunded</v>
      </c>
      <c r="K2250" s="1" t="str">
        <f aca="false">LEFT(INDEX(Orders!$C$2:$C$8001,MATCH(B2250,Orders!$A$2:$A$8001,0)),7)</f>
        <v>2025-07</v>
      </c>
    </row>
    <row r="2251" customFormat="false" ht="15" hidden="false" customHeight="true" outlineLevel="0" collapsed="false">
      <c r="A2251" s="1" t="s">
        <v>12721</v>
      </c>
      <c r="B2251" s="1" t="s">
        <v>3451</v>
      </c>
      <c r="C2251" s="1" t="s">
        <v>1940</v>
      </c>
      <c r="D2251" s="1" t="n">
        <v>2</v>
      </c>
      <c r="E2251" s="16" t="n">
        <v>2374.52</v>
      </c>
      <c r="F2251" s="17" t="n">
        <v>0.05</v>
      </c>
      <c r="G2251" s="16" t="n">
        <v>4511.59</v>
      </c>
      <c r="I2251" s="1" t="str">
        <f aca="false">INDEX(Products!$C$2:$C$51,MATCH(C2251,Products!$A$2:$A$51,0))</f>
        <v>Fashion</v>
      </c>
      <c r="J2251" s="1" t="str">
        <f aca="false">INDEX(Orders!$E$2:$E$8001,MATCH(B2251,Orders!$A$2:$A$8001,0))</f>
        <v>Refunded</v>
      </c>
      <c r="K2251" s="1" t="str">
        <f aca="false">LEFT(INDEX(Orders!$C$2:$C$8001,MATCH(B2251,Orders!$A$2:$A$8001,0)),7)</f>
        <v>2025-07</v>
      </c>
    </row>
    <row r="2252" customFormat="false" ht="15" hidden="false" customHeight="true" outlineLevel="0" collapsed="false">
      <c r="A2252" s="1" t="s">
        <v>12722</v>
      </c>
      <c r="B2252" s="1" t="s">
        <v>3451</v>
      </c>
      <c r="C2252" s="1" t="s">
        <v>1953</v>
      </c>
      <c r="D2252" s="1" t="n">
        <v>1</v>
      </c>
      <c r="E2252" s="16" t="n">
        <v>4914.12</v>
      </c>
      <c r="F2252" s="17" t="n">
        <v>0</v>
      </c>
      <c r="G2252" s="16" t="n">
        <v>4914.12</v>
      </c>
      <c r="I2252" s="1" t="str">
        <f aca="false">INDEX(Products!$C$2:$C$51,MATCH(C2252,Products!$A$2:$A$51,0))</f>
        <v>Fashion</v>
      </c>
      <c r="J2252" s="1" t="str">
        <f aca="false">INDEX(Orders!$E$2:$E$8001,MATCH(B2252,Orders!$A$2:$A$8001,0))</f>
        <v>Refunded</v>
      </c>
      <c r="K2252" s="1" t="str">
        <f aca="false">LEFT(INDEX(Orders!$C$2:$C$8001,MATCH(B2252,Orders!$A$2:$A$8001,0)),7)</f>
        <v>2025-07</v>
      </c>
    </row>
    <row r="2253" customFormat="false" ht="15" hidden="false" customHeight="true" outlineLevel="0" collapsed="false">
      <c r="A2253" s="1" t="s">
        <v>12723</v>
      </c>
      <c r="B2253" s="1" t="s">
        <v>3451</v>
      </c>
      <c r="C2253" s="1" t="s">
        <v>2006</v>
      </c>
      <c r="D2253" s="1" t="n">
        <v>2</v>
      </c>
      <c r="E2253" s="16" t="n">
        <v>482.17</v>
      </c>
      <c r="F2253" s="17" t="n">
        <v>0.1</v>
      </c>
      <c r="G2253" s="16" t="n">
        <v>867.91</v>
      </c>
      <c r="I2253" s="1" t="str">
        <f aca="false">INDEX(Products!$C$2:$C$51,MATCH(C2253,Products!$A$2:$A$51,0))</f>
        <v>Books &amp; Stationery</v>
      </c>
      <c r="J2253" s="1" t="str">
        <f aca="false">INDEX(Orders!$E$2:$E$8001,MATCH(B2253,Orders!$A$2:$A$8001,0))</f>
        <v>Refunded</v>
      </c>
      <c r="K2253" s="1" t="str">
        <f aca="false">LEFT(INDEX(Orders!$C$2:$C$8001,MATCH(B2253,Orders!$A$2:$A$8001,0)),7)</f>
        <v>2025-07</v>
      </c>
    </row>
    <row r="2254" customFormat="false" ht="15" hidden="false" customHeight="true" outlineLevel="0" collapsed="false">
      <c r="A2254" s="1" t="s">
        <v>12724</v>
      </c>
      <c r="B2254" s="1" t="s">
        <v>3452</v>
      </c>
      <c r="C2254" s="1" t="s">
        <v>2007</v>
      </c>
      <c r="D2254" s="1" t="n">
        <v>1</v>
      </c>
      <c r="E2254" s="16" t="n">
        <v>750.27</v>
      </c>
      <c r="F2254" s="17" t="n">
        <v>0</v>
      </c>
      <c r="G2254" s="16" t="n">
        <v>750.27</v>
      </c>
      <c r="I2254" s="1" t="str">
        <f aca="false">INDEX(Products!$C$2:$C$51,MATCH(C2254,Products!$A$2:$A$51,0))</f>
        <v>Books &amp; Stationery</v>
      </c>
      <c r="J2254" s="1" t="str">
        <f aca="false">INDEX(Orders!$E$2:$E$8001,MATCH(B2254,Orders!$A$2:$A$8001,0))</f>
        <v>Delivered</v>
      </c>
      <c r="K2254" s="1" t="str">
        <f aca="false">LEFT(INDEX(Orders!$C$2:$C$8001,MATCH(B2254,Orders!$A$2:$A$8001,0)),7)</f>
        <v>2024-11</v>
      </c>
    </row>
    <row r="2255" customFormat="false" ht="15" hidden="false" customHeight="true" outlineLevel="0" collapsed="false">
      <c r="A2255" s="1" t="s">
        <v>12725</v>
      </c>
      <c r="B2255" s="1" t="s">
        <v>3452</v>
      </c>
      <c r="C2255" s="1" t="s">
        <v>1945</v>
      </c>
      <c r="D2255" s="1" t="n">
        <v>1</v>
      </c>
      <c r="E2255" s="16" t="n">
        <v>2390.13</v>
      </c>
      <c r="F2255" s="17" t="n">
        <v>0.05</v>
      </c>
      <c r="G2255" s="16" t="n">
        <v>2270.62</v>
      </c>
      <c r="I2255" s="1" t="str">
        <f aca="false">INDEX(Products!$C$2:$C$51,MATCH(C2255,Products!$A$2:$A$51,0))</f>
        <v>Fashion</v>
      </c>
      <c r="J2255" s="1" t="str">
        <f aca="false">INDEX(Orders!$E$2:$E$8001,MATCH(B2255,Orders!$A$2:$A$8001,0))</f>
        <v>Delivered</v>
      </c>
      <c r="K2255" s="1" t="str">
        <f aca="false">LEFT(INDEX(Orders!$C$2:$C$8001,MATCH(B2255,Orders!$A$2:$A$8001,0)),7)</f>
        <v>2024-11</v>
      </c>
    </row>
    <row r="2256" customFormat="false" ht="15" hidden="false" customHeight="true" outlineLevel="0" collapsed="false">
      <c r="A2256" s="1" t="s">
        <v>12726</v>
      </c>
      <c r="B2256" s="1" t="s">
        <v>3454</v>
      </c>
      <c r="C2256" s="1" t="s">
        <v>1930</v>
      </c>
      <c r="D2256" s="1" t="n">
        <v>2</v>
      </c>
      <c r="E2256" s="16" t="n">
        <v>2398.35</v>
      </c>
      <c r="F2256" s="17" t="n">
        <v>0.05</v>
      </c>
      <c r="G2256" s="16" t="n">
        <v>4556.86</v>
      </c>
      <c r="I2256" s="1" t="str">
        <f aca="false">INDEX(Products!$C$2:$C$51,MATCH(C2256,Products!$A$2:$A$51,0))</f>
        <v>Electronics</v>
      </c>
      <c r="J2256" s="1" t="str">
        <f aca="false">INDEX(Orders!$E$2:$E$8001,MATCH(B2256,Orders!$A$2:$A$8001,0))</f>
        <v>Delivered</v>
      </c>
      <c r="K2256" s="1" t="str">
        <f aca="false">LEFT(INDEX(Orders!$C$2:$C$8001,MATCH(B2256,Orders!$A$2:$A$8001,0)),7)</f>
        <v>2025-05</v>
      </c>
    </row>
    <row r="2257" customFormat="false" ht="15" hidden="false" customHeight="true" outlineLevel="0" collapsed="false">
      <c r="A2257" s="1" t="s">
        <v>12727</v>
      </c>
      <c r="B2257" s="1" t="s">
        <v>3454</v>
      </c>
      <c r="C2257" s="1" t="s">
        <v>2007</v>
      </c>
      <c r="D2257" s="1" t="n">
        <v>1</v>
      </c>
      <c r="E2257" s="16" t="n">
        <v>750.27</v>
      </c>
      <c r="F2257" s="17" t="n">
        <v>0</v>
      </c>
      <c r="G2257" s="16" t="n">
        <v>750.27</v>
      </c>
      <c r="I2257" s="1" t="str">
        <f aca="false">INDEX(Products!$C$2:$C$51,MATCH(C2257,Products!$A$2:$A$51,0))</f>
        <v>Books &amp; Stationery</v>
      </c>
      <c r="J2257" s="1" t="str">
        <f aca="false">INDEX(Orders!$E$2:$E$8001,MATCH(B2257,Orders!$A$2:$A$8001,0))</f>
        <v>Delivered</v>
      </c>
      <c r="K2257" s="1" t="str">
        <f aca="false">LEFT(INDEX(Orders!$C$2:$C$8001,MATCH(B2257,Orders!$A$2:$A$8001,0)),7)</f>
        <v>2025-05</v>
      </c>
    </row>
    <row r="2258" customFormat="false" ht="15" hidden="false" customHeight="true" outlineLevel="0" collapsed="false">
      <c r="A2258" s="1" t="s">
        <v>12728</v>
      </c>
      <c r="B2258" s="1" t="s">
        <v>3454</v>
      </c>
      <c r="C2258" s="1" t="s">
        <v>2000</v>
      </c>
      <c r="D2258" s="1" t="n">
        <v>2</v>
      </c>
      <c r="E2258" s="16" t="n">
        <v>425.08</v>
      </c>
      <c r="F2258" s="17" t="n">
        <v>0.2</v>
      </c>
      <c r="G2258" s="16" t="n">
        <v>680.13</v>
      </c>
      <c r="I2258" s="1" t="str">
        <f aca="false">INDEX(Products!$C$2:$C$51,MATCH(C2258,Products!$A$2:$A$51,0))</f>
        <v>Books &amp; Stationery</v>
      </c>
      <c r="J2258" s="1" t="str">
        <f aca="false">INDEX(Orders!$E$2:$E$8001,MATCH(B2258,Orders!$A$2:$A$8001,0))</f>
        <v>Delivered</v>
      </c>
      <c r="K2258" s="1" t="str">
        <f aca="false">LEFT(INDEX(Orders!$C$2:$C$8001,MATCH(B2258,Orders!$A$2:$A$8001,0)),7)</f>
        <v>2025-05</v>
      </c>
    </row>
    <row r="2259" customFormat="false" ht="15" hidden="false" customHeight="true" outlineLevel="0" collapsed="false">
      <c r="A2259" s="1" t="s">
        <v>12729</v>
      </c>
      <c r="B2259" s="1" t="s">
        <v>3455</v>
      </c>
      <c r="C2259" s="1" t="s">
        <v>1940</v>
      </c>
      <c r="D2259" s="1" t="n">
        <v>2</v>
      </c>
      <c r="E2259" s="16" t="n">
        <v>2374.52</v>
      </c>
      <c r="F2259" s="17" t="n">
        <v>0</v>
      </c>
      <c r="G2259" s="16" t="n">
        <v>4749.04</v>
      </c>
      <c r="I2259" s="1" t="str">
        <f aca="false">INDEX(Products!$C$2:$C$51,MATCH(C2259,Products!$A$2:$A$51,0))</f>
        <v>Fashion</v>
      </c>
      <c r="J2259" s="1" t="str">
        <f aca="false">INDEX(Orders!$E$2:$E$8001,MATCH(B2259,Orders!$A$2:$A$8001,0))</f>
        <v>Delivered</v>
      </c>
      <c r="K2259" s="1" t="str">
        <f aca="false">LEFT(INDEX(Orders!$C$2:$C$8001,MATCH(B2259,Orders!$A$2:$A$8001,0)),7)</f>
        <v>2025-03</v>
      </c>
    </row>
    <row r="2260" customFormat="false" ht="15" hidden="false" customHeight="true" outlineLevel="0" collapsed="false">
      <c r="A2260" s="1" t="s">
        <v>12730</v>
      </c>
      <c r="B2260" s="1" t="s">
        <v>3455</v>
      </c>
      <c r="C2260" s="1" t="s">
        <v>1930</v>
      </c>
      <c r="D2260" s="1" t="n">
        <v>1</v>
      </c>
      <c r="E2260" s="16" t="n">
        <v>2398.35</v>
      </c>
      <c r="F2260" s="17" t="n">
        <v>0</v>
      </c>
      <c r="G2260" s="16" t="n">
        <v>2398.35</v>
      </c>
      <c r="I2260" s="1" t="str">
        <f aca="false">INDEX(Products!$C$2:$C$51,MATCH(C2260,Products!$A$2:$A$51,0))</f>
        <v>Electronics</v>
      </c>
      <c r="J2260" s="1" t="str">
        <f aca="false">INDEX(Orders!$E$2:$E$8001,MATCH(B2260,Orders!$A$2:$A$8001,0))</f>
        <v>Delivered</v>
      </c>
      <c r="K2260" s="1" t="str">
        <f aca="false">LEFT(INDEX(Orders!$C$2:$C$8001,MATCH(B2260,Orders!$A$2:$A$8001,0)),7)</f>
        <v>2025-03</v>
      </c>
    </row>
    <row r="2261" customFormat="false" ht="15" hidden="false" customHeight="true" outlineLevel="0" collapsed="false">
      <c r="A2261" s="1" t="s">
        <v>12731</v>
      </c>
      <c r="B2261" s="1" t="s">
        <v>3455</v>
      </c>
      <c r="C2261" s="1" t="s">
        <v>2006</v>
      </c>
      <c r="D2261" s="1" t="n">
        <v>1</v>
      </c>
      <c r="E2261" s="16" t="n">
        <v>482.17</v>
      </c>
      <c r="F2261" s="17" t="n">
        <v>0</v>
      </c>
      <c r="G2261" s="16" t="n">
        <v>482.17</v>
      </c>
      <c r="I2261" s="1" t="str">
        <f aca="false">INDEX(Products!$C$2:$C$51,MATCH(C2261,Products!$A$2:$A$51,0))</f>
        <v>Books &amp; Stationery</v>
      </c>
      <c r="J2261" s="1" t="str">
        <f aca="false">INDEX(Orders!$E$2:$E$8001,MATCH(B2261,Orders!$A$2:$A$8001,0))</f>
        <v>Delivered</v>
      </c>
      <c r="K2261" s="1" t="str">
        <f aca="false">LEFT(INDEX(Orders!$C$2:$C$8001,MATCH(B2261,Orders!$A$2:$A$8001,0)),7)</f>
        <v>2025-03</v>
      </c>
    </row>
    <row r="2262" customFormat="false" ht="15" hidden="false" customHeight="true" outlineLevel="0" collapsed="false">
      <c r="A2262" s="1" t="s">
        <v>12732</v>
      </c>
      <c r="B2262" s="1" t="s">
        <v>3455</v>
      </c>
      <c r="C2262" s="1" t="s">
        <v>1941</v>
      </c>
      <c r="D2262" s="1" t="n">
        <v>2</v>
      </c>
      <c r="E2262" s="16" t="n">
        <v>2757.65</v>
      </c>
      <c r="F2262" s="17" t="n">
        <v>0</v>
      </c>
      <c r="G2262" s="16" t="n">
        <v>5515.3</v>
      </c>
      <c r="I2262" s="1" t="str">
        <f aca="false">INDEX(Products!$C$2:$C$51,MATCH(C2262,Products!$A$2:$A$51,0))</f>
        <v>Fashion</v>
      </c>
      <c r="J2262" s="1" t="str">
        <f aca="false">INDEX(Orders!$E$2:$E$8001,MATCH(B2262,Orders!$A$2:$A$8001,0))</f>
        <v>Delivered</v>
      </c>
      <c r="K2262" s="1" t="str">
        <f aca="false">LEFT(INDEX(Orders!$C$2:$C$8001,MATCH(B2262,Orders!$A$2:$A$8001,0)),7)</f>
        <v>2025-03</v>
      </c>
    </row>
    <row r="2263" customFormat="false" ht="15" hidden="false" customHeight="true" outlineLevel="0" collapsed="false">
      <c r="A2263" s="1" t="s">
        <v>12733</v>
      </c>
      <c r="B2263" s="1" t="s">
        <v>3456</v>
      </c>
      <c r="C2263" s="1" t="s">
        <v>1976</v>
      </c>
      <c r="D2263" s="1" t="n">
        <v>1</v>
      </c>
      <c r="E2263" s="16" t="n">
        <v>1603.35</v>
      </c>
      <c r="F2263" s="17" t="n">
        <v>0</v>
      </c>
      <c r="G2263" s="16" t="n">
        <v>1603.35</v>
      </c>
      <c r="I2263" s="1" t="str">
        <f aca="false">INDEX(Products!$C$2:$C$51,MATCH(C2263,Products!$A$2:$A$51,0))</f>
        <v>Beauty &amp; Personal Care</v>
      </c>
      <c r="J2263" s="1" t="str">
        <f aca="false">INDEX(Orders!$E$2:$E$8001,MATCH(B2263,Orders!$A$2:$A$8001,0))</f>
        <v>Delivered</v>
      </c>
      <c r="K2263" s="1" t="str">
        <f aca="false">LEFT(INDEX(Orders!$C$2:$C$8001,MATCH(B2263,Orders!$A$2:$A$8001,0)),7)</f>
        <v>2024-11</v>
      </c>
    </row>
    <row r="2264" customFormat="false" ht="15" hidden="false" customHeight="true" outlineLevel="0" collapsed="false">
      <c r="A2264" s="1" t="s">
        <v>12734</v>
      </c>
      <c r="B2264" s="1" t="s">
        <v>3457</v>
      </c>
      <c r="C2264" s="1" t="s">
        <v>2006</v>
      </c>
      <c r="D2264" s="1" t="n">
        <v>1</v>
      </c>
      <c r="E2264" s="16" t="n">
        <v>482.17</v>
      </c>
      <c r="F2264" s="17" t="n">
        <v>0</v>
      </c>
      <c r="G2264" s="16" t="n">
        <v>482.17</v>
      </c>
      <c r="I2264" s="1" t="str">
        <f aca="false">INDEX(Products!$C$2:$C$51,MATCH(C2264,Products!$A$2:$A$51,0))</f>
        <v>Books &amp; Stationery</v>
      </c>
      <c r="J2264" s="1" t="str">
        <f aca="false">INDEX(Orders!$E$2:$E$8001,MATCH(B2264,Orders!$A$2:$A$8001,0))</f>
        <v>Delivered</v>
      </c>
      <c r="K2264" s="1" t="str">
        <f aca="false">LEFT(INDEX(Orders!$C$2:$C$8001,MATCH(B2264,Orders!$A$2:$A$8001,0)),7)</f>
        <v>2025-09</v>
      </c>
    </row>
    <row r="2265" customFormat="false" ht="15" hidden="false" customHeight="true" outlineLevel="0" collapsed="false">
      <c r="A2265" s="1" t="s">
        <v>12735</v>
      </c>
      <c r="B2265" s="1" t="s">
        <v>3457</v>
      </c>
      <c r="C2265" s="1" t="s">
        <v>1937</v>
      </c>
      <c r="D2265" s="1" t="n">
        <v>2</v>
      </c>
      <c r="E2265" s="16" t="n">
        <v>1364.75</v>
      </c>
      <c r="F2265" s="17" t="n">
        <v>0.05</v>
      </c>
      <c r="G2265" s="16" t="n">
        <v>2593.02</v>
      </c>
      <c r="I2265" s="1" t="str">
        <f aca="false">INDEX(Products!$C$2:$C$51,MATCH(C2265,Products!$A$2:$A$51,0))</f>
        <v>Fashion</v>
      </c>
      <c r="J2265" s="1" t="str">
        <f aca="false">INDEX(Orders!$E$2:$E$8001,MATCH(B2265,Orders!$A$2:$A$8001,0))</f>
        <v>Delivered</v>
      </c>
      <c r="K2265" s="1" t="str">
        <f aca="false">LEFT(INDEX(Orders!$C$2:$C$8001,MATCH(B2265,Orders!$A$2:$A$8001,0)),7)</f>
        <v>2025-09</v>
      </c>
    </row>
    <row r="2266" customFormat="false" ht="15" hidden="false" customHeight="true" outlineLevel="0" collapsed="false">
      <c r="A2266" s="1" t="s">
        <v>12736</v>
      </c>
      <c r="B2266" s="1" t="s">
        <v>3458</v>
      </c>
      <c r="C2266" s="1" t="s">
        <v>1961</v>
      </c>
      <c r="D2266" s="1" t="n">
        <v>1</v>
      </c>
      <c r="E2266" s="16" t="n">
        <v>3493.68</v>
      </c>
      <c r="F2266" s="17" t="n">
        <v>0</v>
      </c>
      <c r="G2266" s="16" t="n">
        <v>3493.68</v>
      </c>
      <c r="I2266" s="1" t="str">
        <f aca="false">INDEX(Products!$C$2:$C$51,MATCH(C2266,Products!$A$2:$A$51,0))</f>
        <v>Home &amp; Kitchen</v>
      </c>
      <c r="J2266" s="1" t="str">
        <f aca="false">INDEX(Orders!$E$2:$E$8001,MATCH(B2266,Orders!$A$2:$A$8001,0))</f>
        <v>Delivered</v>
      </c>
      <c r="K2266" s="1" t="str">
        <f aca="false">LEFT(INDEX(Orders!$C$2:$C$8001,MATCH(B2266,Orders!$A$2:$A$8001,0)),7)</f>
        <v>2025-10</v>
      </c>
    </row>
    <row r="2267" customFormat="false" ht="15" hidden="false" customHeight="true" outlineLevel="0" collapsed="false">
      <c r="A2267" s="1" t="s">
        <v>12737</v>
      </c>
      <c r="B2267" s="1" t="s">
        <v>3458</v>
      </c>
      <c r="C2267" s="1" t="s">
        <v>2006</v>
      </c>
      <c r="D2267" s="1" t="n">
        <v>1</v>
      </c>
      <c r="E2267" s="16" t="n">
        <v>482.17</v>
      </c>
      <c r="F2267" s="17" t="n">
        <v>0</v>
      </c>
      <c r="G2267" s="16" t="n">
        <v>482.17</v>
      </c>
      <c r="I2267" s="1" t="str">
        <f aca="false">INDEX(Products!$C$2:$C$51,MATCH(C2267,Products!$A$2:$A$51,0))</f>
        <v>Books &amp; Stationery</v>
      </c>
      <c r="J2267" s="1" t="str">
        <f aca="false">INDEX(Orders!$E$2:$E$8001,MATCH(B2267,Orders!$A$2:$A$8001,0))</f>
        <v>Delivered</v>
      </c>
      <c r="K2267" s="1" t="str">
        <f aca="false">LEFT(INDEX(Orders!$C$2:$C$8001,MATCH(B2267,Orders!$A$2:$A$8001,0)),7)</f>
        <v>2025-10</v>
      </c>
    </row>
    <row r="2268" customFormat="false" ht="15" hidden="false" customHeight="true" outlineLevel="0" collapsed="false">
      <c r="A2268" s="1" t="s">
        <v>12738</v>
      </c>
      <c r="B2268" s="1" t="s">
        <v>3459</v>
      </c>
      <c r="C2268" s="1" t="s">
        <v>1977</v>
      </c>
      <c r="D2268" s="1" t="n">
        <v>2</v>
      </c>
      <c r="E2268" s="16" t="n">
        <v>2386.05</v>
      </c>
      <c r="F2268" s="17" t="n">
        <v>0</v>
      </c>
      <c r="G2268" s="16" t="n">
        <v>4772.1</v>
      </c>
      <c r="I2268" s="1" t="str">
        <f aca="false">INDEX(Products!$C$2:$C$51,MATCH(C2268,Products!$A$2:$A$51,0))</f>
        <v>Beauty &amp; Personal Care</v>
      </c>
      <c r="J2268" s="1" t="str">
        <f aca="false">INDEX(Orders!$E$2:$E$8001,MATCH(B2268,Orders!$A$2:$A$8001,0))</f>
        <v>Delivered</v>
      </c>
      <c r="K2268" s="1" t="str">
        <f aca="false">LEFT(INDEX(Orders!$C$2:$C$8001,MATCH(B2268,Orders!$A$2:$A$8001,0)),7)</f>
        <v>2024-09</v>
      </c>
    </row>
    <row r="2269" customFormat="false" ht="15" hidden="false" customHeight="true" outlineLevel="0" collapsed="false">
      <c r="A2269" s="1" t="s">
        <v>12739</v>
      </c>
      <c r="B2269" s="1" t="s">
        <v>3461</v>
      </c>
      <c r="C2269" s="1" t="s">
        <v>1979</v>
      </c>
      <c r="D2269" s="1" t="n">
        <v>3</v>
      </c>
      <c r="E2269" s="16" t="n">
        <v>623</v>
      </c>
      <c r="F2269" s="17" t="n">
        <v>0</v>
      </c>
      <c r="G2269" s="16" t="n">
        <v>1869</v>
      </c>
      <c r="I2269" s="1" t="str">
        <f aca="false">INDEX(Products!$C$2:$C$51,MATCH(C2269,Products!$A$2:$A$51,0))</f>
        <v>Beauty &amp; Personal Care</v>
      </c>
      <c r="J2269" s="1" t="str">
        <f aca="false">INDEX(Orders!$E$2:$E$8001,MATCH(B2269,Orders!$A$2:$A$8001,0))</f>
        <v>Delivered</v>
      </c>
      <c r="K2269" s="1" t="str">
        <f aca="false">LEFT(INDEX(Orders!$C$2:$C$8001,MATCH(B2269,Orders!$A$2:$A$8001,0)),7)</f>
        <v>2025-11</v>
      </c>
    </row>
    <row r="2270" customFormat="false" ht="15" hidden="false" customHeight="true" outlineLevel="0" collapsed="false">
      <c r="A2270" s="1" t="s">
        <v>12740</v>
      </c>
      <c r="B2270" s="1" t="s">
        <v>3461</v>
      </c>
      <c r="C2270" s="1" t="s">
        <v>2007</v>
      </c>
      <c r="D2270" s="1" t="n">
        <v>1</v>
      </c>
      <c r="E2270" s="16" t="n">
        <v>750.27</v>
      </c>
      <c r="F2270" s="17" t="n">
        <v>0.15</v>
      </c>
      <c r="G2270" s="16" t="n">
        <v>637.73</v>
      </c>
      <c r="I2270" s="1" t="str">
        <f aca="false">INDEX(Products!$C$2:$C$51,MATCH(C2270,Products!$A$2:$A$51,0))</f>
        <v>Books &amp; Stationery</v>
      </c>
      <c r="J2270" s="1" t="str">
        <f aca="false">INDEX(Orders!$E$2:$E$8001,MATCH(B2270,Orders!$A$2:$A$8001,0))</f>
        <v>Delivered</v>
      </c>
      <c r="K2270" s="1" t="str">
        <f aca="false">LEFT(INDEX(Orders!$C$2:$C$8001,MATCH(B2270,Orders!$A$2:$A$8001,0)),7)</f>
        <v>2025-11</v>
      </c>
    </row>
    <row r="2271" customFormat="false" ht="15" hidden="false" customHeight="true" outlineLevel="0" collapsed="false">
      <c r="A2271" s="1" t="s">
        <v>12741</v>
      </c>
      <c r="B2271" s="1" t="s">
        <v>3462</v>
      </c>
      <c r="C2271" s="1" t="s">
        <v>1920</v>
      </c>
      <c r="D2271" s="1" t="n">
        <v>1</v>
      </c>
      <c r="E2271" s="16" t="n">
        <v>4273.58</v>
      </c>
      <c r="F2271" s="17" t="n">
        <v>0.1</v>
      </c>
      <c r="G2271" s="16" t="n">
        <v>3846.22</v>
      </c>
      <c r="I2271" s="1" t="str">
        <f aca="false">INDEX(Products!$C$2:$C$51,MATCH(C2271,Products!$A$2:$A$51,0))</f>
        <v>Electronics</v>
      </c>
      <c r="J2271" s="1" t="str">
        <f aca="false">INDEX(Orders!$E$2:$E$8001,MATCH(B2271,Orders!$A$2:$A$8001,0))</f>
        <v>Delivered</v>
      </c>
      <c r="K2271" s="1" t="str">
        <f aca="false">LEFT(INDEX(Orders!$C$2:$C$8001,MATCH(B2271,Orders!$A$2:$A$8001,0)),7)</f>
        <v>2025-07</v>
      </c>
    </row>
    <row r="2272" customFormat="false" ht="15" hidden="false" customHeight="true" outlineLevel="0" collapsed="false">
      <c r="A2272" s="1" t="s">
        <v>12742</v>
      </c>
      <c r="B2272" s="1" t="s">
        <v>3463</v>
      </c>
      <c r="C2272" s="1" t="s">
        <v>1940</v>
      </c>
      <c r="D2272" s="1" t="n">
        <v>1</v>
      </c>
      <c r="E2272" s="16" t="n">
        <v>2374.52</v>
      </c>
      <c r="F2272" s="17" t="n">
        <v>0</v>
      </c>
      <c r="G2272" s="16" t="n">
        <v>2374.52</v>
      </c>
      <c r="I2272" s="1" t="str">
        <f aca="false">INDEX(Products!$C$2:$C$51,MATCH(C2272,Products!$A$2:$A$51,0))</f>
        <v>Fashion</v>
      </c>
      <c r="J2272" s="1" t="str">
        <f aca="false">INDEX(Orders!$E$2:$E$8001,MATCH(B2272,Orders!$A$2:$A$8001,0))</f>
        <v>Delivered</v>
      </c>
      <c r="K2272" s="1" t="str">
        <f aca="false">LEFT(INDEX(Orders!$C$2:$C$8001,MATCH(B2272,Orders!$A$2:$A$8001,0)),7)</f>
        <v>2024-12</v>
      </c>
    </row>
    <row r="2273" customFormat="false" ht="15" hidden="false" customHeight="true" outlineLevel="0" collapsed="false">
      <c r="A2273" s="1" t="s">
        <v>12743</v>
      </c>
      <c r="B2273" s="1" t="s">
        <v>3463</v>
      </c>
      <c r="C2273" s="1" t="s">
        <v>1979</v>
      </c>
      <c r="D2273" s="1" t="n">
        <v>1</v>
      </c>
      <c r="E2273" s="16" t="n">
        <v>623</v>
      </c>
      <c r="F2273" s="17" t="n">
        <v>0.05</v>
      </c>
      <c r="G2273" s="16" t="n">
        <v>591.85</v>
      </c>
      <c r="I2273" s="1" t="str">
        <f aca="false">INDEX(Products!$C$2:$C$51,MATCH(C2273,Products!$A$2:$A$51,0))</f>
        <v>Beauty &amp; Personal Care</v>
      </c>
      <c r="J2273" s="1" t="str">
        <f aca="false">INDEX(Orders!$E$2:$E$8001,MATCH(B2273,Orders!$A$2:$A$8001,0))</f>
        <v>Delivered</v>
      </c>
      <c r="K2273" s="1" t="str">
        <f aca="false">LEFT(INDEX(Orders!$C$2:$C$8001,MATCH(B2273,Orders!$A$2:$A$8001,0)),7)</f>
        <v>2024-12</v>
      </c>
    </row>
    <row r="2274" customFormat="false" ht="15" hidden="false" customHeight="true" outlineLevel="0" collapsed="false">
      <c r="A2274" s="1" t="s">
        <v>12744</v>
      </c>
      <c r="B2274" s="1" t="s">
        <v>3464</v>
      </c>
      <c r="C2274" s="1" t="s">
        <v>1938</v>
      </c>
      <c r="D2274" s="1" t="n">
        <v>1</v>
      </c>
      <c r="E2274" s="16" t="n">
        <v>1572.6</v>
      </c>
      <c r="F2274" s="17" t="n">
        <v>0.05</v>
      </c>
      <c r="G2274" s="16" t="n">
        <v>1493.97</v>
      </c>
      <c r="I2274" s="1" t="str">
        <f aca="false">INDEX(Products!$C$2:$C$51,MATCH(C2274,Products!$A$2:$A$51,0))</f>
        <v>Fashion</v>
      </c>
      <c r="J2274" s="1" t="str">
        <f aca="false">INDEX(Orders!$E$2:$E$8001,MATCH(B2274,Orders!$A$2:$A$8001,0))</f>
        <v>Delivered</v>
      </c>
      <c r="K2274" s="1" t="str">
        <f aca="false">LEFT(INDEX(Orders!$C$2:$C$8001,MATCH(B2274,Orders!$A$2:$A$8001,0)),7)</f>
        <v>2024-11</v>
      </c>
    </row>
    <row r="2275" customFormat="false" ht="15" hidden="false" customHeight="true" outlineLevel="0" collapsed="false">
      <c r="A2275" s="1" t="s">
        <v>12745</v>
      </c>
      <c r="B2275" s="1" t="s">
        <v>3464</v>
      </c>
      <c r="C2275" s="1" t="s">
        <v>1976</v>
      </c>
      <c r="D2275" s="1" t="n">
        <v>1</v>
      </c>
      <c r="E2275" s="16" t="n">
        <v>1603.35</v>
      </c>
      <c r="F2275" s="17" t="n">
        <v>0</v>
      </c>
      <c r="G2275" s="16" t="n">
        <v>1603.35</v>
      </c>
      <c r="I2275" s="1" t="str">
        <f aca="false">INDEX(Products!$C$2:$C$51,MATCH(C2275,Products!$A$2:$A$51,0))</f>
        <v>Beauty &amp; Personal Care</v>
      </c>
      <c r="J2275" s="1" t="str">
        <f aca="false">INDEX(Orders!$E$2:$E$8001,MATCH(B2275,Orders!$A$2:$A$8001,0))</f>
        <v>Delivered</v>
      </c>
      <c r="K2275" s="1" t="str">
        <f aca="false">LEFT(INDEX(Orders!$C$2:$C$8001,MATCH(B2275,Orders!$A$2:$A$8001,0)),7)</f>
        <v>2024-11</v>
      </c>
    </row>
    <row r="2276" customFormat="false" ht="15" hidden="false" customHeight="true" outlineLevel="0" collapsed="false">
      <c r="A2276" s="1" t="s">
        <v>12746</v>
      </c>
      <c r="B2276" s="1" t="s">
        <v>3465</v>
      </c>
      <c r="C2276" s="1" t="s">
        <v>1930</v>
      </c>
      <c r="D2276" s="1" t="n">
        <v>1</v>
      </c>
      <c r="E2276" s="16" t="n">
        <v>2398.35</v>
      </c>
      <c r="F2276" s="17" t="n">
        <v>0.1</v>
      </c>
      <c r="G2276" s="16" t="n">
        <v>2158.52</v>
      </c>
      <c r="I2276" s="1" t="str">
        <f aca="false">INDEX(Products!$C$2:$C$51,MATCH(C2276,Products!$A$2:$A$51,0))</f>
        <v>Electronics</v>
      </c>
      <c r="J2276" s="1" t="str">
        <f aca="false">INDEX(Orders!$E$2:$E$8001,MATCH(B2276,Orders!$A$2:$A$8001,0))</f>
        <v>Delivered</v>
      </c>
      <c r="K2276" s="1" t="str">
        <f aca="false">LEFT(INDEX(Orders!$C$2:$C$8001,MATCH(B2276,Orders!$A$2:$A$8001,0)),7)</f>
        <v>2025-08</v>
      </c>
    </row>
    <row r="2277" customFormat="false" ht="15" hidden="false" customHeight="true" outlineLevel="0" collapsed="false">
      <c r="A2277" s="1" t="s">
        <v>12747</v>
      </c>
      <c r="B2277" s="1" t="s">
        <v>3465</v>
      </c>
      <c r="C2277" s="1" t="s">
        <v>1988</v>
      </c>
      <c r="D2277" s="1" t="n">
        <v>1</v>
      </c>
      <c r="E2277" s="16" t="n">
        <v>681.07</v>
      </c>
      <c r="F2277" s="17" t="n">
        <v>0.1</v>
      </c>
      <c r="G2277" s="16" t="n">
        <v>612.96</v>
      </c>
      <c r="I2277" s="1" t="str">
        <f aca="false">INDEX(Products!$C$2:$C$51,MATCH(C2277,Products!$A$2:$A$51,0))</f>
        <v>Sports &amp; Fitness</v>
      </c>
      <c r="J2277" s="1" t="str">
        <f aca="false">INDEX(Orders!$E$2:$E$8001,MATCH(B2277,Orders!$A$2:$A$8001,0))</f>
        <v>Delivered</v>
      </c>
      <c r="K2277" s="1" t="str">
        <f aca="false">LEFT(INDEX(Orders!$C$2:$C$8001,MATCH(B2277,Orders!$A$2:$A$8001,0)),7)</f>
        <v>2025-08</v>
      </c>
    </row>
    <row r="2278" customFormat="false" ht="15" hidden="false" customHeight="true" outlineLevel="0" collapsed="false">
      <c r="A2278" s="1" t="s">
        <v>12748</v>
      </c>
      <c r="B2278" s="1" t="s">
        <v>3466</v>
      </c>
      <c r="C2278" s="1" t="s">
        <v>1982</v>
      </c>
      <c r="D2278" s="1" t="n">
        <v>3</v>
      </c>
      <c r="E2278" s="16" t="n">
        <v>1808.21</v>
      </c>
      <c r="F2278" s="17" t="n">
        <v>0</v>
      </c>
      <c r="G2278" s="16" t="n">
        <v>5424.63</v>
      </c>
      <c r="I2278" s="1" t="str">
        <f aca="false">INDEX(Products!$C$2:$C$51,MATCH(C2278,Products!$A$2:$A$51,0))</f>
        <v>Beauty &amp; Personal Care</v>
      </c>
      <c r="J2278" s="1" t="str">
        <f aca="false">INDEX(Orders!$E$2:$E$8001,MATCH(B2278,Orders!$A$2:$A$8001,0))</f>
        <v>Delivered</v>
      </c>
      <c r="K2278" s="1" t="str">
        <f aca="false">LEFT(INDEX(Orders!$C$2:$C$8001,MATCH(B2278,Orders!$A$2:$A$8001,0)),7)</f>
        <v>2025-03</v>
      </c>
    </row>
    <row r="2279" customFormat="false" ht="15" hidden="false" customHeight="true" outlineLevel="0" collapsed="false">
      <c r="A2279" s="1" t="s">
        <v>12749</v>
      </c>
      <c r="B2279" s="1" t="s">
        <v>3466</v>
      </c>
      <c r="C2279" s="1" t="s">
        <v>1961</v>
      </c>
      <c r="D2279" s="1" t="n">
        <v>2</v>
      </c>
      <c r="E2279" s="16" t="n">
        <v>3493.68</v>
      </c>
      <c r="F2279" s="17" t="n">
        <v>0.1</v>
      </c>
      <c r="G2279" s="16" t="n">
        <v>6288.62</v>
      </c>
      <c r="I2279" s="1" t="str">
        <f aca="false">INDEX(Products!$C$2:$C$51,MATCH(C2279,Products!$A$2:$A$51,0))</f>
        <v>Home &amp; Kitchen</v>
      </c>
      <c r="J2279" s="1" t="str">
        <f aca="false">INDEX(Orders!$E$2:$E$8001,MATCH(B2279,Orders!$A$2:$A$8001,0))</f>
        <v>Delivered</v>
      </c>
      <c r="K2279" s="1" t="str">
        <f aca="false">LEFT(INDEX(Orders!$C$2:$C$8001,MATCH(B2279,Orders!$A$2:$A$8001,0)),7)</f>
        <v>2025-03</v>
      </c>
    </row>
    <row r="2280" customFormat="false" ht="15" hidden="false" customHeight="true" outlineLevel="0" collapsed="false">
      <c r="A2280" s="1" t="s">
        <v>12750</v>
      </c>
      <c r="B2280" s="1" t="s">
        <v>3467</v>
      </c>
      <c r="C2280" s="1" t="s">
        <v>2006</v>
      </c>
      <c r="D2280" s="1" t="n">
        <v>2</v>
      </c>
      <c r="E2280" s="16" t="n">
        <v>482.17</v>
      </c>
      <c r="F2280" s="17" t="n">
        <v>0.1</v>
      </c>
      <c r="G2280" s="16" t="n">
        <v>867.91</v>
      </c>
      <c r="I2280" s="1" t="str">
        <f aca="false">INDEX(Products!$C$2:$C$51,MATCH(C2280,Products!$A$2:$A$51,0))</f>
        <v>Books &amp; Stationery</v>
      </c>
      <c r="J2280" s="1" t="str">
        <f aca="false">INDEX(Orders!$E$2:$E$8001,MATCH(B2280,Orders!$A$2:$A$8001,0))</f>
        <v>Returned</v>
      </c>
      <c r="K2280" s="1" t="str">
        <f aca="false">LEFT(INDEX(Orders!$C$2:$C$8001,MATCH(B2280,Orders!$A$2:$A$8001,0)),7)</f>
        <v>2024-09</v>
      </c>
    </row>
    <row r="2281" customFormat="false" ht="15" hidden="false" customHeight="true" outlineLevel="0" collapsed="false">
      <c r="A2281" s="1" t="s">
        <v>12751</v>
      </c>
      <c r="B2281" s="1" t="s">
        <v>3467</v>
      </c>
      <c r="C2281" s="1" t="s">
        <v>1933</v>
      </c>
      <c r="D2281" s="1" t="n">
        <v>1</v>
      </c>
      <c r="E2281" s="16" t="n">
        <v>7194.38</v>
      </c>
      <c r="F2281" s="17" t="n">
        <v>0</v>
      </c>
      <c r="G2281" s="16" t="n">
        <v>7194.38</v>
      </c>
      <c r="I2281" s="1" t="str">
        <f aca="false">INDEX(Products!$C$2:$C$51,MATCH(C2281,Products!$A$2:$A$51,0))</f>
        <v>Electronics</v>
      </c>
      <c r="J2281" s="1" t="str">
        <f aca="false">INDEX(Orders!$E$2:$E$8001,MATCH(B2281,Orders!$A$2:$A$8001,0))</f>
        <v>Returned</v>
      </c>
      <c r="K2281" s="1" t="str">
        <f aca="false">LEFT(INDEX(Orders!$C$2:$C$8001,MATCH(B2281,Orders!$A$2:$A$8001,0)),7)</f>
        <v>2024-09</v>
      </c>
    </row>
    <row r="2282" customFormat="false" ht="15" hidden="false" customHeight="true" outlineLevel="0" collapsed="false">
      <c r="A2282" s="1" t="s">
        <v>12752</v>
      </c>
      <c r="B2282" s="1" t="s">
        <v>3468</v>
      </c>
      <c r="C2282" s="1" t="s">
        <v>1940</v>
      </c>
      <c r="D2282" s="1" t="n">
        <v>1</v>
      </c>
      <c r="E2282" s="16" t="n">
        <v>2374.52</v>
      </c>
      <c r="F2282" s="17" t="n">
        <v>0</v>
      </c>
      <c r="G2282" s="16" t="n">
        <v>2374.52</v>
      </c>
      <c r="I2282" s="1" t="str">
        <f aca="false">INDEX(Products!$C$2:$C$51,MATCH(C2282,Products!$A$2:$A$51,0))</f>
        <v>Fashion</v>
      </c>
      <c r="J2282" s="1" t="str">
        <f aca="false">INDEX(Orders!$E$2:$E$8001,MATCH(B2282,Orders!$A$2:$A$8001,0))</f>
        <v>Delivered</v>
      </c>
      <c r="K2282" s="1" t="str">
        <f aca="false">LEFT(INDEX(Orders!$C$2:$C$8001,MATCH(B2282,Orders!$A$2:$A$8001,0)),7)</f>
        <v>2024-11</v>
      </c>
    </row>
    <row r="2283" customFormat="false" ht="15" hidden="false" customHeight="true" outlineLevel="0" collapsed="false">
      <c r="A2283" s="1" t="s">
        <v>12753</v>
      </c>
      <c r="B2283" s="1" t="s">
        <v>3468</v>
      </c>
      <c r="C2283" s="1" t="s">
        <v>1918</v>
      </c>
      <c r="D2283" s="1" t="n">
        <v>1</v>
      </c>
      <c r="E2283" s="16" t="n">
        <v>2978.99</v>
      </c>
      <c r="F2283" s="17" t="n">
        <v>0.05</v>
      </c>
      <c r="G2283" s="16" t="n">
        <v>2830.04</v>
      </c>
      <c r="I2283" s="1" t="str">
        <f aca="false">INDEX(Products!$C$2:$C$51,MATCH(C2283,Products!$A$2:$A$51,0))</f>
        <v>Electronics</v>
      </c>
      <c r="J2283" s="1" t="str">
        <f aca="false">INDEX(Orders!$E$2:$E$8001,MATCH(B2283,Orders!$A$2:$A$8001,0))</f>
        <v>Delivered</v>
      </c>
      <c r="K2283" s="1" t="str">
        <f aca="false">LEFT(INDEX(Orders!$C$2:$C$8001,MATCH(B2283,Orders!$A$2:$A$8001,0)),7)</f>
        <v>2024-11</v>
      </c>
    </row>
    <row r="2284" customFormat="false" ht="15" hidden="false" customHeight="true" outlineLevel="0" collapsed="false">
      <c r="A2284" s="1" t="s">
        <v>12754</v>
      </c>
      <c r="B2284" s="1" t="s">
        <v>3468</v>
      </c>
      <c r="C2284" s="1" t="s">
        <v>1997</v>
      </c>
      <c r="D2284" s="1" t="n">
        <v>1</v>
      </c>
      <c r="E2284" s="16" t="n">
        <v>311.15</v>
      </c>
      <c r="F2284" s="17" t="n">
        <v>0.15</v>
      </c>
      <c r="G2284" s="16" t="n">
        <v>264.48</v>
      </c>
      <c r="I2284" s="1" t="str">
        <f aca="false">INDEX(Products!$C$2:$C$51,MATCH(C2284,Products!$A$2:$A$51,0))</f>
        <v>Sports &amp; Fitness</v>
      </c>
      <c r="J2284" s="1" t="str">
        <f aca="false">INDEX(Orders!$E$2:$E$8001,MATCH(B2284,Orders!$A$2:$A$8001,0))</f>
        <v>Delivered</v>
      </c>
      <c r="K2284" s="1" t="str">
        <f aca="false">LEFT(INDEX(Orders!$C$2:$C$8001,MATCH(B2284,Orders!$A$2:$A$8001,0)),7)</f>
        <v>2024-11</v>
      </c>
    </row>
    <row r="2285" customFormat="false" ht="15" hidden="false" customHeight="true" outlineLevel="0" collapsed="false">
      <c r="A2285" s="1" t="s">
        <v>12755</v>
      </c>
      <c r="B2285" s="1" t="s">
        <v>3470</v>
      </c>
      <c r="C2285" s="1" t="s">
        <v>2007</v>
      </c>
      <c r="D2285" s="1" t="n">
        <v>2</v>
      </c>
      <c r="E2285" s="16" t="n">
        <v>750.27</v>
      </c>
      <c r="F2285" s="17" t="n">
        <v>0.1</v>
      </c>
      <c r="G2285" s="16" t="n">
        <v>1350.49</v>
      </c>
      <c r="I2285" s="1" t="str">
        <f aca="false">INDEX(Products!$C$2:$C$51,MATCH(C2285,Products!$A$2:$A$51,0))</f>
        <v>Books &amp; Stationery</v>
      </c>
      <c r="J2285" s="1" t="str">
        <f aca="false">INDEX(Orders!$E$2:$E$8001,MATCH(B2285,Orders!$A$2:$A$8001,0))</f>
        <v>Delivered</v>
      </c>
      <c r="K2285" s="1" t="str">
        <f aca="false">LEFT(INDEX(Orders!$C$2:$C$8001,MATCH(B2285,Orders!$A$2:$A$8001,0)),7)</f>
        <v>2024-11</v>
      </c>
    </row>
    <row r="2286" customFormat="false" ht="15" hidden="false" customHeight="true" outlineLevel="0" collapsed="false">
      <c r="A2286" s="1" t="s">
        <v>12756</v>
      </c>
      <c r="B2286" s="1" t="s">
        <v>3471</v>
      </c>
      <c r="C2286" s="1" t="s">
        <v>1990</v>
      </c>
      <c r="D2286" s="1" t="n">
        <v>1</v>
      </c>
      <c r="E2286" s="16" t="n">
        <v>5311.32</v>
      </c>
      <c r="F2286" s="17" t="n">
        <v>0</v>
      </c>
      <c r="G2286" s="16" t="n">
        <v>5311.32</v>
      </c>
      <c r="I2286" s="1" t="str">
        <f aca="false">INDEX(Products!$C$2:$C$51,MATCH(C2286,Products!$A$2:$A$51,0))</f>
        <v>Sports &amp; Fitness</v>
      </c>
      <c r="J2286" s="1" t="str">
        <f aca="false">INDEX(Orders!$E$2:$E$8001,MATCH(B2286,Orders!$A$2:$A$8001,0))</f>
        <v>Delivered</v>
      </c>
      <c r="K2286" s="1" t="str">
        <f aca="false">LEFT(INDEX(Orders!$C$2:$C$8001,MATCH(B2286,Orders!$A$2:$A$8001,0)),7)</f>
        <v>2025-01</v>
      </c>
    </row>
    <row r="2287" customFormat="false" ht="15" hidden="false" customHeight="true" outlineLevel="0" collapsed="false">
      <c r="A2287" s="1" t="s">
        <v>12757</v>
      </c>
      <c r="B2287" s="1" t="s">
        <v>3471</v>
      </c>
      <c r="C2287" s="1" t="s">
        <v>1931</v>
      </c>
      <c r="D2287" s="1" t="n">
        <v>2</v>
      </c>
      <c r="E2287" s="16" t="n">
        <v>1111.28</v>
      </c>
      <c r="F2287" s="17" t="n">
        <v>0.1</v>
      </c>
      <c r="G2287" s="16" t="n">
        <v>2000.3</v>
      </c>
      <c r="I2287" s="1" t="str">
        <f aca="false">INDEX(Products!$C$2:$C$51,MATCH(C2287,Products!$A$2:$A$51,0))</f>
        <v>Electronics</v>
      </c>
      <c r="J2287" s="1" t="str">
        <f aca="false">INDEX(Orders!$E$2:$E$8001,MATCH(B2287,Orders!$A$2:$A$8001,0))</f>
        <v>Delivered</v>
      </c>
      <c r="K2287" s="1" t="str">
        <f aca="false">LEFT(INDEX(Orders!$C$2:$C$8001,MATCH(B2287,Orders!$A$2:$A$8001,0)),7)</f>
        <v>2025-01</v>
      </c>
    </row>
    <row r="2288" customFormat="false" ht="15" hidden="false" customHeight="true" outlineLevel="0" collapsed="false">
      <c r="A2288" s="1" t="s">
        <v>12758</v>
      </c>
      <c r="B2288" s="1" t="s">
        <v>3472</v>
      </c>
      <c r="C2288" s="1" t="s">
        <v>1991</v>
      </c>
      <c r="D2288" s="1" t="n">
        <v>2</v>
      </c>
      <c r="E2288" s="16" t="n">
        <v>579.12</v>
      </c>
      <c r="F2288" s="17" t="n">
        <v>0.1</v>
      </c>
      <c r="G2288" s="16" t="n">
        <v>1042.42</v>
      </c>
      <c r="I2288" s="1" t="str">
        <f aca="false">INDEX(Products!$C$2:$C$51,MATCH(C2288,Products!$A$2:$A$51,0))</f>
        <v>Sports &amp; Fitness</v>
      </c>
      <c r="J2288" s="1" t="str">
        <f aca="false">INDEX(Orders!$E$2:$E$8001,MATCH(B2288,Orders!$A$2:$A$8001,0))</f>
        <v>Returned</v>
      </c>
      <c r="K2288" s="1" t="str">
        <f aca="false">LEFT(INDEX(Orders!$C$2:$C$8001,MATCH(B2288,Orders!$A$2:$A$8001,0)),7)</f>
        <v>2024-08</v>
      </c>
    </row>
    <row r="2289" customFormat="false" ht="15" hidden="false" customHeight="true" outlineLevel="0" collapsed="false">
      <c r="A2289" s="1" t="s">
        <v>12759</v>
      </c>
      <c r="B2289" s="1" t="s">
        <v>3472</v>
      </c>
      <c r="C2289" s="1" t="s">
        <v>1953</v>
      </c>
      <c r="D2289" s="1" t="n">
        <v>1</v>
      </c>
      <c r="E2289" s="16" t="n">
        <v>4914.12</v>
      </c>
      <c r="F2289" s="17" t="n">
        <v>0</v>
      </c>
      <c r="G2289" s="16" t="n">
        <v>4914.12</v>
      </c>
      <c r="I2289" s="1" t="str">
        <f aca="false">INDEX(Products!$C$2:$C$51,MATCH(C2289,Products!$A$2:$A$51,0))</f>
        <v>Fashion</v>
      </c>
      <c r="J2289" s="1" t="str">
        <f aca="false">INDEX(Orders!$E$2:$E$8001,MATCH(B2289,Orders!$A$2:$A$8001,0))</f>
        <v>Returned</v>
      </c>
      <c r="K2289" s="1" t="str">
        <f aca="false">LEFT(INDEX(Orders!$C$2:$C$8001,MATCH(B2289,Orders!$A$2:$A$8001,0)),7)</f>
        <v>2024-08</v>
      </c>
    </row>
    <row r="2290" customFormat="false" ht="15" hidden="false" customHeight="true" outlineLevel="0" collapsed="false">
      <c r="A2290" s="1" t="s">
        <v>12760</v>
      </c>
      <c r="B2290" s="1" t="s">
        <v>3472</v>
      </c>
      <c r="C2290" s="1" t="s">
        <v>1997</v>
      </c>
      <c r="D2290" s="1" t="n">
        <v>2</v>
      </c>
      <c r="E2290" s="16" t="n">
        <v>311.15</v>
      </c>
      <c r="F2290" s="17" t="n">
        <v>0</v>
      </c>
      <c r="G2290" s="16" t="n">
        <v>622.3</v>
      </c>
      <c r="I2290" s="1" t="str">
        <f aca="false">INDEX(Products!$C$2:$C$51,MATCH(C2290,Products!$A$2:$A$51,0))</f>
        <v>Sports &amp; Fitness</v>
      </c>
      <c r="J2290" s="1" t="str">
        <f aca="false">INDEX(Orders!$E$2:$E$8001,MATCH(B2290,Orders!$A$2:$A$8001,0))</f>
        <v>Returned</v>
      </c>
      <c r="K2290" s="1" t="str">
        <f aca="false">LEFT(INDEX(Orders!$C$2:$C$8001,MATCH(B2290,Orders!$A$2:$A$8001,0)),7)</f>
        <v>2024-08</v>
      </c>
    </row>
    <row r="2291" customFormat="false" ht="15" hidden="false" customHeight="true" outlineLevel="0" collapsed="false">
      <c r="A2291" s="1" t="s">
        <v>12761</v>
      </c>
      <c r="B2291" s="1" t="s">
        <v>3472</v>
      </c>
      <c r="C2291" s="1" t="s">
        <v>1922</v>
      </c>
      <c r="D2291" s="1" t="n">
        <v>3</v>
      </c>
      <c r="E2291" s="16" t="n">
        <v>3142.61</v>
      </c>
      <c r="F2291" s="17" t="n">
        <v>0.05</v>
      </c>
      <c r="G2291" s="16" t="n">
        <v>8956.44</v>
      </c>
      <c r="I2291" s="1" t="str">
        <f aca="false">INDEX(Products!$C$2:$C$51,MATCH(C2291,Products!$A$2:$A$51,0))</f>
        <v>Electronics</v>
      </c>
      <c r="J2291" s="1" t="str">
        <f aca="false">INDEX(Orders!$E$2:$E$8001,MATCH(B2291,Orders!$A$2:$A$8001,0))</f>
        <v>Returned</v>
      </c>
      <c r="K2291" s="1" t="str">
        <f aca="false">LEFT(INDEX(Orders!$C$2:$C$8001,MATCH(B2291,Orders!$A$2:$A$8001,0)),7)</f>
        <v>2024-08</v>
      </c>
    </row>
    <row r="2292" customFormat="false" ht="15" hidden="false" customHeight="true" outlineLevel="0" collapsed="false">
      <c r="A2292" s="1" t="s">
        <v>12762</v>
      </c>
      <c r="B2292" s="1" t="s">
        <v>3473</v>
      </c>
      <c r="C2292" s="1" t="s">
        <v>1953</v>
      </c>
      <c r="D2292" s="1" t="n">
        <v>1</v>
      </c>
      <c r="E2292" s="16" t="n">
        <v>4914.12</v>
      </c>
      <c r="F2292" s="17" t="n">
        <v>0.05</v>
      </c>
      <c r="G2292" s="16" t="n">
        <v>4668.41</v>
      </c>
      <c r="I2292" s="1" t="str">
        <f aca="false">INDEX(Products!$C$2:$C$51,MATCH(C2292,Products!$A$2:$A$51,0))</f>
        <v>Fashion</v>
      </c>
      <c r="J2292" s="1" t="str">
        <f aca="false">INDEX(Orders!$E$2:$E$8001,MATCH(B2292,Orders!$A$2:$A$8001,0))</f>
        <v>Delivered</v>
      </c>
      <c r="K2292" s="1" t="str">
        <f aca="false">LEFT(INDEX(Orders!$C$2:$C$8001,MATCH(B2292,Orders!$A$2:$A$8001,0)),7)</f>
        <v>2025-11</v>
      </c>
    </row>
    <row r="2293" customFormat="false" ht="15" hidden="false" customHeight="true" outlineLevel="0" collapsed="false">
      <c r="A2293" s="1" t="s">
        <v>12763</v>
      </c>
      <c r="B2293" s="1" t="s">
        <v>3473</v>
      </c>
      <c r="C2293" s="1" t="s">
        <v>1973</v>
      </c>
      <c r="D2293" s="1" t="n">
        <v>2</v>
      </c>
      <c r="E2293" s="16" t="n">
        <v>1158.24</v>
      </c>
      <c r="F2293" s="17" t="n">
        <v>0</v>
      </c>
      <c r="G2293" s="16" t="n">
        <v>2316.48</v>
      </c>
      <c r="I2293" s="1" t="str">
        <f aca="false">INDEX(Products!$C$2:$C$51,MATCH(C2293,Products!$A$2:$A$51,0))</f>
        <v>Home &amp; Kitchen</v>
      </c>
      <c r="J2293" s="1" t="str">
        <f aca="false">INDEX(Orders!$E$2:$E$8001,MATCH(B2293,Orders!$A$2:$A$8001,0))</f>
        <v>Delivered</v>
      </c>
      <c r="K2293" s="1" t="str">
        <f aca="false">LEFT(INDEX(Orders!$C$2:$C$8001,MATCH(B2293,Orders!$A$2:$A$8001,0)),7)</f>
        <v>2025-11</v>
      </c>
    </row>
    <row r="2294" customFormat="false" ht="15" hidden="false" customHeight="true" outlineLevel="0" collapsed="false">
      <c r="A2294" s="1" t="s">
        <v>12764</v>
      </c>
      <c r="B2294" s="1" t="s">
        <v>3474</v>
      </c>
      <c r="C2294" s="1" t="s">
        <v>2007</v>
      </c>
      <c r="D2294" s="1" t="n">
        <v>1</v>
      </c>
      <c r="E2294" s="16" t="n">
        <v>750.27</v>
      </c>
      <c r="F2294" s="17" t="n">
        <v>0.05</v>
      </c>
      <c r="G2294" s="16" t="n">
        <v>712.76</v>
      </c>
      <c r="I2294" s="1" t="str">
        <f aca="false">INDEX(Products!$C$2:$C$51,MATCH(C2294,Products!$A$2:$A$51,0))</f>
        <v>Books &amp; Stationery</v>
      </c>
      <c r="J2294" s="1" t="str">
        <f aca="false">INDEX(Orders!$E$2:$E$8001,MATCH(B2294,Orders!$A$2:$A$8001,0))</f>
        <v>Delivered</v>
      </c>
      <c r="K2294" s="1" t="str">
        <f aca="false">LEFT(INDEX(Orders!$C$2:$C$8001,MATCH(B2294,Orders!$A$2:$A$8001,0)),7)</f>
        <v>2024-07</v>
      </c>
    </row>
    <row r="2295" customFormat="false" ht="15" hidden="false" customHeight="true" outlineLevel="0" collapsed="false">
      <c r="A2295" s="1" t="s">
        <v>12765</v>
      </c>
      <c r="B2295" s="1" t="s">
        <v>3474</v>
      </c>
      <c r="C2295" s="1" t="s">
        <v>2006</v>
      </c>
      <c r="D2295" s="1" t="n">
        <v>1</v>
      </c>
      <c r="E2295" s="16" t="n">
        <v>482.17</v>
      </c>
      <c r="F2295" s="17" t="n">
        <v>0.2</v>
      </c>
      <c r="G2295" s="16" t="n">
        <v>385.74</v>
      </c>
      <c r="I2295" s="1" t="str">
        <f aca="false">INDEX(Products!$C$2:$C$51,MATCH(C2295,Products!$A$2:$A$51,0))</f>
        <v>Books &amp; Stationery</v>
      </c>
      <c r="J2295" s="1" t="str">
        <f aca="false">INDEX(Orders!$E$2:$E$8001,MATCH(B2295,Orders!$A$2:$A$8001,0))</f>
        <v>Delivered</v>
      </c>
      <c r="K2295" s="1" t="str">
        <f aca="false">LEFT(INDEX(Orders!$C$2:$C$8001,MATCH(B2295,Orders!$A$2:$A$8001,0)),7)</f>
        <v>2024-07</v>
      </c>
    </row>
    <row r="2296" customFormat="false" ht="15" hidden="false" customHeight="true" outlineLevel="0" collapsed="false">
      <c r="A2296" s="1" t="s">
        <v>12766</v>
      </c>
      <c r="B2296" s="1" t="s">
        <v>3474</v>
      </c>
      <c r="C2296" s="1" t="s">
        <v>1940</v>
      </c>
      <c r="D2296" s="1" t="n">
        <v>1</v>
      </c>
      <c r="E2296" s="16" t="n">
        <v>2374.52</v>
      </c>
      <c r="F2296" s="17" t="n">
        <v>0.1</v>
      </c>
      <c r="G2296" s="16" t="n">
        <v>2137.07</v>
      </c>
      <c r="I2296" s="1" t="str">
        <f aca="false">INDEX(Products!$C$2:$C$51,MATCH(C2296,Products!$A$2:$A$51,0))</f>
        <v>Fashion</v>
      </c>
      <c r="J2296" s="1" t="str">
        <f aca="false">INDEX(Orders!$E$2:$E$8001,MATCH(B2296,Orders!$A$2:$A$8001,0))</f>
        <v>Delivered</v>
      </c>
      <c r="K2296" s="1" t="str">
        <f aca="false">LEFT(INDEX(Orders!$C$2:$C$8001,MATCH(B2296,Orders!$A$2:$A$8001,0)),7)</f>
        <v>2024-07</v>
      </c>
    </row>
    <row r="2297" customFormat="false" ht="15" hidden="false" customHeight="true" outlineLevel="0" collapsed="false">
      <c r="A2297" s="1" t="s">
        <v>12767</v>
      </c>
      <c r="B2297" s="1" t="s">
        <v>3475</v>
      </c>
      <c r="C2297" s="1" t="s">
        <v>1990</v>
      </c>
      <c r="D2297" s="1" t="n">
        <v>1</v>
      </c>
      <c r="E2297" s="16" t="n">
        <v>5311.32</v>
      </c>
      <c r="F2297" s="17" t="n">
        <v>0.2</v>
      </c>
      <c r="G2297" s="16" t="n">
        <v>4249.06</v>
      </c>
      <c r="I2297" s="1" t="str">
        <f aca="false">INDEX(Products!$C$2:$C$51,MATCH(C2297,Products!$A$2:$A$51,0))</f>
        <v>Sports &amp; Fitness</v>
      </c>
      <c r="J2297" s="1" t="str">
        <f aca="false">INDEX(Orders!$E$2:$E$8001,MATCH(B2297,Orders!$A$2:$A$8001,0))</f>
        <v>Delivered</v>
      </c>
      <c r="K2297" s="1" t="str">
        <f aca="false">LEFT(INDEX(Orders!$C$2:$C$8001,MATCH(B2297,Orders!$A$2:$A$8001,0)),7)</f>
        <v>2025-04</v>
      </c>
    </row>
    <row r="2298" customFormat="false" ht="15" hidden="false" customHeight="true" outlineLevel="0" collapsed="false">
      <c r="A2298" s="1" t="s">
        <v>12768</v>
      </c>
      <c r="B2298" s="1" t="s">
        <v>3475</v>
      </c>
      <c r="C2298" s="1" t="s">
        <v>1918</v>
      </c>
      <c r="D2298" s="1" t="n">
        <v>1</v>
      </c>
      <c r="E2298" s="16" t="n">
        <v>2978.99</v>
      </c>
      <c r="F2298" s="17" t="n">
        <v>0</v>
      </c>
      <c r="G2298" s="16" t="n">
        <v>2978.99</v>
      </c>
      <c r="I2298" s="1" t="str">
        <f aca="false">INDEX(Products!$C$2:$C$51,MATCH(C2298,Products!$A$2:$A$51,0))</f>
        <v>Electronics</v>
      </c>
      <c r="J2298" s="1" t="str">
        <f aca="false">INDEX(Orders!$E$2:$E$8001,MATCH(B2298,Orders!$A$2:$A$8001,0))</f>
        <v>Delivered</v>
      </c>
      <c r="K2298" s="1" t="str">
        <f aca="false">LEFT(INDEX(Orders!$C$2:$C$8001,MATCH(B2298,Orders!$A$2:$A$8001,0)),7)</f>
        <v>2025-04</v>
      </c>
    </row>
    <row r="2299" customFormat="false" ht="15" hidden="false" customHeight="true" outlineLevel="0" collapsed="false">
      <c r="A2299" s="1" t="s">
        <v>12769</v>
      </c>
      <c r="B2299" s="1" t="s">
        <v>3475</v>
      </c>
      <c r="C2299" s="1" t="s">
        <v>1937</v>
      </c>
      <c r="D2299" s="1" t="n">
        <v>1</v>
      </c>
      <c r="E2299" s="16" t="n">
        <v>1364.75</v>
      </c>
      <c r="F2299" s="17" t="n">
        <v>0.2</v>
      </c>
      <c r="G2299" s="16" t="n">
        <v>1091.8</v>
      </c>
      <c r="I2299" s="1" t="str">
        <f aca="false">INDEX(Products!$C$2:$C$51,MATCH(C2299,Products!$A$2:$A$51,0))</f>
        <v>Fashion</v>
      </c>
      <c r="J2299" s="1" t="str">
        <f aca="false">INDEX(Orders!$E$2:$E$8001,MATCH(B2299,Orders!$A$2:$A$8001,0))</f>
        <v>Delivered</v>
      </c>
      <c r="K2299" s="1" t="str">
        <f aca="false">LEFT(INDEX(Orders!$C$2:$C$8001,MATCH(B2299,Orders!$A$2:$A$8001,0)),7)</f>
        <v>2025-04</v>
      </c>
    </row>
    <row r="2300" customFormat="false" ht="15" hidden="false" customHeight="true" outlineLevel="0" collapsed="false">
      <c r="A2300" s="1" t="s">
        <v>12770</v>
      </c>
      <c r="B2300" s="1" t="s">
        <v>3475</v>
      </c>
      <c r="C2300" s="1" t="s">
        <v>1930</v>
      </c>
      <c r="D2300" s="1" t="n">
        <v>1</v>
      </c>
      <c r="E2300" s="16" t="n">
        <v>2398.35</v>
      </c>
      <c r="F2300" s="17" t="n">
        <v>0</v>
      </c>
      <c r="G2300" s="16" t="n">
        <v>2398.35</v>
      </c>
      <c r="I2300" s="1" t="str">
        <f aca="false">INDEX(Products!$C$2:$C$51,MATCH(C2300,Products!$A$2:$A$51,0))</f>
        <v>Electronics</v>
      </c>
      <c r="J2300" s="1" t="str">
        <f aca="false">INDEX(Orders!$E$2:$E$8001,MATCH(B2300,Orders!$A$2:$A$8001,0))</f>
        <v>Delivered</v>
      </c>
      <c r="K2300" s="1" t="str">
        <f aca="false">LEFT(INDEX(Orders!$C$2:$C$8001,MATCH(B2300,Orders!$A$2:$A$8001,0)),7)</f>
        <v>2025-04</v>
      </c>
    </row>
    <row r="2301" customFormat="false" ht="15" hidden="false" customHeight="true" outlineLevel="0" collapsed="false">
      <c r="A2301" s="1" t="s">
        <v>12771</v>
      </c>
      <c r="B2301" s="1" t="s">
        <v>3476</v>
      </c>
      <c r="C2301" s="1" t="s">
        <v>1975</v>
      </c>
      <c r="D2301" s="1" t="n">
        <v>3</v>
      </c>
      <c r="E2301" s="16" t="n">
        <v>862.99</v>
      </c>
      <c r="F2301" s="17" t="n">
        <v>0</v>
      </c>
      <c r="G2301" s="16" t="n">
        <v>2588.97</v>
      </c>
      <c r="I2301" s="1" t="str">
        <f aca="false">INDEX(Products!$C$2:$C$51,MATCH(C2301,Products!$A$2:$A$51,0))</f>
        <v>Beauty &amp; Personal Care</v>
      </c>
      <c r="J2301" s="1" t="str">
        <f aca="false">INDEX(Orders!$E$2:$E$8001,MATCH(B2301,Orders!$A$2:$A$8001,0))</f>
        <v>Cancelled</v>
      </c>
      <c r="K2301" s="1" t="str">
        <f aca="false">LEFT(INDEX(Orders!$C$2:$C$8001,MATCH(B2301,Orders!$A$2:$A$8001,0)),7)</f>
        <v>2024-12</v>
      </c>
    </row>
    <row r="2302" customFormat="false" ht="15" hidden="false" customHeight="true" outlineLevel="0" collapsed="false">
      <c r="A2302" s="1" t="s">
        <v>12772</v>
      </c>
      <c r="B2302" s="1" t="s">
        <v>3476</v>
      </c>
      <c r="C2302" s="1" t="s">
        <v>1969</v>
      </c>
      <c r="D2302" s="1" t="n">
        <v>1</v>
      </c>
      <c r="E2302" s="16" t="n">
        <v>9171.98</v>
      </c>
      <c r="F2302" s="17" t="n">
        <v>0.1</v>
      </c>
      <c r="G2302" s="16" t="n">
        <v>8254.78</v>
      </c>
      <c r="I2302" s="1" t="str">
        <f aca="false">INDEX(Products!$C$2:$C$51,MATCH(C2302,Products!$A$2:$A$51,0))</f>
        <v>Home &amp; Kitchen</v>
      </c>
      <c r="J2302" s="1" t="str">
        <f aca="false">INDEX(Orders!$E$2:$E$8001,MATCH(B2302,Orders!$A$2:$A$8001,0))</f>
        <v>Cancelled</v>
      </c>
      <c r="K2302" s="1" t="str">
        <f aca="false">LEFT(INDEX(Orders!$C$2:$C$8001,MATCH(B2302,Orders!$A$2:$A$8001,0)),7)</f>
        <v>2024-12</v>
      </c>
    </row>
    <row r="2303" customFormat="false" ht="15" hidden="false" customHeight="true" outlineLevel="0" collapsed="false">
      <c r="A2303" s="1" t="s">
        <v>12773</v>
      </c>
      <c r="B2303" s="1" t="s">
        <v>3477</v>
      </c>
      <c r="C2303" s="1" t="s">
        <v>2007</v>
      </c>
      <c r="D2303" s="1" t="n">
        <v>1</v>
      </c>
      <c r="E2303" s="16" t="n">
        <v>750.27</v>
      </c>
      <c r="F2303" s="17" t="n">
        <v>0</v>
      </c>
      <c r="G2303" s="16" t="n">
        <v>750.27</v>
      </c>
      <c r="I2303" s="1" t="str">
        <f aca="false">INDEX(Products!$C$2:$C$51,MATCH(C2303,Products!$A$2:$A$51,0))</f>
        <v>Books &amp; Stationery</v>
      </c>
      <c r="J2303" s="1" t="str">
        <f aca="false">INDEX(Orders!$E$2:$E$8001,MATCH(B2303,Orders!$A$2:$A$8001,0))</f>
        <v>Delivered</v>
      </c>
      <c r="K2303" s="1" t="str">
        <f aca="false">LEFT(INDEX(Orders!$C$2:$C$8001,MATCH(B2303,Orders!$A$2:$A$8001,0)),7)</f>
        <v>2025-01</v>
      </c>
    </row>
    <row r="2304" customFormat="false" ht="15" hidden="false" customHeight="true" outlineLevel="0" collapsed="false">
      <c r="A2304" s="1" t="s">
        <v>12774</v>
      </c>
      <c r="B2304" s="1" t="s">
        <v>3477</v>
      </c>
      <c r="C2304" s="1" t="s">
        <v>1959</v>
      </c>
      <c r="D2304" s="1" t="n">
        <v>1</v>
      </c>
      <c r="E2304" s="16" t="n">
        <v>2142.79</v>
      </c>
      <c r="F2304" s="17" t="n">
        <v>0.1</v>
      </c>
      <c r="G2304" s="16" t="n">
        <v>1928.51</v>
      </c>
      <c r="I2304" s="1" t="str">
        <f aca="false">INDEX(Products!$C$2:$C$51,MATCH(C2304,Products!$A$2:$A$51,0))</f>
        <v>Home &amp; Kitchen</v>
      </c>
      <c r="J2304" s="1" t="str">
        <f aca="false">INDEX(Orders!$E$2:$E$8001,MATCH(B2304,Orders!$A$2:$A$8001,0))</f>
        <v>Delivered</v>
      </c>
      <c r="K2304" s="1" t="str">
        <f aca="false">LEFT(INDEX(Orders!$C$2:$C$8001,MATCH(B2304,Orders!$A$2:$A$8001,0)),7)</f>
        <v>2025-01</v>
      </c>
    </row>
    <row r="2305" customFormat="false" ht="15" hidden="false" customHeight="true" outlineLevel="0" collapsed="false">
      <c r="A2305" s="1" t="s">
        <v>12775</v>
      </c>
      <c r="B2305" s="1" t="s">
        <v>3478</v>
      </c>
      <c r="C2305" s="1" t="s">
        <v>1979</v>
      </c>
      <c r="D2305" s="1" t="n">
        <v>1</v>
      </c>
      <c r="E2305" s="16" t="n">
        <v>623</v>
      </c>
      <c r="F2305" s="17" t="n">
        <v>0</v>
      </c>
      <c r="G2305" s="16" t="n">
        <v>623</v>
      </c>
      <c r="I2305" s="1" t="str">
        <f aca="false">INDEX(Products!$C$2:$C$51,MATCH(C2305,Products!$A$2:$A$51,0))</f>
        <v>Beauty &amp; Personal Care</v>
      </c>
      <c r="J2305" s="1" t="str">
        <f aca="false">INDEX(Orders!$E$2:$E$8001,MATCH(B2305,Orders!$A$2:$A$8001,0))</f>
        <v>Delivered</v>
      </c>
      <c r="K2305" s="1" t="str">
        <f aca="false">LEFT(INDEX(Orders!$C$2:$C$8001,MATCH(B2305,Orders!$A$2:$A$8001,0)),7)</f>
        <v>2025-04</v>
      </c>
    </row>
    <row r="2306" customFormat="false" ht="15" hidden="false" customHeight="true" outlineLevel="0" collapsed="false">
      <c r="A2306" s="1" t="s">
        <v>12776</v>
      </c>
      <c r="B2306" s="1" t="s">
        <v>3479</v>
      </c>
      <c r="C2306" s="1" t="s">
        <v>1937</v>
      </c>
      <c r="D2306" s="1" t="n">
        <v>2</v>
      </c>
      <c r="E2306" s="16" t="n">
        <v>1364.75</v>
      </c>
      <c r="F2306" s="17" t="n">
        <v>0</v>
      </c>
      <c r="G2306" s="16" t="n">
        <v>2729.5</v>
      </c>
      <c r="I2306" s="1" t="str">
        <f aca="false">INDEX(Products!$C$2:$C$51,MATCH(C2306,Products!$A$2:$A$51,0))</f>
        <v>Fashion</v>
      </c>
      <c r="J2306" s="1" t="str">
        <f aca="false">INDEX(Orders!$E$2:$E$8001,MATCH(B2306,Orders!$A$2:$A$8001,0))</f>
        <v>Delivered</v>
      </c>
      <c r="K2306" s="1" t="str">
        <f aca="false">LEFT(INDEX(Orders!$C$2:$C$8001,MATCH(B2306,Orders!$A$2:$A$8001,0)),7)</f>
        <v>2024-04</v>
      </c>
    </row>
    <row r="2307" customFormat="false" ht="15" hidden="false" customHeight="true" outlineLevel="0" collapsed="false">
      <c r="A2307" s="1" t="s">
        <v>12777</v>
      </c>
      <c r="B2307" s="1" t="s">
        <v>3479</v>
      </c>
      <c r="C2307" s="1" t="s">
        <v>1975</v>
      </c>
      <c r="D2307" s="1" t="n">
        <v>1</v>
      </c>
      <c r="E2307" s="16" t="n">
        <v>862.99</v>
      </c>
      <c r="F2307" s="17" t="n">
        <v>0.1</v>
      </c>
      <c r="G2307" s="16" t="n">
        <v>776.69</v>
      </c>
      <c r="I2307" s="1" t="str">
        <f aca="false">INDEX(Products!$C$2:$C$51,MATCH(C2307,Products!$A$2:$A$51,0))</f>
        <v>Beauty &amp; Personal Care</v>
      </c>
      <c r="J2307" s="1" t="str">
        <f aca="false">INDEX(Orders!$E$2:$E$8001,MATCH(B2307,Orders!$A$2:$A$8001,0))</f>
        <v>Delivered</v>
      </c>
      <c r="K2307" s="1" t="str">
        <f aca="false">LEFT(INDEX(Orders!$C$2:$C$8001,MATCH(B2307,Orders!$A$2:$A$8001,0)),7)</f>
        <v>2024-04</v>
      </c>
    </row>
    <row r="2308" customFormat="false" ht="15" hidden="false" customHeight="true" outlineLevel="0" collapsed="false">
      <c r="A2308" s="1" t="s">
        <v>12778</v>
      </c>
      <c r="B2308" s="1" t="s">
        <v>3481</v>
      </c>
      <c r="C2308" s="1" t="s">
        <v>2007</v>
      </c>
      <c r="D2308" s="1" t="n">
        <v>1</v>
      </c>
      <c r="E2308" s="16" t="n">
        <v>750.27</v>
      </c>
      <c r="F2308" s="17" t="n">
        <v>0.05</v>
      </c>
      <c r="G2308" s="16" t="n">
        <v>712.76</v>
      </c>
      <c r="I2308" s="1" t="str">
        <f aca="false">INDEX(Products!$C$2:$C$51,MATCH(C2308,Products!$A$2:$A$51,0))</f>
        <v>Books &amp; Stationery</v>
      </c>
      <c r="J2308" s="1" t="str">
        <f aca="false">INDEX(Orders!$E$2:$E$8001,MATCH(B2308,Orders!$A$2:$A$8001,0))</f>
        <v>Returned</v>
      </c>
      <c r="K2308" s="1" t="str">
        <f aca="false">LEFT(INDEX(Orders!$C$2:$C$8001,MATCH(B2308,Orders!$A$2:$A$8001,0)),7)</f>
        <v>2025-07</v>
      </c>
    </row>
    <row r="2309" customFormat="false" ht="15" hidden="false" customHeight="true" outlineLevel="0" collapsed="false">
      <c r="A2309" s="1" t="s">
        <v>12779</v>
      </c>
      <c r="B2309" s="1" t="s">
        <v>3481</v>
      </c>
      <c r="C2309" s="1" t="s">
        <v>1995</v>
      </c>
      <c r="D2309" s="1" t="n">
        <v>1</v>
      </c>
      <c r="E2309" s="16" t="n">
        <v>2914.27</v>
      </c>
      <c r="F2309" s="17" t="n">
        <v>0.1</v>
      </c>
      <c r="G2309" s="16" t="n">
        <v>2622.84</v>
      </c>
      <c r="I2309" s="1" t="str">
        <f aca="false">INDEX(Products!$C$2:$C$51,MATCH(C2309,Products!$A$2:$A$51,0))</f>
        <v>Sports &amp; Fitness</v>
      </c>
      <c r="J2309" s="1" t="str">
        <f aca="false">INDEX(Orders!$E$2:$E$8001,MATCH(B2309,Orders!$A$2:$A$8001,0))</f>
        <v>Returned</v>
      </c>
      <c r="K2309" s="1" t="str">
        <f aca="false">LEFT(INDEX(Orders!$C$2:$C$8001,MATCH(B2309,Orders!$A$2:$A$8001,0)),7)</f>
        <v>2025-07</v>
      </c>
    </row>
    <row r="2310" customFormat="false" ht="15" hidden="false" customHeight="true" outlineLevel="0" collapsed="false">
      <c r="A2310" s="1" t="s">
        <v>12780</v>
      </c>
      <c r="B2310" s="1" t="s">
        <v>3482</v>
      </c>
      <c r="C2310" s="1" t="s">
        <v>2007</v>
      </c>
      <c r="D2310" s="1" t="n">
        <v>1</v>
      </c>
      <c r="E2310" s="16" t="n">
        <v>750.27</v>
      </c>
      <c r="F2310" s="17" t="n">
        <v>0.05</v>
      </c>
      <c r="G2310" s="16" t="n">
        <v>712.76</v>
      </c>
      <c r="I2310" s="1" t="str">
        <f aca="false">INDEX(Products!$C$2:$C$51,MATCH(C2310,Products!$A$2:$A$51,0))</f>
        <v>Books &amp; Stationery</v>
      </c>
      <c r="J2310" s="1" t="str">
        <f aca="false">INDEX(Orders!$E$2:$E$8001,MATCH(B2310,Orders!$A$2:$A$8001,0))</f>
        <v>Returned</v>
      </c>
      <c r="K2310" s="1" t="str">
        <f aca="false">LEFT(INDEX(Orders!$C$2:$C$8001,MATCH(B2310,Orders!$A$2:$A$8001,0)),7)</f>
        <v>2025-11</v>
      </c>
    </row>
    <row r="2311" customFormat="false" ht="15" hidden="false" customHeight="true" outlineLevel="0" collapsed="false">
      <c r="A2311" s="1" t="s">
        <v>12781</v>
      </c>
      <c r="B2311" s="1" t="s">
        <v>3482</v>
      </c>
      <c r="C2311" s="1" t="s">
        <v>1930</v>
      </c>
      <c r="D2311" s="1" t="n">
        <v>1</v>
      </c>
      <c r="E2311" s="16" t="n">
        <v>2398.35</v>
      </c>
      <c r="F2311" s="17" t="n">
        <v>0</v>
      </c>
      <c r="G2311" s="16" t="n">
        <v>2398.35</v>
      </c>
      <c r="I2311" s="1" t="str">
        <f aca="false">INDEX(Products!$C$2:$C$51,MATCH(C2311,Products!$A$2:$A$51,0))</f>
        <v>Electronics</v>
      </c>
      <c r="J2311" s="1" t="str">
        <f aca="false">INDEX(Orders!$E$2:$E$8001,MATCH(B2311,Orders!$A$2:$A$8001,0))</f>
        <v>Returned</v>
      </c>
      <c r="K2311" s="1" t="str">
        <f aca="false">LEFT(INDEX(Orders!$C$2:$C$8001,MATCH(B2311,Orders!$A$2:$A$8001,0)),7)</f>
        <v>2025-11</v>
      </c>
    </row>
    <row r="2312" customFormat="false" ht="15" hidden="false" customHeight="true" outlineLevel="0" collapsed="false">
      <c r="A2312" s="1" t="s">
        <v>12782</v>
      </c>
      <c r="B2312" s="1" t="s">
        <v>3482</v>
      </c>
      <c r="C2312" s="1" t="s">
        <v>1953</v>
      </c>
      <c r="D2312" s="1" t="n">
        <v>2</v>
      </c>
      <c r="E2312" s="16" t="n">
        <v>4914.12</v>
      </c>
      <c r="F2312" s="17" t="n">
        <v>0</v>
      </c>
      <c r="G2312" s="16" t="n">
        <v>9828.24</v>
      </c>
      <c r="I2312" s="1" t="str">
        <f aca="false">INDEX(Products!$C$2:$C$51,MATCH(C2312,Products!$A$2:$A$51,0))</f>
        <v>Fashion</v>
      </c>
      <c r="J2312" s="1" t="str">
        <f aca="false">INDEX(Orders!$E$2:$E$8001,MATCH(B2312,Orders!$A$2:$A$8001,0))</f>
        <v>Returned</v>
      </c>
      <c r="K2312" s="1" t="str">
        <f aca="false">LEFT(INDEX(Orders!$C$2:$C$8001,MATCH(B2312,Orders!$A$2:$A$8001,0)),7)</f>
        <v>2025-11</v>
      </c>
    </row>
    <row r="2313" customFormat="false" ht="15" hidden="false" customHeight="true" outlineLevel="0" collapsed="false">
      <c r="A2313" s="1" t="s">
        <v>12783</v>
      </c>
      <c r="B2313" s="1" t="s">
        <v>3482</v>
      </c>
      <c r="C2313" s="1" t="s">
        <v>2006</v>
      </c>
      <c r="D2313" s="1" t="n">
        <v>1</v>
      </c>
      <c r="E2313" s="16" t="n">
        <v>482.17</v>
      </c>
      <c r="F2313" s="17" t="n">
        <v>0</v>
      </c>
      <c r="G2313" s="16" t="n">
        <v>482.17</v>
      </c>
      <c r="I2313" s="1" t="str">
        <f aca="false">INDEX(Products!$C$2:$C$51,MATCH(C2313,Products!$A$2:$A$51,0))</f>
        <v>Books &amp; Stationery</v>
      </c>
      <c r="J2313" s="1" t="str">
        <f aca="false">INDEX(Orders!$E$2:$E$8001,MATCH(B2313,Orders!$A$2:$A$8001,0))</f>
        <v>Returned</v>
      </c>
      <c r="K2313" s="1" t="str">
        <f aca="false">LEFT(INDEX(Orders!$C$2:$C$8001,MATCH(B2313,Orders!$A$2:$A$8001,0)),7)</f>
        <v>2025-11</v>
      </c>
    </row>
    <row r="2314" customFormat="false" ht="15" hidden="false" customHeight="true" outlineLevel="0" collapsed="false">
      <c r="A2314" s="1" t="s">
        <v>12784</v>
      </c>
      <c r="B2314" s="1" t="s">
        <v>3482</v>
      </c>
      <c r="C2314" s="1" t="s">
        <v>1959</v>
      </c>
      <c r="D2314" s="1" t="n">
        <v>1</v>
      </c>
      <c r="E2314" s="16" t="n">
        <v>2142.79</v>
      </c>
      <c r="F2314" s="17" t="n">
        <v>0</v>
      </c>
      <c r="G2314" s="16" t="n">
        <v>2142.79</v>
      </c>
      <c r="I2314" s="1" t="str">
        <f aca="false">INDEX(Products!$C$2:$C$51,MATCH(C2314,Products!$A$2:$A$51,0))</f>
        <v>Home &amp; Kitchen</v>
      </c>
      <c r="J2314" s="1" t="str">
        <f aca="false">INDEX(Orders!$E$2:$E$8001,MATCH(B2314,Orders!$A$2:$A$8001,0))</f>
        <v>Returned</v>
      </c>
      <c r="K2314" s="1" t="str">
        <f aca="false">LEFT(INDEX(Orders!$C$2:$C$8001,MATCH(B2314,Orders!$A$2:$A$8001,0)),7)</f>
        <v>2025-11</v>
      </c>
    </row>
    <row r="2315" customFormat="false" ht="15" hidden="false" customHeight="true" outlineLevel="0" collapsed="false">
      <c r="A2315" s="1" t="s">
        <v>12785</v>
      </c>
      <c r="B2315" s="1" t="s">
        <v>3483</v>
      </c>
      <c r="C2315" s="1" t="s">
        <v>1975</v>
      </c>
      <c r="D2315" s="1" t="n">
        <v>1</v>
      </c>
      <c r="E2315" s="16" t="n">
        <v>862.99</v>
      </c>
      <c r="F2315" s="17" t="n">
        <v>0</v>
      </c>
      <c r="G2315" s="16" t="n">
        <v>862.99</v>
      </c>
      <c r="I2315" s="1" t="str">
        <f aca="false">INDEX(Products!$C$2:$C$51,MATCH(C2315,Products!$A$2:$A$51,0))</f>
        <v>Beauty &amp; Personal Care</v>
      </c>
      <c r="J2315" s="1" t="str">
        <f aca="false">INDEX(Orders!$E$2:$E$8001,MATCH(B2315,Orders!$A$2:$A$8001,0))</f>
        <v>Refunded</v>
      </c>
      <c r="K2315" s="1" t="str">
        <f aca="false">LEFT(INDEX(Orders!$C$2:$C$8001,MATCH(B2315,Orders!$A$2:$A$8001,0)),7)</f>
        <v>2025-04</v>
      </c>
    </row>
    <row r="2316" customFormat="false" ht="15" hidden="false" customHeight="true" outlineLevel="0" collapsed="false">
      <c r="A2316" s="1" t="s">
        <v>12786</v>
      </c>
      <c r="B2316" s="1" t="s">
        <v>3484</v>
      </c>
      <c r="C2316" s="1" t="s">
        <v>1975</v>
      </c>
      <c r="D2316" s="1" t="n">
        <v>3</v>
      </c>
      <c r="E2316" s="16" t="n">
        <v>862.99</v>
      </c>
      <c r="F2316" s="17" t="n">
        <v>0.05</v>
      </c>
      <c r="G2316" s="16" t="n">
        <v>2459.52</v>
      </c>
      <c r="I2316" s="1" t="str">
        <f aca="false">INDEX(Products!$C$2:$C$51,MATCH(C2316,Products!$A$2:$A$51,0))</f>
        <v>Beauty &amp; Personal Care</v>
      </c>
      <c r="J2316" s="1" t="str">
        <f aca="false">INDEX(Orders!$E$2:$E$8001,MATCH(B2316,Orders!$A$2:$A$8001,0))</f>
        <v>Delivered</v>
      </c>
      <c r="K2316" s="1" t="str">
        <f aca="false">LEFT(INDEX(Orders!$C$2:$C$8001,MATCH(B2316,Orders!$A$2:$A$8001,0)),7)</f>
        <v>2025-04</v>
      </c>
    </row>
    <row r="2317" customFormat="false" ht="15" hidden="false" customHeight="true" outlineLevel="0" collapsed="false">
      <c r="A2317" s="1" t="s">
        <v>12787</v>
      </c>
      <c r="B2317" s="1" t="s">
        <v>3485</v>
      </c>
      <c r="C2317" s="1" t="s">
        <v>1990</v>
      </c>
      <c r="D2317" s="1" t="n">
        <v>1</v>
      </c>
      <c r="E2317" s="16" t="n">
        <v>5311.32</v>
      </c>
      <c r="F2317" s="17" t="n">
        <v>0.15</v>
      </c>
      <c r="G2317" s="16" t="n">
        <v>4514.62</v>
      </c>
      <c r="I2317" s="1" t="str">
        <f aca="false">INDEX(Products!$C$2:$C$51,MATCH(C2317,Products!$A$2:$A$51,0))</f>
        <v>Sports &amp; Fitness</v>
      </c>
      <c r="J2317" s="1" t="str">
        <f aca="false">INDEX(Orders!$E$2:$E$8001,MATCH(B2317,Orders!$A$2:$A$8001,0))</f>
        <v>Delivered</v>
      </c>
      <c r="K2317" s="1" t="str">
        <f aca="false">LEFT(INDEX(Orders!$C$2:$C$8001,MATCH(B2317,Orders!$A$2:$A$8001,0)),7)</f>
        <v>2024-04</v>
      </c>
    </row>
    <row r="2318" customFormat="false" ht="15" hidden="false" customHeight="true" outlineLevel="0" collapsed="false">
      <c r="A2318" s="1" t="s">
        <v>12788</v>
      </c>
      <c r="B2318" s="1" t="s">
        <v>3485</v>
      </c>
      <c r="C2318" s="1" t="s">
        <v>2006</v>
      </c>
      <c r="D2318" s="1" t="n">
        <v>1</v>
      </c>
      <c r="E2318" s="16" t="n">
        <v>482.17</v>
      </c>
      <c r="F2318" s="17" t="n">
        <v>0</v>
      </c>
      <c r="G2318" s="16" t="n">
        <v>482.17</v>
      </c>
      <c r="I2318" s="1" t="str">
        <f aca="false">INDEX(Products!$C$2:$C$51,MATCH(C2318,Products!$A$2:$A$51,0))</f>
        <v>Books &amp; Stationery</v>
      </c>
      <c r="J2318" s="1" t="str">
        <f aca="false">INDEX(Orders!$E$2:$E$8001,MATCH(B2318,Orders!$A$2:$A$8001,0))</f>
        <v>Delivered</v>
      </c>
      <c r="K2318" s="1" t="str">
        <f aca="false">LEFT(INDEX(Orders!$C$2:$C$8001,MATCH(B2318,Orders!$A$2:$A$8001,0)),7)</f>
        <v>2024-04</v>
      </c>
    </row>
    <row r="2319" customFormat="false" ht="15" hidden="false" customHeight="true" outlineLevel="0" collapsed="false">
      <c r="A2319" s="1" t="s">
        <v>12789</v>
      </c>
      <c r="B2319" s="1" t="s">
        <v>3485</v>
      </c>
      <c r="C2319" s="1" t="s">
        <v>1930</v>
      </c>
      <c r="D2319" s="1" t="n">
        <v>1</v>
      </c>
      <c r="E2319" s="16" t="n">
        <v>2398.35</v>
      </c>
      <c r="F2319" s="17" t="n">
        <v>0</v>
      </c>
      <c r="G2319" s="16" t="n">
        <v>2398.35</v>
      </c>
      <c r="I2319" s="1" t="str">
        <f aca="false">INDEX(Products!$C$2:$C$51,MATCH(C2319,Products!$A$2:$A$51,0))</f>
        <v>Electronics</v>
      </c>
      <c r="J2319" s="1" t="str">
        <f aca="false">INDEX(Orders!$E$2:$E$8001,MATCH(B2319,Orders!$A$2:$A$8001,0))</f>
        <v>Delivered</v>
      </c>
      <c r="K2319" s="1" t="str">
        <f aca="false">LEFT(INDEX(Orders!$C$2:$C$8001,MATCH(B2319,Orders!$A$2:$A$8001,0)),7)</f>
        <v>2024-04</v>
      </c>
    </row>
    <row r="2320" customFormat="false" ht="15" hidden="false" customHeight="true" outlineLevel="0" collapsed="false">
      <c r="A2320" s="1" t="s">
        <v>12790</v>
      </c>
      <c r="B2320" s="1" t="s">
        <v>3486</v>
      </c>
      <c r="C2320" s="1" t="s">
        <v>1977</v>
      </c>
      <c r="D2320" s="1" t="n">
        <v>1</v>
      </c>
      <c r="E2320" s="16" t="n">
        <v>2386.05</v>
      </c>
      <c r="F2320" s="17" t="n">
        <v>0.2</v>
      </c>
      <c r="G2320" s="16" t="n">
        <v>1908.84</v>
      </c>
      <c r="I2320" s="1" t="str">
        <f aca="false">INDEX(Products!$C$2:$C$51,MATCH(C2320,Products!$A$2:$A$51,0))</f>
        <v>Beauty &amp; Personal Care</v>
      </c>
      <c r="J2320" s="1" t="str">
        <f aca="false">INDEX(Orders!$E$2:$E$8001,MATCH(B2320,Orders!$A$2:$A$8001,0))</f>
        <v>Delivered</v>
      </c>
      <c r="K2320" s="1" t="str">
        <f aca="false">LEFT(INDEX(Orders!$C$2:$C$8001,MATCH(B2320,Orders!$A$2:$A$8001,0)),7)</f>
        <v>2025-10</v>
      </c>
    </row>
    <row r="2321" customFormat="false" ht="15" hidden="false" customHeight="true" outlineLevel="0" collapsed="false">
      <c r="A2321" s="1" t="s">
        <v>12791</v>
      </c>
      <c r="B2321" s="1" t="s">
        <v>3486</v>
      </c>
      <c r="C2321" s="1" t="s">
        <v>1959</v>
      </c>
      <c r="D2321" s="1" t="n">
        <v>1</v>
      </c>
      <c r="E2321" s="16" t="n">
        <v>2142.79</v>
      </c>
      <c r="F2321" s="17" t="n">
        <v>0.05</v>
      </c>
      <c r="G2321" s="16" t="n">
        <v>2035.65</v>
      </c>
      <c r="I2321" s="1" t="str">
        <f aca="false">INDEX(Products!$C$2:$C$51,MATCH(C2321,Products!$A$2:$A$51,0))</f>
        <v>Home &amp; Kitchen</v>
      </c>
      <c r="J2321" s="1" t="str">
        <f aca="false">INDEX(Orders!$E$2:$E$8001,MATCH(B2321,Orders!$A$2:$A$8001,0))</f>
        <v>Delivered</v>
      </c>
      <c r="K2321" s="1" t="str">
        <f aca="false">LEFT(INDEX(Orders!$C$2:$C$8001,MATCH(B2321,Orders!$A$2:$A$8001,0)),7)</f>
        <v>2025-10</v>
      </c>
    </row>
    <row r="2322" customFormat="false" ht="15" hidden="false" customHeight="true" outlineLevel="0" collapsed="false">
      <c r="A2322" s="1" t="s">
        <v>12792</v>
      </c>
      <c r="B2322" s="1" t="s">
        <v>3487</v>
      </c>
      <c r="C2322" s="1" t="s">
        <v>1961</v>
      </c>
      <c r="D2322" s="1" t="n">
        <v>1</v>
      </c>
      <c r="E2322" s="16" t="n">
        <v>3493.68</v>
      </c>
      <c r="F2322" s="17" t="n">
        <v>0.1</v>
      </c>
      <c r="G2322" s="16" t="n">
        <v>3144.31</v>
      </c>
      <c r="I2322" s="1" t="str">
        <f aca="false">INDEX(Products!$C$2:$C$51,MATCH(C2322,Products!$A$2:$A$51,0))</f>
        <v>Home &amp; Kitchen</v>
      </c>
      <c r="J2322" s="1" t="str">
        <f aca="false">INDEX(Orders!$E$2:$E$8001,MATCH(B2322,Orders!$A$2:$A$8001,0))</f>
        <v>Delivered</v>
      </c>
      <c r="K2322" s="1" t="str">
        <f aca="false">LEFT(INDEX(Orders!$C$2:$C$8001,MATCH(B2322,Orders!$A$2:$A$8001,0)),7)</f>
        <v>2025-11</v>
      </c>
    </row>
    <row r="2323" customFormat="false" ht="15" hidden="false" customHeight="true" outlineLevel="0" collapsed="false">
      <c r="A2323" s="1" t="s">
        <v>12793</v>
      </c>
      <c r="B2323" s="1" t="s">
        <v>3487</v>
      </c>
      <c r="C2323" s="1" t="s">
        <v>1930</v>
      </c>
      <c r="D2323" s="1" t="n">
        <v>1</v>
      </c>
      <c r="E2323" s="16" t="n">
        <v>2398.35</v>
      </c>
      <c r="F2323" s="17" t="n">
        <v>0</v>
      </c>
      <c r="G2323" s="16" t="n">
        <v>2398.35</v>
      </c>
      <c r="I2323" s="1" t="str">
        <f aca="false">INDEX(Products!$C$2:$C$51,MATCH(C2323,Products!$A$2:$A$51,0))</f>
        <v>Electronics</v>
      </c>
      <c r="J2323" s="1" t="str">
        <f aca="false">INDEX(Orders!$E$2:$E$8001,MATCH(B2323,Orders!$A$2:$A$8001,0))</f>
        <v>Delivered</v>
      </c>
      <c r="K2323" s="1" t="str">
        <f aca="false">LEFT(INDEX(Orders!$C$2:$C$8001,MATCH(B2323,Orders!$A$2:$A$8001,0)),7)</f>
        <v>2025-11</v>
      </c>
    </row>
    <row r="2324" customFormat="false" ht="15" hidden="false" customHeight="true" outlineLevel="0" collapsed="false">
      <c r="A2324" s="1" t="s">
        <v>12794</v>
      </c>
      <c r="B2324" s="1" t="s">
        <v>3487</v>
      </c>
      <c r="C2324" s="1" t="s">
        <v>1928</v>
      </c>
      <c r="D2324" s="1" t="n">
        <v>2</v>
      </c>
      <c r="E2324" s="16" t="n">
        <v>657.82</v>
      </c>
      <c r="F2324" s="17" t="n">
        <v>0</v>
      </c>
      <c r="G2324" s="16" t="n">
        <v>1315.64</v>
      </c>
      <c r="I2324" s="1" t="str">
        <f aca="false">INDEX(Products!$C$2:$C$51,MATCH(C2324,Products!$A$2:$A$51,0))</f>
        <v>Electronics</v>
      </c>
      <c r="J2324" s="1" t="str">
        <f aca="false">INDEX(Orders!$E$2:$E$8001,MATCH(B2324,Orders!$A$2:$A$8001,0))</f>
        <v>Delivered</v>
      </c>
      <c r="K2324" s="1" t="str">
        <f aca="false">LEFT(INDEX(Orders!$C$2:$C$8001,MATCH(B2324,Orders!$A$2:$A$8001,0)),7)</f>
        <v>2025-11</v>
      </c>
    </row>
    <row r="2325" customFormat="false" ht="15" hidden="false" customHeight="true" outlineLevel="0" collapsed="false">
      <c r="A2325" s="1" t="s">
        <v>12795</v>
      </c>
      <c r="B2325" s="1" t="s">
        <v>3488</v>
      </c>
      <c r="C2325" s="1" t="s">
        <v>1940</v>
      </c>
      <c r="D2325" s="1" t="n">
        <v>1</v>
      </c>
      <c r="E2325" s="16" t="n">
        <v>2374.52</v>
      </c>
      <c r="F2325" s="17" t="n">
        <v>0.15</v>
      </c>
      <c r="G2325" s="16" t="n">
        <v>2018.34</v>
      </c>
      <c r="I2325" s="1" t="str">
        <f aca="false">INDEX(Products!$C$2:$C$51,MATCH(C2325,Products!$A$2:$A$51,0))</f>
        <v>Fashion</v>
      </c>
      <c r="J2325" s="1" t="str">
        <f aca="false">INDEX(Orders!$E$2:$E$8001,MATCH(B2325,Orders!$A$2:$A$8001,0))</f>
        <v>Delivered</v>
      </c>
      <c r="K2325" s="1" t="str">
        <f aca="false">LEFT(INDEX(Orders!$C$2:$C$8001,MATCH(B2325,Orders!$A$2:$A$8001,0)),7)</f>
        <v>2025-07</v>
      </c>
    </row>
    <row r="2326" customFormat="false" ht="15" hidden="false" customHeight="true" outlineLevel="0" collapsed="false">
      <c r="A2326" s="1" t="s">
        <v>12796</v>
      </c>
      <c r="B2326" s="1" t="s">
        <v>3489</v>
      </c>
      <c r="C2326" s="1" t="s">
        <v>2006</v>
      </c>
      <c r="D2326" s="1" t="n">
        <v>2</v>
      </c>
      <c r="E2326" s="16" t="n">
        <v>482.17</v>
      </c>
      <c r="F2326" s="17" t="n">
        <v>0.1</v>
      </c>
      <c r="G2326" s="16" t="n">
        <v>867.91</v>
      </c>
      <c r="I2326" s="1" t="str">
        <f aca="false">INDEX(Products!$C$2:$C$51,MATCH(C2326,Products!$A$2:$A$51,0))</f>
        <v>Books &amp; Stationery</v>
      </c>
      <c r="J2326" s="1" t="str">
        <f aca="false">INDEX(Orders!$E$2:$E$8001,MATCH(B2326,Orders!$A$2:$A$8001,0))</f>
        <v>Delivered</v>
      </c>
      <c r="K2326" s="1" t="str">
        <f aca="false">LEFT(INDEX(Orders!$C$2:$C$8001,MATCH(B2326,Orders!$A$2:$A$8001,0)),7)</f>
        <v>2025-06</v>
      </c>
    </row>
    <row r="2327" customFormat="false" ht="15" hidden="false" customHeight="true" outlineLevel="0" collapsed="false">
      <c r="A2327" s="1" t="s">
        <v>12797</v>
      </c>
      <c r="B2327" s="1" t="s">
        <v>3489</v>
      </c>
      <c r="C2327" s="1" t="s">
        <v>1937</v>
      </c>
      <c r="D2327" s="1" t="n">
        <v>1</v>
      </c>
      <c r="E2327" s="16" t="n">
        <v>1364.75</v>
      </c>
      <c r="F2327" s="17" t="n">
        <v>0.2</v>
      </c>
      <c r="G2327" s="16" t="n">
        <v>1091.8</v>
      </c>
      <c r="I2327" s="1" t="str">
        <f aca="false">INDEX(Products!$C$2:$C$51,MATCH(C2327,Products!$A$2:$A$51,0))</f>
        <v>Fashion</v>
      </c>
      <c r="J2327" s="1" t="str">
        <f aca="false">INDEX(Orders!$E$2:$E$8001,MATCH(B2327,Orders!$A$2:$A$8001,0))</f>
        <v>Delivered</v>
      </c>
      <c r="K2327" s="1" t="str">
        <f aca="false">LEFT(INDEX(Orders!$C$2:$C$8001,MATCH(B2327,Orders!$A$2:$A$8001,0)),7)</f>
        <v>2025-06</v>
      </c>
    </row>
    <row r="2328" customFormat="false" ht="15" hidden="false" customHeight="true" outlineLevel="0" collapsed="false">
      <c r="A2328" s="1" t="s">
        <v>12798</v>
      </c>
      <c r="B2328" s="1" t="s">
        <v>3489</v>
      </c>
      <c r="C2328" s="1" t="s">
        <v>1961</v>
      </c>
      <c r="D2328" s="1" t="n">
        <v>1</v>
      </c>
      <c r="E2328" s="16" t="n">
        <v>3493.68</v>
      </c>
      <c r="F2328" s="17" t="n">
        <v>0</v>
      </c>
      <c r="G2328" s="16" t="n">
        <v>3493.68</v>
      </c>
      <c r="I2328" s="1" t="str">
        <f aca="false">INDEX(Products!$C$2:$C$51,MATCH(C2328,Products!$A$2:$A$51,0))</f>
        <v>Home &amp; Kitchen</v>
      </c>
      <c r="J2328" s="1" t="str">
        <f aca="false">INDEX(Orders!$E$2:$E$8001,MATCH(B2328,Orders!$A$2:$A$8001,0))</f>
        <v>Delivered</v>
      </c>
      <c r="K2328" s="1" t="str">
        <f aca="false">LEFT(INDEX(Orders!$C$2:$C$8001,MATCH(B2328,Orders!$A$2:$A$8001,0)),7)</f>
        <v>2025-06</v>
      </c>
    </row>
    <row r="2329" customFormat="false" ht="15" hidden="false" customHeight="true" outlineLevel="0" collapsed="false">
      <c r="A2329" s="1" t="s">
        <v>12799</v>
      </c>
      <c r="B2329" s="1" t="s">
        <v>3489</v>
      </c>
      <c r="C2329" s="1" t="s">
        <v>1953</v>
      </c>
      <c r="D2329" s="1" t="n">
        <v>2</v>
      </c>
      <c r="E2329" s="16" t="n">
        <v>4914.12</v>
      </c>
      <c r="F2329" s="17" t="n">
        <v>0.05</v>
      </c>
      <c r="G2329" s="16" t="n">
        <v>9336.83</v>
      </c>
      <c r="I2329" s="1" t="str">
        <f aca="false">INDEX(Products!$C$2:$C$51,MATCH(C2329,Products!$A$2:$A$51,0))</f>
        <v>Fashion</v>
      </c>
      <c r="J2329" s="1" t="str">
        <f aca="false">INDEX(Orders!$E$2:$E$8001,MATCH(B2329,Orders!$A$2:$A$8001,0))</f>
        <v>Delivered</v>
      </c>
      <c r="K2329" s="1" t="str">
        <f aca="false">LEFT(INDEX(Orders!$C$2:$C$8001,MATCH(B2329,Orders!$A$2:$A$8001,0)),7)</f>
        <v>2025-06</v>
      </c>
    </row>
    <row r="2330" customFormat="false" ht="15" hidden="false" customHeight="true" outlineLevel="0" collapsed="false">
      <c r="A2330" s="1" t="s">
        <v>12800</v>
      </c>
      <c r="B2330" s="1" t="s">
        <v>3490</v>
      </c>
      <c r="C2330" s="1" t="s">
        <v>1975</v>
      </c>
      <c r="D2330" s="1" t="n">
        <v>1</v>
      </c>
      <c r="E2330" s="16" t="n">
        <v>862.99</v>
      </c>
      <c r="F2330" s="17" t="n">
        <v>0</v>
      </c>
      <c r="G2330" s="16" t="n">
        <v>862.99</v>
      </c>
      <c r="I2330" s="1" t="str">
        <f aca="false">INDEX(Products!$C$2:$C$51,MATCH(C2330,Products!$A$2:$A$51,0))</f>
        <v>Beauty &amp; Personal Care</v>
      </c>
      <c r="J2330" s="1" t="str">
        <f aca="false">INDEX(Orders!$E$2:$E$8001,MATCH(B2330,Orders!$A$2:$A$8001,0))</f>
        <v>Delivered</v>
      </c>
      <c r="K2330" s="1" t="str">
        <f aca="false">LEFT(INDEX(Orders!$C$2:$C$8001,MATCH(B2330,Orders!$A$2:$A$8001,0)),7)</f>
        <v>2024-11</v>
      </c>
    </row>
    <row r="2331" customFormat="false" ht="15" hidden="false" customHeight="true" outlineLevel="0" collapsed="false">
      <c r="A2331" s="1" t="s">
        <v>12801</v>
      </c>
      <c r="B2331" s="1" t="s">
        <v>3491</v>
      </c>
      <c r="C2331" s="1" t="s">
        <v>2006</v>
      </c>
      <c r="D2331" s="1" t="n">
        <v>1</v>
      </c>
      <c r="E2331" s="16" t="n">
        <v>482.17</v>
      </c>
      <c r="F2331" s="17" t="n">
        <v>0.15</v>
      </c>
      <c r="G2331" s="16" t="n">
        <v>409.84</v>
      </c>
      <c r="I2331" s="1" t="str">
        <f aca="false">INDEX(Products!$C$2:$C$51,MATCH(C2331,Products!$A$2:$A$51,0))</f>
        <v>Books &amp; Stationery</v>
      </c>
      <c r="J2331" s="1" t="str">
        <f aca="false">INDEX(Orders!$E$2:$E$8001,MATCH(B2331,Orders!$A$2:$A$8001,0))</f>
        <v>Delivered</v>
      </c>
      <c r="K2331" s="1" t="str">
        <f aca="false">LEFT(INDEX(Orders!$C$2:$C$8001,MATCH(B2331,Orders!$A$2:$A$8001,0)),7)</f>
        <v>2025-02</v>
      </c>
    </row>
    <row r="2332" customFormat="false" ht="15" hidden="false" customHeight="true" outlineLevel="0" collapsed="false">
      <c r="A2332" s="1" t="s">
        <v>12802</v>
      </c>
      <c r="B2332" s="1" t="s">
        <v>3492</v>
      </c>
      <c r="C2332" s="1" t="s">
        <v>2006</v>
      </c>
      <c r="D2332" s="1" t="n">
        <v>2</v>
      </c>
      <c r="E2332" s="16" t="n">
        <v>482.17</v>
      </c>
      <c r="F2332" s="17" t="n">
        <v>0</v>
      </c>
      <c r="G2332" s="16" t="n">
        <v>964.34</v>
      </c>
      <c r="I2332" s="1" t="str">
        <f aca="false">INDEX(Products!$C$2:$C$51,MATCH(C2332,Products!$A$2:$A$51,0))</f>
        <v>Books &amp; Stationery</v>
      </c>
      <c r="J2332" s="1" t="str">
        <f aca="false">INDEX(Orders!$E$2:$E$8001,MATCH(B2332,Orders!$A$2:$A$8001,0))</f>
        <v>Delivered</v>
      </c>
      <c r="K2332" s="1" t="str">
        <f aca="false">LEFT(INDEX(Orders!$C$2:$C$8001,MATCH(B2332,Orders!$A$2:$A$8001,0)),7)</f>
        <v>2025-01</v>
      </c>
    </row>
    <row r="2333" customFormat="false" ht="15" hidden="false" customHeight="true" outlineLevel="0" collapsed="false">
      <c r="A2333" s="1" t="s">
        <v>12803</v>
      </c>
      <c r="B2333" s="1" t="s">
        <v>3492</v>
      </c>
      <c r="C2333" s="1" t="s">
        <v>1975</v>
      </c>
      <c r="D2333" s="1" t="n">
        <v>1</v>
      </c>
      <c r="E2333" s="16" t="n">
        <v>862.99</v>
      </c>
      <c r="F2333" s="17" t="n">
        <v>0</v>
      </c>
      <c r="G2333" s="16" t="n">
        <v>862.99</v>
      </c>
      <c r="I2333" s="1" t="str">
        <f aca="false">INDEX(Products!$C$2:$C$51,MATCH(C2333,Products!$A$2:$A$51,0))</f>
        <v>Beauty &amp; Personal Care</v>
      </c>
      <c r="J2333" s="1" t="str">
        <f aca="false">INDEX(Orders!$E$2:$E$8001,MATCH(B2333,Orders!$A$2:$A$8001,0))</f>
        <v>Delivered</v>
      </c>
      <c r="K2333" s="1" t="str">
        <f aca="false">LEFT(INDEX(Orders!$C$2:$C$8001,MATCH(B2333,Orders!$A$2:$A$8001,0)),7)</f>
        <v>2025-01</v>
      </c>
    </row>
    <row r="2334" customFormat="false" ht="15" hidden="false" customHeight="true" outlineLevel="0" collapsed="false">
      <c r="A2334" s="1" t="s">
        <v>12804</v>
      </c>
      <c r="B2334" s="1" t="s">
        <v>3492</v>
      </c>
      <c r="C2334" s="1" t="s">
        <v>1940</v>
      </c>
      <c r="D2334" s="1" t="n">
        <v>1</v>
      </c>
      <c r="E2334" s="16" t="n">
        <v>2374.52</v>
      </c>
      <c r="F2334" s="17" t="n">
        <v>0.05</v>
      </c>
      <c r="G2334" s="16" t="n">
        <v>2255.79</v>
      </c>
      <c r="I2334" s="1" t="str">
        <f aca="false">INDEX(Products!$C$2:$C$51,MATCH(C2334,Products!$A$2:$A$51,0))</f>
        <v>Fashion</v>
      </c>
      <c r="J2334" s="1" t="str">
        <f aca="false">INDEX(Orders!$E$2:$E$8001,MATCH(B2334,Orders!$A$2:$A$8001,0))</f>
        <v>Delivered</v>
      </c>
      <c r="K2334" s="1" t="str">
        <f aca="false">LEFT(INDEX(Orders!$C$2:$C$8001,MATCH(B2334,Orders!$A$2:$A$8001,0)),7)</f>
        <v>2025-01</v>
      </c>
    </row>
    <row r="2335" customFormat="false" ht="15" hidden="false" customHeight="true" outlineLevel="0" collapsed="false">
      <c r="A2335" s="1" t="s">
        <v>12805</v>
      </c>
      <c r="B2335" s="1" t="s">
        <v>3493</v>
      </c>
      <c r="C2335" s="1" t="s">
        <v>2006</v>
      </c>
      <c r="D2335" s="1" t="n">
        <v>1</v>
      </c>
      <c r="E2335" s="16" t="n">
        <v>482.17</v>
      </c>
      <c r="F2335" s="17" t="n">
        <v>0.15</v>
      </c>
      <c r="G2335" s="16" t="n">
        <v>409.84</v>
      </c>
      <c r="I2335" s="1" t="str">
        <f aca="false">INDEX(Products!$C$2:$C$51,MATCH(C2335,Products!$A$2:$A$51,0))</f>
        <v>Books &amp; Stationery</v>
      </c>
      <c r="J2335" s="1" t="str">
        <f aca="false">INDEX(Orders!$E$2:$E$8001,MATCH(B2335,Orders!$A$2:$A$8001,0))</f>
        <v>Delivered</v>
      </c>
      <c r="K2335" s="1" t="str">
        <f aca="false">LEFT(INDEX(Orders!$C$2:$C$8001,MATCH(B2335,Orders!$A$2:$A$8001,0)),7)</f>
        <v>2025-11</v>
      </c>
    </row>
    <row r="2336" customFormat="false" ht="15" hidden="false" customHeight="true" outlineLevel="0" collapsed="false">
      <c r="A2336" s="1" t="s">
        <v>12806</v>
      </c>
      <c r="B2336" s="1" t="s">
        <v>3493</v>
      </c>
      <c r="C2336" s="1" t="s">
        <v>1997</v>
      </c>
      <c r="D2336" s="1" t="n">
        <v>1</v>
      </c>
      <c r="E2336" s="16" t="n">
        <v>311.15</v>
      </c>
      <c r="F2336" s="17" t="n">
        <v>0</v>
      </c>
      <c r="G2336" s="16" t="n">
        <v>311.15</v>
      </c>
      <c r="I2336" s="1" t="str">
        <f aca="false">INDEX(Products!$C$2:$C$51,MATCH(C2336,Products!$A$2:$A$51,0))</f>
        <v>Sports &amp; Fitness</v>
      </c>
      <c r="J2336" s="1" t="str">
        <f aca="false">INDEX(Orders!$E$2:$E$8001,MATCH(B2336,Orders!$A$2:$A$8001,0))</f>
        <v>Delivered</v>
      </c>
      <c r="K2336" s="1" t="str">
        <f aca="false">LEFT(INDEX(Orders!$C$2:$C$8001,MATCH(B2336,Orders!$A$2:$A$8001,0)),7)</f>
        <v>2025-11</v>
      </c>
    </row>
    <row r="2337" customFormat="false" ht="15" hidden="false" customHeight="true" outlineLevel="0" collapsed="false">
      <c r="A2337" s="1" t="s">
        <v>12807</v>
      </c>
      <c r="B2337" s="1" t="s">
        <v>3493</v>
      </c>
      <c r="C2337" s="1" t="s">
        <v>2007</v>
      </c>
      <c r="D2337" s="1" t="n">
        <v>2</v>
      </c>
      <c r="E2337" s="16" t="n">
        <v>750.27</v>
      </c>
      <c r="F2337" s="17" t="n">
        <v>0.05</v>
      </c>
      <c r="G2337" s="16" t="n">
        <v>1425.51</v>
      </c>
      <c r="I2337" s="1" t="str">
        <f aca="false">INDEX(Products!$C$2:$C$51,MATCH(C2337,Products!$A$2:$A$51,0))</f>
        <v>Books &amp; Stationery</v>
      </c>
      <c r="J2337" s="1" t="str">
        <f aca="false">INDEX(Orders!$E$2:$E$8001,MATCH(B2337,Orders!$A$2:$A$8001,0))</f>
        <v>Delivered</v>
      </c>
      <c r="K2337" s="1" t="str">
        <f aca="false">LEFT(INDEX(Orders!$C$2:$C$8001,MATCH(B2337,Orders!$A$2:$A$8001,0)),7)</f>
        <v>2025-11</v>
      </c>
    </row>
    <row r="2338" customFormat="false" ht="15" hidden="false" customHeight="true" outlineLevel="0" collapsed="false">
      <c r="A2338" s="1" t="s">
        <v>12808</v>
      </c>
      <c r="B2338" s="1" t="s">
        <v>3493</v>
      </c>
      <c r="C2338" s="1" t="s">
        <v>1937</v>
      </c>
      <c r="D2338" s="1" t="n">
        <v>1</v>
      </c>
      <c r="E2338" s="16" t="n">
        <v>1364.75</v>
      </c>
      <c r="F2338" s="17" t="n">
        <v>0.2</v>
      </c>
      <c r="G2338" s="16" t="n">
        <v>1091.8</v>
      </c>
      <c r="I2338" s="1" t="str">
        <f aca="false">INDEX(Products!$C$2:$C$51,MATCH(C2338,Products!$A$2:$A$51,0))</f>
        <v>Fashion</v>
      </c>
      <c r="J2338" s="1" t="str">
        <f aca="false">INDEX(Orders!$E$2:$E$8001,MATCH(B2338,Orders!$A$2:$A$8001,0))</f>
        <v>Delivered</v>
      </c>
      <c r="K2338" s="1" t="str">
        <f aca="false">LEFT(INDEX(Orders!$C$2:$C$8001,MATCH(B2338,Orders!$A$2:$A$8001,0)),7)</f>
        <v>2025-11</v>
      </c>
    </row>
    <row r="2339" customFormat="false" ht="15" hidden="false" customHeight="true" outlineLevel="0" collapsed="false">
      <c r="A2339" s="1" t="s">
        <v>12809</v>
      </c>
      <c r="B2339" s="1" t="s">
        <v>3493</v>
      </c>
      <c r="C2339" s="1" t="s">
        <v>1949</v>
      </c>
      <c r="D2339" s="1" t="n">
        <v>1</v>
      </c>
      <c r="E2339" s="16" t="n">
        <v>4185.64</v>
      </c>
      <c r="F2339" s="17" t="n">
        <v>0</v>
      </c>
      <c r="G2339" s="16" t="n">
        <v>4185.64</v>
      </c>
      <c r="I2339" s="1" t="str">
        <f aca="false">INDEX(Products!$C$2:$C$51,MATCH(C2339,Products!$A$2:$A$51,0))</f>
        <v>Fashion</v>
      </c>
      <c r="J2339" s="1" t="str">
        <f aca="false">INDEX(Orders!$E$2:$E$8001,MATCH(B2339,Orders!$A$2:$A$8001,0))</f>
        <v>Delivered</v>
      </c>
      <c r="K2339" s="1" t="str">
        <f aca="false">LEFT(INDEX(Orders!$C$2:$C$8001,MATCH(B2339,Orders!$A$2:$A$8001,0)),7)</f>
        <v>2025-11</v>
      </c>
    </row>
    <row r="2340" customFormat="false" ht="15" hidden="false" customHeight="true" outlineLevel="0" collapsed="false">
      <c r="A2340" s="1" t="s">
        <v>12810</v>
      </c>
      <c r="B2340" s="1" t="s">
        <v>3494</v>
      </c>
      <c r="C2340" s="1" t="s">
        <v>1959</v>
      </c>
      <c r="D2340" s="1" t="n">
        <v>1</v>
      </c>
      <c r="E2340" s="16" t="n">
        <v>2142.79</v>
      </c>
      <c r="F2340" s="17" t="n">
        <v>0.15</v>
      </c>
      <c r="G2340" s="16" t="n">
        <v>1821.37</v>
      </c>
      <c r="I2340" s="1" t="str">
        <f aca="false">INDEX(Products!$C$2:$C$51,MATCH(C2340,Products!$A$2:$A$51,0))</f>
        <v>Home &amp; Kitchen</v>
      </c>
      <c r="J2340" s="1" t="str">
        <f aca="false">INDEX(Orders!$E$2:$E$8001,MATCH(B2340,Orders!$A$2:$A$8001,0))</f>
        <v>Delivered</v>
      </c>
      <c r="K2340" s="1" t="str">
        <f aca="false">LEFT(INDEX(Orders!$C$2:$C$8001,MATCH(B2340,Orders!$A$2:$A$8001,0)),7)</f>
        <v>2025-04</v>
      </c>
    </row>
    <row r="2341" customFormat="false" ht="15" hidden="false" customHeight="true" outlineLevel="0" collapsed="false">
      <c r="A2341" s="1" t="s">
        <v>12811</v>
      </c>
      <c r="B2341" s="1" t="s">
        <v>3495</v>
      </c>
      <c r="C2341" s="1" t="s">
        <v>1940</v>
      </c>
      <c r="D2341" s="1" t="n">
        <v>3</v>
      </c>
      <c r="E2341" s="16" t="n">
        <v>2374.52</v>
      </c>
      <c r="F2341" s="17" t="n">
        <v>0</v>
      </c>
      <c r="G2341" s="16" t="n">
        <v>7123.56</v>
      </c>
      <c r="I2341" s="1" t="str">
        <f aca="false">INDEX(Products!$C$2:$C$51,MATCH(C2341,Products!$A$2:$A$51,0))</f>
        <v>Fashion</v>
      </c>
      <c r="J2341" s="1" t="str">
        <f aca="false">INDEX(Orders!$E$2:$E$8001,MATCH(B2341,Orders!$A$2:$A$8001,0))</f>
        <v>Returned</v>
      </c>
      <c r="K2341" s="1" t="str">
        <f aca="false">LEFT(INDEX(Orders!$C$2:$C$8001,MATCH(B2341,Orders!$A$2:$A$8001,0)),7)</f>
        <v>2025-06</v>
      </c>
    </row>
    <row r="2342" customFormat="false" ht="15" hidden="false" customHeight="true" outlineLevel="0" collapsed="false">
      <c r="A2342" s="1" t="s">
        <v>12812</v>
      </c>
      <c r="B2342" s="1" t="s">
        <v>3495</v>
      </c>
      <c r="C2342" s="1" t="s">
        <v>1938</v>
      </c>
      <c r="D2342" s="1" t="n">
        <v>1</v>
      </c>
      <c r="E2342" s="16" t="n">
        <v>1572.6</v>
      </c>
      <c r="F2342" s="17" t="n">
        <v>0</v>
      </c>
      <c r="G2342" s="16" t="n">
        <v>1572.6</v>
      </c>
      <c r="I2342" s="1" t="str">
        <f aca="false">INDEX(Products!$C$2:$C$51,MATCH(C2342,Products!$A$2:$A$51,0))</f>
        <v>Fashion</v>
      </c>
      <c r="J2342" s="1" t="str">
        <f aca="false">INDEX(Orders!$E$2:$E$8001,MATCH(B2342,Orders!$A$2:$A$8001,0))</f>
        <v>Returned</v>
      </c>
      <c r="K2342" s="1" t="str">
        <f aca="false">LEFT(INDEX(Orders!$C$2:$C$8001,MATCH(B2342,Orders!$A$2:$A$8001,0)),7)</f>
        <v>2025-06</v>
      </c>
    </row>
    <row r="2343" customFormat="false" ht="15" hidden="false" customHeight="true" outlineLevel="0" collapsed="false">
      <c r="A2343" s="1" t="s">
        <v>12813</v>
      </c>
      <c r="B2343" s="1" t="s">
        <v>3496</v>
      </c>
      <c r="C2343" s="1" t="s">
        <v>1976</v>
      </c>
      <c r="D2343" s="1" t="n">
        <v>1</v>
      </c>
      <c r="E2343" s="16" t="n">
        <v>1603.35</v>
      </c>
      <c r="F2343" s="17" t="n">
        <v>0.05</v>
      </c>
      <c r="G2343" s="16" t="n">
        <v>1523.18</v>
      </c>
      <c r="I2343" s="1" t="str">
        <f aca="false">INDEX(Products!$C$2:$C$51,MATCH(C2343,Products!$A$2:$A$51,0))</f>
        <v>Beauty &amp; Personal Care</v>
      </c>
      <c r="J2343" s="1" t="str">
        <f aca="false">INDEX(Orders!$E$2:$E$8001,MATCH(B2343,Orders!$A$2:$A$8001,0))</f>
        <v>Delivered</v>
      </c>
      <c r="K2343" s="1" t="str">
        <f aca="false">LEFT(INDEX(Orders!$C$2:$C$8001,MATCH(B2343,Orders!$A$2:$A$8001,0)),7)</f>
        <v>2024-12</v>
      </c>
    </row>
    <row r="2344" customFormat="false" ht="15" hidden="false" customHeight="true" outlineLevel="0" collapsed="false">
      <c r="A2344" s="1" t="s">
        <v>12814</v>
      </c>
      <c r="B2344" s="1" t="s">
        <v>3496</v>
      </c>
      <c r="C2344" s="1" t="s">
        <v>1949</v>
      </c>
      <c r="D2344" s="1" t="n">
        <v>1</v>
      </c>
      <c r="E2344" s="16" t="n">
        <v>4185.64</v>
      </c>
      <c r="F2344" s="17" t="n">
        <v>0.1</v>
      </c>
      <c r="G2344" s="16" t="n">
        <v>3767.08</v>
      </c>
      <c r="I2344" s="1" t="str">
        <f aca="false">INDEX(Products!$C$2:$C$51,MATCH(C2344,Products!$A$2:$A$51,0))</f>
        <v>Fashion</v>
      </c>
      <c r="J2344" s="1" t="str">
        <f aca="false">INDEX(Orders!$E$2:$E$8001,MATCH(B2344,Orders!$A$2:$A$8001,0))</f>
        <v>Delivered</v>
      </c>
      <c r="K2344" s="1" t="str">
        <f aca="false">LEFT(INDEX(Orders!$C$2:$C$8001,MATCH(B2344,Orders!$A$2:$A$8001,0)),7)</f>
        <v>2024-12</v>
      </c>
    </row>
    <row r="2345" customFormat="false" ht="15" hidden="false" customHeight="true" outlineLevel="0" collapsed="false">
      <c r="A2345" s="1" t="s">
        <v>12815</v>
      </c>
      <c r="B2345" s="1" t="s">
        <v>3497</v>
      </c>
      <c r="C2345" s="1" t="s">
        <v>1986</v>
      </c>
      <c r="D2345" s="1" t="n">
        <v>1</v>
      </c>
      <c r="E2345" s="16" t="n">
        <v>2871.85</v>
      </c>
      <c r="F2345" s="17" t="n">
        <v>0</v>
      </c>
      <c r="G2345" s="16" t="n">
        <v>2871.85</v>
      </c>
      <c r="I2345" s="1" t="str">
        <f aca="false">INDEX(Products!$C$2:$C$51,MATCH(C2345,Products!$A$2:$A$51,0))</f>
        <v>Beauty &amp; Personal Care</v>
      </c>
      <c r="J2345" s="1" t="str">
        <f aca="false">INDEX(Orders!$E$2:$E$8001,MATCH(B2345,Orders!$A$2:$A$8001,0))</f>
        <v>Delivered</v>
      </c>
      <c r="K2345" s="1" t="str">
        <f aca="false">LEFT(INDEX(Orders!$C$2:$C$8001,MATCH(B2345,Orders!$A$2:$A$8001,0)),7)</f>
        <v>2025-06</v>
      </c>
    </row>
    <row r="2346" customFormat="false" ht="15" hidden="false" customHeight="true" outlineLevel="0" collapsed="false">
      <c r="A2346" s="1" t="s">
        <v>12816</v>
      </c>
      <c r="B2346" s="1" t="s">
        <v>3497</v>
      </c>
      <c r="C2346" s="1" t="s">
        <v>1940</v>
      </c>
      <c r="D2346" s="1" t="n">
        <v>1</v>
      </c>
      <c r="E2346" s="16" t="n">
        <v>2374.52</v>
      </c>
      <c r="F2346" s="17" t="n">
        <v>0</v>
      </c>
      <c r="G2346" s="16" t="n">
        <v>2374.52</v>
      </c>
      <c r="I2346" s="1" t="str">
        <f aca="false">INDEX(Products!$C$2:$C$51,MATCH(C2346,Products!$A$2:$A$51,0))</f>
        <v>Fashion</v>
      </c>
      <c r="J2346" s="1" t="str">
        <f aca="false">INDEX(Orders!$E$2:$E$8001,MATCH(B2346,Orders!$A$2:$A$8001,0))</f>
        <v>Delivered</v>
      </c>
      <c r="K2346" s="1" t="str">
        <f aca="false">LEFT(INDEX(Orders!$C$2:$C$8001,MATCH(B2346,Orders!$A$2:$A$8001,0)),7)</f>
        <v>2025-06</v>
      </c>
    </row>
    <row r="2347" customFormat="false" ht="15" hidden="false" customHeight="true" outlineLevel="0" collapsed="false">
      <c r="A2347" s="1" t="s">
        <v>12817</v>
      </c>
      <c r="B2347" s="1" t="s">
        <v>3498</v>
      </c>
      <c r="C2347" s="1" t="s">
        <v>1979</v>
      </c>
      <c r="D2347" s="1" t="n">
        <v>1</v>
      </c>
      <c r="E2347" s="16" t="n">
        <v>623</v>
      </c>
      <c r="F2347" s="17" t="n">
        <v>0.2</v>
      </c>
      <c r="G2347" s="16" t="n">
        <v>498.4</v>
      </c>
      <c r="I2347" s="1" t="str">
        <f aca="false">INDEX(Products!$C$2:$C$51,MATCH(C2347,Products!$A$2:$A$51,0))</f>
        <v>Beauty &amp; Personal Care</v>
      </c>
      <c r="J2347" s="1" t="str">
        <f aca="false">INDEX(Orders!$E$2:$E$8001,MATCH(B2347,Orders!$A$2:$A$8001,0))</f>
        <v>Delivered</v>
      </c>
      <c r="K2347" s="1" t="str">
        <f aca="false">LEFT(INDEX(Orders!$C$2:$C$8001,MATCH(B2347,Orders!$A$2:$A$8001,0)),7)</f>
        <v>2025-09</v>
      </c>
    </row>
    <row r="2348" customFormat="false" ht="15" hidden="false" customHeight="true" outlineLevel="0" collapsed="false">
      <c r="A2348" s="1" t="s">
        <v>12818</v>
      </c>
      <c r="B2348" s="1" t="s">
        <v>3498</v>
      </c>
      <c r="C2348" s="1" t="s">
        <v>2007</v>
      </c>
      <c r="D2348" s="1" t="n">
        <v>1</v>
      </c>
      <c r="E2348" s="16" t="n">
        <v>750.27</v>
      </c>
      <c r="F2348" s="17" t="n">
        <v>0</v>
      </c>
      <c r="G2348" s="16" t="n">
        <v>750.27</v>
      </c>
      <c r="I2348" s="1" t="str">
        <f aca="false">INDEX(Products!$C$2:$C$51,MATCH(C2348,Products!$A$2:$A$51,0))</f>
        <v>Books &amp; Stationery</v>
      </c>
      <c r="J2348" s="1" t="str">
        <f aca="false">INDEX(Orders!$E$2:$E$8001,MATCH(B2348,Orders!$A$2:$A$8001,0))</f>
        <v>Delivered</v>
      </c>
      <c r="K2348" s="1" t="str">
        <f aca="false">LEFT(INDEX(Orders!$C$2:$C$8001,MATCH(B2348,Orders!$A$2:$A$8001,0)),7)</f>
        <v>2025-09</v>
      </c>
    </row>
    <row r="2349" customFormat="false" ht="15" hidden="false" customHeight="true" outlineLevel="0" collapsed="false">
      <c r="A2349" s="1" t="s">
        <v>12819</v>
      </c>
      <c r="B2349" s="1" t="s">
        <v>3499</v>
      </c>
      <c r="C2349" s="1" t="s">
        <v>1940</v>
      </c>
      <c r="D2349" s="1" t="n">
        <v>1</v>
      </c>
      <c r="E2349" s="16" t="n">
        <v>2374.52</v>
      </c>
      <c r="F2349" s="17" t="n">
        <v>0.05</v>
      </c>
      <c r="G2349" s="16" t="n">
        <v>2255.79</v>
      </c>
      <c r="I2349" s="1" t="str">
        <f aca="false">INDEX(Products!$C$2:$C$51,MATCH(C2349,Products!$A$2:$A$51,0))</f>
        <v>Fashion</v>
      </c>
      <c r="J2349" s="1" t="str">
        <f aca="false">INDEX(Orders!$E$2:$E$8001,MATCH(B2349,Orders!$A$2:$A$8001,0))</f>
        <v>Delivered</v>
      </c>
      <c r="K2349" s="1" t="str">
        <f aca="false">LEFT(INDEX(Orders!$C$2:$C$8001,MATCH(B2349,Orders!$A$2:$A$8001,0)),7)</f>
        <v>2025-09</v>
      </c>
    </row>
    <row r="2350" customFormat="false" ht="15" hidden="false" customHeight="true" outlineLevel="0" collapsed="false">
      <c r="A2350" s="1" t="s">
        <v>12820</v>
      </c>
      <c r="B2350" s="1" t="s">
        <v>3500</v>
      </c>
      <c r="C2350" s="1" t="s">
        <v>1940</v>
      </c>
      <c r="D2350" s="1" t="n">
        <v>2</v>
      </c>
      <c r="E2350" s="16" t="n">
        <v>2374.52</v>
      </c>
      <c r="F2350" s="17" t="n">
        <v>0.05</v>
      </c>
      <c r="G2350" s="16" t="n">
        <v>4511.59</v>
      </c>
      <c r="I2350" s="1" t="str">
        <f aca="false">INDEX(Products!$C$2:$C$51,MATCH(C2350,Products!$A$2:$A$51,0))</f>
        <v>Fashion</v>
      </c>
      <c r="J2350" s="1" t="str">
        <f aca="false">INDEX(Orders!$E$2:$E$8001,MATCH(B2350,Orders!$A$2:$A$8001,0))</f>
        <v>Returned</v>
      </c>
      <c r="K2350" s="1" t="str">
        <f aca="false">LEFT(INDEX(Orders!$C$2:$C$8001,MATCH(B2350,Orders!$A$2:$A$8001,0)),7)</f>
        <v>2024-09</v>
      </c>
    </row>
    <row r="2351" customFormat="false" ht="15" hidden="false" customHeight="true" outlineLevel="0" collapsed="false">
      <c r="A2351" s="1" t="s">
        <v>12821</v>
      </c>
      <c r="B2351" s="1" t="s">
        <v>3501</v>
      </c>
      <c r="C2351" s="1" t="s">
        <v>1959</v>
      </c>
      <c r="D2351" s="1" t="n">
        <v>1</v>
      </c>
      <c r="E2351" s="16" t="n">
        <v>2142.79</v>
      </c>
      <c r="F2351" s="17" t="n">
        <v>0.05</v>
      </c>
      <c r="G2351" s="16" t="n">
        <v>2035.65</v>
      </c>
      <c r="I2351" s="1" t="str">
        <f aca="false">INDEX(Products!$C$2:$C$51,MATCH(C2351,Products!$A$2:$A$51,0))</f>
        <v>Home &amp; Kitchen</v>
      </c>
      <c r="J2351" s="1" t="str">
        <f aca="false">INDEX(Orders!$E$2:$E$8001,MATCH(B2351,Orders!$A$2:$A$8001,0))</f>
        <v>Delivered</v>
      </c>
      <c r="K2351" s="1" t="str">
        <f aca="false">LEFT(INDEX(Orders!$C$2:$C$8001,MATCH(B2351,Orders!$A$2:$A$8001,0)),7)</f>
        <v>2025-08</v>
      </c>
    </row>
    <row r="2352" customFormat="false" ht="15" hidden="false" customHeight="true" outlineLevel="0" collapsed="false">
      <c r="A2352" s="1" t="s">
        <v>12822</v>
      </c>
      <c r="B2352" s="1" t="s">
        <v>3501</v>
      </c>
      <c r="C2352" s="1" t="s">
        <v>1933</v>
      </c>
      <c r="D2352" s="1" t="n">
        <v>1</v>
      </c>
      <c r="E2352" s="16" t="n">
        <v>7194.38</v>
      </c>
      <c r="F2352" s="17" t="n">
        <v>0.05</v>
      </c>
      <c r="G2352" s="16" t="n">
        <v>6834.66</v>
      </c>
      <c r="I2352" s="1" t="str">
        <f aca="false">INDEX(Products!$C$2:$C$51,MATCH(C2352,Products!$A$2:$A$51,0))</f>
        <v>Electronics</v>
      </c>
      <c r="J2352" s="1" t="str">
        <f aca="false">INDEX(Orders!$E$2:$E$8001,MATCH(B2352,Orders!$A$2:$A$8001,0))</f>
        <v>Delivered</v>
      </c>
      <c r="K2352" s="1" t="str">
        <f aca="false">LEFT(INDEX(Orders!$C$2:$C$8001,MATCH(B2352,Orders!$A$2:$A$8001,0)),7)</f>
        <v>2025-08</v>
      </c>
    </row>
    <row r="2353" customFormat="false" ht="15" hidden="false" customHeight="true" outlineLevel="0" collapsed="false">
      <c r="A2353" s="1" t="s">
        <v>12823</v>
      </c>
      <c r="B2353" s="1" t="s">
        <v>3502</v>
      </c>
      <c r="C2353" s="1" t="s">
        <v>1951</v>
      </c>
      <c r="D2353" s="1" t="n">
        <v>1</v>
      </c>
      <c r="E2353" s="16" t="n">
        <v>957.5</v>
      </c>
      <c r="F2353" s="17" t="n">
        <v>0</v>
      </c>
      <c r="G2353" s="16" t="n">
        <v>957.5</v>
      </c>
      <c r="I2353" s="1" t="str">
        <f aca="false">INDEX(Products!$C$2:$C$51,MATCH(C2353,Products!$A$2:$A$51,0))</f>
        <v>Fashion</v>
      </c>
      <c r="J2353" s="1" t="str">
        <f aca="false">INDEX(Orders!$E$2:$E$8001,MATCH(B2353,Orders!$A$2:$A$8001,0))</f>
        <v>Delivered</v>
      </c>
      <c r="K2353" s="1" t="str">
        <f aca="false">LEFT(INDEX(Orders!$C$2:$C$8001,MATCH(B2353,Orders!$A$2:$A$8001,0)),7)</f>
        <v>2025-12</v>
      </c>
    </row>
    <row r="2354" customFormat="false" ht="15" hidden="false" customHeight="true" outlineLevel="0" collapsed="false">
      <c r="A2354" s="1" t="s">
        <v>12824</v>
      </c>
      <c r="B2354" s="1" t="s">
        <v>3502</v>
      </c>
      <c r="C2354" s="1" t="s">
        <v>1976</v>
      </c>
      <c r="D2354" s="1" t="n">
        <v>1</v>
      </c>
      <c r="E2354" s="16" t="n">
        <v>1603.35</v>
      </c>
      <c r="F2354" s="17" t="n">
        <v>0</v>
      </c>
      <c r="G2354" s="16" t="n">
        <v>1603.35</v>
      </c>
      <c r="I2354" s="1" t="str">
        <f aca="false">INDEX(Products!$C$2:$C$51,MATCH(C2354,Products!$A$2:$A$51,0))</f>
        <v>Beauty &amp; Personal Care</v>
      </c>
      <c r="J2354" s="1" t="str">
        <f aca="false">INDEX(Orders!$E$2:$E$8001,MATCH(B2354,Orders!$A$2:$A$8001,0))</f>
        <v>Delivered</v>
      </c>
      <c r="K2354" s="1" t="str">
        <f aca="false">LEFT(INDEX(Orders!$C$2:$C$8001,MATCH(B2354,Orders!$A$2:$A$8001,0)),7)</f>
        <v>2025-12</v>
      </c>
    </row>
    <row r="2355" customFormat="false" ht="15" hidden="false" customHeight="true" outlineLevel="0" collapsed="false">
      <c r="A2355" s="1" t="s">
        <v>12825</v>
      </c>
      <c r="B2355" s="1" t="s">
        <v>3503</v>
      </c>
      <c r="C2355" s="1" t="s">
        <v>1940</v>
      </c>
      <c r="D2355" s="1" t="n">
        <v>1</v>
      </c>
      <c r="E2355" s="16" t="n">
        <v>2374.52</v>
      </c>
      <c r="F2355" s="17" t="n">
        <v>0.05</v>
      </c>
      <c r="G2355" s="16" t="n">
        <v>2255.79</v>
      </c>
      <c r="I2355" s="1" t="str">
        <f aca="false">INDEX(Products!$C$2:$C$51,MATCH(C2355,Products!$A$2:$A$51,0))</f>
        <v>Fashion</v>
      </c>
      <c r="J2355" s="1" t="str">
        <f aca="false">INDEX(Orders!$E$2:$E$8001,MATCH(B2355,Orders!$A$2:$A$8001,0))</f>
        <v>Delivered</v>
      </c>
      <c r="K2355" s="1" t="str">
        <f aca="false">LEFT(INDEX(Orders!$C$2:$C$8001,MATCH(B2355,Orders!$A$2:$A$8001,0)),7)</f>
        <v>2025-10</v>
      </c>
    </row>
    <row r="2356" customFormat="false" ht="15" hidden="false" customHeight="true" outlineLevel="0" collapsed="false">
      <c r="A2356" s="1" t="s">
        <v>12826</v>
      </c>
      <c r="B2356" s="1" t="s">
        <v>3503</v>
      </c>
      <c r="C2356" s="1" t="s">
        <v>1941</v>
      </c>
      <c r="D2356" s="1" t="n">
        <v>2</v>
      </c>
      <c r="E2356" s="16" t="n">
        <v>2757.65</v>
      </c>
      <c r="F2356" s="17" t="n">
        <v>0</v>
      </c>
      <c r="G2356" s="16" t="n">
        <v>5515.3</v>
      </c>
      <c r="I2356" s="1" t="str">
        <f aca="false">INDEX(Products!$C$2:$C$51,MATCH(C2356,Products!$A$2:$A$51,0))</f>
        <v>Fashion</v>
      </c>
      <c r="J2356" s="1" t="str">
        <f aca="false">INDEX(Orders!$E$2:$E$8001,MATCH(B2356,Orders!$A$2:$A$8001,0))</f>
        <v>Delivered</v>
      </c>
      <c r="K2356" s="1" t="str">
        <f aca="false">LEFT(INDEX(Orders!$C$2:$C$8001,MATCH(B2356,Orders!$A$2:$A$8001,0)),7)</f>
        <v>2025-10</v>
      </c>
    </row>
    <row r="2357" customFormat="false" ht="15" hidden="false" customHeight="true" outlineLevel="0" collapsed="false">
      <c r="A2357" s="1" t="s">
        <v>12827</v>
      </c>
      <c r="B2357" s="1" t="s">
        <v>3504</v>
      </c>
      <c r="C2357" s="1" t="s">
        <v>2006</v>
      </c>
      <c r="D2357" s="1" t="n">
        <v>1</v>
      </c>
      <c r="E2357" s="16" t="n">
        <v>482.17</v>
      </c>
      <c r="F2357" s="17" t="n">
        <v>0</v>
      </c>
      <c r="G2357" s="16" t="n">
        <v>482.17</v>
      </c>
      <c r="I2357" s="1" t="str">
        <f aca="false">INDEX(Products!$C$2:$C$51,MATCH(C2357,Products!$A$2:$A$51,0))</f>
        <v>Books &amp; Stationery</v>
      </c>
      <c r="J2357" s="1" t="str">
        <f aca="false">INDEX(Orders!$E$2:$E$8001,MATCH(B2357,Orders!$A$2:$A$8001,0))</f>
        <v>Delivered</v>
      </c>
      <c r="K2357" s="1" t="str">
        <f aca="false">LEFT(INDEX(Orders!$C$2:$C$8001,MATCH(B2357,Orders!$A$2:$A$8001,0)),7)</f>
        <v>2025-12</v>
      </c>
    </row>
    <row r="2358" customFormat="false" ht="15" hidden="false" customHeight="true" outlineLevel="0" collapsed="false">
      <c r="A2358" s="1" t="s">
        <v>12828</v>
      </c>
      <c r="B2358" s="1" t="s">
        <v>3505</v>
      </c>
      <c r="C2358" s="1" t="s">
        <v>1977</v>
      </c>
      <c r="D2358" s="1" t="n">
        <v>2</v>
      </c>
      <c r="E2358" s="16" t="n">
        <v>2386.05</v>
      </c>
      <c r="F2358" s="17" t="n">
        <v>0</v>
      </c>
      <c r="G2358" s="16" t="n">
        <v>4772.1</v>
      </c>
      <c r="I2358" s="1" t="str">
        <f aca="false">INDEX(Products!$C$2:$C$51,MATCH(C2358,Products!$A$2:$A$51,0))</f>
        <v>Beauty &amp; Personal Care</v>
      </c>
      <c r="J2358" s="1" t="str">
        <f aca="false">INDEX(Orders!$E$2:$E$8001,MATCH(B2358,Orders!$A$2:$A$8001,0))</f>
        <v>Delivered</v>
      </c>
      <c r="K2358" s="1" t="str">
        <f aca="false">LEFT(INDEX(Orders!$C$2:$C$8001,MATCH(B2358,Orders!$A$2:$A$8001,0)),7)</f>
        <v>2025-02</v>
      </c>
    </row>
    <row r="2359" customFormat="false" ht="15" hidden="false" customHeight="true" outlineLevel="0" collapsed="false">
      <c r="A2359" s="1" t="s">
        <v>12829</v>
      </c>
      <c r="B2359" s="1" t="s">
        <v>3505</v>
      </c>
      <c r="C2359" s="1" t="s">
        <v>2006</v>
      </c>
      <c r="D2359" s="1" t="n">
        <v>2</v>
      </c>
      <c r="E2359" s="16" t="n">
        <v>482.17</v>
      </c>
      <c r="F2359" s="17" t="n">
        <v>0</v>
      </c>
      <c r="G2359" s="16" t="n">
        <v>964.34</v>
      </c>
      <c r="I2359" s="1" t="str">
        <f aca="false">INDEX(Products!$C$2:$C$51,MATCH(C2359,Products!$A$2:$A$51,0))</f>
        <v>Books &amp; Stationery</v>
      </c>
      <c r="J2359" s="1" t="str">
        <f aca="false">INDEX(Orders!$E$2:$E$8001,MATCH(B2359,Orders!$A$2:$A$8001,0))</f>
        <v>Delivered</v>
      </c>
      <c r="K2359" s="1" t="str">
        <f aca="false">LEFT(INDEX(Orders!$C$2:$C$8001,MATCH(B2359,Orders!$A$2:$A$8001,0)),7)</f>
        <v>2025-02</v>
      </c>
    </row>
    <row r="2360" customFormat="false" ht="15" hidden="false" customHeight="true" outlineLevel="0" collapsed="false">
      <c r="A2360" s="1" t="s">
        <v>12830</v>
      </c>
      <c r="B2360" s="1" t="s">
        <v>3505</v>
      </c>
      <c r="C2360" s="1" t="s">
        <v>1937</v>
      </c>
      <c r="D2360" s="1" t="n">
        <v>1</v>
      </c>
      <c r="E2360" s="16" t="n">
        <v>1364.75</v>
      </c>
      <c r="F2360" s="17" t="n">
        <v>0</v>
      </c>
      <c r="G2360" s="16" t="n">
        <v>1364.75</v>
      </c>
      <c r="I2360" s="1" t="str">
        <f aca="false">INDEX(Products!$C$2:$C$51,MATCH(C2360,Products!$A$2:$A$51,0))</f>
        <v>Fashion</v>
      </c>
      <c r="J2360" s="1" t="str">
        <f aca="false">INDEX(Orders!$E$2:$E$8001,MATCH(B2360,Orders!$A$2:$A$8001,0))</f>
        <v>Delivered</v>
      </c>
      <c r="K2360" s="1" t="str">
        <f aca="false">LEFT(INDEX(Orders!$C$2:$C$8001,MATCH(B2360,Orders!$A$2:$A$8001,0)),7)</f>
        <v>2025-02</v>
      </c>
    </row>
    <row r="2361" customFormat="false" ht="15" hidden="false" customHeight="true" outlineLevel="0" collapsed="false">
      <c r="A2361" s="1" t="s">
        <v>12831</v>
      </c>
      <c r="B2361" s="1" t="s">
        <v>3506</v>
      </c>
      <c r="C2361" s="1" t="s">
        <v>1953</v>
      </c>
      <c r="D2361" s="1" t="n">
        <v>1</v>
      </c>
      <c r="E2361" s="16" t="n">
        <v>4914.12</v>
      </c>
      <c r="F2361" s="17" t="n">
        <v>0</v>
      </c>
      <c r="G2361" s="16" t="n">
        <v>4914.12</v>
      </c>
      <c r="I2361" s="1" t="str">
        <f aca="false">INDEX(Products!$C$2:$C$51,MATCH(C2361,Products!$A$2:$A$51,0))</f>
        <v>Fashion</v>
      </c>
      <c r="J2361" s="1" t="str">
        <f aca="false">INDEX(Orders!$E$2:$E$8001,MATCH(B2361,Orders!$A$2:$A$8001,0))</f>
        <v>Delivered</v>
      </c>
      <c r="K2361" s="1" t="str">
        <f aca="false">LEFT(INDEX(Orders!$C$2:$C$8001,MATCH(B2361,Orders!$A$2:$A$8001,0)),7)</f>
        <v>2024-06</v>
      </c>
    </row>
    <row r="2362" customFormat="false" ht="15" hidden="false" customHeight="true" outlineLevel="0" collapsed="false">
      <c r="A2362" s="1" t="s">
        <v>12832</v>
      </c>
      <c r="B2362" s="1" t="s">
        <v>3506</v>
      </c>
      <c r="C2362" s="1" t="s">
        <v>1979</v>
      </c>
      <c r="D2362" s="1" t="n">
        <v>2</v>
      </c>
      <c r="E2362" s="16" t="n">
        <v>623</v>
      </c>
      <c r="F2362" s="17" t="n">
        <v>0.2</v>
      </c>
      <c r="G2362" s="16" t="n">
        <v>996.8</v>
      </c>
      <c r="I2362" s="1" t="str">
        <f aca="false">INDEX(Products!$C$2:$C$51,MATCH(C2362,Products!$A$2:$A$51,0))</f>
        <v>Beauty &amp; Personal Care</v>
      </c>
      <c r="J2362" s="1" t="str">
        <f aca="false">INDEX(Orders!$E$2:$E$8001,MATCH(B2362,Orders!$A$2:$A$8001,0))</f>
        <v>Delivered</v>
      </c>
      <c r="K2362" s="1" t="str">
        <f aca="false">LEFT(INDEX(Orders!$C$2:$C$8001,MATCH(B2362,Orders!$A$2:$A$8001,0)),7)</f>
        <v>2024-06</v>
      </c>
    </row>
    <row r="2363" customFormat="false" ht="15" hidden="false" customHeight="true" outlineLevel="0" collapsed="false">
      <c r="A2363" s="1" t="s">
        <v>12833</v>
      </c>
      <c r="B2363" s="1" t="s">
        <v>3507</v>
      </c>
      <c r="C2363" s="1" t="s">
        <v>1975</v>
      </c>
      <c r="D2363" s="1" t="n">
        <v>1</v>
      </c>
      <c r="E2363" s="16" t="n">
        <v>862.99</v>
      </c>
      <c r="F2363" s="17" t="n">
        <v>0.15</v>
      </c>
      <c r="G2363" s="16" t="n">
        <v>733.54</v>
      </c>
      <c r="I2363" s="1" t="str">
        <f aca="false">INDEX(Products!$C$2:$C$51,MATCH(C2363,Products!$A$2:$A$51,0))</f>
        <v>Beauty &amp; Personal Care</v>
      </c>
      <c r="J2363" s="1" t="str">
        <f aca="false">INDEX(Orders!$E$2:$E$8001,MATCH(B2363,Orders!$A$2:$A$8001,0))</f>
        <v>Delivered</v>
      </c>
      <c r="K2363" s="1" t="str">
        <f aca="false">LEFT(INDEX(Orders!$C$2:$C$8001,MATCH(B2363,Orders!$A$2:$A$8001,0)),7)</f>
        <v>2025-10</v>
      </c>
    </row>
    <row r="2364" customFormat="false" ht="15" hidden="false" customHeight="true" outlineLevel="0" collapsed="false">
      <c r="A2364" s="1" t="s">
        <v>12834</v>
      </c>
      <c r="B2364" s="1" t="s">
        <v>3507</v>
      </c>
      <c r="C2364" s="1" t="s">
        <v>1940</v>
      </c>
      <c r="D2364" s="1" t="n">
        <v>1</v>
      </c>
      <c r="E2364" s="16" t="n">
        <v>2374.52</v>
      </c>
      <c r="F2364" s="17" t="n">
        <v>0</v>
      </c>
      <c r="G2364" s="16" t="n">
        <v>2374.52</v>
      </c>
      <c r="I2364" s="1" t="str">
        <f aca="false">INDEX(Products!$C$2:$C$51,MATCH(C2364,Products!$A$2:$A$51,0))</f>
        <v>Fashion</v>
      </c>
      <c r="J2364" s="1" t="str">
        <f aca="false">INDEX(Orders!$E$2:$E$8001,MATCH(B2364,Orders!$A$2:$A$8001,0))</f>
        <v>Delivered</v>
      </c>
      <c r="K2364" s="1" t="str">
        <f aca="false">LEFT(INDEX(Orders!$C$2:$C$8001,MATCH(B2364,Orders!$A$2:$A$8001,0)),7)</f>
        <v>2025-10</v>
      </c>
    </row>
    <row r="2365" customFormat="false" ht="15" hidden="false" customHeight="true" outlineLevel="0" collapsed="false">
      <c r="A2365" s="1" t="s">
        <v>12835</v>
      </c>
      <c r="B2365" s="1" t="s">
        <v>3508</v>
      </c>
      <c r="C2365" s="1" t="s">
        <v>1997</v>
      </c>
      <c r="D2365" s="1" t="n">
        <v>3</v>
      </c>
      <c r="E2365" s="16" t="n">
        <v>311.15</v>
      </c>
      <c r="F2365" s="17" t="n">
        <v>0</v>
      </c>
      <c r="G2365" s="16" t="n">
        <v>933.45</v>
      </c>
      <c r="I2365" s="1" t="str">
        <f aca="false">INDEX(Products!$C$2:$C$51,MATCH(C2365,Products!$A$2:$A$51,0))</f>
        <v>Sports &amp; Fitness</v>
      </c>
      <c r="J2365" s="1" t="str">
        <f aca="false">INDEX(Orders!$E$2:$E$8001,MATCH(B2365,Orders!$A$2:$A$8001,0))</f>
        <v>Delivered</v>
      </c>
      <c r="K2365" s="1" t="str">
        <f aca="false">LEFT(INDEX(Orders!$C$2:$C$8001,MATCH(B2365,Orders!$A$2:$A$8001,0)),7)</f>
        <v>2025-07</v>
      </c>
    </row>
    <row r="2366" customFormat="false" ht="15" hidden="false" customHeight="true" outlineLevel="0" collapsed="false">
      <c r="A2366" s="1" t="s">
        <v>12836</v>
      </c>
      <c r="B2366" s="1" t="s">
        <v>3508</v>
      </c>
      <c r="C2366" s="1" t="s">
        <v>1930</v>
      </c>
      <c r="D2366" s="1" t="n">
        <v>2</v>
      </c>
      <c r="E2366" s="16" t="n">
        <v>2398.35</v>
      </c>
      <c r="F2366" s="17" t="n">
        <v>0.2</v>
      </c>
      <c r="G2366" s="16" t="n">
        <v>3837.36</v>
      </c>
      <c r="I2366" s="1" t="str">
        <f aca="false">INDEX(Products!$C$2:$C$51,MATCH(C2366,Products!$A$2:$A$51,0))</f>
        <v>Electronics</v>
      </c>
      <c r="J2366" s="1" t="str">
        <f aca="false">INDEX(Orders!$E$2:$E$8001,MATCH(B2366,Orders!$A$2:$A$8001,0))</f>
        <v>Delivered</v>
      </c>
      <c r="K2366" s="1" t="str">
        <f aca="false">LEFT(INDEX(Orders!$C$2:$C$8001,MATCH(B2366,Orders!$A$2:$A$8001,0)),7)</f>
        <v>2025-07</v>
      </c>
    </row>
    <row r="2367" customFormat="false" ht="15" hidden="false" customHeight="true" outlineLevel="0" collapsed="false">
      <c r="A2367" s="1" t="s">
        <v>12837</v>
      </c>
      <c r="B2367" s="1" t="s">
        <v>3509</v>
      </c>
      <c r="C2367" s="1" t="s">
        <v>1930</v>
      </c>
      <c r="D2367" s="1" t="n">
        <v>2</v>
      </c>
      <c r="E2367" s="16" t="n">
        <v>2398.35</v>
      </c>
      <c r="F2367" s="17" t="n">
        <v>0</v>
      </c>
      <c r="G2367" s="16" t="n">
        <v>4796.7</v>
      </c>
      <c r="I2367" s="1" t="str">
        <f aca="false">INDEX(Products!$C$2:$C$51,MATCH(C2367,Products!$A$2:$A$51,0))</f>
        <v>Electronics</v>
      </c>
      <c r="J2367" s="1" t="str">
        <f aca="false">INDEX(Orders!$E$2:$E$8001,MATCH(B2367,Orders!$A$2:$A$8001,0))</f>
        <v>Returned</v>
      </c>
      <c r="K2367" s="1" t="str">
        <f aca="false">LEFT(INDEX(Orders!$C$2:$C$8001,MATCH(B2367,Orders!$A$2:$A$8001,0)),7)</f>
        <v>2024-07</v>
      </c>
    </row>
    <row r="2368" customFormat="false" ht="15" hidden="false" customHeight="true" outlineLevel="0" collapsed="false">
      <c r="A2368" s="1" t="s">
        <v>12838</v>
      </c>
      <c r="B2368" s="1" t="s">
        <v>3511</v>
      </c>
      <c r="C2368" s="1" t="s">
        <v>1990</v>
      </c>
      <c r="D2368" s="1" t="n">
        <v>1</v>
      </c>
      <c r="E2368" s="16" t="n">
        <v>5311.32</v>
      </c>
      <c r="F2368" s="17" t="n">
        <v>0</v>
      </c>
      <c r="G2368" s="16" t="n">
        <v>5311.32</v>
      </c>
      <c r="I2368" s="1" t="str">
        <f aca="false">INDEX(Products!$C$2:$C$51,MATCH(C2368,Products!$A$2:$A$51,0))</f>
        <v>Sports &amp; Fitness</v>
      </c>
      <c r="J2368" s="1" t="str">
        <f aca="false">INDEX(Orders!$E$2:$E$8001,MATCH(B2368,Orders!$A$2:$A$8001,0))</f>
        <v>Delivered</v>
      </c>
      <c r="K2368" s="1" t="str">
        <f aca="false">LEFT(INDEX(Orders!$C$2:$C$8001,MATCH(B2368,Orders!$A$2:$A$8001,0)),7)</f>
        <v>2024-12</v>
      </c>
    </row>
    <row r="2369" customFormat="false" ht="15" hidden="false" customHeight="true" outlineLevel="0" collapsed="false">
      <c r="A2369" s="1" t="s">
        <v>12839</v>
      </c>
      <c r="B2369" s="1" t="s">
        <v>3511</v>
      </c>
      <c r="C2369" s="1" t="s">
        <v>1997</v>
      </c>
      <c r="D2369" s="1" t="n">
        <v>1</v>
      </c>
      <c r="E2369" s="16" t="n">
        <v>311.15</v>
      </c>
      <c r="F2369" s="17" t="n">
        <v>0.05</v>
      </c>
      <c r="G2369" s="16" t="n">
        <v>295.59</v>
      </c>
      <c r="I2369" s="1" t="str">
        <f aca="false">INDEX(Products!$C$2:$C$51,MATCH(C2369,Products!$A$2:$A$51,0))</f>
        <v>Sports &amp; Fitness</v>
      </c>
      <c r="J2369" s="1" t="str">
        <f aca="false">INDEX(Orders!$E$2:$E$8001,MATCH(B2369,Orders!$A$2:$A$8001,0))</f>
        <v>Delivered</v>
      </c>
      <c r="K2369" s="1" t="str">
        <f aca="false">LEFT(INDEX(Orders!$C$2:$C$8001,MATCH(B2369,Orders!$A$2:$A$8001,0)),7)</f>
        <v>2024-12</v>
      </c>
    </row>
    <row r="2370" customFormat="false" ht="15" hidden="false" customHeight="true" outlineLevel="0" collapsed="false">
      <c r="A2370" s="1" t="s">
        <v>12840</v>
      </c>
      <c r="B2370" s="1" t="s">
        <v>3511</v>
      </c>
      <c r="C2370" s="1" t="s">
        <v>1920</v>
      </c>
      <c r="D2370" s="1" t="n">
        <v>1</v>
      </c>
      <c r="E2370" s="16" t="n">
        <v>4273.58</v>
      </c>
      <c r="F2370" s="17" t="n">
        <v>0.05</v>
      </c>
      <c r="G2370" s="16" t="n">
        <v>4059.9</v>
      </c>
      <c r="I2370" s="1" t="str">
        <f aca="false">INDEX(Products!$C$2:$C$51,MATCH(C2370,Products!$A$2:$A$51,0))</f>
        <v>Electronics</v>
      </c>
      <c r="J2370" s="1" t="str">
        <f aca="false">INDEX(Orders!$E$2:$E$8001,MATCH(B2370,Orders!$A$2:$A$8001,0))</f>
        <v>Delivered</v>
      </c>
      <c r="K2370" s="1" t="str">
        <f aca="false">LEFT(INDEX(Orders!$C$2:$C$8001,MATCH(B2370,Orders!$A$2:$A$8001,0)),7)</f>
        <v>2024-12</v>
      </c>
    </row>
    <row r="2371" customFormat="false" ht="15" hidden="false" customHeight="true" outlineLevel="0" collapsed="false">
      <c r="A2371" s="1" t="s">
        <v>12841</v>
      </c>
      <c r="B2371" s="1" t="s">
        <v>3512</v>
      </c>
      <c r="C2371" s="1" t="s">
        <v>1940</v>
      </c>
      <c r="D2371" s="1" t="n">
        <v>2</v>
      </c>
      <c r="E2371" s="16" t="n">
        <v>2374.52</v>
      </c>
      <c r="F2371" s="17" t="n">
        <v>0.1</v>
      </c>
      <c r="G2371" s="16" t="n">
        <v>4274.14</v>
      </c>
      <c r="I2371" s="1" t="str">
        <f aca="false">INDEX(Products!$C$2:$C$51,MATCH(C2371,Products!$A$2:$A$51,0))</f>
        <v>Fashion</v>
      </c>
      <c r="J2371" s="1" t="str">
        <f aca="false">INDEX(Orders!$E$2:$E$8001,MATCH(B2371,Orders!$A$2:$A$8001,0))</f>
        <v>Delivered</v>
      </c>
      <c r="K2371" s="1" t="str">
        <f aca="false">LEFT(INDEX(Orders!$C$2:$C$8001,MATCH(B2371,Orders!$A$2:$A$8001,0)),7)</f>
        <v>2024-02</v>
      </c>
    </row>
    <row r="2372" customFormat="false" ht="15" hidden="false" customHeight="true" outlineLevel="0" collapsed="false">
      <c r="A2372" s="1" t="s">
        <v>12842</v>
      </c>
      <c r="B2372" s="1" t="s">
        <v>3512</v>
      </c>
      <c r="C2372" s="1" t="s">
        <v>1997</v>
      </c>
      <c r="D2372" s="1" t="n">
        <v>1</v>
      </c>
      <c r="E2372" s="16" t="n">
        <v>311.15</v>
      </c>
      <c r="F2372" s="17" t="n">
        <v>0</v>
      </c>
      <c r="G2372" s="16" t="n">
        <v>311.15</v>
      </c>
      <c r="I2372" s="1" t="str">
        <f aca="false">INDEX(Products!$C$2:$C$51,MATCH(C2372,Products!$A$2:$A$51,0))</f>
        <v>Sports &amp; Fitness</v>
      </c>
      <c r="J2372" s="1" t="str">
        <f aca="false">INDEX(Orders!$E$2:$E$8001,MATCH(B2372,Orders!$A$2:$A$8001,0))</f>
        <v>Delivered</v>
      </c>
      <c r="K2372" s="1" t="str">
        <f aca="false">LEFT(INDEX(Orders!$C$2:$C$8001,MATCH(B2372,Orders!$A$2:$A$8001,0)),7)</f>
        <v>2024-02</v>
      </c>
    </row>
    <row r="2373" customFormat="false" ht="15" hidden="false" customHeight="true" outlineLevel="0" collapsed="false">
      <c r="A2373" s="1" t="s">
        <v>12843</v>
      </c>
      <c r="B2373" s="1" t="s">
        <v>3513</v>
      </c>
      <c r="C2373" s="1" t="s">
        <v>1930</v>
      </c>
      <c r="D2373" s="1" t="n">
        <v>1</v>
      </c>
      <c r="E2373" s="16" t="n">
        <v>2398.35</v>
      </c>
      <c r="F2373" s="17" t="n">
        <v>0</v>
      </c>
      <c r="G2373" s="16" t="n">
        <v>2398.35</v>
      </c>
      <c r="I2373" s="1" t="str">
        <f aca="false">INDEX(Products!$C$2:$C$51,MATCH(C2373,Products!$A$2:$A$51,0))</f>
        <v>Electronics</v>
      </c>
      <c r="J2373" s="1" t="str">
        <f aca="false">INDEX(Orders!$E$2:$E$8001,MATCH(B2373,Orders!$A$2:$A$8001,0))</f>
        <v>Delivered</v>
      </c>
      <c r="K2373" s="1" t="str">
        <f aca="false">LEFT(INDEX(Orders!$C$2:$C$8001,MATCH(B2373,Orders!$A$2:$A$8001,0)),7)</f>
        <v>2024-02</v>
      </c>
    </row>
    <row r="2374" customFormat="false" ht="15" hidden="false" customHeight="true" outlineLevel="0" collapsed="false">
      <c r="A2374" s="1" t="s">
        <v>12844</v>
      </c>
      <c r="B2374" s="1" t="s">
        <v>3515</v>
      </c>
      <c r="C2374" s="1" t="s">
        <v>1940</v>
      </c>
      <c r="D2374" s="1" t="n">
        <v>3</v>
      </c>
      <c r="E2374" s="16" t="n">
        <v>2374.52</v>
      </c>
      <c r="F2374" s="17" t="n">
        <v>0.15</v>
      </c>
      <c r="G2374" s="16" t="n">
        <v>6055.03</v>
      </c>
      <c r="I2374" s="1" t="str">
        <f aca="false">INDEX(Products!$C$2:$C$51,MATCH(C2374,Products!$A$2:$A$51,0))</f>
        <v>Fashion</v>
      </c>
      <c r="J2374" s="1" t="str">
        <f aca="false">INDEX(Orders!$E$2:$E$8001,MATCH(B2374,Orders!$A$2:$A$8001,0))</f>
        <v>Delivered</v>
      </c>
      <c r="K2374" s="1" t="str">
        <f aca="false">LEFT(INDEX(Orders!$C$2:$C$8001,MATCH(B2374,Orders!$A$2:$A$8001,0)),7)</f>
        <v>2025-08</v>
      </c>
    </row>
    <row r="2375" customFormat="false" ht="15" hidden="false" customHeight="true" outlineLevel="0" collapsed="false">
      <c r="A2375" s="1" t="s">
        <v>12845</v>
      </c>
      <c r="B2375" s="1" t="s">
        <v>3516</v>
      </c>
      <c r="C2375" s="1" t="s">
        <v>1931</v>
      </c>
      <c r="D2375" s="1" t="n">
        <v>1</v>
      </c>
      <c r="E2375" s="16" t="n">
        <v>1111.28</v>
      </c>
      <c r="F2375" s="17" t="n">
        <v>0</v>
      </c>
      <c r="G2375" s="16" t="n">
        <v>1111.28</v>
      </c>
      <c r="I2375" s="1" t="str">
        <f aca="false">INDEX(Products!$C$2:$C$51,MATCH(C2375,Products!$A$2:$A$51,0))</f>
        <v>Electronics</v>
      </c>
      <c r="J2375" s="1" t="str">
        <f aca="false">INDEX(Orders!$E$2:$E$8001,MATCH(B2375,Orders!$A$2:$A$8001,0))</f>
        <v>Delivered</v>
      </c>
      <c r="K2375" s="1" t="str">
        <f aca="false">LEFT(INDEX(Orders!$C$2:$C$8001,MATCH(B2375,Orders!$A$2:$A$8001,0)),7)</f>
        <v>2024-06</v>
      </c>
    </row>
    <row r="2376" customFormat="false" ht="15" hidden="false" customHeight="true" outlineLevel="0" collapsed="false">
      <c r="A2376" s="1" t="s">
        <v>12846</v>
      </c>
      <c r="B2376" s="1" t="s">
        <v>3516</v>
      </c>
      <c r="C2376" s="1" t="s">
        <v>2007</v>
      </c>
      <c r="D2376" s="1" t="n">
        <v>2</v>
      </c>
      <c r="E2376" s="16" t="n">
        <v>750.27</v>
      </c>
      <c r="F2376" s="17" t="n">
        <v>0.2</v>
      </c>
      <c r="G2376" s="16" t="n">
        <v>1200.43</v>
      </c>
      <c r="I2376" s="1" t="str">
        <f aca="false">INDEX(Products!$C$2:$C$51,MATCH(C2376,Products!$A$2:$A$51,0))</f>
        <v>Books &amp; Stationery</v>
      </c>
      <c r="J2376" s="1" t="str">
        <f aca="false">INDEX(Orders!$E$2:$E$8001,MATCH(B2376,Orders!$A$2:$A$8001,0))</f>
        <v>Delivered</v>
      </c>
      <c r="K2376" s="1" t="str">
        <f aca="false">LEFT(INDEX(Orders!$C$2:$C$8001,MATCH(B2376,Orders!$A$2:$A$8001,0)),7)</f>
        <v>2024-06</v>
      </c>
    </row>
    <row r="2377" customFormat="false" ht="15" hidden="false" customHeight="true" outlineLevel="0" collapsed="false">
      <c r="A2377" s="1" t="s">
        <v>12847</v>
      </c>
      <c r="B2377" s="1" t="s">
        <v>3516</v>
      </c>
      <c r="C2377" s="1" t="s">
        <v>2006</v>
      </c>
      <c r="D2377" s="1" t="n">
        <v>3</v>
      </c>
      <c r="E2377" s="16" t="n">
        <v>482.17</v>
      </c>
      <c r="F2377" s="17" t="n">
        <v>0</v>
      </c>
      <c r="G2377" s="16" t="n">
        <v>1446.51</v>
      </c>
      <c r="I2377" s="1" t="str">
        <f aca="false">INDEX(Products!$C$2:$C$51,MATCH(C2377,Products!$A$2:$A$51,0))</f>
        <v>Books &amp; Stationery</v>
      </c>
      <c r="J2377" s="1" t="str">
        <f aca="false">INDEX(Orders!$E$2:$E$8001,MATCH(B2377,Orders!$A$2:$A$8001,0))</f>
        <v>Delivered</v>
      </c>
      <c r="K2377" s="1" t="str">
        <f aca="false">LEFT(INDEX(Orders!$C$2:$C$8001,MATCH(B2377,Orders!$A$2:$A$8001,0)),7)</f>
        <v>2024-06</v>
      </c>
    </row>
    <row r="2378" customFormat="false" ht="15" hidden="false" customHeight="true" outlineLevel="0" collapsed="false">
      <c r="A2378" s="1" t="s">
        <v>12848</v>
      </c>
      <c r="B2378" s="1" t="s">
        <v>3516</v>
      </c>
      <c r="C2378" s="1" t="s">
        <v>1933</v>
      </c>
      <c r="D2378" s="1" t="n">
        <v>1</v>
      </c>
      <c r="E2378" s="16" t="n">
        <v>7194.38</v>
      </c>
      <c r="F2378" s="17" t="n">
        <v>0.1</v>
      </c>
      <c r="G2378" s="16" t="n">
        <v>6474.94</v>
      </c>
      <c r="I2378" s="1" t="str">
        <f aca="false">INDEX(Products!$C$2:$C$51,MATCH(C2378,Products!$A$2:$A$51,0))</f>
        <v>Electronics</v>
      </c>
      <c r="J2378" s="1" t="str">
        <f aca="false">INDEX(Orders!$E$2:$E$8001,MATCH(B2378,Orders!$A$2:$A$8001,0))</f>
        <v>Delivered</v>
      </c>
      <c r="K2378" s="1" t="str">
        <f aca="false">LEFT(INDEX(Orders!$C$2:$C$8001,MATCH(B2378,Orders!$A$2:$A$8001,0)),7)</f>
        <v>2024-06</v>
      </c>
    </row>
    <row r="2379" customFormat="false" ht="15" hidden="false" customHeight="true" outlineLevel="0" collapsed="false">
      <c r="A2379" s="1" t="s">
        <v>12849</v>
      </c>
      <c r="B2379" s="1" t="s">
        <v>3517</v>
      </c>
      <c r="C2379" s="1" t="s">
        <v>1969</v>
      </c>
      <c r="D2379" s="1" t="n">
        <v>2</v>
      </c>
      <c r="E2379" s="16" t="n">
        <v>9171.98</v>
      </c>
      <c r="F2379" s="17" t="n">
        <v>0.1</v>
      </c>
      <c r="G2379" s="16" t="n">
        <v>16509.56</v>
      </c>
      <c r="I2379" s="1" t="str">
        <f aca="false">INDEX(Products!$C$2:$C$51,MATCH(C2379,Products!$A$2:$A$51,0))</f>
        <v>Home &amp; Kitchen</v>
      </c>
      <c r="J2379" s="1" t="str">
        <f aca="false">INDEX(Orders!$E$2:$E$8001,MATCH(B2379,Orders!$A$2:$A$8001,0))</f>
        <v>Delivered</v>
      </c>
      <c r="K2379" s="1" t="str">
        <f aca="false">LEFT(INDEX(Orders!$C$2:$C$8001,MATCH(B2379,Orders!$A$2:$A$8001,0)),7)</f>
        <v>2025-08</v>
      </c>
    </row>
    <row r="2380" customFormat="false" ht="15" hidden="false" customHeight="true" outlineLevel="0" collapsed="false">
      <c r="A2380" s="1" t="s">
        <v>12850</v>
      </c>
      <c r="B2380" s="1" t="s">
        <v>3518</v>
      </c>
      <c r="C2380" s="1" t="s">
        <v>1961</v>
      </c>
      <c r="D2380" s="1" t="n">
        <v>1</v>
      </c>
      <c r="E2380" s="16" t="n">
        <v>3493.68</v>
      </c>
      <c r="F2380" s="17" t="n">
        <v>0</v>
      </c>
      <c r="G2380" s="16" t="n">
        <v>3493.68</v>
      </c>
      <c r="I2380" s="1" t="str">
        <f aca="false">INDEX(Products!$C$2:$C$51,MATCH(C2380,Products!$A$2:$A$51,0))</f>
        <v>Home &amp; Kitchen</v>
      </c>
      <c r="J2380" s="1" t="str">
        <f aca="false">INDEX(Orders!$E$2:$E$8001,MATCH(B2380,Orders!$A$2:$A$8001,0))</f>
        <v>Delivered</v>
      </c>
      <c r="K2380" s="1" t="str">
        <f aca="false">LEFT(INDEX(Orders!$C$2:$C$8001,MATCH(B2380,Orders!$A$2:$A$8001,0)),7)</f>
        <v>2024-12</v>
      </c>
    </row>
    <row r="2381" customFormat="false" ht="15" hidden="false" customHeight="true" outlineLevel="0" collapsed="false">
      <c r="A2381" s="1" t="s">
        <v>12851</v>
      </c>
      <c r="B2381" s="1" t="s">
        <v>3518</v>
      </c>
      <c r="C2381" s="1" t="s">
        <v>1990</v>
      </c>
      <c r="D2381" s="1" t="n">
        <v>2</v>
      </c>
      <c r="E2381" s="16" t="n">
        <v>5311.32</v>
      </c>
      <c r="F2381" s="17" t="n">
        <v>0.05</v>
      </c>
      <c r="G2381" s="16" t="n">
        <v>10091.51</v>
      </c>
      <c r="I2381" s="1" t="str">
        <f aca="false">INDEX(Products!$C$2:$C$51,MATCH(C2381,Products!$A$2:$A$51,0))</f>
        <v>Sports &amp; Fitness</v>
      </c>
      <c r="J2381" s="1" t="str">
        <f aca="false">INDEX(Orders!$E$2:$E$8001,MATCH(B2381,Orders!$A$2:$A$8001,0))</f>
        <v>Delivered</v>
      </c>
      <c r="K2381" s="1" t="str">
        <f aca="false">LEFT(INDEX(Orders!$C$2:$C$8001,MATCH(B2381,Orders!$A$2:$A$8001,0)),7)</f>
        <v>2024-12</v>
      </c>
    </row>
    <row r="2382" customFormat="false" ht="15" hidden="false" customHeight="true" outlineLevel="0" collapsed="false">
      <c r="A2382" s="1" t="s">
        <v>12852</v>
      </c>
      <c r="B2382" s="1" t="s">
        <v>3518</v>
      </c>
      <c r="C2382" s="1" t="s">
        <v>1955</v>
      </c>
      <c r="D2382" s="1" t="n">
        <v>1</v>
      </c>
      <c r="E2382" s="16" t="n">
        <v>3340.76</v>
      </c>
      <c r="F2382" s="17" t="n">
        <v>0.2</v>
      </c>
      <c r="G2382" s="16" t="n">
        <v>2672.61</v>
      </c>
      <c r="I2382" s="1" t="str">
        <f aca="false">INDEX(Products!$C$2:$C$51,MATCH(C2382,Products!$A$2:$A$51,0))</f>
        <v>Home &amp; Kitchen</v>
      </c>
      <c r="J2382" s="1" t="str">
        <f aca="false">INDEX(Orders!$E$2:$E$8001,MATCH(B2382,Orders!$A$2:$A$8001,0))</f>
        <v>Delivered</v>
      </c>
      <c r="K2382" s="1" t="str">
        <f aca="false">LEFT(INDEX(Orders!$C$2:$C$8001,MATCH(B2382,Orders!$A$2:$A$8001,0)),7)</f>
        <v>2024-12</v>
      </c>
    </row>
    <row r="2383" customFormat="false" ht="15" hidden="false" customHeight="true" outlineLevel="0" collapsed="false">
      <c r="A2383" s="1" t="s">
        <v>12853</v>
      </c>
      <c r="B2383" s="1" t="s">
        <v>3518</v>
      </c>
      <c r="C2383" s="1" t="s">
        <v>1997</v>
      </c>
      <c r="D2383" s="1" t="n">
        <v>1</v>
      </c>
      <c r="E2383" s="16" t="n">
        <v>311.15</v>
      </c>
      <c r="F2383" s="17" t="n">
        <v>0</v>
      </c>
      <c r="G2383" s="16" t="n">
        <v>311.15</v>
      </c>
      <c r="I2383" s="1" t="str">
        <f aca="false">INDEX(Products!$C$2:$C$51,MATCH(C2383,Products!$A$2:$A$51,0))</f>
        <v>Sports &amp; Fitness</v>
      </c>
      <c r="J2383" s="1" t="str">
        <f aca="false">INDEX(Orders!$E$2:$E$8001,MATCH(B2383,Orders!$A$2:$A$8001,0))</f>
        <v>Delivered</v>
      </c>
      <c r="K2383" s="1" t="str">
        <f aca="false">LEFT(INDEX(Orders!$C$2:$C$8001,MATCH(B2383,Orders!$A$2:$A$8001,0)),7)</f>
        <v>2024-12</v>
      </c>
    </row>
    <row r="2384" customFormat="false" ht="15" hidden="false" customHeight="true" outlineLevel="0" collapsed="false">
      <c r="A2384" s="1" t="s">
        <v>12854</v>
      </c>
      <c r="B2384" s="1" t="s">
        <v>3518</v>
      </c>
      <c r="C2384" s="1" t="s">
        <v>2007</v>
      </c>
      <c r="D2384" s="1" t="n">
        <v>1</v>
      </c>
      <c r="E2384" s="16" t="n">
        <v>750.27</v>
      </c>
      <c r="F2384" s="17" t="n">
        <v>0</v>
      </c>
      <c r="G2384" s="16" t="n">
        <v>750.27</v>
      </c>
      <c r="I2384" s="1" t="str">
        <f aca="false">INDEX(Products!$C$2:$C$51,MATCH(C2384,Products!$A$2:$A$51,0))</f>
        <v>Books &amp; Stationery</v>
      </c>
      <c r="J2384" s="1" t="str">
        <f aca="false">INDEX(Orders!$E$2:$E$8001,MATCH(B2384,Orders!$A$2:$A$8001,0))</f>
        <v>Delivered</v>
      </c>
      <c r="K2384" s="1" t="str">
        <f aca="false">LEFT(INDEX(Orders!$C$2:$C$8001,MATCH(B2384,Orders!$A$2:$A$8001,0)),7)</f>
        <v>2024-12</v>
      </c>
    </row>
    <row r="2385" customFormat="false" ht="15" hidden="false" customHeight="true" outlineLevel="0" collapsed="false">
      <c r="A2385" s="1" t="s">
        <v>12855</v>
      </c>
      <c r="B2385" s="1" t="s">
        <v>3520</v>
      </c>
      <c r="C2385" s="1" t="s">
        <v>1920</v>
      </c>
      <c r="D2385" s="1" t="n">
        <v>1</v>
      </c>
      <c r="E2385" s="16" t="n">
        <v>4273.58</v>
      </c>
      <c r="F2385" s="17" t="n">
        <v>0</v>
      </c>
      <c r="G2385" s="16" t="n">
        <v>4273.58</v>
      </c>
      <c r="I2385" s="1" t="str">
        <f aca="false">INDEX(Products!$C$2:$C$51,MATCH(C2385,Products!$A$2:$A$51,0))</f>
        <v>Electronics</v>
      </c>
      <c r="J2385" s="1" t="str">
        <f aca="false">INDEX(Orders!$E$2:$E$8001,MATCH(B2385,Orders!$A$2:$A$8001,0))</f>
        <v>Cancelled</v>
      </c>
      <c r="K2385" s="1" t="str">
        <f aca="false">LEFT(INDEX(Orders!$C$2:$C$8001,MATCH(B2385,Orders!$A$2:$A$8001,0)),7)</f>
        <v>2024-07</v>
      </c>
    </row>
    <row r="2386" customFormat="false" ht="15" hidden="false" customHeight="true" outlineLevel="0" collapsed="false">
      <c r="A2386" s="1" t="s">
        <v>12856</v>
      </c>
      <c r="B2386" s="1" t="s">
        <v>3520</v>
      </c>
      <c r="C2386" s="1" t="s">
        <v>1940</v>
      </c>
      <c r="D2386" s="1" t="n">
        <v>1</v>
      </c>
      <c r="E2386" s="16" t="n">
        <v>2374.52</v>
      </c>
      <c r="F2386" s="17" t="n">
        <v>0.05</v>
      </c>
      <c r="G2386" s="16" t="n">
        <v>2255.79</v>
      </c>
      <c r="I2386" s="1" t="str">
        <f aca="false">INDEX(Products!$C$2:$C$51,MATCH(C2386,Products!$A$2:$A$51,0))</f>
        <v>Fashion</v>
      </c>
      <c r="J2386" s="1" t="str">
        <f aca="false">INDEX(Orders!$E$2:$E$8001,MATCH(B2386,Orders!$A$2:$A$8001,0))</f>
        <v>Cancelled</v>
      </c>
      <c r="K2386" s="1" t="str">
        <f aca="false">LEFT(INDEX(Orders!$C$2:$C$8001,MATCH(B2386,Orders!$A$2:$A$8001,0)),7)</f>
        <v>2024-07</v>
      </c>
    </row>
    <row r="2387" customFormat="false" ht="15" hidden="false" customHeight="true" outlineLevel="0" collapsed="false">
      <c r="A2387" s="1" t="s">
        <v>12857</v>
      </c>
      <c r="B2387" s="1" t="s">
        <v>3522</v>
      </c>
      <c r="C2387" s="1" t="s">
        <v>2007</v>
      </c>
      <c r="D2387" s="1" t="n">
        <v>2</v>
      </c>
      <c r="E2387" s="16" t="n">
        <v>750.27</v>
      </c>
      <c r="F2387" s="17" t="n">
        <v>0.05</v>
      </c>
      <c r="G2387" s="16" t="n">
        <v>1425.51</v>
      </c>
      <c r="I2387" s="1" t="str">
        <f aca="false">INDEX(Products!$C$2:$C$51,MATCH(C2387,Products!$A$2:$A$51,0))</f>
        <v>Books &amp; Stationery</v>
      </c>
      <c r="J2387" s="1" t="str">
        <f aca="false">INDEX(Orders!$E$2:$E$8001,MATCH(B2387,Orders!$A$2:$A$8001,0))</f>
        <v>Delivered</v>
      </c>
      <c r="K2387" s="1" t="str">
        <f aca="false">LEFT(INDEX(Orders!$C$2:$C$8001,MATCH(B2387,Orders!$A$2:$A$8001,0)),7)</f>
        <v>2025-11</v>
      </c>
    </row>
    <row r="2388" customFormat="false" ht="15" hidden="false" customHeight="true" outlineLevel="0" collapsed="false">
      <c r="A2388" s="1" t="s">
        <v>12858</v>
      </c>
      <c r="B2388" s="1" t="s">
        <v>3523</v>
      </c>
      <c r="C2388" s="1" t="s">
        <v>1979</v>
      </c>
      <c r="D2388" s="1" t="n">
        <v>2</v>
      </c>
      <c r="E2388" s="16" t="n">
        <v>623</v>
      </c>
      <c r="F2388" s="17" t="n">
        <v>0</v>
      </c>
      <c r="G2388" s="16" t="n">
        <v>1246</v>
      </c>
      <c r="I2388" s="1" t="str">
        <f aca="false">INDEX(Products!$C$2:$C$51,MATCH(C2388,Products!$A$2:$A$51,0))</f>
        <v>Beauty &amp; Personal Care</v>
      </c>
      <c r="J2388" s="1" t="str">
        <f aca="false">INDEX(Orders!$E$2:$E$8001,MATCH(B2388,Orders!$A$2:$A$8001,0))</f>
        <v>Delivered</v>
      </c>
      <c r="K2388" s="1" t="str">
        <f aca="false">LEFT(INDEX(Orders!$C$2:$C$8001,MATCH(B2388,Orders!$A$2:$A$8001,0)),7)</f>
        <v>2025-05</v>
      </c>
    </row>
    <row r="2389" customFormat="false" ht="15" hidden="false" customHeight="true" outlineLevel="0" collapsed="false">
      <c r="A2389" s="1" t="s">
        <v>12859</v>
      </c>
      <c r="B2389" s="1" t="s">
        <v>3523</v>
      </c>
      <c r="C2389" s="1" t="s">
        <v>2006</v>
      </c>
      <c r="D2389" s="1" t="n">
        <v>1</v>
      </c>
      <c r="E2389" s="16" t="n">
        <v>482.17</v>
      </c>
      <c r="F2389" s="17" t="n">
        <v>0</v>
      </c>
      <c r="G2389" s="16" t="n">
        <v>482.17</v>
      </c>
      <c r="I2389" s="1" t="str">
        <f aca="false">INDEX(Products!$C$2:$C$51,MATCH(C2389,Products!$A$2:$A$51,0))</f>
        <v>Books &amp; Stationery</v>
      </c>
      <c r="J2389" s="1" t="str">
        <f aca="false">INDEX(Orders!$E$2:$E$8001,MATCH(B2389,Orders!$A$2:$A$8001,0))</f>
        <v>Delivered</v>
      </c>
      <c r="K2389" s="1" t="str">
        <f aca="false">LEFT(INDEX(Orders!$C$2:$C$8001,MATCH(B2389,Orders!$A$2:$A$8001,0)),7)</f>
        <v>2025-05</v>
      </c>
    </row>
    <row r="2390" customFormat="false" ht="15" hidden="false" customHeight="true" outlineLevel="0" collapsed="false">
      <c r="A2390" s="1" t="s">
        <v>12860</v>
      </c>
      <c r="B2390" s="1" t="s">
        <v>3524</v>
      </c>
      <c r="C2390" s="1" t="s">
        <v>2006</v>
      </c>
      <c r="D2390" s="1" t="n">
        <v>1</v>
      </c>
      <c r="E2390" s="16" t="n">
        <v>482.17</v>
      </c>
      <c r="F2390" s="17" t="n">
        <v>0.05</v>
      </c>
      <c r="G2390" s="16" t="n">
        <v>458.06</v>
      </c>
      <c r="I2390" s="1" t="str">
        <f aca="false">INDEX(Products!$C$2:$C$51,MATCH(C2390,Products!$A$2:$A$51,0))</f>
        <v>Books &amp; Stationery</v>
      </c>
      <c r="J2390" s="1" t="str">
        <f aca="false">INDEX(Orders!$E$2:$E$8001,MATCH(B2390,Orders!$A$2:$A$8001,0))</f>
        <v>Delivered</v>
      </c>
      <c r="K2390" s="1" t="str">
        <f aca="false">LEFT(INDEX(Orders!$C$2:$C$8001,MATCH(B2390,Orders!$A$2:$A$8001,0)),7)</f>
        <v>2025-12</v>
      </c>
    </row>
    <row r="2391" customFormat="false" ht="15" hidden="false" customHeight="true" outlineLevel="0" collapsed="false">
      <c r="A2391" s="1" t="s">
        <v>12861</v>
      </c>
      <c r="B2391" s="1" t="s">
        <v>3525</v>
      </c>
      <c r="C2391" s="1" t="s">
        <v>1988</v>
      </c>
      <c r="D2391" s="1" t="n">
        <v>1</v>
      </c>
      <c r="E2391" s="16" t="n">
        <v>681.07</v>
      </c>
      <c r="F2391" s="17" t="n">
        <v>0</v>
      </c>
      <c r="G2391" s="16" t="n">
        <v>681.07</v>
      </c>
      <c r="I2391" s="1" t="str">
        <f aca="false">INDEX(Products!$C$2:$C$51,MATCH(C2391,Products!$A$2:$A$51,0))</f>
        <v>Sports &amp; Fitness</v>
      </c>
      <c r="J2391" s="1" t="str">
        <f aca="false">INDEX(Orders!$E$2:$E$8001,MATCH(B2391,Orders!$A$2:$A$8001,0))</f>
        <v>Delivered</v>
      </c>
      <c r="K2391" s="1" t="str">
        <f aca="false">LEFT(INDEX(Orders!$C$2:$C$8001,MATCH(B2391,Orders!$A$2:$A$8001,0)),7)</f>
        <v>2025-08</v>
      </c>
    </row>
    <row r="2392" customFormat="false" ht="15" hidden="false" customHeight="true" outlineLevel="0" collapsed="false">
      <c r="A2392" s="1" t="s">
        <v>12862</v>
      </c>
      <c r="B2392" s="1" t="s">
        <v>3525</v>
      </c>
      <c r="C2392" s="1" t="s">
        <v>1973</v>
      </c>
      <c r="D2392" s="1" t="n">
        <v>1</v>
      </c>
      <c r="E2392" s="16" t="n">
        <v>1158.24</v>
      </c>
      <c r="F2392" s="17" t="n">
        <v>0.05</v>
      </c>
      <c r="G2392" s="16" t="n">
        <v>1100.33</v>
      </c>
      <c r="I2392" s="1" t="str">
        <f aca="false">INDEX(Products!$C$2:$C$51,MATCH(C2392,Products!$A$2:$A$51,0))</f>
        <v>Home &amp; Kitchen</v>
      </c>
      <c r="J2392" s="1" t="str">
        <f aca="false">INDEX(Orders!$E$2:$E$8001,MATCH(B2392,Orders!$A$2:$A$8001,0))</f>
        <v>Delivered</v>
      </c>
      <c r="K2392" s="1" t="str">
        <f aca="false">LEFT(INDEX(Orders!$C$2:$C$8001,MATCH(B2392,Orders!$A$2:$A$8001,0)),7)</f>
        <v>2025-08</v>
      </c>
    </row>
    <row r="2393" customFormat="false" ht="15" hidden="false" customHeight="true" outlineLevel="0" collapsed="false">
      <c r="A2393" s="1" t="s">
        <v>12863</v>
      </c>
      <c r="B2393" s="1" t="s">
        <v>3526</v>
      </c>
      <c r="C2393" s="1" t="s">
        <v>1938</v>
      </c>
      <c r="D2393" s="1" t="n">
        <v>2</v>
      </c>
      <c r="E2393" s="16" t="n">
        <v>1572.6</v>
      </c>
      <c r="F2393" s="17" t="n">
        <v>0</v>
      </c>
      <c r="G2393" s="16" t="n">
        <v>3145.2</v>
      </c>
      <c r="I2393" s="1" t="str">
        <f aca="false">INDEX(Products!$C$2:$C$51,MATCH(C2393,Products!$A$2:$A$51,0))</f>
        <v>Fashion</v>
      </c>
      <c r="J2393" s="1" t="str">
        <f aca="false">INDEX(Orders!$E$2:$E$8001,MATCH(B2393,Orders!$A$2:$A$8001,0))</f>
        <v>Returned</v>
      </c>
      <c r="K2393" s="1" t="str">
        <f aca="false">LEFT(INDEX(Orders!$C$2:$C$8001,MATCH(B2393,Orders!$A$2:$A$8001,0)),7)</f>
        <v>2025-05</v>
      </c>
    </row>
    <row r="2394" customFormat="false" ht="15" hidden="false" customHeight="true" outlineLevel="0" collapsed="false">
      <c r="A2394" s="1" t="s">
        <v>12864</v>
      </c>
      <c r="B2394" s="1" t="s">
        <v>3526</v>
      </c>
      <c r="C2394" s="1" t="s">
        <v>1975</v>
      </c>
      <c r="D2394" s="1" t="n">
        <v>1</v>
      </c>
      <c r="E2394" s="16" t="n">
        <v>862.99</v>
      </c>
      <c r="F2394" s="17" t="n">
        <v>0</v>
      </c>
      <c r="G2394" s="16" t="n">
        <v>862.99</v>
      </c>
      <c r="I2394" s="1" t="str">
        <f aca="false">INDEX(Products!$C$2:$C$51,MATCH(C2394,Products!$A$2:$A$51,0))</f>
        <v>Beauty &amp; Personal Care</v>
      </c>
      <c r="J2394" s="1" t="str">
        <f aca="false">INDEX(Orders!$E$2:$E$8001,MATCH(B2394,Orders!$A$2:$A$8001,0))</f>
        <v>Returned</v>
      </c>
      <c r="K2394" s="1" t="str">
        <f aca="false">LEFT(INDEX(Orders!$C$2:$C$8001,MATCH(B2394,Orders!$A$2:$A$8001,0)),7)</f>
        <v>2025-05</v>
      </c>
    </row>
    <row r="2395" customFormat="false" ht="15" hidden="false" customHeight="true" outlineLevel="0" collapsed="false">
      <c r="A2395" s="1" t="s">
        <v>12865</v>
      </c>
      <c r="B2395" s="1" t="s">
        <v>3527</v>
      </c>
      <c r="C2395" s="1" t="s">
        <v>1961</v>
      </c>
      <c r="D2395" s="1" t="n">
        <v>1</v>
      </c>
      <c r="E2395" s="16" t="n">
        <v>3493.68</v>
      </c>
      <c r="F2395" s="17" t="n">
        <v>0</v>
      </c>
      <c r="G2395" s="16" t="n">
        <v>3493.68</v>
      </c>
      <c r="I2395" s="1" t="str">
        <f aca="false">INDEX(Products!$C$2:$C$51,MATCH(C2395,Products!$A$2:$A$51,0))</f>
        <v>Home &amp; Kitchen</v>
      </c>
      <c r="J2395" s="1" t="str">
        <f aca="false">INDEX(Orders!$E$2:$E$8001,MATCH(B2395,Orders!$A$2:$A$8001,0))</f>
        <v>Delivered</v>
      </c>
      <c r="K2395" s="1" t="str">
        <f aca="false">LEFT(INDEX(Orders!$C$2:$C$8001,MATCH(B2395,Orders!$A$2:$A$8001,0)),7)</f>
        <v>2025-08</v>
      </c>
    </row>
    <row r="2396" customFormat="false" ht="15" hidden="false" customHeight="true" outlineLevel="0" collapsed="false">
      <c r="A2396" s="1" t="s">
        <v>12866</v>
      </c>
      <c r="B2396" s="1" t="s">
        <v>3527</v>
      </c>
      <c r="C2396" s="1" t="s">
        <v>2006</v>
      </c>
      <c r="D2396" s="1" t="n">
        <v>3</v>
      </c>
      <c r="E2396" s="16" t="n">
        <v>482.17</v>
      </c>
      <c r="F2396" s="17" t="n">
        <v>0</v>
      </c>
      <c r="G2396" s="16" t="n">
        <v>1446.51</v>
      </c>
      <c r="I2396" s="1" t="str">
        <f aca="false">INDEX(Products!$C$2:$C$51,MATCH(C2396,Products!$A$2:$A$51,0))</f>
        <v>Books &amp; Stationery</v>
      </c>
      <c r="J2396" s="1" t="str">
        <f aca="false">INDEX(Orders!$E$2:$E$8001,MATCH(B2396,Orders!$A$2:$A$8001,0))</f>
        <v>Delivered</v>
      </c>
      <c r="K2396" s="1" t="str">
        <f aca="false">LEFT(INDEX(Orders!$C$2:$C$8001,MATCH(B2396,Orders!$A$2:$A$8001,0)),7)</f>
        <v>2025-08</v>
      </c>
    </row>
    <row r="2397" customFormat="false" ht="15" hidden="false" customHeight="true" outlineLevel="0" collapsed="false">
      <c r="A2397" s="1" t="s">
        <v>12867</v>
      </c>
      <c r="B2397" s="1" t="s">
        <v>3528</v>
      </c>
      <c r="C2397" s="1" t="s">
        <v>1940</v>
      </c>
      <c r="D2397" s="1" t="n">
        <v>1</v>
      </c>
      <c r="E2397" s="16" t="n">
        <v>2374.52</v>
      </c>
      <c r="F2397" s="17" t="n">
        <v>0.15</v>
      </c>
      <c r="G2397" s="16" t="n">
        <v>2018.34</v>
      </c>
      <c r="I2397" s="1" t="str">
        <f aca="false">INDEX(Products!$C$2:$C$51,MATCH(C2397,Products!$A$2:$A$51,0))</f>
        <v>Fashion</v>
      </c>
      <c r="J2397" s="1" t="str">
        <f aca="false">INDEX(Orders!$E$2:$E$8001,MATCH(B2397,Orders!$A$2:$A$8001,0))</f>
        <v>Delivered</v>
      </c>
      <c r="K2397" s="1" t="str">
        <f aca="false">LEFT(INDEX(Orders!$C$2:$C$8001,MATCH(B2397,Orders!$A$2:$A$8001,0)),7)</f>
        <v>2024-04</v>
      </c>
    </row>
    <row r="2398" customFormat="false" ht="15" hidden="false" customHeight="true" outlineLevel="0" collapsed="false">
      <c r="A2398" s="1" t="s">
        <v>12868</v>
      </c>
      <c r="B2398" s="1" t="s">
        <v>3528</v>
      </c>
      <c r="C2398" s="1" t="s">
        <v>1997</v>
      </c>
      <c r="D2398" s="1" t="n">
        <v>2</v>
      </c>
      <c r="E2398" s="16" t="n">
        <v>311.15</v>
      </c>
      <c r="F2398" s="17" t="n">
        <v>0.1</v>
      </c>
      <c r="G2398" s="16" t="n">
        <v>560.07</v>
      </c>
      <c r="I2398" s="1" t="str">
        <f aca="false">INDEX(Products!$C$2:$C$51,MATCH(C2398,Products!$A$2:$A$51,0))</f>
        <v>Sports &amp; Fitness</v>
      </c>
      <c r="J2398" s="1" t="str">
        <f aca="false">INDEX(Orders!$E$2:$E$8001,MATCH(B2398,Orders!$A$2:$A$8001,0))</f>
        <v>Delivered</v>
      </c>
      <c r="K2398" s="1" t="str">
        <f aca="false">LEFT(INDEX(Orders!$C$2:$C$8001,MATCH(B2398,Orders!$A$2:$A$8001,0)),7)</f>
        <v>2024-04</v>
      </c>
    </row>
    <row r="2399" customFormat="false" ht="15" hidden="false" customHeight="true" outlineLevel="0" collapsed="false">
      <c r="A2399" s="1" t="s">
        <v>12869</v>
      </c>
      <c r="B2399" s="1" t="s">
        <v>3528</v>
      </c>
      <c r="C2399" s="1" t="s">
        <v>2006</v>
      </c>
      <c r="D2399" s="1" t="n">
        <v>1</v>
      </c>
      <c r="E2399" s="16" t="n">
        <v>482.17</v>
      </c>
      <c r="F2399" s="17" t="n">
        <v>0</v>
      </c>
      <c r="G2399" s="16" t="n">
        <v>482.17</v>
      </c>
      <c r="I2399" s="1" t="str">
        <f aca="false">INDEX(Products!$C$2:$C$51,MATCH(C2399,Products!$A$2:$A$51,0))</f>
        <v>Books &amp; Stationery</v>
      </c>
      <c r="J2399" s="1" t="str">
        <f aca="false">INDEX(Orders!$E$2:$E$8001,MATCH(B2399,Orders!$A$2:$A$8001,0))</f>
        <v>Delivered</v>
      </c>
      <c r="K2399" s="1" t="str">
        <f aca="false">LEFT(INDEX(Orders!$C$2:$C$8001,MATCH(B2399,Orders!$A$2:$A$8001,0)),7)</f>
        <v>2024-04</v>
      </c>
    </row>
    <row r="2400" customFormat="false" ht="15" hidden="false" customHeight="true" outlineLevel="0" collapsed="false">
      <c r="A2400" s="1" t="s">
        <v>12870</v>
      </c>
      <c r="B2400" s="1" t="s">
        <v>3528</v>
      </c>
      <c r="C2400" s="1" t="s">
        <v>2007</v>
      </c>
      <c r="D2400" s="1" t="n">
        <v>1</v>
      </c>
      <c r="E2400" s="16" t="n">
        <v>750.27</v>
      </c>
      <c r="F2400" s="17" t="n">
        <v>0.05</v>
      </c>
      <c r="G2400" s="16" t="n">
        <v>712.76</v>
      </c>
      <c r="I2400" s="1" t="str">
        <f aca="false">INDEX(Products!$C$2:$C$51,MATCH(C2400,Products!$A$2:$A$51,0))</f>
        <v>Books &amp; Stationery</v>
      </c>
      <c r="J2400" s="1" t="str">
        <f aca="false">INDEX(Orders!$E$2:$E$8001,MATCH(B2400,Orders!$A$2:$A$8001,0))</f>
        <v>Delivered</v>
      </c>
      <c r="K2400" s="1" t="str">
        <f aca="false">LEFT(INDEX(Orders!$C$2:$C$8001,MATCH(B2400,Orders!$A$2:$A$8001,0)),7)</f>
        <v>2024-04</v>
      </c>
    </row>
    <row r="2401" customFormat="false" ht="15" hidden="false" customHeight="true" outlineLevel="0" collapsed="false">
      <c r="A2401" s="1" t="s">
        <v>12871</v>
      </c>
      <c r="B2401" s="1" t="s">
        <v>3529</v>
      </c>
      <c r="C2401" s="1" t="s">
        <v>1976</v>
      </c>
      <c r="D2401" s="1" t="n">
        <v>3</v>
      </c>
      <c r="E2401" s="16" t="n">
        <v>1603.35</v>
      </c>
      <c r="F2401" s="17" t="n">
        <v>0.2</v>
      </c>
      <c r="G2401" s="16" t="n">
        <v>3848.04</v>
      </c>
      <c r="I2401" s="1" t="str">
        <f aca="false">INDEX(Products!$C$2:$C$51,MATCH(C2401,Products!$A$2:$A$51,0))</f>
        <v>Beauty &amp; Personal Care</v>
      </c>
      <c r="J2401" s="1" t="str">
        <f aca="false">INDEX(Orders!$E$2:$E$8001,MATCH(B2401,Orders!$A$2:$A$8001,0))</f>
        <v>Delivered</v>
      </c>
      <c r="K2401" s="1" t="str">
        <f aca="false">LEFT(INDEX(Orders!$C$2:$C$8001,MATCH(B2401,Orders!$A$2:$A$8001,0)),7)</f>
        <v>2025-10</v>
      </c>
    </row>
    <row r="2402" customFormat="false" ht="15" hidden="false" customHeight="true" outlineLevel="0" collapsed="false">
      <c r="A2402" s="1" t="s">
        <v>12872</v>
      </c>
      <c r="B2402" s="1" t="s">
        <v>3529</v>
      </c>
      <c r="C2402" s="1" t="s">
        <v>1990</v>
      </c>
      <c r="D2402" s="1" t="n">
        <v>1</v>
      </c>
      <c r="E2402" s="16" t="n">
        <v>5311.32</v>
      </c>
      <c r="F2402" s="17" t="n">
        <v>0</v>
      </c>
      <c r="G2402" s="16" t="n">
        <v>5311.32</v>
      </c>
      <c r="I2402" s="1" t="str">
        <f aca="false">INDEX(Products!$C$2:$C$51,MATCH(C2402,Products!$A$2:$A$51,0))</f>
        <v>Sports &amp; Fitness</v>
      </c>
      <c r="J2402" s="1" t="str">
        <f aca="false">INDEX(Orders!$E$2:$E$8001,MATCH(B2402,Orders!$A$2:$A$8001,0))</f>
        <v>Delivered</v>
      </c>
      <c r="K2402" s="1" t="str">
        <f aca="false">LEFT(INDEX(Orders!$C$2:$C$8001,MATCH(B2402,Orders!$A$2:$A$8001,0)),7)</f>
        <v>2025-10</v>
      </c>
    </row>
    <row r="2403" customFormat="false" ht="15" hidden="false" customHeight="true" outlineLevel="0" collapsed="false">
      <c r="A2403" s="1" t="s">
        <v>12873</v>
      </c>
      <c r="B2403" s="1" t="s">
        <v>3530</v>
      </c>
      <c r="C2403" s="1" t="s">
        <v>1930</v>
      </c>
      <c r="D2403" s="1" t="n">
        <v>1</v>
      </c>
      <c r="E2403" s="16" t="n">
        <v>2398.35</v>
      </c>
      <c r="F2403" s="17" t="n">
        <v>0.1</v>
      </c>
      <c r="G2403" s="16" t="n">
        <v>2158.52</v>
      </c>
      <c r="I2403" s="1" t="str">
        <f aca="false">INDEX(Products!$C$2:$C$51,MATCH(C2403,Products!$A$2:$A$51,0))</f>
        <v>Electronics</v>
      </c>
      <c r="J2403" s="1" t="str">
        <f aca="false">INDEX(Orders!$E$2:$E$8001,MATCH(B2403,Orders!$A$2:$A$8001,0))</f>
        <v>Delivered</v>
      </c>
      <c r="K2403" s="1" t="str">
        <f aca="false">LEFT(INDEX(Orders!$C$2:$C$8001,MATCH(B2403,Orders!$A$2:$A$8001,0)),7)</f>
        <v>2025-03</v>
      </c>
    </row>
    <row r="2404" customFormat="false" ht="15" hidden="false" customHeight="true" outlineLevel="0" collapsed="false">
      <c r="A2404" s="1" t="s">
        <v>12874</v>
      </c>
      <c r="B2404" s="1" t="s">
        <v>3530</v>
      </c>
      <c r="C2404" s="1" t="s">
        <v>1979</v>
      </c>
      <c r="D2404" s="1" t="n">
        <v>1</v>
      </c>
      <c r="E2404" s="16" t="n">
        <v>623</v>
      </c>
      <c r="F2404" s="17" t="n">
        <v>0</v>
      </c>
      <c r="G2404" s="16" t="n">
        <v>623</v>
      </c>
      <c r="I2404" s="1" t="str">
        <f aca="false">INDEX(Products!$C$2:$C$51,MATCH(C2404,Products!$A$2:$A$51,0))</f>
        <v>Beauty &amp; Personal Care</v>
      </c>
      <c r="J2404" s="1" t="str">
        <f aca="false">INDEX(Orders!$E$2:$E$8001,MATCH(B2404,Orders!$A$2:$A$8001,0))</f>
        <v>Delivered</v>
      </c>
      <c r="K2404" s="1" t="str">
        <f aca="false">LEFT(INDEX(Orders!$C$2:$C$8001,MATCH(B2404,Orders!$A$2:$A$8001,0)),7)</f>
        <v>2025-03</v>
      </c>
    </row>
    <row r="2405" customFormat="false" ht="15" hidden="false" customHeight="true" outlineLevel="0" collapsed="false">
      <c r="A2405" s="1" t="s">
        <v>12875</v>
      </c>
      <c r="B2405" s="1" t="s">
        <v>3531</v>
      </c>
      <c r="C2405" s="1" t="s">
        <v>2006</v>
      </c>
      <c r="D2405" s="1" t="n">
        <v>1</v>
      </c>
      <c r="E2405" s="16" t="n">
        <v>482.17</v>
      </c>
      <c r="F2405" s="17" t="n">
        <v>0.1</v>
      </c>
      <c r="G2405" s="16" t="n">
        <v>433.95</v>
      </c>
      <c r="I2405" s="1" t="str">
        <f aca="false">INDEX(Products!$C$2:$C$51,MATCH(C2405,Products!$A$2:$A$51,0))</f>
        <v>Books &amp; Stationery</v>
      </c>
      <c r="J2405" s="1" t="str">
        <f aca="false">INDEX(Orders!$E$2:$E$8001,MATCH(B2405,Orders!$A$2:$A$8001,0))</f>
        <v>Delivered</v>
      </c>
      <c r="K2405" s="1" t="str">
        <f aca="false">LEFT(INDEX(Orders!$C$2:$C$8001,MATCH(B2405,Orders!$A$2:$A$8001,0)),7)</f>
        <v>2025-10</v>
      </c>
    </row>
    <row r="2406" customFormat="false" ht="15" hidden="false" customHeight="true" outlineLevel="0" collapsed="false">
      <c r="A2406" s="1" t="s">
        <v>12876</v>
      </c>
      <c r="B2406" s="1" t="s">
        <v>3531</v>
      </c>
      <c r="C2406" s="1" t="s">
        <v>1997</v>
      </c>
      <c r="D2406" s="1" t="n">
        <v>2</v>
      </c>
      <c r="E2406" s="16" t="n">
        <v>311.15</v>
      </c>
      <c r="F2406" s="17" t="n">
        <v>0.1</v>
      </c>
      <c r="G2406" s="16" t="n">
        <v>560.07</v>
      </c>
      <c r="I2406" s="1" t="str">
        <f aca="false">INDEX(Products!$C$2:$C$51,MATCH(C2406,Products!$A$2:$A$51,0))</f>
        <v>Sports &amp; Fitness</v>
      </c>
      <c r="J2406" s="1" t="str">
        <f aca="false">INDEX(Orders!$E$2:$E$8001,MATCH(B2406,Orders!$A$2:$A$8001,0))</f>
        <v>Delivered</v>
      </c>
      <c r="K2406" s="1" t="str">
        <f aca="false">LEFT(INDEX(Orders!$C$2:$C$8001,MATCH(B2406,Orders!$A$2:$A$8001,0)),7)</f>
        <v>2025-10</v>
      </c>
    </row>
    <row r="2407" customFormat="false" ht="15" hidden="false" customHeight="true" outlineLevel="0" collapsed="false">
      <c r="A2407" s="1" t="s">
        <v>12877</v>
      </c>
      <c r="B2407" s="1" t="s">
        <v>3531</v>
      </c>
      <c r="C2407" s="1" t="s">
        <v>1918</v>
      </c>
      <c r="D2407" s="1" t="n">
        <v>1</v>
      </c>
      <c r="E2407" s="16" t="n">
        <v>2978.99</v>
      </c>
      <c r="F2407" s="17" t="n">
        <v>0</v>
      </c>
      <c r="G2407" s="16" t="n">
        <v>2978.99</v>
      </c>
      <c r="I2407" s="1" t="str">
        <f aca="false">INDEX(Products!$C$2:$C$51,MATCH(C2407,Products!$A$2:$A$51,0))</f>
        <v>Electronics</v>
      </c>
      <c r="J2407" s="1" t="str">
        <f aca="false">INDEX(Orders!$E$2:$E$8001,MATCH(B2407,Orders!$A$2:$A$8001,0))</f>
        <v>Delivered</v>
      </c>
      <c r="K2407" s="1" t="str">
        <f aca="false">LEFT(INDEX(Orders!$C$2:$C$8001,MATCH(B2407,Orders!$A$2:$A$8001,0)),7)</f>
        <v>2025-10</v>
      </c>
    </row>
    <row r="2408" customFormat="false" ht="15" hidden="false" customHeight="true" outlineLevel="0" collapsed="false">
      <c r="A2408" s="1" t="s">
        <v>12878</v>
      </c>
      <c r="B2408" s="1" t="s">
        <v>3531</v>
      </c>
      <c r="C2408" s="1" t="s">
        <v>1969</v>
      </c>
      <c r="D2408" s="1" t="n">
        <v>1</v>
      </c>
      <c r="E2408" s="16" t="n">
        <v>9171.98</v>
      </c>
      <c r="F2408" s="17" t="n">
        <v>0</v>
      </c>
      <c r="G2408" s="16" t="n">
        <v>9171.98</v>
      </c>
      <c r="I2408" s="1" t="str">
        <f aca="false">INDEX(Products!$C$2:$C$51,MATCH(C2408,Products!$A$2:$A$51,0))</f>
        <v>Home &amp; Kitchen</v>
      </c>
      <c r="J2408" s="1" t="str">
        <f aca="false">INDEX(Orders!$E$2:$E$8001,MATCH(B2408,Orders!$A$2:$A$8001,0))</f>
        <v>Delivered</v>
      </c>
      <c r="K2408" s="1" t="str">
        <f aca="false">LEFT(INDEX(Orders!$C$2:$C$8001,MATCH(B2408,Orders!$A$2:$A$8001,0)),7)</f>
        <v>2025-10</v>
      </c>
    </row>
    <row r="2409" customFormat="false" ht="15" hidden="false" customHeight="true" outlineLevel="0" collapsed="false">
      <c r="A2409" s="1" t="s">
        <v>12879</v>
      </c>
      <c r="B2409" s="1" t="s">
        <v>3532</v>
      </c>
      <c r="C2409" s="1" t="s">
        <v>1988</v>
      </c>
      <c r="D2409" s="1" t="n">
        <v>1</v>
      </c>
      <c r="E2409" s="16" t="n">
        <v>681.07</v>
      </c>
      <c r="F2409" s="17" t="n">
        <v>0.05</v>
      </c>
      <c r="G2409" s="16" t="n">
        <v>647.02</v>
      </c>
      <c r="I2409" s="1" t="str">
        <f aca="false">INDEX(Products!$C$2:$C$51,MATCH(C2409,Products!$A$2:$A$51,0))</f>
        <v>Sports &amp; Fitness</v>
      </c>
      <c r="J2409" s="1" t="str">
        <f aca="false">INDEX(Orders!$E$2:$E$8001,MATCH(B2409,Orders!$A$2:$A$8001,0))</f>
        <v>Delivered</v>
      </c>
      <c r="K2409" s="1" t="str">
        <f aca="false">LEFT(INDEX(Orders!$C$2:$C$8001,MATCH(B2409,Orders!$A$2:$A$8001,0)),7)</f>
        <v>2025-01</v>
      </c>
    </row>
    <row r="2410" customFormat="false" ht="15" hidden="false" customHeight="true" outlineLevel="0" collapsed="false">
      <c r="A2410" s="1" t="s">
        <v>12880</v>
      </c>
      <c r="B2410" s="1" t="s">
        <v>3533</v>
      </c>
      <c r="C2410" s="1" t="s">
        <v>1979</v>
      </c>
      <c r="D2410" s="1" t="n">
        <v>3</v>
      </c>
      <c r="E2410" s="16" t="n">
        <v>623</v>
      </c>
      <c r="F2410" s="17" t="n">
        <v>0</v>
      </c>
      <c r="G2410" s="16" t="n">
        <v>1869</v>
      </c>
      <c r="I2410" s="1" t="str">
        <f aca="false">INDEX(Products!$C$2:$C$51,MATCH(C2410,Products!$A$2:$A$51,0))</f>
        <v>Beauty &amp; Personal Care</v>
      </c>
      <c r="J2410" s="1" t="str">
        <f aca="false">INDEX(Orders!$E$2:$E$8001,MATCH(B2410,Orders!$A$2:$A$8001,0))</f>
        <v>Delivered</v>
      </c>
      <c r="K2410" s="1" t="str">
        <f aca="false">LEFT(INDEX(Orders!$C$2:$C$8001,MATCH(B2410,Orders!$A$2:$A$8001,0)),7)</f>
        <v>2024-03</v>
      </c>
    </row>
    <row r="2411" customFormat="false" ht="15" hidden="false" customHeight="true" outlineLevel="0" collapsed="false">
      <c r="A2411" s="1" t="s">
        <v>12881</v>
      </c>
      <c r="B2411" s="1" t="s">
        <v>3533</v>
      </c>
      <c r="C2411" s="1" t="s">
        <v>1969</v>
      </c>
      <c r="D2411" s="1" t="n">
        <v>1</v>
      </c>
      <c r="E2411" s="16" t="n">
        <v>9171.98</v>
      </c>
      <c r="F2411" s="17" t="n">
        <v>0</v>
      </c>
      <c r="G2411" s="16" t="n">
        <v>9171.98</v>
      </c>
      <c r="I2411" s="1" t="str">
        <f aca="false">INDEX(Products!$C$2:$C$51,MATCH(C2411,Products!$A$2:$A$51,0))</f>
        <v>Home &amp; Kitchen</v>
      </c>
      <c r="J2411" s="1" t="str">
        <f aca="false">INDEX(Orders!$E$2:$E$8001,MATCH(B2411,Orders!$A$2:$A$8001,0))</f>
        <v>Delivered</v>
      </c>
      <c r="K2411" s="1" t="str">
        <f aca="false">LEFT(INDEX(Orders!$C$2:$C$8001,MATCH(B2411,Orders!$A$2:$A$8001,0)),7)</f>
        <v>2024-03</v>
      </c>
    </row>
    <row r="2412" customFormat="false" ht="15" hidden="false" customHeight="true" outlineLevel="0" collapsed="false">
      <c r="A2412" s="1" t="s">
        <v>12882</v>
      </c>
      <c r="B2412" s="1" t="s">
        <v>3533</v>
      </c>
      <c r="C2412" s="1" t="s">
        <v>1953</v>
      </c>
      <c r="D2412" s="1" t="n">
        <v>1</v>
      </c>
      <c r="E2412" s="16" t="n">
        <v>4914.12</v>
      </c>
      <c r="F2412" s="17" t="n">
        <v>0</v>
      </c>
      <c r="G2412" s="16" t="n">
        <v>4914.12</v>
      </c>
      <c r="I2412" s="1" t="str">
        <f aca="false">INDEX(Products!$C$2:$C$51,MATCH(C2412,Products!$A$2:$A$51,0))</f>
        <v>Fashion</v>
      </c>
      <c r="J2412" s="1" t="str">
        <f aca="false">INDEX(Orders!$E$2:$E$8001,MATCH(B2412,Orders!$A$2:$A$8001,0))</f>
        <v>Delivered</v>
      </c>
      <c r="K2412" s="1" t="str">
        <f aca="false">LEFT(INDEX(Orders!$C$2:$C$8001,MATCH(B2412,Orders!$A$2:$A$8001,0)),7)</f>
        <v>2024-03</v>
      </c>
    </row>
    <row r="2413" customFormat="false" ht="15" hidden="false" customHeight="true" outlineLevel="0" collapsed="false">
      <c r="A2413" s="1" t="s">
        <v>12883</v>
      </c>
      <c r="B2413" s="1" t="s">
        <v>3534</v>
      </c>
      <c r="C2413" s="1" t="s">
        <v>1940</v>
      </c>
      <c r="D2413" s="1" t="n">
        <v>2</v>
      </c>
      <c r="E2413" s="16" t="n">
        <v>2374.52</v>
      </c>
      <c r="F2413" s="17" t="n">
        <v>0</v>
      </c>
      <c r="G2413" s="16" t="n">
        <v>4749.04</v>
      </c>
      <c r="I2413" s="1" t="str">
        <f aca="false">INDEX(Products!$C$2:$C$51,MATCH(C2413,Products!$A$2:$A$51,0))</f>
        <v>Fashion</v>
      </c>
      <c r="J2413" s="1" t="str">
        <f aca="false">INDEX(Orders!$E$2:$E$8001,MATCH(B2413,Orders!$A$2:$A$8001,0))</f>
        <v>Delivered</v>
      </c>
      <c r="K2413" s="1" t="str">
        <f aca="false">LEFT(INDEX(Orders!$C$2:$C$8001,MATCH(B2413,Orders!$A$2:$A$8001,0)),7)</f>
        <v>2025-11</v>
      </c>
    </row>
    <row r="2414" customFormat="false" ht="15" hidden="false" customHeight="true" outlineLevel="0" collapsed="false">
      <c r="A2414" s="1" t="s">
        <v>12884</v>
      </c>
      <c r="B2414" s="1" t="s">
        <v>3535</v>
      </c>
      <c r="C2414" s="1" t="s">
        <v>1997</v>
      </c>
      <c r="D2414" s="1" t="n">
        <v>2</v>
      </c>
      <c r="E2414" s="16" t="n">
        <v>311.15</v>
      </c>
      <c r="F2414" s="17" t="n">
        <v>0.05</v>
      </c>
      <c r="G2414" s="16" t="n">
        <v>591.18</v>
      </c>
      <c r="I2414" s="1" t="str">
        <f aca="false">INDEX(Products!$C$2:$C$51,MATCH(C2414,Products!$A$2:$A$51,0))</f>
        <v>Sports &amp; Fitness</v>
      </c>
      <c r="J2414" s="1" t="str">
        <f aca="false">INDEX(Orders!$E$2:$E$8001,MATCH(B2414,Orders!$A$2:$A$8001,0))</f>
        <v>Delivered</v>
      </c>
      <c r="K2414" s="1" t="str">
        <f aca="false">LEFT(INDEX(Orders!$C$2:$C$8001,MATCH(B2414,Orders!$A$2:$A$8001,0)),7)</f>
        <v>2025-01</v>
      </c>
    </row>
    <row r="2415" customFormat="false" ht="15" hidden="false" customHeight="true" outlineLevel="0" collapsed="false">
      <c r="A2415" s="1" t="s">
        <v>12885</v>
      </c>
      <c r="B2415" s="1" t="s">
        <v>3535</v>
      </c>
      <c r="C2415" s="1" t="s">
        <v>1930</v>
      </c>
      <c r="D2415" s="1" t="n">
        <v>1</v>
      </c>
      <c r="E2415" s="16" t="n">
        <v>2398.35</v>
      </c>
      <c r="F2415" s="17" t="n">
        <v>0.2</v>
      </c>
      <c r="G2415" s="16" t="n">
        <v>1918.68</v>
      </c>
      <c r="I2415" s="1" t="str">
        <f aca="false">INDEX(Products!$C$2:$C$51,MATCH(C2415,Products!$A$2:$A$51,0))</f>
        <v>Electronics</v>
      </c>
      <c r="J2415" s="1" t="str">
        <f aca="false">INDEX(Orders!$E$2:$E$8001,MATCH(B2415,Orders!$A$2:$A$8001,0))</f>
        <v>Delivered</v>
      </c>
      <c r="K2415" s="1" t="str">
        <f aca="false">LEFT(INDEX(Orders!$C$2:$C$8001,MATCH(B2415,Orders!$A$2:$A$8001,0)),7)</f>
        <v>2025-01</v>
      </c>
    </row>
    <row r="2416" customFormat="false" ht="15" hidden="false" customHeight="true" outlineLevel="0" collapsed="false">
      <c r="A2416" s="1" t="s">
        <v>12886</v>
      </c>
      <c r="B2416" s="1" t="s">
        <v>3535</v>
      </c>
      <c r="C2416" s="1" t="s">
        <v>1995</v>
      </c>
      <c r="D2416" s="1" t="n">
        <v>1</v>
      </c>
      <c r="E2416" s="16" t="n">
        <v>2914.27</v>
      </c>
      <c r="F2416" s="17" t="n">
        <v>0.05</v>
      </c>
      <c r="G2416" s="16" t="n">
        <v>2768.56</v>
      </c>
      <c r="I2416" s="1" t="str">
        <f aca="false">INDEX(Products!$C$2:$C$51,MATCH(C2416,Products!$A$2:$A$51,0))</f>
        <v>Sports &amp; Fitness</v>
      </c>
      <c r="J2416" s="1" t="str">
        <f aca="false">INDEX(Orders!$E$2:$E$8001,MATCH(B2416,Orders!$A$2:$A$8001,0))</f>
        <v>Delivered</v>
      </c>
      <c r="K2416" s="1" t="str">
        <f aca="false">LEFT(INDEX(Orders!$C$2:$C$8001,MATCH(B2416,Orders!$A$2:$A$8001,0)),7)</f>
        <v>2025-01</v>
      </c>
    </row>
    <row r="2417" customFormat="false" ht="15" hidden="false" customHeight="true" outlineLevel="0" collapsed="false">
      <c r="A2417" s="1" t="s">
        <v>12887</v>
      </c>
      <c r="B2417" s="1" t="s">
        <v>3536</v>
      </c>
      <c r="C2417" s="1" t="s">
        <v>2007</v>
      </c>
      <c r="D2417" s="1" t="n">
        <v>2</v>
      </c>
      <c r="E2417" s="16" t="n">
        <v>750.27</v>
      </c>
      <c r="F2417" s="17" t="n">
        <v>0.05</v>
      </c>
      <c r="G2417" s="16" t="n">
        <v>1425.51</v>
      </c>
      <c r="I2417" s="1" t="str">
        <f aca="false">INDEX(Products!$C$2:$C$51,MATCH(C2417,Products!$A$2:$A$51,0))</f>
        <v>Books &amp; Stationery</v>
      </c>
      <c r="J2417" s="1" t="str">
        <f aca="false">INDEX(Orders!$E$2:$E$8001,MATCH(B2417,Orders!$A$2:$A$8001,0))</f>
        <v>Delivered</v>
      </c>
      <c r="K2417" s="1" t="str">
        <f aca="false">LEFT(INDEX(Orders!$C$2:$C$8001,MATCH(B2417,Orders!$A$2:$A$8001,0)),7)</f>
        <v>2024-11</v>
      </c>
    </row>
    <row r="2418" customFormat="false" ht="15" hidden="false" customHeight="true" outlineLevel="0" collapsed="false">
      <c r="A2418" s="1" t="s">
        <v>12888</v>
      </c>
      <c r="B2418" s="1" t="s">
        <v>3536</v>
      </c>
      <c r="C2418" s="1" t="s">
        <v>1959</v>
      </c>
      <c r="D2418" s="1" t="n">
        <v>1</v>
      </c>
      <c r="E2418" s="16" t="n">
        <v>2142.79</v>
      </c>
      <c r="F2418" s="17" t="n">
        <v>0</v>
      </c>
      <c r="G2418" s="16" t="n">
        <v>2142.79</v>
      </c>
      <c r="I2418" s="1" t="str">
        <f aca="false">INDEX(Products!$C$2:$C$51,MATCH(C2418,Products!$A$2:$A$51,0))</f>
        <v>Home &amp; Kitchen</v>
      </c>
      <c r="J2418" s="1" t="str">
        <f aca="false">INDEX(Orders!$E$2:$E$8001,MATCH(B2418,Orders!$A$2:$A$8001,0))</f>
        <v>Delivered</v>
      </c>
      <c r="K2418" s="1" t="str">
        <f aca="false">LEFT(INDEX(Orders!$C$2:$C$8001,MATCH(B2418,Orders!$A$2:$A$8001,0)),7)</f>
        <v>2024-11</v>
      </c>
    </row>
    <row r="2419" customFormat="false" ht="15" hidden="false" customHeight="true" outlineLevel="0" collapsed="false">
      <c r="A2419" s="1" t="s">
        <v>12889</v>
      </c>
      <c r="B2419" s="1" t="s">
        <v>3537</v>
      </c>
      <c r="C2419" s="1" t="s">
        <v>2006</v>
      </c>
      <c r="D2419" s="1" t="n">
        <v>1</v>
      </c>
      <c r="E2419" s="16" t="n">
        <v>482.17</v>
      </c>
      <c r="F2419" s="17" t="n">
        <v>0.05</v>
      </c>
      <c r="G2419" s="16" t="n">
        <v>458.06</v>
      </c>
      <c r="I2419" s="1" t="str">
        <f aca="false">INDEX(Products!$C$2:$C$51,MATCH(C2419,Products!$A$2:$A$51,0))</f>
        <v>Books &amp; Stationery</v>
      </c>
      <c r="J2419" s="1" t="str">
        <f aca="false">INDEX(Orders!$E$2:$E$8001,MATCH(B2419,Orders!$A$2:$A$8001,0))</f>
        <v>Delivered</v>
      </c>
      <c r="K2419" s="1" t="str">
        <f aca="false">LEFT(INDEX(Orders!$C$2:$C$8001,MATCH(B2419,Orders!$A$2:$A$8001,0)),7)</f>
        <v>2024-06</v>
      </c>
    </row>
    <row r="2420" customFormat="false" ht="15" hidden="false" customHeight="true" outlineLevel="0" collapsed="false">
      <c r="A2420" s="1" t="s">
        <v>12890</v>
      </c>
      <c r="B2420" s="1" t="s">
        <v>3538</v>
      </c>
      <c r="C2420" s="1" t="s">
        <v>1930</v>
      </c>
      <c r="D2420" s="1" t="n">
        <v>1</v>
      </c>
      <c r="E2420" s="16" t="n">
        <v>2398.35</v>
      </c>
      <c r="F2420" s="17" t="n">
        <v>0</v>
      </c>
      <c r="G2420" s="16" t="n">
        <v>2398.35</v>
      </c>
      <c r="I2420" s="1" t="str">
        <f aca="false">INDEX(Products!$C$2:$C$51,MATCH(C2420,Products!$A$2:$A$51,0))</f>
        <v>Electronics</v>
      </c>
      <c r="J2420" s="1" t="str">
        <f aca="false">INDEX(Orders!$E$2:$E$8001,MATCH(B2420,Orders!$A$2:$A$8001,0))</f>
        <v>Delivered</v>
      </c>
      <c r="K2420" s="1" t="str">
        <f aca="false">LEFT(INDEX(Orders!$C$2:$C$8001,MATCH(B2420,Orders!$A$2:$A$8001,0)),7)</f>
        <v>2025-08</v>
      </c>
    </row>
    <row r="2421" customFormat="false" ht="15" hidden="false" customHeight="true" outlineLevel="0" collapsed="false">
      <c r="A2421" s="1" t="s">
        <v>12891</v>
      </c>
      <c r="B2421" s="1" t="s">
        <v>3538</v>
      </c>
      <c r="C2421" s="1" t="s">
        <v>1940</v>
      </c>
      <c r="D2421" s="1" t="n">
        <v>2</v>
      </c>
      <c r="E2421" s="16" t="n">
        <v>2374.52</v>
      </c>
      <c r="F2421" s="17" t="n">
        <v>0</v>
      </c>
      <c r="G2421" s="16" t="n">
        <v>4749.04</v>
      </c>
      <c r="I2421" s="1" t="str">
        <f aca="false">INDEX(Products!$C$2:$C$51,MATCH(C2421,Products!$A$2:$A$51,0))</f>
        <v>Fashion</v>
      </c>
      <c r="J2421" s="1" t="str">
        <f aca="false">INDEX(Orders!$E$2:$E$8001,MATCH(B2421,Orders!$A$2:$A$8001,0))</f>
        <v>Delivered</v>
      </c>
      <c r="K2421" s="1" t="str">
        <f aca="false">LEFT(INDEX(Orders!$C$2:$C$8001,MATCH(B2421,Orders!$A$2:$A$8001,0)),7)</f>
        <v>2025-08</v>
      </c>
    </row>
    <row r="2422" customFormat="false" ht="15" hidden="false" customHeight="true" outlineLevel="0" collapsed="false">
      <c r="A2422" s="1" t="s">
        <v>12892</v>
      </c>
      <c r="B2422" s="1" t="s">
        <v>3538</v>
      </c>
      <c r="C2422" s="1" t="s">
        <v>1924</v>
      </c>
      <c r="D2422" s="1" t="n">
        <v>1</v>
      </c>
      <c r="E2422" s="16" t="n">
        <v>1971</v>
      </c>
      <c r="F2422" s="17" t="n">
        <v>0.2</v>
      </c>
      <c r="G2422" s="16" t="n">
        <v>1576.8</v>
      </c>
      <c r="I2422" s="1" t="str">
        <f aca="false">INDEX(Products!$C$2:$C$51,MATCH(C2422,Products!$A$2:$A$51,0))</f>
        <v>Electronics</v>
      </c>
      <c r="J2422" s="1" t="str">
        <f aca="false">INDEX(Orders!$E$2:$E$8001,MATCH(B2422,Orders!$A$2:$A$8001,0))</f>
        <v>Delivered</v>
      </c>
      <c r="K2422" s="1" t="str">
        <f aca="false">LEFT(INDEX(Orders!$C$2:$C$8001,MATCH(B2422,Orders!$A$2:$A$8001,0)),7)</f>
        <v>2025-08</v>
      </c>
    </row>
    <row r="2423" customFormat="false" ht="15" hidden="false" customHeight="true" outlineLevel="0" collapsed="false">
      <c r="A2423" s="1" t="s">
        <v>12893</v>
      </c>
      <c r="B2423" s="1" t="s">
        <v>3538</v>
      </c>
      <c r="C2423" s="1" t="s">
        <v>1969</v>
      </c>
      <c r="D2423" s="1" t="n">
        <v>1</v>
      </c>
      <c r="E2423" s="16" t="n">
        <v>9171.98</v>
      </c>
      <c r="F2423" s="17" t="n">
        <v>0.05</v>
      </c>
      <c r="G2423" s="16" t="n">
        <v>8713.38</v>
      </c>
      <c r="I2423" s="1" t="str">
        <f aca="false">INDEX(Products!$C$2:$C$51,MATCH(C2423,Products!$A$2:$A$51,0))</f>
        <v>Home &amp; Kitchen</v>
      </c>
      <c r="J2423" s="1" t="str">
        <f aca="false">INDEX(Orders!$E$2:$E$8001,MATCH(B2423,Orders!$A$2:$A$8001,0))</f>
        <v>Delivered</v>
      </c>
      <c r="K2423" s="1" t="str">
        <f aca="false">LEFT(INDEX(Orders!$C$2:$C$8001,MATCH(B2423,Orders!$A$2:$A$8001,0)),7)</f>
        <v>2025-08</v>
      </c>
    </row>
    <row r="2424" customFormat="false" ht="15" hidden="false" customHeight="true" outlineLevel="0" collapsed="false">
      <c r="A2424" s="1" t="s">
        <v>12894</v>
      </c>
      <c r="B2424" s="1" t="s">
        <v>3539</v>
      </c>
      <c r="C2424" s="1" t="s">
        <v>2007</v>
      </c>
      <c r="D2424" s="1" t="n">
        <v>2</v>
      </c>
      <c r="E2424" s="16" t="n">
        <v>750.27</v>
      </c>
      <c r="F2424" s="17" t="n">
        <v>0.05</v>
      </c>
      <c r="G2424" s="16" t="n">
        <v>1425.51</v>
      </c>
      <c r="I2424" s="1" t="str">
        <f aca="false">INDEX(Products!$C$2:$C$51,MATCH(C2424,Products!$A$2:$A$51,0))</f>
        <v>Books &amp; Stationery</v>
      </c>
      <c r="J2424" s="1" t="str">
        <f aca="false">INDEX(Orders!$E$2:$E$8001,MATCH(B2424,Orders!$A$2:$A$8001,0))</f>
        <v>Cancelled</v>
      </c>
      <c r="K2424" s="1" t="str">
        <f aca="false">LEFT(INDEX(Orders!$C$2:$C$8001,MATCH(B2424,Orders!$A$2:$A$8001,0)),7)</f>
        <v>2025-02</v>
      </c>
    </row>
    <row r="2425" customFormat="false" ht="15" hidden="false" customHeight="true" outlineLevel="0" collapsed="false">
      <c r="A2425" s="1" t="s">
        <v>12895</v>
      </c>
      <c r="B2425" s="1" t="s">
        <v>3539</v>
      </c>
      <c r="C2425" s="1" t="s">
        <v>2006</v>
      </c>
      <c r="D2425" s="1" t="n">
        <v>2</v>
      </c>
      <c r="E2425" s="16" t="n">
        <v>482.17</v>
      </c>
      <c r="F2425" s="17" t="n">
        <v>0</v>
      </c>
      <c r="G2425" s="16" t="n">
        <v>964.34</v>
      </c>
      <c r="I2425" s="1" t="str">
        <f aca="false">INDEX(Products!$C$2:$C$51,MATCH(C2425,Products!$A$2:$A$51,0))</f>
        <v>Books &amp; Stationery</v>
      </c>
      <c r="J2425" s="1" t="str">
        <f aca="false">INDEX(Orders!$E$2:$E$8001,MATCH(B2425,Orders!$A$2:$A$8001,0))</f>
        <v>Cancelled</v>
      </c>
      <c r="K2425" s="1" t="str">
        <f aca="false">LEFT(INDEX(Orders!$C$2:$C$8001,MATCH(B2425,Orders!$A$2:$A$8001,0)),7)</f>
        <v>2025-02</v>
      </c>
    </row>
    <row r="2426" customFormat="false" ht="15" hidden="false" customHeight="true" outlineLevel="0" collapsed="false">
      <c r="A2426" s="1" t="s">
        <v>12896</v>
      </c>
      <c r="B2426" s="1" t="s">
        <v>3540</v>
      </c>
      <c r="C2426" s="1" t="s">
        <v>1941</v>
      </c>
      <c r="D2426" s="1" t="n">
        <v>1</v>
      </c>
      <c r="E2426" s="16" t="n">
        <v>2757.65</v>
      </c>
      <c r="F2426" s="17" t="n">
        <v>0.05</v>
      </c>
      <c r="G2426" s="16" t="n">
        <v>2619.77</v>
      </c>
      <c r="I2426" s="1" t="str">
        <f aca="false">INDEX(Products!$C$2:$C$51,MATCH(C2426,Products!$A$2:$A$51,0))</f>
        <v>Fashion</v>
      </c>
      <c r="J2426" s="1" t="str">
        <f aca="false">INDEX(Orders!$E$2:$E$8001,MATCH(B2426,Orders!$A$2:$A$8001,0))</f>
        <v>Delivered</v>
      </c>
      <c r="K2426" s="1" t="str">
        <f aca="false">LEFT(INDEX(Orders!$C$2:$C$8001,MATCH(B2426,Orders!$A$2:$A$8001,0)),7)</f>
        <v>2025-09</v>
      </c>
    </row>
    <row r="2427" customFormat="false" ht="15" hidden="false" customHeight="true" outlineLevel="0" collapsed="false">
      <c r="A2427" s="1" t="s">
        <v>12897</v>
      </c>
      <c r="B2427" s="1" t="s">
        <v>3541</v>
      </c>
      <c r="C2427" s="1" t="s">
        <v>2000</v>
      </c>
      <c r="D2427" s="1" t="n">
        <v>1</v>
      </c>
      <c r="E2427" s="16" t="n">
        <v>425.08</v>
      </c>
      <c r="F2427" s="17" t="n">
        <v>0</v>
      </c>
      <c r="G2427" s="16" t="n">
        <v>425.08</v>
      </c>
      <c r="I2427" s="1" t="str">
        <f aca="false">INDEX(Products!$C$2:$C$51,MATCH(C2427,Products!$A$2:$A$51,0))</f>
        <v>Books &amp; Stationery</v>
      </c>
      <c r="J2427" s="1" t="str">
        <f aca="false">INDEX(Orders!$E$2:$E$8001,MATCH(B2427,Orders!$A$2:$A$8001,0))</f>
        <v>Delivered</v>
      </c>
      <c r="K2427" s="1" t="str">
        <f aca="false">LEFT(INDEX(Orders!$C$2:$C$8001,MATCH(B2427,Orders!$A$2:$A$8001,0)),7)</f>
        <v>2025-02</v>
      </c>
    </row>
    <row r="2428" customFormat="false" ht="15" hidden="false" customHeight="true" outlineLevel="0" collapsed="false">
      <c r="A2428" s="1" t="s">
        <v>12898</v>
      </c>
      <c r="B2428" s="1" t="s">
        <v>3541</v>
      </c>
      <c r="C2428" s="1" t="s">
        <v>2007</v>
      </c>
      <c r="D2428" s="1" t="n">
        <v>1</v>
      </c>
      <c r="E2428" s="16" t="n">
        <v>750.27</v>
      </c>
      <c r="F2428" s="17" t="n">
        <v>0</v>
      </c>
      <c r="G2428" s="16" t="n">
        <v>750.27</v>
      </c>
      <c r="I2428" s="1" t="str">
        <f aca="false">INDEX(Products!$C$2:$C$51,MATCH(C2428,Products!$A$2:$A$51,0))</f>
        <v>Books &amp; Stationery</v>
      </c>
      <c r="J2428" s="1" t="str">
        <f aca="false">INDEX(Orders!$E$2:$E$8001,MATCH(B2428,Orders!$A$2:$A$8001,0))</f>
        <v>Delivered</v>
      </c>
      <c r="K2428" s="1" t="str">
        <f aca="false">LEFT(INDEX(Orders!$C$2:$C$8001,MATCH(B2428,Orders!$A$2:$A$8001,0)),7)</f>
        <v>2025-02</v>
      </c>
    </row>
    <row r="2429" customFormat="false" ht="15" hidden="false" customHeight="true" outlineLevel="0" collapsed="false">
      <c r="A2429" s="1" t="s">
        <v>12899</v>
      </c>
      <c r="B2429" s="1" t="s">
        <v>3541</v>
      </c>
      <c r="C2429" s="1" t="s">
        <v>1930</v>
      </c>
      <c r="D2429" s="1" t="n">
        <v>1</v>
      </c>
      <c r="E2429" s="16" t="n">
        <v>2398.35</v>
      </c>
      <c r="F2429" s="17" t="n">
        <v>0</v>
      </c>
      <c r="G2429" s="16" t="n">
        <v>2398.35</v>
      </c>
      <c r="I2429" s="1" t="str">
        <f aca="false">INDEX(Products!$C$2:$C$51,MATCH(C2429,Products!$A$2:$A$51,0))</f>
        <v>Electronics</v>
      </c>
      <c r="J2429" s="1" t="str">
        <f aca="false">INDEX(Orders!$E$2:$E$8001,MATCH(B2429,Orders!$A$2:$A$8001,0))</f>
        <v>Delivered</v>
      </c>
      <c r="K2429" s="1" t="str">
        <f aca="false">LEFT(INDEX(Orders!$C$2:$C$8001,MATCH(B2429,Orders!$A$2:$A$8001,0)),7)</f>
        <v>2025-02</v>
      </c>
    </row>
    <row r="2430" customFormat="false" ht="15" hidden="false" customHeight="true" outlineLevel="0" collapsed="false">
      <c r="A2430" s="1" t="s">
        <v>12900</v>
      </c>
      <c r="B2430" s="1" t="s">
        <v>3541</v>
      </c>
      <c r="C2430" s="1" t="s">
        <v>1920</v>
      </c>
      <c r="D2430" s="1" t="n">
        <v>1</v>
      </c>
      <c r="E2430" s="16" t="n">
        <v>4273.58</v>
      </c>
      <c r="F2430" s="17" t="n">
        <v>0.15</v>
      </c>
      <c r="G2430" s="16" t="n">
        <v>3632.54</v>
      </c>
      <c r="I2430" s="1" t="str">
        <f aca="false">INDEX(Products!$C$2:$C$51,MATCH(C2430,Products!$A$2:$A$51,0))</f>
        <v>Electronics</v>
      </c>
      <c r="J2430" s="1" t="str">
        <f aca="false">INDEX(Orders!$E$2:$E$8001,MATCH(B2430,Orders!$A$2:$A$8001,0))</f>
        <v>Delivered</v>
      </c>
      <c r="K2430" s="1" t="str">
        <f aca="false">LEFT(INDEX(Orders!$C$2:$C$8001,MATCH(B2430,Orders!$A$2:$A$8001,0)),7)</f>
        <v>2025-02</v>
      </c>
    </row>
    <row r="2431" customFormat="false" ht="15" hidden="false" customHeight="true" outlineLevel="0" collapsed="false">
      <c r="A2431" s="1" t="s">
        <v>12901</v>
      </c>
      <c r="B2431" s="1" t="s">
        <v>3542</v>
      </c>
      <c r="C2431" s="1" t="s">
        <v>1976</v>
      </c>
      <c r="D2431" s="1" t="n">
        <v>1</v>
      </c>
      <c r="E2431" s="16" t="n">
        <v>1603.35</v>
      </c>
      <c r="F2431" s="17" t="n">
        <v>0</v>
      </c>
      <c r="G2431" s="16" t="n">
        <v>1603.35</v>
      </c>
      <c r="I2431" s="1" t="str">
        <f aca="false">INDEX(Products!$C$2:$C$51,MATCH(C2431,Products!$A$2:$A$51,0))</f>
        <v>Beauty &amp; Personal Care</v>
      </c>
      <c r="J2431" s="1" t="str">
        <f aca="false">INDEX(Orders!$E$2:$E$8001,MATCH(B2431,Orders!$A$2:$A$8001,0))</f>
        <v>Delivered</v>
      </c>
      <c r="K2431" s="1" t="str">
        <f aca="false">LEFT(INDEX(Orders!$C$2:$C$8001,MATCH(B2431,Orders!$A$2:$A$8001,0)),7)</f>
        <v>2024-08</v>
      </c>
    </row>
    <row r="2432" customFormat="false" ht="15" hidden="false" customHeight="true" outlineLevel="0" collapsed="false">
      <c r="A2432" s="1" t="s">
        <v>12902</v>
      </c>
      <c r="B2432" s="1" t="s">
        <v>3542</v>
      </c>
      <c r="C2432" s="1" t="s">
        <v>1995</v>
      </c>
      <c r="D2432" s="1" t="n">
        <v>1</v>
      </c>
      <c r="E2432" s="16" t="n">
        <v>2914.27</v>
      </c>
      <c r="F2432" s="17" t="n">
        <v>0.1</v>
      </c>
      <c r="G2432" s="16" t="n">
        <v>2622.84</v>
      </c>
      <c r="I2432" s="1" t="str">
        <f aca="false">INDEX(Products!$C$2:$C$51,MATCH(C2432,Products!$A$2:$A$51,0))</f>
        <v>Sports &amp; Fitness</v>
      </c>
      <c r="J2432" s="1" t="str">
        <f aca="false">INDEX(Orders!$E$2:$E$8001,MATCH(B2432,Orders!$A$2:$A$8001,0))</f>
        <v>Delivered</v>
      </c>
      <c r="K2432" s="1" t="str">
        <f aca="false">LEFT(INDEX(Orders!$C$2:$C$8001,MATCH(B2432,Orders!$A$2:$A$8001,0)),7)</f>
        <v>2024-08</v>
      </c>
    </row>
    <row r="2433" customFormat="false" ht="15" hidden="false" customHeight="true" outlineLevel="0" collapsed="false">
      <c r="A2433" s="1" t="s">
        <v>12903</v>
      </c>
      <c r="B2433" s="1" t="s">
        <v>3543</v>
      </c>
      <c r="C2433" s="1" t="s">
        <v>2004</v>
      </c>
      <c r="D2433" s="1" t="n">
        <v>1</v>
      </c>
      <c r="E2433" s="16" t="n">
        <v>645.89</v>
      </c>
      <c r="F2433" s="17" t="n">
        <v>0.15</v>
      </c>
      <c r="G2433" s="16" t="n">
        <v>549.01</v>
      </c>
      <c r="I2433" s="1" t="str">
        <f aca="false">INDEX(Products!$C$2:$C$51,MATCH(C2433,Products!$A$2:$A$51,0))</f>
        <v>Books &amp; Stationery</v>
      </c>
      <c r="J2433" s="1" t="str">
        <f aca="false">INDEX(Orders!$E$2:$E$8001,MATCH(B2433,Orders!$A$2:$A$8001,0))</f>
        <v>Delivered</v>
      </c>
      <c r="K2433" s="1" t="str">
        <f aca="false">LEFT(INDEX(Orders!$C$2:$C$8001,MATCH(B2433,Orders!$A$2:$A$8001,0)),7)</f>
        <v>2025-03</v>
      </c>
    </row>
    <row r="2434" customFormat="false" ht="15" hidden="false" customHeight="true" outlineLevel="0" collapsed="false">
      <c r="A2434" s="1" t="s">
        <v>12904</v>
      </c>
      <c r="B2434" s="1" t="s">
        <v>3543</v>
      </c>
      <c r="C2434" s="1" t="s">
        <v>1993</v>
      </c>
      <c r="D2434" s="1" t="n">
        <v>1</v>
      </c>
      <c r="E2434" s="16" t="n">
        <v>3177.33</v>
      </c>
      <c r="F2434" s="17" t="n">
        <v>0</v>
      </c>
      <c r="G2434" s="16" t="n">
        <v>3177.33</v>
      </c>
      <c r="I2434" s="1" t="str">
        <f aca="false">INDEX(Products!$C$2:$C$51,MATCH(C2434,Products!$A$2:$A$51,0))</f>
        <v>Sports &amp; Fitness</v>
      </c>
      <c r="J2434" s="1" t="str">
        <f aca="false">INDEX(Orders!$E$2:$E$8001,MATCH(B2434,Orders!$A$2:$A$8001,0))</f>
        <v>Delivered</v>
      </c>
      <c r="K2434" s="1" t="str">
        <f aca="false">LEFT(INDEX(Orders!$C$2:$C$8001,MATCH(B2434,Orders!$A$2:$A$8001,0)),7)</f>
        <v>2025-03</v>
      </c>
    </row>
    <row r="2435" customFormat="false" ht="15" hidden="false" customHeight="true" outlineLevel="0" collapsed="false">
      <c r="A2435" s="1" t="s">
        <v>12905</v>
      </c>
      <c r="B2435" s="1" t="s">
        <v>3543</v>
      </c>
      <c r="C2435" s="1" t="s">
        <v>1940</v>
      </c>
      <c r="D2435" s="1" t="n">
        <v>1</v>
      </c>
      <c r="E2435" s="16" t="n">
        <v>2374.52</v>
      </c>
      <c r="F2435" s="17" t="n">
        <v>0.15</v>
      </c>
      <c r="G2435" s="16" t="n">
        <v>2018.34</v>
      </c>
      <c r="I2435" s="1" t="str">
        <f aca="false">INDEX(Products!$C$2:$C$51,MATCH(C2435,Products!$A$2:$A$51,0))</f>
        <v>Fashion</v>
      </c>
      <c r="J2435" s="1" t="str">
        <f aca="false">INDEX(Orders!$E$2:$E$8001,MATCH(B2435,Orders!$A$2:$A$8001,0))</f>
        <v>Delivered</v>
      </c>
      <c r="K2435" s="1" t="str">
        <f aca="false">LEFT(INDEX(Orders!$C$2:$C$8001,MATCH(B2435,Orders!$A$2:$A$8001,0)),7)</f>
        <v>2025-03</v>
      </c>
    </row>
    <row r="2436" customFormat="false" ht="15" hidden="false" customHeight="true" outlineLevel="0" collapsed="false">
      <c r="A2436" s="1" t="s">
        <v>12906</v>
      </c>
      <c r="B2436" s="1" t="s">
        <v>3544</v>
      </c>
      <c r="C2436" s="1" t="s">
        <v>1997</v>
      </c>
      <c r="D2436" s="1" t="n">
        <v>2</v>
      </c>
      <c r="E2436" s="16" t="n">
        <v>311.15</v>
      </c>
      <c r="F2436" s="17" t="n">
        <v>0</v>
      </c>
      <c r="G2436" s="16" t="n">
        <v>622.3</v>
      </c>
      <c r="I2436" s="1" t="str">
        <f aca="false">INDEX(Products!$C$2:$C$51,MATCH(C2436,Products!$A$2:$A$51,0))</f>
        <v>Sports &amp; Fitness</v>
      </c>
      <c r="J2436" s="1" t="str">
        <f aca="false">INDEX(Orders!$E$2:$E$8001,MATCH(B2436,Orders!$A$2:$A$8001,0))</f>
        <v>Returned</v>
      </c>
      <c r="K2436" s="1" t="str">
        <f aca="false">LEFT(INDEX(Orders!$C$2:$C$8001,MATCH(B2436,Orders!$A$2:$A$8001,0)),7)</f>
        <v>2025-02</v>
      </c>
    </row>
    <row r="2437" customFormat="false" ht="15" hidden="false" customHeight="true" outlineLevel="0" collapsed="false">
      <c r="A2437" s="1" t="s">
        <v>12907</v>
      </c>
      <c r="B2437" s="1" t="s">
        <v>3544</v>
      </c>
      <c r="C2437" s="1" t="s">
        <v>1930</v>
      </c>
      <c r="D2437" s="1" t="n">
        <v>1</v>
      </c>
      <c r="E2437" s="16" t="n">
        <v>2398.35</v>
      </c>
      <c r="F2437" s="17" t="n">
        <v>0</v>
      </c>
      <c r="G2437" s="16" t="n">
        <v>2398.35</v>
      </c>
      <c r="I2437" s="1" t="str">
        <f aca="false">INDEX(Products!$C$2:$C$51,MATCH(C2437,Products!$A$2:$A$51,0))</f>
        <v>Electronics</v>
      </c>
      <c r="J2437" s="1" t="str">
        <f aca="false">INDEX(Orders!$E$2:$E$8001,MATCH(B2437,Orders!$A$2:$A$8001,0))</f>
        <v>Returned</v>
      </c>
      <c r="K2437" s="1" t="str">
        <f aca="false">LEFT(INDEX(Orders!$C$2:$C$8001,MATCH(B2437,Orders!$A$2:$A$8001,0)),7)</f>
        <v>2025-02</v>
      </c>
    </row>
    <row r="2438" customFormat="false" ht="15" hidden="false" customHeight="true" outlineLevel="0" collapsed="false">
      <c r="A2438" s="1" t="s">
        <v>12908</v>
      </c>
      <c r="B2438" s="1" t="s">
        <v>3545</v>
      </c>
      <c r="C2438" s="1" t="s">
        <v>1930</v>
      </c>
      <c r="D2438" s="1" t="n">
        <v>3</v>
      </c>
      <c r="E2438" s="16" t="n">
        <v>2398.35</v>
      </c>
      <c r="F2438" s="17" t="n">
        <v>0.05</v>
      </c>
      <c r="G2438" s="16" t="n">
        <v>6835.3</v>
      </c>
      <c r="I2438" s="1" t="str">
        <f aca="false">INDEX(Products!$C$2:$C$51,MATCH(C2438,Products!$A$2:$A$51,0))</f>
        <v>Electronics</v>
      </c>
      <c r="J2438" s="1" t="str">
        <f aca="false">INDEX(Orders!$E$2:$E$8001,MATCH(B2438,Orders!$A$2:$A$8001,0))</f>
        <v>Delivered</v>
      </c>
      <c r="K2438" s="1" t="str">
        <f aca="false">LEFT(INDEX(Orders!$C$2:$C$8001,MATCH(B2438,Orders!$A$2:$A$8001,0)),7)</f>
        <v>2024-12</v>
      </c>
    </row>
    <row r="2439" customFormat="false" ht="15" hidden="false" customHeight="true" outlineLevel="0" collapsed="false">
      <c r="A2439" s="1" t="s">
        <v>12909</v>
      </c>
      <c r="B2439" s="1" t="s">
        <v>3545</v>
      </c>
      <c r="C2439" s="1" t="s">
        <v>1971</v>
      </c>
      <c r="D2439" s="1" t="n">
        <v>1</v>
      </c>
      <c r="E2439" s="16" t="n">
        <v>2073.63</v>
      </c>
      <c r="F2439" s="17" t="n">
        <v>0</v>
      </c>
      <c r="G2439" s="16" t="n">
        <v>2073.63</v>
      </c>
      <c r="I2439" s="1" t="str">
        <f aca="false">INDEX(Products!$C$2:$C$51,MATCH(C2439,Products!$A$2:$A$51,0))</f>
        <v>Home &amp; Kitchen</v>
      </c>
      <c r="J2439" s="1" t="str">
        <f aca="false">INDEX(Orders!$E$2:$E$8001,MATCH(B2439,Orders!$A$2:$A$8001,0))</f>
        <v>Delivered</v>
      </c>
      <c r="K2439" s="1" t="str">
        <f aca="false">LEFT(INDEX(Orders!$C$2:$C$8001,MATCH(B2439,Orders!$A$2:$A$8001,0)),7)</f>
        <v>2024-12</v>
      </c>
    </row>
    <row r="2440" customFormat="false" ht="15" hidden="false" customHeight="true" outlineLevel="0" collapsed="false">
      <c r="A2440" s="1" t="s">
        <v>12910</v>
      </c>
      <c r="B2440" s="1" t="s">
        <v>3545</v>
      </c>
      <c r="C2440" s="1" t="s">
        <v>1937</v>
      </c>
      <c r="D2440" s="1" t="n">
        <v>1</v>
      </c>
      <c r="E2440" s="16" t="n">
        <v>1364.75</v>
      </c>
      <c r="F2440" s="17" t="n">
        <v>0.05</v>
      </c>
      <c r="G2440" s="16" t="n">
        <v>1296.51</v>
      </c>
      <c r="I2440" s="1" t="str">
        <f aca="false">INDEX(Products!$C$2:$C$51,MATCH(C2440,Products!$A$2:$A$51,0))</f>
        <v>Fashion</v>
      </c>
      <c r="J2440" s="1" t="str">
        <f aca="false">INDEX(Orders!$E$2:$E$8001,MATCH(B2440,Orders!$A$2:$A$8001,0))</f>
        <v>Delivered</v>
      </c>
      <c r="K2440" s="1" t="str">
        <f aca="false">LEFT(INDEX(Orders!$C$2:$C$8001,MATCH(B2440,Orders!$A$2:$A$8001,0)),7)</f>
        <v>2024-12</v>
      </c>
    </row>
    <row r="2441" customFormat="false" ht="15" hidden="false" customHeight="true" outlineLevel="0" collapsed="false">
      <c r="A2441" s="1" t="s">
        <v>12911</v>
      </c>
      <c r="B2441" s="1" t="s">
        <v>3545</v>
      </c>
      <c r="C2441" s="1" t="s">
        <v>1975</v>
      </c>
      <c r="D2441" s="1" t="n">
        <v>1</v>
      </c>
      <c r="E2441" s="16" t="n">
        <v>862.99</v>
      </c>
      <c r="F2441" s="17" t="n">
        <v>0.1</v>
      </c>
      <c r="G2441" s="16" t="n">
        <v>776.69</v>
      </c>
      <c r="I2441" s="1" t="str">
        <f aca="false">INDEX(Products!$C$2:$C$51,MATCH(C2441,Products!$A$2:$A$51,0))</f>
        <v>Beauty &amp; Personal Care</v>
      </c>
      <c r="J2441" s="1" t="str">
        <f aca="false">INDEX(Orders!$E$2:$E$8001,MATCH(B2441,Orders!$A$2:$A$8001,0))</f>
        <v>Delivered</v>
      </c>
      <c r="K2441" s="1" t="str">
        <f aca="false">LEFT(INDEX(Orders!$C$2:$C$8001,MATCH(B2441,Orders!$A$2:$A$8001,0)),7)</f>
        <v>2024-12</v>
      </c>
    </row>
    <row r="2442" customFormat="false" ht="15" hidden="false" customHeight="true" outlineLevel="0" collapsed="false">
      <c r="A2442" s="1" t="s">
        <v>12912</v>
      </c>
      <c r="B2442" s="1" t="s">
        <v>3545</v>
      </c>
      <c r="C2442" s="1" t="s">
        <v>2006</v>
      </c>
      <c r="D2442" s="1" t="n">
        <v>1</v>
      </c>
      <c r="E2442" s="16" t="n">
        <v>482.17</v>
      </c>
      <c r="F2442" s="17" t="n">
        <v>0</v>
      </c>
      <c r="G2442" s="16" t="n">
        <v>482.17</v>
      </c>
      <c r="I2442" s="1" t="str">
        <f aca="false">INDEX(Products!$C$2:$C$51,MATCH(C2442,Products!$A$2:$A$51,0))</f>
        <v>Books &amp; Stationery</v>
      </c>
      <c r="J2442" s="1" t="str">
        <f aca="false">INDEX(Orders!$E$2:$E$8001,MATCH(B2442,Orders!$A$2:$A$8001,0))</f>
        <v>Delivered</v>
      </c>
      <c r="K2442" s="1" t="str">
        <f aca="false">LEFT(INDEX(Orders!$C$2:$C$8001,MATCH(B2442,Orders!$A$2:$A$8001,0)),7)</f>
        <v>2024-12</v>
      </c>
    </row>
    <row r="2443" customFormat="false" ht="15" hidden="false" customHeight="true" outlineLevel="0" collapsed="false">
      <c r="A2443" s="1" t="s">
        <v>12913</v>
      </c>
      <c r="B2443" s="1" t="s">
        <v>3546</v>
      </c>
      <c r="C2443" s="1" t="s">
        <v>1949</v>
      </c>
      <c r="D2443" s="1" t="n">
        <v>1</v>
      </c>
      <c r="E2443" s="16" t="n">
        <v>4185.64</v>
      </c>
      <c r="F2443" s="17" t="n">
        <v>0</v>
      </c>
      <c r="G2443" s="16" t="n">
        <v>4185.64</v>
      </c>
      <c r="I2443" s="1" t="str">
        <f aca="false">INDEX(Products!$C$2:$C$51,MATCH(C2443,Products!$A$2:$A$51,0))</f>
        <v>Fashion</v>
      </c>
      <c r="J2443" s="1" t="str">
        <f aca="false">INDEX(Orders!$E$2:$E$8001,MATCH(B2443,Orders!$A$2:$A$8001,0))</f>
        <v>Delivered</v>
      </c>
      <c r="K2443" s="1" t="str">
        <f aca="false">LEFT(INDEX(Orders!$C$2:$C$8001,MATCH(B2443,Orders!$A$2:$A$8001,0)),7)</f>
        <v>2025-11</v>
      </c>
    </row>
    <row r="2444" customFormat="false" ht="15" hidden="false" customHeight="true" outlineLevel="0" collapsed="false">
      <c r="A2444" s="1" t="s">
        <v>12914</v>
      </c>
      <c r="B2444" s="1" t="s">
        <v>3546</v>
      </c>
      <c r="C2444" s="1" t="s">
        <v>1940</v>
      </c>
      <c r="D2444" s="1" t="n">
        <v>2</v>
      </c>
      <c r="E2444" s="16" t="n">
        <v>2374.52</v>
      </c>
      <c r="F2444" s="17" t="n">
        <v>0</v>
      </c>
      <c r="G2444" s="16" t="n">
        <v>4749.04</v>
      </c>
      <c r="I2444" s="1" t="str">
        <f aca="false">INDEX(Products!$C$2:$C$51,MATCH(C2444,Products!$A$2:$A$51,0))</f>
        <v>Fashion</v>
      </c>
      <c r="J2444" s="1" t="str">
        <f aca="false">INDEX(Orders!$E$2:$E$8001,MATCH(B2444,Orders!$A$2:$A$8001,0))</f>
        <v>Delivered</v>
      </c>
      <c r="K2444" s="1" t="str">
        <f aca="false">LEFT(INDEX(Orders!$C$2:$C$8001,MATCH(B2444,Orders!$A$2:$A$8001,0)),7)</f>
        <v>2025-11</v>
      </c>
    </row>
    <row r="2445" customFormat="false" ht="15" hidden="false" customHeight="true" outlineLevel="0" collapsed="false">
      <c r="A2445" s="1" t="s">
        <v>12915</v>
      </c>
      <c r="B2445" s="1" t="s">
        <v>3547</v>
      </c>
      <c r="C2445" s="1" t="s">
        <v>2006</v>
      </c>
      <c r="D2445" s="1" t="n">
        <v>2</v>
      </c>
      <c r="E2445" s="16" t="n">
        <v>482.17</v>
      </c>
      <c r="F2445" s="17" t="n">
        <v>0.05</v>
      </c>
      <c r="G2445" s="16" t="n">
        <v>916.12</v>
      </c>
      <c r="I2445" s="1" t="str">
        <f aca="false">INDEX(Products!$C$2:$C$51,MATCH(C2445,Products!$A$2:$A$51,0))</f>
        <v>Books &amp; Stationery</v>
      </c>
      <c r="J2445" s="1" t="str">
        <f aca="false">INDEX(Orders!$E$2:$E$8001,MATCH(B2445,Orders!$A$2:$A$8001,0))</f>
        <v>Delivered</v>
      </c>
      <c r="K2445" s="1" t="str">
        <f aca="false">LEFT(INDEX(Orders!$C$2:$C$8001,MATCH(B2445,Orders!$A$2:$A$8001,0)),7)</f>
        <v>2024-12</v>
      </c>
    </row>
    <row r="2446" customFormat="false" ht="15" hidden="false" customHeight="true" outlineLevel="0" collapsed="false">
      <c r="A2446" s="1" t="s">
        <v>12916</v>
      </c>
      <c r="B2446" s="1" t="s">
        <v>3547</v>
      </c>
      <c r="C2446" s="1" t="s">
        <v>1930</v>
      </c>
      <c r="D2446" s="1" t="n">
        <v>2</v>
      </c>
      <c r="E2446" s="16" t="n">
        <v>2398.35</v>
      </c>
      <c r="F2446" s="17" t="n">
        <v>0.1</v>
      </c>
      <c r="G2446" s="16" t="n">
        <v>4317.03</v>
      </c>
      <c r="I2446" s="1" t="str">
        <f aca="false">INDEX(Products!$C$2:$C$51,MATCH(C2446,Products!$A$2:$A$51,0))</f>
        <v>Electronics</v>
      </c>
      <c r="J2446" s="1" t="str">
        <f aca="false">INDEX(Orders!$E$2:$E$8001,MATCH(B2446,Orders!$A$2:$A$8001,0))</f>
        <v>Delivered</v>
      </c>
      <c r="K2446" s="1" t="str">
        <f aca="false">LEFT(INDEX(Orders!$C$2:$C$8001,MATCH(B2446,Orders!$A$2:$A$8001,0)),7)</f>
        <v>2024-12</v>
      </c>
    </row>
    <row r="2447" customFormat="false" ht="15" hidden="false" customHeight="true" outlineLevel="0" collapsed="false">
      <c r="A2447" s="1" t="s">
        <v>12917</v>
      </c>
      <c r="B2447" s="1" t="s">
        <v>3548</v>
      </c>
      <c r="C2447" s="1" t="s">
        <v>1957</v>
      </c>
      <c r="D2447" s="1" t="n">
        <v>1</v>
      </c>
      <c r="E2447" s="16" t="n">
        <v>1469.28</v>
      </c>
      <c r="F2447" s="17" t="n">
        <v>0.2</v>
      </c>
      <c r="G2447" s="16" t="n">
        <v>1175.42</v>
      </c>
      <c r="I2447" s="1" t="str">
        <f aca="false">INDEX(Products!$C$2:$C$51,MATCH(C2447,Products!$A$2:$A$51,0))</f>
        <v>Home &amp; Kitchen</v>
      </c>
      <c r="J2447" s="1" t="str">
        <f aca="false">INDEX(Orders!$E$2:$E$8001,MATCH(B2447,Orders!$A$2:$A$8001,0))</f>
        <v>Delivered</v>
      </c>
      <c r="K2447" s="1" t="str">
        <f aca="false">LEFT(INDEX(Orders!$C$2:$C$8001,MATCH(B2447,Orders!$A$2:$A$8001,0)),7)</f>
        <v>2025-12</v>
      </c>
    </row>
    <row r="2448" customFormat="false" ht="15" hidden="false" customHeight="true" outlineLevel="0" collapsed="false">
      <c r="A2448" s="1" t="s">
        <v>12918</v>
      </c>
      <c r="B2448" s="1" t="s">
        <v>3549</v>
      </c>
      <c r="C2448" s="1" t="s">
        <v>2006</v>
      </c>
      <c r="D2448" s="1" t="n">
        <v>1</v>
      </c>
      <c r="E2448" s="16" t="n">
        <v>482.17</v>
      </c>
      <c r="F2448" s="17" t="n">
        <v>0.2</v>
      </c>
      <c r="G2448" s="16" t="n">
        <v>385.74</v>
      </c>
      <c r="I2448" s="1" t="str">
        <f aca="false">INDEX(Products!$C$2:$C$51,MATCH(C2448,Products!$A$2:$A$51,0))</f>
        <v>Books &amp; Stationery</v>
      </c>
      <c r="J2448" s="1" t="str">
        <f aca="false">INDEX(Orders!$E$2:$E$8001,MATCH(B2448,Orders!$A$2:$A$8001,0))</f>
        <v>Delivered</v>
      </c>
      <c r="K2448" s="1" t="str">
        <f aca="false">LEFT(INDEX(Orders!$C$2:$C$8001,MATCH(B2448,Orders!$A$2:$A$8001,0)),7)</f>
        <v>2024-06</v>
      </c>
    </row>
    <row r="2449" customFormat="false" ht="15" hidden="false" customHeight="true" outlineLevel="0" collapsed="false">
      <c r="A2449" s="1" t="s">
        <v>12919</v>
      </c>
      <c r="B2449" s="1" t="s">
        <v>3549</v>
      </c>
      <c r="C2449" s="1" t="s">
        <v>1924</v>
      </c>
      <c r="D2449" s="1" t="n">
        <v>2</v>
      </c>
      <c r="E2449" s="16" t="n">
        <v>1971</v>
      </c>
      <c r="F2449" s="17" t="n">
        <v>0.05</v>
      </c>
      <c r="G2449" s="16" t="n">
        <v>3744.9</v>
      </c>
      <c r="I2449" s="1" t="str">
        <f aca="false">INDEX(Products!$C$2:$C$51,MATCH(C2449,Products!$A$2:$A$51,0))</f>
        <v>Electronics</v>
      </c>
      <c r="J2449" s="1" t="str">
        <f aca="false">INDEX(Orders!$E$2:$E$8001,MATCH(B2449,Orders!$A$2:$A$8001,0))</f>
        <v>Delivered</v>
      </c>
      <c r="K2449" s="1" t="str">
        <f aca="false">LEFT(INDEX(Orders!$C$2:$C$8001,MATCH(B2449,Orders!$A$2:$A$8001,0)),7)</f>
        <v>2024-06</v>
      </c>
    </row>
    <row r="2450" customFormat="false" ht="15" hidden="false" customHeight="true" outlineLevel="0" collapsed="false">
      <c r="A2450" s="1" t="s">
        <v>12920</v>
      </c>
      <c r="B2450" s="1" t="s">
        <v>3550</v>
      </c>
      <c r="C2450" s="1" t="s">
        <v>2007</v>
      </c>
      <c r="D2450" s="1" t="n">
        <v>1</v>
      </c>
      <c r="E2450" s="16" t="n">
        <v>750.27</v>
      </c>
      <c r="F2450" s="17" t="n">
        <v>0</v>
      </c>
      <c r="G2450" s="16" t="n">
        <v>750.27</v>
      </c>
      <c r="I2450" s="1" t="str">
        <f aca="false">INDEX(Products!$C$2:$C$51,MATCH(C2450,Products!$A$2:$A$51,0))</f>
        <v>Books &amp; Stationery</v>
      </c>
      <c r="J2450" s="1" t="str">
        <f aca="false">INDEX(Orders!$E$2:$E$8001,MATCH(B2450,Orders!$A$2:$A$8001,0))</f>
        <v>Returned</v>
      </c>
      <c r="K2450" s="1" t="str">
        <f aca="false">LEFT(INDEX(Orders!$C$2:$C$8001,MATCH(B2450,Orders!$A$2:$A$8001,0)),7)</f>
        <v>2025-08</v>
      </c>
    </row>
    <row r="2451" customFormat="false" ht="15" hidden="false" customHeight="true" outlineLevel="0" collapsed="false">
      <c r="A2451" s="1" t="s">
        <v>12921</v>
      </c>
      <c r="B2451" s="1" t="s">
        <v>3550</v>
      </c>
      <c r="C2451" s="1" t="s">
        <v>1951</v>
      </c>
      <c r="D2451" s="1" t="n">
        <v>1</v>
      </c>
      <c r="E2451" s="16" t="n">
        <v>957.5</v>
      </c>
      <c r="F2451" s="17" t="n">
        <v>0</v>
      </c>
      <c r="G2451" s="16" t="n">
        <v>957.5</v>
      </c>
      <c r="I2451" s="1" t="str">
        <f aca="false">INDEX(Products!$C$2:$C$51,MATCH(C2451,Products!$A$2:$A$51,0))</f>
        <v>Fashion</v>
      </c>
      <c r="J2451" s="1" t="str">
        <f aca="false">INDEX(Orders!$E$2:$E$8001,MATCH(B2451,Orders!$A$2:$A$8001,0))</f>
        <v>Returned</v>
      </c>
      <c r="K2451" s="1" t="str">
        <f aca="false">LEFT(INDEX(Orders!$C$2:$C$8001,MATCH(B2451,Orders!$A$2:$A$8001,0)),7)</f>
        <v>2025-08</v>
      </c>
    </row>
    <row r="2452" customFormat="false" ht="15" hidden="false" customHeight="true" outlineLevel="0" collapsed="false">
      <c r="A2452" s="1" t="s">
        <v>12922</v>
      </c>
      <c r="B2452" s="1" t="s">
        <v>3550</v>
      </c>
      <c r="C2452" s="1" t="s">
        <v>1976</v>
      </c>
      <c r="D2452" s="1" t="n">
        <v>1</v>
      </c>
      <c r="E2452" s="16" t="n">
        <v>1603.35</v>
      </c>
      <c r="F2452" s="17" t="n">
        <v>0.1</v>
      </c>
      <c r="G2452" s="16" t="n">
        <v>1443.02</v>
      </c>
      <c r="I2452" s="1" t="str">
        <f aca="false">INDEX(Products!$C$2:$C$51,MATCH(C2452,Products!$A$2:$A$51,0))</f>
        <v>Beauty &amp; Personal Care</v>
      </c>
      <c r="J2452" s="1" t="str">
        <f aca="false">INDEX(Orders!$E$2:$E$8001,MATCH(B2452,Orders!$A$2:$A$8001,0))</f>
        <v>Returned</v>
      </c>
      <c r="K2452" s="1" t="str">
        <f aca="false">LEFT(INDEX(Orders!$C$2:$C$8001,MATCH(B2452,Orders!$A$2:$A$8001,0)),7)</f>
        <v>2025-08</v>
      </c>
    </row>
    <row r="2453" customFormat="false" ht="15" hidden="false" customHeight="true" outlineLevel="0" collapsed="false">
      <c r="A2453" s="1" t="s">
        <v>12923</v>
      </c>
      <c r="B2453" s="1" t="s">
        <v>3552</v>
      </c>
      <c r="C2453" s="1" t="s">
        <v>1924</v>
      </c>
      <c r="D2453" s="1" t="n">
        <v>2</v>
      </c>
      <c r="E2453" s="16" t="n">
        <v>1971</v>
      </c>
      <c r="F2453" s="17" t="n">
        <v>0.1</v>
      </c>
      <c r="G2453" s="16" t="n">
        <v>3547.8</v>
      </c>
      <c r="I2453" s="1" t="str">
        <f aca="false">INDEX(Products!$C$2:$C$51,MATCH(C2453,Products!$A$2:$A$51,0))</f>
        <v>Electronics</v>
      </c>
      <c r="J2453" s="1" t="str">
        <f aca="false">INDEX(Orders!$E$2:$E$8001,MATCH(B2453,Orders!$A$2:$A$8001,0))</f>
        <v>Delivered</v>
      </c>
      <c r="K2453" s="1" t="str">
        <f aca="false">LEFT(INDEX(Orders!$C$2:$C$8001,MATCH(B2453,Orders!$A$2:$A$8001,0)),7)</f>
        <v>2025-03</v>
      </c>
    </row>
    <row r="2454" customFormat="false" ht="15" hidden="false" customHeight="true" outlineLevel="0" collapsed="false">
      <c r="A2454" s="1" t="s">
        <v>12924</v>
      </c>
      <c r="B2454" s="1" t="s">
        <v>3553</v>
      </c>
      <c r="C2454" s="1" t="s">
        <v>2007</v>
      </c>
      <c r="D2454" s="1" t="n">
        <v>2</v>
      </c>
      <c r="E2454" s="16" t="n">
        <v>750.27</v>
      </c>
      <c r="F2454" s="17" t="n">
        <v>0.05</v>
      </c>
      <c r="G2454" s="16" t="n">
        <v>1425.51</v>
      </c>
      <c r="I2454" s="1" t="str">
        <f aca="false">INDEX(Products!$C$2:$C$51,MATCH(C2454,Products!$A$2:$A$51,0))</f>
        <v>Books &amp; Stationery</v>
      </c>
      <c r="J2454" s="1" t="str">
        <f aca="false">INDEX(Orders!$E$2:$E$8001,MATCH(B2454,Orders!$A$2:$A$8001,0))</f>
        <v>Delivered</v>
      </c>
      <c r="K2454" s="1" t="str">
        <f aca="false">LEFT(INDEX(Orders!$C$2:$C$8001,MATCH(B2454,Orders!$A$2:$A$8001,0)),7)</f>
        <v>2024-01</v>
      </c>
    </row>
    <row r="2455" customFormat="false" ht="15" hidden="false" customHeight="true" outlineLevel="0" collapsed="false">
      <c r="A2455" s="1" t="s">
        <v>12925</v>
      </c>
      <c r="B2455" s="1" t="s">
        <v>3555</v>
      </c>
      <c r="C2455" s="1" t="s">
        <v>2007</v>
      </c>
      <c r="D2455" s="1" t="n">
        <v>2</v>
      </c>
      <c r="E2455" s="16" t="n">
        <v>750.27</v>
      </c>
      <c r="F2455" s="17" t="n">
        <v>0</v>
      </c>
      <c r="G2455" s="16" t="n">
        <v>1500.54</v>
      </c>
      <c r="I2455" s="1" t="str">
        <f aca="false">INDEX(Products!$C$2:$C$51,MATCH(C2455,Products!$A$2:$A$51,0))</f>
        <v>Books &amp; Stationery</v>
      </c>
      <c r="J2455" s="1" t="str">
        <f aca="false">INDEX(Orders!$E$2:$E$8001,MATCH(B2455,Orders!$A$2:$A$8001,0))</f>
        <v>Returned</v>
      </c>
      <c r="K2455" s="1" t="str">
        <f aca="false">LEFT(INDEX(Orders!$C$2:$C$8001,MATCH(B2455,Orders!$A$2:$A$8001,0)),7)</f>
        <v>2025-05</v>
      </c>
    </row>
    <row r="2456" customFormat="false" ht="15" hidden="false" customHeight="true" outlineLevel="0" collapsed="false">
      <c r="A2456" s="1" t="s">
        <v>12926</v>
      </c>
      <c r="B2456" s="1" t="s">
        <v>3556</v>
      </c>
      <c r="C2456" s="1" t="s">
        <v>2006</v>
      </c>
      <c r="D2456" s="1" t="n">
        <v>1</v>
      </c>
      <c r="E2456" s="16" t="n">
        <v>482.17</v>
      </c>
      <c r="F2456" s="17" t="n">
        <v>0.1</v>
      </c>
      <c r="G2456" s="16" t="n">
        <v>433.95</v>
      </c>
      <c r="I2456" s="1" t="str">
        <f aca="false">INDEX(Products!$C$2:$C$51,MATCH(C2456,Products!$A$2:$A$51,0))</f>
        <v>Books &amp; Stationery</v>
      </c>
      <c r="J2456" s="1" t="str">
        <f aca="false">INDEX(Orders!$E$2:$E$8001,MATCH(B2456,Orders!$A$2:$A$8001,0))</f>
        <v>Delivered</v>
      </c>
      <c r="K2456" s="1" t="str">
        <f aca="false">LEFT(INDEX(Orders!$C$2:$C$8001,MATCH(B2456,Orders!$A$2:$A$8001,0)),7)</f>
        <v>2025-11</v>
      </c>
    </row>
    <row r="2457" customFormat="false" ht="15" hidden="false" customHeight="true" outlineLevel="0" collapsed="false">
      <c r="A2457" s="1" t="s">
        <v>12927</v>
      </c>
      <c r="B2457" s="1" t="s">
        <v>3557</v>
      </c>
      <c r="C2457" s="1" t="s">
        <v>1930</v>
      </c>
      <c r="D2457" s="1" t="n">
        <v>1</v>
      </c>
      <c r="E2457" s="16" t="n">
        <v>2398.35</v>
      </c>
      <c r="F2457" s="17" t="n">
        <v>0.05</v>
      </c>
      <c r="G2457" s="16" t="n">
        <v>2278.43</v>
      </c>
      <c r="I2457" s="1" t="str">
        <f aca="false">INDEX(Products!$C$2:$C$51,MATCH(C2457,Products!$A$2:$A$51,0))</f>
        <v>Electronics</v>
      </c>
      <c r="J2457" s="1" t="str">
        <f aca="false">INDEX(Orders!$E$2:$E$8001,MATCH(B2457,Orders!$A$2:$A$8001,0))</f>
        <v>Delivered</v>
      </c>
      <c r="K2457" s="1" t="str">
        <f aca="false">LEFT(INDEX(Orders!$C$2:$C$8001,MATCH(B2457,Orders!$A$2:$A$8001,0)),7)</f>
        <v>2025-03</v>
      </c>
    </row>
    <row r="2458" customFormat="false" ht="15" hidden="false" customHeight="true" outlineLevel="0" collapsed="false">
      <c r="A2458" s="1" t="s">
        <v>12928</v>
      </c>
      <c r="B2458" s="1" t="s">
        <v>3557</v>
      </c>
      <c r="C2458" s="1" t="s">
        <v>1940</v>
      </c>
      <c r="D2458" s="1" t="n">
        <v>1</v>
      </c>
      <c r="E2458" s="16" t="n">
        <v>2374.52</v>
      </c>
      <c r="F2458" s="17" t="n">
        <v>0.1</v>
      </c>
      <c r="G2458" s="16" t="n">
        <v>2137.07</v>
      </c>
      <c r="I2458" s="1" t="str">
        <f aca="false">INDEX(Products!$C$2:$C$51,MATCH(C2458,Products!$A$2:$A$51,0))</f>
        <v>Fashion</v>
      </c>
      <c r="J2458" s="1" t="str">
        <f aca="false">INDEX(Orders!$E$2:$E$8001,MATCH(B2458,Orders!$A$2:$A$8001,0))</f>
        <v>Delivered</v>
      </c>
      <c r="K2458" s="1" t="str">
        <f aca="false">LEFT(INDEX(Orders!$C$2:$C$8001,MATCH(B2458,Orders!$A$2:$A$8001,0)),7)</f>
        <v>2025-03</v>
      </c>
    </row>
    <row r="2459" customFormat="false" ht="15" hidden="false" customHeight="true" outlineLevel="0" collapsed="false">
      <c r="A2459" s="1" t="s">
        <v>12929</v>
      </c>
      <c r="B2459" s="1" t="s">
        <v>3557</v>
      </c>
      <c r="C2459" s="1" t="s">
        <v>1979</v>
      </c>
      <c r="D2459" s="1" t="n">
        <v>1</v>
      </c>
      <c r="E2459" s="16" t="n">
        <v>623</v>
      </c>
      <c r="F2459" s="17" t="n">
        <v>0.1</v>
      </c>
      <c r="G2459" s="16" t="n">
        <v>560.7</v>
      </c>
      <c r="I2459" s="1" t="str">
        <f aca="false">INDEX(Products!$C$2:$C$51,MATCH(C2459,Products!$A$2:$A$51,0))</f>
        <v>Beauty &amp; Personal Care</v>
      </c>
      <c r="J2459" s="1" t="str">
        <f aca="false">INDEX(Orders!$E$2:$E$8001,MATCH(B2459,Orders!$A$2:$A$8001,0))</f>
        <v>Delivered</v>
      </c>
      <c r="K2459" s="1" t="str">
        <f aca="false">LEFT(INDEX(Orders!$C$2:$C$8001,MATCH(B2459,Orders!$A$2:$A$8001,0)),7)</f>
        <v>2025-03</v>
      </c>
    </row>
    <row r="2460" customFormat="false" ht="15" hidden="false" customHeight="true" outlineLevel="0" collapsed="false">
      <c r="A2460" s="1" t="s">
        <v>12930</v>
      </c>
      <c r="B2460" s="1" t="s">
        <v>3557</v>
      </c>
      <c r="C2460" s="1" t="s">
        <v>2006</v>
      </c>
      <c r="D2460" s="1" t="n">
        <v>2</v>
      </c>
      <c r="E2460" s="16" t="n">
        <v>482.17</v>
      </c>
      <c r="F2460" s="17" t="n">
        <v>0.2</v>
      </c>
      <c r="G2460" s="16" t="n">
        <v>771.47</v>
      </c>
      <c r="I2460" s="1" t="str">
        <f aca="false">INDEX(Products!$C$2:$C$51,MATCH(C2460,Products!$A$2:$A$51,0))</f>
        <v>Books &amp; Stationery</v>
      </c>
      <c r="J2460" s="1" t="str">
        <f aca="false">INDEX(Orders!$E$2:$E$8001,MATCH(B2460,Orders!$A$2:$A$8001,0))</f>
        <v>Delivered</v>
      </c>
      <c r="K2460" s="1" t="str">
        <f aca="false">LEFT(INDEX(Orders!$C$2:$C$8001,MATCH(B2460,Orders!$A$2:$A$8001,0)),7)</f>
        <v>2025-03</v>
      </c>
    </row>
    <row r="2461" customFormat="false" ht="15" hidden="false" customHeight="true" outlineLevel="0" collapsed="false">
      <c r="A2461" s="1" t="s">
        <v>12931</v>
      </c>
      <c r="B2461" s="1" t="s">
        <v>3558</v>
      </c>
      <c r="C2461" s="1" t="s">
        <v>2006</v>
      </c>
      <c r="D2461" s="1" t="n">
        <v>1</v>
      </c>
      <c r="E2461" s="16" t="n">
        <v>482.17</v>
      </c>
      <c r="F2461" s="17" t="n">
        <v>0</v>
      </c>
      <c r="G2461" s="16" t="n">
        <v>482.17</v>
      </c>
      <c r="I2461" s="1" t="str">
        <f aca="false">INDEX(Products!$C$2:$C$51,MATCH(C2461,Products!$A$2:$A$51,0))</f>
        <v>Books &amp; Stationery</v>
      </c>
      <c r="J2461" s="1" t="str">
        <f aca="false">INDEX(Orders!$E$2:$E$8001,MATCH(B2461,Orders!$A$2:$A$8001,0))</f>
        <v>Delivered</v>
      </c>
      <c r="K2461" s="1" t="str">
        <f aca="false">LEFT(INDEX(Orders!$C$2:$C$8001,MATCH(B2461,Orders!$A$2:$A$8001,0)),7)</f>
        <v>2025-12</v>
      </c>
    </row>
    <row r="2462" customFormat="false" ht="15" hidden="false" customHeight="true" outlineLevel="0" collapsed="false">
      <c r="A2462" s="1" t="s">
        <v>12932</v>
      </c>
      <c r="B2462" s="1" t="s">
        <v>3558</v>
      </c>
      <c r="C2462" s="1" t="s">
        <v>1961</v>
      </c>
      <c r="D2462" s="1" t="n">
        <v>1</v>
      </c>
      <c r="E2462" s="16" t="n">
        <v>3493.68</v>
      </c>
      <c r="F2462" s="17" t="n">
        <v>0</v>
      </c>
      <c r="G2462" s="16" t="n">
        <v>3493.68</v>
      </c>
      <c r="I2462" s="1" t="str">
        <f aca="false">INDEX(Products!$C$2:$C$51,MATCH(C2462,Products!$A$2:$A$51,0))</f>
        <v>Home &amp; Kitchen</v>
      </c>
      <c r="J2462" s="1" t="str">
        <f aca="false">INDEX(Orders!$E$2:$E$8001,MATCH(B2462,Orders!$A$2:$A$8001,0))</f>
        <v>Delivered</v>
      </c>
      <c r="K2462" s="1" t="str">
        <f aca="false">LEFT(INDEX(Orders!$C$2:$C$8001,MATCH(B2462,Orders!$A$2:$A$8001,0)),7)</f>
        <v>2025-12</v>
      </c>
    </row>
    <row r="2463" customFormat="false" ht="15" hidden="false" customHeight="true" outlineLevel="0" collapsed="false">
      <c r="A2463" s="1" t="s">
        <v>12933</v>
      </c>
      <c r="B2463" s="1" t="s">
        <v>3559</v>
      </c>
      <c r="C2463" s="1" t="s">
        <v>1947</v>
      </c>
      <c r="D2463" s="1" t="n">
        <v>1</v>
      </c>
      <c r="E2463" s="16" t="n">
        <v>4778.51</v>
      </c>
      <c r="F2463" s="17" t="n">
        <v>0.1</v>
      </c>
      <c r="G2463" s="16" t="n">
        <v>4300.66</v>
      </c>
      <c r="I2463" s="1" t="str">
        <f aca="false">INDEX(Products!$C$2:$C$51,MATCH(C2463,Products!$A$2:$A$51,0))</f>
        <v>Fashion</v>
      </c>
      <c r="J2463" s="1" t="str">
        <f aca="false">INDEX(Orders!$E$2:$E$8001,MATCH(B2463,Orders!$A$2:$A$8001,0))</f>
        <v>Refunded</v>
      </c>
      <c r="K2463" s="1" t="str">
        <f aca="false">LEFT(INDEX(Orders!$C$2:$C$8001,MATCH(B2463,Orders!$A$2:$A$8001,0)),7)</f>
        <v>2025-02</v>
      </c>
    </row>
    <row r="2464" customFormat="false" ht="15" hidden="false" customHeight="true" outlineLevel="0" collapsed="false">
      <c r="A2464" s="1" t="s">
        <v>12934</v>
      </c>
      <c r="B2464" s="1" t="s">
        <v>3559</v>
      </c>
      <c r="C2464" s="1" t="s">
        <v>1940</v>
      </c>
      <c r="D2464" s="1" t="n">
        <v>1</v>
      </c>
      <c r="E2464" s="16" t="n">
        <v>2374.52</v>
      </c>
      <c r="F2464" s="17" t="n">
        <v>0.1</v>
      </c>
      <c r="G2464" s="16" t="n">
        <v>2137.07</v>
      </c>
      <c r="I2464" s="1" t="str">
        <f aca="false">INDEX(Products!$C$2:$C$51,MATCH(C2464,Products!$A$2:$A$51,0))</f>
        <v>Fashion</v>
      </c>
      <c r="J2464" s="1" t="str">
        <f aca="false">INDEX(Orders!$E$2:$E$8001,MATCH(B2464,Orders!$A$2:$A$8001,0))</f>
        <v>Refunded</v>
      </c>
      <c r="K2464" s="1" t="str">
        <f aca="false">LEFT(INDEX(Orders!$C$2:$C$8001,MATCH(B2464,Orders!$A$2:$A$8001,0)),7)</f>
        <v>2025-02</v>
      </c>
    </row>
    <row r="2465" customFormat="false" ht="15" hidden="false" customHeight="true" outlineLevel="0" collapsed="false">
      <c r="A2465" s="1" t="s">
        <v>12935</v>
      </c>
      <c r="B2465" s="1" t="s">
        <v>3560</v>
      </c>
      <c r="C2465" s="1" t="s">
        <v>1997</v>
      </c>
      <c r="D2465" s="1" t="n">
        <v>1</v>
      </c>
      <c r="E2465" s="16" t="n">
        <v>311.15</v>
      </c>
      <c r="F2465" s="17" t="n">
        <v>0.05</v>
      </c>
      <c r="G2465" s="16" t="n">
        <v>295.59</v>
      </c>
      <c r="I2465" s="1" t="str">
        <f aca="false">INDEX(Products!$C$2:$C$51,MATCH(C2465,Products!$A$2:$A$51,0))</f>
        <v>Sports &amp; Fitness</v>
      </c>
      <c r="J2465" s="1" t="str">
        <f aca="false">INDEX(Orders!$E$2:$E$8001,MATCH(B2465,Orders!$A$2:$A$8001,0))</f>
        <v>Delivered</v>
      </c>
      <c r="K2465" s="1" t="str">
        <f aca="false">LEFT(INDEX(Orders!$C$2:$C$8001,MATCH(B2465,Orders!$A$2:$A$8001,0)),7)</f>
        <v>2024-07</v>
      </c>
    </row>
    <row r="2466" customFormat="false" ht="15" hidden="false" customHeight="true" outlineLevel="0" collapsed="false">
      <c r="A2466" s="1" t="s">
        <v>12936</v>
      </c>
      <c r="B2466" s="1" t="s">
        <v>3560</v>
      </c>
      <c r="C2466" s="1" t="s">
        <v>2000</v>
      </c>
      <c r="D2466" s="1" t="n">
        <v>2</v>
      </c>
      <c r="E2466" s="16" t="n">
        <v>425.08</v>
      </c>
      <c r="F2466" s="17" t="n">
        <v>0.05</v>
      </c>
      <c r="G2466" s="16" t="n">
        <v>807.65</v>
      </c>
      <c r="I2466" s="1" t="str">
        <f aca="false">INDEX(Products!$C$2:$C$51,MATCH(C2466,Products!$A$2:$A$51,0))</f>
        <v>Books &amp; Stationery</v>
      </c>
      <c r="J2466" s="1" t="str">
        <f aca="false">INDEX(Orders!$E$2:$E$8001,MATCH(B2466,Orders!$A$2:$A$8001,0))</f>
        <v>Delivered</v>
      </c>
      <c r="K2466" s="1" t="str">
        <f aca="false">LEFT(INDEX(Orders!$C$2:$C$8001,MATCH(B2466,Orders!$A$2:$A$8001,0)),7)</f>
        <v>2024-07</v>
      </c>
    </row>
    <row r="2467" customFormat="false" ht="15" hidden="false" customHeight="true" outlineLevel="0" collapsed="false">
      <c r="A2467" s="1" t="s">
        <v>12937</v>
      </c>
      <c r="B2467" s="1" t="s">
        <v>3561</v>
      </c>
      <c r="C2467" s="1" t="s">
        <v>1941</v>
      </c>
      <c r="D2467" s="1" t="n">
        <v>1</v>
      </c>
      <c r="E2467" s="16" t="n">
        <v>2757.65</v>
      </c>
      <c r="F2467" s="17" t="n">
        <v>0.05</v>
      </c>
      <c r="G2467" s="16" t="n">
        <v>2619.77</v>
      </c>
      <c r="I2467" s="1" t="str">
        <f aca="false">INDEX(Products!$C$2:$C$51,MATCH(C2467,Products!$A$2:$A$51,0))</f>
        <v>Fashion</v>
      </c>
      <c r="J2467" s="1" t="str">
        <f aca="false">INDEX(Orders!$E$2:$E$8001,MATCH(B2467,Orders!$A$2:$A$8001,0))</f>
        <v>Delivered</v>
      </c>
      <c r="K2467" s="1" t="str">
        <f aca="false">LEFT(INDEX(Orders!$C$2:$C$8001,MATCH(B2467,Orders!$A$2:$A$8001,0)),7)</f>
        <v>2025-12</v>
      </c>
    </row>
    <row r="2468" customFormat="false" ht="15" hidden="false" customHeight="true" outlineLevel="0" collapsed="false">
      <c r="A2468" s="1" t="s">
        <v>12938</v>
      </c>
      <c r="B2468" s="1" t="s">
        <v>3561</v>
      </c>
      <c r="C2468" s="1" t="s">
        <v>2007</v>
      </c>
      <c r="D2468" s="1" t="n">
        <v>1</v>
      </c>
      <c r="E2468" s="16" t="n">
        <v>750.27</v>
      </c>
      <c r="F2468" s="17" t="n">
        <v>0.2</v>
      </c>
      <c r="G2468" s="16" t="n">
        <v>600.22</v>
      </c>
      <c r="I2468" s="1" t="str">
        <f aca="false">INDEX(Products!$C$2:$C$51,MATCH(C2468,Products!$A$2:$A$51,0))</f>
        <v>Books &amp; Stationery</v>
      </c>
      <c r="J2468" s="1" t="str">
        <f aca="false">INDEX(Orders!$E$2:$E$8001,MATCH(B2468,Orders!$A$2:$A$8001,0))</f>
        <v>Delivered</v>
      </c>
      <c r="K2468" s="1" t="str">
        <f aca="false">LEFT(INDEX(Orders!$C$2:$C$8001,MATCH(B2468,Orders!$A$2:$A$8001,0)),7)</f>
        <v>2025-12</v>
      </c>
    </row>
    <row r="2469" customFormat="false" ht="15" hidden="false" customHeight="true" outlineLevel="0" collapsed="false">
      <c r="A2469" s="1" t="s">
        <v>12939</v>
      </c>
      <c r="B2469" s="1" t="s">
        <v>3562</v>
      </c>
      <c r="C2469" s="1" t="s">
        <v>1984</v>
      </c>
      <c r="D2469" s="1" t="n">
        <v>1</v>
      </c>
      <c r="E2469" s="16" t="n">
        <v>1134.82</v>
      </c>
      <c r="F2469" s="17" t="n">
        <v>0.05</v>
      </c>
      <c r="G2469" s="16" t="n">
        <v>1078.08</v>
      </c>
      <c r="I2469" s="1" t="str">
        <f aca="false">INDEX(Products!$C$2:$C$51,MATCH(C2469,Products!$A$2:$A$51,0))</f>
        <v>Beauty &amp; Personal Care</v>
      </c>
      <c r="J2469" s="1" t="str">
        <f aca="false">INDEX(Orders!$E$2:$E$8001,MATCH(B2469,Orders!$A$2:$A$8001,0))</f>
        <v>Delivered</v>
      </c>
      <c r="K2469" s="1" t="str">
        <f aca="false">LEFT(INDEX(Orders!$C$2:$C$8001,MATCH(B2469,Orders!$A$2:$A$8001,0)),7)</f>
        <v>2025-08</v>
      </c>
    </row>
    <row r="2470" customFormat="false" ht="15" hidden="false" customHeight="true" outlineLevel="0" collapsed="false">
      <c r="A2470" s="1" t="s">
        <v>12940</v>
      </c>
      <c r="B2470" s="1" t="s">
        <v>3562</v>
      </c>
      <c r="C2470" s="1" t="s">
        <v>1979</v>
      </c>
      <c r="D2470" s="1" t="n">
        <v>2</v>
      </c>
      <c r="E2470" s="16" t="n">
        <v>623</v>
      </c>
      <c r="F2470" s="17" t="n">
        <v>0</v>
      </c>
      <c r="G2470" s="16" t="n">
        <v>1246</v>
      </c>
      <c r="I2470" s="1" t="str">
        <f aca="false">INDEX(Products!$C$2:$C$51,MATCH(C2470,Products!$A$2:$A$51,0))</f>
        <v>Beauty &amp; Personal Care</v>
      </c>
      <c r="J2470" s="1" t="str">
        <f aca="false">INDEX(Orders!$E$2:$E$8001,MATCH(B2470,Orders!$A$2:$A$8001,0))</f>
        <v>Delivered</v>
      </c>
      <c r="K2470" s="1" t="str">
        <f aca="false">LEFT(INDEX(Orders!$C$2:$C$8001,MATCH(B2470,Orders!$A$2:$A$8001,0)),7)</f>
        <v>2025-08</v>
      </c>
    </row>
    <row r="2471" customFormat="false" ht="15" hidden="false" customHeight="true" outlineLevel="0" collapsed="false">
      <c r="A2471" s="1" t="s">
        <v>12941</v>
      </c>
      <c r="B2471" s="1" t="s">
        <v>3562</v>
      </c>
      <c r="C2471" s="1" t="s">
        <v>1990</v>
      </c>
      <c r="D2471" s="1" t="n">
        <v>1</v>
      </c>
      <c r="E2471" s="16" t="n">
        <v>5311.32</v>
      </c>
      <c r="F2471" s="17" t="n">
        <v>0</v>
      </c>
      <c r="G2471" s="16" t="n">
        <v>5311.32</v>
      </c>
      <c r="I2471" s="1" t="str">
        <f aca="false">INDEX(Products!$C$2:$C$51,MATCH(C2471,Products!$A$2:$A$51,0))</f>
        <v>Sports &amp; Fitness</v>
      </c>
      <c r="J2471" s="1" t="str">
        <f aca="false">INDEX(Orders!$E$2:$E$8001,MATCH(B2471,Orders!$A$2:$A$8001,0))</f>
        <v>Delivered</v>
      </c>
      <c r="K2471" s="1" t="str">
        <f aca="false">LEFT(INDEX(Orders!$C$2:$C$8001,MATCH(B2471,Orders!$A$2:$A$8001,0)),7)</f>
        <v>2025-08</v>
      </c>
    </row>
    <row r="2472" customFormat="false" ht="15" hidden="false" customHeight="true" outlineLevel="0" collapsed="false">
      <c r="A2472" s="1" t="s">
        <v>12942</v>
      </c>
      <c r="B2472" s="1" t="s">
        <v>3562</v>
      </c>
      <c r="C2472" s="1" t="s">
        <v>1975</v>
      </c>
      <c r="D2472" s="1" t="n">
        <v>2</v>
      </c>
      <c r="E2472" s="16" t="n">
        <v>862.99</v>
      </c>
      <c r="F2472" s="17" t="n">
        <v>0</v>
      </c>
      <c r="G2472" s="16" t="n">
        <v>1725.98</v>
      </c>
      <c r="I2472" s="1" t="str">
        <f aca="false">INDEX(Products!$C$2:$C$51,MATCH(C2472,Products!$A$2:$A$51,0))</f>
        <v>Beauty &amp; Personal Care</v>
      </c>
      <c r="J2472" s="1" t="str">
        <f aca="false">INDEX(Orders!$E$2:$E$8001,MATCH(B2472,Orders!$A$2:$A$8001,0))</f>
        <v>Delivered</v>
      </c>
      <c r="K2472" s="1" t="str">
        <f aca="false">LEFT(INDEX(Orders!$C$2:$C$8001,MATCH(B2472,Orders!$A$2:$A$8001,0)),7)</f>
        <v>2025-08</v>
      </c>
    </row>
    <row r="2473" customFormat="false" ht="15" hidden="false" customHeight="true" outlineLevel="0" collapsed="false">
      <c r="A2473" s="1" t="s">
        <v>12943</v>
      </c>
      <c r="B2473" s="1" t="s">
        <v>3562</v>
      </c>
      <c r="C2473" s="1" t="s">
        <v>1924</v>
      </c>
      <c r="D2473" s="1" t="n">
        <v>1</v>
      </c>
      <c r="E2473" s="16" t="n">
        <v>1971</v>
      </c>
      <c r="F2473" s="17" t="n">
        <v>0.05</v>
      </c>
      <c r="G2473" s="16" t="n">
        <v>1872.45</v>
      </c>
      <c r="I2473" s="1" t="str">
        <f aca="false">INDEX(Products!$C$2:$C$51,MATCH(C2473,Products!$A$2:$A$51,0))</f>
        <v>Electronics</v>
      </c>
      <c r="J2473" s="1" t="str">
        <f aca="false">INDEX(Orders!$E$2:$E$8001,MATCH(B2473,Orders!$A$2:$A$8001,0))</f>
        <v>Delivered</v>
      </c>
      <c r="K2473" s="1" t="str">
        <f aca="false">LEFT(INDEX(Orders!$C$2:$C$8001,MATCH(B2473,Orders!$A$2:$A$8001,0)),7)</f>
        <v>2025-08</v>
      </c>
    </row>
    <row r="2474" customFormat="false" ht="15" hidden="false" customHeight="true" outlineLevel="0" collapsed="false">
      <c r="A2474" s="1" t="s">
        <v>12944</v>
      </c>
      <c r="B2474" s="1" t="s">
        <v>3564</v>
      </c>
      <c r="C2474" s="1" t="s">
        <v>2006</v>
      </c>
      <c r="D2474" s="1" t="n">
        <v>2</v>
      </c>
      <c r="E2474" s="16" t="n">
        <v>482.17</v>
      </c>
      <c r="F2474" s="17" t="n">
        <v>0.1</v>
      </c>
      <c r="G2474" s="16" t="n">
        <v>867.91</v>
      </c>
      <c r="I2474" s="1" t="str">
        <f aca="false">INDEX(Products!$C$2:$C$51,MATCH(C2474,Products!$A$2:$A$51,0))</f>
        <v>Books &amp; Stationery</v>
      </c>
      <c r="J2474" s="1" t="str">
        <f aca="false">INDEX(Orders!$E$2:$E$8001,MATCH(B2474,Orders!$A$2:$A$8001,0))</f>
        <v>Delivered</v>
      </c>
      <c r="K2474" s="1" t="str">
        <f aca="false">LEFT(INDEX(Orders!$C$2:$C$8001,MATCH(B2474,Orders!$A$2:$A$8001,0)),7)</f>
        <v>2025-08</v>
      </c>
    </row>
    <row r="2475" customFormat="false" ht="15" hidden="false" customHeight="true" outlineLevel="0" collapsed="false">
      <c r="A2475" s="1" t="s">
        <v>12945</v>
      </c>
      <c r="B2475" s="1" t="s">
        <v>3565</v>
      </c>
      <c r="C2475" s="1" t="s">
        <v>1940</v>
      </c>
      <c r="D2475" s="1" t="n">
        <v>1</v>
      </c>
      <c r="E2475" s="16" t="n">
        <v>2374.52</v>
      </c>
      <c r="F2475" s="17" t="n">
        <v>0.1</v>
      </c>
      <c r="G2475" s="16" t="n">
        <v>2137.07</v>
      </c>
      <c r="I2475" s="1" t="str">
        <f aca="false">INDEX(Products!$C$2:$C$51,MATCH(C2475,Products!$A$2:$A$51,0))</f>
        <v>Fashion</v>
      </c>
      <c r="J2475" s="1" t="str">
        <f aca="false">INDEX(Orders!$E$2:$E$8001,MATCH(B2475,Orders!$A$2:$A$8001,0))</f>
        <v>Cancelled</v>
      </c>
      <c r="K2475" s="1" t="str">
        <f aca="false">LEFT(INDEX(Orders!$C$2:$C$8001,MATCH(B2475,Orders!$A$2:$A$8001,0)),7)</f>
        <v>2024-11</v>
      </c>
    </row>
    <row r="2476" customFormat="false" ht="15" hidden="false" customHeight="true" outlineLevel="0" collapsed="false">
      <c r="A2476" s="1" t="s">
        <v>12946</v>
      </c>
      <c r="B2476" s="1" t="s">
        <v>3565</v>
      </c>
      <c r="C2476" s="1" t="s">
        <v>1935</v>
      </c>
      <c r="D2476" s="1" t="n">
        <v>3</v>
      </c>
      <c r="E2476" s="16" t="n">
        <v>14558.72</v>
      </c>
      <c r="F2476" s="17" t="n">
        <v>0</v>
      </c>
      <c r="G2476" s="16" t="n">
        <v>43676.16</v>
      </c>
      <c r="I2476" s="1" t="str">
        <f aca="false">INDEX(Products!$C$2:$C$51,MATCH(C2476,Products!$A$2:$A$51,0))</f>
        <v>Electronics</v>
      </c>
      <c r="J2476" s="1" t="str">
        <f aca="false">INDEX(Orders!$E$2:$E$8001,MATCH(B2476,Orders!$A$2:$A$8001,0))</f>
        <v>Cancelled</v>
      </c>
      <c r="K2476" s="1" t="str">
        <f aca="false">LEFT(INDEX(Orders!$C$2:$C$8001,MATCH(B2476,Orders!$A$2:$A$8001,0)),7)</f>
        <v>2024-11</v>
      </c>
    </row>
    <row r="2477" customFormat="false" ht="15" hidden="false" customHeight="true" outlineLevel="0" collapsed="false">
      <c r="A2477" s="1" t="s">
        <v>12947</v>
      </c>
      <c r="B2477" s="1" t="s">
        <v>3565</v>
      </c>
      <c r="C2477" s="1" t="s">
        <v>2007</v>
      </c>
      <c r="D2477" s="1" t="n">
        <v>1</v>
      </c>
      <c r="E2477" s="16" t="n">
        <v>750.27</v>
      </c>
      <c r="F2477" s="17" t="n">
        <v>0.2</v>
      </c>
      <c r="G2477" s="16" t="n">
        <v>600.22</v>
      </c>
      <c r="I2477" s="1" t="str">
        <f aca="false">INDEX(Products!$C$2:$C$51,MATCH(C2477,Products!$A$2:$A$51,0))</f>
        <v>Books &amp; Stationery</v>
      </c>
      <c r="J2477" s="1" t="str">
        <f aca="false">INDEX(Orders!$E$2:$E$8001,MATCH(B2477,Orders!$A$2:$A$8001,0))</f>
        <v>Cancelled</v>
      </c>
      <c r="K2477" s="1" t="str">
        <f aca="false">LEFT(INDEX(Orders!$C$2:$C$8001,MATCH(B2477,Orders!$A$2:$A$8001,0)),7)</f>
        <v>2024-11</v>
      </c>
    </row>
    <row r="2478" customFormat="false" ht="15" hidden="false" customHeight="true" outlineLevel="0" collapsed="false">
      <c r="A2478" s="1" t="s">
        <v>12948</v>
      </c>
      <c r="B2478" s="1" t="s">
        <v>3566</v>
      </c>
      <c r="C2478" s="1" t="s">
        <v>1976</v>
      </c>
      <c r="D2478" s="1" t="n">
        <v>1</v>
      </c>
      <c r="E2478" s="16" t="n">
        <v>1603.35</v>
      </c>
      <c r="F2478" s="17" t="n">
        <v>0.05</v>
      </c>
      <c r="G2478" s="16" t="n">
        <v>1523.18</v>
      </c>
      <c r="I2478" s="1" t="str">
        <f aca="false">INDEX(Products!$C$2:$C$51,MATCH(C2478,Products!$A$2:$A$51,0))</f>
        <v>Beauty &amp; Personal Care</v>
      </c>
      <c r="J2478" s="1" t="str">
        <f aca="false">INDEX(Orders!$E$2:$E$8001,MATCH(B2478,Orders!$A$2:$A$8001,0))</f>
        <v>Delivered</v>
      </c>
      <c r="K2478" s="1" t="str">
        <f aca="false">LEFT(INDEX(Orders!$C$2:$C$8001,MATCH(B2478,Orders!$A$2:$A$8001,0)),7)</f>
        <v>2025-06</v>
      </c>
    </row>
    <row r="2479" customFormat="false" ht="15" hidden="false" customHeight="true" outlineLevel="0" collapsed="false">
      <c r="A2479" s="1" t="s">
        <v>12949</v>
      </c>
      <c r="B2479" s="1" t="s">
        <v>3567</v>
      </c>
      <c r="C2479" s="1" t="s">
        <v>1997</v>
      </c>
      <c r="D2479" s="1" t="n">
        <v>1</v>
      </c>
      <c r="E2479" s="16" t="n">
        <v>311.15</v>
      </c>
      <c r="F2479" s="17" t="n">
        <v>0.05</v>
      </c>
      <c r="G2479" s="16" t="n">
        <v>295.59</v>
      </c>
      <c r="I2479" s="1" t="str">
        <f aca="false">INDEX(Products!$C$2:$C$51,MATCH(C2479,Products!$A$2:$A$51,0))</f>
        <v>Sports &amp; Fitness</v>
      </c>
      <c r="J2479" s="1" t="str">
        <f aca="false">INDEX(Orders!$E$2:$E$8001,MATCH(B2479,Orders!$A$2:$A$8001,0))</f>
        <v>Delivered</v>
      </c>
      <c r="K2479" s="1" t="str">
        <f aca="false">LEFT(INDEX(Orders!$C$2:$C$8001,MATCH(B2479,Orders!$A$2:$A$8001,0)),7)</f>
        <v>2024-10</v>
      </c>
    </row>
    <row r="2480" customFormat="false" ht="15" hidden="false" customHeight="true" outlineLevel="0" collapsed="false">
      <c r="A2480" s="1" t="s">
        <v>12950</v>
      </c>
      <c r="B2480" s="1" t="s">
        <v>3568</v>
      </c>
      <c r="C2480" s="1" t="s">
        <v>1990</v>
      </c>
      <c r="D2480" s="1" t="n">
        <v>1</v>
      </c>
      <c r="E2480" s="16" t="n">
        <v>5311.32</v>
      </c>
      <c r="F2480" s="17" t="n">
        <v>0.15</v>
      </c>
      <c r="G2480" s="16" t="n">
        <v>4514.62</v>
      </c>
      <c r="I2480" s="1" t="str">
        <f aca="false">INDEX(Products!$C$2:$C$51,MATCH(C2480,Products!$A$2:$A$51,0))</f>
        <v>Sports &amp; Fitness</v>
      </c>
      <c r="J2480" s="1" t="str">
        <f aca="false">INDEX(Orders!$E$2:$E$8001,MATCH(B2480,Orders!$A$2:$A$8001,0))</f>
        <v>Delivered</v>
      </c>
      <c r="K2480" s="1" t="str">
        <f aca="false">LEFT(INDEX(Orders!$C$2:$C$8001,MATCH(B2480,Orders!$A$2:$A$8001,0)),7)</f>
        <v>2024-04</v>
      </c>
    </row>
    <row r="2481" customFormat="false" ht="15" hidden="false" customHeight="true" outlineLevel="0" collapsed="false">
      <c r="A2481" s="1" t="s">
        <v>12951</v>
      </c>
      <c r="B2481" s="1" t="s">
        <v>3569</v>
      </c>
      <c r="C2481" s="1" t="s">
        <v>2006</v>
      </c>
      <c r="D2481" s="1" t="n">
        <v>2</v>
      </c>
      <c r="E2481" s="16" t="n">
        <v>482.17</v>
      </c>
      <c r="F2481" s="17" t="n">
        <v>0</v>
      </c>
      <c r="G2481" s="16" t="n">
        <v>964.34</v>
      </c>
      <c r="I2481" s="1" t="str">
        <f aca="false">INDEX(Products!$C$2:$C$51,MATCH(C2481,Products!$A$2:$A$51,0))</f>
        <v>Books &amp; Stationery</v>
      </c>
      <c r="J2481" s="1" t="str">
        <f aca="false">INDEX(Orders!$E$2:$E$8001,MATCH(B2481,Orders!$A$2:$A$8001,0))</f>
        <v>Returned</v>
      </c>
      <c r="K2481" s="1" t="str">
        <f aca="false">LEFT(INDEX(Orders!$C$2:$C$8001,MATCH(B2481,Orders!$A$2:$A$8001,0)),7)</f>
        <v>2025-11</v>
      </c>
    </row>
    <row r="2482" customFormat="false" ht="15" hidden="false" customHeight="true" outlineLevel="0" collapsed="false">
      <c r="A2482" s="1" t="s">
        <v>12952</v>
      </c>
      <c r="B2482" s="1" t="s">
        <v>3570</v>
      </c>
      <c r="C2482" s="1" t="s">
        <v>2006</v>
      </c>
      <c r="D2482" s="1" t="n">
        <v>1</v>
      </c>
      <c r="E2482" s="16" t="n">
        <v>482.17</v>
      </c>
      <c r="F2482" s="17" t="n">
        <v>0.1</v>
      </c>
      <c r="G2482" s="16" t="n">
        <v>433.95</v>
      </c>
      <c r="I2482" s="1" t="str">
        <f aca="false">INDEX(Products!$C$2:$C$51,MATCH(C2482,Products!$A$2:$A$51,0))</f>
        <v>Books &amp; Stationery</v>
      </c>
      <c r="J2482" s="1" t="str">
        <f aca="false">INDEX(Orders!$E$2:$E$8001,MATCH(B2482,Orders!$A$2:$A$8001,0))</f>
        <v>Delivered</v>
      </c>
      <c r="K2482" s="1" t="str">
        <f aca="false">LEFT(INDEX(Orders!$C$2:$C$8001,MATCH(B2482,Orders!$A$2:$A$8001,0)),7)</f>
        <v>2025-04</v>
      </c>
    </row>
    <row r="2483" customFormat="false" ht="15" hidden="false" customHeight="true" outlineLevel="0" collapsed="false">
      <c r="A2483" s="1" t="s">
        <v>12953</v>
      </c>
      <c r="B2483" s="1" t="s">
        <v>3570</v>
      </c>
      <c r="C2483" s="1" t="s">
        <v>1988</v>
      </c>
      <c r="D2483" s="1" t="n">
        <v>3</v>
      </c>
      <c r="E2483" s="16" t="n">
        <v>681.07</v>
      </c>
      <c r="F2483" s="17" t="n">
        <v>0</v>
      </c>
      <c r="G2483" s="16" t="n">
        <v>2043.21</v>
      </c>
      <c r="I2483" s="1" t="str">
        <f aca="false">INDEX(Products!$C$2:$C$51,MATCH(C2483,Products!$A$2:$A$51,0))</f>
        <v>Sports &amp; Fitness</v>
      </c>
      <c r="J2483" s="1" t="str">
        <f aca="false">INDEX(Orders!$E$2:$E$8001,MATCH(B2483,Orders!$A$2:$A$8001,0))</f>
        <v>Delivered</v>
      </c>
      <c r="K2483" s="1" t="str">
        <f aca="false">LEFT(INDEX(Orders!$C$2:$C$8001,MATCH(B2483,Orders!$A$2:$A$8001,0)),7)</f>
        <v>2025-04</v>
      </c>
    </row>
    <row r="2484" customFormat="false" ht="15" hidden="false" customHeight="true" outlineLevel="0" collapsed="false">
      <c r="A2484" s="1" t="s">
        <v>12954</v>
      </c>
      <c r="B2484" s="1" t="s">
        <v>3571</v>
      </c>
      <c r="C2484" s="1" t="s">
        <v>1926</v>
      </c>
      <c r="D2484" s="1" t="n">
        <v>1</v>
      </c>
      <c r="E2484" s="16" t="n">
        <v>1478.08</v>
      </c>
      <c r="F2484" s="17" t="n">
        <v>0</v>
      </c>
      <c r="G2484" s="16" t="n">
        <v>1478.08</v>
      </c>
      <c r="I2484" s="1" t="str">
        <f aca="false">INDEX(Products!$C$2:$C$51,MATCH(C2484,Products!$A$2:$A$51,0))</f>
        <v>Electronics</v>
      </c>
      <c r="J2484" s="1" t="str">
        <f aca="false">INDEX(Orders!$E$2:$E$8001,MATCH(B2484,Orders!$A$2:$A$8001,0))</f>
        <v>Delivered</v>
      </c>
      <c r="K2484" s="1" t="str">
        <f aca="false">LEFT(INDEX(Orders!$C$2:$C$8001,MATCH(B2484,Orders!$A$2:$A$8001,0)),7)</f>
        <v>2024-07</v>
      </c>
    </row>
    <row r="2485" customFormat="false" ht="15" hidden="false" customHeight="true" outlineLevel="0" collapsed="false">
      <c r="A2485" s="1" t="s">
        <v>12955</v>
      </c>
      <c r="B2485" s="1" t="s">
        <v>3571</v>
      </c>
      <c r="C2485" s="1" t="s">
        <v>1920</v>
      </c>
      <c r="D2485" s="1" t="n">
        <v>1</v>
      </c>
      <c r="E2485" s="16" t="n">
        <v>4273.58</v>
      </c>
      <c r="F2485" s="17" t="n">
        <v>0</v>
      </c>
      <c r="G2485" s="16" t="n">
        <v>4273.58</v>
      </c>
      <c r="I2485" s="1" t="str">
        <f aca="false">INDEX(Products!$C$2:$C$51,MATCH(C2485,Products!$A$2:$A$51,0))</f>
        <v>Electronics</v>
      </c>
      <c r="J2485" s="1" t="str">
        <f aca="false">INDEX(Orders!$E$2:$E$8001,MATCH(B2485,Orders!$A$2:$A$8001,0))</f>
        <v>Delivered</v>
      </c>
      <c r="K2485" s="1" t="str">
        <f aca="false">LEFT(INDEX(Orders!$C$2:$C$8001,MATCH(B2485,Orders!$A$2:$A$8001,0)),7)</f>
        <v>2024-07</v>
      </c>
    </row>
    <row r="2486" customFormat="false" ht="15" hidden="false" customHeight="true" outlineLevel="0" collapsed="false">
      <c r="A2486" s="1" t="s">
        <v>12956</v>
      </c>
      <c r="B2486" s="1" t="s">
        <v>3572</v>
      </c>
      <c r="C2486" s="1" t="s">
        <v>1975</v>
      </c>
      <c r="D2486" s="1" t="n">
        <v>3</v>
      </c>
      <c r="E2486" s="16" t="n">
        <v>862.99</v>
      </c>
      <c r="F2486" s="17" t="n">
        <v>0</v>
      </c>
      <c r="G2486" s="16" t="n">
        <v>2588.97</v>
      </c>
      <c r="I2486" s="1" t="str">
        <f aca="false">INDEX(Products!$C$2:$C$51,MATCH(C2486,Products!$A$2:$A$51,0))</f>
        <v>Beauty &amp; Personal Care</v>
      </c>
      <c r="J2486" s="1" t="str">
        <f aca="false">INDEX(Orders!$E$2:$E$8001,MATCH(B2486,Orders!$A$2:$A$8001,0))</f>
        <v>Delivered</v>
      </c>
      <c r="K2486" s="1" t="str">
        <f aca="false">LEFT(INDEX(Orders!$C$2:$C$8001,MATCH(B2486,Orders!$A$2:$A$8001,0)),7)</f>
        <v>2025-03</v>
      </c>
    </row>
    <row r="2487" customFormat="false" ht="15" hidden="false" customHeight="true" outlineLevel="0" collapsed="false">
      <c r="A2487" s="1" t="s">
        <v>12957</v>
      </c>
      <c r="B2487" s="1" t="s">
        <v>3573</v>
      </c>
      <c r="C2487" s="1" t="s">
        <v>2006</v>
      </c>
      <c r="D2487" s="1" t="n">
        <v>2</v>
      </c>
      <c r="E2487" s="16" t="n">
        <v>482.17</v>
      </c>
      <c r="F2487" s="17" t="n">
        <v>0.05</v>
      </c>
      <c r="G2487" s="16" t="n">
        <v>916.12</v>
      </c>
      <c r="I2487" s="1" t="str">
        <f aca="false">INDEX(Products!$C$2:$C$51,MATCH(C2487,Products!$A$2:$A$51,0))</f>
        <v>Books &amp; Stationery</v>
      </c>
      <c r="J2487" s="1" t="str">
        <f aca="false">INDEX(Orders!$E$2:$E$8001,MATCH(B2487,Orders!$A$2:$A$8001,0))</f>
        <v>Delivered</v>
      </c>
      <c r="K2487" s="1" t="str">
        <f aca="false">LEFT(INDEX(Orders!$C$2:$C$8001,MATCH(B2487,Orders!$A$2:$A$8001,0)),7)</f>
        <v>2024-11</v>
      </c>
    </row>
    <row r="2488" customFormat="false" ht="15" hidden="false" customHeight="true" outlineLevel="0" collapsed="false">
      <c r="A2488" s="1" t="s">
        <v>12958</v>
      </c>
      <c r="B2488" s="1" t="s">
        <v>3573</v>
      </c>
      <c r="C2488" s="1" t="s">
        <v>1976</v>
      </c>
      <c r="D2488" s="1" t="n">
        <v>1</v>
      </c>
      <c r="E2488" s="16" t="n">
        <v>1603.35</v>
      </c>
      <c r="F2488" s="17" t="n">
        <v>0.05</v>
      </c>
      <c r="G2488" s="16" t="n">
        <v>1523.18</v>
      </c>
      <c r="I2488" s="1" t="str">
        <f aca="false">INDEX(Products!$C$2:$C$51,MATCH(C2488,Products!$A$2:$A$51,0))</f>
        <v>Beauty &amp; Personal Care</v>
      </c>
      <c r="J2488" s="1" t="str">
        <f aca="false">INDEX(Orders!$E$2:$E$8001,MATCH(B2488,Orders!$A$2:$A$8001,0))</f>
        <v>Delivered</v>
      </c>
      <c r="K2488" s="1" t="str">
        <f aca="false">LEFT(INDEX(Orders!$C$2:$C$8001,MATCH(B2488,Orders!$A$2:$A$8001,0)),7)</f>
        <v>2024-11</v>
      </c>
    </row>
    <row r="2489" customFormat="false" ht="15" hidden="false" customHeight="true" outlineLevel="0" collapsed="false">
      <c r="A2489" s="1" t="s">
        <v>12959</v>
      </c>
      <c r="B2489" s="1" t="s">
        <v>3573</v>
      </c>
      <c r="C2489" s="1" t="s">
        <v>1949</v>
      </c>
      <c r="D2489" s="1" t="n">
        <v>1</v>
      </c>
      <c r="E2489" s="16" t="n">
        <v>4185.64</v>
      </c>
      <c r="F2489" s="17" t="n">
        <v>0.15</v>
      </c>
      <c r="G2489" s="16" t="n">
        <v>3557.79</v>
      </c>
      <c r="I2489" s="1" t="str">
        <f aca="false">INDEX(Products!$C$2:$C$51,MATCH(C2489,Products!$A$2:$A$51,0))</f>
        <v>Fashion</v>
      </c>
      <c r="J2489" s="1" t="str">
        <f aca="false">INDEX(Orders!$E$2:$E$8001,MATCH(B2489,Orders!$A$2:$A$8001,0))</f>
        <v>Delivered</v>
      </c>
      <c r="K2489" s="1" t="str">
        <f aca="false">LEFT(INDEX(Orders!$C$2:$C$8001,MATCH(B2489,Orders!$A$2:$A$8001,0)),7)</f>
        <v>2024-11</v>
      </c>
    </row>
    <row r="2490" customFormat="false" ht="15" hidden="false" customHeight="true" outlineLevel="0" collapsed="false">
      <c r="A2490" s="1" t="s">
        <v>12960</v>
      </c>
      <c r="B2490" s="1" t="s">
        <v>3574</v>
      </c>
      <c r="C2490" s="1" t="s">
        <v>1940</v>
      </c>
      <c r="D2490" s="1" t="n">
        <v>1</v>
      </c>
      <c r="E2490" s="16" t="n">
        <v>2374.52</v>
      </c>
      <c r="F2490" s="17" t="n">
        <v>0</v>
      </c>
      <c r="G2490" s="16" t="n">
        <v>2374.52</v>
      </c>
      <c r="I2490" s="1" t="str">
        <f aca="false">INDEX(Products!$C$2:$C$51,MATCH(C2490,Products!$A$2:$A$51,0))</f>
        <v>Fashion</v>
      </c>
      <c r="J2490" s="1" t="str">
        <f aca="false">INDEX(Orders!$E$2:$E$8001,MATCH(B2490,Orders!$A$2:$A$8001,0))</f>
        <v>Delivered</v>
      </c>
      <c r="K2490" s="1" t="str">
        <f aca="false">LEFT(INDEX(Orders!$C$2:$C$8001,MATCH(B2490,Orders!$A$2:$A$8001,0)),7)</f>
        <v>2024-08</v>
      </c>
    </row>
    <row r="2491" customFormat="false" ht="15" hidden="false" customHeight="true" outlineLevel="0" collapsed="false">
      <c r="A2491" s="1" t="s">
        <v>12961</v>
      </c>
      <c r="B2491" s="1" t="s">
        <v>3576</v>
      </c>
      <c r="C2491" s="1" t="s">
        <v>1990</v>
      </c>
      <c r="D2491" s="1" t="n">
        <v>1</v>
      </c>
      <c r="E2491" s="16" t="n">
        <v>5311.32</v>
      </c>
      <c r="F2491" s="17" t="n">
        <v>0</v>
      </c>
      <c r="G2491" s="16" t="n">
        <v>5311.32</v>
      </c>
      <c r="I2491" s="1" t="str">
        <f aca="false">INDEX(Products!$C$2:$C$51,MATCH(C2491,Products!$A$2:$A$51,0))</f>
        <v>Sports &amp; Fitness</v>
      </c>
      <c r="J2491" s="1" t="str">
        <f aca="false">INDEX(Orders!$E$2:$E$8001,MATCH(B2491,Orders!$A$2:$A$8001,0))</f>
        <v>Refunded</v>
      </c>
      <c r="K2491" s="1" t="str">
        <f aca="false">LEFT(INDEX(Orders!$C$2:$C$8001,MATCH(B2491,Orders!$A$2:$A$8001,0)),7)</f>
        <v>2025-11</v>
      </c>
    </row>
    <row r="2492" customFormat="false" ht="15" hidden="false" customHeight="true" outlineLevel="0" collapsed="false">
      <c r="A2492" s="1" t="s">
        <v>12962</v>
      </c>
      <c r="B2492" s="1" t="s">
        <v>3576</v>
      </c>
      <c r="C2492" s="1" t="s">
        <v>1975</v>
      </c>
      <c r="D2492" s="1" t="n">
        <v>2</v>
      </c>
      <c r="E2492" s="16" t="n">
        <v>862.99</v>
      </c>
      <c r="F2492" s="17" t="n">
        <v>0</v>
      </c>
      <c r="G2492" s="16" t="n">
        <v>1725.98</v>
      </c>
      <c r="I2492" s="1" t="str">
        <f aca="false">INDEX(Products!$C$2:$C$51,MATCH(C2492,Products!$A$2:$A$51,0))</f>
        <v>Beauty &amp; Personal Care</v>
      </c>
      <c r="J2492" s="1" t="str">
        <f aca="false">INDEX(Orders!$E$2:$E$8001,MATCH(B2492,Orders!$A$2:$A$8001,0))</f>
        <v>Refunded</v>
      </c>
      <c r="K2492" s="1" t="str">
        <f aca="false">LEFT(INDEX(Orders!$C$2:$C$8001,MATCH(B2492,Orders!$A$2:$A$8001,0)),7)</f>
        <v>2025-11</v>
      </c>
    </row>
    <row r="2493" customFormat="false" ht="15" hidden="false" customHeight="true" outlineLevel="0" collapsed="false">
      <c r="A2493" s="1" t="s">
        <v>12963</v>
      </c>
      <c r="B2493" s="1" t="s">
        <v>3577</v>
      </c>
      <c r="C2493" s="1" t="s">
        <v>1975</v>
      </c>
      <c r="D2493" s="1" t="n">
        <v>1</v>
      </c>
      <c r="E2493" s="16" t="n">
        <v>862.99</v>
      </c>
      <c r="F2493" s="17" t="n">
        <v>0.05</v>
      </c>
      <c r="G2493" s="16" t="n">
        <v>819.84</v>
      </c>
      <c r="I2493" s="1" t="str">
        <f aca="false">INDEX(Products!$C$2:$C$51,MATCH(C2493,Products!$A$2:$A$51,0))</f>
        <v>Beauty &amp; Personal Care</v>
      </c>
      <c r="J2493" s="1" t="str">
        <f aca="false">INDEX(Orders!$E$2:$E$8001,MATCH(B2493,Orders!$A$2:$A$8001,0))</f>
        <v>Delivered</v>
      </c>
      <c r="K2493" s="1" t="str">
        <f aca="false">LEFT(INDEX(Orders!$C$2:$C$8001,MATCH(B2493,Orders!$A$2:$A$8001,0)),7)</f>
        <v>2024-07</v>
      </c>
    </row>
    <row r="2494" customFormat="false" ht="15" hidden="false" customHeight="true" outlineLevel="0" collapsed="false">
      <c r="A2494" s="1" t="s">
        <v>12964</v>
      </c>
      <c r="B2494" s="1" t="s">
        <v>3578</v>
      </c>
      <c r="C2494" s="1" t="s">
        <v>1940</v>
      </c>
      <c r="D2494" s="1" t="n">
        <v>1</v>
      </c>
      <c r="E2494" s="16" t="n">
        <v>2374.52</v>
      </c>
      <c r="F2494" s="17" t="n">
        <v>0.2</v>
      </c>
      <c r="G2494" s="16" t="n">
        <v>1899.62</v>
      </c>
      <c r="I2494" s="1" t="str">
        <f aca="false">INDEX(Products!$C$2:$C$51,MATCH(C2494,Products!$A$2:$A$51,0))</f>
        <v>Fashion</v>
      </c>
      <c r="J2494" s="1" t="str">
        <f aca="false">INDEX(Orders!$E$2:$E$8001,MATCH(B2494,Orders!$A$2:$A$8001,0))</f>
        <v>Delivered</v>
      </c>
      <c r="K2494" s="1" t="str">
        <f aca="false">LEFT(INDEX(Orders!$C$2:$C$8001,MATCH(B2494,Orders!$A$2:$A$8001,0)),7)</f>
        <v>2025-01</v>
      </c>
    </row>
    <row r="2495" customFormat="false" ht="15" hidden="false" customHeight="true" outlineLevel="0" collapsed="false">
      <c r="A2495" s="1" t="s">
        <v>12965</v>
      </c>
      <c r="B2495" s="1" t="s">
        <v>3578</v>
      </c>
      <c r="C2495" s="1" t="s">
        <v>1937</v>
      </c>
      <c r="D2495" s="1" t="n">
        <v>2</v>
      </c>
      <c r="E2495" s="16" t="n">
        <v>1364.75</v>
      </c>
      <c r="F2495" s="17" t="n">
        <v>0</v>
      </c>
      <c r="G2495" s="16" t="n">
        <v>2729.5</v>
      </c>
      <c r="I2495" s="1" t="str">
        <f aca="false">INDEX(Products!$C$2:$C$51,MATCH(C2495,Products!$A$2:$A$51,0))</f>
        <v>Fashion</v>
      </c>
      <c r="J2495" s="1" t="str">
        <f aca="false">INDEX(Orders!$E$2:$E$8001,MATCH(B2495,Orders!$A$2:$A$8001,0))</f>
        <v>Delivered</v>
      </c>
      <c r="K2495" s="1" t="str">
        <f aca="false">LEFT(INDEX(Orders!$C$2:$C$8001,MATCH(B2495,Orders!$A$2:$A$8001,0)),7)</f>
        <v>2025-01</v>
      </c>
    </row>
    <row r="2496" customFormat="false" ht="15" hidden="false" customHeight="true" outlineLevel="0" collapsed="false">
      <c r="A2496" s="1" t="s">
        <v>12966</v>
      </c>
      <c r="B2496" s="1" t="s">
        <v>3579</v>
      </c>
      <c r="C2496" s="1" t="s">
        <v>1997</v>
      </c>
      <c r="D2496" s="1" t="n">
        <v>1</v>
      </c>
      <c r="E2496" s="16" t="n">
        <v>311.15</v>
      </c>
      <c r="F2496" s="17" t="n">
        <v>0.2</v>
      </c>
      <c r="G2496" s="16" t="n">
        <v>248.92</v>
      </c>
      <c r="I2496" s="1" t="str">
        <f aca="false">INDEX(Products!$C$2:$C$51,MATCH(C2496,Products!$A$2:$A$51,0))</f>
        <v>Sports &amp; Fitness</v>
      </c>
      <c r="J2496" s="1" t="str">
        <f aca="false">INDEX(Orders!$E$2:$E$8001,MATCH(B2496,Orders!$A$2:$A$8001,0))</f>
        <v>Delivered</v>
      </c>
      <c r="K2496" s="1" t="str">
        <f aca="false">LEFT(INDEX(Orders!$C$2:$C$8001,MATCH(B2496,Orders!$A$2:$A$8001,0)),7)</f>
        <v>2024-11</v>
      </c>
    </row>
    <row r="2497" customFormat="false" ht="15" hidden="false" customHeight="true" outlineLevel="0" collapsed="false">
      <c r="A2497" s="1" t="s">
        <v>12967</v>
      </c>
      <c r="B2497" s="1" t="s">
        <v>3579</v>
      </c>
      <c r="C2497" s="1" t="s">
        <v>1975</v>
      </c>
      <c r="D2497" s="1" t="n">
        <v>1</v>
      </c>
      <c r="E2497" s="16" t="n">
        <v>862.99</v>
      </c>
      <c r="F2497" s="17" t="n">
        <v>0.1</v>
      </c>
      <c r="G2497" s="16" t="n">
        <v>776.69</v>
      </c>
      <c r="I2497" s="1" t="str">
        <f aca="false">INDEX(Products!$C$2:$C$51,MATCH(C2497,Products!$A$2:$A$51,0))</f>
        <v>Beauty &amp; Personal Care</v>
      </c>
      <c r="J2497" s="1" t="str">
        <f aca="false">INDEX(Orders!$E$2:$E$8001,MATCH(B2497,Orders!$A$2:$A$8001,0))</f>
        <v>Delivered</v>
      </c>
      <c r="K2497" s="1" t="str">
        <f aca="false">LEFT(INDEX(Orders!$C$2:$C$8001,MATCH(B2497,Orders!$A$2:$A$8001,0)),7)</f>
        <v>2024-11</v>
      </c>
    </row>
    <row r="2498" customFormat="false" ht="15" hidden="false" customHeight="true" outlineLevel="0" collapsed="false">
      <c r="A2498" s="1" t="s">
        <v>12968</v>
      </c>
      <c r="B2498" s="1" t="s">
        <v>3579</v>
      </c>
      <c r="C2498" s="1" t="s">
        <v>1959</v>
      </c>
      <c r="D2498" s="1" t="n">
        <v>1</v>
      </c>
      <c r="E2498" s="16" t="n">
        <v>2142.79</v>
      </c>
      <c r="F2498" s="17" t="n">
        <v>0</v>
      </c>
      <c r="G2498" s="16" t="n">
        <v>2142.79</v>
      </c>
      <c r="I2498" s="1" t="str">
        <f aca="false">INDEX(Products!$C$2:$C$51,MATCH(C2498,Products!$A$2:$A$51,0))</f>
        <v>Home &amp; Kitchen</v>
      </c>
      <c r="J2498" s="1" t="str">
        <f aca="false">INDEX(Orders!$E$2:$E$8001,MATCH(B2498,Orders!$A$2:$A$8001,0))</f>
        <v>Delivered</v>
      </c>
      <c r="K2498" s="1" t="str">
        <f aca="false">LEFT(INDEX(Orders!$C$2:$C$8001,MATCH(B2498,Orders!$A$2:$A$8001,0)),7)</f>
        <v>2024-11</v>
      </c>
    </row>
    <row r="2499" customFormat="false" ht="15" hidden="false" customHeight="true" outlineLevel="0" collapsed="false">
      <c r="A2499" s="1" t="s">
        <v>12969</v>
      </c>
      <c r="B2499" s="1" t="s">
        <v>3580</v>
      </c>
      <c r="C2499" s="1" t="s">
        <v>1930</v>
      </c>
      <c r="D2499" s="1" t="n">
        <v>1</v>
      </c>
      <c r="E2499" s="16" t="n">
        <v>2398.35</v>
      </c>
      <c r="F2499" s="17" t="n">
        <v>0.2</v>
      </c>
      <c r="G2499" s="16" t="n">
        <v>1918.68</v>
      </c>
      <c r="I2499" s="1" t="str">
        <f aca="false">INDEX(Products!$C$2:$C$51,MATCH(C2499,Products!$A$2:$A$51,0))</f>
        <v>Electronics</v>
      </c>
      <c r="J2499" s="1" t="str">
        <f aca="false">INDEX(Orders!$E$2:$E$8001,MATCH(B2499,Orders!$A$2:$A$8001,0))</f>
        <v>Delivered</v>
      </c>
      <c r="K2499" s="1" t="str">
        <f aca="false">LEFT(INDEX(Orders!$C$2:$C$8001,MATCH(B2499,Orders!$A$2:$A$8001,0)),7)</f>
        <v>2025-10</v>
      </c>
    </row>
    <row r="2500" customFormat="false" ht="15" hidden="false" customHeight="true" outlineLevel="0" collapsed="false">
      <c r="A2500" s="1" t="s">
        <v>12970</v>
      </c>
      <c r="B2500" s="1" t="s">
        <v>3581</v>
      </c>
      <c r="C2500" s="1" t="s">
        <v>1940</v>
      </c>
      <c r="D2500" s="1" t="n">
        <v>1</v>
      </c>
      <c r="E2500" s="16" t="n">
        <v>2374.52</v>
      </c>
      <c r="F2500" s="17" t="n">
        <v>0.1</v>
      </c>
      <c r="G2500" s="16" t="n">
        <v>2137.07</v>
      </c>
      <c r="I2500" s="1" t="str">
        <f aca="false">INDEX(Products!$C$2:$C$51,MATCH(C2500,Products!$A$2:$A$51,0))</f>
        <v>Fashion</v>
      </c>
      <c r="J2500" s="1" t="str">
        <f aca="false">INDEX(Orders!$E$2:$E$8001,MATCH(B2500,Orders!$A$2:$A$8001,0))</f>
        <v>Delivered</v>
      </c>
      <c r="K2500" s="1" t="str">
        <f aca="false">LEFT(INDEX(Orders!$C$2:$C$8001,MATCH(B2500,Orders!$A$2:$A$8001,0)),7)</f>
        <v>2025-11</v>
      </c>
    </row>
    <row r="2501" customFormat="false" ht="15" hidden="false" customHeight="true" outlineLevel="0" collapsed="false">
      <c r="A2501" s="1" t="s">
        <v>12971</v>
      </c>
      <c r="B2501" s="1" t="s">
        <v>3581</v>
      </c>
      <c r="C2501" s="1" t="s">
        <v>2007</v>
      </c>
      <c r="D2501" s="1" t="n">
        <v>1</v>
      </c>
      <c r="E2501" s="16" t="n">
        <v>750.27</v>
      </c>
      <c r="F2501" s="17" t="n">
        <v>0</v>
      </c>
      <c r="G2501" s="16" t="n">
        <v>750.27</v>
      </c>
      <c r="I2501" s="1" t="str">
        <f aca="false">INDEX(Products!$C$2:$C$51,MATCH(C2501,Products!$A$2:$A$51,0))</f>
        <v>Books &amp; Stationery</v>
      </c>
      <c r="J2501" s="1" t="str">
        <f aca="false">INDEX(Orders!$E$2:$E$8001,MATCH(B2501,Orders!$A$2:$A$8001,0))</f>
        <v>Delivered</v>
      </c>
      <c r="K2501" s="1" t="str">
        <f aca="false">LEFT(INDEX(Orders!$C$2:$C$8001,MATCH(B2501,Orders!$A$2:$A$8001,0)),7)</f>
        <v>2025-11</v>
      </c>
    </row>
    <row r="2502" customFormat="false" ht="15" hidden="false" customHeight="true" outlineLevel="0" collapsed="false">
      <c r="A2502" s="1" t="s">
        <v>12972</v>
      </c>
      <c r="B2502" s="1" t="s">
        <v>3581</v>
      </c>
      <c r="C2502" s="1" t="s">
        <v>1997</v>
      </c>
      <c r="D2502" s="1" t="n">
        <v>1</v>
      </c>
      <c r="E2502" s="16" t="n">
        <v>311.15</v>
      </c>
      <c r="F2502" s="17" t="n">
        <v>0</v>
      </c>
      <c r="G2502" s="16" t="n">
        <v>311.15</v>
      </c>
      <c r="I2502" s="1" t="str">
        <f aca="false">INDEX(Products!$C$2:$C$51,MATCH(C2502,Products!$A$2:$A$51,0))</f>
        <v>Sports &amp; Fitness</v>
      </c>
      <c r="J2502" s="1" t="str">
        <f aca="false">INDEX(Orders!$E$2:$E$8001,MATCH(B2502,Orders!$A$2:$A$8001,0))</f>
        <v>Delivered</v>
      </c>
      <c r="K2502" s="1" t="str">
        <f aca="false">LEFT(INDEX(Orders!$C$2:$C$8001,MATCH(B2502,Orders!$A$2:$A$8001,0)),7)</f>
        <v>2025-11</v>
      </c>
    </row>
    <row r="2503" customFormat="false" ht="15" hidden="false" customHeight="true" outlineLevel="0" collapsed="false">
      <c r="A2503" s="1" t="s">
        <v>12973</v>
      </c>
      <c r="B2503" s="1" t="s">
        <v>3581</v>
      </c>
      <c r="C2503" s="1" t="s">
        <v>2006</v>
      </c>
      <c r="D2503" s="1" t="n">
        <v>1</v>
      </c>
      <c r="E2503" s="16" t="n">
        <v>482.17</v>
      </c>
      <c r="F2503" s="17" t="n">
        <v>0</v>
      </c>
      <c r="G2503" s="16" t="n">
        <v>482.17</v>
      </c>
      <c r="I2503" s="1" t="str">
        <f aca="false">INDEX(Products!$C$2:$C$51,MATCH(C2503,Products!$A$2:$A$51,0))</f>
        <v>Books &amp; Stationery</v>
      </c>
      <c r="J2503" s="1" t="str">
        <f aca="false">INDEX(Orders!$E$2:$E$8001,MATCH(B2503,Orders!$A$2:$A$8001,0))</f>
        <v>Delivered</v>
      </c>
      <c r="K2503" s="1" t="str">
        <f aca="false">LEFT(INDEX(Orders!$C$2:$C$8001,MATCH(B2503,Orders!$A$2:$A$8001,0)),7)</f>
        <v>2025-11</v>
      </c>
    </row>
    <row r="2504" customFormat="false" ht="15" hidden="false" customHeight="true" outlineLevel="0" collapsed="false">
      <c r="A2504" s="1" t="s">
        <v>12974</v>
      </c>
      <c r="B2504" s="1" t="s">
        <v>3582</v>
      </c>
      <c r="C2504" s="1" t="s">
        <v>1940</v>
      </c>
      <c r="D2504" s="1" t="n">
        <v>2</v>
      </c>
      <c r="E2504" s="16" t="n">
        <v>2374.52</v>
      </c>
      <c r="F2504" s="17" t="n">
        <v>0</v>
      </c>
      <c r="G2504" s="16" t="n">
        <v>4749.04</v>
      </c>
      <c r="I2504" s="1" t="str">
        <f aca="false">INDEX(Products!$C$2:$C$51,MATCH(C2504,Products!$A$2:$A$51,0))</f>
        <v>Fashion</v>
      </c>
      <c r="J2504" s="1" t="str">
        <f aca="false">INDEX(Orders!$E$2:$E$8001,MATCH(B2504,Orders!$A$2:$A$8001,0))</f>
        <v>Returned</v>
      </c>
      <c r="K2504" s="1" t="str">
        <f aca="false">LEFT(INDEX(Orders!$C$2:$C$8001,MATCH(B2504,Orders!$A$2:$A$8001,0)),7)</f>
        <v>2025-06</v>
      </c>
    </row>
    <row r="2505" customFormat="false" ht="15" hidden="false" customHeight="true" outlineLevel="0" collapsed="false">
      <c r="A2505" s="1" t="s">
        <v>12975</v>
      </c>
      <c r="B2505" s="1" t="s">
        <v>3583</v>
      </c>
      <c r="C2505" s="1" t="s">
        <v>2007</v>
      </c>
      <c r="D2505" s="1" t="n">
        <v>1</v>
      </c>
      <c r="E2505" s="16" t="n">
        <v>750.27</v>
      </c>
      <c r="F2505" s="17" t="n">
        <v>0</v>
      </c>
      <c r="G2505" s="16" t="n">
        <v>750.27</v>
      </c>
      <c r="I2505" s="1" t="str">
        <f aca="false">INDEX(Products!$C$2:$C$51,MATCH(C2505,Products!$A$2:$A$51,0))</f>
        <v>Books &amp; Stationery</v>
      </c>
      <c r="J2505" s="1" t="str">
        <f aca="false">INDEX(Orders!$E$2:$E$8001,MATCH(B2505,Orders!$A$2:$A$8001,0))</f>
        <v>Delivered</v>
      </c>
      <c r="K2505" s="1" t="str">
        <f aca="false">LEFT(INDEX(Orders!$C$2:$C$8001,MATCH(B2505,Orders!$A$2:$A$8001,0)),7)</f>
        <v>2024-06</v>
      </c>
    </row>
    <row r="2506" customFormat="false" ht="15" hidden="false" customHeight="true" outlineLevel="0" collapsed="false">
      <c r="A2506" s="1" t="s">
        <v>12976</v>
      </c>
      <c r="B2506" s="1" t="s">
        <v>3583</v>
      </c>
      <c r="C2506" s="1" t="s">
        <v>1951</v>
      </c>
      <c r="D2506" s="1" t="n">
        <v>1</v>
      </c>
      <c r="E2506" s="16" t="n">
        <v>957.5</v>
      </c>
      <c r="F2506" s="17" t="n">
        <v>0</v>
      </c>
      <c r="G2506" s="16" t="n">
        <v>957.5</v>
      </c>
      <c r="I2506" s="1" t="str">
        <f aca="false">INDEX(Products!$C$2:$C$51,MATCH(C2506,Products!$A$2:$A$51,0))</f>
        <v>Fashion</v>
      </c>
      <c r="J2506" s="1" t="str">
        <f aca="false">INDEX(Orders!$E$2:$E$8001,MATCH(B2506,Orders!$A$2:$A$8001,0))</f>
        <v>Delivered</v>
      </c>
      <c r="K2506" s="1" t="str">
        <f aca="false">LEFT(INDEX(Orders!$C$2:$C$8001,MATCH(B2506,Orders!$A$2:$A$8001,0)),7)</f>
        <v>2024-06</v>
      </c>
    </row>
    <row r="2507" customFormat="false" ht="15" hidden="false" customHeight="true" outlineLevel="0" collapsed="false">
      <c r="A2507" s="1" t="s">
        <v>12977</v>
      </c>
      <c r="B2507" s="1" t="s">
        <v>3584</v>
      </c>
      <c r="C2507" s="1" t="s">
        <v>1947</v>
      </c>
      <c r="D2507" s="1" t="n">
        <v>1</v>
      </c>
      <c r="E2507" s="16" t="n">
        <v>4778.51</v>
      </c>
      <c r="F2507" s="17" t="n">
        <v>0</v>
      </c>
      <c r="G2507" s="16" t="n">
        <v>4778.51</v>
      </c>
      <c r="I2507" s="1" t="str">
        <f aca="false">INDEX(Products!$C$2:$C$51,MATCH(C2507,Products!$A$2:$A$51,0))</f>
        <v>Fashion</v>
      </c>
      <c r="J2507" s="1" t="str">
        <f aca="false">INDEX(Orders!$E$2:$E$8001,MATCH(B2507,Orders!$A$2:$A$8001,0))</f>
        <v>Delivered</v>
      </c>
      <c r="K2507" s="1" t="str">
        <f aca="false">LEFT(INDEX(Orders!$C$2:$C$8001,MATCH(B2507,Orders!$A$2:$A$8001,0)),7)</f>
        <v>2025-11</v>
      </c>
    </row>
    <row r="2508" customFormat="false" ht="15" hidden="false" customHeight="true" outlineLevel="0" collapsed="false">
      <c r="A2508" s="1" t="s">
        <v>12978</v>
      </c>
      <c r="B2508" s="1" t="s">
        <v>3584</v>
      </c>
      <c r="C2508" s="1" t="s">
        <v>1979</v>
      </c>
      <c r="D2508" s="1" t="n">
        <v>1</v>
      </c>
      <c r="E2508" s="16" t="n">
        <v>623</v>
      </c>
      <c r="F2508" s="17" t="n">
        <v>0</v>
      </c>
      <c r="G2508" s="16" t="n">
        <v>623</v>
      </c>
      <c r="I2508" s="1" t="str">
        <f aca="false">INDEX(Products!$C$2:$C$51,MATCH(C2508,Products!$A$2:$A$51,0))</f>
        <v>Beauty &amp; Personal Care</v>
      </c>
      <c r="J2508" s="1" t="str">
        <f aca="false">INDEX(Orders!$E$2:$E$8001,MATCH(B2508,Orders!$A$2:$A$8001,0))</f>
        <v>Delivered</v>
      </c>
      <c r="K2508" s="1" t="str">
        <f aca="false">LEFT(INDEX(Orders!$C$2:$C$8001,MATCH(B2508,Orders!$A$2:$A$8001,0)),7)</f>
        <v>2025-11</v>
      </c>
    </row>
    <row r="2509" customFormat="false" ht="15" hidden="false" customHeight="true" outlineLevel="0" collapsed="false">
      <c r="A2509" s="1" t="s">
        <v>12979</v>
      </c>
      <c r="B2509" s="1" t="s">
        <v>3585</v>
      </c>
      <c r="C2509" s="1" t="s">
        <v>1920</v>
      </c>
      <c r="D2509" s="1" t="n">
        <v>1</v>
      </c>
      <c r="E2509" s="16" t="n">
        <v>4273.58</v>
      </c>
      <c r="F2509" s="17" t="n">
        <v>0.1</v>
      </c>
      <c r="G2509" s="16" t="n">
        <v>3846.22</v>
      </c>
      <c r="I2509" s="1" t="str">
        <f aca="false">INDEX(Products!$C$2:$C$51,MATCH(C2509,Products!$A$2:$A$51,0))</f>
        <v>Electronics</v>
      </c>
      <c r="J2509" s="1" t="str">
        <f aca="false">INDEX(Orders!$E$2:$E$8001,MATCH(B2509,Orders!$A$2:$A$8001,0))</f>
        <v>Delivered</v>
      </c>
      <c r="K2509" s="1" t="str">
        <f aca="false">LEFT(INDEX(Orders!$C$2:$C$8001,MATCH(B2509,Orders!$A$2:$A$8001,0)),7)</f>
        <v>2025-07</v>
      </c>
    </row>
    <row r="2510" customFormat="false" ht="15" hidden="false" customHeight="true" outlineLevel="0" collapsed="false">
      <c r="A2510" s="1" t="s">
        <v>12980</v>
      </c>
      <c r="B2510" s="1" t="s">
        <v>3586</v>
      </c>
      <c r="C2510" s="1" t="s">
        <v>1940</v>
      </c>
      <c r="D2510" s="1" t="n">
        <v>1</v>
      </c>
      <c r="E2510" s="16" t="n">
        <v>2374.52</v>
      </c>
      <c r="F2510" s="17" t="n">
        <v>0</v>
      </c>
      <c r="G2510" s="16" t="n">
        <v>2374.52</v>
      </c>
      <c r="I2510" s="1" t="str">
        <f aca="false">INDEX(Products!$C$2:$C$51,MATCH(C2510,Products!$A$2:$A$51,0))</f>
        <v>Fashion</v>
      </c>
      <c r="J2510" s="1" t="str">
        <f aca="false">INDEX(Orders!$E$2:$E$8001,MATCH(B2510,Orders!$A$2:$A$8001,0))</f>
        <v>Delivered</v>
      </c>
      <c r="K2510" s="1" t="str">
        <f aca="false">LEFT(INDEX(Orders!$C$2:$C$8001,MATCH(B2510,Orders!$A$2:$A$8001,0)),7)</f>
        <v>2025-07</v>
      </c>
    </row>
    <row r="2511" customFormat="false" ht="15" hidden="false" customHeight="true" outlineLevel="0" collapsed="false">
      <c r="A2511" s="1" t="s">
        <v>12981</v>
      </c>
      <c r="B2511" s="1" t="s">
        <v>3588</v>
      </c>
      <c r="C2511" s="1" t="s">
        <v>2006</v>
      </c>
      <c r="D2511" s="1" t="n">
        <v>2</v>
      </c>
      <c r="E2511" s="16" t="n">
        <v>482.17</v>
      </c>
      <c r="F2511" s="17" t="n">
        <v>0.05</v>
      </c>
      <c r="G2511" s="16" t="n">
        <v>916.12</v>
      </c>
      <c r="I2511" s="1" t="str">
        <f aca="false">INDEX(Products!$C$2:$C$51,MATCH(C2511,Products!$A$2:$A$51,0))</f>
        <v>Books &amp; Stationery</v>
      </c>
      <c r="J2511" s="1" t="str">
        <f aca="false">INDEX(Orders!$E$2:$E$8001,MATCH(B2511,Orders!$A$2:$A$8001,0))</f>
        <v>Delivered</v>
      </c>
      <c r="K2511" s="1" t="str">
        <f aca="false">LEFT(INDEX(Orders!$C$2:$C$8001,MATCH(B2511,Orders!$A$2:$A$8001,0)),7)</f>
        <v>2024-10</v>
      </c>
    </row>
    <row r="2512" customFormat="false" ht="15" hidden="false" customHeight="true" outlineLevel="0" collapsed="false">
      <c r="A2512" s="1" t="s">
        <v>12982</v>
      </c>
      <c r="B2512" s="1" t="s">
        <v>3588</v>
      </c>
      <c r="C2512" s="1" t="s">
        <v>1982</v>
      </c>
      <c r="D2512" s="1" t="n">
        <v>1</v>
      </c>
      <c r="E2512" s="16" t="n">
        <v>1808.21</v>
      </c>
      <c r="F2512" s="17" t="n">
        <v>0.15</v>
      </c>
      <c r="G2512" s="16" t="n">
        <v>1536.98</v>
      </c>
      <c r="I2512" s="1" t="str">
        <f aca="false">INDEX(Products!$C$2:$C$51,MATCH(C2512,Products!$A$2:$A$51,0))</f>
        <v>Beauty &amp; Personal Care</v>
      </c>
      <c r="J2512" s="1" t="str">
        <f aca="false">INDEX(Orders!$E$2:$E$8001,MATCH(B2512,Orders!$A$2:$A$8001,0))</f>
        <v>Delivered</v>
      </c>
      <c r="K2512" s="1" t="str">
        <f aca="false">LEFT(INDEX(Orders!$C$2:$C$8001,MATCH(B2512,Orders!$A$2:$A$8001,0)),7)</f>
        <v>2024-10</v>
      </c>
    </row>
    <row r="2513" customFormat="false" ht="15" hidden="false" customHeight="true" outlineLevel="0" collapsed="false">
      <c r="A2513" s="1" t="s">
        <v>12983</v>
      </c>
      <c r="B2513" s="1" t="s">
        <v>3589</v>
      </c>
      <c r="C2513" s="1" t="s">
        <v>1940</v>
      </c>
      <c r="D2513" s="1" t="n">
        <v>1</v>
      </c>
      <c r="E2513" s="16" t="n">
        <v>2374.52</v>
      </c>
      <c r="F2513" s="17" t="n">
        <v>0.05</v>
      </c>
      <c r="G2513" s="16" t="n">
        <v>2255.79</v>
      </c>
      <c r="I2513" s="1" t="str">
        <f aca="false">INDEX(Products!$C$2:$C$51,MATCH(C2513,Products!$A$2:$A$51,0))</f>
        <v>Fashion</v>
      </c>
      <c r="J2513" s="1" t="str">
        <f aca="false">INDEX(Orders!$E$2:$E$8001,MATCH(B2513,Orders!$A$2:$A$8001,0))</f>
        <v>Cancelled</v>
      </c>
      <c r="K2513" s="1" t="str">
        <f aca="false">LEFT(INDEX(Orders!$C$2:$C$8001,MATCH(B2513,Orders!$A$2:$A$8001,0)),7)</f>
        <v>2025-10</v>
      </c>
    </row>
    <row r="2514" customFormat="false" ht="15" hidden="false" customHeight="true" outlineLevel="0" collapsed="false">
      <c r="A2514" s="1" t="s">
        <v>12984</v>
      </c>
      <c r="B2514" s="1" t="s">
        <v>3589</v>
      </c>
      <c r="C2514" s="1" t="s">
        <v>1975</v>
      </c>
      <c r="D2514" s="1" t="n">
        <v>1</v>
      </c>
      <c r="E2514" s="16" t="n">
        <v>862.99</v>
      </c>
      <c r="F2514" s="17" t="n">
        <v>0</v>
      </c>
      <c r="G2514" s="16" t="n">
        <v>862.99</v>
      </c>
      <c r="I2514" s="1" t="str">
        <f aca="false">INDEX(Products!$C$2:$C$51,MATCH(C2514,Products!$A$2:$A$51,0))</f>
        <v>Beauty &amp; Personal Care</v>
      </c>
      <c r="J2514" s="1" t="str">
        <f aca="false">INDEX(Orders!$E$2:$E$8001,MATCH(B2514,Orders!$A$2:$A$8001,0))</f>
        <v>Cancelled</v>
      </c>
      <c r="K2514" s="1" t="str">
        <f aca="false">LEFT(INDEX(Orders!$C$2:$C$8001,MATCH(B2514,Orders!$A$2:$A$8001,0)),7)</f>
        <v>2025-10</v>
      </c>
    </row>
    <row r="2515" customFormat="false" ht="15" hidden="false" customHeight="true" outlineLevel="0" collapsed="false">
      <c r="A2515" s="1" t="s">
        <v>12985</v>
      </c>
      <c r="B2515" s="1" t="s">
        <v>3590</v>
      </c>
      <c r="C2515" s="1" t="s">
        <v>2007</v>
      </c>
      <c r="D2515" s="1" t="n">
        <v>1</v>
      </c>
      <c r="E2515" s="16" t="n">
        <v>750.27</v>
      </c>
      <c r="F2515" s="17" t="n">
        <v>0.1</v>
      </c>
      <c r="G2515" s="16" t="n">
        <v>675.24</v>
      </c>
      <c r="I2515" s="1" t="str">
        <f aca="false">INDEX(Products!$C$2:$C$51,MATCH(C2515,Products!$A$2:$A$51,0))</f>
        <v>Books &amp; Stationery</v>
      </c>
      <c r="J2515" s="1" t="str">
        <f aca="false">INDEX(Orders!$E$2:$E$8001,MATCH(B2515,Orders!$A$2:$A$8001,0))</f>
        <v>Delivered</v>
      </c>
      <c r="K2515" s="1" t="str">
        <f aca="false">LEFT(INDEX(Orders!$C$2:$C$8001,MATCH(B2515,Orders!$A$2:$A$8001,0)),7)</f>
        <v>2025-12</v>
      </c>
    </row>
    <row r="2516" customFormat="false" ht="15" hidden="false" customHeight="true" outlineLevel="0" collapsed="false">
      <c r="A2516" s="1" t="s">
        <v>12986</v>
      </c>
      <c r="B2516" s="1" t="s">
        <v>3590</v>
      </c>
      <c r="C2516" s="1" t="s">
        <v>1922</v>
      </c>
      <c r="D2516" s="1" t="n">
        <v>1</v>
      </c>
      <c r="E2516" s="16" t="n">
        <v>3142.61</v>
      </c>
      <c r="F2516" s="17" t="n">
        <v>0.1</v>
      </c>
      <c r="G2516" s="16" t="n">
        <v>2828.35</v>
      </c>
      <c r="I2516" s="1" t="str">
        <f aca="false">INDEX(Products!$C$2:$C$51,MATCH(C2516,Products!$A$2:$A$51,0))</f>
        <v>Electronics</v>
      </c>
      <c r="J2516" s="1" t="str">
        <f aca="false">INDEX(Orders!$E$2:$E$8001,MATCH(B2516,Orders!$A$2:$A$8001,0))</f>
        <v>Delivered</v>
      </c>
      <c r="K2516" s="1" t="str">
        <f aca="false">LEFT(INDEX(Orders!$C$2:$C$8001,MATCH(B2516,Orders!$A$2:$A$8001,0)),7)</f>
        <v>2025-12</v>
      </c>
    </row>
    <row r="2517" customFormat="false" ht="15" hidden="false" customHeight="true" outlineLevel="0" collapsed="false">
      <c r="A2517" s="1" t="s">
        <v>12987</v>
      </c>
      <c r="B2517" s="1" t="s">
        <v>3590</v>
      </c>
      <c r="C2517" s="1" t="s">
        <v>1997</v>
      </c>
      <c r="D2517" s="1" t="n">
        <v>1</v>
      </c>
      <c r="E2517" s="16" t="n">
        <v>311.15</v>
      </c>
      <c r="F2517" s="17" t="n">
        <v>0</v>
      </c>
      <c r="G2517" s="16" t="n">
        <v>311.15</v>
      </c>
      <c r="I2517" s="1" t="str">
        <f aca="false">INDEX(Products!$C$2:$C$51,MATCH(C2517,Products!$A$2:$A$51,0))</f>
        <v>Sports &amp; Fitness</v>
      </c>
      <c r="J2517" s="1" t="str">
        <f aca="false">INDEX(Orders!$E$2:$E$8001,MATCH(B2517,Orders!$A$2:$A$8001,0))</f>
        <v>Delivered</v>
      </c>
      <c r="K2517" s="1" t="str">
        <f aca="false">LEFT(INDEX(Orders!$C$2:$C$8001,MATCH(B2517,Orders!$A$2:$A$8001,0)),7)</f>
        <v>2025-12</v>
      </c>
    </row>
    <row r="2518" customFormat="false" ht="15" hidden="false" customHeight="true" outlineLevel="0" collapsed="false">
      <c r="A2518" s="1" t="s">
        <v>12988</v>
      </c>
      <c r="B2518" s="1" t="s">
        <v>3591</v>
      </c>
      <c r="C2518" s="1" t="s">
        <v>1976</v>
      </c>
      <c r="D2518" s="1" t="n">
        <v>1</v>
      </c>
      <c r="E2518" s="16" t="n">
        <v>1603.35</v>
      </c>
      <c r="F2518" s="17" t="n">
        <v>0</v>
      </c>
      <c r="G2518" s="16" t="n">
        <v>1603.35</v>
      </c>
      <c r="I2518" s="1" t="str">
        <f aca="false">INDEX(Products!$C$2:$C$51,MATCH(C2518,Products!$A$2:$A$51,0))</f>
        <v>Beauty &amp; Personal Care</v>
      </c>
      <c r="J2518" s="1" t="str">
        <f aca="false">INDEX(Orders!$E$2:$E$8001,MATCH(B2518,Orders!$A$2:$A$8001,0))</f>
        <v>Cancelled</v>
      </c>
      <c r="K2518" s="1" t="str">
        <f aca="false">LEFT(INDEX(Orders!$C$2:$C$8001,MATCH(B2518,Orders!$A$2:$A$8001,0)),7)</f>
        <v>2025-12</v>
      </c>
    </row>
    <row r="2519" customFormat="false" ht="15" hidden="false" customHeight="true" outlineLevel="0" collapsed="false">
      <c r="A2519" s="1" t="s">
        <v>12989</v>
      </c>
      <c r="B2519" s="1" t="s">
        <v>3591</v>
      </c>
      <c r="C2519" s="1" t="s">
        <v>2006</v>
      </c>
      <c r="D2519" s="1" t="n">
        <v>1</v>
      </c>
      <c r="E2519" s="16" t="n">
        <v>482.17</v>
      </c>
      <c r="F2519" s="17" t="n">
        <v>0.15</v>
      </c>
      <c r="G2519" s="16" t="n">
        <v>409.84</v>
      </c>
      <c r="I2519" s="1" t="str">
        <f aca="false">INDEX(Products!$C$2:$C$51,MATCH(C2519,Products!$A$2:$A$51,0))</f>
        <v>Books &amp; Stationery</v>
      </c>
      <c r="J2519" s="1" t="str">
        <f aca="false">INDEX(Orders!$E$2:$E$8001,MATCH(B2519,Orders!$A$2:$A$8001,0))</f>
        <v>Cancelled</v>
      </c>
      <c r="K2519" s="1" t="str">
        <f aca="false">LEFT(INDEX(Orders!$C$2:$C$8001,MATCH(B2519,Orders!$A$2:$A$8001,0)),7)</f>
        <v>2025-12</v>
      </c>
    </row>
    <row r="2520" customFormat="false" ht="15" hidden="false" customHeight="true" outlineLevel="0" collapsed="false">
      <c r="A2520" s="1" t="s">
        <v>12990</v>
      </c>
      <c r="B2520" s="1" t="s">
        <v>3592</v>
      </c>
      <c r="C2520" s="1" t="s">
        <v>2006</v>
      </c>
      <c r="D2520" s="1" t="n">
        <v>1</v>
      </c>
      <c r="E2520" s="16" t="n">
        <v>482.17</v>
      </c>
      <c r="F2520" s="17" t="n">
        <v>0</v>
      </c>
      <c r="G2520" s="16" t="n">
        <v>482.17</v>
      </c>
      <c r="I2520" s="1" t="str">
        <f aca="false">INDEX(Products!$C$2:$C$51,MATCH(C2520,Products!$A$2:$A$51,0))</f>
        <v>Books &amp; Stationery</v>
      </c>
      <c r="J2520" s="1" t="str">
        <f aca="false">INDEX(Orders!$E$2:$E$8001,MATCH(B2520,Orders!$A$2:$A$8001,0))</f>
        <v>Delivered</v>
      </c>
      <c r="K2520" s="1" t="str">
        <f aca="false">LEFT(INDEX(Orders!$C$2:$C$8001,MATCH(B2520,Orders!$A$2:$A$8001,0)),7)</f>
        <v>2025-06</v>
      </c>
    </row>
    <row r="2521" customFormat="false" ht="15" hidden="false" customHeight="true" outlineLevel="0" collapsed="false">
      <c r="A2521" s="1" t="s">
        <v>12991</v>
      </c>
      <c r="B2521" s="1" t="s">
        <v>3592</v>
      </c>
      <c r="C2521" s="1" t="s">
        <v>1926</v>
      </c>
      <c r="D2521" s="1" t="n">
        <v>1</v>
      </c>
      <c r="E2521" s="16" t="n">
        <v>1478.08</v>
      </c>
      <c r="F2521" s="17" t="n">
        <v>0.1</v>
      </c>
      <c r="G2521" s="16" t="n">
        <v>1330.27</v>
      </c>
      <c r="I2521" s="1" t="str">
        <f aca="false">INDEX(Products!$C$2:$C$51,MATCH(C2521,Products!$A$2:$A$51,0))</f>
        <v>Electronics</v>
      </c>
      <c r="J2521" s="1" t="str">
        <f aca="false">INDEX(Orders!$E$2:$E$8001,MATCH(B2521,Orders!$A$2:$A$8001,0))</f>
        <v>Delivered</v>
      </c>
      <c r="K2521" s="1" t="str">
        <f aca="false">LEFT(INDEX(Orders!$C$2:$C$8001,MATCH(B2521,Orders!$A$2:$A$8001,0)),7)</f>
        <v>2025-06</v>
      </c>
    </row>
    <row r="2522" customFormat="false" ht="15" hidden="false" customHeight="true" outlineLevel="0" collapsed="false">
      <c r="A2522" s="1" t="s">
        <v>12992</v>
      </c>
      <c r="B2522" s="1" t="s">
        <v>3592</v>
      </c>
      <c r="C2522" s="1" t="s">
        <v>1975</v>
      </c>
      <c r="D2522" s="1" t="n">
        <v>1</v>
      </c>
      <c r="E2522" s="16" t="n">
        <v>862.99</v>
      </c>
      <c r="F2522" s="17" t="n">
        <v>0.2</v>
      </c>
      <c r="G2522" s="16" t="n">
        <v>690.39</v>
      </c>
      <c r="I2522" s="1" t="str">
        <f aca="false">INDEX(Products!$C$2:$C$51,MATCH(C2522,Products!$A$2:$A$51,0))</f>
        <v>Beauty &amp; Personal Care</v>
      </c>
      <c r="J2522" s="1" t="str">
        <f aca="false">INDEX(Orders!$E$2:$E$8001,MATCH(B2522,Orders!$A$2:$A$8001,0))</f>
        <v>Delivered</v>
      </c>
      <c r="K2522" s="1" t="str">
        <f aca="false">LEFT(INDEX(Orders!$C$2:$C$8001,MATCH(B2522,Orders!$A$2:$A$8001,0)),7)</f>
        <v>2025-06</v>
      </c>
    </row>
    <row r="2523" customFormat="false" ht="15" hidden="false" customHeight="true" outlineLevel="0" collapsed="false">
      <c r="A2523" s="1" t="s">
        <v>12993</v>
      </c>
      <c r="B2523" s="1" t="s">
        <v>3592</v>
      </c>
      <c r="C2523" s="1" t="s">
        <v>1961</v>
      </c>
      <c r="D2523" s="1" t="n">
        <v>1</v>
      </c>
      <c r="E2523" s="16" t="n">
        <v>3493.68</v>
      </c>
      <c r="F2523" s="17" t="n">
        <v>0.2</v>
      </c>
      <c r="G2523" s="16" t="n">
        <v>2794.94</v>
      </c>
      <c r="I2523" s="1" t="str">
        <f aca="false">INDEX(Products!$C$2:$C$51,MATCH(C2523,Products!$A$2:$A$51,0))</f>
        <v>Home &amp; Kitchen</v>
      </c>
      <c r="J2523" s="1" t="str">
        <f aca="false">INDEX(Orders!$E$2:$E$8001,MATCH(B2523,Orders!$A$2:$A$8001,0))</f>
        <v>Delivered</v>
      </c>
      <c r="K2523" s="1" t="str">
        <f aca="false">LEFT(INDEX(Orders!$C$2:$C$8001,MATCH(B2523,Orders!$A$2:$A$8001,0)),7)</f>
        <v>2025-06</v>
      </c>
    </row>
    <row r="2524" customFormat="false" ht="15" hidden="false" customHeight="true" outlineLevel="0" collapsed="false">
      <c r="A2524" s="1" t="s">
        <v>12994</v>
      </c>
      <c r="B2524" s="1" t="s">
        <v>3593</v>
      </c>
      <c r="C2524" s="1" t="s">
        <v>1975</v>
      </c>
      <c r="D2524" s="1" t="n">
        <v>1</v>
      </c>
      <c r="E2524" s="16" t="n">
        <v>862.99</v>
      </c>
      <c r="F2524" s="17" t="n">
        <v>0.05</v>
      </c>
      <c r="G2524" s="16" t="n">
        <v>819.84</v>
      </c>
      <c r="I2524" s="1" t="str">
        <f aca="false">INDEX(Products!$C$2:$C$51,MATCH(C2524,Products!$A$2:$A$51,0))</f>
        <v>Beauty &amp; Personal Care</v>
      </c>
      <c r="J2524" s="1" t="str">
        <f aca="false">INDEX(Orders!$E$2:$E$8001,MATCH(B2524,Orders!$A$2:$A$8001,0))</f>
        <v>Delivered</v>
      </c>
      <c r="K2524" s="1" t="str">
        <f aca="false">LEFT(INDEX(Orders!$C$2:$C$8001,MATCH(B2524,Orders!$A$2:$A$8001,0)),7)</f>
        <v>2025-12</v>
      </c>
    </row>
    <row r="2525" customFormat="false" ht="15" hidden="false" customHeight="true" outlineLevel="0" collapsed="false">
      <c r="A2525" s="1" t="s">
        <v>12995</v>
      </c>
      <c r="B2525" s="1" t="s">
        <v>3593</v>
      </c>
      <c r="C2525" s="1" t="s">
        <v>1990</v>
      </c>
      <c r="D2525" s="1" t="n">
        <v>1</v>
      </c>
      <c r="E2525" s="16" t="n">
        <v>5311.32</v>
      </c>
      <c r="F2525" s="17" t="n">
        <v>0.05</v>
      </c>
      <c r="G2525" s="16" t="n">
        <v>5045.75</v>
      </c>
      <c r="I2525" s="1" t="str">
        <f aca="false">INDEX(Products!$C$2:$C$51,MATCH(C2525,Products!$A$2:$A$51,0))</f>
        <v>Sports &amp; Fitness</v>
      </c>
      <c r="J2525" s="1" t="str">
        <f aca="false">INDEX(Orders!$E$2:$E$8001,MATCH(B2525,Orders!$A$2:$A$8001,0))</f>
        <v>Delivered</v>
      </c>
      <c r="K2525" s="1" t="str">
        <f aca="false">LEFT(INDEX(Orders!$C$2:$C$8001,MATCH(B2525,Orders!$A$2:$A$8001,0)),7)</f>
        <v>2025-12</v>
      </c>
    </row>
    <row r="2526" customFormat="false" ht="15" hidden="false" customHeight="true" outlineLevel="0" collapsed="false">
      <c r="A2526" s="1" t="s">
        <v>12996</v>
      </c>
      <c r="B2526" s="1" t="s">
        <v>3593</v>
      </c>
      <c r="C2526" s="1" t="s">
        <v>2006</v>
      </c>
      <c r="D2526" s="1" t="n">
        <v>1</v>
      </c>
      <c r="E2526" s="16" t="n">
        <v>482.17</v>
      </c>
      <c r="F2526" s="17" t="n">
        <v>0</v>
      </c>
      <c r="G2526" s="16" t="n">
        <v>482.17</v>
      </c>
      <c r="I2526" s="1" t="str">
        <f aca="false">INDEX(Products!$C$2:$C$51,MATCH(C2526,Products!$A$2:$A$51,0))</f>
        <v>Books &amp; Stationery</v>
      </c>
      <c r="J2526" s="1" t="str">
        <f aca="false">INDEX(Orders!$E$2:$E$8001,MATCH(B2526,Orders!$A$2:$A$8001,0))</f>
        <v>Delivered</v>
      </c>
      <c r="K2526" s="1" t="str">
        <f aca="false">LEFT(INDEX(Orders!$C$2:$C$8001,MATCH(B2526,Orders!$A$2:$A$8001,0)),7)</f>
        <v>2025-12</v>
      </c>
    </row>
    <row r="2527" customFormat="false" ht="15" hidden="false" customHeight="true" outlineLevel="0" collapsed="false">
      <c r="A2527" s="1" t="s">
        <v>12997</v>
      </c>
      <c r="B2527" s="1" t="s">
        <v>3593</v>
      </c>
      <c r="C2527" s="1" t="s">
        <v>1953</v>
      </c>
      <c r="D2527" s="1" t="n">
        <v>3</v>
      </c>
      <c r="E2527" s="16" t="n">
        <v>4914.12</v>
      </c>
      <c r="F2527" s="17" t="n">
        <v>0.1</v>
      </c>
      <c r="G2527" s="16" t="n">
        <v>13268.12</v>
      </c>
      <c r="I2527" s="1" t="str">
        <f aca="false">INDEX(Products!$C$2:$C$51,MATCH(C2527,Products!$A$2:$A$51,0))</f>
        <v>Fashion</v>
      </c>
      <c r="J2527" s="1" t="str">
        <f aca="false">INDEX(Orders!$E$2:$E$8001,MATCH(B2527,Orders!$A$2:$A$8001,0))</f>
        <v>Delivered</v>
      </c>
      <c r="K2527" s="1" t="str">
        <f aca="false">LEFT(INDEX(Orders!$C$2:$C$8001,MATCH(B2527,Orders!$A$2:$A$8001,0)),7)</f>
        <v>2025-12</v>
      </c>
    </row>
    <row r="2528" customFormat="false" ht="15" hidden="false" customHeight="true" outlineLevel="0" collapsed="false">
      <c r="A2528" s="1" t="s">
        <v>12998</v>
      </c>
      <c r="B2528" s="1" t="s">
        <v>3594</v>
      </c>
      <c r="C2528" s="1" t="s">
        <v>1969</v>
      </c>
      <c r="D2528" s="1" t="n">
        <v>1</v>
      </c>
      <c r="E2528" s="16" t="n">
        <v>9171.98</v>
      </c>
      <c r="F2528" s="17" t="n">
        <v>0.1</v>
      </c>
      <c r="G2528" s="16" t="n">
        <v>8254.78</v>
      </c>
      <c r="I2528" s="1" t="str">
        <f aca="false">INDEX(Products!$C$2:$C$51,MATCH(C2528,Products!$A$2:$A$51,0))</f>
        <v>Home &amp; Kitchen</v>
      </c>
      <c r="J2528" s="1" t="str">
        <f aca="false">INDEX(Orders!$E$2:$E$8001,MATCH(B2528,Orders!$A$2:$A$8001,0))</f>
        <v>Delivered</v>
      </c>
      <c r="K2528" s="1" t="str">
        <f aca="false">LEFT(INDEX(Orders!$C$2:$C$8001,MATCH(B2528,Orders!$A$2:$A$8001,0)),7)</f>
        <v>2025-10</v>
      </c>
    </row>
    <row r="2529" customFormat="false" ht="15" hidden="false" customHeight="true" outlineLevel="0" collapsed="false">
      <c r="A2529" s="1" t="s">
        <v>12999</v>
      </c>
      <c r="B2529" s="1" t="s">
        <v>3595</v>
      </c>
      <c r="C2529" s="1" t="s">
        <v>1918</v>
      </c>
      <c r="D2529" s="1" t="n">
        <v>1</v>
      </c>
      <c r="E2529" s="16" t="n">
        <v>2978.99</v>
      </c>
      <c r="F2529" s="17" t="n">
        <v>0.2</v>
      </c>
      <c r="G2529" s="16" t="n">
        <v>2383.19</v>
      </c>
      <c r="I2529" s="1" t="str">
        <f aca="false">INDEX(Products!$C$2:$C$51,MATCH(C2529,Products!$A$2:$A$51,0))</f>
        <v>Electronics</v>
      </c>
      <c r="J2529" s="1" t="str">
        <f aca="false">INDEX(Orders!$E$2:$E$8001,MATCH(B2529,Orders!$A$2:$A$8001,0))</f>
        <v>Delivered</v>
      </c>
      <c r="K2529" s="1" t="str">
        <f aca="false">LEFT(INDEX(Orders!$C$2:$C$8001,MATCH(B2529,Orders!$A$2:$A$8001,0)),7)</f>
        <v>2025-09</v>
      </c>
    </row>
    <row r="2530" customFormat="false" ht="15" hidden="false" customHeight="true" outlineLevel="0" collapsed="false">
      <c r="A2530" s="1" t="s">
        <v>13000</v>
      </c>
      <c r="B2530" s="1" t="s">
        <v>3595</v>
      </c>
      <c r="C2530" s="1" t="s">
        <v>1947</v>
      </c>
      <c r="D2530" s="1" t="n">
        <v>1</v>
      </c>
      <c r="E2530" s="16" t="n">
        <v>4778.51</v>
      </c>
      <c r="F2530" s="17" t="n">
        <v>0.2</v>
      </c>
      <c r="G2530" s="16" t="n">
        <v>3822.81</v>
      </c>
      <c r="I2530" s="1" t="str">
        <f aca="false">INDEX(Products!$C$2:$C$51,MATCH(C2530,Products!$A$2:$A$51,0))</f>
        <v>Fashion</v>
      </c>
      <c r="J2530" s="1" t="str">
        <f aca="false">INDEX(Orders!$E$2:$E$8001,MATCH(B2530,Orders!$A$2:$A$8001,0))</f>
        <v>Delivered</v>
      </c>
      <c r="K2530" s="1" t="str">
        <f aca="false">LEFT(INDEX(Orders!$C$2:$C$8001,MATCH(B2530,Orders!$A$2:$A$8001,0)),7)</f>
        <v>2025-09</v>
      </c>
    </row>
    <row r="2531" customFormat="false" ht="15" hidden="false" customHeight="true" outlineLevel="0" collapsed="false">
      <c r="A2531" s="1" t="s">
        <v>13001</v>
      </c>
      <c r="B2531" s="1" t="s">
        <v>3596</v>
      </c>
      <c r="C2531" s="1" t="s">
        <v>1928</v>
      </c>
      <c r="D2531" s="1" t="n">
        <v>2</v>
      </c>
      <c r="E2531" s="16" t="n">
        <v>657.82</v>
      </c>
      <c r="F2531" s="17" t="n">
        <v>0.15</v>
      </c>
      <c r="G2531" s="16" t="n">
        <v>1118.29</v>
      </c>
      <c r="I2531" s="1" t="str">
        <f aca="false">INDEX(Products!$C$2:$C$51,MATCH(C2531,Products!$A$2:$A$51,0))</f>
        <v>Electronics</v>
      </c>
      <c r="J2531" s="1" t="str">
        <f aca="false">INDEX(Orders!$E$2:$E$8001,MATCH(B2531,Orders!$A$2:$A$8001,0))</f>
        <v>Returned</v>
      </c>
      <c r="K2531" s="1" t="str">
        <f aca="false">LEFT(INDEX(Orders!$C$2:$C$8001,MATCH(B2531,Orders!$A$2:$A$8001,0)),7)</f>
        <v>2025-12</v>
      </c>
    </row>
    <row r="2532" customFormat="false" ht="15" hidden="false" customHeight="true" outlineLevel="0" collapsed="false">
      <c r="A2532" s="1" t="s">
        <v>13002</v>
      </c>
      <c r="B2532" s="1" t="s">
        <v>3597</v>
      </c>
      <c r="C2532" s="1" t="s">
        <v>2007</v>
      </c>
      <c r="D2532" s="1" t="n">
        <v>1</v>
      </c>
      <c r="E2532" s="16" t="n">
        <v>750.27</v>
      </c>
      <c r="F2532" s="17" t="n">
        <v>0.05</v>
      </c>
      <c r="G2532" s="16" t="n">
        <v>712.76</v>
      </c>
      <c r="I2532" s="1" t="str">
        <f aca="false">INDEX(Products!$C$2:$C$51,MATCH(C2532,Products!$A$2:$A$51,0))</f>
        <v>Books &amp; Stationery</v>
      </c>
      <c r="J2532" s="1" t="str">
        <f aca="false">INDEX(Orders!$E$2:$E$8001,MATCH(B2532,Orders!$A$2:$A$8001,0))</f>
        <v>Delivered</v>
      </c>
      <c r="K2532" s="1" t="str">
        <f aca="false">LEFT(INDEX(Orders!$C$2:$C$8001,MATCH(B2532,Orders!$A$2:$A$8001,0)),7)</f>
        <v>2025-11</v>
      </c>
    </row>
    <row r="2533" customFormat="false" ht="15" hidden="false" customHeight="true" outlineLevel="0" collapsed="false">
      <c r="A2533" s="1" t="s">
        <v>13003</v>
      </c>
      <c r="B2533" s="1" t="s">
        <v>3598</v>
      </c>
      <c r="C2533" s="1" t="s">
        <v>2006</v>
      </c>
      <c r="D2533" s="1" t="n">
        <v>1</v>
      </c>
      <c r="E2533" s="16" t="n">
        <v>482.17</v>
      </c>
      <c r="F2533" s="17" t="n">
        <v>0.15</v>
      </c>
      <c r="G2533" s="16" t="n">
        <v>409.84</v>
      </c>
      <c r="I2533" s="1" t="str">
        <f aca="false">INDEX(Products!$C$2:$C$51,MATCH(C2533,Products!$A$2:$A$51,0))</f>
        <v>Books &amp; Stationery</v>
      </c>
      <c r="J2533" s="1" t="str">
        <f aca="false">INDEX(Orders!$E$2:$E$8001,MATCH(B2533,Orders!$A$2:$A$8001,0))</f>
        <v>Cancelled</v>
      </c>
      <c r="K2533" s="1" t="str">
        <f aca="false">LEFT(INDEX(Orders!$C$2:$C$8001,MATCH(B2533,Orders!$A$2:$A$8001,0)),7)</f>
        <v>2025-07</v>
      </c>
    </row>
    <row r="2534" customFormat="false" ht="15" hidden="false" customHeight="true" outlineLevel="0" collapsed="false">
      <c r="A2534" s="1" t="s">
        <v>13004</v>
      </c>
      <c r="B2534" s="1" t="s">
        <v>3599</v>
      </c>
      <c r="C2534" s="1" t="s">
        <v>1930</v>
      </c>
      <c r="D2534" s="1" t="n">
        <v>2</v>
      </c>
      <c r="E2534" s="16" t="n">
        <v>2398.35</v>
      </c>
      <c r="F2534" s="17" t="n">
        <v>0</v>
      </c>
      <c r="G2534" s="16" t="n">
        <v>4796.7</v>
      </c>
      <c r="I2534" s="1" t="str">
        <f aca="false">INDEX(Products!$C$2:$C$51,MATCH(C2534,Products!$A$2:$A$51,0))</f>
        <v>Electronics</v>
      </c>
      <c r="J2534" s="1" t="str">
        <f aca="false">INDEX(Orders!$E$2:$E$8001,MATCH(B2534,Orders!$A$2:$A$8001,0))</f>
        <v>Delivered</v>
      </c>
      <c r="K2534" s="1" t="str">
        <f aca="false">LEFT(INDEX(Orders!$C$2:$C$8001,MATCH(B2534,Orders!$A$2:$A$8001,0)),7)</f>
        <v>2025-12</v>
      </c>
    </row>
    <row r="2535" customFormat="false" ht="15" hidden="false" customHeight="true" outlineLevel="0" collapsed="false">
      <c r="A2535" s="1" t="s">
        <v>13005</v>
      </c>
      <c r="B2535" s="1" t="s">
        <v>3599</v>
      </c>
      <c r="C2535" s="1" t="s">
        <v>1997</v>
      </c>
      <c r="D2535" s="1" t="n">
        <v>1</v>
      </c>
      <c r="E2535" s="16" t="n">
        <v>311.15</v>
      </c>
      <c r="F2535" s="17" t="n">
        <v>0</v>
      </c>
      <c r="G2535" s="16" t="n">
        <v>311.15</v>
      </c>
      <c r="I2535" s="1" t="str">
        <f aca="false">INDEX(Products!$C$2:$C$51,MATCH(C2535,Products!$A$2:$A$51,0))</f>
        <v>Sports &amp; Fitness</v>
      </c>
      <c r="J2535" s="1" t="str">
        <f aca="false">INDEX(Orders!$E$2:$E$8001,MATCH(B2535,Orders!$A$2:$A$8001,0))</f>
        <v>Delivered</v>
      </c>
      <c r="K2535" s="1" t="str">
        <f aca="false">LEFT(INDEX(Orders!$C$2:$C$8001,MATCH(B2535,Orders!$A$2:$A$8001,0)),7)</f>
        <v>2025-12</v>
      </c>
    </row>
    <row r="2536" customFormat="false" ht="15" hidden="false" customHeight="true" outlineLevel="0" collapsed="false">
      <c r="A2536" s="1" t="s">
        <v>13006</v>
      </c>
      <c r="B2536" s="1" t="s">
        <v>3599</v>
      </c>
      <c r="C2536" s="1" t="s">
        <v>1977</v>
      </c>
      <c r="D2536" s="1" t="n">
        <v>1</v>
      </c>
      <c r="E2536" s="16" t="n">
        <v>2386.05</v>
      </c>
      <c r="F2536" s="17" t="n">
        <v>0</v>
      </c>
      <c r="G2536" s="16" t="n">
        <v>2386.05</v>
      </c>
      <c r="I2536" s="1" t="str">
        <f aca="false">INDEX(Products!$C$2:$C$51,MATCH(C2536,Products!$A$2:$A$51,0))</f>
        <v>Beauty &amp; Personal Care</v>
      </c>
      <c r="J2536" s="1" t="str">
        <f aca="false">INDEX(Orders!$E$2:$E$8001,MATCH(B2536,Orders!$A$2:$A$8001,0))</f>
        <v>Delivered</v>
      </c>
      <c r="K2536" s="1" t="str">
        <f aca="false">LEFT(INDEX(Orders!$C$2:$C$8001,MATCH(B2536,Orders!$A$2:$A$8001,0)),7)</f>
        <v>2025-12</v>
      </c>
    </row>
    <row r="2537" customFormat="false" ht="15" hidden="false" customHeight="true" outlineLevel="0" collapsed="false">
      <c r="A2537" s="1" t="s">
        <v>13007</v>
      </c>
      <c r="B2537" s="1" t="s">
        <v>3599</v>
      </c>
      <c r="C2537" s="1" t="s">
        <v>1975</v>
      </c>
      <c r="D2537" s="1" t="n">
        <v>1</v>
      </c>
      <c r="E2537" s="16" t="n">
        <v>862.99</v>
      </c>
      <c r="F2537" s="17" t="n">
        <v>0</v>
      </c>
      <c r="G2537" s="16" t="n">
        <v>862.99</v>
      </c>
      <c r="I2537" s="1" t="str">
        <f aca="false">INDEX(Products!$C$2:$C$51,MATCH(C2537,Products!$A$2:$A$51,0))</f>
        <v>Beauty &amp; Personal Care</v>
      </c>
      <c r="J2537" s="1" t="str">
        <f aca="false">INDEX(Orders!$E$2:$E$8001,MATCH(B2537,Orders!$A$2:$A$8001,0))</f>
        <v>Delivered</v>
      </c>
      <c r="K2537" s="1" t="str">
        <f aca="false">LEFT(INDEX(Orders!$C$2:$C$8001,MATCH(B2537,Orders!$A$2:$A$8001,0)),7)</f>
        <v>2025-12</v>
      </c>
    </row>
    <row r="2538" customFormat="false" ht="15" hidden="false" customHeight="true" outlineLevel="0" collapsed="false">
      <c r="A2538" s="1" t="s">
        <v>13008</v>
      </c>
      <c r="B2538" s="1" t="s">
        <v>3599</v>
      </c>
      <c r="C2538" s="1" t="s">
        <v>1940</v>
      </c>
      <c r="D2538" s="1" t="n">
        <v>3</v>
      </c>
      <c r="E2538" s="16" t="n">
        <v>2374.52</v>
      </c>
      <c r="F2538" s="17" t="n">
        <v>0.05</v>
      </c>
      <c r="G2538" s="16" t="n">
        <v>6767.38</v>
      </c>
      <c r="I2538" s="1" t="str">
        <f aca="false">INDEX(Products!$C$2:$C$51,MATCH(C2538,Products!$A$2:$A$51,0))</f>
        <v>Fashion</v>
      </c>
      <c r="J2538" s="1" t="str">
        <f aca="false">INDEX(Orders!$E$2:$E$8001,MATCH(B2538,Orders!$A$2:$A$8001,0))</f>
        <v>Delivered</v>
      </c>
      <c r="K2538" s="1" t="str">
        <f aca="false">LEFT(INDEX(Orders!$C$2:$C$8001,MATCH(B2538,Orders!$A$2:$A$8001,0)),7)</f>
        <v>2025-12</v>
      </c>
    </row>
    <row r="2539" customFormat="false" ht="15" hidden="false" customHeight="true" outlineLevel="0" collapsed="false">
      <c r="A2539" s="1" t="s">
        <v>13009</v>
      </c>
      <c r="B2539" s="1" t="s">
        <v>3600</v>
      </c>
      <c r="C2539" s="1" t="s">
        <v>1963</v>
      </c>
      <c r="D2539" s="1" t="n">
        <v>1</v>
      </c>
      <c r="E2539" s="16" t="n">
        <v>1494.98</v>
      </c>
      <c r="F2539" s="17" t="n">
        <v>0.15</v>
      </c>
      <c r="G2539" s="16" t="n">
        <v>1270.73</v>
      </c>
      <c r="I2539" s="1" t="str">
        <f aca="false">INDEX(Products!$C$2:$C$51,MATCH(C2539,Products!$A$2:$A$51,0))</f>
        <v>Home &amp; Kitchen</v>
      </c>
      <c r="J2539" s="1" t="str">
        <f aca="false">INDEX(Orders!$E$2:$E$8001,MATCH(B2539,Orders!$A$2:$A$8001,0))</f>
        <v>Delivered</v>
      </c>
      <c r="K2539" s="1" t="str">
        <f aca="false">LEFT(INDEX(Orders!$C$2:$C$8001,MATCH(B2539,Orders!$A$2:$A$8001,0)),7)</f>
        <v>2024-01</v>
      </c>
    </row>
    <row r="2540" customFormat="false" ht="15" hidden="false" customHeight="true" outlineLevel="0" collapsed="false">
      <c r="A2540" s="1" t="s">
        <v>13010</v>
      </c>
      <c r="B2540" s="1" t="s">
        <v>3601</v>
      </c>
      <c r="C2540" s="1" t="s">
        <v>1980</v>
      </c>
      <c r="D2540" s="1" t="n">
        <v>1</v>
      </c>
      <c r="E2540" s="16" t="n">
        <v>2299.69</v>
      </c>
      <c r="F2540" s="17" t="n">
        <v>0.1</v>
      </c>
      <c r="G2540" s="16" t="n">
        <v>2069.72</v>
      </c>
      <c r="I2540" s="1" t="str">
        <f aca="false">INDEX(Products!$C$2:$C$51,MATCH(C2540,Products!$A$2:$A$51,0))</f>
        <v>Beauty &amp; Personal Care</v>
      </c>
      <c r="J2540" s="1" t="str">
        <f aca="false">INDEX(Orders!$E$2:$E$8001,MATCH(B2540,Orders!$A$2:$A$8001,0))</f>
        <v>Delivered</v>
      </c>
      <c r="K2540" s="1" t="str">
        <f aca="false">LEFT(INDEX(Orders!$C$2:$C$8001,MATCH(B2540,Orders!$A$2:$A$8001,0)),7)</f>
        <v>2024-12</v>
      </c>
    </row>
    <row r="2541" customFormat="false" ht="15" hidden="false" customHeight="true" outlineLevel="0" collapsed="false">
      <c r="A2541" s="1" t="s">
        <v>13011</v>
      </c>
      <c r="B2541" s="1" t="s">
        <v>3601</v>
      </c>
      <c r="C2541" s="1" t="s">
        <v>1930</v>
      </c>
      <c r="D2541" s="1" t="n">
        <v>2</v>
      </c>
      <c r="E2541" s="16" t="n">
        <v>2398.35</v>
      </c>
      <c r="F2541" s="17" t="n">
        <v>0.2</v>
      </c>
      <c r="G2541" s="16" t="n">
        <v>3837.36</v>
      </c>
      <c r="I2541" s="1" t="str">
        <f aca="false">INDEX(Products!$C$2:$C$51,MATCH(C2541,Products!$A$2:$A$51,0))</f>
        <v>Electronics</v>
      </c>
      <c r="J2541" s="1" t="str">
        <f aca="false">INDEX(Orders!$E$2:$E$8001,MATCH(B2541,Orders!$A$2:$A$8001,0))</f>
        <v>Delivered</v>
      </c>
      <c r="K2541" s="1" t="str">
        <f aca="false">LEFT(INDEX(Orders!$C$2:$C$8001,MATCH(B2541,Orders!$A$2:$A$8001,0)),7)</f>
        <v>2024-12</v>
      </c>
    </row>
    <row r="2542" customFormat="false" ht="15" hidden="false" customHeight="true" outlineLevel="0" collapsed="false">
      <c r="A2542" s="1" t="s">
        <v>13012</v>
      </c>
      <c r="B2542" s="1" t="s">
        <v>3601</v>
      </c>
      <c r="C2542" s="1" t="s">
        <v>1997</v>
      </c>
      <c r="D2542" s="1" t="n">
        <v>1</v>
      </c>
      <c r="E2542" s="16" t="n">
        <v>311.15</v>
      </c>
      <c r="F2542" s="17" t="n">
        <v>0.15</v>
      </c>
      <c r="G2542" s="16" t="n">
        <v>264.48</v>
      </c>
      <c r="I2542" s="1" t="str">
        <f aca="false">INDEX(Products!$C$2:$C$51,MATCH(C2542,Products!$A$2:$A$51,0))</f>
        <v>Sports &amp; Fitness</v>
      </c>
      <c r="J2542" s="1" t="str">
        <f aca="false">INDEX(Orders!$E$2:$E$8001,MATCH(B2542,Orders!$A$2:$A$8001,0))</f>
        <v>Delivered</v>
      </c>
      <c r="K2542" s="1" t="str">
        <f aca="false">LEFT(INDEX(Orders!$C$2:$C$8001,MATCH(B2542,Orders!$A$2:$A$8001,0)),7)</f>
        <v>2024-12</v>
      </c>
    </row>
    <row r="2543" customFormat="false" ht="15" hidden="false" customHeight="true" outlineLevel="0" collapsed="false">
      <c r="A2543" s="1" t="s">
        <v>13013</v>
      </c>
      <c r="B2543" s="1" t="s">
        <v>3602</v>
      </c>
      <c r="C2543" s="1" t="s">
        <v>1930</v>
      </c>
      <c r="D2543" s="1" t="n">
        <v>2</v>
      </c>
      <c r="E2543" s="16" t="n">
        <v>2398.35</v>
      </c>
      <c r="F2543" s="17" t="n">
        <v>0</v>
      </c>
      <c r="G2543" s="16" t="n">
        <v>4796.7</v>
      </c>
      <c r="I2543" s="1" t="str">
        <f aca="false">INDEX(Products!$C$2:$C$51,MATCH(C2543,Products!$A$2:$A$51,0))</f>
        <v>Electronics</v>
      </c>
      <c r="J2543" s="1" t="str">
        <f aca="false">INDEX(Orders!$E$2:$E$8001,MATCH(B2543,Orders!$A$2:$A$8001,0))</f>
        <v>Delivered</v>
      </c>
      <c r="K2543" s="1" t="str">
        <f aca="false">LEFT(INDEX(Orders!$C$2:$C$8001,MATCH(B2543,Orders!$A$2:$A$8001,0)),7)</f>
        <v>2025-06</v>
      </c>
    </row>
    <row r="2544" customFormat="false" ht="15" hidden="false" customHeight="true" outlineLevel="0" collapsed="false">
      <c r="A2544" s="1" t="s">
        <v>13014</v>
      </c>
      <c r="B2544" s="1" t="s">
        <v>3602</v>
      </c>
      <c r="C2544" s="1" t="s">
        <v>1979</v>
      </c>
      <c r="D2544" s="1" t="n">
        <v>1</v>
      </c>
      <c r="E2544" s="16" t="n">
        <v>623</v>
      </c>
      <c r="F2544" s="17" t="n">
        <v>0.05</v>
      </c>
      <c r="G2544" s="16" t="n">
        <v>591.85</v>
      </c>
      <c r="I2544" s="1" t="str">
        <f aca="false">INDEX(Products!$C$2:$C$51,MATCH(C2544,Products!$A$2:$A$51,0))</f>
        <v>Beauty &amp; Personal Care</v>
      </c>
      <c r="J2544" s="1" t="str">
        <f aca="false">INDEX(Orders!$E$2:$E$8001,MATCH(B2544,Orders!$A$2:$A$8001,0))</f>
        <v>Delivered</v>
      </c>
      <c r="K2544" s="1" t="str">
        <f aca="false">LEFT(INDEX(Orders!$C$2:$C$8001,MATCH(B2544,Orders!$A$2:$A$8001,0)),7)</f>
        <v>2025-06</v>
      </c>
    </row>
    <row r="2545" customFormat="false" ht="15" hidden="false" customHeight="true" outlineLevel="0" collapsed="false">
      <c r="A2545" s="1" t="s">
        <v>13015</v>
      </c>
      <c r="B2545" s="1" t="s">
        <v>3602</v>
      </c>
      <c r="C2545" s="1" t="s">
        <v>2000</v>
      </c>
      <c r="D2545" s="1" t="n">
        <v>1</v>
      </c>
      <c r="E2545" s="16" t="n">
        <v>425.08</v>
      </c>
      <c r="F2545" s="17" t="n">
        <v>0.05</v>
      </c>
      <c r="G2545" s="16" t="n">
        <v>403.83</v>
      </c>
      <c r="I2545" s="1" t="str">
        <f aca="false">INDEX(Products!$C$2:$C$51,MATCH(C2545,Products!$A$2:$A$51,0))</f>
        <v>Books &amp; Stationery</v>
      </c>
      <c r="J2545" s="1" t="str">
        <f aca="false">INDEX(Orders!$E$2:$E$8001,MATCH(B2545,Orders!$A$2:$A$8001,0))</f>
        <v>Delivered</v>
      </c>
      <c r="K2545" s="1" t="str">
        <f aca="false">LEFT(INDEX(Orders!$C$2:$C$8001,MATCH(B2545,Orders!$A$2:$A$8001,0)),7)</f>
        <v>2025-06</v>
      </c>
    </row>
    <row r="2546" customFormat="false" ht="15" hidden="false" customHeight="true" outlineLevel="0" collapsed="false">
      <c r="A2546" s="1" t="s">
        <v>13016</v>
      </c>
      <c r="B2546" s="1" t="s">
        <v>3603</v>
      </c>
      <c r="C2546" s="1" t="s">
        <v>1980</v>
      </c>
      <c r="D2546" s="1" t="n">
        <v>1</v>
      </c>
      <c r="E2546" s="16" t="n">
        <v>2299.69</v>
      </c>
      <c r="F2546" s="17" t="n">
        <v>0.1</v>
      </c>
      <c r="G2546" s="16" t="n">
        <v>2069.72</v>
      </c>
      <c r="I2546" s="1" t="str">
        <f aca="false">INDEX(Products!$C$2:$C$51,MATCH(C2546,Products!$A$2:$A$51,0))</f>
        <v>Beauty &amp; Personal Care</v>
      </c>
      <c r="J2546" s="1" t="str">
        <f aca="false">INDEX(Orders!$E$2:$E$8001,MATCH(B2546,Orders!$A$2:$A$8001,0))</f>
        <v>Delivered</v>
      </c>
      <c r="K2546" s="1" t="str">
        <f aca="false">LEFT(INDEX(Orders!$C$2:$C$8001,MATCH(B2546,Orders!$A$2:$A$8001,0)),7)</f>
        <v>2025-11</v>
      </c>
    </row>
    <row r="2547" customFormat="false" ht="15" hidden="false" customHeight="true" outlineLevel="0" collapsed="false">
      <c r="A2547" s="1" t="s">
        <v>13017</v>
      </c>
      <c r="B2547" s="1" t="s">
        <v>3603</v>
      </c>
      <c r="C2547" s="1" t="s">
        <v>1997</v>
      </c>
      <c r="D2547" s="1" t="n">
        <v>2</v>
      </c>
      <c r="E2547" s="16" t="n">
        <v>311.15</v>
      </c>
      <c r="F2547" s="17" t="n">
        <v>0.2</v>
      </c>
      <c r="G2547" s="16" t="n">
        <v>497.84</v>
      </c>
      <c r="I2547" s="1" t="str">
        <f aca="false">INDEX(Products!$C$2:$C$51,MATCH(C2547,Products!$A$2:$A$51,0))</f>
        <v>Sports &amp; Fitness</v>
      </c>
      <c r="J2547" s="1" t="str">
        <f aca="false">INDEX(Orders!$E$2:$E$8001,MATCH(B2547,Orders!$A$2:$A$8001,0))</f>
        <v>Delivered</v>
      </c>
      <c r="K2547" s="1" t="str">
        <f aca="false">LEFT(INDEX(Orders!$C$2:$C$8001,MATCH(B2547,Orders!$A$2:$A$8001,0)),7)</f>
        <v>2025-11</v>
      </c>
    </row>
    <row r="2548" customFormat="false" ht="15" hidden="false" customHeight="true" outlineLevel="0" collapsed="false">
      <c r="A2548" s="1" t="s">
        <v>13018</v>
      </c>
      <c r="B2548" s="1" t="s">
        <v>3604</v>
      </c>
      <c r="C2548" s="1" t="s">
        <v>1957</v>
      </c>
      <c r="D2548" s="1" t="n">
        <v>2</v>
      </c>
      <c r="E2548" s="16" t="n">
        <v>1469.28</v>
      </c>
      <c r="F2548" s="17" t="n">
        <v>0.15</v>
      </c>
      <c r="G2548" s="16" t="n">
        <v>2497.78</v>
      </c>
      <c r="I2548" s="1" t="str">
        <f aca="false">INDEX(Products!$C$2:$C$51,MATCH(C2548,Products!$A$2:$A$51,0))</f>
        <v>Home &amp; Kitchen</v>
      </c>
      <c r="J2548" s="1" t="str">
        <f aca="false">INDEX(Orders!$E$2:$E$8001,MATCH(B2548,Orders!$A$2:$A$8001,0))</f>
        <v>Delivered</v>
      </c>
      <c r="K2548" s="1" t="str">
        <f aca="false">LEFT(INDEX(Orders!$C$2:$C$8001,MATCH(B2548,Orders!$A$2:$A$8001,0)),7)</f>
        <v>2025-06</v>
      </c>
    </row>
    <row r="2549" customFormat="false" ht="15" hidden="false" customHeight="true" outlineLevel="0" collapsed="false">
      <c r="A2549" s="1" t="s">
        <v>13019</v>
      </c>
      <c r="B2549" s="1" t="s">
        <v>3604</v>
      </c>
      <c r="C2549" s="1" t="s">
        <v>1930</v>
      </c>
      <c r="D2549" s="1" t="n">
        <v>2</v>
      </c>
      <c r="E2549" s="16" t="n">
        <v>2398.35</v>
      </c>
      <c r="F2549" s="17" t="n">
        <v>0.1</v>
      </c>
      <c r="G2549" s="16" t="n">
        <v>4317.03</v>
      </c>
      <c r="I2549" s="1" t="str">
        <f aca="false">INDEX(Products!$C$2:$C$51,MATCH(C2549,Products!$A$2:$A$51,0))</f>
        <v>Electronics</v>
      </c>
      <c r="J2549" s="1" t="str">
        <f aca="false">INDEX(Orders!$E$2:$E$8001,MATCH(B2549,Orders!$A$2:$A$8001,0))</f>
        <v>Delivered</v>
      </c>
      <c r="K2549" s="1" t="str">
        <f aca="false">LEFT(INDEX(Orders!$C$2:$C$8001,MATCH(B2549,Orders!$A$2:$A$8001,0)),7)</f>
        <v>2025-06</v>
      </c>
    </row>
    <row r="2550" customFormat="false" ht="15" hidden="false" customHeight="true" outlineLevel="0" collapsed="false">
      <c r="A2550" s="1" t="s">
        <v>13020</v>
      </c>
      <c r="B2550" s="1" t="s">
        <v>3604</v>
      </c>
      <c r="C2550" s="1" t="s">
        <v>1990</v>
      </c>
      <c r="D2550" s="1" t="n">
        <v>3</v>
      </c>
      <c r="E2550" s="16" t="n">
        <v>5311.32</v>
      </c>
      <c r="F2550" s="17" t="n">
        <v>0.15</v>
      </c>
      <c r="G2550" s="16" t="n">
        <v>13543.87</v>
      </c>
      <c r="I2550" s="1" t="str">
        <f aca="false">INDEX(Products!$C$2:$C$51,MATCH(C2550,Products!$A$2:$A$51,0))</f>
        <v>Sports &amp; Fitness</v>
      </c>
      <c r="J2550" s="1" t="str">
        <f aca="false">INDEX(Orders!$E$2:$E$8001,MATCH(B2550,Orders!$A$2:$A$8001,0))</f>
        <v>Delivered</v>
      </c>
      <c r="K2550" s="1" t="str">
        <f aca="false">LEFT(INDEX(Orders!$C$2:$C$8001,MATCH(B2550,Orders!$A$2:$A$8001,0)),7)</f>
        <v>2025-06</v>
      </c>
    </row>
    <row r="2551" customFormat="false" ht="15" hidden="false" customHeight="true" outlineLevel="0" collapsed="false">
      <c r="A2551" s="1" t="s">
        <v>13021</v>
      </c>
      <c r="B2551" s="1" t="s">
        <v>3605</v>
      </c>
      <c r="C2551" s="1" t="s">
        <v>2006</v>
      </c>
      <c r="D2551" s="1" t="n">
        <v>1</v>
      </c>
      <c r="E2551" s="16" t="n">
        <v>482.17</v>
      </c>
      <c r="F2551" s="17" t="n">
        <v>0.05</v>
      </c>
      <c r="G2551" s="16" t="n">
        <v>458.06</v>
      </c>
      <c r="I2551" s="1" t="str">
        <f aca="false">INDEX(Products!$C$2:$C$51,MATCH(C2551,Products!$A$2:$A$51,0))</f>
        <v>Books &amp; Stationery</v>
      </c>
      <c r="J2551" s="1" t="str">
        <f aca="false">INDEX(Orders!$E$2:$E$8001,MATCH(B2551,Orders!$A$2:$A$8001,0))</f>
        <v>Returned</v>
      </c>
      <c r="K2551" s="1" t="str">
        <f aca="false">LEFT(INDEX(Orders!$C$2:$C$8001,MATCH(B2551,Orders!$A$2:$A$8001,0)),7)</f>
        <v>2025-10</v>
      </c>
    </row>
    <row r="2552" customFormat="false" ht="15" hidden="false" customHeight="true" outlineLevel="0" collapsed="false">
      <c r="A2552" s="1" t="s">
        <v>13022</v>
      </c>
      <c r="B2552" s="1" t="s">
        <v>3606</v>
      </c>
      <c r="C2552" s="1" t="s">
        <v>2006</v>
      </c>
      <c r="D2552" s="1" t="n">
        <v>1</v>
      </c>
      <c r="E2552" s="16" t="n">
        <v>482.17</v>
      </c>
      <c r="F2552" s="17" t="n">
        <v>0</v>
      </c>
      <c r="G2552" s="16" t="n">
        <v>482.17</v>
      </c>
      <c r="I2552" s="1" t="str">
        <f aca="false">INDEX(Products!$C$2:$C$51,MATCH(C2552,Products!$A$2:$A$51,0))</f>
        <v>Books &amp; Stationery</v>
      </c>
      <c r="J2552" s="1" t="str">
        <f aca="false">INDEX(Orders!$E$2:$E$8001,MATCH(B2552,Orders!$A$2:$A$8001,0))</f>
        <v>Delivered</v>
      </c>
      <c r="K2552" s="1" t="str">
        <f aca="false">LEFT(INDEX(Orders!$C$2:$C$8001,MATCH(B2552,Orders!$A$2:$A$8001,0)),7)</f>
        <v>2025-04</v>
      </c>
    </row>
    <row r="2553" customFormat="false" ht="15" hidden="false" customHeight="true" outlineLevel="0" collapsed="false">
      <c r="A2553" s="1" t="s">
        <v>13023</v>
      </c>
      <c r="B2553" s="1" t="s">
        <v>3607</v>
      </c>
      <c r="C2553" s="1" t="s">
        <v>1937</v>
      </c>
      <c r="D2553" s="1" t="n">
        <v>2</v>
      </c>
      <c r="E2553" s="16" t="n">
        <v>1364.75</v>
      </c>
      <c r="F2553" s="17" t="n">
        <v>0</v>
      </c>
      <c r="G2553" s="16" t="n">
        <v>2729.5</v>
      </c>
      <c r="I2553" s="1" t="str">
        <f aca="false">INDEX(Products!$C$2:$C$51,MATCH(C2553,Products!$A$2:$A$51,0))</f>
        <v>Fashion</v>
      </c>
      <c r="J2553" s="1" t="str">
        <f aca="false">INDEX(Orders!$E$2:$E$8001,MATCH(B2553,Orders!$A$2:$A$8001,0))</f>
        <v>Delivered</v>
      </c>
      <c r="K2553" s="1" t="str">
        <f aca="false">LEFT(INDEX(Orders!$C$2:$C$8001,MATCH(B2553,Orders!$A$2:$A$8001,0)),7)</f>
        <v>2024-12</v>
      </c>
    </row>
    <row r="2554" customFormat="false" ht="15" hidden="false" customHeight="true" outlineLevel="0" collapsed="false">
      <c r="A2554" s="1" t="s">
        <v>13024</v>
      </c>
      <c r="B2554" s="1" t="s">
        <v>3607</v>
      </c>
      <c r="C2554" s="1" t="s">
        <v>1976</v>
      </c>
      <c r="D2554" s="1" t="n">
        <v>2</v>
      </c>
      <c r="E2554" s="16" t="n">
        <v>1603.35</v>
      </c>
      <c r="F2554" s="17" t="n">
        <v>0.2</v>
      </c>
      <c r="G2554" s="16" t="n">
        <v>2565.36</v>
      </c>
      <c r="I2554" s="1" t="str">
        <f aca="false">INDEX(Products!$C$2:$C$51,MATCH(C2554,Products!$A$2:$A$51,0))</f>
        <v>Beauty &amp; Personal Care</v>
      </c>
      <c r="J2554" s="1" t="str">
        <f aca="false">INDEX(Orders!$E$2:$E$8001,MATCH(B2554,Orders!$A$2:$A$8001,0))</f>
        <v>Delivered</v>
      </c>
      <c r="K2554" s="1" t="str">
        <f aca="false">LEFT(INDEX(Orders!$C$2:$C$8001,MATCH(B2554,Orders!$A$2:$A$8001,0)),7)</f>
        <v>2024-12</v>
      </c>
    </row>
    <row r="2555" customFormat="false" ht="15" hidden="false" customHeight="true" outlineLevel="0" collapsed="false">
      <c r="A2555" s="1" t="s">
        <v>13025</v>
      </c>
      <c r="B2555" s="1" t="s">
        <v>3608</v>
      </c>
      <c r="C2555" s="1" t="s">
        <v>2006</v>
      </c>
      <c r="D2555" s="1" t="n">
        <v>2</v>
      </c>
      <c r="E2555" s="16" t="n">
        <v>482.17</v>
      </c>
      <c r="F2555" s="17" t="n">
        <v>0</v>
      </c>
      <c r="G2555" s="16" t="n">
        <v>964.34</v>
      </c>
      <c r="I2555" s="1" t="str">
        <f aca="false">INDEX(Products!$C$2:$C$51,MATCH(C2555,Products!$A$2:$A$51,0))</f>
        <v>Books &amp; Stationery</v>
      </c>
      <c r="J2555" s="1" t="str">
        <f aca="false">INDEX(Orders!$E$2:$E$8001,MATCH(B2555,Orders!$A$2:$A$8001,0))</f>
        <v>Delivered</v>
      </c>
      <c r="K2555" s="1" t="str">
        <f aca="false">LEFT(INDEX(Orders!$C$2:$C$8001,MATCH(B2555,Orders!$A$2:$A$8001,0)),7)</f>
        <v>2025-09</v>
      </c>
    </row>
    <row r="2556" customFormat="false" ht="15" hidden="false" customHeight="true" outlineLevel="0" collapsed="false">
      <c r="A2556" s="1" t="s">
        <v>13026</v>
      </c>
      <c r="B2556" s="1" t="s">
        <v>3609</v>
      </c>
      <c r="C2556" s="1" t="s">
        <v>2006</v>
      </c>
      <c r="D2556" s="1" t="n">
        <v>2</v>
      </c>
      <c r="E2556" s="16" t="n">
        <v>482.17</v>
      </c>
      <c r="F2556" s="17" t="n">
        <v>0.1</v>
      </c>
      <c r="G2556" s="16" t="n">
        <v>867.91</v>
      </c>
      <c r="I2556" s="1" t="str">
        <f aca="false">INDEX(Products!$C$2:$C$51,MATCH(C2556,Products!$A$2:$A$51,0))</f>
        <v>Books &amp; Stationery</v>
      </c>
      <c r="J2556" s="1" t="str">
        <f aca="false">INDEX(Orders!$E$2:$E$8001,MATCH(B2556,Orders!$A$2:$A$8001,0))</f>
        <v>Returned</v>
      </c>
      <c r="K2556" s="1" t="str">
        <f aca="false">LEFT(INDEX(Orders!$C$2:$C$8001,MATCH(B2556,Orders!$A$2:$A$8001,0)),7)</f>
        <v>2024-06</v>
      </c>
    </row>
    <row r="2557" customFormat="false" ht="15" hidden="false" customHeight="true" outlineLevel="0" collapsed="false">
      <c r="A2557" s="1" t="s">
        <v>13027</v>
      </c>
      <c r="B2557" s="1" t="s">
        <v>3609</v>
      </c>
      <c r="C2557" s="1" t="s">
        <v>1979</v>
      </c>
      <c r="D2557" s="1" t="n">
        <v>1</v>
      </c>
      <c r="E2557" s="16" t="n">
        <v>623</v>
      </c>
      <c r="F2557" s="17" t="n">
        <v>0</v>
      </c>
      <c r="G2557" s="16" t="n">
        <v>623</v>
      </c>
      <c r="I2557" s="1" t="str">
        <f aca="false">INDEX(Products!$C$2:$C$51,MATCH(C2557,Products!$A$2:$A$51,0))</f>
        <v>Beauty &amp; Personal Care</v>
      </c>
      <c r="J2557" s="1" t="str">
        <f aca="false">INDEX(Orders!$E$2:$E$8001,MATCH(B2557,Orders!$A$2:$A$8001,0))</f>
        <v>Returned</v>
      </c>
      <c r="K2557" s="1" t="str">
        <f aca="false">LEFT(INDEX(Orders!$C$2:$C$8001,MATCH(B2557,Orders!$A$2:$A$8001,0)),7)</f>
        <v>2024-06</v>
      </c>
    </row>
    <row r="2558" customFormat="false" ht="15" hidden="false" customHeight="true" outlineLevel="0" collapsed="false">
      <c r="A2558" s="1" t="s">
        <v>13028</v>
      </c>
      <c r="B2558" s="1" t="s">
        <v>3609</v>
      </c>
      <c r="C2558" s="1" t="s">
        <v>1990</v>
      </c>
      <c r="D2558" s="1" t="n">
        <v>1</v>
      </c>
      <c r="E2558" s="16" t="n">
        <v>5311.32</v>
      </c>
      <c r="F2558" s="17" t="n">
        <v>0.15</v>
      </c>
      <c r="G2558" s="16" t="n">
        <v>4514.62</v>
      </c>
      <c r="I2558" s="1" t="str">
        <f aca="false">INDEX(Products!$C$2:$C$51,MATCH(C2558,Products!$A$2:$A$51,0))</f>
        <v>Sports &amp; Fitness</v>
      </c>
      <c r="J2558" s="1" t="str">
        <f aca="false">INDEX(Orders!$E$2:$E$8001,MATCH(B2558,Orders!$A$2:$A$8001,0))</f>
        <v>Returned</v>
      </c>
      <c r="K2558" s="1" t="str">
        <f aca="false">LEFT(INDEX(Orders!$C$2:$C$8001,MATCH(B2558,Orders!$A$2:$A$8001,0)),7)</f>
        <v>2024-06</v>
      </c>
    </row>
    <row r="2559" customFormat="false" ht="15" hidden="false" customHeight="true" outlineLevel="0" collapsed="false">
      <c r="A2559" s="1" t="s">
        <v>13029</v>
      </c>
      <c r="B2559" s="1" t="s">
        <v>3609</v>
      </c>
      <c r="C2559" s="1" t="s">
        <v>1961</v>
      </c>
      <c r="D2559" s="1" t="n">
        <v>1</v>
      </c>
      <c r="E2559" s="16" t="n">
        <v>3493.68</v>
      </c>
      <c r="F2559" s="17" t="n">
        <v>0</v>
      </c>
      <c r="G2559" s="16" t="n">
        <v>3493.68</v>
      </c>
      <c r="I2559" s="1" t="str">
        <f aca="false">INDEX(Products!$C$2:$C$51,MATCH(C2559,Products!$A$2:$A$51,0))</f>
        <v>Home &amp; Kitchen</v>
      </c>
      <c r="J2559" s="1" t="str">
        <f aca="false">INDEX(Orders!$E$2:$E$8001,MATCH(B2559,Orders!$A$2:$A$8001,0))</f>
        <v>Returned</v>
      </c>
      <c r="K2559" s="1" t="str">
        <f aca="false">LEFT(INDEX(Orders!$C$2:$C$8001,MATCH(B2559,Orders!$A$2:$A$8001,0)),7)</f>
        <v>2024-06</v>
      </c>
    </row>
    <row r="2560" customFormat="false" ht="15" hidden="false" customHeight="true" outlineLevel="0" collapsed="false">
      <c r="A2560" s="1" t="s">
        <v>13030</v>
      </c>
      <c r="B2560" s="1" t="s">
        <v>3609</v>
      </c>
      <c r="C2560" s="1" t="s">
        <v>1924</v>
      </c>
      <c r="D2560" s="1" t="n">
        <v>1</v>
      </c>
      <c r="E2560" s="16" t="n">
        <v>1971</v>
      </c>
      <c r="F2560" s="17" t="n">
        <v>0</v>
      </c>
      <c r="G2560" s="16" t="n">
        <v>1971</v>
      </c>
      <c r="I2560" s="1" t="str">
        <f aca="false">INDEX(Products!$C$2:$C$51,MATCH(C2560,Products!$A$2:$A$51,0))</f>
        <v>Electronics</v>
      </c>
      <c r="J2560" s="1" t="str">
        <f aca="false">INDEX(Orders!$E$2:$E$8001,MATCH(B2560,Orders!$A$2:$A$8001,0))</f>
        <v>Returned</v>
      </c>
      <c r="K2560" s="1" t="str">
        <f aca="false">LEFT(INDEX(Orders!$C$2:$C$8001,MATCH(B2560,Orders!$A$2:$A$8001,0)),7)</f>
        <v>2024-06</v>
      </c>
    </row>
    <row r="2561" customFormat="false" ht="15" hidden="false" customHeight="true" outlineLevel="0" collapsed="false">
      <c r="A2561" s="1" t="s">
        <v>13031</v>
      </c>
      <c r="B2561" s="1" t="s">
        <v>3611</v>
      </c>
      <c r="C2561" s="1" t="s">
        <v>1937</v>
      </c>
      <c r="D2561" s="1" t="n">
        <v>3</v>
      </c>
      <c r="E2561" s="16" t="n">
        <v>1364.75</v>
      </c>
      <c r="F2561" s="17" t="n">
        <v>0</v>
      </c>
      <c r="G2561" s="16" t="n">
        <v>4094.25</v>
      </c>
      <c r="I2561" s="1" t="str">
        <f aca="false">INDEX(Products!$C$2:$C$51,MATCH(C2561,Products!$A$2:$A$51,0))</f>
        <v>Fashion</v>
      </c>
      <c r="J2561" s="1" t="str">
        <f aca="false">INDEX(Orders!$E$2:$E$8001,MATCH(B2561,Orders!$A$2:$A$8001,0))</f>
        <v>Delivered</v>
      </c>
      <c r="K2561" s="1" t="str">
        <f aca="false">LEFT(INDEX(Orders!$C$2:$C$8001,MATCH(B2561,Orders!$A$2:$A$8001,0)),7)</f>
        <v>2024-06</v>
      </c>
    </row>
    <row r="2562" customFormat="false" ht="15" hidden="false" customHeight="true" outlineLevel="0" collapsed="false">
      <c r="A2562" s="1" t="s">
        <v>13032</v>
      </c>
      <c r="B2562" s="1" t="s">
        <v>3612</v>
      </c>
      <c r="C2562" s="1" t="s">
        <v>1990</v>
      </c>
      <c r="D2562" s="1" t="n">
        <v>2</v>
      </c>
      <c r="E2562" s="16" t="n">
        <v>5311.32</v>
      </c>
      <c r="F2562" s="17" t="n">
        <v>0</v>
      </c>
      <c r="G2562" s="16" t="n">
        <v>10622.64</v>
      </c>
      <c r="I2562" s="1" t="str">
        <f aca="false">INDEX(Products!$C$2:$C$51,MATCH(C2562,Products!$A$2:$A$51,0))</f>
        <v>Sports &amp; Fitness</v>
      </c>
      <c r="J2562" s="1" t="str">
        <f aca="false">INDEX(Orders!$E$2:$E$8001,MATCH(B2562,Orders!$A$2:$A$8001,0))</f>
        <v>Delivered</v>
      </c>
      <c r="K2562" s="1" t="str">
        <f aca="false">LEFT(INDEX(Orders!$C$2:$C$8001,MATCH(B2562,Orders!$A$2:$A$8001,0)),7)</f>
        <v>2024-05</v>
      </c>
    </row>
    <row r="2563" customFormat="false" ht="15" hidden="false" customHeight="true" outlineLevel="0" collapsed="false">
      <c r="A2563" s="1" t="s">
        <v>13033</v>
      </c>
      <c r="B2563" s="1" t="s">
        <v>3612</v>
      </c>
      <c r="C2563" s="1" t="s">
        <v>1933</v>
      </c>
      <c r="D2563" s="1" t="n">
        <v>2</v>
      </c>
      <c r="E2563" s="16" t="n">
        <v>7194.38</v>
      </c>
      <c r="F2563" s="17" t="n">
        <v>0.05</v>
      </c>
      <c r="G2563" s="16" t="n">
        <v>13669.32</v>
      </c>
      <c r="I2563" s="1" t="str">
        <f aca="false">INDEX(Products!$C$2:$C$51,MATCH(C2563,Products!$A$2:$A$51,0))</f>
        <v>Electronics</v>
      </c>
      <c r="J2563" s="1" t="str">
        <f aca="false">INDEX(Orders!$E$2:$E$8001,MATCH(B2563,Orders!$A$2:$A$8001,0))</f>
        <v>Delivered</v>
      </c>
      <c r="K2563" s="1" t="str">
        <f aca="false">LEFT(INDEX(Orders!$C$2:$C$8001,MATCH(B2563,Orders!$A$2:$A$8001,0)),7)</f>
        <v>2024-05</v>
      </c>
    </row>
    <row r="2564" customFormat="false" ht="15" hidden="false" customHeight="true" outlineLevel="0" collapsed="false">
      <c r="A2564" s="1" t="s">
        <v>13034</v>
      </c>
      <c r="B2564" s="1" t="s">
        <v>3614</v>
      </c>
      <c r="C2564" s="1" t="s">
        <v>2006</v>
      </c>
      <c r="D2564" s="1" t="n">
        <v>1</v>
      </c>
      <c r="E2564" s="16" t="n">
        <v>482.17</v>
      </c>
      <c r="F2564" s="17" t="n">
        <v>0.15</v>
      </c>
      <c r="G2564" s="16" t="n">
        <v>409.84</v>
      </c>
      <c r="I2564" s="1" t="str">
        <f aca="false">INDEX(Products!$C$2:$C$51,MATCH(C2564,Products!$A$2:$A$51,0))</f>
        <v>Books &amp; Stationery</v>
      </c>
      <c r="J2564" s="1" t="str">
        <f aca="false">INDEX(Orders!$E$2:$E$8001,MATCH(B2564,Orders!$A$2:$A$8001,0))</f>
        <v>Cancelled</v>
      </c>
      <c r="K2564" s="1" t="str">
        <f aca="false">LEFT(INDEX(Orders!$C$2:$C$8001,MATCH(B2564,Orders!$A$2:$A$8001,0)),7)</f>
        <v>2024-11</v>
      </c>
    </row>
    <row r="2565" customFormat="false" ht="15" hidden="false" customHeight="true" outlineLevel="0" collapsed="false">
      <c r="A2565" s="1" t="s">
        <v>13035</v>
      </c>
      <c r="B2565" s="1" t="s">
        <v>3614</v>
      </c>
      <c r="C2565" s="1" t="s">
        <v>1997</v>
      </c>
      <c r="D2565" s="1" t="n">
        <v>1</v>
      </c>
      <c r="E2565" s="16" t="n">
        <v>311.15</v>
      </c>
      <c r="F2565" s="17" t="n">
        <v>0.15</v>
      </c>
      <c r="G2565" s="16" t="n">
        <v>264.48</v>
      </c>
      <c r="I2565" s="1" t="str">
        <f aca="false">INDEX(Products!$C$2:$C$51,MATCH(C2565,Products!$A$2:$A$51,0))</f>
        <v>Sports &amp; Fitness</v>
      </c>
      <c r="J2565" s="1" t="str">
        <f aca="false">INDEX(Orders!$E$2:$E$8001,MATCH(B2565,Orders!$A$2:$A$8001,0))</f>
        <v>Cancelled</v>
      </c>
      <c r="K2565" s="1" t="str">
        <f aca="false">LEFT(INDEX(Orders!$C$2:$C$8001,MATCH(B2565,Orders!$A$2:$A$8001,0)),7)</f>
        <v>2024-11</v>
      </c>
    </row>
    <row r="2566" customFormat="false" ht="15" hidden="false" customHeight="true" outlineLevel="0" collapsed="false">
      <c r="A2566" s="1" t="s">
        <v>13036</v>
      </c>
      <c r="B2566" s="1" t="s">
        <v>3614</v>
      </c>
      <c r="C2566" s="1" t="s">
        <v>1930</v>
      </c>
      <c r="D2566" s="1" t="n">
        <v>1</v>
      </c>
      <c r="E2566" s="16" t="n">
        <v>2398.35</v>
      </c>
      <c r="F2566" s="17" t="n">
        <v>0.05</v>
      </c>
      <c r="G2566" s="16" t="n">
        <v>2278.43</v>
      </c>
      <c r="I2566" s="1" t="str">
        <f aca="false">INDEX(Products!$C$2:$C$51,MATCH(C2566,Products!$A$2:$A$51,0))</f>
        <v>Electronics</v>
      </c>
      <c r="J2566" s="1" t="str">
        <f aca="false">INDEX(Orders!$E$2:$E$8001,MATCH(B2566,Orders!$A$2:$A$8001,0))</f>
        <v>Cancelled</v>
      </c>
      <c r="K2566" s="1" t="str">
        <f aca="false">LEFT(INDEX(Orders!$C$2:$C$8001,MATCH(B2566,Orders!$A$2:$A$8001,0)),7)</f>
        <v>2024-11</v>
      </c>
    </row>
    <row r="2567" customFormat="false" ht="15" hidden="false" customHeight="true" outlineLevel="0" collapsed="false">
      <c r="A2567" s="1" t="s">
        <v>13037</v>
      </c>
      <c r="B2567" s="1" t="s">
        <v>3614</v>
      </c>
      <c r="C2567" s="1" t="s">
        <v>1967</v>
      </c>
      <c r="D2567" s="1" t="n">
        <v>1</v>
      </c>
      <c r="E2567" s="16" t="n">
        <v>6822.61</v>
      </c>
      <c r="F2567" s="17" t="n">
        <v>0</v>
      </c>
      <c r="G2567" s="16" t="n">
        <v>6822.61</v>
      </c>
      <c r="I2567" s="1" t="str">
        <f aca="false">INDEX(Products!$C$2:$C$51,MATCH(C2567,Products!$A$2:$A$51,0))</f>
        <v>Home &amp; Kitchen</v>
      </c>
      <c r="J2567" s="1" t="str">
        <f aca="false">INDEX(Orders!$E$2:$E$8001,MATCH(B2567,Orders!$A$2:$A$8001,0))</f>
        <v>Cancelled</v>
      </c>
      <c r="K2567" s="1" t="str">
        <f aca="false">LEFT(INDEX(Orders!$C$2:$C$8001,MATCH(B2567,Orders!$A$2:$A$8001,0)),7)</f>
        <v>2024-11</v>
      </c>
    </row>
    <row r="2568" customFormat="false" ht="15" hidden="false" customHeight="true" outlineLevel="0" collapsed="false">
      <c r="A2568" s="1" t="s">
        <v>13038</v>
      </c>
      <c r="B2568" s="1" t="s">
        <v>3615</v>
      </c>
      <c r="C2568" s="1" t="s">
        <v>1949</v>
      </c>
      <c r="D2568" s="1" t="n">
        <v>2</v>
      </c>
      <c r="E2568" s="16" t="n">
        <v>4185.64</v>
      </c>
      <c r="F2568" s="17" t="n">
        <v>0</v>
      </c>
      <c r="G2568" s="16" t="n">
        <v>8371.28</v>
      </c>
      <c r="I2568" s="1" t="str">
        <f aca="false">INDEX(Products!$C$2:$C$51,MATCH(C2568,Products!$A$2:$A$51,0))</f>
        <v>Fashion</v>
      </c>
      <c r="J2568" s="1" t="str">
        <f aca="false">INDEX(Orders!$E$2:$E$8001,MATCH(B2568,Orders!$A$2:$A$8001,0))</f>
        <v>Delivered</v>
      </c>
      <c r="K2568" s="1" t="str">
        <f aca="false">LEFT(INDEX(Orders!$C$2:$C$8001,MATCH(B2568,Orders!$A$2:$A$8001,0)),7)</f>
        <v>2024-10</v>
      </c>
    </row>
    <row r="2569" customFormat="false" ht="15" hidden="false" customHeight="true" outlineLevel="0" collapsed="false">
      <c r="A2569" s="1" t="s">
        <v>13039</v>
      </c>
      <c r="B2569" s="1" t="s">
        <v>3615</v>
      </c>
      <c r="C2569" s="1" t="s">
        <v>2006</v>
      </c>
      <c r="D2569" s="1" t="n">
        <v>1</v>
      </c>
      <c r="E2569" s="16" t="n">
        <v>482.17</v>
      </c>
      <c r="F2569" s="17" t="n">
        <v>0.15</v>
      </c>
      <c r="G2569" s="16" t="n">
        <v>409.84</v>
      </c>
      <c r="I2569" s="1" t="str">
        <f aca="false">INDEX(Products!$C$2:$C$51,MATCH(C2569,Products!$A$2:$A$51,0))</f>
        <v>Books &amp; Stationery</v>
      </c>
      <c r="J2569" s="1" t="str">
        <f aca="false">INDEX(Orders!$E$2:$E$8001,MATCH(B2569,Orders!$A$2:$A$8001,0))</f>
        <v>Delivered</v>
      </c>
      <c r="K2569" s="1" t="str">
        <f aca="false">LEFT(INDEX(Orders!$C$2:$C$8001,MATCH(B2569,Orders!$A$2:$A$8001,0)),7)</f>
        <v>2024-10</v>
      </c>
    </row>
    <row r="2570" customFormat="false" ht="15" hidden="false" customHeight="true" outlineLevel="0" collapsed="false">
      <c r="A2570" s="1" t="s">
        <v>13040</v>
      </c>
      <c r="B2570" s="1" t="s">
        <v>3615</v>
      </c>
      <c r="C2570" s="1" t="s">
        <v>1930</v>
      </c>
      <c r="D2570" s="1" t="n">
        <v>1</v>
      </c>
      <c r="E2570" s="16" t="n">
        <v>2398.35</v>
      </c>
      <c r="F2570" s="17" t="n">
        <v>0.05</v>
      </c>
      <c r="G2570" s="16" t="n">
        <v>2278.43</v>
      </c>
      <c r="I2570" s="1" t="str">
        <f aca="false">INDEX(Products!$C$2:$C$51,MATCH(C2570,Products!$A$2:$A$51,0))</f>
        <v>Electronics</v>
      </c>
      <c r="J2570" s="1" t="str">
        <f aca="false">INDEX(Orders!$E$2:$E$8001,MATCH(B2570,Orders!$A$2:$A$8001,0))</f>
        <v>Delivered</v>
      </c>
      <c r="K2570" s="1" t="str">
        <f aca="false">LEFT(INDEX(Orders!$C$2:$C$8001,MATCH(B2570,Orders!$A$2:$A$8001,0)),7)</f>
        <v>2024-10</v>
      </c>
    </row>
    <row r="2571" customFormat="false" ht="15" hidden="false" customHeight="true" outlineLevel="0" collapsed="false">
      <c r="A2571" s="1" t="s">
        <v>13041</v>
      </c>
      <c r="B2571" s="1" t="s">
        <v>3616</v>
      </c>
      <c r="C2571" s="1" t="s">
        <v>1953</v>
      </c>
      <c r="D2571" s="1" t="n">
        <v>1</v>
      </c>
      <c r="E2571" s="16" t="n">
        <v>4914.12</v>
      </c>
      <c r="F2571" s="17" t="n">
        <v>0.15</v>
      </c>
      <c r="G2571" s="16" t="n">
        <v>4177</v>
      </c>
      <c r="I2571" s="1" t="str">
        <f aca="false">INDEX(Products!$C$2:$C$51,MATCH(C2571,Products!$A$2:$A$51,0))</f>
        <v>Fashion</v>
      </c>
      <c r="J2571" s="1" t="str">
        <f aca="false">INDEX(Orders!$E$2:$E$8001,MATCH(B2571,Orders!$A$2:$A$8001,0))</f>
        <v>Delivered</v>
      </c>
      <c r="K2571" s="1" t="str">
        <f aca="false">LEFT(INDEX(Orders!$C$2:$C$8001,MATCH(B2571,Orders!$A$2:$A$8001,0)),7)</f>
        <v>2025-05</v>
      </c>
    </row>
    <row r="2572" customFormat="false" ht="15" hidden="false" customHeight="true" outlineLevel="0" collapsed="false">
      <c r="A2572" s="1" t="s">
        <v>13042</v>
      </c>
      <c r="B2572" s="1" t="s">
        <v>3616</v>
      </c>
      <c r="C2572" s="1" t="s">
        <v>1940</v>
      </c>
      <c r="D2572" s="1" t="n">
        <v>1</v>
      </c>
      <c r="E2572" s="16" t="n">
        <v>2374.52</v>
      </c>
      <c r="F2572" s="17" t="n">
        <v>0.05</v>
      </c>
      <c r="G2572" s="16" t="n">
        <v>2255.79</v>
      </c>
      <c r="I2572" s="1" t="str">
        <f aca="false">INDEX(Products!$C$2:$C$51,MATCH(C2572,Products!$A$2:$A$51,0))</f>
        <v>Fashion</v>
      </c>
      <c r="J2572" s="1" t="str">
        <f aca="false">INDEX(Orders!$E$2:$E$8001,MATCH(B2572,Orders!$A$2:$A$8001,0))</f>
        <v>Delivered</v>
      </c>
      <c r="K2572" s="1" t="str">
        <f aca="false">LEFT(INDEX(Orders!$C$2:$C$8001,MATCH(B2572,Orders!$A$2:$A$8001,0)),7)</f>
        <v>2025-05</v>
      </c>
    </row>
    <row r="2573" customFormat="false" ht="15" hidden="false" customHeight="true" outlineLevel="0" collapsed="false">
      <c r="A2573" s="1" t="s">
        <v>13043</v>
      </c>
      <c r="B2573" s="1" t="s">
        <v>3616</v>
      </c>
      <c r="C2573" s="1" t="s">
        <v>1976</v>
      </c>
      <c r="D2573" s="1" t="n">
        <v>2</v>
      </c>
      <c r="E2573" s="16" t="n">
        <v>1603.35</v>
      </c>
      <c r="F2573" s="17" t="n">
        <v>0.05</v>
      </c>
      <c r="G2573" s="16" t="n">
        <v>3046.36</v>
      </c>
      <c r="I2573" s="1" t="str">
        <f aca="false">INDEX(Products!$C$2:$C$51,MATCH(C2573,Products!$A$2:$A$51,0))</f>
        <v>Beauty &amp; Personal Care</v>
      </c>
      <c r="J2573" s="1" t="str">
        <f aca="false">INDEX(Orders!$E$2:$E$8001,MATCH(B2573,Orders!$A$2:$A$8001,0))</f>
        <v>Delivered</v>
      </c>
      <c r="K2573" s="1" t="str">
        <f aca="false">LEFT(INDEX(Orders!$C$2:$C$8001,MATCH(B2573,Orders!$A$2:$A$8001,0)),7)</f>
        <v>2025-05</v>
      </c>
    </row>
    <row r="2574" customFormat="false" ht="15" hidden="false" customHeight="true" outlineLevel="0" collapsed="false">
      <c r="A2574" s="1" t="s">
        <v>13044</v>
      </c>
      <c r="B2574" s="1" t="s">
        <v>3616</v>
      </c>
      <c r="C2574" s="1" t="s">
        <v>1971</v>
      </c>
      <c r="D2574" s="1" t="n">
        <v>2</v>
      </c>
      <c r="E2574" s="16" t="n">
        <v>2073.63</v>
      </c>
      <c r="F2574" s="17" t="n">
        <v>0.1</v>
      </c>
      <c r="G2574" s="16" t="n">
        <v>3732.53</v>
      </c>
      <c r="I2574" s="1" t="str">
        <f aca="false">INDEX(Products!$C$2:$C$51,MATCH(C2574,Products!$A$2:$A$51,0))</f>
        <v>Home &amp; Kitchen</v>
      </c>
      <c r="J2574" s="1" t="str">
        <f aca="false">INDEX(Orders!$E$2:$E$8001,MATCH(B2574,Orders!$A$2:$A$8001,0))</f>
        <v>Delivered</v>
      </c>
      <c r="K2574" s="1" t="str">
        <f aca="false">LEFT(INDEX(Orders!$C$2:$C$8001,MATCH(B2574,Orders!$A$2:$A$8001,0)),7)</f>
        <v>2025-05</v>
      </c>
    </row>
    <row r="2575" customFormat="false" ht="15" hidden="false" customHeight="true" outlineLevel="0" collapsed="false">
      <c r="A2575" s="1" t="s">
        <v>13045</v>
      </c>
      <c r="B2575" s="1" t="s">
        <v>3617</v>
      </c>
      <c r="C2575" s="1" t="s">
        <v>1961</v>
      </c>
      <c r="D2575" s="1" t="n">
        <v>3</v>
      </c>
      <c r="E2575" s="16" t="n">
        <v>3493.68</v>
      </c>
      <c r="F2575" s="17" t="n">
        <v>0</v>
      </c>
      <c r="G2575" s="16" t="n">
        <v>10481.04</v>
      </c>
      <c r="I2575" s="1" t="str">
        <f aca="false">INDEX(Products!$C$2:$C$51,MATCH(C2575,Products!$A$2:$A$51,0))</f>
        <v>Home &amp; Kitchen</v>
      </c>
      <c r="J2575" s="1" t="str">
        <f aca="false">INDEX(Orders!$E$2:$E$8001,MATCH(B2575,Orders!$A$2:$A$8001,0))</f>
        <v>Delivered</v>
      </c>
      <c r="K2575" s="1" t="str">
        <f aca="false">LEFT(INDEX(Orders!$C$2:$C$8001,MATCH(B2575,Orders!$A$2:$A$8001,0)),7)</f>
        <v>2025-12</v>
      </c>
    </row>
    <row r="2576" customFormat="false" ht="15" hidden="false" customHeight="true" outlineLevel="0" collapsed="false">
      <c r="A2576" s="1" t="s">
        <v>13046</v>
      </c>
      <c r="B2576" s="1" t="s">
        <v>3617</v>
      </c>
      <c r="C2576" s="1" t="s">
        <v>1995</v>
      </c>
      <c r="D2576" s="1" t="n">
        <v>2</v>
      </c>
      <c r="E2576" s="16" t="n">
        <v>2914.27</v>
      </c>
      <c r="F2576" s="17" t="n">
        <v>0.05</v>
      </c>
      <c r="G2576" s="16" t="n">
        <v>5537.11</v>
      </c>
      <c r="I2576" s="1" t="str">
        <f aca="false">INDEX(Products!$C$2:$C$51,MATCH(C2576,Products!$A$2:$A$51,0))</f>
        <v>Sports &amp; Fitness</v>
      </c>
      <c r="J2576" s="1" t="str">
        <f aca="false">INDEX(Orders!$E$2:$E$8001,MATCH(B2576,Orders!$A$2:$A$8001,0))</f>
        <v>Delivered</v>
      </c>
      <c r="K2576" s="1" t="str">
        <f aca="false">LEFT(INDEX(Orders!$C$2:$C$8001,MATCH(B2576,Orders!$A$2:$A$8001,0)),7)</f>
        <v>2025-12</v>
      </c>
    </row>
    <row r="2577" customFormat="false" ht="15" hidden="false" customHeight="true" outlineLevel="0" collapsed="false">
      <c r="A2577" s="1" t="s">
        <v>13047</v>
      </c>
      <c r="B2577" s="1" t="s">
        <v>3617</v>
      </c>
      <c r="C2577" s="1" t="s">
        <v>1975</v>
      </c>
      <c r="D2577" s="1" t="n">
        <v>3</v>
      </c>
      <c r="E2577" s="16" t="n">
        <v>862.99</v>
      </c>
      <c r="F2577" s="17" t="n">
        <v>0.2</v>
      </c>
      <c r="G2577" s="16" t="n">
        <v>2071.18</v>
      </c>
      <c r="I2577" s="1" t="str">
        <f aca="false">INDEX(Products!$C$2:$C$51,MATCH(C2577,Products!$A$2:$A$51,0))</f>
        <v>Beauty &amp; Personal Care</v>
      </c>
      <c r="J2577" s="1" t="str">
        <f aca="false">INDEX(Orders!$E$2:$E$8001,MATCH(B2577,Orders!$A$2:$A$8001,0))</f>
        <v>Delivered</v>
      </c>
      <c r="K2577" s="1" t="str">
        <f aca="false">LEFT(INDEX(Orders!$C$2:$C$8001,MATCH(B2577,Orders!$A$2:$A$8001,0)),7)</f>
        <v>2025-12</v>
      </c>
    </row>
    <row r="2578" customFormat="false" ht="15" hidden="false" customHeight="true" outlineLevel="0" collapsed="false">
      <c r="A2578" s="1" t="s">
        <v>13048</v>
      </c>
      <c r="B2578" s="1" t="s">
        <v>3618</v>
      </c>
      <c r="C2578" s="1" t="s">
        <v>1973</v>
      </c>
      <c r="D2578" s="1" t="n">
        <v>1</v>
      </c>
      <c r="E2578" s="16" t="n">
        <v>1158.24</v>
      </c>
      <c r="F2578" s="17" t="n">
        <v>0</v>
      </c>
      <c r="G2578" s="16" t="n">
        <v>1158.24</v>
      </c>
      <c r="I2578" s="1" t="str">
        <f aca="false">INDEX(Products!$C$2:$C$51,MATCH(C2578,Products!$A$2:$A$51,0))</f>
        <v>Home &amp; Kitchen</v>
      </c>
      <c r="J2578" s="1" t="str">
        <f aca="false">INDEX(Orders!$E$2:$E$8001,MATCH(B2578,Orders!$A$2:$A$8001,0))</f>
        <v>Delivered</v>
      </c>
      <c r="K2578" s="1" t="str">
        <f aca="false">LEFT(INDEX(Orders!$C$2:$C$8001,MATCH(B2578,Orders!$A$2:$A$8001,0)),7)</f>
        <v>2025-10</v>
      </c>
    </row>
    <row r="2579" customFormat="false" ht="15" hidden="false" customHeight="true" outlineLevel="0" collapsed="false">
      <c r="A2579" s="1" t="s">
        <v>13049</v>
      </c>
      <c r="B2579" s="1" t="s">
        <v>3618</v>
      </c>
      <c r="C2579" s="1" t="s">
        <v>1940</v>
      </c>
      <c r="D2579" s="1" t="n">
        <v>1</v>
      </c>
      <c r="E2579" s="16" t="n">
        <v>2374.52</v>
      </c>
      <c r="F2579" s="17" t="n">
        <v>0.05</v>
      </c>
      <c r="G2579" s="16" t="n">
        <v>2255.79</v>
      </c>
      <c r="I2579" s="1" t="str">
        <f aca="false">INDEX(Products!$C$2:$C$51,MATCH(C2579,Products!$A$2:$A$51,0))</f>
        <v>Fashion</v>
      </c>
      <c r="J2579" s="1" t="str">
        <f aca="false">INDEX(Orders!$E$2:$E$8001,MATCH(B2579,Orders!$A$2:$A$8001,0))</f>
        <v>Delivered</v>
      </c>
      <c r="K2579" s="1" t="str">
        <f aca="false">LEFT(INDEX(Orders!$C$2:$C$8001,MATCH(B2579,Orders!$A$2:$A$8001,0)),7)</f>
        <v>2025-10</v>
      </c>
    </row>
    <row r="2580" customFormat="false" ht="15" hidden="false" customHeight="true" outlineLevel="0" collapsed="false">
      <c r="A2580" s="1" t="s">
        <v>13050</v>
      </c>
      <c r="B2580" s="1" t="s">
        <v>3618</v>
      </c>
      <c r="C2580" s="1" t="s">
        <v>1955</v>
      </c>
      <c r="D2580" s="1" t="n">
        <v>1</v>
      </c>
      <c r="E2580" s="16" t="n">
        <v>3340.76</v>
      </c>
      <c r="F2580" s="17" t="n">
        <v>0.05</v>
      </c>
      <c r="G2580" s="16" t="n">
        <v>3173.72</v>
      </c>
      <c r="I2580" s="1" t="str">
        <f aca="false">INDEX(Products!$C$2:$C$51,MATCH(C2580,Products!$A$2:$A$51,0))</f>
        <v>Home &amp; Kitchen</v>
      </c>
      <c r="J2580" s="1" t="str">
        <f aca="false">INDEX(Orders!$E$2:$E$8001,MATCH(B2580,Orders!$A$2:$A$8001,0))</f>
        <v>Delivered</v>
      </c>
      <c r="K2580" s="1" t="str">
        <f aca="false">LEFT(INDEX(Orders!$C$2:$C$8001,MATCH(B2580,Orders!$A$2:$A$8001,0)),7)</f>
        <v>2025-10</v>
      </c>
    </row>
    <row r="2581" customFormat="false" ht="15" hidden="false" customHeight="true" outlineLevel="0" collapsed="false">
      <c r="A2581" s="1" t="s">
        <v>13051</v>
      </c>
      <c r="B2581" s="1" t="s">
        <v>3619</v>
      </c>
      <c r="C2581" s="1" t="s">
        <v>1933</v>
      </c>
      <c r="D2581" s="1" t="n">
        <v>2</v>
      </c>
      <c r="E2581" s="16" t="n">
        <v>7194.38</v>
      </c>
      <c r="F2581" s="17" t="n">
        <v>0.2</v>
      </c>
      <c r="G2581" s="16" t="n">
        <v>11511.01</v>
      </c>
      <c r="I2581" s="1" t="str">
        <f aca="false">INDEX(Products!$C$2:$C$51,MATCH(C2581,Products!$A$2:$A$51,0))</f>
        <v>Electronics</v>
      </c>
      <c r="J2581" s="1" t="str">
        <f aca="false">INDEX(Orders!$E$2:$E$8001,MATCH(B2581,Orders!$A$2:$A$8001,0))</f>
        <v>Delivered</v>
      </c>
      <c r="K2581" s="1" t="str">
        <f aca="false">LEFT(INDEX(Orders!$C$2:$C$8001,MATCH(B2581,Orders!$A$2:$A$8001,0)),7)</f>
        <v>2025-01</v>
      </c>
    </row>
    <row r="2582" customFormat="false" ht="15" hidden="false" customHeight="true" outlineLevel="0" collapsed="false">
      <c r="A2582" s="1" t="s">
        <v>13052</v>
      </c>
      <c r="B2582" s="1" t="s">
        <v>3619</v>
      </c>
      <c r="C2582" s="1" t="s">
        <v>1955</v>
      </c>
      <c r="D2582" s="1" t="n">
        <v>1</v>
      </c>
      <c r="E2582" s="16" t="n">
        <v>3340.76</v>
      </c>
      <c r="F2582" s="17" t="n">
        <v>0</v>
      </c>
      <c r="G2582" s="16" t="n">
        <v>3340.76</v>
      </c>
      <c r="I2582" s="1" t="str">
        <f aca="false">INDEX(Products!$C$2:$C$51,MATCH(C2582,Products!$A$2:$A$51,0))</f>
        <v>Home &amp; Kitchen</v>
      </c>
      <c r="J2582" s="1" t="str">
        <f aca="false">INDEX(Orders!$E$2:$E$8001,MATCH(B2582,Orders!$A$2:$A$8001,0))</f>
        <v>Delivered</v>
      </c>
      <c r="K2582" s="1" t="str">
        <f aca="false">LEFT(INDEX(Orders!$C$2:$C$8001,MATCH(B2582,Orders!$A$2:$A$8001,0)),7)</f>
        <v>2025-01</v>
      </c>
    </row>
    <row r="2583" customFormat="false" ht="15" hidden="false" customHeight="true" outlineLevel="0" collapsed="false">
      <c r="A2583" s="1" t="s">
        <v>13053</v>
      </c>
      <c r="B2583" s="1" t="s">
        <v>3619</v>
      </c>
      <c r="C2583" s="1" t="s">
        <v>1969</v>
      </c>
      <c r="D2583" s="1" t="n">
        <v>1</v>
      </c>
      <c r="E2583" s="16" t="n">
        <v>9171.98</v>
      </c>
      <c r="F2583" s="17" t="n">
        <v>0</v>
      </c>
      <c r="G2583" s="16" t="n">
        <v>9171.98</v>
      </c>
      <c r="I2583" s="1" t="str">
        <f aca="false">INDEX(Products!$C$2:$C$51,MATCH(C2583,Products!$A$2:$A$51,0))</f>
        <v>Home &amp; Kitchen</v>
      </c>
      <c r="J2583" s="1" t="str">
        <f aca="false">INDEX(Orders!$E$2:$E$8001,MATCH(B2583,Orders!$A$2:$A$8001,0))</f>
        <v>Delivered</v>
      </c>
      <c r="K2583" s="1" t="str">
        <f aca="false">LEFT(INDEX(Orders!$C$2:$C$8001,MATCH(B2583,Orders!$A$2:$A$8001,0)),7)</f>
        <v>2025-01</v>
      </c>
    </row>
    <row r="2584" customFormat="false" ht="15" hidden="false" customHeight="true" outlineLevel="0" collapsed="false">
      <c r="A2584" s="1" t="s">
        <v>13054</v>
      </c>
      <c r="B2584" s="1" t="s">
        <v>3619</v>
      </c>
      <c r="C2584" s="1" t="s">
        <v>1953</v>
      </c>
      <c r="D2584" s="1" t="n">
        <v>2</v>
      </c>
      <c r="E2584" s="16" t="n">
        <v>4914.12</v>
      </c>
      <c r="F2584" s="17" t="n">
        <v>0.1</v>
      </c>
      <c r="G2584" s="16" t="n">
        <v>8845.42</v>
      </c>
      <c r="I2584" s="1" t="str">
        <f aca="false">INDEX(Products!$C$2:$C$51,MATCH(C2584,Products!$A$2:$A$51,0))</f>
        <v>Fashion</v>
      </c>
      <c r="J2584" s="1" t="str">
        <f aca="false">INDEX(Orders!$E$2:$E$8001,MATCH(B2584,Orders!$A$2:$A$8001,0))</f>
        <v>Delivered</v>
      </c>
      <c r="K2584" s="1" t="str">
        <f aca="false">LEFT(INDEX(Orders!$C$2:$C$8001,MATCH(B2584,Orders!$A$2:$A$8001,0)),7)</f>
        <v>2025-01</v>
      </c>
    </row>
    <row r="2585" customFormat="false" ht="15" hidden="false" customHeight="true" outlineLevel="0" collapsed="false">
      <c r="A2585" s="1" t="s">
        <v>13055</v>
      </c>
      <c r="B2585" s="1" t="s">
        <v>3620</v>
      </c>
      <c r="C2585" s="1" t="s">
        <v>1969</v>
      </c>
      <c r="D2585" s="1" t="n">
        <v>1</v>
      </c>
      <c r="E2585" s="16" t="n">
        <v>9171.98</v>
      </c>
      <c r="F2585" s="17" t="n">
        <v>0.05</v>
      </c>
      <c r="G2585" s="16" t="n">
        <v>8713.38</v>
      </c>
      <c r="I2585" s="1" t="str">
        <f aca="false">INDEX(Products!$C$2:$C$51,MATCH(C2585,Products!$A$2:$A$51,0))</f>
        <v>Home &amp; Kitchen</v>
      </c>
      <c r="J2585" s="1" t="str">
        <f aca="false">INDEX(Orders!$E$2:$E$8001,MATCH(B2585,Orders!$A$2:$A$8001,0))</f>
        <v>Delivered</v>
      </c>
      <c r="K2585" s="1" t="str">
        <f aca="false">LEFT(INDEX(Orders!$C$2:$C$8001,MATCH(B2585,Orders!$A$2:$A$8001,0)),7)</f>
        <v>2025-09</v>
      </c>
    </row>
    <row r="2586" customFormat="false" ht="15" hidden="false" customHeight="true" outlineLevel="0" collapsed="false">
      <c r="A2586" s="1" t="s">
        <v>13056</v>
      </c>
      <c r="B2586" s="1" t="s">
        <v>3620</v>
      </c>
      <c r="C2586" s="1" t="s">
        <v>1940</v>
      </c>
      <c r="D2586" s="1" t="n">
        <v>1</v>
      </c>
      <c r="E2586" s="16" t="n">
        <v>2374.52</v>
      </c>
      <c r="F2586" s="17" t="n">
        <v>0</v>
      </c>
      <c r="G2586" s="16" t="n">
        <v>2374.52</v>
      </c>
      <c r="I2586" s="1" t="str">
        <f aca="false">INDEX(Products!$C$2:$C$51,MATCH(C2586,Products!$A$2:$A$51,0))</f>
        <v>Fashion</v>
      </c>
      <c r="J2586" s="1" t="str">
        <f aca="false">INDEX(Orders!$E$2:$E$8001,MATCH(B2586,Orders!$A$2:$A$8001,0))</f>
        <v>Delivered</v>
      </c>
      <c r="K2586" s="1" t="str">
        <f aca="false">LEFT(INDEX(Orders!$C$2:$C$8001,MATCH(B2586,Orders!$A$2:$A$8001,0)),7)</f>
        <v>2025-09</v>
      </c>
    </row>
    <row r="2587" customFormat="false" ht="15" hidden="false" customHeight="true" outlineLevel="0" collapsed="false">
      <c r="A2587" s="1" t="s">
        <v>13057</v>
      </c>
      <c r="B2587" s="1" t="s">
        <v>3620</v>
      </c>
      <c r="C2587" s="1" t="s">
        <v>1928</v>
      </c>
      <c r="D2587" s="1" t="n">
        <v>1</v>
      </c>
      <c r="E2587" s="16" t="n">
        <v>657.82</v>
      </c>
      <c r="F2587" s="17" t="n">
        <v>0</v>
      </c>
      <c r="G2587" s="16" t="n">
        <v>657.82</v>
      </c>
      <c r="I2587" s="1" t="str">
        <f aca="false">INDEX(Products!$C$2:$C$51,MATCH(C2587,Products!$A$2:$A$51,0))</f>
        <v>Electronics</v>
      </c>
      <c r="J2587" s="1" t="str">
        <f aca="false">INDEX(Orders!$E$2:$E$8001,MATCH(B2587,Orders!$A$2:$A$8001,0))</f>
        <v>Delivered</v>
      </c>
      <c r="K2587" s="1" t="str">
        <f aca="false">LEFT(INDEX(Orders!$C$2:$C$8001,MATCH(B2587,Orders!$A$2:$A$8001,0)),7)</f>
        <v>2025-09</v>
      </c>
    </row>
    <row r="2588" customFormat="false" ht="15" hidden="false" customHeight="true" outlineLevel="0" collapsed="false">
      <c r="A2588" s="1" t="s">
        <v>13058</v>
      </c>
      <c r="B2588" s="1" t="s">
        <v>3621</v>
      </c>
      <c r="C2588" s="1" t="s">
        <v>1928</v>
      </c>
      <c r="D2588" s="1" t="n">
        <v>2</v>
      </c>
      <c r="E2588" s="16" t="n">
        <v>657.82</v>
      </c>
      <c r="F2588" s="17" t="n">
        <v>0.05</v>
      </c>
      <c r="G2588" s="16" t="n">
        <v>1249.86</v>
      </c>
      <c r="I2588" s="1" t="str">
        <f aca="false">INDEX(Products!$C$2:$C$51,MATCH(C2588,Products!$A$2:$A$51,0))</f>
        <v>Electronics</v>
      </c>
      <c r="J2588" s="1" t="str">
        <f aca="false">INDEX(Orders!$E$2:$E$8001,MATCH(B2588,Orders!$A$2:$A$8001,0))</f>
        <v>Delivered</v>
      </c>
      <c r="K2588" s="1" t="str">
        <f aca="false">LEFT(INDEX(Orders!$C$2:$C$8001,MATCH(B2588,Orders!$A$2:$A$8001,0)),7)</f>
        <v>2025-06</v>
      </c>
    </row>
    <row r="2589" customFormat="false" ht="15" hidden="false" customHeight="true" outlineLevel="0" collapsed="false">
      <c r="A2589" s="1" t="s">
        <v>13059</v>
      </c>
      <c r="B2589" s="1" t="s">
        <v>3622</v>
      </c>
      <c r="C2589" s="1" t="s">
        <v>1949</v>
      </c>
      <c r="D2589" s="1" t="n">
        <v>1</v>
      </c>
      <c r="E2589" s="16" t="n">
        <v>4185.64</v>
      </c>
      <c r="F2589" s="17" t="n">
        <v>0.1</v>
      </c>
      <c r="G2589" s="16" t="n">
        <v>3767.08</v>
      </c>
      <c r="I2589" s="1" t="str">
        <f aca="false">INDEX(Products!$C$2:$C$51,MATCH(C2589,Products!$A$2:$A$51,0))</f>
        <v>Fashion</v>
      </c>
      <c r="J2589" s="1" t="str">
        <f aca="false">INDEX(Orders!$E$2:$E$8001,MATCH(B2589,Orders!$A$2:$A$8001,0))</f>
        <v>Cancelled</v>
      </c>
      <c r="K2589" s="1" t="str">
        <f aca="false">LEFT(INDEX(Orders!$C$2:$C$8001,MATCH(B2589,Orders!$A$2:$A$8001,0)),7)</f>
        <v>2024-01</v>
      </c>
    </row>
    <row r="2590" customFormat="false" ht="15" hidden="false" customHeight="true" outlineLevel="0" collapsed="false">
      <c r="A2590" s="1" t="s">
        <v>13060</v>
      </c>
      <c r="B2590" s="1" t="s">
        <v>3622</v>
      </c>
      <c r="C2590" s="1" t="s">
        <v>1940</v>
      </c>
      <c r="D2590" s="1" t="n">
        <v>1</v>
      </c>
      <c r="E2590" s="16" t="n">
        <v>2374.52</v>
      </c>
      <c r="F2590" s="17" t="n">
        <v>0.1</v>
      </c>
      <c r="G2590" s="16" t="n">
        <v>2137.07</v>
      </c>
      <c r="I2590" s="1" t="str">
        <f aca="false">INDEX(Products!$C$2:$C$51,MATCH(C2590,Products!$A$2:$A$51,0))</f>
        <v>Fashion</v>
      </c>
      <c r="J2590" s="1" t="str">
        <f aca="false">INDEX(Orders!$E$2:$E$8001,MATCH(B2590,Orders!$A$2:$A$8001,0))</f>
        <v>Cancelled</v>
      </c>
      <c r="K2590" s="1" t="str">
        <f aca="false">LEFT(INDEX(Orders!$C$2:$C$8001,MATCH(B2590,Orders!$A$2:$A$8001,0)),7)</f>
        <v>2024-01</v>
      </c>
    </row>
    <row r="2591" customFormat="false" ht="15" hidden="false" customHeight="true" outlineLevel="0" collapsed="false">
      <c r="A2591" s="1" t="s">
        <v>13061</v>
      </c>
      <c r="B2591" s="1" t="s">
        <v>3623</v>
      </c>
      <c r="C2591" s="1" t="s">
        <v>1977</v>
      </c>
      <c r="D2591" s="1" t="n">
        <v>1</v>
      </c>
      <c r="E2591" s="16" t="n">
        <v>2386.05</v>
      </c>
      <c r="F2591" s="17" t="n">
        <v>0</v>
      </c>
      <c r="G2591" s="16" t="n">
        <v>2386.05</v>
      </c>
      <c r="I2591" s="1" t="str">
        <f aca="false">INDEX(Products!$C$2:$C$51,MATCH(C2591,Products!$A$2:$A$51,0))</f>
        <v>Beauty &amp; Personal Care</v>
      </c>
      <c r="J2591" s="1" t="str">
        <f aca="false">INDEX(Orders!$E$2:$E$8001,MATCH(B2591,Orders!$A$2:$A$8001,0))</f>
        <v>Returned</v>
      </c>
      <c r="K2591" s="1" t="str">
        <f aca="false">LEFT(INDEX(Orders!$C$2:$C$8001,MATCH(B2591,Orders!$A$2:$A$8001,0)),7)</f>
        <v>2025-09</v>
      </c>
    </row>
    <row r="2592" customFormat="false" ht="15" hidden="false" customHeight="true" outlineLevel="0" collapsed="false">
      <c r="A2592" s="1" t="s">
        <v>13062</v>
      </c>
      <c r="B2592" s="1" t="s">
        <v>3624</v>
      </c>
      <c r="C2592" s="1" t="s">
        <v>1924</v>
      </c>
      <c r="D2592" s="1" t="n">
        <v>2</v>
      </c>
      <c r="E2592" s="16" t="n">
        <v>1971</v>
      </c>
      <c r="F2592" s="17" t="n">
        <v>0</v>
      </c>
      <c r="G2592" s="16" t="n">
        <v>3942</v>
      </c>
      <c r="I2592" s="1" t="str">
        <f aca="false">INDEX(Products!$C$2:$C$51,MATCH(C2592,Products!$A$2:$A$51,0))</f>
        <v>Electronics</v>
      </c>
      <c r="J2592" s="1" t="str">
        <f aca="false">INDEX(Orders!$E$2:$E$8001,MATCH(B2592,Orders!$A$2:$A$8001,0))</f>
        <v>Returned</v>
      </c>
      <c r="K2592" s="1" t="str">
        <f aca="false">LEFT(INDEX(Orders!$C$2:$C$8001,MATCH(B2592,Orders!$A$2:$A$8001,0)),7)</f>
        <v>2024-09</v>
      </c>
    </row>
    <row r="2593" customFormat="false" ht="15" hidden="false" customHeight="true" outlineLevel="0" collapsed="false">
      <c r="A2593" s="1" t="s">
        <v>13063</v>
      </c>
      <c r="B2593" s="1" t="s">
        <v>3625</v>
      </c>
      <c r="C2593" s="1" t="s">
        <v>1971</v>
      </c>
      <c r="D2593" s="1" t="n">
        <v>2</v>
      </c>
      <c r="E2593" s="16" t="n">
        <v>2073.63</v>
      </c>
      <c r="F2593" s="17" t="n">
        <v>0</v>
      </c>
      <c r="G2593" s="16" t="n">
        <v>4147.26</v>
      </c>
      <c r="I2593" s="1" t="str">
        <f aca="false">INDEX(Products!$C$2:$C$51,MATCH(C2593,Products!$A$2:$A$51,0))</f>
        <v>Home &amp; Kitchen</v>
      </c>
      <c r="J2593" s="1" t="str">
        <f aca="false">INDEX(Orders!$E$2:$E$8001,MATCH(B2593,Orders!$A$2:$A$8001,0))</f>
        <v>Delivered</v>
      </c>
      <c r="K2593" s="1" t="str">
        <f aca="false">LEFT(INDEX(Orders!$C$2:$C$8001,MATCH(B2593,Orders!$A$2:$A$8001,0)),7)</f>
        <v>2025-03</v>
      </c>
    </row>
    <row r="2594" customFormat="false" ht="15" hidden="false" customHeight="true" outlineLevel="0" collapsed="false">
      <c r="A2594" s="1" t="s">
        <v>13064</v>
      </c>
      <c r="B2594" s="1" t="s">
        <v>3625</v>
      </c>
      <c r="C2594" s="1" t="s">
        <v>1976</v>
      </c>
      <c r="D2594" s="1" t="n">
        <v>1</v>
      </c>
      <c r="E2594" s="16" t="n">
        <v>1603.35</v>
      </c>
      <c r="F2594" s="17" t="n">
        <v>0.15</v>
      </c>
      <c r="G2594" s="16" t="n">
        <v>1362.85</v>
      </c>
      <c r="I2594" s="1" t="str">
        <f aca="false">INDEX(Products!$C$2:$C$51,MATCH(C2594,Products!$A$2:$A$51,0))</f>
        <v>Beauty &amp; Personal Care</v>
      </c>
      <c r="J2594" s="1" t="str">
        <f aca="false">INDEX(Orders!$E$2:$E$8001,MATCH(B2594,Orders!$A$2:$A$8001,0))</f>
        <v>Delivered</v>
      </c>
      <c r="K2594" s="1" t="str">
        <f aca="false">LEFT(INDEX(Orders!$C$2:$C$8001,MATCH(B2594,Orders!$A$2:$A$8001,0)),7)</f>
        <v>2025-03</v>
      </c>
    </row>
    <row r="2595" customFormat="false" ht="15" hidden="false" customHeight="true" outlineLevel="0" collapsed="false">
      <c r="A2595" s="1" t="s">
        <v>13065</v>
      </c>
      <c r="B2595" s="1" t="s">
        <v>3626</v>
      </c>
      <c r="C2595" s="1" t="s">
        <v>1971</v>
      </c>
      <c r="D2595" s="1" t="n">
        <v>1</v>
      </c>
      <c r="E2595" s="16" t="n">
        <v>2073.63</v>
      </c>
      <c r="F2595" s="17" t="n">
        <v>0</v>
      </c>
      <c r="G2595" s="16" t="n">
        <v>2073.63</v>
      </c>
      <c r="I2595" s="1" t="str">
        <f aca="false">INDEX(Products!$C$2:$C$51,MATCH(C2595,Products!$A$2:$A$51,0))</f>
        <v>Home &amp; Kitchen</v>
      </c>
      <c r="J2595" s="1" t="str">
        <f aca="false">INDEX(Orders!$E$2:$E$8001,MATCH(B2595,Orders!$A$2:$A$8001,0))</f>
        <v>Delivered</v>
      </c>
      <c r="K2595" s="1" t="str">
        <f aca="false">LEFT(INDEX(Orders!$C$2:$C$8001,MATCH(B2595,Orders!$A$2:$A$8001,0)),7)</f>
        <v>2025-10</v>
      </c>
    </row>
    <row r="2596" customFormat="false" ht="15" hidden="false" customHeight="true" outlineLevel="0" collapsed="false">
      <c r="A2596" s="1" t="s">
        <v>13066</v>
      </c>
      <c r="B2596" s="1" t="s">
        <v>3627</v>
      </c>
      <c r="C2596" s="1" t="s">
        <v>1998</v>
      </c>
      <c r="D2596" s="1" t="n">
        <v>1</v>
      </c>
      <c r="E2596" s="16" t="n">
        <v>1335.85</v>
      </c>
      <c r="F2596" s="17" t="n">
        <v>0.1</v>
      </c>
      <c r="G2596" s="16" t="n">
        <v>1202.26</v>
      </c>
      <c r="I2596" s="1" t="str">
        <f aca="false">INDEX(Products!$C$2:$C$51,MATCH(C2596,Products!$A$2:$A$51,0))</f>
        <v>Sports &amp; Fitness</v>
      </c>
      <c r="J2596" s="1" t="str">
        <f aca="false">INDEX(Orders!$E$2:$E$8001,MATCH(B2596,Orders!$A$2:$A$8001,0))</f>
        <v>Returned</v>
      </c>
      <c r="K2596" s="1" t="str">
        <f aca="false">LEFT(INDEX(Orders!$C$2:$C$8001,MATCH(B2596,Orders!$A$2:$A$8001,0)),7)</f>
        <v>2024-12</v>
      </c>
    </row>
    <row r="2597" customFormat="false" ht="15" hidden="false" customHeight="true" outlineLevel="0" collapsed="false">
      <c r="A2597" s="1" t="s">
        <v>13067</v>
      </c>
      <c r="B2597" s="1" t="s">
        <v>3627</v>
      </c>
      <c r="C2597" s="1" t="s">
        <v>1997</v>
      </c>
      <c r="D2597" s="1" t="n">
        <v>1</v>
      </c>
      <c r="E2597" s="16" t="n">
        <v>311.15</v>
      </c>
      <c r="F2597" s="17" t="n">
        <v>0</v>
      </c>
      <c r="G2597" s="16" t="n">
        <v>311.15</v>
      </c>
      <c r="I2597" s="1" t="str">
        <f aca="false">INDEX(Products!$C$2:$C$51,MATCH(C2597,Products!$A$2:$A$51,0))</f>
        <v>Sports &amp; Fitness</v>
      </c>
      <c r="J2597" s="1" t="str">
        <f aca="false">INDEX(Orders!$E$2:$E$8001,MATCH(B2597,Orders!$A$2:$A$8001,0))</f>
        <v>Returned</v>
      </c>
      <c r="K2597" s="1" t="str">
        <f aca="false">LEFT(INDEX(Orders!$C$2:$C$8001,MATCH(B2597,Orders!$A$2:$A$8001,0)),7)</f>
        <v>2024-12</v>
      </c>
    </row>
    <row r="2598" customFormat="false" ht="15" hidden="false" customHeight="true" outlineLevel="0" collapsed="false">
      <c r="A2598" s="1" t="s">
        <v>13068</v>
      </c>
      <c r="B2598" s="1" t="s">
        <v>3628</v>
      </c>
      <c r="C2598" s="1" t="s">
        <v>2006</v>
      </c>
      <c r="D2598" s="1" t="n">
        <v>1</v>
      </c>
      <c r="E2598" s="16" t="n">
        <v>482.17</v>
      </c>
      <c r="F2598" s="17" t="n">
        <v>0.15</v>
      </c>
      <c r="G2598" s="16" t="n">
        <v>409.84</v>
      </c>
      <c r="I2598" s="1" t="str">
        <f aca="false">INDEX(Products!$C$2:$C$51,MATCH(C2598,Products!$A$2:$A$51,0))</f>
        <v>Books &amp; Stationery</v>
      </c>
      <c r="J2598" s="1" t="str">
        <f aca="false">INDEX(Orders!$E$2:$E$8001,MATCH(B2598,Orders!$A$2:$A$8001,0))</f>
        <v>Delivered</v>
      </c>
      <c r="K2598" s="1" t="str">
        <f aca="false">LEFT(INDEX(Orders!$C$2:$C$8001,MATCH(B2598,Orders!$A$2:$A$8001,0)),7)</f>
        <v>2025-11</v>
      </c>
    </row>
    <row r="2599" customFormat="false" ht="15" hidden="false" customHeight="true" outlineLevel="0" collapsed="false">
      <c r="A2599" s="1" t="s">
        <v>13069</v>
      </c>
      <c r="B2599" s="1" t="s">
        <v>3629</v>
      </c>
      <c r="C2599" s="1" t="s">
        <v>2000</v>
      </c>
      <c r="D2599" s="1" t="n">
        <v>2</v>
      </c>
      <c r="E2599" s="16" t="n">
        <v>425.08</v>
      </c>
      <c r="F2599" s="17" t="n">
        <v>0.2</v>
      </c>
      <c r="G2599" s="16" t="n">
        <v>680.13</v>
      </c>
      <c r="I2599" s="1" t="str">
        <f aca="false">INDEX(Products!$C$2:$C$51,MATCH(C2599,Products!$A$2:$A$51,0))</f>
        <v>Books &amp; Stationery</v>
      </c>
      <c r="J2599" s="1" t="str">
        <f aca="false">INDEX(Orders!$E$2:$E$8001,MATCH(B2599,Orders!$A$2:$A$8001,0))</f>
        <v>Delivered</v>
      </c>
      <c r="K2599" s="1" t="str">
        <f aca="false">LEFT(INDEX(Orders!$C$2:$C$8001,MATCH(B2599,Orders!$A$2:$A$8001,0)),7)</f>
        <v>2025-08</v>
      </c>
    </row>
    <row r="2600" customFormat="false" ht="15" hidden="false" customHeight="true" outlineLevel="0" collapsed="false">
      <c r="A2600" s="1" t="s">
        <v>13070</v>
      </c>
      <c r="B2600" s="1" t="s">
        <v>3630</v>
      </c>
      <c r="C2600" s="1" t="s">
        <v>1969</v>
      </c>
      <c r="D2600" s="1" t="n">
        <v>1</v>
      </c>
      <c r="E2600" s="16" t="n">
        <v>9171.98</v>
      </c>
      <c r="F2600" s="17" t="n">
        <v>0.05</v>
      </c>
      <c r="G2600" s="16" t="n">
        <v>8713.38</v>
      </c>
      <c r="I2600" s="1" t="str">
        <f aca="false">INDEX(Products!$C$2:$C$51,MATCH(C2600,Products!$A$2:$A$51,0))</f>
        <v>Home &amp; Kitchen</v>
      </c>
      <c r="J2600" s="1" t="str">
        <f aca="false">INDEX(Orders!$E$2:$E$8001,MATCH(B2600,Orders!$A$2:$A$8001,0))</f>
        <v>Delivered</v>
      </c>
      <c r="K2600" s="1" t="str">
        <f aca="false">LEFT(INDEX(Orders!$C$2:$C$8001,MATCH(B2600,Orders!$A$2:$A$8001,0)),7)</f>
        <v>2025-12</v>
      </c>
    </row>
    <row r="2601" customFormat="false" ht="15" hidden="false" customHeight="true" outlineLevel="0" collapsed="false">
      <c r="A2601" s="1" t="s">
        <v>13071</v>
      </c>
      <c r="B2601" s="1" t="s">
        <v>3630</v>
      </c>
      <c r="C2601" s="1" t="s">
        <v>1951</v>
      </c>
      <c r="D2601" s="1" t="n">
        <v>1</v>
      </c>
      <c r="E2601" s="16" t="n">
        <v>957.5</v>
      </c>
      <c r="F2601" s="17" t="n">
        <v>0</v>
      </c>
      <c r="G2601" s="16" t="n">
        <v>957.5</v>
      </c>
      <c r="I2601" s="1" t="str">
        <f aca="false">INDEX(Products!$C$2:$C$51,MATCH(C2601,Products!$A$2:$A$51,0))</f>
        <v>Fashion</v>
      </c>
      <c r="J2601" s="1" t="str">
        <f aca="false">INDEX(Orders!$E$2:$E$8001,MATCH(B2601,Orders!$A$2:$A$8001,0))</f>
        <v>Delivered</v>
      </c>
      <c r="K2601" s="1" t="str">
        <f aca="false">LEFT(INDEX(Orders!$C$2:$C$8001,MATCH(B2601,Orders!$A$2:$A$8001,0)),7)</f>
        <v>2025-12</v>
      </c>
    </row>
    <row r="2602" customFormat="false" ht="15" hidden="false" customHeight="true" outlineLevel="0" collapsed="false">
      <c r="A2602" s="1" t="s">
        <v>13072</v>
      </c>
      <c r="B2602" s="1" t="s">
        <v>3631</v>
      </c>
      <c r="C2602" s="1" t="s">
        <v>1998</v>
      </c>
      <c r="D2602" s="1" t="n">
        <v>2</v>
      </c>
      <c r="E2602" s="16" t="n">
        <v>1335.85</v>
      </c>
      <c r="F2602" s="17" t="n">
        <v>0</v>
      </c>
      <c r="G2602" s="16" t="n">
        <v>2671.7</v>
      </c>
      <c r="I2602" s="1" t="str">
        <f aca="false">INDEX(Products!$C$2:$C$51,MATCH(C2602,Products!$A$2:$A$51,0))</f>
        <v>Sports &amp; Fitness</v>
      </c>
      <c r="J2602" s="1" t="str">
        <f aca="false">INDEX(Orders!$E$2:$E$8001,MATCH(B2602,Orders!$A$2:$A$8001,0))</f>
        <v>Delivered</v>
      </c>
      <c r="K2602" s="1" t="str">
        <f aca="false">LEFT(INDEX(Orders!$C$2:$C$8001,MATCH(B2602,Orders!$A$2:$A$8001,0)),7)</f>
        <v>2024-12</v>
      </c>
    </row>
    <row r="2603" customFormat="false" ht="15" hidden="false" customHeight="true" outlineLevel="0" collapsed="false">
      <c r="A2603" s="1" t="s">
        <v>13073</v>
      </c>
      <c r="B2603" s="1" t="s">
        <v>3631</v>
      </c>
      <c r="C2603" s="1" t="s">
        <v>2006</v>
      </c>
      <c r="D2603" s="1" t="n">
        <v>1</v>
      </c>
      <c r="E2603" s="16" t="n">
        <v>482.17</v>
      </c>
      <c r="F2603" s="17" t="n">
        <v>0.05</v>
      </c>
      <c r="G2603" s="16" t="n">
        <v>458.06</v>
      </c>
      <c r="I2603" s="1" t="str">
        <f aca="false">INDEX(Products!$C$2:$C$51,MATCH(C2603,Products!$A$2:$A$51,0))</f>
        <v>Books &amp; Stationery</v>
      </c>
      <c r="J2603" s="1" t="str">
        <f aca="false">INDEX(Orders!$E$2:$E$8001,MATCH(B2603,Orders!$A$2:$A$8001,0))</f>
        <v>Delivered</v>
      </c>
      <c r="K2603" s="1" t="str">
        <f aca="false">LEFT(INDEX(Orders!$C$2:$C$8001,MATCH(B2603,Orders!$A$2:$A$8001,0)),7)</f>
        <v>2024-12</v>
      </c>
    </row>
    <row r="2604" customFormat="false" ht="15" hidden="false" customHeight="true" outlineLevel="0" collapsed="false">
      <c r="A2604" s="1" t="s">
        <v>13074</v>
      </c>
      <c r="B2604" s="1" t="s">
        <v>3632</v>
      </c>
      <c r="C2604" s="1" t="s">
        <v>1933</v>
      </c>
      <c r="D2604" s="1" t="n">
        <v>1</v>
      </c>
      <c r="E2604" s="16" t="n">
        <v>7194.38</v>
      </c>
      <c r="F2604" s="17" t="n">
        <v>0.1</v>
      </c>
      <c r="G2604" s="16" t="n">
        <v>6474.94</v>
      </c>
      <c r="I2604" s="1" t="str">
        <f aca="false">INDEX(Products!$C$2:$C$51,MATCH(C2604,Products!$A$2:$A$51,0))</f>
        <v>Electronics</v>
      </c>
      <c r="J2604" s="1" t="str">
        <f aca="false">INDEX(Orders!$E$2:$E$8001,MATCH(B2604,Orders!$A$2:$A$8001,0))</f>
        <v>Delivered</v>
      </c>
      <c r="K2604" s="1" t="str">
        <f aca="false">LEFT(INDEX(Orders!$C$2:$C$8001,MATCH(B2604,Orders!$A$2:$A$8001,0)),7)</f>
        <v>2025-12</v>
      </c>
    </row>
    <row r="2605" customFormat="false" ht="15" hidden="false" customHeight="true" outlineLevel="0" collapsed="false">
      <c r="A2605" s="1" t="s">
        <v>13075</v>
      </c>
      <c r="B2605" s="1" t="s">
        <v>3633</v>
      </c>
      <c r="C2605" s="1" t="s">
        <v>2000</v>
      </c>
      <c r="D2605" s="1" t="n">
        <v>1</v>
      </c>
      <c r="E2605" s="16" t="n">
        <v>425.08</v>
      </c>
      <c r="F2605" s="17" t="n">
        <v>0.15</v>
      </c>
      <c r="G2605" s="16" t="n">
        <v>361.32</v>
      </c>
      <c r="I2605" s="1" t="str">
        <f aca="false">INDEX(Products!$C$2:$C$51,MATCH(C2605,Products!$A$2:$A$51,0))</f>
        <v>Books &amp; Stationery</v>
      </c>
      <c r="J2605" s="1" t="str">
        <f aca="false">INDEX(Orders!$E$2:$E$8001,MATCH(B2605,Orders!$A$2:$A$8001,0))</f>
        <v>Delivered</v>
      </c>
      <c r="K2605" s="1" t="str">
        <f aca="false">LEFT(INDEX(Orders!$C$2:$C$8001,MATCH(B2605,Orders!$A$2:$A$8001,0)),7)</f>
        <v>2024-11</v>
      </c>
    </row>
    <row r="2606" customFormat="false" ht="15" hidden="false" customHeight="true" outlineLevel="0" collapsed="false">
      <c r="A2606" s="1" t="s">
        <v>13076</v>
      </c>
      <c r="B2606" s="1" t="s">
        <v>3633</v>
      </c>
      <c r="C2606" s="1" t="s">
        <v>1976</v>
      </c>
      <c r="D2606" s="1" t="n">
        <v>2</v>
      </c>
      <c r="E2606" s="16" t="n">
        <v>1603.35</v>
      </c>
      <c r="F2606" s="17" t="n">
        <v>0</v>
      </c>
      <c r="G2606" s="16" t="n">
        <v>3206.7</v>
      </c>
      <c r="I2606" s="1" t="str">
        <f aca="false">INDEX(Products!$C$2:$C$51,MATCH(C2606,Products!$A$2:$A$51,0))</f>
        <v>Beauty &amp; Personal Care</v>
      </c>
      <c r="J2606" s="1" t="str">
        <f aca="false">INDEX(Orders!$E$2:$E$8001,MATCH(B2606,Orders!$A$2:$A$8001,0))</f>
        <v>Delivered</v>
      </c>
      <c r="K2606" s="1" t="str">
        <f aca="false">LEFT(INDEX(Orders!$C$2:$C$8001,MATCH(B2606,Orders!$A$2:$A$8001,0)),7)</f>
        <v>2024-11</v>
      </c>
    </row>
    <row r="2607" customFormat="false" ht="15" hidden="false" customHeight="true" outlineLevel="0" collapsed="false">
      <c r="A2607" s="1" t="s">
        <v>13077</v>
      </c>
      <c r="B2607" s="1" t="s">
        <v>3634</v>
      </c>
      <c r="C2607" s="1" t="s">
        <v>2007</v>
      </c>
      <c r="D2607" s="1" t="n">
        <v>1</v>
      </c>
      <c r="E2607" s="16" t="n">
        <v>750.27</v>
      </c>
      <c r="F2607" s="17" t="n">
        <v>0.2</v>
      </c>
      <c r="G2607" s="16" t="n">
        <v>600.22</v>
      </c>
      <c r="I2607" s="1" t="str">
        <f aca="false">INDEX(Products!$C$2:$C$51,MATCH(C2607,Products!$A$2:$A$51,0))</f>
        <v>Books &amp; Stationery</v>
      </c>
      <c r="J2607" s="1" t="str">
        <f aca="false">INDEX(Orders!$E$2:$E$8001,MATCH(B2607,Orders!$A$2:$A$8001,0))</f>
        <v>Delivered</v>
      </c>
      <c r="K2607" s="1" t="str">
        <f aca="false">LEFT(INDEX(Orders!$C$2:$C$8001,MATCH(B2607,Orders!$A$2:$A$8001,0)),7)</f>
        <v>2024-11</v>
      </c>
    </row>
    <row r="2608" customFormat="false" ht="15" hidden="false" customHeight="true" outlineLevel="0" collapsed="false">
      <c r="A2608" s="1" t="s">
        <v>13078</v>
      </c>
      <c r="B2608" s="1" t="s">
        <v>3635</v>
      </c>
      <c r="C2608" s="1" t="s">
        <v>2006</v>
      </c>
      <c r="D2608" s="1" t="n">
        <v>1</v>
      </c>
      <c r="E2608" s="16" t="n">
        <v>482.17</v>
      </c>
      <c r="F2608" s="17" t="n">
        <v>0</v>
      </c>
      <c r="G2608" s="16" t="n">
        <v>482.17</v>
      </c>
      <c r="I2608" s="1" t="str">
        <f aca="false">INDEX(Products!$C$2:$C$51,MATCH(C2608,Products!$A$2:$A$51,0))</f>
        <v>Books &amp; Stationery</v>
      </c>
      <c r="J2608" s="1" t="str">
        <f aca="false">INDEX(Orders!$E$2:$E$8001,MATCH(B2608,Orders!$A$2:$A$8001,0))</f>
        <v>Delivered</v>
      </c>
      <c r="K2608" s="1" t="str">
        <f aca="false">LEFT(INDEX(Orders!$C$2:$C$8001,MATCH(B2608,Orders!$A$2:$A$8001,0)),7)</f>
        <v>2024-07</v>
      </c>
    </row>
    <row r="2609" customFormat="false" ht="15" hidden="false" customHeight="true" outlineLevel="0" collapsed="false">
      <c r="A2609" s="1" t="s">
        <v>13079</v>
      </c>
      <c r="B2609" s="1" t="s">
        <v>3635</v>
      </c>
      <c r="C2609" s="1" t="s">
        <v>1969</v>
      </c>
      <c r="D2609" s="1" t="n">
        <v>1</v>
      </c>
      <c r="E2609" s="16" t="n">
        <v>9171.98</v>
      </c>
      <c r="F2609" s="17" t="n">
        <v>0.05</v>
      </c>
      <c r="G2609" s="16" t="n">
        <v>8713.38</v>
      </c>
      <c r="I2609" s="1" t="str">
        <f aca="false">INDEX(Products!$C$2:$C$51,MATCH(C2609,Products!$A$2:$A$51,0))</f>
        <v>Home &amp; Kitchen</v>
      </c>
      <c r="J2609" s="1" t="str">
        <f aca="false">INDEX(Orders!$E$2:$E$8001,MATCH(B2609,Orders!$A$2:$A$8001,0))</f>
        <v>Delivered</v>
      </c>
      <c r="K2609" s="1" t="str">
        <f aca="false">LEFT(INDEX(Orders!$C$2:$C$8001,MATCH(B2609,Orders!$A$2:$A$8001,0)),7)</f>
        <v>2024-07</v>
      </c>
    </row>
    <row r="2610" customFormat="false" ht="15" hidden="false" customHeight="true" outlineLevel="0" collapsed="false">
      <c r="A2610" s="1" t="s">
        <v>13080</v>
      </c>
      <c r="B2610" s="1" t="s">
        <v>3635</v>
      </c>
      <c r="C2610" s="1" t="s">
        <v>2007</v>
      </c>
      <c r="D2610" s="1" t="n">
        <v>2</v>
      </c>
      <c r="E2610" s="16" t="n">
        <v>750.27</v>
      </c>
      <c r="F2610" s="17" t="n">
        <v>0</v>
      </c>
      <c r="G2610" s="16" t="n">
        <v>1500.54</v>
      </c>
      <c r="I2610" s="1" t="str">
        <f aca="false">INDEX(Products!$C$2:$C$51,MATCH(C2610,Products!$A$2:$A$51,0))</f>
        <v>Books &amp; Stationery</v>
      </c>
      <c r="J2610" s="1" t="str">
        <f aca="false">INDEX(Orders!$E$2:$E$8001,MATCH(B2610,Orders!$A$2:$A$8001,0))</f>
        <v>Delivered</v>
      </c>
      <c r="K2610" s="1" t="str">
        <f aca="false">LEFT(INDEX(Orders!$C$2:$C$8001,MATCH(B2610,Orders!$A$2:$A$8001,0)),7)</f>
        <v>2024-07</v>
      </c>
    </row>
    <row r="2611" customFormat="false" ht="15" hidden="false" customHeight="true" outlineLevel="0" collapsed="false">
      <c r="A2611" s="1" t="s">
        <v>13081</v>
      </c>
      <c r="B2611" s="1" t="s">
        <v>3636</v>
      </c>
      <c r="C2611" s="1" t="s">
        <v>2006</v>
      </c>
      <c r="D2611" s="1" t="n">
        <v>1</v>
      </c>
      <c r="E2611" s="16" t="n">
        <v>482.17</v>
      </c>
      <c r="F2611" s="17" t="n">
        <v>0.2</v>
      </c>
      <c r="G2611" s="16" t="n">
        <v>385.74</v>
      </c>
      <c r="I2611" s="1" t="str">
        <f aca="false">INDEX(Products!$C$2:$C$51,MATCH(C2611,Products!$A$2:$A$51,0))</f>
        <v>Books &amp; Stationery</v>
      </c>
      <c r="J2611" s="1" t="str">
        <f aca="false">INDEX(Orders!$E$2:$E$8001,MATCH(B2611,Orders!$A$2:$A$8001,0))</f>
        <v>Delivered</v>
      </c>
      <c r="K2611" s="1" t="str">
        <f aca="false">LEFT(INDEX(Orders!$C$2:$C$8001,MATCH(B2611,Orders!$A$2:$A$8001,0)),7)</f>
        <v>2025-10</v>
      </c>
    </row>
    <row r="2612" customFormat="false" ht="15" hidden="false" customHeight="true" outlineLevel="0" collapsed="false">
      <c r="A2612" s="1" t="s">
        <v>13082</v>
      </c>
      <c r="B2612" s="1" t="s">
        <v>3636</v>
      </c>
      <c r="C2612" s="1" t="s">
        <v>2007</v>
      </c>
      <c r="D2612" s="1" t="n">
        <v>3</v>
      </c>
      <c r="E2612" s="16" t="n">
        <v>750.27</v>
      </c>
      <c r="F2612" s="17" t="n">
        <v>0.2</v>
      </c>
      <c r="G2612" s="16" t="n">
        <v>1800.65</v>
      </c>
      <c r="I2612" s="1" t="str">
        <f aca="false">INDEX(Products!$C$2:$C$51,MATCH(C2612,Products!$A$2:$A$51,0))</f>
        <v>Books &amp; Stationery</v>
      </c>
      <c r="J2612" s="1" t="str">
        <f aca="false">INDEX(Orders!$E$2:$E$8001,MATCH(B2612,Orders!$A$2:$A$8001,0))</f>
        <v>Delivered</v>
      </c>
      <c r="K2612" s="1" t="str">
        <f aca="false">LEFT(INDEX(Orders!$C$2:$C$8001,MATCH(B2612,Orders!$A$2:$A$8001,0)),7)</f>
        <v>2025-10</v>
      </c>
    </row>
    <row r="2613" customFormat="false" ht="15" hidden="false" customHeight="true" outlineLevel="0" collapsed="false">
      <c r="A2613" s="1" t="s">
        <v>13083</v>
      </c>
      <c r="B2613" s="1" t="s">
        <v>3636</v>
      </c>
      <c r="C2613" s="1" t="s">
        <v>1930</v>
      </c>
      <c r="D2613" s="1" t="n">
        <v>1</v>
      </c>
      <c r="E2613" s="16" t="n">
        <v>2398.35</v>
      </c>
      <c r="F2613" s="17" t="n">
        <v>0</v>
      </c>
      <c r="G2613" s="16" t="n">
        <v>2398.35</v>
      </c>
      <c r="I2613" s="1" t="str">
        <f aca="false">INDEX(Products!$C$2:$C$51,MATCH(C2613,Products!$A$2:$A$51,0))</f>
        <v>Electronics</v>
      </c>
      <c r="J2613" s="1" t="str">
        <f aca="false">INDEX(Orders!$E$2:$E$8001,MATCH(B2613,Orders!$A$2:$A$8001,0))</f>
        <v>Delivered</v>
      </c>
      <c r="K2613" s="1" t="str">
        <f aca="false">LEFT(INDEX(Orders!$C$2:$C$8001,MATCH(B2613,Orders!$A$2:$A$8001,0)),7)</f>
        <v>2025-10</v>
      </c>
    </row>
    <row r="2614" customFormat="false" ht="15" hidden="false" customHeight="true" outlineLevel="0" collapsed="false">
      <c r="A2614" s="1" t="s">
        <v>13084</v>
      </c>
      <c r="B2614" s="1" t="s">
        <v>3636</v>
      </c>
      <c r="C2614" s="1" t="s">
        <v>1990</v>
      </c>
      <c r="D2614" s="1" t="n">
        <v>1</v>
      </c>
      <c r="E2614" s="16" t="n">
        <v>5311.32</v>
      </c>
      <c r="F2614" s="17" t="n">
        <v>0</v>
      </c>
      <c r="G2614" s="16" t="n">
        <v>5311.32</v>
      </c>
      <c r="I2614" s="1" t="str">
        <f aca="false">INDEX(Products!$C$2:$C$51,MATCH(C2614,Products!$A$2:$A$51,0))</f>
        <v>Sports &amp; Fitness</v>
      </c>
      <c r="J2614" s="1" t="str">
        <f aca="false">INDEX(Orders!$E$2:$E$8001,MATCH(B2614,Orders!$A$2:$A$8001,0))</f>
        <v>Delivered</v>
      </c>
      <c r="K2614" s="1" t="str">
        <f aca="false">LEFT(INDEX(Orders!$C$2:$C$8001,MATCH(B2614,Orders!$A$2:$A$8001,0)),7)</f>
        <v>2025-10</v>
      </c>
    </row>
    <row r="2615" customFormat="false" ht="15" hidden="false" customHeight="true" outlineLevel="0" collapsed="false">
      <c r="A2615" s="1" t="s">
        <v>13085</v>
      </c>
      <c r="B2615" s="1" t="s">
        <v>3637</v>
      </c>
      <c r="C2615" s="1" t="s">
        <v>2006</v>
      </c>
      <c r="D2615" s="1" t="n">
        <v>2</v>
      </c>
      <c r="E2615" s="16" t="n">
        <v>482.17</v>
      </c>
      <c r="F2615" s="17" t="n">
        <v>0</v>
      </c>
      <c r="G2615" s="16" t="n">
        <v>964.34</v>
      </c>
      <c r="I2615" s="1" t="str">
        <f aca="false">INDEX(Products!$C$2:$C$51,MATCH(C2615,Products!$A$2:$A$51,0))</f>
        <v>Books &amp; Stationery</v>
      </c>
      <c r="J2615" s="1" t="str">
        <f aca="false">INDEX(Orders!$E$2:$E$8001,MATCH(B2615,Orders!$A$2:$A$8001,0))</f>
        <v>Delivered</v>
      </c>
      <c r="K2615" s="1" t="str">
        <f aca="false">LEFT(INDEX(Orders!$C$2:$C$8001,MATCH(B2615,Orders!$A$2:$A$8001,0)),7)</f>
        <v>2025-07</v>
      </c>
    </row>
    <row r="2616" customFormat="false" ht="15" hidden="false" customHeight="true" outlineLevel="0" collapsed="false">
      <c r="A2616" s="1" t="s">
        <v>13086</v>
      </c>
      <c r="B2616" s="1" t="s">
        <v>3638</v>
      </c>
      <c r="C2616" s="1" t="s">
        <v>1961</v>
      </c>
      <c r="D2616" s="1" t="n">
        <v>2</v>
      </c>
      <c r="E2616" s="16" t="n">
        <v>3493.68</v>
      </c>
      <c r="F2616" s="17" t="n">
        <v>0</v>
      </c>
      <c r="G2616" s="16" t="n">
        <v>6987.36</v>
      </c>
      <c r="I2616" s="1" t="str">
        <f aca="false">INDEX(Products!$C$2:$C$51,MATCH(C2616,Products!$A$2:$A$51,0))</f>
        <v>Home &amp; Kitchen</v>
      </c>
      <c r="J2616" s="1" t="str">
        <f aca="false">INDEX(Orders!$E$2:$E$8001,MATCH(B2616,Orders!$A$2:$A$8001,0))</f>
        <v>Delivered</v>
      </c>
      <c r="K2616" s="1" t="str">
        <f aca="false">LEFT(INDEX(Orders!$C$2:$C$8001,MATCH(B2616,Orders!$A$2:$A$8001,0)),7)</f>
        <v>2024-05</v>
      </c>
    </row>
    <row r="2617" customFormat="false" ht="15" hidden="false" customHeight="true" outlineLevel="0" collapsed="false">
      <c r="A2617" s="1" t="s">
        <v>13087</v>
      </c>
      <c r="B2617" s="1" t="s">
        <v>3638</v>
      </c>
      <c r="C2617" s="1" t="s">
        <v>1940</v>
      </c>
      <c r="D2617" s="1" t="n">
        <v>2</v>
      </c>
      <c r="E2617" s="16" t="n">
        <v>2374.52</v>
      </c>
      <c r="F2617" s="17" t="n">
        <v>0</v>
      </c>
      <c r="G2617" s="16" t="n">
        <v>4749.04</v>
      </c>
      <c r="I2617" s="1" t="str">
        <f aca="false">INDEX(Products!$C$2:$C$51,MATCH(C2617,Products!$A$2:$A$51,0))</f>
        <v>Fashion</v>
      </c>
      <c r="J2617" s="1" t="str">
        <f aca="false">INDEX(Orders!$E$2:$E$8001,MATCH(B2617,Orders!$A$2:$A$8001,0))</f>
        <v>Delivered</v>
      </c>
      <c r="K2617" s="1" t="str">
        <f aca="false">LEFT(INDEX(Orders!$C$2:$C$8001,MATCH(B2617,Orders!$A$2:$A$8001,0)),7)</f>
        <v>2024-05</v>
      </c>
    </row>
    <row r="2618" customFormat="false" ht="15" hidden="false" customHeight="true" outlineLevel="0" collapsed="false">
      <c r="A2618" s="1" t="s">
        <v>13088</v>
      </c>
      <c r="B2618" s="1" t="s">
        <v>3640</v>
      </c>
      <c r="C2618" s="1" t="s">
        <v>1975</v>
      </c>
      <c r="D2618" s="1" t="n">
        <v>1</v>
      </c>
      <c r="E2618" s="16" t="n">
        <v>862.99</v>
      </c>
      <c r="F2618" s="17" t="n">
        <v>0</v>
      </c>
      <c r="G2618" s="16" t="n">
        <v>862.99</v>
      </c>
      <c r="I2618" s="1" t="str">
        <f aca="false">INDEX(Products!$C$2:$C$51,MATCH(C2618,Products!$A$2:$A$51,0))</f>
        <v>Beauty &amp; Personal Care</v>
      </c>
      <c r="J2618" s="1" t="str">
        <f aca="false">INDEX(Orders!$E$2:$E$8001,MATCH(B2618,Orders!$A$2:$A$8001,0))</f>
        <v>Delivered</v>
      </c>
      <c r="K2618" s="1" t="str">
        <f aca="false">LEFT(INDEX(Orders!$C$2:$C$8001,MATCH(B2618,Orders!$A$2:$A$8001,0)),7)</f>
        <v>2025-02</v>
      </c>
    </row>
    <row r="2619" customFormat="false" ht="15" hidden="false" customHeight="true" outlineLevel="0" collapsed="false">
      <c r="A2619" s="1" t="s">
        <v>13089</v>
      </c>
      <c r="B2619" s="1" t="s">
        <v>3641</v>
      </c>
      <c r="C2619" s="1" t="s">
        <v>1961</v>
      </c>
      <c r="D2619" s="1" t="n">
        <v>2</v>
      </c>
      <c r="E2619" s="16" t="n">
        <v>3493.68</v>
      </c>
      <c r="F2619" s="17" t="n">
        <v>0</v>
      </c>
      <c r="G2619" s="16" t="n">
        <v>6987.36</v>
      </c>
      <c r="I2619" s="1" t="str">
        <f aca="false">INDEX(Products!$C$2:$C$51,MATCH(C2619,Products!$A$2:$A$51,0))</f>
        <v>Home &amp; Kitchen</v>
      </c>
      <c r="J2619" s="1" t="str">
        <f aca="false">INDEX(Orders!$E$2:$E$8001,MATCH(B2619,Orders!$A$2:$A$8001,0))</f>
        <v>Delivered</v>
      </c>
      <c r="K2619" s="1" t="str">
        <f aca="false">LEFT(INDEX(Orders!$C$2:$C$8001,MATCH(B2619,Orders!$A$2:$A$8001,0)),7)</f>
        <v>2025-05</v>
      </c>
    </row>
    <row r="2620" customFormat="false" ht="15" hidden="false" customHeight="true" outlineLevel="0" collapsed="false">
      <c r="A2620" s="1" t="s">
        <v>13090</v>
      </c>
      <c r="B2620" s="1" t="s">
        <v>3641</v>
      </c>
      <c r="C2620" s="1" t="s">
        <v>1940</v>
      </c>
      <c r="D2620" s="1" t="n">
        <v>2</v>
      </c>
      <c r="E2620" s="16" t="n">
        <v>2374.52</v>
      </c>
      <c r="F2620" s="17" t="n">
        <v>0</v>
      </c>
      <c r="G2620" s="16" t="n">
        <v>4749.04</v>
      </c>
      <c r="I2620" s="1" t="str">
        <f aca="false">INDEX(Products!$C$2:$C$51,MATCH(C2620,Products!$A$2:$A$51,0))</f>
        <v>Fashion</v>
      </c>
      <c r="J2620" s="1" t="str">
        <f aca="false">INDEX(Orders!$E$2:$E$8001,MATCH(B2620,Orders!$A$2:$A$8001,0))</f>
        <v>Delivered</v>
      </c>
      <c r="K2620" s="1" t="str">
        <f aca="false">LEFT(INDEX(Orders!$C$2:$C$8001,MATCH(B2620,Orders!$A$2:$A$8001,0)),7)</f>
        <v>2025-05</v>
      </c>
    </row>
    <row r="2621" customFormat="false" ht="15" hidden="false" customHeight="true" outlineLevel="0" collapsed="false">
      <c r="A2621" s="1" t="s">
        <v>13091</v>
      </c>
      <c r="B2621" s="1" t="s">
        <v>3641</v>
      </c>
      <c r="C2621" s="1" t="s">
        <v>1990</v>
      </c>
      <c r="D2621" s="1" t="n">
        <v>1</v>
      </c>
      <c r="E2621" s="16" t="n">
        <v>5311.32</v>
      </c>
      <c r="F2621" s="17" t="n">
        <v>0</v>
      </c>
      <c r="G2621" s="16" t="n">
        <v>5311.32</v>
      </c>
      <c r="I2621" s="1" t="str">
        <f aca="false">INDEX(Products!$C$2:$C$51,MATCH(C2621,Products!$A$2:$A$51,0))</f>
        <v>Sports &amp; Fitness</v>
      </c>
      <c r="J2621" s="1" t="str">
        <f aca="false">INDEX(Orders!$E$2:$E$8001,MATCH(B2621,Orders!$A$2:$A$8001,0))</f>
        <v>Delivered</v>
      </c>
      <c r="K2621" s="1" t="str">
        <f aca="false">LEFT(INDEX(Orders!$C$2:$C$8001,MATCH(B2621,Orders!$A$2:$A$8001,0)),7)</f>
        <v>2025-05</v>
      </c>
    </row>
    <row r="2622" customFormat="false" ht="15" hidden="false" customHeight="true" outlineLevel="0" collapsed="false">
      <c r="A2622" s="1" t="s">
        <v>13092</v>
      </c>
      <c r="B2622" s="1" t="s">
        <v>3641</v>
      </c>
      <c r="C2622" s="1" t="s">
        <v>2006</v>
      </c>
      <c r="D2622" s="1" t="n">
        <v>2</v>
      </c>
      <c r="E2622" s="16" t="n">
        <v>482.17</v>
      </c>
      <c r="F2622" s="17" t="n">
        <v>0</v>
      </c>
      <c r="G2622" s="16" t="n">
        <v>964.34</v>
      </c>
      <c r="I2622" s="1" t="str">
        <f aca="false">INDEX(Products!$C$2:$C$51,MATCH(C2622,Products!$A$2:$A$51,0))</f>
        <v>Books &amp; Stationery</v>
      </c>
      <c r="J2622" s="1" t="str">
        <f aca="false">INDEX(Orders!$E$2:$E$8001,MATCH(B2622,Orders!$A$2:$A$8001,0))</f>
        <v>Delivered</v>
      </c>
      <c r="K2622" s="1" t="str">
        <f aca="false">LEFT(INDEX(Orders!$C$2:$C$8001,MATCH(B2622,Orders!$A$2:$A$8001,0)),7)</f>
        <v>2025-05</v>
      </c>
    </row>
    <row r="2623" customFormat="false" ht="15" hidden="false" customHeight="true" outlineLevel="0" collapsed="false">
      <c r="A2623" s="1" t="s">
        <v>13093</v>
      </c>
      <c r="B2623" s="1" t="s">
        <v>3642</v>
      </c>
      <c r="C2623" s="1" t="s">
        <v>1976</v>
      </c>
      <c r="D2623" s="1" t="n">
        <v>3</v>
      </c>
      <c r="E2623" s="16" t="n">
        <v>1603.35</v>
      </c>
      <c r="F2623" s="17" t="n">
        <v>0</v>
      </c>
      <c r="G2623" s="16" t="n">
        <v>4810.05</v>
      </c>
      <c r="I2623" s="1" t="str">
        <f aca="false">INDEX(Products!$C$2:$C$51,MATCH(C2623,Products!$A$2:$A$51,0))</f>
        <v>Beauty &amp; Personal Care</v>
      </c>
      <c r="J2623" s="1" t="str">
        <f aca="false">INDEX(Orders!$E$2:$E$8001,MATCH(B2623,Orders!$A$2:$A$8001,0))</f>
        <v>Delivered</v>
      </c>
      <c r="K2623" s="1" t="str">
        <f aca="false">LEFT(INDEX(Orders!$C$2:$C$8001,MATCH(B2623,Orders!$A$2:$A$8001,0)),7)</f>
        <v>2025-03</v>
      </c>
    </row>
    <row r="2624" customFormat="false" ht="15" hidden="false" customHeight="true" outlineLevel="0" collapsed="false">
      <c r="A2624" s="1" t="s">
        <v>13094</v>
      </c>
      <c r="B2624" s="1" t="s">
        <v>3643</v>
      </c>
      <c r="C2624" s="1" t="s">
        <v>1953</v>
      </c>
      <c r="D2624" s="1" t="n">
        <v>1</v>
      </c>
      <c r="E2624" s="16" t="n">
        <v>4914.12</v>
      </c>
      <c r="F2624" s="17" t="n">
        <v>0.05</v>
      </c>
      <c r="G2624" s="16" t="n">
        <v>4668.41</v>
      </c>
      <c r="I2624" s="1" t="str">
        <f aca="false">INDEX(Products!$C$2:$C$51,MATCH(C2624,Products!$A$2:$A$51,0))</f>
        <v>Fashion</v>
      </c>
      <c r="J2624" s="1" t="str">
        <f aca="false">INDEX(Orders!$E$2:$E$8001,MATCH(B2624,Orders!$A$2:$A$8001,0))</f>
        <v>Delivered</v>
      </c>
      <c r="K2624" s="1" t="str">
        <f aca="false">LEFT(INDEX(Orders!$C$2:$C$8001,MATCH(B2624,Orders!$A$2:$A$8001,0)),7)</f>
        <v>2025-11</v>
      </c>
    </row>
    <row r="2625" customFormat="false" ht="15" hidden="false" customHeight="true" outlineLevel="0" collapsed="false">
      <c r="A2625" s="1" t="s">
        <v>13095</v>
      </c>
      <c r="B2625" s="1" t="s">
        <v>3644</v>
      </c>
      <c r="C2625" s="1" t="s">
        <v>1990</v>
      </c>
      <c r="D2625" s="1" t="n">
        <v>2</v>
      </c>
      <c r="E2625" s="16" t="n">
        <v>5311.32</v>
      </c>
      <c r="F2625" s="17" t="n">
        <v>0.2</v>
      </c>
      <c r="G2625" s="16" t="n">
        <v>8498.11</v>
      </c>
      <c r="I2625" s="1" t="str">
        <f aca="false">INDEX(Products!$C$2:$C$51,MATCH(C2625,Products!$A$2:$A$51,0))</f>
        <v>Sports &amp; Fitness</v>
      </c>
      <c r="J2625" s="1" t="str">
        <f aca="false">INDEX(Orders!$E$2:$E$8001,MATCH(B2625,Orders!$A$2:$A$8001,0))</f>
        <v>Delivered</v>
      </c>
      <c r="K2625" s="1" t="str">
        <f aca="false">LEFT(INDEX(Orders!$C$2:$C$8001,MATCH(B2625,Orders!$A$2:$A$8001,0)),7)</f>
        <v>2025-05</v>
      </c>
    </row>
    <row r="2626" customFormat="false" ht="15" hidden="false" customHeight="true" outlineLevel="0" collapsed="false">
      <c r="A2626" s="1" t="s">
        <v>13096</v>
      </c>
      <c r="B2626" s="1" t="s">
        <v>3644</v>
      </c>
      <c r="C2626" s="1" t="s">
        <v>2006</v>
      </c>
      <c r="D2626" s="1" t="n">
        <v>1</v>
      </c>
      <c r="E2626" s="16" t="n">
        <v>482.17</v>
      </c>
      <c r="F2626" s="17" t="n">
        <v>0.05</v>
      </c>
      <c r="G2626" s="16" t="n">
        <v>458.06</v>
      </c>
      <c r="I2626" s="1" t="str">
        <f aca="false">INDEX(Products!$C$2:$C$51,MATCH(C2626,Products!$A$2:$A$51,0))</f>
        <v>Books &amp; Stationery</v>
      </c>
      <c r="J2626" s="1" t="str">
        <f aca="false">INDEX(Orders!$E$2:$E$8001,MATCH(B2626,Orders!$A$2:$A$8001,0))</f>
        <v>Delivered</v>
      </c>
      <c r="K2626" s="1" t="str">
        <f aca="false">LEFT(INDEX(Orders!$C$2:$C$8001,MATCH(B2626,Orders!$A$2:$A$8001,0)),7)</f>
        <v>2025-05</v>
      </c>
    </row>
    <row r="2627" customFormat="false" ht="15" hidden="false" customHeight="true" outlineLevel="0" collapsed="false">
      <c r="A2627" s="1" t="s">
        <v>13097</v>
      </c>
      <c r="B2627" s="1" t="s">
        <v>3644</v>
      </c>
      <c r="C2627" s="1" t="s">
        <v>1976</v>
      </c>
      <c r="D2627" s="1" t="n">
        <v>1</v>
      </c>
      <c r="E2627" s="16" t="n">
        <v>1603.35</v>
      </c>
      <c r="F2627" s="17" t="n">
        <v>0</v>
      </c>
      <c r="G2627" s="16" t="n">
        <v>1603.35</v>
      </c>
      <c r="I2627" s="1" t="str">
        <f aca="false">INDEX(Products!$C$2:$C$51,MATCH(C2627,Products!$A$2:$A$51,0))</f>
        <v>Beauty &amp; Personal Care</v>
      </c>
      <c r="J2627" s="1" t="str">
        <f aca="false">INDEX(Orders!$E$2:$E$8001,MATCH(B2627,Orders!$A$2:$A$8001,0))</f>
        <v>Delivered</v>
      </c>
      <c r="K2627" s="1" t="str">
        <f aca="false">LEFT(INDEX(Orders!$C$2:$C$8001,MATCH(B2627,Orders!$A$2:$A$8001,0)),7)</f>
        <v>2025-05</v>
      </c>
    </row>
    <row r="2628" customFormat="false" ht="15" hidden="false" customHeight="true" outlineLevel="0" collapsed="false">
      <c r="A2628" s="1" t="s">
        <v>13098</v>
      </c>
      <c r="B2628" s="1" t="s">
        <v>3644</v>
      </c>
      <c r="C2628" s="1" t="s">
        <v>1940</v>
      </c>
      <c r="D2628" s="1" t="n">
        <v>1</v>
      </c>
      <c r="E2628" s="16" t="n">
        <v>2374.52</v>
      </c>
      <c r="F2628" s="17" t="n">
        <v>0</v>
      </c>
      <c r="G2628" s="16" t="n">
        <v>2374.52</v>
      </c>
      <c r="I2628" s="1" t="str">
        <f aca="false">INDEX(Products!$C$2:$C$51,MATCH(C2628,Products!$A$2:$A$51,0))</f>
        <v>Fashion</v>
      </c>
      <c r="J2628" s="1" t="str">
        <f aca="false">INDEX(Orders!$E$2:$E$8001,MATCH(B2628,Orders!$A$2:$A$8001,0))</f>
        <v>Delivered</v>
      </c>
      <c r="K2628" s="1" t="str">
        <f aca="false">LEFT(INDEX(Orders!$C$2:$C$8001,MATCH(B2628,Orders!$A$2:$A$8001,0)),7)</f>
        <v>2025-05</v>
      </c>
    </row>
    <row r="2629" customFormat="false" ht="15" hidden="false" customHeight="true" outlineLevel="0" collapsed="false">
      <c r="A2629" s="1" t="s">
        <v>13099</v>
      </c>
      <c r="B2629" s="1" t="s">
        <v>3644</v>
      </c>
      <c r="C2629" s="1" t="s">
        <v>1973</v>
      </c>
      <c r="D2629" s="1" t="n">
        <v>3</v>
      </c>
      <c r="E2629" s="16" t="n">
        <v>1158.24</v>
      </c>
      <c r="F2629" s="17" t="n">
        <v>0.15</v>
      </c>
      <c r="G2629" s="16" t="n">
        <v>2953.51</v>
      </c>
      <c r="I2629" s="1" t="str">
        <f aca="false">INDEX(Products!$C$2:$C$51,MATCH(C2629,Products!$A$2:$A$51,0))</f>
        <v>Home &amp; Kitchen</v>
      </c>
      <c r="J2629" s="1" t="str">
        <f aca="false">INDEX(Orders!$E$2:$E$8001,MATCH(B2629,Orders!$A$2:$A$8001,0))</f>
        <v>Delivered</v>
      </c>
      <c r="K2629" s="1" t="str">
        <f aca="false">LEFT(INDEX(Orders!$C$2:$C$8001,MATCH(B2629,Orders!$A$2:$A$8001,0)),7)</f>
        <v>2025-05</v>
      </c>
    </row>
    <row r="2630" customFormat="false" ht="15" hidden="false" customHeight="true" outlineLevel="0" collapsed="false">
      <c r="A2630" s="1" t="s">
        <v>13100</v>
      </c>
      <c r="B2630" s="1" t="s">
        <v>3645</v>
      </c>
      <c r="C2630" s="1" t="s">
        <v>1940</v>
      </c>
      <c r="D2630" s="1" t="n">
        <v>1</v>
      </c>
      <c r="E2630" s="16" t="n">
        <v>2374.52</v>
      </c>
      <c r="F2630" s="17" t="n">
        <v>0</v>
      </c>
      <c r="G2630" s="16" t="n">
        <v>2374.52</v>
      </c>
      <c r="I2630" s="1" t="str">
        <f aca="false">INDEX(Products!$C$2:$C$51,MATCH(C2630,Products!$A$2:$A$51,0))</f>
        <v>Fashion</v>
      </c>
      <c r="J2630" s="1" t="str">
        <f aca="false">INDEX(Orders!$E$2:$E$8001,MATCH(B2630,Orders!$A$2:$A$8001,0))</f>
        <v>Delivered</v>
      </c>
      <c r="K2630" s="1" t="str">
        <f aca="false">LEFT(INDEX(Orders!$C$2:$C$8001,MATCH(B2630,Orders!$A$2:$A$8001,0)),7)</f>
        <v>2024-12</v>
      </c>
    </row>
    <row r="2631" customFormat="false" ht="15" hidden="false" customHeight="true" outlineLevel="0" collapsed="false">
      <c r="A2631" s="1" t="s">
        <v>13101</v>
      </c>
      <c r="B2631" s="1" t="s">
        <v>3645</v>
      </c>
      <c r="C2631" s="1" t="s">
        <v>1979</v>
      </c>
      <c r="D2631" s="1" t="n">
        <v>3</v>
      </c>
      <c r="E2631" s="16" t="n">
        <v>623</v>
      </c>
      <c r="F2631" s="17" t="n">
        <v>0</v>
      </c>
      <c r="G2631" s="16" t="n">
        <v>1869</v>
      </c>
      <c r="I2631" s="1" t="str">
        <f aca="false">INDEX(Products!$C$2:$C$51,MATCH(C2631,Products!$A$2:$A$51,0))</f>
        <v>Beauty &amp; Personal Care</v>
      </c>
      <c r="J2631" s="1" t="str">
        <f aca="false">INDEX(Orders!$E$2:$E$8001,MATCH(B2631,Orders!$A$2:$A$8001,0))</f>
        <v>Delivered</v>
      </c>
      <c r="K2631" s="1" t="str">
        <f aca="false">LEFT(INDEX(Orders!$C$2:$C$8001,MATCH(B2631,Orders!$A$2:$A$8001,0)),7)</f>
        <v>2024-12</v>
      </c>
    </row>
    <row r="2632" customFormat="false" ht="15" hidden="false" customHeight="true" outlineLevel="0" collapsed="false">
      <c r="A2632" s="1" t="s">
        <v>13102</v>
      </c>
      <c r="B2632" s="1" t="s">
        <v>3645</v>
      </c>
      <c r="C2632" s="1" t="s">
        <v>2006</v>
      </c>
      <c r="D2632" s="1" t="n">
        <v>1</v>
      </c>
      <c r="E2632" s="16" t="n">
        <v>482.17</v>
      </c>
      <c r="F2632" s="17" t="n">
        <v>0</v>
      </c>
      <c r="G2632" s="16" t="n">
        <v>482.17</v>
      </c>
      <c r="I2632" s="1" t="str">
        <f aca="false">INDEX(Products!$C$2:$C$51,MATCH(C2632,Products!$A$2:$A$51,0))</f>
        <v>Books &amp; Stationery</v>
      </c>
      <c r="J2632" s="1" t="str">
        <f aca="false">INDEX(Orders!$E$2:$E$8001,MATCH(B2632,Orders!$A$2:$A$8001,0))</f>
        <v>Delivered</v>
      </c>
      <c r="K2632" s="1" t="str">
        <f aca="false">LEFT(INDEX(Orders!$C$2:$C$8001,MATCH(B2632,Orders!$A$2:$A$8001,0)),7)</f>
        <v>2024-12</v>
      </c>
    </row>
    <row r="2633" customFormat="false" ht="15" hidden="false" customHeight="true" outlineLevel="0" collapsed="false">
      <c r="A2633" s="1" t="s">
        <v>13103</v>
      </c>
      <c r="B2633" s="1" t="s">
        <v>3646</v>
      </c>
      <c r="C2633" s="1" t="s">
        <v>2007</v>
      </c>
      <c r="D2633" s="1" t="n">
        <v>2</v>
      </c>
      <c r="E2633" s="16" t="n">
        <v>750.27</v>
      </c>
      <c r="F2633" s="17" t="n">
        <v>0</v>
      </c>
      <c r="G2633" s="16" t="n">
        <v>1500.54</v>
      </c>
      <c r="I2633" s="1" t="str">
        <f aca="false">INDEX(Products!$C$2:$C$51,MATCH(C2633,Products!$A$2:$A$51,0))</f>
        <v>Books &amp; Stationery</v>
      </c>
      <c r="J2633" s="1" t="str">
        <f aca="false">INDEX(Orders!$E$2:$E$8001,MATCH(B2633,Orders!$A$2:$A$8001,0))</f>
        <v>Delivered</v>
      </c>
      <c r="K2633" s="1" t="str">
        <f aca="false">LEFT(INDEX(Orders!$C$2:$C$8001,MATCH(B2633,Orders!$A$2:$A$8001,0)),7)</f>
        <v>2025-09</v>
      </c>
    </row>
    <row r="2634" customFormat="false" ht="15" hidden="false" customHeight="true" outlineLevel="0" collapsed="false">
      <c r="A2634" s="1" t="s">
        <v>13104</v>
      </c>
      <c r="B2634" s="1" t="s">
        <v>3646</v>
      </c>
      <c r="C2634" s="1" t="s">
        <v>1997</v>
      </c>
      <c r="D2634" s="1" t="n">
        <v>1</v>
      </c>
      <c r="E2634" s="16" t="n">
        <v>311.15</v>
      </c>
      <c r="F2634" s="17" t="n">
        <v>0</v>
      </c>
      <c r="G2634" s="16" t="n">
        <v>311.15</v>
      </c>
      <c r="I2634" s="1" t="str">
        <f aca="false">INDEX(Products!$C$2:$C$51,MATCH(C2634,Products!$A$2:$A$51,0))</f>
        <v>Sports &amp; Fitness</v>
      </c>
      <c r="J2634" s="1" t="str">
        <f aca="false">INDEX(Orders!$E$2:$E$8001,MATCH(B2634,Orders!$A$2:$A$8001,0))</f>
        <v>Delivered</v>
      </c>
      <c r="K2634" s="1" t="str">
        <f aca="false">LEFT(INDEX(Orders!$C$2:$C$8001,MATCH(B2634,Orders!$A$2:$A$8001,0)),7)</f>
        <v>2025-09</v>
      </c>
    </row>
    <row r="2635" customFormat="false" ht="15" hidden="false" customHeight="true" outlineLevel="0" collapsed="false">
      <c r="A2635" s="1" t="s">
        <v>13105</v>
      </c>
      <c r="B2635" s="1" t="s">
        <v>3646</v>
      </c>
      <c r="C2635" s="1" t="s">
        <v>2006</v>
      </c>
      <c r="D2635" s="1" t="n">
        <v>1</v>
      </c>
      <c r="E2635" s="16" t="n">
        <v>482.17</v>
      </c>
      <c r="F2635" s="17" t="n">
        <v>0</v>
      </c>
      <c r="G2635" s="16" t="n">
        <v>482.17</v>
      </c>
      <c r="I2635" s="1" t="str">
        <f aca="false">INDEX(Products!$C$2:$C$51,MATCH(C2635,Products!$A$2:$A$51,0))</f>
        <v>Books &amp; Stationery</v>
      </c>
      <c r="J2635" s="1" t="str">
        <f aca="false">INDEX(Orders!$E$2:$E$8001,MATCH(B2635,Orders!$A$2:$A$8001,0))</f>
        <v>Delivered</v>
      </c>
      <c r="K2635" s="1" t="str">
        <f aca="false">LEFT(INDEX(Orders!$C$2:$C$8001,MATCH(B2635,Orders!$A$2:$A$8001,0)),7)</f>
        <v>2025-09</v>
      </c>
    </row>
    <row r="2636" customFormat="false" ht="15" hidden="false" customHeight="true" outlineLevel="0" collapsed="false">
      <c r="A2636" s="1" t="s">
        <v>13106</v>
      </c>
      <c r="B2636" s="1" t="s">
        <v>3647</v>
      </c>
      <c r="C2636" s="1" t="s">
        <v>1971</v>
      </c>
      <c r="D2636" s="1" t="n">
        <v>1</v>
      </c>
      <c r="E2636" s="16" t="n">
        <v>2073.63</v>
      </c>
      <c r="F2636" s="17" t="n">
        <v>0.05</v>
      </c>
      <c r="G2636" s="16" t="n">
        <v>1969.95</v>
      </c>
      <c r="I2636" s="1" t="str">
        <f aca="false">INDEX(Products!$C$2:$C$51,MATCH(C2636,Products!$A$2:$A$51,0))</f>
        <v>Home &amp; Kitchen</v>
      </c>
      <c r="J2636" s="1" t="str">
        <f aca="false">INDEX(Orders!$E$2:$E$8001,MATCH(B2636,Orders!$A$2:$A$8001,0))</f>
        <v>Delivered</v>
      </c>
      <c r="K2636" s="1" t="str">
        <f aca="false">LEFT(INDEX(Orders!$C$2:$C$8001,MATCH(B2636,Orders!$A$2:$A$8001,0)),7)</f>
        <v>2025-12</v>
      </c>
    </row>
    <row r="2637" customFormat="false" ht="15" hidden="false" customHeight="true" outlineLevel="0" collapsed="false">
      <c r="A2637" s="1" t="s">
        <v>13107</v>
      </c>
      <c r="B2637" s="1" t="s">
        <v>3647</v>
      </c>
      <c r="C2637" s="1" t="s">
        <v>1979</v>
      </c>
      <c r="D2637" s="1" t="n">
        <v>1</v>
      </c>
      <c r="E2637" s="16" t="n">
        <v>623</v>
      </c>
      <c r="F2637" s="17" t="n">
        <v>0</v>
      </c>
      <c r="G2637" s="16" t="n">
        <v>623</v>
      </c>
      <c r="I2637" s="1" t="str">
        <f aca="false">INDEX(Products!$C$2:$C$51,MATCH(C2637,Products!$A$2:$A$51,0))</f>
        <v>Beauty &amp; Personal Care</v>
      </c>
      <c r="J2637" s="1" t="str">
        <f aca="false">INDEX(Orders!$E$2:$E$8001,MATCH(B2637,Orders!$A$2:$A$8001,0))</f>
        <v>Delivered</v>
      </c>
      <c r="K2637" s="1" t="str">
        <f aca="false">LEFT(INDEX(Orders!$C$2:$C$8001,MATCH(B2637,Orders!$A$2:$A$8001,0)),7)</f>
        <v>2025-12</v>
      </c>
    </row>
    <row r="2638" customFormat="false" ht="15" hidden="false" customHeight="true" outlineLevel="0" collapsed="false">
      <c r="A2638" s="1" t="s">
        <v>13108</v>
      </c>
      <c r="B2638" s="1" t="s">
        <v>3648</v>
      </c>
      <c r="C2638" s="1" t="s">
        <v>1930</v>
      </c>
      <c r="D2638" s="1" t="n">
        <v>1</v>
      </c>
      <c r="E2638" s="16" t="n">
        <v>2398.35</v>
      </c>
      <c r="F2638" s="17" t="n">
        <v>0</v>
      </c>
      <c r="G2638" s="16" t="n">
        <v>2398.35</v>
      </c>
      <c r="I2638" s="1" t="str">
        <f aca="false">INDEX(Products!$C$2:$C$51,MATCH(C2638,Products!$A$2:$A$51,0))</f>
        <v>Electronics</v>
      </c>
      <c r="J2638" s="1" t="str">
        <f aca="false">INDEX(Orders!$E$2:$E$8001,MATCH(B2638,Orders!$A$2:$A$8001,0))</f>
        <v>Returned</v>
      </c>
      <c r="K2638" s="1" t="str">
        <f aca="false">LEFT(INDEX(Orders!$C$2:$C$8001,MATCH(B2638,Orders!$A$2:$A$8001,0)),7)</f>
        <v>2025-11</v>
      </c>
    </row>
    <row r="2639" customFormat="false" ht="15" hidden="false" customHeight="true" outlineLevel="0" collapsed="false">
      <c r="A2639" s="1" t="s">
        <v>13109</v>
      </c>
      <c r="B2639" s="1" t="s">
        <v>3648</v>
      </c>
      <c r="C2639" s="1" t="s">
        <v>1918</v>
      </c>
      <c r="D2639" s="1" t="n">
        <v>2</v>
      </c>
      <c r="E2639" s="16" t="n">
        <v>2978.99</v>
      </c>
      <c r="F2639" s="17" t="n">
        <v>0</v>
      </c>
      <c r="G2639" s="16" t="n">
        <v>5957.98</v>
      </c>
      <c r="I2639" s="1" t="str">
        <f aca="false">INDEX(Products!$C$2:$C$51,MATCH(C2639,Products!$A$2:$A$51,0))</f>
        <v>Electronics</v>
      </c>
      <c r="J2639" s="1" t="str">
        <f aca="false">INDEX(Orders!$E$2:$E$8001,MATCH(B2639,Orders!$A$2:$A$8001,0))</f>
        <v>Returned</v>
      </c>
      <c r="K2639" s="1" t="str">
        <f aca="false">LEFT(INDEX(Orders!$C$2:$C$8001,MATCH(B2639,Orders!$A$2:$A$8001,0)),7)</f>
        <v>2025-11</v>
      </c>
    </row>
    <row r="2640" customFormat="false" ht="15" hidden="false" customHeight="true" outlineLevel="0" collapsed="false">
      <c r="A2640" s="1" t="s">
        <v>13110</v>
      </c>
      <c r="B2640" s="1" t="s">
        <v>3649</v>
      </c>
      <c r="C2640" s="1" t="s">
        <v>1940</v>
      </c>
      <c r="D2640" s="1" t="n">
        <v>1</v>
      </c>
      <c r="E2640" s="16" t="n">
        <v>2374.52</v>
      </c>
      <c r="F2640" s="17" t="n">
        <v>0</v>
      </c>
      <c r="G2640" s="16" t="n">
        <v>2374.52</v>
      </c>
      <c r="I2640" s="1" t="str">
        <f aca="false">INDEX(Products!$C$2:$C$51,MATCH(C2640,Products!$A$2:$A$51,0))</f>
        <v>Fashion</v>
      </c>
      <c r="J2640" s="1" t="str">
        <f aca="false">INDEX(Orders!$E$2:$E$8001,MATCH(B2640,Orders!$A$2:$A$8001,0))</f>
        <v>Delivered</v>
      </c>
      <c r="K2640" s="1" t="str">
        <f aca="false">LEFT(INDEX(Orders!$C$2:$C$8001,MATCH(B2640,Orders!$A$2:$A$8001,0)),7)</f>
        <v>2024-04</v>
      </c>
    </row>
    <row r="2641" customFormat="false" ht="15" hidden="false" customHeight="true" outlineLevel="0" collapsed="false">
      <c r="A2641" s="1" t="s">
        <v>13111</v>
      </c>
      <c r="B2641" s="1" t="s">
        <v>3650</v>
      </c>
      <c r="C2641" s="1" t="s">
        <v>1990</v>
      </c>
      <c r="D2641" s="1" t="n">
        <v>3</v>
      </c>
      <c r="E2641" s="16" t="n">
        <v>5311.32</v>
      </c>
      <c r="F2641" s="17" t="n">
        <v>0</v>
      </c>
      <c r="G2641" s="16" t="n">
        <v>15933.96</v>
      </c>
      <c r="I2641" s="1" t="str">
        <f aca="false">INDEX(Products!$C$2:$C$51,MATCH(C2641,Products!$A$2:$A$51,0))</f>
        <v>Sports &amp; Fitness</v>
      </c>
      <c r="J2641" s="1" t="str">
        <f aca="false">INDEX(Orders!$E$2:$E$8001,MATCH(B2641,Orders!$A$2:$A$8001,0))</f>
        <v>Delivered</v>
      </c>
      <c r="K2641" s="1" t="str">
        <f aca="false">LEFT(INDEX(Orders!$C$2:$C$8001,MATCH(B2641,Orders!$A$2:$A$8001,0)),7)</f>
        <v>2025-07</v>
      </c>
    </row>
    <row r="2642" customFormat="false" ht="15" hidden="false" customHeight="true" outlineLevel="0" collapsed="false">
      <c r="A2642" s="1" t="s">
        <v>13112</v>
      </c>
      <c r="B2642" s="1" t="s">
        <v>3650</v>
      </c>
      <c r="C2642" s="1" t="s">
        <v>1937</v>
      </c>
      <c r="D2642" s="1" t="n">
        <v>1</v>
      </c>
      <c r="E2642" s="16" t="n">
        <v>1364.75</v>
      </c>
      <c r="F2642" s="17" t="n">
        <v>0.15</v>
      </c>
      <c r="G2642" s="16" t="n">
        <v>1160.04</v>
      </c>
      <c r="I2642" s="1" t="str">
        <f aca="false">INDEX(Products!$C$2:$C$51,MATCH(C2642,Products!$A$2:$A$51,0))</f>
        <v>Fashion</v>
      </c>
      <c r="J2642" s="1" t="str">
        <f aca="false">INDEX(Orders!$E$2:$E$8001,MATCH(B2642,Orders!$A$2:$A$8001,0))</f>
        <v>Delivered</v>
      </c>
      <c r="K2642" s="1" t="str">
        <f aca="false">LEFT(INDEX(Orders!$C$2:$C$8001,MATCH(B2642,Orders!$A$2:$A$8001,0)),7)</f>
        <v>2025-07</v>
      </c>
    </row>
    <row r="2643" customFormat="false" ht="15" hidden="false" customHeight="true" outlineLevel="0" collapsed="false">
      <c r="A2643" s="1" t="s">
        <v>13113</v>
      </c>
      <c r="B2643" s="1" t="s">
        <v>3650</v>
      </c>
      <c r="C2643" s="1" t="s">
        <v>1940</v>
      </c>
      <c r="D2643" s="1" t="n">
        <v>2</v>
      </c>
      <c r="E2643" s="16" t="n">
        <v>2374.52</v>
      </c>
      <c r="F2643" s="17" t="n">
        <v>0.05</v>
      </c>
      <c r="G2643" s="16" t="n">
        <v>4511.59</v>
      </c>
      <c r="I2643" s="1" t="str">
        <f aca="false">INDEX(Products!$C$2:$C$51,MATCH(C2643,Products!$A$2:$A$51,0))</f>
        <v>Fashion</v>
      </c>
      <c r="J2643" s="1" t="str">
        <f aca="false">INDEX(Orders!$E$2:$E$8001,MATCH(B2643,Orders!$A$2:$A$8001,0))</f>
        <v>Delivered</v>
      </c>
      <c r="K2643" s="1" t="str">
        <f aca="false">LEFT(INDEX(Orders!$C$2:$C$8001,MATCH(B2643,Orders!$A$2:$A$8001,0)),7)</f>
        <v>2025-07</v>
      </c>
    </row>
    <row r="2644" customFormat="false" ht="15" hidden="false" customHeight="true" outlineLevel="0" collapsed="false">
      <c r="A2644" s="1" t="s">
        <v>13114</v>
      </c>
      <c r="B2644" s="1" t="s">
        <v>3650</v>
      </c>
      <c r="C2644" s="1" t="s">
        <v>1975</v>
      </c>
      <c r="D2644" s="1" t="n">
        <v>1</v>
      </c>
      <c r="E2644" s="16" t="n">
        <v>862.99</v>
      </c>
      <c r="F2644" s="17" t="n">
        <v>0.2</v>
      </c>
      <c r="G2644" s="16" t="n">
        <v>690.39</v>
      </c>
      <c r="I2644" s="1" t="str">
        <f aca="false">INDEX(Products!$C$2:$C$51,MATCH(C2644,Products!$A$2:$A$51,0))</f>
        <v>Beauty &amp; Personal Care</v>
      </c>
      <c r="J2644" s="1" t="str">
        <f aca="false">INDEX(Orders!$E$2:$E$8001,MATCH(B2644,Orders!$A$2:$A$8001,0))</f>
        <v>Delivered</v>
      </c>
      <c r="K2644" s="1" t="str">
        <f aca="false">LEFT(INDEX(Orders!$C$2:$C$8001,MATCH(B2644,Orders!$A$2:$A$8001,0)),7)</f>
        <v>2025-07</v>
      </c>
    </row>
    <row r="2645" customFormat="false" ht="15" hidden="false" customHeight="true" outlineLevel="0" collapsed="false">
      <c r="A2645" s="1" t="s">
        <v>13115</v>
      </c>
      <c r="B2645" s="1" t="s">
        <v>3651</v>
      </c>
      <c r="C2645" s="1" t="s">
        <v>2006</v>
      </c>
      <c r="D2645" s="1" t="n">
        <v>1</v>
      </c>
      <c r="E2645" s="16" t="n">
        <v>482.17</v>
      </c>
      <c r="F2645" s="17" t="n">
        <v>0.05</v>
      </c>
      <c r="G2645" s="16" t="n">
        <v>458.06</v>
      </c>
      <c r="I2645" s="1" t="str">
        <f aca="false">INDEX(Products!$C$2:$C$51,MATCH(C2645,Products!$A$2:$A$51,0))</f>
        <v>Books &amp; Stationery</v>
      </c>
      <c r="J2645" s="1" t="str">
        <f aca="false">INDEX(Orders!$E$2:$E$8001,MATCH(B2645,Orders!$A$2:$A$8001,0))</f>
        <v>Delivered</v>
      </c>
      <c r="K2645" s="1" t="str">
        <f aca="false">LEFT(INDEX(Orders!$C$2:$C$8001,MATCH(B2645,Orders!$A$2:$A$8001,0)),7)</f>
        <v>2025-08</v>
      </c>
    </row>
    <row r="2646" customFormat="false" ht="15" hidden="false" customHeight="true" outlineLevel="0" collapsed="false">
      <c r="A2646" s="1" t="s">
        <v>13116</v>
      </c>
      <c r="B2646" s="1" t="s">
        <v>3652</v>
      </c>
      <c r="C2646" s="1" t="s">
        <v>1937</v>
      </c>
      <c r="D2646" s="1" t="n">
        <v>1</v>
      </c>
      <c r="E2646" s="16" t="n">
        <v>1364.75</v>
      </c>
      <c r="F2646" s="17" t="n">
        <v>0</v>
      </c>
      <c r="G2646" s="16" t="n">
        <v>1364.75</v>
      </c>
      <c r="I2646" s="1" t="str">
        <f aca="false">INDEX(Products!$C$2:$C$51,MATCH(C2646,Products!$A$2:$A$51,0))</f>
        <v>Fashion</v>
      </c>
      <c r="J2646" s="1" t="str">
        <f aca="false">INDEX(Orders!$E$2:$E$8001,MATCH(B2646,Orders!$A$2:$A$8001,0))</f>
        <v>Returned</v>
      </c>
      <c r="K2646" s="1" t="str">
        <f aca="false">LEFT(INDEX(Orders!$C$2:$C$8001,MATCH(B2646,Orders!$A$2:$A$8001,0)),7)</f>
        <v>2025-07</v>
      </c>
    </row>
    <row r="2647" customFormat="false" ht="15" hidden="false" customHeight="true" outlineLevel="0" collapsed="false">
      <c r="A2647" s="1" t="s">
        <v>13117</v>
      </c>
      <c r="B2647" s="1" t="s">
        <v>3652</v>
      </c>
      <c r="C2647" s="1" t="s">
        <v>2006</v>
      </c>
      <c r="D2647" s="1" t="n">
        <v>1</v>
      </c>
      <c r="E2647" s="16" t="n">
        <v>482.17</v>
      </c>
      <c r="F2647" s="17" t="n">
        <v>0.05</v>
      </c>
      <c r="G2647" s="16" t="n">
        <v>458.06</v>
      </c>
      <c r="I2647" s="1" t="str">
        <f aca="false">INDEX(Products!$C$2:$C$51,MATCH(C2647,Products!$A$2:$A$51,0))</f>
        <v>Books &amp; Stationery</v>
      </c>
      <c r="J2647" s="1" t="str">
        <f aca="false">INDEX(Orders!$E$2:$E$8001,MATCH(B2647,Orders!$A$2:$A$8001,0))</f>
        <v>Returned</v>
      </c>
      <c r="K2647" s="1" t="str">
        <f aca="false">LEFT(INDEX(Orders!$C$2:$C$8001,MATCH(B2647,Orders!$A$2:$A$8001,0)),7)</f>
        <v>2025-07</v>
      </c>
    </row>
    <row r="2648" customFormat="false" ht="15" hidden="false" customHeight="true" outlineLevel="0" collapsed="false">
      <c r="A2648" s="1" t="s">
        <v>13118</v>
      </c>
      <c r="B2648" s="1" t="s">
        <v>3652</v>
      </c>
      <c r="C2648" s="1" t="s">
        <v>2007</v>
      </c>
      <c r="D2648" s="1" t="n">
        <v>1</v>
      </c>
      <c r="E2648" s="16" t="n">
        <v>750.27</v>
      </c>
      <c r="F2648" s="17" t="n">
        <v>0.15</v>
      </c>
      <c r="G2648" s="16" t="n">
        <v>637.73</v>
      </c>
      <c r="I2648" s="1" t="str">
        <f aca="false">INDEX(Products!$C$2:$C$51,MATCH(C2648,Products!$A$2:$A$51,0))</f>
        <v>Books &amp; Stationery</v>
      </c>
      <c r="J2648" s="1" t="str">
        <f aca="false">INDEX(Orders!$E$2:$E$8001,MATCH(B2648,Orders!$A$2:$A$8001,0))</f>
        <v>Returned</v>
      </c>
      <c r="K2648" s="1" t="str">
        <f aca="false">LEFT(INDEX(Orders!$C$2:$C$8001,MATCH(B2648,Orders!$A$2:$A$8001,0)),7)</f>
        <v>2025-07</v>
      </c>
    </row>
    <row r="2649" customFormat="false" ht="15" hidden="false" customHeight="true" outlineLevel="0" collapsed="false">
      <c r="A2649" s="1" t="s">
        <v>13119</v>
      </c>
      <c r="B2649" s="1" t="s">
        <v>3652</v>
      </c>
      <c r="C2649" s="1" t="s">
        <v>1975</v>
      </c>
      <c r="D2649" s="1" t="n">
        <v>1</v>
      </c>
      <c r="E2649" s="16" t="n">
        <v>862.99</v>
      </c>
      <c r="F2649" s="17" t="n">
        <v>0.2</v>
      </c>
      <c r="G2649" s="16" t="n">
        <v>690.39</v>
      </c>
      <c r="I2649" s="1" t="str">
        <f aca="false">INDEX(Products!$C$2:$C$51,MATCH(C2649,Products!$A$2:$A$51,0))</f>
        <v>Beauty &amp; Personal Care</v>
      </c>
      <c r="J2649" s="1" t="str">
        <f aca="false">INDEX(Orders!$E$2:$E$8001,MATCH(B2649,Orders!$A$2:$A$8001,0))</f>
        <v>Returned</v>
      </c>
      <c r="K2649" s="1" t="str">
        <f aca="false">LEFT(INDEX(Orders!$C$2:$C$8001,MATCH(B2649,Orders!$A$2:$A$8001,0)),7)</f>
        <v>2025-07</v>
      </c>
    </row>
    <row r="2650" customFormat="false" ht="15" hidden="false" customHeight="true" outlineLevel="0" collapsed="false">
      <c r="A2650" s="1" t="s">
        <v>13120</v>
      </c>
      <c r="B2650" s="1" t="s">
        <v>3652</v>
      </c>
      <c r="C2650" s="1" t="s">
        <v>1979</v>
      </c>
      <c r="D2650" s="1" t="n">
        <v>3</v>
      </c>
      <c r="E2650" s="16" t="n">
        <v>623</v>
      </c>
      <c r="F2650" s="17" t="n">
        <v>0.15</v>
      </c>
      <c r="G2650" s="16" t="n">
        <v>1588.65</v>
      </c>
      <c r="I2650" s="1" t="str">
        <f aca="false">INDEX(Products!$C$2:$C$51,MATCH(C2650,Products!$A$2:$A$51,0))</f>
        <v>Beauty &amp; Personal Care</v>
      </c>
      <c r="J2650" s="1" t="str">
        <f aca="false">INDEX(Orders!$E$2:$E$8001,MATCH(B2650,Orders!$A$2:$A$8001,0))</f>
        <v>Returned</v>
      </c>
      <c r="K2650" s="1" t="str">
        <f aca="false">LEFT(INDEX(Orders!$C$2:$C$8001,MATCH(B2650,Orders!$A$2:$A$8001,0)),7)</f>
        <v>2025-07</v>
      </c>
    </row>
    <row r="2651" customFormat="false" ht="15" hidden="false" customHeight="true" outlineLevel="0" collapsed="false">
      <c r="A2651" s="1" t="s">
        <v>13121</v>
      </c>
      <c r="B2651" s="1" t="s">
        <v>3653</v>
      </c>
      <c r="C2651" s="1" t="s">
        <v>1977</v>
      </c>
      <c r="D2651" s="1" t="n">
        <v>1</v>
      </c>
      <c r="E2651" s="16" t="n">
        <v>2386.05</v>
      </c>
      <c r="F2651" s="17" t="n">
        <v>0.15</v>
      </c>
      <c r="G2651" s="16" t="n">
        <v>2028.14</v>
      </c>
      <c r="I2651" s="1" t="str">
        <f aca="false">INDEX(Products!$C$2:$C$51,MATCH(C2651,Products!$A$2:$A$51,0))</f>
        <v>Beauty &amp; Personal Care</v>
      </c>
      <c r="J2651" s="1" t="str">
        <f aca="false">INDEX(Orders!$E$2:$E$8001,MATCH(B2651,Orders!$A$2:$A$8001,0))</f>
        <v>Delivered</v>
      </c>
      <c r="K2651" s="1" t="str">
        <f aca="false">LEFT(INDEX(Orders!$C$2:$C$8001,MATCH(B2651,Orders!$A$2:$A$8001,0)),7)</f>
        <v>2024-04</v>
      </c>
    </row>
    <row r="2652" customFormat="false" ht="15" hidden="false" customHeight="true" outlineLevel="0" collapsed="false">
      <c r="A2652" s="1" t="s">
        <v>13122</v>
      </c>
      <c r="B2652" s="1" t="s">
        <v>3653</v>
      </c>
      <c r="C2652" s="1" t="s">
        <v>1990</v>
      </c>
      <c r="D2652" s="1" t="n">
        <v>1</v>
      </c>
      <c r="E2652" s="16" t="n">
        <v>5311.32</v>
      </c>
      <c r="F2652" s="17" t="n">
        <v>0</v>
      </c>
      <c r="G2652" s="16" t="n">
        <v>5311.32</v>
      </c>
      <c r="I2652" s="1" t="str">
        <f aca="false">INDEX(Products!$C$2:$C$51,MATCH(C2652,Products!$A$2:$A$51,0))</f>
        <v>Sports &amp; Fitness</v>
      </c>
      <c r="J2652" s="1" t="str">
        <f aca="false">INDEX(Orders!$E$2:$E$8001,MATCH(B2652,Orders!$A$2:$A$8001,0))</f>
        <v>Delivered</v>
      </c>
      <c r="K2652" s="1" t="str">
        <f aca="false">LEFT(INDEX(Orders!$C$2:$C$8001,MATCH(B2652,Orders!$A$2:$A$8001,0)),7)</f>
        <v>2024-04</v>
      </c>
    </row>
    <row r="2653" customFormat="false" ht="15" hidden="false" customHeight="true" outlineLevel="0" collapsed="false">
      <c r="A2653" s="1" t="s">
        <v>13123</v>
      </c>
      <c r="B2653" s="1" t="s">
        <v>3654</v>
      </c>
      <c r="C2653" s="1" t="s">
        <v>2007</v>
      </c>
      <c r="D2653" s="1" t="n">
        <v>1</v>
      </c>
      <c r="E2653" s="16" t="n">
        <v>750.27</v>
      </c>
      <c r="F2653" s="17" t="n">
        <v>0.15</v>
      </c>
      <c r="G2653" s="16" t="n">
        <v>637.73</v>
      </c>
      <c r="I2653" s="1" t="str">
        <f aca="false">INDEX(Products!$C$2:$C$51,MATCH(C2653,Products!$A$2:$A$51,0))</f>
        <v>Books &amp; Stationery</v>
      </c>
      <c r="J2653" s="1" t="str">
        <f aca="false">INDEX(Orders!$E$2:$E$8001,MATCH(B2653,Orders!$A$2:$A$8001,0))</f>
        <v>Delivered</v>
      </c>
      <c r="K2653" s="1" t="str">
        <f aca="false">LEFT(INDEX(Orders!$C$2:$C$8001,MATCH(B2653,Orders!$A$2:$A$8001,0)),7)</f>
        <v>2024-10</v>
      </c>
    </row>
    <row r="2654" customFormat="false" ht="15" hidden="false" customHeight="true" outlineLevel="0" collapsed="false">
      <c r="A2654" s="1" t="s">
        <v>13124</v>
      </c>
      <c r="B2654" s="1" t="s">
        <v>3654</v>
      </c>
      <c r="C2654" s="1" t="s">
        <v>1924</v>
      </c>
      <c r="D2654" s="1" t="n">
        <v>1</v>
      </c>
      <c r="E2654" s="16" t="n">
        <v>1971</v>
      </c>
      <c r="F2654" s="17" t="n">
        <v>0</v>
      </c>
      <c r="G2654" s="16" t="n">
        <v>1971</v>
      </c>
      <c r="I2654" s="1" t="str">
        <f aca="false">INDEX(Products!$C$2:$C$51,MATCH(C2654,Products!$A$2:$A$51,0))</f>
        <v>Electronics</v>
      </c>
      <c r="J2654" s="1" t="str">
        <f aca="false">INDEX(Orders!$E$2:$E$8001,MATCH(B2654,Orders!$A$2:$A$8001,0))</f>
        <v>Delivered</v>
      </c>
      <c r="K2654" s="1" t="str">
        <f aca="false">LEFT(INDEX(Orders!$C$2:$C$8001,MATCH(B2654,Orders!$A$2:$A$8001,0)),7)</f>
        <v>2024-10</v>
      </c>
    </row>
    <row r="2655" customFormat="false" ht="15" hidden="false" customHeight="true" outlineLevel="0" collapsed="false">
      <c r="A2655" s="1" t="s">
        <v>13125</v>
      </c>
      <c r="B2655" s="1" t="s">
        <v>3654</v>
      </c>
      <c r="C2655" s="1" t="s">
        <v>1940</v>
      </c>
      <c r="D2655" s="1" t="n">
        <v>1</v>
      </c>
      <c r="E2655" s="16" t="n">
        <v>2374.52</v>
      </c>
      <c r="F2655" s="17" t="n">
        <v>0</v>
      </c>
      <c r="G2655" s="16" t="n">
        <v>2374.52</v>
      </c>
      <c r="I2655" s="1" t="str">
        <f aca="false">INDEX(Products!$C$2:$C$51,MATCH(C2655,Products!$A$2:$A$51,0))</f>
        <v>Fashion</v>
      </c>
      <c r="J2655" s="1" t="str">
        <f aca="false">INDEX(Orders!$E$2:$E$8001,MATCH(B2655,Orders!$A$2:$A$8001,0))</f>
        <v>Delivered</v>
      </c>
      <c r="K2655" s="1" t="str">
        <f aca="false">LEFT(INDEX(Orders!$C$2:$C$8001,MATCH(B2655,Orders!$A$2:$A$8001,0)),7)</f>
        <v>2024-10</v>
      </c>
    </row>
    <row r="2656" customFormat="false" ht="15" hidden="false" customHeight="true" outlineLevel="0" collapsed="false">
      <c r="A2656" s="1" t="s">
        <v>13126</v>
      </c>
      <c r="B2656" s="1" t="s">
        <v>3655</v>
      </c>
      <c r="C2656" s="1" t="s">
        <v>2006</v>
      </c>
      <c r="D2656" s="1" t="n">
        <v>1</v>
      </c>
      <c r="E2656" s="16" t="n">
        <v>482.17</v>
      </c>
      <c r="F2656" s="17" t="n">
        <v>0</v>
      </c>
      <c r="G2656" s="16" t="n">
        <v>482.17</v>
      </c>
      <c r="I2656" s="1" t="str">
        <f aca="false">INDEX(Products!$C$2:$C$51,MATCH(C2656,Products!$A$2:$A$51,0))</f>
        <v>Books &amp; Stationery</v>
      </c>
      <c r="J2656" s="1" t="str">
        <f aca="false">INDEX(Orders!$E$2:$E$8001,MATCH(B2656,Orders!$A$2:$A$8001,0))</f>
        <v>Delivered</v>
      </c>
      <c r="K2656" s="1" t="str">
        <f aca="false">LEFT(INDEX(Orders!$C$2:$C$8001,MATCH(B2656,Orders!$A$2:$A$8001,0)),7)</f>
        <v>2025-06</v>
      </c>
    </row>
    <row r="2657" customFormat="false" ht="15" hidden="false" customHeight="true" outlineLevel="0" collapsed="false">
      <c r="A2657" s="1" t="s">
        <v>13127</v>
      </c>
      <c r="B2657" s="1" t="s">
        <v>3655</v>
      </c>
      <c r="C2657" s="1" t="s">
        <v>1997</v>
      </c>
      <c r="D2657" s="1" t="n">
        <v>1</v>
      </c>
      <c r="E2657" s="16" t="n">
        <v>311.15</v>
      </c>
      <c r="F2657" s="17" t="n">
        <v>0.1</v>
      </c>
      <c r="G2657" s="16" t="n">
        <v>280.03</v>
      </c>
      <c r="I2657" s="1" t="str">
        <f aca="false">INDEX(Products!$C$2:$C$51,MATCH(C2657,Products!$A$2:$A$51,0))</f>
        <v>Sports &amp; Fitness</v>
      </c>
      <c r="J2657" s="1" t="str">
        <f aca="false">INDEX(Orders!$E$2:$E$8001,MATCH(B2657,Orders!$A$2:$A$8001,0))</f>
        <v>Delivered</v>
      </c>
      <c r="K2657" s="1" t="str">
        <f aca="false">LEFT(INDEX(Orders!$C$2:$C$8001,MATCH(B2657,Orders!$A$2:$A$8001,0)),7)</f>
        <v>2025-06</v>
      </c>
    </row>
    <row r="2658" customFormat="false" ht="15" hidden="false" customHeight="true" outlineLevel="0" collapsed="false">
      <c r="A2658" s="1" t="s">
        <v>13128</v>
      </c>
      <c r="B2658" s="1" t="s">
        <v>3656</v>
      </c>
      <c r="C2658" s="1" t="s">
        <v>1955</v>
      </c>
      <c r="D2658" s="1" t="n">
        <v>2</v>
      </c>
      <c r="E2658" s="16" t="n">
        <v>3340.76</v>
      </c>
      <c r="F2658" s="17" t="n">
        <v>0.2</v>
      </c>
      <c r="G2658" s="16" t="n">
        <v>5345.22</v>
      </c>
      <c r="I2658" s="1" t="str">
        <f aca="false">INDEX(Products!$C$2:$C$51,MATCH(C2658,Products!$A$2:$A$51,0))</f>
        <v>Home &amp; Kitchen</v>
      </c>
      <c r="J2658" s="1" t="str">
        <f aca="false">INDEX(Orders!$E$2:$E$8001,MATCH(B2658,Orders!$A$2:$A$8001,0))</f>
        <v>Returned</v>
      </c>
      <c r="K2658" s="1" t="str">
        <f aca="false">LEFT(INDEX(Orders!$C$2:$C$8001,MATCH(B2658,Orders!$A$2:$A$8001,0)),7)</f>
        <v>2025-09</v>
      </c>
    </row>
    <row r="2659" customFormat="false" ht="15" hidden="false" customHeight="true" outlineLevel="0" collapsed="false">
      <c r="A2659" s="1" t="s">
        <v>13129</v>
      </c>
      <c r="B2659" s="1" t="s">
        <v>3656</v>
      </c>
      <c r="C2659" s="1" t="s">
        <v>2006</v>
      </c>
      <c r="D2659" s="1" t="n">
        <v>1</v>
      </c>
      <c r="E2659" s="16" t="n">
        <v>482.17</v>
      </c>
      <c r="F2659" s="17" t="n">
        <v>0.05</v>
      </c>
      <c r="G2659" s="16" t="n">
        <v>458.06</v>
      </c>
      <c r="I2659" s="1" t="str">
        <f aca="false">INDEX(Products!$C$2:$C$51,MATCH(C2659,Products!$A$2:$A$51,0))</f>
        <v>Books &amp; Stationery</v>
      </c>
      <c r="J2659" s="1" t="str">
        <f aca="false">INDEX(Orders!$E$2:$E$8001,MATCH(B2659,Orders!$A$2:$A$8001,0))</f>
        <v>Returned</v>
      </c>
      <c r="K2659" s="1" t="str">
        <f aca="false">LEFT(INDEX(Orders!$C$2:$C$8001,MATCH(B2659,Orders!$A$2:$A$8001,0)),7)</f>
        <v>2025-09</v>
      </c>
    </row>
    <row r="2660" customFormat="false" ht="15" hidden="false" customHeight="true" outlineLevel="0" collapsed="false">
      <c r="A2660" s="1" t="s">
        <v>13130</v>
      </c>
      <c r="B2660" s="1" t="s">
        <v>3657</v>
      </c>
      <c r="C2660" s="1" t="s">
        <v>1975</v>
      </c>
      <c r="D2660" s="1" t="n">
        <v>1</v>
      </c>
      <c r="E2660" s="16" t="n">
        <v>862.99</v>
      </c>
      <c r="F2660" s="17" t="n">
        <v>0</v>
      </c>
      <c r="G2660" s="16" t="n">
        <v>862.99</v>
      </c>
      <c r="I2660" s="1" t="str">
        <f aca="false">INDEX(Products!$C$2:$C$51,MATCH(C2660,Products!$A$2:$A$51,0))</f>
        <v>Beauty &amp; Personal Care</v>
      </c>
      <c r="J2660" s="1" t="str">
        <f aca="false">INDEX(Orders!$E$2:$E$8001,MATCH(B2660,Orders!$A$2:$A$8001,0))</f>
        <v>Delivered</v>
      </c>
      <c r="K2660" s="1" t="str">
        <f aca="false">LEFT(INDEX(Orders!$C$2:$C$8001,MATCH(B2660,Orders!$A$2:$A$8001,0)),7)</f>
        <v>2024-10</v>
      </c>
    </row>
    <row r="2661" customFormat="false" ht="15" hidden="false" customHeight="true" outlineLevel="0" collapsed="false">
      <c r="A2661" s="1" t="s">
        <v>13131</v>
      </c>
      <c r="B2661" s="1" t="s">
        <v>3657</v>
      </c>
      <c r="C2661" s="1" t="s">
        <v>1940</v>
      </c>
      <c r="D2661" s="1" t="n">
        <v>2</v>
      </c>
      <c r="E2661" s="16" t="n">
        <v>2374.52</v>
      </c>
      <c r="F2661" s="17" t="n">
        <v>0</v>
      </c>
      <c r="G2661" s="16" t="n">
        <v>4749.04</v>
      </c>
      <c r="I2661" s="1" t="str">
        <f aca="false">INDEX(Products!$C$2:$C$51,MATCH(C2661,Products!$A$2:$A$51,0))</f>
        <v>Fashion</v>
      </c>
      <c r="J2661" s="1" t="str">
        <f aca="false">INDEX(Orders!$E$2:$E$8001,MATCH(B2661,Orders!$A$2:$A$8001,0))</f>
        <v>Delivered</v>
      </c>
      <c r="K2661" s="1" t="str">
        <f aca="false">LEFT(INDEX(Orders!$C$2:$C$8001,MATCH(B2661,Orders!$A$2:$A$8001,0)),7)</f>
        <v>2024-10</v>
      </c>
    </row>
    <row r="2662" customFormat="false" ht="15" hidden="false" customHeight="true" outlineLevel="0" collapsed="false">
      <c r="A2662" s="1" t="s">
        <v>13132</v>
      </c>
      <c r="B2662" s="1" t="s">
        <v>3657</v>
      </c>
      <c r="C2662" s="1" t="s">
        <v>1937</v>
      </c>
      <c r="D2662" s="1" t="n">
        <v>1</v>
      </c>
      <c r="E2662" s="16" t="n">
        <v>1364.75</v>
      </c>
      <c r="F2662" s="17" t="n">
        <v>0</v>
      </c>
      <c r="G2662" s="16" t="n">
        <v>1364.75</v>
      </c>
      <c r="I2662" s="1" t="str">
        <f aca="false">INDEX(Products!$C$2:$C$51,MATCH(C2662,Products!$A$2:$A$51,0))</f>
        <v>Fashion</v>
      </c>
      <c r="J2662" s="1" t="str">
        <f aca="false">INDEX(Orders!$E$2:$E$8001,MATCH(B2662,Orders!$A$2:$A$8001,0))</f>
        <v>Delivered</v>
      </c>
      <c r="K2662" s="1" t="str">
        <f aca="false">LEFT(INDEX(Orders!$C$2:$C$8001,MATCH(B2662,Orders!$A$2:$A$8001,0)),7)</f>
        <v>2024-10</v>
      </c>
    </row>
    <row r="2663" customFormat="false" ht="15" hidden="false" customHeight="true" outlineLevel="0" collapsed="false">
      <c r="A2663" s="1" t="s">
        <v>13133</v>
      </c>
      <c r="B2663" s="1" t="s">
        <v>3658</v>
      </c>
      <c r="C2663" s="1" t="s">
        <v>2006</v>
      </c>
      <c r="D2663" s="1" t="n">
        <v>1</v>
      </c>
      <c r="E2663" s="16" t="n">
        <v>482.17</v>
      </c>
      <c r="F2663" s="17" t="n">
        <v>0.1</v>
      </c>
      <c r="G2663" s="16" t="n">
        <v>433.95</v>
      </c>
      <c r="I2663" s="1" t="str">
        <f aca="false">INDEX(Products!$C$2:$C$51,MATCH(C2663,Products!$A$2:$A$51,0))</f>
        <v>Books &amp; Stationery</v>
      </c>
      <c r="J2663" s="1" t="str">
        <f aca="false">INDEX(Orders!$E$2:$E$8001,MATCH(B2663,Orders!$A$2:$A$8001,0))</f>
        <v>Delivered</v>
      </c>
      <c r="K2663" s="1" t="str">
        <f aca="false">LEFT(INDEX(Orders!$C$2:$C$8001,MATCH(B2663,Orders!$A$2:$A$8001,0)),7)</f>
        <v>2025-09</v>
      </c>
    </row>
    <row r="2664" customFormat="false" ht="15" hidden="false" customHeight="true" outlineLevel="0" collapsed="false">
      <c r="A2664" s="1" t="s">
        <v>13134</v>
      </c>
      <c r="B2664" s="1" t="s">
        <v>3658</v>
      </c>
      <c r="C2664" s="1" t="s">
        <v>1959</v>
      </c>
      <c r="D2664" s="1" t="n">
        <v>1</v>
      </c>
      <c r="E2664" s="16" t="n">
        <v>2142.79</v>
      </c>
      <c r="F2664" s="17" t="n">
        <v>0</v>
      </c>
      <c r="G2664" s="16" t="n">
        <v>2142.79</v>
      </c>
      <c r="I2664" s="1" t="str">
        <f aca="false">INDEX(Products!$C$2:$C$51,MATCH(C2664,Products!$A$2:$A$51,0))</f>
        <v>Home &amp; Kitchen</v>
      </c>
      <c r="J2664" s="1" t="str">
        <f aca="false">INDEX(Orders!$E$2:$E$8001,MATCH(B2664,Orders!$A$2:$A$8001,0))</f>
        <v>Delivered</v>
      </c>
      <c r="K2664" s="1" t="str">
        <f aca="false">LEFT(INDEX(Orders!$C$2:$C$8001,MATCH(B2664,Orders!$A$2:$A$8001,0)),7)</f>
        <v>2025-09</v>
      </c>
    </row>
    <row r="2665" customFormat="false" ht="15" hidden="false" customHeight="true" outlineLevel="0" collapsed="false">
      <c r="A2665" s="1" t="s">
        <v>13135</v>
      </c>
      <c r="B2665" s="1" t="s">
        <v>3659</v>
      </c>
      <c r="C2665" s="1" t="s">
        <v>1933</v>
      </c>
      <c r="D2665" s="1" t="n">
        <v>1</v>
      </c>
      <c r="E2665" s="16" t="n">
        <v>7194.38</v>
      </c>
      <c r="F2665" s="17" t="n">
        <v>0</v>
      </c>
      <c r="G2665" s="16" t="n">
        <v>7194.38</v>
      </c>
      <c r="I2665" s="1" t="str">
        <f aca="false">INDEX(Products!$C$2:$C$51,MATCH(C2665,Products!$A$2:$A$51,0))</f>
        <v>Electronics</v>
      </c>
      <c r="J2665" s="1" t="str">
        <f aca="false">INDEX(Orders!$E$2:$E$8001,MATCH(B2665,Orders!$A$2:$A$8001,0))</f>
        <v>Cancelled</v>
      </c>
      <c r="K2665" s="1" t="str">
        <f aca="false">LEFT(INDEX(Orders!$C$2:$C$8001,MATCH(B2665,Orders!$A$2:$A$8001,0)),7)</f>
        <v>2025-11</v>
      </c>
    </row>
    <row r="2666" customFormat="false" ht="15" hidden="false" customHeight="true" outlineLevel="0" collapsed="false">
      <c r="A2666" s="1" t="s">
        <v>13136</v>
      </c>
      <c r="B2666" s="1" t="s">
        <v>3659</v>
      </c>
      <c r="C2666" s="1" t="s">
        <v>1990</v>
      </c>
      <c r="D2666" s="1" t="n">
        <v>2</v>
      </c>
      <c r="E2666" s="16" t="n">
        <v>5311.32</v>
      </c>
      <c r="F2666" s="17" t="n">
        <v>0.15</v>
      </c>
      <c r="G2666" s="16" t="n">
        <v>9029.24</v>
      </c>
      <c r="I2666" s="1" t="str">
        <f aca="false">INDEX(Products!$C$2:$C$51,MATCH(C2666,Products!$A$2:$A$51,0))</f>
        <v>Sports &amp; Fitness</v>
      </c>
      <c r="J2666" s="1" t="str">
        <f aca="false">INDEX(Orders!$E$2:$E$8001,MATCH(B2666,Orders!$A$2:$A$8001,0))</f>
        <v>Cancelled</v>
      </c>
      <c r="K2666" s="1" t="str">
        <f aca="false">LEFT(INDEX(Orders!$C$2:$C$8001,MATCH(B2666,Orders!$A$2:$A$8001,0)),7)</f>
        <v>2025-11</v>
      </c>
    </row>
    <row r="2667" customFormat="false" ht="15" hidden="false" customHeight="true" outlineLevel="0" collapsed="false">
      <c r="A2667" s="1" t="s">
        <v>13137</v>
      </c>
      <c r="B2667" s="1" t="s">
        <v>3660</v>
      </c>
      <c r="C2667" s="1" t="s">
        <v>1961</v>
      </c>
      <c r="D2667" s="1" t="n">
        <v>2</v>
      </c>
      <c r="E2667" s="16" t="n">
        <v>3493.68</v>
      </c>
      <c r="F2667" s="17" t="n">
        <v>0</v>
      </c>
      <c r="G2667" s="16" t="n">
        <v>6987.36</v>
      </c>
      <c r="I2667" s="1" t="str">
        <f aca="false">INDEX(Products!$C$2:$C$51,MATCH(C2667,Products!$A$2:$A$51,0))</f>
        <v>Home &amp; Kitchen</v>
      </c>
      <c r="J2667" s="1" t="str">
        <f aca="false">INDEX(Orders!$E$2:$E$8001,MATCH(B2667,Orders!$A$2:$A$8001,0))</f>
        <v>Delivered</v>
      </c>
      <c r="K2667" s="1" t="str">
        <f aca="false">LEFT(INDEX(Orders!$C$2:$C$8001,MATCH(B2667,Orders!$A$2:$A$8001,0)),7)</f>
        <v>2025-08</v>
      </c>
    </row>
    <row r="2668" customFormat="false" ht="15" hidden="false" customHeight="true" outlineLevel="0" collapsed="false">
      <c r="A2668" s="1" t="s">
        <v>13138</v>
      </c>
      <c r="B2668" s="1" t="s">
        <v>3661</v>
      </c>
      <c r="C2668" s="1" t="s">
        <v>1984</v>
      </c>
      <c r="D2668" s="1" t="n">
        <v>1</v>
      </c>
      <c r="E2668" s="16" t="n">
        <v>1134.82</v>
      </c>
      <c r="F2668" s="17" t="n">
        <v>0.2</v>
      </c>
      <c r="G2668" s="16" t="n">
        <v>907.86</v>
      </c>
      <c r="I2668" s="1" t="str">
        <f aca="false">INDEX(Products!$C$2:$C$51,MATCH(C2668,Products!$A$2:$A$51,0))</f>
        <v>Beauty &amp; Personal Care</v>
      </c>
      <c r="J2668" s="1" t="str">
        <f aca="false">INDEX(Orders!$E$2:$E$8001,MATCH(B2668,Orders!$A$2:$A$8001,0))</f>
        <v>Delivered</v>
      </c>
      <c r="K2668" s="1" t="str">
        <f aca="false">LEFT(INDEX(Orders!$C$2:$C$8001,MATCH(B2668,Orders!$A$2:$A$8001,0)),7)</f>
        <v>2024-10</v>
      </c>
    </row>
    <row r="2669" customFormat="false" ht="15" hidden="false" customHeight="true" outlineLevel="0" collapsed="false">
      <c r="A2669" s="1" t="s">
        <v>13139</v>
      </c>
      <c r="B2669" s="1" t="s">
        <v>3661</v>
      </c>
      <c r="C2669" s="1" t="s">
        <v>1953</v>
      </c>
      <c r="D2669" s="1" t="n">
        <v>1</v>
      </c>
      <c r="E2669" s="16" t="n">
        <v>4914.12</v>
      </c>
      <c r="F2669" s="17" t="n">
        <v>0</v>
      </c>
      <c r="G2669" s="16" t="n">
        <v>4914.12</v>
      </c>
      <c r="I2669" s="1" t="str">
        <f aca="false">INDEX(Products!$C$2:$C$51,MATCH(C2669,Products!$A$2:$A$51,0))</f>
        <v>Fashion</v>
      </c>
      <c r="J2669" s="1" t="str">
        <f aca="false">INDEX(Orders!$E$2:$E$8001,MATCH(B2669,Orders!$A$2:$A$8001,0))</f>
        <v>Delivered</v>
      </c>
      <c r="K2669" s="1" t="str">
        <f aca="false">LEFT(INDEX(Orders!$C$2:$C$8001,MATCH(B2669,Orders!$A$2:$A$8001,0)),7)</f>
        <v>2024-10</v>
      </c>
    </row>
    <row r="2670" customFormat="false" ht="15" hidden="false" customHeight="true" outlineLevel="0" collapsed="false">
      <c r="A2670" s="1" t="s">
        <v>13140</v>
      </c>
      <c r="B2670" s="1" t="s">
        <v>3662</v>
      </c>
      <c r="C2670" s="1" t="s">
        <v>1940</v>
      </c>
      <c r="D2670" s="1" t="n">
        <v>1</v>
      </c>
      <c r="E2670" s="16" t="n">
        <v>2374.52</v>
      </c>
      <c r="F2670" s="17" t="n">
        <v>0.15</v>
      </c>
      <c r="G2670" s="16" t="n">
        <v>2018.34</v>
      </c>
      <c r="I2670" s="1" t="str">
        <f aca="false">INDEX(Products!$C$2:$C$51,MATCH(C2670,Products!$A$2:$A$51,0))</f>
        <v>Fashion</v>
      </c>
      <c r="J2670" s="1" t="str">
        <f aca="false">INDEX(Orders!$E$2:$E$8001,MATCH(B2670,Orders!$A$2:$A$8001,0))</f>
        <v>Delivered</v>
      </c>
      <c r="K2670" s="1" t="str">
        <f aca="false">LEFT(INDEX(Orders!$C$2:$C$8001,MATCH(B2670,Orders!$A$2:$A$8001,0)),7)</f>
        <v>2024-12</v>
      </c>
    </row>
    <row r="2671" customFormat="false" ht="15" hidden="false" customHeight="true" outlineLevel="0" collapsed="false">
      <c r="A2671" s="1" t="s">
        <v>13141</v>
      </c>
      <c r="B2671" s="1" t="s">
        <v>3662</v>
      </c>
      <c r="C2671" s="1" t="s">
        <v>1918</v>
      </c>
      <c r="D2671" s="1" t="n">
        <v>2</v>
      </c>
      <c r="E2671" s="16" t="n">
        <v>2978.99</v>
      </c>
      <c r="F2671" s="17" t="n">
        <v>0</v>
      </c>
      <c r="G2671" s="16" t="n">
        <v>5957.98</v>
      </c>
      <c r="I2671" s="1" t="str">
        <f aca="false">INDEX(Products!$C$2:$C$51,MATCH(C2671,Products!$A$2:$A$51,0))</f>
        <v>Electronics</v>
      </c>
      <c r="J2671" s="1" t="str">
        <f aca="false">INDEX(Orders!$E$2:$E$8001,MATCH(B2671,Orders!$A$2:$A$8001,0))</f>
        <v>Delivered</v>
      </c>
      <c r="K2671" s="1" t="str">
        <f aca="false">LEFT(INDEX(Orders!$C$2:$C$8001,MATCH(B2671,Orders!$A$2:$A$8001,0)),7)</f>
        <v>2024-12</v>
      </c>
    </row>
    <row r="2672" customFormat="false" ht="15" hidden="false" customHeight="true" outlineLevel="0" collapsed="false">
      <c r="A2672" s="1" t="s">
        <v>13142</v>
      </c>
      <c r="B2672" s="1" t="s">
        <v>3663</v>
      </c>
      <c r="C2672" s="1" t="s">
        <v>1976</v>
      </c>
      <c r="D2672" s="1" t="n">
        <v>1</v>
      </c>
      <c r="E2672" s="16" t="n">
        <v>1603.35</v>
      </c>
      <c r="F2672" s="17" t="n">
        <v>0.05</v>
      </c>
      <c r="G2672" s="16" t="n">
        <v>1523.18</v>
      </c>
      <c r="I2672" s="1" t="str">
        <f aca="false">INDEX(Products!$C$2:$C$51,MATCH(C2672,Products!$A$2:$A$51,0))</f>
        <v>Beauty &amp; Personal Care</v>
      </c>
      <c r="J2672" s="1" t="str">
        <f aca="false">INDEX(Orders!$E$2:$E$8001,MATCH(B2672,Orders!$A$2:$A$8001,0))</f>
        <v>Delivered</v>
      </c>
      <c r="K2672" s="1" t="str">
        <f aca="false">LEFT(INDEX(Orders!$C$2:$C$8001,MATCH(B2672,Orders!$A$2:$A$8001,0)),7)</f>
        <v>2025-09</v>
      </c>
    </row>
    <row r="2673" customFormat="false" ht="15" hidden="false" customHeight="true" outlineLevel="0" collapsed="false">
      <c r="A2673" s="1" t="s">
        <v>13143</v>
      </c>
      <c r="B2673" s="1" t="s">
        <v>3663</v>
      </c>
      <c r="C2673" s="1" t="s">
        <v>2007</v>
      </c>
      <c r="D2673" s="1" t="n">
        <v>2</v>
      </c>
      <c r="E2673" s="16" t="n">
        <v>750.27</v>
      </c>
      <c r="F2673" s="17" t="n">
        <v>0</v>
      </c>
      <c r="G2673" s="16" t="n">
        <v>1500.54</v>
      </c>
      <c r="I2673" s="1" t="str">
        <f aca="false">INDEX(Products!$C$2:$C$51,MATCH(C2673,Products!$A$2:$A$51,0))</f>
        <v>Books &amp; Stationery</v>
      </c>
      <c r="J2673" s="1" t="str">
        <f aca="false">INDEX(Orders!$E$2:$E$8001,MATCH(B2673,Orders!$A$2:$A$8001,0))</f>
        <v>Delivered</v>
      </c>
      <c r="K2673" s="1" t="str">
        <f aca="false">LEFT(INDEX(Orders!$C$2:$C$8001,MATCH(B2673,Orders!$A$2:$A$8001,0)),7)</f>
        <v>2025-09</v>
      </c>
    </row>
    <row r="2674" customFormat="false" ht="15" hidden="false" customHeight="true" outlineLevel="0" collapsed="false">
      <c r="A2674" s="1" t="s">
        <v>13144</v>
      </c>
      <c r="B2674" s="1" t="s">
        <v>3663</v>
      </c>
      <c r="C2674" s="1" t="s">
        <v>1997</v>
      </c>
      <c r="D2674" s="1" t="n">
        <v>1</v>
      </c>
      <c r="E2674" s="16" t="n">
        <v>311.15</v>
      </c>
      <c r="F2674" s="17" t="n">
        <v>0.15</v>
      </c>
      <c r="G2674" s="16" t="n">
        <v>264.48</v>
      </c>
      <c r="I2674" s="1" t="str">
        <f aca="false">INDEX(Products!$C$2:$C$51,MATCH(C2674,Products!$A$2:$A$51,0))</f>
        <v>Sports &amp; Fitness</v>
      </c>
      <c r="J2674" s="1" t="str">
        <f aca="false">INDEX(Orders!$E$2:$E$8001,MATCH(B2674,Orders!$A$2:$A$8001,0))</f>
        <v>Delivered</v>
      </c>
      <c r="K2674" s="1" t="str">
        <f aca="false">LEFT(INDEX(Orders!$C$2:$C$8001,MATCH(B2674,Orders!$A$2:$A$8001,0)),7)</f>
        <v>2025-09</v>
      </c>
    </row>
    <row r="2675" customFormat="false" ht="15" hidden="false" customHeight="true" outlineLevel="0" collapsed="false">
      <c r="A2675" s="1" t="s">
        <v>13145</v>
      </c>
      <c r="B2675" s="1" t="s">
        <v>3663</v>
      </c>
      <c r="C2675" s="1" t="s">
        <v>1930</v>
      </c>
      <c r="D2675" s="1" t="n">
        <v>2</v>
      </c>
      <c r="E2675" s="16" t="n">
        <v>2398.35</v>
      </c>
      <c r="F2675" s="17" t="n">
        <v>0.1</v>
      </c>
      <c r="G2675" s="16" t="n">
        <v>4317.03</v>
      </c>
      <c r="I2675" s="1" t="str">
        <f aca="false">INDEX(Products!$C$2:$C$51,MATCH(C2675,Products!$A$2:$A$51,0))</f>
        <v>Electronics</v>
      </c>
      <c r="J2675" s="1" t="str">
        <f aca="false">INDEX(Orders!$E$2:$E$8001,MATCH(B2675,Orders!$A$2:$A$8001,0))</f>
        <v>Delivered</v>
      </c>
      <c r="K2675" s="1" t="str">
        <f aca="false">LEFT(INDEX(Orders!$C$2:$C$8001,MATCH(B2675,Orders!$A$2:$A$8001,0)),7)</f>
        <v>2025-09</v>
      </c>
    </row>
    <row r="2676" customFormat="false" ht="15" hidden="false" customHeight="true" outlineLevel="0" collapsed="false">
      <c r="A2676" s="1" t="s">
        <v>13146</v>
      </c>
      <c r="B2676" s="1" t="s">
        <v>3663</v>
      </c>
      <c r="C2676" s="1" t="s">
        <v>1940</v>
      </c>
      <c r="D2676" s="1" t="n">
        <v>1</v>
      </c>
      <c r="E2676" s="16" t="n">
        <v>2374.52</v>
      </c>
      <c r="F2676" s="17" t="n">
        <v>0.15</v>
      </c>
      <c r="G2676" s="16" t="n">
        <v>2018.34</v>
      </c>
      <c r="I2676" s="1" t="str">
        <f aca="false">INDEX(Products!$C$2:$C$51,MATCH(C2676,Products!$A$2:$A$51,0))</f>
        <v>Fashion</v>
      </c>
      <c r="J2676" s="1" t="str">
        <f aca="false">INDEX(Orders!$E$2:$E$8001,MATCH(B2676,Orders!$A$2:$A$8001,0))</f>
        <v>Delivered</v>
      </c>
      <c r="K2676" s="1" t="str">
        <f aca="false">LEFT(INDEX(Orders!$C$2:$C$8001,MATCH(B2676,Orders!$A$2:$A$8001,0)),7)</f>
        <v>2025-09</v>
      </c>
    </row>
    <row r="2677" customFormat="false" ht="15" hidden="false" customHeight="true" outlineLevel="0" collapsed="false">
      <c r="A2677" s="1" t="s">
        <v>13147</v>
      </c>
      <c r="B2677" s="1" t="s">
        <v>3664</v>
      </c>
      <c r="C2677" s="1" t="s">
        <v>1953</v>
      </c>
      <c r="D2677" s="1" t="n">
        <v>1</v>
      </c>
      <c r="E2677" s="16" t="n">
        <v>4914.12</v>
      </c>
      <c r="F2677" s="17" t="n">
        <v>0</v>
      </c>
      <c r="G2677" s="16" t="n">
        <v>4914.12</v>
      </c>
      <c r="I2677" s="1" t="str">
        <f aca="false">INDEX(Products!$C$2:$C$51,MATCH(C2677,Products!$A$2:$A$51,0))</f>
        <v>Fashion</v>
      </c>
      <c r="J2677" s="1" t="str">
        <f aca="false">INDEX(Orders!$E$2:$E$8001,MATCH(B2677,Orders!$A$2:$A$8001,0))</f>
        <v>Delivered</v>
      </c>
      <c r="K2677" s="1" t="str">
        <f aca="false">LEFT(INDEX(Orders!$C$2:$C$8001,MATCH(B2677,Orders!$A$2:$A$8001,0)),7)</f>
        <v>2025-10</v>
      </c>
    </row>
    <row r="2678" customFormat="false" ht="15" hidden="false" customHeight="true" outlineLevel="0" collapsed="false">
      <c r="A2678" s="1" t="s">
        <v>13148</v>
      </c>
      <c r="B2678" s="1" t="s">
        <v>3665</v>
      </c>
      <c r="C2678" s="1" t="s">
        <v>1953</v>
      </c>
      <c r="D2678" s="1" t="n">
        <v>2</v>
      </c>
      <c r="E2678" s="16" t="n">
        <v>4914.12</v>
      </c>
      <c r="F2678" s="17" t="n">
        <v>0.05</v>
      </c>
      <c r="G2678" s="16" t="n">
        <v>9336.83</v>
      </c>
      <c r="I2678" s="1" t="str">
        <f aca="false">INDEX(Products!$C$2:$C$51,MATCH(C2678,Products!$A$2:$A$51,0))</f>
        <v>Fashion</v>
      </c>
      <c r="J2678" s="1" t="str">
        <f aca="false">INDEX(Orders!$E$2:$E$8001,MATCH(B2678,Orders!$A$2:$A$8001,0))</f>
        <v>Cancelled</v>
      </c>
      <c r="K2678" s="1" t="str">
        <f aca="false">LEFT(INDEX(Orders!$C$2:$C$8001,MATCH(B2678,Orders!$A$2:$A$8001,0)),7)</f>
        <v>2024-10</v>
      </c>
    </row>
    <row r="2679" customFormat="false" ht="15" hidden="false" customHeight="true" outlineLevel="0" collapsed="false">
      <c r="A2679" s="1" t="s">
        <v>13149</v>
      </c>
      <c r="B2679" s="1" t="s">
        <v>3666</v>
      </c>
      <c r="C2679" s="1" t="s">
        <v>1930</v>
      </c>
      <c r="D2679" s="1" t="n">
        <v>1</v>
      </c>
      <c r="E2679" s="16" t="n">
        <v>2398.35</v>
      </c>
      <c r="F2679" s="17" t="n">
        <v>0</v>
      </c>
      <c r="G2679" s="16" t="n">
        <v>2398.35</v>
      </c>
      <c r="I2679" s="1" t="str">
        <f aca="false">INDEX(Products!$C$2:$C$51,MATCH(C2679,Products!$A$2:$A$51,0))</f>
        <v>Electronics</v>
      </c>
      <c r="J2679" s="1" t="str">
        <f aca="false">INDEX(Orders!$E$2:$E$8001,MATCH(B2679,Orders!$A$2:$A$8001,0))</f>
        <v>Delivered</v>
      </c>
      <c r="K2679" s="1" t="str">
        <f aca="false">LEFT(INDEX(Orders!$C$2:$C$8001,MATCH(B2679,Orders!$A$2:$A$8001,0)),7)</f>
        <v>2024-03</v>
      </c>
    </row>
    <row r="2680" customFormat="false" ht="15" hidden="false" customHeight="true" outlineLevel="0" collapsed="false">
      <c r="A2680" s="1" t="s">
        <v>13150</v>
      </c>
      <c r="B2680" s="1" t="s">
        <v>3666</v>
      </c>
      <c r="C2680" s="1" t="s">
        <v>1940</v>
      </c>
      <c r="D2680" s="1" t="n">
        <v>2</v>
      </c>
      <c r="E2680" s="16" t="n">
        <v>2374.52</v>
      </c>
      <c r="F2680" s="17" t="n">
        <v>0.1</v>
      </c>
      <c r="G2680" s="16" t="n">
        <v>4274.14</v>
      </c>
      <c r="I2680" s="1" t="str">
        <f aca="false">INDEX(Products!$C$2:$C$51,MATCH(C2680,Products!$A$2:$A$51,0))</f>
        <v>Fashion</v>
      </c>
      <c r="J2680" s="1" t="str">
        <f aca="false">INDEX(Orders!$E$2:$E$8001,MATCH(B2680,Orders!$A$2:$A$8001,0))</f>
        <v>Delivered</v>
      </c>
      <c r="K2680" s="1" t="str">
        <f aca="false">LEFT(INDEX(Orders!$C$2:$C$8001,MATCH(B2680,Orders!$A$2:$A$8001,0)),7)</f>
        <v>2024-03</v>
      </c>
    </row>
    <row r="2681" customFormat="false" ht="15" hidden="false" customHeight="true" outlineLevel="0" collapsed="false">
      <c r="A2681" s="1" t="s">
        <v>13151</v>
      </c>
      <c r="B2681" s="1" t="s">
        <v>3666</v>
      </c>
      <c r="C2681" s="1" t="s">
        <v>1957</v>
      </c>
      <c r="D2681" s="1" t="n">
        <v>1</v>
      </c>
      <c r="E2681" s="16" t="n">
        <v>1469.28</v>
      </c>
      <c r="F2681" s="17" t="n">
        <v>0</v>
      </c>
      <c r="G2681" s="16" t="n">
        <v>1469.28</v>
      </c>
      <c r="I2681" s="1" t="str">
        <f aca="false">INDEX(Products!$C$2:$C$51,MATCH(C2681,Products!$A$2:$A$51,0))</f>
        <v>Home &amp; Kitchen</v>
      </c>
      <c r="J2681" s="1" t="str">
        <f aca="false">INDEX(Orders!$E$2:$E$8001,MATCH(B2681,Orders!$A$2:$A$8001,0))</f>
        <v>Delivered</v>
      </c>
      <c r="K2681" s="1" t="str">
        <f aca="false">LEFT(INDEX(Orders!$C$2:$C$8001,MATCH(B2681,Orders!$A$2:$A$8001,0)),7)</f>
        <v>2024-03</v>
      </c>
    </row>
    <row r="2682" customFormat="false" ht="15" hidden="false" customHeight="true" outlineLevel="0" collapsed="false">
      <c r="A2682" s="1" t="s">
        <v>13152</v>
      </c>
      <c r="B2682" s="1" t="s">
        <v>3666</v>
      </c>
      <c r="C2682" s="1" t="s">
        <v>2006</v>
      </c>
      <c r="D2682" s="1" t="n">
        <v>2</v>
      </c>
      <c r="E2682" s="16" t="n">
        <v>482.17</v>
      </c>
      <c r="F2682" s="17" t="n">
        <v>0</v>
      </c>
      <c r="G2682" s="16" t="n">
        <v>964.34</v>
      </c>
      <c r="I2682" s="1" t="str">
        <f aca="false">INDEX(Products!$C$2:$C$51,MATCH(C2682,Products!$A$2:$A$51,0))</f>
        <v>Books &amp; Stationery</v>
      </c>
      <c r="J2682" s="1" t="str">
        <f aca="false">INDEX(Orders!$E$2:$E$8001,MATCH(B2682,Orders!$A$2:$A$8001,0))</f>
        <v>Delivered</v>
      </c>
      <c r="K2682" s="1" t="str">
        <f aca="false">LEFT(INDEX(Orders!$C$2:$C$8001,MATCH(B2682,Orders!$A$2:$A$8001,0)),7)</f>
        <v>2024-03</v>
      </c>
    </row>
    <row r="2683" customFormat="false" ht="15" hidden="false" customHeight="true" outlineLevel="0" collapsed="false">
      <c r="A2683" s="1" t="s">
        <v>13153</v>
      </c>
      <c r="B2683" s="1" t="s">
        <v>3666</v>
      </c>
      <c r="C2683" s="1" t="s">
        <v>1988</v>
      </c>
      <c r="D2683" s="1" t="n">
        <v>2</v>
      </c>
      <c r="E2683" s="16" t="n">
        <v>681.07</v>
      </c>
      <c r="F2683" s="17" t="n">
        <v>0</v>
      </c>
      <c r="G2683" s="16" t="n">
        <v>1362.14</v>
      </c>
      <c r="I2683" s="1" t="str">
        <f aca="false">INDEX(Products!$C$2:$C$51,MATCH(C2683,Products!$A$2:$A$51,0))</f>
        <v>Sports &amp; Fitness</v>
      </c>
      <c r="J2683" s="1" t="str">
        <f aca="false">INDEX(Orders!$E$2:$E$8001,MATCH(B2683,Orders!$A$2:$A$8001,0))</f>
        <v>Delivered</v>
      </c>
      <c r="K2683" s="1" t="str">
        <f aca="false">LEFT(INDEX(Orders!$C$2:$C$8001,MATCH(B2683,Orders!$A$2:$A$8001,0)),7)</f>
        <v>2024-03</v>
      </c>
    </row>
    <row r="2684" customFormat="false" ht="15" hidden="false" customHeight="true" outlineLevel="0" collapsed="false">
      <c r="A2684" s="1" t="s">
        <v>13154</v>
      </c>
      <c r="B2684" s="1" t="s">
        <v>3667</v>
      </c>
      <c r="C2684" s="1" t="s">
        <v>1940</v>
      </c>
      <c r="D2684" s="1" t="n">
        <v>1</v>
      </c>
      <c r="E2684" s="16" t="n">
        <v>2374.52</v>
      </c>
      <c r="F2684" s="17" t="n">
        <v>0</v>
      </c>
      <c r="G2684" s="16" t="n">
        <v>2374.52</v>
      </c>
      <c r="I2684" s="1" t="str">
        <f aca="false">INDEX(Products!$C$2:$C$51,MATCH(C2684,Products!$A$2:$A$51,0))</f>
        <v>Fashion</v>
      </c>
      <c r="J2684" s="1" t="str">
        <f aca="false">INDEX(Orders!$E$2:$E$8001,MATCH(B2684,Orders!$A$2:$A$8001,0))</f>
        <v>Delivered</v>
      </c>
      <c r="K2684" s="1" t="str">
        <f aca="false">LEFT(INDEX(Orders!$C$2:$C$8001,MATCH(B2684,Orders!$A$2:$A$8001,0)),7)</f>
        <v>2025-10</v>
      </c>
    </row>
    <row r="2685" customFormat="false" ht="15" hidden="false" customHeight="true" outlineLevel="0" collapsed="false">
      <c r="A2685" s="1" t="s">
        <v>13155</v>
      </c>
      <c r="B2685" s="1" t="s">
        <v>3667</v>
      </c>
      <c r="C2685" s="1" t="s">
        <v>1969</v>
      </c>
      <c r="D2685" s="1" t="n">
        <v>3</v>
      </c>
      <c r="E2685" s="16" t="n">
        <v>9171.98</v>
      </c>
      <c r="F2685" s="17" t="n">
        <v>0.05</v>
      </c>
      <c r="G2685" s="16" t="n">
        <v>26140.14</v>
      </c>
      <c r="I2685" s="1" t="str">
        <f aca="false">INDEX(Products!$C$2:$C$51,MATCH(C2685,Products!$A$2:$A$51,0))</f>
        <v>Home &amp; Kitchen</v>
      </c>
      <c r="J2685" s="1" t="str">
        <f aca="false">INDEX(Orders!$E$2:$E$8001,MATCH(B2685,Orders!$A$2:$A$8001,0))</f>
        <v>Delivered</v>
      </c>
      <c r="K2685" s="1" t="str">
        <f aca="false">LEFT(INDEX(Orders!$C$2:$C$8001,MATCH(B2685,Orders!$A$2:$A$8001,0)),7)</f>
        <v>2025-10</v>
      </c>
    </row>
    <row r="2686" customFormat="false" ht="15" hidden="false" customHeight="true" outlineLevel="0" collapsed="false">
      <c r="A2686" s="1" t="s">
        <v>13156</v>
      </c>
      <c r="B2686" s="1" t="s">
        <v>3667</v>
      </c>
      <c r="C2686" s="1" t="s">
        <v>1975</v>
      </c>
      <c r="D2686" s="1" t="n">
        <v>1</v>
      </c>
      <c r="E2686" s="16" t="n">
        <v>862.99</v>
      </c>
      <c r="F2686" s="17" t="n">
        <v>0.15</v>
      </c>
      <c r="G2686" s="16" t="n">
        <v>733.54</v>
      </c>
      <c r="I2686" s="1" t="str">
        <f aca="false">INDEX(Products!$C$2:$C$51,MATCH(C2686,Products!$A$2:$A$51,0))</f>
        <v>Beauty &amp; Personal Care</v>
      </c>
      <c r="J2686" s="1" t="str">
        <f aca="false">INDEX(Orders!$E$2:$E$8001,MATCH(B2686,Orders!$A$2:$A$8001,0))</f>
        <v>Delivered</v>
      </c>
      <c r="K2686" s="1" t="str">
        <f aca="false">LEFT(INDEX(Orders!$C$2:$C$8001,MATCH(B2686,Orders!$A$2:$A$8001,0)),7)</f>
        <v>2025-10</v>
      </c>
    </row>
    <row r="2687" customFormat="false" ht="15" hidden="false" customHeight="true" outlineLevel="0" collapsed="false">
      <c r="A2687" s="1" t="s">
        <v>13157</v>
      </c>
      <c r="B2687" s="1" t="s">
        <v>3668</v>
      </c>
      <c r="C2687" s="1" t="s">
        <v>2007</v>
      </c>
      <c r="D2687" s="1" t="n">
        <v>2</v>
      </c>
      <c r="E2687" s="16" t="n">
        <v>750.27</v>
      </c>
      <c r="F2687" s="17" t="n">
        <v>0.05</v>
      </c>
      <c r="G2687" s="16" t="n">
        <v>1425.51</v>
      </c>
      <c r="I2687" s="1" t="str">
        <f aca="false">INDEX(Products!$C$2:$C$51,MATCH(C2687,Products!$A$2:$A$51,0))</f>
        <v>Books &amp; Stationery</v>
      </c>
      <c r="J2687" s="1" t="str">
        <f aca="false">INDEX(Orders!$E$2:$E$8001,MATCH(B2687,Orders!$A$2:$A$8001,0))</f>
        <v>Delivered</v>
      </c>
      <c r="K2687" s="1" t="str">
        <f aca="false">LEFT(INDEX(Orders!$C$2:$C$8001,MATCH(B2687,Orders!$A$2:$A$8001,0)),7)</f>
        <v>2025-06</v>
      </c>
    </row>
    <row r="2688" customFormat="false" ht="15" hidden="false" customHeight="true" outlineLevel="0" collapsed="false">
      <c r="A2688" s="1" t="s">
        <v>13158</v>
      </c>
      <c r="B2688" s="1" t="s">
        <v>3669</v>
      </c>
      <c r="C2688" s="1" t="s">
        <v>1953</v>
      </c>
      <c r="D2688" s="1" t="n">
        <v>1</v>
      </c>
      <c r="E2688" s="16" t="n">
        <v>4914.12</v>
      </c>
      <c r="F2688" s="17" t="n">
        <v>0.15</v>
      </c>
      <c r="G2688" s="16" t="n">
        <v>4177</v>
      </c>
      <c r="I2688" s="1" t="str">
        <f aca="false">INDEX(Products!$C$2:$C$51,MATCH(C2688,Products!$A$2:$A$51,0))</f>
        <v>Fashion</v>
      </c>
      <c r="J2688" s="1" t="str">
        <f aca="false">INDEX(Orders!$E$2:$E$8001,MATCH(B2688,Orders!$A$2:$A$8001,0))</f>
        <v>Delivered</v>
      </c>
      <c r="K2688" s="1" t="str">
        <f aca="false">LEFT(INDEX(Orders!$C$2:$C$8001,MATCH(B2688,Orders!$A$2:$A$8001,0)),7)</f>
        <v>2025-01</v>
      </c>
    </row>
    <row r="2689" customFormat="false" ht="15" hidden="false" customHeight="true" outlineLevel="0" collapsed="false">
      <c r="A2689" s="1" t="s">
        <v>13159</v>
      </c>
      <c r="B2689" s="1" t="s">
        <v>3671</v>
      </c>
      <c r="C2689" s="1" t="s">
        <v>2006</v>
      </c>
      <c r="D2689" s="1" t="n">
        <v>1</v>
      </c>
      <c r="E2689" s="16" t="n">
        <v>482.17</v>
      </c>
      <c r="F2689" s="17" t="n">
        <v>0.15</v>
      </c>
      <c r="G2689" s="16" t="n">
        <v>409.84</v>
      </c>
      <c r="I2689" s="1" t="str">
        <f aca="false">INDEX(Products!$C$2:$C$51,MATCH(C2689,Products!$A$2:$A$51,0))</f>
        <v>Books &amp; Stationery</v>
      </c>
      <c r="J2689" s="1" t="str">
        <f aca="false">INDEX(Orders!$E$2:$E$8001,MATCH(B2689,Orders!$A$2:$A$8001,0))</f>
        <v>Delivered</v>
      </c>
      <c r="K2689" s="1" t="str">
        <f aca="false">LEFT(INDEX(Orders!$C$2:$C$8001,MATCH(B2689,Orders!$A$2:$A$8001,0)),7)</f>
        <v>2025-03</v>
      </c>
    </row>
    <row r="2690" customFormat="false" ht="15" hidden="false" customHeight="true" outlineLevel="0" collapsed="false">
      <c r="A2690" s="1" t="s">
        <v>13160</v>
      </c>
      <c r="B2690" s="1" t="s">
        <v>3671</v>
      </c>
      <c r="C2690" s="1" t="s">
        <v>1990</v>
      </c>
      <c r="D2690" s="1" t="n">
        <v>2</v>
      </c>
      <c r="E2690" s="16" t="n">
        <v>5311.32</v>
      </c>
      <c r="F2690" s="17" t="n">
        <v>0.1</v>
      </c>
      <c r="G2690" s="16" t="n">
        <v>9560.38</v>
      </c>
      <c r="I2690" s="1" t="str">
        <f aca="false">INDEX(Products!$C$2:$C$51,MATCH(C2690,Products!$A$2:$A$51,0))</f>
        <v>Sports &amp; Fitness</v>
      </c>
      <c r="J2690" s="1" t="str">
        <f aca="false">INDEX(Orders!$E$2:$E$8001,MATCH(B2690,Orders!$A$2:$A$8001,0))</f>
        <v>Delivered</v>
      </c>
      <c r="K2690" s="1" t="str">
        <f aca="false">LEFT(INDEX(Orders!$C$2:$C$8001,MATCH(B2690,Orders!$A$2:$A$8001,0)),7)</f>
        <v>2025-03</v>
      </c>
    </row>
    <row r="2691" customFormat="false" ht="15" hidden="false" customHeight="true" outlineLevel="0" collapsed="false">
      <c r="A2691" s="1" t="s">
        <v>13161</v>
      </c>
      <c r="B2691" s="1" t="s">
        <v>3672</v>
      </c>
      <c r="C2691" s="1" t="s">
        <v>1930</v>
      </c>
      <c r="D2691" s="1" t="n">
        <v>2</v>
      </c>
      <c r="E2691" s="16" t="n">
        <v>2398.35</v>
      </c>
      <c r="F2691" s="17" t="n">
        <v>0.2</v>
      </c>
      <c r="G2691" s="16" t="n">
        <v>3837.36</v>
      </c>
      <c r="I2691" s="1" t="str">
        <f aca="false">INDEX(Products!$C$2:$C$51,MATCH(C2691,Products!$A$2:$A$51,0))</f>
        <v>Electronics</v>
      </c>
      <c r="J2691" s="1" t="str">
        <f aca="false">INDEX(Orders!$E$2:$E$8001,MATCH(B2691,Orders!$A$2:$A$8001,0))</f>
        <v>Delivered</v>
      </c>
      <c r="K2691" s="1" t="str">
        <f aca="false">LEFT(INDEX(Orders!$C$2:$C$8001,MATCH(B2691,Orders!$A$2:$A$8001,0)),7)</f>
        <v>2024-12</v>
      </c>
    </row>
    <row r="2692" customFormat="false" ht="15" hidden="false" customHeight="true" outlineLevel="0" collapsed="false">
      <c r="A2692" s="1" t="s">
        <v>13162</v>
      </c>
      <c r="B2692" s="1" t="s">
        <v>3673</v>
      </c>
      <c r="C2692" s="1" t="s">
        <v>1930</v>
      </c>
      <c r="D2692" s="1" t="n">
        <v>2</v>
      </c>
      <c r="E2692" s="16" t="n">
        <v>2398.35</v>
      </c>
      <c r="F2692" s="17" t="n">
        <v>0.05</v>
      </c>
      <c r="G2692" s="16" t="n">
        <v>4556.86</v>
      </c>
      <c r="I2692" s="1" t="str">
        <f aca="false">INDEX(Products!$C$2:$C$51,MATCH(C2692,Products!$A$2:$A$51,0))</f>
        <v>Electronics</v>
      </c>
      <c r="J2692" s="1" t="str">
        <f aca="false">INDEX(Orders!$E$2:$E$8001,MATCH(B2692,Orders!$A$2:$A$8001,0))</f>
        <v>Returned</v>
      </c>
      <c r="K2692" s="1" t="str">
        <f aca="false">LEFT(INDEX(Orders!$C$2:$C$8001,MATCH(B2692,Orders!$A$2:$A$8001,0)),7)</f>
        <v>2025-10</v>
      </c>
    </row>
    <row r="2693" customFormat="false" ht="15" hidden="false" customHeight="true" outlineLevel="0" collapsed="false">
      <c r="A2693" s="1" t="s">
        <v>13163</v>
      </c>
      <c r="B2693" s="1" t="s">
        <v>3673</v>
      </c>
      <c r="C2693" s="1" t="s">
        <v>1976</v>
      </c>
      <c r="D2693" s="1" t="n">
        <v>1</v>
      </c>
      <c r="E2693" s="16" t="n">
        <v>1603.35</v>
      </c>
      <c r="F2693" s="17" t="n">
        <v>0.15</v>
      </c>
      <c r="G2693" s="16" t="n">
        <v>1362.85</v>
      </c>
      <c r="I2693" s="1" t="str">
        <f aca="false">INDEX(Products!$C$2:$C$51,MATCH(C2693,Products!$A$2:$A$51,0))</f>
        <v>Beauty &amp; Personal Care</v>
      </c>
      <c r="J2693" s="1" t="str">
        <f aca="false">INDEX(Orders!$E$2:$E$8001,MATCH(B2693,Orders!$A$2:$A$8001,0))</f>
        <v>Returned</v>
      </c>
      <c r="K2693" s="1" t="str">
        <f aca="false">LEFT(INDEX(Orders!$C$2:$C$8001,MATCH(B2693,Orders!$A$2:$A$8001,0)),7)</f>
        <v>2025-10</v>
      </c>
    </row>
    <row r="2694" customFormat="false" ht="15" hidden="false" customHeight="true" outlineLevel="0" collapsed="false">
      <c r="A2694" s="1" t="s">
        <v>13164</v>
      </c>
      <c r="B2694" s="1" t="s">
        <v>3673</v>
      </c>
      <c r="C2694" s="1" t="s">
        <v>1957</v>
      </c>
      <c r="D2694" s="1" t="n">
        <v>1</v>
      </c>
      <c r="E2694" s="16" t="n">
        <v>1469.28</v>
      </c>
      <c r="F2694" s="17" t="n">
        <v>0</v>
      </c>
      <c r="G2694" s="16" t="n">
        <v>1469.28</v>
      </c>
      <c r="I2694" s="1" t="str">
        <f aca="false">INDEX(Products!$C$2:$C$51,MATCH(C2694,Products!$A$2:$A$51,0))</f>
        <v>Home &amp; Kitchen</v>
      </c>
      <c r="J2694" s="1" t="str">
        <f aca="false">INDEX(Orders!$E$2:$E$8001,MATCH(B2694,Orders!$A$2:$A$8001,0))</f>
        <v>Returned</v>
      </c>
      <c r="K2694" s="1" t="str">
        <f aca="false">LEFT(INDEX(Orders!$C$2:$C$8001,MATCH(B2694,Orders!$A$2:$A$8001,0)),7)</f>
        <v>2025-10</v>
      </c>
    </row>
    <row r="2695" customFormat="false" ht="15" hidden="false" customHeight="true" outlineLevel="0" collapsed="false">
      <c r="A2695" s="1" t="s">
        <v>13165</v>
      </c>
      <c r="B2695" s="1" t="s">
        <v>3673</v>
      </c>
      <c r="C2695" s="1" t="s">
        <v>1990</v>
      </c>
      <c r="D2695" s="1" t="n">
        <v>2</v>
      </c>
      <c r="E2695" s="16" t="n">
        <v>5311.32</v>
      </c>
      <c r="F2695" s="17" t="n">
        <v>0</v>
      </c>
      <c r="G2695" s="16" t="n">
        <v>10622.64</v>
      </c>
      <c r="I2695" s="1" t="str">
        <f aca="false">INDEX(Products!$C$2:$C$51,MATCH(C2695,Products!$A$2:$A$51,0))</f>
        <v>Sports &amp; Fitness</v>
      </c>
      <c r="J2695" s="1" t="str">
        <f aca="false">INDEX(Orders!$E$2:$E$8001,MATCH(B2695,Orders!$A$2:$A$8001,0))</f>
        <v>Returned</v>
      </c>
      <c r="K2695" s="1" t="str">
        <f aca="false">LEFT(INDEX(Orders!$C$2:$C$8001,MATCH(B2695,Orders!$A$2:$A$8001,0)),7)</f>
        <v>2025-10</v>
      </c>
    </row>
    <row r="2696" customFormat="false" ht="15" hidden="false" customHeight="true" outlineLevel="0" collapsed="false">
      <c r="A2696" s="1" t="s">
        <v>13166</v>
      </c>
      <c r="B2696" s="1" t="s">
        <v>3674</v>
      </c>
      <c r="C2696" s="1" t="s">
        <v>2007</v>
      </c>
      <c r="D2696" s="1" t="n">
        <v>1</v>
      </c>
      <c r="E2696" s="16" t="n">
        <v>750.27</v>
      </c>
      <c r="F2696" s="17" t="n">
        <v>0</v>
      </c>
      <c r="G2696" s="16" t="n">
        <v>750.27</v>
      </c>
      <c r="I2696" s="1" t="str">
        <f aca="false">INDEX(Products!$C$2:$C$51,MATCH(C2696,Products!$A$2:$A$51,0))</f>
        <v>Books &amp; Stationery</v>
      </c>
      <c r="J2696" s="1" t="str">
        <f aca="false">INDEX(Orders!$E$2:$E$8001,MATCH(B2696,Orders!$A$2:$A$8001,0))</f>
        <v>Delivered</v>
      </c>
      <c r="K2696" s="1" t="str">
        <f aca="false">LEFT(INDEX(Orders!$C$2:$C$8001,MATCH(B2696,Orders!$A$2:$A$8001,0)),7)</f>
        <v>2024-05</v>
      </c>
    </row>
    <row r="2697" customFormat="false" ht="15" hidden="false" customHeight="true" outlineLevel="0" collapsed="false">
      <c r="A2697" s="1" t="s">
        <v>13167</v>
      </c>
      <c r="B2697" s="1" t="s">
        <v>3674</v>
      </c>
      <c r="C2697" s="1" t="s">
        <v>1953</v>
      </c>
      <c r="D2697" s="1" t="n">
        <v>1</v>
      </c>
      <c r="E2697" s="16" t="n">
        <v>4914.12</v>
      </c>
      <c r="F2697" s="17" t="n">
        <v>0</v>
      </c>
      <c r="G2697" s="16" t="n">
        <v>4914.12</v>
      </c>
      <c r="I2697" s="1" t="str">
        <f aca="false">INDEX(Products!$C$2:$C$51,MATCH(C2697,Products!$A$2:$A$51,0))</f>
        <v>Fashion</v>
      </c>
      <c r="J2697" s="1" t="str">
        <f aca="false">INDEX(Orders!$E$2:$E$8001,MATCH(B2697,Orders!$A$2:$A$8001,0))</f>
        <v>Delivered</v>
      </c>
      <c r="K2697" s="1" t="str">
        <f aca="false">LEFT(INDEX(Orders!$C$2:$C$8001,MATCH(B2697,Orders!$A$2:$A$8001,0)),7)</f>
        <v>2024-05</v>
      </c>
    </row>
    <row r="2698" customFormat="false" ht="15" hidden="false" customHeight="true" outlineLevel="0" collapsed="false">
      <c r="A2698" s="1" t="s">
        <v>13168</v>
      </c>
      <c r="B2698" s="1" t="s">
        <v>3675</v>
      </c>
      <c r="C2698" s="1" t="s">
        <v>2002</v>
      </c>
      <c r="D2698" s="1" t="n">
        <v>1</v>
      </c>
      <c r="E2698" s="16" t="n">
        <v>392.75</v>
      </c>
      <c r="F2698" s="17" t="n">
        <v>0.05</v>
      </c>
      <c r="G2698" s="16" t="n">
        <v>373.11</v>
      </c>
      <c r="I2698" s="1" t="str">
        <f aca="false">INDEX(Products!$C$2:$C$51,MATCH(C2698,Products!$A$2:$A$51,0))</f>
        <v>Books &amp; Stationery</v>
      </c>
      <c r="J2698" s="1" t="str">
        <f aca="false">INDEX(Orders!$E$2:$E$8001,MATCH(B2698,Orders!$A$2:$A$8001,0))</f>
        <v>Delivered</v>
      </c>
      <c r="K2698" s="1" t="str">
        <f aca="false">LEFT(INDEX(Orders!$C$2:$C$8001,MATCH(B2698,Orders!$A$2:$A$8001,0)),7)</f>
        <v>2024-11</v>
      </c>
    </row>
    <row r="2699" customFormat="false" ht="15" hidden="false" customHeight="true" outlineLevel="0" collapsed="false">
      <c r="A2699" s="1" t="s">
        <v>13169</v>
      </c>
      <c r="B2699" s="1" t="s">
        <v>3676</v>
      </c>
      <c r="C2699" s="1" t="s">
        <v>1984</v>
      </c>
      <c r="D2699" s="1" t="n">
        <v>2</v>
      </c>
      <c r="E2699" s="16" t="n">
        <v>1134.82</v>
      </c>
      <c r="F2699" s="17" t="n">
        <v>0</v>
      </c>
      <c r="G2699" s="16" t="n">
        <v>2269.64</v>
      </c>
      <c r="I2699" s="1" t="str">
        <f aca="false">INDEX(Products!$C$2:$C$51,MATCH(C2699,Products!$A$2:$A$51,0))</f>
        <v>Beauty &amp; Personal Care</v>
      </c>
      <c r="J2699" s="1" t="str">
        <f aca="false">INDEX(Orders!$E$2:$E$8001,MATCH(B2699,Orders!$A$2:$A$8001,0))</f>
        <v>Delivered</v>
      </c>
      <c r="K2699" s="1" t="str">
        <f aca="false">LEFT(INDEX(Orders!$C$2:$C$8001,MATCH(B2699,Orders!$A$2:$A$8001,0)),7)</f>
        <v>2025-05</v>
      </c>
    </row>
    <row r="2700" customFormat="false" ht="15" hidden="false" customHeight="true" outlineLevel="0" collapsed="false">
      <c r="A2700" s="1" t="s">
        <v>13170</v>
      </c>
      <c r="B2700" s="1" t="s">
        <v>3676</v>
      </c>
      <c r="C2700" s="1" t="s">
        <v>1940</v>
      </c>
      <c r="D2700" s="1" t="n">
        <v>1</v>
      </c>
      <c r="E2700" s="16" t="n">
        <v>2374.52</v>
      </c>
      <c r="F2700" s="17" t="n">
        <v>0</v>
      </c>
      <c r="G2700" s="16" t="n">
        <v>2374.52</v>
      </c>
      <c r="I2700" s="1" t="str">
        <f aca="false">INDEX(Products!$C$2:$C$51,MATCH(C2700,Products!$A$2:$A$51,0))</f>
        <v>Fashion</v>
      </c>
      <c r="J2700" s="1" t="str">
        <f aca="false">INDEX(Orders!$E$2:$E$8001,MATCH(B2700,Orders!$A$2:$A$8001,0))</f>
        <v>Delivered</v>
      </c>
      <c r="K2700" s="1" t="str">
        <f aca="false">LEFT(INDEX(Orders!$C$2:$C$8001,MATCH(B2700,Orders!$A$2:$A$8001,0)),7)</f>
        <v>2025-05</v>
      </c>
    </row>
    <row r="2701" customFormat="false" ht="15" hidden="false" customHeight="true" outlineLevel="0" collapsed="false">
      <c r="A2701" s="1" t="s">
        <v>13171</v>
      </c>
      <c r="B2701" s="1" t="s">
        <v>3678</v>
      </c>
      <c r="C2701" s="1" t="s">
        <v>2007</v>
      </c>
      <c r="D2701" s="1" t="n">
        <v>1</v>
      </c>
      <c r="E2701" s="16" t="n">
        <v>750.27</v>
      </c>
      <c r="F2701" s="17" t="n">
        <v>0.05</v>
      </c>
      <c r="G2701" s="16" t="n">
        <v>712.76</v>
      </c>
      <c r="I2701" s="1" t="str">
        <f aca="false">INDEX(Products!$C$2:$C$51,MATCH(C2701,Products!$A$2:$A$51,0))</f>
        <v>Books &amp; Stationery</v>
      </c>
      <c r="J2701" s="1" t="str">
        <f aca="false">INDEX(Orders!$E$2:$E$8001,MATCH(B2701,Orders!$A$2:$A$8001,0))</f>
        <v>Delivered</v>
      </c>
      <c r="K2701" s="1" t="str">
        <f aca="false">LEFT(INDEX(Orders!$C$2:$C$8001,MATCH(B2701,Orders!$A$2:$A$8001,0)),7)</f>
        <v>2024-12</v>
      </c>
    </row>
    <row r="2702" customFormat="false" ht="15" hidden="false" customHeight="true" outlineLevel="0" collapsed="false">
      <c r="A2702" s="1" t="s">
        <v>13172</v>
      </c>
      <c r="B2702" s="1" t="s">
        <v>3679</v>
      </c>
      <c r="C2702" s="1" t="s">
        <v>1976</v>
      </c>
      <c r="D2702" s="1" t="n">
        <v>1</v>
      </c>
      <c r="E2702" s="16" t="n">
        <v>1603.35</v>
      </c>
      <c r="F2702" s="17" t="n">
        <v>0.05</v>
      </c>
      <c r="G2702" s="16" t="n">
        <v>1523.18</v>
      </c>
      <c r="I2702" s="1" t="str">
        <f aca="false">INDEX(Products!$C$2:$C$51,MATCH(C2702,Products!$A$2:$A$51,0))</f>
        <v>Beauty &amp; Personal Care</v>
      </c>
      <c r="J2702" s="1" t="str">
        <f aca="false">INDEX(Orders!$E$2:$E$8001,MATCH(B2702,Orders!$A$2:$A$8001,0))</f>
        <v>Delivered</v>
      </c>
      <c r="K2702" s="1" t="str">
        <f aca="false">LEFT(INDEX(Orders!$C$2:$C$8001,MATCH(B2702,Orders!$A$2:$A$8001,0)),7)</f>
        <v>2025-06</v>
      </c>
    </row>
    <row r="2703" customFormat="false" ht="15" hidden="false" customHeight="true" outlineLevel="0" collapsed="false">
      <c r="A2703" s="1" t="s">
        <v>13173</v>
      </c>
      <c r="B2703" s="1" t="s">
        <v>3679</v>
      </c>
      <c r="C2703" s="1" t="s">
        <v>1997</v>
      </c>
      <c r="D2703" s="1" t="n">
        <v>1</v>
      </c>
      <c r="E2703" s="16" t="n">
        <v>311.15</v>
      </c>
      <c r="F2703" s="17" t="n">
        <v>0</v>
      </c>
      <c r="G2703" s="16" t="n">
        <v>311.15</v>
      </c>
      <c r="I2703" s="1" t="str">
        <f aca="false">INDEX(Products!$C$2:$C$51,MATCH(C2703,Products!$A$2:$A$51,0))</f>
        <v>Sports &amp; Fitness</v>
      </c>
      <c r="J2703" s="1" t="str">
        <f aca="false">INDEX(Orders!$E$2:$E$8001,MATCH(B2703,Orders!$A$2:$A$8001,0))</f>
        <v>Delivered</v>
      </c>
      <c r="K2703" s="1" t="str">
        <f aca="false">LEFT(INDEX(Orders!$C$2:$C$8001,MATCH(B2703,Orders!$A$2:$A$8001,0)),7)</f>
        <v>2025-06</v>
      </c>
    </row>
    <row r="2704" customFormat="false" ht="15" hidden="false" customHeight="true" outlineLevel="0" collapsed="false">
      <c r="A2704" s="1" t="s">
        <v>13174</v>
      </c>
      <c r="B2704" s="1" t="s">
        <v>3680</v>
      </c>
      <c r="C2704" s="1" t="s">
        <v>1930</v>
      </c>
      <c r="D2704" s="1" t="n">
        <v>1</v>
      </c>
      <c r="E2704" s="16" t="n">
        <v>2398.35</v>
      </c>
      <c r="F2704" s="17" t="n">
        <v>0.05</v>
      </c>
      <c r="G2704" s="16" t="n">
        <v>2278.43</v>
      </c>
      <c r="I2704" s="1" t="str">
        <f aca="false">INDEX(Products!$C$2:$C$51,MATCH(C2704,Products!$A$2:$A$51,0))</f>
        <v>Electronics</v>
      </c>
      <c r="J2704" s="1" t="str">
        <f aca="false">INDEX(Orders!$E$2:$E$8001,MATCH(B2704,Orders!$A$2:$A$8001,0))</f>
        <v>Delivered</v>
      </c>
      <c r="K2704" s="1" t="str">
        <f aca="false">LEFT(INDEX(Orders!$C$2:$C$8001,MATCH(B2704,Orders!$A$2:$A$8001,0)),7)</f>
        <v>2025-10</v>
      </c>
    </row>
    <row r="2705" customFormat="false" ht="15" hidden="false" customHeight="true" outlineLevel="0" collapsed="false">
      <c r="A2705" s="1" t="s">
        <v>13175</v>
      </c>
      <c r="B2705" s="1" t="s">
        <v>3680</v>
      </c>
      <c r="C2705" s="1" t="s">
        <v>2006</v>
      </c>
      <c r="D2705" s="1" t="n">
        <v>1</v>
      </c>
      <c r="E2705" s="16" t="n">
        <v>482.17</v>
      </c>
      <c r="F2705" s="17" t="n">
        <v>0</v>
      </c>
      <c r="G2705" s="16" t="n">
        <v>482.17</v>
      </c>
      <c r="I2705" s="1" t="str">
        <f aca="false">INDEX(Products!$C$2:$C$51,MATCH(C2705,Products!$A$2:$A$51,0))</f>
        <v>Books &amp; Stationery</v>
      </c>
      <c r="J2705" s="1" t="str">
        <f aca="false">INDEX(Orders!$E$2:$E$8001,MATCH(B2705,Orders!$A$2:$A$8001,0))</f>
        <v>Delivered</v>
      </c>
      <c r="K2705" s="1" t="str">
        <f aca="false">LEFT(INDEX(Orders!$C$2:$C$8001,MATCH(B2705,Orders!$A$2:$A$8001,0)),7)</f>
        <v>2025-10</v>
      </c>
    </row>
    <row r="2706" customFormat="false" ht="15" hidden="false" customHeight="true" outlineLevel="0" collapsed="false">
      <c r="A2706" s="1" t="s">
        <v>13176</v>
      </c>
      <c r="B2706" s="1" t="s">
        <v>3680</v>
      </c>
      <c r="C2706" s="1" t="s">
        <v>1953</v>
      </c>
      <c r="D2706" s="1" t="n">
        <v>1</v>
      </c>
      <c r="E2706" s="16" t="n">
        <v>4914.12</v>
      </c>
      <c r="F2706" s="17" t="n">
        <v>0</v>
      </c>
      <c r="G2706" s="16" t="n">
        <v>4914.12</v>
      </c>
      <c r="I2706" s="1" t="str">
        <f aca="false">INDEX(Products!$C$2:$C$51,MATCH(C2706,Products!$A$2:$A$51,0))</f>
        <v>Fashion</v>
      </c>
      <c r="J2706" s="1" t="str">
        <f aca="false">INDEX(Orders!$E$2:$E$8001,MATCH(B2706,Orders!$A$2:$A$8001,0))</f>
        <v>Delivered</v>
      </c>
      <c r="K2706" s="1" t="str">
        <f aca="false">LEFT(INDEX(Orders!$C$2:$C$8001,MATCH(B2706,Orders!$A$2:$A$8001,0)),7)</f>
        <v>2025-10</v>
      </c>
    </row>
    <row r="2707" customFormat="false" ht="15" hidden="false" customHeight="true" outlineLevel="0" collapsed="false">
      <c r="A2707" s="1" t="s">
        <v>13177</v>
      </c>
      <c r="B2707" s="1" t="s">
        <v>3681</v>
      </c>
      <c r="C2707" s="1" t="s">
        <v>1976</v>
      </c>
      <c r="D2707" s="1" t="n">
        <v>1</v>
      </c>
      <c r="E2707" s="16" t="n">
        <v>1603.35</v>
      </c>
      <c r="F2707" s="17" t="n">
        <v>0.2</v>
      </c>
      <c r="G2707" s="16" t="n">
        <v>1282.68</v>
      </c>
      <c r="I2707" s="1" t="str">
        <f aca="false">INDEX(Products!$C$2:$C$51,MATCH(C2707,Products!$A$2:$A$51,0))</f>
        <v>Beauty &amp; Personal Care</v>
      </c>
      <c r="J2707" s="1" t="str">
        <f aca="false">INDEX(Orders!$E$2:$E$8001,MATCH(B2707,Orders!$A$2:$A$8001,0))</f>
        <v>Delivered</v>
      </c>
      <c r="K2707" s="1" t="str">
        <f aca="false">LEFT(INDEX(Orders!$C$2:$C$8001,MATCH(B2707,Orders!$A$2:$A$8001,0)),7)</f>
        <v>2024-11</v>
      </c>
    </row>
    <row r="2708" customFormat="false" ht="15" hidden="false" customHeight="true" outlineLevel="0" collapsed="false">
      <c r="A2708" s="1" t="s">
        <v>13178</v>
      </c>
      <c r="B2708" s="1" t="s">
        <v>3682</v>
      </c>
      <c r="C2708" s="1" t="s">
        <v>1963</v>
      </c>
      <c r="D2708" s="1" t="n">
        <v>1</v>
      </c>
      <c r="E2708" s="16" t="n">
        <v>1494.98</v>
      </c>
      <c r="F2708" s="17" t="n">
        <v>0.05</v>
      </c>
      <c r="G2708" s="16" t="n">
        <v>1420.23</v>
      </c>
      <c r="I2708" s="1" t="str">
        <f aca="false">INDEX(Products!$C$2:$C$51,MATCH(C2708,Products!$A$2:$A$51,0))</f>
        <v>Home &amp; Kitchen</v>
      </c>
      <c r="J2708" s="1" t="str">
        <f aca="false">INDEX(Orders!$E$2:$E$8001,MATCH(B2708,Orders!$A$2:$A$8001,0))</f>
        <v>Delivered</v>
      </c>
      <c r="K2708" s="1" t="str">
        <f aca="false">LEFT(INDEX(Orders!$C$2:$C$8001,MATCH(B2708,Orders!$A$2:$A$8001,0)),7)</f>
        <v>2025-09</v>
      </c>
    </row>
    <row r="2709" customFormat="false" ht="15" hidden="false" customHeight="true" outlineLevel="0" collapsed="false">
      <c r="A2709" s="1" t="s">
        <v>13179</v>
      </c>
      <c r="B2709" s="1" t="s">
        <v>3682</v>
      </c>
      <c r="C2709" s="1" t="s">
        <v>1975</v>
      </c>
      <c r="D2709" s="1" t="n">
        <v>2</v>
      </c>
      <c r="E2709" s="16" t="n">
        <v>862.99</v>
      </c>
      <c r="F2709" s="17" t="n">
        <v>0.05</v>
      </c>
      <c r="G2709" s="16" t="n">
        <v>1639.68</v>
      </c>
      <c r="I2709" s="1" t="str">
        <f aca="false">INDEX(Products!$C$2:$C$51,MATCH(C2709,Products!$A$2:$A$51,0))</f>
        <v>Beauty &amp; Personal Care</v>
      </c>
      <c r="J2709" s="1" t="str">
        <f aca="false">INDEX(Orders!$E$2:$E$8001,MATCH(B2709,Orders!$A$2:$A$8001,0))</f>
        <v>Delivered</v>
      </c>
      <c r="K2709" s="1" t="str">
        <f aca="false">LEFT(INDEX(Orders!$C$2:$C$8001,MATCH(B2709,Orders!$A$2:$A$8001,0)),7)</f>
        <v>2025-09</v>
      </c>
    </row>
    <row r="2710" customFormat="false" ht="15" hidden="false" customHeight="true" outlineLevel="0" collapsed="false">
      <c r="A2710" s="1" t="s">
        <v>13180</v>
      </c>
      <c r="B2710" s="1" t="s">
        <v>3684</v>
      </c>
      <c r="C2710" s="1" t="s">
        <v>1940</v>
      </c>
      <c r="D2710" s="1" t="n">
        <v>2</v>
      </c>
      <c r="E2710" s="16" t="n">
        <v>2374.52</v>
      </c>
      <c r="F2710" s="17" t="n">
        <v>0</v>
      </c>
      <c r="G2710" s="16" t="n">
        <v>4749.04</v>
      </c>
      <c r="I2710" s="1" t="str">
        <f aca="false">INDEX(Products!$C$2:$C$51,MATCH(C2710,Products!$A$2:$A$51,0))</f>
        <v>Fashion</v>
      </c>
      <c r="J2710" s="1" t="str">
        <f aca="false">INDEX(Orders!$E$2:$E$8001,MATCH(B2710,Orders!$A$2:$A$8001,0))</f>
        <v>Delivered</v>
      </c>
      <c r="K2710" s="1" t="str">
        <f aca="false">LEFT(INDEX(Orders!$C$2:$C$8001,MATCH(B2710,Orders!$A$2:$A$8001,0)),7)</f>
        <v>2024-08</v>
      </c>
    </row>
    <row r="2711" customFormat="false" ht="15" hidden="false" customHeight="true" outlineLevel="0" collapsed="false">
      <c r="A2711" s="1" t="s">
        <v>13181</v>
      </c>
      <c r="B2711" s="1" t="s">
        <v>3684</v>
      </c>
      <c r="C2711" s="1" t="s">
        <v>2006</v>
      </c>
      <c r="D2711" s="1" t="n">
        <v>1</v>
      </c>
      <c r="E2711" s="16" t="n">
        <v>482.17</v>
      </c>
      <c r="F2711" s="17" t="n">
        <v>0</v>
      </c>
      <c r="G2711" s="16" t="n">
        <v>482.17</v>
      </c>
      <c r="I2711" s="1" t="str">
        <f aca="false">INDEX(Products!$C$2:$C$51,MATCH(C2711,Products!$A$2:$A$51,0))</f>
        <v>Books &amp; Stationery</v>
      </c>
      <c r="J2711" s="1" t="str">
        <f aca="false">INDEX(Orders!$E$2:$E$8001,MATCH(B2711,Orders!$A$2:$A$8001,0))</f>
        <v>Delivered</v>
      </c>
      <c r="K2711" s="1" t="str">
        <f aca="false">LEFT(INDEX(Orders!$C$2:$C$8001,MATCH(B2711,Orders!$A$2:$A$8001,0)),7)</f>
        <v>2024-08</v>
      </c>
    </row>
    <row r="2712" customFormat="false" ht="15" hidden="false" customHeight="true" outlineLevel="0" collapsed="false">
      <c r="A2712" s="1" t="s">
        <v>13182</v>
      </c>
      <c r="B2712" s="1" t="s">
        <v>3685</v>
      </c>
      <c r="C2712" s="1" t="s">
        <v>1940</v>
      </c>
      <c r="D2712" s="1" t="n">
        <v>1</v>
      </c>
      <c r="E2712" s="16" t="n">
        <v>2374.52</v>
      </c>
      <c r="F2712" s="17" t="n">
        <v>0.15</v>
      </c>
      <c r="G2712" s="16" t="n">
        <v>2018.34</v>
      </c>
      <c r="I2712" s="1" t="str">
        <f aca="false">INDEX(Products!$C$2:$C$51,MATCH(C2712,Products!$A$2:$A$51,0))</f>
        <v>Fashion</v>
      </c>
      <c r="J2712" s="1" t="str">
        <f aca="false">INDEX(Orders!$E$2:$E$8001,MATCH(B2712,Orders!$A$2:$A$8001,0))</f>
        <v>Delivered</v>
      </c>
      <c r="K2712" s="1" t="str">
        <f aca="false">LEFT(INDEX(Orders!$C$2:$C$8001,MATCH(B2712,Orders!$A$2:$A$8001,0)),7)</f>
        <v>2024-04</v>
      </c>
    </row>
    <row r="2713" customFormat="false" ht="15" hidden="false" customHeight="true" outlineLevel="0" collapsed="false">
      <c r="A2713" s="1" t="s">
        <v>13183</v>
      </c>
      <c r="B2713" s="1" t="s">
        <v>3685</v>
      </c>
      <c r="C2713" s="1" t="s">
        <v>1997</v>
      </c>
      <c r="D2713" s="1" t="n">
        <v>1</v>
      </c>
      <c r="E2713" s="16" t="n">
        <v>311.15</v>
      </c>
      <c r="F2713" s="17" t="n">
        <v>0.05</v>
      </c>
      <c r="G2713" s="16" t="n">
        <v>295.59</v>
      </c>
      <c r="I2713" s="1" t="str">
        <f aca="false">INDEX(Products!$C$2:$C$51,MATCH(C2713,Products!$A$2:$A$51,0))</f>
        <v>Sports &amp; Fitness</v>
      </c>
      <c r="J2713" s="1" t="str">
        <f aca="false">INDEX(Orders!$E$2:$E$8001,MATCH(B2713,Orders!$A$2:$A$8001,0))</f>
        <v>Delivered</v>
      </c>
      <c r="K2713" s="1" t="str">
        <f aca="false">LEFT(INDEX(Orders!$C$2:$C$8001,MATCH(B2713,Orders!$A$2:$A$8001,0)),7)</f>
        <v>2024-04</v>
      </c>
    </row>
    <row r="2714" customFormat="false" ht="15" hidden="false" customHeight="true" outlineLevel="0" collapsed="false">
      <c r="A2714" s="1" t="s">
        <v>13184</v>
      </c>
      <c r="B2714" s="1" t="s">
        <v>3686</v>
      </c>
      <c r="C2714" s="1" t="s">
        <v>2006</v>
      </c>
      <c r="D2714" s="1" t="n">
        <v>1</v>
      </c>
      <c r="E2714" s="16" t="n">
        <v>482.17</v>
      </c>
      <c r="F2714" s="17" t="n">
        <v>0.15</v>
      </c>
      <c r="G2714" s="16" t="n">
        <v>409.84</v>
      </c>
      <c r="I2714" s="1" t="str">
        <f aca="false">INDEX(Products!$C$2:$C$51,MATCH(C2714,Products!$A$2:$A$51,0))</f>
        <v>Books &amp; Stationery</v>
      </c>
      <c r="J2714" s="1" t="str">
        <f aca="false">INDEX(Orders!$E$2:$E$8001,MATCH(B2714,Orders!$A$2:$A$8001,0))</f>
        <v>Delivered</v>
      </c>
      <c r="K2714" s="1" t="str">
        <f aca="false">LEFT(INDEX(Orders!$C$2:$C$8001,MATCH(B2714,Orders!$A$2:$A$8001,0)),7)</f>
        <v>2024-03</v>
      </c>
    </row>
    <row r="2715" customFormat="false" ht="15" hidden="false" customHeight="true" outlineLevel="0" collapsed="false">
      <c r="A2715" s="1" t="s">
        <v>13185</v>
      </c>
      <c r="B2715" s="1" t="s">
        <v>3688</v>
      </c>
      <c r="C2715" s="1" t="s">
        <v>1955</v>
      </c>
      <c r="D2715" s="1" t="n">
        <v>1</v>
      </c>
      <c r="E2715" s="16" t="n">
        <v>3340.76</v>
      </c>
      <c r="F2715" s="17" t="n">
        <v>0</v>
      </c>
      <c r="G2715" s="16" t="n">
        <v>3340.76</v>
      </c>
      <c r="I2715" s="1" t="str">
        <f aca="false">INDEX(Products!$C$2:$C$51,MATCH(C2715,Products!$A$2:$A$51,0))</f>
        <v>Home &amp; Kitchen</v>
      </c>
      <c r="J2715" s="1" t="str">
        <f aca="false">INDEX(Orders!$E$2:$E$8001,MATCH(B2715,Orders!$A$2:$A$8001,0))</f>
        <v>Delivered</v>
      </c>
      <c r="K2715" s="1" t="str">
        <f aca="false">LEFT(INDEX(Orders!$C$2:$C$8001,MATCH(B2715,Orders!$A$2:$A$8001,0)),7)</f>
        <v>2025-03</v>
      </c>
    </row>
    <row r="2716" customFormat="false" ht="15" hidden="false" customHeight="true" outlineLevel="0" collapsed="false">
      <c r="A2716" s="1" t="s">
        <v>13186</v>
      </c>
      <c r="B2716" s="1" t="s">
        <v>3688</v>
      </c>
      <c r="C2716" s="1" t="s">
        <v>1940</v>
      </c>
      <c r="D2716" s="1" t="n">
        <v>2</v>
      </c>
      <c r="E2716" s="16" t="n">
        <v>2374.52</v>
      </c>
      <c r="F2716" s="17" t="n">
        <v>0.1</v>
      </c>
      <c r="G2716" s="16" t="n">
        <v>4274.14</v>
      </c>
      <c r="I2716" s="1" t="str">
        <f aca="false">INDEX(Products!$C$2:$C$51,MATCH(C2716,Products!$A$2:$A$51,0))</f>
        <v>Fashion</v>
      </c>
      <c r="J2716" s="1" t="str">
        <f aca="false">INDEX(Orders!$E$2:$E$8001,MATCH(B2716,Orders!$A$2:$A$8001,0))</f>
        <v>Delivered</v>
      </c>
      <c r="K2716" s="1" t="str">
        <f aca="false">LEFT(INDEX(Orders!$C$2:$C$8001,MATCH(B2716,Orders!$A$2:$A$8001,0)),7)</f>
        <v>2025-03</v>
      </c>
    </row>
    <row r="2717" customFormat="false" ht="15" hidden="false" customHeight="true" outlineLevel="0" collapsed="false">
      <c r="A2717" s="1" t="s">
        <v>13187</v>
      </c>
      <c r="B2717" s="1" t="s">
        <v>3688</v>
      </c>
      <c r="C2717" s="1" t="s">
        <v>2006</v>
      </c>
      <c r="D2717" s="1" t="n">
        <v>1</v>
      </c>
      <c r="E2717" s="16" t="n">
        <v>482.17</v>
      </c>
      <c r="F2717" s="17" t="n">
        <v>0.15</v>
      </c>
      <c r="G2717" s="16" t="n">
        <v>409.84</v>
      </c>
      <c r="I2717" s="1" t="str">
        <f aca="false">INDEX(Products!$C$2:$C$51,MATCH(C2717,Products!$A$2:$A$51,0))</f>
        <v>Books &amp; Stationery</v>
      </c>
      <c r="J2717" s="1" t="str">
        <f aca="false">INDEX(Orders!$E$2:$E$8001,MATCH(B2717,Orders!$A$2:$A$8001,0))</f>
        <v>Delivered</v>
      </c>
      <c r="K2717" s="1" t="str">
        <f aca="false">LEFT(INDEX(Orders!$C$2:$C$8001,MATCH(B2717,Orders!$A$2:$A$8001,0)),7)</f>
        <v>2025-03</v>
      </c>
    </row>
    <row r="2718" customFormat="false" ht="15" hidden="false" customHeight="true" outlineLevel="0" collapsed="false">
      <c r="A2718" s="1" t="s">
        <v>13188</v>
      </c>
      <c r="B2718" s="1" t="s">
        <v>3688</v>
      </c>
      <c r="C2718" s="1" t="s">
        <v>1969</v>
      </c>
      <c r="D2718" s="1" t="n">
        <v>1</v>
      </c>
      <c r="E2718" s="16" t="n">
        <v>9171.98</v>
      </c>
      <c r="F2718" s="17" t="n">
        <v>0</v>
      </c>
      <c r="G2718" s="16" t="n">
        <v>9171.98</v>
      </c>
      <c r="I2718" s="1" t="str">
        <f aca="false">INDEX(Products!$C$2:$C$51,MATCH(C2718,Products!$A$2:$A$51,0))</f>
        <v>Home &amp; Kitchen</v>
      </c>
      <c r="J2718" s="1" t="str">
        <f aca="false">INDEX(Orders!$E$2:$E$8001,MATCH(B2718,Orders!$A$2:$A$8001,0))</f>
        <v>Delivered</v>
      </c>
      <c r="K2718" s="1" t="str">
        <f aca="false">LEFT(INDEX(Orders!$C$2:$C$8001,MATCH(B2718,Orders!$A$2:$A$8001,0)),7)</f>
        <v>2025-03</v>
      </c>
    </row>
    <row r="2719" customFormat="false" ht="15" hidden="false" customHeight="true" outlineLevel="0" collapsed="false">
      <c r="A2719" s="1" t="s">
        <v>13189</v>
      </c>
      <c r="B2719" s="1" t="s">
        <v>3689</v>
      </c>
      <c r="C2719" s="1" t="s">
        <v>1945</v>
      </c>
      <c r="D2719" s="1" t="n">
        <v>1</v>
      </c>
      <c r="E2719" s="16" t="n">
        <v>2390.13</v>
      </c>
      <c r="F2719" s="17" t="n">
        <v>0.05</v>
      </c>
      <c r="G2719" s="16" t="n">
        <v>2270.62</v>
      </c>
      <c r="I2719" s="1" t="str">
        <f aca="false">INDEX(Products!$C$2:$C$51,MATCH(C2719,Products!$A$2:$A$51,0))</f>
        <v>Fashion</v>
      </c>
      <c r="J2719" s="1" t="str">
        <f aca="false">INDEX(Orders!$E$2:$E$8001,MATCH(B2719,Orders!$A$2:$A$8001,0))</f>
        <v>Delivered</v>
      </c>
      <c r="K2719" s="1" t="str">
        <f aca="false">LEFT(INDEX(Orders!$C$2:$C$8001,MATCH(B2719,Orders!$A$2:$A$8001,0)),7)</f>
        <v>2024-12</v>
      </c>
    </row>
    <row r="2720" customFormat="false" ht="15" hidden="false" customHeight="true" outlineLevel="0" collapsed="false">
      <c r="A2720" s="1" t="s">
        <v>13190</v>
      </c>
      <c r="B2720" s="1" t="s">
        <v>3689</v>
      </c>
      <c r="C2720" s="1" t="s">
        <v>1949</v>
      </c>
      <c r="D2720" s="1" t="n">
        <v>1</v>
      </c>
      <c r="E2720" s="16" t="n">
        <v>4185.64</v>
      </c>
      <c r="F2720" s="17" t="n">
        <v>0.1</v>
      </c>
      <c r="G2720" s="16" t="n">
        <v>3767.08</v>
      </c>
      <c r="I2720" s="1" t="str">
        <f aca="false">INDEX(Products!$C$2:$C$51,MATCH(C2720,Products!$A$2:$A$51,0))</f>
        <v>Fashion</v>
      </c>
      <c r="J2720" s="1" t="str">
        <f aca="false">INDEX(Orders!$E$2:$E$8001,MATCH(B2720,Orders!$A$2:$A$8001,0))</f>
        <v>Delivered</v>
      </c>
      <c r="K2720" s="1" t="str">
        <f aca="false">LEFT(INDEX(Orders!$C$2:$C$8001,MATCH(B2720,Orders!$A$2:$A$8001,0)),7)</f>
        <v>2024-12</v>
      </c>
    </row>
    <row r="2721" customFormat="false" ht="15" hidden="false" customHeight="true" outlineLevel="0" collapsed="false">
      <c r="A2721" s="1" t="s">
        <v>13191</v>
      </c>
      <c r="B2721" s="1" t="s">
        <v>3690</v>
      </c>
      <c r="C2721" s="1" t="s">
        <v>2007</v>
      </c>
      <c r="D2721" s="1" t="n">
        <v>1</v>
      </c>
      <c r="E2721" s="16" t="n">
        <v>750.27</v>
      </c>
      <c r="F2721" s="17" t="n">
        <v>0.05</v>
      </c>
      <c r="G2721" s="16" t="n">
        <v>712.76</v>
      </c>
      <c r="I2721" s="1" t="str">
        <f aca="false">INDEX(Products!$C$2:$C$51,MATCH(C2721,Products!$A$2:$A$51,0))</f>
        <v>Books &amp; Stationery</v>
      </c>
      <c r="J2721" s="1" t="str">
        <f aca="false">INDEX(Orders!$E$2:$E$8001,MATCH(B2721,Orders!$A$2:$A$8001,0))</f>
        <v>Delivered</v>
      </c>
      <c r="K2721" s="1" t="str">
        <f aca="false">LEFT(INDEX(Orders!$C$2:$C$8001,MATCH(B2721,Orders!$A$2:$A$8001,0)),7)</f>
        <v>2025-03</v>
      </c>
    </row>
    <row r="2722" customFormat="false" ht="15" hidden="false" customHeight="true" outlineLevel="0" collapsed="false">
      <c r="A2722" s="1" t="s">
        <v>13192</v>
      </c>
      <c r="B2722" s="1" t="s">
        <v>3691</v>
      </c>
      <c r="C2722" s="1" t="s">
        <v>2006</v>
      </c>
      <c r="D2722" s="1" t="n">
        <v>2</v>
      </c>
      <c r="E2722" s="16" t="n">
        <v>482.17</v>
      </c>
      <c r="F2722" s="17" t="n">
        <v>0.15</v>
      </c>
      <c r="G2722" s="16" t="n">
        <v>819.69</v>
      </c>
      <c r="I2722" s="1" t="str">
        <f aca="false">INDEX(Products!$C$2:$C$51,MATCH(C2722,Products!$A$2:$A$51,0))</f>
        <v>Books &amp; Stationery</v>
      </c>
      <c r="J2722" s="1" t="str">
        <f aca="false">INDEX(Orders!$E$2:$E$8001,MATCH(B2722,Orders!$A$2:$A$8001,0))</f>
        <v>Delivered</v>
      </c>
      <c r="K2722" s="1" t="str">
        <f aca="false">LEFT(INDEX(Orders!$C$2:$C$8001,MATCH(B2722,Orders!$A$2:$A$8001,0)),7)</f>
        <v>2025-08</v>
      </c>
    </row>
    <row r="2723" customFormat="false" ht="15" hidden="false" customHeight="true" outlineLevel="0" collapsed="false">
      <c r="A2723" s="1" t="s">
        <v>13193</v>
      </c>
      <c r="B2723" s="1" t="s">
        <v>3692</v>
      </c>
      <c r="C2723" s="1" t="s">
        <v>2006</v>
      </c>
      <c r="D2723" s="1" t="n">
        <v>1</v>
      </c>
      <c r="E2723" s="16" t="n">
        <v>482.17</v>
      </c>
      <c r="F2723" s="17" t="n">
        <v>0</v>
      </c>
      <c r="G2723" s="16" t="n">
        <v>482.17</v>
      </c>
      <c r="I2723" s="1" t="str">
        <f aca="false">INDEX(Products!$C$2:$C$51,MATCH(C2723,Products!$A$2:$A$51,0))</f>
        <v>Books &amp; Stationery</v>
      </c>
      <c r="J2723" s="1" t="str">
        <f aca="false">INDEX(Orders!$E$2:$E$8001,MATCH(B2723,Orders!$A$2:$A$8001,0))</f>
        <v>Delivered</v>
      </c>
      <c r="K2723" s="1" t="str">
        <f aca="false">LEFT(INDEX(Orders!$C$2:$C$8001,MATCH(B2723,Orders!$A$2:$A$8001,0)),7)</f>
        <v>2024-11</v>
      </c>
    </row>
    <row r="2724" customFormat="false" ht="15" hidden="false" customHeight="true" outlineLevel="0" collapsed="false">
      <c r="A2724" s="1" t="s">
        <v>13194</v>
      </c>
      <c r="B2724" s="1" t="s">
        <v>3692</v>
      </c>
      <c r="C2724" s="1" t="s">
        <v>1947</v>
      </c>
      <c r="D2724" s="1" t="n">
        <v>1</v>
      </c>
      <c r="E2724" s="16" t="n">
        <v>4778.51</v>
      </c>
      <c r="F2724" s="17" t="n">
        <v>0</v>
      </c>
      <c r="G2724" s="16" t="n">
        <v>4778.51</v>
      </c>
      <c r="I2724" s="1" t="str">
        <f aca="false">INDEX(Products!$C$2:$C$51,MATCH(C2724,Products!$A$2:$A$51,0))</f>
        <v>Fashion</v>
      </c>
      <c r="J2724" s="1" t="str">
        <f aca="false">INDEX(Orders!$E$2:$E$8001,MATCH(B2724,Orders!$A$2:$A$8001,0))</f>
        <v>Delivered</v>
      </c>
      <c r="K2724" s="1" t="str">
        <f aca="false">LEFT(INDEX(Orders!$C$2:$C$8001,MATCH(B2724,Orders!$A$2:$A$8001,0)),7)</f>
        <v>2024-11</v>
      </c>
    </row>
    <row r="2725" customFormat="false" ht="15" hidden="false" customHeight="true" outlineLevel="0" collapsed="false">
      <c r="A2725" s="1" t="s">
        <v>13195</v>
      </c>
      <c r="B2725" s="1" t="s">
        <v>3693</v>
      </c>
      <c r="C2725" s="1" t="s">
        <v>1931</v>
      </c>
      <c r="D2725" s="1" t="n">
        <v>1</v>
      </c>
      <c r="E2725" s="16" t="n">
        <v>1111.28</v>
      </c>
      <c r="F2725" s="17" t="n">
        <v>0.1</v>
      </c>
      <c r="G2725" s="16" t="n">
        <v>1000.15</v>
      </c>
      <c r="I2725" s="1" t="str">
        <f aca="false">INDEX(Products!$C$2:$C$51,MATCH(C2725,Products!$A$2:$A$51,0))</f>
        <v>Electronics</v>
      </c>
      <c r="J2725" s="1" t="str">
        <f aca="false">INDEX(Orders!$E$2:$E$8001,MATCH(B2725,Orders!$A$2:$A$8001,0))</f>
        <v>Delivered</v>
      </c>
      <c r="K2725" s="1" t="str">
        <f aca="false">LEFT(INDEX(Orders!$C$2:$C$8001,MATCH(B2725,Orders!$A$2:$A$8001,0)),7)</f>
        <v>2025-09</v>
      </c>
    </row>
    <row r="2726" customFormat="false" ht="15" hidden="false" customHeight="true" outlineLevel="0" collapsed="false">
      <c r="A2726" s="1" t="s">
        <v>13196</v>
      </c>
      <c r="B2726" s="1" t="s">
        <v>3694</v>
      </c>
      <c r="C2726" s="1" t="s">
        <v>2007</v>
      </c>
      <c r="D2726" s="1" t="n">
        <v>1</v>
      </c>
      <c r="E2726" s="16" t="n">
        <v>750.27</v>
      </c>
      <c r="F2726" s="17" t="n">
        <v>0.15</v>
      </c>
      <c r="G2726" s="16" t="n">
        <v>637.73</v>
      </c>
      <c r="I2726" s="1" t="str">
        <f aca="false">INDEX(Products!$C$2:$C$51,MATCH(C2726,Products!$A$2:$A$51,0))</f>
        <v>Books &amp; Stationery</v>
      </c>
      <c r="J2726" s="1" t="str">
        <f aca="false">INDEX(Orders!$E$2:$E$8001,MATCH(B2726,Orders!$A$2:$A$8001,0))</f>
        <v>Delivered</v>
      </c>
      <c r="K2726" s="1" t="str">
        <f aca="false">LEFT(INDEX(Orders!$C$2:$C$8001,MATCH(B2726,Orders!$A$2:$A$8001,0)),7)</f>
        <v>2025-05</v>
      </c>
    </row>
    <row r="2727" customFormat="false" ht="15" hidden="false" customHeight="true" outlineLevel="0" collapsed="false">
      <c r="A2727" s="1" t="s">
        <v>13197</v>
      </c>
      <c r="B2727" s="1" t="s">
        <v>3695</v>
      </c>
      <c r="C2727" s="1" t="s">
        <v>2007</v>
      </c>
      <c r="D2727" s="1" t="n">
        <v>1</v>
      </c>
      <c r="E2727" s="16" t="n">
        <v>750.27</v>
      </c>
      <c r="F2727" s="17" t="n">
        <v>0.05</v>
      </c>
      <c r="G2727" s="16" t="n">
        <v>712.76</v>
      </c>
      <c r="I2727" s="1" t="str">
        <f aca="false">INDEX(Products!$C$2:$C$51,MATCH(C2727,Products!$A$2:$A$51,0))</f>
        <v>Books &amp; Stationery</v>
      </c>
      <c r="J2727" s="1" t="str">
        <f aca="false">INDEX(Orders!$E$2:$E$8001,MATCH(B2727,Orders!$A$2:$A$8001,0))</f>
        <v>Delivered</v>
      </c>
      <c r="K2727" s="1" t="str">
        <f aca="false">LEFT(INDEX(Orders!$C$2:$C$8001,MATCH(B2727,Orders!$A$2:$A$8001,0)),7)</f>
        <v>2025-06</v>
      </c>
    </row>
    <row r="2728" customFormat="false" ht="15" hidden="false" customHeight="true" outlineLevel="0" collapsed="false">
      <c r="A2728" s="1" t="s">
        <v>13198</v>
      </c>
      <c r="B2728" s="1" t="s">
        <v>3695</v>
      </c>
      <c r="C2728" s="1" t="s">
        <v>1998</v>
      </c>
      <c r="D2728" s="1" t="n">
        <v>1</v>
      </c>
      <c r="E2728" s="16" t="n">
        <v>1335.85</v>
      </c>
      <c r="F2728" s="17" t="n">
        <v>0.2</v>
      </c>
      <c r="G2728" s="16" t="n">
        <v>1068.68</v>
      </c>
      <c r="I2728" s="1" t="str">
        <f aca="false">INDEX(Products!$C$2:$C$51,MATCH(C2728,Products!$A$2:$A$51,0))</f>
        <v>Sports &amp; Fitness</v>
      </c>
      <c r="J2728" s="1" t="str">
        <f aca="false">INDEX(Orders!$E$2:$E$8001,MATCH(B2728,Orders!$A$2:$A$8001,0))</f>
        <v>Delivered</v>
      </c>
      <c r="K2728" s="1" t="str">
        <f aca="false">LEFT(INDEX(Orders!$C$2:$C$8001,MATCH(B2728,Orders!$A$2:$A$8001,0)),7)</f>
        <v>2025-06</v>
      </c>
    </row>
    <row r="2729" customFormat="false" ht="15" hidden="false" customHeight="true" outlineLevel="0" collapsed="false">
      <c r="A2729" s="1" t="s">
        <v>13199</v>
      </c>
      <c r="B2729" s="1" t="s">
        <v>3696</v>
      </c>
      <c r="C2729" s="1" t="s">
        <v>1953</v>
      </c>
      <c r="D2729" s="1" t="n">
        <v>1</v>
      </c>
      <c r="E2729" s="16" t="n">
        <v>4914.12</v>
      </c>
      <c r="F2729" s="17" t="n">
        <v>0</v>
      </c>
      <c r="G2729" s="16" t="n">
        <v>4914.12</v>
      </c>
      <c r="I2729" s="1" t="str">
        <f aca="false">INDEX(Products!$C$2:$C$51,MATCH(C2729,Products!$A$2:$A$51,0))</f>
        <v>Fashion</v>
      </c>
      <c r="J2729" s="1" t="str">
        <f aca="false">INDEX(Orders!$E$2:$E$8001,MATCH(B2729,Orders!$A$2:$A$8001,0))</f>
        <v>Delivered</v>
      </c>
      <c r="K2729" s="1" t="str">
        <f aca="false">LEFT(INDEX(Orders!$C$2:$C$8001,MATCH(B2729,Orders!$A$2:$A$8001,0)),7)</f>
        <v>2025-11</v>
      </c>
    </row>
    <row r="2730" customFormat="false" ht="15" hidden="false" customHeight="true" outlineLevel="0" collapsed="false">
      <c r="A2730" s="1" t="s">
        <v>13200</v>
      </c>
      <c r="B2730" s="1" t="s">
        <v>3696</v>
      </c>
      <c r="C2730" s="1" t="s">
        <v>1941</v>
      </c>
      <c r="D2730" s="1" t="n">
        <v>2</v>
      </c>
      <c r="E2730" s="16" t="n">
        <v>2757.65</v>
      </c>
      <c r="F2730" s="17" t="n">
        <v>0.15</v>
      </c>
      <c r="G2730" s="16" t="n">
        <v>4688</v>
      </c>
      <c r="I2730" s="1" t="str">
        <f aca="false">INDEX(Products!$C$2:$C$51,MATCH(C2730,Products!$A$2:$A$51,0))</f>
        <v>Fashion</v>
      </c>
      <c r="J2730" s="1" t="str">
        <f aca="false">INDEX(Orders!$E$2:$E$8001,MATCH(B2730,Orders!$A$2:$A$8001,0))</f>
        <v>Delivered</v>
      </c>
      <c r="K2730" s="1" t="str">
        <f aca="false">LEFT(INDEX(Orders!$C$2:$C$8001,MATCH(B2730,Orders!$A$2:$A$8001,0)),7)</f>
        <v>2025-11</v>
      </c>
    </row>
    <row r="2731" customFormat="false" ht="15" hidden="false" customHeight="true" outlineLevel="0" collapsed="false">
      <c r="A2731" s="1" t="s">
        <v>13201</v>
      </c>
      <c r="B2731" s="1" t="s">
        <v>3696</v>
      </c>
      <c r="C2731" s="1" t="s">
        <v>1940</v>
      </c>
      <c r="D2731" s="1" t="n">
        <v>1</v>
      </c>
      <c r="E2731" s="16" t="n">
        <v>2374.52</v>
      </c>
      <c r="F2731" s="17" t="n">
        <v>0.05</v>
      </c>
      <c r="G2731" s="16" t="n">
        <v>2255.79</v>
      </c>
      <c r="I2731" s="1" t="str">
        <f aca="false">INDEX(Products!$C$2:$C$51,MATCH(C2731,Products!$A$2:$A$51,0))</f>
        <v>Fashion</v>
      </c>
      <c r="J2731" s="1" t="str">
        <f aca="false">INDEX(Orders!$E$2:$E$8001,MATCH(B2731,Orders!$A$2:$A$8001,0))</f>
        <v>Delivered</v>
      </c>
      <c r="K2731" s="1" t="str">
        <f aca="false">LEFT(INDEX(Orders!$C$2:$C$8001,MATCH(B2731,Orders!$A$2:$A$8001,0)),7)</f>
        <v>2025-11</v>
      </c>
    </row>
    <row r="2732" customFormat="false" ht="15" hidden="false" customHeight="true" outlineLevel="0" collapsed="false">
      <c r="A2732" s="1" t="s">
        <v>13202</v>
      </c>
      <c r="B2732" s="1" t="s">
        <v>3696</v>
      </c>
      <c r="C2732" s="1" t="s">
        <v>1924</v>
      </c>
      <c r="D2732" s="1" t="n">
        <v>1</v>
      </c>
      <c r="E2732" s="16" t="n">
        <v>1971</v>
      </c>
      <c r="F2732" s="17" t="n">
        <v>0.2</v>
      </c>
      <c r="G2732" s="16" t="n">
        <v>1576.8</v>
      </c>
      <c r="I2732" s="1" t="str">
        <f aca="false">INDEX(Products!$C$2:$C$51,MATCH(C2732,Products!$A$2:$A$51,0))</f>
        <v>Electronics</v>
      </c>
      <c r="J2732" s="1" t="str">
        <f aca="false">INDEX(Orders!$E$2:$E$8001,MATCH(B2732,Orders!$A$2:$A$8001,0))</f>
        <v>Delivered</v>
      </c>
      <c r="K2732" s="1" t="str">
        <f aca="false">LEFT(INDEX(Orders!$C$2:$C$8001,MATCH(B2732,Orders!$A$2:$A$8001,0)),7)</f>
        <v>2025-11</v>
      </c>
    </row>
    <row r="2733" customFormat="false" ht="15" hidden="false" customHeight="true" outlineLevel="0" collapsed="false">
      <c r="A2733" s="1" t="s">
        <v>13203</v>
      </c>
      <c r="B2733" s="1" t="s">
        <v>3697</v>
      </c>
      <c r="C2733" s="1" t="s">
        <v>2006</v>
      </c>
      <c r="D2733" s="1" t="n">
        <v>3</v>
      </c>
      <c r="E2733" s="16" t="n">
        <v>482.17</v>
      </c>
      <c r="F2733" s="17" t="n">
        <v>0</v>
      </c>
      <c r="G2733" s="16" t="n">
        <v>1446.51</v>
      </c>
      <c r="I2733" s="1" t="str">
        <f aca="false">INDEX(Products!$C$2:$C$51,MATCH(C2733,Products!$A$2:$A$51,0))</f>
        <v>Books &amp; Stationery</v>
      </c>
      <c r="J2733" s="1" t="str">
        <f aca="false">INDEX(Orders!$E$2:$E$8001,MATCH(B2733,Orders!$A$2:$A$8001,0))</f>
        <v>Delivered</v>
      </c>
      <c r="K2733" s="1" t="str">
        <f aca="false">LEFT(INDEX(Orders!$C$2:$C$8001,MATCH(B2733,Orders!$A$2:$A$8001,0)),7)</f>
        <v>2025-04</v>
      </c>
    </row>
    <row r="2734" customFormat="false" ht="15" hidden="false" customHeight="true" outlineLevel="0" collapsed="false">
      <c r="A2734" s="1" t="s">
        <v>13204</v>
      </c>
      <c r="B2734" s="1" t="s">
        <v>3697</v>
      </c>
      <c r="C2734" s="1" t="s">
        <v>1953</v>
      </c>
      <c r="D2734" s="1" t="n">
        <v>1</v>
      </c>
      <c r="E2734" s="16" t="n">
        <v>4914.12</v>
      </c>
      <c r="F2734" s="17" t="n">
        <v>0</v>
      </c>
      <c r="G2734" s="16" t="n">
        <v>4914.12</v>
      </c>
      <c r="I2734" s="1" t="str">
        <f aca="false">INDEX(Products!$C$2:$C$51,MATCH(C2734,Products!$A$2:$A$51,0))</f>
        <v>Fashion</v>
      </c>
      <c r="J2734" s="1" t="str">
        <f aca="false">INDEX(Orders!$E$2:$E$8001,MATCH(B2734,Orders!$A$2:$A$8001,0))</f>
        <v>Delivered</v>
      </c>
      <c r="K2734" s="1" t="str">
        <f aca="false">LEFT(INDEX(Orders!$C$2:$C$8001,MATCH(B2734,Orders!$A$2:$A$8001,0)),7)</f>
        <v>2025-04</v>
      </c>
    </row>
    <row r="2735" customFormat="false" ht="15" hidden="false" customHeight="true" outlineLevel="0" collapsed="false">
      <c r="A2735" s="1" t="s">
        <v>13205</v>
      </c>
      <c r="B2735" s="1" t="s">
        <v>3698</v>
      </c>
      <c r="C2735" s="1" t="s">
        <v>1930</v>
      </c>
      <c r="D2735" s="1" t="n">
        <v>1</v>
      </c>
      <c r="E2735" s="16" t="n">
        <v>2398.35</v>
      </c>
      <c r="F2735" s="17" t="n">
        <v>0</v>
      </c>
      <c r="G2735" s="16" t="n">
        <v>2398.35</v>
      </c>
      <c r="I2735" s="1" t="str">
        <f aca="false">INDEX(Products!$C$2:$C$51,MATCH(C2735,Products!$A$2:$A$51,0))</f>
        <v>Electronics</v>
      </c>
      <c r="J2735" s="1" t="str">
        <f aca="false">INDEX(Orders!$E$2:$E$8001,MATCH(B2735,Orders!$A$2:$A$8001,0))</f>
        <v>Delivered</v>
      </c>
      <c r="K2735" s="1" t="str">
        <f aca="false">LEFT(INDEX(Orders!$C$2:$C$8001,MATCH(B2735,Orders!$A$2:$A$8001,0)),7)</f>
        <v>2025-05</v>
      </c>
    </row>
    <row r="2736" customFormat="false" ht="15" hidden="false" customHeight="true" outlineLevel="0" collapsed="false">
      <c r="A2736" s="1" t="s">
        <v>13206</v>
      </c>
      <c r="B2736" s="1" t="s">
        <v>3698</v>
      </c>
      <c r="C2736" s="1" t="s">
        <v>1988</v>
      </c>
      <c r="D2736" s="1" t="n">
        <v>1</v>
      </c>
      <c r="E2736" s="16" t="n">
        <v>681.07</v>
      </c>
      <c r="F2736" s="17" t="n">
        <v>0.05</v>
      </c>
      <c r="G2736" s="16" t="n">
        <v>647.02</v>
      </c>
      <c r="I2736" s="1" t="str">
        <f aca="false">INDEX(Products!$C$2:$C$51,MATCH(C2736,Products!$A$2:$A$51,0))</f>
        <v>Sports &amp; Fitness</v>
      </c>
      <c r="J2736" s="1" t="str">
        <f aca="false">INDEX(Orders!$E$2:$E$8001,MATCH(B2736,Orders!$A$2:$A$8001,0))</f>
        <v>Delivered</v>
      </c>
      <c r="K2736" s="1" t="str">
        <f aca="false">LEFT(INDEX(Orders!$C$2:$C$8001,MATCH(B2736,Orders!$A$2:$A$8001,0)),7)</f>
        <v>2025-05</v>
      </c>
    </row>
    <row r="2737" customFormat="false" ht="15" hidden="false" customHeight="true" outlineLevel="0" collapsed="false">
      <c r="A2737" s="1" t="s">
        <v>13207</v>
      </c>
      <c r="B2737" s="1" t="s">
        <v>3700</v>
      </c>
      <c r="C2737" s="1" t="s">
        <v>1995</v>
      </c>
      <c r="D2737" s="1" t="n">
        <v>1</v>
      </c>
      <c r="E2737" s="16" t="n">
        <v>2914.27</v>
      </c>
      <c r="F2737" s="17" t="n">
        <v>0.1</v>
      </c>
      <c r="G2737" s="16" t="n">
        <v>2622.84</v>
      </c>
      <c r="I2737" s="1" t="str">
        <f aca="false">INDEX(Products!$C$2:$C$51,MATCH(C2737,Products!$A$2:$A$51,0))</f>
        <v>Sports &amp; Fitness</v>
      </c>
      <c r="J2737" s="1" t="str">
        <f aca="false">INDEX(Orders!$E$2:$E$8001,MATCH(B2737,Orders!$A$2:$A$8001,0))</f>
        <v>Delivered</v>
      </c>
      <c r="K2737" s="1" t="str">
        <f aca="false">LEFT(INDEX(Orders!$C$2:$C$8001,MATCH(B2737,Orders!$A$2:$A$8001,0)),7)</f>
        <v>2025-12</v>
      </c>
    </row>
    <row r="2738" customFormat="false" ht="15" hidden="false" customHeight="true" outlineLevel="0" collapsed="false">
      <c r="A2738" s="1" t="s">
        <v>13208</v>
      </c>
      <c r="B2738" s="1" t="s">
        <v>3700</v>
      </c>
      <c r="C2738" s="1" t="s">
        <v>1953</v>
      </c>
      <c r="D2738" s="1" t="n">
        <v>2</v>
      </c>
      <c r="E2738" s="16" t="n">
        <v>4914.12</v>
      </c>
      <c r="F2738" s="17" t="n">
        <v>0</v>
      </c>
      <c r="G2738" s="16" t="n">
        <v>9828.24</v>
      </c>
      <c r="I2738" s="1" t="str">
        <f aca="false">INDEX(Products!$C$2:$C$51,MATCH(C2738,Products!$A$2:$A$51,0))</f>
        <v>Fashion</v>
      </c>
      <c r="J2738" s="1" t="str">
        <f aca="false">INDEX(Orders!$E$2:$E$8001,MATCH(B2738,Orders!$A$2:$A$8001,0))</f>
        <v>Delivered</v>
      </c>
      <c r="K2738" s="1" t="str">
        <f aca="false">LEFT(INDEX(Orders!$C$2:$C$8001,MATCH(B2738,Orders!$A$2:$A$8001,0)),7)</f>
        <v>2025-12</v>
      </c>
    </row>
    <row r="2739" customFormat="false" ht="15" hidden="false" customHeight="true" outlineLevel="0" collapsed="false">
      <c r="A2739" s="1" t="s">
        <v>13209</v>
      </c>
      <c r="B2739" s="1" t="s">
        <v>3700</v>
      </c>
      <c r="C2739" s="1" t="s">
        <v>1976</v>
      </c>
      <c r="D2739" s="1" t="n">
        <v>3</v>
      </c>
      <c r="E2739" s="16" t="n">
        <v>1603.35</v>
      </c>
      <c r="F2739" s="17" t="n">
        <v>0.05</v>
      </c>
      <c r="G2739" s="16" t="n">
        <v>4569.55</v>
      </c>
      <c r="I2739" s="1" t="str">
        <f aca="false">INDEX(Products!$C$2:$C$51,MATCH(C2739,Products!$A$2:$A$51,0))</f>
        <v>Beauty &amp; Personal Care</v>
      </c>
      <c r="J2739" s="1" t="str">
        <f aca="false">INDEX(Orders!$E$2:$E$8001,MATCH(B2739,Orders!$A$2:$A$8001,0))</f>
        <v>Delivered</v>
      </c>
      <c r="K2739" s="1" t="str">
        <f aca="false">LEFT(INDEX(Orders!$C$2:$C$8001,MATCH(B2739,Orders!$A$2:$A$8001,0)),7)</f>
        <v>2025-12</v>
      </c>
    </row>
    <row r="2740" customFormat="false" ht="15" hidden="false" customHeight="true" outlineLevel="0" collapsed="false">
      <c r="A2740" s="1" t="s">
        <v>13210</v>
      </c>
      <c r="B2740" s="1" t="s">
        <v>3700</v>
      </c>
      <c r="C2740" s="1" t="s">
        <v>2007</v>
      </c>
      <c r="D2740" s="1" t="n">
        <v>1</v>
      </c>
      <c r="E2740" s="16" t="n">
        <v>750.27</v>
      </c>
      <c r="F2740" s="17" t="n">
        <v>0.15</v>
      </c>
      <c r="G2740" s="16" t="n">
        <v>637.73</v>
      </c>
      <c r="I2740" s="1" t="str">
        <f aca="false">INDEX(Products!$C$2:$C$51,MATCH(C2740,Products!$A$2:$A$51,0))</f>
        <v>Books &amp; Stationery</v>
      </c>
      <c r="J2740" s="1" t="str">
        <f aca="false">INDEX(Orders!$E$2:$E$8001,MATCH(B2740,Orders!$A$2:$A$8001,0))</f>
        <v>Delivered</v>
      </c>
      <c r="K2740" s="1" t="str">
        <f aca="false">LEFT(INDEX(Orders!$C$2:$C$8001,MATCH(B2740,Orders!$A$2:$A$8001,0)),7)</f>
        <v>2025-12</v>
      </c>
    </row>
    <row r="2741" customFormat="false" ht="15" hidden="false" customHeight="true" outlineLevel="0" collapsed="false">
      <c r="A2741" s="1" t="s">
        <v>13211</v>
      </c>
      <c r="B2741" s="1" t="s">
        <v>3701</v>
      </c>
      <c r="C2741" s="1" t="s">
        <v>1997</v>
      </c>
      <c r="D2741" s="1" t="n">
        <v>1</v>
      </c>
      <c r="E2741" s="16" t="n">
        <v>311.15</v>
      </c>
      <c r="F2741" s="17" t="n">
        <v>0.05</v>
      </c>
      <c r="G2741" s="16" t="n">
        <v>295.59</v>
      </c>
      <c r="I2741" s="1" t="str">
        <f aca="false">INDEX(Products!$C$2:$C$51,MATCH(C2741,Products!$A$2:$A$51,0))</f>
        <v>Sports &amp; Fitness</v>
      </c>
      <c r="J2741" s="1" t="str">
        <f aca="false">INDEX(Orders!$E$2:$E$8001,MATCH(B2741,Orders!$A$2:$A$8001,0))</f>
        <v>Delivered</v>
      </c>
      <c r="K2741" s="1" t="str">
        <f aca="false">LEFT(INDEX(Orders!$C$2:$C$8001,MATCH(B2741,Orders!$A$2:$A$8001,0)),7)</f>
        <v>2025-11</v>
      </c>
    </row>
    <row r="2742" customFormat="false" ht="15" hidden="false" customHeight="true" outlineLevel="0" collapsed="false">
      <c r="A2742" s="1" t="s">
        <v>13212</v>
      </c>
      <c r="B2742" s="1" t="s">
        <v>3701</v>
      </c>
      <c r="C2742" s="1" t="s">
        <v>1926</v>
      </c>
      <c r="D2742" s="1" t="n">
        <v>1</v>
      </c>
      <c r="E2742" s="16" t="n">
        <v>1478.08</v>
      </c>
      <c r="F2742" s="17" t="n">
        <v>0.1</v>
      </c>
      <c r="G2742" s="16" t="n">
        <v>1330.27</v>
      </c>
      <c r="I2742" s="1" t="str">
        <f aca="false">INDEX(Products!$C$2:$C$51,MATCH(C2742,Products!$A$2:$A$51,0))</f>
        <v>Electronics</v>
      </c>
      <c r="J2742" s="1" t="str">
        <f aca="false">INDEX(Orders!$E$2:$E$8001,MATCH(B2742,Orders!$A$2:$A$8001,0))</f>
        <v>Delivered</v>
      </c>
      <c r="K2742" s="1" t="str">
        <f aca="false">LEFT(INDEX(Orders!$C$2:$C$8001,MATCH(B2742,Orders!$A$2:$A$8001,0)),7)</f>
        <v>2025-11</v>
      </c>
    </row>
    <row r="2743" customFormat="false" ht="15" hidden="false" customHeight="true" outlineLevel="0" collapsed="false">
      <c r="A2743" s="1" t="s">
        <v>13213</v>
      </c>
      <c r="B2743" s="1" t="s">
        <v>3701</v>
      </c>
      <c r="C2743" s="1" t="s">
        <v>2006</v>
      </c>
      <c r="D2743" s="1" t="n">
        <v>1</v>
      </c>
      <c r="E2743" s="16" t="n">
        <v>482.17</v>
      </c>
      <c r="F2743" s="17" t="n">
        <v>0.15</v>
      </c>
      <c r="G2743" s="16" t="n">
        <v>409.84</v>
      </c>
      <c r="I2743" s="1" t="str">
        <f aca="false">INDEX(Products!$C$2:$C$51,MATCH(C2743,Products!$A$2:$A$51,0))</f>
        <v>Books &amp; Stationery</v>
      </c>
      <c r="J2743" s="1" t="str">
        <f aca="false">INDEX(Orders!$E$2:$E$8001,MATCH(B2743,Orders!$A$2:$A$8001,0))</f>
        <v>Delivered</v>
      </c>
      <c r="K2743" s="1" t="str">
        <f aca="false">LEFT(INDEX(Orders!$C$2:$C$8001,MATCH(B2743,Orders!$A$2:$A$8001,0)),7)</f>
        <v>2025-11</v>
      </c>
    </row>
    <row r="2744" customFormat="false" ht="15" hidden="false" customHeight="true" outlineLevel="0" collapsed="false">
      <c r="A2744" s="1" t="s">
        <v>13214</v>
      </c>
      <c r="B2744" s="1" t="s">
        <v>3701</v>
      </c>
      <c r="C2744" s="1" t="s">
        <v>1975</v>
      </c>
      <c r="D2744" s="1" t="n">
        <v>2</v>
      </c>
      <c r="E2744" s="16" t="n">
        <v>862.99</v>
      </c>
      <c r="F2744" s="17" t="n">
        <v>0.15</v>
      </c>
      <c r="G2744" s="16" t="n">
        <v>1467.08</v>
      </c>
      <c r="I2744" s="1" t="str">
        <f aca="false">INDEX(Products!$C$2:$C$51,MATCH(C2744,Products!$A$2:$A$51,0))</f>
        <v>Beauty &amp; Personal Care</v>
      </c>
      <c r="J2744" s="1" t="str">
        <f aca="false">INDEX(Orders!$E$2:$E$8001,MATCH(B2744,Orders!$A$2:$A$8001,0))</f>
        <v>Delivered</v>
      </c>
      <c r="K2744" s="1" t="str">
        <f aca="false">LEFT(INDEX(Orders!$C$2:$C$8001,MATCH(B2744,Orders!$A$2:$A$8001,0)),7)</f>
        <v>2025-11</v>
      </c>
    </row>
    <row r="2745" customFormat="false" ht="15" hidden="false" customHeight="true" outlineLevel="0" collapsed="false">
      <c r="A2745" s="1" t="s">
        <v>13215</v>
      </c>
      <c r="B2745" s="1" t="s">
        <v>3701</v>
      </c>
      <c r="C2745" s="1" t="s">
        <v>1973</v>
      </c>
      <c r="D2745" s="1" t="n">
        <v>1</v>
      </c>
      <c r="E2745" s="16" t="n">
        <v>1158.24</v>
      </c>
      <c r="F2745" s="17" t="n">
        <v>0.05</v>
      </c>
      <c r="G2745" s="16" t="n">
        <v>1100.33</v>
      </c>
      <c r="I2745" s="1" t="str">
        <f aca="false">INDEX(Products!$C$2:$C$51,MATCH(C2745,Products!$A$2:$A$51,0))</f>
        <v>Home &amp; Kitchen</v>
      </c>
      <c r="J2745" s="1" t="str">
        <f aca="false">INDEX(Orders!$E$2:$E$8001,MATCH(B2745,Orders!$A$2:$A$8001,0))</f>
        <v>Delivered</v>
      </c>
      <c r="K2745" s="1" t="str">
        <f aca="false">LEFT(INDEX(Orders!$C$2:$C$8001,MATCH(B2745,Orders!$A$2:$A$8001,0)),7)</f>
        <v>2025-11</v>
      </c>
    </row>
    <row r="2746" customFormat="false" ht="15" hidden="false" customHeight="true" outlineLevel="0" collapsed="false">
      <c r="A2746" s="1" t="s">
        <v>13216</v>
      </c>
      <c r="B2746" s="1" t="s">
        <v>3702</v>
      </c>
      <c r="C2746" s="1" t="s">
        <v>1997</v>
      </c>
      <c r="D2746" s="1" t="n">
        <v>2</v>
      </c>
      <c r="E2746" s="16" t="n">
        <v>311.15</v>
      </c>
      <c r="F2746" s="17" t="n">
        <v>0.05</v>
      </c>
      <c r="G2746" s="16" t="n">
        <v>591.18</v>
      </c>
      <c r="I2746" s="1" t="str">
        <f aca="false">INDEX(Products!$C$2:$C$51,MATCH(C2746,Products!$A$2:$A$51,0))</f>
        <v>Sports &amp; Fitness</v>
      </c>
      <c r="J2746" s="1" t="str">
        <f aca="false">INDEX(Orders!$E$2:$E$8001,MATCH(B2746,Orders!$A$2:$A$8001,0))</f>
        <v>Delivered</v>
      </c>
      <c r="K2746" s="1" t="str">
        <f aca="false">LEFT(INDEX(Orders!$C$2:$C$8001,MATCH(B2746,Orders!$A$2:$A$8001,0)),7)</f>
        <v>2024-08</v>
      </c>
    </row>
    <row r="2747" customFormat="false" ht="15" hidden="false" customHeight="true" outlineLevel="0" collapsed="false">
      <c r="A2747" s="1" t="s">
        <v>13217</v>
      </c>
      <c r="B2747" s="1" t="s">
        <v>3703</v>
      </c>
      <c r="C2747" s="1" t="s">
        <v>2007</v>
      </c>
      <c r="D2747" s="1" t="n">
        <v>2</v>
      </c>
      <c r="E2747" s="16" t="n">
        <v>750.27</v>
      </c>
      <c r="F2747" s="17" t="n">
        <v>0.1</v>
      </c>
      <c r="G2747" s="16" t="n">
        <v>1350.49</v>
      </c>
      <c r="I2747" s="1" t="str">
        <f aca="false">INDEX(Products!$C$2:$C$51,MATCH(C2747,Products!$A$2:$A$51,0))</f>
        <v>Books &amp; Stationery</v>
      </c>
      <c r="J2747" s="1" t="str">
        <f aca="false">INDEX(Orders!$E$2:$E$8001,MATCH(B2747,Orders!$A$2:$A$8001,0))</f>
        <v>Delivered</v>
      </c>
      <c r="K2747" s="1" t="str">
        <f aca="false">LEFT(INDEX(Orders!$C$2:$C$8001,MATCH(B2747,Orders!$A$2:$A$8001,0)),7)</f>
        <v>2025-12</v>
      </c>
    </row>
    <row r="2748" customFormat="false" ht="15" hidden="false" customHeight="true" outlineLevel="0" collapsed="false">
      <c r="A2748" s="1" t="s">
        <v>13218</v>
      </c>
      <c r="B2748" s="1" t="s">
        <v>3704</v>
      </c>
      <c r="C2748" s="1" t="s">
        <v>1997</v>
      </c>
      <c r="D2748" s="1" t="n">
        <v>1</v>
      </c>
      <c r="E2748" s="16" t="n">
        <v>311.15</v>
      </c>
      <c r="F2748" s="17" t="n">
        <v>0.05</v>
      </c>
      <c r="G2748" s="16" t="n">
        <v>295.59</v>
      </c>
      <c r="I2748" s="1" t="str">
        <f aca="false">INDEX(Products!$C$2:$C$51,MATCH(C2748,Products!$A$2:$A$51,0))</f>
        <v>Sports &amp; Fitness</v>
      </c>
      <c r="J2748" s="1" t="str">
        <f aca="false">INDEX(Orders!$E$2:$E$8001,MATCH(B2748,Orders!$A$2:$A$8001,0))</f>
        <v>Returned</v>
      </c>
      <c r="K2748" s="1" t="str">
        <f aca="false">LEFT(INDEX(Orders!$C$2:$C$8001,MATCH(B2748,Orders!$A$2:$A$8001,0)),7)</f>
        <v>2025-03</v>
      </c>
    </row>
    <row r="2749" customFormat="false" ht="15" hidden="false" customHeight="true" outlineLevel="0" collapsed="false">
      <c r="A2749" s="1" t="s">
        <v>13219</v>
      </c>
      <c r="B2749" s="1" t="s">
        <v>3704</v>
      </c>
      <c r="C2749" s="1" t="s">
        <v>1955</v>
      </c>
      <c r="D2749" s="1" t="n">
        <v>1</v>
      </c>
      <c r="E2749" s="16" t="n">
        <v>3340.76</v>
      </c>
      <c r="F2749" s="17" t="n">
        <v>0.1</v>
      </c>
      <c r="G2749" s="16" t="n">
        <v>3006.68</v>
      </c>
      <c r="I2749" s="1" t="str">
        <f aca="false">INDEX(Products!$C$2:$C$51,MATCH(C2749,Products!$A$2:$A$51,0))</f>
        <v>Home &amp; Kitchen</v>
      </c>
      <c r="J2749" s="1" t="str">
        <f aca="false">INDEX(Orders!$E$2:$E$8001,MATCH(B2749,Orders!$A$2:$A$8001,0))</f>
        <v>Returned</v>
      </c>
      <c r="K2749" s="1" t="str">
        <f aca="false">LEFT(INDEX(Orders!$C$2:$C$8001,MATCH(B2749,Orders!$A$2:$A$8001,0)),7)</f>
        <v>2025-03</v>
      </c>
    </row>
    <row r="2750" customFormat="false" ht="15" hidden="false" customHeight="true" outlineLevel="0" collapsed="false">
      <c r="A2750" s="1" t="s">
        <v>13220</v>
      </c>
      <c r="B2750" s="1" t="s">
        <v>3704</v>
      </c>
      <c r="C2750" s="1" t="s">
        <v>1926</v>
      </c>
      <c r="D2750" s="1" t="n">
        <v>1</v>
      </c>
      <c r="E2750" s="16" t="n">
        <v>1478.08</v>
      </c>
      <c r="F2750" s="17" t="n">
        <v>0</v>
      </c>
      <c r="G2750" s="16" t="n">
        <v>1478.08</v>
      </c>
      <c r="I2750" s="1" t="str">
        <f aca="false">INDEX(Products!$C$2:$C$51,MATCH(C2750,Products!$A$2:$A$51,0))</f>
        <v>Electronics</v>
      </c>
      <c r="J2750" s="1" t="str">
        <f aca="false">INDEX(Orders!$E$2:$E$8001,MATCH(B2750,Orders!$A$2:$A$8001,0))</f>
        <v>Returned</v>
      </c>
      <c r="K2750" s="1" t="str">
        <f aca="false">LEFT(INDEX(Orders!$C$2:$C$8001,MATCH(B2750,Orders!$A$2:$A$8001,0)),7)</f>
        <v>2025-03</v>
      </c>
    </row>
    <row r="2751" customFormat="false" ht="15" hidden="false" customHeight="true" outlineLevel="0" collapsed="false">
      <c r="A2751" s="1" t="s">
        <v>13221</v>
      </c>
      <c r="B2751" s="1" t="s">
        <v>3704</v>
      </c>
      <c r="C2751" s="1" t="s">
        <v>1953</v>
      </c>
      <c r="D2751" s="1" t="n">
        <v>1</v>
      </c>
      <c r="E2751" s="16" t="n">
        <v>4914.12</v>
      </c>
      <c r="F2751" s="17" t="n">
        <v>0</v>
      </c>
      <c r="G2751" s="16" t="n">
        <v>4914.12</v>
      </c>
      <c r="I2751" s="1" t="str">
        <f aca="false">INDEX(Products!$C$2:$C$51,MATCH(C2751,Products!$A$2:$A$51,0))</f>
        <v>Fashion</v>
      </c>
      <c r="J2751" s="1" t="str">
        <f aca="false">INDEX(Orders!$E$2:$E$8001,MATCH(B2751,Orders!$A$2:$A$8001,0))</f>
        <v>Returned</v>
      </c>
      <c r="K2751" s="1" t="str">
        <f aca="false">LEFT(INDEX(Orders!$C$2:$C$8001,MATCH(B2751,Orders!$A$2:$A$8001,0)),7)</f>
        <v>2025-03</v>
      </c>
    </row>
    <row r="2752" customFormat="false" ht="15" hidden="false" customHeight="true" outlineLevel="0" collapsed="false">
      <c r="A2752" s="1" t="s">
        <v>13222</v>
      </c>
      <c r="B2752" s="1" t="s">
        <v>3705</v>
      </c>
      <c r="C2752" s="1" t="s">
        <v>1953</v>
      </c>
      <c r="D2752" s="1" t="n">
        <v>2</v>
      </c>
      <c r="E2752" s="16" t="n">
        <v>4914.12</v>
      </c>
      <c r="F2752" s="17" t="n">
        <v>0.2</v>
      </c>
      <c r="G2752" s="16" t="n">
        <v>7862.59</v>
      </c>
      <c r="I2752" s="1" t="str">
        <f aca="false">INDEX(Products!$C$2:$C$51,MATCH(C2752,Products!$A$2:$A$51,0))</f>
        <v>Fashion</v>
      </c>
      <c r="J2752" s="1" t="str">
        <f aca="false">INDEX(Orders!$E$2:$E$8001,MATCH(B2752,Orders!$A$2:$A$8001,0))</f>
        <v>Delivered</v>
      </c>
      <c r="K2752" s="1" t="str">
        <f aca="false">LEFT(INDEX(Orders!$C$2:$C$8001,MATCH(B2752,Orders!$A$2:$A$8001,0)),7)</f>
        <v>2025-05</v>
      </c>
    </row>
    <row r="2753" customFormat="false" ht="15" hidden="false" customHeight="true" outlineLevel="0" collapsed="false">
      <c r="A2753" s="1" t="s">
        <v>13223</v>
      </c>
      <c r="B2753" s="1" t="s">
        <v>3705</v>
      </c>
      <c r="C2753" s="1" t="s">
        <v>1988</v>
      </c>
      <c r="D2753" s="1" t="n">
        <v>1</v>
      </c>
      <c r="E2753" s="16" t="n">
        <v>681.07</v>
      </c>
      <c r="F2753" s="17" t="n">
        <v>0.15</v>
      </c>
      <c r="G2753" s="16" t="n">
        <v>578.91</v>
      </c>
      <c r="I2753" s="1" t="str">
        <f aca="false">INDEX(Products!$C$2:$C$51,MATCH(C2753,Products!$A$2:$A$51,0))</f>
        <v>Sports &amp; Fitness</v>
      </c>
      <c r="J2753" s="1" t="str">
        <f aca="false">INDEX(Orders!$E$2:$E$8001,MATCH(B2753,Orders!$A$2:$A$8001,0))</f>
        <v>Delivered</v>
      </c>
      <c r="K2753" s="1" t="str">
        <f aca="false">LEFT(INDEX(Orders!$C$2:$C$8001,MATCH(B2753,Orders!$A$2:$A$8001,0)),7)</f>
        <v>2025-05</v>
      </c>
    </row>
    <row r="2754" customFormat="false" ht="15" hidden="false" customHeight="true" outlineLevel="0" collapsed="false">
      <c r="A2754" s="1" t="s">
        <v>13224</v>
      </c>
      <c r="B2754" s="1" t="s">
        <v>3705</v>
      </c>
      <c r="C2754" s="1" t="s">
        <v>2007</v>
      </c>
      <c r="D2754" s="1" t="n">
        <v>2</v>
      </c>
      <c r="E2754" s="16" t="n">
        <v>750.27</v>
      </c>
      <c r="F2754" s="17" t="n">
        <v>0.1</v>
      </c>
      <c r="G2754" s="16" t="n">
        <v>1350.49</v>
      </c>
      <c r="I2754" s="1" t="str">
        <f aca="false">INDEX(Products!$C$2:$C$51,MATCH(C2754,Products!$A$2:$A$51,0))</f>
        <v>Books &amp; Stationery</v>
      </c>
      <c r="J2754" s="1" t="str">
        <f aca="false">INDEX(Orders!$E$2:$E$8001,MATCH(B2754,Orders!$A$2:$A$8001,0))</f>
        <v>Delivered</v>
      </c>
      <c r="K2754" s="1" t="str">
        <f aca="false">LEFT(INDEX(Orders!$C$2:$C$8001,MATCH(B2754,Orders!$A$2:$A$8001,0)),7)</f>
        <v>2025-05</v>
      </c>
    </row>
    <row r="2755" customFormat="false" ht="15" hidden="false" customHeight="true" outlineLevel="0" collapsed="false">
      <c r="A2755" s="1" t="s">
        <v>13225</v>
      </c>
      <c r="B2755" s="1" t="s">
        <v>3705</v>
      </c>
      <c r="C2755" s="1" t="s">
        <v>1935</v>
      </c>
      <c r="D2755" s="1" t="n">
        <v>2</v>
      </c>
      <c r="E2755" s="16" t="n">
        <v>14558.72</v>
      </c>
      <c r="F2755" s="17" t="n">
        <v>0.15</v>
      </c>
      <c r="G2755" s="16" t="n">
        <v>24749.82</v>
      </c>
      <c r="I2755" s="1" t="str">
        <f aca="false">INDEX(Products!$C$2:$C$51,MATCH(C2755,Products!$A$2:$A$51,0))</f>
        <v>Electronics</v>
      </c>
      <c r="J2755" s="1" t="str">
        <f aca="false">INDEX(Orders!$E$2:$E$8001,MATCH(B2755,Orders!$A$2:$A$8001,0))</f>
        <v>Delivered</v>
      </c>
      <c r="K2755" s="1" t="str">
        <f aca="false">LEFT(INDEX(Orders!$C$2:$C$8001,MATCH(B2755,Orders!$A$2:$A$8001,0)),7)</f>
        <v>2025-05</v>
      </c>
    </row>
    <row r="2756" customFormat="false" ht="15" hidden="false" customHeight="true" outlineLevel="0" collapsed="false">
      <c r="A2756" s="1" t="s">
        <v>13226</v>
      </c>
      <c r="B2756" s="1" t="s">
        <v>3705</v>
      </c>
      <c r="C2756" s="1" t="s">
        <v>1997</v>
      </c>
      <c r="D2756" s="1" t="n">
        <v>1</v>
      </c>
      <c r="E2756" s="16" t="n">
        <v>311.15</v>
      </c>
      <c r="F2756" s="17" t="n">
        <v>0</v>
      </c>
      <c r="G2756" s="16" t="n">
        <v>311.15</v>
      </c>
      <c r="I2756" s="1" t="str">
        <f aca="false">INDEX(Products!$C$2:$C$51,MATCH(C2756,Products!$A$2:$A$51,0))</f>
        <v>Sports &amp; Fitness</v>
      </c>
      <c r="J2756" s="1" t="str">
        <f aca="false">INDEX(Orders!$E$2:$E$8001,MATCH(B2756,Orders!$A$2:$A$8001,0))</f>
        <v>Delivered</v>
      </c>
      <c r="K2756" s="1" t="str">
        <f aca="false">LEFT(INDEX(Orders!$C$2:$C$8001,MATCH(B2756,Orders!$A$2:$A$8001,0)),7)</f>
        <v>2025-05</v>
      </c>
    </row>
    <row r="2757" customFormat="false" ht="15" hidden="false" customHeight="true" outlineLevel="0" collapsed="false">
      <c r="A2757" s="1" t="s">
        <v>13227</v>
      </c>
      <c r="B2757" s="1" t="s">
        <v>3706</v>
      </c>
      <c r="C2757" s="1" t="s">
        <v>1976</v>
      </c>
      <c r="D2757" s="1" t="n">
        <v>1</v>
      </c>
      <c r="E2757" s="16" t="n">
        <v>1603.35</v>
      </c>
      <c r="F2757" s="17" t="n">
        <v>0</v>
      </c>
      <c r="G2757" s="16" t="n">
        <v>1603.35</v>
      </c>
      <c r="I2757" s="1" t="str">
        <f aca="false">INDEX(Products!$C$2:$C$51,MATCH(C2757,Products!$A$2:$A$51,0))</f>
        <v>Beauty &amp; Personal Care</v>
      </c>
      <c r="J2757" s="1" t="str">
        <f aca="false">INDEX(Orders!$E$2:$E$8001,MATCH(B2757,Orders!$A$2:$A$8001,0))</f>
        <v>Returned</v>
      </c>
      <c r="K2757" s="1" t="str">
        <f aca="false">LEFT(INDEX(Orders!$C$2:$C$8001,MATCH(B2757,Orders!$A$2:$A$8001,0)),7)</f>
        <v>2024-03</v>
      </c>
    </row>
    <row r="2758" customFormat="false" ht="15" hidden="false" customHeight="true" outlineLevel="0" collapsed="false">
      <c r="A2758" s="1" t="s">
        <v>13228</v>
      </c>
      <c r="B2758" s="1" t="s">
        <v>3708</v>
      </c>
      <c r="C2758" s="1" t="s">
        <v>1928</v>
      </c>
      <c r="D2758" s="1" t="n">
        <v>1</v>
      </c>
      <c r="E2758" s="16" t="n">
        <v>657.82</v>
      </c>
      <c r="F2758" s="17" t="n">
        <v>0</v>
      </c>
      <c r="G2758" s="16" t="n">
        <v>657.82</v>
      </c>
      <c r="I2758" s="1" t="str">
        <f aca="false">INDEX(Products!$C$2:$C$51,MATCH(C2758,Products!$A$2:$A$51,0))</f>
        <v>Electronics</v>
      </c>
      <c r="J2758" s="1" t="str">
        <f aca="false">INDEX(Orders!$E$2:$E$8001,MATCH(B2758,Orders!$A$2:$A$8001,0))</f>
        <v>Delivered</v>
      </c>
      <c r="K2758" s="1" t="str">
        <f aca="false">LEFT(INDEX(Orders!$C$2:$C$8001,MATCH(B2758,Orders!$A$2:$A$8001,0)),7)</f>
        <v>2024-08</v>
      </c>
    </row>
    <row r="2759" customFormat="false" ht="15" hidden="false" customHeight="true" outlineLevel="0" collapsed="false">
      <c r="A2759" s="1" t="s">
        <v>13229</v>
      </c>
      <c r="B2759" s="1" t="s">
        <v>3709</v>
      </c>
      <c r="C2759" s="1" t="s">
        <v>1930</v>
      </c>
      <c r="D2759" s="1" t="n">
        <v>2</v>
      </c>
      <c r="E2759" s="16" t="n">
        <v>2398.35</v>
      </c>
      <c r="F2759" s="17" t="n">
        <v>0</v>
      </c>
      <c r="G2759" s="16" t="n">
        <v>4796.7</v>
      </c>
      <c r="I2759" s="1" t="str">
        <f aca="false">INDEX(Products!$C$2:$C$51,MATCH(C2759,Products!$A$2:$A$51,0))</f>
        <v>Electronics</v>
      </c>
      <c r="J2759" s="1" t="str">
        <f aca="false">INDEX(Orders!$E$2:$E$8001,MATCH(B2759,Orders!$A$2:$A$8001,0))</f>
        <v>Delivered</v>
      </c>
      <c r="K2759" s="1" t="str">
        <f aca="false">LEFT(INDEX(Orders!$C$2:$C$8001,MATCH(B2759,Orders!$A$2:$A$8001,0)),7)</f>
        <v>2025-02</v>
      </c>
    </row>
    <row r="2760" customFormat="false" ht="15" hidden="false" customHeight="true" outlineLevel="0" collapsed="false">
      <c r="A2760" s="1" t="s">
        <v>13230</v>
      </c>
      <c r="B2760" s="1" t="s">
        <v>3710</v>
      </c>
      <c r="C2760" s="1" t="s">
        <v>1990</v>
      </c>
      <c r="D2760" s="1" t="n">
        <v>2</v>
      </c>
      <c r="E2760" s="16" t="n">
        <v>5311.32</v>
      </c>
      <c r="F2760" s="17" t="n">
        <v>0.1</v>
      </c>
      <c r="G2760" s="16" t="n">
        <v>9560.38</v>
      </c>
      <c r="I2760" s="1" t="str">
        <f aca="false">INDEX(Products!$C$2:$C$51,MATCH(C2760,Products!$A$2:$A$51,0))</f>
        <v>Sports &amp; Fitness</v>
      </c>
      <c r="J2760" s="1" t="str">
        <f aca="false">INDEX(Orders!$E$2:$E$8001,MATCH(B2760,Orders!$A$2:$A$8001,0))</f>
        <v>Delivered</v>
      </c>
      <c r="K2760" s="1" t="str">
        <f aca="false">LEFT(INDEX(Orders!$C$2:$C$8001,MATCH(B2760,Orders!$A$2:$A$8001,0)),7)</f>
        <v>2025-12</v>
      </c>
    </row>
    <row r="2761" customFormat="false" ht="15" hidden="false" customHeight="true" outlineLevel="0" collapsed="false">
      <c r="A2761" s="1" t="s">
        <v>13231</v>
      </c>
      <c r="B2761" s="1" t="s">
        <v>3711</v>
      </c>
      <c r="C2761" s="1" t="s">
        <v>1971</v>
      </c>
      <c r="D2761" s="1" t="n">
        <v>3</v>
      </c>
      <c r="E2761" s="16" t="n">
        <v>2073.63</v>
      </c>
      <c r="F2761" s="17" t="n">
        <v>0.05</v>
      </c>
      <c r="G2761" s="16" t="n">
        <v>5909.85</v>
      </c>
      <c r="I2761" s="1" t="str">
        <f aca="false">INDEX(Products!$C$2:$C$51,MATCH(C2761,Products!$A$2:$A$51,0))</f>
        <v>Home &amp; Kitchen</v>
      </c>
      <c r="J2761" s="1" t="str">
        <f aca="false">INDEX(Orders!$E$2:$E$8001,MATCH(B2761,Orders!$A$2:$A$8001,0))</f>
        <v>Delivered</v>
      </c>
      <c r="K2761" s="1" t="str">
        <f aca="false">LEFT(INDEX(Orders!$C$2:$C$8001,MATCH(B2761,Orders!$A$2:$A$8001,0)),7)</f>
        <v>2025-09</v>
      </c>
    </row>
    <row r="2762" customFormat="false" ht="15" hidden="false" customHeight="true" outlineLevel="0" collapsed="false">
      <c r="A2762" s="1" t="s">
        <v>13232</v>
      </c>
      <c r="B2762" s="1" t="s">
        <v>3711</v>
      </c>
      <c r="C2762" s="1" t="s">
        <v>1990</v>
      </c>
      <c r="D2762" s="1" t="n">
        <v>2</v>
      </c>
      <c r="E2762" s="16" t="n">
        <v>5311.32</v>
      </c>
      <c r="F2762" s="17" t="n">
        <v>0.1</v>
      </c>
      <c r="G2762" s="16" t="n">
        <v>9560.38</v>
      </c>
      <c r="I2762" s="1" t="str">
        <f aca="false">INDEX(Products!$C$2:$C$51,MATCH(C2762,Products!$A$2:$A$51,0))</f>
        <v>Sports &amp; Fitness</v>
      </c>
      <c r="J2762" s="1" t="str">
        <f aca="false">INDEX(Orders!$E$2:$E$8001,MATCH(B2762,Orders!$A$2:$A$8001,0))</f>
        <v>Delivered</v>
      </c>
      <c r="K2762" s="1" t="str">
        <f aca="false">LEFT(INDEX(Orders!$C$2:$C$8001,MATCH(B2762,Orders!$A$2:$A$8001,0)),7)</f>
        <v>2025-09</v>
      </c>
    </row>
    <row r="2763" customFormat="false" ht="15" hidden="false" customHeight="true" outlineLevel="0" collapsed="false">
      <c r="A2763" s="1" t="s">
        <v>13233</v>
      </c>
      <c r="B2763" s="1" t="s">
        <v>3712</v>
      </c>
      <c r="C2763" s="1" t="s">
        <v>1947</v>
      </c>
      <c r="D2763" s="1" t="n">
        <v>2</v>
      </c>
      <c r="E2763" s="16" t="n">
        <v>4778.51</v>
      </c>
      <c r="F2763" s="17" t="n">
        <v>0.2</v>
      </c>
      <c r="G2763" s="16" t="n">
        <v>7645.62</v>
      </c>
      <c r="I2763" s="1" t="str">
        <f aca="false">INDEX(Products!$C$2:$C$51,MATCH(C2763,Products!$A$2:$A$51,0))</f>
        <v>Fashion</v>
      </c>
      <c r="J2763" s="1" t="str">
        <f aca="false">INDEX(Orders!$E$2:$E$8001,MATCH(B2763,Orders!$A$2:$A$8001,0))</f>
        <v>Delivered</v>
      </c>
      <c r="K2763" s="1" t="str">
        <f aca="false">LEFT(INDEX(Orders!$C$2:$C$8001,MATCH(B2763,Orders!$A$2:$A$8001,0)),7)</f>
        <v>2024-02</v>
      </c>
    </row>
    <row r="2764" customFormat="false" ht="15" hidden="false" customHeight="true" outlineLevel="0" collapsed="false">
      <c r="A2764" s="1" t="s">
        <v>13234</v>
      </c>
      <c r="B2764" s="1" t="s">
        <v>3712</v>
      </c>
      <c r="C2764" s="1" t="s">
        <v>1997</v>
      </c>
      <c r="D2764" s="1" t="n">
        <v>2</v>
      </c>
      <c r="E2764" s="16" t="n">
        <v>311.15</v>
      </c>
      <c r="F2764" s="17" t="n">
        <v>0.05</v>
      </c>
      <c r="G2764" s="16" t="n">
        <v>591.18</v>
      </c>
      <c r="I2764" s="1" t="str">
        <f aca="false">INDEX(Products!$C$2:$C$51,MATCH(C2764,Products!$A$2:$A$51,0))</f>
        <v>Sports &amp; Fitness</v>
      </c>
      <c r="J2764" s="1" t="str">
        <f aca="false">INDEX(Orders!$E$2:$E$8001,MATCH(B2764,Orders!$A$2:$A$8001,0))</f>
        <v>Delivered</v>
      </c>
      <c r="K2764" s="1" t="str">
        <f aca="false">LEFT(INDEX(Orders!$C$2:$C$8001,MATCH(B2764,Orders!$A$2:$A$8001,0)),7)</f>
        <v>2024-02</v>
      </c>
    </row>
    <row r="2765" customFormat="false" ht="15" hidden="false" customHeight="true" outlineLevel="0" collapsed="false">
      <c r="A2765" s="1" t="s">
        <v>13235</v>
      </c>
      <c r="B2765" s="1" t="s">
        <v>3714</v>
      </c>
      <c r="C2765" s="1" t="s">
        <v>2006</v>
      </c>
      <c r="D2765" s="1" t="n">
        <v>2</v>
      </c>
      <c r="E2765" s="16" t="n">
        <v>482.17</v>
      </c>
      <c r="F2765" s="17" t="n">
        <v>0</v>
      </c>
      <c r="G2765" s="16" t="n">
        <v>964.34</v>
      </c>
      <c r="I2765" s="1" t="str">
        <f aca="false">INDEX(Products!$C$2:$C$51,MATCH(C2765,Products!$A$2:$A$51,0))</f>
        <v>Books &amp; Stationery</v>
      </c>
      <c r="J2765" s="1" t="str">
        <f aca="false">INDEX(Orders!$E$2:$E$8001,MATCH(B2765,Orders!$A$2:$A$8001,0))</f>
        <v>Delivered</v>
      </c>
      <c r="K2765" s="1" t="str">
        <f aca="false">LEFT(INDEX(Orders!$C$2:$C$8001,MATCH(B2765,Orders!$A$2:$A$8001,0)),7)</f>
        <v>2025-12</v>
      </c>
    </row>
    <row r="2766" customFormat="false" ht="15" hidden="false" customHeight="true" outlineLevel="0" collapsed="false">
      <c r="A2766" s="1" t="s">
        <v>13236</v>
      </c>
      <c r="B2766" s="1" t="s">
        <v>3714</v>
      </c>
      <c r="C2766" s="1" t="s">
        <v>1953</v>
      </c>
      <c r="D2766" s="1" t="n">
        <v>1</v>
      </c>
      <c r="E2766" s="16" t="n">
        <v>4914.12</v>
      </c>
      <c r="F2766" s="17" t="n">
        <v>0.1</v>
      </c>
      <c r="G2766" s="16" t="n">
        <v>4422.71</v>
      </c>
      <c r="I2766" s="1" t="str">
        <f aca="false">INDEX(Products!$C$2:$C$51,MATCH(C2766,Products!$A$2:$A$51,0))</f>
        <v>Fashion</v>
      </c>
      <c r="J2766" s="1" t="str">
        <f aca="false">INDEX(Orders!$E$2:$E$8001,MATCH(B2766,Orders!$A$2:$A$8001,0))</f>
        <v>Delivered</v>
      </c>
      <c r="K2766" s="1" t="str">
        <f aca="false">LEFT(INDEX(Orders!$C$2:$C$8001,MATCH(B2766,Orders!$A$2:$A$8001,0)),7)</f>
        <v>2025-12</v>
      </c>
    </row>
    <row r="2767" customFormat="false" ht="15" hidden="false" customHeight="true" outlineLevel="0" collapsed="false">
      <c r="A2767" s="1" t="s">
        <v>13237</v>
      </c>
      <c r="B2767" s="1" t="s">
        <v>3714</v>
      </c>
      <c r="C2767" s="1" t="s">
        <v>1997</v>
      </c>
      <c r="D2767" s="1" t="n">
        <v>1</v>
      </c>
      <c r="E2767" s="16" t="n">
        <v>311.15</v>
      </c>
      <c r="F2767" s="17" t="n">
        <v>0</v>
      </c>
      <c r="G2767" s="16" t="n">
        <v>311.15</v>
      </c>
      <c r="I2767" s="1" t="str">
        <f aca="false">INDEX(Products!$C$2:$C$51,MATCH(C2767,Products!$A$2:$A$51,0))</f>
        <v>Sports &amp; Fitness</v>
      </c>
      <c r="J2767" s="1" t="str">
        <f aca="false">INDEX(Orders!$E$2:$E$8001,MATCH(B2767,Orders!$A$2:$A$8001,0))</f>
        <v>Delivered</v>
      </c>
      <c r="K2767" s="1" t="str">
        <f aca="false">LEFT(INDEX(Orders!$C$2:$C$8001,MATCH(B2767,Orders!$A$2:$A$8001,0)),7)</f>
        <v>2025-12</v>
      </c>
    </row>
    <row r="2768" customFormat="false" ht="15" hidden="false" customHeight="true" outlineLevel="0" collapsed="false">
      <c r="A2768" s="1" t="s">
        <v>13238</v>
      </c>
      <c r="B2768" s="1" t="s">
        <v>3714</v>
      </c>
      <c r="C2768" s="1" t="s">
        <v>1930</v>
      </c>
      <c r="D2768" s="1" t="n">
        <v>1</v>
      </c>
      <c r="E2768" s="16" t="n">
        <v>2398.35</v>
      </c>
      <c r="F2768" s="17" t="n">
        <v>0</v>
      </c>
      <c r="G2768" s="16" t="n">
        <v>2398.35</v>
      </c>
      <c r="I2768" s="1" t="str">
        <f aca="false">INDEX(Products!$C$2:$C$51,MATCH(C2768,Products!$A$2:$A$51,0))</f>
        <v>Electronics</v>
      </c>
      <c r="J2768" s="1" t="str">
        <f aca="false">INDEX(Orders!$E$2:$E$8001,MATCH(B2768,Orders!$A$2:$A$8001,0))</f>
        <v>Delivered</v>
      </c>
      <c r="K2768" s="1" t="str">
        <f aca="false">LEFT(INDEX(Orders!$C$2:$C$8001,MATCH(B2768,Orders!$A$2:$A$8001,0)),7)</f>
        <v>2025-12</v>
      </c>
    </row>
    <row r="2769" customFormat="false" ht="15" hidden="false" customHeight="true" outlineLevel="0" collapsed="false">
      <c r="A2769" s="1" t="s">
        <v>13239</v>
      </c>
      <c r="B2769" s="1" t="s">
        <v>3715</v>
      </c>
      <c r="C2769" s="1" t="s">
        <v>1969</v>
      </c>
      <c r="D2769" s="1" t="n">
        <v>1</v>
      </c>
      <c r="E2769" s="16" t="n">
        <v>9171.98</v>
      </c>
      <c r="F2769" s="17" t="n">
        <v>0</v>
      </c>
      <c r="G2769" s="16" t="n">
        <v>9171.98</v>
      </c>
      <c r="I2769" s="1" t="str">
        <f aca="false">INDEX(Products!$C$2:$C$51,MATCH(C2769,Products!$A$2:$A$51,0))</f>
        <v>Home &amp; Kitchen</v>
      </c>
      <c r="J2769" s="1" t="str">
        <f aca="false">INDEX(Orders!$E$2:$E$8001,MATCH(B2769,Orders!$A$2:$A$8001,0))</f>
        <v>Delivered</v>
      </c>
      <c r="K2769" s="1" t="str">
        <f aca="false">LEFT(INDEX(Orders!$C$2:$C$8001,MATCH(B2769,Orders!$A$2:$A$8001,0)),7)</f>
        <v>2025-05</v>
      </c>
    </row>
    <row r="2770" customFormat="false" ht="15" hidden="false" customHeight="true" outlineLevel="0" collapsed="false">
      <c r="A2770" s="1" t="s">
        <v>13240</v>
      </c>
      <c r="B2770" s="1" t="s">
        <v>3716</v>
      </c>
      <c r="C2770" s="1" t="s">
        <v>2002</v>
      </c>
      <c r="D2770" s="1" t="n">
        <v>2</v>
      </c>
      <c r="E2770" s="16" t="n">
        <v>392.75</v>
      </c>
      <c r="F2770" s="17" t="n">
        <v>0.1</v>
      </c>
      <c r="G2770" s="16" t="n">
        <v>706.95</v>
      </c>
      <c r="I2770" s="1" t="str">
        <f aca="false">INDEX(Products!$C$2:$C$51,MATCH(C2770,Products!$A$2:$A$51,0))</f>
        <v>Books &amp; Stationery</v>
      </c>
      <c r="J2770" s="1" t="str">
        <f aca="false">INDEX(Orders!$E$2:$E$8001,MATCH(B2770,Orders!$A$2:$A$8001,0))</f>
        <v>Delivered</v>
      </c>
      <c r="K2770" s="1" t="str">
        <f aca="false">LEFT(INDEX(Orders!$C$2:$C$8001,MATCH(B2770,Orders!$A$2:$A$8001,0)),7)</f>
        <v>2025-11</v>
      </c>
    </row>
    <row r="2771" customFormat="false" ht="15" hidden="false" customHeight="true" outlineLevel="0" collapsed="false">
      <c r="A2771" s="1" t="s">
        <v>13241</v>
      </c>
      <c r="B2771" s="1" t="s">
        <v>3716</v>
      </c>
      <c r="C2771" s="1" t="s">
        <v>1969</v>
      </c>
      <c r="D2771" s="1" t="n">
        <v>1</v>
      </c>
      <c r="E2771" s="16" t="n">
        <v>9171.98</v>
      </c>
      <c r="F2771" s="17" t="n">
        <v>0</v>
      </c>
      <c r="G2771" s="16" t="n">
        <v>9171.98</v>
      </c>
      <c r="I2771" s="1" t="str">
        <f aca="false">INDEX(Products!$C$2:$C$51,MATCH(C2771,Products!$A$2:$A$51,0))</f>
        <v>Home &amp; Kitchen</v>
      </c>
      <c r="J2771" s="1" t="str">
        <f aca="false">INDEX(Orders!$E$2:$E$8001,MATCH(B2771,Orders!$A$2:$A$8001,0))</f>
        <v>Delivered</v>
      </c>
      <c r="K2771" s="1" t="str">
        <f aca="false">LEFT(INDEX(Orders!$C$2:$C$8001,MATCH(B2771,Orders!$A$2:$A$8001,0)),7)</f>
        <v>2025-11</v>
      </c>
    </row>
    <row r="2772" customFormat="false" ht="15" hidden="false" customHeight="true" outlineLevel="0" collapsed="false">
      <c r="A2772" s="1" t="s">
        <v>13242</v>
      </c>
      <c r="B2772" s="1" t="s">
        <v>3717</v>
      </c>
      <c r="C2772" s="1" t="s">
        <v>1997</v>
      </c>
      <c r="D2772" s="1" t="n">
        <v>2</v>
      </c>
      <c r="E2772" s="16" t="n">
        <v>311.15</v>
      </c>
      <c r="F2772" s="17" t="n">
        <v>0</v>
      </c>
      <c r="G2772" s="16" t="n">
        <v>622.3</v>
      </c>
      <c r="I2772" s="1" t="str">
        <f aca="false">INDEX(Products!$C$2:$C$51,MATCH(C2772,Products!$A$2:$A$51,0))</f>
        <v>Sports &amp; Fitness</v>
      </c>
      <c r="J2772" s="1" t="str">
        <f aca="false">INDEX(Orders!$E$2:$E$8001,MATCH(B2772,Orders!$A$2:$A$8001,0))</f>
        <v>Delivered</v>
      </c>
      <c r="K2772" s="1" t="str">
        <f aca="false">LEFT(INDEX(Orders!$C$2:$C$8001,MATCH(B2772,Orders!$A$2:$A$8001,0)),7)</f>
        <v>2024-11</v>
      </c>
    </row>
    <row r="2773" customFormat="false" ht="15" hidden="false" customHeight="true" outlineLevel="0" collapsed="false">
      <c r="A2773" s="1" t="s">
        <v>13243</v>
      </c>
      <c r="B2773" s="1" t="s">
        <v>3718</v>
      </c>
      <c r="C2773" s="1" t="s">
        <v>2006</v>
      </c>
      <c r="D2773" s="1" t="n">
        <v>1</v>
      </c>
      <c r="E2773" s="16" t="n">
        <v>482.17</v>
      </c>
      <c r="F2773" s="17" t="n">
        <v>0.2</v>
      </c>
      <c r="G2773" s="16" t="n">
        <v>385.74</v>
      </c>
      <c r="I2773" s="1" t="str">
        <f aca="false">INDEX(Products!$C$2:$C$51,MATCH(C2773,Products!$A$2:$A$51,0))</f>
        <v>Books &amp; Stationery</v>
      </c>
      <c r="J2773" s="1" t="str">
        <f aca="false">INDEX(Orders!$E$2:$E$8001,MATCH(B2773,Orders!$A$2:$A$8001,0))</f>
        <v>Delivered</v>
      </c>
      <c r="K2773" s="1" t="str">
        <f aca="false">LEFT(INDEX(Orders!$C$2:$C$8001,MATCH(B2773,Orders!$A$2:$A$8001,0)),7)</f>
        <v>2025-04</v>
      </c>
    </row>
    <row r="2774" customFormat="false" ht="15" hidden="false" customHeight="true" outlineLevel="0" collapsed="false">
      <c r="A2774" s="1" t="s">
        <v>13244</v>
      </c>
      <c r="B2774" s="1" t="s">
        <v>3718</v>
      </c>
      <c r="C2774" s="1" t="s">
        <v>1940</v>
      </c>
      <c r="D2774" s="1" t="n">
        <v>1</v>
      </c>
      <c r="E2774" s="16" t="n">
        <v>2374.52</v>
      </c>
      <c r="F2774" s="17" t="n">
        <v>0.1</v>
      </c>
      <c r="G2774" s="16" t="n">
        <v>2137.07</v>
      </c>
      <c r="I2774" s="1" t="str">
        <f aca="false">INDEX(Products!$C$2:$C$51,MATCH(C2774,Products!$A$2:$A$51,0))</f>
        <v>Fashion</v>
      </c>
      <c r="J2774" s="1" t="str">
        <f aca="false">INDEX(Orders!$E$2:$E$8001,MATCH(B2774,Orders!$A$2:$A$8001,0))</f>
        <v>Delivered</v>
      </c>
      <c r="K2774" s="1" t="str">
        <f aca="false">LEFT(INDEX(Orders!$C$2:$C$8001,MATCH(B2774,Orders!$A$2:$A$8001,0)),7)</f>
        <v>2025-04</v>
      </c>
    </row>
    <row r="2775" customFormat="false" ht="15" hidden="false" customHeight="true" outlineLevel="0" collapsed="false">
      <c r="A2775" s="1" t="s">
        <v>13245</v>
      </c>
      <c r="B2775" s="1" t="s">
        <v>3718</v>
      </c>
      <c r="C2775" s="1" t="s">
        <v>1949</v>
      </c>
      <c r="D2775" s="1" t="n">
        <v>1</v>
      </c>
      <c r="E2775" s="16" t="n">
        <v>4185.64</v>
      </c>
      <c r="F2775" s="17" t="n">
        <v>0</v>
      </c>
      <c r="G2775" s="16" t="n">
        <v>4185.64</v>
      </c>
      <c r="I2775" s="1" t="str">
        <f aca="false">INDEX(Products!$C$2:$C$51,MATCH(C2775,Products!$A$2:$A$51,0))</f>
        <v>Fashion</v>
      </c>
      <c r="J2775" s="1" t="str">
        <f aca="false">INDEX(Orders!$E$2:$E$8001,MATCH(B2775,Orders!$A$2:$A$8001,0))</f>
        <v>Delivered</v>
      </c>
      <c r="K2775" s="1" t="str">
        <f aca="false">LEFT(INDEX(Orders!$C$2:$C$8001,MATCH(B2775,Orders!$A$2:$A$8001,0)),7)</f>
        <v>2025-04</v>
      </c>
    </row>
    <row r="2776" customFormat="false" ht="15" hidden="false" customHeight="true" outlineLevel="0" collapsed="false">
      <c r="A2776" s="1" t="s">
        <v>13246</v>
      </c>
      <c r="B2776" s="1" t="s">
        <v>3720</v>
      </c>
      <c r="C2776" s="1" t="s">
        <v>2007</v>
      </c>
      <c r="D2776" s="1" t="n">
        <v>3</v>
      </c>
      <c r="E2776" s="16" t="n">
        <v>750.27</v>
      </c>
      <c r="F2776" s="17" t="n">
        <v>0.15</v>
      </c>
      <c r="G2776" s="16" t="n">
        <v>1913.19</v>
      </c>
      <c r="I2776" s="1" t="str">
        <f aca="false">INDEX(Products!$C$2:$C$51,MATCH(C2776,Products!$A$2:$A$51,0))</f>
        <v>Books &amp; Stationery</v>
      </c>
      <c r="J2776" s="1" t="str">
        <f aca="false">INDEX(Orders!$E$2:$E$8001,MATCH(B2776,Orders!$A$2:$A$8001,0))</f>
        <v>Cancelled</v>
      </c>
      <c r="K2776" s="1" t="str">
        <f aca="false">LEFT(INDEX(Orders!$C$2:$C$8001,MATCH(B2776,Orders!$A$2:$A$8001,0)),7)</f>
        <v>2024-09</v>
      </c>
    </row>
    <row r="2777" customFormat="false" ht="15" hidden="false" customHeight="true" outlineLevel="0" collapsed="false">
      <c r="A2777" s="1" t="s">
        <v>13247</v>
      </c>
      <c r="B2777" s="1" t="s">
        <v>3720</v>
      </c>
      <c r="C2777" s="1" t="s">
        <v>2006</v>
      </c>
      <c r="D2777" s="1" t="n">
        <v>1</v>
      </c>
      <c r="E2777" s="16" t="n">
        <v>482.17</v>
      </c>
      <c r="F2777" s="17" t="n">
        <v>0</v>
      </c>
      <c r="G2777" s="16" t="n">
        <v>482.17</v>
      </c>
      <c r="I2777" s="1" t="str">
        <f aca="false">INDEX(Products!$C$2:$C$51,MATCH(C2777,Products!$A$2:$A$51,0))</f>
        <v>Books &amp; Stationery</v>
      </c>
      <c r="J2777" s="1" t="str">
        <f aca="false">INDEX(Orders!$E$2:$E$8001,MATCH(B2777,Orders!$A$2:$A$8001,0))</f>
        <v>Cancelled</v>
      </c>
      <c r="K2777" s="1" t="str">
        <f aca="false">LEFT(INDEX(Orders!$C$2:$C$8001,MATCH(B2777,Orders!$A$2:$A$8001,0)),7)</f>
        <v>2024-09</v>
      </c>
    </row>
    <row r="2778" customFormat="false" ht="15" hidden="false" customHeight="true" outlineLevel="0" collapsed="false">
      <c r="A2778" s="1" t="s">
        <v>13248</v>
      </c>
      <c r="B2778" s="1" t="s">
        <v>3721</v>
      </c>
      <c r="C2778" s="1" t="s">
        <v>1975</v>
      </c>
      <c r="D2778" s="1" t="n">
        <v>2</v>
      </c>
      <c r="E2778" s="16" t="n">
        <v>862.99</v>
      </c>
      <c r="F2778" s="17" t="n">
        <v>0.1</v>
      </c>
      <c r="G2778" s="16" t="n">
        <v>1553.38</v>
      </c>
      <c r="I2778" s="1" t="str">
        <f aca="false">INDEX(Products!$C$2:$C$51,MATCH(C2778,Products!$A$2:$A$51,0))</f>
        <v>Beauty &amp; Personal Care</v>
      </c>
      <c r="J2778" s="1" t="str">
        <f aca="false">INDEX(Orders!$E$2:$E$8001,MATCH(B2778,Orders!$A$2:$A$8001,0))</f>
        <v>Returned</v>
      </c>
      <c r="K2778" s="1" t="str">
        <f aca="false">LEFT(INDEX(Orders!$C$2:$C$8001,MATCH(B2778,Orders!$A$2:$A$8001,0)),7)</f>
        <v>2025-11</v>
      </c>
    </row>
    <row r="2779" customFormat="false" ht="15" hidden="false" customHeight="true" outlineLevel="0" collapsed="false">
      <c r="A2779" s="1" t="s">
        <v>13249</v>
      </c>
      <c r="B2779" s="1" t="s">
        <v>3721</v>
      </c>
      <c r="C2779" s="1" t="s">
        <v>1953</v>
      </c>
      <c r="D2779" s="1" t="n">
        <v>2</v>
      </c>
      <c r="E2779" s="16" t="n">
        <v>4914.12</v>
      </c>
      <c r="F2779" s="17" t="n">
        <v>0</v>
      </c>
      <c r="G2779" s="16" t="n">
        <v>9828.24</v>
      </c>
      <c r="I2779" s="1" t="str">
        <f aca="false">INDEX(Products!$C$2:$C$51,MATCH(C2779,Products!$A$2:$A$51,0))</f>
        <v>Fashion</v>
      </c>
      <c r="J2779" s="1" t="str">
        <f aca="false">INDEX(Orders!$E$2:$E$8001,MATCH(B2779,Orders!$A$2:$A$8001,0))</f>
        <v>Returned</v>
      </c>
      <c r="K2779" s="1" t="str">
        <f aca="false">LEFT(INDEX(Orders!$C$2:$C$8001,MATCH(B2779,Orders!$A$2:$A$8001,0)),7)</f>
        <v>2025-11</v>
      </c>
    </row>
    <row r="2780" customFormat="false" ht="15" hidden="false" customHeight="true" outlineLevel="0" collapsed="false">
      <c r="A2780" s="1" t="s">
        <v>13250</v>
      </c>
      <c r="B2780" s="1" t="s">
        <v>3722</v>
      </c>
      <c r="C2780" s="1" t="s">
        <v>1965</v>
      </c>
      <c r="D2780" s="1" t="n">
        <v>2</v>
      </c>
      <c r="E2780" s="16" t="n">
        <v>1145.07</v>
      </c>
      <c r="F2780" s="17" t="n">
        <v>0</v>
      </c>
      <c r="G2780" s="16" t="n">
        <v>2290.14</v>
      </c>
      <c r="I2780" s="1" t="str">
        <f aca="false">INDEX(Products!$C$2:$C$51,MATCH(C2780,Products!$A$2:$A$51,0))</f>
        <v>Home &amp; Kitchen</v>
      </c>
      <c r="J2780" s="1" t="str">
        <f aca="false">INDEX(Orders!$E$2:$E$8001,MATCH(B2780,Orders!$A$2:$A$8001,0))</f>
        <v>Returned</v>
      </c>
      <c r="K2780" s="1" t="str">
        <f aca="false">LEFT(INDEX(Orders!$C$2:$C$8001,MATCH(B2780,Orders!$A$2:$A$8001,0)),7)</f>
        <v>2024-03</v>
      </c>
    </row>
    <row r="2781" customFormat="false" ht="15" hidden="false" customHeight="true" outlineLevel="0" collapsed="false">
      <c r="A2781" s="1" t="s">
        <v>13251</v>
      </c>
      <c r="B2781" s="1" t="s">
        <v>3723</v>
      </c>
      <c r="C2781" s="1" t="s">
        <v>1990</v>
      </c>
      <c r="D2781" s="1" t="n">
        <v>1</v>
      </c>
      <c r="E2781" s="16" t="n">
        <v>5311.32</v>
      </c>
      <c r="F2781" s="17" t="n">
        <v>0</v>
      </c>
      <c r="G2781" s="16" t="n">
        <v>5311.32</v>
      </c>
      <c r="I2781" s="1" t="str">
        <f aca="false">INDEX(Products!$C$2:$C$51,MATCH(C2781,Products!$A$2:$A$51,0))</f>
        <v>Sports &amp; Fitness</v>
      </c>
      <c r="J2781" s="1" t="str">
        <f aca="false">INDEX(Orders!$E$2:$E$8001,MATCH(B2781,Orders!$A$2:$A$8001,0))</f>
        <v>Delivered</v>
      </c>
      <c r="K2781" s="1" t="str">
        <f aca="false">LEFT(INDEX(Orders!$C$2:$C$8001,MATCH(B2781,Orders!$A$2:$A$8001,0)),7)</f>
        <v>2024-09</v>
      </c>
    </row>
    <row r="2782" customFormat="false" ht="15" hidden="false" customHeight="true" outlineLevel="0" collapsed="false">
      <c r="A2782" s="1" t="s">
        <v>13252</v>
      </c>
      <c r="B2782" s="1" t="s">
        <v>3724</v>
      </c>
      <c r="C2782" s="1" t="s">
        <v>2006</v>
      </c>
      <c r="D2782" s="1" t="n">
        <v>1</v>
      </c>
      <c r="E2782" s="16" t="n">
        <v>482.17</v>
      </c>
      <c r="F2782" s="17" t="n">
        <v>0</v>
      </c>
      <c r="G2782" s="16" t="n">
        <v>482.17</v>
      </c>
      <c r="I2782" s="1" t="str">
        <f aca="false">INDEX(Products!$C$2:$C$51,MATCH(C2782,Products!$A$2:$A$51,0))</f>
        <v>Books &amp; Stationery</v>
      </c>
      <c r="J2782" s="1" t="str">
        <f aca="false">INDEX(Orders!$E$2:$E$8001,MATCH(B2782,Orders!$A$2:$A$8001,0))</f>
        <v>Delivered</v>
      </c>
      <c r="K2782" s="1" t="str">
        <f aca="false">LEFT(INDEX(Orders!$C$2:$C$8001,MATCH(B2782,Orders!$A$2:$A$8001,0)),7)</f>
        <v>2024-10</v>
      </c>
    </row>
    <row r="2783" customFormat="false" ht="15" hidden="false" customHeight="true" outlineLevel="0" collapsed="false">
      <c r="A2783" s="1" t="s">
        <v>13253</v>
      </c>
      <c r="B2783" s="1" t="s">
        <v>3724</v>
      </c>
      <c r="C2783" s="1" t="s">
        <v>1951</v>
      </c>
      <c r="D2783" s="1" t="n">
        <v>1</v>
      </c>
      <c r="E2783" s="16" t="n">
        <v>957.5</v>
      </c>
      <c r="F2783" s="17" t="n">
        <v>0</v>
      </c>
      <c r="G2783" s="16" t="n">
        <v>957.5</v>
      </c>
      <c r="I2783" s="1" t="str">
        <f aca="false">INDEX(Products!$C$2:$C$51,MATCH(C2783,Products!$A$2:$A$51,0))</f>
        <v>Fashion</v>
      </c>
      <c r="J2783" s="1" t="str">
        <f aca="false">INDEX(Orders!$E$2:$E$8001,MATCH(B2783,Orders!$A$2:$A$8001,0))</f>
        <v>Delivered</v>
      </c>
      <c r="K2783" s="1" t="str">
        <f aca="false">LEFT(INDEX(Orders!$C$2:$C$8001,MATCH(B2783,Orders!$A$2:$A$8001,0)),7)</f>
        <v>2024-10</v>
      </c>
    </row>
    <row r="2784" customFormat="false" ht="15" hidden="false" customHeight="true" outlineLevel="0" collapsed="false">
      <c r="A2784" s="1" t="s">
        <v>13254</v>
      </c>
      <c r="B2784" s="1" t="s">
        <v>3724</v>
      </c>
      <c r="C2784" s="1" t="s">
        <v>1977</v>
      </c>
      <c r="D2784" s="1" t="n">
        <v>1</v>
      </c>
      <c r="E2784" s="16" t="n">
        <v>2386.05</v>
      </c>
      <c r="F2784" s="17" t="n">
        <v>0.2</v>
      </c>
      <c r="G2784" s="16" t="n">
        <v>1908.84</v>
      </c>
      <c r="I2784" s="1" t="str">
        <f aca="false">INDEX(Products!$C$2:$C$51,MATCH(C2784,Products!$A$2:$A$51,0))</f>
        <v>Beauty &amp; Personal Care</v>
      </c>
      <c r="J2784" s="1" t="str">
        <f aca="false">INDEX(Orders!$E$2:$E$8001,MATCH(B2784,Orders!$A$2:$A$8001,0))</f>
        <v>Delivered</v>
      </c>
      <c r="K2784" s="1" t="str">
        <f aca="false">LEFT(INDEX(Orders!$C$2:$C$8001,MATCH(B2784,Orders!$A$2:$A$8001,0)),7)</f>
        <v>2024-10</v>
      </c>
    </row>
    <row r="2785" customFormat="false" ht="15" hidden="false" customHeight="true" outlineLevel="0" collapsed="false">
      <c r="A2785" s="1" t="s">
        <v>13255</v>
      </c>
      <c r="B2785" s="1" t="s">
        <v>3725</v>
      </c>
      <c r="C2785" s="1" t="s">
        <v>2007</v>
      </c>
      <c r="D2785" s="1" t="n">
        <v>1</v>
      </c>
      <c r="E2785" s="16" t="n">
        <v>750.27</v>
      </c>
      <c r="F2785" s="17" t="n">
        <v>0.15</v>
      </c>
      <c r="G2785" s="16" t="n">
        <v>637.73</v>
      </c>
      <c r="I2785" s="1" t="str">
        <f aca="false">INDEX(Products!$C$2:$C$51,MATCH(C2785,Products!$A$2:$A$51,0))</f>
        <v>Books &amp; Stationery</v>
      </c>
      <c r="J2785" s="1" t="str">
        <f aca="false">INDEX(Orders!$E$2:$E$8001,MATCH(B2785,Orders!$A$2:$A$8001,0))</f>
        <v>Delivered</v>
      </c>
      <c r="K2785" s="1" t="str">
        <f aca="false">LEFT(INDEX(Orders!$C$2:$C$8001,MATCH(B2785,Orders!$A$2:$A$8001,0)),7)</f>
        <v>2025-05</v>
      </c>
    </row>
    <row r="2786" customFormat="false" ht="15" hidden="false" customHeight="true" outlineLevel="0" collapsed="false">
      <c r="A2786" s="1" t="s">
        <v>13256</v>
      </c>
      <c r="B2786" s="1" t="s">
        <v>3725</v>
      </c>
      <c r="C2786" s="1" t="s">
        <v>1997</v>
      </c>
      <c r="D2786" s="1" t="n">
        <v>3</v>
      </c>
      <c r="E2786" s="16" t="n">
        <v>311.15</v>
      </c>
      <c r="F2786" s="17" t="n">
        <v>0</v>
      </c>
      <c r="G2786" s="16" t="n">
        <v>933.45</v>
      </c>
      <c r="I2786" s="1" t="str">
        <f aca="false">INDEX(Products!$C$2:$C$51,MATCH(C2786,Products!$A$2:$A$51,0))</f>
        <v>Sports &amp; Fitness</v>
      </c>
      <c r="J2786" s="1" t="str">
        <f aca="false">INDEX(Orders!$E$2:$E$8001,MATCH(B2786,Orders!$A$2:$A$8001,0))</f>
        <v>Delivered</v>
      </c>
      <c r="K2786" s="1" t="str">
        <f aca="false">LEFT(INDEX(Orders!$C$2:$C$8001,MATCH(B2786,Orders!$A$2:$A$8001,0)),7)</f>
        <v>2025-05</v>
      </c>
    </row>
    <row r="2787" customFormat="false" ht="15" hidden="false" customHeight="true" outlineLevel="0" collapsed="false">
      <c r="A2787" s="1" t="s">
        <v>13257</v>
      </c>
      <c r="B2787" s="1" t="s">
        <v>3725</v>
      </c>
      <c r="C2787" s="1" t="s">
        <v>1975</v>
      </c>
      <c r="D2787" s="1" t="n">
        <v>1</v>
      </c>
      <c r="E2787" s="16" t="n">
        <v>862.99</v>
      </c>
      <c r="F2787" s="17" t="n">
        <v>0</v>
      </c>
      <c r="G2787" s="16" t="n">
        <v>862.99</v>
      </c>
      <c r="I2787" s="1" t="str">
        <f aca="false">INDEX(Products!$C$2:$C$51,MATCH(C2787,Products!$A$2:$A$51,0))</f>
        <v>Beauty &amp; Personal Care</v>
      </c>
      <c r="J2787" s="1" t="str">
        <f aca="false">INDEX(Orders!$E$2:$E$8001,MATCH(B2787,Orders!$A$2:$A$8001,0))</f>
        <v>Delivered</v>
      </c>
      <c r="K2787" s="1" t="str">
        <f aca="false">LEFT(INDEX(Orders!$C$2:$C$8001,MATCH(B2787,Orders!$A$2:$A$8001,0)),7)</f>
        <v>2025-05</v>
      </c>
    </row>
    <row r="2788" customFormat="false" ht="15" hidden="false" customHeight="true" outlineLevel="0" collapsed="false">
      <c r="A2788" s="1" t="s">
        <v>13258</v>
      </c>
      <c r="B2788" s="1" t="s">
        <v>3726</v>
      </c>
      <c r="C2788" s="1" t="s">
        <v>2006</v>
      </c>
      <c r="D2788" s="1" t="n">
        <v>1</v>
      </c>
      <c r="E2788" s="16" t="n">
        <v>482.17</v>
      </c>
      <c r="F2788" s="17" t="n">
        <v>0.1</v>
      </c>
      <c r="G2788" s="16" t="n">
        <v>433.95</v>
      </c>
      <c r="I2788" s="1" t="str">
        <f aca="false">INDEX(Products!$C$2:$C$51,MATCH(C2788,Products!$A$2:$A$51,0))</f>
        <v>Books &amp; Stationery</v>
      </c>
      <c r="J2788" s="1" t="str">
        <f aca="false">INDEX(Orders!$E$2:$E$8001,MATCH(B2788,Orders!$A$2:$A$8001,0))</f>
        <v>Delivered</v>
      </c>
      <c r="K2788" s="1" t="str">
        <f aca="false">LEFT(INDEX(Orders!$C$2:$C$8001,MATCH(B2788,Orders!$A$2:$A$8001,0)),7)</f>
        <v>2024-02</v>
      </c>
    </row>
    <row r="2789" customFormat="false" ht="15" hidden="false" customHeight="true" outlineLevel="0" collapsed="false">
      <c r="A2789" s="1" t="s">
        <v>13259</v>
      </c>
      <c r="B2789" s="1" t="s">
        <v>3726</v>
      </c>
      <c r="C2789" s="1" t="s">
        <v>1984</v>
      </c>
      <c r="D2789" s="1" t="n">
        <v>1</v>
      </c>
      <c r="E2789" s="16" t="n">
        <v>1134.82</v>
      </c>
      <c r="F2789" s="17" t="n">
        <v>0.05</v>
      </c>
      <c r="G2789" s="16" t="n">
        <v>1078.08</v>
      </c>
      <c r="I2789" s="1" t="str">
        <f aca="false">INDEX(Products!$C$2:$C$51,MATCH(C2789,Products!$A$2:$A$51,0))</f>
        <v>Beauty &amp; Personal Care</v>
      </c>
      <c r="J2789" s="1" t="str">
        <f aca="false">INDEX(Orders!$E$2:$E$8001,MATCH(B2789,Orders!$A$2:$A$8001,0))</f>
        <v>Delivered</v>
      </c>
      <c r="K2789" s="1" t="str">
        <f aca="false">LEFT(INDEX(Orders!$C$2:$C$8001,MATCH(B2789,Orders!$A$2:$A$8001,0)),7)</f>
        <v>2024-02</v>
      </c>
    </row>
    <row r="2790" customFormat="false" ht="15" hidden="false" customHeight="true" outlineLevel="0" collapsed="false">
      <c r="A2790" s="1" t="s">
        <v>13260</v>
      </c>
      <c r="B2790" s="1" t="s">
        <v>3726</v>
      </c>
      <c r="C2790" s="1" t="s">
        <v>1995</v>
      </c>
      <c r="D2790" s="1" t="n">
        <v>1</v>
      </c>
      <c r="E2790" s="16" t="n">
        <v>2914.27</v>
      </c>
      <c r="F2790" s="17" t="n">
        <v>0</v>
      </c>
      <c r="G2790" s="16" t="n">
        <v>2914.27</v>
      </c>
      <c r="I2790" s="1" t="str">
        <f aca="false">INDEX(Products!$C$2:$C$51,MATCH(C2790,Products!$A$2:$A$51,0))</f>
        <v>Sports &amp; Fitness</v>
      </c>
      <c r="J2790" s="1" t="str">
        <f aca="false">INDEX(Orders!$E$2:$E$8001,MATCH(B2790,Orders!$A$2:$A$8001,0))</f>
        <v>Delivered</v>
      </c>
      <c r="K2790" s="1" t="str">
        <f aca="false">LEFT(INDEX(Orders!$C$2:$C$8001,MATCH(B2790,Orders!$A$2:$A$8001,0)),7)</f>
        <v>2024-02</v>
      </c>
    </row>
    <row r="2791" customFormat="false" ht="15" hidden="false" customHeight="true" outlineLevel="0" collapsed="false">
      <c r="A2791" s="1" t="s">
        <v>13261</v>
      </c>
      <c r="B2791" s="1" t="s">
        <v>3726</v>
      </c>
      <c r="C2791" s="1" t="s">
        <v>2007</v>
      </c>
      <c r="D2791" s="1" t="n">
        <v>1</v>
      </c>
      <c r="E2791" s="16" t="n">
        <v>750.27</v>
      </c>
      <c r="F2791" s="17" t="n">
        <v>0</v>
      </c>
      <c r="G2791" s="16" t="n">
        <v>750.27</v>
      </c>
      <c r="I2791" s="1" t="str">
        <f aca="false">INDEX(Products!$C$2:$C$51,MATCH(C2791,Products!$A$2:$A$51,0))</f>
        <v>Books &amp; Stationery</v>
      </c>
      <c r="J2791" s="1" t="str">
        <f aca="false">INDEX(Orders!$E$2:$E$8001,MATCH(B2791,Orders!$A$2:$A$8001,0))</f>
        <v>Delivered</v>
      </c>
      <c r="K2791" s="1" t="str">
        <f aca="false">LEFT(INDEX(Orders!$C$2:$C$8001,MATCH(B2791,Orders!$A$2:$A$8001,0)),7)</f>
        <v>2024-02</v>
      </c>
    </row>
    <row r="2792" customFormat="false" ht="15" hidden="false" customHeight="true" outlineLevel="0" collapsed="false">
      <c r="A2792" s="1" t="s">
        <v>13262</v>
      </c>
      <c r="B2792" s="1" t="s">
        <v>3728</v>
      </c>
      <c r="C2792" s="1" t="s">
        <v>1990</v>
      </c>
      <c r="D2792" s="1" t="n">
        <v>1</v>
      </c>
      <c r="E2792" s="16" t="n">
        <v>5311.32</v>
      </c>
      <c r="F2792" s="17" t="n">
        <v>0.05</v>
      </c>
      <c r="G2792" s="16" t="n">
        <v>5045.75</v>
      </c>
      <c r="I2792" s="1" t="str">
        <f aca="false">INDEX(Products!$C$2:$C$51,MATCH(C2792,Products!$A$2:$A$51,0))</f>
        <v>Sports &amp; Fitness</v>
      </c>
      <c r="J2792" s="1" t="str">
        <f aca="false">INDEX(Orders!$E$2:$E$8001,MATCH(B2792,Orders!$A$2:$A$8001,0))</f>
        <v>Delivered</v>
      </c>
      <c r="K2792" s="1" t="str">
        <f aca="false">LEFT(INDEX(Orders!$C$2:$C$8001,MATCH(B2792,Orders!$A$2:$A$8001,0)),7)</f>
        <v>2025-04</v>
      </c>
    </row>
    <row r="2793" customFormat="false" ht="15" hidden="false" customHeight="true" outlineLevel="0" collapsed="false">
      <c r="A2793" s="1" t="s">
        <v>13263</v>
      </c>
      <c r="B2793" s="1" t="s">
        <v>3729</v>
      </c>
      <c r="C2793" s="1" t="s">
        <v>1975</v>
      </c>
      <c r="D2793" s="1" t="n">
        <v>3</v>
      </c>
      <c r="E2793" s="16" t="n">
        <v>862.99</v>
      </c>
      <c r="F2793" s="17" t="n">
        <v>0</v>
      </c>
      <c r="G2793" s="16" t="n">
        <v>2588.97</v>
      </c>
      <c r="I2793" s="1" t="str">
        <f aca="false">INDEX(Products!$C$2:$C$51,MATCH(C2793,Products!$A$2:$A$51,0))</f>
        <v>Beauty &amp; Personal Care</v>
      </c>
      <c r="J2793" s="1" t="str">
        <f aca="false">INDEX(Orders!$E$2:$E$8001,MATCH(B2793,Orders!$A$2:$A$8001,0))</f>
        <v>Delivered</v>
      </c>
      <c r="K2793" s="1" t="str">
        <f aca="false">LEFT(INDEX(Orders!$C$2:$C$8001,MATCH(B2793,Orders!$A$2:$A$8001,0)),7)</f>
        <v>2024-09</v>
      </c>
    </row>
    <row r="2794" customFormat="false" ht="15" hidden="false" customHeight="true" outlineLevel="0" collapsed="false">
      <c r="A2794" s="1" t="s">
        <v>13264</v>
      </c>
      <c r="B2794" s="1" t="s">
        <v>3730</v>
      </c>
      <c r="C2794" s="1" t="s">
        <v>2004</v>
      </c>
      <c r="D2794" s="1" t="n">
        <v>2</v>
      </c>
      <c r="E2794" s="16" t="n">
        <v>645.89</v>
      </c>
      <c r="F2794" s="17" t="n">
        <v>0.05</v>
      </c>
      <c r="G2794" s="16" t="n">
        <v>1227.19</v>
      </c>
      <c r="I2794" s="1" t="str">
        <f aca="false">INDEX(Products!$C$2:$C$51,MATCH(C2794,Products!$A$2:$A$51,0))</f>
        <v>Books &amp; Stationery</v>
      </c>
      <c r="J2794" s="1" t="str">
        <f aca="false">INDEX(Orders!$E$2:$E$8001,MATCH(B2794,Orders!$A$2:$A$8001,0))</f>
        <v>Returned</v>
      </c>
      <c r="K2794" s="1" t="str">
        <f aca="false">LEFT(INDEX(Orders!$C$2:$C$8001,MATCH(B2794,Orders!$A$2:$A$8001,0)),7)</f>
        <v>2024-07</v>
      </c>
    </row>
    <row r="2795" customFormat="false" ht="15" hidden="false" customHeight="true" outlineLevel="0" collapsed="false">
      <c r="A2795" s="1" t="s">
        <v>13265</v>
      </c>
      <c r="B2795" s="1" t="s">
        <v>3730</v>
      </c>
      <c r="C2795" s="1" t="s">
        <v>2006</v>
      </c>
      <c r="D2795" s="1" t="n">
        <v>2</v>
      </c>
      <c r="E2795" s="16" t="n">
        <v>482.17</v>
      </c>
      <c r="F2795" s="17" t="n">
        <v>0</v>
      </c>
      <c r="G2795" s="16" t="n">
        <v>964.34</v>
      </c>
      <c r="I2795" s="1" t="str">
        <f aca="false">INDEX(Products!$C$2:$C$51,MATCH(C2795,Products!$A$2:$A$51,0))</f>
        <v>Books &amp; Stationery</v>
      </c>
      <c r="J2795" s="1" t="str">
        <f aca="false">INDEX(Orders!$E$2:$E$8001,MATCH(B2795,Orders!$A$2:$A$8001,0))</f>
        <v>Returned</v>
      </c>
      <c r="K2795" s="1" t="str">
        <f aca="false">LEFT(INDEX(Orders!$C$2:$C$8001,MATCH(B2795,Orders!$A$2:$A$8001,0)),7)</f>
        <v>2024-07</v>
      </c>
    </row>
    <row r="2796" customFormat="false" ht="15" hidden="false" customHeight="true" outlineLevel="0" collapsed="false">
      <c r="A2796" s="1" t="s">
        <v>13266</v>
      </c>
      <c r="B2796" s="1" t="s">
        <v>3731</v>
      </c>
      <c r="C2796" s="1" t="s">
        <v>1930</v>
      </c>
      <c r="D2796" s="1" t="n">
        <v>2</v>
      </c>
      <c r="E2796" s="16" t="n">
        <v>2398.35</v>
      </c>
      <c r="F2796" s="17" t="n">
        <v>0</v>
      </c>
      <c r="G2796" s="16" t="n">
        <v>4796.7</v>
      </c>
      <c r="I2796" s="1" t="str">
        <f aca="false">INDEX(Products!$C$2:$C$51,MATCH(C2796,Products!$A$2:$A$51,0))</f>
        <v>Electronics</v>
      </c>
      <c r="J2796" s="1" t="str">
        <f aca="false">INDEX(Orders!$E$2:$E$8001,MATCH(B2796,Orders!$A$2:$A$8001,0))</f>
        <v>Delivered</v>
      </c>
      <c r="K2796" s="1" t="str">
        <f aca="false">LEFT(INDEX(Orders!$C$2:$C$8001,MATCH(B2796,Orders!$A$2:$A$8001,0)),7)</f>
        <v>2024-07</v>
      </c>
    </row>
    <row r="2797" customFormat="false" ht="15" hidden="false" customHeight="true" outlineLevel="0" collapsed="false">
      <c r="A2797" s="1" t="s">
        <v>13267</v>
      </c>
      <c r="B2797" s="1" t="s">
        <v>3732</v>
      </c>
      <c r="C2797" s="1" t="s">
        <v>1940</v>
      </c>
      <c r="D2797" s="1" t="n">
        <v>1</v>
      </c>
      <c r="E2797" s="16" t="n">
        <v>2374.52</v>
      </c>
      <c r="F2797" s="17" t="n">
        <v>0.15</v>
      </c>
      <c r="G2797" s="16" t="n">
        <v>2018.34</v>
      </c>
      <c r="I2797" s="1" t="str">
        <f aca="false">INDEX(Products!$C$2:$C$51,MATCH(C2797,Products!$A$2:$A$51,0))</f>
        <v>Fashion</v>
      </c>
      <c r="J2797" s="1" t="str">
        <f aca="false">INDEX(Orders!$E$2:$E$8001,MATCH(B2797,Orders!$A$2:$A$8001,0))</f>
        <v>Delivered</v>
      </c>
      <c r="K2797" s="1" t="str">
        <f aca="false">LEFT(INDEX(Orders!$C$2:$C$8001,MATCH(B2797,Orders!$A$2:$A$8001,0)),7)</f>
        <v>2025-06</v>
      </c>
    </row>
    <row r="2798" customFormat="false" ht="15" hidden="false" customHeight="true" outlineLevel="0" collapsed="false">
      <c r="A2798" s="1" t="s">
        <v>13268</v>
      </c>
      <c r="B2798" s="1" t="s">
        <v>3732</v>
      </c>
      <c r="C2798" s="1" t="s">
        <v>1969</v>
      </c>
      <c r="D2798" s="1" t="n">
        <v>1</v>
      </c>
      <c r="E2798" s="16" t="n">
        <v>9171.98</v>
      </c>
      <c r="F2798" s="17" t="n">
        <v>0.15</v>
      </c>
      <c r="G2798" s="16" t="n">
        <v>7796.18</v>
      </c>
      <c r="I2798" s="1" t="str">
        <f aca="false">INDEX(Products!$C$2:$C$51,MATCH(C2798,Products!$A$2:$A$51,0))</f>
        <v>Home &amp; Kitchen</v>
      </c>
      <c r="J2798" s="1" t="str">
        <f aca="false">INDEX(Orders!$E$2:$E$8001,MATCH(B2798,Orders!$A$2:$A$8001,0))</f>
        <v>Delivered</v>
      </c>
      <c r="K2798" s="1" t="str">
        <f aca="false">LEFT(INDEX(Orders!$C$2:$C$8001,MATCH(B2798,Orders!$A$2:$A$8001,0)),7)</f>
        <v>2025-06</v>
      </c>
    </row>
    <row r="2799" customFormat="false" ht="15" hidden="false" customHeight="true" outlineLevel="0" collapsed="false">
      <c r="A2799" s="1" t="s">
        <v>13269</v>
      </c>
      <c r="B2799" s="1" t="s">
        <v>3732</v>
      </c>
      <c r="C2799" s="1" t="s">
        <v>1993</v>
      </c>
      <c r="D2799" s="1" t="n">
        <v>1</v>
      </c>
      <c r="E2799" s="16" t="n">
        <v>3177.33</v>
      </c>
      <c r="F2799" s="17" t="n">
        <v>0.05</v>
      </c>
      <c r="G2799" s="16" t="n">
        <v>3018.46</v>
      </c>
      <c r="I2799" s="1" t="str">
        <f aca="false">INDEX(Products!$C$2:$C$51,MATCH(C2799,Products!$A$2:$A$51,0))</f>
        <v>Sports &amp; Fitness</v>
      </c>
      <c r="J2799" s="1" t="str">
        <f aca="false">INDEX(Orders!$E$2:$E$8001,MATCH(B2799,Orders!$A$2:$A$8001,0))</f>
        <v>Delivered</v>
      </c>
      <c r="K2799" s="1" t="str">
        <f aca="false">LEFT(INDEX(Orders!$C$2:$C$8001,MATCH(B2799,Orders!$A$2:$A$8001,0)),7)</f>
        <v>2025-06</v>
      </c>
    </row>
    <row r="2800" customFormat="false" ht="15" hidden="false" customHeight="true" outlineLevel="0" collapsed="false">
      <c r="A2800" s="1" t="s">
        <v>13270</v>
      </c>
      <c r="B2800" s="1" t="s">
        <v>3733</v>
      </c>
      <c r="C2800" s="1" t="s">
        <v>1963</v>
      </c>
      <c r="D2800" s="1" t="n">
        <v>1</v>
      </c>
      <c r="E2800" s="16" t="n">
        <v>1494.98</v>
      </c>
      <c r="F2800" s="17" t="n">
        <v>0.15</v>
      </c>
      <c r="G2800" s="16" t="n">
        <v>1270.73</v>
      </c>
      <c r="I2800" s="1" t="str">
        <f aca="false">INDEX(Products!$C$2:$C$51,MATCH(C2800,Products!$A$2:$A$51,0))</f>
        <v>Home &amp; Kitchen</v>
      </c>
      <c r="J2800" s="1" t="str">
        <f aca="false">INDEX(Orders!$E$2:$E$8001,MATCH(B2800,Orders!$A$2:$A$8001,0))</f>
        <v>Delivered</v>
      </c>
      <c r="K2800" s="1" t="str">
        <f aca="false">LEFT(INDEX(Orders!$C$2:$C$8001,MATCH(B2800,Orders!$A$2:$A$8001,0)),7)</f>
        <v>2024-11</v>
      </c>
    </row>
    <row r="2801" customFormat="false" ht="15" hidden="false" customHeight="true" outlineLevel="0" collapsed="false">
      <c r="A2801" s="1" t="s">
        <v>13271</v>
      </c>
      <c r="B2801" s="1" t="s">
        <v>3733</v>
      </c>
      <c r="C2801" s="1" t="s">
        <v>1969</v>
      </c>
      <c r="D2801" s="1" t="n">
        <v>1</v>
      </c>
      <c r="E2801" s="16" t="n">
        <v>9171.98</v>
      </c>
      <c r="F2801" s="17" t="n">
        <v>0.05</v>
      </c>
      <c r="G2801" s="16" t="n">
        <v>8713.38</v>
      </c>
      <c r="I2801" s="1" t="str">
        <f aca="false">INDEX(Products!$C$2:$C$51,MATCH(C2801,Products!$A$2:$A$51,0))</f>
        <v>Home &amp; Kitchen</v>
      </c>
      <c r="J2801" s="1" t="str">
        <f aca="false">INDEX(Orders!$E$2:$E$8001,MATCH(B2801,Orders!$A$2:$A$8001,0))</f>
        <v>Delivered</v>
      </c>
      <c r="K2801" s="1" t="str">
        <f aca="false">LEFT(INDEX(Orders!$C$2:$C$8001,MATCH(B2801,Orders!$A$2:$A$8001,0)),7)</f>
        <v>2024-11</v>
      </c>
    </row>
    <row r="2802" customFormat="false" ht="15" hidden="false" customHeight="true" outlineLevel="0" collapsed="false">
      <c r="A2802" s="1" t="s">
        <v>13272</v>
      </c>
      <c r="B2802" s="1" t="s">
        <v>3733</v>
      </c>
      <c r="C2802" s="1" t="s">
        <v>1997</v>
      </c>
      <c r="D2802" s="1" t="n">
        <v>2</v>
      </c>
      <c r="E2802" s="16" t="n">
        <v>311.15</v>
      </c>
      <c r="F2802" s="17" t="n">
        <v>0</v>
      </c>
      <c r="G2802" s="16" t="n">
        <v>622.3</v>
      </c>
      <c r="I2802" s="1" t="str">
        <f aca="false">INDEX(Products!$C$2:$C$51,MATCH(C2802,Products!$A$2:$A$51,0))</f>
        <v>Sports &amp; Fitness</v>
      </c>
      <c r="J2802" s="1" t="str">
        <f aca="false">INDEX(Orders!$E$2:$E$8001,MATCH(B2802,Orders!$A$2:$A$8001,0))</f>
        <v>Delivered</v>
      </c>
      <c r="K2802" s="1" t="str">
        <f aca="false">LEFT(INDEX(Orders!$C$2:$C$8001,MATCH(B2802,Orders!$A$2:$A$8001,0)),7)</f>
        <v>2024-11</v>
      </c>
    </row>
    <row r="2803" customFormat="false" ht="15" hidden="false" customHeight="true" outlineLevel="0" collapsed="false">
      <c r="A2803" s="1" t="s">
        <v>13273</v>
      </c>
      <c r="B2803" s="1" t="s">
        <v>3733</v>
      </c>
      <c r="C2803" s="1" t="s">
        <v>2007</v>
      </c>
      <c r="D2803" s="1" t="n">
        <v>1</v>
      </c>
      <c r="E2803" s="16" t="n">
        <v>750.27</v>
      </c>
      <c r="F2803" s="17" t="n">
        <v>0</v>
      </c>
      <c r="G2803" s="16" t="n">
        <v>750.27</v>
      </c>
      <c r="I2803" s="1" t="str">
        <f aca="false">INDEX(Products!$C$2:$C$51,MATCH(C2803,Products!$A$2:$A$51,0))</f>
        <v>Books &amp; Stationery</v>
      </c>
      <c r="J2803" s="1" t="str">
        <f aca="false">INDEX(Orders!$E$2:$E$8001,MATCH(B2803,Orders!$A$2:$A$8001,0))</f>
        <v>Delivered</v>
      </c>
      <c r="K2803" s="1" t="str">
        <f aca="false">LEFT(INDEX(Orders!$C$2:$C$8001,MATCH(B2803,Orders!$A$2:$A$8001,0)),7)</f>
        <v>2024-11</v>
      </c>
    </row>
    <row r="2804" customFormat="false" ht="15" hidden="false" customHeight="true" outlineLevel="0" collapsed="false">
      <c r="A2804" s="1" t="s">
        <v>13274</v>
      </c>
      <c r="B2804" s="1" t="s">
        <v>3734</v>
      </c>
      <c r="C2804" s="1" t="s">
        <v>1976</v>
      </c>
      <c r="D2804" s="1" t="n">
        <v>1</v>
      </c>
      <c r="E2804" s="16" t="n">
        <v>1603.35</v>
      </c>
      <c r="F2804" s="17" t="n">
        <v>0</v>
      </c>
      <c r="G2804" s="16" t="n">
        <v>1603.35</v>
      </c>
      <c r="I2804" s="1" t="str">
        <f aca="false">INDEX(Products!$C$2:$C$51,MATCH(C2804,Products!$A$2:$A$51,0))</f>
        <v>Beauty &amp; Personal Care</v>
      </c>
      <c r="J2804" s="1" t="str">
        <f aca="false">INDEX(Orders!$E$2:$E$8001,MATCH(B2804,Orders!$A$2:$A$8001,0))</f>
        <v>Delivered</v>
      </c>
      <c r="K2804" s="1" t="str">
        <f aca="false">LEFT(INDEX(Orders!$C$2:$C$8001,MATCH(B2804,Orders!$A$2:$A$8001,0)),7)</f>
        <v>2024-04</v>
      </c>
    </row>
    <row r="2805" customFormat="false" ht="15" hidden="false" customHeight="true" outlineLevel="0" collapsed="false">
      <c r="A2805" s="1" t="s">
        <v>13275</v>
      </c>
      <c r="B2805" s="1" t="s">
        <v>3735</v>
      </c>
      <c r="C2805" s="1" t="s">
        <v>1940</v>
      </c>
      <c r="D2805" s="1" t="n">
        <v>2</v>
      </c>
      <c r="E2805" s="16" t="n">
        <v>2374.52</v>
      </c>
      <c r="F2805" s="17" t="n">
        <v>0.05</v>
      </c>
      <c r="G2805" s="16" t="n">
        <v>4511.59</v>
      </c>
      <c r="I2805" s="1" t="str">
        <f aca="false">INDEX(Products!$C$2:$C$51,MATCH(C2805,Products!$A$2:$A$51,0))</f>
        <v>Fashion</v>
      </c>
      <c r="J2805" s="1" t="str">
        <f aca="false">INDEX(Orders!$E$2:$E$8001,MATCH(B2805,Orders!$A$2:$A$8001,0))</f>
        <v>Delivered</v>
      </c>
      <c r="K2805" s="1" t="str">
        <f aca="false">LEFT(INDEX(Orders!$C$2:$C$8001,MATCH(B2805,Orders!$A$2:$A$8001,0)),7)</f>
        <v>2025-11</v>
      </c>
    </row>
    <row r="2806" customFormat="false" ht="15" hidden="false" customHeight="true" outlineLevel="0" collapsed="false">
      <c r="A2806" s="1" t="s">
        <v>13276</v>
      </c>
      <c r="B2806" s="1" t="s">
        <v>3736</v>
      </c>
      <c r="C2806" s="1" t="s">
        <v>2006</v>
      </c>
      <c r="D2806" s="1" t="n">
        <v>1</v>
      </c>
      <c r="E2806" s="16" t="n">
        <v>482.17</v>
      </c>
      <c r="F2806" s="17" t="n">
        <v>0</v>
      </c>
      <c r="G2806" s="16" t="n">
        <v>482.17</v>
      </c>
      <c r="I2806" s="1" t="str">
        <f aca="false">INDEX(Products!$C$2:$C$51,MATCH(C2806,Products!$A$2:$A$51,0))</f>
        <v>Books &amp; Stationery</v>
      </c>
      <c r="J2806" s="1" t="str">
        <f aca="false">INDEX(Orders!$E$2:$E$8001,MATCH(B2806,Orders!$A$2:$A$8001,0))</f>
        <v>Delivered</v>
      </c>
      <c r="K2806" s="1" t="str">
        <f aca="false">LEFT(INDEX(Orders!$C$2:$C$8001,MATCH(B2806,Orders!$A$2:$A$8001,0)),7)</f>
        <v>2025-10</v>
      </c>
    </row>
    <row r="2807" customFormat="false" ht="15" hidden="false" customHeight="true" outlineLevel="0" collapsed="false">
      <c r="A2807" s="1" t="s">
        <v>13277</v>
      </c>
      <c r="B2807" s="1" t="s">
        <v>3737</v>
      </c>
      <c r="C2807" s="1" t="s">
        <v>1979</v>
      </c>
      <c r="D2807" s="1" t="n">
        <v>2</v>
      </c>
      <c r="E2807" s="16" t="n">
        <v>623</v>
      </c>
      <c r="F2807" s="17" t="n">
        <v>0.1</v>
      </c>
      <c r="G2807" s="16" t="n">
        <v>1121.4</v>
      </c>
      <c r="I2807" s="1" t="str">
        <f aca="false">INDEX(Products!$C$2:$C$51,MATCH(C2807,Products!$A$2:$A$51,0))</f>
        <v>Beauty &amp; Personal Care</v>
      </c>
      <c r="J2807" s="1" t="str">
        <f aca="false">INDEX(Orders!$E$2:$E$8001,MATCH(B2807,Orders!$A$2:$A$8001,0))</f>
        <v>Refunded</v>
      </c>
      <c r="K2807" s="1" t="str">
        <f aca="false">LEFT(INDEX(Orders!$C$2:$C$8001,MATCH(B2807,Orders!$A$2:$A$8001,0)),7)</f>
        <v>2025-08</v>
      </c>
    </row>
    <row r="2808" customFormat="false" ht="15" hidden="false" customHeight="true" outlineLevel="0" collapsed="false">
      <c r="A2808" s="1" t="s">
        <v>13278</v>
      </c>
      <c r="B2808" s="1" t="s">
        <v>3737</v>
      </c>
      <c r="C2808" s="1" t="s">
        <v>1997</v>
      </c>
      <c r="D2808" s="1" t="n">
        <v>1</v>
      </c>
      <c r="E2808" s="16" t="n">
        <v>311.15</v>
      </c>
      <c r="F2808" s="17" t="n">
        <v>0.15</v>
      </c>
      <c r="G2808" s="16" t="n">
        <v>264.48</v>
      </c>
      <c r="I2808" s="1" t="str">
        <f aca="false">INDEX(Products!$C$2:$C$51,MATCH(C2808,Products!$A$2:$A$51,0))</f>
        <v>Sports &amp; Fitness</v>
      </c>
      <c r="J2808" s="1" t="str">
        <f aca="false">INDEX(Orders!$E$2:$E$8001,MATCH(B2808,Orders!$A$2:$A$8001,0))</f>
        <v>Refunded</v>
      </c>
      <c r="K2808" s="1" t="str">
        <f aca="false">LEFT(INDEX(Orders!$C$2:$C$8001,MATCH(B2808,Orders!$A$2:$A$8001,0)),7)</f>
        <v>2025-08</v>
      </c>
    </row>
    <row r="2809" customFormat="false" ht="15" hidden="false" customHeight="true" outlineLevel="0" collapsed="false">
      <c r="A2809" s="1" t="s">
        <v>13279</v>
      </c>
      <c r="B2809" s="1" t="s">
        <v>3737</v>
      </c>
      <c r="C2809" s="1" t="s">
        <v>2006</v>
      </c>
      <c r="D2809" s="1" t="n">
        <v>3</v>
      </c>
      <c r="E2809" s="16" t="n">
        <v>482.17</v>
      </c>
      <c r="F2809" s="17" t="n">
        <v>0</v>
      </c>
      <c r="G2809" s="16" t="n">
        <v>1446.51</v>
      </c>
      <c r="I2809" s="1" t="str">
        <f aca="false">INDEX(Products!$C$2:$C$51,MATCH(C2809,Products!$A$2:$A$51,0))</f>
        <v>Books &amp; Stationery</v>
      </c>
      <c r="J2809" s="1" t="str">
        <f aca="false">INDEX(Orders!$E$2:$E$8001,MATCH(B2809,Orders!$A$2:$A$8001,0))</f>
        <v>Refunded</v>
      </c>
      <c r="K2809" s="1" t="str">
        <f aca="false">LEFT(INDEX(Orders!$C$2:$C$8001,MATCH(B2809,Orders!$A$2:$A$8001,0)),7)</f>
        <v>2025-08</v>
      </c>
    </row>
    <row r="2810" customFormat="false" ht="15" hidden="false" customHeight="true" outlineLevel="0" collapsed="false">
      <c r="A2810" s="1" t="s">
        <v>13280</v>
      </c>
      <c r="B2810" s="1" t="s">
        <v>3738</v>
      </c>
      <c r="C2810" s="1" t="s">
        <v>1940</v>
      </c>
      <c r="D2810" s="1" t="n">
        <v>2</v>
      </c>
      <c r="E2810" s="16" t="n">
        <v>2374.52</v>
      </c>
      <c r="F2810" s="17" t="n">
        <v>0.05</v>
      </c>
      <c r="G2810" s="16" t="n">
        <v>4511.59</v>
      </c>
      <c r="I2810" s="1" t="str">
        <f aca="false">INDEX(Products!$C$2:$C$51,MATCH(C2810,Products!$A$2:$A$51,0))</f>
        <v>Fashion</v>
      </c>
      <c r="J2810" s="1" t="str">
        <f aca="false">INDEX(Orders!$E$2:$E$8001,MATCH(B2810,Orders!$A$2:$A$8001,0))</f>
        <v>Delivered</v>
      </c>
      <c r="K2810" s="1" t="str">
        <f aca="false">LEFT(INDEX(Orders!$C$2:$C$8001,MATCH(B2810,Orders!$A$2:$A$8001,0)),7)</f>
        <v>2024-01</v>
      </c>
    </row>
    <row r="2811" customFormat="false" ht="15" hidden="false" customHeight="true" outlineLevel="0" collapsed="false">
      <c r="A2811" s="1" t="s">
        <v>13281</v>
      </c>
      <c r="B2811" s="1" t="s">
        <v>3738</v>
      </c>
      <c r="C2811" s="1" t="s">
        <v>1941</v>
      </c>
      <c r="D2811" s="1" t="n">
        <v>2</v>
      </c>
      <c r="E2811" s="16" t="n">
        <v>2757.65</v>
      </c>
      <c r="F2811" s="17" t="n">
        <v>0</v>
      </c>
      <c r="G2811" s="16" t="n">
        <v>5515.3</v>
      </c>
      <c r="I2811" s="1" t="str">
        <f aca="false">INDEX(Products!$C$2:$C$51,MATCH(C2811,Products!$A$2:$A$51,0))</f>
        <v>Fashion</v>
      </c>
      <c r="J2811" s="1" t="str">
        <f aca="false">INDEX(Orders!$E$2:$E$8001,MATCH(B2811,Orders!$A$2:$A$8001,0))</f>
        <v>Delivered</v>
      </c>
      <c r="K2811" s="1" t="str">
        <f aca="false">LEFT(INDEX(Orders!$C$2:$C$8001,MATCH(B2811,Orders!$A$2:$A$8001,0)),7)</f>
        <v>2024-01</v>
      </c>
    </row>
    <row r="2812" customFormat="false" ht="15" hidden="false" customHeight="true" outlineLevel="0" collapsed="false">
      <c r="A2812" s="1" t="s">
        <v>13282</v>
      </c>
      <c r="B2812" s="1" t="s">
        <v>3738</v>
      </c>
      <c r="C2812" s="1" t="s">
        <v>1990</v>
      </c>
      <c r="D2812" s="1" t="n">
        <v>1</v>
      </c>
      <c r="E2812" s="16" t="n">
        <v>5311.32</v>
      </c>
      <c r="F2812" s="17" t="n">
        <v>0</v>
      </c>
      <c r="G2812" s="16" t="n">
        <v>5311.32</v>
      </c>
      <c r="I2812" s="1" t="str">
        <f aca="false">INDEX(Products!$C$2:$C$51,MATCH(C2812,Products!$A$2:$A$51,0))</f>
        <v>Sports &amp; Fitness</v>
      </c>
      <c r="J2812" s="1" t="str">
        <f aca="false">INDEX(Orders!$E$2:$E$8001,MATCH(B2812,Orders!$A$2:$A$8001,0))</f>
        <v>Delivered</v>
      </c>
      <c r="K2812" s="1" t="str">
        <f aca="false">LEFT(INDEX(Orders!$C$2:$C$8001,MATCH(B2812,Orders!$A$2:$A$8001,0)),7)</f>
        <v>2024-01</v>
      </c>
    </row>
    <row r="2813" customFormat="false" ht="15" hidden="false" customHeight="true" outlineLevel="0" collapsed="false">
      <c r="A2813" s="1" t="s">
        <v>13283</v>
      </c>
      <c r="B2813" s="1" t="s">
        <v>3738</v>
      </c>
      <c r="C2813" s="1" t="s">
        <v>1975</v>
      </c>
      <c r="D2813" s="1" t="n">
        <v>1</v>
      </c>
      <c r="E2813" s="16" t="n">
        <v>862.99</v>
      </c>
      <c r="F2813" s="17" t="n">
        <v>0</v>
      </c>
      <c r="G2813" s="16" t="n">
        <v>862.99</v>
      </c>
      <c r="I2813" s="1" t="str">
        <f aca="false">INDEX(Products!$C$2:$C$51,MATCH(C2813,Products!$A$2:$A$51,0))</f>
        <v>Beauty &amp; Personal Care</v>
      </c>
      <c r="J2813" s="1" t="str">
        <f aca="false">INDEX(Orders!$E$2:$E$8001,MATCH(B2813,Orders!$A$2:$A$8001,0))</f>
        <v>Delivered</v>
      </c>
      <c r="K2813" s="1" t="str">
        <f aca="false">LEFT(INDEX(Orders!$C$2:$C$8001,MATCH(B2813,Orders!$A$2:$A$8001,0)),7)</f>
        <v>2024-01</v>
      </c>
    </row>
    <row r="2814" customFormat="false" ht="15" hidden="false" customHeight="true" outlineLevel="0" collapsed="false">
      <c r="A2814" s="1" t="s">
        <v>13284</v>
      </c>
      <c r="B2814" s="1" t="s">
        <v>3740</v>
      </c>
      <c r="C2814" s="1" t="s">
        <v>1930</v>
      </c>
      <c r="D2814" s="1" t="n">
        <v>1</v>
      </c>
      <c r="E2814" s="16" t="n">
        <v>2398.35</v>
      </c>
      <c r="F2814" s="17" t="n">
        <v>0</v>
      </c>
      <c r="G2814" s="16" t="n">
        <v>2398.35</v>
      </c>
      <c r="I2814" s="1" t="str">
        <f aca="false">INDEX(Products!$C$2:$C$51,MATCH(C2814,Products!$A$2:$A$51,0))</f>
        <v>Electronics</v>
      </c>
      <c r="J2814" s="1" t="str">
        <f aca="false">INDEX(Orders!$E$2:$E$8001,MATCH(B2814,Orders!$A$2:$A$8001,0))</f>
        <v>Delivered</v>
      </c>
      <c r="K2814" s="1" t="str">
        <f aca="false">LEFT(INDEX(Orders!$C$2:$C$8001,MATCH(B2814,Orders!$A$2:$A$8001,0)),7)</f>
        <v>2025-11</v>
      </c>
    </row>
    <row r="2815" customFormat="false" ht="15" hidden="false" customHeight="true" outlineLevel="0" collapsed="false">
      <c r="A2815" s="1" t="s">
        <v>13285</v>
      </c>
      <c r="B2815" s="1" t="s">
        <v>3741</v>
      </c>
      <c r="C2815" s="1" t="s">
        <v>1940</v>
      </c>
      <c r="D2815" s="1" t="n">
        <v>1</v>
      </c>
      <c r="E2815" s="16" t="n">
        <v>2374.52</v>
      </c>
      <c r="F2815" s="17" t="n">
        <v>0</v>
      </c>
      <c r="G2815" s="16" t="n">
        <v>2374.52</v>
      </c>
      <c r="I2815" s="1" t="str">
        <f aca="false">INDEX(Products!$C$2:$C$51,MATCH(C2815,Products!$A$2:$A$51,0))</f>
        <v>Fashion</v>
      </c>
      <c r="J2815" s="1" t="str">
        <f aca="false">INDEX(Orders!$E$2:$E$8001,MATCH(B2815,Orders!$A$2:$A$8001,0))</f>
        <v>Delivered</v>
      </c>
      <c r="K2815" s="1" t="str">
        <f aca="false">LEFT(INDEX(Orders!$C$2:$C$8001,MATCH(B2815,Orders!$A$2:$A$8001,0)),7)</f>
        <v>2024-04</v>
      </c>
    </row>
    <row r="2816" customFormat="false" ht="15" hidden="false" customHeight="true" outlineLevel="0" collapsed="false">
      <c r="A2816" s="1" t="s">
        <v>13286</v>
      </c>
      <c r="B2816" s="1" t="s">
        <v>3743</v>
      </c>
      <c r="C2816" s="1" t="s">
        <v>1940</v>
      </c>
      <c r="D2816" s="1" t="n">
        <v>3</v>
      </c>
      <c r="E2816" s="16" t="n">
        <v>2374.52</v>
      </c>
      <c r="F2816" s="17" t="n">
        <v>0.05</v>
      </c>
      <c r="G2816" s="16" t="n">
        <v>6767.38</v>
      </c>
      <c r="I2816" s="1" t="str">
        <f aca="false">INDEX(Products!$C$2:$C$51,MATCH(C2816,Products!$A$2:$A$51,0))</f>
        <v>Fashion</v>
      </c>
      <c r="J2816" s="1" t="str">
        <f aca="false">INDEX(Orders!$E$2:$E$8001,MATCH(B2816,Orders!$A$2:$A$8001,0))</f>
        <v>Delivered</v>
      </c>
      <c r="K2816" s="1" t="str">
        <f aca="false">LEFT(INDEX(Orders!$C$2:$C$8001,MATCH(B2816,Orders!$A$2:$A$8001,0)),7)</f>
        <v>2025-09</v>
      </c>
    </row>
    <row r="2817" customFormat="false" ht="15" hidden="false" customHeight="true" outlineLevel="0" collapsed="false">
      <c r="A2817" s="1" t="s">
        <v>13287</v>
      </c>
      <c r="B2817" s="1" t="s">
        <v>3744</v>
      </c>
      <c r="C2817" s="1" t="s">
        <v>2007</v>
      </c>
      <c r="D2817" s="1" t="n">
        <v>1</v>
      </c>
      <c r="E2817" s="16" t="n">
        <v>750.27</v>
      </c>
      <c r="F2817" s="17" t="n">
        <v>0.15</v>
      </c>
      <c r="G2817" s="16" t="n">
        <v>637.73</v>
      </c>
      <c r="I2817" s="1" t="str">
        <f aca="false">INDEX(Products!$C$2:$C$51,MATCH(C2817,Products!$A$2:$A$51,0))</f>
        <v>Books &amp; Stationery</v>
      </c>
      <c r="J2817" s="1" t="str">
        <f aca="false">INDEX(Orders!$E$2:$E$8001,MATCH(B2817,Orders!$A$2:$A$8001,0))</f>
        <v>Delivered</v>
      </c>
      <c r="K2817" s="1" t="str">
        <f aca="false">LEFT(INDEX(Orders!$C$2:$C$8001,MATCH(B2817,Orders!$A$2:$A$8001,0)),7)</f>
        <v>2024-01</v>
      </c>
    </row>
    <row r="2818" customFormat="false" ht="15" hidden="false" customHeight="true" outlineLevel="0" collapsed="false">
      <c r="A2818" s="1" t="s">
        <v>13288</v>
      </c>
      <c r="B2818" s="1" t="s">
        <v>3745</v>
      </c>
      <c r="C2818" s="1" t="s">
        <v>1949</v>
      </c>
      <c r="D2818" s="1" t="n">
        <v>2</v>
      </c>
      <c r="E2818" s="16" t="n">
        <v>4185.64</v>
      </c>
      <c r="F2818" s="17" t="n">
        <v>0.15</v>
      </c>
      <c r="G2818" s="16" t="n">
        <v>7115.59</v>
      </c>
      <c r="I2818" s="1" t="str">
        <f aca="false">INDEX(Products!$C$2:$C$51,MATCH(C2818,Products!$A$2:$A$51,0))</f>
        <v>Fashion</v>
      </c>
      <c r="J2818" s="1" t="str">
        <f aca="false">INDEX(Orders!$E$2:$E$8001,MATCH(B2818,Orders!$A$2:$A$8001,0))</f>
        <v>Delivered</v>
      </c>
      <c r="K2818" s="1" t="str">
        <f aca="false">LEFT(INDEX(Orders!$C$2:$C$8001,MATCH(B2818,Orders!$A$2:$A$8001,0)),7)</f>
        <v>2024-12</v>
      </c>
    </row>
    <row r="2819" customFormat="false" ht="15" hidden="false" customHeight="true" outlineLevel="0" collapsed="false">
      <c r="A2819" s="1" t="s">
        <v>13289</v>
      </c>
      <c r="B2819" s="1" t="s">
        <v>3745</v>
      </c>
      <c r="C2819" s="1" t="s">
        <v>1979</v>
      </c>
      <c r="D2819" s="1" t="n">
        <v>1</v>
      </c>
      <c r="E2819" s="16" t="n">
        <v>623</v>
      </c>
      <c r="F2819" s="17" t="n">
        <v>0.05</v>
      </c>
      <c r="G2819" s="16" t="n">
        <v>591.85</v>
      </c>
      <c r="I2819" s="1" t="str">
        <f aca="false">INDEX(Products!$C$2:$C$51,MATCH(C2819,Products!$A$2:$A$51,0))</f>
        <v>Beauty &amp; Personal Care</v>
      </c>
      <c r="J2819" s="1" t="str">
        <f aca="false">INDEX(Orders!$E$2:$E$8001,MATCH(B2819,Orders!$A$2:$A$8001,0))</f>
        <v>Delivered</v>
      </c>
      <c r="K2819" s="1" t="str">
        <f aca="false">LEFT(INDEX(Orders!$C$2:$C$8001,MATCH(B2819,Orders!$A$2:$A$8001,0)),7)</f>
        <v>2024-12</v>
      </c>
    </row>
    <row r="2820" customFormat="false" ht="15" hidden="false" customHeight="true" outlineLevel="0" collapsed="false">
      <c r="A2820" s="1" t="s">
        <v>13290</v>
      </c>
      <c r="B2820" s="1" t="s">
        <v>3746</v>
      </c>
      <c r="C2820" s="1" t="s">
        <v>1991</v>
      </c>
      <c r="D2820" s="1" t="n">
        <v>1</v>
      </c>
      <c r="E2820" s="16" t="n">
        <v>579.12</v>
      </c>
      <c r="F2820" s="17" t="n">
        <v>0</v>
      </c>
      <c r="G2820" s="16" t="n">
        <v>579.12</v>
      </c>
      <c r="I2820" s="1" t="str">
        <f aca="false">INDEX(Products!$C$2:$C$51,MATCH(C2820,Products!$A$2:$A$51,0))</f>
        <v>Sports &amp; Fitness</v>
      </c>
      <c r="J2820" s="1" t="str">
        <f aca="false">INDEX(Orders!$E$2:$E$8001,MATCH(B2820,Orders!$A$2:$A$8001,0))</f>
        <v>Delivered</v>
      </c>
      <c r="K2820" s="1" t="str">
        <f aca="false">LEFT(INDEX(Orders!$C$2:$C$8001,MATCH(B2820,Orders!$A$2:$A$8001,0)),7)</f>
        <v>2024-01</v>
      </c>
    </row>
    <row r="2821" customFormat="false" ht="15" hidden="false" customHeight="true" outlineLevel="0" collapsed="false">
      <c r="A2821" s="1" t="s">
        <v>13291</v>
      </c>
      <c r="B2821" s="1" t="s">
        <v>3747</v>
      </c>
      <c r="C2821" s="1" t="s">
        <v>1930</v>
      </c>
      <c r="D2821" s="1" t="n">
        <v>1</v>
      </c>
      <c r="E2821" s="16" t="n">
        <v>2398.35</v>
      </c>
      <c r="F2821" s="17" t="n">
        <v>0.05</v>
      </c>
      <c r="G2821" s="16" t="n">
        <v>2278.43</v>
      </c>
      <c r="I2821" s="1" t="str">
        <f aca="false">INDEX(Products!$C$2:$C$51,MATCH(C2821,Products!$A$2:$A$51,0))</f>
        <v>Electronics</v>
      </c>
      <c r="J2821" s="1" t="str">
        <f aca="false">INDEX(Orders!$E$2:$E$8001,MATCH(B2821,Orders!$A$2:$A$8001,0))</f>
        <v>Delivered</v>
      </c>
      <c r="K2821" s="1" t="str">
        <f aca="false">LEFT(INDEX(Orders!$C$2:$C$8001,MATCH(B2821,Orders!$A$2:$A$8001,0)),7)</f>
        <v>2024-11</v>
      </c>
    </row>
    <row r="2822" customFormat="false" ht="15" hidden="false" customHeight="true" outlineLevel="0" collapsed="false">
      <c r="A2822" s="1" t="s">
        <v>13292</v>
      </c>
      <c r="B2822" s="1" t="s">
        <v>3747</v>
      </c>
      <c r="C2822" s="1" t="s">
        <v>1922</v>
      </c>
      <c r="D2822" s="1" t="n">
        <v>3</v>
      </c>
      <c r="E2822" s="16" t="n">
        <v>3142.61</v>
      </c>
      <c r="F2822" s="17" t="n">
        <v>0.1</v>
      </c>
      <c r="G2822" s="16" t="n">
        <v>8485.05</v>
      </c>
      <c r="I2822" s="1" t="str">
        <f aca="false">INDEX(Products!$C$2:$C$51,MATCH(C2822,Products!$A$2:$A$51,0))</f>
        <v>Electronics</v>
      </c>
      <c r="J2822" s="1" t="str">
        <f aca="false">INDEX(Orders!$E$2:$E$8001,MATCH(B2822,Orders!$A$2:$A$8001,0))</f>
        <v>Delivered</v>
      </c>
      <c r="K2822" s="1" t="str">
        <f aca="false">LEFT(INDEX(Orders!$C$2:$C$8001,MATCH(B2822,Orders!$A$2:$A$8001,0)),7)</f>
        <v>2024-11</v>
      </c>
    </row>
    <row r="2823" customFormat="false" ht="15" hidden="false" customHeight="true" outlineLevel="0" collapsed="false">
      <c r="A2823" s="1" t="s">
        <v>13293</v>
      </c>
      <c r="B2823" s="1" t="s">
        <v>3748</v>
      </c>
      <c r="C2823" s="1" t="s">
        <v>1930</v>
      </c>
      <c r="D2823" s="1" t="n">
        <v>1</v>
      </c>
      <c r="E2823" s="16" t="n">
        <v>2398.35</v>
      </c>
      <c r="F2823" s="17" t="n">
        <v>0</v>
      </c>
      <c r="G2823" s="16" t="n">
        <v>2398.35</v>
      </c>
      <c r="I2823" s="1" t="str">
        <f aca="false">INDEX(Products!$C$2:$C$51,MATCH(C2823,Products!$A$2:$A$51,0))</f>
        <v>Electronics</v>
      </c>
      <c r="J2823" s="1" t="str">
        <f aca="false">INDEX(Orders!$E$2:$E$8001,MATCH(B2823,Orders!$A$2:$A$8001,0))</f>
        <v>Delivered</v>
      </c>
      <c r="K2823" s="1" t="str">
        <f aca="false">LEFT(INDEX(Orders!$C$2:$C$8001,MATCH(B2823,Orders!$A$2:$A$8001,0)),7)</f>
        <v>2024-05</v>
      </c>
    </row>
    <row r="2824" customFormat="false" ht="15" hidden="false" customHeight="true" outlineLevel="0" collapsed="false">
      <c r="A2824" s="1" t="s">
        <v>13294</v>
      </c>
      <c r="B2824" s="1" t="s">
        <v>3749</v>
      </c>
      <c r="C2824" s="1" t="s">
        <v>2006</v>
      </c>
      <c r="D2824" s="1" t="n">
        <v>3</v>
      </c>
      <c r="E2824" s="16" t="n">
        <v>482.17</v>
      </c>
      <c r="F2824" s="17" t="n">
        <v>0.1</v>
      </c>
      <c r="G2824" s="16" t="n">
        <v>1301.86</v>
      </c>
      <c r="I2824" s="1" t="str">
        <f aca="false">INDEX(Products!$C$2:$C$51,MATCH(C2824,Products!$A$2:$A$51,0))</f>
        <v>Books &amp; Stationery</v>
      </c>
      <c r="J2824" s="1" t="str">
        <f aca="false">INDEX(Orders!$E$2:$E$8001,MATCH(B2824,Orders!$A$2:$A$8001,0))</f>
        <v>Delivered</v>
      </c>
      <c r="K2824" s="1" t="str">
        <f aca="false">LEFT(INDEX(Orders!$C$2:$C$8001,MATCH(B2824,Orders!$A$2:$A$8001,0)),7)</f>
        <v>2024-12</v>
      </c>
    </row>
    <row r="2825" customFormat="false" ht="15" hidden="false" customHeight="true" outlineLevel="0" collapsed="false">
      <c r="A2825" s="1" t="s">
        <v>13295</v>
      </c>
      <c r="B2825" s="1" t="s">
        <v>3749</v>
      </c>
      <c r="C2825" s="1" t="s">
        <v>1988</v>
      </c>
      <c r="D2825" s="1" t="n">
        <v>1</v>
      </c>
      <c r="E2825" s="16" t="n">
        <v>681.07</v>
      </c>
      <c r="F2825" s="17" t="n">
        <v>0</v>
      </c>
      <c r="G2825" s="16" t="n">
        <v>681.07</v>
      </c>
      <c r="I2825" s="1" t="str">
        <f aca="false">INDEX(Products!$C$2:$C$51,MATCH(C2825,Products!$A$2:$A$51,0))</f>
        <v>Sports &amp; Fitness</v>
      </c>
      <c r="J2825" s="1" t="str">
        <f aca="false">INDEX(Orders!$E$2:$E$8001,MATCH(B2825,Orders!$A$2:$A$8001,0))</f>
        <v>Delivered</v>
      </c>
      <c r="K2825" s="1" t="str">
        <f aca="false">LEFT(INDEX(Orders!$C$2:$C$8001,MATCH(B2825,Orders!$A$2:$A$8001,0)),7)</f>
        <v>2024-12</v>
      </c>
    </row>
    <row r="2826" customFormat="false" ht="15" hidden="false" customHeight="true" outlineLevel="0" collapsed="false">
      <c r="A2826" s="1" t="s">
        <v>13296</v>
      </c>
      <c r="B2826" s="1" t="s">
        <v>3749</v>
      </c>
      <c r="C2826" s="1" t="s">
        <v>1971</v>
      </c>
      <c r="D2826" s="1" t="n">
        <v>1</v>
      </c>
      <c r="E2826" s="16" t="n">
        <v>2073.63</v>
      </c>
      <c r="F2826" s="17" t="n">
        <v>0.1</v>
      </c>
      <c r="G2826" s="16" t="n">
        <v>1866.27</v>
      </c>
      <c r="I2826" s="1" t="str">
        <f aca="false">INDEX(Products!$C$2:$C$51,MATCH(C2826,Products!$A$2:$A$51,0))</f>
        <v>Home &amp; Kitchen</v>
      </c>
      <c r="J2826" s="1" t="str">
        <f aca="false">INDEX(Orders!$E$2:$E$8001,MATCH(B2826,Orders!$A$2:$A$8001,0))</f>
        <v>Delivered</v>
      </c>
      <c r="K2826" s="1" t="str">
        <f aca="false">LEFT(INDEX(Orders!$C$2:$C$8001,MATCH(B2826,Orders!$A$2:$A$8001,0)),7)</f>
        <v>2024-12</v>
      </c>
    </row>
    <row r="2827" customFormat="false" ht="15" hidden="false" customHeight="true" outlineLevel="0" collapsed="false">
      <c r="A2827" s="1" t="s">
        <v>13297</v>
      </c>
      <c r="B2827" s="1" t="s">
        <v>3749</v>
      </c>
      <c r="C2827" s="1" t="s">
        <v>1953</v>
      </c>
      <c r="D2827" s="1" t="n">
        <v>1</v>
      </c>
      <c r="E2827" s="16" t="n">
        <v>4914.12</v>
      </c>
      <c r="F2827" s="17" t="n">
        <v>0</v>
      </c>
      <c r="G2827" s="16" t="n">
        <v>4914.12</v>
      </c>
      <c r="I2827" s="1" t="str">
        <f aca="false">INDEX(Products!$C$2:$C$51,MATCH(C2827,Products!$A$2:$A$51,0))</f>
        <v>Fashion</v>
      </c>
      <c r="J2827" s="1" t="str">
        <f aca="false">INDEX(Orders!$E$2:$E$8001,MATCH(B2827,Orders!$A$2:$A$8001,0))</f>
        <v>Delivered</v>
      </c>
      <c r="K2827" s="1" t="str">
        <f aca="false">LEFT(INDEX(Orders!$C$2:$C$8001,MATCH(B2827,Orders!$A$2:$A$8001,0)),7)</f>
        <v>2024-12</v>
      </c>
    </row>
    <row r="2828" customFormat="false" ht="15" hidden="false" customHeight="true" outlineLevel="0" collapsed="false">
      <c r="A2828" s="1" t="s">
        <v>13298</v>
      </c>
      <c r="B2828" s="1" t="s">
        <v>3750</v>
      </c>
      <c r="C2828" s="1" t="s">
        <v>1971</v>
      </c>
      <c r="D2828" s="1" t="n">
        <v>1</v>
      </c>
      <c r="E2828" s="16" t="n">
        <v>2073.63</v>
      </c>
      <c r="F2828" s="17" t="n">
        <v>0</v>
      </c>
      <c r="G2828" s="16" t="n">
        <v>2073.63</v>
      </c>
      <c r="I2828" s="1" t="str">
        <f aca="false">INDEX(Products!$C$2:$C$51,MATCH(C2828,Products!$A$2:$A$51,0))</f>
        <v>Home &amp; Kitchen</v>
      </c>
      <c r="J2828" s="1" t="str">
        <f aca="false">INDEX(Orders!$E$2:$E$8001,MATCH(B2828,Orders!$A$2:$A$8001,0))</f>
        <v>Delivered</v>
      </c>
      <c r="K2828" s="1" t="str">
        <f aca="false">LEFT(INDEX(Orders!$C$2:$C$8001,MATCH(B2828,Orders!$A$2:$A$8001,0)),7)</f>
        <v>2024-02</v>
      </c>
    </row>
    <row r="2829" customFormat="false" ht="15" hidden="false" customHeight="true" outlineLevel="0" collapsed="false">
      <c r="A2829" s="1" t="s">
        <v>13299</v>
      </c>
      <c r="B2829" s="1" t="s">
        <v>3752</v>
      </c>
      <c r="C2829" s="1" t="s">
        <v>1930</v>
      </c>
      <c r="D2829" s="1" t="n">
        <v>1</v>
      </c>
      <c r="E2829" s="16" t="n">
        <v>2398.35</v>
      </c>
      <c r="F2829" s="17" t="n">
        <v>0.05</v>
      </c>
      <c r="G2829" s="16" t="n">
        <v>2278.43</v>
      </c>
      <c r="I2829" s="1" t="str">
        <f aca="false">INDEX(Products!$C$2:$C$51,MATCH(C2829,Products!$A$2:$A$51,0))</f>
        <v>Electronics</v>
      </c>
      <c r="J2829" s="1" t="str">
        <f aca="false">INDEX(Orders!$E$2:$E$8001,MATCH(B2829,Orders!$A$2:$A$8001,0))</f>
        <v>Delivered</v>
      </c>
      <c r="K2829" s="1" t="str">
        <f aca="false">LEFT(INDEX(Orders!$C$2:$C$8001,MATCH(B2829,Orders!$A$2:$A$8001,0)),7)</f>
        <v>2025-10</v>
      </c>
    </row>
    <row r="2830" customFormat="false" ht="15" hidden="false" customHeight="true" outlineLevel="0" collapsed="false">
      <c r="A2830" s="1" t="s">
        <v>13300</v>
      </c>
      <c r="B2830" s="1" t="s">
        <v>3752</v>
      </c>
      <c r="C2830" s="1" t="s">
        <v>2006</v>
      </c>
      <c r="D2830" s="1" t="n">
        <v>1</v>
      </c>
      <c r="E2830" s="16" t="n">
        <v>482.17</v>
      </c>
      <c r="F2830" s="17" t="n">
        <v>0</v>
      </c>
      <c r="G2830" s="16" t="n">
        <v>482.17</v>
      </c>
      <c r="I2830" s="1" t="str">
        <f aca="false">INDEX(Products!$C$2:$C$51,MATCH(C2830,Products!$A$2:$A$51,0))</f>
        <v>Books &amp; Stationery</v>
      </c>
      <c r="J2830" s="1" t="str">
        <f aca="false">INDEX(Orders!$E$2:$E$8001,MATCH(B2830,Orders!$A$2:$A$8001,0))</f>
        <v>Delivered</v>
      </c>
      <c r="K2830" s="1" t="str">
        <f aca="false">LEFT(INDEX(Orders!$C$2:$C$8001,MATCH(B2830,Orders!$A$2:$A$8001,0)),7)</f>
        <v>2025-10</v>
      </c>
    </row>
    <row r="2831" customFormat="false" ht="15" hidden="false" customHeight="true" outlineLevel="0" collapsed="false">
      <c r="A2831" s="1" t="s">
        <v>13301</v>
      </c>
      <c r="B2831" s="1" t="s">
        <v>3752</v>
      </c>
      <c r="C2831" s="1" t="s">
        <v>1997</v>
      </c>
      <c r="D2831" s="1" t="n">
        <v>1</v>
      </c>
      <c r="E2831" s="16" t="n">
        <v>311.15</v>
      </c>
      <c r="F2831" s="17" t="n">
        <v>0.1</v>
      </c>
      <c r="G2831" s="16" t="n">
        <v>280.03</v>
      </c>
      <c r="I2831" s="1" t="str">
        <f aca="false">INDEX(Products!$C$2:$C$51,MATCH(C2831,Products!$A$2:$A$51,0))</f>
        <v>Sports &amp; Fitness</v>
      </c>
      <c r="J2831" s="1" t="str">
        <f aca="false">INDEX(Orders!$E$2:$E$8001,MATCH(B2831,Orders!$A$2:$A$8001,0))</f>
        <v>Delivered</v>
      </c>
      <c r="K2831" s="1" t="str">
        <f aca="false">LEFT(INDEX(Orders!$C$2:$C$8001,MATCH(B2831,Orders!$A$2:$A$8001,0)),7)</f>
        <v>2025-10</v>
      </c>
    </row>
    <row r="2832" customFormat="false" ht="15" hidden="false" customHeight="true" outlineLevel="0" collapsed="false">
      <c r="A2832" s="1" t="s">
        <v>13302</v>
      </c>
      <c r="B2832" s="1" t="s">
        <v>3753</v>
      </c>
      <c r="C2832" s="1" t="s">
        <v>1961</v>
      </c>
      <c r="D2832" s="1" t="n">
        <v>1</v>
      </c>
      <c r="E2832" s="16" t="n">
        <v>3493.68</v>
      </c>
      <c r="F2832" s="17" t="n">
        <v>0.15</v>
      </c>
      <c r="G2832" s="16" t="n">
        <v>2969.63</v>
      </c>
      <c r="I2832" s="1" t="str">
        <f aca="false">INDEX(Products!$C$2:$C$51,MATCH(C2832,Products!$A$2:$A$51,0))</f>
        <v>Home &amp; Kitchen</v>
      </c>
      <c r="J2832" s="1" t="str">
        <f aca="false">INDEX(Orders!$E$2:$E$8001,MATCH(B2832,Orders!$A$2:$A$8001,0))</f>
        <v>Delivered</v>
      </c>
      <c r="K2832" s="1" t="str">
        <f aca="false">LEFT(INDEX(Orders!$C$2:$C$8001,MATCH(B2832,Orders!$A$2:$A$8001,0)),7)</f>
        <v>2024-06</v>
      </c>
    </row>
    <row r="2833" customFormat="false" ht="15" hidden="false" customHeight="true" outlineLevel="0" collapsed="false">
      <c r="A2833" s="1" t="s">
        <v>13303</v>
      </c>
      <c r="B2833" s="1" t="s">
        <v>3754</v>
      </c>
      <c r="C2833" s="1" t="s">
        <v>2007</v>
      </c>
      <c r="D2833" s="1" t="n">
        <v>3</v>
      </c>
      <c r="E2833" s="16" t="n">
        <v>750.27</v>
      </c>
      <c r="F2833" s="17" t="n">
        <v>0.15</v>
      </c>
      <c r="G2833" s="16" t="n">
        <v>1913.19</v>
      </c>
      <c r="I2833" s="1" t="str">
        <f aca="false">INDEX(Products!$C$2:$C$51,MATCH(C2833,Products!$A$2:$A$51,0))</f>
        <v>Books &amp; Stationery</v>
      </c>
      <c r="J2833" s="1" t="str">
        <f aca="false">INDEX(Orders!$E$2:$E$8001,MATCH(B2833,Orders!$A$2:$A$8001,0))</f>
        <v>Delivered</v>
      </c>
      <c r="K2833" s="1" t="str">
        <f aca="false">LEFT(INDEX(Orders!$C$2:$C$8001,MATCH(B2833,Orders!$A$2:$A$8001,0)),7)</f>
        <v>2024-11</v>
      </c>
    </row>
    <row r="2834" customFormat="false" ht="15" hidden="false" customHeight="true" outlineLevel="0" collapsed="false">
      <c r="A2834" s="1" t="s">
        <v>13304</v>
      </c>
      <c r="B2834" s="1" t="s">
        <v>3755</v>
      </c>
      <c r="C2834" s="1" t="s">
        <v>1961</v>
      </c>
      <c r="D2834" s="1" t="n">
        <v>2</v>
      </c>
      <c r="E2834" s="16" t="n">
        <v>3493.68</v>
      </c>
      <c r="F2834" s="17" t="n">
        <v>0.05</v>
      </c>
      <c r="G2834" s="16" t="n">
        <v>6637.99</v>
      </c>
      <c r="I2834" s="1" t="str">
        <f aca="false">INDEX(Products!$C$2:$C$51,MATCH(C2834,Products!$A$2:$A$51,0))</f>
        <v>Home &amp; Kitchen</v>
      </c>
      <c r="J2834" s="1" t="str">
        <f aca="false">INDEX(Orders!$E$2:$E$8001,MATCH(B2834,Orders!$A$2:$A$8001,0))</f>
        <v>Delivered</v>
      </c>
      <c r="K2834" s="1" t="str">
        <f aca="false">LEFT(INDEX(Orders!$C$2:$C$8001,MATCH(B2834,Orders!$A$2:$A$8001,0)),7)</f>
        <v>2025-08</v>
      </c>
    </row>
    <row r="2835" customFormat="false" ht="15" hidden="false" customHeight="true" outlineLevel="0" collapsed="false">
      <c r="A2835" s="1" t="s">
        <v>13305</v>
      </c>
      <c r="B2835" s="1" t="s">
        <v>3755</v>
      </c>
      <c r="C2835" s="1" t="s">
        <v>1918</v>
      </c>
      <c r="D2835" s="1" t="n">
        <v>1</v>
      </c>
      <c r="E2835" s="16" t="n">
        <v>2978.99</v>
      </c>
      <c r="F2835" s="17" t="n">
        <v>0.15</v>
      </c>
      <c r="G2835" s="16" t="n">
        <v>2532.14</v>
      </c>
      <c r="I2835" s="1" t="str">
        <f aca="false">INDEX(Products!$C$2:$C$51,MATCH(C2835,Products!$A$2:$A$51,0))</f>
        <v>Electronics</v>
      </c>
      <c r="J2835" s="1" t="str">
        <f aca="false">INDEX(Orders!$E$2:$E$8001,MATCH(B2835,Orders!$A$2:$A$8001,0))</f>
        <v>Delivered</v>
      </c>
      <c r="K2835" s="1" t="str">
        <f aca="false">LEFT(INDEX(Orders!$C$2:$C$8001,MATCH(B2835,Orders!$A$2:$A$8001,0)),7)</f>
        <v>2025-08</v>
      </c>
    </row>
    <row r="2836" customFormat="false" ht="15" hidden="false" customHeight="true" outlineLevel="0" collapsed="false">
      <c r="A2836" s="1" t="s">
        <v>13306</v>
      </c>
      <c r="B2836" s="1" t="s">
        <v>3755</v>
      </c>
      <c r="C2836" s="1" t="s">
        <v>1940</v>
      </c>
      <c r="D2836" s="1" t="n">
        <v>1</v>
      </c>
      <c r="E2836" s="16" t="n">
        <v>2374.52</v>
      </c>
      <c r="F2836" s="17" t="n">
        <v>0</v>
      </c>
      <c r="G2836" s="16" t="n">
        <v>2374.52</v>
      </c>
      <c r="I2836" s="1" t="str">
        <f aca="false">INDEX(Products!$C$2:$C$51,MATCH(C2836,Products!$A$2:$A$51,0))</f>
        <v>Fashion</v>
      </c>
      <c r="J2836" s="1" t="str">
        <f aca="false">INDEX(Orders!$E$2:$E$8001,MATCH(B2836,Orders!$A$2:$A$8001,0))</f>
        <v>Delivered</v>
      </c>
      <c r="K2836" s="1" t="str">
        <f aca="false">LEFT(INDEX(Orders!$C$2:$C$8001,MATCH(B2836,Orders!$A$2:$A$8001,0)),7)</f>
        <v>2025-08</v>
      </c>
    </row>
    <row r="2837" customFormat="false" ht="15" hidden="false" customHeight="true" outlineLevel="0" collapsed="false">
      <c r="A2837" s="1" t="s">
        <v>13307</v>
      </c>
      <c r="B2837" s="1" t="s">
        <v>3755</v>
      </c>
      <c r="C2837" s="1" t="s">
        <v>1988</v>
      </c>
      <c r="D2837" s="1" t="n">
        <v>3</v>
      </c>
      <c r="E2837" s="16" t="n">
        <v>681.07</v>
      </c>
      <c r="F2837" s="17" t="n">
        <v>0.15</v>
      </c>
      <c r="G2837" s="16" t="n">
        <v>1736.73</v>
      </c>
      <c r="I2837" s="1" t="str">
        <f aca="false">INDEX(Products!$C$2:$C$51,MATCH(C2837,Products!$A$2:$A$51,0))</f>
        <v>Sports &amp; Fitness</v>
      </c>
      <c r="J2837" s="1" t="str">
        <f aca="false">INDEX(Orders!$E$2:$E$8001,MATCH(B2837,Orders!$A$2:$A$8001,0))</f>
        <v>Delivered</v>
      </c>
      <c r="K2837" s="1" t="str">
        <f aca="false">LEFT(INDEX(Orders!$C$2:$C$8001,MATCH(B2837,Orders!$A$2:$A$8001,0)),7)</f>
        <v>2025-08</v>
      </c>
    </row>
    <row r="2838" customFormat="false" ht="15" hidden="false" customHeight="true" outlineLevel="0" collapsed="false">
      <c r="A2838" s="1" t="s">
        <v>13308</v>
      </c>
      <c r="B2838" s="1" t="s">
        <v>3756</v>
      </c>
      <c r="C2838" s="1" t="s">
        <v>1969</v>
      </c>
      <c r="D2838" s="1" t="n">
        <v>1</v>
      </c>
      <c r="E2838" s="16" t="n">
        <v>9171.98</v>
      </c>
      <c r="F2838" s="17" t="n">
        <v>0</v>
      </c>
      <c r="G2838" s="16" t="n">
        <v>9171.98</v>
      </c>
      <c r="I2838" s="1" t="str">
        <f aca="false">INDEX(Products!$C$2:$C$51,MATCH(C2838,Products!$A$2:$A$51,0))</f>
        <v>Home &amp; Kitchen</v>
      </c>
      <c r="J2838" s="1" t="str">
        <f aca="false">INDEX(Orders!$E$2:$E$8001,MATCH(B2838,Orders!$A$2:$A$8001,0))</f>
        <v>Delivered</v>
      </c>
      <c r="K2838" s="1" t="str">
        <f aca="false">LEFT(INDEX(Orders!$C$2:$C$8001,MATCH(B2838,Orders!$A$2:$A$8001,0)),7)</f>
        <v>2025-08</v>
      </c>
    </row>
    <row r="2839" customFormat="false" ht="15" hidden="false" customHeight="true" outlineLevel="0" collapsed="false">
      <c r="A2839" s="1" t="s">
        <v>13309</v>
      </c>
      <c r="B2839" s="1" t="s">
        <v>3756</v>
      </c>
      <c r="C2839" s="1" t="s">
        <v>2004</v>
      </c>
      <c r="D2839" s="1" t="n">
        <v>2</v>
      </c>
      <c r="E2839" s="16" t="n">
        <v>645.89</v>
      </c>
      <c r="F2839" s="17" t="n">
        <v>0</v>
      </c>
      <c r="G2839" s="16" t="n">
        <v>1291.78</v>
      </c>
      <c r="I2839" s="1" t="str">
        <f aca="false">INDEX(Products!$C$2:$C$51,MATCH(C2839,Products!$A$2:$A$51,0))</f>
        <v>Books &amp; Stationery</v>
      </c>
      <c r="J2839" s="1" t="str">
        <f aca="false">INDEX(Orders!$E$2:$E$8001,MATCH(B2839,Orders!$A$2:$A$8001,0))</f>
        <v>Delivered</v>
      </c>
      <c r="K2839" s="1" t="str">
        <f aca="false">LEFT(INDEX(Orders!$C$2:$C$8001,MATCH(B2839,Orders!$A$2:$A$8001,0)),7)</f>
        <v>2025-08</v>
      </c>
    </row>
    <row r="2840" customFormat="false" ht="15" hidden="false" customHeight="true" outlineLevel="0" collapsed="false">
      <c r="A2840" s="1" t="s">
        <v>13310</v>
      </c>
      <c r="B2840" s="1" t="s">
        <v>3756</v>
      </c>
      <c r="C2840" s="1" t="s">
        <v>1955</v>
      </c>
      <c r="D2840" s="1" t="n">
        <v>1</v>
      </c>
      <c r="E2840" s="16" t="n">
        <v>3340.76</v>
      </c>
      <c r="F2840" s="17" t="n">
        <v>0.1</v>
      </c>
      <c r="G2840" s="16" t="n">
        <v>3006.68</v>
      </c>
      <c r="I2840" s="1" t="str">
        <f aca="false">INDEX(Products!$C$2:$C$51,MATCH(C2840,Products!$A$2:$A$51,0))</f>
        <v>Home &amp; Kitchen</v>
      </c>
      <c r="J2840" s="1" t="str">
        <f aca="false">INDEX(Orders!$E$2:$E$8001,MATCH(B2840,Orders!$A$2:$A$8001,0))</f>
        <v>Delivered</v>
      </c>
      <c r="K2840" s="1" t="str">
        <f aca="false">LEFT(INDEX(Orders!$C$2:$C$8001,MATCH(B2840,Orders!$A$2:$A$8001,0)),7)</f>
        <v>2025-08</v>
      </c>
    </row>
    <row r="2841" customFormat="false" ht="15" hidden="false" customHeight="true" outlineLevel="0" collapsed="false">
      <c r="A2841" s="1" t="s">
        <v>13311</v>
      </c>
      <c r="B2841" s="1" t="s">
        <v>3757</v>
      </c>
      <c r="C2841" s="1" t="s">
        <v>2007</v>
      </c>
      <c r="D2841" s="1" t="n">
        <v>2</v>
      </c>
      <c r="E2841" s="16" t="n">
        <v>750.27</v>
      </c>
      <c r="F2841" s="17" t="n">
        <v>0.15</v>
      </c>
      <c r="G2841" s="16" t="n">
        <v>1275.46</v>
      </c>
      <c r="I2841" s="1" t="str">
        <f aca="false">INDEX(Products!$C$2:$C$51,MATCH(C2841,Products!$A$2:$A$51,0))</f>
        <v>Books &amp; Stationery</v>
      </c>
      <c r="J2841" s="1" t="str">
        <f aca="false">INDEX(Orders!$E$2:$E$8001,MATCH(B2841,Orders!$A$2:$A$8001,0))</f>
        <v>Delivered</v>
      </c>
      <c r="K2841" s="1" t="str">
        <f aca="false">LEFT(INDEX(Orders!$C$2:$C$8001,MATCH(B2841,Orders!$A$2:$A$8001,0)),7)</f>
        <v>2025-12</v>
      </c>
    </row>
    <row r="2842" customFormat="false" ht="15" hidden="false" customHeight="true" outlineLevel="0" collapsed="false">
      <c r="A2842" s="1" t="s">
        <v>13312</v>
      </c>
      <c r="B2842" s="1" t="s">
        <v>3757</v>
      </c>
      <c r="C2842" s="1" t="s">
        <v>1940</v>
      </c>
      <c r="D2842" s="1" t="n">
        <v>1</v>
      </c>
      <c r="E2842" s="16" t="n">
        <v>2374.52</v>
      </c>
      <c r="F2842" s="17" t="n">
        <v>0</v>
      </c>
      <c r="G2842" s="16" t="n">
        <v>2374.52</v>
      </c>
      <c r="I2842" s="1" t="str">
        <f aca="false">INDEX(Products!$C$2:$C$51,MATCH(C2842,Products!$A$2:$A$51,0))</f>
        <v>Fashion</v>
      </c>
      <c r="J2842" s="1" t="str">
        <f aca="false">INDEX(Orders!$E$2:$E$8001,MATCH(B2842,Orders!$A$2:$A$8001,0))</f>
        <v>Delivered</v>
      </c>
      <c r="K2842" s="1" t="str">
        <f aca="false">LEFT(INDEX(Orders!$C$2:$C$8001,MATCH(B2842,Orders!$A$2:$A$8001,0)),7)</f>
        <v>2025-12</v>
      </c>
    </row>
    <row r="2843" customFormat="false" ht="15" hidden="false" customHeight="true" outlineLevel="0" collapsed="false">
      <c r="A2843" s="1" t="s">
        <v>13313</v>
      </c>
      <c r="B2843" s="1" t="s">
        <v>3757</v>
      </c>
      <c r="C2843" s="1" t="s">
        <v>2006</v>
      </c>
      <c r="D2843" s="1" t="n">
        <v>2</v>
      </c>
      <c r="E2843" s="16" t="n">
        <v>482.17</v>
      </c>
      <c r="F2843" s="17" t="n">
        <v>0.1</v>
      </c>
      <c r="G2843" s="16" t="n">
        <v>867.91</v>
      </c>
      <c r="I2843" s="1" t="str">
        <f aca="false">INDEX(Products!$C$2:$C$51,MATCH(C2843,Products!$A$2:$A$51,0))</f>
        <v>Books &amp; Stationery</v>
      </c>
      <c r="J2843" s="1" t="str">
        <f aca="false">INDEX(Orders!$E$2:$E$8001,MATCH(B2843,Orders!$A$2:$A$8001,0))</f>
        <v>Delivered</v>
      </c>
      <c r="K2843" s="1" t="str">
        <f aca="false">LEFT(INDEX(Orders!$C$2:$C$8001,MATCH(B2843,Orders!$A$2:$A$8001,0)),7)</f>
        <v>2025-12</v>
      </c>
    </row>
    <row r="2844" customFormat="false" ht="15" hidden="false" customHeight="true" outlineLevel="0" collapsed="false">
      <c r="A2844" s="1" t="s">
        <v>13314</v>
      </c>
      <c r="B2844" s="1" t="s">
        <v>3757</v>
      </c>
      <c r="C2844" s="1" t="s">
        <v>1969</v>
      </c>
      <c r="D2844" s="1" t="n">
        <v>1</v>
      </c>
      <c r="E2844" s="16" t="n">
        <v>9171.98</v>
      </c>
      <c r="F2844" s="17" t="n">
        <v>0.1</v>
      </c>
      <c r="G2844" s="16" t="n">
        <v>8254.78</v>
      </c>
      <c r="I2844" s="1" t="str">
        <f aca="false">INDEX(Products!$C$2:$C$51,MATCH(C2844,Products!$A$2:$A$51,0))</f>
        <v>Home &amp; Kitchen</v>
      </c>
      <c r="J2844" s="1" t="str">
        <f aca="false">INDEX(Orders!$E$2:$E$8001,MATCH(B2844,Orders!$A$2:$A$8001,0))</f>
        <v>Delivered</v>
      </c>
      <c r="K2844" s="1" t="str">
        <f aca="false">LEFT(INDEX(Orders!$C$2:$C$8001,MATCH(B2844,Orders!$A$2:$A$8001,0)),7)</f>
        <v>2025-12</v>
      </c>
    </row>
    <row r="2845" customFormat="false" ht="15" hidden="false" customHeight="true" outlineLevel="0" collapsed="false">
      <c r="A2845" s="1" t="s">
        <v>13315</v>
      </c>
      <c r="B2845" s="1" t="s">
        <v>3758</v>
      </c>
      <c r="C2845" s="1" t="s">
        <v>2004</v>
      </c>
      <c r="D2845" s="1" t="n">
        <v>1</v>
      </c>
      <c r="E2845" s="16" t="n">
        <v>645.89</v>
      </c>
      <c r="F2845" s="17" t="n">
        <v>0.15</v>
      </c>
      <c r="G2845" s="16" t="n">
        <v>549.01</v>
      </c>
      <c r="I2845" s="1" t="str">
        <f aca="false">INDEX(Products!$C$2:$C$51,MATCH(C2845,Products!$A$2:$A$51,0))</f>
        <v>Books &amp; Stationery</v>
      </c>
      <c r="J2845" s="1" t="str">
        <f aca="false">INDEX(Orders!$E$2:$E$8001,MATCH(B2845,Orders!$A$2:$A$8001,0))</f>
        <v>Delivered</v>
      </c>
      <c r="K2845" s="1" t="str">
        <f aca="false">LEFT(INDEX(Orders!$C$2:$C$8001,MATCH(B2845,Orders!$A$2:$A$8001,0)),7)</f>
        <v>2024-07</v>
      </c>
    </row>
    <row r="2846" customFormat="false" ht="15" hidden="false" customHeight="true" outlineLevel="0" collapsed="false">
      <c r="A2846" s="1" t="s">
        <v>13316</v>
      </c>
      <c r="B2846" s="1" t="s">
        <v>3758</v>
      </c>
      <c r="C2846" s="1" t="s">
        <v>1990</v>
      </c>
      <c r="D2846" s="1" t="n">
        <v>1</v>
      </c>
      <c r="E2846" s="16" t="n">
        <v>5311.32</v>
      </c>
      <c r="F2846" s="17" t="n">
        <v>0.05</v>
      </c>
      <c r="G2846" s="16" t="n">
        <v>5045.75</v>
      </c>
      <c r="I2846" s="1" t="str">
        <f aca="false">INDEX(Products!$C$2:$C$51,MATCH(C2846,Products!$A$2:$A$51,0))</f>
        <v>Sports &amp; Fitness</v>
      </c>
      <c r="J2846" s="1" t="str">
        <f aca="false">INDEX(Orders!$E$2:$E$8001,MATCH(B2846,Orders!$A$2:$A$8001,0))</f>
        <v>Delivered</v>
      </c>
      <c r="K2846" s="1" t="str">
        <f aca="false">LEFT(INDEX(Orders!$C$2:$C$8001,MATCH(B2846,Orders!$A$2:$A$8001,0)),7)</f>
        <v>2024-07</v>
      </c>
    </row>
    <row r="2847" customFormat="false" ht="15" hidden="false" customHeight="true" outlineLevel="0" collapsed="false">
      <c r="A2847" s="1" t="s">
        <v>13317</v>
      </c>
      <c r="B2847" s="1" t="s">
        <v>3759</v>
      </c>
      <c r="C2847" s="1" t="s">
        <v>2007</v>
      </c>
      <c r="D2847" s="1" t="n">
        <v>1</v>
      </c>
      <c r="E2847" s="16" t="n">
        <v>750.27</v>
      </c>
      <c r="F2847" s="17" t="n">
        <v>0</v>
      </c>
      <c r="G2847" s="16" t="n">
        <v>750.27</v>
      </c>
      <c r="I2847" s="1" t="str">
        <f aca="false">INDEX(Products!$C$2:$C$51,MATCH(C2847,Products!$A$2:$A$51,0))</f>
        <v>Books &amp; Stationery</v>
      </c>
      <c r="J2847" s="1" t="str">
        <f aca="false">INDEX(Orders!$E$2:$E$8001,MATCH(B2847,Orders!$A$2:$A$8001,0))</f>
        <v>Delivered</v>
      </c>
      <c r="K2847" s="1" t="str">
        <f aca="false">LEFT(INDEX(Orders!$C$2:$C$8001,MATCH(B2847,Orders!$A$2:$A$8001,0)),7)</f>
        <v>2024-12</v>
      </c>
    </row>
    <row r="2848" customFormat="false" ht="15" hidden="false" customHeight="true" outlineLevel="0" collapsed="false">
      <c r="A2848" s="1" t="s">
        <v>13318</v>
      </c>
      <c r="B2848" s="1" t="s">
        <v>3759</v>
      </c>
      <c r="C2848" s="1" t="s">
        <v>1961</v>
      </c>
      <c r="D2848" s="1" t="n">
        <v>1</v>
      </c>
      <c r="E2848" s="16" t="n">
        <v>3493.68</v>
      </c>
      <c r="F2848" s="17" t="n">
        <v>0.1</v>
      </c>
      <c r="G2848" s="16" t="n">
        <v>3144.31</v>
      </c>
      <c r="I2848" s="1" t="str">
        <f aca="false">INDEX(Products!$C$2:$C$51,MATCH(C2848,Products!$A$2:$A$51,0))</f>
        <v>Home &amp; Kitchen</v>
      </c>
      <c r="J2848" s="1" t="str">
        <f aca="false">INDEX(Orders!$E$2:$E$8001,MATCH(B2848,Orders!$A$2:$A$8001,0))</f>
        <v>Delivered</v>
      </c>
      <c r="K2848" s="1" t="str">
        <f aca="false">LEFT(INDEX(Orders!$C$2:$C$8001,MATCH(B2848,Orders!$A$2:$A$8001,0)),7)</f>
        <v>2024-12</v>
      </c>
    </row>
    <row r="2849" customFormat="false" ht="15" hidden="false" customHeight="true" outlineLevel="0" collapsed="false">
      <c r="A2849" s="1" t="s">
        <v>13319</v>
      </c>
      <c r="B2849" s="1" t="s">
        <v>3759</v>
      </c>
      <c r="C2849" s="1" t="s">
        <v>1920</v>
      </c>
      <c r="D2849" s="1" t="n">
        <v>1</v>
      </c>
      <c r="E2849" s="16" t="n">
        <v>4273.58</v>
      </c>
      <c r="F2849" s="17" t="n">
        <v>0.05</v>
      </c>
      <c r="G2849" s="16" t="n">
        <v>4059.9</v>
      </c>
      <c r="I2849" s="1" t="str">
        <f aca="false">INDEX(Products!$C$2:$C$51,MATCH(C2849,Products!$A$2:$A$51,0))</f>
        <v>Electronics</v>
      </c>
      <c r="J2849" s="1" t="str">
        <f aca="false">INDEX(Orders!$E$2:$E$8001,MATCH(B2849,Orders!$A$2:$A$8001,0))</f>
        <v>Delivered</v>
      </c>
      <c r="K2849" s="1" t="str">
        <f aca="false">LEFT(INDEX(Orders!$C$2:$C$8001,MATCH(B2849,Orders!$A$2:$A$8001,0)),7)</f>
        <v>2024-12</v>
      </c>
    </row>
    <row r="2850" customFormat="false" ht="15" hidden="false" customHeight="true" outlineLevel="0" collapsed="false">
      <c r="A2850" s="1" t="s">
        <v>13320</v>
      </c>
      <c r="B2850" s="1" t="s">
        <v>3760</v>
      </c>
      <c r="C2850" s="1" t="s">
        <v>1997</v>
      </c>
      <c r="D2850" s="1" t="n">
        <v>1</v>
      </c>
      <c r="E2850" s="16" t="n">
        <v>311.15</v>
      </c>
      <c r="F2850" s="17" t="n">
        <v>0.1</v>
      </c>
      <c r="G2850" s="16" t="n">
        <v>280.03</v>
      </c>
      <c r="I2850" s="1" t="str">
        <f aca="false">INDEX(Products!$C$2:$C$51,MATCH(C2850,Products!$A$2:$A$51,0))</f>
        <v>Sports &amp; Fitness</v>
      </c>
      <c r="J2850" s="1" t="str">
        <f aca="false">INDEX(Orders!$E$2:$E$8001,MATCH(B2850,Orders!$A$2:$A$8001,0))</f>
        <v>Delivered</v>
      </c>
      <c r="K2850" s="1" t="str">
        <f aca="false">LEFT(INDEX(Orders!$C$2:$C$8001,MATCH(B2850,Orders!$A$2:$A$8001,0)),7)</f>
        <v>2025-09</v>
      </c>
    </row>
    <row r="2851" customFormat="false" ht="15" hidden="false" customHeight="true" outlineLevel="0" collapsed="false">
      <c r="A2851" s="1" t="s">
        <v>13321</v>
      </c>
      <c r="B2851" s="1" t="s">
        <v>3760</v>
      </c>
      <c r="C2851" s="1" t="s">
        <v>1949</v>
      </c>
      <c r="D2851" s="1" t="n">
        <v>1</v>
      </c>
      <c r="E2851" s="16" t="n">
        <v>4185.64</v>
      </c>
      <c r="F2851" s="17" t="n">
        <v>0.05</v>
      </c>
      <c r="G2851" s="16" t="n">
        <v>3976.36</v>
      </c>
      <c r="I2851" s="1" t="str">
        <f aca="false">INDEX(Products!$C$2:$C$51,MATCH(C2851,Products!$A$2:$A$51,0))</f>
        <v>Fashion</v>
      </c>
      <c r="J2851" s="1" t="str">
        <f aca="false">INDEX(Orders!$E$2:$E$8001,MATCH(B2851,Orders!$A$2:$A$8001,0))</f>
        <v>Delivered</v>
      </c>
      <c r="K2851" s="1" t="str">
        <f aca="false">LEFT(INDEX(Orders!$C$2:$C$8001,MATCH(B2851,Orders!$A$2:$A$8001,0)),7)</f>
        <v>2025-09</v>
      </c>
    </row>
    <row r="2852" customFormat="false" ht="15" hidden="false" customHeight="true" outlineLevel="0" collapsed="false">
      <c r="A2852" s="1" t="s">
        <v>13322</v>
      </c>
      <c r="B2852" s="1" t="s">
        <v>3760</v>
      </c>
      <c r="C2852" s="1" t="s">
        <v>1979</v>
      </c>
      <c r="D2852" s="1" t="n">
        <v>2</v>
      </c>
      <c r="E2852" s="16" t="n">
        <v>623</v>
      </c>
      <c r="F2852" s="17" t="n">
        <v>0.05</v>
      </c>
      <c r="G2852" s="16" t="n">
        <v>1183.7</v>
      </c>
      <c r="I2852" s="1" t="str">
        <f aca="false">INDEX(Products!$C$2:$C$51,MATCH(C2852,Products!$A$2:$A$51,0))</f>
        <v>Beauty &amp; Personal Care</v>
      </c>
      <c r="J2852" s="1" t="str">
        <f aca="false">INDEX(Orders!$E$2:$E$8001,MATCH(B2852,Orders!$A$2:$A$8001,0))</f>
        <v>Delivered</v>
      </c>
      <c r="K2852" s="1" t="str">
        <f aca="false">LEFT(INDEX(Orders!$C$2:$C$8001,MATCH(B2852,Orders!$A$2:$A$8001,0)),7)</f>
        <v>2025-09</v>
      </c>
    </row>
    <row r="2853" customFormat="false" ht="15" hidden="false" customHeight="true" outlineLevel="0" collapsed="false">
      <c r="A2853" s="1" t="s">
        <v>13323</v>
      </c>
      <c r="B2853" s="1" t="s">
        <v>3761</v>
      </c>
      <c r="C2853" s="1" t="s">
        <v>1937</v>
      </c>
      <c r="D2853" s="1" t="n">
        <v>1</v>
      </c>
      <c r="E2853" s="16" t="n">
        <v>1364.75</v>
      </c>
      <c r="F2853" s="17" t="n">
        <v>0</v>
      </c>
      <c r="G2853" s="16" t="n">
        <v>1364.75</v>
      </c>
      <c r="I2853" s="1" t="str">
        <f aca="false">INDEX(Products!$C$2:$C$51,MATCH(C2853,Products!$A$2:$A$51,0))</f>
        <v>Fashion</v>
      </c>
      <c r="J2853" s="1" t="str">
        <f aca="false">INDEX(Orders!$E$2:$E$8001,MATCH(B2853,Orders!$A$2:$A$8001,0))</f>
        <v>Delivered</v>
      </c>
      <c r="K2853" s="1" t="str">
        <f aca="false">LEFT(INDEX(Orders!$C$2:$C$8001,MATCH(B2853,Orders!$A$2:$A$8001,0)),7)</f>
        <v>2025-01</v>
      </c>
    </row>
    <row r="2854" customFormat="false" ht="15" hidden="false" customHeight="true" outlineLevel="0" collapsed="false">
      <c r="A2854" s="1" t="s">
        <v>13324</v>
      </c>
      <c r="B2854" s="1" t="s">
        <v>3761</v>
      </c>
      <c r="C2854" s="1" t="s">
        <v>1982</v>
      </c>
      <c r="D2854" s="1" t="n">
        <v>1</v>
      </c>
      <c r="E2854" s="16" t="n">
        <v>1808.21</v>
      </c>
      <c r="F2854" s="17" t="n">
        <v>0.15</v>
      </c>
      <c r="G2854" s="16" t="n">
        <v>1536.98</v>
      </c>
      <c r="I2854" s="1" t="str">
        <f aca="false">INDEX(Products!$C$2:$C$51,MATCH(C2854,Products!$A$2:$A$51,0))</f>
        <v>Beauty &amp; Personal Care</v>
      </c>
      <c r="J2854" s="1" t="str">
        <f aca="false">INDEX(Orders!$E$2:$E$8001,MATCH(B2854,Orders!$A$2:$A$8001,0))</f>
        <v>Delivered</v>
      </c>
      <c r="K2854" s="1" t="str">
        <f aca="false">LEFT(INDEX(Orders!$C$2:$C$8001,MATCH(B2854,Orders!$A$2:$A$8001,0)),7)</f>
        <v>2025-01</v>
      </c>
    </row>
    <row r="2855" customFormat="false" ht="15" hidden="false" customHeight="true" outlineLevel="0" collapsed="false">
      <c r="A2855" s="1" t="s">
        <v>13325</v>
      </c>
      <c r="B2855" s="1" t="s">
        <v>3762</v>
      </c>
      <c r="C2855" s="1" t="s">
        <v>1930</v>
      </c>
      <c r="D2855" s="1" t="n">
        <v>1</v>
      </c>
      <c r="E2855" s="16" t="n">
        <v>2398.35</v>
      </c>
      <c r="F2855" s="17" t="n">
        <v>0</v>
      </c>
      <c r="G2855" s="16" t="n">
        <v>2398.35</v>
      </c>
      <c r="I2855" s="1" t="str">
        <f aca="false">INDEX(Products!$C$2:$C$51,MATCH(C2855,Products!$A$2:$A$51,0))</f>
        <v>Electronics</v>
      </c>
      <c r="J2855" s="1" t="str">
        <f aca="false">INDEX(Orders!$E$2:$E$8001,MATCH(B2855,Orders!$A$2:$A$8001,0))</f>
        <v>Delivered</v>
      </c>
      <c r="K2855" s="1" t="str">
        <f aca="false">LEFT(INDEX(Orders!$C$2:$C$8001,MATCH(B2855,Orders!$A$2:$A$8001,0)),7)</f>
        <v>2024-04</v>
      </c>
    </row>
    <row r="2856" customFormat="false" ht="15" hidden="false" customHeight="true" outlineLevel="0" collapsed="false">
      <c r="A2856" s="1" t="s">
        <v>13326</v>
      </c>
      <c r="B2856" s="1" t="s">
        <v>3763</v>
      </c>
      <c r="C2856" s="1" t="s">
        <v>2004</v>
      </c>
      <c r="D2856" s="1" t="n">
        <v>1</v>
      </c>
      <c r="E2856" s="16" t="n">
        <v>645.89</v>
      </c>
      <c r="F2856" s="17" t="n">
        <v>0.15</v>
      </c>
      <c r="G2856" s="16" t="n">
        <v>549.01</v>
      </c>
      <c r="I2856" s="1" t="str">
        <f aca="false">INDEX(Products!$C$2:$C$51,MATCH(C2856,Products!$A$2:$A$51,0))</f>
        <v>Books &amp; Stationery</v>
      </c>
      <c r="J2856" s="1" t="str">
        <f aca="false">INDEX(Orders!$E$2:$E$8001,MATCH(B2856,Orders!$A$2:$A$8001,0))</f>
        <v>Delivered</v>
      </c>
      <c r="K2856" s="1" t="str">
        <f aca="false">LEFT(INDEX(Orders!$C$2:$C$8001,MATCH(B2856,Orders!$A$2:$A$8001,0)),7)</f>
        <v>2025-03</v>
      </c>
    </row>
    <row r="2857" customFormat="false" ht="15" hidden="false" customHeight="true" outlineLevel="0" collapsed="false">
      <c r="A2857" s="1" t="s">
        <v>13327</v>
      </c>
      <c r="B2857" s="1" t="s">
        <v>3764</v>
      </c>
      <c r="C2857" s="1" t="s">
        <v>1977</v>
      </c>
      <c r="D2857" s="1" t="n">
        <v>1</v>
      </c>
      <c r="E2857" s="16" t="n">
        <v>2386.05</v>
      </c>
      <c r="F2857" s="17" t="n">
        <v>0.1</v>
      </c>
      <c r="G2857" s="16" t="n">
        <v>2147.45</v>
      </c>
      <c r="I2857" s="1" t="str">
        <f aca="false">INDEX(Products!$C$2:$C$51,MATCH(C2857,Products!$A$2:$A$51,0))</f>
        <v>Beauty &amp; Personal Care</v>
      </c>
      <c r="J2857" s="1" t="str">
        <f aca="false">INDEX(Orders!$E$2:$E$8001,MATCH(B2857,Orders!$A$2:$A$8001,0))</f>
        <v>Delivered</v>
      </c>
      <c r="K2857" s="1" t="str">
        <f aca="false">LEFT(INDEX(Orders!$C$2:$C$8001,MATCH(B2857,Orders!$A$2:$A$8001,0)),7)</f>
        <v>2025-07</v>
      </c>
    </row>
    <row r="2858" customFormat="false" ht="15" hidden="false" customHeight="true" outlineLevel="0" collapsed="false">
      <c r="A2858" s="1" t="s">
        <v>13328</v>
      </c>
      <c r="B2858" s="1" t="s">
        <v>3764</v>
      </c>
      <c r="C2858" s="1" t="s">
        <v>2006</v>
      </c>
      <c r="D2858" s="1" t="n">
        <v>1</v>
      </c>
      <c r="E2858" s="16" t="n">
        <v>482.17</v>
      </c>
      <c r="F2858" s="17" t="n">
        <v>0</v>
      </c>
      <c r="G2858" s="16" t="n">
        <v>482.17</v>
      </c>
      <c r="I2858" s="1" t="str">
        <f aca="false">INDEX(Products!$C$2:$C$51,MATCH(C2858,Products!$A$2:$A$51,0))</f>
        <v>Books &amp; Stationery</v>
      </c>
      <c r="J2858" s="1" t="str">
        <f aca="false">INDEX(Orders!$E$2:$E$8001,MATCH(B2858,Orders!$A$2:$A$8001,0))</f>
        <v>Delivered</v>
      </c>
      <c r="K2858" s="1" t="str">
        <f aca="false">LEFT(INDEX(Orders!$C$2:$C$8001,MATCH(B2858,Orders!$A$2:$A$8001,0)),7)</f>
        <v>2025-07</v>
      </c>
    </row>
    <row r="2859" customFormat="false" ht="15" hidden="false" customHeight="true" outlineLevel="0" collapsed="false">
      <c r="A2859" s="1" t="s">
        <v>13329</v>
      </c>
      <c r="B2859" s="1" t="s">
        <v>3764</v>
      </c>
      <c r="C2859" s="1" t="s">
        <v>1955</v>
      </c>
      <c r="D2859" s="1" t="n">
        <v>1</v>
      </c>
      <c r="E2859" s="16" t="n">
        <v>3340.76</v>
      </c>
      <c r="F2859" s="17" t="n">
        <v>0.2</v>
      </c>
      <c r="G2859" s="16" t="n">
        <v>2672.61</v>
      </c>
      <c r="I2859" s="1" t="str">
        <f aca="false">INDEX(Products!$C$2:$C$51,MATCH(C2859,Products!$A$2:$A$51,0))</f>
        <v>Home &amp; Kitchen</v>
      </c>
      <c r="J2859" s="1" t="str">
        <f aca="false">INDEX(Orders!$E$2:$E$8001,MATCH(B2859,Orders!$A$2:$A$8001,0))</f>
        <v>Delivered</v>
      </c>
      <c r="K2859" s="1" t="str">
        <f aca="false">LEFT(INDEX(Orders!$C$2:$C$8001,MATCH(B2859,Orders!$A$2:$A$8001,0)),7)</f>
        <v>2025-07</v>
      </c>
    </row>
    <row r="2860" customFormat="false" ht="15" hidden="false" customHeight="true" outlineLevel="0" collapsed="false">
      <c r="A2860" s="1" t="s">
        <v>13330</v>
      </c>
      <c r="B2860" s="1" t="s">
        <v>3764</v>
      </c>
      <c r="C2860" s="1" t="s">
        <v>1930</v>
      </c>
      <c r="D2860" s="1" t="n">
        <v>1</v>
      </c>
      <c r="E2860" s="16" t="n">
        <v>2398.35</v>
      </c>
      <c r="F2860" s="17" t="n">
        <v>0.2</v>
      </c>
      <c r="G2860" s="16" t="n">
        <v>1918.68</v>
      </c>
      <c r="I2860" s="1" t="str">
        <f aca="false">INDEX(Products!$C$2:$C$51,MATCH(C2860,Products!$A$2:$A$51,0))</f>
        <v>Electronics</v>
      </c>
      <c r="J2860" s="1" t="str">
        <f aca="false">INDEX(Orders!$E$2:$E$8001,MATCH(B2860,Orders!$A$2:$A$8001,0))</f>
        <v>Delivered</v>
      </c>
      <c r="K2860" s="1" t="str">
        <f aca="false">LEFT(INDEX(Orders!$C$2:$C$8001,MATCH(B2860,Orders!$A$2:$A$8001,0)),7)</f>
        <v>2025-07</v>
      </c>
    </row>
    <row r="2861" customFormat="false" ht="15" hidden="false" customHeight="true" outlineLevel="0" collapsed="false">
      <c r="A2861" s="1" t="s">
        <v>13331</v>
      </c>
      <c r="B2861" s="1" t="s">
        <v>3765</v>
      </c>
      <c r="C2861" s="1" t="s">
        <v>2006</v>
      </c>
      <c r="D2861" s="1" t="n">
        <v>1</v>
      </c>
      <c r="E2861" s="16" t="n">
        <v>482.17</v>
      </c>
      <c r="F2861" s="17" t="n">
        <v>0</v>
      </c>
      <c r="G2861" s="16" t="n">
        <v>482.17</v>
      </c>
      <c r="I2861" s="1" t="str">
        <f aca="false">INDEX(Products!$C$2:$C$51,MATCH(C2861,Products!$A$2:$A$51,0))</f>
        <v>Books &amp; Stationery</v>
      </c>
      <c r="J2861" s="1" t="str">
        <f aca="false">INDEX(Orders!$E$2:$E$8001,MATCH(B2861,Orders!$A$2:$A$8001,0))</f>
        <v>Delivered</v>
      </c>
      <c r="K2861" s="1" t="str">
        <f aca="false">LEFT(INDEX(Orders!$C$2:$C$8001,MATCH(B2861,Orders!$A$2:$A$8001,0)),7)</f>
        <v>2025-05</v>
      </c>
    </row>
    <row r="2862" customFormat="false" ht="15" hidden="false" customHeight="true" outlineLevel="0" collapsed="false">
      <c r="A2862" s="1" t="s">
        <v>13332</v>
      </c>
      <c r="B2862" s="1" t="s">
        <v>3765</v>
      </c>
      <c r="C2862" s="1" t="s">
        <v>1976</v>
      </c>
      <c r="D2862" s="1" t="n">
        <v>3</v>
      </c>
      <c r="E2862" s="16" t="n">
        <v>1603.35</v>
      </c>
      <c r="F2862" s="17" t="n">
        <v>0.1</v>
      </c>
      <c r="G2862" s="16" t="n">
        <v>4329.04</v>
      </c>
      <c r="I2862" s="1" t="str">
        <f aca="false">INDEX(Products!$C$2:$C$51,MATCH(C2862,Products!$A$2:$A$51,0))</f>
        <v>Beauty &amp; Personal Care</v>
      </c>
      <c r="J2862" s="1" t="str">
        <f aca="false">INDEX(Orders!$E$2:$E$8001,MATCH(B2862,Orders!$A$2:$A$8001,0))</f>
        <v>Delivered</v>
      </c>
      <c r="K2862" s="1" t="str">
        <f aca="false">LEFT(INDEX(Orders!$C$2:$C$8001,MATCH(B2862,Orders!$A$2:$A$8001,0)),7)</f>
        <v>2025-05</v>
      </c>
    </row>
    <row r="2863" customFormat="false" ht="15" hidden="false" customHeight="true" outlineLevel="0" collapsed="false">
      <c r="A2863" s="1" t="s">
        <v>13333</v>
      </c>
      <c r="B2863" s="1" t="s">
        <v>3766</v>
      </c>
      <c r="C2863" s="1" t="s">
        <v>1979</v>
      </c>
      <c r="D2863" s="1" t="n">
        <v>1</v>
      </c>
      <c r="E2863" s="16" t="n">
        <v>623</v>
      </c>
      <c r="F2863" s="17" t="n">
        <v>0.05</v>
      </c>
      <c r="G2863" s="16" t="n">
        <v>591.85</v>
      </c>
      <c r="I2863" s="1" t="str">
        <f aca="false">INDEX(Products!$C$2:$C$51,MATCH(C2863,Products!$A$2:$A$51,0))</f>
        <v>Beauty &amp; Personal Care</v>
      </c>
      <c r="J2863" s="1" t="str">
        <f aca="false">INDEX(Orders!$E$2:$E$8001,MATCH(B2863,Orders!$A$2:$A$8001,0))</f>
        <v>Delivered</v>
      </c>
      <c r="K2863" s="1" t="str">
        <f aca="false">LEFT(INDEX(Orders!$C$2:$C$8001,MATCH(B2863,Orders!$A$2:$A$8001,0)),7)</f>
        <v>2025-11</v>
      </c>
    </row>
    <row r="2864" customFormat="false" ht="15" hidden="false" customHeight="true" outlineLevel="0" collapsed="false">
      <c r="A2864" s="1" t="s">
        <v>13334</v>
      </c>
      <c r="B2864" s="1" t="s">
        <v>3767</v>
      </c>
      <c r="C2864" s="1" t="s">
        <v>2006</v>
      </c>
      <c r="D2864" s="1" t="n">
        <v>2</v>
      </c>
      <c r="E2864" s="16" t="n">
        <v>482.17</v>
      </c>
      <c r="F2864" s="17" t="n">
        <v>0.1</v>
      </c>
      <c r="G2864" s="16" t="n">
        <v>867.91</v>
      </c>
      <c r="I2864" s="1" t="str">
        <f aca="false">INDEX(Products!$C$2:$C$51,MATCH(C2864,Products!$A$2:$A$51,0))</f>
        <v>Books &amp; Stationery</v>
      </c>
      <c r="J2864" s="1" t="str">
        <f aca="false">INDEX(Orders!$E$2:$E$8001,MATCH(B2864,Orders!$A$2:$A$8001,0))</f>
        <v>Delivered</v>
      </c>
      <c r="K2864" s="1" t="str">
        <f aca="false">LEFT(INDEX(Orders!$C$2:$C$8001,MATCH(B2864,Orders!$A$2:$A$8001,0)),7)</f>
        <v>2024-12</v>
      </c>
    </row>
    <row r="2865" customFormat="false" ht="15" hidden="false" customHeight="true" outlineLevel="0" collapsed="false">
      <c r="A2865" s="1" t="s">
        <v>13335</v>
      </c>
      <c r="B2865" s="1" t="s">
        <v>3767</v>
      </c>
      <c r="C2865" s="1" t="s">
        <v>1965</v>
      </c>
      <c r="D2865" s="1" t="n">
        <v>1</v>
      </c>
      <c r="E2865" s="16" t="n">
        <v>1145.07</v>
      </c>
      <c r="F2865" s="17" t="n">
        <v>0</v>
      </c>
      <c r="G2865" s="16" t="n">
        <v>1145.07</v>
      </c>
      <c r="I2865" s="1" t="str">
        <f aca="false">INDEX(Products!$C$2:$C$51,MATCH(C2865,Products!$A$2:$A$51,0))</f>
        <v>Home &amp; Kitchen</v>
      </c>
      <c r="J2865" s="1" t="str">
        <f aca="false">INDEX(Orders!$E$2:$E$8001,MATCH(B2865,Orders!$A$2:$A$8001,0))</f>
        <v>Delivered</v>
      </c>
      <c r="K2865" s="1" t="str">
        <f aca="false">LEFT(INDEX(Orders!$C$2:$C$8001,MATCH(B2865,Orders!$A$2:$A$8001,0)),7)</f>
        <v>2024-12</v>
      </c>
    </row>
    <row r="2866" customFormat="false" ht="15" hidden="false" customHeight="true" outlineLevel="0" collapsed="false">
      <c r="A2866" s="1" t="s">
        <v>13336</v>
      </c>
      <c r="B2866" s="1" t="s">
        <v>3767</v>
      </c>
      <c r="C2866" s="1" t="s">
        <v>1920</v>
      </c>
      <c r="D2866" s="1" t="n">
        <v>1</v>
      </c>
      <c r="E2866" s="16" t="n">
        <v>4273.58</v>
      </c>
      <c r="F2866" s="17" t="n">
        <v>0.2</v>
      </c>
      <c r="G2866" s="16" t="n">
        <v>3418.86</v>
      </c>
      <c r="I2866" s="1" t="str">
        <f aca="false">INDEX(Products!$C$2:$C$51,MATCH(C2866,Products!$A$2:$A$51,0))</f>
        <v>Electronics</v>
      </c>
      <c r="J2866" s="1" t="str">
        <f aca="false">INDEX(Orders!$E$2:$E$8001,MATCH(B2866,Orders!$A$2:$A$8001,0))</f>
        <v>Delivered</v>
      </c>
      <c r="K2866" s="1" t="str">
        <f aca="false">LEFT(INDEX(Orders!$C$2:$C$8001,MATCH(B2866,Orders!$A$2:$A$8001,0)),7)</f>
        <v>2024-12</v>
      </c>
    </row>
    <row r="2867" customFormat="false" ht="15" hidden="false" customHeight="true" outlineLevel="0" collapsed="false">
      <c r="A2867" s="1" t="s">
        <v>13337</v>
      </c>
      <c r="B2867" s="1" t="s">
        <v>3768</v>
      </c>
      <c r="C2867" s="1" t="s">
        <v>1930</v>
      </c>
      <c r="D2867" s="1" t="n">
        <v>1</v>
      </c>
      <c r="E2867" s="16" t="n">
        <v>2398.35</v>
      </c>
      <c r="F2867" s="17" t="n">
        <v>0</v>
      </c>
      <c r="G2867" s="16" t="n">
        <v>2398.35</v>
      </c>
      <c r="I2867" s="1" t="str">
        <f aca="false">INDEX(Products!$C$2:$C$51,MATCH(C2867,Products!$A$2:$A$51,0))</f>
        <v>Electronics</v>
      </c>
      <c r="J2867" s="1" t="str">
        <f aca="false">INDEX(Orders!$E$2:$E$8001,MATCH(B2867,Orders!$A$2:$A$8001,0))</f>
        <v>Delivered</v>
      </c>
      <c r="K2867" s="1" t="str">
        <f aca="false">LEFT(INDEX(Orders!$C$2:$C$8001,MATCH(B2867,Orders!$A$2:$A$8001,0)),7)</f>
        <v>2024-01</v>
      </c>
    </row>
    <row r="2868" customFormat="false" ht="15" hidden="false" customHeight="true" outlineLevel="0" collapsed="false">
      <c r="A2868" s="1" t="s">
        <v>13338</v>
      </c>
      <c r="B2868" s="1" t="s">
        <v>3768</v>
      </c>
      <c r="C2868" s="1" t="s">
        <v>1969</v>
      </c>
      <c r="D2868" s="1" t="n">
        <v>1</v>
      </c>
      <c r="E2868" s="16" t="n">
        <v>9171.98</v>
      </c>
      <c r="F2868" s="17" t="n">
        <v>0</v>
      </c>
      <c r="G2868" s="16" t="n">
        <v>9171.98</v>
      </c>
      <c r="I2868" s="1" t="str">
        <f aca="false">INDEX(Products!$C$2:$C$51,MATCH(C2868,Products!$A$2:$A$51,0))</f>
        <v>Home &amp; Kitchen</v>
      </c>
      <c r="J2868" s="1" t="str">
        <f aca="false">INDEX(Orders!$E$2:$E$8001,MATCH(B2868,Orders!$A$2:$A$8001,0))</f>
        <v>Delivered</v>
      </c>
      <c r="K2868" s="1" t="str">
        <f aca="false">LEFT(INDEX(Orders!$C$2:$C$8001,MATCH(B2868,Orders!$A$2:$A$8001,0)),7)</f>
        <v>2024-01</v>
      </c>
    </row>
    <row r="2869" customFormat="false" ht="15" hidden="false" customHeight="true" outlineLevel="0" collapsed="false">
      <c r="A2869" s="1" t="s">
        <v>13339</v>
      </c>
      <c r="B2869" s="1" t="s">
        <v>3768</v>
      </c>
      <c r="C2869" s="1" t="s">
        <v>1943</v>
      </c>
      <c r="D2869" s="1" t="n">
        <v>1</v>
      </c>
      <c r="E2869" s="16" t="n">
        <v>1250.54</v>
      </c>
      <c r="F2869" s="17" t="n">
        <v>0</v>
      </c>
      <c r="G2869" s="16" t="n">
        <v>1250.54</v>
      </c>
      <c r="I2869" s="1" t="str">
        <f aca="false">INDEX(Products!$C$2:$C$51,MATCH(C2869,Products!$A$2:$A$51,0))</f>
        <v>Fashion</v>
      </c>
      <c r="J2869" s="1" t="str">
        <f aca="false">INDEX(Orders!$E$2:$E$8001,MATCH(B2869,Orders!$A$2:$A$8001,0))</f>
        <v>Delivered</v>
      </c>
      <c r="K2869" s="1" t="str">
        <f aca="false">LEFT(INDEX(Orders!$C$2:$C$8001,MATCH(B2869,Orders!$A$2:$A$8001,0)),7)</f>
        <v>2024-01</v>
      </c>
    </row>
    <row r="2870" customFormat="false" ht="15" hidden="false" customHeight="true" outlineLevel="0" collapsed="false">
      <c r="A2870" s="1" t="s">
        <v>13340</v>
      </c>
      <c r="B2870" s="1" t="s">
        <v>3768</v>
      </c>
      <c r="C2870" s="1" t="s">
        <v>2006</v>
      </c>
      <c r="D2870" s="1" t="n">
        <v>1</v>
      </c>
      <c r="E2870" s="16" t="n">
        <v>482.17</v>
      </c>
      <c r="F2870" s="17" t="n">
        <v>0</v>
      </c>
      <c r="G2870" s="16" t="n">
        <v>482.17</v>
      </c>
      <c r="I2870" s="1" t="str">
        <f aca="false">INDEX(Products!$C$2:$C$51,MATCH(C2870,Products!$A$2:$A$51,0))</f>
        <v>Books &amp; Stationery</v>
      </c>
      <c r="J2870" s="1" t="str">
        <f aca="false">INDEX(Orders!$E$2:$E$8001,MATCH(B2870,Orders!$A$2:$A$8001,0))</f>
        <v>Delivered</v>
      </c>
      <c r="K2870" s="1" t="str">
        <f aca="false">LEFT(INDEX(Orders!$C$2:$C$8001,MATCH(B2870,Orders!$A$2:$A$8001,0)),7)</f>
        <v>2024-01</v>
      </c>
    </row>
    <row r="2871" customFormat="false" ht="15" hidden="false" customHeight="true" outlineLevel="0" collapsed="false">
      <c r="A2871" s="1" t="s">
        <v>13341</v>
      </c>
      <c r="B2871" s="1" t="s">
        <v>3768</v>
      </c>
      <c r="C2871" s="1" t="s">
        <v>1940</v>
      </c>
      <c r="D2871" s="1" t="n">
        <v>1</v>
      </c>
      <c r="E2871" s="16" t="n">
        <v>2374.52</v>
      </c>
      <c r="F2871" s="17" t="n">
        <v>0</v>
      </c>
      <c r="G2871" s="16" t="n">
        <v>2374.52</v>
      </c>
      <c r="I2871" s="1" t="str">
        <f aca="false">INDEX(Products!$C$2:$C$51,MATCH(C2871,Products!$A$2:$A$51,0))</f>
        <v>Fashion</v>
      </c>
      <c r="J2871" s="1" t="str">
        <f aca="false">INDEX(Orders!$E$2:$E$8001,MATCH(B2871,Orders!$A$2:$A$8001,0))</f>
        <v>Delivered</v>
      </c>
      <c r="K2871" s="1" t="str">
        <f aca="false">LEFT(INDEX(Orders!$C$2:$C$8001,MATCH(B2871,Orders!$A$2:$A$8001,0)),7)</f>
        <v>2024-01</v>
      </c>
    </row>
    <row r="2872" customFormat="false" ht="15" hidden="false" customHeight="true" outlineLevel="0" collapsed="false">
      <c r="A2872" s="1" t="s">
        <v>13342</v>
      </c>
      <c r="B2872" s="1" t="s">
        <v>3769</v>
      </c>
      <c r="C2872" s="1" t="s">
        <v>2006</v>
      </c>
      <c r="D2872" s="1" t="n">
        <v>1</v>
      </c>
      <c r="E2872" s="16" t="n">
        <v>482.17</v>
      </c>
      <c r="F2872" s="17" t="n">
        <v>0</v>
      </c>
      <c r="G2872" s="16" t="n">
        <v>482.17</v>
      </c>
      <c r="I2872" s="1" t="str">
        <f aca="false">INDEX(Products!$C$2:$C$51,MATCH(C2872,Products!$A$2:$A$51,0))</f>
        <v>Books &amp; Stationery</v>
      </c>
      <c r="J2872" s="1" t="str">
        <f aca="false">INDEX(Orders!$E$2:$E$8001,MATCH(B2872,Orders!$A$2:$A$8001,0))</f>
        <v>Cancelled</v>
      </c>
      <c r="K2872" s="1" t="str">
        <f aca="false">LEFT(INDEX(Orders!$C$2:$C$8001,MATCH(B2872,Orders!$A$2:$A$8001,0)),7)</f>
        <v>2025-04</v>
      </c>
    </row>
    <row r="2873" customFormat="false" ht="15" hidden="false" customHeight="true" outlineLevel="0" collapsed="false">
      <c r="A2873" s="1" t="s">
        <v>13343</v>
      </c>
      <c r="B2873" s="1" t="s">
        <v>3770</v>
      </c>
      <c r="C2873" s="1" t="s">
        <v>1997</v>
      </c>
      <c r="D2873" s="1" t="n">
        <v>1</v>
      </c>
      <c r="E2873" s="16" t="n">
        <v>311.15</v>
      </c>
      <c r="F2873" s="17" t="n">
        <v>0</v>
      </c>
      <c r="G2873" s="16" t="n">
        <v>311.15</v>
      </c>
      <c r="I2873" s="1" t="str">
        <f aca="false">INDEX(Products!$C$2:$C$51,MATCH(C2873,Products!$A$2:$A$51,0))</f>
        <v>Sports &amp; Fitness</v>
      </c>
      <c r="J2873" s="1" t="str">
        <f aca="false">INDEX(Orders!$E$2:$E$8001,MATCH(B2873,Orders!$A$2:$A$8001,0))</f>
        <v>Delivered</v>
      </c>
      <c r="K2873" s="1" t="str">
        <f aca="false">LEFT(INDEX(Orders!$C$2:$C$8001,MATCH(B2873,Orders!$A$2:$A$8001,0)),7)</f>
        <v>2024-07</v>
      </c>
    </row>
    <row r="2874" customFormat="false" ht="15" hidden="false" customHeight="true" outlineLevel="0" collapsed="false">
      <c r="A2874" s="1" t="s">
        <v>13344</v>
      </c>
      <c r="B2874" s="1" t="s">
        <v>3770</v>
      </c>
      <c r="C2874" s="1" t="s">
        <v>1937</v>
      </c>
      <c r="D2874" s="1" t="n">
        <v>2</v>
      </c>
      <c r="E2874" s="16" t="n">
        <v>1364.75</v>
      </c>
      <c r="F2874" s="17" t="n">
        <v>0.15</v>
      </c>
      <c r="G2874" s="16" t="n">
        <v>2320.07</v>
      </c>
      <c r="I2874" s="1" t="str">
        <f aca="false">INDEX(Products!$C$2:$C$51,MATCH(C2874,Products!$A$2:$A$51,0))</f>
        <v>Fashion</v>
      </c>
      <c r="J2874" s="1" t="str">
        <f aca="false">INDEX(Orders!$E$2:$E$8001,MATCH(B2874,Orders!$A$2:$A$8001,0))</f>
        <v>Delivered</v>
      </c>
      <c r="K2874" s="1" t="str">
        <f aca="false">LEFT(INDEX(Orders!$C$2:$C$8001,MATCH(B2874,Orders!$A$2:$A$8001,0)),7)</f>
        <v>2024-07</v>
      </c>
    </row>
    <row r="2875" customFormat="false" ht="15" hidden="false" customHeight="true" outlineLevel="0" collapsed="false">
      <c r="A2875" s="1" t="s">
        <v>13345</v>
      </c>
      <c r="B2875" s="1" t="s">
        <v>3771</v>
      </c>
      <c r="C2875" s="1" t="s">
        <v>1959</v>
      </c>
      <c r="D2875" s="1" t="n">
        <v>1</v>
      </c>
      <c r="E2875" s="16" t="n">
        <v>2142.79</v>
      </c>
      <c r="F2875" s="17" t="n">
        <v>0</v>
      </c>
      <c r="G2875" s="16" t="n">
        <v>2142.79</v>
      </c>
      <c r="I2875" s="1" t="str">
        <f aca="false">INDEX(Products!$C$2:$C$51,MATCH(C2875,Products!$A$2:$A$51,0))</f>
        <v>Home &amp; Kitchen</v>
      </c>
      <c r="J2875" s="1" t="str">
        <f aca="false">INDEX(Orders!$E$2:$E$8001,MATCH(B2875,Orders!$A$2:$A$8001,0))</f>
        <v>Delivered</v>
      </c>
      <c r="K2875" s="1" t="str">
        <f aca="false">LEFT(INDEX(Orders!$C$2:$C$8001,MATCH(B2875,Orders!$A$2:$A$8001,0)),7)</f>
        <v>2024-09</v>
      </c>
    </row>
    <row r="2876" customFormat="false" ht="15" hidden="false" customHeight="true" outlineLevel="0" collapsed="false">
      <c r="A2876" s="1" t="s">
        <v>13346</v>
      </c>
      <c r="B2876" s="1" t="s">
        <v>3771</v>
      </c>
      <c r="C2876" s="1" t="s">
        <v>1979</v>
      </c>
      <c r="D2876" s="1" t="n">
        <v>1</v>
      </c>
      <c r="E2876" s="16" t="n">
        <v>623</v>
      </c>
      <c r="F2876" s="17" t="n">
        <v>0.05</v>
      </c>
      <c r="G2876" s="16" t="n">
        <v>591.85</v>
      </c>
      <c r="I2876" s="1" t="str">
        <f aca="false">INDEX(Products!$C$2:$C$51,MATCH(C2876,Products!$A$2:$A$51,0))</f>
        <v>Beauty &amp; Personal Care</v>
      </c>
      <c r="J2876" s="1" t="str">
        <f aca="false">INDEX(Orders!$E$2:$E$8001,MATCH(B2876,Orders!$A$2:$A$8001,0))</f>
        <v>Delivered</v>
      </c>
      <c r="K2876" s="1" t="str">
        <f aca="false">LEFT(INDEX(Orders!$C$2:$C$8001,MATCH(B2876,Orders!$A$2:$A$8001,0)),7)</f>
        <v>2024-09</v>
      </c>
    </row>
    <row r="2877" customFormat="false" ht="15" hidden="false" customHeight="true" outlineLevel="0" collapsed="false">
      <c r="A2877" s="1" t="s">
        <v>13347</v>
      </c>
      <c r="B2877" s="1" t="s">
        <v>3772</v>
      </c>
      <c r="C2877" s="1" t="s">
        <v>2006</v>
      </c>
      <c r="D2877" s="1" t="n">
        <v>1</v>
      </c>
      <c r="E2877" s="16" t="n">
        <v>482.17</v>
      </c>
      <c r="F2877" s="17" t="n">
        <v>0.1</v>
      </c>
      <c r="G2877" s="16" t="n">
        <v>433.95</v>
      </c>
      <c r="I2877" s="1" t="str">
        <f aca="false">INDEX(Products!$C$2:$C$51,MATCH(C2877,Products!$A$2:$A$51,0))</f>
        <v>Books &amp; Stationery</v>
      </c>
      <c r="J2877" s="1" t="str">
        <f aca="false">INDEX(Orders!$E$2:$E$8001,MATCH(B2877,Orders!$A$2:$A$8001,0))</f>
        <v>Delivered</v>
      </c>
      <c r="K2877" s="1" t="str">
        <f aca="false">LEFT(INDEX(Orders!$C$2:$C$8001,MATCH(B2877,Orders!$A$2:$A$8001,0)),7)</f>
        <v>2024-11</v>
      </c>
    </row>
    <row r="2878" customFormat="false" ht="15" hidden="false" customHeight="true" outlineLevel="0" collapsed="false">
      <c r="A2878" s="1" t="s">
        <v>13348</v>
      </c>
      <c r="B2878" s="1" t="s">
        <v>3773</v>
      </c>
      <c r="C2878" s="1" t="s">
        <v>2006</v>
      </c>
      <c r="D2878" s="1" t="n">
        <v>1</v>
      </c>
      <c r="E2878" s="16" t="n">
        <v>482.17</v>
      </c>
      <c r="F2878" s="17" t="n">
        <v>0</v>
      </c>
      <c r="G2878" s="16" t="n">
        <v>482.17</v>
      </c>
      <c r="I2878" s="1" t="str">
        <f aca="false">INDEX(Products!$C$2:$C$51,MATCH(C2878,Products!$A$2:$A$51,0))</f>
        <v>Books &amp; Stationery</v>
      </c>
      <c r="J2878" s="1" t="str">
        <f aca="false">INDEX(Orders!$E$2:$E$8001,MATCH(B2878,Orders!$A$2:$A$8001,0))</f>
        <v>Delivered</v>
      </c>
      <c r="K2878" s="1" t="str">
        <f aca="false">LEFT(INDEX(Orders!$C$2:$C$8001,MATCH(B2878,Orders!$A$2:$A$8001,0)),7)</f>
        <v>2025-12</v>
      </c>
    </row>
    <row r="2879" customFormat="false" ht="15" hidden="false" customHeight="true" outlineLevel="0" collapsed="false">
      <c r="A2879" s="1" t="s">
        <v>13349</v>
      </c>
      <c r="B2879" s="1" t="s">
        <v>3774</v>
      </c>
      <c r="C2879" s="1" t="s">
        <v>1940</v>
      </c>
      <c r="D2879" s="1" t="n">
        <v>3</v>
      </c>
      <c r="E2879" s="16" t="n">
        <v>2374.52</v>
      </c>
      <c r="F2879" s="17" t="n">
        <v>0</v>
      </c>
      <c r="G2879" s="16" t="n">
        <v>7123.56</v>
      </c>
      <c r="I2879" s="1" t="str">
        <f aca="false">INDEX(Products!$C$2:$C$51,MATCH(C2879,Products!$A$2:$A$51,0))</f>
        <v>Fashion</v>
      </c>
      <c r="J2879" s="1" t="str">
        <f aca="false">INDEX(Orders!$E$2:$E$8001,MATCH(B2879,Orders!$A$2:$A$8001,0))</f>
        <v>Delivered</v>
      </c>
      <c r="K2879" s="1" t="str">
        <f aca="false">LEFT(INDEX(Orders!$C$2:$C$8001,MATCH(B2879,Orders!$A$2:$A$8001,0)),7)</f>
        <v>2025-02</v>
      </c>
    </row>
    <row r="2880" customFormat="false" ht="15" hidden="false" customHeight="true" outlineLevel="0" collapsed="false">
      <c r="A2880" s="1" t="s">
        <v>13350</v>
      </c>
      <c r="B2880" s="1" t="s">
        <v>3775</v>
      </c>
      <c r="C2880" s="1" t="s">
        <v>1953</v>
      </c>
      <c r="D2880" s="1" t="n">
        <v>2</v>
      </c>
      <c r="E2880" s="16" t="n">
        <v>4914.12</v>
      </c>
      <c r="F2880" s="17" t="n">
        <v>0</v>
      </c>
      <c r="G2880" s="16" t="n">
        <v>9828.24</v>
      </c>
      <c r="I2880" s="1" t="str">
        <f aca="false">INDEX(Products!$C$2:$C$51,MATCH(C2880,Products!$A$2:$A$51,0))</f>
        <v>Fashion</v>
      </c>
      <c r="J2880" s="1" t="str">
        <f aca="false">INDEX(Orders!$E$2:$E$8001,MATCH(B2880,Orders!$A$2:$A$8001,0))</f>
        <v>Delivered</v>
      </c>
      <c r="K2880" s="1" t="str">
        <f aca="false">LEFT(INDEX(Orders!$C$2:$C$8001,MATCH(B2880,Orders!$A$2:$A$8001,0)),7)</f>
        <v>2024-09</v>
      </c>
    </row>
    <row r="2881" customFormat="false" ht="15" hidden="false" customHeight="true" outlineLevel="0" collapsed="false">
      <c r="A2881" s="1" t="s">
        <v>13351</v>
      </c>
      <c r="B2881" s="1" t="s">
        <v>3775</v>
      </c>
      <c r="C2881" s="1" t="s">
        <v>1979</v>
      </c>
      <c r="D2881" s="1" t="n">
        <v>2</v>
      </c>
      <c r="E2881" s="16" t="n">
        <v>623</v>
      </c>
      <c r="F2881" s="17" t="n">
        <v>0</v>
      </c>
      <c r="G2881" s="16" t="n">
        <v>1246</v>
      </c>
      <c r="I2881" s="1" t="str">
        <f aca="false">INDEX(Products!$C$2:$C$51,MATCH(C2881,Products!$A$2:$A$51,0))</f>
        <v>Beauty &amp; Personal Care</v>
      </c>
      <c r="J2881" s="1" t="str">
        <f aca="false">INDEX(Orders!$E$2:$E$8001,MATCH(B2881,Orders!$A$2:$A$8001,0))</f>
        <v>Delivered</v>
      </c>
      <c r="K2881" s="1" t="str">
        <f aca="false">LEFT(INDEX(Orders!$C$2:$C$8001,MATCH(B2881,Orders!$A$2:$A$8001,0)),7)</f>
        <v>2024-09</v>
      </c>
    </row>
    <row r="2882" customFormat="false" ht="15" hidden="false" customHeight="true" outlineLevel="0" collapsed="false">
      <c r="A2882" s="1" t="s">
        <v>13352</v>
      </c>
      <c r="B2882" s="1" t="s">
        <v>3777</v>
      </c>
      <c r="C2882" s="1" t="s">
        <v>1926</v>
      </c>
      <c r="D2882" s="1" t="n">
        <v>1</v>
      </c>
      <c r="E2882" s="16" t="n">
        <v>1478.08</v>
      </c>
      <c r="F2882" s="17" t="n">
        <v>0.05</v>
      </c>
      <c r="G2882" s="16" t="n">
        <v>1404.18</v>
      </c>
      <c r="I2882" s="1" t="str">
        <f aca="false">INDEX(Products!$C$2:$C$51,MATCH(C2882,Products!$A$2:$A$51,0))</f>
        <v>Electronics</v>
      </c>
      <c r="J2882" s="1" t="str">
        <f aca="false">INDEX(Orders!$E$2:$E$8001,MATCH(B2882,Orders!$A$2:$A$8001,0))</f>
        <v>Delivered</v>
      </c>
      <c r="K2882" s="1" t="str">
        <f aca="false">LEFT(INDEX(Orders!$C$2:$C$8001,MATCH(B2882,Orders!$A$2:$A$8001,0)),7)</f>
        <v>2024-11</v>
      </c>
    </row>
    <row r="2883" customFormat="false" ht="15" hidden="false" customHeight="true" outlineLevel="0" collapsed="false">
      <c r="A2883" s="1" t="s">
        <v>13353</v>
      </c>
      <c r="B2883" s="1" t="s">
        <v>3778</v>
      </c>
      <c r="C2883" s="1" t="s">
        <v>1990</v>
      </c>
      <c r="D2883" s="1" t="n">
        <v>2</v>
      </c>
      <c r="E2883" s="16" t="n">
        <v>5311.32</v>
      </c>
      <c r="F2883" s="17" t="n">
        <v>0</v>
      </c>
      <c r="G2883" s="16" t="n">
        <v>10622.64</v>
      </c>
      <c r="I2883" s="1" t="str">
        <f aca="false">INDEX(Products!$C$2:$C$51,MATCH(C2883,Products!$A$2:$A$51,0))</f>
        <v>Sports &amp; Fitness</v>
      </c>
      <c r="J2883" s="1" t="str">
        <f aca="false">INDEX(Orders!$E$2:$E$8001,MATCH(B2883,Orders!$A$2:$A$8001,0))</f>
        <v>Delivered</v>
      </c>
      <c r="K2883" s="1" t="str">
        <f aca="false">LEFT(INDEX(Orders!$C$2:$C$8001,MATCH(B2883,Orders!$A$2:$A$8001,0)),7)</f>
        <v>2025-10</v>
      </c>
    </row>
    <row r="2884" customFormat="false" ht="15" hidden="false" customHeight="true" outlineLevel="0" collapsed="false">
      <c r="A2884" s="1" t="s">
        <v>13354</v>
      </c>
      <c r="B2884" s="1" t="s">
        <v>3778</v>
      </c>
      <c r="C2884" s="1" t="s">
        <v>1957</v>
      </c>
      <c r="D2884" s="1" t="n">
        <v>2</v>
      </c>
      <c r="E2884" s="16" t="n">
        <v>1469.28</v>
      </c>
      <c r="F2884" s="17" t="n">
        <v>0</v>
      </c>
      <c r="G2884" s="16" t="n">
        <v>2938.56</v>
      </c>
      <c r="I2884" s="1" t="str">
        <f aca="false">INDEX(Products!$C$2:$C$51,MATCH(C2884,Products!$A$2:$A$51,0))</f>
        <v>Home &amp; Kitchen</v>
      </c>
      <c r="J2884" s="1" t="str">
        <f aca="false">INDEX(Orders!$E$2:$E$8001,MATCH(B2884,Orders!$A$2:$A$8001,0))</f>
        <v>Delivered</v>
      </c>
      <c r="K2884" s="1" t="str">
        <f aca="false">LEFT(INDEX(Orders!$C$2:$C$8001,MATCH(B2884,Orders!$A$2:$A$8001,0)),7)</f>
        <v>2025-10</v>
      </c>
    </row>
    <row r="2885" customFormat="false" ht="15" hidden="false" customHeight="true" outlineLevel="0" collapsed="false">
      <c r="A2885" s="1" t="s">
        <v>13355</v>
      </c>
      <c r="B2885" s="1" t="s">
        <v>3778</v>
      </c>
      <c r="C2885" s="1" t="s">
        <v>1930</v>
      </c>
      <c r="D2885" s="1" t="n">
        <v>1</v>
      </c>
      <c r="E2885" s="16" t="n">
        <v>2398.35</v>
      </c>
      <c r="F2885" s="17" t="n">
        <v>0.05</v>
      </c>
      <c r="G2885" s="16" t="n">
        <v>2278.43</v>
      </c>
      <c r="I2885" s="1" t="str">
        <f aca="false">INDEX(Products!$C$2:$C$51,MATCH(C2885,Products!$A$2:$A$51,0))</f>
        <v>Electronics</v>
      </c>
      <c r="J2885" s="1" t="str">
        <f aca="false">INDEX(Orders!$E$2:$E$8001,MATCH(B2885,Orders!$A$2:$A$8001,0))</f>
        <v>Delivered</v>
      </c>
      <c r="K2885" s="1" t="str">
        <f aca="false">LEFT(INDEX(Orders!$C$2:$C$8001,MATCH(B2885,Orders!$A$2:$A$8001,0)),7)</f>
        <v>2025-10</v>
      </c>
    </row>
    <row r="2886" customFormat="false" ht="15" hidden="false" customHeight="true" outlineLevel="0" collapsed="false">
      <c r="A2886" s="1" t="s">
        <v>13356</v>
      </c>
      <c r="B2886" s="1" t="s">
        <v>3779</v>
      </c>
      <c r="C2886" s="1" t="s">
        <v>1979</v>
      </c>
      <c r="D2886" s="1" t="n">
        <v>2</v>
      </c>
      <c r="E2886" s="16" t="n">
        <v>623</v>
      </c>
      <c r="F2886" s="17" t="n">
        <v>0.2</v>
      </c>
      <c r="G2886" s="16" t="n">
        <v>996.8</v>
      </c>
      <c r="I2886" s="1" t="str">
        <f aca="false">INDEX(Products!$C$2:$C$51,MATCH(C2886,Products!$A$2:$A$51,0))</f>
        <v>Beauty &amp; Personal Care</v>
      </c>
      <c r="J2886" s="1" t="str">
        <f aca="false">INDEX(Orders!$E$2:$E$8001,MATCH(B2886,Orders!$A$2:$A$8001,0))</f>
        <v>Delivered</v>
      </c>
      <c r="K2886" s="1" t="str">
        <f aca="false">LEFT(INDEX(Orders!$C$2:$C$8001,MATCH(B2886,Orders!$A$2:$A$8001,0)),7)</f>
        <v>2024-01</v>
      </c>
    </row>
    <row r="2887" customFormat="false" ht="15" hidden="false" customHeight="true" outlineLevel="0" collapsed="false">
      <c r="A2887" s="1" t="s">
        <v>13357</v>
      </c>
      <c r="B2887" s="1" t="s">
        <v>3780</v>
      </c>
      <c r="C2887" s="1" t="s">
        <v>1997</v>
      </c>
      <c r="D2887" s="1" t="n">
        <v>1</v>
      </c>
      <c r="E2887" s="16" t="n">
        <v>311.15</v>
      </c>
      <c r="F2887" s="17" t="n">
        <v>0</v>
      </c>
      <c r="G2887" s="16" t="n">
        <v>311.15</v>
      </c>
      <c r="I2887" s="1" t="str">
        <f aca="false">INDEX(Products!$C$2:$C$51,MATCH(C2887,Products!$A$2:$A$51,0))</f>
        <v>Sports &amp; Fitness</v>
      </c>
      <c r="J2887" s="1" t="str">
        <f aca="false">INDEX(Orders!$E$2:$E$8001,MATCH(B2887,Orders!$A$2:$A$8001,0))</f>
        <v>Delivered</v>
      </c>
      <c r="K2887" s="1" t="str">
        <f aca="false">LEFT(INDEX(Orders!$C$2:$C$8001,MATCH(B2887,Orders!$A$2:$A$8001,0)),7)</f>
        <v>2024-04</v>
      </c>
    </row>
    <row r="2888" customFormat="false" ht="15" hidden="false" customHeight="true" outlineLevel="0" collapsed="false">
      <c r="A2888" s="1" t="s">
        <v>13358</v>
      </c>
      <c r="B2888" s="1" t="s">
        <v>3780</v>
      </c>
      <c r="C2888" s="1" t="s">
        <v>2007</v>
      </c>
      <c r="D2888" s="1" t="n">
        <v>2</v>
      </c>
      <c r="E2888" s="16" t="n">
        <v>750.27</v>
      </c>
      <c r="F2888" s="17" t="n">
        <v>0.15</v>
      </c>
      <c r="G2888" s="16" t="n">
        <v>1275.46</v>
      </c>
      <c r="I2888" s="1" t="str">
        <f aca="false">INDEX(Products!$C$2:$C$51,MATCH(C2888,Products!$A$2:$A$51,0))</f>
        <v>Books &amp; Stationery</v>
      </c>
      <c r="J2888" s="1" t="str">
        <f aca="false">INDEX(Orders!$E$2:$E$8001,MATCH(B2888,Orders!$A$2:$A$8001,0))</f>
        <v>Delivered</v>
      </c>
      <c r="K2888" s="1" t="str">
        <f aca="false">LEFT(INDEX(Orders!$C$2:$C$8001,MATCH(B2888,Orders!$A$2:$A$8001,0)),7)</f>
        <v>2024-04</v>
      </c>
    </row>
    <row r="2889" customFormat="false" ht="15" hidden="false" customHeight="true" outlineLevel="0" collapsed="false">
      <c r="A2889" s="1" t="s">
        <v>13359</v>
      </c>
      <c r="B2889" s="1" t="s">
        <v>3781</v>
      </c>
      <c r="C2889" s="1" t="s">
        <v>2006</v>
      </c>
      <c r="D2889" s="1" t="n">
        <v>2</v>
      </c>
      <c r="E2889" s="16" t="n">
        <v>482.17</v>
      </c>
      <c r="F2889" s="17" t="n">
        <v>0</v>
      </c>
      <c r="G2889" s="16" t="n">
        <v>964.34</v>
      </c>
      <c r="I2889" s="1" t="str">
        <f aca="false">INDEX(Products!$C$2:$C$51,MATCH(C2889,Products!$A$2:$A$51,0))</f>
        <v>Books &amp; Stationery</v>
      </c>
      <c r="J2889" s="1" t="str">
        <f aca="false">INDEX(Orders!$E$2:$E$8001,MATCH(B2889,Orders!$A$2:$A$8001,0))</f>
        <v>Delivered</v>
      </c>
      <c r="K2889" s="1" t="str">
        <f aca="false">LEFT(INDEX(Orders!$C$2:$C$8001,MATCH(B2889,Orders!$A$2:$A$8001,0)),7)</f>
        <v>2024-11</v>
      </c>
    </row>
    <row r="2890" customFormat="false" ht="15" hidden="false" customHeight="true" outlineLevel="0" collapsed="false">
      <c r="A2890" s="1" t="s">
        <v>13360</v>
      </c>
      <c r="B2890" s="1" t="s">
        <v>3781</v>
      </c>
      <c r="C2890" s="1" t="s">
        <v>1976</v>
      </c>
      <c r="D2890" s="1" t="n">
        <v>2</v>
      </c>
      <c r="E2890" s="16" t="n">
        <v>1603.35</v>
      </c>
      <c r="F2890" s="17" t="n">
        <v>0.05</v>
      </c>
      <c r="G2890" s="16" t="n">
        <v>3046.36</v>
      </c>
      <c r="I2890" s="1" t="str">
        <f aca="false">INDEX(Products!$C$2:$C$51,MATCH(C2890,Products!$A$2:$A$51,0))</f>
        <v>Beauty &amp; Personal Care</v>
      </c>
      <c r="J2890" s="1" t="str">
        <f aca="false">INDEX(Orders!$E$2:$E$8001,MATCH(B2890,Orders!$A$2:$A$8001,0))</f>
        <v>Delivered</v>
      </c>
      <c r="K2890" s="1" t="str">
        <f aca="false">LEFT(INDEX(Orders!$C$2:$C$8001,MATCH(B2890,Orders!$A$2:$A$8001,0)),7)</f>
        <v>2024-11</v>
      </c>
    </row>
    <row r="2891" customFormat="false" ht="15" hidden="false" customHeight="true" outlineLevel="0" collapsed="false">
      <c r="A2891" s="1" t="s">
        <v>13361</v>
      </c>
      <c r="B2891" s="1" t="s">
        <v>3781</v>
      </c>
      <c r="C2891" s="1" t="s">
        <v>1988</v>
      </c>
      <c r="D2891" s="1" t="n">
        <v>1</v>
      </c>
      <c r="E2891" s="16" t="n">
        <v>681.07</v>
      </c>
      <c r="F2891" s="17" t="n">
        <v>0.05</v>
      </c>
      <c r="G2891" s="16" t="n">
        <v>647.02</v>
      </c>
      <c r="I2891" s="1" t="str">
        <f aca="false">INDEX(Products!$C$2:$C$51,MATCH(C2891,Products!$A$2:$A$51,0))</f>
        <v>Sports &amp; Fitness</v>
      </c>
      <c r="J2891" s="1" t="str">
        <f aca="false">INDEX(Orders!$E$2:$E$8001,MATCH(B2891,Orders!$A$2:$A$8001,0))</f>
        <v>Delivered</v>
      </c>
      <c r="K2891" s="1" t="str">
        <f aca="false">LEFT(INDEX(Orders!$C$2:$C$8001,MATCH(B2891,Orders!$A$2:$A$8001,0)),7)</f>
        <v>2024-11</v>
      </c>
    </row>
    <row r="2892" customFormat="false" ht="15" hidden="false" customHeight="true" outlineLevel="0" collapsed="false">
      <c r="A2892" s="1" t="s">
        <v>13362</v>
      </c>
      <c r="B2892" s="1" t="s">
        <v>3782</v>
      </c>
      <c r="C2892" s="1" t="s">
        <v>1969</v>
      </c>
      <c r="D2892" s="1" t="n">
        <v>3</v>
      </c>
      <c r="E2892" s="16" t="n">
        <v>9171.98</v>
      </c>
      <c r="F2892" s="17" t="n">
        <v>0.05</v>
      </c>
      <c r="G2892" s="16" t="n">
        <v>26140.14</v>
      </c>
      <c r="I2892" s="1" t="str">
        <f aca="false">INDEX(Products!$C$2:$C$51,MATCH(C2892,Products!$A$2:$A$51,0))</f>
        <v>Home &amp; Kitchen</v>
      </c>
      <c r="J2892" s="1" t="str">
        <f aca="false">INDEX(Orders!$E$2:$E$8001,MATCH(B2892,Orders!$A$2:$A$8001,0))</f>
        <v>Cancelled</v>
      </c>
      <c r="K2892" s="1" t="str">
        <f aca="false">LEFT(INDEX(Orders!$C$2:$C$8001,MATCH(B2892,Orders!$A$2:$A$8001,0)),7)</f>
        <v>2025-09</v>
      </c>
    </row>
    <row r="2893" customFormat="false" ht="15" hidden="false" customHeight="true" outlineLevel="0" collapsed="false">
      <c r="A2893" s="1" t="s">
        <v>13363</v>
      </c>
      <c r="B2893" s="1" t="s">
        <v>3782</v>
      </c>
      <c r="C2893" s="1" t="s">
        <v>1976</v>
      </c>
      <c r="D2893" s="1" t="n">
        <v>1</v>
      </c>
      <c r="E2893" s="16" t="n">
        <v>1603.35</v>
      </c>
      <c r="F2893" s="17" t="n">
        <v>0.15</v>
      </c>
      <c r="G2893" s="16" t="n">
        <v>1362.85</v>
      </c>
      <c r="I2893" s="1" t="str">
        <f aca="false">INDEX(Products!$C$2:$C$51,MATCH(C2893,Products!$A$2:$A$51,0))</f>
        <v>Beauty &amp; Personal Care</v>
      </c>
      <c r="J2893" s="1" t="str">
        <f aca="false">INDEX(Orders!$E$2:$E$8001,MATCH(B2893,Orders!$A$2:$A$8001,0))</f>
        <v>Cancelled</v>
      </c>
      <c r="K2893" s="1" t="str">
        <f aca="false">LEFT(INDEX(Orders!$C$2:$C$8001,MATCH(B2893,Orders!$A$2:$A$8001,0)),7)</f>
        <v>2025-09</v>
      </c>
    </row>
    <row r="2894" customFormat="false" ht="15" hidden="false" customHeight="true" outlineLevel="0" collapsed="false">
      <c r="A2894" s="1" t="s">
        <v>13364</v>
      </c>
      <c r="B2894" s="1" t="s">
        <v>3783</v>
      </c>
      <c r="C2894" s="1" t="s">
        <v>2006</v>
      </c>
      <c r="D2894" s="1" t="n">
        <v>1</v>
      </c>
      <c r="E2894" s="16" t="n">
        <v>482.17</v>
      </c>
      <c r="F2894" s="17" t="n">
        <v>0.2</v>
      </c>
      <c r="G2894" s="16" t="n">
        <v>385.74</v>
      </c>
      <c r="I2894" s="1" t="str">
        <f aca="false">INDEX(Products!$C$2:$C$51,MATCH(C2894,Products!$A$2:$A$51,0))</f>
        <v>Books &amp; Stationery</v>
      </c>
      <c r="J2894" s="1" t="str">
        <f aca="false">INDEX(Orders!$E$2:$E$8001,MATCH(B2894,Orders!$A$2:$A$8001,0))</f>
        <v>Delivered</v>
      </c>
      <c r="K2894" s="1" t="str">
        <f aca="false">LEFT(INDEX(Orders!$C$2:$C$8001,MATCH(B2894,Orders!$A$2:$A$8001,0)),7)</f>
        <v>2025-12</v>
      </c>
    </row>
    <row r="2895" customFormat="false" ht="15" hidden="false" customHeight="true" outlineLevel="0" collapsed="false">
      <c r="A2895" s="1" t="s">
        <v>13365</v>
      </c>
      <c r="B2895" s="1" t="s">
        <v>3783</v>
      </c>
      <c r="C2895" s="1" t="s">
        <v>1997</v>
      </c>
      <c r="D2895" s="1" t="n">
        <v>2</v>
      </c>
      <c r="E2895" s="16" t="n">
        <v>311.15</v>
      </c>
      <c r="F2895" s="17" t="n">
        <v>0.1</v>
      </c>
      <c r="G2895" s="16" t="n">
        <v>560.07</v>
      </c>
      <c r="I2895" s="1" t="str">
        <f aca="false">INDEX(Products!$C$2:$C$51,MATCH(C2895,Products!$A$2:$A$51,0))</f>
        <v>Sports &amp; Fitness</v>
      </c>
      <c r="J2895" s="1" t="str">
        <f aca="false">INDEX(Orders!$E$2:$E$8001,MATCH(B2895,Orders!$A$2:$A$8001,0))</f>
        <v>Delivered</v>
      </c>
      <c r="K2895" s="1" t="str">
        <f aca="false">LEFT(INDEX(Orders!$C$2:$C$8001,MATCH(B2895,Orders!$A$2:$A$8001,0)),7)</f>
        <v>2025-12</v>
      </c>
    </row>
    <row r="2896" customFormat="false" ht="15" hidden="false" customHeight="true" outlineLevel="0" collapsed="false">
      <c r="A2896" s="1" t="s">
        <v>13366</v>
      </c>
      <c r="B2896" s="1" t="s">
        <v>3783</v>
      </c>
      <c r="C2896" s="1" t="s">
        <v>1990</v>
      </c>
      <c r="D2896" s="1" t="n">
        <v>2</v>
      </c>
      <c r="E2896" s="16" t="n">
        <v>5311.32</v>
      </c>
      <c r="F2896" s="17" t="n">
        <v>0</v>
      </c>
      <c r="G2896" s="16" t="n">
        <v>10622.64</v>
      </c>
      <c r="I2896" s="1" t="str">
        <f aca="false">INDEX(Products!$C$2:$C$51,MATCH(C2896,Products!$A$2:$A$51,0))</f>
        <v>Sports &amp; Fitness</v>
      </c>
      <c r="J2896" s="1" t="str">
        <f aca="false">INDEX(Orders!$E$2:$E$8001,MATCH(B2896,Orders!$A$2:$A$8001,0))</f>
        <v>Delivered</v>
      </c>
      <c r="K2896" s="1" t="str">
        <f aca="false">LEFT(INDEX(Orders!$C$2:$C$8001,MATCH(B2896,Orders!$A$2:$A$8001,0)),7)</f>
        <v>2025-12</v>
      </c>
    </row>
    <row r="2897" customFormat="false" ht="15" hidden="false" customHeight="true" outlineLevel="0" collapsed="false">
      <c r="A2897" s="1" t="s">
        <v>13367</v>
      </c>
      <c r="B2897" s="1" t="s">
        <v>3784</v>
      </c>
      <c r="C2897" s="1" t="s">
        <v>1940</v>
      </c>
      <c r="D2897" s="1" t="n">
        <v>2</v>
      </c>
      <c r="E2897" s="16" t="n">
        <v>2374.52</v>
      </c>
      <c r="F2897" s="17" t="n">
        <v>0.1</v>
      </c>
      <c r="G2897" s="16" t="n">
        <v>4274.14</v>
      </c>
      <c r="I2897" s="1" t="str">
        <f aca="false">INDEX(Products!$C$2:$C$51,MATCH(C2897,Products!$A$2:$A$51,0))</f>
        <v>Fashion</v>
      </c>
      <c r="J2897" s="1" t="str">
        <f aca="false">INDEX(Orders!$E$2:$E$8001,MATCH(B2897,Orders!$A$2:$A$8001,0))</f>
        <v>Delivered</v>
      </c>
      <c r="K2897" s="1" t="str">
        <f aca="false">LEFT(INDEX(Orders!$C$2:$C$8001,MATCH(B2897,Orders!$A$2:$A$8001,0)),7)</f>
        <v>2024-06</v>
      </c>
    </row>
    <row r="2898" customFormat="false" ht="15" hidden="false" customHeight="true" outlineLevel="0" collapsed="false">
      <c r="A2898" s="1" t="s">
        <v>13368</v>
      </c>
      <c r="B2898" s="1" t="s">
        <v>3785</v>
      </c>
      <c r="C2898" s="1" t="s">
        <v>1918</v>
      </c>
      <c r="D2898" s="1" t="n">
        <v>1</v>
      </c>
      <c r="E2898" s="16" t="n">
        <v>2978.99</v>
      </c>
      <c r="F2898" s="17" t="n">
        <v>0.1</v>
      </c>
      <c r="G2898" s="16" t="n">
        <v>2681.09</v>
      </c>
      <c r="I2898" s="1" t="str">
        <f aca="false">INDEX(Products!$C$2:$C$51,MATCH(C2898,Products!$A$2:$A$51,0))</f>
        <v>Electronics</v>
      </c>
      <c r="J2898" s="1" t="str">
        <f aca="false">INDEX(Orders!$E$2:$E$8001,MATCH(B2898,Orders!$A$2:$A$8001,0))</f>
        <v>Delivered</v>
      </c>
      <c r="K2898" s="1" t="str">
        <f aca="false">LEFT(INDEX(Orders!$C$2:$C$8001,MATCH(B2898,Orders!$A$2:$A$8001,0)),7)</f>
        <v>2024-11</v>
      </c>
    </row>
    <row r="2899" customFormat="false" ht="15" hidden="false" customHeight="true" outlineLevel="0" collapsed="false">
      <c r="A2899" s="1" t="s">
        <v>13369</v>
      </c>
      <c r="B2899" s="1" t="s">
        <v>3786</v>
      </c>
      <c r="C2899" s="1" t="s">
        <v>1971</v>
      </c>
      <c r="D2899" s="1" t="n">
        <v>1</v>
      </c>
      <c r="E2899" s="16" t="n">
        <v>2073.63</v>
      </c>
      <c r="F2899" s="17" t="n">
        <v>0.15</v>
      </c>
      <c r="G2899" s="16" t="n">
        <v>1762.59</v>
      </c>
      <c r="I2899" s="1" t="str">
        <f aca="false">INDEX(Products!$C$2:$C$51,MATCH(C2899,Products!$A$2:$A$51,0))</f>
        <v>Home &amp; Kitchen</v>
      </c>
      <c r="J2899" s="1" t="str">
        <f aca="false">INDEX(Orders!$E$2:$E$8001,MATCH(B2899,Orders!$A$2:$A$8001,0))</f>
        <v>Delivered</v>
      </c>
      <c r="K2899" s="1" t="str">
        <f aca="false">LEFT(INDEX(Orders!$C$2:$C$8001,MATCH(B2899,Orders!$A$2:$A$8001,0)),7)</f>
        <v>2024-04</v>
      </c>
    </row>
    <row r="2900" customFormat="false" ht="15" hidden="false" customHeight="true" outlineLevel="0" collapsed="false">
      <c r="A2900" s="1" t="s">
        <v>13370</v>
      </c>
      <c r="B2900" s="1" t="s">
        <v>3788</v>
      </c>
      <c r="C2900" s="1" t="s">
        <v>1990</v>
      </c>
      <c r="D2900" s="1" t="n">
        <v>2</v>
      </c>
      <c r="E2900" s="16" t="n">
        <v>5311.32</v>
      </c>
      <c r="F2900" s="17" t="n">
        <v>0.15</v>
      </c>
      <c r="G2900" s="16" t="n">
        <v>9029.24</v>
      </c>
      <c r="I2900" s="1" t="str">
        <f aca="false">INDEX(Products!$C$2:$C$51,MATCH(C2900,Products!$A$2:$A$51,0))</f>
        <v>Sports &amp; Fitness</v>
      </c>
      <c r="J2900" s="1" t="str">
        <f aca="false">INDEX(Orders!$E$2:$E$8001,MATCH(B2900,Orders!$A$2:$A$8001,0))</f>
        <v>Delivered</v>
      </c>
      <c r="K2900" s="1" t="str">
        <f aca="false">LEFT(INDEX(Orders!$C$2:$C$8001,MATCH(B2900,Orders!$A$2:$A$8001,0)),7)</f>
        <v>2024-09</v>
      </c>
    </row>
    <row r="2901" customFormat="false" ht="15" hidden="false" customHeight="true" outlineLevel="0" collapsed="false">
      <c r="A2901" s="1" t="s">
        <v>13371</v>
      </c>
      <c r="B2901" s="1" t="s">
        <v>3789</v>
      </c>
      <c r="C2901" s="1" t="s">
        <v>1940</v>
      </c>
      <c r="D2901" s="1" t="n">
        <v>2</v>
      </c>
      <c r="E2901" s="16" t="n">
        <v>2374.52</v>
      </c>
      <c r="F2901" s="17" t="n">
        <v>0</v>
      </c>
      <c r="G2901" s="16" t="n">
        <v>4749.04</v>
      </c>
      <c r="I2901" s="1" t="str">
        <f aca="false">INDEX(Products!$C$2:$C$51,MATCH(C2901,Products!$A$2:$A$51,0))</f>
        <v>Fashion</v>
      </c>
      <c r="J2901" s="1" t="str">
        <f aca="false">INDEX(Orders!$E$2:$E$8001,MATCH(B2901,Orders!$A$2:$A$8001,0))</f>
        <v>Cancelled</v>
      </c>
      <c r="K2901" s="1" t="str">
        <f aca="false">LEFT(INDEX(Orders!$C$2:$C$8001,MATCH(B2901,Orders!$A$2:$A$8001,0)),7)</f>
        <v>2025-06</v>
      </c>
    </row>
    <row r="2902" customFormat="false" ht="15" hidden="false" customHeight="true" outlineLevel="0" collapsed="false">
      <c r="A2902" s="1" t="s">
        <v>13372</v>
      </c>
      <c r="B2902" s="1" t="s">
        <v>3790</v>
      </c>
      <c r="C2902" s="1" t="s">
        <v>1965</v>
      </c>
      <c r="D2902" s="1" t="n">
        <v>2</v>
      </c>
      <c r="E2902" s="16" t="n">
        <v>1145.07</v>
      </c>
      <c r="F2902" s="17" t="n">
        <v>0.05</v>
      </c>
      <c r="G2902" s="16" t="n">
        <v>2175.63</v>
      </c>
      <c r="I2902" s="1" t="str">
        <f aca="false">INDEX(Products!$C$2:$C$51,MATCH(C2902,Products!$A$2:$A$51,0))</f>
        <v>Home &amp; Kitchen</v>
      </c>
      <c r="J2902" s="1" t="str">
        <f aca="false">INDEX(Orders!$E$2:$E$8001,MATCH(B2902,Orders!$A$2:$A$8001,0))</f>
        <v>Delivered</v>
      </c>
      <c r="K2902" s="1" t="str">
        <f aca="false">LEFT(INDEX(Orders!$C$2:$C$8001,MATCH(B2902,Orders!$A$2:$A$8001,0)),7)</f>
        <v>2025-07</v>
      </c>
    </row>
    <row r="2903" customFormat="false" ht="15" hidden="false" customHeight="true" outlineLevel="0" collapsed="false">
      <c r="A2903" s="1" t="s">
        <v>13373</v>
      </c>
      <c r="B2903" s="1" t="s">
        <v>3790</v>
      </c>
      <c r="C2903" s="1" t="s">
        <v>1928</v>
      </c>
      <c r="D2903" s="1" t="n">
        <v>1</v>
      </c>
      <c r="E2903" s="16" t="n">
        <v>657.82</v>
      </c>
      <c r="F2903" s="17" t="n">
        <v>0.05</v>
      </c>
      <c r="G2903" s="16" t="n">
        <v>624.93</v>
      </c>
      <c r="I2903" s="1" t="str">
        <f aca="false">INDEX(Products!$C$2:$C$51,MATCH(C2903,Products!$A$2:$A$51,0))</f>
        <v>Electronics</v>
      </c>
      <c r="J2903" s="1" t="str">
        <f aca="false">INDEX(Orders!$E$2:$E$8001,MATCH(B2903,Orders!$A$2:$A$8001,0))</f>
        <v>Delivered</v>
      </c>
      <c r="K2903" s="1" t="str">
        <f aca="false">LEFT(INDEX(Orders!$C$2:$C$8001,MATCH(B2903,Orders!$A$2:$A$8001,0)),7)</f>
        <v>2025-07</v>
      </c>
    </row>
    <row r="2904" customFormat="false" ht="15" hidden="false" customHeight="true" outlineLevel="0" collapsed="false">
      <c r="A2904" s="1" t="s">
        <v>13374</v>
      </c>
      <c r="B2904" s="1" t="s">
        <v>3791</v>
      </c>
      <c r="C2904" s="1" t="s">
        <v>1940</v>
      </c>
      <c r="D2904" s="1" t="n">
        <v>2</v>
      </c>
      <c r="E2904" s="16" t="n">
        <v>2374.52</v>
      </c>
      <c r="F2904" s="17" t="n">
        <v>0.2</v>
      </c>
      <c r="G2904" s="16" t="n">
        <v>3799.23</v>
      </c>
      <c r="I2904" s="1" t="str">
        <f aca="false">INDEX(Products!$C$2:$C$51,MATCH(C2904,Products!$A$2:$A$51,0))</f>
        <v>Fashion</v>
      </c>
      <c r="J2904" s="1" t="str">
        <f aca="false">INDEX(Orders!$E$2:$E$8001,MATCH(B2904,Orders!$A$2:$A$8001,0))</f>
        <v>Delivered</v>
      </c>
      <c r="K2904" s="1" t="str">
        <f aca="false">LEFT(INDEX(Orders!$C$2:$C$8001,MATCH(B2904,Orders!$A$2:$A$8001,0)),7)</f>
        <v>2024-12</v>
      </c>
    </row>
    <row r="2905" customFormat="false" ht="15" hidden="false" customHeight="true" outlineLevel="0" collapsed="false">
      <c r="A2905" s="1" t="s">
        <v>13375</v>
      </c>
      <c r="B2905" s="1" t="s">
        <v>3792</v>
      </c>
      <c r="C2905" s="1" t="s">
        <v>1940</v>
      </c>
      <c r="D2905" s="1" t="n">
        <v>1</v>
      </c>
      <c r="E2905" s="16" t="n">
        <v>2374.52</v>
      </c>
      <c r="F2905" s="17" t="n">
        <v>0</v>
      </c>
      <c r="G2905" s="16" t="n">
        <v>2374.52</v>
      </c>
      <c r="I2905" s="1" t="str">
        <f aca="false">INDEX(Products!$C$2:$C$51,MATCH(C2905,Products!$A$2:$A$51,0))</f>
        <v>Fashion</v>
      </c>
      <c r="J2905" s="1" t="str">
        <f aca="false">INDEX(Orders!$E$2:$E$8001,MATCH(B2905,Orders!$A$2:$A$8001,0))</f>
        <v>Delivered</v>
      </c>
      <c r="K2905" s="1" t="str">
        <f aca="false">LEFT(INDEX(Orders!$C$2:$C$8001,MATCH(B2905,Orders!$A$2:$A$8001,0)),7)</f>
        <v>2025-09</v>
      </c>
    </row>
    <row r="2906" customFormat="false" ht="15" hidden="false" customHeight="true" outlineLevel="0" collapsed="false">
      <c r="A2906" s="1" t="s">
        <v>13376</v>
      </c>
      <c r="B2906" s="1" t="s">
        <v>3794</v>
      </c>
      <c r="C2906" s="1" t="s">
        <v>2006</v>
      </c>
      <c r="D2906" s="1" t="n">
        <v>1</v>
      </c>
      <c r="E2906" s="16" t="n">
        <v>482.17</v>
      </c>
      <c r="F2906" s="17" t="n">
        <v>0.05</v>
      </c>
      <c r="G2906" s="16" t="n">
        <v>458.06</v>
      </c>
      <c r="I2906" s="1" t="str">
        <f aca="false">INDEX(Products!$C$2:$C$51,MATCH(C2906,Products!$A$2:$A$51,0))</f>
        <v>Books &amp; Stationery</v>
      </c>
      <c r="J2906" s="1" t="str">
        <f aca="false">INDEX(Orders!$E$2:$E$8001,MATCH(B2906,Orders!$A$2:$A$8001,0))</f>
        <v>Delivered</v>
      </c>
      <c r="K2906" s="1" t="str">
        <f aca="false">LEFT(INDEX(Orders!$C$2:$C$8001,MATCH(B2906,Orders!$A$2:$A$8001,0)),7)</f>
        <v>2024-11</v>
      </c>
    </row>
    <row r="2907" customFormat="false" ht="15" hidden="false" customHeight="true" outlineLevel="0" collapsed="false">
      <c r="A2907" s="1" t="s">
        <v>13377</v>
      </c>
      <c r="B2907" s="1" t="s">
        <v>3794</v>
      </c>
      <c r="C2907" s="1" t="s">
        <v>1959</v>
      </c>
      <c r="D2907" s="1" t="n">
        <v>1</v>
      </c>
      <c r="E2907" s="16" t="n">
        <v>2142.79</v>
      </c>
      <c r="F2907" s="17" t="n">
        <v>0.1</v>
      </c>
      <c r="G2907" s="16" t="n">
        <v>1928.51</v>
      </c>
      <c r="I2907" s="1" t="str">
        <f aca="false">INDEX(Products!$C$2:$C$51,MATCH(C2907,Products!$A$2:$A$51,0))</f>
        <v>Home &amp; Kitchen</v>
      </c>
      <c r="J2907" s="1" t="str">
        <f aca="false">INDEX(Orders!$E$2:$E$8001,MATCH(B2907,Orders!$A$2:$A$8001,0))</f>
        <v>Delivered</v>
      </c>
      <c r="K2907" s="1" t="str">
        <f aca="false">LEFT(INDEX(Orders!$C$2:$C$8001,MATCH(B2907,Orders!$A$2:$A$8001,0)),7)</f>
        <v>2024-11</v>
      </c>
    </row>
    <row r="2908" customFormat="false" ht="15" hidden="false" customHeight="true" outlineLevel="0" collapsed="false">
      <c r="A2908" s="1" t="s">
        <v>13378</v>
      </c>
      <c r="B2908" s="1" t="s">
        <v>3794</v>
      </c>
      <c r="C2908" s="1" t="s">
        <v>1953</v>
      </c>
      <c r="D2908" s="1" t="n">
        <v>2</v>
      </c>
      <c r="E2908" s="16" t="n">
        <v>4914.12</v>
      </c>
      <c r="F2908" s="17" t="n">
        <v>0.15</v>
      </c>
      <c r="G2908" s="16" t="n">
        <v>8354</v>
      </c>
      <c r="I2908" s="1" t="str">
        <f aca="false">INDEX(Products!$C$2:$C$51,MATCH(C2908,Products!$A$2:$A$51,0))</f>
        <v>Fashion</v>
      </c>
      <c r="J2908" s="1" t="str">
        <f aca="false">INDEX(Orders!$E$2:$E$8001,MATCH(B2908,Orders!$A$2:$A$8001,0))</f>
        <v>Delivered</v>
      </c>
      <c r="K2908" s="1" t="str">
        <f aca="false">LEFT(INDEX(Orders!$C$2:$C$8001,MATCH(B2908,Orders!$A$2:$A$8001,0)),7)</f>
        <v>2024-11</v>
      </c>
    </row>
    <row r="2909" customFormat="false" ht="15" hidden="false" customHeight="true" outlineLevel="0" collapsed="false">
      <c r="A2909" s="1" t="s">
        <v>13379</v>
      </c>
      <c r="B2909" s="1" t="s">
        <v>3794</v>
      </c>
      <c r="C2909" s="1" t="s">
        <v>1930</v>
      </c>
      <c r="D2909" s="1" t="n">
        <v>1</v>
      </c>
      <c r="E2909" s="16" t="n">
        <v>2398.35</v>
      </c>
      <c r="F2909" s="17" t="n">
        <v>0</v>
      </c>
      <c r="G2909" s="16" t="n">
        <v>2398.35</v>
      </c>
      <c r="I2909" s="1" t="str">
        <f aca="false">INDEX(Products!$C$2:$C$51,MATCH(C2909,Products!$A$2:$A$51,0))</f>
        <v>Electronics</v>
      </c>
      <c r="J2909" s="1" t="str">
        <f aca="false">INDEX(Orders!$E$2:$E$8001,MATCH(B2909,Orders!$A$2:$A$8001,0))</f>
        <v>Delivered</v>
      </c>
      <c r="K2909" s="1" t="str">
        <f aca="false">LEFT(INDEX(Orders!$C$2:$C$8001,MATCH(B2909,Orders!$A$2:$A$8001,0)),7)</f>
        <v>2024-11</v>
      </c>
    </row>
    <row r="2910" customFormat="false" ht="15" hidden="false" customHeight="true" outlineLevel="0" collapsed="false">
      <c r="A2910" s="1" t="s">
        <v>13380</v>
      </c>
      <c r="B2910" s="1" t="s">
        <v>3795</v>
      </c>
      <c r="C2910" s="1" t="s">
        <v>2006</v>
      </c>
      <c r="D2910" s="1" t="n">
        <v>1</v>
      </c>
      <c r="E2910" s="16" t="n">
        <v>482.17</v>
      </c>
      <c r="F2910" s="17" t="n">
        <v>0.15</v>
      </c>
      <c r="G2910" s="16" t="n">
        <v>409.84</v>
      </c>
      <c r="I2910" s="1" t="str">
        <f aca="false">INDEX(Products!$C$2:$C$51,MATCH(C2910,Products!$A$2:$A$51,0))</f>
        <v>Books &amp; Stationery</v>
      </c>
      <c r="J2910" s="1" t="str">
        <f aca="false">INDEX(Orders!$E$2:$E$8001,MATCH(B2910,Orders!$A$2:$A$8001,0))</f>
        <v>Returned</v>
      </c>
      <c r="K2910" s="1" t="str">
        <f aca="false">LEFT(INDEX(Orders!$C$2:$C$8001,MATCH(B2910,Orders!$A$2:$A$8001,0)),7)</f>
        <v>2024-11</v>
      </c>
    </row>
    <row r="2911" customFormat="false" ht="15" hidden="false" customHeight="true" outlineLevel="0" collapsed="false">
      <c r="A2911" s="1" t="s">
        <v>13381</v>
      </c>
      <c r="B2911" s="1" t="s">
        <v>3796</v>
      </c>
      <c r="C2911" s="1" t="s">
        <v>1979</v>
      </c>
      <c r="D2911" s="1" t="n">
        <v>1</v>
      </c>
      <c r="E2911" s="16" t="n">
        <v>623</v>
      </c>
      <c r="F2911" s="17" t="n">
        <v>0</v>
      </c>
      <c r="G2911" s="16" t="n">
        <v>623</v>
      </c>
      <c r="I2911" s="1" t="str">
        <f aca="false">INDEX(Products!$C$2:$C$51,MATCH(C2911,Products!$A$2:$A$51,0))</f>
        <v>Beauty &amp; Personal Care</v>
      </c>
      <c r="J2911" s="1" t="str">
        <f aca="false">INDEX(Orders!$E$2:$E$8001,MATCH(B2911,Orders!$A$2:$A$8001,0))</f>
        <v>Delivered</v>
      </c>
      <c r="K2911" s="1" t="str">
        <f aca="false">LEFT(INDEX(Orders!$C$2:$C$8001,MATCH(B2911,Orders!$A$2:$A$8001,0)),7)</f>
        <v>2024-02</v>
      </c>
    </row>
    <row r="2912" customFormat="false" ht="15" hidden="false" customHeight="true" outlineLevel="0" collapsed="false">
      <c r="A2912" s="1" t="s">
        <v>13382</v>
      </c>
      <c r="B2912" s="1" t="s">
        <v>3797</v>
      </c>
      <c r="C2912" s="1" t="s">
        <v>1930</v>
      </c>
      <c r="D2912" s="1" t="n">
        <v>2</v>
      </c>
      <c r="E2912" s="16" t="n">
        <v>2398.35</v>
      </c>
      <c r="F2912" s="17" t="n">
        <v>0.1</v>
      </c>
      <c r="G2912" s="16" t="n">
        <v>4317.03</v>
      </c>
      <c r="I2912" s="1" t="str">
        <f aca="false">INDEX(Products!$C$2:$C$51,MATCH(C2912,Products!$A$2:$A$51,0))</f>
        <v>Electronics</v>
      </c>
      <c r="J2912" s="1" t="str">
        <f aca="false">INDEX(Orders!$E$2:$E$8001,MATCH(B2912,Orders!$A$2:$A$8001,0))</f>
        <v>Delivered</v>
      </c>
      <c r="K2912" s="1" t="str">
        <f aca="false">LEFT(INDEX(Orders!$C$2:$C$8001,MATCH(B2912,Orders!$A$2:$A$8001,0)),7)</f>
        <v>2024-03</v>
      </c>
    </row>
    <row r="2913" customFormat="false" ht="15" hidden="false" customHeight="true" outlineLevel="0" collapsed="false">
      <c r="A2913" s="1" t="s">
        <v>13383</v>
      </c>
      <c r="B2913" s="1" t="s">
        <v>3798</v>
      </c>
      <c r="C2913" s="1" t="s">
        <v>2007</v>
      </c>
      <c r="D2913" s="1" t="n">
        <v>2</v>
      </c>
      <c r="E2913" s="16" t="n">
        <v>750.27</v>
      </c>
      <c r="F2913" s="17" t="n">
        <v>0</v>
      </c>
      <c r="G2913" s="16" t="n">
        <v>1500.54</v>
      </c>
      <c r="I2913" s="1" t="str">
        <f aca="false">INDEX(Products!$C$2:$C$51,MATCH(C2913,Products!$A$2:$A$51,0))</f>
        <v>Books &amp; Stationery</v>
      </c>
      <c r="J2913" s="1" t="str">
        <f aca="false">INDEX(Orders!$E$2:$E$8001,MATCH(B2913,Orders!$A$2:$A$8001,0))</f>
        <v>Returned</v>
      </c>
      <c r="K2913" s="1" t="str">
        <f aca="false">LEFT(INDEX(Orders!$C$2:$C$8001,MATCH(B2913,Orders!$A$2:$A$8001,0)),7)</f>
        <v>2024-12</v>
      </c>
    </row>
    <row r="2914" customFormat="false" ht="15" hidden="false" customHeight="true" outlineLevel="0" collapsed="false">
      <c r="A2914" s="1" t="s">
        <v>13384</v>
      </c>
      <c r="B2914" s="1" t="s">
        <v>3799</v>
      </c>
      <c r="C2914" s="1" t="s">
        <v>1959</v>
      </c>
      <c r="D2914" s="1" t="n">
        <v>1</v>
      </c>
      <c r="E2914" s="16" t="n">
        <v>2142.79</v>
      </c>
      <c r="F2914" s="17" t="n">
        <v>0.15</v>
      </c>
      <c r="G2914" s="16" t="n">
        <v>1821.37</v>
      </c>
      <c r="I2914" s="1" t="str">
        <f aca="false">INDEX(Products!$C$2:$C$51,MATCH(C2914,Products!$A$2:$A$51,0))</f>
        <v>Home &amp; Kitchen</v>
      </c>
      <c r="J2914" s="1" t="str">
        <f aca="false">INDEX(Orders!$E$2:$E$8001,MATCH(B2914,Orders!$A$2:$A$8001,0))</f>
        <v>Delivered</v>
      </c>
      <c r="K2914" s="1" t="str">
        <f aca="false">LEFT(INDEX(Orders!$C$2:$C$8001,MATCH(B2914,Orders!$A$2:$A$8001,0)),7)</f>
        <v>2025-07</v>
      </c>
    </row>
    <row r="2915" customFormat="false" ht="15" hidden="false" customHeight="true" outlineLevel="0" collapsed="false">
      <c r="A2915" s="1" t="s">
        <v>13385</v>
      </c>
      <c r="B2915" s="1" t="s">
        <v>3800</v>
      </c>
      <c r="C2915" s="1" t="s">
        <v>2007</v>
      </c>
      <c r="D2915" s="1" t="n">
        <v>2</v>
      </c>
      <c r="E2915" s="16" t="n">
        <v>750.27</v>
      </c>
      <c r="F2915" s="17" t="n">
        <v>0</v>
      </c>
      <c r="G2915" s="16" t="n">
        <v>1500.54</v>
      </c>
      <c r="I2915" s="1" t="str">
        <f aca="false">INDEX(Products!$C$2:$C$51,MATCH(C2915,Products!$A$2:$A$51,0))</f>
        <v>Books &amp; Stationery</v>
      </c>
      <c r="J2915" s="1" t="str">
        <f aca="false">INDEX(Orders!$E$2:$E$8001,MATCH(B2915,Orders!$A$2:$A$8001,0))</f>
        <v>Returned</v>
      </c>
      <c r="K2915" s="1" t="str">
        <f aca="false">LEFT(INDEX(Orders!$C$2:$C$8001,MATCH(B2915,Orders!$A$2:$A$8001,0)),7)</f>
        <v>2025-04</v>
      </c>
    </row>
    <row r="2916" customFormat="false" ht="15" hidden="false" customHeight="true" outlineLevel="0" collapsed="false">
      <c r="A2916" s="1" t="s">
        <v>13386</v>
      </c>
      <c r="B2916" s="1" t="s">
        <v>3801</v>
      </c>
      <c r="C2916" s="1" t="s">
        <v>1930</v>
      </c>
      <c r="D2916" s="1" t="n">
        <v>1</v>
      </c>
      <c r="E2916" s="16" t="n">
        <v>2398.35</v>
      </c>
      <c r="F2916" s="17" t="n">
        <v>0.15</v>
      </c>
      <c r="G2916" s="16" t="n">
        <v>2038.6</v>
      </c>
      <c r="I2916" s="1" t="str">
        <f aca="false">INDEX(Products!$C$2:$C$51,MATCH(C2916,Products!$A$2:$A$51,0))</f>
        <v>Electronics</v>
      </c>
      <c r="J2916" s="1" t="str">
        <f aca="false">INDEX(Orders!$E$2:$E$8001,MATCH(B2916,Orders!$A$2:$A$8001,0))</f>
        <v>Delivered</v>
      </c>
      <c r="K2916" s="1" t="str">
        <f aca="false">LEFT(INDEX(Orders!$C$2:$C$8001,MATCH(B2916,Orders!$A$2:$A$8001,0)),7)</f>
        <v>2024-12</v>
      </c>
    </row>
    <row r="2917" customFormat="false" ht="15" hidden="false" customHeight="true" outlineLevel="0" collapsed="false">
      <c r="A2917" s="1" t="s">
        <v>13387</v>
      </c>
      <c r="B2917" s="1" t="s">
        <v>3802</v>
      </c>
      <c r="C2917" s="1" t="s">
        <v>1953</v>
      </c>
      <c r="D2917" s="1" t="n">
        <v>1</v>
      </c>
      <c r="E2917" s="16" t="n">
        <v>4914.12</v>
      </c>
      <c r="F2917" s="17" t="n">
        <v>0</v>
      </c>
      <c r="G2917" s="16" t="n">
        <v>4914.12</v>
      </c>
      <c r="I2917" s="1" t="str">
        <f aca="false">INDEX(Products!$C$2:$C$51,MATCH(C2917,Products!$A$2:$A$51,0))</f>
        <v>Fashion</v>
      </c>
      <c r="J2917" s="1" t="str">
        <f aca="false">INDEX(Orders!$E$2:$E$8001,MATCH(B2917,Orders!$A$2:$A$8001,0))</f>
        <v>Returned</v>
      </c>
      <c r="K2917" s="1" t="str">
        <f aca="false">LEFT(INDEX(Orders!$C$2:$C$8001,MATCH(B2917,Orders!$A$2:$A$8001,0)),7)</f>
        <v>2025-10</v>
      </c>
    </row>
    <row r="2918" customFormat="false" ht="15" hidden="false" customHeight="true" outlineLevel="0" collapsed="false">
      <c r="A2918" s="1" t="s">
        <v>13388</v>
      </c>
      <c r="B2918" s="1" t="s">
        <v>3802</v>
      </c>
      <c r="C2918" s="1" t="s">
        <v>1982</v>
      </c>
      <c r="D2918" s="1" t="n">
        <v>2</v>
      </c>
      <c r="E2918" s="16" t="n">
        <v>1808.21</v>
      </c>
      <c r="F2918" s="17" t="n">
        <v>0</v>
      </c>
      <c r="G2918" s="16" t="n">
        <v>3616.42</v>
      </c>
      <c r="I2918" s="1" t="str">
        <f aca="false">INDEX(Products!$C$2:$C$51,MATCH(C2918,Products!$A$2:$A$51,0))</f>
        <v>Beauty &amp; Personal Care</v>
      </c>
      <c r="J2918" s="1" t="str">
        <f aca="false">INDEX(Orders!$E$2:$E$8001,MATCH(B2918,Orders!$A$2:$A$8001,0))</f>
        <v>Returned</v>
      </c>
      <c r="K2918" s="1" t="str">
        <f aca="false">LEFT(INDEX(Orders!$C$2:$C$8001,MATCH(B2918,Orders!$A$2:$A$8001,0)),7)</f>
        <v>2025-10</v>
      </c>
    </row>
    <row r="2919" customFormat="false" ht="15" hidden="false" customHeight="true" outlineLevel="0" collapsed="false">
      <c r="A2919" s="1" t="s">
        <v>13389</v>
      </c>
      <c r="B2919" s="1" t="s">
        <v>3802</v>
      </c>
      <c r="C2919" s="1" t="s">
        <v>1930</v>
      </c>
      <c r="D2919" s="1" t="n">
        <v>1</v>
      </c>
      <c r="E2919" s="16" t="n">
        <v>2398.35</v>
      </c>
      <c r="F2919" s="17" t="n">
        <v>0</v>
      </c>
      <c r="G2919" s="16" t="n">
        <v>2398.35</v>
      </c>
      <c r="I2919" s="1" t="str">
        <f aca="false">INDEX(Products!$C$2:$C$51,MATCH(C2919,Products!$A$2:$A$51,0))</f>
        <v>Electronics</v>
      </c>
      <c r="J2919" s="1" t="str">
        <f aca="false">INDEX(Orders!$E$2:$E$8001,MATCH(B2919,Orders!$A$2:$A$8001,0))</f>
        <v>Returned</v>
      </c>
      <c r="K2919" s="1" t="str">
        <f aca="false">LEFT(INDEX(Orders!$C$2:$C$8001,MATCH(B2919,Orders!$A$2:$A$8001,0)),7)</f>
        <v>2025-10</v>
      </c>
    </row>
    <row r="2920" customFormat="false" ht="15" hidden="false" customHeight="true" outlineLevel="0" collapsed="false">
      <c r="A2920" s="1" t="s">
        <v>13390</v>
      </c>
      <c r="B2920" s="1" t="s">
        <v>3803</v>
      </c>
      <c r="C2920" s="1" t="s">
        <v>1941</v>
      </c>
      <c r="D2920" s="1" t="n">
        <v>2</v>
      </c>
      <c r="E2920" s="16" t="n">
        <v>2757.65</v>
      </c>
      <c r="F2920" s="17" t="n">
        <v>0</v>
      </c>
      <c r="G2920" s="16" t="n">
        <v>5515.3</v>
      </c>
      <c r="I2920" s="1" t="str">
        <f aca="false">INDEX(Products!$C$2:$C$51,MATCH(C2920,Products!$A$2:$A$51,0))</f>
        <v>Fashion</v>
      </c>
      <c r="J2920" s="1" t="str">
        <f aca="false">INDEX(Orders!$E$2:$E$8001,MATCH(B2920,Orders!$A$2:$A$8001,0))</f>
        <v>Delivered</v>
      </c>
      <c r="K2920" s="1" t="str">
        <f aca="false">LEFT(INDEX(Orders!$C$2:$C$8001,MATCH(B2920,Orders!$A$2:$A$8001,0)),7)</f>
        <v>2025-12</v>
      </c>
    </row>
    <row r="2921" customFormat="false" ht="15" hidden="false" customHeight="true" outlineLevel="0" collapsed="false">
      <c r="A2921" s="1" t="s">
        <v>13391</v>
      </c>
      <c r="B2921" s="1" t="s">
        <v>3804</v>
      </c>
      <c r="C2921" s="1" t="s">
        <v>2006</v>
      </c>
      <c r="D2921" s="1" t="n">
        <v>2</v>
      </c>
      <c r="E2921" s="16" t="n">
        <v>482.17</v>
      </c>
      <c r="F2921" s="17" t="n">
        <v>0</v>
      </c>
      <c r="G2921" s="16" t="n">
        <v>964.34</v>
      </c>
      <c r="I2921" s="1" t="str">
        <f aca="false">INDEX(Products!$C$2:$C$51,MATCH(C2921,Products!$A$2:$A$51,0))</f>
        <v>Books &amp; Stationery</v>
      </c>
      <c r="J2921" s="1" t="str">
        <f aca="false">INDEX(Orders!$E$2:$E$8001,MATCH(B2921,Orders!$A$2:$A$8001,0))</f>
        <v>Delivered</v>
      </c>
      <c r="K2921" s="1" t="str">
        <f aca="false">LEFT(INDEX(Orders!$C$2:$C$8001,MATCH(B2921,Orders!$A$2:$A$8001,0)),7)</f>
        <v>2025-12</v>
      </c>
    </row>
    <row r="2922" customFormat="false" ht="15" hidden="false" customHeight="true" outlineLevel="0" collapsed="false">
      <c r="A2922" s="1" t="s">
        <v>13392</v>
      </c>
      <c r="B2922" s="1" t="s">
        <v>3804</v>
      </c>
      <c r="C2922" s="1" t="s">
        <v>1953</v>
      </c>
      <c r="D2922" s="1" t="n">
        <v>1</v>
      </c>
      <c r="E2922" s="16" t="n">
        <v>4914.12</v>
      </c>
      <c r="F2922" s="17" t="n">
        <v>0.2</v>
      </c>
      <c r="G2922" s="16" t="n">
        <v>3931.3</v>
      </c>
      <c r="I2922" s="1" t="str">
        <f aca="false">INDEX(Products!$C$2:$C$51,MATCH(C2922,Products!$A$2:$A$51,0))</f>
        <v>Fashion</v>
      </c>
      <c r="J2922" s="1" t="str">
        <f aca="false">INDEX(Orders!$E$2:$E$8001,MATCH(B2922,Orders!$A$2:$A$8001,0))</f>
        <v>Delivered</v>
      </c>
      <c r="K2922" s="1" t="str">
        <f aca="false">LEFT(INDEX(Orders!$C$2:$C$8001,MATCH(B2922,Orders!$A$2:$A$8001,0)),7)</f>
        <v>2025-12</v>
      </c>
    </row>
    <row r="2923" customFormat="false" ht="15" hidden="false" customHeight="true" outlineLevel="0" collapsed="false">
      <c r="A2923" s="1" t="s">
        <v>13393</v>
      </c>
      <c r="B2923" s="1" t="s">
        <v>3804</v>
      </c>
      <c r="C2923" s="1" t="s">
        <v>1979</v>
      </c>
      <c r="D2923" s="1" t="n">
        <v>1</v>
      </c>
      <c r="E2923" s="16" t="n">
        <v>623</v>
      </c>
      <c r="F2923" s="17" t="n">
        <v>0</v>
      </c>
      <c r="G2923" s="16" t="n">
        <v>623</v>
      </c>
      <c r="I2923" s="1" t="str">
        <f aca="false">INDEX(Products!$C$2:$C$51,MATCH(C2923,Products!$A$2:$A$51,0))</f>
        <v>Beauty &amp; Personal Care</v>
      </c>
      <c r="J2923" s="1" t="str">
        <f aca="false">INDEX(Orders!$E$2:$E$8001,MATCH(B2923,Orders!$A$2:$A$8001,0))</f>
        <v>Delivered</v>
      </c>
      <c r="K2923" s="1" t="str">
        <f aca="false">LEFT(INDEX(Orders!$C$2:$C$8001,MATCH(B2923,Orders!$A$2:$A$8001,0)),7)</f>
        <v>2025-12</v>
      </c>
    </row>
    <row r="2924" customFormat="false" ht="15" hidden="false" customHeight="true" outlineLevel="0" collapsed="false">
      <c r="A2924" s="1" t="s">
        <v>13394</v>
      </c>
      <c r="B2924" s="1" t="s">
        <v>3805</v>
      </c>
      <c r="C2924" s="1" t="s">
        <v>2006</v>
      </c>
      <c r="D2924" s="1" t="n">
        <v>1</v>
      </c>
      <c r="E2924" s="16" t="n">
        <v>482.17</v>
      </c>
      <c r="F2924" s="17" t="n">
        <v>0.15</v>
      </c>
      <c r="G2924" s="16" t="n">
        <v>409.84</v>
      </c>
      <c r="I2924" s="1" t="str">
        <f aca="false">INDEX(Products!$C$2:$C$51,MATCH(C2924,Products!$A$2:$A$51,0))</f>
        <v>Books &amp; Stationery</v>
      </c>
      <c r="J2924" s="1" t="str">
        <f aca="false">INDEX(Orders!$E$2:$E$8001,MATCH(B2924,Orders!$A$2:$A$8001,0))</f>
        <v>Delivered</v>
      </c>
      <c r="K2924" s="1" t="str">
        <f aca="false">LEFT(INDEX(Orders!$C$2:$C$8001,MATCH(B2924,Orders!$A$2:$A$8001,0)),7)</f>
        <v>2024-10</v>
      </c>
    </row>
    <row r="2925" customFormat="false" ht="15" hidden="false" customHeight="true" outlineLevel="0" collapsed="false">
      <c r="A2925" s="1" t="s">
        <v>13395</v>
      </c>
      <c r="B2925" s="1" t="s">
        <v>3807</v>
      </c>
      <c r="C2925" s="1" t="s">
        <v>1977</v>
      </c>
      <c r="D2925" s="1" t="n">
        <v>1</v>
      </c>
      <c r="E2925" s="16" t="n">
        <v>2386.05</v>
      </c>
      <c r="F2925" s="17" t="n">
        <v>0.2</v>
      </c>
      <c r="G2925" s="16" t="n">
        <v>1908.84</v>
      </c>
      <c r="I2925" s="1" t="str">
        <f aca="false">INDEX(Products!$C$2:$C$51,MATCH(C2925,Products!$A$2:$A$51,0))</f>
        <v>Beauty &amp; Personal Care</v>
      </c>
      <c r="J2925" s="1" t="str">
        <f aca="false">INDEX(Orders!$E$2:$E$8001,MATCH(B2925,Orders!$A$2:$A$8001,0))</f>
        <v>Delivered</v>
      </c>
      <c r="K2925" s="1" t="str">
        <f aca="false">LEFT(INDEX(Orders!$C$2:$C$8001,MATCH(B2925,Orders!$A$2:$A$8001,0)),7)</f>
        <v>2024-07</v>
      </c>
    </row>
    <row r="2926" customFormat="false" ht="15" hidden="false" customHeight="true" outlineLevel="0" collapsed="false">
      <c r="A2926" s="1" t="s">
        <v>13396</v>
      </c>
      <c r="B2926" s="1" t="s">
        <v>3807</v>
      </c>
      <c r="C2926" s="1" t="s">
        <v>1940</v>
      </c>
      <c r="D2926" s="1" t="n">
        <v>1</v>
      </c>
      <c r="E2926" s="16" t="n">
        <v>2374.52</v>
      </c>
      <c r="F2926" s="17" t="n">
        <v>0.1</v>
      </c>
      <c r="G2926" s="16" t="n">
        <v>2137.07</v>
      </c>
      <c r="I2926" s="1" t="str">
        <f aca="false">INDEX(Products!$C$2:$C$51,MATCH(C2926,Products!$A$2:$A$51,0))</f>
        <v>Fashion</v>
      </c>
      <c r="J2926" s="1" t="str">
        <f aca="false">INDEX(Orders!$E$2:$E$8001,MATCH(B2926,Orders!$A$2:$A$8001,0))</f>
        <v>Delivered</v>
      </c>
      <c r="K2926" s="1" t="str">
        <f aca="false">LEFT(INDEX(Orders!$C$2:$C$8001,MATCH(B2926,Orders!$A$2:$A$8001,0)),7)</f>
        <v>2024-07</v>
      </c>
    </row>
    <row r="2927" customFormat="false" ht="15" hidden="false" customHeight="true" outlineLevel="0" collapsed="false">
      <c r="A2927" s="1" t="s">
        <v>13397</v>
      </c>
      <c r="B2927" s="1" t="s">
        <v>3808</v>
      </c>
      <c r="C2927" s="1" t="s">
        <v>1973</v>
      </c>
      <c r="D2927" s="1" t="n">
        <v>1</v>
      </c>
      <c r="E2927" s="16" t="n">
        <v>1158.24</v>
      </c>
      <c r="F2927" s="17" t="n">
        <v>0.05</v>
      </c>
      <c r="G2927" s="16" t="n">
        <v>1100.33</v>
      </c>
      <c r="I2927" s="1" t="str">
        <f aca="false">INDEX(Products!$C$2:$C$51,MATCH(C2927,Products!$A$2:$A$51,0))</f>
        <v>Home &amp; Kitchen</v>
      </c>
      <c r="J2927" s="1" t="str">
        <f aca="false">INDEX(Orders!$E$2:$E$8001,MATCH(B2927,Orders!$A$2:$A$8001,0))</f>
        <v>Returned</v>
      </c>
      <c r="K2927" s="1" t="str">
        <f aca="false">LEFT(INDEX(Orders!$C$2:$C$8001,MATCH(B2927,Orders!$A$2:$A$8001,0)),7)</f>
        <v>2025-01</v>
      </c>
    </row>
    <row r="2928" customFormat="false" ht="15" hidden="false" customHeight="true" outlineLevel="0" collapsed="false">
      <c r="A2928" s="1" t="s">
        <v>13398</v>
      </c>
      <c r="B2928" s="1" t="s">
        <v>3808</v>
      </c>
      <c r="C2928" s="1" t="s">
        <v>1930</v>
      </c>
      <c r="D2928" s="1" t="n">
        <v>1</v>
      </c>
      <c r="E2928" s="16" t="n">
        <v>2398.35</v>
      </c>
      <c r="F2928" s="17" t="n">
        <v>0</v>
      </c>
      <c r="G2928" s="16" t="n">
        <v>2398.35</v>
      </c>
      <c r="I2928" s="1" t="str">
        <f aca="false">INDEX(Products!$C$2:$C$51,MATCH(C2928,Products!$A$2:$A$51,0))</f>
        <v>Electronics</v>
      </c>
      <c r="J2928" s="1" t="str">
        <f aca="false">INDEX(Orders!$E$2:$E$8001,MATCH(B2928,Orders!$A$2:$A$8001,0))</f>
        <v>Returned</v>
      </c>
      <c r="K2928" s="1" t="str">
        <f aca="false">LEFT(INDEX(Orders!$C$2:$C$8001,MATCH(B2928,Orders!$A$2:$A$8001,0)),7)</f>
        <v>2025-01</v>
      </c>
    </row>
    <row r="2929" customFormat="false" ht="15" hidden="false" customHeight="true" outlineLevel="0" collapsed="false">
      <c r="A2929" s="1" t="s">
        <v>13399</v>
      </c>
      <c r="B2929" s="1" t="s">
        <v>3808</v>
      </c>
      <c r="C2929" s="1" t="s">
        <v>1997</v>
      </c>
      <c r="D2929" s="1" t="n">
        <v>1</v>
      </c>
      <c r="E2929" s="16" t="n">
        <v>311.15</v>
      </c>
      <c r="F2929" s="17" t="n">
        <v>0.1</v>
      </c>
      <c r="G2929" s="16" t="n">
        <v>280.03</v>
      </c>
      <c r="I2929" s="1" t="str">
        <f aca="false">INDEX(Products!$C$2:$C$51,MATCH(C2929,Products!$A$2:$A$51,0))</f>
        <v>Sports &amp; Fitness</v>
      </c>
      <c r="J2929" s="1" t="str">
        <f aca="false">INDEX(Orders!$E$2:$E$8001,MATCH(B2929,Orders!$A$2:$A$8001,0))</f>
        <v>Returned</v>
      </c>
      <c r="K2929" s="1" t="str">
        <f aca="false">LEFT(INDEX(Orders!$C$2:$C$8001,MATCH(B2929,Orders!$A$2:$A$8001,0)),7)</f>
        <v>2025-01</v>
      </c>
    </row>
    <row r="2930" customFormat="false" ht="15" hidden="false" customHeight="true" outlineLevel="0" collapsed="false">
      <c r="A2930" s="1" t="s">
        <v>13400</v>
      </c>
      <c r="B2930" s="1" t="s">
        <v>3808</v>
      </c>
      <c r="C2930" s="1" t="s">
        <v>1951</v>
      </c>
      <c r="D2930" s="1" t="n">
        <v>2</v>
      </c>
      <c r="E2930" s="16" t="n">
        <v>957.5</v>
      </c>
      <c r="F2930" s="17" t="n">
        <v>0.05</v>
      </c>
      <c r="G2930" s="16" t="n">
        <v>1819.25</v>
      </c>
      <c r="I2930" s="1" t="str">
        <f aca="false">INDEX(Products!$C$2:$C$51,MATCH(C2930,Products!$A$2:$A$51,0))</f>
        <v>Fashion</v>
      </c>
      <c r="J2930" s="1" t="str">
        <f aca="false">INDEX(Orders!$E$2:$E$8001,MATCH(B2930,Orders!$A$2:$A$8001,0))</f>
        <v>Returned</v>
      </c>
      <c r="K2930" s="1" t="str">
        <f aca="false">LEFT(INDEX(Orders!$C$2:$C$8001,MATCH(B2930,Orders!$A$2:$A$8001,0)),7)</f>
        <v>2025-01</v>
      </c>
    </row>
    <row r="2931" customFormat="false" ht="15" hidden="false" customHeight="true" outlineLevel="0" collapsed="false">
      <c r="A2931" s="1" t="s">
        <v>13401</v>
      </c>
      <c r="B2931" s="1" t="s">
        <v>3809</v>
      </c>
      <c r="C2931" s="1" t="s">
        <v>1973</v>
      </c>
      <c r="D2931" s="1" t="n">
        <v>3</v>
      </c>
      <c r="E2931" s="16" t="n">
        <v>1158.24</v>
      </c>
      <c r="F2931" s="17" t="n">
        <v>0</v>
      </c>
      <c r="G2931" s="16" t="n">
        <v>3474.72</v>
      </c>
      <c r="I2931" s="1" t="str">
        <f aca="false">INDEX(Products!$C$2:$C$51,MATCH(C2931,Products!$A$2:$A$51,0))</f>
        <v>Home &amp; Kitchen</v>
      </c>
      <c r="J2931" s="1" t="str">
        <f aca="false">INDEX(Orders!$E$2:$E$8001,MATCH(B2931,Orders!$A$2:$A$8001,0))</f>
        <v>Cancelled</v>
      </c>
      <c r="K2931" s="1" t="str">
        <f aca="false">LEFT(INDEX(Orders!$C$2:$C$8001,MATCH(B2931,Orders!$A$2:$A$8001,0)),7)</f>
        <v>2025-11</v>
      </c>
    </row>
    <row r="2932" customFormat="false" ht="15" hidden="false" customHeight="true" outlineLevel="0" collapsed="false">
      <c r="A2932" s="1" t="s">
        <v>13402</v>
      </c>
      <c r="B2932" s="1" t="s">
        <v>3810</v>
      </c>
      <c r="C2932" s="1" t="s">
        <v>1975</v>
      </c>
      <c r="D2932" s="1" t="n">
        <v>1</v>
      </c>
      <c r="E2932" s="16" t="n">
        <v>862.99</v>
      </c>
      <c r="F2932" s="17" t="n">
        <v>0</v>
      </c>
      <c r="G2932" s="16" t="n">
        <v>862.99</v>
      </c>
      <c r="I2932" s="1" t="str">
        <f aca="false">INDEX(Products!$C$2:$C$51,MATCH(C2932,Products!$A$2:$A$51,0))</f>
        <v>Beauty &amp; Personal Care</v>
      </c>
      <c r="J2932" s="1" t="str">
        <f aca="false">INDEX(Orders!$E$2:$E$8001,MATCH(B2932,Orders!$A$2:$A$8001,0))</f>
        <v>Delivered</v>
      </c>
      <c r="K2932" s="1" t="str">
        <f aca="false">LEFT(INDEX(Orders!$C$2:$C$8001,MATCH(B2932,Orders!$A$2:$A$8001,0)),7)</f>
        <v>2025-11</v>
      </c>
    </row>
    <row r="2933" customFormat="false" ht="15" hidden="false" customHeight="true" outlineLevel="0" collapsed="false">
      <c r="A2933" s="1" t="s">
        <v>13403</v>
      </c>
      <c r="B2933" s="1" t="s">
        <v>3811</v>
      </c>
      <c r="C2933" s="1" t="s">
        <v>2007</v>
      </c>
      <c r="D2933" s="1" t="n">
        <v>1</v>
      </c>
      <c r="E2933" s="16" t="n">
        <v>750.27</v>
      </c>
      <c r="F2933" s="17" t="n">
        <v>0.1</v>
      </c>
      <c r="G2933" s="16" t="n">
        <v>675.24</v>
      </c>
      <c r="I2933" s="1" t="str">
        <f aca="false">INDEX(Products!$C$2:$C$51,MATCH(C2933,Products!$A$2:$A$51,0))</f>
        <v>Books &amp; Stationery</v>
      </c>
      <c r="J2933" s="1" t="str">
        <f aca="false">INDEX(Orders!$E$2:$E$8001,MATCH(B2933,Orders!$A$2:$A$8001,0))</f>
        <v>Delivered</v>
      </c>
      <c r="K2933" s="1" t="str">
        <f aca="false">LEFT(INDEX(Orders!$C$2:$C$8001,MATCH(B2933,Orders!$A$2:$A$8001,0)),7)</f>
        <v>2024-10</v>
      </c>
    </row>
    <row r="2934" customFormat="false" ht="15" hidden="false" customHeight="true" outlineLevel="0" collapsed="false">
      <c r="A2934" s="1" t="s">
        <v>13404</v>
      </c>
      <c r="B2934" s="1" t="s">
        <v>3811</v>
      </c>
      <c r="C2934" s="1" t="s">
        <v>1953</v>
      </c>
      <c r="D2934" s="1" t="n">
        <v>2</v>
      </c>
      <c r="E2934" s="16" t="n">
        <v>4914.12</v>
      </c>
      <c r="F2934" s="17" t="n">
        <v>0.1</v>
      </c>
      <c r="G2934" s="16" t="n">
        <v>8845.42</v>
      </c>
      <c r="I2934" s="1" t="str">
        <f aca="false">INDEX(Products!$C$2:$C$51,MATCH(C2934,Products!$A$2:$A$51,0))</f>
        <v>Fashion</v>
      </c>
      <c r="J2934" s="1" t="str">
        <f aca="false">INDEX(Orders!$E$2:$E$8001,MATCH(B2934,Orders!$A$2:$A$8001,0))</f>
        <v>Delivered</v>
      </c>
      <c r="K2934" s="1" t="str">
        <f aca="false">LEFT(INDEX(Orders!$C$2:$C$8001,MATCH(B2934,Orders!$A$2:$A$8001,0)),7)</f>
        <v>2024-10</v>
      </c>
    </row>
    <row r="2935" customFormat="false" ht="15" hidden="false" customHeight="true" outlineLevel="0" collapsed="false">
      <c r="A2935" s="1" t="s">
        <v>13405</v>
      </c>
      <c r="B2935" s="1" t="s">
        <v>3812</v>
      </c>
      <c r="C2935" s="1" t="s">
        <v>1940</v>
      </c>
      <c r="D2935" s="1" t="n">
        <v>1</v>
      </c>
      <c r="E2935" s="16" t="n">
        <v>2374.52</v>
      </c>
      <c r="F2935" s="17" t="n">
        <v>0</v>
      </c>
      <c r="G2935" s="16" t="n">
        <v>2374.52</v>
      </c>
      <c r="I2935" s="1" t="str">
        <f aca="false">INDEX(Products!$C$2:$C$51,MATCH(C2935,Products!$A$2:$A$51,0))</f>
        <v>Fashion</v>
      </c>
      <c r="J2935" s="1" t="str">
        <f aca="false">INDEX(Orders!$E$2:$E$8001,MATCH(B2935,Orders!$A$2:$A$8001,0))</f>
        <v>Cancelled</v>
      </c>
      <c r="K2935" s="1" t="str">
        <f aca="false">LEFT(INDEX(Orders!$C$2:$C$8001,MATCH(B2935,Orders!$A$2:$A$8001,0)),7)</f>
        <v>2024-04</v>
      </c>
    </row>
    <row r="2936" customFormat="false" ht="15" hidden="false" customHeight="true" outlineLevel="0" collapsed="false">
      <c r="A2936" s="1" t="s">
        <v>13406</v>
      </c>
      <c r="B2936" s="1" t="s">
        <v>3813</v>
      </c>
      <c r="C2936" s="1" t="s">
        <v>1945</v>
      </c>
      <c r="D2936" s="1" t="n">
        <v>1</v>
      </c>
      <c r="E2936" s="16" t="n">
        <v>2390.13</v>
      </c>
      <c r="F2936" s="17" t="n">
        <v>0.05</v>
      </c>
      <c r="G2936" s="16" t="n">
        <v>2270.62</v>
      </c>
      <c r="I2936" s="1" t="str">
        <f aca="false">INDEX(Products!$C$2:$C$51,MATCH(C2936,Products!$A$2:$A$51,0))</f>
        <v>Fashion</v>
      </c>
      <c r="J2936" s="1" t="str">
        <f aca="false">INDEX(Orders!$E$2:$E$8001,MATCH(B2936,Orders!$A$2:$A$8001,0))</f>
        <v>Delivered</v>
      </c>
      <c r="K2936" s="1" t="str">
        <f aca="false">LEFT(INDEX(Orders!$C$2:$C$8001,MATCH(B2936,Orders!$A$2:$A$8001,0)),7)</f>
        <v>2024-03</v>
      </c>
    </row>
    <row r="2937" customFormat="false" ht="15" hidden="false" customHeight="true" outlineLevel="0" collapsed="false">
      <c r="A2937" s="1" t="s">
        <v>13407</v>
      </c>
      <c r="B2937" s="1" t="s">
        <v>3815</v>
      </c>
      <c r="C2937" s="1" t="s">
        <v>1979</v>
      </c>
      <c r="D2937" s="1" t="n">
        <v>1</v>
      </c>
      <c r="E2937" s="16" t="n">
        <v>623</v>
      </c>
      <c r="F2937" s="17" t="n">
        <v>0</v>
      </c>
      <c r="G2937" s="16" t="n">
        <v>623</v>
      </c>
      <c r="I2937" s="1" t="str">
        <f aca="false">INDEX(Products!$C$2:$C$51,MATCH(C2937,Products!$A$2:$A$51,0))</f>
        <v>Beauty &amp; Personal Care</v>
      </c>
      <c r="J2937" s="1" t="str">
        <f aca="false">INDEX(Orders!$E$2:$E$8001,MATCH(B2937,Orders!$A$2:$A$8001,0))</f>
        <v>Returned</v>
      </c>
      <c r="K2937" s="1" t="str">
        <f aca="false">LEFT(INDEX(Orders!$C$2:$C$8001,MATCH(B2937,Orders!$A$2:$A$8001,0)),7)</f>
        <v>2025-10</v>
      </c>
    </row>
    <row r="2938" customFormat="false" ht="15" hidden="false" customHeight="true" outlineLevel="0" collapsed="false">
      <c r="A2938" s="1" t="s">
        <v>13408</v>
      </c>
      <c r="B2938" s="1" t="s">
        <v>3815</v>
      </c>
      <c r="C2938" s="1" t="s">
        <v>1963</v>
      </c>
      <c r="D2938" s="1" t="n">
        <v>2</v>
      </c>
      <c r="E2938" s="16" t="n">
        <v>1494.98</v>
      </c>
      <c r="F2938" s="17" t="n">
        <v>0.2</v>
      </c>
      <c r="G2938" s="16" t="n">
        <v>2391.97</v>
      </c>
      <c r="I2938" s="1" t="str">
        <f aca="false">INDEX(Products!$C$2:$C$51,MATCH(C2938,Products!$A$2:$A$51,0))</f>
        <v>Home &amp; Kitchen</v>
      </c>
      <c r="J2938" s="1" t="str">
        <f aca="false">INDEX(Orders!$E$2:$E$8001,MATCH(B2938,Orders!$A$2:$A$8001,0))</f>
        <v>Returned</v>
      </c>
      <c r="K2938" s="1" t="str">
        <f aca="false">LEFT(INDEX(Orders!$C$2:$C$8001,MATCH(B2938,Orders!$A$2:$A$8001,0)),7)</f>
        <v>2025-10</v>
      </c>
    </row>
    <row r="2939" customFormat="false" ht="15" hidden="false" customHeight="true" outlineLevel="0" collapsed="false">
      <c r="A2939" s="1" t="s">
        <v>13409</v>
      </c>
      <c r="B2939" s="1" t="s">
        <v>3816</v>
      </c>
      <c r="C2939" s="1" t="s">
        <v>1940</v>
      </c>
      <c r="D2939" s="1" t="n">
        <v>1</v>
      </c>
      <c r="E2939" s="16" t="n">
        <v>2374.52</v>
      </c>
      <c r="F2939" s="17" t="n">
        <v>0</v>
      </c>
      <c r="G2939" s="16" t="n">
        <v>2374.52</v>
      </c>
      <c r="I2939" s="1" t="str">
        <f aca="false">INDEX(Products!$C$2:$C$51,MATCH(C2939,Products!$A$2:$A$51,0))</f>
        <v>Fashion</v>
      </c>
      <c r="J2939" s="1" t="str">
        <f aca="false">INDEX(Orders!$E$2:$E$8001,MATCH(B2939,Orders!$A$2:$A$8001,0))</f>
        <v>Delivered</v>
      </c>
      <c r="K2939" s="1" t="str">
        <f aca="false">LEFT(INDEX(Orders!$C$2:$C$8001,MATCH(B2939,Orders!$A$2:$A$8001,0)),7)</f>
        <v>2024-10</v>
      </c>
    </row>
    <row r="2940" customFormat="false" ht="15" hidden="false" customHeight="true" outlineLevel="0" collapsed="false">
      <c r="A2940" s="1" t="s">
        <v>13410</v>
      </c>
      <c r="B2940" s="1" t="s">
        <v>3816</v>
      </c>
      <c r="C2940" s="1" t="s">
        <v>1943</v>
      </c>
      <c r="D2940" s="1" t="n">
        <v>2</v>
      </c>
      <c r="E2940" s="16" t="n">
        <v>1250.54</v>
      </c>
      <c r="F2940" s="17" t="n">
        <v>0</v>
      </c>
      <c r="G2940" s="16" t="n">
        <v>2501.08</v>
      </c>
      <c r="I2940" s="1" t="str">
        <f aca="false">INDEX(Products!$C$2:$C$51,MATCH(C2940,Products!$A$2:$A$51,0))</f>
        <v>Fashion</v>
      </c>
      <c r="J2940" s="1" t="str">
        <f aca="false">INDEX(Orders!$E$2:$E$8001,MATCH(B2940,Orders!$A$2:$A$8001,0))</f>
        <v>Delivered</v>
      </c>
      <c r="K2940" s="1" t="str">
        <f aca="false">LEFT(INDEX(Orders!$C$2:$C$8001,MATCH(B2940,Orders!$A$2:$A$8001,0)),7)</f>
        <v>2024-10</v>
      </c>
    </row>
    <row r="2941" customFormat="false" ht="15" hidden="false" customHeight="true" outlineLevel="0" collapsed="false">
      <c r="A2941" s="1" t="s">
        <v>13411</v>
      </c>
      <c r="B2941" s="1" t="s">
        <v>3816</v>
      </c>
      <c r="C2941" s="1" t="s">
        <v>1975</v>
      </c>
      <c r="D2941" s="1" t="n">
        <v>1</v>
      </c>
      <c r="E2941" s="16" t="n">
        <v>862.99</v>
      </c>
      <c r="F2941" s="17" t="n">
        <v>0</v>
      </c>
      <c r="G2941" s="16" t="n">
        <v>862.99</v>
      </c>
      <c r="I2941" s="1" t="str">
        <f aca="false">INDEX(Products!$C$2:$C$51,MATCH(C2941,Products!$A$2:$A$51,0))</f>
        <v>Beauty &amp; Personal Care</v>
      </c>
      <c r="J2941" s="1" t="str">
        <f aca="false">INDEX(Orders!$E$2:$E$8001,MATCH(B2941,Orders!$A$2:$A$8001,0))</f>
        <v>Delivered</v>
      </c>
      <c r="K2941" s="1" t="str">
        <f aca="false">LEFT(INDEX(Orders!$C$2:$C$8001,MATCH(B2941,Orders!$A$2:$A$8001,0)),7)</f>
        <v>2024-10</v>
      </c>
    </row>
    <row r="2942" customFormat="false" ht="15" hidden="false" customHeight="true" outlineLevel="0" collapsed="false">
      <c r="A2942" s="1" t="s">
        <v>13412</v>
      </c>
      <c r="B2942" s="1" t="s">
        <v>3817</v>
      </c>
      <c r="C2942" s="1" t="s">
        <v>1949</v>
      </c>
      <c r="D2942" s="1" t="n">
        <v>1</v>
      </c>
      <c r="E2942" s="16" t="n">
        <v>4185.64</v>
      </c>
      <c r="F2942" s="17" t="n">
        <v>0.05</v>
      </c>
      <c r="G2942" s="16" t="n">
        <v>3976.36</v>
      </c>
      <c r="I2942" s="1" t="str">
        <f aca="false">INDEX(Products!$C$2:$C$51,MATCH(C2942,Products!$A$2:$A$51,0))</f>
        <v>Fashion</v>
      </c>
      <c r="J2942" s="1" t="str">
        <f aca="false">INDEX(Orders!$E$2:$E$8001,MATCH(B2942,Orders!$A$2:$A$8001,0))</f>
        <v>Delivered</v>
      </c>
      <c r="K2942" s="1" t="str">
        <f aca="false">LEFT(INDEX(Orders!$C$2:$C$8001,MATCH(B2942,Orders!$A$2:$A$8001,0)),7)</f>
        <v>2025-05</v>
      </c>
    </row>
    <row r="2943" customFormat="false" ht="15" hidden="false" customHeight="true" outlineLevel="0" collapsed="false">
      <c r="A2943" s="1" t="s">
        <v>13413</v>
      </c>
      <c r="B2943" s="1" t="s">
        <v>3818</v>
      </c>
      <c r="C2943" s="1" t="s">
        <v>1933</v>
      </c>
      <c r="D2943" s="1" t="n">
        <v>1</v>
      </c>
      <c r="E2943" s="16" t="n">
        <v>7194.38</v>
      </c>
      <c r="F2943" s="17" t="n">
        <v>0.1</v>
      </c>
      <c r="G2943" s="16" t="n">
        <v>6474.94</v>
      </c>
      <c r="I2943" s="1" t="str">
        <f aca="false">INDEX(Products!$C$2:$C$51,MATCH(C2943,Products!$A$2:$A$51,0))</f>
        <v>Electronics</v>
      </c>
      <c r="J2943" s="1" t="str">
        <f aca="false">INDEX(Orders!$E$2:$E$8001,MATCH(B2943,Orders!$A$2:$A$8001,0))</f>
        <v>Delivered</v>
      </c>
      <c r="K2943" s="1" t="str">
        <f aca="false">LEFT(INDEX(Orders!$C$2:$C$8001,MATCH(B2943,Orders!$A$2:$A$8001,0)),7)</f>
        <v>2024-09</v>
      </c>
    </row>
    <row r="2944" customFormat="false" ht="15" hidden="false" customHeight="true" outlineLevel="0" collapsed="false">
      <c r="A2944" s="1" t="s">
        <v>13414</v>
      </c>
      <c r="B2944" s="1" t="s">
        <v>3818</v>
      </c>
      <c r="C2944" s="1" t="s">
        <v>1918</v>
      </c>
      <c r="D2944" s="1" t="n">
        <v>1</v>
      </c>
      <c r="E2944" s="16" t="n">
        <v>2978.99</v>
      </c>
      <c r="F2944" s="17" t="n">
        <v>0.2</v>
      </c>
      <c r="G2944" s="16" t="n">
        <v>2383.19</v>
      </c>
      <c r="I2944" s="1" t="str">
        <f aca="false">INDEX(Products!$C$2:$C$51,MATCH(C2944,Products!$A$2:$A$51,0))</f>
        <v>Electronics</v>
      </c>
      <c r="J2944" s="1" t="str">
        <f aca="false">INDEX(Orders!$E$2:$E$8001,MATCH(B2944,Orders!$A$2:$A$8001,0))</f>
        <v>Delivered</v>
      </c>
      <c r="K2944" s="1" t="str">
        <f aca="false">LEFT(INDEX(Orders!$C$2:$C$8001,MATCH(B2944,Orders!$A$2:$A$8001,0)),7)</f>
        <v>2024-09</v>
      </c>
    </row>
    <row r="2945" customFormat="false" ht="15" hidden="false" customHeight="true" outlineLevel="0" collapsed="false">
      <c r="A2945" s="1" t="s">
        <v>13415</v>
      </c>
      <c r="B2945" s="1" t="s">
        <v>3818</v>
      </c>
      <c r="C2945" s="1" t="s">
        <v>1926</v>
      </c>
      <c r="D2945" s="1" t="n">
        <v>1</v>
      </c>
      <c r="E2945" s="16" t="n">
        <v>1478.08</v>
      </c>
      <c r="F2945" s="17" t="n">
        <v>0.15</v>
      </c>
      <c r="G2945" s="16" t="n">
        <v>1256.37</v>
      </c>
      <c r="I2945" s="1" t="str">
        <f aca="false">INDEX(Products!$C$2:$C$51,MATCH(C2945,Products!$A$2:$A$51,0))</f>
        <v>Electronics</v>
      </c>
      <c r="J2945" s="1" t="str">
        <f aca="false">INDEX(Orders!$E$2:$E$8001,MATCH(B2945,Orders!$A$2:$A$8001,0))</f>
        <v>Delivered</v>
      </c>
      <c r="K2945" s="1" t="str">
        <f aca="false">LEFT(INDEX(Orders!$C$2:$C$8001,MATCH(B2945,Orders!$A$2:$A$8001,0)),7)</f>
        <v>2024-09</v>
      </c>
    </row>
    <row r="2946" customFormat="false" ht="15" hidden="false" customHeight="true" outlineLevel="0" collapsed="false">
      <c r="A2946" s="1" t="s">
        <v>13416</v>
      </c>
      <c r="B2946" s="1" t="s">
        <v>3820</v>
      </c>
      <c r="C2946" s="1" t="s">
        <v>1961</v>
      </c>
      <c r="D2946" s="1" t="n">
        <v>1</v>
      </c>
      <c r="E2946" s="16" t="n">
        <v>3493.68</v>
      </c>
      <c r="F2946" s="17" t="n">
        <v>0.15</v>
      </c>
      <c r="G2946" s="16" t="n">
        <v>2969.63</v>
      </c>
      <c r="I2946" s="1" t="str">
        <f aca="false">INDEX(Products!$C$2:$C$51,MATCH(C2946,Products!$A$2:$A$51,0))</f>
        <v>Home &amp; Kitchen</v>
      </c>
      <c r="J2946" s="1" t="str">
        <f aca="false">INDEX(Orders!$E$2:$E$8001,MATCH(B2946,Orders!$A$2:$A$8001,0))</f>
        <v>Delivered</v>
      </c>
      <c r="K2946" s="1" t="str">
        <f aca="false">LEFT(INDEX(Orders!$C$2:$C$8001,MATCH(B2946,Orders!$A$2:$A$8001,0)),7)</f>
        <v>2025-10</v>
      </c>
    </row>
    <row r="2947" customFormat="false" ht="15" hidden="false" customHeight="true" outlineLevel="0" collapsed="false">
      <c r="A2947" s="1" t="s">
        <v>13417</v>
      </c>
      <c r="B2947" s="1" t="s">
        <v>3821</v>
      </c>
      <c r="C2947" s="1" t="s">
        <v>1976</v>
      </c>
      <c r="D2947" s="1" t="n">
        <v>1</v>
      </c>
      <c r="E2947" s="16" t="n">
        <v>1603.35</v>
      </c>
      <c r="F2947" s="17" t="n">
        <v>0</v>
      </c>
      <c r="G2947" s="16" t="n">
        <v>1603.35</v>
      </c>
      <c r="I2947" s="1" t="str">
        <f aca="false">INDEX(Products!$C$2:$C$51,MATCH(C2947,Products!$A$2:$A$51,0))</f>
        <v>Beauty &amp; Personal Care</v>
      </c>
      <c r="J2947" s="1" t="str">
        <f aca="false">INDEX(Orders!$E$2:$E$8001,MATCH(B2947,Orders!$A$2:$A$8001,0))</f>
        <v>Delivered</v>
      </c>
      <c r="K2947" s="1" t="str">
        <f aca="false">LEFT(INDEX(Orders!$C$2:$C$8001,MATCH(B2947,Orders!$A$2:$A$8001,0)),7)</f>
        <v>2025-09</v>
      </c>
    </row>
    <row r="2948" customFormat="false" ht="15" hidden="false" customHeight="true" outlineLevel="0" collapsed="false">
      <c r="A2948" s="1" t="s">
        <v>13418</v>
      </c>
      <c r="B2948" s="1" t="s">
        <v>3821</v>
      </c>
      <c r="C2948" s="1" t="s">
        <v>1997</v>
      </c>
      <c r="D2948" s="1" t="n">
        <v>1</v>
      </c>
      <c r="E2948" s="16" t="n">
        <v>311.15</v>
      </c>
      <c r="F2948" s="17" t="n">
        <v>0</v>
      </c>
      <c r="G2948" s="16" t="n">
        <v>311.15</v>
      </c>
      <c r="I2948" s="1" t="str">
        <f aca="false">INDEX(Products!$C$2:$C$51,MATCH(C2948,Products!$A$2:$A$51,0))</f>
        <v>Sports &amp; Fitness</v>
      </c>
      <c r="J2948" s="1" t="str">
        <f aca="false">INDEX(Orders!$E$2:$E$8001,MATCH(B2948,Orders!$A$2:$A$8001,0))</f>
        <v>Delivered</v>
      </c>
      <c r="K2948" s="1" t="str">
        <f aca="false">LEFT(INDEX(Orders!$C$2:$C$8001,MATCH(B2948,Orders!$A$2:$A$8001,0)),7)</f>
        <v>2025-09</v>
      </c>
    </row>
    <row r="2949" customFormat="false" ht="15" hidden="false" customHeight="true" outlineLevel="0" collapsed="false">
      <c r="A2949" s="1" t="s">
        <v>13419</v>
      </c>
      <c r="B2949" s="1" t="s">
        <v>3821</v>
      </c>
      <c r="C2949" s="1" t="s">
        <v>1930</v>
      </c>
      <c r="D2949" s="1" t="n">
        <v>1</v>
      </c>
      <c r="E2949" s="16" t="n">
        <v>2398.35</v>
      </c>
      <c r="F2949" s="17" t="n">
        <v>0.1</v>
      </c>
      <c r="G2949" s="16" t="n">
        <v>2158.52</v>
      </c>
      <c r="I2949" s="1" t="str">
        <f aca="false">INDEX(Products!$C$2:$C$51,MATCH(C2949,Products!$A$2:$A$51,0))</f>
        <v>Electronics</v>
      </c>
      <c r="J2949" s="1" t="str">
        <f aca="false">INDEX(Orders!$E$2:$E$8001,MATCH(B2949,Orders!$A$2:$A$8001,0))</f>
        <v>Delivered</v>
      </c>
      <c r="K2949" s="1" t="str">
        <f aca="false">LEFT(INDEX(Orders!$C$2:$C$8001,MATCH(B2949,Orders!$A$2:$A$8001,0)),7)</f>
        <v>2025-09</v>
      </c>
    </row>
    <row r="2950" customFormat="false" ht="15" hidden="false" customHeight="true" outlineLevel="0" collapsed="false">
      <c r="A2950" s="1" t="s">
        <v>13420</v>
      </c>
      <c r="B2950" s="1" t="s">
        <v>3821</v>
      </c>
      <c r="C2950" s="1" t="s">
        <v>1979</v>
      </c>
      <c r="D2950" s="1" t="n">
        <v>1</v>
      </c>
      <c r="E2950" s="16" t="n">
        <v>623</v>
      </c>
      <c r="F2950" s="17" t="n">
        <v>0.05</v>
      </c>
      <c r="G2950" s="16" t="n">
        <v>591.85</v>
      </c>
      <c r="I2950" s="1" t="str">
        <f aca="false">INDEX(Products!$C$2:$C$51,MATCH(C2950,Products!$A$2:$A$51,0))</f>
        <v>Beauty &amp; Personal Care</v>
      </c>
      <c r="J2950" s="1" t="str">
        <f aca="false">INDEX(Orders!$E$2:$E$8001,MATCH(B2950,Orders!$A$2:$A$8001,0))</f>
        <v>Delivered</v>
      </c>
      <c r="K2950" s="1" t="str">
        <f aca="false">LEFT(INDEX(Orders!$C$2:$C$8001,MATCH(B2950,Orders!$A$2:$A$8001,0)),7)</f>
        <v>2025-09</v>
      </c>
    </row>
    <row r="2951" customFormat="false" ht="15" hidden="false" customHeight="true" outlineLevel="0" collapsed="false">
      <c r="A2951" s="1" t="s">
        <v>13421</v>
      </c>
      <c r="B2951" s="1" t="s">
        <v>3822</v>
      </c>
      <c r="C2951" s="1" t="s">
        <v>1918</v>
      </c>
      <c r="D2951" s="1" t="n">
        <v>1</v>
      </c>
      <c r="E2951" s="16" t="n">
        <v>2978.99</v>
      </c>
      <c r="F2951" s="17" t="n">
        <v>0.1</v>
      </c>
      <c r="G2951" s="16" t="n">
        <v>2681.09</v>
      </c>
      <c r="I2951" s="1" t="str">
        <f aca="false">INDEX(Products!$C$2:$C$51,MATCH(C2951,Products!$A$2:$A$51,0))</f>
        <v>Electronics</v>
      </c>
      <c r="J2951" s="1" t="str">
        <f aca="false">INDEX(Orders!$E$2:$E$8001,MATCH(B2951,Orders!$A$2:$A$8001,0))</f>
        <v>Delivered</v>
      </c>
      <c r="K2951" s="1" t="str">
        <f aca="false">LEFT(INDEX(Orders!$C$2:$C$8001,MATCH(B2951,Orders!$A$2:$A$8001,0)),7)</f>
        <v>2025-02</v>
      </c>
    </row>
    <row r="2952" customFormat="false" ht="15" hidden="false" customHeight="true" outlineLevel="0" collapsed="false">
      <c r="A2952" s="1" t="s">
        <v>13422</v>
      </c>
      <c r="B2952" s="1" t="s">
        <v>3823</v>
      </c>
      <c r="C2952" s="1" t="s">
        <v>1943</v>
      </c>
      <c r="D2952" s="1" t="n">
        <v>1</v>
      </c>
      <c r="E2952" s="16" t="n">
        <v>1250.54</v>
      </c>
      <c r="F2952" s="17" t="n">
        <v>0</v>
      </c>
      <c r="G2952" s="16" t="n">
        <v>1250.54</v>
      </c>
      <c r="I2952" s="1" t="str">
        <f aca="false">INDEX(Products!$C$2:$C$51,MATCH(C2952,Products!$A$2:$A$51,0))</f>
        <v>Fashion</v>
      </c>
      <c r="J2952" s="1" t="str">
        <f aca="false">INDEX(Orders!$E$2:$E$8001,MATCH(B2952,Orders!$A$2:$A$8001,0))</f>
        <v>Delivered</v>
      </c>
      <c r="K2952" s="1" t="str">
        <f aca="false">LEFT(INDEX(Orders!$C$2:$C$8001,MATCH(B2952,Orders!$A$2:$A$8001,0)),7)</f>
        <v>2024-07</v>
      </c>
    </row>
    <row r="2953" customFormat="false" ht="15" hidden="false" customHeight="true" outlineLevel="0" collapsed="false">
      <c r="A2953" s="1" t="s">
        <v>13423</v>
      </c>
      <c r="B2953" s="1" t="s">
        <v>3823</v>
      </c>
      <c r="C2953" s="1" t="s">
        <v>1930</v>
      </c>
      <c r="D2953" s="1" t="n">
        <v>1</v>
      </c>
      <c r="E2953" s="16" t="n">
        <v>2398.35</v>
      </c>
      <c r="F2953" s="17" t="n">
        <v>0.1</v>
      </c>
      <c r="G2953" s="16" t="n">
        <v>2158.52</v>
      </c>
      <c r="I2953" s="1" t="str">
        <f aca="false">INDEX(Products!$C$2:$C$51,MATCH(C2953,Products!$A$2:$A$51,0))</f>
        <v>Electronics</v>
      </c>
      <c r="J2953" s="1" t="str">
        <f aca="false">INDEX(Orders!$E$2:$E$8001,MATCH(B2953,Orders!$A$2:$A$8001,0))</f>
        <v>Delivered</v>
      </c>
      <c r="K2953" s="1" t="str">
        <f aca="false">LEFT(INDEX(Orders!$C$2:$C$8001,MATCH(B2953,Orders!$A$2:$A$8001,0)),7)</f>
        <v>2024-07</v>
      </c>
    </row>
    <row r="2954" customFormat="false" ht="15" hidden="false" customHeight="true" outlineLevel="0" collapsed="false">
      <c r="A2954" s="1" t="s">
        <v>13424</v>
      </c>
      <c r="B2954" s="1" t="s">
        <v>3823</v>
      </c>
      <c r="C2954" s="1" t="s">
        <v>1979</v>
      </c>
      <c r="D2954" s="1" t="n">
        <v>2</v>
      </c>
      <c r="E2954" s="16" t="n">
        <v>623</v>
      </c>
      <c r="F2954" s="17" t="n">
        <v>0.1</v>
      </c>
      <c r="G2954" s="16" t="n">
        <v>1121.4</v>
      </c>
      <c r="I2954" s="1" t="str">
        <f aca="false">INDEX(Products!$C$2:$C$51,MATCH(C2954,Products!$A$2:$A$51,0))</f>
        <v>Beauty &amp; Personal Care</v>
      </c>
      <c r="J2954" s="1" t="str">
        <f aca="false">INDEX(Orders!$E$2:$E$8001,MATCH(B2954,Orders!$A$2:$A$8001,0))</f>
        <v>Delivered</v>
      </c>
      <c r="K2954" s="1" t="str">
        <f aca="false">LEFT(INDEX(Orders!$C$2:$C$8001,MATCH(B2954,Orders!$A$2:$A$8001,0)),7)</f>
        <v>2024-07</v>
      </c>
    </row>
    <row r="2955" customFormat="false" ht="15" hidden="false" customHeight="true" outlineLevel="0" collapsed="false">
      <c r="A2955" s="1" t="s">
        <v>13425</v>
      </c>
      <c r="B2955" s="1" t="s">
        <v>3823</v>
      </c>
      <c r="C2955" s="1" t="s">
        <v>2006</v>
      </c>
      <c r="D2955" s="1" t="n">
        <v>2</v>
      </c>
      <c r="E2955" s="16" t="n">
        <v>482.17</v>
      </c>
      <c r="F2955" s="17" t="n">
        <v>0.15</v>
      </c>
      <c r="G2955" s="16" t="n">
        <v>819.69</v>
      </c>
      <c r="I2955" s="1" t="str">
        <f aca="false">INDEX(Products!$C$2:$C$51,MATCH(C2955,Products!$A$2:$A$51,0))</f>
        <v>Books &amp; Stationery</v>
      </c>
      <c r="J2955" s="1" t="str">
        <f aca="false">INDEX(Orders!$E$2:$E$8001,MATCH(B2955,Orders!$A$2:$A$8001,0))</f>
        <v>Delivered</v>
      </c>
      <c r="K2955" s="1" t="str">
        <f aca="false">LEFT(INDEX(Orders!$C$2:$C$8001,MATCH(B2955,Orders!$A$2:$A$8001,0)),7)</f>
        <v>2024-07</v>
      </c>
    </row>
    <row r="2956" customFormat="false" ht="15" hidden="false" customHeight="true" outlineLevel="0" collapsed="false">
      <c r="A2956" s="1" t="s">
        <v>13426</v>
      </c>
      <c r="B2956" s="1" t="s">
        <v>3823</v>
      </c>
      <c r="C2956" s="1" t="s">
        <v>1997</v>
      </c>
      <c r="D2956" s="1" t="n">
        <v>1</v>
      </c>
      <c r="E2956" s="16" t="n">
        <v>311.15</v>
      </c>
      <c r="F2956" s="17" t="n">
        <v>0.2</v>
      </c>
      <c r="G2956" s="16" t="n">
        <v>248.92</v>
      </c>
      <c r="I2956" s="1" t="str">
        <f aca="false">INDEX(Products!$C$2:$C$51,MATCH(C2956,Products!$A$2:$A$51,0))</f>
        <v>Sports &amp; Fitness</v>
      </c>
      <c r="J2956" s="1" t="str">
        <f aca="false">INDEX(Orders!$E$2:$E$8001,MATCH(B2956,Orders!$A$2:$A$8001,0))</f>
        <v>Delivered</v>
      </c>
      <c r="K2956" s="1" t="str">
        <f aca="false">LEFT(INDEX(Orders!$C$2:$C$8001,MATCH(B2956,Orders!$A$2:$A$8001,0)),7)</f>
        <v>2024-07</v>
      </c>
    </row>
    <row r="2957" customFormat="false" ht="15" hidden="false" customHeight="true" outlineLevel="0" collapsed="false">
      <c r="A2957" s="1" t="s">
        <v>13427</v>
      </c>
      <c r="B2957" s="1" t="s">
        <v>3824</v>
      </c>
      <c r="C2957" s="1" t="s">
        <v>1969</v>
      </c>
      <c r="D2957" s="1" t="n">
        <v>2</v>
      </c>
      <c r="E2957" s="16" t="n">
        <v>9171.98</v>
      </c>
      <c r="F2957" s="17" t="n">
        <v>0.05</v>
      </c>
      <c r="G2957" s="16" t="n">
        <v>17426.76</v>
      </c>
      <c r="I2957" s="1" t="str">
        <f aca="false">INDEX(Products!$C$2:$C$51,MATCH(C2957,Products!$A$2:$A$51,0))</f>
        <v>Home &amp; Kitchen</v>
      </c>
      <c r="J2957" s="1" t="str">
        <f aca="false">INDEX(Orders!$E$2:$E$8001,MATCH(B2957,Orders!$A$2:$A$8001,0))</f>
        <v>Delivered</v>
      </c>
      <c r="K2957" s="1" t="str">
        <f aca="false">LEFT(INDEX(Orders!$C$2:$C$8001,MATCH(B2957,Orders!$A$2:$A$8001,0)),7)</f>
        <v>2025-11</v>
      </c>
    </row>
    <row r="2958" customFormat="false" ht="15" hidden="false" customHeight="true" outlineLevel="0" collapsed="false">
      <c r="A2958" s="1" t="s">
        <v>13428</v>
      </c>
      <c r="B2958" s="1" t="s">
        <v>3824</v>
      </c>
      <c r="C2958" s="1" t="s">
        <v>1990</v>
      </c>
      <c r="D2958" s="1" t="n">
        <v>1</v>
      </c>
      <c r="E2958" s="16" t="n">
        <v>5311.32</v>
      </c>
      <c r="F2958" s="17" t="n">
        <v>0.05</v>
      </c>
      <c r="G2958" s="16" t="n">
        <v>5045.75</v>
      </c>
      <c r="I2958" s="1" t="str">
        <f aca="false">INDEX(Products!$C$2:$C$51,MATCH(C2958,Products!$A$2:$A$51,0))</f>
        <v>Sports &amp; Fitness</v>
      </c>
      <c r="J2958" s="1" t="str">
        <f aca="false">INDEX(Orders!$E$2:$E$8001,MATCH(B2958,Orders!$A$2:$A$8001,0))</f>
        <v>Delivered</v>
      </c>
      <c r="K2958" s="1" t="str">
        <f aca="false">LEFT(INDEX(Orders!$C$2:$C$8001,MATCH(B2958,Orders!$A$2:$A$8001,0)),7)</f>
        <v>2025-11</v>
      </c>
    </row>
    <row r="2959" customFormat="false" ht="15" hidden="false" customHeight="true" outlineLevel="0" collapsed="false">
      <c r="A2959" s="1" t="s">
        <v>13429</v>
      </c>
      <c r="B2959" s="1" t="s">
        <v>3825</v>
      </c>
      <c r="C2959" s="1" t="s">
        <v>2006</v>
      </c>
      <c r="D2959" s="1" t="n">
        <v>1</v>
      </c>
      <c r="E2959" s="16" t="n">
        <v>482.17</v>
      </c>
      <c r="F2959" s="17" t="n">
        <v>0.1</v>
      </c>
      <c r="G2959" s="16" t="n">
        <v>433.95</v>
      </c>
      <c r="I2959" s="1" t="str">
        <f aca="false">INDEX(Products!$C$2:$C$51,MATCH(C2959,Products!$A$2:$A$51,0))</f>
        <v>Books &amp; Stationery</v>
      </c>
      <c r="J2959" s="1" t="str">
        <f aca="false">INDEX(Orders!$E$2:$E$8001,MATCH(B2959,Orders!$A$2:$A$8001,0))</f>
        <v>Delivered</v>
      </c>
      <c r="K2959" s="1" t="str">
        <f aca="false">LEFT(INDEX(Orders!$C$2:$C$8001,MATCH(B2959,Orders!$A$2:$A$8001,0)),7)</f>
        <v>2025-12</v>
      </c>
    </row>
    <row r="2960" customFormat="false" ht="15" hidden="false" customHeight="true" outlineLevel="0" collapsed="false">
      <c r="A2960" s="1" t="s">
        <v>13430</v>
      </c>
      <c r="B2960" s="1" t="s">
        <v>3825</v>
      </c>
      <c r="C2960" s="1" t="s">
        <v>1940</v>
      </c>
      <c r="D2960" s="1" t="n">
        <v>1</v>
      </c>
      <c r="E2960" s="16" t="n">
        <v>2374.52</v>
      </c>
      <c r="F2960" s="17" t="n">
        <v>0.2</v>
      </c>
      <c r="G2960" s="16" t="n">
        <v>1899.62</v>
      </c>
      <c r="I2960" s="1" t="str">
        <f aca="false">INDEX(Products!$C$2:$C$51,MATCH(C2960,Products!$A$2:$A$51,0))</f>
        <v>Fashion</v>
      </c>
      <c r="J2960" s="1" t="str">
        <f aca="false">INDEX(Orders!$E$2:$E$8001,MATCH(B2960,Orders!$A$2:$A$8001,0))</f>
        <v>Delivered</v>
      </c>
      <c r="K2960" s="1" t="str">
        <f aca="false">LEFT(INDEX(Orders!$C$2:$C$8001,MATCH(B2960,Orders!$A$2:$A$8001,0)),7)</f>
        <v>2025-12</v>
      </c>
    </row>
    <row r="2961" customFormat="false" ht="15" hidden="false" customHeight="true" outlineLevel="0" collapsed="false">
      <c r="A2961" s="1" t="s">
        <v>13431</v>
      </c>
      <c r="B2961" s="1" t="s">
        <v>3826</v>
      </c>
      <c r="C2961" s="1" t="s">
        <v>1957</v>
      </c>
      <c r="D2961" s="1" t="n">
        <v>3</v>
      </c>
      <c r="E2961" s="16" t="n">
        <v>1469.28</v>
      </c>
      <c r="F2961" s="17" t="n">
        <v>0</v>
      </c>
      <c r="G2961" s="16" t="n">
        <v>4407.84</v>
      </c>
      <c r="I2961" s="1" t="str">
        <f aca="false">INDEX(Products!$C$2:$C$51,MATCH(C2961,Products!$A$2:$A$51,0))</f>
        <v>Home &amp; Kitchen</v>
      </c>
      <c r="J2961" s="1" t="str">
        <f aca="false">INDEX(Orders!$E$2:$E$8001,MATCH(B2961,Orders!$A$2:$A$8001,0))</f>
        <v>Delivered</v>
      </c>
      <c r="K2961" s="1" t="str">
        <f aca="false">LEFT(INDEX(Orders!$C$2:$C$8001,MATCH(B2961,Orders!$A$2:$A$8001,0)),7)</f>
        <v>2025-09</v>
      </c>
    </row>
    <row r="2962" customFormat="false" ht="15" hidden="false" customHeight="true" outlineLevel="0" collapsed="false">
      <c r="A2962" s="1" t="s">
        <v>13432</v>
      </c>
      <c r="B2962" s="1" t="s">
        <v>3827</v>
      </c>
      <c r="C2962" s="1" t="s">
        <v>1930</v>
      </c>
      <c r="D2962" s="1" t="n">
        <v>3</v>
      </c>
      <c r="E2962" s="16" t="n">
        <v>2398.35</v>
      </c>
      <c r="F2962" s="17" t="n">
        <v>0</v>
      </c>
      <c r="G2962" s="16" t="n">
        <v>7195.05</v>
      </c>
      <c r="I2962" s="1" t="str">
        <f aca="false">INDEX(Products!$C$2:$C$51,MATCH(C2962,Products!$A$2:$A$51,0))</f>
        <v>Electronics</v>
      </c>
      <c r="J2962" s="1" t="str">
        <f aca="false">INDEX(Orders!$E$2:$E$8001,MATCH(B2962,Orders!$A$2:$A$8001,0))</f>
        <v>Delivered</v>
      </c>
      <c r="K2962" s="1" t="str">
        <f aca="false">LEFT(INDEX(Orders!$C$2:$C$8001,MATCH(B2962,Orders!$A$2:$A$8001,0)),7)</f>
        <v>2025-12</v>
      </c>
    </row>
    <row r="2963" customFormat="false" ht="15" hidden="false" customHeight="true" outlineLevel="0" collapsed="false">
      <c r="A2963" s="1" t="s">
        <v>13433</v>
      </c>
      <c r="B2963" s="1" t="s">
        <v>3827</v>
      </c>
      <c r="C2963" s="1" t="s">
        <v>1924</v>
      </c>
      <c r="D2963" s="1" t="n">
        <v>1</v>
      </c>
      <c r="E2963" s="16" t="n">
        <v>1971</v>
      </c>
      <c r="F2963" s="17" t="n">
        <v>0.05</v>
      </c>
      <c r="G2963" s="16" t="n">
        <v>1872.45</v>
      </c>
      <c r="I2963" s="1" t="str">
        <f aca="false">INDEX(Products!$C$2:$C$51,MATCH(C2963,Products!$A$2:$A$51,0))</f>
        <v>Electronics</v>
      </c>
      <c r="J2963" s="1" t="str">
        <f aca="false">INDEX(Orders!$E$2:$E$8001,MATCH(B2963,Orders!$A$2:$A$8001,0))</f>
        <v>Delivered</v>
      </c>
      <c r="K2963" s="1" t="str">
        <f aca="false">LEFT(INDEX(Orders!$C$2:$C$8001,MATCH(B2963,Orders!$A$2:$A$8001,0)),7)</f>
        <v>2025-12</v>
      </c>
    </row>
    <row r="2964" customFormat="false" ht="15" hidden="false" customHeight="true" outlineLevel="0" collapsed="false">
      <c r="A2964" s="1" t="s">
        <v>13434</v>
      </c>
      <c r="B2964" s="1" t="s">
        <v>3827</v>
      </c>
      <c r="C2964" s="1" t="s">
        <v>2007</v>
      </c>
      <c r="D2964" s="1" t="n">
        <v>1</v>
      </c>
      <c r="E2964" s="16" t="n">
        <v>750.27</v>
      </c>
      <c r="F2964" s="17" t="n">
        <v>0</v>
      </c>
      <c r="G2964" s="16" t="n">
        <v>750.27</v>
      </c>
      <c r="I2964" s="1" t="str">
        <f aca="false">INDEX(Products!$C$2:$C$51,MATCH(C2964,Products!$A$2:$A$51,0))</f>
        <v>Books &amp; Stationery</v>
      </c>
      <c r="J2964" s="1" t="str">
        <f aca="false">INDEX(Orders!$E$2:$E$8001,MATCH(B2964,Orders!$A$2:$A$8001,0))</f>
        <v>Delivered</v>
      </c>
      <c r="K2964" s="1" t="str">
        <f aca="false">LEFT(INDEX(Orders!$C$2:$C$8001,MATCH(B2964,Orders!$A$2:$A$8001,0)),7)</f>
        <v>2025-12</v>
      </c>
    </row>
    <row r="2965" customFormat="false" ht="15" hidden="false" customHeight="true" outlineLevel="0" collapsed="false">
      <c r="A2965" s="1" t="s">
        <v>13435</v>
      </c>
      <c r="B2965" s="1" t="s">
        <v>3828</v>
      </c>
      <c r="C2965" s="1" t="s">
        <v>1940</v>
      </c>
      <c r="D2965" s="1" t="n">
        <v>1</v>
      </c>
      <c r="E2965" s="16" t="n">
        <v>2374.52</v>
      </c>
      <c r="F2965" s="17" t="n">
        <v>0.1</v>
      </c>
      <c r="G2965" s="16" t="n">
        <v>2137.07</v>
      </c>
      <c r="I2965" s="1" t="str">
        <f aca="false">INDEX(Products!$C$2:$C$51,MATCH(C2965,Products!$A$2:$A$51,0))</f>
        <v>Fashion</v>
      </c>
      <c r="J2965" s="1" t="str">
        <f aca="false">INDEX(Orders!$E$2:$E$8001,MATCH(B2965,Orders!$A$2:$A$8001,0))</f>
        <v>Delivered</v>
      </c>
      <c r="K2965" s="1" t="str">
        <f aca="false">LEFT(INDEX(Orders!$C$2:$C$8001,MATCH(B2965,Orders!$A$2:$A$8001,0)),7)</f>
        <v>2025-02</v>
      </c>
    </row>
    <row r="2966" customFormat="false" ht="15" hidden="false" customHeight="true" outlineLevel="0" collapsed="false">
      <c r="A2966" s="1" t="s">
        <v>13436</v>
      </c>
      <c r="B2966" s="1" t="s">
        <v>3828</v>
      </c>
      <c r="C2966" s="1" t="s">
        <v>2004</v>
      </c>
      <c r="D2966" s="1" t="n">
        <v>3</v>
      </c>
      <c r="E2966" s="16" t="n">
        <v>645.89</v>
      </c>
      <c r="F2966" s="17" t="n">
        <v>0.15</v>
      </c>
      <c r="G2966" s="16" t="n">
        <v>1647.02</v>
      </c>
      <c r="I2966" s="1" t="str">
        <f aca="false">INDEX(Products!$C$2:$C$51,MATCH(C2966,Products!$A$2:$A$51,0))</f>
        <v>Books &amp; Stationery</v>
      </c>
      <c r="J2966" s="1" t="str">
        <f aca="false">INDEX(Orders!$E$2:$E$8001,MATCH(B2966,Orders!$A$2:$A$8001,0))</f>
        <v>Delivered</v>
      </c>
      <c r="K2966" s="1" t="str">
        <f aca="false">LEFT(INDEX(Orders!$C$2:$C$8001,MATCH(B2966,Orders!$A$2:$A$8001,0)),7)</f>
        <v>2025-02</v>
      </c>
    </row>
    <row r="2967" customFormat="false" ht="15" hidden="false" customHeight="true" outlineLevel="0" collapsed="false">
      <c r="A2967" s="1" t="s">
        <v>13437</v>
      </c>
      <c r="B2967" s="1" t="s">
        <v>3830</v>
      </c>
      <c r="C2967" s="1" t="s">
        <v>2006</v>
      </c>
      <c r="D2967" s="1" t="n">
        <v>3</v>
      </c>
      <c r="E2967" s="16" t="n">
        <v>482.17</v>
      </c>
      <c r="F2967" s="17" t="n">
        <v>0.1</v>
      </c>
      <c r="G2967" s="16" t="n">
        <v>1301.86</v>
      </c>
      <c r="I2967" s="1" t="str">
        <f aca="false">INDEX(Products!$C$2:$C$51,MATCH(C2967,Products!$A$2:$A$51,0))</f>
        <v>Books &amp; Stationery</v>
      </c>
      <c r="J2967" s="1" t="str">
        <f aca="false">INDEX(Orders!$E$2:$E$8001,MATCH(B2967,Orders!$A$2:$A$8001,0))</f>
        <v>Delivered</v>
      </c>
      <c r="K2967" s="1" t="str">
        <f aca="false">LEFT(INDEX(Orders!$C$2:$C$8001,MATCH(B2967,Orders!$A$2:$A$8001,0)),7)</f>
        <v>2025-10</v>
      </c>
    </row>
    <row r="2968" customFormat="false" ht="15" hidden="false" customHeight="true" outlineLevel="0" collapsed="false">
      <c r="A2968" s="1" t="s">
        <v>13438</v>
      </c>
      <c r="B2968" s="1" t="s">
        <v>3830</v>
      </c>
      <c r="C2968" s="1" t="s">
        <v>1940</v>
      </c>
      <c r="D2968" s="1" t="n">
        <v>1</v>
      </c>
      <c r="E2968" s="16" t="n">
        <v>2374.52</v>
      </c>
      <c r="F2968" s="17" t="n">
        <v>0.15</v>
      </c>
      <c r="G2968" s="16" t="n">
        <v>2018.34</v>
      </c>
      <c r="I2968" s="1" t="str">
        <f aca="false">INDEX(Products!$C$2:$C$51,MATCH(C2968,Products!$A$2:$A$51,0))</f>
        <v>Fashion</v>
      </c>
      <c r="J2968" s="1" t="str">
        <f aca="false">INDEX(Orders!$E$2:$E$8001,MATCH(B2968,Orders!$A$2:$A$8001,0))</f>
        <v>Delivered</v>
      </c>
      <c r="K2968" s="1" t="str">
        <f aca="false">LEFT(INDEX(Orders!$C$2:$C$8001,MATCH(B2968,Orders!$A$2:$A$8001,0)),7)</f>
        <v>2025-10</v>
      </c>
    </row>
    <row r="2969" customFormat="false" ht="15" hidden="false" customHeight="true" outlineLevel="0" collapsed="false">
      <c r="A2969" s="1" t="s">
        <v>13439</v>
      </c>
      <c r="B2969" s="1" t="s">
        <v>3830</v>
      </c>
      <c r="C2969" s="1" t="s">
        <v>1953</v>
      </c>
      <c r="D2969" s="1" t="n">
        <v>1</v>
      </c>
      <c r="E2969" s="16" t="n">
        <v>4914.12</v>
      </c>
      <c r="F2969" s="17" t="n">
        <v>0.15</v>
      </c>
      <c r="G2969" s="16" t="n">
        <v>4177</v>
      </c>
      <c r="I2969" s="1" t="str">
        <f aca="false">INDEX(Products!$C$2:$C$51,MATCH(C2969,Products!$A$2:$A$51,0))</f>
        <v>Fashion</v>
      </c>
      <c r="J2969" s="1" t="str">
        <f aca="false">INDEX(Orders!$E$2:$E$8001,MATCH(B2969,Orders!$A$2:$A$8001,0))</f>
        <v>Delivered</v>
      </c>
      <c r="K2969" s="1" t="str">
        <f aca="false">LEFT(INDEX(Orders!$C$2:$C$8001,MATCH(B2969,Orders!$A$2:$A$8001,0)),7)</f>
        <v>2025-10</v>
      </c>
    </row>
    <row r="2970" customFormat="false" ht="15" hidden="false" customHeight="true" outlineLevel="0" collapsed="false">
      <c r="A2970" s="1" t="s">
        <v>13440</v>
      </c>
      <c r="B2970" s="1" t="s">
        <v>3831</v>
      </c>
      <c r="C2970" s="1" t="s">
        <v>2007</v>
      </c>
      <c r="D2970" s="1" t="n">
        <v>1</v>
      </c>
      <c r="E2970" s="16" t="n">
        <v>750.27</v>
      </c>
      <c r="F2970" s="17" t="n">
        <v>0.05</v>
      </c>
      <c r="G2970" s="16" t="n">
        <v>712.76</v>
      </c>
      <c r="I2970" s="1" t="str">
        <f aca="false">INDEX(Products!$C$2:$C$51,MATCH(C2970,Products!$A$2:$A$51,0))</f>
        <v>Books &amp; Stationery</v>
      </c>
      <c r="J2970" s="1" t="str">
        <f aca="false">INDEX(Orders!$E$2:$E$8001,MATCH(B2970,Orders!$A$2:$A$8001,0))</f>
        <v>Delivered</v>
      </c>
      <c r="K2970" s="1" t="str">
        <f aca="false">LEFT(INDEX(Orders!$C$2:$C$8001,MATCH(B2970,Orders!$A$2:$A$8001,0)),7)</f>
        <v>2025-01</v>
      </c>
    </row>
    <row r="2971" customFormat="false" ht="15" hidden="false" customHeight="true" outlineLevel="0" collapsed="false">
      <c r="A2971" s="1" t="s">
        <v>13441</v>
      </c>
      <c r="B2971" s="1" t="s">
        <v>3831</v>
      </c>
      <c r="C2971" s="1" t="s">
        <v>1977</v>
      </c>
      <c r="D2971" s="1" t="n">
        <v>2</v>
      </c>
      <c r="E2971" s="16" t="n">
        <v>2386.05</v>
      </c>
      <c r="F2971" s="17" t="n">
        <v>0.2</v>
      </c>
      <c r="G2971" s="16" t="n">
        <v>3817.68</v>
      </c>
      <c r="I2971" s="1" t="str">
        <f aca="false">INDEX(Products!$C$2:$C$51,MATCH(C2971,Products!$A$2:$A$51,0))</f>
        <v>Beauty &amp; Personal Care</v>
      </c>
      <c r="J2971" s="1" t="str">
        <f aca="false">INDEX(Orders!$E$2:$E$8001,MATCH(B2971,Orders!$A$2:$A$8001,0))</f>
        <v>Delivered</v>
      </c>
      <c r="K2971" s="1" t="str">
        <f aca="false">LEFT(INDEX(Orders!$C$2:$C$8001,MATCH(B2971,Orders!$A$2:$A$8001,0)),7)</f>
        <v>2025-01</v>
      </c>
    </row>
    <row r="2972" customFormat="false" ht="15" hidden="false" customHeight="true" outlineLevel="0" collapsed="false">
      <c r="A2972" s="1" t="s">
        <v>13442</v>
      </c>
      <c r="B2972" s="1" t="s">
        <v>3831</v>
      </c>
      <c r="C2972" s="1" t="s">
        <v>1930</v>
      </c>
      <c r="D2972" s="1" t="n">
        <v>1</v>
      </c>
      <c r="E2972" s="16" t="n">
        <v>2398.35</v>
      </c>
      <c r="F2972" s="17" t="n">
        <v>0.05</v>
      </c>
      <c r="G2972" s="16" t="n">
        <v>2278.43</v>
      </c>
      <c r="I2972" s="1" t="str">
        <f aca="false">INDEX(Products!$C$2:$C$51,MATCH(C2972,Products!$A$2:$A$51,0))</f>
        <v>Electronics</v>
      </c>
      <c r="J2972" s="1" t="str">
        <f aca="false">INDEX(Orders!$E$2:$E$8001,MATCH(B2972,Orders!$A$2:$A$8001,0))</f>
        <v>Delivered</v>
      </c>
      <c r="K2972" s="1" t="str">
        <f aca="false">LEFT(INDEX(Orders!$C$2:$C$8001,MATCH(B2972,Orders!$A$2:$A$8001,0)),7)</f>
        <v>2025-01</v>
      </c>
    </row>
    <row r="2973" customFormat="false" ht="15" hidden="false" customHeight="true" outlineLevel="0" collapsed="false">
      <c r="A2973" s="1" t="s">
        <v>13443</v>
      </c>
      <c r="B2973" s="1" t="s">
        <v>3832</v>
      </c>
      <c r="C2973" s="1" t="s">
        <v>2006</v>
      </c>
      <c r="D2973" s="1" t="n">
        <v>3</v>
      </c>
      <c r="E2973" s="16" t="n">
        <v>482.17</v>
      </c>
      <c r="F2973" s="17" t="n">
        <v>0.05</v>
      </c>
      <c r="G2973" s="16" t="n">
        <v>1374.18</v>
      </c>
      <c r="I2973" s="1" t="str">
        <f aca="false">INDEX(Products!$C$2:$C$51,MATCH(C2973,Products!$A$2:$A$51,0))</f>
        <v>Books &amp; Stationery</v>
      </c>
      <c r="J2973" s="1" t="str">
        <f aca="false">INDEX(Orders!$E$2:$E$8001,MATCH(B2973,Orders!$A$2:$A$8001,0))</f>
        <v>Delivered</v>
      </c>
      <c r="K2973" s="1" t="str">
        <f aca="false">LEFT(INDEX(Orders!$C$2:$C$8001,MATCH(B2973,Orders!$A$2:$A$8001,0)),7)</f>
        <v>2025-01</v>
      </c>
    </row>
    <row r="2974" customFormat="false" ht="15" hidden="false" customHeight="true" outlineLevel="0" collapsed="false">
      <c r="A2974" s="1" t="s">
        <v>13444</v>
      </c>
      <c r="B2974" s="1" t="s">
        <v>3832</v>
      </c>
      <c r="C2974" s="1" t="s">
        <v>1995</v>
      </c>
      <c r="D2974" s="1" t="n">
        <v>1</v>
      </c>
      <c r="E2974" s="16" t="n">
        <v>2914.27</v>
      </c>
      <c r="F2974" s="17" t="n">
        <v>0</v>
      </c>
      <c r="G2974" s="16" t="n">
        <v>2914.27</v>
      </c>
      <c r="I2974" s="1" t="str">
        <f aca="false">INDEX(Products!$C$2:$C$51,MATCH(C2974,Products!$A$2:$A$51,0))</f>
        <v>Sports &amp; Fitness</v>
      </c>
      <c r="J2974" s="1" t="str">
        <f aca="false">INDEX(Orders!$E$2:$E$8001,MATCH(B2974,Orders!$A$2:$A$8001,0))</f>
        <v>Delivered</v>
      </c>
      <c r="K2974" s="1" t="str">
        <f aca="false">LEFT(INDEX(Orders!$C$2:$C$8001,MATCH(B2974,Orders!$A$2:$A$8001,0)),7)</f>
        <v>2025-01</v>
      </c>
    </row>
    <row r="2975" customFormat="false" ht="15" hidden="false" customHeight="true" outlineLevel="0" collapsed="false">
      <c r="A2975" s="1" t="s">
        <v>13445</v>
      </c>
      <c r="B2975" s="1" t="s">
        <v>3833</v>
      </c>
      <c r="C2975" s="1" t="s">
        <v>2007</v>
      </c>
      <c r="D2975" s="1" t="n">
        <v>1</v>
      </c>
      <c r="E2975" s="16" t="n">
        <v>750.27</v>
      </c>
      <c r="F2975" s="17" t="n">
        <v>0.2</v>
      </c>
      <c r="G2975" s="16" t="n">
        <v>600.22</v>
      </c>
      <c r="I2975" s="1" t="str">
        <f aca="false">INDEX(Products!$C$2:$C$51,MATCH(C2975,Products!$A$2:$A$51,0))</f>
        <v>Books &amp; Stationery</v>
      </c>
      <c r="J2975" s="1" t="str">
        <f aca="false">INDEX(Orders!$E$2:$E$8001,MATCH(B2975,Orders!$A$2:$A$8001,0))</f>
        <v>Delivered</v>
      </c>
      <c r="K2975" s="1" t="str">
        <f aca="false">LEFT(INDEX(Orders!$C$2:$C$8001,MATCH(B2975,Orders!$A$2:$A$8001,0)),7)</f>
        <v>2025-11</v>
      </c>
    </row>
    <row r="2976" customFormat="false" ht="15" hidden="false" customHeight="true" outlineLevel="0" collapsed="false">
      <c r="A2976" s="1" t="s">
        <v>13446</v>
      </c>
      <c r="B2976" s="1" t="s">
        <v>3834</v>
      </c>
      <c r="C2976" s="1" t="s">
        <v>1979</v>
      </c>
      <c r="D2976" s="1" t="n">
        <v>1</v>
      </c>
      <c r="E2976" s="16" t="n">
        <v>623</v>
      </c>
      <c r="F2976" s="17" t="n">
        <v>0</v>
      </c>
      <c r="G2976" s="16" t="n">
        <v>623</v>
      </c>
      <c r="I2976" s="1" t="str">
        <f aca="false">INDEX(Products!$C$2:$C$51,MATCH(C2976,Products!$A$2:$A$51,0))</f>
        <v>Beauty &amp; Personal Care</v>
      </c>
      <c r="J2976" s="1" t="str">
        <f aca="false">INDEX(Orders!$E$2:$E$8001,MATCH(B2976,Orders!$A$2:$A$8001,0))</f>
        <v>Returned</v>
      </c>
      <c r="K2976" s="1" t="str">
        <f aca="false">LEFT(INDEX(Orders!$C$2:$C$8001,MATCH(B2976,Orders!$A$2:$A$8001,0)),7)</f>
        <v>2025-11</v>
      </c>
    </row>
    <row r="2977" customFormat="false" ht="15" hidden="false" customHeight="true" outlineLevel="0" collapsed="false">
      <c r="A2977" s="1" t="s">
        <v>13447</v>
      </c>
      <c r="B2977" s="1" t="s">
        <v>3834</v>
      </c>
      <c r="C2977" s="1" t="s">
        <v>1930</v>
      </c>
      <c r="D2977" s="1" t="n">
        <v>2</v>
      </c>
      <c r="E2977" s="16" t="n">
        <v>2398.35</v>
      </c>
      <c r="F2977" s="17" t="n">
        <v>0.05</v>
      </c>
      <c r="G2977" s="16" t="n">
        <v>4556.86</v>
      </c>
      <c r="I2977" s="1" t="str">
        <f aca="false">INDEX(Products!$C$2:$C$51,MATCH(C2977,Products!$A$2:$A$51,0))</f>
        <v>Electronics</v>
      </c>
      <c r="J2977" s="1" t="str">
        <f aca="false">INDEX(Orders!$E$2:$E$8001,MATCH(B2977,Orders!$A$2:$A$8001,0))</f>
        <v>Returned</v>
      </c>
      <c r="K2977" s="1" t="str">
        <f aca="false">LEFT(INDEX(Orders!$C$2:$C$8001,MATCH(B2977,Orders!$A$2:$A$8001,0)),7)</f>
        <v>2025-11</v>
      </c>
    </row>
    <row r="2978" customFormat="false" ht="15" hidden="false" customHeight="true" outlineLevel="0" collapsed="false">
      <c r="A2978" s="1" t="s">
        <v>13448</v>
      </c>
      <c r="B2978" s="1" t="s">
        <v>3834</v>
      </c>
      <c r="C2978" s="1" t="s">
        <v>1977</v>
      </c>
      <c r="D2978" s="1" t="n">
        <v>2</v>
      </c>
      <c r="E2978" s="16" t="n">
        <v>2386.05</v>
      </c>
      <c r="F2978" s="17" t="n">
        <v>0</v>
      </c>
      <c r="G2978" s="16" t="n">
        <v>4772.1</v>
      </c>
      <c r="I2978" s="1" t="str">
        <f aca="false">INDEX(Products!$C$2:$C$51,MATCH(C2978,Products!$A$2:$A$51,0))</f>
        <v>Beauty &amp; Personal Care</v>
      </c>
      <c r="J2978" s="1" t="str">
        <f aca="false">INDEX(Orders!$E$2:$E$8001,MATCH(B2978,Orders!$A$2:$A$8001,0))</f>
        <v>Returned</v>
      </c>
      <c r="K2978" s="1" t="str">
        <f aca="false">LEFT(INDEX(Orders!$C$2:$C$8001,MATCH(B2978,Orders!$A$2:$A$8001,0)),7)</f>
        <v>2025-11</v>
      </c>
    </row>
    <row r="2979" customFormat="false" ht="15" hidden="false" customHeight="true" outlineLevel="0" collapsed="false">
      <c r="A2979" s="1" t="s">
        <v>13449</v>
      </c>
      <c r="B2979" s="1" t="s">
        <v>3835</v>
      </c>
      <c r="C2979" s="1" t="s">
        <v>2007</v>
      </c>
      <c r="D2979" s="1" t="n">
        <v>1</v>
      </c>
      <c r="E2979" s="16" t="n">
        <v>750.27</v>
      </c>
      <c r="F2979" s="17" t="n">
        <v>0</v>
      </c>
      <c r="G2979" s="16" t="n">
        <v>750.27</v>
      </c>
      <c r="I2979" s="1" t="str">
        <f aca="false">INDEX(Products!$C$2:$C$51,MATCH(C2979,Products!$A$2:$A$51,0))</f>
        <v>Books &amp; Stationery</v>
      </c>
      <c r="J2979" s="1" t="str">
        <f aca="false">INDEX(Orders!$E$2:$E$8001,MATCH(B2979,Orders!$A$2:$A$8001,0))</f>
        <v>Delivered</v>
      </c>
      <c r="K2979" s="1" t="str">
        <f aca="false">LEFT(INDEX(Orders!$C$2:$C$8001,MATCH(B2979,Orders!$A$2:$A$8001,0)),7)</f>
        <v>2025-11</v>
      </c>
    </row>
    <row r="2980" customFormat="false" ht="15" hidden="false" customHeight="true" outlineLevel="0" collapsed="false">
      <c r="A2980" s="1" t="s">
        <v>13450</v>
      </c>
      <c r="B2980" s="1" t="s">
        <v>3835</v>
      </c>
      <c r="C2980" s="1" t="s">
        <v>2006</v>
      </c>
      <c r="D2980" s="1" t="n">
        <v>1</v>
      </c>
      <c r="E2980" s="16" t="n">
        <v>482.17</v>
      </c>
      <c r="F2980" s="17" t="n">
        <v>0</v>
      </c>
      <c r="G2980" s="16" t="n">
        <v>482.17</v>
      </c>
      <c r="I2980" s="1" t="str">
        <f aca="false">INDEX(Products!$C$2:$C$51,MATCH(C2980,Products!$A$2:$A$51,0))</f>
        <v>Books &amp; Stationery</v>
      </c>
      <c r="J2980" s="1" t="str">
        <f aca="false">INDEX(Orders!$E$2:$E$8001,MATCH(B2980,Orders!$A$2:$A$8001,0))</f>
        <v>Delivered</v>
      </c>
      <c r="K2980" s="1" t="str">
        <f aca="false">LEFT(INDEX(Orders!$C$2:$C$8001,MATCH(B2980,Orders!$A$2:$A$8001,0)),7)</f>
        <v>2025-11</v>
      </c>
    </row>
    <row r="2981" customFormat="false" ht="15" hidden="false" customHeight="true" outlineLevel="0" collapsed="false">
      <c r="A2981" s="1" t="s">
        <v>13451</v>
      </c>
      <c r="B2981" s="1" t="s">
        <v>3835</v>
      </c>
      <c r="C2981" s="1" t="s">
        <v>1930</v>
      </c>
      <c r="D2981" s="1" t="n">
        <v>1</v>
      </c>
      <c r="E2981" s="16" t="n">
        <v>2398.35</v>
      </c>
      <c r="F2981" s="17" t="n">
        <v>0.1</v>
      </c>
      <c r="G2981" s="16" t="n">
        <v>2158.52</v>
      </c>
      <c r="I2981" s="1" t="str">
        <f aca="false">INDEX(Products!$C$2:$C$51,MATCH(C2981,Products!$A$2:$A$51,0))</f>
        <v>Electronics</v>
      </c>
      <c r="J2981" s="1" t="str">
        <f aca="false">INDEX(Orders!$E$2:$E$8001,MATCH(B2981,Orders!$A$2:$A$8001,0))</f>
        <v>Delivered</v>
      </c>
      <c r="K2981" s="1" t="str">
        <f aca="false">LEFT(INDEX(Orders!$C$2:$C$8001,MATCH(B2981,Orders!$A$2:$A$8001,0)),7)</f>
        <v>2025-11</v>
      </c>
    </row>
    <row r="2982" customFormat="false" ht="15" hidden="false" customHeight="true" outlineLevel="0" collapsed="false">
      <c r="A2982" s="1" t="s">
        <v>13452</v>
      </c>
      <c r="B2982" s="1" t="s">
        <v>3836</v>
      </c>
      <c r="C2982" s="1" t="s">
        <v>1951</v>
      </c>
      <c r="D2982" s="1" t="n">
        <v>1</v>
      </c>
      <c r="E2982" s="16" t="n">
        <v>957.5</v>
      </c>
      <c r="F2982" s="17" t="n">
        <v>0</v>
      </c>
      <c r="G2982" s="16" t="n">
        <v>957.5</v>
      </c>
      <c r="I2982" s="1" t="str">
        <f aca="false">INDEX(Products!$C$2:$C$51,MATCH(C2982,Products!$A$2:$A$51,0))</f>
        <v>Fashion</v>
      </c>
      <c r="J2982" s="1" t="str">
        <f aca="false">INDEX(Orders!$E$2:$E$8001,MATCH(B2982,Orders!$A$2:$A$8001,0))</f>
        <v>Delivered</v>
      </c>
      <c r="K2982" s="1" t="str">
        <f aca="false">LEFT(INDEX(Orders!$C$2:$C$8001,MATCH(B2982,Orders!$A$2:$A$8001,0)),7)</f>
        <v>2025-05</v>
      </c>
    </row>
    <row r="2983" customFormat="false" ht="15" hidden="false" customHeight="true" outlineLevel="0" collapsed="false">
      <c r="A2983" s="1" t="s">
        <v>13453</v>
      </c>
      <c r="B2983" s="1" t="s">
        <v>3837</v>
      </c>
      <c r="C2983" s="1" t="s">
        <v>1969</v>
      </c>
      <c r="D2983" s="1" t="n">
        <v>1</v>
      </c>
      <c r="E2983" s="16" t="n">
        <v>9171.98</v>
      </c>
      <c r="F2983" s="17" t="n">
        <v>0.2</v>
      </c>
      <c r="G2983" s="16" t="n">
        <v>7337.58</v>
      </c>
      <c r="I2983" s="1" t="str">
        <f aca="false">INDEX(Products!$C$2:$C$51,MATCH(C2983,Products!$A$2:$A$51,0))</f>
        <v>Home &amp; Kitchen</v>
      </c>
      <c r="J2983" s="1" t="str">
        <f aca="false">INDEX(Orders!$E$2:$E$8001,MATCH(B2983,Orders!$A$2:$A$8001,0))</f>
        <v>Returned</v>
      </c>
      <c r="K2983" s="1" t="str">
        <f aca="false">LEFT(INDEX(Orders!$C$2:$C$8001,MATCH(B2983,Orders!$A$2:$A$8001,0)),7)</f>
        <v>2025-10</v>
      </c>
    </row>
    <row r="2984" customFormat="false" ht="15" hidden="false" customHeight="true" outlineLevel="0" collapsed="false">
      <c r="A2984" s="1" t="s">
        <v>13454</v>
      </c>
      <c r="B2984" s="1" t="s">
        <v>3837</v>
      </c>
      <c r="C2984" s="1" t="s">
        <v>1990</v>
      </c>
      <c r="D2984" s="1" t="n">
        <v>1</v>
      </c>
      <c r="E2984" s="16" t="n">
        <v>5311.32</v>
      </c>
      <c r="F2984" s="17" t="n">
        <v>0.2</v>
      </c>
      <c r="G2984" s="16" t="n">
        <v>4249.06</v>
      </c>
      <c r="I2984" s="1" t="str">
        <f aca="false">INDEX(Products!$C$2:$C$51,MATCH(C2984,Products!$A$2:$A$51,0))</f>
        <v>Sports &amp; Fitness</v>
      </c>
      <c r="J2984" s="1" t="str">
        <f aca="false">INDEX(Orders!$E$2:$E$8001,MATCH(B2984,Orders!$A$2:$A$8001,0))</f>
        <v>Returned</v>
      </c>
      <c r="K2984" s="1" t="str">
        <f aca="false">LEFT(INDEX(Orders!$C$2:$C$8001,MATCH(B2984,Orders!$A$2:$A$8001,0)),7)</f>
        <v>2025-10</v>
      </c>
    </row>
    <row r="2985" customFormat="false" ht="15" hidden="false" customHeight="true" outlineLevel="0" collapsed="false">
      <c r="A2985" s="1" t="s">
        <v>13455</v>
      </c>
      <c r="B2985" s="1" t="s">
        <v>3837</v>
      </c>
      <c r="C2985" s="1" t="s">
        <v>2006</v>
      </c>
      <c r="D2985" s="1" t="n">
        <v>1</v>
      </c>
      <c r="E2985" s="16" t="n">
        <v>482.17</v>
      </c>
      <c r="F2985" s="17" t="n">
        <v>0</v>
      </c>
      <c r="G2985" s="16" t="n">
        <v>482.17</v>
      </c>
      <c r="I2985" s="1" t="str">
        <f aca="false">INDEX(Products!$C$2:$C$51,MATCH(C2985,Products!$A$2:$A$51,0))</f>
        <v>Books &amp; Stationery</v>
      </c>
      <c r="J2985" s="1" t="str">
        <f aca="false">INDEX(Orders!$E$2:$E$8001,MATCH(B2985,Orders!$A$2:$A$8001,0))</f>
        <v>Returned</v>
      </c>
      <c r="K2985" s="1" t="str">
        <f aca="false">LEFT(INDEX(Orders!$C$2:$C$8001,MATCH(B2985,Orders!$A$2:$A$8001,0)),7)</f>
        <v>2025-10</v>
      </c>
    </row>
    <row r="2986" customFormat="false" ht="15" hidden="false" customHeight="true" outlineLevel="0" collapsed="false">
      <c r="A2986" s="1" t="s">
        <v>13456</v>
      </c>
      <c r="B2986" s="1" t="s">
        <v>3838</v>
      </c>
      <c r="C2986" s="1" t="s">
        <v>1940</v>
      </c>
      <c r="D2986" s="1" t="n">
        <v>1</v>
      </c>
      <c r="E2986" s="16" t="n">
        <v>2374.52</v>
      </c>
      <c r="F2986" s="17" t="n">
        <v>0.05</v>
      </c>
      <c r="G2986" s="16" t="n">
        <v>2255.79</v>
      </c>
      <c r="I2986" s="1" t="str">
        <f aca="false">INDEX(Products!$C$2:$C$51,MATCH(C2986,Products!$A$2:$A$51,0))</f>
        <v>Fashion</v>
      </c>
      <c r="J2986" s="1" t="str">
        <f aca="false">INDEX(Orders!$E$2:$E$8001,MATCH(B2986,Orders!$A$2:$A$8001,0))</f>
        <v>Delivered</v>
      </c>
      <c r="K2986" s="1" t="str">
        <f aca="false">LEFT(INDEX(Orders!$C$2:$C$8001,MATCH(B2986,Orders!$A$2:$A$8001,0)),7)</f>
        <v>2024-01</v>
      </c>
    </row>
    <row r="2987" customFormat="false" ht="15" hidden="false" customHeight="true" outlineLevel="0" collapsed="false">
      <c r="A2987" s="1" t="s">
        <v>13457</v>
      </c>
      <c r="B2987" s="1" t="s">
        <v>3840</v>
      </c>
      <c r="C2987" s="1" t="s">
        <v>1930</v>
      </c>
      <c r="D2987" s="1" t="n">
        <v>1</v>
      </c>
      <c r="E2987" s="16" t="n">
        <v>2398.35</v>
      </c>
      <c r="F2987" s="17" t="n">
        <v>0</v>
      </c>
      <c r="G2987" s="16" t="n">
        <v>2398.35</v>
      </c>
      <c r="I2987" s="1" t="str">
        <f aca="false">INDEX(Products!$C$2:$C$51,MATCH(C2987,Products!$A$2:$A$51,0))</f>
        <v>Electronics</v>
      </c>
      <c r="J2987" s="1" t="str">
        <f aca="false">INDEX(Orders!$E$2:$E$8001,MATCH(B2987,Orders!$A$2:$A$8001,0))</f>
        <v>Delivered</v>
      </c>
      <c r="K2987" s="1" t="str">
        <f aca="false">LEFT(INDEX(Orders!$C$2:$C$8001,MATCH(B2987,Orders!$A$2:$A$8001,0)),7)</f>
        <v>2025-03</v>
      </c>
    </row>
    <row r="2988" customFormat="false" ht="15" hidden="false" customHeight="true" outlineLevel="0" collapsed="false">
      <c r="A2988" s="1" t="s">
        <v>13458</v>
      </c>
      <c r="B2988" s="1" t="s">
        <v>3840</v>
      </c>
      <c r="C2988" s="1" t="s">
        <v>1979</v>
      </c>
      <c r="D2988" s="1" t="n">
        <v>1</v>
      </c>
      <c r="E2988" s="16" t="n">
        <v>623</v>
      </c>
      <c r="F2988" s="17" t="n">
        <v>0</v>
      </c>
      <c r="G2988" s="16" t="n">
        <v>623</v>
      </c>
      <c r="I2988" s="1" t="str">
        <f aca="false">INDEX(Products!$C$2:$C$51,MATCH(C2988,Products!$A$2:$A$51,0))</f>
        <v>Beauty &amp; Personal Care</v>
      </c>
      <c r="J2988" s="1" t="str">
        <f aca="false">INDEX(Orders!$E$2:$E$8001,MATCH(B2988,Orders!$A$2:$A$8001,0))</f>
        <v>Delivered</v>
      </c>
      <c r="K2988" s="1" t="str">
        <f aca="false">LEFT(INDEX(Orders!$C$2:$C$8001,MATCH(B2988,Orders!$A$2:$A$8001,0)),7)</f>
        <v>2025-03</v>
      </c>
    </row>
    <row r="2989" customFormat="false" ht="15" hidden="false" customHeight="true" outlineLevel="0" collapsed="false">
      <c r="A2989" s="1" t="s">
        <v>13459</v>
      </c>
      <c r="B2989" s="1" t="s">
        <v>3841</v>
      </c>
      <c r="C2989" s="1" t="s">
        <v>1930</v>
      </c>
      <c r="D2989" s="1" t="n">
        <v>1</v>
      </c>
      <c r="E2989" s="16" t="n">
        <v>2398.35</v>
      </c>
      <c r="F2989" s="17" t="n">
        <v>0.15</v>
      </c>
      <c r="G2989" s="16" t="n">
        <v>2038.6</v>
      </c>
      <c r="I2989" s="1" t="str">
        <f aca="false">INDEX(Products!$C$2:$C$51,MATCH(C2989,Products!$A$2:$A$51,0))</f>
        <v>Electronics</v>
      </c>
      <c r="J2989" s="1" t="str">
        <f aca="false">INDEX(Orders!$E$2:$E$8001,MATCH(B2989,Orders!$A$2:$A$8001,0))</f>
        <v>Returned</v>
      </c>
      <c r="K2989" s="1" t="str">
        <f aca="false">LEFT(INDEX(Orders!$C$2:$C$8001,MATCH(B2989,Orders!$A$2:$A$8001,0)),7)</f>
        <v>2025-09</v>
      </c>
    </row>
    <row r="2990" customFormat="false" ht="15" hidden="false" customHeight="true" outlineLevel="0" collapsed="false">
      <c r="A2990" s="1" t="s">
        <v>13460</v>
      </c>
      <c r="B2990" s="1" t="s">
        <v>3841</v>
      </c>
      <c r="C2990" s="1" t="s">
        <v>2007</v>
      </c>
      <c r="D2990" s="1" t="n">
        <v>1</v>
      </c>
      <c r="E2990" s="16" t="n">
        <v>750.27</v>
      </c>
      <c r="F2990" s="17" t="n">
        <v>0</v>
      </c>
      <c r="G2990" s="16" t="n">
        <v>750.27</v>
      </c>
      <c r="I2990" s="1" t="str">
        <f aca="false">INDEX(Products!$C$2:$C$51,MATCH(C2990,Products!$A$2:$A$51,0))</f>
        <v>Books &amp; Stationery</v>
      </c>
      <c r="J2990" s="1" t="str">
        <f aca="false">INDEX(Orders!$E$2:$E$8001,MATCH(B2990,Orders!$A$2:$A$8001,0))</f>
        <v>Returned</v>
      </c>
      <c r="K2990" s="1" t="str">
        <f aca="false">LEFT(INDEX(Orders!$C$2:$C$8001,MATCH(B2990,Orders!$A$2:$A$8001,0)),7)</f>
        <v>2025-09</v>
      </c>
    </row>
    <row r="2991" customFormat="false" ht="15" hidden="false" customHeight="true" outlineLevel="0" collapsed="false">
      <c r="A2991" s="1" t="s">
        <v>13461</v>
      </c>
      <c r="B2991" s="1" t="s">
        <v>3842</v>
      </c>
      <c r="C2991" s="1" t="s">
        <v>1975</v>
      </c>
      <c r="D2991" s="1" t="n">
        <v>3</v>
      </c>
      <c r="E2991" s="16" t="n">
        <v>862.99</v>
      </c>
      <c r="F2991" s="17" t="n">
        <v>0.05</v>
      </c>
      <c r="G2991" s="16" t="n">
        <v>2459.52</v>
      </c>
      <c r="I2991" s="1" t="str">
        <f aca="false">INDEX(Products!$C$2:$C$51,MATCH(C2991,Products!$A$2:$A$51,0))</f>
        <v>Beauty &amp; Personal Care</v>
      </c>
      <c r="J2991" s="1" t="str">
        <f aca="false">INDEX(Orders!$E$2:$E$8001,MATCH(B2991,Orders!$A$2:$A$8001,0))</f>
        <v>Delivered</v>
      </c>
      <c r="K2991" s="1" t="str">
        <f aca="false">LEFT(INDEX(Orders!$C$2:$C$8001,MATCH(B2991,Orders!$A$2:$A$8001,0)),7)</f>
        <v>2025-06</v>
      </c>
    </row>
    <row r="2992" customFormat="false" ht="15" hidden="false" customHeight="true" outlineLevel="0" collapsed="false">
      <c r="A2992" s="1" t="s">
        <v>13462</v>
      </c>
      <c r="B2992" s="1" t="s">
        <v>3842</v>
      </c>
      <c r="C2992" s="1" t="s">
        <v>1969</v>
      </c>
      <c r="D2992" s="1" t="n">
        <v>1</v>
      </c>
      <c r="E2992" s="16" t="n">
        <v>9171.98</v>
      </c>
      <c r="F2992" s="17" t="n">
        <v>0</v>
      </c>
      <c r="G2992" s="16" t="n">
        <v>9171.98</v>
      </c>
      <c r="I2992" s="1" t="str">
        <f aca="false">INDEX(Products!$C$2:$C$51,MATCH(C2992,Products!$A$2:$A$51,0))</f>
        <v>Home &amp; Kitchen</v>
      </c>
      <c r="J2992" s="1" t="str">
        <f aca="false">INDEX(Orders!$E$2:$E$8001,MATCH(B2992,Orders!$A$2:$A$8001,0))</f>
        <v>Delivered</v>
      </c>
      <c r="K2992" s="1" t="str">
        <f aca="false">LEFT(INDEX(Orders!$C$2:$C$8001,MATCH(B2992,Orders!$A$2:$A$8001,0)),7)</f>
        <v>2025-06</v>
      </c>
    </row>
    <row r="2993" customFormat="false" ht="15" hidden="false" customHeight="true" outlineLevel="0" collapsed="false">
      <c r="A2993" s="1" t="s">
        <v>13463</v>
      </c>
      <c r="B2993" s="1" t="s">
        <v>3842</v>
      </c>
      <c r="C2993" s="1" t="s">
        <v>1920</v>
      </c>
      <c r="D2993" s="1" t="n">
        <v>1</v>
      </c>
      <c r="E2993" s="16" t="n">
        <v>4273.58</v>
      </c>
      <c r="F2993" s="17" t="n">
        <v>0.2</v>
      </c>
      <c r="G2993" s="16" t="n">
        <v>3418.86</v>
      </c>
      <c r="I2993" s="1" t="str">
        <f aca="false">INDEX(Products!$C$2:$C$51,MATCH(C2993,Products!$A$2:$A$51,0))</f>
        <v>Electronics</v>
      </c>
      <c r="J2993" s="1" t="str">
        <f aca="false">INDEX(Orders!$E$2:$E$8001,MATCH(B2993,Orders!$A$2:$A$8001,0))</f>
        <v>Delivered</v>
      </c>
      <c r="K2993" s="1" t="str">
        <f aca="false">LEFT(INDEX(Orders!$C$2:$C$8001,MATCH(B2993,Orders!$A$2:$A$8001,0)),7)</f>
        <v>2025-06</v>
      </c>
    </row>
    <row r="2994" customFormat="false" ht="15" hidden="false" customHeight="true" outlineLevel="0" collapsed="false">
      <c r="A2994" s="1" t="s">
        <v>13464</v>
      </c>
      <c r="B2994" s="1" t="s">
        <v>3843</v>
      </c>
      <c r="C2994" s="1" t="s">
        <v>2006</v>
      </c>
      <c r="D2994" s="1" t="n">
        <v>3</v>
      </c>
      <c r="E2994" s="16" t="n">
        <v>482.17</v>
      </c>
      <c r="F2994" s="17" t="n">
        <v>0.2</v>
      </c>
      <c r="G2994" s="16" t="n">
        <v>1157.21</v>
      </c>
      <c r="I2994" s="1" t="str">
        <f aca="false">INDEX(Products!$C$2:$C$51,MATCH(C2994,Products!$A$2:$A$51,0))</f>
        <v>Books &amp; Stationery</v>
      </c>
      <c r="J2994" s="1" t="str">
        <f aca="false">INDEX(Orders!$E$2:$E$8001,MATCH(B2994,Orders!$A$2:$A$8001,0))</f>
        <v>Delivered</v>
      </c>
      <c r="K2994" s="1" t="str">
        <f aca="false">LEFT(INDEX(Orders!$C$2:$C$8001,MATCH(B2994,Orders!$A$2:$A$8001,0)),7)</f>
        <v>2025-11</v>
      </c>
    </row>
    <row r="2995" customFormat="false" ht="15" hidden="false" customHeight="true" outlineLevel="0" collapsed="false">
      <c r="A2995" s="1" t="s">
        <v>13465</v>
      </c>
      <c r="B2995" s="1" t="s">
        <v>3843</v>
      </c>
      <c r="C2995" s="1" t="s">
        <v>2007</v>
      </c>
      <c r="D2995" s="1" t="n">
        <v>1</v>
      </c>
      <c r="E2995" s="16" t="n">
        <v>750.27</v>
      </c>
      <c r="F2995" s="17" t="n">
        <v>0</v>
      </c>
      <c r="G2995" s="16" t="n">
        <v>750.27</v>
      </c>
      <c r="I2995" s="1" t="str">
        <f aca="false">INDEX(Products!$C$2:$C$51,MATCH(C2995,Products!$A$2:$A$51,0))</f>
        <v>Books &amp; Stationery</v>
      </c>
      <c r="J2995" s="1" t="str">
        <f aca="false">INDEX(Orders!$E$2:$E$8001,MATCH(B2995,Orders!$A$2:$A$8001,0))</f>
        <v>Delivered</v>
      </c>
      <c r="K2995" s="1" t="str">
        <f aca="false">LEFT(INDEX(Orders!$C$2:$C$8001,MATCH(B2995,Orders!$A$2:$A$8001,0)),7)</f>
        <v>2025-11</v>
      </c>
    </row>
    <row r="2996" customFormat="false" ht="15" hidden="false" customHeight="true" outlineLevel="0" collapsed="false">
      <c r="A2996" s="1" t="s">
        <v>13466</v>
      </c>
      <c r="B2996" s="1" t="s">
        <v>3843</v>
      </c>
      <c r="C2996" s="1" t="s">
        <v>1940</v>
      </c>
      <c r="D2996" s="1" t="n">
        <v>2</v>
      </c>
      <c r="E2996" s="16" t="n">
        <v>2374.52</v>
      </c>
      <c r="F2996" s="17" t="n">
        <v>0</v>
      </c>
      <c r="G2996" s="16" t="n">
        <v>4749.04</v>
      </c>
      <c r="I2996" s="1" t="str">
        <f aca="false">INDEX(Products!$C$2:$C$51,MATCH(C2996,Products!$A$2:$A$51,0))</f>
        <v>Fashion</v>
      </c>
      <c r="J2996" s="1" t="str">
        <f aca="false">INDEX(Orders!$E$2:$E$8001,MATCH(B2996,Orders!$A$2:$A$8001,0))</f>
        <v>Delivered</v>
      </c>
      <c r="K2996" s="1" t="str">
        <f aca="false">LEFT(INDEX(Orders!$C$2:$C$8001,MATCH(B2996,Orders!$A$2:$A$8001,0)),7)</f>
        <v>2025-11</v>
      </c>
    </row>
    <row r="2997" customFormat="false" ht="15" hidden="false" customHeight="true" outlineLevel="0" collapsed="false">
      <c r="A2997" s="1" t="s">
        <v>13467</v>
      </c>
      <c r="B2997" s="1" t="s">
        <v>3843</v>
      </c>
      <c r="C2997" s="1" t="s">
        <v>1933</v>
      </c>
      <c r="D2997" s="1" t="n">
        <v>1</v>
      </c>
      <c r="E2997" s="16" t="n">
        <v>7194.38</v>
      </c>
      <c r="F2997" s="17" t="n">
        <v>0</v>
      </c>
      <c r="G2997" s="16" t="n">
        <v>7194.38</v>
      </c>
      <c r="I2997" s="1" t="str">
        <f aca="false">INDEX(Products!$C$2:$C$51,MATCH(C2997,Products!$A$2:$A$51,0))</f>
        <v>Electronics</v>
      </c>
      <c r="J2997" s="1" t="str">
        <f aca="false">INDEX(Orders!$E$2:$E$8001,MATCH(B2997,Orders!$A$2:$A$8001,0))</f>
        <v>Delivered</v>
      </c>
      <c r="K2997" s="1" t="str">
        <f aca="false">LEFT(INDEX(Orders!$C$2:$C$8001,MATCH(B2997,Orders!$A$2:$A$8001,0)),7)</f>
        <v>2025-11</v>
      </c>
    </row>
    <row r="2998" customFormat="false" ht="15" hidden="false" customHeight="true" outlineLevel="0" collapsed="false">
      <c r="A2998" s="1" t="s">
        <v>13468</v>
      </c>
      <c r="B2998" s="1" t="s">
        <v>3843</v>
      </c>
      <c r="C2998" s="1" t="s">
        <v>1930</v>
      </c>
      <c r="D2998" s="1" t="n">
        <v>1</v>
      </c>
      <c r="E2998" s="16" t="n">
        <v>2398.35</v>
      </c>
      <c r="F2998" s="17" t="n">
        <v>0</v>
      </c>
      <c r="G2998" s="16" t="n">
        <v>2398.35</v>
      </c>
      <c r="I2998" s="1" t="str">
        <f aca="false">INDEX(Products!$C$2:$C$51,MATCH(C2998,Products!$A$2:$A$51,0))</f>
        <v>Electronics</v>
      </c>
      <c r="J2998" s="1" t="str">
        <f aca="false">INDEX(Orders!$E$2:$E$8001,MATCH(B2998,Orders!$A$2:$A$8001,0))</f>
        <v>Delivered</v>
      </c>
      <c r="K2998" s="1" t="str">
        <f aca="false">LEFT(INDEX(Orders!$C$2:$C$8001,MATCH(B2998,Orders!$A$2:$A$8001,0)),7)</f>
        <v>2025-11</v>
      </c>
    </row>
    <row r="2999" customFormat="false" ht="15" hidden="false" customHeight="true" outlineLevel="0" collapsed="false">
      <c r="A2999" s="1" t="s">
        <v>13469</v>
      </c>
      <c r="B2999" s="1" t="s">
        <v>3844</v>
      </c>
      <c r="C2999" s="1" t="s">
        <v>1979</v>
      </c>
      <c r="D2999" s="1" t="n">
        <v>1</v>
      </c>
      <c r="E2999" s="16" t="n">
        <v>623</v>
      </c>
      <c r="F2999" s="17" t="n">
        <v>0</v>
      </c>
      <c r="G2999" s="16" t="n">
        <v>623</v>
      </c>
      <c r="I2999" s="1" t="str">
        <f aca="false">INDEX(Products!$C$2:$C$51,MATCH(C2999,Products!$A$2:$A$51,0))</f>
        <v>Beauty &amp; Personal Care</v>
      </c>
      <c r="J2999" s="1" t="str">
        <f aca="false">INDEX(Orders!$E$2:$E$8001,MATCH(B2999,Orders!$A$2:$A$8001,0))</f>
        <v>Delivered</v>
      </c>
      <c r="K2999" s="1" t="str">
        <f aca="false">LEFT(INDEX(Orders!$C$2:$C$8001,MATCH(B2999,Orders!$A$2:$A$8001,0)),7)</f>
        <v>2024-12</v>
      </c>
    </row>
    <row r="3000" customFormat="false" ht="15" hidden="false" customHeight="true" outlineLevel="0" collapsed="false">
      <c r="A3000" s="1" t="s">
        <v>13470</v>
      </c>
      <c r="B3000" s="1" t="s">
        <v>3844</v>
      </c>
      <c r="C3000" s="1" t="s">
        <v>1930</v>
      </c>
      <c r="D3000" s="1" t="n">
        <v>1</v>
      </c>
      <c r="E3000" s="16" t="n">
        <v>2398.35</v>
      </c>
      <c r="F3000" s="17" t="n">
        <v>0</v>
      </c>
      <c r="G3000" s="16" t="n">
        <v>2398.35</v>
      </c>
      <c r="I3000" s="1" t="str">
        <f aca="false">INDEX(Products!$C$2:$C$51,MATCH(C3000,Products!$A$2:$A$51,0))</f>
        <v>Electronics</v>
      </c>
      <c r="J3000" s="1" t="str">
        <f aca="false">INDEX(Orders!$E$2:$E$8001,MATCH(B3000,Orders!$A$2:$A$8001,0))</f>
        <v>Delivered</v>
      </c>
      <c r="K3000" s="1" t="str">
        <f aca="false">LEFT(INDEX(Orders!$C$2:$C$8001,MATCH(B3000,Orders!$A$2:$A$8001,0)),7)</f>
        <v>2024-12</v>
      </c>
    </row>
    <row r="3001" customFormat="false" ht="15" hidden="false" customHeight="true" outlineLevel="0" collapsed="false">
      <c r="A3001" s="1" t="s">
        <v>13471</v>
      </c>
      <c r="B3001" s="1" t="s">
        <v>3845</v>
      </c>
      <c r="C3001" s="1" t="s">
        <v>1930</v>
      </c>
      <c r="D3001" s="1" t="n">
        <v>1</v>
      </c>
      <c r="E3001" s="16" t="n">
        <v>2398.35</v>
      </c>
      <c r="F3001" s="17" t="n">
        <v>0.1</v>
      </c>
      <c r="G3001" s="16" t="n">
        <v>2158.52</v>
      </c>
      <c r="I3001" s="1" t="str">
        <f aca="false">INDEX(Products!$C$2:$C$51,MATCH(C3001,Products!$A$2:$A$51,0))</f>
        <v>Electronics</v>
      </c>
      <c r="J3001" s="1" t="str">
        <f aca="false">INDEX(Orders!$E$2:$E$8001,MATCH(B3001,Orders!$A$2:$A$8001,0))</f>
        <v>Delivered</v>
      </c>
      <c r="K3001" s="1" t="str">
        <f aca="false">LEFT(INDEX(Orders!$C$2:$C$8001,MATCH(B3001,Orders!$A$2:$A$8001,0)),7)</f>
        <v>2024-06</v>
      </c>
    </row>
    <row r="3002" customFormat="false" ht="15" hidden="false" customHeight="true" outlineLevel="0" collapsed="false">
      <c r="A3002" s="1" t="s">
        <v>13472</v>
      </c>
      <c r="B3002" s="1" t="s">
        <v>3846</v>
      </c>
      <c r="C3002" s="1" t="s">
        <v>2006</v>
      </c>
      <c r="D3002" s="1" t="n">
        <v>3</v>
      </c>
      <c r="E3002" s="16" t="n">
        <v>482.17</v>
      </c>
      <c r="F3002" s="17" t="n">
        <v>0</v>
      </c>
      <c r="G3002" s="16" t="n">
        <v>1446.51</v>
      </c>
      <c r="I3002" s="1" t="str">
        <f aca="false">INDEX(Products!$C$2:$C$51,MATCH(C3002,Products!$A$2:$A$51,0))</f>
        <v>Books &amp; Stationery</v>
      </c>
      <c r="J3002" s="1" t="str">
        <f aca="false">INDEX(Orders!$E$2:$E$8001,MATCH(B3002,Orders!$A$2:$A$8001,0))</f>
        <v>Delivered</v>
      </c>
      <c r="K3002" s="1" t="str">
        <f aca="false">LEFT(INDEX(Orders!$C$2:$C$8001,MATCH(B3002,Orders!$A$2:$A$8001,0)),7)</f>
        <v>2024-03</v>
      </c>
    </row>
    <row r="3003" customFormat="false" ht="15" hidden="false" customHeight="true" outlineLevel="0" collapsed="false">
      <c r="A3003" s="1" t="s">
        <v>13473</v>
      </c>
      <c r="B3003" s="1" t="s">
        <v>3847</v>
      </c>
      <c r="C3003" s="1" t="s">
        <v>1979</v>
      </c>
      <c r="D3003" s="1" t="n">
        <v>2</v>
      </c>
      <c r="E3003" s="16" t="n">
        <v>623</v>
      </c>
      <c r="F3003" s="17" t="n">
        <v>0</v>
      </c>
      <c r="G3003" s="16" t="n">
        <v>1246</v>
      </c>
      <c r="I3003" s="1" t="str">
        <f aca="false">INDEX(Products!$C$2:$C$51,MATCH(C3003,Products!$A$2:$A$51,0))</f>
        <v>Beauty &amp; Personal Care</v>
      </c>
      <c r="J3003" s="1" t="str">
        <f aca="false">INDEX(Orders!$E$2:$E$8001,MATCH(B3003,Orders!$A$2:$A$8001,0))</f>
        <v>Delivered</v>
      </c>
      <c r="K3003" s="1" t="str">
        <f aca="false">LEFT(INDEX(Orders!$C$2:$C$8001,MATCH(B3003,Orders!$A$2:$A$8001,0)),7)</f>
        <v>2025-10</v>
      </c>
    </row>
    <row r="3004" customFormat="false" ht="15" hidden="false" customHeight="true" outlineLevel="0" collapsed="false">
      <c r="A3004" s="1" t="s">
        <v>13474</v>
      </c>
      <c r="B3004" s="1" t="s">
        <v>3848</v>
      </c>
      <c r="C3004" s="1" t="s">
        <v>1997</v>
      </c>
      <c r="D3004" s="1" t="n">
        <v>2</v>
      </c>
      <c r="E3004" s="16" t="n">
        <v>311.15</v>
      </c>
      <c r="F3004" s="17" t="n">
        <v>0.2</v>
      </c>
      <c r="G3004" s="16" t="n">
        <v>497.84</v>
      </c>
      <c r="I3004" s="1" t="str">
        <f aca="false">INDEX(Products!$C$2:$C$51,MATCH(C3004,Products!$A$2:$A$51,0))</f>
        <v>Sports &amp; Fitness</v>
      </c>
      <c r="J3004" s="1" t="str">
        <f aca="false">INDEX(Orders!$E$2:$E$8001,MATCH(B3004,Orders!$A$2:$A$8001,0))</f>
        <v>Delivered</v>
      </c>
      <c r="K3004" s="1" t="str">
        <f aca="false">LEFT(INDEX(Orders!$C$2:$C$8001,MATCH(B3004,Orders!$A$2:$A$8001,0)),7)</f>
        <v>2025-12</v>
      </c>
    </row>
    <row r="3005" customFormat="false" ht="15" hidden="false" customHeight="true" outlineLevel="0" collapsed="false">
      <c r="A3005" s="1" t="s">
        <v>13475</v>
      </c>
      <c r="B3005" s="1" t="s">
        <v>3849</v>
      </c>
      <c r="C3005" s="1" t="s">
        <v>1976</v>
      </c>
      <c r="D3005" s="1" t="n">
        <v>1</v>
      </c>
      <c r="E3005" s="16" t="n">
        <v>1603.35</v>
      </c>
      <c r="F3005" s="17" t="n">
        <v>0.05</v>
      </c>
      <c r="G3005" s="16" t="n">
        <v>1523.18</v>
      </c>
      <c r="I3005" s="1" t="str">
        <f aca="false">INDEX(Products!$C$2:$C$51,MATCH(C3005,Products!$A$2:$A$51,0))</f>
        <v>Beauty &amp; Personal Care</v>
      </c>
      <c r="J3005" s="1" t="str">
        <f aca="false">INDEX(Orders!$E$2:$E$8001,MATCH(B3005,Orders!$A$2:$A$8001,0))</f>
        <v>Delivered</v>
      </c>
      <c r="K3005" s="1" t="str">
        <f aca="false">LEFT(INDEX(Orders!$C$2:$C$8001,MATCH(B3005,Orders!$A$2:$A$8001,0)),7)</f>
        <v>2025-10</v>
      </c>
    </row>
    <row r="3006" customFormat="false" ht="15" hidden="false" customHeight="true" outlineLevel="0" collapsed="false">
      <c r="A3006" s="1" t="s">
        <v>13476</v>
      </c>
      <c r="B3006" s="1" t="s">
        <v>3849</v>
      </c>
      <c r="C3006" s="1" t="s">
        <v>2007</v>
      </c>
      <c r="D3006" s="1" t="n">
        <v>1</v>
      </c>
      <c r="E3006" s="16" t="n">
        <v>750.27</v>
      </c>
      <c r="F3006" s="17" t="n">
        <v>0.1</v>
      </c>
      <c r="G3006" s="16" t="n">
        <v>675.24</v>
      </c>
      <c r="I3006" s="1" t="str">
        <f aca="false">INDEX(Products!$C$2:$C$51,MATCH(C3006,Products!$A$2:$A$51,0))</f>
        <v>Books &amp; Stationery</v>
      </c>
      <c r="J3006" s="1" t="str">
        <f aca="false">INDEX(Orders!$E$2:$E$8001,MATCH(B3006,Orders!$A$2:$A$8001,0))</f>
        <v>Delivered</v>
      </c>
      <c r="K3006" s="1" t="str">
        <f aca="false">LEFT(INDEX(Orders!$C$2:$C$8001,MATCH(B3006,Orders!$A$2:$A$8001,0)),7)</f>
        <v>2025-10</v>
      </c>
    </row>
    <row r="3007" customFormat="false" ht="15" hidden="false" customHeight="true" outlineLevel="0" collapsed="false">
      <c r="A3007" s="1" t="s">
        <v>13477</v>
      </c>
      <c r="B3007" s="1" t="s">
        <v>3849</v>
      </c>
      <c r="C3007" s="1" t="s">
        <v>2006</v>
      </c>
      <c r="D3007" s="1" t="n">
        <v>2</v>
      </c>
      <c r="E3007" s="16" t="n">
        <v>482.17</v>
      </c>
      <c r="F3007" s="17" t="n">
        <v>0.05</v>
      </c>
      <c r="G3007" s="16" t="n">
        <v>916.12</v>
      </c>
      <c r="I3007" s="1" t="str">
        <f aca="false">INDEX(Products!$C$2:$C$51,MATCH(C3007,Products!$A$2:$A$51,0))</f>
        <v>Books &amp; Stationery</v>
      </c>
      <c r="J3007" s="1" t="str">
        <f aca="false">INDEX(Orders!$E$2:$E$8001,MATCH(B3007,Orders!$A$2:$A$8001,0))</f>
        <v>Delivered</v>
      </c>
      <c r="K3007" s="1" t="str">
        <f aca="false">LEFT(INDEX(Orders!$C$2:$C$8001,MATCH(B3007,Orders!$A$2:$A$8001,0)),7)</f>
        <v>2025-10</v>
      </c>
    </row>
    <row r="3008" customFormat="false" ht="15" hidden="false" customHeight="true" outlineLevel="0" collapsed="false">
      <c r="A3008" s="1" t="s">
        <v>13478</v>
      </c>
      <c r="B3008" s="1" t="s">
        <v>3849</v>
      </c>
      <c r="C3008" s="1" t="s">
        <v>1943</v>
      </c>
      <c r="D3008" s="1" t="n">
        <v>1</v>
      </c>
      <c r="E3008" s="16" t="n">
        <v>1250.54</v>
      </c>
      <c r="F3008" s="17" t="n">
        <v>0</v>
      </c>
      <c r="G3008" s="16" t="n">
        <v>1250.54</v>
      </c>
      <c r="I3008" s="1" t="str">
        <f aca="false">INDEX(Products!$C$2:$C$51,MATCH(C3008,Products!$A$2:$A$51,0))</f>
        <v>Fashion</v>
      </c>
      <c r="J3008" s="1" t="str">
        <f aca="false">INDEX(Orders!$E$2:$E$8001,MATCH(B3008,Orders!$A$2:$A$8001,0))</f>
        <v>Delivered</v>
      </c>
      <c r="K3008" s="1" t="str">
        <f aca="false">LEFT(INDEX(Orders!$C$2:$C$8001,MATCH(B3008,Orders!$A$2:$A$8001,0)),7)</f>
        <v>2025-10</v>
      </c>
    </row>
    <row r="3009" customFormat="false" ht="15" hidden="false" customHeight="true" outlineLevel="0" collapsed="false">
      <c r="A3009" s="1" t="s">
        <v>13479</v>
      </c>
      <c r="B3009" s="1" t="s">
        <v>3849</v>
      </c>
      <c r="C3009" s="1" t="s">
        <v>1930</v>
      </c>
      <c r="D3009" s="1" t="n">
        <v>1</v>
      </c>
      <c r="E3009" s="16" t="n">
        <v>2398.35</v>
      </c>
      <c r="F3009" s="17" t="n">
        <v>0.15</v>
      </c>
      <c r="G3009" s="16" t="n">
        <v>2038.6</v>
      </c>
      <c r="I3009" s="1" t="str">
        <f aca="false">INDEX(Products!$C$2:$C$51,MATCH(C3009,Products!$A$2:$A$51,0))</f>
        <v>Electronics</v>
      </c>
      <c r="J3009" s="1" t="str">
        <f aca="false">INDEX(Orders!$E$2:$E$8001,MATCH(B3009,Orders!$A$2:$A$8001,0))</f>
        <v>Delivered</v>
      </c>
      <c r="K3009" s="1" t="str">
        <f aca="false">LEFT(INDEX(Orders!$C$2:$C$8001,MATCH(B3009,Orders!$A$2:$A$8001,0)),7)</f>
        <v>2025-10</v>
      </c>
    </row>
    <row r="3010" customFormat="false" ht="15" hidden="false" customHeight="true" outlineLevel="0" collapsed="false">
      <c r="A3010" s="1" t="s">
        <v>13480</v>
      </c>
      <c r="B3010" s="1" t="s">
        <v>3850</v>
      </c>
      <c r="C3010" s="1" t="s">
        <v>1959</v>
      </c>
      <c r="D3010" s="1" t="n">
        <v>1</v>
      </c>
      <c r="E3010" s="16" t="n">
        <v>2142.79</v>
      </c>
      <c r="F3010" s="17" t="n">
        <v>0.1</v>
      </c>
      <c r="G3010" s="16" t="n">
        <v>1928.51</v>
      </c>
      <c r="I3010" s="1" t="str">
        <f aca="false">INDEX(Products!$C$2:$C$51,MATCH(C3010,Products!$A$2:$A$51,0))</f>
        <v>Home &amp; Kitchen</v>
      </c>
      <c r="J3010" s="1" t="str">
        <f aca="false">INDEX(Orders!$E$2:$E$8001,MATCH(B3010,Orders!$A$2:$A$8001,0))</f>
        <v>Delivered</v>
      </c>
      <c r="K3010" s="1" t="str">
        <f aca="false">LEFT(INDEX(Orders!$C$2:$C$8001,MATCH(B3010,Orders!$A$2:$A$8001,0)),7)</f>
        <v>2025-08</v>
      </c>
    </row>
    <row r="3011" customFormat="false" ht="15" hidden="false" customHeight="true" outlineLevel="0" collapsed="false">
      <c r="A3011" s="1" t="s">
        <v>13481</v>
      </c>
      <c r="B3011" s="1" t="s">
        <v>3851</v>
      </c>
      <c r="C3011" s="1" t="s">
        <v>2007</v>
      </c>
      <c r="D3011" s="1" t="n">
        <v>1</v>
      </c>
      <c r="E3011" s="16" t="n">
        <v>750.27</v>
      </c>
      <c r="F3011" s="17" t="n">
        <v>0.15</v>
      </c>
      <c r="G3011" s="16" t="n">
        <v>637.73</v>
      </c>
      <c r="I3011" s="1" t="str">
        <f aca="false">INDEX(Products!$C$2:$C$51,MATCH(C3011,Products!$A$2:$A$51,0))</f>
        <v>Books &amp; Stationery</v>
      </c>
      <c r="J3011" s="1" t="str">
        <f aca="false">INDEX(Orders!$E$2:$E$8001,MATCH(B3011,Orders!$A$2:$A$8001,0))</f>
        <v>Delivered</v>
      </c>
      <c r="K3011" s="1" t="str">
        <f aca="false">LEFT(INDEX(Orders!$C$2:$C$8001,MATCH(B3011,Orders!$A$2:$A$8001,0)),7)</f>
        <v>2024-05</v>
      </c>
    </row>
    <row r="3012" customFormat="false" ht="15" hidden="false" customHeight="true" outlineLevel="0" collapsed="false">
      <c r="A3012" s="1" t="s">
        <v>13482</v>
      </c>
      <c r="B3012" s="1" t="s">
        <v>3851</v>
      </c>
      <c r="C3012" s="1" t="s">
        <v>1975</v>
      </c>
      <c r="D3012" s="1" t="n">
        <v>1</v>
      </c>
      <c r="E3012" s="16" t="n">
        <v>862.99</v>
      </c>
      <c r="F3012" s="17" t="n">
        <v>0</v>
      </c>
      <c r="G3012" s="16" t="n">
        <v>862.99</v>
      </c>
      <c r="I3012" s="1" t="str">
        <f aca="false">INDEX(Products!$C$2:$C$51,MATCH(C3012,Products!$A$2:$A$51,0))</f>
        <v>Beauty &amp; Personal Care</v>
      </c>
      <c r="J3012" s="1" t="str">
        <f aca="false">INDEX(Orders!$E$2:$E$8001,MATCH(B3012,Orders!$A$2:$A$8001,0))</f>
        <v>Delivered</v>
      </c>
      <c r="K3012" s="1" t="str">
        <f aca="false">LEFT(INDEX(Orders!$C$2:$C$8001,MATCH(B3012,Orders!$A$2:$A$8001,0)),7)</f>
        <v>2024-05</v>
      </c>
    </row>
    <row r="3013" customFormat="false" ht="15" hidden="false" customHeight="true" outlineLevel="0" collapsed="false">
      <c r="A3013" s="1" t="s">
        <v>13483</v>
      </c>
      <c r="B3013" s="1" t="s">
        <v>3853</v>
      </c>
      <c r="C3013" s="1" t="s">
        <v>1961</v>
      </c>
      <c r="D3013" s="1" t="n">
        <v>1</v>
      </c>
      <c r="E3013" s="16" t="n">
        <v>3493.68</v>
      </c>
      <c r="F3013" s="17" t="n">
        <v>0.05</v>
      </c>
      <c r="G3013" s="16" t="n">
        <v>3319</v>
      </c>
      <c r="I3013" s="1" t="str">
        <f aca="false">INDEX(Products!$C$2:$C$51,MATCH(C3013,Products!$A$2:$A$51,0))</f>
        <v>Home &amp; Kitchen</v>
      </c>
      <c r="J3013" s="1" t="str">
        <f aca="false">INDEX(Orders!$E$2:$E$8001,MATCH(B3013,Orders!$A$2:$A$8001,0))</f>
        <v>Delivered</v>
      </c>
      <c r="K3013" s="1" t="str">
        <f aca="false">LEFT(INDEX(Orders!$C$2:$C$8001,MATCH(B3013,Orders!$A$2:$A$8001,0)),7)</f>
        <v>2024-07</v>
      </c>
    </row>
    <row r="3014" customFormat="false" ht="15" hidden="false" customHeight="true" outlineLevel="0" collapsed="false">
      <c r="A3014" s="1" t="s">
        <v>13484</v>
      </c>
      <c r="B3014" s="1" t="s">
        <v>3854</v>
      </c>
      <c r="C3014" s="1" t="s">
        <v>2007</v>
      </c>
      <c r="D3014" s="1" t="n">
        <v>3</v>
      </c>
      <c r="E3014" s="16" t="n">
        <v>750.27</v>
      </c>
      <c r="F3014" s="17" t="n">
        <v>0</v>
      </c>
      <c r="G3014" s="16" t="n">
        <v>2250.81</v>
      </c>
      <c r="I3014" s="1" t="str">
        <f aca="false">INDEX(Products!$C$2:$C$51,MATCH(C3014,Products!$A$2:$A$51,0))</f>
        <v>Books &amp; Stationery</v>
      </c>
      <c r="J3014" s="1" t="str">
        <f aca="false">INDEX(Orders!$E$2:$E$8001,MATCH(B3014,Orders!$A$2:$A$8001,0))</f>
        <v>Delivered</v>
      </c>
      <c r="K3014" s="1" t="str">
        <f aca="false">LEFT(INDEX(Orders!$C$2:$C$8001,MATCH(B3014,Orders!$A$2:$A$8001,0)),7)</f>
        <v>2024-08</v>
      </c>
    </row>
    <row r="3015" customFormat="false" ht="15" hidden="false" customHeight="true" outlineLevel="0" collapsed="false">
      <c r="A3015" s="1" t="s">
        <v>13485</v>
      </c>
      <c r="B3015" s="1" t="s">
        <v>3854</v>
      </c>
      <c r="C3015" s="1" t="s">
        <v>1930</v>
      </c>
      <c r="D3015" s="1" t="n">
        <v>1</v>
      </c>
      <c r="E3015" s="16" t="n">
        <v>2398.35</v>
      </c>
      <c r="F3015" s="17" t="n">
        <v>0.1</v>
      </c>
      <c r="G3015" s="16" t="n">
        <v>2158.52</v>
      </c>
      <c r="I3015" s="1" t="str">
        <f aca="false">INDEX(Products!$C$2:$C$51,MATCH(C3015,Products!$A$2:$A$51,0))</f>
        <v>Electronics</v>
      </c>
      <c r="J3015" s="1" t="str">
        <f aca="false">INDEX(Orders!$E$2:$E$8001,MATCH(B3015,Orders!$A$2:$A$8001,0))</f>
        <v>Delivered</v>
      </c>
      <c r="K3015" s="1" t="str">
        <f aca="false">LEFT(INDEX(Orders!$C$2:$C$8001,MATCH(B3015,Orders!$A$2:$A$8001,0)),7)</f>
        <v>2024-08</v>
      </c>
    </row>
    <row r="3016" customFormat="false" ht="15" hidden="false" customHeight="true" outlineLevel="0" collapsed="false">
      <c r="A3016" s="1" t="s">
        <v>13486</v>
      </c>
      <c r="B3016" s="1" t="s">
        <v>3854</v>
      </c>
      <c r="C3016" s="1" t="s">
        <v>1933</v>
      </c>
      <c r="D3016" s="1" t="n">
        <v>3</v>
      </c>
      <c r="E3016" s="16" t="n">
        <v>7194.38</v>
      </c>
      <c r="F3016" s="17" t="n">
        <v>0.15</v>
      </c>
      <c r="G3016" s="16" t="n">
        <v>18345.67</v>
      </c>
      <c r="I3016" s="1" t="str">
        <f aca="false">INDEX(Products!$C$2:$C$51,MATCH(C3016,Products!$A$2:$A$51,0))</f>
        <v>Electronics</v>
      </c>
      <c r="J3016" s="1" t="str">
        <f aca="false">INDEX(Orders!$E$2:$E$8001,MATCH(B3016,Orders!$A$2:$A$8001,0))</f>
        <v>Delivered</v>
      </c>
      <c r="K3016" s="1" t="str">
        <f aca="false">LEFT(INDEX(Orders!$C$2:$C$8001,MATCH(B3016,Orders!$A$2:$A$8001,0)),7)</f>
        <v>2024-08</v>
      </c>
    </row>
    <row r="3017" customFormat="false" ht="15" hidden="false" customHeight="true" outlineLevel="0" collapsed="false">
      <c r="A3017" s="1" t="s">
        <v>13487</v>
      </c>
      <c r="B3017" s="1" t="s">
        <v>3855</v>
      </c>
      <c r="C3017" s="1" t="s">
        <v>2007</v>
      </c>
      <c r="D3017" s="1" t="n">
        <v>1</v>
      </c>
      <c r="E3017" s="16" t="n">
        <v>750.27</v>
      </c>
      <c r="F3017" s="17" t="n">
        <v>0.05</v>
      </c>
      <c r="G3017" s="16" t="n">
        <v>712.76</v>
      </c>
      <c r="I3017" s="1" t="str">
        <f aca="false">INDEX(Products!$C$2:$C$51,MATCH(C3017,Products!$A$2:$A$51,0))</f>
        <v>Books &amp; Stationery</v>
      </c>
      <c r="J3017" s="1" t="str">
        <f aca="false">INDEX(Orders!$E$2:$E$8001,MATCH(B3017,Orders!$A$2:$A$8001,0))</f>
        <v>Delivered</v>
      </c>
      <c r="K3017" s="1" t="str">
        <f aca="false">LEFT(INDEX(Orders!$C$2:$C$8001,MATCH(B3017,Orders!$A$2:$A$8001,0)),7)</f>
        <v>2024-01</v>
      </c>
    </row>
    <row r="3018" customFormat="false" ht="15" hidden="false" customHeight="true" outlineLevel="0" collapsed="false">
      <c r="A3018" s="1" t="s">
        <v>13488</v>
      </c>
      <c r="B3018" s="1" t="s">
        <v>3857</v>
      </c>
      <c r="C3018" s="1" t="s">
        <v>2006</v>
      </c>
      <c r="D3018" s="1" t="n">
        <v>1</v>
      </c>
      <c r="E3018" s="16" t="n">
        <v>482.17</v>
      </c>
      <c r="F3018" s="17" t="n">
        <v>0</v>
      </c>
      <c r="G3018" s="16" t="n">
        <v>482.17</v>
      </c>
      <c r="I3018" s="1" t="str">
        <f aca="false">INDEX(Products!$C$2:$C$51,MATCH(C3018,Products!$A$2:$A$51,0))</f>
        <v>Books &amp; Stationery</v>
      </c>
      <c r="J3018" s="1" t="str">
        <f aca="false">INDEX(Orders!$E$2:$E$8001,MATCH(B3018,Orders!$A$2:$A$8001,0))</f>
        <v>Delivered</v>
      </c>
      <c r="K3018" s="1" t="str">
        <f aca="false">LEFT(INDEX(Orders!$C$2:$C$8001,MATCH(B3018,Orders!$A$2:$A$8001,0)),7)</f>
        <v>2025-05</v>
      </c>
    </row>
    <row r="3019" customFormat="false" ht="15" hidden="false" customHeight="true" outlineLevel="0" collapsed="false">
      <c r="A3019" s="1" t="s">
        <v>13489</v>
      </c>
      <c r="B3019" s="1" t="s">
        <v>3858</v>
      </c>
      <c r="C3019" s="1" t="s">
        <v>1971</v>
      </c>
      <c r="D3019" s="1" t="n">
        <v>2</v>
      </c>
      <c r="E3019" s="16" t="n">
        <v>2073.63</v>
      </c>
      <c r="F3019" s="17" t="n">
        <v>0.2</v>
      </c>
      <c r="G3019" s="16" t="n">
        <v>3317.81</v>
      </c>
      <c r="I3019" s="1" t="str">
        <f aca="false">INDEX(Products!$C$2:$C$51,MATCH(C3019,Products!$A$2:$A$51,0))</f>
        <v>Home &amp; Kitchen</v>
      </c>
      <c r="J3019" s="1" t="str">
        <f aca="false">INDEX(Orders!$E$2:$E$8001,MATCH(B3019,Orders!$A$2:$A$8001,0))</f>
        <v>Delivered</v>
      </c>
      <c r="K3019" s="1" t="str">
        <f aca="false">LEFT(INDEX(Orders!$C$2:$C$8001,MATCH(B3019,Orders!$A$2:$A$8001,0)),7)</f>
        <v>2025-11</v>
      </c>
    </row>
    <row r="3020" customFormat="false" ht="15" hidden="false" customHeight="true" outlineLevel="0" collapsed="false">
      <c r="A3020" s="1" t="s">
        <v>13490</v>
      </c>
      <c r="B3020" s="1" t="s">
        <v>3858</v>
      </c>
      <c r="C3020" s="1" t="s">
        <v>2007</v>
      </c>
      <c r="D3020" s="1" t="n">
        <v>1</v>
      </c>
      <c r="E3020" s="16" t="n">
        <v>750.27</v>
      </c>
      <c r="F3020" s="17" t="n">
        <v>0</v>
      </c>
      <c r="G3020" s="16" t="n">
        <v>750.27</v>
      </c>
      <c r="I3020" s="1" t="str">
        <f aca="false">INDEX(Products!$C$2:$C$51,MATCH(C3020,Products!$A$2:$A$51,0))</f>
        <v>Books &amp; Stationery</v>
      </c>
      <c r="J3020" s="1" t="str">
        <f aca="false">INDEX(Orders!$E$2:$E$8001,MATCH(B3020,Orders!$A$2:$A$8001,0))</f>
        <v>Delivered</v>
      </c>
      <c r="K3020" s="1" t="str">
        <f aca="false">LEFT(INDEX(Orders!$C$2:$C$8001,MATCH(B3020,Orders!$A$2:$A$8001,0)),7)</f>
        <v>2025-11</v>
      </c>
    </row>
    <row r="3021" customFormat="false" ht="15" hidden="false" customHeight="true" outlineLevel="0" collapsed="false">
      <c r="A3021" s="1" t="s">
        <v>13491</v>
      </c>
      <c r="B3021" s="1" t="s">
        <v>3858</v>
      </c>
      <c r="C3021" s="1" t="s">
        <v>1951</v>
      </c>
      <c r="D3021" s="1" t="n">
        <v>1</v>
      </c>
      <c r="E3021" s="16" t="n">
        <v>957.5</v>
      </c>
      <c r="F3021" s="17" t="n">
        <v>0.15</v>
      </c>
      <c r="G3021" s="16" t="n">
        <v>813.88</v>
      </c>
      <c r="I3021" s="1" t="str">
        <f aca="false">INDEX(Products!$C$2:$C$51,MATCH(C3021,Products!$A$2:$A$51,0))</f>
        <v>Fashion</v>
      </c>
      <c r="J3021" s="1" t="str">
        <f aca="false">INDEX(Orders!$E$2:$E$8001,MATCH(B3021,Orders!$A$2:$A$8001,0))</f>
        <v>Delivered</v>
      </c>
      <c r="K3021" s="1" t="str">
        <f aca="false">LEFT(INDEX(Orders!$C$2:$C$8001,MATCH(B3021,Orders!$A$2:$A$8001,0)),7)</f>
        <v>2025-11</v>
      </c>
    </row>
    <row r="3022" customFormat="false" ht="15" hidden="false" customHeight="true" outlineLevel="0" collapsed="false">
      <c r="A3022" s="1" t="s">
        <v>13492</v>
      </c>
      <c r="B3022" s="1" t="s">
        <v>3858</v>
      </c>
      <c r="C3022" s="1" t="s">
        <v>2006</v>
      </c>
      <c r="D3022" s="1" t="n">
        <v>1</v>
      </c>
      <c r="E3022" s="16" t="n">
        <v>482.17</v>
      </c>
      <c r="F3022" s="17" t="n">
        <v>0.1</v>
      </c>
      <c r="G3022" s="16" t="n">
        <v>433.95</v>
      </c>
      <c r="I3022" s="1" t="str">
        <f aca="false">INDEX(Products!$C$2:$C$51,MATCH(C3022,Products!$A$2:$A$51,0))</f>
        <v>Books &amp; Stationery</v>
      </c>
      <c r="J3022" s="1" t="str">
        <f aca="false">INDEX(Orders!$E$2:$E$8001,MATCH(B3022,Orders!$A$2:$A$8001,0))</f>
        <v>Delivered</v>
      </c>
      <c r="K3022" s="1" t="str">
        <f aca="false">LEFT(INDEX(Orders!$C$2:$C$8001,MATCH(B3022,Orders!$A$2:$A$8001,0)),7)</f>
        <v>2025-11</v>
      </c>
    </row>
    <row r="3023" customFormat="false" ht="15" hidden="false" customHeight="true" outlineLevel="0" collapsed="false">
      <c r="A3023" s="1" t="s">
        <v>13493</v>
      </c>
      <c r="B3023" s="1" t="s">
        <v>3859</v>
      </c>
      <c r="C3023" s="1" t="s">
        <v>1961</v>
      </c>
      <c r="D3023" s="1" t="n">
        <v>1</v>
      </c>
      <c r="E3023" s="16" t="n">
        <v>3493.68</v>
      </c>
      <c r="F3023" s="17" t="n">
        <v>0.1</v>
      </c>
      <c r="G3023" s="16" t="n">
        <v>3144.31</v>
      </c>
      <c r="I3023" s="1" t="str">
        <f aca="false">INDEX(Products!$C$2:$C$51,MATCH(C3023,Products!$A$2:$A$51,0))</f>
        <v>Home &amp; Kitchen</v>
      </c>
      <c r="J3023" s="1" t="str">
        <f aca="false">INDEX(Orders!$E$2:$E$8001,MATCH(B3023,Orders!$A$2:$A$8001,0))</f>
        <v>Delivered</v>
      </c>
      <c r="K3023" s="1" t="str">
        <f aca="false">LEFT(INDEX(Orders!$C$2:$C$8001,MATCH(B3023,Orders!$A$2:$A$8001,0)),7)</f>
        <v>2025-10</v>
      </c>
    </row>
    <row r="3024" customFormat="false" ht="15" hidden="false" customHeight="true" outlineLevel="0" collapsed="false">
      <c r="A3024" s="1" t="s">
        <v>13494</v>
      </c>
      <c r="B3024" s="1" t="s">
        <v>3860</v>
      </c>
      <c r="C3024" s="1" t="s">
        <v>1930</v>
      </c>
      <c r="D3024" s="1" t="n">
        <v>1</v>
      </c>
      <c r="E3024" s="16" t="n">
        <v>2398.35</v>
      </c>
      <c r="F3024" s="17" t="n">
        <v>0</v>
      </c>
      <c r="G3024" s="16" t="n">
        <v>2398.35</v>
      </c>
      <c r="I3024" s="1" t="str">
        <f aca="false">INDEX(Products!$C$2:$C$51,MATCH(C3024,Products!$A$2:$A$51,0))</f>
        <v>Electronics</v>
      </c>
      <c r="J3024" s="1" t="str">
        <f aca="false">INDEX(Orders!$E$2:$E$8001,MATCH(B3024,Orders!$A$2:$A$8001,0))</f>
        <v>Delivered</v>
      </c>
      <c r="K3024" s="1" t="str">
        <f aca="false">LEFT(INDEX(Orders!$C$2:$C$8001,MATCH(B3024,Orders!$A$2:$A$8001,0)),7)</f>
        <v>2025-10</v>
      </c>
    </row>
    <row r="3025" customFormat="false" ht="15" hidden="false" customHeight="true" outlineLevel="0" collapsed="false">
      <c r="A3025" s="1" t="s">
        <v>13495</v>
      </c>
      <c r="B3025" s="1" t="s">
        <v>3860</v>
      </c>
      <c r="C3025" s="1" t="s">
        <v>2000</v>
      </c>
      <c r="D3025" s="1" t="n">
        <v>1</v>
      </c>
      <c r="E3025" s="16" t="n">
        <v>425.08</v>
      </c>
      <c r="F3025" s="17" t="n">
        <v>0.05</v>
      </c>
      <c r="G3025" s="16" t="n">
        <v>403.83</v>
      </c>
      <c r="I3025" s="1" t="str">
        <f aca="false">INDEX(Products!$C$2:$C$51,MATCH(C3025,Products!$A$2:$A$51,0))</f>
        <v>Books &amp; Stationery</v>
      </c>
      <c r="J3025" s="1" t="str">
        <f aca="false">INDEX(Orders!$E$2:$E$8001,MATCH(B3025,Orders!$A$2:$A$8001,0))</f>
        <v>Delivered</v>
      </c>
      <c r="K3025" s="1" t="str">
        <f aca="false">LEFT(INDEX(Orders!$C$2:$C$8001,MATCH(B3025,Orders!$A$2:$A$8001,0)),7)</f>
        <v>2025-10</v>
      </c>
    </row>
    <row r="3026" customFormat="false" ht="15" hidden="false" customHeight="true" outlineLevel="0" collapsed="false">
      <c r="A3026" s="1" t="s">
        <v>13496</v>
      </c>
      <c r="B3026" s="1" t="s">
        <v>3861</v>
      </c>
      <c r="C3026" s="1" t="s">
        <v>2004</v>
      </c>
      <c r="D3026" s="1" t="n">
        <v>1</v>
      </c>
      <c r="E3026" s="16" t="n">
        <v>645.89</v>
      </c>
      <c r="F3026" s="17" t="n">
        <v>0.15</v>
      </c>
      <c r="G3026" s="16" t="n">
        <v>549.01</v>
      </c>
      <c r="I3026" s="1" t="str">
        <f aca="false">INDEX(Products!$C$2:$C$51,MATCH(C3026,Products!$A$2:$A$51,0))</f>
        <v>Books &amp; Stationery</v>
      </c>
      <c r="J3026" s="1" t="str">
        <f aca="false">INDEX(Orders!$E$2:$E$8001,MATCH(B3026,Orders!$A$2:$A$8001,0))</f>
        <v>Delivered</v>
      </c>
      <c r="K3026" s="1" t="str">
        <f aca="false">LEFT(INDEX(Orders!$C$2:$C$8001,MATCH(B3026,Orders!$A$2:$A$8001,0)),7)</f>
        <v>2024-09</v>
      </c>
    </row>
    <row r="3027" customFormat="false" ht="15" hidden="false" customHeight="true" outlineLevel="0" collapsed="false">
      <c r="A3027" s="1" t="s">
        <v>13497</v>
      </c>
      <c r="B3027" s="1" t="s">
        <v>3862</v>
      </c>
      <c r="C3027" s="1" t="s">
        <v>2006</v>
      </c>
      <c r="D3027" s="1" t="n">
        <v>1</v>
      </c>
      <c r="E3027" s="16" t="n">
        <v>482.17</v>
      </c>
      <c r="F3027" s="17" t="n">
        <v>0</v>
      </c>
      <c r="G3027" s="16" t="n">
        <v>482.17</v>
      </c>
      <c r="I3027" s="1" t="str">
        <f aca="false">INDEX(Products!$C$2:$C$51,MATCH(C3027,Products!$A$2:$A$51,0))</f>
        <v>Books &amp; Stationery</v>
      </c>
      <c r="J3027" s="1" t="str">
        <f aca="false">INDEX(Orders!$E$2:$E$8001,MATCH(B3027,Orders!$A$2:$A$8001,0))</f>
        <v>Delivered</v>
      </c>
      <c r="K3027" s="1" t="str">
        <f aca="false">LEFT(INDEX(Orders!$C$2:$C$8001,MATCH(B3027,Orders!$A$2:$A$8001,0)),7)</f>
        <v>2025-11</v>
      </c>
    </row>
    <row r="3028" customFormat="false" ht="15" hidden="false" customHeight="true" outlineLevel="0" collapsed="false">
      <c r="A3028" s="1" t="s">
        <v>13498</v>
      </c>
      <c r="B3028" s="1" t="s">
        <v>3863</v>
      </c>
      <c r="C3028" s="1" t="s">
        <v>2006</v>
      </c>
      <c r="D3028" s="1" t="n">
        <v>1</v>
      </c>
      <c r="E3028" s="16" t="n">
        <v>482.17</v>
      </c>
      <c r="F3028" s="17" t="n">
        <v>0.1</v>
      </c>
      <c r="G3028" s="16" t="n">
        <v>433.95</v>
      </c>
      <c r="I3028" s="1" t="str">
        <f aca="false">INDEX(Products!$C$2:$C$51,MATCH(C3028,Products!$A$2:$A$51,0))</f>
        <v>Books &amp; Stationery</v>
      </c>
      <c r="J3028" s="1" t="str">
        <f aca="false">INDEX(Orders!$E$2:$E$8001,MATCH(B3028,Orders!$A$2:$A$8001,0))</f>
        <v>Delivered</v>
      </c>
      <c r="K3028" s="1" t="str">
        <f aca="false">LEFT(INDEX(Orders!$C$2:$C$8001,MATCH(B3028,Orders!$A$2:$A$8001,0)),7)</f>
        <v>2024-07</v>
      </c>
    </row>
    <row r="3029" customFormat="false" ht="15" hidden="false" customHeight="true" outlineLevel="0" collapsed="false">
      <c r="A3029" s="1" t="s">
        <v>13499</v>
      </c>
      <c r="B3029" s="1" t="s">
        <v>3864</v>
      </c>
      <c r="C3029" s="1" t="s">
        <v>2007</v>
      </c>
      <c r="D3029" s="1" t="n">
        <v>2</v>
      </c>
      <c r="E3029" s="16" t="n">
        <v>750.27</v>
      </c>
      <c r="F3029" s="17" t="n">
        <v>0.15</v>
      </c>
      <c r="G3029" s="16" t="n">
        <v>1275.46</v>
      </c>
      <c r="I3029" s="1" t="str">
        <f aca="false">INDEX(Products!$C$2:$C$51,MATCH(C3029,Products!$A$2:$A$51,0))</f>
        <v>Books &amp; Stationery</v>
      </c>
      <c r="J3029" s="1" t="str">
        <f aca="false">INDEX(Orders!$E$2:$E$8001,MATCH(B3029,Orders!$A$2:$A$8001,0))</f>
        <v>Delivered</v>
      </c>
      <c r="K3029" s="1" t="str">
        <f aca="false">LEFT(INDEX(Orders!$C$2:$C$8001,MATCH(B3029,Orders!$A$2:$A$8001,0)),7)</f>
        <v>2025-07</v>
      </c>
    </row>
    <row r="3030" customFormat="false" ht="15" hidden="false" customHeight="true" outlineLevel="0" collapsed="false">
      <c r="A3030" s="1" t="s">
        <v>13500</v>
      </c>
      <c r="B3030" s="1" t="s">
        <v>3865</v>
      </c>
      <c r="C3030" s="1" t="s">
        <v>1990</v>
      </c>
      <c r="D3030" s="1" t="n">
        <v>2</v>
      </c>
      <c r="E3030" s="16" t="n">
        <v>5311.32</v>
      </c>
      <c r="F3030" s="17" t="n">
        <v>0</v>
      </c>
      <c r="G3030" s="16" t="n">
        <v>10622.64</v>
      </c>
      <c r="I3030" s="1" t="str">
        <f aca="false">INDEX(Products!$C$2:$C$51,MATCH(C3030,Products!$A$2:$A$51,0))</f>
        <v>Sports &amp; Fitness</v>
      </c>
      <c r="J3030" s="1" t="str">
        <f aca="false">INDEX(Orders!$E$2:$E$8001,MATCH(B3030,Orders!$A$2:$A$8001,0))</f>
        <v>Returned</v>
      </c>
      <c r="K3030" s="1" t="str">
        <f aca="false">LEFT(INDEX(Orders!$C$2:$C$8001,MATCH(B3030,Orders!$A$2:$A$8001,0)),7)</f>
        <v>2024-05</v>
      </c>
    </row>
    <row r="3031" customFormat="false" ht="15" hidden="false" customHeight="true" outlineLevel="0" collapsed="false">
      <c r="A3031" s="1" t="s">
        <v>13501</v>
      </c>
      <c r="B3031" s="1" t="s">
        <v>3866</v>
      </c>
      <c r="C3031" s="1" t="s">
        <v>1969</v>
      </c>
      <c r="D3031" s="1" t="n">
        <v>3</v>
      </c>
      <c r="E3031" s="16" t="n">
        <v>9171.98</v>
      </c>
      <c r="F3031" s="17" t="n">
        <v>0.1</v>
      </c>
      <c r="G3031" s="16" t="n">
        <v>24764.35</v>
      </c>
      <c r="I3031" s="1" t="str">
        <f aca="false">INDEX(Products!$C$2:$C$51,MATCH(C3031,Products!$A$2:$A$51,0))</f>
        <v>Home &amp; Kitchen</v>
      </c>
      <c r="J3031" s="1" t="str">
        <f aca="false">INDEX(Orders!$E$2:$E$8001,MATCH(B3031,Orders!$A$2:$A$8001,0))</f>
        <v>Delivered</v>
      </c>
      <c r="K3031" s="1" t="str">
        <f aca="false">LEFT(INDEX(Orders!$C$2:$C$8001,MATCH(B3031,Orders!$A$2:$A$8001,0)),7)</f>
        <v>2025-09</v>
      </c>
    </row>
    <row r="3032" customFormat="false" ht="15" hidden="false" customHeight="true" outlineLevel="0" collapsed="false">
      <c r="A3032" s="1" t="s">
        <v>13502</v>
      </c>
      <c r="B3032" s="1" t="s">
        <v>3866</v>
      </c>
      <c r="C3032" s="1" t="s">
        <v>1930</v>
      </c>
      <c r="D3032" s="1" t="n">
        <v>2</v>
      </c>
      <c r="E3032" s="16" t="n">
        <v>2398.35</v>
      </c>
      <c r="F3032" s="17" t="n">
        <v>0</v>
      </c>
      <c r="G3032" s="16" t="n">
        <v>4796.7</v>
      </c>
      <c r="I3032" s="1" t="str">
        <f aca="false">INDEX(Products!$C$2:$C$51,MATCH(C3032,Products!$A$2:$A$51,0))</f>
        <v>Electronics</v>
      </c>
      <c r="J3032" s="1" t="str">
        <f aca="false">INDEX(Orders!$E$2:$E$8001,MATCH(B3032,Orders!$A$2:$A$8001,0))</f>
        <v>Delivered</v>
      </c>
      <c r="K3032" s="1" t="str">
        <f aca="false">LEFT(INDEX(Orders!$C$2:$C$8001,MATCH(B3032,Orders!$A$2:$A$8001,0)),7)</f>
        <v>2025-09</v>
      </c>
    </row>
    <row r="3033" customFormat="false" ht="15" hidden="false" customHeight="true" outlineLevel="0" collapsed="false">
      <c r="A3033" s="1" t="s">
        <v>13503</v>
      </c>
      <c r="B3033" s="1" t="s">
        <v>3866</v>
      </c>
      <c r="C3033" s="1" t="s">
        <v>1979</v>
      </c>
      <c r="D3033" s="1" t="n">
        <v>1</v>
      </c>
      <c r="E3033" s="16" t="n">
        <v>623</v>
      </c>
      <c r="F3033" s="17" t="n">
        <v>0</v>
      </c>
      <c r="G3033" s="16" t="n">
        <v>623</v>
      </c>
      <c r="I3033" s="1" t="str">
        <f aca="false">INDEX(Products!$C$2:$C$51,MATCH(C3033,Products!$A$2:$A$51,0))</f>
        <v>Beauty &amp; Personal Care</v>
      </c>
      <c r="J3033" s="1" t="str">
        <f aca="false">INDEX(Orders!$E$2:$E$8001,MATCH(B3033,Orders!$A$2:$A$8001,0))</f>
        <v>Delivered</v>
      </c>
      <c r="K3033" s="1" t="str">
        <f aca="false">LEFT(INDEX(Orders!$C$2:$C$8001,MATCH(B3033,Orders!$A$2:$A$8001,0)),7)</f>
        <v>2025-09</v>
      </c>
    </row>
    <row r="3034" customFormat="false" ht="15" hidden="false" customHeight="true" outlineLevel="0" collapsed="false">
      <c r="A3034" s="1" t="s">
        <v>13504</v>
      </c>
      <c r="B3034" s="1" t="s">
        <v>3867</v>
      </c>
      <c r="C3034" s="1" t="s">
        <v>1951</v>
      </c>
      <c r="D3034" s="1" t="n">
        <v>2</v>
      </c>
      <c r="E3034" s="16" t="n">
        <v>957.5</v>
      </c>
      <c r="F3034" s="17" t="n">
        <v>0</v>
      </c>
      <c r="G3034" s="16" t="n">
        <v>1915</v>
      </c>
      <c r="I3034" s="1" t="str">
        <f aca="false">INDEX(Products!$C$2:$C$51,MATCH(C3034,Products!$A$2:$A$51,0))</f>
        <v>Fashion</v>
      </c>
      <c r="J3034" s="1" t="str">
        <f aca="false">INDEX(Orders!$E$2:$E$8001,MATCH(B3034,Orders!$A$2:$A$8001,0))</f>
        <v>Delivered</v>
      </c>
      <c r="K3034" s="1" t="str">
        <f aca="false">LEFT(INDEX(Orders!$C$2:$C$8001,MATCH(B3034,Orders!$A$2:$A$8001,0)),7)</f>
        <v>2025-05</v>
      </c>
    </row>
    <row r="3035" customFormat="false" ht="15" hidden="false" customHeight="true" outlineLevel="0" collapsed="false">
      <c r="A3035" s="1" t="s">
        <v>13505</v>
      </c>
      <c r="B3035" s="1" t="s">
        <v>3867</v>
      </c>
      <c r="C3035" s="1" t="s">
        <v>2007</v>
      </c>
      <c r="D3035" s="1" t="n">
        <v>1</v>
      </c>
      <c r="E3035" s="16" t="n">
        <v>750.27</v>
      </c>
      <c r="F3035" s="17" t="n">
        <v>0.05</v>
      </c>
      <c r="G3035" s="16" t="n">
        <v>712.76</v>
      </c>
      <c r="I3035" s="1" t="str">
        <f aca="false">INDEX(Products!$C$2:$C$51,MATCH(C3035,Products!$A$2:$A$51,0))</f>
        <v>Books &amp; Stationery</v>
      </c>
      <c r="J3035" s="1" t="str">
        <f aca="false">INDEX(Orders!$E$2:$E$8001,MATCH(B3035,Orders!$A$2:$A$8001,0))</f>
        <v>Delivered</v>
      </c>
      <c r="K3035" s="1" t="str">
        <f aca="false">LEFT(INDEX(Orders!$C$2:$C$8001,MATCH(B3035,Orders!$A$2:$A$8001,0)),7)</f>
        <v>2025-05</v>
      </c>
    </row>
    <row r="3036" customFormat="false" ht="15" hidden="false" customHeight="true" outlineLevel="0" collapsed="false">
      <c r="A3036" s="1" t="s">
        <v>13506</v>
      </c>
      <c r="B3036" s="1" t="s">
        <v>3868</v>
      </c>
      <c r="C3036" s="1" t="s">
        <v>2007</v>
      </c>
      <c r="D3036" s="1" t="n">
        <v>1</v>
      </c>
      <c r="E3036" s="16" t="n">
        <v>750.27</v>
      </c>
      <c r="F3036" s="17" t="n">
        <v>0</v>
      </c>
      <c r="G3036" s="16" t="n">
        <v>750.27</v>
      </c>
      <c r="I3036" s="1" t="str">
        <f aca="false">INDEX(Products!$C$2:$C$51,MATCH(C3036,Products!$A$2:$A$51,0))</f>
        <v>Books &amp; Stationery</v>
      </c>
      <c r="J3036" s="1" t="str">
        <f aca="false">INDEX(Orders!$E$2:$E$8001,MATCH(B3036,Orders!$A$2:$A$8001,0))</f>
        <v>Cancelled</v>
      </c>
      <c r="K3036" s="1" t="str">
        <f aca="false">LEFT(INDEX(Orders!$C$2:$C$8001,MATCH(B3036,Orders!$A$2:$A$8001,0)),7)</f>
        <v>2024-12</v>
      </c>
    </row>
    <row r="3037" customFormat="false" ht="15" hidden="false" customHeight="true" outlineLevel="0" collapsed="false">
      <c r="A3037" s="1" t="s">
        <v>13507</v>
      </c>
      <c r="B3037" s="1" t="s">
        <v>3869</v>
      </c>
      <c r="C3037" s="1" t="s">
        <v>1922</v>
      </c>
      <c r="D3037" s="1" t="n">
        <v>1</v>
      </c>
      <c r="E3037" s="16" t="n">
        <v>3142.61</v>
      </c>
      <c r="F3037" s="17" t="n">
        <v>0.05</v>
      </c>
      <c r="G3037" s="16" t="n">
        <v>2985.48</v>
      </c>
      <c r="I3037" s="1" t="str">
        <f aca="false">INDEX(Products!$C$2:$C$51,MATCH(C3037,Products!$A$2:$A$51,0))</f>
        <v>Electronics</v>
      </c>
      <c r="J3037" s="1" t="str">
        <f aca="false">INDEX(Orders!$E$2:$E$8001,MATCH(B3037,Orders!$A$2:$A$8001,0))</f>
        <v>Delivered</v>
      </c>
      <c r="K3037" s="1" t="str">
        <f aca="false">LEFT(INDEX(Orders!$C$2:$C$8001,MATCH(B3037,Orders!$A$2:$A$8001,0)),7)</f>
        <v>2025-11</v>
      </c>
    </row>
    <row r="3038" customFormat="false" ht="15" hidden="false" customHeight="true" outlineLevel="0" collapsed="false">
      <c r="A3038" s="1" t="s">
        <v>13508</v>
      </c>
      <c r="B3038" s="1" t="s">
        <v>3869</v>
      </c>
      <c r="C3038" s="1" t="s">
        <v>2006</v>
      </c>
      <c r="D3038" s="1" t="n">
        <v>1</v>
      </c>
      <c r="E3038" s="16" t="n">
        <v>482.17</v>
      </c>
      <c r="F3038" s="17" t="n">
        <v>0.1</v>
      </c>
      <c r="G3038" s="16" t="n">
        <v>433.95</v>
      </c>
      <c r="I3038" s="1" t="str">
        <f aca="false">INDEX(Products!$C$2:$C$51,MATCH(C3038,Products!$A$2:$A$51,0))</f>
        <v>Books &amp; Stationery</v>
      </c>
      <c r="J3038" s="1" t="str">
        <f aca="false">INDEX(Orders!$E$2:$E$8001,MATCH(B3038,Orders!$A$2:$A$8001,0))</f>
        <v>Delivered</v>
      </c>
      <c r="K3038" s="1" t="str">
        <f aca="false">LEFT(INDEX(Orders!$C$2:$C$8001,MATCH(B3038,Orders!$A$2:$A$8001,0)),7)</f>
        <v>2025-11</v>
      </c>
    </row>
    <row r="3039" customFormat="false" ht="15" hidden="false" customHeight="true" outlineLevel="0" collapsed="false">
      <c r="A3039" s="1" t="s">
        <v>13509</v>
      </c>
      <c r="B3039" s="1" t="s">
        <v>3870</v>
      </c>
      <c r="C3039" s="1" t="s">
        <v>1940</v>
      </c>
      <c r="D3039" s="1" t="n">
        <v>1</v>
      </c>
      <c r="E3039" s="16" t="n">
        <v>2374.52</v>
      </c>
      <c r="F3039" s="17" t="n">
        <v>0</v>
      </c>
      <c r="G3039" s="16" t="n">
        <v>2374.52</v>
      </c>
      <c r="I3039" s="1" t="str">
        <f aca="false">INDEX(Products!$C$2:$C$51,MATCH(C3039,Products!$A$2:$A$51,0))</f>
        <v>Fashion</v>
      </c>
      <c r="J3039" s="1" t="str">
        <f aca="false">INDEX(Orders!$E$2:$E$8001,MATCH(B3039,Orders!$A$2:$A$8001,0))</f>
        <v>Delivered</v>
      </c>
      <c r="K3039" s="1" t="str">
        <f aca="false">LEFT(INDEX(Orders!$C$2:$C$8001,MATCH(B3039,Orders!$A$2:$A$8001,0)),7)</f>
        <v>2024-08</v>
      </c>
    </row>
    <row r="3040" customFormat="false" ht="15" hidden="false" customHeight="true" outlineLevel="0" collapsed="false">
      <c r="A3040" s="1" t="s">
        <v>13510</v>
      </c>
      <c r="B3040" s="1" t="s">
        <v>3871</v>
      </c>
      <c r="C3040" s="1" t="s">
        <v>1940</v>
      </c>
      <c r="D3040" s="1" t="n">
        <v>2</v>
      </c>
      <c r="E3040" s="16" t="n">
        <v>2374.52</v>
      </c>
      <c r="F3040" s="17" t="n">
        <v>0</v>
      </c>
      <c r="G3040" s="16" t="n">
        <v>4749.04</v>
      </c>
      <c r="I3040" s="1" t="str">
        <f aca="false">INDEX(Products!$C$2:$C$51,MATCH(C3040,Products!$A$2:$A$51,0))</f>
        <v>Fashion</v>
      </c>
      <c r="J3040" s="1" t="str">
        <f aca="false">INDEX(Orders!$E$2:$E$8001,MATCH(B3040,Orders!$A$2:$A$8001,0))</f>
        <v>Delivered</v>
      </c>
      <c r="K3040" s="1" t="str">
        <f aca="false">LEFT(INDEX(Orders!$C$2:$C$8001,MATCH(B3040,Orders!$A$2:$A$8001,0)),7)</f>
        <v>2025-08</v>
      </c>
    </row>
    <row r="3041" customFormat="false" ht="15" hidden="false" customHeight="true" outlineLevel="0" collapsed="false">
      <c r="A3041" s="1" t="s">
        <v>13511</v>
      </c>
      <c r="B3041" s="1" t="s">
        <v>3871</v>
      </c>
      <c r="C3041" s="1" t="s">
        <v>1930</v>
      </c>
      <c r="D3041" s="1" t="n">
        <v>1</v>
      </c>
      <c r="E3041" s="16" t="n">
        <v>2398.35</v>
      </c>
      <c r="F3041" s="17" t="n">
        <v>0</v>
      </c>
      <c r="G3041" s="16" t="n">
        <v>2398.35</v>
      </c>
      <c r="I3041" s="1" t="str">
        <f aca="false">INDEX(Products!$C$2:$C$51,MATCH(C3041,Products!$A$2:$A$51,0))</f>
        <v>Electronics</v>
      </c>
      <c r="J3041" s="1" t="str">
        <f aca="false">INDEX(Orders!$E$2:$E$8001,MATCH(B3041,Orders!$A$2:$A$8001,0))</f>
        <v>Delivered</v>
      </c>
      <c r="K3041" s="1" t="str">
        <f aca="false">LEFT(INDEX(Orders!$C$2:$C$8001,MATCH(B3041,Orders!$A$2:$A$8001,0)),7)</f>
        <v>2025-08</v>
      </c>
    </row>
    <row r="3042" customFormat="false" ht="15" hidden="false" customHeight="true" outlineLevel="0" collapsed="false">
      <c r="A3042" s="1" t="s">
        <v>13512</v>
      </c>
      <c r="B3042" s="1" t="s">
        <v>3872</v>
      </c>
      <c r="C3042" s="1" t="s">
        <v>2000</v>
      </c>
      <c r="D3042" s="1" t="n">
        <v>3</v>
      </c>
      <c r="E3042" s="16" t="n">
        <v>425.08</v>
      </c>
      <c r="F3042" s="17" t="n">
        <v>0</v>
      </c>
      <c r="G3042" s="16" t="n">
        <v>1275.24</v>
      </c>
      <c r="I3042" s="1" t="str">
        <f aca="false">INDEX(Products!$C$2:$C$51,MATCH(C3042,Products!$A$2:$A$51,0))</f>
        <v>Books &amp; Stationery</v>
      </c>
      <c r="J3042" s="1" t="str">
        <f aca="false">INDEX(Orders!$E$2:$E$8001,MATCH(B3042,Orders!$A$2:$A$8001,0))</f>
        <v>Delivered</v>
      </c>
      <c r="K3042" s="1" t="str">
        <f aca="false">LEFT(INDEX(Orders!$C$2:$C$8001,MATCH(B3042,Orders!$A$2:$A$8001,0)),7)</f>
        <v>2025-09</v>
      </c>
    </row>
    <row r="3043" customFormat="false" ht="15" hidden="false" customHeight="true" outlineLevel="0" collapsed="false">
      <c r="A3043" s="1" t="s">
        <v>13513</v>
      </c>
      <c r="B3043" s="1" t="s">
        <v>3872</v>
      </c>
      <c r="C3043" s="1" t="s">
        <v>1990</v>
      </c>
      <c r="D3043" s="1" t="n">
        <v>2</v>
      </c>
      <c r="E3043" s="16" t="n">
        <v>5311.32</v>
      </c>
      <c r="F3043" s="17" t="n">
        <v>0</v>
      </c>
      <c r="G3043" s="16" t="n">
        <v>10622.64</v>
      </c>
      <c r="I3043" s="1" t="str">
        <f aca="false">INDEX(Products!$C$2:$C$51,MATCH(C3043,Products!$A$2:$A$51,0))</f>
        <v>Sports &amp; Fitness</v>
      </c>
      <c r="J3043" s="1" t="str">
        <f aca="false">INDEX(Orders!$E$2:$E$8001,MATCH(B3043,Orders!$A$2:$A$8001,0))</f>
        <v>Delivered</v>
      </c>
      <c r="K3043" s="1" t="str">
        <f aca="false">LEFT(INDEX(Orders!$C$2:$C$8001,MATCH(B3043,Orders!$A$2:$A$8001,0)),7)</f>
        <v>2025-09</v>
      </c>
    </row>
    <row r="3044" customFormat="false" ht="15" hidden="false" customHeight="true" outlineLevel="0" collapsed="false">
      <c r="A3044" s="1" t="s">
        <v>13514</v>
      </c>
      <c r="B3044" s="1" t="s">
        <v>3872</v>
      </c>
      <c r="C3044" s="1" t="s">
        <v>1961</v>
      </c>
      <c r="D3044" s="1" t="n">
        <v>1</v>
      </c>
      <c r="E3044" s="16" t="n">
        <v>3493.68</v>
      </c>
      <c r="F3044" s="17" t="n">
        <v>0.05</v>
      </c>
      <c r="G3044" s="16" t="n">
        <v>3319</v>
      </c>
      <c r="I3044" s="1" t="str">
        <f aca="false">INDEX(Products!$C$2:$C$51,MATCH(C3044,Products!$A$2:$A$51,0))</f>
        <v>Home &amp; Kitchen</v>
      </c>
      <c r="J3044" s="1" t="str">
        <f aca="false">INDEX(Orders!$E$2:$E$8001,MATCH(B3044,Orders!$A$2:$A$8001,0))</f>
        <v>Delivered</v>
      </c>
      <c r="K3044" s="1" t="str">
        <f aca="false">LEFT(INDEX(Orders!$C$2:$C$8001,MATCH(B3044,Orders!$A$2:$A$8001,0)),7)</f>
        <v>2025-09</v>
      </c>
    </row>
    <row r="3045" customFormat="false" ht="15" hidden="false" customHeight="true" outlineLevel="0" collapsed="false">
      <c r="A3045" s="1" t="s">
        <v>13515</v>
      </c>
      <c r="B3045" s="1" t="s">
        <v>3872</v>
      </c>
      <c r="C3045" s="1" t="s">
        <v>1940</v>
      </c>
      <c r="D3045" s="1" t="n">
        <v>2</v>
      </c>
      <c r="E3045" s="16" t="n">
        <v>2374.52</v>
      </c>
      <c r="F3045" s="17" t="n">
        <v>0.05</v>
      </c>
      <c r="G3045" s="16" t="n">
        <v>4511.59</v>
      </c>
      <c r="I3045" s="1" t="str">
        <f aca="false">INDEX(Products!$C$2:$C$51,MATCH(C3045,Products!$A$2:$A$51,0))</f>
        <v>Fashion</v>
      </c>
      <c r="J3045" s="1" t="str">
        <f aca="false">INDEX(Orders!$E$2:$E$8001,MATCH(B3045,Orders!$A$2:$A$8001,0))</f>
        <v>Delivered</v>
      </c>
      <c r="K3045" s="1" t="str">
        <f aca="false">LEFT(INDEX(Orders!$C$2:$C$8001,MATCH(B3045,Orders!$A$2:$A$8001,0)),7)</f>
        <v>2025-09</v>
      </c>
    </row>
    <row r="3046" customFormat="false" ht="15" hidden="false" customHeight="true" outlineLevel="0" collapsed="false">
      <c r="A3046" s="1" t="s">
        <v>13516</v>
      </c>
      <c r="B3046" s="1" t="s">
        <v>3873</v>
      </c>
      <c r="C3046" s="1" t="s">
        <v>1937</v>
      </c>
      <c r="D3046" s="1" t="n">
        <v>2</v>
      </c>
      <c r="E3046" s="16" t="n">
        <v>1364.75</v>
      </c>
      <c r="F3046" s="17" t="n">
        <v>0</v>
      </c>
      <c r="G3046" s="16" t="n">
        <v>2729.5</v>
      </c>
      <c r="I3046" s="1" t="str">
        <f aca="false">INDEX(Products!$C$2:$C$51,MATCH(C3046,Products!$A$2:$A$51,0))</f>
        <v>Fashion</v>
      </c>
      <c r="J3046" s="1" t="str">
        <f aca="false">INDEX(Orders!$E$2:$E$8001,MATCH(B3046,Orders!$A$2:$A$8001,0))</f>
        <v>Returned</v>
      </c>
      <c r="K3046" s="1" t="str">
        <f aca="false">LEFT(INDEX(Orders!$C$2:$C$8001,MATCH(B3046,Orders!$A$2:$A$8001,0)),7)</f>
        <v>2025-08</v>
      </c>
    </row>
    <row r="3047" customFormat="false" ht="15" hidden="false" customHeight="true" outlineLevel="0" collapsed="false">
      <c r="A3047" s="1" t="s">
        <v>13517</v>
      </c>
      <c r="B3047" s="1" t="s">
        <v>3873</v>
      </c>
      <c r="C3047" s="1" t="s">
        <v>1930</v>
      </c>
      <c r="D3047" s="1" t="n">
        <v>1</v>
      </c>
      <c r="E3047" s="16" t="n">
        <v>2398.35</v>
      </c>
      <c r="F3047" s="17" t="n">
        <v>0</v>
      </c>
      <c r="G3047" s="16" t="n">
        <v>2398.35</v>
      </c>
      <c r="I3047" s="1" t="str">
        <f aca="false">INDEX(Products!$C$2:$C$51,MATCH(C3047,Products!$A$2:$A$51,0))</f>
        <v>Electronics</v>
      </c>
      <c r="J3047" s="1" t="str">
        <f aca="false">INDEX(Orders!$E$2:$E$8001,MATCH(B3047,Orders!$A$2:$A$8001,0))</f>
        <v>Returned</v>
      </c>
      <c r="K3047" s="1" t="str">
        <f aca="false">LEFT(INDEX(Orders!$C$2:$C$8001,MATCH(B3047,Orders!$A$2:$A$8001,0)),7)</f>
        <v>2025-08</v>
      </c>
    </row>
    <row r="3048" customFormat="false" ht="15" hidden="false" customHeight="true" outlineLevel="0" collapsed="false">
      <c r="A3048" s="1" t="s">
        <v>13518</v>
      </c>
      <c r="B3048" s="1" t="s">
        <v>3874</v>
      </c>
      <c r="C3048" s="1" t="s">
        <v>1975</v>
      </c>
      <c r="D3048" s="1" t="n">
        <v>2</v>
      </c>
      <c r="E3048" s="16" t="n">
        <v>862.99</v>
      </c>
      <c r="F3048" s="17" t="n">
        <v>0</v>
      </c>
      <c r="G3048" s="16" t="n">
        <v>1725.98</v>
      </c>
      <c r="I3048" s="1" t="str">
        <f aca="false">INDEX(Products!$C$2:$C$51,MATCH(C3048,Products!$A$2:$A$51,0))</f>
        <v>Beauty &amp; Personal Care</v>
      </c>
      <c r="J3048" s="1" t="str">
        <f aca="false">INDEX(Orders!$E$2:$E$8001,MATCH(B3048,Orders!$A$2:$A$8001,0))</f>
        <v>Cancelled</v>
      </c>
      <c r="K3048" s="1" t="str">
        <f aca="false">LEFT(INDEX(Orders!$C$2:$C$8001,MATCH(B3048,Orders!$A$2:$A$8001,0)),7)</f>
        <v>2025-10</v>
      </c>
    </row>
    <row r="3049" customFormat="false" ht="15" hidden="false" customHeight="true" outlineLevel="0" collapsed="false">
      <c r="A3049" s="1" t="s">
        <v>13519</v>
      </c>
      <c r="B3049" s="1" t="s">
        <v>3875</v>
      </c>
      <c r="C3049" s="1" t="s">
        <v>1971</v>
      </c>
      <c r="D3049" s="1" t="n">
        <v>1</v>
      </c>
      <c r="E3049" s="16" t="n">
        <v>2073.63</v>
      </c>
      <c r="F3049" s="17" t="n">
        <v>0.15</v>
      </c>
      <c r="G3049" s="16" t="n">
        <v>1762.59</v>
      </c>
      <c r="I3049" s="1" t="str">
        <f aca="false">INDEX(Products!$C$2:$C$51,MATCH(C3049,Products!$A$2:$A$51,0))</f>
        <v>Home &amp; Kitchen</v>
      </c>
      <c r="J3049" s="1" t="str">
        <f aca="false">INDEX(Orders!$E$2:$E$8001,MATCH(B3049,Orders!$A$2:$A$8001,0))</f>
        <v>Refunded</v>
      </c>
      <c r="K3049" s="1" t="str">
        <f aca="false">LEFT(INDEX(Orders!$C$2:$C$8001,MATCH(B3049,Orders!$A$2:$A$8001,0)),7)</f>
        <v>2025-09</v>
      </c>
    </row>
    <row r="3050" customFormat="false" ht="15" hidden="false" customHeight="true" outlineLevel="0" collapsed="false">
      <c r="A3050" s="1" t="s">
        <v>13520</v>
      </c>
      <c r="B3050" s="1" t="s">
        <v>3876</v>
      </c>
      <c r="C3050" s="1" t="s">
        <v>1940</v>
      </c>
      <c r="D3050" s="1" t="n">
        <v>1</v>
      </c>
      <c r="E3050" s="16" t="n">
        <v>2374.52</v>
      </c>
      <c r="F3050" s="17" t="n">
        <v>0.05</v>
      </c>
      <c r="G3050" s="16" t="n">
        <v>2255.79</v>
      </c>
      <c r="I3050" s="1" t="str">
        <f aca="false">INDEX(Products!$C$2:$C$51,MATCH(C3050,Products!$A$2:$A$51,0))</f>
        <v>Fashion</v>
      </c>
      <c r="J3050" s="1" t="str">
        <f aca="false">INDEX(Orders!$E$2:$E$8001,MATCH(B3050,Orders!$A$2:$A$8001,0))</f>
        <v>Delivered</v>
      </c>
      <c r="K3050" s="1" t="str">
        <f aca="false">LEFT(INDEX(Orders!$C$2:$C$8001,MATCH(B3050,Orders!$A$2:$A$8001,0)),7)</f>
        <v>2025-12</v>
      </c>
    </row>
    <row r="3051" customFormat="false" ht="15" hidden="false" customHeight="true" outlineLevel="0" collapsed="false">
      <c r="A3051" s="1" t="s">
        <v>13521</v>
      </c>
      <c r="B3051" s="1" t="s">
        <v>3876</v>
      </c>
      <c r="C3051" s="1" t="s">
        <v>2007</v>
      </c>
      <c r="D3051" s="1" t="n">
        <v>1</v>
      </c>
      <c r="E3051" s="16" t="n">
        <v>750.27</v>
      </c>
      <c r="F3051" s="17" t="n">
        <v>0.05</v>
      </c>
      <c r="G3051" s="16" t="n">
        <v>712.76</v>
      </c>
      <c r="I3051" s="1" t="str">
        <f aca="false">INDEX(Products!$C$2:$C$51,MATCH(C3051,Products!$A$2:$A$51,0))</f>
        <v>Books &amp; Stationery</v>
      </c>
      <c r="J3051" s="1" t="str">
        <f aca="false">INDEX(Orders!$E$2:$E$8001,MATCH(B3051,Orders!$A$2:$A$8001,0))</f>
        <v>Delivered</v>
      </c>
      <c r="K3051" s="1" t="str">
        <f aca="false">LEFT(INDEX(Orders!$C$2:$C$8001,MATCH(B3051,Orders!$A$2:$A$8001,0)),7)</f>
        <v>2025-12</v>
      </c>
    </row>
    <row r="3052" customFormat="false" ht="15" hidden="false" customHeight="true" outlineLevel="0" collapsed="false">
      <c r="A3052" s="1" t="s">
        <v>13522</v>
      </c>
      <c r="B3052" s="1" t="s">
        <v>3876</v>
      </c>
      <c r="C3052" s="1" t="s">
        <v>1995</v>
      </c>
      <c r="D3052" s="1" t="n">
        <v>1</v>
      </c>
      <c r="E3052" s="16" t="n">
        <v>2914.27</v>
      </c>
      <c r="F3052" s="17" t="n">
        <v>0</v>
      </c>
      <c r="G3052" s="16" t="n">
        <v>2914.27</v>
      </c>
      <c r="I3052" s="1" t="str">
        <f aca="false">INDEX(Products!$C$2:$C$51,MATCH(C3052,Products!$A$2:$A$51,0))</f>
        <v>Sports &amp; Fitness</v>
      </c>
      <c r="J3052" s="1" t="str">
        <f aca="false">INDEX(Orders!$E$2:$E$8001,MATCH(B3052,Orders!$A$2:$A$8001,0))</f>
        <v>Delivered</v>
      </c>
      <c r="K3052" s="1" t="str">
        <f aca="false">LEFT(INDEX(Orders!$C$2:$C$8001,MATCH(B3052,Orders!$A$2:$A$8001,0)),7)</f>
        <v>2025-12</v>
      </c>
    </row>
    <row r="3053" customFormat="false" ht="15" hidden="false" customHeight="true" outlineLevel="0" collapsed="false">
      <c r="A3053" s="1" t="s">
        <v>13523</v>
      </c>
      <c r="B3053" s="1" t="s">
        <v>3876</v>
      </c>
      <c r="C3053" s="1" t="s">
        <v>1973</v>
      </c>
      <c r="D3053" s="1" t="n">
        <v>1</v>
      </c>
      <c r="E3053" s="16" t="n">
        <v>1158.24</v>
      </c>
      <c r="F3053" s="17" t="n">
        <v>0</v>
      </c>
      <c r="G3053" s="16" t="n">
        <v>1158.24</v>
      </c>
      <c r="I3053" s="1" t="str">
        <f aca="false">INDEX(Products!$C$2:$C$51,MATCH(C3053,Products!$A$2:$A$51,0))</f>
        <v>Home &amp; Kitchen</v>
      </c>
      <c r="J3053" s="1" t="str">
        <f aca="false">INDEX(Orders!$E$2:$E$8001,MATCH(B3053,Orders!$A$2:$A$8001,0))</f>
        <v>Delivered</v>
      </c>
      <c r="K3053" s="1" t="str">
        <f aca="false">LEFT(INDEX(Orders!$C$2:$C$8001,MATCH(B3053,Orders!$A$2:$A$8001,0)),7)</f>
        <v>2025-12</v>
      </c>
    </row>
    <row r="3054" customFormat="false" ht="15" hidden="false" customHeight="true" outlineLevel="0" collapsed="false">
      <c r="A3054" s="1" t="s">
        <v>13524</v>
      </c>
      <c r="B3054" s="1" t="s">
        <v>3877</v>
      </c>
      <c r="C3054" s="1" t="s">
        <v>1990</v>
      </c>
      <c r="D3054" s="1" t="n">
        <v>1</v>
      </c>
      <c r="E3054" s="16" t="n">
        <v>5311.32</v>
      </c>
      <c r="F3054" s="17" t="n">
        <v>0</v>
      </c>
      <c r="G3054" s="16" t="n">
        <v>5311.32</v>
      </c>
      <c r="I3054" s="1" t="str">
        <f aca="false">INDEX(Products!$C$2:$C$51,MATCH(C3054,Products!$A$2:$A$51,0))</f>
        <v>Sports &amp; Fitness</v>
      </c>
      <c r="J3054" s="1" t="str">
        <f aca="false">INDEX(Orders!$E$2:$E$8001,MATCH(B3054,Orders!$A$2:$A$8001,0))</f>
        <v>Delivered</v>
      </c>
      <c r="K3054" s="1" t="str">
        <f aca="false">LEFT(INDEX(Orders!$C$2:$C$8001,MATCH(B3054,Orders!$A$2:$A$8001,0)),7)</f>
        <v>2025-03</v>
      </c>
    </row>
    <row r="3055" customFormat="false" ht="15" hidden="false" customHeight="true" outlineLevel="0" collapsed="false">
      <c r="A3055" s="1" t="s">
        <v>13525</v>
      </c>
      <c r="B3055" s="1" t="s">
        <v>3877</v>
      </c>
      <c r="C3055" s="1" t="s">
        <v>1930</v>
      </c>
      <c r="D3055" s="1" t="n">
        <v>3</v>
      </c>
      <c r="E3055" s="16" t="n">
        <v>2398.35</v>
      </c>
      <c r="F3055" s="17" t="n">
        <v>0</v>
      </c>
      <c r="G3055" s="16" t="n">
        <v>7195.05</v>
      </c>
      <c r="I3055" s="1" t="str">
        <f aca="false">INDEX(Products!$C$2:$C$51,MATCH(C3055,Products!$A$2:$A$51,0))</f>
        <v>Electronics</v>
      </c>
      <c r="J3055" s="1" t="str">
        <f aca="false">INDEX(Orders!$E$2:$E$8001,MATCH(B3055,Orders!$A$2:$A$8001,0))</f>
        <v>Delivered</v>
      </c>
      <c r="K3055" s="1" t="str">
        <f aca="false">LEFT(INDEX(Orders!$C$2:$C$8001,MATCH(B3055,Orders!$A$2:$A$8001,0)),7)</f>
        <v>2025-03</v>
      </c>
    </row>
    <row r="3056" customFormat="false" ht="15" hidden="false" customHeight="true" outlineLevel="0" collapsed="false">
      <c r="A3056" s="1" t="s">
        <v>13526</v>
      </c>
      <c r="B3056" s="1" t="s">
        <v>3877</v>
      </c>
      <c r="C3056" s="1" t="s">
        <v>2006</v>
      </c>
      <c r="D3056" s="1" t="n">
        <v>1</v>
      </c>
      <c r="E3056" s="16" t="n">
        <v>482.17</v>
      </c>
      <c r="F3056" s="17" t="n">
        <v>0.2</v>
      </c>
      <c r="G3056" s="16" t="n">
        <v>385.74</v>
      </c>
      <c r="I3056" s="1" t="str">
        <f aca="false">INDEX(Products!$C$2:$C$51,MATCH(C3056,Products!$A$2:$A$51,0))</f>
        <v>Books &amp; Stationery</v>
      </c>
      <c r="J3056" s="1" t="str">
        <f aca="false">INDEX(Orders!$E$2:$E$8001,MATCH(B3056,Orders!$A$2:$A$8001,0))</f>
        <v>Delivered</v>
      </c>
      <c r="K3056" s="1" t="str">
        <f aca="false">LEFT(INDEX(Orders!$C$2:$C$8001,MATCH(B3056,Orders!$A$2:$A$8001,0)),7)</f>
        <v>2025-03</v>
      </c>
    </row>
    <row r="3057" customFormat="false" ht="15" hidden="false" customHeight="true" outlineLevel="0" collapsed="false">
      <c r="A3057" s="1" t="s">
        <v>13527</v>
      </c>
      <c r="B3057" s="1" t="s">
        <v>3878</v>
      </c>
      <c r="C3057" s="1" t="s">
        <v>1924</v>
      </c>
      <c r="D3057" s="1" t="n">
        <v>1</v>
      </c>
      <c r="E3057" s="16" t="n">
        <v>1971</v>
      </c>
      <c r="F3057" s="17" t="n">
        <v>0</v>
      </c>
      <c r="G3057" s="16" t="n">
        <v>1971</v>
      </c>
      <c r="I3057" s="1" t="str">
        <f aca="false">INDEX(Products!$C$2:$C$51,MATCH(C3057,Products!$A$2:$A$51,0))</f>
        <v>Electronics</v>
      </c>
      <c r="J3057" s="1" t="str">
        <f aca="false">INDEX(Orders!$E$2:$E$8001,MATCH(B3057,Orders!$A$2:$A$8001,0))</f>
        <v>Delivered</v>
      </c>
      <c r="K3057" s="1" t="str">
        <f aca="false">LEFT(INDEX(Orders!$C$2:$C$8001,MATCH(B3057,Orders!$A$2:$A$8001,0)),7)</f>
        <v>2024-06</v>
      </c>
    </row>
    <row r="3058" customFormat="false" ht="15" hidden="false" customHeight="true" outlineLevel="0" collapsed="false">
      <c r="A3058" s="1" t="s">
        <v>13528</v>
      </c>
      <c r="B3058" s="1" t="s">
        <v>3878</v>
      </c>
      <c r="C3058" s="1" t="s">
        <v>1920</v>
      </c>
      <c r="D3058" s="1" t="n">
        <v>1</v>
      </c>
      <c r="E3058" s="16" t="n">
        <v>4273.58</v>
      </c>
      <c r="F3058" s="17" t="n">
        <v>0</v>
      </c>
      <c r="G3058" s="16" t="n">
        <v>4273.58</v>
      </c>
      <c r="I3058" s="1" t="str">
        <f aca="false">INDEX(Products!$C$2:$C$51,MATCH(C3058,Products!$A$2:$A$51,0))</f>
        <v>Electronics</v>
      </c>
      <c r="J3058" s="1" t="str">
        <f aca="false">INDEX(Orders!$E$2:$E$8001,MATCH(B3058,Orders!$A$2:$A$8001,0))</f>
        <v>Delivered</v>
      </c>
      <c r="K3058" s="1" t="str">
        <f aca="false">LEFT(INDEX(Orders!$C$2:$C$8001,MATCH(B3058,Orders!$A$2:$A$8001,0)),7)</f>
        <v>2024-06</v>
      </c>
    </row>
    <row r="3059" customFormat="false" ht="15" hidden="false" customHeight="true" outlineLevel="0" collapsed="false">
      <c r="A3059" s="1" t="s">
        <v>13529</v>
      </c>
      <c r="B3059" s="1" t="s">
        <v>3879</v>
      </c>
      <c r="C3059" s="1" t="s">
        <v>1995</v>
      </c>
      <c r="D3059" s="1" t="n">
        <v>1</v>
      </c>
      <c r="E3059" s="16" t="n">
        <v>2914.27</v>
      </c>
      <c r="F3059" s="17" t="n">
        <v>0.05</v>
      </c>
      <c r="G3059" s="16" t="n">
        <v>2768.56</v>
      </c>
      <c r="I3059" s="1" t="str">
        <f aca="false">INDEX(Products!$C$2:$C$51,MATCH(C3059,Products!$A$2:$A$51,0))</f>
        <v>Sports &amp; Fitness</v>
      </c>
      <c r="J3059" s="1" t="str">
        <f aca="false">INDEX(Orders!$E$2:$E$8001,MATCH(B3059,Orders!$A$2:$A$8001,0))</f>
        <v>Delivered</v>
      </c>
      <c r="K3059" s="1" t="str">
        <f aca="false">LEFT(INDEX(Orders!$C$2:$C$8001,MATCH(B3059,Orders!$A$2:$A$8001,0)),7)</f>
        <v>2024-11</v>
      </c>
    </row>
    <row r="3060" customFormat="false" ht="15" hidden="false" customHeight="true" outlineLevel="0" collapsed="false">
      <c r="A3060" s="1" t="s">
        <v>13530</v>
      </c>
      <c r="B3060" s="1" t="s">
        <v>3880</v>
      </c>
      <c r="C3060" s="1" t="s">
        <v>1961</v>
      </c>
      <c r="D3060" s="1" t="n">
        <v>1</v>
      </c>
      <c r="E3060" s="16" t="n">
        <v>3493.68</v>
      </c>
      <c r="F3060" s="17" t="n">
        <v>0.05</v>
      </c>
      <c r="G3060" s="16" t="n">
        <v>3319</v>
      </c>
      <c r="I3060" s="1" t="str">
        <f aca="false">INDEX(Products!$C$2:$C$51,MATCH(C3060,Products!$A$2:$A$51,0))</f>
        <v>Home &amp; Kitchen</v>
      </c>
      <c r="J3060" s="1" t="str">
        <f aca="false">INDEX(Orders!$E$2:$E$8001,MATCH(B3060,Orders!$A$2:$A$8001,0))</f>
        <v>Returned</v>
      </c>
      <c r="K3060" s="1" t="str">
        <f aca="false">LEFT(INDEX(Orders!$C$2:$C$8001,MATCH(B3060,Orders!$A$2:$A$8001,0)),7)</f>
        <v>2024-09</v>
      </c>
    </row>
    <row r="3061" customFormat="false" ht="15" hidden="false" customHeight="true" outlineLevel="0" collapsed="false">
      <c r="A3061" s="1" t="s">
        <v>13531</v>
      </c>
      <c r="B3061" s="1" t="s">
        <v>3881</v>
      </c>
      <c r="C3061" s="1" t="s">
        <v>1940</v>
      </c>
      <c r="D3061" s="1" t="n">
        <v>1</v>
      </c>
      <c r="E3061" s="16" t="n">
        <v>2374.52</v>
      </c>
      <c r="F3061" s="17" t="n">
        <v>0.15</v>
      </c>
      <c r="G3061" s="16" t="n">
        <v>2018.34</v>
      </c>
      <c r="I3061" s="1" t="str">
        <f aca="false">INDEX(Products!$C$2:$C$51,MATCH(C3061,Products!$A$2:$A$51,0))</f>
        <v>Fashion</v>
      </c>
      <c r="J3061" s="1" t="str">
        <f aca="false">INDEX(Orders!$E$2:$E$8001,MATCH(B3061,Orders!$A$2:$A$8001,0))</f>
        <v>Cancelled</v>
      </c>
      <c r="K3061" s="1" t="str">
        <f aca="false">LEFT(INDEX(Orders!$C$2:$C$8001,MATCH(B3061,Orders!$A$2:$A$8001,0)),7)</f>
        <v>2024-11</v>
      </c>
    </row>
    <row r="3062" customFormat="false" ht="15" hidden="false" customHeight="true" outlineLevel="0" collapsed="false">
      <c r="A3062" s="1" t="s">
        <v>13532</v>
      </c>
      <c r="B3062" s="1" t="s">
        <v>3881</v>
      </c>
      <c r="C3062" s="1" t="s">
        <v>1953</v>
      </c>
      <c r="D3062" s="1" t="n">
        <v>2</v>
      </c>
      <c r="E3062" s="16" t="n">
        <v>4914.12</v>
      </c>
      <c r="F3062" s="17" t="n">
        <v>0</v>
      </c>
      <c r="G3062" s="16" t="n">
        <v>9828.24</v>
      </c>
      <c r="I3062" s="1" t="str">
        <f aca="false">INDEX(Products!$C$2:$C$51,MATCH(C3062,Products!$A$2:$A$51,0))</f>
        <v>Fashion</v>
      </c>
      <c r="J3062" s="1" t="str">
        <f aca="false">INDEX(Orders!$E$2:$E$8001,MATCH(B3062,Orders!$A$2:$A$8001,0))</f>
        <v>Cancelled</v>
      </c>
      <c r="K3062" s="1" t="str">
        <f aca="false">LEFT(INDEX(Orders!$C$2:$C$8001,MATCH(B3062,Orders!$A$2:$A$8001,0)),7)</f>
        <v>2024-11</v>
      </c>
    </row>
    <row r="3063" customFormat="false" ht="15" hidden="false" customHeight="true" outlineLevel="0" collapsed="false">
      <c r="A3063" s="1" t="s">
        <v>13533</v>
      </c>
      <c r="B3063" s="1" t="s">
        <v>3882</v>
      </c>
      <c r="C3063" s="1" t="s">
        <v>1955</v>
      </c>
      <c r="D3063" s="1" t="n">
        <v>2</v>
      </c>
      <c r="E3063" s="16" t="n">
        <v>3340.76</v>
      </c>
      <c r="F3063" s="17" t="n">
        <v>0.05</v>
      </c>
      <c r="G3063" s="16" t="n">
        <v>6347.44</v>
      </c>
      <c r="I3063" s="1" t="str">
        <f aca="false">INDEX(Products!$C$2:$C$51,MATCH(C3063,Products!$A$2:$A$51,0))</f>
        <v>Home &amp; Kitchen</v>
      </c>
      <c r="J3063" s="1" t="str">
        <f aca="false">INDEX(Orders!$E$2:$E$8001,MATCH(B3063,Orders!$A$2:$A$8001,0))</f>
        <v>Delivered</v>
      </c>
      <c r="K3063" s="1" t="str">
        <f aca="false">LEFT(INDEX(Orders!$C$2:$C$8001,MATCH(B3063,Orders!$A$2:$A$8001,0)),7)</f>
        <v>2025-08</v>
      </c>
    </row>
    <row r="3064" customFormat="false" ht="15" hidden="false" customHeight="true" outlineLevel="0" collapsed="false">
      <c r="A3064" s="1" t="s">
        <v>13534</v>
      </c>
      <c r="B3064" s="1" t="s">
        <v>3883</v>
      </c>
      <c r="C3064" s="1" t="s">
        <v>1997</v>
      </c>
      <c r="D3064" s="1" t="n">
        <v>1</v>
      </c>
      <c r="E3064" s="16" t="n">
        <v>311.15</v>
      </c>
      <c r="F3064" s="17" t="n">
        <v>0.05</v>
      </c>
      <c r="G3064" s="16" t="n">
        <v>295.59</v>
      </c>
      <c r="I3064" s="1" t="str">
        <f aca="false">INDEX(Products!$C$2:$C$51,MATCH(C3064,Products!$A$2:$A$51,0))</f>
        <v>Sports &amp; Fitness</v>
      </c>
      <c r="J3064" s="1" t="str">
        <f aca="false">INDEX(Orders!$E$2:$E$8001,MATCH(B3064,Orders!$A$2:$A$8001,0))</f>
        <v>Returned</v>
      </c>
      <c r="K3064" s="1" t="str">
        <f aca="false">LEFT(INDEX(Orders!$C$2:$C$8001,MATCH(B3064,Orders!$A$2:$A$8001,0)),7)</f>
        <v>2024-11</v>
      </c>
    </row>
    <row r="3065" customFormat="false" ht="15" hidden="false" customHeight="true" outlineLevel="0" collapsed="false">
      <c r="A3065" s="1" t="s">
        <v>13535</v>
      </c>
      <c r="B3065" s="1" t="s">
        <v>3883</v>
      </c>
      <c r="C3065" s="1" t="s">
        <v>1924</v>
      </c>
      <c r="D3065" s="1" t="n">
        <v>1</v>
      </c>
      <c r="E3065" s="16" t="n">
        <v>1971</v>
      </c>
      <c r="F3065" s="17" t="n">
        <v>0.15</v>
      </c>
      <c r="G3065" s="16" t="n">
        <v>1675.35</v>
      </c>
      <c r="I3065" s="1" t="str">
        <f aca="false">INDEX(Products!$C$2:$C$51,MATCH(C3065,Products!$A$2:$A$51,0))</f>
        <v>Electronics</v>
      </c>
      <c r="J3065" s="1" t="str">
        <f aca="false">INDEX(Orders!$E$2:$E$8001,MATCH(B3065,Orders!$A$2:$A$8001,0))</f>
        <v>Returned</v>
      </c>
      <c r="K3065" s="1" t="str">
        <f aca="false">LEFT(INDEX(Orders!$C$2:$C$8001,MATCH(B3065,Orders!$A$2:$A$8001,0)),7)</f>
        <v>2024-11</v>
      </c>
    </row>
    <row r="3066" customFormat="false" ht="15" hidden="false" customHeight="true" outlineLevel="0" collapsed="false">
      <c r="A3066" s="1" t="s">
        <v>13536</v>
      </c>
      <c r="B3066" s="1" t="s">
        <v>3884</v>
      </c>
      <c r="C3066" s="1" t="s">
        <v>1979</v>
      </c>
      <c r="D3066" s="1" t="n">
        <v>2</v>
      </c>
      <c r="E3066" s="16" t="n">
        <v>623</v>
      </c>
      <c r="F3066" s="17" t="n">
        <v>0</v>
      </c>
      <c r="G3066" s="16" t="n">
        <v>1246</v>
      </c>
      <c r="I3066" s="1" t="str">
        <f aca="false">INDEX(Products!$C$2:$C$51,MATCH(C3066,Products!$A$2:$A$51,0))</f>
        <v>Beauty &amp; Personal Care</v>
      </c>
      <c r="J3066" s="1" t="str">
        <f aca="false">INDEX(Orders!$E$2:$E$8001,MATCH(B3066,Orders!$A$2:$A$8001,0))</f>
        <v>Delivered</v>
      </c>
      <c r="K3066" s="1" t="str">
        <f aca="false">LEFT(INDEX(Orders!$C$2:$C$8001,MATCH(B3066,Orders!$A$2:$A$8001,0)),7)</f>
        <v>2024-04</v>
      </c>
    </row>
    <row r="3067" customFormat="false" ht="15" hidden="false" customHeight="true" outlineLevel="0" collapsed="false">
      <c r="A3067" s="1" t="s">
        <v>13537</v>
      </c>
      <c r="B3067" s="1" t="s">
        <v>3884</v>
      </c>
      <c r="C3067" s="1" t="s">
        <v>1963</v>
      </c>
      <c r="D3067" s="1" t="n">
        <v>1</v>
      </c>
      <c r="E3067" s="16" t="n">
        <v>1494.98</v>
      </c>
      <c r="F3067" s="17" t="n">
        <v>0.15</v>
      </c>
      <c r="G3067" s="16" t="n">
        <v>1270.73</v>
      </c>
      <c r="I3067" s="1" t="str">
        <f aca="false">INDEX(Products!$C$2:$C$51,MATCH(C3067,Products!$A$2:$A$51,0))</f>
        <v>Home &amp; Kitchen</v>
      </c>
      <c r="J3067" s="1" t="str">
        <f aca="false">INDEX(Orders!$E$2:$E$8001,MATCH(B3067,Orders!$A$2:$A$8001,0))</f>
        <v>Delivered</v>
      </c>
      <c r="K3067" s="1" t="str">
        <f aca="false">LEFT(INDEX(Orders!$C$2:$C$8001,MATCH(B3067,Orders!$A$2:$A$8001,0)),7)</f>
        <v>2024-04</v>
      </c>
    </row>
    <row r="3068" customFormat="false" ht="15" hidden="false" customHeight="true" outlineLevel="0" collapsed="false">
      <c r="A3068" s="1" t="s">
        <v>13538</v>
      </c>
      <c r="B3068" s="1" t="s">
        <v>3884</v>
      </c>
      <c r="C3068" s="1" t="s">
        <v>1930</v>
      </c>
      <c r="D3068" s="1" t="n">
        <v>1</v>
      </c>
      <c r="E3068" s="16" t="n">
        <v>2398.35</v>
      </c>
      <c r="F3068" s="17" t="n">
        <v>0.2</v>
      </c>
      <c r="G3068" s="16" t="n">
        <v>1918.68</v>
      </c>
      <c r="I3068" s="1" t="str">
        <f aca="false">INDEX(Products!$C$2:$C$51,MATCH(C3068,Products!$A$2:$A$51,0))</f>
        <v>Electronics</v>
      </c>
      <c r="J3068" s="1" t="str">
        <f aca="false">INDEX(Orders!$E$2:$E$8001,MATCH(B3068,Orders!$A$2:$A$8001,0))</f>
        <v>Delivered</v>
      </c>
      <c r="K3068" s="1" t="str">
        <f aca="false">LEFT(INDEX(Orders!$C$2:$C$8001,MATCH(B3068,Orders!$A$2:$A$8001,0)),7)</f>
        <v>2024-04</v>
      </c>
    </row>
    <row r="3069" customFormat="false" ht="15" hidden="false" customHeight="true" outlineLevel="0" collapsed="false">
      <c r="A3069" s="1" t="s">
        <v>13539</v>
      </c>
      <c r="B3069" s="1" t="s">
        <v>3884</v>
      </c>
      <c r="C3069" s="1" t="s">
        <v>1997</v>
      </c>
      <c r="D3069" s="1" t="n">
        <v>1</v>
      </c>
      <c r="E3069" s="16" t="n">
        <v>311.15</v>
      </c>
      <c r="F3069" s="17" t="n">
        <v>0.1</v>
      </c>
      <c r="G3069" s="16" t="n">
        <v>280.03</v>
      </c>
      <c r="I3069" s="1" t="str">
        <f aca="false">INDEX(Products!$C$2:$C$51,MATCH(C3069,Products!$A$2:$A$51,0))</f>
        <v>Sports &amp; Fitness</v>
      </c>
      <c r="J3069" s="1" t="str">
        <f aca="false">INDEX(Orders!$E$2:$E$8001,MATCH(B3069,Orders!$A$2:$A$8001,0))</f>
        <v>Delivered</v>
      </c>
      <c r="K3069" s="1" t="str">
        <f aca="false">LEFT(INDEX(Orders!$C$2:$C$8001,MATCH(B3069,Orders!$A$2:$A$8001,0)),7)</f>
        <v>2024-04</v>
      </c>
    </row>
    <row r="3070" customFormat="false" ht="15" hidden="false" customHeight="true" outlineLevel="0" collapsed="false">
      <c r="A3070" s="1" t="s">
        <v>13540</v>
      </c>
      <c r="B3070" s="1" t="s">
        <v>3885</v>
      </c>
      <c r="C3070" s="1" t="s">
        <v>1986</v>
      </c>
      <c r="D3070" s="1" t="n">
        <v>1</v>
      </c>
      <c r="E3070" s="16" t="n">
        <v>2871.85</v>
      </c>
      <c r="F3070" s="17" t="n">
        <v>0</v>
      </c>
      <c r="G3070" s="16" t="n">
        <v>2871.85</v>
      </c>
      <c r="I3070" s="1" t="str">
        <f aca="false">INDEX(Products!$C$2:$C$51,MATCH(C3070,Products!$A$2:$A$51,0))</f>
        <v>Beauty &amp; Personal Care</v>
      </c>
      <c r="J3070" s="1" t="str">
        <f aca="false">INDEX(Orders!$E$2:$E$8001,MATCH(B3070,Orders!$A$2:$A$8001,0))</f>
        <v>Delivered</v>
      </c>
      <c r="K3070" s="1" t="str">
        <f aca="false">LEFT(INDEX(Orders!$C$2:$C$8001,MATCH(B3070,Orders!$A$2:$A$8001,0)),7)</f>
        <v>2025-04</v>
      </c>
    </row>
    <row r="3071" customFormat="false" ht="15" hidden="false" customHeight="true" outlineLevel="0" collapsed="false">
      <c r="A3071" s="1" t="s">
        <v>13541</v>
      </c>
      <c r="B3071" s="1" t="s">
        <v>3885</v>
      </c>
      <c r="C3071" s="1" t="s">
        <v>1945</v>
      </c>
      <c r="D3071" s="1" t="n">
        <v>1</v>
      </c>
      <c r="E3071" s="16" t="n">
        <v>2390.13</v>
      </c>
      <c r="F3071" s="17" t="n">
        <v>0.1</v>
      </c>
      <c r="G3071" s="16" t="n">
        <v>2151.12</v>
      </c>
      <c r="I3071" s="1" t="str">
        <f aca="false">INDEX(Products!$C$2:$C$51,MATCH(C3071,Products!$A$2:$A$51,0))</f>
        <v>Fashion</v>
      </c>
      <c r="J3071" s="1" t="str">
        <f aca="false">INDEX(Orders!$E$2:$E$8001,MATCH(B3071,Orders!$A$2:$A$8001,0))</f>
        <v>Delivered</v>
      </c>
      <c r="K3071" s="1" t="str">
        <f aca="false">LEFT(INDEX(Orders!$C$2:$C$8001,MATCH(B3071,Orders!$A$2:$A$8001,0)),7)</f>
        <v>2025-04</v>
      </c>
    </row>
    <row r="3072" customFormat="false" ht="15" hidden="false" customHeight="true" outlineLevel="0" collapsed="false">
      <c r="A3072" s="1" t="s">
        <v>13542</v>
      </c>
      <c r="B3072" s="1" t="s">
        <v>3885</v>
      </c>
      <c r="C3072" s="1" t="s">
        <v>1971</v>
      </c>
      <c r="D3072" s="1" t="n">
        <v>1</v>
      </c>
      <c r="E3072" s="16" t="n">
        <v>2073.63</v>
      </c>
      <c r="F3072" s="17" t="n">
        <v>0.1</v>
      </c>
      <c r="G3072" s="16" t="n">
        <v>1866.27</v>
      </c>
      <c r="I3072" s="1" t="str">
        <f aca="false">INDEX(Products!$C$2:$C$51,MATCH(C3072,Products!$A$2:$A$51,0))</f>
        <v>Home &amp; Kitchen</v>
      </c>
      <c r="J3072" s="1" t="str">
        <f aca="false">INDEX(Orders!$E$2:$E$8001,MATCH(B3072,Orders!$A$2:$A$8001,0))</f>
        <v>Delivered</v>
      </c>
      <c r="K3072" s="1" t="str">
        <f aca="false">LEFT(INDEX(Orders!$C$2:$C$8001,MATCH(B3072,Orders!$A$2:$A$8001,0)),7)</f>
        <v>2025-04</v>
      </c>
    </row>
    <row r="3073" customFormat="false" ht="15" hidden="false" customHeight="true" outlineLevel="0" collapsed="false">
      <c r="A3073" s="1" t="s">
        <v>13543</v>
      </c>
      <c r="B3073" s="1" t="s">
        <v>3885</v>
      </c>
      <c r="C3073" s="1" t="s">
        <v>2006</v>
      </c>
      <c r="D3073" s="1" t="n">
        <v>1</v>
      </c>
      <c r="E3073" s="16" t="n">
        <v>482.17</v>
      </c>
      <c r="F3073" s="17" t="n">
        <v>0</v>
      </c>
      <c r="G3073" s="16" t="n">
        <v>482.17</v>
      </c>
      <c r="I3073" s="1" t="str">
        <f aca="false">INDEX(Products!$C$2:$C$51,MATCH(C3073,Products!$A$2:$A$51,0))</f>
        <v>Books &amp; Stationery</v>
      </c>
      <c r="J3073" s="1" t="str">
        <f aca="false">INDEX(Orders!$E$2:$E$8001,MATCH(B3073,Orders!$A$2:$A$8001,0))</f>
        <v>Delivered</v>
      </c>
      <c r="K3073" s="1" t="str">
        <f aca="false">LEFT(INDEX(Orders!$C$2:$C$8001,MATCH(B3073,Orders!$A$2:$A$8001,0)),7)</f>
        <v>2025-04</v>
      </c>
    </row>
    <row r="3074" customFormat="false" ht="15" hidden="false" customHeight="true" outlineLevel="0" collapsed="false">
      <c r="A3074" s="1" t="s">
        <v>13544</v>
      </c>
      <c r="B3074" s="1" t="s">
        <v>3886</v>
      </c>
      <c r="C3074" s="1" t="s">
        <v>1930</v>
      </c>
      <c r="D3074" s="1" t="n">
        <v>1</v>
      </c>
      <c r="E3074" s="16" t="n">
        <v>2398.35</v>
      </c>
      <c r="F3074" s="17" t="n">
        <v>0.05</v>
      </c>
      <c r="G3074" s="16" t="n">
        <v>2278.43</v>
      </c>
      <c r="I3074" s="1" t="str">
        <f aca="false">INDEX(Products!$C$2:$C$51,MATCH(C3074,Products!$A$2:$A$51,0))</f>
        <v>Electronics</v>
      </c>
      <c r="J3074" s="1" t="str">
        <f aca="false">INDEX(Orders!$E$2:$E$8001,MATCH(B3074,Orders!$A$2:$A$8001,0))</f>
        <v>Delivered</v>
      </c>
      <c r="K3074" s="1" t="str">
        <f aca="false">LEFT(INDEX(Orders!$C$2:$C$8001,MATCH(B3074,Orders!$A$2:$A$8001,0)),7)</f>
        <v>2025-09</v>
      </c>
    </row>
    <row r="3075" customFormat="false" ht="15" hidden="false" customHeight="true" outlineLevel="0" collapsed="false">
      <c r="A3075" s="1" t="s">
        <v>13545</v>
      </c>
      <c r="B3075" s="1" t="s">
        <v>3886</v>
      </c>
      <c r="C3075" s="1" t="s">
        <v>1920</v>
      </c>
      <c r="D3075" s="1" t="n">
        <v>1</v>
      </c>
      <c r="E3075" s="16" t="n">
        <v>4273.58</v>
      </c>
      <c r="F3075" s="17" t="n">
        <v>0.05</v>
      </c>
      <c r="G3075" s="16" t="n">
        <v>4059.9</v>
      </c>
      <c r="I3075" s="1" t="str">
        <f aca="false">INDEX(Products!$C$2:$C$51,MATCH(C3075,Products!$A$2:$A$51,0))</f>
        <v>Electronics</v>
      </c>
      <c r="J3075" s="1" t="str">
        <f aca="false">INDEX(Orders!$E$2:$E$8001,MATCH(B3075,Orders!$A$2:$A$8001,0))</f>
        <v>Delivered</v>
      </c>
      <c r="K3075" s="1" t="str">
        <f aca="false">LEFT(INDEX(Orders!$C$2:$C$8001,MATCH(B3075,Orders!$A$2:$A$8001,0)),7)</f>
        <v>2025-09</v>
      </c>
    </row>
    <row r="3076" customFormat="false" ht="15" hidden="false" customHeight="true" outlineLevel="0" collapsed="false">
      <c r="A3076" s="1" t="s">
        <v>13546</v>
      </c>
      <c r="B3076" s="1" t="s">
        <v>3886</v>
      </c>
      <c r="C3076" s="1" t="s">
        <v>2006</v>
      </c>
      <c r="D3076" s="1" t="n">
        <v>1</v>
      </c>
      <c r="E3076" s="16" t="n">
        <v>482.17</v>
      </c>
      <c r="F3076" s="17" t="n">
        <v>0.1</v>
      </c>
      <c r="G3076" s="16" t="n">
        <v>433.95</v>
      </c>
      <c r="I3076" s="1" t="str">
        <f aca="false">INDEX(Products!$C$2:$C$51,MATCH(C3076,Products!$A$2:$A$51,0))</f>
        <v>Books &amp; Stationery</v>
      </c>
      <c r="J3076" s="1" t="str">
        <f aca="false">INDEX(Orders!$E$2:$E$8001,MATCH(B3076,Orders!$A$2:$A$8001,0))</f>
        <v>Delivered</v>
      </c>
      <c r="K3076" s="1" t="str">
        <f aca="false">LEFT(INDEX(Orders!$C$2:$C$8001,MATCH(B3076,Orders!$A$2:$A$8001,0)),7)</f>
        <v>2025-09</v>
      </c>
    </row>
    <row r="3077" customFormat="false" ht="15" hidden="false" customHeight="true" outlineLevel="0" collapsed="false">
      <c r="A3077" s="1" t="s">
        <v>13547</v>
      </c>
      <c r="B3077" s="1" t="s">
        <v>3887</v>
      </c>
      <c r="C3077" s="1" t="s">
        <v>2007</v>
      </c>
      <c r="D3077" s="1" t="n">
        <v>1</v>
      </c>
      <c r="E3077" s="16" t="n">
        <v>750.27</v>
      </c>
      <c r="F3077" s="17" t="n">
        <v>0.2</v>
      </c>
      <c r="G3077" s="16" t="n">
        <v>600.22</v>
      </c>
      <c r="I3077" s="1" t="str">
        <f aca="false">INDEX(Products!$C$2:$C$51,MATCH(C3077,Products!$A$2:$A$51,0))</f>
        <v>Books &amp; Stationery</v>
      </c>
      <c r="J3077" s="1" t="str">
        <f aca="false">INDEX(Orders!$E$2:$E$8001,MATCH(B3077,Orders!$A$2:$A$8001,0))</f>
        <v>Delivered</v>
      </c>
      <c r="K3077" s="1" t="str">
        <f aca="false">LEFT(INDEX(Orders!$C$2:$C$8001,MATCH(B3077,Orders!$A$2:$A$8001,0)),7)</f>
        <v>2025-04</v>
      </c>
    </row>
    <row r="3078" customFormat="false" ht="15" hidden="false" customHeight="true" outlineLevel="0" collapsed="false">
      <c r="A3078" s="1" t="s">
        <v>13548</v>
      </c>
      <c r="B3078" s="1" t="s">
        <v>3887</v>
      </c>
      <c r="C3078" s="1" t="s">
        <v>1990</v>
      </c>
      <c r="D3078" s="1" t="n">
        <v>1</v>
      </c>
      <c r="E3078" s="16" t="n">
        <v>5311.32</v>
      </c>
      <c r="F3078" s="17" t="n">
        <v>0</v>
      </c>
      <c r="G3078" s="16" t="n">
        <v>5311.32</v>
      </c>
      <c r="I3078" s="1" t="str">
        <f aca="false">INDEX(Products!$C$2:$C$51,MATCH(C3078,Products!$A$2:$A$51,0))</f>
        <v>Sports &amp; Fitness</v>
      </c>
      <c r="J3078" s="1" t="str">
        <f aca="false">INDEX(Orders!$E$2:$E$8001,MATCH(B3078,Orders!$A$2:$A$8001,0))</f>
        <v>Delivered</v>
      </c>
      <c r="K3078" s="1" t="str">
        <f aca="false">LEFT(INDEX(Orders!$C$2:$C$8001,MATCH(B3078,Orders!$A$2:$A$8001,0)),7)</f>
        <v>2025-04</v>
      </c>
    </row>
    <row r="3079" customFormat="false" ht="15" hidden="false" customHeight="true" outlineLevel="0" collapsed="false">
      <c r="A3079" s="1" t="s">
        <v>13549</v>
      </c>
      <c r="B3079" s="1" t="s">
        <v>3887</v>
      </c>
      <c r="C3079" s="1" t="s">
        <v>1971</v>
      </c>
      <c r="D3079" s="1" t="n">
        <v>1</v>
      </c>
      <c r="E3079" s="16" t="n">
        <v>2073.63</v>
      </c>
      <c r="F3079" s="17" t="n">
        <v>0.2</v>
      </c>
      <c r="G3079" s="16" t="n">
        <v>1658.9</v>
      </c>
      <c r="I3079" s="1" t="str">
        <f aca="false">INDEX(Products!$C$2:$C$51,MATCH(C3079,Products!$A$2:$A$51,0))</f>
        <v>Home &amp; Kitchen</v>
      </c>
      <c r="J3079" s="1" t="str">
        <f aca="false">INDEX(Orders!$E$2:$E$8001,MATCH(B3079,Orders!$A$2:$A$8001,0))</f>
        <v>Delivered</v>
      </c>
      <c r="K3079" s="1" t="str">
        <f aca="false">LEFT(INDEX(Orders!$C$2:$C$8001,MATCH(B3079,Orders!$A$2:$A$8001,0)),7)</f>
        <v>2025-04</v>
      </c>
    </row>
    <row r="3080" customFormat="false" ht="15" hidden="false" customHeight="true" outlineLevel="0" collapsed="false">
      <c r="A3080" s="1" t="s">
        <v>13550</v>
      </c>
      <c r="B3080" s="1" t="s">
        <v>3887</v>
      </c>
      <c r="C3080" s="1" t="s">
        <v>1975</v>
      </c>
      <c r="D3080" s="1" t="n">
        <v>1</v>
      </c>
      <c r="E3080" s="16" t="n">
        <v>862.99</v>
      </c>
      <c r="F3080" s="17" t="n">
        <v>0.1</v>
      </c>
      <c r="G3080" s="16" t="n">
        <v>776.69</v>
      </c>
      <c r="I3080" s="1" t="str">
        <f aca="false">INDEX(Products!$C$2:$C$51,MATCH(C3080,Products!$A$2:$A$51,0))</f>
        <v>Beauty &amp; Personal Care</v>
      </c>
      <c r="J3080" s="1" t="str">
        <f aca="false">INDEX(Orders!$E$2:$E$8001,MATCH(B3080,Orders!$A$2:$A$8001,0))</f>
        <v>Delivered</v>
      </c>
      <c r="K3080" s="1" t="str">
        <f aca="false">LEFT(INDEX(Orders!$C$2:$C$8001,MATCH(B3080,Orders!$A$2:$A$8001,0)),7)</f>
        <v>2025-04</v>
      </c>
    </row>
    <row r="3081" customFormat="false" ht="15" hidden="false" customHeight="true" outlineLevel="0" collapsed="false">
      <c r="A3081" s="1" t="s">
        <v>13551</v>
      </c>
      <c r="B3081" s="1" t="s">
        <v>3887</v>
      </c>
      <c r="C3081" s="1" t="s">
        <v>1997</v>
      </c>
      <c r="D3081" s="1" t="n">
        <v>1</v>
      </c>
      <c r="E3081" s="16" t="n">
        <v>311.15</v>
      </c>
      <c r="F3081" s="17" t="n">
        <v>0</v>
      </c>
      <c r="G3081" s="16" t="n">
        <v>311.15</v>
      </c>
      <c r="I3081" s="1" t="str">
        <f aca="false">INDEX(Products!$C$2:$C$51,MATCH(C3081,Products!$A$2:$A$51,0))</f>
        <v>Sports &amp; Fitness</v>
      </c>
      <c r="J3081" s="1" t="str">
        <f aca="false">INDEX(Orders!$E$2:$E$8001,MATCH(B3081,Orders!$A$2:$A$8001,0))</f>
        <v>Delivered</v>
      </c>
      <c r="K3081" s="1" t="str">
        <f aca="false">LEFT(INDEX(Orders!$C$2:$C$8001,MATCH(B3081,Orders!$A$2:$A$8001,0)),7)</f>
        <v>2025-04</v>
      </c>
    </row>
    <row r="3082" customFormat="false" ht="15" hidden="false" customHeight="true" outlineLevel="0" collapsed="false">
      <c r="A3082" s="1" t="s">
        <v>13552</v>
      </c>
      <c r="B3082" s="1" t="s">
        <v>3888</v>
      </c>
      <c r="C3082" s="1" t="s">
        <v>1953</v>
      </c>
      <c r="D3082" s="1" t="n">
        <v>1</v>
      </c>
      <c r="E3082" s="16" t="n">
        <v>4914.12</v>
      </c>
      <c r="F3082" s="17" t="n">
        <v>0.05</v>
      </c>
      <c r="G3082" s="16" t="n">
        <v>4668.41</v>
      </c>
      <c r="I3082" s="1" t="str">
        <f aca="false">INDEX(Products!$C$2:$C$51,MATCH(C3082,Products!$A$2:$A$51,0))</f>
        <v>Fashion</v>
      </c>
      <c r="J3082" s="1" t="str">
        <f aca="false">INDEX(Orders!$E$2:$E$8001,MATCH(B3082,Orders!$A$2:$A$8001,0))</f>
        <v>Delivered</v>
      </c>
      <c r="K3082" s="1" t="str">
        <f aca="false">LEFT(INDEX(Orders!$C$2:$C$8001,MATCH(B3082,Orders!$A$2:$A$8001,0)),7)</f>
        <v>2025-03</v>
      </c>
    </row>
    <row r="3083" customFormat="false" ht="15" hidden="false" customHeight="true" outlineLevel="0" collapsed="false">
      <c r="A3083" s="1" t="s">
        <v>13553</v>
      </c>
      <c r="B3083" s="1" t="s">
        <v>3888</v>
      </c>
      <c r="C3083" s="1" t="s">
        <v>1930</v>
      </c>
      <c r="D3083" s="1" t="n">
        <v>1</v>
      </c>
      <c r="E3083" s="16" t="n">
        <v>2398.35</v>
      </c>
      <c r="F3083" s="17" t="n">
        <v>0.2</v>
      </c>
      <c r="G3083" s="16" t="n">
        <v>1918.68</v>
      </c>
      <c r="I3083" s="1" t="str">
        <f aca="false">INDEX(Products!$C$2:$C$51,MATCH(C3083,Products!$A$2:$A$51,0))</f>
        <v>Electronics</v>
      </c>
      <c r="J3083" s="1" t="str">
        <f aca="false">INDEX(Orders!$E$2:$E$8001,MATCH(B3083,Orders!$A$2:$A$8001,0))</f>
        <v>Delivered</v>
      </c>
      <c r="K3083" s="1" t="str">
        <f aca="false">LEFT(INDEX(Orders!$C$2:$C$8001,MATCH(B3083,Orders!$A$2:$A$8001,0)),7)</f>
        <v>2025-03</v>
      </c>
    </row>
    <row r="3084" customFormat="false" ht="15" hidden="false" customHeight="true" outlineLevel="0" collapsed="false">
      <c r="A3084" s="1" t="s">
        <v>13554</v>
      </c>
      <c r="B3084" s="1" t="s">
        <v>3889</v>
      </c>
      <c r="C3084" s="1" t="s">
        <v>1940</v>
      </c>
      <c r="D3084" s="1" t="n">
        <v>1</v>
      </c>
      <c r="E3084" s="16" t="n">
        <v>2374.52</v>
      </c>
      <c r="F3084" s="17" t="n">
        <v>0.05</v>
      </c>
      <c r="G3084" s="16" t="n">
        <v>2255.79</v>
      </c>
      <c r="I3084" s="1" t="str">
        <f aca="false">INDEX(Products!$C$2:$C$51,MATCH(C3084,Products!$A$2:$A$51,0))</f>
        <v>Fashion</v>
      </c>
      <c r="J3084" s="1" t="str">
        <f aca="false">INDEX(Orders!$E$2:$E$8001,MATCH(B3084,Orders!$A$2:$A$8001,0))</f>
        <v>Delivered</v>
      </c>
      <c r="K3084" s="1" t="str">
        <f aca="false">LEFT(INDEX(Orders!$C$2:$C$8001,MATCH(B3084,Orders!$A$2:$A$8001,0)),7)</f>
        <v>2025-04</v>
      </c>
    </row>
    <row r="3085" customFormat="false" ht="15" hidden="false" customHeight="true" outlineLevel="0" collapsed="false">
      <c r="A3085" s="1" t="s">
        <v>13555</v>
      </c>
      <c r="B3085" s="1" t="s">
        <v>3890</v>
      </c>
      <c r="C3085" s="1" t="s">
        <v>1951</v>
      </c>
      <c r="D3085" s="1" t="n">
        <v>3</v>
      </c>
      <c r="E3085" s="16" t="n">
        <v>957.5</v>
      </c>
      <c r="F3085" s="17" t="n">
        <v>0</v>
      </c>
      <c r="G3085" s="16" t="n">
        <v>2872.5</v>
      </c>
      <c r="I3085" s="1" t="str">
        <f aca="false">INDEX(Products!$C$2:$C$51,MATCH(C3085,Products!$A$2:$A$51,0))</f>
        <v>Fashion</v>
      </c>
      <c r="J3085" s="1" t="str">
        <f aca="false">INDEX(Orders!$E$2:$E$8001,MATCH(B3085,Orders!$A$2:$A$8001,0))</f>
        <v>Delivered</v>
      </c>
      <c r="K3085" s="1" t="str">
        <f aca="false">LEFT(INDEX(Orders!$C$2:$C$8001,MATCH(B3085,Orders!$A$2:$A$8001,0)),7)</f>
        <v>2025-12</v>
      </c>
    </row>
    <row r="3086" customFormat="false" ht="15" hidden="false" customHeight="true" outlineLevel="0" collapsed="false">
      <c r="A3086" s="1" t="s">
        <v>13556</v>
      </c>
      <c r="B3086" s="1" t="s">
        <v>3890</v>
      </c>
      <c r="C3086" s="1" t="s">
        <v>2007</v>
      </c>
      <c r="D3086" s="1" t="n">
        <v>1</v>
      </c>
      <c r="E3086" s="16" t="n">
        <v>750.27</v>
      </c>
      <c r="F3086" s="17" t="n">
        <v>0</v>
      </c>
      <c r="G3086" s="16" t="n">
        <v>750.27</v>
      </c>
      <c r="I3086" s="1" t="str">
        <f aca="false">INDEX(Products!$C$2:$C$51,MATCH(C3086,Products!$A$2:$A$51,0))</f>
        <v>Books &amp; Stationery</v>
      </c>
      <c r="J3086" s="1" t="str">
        <f aca="false">INDEX(Orders!$E$2:$E$8001,MATCH(B3086,Orders!$A$2:$A$8001,0))</f>
        <v>Delivered</v>
      </c>
      <c r="K3086" s="1" t="str">
        <f aca="false">LEFT(INDEX(Orders!$C$2:$C$8001,MATCH(B3086,Orders!$A$2:$A$8001,0)),7)</f>
        <v>2025-12</v>
      </c>
    </row>
    <row r="3087" customFormat="false" ht="15" hidden="false" customHeight="true" outlineLevel="0" collapsed="false">
      <c r="A3087" s="1" t="s">
        <v>13557</v>
      </c>
      <c r="B3087" s="1" t="s">
        <v>3890</v>
      </c>
      <c r="C3087" s="1" t="s">
        <v>1930</v>
      </c>
      <c r="D3087" s="1" t="n">
        <v>1</v>
      </c>
      <c r="E3087" s="16" t="n">
        <v>2398.35</v>
      </c>
      <c r="F3087" s="17" t="n">
        <v>0.15</v>
      </c>
      <c r="G3087" s="16" t="n">
        <v>2038.6</v>
      </c>
      <c r="I3087" s="1" t="str">
        <f aca="false">INDEX(Products!$C$2:$C$51,MATCH(C3087,Products!$A$2:$A$51,0))</f>
        <v>Electronics</v>
      </c>
      <c r="J3087" s="1" t="str">
        <f aca="false">INDEX(Orders!$E$2:$E$8001,MATCH(B3087,Orders!$A$2:$A$8001,0))</f>
        <v>Delivered</v>
      </c>
      <c r="K3087" s="1" t="str">
        <f aca="false">LEFT(INDEX(Orders!$C$2:$C$8001,MATCH(B3087,Orders!$A$2:$A$8001,0)),7)</f>
        <v>2025-12</v>
      </c>
    </row>
    <row r="3088" customFormat="false" ht="15" hidden="false" customHeight="true" outlineLevel="0" collapsed="false">
      <c r="A3088" s="1" t="s">
        <v>13558</v>
      </c>
      <c r="B3088" s="1" t="s">
        <v>3890</v>
      </c>
      <c r="C3088" s="1" t="s">
        <v>2006</v>
      </c>
      <c r="D3088" s="1" t="n">
        <v>1</v>
      </c>
      <c r="E3088" s="16" t="n">
        <v>482.17</v>
      </c>
      <c r="F3088" s="17" t="n">
        <v>0.1</v>
      </c>
      <c r="G3088" s="16" t="n">
        <v>433.95</v>
      </c>
      <c r="I3088" s="1" t="str">
        <f aca="false">INDEX(Products!$C$2:$C$51,MATCH(C3088,Products!$A$2:$A$51,0))</f>
        <v>Books &amp; Stationery</v>
      </c>
      <c r="J3088" s="1" t="str">
        <f aca="false">INDEX(Orders!$E$2:$E$8001,MATCH(B3088,Orders!$A$2:$A$8001,0))</f>
        <v>Delivered</v>
      </c>
      <c r="K3088" s="1" t="str">
        <f aca="false">LEFT(INDEX(Orders!$C$2:$C$8001,MATCH(B3088,Orders!$A$2:$A$8001,0)),7)</f>
        <v>2025-12</v>
      </c>
    </row>
    <row r="3089" customFormat="false" ht="15" hidden="false" customHeight="true" outlineLevel="0" collapsed="false">
      <c r="A3089" s="1" t="s">
        <v>13559</v>
      </c>
      <c r="B3089" s="1" t="s">
        <v>3892</v>
      </c>
      <c r="C3089" s="1" t="s">
        <v>1993</v>
      </c>
      <c r="D3089" s="1" t="n">
        <v>1</v>
      </c>
      <c r="E3089" s="16" t="n">
        <v>3177.33</v>
      </c>
      <c r="F3089" s="17" t="n">
        <v>0.15</v>
      </c>
      <c r="G3089" s="16" t="n">
        <v>2700.73</v>
      </c>
      <c r="I3089" s="1" t="str">
        <f aca="false">INDEX(Products!$C$2:$C$51,MATCH(C3089,Products!$A$2:$A$51,0))</f>
        <v>Sports &amp; Fitness</v>
      </c>
      <c r="J3089" s="1" t="str">
        <f aca="false">INDEX(Orders!$E$2:$E$8001,MATCH(B3089,Orders!$A$2:$A$8001,0))</f>
        <v>Delivered</v>
      </c>
      <c r="K3089" s="1" t="str">
        <f aca="false">LEFT(INDEX(Orders!$C$2:$C$8001,MATCH(B3089,Orders!$A$2:$A$8001,0)),7)</f>
        <v>2024-04</v>
      </c>
    </row>
    <row r="3090" customFormat="false" ht="15" hidden="false" customHeight="true" outlineLevel="0" collapsed="false">
      <c r="A3090" s="1" t="s">
        <v>13560</v>
      </c>
      <c r="B3090" s="1" t="s">
        <v>3892</v>
      </c>
      <c r="C3090" s="1" t="s">
        <v>2006</v>
      </c>
      <c r="D3090" s="1" t="n">
        <v>1</v>
      </c>
      <c r="E3090" s="16" t="n">
        <v>482.17</v>
      </c>
      <c r="F3090" s="17" t="n">
        <v>0.2</v>
      </c>
      <c r="G3090" s="16" t="n">
        <v>385.74</v>
      </c>
      <c r="I3090" s="1" t="str">
        <f aca="false">INDEX(Products!$C$2:$C$51,MATCH(C3090,Products!$A$2:$A$51,0))</f>
        <v>Books &amp; Stationery</v>
      </c>
      <c r="J3090" s="1" t="str">
        <f aca="false">INDEX(Orders!$E$2:$E$8001,MATCH(B3090,Orders!$A$2:$A$8001,0))</f>
        <v>Delivered</v>
      </c>
      <c r="K3090" s="1" t="str">
        <f aca="false">LEFT(INDEX(Orders!$C$2:$C$8001,MATCH(B3090,Orders!$A$2:$A$8001,0)),7)</f>
        <v>2024-04</v>
      </c>
    </row>
    <row r="3091" customFormat="false" ht="15" hidden="false" customHeight="true" outlineLevel="0" collapsed="false">
      <c r="A3091" s="1" t="s">
        <v>13561</v>
      </c>
      <c r="B3091" s="1" t="s">
        <v>3892</v>
      </c>
      <c r="C3091" s="1" t="s">
        <v>1977</v>
      </c>
      <c r="D3091" s="1" t="n">
        <v>2</v>
      </c>
      <c r="E3091" s="16" t="n">
        <v>2386.05</v>
      </c>
      <c r="F3091" s="17" t="n">
        <v>0.15</v>
      </c>
      <c r="G3091" s="16" t="n">
        <v>4056.29</v>
      </c>
      <c r="I3091" s="1" t="str">
        <f aca="false">INDEX(Products!$C$2:$C$51,MATCH(C3091,Products!$A$2:$A$51,0))</f>
        <v>Beauty &amp; Personal Care</v>
      </c>
      <c r="J3091" s="1" t="str">
        <f aca="false">INDEX(Orders!$E$2:$E$8001,MATCH(B3091,Orders!$A$2:$A$8001,0))</f>
        <v>Delivered</v>
      </c>
      <c r="K3091" s="1" t="str">
        <f aca="false">LEFT(INDEX(Orders!$C$2:$C$8001,MATCH(B3091,Orders!$A$2:$A$8001,0)),7)</f>
        <v>2024-04</v>
      </c>
    </row>
    <row r="3092" customFormat="false" ht="15" hidden="false" customHeight="true" outlineLevel="0" collapsed="false">
      <c r="A3092" s="1" t="s">
        <v>13562</v>
      </c>
      <c r="B3092" s="1" t="s">
        <v>3892</v>
      </c>
      <c r="C3092" s="1" t="s">
        <v>1975</v>
      </c>
      <c r="D3092" s="1" t="n">
        <v>3</v>
      </c>
      <c r="E3092" s="16" t="n">
        <v>862.99</v>
      </c>
      <c r="F3092" s="17" t="n">
        <v>0.1</v>
      </c>
      <c r="G3092" s="16" t="n">
        <v>2330.07</v>
      </c>
      <c r="I3092" s="1" t="str">
        <f aca="false">INDEX(Products!$C$2:$C$51,MATCH(C3092,Products!$A$2:$A$51,0))</f>
        <v>Beauty &amp; Personal Care</v>
      </c>
      <c r="J3092" s="1" t="str">
        <f aca="false">INDEX(Orders!$E$2:$E$8001,MATCH(B3092,Orders!$A$2:$A$8001,0))</f>
        <v>Delivered</v>
      </c>
      <c r="K3092" s="1" t="str">
        <f aca="false">LEFT(INDEX(Orders!$C$2:$C$8001,MATCH(B3092,Orders!$A$2:$A$8001,0)),7)</f>
        <v>2024-04</v>
      </c>
    </row>
    <row r="3093" customFormat="false" ht="15" hidden="false" customHeight="true" outlineLevel="0" collapsed="false">
      <c r="A3093" s="1" t="s">
        <v>13563</v>
      </c>
      <c r="B3093" s="1" t="s">
        <v>3892</v>
      </c>
      <c r="C3093" s="1" t="s">
        <v>1940</v>
      </c>
      <c r="D3093" s="1" t="n">
        <v>1</v>
      </c>
      <c r="E3093" s="16" t="n">
        <v>2374.52</v>
      </c>
      <c r="F3093" s="17" t="n">
        <v>0</v>
      </c>
      <c r="G3093" s="16" t="n">
        <v>2374.52</v>
      </c>
      <c r="I3093" s="1" t="str">
        <f aca="false">INDEX(Products!$C$2:$C$51,MATCH(C3093,Products!$A$2:$A$51,0))</f>
        <v>Fashion</v>
      </c>
      <c r="J3093" s="1" t="str">
        <f aca="false">INDEX(Orders!$E$2:$E$8001,MATCH(B3093,Orders!$A$2:$A$8001,0))</f>
        <v>Delivered</v>
      </c>
      <c r="K3093" s="1" t="str">
        <f aca="false">LEFT(INDEX(Orders!$C$2:$C$8001,MATCH(B3093,Orders!$A$2:$A$8001,0)),7)</f>
        <v>2024-04</v>
      </c>
    </row>
    <row r="3094" customFormat="false" ht="15" hidden="false" customHeight="true" outlineLevel="0" collapsed="false">
      <c r="A3094" s="1" t="s">
        <v>13564</v>
      </c>
      <c r="B3094" s="1" t="s">
        <v>3893</v>
      </c>
      <c r="C3094" s="1" t="s">
        <v>1955</v>
      </c>
      <c r="D3094" s="1" t="n">
        <v>1</v>
      </c>
      <c r="E3094" s="16" t="n">
        <v>3340.76</v>
      </c>
      <c r="F3094" s="17" t="n">
        <v>0</v>
      </c>
      <c r="G3094" s="16" t="n">
        <v>3340.76</v>
      </c>
      <c r="I3094" s="1" t="str">
        <f aca="false">INDEX(Products!$C$2:$C$51,MATCH(C3094,Products!$A$2:$A$51,0))</f>
        <v>Home &amp; Kitchen</v>
      </c>
      <c r="J3094" s="1" t="str">
        <f aca="false">INDEX(Orders!$E$2:$E$8001,MATCH(B3094,Orders!$A$2:$A$8001,0))</f>
        <v>Delivered</v>
      </c>
      <c r="K3094" s="1" t="str">
        <f aca="false">LEFT(INDEX(Orders!$C$2:$C$8001,MATCH(B3094,Orders!$A$2:$A$8001,0)),7)</f>
        <v>2025-08</v>
      </c>
    </row>
    <row r="3095" customFormat="false" ht="15" hidden="false" customHeight="true" outlineLevel="0" collapsed="false">
      <c r="A3095" s="1" t="s">
        <v>13565</v>
      </c>
      <c r="B3095" s="1" t="s">
        <v>3893</v>
      </c>
      <c r="C3095" s="1" t="s">
        <v>1924</v>
      </c>
      <c r="D3095" s="1" t="n">
        <v>1</v>
      </c>
      <c r="E3095" s="16" t="n">
        <v>1971</v>
      </c>
      <c r="F3095" s="17" t="n">
        <v>0</v>
      </c>
      <c r="G3095" s="16" t="n">
        <v>1971</v>
      </c>
      <c r="I3095" s="1" t="str">
        <f aca="false">INDEX(Products!$C$2:$C$51,MATCH(C3095,Products!$A$2:$A$51,0))</f>
        <v>Electronics</v>
      </c>
      <c r="J3095" s="1" t="str">
        <f aca="false">INDEX(Orders!$E$2:$E$8001,MATCH(B3095,Orders!$A$2:$A$8001,0))</f>
        <v>Delivered</v>
      </c>
      <c r="K3095" s="1" t="str">
        <f aca="false">LEFT(INDEX(Orders!$C$2:$C$8001,MATCH(B3095,Orders!$A$2:$A$8001,0)),7)</f>
        <v>2025-08</v>
      </c>
    </row>
    <row r="3096" customFormat="false" ht="15" hidden="false" customHeight="true" outlineLevel="0" collapsed="false">
      <c r="A3096" s="1" t="s">
        <v>13566</v>
      </c>
      <c r="B3096" s="1" t="s">
        <v>3893</v>
      </c>
      <c r="C3096" s="1" t="s">
        <v>1953</v>
      </c>
      <c r="D3096" s="1" t="n">
        <v>3</v>
      </c>
      <c r="E3096" s="16" t="n">
        <v>4914.12</v>
      </c>
      <c r="F3096" s="17" t="n">
        <v>0</v>
      </c>
      <c r="G3096" s="16" t="n">
        <v>14742.36</v>
      </c>
      <c r="I3096" s="1" t="str">
        <f aca="false">INDEX(Products!$C$2:$C$51,MATCH(C3096,Products!$A$2:$A$51,0))</f>
        <v>Fashion</v>
      </c>
      <c r="J3096" s="1" t="str">
        <f aca="false">INDEX(Orders!$E$2:$E$8001,MATCH(B3096,Orders!$A$2:$A$8001,0))</f>
        <v>Delivered</v>
      </c>
      <c r="K3096" s="1" t="str">
        <f aca="false">LEFT(INDEX(Orders!$C$2:$C$8001,MATCH(B3096,Orders!$A$2:$A$8001,0)),7)</f>
        <v>2025-08</v>
      </c>
    </row>
    <row r="3097" customFormat="false" ht="15" hidden="false" customHeight="true" outlineLevel="0" collapsed="false">
      <c r="A3097" s="1" t="s">
        <v>13567</v>
      </c>
      <c r="B3097" s="1" t="s">
        <v>3894</v>
      </c>
      <c r="C3097" s="1" t="s">
        <v>1951</v>
      </c>
      <c r="D3097" s="1" t="n">
        <v>1</v>
      </c>
      <c r="E3097" s="16" t="n">
        <v>957.5</v>
      </c>
      <c r="F3097" s="17" t="n">
        <v>0</v>
      </c>
      <c r="G3097" s="16" t="n">
        <v>957.5</v>
      </c>
      <c r="I3097" s="1" t="str">
        <f aca="false">INDEX(Products!$C$2:$C$51,MATCH(C3097,Products!$A$2:$A$51,0))</f>
        <v>Fashion</v>
      </c>
      <c r="J3097" s="1" t="str">
        <f aca="false">INDEX(Orders!$E$2:$E$8001,MATCH(B3097,Orders!$A$2:$A$8001,0))</f>
        <v>Returned</v>
      </c>
      <c r="K3097" s="1" t="str">
        <f aca="false">LEFT(INDEX(Orders!$C$2:$C$8001,MATCH(B3097,Orders!$A$2:$A$8001,0)),7)</f>
        <v>2025-03</v>
      </c>
    </row>
    <row r="3098" customFormat="false" ht="15" hidden="false" customHeight="true" outlineLevel="0" collapsed="false">
      <c r="A3098" s="1" t="s">
        <v>13568</v>
      </c>
      <c r="B3098" s="1" t="s">
        <v>3894</v>
      </c>
      <c r="C3098" s="1" t="s">
        <v>1959</v>
      </c>
      <c r="D3098" s="1" t="n">
        <v>1</v>
      </c>
      <c r="E3098" s="16" t="n">
        <v>2142.79</v>
      </c>
      <c r="F3098" s="17" t="n">
        <v>0</v>
      </c>
      <c r="G3098" s="16" t="n">
        <v>2142.79</v>
      </c>
      <c r="I3098" s="1" t="str">
        <f aca="false">INDEX(Products!$C$2:$C$51,MATCH(C3098,Products!$A$2:$A$51,0))</f>
        <v>Home &amp; Kitchen</v>
      </c>
      <c r="J3098" s="1" t="str">
        <f aca="false">INDEX(Orders!$E$2:$E$8001,MATCH(B3098,Orders!$A$2:$A$8001,0))</f>
        <v>Returned</v>
      </c>
      <c r="K3098" s="1" t="str">
        <f aca="false">LEFT(INDEX(Orders!$C$2:$C$8001,MATCH(B3098,Orders!$A$2:$A$8001,0)),7)</f>
        <v>2025-03</v>
      </c>
    </row>
    <row r="3099" customFormat="false" ht="15" hidden="false" customHeight="true" outlineLevel="0" collapsed="false">
      <c r="A3099" s="1" t="s">
        <v>13569</v>
      </c>
      <c r="B3099" s="1" t="s">
        <v>3894</v>
      </c>
      <c r="C3099" s="1" t="s">
        <v>1998</v>
      </c>
      <c r="D3099" s="1" t="n">
        <v>1</v>
      </c>
      <c r="E3099" s="16" t="n">
        <v>1335.85</v>
      </c>
      <c r="F3099" s="17" t="n">
        <v>0.05</v>
      </c>
      <c r="G3099" s="16" t="n">
        <v>1269.06</v>
      </c>
      <c r="I3099" s="1" t="str">
        <f aca="false">INDEX(Products!$C$2:$C$51,MATCH(C3099,Products!$A$2:$A$51,0))</f>
        <v>Sports &amp; Fitness</v>
      </c>
      <c r="J3099" s="1" t="str">
        <f aca="false">INDEX(Orders!$E$2:$E$8001,MATCH(B3099,Orders!$A$2:$A$8001,0))</f>
        <v>Returned</v>
      </c>
      <c r="K3099" s="1" t="str">
        <f aca="false">LEFT(INDEX(Orders!$C$2:$C$8001,MATCH(B3099,Orders!$A$2:$A$8001,0)),7)</f>
        <v>2025-03</v>
      </c>
    </row>
    <row r="3100" customFormat="false" ht="15" hidden="false" customHeight="true" outlineLevel="0" collapsed="false">
      <c r="A3100" s="1" t="s">
        <v>13570</v>
      </c>
      <c r="B3100" s="1" t="s">
        <v>3895</v>
      </c>
      <c r="C3100" s="1" t="s">
        <v>1965</v>
      </c>
      <c r="D3100" s="1" t="n">
        <v>1</v>
      </c>
      <c r="E3100" s="16" t="n">
        <v>1145.07</v>
      </c>
      <c r="F3100" s="17" t="n">
        <v>0.05</v>
      </c>
      <c r="G3100" s="16" t="n">
        <v>1087.82</v>
      </c>
      <c r="I3100" s="1" t="str">
        <f aca="false">INDEX(Products!$C$2:$C$51,MATCH(C3100,Products!$A$2:$A$51,0))</f>
        <v>Home &amp; Kitchen</v>
      </c>
      <c r="J3100" s="1" t="str">
        <f aca="false">INDEX(Orders!$E$2:$E$8001,MATCH(B3100,Orders!$A$2:$A$8001,0))</f>
        <v>Delivered</v>
      </c>
      <c r="K3100" s="1" t="str">
        <f aca="false">LEFT(INDEX(Orders!$C$2:$C$8001,MATCH(B3100,Orders!$A$2:$A$8001,0)),7)</f>
        <v>2024-12</v>
      </c>
    </row>
    <row r="3101" customFormat="false" ht="15" hidden="false" customHeight="true" outlineLevel="0" collapsed="false">
      <c r="A3101" s="1" t="s">
        <v>13571</v>
      </c>
      <c r="B3101" s="1" t="s">
        <v>3896</v>
      </c>
      <c r="C3101" s="1" t="s">
        <v>1930</v>
      </c>
      <c r="D3101" s="1" t="n">
        <v>1</v>
      </c>
      <c r="E3101" s="16" t="n">
        <v>2398.35</v>
      </c>
      <c r="F3101" s="17" t="n">
        <v>0.05</v>
      </c>
      <c r="G3101" s="16" t="n">
        <v>2278.43</v>
      </c>
      <c r="I3101" s="1" t="str">
        <f aca="false">INDEX(Products!$C$2:$C$51,MATCH(C3101,Products!$A$2:$A$51,0))</f>
        <v>Electronics</v>
      </c>
      <c r="J3101" s="1" t="str">
        <f aca="false">INDEX(Orders!$E$2:$E$8001,MATCH(B3101,Orders!$A$2:$A$8001,0))</f>
        <v>Delivered</v>
      </c>
      <c r="K3101" s="1" t="str">
        <f aca="false">LEFT(INDEX(Orders!$C$2:$C$8001,MATCH(B3101,Orders!$A$2:$A$8001,0)),7)</f>
        <v>2025-08</v>
      </c>
    </row>
    <row r="3102" customFormat="false" ht="15" hidden="false" customHeight="true" outlineLevel="0" collapsed="false">
      <c r="A3102" s="1" t="s">
        <v>13572</v>
      </c>
      <c r="B3102" s="1" t="s">
        <v>3898</v>
      </c>
      <c r="C3102" s="1" t="s">
        <v>1975</v>
      </c>
      <c r="D3102" s="1" t="n">
        <v>1</v>
      </c>
      <c r="E3102" s="16" t="n">
        <v>862.99</v>
      </c>
      <c r="F3102" s="17" t="n">
        <v>0</v>
      </c>
      <c r="G3102" s="16" t="n">
        <v>862.99</v>
      </c>
      <c r="I3102" s="1" t="str">
        <f aca="false">INDEX(Products!$C$2:$C$51,MATCH(C3102,Products!$A$2:$A$51,0))</f>
        <v>Beauty &amp; Personal Care</v>
      </c>
      <c r="J3102" s="1" t="str">
        <f aca="false">INDEX(Orders!$E$2:$E$8001,MATCH(B3102,Orders!$A$2:$A$8001,0))</f>
        <v>Delivered</v>
      </c>
      <c r="K3102" s="1" t="str">
        <f aca="false">LEFT(INDEX(Orders!$C$2:$C$8001,MATCH(B3102,Orders!$A$2:$A$8001,0)),7)</f>
        <v>2024-11</v>
      </c>
    </row>
    <row r="3103" customFormat="false" ht="15" hidden="false" customHeight="true" outlineLevel="0" collapsed="false">
      <c r="A3103" s="1" t="s">
        <v>13573</v>
      </c>
      <c r="B3103" s="1" t="s">
        <v>3898</v>
      </c>
      <c r="C3103" s="1" t="s">
        <v>1940</v>
      </c>
      <c r="D3103" s="1" t="n">
        <v>3</v>
      </c>
      <c r="E3103" s="16" t="n">
        <v>2374.52</v>
      </c>
      <c r="F3103" s="17" t="n">
        <v>0</v>
      </c>
      <c r="G3103" s="16" t="n">
        <v>7123.56</v>
      </c>
      <c r="I3103" s="1" t="str">
        <f aca="false">INDEX(Products!$C$2:$C$51,MATCH(C3103,Products!$A$2:$A$51,0))</f>
        <v>Fashion</v>
      </c>
      <c r="J3103" s="1" t="str">
        <f aca="false">INDEX(Orders!$E$2:$E$8001,MATCH(B3103,Orders!$A$2:$A$8001,0))</f>
        <v>Delivered</v>
      </c>
      <c r="K3103" s="1" t="str">
        <f aca="false">LEFT(INDEX(Orders!$C$2:$C$8001,MATCH(B3103,Orders!$A$2:$A$8001,0)),7)</f>
        <v>2024-11</v>
      </c>
    </row>
    <row r="3104" customFormat="false" ht="15" hidden="false" customHeight="true" outlineLevel="0" collapsed="false">
      <c r="A3104" s="1" t="s">
        <v>13574</v>
      </c>
      <c r="B3104" s="1" t="s">
        <v>3898</v>
      </c>
      <c r="C3104" s="1" t="s">
        <v>2006</v>
      </c>
      <c r="D3104" s="1" t="n">
        <v>1</v>
      </c>
      <c r="E3104" s="16" t="n">
        <v>482.17</v>
      </c>
      <c r="F3104" s="17" t="n">
        <v>0</v>
      </c>
      <c r="G3104" s="16" t="n">
        <v>482.17</v>
      </c>
      <c r="I3104" s="1" t="str">
        <f aca="false">INDEX(Products!$C$2:$C$51,MATCH(C3104,Products!$A$2:$A$51,0))</f>
        <v>Books &amp; Stationery</v>
      </c>
      <c r="J3104" s="1" t="str">
        <f aca="false">INDEX(Orders!$E$2:$E$8001,MATCH(B3104,Orders!$A$2:$A$8001,0))</f>
        <v>Delivered</v>
      </c>
      <c r="K3104" s="1" t="str">
        <f aca="false">LEFT(INDEX(Orders!$C$2:$C$8001,MATCH(B3104,Orders!$A$2:$A$8001,0)),7)</f>
        <v>2024-11</v>
      </c>
    </row>
    <row r="3105" customFormat="false" ht="15" hidden="false" customHeight="true" outlineLevel="0" collapsed="false">
      <c r="A3105" s="1" t="s">
        <v>13575</v>
      </c>
      <c r="B3105" s="1" t="s">
        <v>3898</v>
      </c>
      <c r="C3105" s="1" t="s">
        <v>1988</v>
      </c>
      <c r="D3105" s="1" t="n">
        <v>1</v>
      </c>
      <c r="E3105" s="16" t="n">
        <v>681.07</v>
      </c>
      <c r="F3105" s="17" t="n">
        <v>0</v>
      </c>
      <c r="G3105" s="16" t="n">
        <v>681.07</v>
      </c>
      <c r="I3105" s="1" t="str">
        <f aca="false">INDEX(Products!$C$2:$C$51,MATCH(C3105,Products!$A$2:$A$51,0))</f>
        <v>Sports &amp; Fitness</v>
      </c>
      <c r="J3105" s="1" t="str">
        <f aca="false">INDEX(Orders!$E$2:$E$8001,MATCH(B3105,Orders!$A$2:$A$8001,0))</f>
        <v>Delivered</v>
      </c>
      <c r="K3105" s="1" t="str">
        <f aca="false">LEFT(INDEX(Orders!$C$2:$C$8001,MATCH(B3105,Orders!$A$2:$A$8001,0)),7)</f>
        <v>2024-11</v>
      </c>
    </row>
    <row r="3106" customFormat="false" ht="15" hidden="false" customHeight="true" outlineLevel="0" collapsed="false">
      <c r="A3106" s="1" t="s">
        <v>13576</v>
      </c>
      <c r="B3106" s="1" t="s">
        <v>3898</v>
      </c>
      <c r="C3106" s="1" t="s">
        <v>1930</v>
      </c>
      <c r="D3106" s="1" t="n">
        <v>1</v>
      </c>
      <c r="E3106" s="16" t="n">
        <v>2398.35</v>
      </c>
      <c r="F3106" s="17" t="n">
        <v>0</v>
      </c>
      <c r="G3106" s="16" t="n">
        <v>2398.35</v>
      </c>
      <c r="I3106" s="1" t="str">
        <f aca="false">INDEX(Products!$C$2:$C$51,MATCH(C3106,Products!$A$2:$A$51,0))</f>
        <v>Electronics</v>
      </c>
      <c r="J3106" s="1" t="str">
        <f aca="false">INDEX(Orders!$E$2:$E$8001,MATCH(B3106,Orders!$A$2:$A$8001,0))</f>
        <v>Delivered</v>
      </c>
      <c r="K3106" s="1" t="str">
        <f aca="false">LEFT(INDEX(Orders!$C$2:$C$8001,MATCH(B3106,Orders!$A$2:$A$8001,0)),7)</f>
        <v>2024-11</v>
      </c>
    </row>
    <row r="3107" customFormat="false" ht="15" hidden="false" customHeight="true" outlineLevel="0" collapsed="false">
      <c r="A3107" s="1" t="s">
        <v>13577</v>
      </c>
      <c r="B3107" s="1" t="s">
        <v>3899</v>
      </c>
      <c r="C3107" s="1" t="s">
        <v>2007</v>
      </c>
      <c r="D3107" s="1" t="n">
        <v>2</v>
      </c>
      <c r="E3107" s="16" t="n">
        <v>750.27</v>
      </c>
      <c r="F3107" s="17" t="n">
        <v>0</v>
      </c>
      <c r="G3107" s="16" t="n">
        <v>1500.54</v>
      </c>
      <c r="I3107" s="1" t="str">
        <f aca="false">INDEX(Products!$C$2:$C$51,MATCH(C3107,Products!$A$2:$A$51,0))</f>
        <v>Books &amp; Stationery</v>
      </c>
      <c r="J3107" s="1" t="str">
        <f aca="false">INDEX(Orders!$E$2:$E$8001,MATCH(B3107,Orders!$A$2:$A$8001,0))</f>
        <v>Returned</v>
      </c>
      <c r="K3107" s="1" t="str">
        <f aca="false">LEFT(INDEX(Orders!$C$2:$C$8001,MATCH(B3107,Orders!$A$2:$A$8001,0)),7)</f>
        <v>2025-11</v>
      </c>
    </row>
    <row r="3108" customFormat="false" ht="15" hidden="false" customHeight="true" outlineLevel="0" collapsed="false">
      <c r="A3108" s="1" t="s">
        <v>13578</v>
      </c>
      <c r="B3108" s="1" t="s">
        <v>3899</v>
      </c>
      <c r="C3108" s="1" t="s">
        <v>1935</v>
      </c>
      <c r="D3108" s="1" t="n">
        <v>1</v>
      </c>
      <c r="E3108" s="16" t="n">
        <v>14558.72</v>
      </c>
      <c r="F3108" s="17" t="n">
        <v>0</v>
      </c>
      <c r="G3108" s="16" t="n">
        <v>14558.72</v>
      </c>
      <c r="I3108" s="1" t="str">
        <f aca="false">INDEX(Products!$C$2:$C$51,MATCH(C3108,Products!$A$2:$A$51,0))</f>
        <v>Electronics</v>
      </c>
      <c r="J3108" s="1" t="str">
        <f aca="false">INDEX(Orders!$E$2:$E$8001,MATCH(B3108,Orders!$A$2:$A$8001,0))</f>
        <v>Returned</v>
      </c>
      <c r="K3108" s="1" t="str">
        <f aca="false">LEFT(INDEX(Orders!$C$2:$C$8001,MATCH(B3108,Orders!$A$2:$A$8001,0)),7)</f>
        <v>2025-11</v>
      </c>
    </row>
    <row r="3109" customFormat="false" ht="15" hidden="false" customHeight="true" outlineLevel="0" collapsed="false">
      <c r="A3109" s="1" t="s">
        <v>13579</v>
      </c>
      <c r="B3109" s="1" t="s">
        <v>3900</v>
      </c>
      <c r="C3109" s="1" t="s">
        <v>1997</v>
      </c>
      <c r="D3109" s="1" t="n">
        <v>1</v>
      </c>
      <c r="E3109" s="16" t="n">
        <v>311.15</v>
      </c>
      <c r="F3109" s="17" t="n">
        <v>0.1</v>
      </c>
      <c r="G3109" s="16" t="n">
        <v>280.03</v>
      </c>
      <c r="I3109" s="1" t="str">
        <f aca="false">INDEX(Products!$C$2:$C$51,MATCH(C3109,Products!$A$2:$A$51,0))</f>
        <v>Sports &amp; Fitness</v>
      </c>
      <c r="J3109" s="1" t="str">
        <f aca="false">INDEX(Orders!$E$2:$E$8001,MATCH(B3109,Orders!$A$2:$A$8001,0))</f>
        <v>Delivered</v>
      </c>
      <c r="K3109" s="1" t="str">
        <f aca="false">LEFT(INDEX(Orders!$C$2:$C$8001,MATCH(B3109,Orders!$A$2:$A$8001,0)),7)</f>
        <v>2025-06</v>
      </c>
    </row>
    <row r="3110" customFormat="false" ht="15" hidden="false" customHeight="true" outlineLevel="0" collapsed="false">
      <c r="A3110" s="1" t="s">
        <v>13580</v>
      </c>
      <c r="B3110" s="1" t="s">
        <v>3901</v>
      </c>
      <c r="C3110" s="1" t="s">
        <v>2007</v>
      </c>
      <c r="D3110" s="1" t="n">
        <v>1</v>
      </c>
      <c r="E3110" s="16" t="n">
        <v>750.27</v>
      </c>
      <c r="F3110" s="17" t="n">
        <v>0.15</v>
      </c>
      <c r="G3110" s="16" t="n">
        <v>637.73</v>
      </c>
      <c r="I3110" s="1" t="str">
        <f aca="false">INDEX(Products!$C$2:$C$51,MATCH(C3110,Products!$A$2:$A$51,0))</f>
        <v>Books &amp; Stationery</v>
      </c>
      <c r="J3110" s="1" t="str">
        <f aca="false">INDEX(Orders!$E$2:$E$8001,MATCH(B3110,Orders!$A$2:$A$8001,0))</f>
        <v>Delivered</v>
      </c>
      <c r="K3110" s="1" t="str">
        <f aca="false">LEFT(INDEX(Orders!$C$2:$C$8001,MATCH(B3110,Orders!$A$2:$A$8001,0)),7)</f>
        <v>2024-11</v>
      </c>
    </row>
    <row r="3111" customFormat="false" ht="15" hidden="false" customHeight="true" outlineLevel="0" collapsed="false">
      <c r="A3111" s="1" t="s">
        <v>13581</v>
      </c>
      <c r="B3111" s="1" t="s">
        <v>3902</v>
      </c>
      <c r="C3111" s="1" t="s">
        <v>1940</v>
      </c>
      <c r="D3111" s="1" t="n">
        <v>2</v>
      </c>
      <c r="E3111" s="16" t="n">
        <v>2374.52</v>
      </c>
      <c r="F3111" s="17" t="n">
        <v>0</v>
      </c>
      <c r="G3111" s="16" t="n">
        <v>4749.04</v>
      </c>
      <c r="I3111" s="1" t="str">
        <f aca="false">INDEX(Products!$C$2:$C$51,MATCH(C3111,Products!$A$2:$A$51,0))</f>
        <v>Fashion</v>
      </c>
      <c r="J3111" s="1" t="str">
        <f aca="false">INDEX(Orders!$E$2:$E$8001,MATCH(B3111,Orders!$A$2:$A$8001,0))</f>
        <v>Delivered</v>
      </c>
      <c r="K3111" s="1" t="str">
        <f aca="false">LEFT(INDEX(Orders!$C$2:$C$8001,MATCH(B3111,Orders!$A$2:$A$8001,0)),7)</f>
        <v>2025-12</v>
      </c>
    </row>
    <row r="3112" customFormat="false" ht="15" hidden="false" customHeight="true" outlineLevel="0" collapsed="false">
      <c r="A3112" s="1" t="s">
        <v>13582</v>
      </c>
      <c r="B3112" s="1" t="s">
        <v>3902</v>
      </c>
      <c r="C3112" s="1" t="s">
        <v>2006</v>
      </c>
      <c r="D3112" s="1" t="n">
        <v>1</v>
      </c>
      <c r="E3112" s="16" t="n">
        <v>482.17</v>
      </c>
      <c r="F3112" s="17" t="n">
        <v>0</v>
      </c>
      <c r="G3112" s="16" t="n">
        <v>482.17</v>
      </c>
      <c r="I3112" s="1" t="str">
        <f aca="false">INDEX(Products!$C$2:$C$51,MATCH(C3112,Products!$A$2:$A$51,0))</f>
        <v>Books &amp; Stationery</v>
      </c>
      <c r="J3112" s="1" t="str">
        <f aca="false">INDEX(Orders!$E$2:$E$8001,MATCH(B3112,Orders!$A$2:$A$8001,0))</f>
        <v>Delivered</v>
      </c>
      <c r="K3112" s="1" t="str">
        <f aca="false">LEFT(INDEX(Orders!$C$2:$C$8001,MATCH(B3112,Orders!$A$2:$A$8001,0)),7)</f>
        <v>2025-12</v>
      </c>
    </row>
    <row r="3113" customFormat="false" ht="15" hidden="false" customHeight="true" outlineLevel="0" collapsed="false">
      <c r="A3113" s="1" t="s">
        <v>13583</v>
      </c>
      <c r="B3113" s="1" t="s">
        <v>3903</v>
      </c>
      <c r="C3113" s="1" t="s">
        <v>2007</v>
      </c>
      <c r="D3113" s="1" t="n">
        <v>3</v>
      </c>
      <c r="E3113" s="16" t="n">
        <v>750.27</v>
      </c>
      <c r="F3113" s="17" t="n">
        <v>0</v>
      </c>
      <c r="G3113" s="16" t="n">
        <v>2250.81</v>
      </c>
      <c r="I3113" s="1" t="str">
        <f aca="false">INDEX(Products!$C$2:$C$51,MATCH(C3113,Products!$A$2:$A$51,0))</f>
        <v>Books &amp; Stationery</v>
      </c>
      <c r="J3113" s="1" t="str">
        <f aca="false">INDEX(Orders!$E$2:$E$8001,MATCH(B3113,Orders!$A$2:$A$8001,0))</f>
        <v>Delivered</v>
      </c>
      <c r="K3113" s="1" t="str">
        <f aca="false">LEFT(INDEX(Orders!$C$2:$C$8001,MATCH(B3113,Orders!$A$2:$A$8001,0)),7)</f>
        <v>2025-11</v>
      </c>
    </row>
    <row r="3114" customFormat="false" ht="15" hidden="false" customHeight="true" outlineLevel="0" collapsed="false">
      <c r="A3114" s="1" t="s">
        <v>13584</v>
      </c>
      <c r="B3114" s="1" t="s">
        <v>3903</v>
      </c>
      <c r="C3114" s="1" t="s">
        <v>2006</v>
      </c>
      <c r="D3114" s="1" t="n">
        <v>1</v>
      </c>
      <c r="E3114" s="16" t="n">
        <v>482.17</v>
      </c>
      <c r="F3114" s="17" t="n">
        <v>0.15</v>
      </c>
      <c r="G3114" s="16" t="n">
        <v>409.84</v>
      </c>
      <c r="I3114" s="1" t="str">
        <f aca="false">INDEX(Products!$C$2:$C$51,MATCH(C3114,Products!$A$2:$A$51,0))</f>
        <v>Books &amp; Stationery</v>
      </c>
      <c r="J3114" s="1" t="str">
        <f aca="false">INDEX(Orders!$E$2:$E$8001,MATCH(B3114,Orders!$A$2:$A$8001,0))</f>
        <v>Delivered</v>
      </c>
      <c r="K3114" s="1" t="str">
        <f aca="false">LEFT(INDEX(Orders!$C$2:$C$8001,MATCH(B3114,Orders!$A$2:$A$8001,0)),7)</f>
        <v>2025-11</v>
      </c>
    </row>
    <row r="3115" customFormat="false" ht="15" hidden="false" customHeight="true" outlineLevel="0" collapsed="false">
      <c r="A3115" s="1" t="s">
        <v>13585</v>
      </c>
      <c r="B3115" s="1" t="s">
        <v>3904</v>
      </c>
      <c r="C3115" s="1" t="s">
        <v>2006</v>
      </c>
      <c r="D3115" s="1" t="n">
        <v>1</v>
      </c>
      <c r="E3115" s="16" t="n">
        <v>482.17</v>
      </c>
      <c r="F3115" s="17" t="n">
        <v>0</v>
      </c>
      <c r="G3115" s="16" t="n">
        <v>482.17</v>
      </c>
      <c r="I3115" s="1" t="str">
        <f aca="false">INDEX(Products!$C$2:$C$51,MATCH(C3115,Products!$A$2:$A$51,0))</f>
        <v>Books &amp; Stationery</v>
      </c>
      <c r="J3115" s="1" t="str">
        <f aca="false">INDEX(Orders!$E$2:$E$8001,MATCH(B3115,Orders!$A$2:$A$8001,0))</f>
        <v>Delivered</v>
      </c>
      <c r="K3115" s="1" t="str">
        <f aca="false">LEFT(INDEX(Orders!$C$2:$C$8001,MATCH(B3115,Orders!$A$2:$A$8001,0)),7)</f>
        <v>2024-04</v>
      </c>
    </row>
    <row r="3116" customFormat="false" ht="15" hidden="false" customHeight="true" outlineLevel="0" collapsed="false">
      <c r="A3116" s="1" t="s">
        <v>13586</v>
      </c>
      <c r="B3116" s="1" t="s">
        <v>3904</v>
      </c>
      <c r="C3116" s="1" t="s">
        <v>1931</v>
      </c>
      <c r="D3116" s="1" t="n">
        <v>1</v>
      </c>
      <c r="E3116" s="16" t="n">
        <v>1111.28</v>
      </c>
      <c r="F3116" s="17" t="n">
        <v>0.15</v>
      </c>
      <c r="G3116" s="16" t="n">
        <v>944.59</v>
      </c>
      <c r="I3116" s="1" t="str">
        <f aca="false">INDEX(Products!$C$2:$C$51,MATCH(C3116,Products!$A$2:$A$51,0))</f>
        <v>Electronics</v>
      </c>
      <c r="J3116" s="1" t="str">
        <f aca="false">INDEX(Orders!$E$2:$E$8001,MATCH(B3116,Orders!$A$2:$A$8001,0))</f>
        <v>Delivered</v>
      </c>
      <c r="K3116" s="1" t="str">
        <f aca="false">LEFT(INDEX(Orders!$C$2:$C$8001,MATCH(B3116,Orders!$A$2:$A$8001,0)),7)</f>
        <v>2024-04</v>
      </c>
    </row>
    <row r="3117" customFormat="false" ht="15" hidden="false" customHeight="true" outlineLevel="0" collapsed="false">
      <c r="A3117" s="1" t="s">
        <v>13587</v>
      </c>
      <c r="B3117" s="1" t="s">
        <v>3905</v>
      </c>
      <c r="C3117" s="1" t="s">
        <v>2006</v>
      </c>
      <c r="D3117" s="1" t="n">
        <v>2</v>
      </c>
      <c r="E3117" s="16" t="n">
        <v>482.17</v>
      </c>
      <c r="F3117" s="17" t="n">
        <v>0</v>
      </c>
      <c r="G3117" s="16" t="n">
        <v>964.34</v>
      </c>
      <c r="I3117" s="1" t="str">
        <f aca="false">INDEX(Products!$C$2:$C$51,MATCH(C3117,Products!$A$2:$A$51,0))</f>
        <v>Books &amp; Stationery</v>
      </c>
      <c r="J3117" s="1" t="str">
        <f aca="false">INDEX(Orders!$E$2:$E$8001,MATCH(B3117,Orders!$A$2:$A$8001,0))</f>
        <v>Cancelled</v>
      </c>
      <c r="K3117" s="1" t="str">
        <f aca="false">LEFT(INDEX(Orders!$C$2:$C$8001,MATCH(B3117,Orders!$A$2:$A$8001,0)),7)</f>
        <v>2025-05</v>
      </c>
    </row>
    <row r="3118" customFormat="false" ht="15" hidden="false" customHeight="true" outlineLevel="0" collapsed="false">
      <c r="A3118" s="1" t="s">
        <v>13588</v>
      </c>
      <c r="B3118" s="1" t="s">
        <v>3905</v>
      </c>
      <c r="C3118" s="1" t="s">
        <v>1933</v>
      </c>
      <c r="D3118" s="1" t="n">
        <v>1</v>
      </c>
      <c r="E3118" s="16" t="n">
        <v>7194.38</v>
      </c>
      <c r="F3118" s="17" t="n">
        <v>0</v>
      </c>
      <c r="G3118" s="16" t="n">
        <v>7194.38</v>
      </c>
      <c r="I3118" s="1" t="str">
        <f aca="false">INDEX(Products!$C$2:$C$51,MATCH(C3118,Products!$A$2:$A$51,0))</f>
        <v>Electronics</v>
      </c>
      <c r="J3118" s="1" t="str">
        <f aca="false">INDEX(Orders!$E$2:$E$8001,MATCH(B3118,Orders!$A$2:$A$8001,0))</f>
        <v>Cancelled</v>
      </c>
      <c r="K3118" s="1" t="str">
        <f aca="false">LEFT(INDEX(Orders!$C$2:$C$8001,MATCH(B3118,Orders!$A$2:$A$8001,0)),7)</f>
        <v>2025-05</v>
      </c>
    </row>
    <row r="3119" customFormat="false" ht="15" hidden="false" customHeight="true" outlineLevel="0" collapsed="false">
      <c r="A3119" s="1" t="s">
        <v>13589</v>
      </c>
      <c r="B3119" s="1" t="s">
        <v>3906</v>
      </c>
      <c r="C3119" s="1" t="s">
        <v>1940</v>
      </c>
      <c r="D3119" s="1" t="n">
        <v>1</v>
      </c>
      <c r="E3119" s="16" t="n">
        <v>2374.52</v>
      </c>
      <c r="F3119" s="17" t="n">
        <v>0.05</v>
      </c>
      <c r="G3119" s="16" t="n">
        <v>2255.79</v>
      </c>
      <c r="I3119" s="1" t="str">
        <f aca="false">INDEX(Products!$C$2:$C$51,MATCH(C3119,Products!$A$2:$A$51,0))</f>
        <v>Fashion</v>
      </c>
      <c r="J3119" s="1" t="str">
        <f aca="false">INDEX(Orders!$E$2:$E$8001,MATCH(B3119,Orders!$A$2:$A$8001,0))</f>
        <v>Delivered</v>
      </c>
      <c r="K3119" s="1" t="str">
        <f aca="false">LEFT(INDEX(Orders!$C$2:$C$8001,MATCH(B3119,Orders!$A$2:$A$8001,0)),7)</f>
        <v>2025-03</v>
      </c>
    </row>
    <row r="3120" customFormat="false" ht="15" hidden="false" customHeight="true" outlineLevel="0" collapsed="false">
      <c r="A3120" s="1" t="s">
        <v>13590</v>
      </c>
      <c r="B3120" s="1" t="s">
        <v>3906</v>
      </c>
      <c r="C3120" s="1" t="s">
        <v>1949</v>
      </c>
      <c r="D3120" s="1" t="n">
        <v>2</v>
      </c>
      <c r="E3120" s="16" t="n">
        <v>4185.64</v>
      </c>
      <c r="F3120" s="17" t="n">
        <v>0</v>
      </c>
      <c r="G3120" s="16" t="n">
        <v>8371.28</v>
      </c>
      <c r="I3120" s="1" t="str">
        <f aca="false">INDEX(Products!$C$2:$C$51,MATCH(C3120,Products!$A$2:$A$51,0))</f>
        <v>Fashion</v>
      </c>
      <c r="J3120" s="1" t="str">
        <f aca="false">INDEX(Orders!$E$2:$E$8001,MATCH(B3120,Orders!$A$2:$A$8001,0))</f>
        <v>Delivered</v>
      </c>
      <c r="K3120" s="1" t="str">
        <f aca="false">LEFT(INDEX(Orders!$C$2:$C$8001,MATCH(B3120,Orders!$A$2:$A$8001,0)),7)</f>
        <v>2025-03</v>
      </c>
    </row>
    <row r="3121" customFormat="false" ht="15" hidden="false" customHeight="true" outlineLevel="0" collapsed="false">
      <c r="A3121" s="1" t="s">
        <v>13591</v>
      </c>
      <c r="B3121" s="1" t="s">
        <v>3906</v>
      </c>
      <c r="C3121" s="1" t="s">
        <v>1977</v>
      </c>
      <c r="D3121" s="1" t="n">
        <v>2</v>
      </c>
      <c r="E3121" s="16" t="n">
        <v>2386.05</v>
      </c>
      <c r="F3121" s="17" t="n">
        <v>0.05</v>
      </c>
      <c r="G3121" s="16" t="n">
        <v>4533.5</v>
      </c>
      <c r="I3121" s="1" t="str">
        <f aca="false">INDEX(Products!$C$2:$C$51,MATCH(C3121,Products!$A$2:$A$51,0))</f>
        <v>Beauty &amp; Personal Care</v>
      </c>
      <c r="J3121" s="1" t="str">
        <f aca="false">INDEX(Orders!$E$2:$E$8001,MATCH(B3121,Orders!$A$2:$A$8001,0))</f>
        <v>Delivered</v>
      </c>
      <c r="K3121" s="1" t="str">
        <f aca="false">LEFT(INDEX(Orders!$C$2:$C$8001,MATCH(B3121,Orders!$A$2:$A$8001,0)),7)</f>
        <v>2025-03</v>
      </c>
    </row>
    <row r="3122" customFormat="false" ht="15" hidden="false" customHeight="true" outlineLevel="0" collapsed="false">
      <c r="A3122" s="1" t="s">
        <v>13592</v>
      </c>
      <c r="B3122" s="1" t="s">
        <v>3907</v>
      </c>
      <c r="C3122" s="1" t="s">
        <v>1953</v>
      </c>
      <c r="D3122" s="1" t="n">
        <v>1</v>
      </c>
      <c r="E3122" s="16" t="n">
        <v>4914.12</v>
      </c>
      <c r="F3122" s="17" t="n">
        <v>0</v>
      </c>
      <c r="G3122" s="16" t="n">
        <v>4914.12</v>
      </c>
      <c r="I3122" s="1" t="str">
        <f aca="false">INDEX(Products!$C$2:$C$51,MATCH(C3122,Products!$A$2:$A$51,0))</f>
        <v>Fashion</v>
      </c>
      <c r="J3122" s="1" t="str">
        <f aca="false">INDEX(Orders!$E$2:$E$8001,MATCH(B3122,Orders!$A$2:$A$8001,0))</f>
        <v>Delivered</v>
      </c>
      <c r="K3122" s="1" t="str">
        <f aca="false">LEFT(INDEX(Orders!$C$2:$C$8001,MATCH(B3122,Orders!$A$2:$A$8001,0)),7)</f>
        <v>2024-05</v>
      </c>
    </row>
    <row r="3123" customFormat="false" ht="15" hidden="false" customHeight="true" outlineLevel="0" collapsed="false">
      <c r="A3123" s="1" t="s">
        <v>13593</v>
      </c>
      <c r="B3123" s="1" t="s">
        <v>3907</v>
      </c>
      <c r="C3123" s="1" t="s">
        <v>1990</v>
      </c>
      <c r="D3123" s="1" t="n">
        <v>1</v>
      </c>
      <c r="E3123" s="16" t="n">
        <v>5311.32</v>
      </c>
      <c r="F3123" s="17" t="n">
        <v>0.1</v>
      </c>
      <c r="G3123" s="16" t="n">
        <v>4780.19</v>
      </c>
      <c r="I3123" s="1" t="str">
        <f aca="false">INDEX(Products!$C$2:$C$51,MATCH(C3123,Products!$A$2:$A$51,0))</f>
        <v>Sports &amp; Fitness</v>
      </c>
      <c r="J3123" s="1" t="str">
        <f aca="false">INDEX(Orders!$E$2:$E$8001,MATCH(B3123,Orders!$A$2:$A$8001,0))</f>
        <v>Delivered</v>
      </c>
      <c r="K3123" s="1" t="str">
        <f aca="false">LEFT(INDEX(Orders!$C$2:$C$8001,MATCH(B3123,Orders!$A$2:$A$8001,0)),7)</f>
        <v>2024-05</v>
      </c>
    </row>
    <row r="3124" customFormat="false" ht="15" hidden="false" customHeight="true" outlineLevel="0" collapsed="false">
      <c r="A3124" s="1" t="s">
        <v>13594</v>
      </c>
      <c r="B3124" s="1" t="s">
        <v>3907</v>
      </c>
      <c r="C3124" s="1" t="s">
        <v>1928</v>
      </c>
      <c r="D3124" s="1" t="n">
        <v>2</v>
      </c>
      <c r="E3124" s="16" t="n">
        <v>657.82</v>
      </c>
      <c r="F3124" s="17" t="n">
        <v>0</v>
      </c>
      <c r="G3124" s="16" t="n">
        <v>1315.64</v>
      </c>
      <c r="I3124" s="1" t="str">
        <f aca="false">INDEX(Products!$C$2:$C$51,MATCH(C3124,Products!$A$2:$A$51,0))</f>
        <v>Electronics</v>
      </c>
      <c r="J3124" s="1" t="str">
        <f aca="false">INDEX(Orders!$E$2:$E$8001,MATCH(B3124,Orders!$A$2:$A$8001,0))</f>
        <v>Delivered</v>
      </c>
      <c r="K3124" s="1" t="str">
        <f aca="false">LEFT(INDEX(Orders!$C$2:$C$8001,MATCH(B3124,Orders!$A$2:$A$8001,0)),7)</f>
        <v>2024-05</v>
      </c>
    </row>
    <row r="3125" customFormat="false" ht="15" hidden="false" customHeight="true" outlineLevel="0" collapsed="false">
      <c r="A3125" s="1" t="s">
        <v>13595</v>
      </c>
      <c r="B3125" s="1" t="s">
        <v>3908</v>
      </c>
      <c r="C3125" s="1" t="s">
        <v>1928</v>
      </c>
      <c r="D3125" s="1" t="n">
        <v>1</v>
      </c>
      <c r="E3125" s="16" t="n">
        <v>657.82</v>
      </c>
      <c r="F3125" s="17" t="n">
        <v>0.1</v>
      </c>
      <c r="G3125" s="16" t="n">
        <v>592.04</v>
      </c>
      <c r="I3125" s="1" t="str">
        <f aca="false">INDEX(Products!$C$2:$C$51,MATCH(C3125,Products!$A$2:$A$51,0))</f>
        <v>Electronics</v>
      </c>
      <c r="J3125" s="1" t="str">
        <f aca="false">INDEX(Orders!$E$2:$E$8001,MATCH(B3125,Orders!$A$2:$A$8001,0))</f>
        <v>Delivered</v>
      </c>
      <c r="K3125" s="1" t="str">
        <f aca="false">LEFT(INDEX(Orders!$C$2:$C$8001,MATCH(B3125,Orders!$A$2:$A$8001,0)),7)</f>
        <v>2025-06</v>
      </c>
    </row>
    <row r="3126" customFormat="false" ht="15" hidden="false" customHeight="true" outlineLevel="0" collapsed="false">
      <c r="A3126" s="1" t="s">
        <v>13596</v>
      </c>
      <c r="B3126" s="1" t="s">
        <v>3908</v>
      </c>
      <c r="C3126" s="1" t="s">
        <v>1961</v>
      </c>
      <c r="D3126" s="1" t="n">
        <v>2</v>
      </c>
      <c r="E3126" s="16" t="n">
        <v>3493.68</v>
      </c>
      <c r="F3126" s="17" t="n">
        <v>0.05</v>
      </c>
      <c r="G3126" s="16" t="n">
        <v>6637.99</v>
      </c>
      <c r="I3126" s="1" t="str">
        <f aca="false">INDEX(Products!$C$2:$C$51,MATCH(C3126,Products!$A$2:$A$51,0))</f>
        <v>Home &amp; Kitchen</v>
      </c>
      <c r="J3126" s="1" t="str">
        <f aca="false">INDEX(Orders!$E$2:$E$8001,MATCH(B3126,Orders!$A$2:$A$8001,0))</f>
        <v>Delivered</v>
      </c>
      <c r="K3126" s="1" t="str">
        <f aca="false">LEFT(INDEX(Orders!$C$2:$C$8001,MATCH(B3126,Orders!$A$2:$A$8001,0)),7)</f>
        <v>2025-06</v>
      </c>
    </row>
    <row r="3127" customFormat="false" ht="15" hidden="false" customHeight="true" outlineLevel="0" collapsed="false">
      <c r="A3127" s="1" t="s">
        <v>13597</v>
      </c>
      <c r="B3127" s="1" t="s">
        <v>3908</v>
      </c>
      <c r="C3127" s="1" t="s">
        <v>1955</v>
      </c>
      <c r="D3127" s="1" t="n">
        <v>2</v>
      </c>
      <c r="E3127" s="16" t="n">
        <v>3340.76</v>
      </c>
      <c r="F3127" s="17" t="n">
        <v>0</v>
      </c>
      <c r="G3127" s="16" t="n">
        <v>6681.52</v>
      </c>
      <c r="I3127" s="1" t="str">
        <f aca="false">INDEX(Products!$C$2:$C$51,MATCH(C3127,Products!$A$2:$A$51,0))</f>
        <v>Home &amp; Kitchen</v>
      </c>
      <c r="J3127" s="1" t="str">
        <f aca="false">INDEX(Orders!$E$2:$E$8001,MATCH(B3127,Orders!$A$2:$A$8001,0))</f>
        <v>Delivered</v>
      </c>
      <c r="K3127" s="1" t="str">
        <f aca="false">LEFT(INDEX(Orders!$C$2:$C$8001,MATCH(B3127,Orders!$A$2:$A$8001,0)),7)</f>
        <v>2025-06</v>
      </c>
    </row>
    <row r="3128" customFormat="false" ht="15" hidden="false" customHeight="true" outlineLevel="0" collapsed="false">
      <c r="A3128" s="1" t="s">
        <v>13598</v>
      </c>
      <c r="B3128" s="1" t="s">
        <v>3909</v>
      </c>
      <c r="C3128" s="1" t="s">
        <v>2006</v>
      </c>
      <c r="D3128" s="1" t="n">
        <v>1</v>
      </c>
      <c r="E3128" s="16" t="n">
        <v>482.17</v>
      </c>
      <c r="F3128" s="17" t="n">
        <v>0.05</v>
      </c>
      <c r="G3128" s="16" t="n">
        <v>458.06</v>
      </c>
      <c r="I3128" s="1" t="str">
        <f aca="false">INDEX(Products!$C$2:$C$51,MATCH(C3128,Products!$A$2:$A$51,0))</f>
        <v>Books &amp; Stationery</v>
      </c>
      <c r="J3128" s="1" t="str">
        <f aca="false">INDEX(Orders!$E$2:$E$8001,MATCH(B3128,Orders!$A$2:$A$8001,0))</f>
        <v>Delivered</v>
      </c>
      <c r="K3128" s="1" t="str">
        <f aca="false">LEFT(INDEX(Orders!$C$2:$C$8001,MATCH(B3128,Orders!$A$2:$A$8001,0)),7)</f>
        <v>2024-03</v>
      </c>
    </row>
    <row r="3129" customFormat="false" ht="15" hidden="false" customHeight="true" outlineLevel="0" collapsed="false">
      <c r="A3129" s="1" t="s">
        <v>13599</v>
      </c>
      <c r="B3129" s="1" t="s">
        <v>3909</v>
      </c>
      <c r="C3129" s="1" t="s">
        <v>1947</v>
      </c>
      <c r="D3129" s="1" t="n">
        <v>1</v>
      </c>
      <c r="E3129" s="16" t="n">
        <v>4778.51</v>
      </c>
      <c r="F3129" s="17" t="n">
        <v>0.15</v>
      </c>
      <c r="G3129" s="16" t="n">
        <v>4061.73</v>
      </c>
      <c r="I3129" s="1" t="str">
        <f aca="false">INDEX(Products!$C$2:$C$51,MATCH(C3129,Products!$A$2:$A$51,0))</f>
        <v>Fashion</v>
      </c>
      <c r="J3129" s="1" t="str">
        <f aca="false">INDEX(Orders!$E$2:$E$8001,MATCH(B3129,Orders!$A$2:$A$8001,0))</f>
        <v>Delivered</v>
      </c>
      <c r="K3129" s="1" t="str">
        <f aca="false">LEFT(INDEX(Orders!$C$2:$C$8001,MATCH(B3129,Orders!$A$2:$A$8001,0)),7)</f>
        <v>2024-03</v>
      </c>
    </row>
    <row r="3130" customFormat="false" ht="15" hidden="false" customHeight="true" outlineLevel="0" collapsed="false">
      <c r="A3130" s="1" t="s">
        <v>13600</v>
      </c>
      <c r="B3130" s="1" t="s">
        <v>3910</v>
      </c>
      <c r="C3130" s="1" t="s">
        <v>2004</v>
      </c>
      <c r="D3130" s="1" t="n">
        <v>1</v>
      </c>
      <c r="E3130" s="16" t="n">
        <v>645.89</v>
      </c>
      <c r="F3130" s="17" t="n">
        <v>0</v>
      </c>
      <c r="G3130" s="16" t="n">
        <v>645.89</v>
      </c>
      <c r="I3130" s="1" t="str">
        <f aca="false">INDEX(Products!$C$2:$C$51,MATCH(C3130,Products!$A$2:$A$51,0))</f>
        <v>Books &amp; Stationery</v>
      </c>
      <c r="J3130" s="1" t="str">
        <f aca="false">INDEX(Orders!$E$2:$E$8001,MATCH(B3130,Orders!$A$2:$A$8001,0))</f>
        <v>Delivered</v>
      </c>
      <c r="K3130" s="1" t="str">
        <f aca="false">LEFT(INDEX(Orders!$C$2:$C$8001,MATCH(B3130,Orders!$A$2:$A$8001,0)),7)</f>
        <v>2025-09</v>
      </c>
    </row>
    <row r="3131" customFormat="false" ht="15" hidden="false" customHeight="true" outlineLevel="0" collapsed="false">
      <c r="A3131" s="1" t="s">
        <v>13601</v>
      </c>
      <c r="B3131" s="1" t="s">
        <v>3911</v>
      </c>
      <c r="C3131" s="1" t="s">
        <v>2007</v>
      </c>
      <c r="D3131" s="1" t="n">
        <v>2</v>
      </c>
      <c r="E3131" s="16" t="n">
        <v>750.27</v>
      </c>
      <c r="F3131" s="17" t="n">
        <v>0.2</v>
      </c>
      <c r="G3131" s="16" t="n">
        <v>1200.43</v>
      </c>
      <c r="I3131" s="1" t="str">
        <f aca="false">INDEX(Products!$C$2:$C$51,MATCH(C3131,Products!$A$2:$A$51,0))</f>
        <v>Books &amp; Stationery</v>
      </c>
      <c r="J3131" s="1" t="str">
        <f aca="false">INDEX(Orders!$E$2:$E$8001,MATCH(B3131,Orders!$A$2:$A$8001,0))</f>
        <v>Cancelled</v>
      </c>
      <c r="K3131" s="1" t="str">
        <f aca="false">LEFT(INDEX(Orders!$C$2:$C$8001,MATCH(B3131,Orders!$A$2:$A$8001,0)),7)</f>
        <v>2025-12</v>
      </c>
    </row>
    <row r="3132" customFormat="false" ht="15" hidden="false" customHeight="true" outlineLevel="0" collapsed="false">
      <c r="A3132" s="1" t="s">
        <v>13602</v>
      </c>
      <c r="B3132" s="1" t="s">
        <v>3911</v>
      </c>
      <c r="C3132" s="1" t="s">
        <v>1991</v>
      </c>
      <c r="D3132" s="1" t="n">
        <v>2</v>
      </c>
      <c r="E3132" s="16" t="n">
        <v>579.12</v>
      </c>
      <c r="F3132" s="17" t="n">
        <v>0</v>
      </c>
      <c r="G3132" s="16" t="n">
        <v>1158.24</v>
      </c>
      <c r="I3132" s="1" t="str">
        <f aca="false">INDEX(Products!$C$2:$C$51,MATCH(C3132,Products!$A$2:$A$51,0))</f>
        <v>Sports &amp; Fitness</v>
      </c>
      <c r="J3132" s="1" t="str">
        <f aca="false">INDEX(Orders!$E$2:$E$8001,MATCH(B3132,Orders!$A$2:$A$8001,0))</f>
        <v>Cancelled</v>
      </c>
      <c r="K3132" s="1" t="str">
        <f aca="false">LEFT(INDEX(Orders!$C$2:$C$8001,MATCH(B3132,Orders!$A$2:$A$8001,0)),7)</f>
        <v>2025-12</v>
      </c>
    </row>
    <row r="3133" customFormat="false" ht="15" hidden="false" customHeight="true" outlineLevel="0" collapsed="false">
      <c r="A3133" s="1" t="s">
        <v>13603</v>
      </c>
      <c r="B3133" s="1" t="s">
        <v>3912</v>
      </c>
      <c r="C3133" s="1" t="s">
        <v>1977</v>
      </c>
      <c r="D3133" s="1" t="n">
        <v>1</v>
      </c>
      <c r="E3133" s="16" t="n">
        <v>2386.05</v>
      </c>
      <c r="F3133" s="17" t="n">
        <v>0.05</v>
      </c>
      <c r="G3133" s="16" t="n">
        <v>2266.75</v>
      </c>
      <c r="I3133" s="1" t="str">
        <f aca="false">INDEX(Products!$C$2:$C$51,MATCH(C3133,Products!$A$2:$A$51,0))</f>
        <v>Beauty &amp; Personal Care</v>
      </c>
      <c r="J3133" s="1" t="str">
        <f aca="false">INDEX(Orders!$E$2:$E$8001,MATCH(B3133,Orders!$A$2:$A$8001,0))</f>
        <v>Delivered</v>
      </c>
      <c r="K3133" s="1" t="str">
        <f aca="false">LEFT(INDEX(Orders!$C$2:$C$8001,MATCH(B3133,Orders!$A$2:$A$8001,0)),7)</f>
        <v>2024-10</v>
      </c>
    </row>
    <row r="3134" customFormat="false" ht="15" hidden="false" customHeight="true" outlineLevel="0" collapsed="false">
      <c r="A3134" s="1" t="s">
        <v>13604</v>
      </c>
      <c r="B3134" s="1" t="s">
        <v>3913</v>
      </c>
      <c r="C3134" s="1" t="s">
        <v>1940</v>
      </c>
      <c r="D3134" s="1" t="n">
        <v>3</v>
      </c>
      <c r="E3134" s="16" t="n">
        <v>2374.52</v>
      </c>
      <c r="F3134" s="17" t="n">
        <v>0</v>
      </c>
      <c r="G3134" s="16" t="n">
        <v>7123.56</v>
      </c>
      <c r="I3134" s="1" t="str">
        <f aca="false">INDEX(Products!$C$2:$C$51,MATCH(C3134,Products!$A$2:$A$51,0))</f>
        <v>Fashion</v>
      </c>
      <c r="J3134" s="1" t="str">
        <f aca="false">INDEX(Orders!$E$2:$E$8001,MATCH(B3134,Orders!$A$2:$A$8001,0))</f>
        <v>Delivered</v>
      </c>
      <c r="K3134" s="1" t="str">
        <f aca="false">LEFT(INDEX(Orders!$C$2:$C$8001,MATCH(B3134,Orders!$A$2:$A$8001,0)),7)</f>
        <v>2025-07</v>
      </c>
    </row>
    <row r="3135" customFormat="false" ht="15" hidden="false" customHeight="true" outlineLevel="0" collapsed="false">
      <c r="A3135" s="1" t="s">
        <v>13605</v>
      </c>
      <c r="B3135" s="1" t="s">
        <v>3914</v>
      </c>
      <c r="C3135" s="1" t="s">
        <v>2007</v>
      </c>
      <c r="D3135" s="1" t="n">
        <v>3</v>
      </c>
      <c r="E3135" s="16" t="n">
        <v>750.27</v>
      </c>
      <c r="F3135" s="17" t="n">
        <v>0</v>
      </c>
      <c r="G3135" s="16" t="n">
        <v>2250.81</v>
      </c>
      <c r="I3135" s="1" t="str">
        <f aca="false">INDEX(Products!$C$2:$C$51,MATCH(C3135,Products!$A$2:$A$51,0))</f>
        <v>Books &amp; Stationery</v>
      </c>
      <c r="J3135" s="1" t="str">
        <f aca="false">INDEX(Orders!$E$2:$E$8001,MATCH(B3135,Orders!$A$2:$A$8001,0))</f>
        <v>Delivered</v>
      </c>
      <c r="K3135" s="1" t="str">
        <f aca="false">LEFT(INDEX(Orders!$C$2:$C$8001,MATCH(B3135,Orders!$A$2:$A$8001,0)),7)</f>
        <v>2024-04</v>
      </c>
    </row>
    <row r="3136" customFormat="false" ht="15" hidden="false" customHeight="true" outlineLevel="0" collapsed="false">
      <c r="A3136" s="1" t="s">
        <v>13606</v>
      </c>
      <c r="B3136" s="1" t="s">
        <v>3916</v>
      </c>
      <c r="C3136" s="1" t="s">
        <v>2007</v>
      </c>
      <c r="D3136" s="1" t="n">
        <v>1</v>
      </c>
      <c r="E3136" s="16" t="n">
        <v>750.27</v>
      </c>
      <c r="F3136" s="17" t="n">
        <v>0.1</v>
      </c>
      <c r="G3136" s="16" t="n">
        <v>675.24</v>
      </c>
      <c r="I3136" s="1" t="str">
        <f aca="false">INDEX(Products!$C$2:$C$51,MATCH(C3136,Products!$A$2:$A$51,0))</f>
        <v>Books &amp; Stationery</v>
      </c>
      <c r="J3136" s="1" t="str">
        <f aca="false">INDEX(Orders!$E$2:$E$8001,MATCH(B3136,Orders!$A$2:$A$8001,0))</f>
        <v>Delivered</v>
      </c>
      <c r="K3136" s="1" t="str">
        <f aca="false">LEFT(INDEX(Orders!$C$2:$C$8001,MATCH(B3136,Orders!$A$2:$A$8001,0)),7)</f>
        <v>2025-05</v>
      </c>
    </row>
    <row r="3137" customFormat="false" ht="15" hidden="false" customHeight="true" outlineLevel="0" collapsed="false">
      <c r="A3137" s="1" t="s">
        <v>13607</v>
      </c>
      <c r="B3137" s="1" t="s">
        <v>3917</v>
      </c>
      <c r="C3137" s="1" t="s">
        <v>2006</v>
      </c>
      <c r="D3137" s="1" t="n">
        <v>3</v>
      </c>
      <c r="E3137" s="16" t="n">
        <v>482.17</v>
      </c>
      <c r="F3137" s="17" t="n">
        <v>0</v>
      </c>
      <c r="G3137" s="16" t="n">
        <v>1446.51</v>
      </c>
      <c r="I3137" s="1" t="str">
        <f aca="false">INDEX(Products!$C$2:$C$51,MATCH(C3137,Products!$A$2:$A$51,0))</f>
        <v>Books &amp; Stationery</v>
      </c>
      <c r="J3137" s="1" t="str">
        <f aca="false">INDEX(Orders!$E$2:$E$8001,MATCH(B3137,Orders!$A$2:$A$8001,0))</f>
        <v>Delivered</v>
      </c>
      <c r="K3137" s="1" t="str">
        <f aca="false">LEFT(INDEX(Orders!$C$2:$C$8001,MATCH(B3137,Orders!$A$2:$A$8001,0)),7)</f>
        <v>2024-11</v>
      </c>
    </row>
    <row r="3138" customFormat="false" ht="15" hidden="false" customHeight="true" outlineLevel="0" collapsed="false">
      <c r="A3138" s="1" t="s">
        <v>13608</v>
      </c>
      <c r="B3138" s="1" t="s">
        <v>3917</v>
      </c>
      <c r="C3138" s="1" t="s">
        <v>1955</v>
      </c>
      <c r="D3138" s="1" t="n">
        <v>1</v>
      </c>
      <c r="E3138" s="16" t="n">
        <v>3340.76</v>
      </c>
      <c r="F3138" s="17" t="n">
        <v>0</v>
      </c>
      <c r="G3138" s="16" t="n">
        <v>3340.76</v>
      </c>
      <c r="I3138" s="1" t="str">
        <f aca="false">INDEX(Products!$C$2:$C$51,MATCH(C3138,Products!$A$2:$A$51,0))</f>
        <v>Home &amp; Kitchen</v>
      </c>
      <c r="J3138" s="1" t="str">
        <f aca="false">INDEX(Orders!$E$2:$E$8001,MATCH(B3138,Orders!$A$2:$A$8001,0))</f>
        <v>Delivered</v>
      </c>
      <c r="K3138" s="1" t="str">
        <f aca="false">LEFT(INDEX(Orders!$C$2:$C$8001,MATCH(B3138,Orders!$A$2:$A$8001,0)),7)</f>
        <v>2024-11</v>
      </c>
    </row>
    <row r="3139" customFormat="false" ht="15" hidden="false" customHeight="true" outlineLevel="0" collapsed="false">
      <c r="A3139" s="1" t="s">
        <v>13609</v>
      </c>
      <c r="B3139" s="1" t="s">
        <v>3918</v>
      </c>
      <c r="C3139" s="1" t="s">
        <v>2006</v>
      </c>
      <c r="D3139" s="1" t="n">
        <v>1</v>
      </c>
      <c r="E3139" s="16" t="n">
        <v>482.17</v>
      </c>
      <c r="F3139" s="17" t="n">
        <v>0</v>
      </c>
      <c r="G3139" s="16" t="n">
        <v>482.17</v>
      </c>
      <c r="I3139" s="1" t="str">
        <f aca="false">INDEX(Products!$C$2:$C$51,MATCH(C3139,Products!$A$2:$A$51,0))</f>
        <v>Books &amp; Stationery</v>
      </c>
      <c r="J3139" s="1" t="str">
        <f aca="false">INDEX(Orders!$E$2:$E$8001,MATCH(B3139,Orders!$A$2:$A$8001,0))</f>
        <v>Delivered</v>
      </c>
      <c r="K3139" s="1" t="str">
        <f aca="false">LEFT(INDEX(Orders!$C$2:$C$8001,MATCH(B3139,Orders!$A$2:$A$8001,0)),7)</f>
        <v>2024-05</v>
      </c>
    </row>
    <row r="3140" customFormat="false" ht="15" hidden="false" customHeight="true" outlineLevel="0" collapsed="false">
      <c r="A3140" s="1" t="s">
        <v>13610</v>
      </c>
      <c r="B3140" s="1" t="s">
        <v>3918</v>
      </c>
      <c r="C3140" s="1" t="s">
        <v>1973</v>
      </c>
      <c r="D3140" s="1" t="n">
        <v>1</v>
      </c>
      <c r="E3140" s="16" t="n">
        <v>1158.24</v>
      </c>
      <c r="F3140" s="17" t="n">
        <v>0</v>
      </c>
      <c r="G3140" s="16" t="n">
        <v>1158.24</v>
      </c>
      <c r="I3140" s="1" t="str">
        <f aca="false">INDEX(Products!$C$2:$C$51,MATCH(C3140,Products!$A$2:$A$51,0))</f>
        <v>Home &amp; Kitchen</v>
      </c>
      <c r="J3140" s="1" t="str">
        <f aca="false">INDEX(Orders!$E$2:$E$8001,MATCH(B3140,Orders!$A$2:$A$8001,0))</f>
        <v>Delivered</v>
      </c>
      <c r="K3140" s="1" t="str">
        <f aca="false">LEFT(INDEX(Orders!$C$2:$C$8001,MATCH(B3140,Orders!$A$2:$A$8001,0)),7)</f>
        <v>2024-05</v>
      </c>
    </row>
    <row r="3141" customFormat="false" ht="15" hidden="false" customHeight="true" outlineLevel="0" collapsed="false">
      <c r="A3141" s="1" t="s">
        <v>13611</v>
      </c>
      <c r="B3141" s="1" t="s">
        <v>3920</v>
      </c>
      <c r="C3141" s="1" t="s">
        <v>2006</v>
      </c>
      <c r="D3141" s="1" t="n">
        <v>1</v>
      </c>
      <c r="E3141" s="16" t="n">
        <v>482.17</v>
      </c>
      <c r="F3141" s="17" t="n">
        <v>0</v>
      </c>
      <c r="G3141" s="16" t="n">
        <v>482.17</v>
      </c>
      <c r="I3141" s="1" t="str">
        <f aca="false">INDEX(Products!$C$2:$C$51,MATCH(C3141,Products!$A$2:$A$51,0))</f>
        <v>Books &amp; Stationery</v>
      </c>
      <c r="J3141" s="1" t="str">
        <f aca="false">INDEX(Orders!$E$2:$E$8001,MATCH(B3141,Orders!$A$2:$A$8001,0))</f>
        <v>Delivered</v>
      </c>
      <c r="K3141" s="1" t="str">
        <f aca="false">LEFT(INDEX(Orders!$C$2:$C$8001,MATCH(B3141,Orders!$A$2:$A$8001,0)),7)</f>
        <v>2025-05</v>
      </c>
    </row>
    <row r="3142" customFormat="false" ht="15" hidden="false" customHeight="true" outlineLevel="0" collapsed="false">
      <c r="A3142" s="1" t="s">
        <v>13612</v>
      </c>
      <c r="B3142" s="1" t="s">
        <v>3921</v>
      </c>
      <c r="C3142" s="1" t="s">
        <v>1951</v>
      </c>
      <c r="D3142" s="1" t="n">
        <v>1</v>
      </c>
      <c r="E3142" s="16" t="n">
        <v>957.5</v>
      </c>
      <c r="F3142" s="17" t="n">
        <v>0.15</v>
      </c>
      <c r="G3142" s="16" t="n">
        <v>813.88</v>
      </c>
      <c r="I3142" s="1" t="str">
        <f aca="false">INDEX(Products!$C$2:$C$51,MATCH(C3142,Products!$A$2:$A$51,0))</f>
        <v>Fashion</v>
      </c>
      <c r="J3142" s="1" t="str">
        <f aca="false">INDEX(Orders!$E$2:$E$8001,MATCH(B3142,Orders!$A$2:$A$8001,0))</f>
        <v>Delivered</v>
      </c>
      <c r="K3142" s="1" t="str">
        <f aca="false">LEFT(INDEX(Orders!$C$2:$C$8001,MATCH(B3142,Orders!$A$2:$A$8001,0)),7)</f>
        <v>2024-08</v>
      </c>
    </row>
    <row r="3143" customFormat="false" ht="15" hidden="false" customHeight="true" outlineLevel="0" collapsed="false">
      <c r="A3143" s="1" t="s">
        <v>13613</v>
      </c>
      <c r="B3143" s="1" t="s">
        <v>3921</v>
      </c>
      <c r="C3143" s="1" t="s">
        <v>1937</v>
      </c>
      <c r="D3143" s="1" t="n">
        <v>2</v>
      </c>
      <c r="E3143" s="16" t="n">
        <v>1364.75</v>
      </c>
      <c r="F3143" s="17" t="n">
        <v>0.1</v>
      </c>
      <c r="G3143" s="16" t="n">
        <v>2456.55</v>
      </c>
      <c r="I3143" s="1" t="str">
        <f aca="false">INDEX(Products!$C$2:$C$51,MATCH(C3143,Products!$A$2:$A$51,0))</f>
        <v>Fashion</v>
      </c>
      <c r="J3143" s="1" t="str">
        <f aca="false">INDEX(Orders!$E$2:$E$8001,MATCH(B3143,Orders!$A$2:$A$8001,0))</f>
        <v>Delivered</v>
      </c>
      <c r="K3143" s="1" t="str">
        <f aca="false">LEFT(INDEX(Orders!$C$2:$C$8001,MATCH(B3143,Orders!$A$2:$A$8001,0)),7)</f>
        <v>2024-08</v>
      </c>
    </row>
    <row r="3144" customFormat="false" ht="15" hidden="false" customHeight="true" outlineLevel="0" collapsed="false">
      <c r="A3144" s="1" t="s">
        <v>13614</v>
      </c>
      <c r="B3144" s="1" t="s">
        <v>3922</v>
      </c>
      <c r="C3144" s="1" t="s">
        <v>1930</v>
      </c>
      <c r="D3144" s="1" t="n">
        <v>1</v>
      </c>
      <c r="E3144" s="16" t="n">
        <v>2398.35</v>
      </c>
      <c r="F3144" s="17" t="n">
        <v>0</v>
      </c>
      <c r="G3144" s="16" t="n">
        <v>2398.35</v>
      </c>
      <c r="I3144" s="1" t="str">
        <f aca="false">INDEX(Products!$C$2:$C$51,MATCH(C3144,Products!$A$2:$A$51,0))</f>
        <v>Electronics</v>
      </c>
      <c r="J3144" s="1" t="str">
        <f aca="false">INDEX(Orders!$E$2:$E$8001,MATCH(B3144,Orders!$A$2:$A$8001,0))</f>
        <v>Delivered</v>
      </c>
      <c r="K3144" s="1" t="str">
        <f aca="false">LEFT(INDEX(Orders!$C$2:$C$8001,MATCH(B3144,Orders!$A$2:$A$8001,0)),7)</f>
        <v>2025-04</v>
      </c>
    </row>
    <row r="3145" customFormat="false" ht="15" hidden="false" customHeight="true" outlineLevel="0" collapsed="false">
      <c r="A3145" s="1" t="s">
        <v>13615</v>
      </c>
      <c r="B3145" s="1" t="s">
        <v>3923</v>
      </c>
      <c r="C3145" s="1" t="s">
        <v>1943</v>
      </c>
      <c r="D3145" s="1" t="n">
        <v>2</v>
      </c>
      <c r="E3145" s="16" t="n">
        <v>1250.54</v>
      </c>
      <c r="F3145" s="17" t="n">
        <v>0.05</v>
      </c>
      <c r="G3145" s="16" t="n">
        <v>2376.03</v>
      </c>
      <c r="I3145" s="1" t="str">
        <f aca="false">INDEX(Products!$C$2:$C$51,MATCH(C3145,Products!$A$2:$A$51,0))</f>
        <v>Fashion</v>
      </c>
      <c r="J3145" s="1" t="str">
        <f aca="false">INDEX(Orders!$E$2:$E$8001,MATCH(B3145,Orders!$A$2:$A$8001,0))</f>
        <v>Delivered</v>
      </c>
      <c r="K3145" s="1" t="str">
        <f aca="false">LEFT(INDEX(Orders!$C$2:$C$8001,MATCH(B3145,Orders!$A$2:$A$8001,0)),7)</f>
        <v>2025-01</v>
      </c>
    </row>
    <row r="3146" customFormat="false" ht="15" hidden="false" customHeight="true" outlineLevel="0" collapsed="false">
      <c r="A3146" s="1" t="s">
        <v>13616</v>
      </c>
      <c r="B3146" s="1" t="s">
        <v>3923</v>
      </c>
      <c r="C3146" s="1" t="s">
        <v>2006</v>
      </c>
      <c r="D3146" s="1" t="n">
        <v>1</v>
      </c>
      <c r="E3146" s="16" t="n">
        <v>482.17</v>
      </c>
      <c r="F3146" s="17" t="n">
        <v>0</v>
      </c>
      <c r="G3146" s="16" t="n">
        <v>482.17</v>
      </c>
      <c r="I3146" s="1" t="str">
        <f aca="false">INDEX(Products!$C$2:$C$51,MATCH(C3146,Products!$A$2:$A$51,0))</f>
        <v>Books &amp; Stationery</v>
      </c>
      <c r="J3146" s="1" t="str">
        <f aca="false">INDEX(Orders!$E$2:$E$8001,MATCH(B3146,Orders!$A$2:$A$8001,0))</f>
        <v>Delivered</v>
      </c>
      <c r="K3146" s="1" t="str">
        <f aca="false">LEFT(INDEX(Orders!$C$2:$C$8001,MATCH(B3146,Orders!$A$2:$A$8001,0)),7)</f>
        <v>2025-01</v>
      </c>
    </row>
    <row r="3147" customFormat="false" ht="15" hidden="false" customHeight="true" outlineLevel="0" collapsed="false">
      <c r="A3147" s="1" t="s">
        <v>13617</v>
      </c>
      <c r="B3147" s="1" t="s">
        <v>3924</v>
      </c>
      <c r="C3147" s="1" t="s">
        <v>1940</v>
      </c>
      <c r="D3147" s="1" t="n">
        <v>1</v>
      </c>
      <c r="E3147" s="16" t="n">
        <v>2374.52</v>
      </c>
      <c r="F3147" s="17" t="n">
        <v>0</v>
      </c>
      <c r="G3147" s="16" t="n">
        <v>2374.52</v>
      </c>
      <c r="I3147" s="1" t="str">
        <f aca="false">INDEX(Products!$C$2:$C$51,MATCH(C3147,Products!$A$2:$A$51,0))</f>
        <v>Fashion</v>
      </c>
      <c r="J3147" s="1" t="str">
        <f aca="false">INDEX(Orders!$E$2:$E$8001,MATCH(B3147,Orders!$A$2:$A$8001,0))</f>
        <v>Delivered</v>
      </c>
      <c r="K3147" s="1" t="str">
        <f aca="false">LEFT(INDEX(Orders!$C$2:$C$8001,MATCH(B3147,Orders!$A$2:$A$8001,0)),7)</f>
        <v>2025-09</v>
      </c>
    </row>
    <row r="3148" customFormat="false" ht="15" hidden="false" customHeight="true" outlineLevel="0" collapsed="false">
      <c r="A3148" s="1" t="s">
        <v>13618</v>
      </c>
      <c r="B3148" s="1" t="s">
        <v>3925</v>
      </c>
      <c r="C3148" s="1" t="s">
        <v>2006</v>
      </c>
      <c r="D3148" s="1" t="n">
        <v>3</v>
      </c>
      <c r="E3148" s="16" t="n">
        <v>482.17</v>
      </c>
      <c r="F3148" s="17" t="n">
        <v>0.05</v>
      </c>
      <c r="G3148" s="16" t="n">
        <v>1374.18</v>
      </c>
      <c r="I3148" s="1" t="str">
        <f aca="false">INDEX(Products!$C$2:$C$51,MATCH(C3148,Products!$A$2:$A$51,0))</f>
        <v>Books &amp; Stationery</v>
      </c>
      <c r="J3148" s="1" t="str">
        <f aca="false">INDEX(Orders!$E$2:$E$8001,MATCH(B3148,Orders!$A$2:$A$8001,0))</f>
        <v>Delivered</v>
      </c>
      <c r="K3148" s="1" t="str">
        <f aca="false">LEFT(INDEX(Orders!$C$2:$C$8001,MATCH(B3148,Orders!$A$2:$A$8001,0)),7)</f>
        <v>2024-11</v>
      </c>
    </row>
    <row r="3149" customFormat="false" ht="15" hidden="false" customHeight="true" outlineLevel="0" collapsed="false">
      <c r="A3149" s="1" t="s">
        <v>13619</v>
      </c>
      <c r="B3149" s="1" t="s">
        <v>3926</v>
      </c>
      <c r="C3149" s="1" t="s">
        <v>1940</v>
      </c>
      <c r="D3149" s="1" t="n">
        <v>1</v>
      </c>
      <c r="E3149" s="16" t="n">
        <v>2374.52</v>
      </c>
      <c r="F3149" s="17" t="n">
        <v>0.1</v>
      </c>
      <c r="G3149" s="16" t="n">
        <v>2137.07</v>
      </c>
      <c r="I3149" s="1" t="str">
        <f aca="false">INDEX(Products!$C$2:$C$51,MATCH(C3149,Products!$A$2:$A$51,0))</f>
        <v>Fashion</v>
      </c>
      <c r="J3149" s="1" t="str">
        <f aca="false">INDEX(Orders!$E$2:$E$8001,MATCH(B3149,Orders!$A$2:$A$8001,0))</f>
        <v>Delivered</v>
      </c>
      <c r="K3149" s="1" t="str">
        <f aca="false">LEFT(INDEX(Orders!$C$2:$C$8001,MATCH(B3149,Orders!$A$2:$A$8001,0)),7)</f>
        <v>2025-08</v>
      </c>
    </row>
    <row r="3150" customFormat="false" ht="15" hidden="false" customHeight="true" outlineLevel="0" collapsed="false">
      <c r="A3150" s="1" t="s">
        <v>13620</v>
      </c>
      <c r="B3150" s="1" t="s">
        <v>3927</v>
      </c>
      <c r="C3150" s="1" t="s">
        <v>1997</v>
      </c>
      <c r="D3150" s="1" t="n">
        <v>1</v>
      </c>
      <c r="E3150" s="16" t="n">
        <v>311.15</v>
      </c>
      <c r="F3150" s="17" t="n">
        <v>0</v>
      </c>
      <c r="G3150" s="16" t="n">
        <v>311.15</v>
      </c>
      <c r="I3150" s="1" t="str">
        <f aca="false">INDEX(Products!$C$2:$C$51,MATCH(C3150,Products!$A$2:$A$51,0))</f>
        <v>Sports &amp; Fitness</v>
      </c>
      <c r="J3150" s="1" t="str">
        <f aca="false">INDEX(Orders!$E$2:$E$8001,MATCH(B3150,Orders!$A$2:$A$8001,0))</f>
        <v>Delivered</v>
      </c>
      <c r="K3150" s="1" t="str">
        <f aca="false">LEFT(INDEX(Orders!$C$2:$C$8001,MATCH(B3150,Orders!$A$2:$A$8001,0)),7)</f>
        <v>2025-02</v>
      </c>
    </row>
    <row r="3151" customFormat="false" ht="15" hidden="false" customHeight="true" outlineLevel="0" collapsed="false">
      <c r="A3151" s="1" t="s">
        <v>13621</v>
      </c>
      <c r="B3151" s="1" t="s">
        <v>3927</v>
      </c>
      <c r="C3151" s="1" t="s">
        <v>1940</v>
      </c>
      <c r="D3151" s="1" t="n">
        <v>1</v>
      </c>
      <c r="E3151" s="16" t="n">
        <v>2374.52</v>
      </c>
      <c r="F3151" s="17" t="n">
        <v>0</v>
      </c>
      <c r="G3151" s="16" t="n">
        <v>2374.52</v>
      </c>
      <c r="I3151" s="1" t="str">
        <f aca="false">INDEX(Products!$C$2:$C$51,MATCH(C3151,Products!$A$2:$A$51,0))</f>
        <v>Fashion</v>
      </c>
      <c r="J3151" s="1" t="str">
        <f aca="false">INDEX(Orders!$E$2:$E$8001,MATCH(B3151,Orders!$A$2:$A$8001,0))</f>
        <v>Delivered</v>
      </c>
      <c r="K3151" s="1" t="str">
        <f aca="false">LEFT(INDEX(Orders!$C$2:$C$8001,MATCH(B3151,Orders!$A$2:$A$8001,0)),7)</f>
        <v>2025-02</v>
      </c>
    </row>
    <row r="3152" customFormat="false" ht="15" hidden="false" customHeight="true" outlineLevel="0" collapsed="false">
      <c r="A3152" s="1" t="s">
        <v>13622</v>
      </c>
      <c r="B3152" s="1" t="s">
        <v>3927</v>
      </c>
      <c r="C3152" s="1" t="s">
        <v>1951</v>
      </c>
      <c r="D3152" s="1" t="n">
        <v>1</v>
      </c>
      <c r="E3152" s="16" t="n">
        <v>957.5</v>
      </c>
      <c r="F3152" s="17" t="n">
        <v>0.2</v>
      </c>
      <c r="G3152" s="16" t="n">
        <v>766</v>
      </c>
      <c r="I3152" s="1" t="str">
        <f aca="false">INDEX(Products!$C$2:$C$51,MATCH(C3152,Products!$A$2:$A$51,0))</f>
        <v>Fashion</v>
      </c>
      <c r="J3152" s="1" t="str">
        <f aca="false">INDEX(Orders!$E$2:$E$8001,MATCH(B3152,Orders!$A$2:$A$8001,0))</f>
        <v>Delivered</v>
      </c>
      <c r="K3152" s="1" t="str">
        <f aca="false">LEFT(INDEX(Orders!$C$2:$C$8001,MATCH(B3152,Orders!$A$2:$A$8001,0)),7)</f>
        <v>2025-02</v>
      </c>
    </row>
    <row r="3153" customFormat="false" ht="15" hidden="false" customHeight="true" outlineLevel="0" collapsed="false">
      <c r="A3153" s="1" t="s">
        <v>13623</v>
      </c>
      <c r="B3153" s="1" t="s">
        <v>3928</v>
      </c>
      <c r="C3153" s="1" t="s">
        <v>2006</v>
      </c>
      <c r="D3153" s="1" t="n">
        <v>2</v>
      </c>
      <c r="E3153" s="16" t="n">
        <v>482.17</v>
      </c>
      <c r="F3153" s="17" t="n">
        <v>0</v>
      </c>
      <c r="G3153" s="16" t="n">
        <v>964.34</v>
      </c>
      <c r="I3153" s="1" t="str">
        <f aca="false">INDEX(Products!$C$2:$C$51,MATCH(C3153,Products!$A$2:$A$51,0))</f>
        <v>Books &amp; Stationery</v>
      </c>
      <c r="J3153" s="1" t="str">
        <f aca="false">INDEX(Orders!$E$2:$E$8001,MATCH(B3153,Orders!$A$2:$A$8001,0))</f>
        <v>Delivered</v>
      </c>
      <c r="K3153" s="1" t="str">
        <f aca="false">LEFT(INDEX(Orders!$C$2:$C$8001,MATCH(B3153,Orders!$A$2:$A$8001,0)),7)</f>
        <v>2024-11</v>
      </c>
    </row>
    <row r="3154" customFormat="false" ht="15" hidden="false" customHeight="true" outlineLevel="0" collapsed="false">
      <c r="A3154" s="1" t="s">
        <v>13624</v>
      </c>
      <c r="B3154" s="1" t="s">
        <v>3929</v>
      </c>
      <c r="C3154" s="1" t="s">
        <v>1940</v>
      </c>
      <c r="D3154" s="1" t="n">
        <v>1</v>
      </c>
      <c r="E3154" s="16" t="n">
        <v>2374.52</v>
      </c>
      <c r="F3154" s="17" t="n">
        <v>0</v>
      </c>
      <c r="G3154" s="16" t="n">
        <v>2374.52</v>
      </c>
      <c r="I3154" s="1" t="str">
        <f aca="false">INDEX(Products!$C$2:$C$51,MATCH(C3154,Products!$A$2:$A$51,0))</f>
        <v>Fashion</v>
      </c>
      <c r="J3154" s="1" t="str">
        <f aca="false">INDEX(Orders!$E$2:$E$8001,MATCH(B3154,Orders!$A$2:$A$8001,0))</f>
        <v>Delivered</v>
      </c>
      <c r="K3154" s="1" t="str">
        <f aca="false">LEFT(INDEX(Orders!$C$2:$C$8001,MATCH(B3154,Orders!$A$2:$A$8001,0)),7)</f>
        <v>2024-07</v>
      </c>
    </row>
    <row r="3155" customFormat="false" ht="15" hidden="false" customHeight="true" outlineLevel="0" collapsed="false">
      <c r="A3155" s="1" t="s">
        <v>13625</v>
      </c>
      <c r="B3155" s="1" t="s">
        <v>3929</v>
      </c>
      <c r="C3155" s="1" t="s">
        <v>1961</v>
      </c>
      <c r="D3155" s="1" t="n">
        <v>2</v>
      </c>
      <c r="E3155" s="16" t="n">
        <v>3493.68</v>
      </c>
      <c r="F3155" s="17" t="n">
        <v>0.05</v>
      </c>
      <c r="G3155" s="16" t="n">
        <v>6637.99</v>
      </c>
      <c r="I3155" s="1" t="str">
        <f aca="false">INDEX(Products!$C$2:$C$51,MATCH(C3155,Products!$A$2:$A$51,0))</f>
        <v>Home &amp; Kitchen</v>
      </c>
      <c r="J3155" s="1" t="str">
        <f aca="false">INDEX(Orders!$E$2:$E$8001,MATCH(B3155,Orders!$A$2:$A$8001,0))</f>
        <v>Delivered</v>
      </c>
      <c r="K3155" s="1" t="str">
        <f aca="false">LEFT(INDEX(Orders!$C$2:$C$8001,MATCH(B3155,Orders!$A$2:$A$8001,0)),7)</f>
        <v>2024-07</v>
      </c>
    </row>
    <row r="3156" customFormat="false" ht="15" hidden="false" customHeight="true" outlineLevel="0" collapsed="false">
      <c r="A3156" s="1" t="s">
        <v>13626</v>
      </c>
      <c r="B3156" s="1" t="s">
        <v>3929</v>
      </c>
      <c r="C3156" s="1" t="s">
        <v>1930</v>
      </c>
      <c r="D3156" s="1" t="n">
        <v>2</v>
      </c>
      <c r="E3156" s="16" t="n">
        <v>2398.35</v>
      </c>
      <c r="F3156" s="17" t="n">
        <v>0</v>
      </c>
      <c r="G3156" s="16" t="n">
        <v>4796.7</v>
      </c>
      <c r="I3156" s="1" t="str">
        <f aca="false">INDEX(Products!$C$2:$C$51,MATCH(C3156,Products!$A$2:$A$51,0))</f>
        <v>Electronics</v>
      </c>
      <c r="J3156" s="1" t="str">
        <f aca="false">INDEX(Orders!$E$2:$E$8001,MATCH(B3156,Orders!$A$2:$A$8001,0))</f>
        <v>Delivered</v>
      </c>
      <c r="K3156" s="1" t="str">
        <f aca="false">LEFT(INDEX(Orders!$C$2:$C$8001,MATCH(B3156,Orders!$A$2:$A$8001,0)),7)</f>
        <v>2024-07</v>
      </c>
    </row>
    <row r="3157" customFormat="false" ht="15" hidden="false" customHeight="true" outlineLevel="0" collapsed="false">
      <c r="A3157" s="1" t="s">
        <v>13627</v>
      </c>
      <c r="B3157" s="1" t="s">
        <v>3930</v>
      </c>
      <c r="C3157" s="1" t="s">
        <v>1930</v>
      </c>
      <c r="D3157" s="1" t="n">
        <v>3</v>
      </c>
      <c r="E3157" s="16" t="n">
        <v>2398.35</v>
      </c>
      <c r="F3157" s="17" t="n">
        <v>0.05</v>
      </c>
      <c r="G3157" s="16" t="n">
        <v>6835.3</v>
      </c>
      <c r="I3157" s="1" t="str">
        <f aca="false">INDEX(Products!$C$2:$C$51,MATCH(C3157,Products!$A$2:$A$51,0))</f>
        <v>Electronics</v>
      </c>
      <c r="J3157" s="1" t="str">
        <f aca="false">INDEX(Orders!$E$2:$E$8001,MATCH(B3157,Orders!$A$2:$A$8001,0))</f>
        <v>Delivered</v>
      </c>
      <c r="K3157" s="1" t="str">
        <f aca="false">LEFT(INDEX(Orders!$C$2:$C$8001,MATCH(B3157,Orders!$A$2:$A$8001,0)),7)</f>
        <v>2024-12</v>
      </c>
    </row>
    <row r="3158" customFormat="false" ht="15" hidden="false" customHeight="true" outlineLevel="0" collapsed="false">
      <c r="A3158" s="1" t="s">
        <v>13628</v>
      </c>
      <c r="B3158" s="1" t="s">
        <v>3931</v>
      </c>
      <c r="C3158" s="1" t="s">
        <v>2006</v>
      </c>
      <c r="D3158" s="1" t="n">
        <v>1</v>
      </c>
      <c r="E3158" s="16" t="n">
        <v>482.17</v>
      </c>
      <c r="F3158" s="17" t="n">
        <v>0.05</v>
      </c>
      <c r="G3158" s="16" t="n">
        <v>458.06</v>
      </c>
      <c r="I3158" s="1" t="str">
        <f aca="false">INDEX(Products!$C$2:$C$51,MATCH(C3158,Products!$A$2:$A$51,0))</f>
        <v>Books &amp; Stationery</v>
      </c>
      <c r="J3158" s="1" t="str">
        <f aca="false">INDEX(Orders!$E$2:$E$8001,MATCH(B3158,Orders!$A$2:$A$8001,0))</f>
        <v>Delivered</v>
      </c>
      <c r="K3158" s="1" t="str">
        <f aca="false">LEFT(INDEX(Orders!$C$2:$C$8001,MATCH(B3158,Orders!$A$2:$A$8001,0)),7)</f>
        <v>2025-05</v>
      </c>
    </row>
    <row r="3159" customFormat="false" ht="15" hidden="false" customHeight="true" outlineLevel="0" collapsed="false">
      <c r="A3159" s="1" t="s">
        <v>13629</v>
      </c>
      <c r="B3159" s="1" t="s">
        <v>3931</v>
      </c>
      <c r="C3159" s="1" t="s">
        <v>1920</v>
      </c>
      <c r="D3159" s="1" t="n">
        <v>1</v>
      </c>
      <c r="E3159" s="16" t="n">
        <v>4273.58</v>
      </c>
      <c r="F3159" s="17" t="n">
        <v>0.05</v>
      </c>
      <c r="G3159" s="16" t="n">
        <v>4059.9</v>
      </c>
      <c r="I3159" s="1" t="str">
        <f aca="false">INDEX(Products!$C$2:$C$51,MATCH(C3159,Products!$A$2:$A$51,0))</f>
        <v>Electronics</v>
      </c>
      <c r="J3159" s="1" t="str">
        <f aca="false">INDEX(Orders!$E$2:$E$8001,MATCH(B3159,Orders!$A$2:$A$8001,0))</f>
        <v>Delivered</v>
      </c>
      <c r="K3159" s="1" t="str">
        <f aca="false">LEFT(INDEX(Orders!$C$2:$C$8001,MATCH(B3159,Orders!$A$2:$A$8001,0)),7)</f>
        <v>2025-05</v>
      </c>
    </row>
    <row r="3160" customFormat="false" ht="15" hidden="false" customHeight="true" outlineLevel="0" collapsed="false">
      <c r="A3160" s="1" t="s">
        <v>13630</v>
      </c>
      <c r="B3160" s="1" t="s">
        <v>3931</v>
      </c>
      <c r="C3160" s="1" t="s">
        <v>1933</v>
      </c>
      <c r="D3160" s="1" t="n">
        <v>3</v>
      </c>
      <c r="E3160" s="16" t="n">
        <v>7194.38</v>
      </c>
      <c r="F3160" s="17" t="n">
        <v>0.1</v>
      </c>
      <c r="G3160" s="16" t="n">
        <v>19424.83</v>
      </c>
      <c r="I3160" s="1" t="str">
        <f aca="false">INDEX(Products!$C$2:$C$51,MATCH(C3160,Products!$A$2:$A$51,0))</f>
        <v>Electronics</v>
      </c>
      <c r="J3160" s="1" t="str">
        <f aca="false">INDEX(Orders!$E$2:$E$8001,MATCH(B3160,Orders!$A$2:$A$8001,0))</f>
        <v>Delivered</v>
      </c>
      <c r="K3160" s="1" t="str">
        <f aca="false">LEFT(INDEX(Orders!$C$2:$C$8001,MATCH(B3160,Orders!$A$2:$A$8001,0)),7)</f>
        <v>2025-05</v>
      </c>
    </row>
    <row r="3161" customFormat="false" ht="15" hidden="false" customHeight="true" outlineLevel="0" collapsed="false">
      <c r="A3161" s="1" t="s">
        <v>13631</v>
      </c>
      <c r="B3161" s="1" t="s">
        <v>3932</v>
      </c>
      <c r="C3161" s="1" t="s">
        <v>2006</v>
      </c>
      <c r="D3161" s="1" t="n">
        <v>1</v>
      </c>
      <c r="E3161" s="16" t="n">
        <v>482.17</v>
      </c>
      <c r="F3161" s="17" t="n">
        <v>0.1</v>
      </c>
      <c r="G3161" s="16" t="n">
        <v>433.95</v>
      </c>
      <c r="I3161" s="1" t="str">
        <f aca="false">INDEX(Products!$C$2:$C$51,MATCH(C3161,Products!$A$2:$A$51,0))</f>
        <v>Books &amp; Stationery</v>
      </c>
      <c r="J3161" s="1" t="str">
        <f aca="false">INDEX(Orders!$E$2:$E$8001,MATCH(B3161,Orders!$A$2:$A$8001,0))</f>
        <v>Delivered</v>
      </c>
      <c r="K3161" s="1" t="str">
        <f aca="false">LEFT(INDEX(Orders!$C$2:$C$8001,MATCH(B3161,Orders!$A$2:$A$8001,0)),7)</f>
        <v>2025-06</v>
      </c>
    </row>
    <row r="3162" customFormat="false" ht="15" hidden="false" customHeight="true" outlineLevel="0" collapsed="false">
      <c r="A3162" s="1" t="s">
        <v>13632</v>
      </c>
      <c r="B3162" s="1" t="s">
        <v>3933</v>
      </c>
      <c r="C3162" s="1" t="s">
        <v>2006</v>
      </c>
      <c r="D3162" s="1" t="n">
        <v>1</v>
      </c>
      <c r="E3162" s="16" t="n">
        <v>482.17</v>
      </c>
      <c r="F3162" s="17" t="n">
        <v>0.15</v>
      </c>
      <c r="G3162" s="16" t="n">
        <v>409.84</v>
      </c>
      <c r="I3162" s="1" t="str">
        <f aca="false">INDEX(Products!$C$2:$C$51,MATCH(C3162,Products!$A$2:$A$51,0))</f>
        <v>Books &amp; Stationery</v>
      </c>
      <c r="J3162" s="1" t="str">
        <f aca="false">INDEX(Orders!$E$2:$E$8001,MATCH(B3162,Orders!$A$2:$A$8001,0))</f>
        <v>Delivered</v>
      </c>
      <c r="K3162" s="1" t="str">
        <f aca="false">LEFT(INDEX(Orders!$C$2:$C$8001,MATCH(B3162,Orders!$A$2:$A$8001,0)),7)</f>
        <v>2025-12</v>
      </c>
    </row>
    <row r="3163" customFormat="false" ht="15" hidden="false" customHeight="true" outlineLevel="0" collapsed="false">
      <c r="A3163" s="1" t="s">
        <v>13633</v>
      </c>
      <c r="B3163" s="1" t="s">
        <v>3933</v>
      </c>
      <c r="C3163" s="1" t="s">
        <v>1969</v>
      </c>
      <c r="D3163" s="1" t="n">
        <v>3</v>
      </c>
      <c r="E3163" s="16" t="n">
        <v>9171.98</v>
      </c>
      <c r="F3163" s="17" t="n">
        <v>0</v>
      </c>
      <c r="G3163" s="16" t="n">
        <v>27515.94</v>
      </c>
      <c r="I3163" s="1" t="str">
        <f aca="false">INDEX(Products!$C$2:$C$51,MATCH(C3163,Products!$A$2:$A$51,0))</f>
        <v>Home &amp; Kitchen</v>
      </c>
      <c r="J3163" s="1" t="str">
        <f aca="false">INDEX(Orders!$E$2:$E$8001,MATCH(B3163,Orders!$A$2:$A$8001,0))</f>
        <v>Delivered</v>
      </c>
      <c r="K3163" s="1" t="str">
        <f aca="false">LEFT(INDEX(Orders!$C$2:$C$8001,MATCH(B3163,Orders!$A$2:$A$8001,0)),7)</f>
        <v>2025-12</v>
      </c>
    </row>
    <row r="3164" customFormat="false" ht="15" hidden="false" customHeight="true" outlineLevel="0" collapsed="false">
      <c r="A3164" s="1" t="s">
        <v>13634</v>
      </c>
      <c r="B3164" s="1" t="s">
        <v>3934</v>
      </c>
      <c r="C3164" s="1" t="s">
        <v>2006</v>
      </c>
      <c r="D3164" s="1" t="n">
        <v>1</v>
      </c>
      <c r="E3164" s="16" t="n">
        <v>482.17</v>
      </c>
      <c r="F3164" s="17" t="n">
        <v>0.15</v>
      </c>
      <c r="G3164" s="16" t="n">
        <v>409.84</v>
      </c>
      <c r="I3164" s="1" t="str">
        <f aca="false">INDEX(Products!$C$2:$C$51,MATCH(C3164,Products!$A$2:$A$51,0))</f>
        <v>Books &amp; Stationery</v>
      </c>
      <c r="J3164" s="1" t="str">
        <f aca="false">INDEX(Orders!$E$2:$E$8001,MATCH(B3164,Orders!$A$2:$A$8001,0))</f>
        <v>Delivered</v>
      </c>
      <c r="K3164" s="1" t="str">
        <f aca="false">LEFT(INDEX(Orders!$C$2:$C$8001,MATCH(B3164,Orders!$A$2:$A$8001,0)),7)</f>
        <v>2024-11</v>
      </c>
    </row>
    <row r="3165" customFormat="false" ht="15" hidden="false" customHeight="true" outlineLevel="0" collapsed="false">
      <c r="A3165" s="1" t="s">
        <v>13635</v>
      </c>
      <c r="B3165" s="1" t="s">
        <v>3935</v>
      </c>
      <c r="C3165" s="1" t="s">
        <v>1920</v>
      </c>
      <c r="D3165" s="1" t="n">
        <v>1</v>
      </c>
      <c r="E3165" s="16" t="n">
        <v>4273.58</v>
      </c>
      <c r="F3165" s="17" t="n">
        <v>0.05</v>
      </c>
      <c r="G3165" s="16" t="n">
        <v>4059.9</v>
      </c>
      <c r="I3165" s="1" t="str">
        <f aca="false">INDEX(Products!$C$2:$C$51,MATCH(C3165,Products!$A$2:$A$51,0))</f>
        <v>Electronics</v>
      </c>
      <c r="J3165" s="1" t="str">
        <f aca="false">INDEX(Orders!$E$2:$E$8001,MATCH(B3165,Orders!$A$2:$A$8001,0))</f>
        <v>Delivered</v>
      </c>
      <c r="K3165" s="1" t="str">
        <f aca="false">LEFT(INDEX(Orders!$C$2:$C$8001,MATCH(B3165,Orders!$A$2:$A$8001,0)),7)</f>
        <v>2025-11</v>
      </c>
    </row>
    <row r="3166" customFormat="false" ht="15" hidden="false" customHeight="true" outlineLevel="0" collapsed="false">
      <c r="A3166" s="1" t="s">
        <v>13636</v>
      </c>
      <c r="B3166" s="1" t="s">
        <v>3935</v>
      </c>
      <c r="C3166" s="1" t="s">
        <v>1918</v>
      </c>
      <c r="D3166" s="1" t="n">
        <v>1</v>
      </c>
      <c r="E3166" s="16" t="n">
        <v>2978.99</v>
      </c>
      <c r="F3166" s="17" t="n">
        <v>0.05</v>
      </c>
      <c r="G3166" s="16" t="n">
        <v>2830.04</v>
      </c>
      <c r="I3166" s="1" t="str">
        <f aca="false">INDEX(Products!$C$2:$C$51,MATCH(C3166,Products!$A$2:$A$51,0))</f>
        <v>Electronics</v>
      </c>
      <c r="J3166" s="1" t="str">
        <f aca="false">INDEX(Orders!$E$2:$E$8001,MATCH(B3166,Orders!$A$2:$A$8001,0))</f>
        <v>Delivered</v>
      </c>
      <c r="K3166" s="1" t="str">
        <f aca="false">LEFT(INDEX(Orders!$C$2:$C$8001,MATCH(B3166,Orders!$A$2:$A$8001,0)),7)</f>
        <v>2025-11</v>
      </c>
    </row>
    <row r="3167" customFormat="false" ht="15" hidden="false" customHeight="true" outlineLevel="0" collapsed="false">
      <c r="A3167" s="1" t="s">
        <v>13637</v>
      </c>
      <c r="B3167" s="1" t="s">
        <v>3936</v>
      </c>
      <c r="C3167" s="1" t="s">
        <v>1947</v>
      </c>
      <c r="D3167" s="1" t="n">
        <v>1</v>
      </c>
      <c r="E3167" s="16" t="n">
        <v>4778.51</v>
      </c>
      <c r="F3167" s="17" t="n">
        <v>0.1</v>
      </c>
      <c r="G3167" s="16" t="n">
        <v>4300.66</v>
      </c>
      <c r="I3167" s="1" t="str">
        <f aca="false">INDEX(Products!$C$2:$C$51,MATCH(C3167,Products!$A$2:$A$51,0))</f>
        <v>Fashion</v>
      </c>
      <c r="J3167" s="1" t="str">
        <f aca="false">INDEX(Orders!$E$2:$E$8001,MATCH(B3167,Orders!$A$2:$A$8001,0))</f>
        <v>Returned</v>
      </c>
      <c r="K3167" s="1" t="str">
        <f aca="false">LEFT(INDEX(Orders!$C$2:$C$8001,MATCH(B3167,Orders!$A$2:$A$8001,0)),7)</f>
        <v>2024-12</v>
      </c>
    </row>
    <row r="3168" customFormat="false" ht="15" hidden="false" customHeight="true" outlineLevel="0" collapsed="false">
      <c r="A3168" s="1" t="s">
        <v>13638</v>
      </c>
      <c r="B3168" s="1" t="s">
        <v>3937</v>
      </c>
      <c r="C3168" s="1" t="s">
        <v>1940</v>
      </c>
      <c r="D3168" s="1" t="n">
        <v>3</v>
      </c>
      <c r="E3168" s="16" t="n">
        <v>2374.52</v>
      </c>
      <c r="F3168" s="17" t="n">
        <v>0</v>
      </c>
      <c r="G3168" s="16" t="n">
        <v>7123.56</v>
      </c>
      <c r="I3168" s="1" t="str">
        <f aca="false">INDEX(Products!$C$2:$C$51,MATCH(C3168,Products!$A$2:$A$51,0))</f>
        <v>Fashion</v>
      </c>
      <c r="J3168" s="1" t="str">
        <f aca="false">INDEX(Orders!$E$2:$E$8001,MATCH(B3168,Orders!$A$2:$A$8001,0))</f>
        <v>Delivered</v>
      </c>
      <c r="K3168" s="1" t="str">
        <f aca="false">LEFT(INDEX(Orders!$C$2:$C$8001,MATCH(B3168,Orders!$A$2:$A$8001,0)),7)</f>
        <v>2025-05</v>
      </c>
    </row>
    <row r="3169" customFormat="false" ht="15" hidden="false" customHeight="true" outlineLevel="0" collapsed="false">
      <c r="A3169" s="1" t="s">
        <v>13639</v>
      </c>
      <c r="B3169" s="1" t="s">
        <v>3937</v>
      </c>
      <c r="C3169" s="1" t="s">
        <v>1930</v>
      </c>
      <c r="D3169" s="1" t="n">
        <v>1</v>
      </c>
      <c r="E3169" s="16" t="n">
        <v>2398.35</v>
      </c>
      <c r="F3169" s="17" t="n">
        <v>0</v>
      </c>
      <c r="G3169" s="16" t="n">
        <v>2398.35</v>
      </c>
      <c r="I3169" s="1" t="str">
        <f aca="false">INDEX(Products!$C$2:$C$51,MATCH(C3169,Products!$A$2:$A$51,0))</f>
        <v>Electronics</v>
      </c>
      <c r="J3169" s="1" t="str">
        <f aca="false">INDEX(Orders!$E$2:$E$8001,MATCH(B3169,Orders!$A$2:$A$8001,0))</f>
        <v>Delivered</v>
      </c>
      <c r="K3169" s="1" t="str">
        <f aca="false">LEFT(INDEX(Orders!$C$2:$C$8001,MATCH(B3169,Orders!$A$2:$A$8001,0)),7)</f>
        <v>2025-05</v>
      </c>
    </row>
    <row r="3170" customFormat="false" ht="15" hidden="false" customHeight="true" outlineLevel="0" collapsed="false">
      <c r="A3170" s="1" t="s">
        <v>13640</v>
      </c>
      <c r="B3170" s="1" t="s">
        <v>3937</v>
      </c>
      <c r="C3170" s="1" t="s">
        <v>1977</v>
      </c>
      <c r="D3170" s="1" t="n">
        <v>1</v>
      </c>
      <c r="E3170" s="16" t="n">
        <v>2386.05</v>
      </c>
      <c r="F3170" s="17" t="n">
        <v>0</v>
      </c>
      <c r="G3170" s="16" t="n">
        <v>2386.05</v>
      </c>
      <c r="I3170" s="1" t="str">
        <f aca="false">INDEX(Products!$C$2:$C$51,MATCH(C3170,Products!$A$2:$A$51,0))</f>
        <v>Beauty &amp; Personal Care</v>
      </c>
      <c r="J3170" s="1" t="str">
        <f aca="false">INDEX(Orders!$E$2:$E$8001,MATCH(B3170,Orders!$A$2:$A$8001,0))</f>
        <v>Delivered</v>
      </c>
      <c r="K3170" s="1" t="str">
        <f aca="false">LEFT(INDEX(Orders!$C$2:$C$8001,MATCH(B3170,Orders!$A$2:$A$8001,0)),7)</f>
        <v>2025-05</v>
      </c>
    </row>
    <row r="3171" customFormat="false" ht="15" hidden="false" customHeight="true" outlineLevel="0" collapsed="false">
      <c r="A3171" s="1" t="s">
        <v>13641</v>
      </c>
      <c r="B3171" s="1" t="s">
        <v>3938</v>
      </c>
      <c r="C3171" s="1" t="s">
        <v>1990</v>
      </c>
      <c r="D3171" s="1" t="n">
        <v>1</v>
      </c>
      <c r="E3171" s="16" t="n">
        <v>5311.32</v>
      </c>
      <c r="F3171" s="17" t="n">
        <v>0</v>
      </c>
      <c r="G3171" s="16" t="n">
        <v>5311.32</v>
      </c>
      <c r="I3171" s="1" t="str">
        <f aca="false">INDEX(Products!$C$2:$C$51,MATCH(C3171,Products!$A$2:$A$51,0))</f>
        <v>Sports &amp; Fitness</v>
      </c>
      <c r="J3171" s="1" t="str">
        <f aca="false">INDEX(Orders!$E$2:$E$8001,MATCH(B3171,Orders!$A$2:$A$8001,0))</f>
        <v>Returned</v>
      </c>
      <c r="K3171" s="1" t="str">
        <f aca="false">LEFT(INDEX(Orders!$C$2:$C$8001,MATCH(B3171,Orders!$A$2:$A$8001,0)),7)</f>
        <v>2024-04</v>
      </c>
    </row>
    <row r="3172" customFormat="false" ht="15" hidden="false" customHeight="true" outlineLevel="0" collapsed="false">
      <c r="A3172" s="1" t="s">
        <v>13642</v>
      </c>
      <c r="B3172" s="1" t="s">
        <v>3938</v>
      </c>
      <c r="C3172" s="1" t="s">
        <v>2006</v>
      </c>
      <c r="D3172" s="1" t="n">
        <v>1</v>
      </c>
      <c r="E3172" s="16" t="n">
        <v>482.17</v>
      </c>
      <c r="F3172" s="17" t="n">
        <v>0.15</v>
      </c>
      <c r="G3172" s="16" t="n">
        <v>409.84</v>
      </c>
      <c r="I3172" s="1" t="str">
        <f aca="false">INDEX(Products!$C$2:$C$51,MATCH(C3172,Products!$A$2:$A$51,0))</f>
        <v>Books &amp; Stationery</v>
      </c>
      <c r="J3172" s="1" t="str">
        <f aca="false">INDEX(Orders!$E$2:$E$8001,MATCH(B3172,Orders!$A$2:$A$8001,0))</f>
        <v>Returned</v>
      </c>
      <c r="K3172" s="1" t="str">
        <f aca="false">LEFT(INDEX(Orders!$C$2:$C$8001,MATCH(B3172,Orders!$A$2:$A$8001,0)),7)</f>
        <v>2024-04</v>
      </c>
    </row>
    <row r="3173" customFormat="false" ht="15" hidden="false" customHeight="true" outlineLevel="0" collapsed="false">
      <c r="A3173" s="1" t="s">
        <v>13643</v>
      </c>
      <c r="B3173" s="1" t="s">
        <v>3939</v>
      </c>
      <c r="C3173" s="1" t="s">
        <v>1977</v>
      </c>
      <c r="D3173" s="1" t="n">
        <v>1</v>
      </c>
      <c r="E3173" s="16" t="n">
        <v>2386.05</v>
      </c>
      <c r="F3173" s="17" t="n">
        <v>0.05</v>
      </c>
      <c r="G3173" s="16" t="n">
        <v>2266.75</v>
      </c>
      <c r="I3173" s="1" t="str">
        <f aca="false">INDEX(Products!$C$2:$C$51,MATCH(C3173,Products!$A$2:$A$51,0))</f>
        <v>Beauty &amp; Personal Care</v>
      </c>
      <c r="J3173" s="1" t="str">
        <f aca="false">INDEX(Orders!$E$2:$E$8001,MATCH(B3173,Orders!$A$2:$A$8001,0))</f>
        <v>Delivered</v>
      </c>
      <c r="K3173" s="1" t="str">
        <f aca="false">LEFT(INDEX(Orders!$C$2:$C$8001,MATCH(B3173,Orders!$A$2:$A$8001,0)),7)</f>
        <v>2024-11</v>
      </c>
    </row>
    <row r="3174" customFormat="false" ht="15" hidden="false" customHeight="true" outlineLevel="0" collapsed="false">
      <c r="A3174" s="1" t="s">
        <v>13644</v>
      </c>
      <c r="B3174" s="1" t="s">
        <v>3939</v>
      </c>
      <c r="C3174" s="1" t="s">
        <v>1997</v>
      </c>
      <c r="D3174" s="1" t="n">
        <v>2</v>
      </c>
      <c r="E3174" s="16" t="n">
        <v>311.15</v>
      </c>
      <c r="F3174" s="17" t="n">
        <v>0</v>
      </c>
      <c r="G3174" s="16" t="n">
        <v>622.3</v>
      </c>
      <c r="I3174" s="1" t="str">
        <f aca="false">INDEX(Products!$C$2:$C$51,MATCH(C3174,Products!$A$2:$A$51,0))</f>
        <v>Sports &amp; Fitness</v>
      </c>
      <c r="J3174" s="1" t="str">
        <f aca="false">INDEX(Orders!$E$2:$E$8001,MATCH(B3174,Orders!$A$2:$A$8001,0))</f>
        <v>Delivered</v>
      </c>
      <c r="K3174" s="1" t="str">
        <f aca="false">LEFT(INDEX(Orders!$C$2:$C$8001,MATCH(B3174,Orders!$A$2:$A$8001,0)),7)</f>
        <v>2024-11</v>
      </c>
    </row>
    <row r="3175" customFormat="false" ht="15" hidden="false" customHeight="true" outlineLevel="0" collapsed="false">
      <c r="A3175" s="1" t="s">
        <v>13645</v>
      </c>
      <c r="B3175" s="1" t="s">
        <v>3940</v>
      </c>
      <c r="C3175" s="1" t="s">
        <v>1997</v>
      </c>
      <c r="D3175" s="1" t="n">
        <v>2</v>
      </c>
      <c r="E3175" s="16" t="n">
        <v>311.15</v>
      </c>
      <c r="F3175" s="17" t="n">
        <v>0</v>
      </c>
      <c r="G3175" s="16" t="n">
        <v>622.3</v>
      </c>
      <c r="I3175" s="1" t="str">
        <f aca="false">INDEX(Products!$C$2:$C$51,MATCH(C3175,Products!$A$2:$A$51,0))</f>
        <v>Sports &amp; Fitness</v>
      </c>
      <c r="J3175" s="1" t="str">
        <f aca="false">INDEX(Orders!$E$2:$E$8001,MATCH(B3175,Orders!$A$2:$A$8001,0))</f>
        <v>Refunded</v>
      </c>
      <c r="K3175" s="1" t="str">
        <f aca="false">LEFT(INDEX(Orders!$C$2:$C$8001,MATCH(B3175,Orders!$A$2:$A$8001,0)),7)</f>
        <v>2025-03</v>
      </c>
    </row>
    <row r="3176" customFormat="false" ht="15" hidden="false" customHeight="true" outlineLevel="0" collapsed="false">
      <c r="A3176" s="1" t="s">
        <v>13646</v>
      </c>
      <c r="B3176" s="1" t="s">
        <v>3941</v>
      </c>
      <c r="C3176" s="1" t="s">
        <v>1930</v>
      </c>
      <c r="D3176" s="1" t="n">
        <v>2</v>
      </c>
      <c r="E3176" s="16" t="n">
        <v>2398.35</v>
      </c>
      <c r="F3176" s="17" t="n">
        <v>0.05</v>
      </c>
      <c r="G3176" s="16" t="n">
        <v>4556.86</v>
      </c>
      <c r="I3176" s="1" t="str">
        <f aca="false">INDEX(Products!$C$2:$C$51,MATCH(C3176,Products!$A$2:$A$51,0))</f>
        <v>Electronics</v>
      </c>
      <c r="J3176" s="1" t="str">
        <f aca="false">INDEX(Orders!$E$2:$E$8001,MATCH(B3176,Orders!$A$2:$A$8001,0))</f>
        <v>Delivered</v>
      </c>
      <c r="K3176" s="1" t="str">
        <f aca="false">LEFT(INDEX(Orders!$C$2:$C$8001,MATCH(B3176,Orders!$A$2:$A$8001,0)),7)</f>
        <v>2024-11</v>
      </c>
    </row>
    <row r="3177" customFormat="false" ht="15" hidden="false" customHeight="true" outlineLevel="0" collapsed="false">
      <c r="A3177" s="1" t="s">
        <v>13647</v>
      </c>
      <c r="B3177" s="1" t="s">
        <v>3941</v>
      </c>
      <c r="C3177" s="1" t="s">
        <v>1982</v>
      </c>
      <c r="D3177" s="1" t="n">
        <v>1</v>
      </c>
      <c r="E3177" s="16" t="n">
        <v>1808.21</v>
      </c>
      <c r="F3177" s="17" t="n">
        <v>0</v>
      </c>
      <c r="G3177" s="16" t="n">
        <v>1808.21</v>
      </c>
      <c r="I3177" s="1" t="str">
        <f aca="false">INDEX(Products!$C$2:$C$51,MATCH(C3177,Products!$A$2:$A$51,0))</f>
        <v>Beauty &amp; Personal Care</v>
      </c>
      <c r="J3177" s="1" t="str">
        <f aca="false">INDEX(Orders!$E$2:$E$8001,MATCH(B3177,Orders!$A$2:$A$8001,0))</f>
        <v>Delivered</v>
      </c>
      <c r="K3177" s="1" t="str">
        <f aca="false">LEFT(INDEX(Orders!$C$2:$C$8001,MATCH(B3177,Orders!$A$2:$A$8001,0)),7)</f>
        <v>2024-11</v>
      </c>
    </row>
    <row r="3178" customFormat="false" ht="15" hidden="false" customHeight="true" outlineLevel="0" collapsed="false">
      <c r="A3178" s="1" t="s">
        <v>13648</v>
      </c>
      <c r="B3178" s="1" t="s">
        <v>3941</v>
      </c>
      <c r="C3178" s="1" t="s">
        <v>2007</v>
      </c>
      <c r="D3178" s="1" t="n">
        <v>1</v>
      </c>
      <c r="E3178" s="16" t="n">
        <v>750.27</v>
      </c>
      <c r="F3178" s="17" t="n">
        <v>0.1</v>
      </c>
      <c r="G3178" s="16" t="n">
        <v>675.24</v>
      </c>
      <c r="I3178" s="1" t="str">
        <f aca="false">INDEX(Products!$C$2:$C$51,MATCH(C3178,Products!$A$2:$A$51,0))</f>
        <v>Books &amp; Stationery</v>
      </c>
      <c r="J3178" s="1" t="str">
        <f aca="false">INDEX(Orders!$E$2:$E$8001,MATCH(B3178,Orders!$A$2:$A$8001,0))</f>
        <v>Delivered</v>
      </c>
      <c r="K3178" s="1" t="str">
        <f aca="false">LEFT(INDEX(Orders!$C$2:$C$8001,MATCH(B3178,Orders!$A$2:$A$8001,0)),7)</f>
        <v>2024-11</v>
      </c>
    </row>
    <row r="3179" customFormat="false" ht="15" hidden="false" customHeight="true" outlineLevel="0" collapsed="false">
      <c r="A3179" s="1" t="s">
        <v>13649</v>
      </c>
      <c r="B3179" s="1" t="s">
        <v>3942</v>
      </c>
      <c r="C3179" s="1" t="s">
        <v>1979</v>
      </c>
      <c r="D3179" s="1" t="n">
        <v>1</v>
      </c>
      <c r="E3179" s="16" t="n">
        <v>623</v>
      </c>
      <c r="F3179" s="17" t="n">
        <v>0</v>
      </c>
      <c r="G3179" s="16" t="n">
        <v>623</v>
      </c>
      <c r="I3179" s="1" t="str">
        <f aca="false">INDEX(Products!$C$2:$C$51,MATCH(C3179,Products!$A$2:$A$51,0))</f>
        <v>Beauty &amp; Personal Care</v>
      </c>
      <c r="J3179" s="1" t="str">
        <f aca="false">INDEX(Orders!$E$2:$E$8001,MATCH(B3179,Orders!$A$2:$A$8001,0))</f>
        <v>Delivered</v>
      </c>
      <c r="K3179" s="1" t="str">
        <f aca="false">LEFT(INDEX(Orders!$C$2:$C$8001,MATCH(B3179,Orders!$A$2:$A$8001,0)),7)</f>
        <v>2025-04</v>
      </c>
    </row>
    <row r="3180" customFormat="false" ht="15" hidden="false" customHeight="true" outlineLevel="0" collapsed="false">
      <c r="A3180" s="1" t="s">
        <v>13650</v>
      </c>
      <c r="B3180" s="1" t="s">
        <v>3943</v>
      </c>
      <c r="C3180" s="1" t="s">
        <v>2004</v>
      </c>
      <c r="D3180" s="1" t="n">
        <v>2</v>
      </c>
      <c r="E3180" s="16" t="n">
        <v>645.89</v>
      </c>
      <c r="F3180" s="17" t="n">
        <v>0</v>
      </c>
      <c r="G3180" s="16" t="n">
        <v>1291.78</v>
      </c>
      <c r="I3180" s="1" t="str">
        <f aca="false">INDEX(Products!$C$2:$C$51,MATCH(C3180,Products!$A$2:$A$51,0))</f>
        <v>Books &amp; Stationery</v>
      </c>
      <c r="J3180" s="1" t="str">
        <f aca="false">INDEX(Orders!$E$2:$E$8001,MATCH(B3180,Orders!$A$2:$A$8001,0))</f>
        <v>Returned</v>
      </c>
      <c r="K3180" s="1" t="str">
        <f aca="false">LEFT(INDEX(Orders!$C$2:$C$8001,MATCH(B3180,Orders!$A$2:$A$8001,0)),7)</f>
        <v>2025-02</v>
      </c>
    </row>
    <row r="3181" customFormat="false" ht="15" hidden="false" customHeight="true" outlineLevel="0" collapsed="false">
      <c r="A3181" s="1" t="s">
        <v>13651</v>
      </c>
      <c r="B3181" s="1" t="s">
        <v>3943</v>
      </c>
      <c r="C3181" s="1" t="s">
        <v>2006</v>
      </c>
      <c r="D3181" s="1" t="n">
        <v>3</v>
      </c>
      <c r="E3181" s="16" t="n">
        <v>482.17</v>
      </c>
      <c r="F3181" s="17" t="n">
        <v>0.05</v>
      </c>
      <c r="G3181" s="16" t="n">
        <v>1374.18</v>
      </c>
      <c r="I3181" s="1" t="str">
        <f aca="false">INDEX(Products!$C$2:$C$51,MATCH(C3181,Products!$A$2:$A$51,0))</f>
        <v>Books &amp; Stationery</v>
      </c>
      <c r="J3181" s="1" t="str">
        <f aca="false">INDEX(Orders!$E$2:$E$8001,MATCH(B3181,Orders!$A$2:$A$8001,0))</f>
        <v>Returned</v>
      </c>
      <c r="K3181" s="1" t="str">
        <f aca="false">LEFT(INDEX(Orders!$C$2:$C$8001,MATCH(B3181,Orders!$A$2:$A$8001,0)),7)</f>
        <v>2025-02</v>
      </c>
    </row>
    <row r="3182" customFormat="false" ht="15" hidden="false" customHeight="true" outlineLevel="0" collapsed="false">
      <c r="A3182" s="1" t="s">
        <v>13652</v>
      </c>
      <c r="B3182" s="1" t="s">
        <v>3943</v>
      </c>
      <c r="C3182" s="1" t="s">
        <v>1940</v>
      </c>
      <c r="D3182" s="1" t="n">
        <v>2</v>
      </c>
      <c r="E3182" s="16" t="n">
        <v>2374.52</v>
      </c>
      <c r="F3182" s="17" t="n">
        <v>0.2</v>
      </c>
      <c r="G3182" s="16" t="n">
        <v>3799.23</v>
      </c>
      <c r="I3182" s="1" t="str">
        <f aca="false">INDEX(Products!$C$2:$C$51,MATCH(C3182,Products!$A$2:$A$51,0))</f>
        <v>Fashion</v>
      </c>
      <c r="J3182" s="1" t="str">
        <f aca="false">INDEX(Orders!$E$2:$E$8001,MATCH(B3182,Orders!$A$2:$A$8001,0))</f>
        <v>Returned</v>
      </c>
      <c r="K3182" s="1" t="str">
        <f aca="false">LEFT(INDEX(Orders!$C$2:$C$8001,MATCH(B3182,Orders!$A$2:$A$8001,0)),7)</f>
        <v>2025-02</v>
      </c>
    </row>
    <row r="3183" customFormat="false" ht="15" hidden="false" customHeight="true" outlineLevel="0" collapsed="false">
      <c r="A3183" s="1" t="s">
        <v>13653</v>
      </c>
      <c r="B3183" s="1" t="s">
        <v>3943</v>
      </c>
      <c r="C3183" s="1" t="s">
        <v>1933</v>
      </c>
      <c r="D3183" s="1" t="n">
        <v>2</v>
      </c>
      <c r="E3183" s="16" t="n">
        <v>7194.38</v>
      </c>
      <c r="F3183" s="17" t="n">
        <v>0.2</v>
      </c>
      <c r="G3183" s="16" t="n">
        <v>11511.01</v>
      </c>
      <c r="I3183" s="1" t="str">
        <f aca="false">INDEX(Products!$C$2:$C$51,MATCH(C3183,Products!$A$2:$A$51,0))</f>
        <v>Electronics</v>
      </c>
      <c r="J3183" s="1" t="str">
        <f aca="false">INDEX(Orders!$E$2:$E$8001,MATCH(B3183,Orders!$A$2:$A$8001,0))</f>
        <v>Returned</v>
      </c>
      <c r="K3183" s="1" t="str">
        <f aca="false">LEFT(INDEX(Orders!$C$2:$C$8001,MATCH(B3183,Orders!$A$2:$A$8001,0)),7)</f>
        <v>2025-02</v>
      </c>
    </row>
    <row r="3184" customFormat="false" ht="15" hidden="false" customHeight="true" outlineLevel="0" collapsed="false">
      <c r="A3184" s="1" t="s">
        <v>13654</v>
      </c>
      <c r="B3184" s="1" t="s">
        <v>3944</v>
      </c>
      <c r="C3184" s="1" t="s">
        <v>1930</v>
      </c>
      <c r="D3184" s="1" t="n">
        <v>1</v>
      </c>
      <c r="E3184" s="16" t="n">
        <v>2398.35</v>
      </c>
      <c r="F3184" s="17" t="n">
        <v>0.1</v>
      </c>
      <c r="G3184" s="16" t="n">
        <v>2158.52</v>
      </c>
      <c r="I3184" s="1" t="str">
        <f aca="false">INDEX(Products!$C$2:$C$51,MATCH(C3184,Products!$A$2:$A$51,0))</f>
        <v>Electronics</v>
      </c>
      <c r="J3184" s="1" t="str">
        <f aca="false">INDEX(Orders!$E$2:$E$8001,MATCH(B3184,Orders!$A$2:$A$8001,0))</f>
        <v>Delivered</v>
      </c>
      <c r="K3184" s="1" t="str">
        <f aca="false">LEFT(INDEX(Orders!$C$2:$C$8001,MATCH(B3184,Orders!$A$2:$A$8001,0)),7)</f>
        <v>2025-05</v>
      </c>
    </row>
    <row r="3185" customFormat="false" ht="15" hidden="false" customHeight="true" outlineLevel="0" collapsed="false">
      <c r="A3185" s="1" t="s">
        <v>13655</v>
      </c>
      <c r="B3185" s="1" t="s">
        <v>3944</v>
      </c>
      <c r="C3185" s="1" t="s">
        <v>1924</v>
      </c>
      <c r="D3185" s="1" t="n">
        <v>1</v>
      </c>
      <c r="E3185" s="16" t="n">
        <v>1971</v>
      </c>
      <c r="F3185" s="17" t="n">
        <v>0.05</v>
      </c>
      <c r="G3185" s="16" t="n">
        <v>1872.45</v>
      </c>
      <c r="I3185" s="1" t="str">
        <f aca="false">INDEX(Products!$C$2:$C$51,MATCH(C3185,Products!$A$2:$A$51,0))</f>
        <v>Electronics</v>
      </c>
      <c r="J3185" s="1" t="str">
        <f aca="false">INDEX(Orders!$E$2:$E$8001,MATCH(B3185,Orders!$A$2:$A$8001,0))</f>
        <v>Delivered</v>
      </c>
      <c r="K3185" s="1" t="str">
        <f aca="false">LEFT(INDEX(Orders!$C$2:$C$8001,MATCH(B3185,Orders!$A$2:$A$8001,0)),7)</f>
        <v>2025-05</v>
      </c>
    </row>
    <row r="3186" customFormat="false" ht="15" hidden="false" customHeight="true" outlineLevel="0" collapsed="false">
      <c r="A3186" s="1" t="s">
        <v>13656</v>
      </c>
      <c r="B3186" s="1" t="s">
        <v>3945</v>
      </c>
      <c r="C3186" s="1" t="s">
        <v>1975</v>
      </c>
      <c r="D3186" s="1" t="n">
        <v>1</v>
      </c>
      <c r="E3186" s="16" t="n">
        <v>862.99</v>
      </c>
      <c r="F3186" s="17" t="n">
        <v>0</v>
      </c>
      <c r="G3186" s="16" t="n">
        <v>862.99</v>
      </c>
      <c r="I3186" s="1" t="str">
        <f aca="false">INDEX(Products!$C$2:$C$51,MATCH(C3186,Products!$A$2:$A$51,0))</f>
        <v>Beauty &amp; Personal Care</v>
      </c>
      <c r="J3186" s="1" t="str">
        <f aca="false">INDEX(Orders!$E$2:$E$8001,MATCH(B3186,Orders!$A$2:$A$8001,0))</f>
        <v>Delivered</v>
      </c>
      <c r="K3186" s="1" t="str">
        <f aca="false">LEFT(INDEX(Orders!$C$2:$C$8001,MATCH(B3186,Orders!$A$2:$A$8001,0)),7)</f>
        <v>2025-10</v>
      </c>
    </row>
    <row r="3187" customFormat="false" ht="15" hidden="false" customHeight="true" outlineLevel="0" collapsed="false">
      <c r="A3187" s="1" t="s">
        <v>13657</v>
      </c>
      <c r="B3187" s="1" t="s">
        <v>3946</v>
      </c>
      <c r="C3187" s="1" t="s">
        <v>1990</v>
      </c>
      <c r="D3187" s="1" t="n">
        <v>2</v>
      </c>
      <c r="E3187" s="16" t="n">
        <v>5311.32</v>
      </c>
      <c r="F3187" s="17" t="n">
        <v>0</v>
      </c>
      <c r="G3187" s="16" t="n">
        <v>10622.64</v>
      </c>
      <c r="I3187" s="1" t="str">
        <f aca="false">INDEX(Products!$C$2:$C$51,MATCH(C3187,Products!$A$2:$A$51,0))</f>
        <v>Sports &amp; Fitness</v>
      </c>
      <c r="J3187" s="1" t="str">
        <f aca="false">INDEX(Orders!$E$2:$E$8001,MATCH(B3187,Orders!$A$2:$A$8001,0))</f>
        <v>Delivered</v>
      </c>
      <c r="K3187" s="1" t="str">
        <f aca="false">LEFT(INDEX(Orders!$C$2:$C$8001,MATCH(B3187,Orders!$A$2:$A$8001,0)),7)</f>
        <v>2024-11</v>
      </c>
    </row>
    <row r="3188" customFormat="false" ht="15" hidden="false" customHeight="true" outlineLevel="0" collapsed="false">
      <c r="A3188" s="1" t="s">
        <v>13658</v>
      </c>
      <c r="B3188" s="1" t="s">
        <v>3946</v>
      </c>
      <c r="C3188" s="1" t="s">
        <v>2006</v>
      </c>
      <c r="D3188" s="1" t="n">
        <v>2</v>
      </c>
      <c r="E3188" s="16" t="n">
        <v>482.17</v>
      </c>
      <c r="F3188" s="17" t="n">
        <v>0</v>
      </c>
      <c r="G3188" s="16" t="n">
        <v>964.34</v>
      </c>
      <c r="I3188" s="1" t="str">
        <f aca="false">INDEX(Products!$C$2:$C$51,MATCH(C3188,Products!$A$2:$A$51,0))</f>
        <v>Books &amp; Stationery</v>
      </c>
      <c r="J3188" s="1" t="str">
        <f aca="false">INDEX(Orders!$E$2:$E$8001,MATCH(B3188,Orders!$A$2:$A$8001,0))</f>
        <v>Delivered</v>
      </c>
      <c r="K3188" s="1" t="str">
        <f aca="false">LEFT(INDEX(Orders!$C$2:$C$8001,MATCH(B3188,Orders!$A$2:$A$8001,0)),7)</f>
        <v>2024-11</v>
      </c>
    </row>
    <row r="3189" customFormat="false" ht="15" hidden="false" customHeight="true" outlineLevel="0" collapsed="false">
      <c r="A3189" s="1" t="s">
        <v>13659</v>
      </c>
      <c r="B3189" s="1" t="s">
        <v>3947</v>
      </c>
      <c r="C3189" s="1" t="s">
        <v>1940</v>
      </c>
      <c r="D3189" s="1" t="n">
        <v>2</v>
      </c>
      <c r="E3189" s="16" t="n">
        <v>2374.52</v>
      </c>
      <c r="F3189" s="17" t="n">
        <v>0.05</v>
      </c>
      <c r="G3189" s="16" t="n">
        <v>4511.59</v>
      </c>
      <c r="I3189" s="1" t="str">
        <f aca="false">INDEX(Products!$C$2:$C$51,MATCH(C3189,Products!$A$2:$A$51,0))</f>
        <v>Fashion</v>
      </c>
      <c r="J3189" s="1" t="str">
        <f aca="false">INDEX(Orders!$E$2:$E$8001,MATCH(B3189,Orders!$A$2:$A$8001,0))</f>
        <v>Delivered</v>
      </c>
      <c r="K3189" s="1" t="str">
        <f aca="false">LEFT(INDEX(Orders!$C$2:$C$8001,MATCH(B3189,Orders!$A$2:$A$8001,0)),7)</f>
        <v>2024-08</v>
      </c>
    </row>
    <row r="3190" customFormat="false" ht="15" hidden="false" customHeight="true" outlineLevel="0" collapsed="false">
      <c r="A3190" s="1" t="s">
        <v>13660</v>
      </c>
      <c r="B3190" s="1" t="s">
        <v>3948</v>
      </c>
      <c r="C3190" s="1" t="s">
        <v>1933</v>
      </c>
      <c r="D3190" s="1" t="n">
        <v>1</v>
      </c>
      <c r="E3190" s="16" t="n">
        <v>7194.38</v>
      </c>
      <c r="F3190" s="17" t="n">
        <v>0.05</v>
      </c>
      <c r="G3190" s="16" t="n">
        <v>6834.66</v>
      </c>
      <c r="I3190" s="1" t="str">
        <f aca="false">INDEX(Products!$C$2:$C$51,MATCH(C3190,Products!$A$2:$A$51,0))</f>
        <v>Electronics</v>
      </c>
      <c r="J3190" s="1" t="str">
        <f aca="false">INDEX(Orders!$E$2:$E$8001,MATCH(B3190,Orders!$A$2:$A$8001,0))</f>
        <v>Delivered</v>
      </c>
      <c r="K3190" s="1" t="str">
        <f aca="false">LEFT(INDEX(Orders!$C$2:$C$8001,MATCH(B3190,Orders!$A$2:$A$8001,0)),7)</f>
        <v>2025-05</v>
      </c>
    </row>
    <row r="3191" customFormat="false" ht="15" hidden="false" customHeight="true" outlineLevel="0" collapsed="false">
      <c r="A3191" s="1" t="s">
        <v>13661</v>
      </c>
      <c r="B3191" s="1" t="s">
        <v>3949</v>
      </c>
      <c r="C3191" s="1" t="s">
        <v>1940</v>
      </c>
      <c r="D3191" s="1" t="n">
        <v>1</v>
      </c>
      <c r="E3191" s="16" t="n">
        <v>2374.52</v>
      </c>
      <c r="F3191" s="17" t="n">
        <v>0</v>
      </c>
      <c r="G3191" s="16" t="n">
        <v>2374.52</v>
      </c>
      <c r="I3191" s="1" t="str">
        <f aca="false">INDEX(Products!$C$2:$C$51,MATCH(C3191,Products!$A$2:$A$51,0))</f>
        <v>Fashion</v>
      </c>
      <c r="J3191" s="1" t="str">
        <f aca="false">INDEX(Orders!$E$2:$E$8001,MATCH(B3191,Orders!$A$2:$A$8001,0))</f>
        <v>Delivered</v>
      </c>
      <c r="K3191" s="1" t="str">
        <f aca="false">LEFT(INDEX(Orders!$C$2:$C$8001,MATCH(B3191,Orders!$A$2:$A$8001,0)),7)</f>
        <v>2025-07</v>
      </c>
    </row>
    <row r="3192" customFormat="false" ht="15" hidden="false" customHeight="true" outlineLevel="0" collapsed="false">
      <c r="A3192" s="1" t="s">
        <v>13662</v>
      </c>
      <c r="B3192" s="1" t="s">
        <v>3949</v>
      </c>
      <c r="C3192" s="1" t="s">
        <v>1943</v>
      </c>
      <c r="D3192" s="1" t="n">
        <v>2</v>
      </c>
      <c r="E3192" s="16" t="n">
        <v>1250.54</v>
      </c>
      <c r="F3192" s="17" t="n">
        <v>0</v>
      </c>
      <c r="G3192" s="16" t="n">
        <v>2501.08</v>
      </c>
      <c r="I3192" s="1" t="str">
        <f aca="false">INDEX(Products!$C$2:$C$51,MATCH(C3192,Products!$A$2:$A$51,0))</f>
        <v>Fashion</v>
      </c>
      <c r="J3192" s="1" t="str">
        <f aca="false">INDEX(Orders!$E$2:$E$8001,MATCH(B3192,Orders!$A$2:$A$8001,0))</f>
        <v>Delivered</v>
      </c>
      <c r="K3192" s="1" t="str">
        <f aca="false">LEFT(INDEX(Orders!$C$2:$C$8001,MATCH(B3192,Orders!$A$2:$A$8001,0)),7)</f>
        <v>2025-07</v>
      </c>
    </row>
    <row r="3193" customFormat="false" ht="15" hidden="false" customHeight="true" outlineLevel="0" collapsed="false">
      <c r="A3193" s="1" t="s">
        <v>13663</v>
      </c>
      <c r="B3193" s="1" t="s">
        <v>3949</v>
      </c>
      <c r="C3193" s="1" t="s">
        <v>1953</v>
      </c>
      <c r="D3193" s="1" t="n">
        <v>1</v>
      </c>
      <c r="E3193" s="16" t="n">
        <v>4914.12</v>
      </c>
      <c r="F3193" s="17" t="n">
        <v>0</v>
      </c>
      <c r="G3193" s="16" t="n">
        <v>4914.12</v>
      </c>
      <c r="I3193" s="1" t="str">
        <f aca="false">INDEX(Products!$C$2:$C$51,MATCH(C3193,Products!$A$2:$A$51,0))</f>
        <v>Fashion</v>
      </c>
      <c r="J3193" s="1" t="str">
        <f aca="false">INDEX(Orders!$E$2:$E$8001,MATCH(B3193,Orders!$A$2:$A$8001,0))</f>
        <v>Delivered</v>
      </c>
      <c r="K3193" s="1" t="str">
        <f aca="false">LEFT(INDEX(Orders!$C$2:$C$8001,MATCH(B3193,Orders!$A$2:$A$8001,0)),7)</f>
        <v>2025-07</v>
      </c>
    </row>
    <row r="3194" customFormat="false" ht="15" hidden="false" customHeight="true" outlineLevel="0" collapsed="false">
      <c r="A3194" s="1" t="s">
        <v>13664</v>
      </c>
      <c r="B3194" s="1" t="s">
        <v>3949</v>
      </c>
      <c r="C3194" s="1" t="s">
        <v>2007</v>
      </c>
      <c r="D3194" s="1" t="n">
        <v>1</v>
      </c>
      <c r="E3194" s="16" t="n">
        <v>750.27</v>
      </c>
      <c r="F3194" s="17" t="n">
        <v>0.15</v>
      </c>
      <c r="G3194" s="16" t="n">
        <v>637.73</v>
      </c>
      <c r="I3194" s="1" t="str">
        <f aca="false">INDEX(Products!$C$2:$C$51,MATCH(C3194,Products!$A$2:$A$51,0))</f>
        <v>Books &amp; Stationery</v>
      </c>
      <c r="J3194" s="1" t="str">
        <f aca="false">INDEX(Orders!$E$2:$E$8001,MATCH(B3194,Orders!$A$2:$A$8001,0))</f>
        <v>Delivered</v>
      </c>
      <c r="K3194" s="1" t="str">
        <f aca="false">LEFT(INDEX(Orders!$C$2:$C$8001,MATCH(B3194,Orders!$A$2:$A$8001,0)),7)</f>
        <v>2025-07</v>
      </c>
    </row>
    <row r="3195" customFormat="false" ht="15" hidden="false" customHeight="true" outlineLevel="0" collapsed="false">
      <c r="A3195" s="1" t="s">
        <v>13665</v>
      </c>
      <c r="B3195" s="1" t="s">
        <v>3950</v>
      </c>
      <c r="C3195" s="1" t="s">
        <v>1940</v>
      </c>
      <c r="D3195" s="1" t="n">
        <v>1</v>
      </c>
      <c r="E3195" s="16" t="n">
        <v>2374.52</v>
      </c>
      <c r="F3195" s="17" t="n">
        <v>0</v>
      </c>
      <c r="G3195" s="16" t="n">
        <v>2374.52</v>
      </c>
      <c r="I3195" s="1" t="str">
        <f aca="false">INDEX(Products!$C$2:$C$51,MATCH(C3195,Products!$A$2:$A$51,0))</f>
        <v>Fashion</v>
      </c>
      <c r="J3195" s="1" t="str">
        <f aca="false">INDEX(Orders!$E$2:$E$8001,MATCH(B3195,Orders!$A$2:$A$8001,0))</f>
        <v>Delivered</v>
      </c>
      <c r="K3195" s="1" t="str">
        <f aca="false">LEFT(INDEX(Orders!$C$2:$C$8001,MATCH(B3195,Orders!$A$2:$A$8001,0)),7)</f>
        <v>2024-03</v>
      </c>
    </row>
    <row r="3196" customFormat="false" ht="15" hidden="false" customHeight="true" outlineLevel="0" collapsed="false">
      <c r="A3196" s="1" t="s">
        <v>13666</v>
      </c>
      <c r="B3196" s="1" t="s">
        <v>3950</v>
      </c>
      <c r="C3196" s="1" t="s">
        <v>1997</v>
      </c>
      <c r="D3196" s="1" t="n">
        <v>2</v>
      </c>
      <c r="E3196" s="16" t="n">
        <v>311.15</v>
      </c>
      <c r="F3196" s="17" t="n">
        <v>0.1</v>
      </c>
      <c r="G3196" s="16" t="n">
        <v>560.07</v>
      </c>
      <c r="I3196" s="1" t="str">
        <f aca="false">INDEX(Products!$C$2:$C$51,MATCH(C3196,Products!$A$2:$A$51,0))</f>
        <v>Sports &amp; Fitness</v>
      </c>
      <c r="J3196" s="1" t="str">
        <f aca="false">INDEX(Orders!$E$2:$E$8001,MATCH(B3196,Orders!$A$2:$A$8001,0))</f>
        <v>Delivered</v>
      </c>
      <c r="K3196" s="1" t="str">
        <f aca="false">LEFT(INDEX(Orders!$C$2:$C$8001,MATCH(B3196,Orders!$A$2:$A$8001,0)),7)</f>
        <v>2024-03</v>
      </c>
    </row>
    <row r="3197" customFormat="false" ht="15" hidden="false" customHeight="true" outlineLevel="0" collapsed="false">
      <c r="A3197" s="1" t="s">
        <v>13667</v>
      </c>
      <c r="B3197" s="1" t="s">
        <v>3950</v>
      </c>
      <c r="C3197" s="1" t="s">
        <v>2006</v>
      </c>
      <c r="D3197" s="1" t="n">
        <v>1</v>
      </c>
      <c r="E3197" s="16" t="n">
        <v>482.17</v>
      </c>
      <c r="F3197" s="17" t="n">
        <v>0.2</v>
      </c>
      <c r="G3197" s="16" t="n">
        <v>385.74</v>
      </c>
      <c r="I3197" s="1" t="str">
        <f aca="false">INDEX(Products!$C$2:$C$51,MATCH(C3197,Products!$A$2:$A$51,0))</f>
        <v>Books &amp; Stationery</v>
      </c>
      <c r="J3197" s="1" t="str">
        <f aca="false">INDEX(Orders!$E$2:$E$8001,MATCH(B3197,Orders!$A$2:$A$8001,0))</f>
        <v>Delivered</v>
      </c>
      <c r="K3197" s="1" t="str">
        <f aca="false">LEFT(INDEX(Orders!$C$2:$C$8001,MATCH(B3197,Orders!$A$2:$A$8001,0)),7)</f>
        <v>2024-03</v>
      </c>
    </row>
    <row r="3198" customFormat="false" ht="15" hidden="false" customHeight="true" outlineLevel="0" collapsed="false">
      <c r="A3198" s="1" t="s">
        <v>13668</v>
      </c>
      <c r="B3198" s="1" t="s">
        <v>3951</v>
      </c>
      <c r="C3198" s="1" t="s">
        <v>1953</v>
      </c>
      <c r="D3198" s="1" t="n">
        <v>2</v>
      </c>
      <c r="E3198" s="16" t="n">
        <v>4914.12</v>
      </c>
      <c r="F3198" s="17" t="n">
        <v>0</v>
      </c>
      <c r="G3198" s="16" t="n">
        <v>9828.24</v>
      </c>
      <c r="I3198" s="1" t="str">
        <f aca="false">INDEX(Products!$C$2:$C$51,MATCH(C3198,Products!$A$2:$A$51,0))</f>
        <v>Fashion</v>
      </c>
      <c r="J3198" s="1" t="str">
        <f aca="false">INDEX(Orders!$E$2:$E$8001,MATCH(B3198,Orders!$A$2:$A$8001,0))</f>
        <v>Delivered</v>
      </c>
      <c r="K3198" s="1" t="str">
        <f aca="false">LEFT(INDEX(Orders!$C$2:$C$8001,MATCH(B3198,Orders!$A$2:$A$8001,0)),7)</f>
        <v>2025-06</v>
      </c>
    </row>
    <row r="3199" customFormat="false" ht="15" hidden="false" customHeight="true" outlineLevel="0" collapsed="false">
      <c r="A3199" s="1" t="s">
        <v>13669</v>
      </c>
      <c r="B3199" s="1" t="s">
        <v>3951</v>
      </c>
      <c r="C3199" s="1" t="s">
        <v>1963</v>
      </c>
      <c r="D3199" s="1" t="n">
        <v>1</v>
      </c>
      <c r="E3199" s="16" t="n">
        <v>1494.98</v>
      </c>
      <c r="F3199" s="17" t="n">
        <v>0.05</v>
      </c>
      <c r="G3199" s="16" t="n">
        <v>1420.23</v>
      </c>
      <c r="I3199" s="1" t="str">
        <f aca="false">INDEX(Products!$C$2:$C$51,MATCH(C3199,Products!$A$2:$A$51,0))</f>
        <v>Home &amp; Kitchen</v>
      </c>
      <c r="J3199" s="1" t="str">
        <f aca="false">INDEX(Orders!$E$2:$E$8001,MATCH(B3199,Orders!$A$2:$A$8001,0))</f>
        <v>Delivered</v>
      </c>
      <c r="K3199" s="1" t="str">
        <f aca="false">LEFT(INDEX(Orders!$C$2:$C$8001,MATCH(B3199,Orders!$A$2:$A$8001,0)),7)</f>
        <v>2025-06</v>
      </c>
    </row>
    <row r="3200" customFormat="false" ht="15" hidden="false" customHeight="true" outlineLevel="0" collapsed="false">
      <c r="A3200" s="1" t="s">
        <v>13670</v>
      </c>
      <c r="B3200" s="1" t="s">
        <v>3951</v>
      </c>
      <c r="C3200" s="1" t="s">
        <v>1933</v>
      </c>
      <c r="D3200" s="1" t="n">
        <v>1</v>
      </c>
      <c r="E3200" s="16" t="n">
        <v>7194.38</v>
      </c>
      <c r="F3200" s="17" t="n">
        <v>0</v>
      </c>
      <c r="G3200" s="16" t="n">
        <v>7194.38</v>
      </c>
      <c r="I3200" s="1" t="str">
        <f aca="false">INDEX(Products!$C$2:$C$51,MATCH(C3200,Products!$A$2:$A$51,0))</f>
        <v>Electronics</v>
      </c>
      <c r="J3200" s="1" t="str">
        <f aca="false">INDEX(Orders!$E$2:$E$8001,MATCH(B3200,Orders!$A$2:$A$8001,0))</f>
        <v>Delivered</v>
      </c>
      <c r="K3200" s="1" t="str">
        <f aca="false">LEFT(INDEX(Orders!$C$2:$C$8001,MATCH(B3200,Orders!$A$2:$A$8001,0)),7)</f>
        <v>2025-06</v>
      </c>
    </row>
    <row r="3201" customFormat="false" ht="15" hidden="false" customHeight="true" outlineLevel="0" collapsed="false">
      <c r="A3201" s="1" t="s">
        <v>13671</v>
      </c>
      <c r="B3201" s="1" t="s">
        <v>3951</v>
      </c>
      <c r="C3201" s="1" t="s">
        <v>1940</v>
      </c>
      <c r="D3201" s="1" t="n">
        <v>1</v>
      </c>
      <c r="E3201" s="16" t="n">
        <v>2374.52</v>
      </c>
      <c r="F3201" s="17" t="n">
        <v>0</v>
      </c>
      <c r="G3201" s="16" t="n">
        <v>2374.52</v>
      </c>
      <c r="I3201" s="1" t="str">
        <f aca="false">INDEX(Products!$C$2:$C$51,MATCH(C3201,Products!$A$2:$A$51,0))</f>
        <v>Fashion</v>
      </c>
      <c r="J3201" s="1" t="str">
        <f aca="false">INDEX(Orders!$E$2:$E$8001,MATCH(B3201,Orders!$A$2:$A$8001,0))</f>
        <v>Delivered</v>
      </c>
      <c r="K3201" s="1" t="str">
        <f aca="false">LEFT(INDEX(Orders!$C$2:$C$8001,MATCH(B3201,Orders!$A$2:$A$8001,0)),7)</f>
        <v>2025-06</v>
      </c>
    </row>
    <row r="3202" customFormat="false" ht="15" hidden="false" customHeight="true" outlineLevel="0" collapsed="false">
      <c r="A3202" s="1" t="s">
        <v>13672</v>
      </c>
      <c r="B3202" s="1" t="s">
        <v>3951</v>
      </c>
      <c r="C3202" s="1" t="s">
        <v>1997</v>
      </c>
      <c r="D3202" s="1" t="n">
        <v>1</v>
      </c>
      <c r="E3202" s="16" t="n">
        <v>311.15</v>
      </c>
      <c r="F3202" s="17" t="n">
        <v>0</v>
      </c>
      <c r="G3202" s="16" t="n">
        <v>311.15</v>
      </c>
      <c r="I3202" s="1" t="str">
        <f aca="false">INDEX(Products!$C$2:$C$51,MATCH(C3202,Products!$A$2:$A$51,0))</f>
        <v>Sports &amp; Fitness</v>
      </c>
      <c r="J3202" s="1" t="str">
        <f aca="false">INDEX(Orders!$E$2:$E$8001,MATCH(B3202,Orders!$A$2:$A$8001,0))</f>
        <v>Delivered</v>
      </c>
      <c r="K3202" s="1" t="str">
        <f aca="false">LEFT(INDEX(Orders!$C$2:$C$8001,MATCH(B3202,Orders!$A$2:$A$8001,0)),7)</f>
        <v>2025-06</v>
      </c>
    </row>
    <row r="3203" customFormat="false" ht="15" hidden="false" customHeight="true" outlineLevel="0" collapsed="false">
      <c r="A3203" s="1" t="s">
        <v>13673</v>
      </c>
      <c r="B3203" s="1" t="s">
        <v>3952</v>
      </c>
      <c r="C3203" s="1" t="s">
        <v>1918</v>
      </c>
      <c r="D3203" s="1" t="n">
        <v>1</v>
      </c>
      <c r="E3203" s="16" t="n">
        <v>2978.99</v>
      </c>
      <c r="F3203" s="17" t="n">
        <v>0.05</v>
      </c>
      <c r="G3203" s="16" t="n">
        <v>2830.04</v>
      </c>
      <c r="I3203" s="1" t="str">
        <f aca="false">INDEX(Products!$C$2:$C$51,MATCH(C3203,Products!$A$2:$A$51,0))</f>
        <v>Electronics</v>
      </c>
      <c r="J3203" s="1" t="str">
        <f aca="false">INDEX(Orders!$E$2:$E$8001,MATCH(B3203,Orders!$A$2:$A$8001,0))</f>
        <v>Returned</v>
      </c>
      <c r="K3203" s="1" t="str">
        <f aca="false">LEFT(INDEX(Orders!$C$2:$C$8001,MATCH(B3203,Orders!$A$2:$A$8001,0)),7)</f>
        <v>2024-09</v>
      </c>
    </row>
    <row r="3204" customFormat="false" ht="15" hidden="false" customHeight="true" outlineLevel="0" collapsed="false">
      <c r="A3204" s="1" t="s">
        <v>13674</v>
      </c>
      <c r="B3204" s="1" t="s">
        <v>3952</v>
      </c>
      <c r="C3204" s="1" t="s">
        <v>1979</v>
      </c>
      <c r="D3204" s="1" t="n">
        <v>1</v>
      </c>
      <c r="E3204" s="16" t="n">
        <v>623</v>
      </c>
      <c r="F3204" s="17" t="n">
        <v>0.05</v>
      </c>
      <c r="G3204" s="16" t="n">
        <v>591.85</v>
      </c>
      <c r="I3204" s="1" t="str">
        <f aca="false">INDEX(Products!$C$2:$C$51,MATCH(C3204,Products!$A$2:$A$51,0))</f>
        <v>Beauty &amp; Personal Care</v>
      </c>
      <c r="J3204" s="1" t="str">
        <f aca="false">INDEX(Orders!$E$2:$E$8001,MATCH(B3204,Orders!$A$2:$A$8001,0))</f>
        <v>Returned</v>
      </c>
      <c r="K3204" s="1" t="str">
        <f aca="false">LEFT(INDEX(Orders!$C$2:$C$8001,MATCH(B3204,Orders!$A$2:$A$8001,0)),7)</f>
        <v>2024-09</v>
      </c>
    </row>
    <row r="3205" customFormat="false" ht="15" hidden="false" customHeight="true" outlineLevel="0" collapsed="false">
      <c r="A3205" s="1" t="s">
        <v>13675</v>
      </c>
      <c r="B3205" s="1" t="s">
        <v>3952</v>
      </c>
      <c r="C3205" s="1" t="s">
        <v>2006</v>
      </c>
      <c r="D3205" s="1" t="n">
        <v>1</v>
      </c>
      <c r="E3205" s="16" t="n">
        <v>482.17</v>
      </c>
      <c r="F3205" s="17" t="n">
        <v>0</v>
      </c>
      <c r="G3205" s="16" t="n">
        <v>482.17</v>
      </c>
      <c r="I3205" s="1" t="str">
        <f aca="false">INDEX(Products!$C$2:$C$51,MATCH(C3205,Products!$A$2:$A$51,0))</f>
        <v>Books &amp; Stationery</v>
      </c>
      <c r="J3205" s="1" t="str">
        <f aca="false">INDEX(Orders!$E$2:$E$8001,MATCH(B3205,Orders!$A$2:$A$8001,0))</f>
        <v>Returned</v>
      </c>
      <c r="K3205" s="1" t="str">
        <f aca="false">LEFT(INDEX(Orders!$C$2:$C$8001,MATCH(B3205,Orders!$A$2:$A$8001,0)),7)</f>
        <v>2024-09</v>
      </c>
    </row>
    <row r="3206" customFormat="false" ht="15" hidden="false" customHeight="true" outlineLevel="0" collapsed="false">
      <c r="A3206" s="1" t="s">
        <v>13676</v>
      </c>
      <c r="B3206" s="1" t="s">
        <v>3953</v>
      </c>
      <c r="C3206" s="1" t="s">
        <v>2006</v>
      </c>
      <c r="D3206" s="1" t="n">
        <v>2</v>
      </c>
      <c r="E3206" s="16" t="n">
        <v>482.17</v>
      </c>
      <c r="F3206" s="17" t="n">
        <v>0.1</v>
      </c>
      <c r="G3206" s="16" t="n">
        <v>867.91</v>
      </c>
      <c r="I3206" s="1" t="str">
        <f aca="false">INDEX(Products!$C$2:$C$51,MATCH(C3206,Products!$A$2:$A$51,0))</f>
        <v>Books &amp; Stationery</v>
      </c>
      <c r="J3206" s="1" t="str">
        <f aca="false">INDEX(Orders!$E$2:$E$8001,MATCH(B3206,Orders!$A$2:$A$8001,0))</f>
        <v>Returned</v>
      </c>
      <c r="K3206" s="1" t="str">
        <f aca="false">LEFT(INDEX(Orders!$C$2:$C$8001,MATCH(B3206,Orders!$A$2:$A$8001,0)),7)</f>
        <v>2025-05</v>
      </c>
    </row>
    <row r="3207" customFormat="false" ht="15" hidden="false" customHeight="true" outlineLevel="0" collapsed="false">
      <c r="A3207" s="1" t="s">
        <v>13677</v>
      </c>
      <c r="B3207" s="1" t="s">
        <v>3954</v>
      </c>
      <c r="C3207" s="1" t="s">
        <v>1930</v>
      </c>
      <c r="D3207" s="1" t="n">
        <v>1</v>
      </c>
      <c r="E3207" s="16" t="n">
        <v>2398.35</v>
      </c>
      <c r="F3207" s="17" t="n">
        <v>0</v>
      </c>
      <c r="G3207" s="16" t="n">
        <v>2398.35</v>
      </c>
      <c r="I3207" s="1" t="str">
        <f aca="false">INDEX(Products!$C$2:$C$51,MATCH(C3207,Products!$A$2:$A$51,0))</f>
        <v>Electronics</v>
      </c>
      <c r="J3207" s="1" t="str">
        <f aca="false">INDEX(Orders!$E$2:$E$8001,MATCH(B3207,Orders!$A$2:$A$8001,0))</f>
        <v>Returned</v>
      </c>
      <c r="K3207" s="1" t="str">
        <f aca="false">LEFT(INDEX(Orders!$C$2:$C$8001,MATCH(B3207,Orders!$A$2:$A$8001,0)),7)</f>
        <v>2024-10</v>
      </c>
    </row>
    <row r="3208" customFormat="false" ht="15" hidden="false" customHeight="true" outlineLevel="0" collapsed="false">
      <c r="A3208" s="1" t="s">
        <v>13678</v>
      </c>
      <c r="B3208" s="1" t="s">
        <v>3956</v>
      </c>
      <c r="C3208" s="1" t="s">
        <v>1940</v>
      </c>
      <c r="D3208" s="1" t="n">
        <v>1</v>
      </c>
      <c r="E3208" s="16" t="n">
        <v>2374.52</v>
      </c>
      <c r="F3208" s="17" t="n">
        <v>0.15</v>
      </c>
      <c r="G3208" s="16" t="n">
        <v>2018.34</v>
      </c>
      <c r="I3208" s="1" t="str">
        <f aca="false">INDEX(Products!$C$2:$C$51,MATCH(C3208,Products!$A$2:$A$51,0))</f>
        <v>Fashion</v>
      </c>
      <c r="J3208" s="1" t="str">
        <f aca="false">INDEX(Orders!$E$2:$E$8001,MATCH(B3208,Orders!$A$2:$A$8001,0))</f>
        <v>Delivered</v>
      </c>
      <c r="K3208" s="1" t="str">
        <f aca="false">LEFT(INDEX(Orders!$C$2:$C$8001,MATCH(B3208,Orders!$A$2:$A$8001,0)),7)</f>
        <v>2024-11</v>
      </c>
    </row>
    <row r="3209" customFormat="false" ht="15" hidden="false" customHeight="true" outlineLevel="0" collapsed="false">
      <c r="A3209" s="1" t="s">
        <v>13679</v>
      </c>
      <c r="B3209" s="1" t="s">
        <v>3956</v>
      </c>
      <c r="C3209" s="1" t="s">
        <v>2006</v>
      </c>
      <c r="D3209" s="1" t="n">
        <v>2</v>
      </c>
      <c r="E3209" s="16" t="n">
        <v>482.17</v>
      </c>
      <c r="F3209" s="17" t="n">
        <v>0</v>
      </c>
      <c r="G3209" s="16" t="n">
        <v>964.34</v>
      </c>
      <c r="I3209" s="1" t="str">
        <f aca="false">INDEX(Products!$C$2:$C$51,MATCH(C3209,Products!$A$2:$A$51,0))</f>
        <v>Books &amp; Stationery</v>
      </c>
      <c r="J3209" s="1" t="str">
        <f aca="false">INDEX(Orders!$E$2:$E$8001,MATCH(B3209,Orders!$A$2:$A$8001,0))</f>
        <v>Delivered</v>
      </c>
      <c r="K3209" s="1" t="str">
        <f aca="false">LEFT(INDEX(Orders!$C$2:$C$8001,MATCH(B3209,Orders!$A$2:$A$8001,0)),7)</f>
        <v>2024-11</v>
      </c>
    </row>
    <row r="3210" customFormat="false" ht="15" hidden="false" customHeight="true" outlineLevel="0" collapsed="false">
      <c r="A3210" s="1" t="s">
        <v>13680</v>
      </c>
      <c r="B3210" s="1" t="s">
        <v>3956</v>
      </c>
      <c r="C3210" s="1" t="s">
        <v>2000</v>
      </c>
      <c r="D3210" s="1" t="n">
        <v>2</v>
      </c>
      <c r="E3210" s="16" t="n">
        <v>425.08</v>
      </c>
      <c r="F3210" s="17" t="n">
        <v>0.15</v>
      </c>
      <c r="G3210" s="16" t="n">
        <v>722.64</v>
      </c>
      <c r="I3210" s="1" t="str">
        <f aca="false">INDEX(Products!$C$2:$C$51,MATCH(C3210,Products!$A$2:$A$51,0))</f>
        <v>Books &amp; Stationery</v>
      </c>
      <c r="J3210" s="1" t="str">
        <f aca="false">INDEX(Orders!$E$2:$E$8001,MATCH(B3210,Orders!$A$2:$A$8001,0))</f>
        <v>Delivered</v>
      </c>
      <c r="K3210" s="1" t="str">
        <f aca="false">LEFT(INDEX(Orders!$C$2:$C$8001,MATCH(B3210,Orders!$A$2:$A$8001,0)),7)</f>
        <v>2024-11</v>
      </c>
    </row>
    <row r="3211" customFormat="false" ht="15" hidden="false" customHeight="true" outlineLevel="0" collapsed="false">
      <c r="A3211" s="1" t="s">
        <v>13681</v>
      </c>
      <c r="B3211" s="1" t="s">
        <v>3957</v>
      </c>
      <c r="C3211" s="1" t="s">
        <v>2007</v>
      </c>
      <c r="D3211" s="1" t="n">
        <v>1</v>
      </c>
      <c r="E3211" s="16" t="n">
        <v>750.27</v>
      </c>
      <c r="F3211" s="17" t="n">
        <v>0</v>
      </c>
      <c r="G3211" s="16" t="n">
        <v>750.27</v>
      </c>
      <c r="I3211" s="1" t="str">
        <f aca="false">INDEX(Products!$C$2:$C$51,MATCH(C3211,Products!$A$2:$A$51,0))</f>
        <v>Books &amp; Stationery</v>
      </c>
      <c r="J3211" s="1" t="str">
        <f aca="false">INDEX(Orders!$E$2:$E$8001,MATCH(B3211,Orders!$A$2:$A$8001,0))</f>
        <v>Delivered</v>
      </c>
      <c r="K3211" s="1" t="str">
        <f aca="false">LEFT(INDEX(Orders!$C$2:$C$8001,MATCH(B3211,Orders!$A$2:$A$8001,0)),7)</f>
        <v>2024-11</v>
      </c>
    </row>
    <row r="3212" customFormat="false" ht="15" hidden="false" customHeight="true" outlineLevel="0" collapsed="false">
      <c r="A3212" s="1" t="s">
        <v>13682</v>
      </c>
      <c r="B3212" s="1" t="s">
        <v>3957</v>
      </c>
      <c r="C3212" s="1" t="s">
        <v>1990</v>
      </c>
      <c r="D3212" s="1" t="n">
        <v>1</v>
      </c>
      <c r="E3212" s="16" t="n">
        <v>5311.32</v>
      </c>
      <c r="F3212" s="17" t="n">
        <v>0.1</v>
      </c>
      <c r="G3212" s="16" t="n">
        <v>4780.19</v>
      </c>
      <c r="I3212" s="1" t="str">
        <f aca="false">INDEX(Products!$C$2:$C$51,MATCH(C3212,Products!$A$2:$A$51,0))</f>
        <v>Sports &amp; Fitness</v>
      </c>
      <c r="J3212" s="1" t="str">
        <f aca="false">INDEX(Orders!$E$2:$E$8001,MATCH(B3212,Orders!$A$2:$A$8001,0))</f>
        <v>Delivered</v>
      </c>
      <c r="K3212" s="1" t="str">
        <f aca="false">LEFT(INDEX(Orders!$C$2:$C$8001,MATCH(B3212,Orders!$A$2:$A$8001,0)),7)</f>
        <v>2024-11</v>
      </c>
    </row>
    <row r="3213" customFormat="false" ht="15" hidden="false" customHeight="true" outlineLevel="0" collapsed="false">
      <c r="A3213" s="1" t="s">
        <v>13683</v>
      </c>
      <c r="B3213" s="1" t="s">
        <v>3958</v>
      </c>
      <c r="C3213" s="1" t="s">
        <v>1976</v>
      </c>
      <c r="D3213" s="1" t="n">
        <v>1</v>
      </c>
      <c r="E3213" s="16" t="n">
        <v>1603.35</v>
      </c>
      <c r="F3213" s="17" t="n">
        <v>0</v>
      </c>
      <c r="G3213" s="16" t="n">
        <v>1603.35</v>
      </c>
      <c r="I3213" s="1" t="str">
        <f aca="false">INDEX(Products!$C$2:$C$51,MATCH(C3213,Products!$A$2:$A$51,0))</f>
        <v>Beauty &amp; Personal Care</v>
      </c>
      <c r="J3213" s="1" t="str">
        <f aca="false">INDEX(Orders!$E$2:$E$8001,MATCH(B3213,Orders!$A$2:$A$8001,0))</f>
        <v>Delivered</v>
      </c>
      <c r="K3213" s="1" t="str">
        <f aca="false">LEFT(INDEX(Orders!$C$2:$C$8001,MATCH(B3213,Orders!$A$2:$A$8001,0)),7)</f>
        <v>2025-10</v>
      </c>
    </row>
    <row r="3214" customFormat="false" ht="15" hidden="false" customHeight="true" outlineLevel="0" collapsed="false">
      <c r="A3214" s="1" t="s">
        <v>13684</v>
      </c>
      <c r="B3214" s="1" t="s">
        <v>3958</v>
      </c>
      <c r="C3214" s="1" t="s">
        <v>2006</v>
      </c>
      <c r="D3214" s="1" t="n">
        <v>1</v>
      </c>
      <c r="E3214" s="16" t="n">
        <v>482.17</v>
      </c>
      <c r="F3214" s="17" t="n">
        <v>0</v>
      </c>
      <c r="G3214" s="16" t="n">
        <v>482.17</v>
      </c>
      <c r="I3214" s="1" t="str">
        <f aca="false">INDEX(Products!$C$2:$C$51,MATCH(C3214,Products!$A$2:$A$51,0))</f>
        <v>Books &amp; Stationery</v>
      </c>
      <c r="J3214" s="1" t="str">
        <f aca="false">INDEX(Orders!$E$2:$E$8001,MATCH(B3214,Orders!$A$2:$A$8001,0))</f>
        <v>Delivered</v>
      </c>
      <c r="K3214" s="1" t="str">
        <f aca="false">LEFT(INDEX(Orders!$C$2:$C$8001,MATCH(B3214,Orders!$A$2:$A$8001,0)),7)</f>
        <v>2025-10</v>
      </c>
    </row>
    <row r="3215" customFormat="false" ht="15" hidden="false" customHeight="true" outlineLevel="0" collapsed="false">
      <c r="A3215" s="1" t="s">
        <v>13685</v>
      </c>
      <c r="B3215" s="1" t="s">
        <v>3958</v>
      </c>
      <c r="C3215" s="1" t="s">
        <v>1997</v>
      </c>
      <c r="D3215" s="1" t="n">
        <v>2</v>
      </c>
      <c r="E3215" s="16" t="n">
        <v>311.15</v>
      </c>
      <c r="F3215" s="17" t="n">
        <v>0.1</v>
      </c>
      <c r="G3215" s="16" t="n">
        <v>560.07</v>
      </c>
      <c r="I3215" s="1" t="str">
        <f aca="false">INDEX(Products!$C$2:$C$51,MATCH(C3215,Products!$A$2:$A$51,0))</f>
        <v>Sports &amp; Fitness</v>
      </c>
      <c r="J3215" s="1" t="str">
        <f aca="false">INDEX(Orders!$E$2:$E$8001,MATCH(B3215,Orders!$A$2:$A$8001,0))</f>
        <v>Delivered</v>
      </c>
      <c r="K3215" s="1" t="str">
        <f aca="false">LEFT(INDEX(Orders!$C$2:$C$8001,MATCH(B3215,Orders!$A$2:$A$8001,0)),7)</f>
        <v>2025-10</v>
      </c>
    </row>
    <row r="3216" customFormat="false" ht="15" hidden="false" customHeight="true" outlineLevel="0" collapsed="false">
      <c r="A3216" s="1" t="s">
        <v>13686</v>
      </c>
      <c r="B3216" s="1" t="s">
        <v>3959</v>
      </c>
      <c r="C3216" s="1" t="s">
        <v>1940</v>
      </c>
      <c r="D3216" s="1" t="n">
        <v>2</v>
      </c>
      <c r="E3216" s="16" t="n">
        <v>2374.52</v>
      </c>
      <c r="F3216" s="17" t="n">
        <v>0.15</v>
      </c>
      <c r="G3216" s="16" t="n">
        <v>4036.68</v>
      </c>
      <c r="I3216" s="1" t="str">
        <f aca="false">INDEX(Products!$C$2:$C$51,MATCH(C3216,Products!$A$2:$A$51,0))</f>
        <v>Fashion</v>
      </c>
      <c r="J3216" s="1" t="str">
        <f aca="false">INDEX(Orders!$E$2:$E$8001,MATCH(B3216,Orders!$A$2:$A$8001,0))</f>
        <v>Delivered</v>
      </c>
      <c r="K3216" s="1" t="str">
        <f aca="false">LEFT(INDEX(Orders!$C$2:$C$8001,MATCH(B3216,Orders!$A$2:$A$8001,0)),7)</f>
        <v>2025-12</v>
      </c>
    </row>
    <row r="3217" customFormat="false" ht="15" hidden="false" customHeight="true" outlineLevel="0" collapsed="false">
      <c r="A3217" s="1" t="s">
        <v>13687</v>
      </c>
      <c r="B3217" s="1" t="s">
        <v>3959</v>
      </c>
      <c r="C3217" s="1" t="s">
        <v>2002</v>
      </c>
      <c r="D3217" s="1" t="n">
        <v>1</v>
      </c>
      <c r="E3217" s="16" t="n">
        <v>392.75</v>
      </c>
      <c r="F3217" s="17" t="n">
        <v>0</v>
      </c>
      <c r="G3217" s="16" t="n">
        <v>392.75</v>
      </c>
      <c r="I3217" s="1" t="str">
        <f aca="false">INDEX(Products!$C$2:$C$51,MATCH(C3217,Products!$A$2:$A$51,0))</f>
        <v>Books &amp; Stationery</v>
      </c>
      <c r="J3217" s="1" t="str">
        <f aca="false">INDEX(Orders!$E$2:$E$8001,MATCH(B3217,Orders!$A$2:$A$8001,0))</f>
        <v>Delivered</v>
      </c>
      <c r="K3217" s="1" t="str">
        <f aca="false">LEFT(INDEX(Orders!$C$2:$C$8001,MATCH(B3217,Orders!$A$2:$A$8001,0)),7)</f>
        <v>2025-12</v>
      </c>
    </row>
    <row r="3218" customFormat="false" ht="15" hidden="false" customHeight="true" outlineLevel="0" collapsed="false">
      <c r="A3218" s="1" t="s">
        <v>13688</v>
      </c>
      <c r="B3218" s="1" t="s">
        <v>3960</v>
      </c>
      <c r="C3218" s="1" t="s">
        <v>1971</v>
      </c>
      <c r="D3218" s="1" t="n">
        <v>1</v>
      </c>
      <c r="E3218" s="16" t="n">
        <v>2073.63</v>
      </c>
      <c r="F3218" s="17" t="n">
        <v>0</v>
      </c>
      <c r="G3218" s="16" t="n">
        <v>2073.63</v>
      </c>
      <c r="I3218" s="1" t="str">
        <f aca="false">INDEX(Products!$C$2:$C$51,MATCH(C3218,Products!$A$2:$A$51,0))</f>
        <v>Home &amp; Kitchen</v>
      </c>
      <c r="J3218" s="1" t="str">
        <f aca="false">INDEX(Orders!$E$2:$E$8001,MATCH(B3218,Orders!$A$2:$A$8001,0))</f>
        <v>Delivered</v>
      </c>
      <c r="K3218" s="1" t="str">
        <f aca="false">LEFT(INDEX(Orders!$C$2:$C$8001,MATCH(B3218,Orders!$A$2:$A$8001,0)),7)</f>
        <v>2025-11</v>
      </c>
    </row>
    <row r="3219" customFormat="false" ht="15" hidden="false" customHeight="true" outlineLevel="0" collapsed="false">
      <c r="A3219" s="1" t="s">
        <v>13689</v>
      </c>
      <c r="B3219" s="1" t="s">
        <v>3960</v>
      </c>
      <c r="C3219" s="1" t="s">
        <v>1951</v>
      </c>
      <c r="D3219" s="1" t="n">
        <v>1</v>
      </c>
      <c r="E3219" s="16" t="n">
        <v>957.5</v>
      </c>
      <c r="F3219" s="17" t="n">
        <v>0</v>
      </c>
      <c r="G3219" s="16" t="n">
        <v>957.5</v>
      </c>
      <c r="I3219" s="1" t="str">
        <f aca="false">INDEX(Products!$C$2:$C$51,MATCH(C3219,Products!$A$2:$A$51,0))</f>
        <v>Fashion</v>
      </c>
      <c r="J3219" s="1" t="str">
        <f aca="false">INDEX(Orders!$E$2:$E$8001,MATCH(B3219,Orders!$A$2:$A$8001,0))</f>
        <v>Delivered</v>
      </c>
      <c r="K3219" s="1" t="str">
        <f aca="false">LEFT(INDEX(Orders!$C$2:$C$8001,MATCH(B3219,Orders!$A$2:$A$8001,0)),7)</f>
        <v>2025-11</v>
      </c>
    </row>
    <row r="3220" customFormat="false" ht="15" hidden="false" customHeight="true" outlineLevel="0" collapsed="false">
      <c r="A3220" s="1" t="s">
        <v>13690</v>
      </c>
      <c r="B3220" s="1" t="s">
        <v>3960</v>
      </c>
      <c r="C3220" s="1" t="s">
        <v>1933</v>
      </c>
      <c r="D3220" s="1" t="n">
        <v>1</v>
      </c>
      <c r="E3220" s="16" t="n">
        <v>7194.38</v>
      </c>
      <c r="F3220" s="17" t="n">
        <v>0.05</v>
      </c>
      <c r="G3220" s="16" t="n">
        <v>6834.66</v>
      </c>
      <c r="I3220" s="1" t="str">
        <f aca="false">INDEX(Products!$C$2:$C$51,MATCH(C3220,Products!$A$2:$A$51,0))</f>
        <v>Electronics</v>
      </c>
      <c r="J3220" s="1" t="str">
        <f aca="false">INDEX(Orders!$E$2:$E$8001,MATCH(B3220,Orders!$A$2:$A$8001,0))</f>
        <v>Delivered</v>
      </c>
      <c r="K3220" s="1" t="str">
        <f aca="false">LEFT(INDEX(Orders!$C$2:$C$8001,MATCH(B3220,Orders!$A$2:$A$8001,0)),7)</f>
        <v>2025-11</v>
      </c>
    </row>
    <row r="3221" customFormat="false" ht="15" hidden="false" customHeight="true" outlineLevel="0" collapsed="false">
      <c r="A3221" s="1" t="s">
        <v>13691</v>
      </c>
      <c r="B3221" s="1" t="s">
        <v>3961</v>
      </c>
      <c r="C3221" s="1" t="s">
        <v>2000</v>
      </c>
      <c r="D3221" s="1" t="n">
        <v>2</v>
      </c>
      <c r="E3221" s="16" t="n">
        <v>425.08</v>
      </c>
      <c r="F3221" s="17" t="n">
        <v>0.05</v>
      </c>
      <c r="G3221" s="16" t="n">
        <v>807.65</v>
      </c>
      <c r="I3221" s="1" t="str">
        <f aca="false">INDEX(Products!$C$2:$C$51,MATCH(C3221,Products!$A$2:$A$51,0))</f>
        <v>Books &amp; Stationery</v>
      </c>
      <c r="J3221" s="1" t="str">
        <f aca="false">INDEX(Orders!$E$2:$E$8001,MATCH(B3221,Orders!$A$2:$A$8001,0))</f>
        <v>Delivered</v>
      </c>
      <c r="K3221" s="1" t="str">
        <f aca="false">LEFT(INDEX(Orders!$C$2:$C$8001,MATCH(B3221,Orders!$A$2:$A$8001,0)),7)</f>
        <v>2024-11</v>
      </c>
    </row>
    <row r="3222" customFormat="false" ht="15" hidden="false" customHeight="true" outlineLevel="0" collapsed="false">
      <c r="A3222" s="1" t="s">
        <v>13692</v>
      </c>
      <c r="B3222" s="1" t="s">
        <v>3962</v>
      </c>
      <c r="C3222" s="1" t="s">
        <v>2006</v>
      </c>
      <c r="D3222" s="1" t="n">
        <v>2</v>
      </c>
      <c r="E3222" s="16" t="n">
        <v>482.17</v>
      </c>
      <c r="F3222" s="17" t="n">
        <v>0.05</v>
      </c>
      <c r="G3222" s="16" t="n">
        <v>916.12</v>
      </c>
      <c r="I3222" s="1" t="str">
        <f aca="false">INDEX(Products!$C$2:$C$51,MATCH(C3222,Products!$A$2:$A$51,0))</f>
        <v>Books &amp; Stationery</v>
      </c>
      <c r="J3222" s="1" t="str">
        <f aca="false">INDEX(Orders!$E$2:$E$8001,MATCH(B3222,Orders!$A$2:$A$8001,0))</f>
        <v>Delivered</v>
      </c>
      <c r="K3222" s="1" t="str">
        <f aca="false">LEFT(INDEX(Orders!$C$2:$C$8001,MATCH(B3222,Orders!$A$2:$A$8001,0)),7)</f>
        <v>2025-04</v>
      </c>
    </row>
    <row r="3223" customFormat="false" ht="15" hidden="false" customHeight="true" outlineLevel="0" collapsed="false">
      <c r="A3223" s="1" t="s">
        <v>13693</v>
      </c>
      <c r="B3223" s="1" t="s">
        <v>3963</v>
      </c>
      <c r="C3223" s="1" t="s">
        <v>2006</v>
      </c>
      <c r="D3223" s="1" t="n">
        <v>1</v>
      </c>
      <c r="E3223" s="16" t="n">
        <v>482.17</v>
      </c>
      <c r="F3223" s="17" t="n">
        <v>0.15</v>
      </c>
      <c r="G3223" s="16" t="n">
        <v>409.84</v>
      </c>
      <c r="I3223" s="1" t="str">
        <f aca="false">INDEX(Products!$C$2:$C$51,MATCH(C3223,Products!$A$2:$A$51,0))</f>
        <v>Books &amp; Stationery</v>
      </c>
      <c r="J3223" s="1" t="str">
        <f aca="false">INDEX(Orders!$E$2:$E$8001,MATCH(B3223,Orders!$A$2:$A$8001,0))</f>
        <v>Delivered</v>
      </c>
      <c r="K3223" s="1" t="str">
        <f aca="false">LEFT(INDEX(Orders!$C$2:$C$8001,MATCH(B3223,Orders!$A$2:$A$8001,0)),7)</f>
        <v>2025-06</v>
      </c>
    </row>
    <row r="3224" customFormat="false" ht="15" hidden="false" customHeight="true" outlineLevel="0" collapsed="false">
      <c r="A3224" s="1" t="s">
        <v>13694</v>
      </c>
      <c r="B3224" s="1" t="s">
        <v>3963</v>
      </c>
      <c r="C3224" s="1" t="s">
        <v>1979</v>
      </c>
      <c r="D3224" s="1" t="n">
        <v>1</v>
      </c>
      <c r="E3224" s="16" t="n">
        <v>623</v>
      </c>
      <c r="F3224" s="17" t="n">
        <v>0.15</v>
      </c>
      <c r="G3224" s="16" t="n">
        <v>529.55</v>
      </c>
      <c r="I3224" s="1" t="str">
        <f aca="false">INDEX(Products!$C$2:$C$51,MATCH(C3224,Products!$A$2:$A$51,0))</f>
        <v>Beauty &amp; Personal Care</v>
      </c>
      <c r="J3224" s="1" t="str">
        <f aca="false">INDEX(Orders!$E$2:$E$8001,MATCH(B3224,Orders!$A$2:$A$8001,0))</f>
        <v>Delivered</v>
      </c>
      <c r="K3224" s="1" t="str">
        <f aca="false">LEFT(INDEX(Orders!$C$2:$C$8001,MATCH(B3224,Orders!$A$2:$A$8001,0)),7)</f>
        <v>2025-06</v>
      </c>
    </row>
    <row r="3225" customFormat="false" ht="15" hidden="false" customHeight="true" outlineLevel="0" collapsed="false">
      <c r="A3225" s="1" t="s">
        <v>13695</v>
      </c>
      <c r="B3225" s="1" t="s">
        <v>3963</v>
      </c>
      <c r="C3225" s="1" t="s">
        <v>1943</v>
      </c>
      <c r="D3225" s="1" t="n">
        <v>1</v>
      </c>
      <c r="E3225" s="16" t="n">
        <v>1250.54</v>
      </c>
      <c r="F3225" s="17" t="n">
        <v>0.1</v>
      </c>
      <c r="G3225" s="16" t="n">
        <v>1125.49</v>
      </c>
      <c r="I3225" s="1" t="str">
        <f aca="false">INDEX(Products!$C$2:$C$51,MATCH(C3225,Products!$A$2:$A$51,0))</f>
        <v>Fashion</v>
      </c>
      <c r="J3225" s="1" t="str">
        <f aca="false">INDEX(Orders!$E$2:$E$8001,MATCH(B3225,Orders!$A$2:$A$8001,0))</f>
        <v>Delivered</v>
      </c>
      <c r="K3225" s="1" t="str">
        <f aca="false">LEFT(INDEX(Orders!$C$2:$C$8001,MATCH(B3225,Orders!$A$2:$A$8001,0)),7)</f>
        <v>2025-06</v>
      </c>
    </row>
    <row r="3226" customFormat="false" ht="15" hidden="false" customHeight="true" outlineLevel="0" collapsed="false">
      <c r="A3226" s="1" t="s">
        <v>13696</v>
      </c>
      <c r="B3226" s="1" t="s">
        <v>3964</v>
      </c>
      <c r="C3226" s="1" t="s">
        <v>1940</v>
      </c>
      <c r="D3226" s="1" t="n">
        <v>3</v>
      </c>
      <c r="E3226" s="16" t="n">
        <v>2374.52</v>
      </c>
      <c r="F3226" s="17" t="n">
        <v>0.15</v>
      </c>
      <c r="G3226" s="16" t="n">
        <v>6055.03</v>
      </c>
      <c r="I3226" s="1" t="str">
        <f aca="false">INDEX(Products!$C$2:$C$51,MATCH(C3226,Products!$A$2:$A$51,0))</f>
        <v>Fashion</v>
      </c>
      <c r="J3226" s="1" t="str">
        <f aca="false">INDEX(Orders!$E$2:$E$8001,MATCH(B3226,Orders!$A$2:$A$8001,0))</f>
        <v>Delivered</v>
      </c>
      <c r="K3226" s="1" t="str">
        <f aca="false">LEFT(INDEX(Orders!$C$2:$C$8001,MATCH(B3226,Orders!$A$2:$A$8001,0)),7)</f>
        <v>2024-07</v>
      </c>
    </row>
    <row r="3227" customFormat="false" ht="15" hidden="false" customHeight="true" outlineLevel="0" collapsed="false">
      <c r="A3227" s="1" t="s">
        <v>13697</v>
      </c>
      <c r="B3227" s="1" t="s">
        <v>3964</v>
      </c>
      <c r="C3227" s="1" t="s">
        <v>1986</v>
      </c>
      <c r="D3227" s="1" t="n">
        <v>2</v>
      </c>
      <c r="E3227" s="16" t="n">
        <v>2871.85</v>
      </c>
      <c r="F3227" s="17" t="n">
        <v>0.2</v>
      </c>
      <c r="G3227" s="16" t="n">
        <v>4594.96</v>
      </c>
      <c r="I3227" s="1" t="str">
        <f aca="false">INDEX(Products!$C$2:$C$51,MATCH(C3227,Products!$A$2:$A$51,0))</f>
        <v>Beauty &amp; Personal Care</v>
      </c>
      <c r="J3227" s="1" t="str">
        <f aca="false">INDEX(Orders!$E$2:$E$8001,MATCH(B3227,Orders!$A$2:$A$8001,0))</f>
        <v>Delivered</v>
      </c>
      <c r="K3227" s="1" t="str">
        <f aca="false">LEFT(INDEX(Orders!$C$2:$C$8001,MATCH(B3227,Orders!$A$2:$A$8001,0)),7)</f>
        <v>2024-07</v>
      </c>
    </row>
    <row r="3228" customFormat="false" ht="15" hidden="false" customHeight="true" outlineLevel="0" collapsed="false">
      <c r="A3228" s="1" t="s">
        <v>13698</v>
      </c>
      <c r="B3228" s="1" t="s">
        <v>3965</v>
      </c>
      <c r="C3228" s="1" t="s">
        <v>1937</v>
      </c>
      <c r="D3228" s="1" t="n">
        <v>1</v>
      </c>
      <c r="E3228" s="16" t="n">
        <v>1364.75</v>
      </c>
      <c r="F3228" s="17" t="n">
        <v>0.2</v>
      </c>
      <c r="G3228" s="16" t="n">
        <v>1091.8</v>
      </c>
      <c r="I3228" s="1" t="str">
        <f aca="false">INDEX(Products!$C$2:$C$51,MATCH(C3228,Products!$A$2:$A$51,0))</f>
        <v>Fashion</v>
      </c>
      <c r="J3228" s="1" t="str">
        <f aca="false">INDEX(Orders!$E$2:$E$8001,MATCH(B3228,Orders!$A$2:$A$8001,0))</f>
        <v>Delivered</v>
      </c>
      <c r="K3228" s="1" t="str">
        <f aca="false">LEFT(INDEX(Orders!$C$2:$C$8001,MATCH(B3228,Orders!$A$2:$A$8001,0)),7)</f>
        <v>2025-06</v>
      </c>
    </row>
    <row r="3229" customFormat="false" ht="15" hidden="false" customHeight="true" outlineLevel="0" collapsed="false">
      <c r="A3229" s="1" t="s">
        <v>13699</v>
      </c>
      <c r="B3229" s="1" t="s">
        <v>3965</v>
      </c>
      <c r="C3229" s="1" t="s">
        <v>2006</v>
      </c>
      <c r="D3229" s="1" t="n">
        <v>1</v>
      </c>
      <c r="E3229" s="16" t="n">
        <v>482.17</v>
      </c>
      <c r="F3229" s="17" t="n">
        <v>0.2</v>
      </c>
      <c r="G3229" s="16" t="n">
        <v>385.74</v>
      </c>
      <c r="I3229" s="1" t="str">
        <f aca="false">INDEX(Products!$C$2:$C$51,MATCH(C3229,Products!$A$2:$A$51,0))</f>
        <v>Books &amp; Stationery</v>
      </c>
      <c r="J3229" s="1" t="str">
        <f aca="false">INDEX(Orders!$E$2:$E$8001,MATCH(B3229,Orders!$A$2:$A$8001,0))</f>
        <v>Delivered</v>
      </c>
      <c r="K3229" s="1" t="str">
        <f aca="false">LEFT(INDEX(Orders!$C$2:$C$8001,MATCH(B3229,Orders!$A$2:$A$8001,0)),7)</f>
        <v>2025-06</v>
      </c>
    </row>
    <row r="3230" customFormat="false" ht="15" hidden="false" customHeight="true" outlineLevel="0" collapsed="false">
      <c r="A3230" s="1" t="s">
        <v>13700</v>
      </c>
      <c r="B3230" s="1" t="s">
        <v>3966</v>
      </c>
      <c r="C3230" s="1" t="s">
        <v>1924</v>
      </c>
      <c r="D3230" s="1" t="n">
        <v>1</v>
      </c>
      <c r="E3230" s="16" t="n">
        <v>1971</v>
      </c>
      <c r="F3230" s="17" t="n">
        <v>0</v>
      </c>
      <c r="G3230" s="16" t="n">
        <v>1971</v>
      </c>
      <c r="I3230" s="1" t="str">
        <f aca="false">INDEX(Products!$C$2:$C$51,MATCH(C3230,Products!$A$2:$A$51,0))</f>
        <v>Electronics</v>
      </c>
      <c r="J3230" s="1" t="str">
        <f aca="false">INDEX(Orders!$E$2:$E$8001,MATCH(B3230,Orders!$A$2:$A$8001,0))</f>
        <v>Delivered</v>
      </c>
      <c r="K3230" s="1" t="str">
        <f aca="false">LEFT(INDEX(Orders!$C$2:$C$8001,MATCH(B3230,Orders!$A$2:$A$8001,0)),7)</f>
        <v>2025-08</v>
      </c>
    </row>
    <row r="3231" customFormat="false" ht="15" hidden="false" customHeight="true" outlineLevel="0" collapsed="false">
      <c r="A3231" s="1" t="s">
        <v>13701</v>
      </c>
      <c r="B3231" s="1" t="s">
        <v>3967</v>
      </c>
      <c r="C3231" s="1" t="s">
        <v>2006</v>
      </c>
      <c r="D3231" s="1" t="n">
        <v>2</v>
      </c>
      <c r="E3231" s="16" t="n">
        <v>482.17</v>
      </c>
      <c r="F3231" s="17" t="n">
        <v>0.15</v>
      </c>
      <c r="G3231" s="16" t="n">
        <v>819.69</v>
      </c>
      <c r="I3231" s="1" t="str">
        <f aca="false">INDEX(Products!$C$2:$C$51,MATCH(C3231,Products!$A$2:$A$51,0))</f>
        <v>Books &amp; Stationery</v>
      </c>
      <c r="J3231" s="1" t="str">
        <f aca="false">INDEX(Orders!$E$2:$E$8001,MATCH(B3231,Orders!$A$2:$A$8001,0))</f>
        <v>Delivered</v>
      </c>
      <c r="K3231" s="1" t="str">
        <f aca="false">LEFT(INDEX(Orders!$C$2:$C$8001,MATCH(B3231,Orders!$A$2:$A$8001,0)),7)</f>
        <v>2024-06</v>
      </c>
    </row>
    <row r="3232" customFormat="false" ht="15" hidden="false" customHeight="true" outlineLevel="0" collapsed="false">
      <c r="A3232" s="1" t="s">
        <v>13702</v>
      </c>
      <c r="B3232" s="1" t="s">
        <v>3967</v>
      </c>
      <c r="C3232" s="1" t="s">
        <v>1957</v>
      </c>
      <c r="D3232" s="1" t="n">
        <v>1</v>
      </c>
      <c r="E3232" s="16" t="n">
        <v>1469.28</v>
      </c>
      <c r="F3232" s="17" t="n">
        <v>0.05</v>
      </c>
      <c r="G3232" s="16" t="n">
        <v>1395.82</v>
      </c>
      <c r="I3232" s="1" t="str">
        <f aca="false">INDEX(Products!$C$2:$C$51,MATCH(C3232,Products!$A$2:$A$51,0))</f>
        <v>Home &amp; Kitchen</v>
      </c>
      <c r="J3232" s="1" t="str">
        <f aca="false">INDEX(Orders!$E$2:$E$8001,MATCH(B3232,Orders!$A$2:$A$8001,0))</f>
        <v>Delivered</v>
      </c>
      <c r="K3232" s="1" t="str">
        <f aca="false">LEFT(INDEX(Orders!$C$2:$C$8001,MATCH(B3232,Orders!$A$2:$A$8001,0)),7)</f>
        <v>2024-06</v>
      </c>
    </row>
    <row r="3233" customFormat="false" ht="15" hidden="false" customHeight="true" outlineLevel="0" collapsed="false">
      <c r="A3233" s="1" t="s">
        <v>13703</v>
      </c>
      <c r="B3233" s="1" t="s">
        <v>3968</v>
      </c>
      <c r="C3233" s="1" t="s">
        <v>1967</v>
      </c>
      <c r="D3233" s="1" t="n">
        <v>2</v>
      </c>
      <c r="E3233" s="16" t="n">
        <v>6822.61</v>
      </c>
      <c r="F3233" s="17" t="n">
        <v>0</v>
      </c>
      <c r="G3233" s="16" t="n">
        <v>13645.22</v>
      </c>
      <c r="I3233" s="1" t="str">
        <f aca="false">INDEX(Products!$C$2:$C$51,MATCH(C3233,Products!$A$2:$A$51,0))</f>
        <v>Home &amp; Kitchen</v>
      </c>
      <c r="J3233" s="1" t="str">
        <f aca="false">INDEX(Orders!$E$2:$E$8001,MATCH(B3233,Orders!$A$2:$A$8001,0))</f>
        <v>Delivered</v>
      </c>
      <c r="K3233" s="1" t="str">
        <f aca="false">LEFT(INDEX(Orders!$C$2:$C$8001,MATCH(B3233,Orders!$A$2:$A$8001,0)),7)</f>
        <v>2024-10</v>
      </c>
    </row>
    <row r="3234" customFormat="false" ht="15" hidden="false" customHeight="true" outlineLevel="0" collapsed="false">
      <c r="A3234" s="1" t="s">
        <v>13704</v>
      </c>
      <c r="B3234" s="1" t="s">
        <v>3968</v>
      </c>
      <c r="C3234" s="1" t="s">
        <v>1990</v>
      </c>
      <c r="D3234" s="1" t="n">
        <v>1</v>
      </c>
      <c r="E3234" s="16" t="n">
        <v>5311.32</v>
      </c>
      <c r="F3234" s="17" t="n">
        <v>0.05</v>
      </c>
      <c r="G3234" s="16" t="n">
        <v>5045.75</v>
      </c>
      <c r="I3234" s="1" t="str">
        <f aca="false">INDEX(Products!$C$2:$C$51,MATCH(C3234,Products!$A$2:$A$51,0))</f>
        <v>Sports &amp; Fitness</v>
      </c>
      <c r="J3234" s="1" t="str">
        <f aca="false">INDEX(Orders!$E$2:$E$8001,MATCH(B3234,Orders!$A$2:$A$8001,0))</f>
        <v>Delivered</v>
      </c>
      <c r="K3234" s="1" t="str">
        <f aca="false">LEFT(INDEX(Orders!$C$2:$C$8001,MATCH(B3234,Orders!$A$2:$A$8001,0)),7)</f>
        <v>2024-10</v>
      </c>
    </row>
    <row r="3235" customFormat="false" ht="15" hidden="false" customHeight="true" outlineLevel="0" collapsed="false">
      <c r="A3235" s="1" t="s">
        <v>13705</v>
      </c>
      <c r="B3235" s="1" t="s">
        <v>3969</v>
      </c>
      <c r="C3235" s="1" t="s">
        <v>1953</v>
      </c>
      <c r="D3235" s="1" t="n">
        <v>2</v>
      </c>
      <c r="E3235" s="16" t="n">
        <v>4914.12</v>
      </c>
      <c r="F3235" s="17" t="n">
        <v>0</v>
      </c>
      <c r="G3235" s="16" t="n">
        <v>9828.24</v>
      </c>
      <c r="I3235" s="1" t="str">
        <f aca="false">INDEX(Products!$C$2:$C$51,MATCH(C3235,Products!$A$2:$A$51,0))</f>
        <v>Fashion</v>
      </c>
      <c r="J3235" s="1" t="str">
        <f aca="false">INDEX(Orders!$E$2:$E$8001,MATCH(B3235,Orders!$A$2:$A$8001,0))</f>
        <v>Cancelled</v>
      </c>
      <c r="K3235" s="1" t="str">
        <f aca="false">LEFT(INDEX(Orders!$C$2:$C$8001,MATCH(B3235,Orders!$A$2:$A$8001,0)),7)</f>
        <v>2025-05</v>
      </c>
    </row>
    <row r="3236" customFormat="false" ht="15" hidden="false" customHeight="true" outlineLevel="0" collapsed="false">
      <c r="A3236" s="1" t="s">
        <v>13706</v>
      </c>
      <c r="B3236" s="1" t="s">
        <v>3970</v>
      </c>
      <c r="C3236" s="1" t="s">
        <v>1975</v>
      </c>
      <c r="D3236" s="1" t="n">
        <v>1</v>
      </c>
      <c r="E3236" s="16" t="n">
        <v>862.99</v>
      </c>
      <c r="F3236" s="17" t="n">
        <v>0</v>
      </c>
      <c r="G3236" s="16" t="n">
        <v>862.99</v>
      </c>
      <c r="I3236" s="1" t="str">
        <f aca="false">INDEX(Products!$C$2:$C$51,MATCH(C3236,Products!$A$2:$A$51,0))</f>
        <v>Beauty &amp; Personal Care</v>
      </c>
      <c r="J3236" s="1" t="str">
        <f aca="false">INDEX(Orders!$E$2:$E$8001,MATCH(B3236,Orders!$A$2:$A$8001,0))</f>
        <v>Delivered</v>
      </c>
      <c r="K3236" s="1" t="str">
        <f aca="false">LEFT(INDEX(Orders!$C$2:$C$8001,MATCH(B3236,Orders!$A$2:$A$8001,0)),7)</f>
        <v>2025-09</v>
      </c>
    </row>
    <row r="3237" customFormat="false" ht="15" hidden="false" customHeight="true" outlineLevel="0" collapsed="false">
      <c r="A3237" s="1" t="s">
        <v>13707</v>
      </c>
      <c r="B3237" s="1" t="s">
        <v>3971</v>
      </c>
      <c r="C3237" s="1" t="s">
        <v>1975</v>
      </c>
      <c r="D3237" s="1" t="n">
        <v>1</v>
      </c>
      <c r="E3237" s="16" t="n">
        <v>862.99</v>
      </c>
      <c r="F3237" s="17" t="n">
        <v>0.05</v>
      </c>
      <c r="G3237" s="16" t="n">
        <v>819.84</v>
      </c>
      <c r="I3237" s="1" t="str">
        <f aca="false">INDEX(Products!$C$2:$C$51,MATCH(C3237,Products!$A$2:$A$51,0))</f>
        <v>Beauty &amp; Personal Care</v>
      </c>
      <c r="J3237" s="1" t="str">
        <f aca="false">INDEX(Orders!$E$2:$E$8001,MATCH(B3237,Orders!$A$2:$A$8001,0))</f>
        <v>Delivered</v>
      </c>
      <c r="K3237" s="1" t="str">
        <f aca="false">LEFT(INDEX(Orders!$C$2:$C$8001,MATCH(B3237,Orders!$A$2:$A$8001,0)),7)</f>
        <v>2025-03</v>
      </c>
    </row>
    <row r="3238" customFormat="false" ht="15" hidden="false" customHeight="true" outlineLevel="0" collapsed="false">
      <c r="A3238" s="1" t="s">
        <v>13708</v>
      </c>
      <c r="B3238" s="1" t="s">
        <v>3971</v>
      </c>
      <c r="C3238" s="1" t="s">
        <v>1997</v>
      </c>
      <c r="D3238" s="1" t="n">
        <v>1</v>
      </c>
      <c r="E3238" s="16" t="n">
        <v>311.15</v>
      </c>
      <c r="F3238" s="17" t="n">
        <v>0</v>
      </c>
      <c r="G3238" s="16" t="n">
        <v>311.15</v>
      </c>
      <c r="I3238" s="1" t="str">
        <f aca="false">INDEX(Products!$C$2:$C$51,MATCH(C3238,Products!$A$2:$A$51,0))</f>
        <v>Sports &amp; Fitness</v>
      </c>
      <c r="J3238" s="1" t="str">
        <f aca="false">INDEX(Orders!$E$2:$E$8001,MATCH(B3238,Orders!$A$2:$A$8001,0))</f>
        <v>Delivered</v>
      </c>
      <c r="K3238" s="1" t="str">
        <f aca="false">LEFT(INDEX(Orders!$C$2:$C$8001,MATCH(B3238,Orders!$A$2:$A$8001,0)),7)</f>
        <v>2025-03</v>
      </c>
    </row>
    <row r="3239" customFormat="false" ht="15" hidden="false" customHeight="true" outlineLevel="0" collapsed="false">
      <c r="A3239" s="1" t="s">
        <v>13709</v>
      </c>
      <c r="B3239" s="1" t="s">
        <v>3971</v>
      </c>
      <c r="C3239" s="1" t="s">
        <v>2006</v>
      </c>
      <c r="D3239" s="1" t="n">
        <v>1</v>
      </c>
      <c r="E3239" s="16" t="n">
        <v>482.17</v>
      </c>
      <c r="F3239" s="17" t="n">
        <v>0.1</v>
      </c>
      <c r="G3239" s="16" t="n">
        <v>433.95</v>
      </c>
      <c r="I3239" s="1" t="str">
        <f aca="false">INDEX(Products!$C$2:$C$51,MATCH(C3239,Products!$A$2:$A$51,0))</f>
        <v>Books &amp; Stationery</v>
      </c>
      <c r="J3239" s="1" t="str">
        <f aca="false">INDEX(Orders!$E$2:$E$8001,MATCH(B3239,Orders!$A$2:$A$8001,0))</f>
        <v>Delivered</v>
      </c>
      <c r="K3239" s="1" t="str">
        <f aca="false">LEFT(INDEX(Orders!$C$2:$C$8001,MATCH(B3239,Orders!$A$2:$A$8001,0)),7)</f>
        <v>2025-03</v>
      </c>
    </row>
    <row r="3240" customFormat="false" ht="15" hidden="false" customHeight="true" outlineLevel="0" collapsed="false">
      <c r="A3240" s="1" t="s">
        <v>13710</v>
      </c>
      <c r="B3240" s="1" t="s">
        <v>3972</v>
      </c>
      <c r="C3240" s="1" t="s">
        <v>1971</v>
      </c>
      <c r="D3240" s="1" t="n">
        <v>3</v>
      </c>
      <c r="E3240" s="16" t="n">
        <v>2073.63</v>
      </c>
      <c r="F3240" s="17" t="n">
        <v>0</v>
      </c>
      <c r="G3240" s="16" t="n">
        <v>6220.89</v>
      </c>
      <c r="I3240" s="1" t="str">
        <f aca="false">INDEX(Products!$C$2:$C$51,MATCH(C3240,Products!$A$2:$A$51,0))</f>
        <v>Home &amp; Kitchen</v>
      </c>
      <c r="J3240" s="1" t="str">
        <f aca="false">INDEX(Orders!$E$2:$E$8001,MATCH(B3240,Orders!$A$2:$A$8001,0))</f>
        <v>Delivered</v>
      </c>
      <c r="K3240" s="1" t="str">
        <f aca="false">LEFT(INDEX(Orders!$C$2:$C$8001,MATCH(B3240,Orders!$A$2:$A$8001,0)),7)</f>
        <v>2025-09</v>
      </c>
    </row>
    <row r="3241" customFormat="false" ht="15" hidden="false" customHeight="true" outlineLevel="0" collapsed="false">
      <c r="A3241" s="1" t="s">
        <v>13711</v>
      </c>
      <c r="B3241" s="1" t="s">
        <v>3972</v>
      </c>
      <c r="C3241" s="1" t="s">
        <v>1953</v>
      </c>
      <c r="D3241" s="1" t="n">
        <v>1</v>
      </c>
      <c r="E3241" s="16" t="n">
        <v>4914.12</v>
      </c>
      <c r="F3241" s="17" t="n">
        <v>0</v>
      </c>
      <c r="G3241" s="16" t="n">
        <v>4914.12</v>
      </c>
      <c r="I3241" s="1" t="str">
        <f aca="false">INDEX(Products!$C$2:$C$51,MATCH(C3241,Products!$A$2:$A$51,0))</f>
        <v>Fashion</v>
      </c>
      <c r="J3241" s="1" t="str">
        <f aca="false">INDEX(Orders!$E$2:$E$8001,MATCH(B3241,Orders!$A$2:$A$8001,0))</f>
        <v>Delivered</v>
      </c>
      <c r="K3241" s="1" t="str">
        <f aca="false">LEFT(INDEX(Orders!$C$2:$C$8001,MATCH(B3241,Orders!$A$2:$A$8001,0)),7)</f>
        <v>2025-09</v>
      </c>
    </row>
    <row r="3242" customFormat="false" ht="15" hidden="false" customHeight="true" outlineLevel="0" collapsed="false">
      <c r="A3242" s="1" t="s">
        <v>13712</v>
      </c>
      <c r="B3242" s="1" t="s">
        <v>3972</v>
      </c>
      <c r="C3242" s="1" t="s">
        <v>1940</v>
      </c>
      <c r="D3242" s="1" t="n">
        <v>3</v>
      </c>
      <c r="E3242" s="16" t="n">
        <v>2374.52</v>
      </c>
      <c r="F3242" s="17" t="n">
        <v>0.15</v>
      </c>
      <c r="G3242" s="16" t="n">
        <v>6055.03</v>
      </c>
      <c r="I3242" s="1" t="str">
        <f aca="false">INDEX(Products!$C$2:$C$51,MATCH(C3242,Products!$A$2:$A$51,0))</f>
        <v>Fashion</v>
      </c>
      <c r="J3242" s="1" t="str">
        <f aca="false">INDEX(Orders!$E$2:$E$8001,MATCH(B3242,Orders!$A$2:$A$8001,0))</f>
        <v>Delivered</v>
      </c>
      <c r="K3242" s="1" t="str">
        <f aca="false">LEFT(INDEX(Orders!$C$2:$C$8001,MATCH(B3242,Orders!$A$2:$A$8001,0)),7)</f>
        <v>2025-09</v>
      </c>
    </row>
    <row r="3243" customFormat="false" ht="15" hidden="false" customHeight="true" outlineLevel="0" collapsed="false">
      <c r="A3243" s="1" t="s">
        <v>13713</v>
      </c>
      <c r="B3243" s="1" t="s">
        <v>3972</v>
      </c>
      <c r="C3243" s="1" t="s">
        <v>1937</v>
      </c>
      <c r="D3243" s="1" t="n">
        <v>2</v>
      </c>
      <c r="E3243" s="16" t="n">
        <v>1364.75</v>
      </c>
      <c r="F3243" s="17" t="n">
        <v>0</v>
      </c>
      <c r="G3243" s="16" t="n">
        <v>2729.5</v>
      </c>
      <c r="I3243" s="1" t="str">
        <f aca="false">INDEX(Products!$C$2:$C$51,MATCH(C3243,Products!$A$2:$A$51,0))</f>
        <v>Fashion</v>
      </c>
      <c r="J3243" s="1" t="str">
        <f aca="false">INDEX(Orders!$E$2:$E$8001,MATCH(B3243,Orders!$A$2:$A$8001,0))</f>
        <v>Delivered</v>
      </c>
      <c r="K3243" s="1" t="str">
        <f aca="false">LEFT(INDEX(Orders!$C$2:$C$8001,MATCH(B3243,Orders!$A$2:$A$8001,0)),7)</f>
        <v>2025-09</v>
      </c>
    </row>
    <row r="3244" customFormat="false" ht="15" hidden="false" customHeight="true" outlineLevel="0" collapsed="false">
      <c r="A3244" s="1" t="s">
        <v>13714</v>
      </c>
      <c r="B3244" s="1" t="s">
        <v>3972</v>
      </c>
      <c r="C3244" s="1" t="s">
        <v>2006</v>
      </c>
      <c r="D3244" s="1" t="n">
        <v>1</v>
      </c>
      <c r="E3244" s="16" t="n">
        <v>482.17</v>
      </c>
      <c r="F3244" s="17" t="n">
        <v>0.1</v>
      </c>
      <c r="G3244" s="16" t="n">
        <v>433.95</v>
      </c>
      <c r="I3244" s="1" t="str">
        <f aca="false">INDEX(Products!$C$2:$C$51,MATCH(C3244,Products!$A$2:$A$51,0))</f>
        <v>Books &amp; Stationery</v>
      </c>
      <c r="J3244" s="1" t="str">
        <f aca="false">INDEX(Orders!$E$2:$E$8001,MATCH(B3244,Orders!$A$2:$A$8001,0))</f>
        <v>Delivered</v>
      </c>
      <c r="K3244" s="1" t="str">
        <f aca="false">LEFT(INDEX(Orders!$C$2:$C$8001,MATCH(B3244,Orders!$A$2:$A$8001,0)),7)</f>
        <v>2025-09</v>
      </c>
    </row>
    <row r="3245" customFormat="false" ht="15" hidden="false" customHeight="true" outlineLevel="0" collapsed="false">
      <c r="A3245" s="1" t="s">
        <v>13715</v>
      </c>
      <c r="B3245" s="1" t="s">
        <v>3973</v>
      </c>
      <c r="C3245" s="1" t="s">
        <v>1930</v>
      </c>
      <c r="D3245" s="1" t="n">
        <v>1</v>
      </c>
      <c r="E3245" s="16" t="n">
        <v>2398.35</v>
      </c>
      <c r="F3245" s="17" t="n">
        <v>0.15</v>
      </c>
      <c r="G3245" s="16" t="n">
        <v>2038.6</v>
      </c>
      <c r="I3245" s="1" t="str">
        <f aca="false">INDEX(Products!$C$2:$C$51,MATCH(C3245,Products!$A$2:$A$51,0))</f>
        <v>Electronics</v>
      </c>
      <c r="J3245" s="1" t="str">
        <f aca="false">INDEX(Orders!$E$2:$E$8001,MATCH(B3245,Orders!$A$2:$A$8001,0))</f>
        <v>Delivered</v>
      </c>
      <c r="K3245" s="1" t="str">
        <f aca="false">LEFT(INDEX(Orders!$C$2:$C$8001,MATCH(B3245,Orders!$A$2:$A$8001,0)),7)</f>
        <v>2025-10</v>
      </c>
    </row>
    <row r="3246" customFormat="false" ht="15" hidden="false" customHeight="true" outlineLevel="0" collapsed="false">
      <c r="A3246" s="1" t="s">
        <v>13716</v>
      </c>
      <c r="B3246" s="1" t="s">
        <v>3973</v>
      </c>
      <c r="C3246" s="1" t="s">
        <v>1997</v>
      </c>
      <c r="D3246" s="1" t="n">
        <v>2</v>
      </c>
      <c r="E3246" s="16" t="n">
        <v>311.15</v>
      </c>
      <c r="F3246" s="17" t="n">
        <v>0</v>
      </c>
      <c r="G3246" s="16" t="n">
        <v>622.3</v>
      </c>
      <c r="I3246" s="1" t="str">
        <f aca="false">INDEX(Products!$C$2:$C$51,MATCH(C3246,Products!$A$2:$A$51,0))</f>
        <v>Sports &amp; Fitness</v>
      </c>
      <c r="J3246" s="1" t="str">
        <f aca="false">INDEX(Orders!$E$2:$E$8001,MATCH(B3246,Orders!$A$2:$A$8001,0))</f>
        <v>Delivered</v>
      </c>
      <c r="K3246" s="1" t="str">
        <f aca="false">LEFT(INDEX(Orders!$C$2:$C$8001,MATCH(B3246,Orders!$A$2:$A$8001,0)),7)</f>
        <v>2025-10</v>
      </c>
    </row>
    <row r="3247" customFormat="false" ht="15" hidden="false" customHeight="true" outlineLevel="0" collapsed="false">
      <c r="A3247" s="1" t="s">
        <v>13717</v>
      </c>
      <c r="B3247" s="1" t="s">
        <v>3974</v>
      </c>
      <c r="C3247" s="1" t="s">
        <v>1975</v>
      </c>
      <c r="D3247" s="1" t="n">
        <v>1</v>
      </c>
      <c r="E3247" s="16" t="n">
        <v>862.99</v>
      </c>
      <c r="F3247" s="17" t="n">
        <v>0</v>
      </c>
      <c r="G3247" s="16" t="n">
        <v>862.99</v>
      </c>
      <c r="I3247" s="1" t="str">
        <f aca="false">INDEX(Products!$C$2:$C$51,MATCH(C3247,Products!$A$2:$A$51,0))</f>
        <v>Beauty &amp; Personal Care</v>
      </c>
      <c r="J3247" s="1" t="str">
        <f aca="false">INDEX(Orders!$E$2:$E$8001,MATCH(B3247,Orders!$A$2:$A$8001,0))</f>
        <v>Delivered</v>
      </c>
      <c r="K3247" s="1" t="str">
        <f aca="false">LEFT(INDEX(Orders!$C$2:$C$8001,MATCH(B3247,Orders!$A$2:$A$8001,0)),7)</f>
        <v>2025-10</v>
      </c>
    </row>
    <row r="3248" customFormat="false" ht="15" hidden="false" customHeight="true" outlineLevel="0" collapsed="false">
      <c r="A3248" s="1" t="s">
        <v>13718</v>
      </c>
      <c r="B3248" s="1" t="s">
        <v>3975</v>
      </c>
      <c r="C3248" s="1" t="s">
        <v>1930</v>
      </c>
      <c r="D3248" s="1" t="n">
        <v>1</v>
      </c>
      <c r="E3248" s="16" t="n">
        <v>2398.35</v>
      </c>
      <c r="F3248" s="17" t="n">
        <v>0.05</v>
      </c>
      <c r="G3248" s="16" t="n">
        <v>2278.43</v>
      </c>
      <c r="I3248" s="1" t="str">
        <f aca="false">INDEX(Products!$C$2:$C$51,MATCH(C3248,Products!$A$2:$A$51,0))</f>
        <v>Electronics</v>
      </c>
      <c r="J3248" s="1" t="str">
        <f aca="false">INDEX(Orders!$E$2:$E$8001,MATCH(B3248,Orders!$A$2:$A$8001,0))</f>
        <v>Delivered</v>
      </c>
      <c r="K3248" s="1" t="str">
        <f aca="false">LEFT(INDEX(Orders!$C$2:$C$8001,MATCH(B3248,Orders!$A$2:$A$8001,0)),7)</f>
        <v>2025-11</v>
      </c>
    </row>
    <row r="3249" customFormat="false" ht="15" hidden="false" customHeight="true" outlineLevel="0" collapsed="false">
      <c r="A3249" s="1" t="s">
        <v>13719</v>
      </c>
      <c r="B3249" s="1" t="s">
        <v>3976</v>
      </c>
      <c r="C3249" s="1" t="s">
        <v>1969</v>
      </c>
      <c r="D3249" s="1" t="n">
        <v>1</v>
      </c>
      <c r="E3249" s="16" t="n">
        <v>9171.98</v>
      </c>
      <c r="F3249" s="17" t="n">
        <v>0.15</v>
      </c>
      <c r="G3249" s="16" t="n">
        <v>7796.18</v>
      </c>
      <c r="I3249" s="1" t="str">
        <f aca="false">INDEX(Products!$C$2:$C$51,MATCH(C3249,Products!$A$2:$A$51,0))</f>
        <v>Home &amp; Kitchen</v>
      </c>
      <c r="J3249" s="1" t="str">
        <f aca="false">INDEX(Orders!$E$2:$E$8001,MATCH(B3249,Orders!$A$2:$A$8001,0))</f>
        <v>Delivered</v>
      </c>
      <c r="K3249" s="1" t="str">
        <f aca="false">LEFT(INDEX(Orders!$C$2:$C$8001,MATCH(B3249,Orders!$A$2:$A$8001,0)),7)</f>
        <v>2024-04</v>
      </c>
    </row>
    <row r="3250" customFormat="false" ht="15" hidden="false" customHeight="true" outlineLevel="0" collapsed="false">
      <c r="A3250" s="1" t="s">
        <v>13720</v>
      </c>
      <c r="B3250" s="1" t="s">
        <v>3976</v>
      </c>
      <c r="C3250" s="1" t="s">
        <v>1976</v>
      </c>
      <c r="D3250" s="1" t="n">
        <v>3</v>
      </c>
      <c r="E3250" s="16" t="n">
        <v>1603.35</v>
      </c>
      <c r="F3250" s="17" t="n">
        <v>0</v>
      </c>
      <c r="G3250" s="16" t="n">
        <v>4810.05</v>
      </c>
      <c r="I3250" s="1" t="str">
        <f aca="false">INDEX(Products!$C$2:$C$51,MATCH(C3250,Products!$A$2:$A$51,0))</f>
        <v>Beauty &amp; Personal Care</v>
      </c>
      <c r="J3250" s="1" t="str">
        <f aca="false">INDEX(Orders!$E$2:$E$8001,MATCH(B3250,Orders!$A$2:$A$8001,0))</f>
        <v>Delivered</v>
      </c>
      <c r="K3250" s="1" t="str">
        <f aca="false">LEFT(INDEX(Orders!$C$2:$C$8001,MATCH(B3250,Orders!$A$2:$A$8001,0)),7)</f>
        <v>2024-04</v>
      </c>
    </row>
    <row r="3251" customFormat="false" ht="15" hidden="false" customHeight="true" outlineLevel="0" collapsed="false">
      <c r="A3251" s="1" t="s">
        <v>13721</v>
      </c>
      <c r="B3251" s="1" t="s">
        <v>3976</v>
      </c>
      <c r="C3251" s="1" t="s">
        <v>1931</v>
      </c>
      <c r="D3251" s="1" t="n">
        <v>1</v>
      </c>
      <c r="E3251" s="16" t="n">
        <v>1111.28</v>
      </c>
      <c r="F3251" s="17" t="n">
        <v>0.2</v>
      </c>
      <c r="G3251" s="16" t="n">
        <v>889.02</v>
      </c>
      <c r="I3251" s="1" t="str">
        <f aca="false">INDEX(Products!$C$2:$C$51,MATCH(C3251,Products!$A$2:$A$51,0))</f>
        <v>Electronics</v>
      </c>
      <c r="J3251" s="1" t="str">
        <f aca="false">INDEX(Orders!$E$2:$E$8001,MATCH(B3251,Orders!$A$2:$A$8001,0))</f>
        <v>Delivered</v>
      </c>
      <c r="K3251" s="1" t="str">
        <f aca="false">LEFT(INDEX(Orders!$C$2:$C$8001,MATCH(B3251,Orders!$A$2:$A$8001,0)),7)</f>
        <v>2024-04</v>
      </c>
    </row>
    <row r="3252" customFormat="false" ht="15" hidden="false" customHeight="true" outlineLevel="0" collapsed="false">
      <c r="A3252" s="1" t="s">
        <v>13722</v>
      </c>
      <c r="B3252" s="1" t="s">
        <v>3976</v>
      </c>
      <c r="C3252" s="1" t="s">
        <v>1979</v>
      </c>
      <c r="D3252" s="1" t="n">
        <v>2</v>
      </c>
      <c r="E3252" s="16" t="n">
        <v>623</v>
      </c>
      <c r="F3252" s="17" t="n">
        <v>0.1</v>
      </c>
      <c r="G3252" s="16" t="n">
        <v>1121.4</v>
      </c>
      <c r="I3252" s="1" t="str">
        <f aca="false">INDEX(Products!$C$2:$C$51,MATCH(C3252,Products!$A$2:$A$51,0))</f>
        <v>Beauty &amp; Personal Care</v>
      </c>
      <c r="J3252" s="1" t="str">
        <f aca="false">INDEX(Orders!$E$2:$E$8001,MATCH(B3252,Orders!$A$2:$A$8001,0))</f>
        <v>Delivered</v>
      </c>
      <c r="K3252" s="1" t="str">
        <f aca="false">LEFT(INDEX(Orders!$C$2:$C$8001,MATCH(B3252,Orders!$A$2:$A$8001,0)),7)</f>
        <v>2024-04</v>
      </c>
    </row>
    <row r="3253" customFormat="false" ht="15" hidden="false" customHeight="true" outlineLevel="0" collapsed="false">
      <c r="A3253" s="1" t="s">
        <v>13723</v>
      </c>
      <c r="B3253" s="1" t="s">
        <v>3976</v>
      </c>
      <c r="C3253" s="1" t="s">
        <v>1930</v>
      </c>
      <c r="D3253" s="1" t="n">
        <v>1</v>
      </c>
      <c r="E3253" s="16" t="n">
        <v>2398.35</v>
      </c>
      <c r="F3253" s="17" t="n">
        <v>0</v>
      </c>
      <c r="G3253" s="16" t="n">
        <v>2398.35</v>
      </c>
      <c r="I3253" s="1" t="str">
        <f aca="false">INDEX(Products!$C$2:$C$51,MATCH(C3253,Products!$A$2:$A$51,0))</f>
        <v>Electronics</v>
      </c>
      <c r="J3253" s="1" t="str">
        <f aca="false">INDEX(Orders!$E$2:$E$8001,MATCH(B3253,Orders!$A$2:$A$8001,0))</f>
        <v>Delivered</v>
      </c>
      <c r="K3253" s="1" t="str">
        <f aca="false">LEFT(INDEX(Orders!$C$2:$C$8001,MATCH(B3253,Orders!$A$2:$A$8001,0)),7)</f>
        <v>2024-04</v>
      </c>
    </row>
    <row r="3254" customFormat="false" ht="15" hidden="false" customHeight="true" outlineLevel="0" collapsed="false">
      <c r="A3254" s="1" t="s">
        <v>13724</v>
      </c>
      <c r="B3254" s="1" t="s">
        <v>3978</v>
      </c>
      <c r="C3254" s="1" t="s">
        <v>1937</v>
      </c>
      <c r="D3254" s="1" t="n">
        <v>1</v>
      </c>
      <c r="E3254" s="16" t="n">
        <v>1364.75</v>
      </c>
      <c r="F3254" s="17" t="n">
        <v>0</v>
      </c>
      <c r="G3254" s="16" t="n">
        <v>1364.75</v>
      </c>
      <c r="I3254" s="1" t="str">
        <f aca="false">INDEX(Products!$C$2:$C$51,MATCH(C3254,Products!$A$2:$A$51,0))</f>
        <v>Fashion</v>
      </c>
      <c r="J3254" s="1" t="str">
        <f aca="false">INDEX(Orders!$E$2:$E$8001,MATCH(B3254,Orders!$A$2:$A$8001,0))</f>
        <v>Delivered</v>
      </c>
      <c r="K3254" s="1" t="str">
        <f aca="false">LEFT(INDEX(Orders!$C$2:$C$8001,MATCH(B3254,Orders!$A$2:$A$8001,0)),7)</f>
        <v>2024-11</v>
      </c>
    </row>
    <row r="3255" customFormat="false" ht="15" hidden="false" customHeight="true" outlineLevel="0" collapsed="false">
      <c r="A3255" s="1" t="s">
        <v>13725</v>
      </c>
      <c r="B3255" s="1" t="s">
        <v>3979</v>
      </c>
      <c r="C3255" s="1" t="s">
        <v>2007</v>
      </c>
      <c r="D3255" s="1" t="n">
        <v>1</v>
      </c>
      <c r="E3255" s="16" t="n">
        <v>750.27</v>
      </c>
      <c r="F3255" s="17" t="n">
        <v>0.15</v>
      </c>
      <c r="G3255" s="16" t="n">
        <v>637.73</v>
      </c>
      <c r="I3255" s="1" t="str">
        <f aca="false">INDEX(Products!$C$2:$C$51,MATCH(C3255,Products!$A$2:$A$51,0))</f>
        <v>Books &amp; Stationery</v>
      </c>
      <c r="J3255" s="1" t="str">
        <f aca="false">INDEX(Orders!$E$2:$E$8001,MATCH(B3255,Orders!$A$2:$A$8001,0))</f>
        <v>Delivered</v>
      </c>
      <c r="K3255" s="1" t="str">
        <f aca="false">LEFT(INDEX(Orders!$C$2:$C$8001,MATCH(B3255,Orders!$A$2:$A$8001,0)),7)</f>
        <v>2024-11</v>
      </c>
    </row>
    <row r="3256" customFormat="false" ht="15" hidden="false" customHeight="true" outlineLevel="0" collapsed="false">
      <c r="A3256" s="1" t="s">
        <v>13726</v>
      </c>
      <c r="B3256" s="1" t="s">
        <v>3979</v>
      </c>
      <c r="C3256" s="1" t="s">
        <v>1961</v>
      </c>
      <c r="D3256" s="1" t="n">
        <v>1</v>
      </c>
      <c r="E3256" s="16" t="n">
        <v>3493.68</v>
      </c>
      <c r="F3256" s="17" t="n">
        <v>0.05</v>
      </c>
      <c r="G3256" s="16" t="n">
        <v>3319</v>
      </c>
      <c r="I3256" s="1" t="str">
        <f aca="false">INDEX(Products!$C$2:$C$51,MATCH(C3256,Products!$A$2:$A$51,0))</f>
        <v>Home &amp; Kitchen</v>
      </c>
      <c r="J3256" s="1" t="str">
        <f aca="false">INDEX(Orders!$E$2:$E$8001,MATCH(B3256,Orders!$A$2:$A$8001,0))</f>
        <v>Delivered</v>
      </c>
      <c r="K3256" s="1" t="str">
        <f aca="false">LEFT(INDEX(Orders!$C$2:$C$8001,MATCH(B3256,Orders!$A$2:$A$8001,0)),7)</f>
        <v>2024-11</v>
      </c>
    </row>
    <row r="3257" customFormat="false" ht="15" hidden="false" customHeight="true" outlineLevel="0" collapsed="false">
      <c r="A3257" s="1" t="s">
        <v>13727</v>
      </c>
      <c r="B3257" s="1" t="s">
        <v>3980</v>
      </c>
      <c r="C3257" s="1" t="s">
        <v>1931</v>
      </c>
      <c r="D3257" s="1" t="n">
        <v>1</v>
      </c>
      <c r="E3257" s="16" t="n">
        <v>1111.28</v>
      </c>
      <c r="F3257" s="17" t="n">
        <v>0</v>
      </c>
      <c r="G3257" s="16" t="n">
        <v>1111.28</v>
      </c>
      <c r="I3257" s="1" t="str">
        <f aca="false">INDEX(Products!$C$2:$C$51,MATCH(C3257,Products!$A$2:$A$51,0))</f>
        <v>Electronics</v>
      </c>
      <c r="J3257" s="1" t="str">
        <f aca="false">INDEX(Orders!$E$2:$E$8001,MATCH(B3257,Orders!$A$2:$A$8001,0))</f>
        <v>Delivered</v>
      </c>
      <c r="K3257" s="1" t="str">
        <f aca="false">LEFT(INDEX(Orders!$C$2:$C$8001,MATCH(B3257,Orders!$A$2:$A$8001,0)),7)</f>
        <v>2025-10</v>
      </c>
    </row>
    <row r="3258" customFormat="false" ht="15" hidden="false" customHeight="true" outlineLevel="0" collapsed="false">
      <c r="A3258" s="1" t="s">
        <v>13728</v>
      </c>
      <c r="B3258" s="1" t="s">
        <v>3980</v>
      </c>
      <c r="C3258" s="1" t="s">
        <v>1971</v>
      </c>
      <c r="D3258" s="1" t="n">
        <v>3</v>
      </c>
      <c r="E3258" s="16" t="n">
        <v>2073.63</v>
      </c>
      <c r="F3258" s="17" t="n">
        <v>0</v>
      </c>
      <c r="G3258" s="16" t="n">
        <v>6220.89</v>
      </c>
      <c r="I3258" s="1" t="str">
        <f aca="false">INDEX(Products!$C$2:$C$51,MATCH(C3258,Products!$A$2:$A$51,0))</f>
        <v>Home &amp; Kitchen</v>
      </c>
      <c r="J3258" s="1" t="str">
        <f aca="false">INDEX(Orders!$E$2:$E$8001,MATCH(B3258,Orders!$A$2:$A$8001,0))</f>
        <v>Delivered</v>
      </c>
      <c r="K3258" s="1" t="str">
        <f aca="false">LEFT(INDEX(Orders!$C$2:$C$8001,MATCH(B3258,Orders!$A$2:$A$8001,0)),7)</f>
        <v>2025-10</v>
      </c>
    </row>
    <row r="3259" customFormat="false" ht="15" hidden="false" customHeight="true" outlineLevel="0" collapsed="false">
      <c r="A3259" s="1" t="s">
        <v>13729</v>
      </c>
      <c r="B3259" s="1" t="s">
        <v>3981</v>
      </c>
      <c r="C3259" s="1" t="s">
        <v>1940</v>
      </c>
      <c r="D3259" s="1" t="n">
        <v>2</v>
      </c>
      <c r="E3259" s="16" t="n">
        <v>2374.52</v>
      </c>
      <c r="F3259" s="17" t="n">
        <v>0</v>
      </c>
      <c r="G3259" s="16" t="n">
        <v>4749.04</v>
      </c>
      <c r="I3259" s="1" t="str">
        <f aca="false">INDEX(Products!$C$2:$C$51,MATCH(C3259,Products!$A$2:$A$51,0))</f>
        <v>Fashion</v>
      </c>
      <c r="J3259" s="1" t="str">
        <f aca="false">INDEX(Orders!$E$2:$E$8001,MATCH(B3259,Orders!$A$2:$A$8001,0))</f>
        <v>Delivered</v>
      </c>
      <c r="K3259" s="1" t="str">
        <f aca="false">LEFT(INDEX(Orders!$C$2:$C$8001,MATCH(B3259,Orders!$A$2:$A$8001,0)),7)</f>
        <v>2025-11</v>
      </c>
    </row>
    <row r="3260" customFormat="false" ht="15" hidden="false" customHeight="true" outlineLevel="0" collapsed="false">
      <c r="A3260" s="1" t="s">
        <v>13730</v>
      </c>
      <c r="B3260" s="1" t="s">
        <v>3981</v>
      </c>
      <c r="C3260" s="1" t="s">
        <v>1963</v>
      </c>
      <c r="D3260" s="1" t="n">
        <v>1</v>
      </c>
      <c r="E3260" s="16" t="n">
        <v>1494.98</v>
      </c>
      <c r="F3260" s="17" t="n">
        <v>0.1</v>
      </c>
      <c r="G3260" s="16" t="n">
        <v>1345.48</v>
      </c>
      <c r="I3260" s="1" t="str">
        <f aca="false">INDEX(Products!$C$2:$C$51,MATCH(C3260,Products!$A$2:$A$51,0))</f>
        <v>Home &amp; Kitchen</v>
      </c>
      <c r="J3260" s="1" t="str">
        <f aca="false">INDEX(Orders!$E$2:$E$8001,MATCH(B3260,Orders!$A$2:$A$8001,0))</f>
        <v>Delivered</v>
      </c>
      <c r="K3260" s="1" t="str">
        <f aca="false">LEFT(INDEX(Orders!$C$2:$C$8001,MATCH(B3260,Orders!$A$2:$A$8001,0)),7)</f>
        <v>2025-11</v>
      </c>
    </row>
    <row r="3261" customFormat="false" ht="15" hidden="false" customHeight="true" outlineLevel="0" collapsed="false">
      <c r="A3261" s="1" t="s">
        <v>13731</v>
      </c>
      <c r="B3261" s="1" t="s">
        <v>3982</v>
      </c>
      <c r="C3261" s="1" t="s">
        <v>1990</v>
      </c>
      <c r="D3261" s="1" t="n">
        <v>1</v>
      </c>
      <c r="E3261" s="16" t="n">
        <v>5311.32</v>
      </c>
      <c r="F3261" s="17" t="n">
        <v>0</v>
      </c>
      <c r="G3261" s="16" t="n">
        <v>5311.32</v>
      </c>
      <c r="I3261" s="1" t="str">
        <f aca="false">INDEX(Products!$C$2:$C$51,MATCH(C3261,Products!$A$2:$A$51,0))</f>
        <v>Sports &amp; Fitness</v>
      </c>
      <c r="J3261" s="1" t="str">
        <f aca="false">INDEX(Orders!$E$2:$E$8001,MATCH(B3261,Orders!$A$2:$A$8001,0))</f>
        <v>Delivered</v>
      </c>
      <c r="K3261" s="1" t="str">
        <f aca="false">LEFT(INDEX(Orders!$C$2:$C$8001,MATCH(B3261,Orders!$A$2:$A$8001,0)),7)</f>
        <v>2024-10</v>
      </c>
    </row>
    <row r="3262" customFormat="false" ht="15" hidden="false" customHeight="true" outlineLevel="0" collapsed="false">
      <c r="A3262" s="1" t="s">
        <v>13732</v>
      </c>
      <c r="B3262" s="1" t="s">
        <v>3982</v>
      </c>
      <c r="C3262" s="1" t="s">
        <v>1975</v>
      </c>
      <c r="D3262" s="1" t="n">
        <v>3</v>
      </c>
      <c r="E3262" s="16" t="n">
        <v>862.99</v>
      </c>
      <c r="F3262" s="17" t="n">
        <v>0</v>
      </c>
      <c r="G3262" s="16" t="n">
        <v>2588.97</v>
      </c>
      <c r="I3262" s="1" t="str">
        <f aca="false">INDEX(Products!$C$2:$C$51,MATCH(C3262,Products!$A$2:$A$51,0))</f>
        <v>Beauty &amp; Personal Care</v>
      </c>
      <c r="J3262" s="1" t="str">
        <f aca="false">INDEX(Orders!$E$2:$E$8001,MATCH(B3262,Orders!$A$2:$A$8001,0))</f>
        <v>Delivered</v>
      </c>
      <c r="K3262" s="1" t="str">
        <f aca="false">LEFT(INDEX(Orders!$C$2:$C$8001,MATCH(B3262,Orders!$A$2:$A$8001,0)),7)</f>
        <v>2024-10</v>
      </c>
    </row>
    <row r="3263" customFormat="false" ht="15" hidden="false" customHeight="true" outlineLevel="0" collapsed="false">
      <c r="A3263" s="1" t="s">
        <v>13733</v>
      </c>
      <c r="B3263" s="1" t="s">
        <v>3982</v>
      </c>
      <c r="C3263" s="1" t="s">
        <v>1940</v>
      </c>
      <c r="D3263" s="1" t="n">
        <v>1</v>
      </c>
      <c r="E3263" s="16" t="n">
        <v>2374.52</v>
      </c>
      <c r="F3263" s="17" t="n">
        <v>0</v>
      </c>
      <c r="G3263" s="16" t="n">
        <v>2374.52</v>
      </c>
      <c r="I3263" s="1" t="str">
        <f aca="false">INDEX(Products!$C$2:$C$51,MATCH(C3263,Products!$A$2:$A$51,0))</f>
        <v>Fashion</v>
      </c>
      <c r="J3263" s="1" t="str">
        <f aca="false">INDEX(Orders!$E$2:$E$8001,MATCH(B3263,Orders!$A$2:$A$8001,0))</f>
        <v>Delivered</v>
      </c>
      <c r="K3263" s="1" t="str">
        <f aca="false">LEFT(INDEX(Orders!$C$2:$C$8001,MATCH(B3263,Orders!$A$2:$A$8001,0)),7)</f>
        <v>2024-10</v>
      </c>
    </row>
    <row r="3264" customFormat="false" ht="15" hidden="false" customHeight="true" outlineLevel="0" collapsed="false">
      <c r="A3264" s="1" t="s">
        <v>13734</v>
      </c>
      <c r="B3264" s="1" t="s">
        <v>3983</v>
      </c>
      <c r="C3264" s="1" t="s">
        <v>1953</v>
      </c>
      <c r="D3264" s="1" t="n">
        <v>1</v>
      </c>
      <c r="E3264" s="16" t="n">
        <v>4914.12</v>
      </c>
      <c r="F3264" s="17" t="n">
        <v>0.05</v>
      </c>
      <c r="G3264" s="16" t="n">
        <v>4668.41</v>
      </c>
      <c r="I3264" s="1" t="str">
        <f aca="false">INDEX(Products!$C$2:$C$51,MATCH(C3264,Products!$A$2:$A$51,0))</f>
        <v>Fashion</v>
      </c>
      <c r="J3264" s="1" t="str">
        <f aca="false">INDEX(Orders!$E$2:$E$8001,MATCH(B3264,Orders!$A$2:$A$8001,0))</f>
        <v>Delivered</v>
      </c>
      <c r="K3264" s="1" t="str">
        <f aca="false">LEFT(INDEX(Orders!$C$2:$C$8001,MATCH(B3264,Orders!$A$2:$A$8001,0)),7)</f>
        <v>2024-11</v>
      </c>
    </row>
    <row r="3265" customFormat="false" ht="15" hidden="false" customHeight="true" outlineLevel="0" collapsed="false">
      <c r="A3265" s="1" t="s">
        <v>13735</v>
      </c>
      <c r="B3265" s="1" t="s">
        <v>3983</v>
      </c>
      <c r="C3265" s="1" t="s">
        <v>1937</v>
      </c>
      <c r="D3265" s="1" t="n">
        <v>2</v>
      </c>
      <c r="E3265" s="16" t="n">
        <v>1364.75</v>
      </c>
      <c r="F3265" s="17" t="n">
        <v>0.05</v>
      </c>
      <c r="G3265" s="16" t="n">
        <v>2593.02</v>
      </c>
      <c r="I3265" s="1" t="str">
        <f aca="false">INDEX(Products!$C$2:$C$51,MATCH(C3265,Products!$A$2:$A$51,0))</f>
        <v>Fashion</v>
      </c>
      <c r="J3265" s="1" t="str">
        <f aca="false">INDEX(Orders!$E$2:$E$8001,MATCH(B3265,Orders!$A$2:$A$8001,0))</f>
        <v>Delivered</v>
      </c>
      <c r="K3265" s="1" t="str">
        <f aca="false">LEFT(INDEX(Orders!$C$2:$C$8001,MATCH(B3265,Orders!$A$2:$A$8001,0)),7)</f>
        <v>2024-11</v>
      </c>
    </row>
    <row r="3266" customFormat="false" ht="15" hidden="false" customHeight="true" outlineLevel="0" collapsed="false">
      <c r="A3266" s="1" t="s">
        <v>13736</v>
      </c>
      <c r="B3266" s="1" t="s">
        <v>3983</v>
      </c>
      <c r="C3266" s="1" t="s">
        <v>1984</v>
      </c>
      <c r="D3266" s="1" t="n">
        <v>2</v>
      </c>
      <c r="E3266" s="16" t="n">
        <v>1134.82</v>
      </c>
      <c r="F3266" s="17" t="n">
        <v>0</v>
      </c>
      <c r="G3266" s="16" t="n">
        <v>2269.64</v>
      </c>
      <c r="I3266" s="1" t="str">
        <f aca="false">INDEX(Products!$C$2:$C$51,MATCH(C3266,Products!$A$2:$A$51,0))</f>
        <v>Beauty &amp; Personal Care</v>
      </c>
      <c r="J3266" s="1" t="str">
        <f aca="false">INDEX(Orders!$E$2:$E$8001,MATCH(B3266,Orders!$A$2:$A$8001,0))</f>
        <v>Delivered</v>
      </c>
      <c r="K3266" s="1" t="str">
        <f aca="false">LEFT(INDEX(Orders!$C$2:$C$8001,MATCH(B3266,Orders!$A$2:$A$8001,0)),7)</f>
        <v>2024-11</v>
      </c>
    </row>
    <row r="3267" customFormat="false" ht="15" hidden="false" customHeight="true" outlineLevel="0" collapsed="false">
      <c r="A3267" s="1" t="s">
        <v>13737</v>
      </c>
      <c r="B3267" s="1" t="s">
        <v>3984</v>
      </c>
      <c r="C3267" s="1" t="s">
        <v>1969</v>
      </c>
      <c r="D3267" s="1" t="n">
        <v>2</v>
      </c>
      <c r="E3267" s="16" t="n">
        <v>9171.98</v>
      </c>
      <c r="F3267" s="17" t="n">
        <v>0</v>
      </c>
      <c r="G3267" s="16" t="n">
        <v>18343.96</v>
      </c>
      <c r="I3267" s="1" t="str">
        <f aca="false">INDEX(Products!$C$2:$C$51,MATCH(C3267,Products!$A$2:$A$51,0))</f>
        <v>Home &amp; Kitchen</v>
      </c>
      <c r="J3267" s="1" t="str">
        <f aca="false">INDEX(Orders!$E$2:$E$8001,MATCH(B3267,Orders!$A$2:$A$8001,0))</f>
        <v>Delivered</v>
      </c>
      <c r="K3267" s="1" t="str">
        <f aca="false">LEFT(INDEX(Orders!$C$2:$C$8001,MATCH(B3267,Orders!$A$2:$A$8001,0)),7)</f>
        <v>2024-11</v>
      </c>
    </row>
    <row r="3268" customFormat="false" ht="15" hidden="false" customHeight="true" outlineLevel="0" collapsed="false">
      <c r="A3268" s="1" t="s">
        <v>13738</v>
      </c>
      <c r="B3268" s="1" t="s">
        <v>3984</v>
      </c>
      <c r="C3268" s="1" t="s">
        <v>1990</v>
      </c>
      <c r="D3268" s="1" t="n">
        <v>2</v>
      </c>
      <c r="E3268" s="16" t="n">
        <v>5311.32</v>
      </c>
      <c r="F3268" s="17" t="n">
        <v>0.05</v>
      </c>
      <c r="G3268" s="16" t="n">
        <v>10091.51</v>
      </c>
      <c r="I3268" s="1" t="str">
        <f aca="false">INDEX(Products!$C$2:$C$51,MATCH(C3268,Products!$A$2:$A$51,0))</f>
        <v>Sports &amp; Fitness</v>
      </c>
      <c r="J3268" s="1" t="str">
        <f aca="false">INDEX(Orders!$E$2:$E$8001,MATCH(B3268,Orders!$A$2:$A$8001,0))</f>
        <v>Delivered</v>
      </c>
      <c r="K3268" s="1" t="str">
        <f aca="false">LEFT(INDEX(Orders!$C$2:$C$8001,MATCH(B3268,Orders!$A$2:$A$8001,0)),7)</f>
        <v>2024-11</v>
      </c>
    </row>
    <row r="3269" customFormat="false" ht="15" hidden="false" customHeight="true" outlineLevel="0" collapsed="false">
      <c r="A3269" s="1" t="s">
        <v>13739</v>
      </c>
      <c r="B3269" s="1" t="s">
        <v>3984</v>
      </c>
      <c r="C3269" s="1" t="s">
        <v>1993</v>
      </c>
      <c r="D3269" s="1" t="n">
        <v>1</v>
      </c>
      <c r="E3269" s="16" t="n">
        <v>3177.33</v>
      </c>
      <c r="F3269" s="17" t="n">
        <v>0.2</v>
      </c>
      <c r="G3269" s="16" t="n">
        <v>2541.86</v>
      </c>
      <c r="I3269" s="1" t="str">
        <f aca="false">INDEX(Products!$C$2:$C$51,MATCH(C3269,Products!$A$2:$A$51,0))</f>
        <v>Sports &amp; Fitness</v>
      </c>
      <c r="J3269" s="1" t="str">
        <f aca="false">INDEX(Orders!$E$2:$E$8001,MATCH(B3269,Orders!$A$2:$A$8001,0))</f>
        <v>Delivered</v>
      </c>
      <c r="K3269" s="1" t="str">
        <f aca="false">LEFT(INDEX(Orders!$C$2:$C$8001,MATCH(B3269,Orders!$A$2:$A$8001,0)),7)</f>
        <v>2024-11</v>
      </c>
    </row>
    <row r="3270" customFormat="false" ht="15" hidden="false" customHeight="true" outlineLevel="0" collapsed="false">
      <c r="A3270" s="1" t="s">
        <v>13740</v>
      </c>
      <c r="B3270" s="1" t="s">
        <v>3984</v>
      </c>
      <c r="C3270" s="1" t="s">
        <v>1979</v>
      </c>
      <c r="D3270" s="1" t="n">
        <v>1</v>
      </c>
      <c r="E3270" s="16" t="n">
        <v>623</v>
      </c>
      <c r="F3270" s="17" t="n">
        <v>0.1</v>
      </c>
      <c r="G3270" s="16" t="n">
        <v>560.7</v>
      </c>
      <c r="I3270" s="1" t="str">
        <f aca="false">INDEX(Products!$C$2:$C$51,MATCH(C3270,Products!$A$2:$A$51,0))</f>
        <v>Beauty &amp; Personal Care</v>
      </c>
      <c r="J3270" s="1" t="str">
        <f aca="false">INDEX(Orders!$E$2:$E$8001,MATCH(B3270,Orders!$A$2:$A$8001,0))</f>
        <v>Delivered</v>
      </c>
      <c r="K3270" s="1" t="str">
        <f aca="false">LEFT(INDEX(Orders!$C$2:$C$8001,MATCH(B3270,Orders!$A$2:$A$8001,0)),7)</f>
        <v>2024-11</v>
      </c>
    </row>
    <row r="3271" customFormat="false" ht="15" hidden="false" customHeight="true" outlineLevel="0" collapsed="false">
      <c r="A3271" s="1" t="s">
        <v>13741</v>
      </c>
      <c r="B3271" s="1" t="s">
        <v>3984</v>
      </c>
      <c r="C3271" s="1" t="s">
        <v>1940</v>
      </c>
      <c r="D3271" s="1" t="n">
        <v>1</v>
      </c>
      <c r="E3271" s="16" t="n">
        <v>2374.52</v>
      </c>
      <c r="F3271" s="17" t="n">
        <v>0.1</v>
      </c>
      <c r="G3271" s="16" t="n">
        <v>2137.07</v>
      </c>
      <c r="I3271" s="1" t="str">
        <f aca="false">INDEX(Products!$C$2:$C$51,MATCH(C3271,Products!$A$2:$A$51,0))</f>
        <v>Fashion</v>
      </c>
      <c r="J3271" s="1" t="str">
        <f aca="false">INDEX(Orders!$E$2:$E$8001,MATCH(B3271,Orders!$A$2:$A$8001,0))</f>
        <v>Delivered</v>
      </c>
      <c r="K3271" s="1" t="str">
        <f aca="false">LEFT(INDEX(Orders!$C$2:$C$8001,MATCH(B3271,Orders!$A$2:$A$8001,0)),7)</f>
        <v>2024-11</v>
      </c>
    </row>
    <row r="3272" customFormat="false" ht="15" hidden="false" customHeight="true" outlineLevel="0" collapsed="false">
      <c r="A3272" s="1" t="s">
        <v>13742</v>
      </c>
      <c r="B3272" s="1" t="s">
        <v>3985</v>
      </c>
      <c r="C3272" s="1" t="s">
        <v>2007</v>
      </c>
      <c r="D3272" s="1" t="n">
        <v>2</v>
      </c>
      <c r="E3272" s="16" t="n">
        <v>750.27</v>
      </c>
      <c r="F3272" s="17" t="n">
        <v>0.15</v>
      </c>
      <c r="G3272" s="16" t="n">
        <v>1275.46</v>
      </c>
      <c r="I3272" s="1" t="str">
        <f aca="false">INDEX(Products!$C$2:$C$51,MATCH(C3272,Products!$A$2:$A$51,0))</f>
        <v>Books &amp; Stationery</v>
      </c>
      <c r="J3272" s="1" t="str">
        <f aca="false">INDEX(Orders!$E$2:$E$8001,MATCH(B3272,Orders!$A$2:$A$8001,0))</f>
        <v>Delivered</v>
      </c>
      <c r="K3272" s="1" t="str">
        <f aca="false">LEFT(INDEX(Orders!$C$2:$C$8001,MATCH(B3272,Orders!$A$2:$A$8001,0)),7)</f>
        <v>2024-11</v>
      </c>
    </row>
    <row r="3273" customFormat="false" ht="15" hidden="false" customHeight="true" outlineLevel="0" collapsed="false">
      <c r="A3273" s="1" t="s">
        <v>13743</v>
      </c>
      <c r="B3273" s="1" t="s">
        <v>3986</v>
      </c>
      <c r="C3273" s="1" t="s">
        <v>2007</v>
      </c>
      <c r="D3273" s="1" t="n">
        <v>1</v>
      </c>
      <c r="E3273" s="16" t="n">
        <v>750.27</v>
      </c>
      <c r="F3273" s="17" t="n">
        <v>0.2</v>
      </c>
      <c r="G3273" s="16" t="n">
        <v>600.22</v>
      </c>
      <c r="I3273" s="1" t="str">
        <f aca="false">INDEX(Products!$C$2:$C$51,MATCH(C3273,Products!$A$2:$A$51,0))</f>
        <v>Books &amp; Stationery</v>
      </c>
      <c r="J3273" s="1" t="str">
        <f aca="false">INDEX(Orders!$E$2:$E$8001,MATCH(B3273,Orders!$A$2:$A$8001,0))</f>
        <v>Delivered</v>
      </c>
      <c r="K3273" s="1" t="str">
        <f aca="false">LEFT(INDEX(Orders!$C$2:$C$8001,MATCH(B3273,Orders!$A$2:$A$8001,0)),7)</f>
        <v>2025-11</v>
      </c>
    </row>
    <row r="3274" customFormat="false" ht="15" hidden="false" customHeight="true" outlineLevel="0" collapsed="false">
      <c r="A3274" s="1" t="s">
        <v>13744</v>
      </c>
      <c r="B3274" s="1" t="s">
        <v>3987</v>
      </c>
      <c r="C3274" s="1" t="s">
        <v>2006</v>
      </c>
      <c r="D3274" s="1" t="n">
        <v>2</v>
      </c>
      <c r="E3274" s="16" t="n">
        <v>482.17</v>
      </c>
      <c r="F3274" s="17" t="n">
        <v>0</v>
      </c>
      <c r="G3274" s="16" t="n">
        <v>964.34</v>
      </c>
      <c r="I3274" s="1" t="str">
        <f aca="false">INDEX(Products!$C$2:$C$51,MATCH(C3274,Products!$A$2:$A$51,0))</f>
        <v>Books &amp; Stationery</v>
      </c>
      <c r="J3274" s="1" t="str">
        <f aca="false">INDEX(Orders!$E$2:$E$8001,MATCH(B3274,Orders!$A$2:$A$8001,0))</f>
        <v>Delivered</v>
      </c>
      <c r="K3274" s="1" t="str">
        <f aca="false">LEFT(INDEX(Orders!$C$2:$C$8001,MATCH(B3274,Orders!$A$2:$A$8001,0)),7)</f>
        <v>2024-04</v>
      </c>
    </row>
    <row r="3275" customFormat="false" ht="15" hidden="false" customHeight="true" outlineLevel="0" collapsed="false">
      <c r="A3275" s="1" t="s">
        <v>13745</v>
      </c>
      <c r="B3275" s="1" t="s">
        <v>3987</v>
      </c>
      <c r="C3275" s="1" t="s">
        <v>1920</v>
      </c>
      <c r="D3275" s="1" t="n">
        <v>2</v>
      </c>
      <c r="E3275" s="16" t="n">
        <v>4273.58</v>
      </c>
      <c r="F3275" s="17" t="n">
        <v>0</v>
      </c>
      <c r="G3275" s="16" t="n">
        <v>8547.16</v>
      </c>
      <c r="I3275" s="1" t="str">
        <f aca="false">INDEX(Products!$C$2:$C$51,MATCH(C3275,Products!$A$2:$A$51,0))</f>
        <v>Electronics</v>
      </c>
      <c r="J3275" s="1" t="str">
        <f aca="false">INDEX(Orders!$E$2:$E$8001,MATCH(B3275,Orders!$A$2:$A$8001,0))</f>
        <v>Delivered</v>
      </c>
      <c r="K3275" s="1" t="str">
        <f aca="false">LEFT(INDEX(Orders!$C$2:$C$8001,MATCH(B3275,Orders!$A$2:$A$8001,0)),7)</f>
        <v>2024-04</v>
      </c>
    </row>
    <row r="3276" customFormat="false" ht="15" hidden="false" customHeight="true" outlineLevel="0" collapsed="false">
      <c r="A3276" s="1" t="s">
        <v>13746</v>
      </c>
      <c r="B3276" s="1" t="s">
        <v>3987</v>
      </c>
      <c r="C3276" s="1" t="s">
        <v>1940</v>
      </c>
      <c r="D3276" s="1" t="n">
        <v>1</v>
      </c>
      <c r="E3276" s="16" t="n">
        <v>2374.52</v>
      </c>
      <c r="F3276" s="17" t="n">
        <v>0.1</v>
      </c>
      <c r="G3276" s="16" t="n">
        <v>2137.07</v>
      </c>
      <c r="I3276" s="1" t="str">
        <f aca="false">INDEX(Products!$C$2:$C$51,MATCH(C3276,Products!$A$2:$A$51,0))</f>
        <v>Fashion</v>
      </c>
      <c r="J3276" s="1" t="str">
        <f aca="false">INDEX(Orders!$E$2:$E$8001,MATCH(B3276,Orders!$A$2:$A$8001,0))</f>
        <v>Delivered</v>
      </c>
      <c r="K3276" s="1" t="str">
        <f aca="false">LEFT(INDEX(Orders!$C$2:$C$8001,MATCH(B3276,Orders!$A$2:$A$8001,0)),7)</f>
        <v>2024-04</v>
      </c>
    </row>
    <row r="3277" customFormat="false" ht="15" hidden="false" customHeight="true" outlineLevel="0" collapsed="false">
      <c r="A3277" s="1" t="s">
        <v>13747</v>
      </c>
      <c r="B3277" s="1" t="s">
        <v>3987</v>
      </c>
      <c r="C3277" s="1" t="s">
        <v>1926</v>
      </c>
      <c r="D3277" s="1" t="n">
        <v>1</v>
      </c>
      <c r="E3277" s="16" t="n">
        <v>1478.08</v>
      </c>
      <c r="F3277" s="17" t="n">
        <v>0</v>
      </c>
      <c r="G3277" s="16" t="n">
        <v>1478.08</v>
      </c>
      <c r="I3277" s="1" t="str">
        <f aca="false">INDEX(Products!$C$2:$C$51,MATCH(C3277,Products!$A$2:$A$51,0))</f>
        <v>Electronics</v>
      </c>
      <c r="J3277" s="1" t="str">
        <f aca="false">INDEX(Orders!$E$2:$E$8001,MATCH(B3277,Orders!$A$2:$A$8001,0))</f>
        <v>Delivered</v>
      </c>
      <c r="K3277" s="1" t="str">
        <f aca="false">LEFT(INDEX(Orders!$C$2:$C$8001,MATCH(B3277,Orders!$A$2:$A$8001,0)),7)</f>
        <v>2024-04</v>
      </c>
    </row>
    <row r="3278" customFormat="false" ht="15" hidden="false" customHeight="true" outlineLevel="0" collapsed="false">
      <c r="A3278" s="1" t="s">
        <v>13748</v>
      </c>
      <c r="B3278" s="1" t="s">
        <v>3988</v>
      </c>
      <c r="C3278" s="1" t="s">
        <v>1979</v>
      </c>
      <c r="D3278" s="1" t="n">
        <v>1</v>
      </c>
      <c r="E3278" s="16" t="n">
        <v>623</v>
      </c>
      <c r="F3278" s="17" t="n">
        <v>0</v>
      </c>
      <c r="G3278" s="16" t="n">
        <v>623</v>
      </c>
      <c r="I3278" s="1" t="str">
        <f aca="false">INDEX(Products!$C$2:$C$51,MATCH(C3278,Products!$A$2:$A$51,0))</f>
        <v>Beauty &amp; Personal Care</v>
      </c>
      <c r="J3278" s="1" t="str">
        <f aca="false">INDEX(Orders!$E$2:$E$8001,MATCH(B3278,Orders!$A$2:$A$8001,0))</f>
        <v>Delivered</v>
      </c>
      <c r="K3278" s="1" t="str">
        <f aca="false">LEFT(INDEX(Orders!$C$2:$C$8001,MATCH(B3278,Orders!$A$2:$A$8001,0)),7)</f>
        <v>2025-09</v>
      </c>
    </row>
    <row r="3279" customFormat="false" ht="15" hidden="false" customHeight="true" outlineLevel="0" collapsed="false">
      <c r="A3279" s="1" t="s">
        <v>13749</v>
      </c>
      <c r="B3279" s="1" t="s">
        <v>3988</v>
      </c>
      <c r="C3279" s="1" t="s">
        <v>2007</v>
      </c>
      <c r="D3279" s="1" t="n">
        <v>1</v>
      </c>
      <c r="E3279" s="16" t="n">
        <v>750.27</v>
      </c>
      <c r="F3279" s="17" t="n">
        <v>0</v>
      </c>
      <c r="G3279" s="16" t="n">
        <v>750.27</v>
      </c>
      <c r="I3279" s="1" t="str">
        <f aca="false">INDEX(Products!$C$2:$C$51,MATCH(C3279,Products!$A$2:$A$51,0))</f>
        <v>Books &amp; Stationery</v>
      </c>
      <c r="J3279" s="1" t="str">
        <f aca="false">INDEX(Orders!$E$2:$E$8001,MATCH(B3279,Orders!$A$2:$A$8001,0))</f>
        <v>Delivered</v>
      </c>
      <c r="K3279" s="1" t="str">
        <f aca="false">LEFT(INDEX(Orders!$C$2:$C$8001,MATCH(B3279,Orders!$A$2:$A$8001,0)),7)</f>
        <v>2025-09</v>
      </c>
    </row>
    <row r="3280" customFormat="false" ht="15" hidden="false" customHeight="true" outlineLevel="0" collapsed="false">
      <c r="A3280" s="1" t="s">
        <v>13750</v>
      </c>
      <c r="B3280" s="1" t="s">
        <v>3988</v>
      </c>
      <c r="C3280" s="1" t="s">
        <v>1930</v>
      </c>
      <c r="D3280" s="1" t="n">
        <v>1</v>
      </c>
      <c r="E3280" s="16" t="n">
        <v>2398.35</v>
      </c>
      <c r="F3280" s="17" t="n">
        <v>0.15</v>
      </c>
      <c r="G3280" s="16" t="n">
        <v>2038.6</v>
      </c>
      <c r="I3280" s="1" t="str">
        <f aca="false">INDEX(Products!$C$2:$C$51,MATCH(C3280,Products!$A$2:$A$51,0))</f>
        <v>Electronics</v>
      </c>
      <c r="J3280" s="1" t="str">
        <f aca="false">INDEX(Orders!$E$2:$E$8001,MATCH(B3280,Orders!$A$2:$A$8001,0))</f>
        <v>Delivered</v>
      </c>
      <c r="K3280" s="1" t="str">
        <f aca="false">LEFT(INDEX(Orders!$C$2:$C$8001,MATCH(B3280,Orders!$A$2:$A$8001,0)),7)</f>
        <v>2025-09</v>
      </c>
    </row>
    <row r="3281" customFormat="false" ht="15" hidden="false" customHeight="true" outlineLevel="0" collapsed="false">
      <c r="A3281" s="1" t="s">
        <v>13751</v>
      </c>
      <c r="B3281" s="1" t="s">
        <v>3988</v>
      </c>
      <c r="C3281" s="1" t="s">
        <v>2006</v>
      </c>
      <c r="D3281" s="1" t="n">
        <v>1</v>
      </c>
      <c r="E3281" s="16" t="n">
        <v>482.17</v>
      </c>
      <c r="F3281" s="17" t="n">
        <v>0</v>
      </c>
      <c r="G3281" s="16" t="n">
        <v>482.17</v>
      </c>
      <c r="I3281" s="1" t="str">
        <f aca="false">INDEX(Products!$C$2:$C$51,MATCH(C3281,Products!$A$2:$A$51,0))</f>
        <v>Books &amp; Stationery</v>
      </c>
      <c r="J3281" s="1" t="str">
        <f aca="false">INDEX(Orders!$E$2:$E$8001,MATCH(B3281,Orders!$A$2:$A$8001,0))</f>
        <v>Delivered</v>
      </c>
      <c r="K3281" s="1" t="str">
        <f aca="false">LEFT(INDEX(Orders!$C$2:$C$8001,MATCH(B3281,Orders!$A$2:$A$8001,0)),7)</f>
        <v>2025-09</v>
      </c>
    </row>
    <row r="3282" customFormat="false" ht="15" hidden="false" customHeight="true" outlineLevel="0" collapsed="false">
      <c r="A3282" s="1" t="s">
        <v>13752</v>
      </c>
      <c r="B3282" s="1" t="s">
        <v>3989</v>
      </c>
      <c r="C3282" s="1" t="s">
        <v>1969</v>
      </c>
      <c r="D3282" s="1" t="n">
        <v>3</v>
      </c>
      <c r="E3282" s="16" t="n">
        <v>9171.98</v>
      </c>
      <c r="F3282" s="17" t="n">
        <v>0</v>
      </c>
      <c r="G3282" s="16" t="n">
        <v>27515.94</v>
      </c>
      <c r="I3282" s="1" t="str">
        <f aca="false">INDEX(Products!$C$2:$C$51,MATCH(C3282,Products!$A$2:$A$51,0))</f>
        <v>Home &amp; Kitchen</v>
      </c>
      <c r="J3282" s="1" t="str">
        <f aca="false">INDEX(Orders!$E$2:$E$8001,MATCH(B3282,Orders!$A$2:$A$8001,0))</f>
        <v>Delivered</v>
      </c>
      <c r="K3282" s="1" t="str">
        <f aca="false">LEFT(INDEX(Orders!$C$2:$C$8001,MATCH(B3282,Orders!$A$2:$A$8001,0)),7)</f>
        <v>2025-10</v>
      </c>
    </row>
    <row r="3283" customFormat="false" ht="15" hidden="false" customHeight="true" outlineLevel="0" collapsed="false">
      <c r="A3283" s="1" t="s">
        <v>13753</v>
      </c>
      <c r="B3283" s="1" t="s">
        <v>3990</v>
      </c>
      <c r="C3283" s="1" t="s">
        <v>1976</v>
      </c>
      <c r="D3283" s="1" t="n">
        <v>2</v>
      </c>
      <c r="E3283" s="16" t="n">
        <v>1603.35</v>
      </c>
      <c r="F3283" s="17" t="n">
        <v>0.05</v>
      </c>
      <c r="G3283" s="16" t="n">
        <v>3046.36</v>
      </c>
      <c r="I3283" s="1" t="str">
        <f aca="false">INDEX(Products!$C$2:$C$51,MATCH(C3283,Products!$A$2:$A$51,0))</f>
        <v>Beauty &amp; Personal Care</v>
      </c>
      <c r="J3283" s="1" t="str">
        <f aca="false">INDEX(Orders!$E$2:$E$8001,MATCH(B3283,Orders!$A$2:$A$8001,0))</f>
        <v>Delivered</v>
      </c>
      <c r="K3283" s="1" t="str">
        <f aca="false">LEFT(INDEX(Orders!$C$2:$C$8001,MATCH(B3283,Orders!$A$2:$A$8001,0)),7)</f>
        <v>2025-05</v>
      </c>
    </row>
    <row r="3284" customFormat="false" ht="15" hidden="false" customHeight="true" outlineLevel="0" collapsed="false">
      <c r="A3284" s="1" t="s">
        <v>13754</v>
      </c>
      <c r="B3284" s="1" t="s">
        <v>3990</v>
      </c>
      <c r="C3284" s="1" t="s">
        <v>1990</v>
      </c>
      <c r="D3284" s="1" t="n">
        <v>1</v>
      </c>
      <c r="E3284" s="16" t="n">
        <v>5311.32</v>
      </c>
      <c r="F3284" s="17" t="n">
        <v>0</v>
      </c>
      <c r="G3284" s="16" t="n">
        <v>5311.32</v>
      </c>
      <c r="I3284" s="1" t="str">
        <f aca="false">INDEX(Products!$C$2:$C$51,MATCH(C3284,Products!$A$2:$A$51,0))</f>
        <v>Sports &amp; Fitness</v>
      </c>
      <c r="J3284" s="1" t="str">
        <f aca="false">INDEX(Orders!$E$2:$E$8001,MATCH(B3284,Orders!$A$2:$A$8001,0))</f>
        <v>Delivered</v>
      </c>
      <c r="K3284" s="1" t="str">
        <f aca="false">LEFT(INDEX(Orders!$C$2:$C$8001,MATCH(B3284,Orders!$A$2:$A$8001,0)),7)</f>
        <v>2025-05</v>
      </c>
    </row>
    <row r="3285" customFormat="false" ht="15" hidden="false" customHeight="true" outlineLevel="0" collapsed="false">
      <c r="A3285" s="1" t="s">
        <v>13755</v>
      </c>
      <c r="B3285" s="1" t="s">
        <v>3991</v>
      </c>
      <c r="C3285" s="1" t="s">
        <v>1990</v>
      </c>
      <c r="D3285" s="1" t="n">
        <v>2</v>
      </c>
      <c r="E3285" s="16" t="n">
        <v>5311.32</v>
      </c>
      <c r="F3285" s="17" t="n">
        <v>0</v>
      </c>
      <c r="G3285" s="16" t="n">
        <v>10622.64</v>
      </c>
      <c r="I3285" s="1" t="str">
        <f aca="false">INDEX(Products!$C$2:$C$51,MATCH(C3285,Products!$A$2:$A$51,0))</f>
        <v>Sports &amp; Fitness</v>
      </c>
      <c r="J3285" s="1" t="str">
        <f aca="false">INDEX(Orders!$E$2:$E$8001,MATCH(B3285,Orders!$A$2:$A$8001,0))</f>
        <v>Delivered</v>
      </c>
      <c r="K3285" s="1" t="str">
        <f aca="false">LEFT(INDEX(Orders!$C$2:$C$8001,MATCH(B3285,Orders!$A$2:$A$8001,0)),7)</f>
        <v>2025-09</v>
      </c>
    </row>
    <row r="3286" customFormat="false" ht="15" hidden="false" customHeight="true" outlineLevel="0" collapsed="false">
      <c r="A3286" s="1" t="s">
        <v>13756</v>
      </c>
      <c r="B3286" s="1" t="s">
        <v>3992</v>
      </c>
      <c r="C3286" s="1" t="s">
        <v>1940</v>
      </c>
      <c r="D3286" s="1" t="n">
        <v>1</v>
      </c>
      <c r="E3286" s="16" t="n">
        <v>2374.52</v>
      </c>
      <c r="F3286" s="17" t="n">
        <v>0.05</v>
      </c>
      <c r="G3286" s="16" t="n">
        <v>2255.79</v>
      </c>
      <c r="I3286" s="1" t="str">
        <f aca="false">INDEX(Products!$C$2:$C$51,MATCH(C3286,Products!$A$2:$A$51,0))</f>
        <v>Fashion</v>
      </c>
      <c r="J3286" s="1" t="str">
        <f aca="false">INDEX(Orders!$E$2:$E$8001,MATCH(B3286,Orders!$A$2:$A$8001,0))</f>
        <v>Delivered</v>
      </c>
      <c r="K3286" s="1" t="str">
        <f aca="false">LEFT(INDEX(Orders!$C$2:$C$8001,MATCH(B3286,Orders!$A$2:$A$8001,0)),7)</f>
        <v>2025-08</v>
      </c>
    </row>
    <row r="3287" customFormat="false" ht="15" hidden="false" customHeight="true" outlineLevel="0" collapsed="false">
      <c r="A3287" s="1" t="s">
        <v>13757</v>
      </c>
      <c r="B3287" s="1" t="s">
        <v>3993</v>
      </c>
      <c r="C3287" s="1" t="s">
        <v>1940</v>
      </c>
      <c r="D3287" s="1" t="n">
        <v>1</v>
      </c>
      <c r="E3287" s="16" t="n">
        <v>2374.52</v>
      </c>
      <c r="F3287" s="17" t="n">
        <v>0.1</v>
      </c>
      <c r="G3287" s="16" t="n">
        <v>2137.07</v>
      </c>
      <c r="I3287" s="1" t="str">
        <f aca="false">INDEX(Products!$C$2:$C$51,MATCH(C3287,Products!$A$2:$A$51,0))</f>
        <v>Fashion</v>
      </c>
      <c r="J3287" s="1" t="str">
        <f aca="false">INDEX(Orders!$E$2:$E$8001,MATCH(B3287,Orders!$A$2:$A$8001,0))</f>
        <v>Delivered</v>
      </c>
      <c r="K3287" s="1" t="str">
        <f aca="false">LEFT(INDEX(Orders!$C$2:$C$8001,MATCH(B3287,Orders!$A$2:$A$8001,0)),7)</f>
        <v>2025-11</v>
      </c>
    </row>
    <row r="3288" customFormat="false" ht="15" hidden="false" customHeight="true" outlineLevel="0" collapsed="false">
      <c r="A3288" s="1" t="s">
        <v>13758</v>
      </c>
      <c r="B3288" s="1" t="s">
        <v>3993</v>
      </c>
      <c r="C3288" s="1" t="s">
        <v>1943</v>
      </c>
      <c r="D3288" s="1" t="n">
        <v>2</v>
      </c>
      <c r="E3288" s="16" t="n">
        <v>1250.54</v>
      </c>
      <c r="F3288" s="17" t="n">
        <v>0</v>
      </c>
      <c r="G3288" s="16" t="n">
        <v>2501.08</v>
      </c>
      <c r="I3288" s="1" t="str">
        <f aca="false">INDEX(Products!$C$2:$C$51,MATCH(C3288,Products!$A$2:$A$51,0))</f>
        <v>Fashion</v>
      </c>
      <c r="J3288" s="1" t="str">
        <f aca="false">INDEX(Orders!$E$2:$E$8001,MATCH(B3288,Orders!$A$2:$A$8001,0))</f>
        <v>Delivered</v>
      </c>
      <c r="K3288" s="1" t="str">
        <f aca="false">LEFT(INDEX(Orders!$C$2:$C$8001,MATCH(B3288,Orders!$A$2:$A$8001,0)),7)</f>
        <v>2025-11</v>
      </c>
    </row>
    <row r="3289" customFormat="false" ht="15" hidden="false" customHeight="true" outlineLevel="0" collapsed="false">
      <c r="A3289" s="1" t="s">
        <v>13759</v>
      </c>
      <c r="B3289" s="1" t="s">
        <v>3993</v>
      </c>
      <c r="C3289" s="1" t="s">
        <v>1977</v>
      </c>
      <c r="D3289" s="1" t="n">
        <v>1</v>
      </c>
      <c r="E3289" s="16" t="n">
        <v>2386.05</v>
      </c>
      <c r="F3289" s="17" t="n">
        <v>0</v>
      </c>
      <c r="G3289" s="16" t="n">
        <v>2386.05</v>
      </c>
      <c r="I3289" s="1" t="str">
        <f aca="false">INDEX(Products!$C$2:$C$51,MATCH(C3289,Products!$A$2:$A$51,0))</f>
        <v>Beauty &amp; Personal Care</v>
      </c>
      <c r="J3289" s="1" t="str">
        <f aca="false">INDEX(Orders!$E$2:$E$8001,MATCH(B3289,Orders!$A$2:$A$8001,0))</f>
        <v>Delivered</v>
      </c>
      <c r="K3289" s="1" t="str">
        <f aca="false">LEFT(INDEX(Orders!$C$2:$C$8001,MATCH(B3289,Orders!$A$2:$A$8001,0)),7)</f>
        <v>2025-11</v>
      </c>
    </row>
    <row r="3290" customFormat="false" ht="15" hidden="false" customHeight="true" outlineLevel="0" collapsed="false">
      <c r="A3290" s="1" t="s">
        <v>13760</v>
      </c>
      <c r="B3290" s="1" t="s">
        <v>3994</v>
      </c>
      <c r="C3290" s="1" t="s">
        <v>1940</v>
      </c>
      <c r="D3290" s="1" t="n">
        <v>2</v>
      </c>
      <c r="E3290" s="16" t="n">
        <v>2374.52</v>
      </c>
      <c r="F3290" s="17" t="n">
        <v>0.1</v>
      </c>
      <c r="G3290" s="16" t="n">
        <v>4274.14</v>
      </c>
      <c r="I3290" s="1" t="str">
        <f aca="false">INDEX(Products!$C$2:$C$51,MATCH(C3290,Products!$A$2:$A$51,0))</f>
        <v>Fashion</v>
      </c>
      <c r="J3290" s="1" t="str">
        <f aca="false">INDEX(Orders!$E$2:$E$8001,MATCH(B3290,Orders!$A$2:$A$8001,0))</f>
        <v>Delivered</v>
      </c>
      <c r="K3290" s="1" t="str">
        <f aca="false">LEFT(INDEX(Orders!$C$2:$C$8001,MATCH(B3290,Orders!$A$2:$A$8001,0)),7)</f>
        <v>2024-12</v>
      </c>
    </row>
    <row r="3291" customFormat="false" ht="15" hidden="false" customHeight="true" outlineLevel="0" collapsed="false">
      <c r="A3291" s="1" t="s">
        <v>13761</v>
      </c>
      <c r="B3291" s="1" t="s">
        <v>3994</v>
      </c>
      <c r="C3291" s="1" t="s">
        <v>1969</v>
      </c>
      <c r="D3291" s="1" t="n">
        <v>3</v>
      </c>
      <c r="E3291" s="16" t="n">
        <v>9171.98</v>
      </c>
      <c r="F3291" s="17" t="n">
        <v>0</v>
      </c>
      <c r="G3291" s="16" t="n">
        <v>27515.94</v>
      </c>
      <c r="I3291" s="1" t="str">
        <f aca="false">INDEX(Products!$C$2:$C$51,MATCH(C3291,Products!$A$2:$A$51,0))</f>
        <v>Home &amp; Kitchen</v>
      </c>
      <c r="J3291" s="1" t="str">
        <f aca="false">INDEX(Orders!$E$2:$E$8001,MATCH(B3291,Orders!$A$2:$A$8001,0))</f>
        <v>Delivered</v>
      </c>
      <c r="K3291" s="1" t="str">
        <f aca="false">LEFT(INDEX(Orders!$C$2:$C$8001,MATCH(B3291,Orders!$A$2:$A$8001,0)),7)</f>
        <v>2024-12</v>
      </c>
    </row>
    <row r="3292" customFormat="false" ht="15" hidden="false" customHeight="true" outlineLevel="0" collapsed="false">
      <c r="A3292" s="1" t="s">
        <v>13762</v>
      </c>
      <c r="B3292" s="1" t="s">
        <v>3995</v>
      </c>
      <c r="C3292" s="1" t="s">
        <v>1918</v>
      </c>
      <c r="D3292" s="1" t="n">
        <v>1</v>
      </c>
      <c r="E3292" s="16" t="n">
        <v>2978.99</v>
      </c>
      <c r="F3292" s="17" t="n">
        <v>0</v>
      </c>
      <c r="G3292" s="16" t="n">
        <v>2978.99</v>
      </c>
      <c r="I3292" s="1" t="str">
        <f aca="false">INDEX(Products!$C$2:$C$51,MATCH(C3292,Products!$A$2:$A$51,0))</f>
        <v>Electronics</v>
      </c>
      <c r="J3292" s="1" t="str">
        <f aca="false">INDEX(Orders!$E$2:$E$8001,MATCH(B3292,Orders!$A$2:$A$8001,0))</f>
        <v>Delivered</v>
      </c>
      <c r="K3292" s="1" t="str">
        <f aca="false">LEFT(INDEX(Orders!$C$2:$C$8001,MATCH(B3292,Orders!$A$2:$A$8001,0)),7)</f>
        <v>2025-11</v>
      </c>
    </row>
    <row r="3293" customFormat="false" ht="15" hidden="false" customHeight="true" outlineLevel="0" collapsed="false">
      <c r="A3293" s="1" t="s">
        <v>13763</v>
      </c>
      <c r="B3293" s="1" t="s">
        <v>3995</v>
      </c>
      <c r="C3293" s="1" t="s">
        <v>1924</v>
      </c>
      <c r="D3293" s="1" t="n">
        <v>1</v>
      </c>
      <c r="E3293" s="16" t="n">
        <v>1971</v>
      </c>
      <c r="F3293" s="17" t="n">
        <v>0</v>
      </c>
      <c r="G3293" s="16" t="n">
        <v>1971</v>
      </c>
      <c r="I3293" s="1" t="str">
        <f aca="false">INDEX(Products!$C$2:$C$51,MATCH(C3293,Products!$A$2:$A$51,0))</f>
        <v>Electronics</v>
      </c>
      <c r="J3293" s="1" t="str">
        <f aca="false">INDEX(Orders!$E$2:$E$8001,MATCH(B3293,Orders!$A$2:$A$8001,0))</f>
        <v>Delivered</v>
      </c>
      <c r="K3293" s="1" t="str">
        <f aca="false">LEFT(INDEX(Orders!$C$2:$C$8001,MATCH(B3293,Orders!$A$2:$A$8001,0)),7)</f>
        <v>2025-11</v>
      </c>
    </row>
    <row r="3294" customFormat="false" ht="15" hidden="false" customHeight="true" outlineLevel="0" collapsed="false">
      <c r="A3294" s="1" t="s">
        <v>13764</v>
      </c>
      <c r="B3294" s="1" t="s">
        <v>3995</v>
      </c>
      <c r="C3294" s="1" t="s">
        <v>2006</v>
      </c>
      <c r="D3294" s="1" t="n">
        <v>2</v>
      </c>
      <c r="E3294" s="16" t="n">
        <v>482.17</v>
      </c>
      <c r="F3294" s="17" t="n">
        <v>0.2</v>
      </c>
      <c r="G3294" s="16" t="n">
        <v>771.47</v>
      </c>
      <c r="I3294" s="1" t="str">
        <f aca="false">INDEX(Products!$C$2:$C$51,MATCH(C3294,Products!$A$2:$A$51,0))</f>
        <v>Books &amp; Stationery</v>
      </c>
      <c r="J3294" s="1" t="str">
        <f aca="false">INDEX(Orders!$E$2:$E$8001,MATCH(B3294,Orders!$A$2:$A$8001,0))</f>
        <v>Delivered</v>
      </c>
      <c r="K3294" s="1" t="str">
        <f aca="false">LEFT(INDEX(Orders!$C$2:$C$8001,MATCH(B3294,Orders!$A$2:$A$8001,0)),7)</f>
        <v>2025-11</v>
      </c>
    </row>
    <row r="3295" customFormat="false" ht="15" hidden="false" customHeight="true" outlineLevel="0" collapsed="false">
      <c r="A3295" s="1" t="s">
        <v>13765</v>
      </c>
      <c r="B3295" s="1" t="s">
        <v>3995</v>
      </c>
      <c r="C3295" s="1" t="s">
        <v>1938</v>
      </c>
      <c r="D3295" s="1" t="n">
        <v>1</v>
      </c>
      <c r="E3295" s="16" t="n">
        <v>1572.6</v>
      </c>
      <c r="F3295" s="17" t="n">
        <v>0.05</v>
      </c>
      <c r="G3295" s="16" t="n">
        <v>1493.97</v>
      </c>
      <c r="I3295" s="1" t="str">
        <f aca="false">INDEX(Products!$C$2:$C$51,MATCH(C3295,Products!$A$2:$A$51,0))</f>
        <v>Fashion</v>
      </c>
      <c r="J3295" s="1" t="str">
        <f aca="false">INDEX(Orders!$E$2:$E$8001,MATCH(B3295,Orders!$A$2:$A$8001,0))</f>
        <v>Delivered</v>
      </c>
      <c r="K3295" s="1" t="str">
        <f aca="false">LEFT(INDEX(Orders!$C$2:$C$8001,MATCH(B3295,Orders!$A$2:$A$8001,0)),7)</f>
        <v>2025-11</v>
      </c>
    </row>
    <row r="3296" customFormat="false" ht="15" hidden="false" customHeight="true" outlineLevel="0" collapsed="false">
      <c r="A3296" s="1" t="s">
        <v>13766</v>
      </c>
      <c r="B3296" s="1" t="s">
        <v>3995</v>
      </c>
      <c r="C3296" s="1" t="s">
        <v>1930</v>
      </c>
      <c r="D3296" s="1" t="n">
        <v>1</v>
      </c>
      <c r="E3296" s="16" t="n">
        <v>2398.35</v>
      </c>
      <c r="F3296" s="17" t="n">
        <v>0.05</v>
      </c>
      <c r="G3296" s="16" t="n">
        <v>2278.43</v>
      </c>
      <c r="I3296" s="1" t="str">
        <f aca="false">INDEX(Products!$C$2:$C$51,MATCH(C3296,Products!$A$2:$A$51,0))</f>
        <v>Electronics</v>
      </c>
      <c r="J3296" s="1" t="str">
        <f aca="false">INDEX(Orders!$E$2:$E$8001,MATCH(B3296,Orders!$A$2:$A$8001,0))</f>
        <v>Delivered</v>
      </c>
      <c r="K3296" s="1" t="str">
        <f aca="false">LEFT(INDEX(Orders!$C$2:$C$8001,MATCH(B3296,Orders!$A$2:$A$8001,0)),7)</f>
        <v>2025-11</v>
      </c>
    </row>
    <row r="3297" customFormat="false" ht="15" hidden="false" customHeight="true" outlineLevel="0" collapsed="false">
      <c r="A3297" s="1" t="s">
        <v>13767</v>
      </c>
      <c r="B3297" s="1" t="s">
        <v>3996</v>
      </c>
      <c r="C3297" s="1" t="s">
        <v>1949</v>
      </c>
      <c r="D3297" s="1" t="n">
        <v>1</v>
      </c>
      <c r="E3297" s="16" t="n">
        <v>4185.64</v>
      </c>
      <c r="F3297" s="17" t="n">
        <v>0</v>
      </c>
      <c r="G3297" s="16" t="n">
        <v>4185.64</v>
      </c>
      <c r="I3297" s="1" t="str">
        <f aca="false">INDEX(Products!$C$2:$C$51,MATCH(C3297,Products!$A$2:$A$51,0))</f>
        <v>Fashion</v>
      </c>
      <c r="J3297" s="1" t="str">
        <f aca="false">INDEX(Orders!$E$2:$E$8001,MATCH(B3297,Orders!$A$2:$A$8001,0))</f>
        <v>Delivered</v>
      </c>
      <c r="K3297" s="1" t="str">
        <f aca="false">LEFT(INDEX(Orders!$C$2:$C$8001,MATCH(B3297,Orders!$A$2:$A$8001,0)),7)</f>
        <v>2025-03</v>
      </c>
    </row>
    <row r="3298" customFormat="false" ht="15" hidden="false" customHeight="true" outlineLevel="0" collapsed="false">
      <c r="A3298" s="1" t="s">
        <v>13768</v>
      </c>
      <c r="B3298" s="1" t="s">
        <v>3996</v>
      </c>
      <c r="C3298" s="1" t="s">
        <v>2007</v>
      </c>
      <c r="D3298" s="1" t="n">
        <v>1</v>
      </c>
      <c r="E3298" s="16" t="n">
        <v>750.27</v>
      </c>
      <c r="F3298" s="17" t="n">
        <v>0</v>
      </c>
      <c r="G3298" s="16" t="n">
        <v>750.27</v>
      </c>
      <c r="I3298" s="1" t="str">
        <f aca="false">INDEX(Products!$C$2:$C$51,MATCH(C3298,Products!$A$2:$A$51,0))</f>
        <v>Books &amp; Stationery</v>
      </c>
      <c r="J3298" s="1" t="str">
        <f aca="false">INDEX(Orders!$E$2:$E$8001,MATCH(B3298,Orders!$A$2:$A$8001,0))</f>
        <v>Delivered</v>
      </c>
      <c r="K3298" s="1" t="str">
        <f aca="false">LEFT(INDEX(Orders!$C$2:$C$8001,MATCH(B3298,Orders!$A$2:$A$8001,0)),7)</f>
        <v>2025-03</v>
      </c>
    </row>
    <row r="3299" customFormat="false" ht="15" hidden="false" customHeight="true" outlineLevel="0" collapsed="false">
      <c r="A3299" s="1" t="s">
        <v>13769</v>
      </c>
      <c r="B3299" s="1" t="s">
        <v>3996</v>
      </c>
      <c r="C3299" s="1" t="s">
        <v>1997</v>
      </c>
      <c r="D3299" s="1" t="n">
        <v>1</v>
      </c>
      <c r="E3299" s="16" t="n">
        <v>311.15</v>
      </c>
      <c r="F3299" s="17" t="n">
        <v>0.05</v>
      </c>
      <c r="G3299" s="16" t="n">
        <v>295.59</v>
      </c>
      <c r="I3299" s="1" t="str">
        <f aca="false">INDEX(Products!$C$2:$C$51,MATCH(C3299,Products!$A$2:$A$51,0))</f>
        <v>Sports &amp; Fitness</v>
      </c>
      <c r="J3299" s="1" t="str">
        <f aca="false">INDEX(Orders!$E$2:$E$8001,MATCH(B3299,Orders!$A$2:$A$8001,0))</f>
        <v>Delivered</v>
      </c>
      <c r="K3299" s="1" t="str">
        <f aca="false">LEFT(INDEX(Orders!$C$2:$C$8001,MATCH(B3299,Orders!$A$2:$A$8001,0)),7)</f>
        <v>2025-03</v>
      </c>
    </row>
    <row r="3300" customFormat="false" ht="15" hidden="false" customHeight="true" outlineLevel="0" collapsed="false">
      <c r="A3300" s="1" t="s">
        <v>13770</v>
      </c>
      <c r="B3300" s="1" t="s">
        <v>3997</v>
      </c>
      <c r="C3300" s="1" t="s">
        <v>1930</v>
      </c>
      <c r="D3300" s="1" t="n">
        <v>1</v>
      </c>
      <c r="E3300" s="16" t="n">
        <v>2398.35</v>
      </c>
      <c r="F3300" s="17" t="n">
        <v>0.05</v>
      </c>
      <c r="G3300" s="16" t="n">
        <v>2278.43</v>
      </c>
      <c r="I3300" s="1" t="str">
        <f aca="false">INDEX(Products!$C$2:$C$51,MATCH(C3300,Products!$A$2:$A$51,0))</f>
        <v>Electronics</v>
      </c>
      <c r="J3300" s="1" t="str">
        <f aca="false">INDEX(Orders!$E$2:$E$8001,MATCH(B3300,Orders!$A$2:$A$8001,0))</f>
        <v>Delivered</v>
      </c>
      <c r="K3300" s="1" t="str">
        <f aca="false">LEFT(INDEX(Orders!$C$2:$C$8001,MATCH(B3300,Orders!$A$2:$A$8001,0)),7)</f>
        <v>2025-07</v>
      </c>
    </row>
    <row r="3301" customFormat="false" ht="15" hidden="false" customHeight="true" outlineLevel="0" collapsed="false">
      <c r="A3301" s="1" t="s">
        <v>13771</v>
      </c>
      <c r="B3301" s="1" t="s">
        <v>3997</v>
      </c>
      <c r="C3301" s="1" t="s">
        <v>2007</v>
      </c>
      <c r="D3301" s="1" t="n">
        <v>2</v>
      </c>
      <c r="E3301" s="16" t="n">
        <v>750.27</v>
      </c>
      <c r="F3301" s="17" t="n">
        <v>0.15</v>
      </c>
      <c r="G3301" s="16" t="n">
        <v>1275.46</v>
      </c>
      <c r="I3301" s="1" t="str">
        <f aca="false">INDEX(Products!$C$2:$C$51,MATCH(C3301,Products!$A$2:$A$51,0))</f>
        <v>Books &amp; Stationery</v>
      </c>
      <c r="J3301" s="1" t="str">
        <f aca="false">INDEX(Orders!$E$2:$E$8001,MATCH(B3301,Orders!$A$2:$A$8001,0))</f>
        <v>Delivered</v>
      </c>
      <c r="K3301" s="1" t="str">
        <f aca="false">LEFT(INDEX(Orders!$C$2:$C$8001,MATCH(B3301,Orders!$A$2:$A$8001,0)),7)</f>
        <v>2025-07</v>
      </c>
    </row>
    <row r="3302" customFormat="false" ht="15" hidden="false" customHeight="true" outlineLevel="0" collapsed="false">
      <c r="A3302" s="1" t="s">
        <v>13772</v>
      </c>
      <c r="B3302" s="1" t="s">
        <v>3998</v>
      </c>
      <c r="C3302" s="1" t="s">
        <v>1922</v>
      </c>
      <c r="D3302" s="1" t="n">
        <v>1</v>
      </c>
      <c r="E3302" s="16" t="n">
        <v>3142.61</v>
      </c>
      <c r="F3302" s="17" t="n">
        <v>0</v>
      </c>
      <c r="G3302" s="16" t="n">
        <v>3142.61</v>
      </c>
      <c r="I3302" s="1" t="str">
        <f aca="false">INDEX(Products!$C$2:$C$51,MATCH(C3302,Products!$A$2:$A$51,0))</f>
        <v>Electronics</v>
      </c>
      <c r="J3302" s="1" t="str">
        <f aca="false">INDEX(Orders!$E$2:$E$8001,MATCH(B3302,Orders!$A$2:$A$8001,0))</f>
        <v>Returned</v>
      </c>
      <c r="K3302" s="1" t="str">
        <f aca="false">LEFT(INDEX(Orders!$C$2:$C$8001,MATCH(B3302,Orders!$A$2:$A$8001,0)),7)</f>
        <v>2025-12</v>
      </c>
    </row>
    <row r="3303" customFormat="false" ht="15" hidden="false" customHeight="true" outlineLevel="0" collapsed="false">
      <c r="A3303" s="1" t="s">
        <v>13773</v>
      </c>
      <c r="B3303" s="1" t="s">
        <v>3998</v>
      </c>
      <c r="C3303" s="1" t="s">
        <v>2006</v>
      </c>
      <c r="D3303" s="1" t="n">
        <v>1</v>
      </c>
      <c r="E3303" s="16" t="n">
        <v>482.17</v>
      </c>
      <c r="F3303" s="17" t="n">
        <v>0.05</v>
      </c>
      <c r="G3303" s="16" t="n">
        <v>458.06</v>
      </c>
      <c r="I3303" s="1" t="str">
        <f aca="false">INDEX(Products!$C$2:$C$51,MATCH(C3303,Products!$A$2:$A$51,0))</f>
        <v>Books &amp; Stationery</v>
      </c>
      <c r="J3303" s="1" t="str">
        <f aca="false">INDEX(Orders!$E$2:$E$8001,MATCH(B3303,Orders!$A$2:$A$8001,0))</f>
        <v>Returned</v>
      </c>
      <c r="K3303" s="1" t="str">
        <f aca="false">LEFT(INDEX(Orders!$C$2:$C$8001,MATCH(B3303,Orders!$A$2:$A$8001,0)),7)</f>
        <v>2025-12</v>
      </c>
    </row>
    <row r="3304" customFormat="false" ht="15" hidden="false" customHeight="true" outlineLevel="0" collapsed="false">
      <c r="A3304" s="1" t="s">
        <v>13774</v>
      </c>
      <c r="B3304" s="1" t="s">
        <v>3999</v>
      </c>
      <c r="C3304" s="1" t="s">
        <v>1997</v>
      </c>
      <c r="D3304" s="1" t="n">
        <v>3</v>
      </c>
      <c r="E3304" s="16" t="n">
        <v>311.15</v>
      </c>
      <c r="F3304" s="17" t="n">
        <v>0</v>
      </c>
      <c r="G3304" s="16" t="n">
        <v>933.45</v>
      </c>
      <c r="I3304" s="1" t="str">
        <f aca="false">INDEX(Products!$C$2:$C$51,MATCH(C3304,Products!$A$2:$A$51,0))</f>
        <v>Sports &amp; Fitness</v>
      </c>
      <c r="J3304" s="1" t="str">
        <f aca="false">INDEX(Orders!$E$2:$E$8001,MATCH(B3304,Orders!$A$2:$A$8001,0))</f>
        <v>Delivered</v>
      </c>
      <c r="K3304" s="1" t="str">
        <f aca="false">LEFT(INDEX(Orders!$C$2:$C$8001,MATCH(B3304,Orders!$A$2:$A$8001,0)),7)</f>
        <v>2024-12</v>
      </c>
    </row>
    <row r="3305" customFormat="false" ht="15" hidden="false" customHeight="true" outlineLevel="0" collapsed="false">
      <c r="A3305" s="1" t="s">
        <v>13775</v>
      </c>
      <c r="B3305" s="1" t="s">
        <v>3999</v>
      </c>
      <c r="C3305" s="1" t="s">
        <v>2006</v>
      </c>
      <c r="D3305" s="1" t="n">
        <v>1</v>
      </c>
      <c r="E3305" s="16" t="n">
        <v>482.17</v>
      </c>
      <c r="F3305" s="17" t="n">
        <v>0</v>
      </c>
      <c r="G3305" s="16" t="n">
        <v>482.17</v>
      </c>
      <c r="I3305" s="1" t="str">
        <f aca="false">INDEX(Products!$C$2:$C$51,MATCH(C3305,Products!$A$2:$A$51,0))</f>
        <v>Books &amp; Stationery</v>
      </c>
      <c r="J3305" s="1" t="str">
        <f aca="false">INDEX(Orders!$E$2:$E$8001,MATCH(B3305,Orders!$A$2:$A$8001,0))</f>
        <v>Delivered</v>
      </c>
      <c r="K3305" s="1" t="str">
        <f aca="false">LEFT(INDEX(Orders!$C$2:$C$8001,MATCH(B3305,Orders!$A$2:$A$8001,0)),7)</f>
        <v>2024-12</v>
      </c>
    </row>
    <row r="3306" customFormat="false" ht="15" hidden="false" customHeight="true" outlineLevel="0" collapsed="false">
      <c r="A3306" s="1" t="s">
        <v>13776</v>
      </c>
      <c r="B3306" s="1" t="s">
        <v>3999</v>
      </c>
      <c r="C3306" s="1" t="s">
        <v>1955</v>
      </c>
      <c r="D3306" s="1" t="n">
        <v>3</v>
      </c>
      <c r="E3306" s="16" t="n">
        <v>3340.76</v>
      </c>
      <c r="F3306" s="17" t="n">
        <v>0.15</v>
      </c>
      <c r="G3306" s="16" t="n">
        <v>8518.94</v>
      </c>
      <c r="I3306" s="1" t="str">
        <f aca="false">INDEX(Products!$C$2:$C$51,MATCH(C3306,Products!$A$2:$A$51,0))</f>
        <v>Home &amp; Kitchen</v>
      </c>
      <c r="J3306" s="1" t="str">
        <f aca="false">INDEX(Orders!$E$2:$E$8001,MATCH(B3306,Orders!$A$2:$A$8001,0))</f>
        <v>Delivered</v>
      </c>
      <c r="K3306" s="1" t="str">
        <f aca="false">LEFT(INDEX(Orders!$C$2:$C$8001,MATCH(B3306,Orders!$A$2:$A$8001,0)),7)</f>
        <v>2024-12</v>
      </c>
    </row>
    <row r="3307" customFormat="false" ht="15" hidden="false" customHeight="true" outlineLevel="0" collapsed="false">
      <c r="A3307" s="1" t="s">
        <v>13777</v>
      </c>
      <c r="B3307" s="1" t="s">
        <v>3999</v>
      </c>
      <c r="C3307" s="1" t="s">
        <v>1926</v>
      </c>
      <c r="D3307" s="1" t="n">
        <v>1</v>
      </c>
      <c r="E3307" s="16" t="n">
        <v>1478.08</v>
      </c>
      <c r="F3307" s="17" t="n">
        <v>0.05</v>
      </c>
      <c r="G3307" s="16" t="n">
        <v>1404.18</v>
      </c>
      <c r="I3307" s="1" t="str">
        <f aca="false">INDEX(Products!$C$2:$C$51,MATCH(C3307,Products!$A$2:$A$51,0))</f>
        <v>Electronics</v>
      </c>
      <c r="J3307" s="1" t="str">
        <f aca="false">INDEX(Orders!$E$2:$E$8001,MATCH(B3307,Orders!$A$2:$A$8001,0))</f>
        <v>Delivered</v>
      </c>
      <c r="K3307" s="1" t="str">
        <f aca="false">LEFT(INDEX(Orders!$C$2:$C$8001,MATCH(B3307,Orders!$A$2:$A$8001,0)),7)</f>
        <v>2024-12</v>
      </c>
    </row>
    <row r="3308" customFormat="false" ht="15" hidden="false" customHeight="true" outlineLevel="0" collapsed="false">
      <c r="A3308" s="1" t="s">
        <v>13778</v>
      </c>
      <c r="B3308" s="1" t="s">
        <v>4000</v>
      </c>
      <c r="C3308" s="1" t="s">
        <v>2007</v>
      </c>
      <c r="D3308" s="1" t="n">
        <v>2</v>
      </c>
      <c r="E3308" s="16" t="n">
        <v>750.27</v>
      </c>
      <c r="F3308" s="17" t="n">
        <v>0</v>
      </c>
      <c r="G3308" s="16" t="n">
        <v>1500.54</v>
      </c>
      <c r="I3308" s="1" t="str">
        <f aca="false">INDEX(Products!$C$2:$C$51,MATCH(C3308,Products!$A$2:$A$51,0))</f>
        <v>Books &amp; Stationery</v>
      </c>
      <c r="J3308" s="1" t="str">
        <f aca="false">INDEX(Orders!$E$2:$E$8001,MATCH(B3308,Orders!$A$2:$A$8001,0))</f>
        <v>Delivered</v>
      </c>
      <c r="K3308" s="1" t="str">
        <f aca="false">LEFT(INDEX(Orders!$C$2:$C$8001,MATCH(B3308,Orders!$A$2:$A$8001,0)),7)</f>
        <v>2024-01</v>
      </c>
    </row>
    <row r="3309" customFormat="false" ht="15" hidden="false" customHeight="true" outlineLevel="0" collapsed="false">
      <c r="A3309" s="1" t="s">
        <v>13779</v>
      </c>
      <c r="B3309" s="1" t="s">
        <v>4000</v>
      </c>
      <c r="C3309" s="1" t="s">
        <v>1933</v>
      </c>
      <c r="D3309" s="1" t="n">
        <v>1</v>
      </c>
      <c r="E3309" s="16" t="n">
        <v>7194.38</v>
      </c>
      <c r="F3309" s="17" t="n">
        <v>0.15</v>
      </c>
      <c r="G3309" s="16" t="n">
        <v>6115.22</v>
      </c>
      <c r="I3309" s="1" t="str">
        <f aca="false">INDEX(Products!$C$2:$C$51,MATCH(C3309,Products!$A$2:$A$51,0))</f>
        <v>Electronics</v>
      </c>
      <c r="J3309" s="1" t="str">
        <f aca="false">INDEX(Orders!$E$2:$E$8001,MATCH(B3309,Orders!$A$2:$A$8001,0))</f>
        <v>Delivered</v>
      </c>
      <c r="K3309" s="1" t="str">
        <f aca="false">LEFT(INDEX(Orders!$C$2:$C$8001,MATCH(B3309,Orders!$A$2:$A$8001,0)),7)</f>
        <v>2024-01</v>
      </c>
    </row>
    <row r="3310" customFormat="false" ht="15" hidden="false" customHeight="true" outlineLevel="0" collapsed="false">
      <c r="A3310" s="1" t="s">
        <v>13780</v>
      </c>
      <c r="B3310" s="1" t="s">
        <v>4000</v>
      </c>
      <c r="C3310" s="1" t="s">
        <v>1937</v>
      </c>
      <c r="D3310" s="1" t="n">
        <v>3</v>
      </c>
      <c r="E3310" s="16" t="n">
        <v>1364.75</v>
      </c>
      <c r="F3310" s="17" t="n">
        <v>0</v>
      </c>
      <c r="G3310" s="16" t="n">
        <v>4094.25</v>
      </c>
      <c r="I3310" s="1" t="str">
        <f aca="false">INDEX(Products!$C$2:$C$51,MATCH(C3310,Products!$A$2:$A$51,0))</f>
        <v>Fashion</v>
      </c>
      <c r="J3310" s="1" t="str">
        <f aca="false">INDEX(Orders!$E$2:$E$8001,MATCH(B3310,Orders!$A$2:$A$8001,0))</f>
        <v>Delivered</v>
      </c>
      <c r="K3310" s="1" t="str">
        <f aca="false">LEFT(INDEX(Orders!$C$2:$C$8001,MATCH(B3310,Orders!$A$2:$A$8001,0)),7)</f>
        <v>2024-01</v>
      </c>
    </row>
    <row r="3311" customFormat="false" ht="15" hidden="false" customHeight="true" outlineLevel="0" collapsed="false">
      <c r="A3311" s="1" t="s">
        <v>13781</v>
      </c>
      <c r="B3311" s="1" t="s">
        <v>4000</v>
      </c>
      <c r="C3311" s="1" t="s">
        <v>1979</v>
      </c>
      <c r="D3311" s="1" t="n">
        <v>1</v>
      </c>
      <c r="E3311" s="16" t="n">
        <v>623</v>
      </c>
      <c r="F3311" s="17" t="n">
        <v>0</v>
      </c>
      <c r="G3311" s="16" t="n">
        <v>623</v>
      </c>
      <c r="I3311" s="1" t="str">
        <f aca="false">INDEX(Products!$C$2:$C$51,MATCH(C3311,Products!$A$2:$A$51,0))</f>
        <v>Beauty &amp; Personal Care</v>
      </c>
      <c r="J3311" s="1" t="str">
        <f aca="false">INDEX(Orders!$E$2:$E$8001,MATCH(B3311,Orders!$A$2:$A$8001,0))</f>
        <v>Delivered</v>
      </c>
      <c r="K3311" s="1" t="str">
        <f aca="false">LEFT(INDEX(Orders!$C$2:$C$8001,MATCH(B3311,Orders!$A$2:$A$8001,0)),7)</f>
        <v>2024-01</v>
      </c>
    </row>
    <row r="3312" customFormat="false" ht="15" hidden="false" customHeight="true" outlineLevel="0" collapsed="false">
      <c r="A3312" s="1" t="s">
        <v>13782</v>
      </c>
      <c r="B3312" s="1" t="s">
        <v>4000</v>
      </c>
      <c r="C3312" s="1" t="s">
        <v>1990</v>
      </c>
      <c r="D3312" s="1" t="n">
        <v>2</v>
      </c>
      <c r="E3312" s="16" t="n">
        <v>5311.32</v>
      </c>
      <c r="F3312" s="17" t="n">
        <v>0</v>
      </c>
      <c r="G3312" s="16" t="n">
        <v>10622.64</v>
      </c>
      <c r="I3312" s="1" t="str">
        <f aca="false">INDEX(Products!$C$2:$C$51,MATCH(C3312,Products!$A$2:$A$51,0))</f>
        <v>Sports &amp; Fitness</v>
      </c>
      <c r="J3312" s="1" t="str">
        <f aca="false">INDEX(Orders!$E$2:$E$8001,MATCH(B3312,Orders!$A$2:$A$8001,0))</f>
        <v>Delivered</v>
      </c>
      <c r="K3312" s="1" t="str">
        <f aca="false">LEFT(INDEX(Orders!$C$2:$C$8001,MATCH(B3312,Orders!$A$2:$A$8001,0)),7)</f>
        <v>2024-01</v>
      </c>
    </row>
    <row r="3313" customFormat="false" ht="15" hidden="false" customHeight="true" outlineLevel="0" collapsed="false">
      <c r="A3313" s="1" t="s">
        <v>13783</v>
      </c>
      <c r="B3313" s="1" t="s">
        <v>4001</v>
      </c>
      <c r="C3313" s="1" t="s">
        <v>1982</v>
      </c>
      <c r="D3313" s="1" t="n">
        <v>1</v>
      </c>
      <c r="E3313" s="16" t="n">
        <v>1808.21</v>
      </c>
      <c r="F3313" s="17" t="n">
        <v>0.2</v>
      </c>
      <c r="G3313" s="16" t="n">
        <v>1446.57</v>
      </c>
      <c r="I3313" s="1" t="str">
        <f aca="false">INDEX(Products!$C$2:$C$51,MATCH(C3313,Products!$A$2:$A$51,0))</f>
        <v>Beauty &amp; Personal Care</v>
      </c>
      <c r="J3313" s="1" t="str">
        <f aca="false">INDEX(Orders!$E$2:$E$8001,MATCH(B3313,Orders!$A$2:$A$8001,0))</f>
        <v>Delivered</v>
      </c>
      <c r="K3313" s="1" t="str">
        <f aca="false">LEFT(INDEX(Orders!$C$2:$C$8001,MATCH(B3313,Orders!$A$2:$A$8001,0)),7)</f>
        <v>2025-02</v>
      </c>
    </row>
    <row r="3314" customFormat="false" ht="15" hidden="false" customHeight="true" outlineLevel="0" collapsed="false">
      <c r="A3314" s="1" t="s">
        <v>13784</v>
      </c>
      <c r="B3314" s="1" t="s">
        <v>4001</v>
      </c>
      <c r="C3314" s="1" t="s">
        <v>2006</v>
      </c>
      <c r="D3314" s="1" t="n">
        <v>1</v>
      </c>
      <c r="E3314" s="16" t="n">
        <v>482.17</v>
      </c>
      <c r="F3314" s="17" t="n">
        <v>0.15</v>
      </c>
      <c r="G3314" s="16" t="n">
        <v>409.84</v>
      </c>
      <c r="I3314" s="1" t="str">
        <f aca="false">INDEX(Products!$C$2:$C$51,MATCH(C3314,Products!$A$2:$A$51,0))</f>
        <v>Books &amp; Stationery</v>
      </c>
      <c r="J3314" s="1" t="str">
        <f aca="false">INDEX(Orders!$E$2:$E$8001,MATCH(B3314,Orders!$A$2:$A$8001,0))</f>
        <v>Delivered</v>
      </c>
      <c r="K3314" s="1" t="str">
        <f aca="false">LEFT(INDEX(Orders!$C$2:$C$8001,MATCH(B3314,Orders!$A$2:$A$8001,0)),7)</f>
        <v>2025-02</v>
      </c>
    </row>
    <row r="3315" customFormat="false" ht="15" hidden="false" customHeight="true" outlineLevel="0" collapsed="false">
      <c r="A3315" s="1" t="s">
        <v>13785</v>
      </c>
      <c r="B3315" s="1" t="s">
        <v>4001</v>
      </c>
      <c r="C3315" s="1" t="s">
        <v>2007</v>
      </c>
      <c r="D3315" s="1" t="n">
        <v>1</v>
      </c>
      <c r="E3315" s="16" t="n">
        <v>750.27</v>
      </c>
      <c r="F3315" s="17" t="n">
        <v>0.1</v>
      </c>
      <c r="G3315" s="16" t="n">
        <v>675.24</v>
      </c>
      <c r="I3315" s="1" t="str">
        <f aca="false">INDEX(Products!$C$2:$C$51,MATCH(C3315,Products!$A$2:$A$51,0))</f>
        <v>Books &amp; Stationery</v>
      </c>
      <c r="J3315" s="1" t="str">
        <f aca="false">INDEX(Orders!$E$2:$E$8001,MATCH(B3315,Orders!$A$2:$A$8001,0))</f>
        <v>Delivered</v>
      </c>
      <c r="K3315" s="1" t="str">
        <f aca="false">LEFT(INDEX(Orders!$C$2:$C$8001,MATCH(B3315,Orders!$A$2:$A$8001,0)),7)</f>
        <v>2025-02</v>
      </c>
    </row>
    <row r="3316" customFormat="false" ht="15" hidden="false" customHeight="true" outlineLevel="0" collapsed="false">
      <c r="A3316" s="1" t="s">
        <v>13786</v>
      </c>
      <c r="B3316" s="1" t="s">
        <v>4001</v>
      </c>
      <c r="C3316" s="1" t="s">
        <v>1995</v>
      </c>
      <c r="D3316" s="1" t="n">
        <v>1</v>
      </c>
      <c r="E3316" s="16" t="n">
        <v>2914.27</v>
      </c>
      <c r="F3316" s="17" t="n">
        <v>0.15</v>
      </c>
      <c r="G3316" s="16" t="n">
        <v>2477.13</v>
      </c>
      <c r="I3316" s="1" t="str">
        <f aca="false">INDEX(Products!$C$2:$C$51,MATCH(C3316,Products!$A$2:$A$51,0))</f>
        <v>Sports &amp; Fitness</v>
      </c>
      <c r="J3316" s="1" t="str">
        <f aca="false">INDEX(Orders!$E$2:$E$8001,MATCH(B3316,Orders!$A$2:$A$8001,0))</f>
        <v>Delivered</v>
      </c>
      <c r="K3316" s="1" t="str">
        <f aca="false">LEFT(INDEX(Orders!$C$2:$C$8001,MATCH(B3316,Orders!$A$2:$A$8001,0)),7)</f>
        <v>2025-02</v>
      </c>
    </row>
    <row r="3317" customFormat="false" ht="15" hidden="false" customHeight="true" outlineLevel="0" collapsed="false">
      <c r="A3317" s="1" t="s">
        <v>13787</v>
      </c>
      <c r="B3317" s="1" t="s">
        <v>4001</v>
      </c>
      <c r="C3317" s="1" t="s">
        <v>1979</v>
      </c>
      <c r="D3317" s="1" t="n">
        <v>1</v>
      </c>
      <c r="E3317" s="16" t="n">
        <v>623</v>
      </c>
      <c r="F3317" s="17" t="n">
        <v>0.05</v>
      </c>
      <c r="G3317" s="16" t="n">
        <v>591.85</v>
      </c>
      <c r="I3317" s="1" t="str">
        <f aca="false">INDEX(Products!$C$2:$C$51,MATCH(C3317,Products!$A$2:$A$51,0))</f>
        <v>Beauty &amp; Personal Care</v>
      </c>
      <c r="J3317" s="1" t="str">
        <f aca="false">INDEX(Orders!$E$2:$E$8001,MATCH(B3317,Orders!$A$2:$A$8001,0))</f>
        <v>Delivered</v>
      </c>
      <c r="K3317" s="1" t="str">
        <f aca="false">LEFT(INDEX(Orders!$C$2:$C$8001,MATCH(B3317,Orders!$A$2:$A$8001,0)),7)</f>
        <v>2025-02</v>
      </c>
    </row>
    <row r="3318" customFormat="false" ht="15" hidden="false" customHeight="true" outlineLevel="0" collapsed="false">
      <c r="A3318" s="1" t="s">
        <v>13788</v>
      </c>
      <c r="B3318" s="1" t="s">
        <v>4002</v>
      </c>
      <c r="C3318" s="1" t="s">
        <v>1930</v>
      </c>
      <c r="D3318" s="1" t="n">
        <v>1</v>
      </c>
      <c r="E3318" s="16" t="n">
        <v>2398.35</v>
      </c>
      <c r="F3318" s="17" t="n">
        <v>0.05</v>
      </c>
      <c r="G3318" s="16" t="n">
        <v>2278.43</v>
      </c>
      <c r="I3318" s="1" t="str">
        <f aca="false">INDEX(Products!$C$2:$C$51,MATCH(C3318,Products!$A$2:$A$51,0))</f>
        <v>Electronics</v>
      </c>
      <c r="J3318" s="1" t="str">
        <f aca="false">INDEX(Orders!$E$2:$E$8001,MATCH(B3318,Orders!$A$2:$A$8001,0))</f>
        <v>Delivered</v>
      </c>
      <c r="K3318" s="1" t="str">
        <f aca="false">LEFT(INDEX(Orders!$C$2:$C$8001,MATCH(B3318,Orders!$A$2:$A$8001,0)),7)</f>
        <v>2025-05</v>
      </c>
    </row>
    <row r="3319" customFormat="false" ht="15" hidden="false" customHeight="true" outlineLevel="0" collapsed="false">
      <c r="A3319" s="1" t="s">
        <v>13789</v>
      </c>
      <c r="B3319" s="1" t="s">
        <v>4002</v>
      </c>
      <c r="C3319" s="1" t="s">
        <v>1926</v>
      </c>
      <c r="D3319" s="1" t="n">
        <v>1</v>
      </c>
      <c r="E3319" s="16" t="n">
        <v>1478.08</v>
      </c>
      <c r="F3319" s="17" t="n">
        <v>0.05</v>
      </c>
      <c r="G3319" s="16" t="n">
        <v>1404.18</v>
      </c>
      <c r="I3319" s="1" t="str">
        <f aca="false">INDEX(Products!$C$2:$C$51,MATCH(C3319,Products!$A$2:$A$51,0))</f>
        <v>Electronics</v>
      </c>
      <c r="J3319" s="1" t="str">
        <f aca="false">INDEX(Orders!$E$2:$E$8001,MATCH(B3319,Orders!$A$2:$A$8001,0))</f>
        <v>Delivered</v>
      </c>
      <c r="K3319" s="1" t="str">
        <f aca="false">LEFT(INDEX(Orders!$C$2:$C$8001,MATCH(B3319,Orders!$A$2:$A$8001,0)),7)</f>
        <v>2025-05</v>
      </c>
    </row>
    <row r="3320" customFormat="false" ht="15" hidden="false" customHeight="true" outlineLevel="0" collapsed="false">
      <c r="A3320" s="1" t="s">
        <v>13790</v>
      </c>
      <c r="B3320" s="1" t="s">
        <v>4003</v>
      </c>
      <c r="C3320" s="1" t="s">
        <v>1969</v>
      </c>
      <c r="D3320" s="1" t="n">
        <v>2</v>
      </c>
      <c r="E3320" s="16" t="n">
        <v>9171.98</v>
      </c>
      <c r="F3320" s="17" t="n">
        <v>0</v>
      </c>
      <c r="G3320" s="16" t="n">
        <v>18343.96</v>
      </c>
      <c r="I3320" s="1" t="str">
        <f aca="false">INDEX(Products!$C$2:$C$51,MATCH(C3320,Products!$A$2:$A$51,0))</f>
        <v>Home &amp; Kitchen</v>
      </c>
      <c r="J3320" s="1" t="str">
        <f aca="false">INDEX(Orders!$E$2:$E$8001,MATCH(B3320,Orders!$A$2:$A$8001,0))</f>
        <v>Cancelled</v>
      </c>
      <c r="K3320" s="1" t="str">
        <f aca="false">LEFT(INDEX(Orders!$C$2:$C$8001,MATCH(B3320,Orders!$A$2:$A$8001,0)),7)</f>
        <v>2024-12</v>
      </c>
    </row>
    <row r="3321" customFormat="false" ht="15" hidden="false" customHeight="true" outlineLevel="0" collapsed="false">
      <c r="A3321" s="1" t="s">
        <v>13791</v>
      </c>
      <c r="B3321" s="1" t="s">
        <v>4003</v>
      </c>
      <c r="C3321" s="1" t="s">
        <v>1990</v>
      </c>
      <c r="D3321" s="1" t="n">
        <v>1</v>
      </c>
      <c r="E3321" s="16" t="n">
        <v>5311.32</v>
      </c>
      <c r="F3321" s="17" t="n">
        <v>0.05</v>
      </c>
      <c r="G3321" s="16" t="n">
        <v>5045.75</v>
      </c>
      <c r="I3321" s="1" t="str">
        <f aca="false">INDEX(Products!$C$2:$C$51,MATCH(C3321,Products!$A$2:$A$51,0))</f>
        <v>Sports &amp; Fitness</v>
      </c>
      <c r="J3321" s="1" t="str">
        <f aca="false">INDEX(Orders!$E$2:$E$8001,MATCH(B3321,Orders!$A$2:$A$8001,0))</f>
        <v>Cancelled</v>
      </c>
      <c r="K3321" s="1" t="str">
        <f aca="false">LEFT(INDEX(Orders!$C$2:$C$8001,MATCH(B3321,Orders!$A$2:$A$8001,0)),7)</f>
        <v>2024-12</v>
      </c>
    </row>
    <row r="3322" customFormat="false" ht="15" hidden="false" customHeight="true" outlineLevel="0" collapsed="false">
      <c r="A3322" s="1" t="s">
        <v>13792</v>
      </c>
      <c r="B3322" s="1" t="s">
        <v>4003</v>
      </c>
      <c r="C3322" s="1" t="s">
        <v>2007</v>
      </c>
      <c r="D3322" s="1" t="n">
        <v>1</v>
      </c>
      <c r="E3322" s="16" t="n">
        <v>750.27</v>
      </c>
      <c r="F3322" s="17" t="n">
        <v>0.1</v>
      </c>
      <c r="G3322" s="16" t="n">
        <v>675.24</v>
      </c>
      <c r="I3322" s="1" t="str">
        <f aca="false">INDEX(Products!$C$2:$C$51,MATCH(C3322,Products!$A$2:$A$51,0))</f>
        <v>Books &amp; Stationery</v>
      </c>
      <c r="J3322" s="1" t="str">
        <f aca="false">INDEX(Orders!$E$2:$E$8001,MATCH(B3322,Orders!$A$2:$A$8001,0))</f>
        <v>Cancelled</v>
      </c>
      <c r="K3322" s="1" t="str">
        <f aca="false">LEFT(INDEX(Orders!$C$2:$C$8001,MATCH(B3322,Orders!$A$2:$A$8001,0)),7)</f>
        <v>2024-12</v>
      </c>
    </row>
    <row r="3323" customFormat="false" ht="15" hidden="false" customHeight="true" outlineLevel="0" collapsed="false">
      <c r="A3323" s="1" t="s">
        <v>13793</v>
      </c>
      <c r="B3323" s="1" t="s">
        <v>4004</v>
      </c>
      <c r="C3323" s="1" t="s">
        <v>1976</v>
      </c>
      <c r="D3323" s="1" t="n">
        <v>1</v>
      </c>
      <c r="E3323" s="16" t="n">
        <v>1603.35</v>
      </c>
      <c r="F3323" s="17" t="n">
        <v>0.05</v>
      </c>
      <c r="G3323" s="16" t="n">
        <v>1523.18</v>
      </c>
      <c r="I3323" s="1" t="str">
        <f aca="false">INDEX(Products!$C$2:$C$51,MATCH(C3323,Products!$A$2:$A$51,0))</f>
        <v>Beauty &amp; Personal Care</v>
      </c>
      <c r="J3323" s="1" t="str">
        <f aca="false">INDEX(Orders!$E$2:$E$8001,MATCH(B3323,Orders!$A$2:$A$8001,0))</f>
        <v>Delivered</v>
      </c>
      <c r="K3323" s="1" t="str">
        <f aca="false">LEFT(INDEX(Orders!$C$2:$C$8001,MATCH(B3323,Orders!$A$2:$A$8001,0)),7)</f>
        <v>2024-06</v>
      </c>
    </row>
    <row r="3324" customFormat="false" ht="15" hidden="false" customHeight="true" outlineLevel="0" collapsed="false">
      <c r="A3324" s="1" t="s">
        <v>13794</v>
      </c>
      <c r="B3324" s="1" t="s">
        <v>4004</v>
      </c>
      <c r="C3324" s="1" t="s">
        <v>2007</v>
      </c>
      <c r="D3324" s="1" t="n">
        <v>1</v>
      </c>
      <c r="E3324" s="16" t="n">
        <v>750.27</v>
      </c>
      <c r="F3324" s="17" t="n">
        <v>0</v>
      </c>
      <c r="G3324" s="16" t="n">
        <v>750.27</v>
      </c>
      <c r="I3324" s="1" t="str">
        <f aca="false">INDEX(Products!$C$2:$C$51,MATCH(C3324,Products!$A$2:$A$51,0))</f>
        <v>Books &amp; Stationery</v>
      </c>
      <c r="J3324" s="1" t="str">
        <f aca="false">INDEX(Orders!$E$2:$E$8001,MATCH(B3324,Orders!$A$2:$A$8001,0))</f>
        <v>Delivered</v>
      </c>
      <c r="K3324" s="1" t="str">
        <f aca="false">LEFT(INDEX(Orders!$C$2:$C$8001,MATCH(B3324,Orders!$A$2:$A$8001,0)),7)</f>
        <v>2024-06</v>
      </c>
    </row>
    <row r="3325" customFormat="false" ht="15" hidden="false" customHeight="true" outlineLevel="0" collapsed="false">
      <c r="A3325" s="1" t="s">
        <v>13795</v>
      </c>
      <c r="B3325" s="1" t="s">
        <v>4004</v>
      </c>
      <c r="C3325" s="1" t="s">
        <v>1961</v>
      </c>
      <c r="D3325" s="1" t="n">
        <v>1</v>
      </c>
      <c r="E3325" s="16" t="n">
        <v>3493.68</v>
      </c>
      <c r="F3325" s="17" t="n">
        <v>0.1</v>
      </c>
      <c r="G3325" s="16" t="n">
        <v>3144.31</v>
      </c>
      <c r="I3325" s="1" t="str">
        <f aca="false">INDEX(Products!$C$2:$C$51,MATCH(C3325,Products!$A$2:$A$51,0))</f>
        <v>Home &amp; Kitchen</v>
      </c>
      <c r="J3325" s="1" t="str">
        <f aca="false">INDEX(Orders!$E$2:$E$8001,MATCH(B3325,Orders!$A$2:$A$8001,0))</f>
        <v>Delivered</v>
      </c>
      <c r="K3325" s="1" t="str">
        <f aca="false">LEFT(INDEX(Orders!$C$2:$C$8001,MATCH(B3325,Orders!$A$2:$A$8001,0)),7)</f>
        <v>2024-06</v>
      </c>
    </row>
    <row r="3326" customFormat="false" ht="15" hidden="false" customHeight="true" outlineLevel="0" collapsed="false">
      <c r="A3326" s="1" t="s">
        <v>13796</v>
      </c>
      <c r="B3326" s="1" t="s">
        <v>4004</v>
      </c>
      <c r="C3326" s="1" t="s">
        <v>1980</v>
      </c>
      <c r="D3326" s="1" t="n">
        <v>2</v>
      </c>
      <c r="E3326" s="16" t="n">
        <v>2299.69</v>
      </c>
      <c r="F3326" s="17" t="n">
        <v>0.1</v>
      </c>
      <c r="G3326" s="16" t="n">
        <v>4139.44</v>
      </c>
      <c r="I3326" s="1" t="str">
        <f aca="false">INDEX(Products!$C$2:$C$51,MATCH(C3326,Products!$A$2:$A$51,0))</f>
        <v>Beauty &amp; Personal Care</v>
      </c>
      <c r="J3326" s="1" t="str">
        <f aca="false">INDEX(Orders!$E$2:$E$8001,MATCH(B3326,Orders!$A$2:$A$8001,0))</f>
        <v>Delivered</v>
      </c>
      <c r="K3326" s="1" t="str">
        <f aca="false">LEFT(INDEX(Orders!$C$2:$C$8001,MATCH(B3326,Orders!$A$2:$A$8001,0)),7)</f>
        <v>2024-06</v>
      </c>
    </row>
    <row r="3327" customFormat="false" ht="15" hidden="false" customHeight="true" outlineLevel="0" collapsed="false">
      <c r="A3327" s="1" t="s">
        <v>13797</v>
      </c>
      <c r="B3327" s="1" t="s">
        <v>4004</v>
      </c>
      <c r="C3327" s="1" t="s">
        <v>1924</v>
      </c>
      <c r="D3327" s="1" t="n">
        <v>1</v>
      </c>
      <c r="E3327" s="16" t="n">
        <v>1971</v>
      </c>
      <c r="F3327" s="17" t="n">
        <v>0</v>
      </c>
      <c r="G3327" s="16" t="n">
        <v>1971</v>
      </c>
      <c r="I3327" s="1" t="str">
        <f aca="false">INDEX(Products!$C$2:$C$51,MATCH(C3327,Products!$A$2:$A$51,0))</f>
        <v>Electronics</v>
      </c>
      <c r="J3327" s="1" t="str">
        <f aca="false">INDEX(Orders!$E$2:$E$8001,MATCH(B3327,Orders!$A$2:$A$8001,0))</f>
        <v>Delivered</v>
      </c>
      <c r="K3327" s="1" t="str">
        <f aca="false">LEFT(INDEX(Orders!$C$2:$C$8001,MATCH(B3327,Orders!$A$2:$A$8001,0)),7)</f>
        <v>2024-06</v>
      </c>
    </row>
    <row r="3328" customFormat="false" ht="15" hidden="false" customHeight="true" outlineLevel="0" collapsed="false">
      <c r="A3328" s="1" t="s">
        <v>13798</v>
      </c>
      <c r="B3328" s="1" t="s">
        <v>4005</v>
      </c>
      <c r="C3328" s="1" t="s">
        <v>2007</v>
      </c>
      <c r="D3328" s="1" t="n">
        <v>1</v>
      </c>
      <c r="E3328" s="16" t="n">
        <v>750.27</v>
      </c>
      <c r="F3328" s="17" t="n">
        <v>0</v>
      </c>
      <c r="G3328" s="16" t="n">
        <v>750.27</v>
      </c>
      <c r="I3328" s="1" t="str">
        <f aca="false">INDEX(Products!$C$2:$C$51,MATCH(C3328,Products!$A$2:$A$51,0))</f>
        <v>Books &amp; Stationery</v>
      </c>
      <c r="J3328" s="1" t="str">
        <f aca="false">INDEX(Orders!$E$2:$E$8001,MATCH(B3328,Orders!$A$2:$A$8001,0))</f>
        <v>Delivered</v>
      </c>
      <c r="K3328" s="1" t="str">
        <f aca="false">LEFT(INDEX(Orders!$C$2:$C$8001,MATCH(B3328,Orders!$A$2:$A$8001,0)),7)</f>
        <v>2025-09</v>
      </c>
    </row>
    <row r="3329" customFormat="false" ht="15" hidden="false" customHeight="true" outlineLevel="0" collapsed="false">
      <c r="A3329" s="1" t="s">
        <v>13799</v>
      </c>
      <c r="B3329" s="1" t="s">
        <v>4006</v>
      </c>
      <c r="C3329" s="1" t="s">
        <v>2007</v>
      </c>
      <c r="D3329" s="1" t="n">
        <v>1</v>
      </c>
      <c r="E3329" s="16" t="n">
        <v>750.27</v>
      </c>
      <c r="F3329" s="17" t="n">
        <v>0</v>
      </c>
      <c r="G3329" s="16" t="n">
        <v>750.27</v>
      </c>
      <c r="I3329" s="1" t="str">
        <f aca="false">INDEX(Products!$C$2:$C$51,MATCH(C3329,Products!$A$2:$A$51,0))</f>
        <v>Books &amp; Stationery</v>
      </c>
      <c r="J3329" s="1" t="str">
        <f aca="false">INDEX(Orders!$E$2:$E$8001,MATCH(B3329,Orders!$A$2:$A$8001,0))</f>
        <v>Delivered</v>
      </c>
      <c r="K3329" s="1" t="str">
        <f aca="false">LEFT(INDEX(Orders!$C$2:$C$8001,MATCH(B3329,Orders!$A$2:$A$8001,0)),7)</f>
        <v>2025-04</v>
      </c>
    </row>
    <row r="3330" customFormat="false" ht="15" hidden="false" customHeight="true" outlineLevel="0" collapsed="false">
      <c r="A3330" s="1" t="s">
        <v>13800</v>
      </c>
      <c r="B3330" s="1" t="s">
        <v>4006</v>
      </c>
      <c r="C3330" s="1" t="s">
        <v>1995</v>
      </c>
      <c r="D3330" s="1" t="n">
        <v>2</v>
      </c>
      <c r="E3330" s="16" t="n">
        <v>2914.27</v>
      </c>
      <c r="F3330" s="17" t="n">
        <v>0</v>
      </c>
      <c r="G3330" s="16" t="n">
        <v>5828.54</v>
      </c>
      <c r="I3330" s="1" t="str">
        <f aca="false">INDEX(Products!$C$2:$C$51,MATCH(C3330,Products!$A$2:$A$51,0))</f>
        <v>Sports &amp; Fitness</v>
      </c>
      <c r="J3330" s="1" t="str">
        <f aca="false">INDEX(Orders!$E$2:$E$8001,MATCH(B3330,Orders!$A$2:$A$8001,0))</f>
        <v>Delivered</v>
      </c>
      <c r="K3330" s="1" t="str">
        <f aca="false">LEFT(INDEX(Orders!$C$2:$C$8001,MATCH(B3330,Orders!$A$2:$A$8001,0)),7)</f>
        <v>2025-04</v>
      </c>
    </row>
    <row r="3331" customFormat="false" ht="15" hidden="false" customHeight="true" outlineLevel="0" collapsed="false">
      <c r="A3331" s="1" t="s">
        <v>13801</v>
      </c>
      <c r="B3331" s="1" t="s">
        <v>4007</v>
      </c>
      <c r="C3331" s="1" t="s">
        <v>1990</v>
      </c>
      <c r="D3331" s="1" t="n">
        <v>1</v>
      </c>
      <c r="E3331" s="16" t="n">
        <v>5311.32</v>
      </c>
      <c r="F3331" s="17" t="n">
        <v>0</v>
      </c>
      <c r="G3331" s="16" t="n">
        <v>5311.32</v>
      </c>
      <c r="I3331" s="1" t="str">
        <f aca="false">INDEX(Products!$C$2:$C$51,MATCH(C3331,Products!$A$2:$A$51,0))</f>
        <v>Sports &amp; Fitness</v>
      </c>
      <c r="J3331" s="1" t="str">
        <f aca="false">INDEX(Orders!$E$2:$E$8001,MATCH(B3331,Orders!$A$2:$A$8001,0))</f>
        <v>Returned</v>
      </c>
      <c r="K3331" s="1" t="str">
        <f aca="false">LEFT(INDEX(Orders!$C$2:$C$8001,MATCH(B3331,Orders!$A$2:$A$8001,0)),7)</f>
        <v>2024-06</v>
      </c>
    </row>
    <row r="3332" customFormat="false" ht="15" hidden="false" customHeight="true" outlineLevel="0" collapsed="false">
      <c r="A3332" s="1" t="s">
        <v>13802</v>
      </c>
      <c r="B3332" s="1" t="s">
        <v>4007</v>
      </c>
      <c r="C3332" s="1" t="s">
        <v>2006</v>
      </c>
      <c r="D3332" s="1" t="n">
        <v>2</v>
      </c>
      <c r="E3332" s="16" t="n">
        <v>482.17</v>
      </c>
      <c r="F3332" s="17" t="n">
        <v>0</v>
      </c>
      <c r="G3332" s="16" t="n">
        <v>964.34</v>
      </c>
      <c r="I3332" s="1" t="str">
        <f aca="false">INDEX(Products!$C$2:$C$51,MATCH(C3332,Products!$A$2:$A$51,0))</f>
        <v>Books &amp; Stationery</v>
      </c>
      <c r="J3332" s="1" t="str">
        <f aca="false">INDEX(Orders!$E$2:$E$8001,MATCH(B3332,Orders!$A$2:$A$8001,0))</f>
        <v>Returned</v>
      </c>
      <c r="K3332" s="1" t="str">
        <f aca="false">LEFT(INDEX(Orders!$C$2:$C$8001,MATCH(B3332,Orders!$A$2:$A$8001,0)),7)</f>
        <v>2024-06</v>
      </c>
    </row>
    <row r="3333" customFormat="false" ht="15" hidden="false" customHeight="true" outlineLevel="0" collapsed="false">
      <c r="A3333" s="1" t="s">
        <v>13803</v>
      </c>
      <c r="B3333" s="1" t="s">
        <v>4007</v>
      </c>
      <c r="C3333" s="1" t="s">
        <v>2007</v>
      </c>
      <c r="D3333" s="1" t="n">
        <v>1</v>
      </c>
      <c r="E3333" s="16" t="n">
        <v>750.27</v>
      </c>
      <c r="F3333" s="17" t="n">
        <v>0</v>
      </c>
      <c r="G3333" s="16" t="n">
        <v>750.27</v>
      </c>
      <c r="I3333" s="1" t="str">
        <f aca="false">INDEX(Products!$C$2:$C$51,MATCH(C3333,Products!$A$2:$A$51,0))</f>
        <v>Books &amp; Stationery</v>
      </c>
      <c r="J3333" s="1" t="str">
        <f aca="false">INDEX(Orders!$E$2:$E$8001,MATCH(B3333,Orders!$A$2:$A$8001,0))</f>
        <v>Returned</v>
      </c>
      <c r="K3333" s="1" t="str">
        <f aca="false">LEFT(INDEX(Orders!$C$2:$C$8001,MATCH(B3333,Orders!$A$2:$A$8001,0)),7)</f>
        <v>2024-06</v>
      </c>
    </row>
    <row r="3334" customFormat="false" ht="15" hidden="false" customHeight="true" outlineLevel="0" collapsed="false">
      <c r="A3334" s="1" t="s">
        <v>13804</v>
      </c>
      <c r="B3334" s="1" t="s">
        <v>4007</v>
      </c>
      <c r="C3334" s="1" t="s">
        <v>1937</v>
      </c>
      <c r="D3334" s="1" t="n">
        <v>1</v>
      </c>
      <c r="E3334" s="16" t="n">
        <v>1364.75</v>
      </c>
      <c r="F3334" s="17" t="n">
        <v>0</v>
      </c>
      <c r="G3334" s="16" t="n">
        <v>1364.75</v>
      </c>
      <c r="I3334" s="1" t="str">
        <f aca="false">INDEX(Products!$C$2:$C$51,MATCH(C3334,Products!$A$2:$A$51,0))</f>
        <v>Fashion</v>
      </c>
      <c r="J3334" s="1" t="str">
        <f aca="false">INDEX(Orders!$E$2:$E$8001,MATCH(B3334,Orders!$A$2:$A$8001,0))</f>
        <v>Returned</v>
      </c>
      <c r="K3334" s="1" t="str">
        <f aca="false">LEFT(INDEX(Orders!$C$2:$C$8001,MATCH(B3334,Orders!$A$2:$A$8001,0)),7)</f>
        <v>2024-06</v>
      </c>
    </row>
    <row r="3335" customFormat="false" ht="15" hidden="false" customHeight="true" outlineLevel="0" collapsed="false">
      <c r="A3335" s="1" t="s">
        <v>13805</v>
      </c>
      <c r="B3335" s="1" t="s">
        <v>4007</v>
      </c>
      <c r="C3335" s="1" t="s">
        <v>1930</v>
      </c>
      <c r="D3335" s="1" t="n">
        <v>1</v>
      </c>
      <c r="E3335" s="16" t="n">
        <v>2398.35</v>
      </c>
      <c r="F3335" s="17" t="n">
        <v>0</v>
      </c>
      <c r="G3335" s="16" t="n">
        <v>2398.35</v>
      </c>
      <c r="I3335" s="1" t="str">
        <f aca="false">INDEX(Products!$C$2:$C$51,MATCH(C3335,Products!$A$2:$A$51,0))</f>
        <v>Electronics</v>
      </c>
      <c r="J3335" s="1" t="str">
        <f aca="false">INDEX(Orders!$E$2:$E$8001,MATCH(B3335,Orders!$A$2:$A$8001,0))</f>
        <v>Returned</v>
      </c>
      <c r="K3335" s="1" t="str">
        <f aca="false">LEFT(INDEX(Orders!$C$2:$C$8001,MATCH(B3335,Orders!$A$2:$A$8001,0)),7)</f>
        <v>2024-06</v>
      </c>
    </row>
    <row r="3336" customFormat="false" ht="15" hidden="false" customHeight="true" outlineLevel="0" collapsed="false">
      <c r="A3336" s="1" t="s">
        <v>13806</v>
      </c>
      <c r="B3336" s="1" t="s">
        <v>4008</v>
      </c>
      <c r="C3336" s="1" t="s">
        <v>1937</v>
      </c>
      <c r="D3336" s="1" t="n">
        <v>1</v>
      </c>
      <c r="E3336" s="16" t="n">
        <v>1364.75</v>
      </c>
      <c r="F3336" s="17" t="n">
        <v>0</v>
      </c>
      <c r="G3336" s="16" t="n">
        <v>1364.75</v>
      </c>
      <c r="I3336" s="1" t="str">
        <f aca="false">INDEX(Products!$C$2:$C$51,MATCH(C3336,Products!$A$2:$A$51,0))</f>
        <v>Fashion</v>
      </c>
      <c r="J3336" s="1" t="str">
        <f aca="false">INDEX(Orders!$E$2:$E$8001,MATCH(B3336,Orders!$A$2:$A$8001,0))</f>
        <v>Delivered</v>
      </c>
      <c r="K3336" s="1" t="str">
        <f aca="false">LEFT(INDEX(Orders!$C$2:$C$8001,MATCH(B3336,Orders!$A$2:$A$8001,0)),7)</f>
        <v>2025-12</v>
      </c>
    </row>
    <row r="3337" customFormat="false" ht="15" hidden="false" customHeight="true" outlineLevel="0" collapsed="false">
      <c r="A3337" s="1" t="s">
        <v>13807</v>
      </c>
      <c r="B3337" s="1" t="s">
        <v>4009</v>
      </c>
      <c r="C3337" s="1" t="s">
        <v>2007</v>
      </c>
      <c r="D3337" s="1" t="n">
        <v>1</v>
      </c>
      <c r="E3337" s="16" t="n">
        <v>750.27</v>
      </c>
      <c r="F3337" s="17" t="n">
        <v>0</v>
      </c>
      <c r="G3337" s="16" t="n">
        <v>750.27</v>
      </c>
      <c r="I3337" s="1" t="str">
        <f aca="false">INDEX(Products!$C$2:$C$51,MATCH(C3337,Products!$A$2:$A$51,0))</f>
        <v>Books &amp; Stationery</v>
      </c>
      <c r="J3337" s="1" t="str">
        <f aca="false">INDEX(Orders!$E$2:$E$8001,MATCH(B3337,Orders!$A$2:$A$8001,0))</f>
        <v>Returned</v>
      </c>
      <c r="K3337" s="1" t="str">
        <f aca="false">LEFT(INDEX(Orders!$C$2:$C$8001,MATCH(B3337,Orders!$A$2:$A$8001,0)),7)</f>
        <v>2024-10</v>
      </c>
    </row>
    <row r="3338" customFormat="false" ht="15" hidden="false" customHeight="true" outlineLevel="0" collapsed="false">
      <c r="A3338" s="1" t="s">
        <v>13808</v>
      </c>
      <c r="B3338" s="1" t="s">
        <v>4009</v>
      </c>
      <c r="C3338" s="1" t="s">
        <v>1933</v>
      </c>
      <c r="D3338" s="1" t="n">
        <v>1</v>
      </c>
      <c r="E3338" s="16" t="n">
        <v>7194.38</v>
      </c>
      <c r="F3338" s="17" t="n">
        <v>0.05</v>
      </c>
      <c r="G3338" s="16" t="n">
        <v>6834.66</v>
      </c>
      <c r="I3338" s="1" t="str">
        <f aca="false">INDEX(Products!$C$2:$C$51,MATCH(C3338,Products!$A$2:$A$51,0))</f>
        <v>Electronics</v>
      </c>
      <c r="J3338" s="1" t="str">
        <f aca="false">INDEX(Orders!$E$2:$E$8001,MATCH(B3338,Orders!$A$2:$A$8001,0))</f>
        <v>Returned</v>
      </c>
      <c r="K3338" s="1" t="str">
        <f aca="false">LEFT(INDEX(Orders!$C$2:$C$8001,MATCH(B3338,Orders!$A$2:$A$8001,0)),7)</f>
        <v>2024-10</v>
      </c>
    </row>
    <row r="3339" customFormat="false" ht="15" hidden="false" customHeight="true" outlineLevel="0" collapsed="false">
      <c r="A3339" s="1" t="s">
        <v>13809</v>
      </c>
      <c r="B3339" s="1" t="s">
        <v>4009</v>
      </c>
      <c r="C3339" s="1" t="s">
        <v>1930</v>
      </c>
      <c r="D3339" s="1" t="n">
        <v>1</v>
      </c>
      <c r="E3339" s="16" t="n">
        <v>2398.35</v>
      </c>
      <c r="F3339" s="17" t="n">
        <v>0</v>
      </c>
      <c r="G3339" s="16" t="n">
        <v>2398.35</v>
      </c>
      <c r="I3339" s="1" t="str">
        <f aca="false">INDEX(Products!$C$2:$C$51,MATCH(C3339,Products!$A$2:$A$51,0))</f>
        <v>Electronics</v>
      </c>
      <c r="J3339" s="1" t="str">
        <f aca="false">INDEX(Orders!$E$2:$E$8001,MATCH(B3339,Orders!$A$2:$A$8001,0))</f>
        <v>Returned</v>
      </c>
      <c r="K3339" s="1" t="str">
        <f aca="false">LEFT(INDEX(Orders!$C$2:$C$8001,MATCH(B3339,Orders!$A$2:$A$8001,0)),7)</f>
        <v>2024-10</v>
      </c>
    </row>
    <row r="3340" customFormat="false" ht="15" hidden="false" customHeight="true" outlineLevel="0" collapsed="false">
      <c r="A3340" s="1" t="s">
        <v>13810</v>
      </c>
      <c r="B3340" s="1" t="s">
        <v>4009</v>
      </c>
      <c r="C3340" s="1" t="s">
        <v>1951</v>
      </c>
      <c r="D3340" s="1" t="n">
        <v>1</v>
      </c>
      <c r="E3340" s="16" t="n">
        <v>957.5</v>
      </c>
      <c r="F3340" s="17" t="n">
        <v>0.05</v>
      </c>
      <c r="G3340" s="16" t="n">
        <v>909.62</v>
      </c>
      <c r="I3340" s="1" t="str">
        <f aca="false">INDEX(Products!$C$2:$C$51,MATCH(C3340,Products!$A$2:$A$51,0))</f>
        <v>Fashion</v>
      </c>
      <c r="J3340" s="1" t="str">
        <f aca="false">INDEX(Orders!$E$2:$E$8001,MATCH(B3340,Orders!$A$2:$A$8001,0))</f>
        <v>Returned</v>
      </c>
      <c r="K3340" s="1" t="str">
        <f aca="false">LEFT(INDEX(Orders!$C$2:$C$8001,MATCH(B3340,Orders!$A$2:$A$8001,0)),7)</f>
        <v>2024-10</v>
      </c>
    </row>
    <row r="3341" customFormat="false" ht="15" hidden="false" customHeight="true" outlineLevel="0" collapsed="false">
      <c r="A3341" s="1" t="s">
        <v>13811</v>
      </c>
      <c r="B3341" s="1" t="s">
        <v>4010</v>
      </c>
      <c r="C3341" s="1" t="s">
        <v>1959</v>
      </c>
      <c r="D3341" s="1" t="n">
        <v>3</v>
      </c>
      <c r="E3341" s="16" t="n">
        <v>2142.79</v>
      </c>
      <c r="F3341" s="17" t="n">
        <v>0.1</v>
      </c>
      <c r="G3341" s="16" t="n">
        <v>5785.53</v>
      </c>
      <c r="I3341" s="1" t="str">
        <f aca="false">INDEX(Products!$C$2:$C$51,MATCH(C3341,Products!$A$2:$A$51,0))</f>
        <v>Home &amp; Kitchen</v>
      </c>
      <c r="J3341" s="1" t="str">
        <f aca="false">INDEX(Orders!$E$2:$E$8001,MATCH(B3341,Orders!$A$2:$A$8001,0))</f>
        <v>Returned</v>
      </c>
      <c r="K3341" s="1" t="str">
        <f aca="false">LEFT(INDEX(Orders!$C$2:$C$8001,MATCH(B3341,Orders!$A$2:$A$8001,0)),7)</f>
        <v>2025-08</v>
      </c>
    </row>
    <row r="3342" customFormat="false" ht="15" hidden="false" customHeight="true" outlineLevel="0" collapsed="false">
      <c r="A3342" s="1" t="s">
        <v>13812</v>
      </c>
      <c r="B3342" s="1" t="s">
        <v>4010</v>
      </c>
      <c r="C3342" s="1" t="s">
        <v>2006</v>
      </c>
      <c r="D3342" s="1" t="n">
        <v>1</v>
      </c>
      <c r="E3342" s="16" t="n">
        <v>482.17</v>
      </c>
      <c r="F3342" s="17" t="n">
        <v>0</v>
      </c>
      <c r="G3342" s="16" t="n">
        <v>482.17</v>
      </c>
      <c r="I3342" s="1" t="str">
        <f aca="false">INDEX(Products!$C$2:$C$51,MATCH(C3342,Products!$A$2:$A$51,0))</f>
        <v>Books &amp; Stationery</v>
      </c>
      <c r="J3342" s="1" t="str">
        <f aca="false">INDEX(Orders!$E$2:$E$8001,MATCH(B3342,Orders!$A$2:$A$8001,0))</f>
        <v>Returned</v>
      </c>
      <c r="K3342" s="1" t="str">
        <f aca="false">LEFT(INDEX(Orders!$C$2:$C$8001,MATCH(B3342,Orders!$A$2:$A$8001,0)),7)</f>
        <v>2025-08</v>
      </c>
    </row>
    <row r="3343" customFormat="false" ht="15" hidden="false" customHeight="true" outlineLevel="0" collapsed="false">
      <c r="A3343" s="1" t="s">
        <v>13813</v>
      </c>
      <c r="B3343" s="1" t="s">
        <v>4011</v>
      </c>
      <c r="C3343" s="1" t="s">
        <v>1969</v>
      </c>
      <c r="D3343" s="1" t="n">
        <v>1</v>
      </c>
      <c r="E3343" s="16" t="n">
        <v>9171.98</v>
      </c>
      <c r="F3343" s="17" t="n">
        <v>0.05</v>
      </c>
      <c r="G3343" s="16" t="n">
        <v>8713.38</v>
      </c>
      <c r="I3343" s="1" t="str">
        <f aca="false">INDEX(Products!$C$2:$C$51,MATCH(C3343,Products!$A$2:$A$51,0))</f>
        <v>Home &amp; Kitchen</v>
      </c>
      <c r="J3343" s="1" t="str">
        <f aca="false">INDEX(Orders!$E$2:$E$8001,MATCH(B3343,Orders!$A$2:$A$8001,0))</f>
        <v>Delivered</v>
      </c>
      <c r="K3343" s="1" t="str">
        <f aca="false">LEFT(INDEX(Orders!$C$2:$C$8001,MATCH(B3343,Orders!$A$2:$A$8001,0)),7)</f>
        <v>2024-07</v>
      </c>
    </row>
    <row r="3344" customFormat="false" ht="15" hidden="false" customHeight="true" outlineLevel="0" collapsed="false">
      <c r="A3344" s="1" t="s">
        <v>13814</v>
      </c>
      <c r="B3344" s="1" t="s">
        <v>4012</v>
      </c>
      <c r="C3344" s="1" t="s">
        <v>2007</v>
      </c>
      <c r="D3344" s="1" t="n">
        <v>1</v>
      </c>
      <c r="E3344" s="16" t="n">
        <v>750.27</v>
      </c>
      <c r="F3344" s="17" t="n">
        <v>0</v>
      </c>
      <c r="G3344" s="16" t="n">
        <v>750.27</v>
      </c>
      <c r="I3344" s="1" t="str">
        <f aca="false">INDEX(Products!$C$2:$C$51,MATCH(C3344,Products!$A$2:$A$51,0))</f>
        <v>Books &amp; Stationery</v>
      </c>
      <c r="J3344" s="1" t="str">
        <f aca="false">INDEX(Orders!$E$2:$E$8001,MATCH(B3344,Orders!$A$2:$A$8001,0))</f>
        <v>Delivered</v>
      </c>
      <c r="K3344" s="1" t="str">
        <f aca="false">LEFT(INDEX(Orders!$C$2:$C$8001,MATCH(B3344,Orders!$A$2:$A$8001,0)),7)</f>
        <v>2025-11</v>
      </c>
    </row>
    <row r="3345" customFormat="false" ht="15" hidden="false" customHeight="true" outlineLevel="0" collapsed="false">
      <c r="A3345" s="1" t="s">
        <v>13815</v>
      </c>
      <c r="B3345" s="1" t="s">
        <v>4012</v>
      </c>
      <c r="C3345" s="1" t="s">
        <v>1940</v>
      </c>
      <c r="D3345" s="1" t="n">
        <v>1</v>
      </c>
      <c r="E3345" s="16" t="n">
        <v>2374.52</v>
      </c>
      <c r="F3345" s="17" t="n">
        <v>0.15</v>
      </c>
      <c r="G3345" s="16" t="n">
        <v>2018.34</v>
      </c>
      <c r="I3345" s="1" t="str">
        <f aca="false">INDEX(Products!$C$2:$C$51,MATCH(C3345,Products!$A$2:$A$51,0))</f>
        <v>Fashion</v>
      </c>
      <c r="J3345" s="1" t="str">
        <f aca="false">INDEX(Orders!$E$2:$E$8001,MATCH(B3345,Orders!$A$2:$A$8001,0))</f>
        <v>Delivered</v>
      </c>
      <c r="K3345" s="1" t="str">
        <f aca="false">LEFT(INDEX(Orders!$C$2:$C$8001,MATCH(B3345,Orders!$A$2:$A$8001,0)),7)</f>
        <v>2025-11</v>
      </c>
    </row>
    <row r="3346" customFormat="false" ht="15" hidden="false" customHeight="true" outlineLevel="0" collapsed="false">
      <c r="A3346" s="1" t="s">
        <v>13816</v>
      </c>
      <c r="B3346" s="1" t="s">
        <v>4013</v>
      </c>
      <c r="C3346" s="1" t="s">
        <v>1922</v>
      </c>
      <c r="D3346" s="1" t="n">
        <v>1</v>
      </c>
      <c r="E3346" s="16" t="n">
        <v>3142.61</v>
      </c>
      <c r="F3346" s="17" t="n">
        <v>0</v>
      </c>
      <c r="G3346" s="16" t="n">
        <v>3142.61</v>
      </c>
      <c r="I3346" s="1" t="str">
        <f aca="false">INDEX(Products!$C$2:$C$51,MATCH(C3346,Products!$A$2:$A$51,0))</f>
        <v>Electronics</v>
      </c>
      <c r="J3346" s="1" t="str">
        <f aca="false">INDEX(Orders!$E$2:$E$8001,MATCH(B3346,Orders!$A$2:$A$8001,0))</f>
        <v>Delivered</v>
      </c>
      <c r="K3346" s="1" t="str">
        <f aca="false">LEFT(INDEX(Orders!$C$2:$C$8001,MATCH(B3346,Orders!$A$2:$A$8001,0)),7)</f>
        <v>2024-03</v>
      </c>
    </row>
    <row r="3347" customFormat="false" ht="15" hidden="false" customHeight="true" outlineLevel="0" collapsed="false">
      <c r="A3347" s="1" t="s">
        <v>13817</v>
      </c>
      <c r="B3347" s="1" t="s">
        <v>4014</v>
      </c>
      <c r="C3347" s="1" t="s">
        <v>1993</v>
      </c>
      <c r="D3347" s="1" t="n">
        <v>1</v>
      </c>
      <c r="E3347" s="16" t="n">
        <v>3177.33</v>
      </c>
      <c r="F3347" s="17" t="n">
        <v>0.1</v>
      </c>
      <c r="G3347" s="16" t="n">
        <v>2859.6</v>
      </c>
      <c r="I3347" s="1" t="str">
        <f aca="false">INDEX(Products!$C$2:$C$51,MATCH(C3347,Products!$A$2:$A$51,0))</f>
        <v>Sports &amp; Fitness</v>
      </c>
      <c r="J3347" s="1" t="str">
        <f aca="false">INDEX(Orders!$E$2:$E$8001,MATCH(B3347,Orders!$A$2:$A$8001,0))</f>
        <v>Delivered</v>
      </c>
      <c r="K3347" s="1" t="str">
        <f aca="false">LEFT(INDEX(Orders!$C$2:$C$8001,MATCH(B3347,Orders!$A$2:$A$8001,0)),7)</f>
        <v>2025-11</v>
      </c>
    </row>
    <row r="3348" customFormat="false" ht="15" hidden="false" customHeight="true" outlineLevel="0" collapsed="false">
      <c r="A3348" s="1" t="s">
        <v>13818</v>
      </c>
      <c r="B3348" s="1" t="s">
        <v>4015</v>
      </c>
      <c r="C3348" s="1" t="s">
        <v>2007</v>
      </c>
      <c r="D3348" s="1" t="n">
        <v>2</v>
      </c>
      <c r="E3348" s="16" t="n">
        <v>750.27</v>
      </c>
      <c r="F3348" s="17" t="n">
        <v>0</v>
      </c>
      <c r="G3348" s="16" t="n">
        <v>1500.54</v>
      </c>
      <c r="I3348" s="1" t="str">
        <f aca="false">INDEX(Products!$C$2:$C$51,MATCH(C3348,Products!$A$2:$A$51,0))</f>
        <v>Books &amp; Stationery</v>
      </c>
      <c r="J3348" s="1" t="str">
        <f aca="false">INDEX(Orders!$E$2:$E$8001,MATCH(B3348,Orders!$A$2:$A$8001,0))</f>
        <v>Delivered</v>
      </c>
      <c r="K3348" s="1" t="str">
        <f aca="false">LEFT(INDEX(Orders!$C$2:$C$8001,MATCH(B3348,Orders!$A$2:$A$8001,0)),7)</f>
        <v>2025-04</v>
      </c>
    </row>
    <row r="3349" customFormat="false" ht="15" hidden="false" customHeight="true" outlineLevel="0" collapsed="false">
      <c r="A3349" s="1" t="s">
        <v>13819</v>
      </c>
      <c r="B3349" s="1" t="s">
        <v>4015</v>
      </c>
      <c r="C3349" s="1" t="s">
        <v>1918</v>
      </c>
      <c r="D3349" s="1" t="n">
        <v>1</v>
      </c>
      <c r="E3349" s="16" t="n">
        <v>2978.99</v>
      </c>
      <c r="F3349" s="17" t="n">
        <v>0</v>
      </c>
      <c r="G3349" s="16" t="n">
        <v>2978.99</v>
      </c>
      <c r="I3349" s="1" t="str">
        <f aca="false">INDEX(Products!$C$2:$C$51,MATCH(C3349,Products!$A$2:$A$51,0))</f>
        <v>Electronics</v>
      </c>
      <c r="J3349" s="1" t="str">
        <f aca="false">INDEX(Orders!$E$2:$E$8001,MATCH(B3349,Orders!$A$2:$A$8001,0))</f>
        <v>Delivered</v>
      </c>
      <c r="K3349" s="1" t="str">
        <f aca="false">LEFT(INDEX(Orders!$C$2:$C$8001,MATCH(B3349,Orders!$A$2:$A$8001,0)),7)</f>
        <v>2025-04</v>
      </c>
    </row>
    <row r="3350" customFormat="false" ht="15" hidden="false" customHeight="true" outlineLevel="0" collapsed="false">
      <c r="A3350" s="1" t="s">
        <v>13820</v>
      </c>
      <c r="B3350" s="1" t="s">
        <v>4016</v>
      </c>
      <c r="C3350" s="1" t="s">
        <v>1930</v>
      </c>
      <c r="D3350" s="1" t="n">
        <v>1</v>
      </c>
      <c r="E3350" s="16" t="n">
        <v>2398.35</v>
      </c>
      <c r="F3350" s="17" t="n">
        <v>0</v>
      </c>
      <c r="G3350" s="16" t="n">
        <v>2398.35</v>
      </c>
      <c r="I3350" s="1" t="str">
        <f aca="false">INDEX(Products!$C$2:$C$51,MATCH(C3350,Products!$A$2:$A$51,0))</f>
        <v>Electronics</v>
      </c>
      <c r="J3350" s="1" t="str">
        <f aca="false">INDEX(Orders!$E$2:$E$8001,MATCH(B3350,Orders!$A$2:$A$8001,0))</f>
        <v>Delivered</v>
      </c>
      <c r="K3350" s="1" t="str">
        <f aca="false">LEFT(INDEX(Orders!$C$2:$C$8001,MATCH(B3350,Orders!$A$2:$A$8001,0)),7)</f>
        <v>2025-12</v>
      </c>
    </row>
    <row r="3351" customFormat="false" ht="15" hidden="false" customHeight="true" outlineLevel="0" collapsed="false">
      <c r="A3351" s="1" t="s">
        <v>13821</v>
      </c>
      <c r="B3351" s="1" t="s">
        <v>4018</v>
      </c>
      <c r="C3351" s="1" t="s">
        <v>1997</v>
      </c>
      <c r="D3351" s="1" t="n">
        <v>1</v>
      </c>
      <c r="E3351" s="16" t="n">
        <v>311.15</v>
      </c>
      <c r="F3351" s="17" t="n">
        <v>0</v>
      </c>
      <c r="G3351" s="16" t="n">
        <v>311.15</v>
      </c>
      <c r="I3351" s="1" t="str">
        <f aca="false">INDEX(Products!$C$2:$C$51,MATCH(C3351,Products!$A$2:$A$51,0))</f>
        <v>Sports &amp; Fitness</v>
      </c>
      <c r="J3351" s="1" t="str">
        <f aca="false">INDEX(Orders!$E$2:$E$8001,MATCH(B3351,Orders!$A$2:$A$8001,0))</f>
        <v>Delivered</v>
      </c>
      <c r="K3351" s="1" t="str">
        <f aca="false">LEFT(INDEX(Orders!$C$2:$C$8001,MATCH(B3351,Orders!$A$2:$A$8001,0)),7)</f>
        <v>2025-07</v>
      </c>
    </row>
    <row r="3352" customFormat="false" ht="15" hidden="false" customHeight="true" outlineLevel="0" collapsed="false">
      <c r="A3352" s="1" t="s">
        <v>13822</v>
      </c>
      <c r="B3352" s="1" t="s">
        <v>4018</v>
      </c>
      <c r="C3352" s="1" t="s">
        <v>2006</v>
      </c>
      <c r="D3352" s="1" t="n">
        <v>1</v>
      </c>
      <c r="E3352" s="16" t="n">
        <v>482.17</v>
      </c>
      <c r="F3352" s="17" t="n">
        <v>0.1</v>
      </c>
      <c r="G3352" s="16" t="n">
        <v>433.95</v>
      </c>
      <c r="I3352" s="1" t="str">
        <f aca="false">INDEX(Products!$C$2:$C$51,MATCH(C3352,Products!$A$2:$A$51,0))</f>
        <v>Books &amp; Stationery</v>
      </c>
      <c r="J3352" s="1" t="str">
        <f aca="false">INDEX(Orders!$E$2:$E$8001,MATCH(B3352,Orders!$A$2:$A$8001,0))</f>
        <v>Delivered</v>
      </c>
      <c r="K3352" s="1" t="str">
        <f aca="false">LEFT(INDEX(Orders!$C$2:$C$8001,MATCH(B3352,Orders!$A$2:$A$8001,0)),7)</f>
        <v>2025-07</v>
      </c>
    </row>
    <row r="3353" customFormat="false" ht="15" hidden="false" customHeight="true" outlineLevel="0" collapsed="false">
      <c r="A3353" s="1" t="s">
        <v>13823</v>
      </c>
      <c r="B3353" s="1" t="s">
        <v>4019</v>
      </c>
      <c r="C3353" s="1" t="s">
        <v>1930</v>
      </c>
      <c r="D3353" s="1" t="n">
        <v>1</v>
      </c>
      <c r="E3353" s="16" t="n">
        <v>2398.35</v>
      </c>
      <c r="F3353" s="17" t="n">
        <v>0</v>
      </c>
      <c r="G3353" s="16" t="n">
        <v>2398.35</v>
      </c>
      <c r="I3353" s="1" t="str">
        <f aca="false">INDEX(Products!$C$2:$C$51,MATCH(C3353,Products!$A$2:$A$51,0))</f>
        <v>Electronics</v>
      </c>
      <c r="J3353" s="1" t="str">
        <f aca="false">INDEX(Orders!$E$2:$E$8001,MATCH(B3353,Orders!$A$2:$A$8001,0))</f>
        <v>Delivered</v>
      </c>
      <c r="K3353" s="1" t="str">
        <f aca="false">LEFT(INDEX(Orders!$C$2:$C$8001,MATCH(B3353,Orders!$A$2:$A$8001,0)),7)</f>
        <v>2025-05</v>
      </c>
    </row>
    <row r="3354" customFormat="false" ht="15" hidden="false" customHeight="true" outlineLevel="0" collapsed="false">
      <c r="A3354" s="1" t="s">
        <v>13824</v>
      </c>
      <c r="B3354" s="1" t="s">
        <v>4020</v>
      </c>
      <c r="C3354" s="1" t="s">
        <v>1977</v>
      </c>
      <c r="D3354" s="1" t="n">
        <v>1</v>
      </c>
      <c r="E3354" s="16" t="n">
        <v>2386.05</v>
      </c>
      <c r="F3354" s="17" t="n">
        <v>0.15</v>
      </c>
      <c r="G3354" s="16" t="n">
        <v>2028.14</v>
      </c>
      <c r="I3354" s="1" t="str">
        <f aca="false">INDEX(Products!$C$2:$C$51,MATCH(C3354,Products!$A$2:$A$51,0))</f>
        <v>Beauty &amp; Personal Care</v>
      </c>
      <c r="J3354" s="1" t="str">
        <f aca="false">INDEX(Orders!$E$2:$E$8001,MATCH(B3354,Orders!$A$2:$A$8001,0))</f>
        <v>Delivered</v>
      </c>
      <c r="K3354" s="1" t="str">
        <f aca="false">LEFT(INDEX(Orders!$C$2:$C$8001,MATCH(B3354,Orders!$A$2:$A$8001,0)),7)</f>
        <v>2024-04</v>
      </c>
    </row>
    <row r="3355" customFormat="false" ht="15" hidden="false" customHeight="true" outlineLevel="0" collapsed="false">
      <c r="A3355" s="1" t="s">
        <v>13825</v>
      </c>
      <c r="B3355" s="1" t="s">
        <v>4022</v>
      </c>
      <c r="C3355" s="1" t="s">
        <v>1930</v>
      </c>
      <c r="D3355" s="1" t="n">
        <v>1</v>
      </c>
      <c r="E3355" s="16" t="n">
        <v>2398.35</v>
      </c>
      <c r="F3355" s="17" t="n">
        <v>0.15</v>
      </c>
      <c r="G3355" s="16" t="n">
        <v>2038.6</v>
      </c>
      <c r="I3355" s="1" t="str">
        <f aca="false">INDEX(Products!$C$2:$C$51,MATCH(C3355,Products!$A$2:$A$51,0))</f>
        <v>Electronics</v>
      </c>
      <c r="J3355" s="1" t="str">
        <f aca="false">INDEX(Orders!$E$2:$E$8001,MATCH(B3355,Orders!$A$2:$A$8001,0))</f>
        <v>Delivered</v>
      </c>
      <c r="K3355" s="1" t="str">
        <f aca="false">LEFT(INDEX(Orders!$C$2:$C$8001,MATCH(B3355,Orders!$A$2:$A$8001,0)),7)</f>
        <v>2025-02</v>
      </c>
    </row>
    <row r="3356" customFormat="false" ht="15" hidden="false" customHeight="true" outlineLevel="0" collapsed="false">
      <c r="A3356" s="1" t="s">
        <v>13826</v>
      </c>
      <c r="B3356" s="1" t="s">
        <v>4023</v>
      </c>
      <c r="C3356" s="1" t="s">
        <v>1977</v>
      </c>
      <c r="D3356" s="1" t="n">
        <v>1</v>
      </c>
      <c r="E3356" s="16" t="n">
        <v>2386.05</v>
      </c>
      <c r="F3356" s="17" t="n">
        <v>0.05</v>
      </c>
      <c r="G3356" s="16" t="n">
        <v>2266.75</v>
      </c>
      <c r="I3356" s="1" t="str">
        <f aca="false">INDEX(Products!$C$2:$C$51,MATCH(C3356,Products!$A$2:$A$51,0))</f>
        <v>Beauty &amp; Personal Care</v>
      </c>
      <c r="J3356" s="1" t="str">
        <f aca="false">INDEX(Orders!$E$2:$E$8001,MATCH(B3356,Orders!$A$2:$A$8001,0))</f>
        <v>Delivered</v>
      </c>
      <c r="K3356" s="1" t="str">
        <f aca="false">LEFT(INDEX(Orders!$C$2:$C$8001,MATCH(B3356,Orders!$A$2:$A$8001,0)),7)</f>
        <v>2024-07</v>
      </c>
    </row>
    <row r="3357" customFormat="false" ht="15" hidden="false" customHeight="true" outlineLevel="0" collapsed="false">
      <c r="A3357" s="1" t="s">
        <v>13827</v>
      </c>
      <c r="B3357" s="1" t="s">
        <v>4023</v>
      </c>
      <c r="C3357" s="1" t="s">
        <v>1969</v>
      </c>
      <c r="D3357" s="1" t="n">
        <v>2</v>
      </c>
      <c r="E3357" s="16" t="n">
        <v>9171.98</v>
      </c>
      <c r="F3357" s="17" t="n">
        <v>0</v>
      </c>
      <c r="G3357" s="16" t="n">
        <v>18343.96</v>
      </c>
      <c r="I3357" s="1" t="str">
        <f aca="false">INDEX(Products!$C$2:$C$51,MATCH(C3357,Products!$A$2:$A$51,0))</f>
        <v>Home &amp; Kitchen</v>
      </c>
      <c r="J3357" s="1" t="str">
        <f aca="false">INDEX(Orders!$E$2:$E$8001,MATCH(B3357,Orders!$A$2:$A$8001,0))</f>
        <v>Delivered</v>
      </c>
      <c r="K3357" s="1" t="str">
        <f aca="false">LEFT(INDEX(Orders!$C$2:$C$8001,MATCH(B3357,Orders!$A$2:$A$8001,0)),7)</f>
        <v>2024-07</v>
      </c>
    </row>
    <row r="3358" customFormat="false" ht="15" hidden="false" customHeight="true" outlineLevel="0" collapsed="false">
      <c r="A3358" s="1" t="s">
        <v>13828</v>
      </c>
      <c r="B3358" s="1" t="s">
        <v>4024</v>
      </c>
      <c r="C3358" s="1" t="s">
        <v>1967</v>
      </c>
      <c r="D3358" s="1" t="n">
        <v>1</v>
      </c>
      <c r="E3358" s="16" t="n">
        <v>6822.61</v>
      </c>
      <c r="F3358" s="17" t="n">
        <v>0.1</v>
      </c>
      <c r="G3358" s="16" t="n">
        <v>6140.35</v>
      </c>
      <c r="I3358" s="1" t="str">
        <f aca="false">INDEX(Products!$C$2:$C$51,MATCH(C3358,Products!$A$2:$A$51,0))</f>
        <v>Home &amp; Kitchen</v>
      </c>
      <c r="J3358" s="1" t="str">
        <f aca="false">INDEX(Orders!$E$2:$E$8001,MATCH(B3358,Orders!$A$2:$A$8001,0))</f>
        <v>Delivered</v>
      </c>
      <c r="K3358" s="1" t="str">
        <f aca="false">LEFT(INDEX(Orders!$C$2:$C$8001,MATCH(B3358,Orders!$A$2:$A$8001,0)),7)</f>
        <v>2025-03</v>
      </c>
    </row>
    <row r="3359" customFormat="false" ht="15" hidden="false" customHeight="true" outlineLevel="0" collapsed="false">
      <c r="A3359" s="1" t="s">
        <v>13829</v>
      </c>
      <c r="B3359" s="1" t="s">
        <v>4024</v>
      </c>
      <c r="C3359" s="1" t="s">
        <v>1941</v>
      </c>
      <c r="D3359" s="1" t="n">
        <v>1</v>
      </c>
      <c r="E3359" s="16" t="n">
        <v>2757.65</v>
      </c>
      <c r="F3359" s="17" t="n">
        <v>0</v>
      </c>
      <c r="G3359" s="16" t="n">
        <v>2757.65</v>
      </c>
      <c r="I3359" s="1" t="str">
        <f aca="false">INDEX(Products!$C$2:$C$51,MATCH(C3359,Products!$A$2:$A$51,0))</f>
        <v>Fashion</v>
      </c>
      <c r="J3359" s="1" t="str">
        <f aca="false">INDEX(Orders!$E$2:$E$8001,MATCH(B3359,Orders!$A$2:$A$8001,0))</f>
        <v>Delivered</v>
      </c>
      <c r="K3359" s="1" t="str">
        <f aca="false">LEFT(INDEX(Orders!$C$2:$C$8001,MATCH(B3359,Orders!$A$2:$A$8001,0)),7)</f>
        <v>2025-03</v>
      </c>
    </row>
    <row r="3360" customFormat="false" ht="15" hidden="false" customHeight="true" outlineLevel="0" collapsed="false">
      <c r="A3360" s="1" t="s">
        <v>13830</v>
      </c>
      <c r="B3360" s="1" t="s">
        <v>4024</v>
      </c>
      <c r="C3360" s="1" t="s">
        <v>1975</v>
      </c>
      <c r="D3360" s="1" t="n">
        <v>1</v>
      </c>
      <c r="E3360" s="16" t="n">
        <v>862.99</v>
      </c>
      <c r="F3360" s="17" t="n">
        <v>0</v>
      </c>
      <c r="G3360" s="16" t="n">
        <v>862.99</v>
      </c>
      <c r="I3360" s="1" t="str">
        <f aca="false">INDEX(Products!$C$2:$C$51,MATCH(C3360,Products!$A$2:$A$51,0))</f>
        <v>Beauty &amp; Personal Care</v>
      </c>
      <c r="J3360" s="1" t="str">
        <f aca="false">INDEX(Orders!$E$2:$E$8001,MATCH(B3360,Orders!$A$2:$A$8001,0))</f>
        <v>Delivered</v>
      </c>
      <c r="K3360" s="1" t="str">
        <f aca="false">LEFT(INDEX(Orders!$C$2:$C$8001,MATCH(B3360,Orders!$A$2:$A$8001,0)),7)</f>
        <v>2025-03</v>
      </c>
    </row>
    <row r="3361" customFormat="false" ht="15" hidden="false" customHeight="true" outlineLevel="0" collapsed="false">
      <c r="A3361" s="1" t="s">
        <v>13831</v>
      </c>
      <c r="B3361" s="1" t="s">
        <v>4025</v>
      </c>
      <c r="C3361" s="1" t="s">
        <v>1940</v>
      </c>
      <c r="D3361" s="1" t="n">
        <v>2</v>
      </c>
      <c r="E3361" s="16" t="n">
        <v>2374.52</v>
      </c>
      <c r="F3361" s="17" t="n">
        <v>0</v>
      </c>
      <c r="G3361" s="16" t="n">
        <v>4749.04</v>
      </c>
      <c r="I3361" s="1" t="str">
        <f aca="false">INDEX(Products!$C$2:$C$51,MATCH(C3361,Products!$A$2:$A$51,0))</f>
        <v>Fashion</v>
      </c>
      <c r="J3361" s="1" t="str">
        <f aca="false">INDEX(Orders!$E$2:$E$8001,MATCH(B3361,Orders!$A$2:$A$8001,0))</f>
        <v>Delivered</v>
      </c>
      <c r="K3361" s="1" t="str">
        <f aca="false">LEFT(INDEX(Orders!$C$2:$C$8001,MATCH(B3361,Orders!$A$2:$A$8001,0)),7)</f>
        <v>2024-06</v>
      </c>
    </row>
    <row r="3362" customFormat="false" ht="15" hidden="false" customHeight="true" outlineLevel="0" collapsed="false">
      <c r="A3362" s="1" t="s">
        <v>13832</v>
      </c>
      <c r="B3362" s="1" t="s">
        <v>4025</v>
      </c>
      <c r="C3362" s="1" t="s">
        <v>2007</v>
      </c>
      <c r="D3362" s="1" t="n">
        <v>1</v>
      </c>
      <c r="E3362" s="16" t="n">
        <v>750.27</v>
      </c>
      <c r="F3362" s="17" t="n">
        <v>0.15</v>
      </c>
      <c r="G3362" s="16" t="n">
        <v>637.73</v>
      </c>
      <c r="I3362" s="1" t="str">
        <f aca="false">INDEX(Products!$C$2:$C$51,MATCH(C3362,Products!$A$2:$A$51,0))</f>
        <v>Books &amp; Stationery</v>
      </c>
      <c r="J3362" s="1" t="str">
        <f aca="false">INDEX(Orders!$E$2:$E$8001,MATCH(B3362,Orders!$A$2:$A$8001,0))</f>
        <v>Delivered</v>
      </c>
      <c r="K3362" s="1" t="str">
        <f aca="false">LEFT(INDEX(Orders!$C$2:$C$8001,MATCH(B3362,Orders!$A$2:$A$8001,0)),7)</f>
        <v>2024-06</v>
      </c>
    </row>
    <row r="3363" customFormat="false" ht="15" hidden="false" customHeight="true" outlineLevel="0" collapsed="false">
      <c r="A3363" s="1" t="s">
        <v>13833</v>
      </c>
      <c r="B3363" s="1" t="s">
        <v>4025</v>
      </c>
      <c r="C3363" s="1" t="s">
        <v>2006</v>
      </c>
      <c r="D3363" s="1" t="n">
        <v>1</v>
      </c>
      <c r="E3363" s="16" t="n">
        <v>482.17</v>
      </c>
      <c r="F3363" s="17" t="n">
        <v>0.15</v>
      </c>
      <c r="G3363" s="16" t="n">
        <v>409.84</v>
      </c>
      <c r="I3363" s="1" t="str">
        <f aca="false">INDEX(Products!$C$2:$C$51,MATCH(C3363,Products!$A$2:$A$51,0))</f>
        <v>Books &amp; Stationery</v>
      </c>
      <c r="J3363" s="1" t="str">
        <f aca="false">INDEX(Orders!$E$2:$E$8001,MATCH(B3363,Orders!$A$2:$A$8001,0))</f>
        <v>Delivered</v>
      </c>
      <c r="K3363" s="1" t="str">
        <f aca="false">LEFT(INDEX(Orders!$C$2:$C$8001,MATCH(B3363,Orders!$A$2:$A$8001,0)),7)</f>
        <v>2024-06</v>
      </c>
    </row>
    <row r="3364" customFormat="false" ht="15" hidden="false" customHeight="true" outlineLevel="0" collapsed="false">
      <c r="A3364" s="1" t="s">
        <v>13834</v>
      </c>
      <c r="B3364" s="1" t="s">
        <v>4026</v>
      </c>
      <c r="C3364" s="1" t="s">
        <v>2007</v>
      </c>
      <c r="D3364" s="1" t="n">
        <v>1</v>
      </c>
      <c r="E3364" s="16" t="n">
        <v>750.27</v>
      </c>
      <c r="F3364" s="17" t="n">
        <v>0.1</v>
      </c>
      <c r="G3364" s="16" t="n">
        <v>675.24</v>
      </c>
      <c r="I3364" s="1" t="str">
        <f aca="false">INDEX(Products!$C$2:$C$51,MATCH(C3364,Products!$A$2:$A$51,0))</f>
        <v>Books &amp; Stationery</v>
      </c>
      <c r="J3364" s="1" t="str">
        <f aca="false">INDEX(Orders!$E$2:$E$8001,MATCH(B3364,Orders!$A$2:$A$8001,0))</f>
        <v>Delivered</v>
      </c>
      <c r="K3364" s="1" t="str">
        <f aca="false">LEFT(INDEX(Orders!$C$2:$C$8001,MATCH(B3364,Orders!$A$2:$A$8001,0)),7)</f>
        <v>2025-03</v>
      </c>
    </row>
    <row r="3365" customFormat="false" ht="15" hidden="false" customHeight="true" outlineLevel="0" collapsed="false">
      <c r="A3365" s="1" t="s">
        <v>13835</v>
      </c>
      <c r="B3365" s="1" t="s">
        <v>4026</v>
      </c>
      <c r="C3365" s="1" t="s">
        <v>1976</v>
      </c>
      <c r="D3365" s="1" t="n">
        <v>1</v>
      </c>
      <c r="E3365" s="16" t="n">
        <v>1603.35</v>
      </c>
      <c r="F3365" s="17" t="n">
        <v>0.15</v>
      </c>
      <c r="G3365" s="16" t="n">
        <v>1362.85</v>
      </c>
      <c r="I3365" s="1" t="str">
        <f aca="false">INDEX(Products!$C$2:$C$51,MATCH(C3365,Products!$A$2:$A$51,0))</f>
        <v>Beauty &amp; Personal Care</v>
      </c>
      <c r="J3365" s="1" t="str">
        <f aca="false">INDEX(Orders!$E$2:$E$8001,MATCH(B3365,Orders!$A$2:$A$8001,0))</f>
        <v>Delivered</v>
      </c>
      <c r="K3365" s="1" t="str">
        <f aca="false">LEFT(INDEX(Orders!$C$2:$C$8001,MATCH(B3365,Orders!$A$2:$A$8001,0)),7)</f>
        <v>2025-03</v>
      </c>
    </row>
    <row r="3366" customFormat="false" ht="15" hidden="false" customHeight="true" outlineLevel="0" collapsed="false">
      <c r="A3366" s="1" t="s">
        <v>13836</v>
      </c>
      <c r="B3366" s="1" t="s">
        <v>4026</v>
      </c>
      <c r="C3366" s="1" t="s">
        <v>1953</v>
      </c>
      <c r="D3366" s="1" t="n">
        <v>1</v>
      </c>
      <c r="E3366" s="16" t="n">
        <v>4914.12</v>
      </c>
      <c r="F3366" s="17" t="n">
        <v>0.2</v>
      </c>
      <c r="G3366" s="16" t="n">
        <v>3931.3</v>
      </c>
      <c r="I3366" s="1" t="str">
        <f aca="false">INDEX(Products!$C$2:$C$51,MATCH(C3366,Products!$A$2:$A$51,0))</f>
        <v>Fashion</v>
      </c>
      <c r="J3366" s="1" t="str">
        <f aca="false">INDEX(Orders!$E$2:$E$8001,MATCH(B3366,Orders!$A$2:$A$8001,0))</f>
        <v>Delivered</v>
      </c>
      <c r="K3366" s="1" t="str">
        <f aca="false">LEFT(INDEX(Orders!$C$2:$C$8001,MATCH(B3366,Orders!$A$2:$A$8001,0)),7)</f>
        <v>2025-03</v>
      </c>
    </row>
    <row r="3367" customFormat="false" ht="15" hidden="false" customHeight="true" outlineLevel="0" collapsed="false">
      <c r="A3367" s="1" t="s">
        <v>13837</v>
      </c>
      <c r="B3367" s="1" t="s">
        <v>4027</v>
      </c>
      <c r="C3367" s="1" t="s">
        <v>2007</v>
      </c>
      <c r="D3367" s="1" t="n">
        <v>2</v>
      </c>
      <c r="E3367" s="16" t="n">
        <v>750.27</v>
      </c>
      <c r="F3367" s="17" t="n">
        <v>0</v>
      </c>
      <c r="G3367" s="16" t="n">
        <v>1500.54</v>
      </c>
      <c r="I3367" s="1" t="str">
        <f aca="false">INDEX(Products!$C$2:$C$51,MATCH(C3367,Products!$A$2:$A$51,0))</f>
        <v>Books &amp; Stationery</v>
      </c>
      <c r="J3367" s="1" t="str">
        <f aca="false">INDEX(Orders!$E$2:$E$8001,MATCH(B3367,Orders!$A$2:$A$8001,0))</f>
        <v>Delivered</v>
      </c>
      <c r="K3367" s="1" t="str">
        <f aca="false">LEFT(INDEX(Orders!$C$2:$C$8001,MATCH(B3367,Orders!$A$2:$A$8001,0)),7)</f>
        <v>2025-02</v>
      </c>
    </row>
    <row r="3368" customFormat="false" ht="15" hidden="false" customHeight="true" outlineLevel="0" collapsed="false">
      <c r="A3368" s="1" t="s">
        <v>13838</v>
      </c>
      <c r="B3368" s="1" t="s">
        <v>4027</v>
      </c>
      <c r="C3368" s="1" t="s">
        <v>1990</v>
      </c>
      <c r="D3368" s="1" t="n">
        <v>1</v>
      </c>
      <c r="E3368" s="16" t="n">
        <v>5311.32</v>
      </c>
      <c r="F3368" s="17" t="n">
        <v>0.1</v>
      </c>
      <c r="G3368" s="16" t="n">
        <v>4780.19</v>
      </c>
      <c r="I3368" s="1" t="str">
        <f aca="false">INDEX(Products!$C$2:$C$51,MATCH(C3368,Products!$A$2:$A$51,0))</f>
        <v>Sports &amp; Fitness</v>
      </c>
      <c r="J3368" s="1" t="str">
        <f aca="false">INDEX(Orders!$E$2:$E$8001,MATCH(B3368,Orders!$A$2:$A$8001,0))</f>
        <v>Delivered</v>
      </c>
      <c r="K3368" s="1" t="str">
        <f aca="false">LEFT(INDEX(Orders!$C$2:$C$8001,MATCH(B3368,Orders!$A$2:$A$8001,0)),7)</f>
        <v>2025-02</v>
      </c>
    </row>
    <row r="3369" customFormat="false" ht="15" hidden="false" customHeight="true" outlineLevel="0" collapsed="false">
      <c r="A3369" s="1" t="s">
        <v>13839</v>
      </c>
      <c r="B3369" s="1" t="s">
        <v>4029</v>
      </c>
      <c r="C3369" s="1" t="s">
        <v>1937</v>
      </c>
      <c r="D3369" s="1" t="n">
        <v>3</v>
      </c>
      <c r="E3369" s="16" t="n">
        <v>1364.75</v>
      </c>
      <c r="F3369" s="17" t="n">
        <v>0</v>
      </c>
      <c r="G3369" s="16" t="n">
        <v>4094.25</v>
      </c>
      <c r="I3369" s="1" t="str">
        <f aca="false">INDEX(Products!$C$2:$C$51,MATCH(C3369,Products!$A$2:$A$51,0))</f>
        <v>Fashion</v>
      </c>
      <c r="J3369" s="1" t="str">
        <f aca="false">INDEX(Orders!$E$2:$E$8001,MATCH(B3369,Orders!$A$2:$A$8001,0))</f>
        <v>Delivered</v>
      </c>
      <c r="K3369" s="1" t="str">
        <f aca="false">LEFT(INDEX(Orders!$C$2:$C$8001,MATCH(B3369,Orders!$A$2:$A$8001,0)),7)</f>
        <v>2025-10</v>
      </c>
    </row>
    <row r="3370" customFormat="false" ht="15" hidden="false" customHeight="true" outlineLevel="0" collapsed="false">
      <c r="A3370" s="1" t="s">
        <v>13840</v>
      </c>
      <c r="B3370" s="1" t="s">
        <v>4030</v>
      </c>
      <c r="C3370" s="1" t="s">
        <v>1991</v>
      </c>
      <c r="D3370" s="1" t="n">
        <v>2</v>
      </c>
      <c r="E3370" s="16" t="n">
        <v>579.12</v>
      </c>
      <c r="F3370" s="17" t="n">
        <v>0</v>
      </c>
      <c r="G3370" s="16" t="n">
        <v>1158.24</v>
      </c>
      <c r="I3370" s="1" t="str">
        <f aca="false">INDEX(Products!$C$2:$C$51,MATCH(C3370,Products!$A$2:$A$51,0))</f>
        <v>Sports &amp; Fitness</v>
      </c>
      <c r="J3370" s="1" t="str">
        <f aca="false">INDEX(Orders!$E$2:$E$8001,MATCH(B3370,Orders!$A$2:$A$8001,0))</f>
        <v>Delivered</v>
      </c>
      <c r="K3370" s="1" t="str">
        <f aca="false">LEFT(INDEX(Orders!$C$2:$C$8001,MATCH(B3370,Orders!$A$2:$A$8001,0)),7)</f>
        <v>2024-02</v>
      </c>
    </row>
    <row r="3371" customFormat="false" ht="15" hidden="false" customHeight="true" outlineLevel="0" collapsed="false">
      <c r="A3371" s="1" t="s">
        <v>13841</v>
      </c>
      <c r="B3371" s="1" t="s">
        <v>4031</v>
      </c>
      <c r="C3371" s="1" t="s">
        <v>2006</v>
      </c>
      <c r="D3371" s="1" t="n">
        <v>1</v>
      </c>
      <c r="E3371" s="16" t="n">
        <v>482.17</v>
      </c>
      <c r="F3371" s="17" t="n">
        <v>0</v>
      </c>
      <c r="G3371" s="16" t="n">
        <v>482.17</v>
      </c>
      <c r="I3371" s="1" t="str">
        <f aca="false">INDEX(Products!$C$2:$C$51,MATCH(C3371,Products!$A$2:$A$51,0))</f>
        <v>Books &amp; Stationery</v>
      </c>
      <c r="J3371" s="1" t="str">
        <f aca="false">INDEX(Orders!$E$2:$E$8001,MATCH(B3371,Orders!$A$2:$A$8001,0))</f>
        <v>Delivered</v>
      </c>
      <c r="K3371" s="1" t="str">
        <f aca="false">LEFT(INDEX(Orders!$C$2:$C$8001,MATCH(B3371,Orders!$A$2:$A$8001,0)),7)</f>
        <v>2025-10</v>
      </c>
    </row>
    <row r="3372" customFormat="false" ht="15" hidden="false" customHeight="true" outlineLevel="0" collapsed="false">
      <c r="A3372" s="1" t="s">
        <v>13842</v>
      </c>
      <c r="B3372" s="1" t="s">
        <v>4031</v>
      </c>
      <c r="C3372" s="1" t="s">
        <v>1969</v>
      </c>
      <c r="D3372" s="1" t="n">
        <v>1</v>
      </c>
      <c r="E3372" s="16" t="n">
        <v>9171.98</v>
      </c>
      <c r="F3372" s="17" t="n">
        <v>0</v>
      </c>
      <c r="G3372" s="16" t="n">
        <v>9171.98</v>
      </c>
      <c r="I3372" s="1" t="str">
        <f aca="false">INDEX(Products!$C$2:$C$51,MATCH(C3372,Products!$A$2:$A$51,0))</f>
        <v>Home &amp; Kitchen</v>
      </c>
      <c r="J3372" s="1" t="str">
        <f aca="false">INDEX(Orders!$E$2:$E$8001,MATCH(B3372,Orders!$A$2:$A$8001,0))</f>
        <v>Delivered</v>
      </c>
      <c r="K3372" s="1" t="str">
        <f aca="false">LEFT(INDEX(Orders!$C$2:$C$8001,MATCH(B3372,Orders!$A$2:$A$8001,0)),7)</f>
        <v>2025-10</v>
      </c>
    </row>
    <row r="3373" customFormat="false" ht="15" hidden="false" customHeight="true" outlineLevel="0" collapsed="false">
      <c r="A3373" s="1" t="s">
        <v>13843</v>
      </c>
      <c r="B3373" s="1" t="s">
        <v>4031</v>
      </c>
      <c r="C3373" s="1" t="s">
        <v>1940</v>
      </c>
      <c r="D3373" s="1" t="n">
        <v>1</v>
      </c>
      <c r="E3373" s="16" t="n">
        <v>2374.52</v>
      </c>
      <c r="F3373" s="17" t="n">
        <v>0</v>
      </c>
      <c r="G3373" s="16" t="n">
        <v>2374.52</v>
      </c>
      <c r="I3373" s="1" t="str">
        <f aca="false">INDEX(Products!$C$2:$C$51,MATCH(C3373,Products!$A$2:$A$51,0))</f>
        <v>Fashion</v>
      </c>
      <c r="J3373" s="1" t="str">
        <f aca="false">INDEX(Orders!$E$2:$E$8001,MATCH(B3373,Orders!$A$2:$A$8001,0))</f>
        <v>Delivered</v>
      </c>
      <c r="K3373" s="1" t="str">
        <f aca="false">LEFT(INDEX(Orders!$C$2:$C$8001,MATCH(B3373,Orders!$A$2:$A$8001,0)),7)</f>
        <v>2025-10</v>
      </c>
    </row>
    <row r="3374" customFormat="false" ht="15" hidden="false" customHeight="true" outlineLevel="0" collapsed="false">
      <c r="A3374" s="1" t="s">
        <v>13844</v>
      </c>
      <c r="B3374" s="1" t="s">
        <v>4031</v>
      </c>
      <c r="C3374" s="1" t="s">
        <v>1963</v>
      </c>
      <c r="D3374" s="1" t="n">
        <v>1</v>
      </c>
      <c r="E3374" s="16" t="n">
        <v>1494.98</v>
      </c>
      <c r="F3374" s="17" t="n">
        <v>0.05</v>
      </c>
      <c r="G3374" s="16" t="n">
        <v>1420.23</v>
      </c>
      <c r="I3374" s="1" t="str">
        <f aca="false">INDEX(Products!$C$2:$C$51,MATCH(C3374,Products!$A$2:$A$51,0))</f>
        <v>Home &amp; Kitchen</v>
      </c>
      <c r="J3374" s="1" t="str">
        <f aca="false">INDEX(Orders!$E$2:$E$8001,MATCH(B3374,Orders!$A$2:$A$8001,0))</f>
        <v>Delivered</v>
      </c>
      <c r="K3374" s="1" t="str">
        <f aca="false">LEFT(INDEX(Orders!$C$2:$C$8001,MATCH(B3374,Orders!$A$2:$A$8001,0)),7)</f>
        <v>2025-10</v>
      </c>
    </row>
    <row r="3375" customFormat="false" ht="15" hidden="false" customHeight="true" outlineLevel="0" collapsed="false">
      <c r="A3375" s="1" t="s">
        <v>13845</v>
      </c>
      <c r="B3375" s="1" t="s">
        <v>4031</v>
      </c>
      <c r="C3375" s="1" t="s">
        <v>1990</v>
      </c>
      <c r="D3375" s="1" t="n">
        <v>2</v>
      </c>
      <c r="E3375" s="16" t="n">
        <v>5311.32</v>
      </c>
      <c r="F3375" s="17" t="n">
        <v>0</v>
      </c>
      <c r="G3375" s="16" t="n">
        <v>10622.64</v>
      </c>
      <c r="I3375" s="1" t="str">
        <f aca="false">INDEX(Products!$C$2:$C$51,MATCH(C3375,Products!$A$2:$A$51,0))</f>
        <v>Sports &amp; Fitness</v>
      </c>
      <c r="J3375" s="1" t="str">
        <f aca="false">INDEX(Orders!$E$2:$E$8001,MATCH(B3375,Orders!$A$2:$A$8001,0))</f>
        <v>Delivered</v>
      </c>
      <c r="K3375" s="1" t="str">
        <f aca="false">LEFT(INDEX(Orders!$C$2:$C$8001,MATCH(B3375,Orders!$A$2:$A$8001,0)),7)</f>
        <v>2025-10</v>
      </c>
    </row>
    <row r="3376" customFormat="false" ht="15" hidden="false" customHeight="true" outlineLevel="0" collapsed="false">
      <c r="A3376" s="1" t="s">
        <v>13846</v>
      </c>
      <c r="B3376" s="1" t="s">
        <v>4032</v>
      </c>
      <c r="C3376" s="1" t="s">
        <v>1940</v>
      </c>
      <c r="D3376" s="1" t="n">
        <v>1</v>
      </c>
      <c r="E3376" s="16" t="n">
        <v>2374.52</v>
      </c>
      <c r="F3376" s="17" t="n">
        <v>0</v>
      </c>
      <c r="G3376" s="16" t="n">
        <v>2374.52</v>
      </c>
      <c r="I3376" s="1" t="str">
        <f aca="false">INDEX(Products!$C$2:$C$51,MATCH(C3376,Products!$A$2:$A$51,0))</f>
        <v>Fashion</v>
      </c>
      <c r="J3376" s="1" t="str">
        <f aca="false">INDEX(Orders!$E$2:$E$8001,MATCH(B3376,Orders!$A$2:$A$8001,0))</f>
        <v>Delivered</v>
      </c>
      <c r="K3376" s="1" t="str">
        <f aca="false">LEFT(INDEX(Orders!$C$2:$C$8001,MATCH(B3376,Orders!$A$2:$A$8001,0)),7)</f>
        <v>2025-02</v>
      </c>
    </row>
    <row r="3377" customFormat="false" ht="15" hidden="false" customHeight="true" outlineLevel="0" collapsed="false">
      <c r="A3377" s="1" t="s">
        <v>13847</v>
      </c>
      <c r="B3377" s="1" t="s">
        <v>4032</v>
      </c>
      <c r="C3377" s="1" t="s">
        <v>1997</v>
      </c>
      <c r="D3377" s="1" t="n">
        <v>1</v>
      </c>
      <c r="E3377" s="16" t="n">
        <v>311.15</v>
      </c>
      <c r="F3377" s="17" t="n">
        <v>0.1</v>
      </c>
      <c r="G3377" s="16" t="n">
        <v>280.03</v>
      </c>
      <c r="I3377" s="1" t="str">
        <f aca="false">INDEX(Products!$C$2:$C$51,MATCH(C3377,Products!$A$2:$A$51,0))</f>
        <v>Sports &amp; Fitness</v>
      </c>
      <c r="J3377" s="1" t="str">
        <f aca="false">INDEX(Orders!$E$2:$E$8001,MATCH(B3377,Orders!$A$2:$A$8001,0))</f>
        <v>Delivered</v>
      </c>
      <c r="K3377" s="1" t="str">
        <f aca="false">LEFT(INDEX(Orders!$C$2:$C$8001,MATCH(B3377,Orders!$A$2:$A$8001,0)),7)</f>
        <v>2025-02</v>
      </c>
    </row>
    <row r="3378" customFormat="false" ht="15" hidden="false" customHeight="true" outlineLevel="0" collapsed="false">
      <c r="A3378" s="1" t="s">
        <v>13848</v>
      </c>
      <c r="B3378" s="1" t="s">
        <v>4032</v>
      </c>
      <c r="C3378" s="1" t="s">
        <v>2007</v>
      </c>
      <c r="D3378" s="1" t="n">
        <v>2</v>
      </c>
      <c r="E3378" s="16" t="n">
        <v>750.27</v>
      </c>
      <c r="F3378" s="17" t="n">
        <v>0.1</v>
      </c>
      <c r="G3378" s="16" t="n">
        <v>1350.49</v>
      </c>
      <c r="I3378" s="1" t="str">
        <f aca="false">INDEX(Products!$C$2:$C$51,MATCH(C3378,Products!$A$2:$A$51,0))</f>
        <v>Books &amp; Stationery</v>
      </c>
      <c r="J3378" s="1" t="str">
        <f aca="false">INDEX(Orders!$E$2:$E$8001,MATCH(B3378,Orders!$A$2:$A$8001,0))</f>
        <v>Delivered</v>
      </c>
      <c r="K3378" s="1" t="str">
        <f aca="false">LEFT(INDEX(Orders!$C$2:$C$8001,MATCH(B3378,Orders!$A$2:$A$8001,0)),7)</f>
        <v>2025-02</v>
      </c>
    </row>
    <row r="3379" customFormat="false" ht="15" hidden="false" customHeight="true" outlineLevel="0" collapsed="false">
      <c r="A3379" s="1" t="s">
        <v>13849</v>
      </c>
      <c r="B3379" s="1" t="s">
        <v>4032</v>
      </c>
      <c r="C3379" s="1" t="s">
        <v>1937</v>
      </c>
      <c r="D3379" s="1" t="n">
        <v>2</v>
      </c>
      <c r="E3379" s="16" t="n">
        <v>1364.75</v>
      </c>
      <c r="F3379" s="17" t="n">
        <v>0</v>
      </c>
      <c r="G3379" s="16" t="n">
        <v>2729.5</v>
      </c>
      <c r="I3379" s="1" t="str">
        <f aca="false">INDEX(Products!$C$2:$C$51,MATCH(C3379,Products!$A$2:$A$51,0))</f>
        <v>Fashion</v>
      </c>
      <c r="J3379" s="1" t="str">
        <f aca="false">INDEX(Orders!$E$2:$E$8001,MATCH(B3379,Orders!$A$2:$A$8001,0))</f>
        <v>Delivered</v>
      </c>
      <c r="K3379" s="1" t="str">
        <f aca="false">LEFT(INDEX(Orders!$C$2:$C$8001,MATCH(B3379,Orders!$A$2:$A$8001,0)),7)</f>
        <v>2025-02</v>
      </c>
    </row>
    <row r="3380" customFormat="false" ht="15" hidden="false" customHeight="true" outlineLevel="0" collapsed="false">
      <c r="A3380" s="1" t="s">
        <v>13850</v>
      </c>
      <c r="B3380" s="1" t="s">
        <v>4033</v>
      </c>
      <c r="C3380" s="1" t="s">
        <v>1982</v>
      </c>
      <c r="D3380" s="1" t="n">
        <v>1</v>
      </c>
      <c r="E3380" s="16" t="n">
        <v>1808.21</v>
      </c>
      <c r="F3380" s="17" t="n">
        <v>0</v>
      </c>
      <c r="G3380" s="16" t="n">
        <v>1808.21</v>
      </c>
      <c r="I3380" s="1" t="str">
        <f aca="false">INDEX(Products!$C$2:$C$51,MATCH(C3380,Products!$A$2:$A$51,0))</f>
        <v>Beauty &amp; Personal Care</v>
      </c>
      <c r="J3380" s="1" t="str">
        <f aca="false">INDEX(Orders!$E$2:$E$8001,MATCH(B3380,Orders!$A$2:$A$8001,0))</f>
        <v>Delivered</v>
      </c>
      <c r="K3380" s="1" t="str">
        <f aca="false">LEFT(INDEX(Orders!$C$2:$C$8001,MATCH(B3380,Orders!$A$2:$A$8001,0)),7)</f>
        <v>2025-06</v>
      </c>
    </row>
    <row r="3381" customFormat="false" ht="15" hidden="false" customHeight="true" outlineLevel="0" collapsed="false">
      <c r="A3381" s="1" t="s">
        <v>13851</v>
      </c>
      <c r="B3381" s="1" t="s">
        <v>4034</v>
      </c>
      <c r="C3381" s="1" t="s">
        <v>1940</v>
      </c>
      <c r="D3381" s="1" t="n">
        <v>1</v>
      </c>
      <c r="E3381" s="16" t="n">
        <v>2374.52</v>
      </c>
      <c r="F3381" s="17" t="n">
        <v>0.05</v>
      </c>
      <c r="G3381" s="16" t="n">
        <v>2255.79</v>
      </c>
      <c r="I3381" s="1" t="str">
        <f aca="false">INDEX(Products!$C$2:$C$51,MATCH(C3381,Products!$A$2:$A$51,0))</f>
        <v>Fashion</v>
      </c>
      <c r="J3381" s="1" t="str">
        <f aca="false">INDEX(Orders!$E$2:$E$8001,MATCH(B3381,Orders!$A$2:$A$8001,0))</f>
        <v>Delivered</v>
      </c>
      <c r="K3381" s="1" t="str">
        <f aca="false">LEFT(INDEX(Orders!$C$2:$C$8001,MATCH(B3381,Orders!$A$2:$A$8001,0)),7)</f>
        <v>2025-07</v>
      </c>
    </row>
    <row r="3382" customFormat="false" ht="15" hidden="false" customHeight="true" outlineLevel="0" collapsed="false">
      <c r="A3382" s="1" t="s">
        <v>13852</v>
      </c>
      <c r="B3382" s="1" t="s">
        <v>4035</v>
      </c>
      <c r="C3382" s="1" t="s">
        <v>1924</v>
      </c>
      <c r="D3382" s="1" t="n">
        <v>1</v>
      </c>
      <c r="E3382" s="16" t="n">
        <v>1971</v>
      </c>
      <c r="F3382" s="17" t="n">
        <v>0</v>
      </c>
      <c r="G3382" s="16" t="n">
        <v>1971</v>
      </c>
      <c r="I3382" s="1" t="str">
        <f aca="false">INDEX(Products!$C$2:$C$51,MATCH(C3382,Products!$A$2:$A$51,0))</f>
        <v>Electronics</v>
      </c>
      <c r="J3382" s="1" t="str">
        <f aca="false">INDEX(Orders!$E$2:$E$8001,MATCH(B3382,Orders!$A$2:$A$8001,0))</f>
        <v>Delivered</v>
      </c>
      <c r="K3382" s="1" t="str">
        <f aca="false">LEFT(INDEX(Orders!$C$2:$C$8001,MATCH(B3382,Orders!$A$2:$A$8001,0)),7)</f>
        <v>2024-08</v>
      </c>
    </row>
    <row r="3383" customFormat="false" ht="15" hidden="false" customHeight="true" outlineLevel="0" collapsed="false">
      <c r="A3383" s="1" t="s">
        <v>13853</v>
      </c>
      <c r="B3383" s="1" t="s">
        <v>4036</v>
      </c>
      <c r="C3383" s="1" t="s">
        <v>1997</v>
      </c>
      <c r="D3383" s="1" t="n">
        <v>3</v>
      </c>
      <c r="E3383" s="16" t="n">
        <v>311.15</v>
      </c>
      <c r="F3383" s="17" t="n">
        <v>0.1</v>
      </c>
      <c r="G3383" s="16" t="n">
        <v>840.1</v>
      </c>
      <c r="I3383" s="1" t="str">
        <f aca="false">INDEX(Products!$C$2:$C$51,MATCH(C3383,Products!$A$2:$A$51,0))</f>
        <v>Sports &amp; Fitness</v>
      </c>
      <c r="J3383" s="1" t="str">
        <f aca="false">INDEX(Orders!$E$2:$E$8001,MATCH(B3383,Orders!$A$2:$A$8001,0))</f>
        <v>Delivered</v>
      </c>
      <c r="K3383" s="1" t="str">
        <f aca="false">LEFT(INDEX(Orders!$C$2:$C$8001,MATCH(B3383,Orders!$A$2:$A$8001,0)),7)</f>
        <v>2025-07</v>
      </c>
    </row>
    <row r="3384" customFormat="false" ht="15" hidden="false" customHeight="true" outlineLevel="0" collapsed="false">
      <c r="A3384" s="1" t="s">
        <v>13854</v>
      </c>
      <c r="B3384" s="1" t="s">
        <v>4036</v>
      </c>
      <c r="C3384" s="1" t="s">
        <v>1982</v>
      </c>
      <c r="D3384" s="1" t="n">
        <v>1</v>
      </c>
      <c r="E3384" s="16" t="n">
        <v>1808.21</v>
      </c>
      <c r="F3384" s="17" t="n">
        <v>0.05</v>
      </c>
      <c r="G3384" s="16" t="n">
        <v>1717.8</v>
      </c>
      <c r="I3384" s="1" t="str">
        <f aca="false">INDEX(Products!$C$2:$C$51,MATCH(C3384,Products!$A$2:$A$51,0))</f>
        <v>Beauty &amp; Personal Care</v>
      </c>
      <c r="J3384" s="1" t="str">
        <f aca="false">INDEX(Orders!$E$2:$E$8001,MATCH(B3384,Orders!$A$2:$A$8001,0))</f>
        <v>Delivered</v>
      </c>
      <c r="K3384" s="1" t="str">
        <f aca="false">LEFT(INDEX(Orders!$C$2:$C$8001,MATCH(B3384,Orders!$A$2:$A$8001,0)),7)</f>
        <v>2025-07</v>
      </c>
    </row>
    <row r="3385" customFormat="false" ht="15" hidden="false" customHeight="true" outlineLevel="0" collapsed="false">
      <c r="A3385" s="1" t="s">
        <v>13855</v>
      </c>
      <c r="B3385" s="1" t="s">
        <v>4037</v>
      </c>
      <c r="C3385" s="1" t="s">
        <v>1935</v>
      </c>
      <c r="D3385" s="1" t="n">
        <v>1</v>
      </c>
      <c r="E3385" s="16" t="n">
        <v>14558.72</v>
      </c>
      <c r="F3385" s="17" t="n">
        <v>0.2</v>
      </c>
      <c r="G3385" s="16" t="n">
        <v>11646.98</v>
      </c>
      <c r="I3385" s="1" t="str">
        <f aca="false">INDEX(Products!$C$2:$C$51,MATCH(C3385,Products!$A$2:$A$51,0))</f>
        <v>Electronics</v>
      </c>
      <c r="J3385" s="1" t="str">
        <f aca="false">INDEX(Orders!$E$2:$E$8001,MATCH(B3385,Orders!$A$2:$A$8001,0))</f>
        <v>Delivered</v>
      </c>
      <c r="K3385" s="1" t="str">
        <f aca="false">LEFT(INDEX(Orders!$C$2:$C$8001,MATCH(B3385,Orders!$A$2:$A$8001,0)),7)</f>
        <v>2025-07</v>
      </c>
    </row>
    <row r="3386" customFormat="false" ht="15" hidden="false" customHeight="true" outlineLevel="0" collapsed="false">
      <c r="A3386" s="1" t="s">
        <v>13856</v>
      </c>
      <c r="B3386" s="1" t="s">
        <v>4037</v>
      </c>
      <c r="C3386" s="1" t="s">
        <v>1949</v>
      </c>
      <c r="D3386" s="1" t="n">
        <v>1</v>
      </c>
      <c r="E3386" s="16" t="n">
        <v>4185.64</v>
      </c>
      <c r="F3386" s="17" t="n">
        <v>0.1</v>
      </c>
      <c r="G3386" s="16" t="n">
        <v>3767.08</v>
      </c>
      <c r="I3386" s="1" t="str">
        <f aca="false">INDEX(Products!$C$2:$C$51,MATCH(C3386,Products!$A$2:$A$51,0))</f>
        <v>Fashion</v>
      </c>
      <c r="J3386" s="1" t="str">
        <f aca="false">INDEX(Orders!$E$2:$E$8001,MATCH(B3386,Orders!$A$2:$A$8001,0))</f>
        <v>Delivered</v>
      </c>
      <c r="K3386" s="1" t="str">
        <f aca="false">LEFT(INDEX(Orders!$C$2:$C$8001,MATCH(B3386,Orders!$A$2:$A$8001,0)),7)</f>
        <v>2025-07</v>
      </c>
    </row>
    <row r="3387" customFormat="false" ht="15" hidden="false" customHeight="true" outlineLevel="0" collapsed="false">
      <c r="A3387" s="1" t="s">
        <v>13857</v>
      </c>
      <c r="B3387" s="1" t="s">
        <v>4037</v>
      </c>
      <c r="C3387" s="1" t="s">
        <v>1988</v>
      </c>
      <c r="D3387" s="1" t="n">
        <v>1</v>
      </c>
      <c r="E3387" s="16" t="n">
        <v>681.07</v>
      </c>
      <c r="F3387" s="17" t="n">
        <v>0</v>
      </c>
      <c r="G3387" s="16" t="n">
        <v>681.07</v>
      </c>
      <c r="I3387" s="1" t="str">
        <f aca="false">INDEX(Products!$C$2:$C$51,MATCH(C3387,Products!$A$2:$A$51,0))</f>
        <v>Sports &amp; Fitness</v>
      </c>
      <c r="J3387" s="1" t="str">
        <f aca="false">INDEX(Orders!$E$2:$E$8001,MATCH(B3387,Orders!$A$2:$A$8001,0))</f>
        <v>Delivered</v>
      </c>
      <c r="K3387" s="1" t="str">
        <f aca="false">LEFT(INDEX(Orders!$C$2:$C$8001,MATCH(B3387,Orders!$A$2:$A$8001,0)),7)</f>
        <v>2025-07</v>
      </c>
    </row>
    <row r="3388" customFormat="false" ht="15" hidden="false" customHeight="true" outlineLevel="0" collapsed="false">
      <c r="A3388" s="1" t="s">
        <v>13858</v>
      </c>
      <c r="B3388" s="1" t="s">
        <v>4037</v>
      </c>
      <c r="C3388" s="1" t="s">
        <v>1997</v>
      </c>
      <c r="D3388" s="1" t="n">
        <v>1</v>
      </c>
      <c r="E3388" s="16" t="n">
        <v>311.15</v>
      </c>
      <c r="F3388" s="17" t="n">
        <v>0.15</v>
      </c>
      <c r="G3388" s="16" t="n">
        <v>264.48</v>
      </c>
      <c r="I3388" s="1" t="str">
        <f aca="false">INDEX(Products!$C$2:$C$51,MATCH(C3388,Products!$A$2:$A$51,0))</f>
        <v>Sports &amp; Fitness</v>
      </c>
      <c r="J3388" s="1" t="str">
        <f aca="false">INDEX(Orders!$E$2:$E$8001,MATCH(B3388,Orders!$A$2:$A$8001,0))</f>
        <v>Delivered</v>
      </c>
      <c r="K3388" s="1" t="str">
        <f aca="false">LEFT(INDEX(Orders!$C$2:$C$8001,MATCH(B3388,Orders!$A$2:$A$8001,0)),7)</f>
        <v>2025-07</v>
      </c>
    </row>
    <row r="3389" customFormat="false" ht="15" hidden="false" customHeight="true" outlineLevel="0" collapsed="false">
      <c r="A3389" s="1" t="s">
        <v>13859</v>
      </c>
      <c r="B3389" s="1" t="s">
        <v>4038</v>
      </c>
      <c r="C3389" s="1" t="s">
        <v>1990</v>
      </c>
      <c r="D3389" s="1" t="n">
        <v>1</v>
      </c>
      <c r="E3389" s="16" t="n">
        <v>5311.32</v>
      </c>
      <c r="F3389" s="17" t="n">
        <v>0.05</v>
      </c>
      <c r="G3389" s="16" t="n">
        <v>5045.75</v>
      </c>
      <c r="I3389" s="1" t="str">
        <f aca="false">INDEX(Products!$C$2:$C$51,MATCH(C3389,Products!$A$2:$A$51,0))</f>
        <v>Sports &amp; Fitness</v>
      </c>
      <c r="J3389" s="1" t="str">
        <f aca="false">INDEX(Orders!$E$2:$E$8001,MATCH(B3389,Orders!$A$2:$A$8001,0))</f>
        <v>Delivered</v>
      </c>
      <c r="K3389" s="1" t="str">
        <f aca="false">LEFT(INDEX(Orders!$C$2:$C$8001,MATCH(B3389,Orders!$A$2:$A$8001,0)),7)</f>
        <v>2025-10</v>
      </c>
    </row>
    <row r="3390" customFormat="false" ht="15" hidden="false" customHeight="true" outlineLevel="0" collapsed="false">
      <c r="A3390" s="1" t="s">
        <v>13860</v>
      </c>
      <c r="B3390" s="1" t="s">
        <v>4039</v>
      </c>
      <c r="C3390" s="1" t="s">
        <v>1961</v>
      </c>
      <c r="D3390" s="1" t="n">
        <v>1</v>
      </c>
      <c r="E3390" s="16" t="n">
        <v>3493.68</v>
      </c>
      <c r="F3390" s="17" t="n">
        <v>0</v>
      </c>
      <c r="G3390" s="16" t="n">
        <v>3493.68</v>
      </c>
      <c r="I3390" s="1" t="str">
        <f aca="false">INDEX(Products!$C$2:$C$51,MATCH(C3390,Products!$A$2:$A$51,0))</f>
        <v>Home &amp; Kitchen</v>
      </c>
      <c r="J3390" s="1" t="str">
        <f aca="false">INDEX(Orders!$E$2:$E$8001,MATCH(B3390,Orders!$A$2:$A$8001,0))</f>
        <v>Delivered</v>
      </c>
      <c r="K3390" s="1" t="str">
        <f aca="false">LEFT(INDEX(Orders!$C$2:$C$8001,MATCH(B3390,Orders!$A$2:$A$8001,0)),7)</f>
        <v>2025-03</v>
      </c>
    </row>
    <row r="3391" customFormat="false" ht="15" hidden="false" customHeight="true" outlineLevel="0" collapsed="false">
      <c r="A3391" s="1" t="s">
        <v>13861</v>
      </c>
      <c r="B3391" s="1" t="s">
        <v>4039</v>
      </c>
      <c r="C3391" s="1" t="s">
        <v>1940</v>
      </c>
      <c r="D3391" s="1" t="n">
        <v>1</v>
      </c>
      <c r="E3391" s="16" t="n">
        <v>2374.52</v>
      </c>
      <c r="F3391" s="17" t="n">
        <v>0</v>
      </c>
      <c r="G3391" s="16" t="n">
        <v>2374.52</v>
      </c>
      <c r="I3391" s="1" t="str">
        <f aca="false">INDEX(Products!$C$2:$C$51,MATCH(C3391,Products!$A$2:$A$51,0))</f>
        <v>Fashion</v>
      </c>
      <c r="J3391" s="1" t="str">
        <f aca="false">INDEX(Orders!$E$2:$E$8001,MATCH(B3391,Orders!$A$2:$A$8001,0))</f>
        <v>Delivered</v>
      </c>
      <c r="K3391" s="1" t="str">
        <f aca="false">LEFT(INDEX(Orders!$C$2:$C$8001,MATCH(B3391,Orders!$A$2:$A$8001,0)),7)</f>
        <v>2025-03</v>
      </c>
    </row>
    <row r="3392" customFormat="false" ht="15" hidden="false" customHeight="true" outlineLevel="0" collapsed="false">
      <c r="A3392" s="1" t="s">
        <v>13862</v>
      </c>
      <c r="B3392" s="1" t="s">
        <v>4039</v>
      </c>
      <c r="C3392" s="1" t="s">
        <v>1977</v>
      </c>
      <c r="D3392" s="1" t="n">
        <v>1</v>
      </c>
      <c r="E3392" s="16" t="n">
        <v>2386.05</v>
      </c>
      <c r="F3392" s="17" t="n">
        <v>0.2</v>
      </c>
      <c r="G3392" s="16" t="n">
        <v>1908.84</v>
      </c>
      <c r="I3392" s="1" t="str">
        <f aca="false">INDEX(Products!$C$2:$C$51,MATCH(C3392,Products!$A$2:$A$51,0))</f>
        <v>Beauty &amp; Personal Care</v>
      </c>
      <c r="J3392" s="1" t="str">
        <f aca="false">INDEX(Orders!$E$2:$E$8001,MATCH(B3392,Orders!$A$2:$A$8001,0))</f>
        <v>Delivered</v>
      </c>
      <c r="K3392" s="1" t="str">
        <f aca="false">LEFT(INDEX(Orders!$C$2:$C$8001,MATCH(B3392,Orders!$A$2:$A$8001,0)),7)</f>
        <v>2025-03</v>
      </c>
    </row>
    <row r="3393" customFormat="false" ht="15" hidden="false" customHeight="true" outlineLevel="0" collapsed="false">
      <c r="A3393" s="1" t="s">
        <v>13863</v>
      </c>
      <c r="B3393" s="1" t="s">
        <v>4039</v>
      </c>
      <c r="C3393" s="1" t="s">
        <v>1930</v>
      </c>
      <c r="D3393" s="1" t="n">
        <v>1</v>
      </c>
      <c r="E3393" s="16" t="n">
        <v>2398.35</v>
      </c>
      <c r="F3393" s="17" t="n">
        <v>0.05</v>
      </c>
      <c r="G3393" s="16" t="n">
        <v>2278.43</v>
      </c>
      <c r="I3393" s="1" t="str">
        <f aca="false">INDEX(Products!$C$2:$C$51,MATCH(C3393,Products!$A$2:$A$51,0))</f>
        <v>Electronics</v>
      </c>
      <c r="J3393" s="1" t="str">
        <f aca="false">INDEX(Orders!$E$2:$E$8001,MATCH(B3393,Orders!$A$2:$A$8001,0))</f>
        <v>Delivered</v>
      </c>
      <c r="K3393" s="1" t="str">
        <f aca="false">LEFT(INDEX(Orders!$C$2:$C$8001,MATCH(B3393,Orders!$A$2:$A$8001,0)),7)</f>
        <v>2025-03</v>
      </c>
    </row>
    <row r="3394" customFormat="false" ht="15" hidden="false" customHeight="true" outlineLevel="0" collapsed="false">
      <c r="A3394" s="1" t="s">
        <v>13864</v>
      </c>
      <c r="B3394" s="1" t="s">
        <v>4040</v>
      </c>
      <c r="C3394" s="1" t="s">
        <v>1930</v>
      </c>
      <c r="D3394" s="1" t="n">
        <v>1</v>
      </c>
      <c r="E3394" s="16" t="n">
        <v>2398.35</v>
      </c>
      <c r="F3394" s="17" t="n">
        <v>0.2</v>
      </c>
      <c r="G3394" s="16" t="n">
        <v>1918.68</v>
      </c>
      <c r="I3394" s="1" t="str">
        <f aca="false">INDEX(Products!$C$2:$C$51,MATCH(C3394,Products!$A$2:$A$51,0))</f>
        <v>Electronics</v>
      </c>
      <c r="J3394" s="1" t="str">
        <f aca="false">INDEX(Orders!$E$2:$E$8001,MATCH(B3394,Orders!$A$2:$A$8001,0))</f>
        <v>Returned</v>
      </c>
      <c r="K3394" s="1" t="str">
        <f aca="false">LEFT(INDEX(Orders!$C$2:$C$8001,MATCH(B3394,Orders!$A$2:$A$8001,0)),7)</f>
        <v>2025-12</v>
      </c>
    </row>
    <row r="3395" customFormat="false" ht="15" hidden="false" customHeight="true" outlineLevel="0" collapsed="false">
      <c r="A3395" s="1" t="s">
        <v>13865</v>
      </c>
      <c r="B3395" s="1" t="s">
        <v>4041</v>
      </c>
      <c r="C3395" s="1" t="s">
        <v>1990</v>
      </c>
      <c r="D3395" s="1" t="n">
        <v>3</v>
      </c>
      <c r="E3395" s="16" t="n">
        <v>5311.32</v>
      </c>
      <c r="F3395" s="17" t="n">
        <v>0</v>
      </c>
      <c r="G3395" s="16" t="n">
        <v>15933.96</v>
      </c>
      <c r="I3395" s="1" t="str">
        <f aca="false">INDEX(Products!$C$2:$C$51,MATCH(C3395,Products!$A$2:$A$51,0))</f>
        <v>Sports &amp; Fitness</v>
      </c>
      <c r="J3395" s="1" t="str">
        <f aca="false">INDEX(Orders!$E$2:$E$8001,MATCH(B3395,Orders!$A$2:$A$8001,0))</f>
        <v>Returned</v>
      </c>
      <c r="K3395" s="1" t="str">
        <f aca="false">LEFT(INDEX(Orders!$C$2:$C$8001,MATCH(B3395,Orders!$A$2:$A$8001,0)),7)</f>
        <v>2024-07</v>
      </c>
    </row>
    <row r="3396" customFormat="false" ht="15" hidden="false" customHeight="true" outlineLevel="0" collapsed="false">
      <c r="A3396" s="1" t="s">
        <v>13866</v>
      </c>
      <c r="B3396" s="1" t="s">
        <v>4041</v>
      </c>
      <c r="C3396" s="1" t="s">
        <v>1979</v>
      </c>
      <c r="D3396" s="1" t="n">
        <v>1</v>
      </c>
      <c r="E3396" s="16" t="n">
        <v>623</v>
      </c>
      <c r="F3396" s="17" t="n">
        <v>0.2</v>
      </c>
      <c r="G3396" s="16" t="n">
        <v>498.4</v>
      </c>
      <c r="I3396" s="1" t="str">
        <f aca="false">INDEX(Products!$C$2:$C$51,MATCH(C3396,Products!$A$2:$A$51,0))</f>
        <v>Beauty &amp; Personal Care</v>
      </c>
      <c r="J3396" s="1" t="str">
        <f aca="false">INDEX(Orders!$E$2:$E$8001,MATCH(B3396,Orders!$A$2:$A$8001,0))</f>
        <v>Returned</v>
      </c>
      <c r="K3396" s="1" t="str">
        <f aca="false">LEFT(INDEX(Orders!$C$2:$C$8001,MATCH(B3396,Orders!$A$2:$A$8001,0)),7)</f>
        <v>2024-07</v>
      </c>
    </row>
    <row r="3397" customFormat="false" ht="15" hidden="false" customHeight="true" outlineLevel="0" collapsed="false">
      <c r="A3397" s="1" t="s">
        <v>13867</v>
      </c>
      <c r="B3397" s="1" t="s">
        <v>4041</v>
      </c>
      <c r="C3397" s="1" t="s">
        <v>2007</v>
      </c>
      <c r="D3397" s="1" t="n">
        <v>1</v>
      </c>
      <c r="E3397" s="16" t="n">
        <v>750.27</v>
      </c>
      <c r="F3397" s="17" t="n">
        <v>0</v>
      </c>
      <c r="G3397" s="16" t="n">
        <v>750.27</v>
      </c>
      <c r="I3397" s="1" t="str">
        <f aca="false">INDEX(Products!$C$2:$C$51,MATCH(C3397,Products!$A$2:$A$51,0))</f>
        <v>Books &amp; Stationery</v>
      </c>
      <c r="J3397" s="1" t="str">
        <f aca="false">INDEX(Orders!$E$2:$E$8001,MATCH(B3397,Orders!$A$2:$A$8001,0))</f>
        <v>Returned</v>
      </c>
      <c r="K3397" s="1" t="str">
        <f aca="false">LEFT(INDEX(Orders!$C$2:$C$8001,MATCH(B3397,Orders!$A$2:$A$8001,0)),7)</f>
        <v>2024-07</v>
      </c>
    </row>
    <row r="3398" customFormat="false" ht="15" hidden="false" customHeight="true" outlineLevel="0" collapsed="false">
      <c r="A3398" s="1" t="s">
        <v>13868</v>
      </c>
      <c r="B3398" s="1" t="s">
        <v>4043</v>
      </c>
      <c r="C3398" s="1" t="s">
        <v>1976</v>
      </c>
      <c r="D3398" s="1" t="n">
        <v>1</v>
      </c>
      <c r="E3398" s="16" t="n">
        <v>1603.35</v>
      </c>
      <c r="F3398" s="17" t="n">
        <v>0</v>
      </c>
      <c r="G3398" s="16" t="n">
        <v>1603.35</v>
      </c>
      <c r="I3398" s="1" t="str">
        <f aca="false">INDEX(Products!$C$2:$C$51,MATCH(C3398,Products!$A$2:$A$51,0))</f>
        <v>Beauty &amp; Personal Care</v>
      </c>
      <c r="J3398" s="1" t="str">
        <f aca="false">INDEX(Orders!$E$2:$E$8001,MATCH(B3398,Orders!$A$2:$A$8001,0))</f>
        <v>Delivered</v>
      </c>
      <c r="K3398" s="1" t="str">
        <f aca="false">LEFT(INDEX(Orders!$C$2:$C$8001,MATCH(B3398,Orders!$A$2:$A$8001,0)),7)</f>
        <v>2024-12</v>
      </c>
    </row>
    <row r="3399" customFormat="false" ht="15" hidden="false" customHeight="true" outlineLevel="0" collapsed="false">
      <c r="A3399" s="1" t="s">
        <v>13869</v>
      </c>
      <c r="B3399" s="1" t="s">
        <v>4043</v>
      </c>
      <c r="C3399" s="1" t="s">
        <v>1930</v>
      </c>
      <c r="D3399" s="1" t="n">
        <v>1</v>
      </c>
      <c r="E3399" s="16" t="n">
        <v>2398.35</v>
      </c>
      <c r="F3399" s="17" t="n">
        <v>0</v>
      </c>
      <c r="G3399" s="16" t="n">
        <v>2398.35</v>
      </c>
      <c r="I3399" s="1" t="str">
        <f aca="false">INDEX(Products!$C$2:$C$51,MATCH(C3399,Products!$A$2:$A$51,0))</f>
        <v>Electronics</v>
      </c>
      <c r="J3399" s="1" t="str">
        <f aca="false">INDEX(Orders!$E$2:$E$8001,MATCH(B3399,Orders!$A$2:$A$8001,0))</f>
        <v>Delivered</v>
      </c>
      <c r="K3399" s="1" t="str">
        <f aca="false">LEFT(INDEX(Orders!$C$2:$C$8001,MATCH(B3399,Orders!$A$2:$A$8001,0)),7)</f>
        <v>2024-12</v>
      </c>
    </row>
    <row r="3400" customFormat="false" ht="15" hidden="false" customHeight="true" outlineLevel="0" collapsed="false">
      <c r="A3400" s="1" t="s">
        <v>13870</v>
      </c>
      <c r="B3400" s="1" t="s">
        <v>4044</v>
      </c>
      <c r="C3400" s="1" t="s">
        <v>1953</v>
      </c>
      <c r="D3400" s="1" t="n">
        <v>1</v>
      </c>
      <c r="E3400" s="16" t="n">
        <v>4914.12</v>
      </c>
      <c r="F3400" s="17" t="n">
        <v>0.15</v>
      </c>
      <c r="G3400" s="16" t="n">
        <v>4177</v>
      </c>
      <c r="I3400" s="1" t="str">
        <f aca="false">INDEX(Products!$C$2:$C$51,MATCH(C3400,Products!$A$2:$A$51,0))</f>
        <v>Fashion</v>
      </c>
      <c r="J3400" s="1" t="str">
        <f aca="false">INDEX(Orders!$E$2:$E$8001,MATCH(B3400,Orders!$A$2:$A$8001,0))</f>
        <v>Delivered</v>
      </c>
      <c r="K3400" s="1" t="str">
        <f aca="false">LEFT(INDEX(Orders!$C$2:$C$8001,MATCH(B3400,Orders!$A$2:$A$8001,0)),7)</f>
        <v>2025-11</v>
      </c>
    </row>
    <row r="3401" customFormat="false" ht="15" hidden="false" customHeight="true" outlineLevel="0" collapsed="false">
      <c r="A3401" s="1" t="s">
        <v>13871</v>
      </c>
      <c r="B3401" s="1" t="s">
        <v>4044</v>
      </c>
      <c r="C3401" s="1" t="s">
        <v>1979</v>
      </c>
      <c r="D3401" s="1" t="n">
        <v>1</v>
      </c>
      <c r="E3401" s="16" t="n">
        <v>623</v>
      </c>
      <c r="F3401" s="17" t="n">
        <v>0</v>
      </c>
      <c r="G3401" s="16" t="n">
        <v>623</v>
      </c>
      <c r="I3401" s="1" t="str">
        <f aca="false">INDEX(Products!$C$2:$C$51,MATCH(C3401,Products!$A$2:$A$51,0))</f>
        <v>Beauty &amp; Personal Care</v>
      </c>
      <c r="J3401" s="1" t="str">
        <f aca="false">INDEX(Orders!$E$2:$E$8001,MATCH(B3401,Orders!$A$2:$A$8001,0))</f>
        <v>Delivered</v>
      </c>
      <c r="K3401" s="1" t="str">
        <f aca="false">LEFT(INDEX(Orders!$C$2:$C$8001,MATCH(B3401,Orders!$A$2:$A$8001,0)),7)</f>
        <v>2025-11</v>
      </c>
    </row>
    <row r="3402" customFormat="false" ht="15" hidden="false" customHeight="true" outlineLevel="0" collapsed="false">
      <c r="A3402" s="1" t="s">
        <v>13872</v>
      </c>
      <c r="B3402" s="1" t="s">
        <v>4045</v>
      </c>
      <c r="C3402" s="1" t="s">
        <v>1949</v>
      </c>
      <c r="D3402" s="1" t="n">
        <v>3</v>
      </c>
      <c r="E3402" s="16" t="n">
        <v>4185.64</v>
      </c>
      <c r="F3402" s="17" t="n">
        <v>0.05</v>
      </c>
      <c r="G3402" s="16" t="n">
        <v>11929.07</v>
      </c>
      <c r="I3402" s="1" t="str">
        <f aca="false">INDEX(Products!$C$2:$C$51,MATCH(C3402,Products!$A$2:$A$51,0))</f>
        <v>Fashion</v>
      </c>
      <c r="J3402" s="1" t="str">
        <f aca="false">INDEX(Orders!$E$2:$E$8001,MATCH(B3402,Orders!$A$2:$A$8001,0))</f>
        <v>Delivered</v>
      </c>
      <c r="K3402" s="1" t="str">
        <f aca="false">LEFT(INDEX(Orders!$C$2:$C$8001,MATCH(B3402,Orders!$A$2:$A$8001,0)),7)</f>
        <v>2024-02</v>
      </c>
    </row>
    <row r="3403" customFormat="false" ht="15" hidden="false" customHeight="true" outlineLevel="0" collapsed="false">
      <c r="A3403" s="1" t="s">
        <v>13873</v>
      </c>
      <c r="B3403" s="1" t="s">
        <v>4046</v>
      </c>
      <c r="C3403" s="1" t="s">
        <v>2006</v>
      </c>
      <c r="D3403" s="1" t="n">
        <v>2</v>
      </c>
      <c r="E3403" s="16" t="n">
        <v>482.17</v>
      </c>
      <c r="F3403" s="17" t="n">
        <v>0.1</v>
      </c>
      <c r="G3403" s="16" t="n">
        <v>867.91</v>
      </c>
      <c r="I3403" s="1" t="str">
        <f aca="false">INDEX(Products!$C$2:$C$51,MATCH(C3403,Products!$A$2:$A$51,0))</f>
        <v>Books &amp; Stationery</v>
      </c>
      <c r="J3403" s="1" t="str">
        <f aca="false">INDEX(Orders!$E$2:$E$8001,MATCH(B3403,Orders!$A$2:$A$8001,0))</f>
        <v>Delivered</v>
      </c>
      <c r="K3403" s="1" t="str">
        <f aca="false">LEFT(INDEX(Orders!$C$2:$C$8001,MATCH(B3403,Orders!$A$2:$A$8001,0)),7)</f>
        <v>2024-06</v>
      </c>
    </row>
    <row r="3404" customFormat="false" ht="15" hidden="false" customHeight="true" outlineLevel="0" collapsed="false">
      <c r="A3404" s="1" t="s">
        <v>13874</v>
      </c>
      <c r="B3404" s="1" t="s">
        <v>4046</v>
      </c>
      <c r="C3404" s="1" t="s">
        <v>1965</v>
      </c>
      <c r="D3404" s="1" t="n">
        <v>2</v>
      </c>
      <c r="E3404" s="16" t="n">
        <v>1145.07</v>
      </c>
      <c r="F3404" s="17" t="n">
        <v>0.1</v>
      </c>
      <c r="G3404" s="16" t="n">
        <v>2061.13</v>
      </c>
      <c r="I3404" s="1" t="str">
        <f aca="false">INDEX(Products!$C$2:$C$51,MATCH(C3404,Products!$A$2:$A$51,0))</f>
        <v>Home &amp; Kitchen</v>
      </c>
      <c r="J3404" s="1" t="str">
        <f aca="false">INDEX(Orders!$E$2:$E$8001,MATCH(B3404,Orders!$A$2:$A$8001,0))</f>
        <v>Delivered</v>
      </c>
      <c r="K3404" s="1" t="str">
        <f aca="false">LEFT(INDEX(Orders!$C$2:$C$8001,MATCH(B3404,Orders!$A$2:$A$8001,0)),7)</f>
        <v>2024-06</v>
      </c>
    </row>
    <row r="3405" customFormat="false" ht="15" hidden="false" customHeight="true" outlineLevel="0" collapsed="false">
      <c r="A3405" s="1" t="s">
        <v>13875</v>
      </c>
      <c r="B3405" s="1" t="s">
        <v>4047</v>
      </c>
      <c r="C3405" s="1" t="s">
        <v>2006</v>
      </c>
      <c r="D3405" s="1" t="n">
        <v>1</v>
      </c>
      <c r="E3405" s="16" t="n">
        <v>482.17</v>
      </c>
      <c r="F3405" s="17" t="n">
        <v>0</v>
      </c>
      <c r="G3405" s="16" t="n">
        <v>482.17</v>
      </c>
      <c r="I3405" s="1" t="str">
        <f aca="false">INDEX(Products!$C$2:$C$51,MATCH(C3405,Products!$A$2:$A$51,0))</f>
        <v>Books &amp; Stationery</v>
      </c>
      <c r="J3405" s="1" t="str">
        <f aca="false">INDEX(Orders!$E$2:$E$8001,MATCH(B3405,Orders!$A$2:$A$8001,0))</f>
        <v>Delivered</v>
      </c>
      <c r="K3405" s="1" t="str">
        <f aca="false">LEFT(INDEX(Orders!$C$2:$C$8001,MATCH(B3405,Orders!$A$2:$A$8001,0)),7)</f>
        <v>2024-11</v>
      </c>
    </row>
    <row r="3406" customFormat="false" ht="15" hidden="false" customHeight="true" outlineLevel="0" collapsed="false">
      <c r="A3406" s="1" t="s">
        <v>13876</v>
      </c>
      <c r="B3406" s="1" t="s">
        <v>4048</v>
      </c>
      <c r="C3406" s="1" t="s">
        <v>1969</v>
      </c>
      <c r="D3406" s="1" t="n">
        <v>1</v>
      </c>
      <c r="E3406" s="16" t="n">
        <v>9171.98</v>
      </c>
      <c r="F3406" s="17" t="n">
        <v>0</v>
      </c>
      <c r="G3406" s="16" t="n">
        <v>9171.98</v>
      </c>
      <c r="I3406" s="1" t="str">
        <f aca="false">INDEX(Products!$C$2:$C$51,MATCH(C3406,Products!$A$2:$A$51,0))</f>
        <v>Home &amp; Kitchen</v>
      </c>
      <c r="J3406" s="1" t="str">
        <f aca="false">INDEX(Orders!$E$2:$E$8001,MATCH(B3406,Orders!$A$2:$A$8001,0))</f>
        <v>Delivered</v>
      </c>
      <c r="K3406" s="1" t="str">
        <f aca="false">LEFT(INDEX(Orders!$C$2:$C$8001,MATCH(B3406,Orders!$A$2:$A$8001,0)),7)</f>
        <v>2024-09</v>
      </c>
    </row>
    <row r="3407" customFormat="false" ht="15" hidden="false" customHeight="true" outlineLevel="0" collapsed="false">
      <c r="A3407" s="1" t="s">
        <v>13877</v>
      </c>
      <c r="B3407" s="1" t="s">
        <v>4048</v>
      </c>
      <c r="C3407" s="1" t="s">
        <v>1979</v>
      </c>
      <c r="D3407" s="1" t="n">
        <v>1</v>
      </c>
      <c r="E3407" s="16" t="n">
        <v>623</v>
      </c>
      <c r="F3407" s="17" t="n">
        <v>0</v>
      </c>
      <c r="G3407" s="16" t="n">
        <v>623</v>
      </c>
      <c r="I3407" s="1" t="str">
        <f aca="false">INDEX(Products!$C$2:$C$51,MATCH(C3407,Products!$A$2:$A$51,0))</f>
        <v>Beauty &amp; Personal Care</v>
      </c>
      <c r="J3407" s="1" t="str">
        <f aca="false">INDEX(Orders!$E$2:$E$8001,MATCH(B3407,Orders!$A$2:$A$8001,0))</f>
        <v>Delivered</v>
      </c>
      <c r="K3407" s="1" t="str">
        <f aca="false">LEFT(INDEX(Orders!$C$2:$C$8001,MATCH(B3407,Orders!$A$2:$A$8001,0)),7)</f>
        <v>2024-09</v>
      </c>
    </row>
    <row r="3408" customFormat="false" ht="15" hidden="false" customHeight="true" outlineLevel="0" collapsed="false">
      <c r="A3408" s="1" t="s">
        <v>13878</v>
      </c>
      <c r="B3408" s="1" t="s">
        <v>4049</v>
      </c>
      <c r="C3408" s="1" t="s">
        <v>2006</v>
      </c>
      <c r="D3408" s="1" t="n">
        <v>1</v>
      </c>
      <c r="E3408" s="16" t="n">
        <v>482.17</v>
      </c>
      <c r="F3408" s="17" t="n">
        <v>0</v>
      </c>
      <c r="G3408" s="16" t="n">
        <v>482.17</v>
      </c>
      <c r="I3408" s="1" t="str">
        <f aca="false">INDEX(Products!$C$2:$C$51,MATCH(C3408,Products!$A$2:$A$51,0))</f>
        <v>Books &amp; Stationery</v>
      </c>
      <c r="J3408" s="1" t="str">
        <f aca="false">INDEX(Orders!$E$2:$E$8001,MATCH(B3408,Orders!$A$2:$A$8001,0))</f>
        <v>Cancelled</v>
      </c>
      <c r="K3408" s="1" t="str">
        <f aca="false">LEFT(INDEX(Orders!$C$2:$C$8001,MATCH(B3408,Orders!$A$2:$A$8001,0)),7)</f>
        <v>2025-01</v>
      </c>
    </row>
    <row r="3409" customFormat="false" ht="15" hidden="false" customHeight="true" outlineLevel="0" collapsed="false">
      <c r="A3409" s="1" t="s">
        <v>13879</v>
      </c>
      <c r="B3409" s="1" t="s">
        <v>4050</v>
      </c>
      <c r="C3409" s="1" t="s">
        <v>2007</v>
      </c>
      <c r="D3409" s="1" t="n">
        <v>2</v>
      </c>
      <c r="E3409" s="16" t="n">
        <v>750.27</v>
      </c>
      <c r="F3409" s="17" t="n">
        <v>0</v>
      </c>
      <c r="G3409" s="16" t="n">
        <v>1500.54</v>
      </c>
      <c r="I3409" s="1" t="str">
        <f aca="false">INDEX(Products!$C$2:$C$51,MATCH(C3409,Products!$A$2:$A$51,0))</f>
        <v>Books &amp; Stationery</v>
      </c>
      <c r="J3409" s="1" t="str">
        <f aca="false">INDEX(Orders!$E$2:$E$8001,MATCH(B3409,Orders!$A$2:$A$8001,0))</f>
        <v>Delivered</v>
      </c>
      <c r="K3409" s="1" t="str">
        <f aca="false">LEFT(INDEX(Orders!$C$2:$C$8001,MATCH(B3409,Orders!$A$2:$A$8001,0)),7)</f>
        <v>2024-01</v>
      </c>
    </row>
    <row r="3410" customFormat="false" ht="15" hidden="false" customHeight="true" outlineLevel="0" collapsed="false">
      <c r="A3410" s="1" t="s">
        <v>13880</v>
      </c>
      <c r="B3410" s="1" t="s">
        <v>4051</v>
      </c>
      <c r="C3410" s="1" t="s">
        <v>1953</v>
      </c>
      <c r="D3410" s="1" t="n">
        <v>1</v>
      </c>
      <c r="E3410" s="16" t="n">
        <v>4914.12</v>
      </c>
      <c r="F3410" s="17" t="n">
        <v>0.05</v>
      </c>
      <c r="G3410" s="16" t="n">
        <v>4668.41</v>
      </c>
      <c r="I3410" s="1" t="str">
        <f aca="false">INDEX(Products!$C$2:$C$51,MATCH(C3410,Products!$A$2:$A$51,0))</f>
        <v>Fashion</v>
      </c>
      <c r="J3410" s="1" t="str">
        <f aca="false">INDEX(Orders!$E$2:$E$8001,MATCH(B3410,Orders!$A$2:$A$8001,0))</f>
        <v>Delivered</v>
      </c>
      <c r="K3410" s="1" t="str">
        <f aca="false">LEFT(INDEX(Orders!$C$2:$C$8001,MATCH(B3410,Orders!$A$2:$A$8001,0)),7)</f>
        <v>2025-03</v>
      </c>
    </row>
    <row r="3411" customFormat="false" ht="15" hidden="false" customHeight="true" outlineLevel="0" collapsed="false">
      <c r="A3411" s="1" t="s">
        <v>13881</v>
      </c>
      <c r="B3411" s="1" t="s">
        <v>4052</v>
      </c>
      <c r="C3411" s="1" t="s">
        <v>2006</v>
      </c>
      <c r="D3411" s="1" t="n">
        <v>2</v>
      </c>
      <c r="E3411" s="16" t="n">
        <v>482.17</v>
      </c>
      <c r="F3411" s="17" t="n">
        <v>0.05</v>
      </c>
      <c r="G3411" s="16" t="n">
        <v>916.12</v>
      </c>
      <c r="I3411" s="1" t="str">
        <f aca="false">INDEX(Products!$C$2:$C$51,MATCH(C3411,Products!$A$2:$A$51,0))</f>
        <v>Books &amp; Stationery</v>
      </c>
      <c r="J3411" s="1" t="str">
        <f aca="false">INDEX(Orders!$E$2:$E$8001,MATCH(B3411,Orders!$A$2:$A$8001,0))</f>
        <v>Delivered</v>
      </c>
      <c r="K3411" s="1" t="str">
        <f aca="false">LEFT(INDEX(Orders!$C$2:$C$8001,MATCH(B3411,Orders!$A$2:$A$8001,0)),7)</f>
        <v>2024-10</v>
      </c>
    </row>
    <row r="3412" customFormat="false" ht="15" hidden="false" customHeight="true" outlineLevel="0" collapsed="false">
      <c r="A3412" s="1" t="s">
        <v>13882</v>
      </c>
      <c r="B3412" s="1" t="s">
        <v>4053</v>
      </c>
      <c r="C3412" s="1" t="s">
        <v>1920</v>
      </c>
      <c r="D3412" s="1" t="n">
        <v>1</v>
      </c>
      <c r="E3412" s="16" t="n">
        <v>4273.58</v>
      </c>
      <c r="F3412" s="17" t="n">
        <v>0</v>
      </c>
      <c r="G3412" s="16" t="n">
        <v>4273.58</v>
      </c>
      <c r="I3412" s="1" t="str">
        <f aca="false">INDEX(Products!$C$2:$C$51,MATCH(C3412,Products!$A$2:$A$51,0))</f>
        <v>Electronics</v>
      </c>
      <c r="J3412" s="1" t="str">
        <f aca="false">INDEX(Orders!$E$2:$E$8001,MATCH(B3412,Orders!$A$2:$A$8001,0))</f>
        <v>Delivered</v>
      </c>
      <c r="K3412" s="1" t="str">
        <f aca="false">LEFT(INDEX(Orders!$C$2:$C$8001,MATCH(B3412,Orders!$A$2:$A$8001,0)),7)</f>
        <v>2024-12</v>
      </c>
    </row>
    <row r="3413" customFormat="false" ht="15" hidden="false" customHeight="true" outlineLevel="0" collapsed="false">
      <c r="A3413" s="1" t="s">
        <v>13883</v>
      </c>
      <c r="B3413" s="1" t="s">
        <v>4054</v>
      </c>
      <c r="C3413" s="1" t="s">
        <v>2007</v>
      </c>
      <c r="D3413" s="1" t="n">
        <v>1</v>
      </c>
      <c r="E3413" s="16" t="n">
        <v>750.27</v>
      </c>
      <c r="F3413" s="17" t="n">
        <v>0</v>
      </c>
      <c r="G3413" s="16" t="n">
        <v>750.27</v>
      </c>
      <c r="I3413" s="1" t="str">
        <f aca="false">INDEX(Products!$C$2:$C$51,MATCH(C3413,Products!$A$2:$A$51,0))</f>
        <v>Books &amp; Stationery</v>
      </c>
      <c r="J3413" s="1" t="str">
        <f aca="false">INDEX(Orders!$E$2:$E$8001,MATCH(B3413,Orders!$A$2:$A$8001,0))</f>
        <v>Delivered</v>
      </c>
      <c r="K3413" s="1" t="str">
        <f aca="false">LEFT(INDEX(Orders!$C$2:$C$8001,MATCH(B3413,Orders!$A$2:$A$8001,0)),7)</f>
        <v>2024-12</v>
      </c>
    </row>
    <row r="3414" customFormat="false" ht="15" hidden="false" customHeight="true" outlineLevel="0" collapsed="false">
      <c r="A3414" s="1" t="s">
        <v>13884</v>
      </c>
      <c r="B3414" s="1" t="s">
        <v>4054</v>
      </c>
      <c r="C3414" s="1" t="s">
        <v>1990</v>
      </c>
      <c r="D3414" s="1" t="n">
        <v>2</v>
      </c>
      <c r="E3414" s="16" t="n">
        <v>5311.32</v>
      </c>
      <c r="F3414" s="17" t="n">
        <v>0</v>
      </c>
      <c r="G3414" s="16" t="n">
        <v>10622.64</v>
      </c>
      <c r="I3414" s="1" t="str">
        <f aca="false">INDEX(Products!$C$2:$C$51,MATCH(C3414,Products!$A$2:$A$51,0))</f>
        <v>Sports &amp; Fitness</v>
      </c>
      <c r="J3414" s="1" t="str">
        <f aca="false">INDEX(Orders!$E$2:$E$8001,MATCH(B3414,Orders!$A$2:$A$8001,0))</f>
        <v>Delivered</v>
      </c>
      <c r="K3414" s="1" t="str">
        <f aca="false">LEFT(INDEX(Orders!$C$2:$C$8001,MATCH(B3414,Orders!$A$2:$A$8001,0)),7)</f>
        <v>2024-12</v>
      </c>
    </row>
    <row r="3415" customFormat="false" ht="15" hidden="false" customHeight="true" outlineLevel="0" collapsed="false">
      <c r="A3415" s="1" t="s">
        <v>13885</v>
      </c>
      <c r="B3415" s="1" t="s">
        <v>4054</v>
      </c>
      <c r="C3415" s="1" t="s">
        <v>2006</v>
      </c>
      <c r="D3415" s="1" t="n">
        <v>1</v>
      </c>
      <c r="E3415" s="16" t="n">
        <v>482.17</v>
      </c>
      <c r="F3415" s="17" t="n">
        <v>0</v>
      </c>
      <c r="G3415" s="16" t="n">
        <v>482.17</v>
      </c>
      <c r="I3415" s="1" t="str">
        <f aca="false">INDEX(Products!$C$2:$C$51,MATCH(C3415,Products!$A$2:$A$51,0))</f>
        <v>Books &amp; Stationery</v>
      </c>
      <c r="J3415" s="1" t="str">
        <f aca="false">INDEX(Orders!$E$2:$E$8001,MATCH(B3415,Orders!$A$2:$A$8001,0))</f>
        <v>Delivered</v>
      </c>
      <c r="K3415" s="1" t="str">
        <f aca="false">LEFT(INDEX(Orders!$C$2:$C$8001,MATCH(B3415,Orders!$A$2:$A$8001,0)),7)</f>
        <v>2024-12</v>
      </c>
    </row>
    <row r="3416" customFormat="false" ht="15" hidden="false" customHeight="true" outlineLevel="0" collapsed="false">
      <c r="A3416" s="1" t="s">
        <v>13886</v>
      </c>
      <c r="B3416" s="1" t="s">
        <v>4054</v>
      </c>
      <c r="C3416" s="1" t="s">
        <v>1930</v>
      </c>
      <c r="D3416" s="1" t="n">
        <v>1</v>
      </c>
      <c r="E3416" s="16" t="n">
        <v>2398.35</v>
      </c>
      <c r="F3416" s="17" t="n">
        <v>0.05</v>
      </c>
      <c r="G3416" s="16" t="n">
        <v>2278.43</v>
      </c>
      <c r="I3416" s="1" t="str">
        <f aca="false">INDEX(Products!$C$2:$C$51,MATCH(C3416,Products!$A$2:$A$51,0))</f>
        <v>Electronics</v>
      </c>
      <c r="J3416" s="1" t="str">
        <f aca="false">INDEX(Orders!$E$2:$E$8001,MATCH(B3416,Orders!$A$2:$A$8001,0))</f>
        <v>Delivered</v>
      </c>
      <c r="K3416" s="1" t="str">
        <f aca="false">LEFT(INDEX(Orders!$C$2:$C$8001,MATCH(B3416,Orders!$A$2:$A$8001,0)),7)</f>
        <v>2024-12</v>
      </c>
    </row>
    <row r="3417" customFormat="false" ht="15" hidden="false" customHeight="true" outlineLevel="0" collapsed="false">
      <c r="A3417" s="1" t="s">
        <v>13887</v>
      </c>
      <c r="B3417" s="1" t="s">
        <v>4055</v>
      </c>
      <c r="C3417" s="1" t="s">
        <v>1990</v>
      </c>
      <c r="D3417" s="1" t="n">
        <v>1</v>
      </c>
      <c r="E3417" s="16" t="n">
        <v>5311.32</v>
      </c>
      <c r="F3417" s="17" t="n">
        <v>0.1</v>
      </c>
      <c r="G3417" s="16" t="n">
        <v>4780.19</v>
      </c>
      <c r="I3417" s="1" t="str">
        <f aca="false">INDEX(Products!$C$2:$C$51,MATCH(C3417,Products!$A$2:$A$51,0))</f>
        <v>Sports &amp; Fitness</v>
      </c>
      <c r="J3417" s="1" t="str">
        <f aca="false">INDEX(Orders!$E$2:$E$8001,MATCH(B3417,Orders!$A$2:$A$8001,0))</f>
        <v>Delivered</v>
      </c>
      <c r="K3417" s="1" t="str">
        <f aca="false">LEFT(INDEX(Orders!$C$2:$C$8001,MATCH(B3417,Orders!$A$2:$A$8001,0)),7)</f>
        <v>2024-09</v>
      </c>
    </row>
    <row r="3418" customFormat="false" ht="15" hidden="false" customHeight="true" outlineLevel="0" collapsed="false">
      <c r="A3418" s="1" t="s">
        <v>13888</v>
      </c>
      <c r="B3418" s="1" t="s">
        <v>4056</v>
      </c>
      <c r="C3418" s="1" t="s">
        <v>2006</v>
      </c>
      <c r="D3418" s="1" t="n">
        <v>1</v>
      </c>
      <c r="E3418" s="16" t="n">
        <v>482.17</v>
      </c>
      <c r="F3418" s="17" t="n">
        <v>0.1</v>
      </c>
      <c r="G3418" s="16" t="n">
        <v>433.95</v>
      </c>
      <c r="I3418" s="1" t="str">
        <f aca="false">INDEX(Products!$C$2:$C$51,MATCH(C3418,Products!$A$2:$A$51,0))</f>
        <v>Books &amp; Stationery</v>
      </c>
      <c r="J3418" s="1" t="str">
        <f aca="false">INDEX(Orders!$E$2:$E$8001,MATCH(B3418,Orders!$A$2:$A$8001,0))</f>
        <v>Delivered</v>
      </c>
      <c r="K3418" s="1" t="str">
        <f aca="false">LEFT(INDEX(Orders!$C$2:$C$8001,MATCH(B3418,Orders!$A$2:$A$8001,0)),7)</f>
        <v>2025-10</v>
      </c>
    </row>
    <row r="3419" customFormat="false" ht="15" hidden="false" customHeight="true" outlineLevel="0" collapsed="false">
      <c r="A3419" s="1" t="s">
        <v>13889</v>
      </c>
      <c r="B3419" s="1" t="s">
        <v>4057</v>
      </c>
      <c r="C3419" s="1" t="s">
        <v>1928</v>
      </c>
      <c r="D3419" s="1" t="n">
        <v>3</v>
      </c>
      <c r="E3419" s="16" t="n">
        <v>657.82</v>
      </c>
      <c r="F3419" s="17" t="n">
        <v>0.05</v>
      </c>
      <c r="G3419" s="16" t="n">
        <v>1874.79</v>
      </c>
      <c r="I3419" s="1" t="str">
        <f aca="false">INDEX(Products!$C$2:$C$51,MATCH(C3419,Products!$A$2:$A$51,0))</f>
        <v>Electronics</v>
      </c>
      <c r="J3419" s="1" t="str">
        <f aca="false">INDEX(Orders!$E$2:$E$8001,MATCH(B3419,Orders!$A$2:$A$8001,0))</f>
        <v>Refunded</v>
      </c>
      <c r="K3419" s="1" t="str">
        <f aca="false">LEFT(INDEX(Orders!$C$2:$C$8001,MATCH(B3419,Orders!$A$2:$A$8001,0)),7)</f>
        <v>2024-06</v>
      </c>
    </row>
    <row r="3420" customFormat="false" ht="15" hidden="false" customHeight="true" outlineLevel="0" collapsed="false">
      <c r="A3420" s="1" t="s">
        <v>13890</v>
      </c>
      <c r="B3420" s="1" t="s">
        <v>4057</v>
      </c>
      <c r="C3420" s="1" t="s">
        <v>1918</v>
      </c>
      <c r="D3420" s="1" t="n">
        <v>1</v>
      </c>
      <c r="E3420" s="16" t="n">
        <v>2978.99</v>
      </c>
      <c r="F3420" s="17" t="n">
        <v>0</v>
      </c>
      <c r="G3420" s="16" t="n">
        <v>2978.99</v>
      </c>
      <c r="I3420" s="1" t="str">
        <f aca="false">INDEX(Products!$C$2:$C$51,MATCH(C3420,Products!$A$2:$A$51,0))</f>
        <v>Electronics</v>
      </c>
      <c r="J3420" s="1" t="str">
        <f aca="false">INDEX(Orders!$E$2:$E$8001,MATCH(B3420,Orders!$A$2:$A$8001,0))</f>
        <v>Refunded</v>
      </c>
      <c r="K3420" s="1" t="str">
        <f aca="false">LEFT(INDEX(Orders!$C$2:$C$8001,MATCH(B3420,Orders!$A$2:$A$8001,0)),7)</f>
        <v>2024-06</v>
      </c>
    </row>
    <row r="3421" customFormat="false" ht="15" hidden="false" customHeight="true" outlineLevel="0" collapsed="false">
      <c r="A3421" s="1" t="s">
        <v>13891</v>
      </c>
      <c r="B3421" s="1" t="s">
        <v>4058</v>
      </c>
      <c r="C3421" s="1" t="s">
        <v>1953</v>
      </c>
      <c r="D3421" s="1" t="n">
        <v>1</v>
      </c>
      <c r="E3421" s="16" t="n">
        <v>4914.12</v>
      </c>
      <c r="F3421" s="17" t="n">
        <v>0.1</v>
      </c>
      <c r="G3421" s="16" t="n">
        <v>4422.71</v>
      </c>
      <c r="I3421" s="1" t="str">
        <f aca="false">INDEX(Products!$C$2:$C$51,MATCH(C3421,Products!$A$2:$A$51,0))</f>
        <v>Fashion</v>
      </c>
      <c r="J3421" s="1" t="str">
        <f aca="false">INDEX(Orders!$E$2:$E$8001,MATCH(B3421,Orders!$A$2:$A$8001,0))</f>
        <v>Delivered</v>
      </c>
      <c r="K3421" s="1" t="str">
        <f aca="false">LEFT(INDEX(Orders!$C$2:$C$8001,MATCH(B3421,Orders!$A$2:$A$8001,0)),7)</f>
        <v>2024-10</v>
      </c>
    </row>
    <row r="3422" customFormat="false" ht="15" hidden="false" customHeight="true" outlineLevel="0" collapsed="false">
      <c r="A3422" s="1" t="s">
        <v>13892</v>
      </c>
      <c r="B3422" s="1" t="s">
        <v>4059</v>
      </c>
      <c r="C3422" s="1" t="s">
        <v>1930</v>
      </c>
      <c r="D3422" s="1" t="n">
        <v>1</v>
      </c>
      <c r="E3422" s="16" t="n">
        <v>2398.35</v>
      </c>
      <c r="F3422" s="17" t="n">
        <v>0</v>
      </c>
      <c r="G3422" s="16" t="n">
        <v>2398.35</v>
      </c>
      <c r="I3422" s="1" t="str">
        <f aca="false">INDEX(Products!$C$2:$C$51,MATCH(C3422,Products!$A$2:$A$51,0))</f>
        <v>Electronics</v>
      </c>
      <c r="J3422" s="1" t="str">
        <f aca="false">INDEX(Orders!$E$2:$E$8001,MATCH(B3422,Orders!$A$2:$A$8001,0))</f>
        <v>Delivered</v>
      </c>
      <c r="K3422" s="1" t="str">
        <f aca="false">LEFT(INDEX(Orders!$C$2:$C$8001,MATCH(B3422,Orders!$A$2:$A$8001,0)),7)</f>
        <v>2025-11</v>
      </c>
    </row>
    <row r="3423" customFormat="false" ht="15" hidden="false" customHeight="true" outlineLevel="0" collapsed="false">
      <c r="A3423" s="1" t="s">
        <v>13893</v>
      </c>
      <c r="B3423" s="1" t="s">
        <v>4059</v>
      </c>
      <c r="C3423" s="1" t="s">
        <v>1940</v>
      </c>
      <c r="D3423" s="1" t="n">
        <v>2</v>
      </c>
      <c r="E3423" s="16" t="n">
        <v>2374.52</v>
      </c>
      <c r="F3423" s="17" t="n">
        <v>0.05</v>
      </c>
      <c r="G3423" s="16" t="n">
        <v>4511.59</v>
      </c>
      <c r="I3423" s="1" t="str">
        <f aca="false">INDEX(Products!$C$2:$C$51,MATCH(C3423,Products!$A$2:$A$51,0))</f>
        <v>Fashion</v>
      </c>
      <c r="J3423" s="1" t="str">
        <f aca="false">INDEX(Orders!$E$2:$E$8001,MATCH(B3423,Orders!$A$2:$A$8001,0))</f>
        <v>Delivered</v>
      </c>
      <c r="K3423" s="1" t="str">
        <f aca="false">LEFT(INDEX(Orders!$C$2:$C$8001,MATCH(B3423,Orders!$A$2:$A$8001,0)),7)</f>
        <v>2025-11</v>
      </c>
    </row>
    <row r="3424" customFormat="false" ht="15" hidden="false" customHeight="true" outlineLevel="0" collapsed="false">
      <c r="A3424" s="1" t="s">
        <v>13894</v>
      </c>
      <c r="B3424" s="1" t="s">
        <v>4059</v>
      </c>
      <c r="C3424" s="1" t="s">
        <v>1924</v>
      </c>
      <c r="D3424" s="1" t="n">
        <v>1</v>
      </c>
      <c r="E3424" s="16" t="n">
        <v>1971</v>
      </c>
      <c r="F3424" s="17" t="n">
        <v>0.05</v>
      </c>
      <c r="G3424" s="16" t="n">
        <v>1872.45</v>
      </c>
      <c r="I3424" s="1" t="str">
        <f aca="false">INDEX(Products!$C$2:$C$51,MATCH(C3424,Products!$A$2:$A$51,0))</f>
        <v>Electronics</v>
      </c>
      <c r="J3424" s="1" t="str">
        <f aca="false">INDEX(Orders!$E$2:$E$8001,MATCH(B3424,Orders!$A$2:$A$8001,0))</f>
        <v>Delivered</v>
      </c>
      <c r="K3424" s="1" t="str">
        <f aca="false">LEFT(INDEX(Orders!$C$2:$C$8001,MATCH(B3424,Orders!$A$2:$A$8001,0)),7)</f>
        <v>2025-11</v>
      </c>
    </row>
    <row r="3425" customFormat="false" ht="15" hidden="false" customHeight="true" outlineLevel="0" collapsed="false">
      <c r="A3425" s="1" t="s">
        <v>13895</v>
      </c>
      <c r="B3425" s="1" t="s">
        <v>4060</v>
      </c>
      <c r="C3425" s="1" t="s">
        <v>2002</v>
      </c>
      <c r="D3425" s="1" t="n">
        <v>1</v>
      </c>
      <c r="E3425" s="16" t="n">
        <v>392.75</v>
      </c>
      <c r="F3425" s="17" t="n">
        <v>0.1</v>
      </c>
      <c r="G3425" s="16" t="n">
        <v>353.48</v>
      </c>
      <c r="I3425" s="1" t="str">
        <f aca="false">INDEX(Products!$C$2:$C$51,MATCH(C3425,Products!$A$2:$A$51,0))</f>
        <v>Books &amp; Stationery</v>
      </c>
      <c r="J3425" s="1" t="str">
        <f aca="false">INDEX(Orders!$E$2:$E$8001,MATCH(B3425,Orders!$A$2:$A$8001,0))</f>
        <v>Delivered</v>
      </c>
      <c r="K3425" s="1" t="str">
        <f aca="false">LEFT(INDEX(Orders!$C$2:$C$8001,MATCH(B3425,Orders!$A$2:$A$8001,0)),7)</f>
        <v>2024-03</v>
      </c>
    </row>
    <row r="3426" customFormat="false" ht="15" hidden="false" customHeight="true" outlineLevel="0" collapsed="false">
      <c r="A3426" s="1" t="s">
        <v>13896</v>
      </c>
      <c r="B3426" s="1" t="s">
        <v>4060</v>
      </c>
      <c r="C3426" s="1" t="s">
        <v>2007</v>
      </c>
      <c r="D3426" s="1" t="n">
        <v>2</v>
      </c>
      <c r="E3426" s="16" t="n">
        <v>750.27</v>
      </c>
      <c r="F3426" s="17" t="n">
        <v>0.1</v>
      </c>
      <c r="G3426" s="16" t="n">
        <v>1350.49</v>
      </c>
      <c r="I3426" s="1" t="str">
        <f aca="false">INDEX(Products!$C$2:$C$51,MATCH(C3426,Products!$A$2:$A$51,0))</f>
        <v>Books &amp; Stationery</v>
      </c>
      <c r="J3426" s="1" t="str">
        <f aca="false">INDEX(Orders!$E$2:$E$8001,MATCH(B3426,Orders!$A$2:$A$8001,0))</f>
        <v>Delivered</v>
      </c>
      <c r="K3426" s="1" t="str">
        <f aca="false">LEFT(INDEX(Orders!$C$2:$C$8001,MATCH(B3426,Orders!$A$2:$A$8001,0)),7)</f>
        <v>2024-03</v>
      </c>
    </row>
    <row r="3427" customFormat="false" ht="15" hidden="false" customHeight="true" outlineLevel="0" collapsed="false">
      <c r="A3427" s="1" t="s">
        <v>13897</v>
      </c>
      <c r="B3427" s="1" t="s">
        <v>4060</v>
      </c>
      <c r="C3427" s="1" t="s">
        <v>1940</v>
      </c>
      <c r="D3427" s="1" t="n">
        <v>2</v>
      </c>
      <c r="E3427" s="16" t="n">
        <v>2374.52</v>
      </c>
      <c r="F3427" s="17" t="n">
        <v>0</v>
      </c>
      <c r="G3427" s="16" t="n">
        <v>4749.04</v>
      </c>
      <c r="I3427" s="1" t="str">
        <f aca="false">INDEX(Products!$C$2:$C$51,MATCH(C3427,Products!$A$2:$A$51,0))</f>
        <v>Fashion</v>
      </c>
      <c r="J3427" s="1" t="str">
        <f aca="false">INDEX(Orders!$E$2:$E$8001,MATCH(B3427,Orders!$A$2:$A$8001,0))</f>
        <v>Delivered</v>
      </c>
      <c r="K3427" s="1" t="str">
        <f aca="false">LEFT(INDEX(Orders!$C$2:$C$8001,MATCH(B3427,Orders!$A$2:$A$8001,0)),7)</f>
        <v>2024-03</v>
      </c>
    </row>
    <row r="3428" customFormat="false" ht="15" hidden="false" customHeight="true" outlineLevel="0" collapsed="false">
      <c r="A3428" s="1" t="s">
        <v>13898</v>
      </c>
      <c r="B3428" s="1" t="s">
        <v>4060</v>
      </c>
      <c r="C3428" s="1" t="s">
        <v>2006</v>
      </c>
      <c r="D3428" s="1" t="n">
        <v>1</v>
      </c>
      <c r="E3428" s="16" t="n">
        <v>482.17</v>
      </c>
      <c r="F3428" s="17" t="n">
        <v>0.1</v>
      </c>
      <c r="G3428" s="16" t="n">
        <v>433.95</v>
      </c>
      <c r="I3428" s="1" t="str">
        <f aca="false">INDEX(Products!$C$2:$C$51,MATCH(C3428,Products!$A$2:$A$51,0))</f>
        <v>Books &amp; Stationery</v>
      </c>
      <c r="J3428" s="1" t="str">
        <f aca="false">INDEX(Orders!$E$2:$E$8001,MATCH(B3428,Orders!$A$2:$A$8001,0))</f>
        <v>Delivered</v>
      </c>
      <c r="K3428" s="1" t="str">
        <f aca="false">LEFT(INDEX(Orders!$C$2:$C$8001,MATCH(B3428,Orders!$A$2:$A$8001,0)),7)</f>
        <v>2024-03</v>
      </c>
    </row>
    <row r="3429" customFormat="false" ht="15" hidden="false" customHeight="true" outlineLevel="0" collapsed="false">
      <c r="A3429" s="1" t="s">
        <v>13899</v>
      </c>
      <c r="B3429" s="1" t="s">
        <v>4061</v>
      </c>
      <c r="C3429" s="1" t="s">
        <v>1930</v>
      </c>
      <c r="D3429" s="1" t="n">
        <v>3</v>
      </c>
      <c r="E3429" s="16" t="n">
        <v>2398.35</v>
      </c>
      <c r="F3429" s="17" t="n">
        <v>0.05</v>
      </c>
      <c r="G3429" s="16" t="n">
        <v>6835.3</v>
      </c>
      <c r="I3429" s="1" t="str">
        <f aca="false">INDEX(Products!$C$2:$C$51,MATCH(C3429,Products!$A$2:$A$51,0))</f>
        <v>Electronics</v>
      </c>
      <c r="J3429" s="1" t="str">
        <f aca="false">INDEX(Orders!$E$2:$E$8001,MATCH(B3429,Orders!$A$2:$A$8001,0))</f>
        <v>Cancelled</v>
      </c>
      <c r="K3429" s="1" t="str">
        <f aca="false">LEFT(INDEX(Orders!$C$2:$C$8001,MATCH(B3429,Orders!$A$2:$A$8001,0)),7)</f>
        <v>2025-08</v>
      </c>
    </row>
    <row r="3430" customFormat="false" ht="15" hidden="false" customHeight="true" outlineLevel="0" collapsed="false">
      <c r="A3430" s="1" t="s">
        <v>13900</v>
      </c>
      <c r="B3430" s="1" t="s">
        <v>4062</v>
      </c>
      <c r="C3430" s="1" t="s">
        <v>2007</v>
      </c>
      <c r="D3430" s="1" t="n">
        <v>1</v>
      </c>
      <c r="E3430" s="16" t="n">
        <v>750.27</v>
      </c>
      <c r="F3430" s="17" t="n">
        <v>0</v>
      </c>
      <c r="G3430" s="16" t="n">
        <v>750.27</v>
      </c>
      <c r="I3430" s="1" t="str">
        <f aca="false">INDEX(Products!$C$2:$C$51,MATCH(C3430,Products!$A$2:$A$51,0))</f>
        <v>Books &amp; Stationery</v>
      </c>
      <c r="J3430" s="1" t="str">
        <f aca="false">INDEX(Orders!$E$2:$E$8001,MATCH(B3430,Orders!$A$2:$A$8001,0))</f>
        <v>Delivered</v>
      </c>
      <c r="K3430" s="1" t="str">
        <f aca="false">LEFT(INDEX(Orders!$C$2:$C$8001,MATCH(B3430,Orders!$A$2:$A$8001,0)),7)</f>
        <v>2024-09</v>
      </c>
    </row>
    <row r="3431" customFormat="false" ht="15" hidden="false" customHeight="true" outlineLevel="0" collapsed="false">
      <c r="A3431" s="1" t="s">
        <v>13901</v>
      </c>
      <c r="B3431" s="1" t="s">
        <v>4063</v>
      </c>
      <c r="C3431" s="1" t="s">
        <v>1959</v>
      </c>
      <c r="D3431" s="1" t="n">
        <v>2</v>
      </c>
      <c r="E3431" s="16" t="n">
        <v>2142.79</v>
      </c>
      <c r="F3431" s="17" t="n">
        <v>0.05</v>
      </c>
      <c r="G3431" s="16" t="n">
        <v>4071.3</v>
      </c>
      <c r="I3431" s="1" t="str">
        <f aca="false">INDEX(Products!$C$2:$C$51,MATCH(C3431,Products!$A$2:$A$51,0))</f>
        <v>Home &amp; Kitchen</v>
      </c>
      <c r="J3431" s="1" t="str">
        <f aca="false">INDEX(Orders!$E$2:$E$8001,MATCH(B3431,Orders!$A$2:$A$8001,0))</f>
        <v>Delivered</v>
      </c>
      <c r="K3431" s="1" t="str">
        <f aca="false">LEFT(INDEX(Orders!$C$2:$C$8001,MATCH(B3431,Orders!$A$2:$A$8001,0)),7)</f>
        <v>2025-08</v>
      </c>
    </row>
    <row r="3432" customFormat="false" ht="15" hidden="false" customHeight="true" outlineLevel="0" collapsed="false">
      <c r="A3432" s="1" t="s">
        <v>13902</v>
      </c>
      <c r="B3432" s="1" t="s">
        <v>4063</v>
      </c>
      <c r="C3432" s="1" t="s">
        <v>2000</v>
      </c>
      <c r="D3432" s="1" t="n">
        <v>2</v>
      </c>
      <c r="E3432" s="16" t="n">
        <v>425.08</v>
      </c>
      <c r="F3432" s="17" t="n">
        <v>0</v>
      </c>
      <c r="G3432" s="16" t="n">
        <v>850.16</v>
      </c>
      <c r="I3432" s="1" t="str">
        <f aca="false">INDEX(Products!$C$2:$C$51,MATCH(C3432,Products!$A$2:$A$51,0))</f>
        <v>Books &amp; Stationery</v>
      </c>
      <c r="J3432" s="1" t="str">
        <f aca="false">INDEX(Orders!$E$2:$E$8001,MATCH(B3432,Orders!$A$2:$A$8001,0))</f>
        <v>Delivered</v>
      </c>
      <c r="K3432" s="1" t="str">
        <f aca="false">LEFT(INDEX(Orders!$C$2:$C$8001,MATCH(B3432,Orders!$A$2:$A$8001,0)),7)</f>
        <v>2025-08</v>
      </c>
    </row>
    <row r="3433" customFormat="false" ht="15" hidden="false" customHeight="true" outlineLevel="0" collapsed="false">
      <c r="A3433" s="1" t="s">
        <v>13903</v>
      </c>
      <c r="B3433" s="1" t="s">
        <v>4064</v>
      </c>
      <c r="C3433" s="1" t="s">
        <v>1980</v>
      </c>
      <c r="D3433" s="1" t="n">
        <v>2</v>
      </c>
      <c r="E3433" s="16" t="n">
        <v>2299.69</v>
      </c>
      <c r="F3433" s="17" t="n">
        <v>0.2</v>
      </c>
      <c r="G3433" s="16" t="n">
        <v>3679.5</v>
      </c>
      <c r="I3433" s="1" t="str">
        <f aca="false">INDEX(Products!$C$2:$C$51,MATCH(C3433,Products!$A$2:$A$51,0))</f>
        <v>Beauty &amp; Personal Care</v>
      </c>
      <c r="J3433" s="1" t="str">
        <f aca="false">INDEX(Orders!$E$2:$E$8001,MATCH(B3433,Orders!$A$2:$A$8001,0))</f>
        <v>Delivered</v>
      </c>
      <c r="K3433" s="1" t="str">
        <f aca="false">LEFT(INDEX(Orders!$C$2:$C$8001,MATCH(B3433,Orders!$A$2:$A$8001,0)),7)</f>
        <v>2025-10</v>
      </c>
    </row>
    <row r="3434" customFormat="false" ht="15" hidden="false" customHeight="true" outlineLevel="0" collapsed="false">
      <c r="A3434" s="1" t="s">
        <v>13904</v>
      </c>
      <c r="B3434" s="1" t="s">
        <v>4065</v>
      </c>
      <c r="C3434" s="1" t="s">
        <v>2006</v>
      </c>
      <c r="D3434" s="1" t="n">
        <v>1</v>
      </c>
      <c r="E3434" s="16" t="n">
        <v>482.17</v>
      </c>
      <c r="F3434" s="17" t="n">
        <v>0</v>
      </c>
      <c r="G3434" s="16" t="n">
        <v>482.17</v>
      </c>
      <c r="I3434" s="1" t="str">
        <f aca="false">INDEX(Products!$C$2:$C$51,MATCH(C3434,Products!$A$2:$A$51,0))</f>
        <v>Books &amp; Stationery</v>
      </c>
      <c r="J3434" s="1" t="str">
        <f aca="false">INDEX(Orders!$E$2:$E$8001,MATCH(B3434,Orders!$A$2:$A$8001,0))</f>
        <v>Delivered</v>
      </c>
      <c r="K3434" s="1" t="str">
        <f aca="false">LEFT(INDEX(Orders!$C$2:$C$8001,MATCH(B3434,Orders!$A$2:$A$8001,0)),7)</f>
        <v>2025-03</v>
      </c>
    </row>
    <row r="3435" customFormat="false" ht="15" hidden="false" customHeight="true" outlineLevel="0" collapsed="false">
      <c r="A3435" s="1" t="s">
        <v>13905</v>
      </c>
      <c r="B3435" s="1" t="s">
        <v>4065</v>
      </c>
      <c r="C3435" s="1" t="s">
        <v>1935</v>
      </c>
      <c r="D3435" s="1" t="n">
        <v>2</v>
      </c>
      <c r="E3435" s="16" t="n">
        <v>14558.72</v>
      </c>
      <c r="F3435" s="17" t="n">
        <v>0.05</v>
      </c>
      <c r="G3435" s="16" t="n">
        <v>27661.57</v>
      </c>
      <c r="I3435" s="1" t="str">
        <f aca="false">INDEX(Products!$C$2:$C$51,MATCH(C3435,Products!$A$2:$A$51,0))</f>
        <v>Electronics</v>
      </c>
      <c r="J3435" s="1" t="str">
        <f aca="false">INDEX(Orders!$E$2:$E$8001,MATCH(B3435,Orders!$A$2:$A$8001,0))</f>
        <v>Delivered</v>
      </c>
      <c r="K3435" s="1" t="str">
        <f aca="false">LEFT(INDEX(Orders!$C$2:$C$8001,MATCH(B3435,Orders!$A$2:$A$8001,0)),7)</f>
        <v>2025-03</v>
      </c>
    </row>
    <row r="3436" customFormat="false" ht="15" hidden="false" customHeight="true" outlineLevel="0" collapsed="false">
      <c r="A3436" s="1" t="s">
        <v>13906</v>
      </c>
      <c r="B3436" s="1" t="s">
        <v>4066</v>
      </c>
      <c r="C3436" s="1" t="s">
        <v>1940</v>
      </c>
      <c r="D3436" s="1" t="n">
        <v>1</v>
      </c>
      <c r="E3436" s="16" t="n">
        <v>2374.52</v>
      </c>
      <c r="F3436" s="17" t="n">
        <v>0.1</v>
      </c>
      <c r="G3436" s="16" t="n">
        <v>2137.07</v>
      </c>
      <c r="I3436" s="1" t="str">
        <f aca="false">INDEX(Products!$C$2:$C$51,MATCH(C3436,Products!$A$2:$A$51,0))</f>
        <v>Fashion</v>
      </c>
      <c r="J3436" s="1" t="str">
        <f aca="false">INDEX(Orders!$E$2:$E$8001,MATCH(B3436,Orders!$A$2:$A$8001,0))</f>
        <v>Delivered</v>
      </c>
      <c r="K3436" s="1" t="str">
        <f aca="false">LEFT(INDEX(Orders!$C$2:$C$8001,MATCH(B3436,Orders!$A$2:$A$8001,0)),7)</f>
        <v>2024-10</v>
      </c>
    </row>
    <row r="3437" customFormat="false" ht="15" hidden="false" customHeight="true" outlineLevel="0" collapsed="false">
      <c r="A3437" s="1" t="s">
        <v>13907</v>
      </c>
      <c r="B3437" s="1" t="s">
        <v>4066</v>
      </c>
      <c r="C3437" s="1" t="s">
        <v>2007</v>
      </c>
      <c r="D3437" s="1" t="n">
        <v>1</v>
      </c>
      <c r="E3437" s="16" t="n">
        <v>750.27</v>
      </c>
      <c r="F3437" s="17" t="n">
        <v>0.1</v>
      </c>
      <c r="G3437" s="16" t="n">
        <v>675.24</v>
      </c>
      <c r="I3437" s="1" t="str">
        <f aca="false">INDEX(Products!$C$2:$C$51,MATCH(C3437,Products!$A$2:$A$51,0))</f>
        <v>Books &amp; Stationery</v>
      </c>
      <c r="J3437" s="1" t="str">
        <f aca="false">INDEX(Orders!$E$2:$E$8001,MATCH(B3437,Orders!$A$2:$A$8001,0))</f>
        <v>Delivered</v>
      </c>
      <c r="K3437" s="1" t="str">
        <f aca="false">LEFT(INDEX(Orders!$C$2:$C$8001,MATCH(B3437,Orders!$A$2:$A$8001,0)),7)</f>
        <v>2024-10</v>
      </c>
    </row>
    <row r="3438" customFormat="false" ht="15" hidden="false" customHeight="true" outlineLevel="0" collapsed="false">
      <c r="A3438" s="1" t="s">
        <v>13908</v>
      </c>
      <c r="B3438" s="1" t="s">
        <v>4066</v>
      </c>
      <c r="C3438" s="1" t="s">
        <v>1937</v>
      </c>
      <c r="D3438" s="1" t="n">
        <v>1</v>
      </c>
      <c r="E3438" s="16" t="n">
        <v>1364.75</v>
      </c>
      <c r="F3438" s="17" t="n">
        <v>0.05</v>
      </c>
      <c r="G3438" s="16" t="n">
        <v>1296.51</v>
      </c>
      <c r="I3438" s="1" t="str">
        <f aca="false">INDEX(Products!$C$2:$C$51,MATCH(C3438,Products!$A$2:$A$51,0))</f>
        <v>Fashion</v>
      </c>
      <c r="J3438" s="1" t="str">
        <f aca="false">INDEX(Orders!$E$2:$E$8001,MATCH(B3438,Orders!$A$2:$A$8001,0))</f>
        <v>Delivered</v>
      </c>
      <c r="K3438" s="1" t="str">
        <f aca="false">LEFT(INDEX(Orders!$C$2:$C$8001,MATCH(B3438,Orders!$A$2:$A$8001,0)),7)</f>
        <v>2024-10</v>
      </c>
    </row>
    <row r="3439" customFormat="false" ht="15" hidden="false" customHeight="true" outlineLevel="0" collapsed="false">
      <c r="A3439" s="1" t="s">
        <v>13909</v>
      </c>
      <c r="B3439" s="1" t="s">
        <v>4066</v>
      </c>
      <c r="C3439" s="1" t="s">
        <v>1953</v>
      </c>
      <c r="D3439" s="1" t="n">
        <v>2</v>
      </c>
      <c r="E3439" s="16" t="n">
        <v>4914.12</v>
      </c>
      <c r="F3439" s="17" t="n">
        <v>0.05</v>
      </c>
      <c r="G3439" s="16" t="n">
        <v>9336.83</v>
      </c>
      <c r="I3439" s="1" t="str">
        <f aca="false">INDEX(Products!$C$2:$C$51,MATCH(C3439,Products!$A$2:$A$51,0))</f>
        <v>Fashion</v>
      </c>
      <c r="J3439" s="1" t="str">
        <f aca="false">INDEX(Orders!$E$2:$E$8001,MATCH(B3439,Orders!$A$2:$A$8001,0))</f>
        <v>Delivered</v>
      </c>
      <c r="K3439" s="1" t="str">
        <f aca="false">LEFT(INDEX(Orders!$C$2:$C$8001,MATCH(B3439,Orders!$A$2:$A$8001,0)),7)</f>
        <v>2024-10</v>
      </c>
    </row>
    <row r="3440" customFormat="false" ht="15" hidden="false" customHeight="true" outlineLevel="0" collapsed="false">
      <c r="A3440" s="1" t="s">
        <v>13910</v>
      </c>
      <c r="B3440" s="1" t="s">
        <v>4066</v>
      </c>
      <c r="C3440" s="1" t="s">
        <v>2000</v>
      </c>
      <c r="D3440" s="1" t="n">
        <v>1</v>
      </c>
      <c r="E3440" s="16" t="n">
        <v>425.08</v>
      </c>
      <c r="F3440" s="17" t="n">
        <v>0.05</v>
      </c>
      <c r="G3440" s="16" t="n">
        <v>403.83</v>
      </c>
      <c r="I3440" s="1" t="str">
        <f aca="false">INDEX(Products!$C$2:$C$51,MATCH(C3440,Products!$A$2:$A$51,0))</f>
        <v>Books &amp; Stationery</v>
      </c>
      <c r="J3440" s="1" t="str">
        <f aca="false">INDEX(Orders!$E$2:$E$8001,MATCH(B3440,Orders!$A$2:$A$8001,0))</f>
        <v>Delivered</v>
      </c>
      <c r="K3440" s="1" t="str">
        <f aca="false">LEFT(INDEX(Orders!$C$2:$C$8001,MATCH(B3440,Orders!$A$2:$A$8001,0)),7)</f>
        <v>2024-10</v>
      </c>
    </row>
    <row r="3441" customFormat="false" ht="15" hidden="false" customHeight="true" outlineLevel="0" collapsed="false">
      <c r="A3441" s="1" t="s">
        <v>13911</v>
      </c>
      <c r="B3441" s="1" t="s">
        <v>4067</v>
      </c>
      <c r="C3441" s="1" t="s">
        <v>1940</v>
      </c>
      <c r="D3441" s="1" t="n">
        <v>1</v>
      </c>
      <c r="E3441" s="16" t="n">
        <v>2374.52</v>
      </c>
      <c r="F3441" s="17" t="n">
        <v>0</v>
      </c>
      <c r="G3441" s="16" t="n">
        <v>2374.52</v>
      </c>
      <c r="I3441" s="1" t="str">
        <f aca="false">INDEX(Products!$C$2:$C$51,MATCH(C3441,Products!$A$2:$A$51,0))</f>
        <v>Fashion</v>
      </c>
      <c r="J3441" s="1" t="str">
        <f aca="false">INDEX(Orders!$E$2:$E$8001,MATCH(B3441,Orders!$A$2:$A$8001,0))</f>
        <v>Returned</v>
      </c>
      <c r="K3441" s="1" t="str">
        <f aca="false">LEFT(INDEX(Orders!$C$2:$C$8001,MATCH(B3441,Orders!$A$2:$A$8001,0)),7)</f>
        <v>2024-12</v>
      </c>
    </row>
    <row r="3442" customFormat="false" ht="15" hidden="false" customHeight="true" outlineLevel="0" collapsed="false">
      <c r="A3442" s="1" t="s">
        <v>13912</v>
      </c>
      <c r="B3442" s="1" t="s">
        <v>4067</v>
      </c>
      <c r="C3442" s="1" t="s">
        <v>1951</v>
      </c>
      <c r="D3442" s="1" t="n">
        <v>1</v>
      </c>
      <c r="E3442" s="16" t="n">
        <v>957.5</v>
      </c>
      <c r="F3442" s="17" t="n">
        <v>0.1</v>
      </c>
      <c r="G3442" s="16" t="n">
        <v>861.75</v>
      </c>
      <c r="I3442" s="1" t="str">
        <f aca="false">INDEX(Products!$C$2:$C$51,MATCH(C3442,Products!$A$2:$A$51,0))</f>
        <v>Fashion</v>
      </c>
      <c r="J3442" s="1" t="str">
        <f aca="false">INDEX(Orders!$E$2:$E$8001,MATCH(B3442,Orders!$A$2:$A$8001,0))</f>
        <v>Returned</v>
      </c>
      <c r="K3442" s="1" t="str">
        <f aca="false">LEFT(INDEX(Orders!$C$2:$C$8001,MATCH(B3442,Orders!$A$2:$A$8001,0)),7)</f>
        <v>2024-12</v>
      </c>
    </row>
    <row r="3443" customFormat="false" ht="15" hidden="false" customHeight="true" outlineLevel="0" collapsed="false">
      <c r="A3443" s="1" t="s">
        <v>13913</v>
      </c>
      <c r="B3443" s="1" t="s">
        <v>4068</v>
      </c>
      <c r="C3443" s="1" t="s">
        <v>2006</v>
      </c>
      <c r="D3443" s="1" t="n">
        <v>1</v>
      </c>
      <c r="E3443" s="16" t="n">
        <v>482.17</v>
      </c>
      <c r="F3443" s="17" t="n">
        <v>0</v>
      </c>
      <c r="G3443" s="16" t="n">
        <v>482.17</v>
      </c>
      <c r="I3443" s="1" t="str">
        <f aca="false">INDEX(Products!$C$2:$C$51,MATCH(C3443,Products!$A$2:$A$51,0))</f>
        <v>Books &amp; Stationery</v>
      </c>
      <c r="J3443" s="1" t="str">
        <f aca="false">INDEX(Orders!$E$2:$E$8001,MATCH(B3443,Orders!$A$2:$A$8001,0))</f>
        <v>Delivered</v>
      </c>
      <c r="K3443" s="1" t="str">
        <f aca="false">LEFT(INDEX(Orders!$C$2:$C$8001,MATCH(B3443,Orders!$A$2:$A$8001,0)),7)</f>
        <v>2025-04</v>
      </c>
    </row>
    <row r="3444" customFormat="false" ht="15" hidden="false" customHeight="true" outlineLevel="0" collapsed="false">
      <c r="A3444" s="1" t="s">
        <v>13914</v>
      </c>
      <c r="B3444" s="1" t="s">
        <v>4068</v>
      </c>
      <c r="C3444" s="1" t="s">
        <v>1997</v>
      </c>
      <c r="D3444" s="1" t="n">
        <v>1</v>
      </c>
      <c r="E3444" s="16" t="n">
        <v>311.15</v>
      </c>
      <c r="F3444" s="17" t="n">
        <v>0.15</v>
      </c>
      <c r="G3444" s="16" t="n">
        <v>264.48</v>
      </c>
      <c r="I3444" s="1" t="str">
        <f aca="false">INDEX(Products!$C$2:$C$51,MATCH(C3444,Products!$A$2:$A$51,0))</f>
        <v>Sports &amp; Fitness</v>
      </c>
      <c r="J3444" s="1" t="str">
        <f aca="false">INDEX(Orders!$E$2:$E$8001,MATCH(B3444,Orders!$A$2:$A$8001,0))</f>
        <v>Delivered</v>
      </c>
      <c r="K3444" s="1" t="str">
        <f aca="false">LEFT(INDEX(Orders!$C$2:$C$8001,MATCH(B3444,Orders!$A$2:$A$8001,0)),7)</f>
        <v>2025-04</v>
      </c>
    </row>
    <row r="3445" customFormat="false" ht="15" hidden="false" customHeight="true" outlineLevel="0" collapsed="false">
      <c r="A3445" s="1" t="s">
        <v>13915</v>
      </c>
      <c r="B3445" s="1" t="s">
        <v>4069</v>
      </c>
      <c r="C3445" s="1" t="s">
        <v>1977</v>
      </c>
      <c r="D3445" s="1" t="n">
        <v>1</v>
      </c>
      <c r="E3445" s="16" t="n">
        <v>2386.05</v>
      </c>
      <c r="F3445" s="17" t="n">
        <v>0.15</v>
      </c>
      <c r="G3445" s="16" t="n">
        <v>2028.14</v>
      </c>
      <c r="I3445" s="1" t="str">
        <f aca="false">INDEX(Products!$C$2:$C$51,MATCH(C3445,Products!$A$2:$A$51,0))</f>
        <v>Beauty &amp; Personal Care</v>
      </c>
      <c r="J3445" s="1" t="str">
        <f aca="false">INDEX(Orders!$E$2:$E$8001,MATCH(B3445,Orders!$A$2:$A$8001,0))</f>
        <v>Delivered</v>
      </c>
      <c r="K3445" s="1" t="str">
        <f aca="false">LEFT(INDEX(Orders!$C$2:$C$8001,MATCH(B3445,Orders!$A$2:$A$8001,0)),7)</f>
        <v>2024-04</v>
      </c>
    </row>
    <row r="3446" customFormat="false" ht="15" hidden="false" customHeight="true" outlineLevel="0" collapsed="false">
      <c r="A3446" s="1" t="s">
        <v>13916</v>
      </c>
      <c r="B3446" s="1" t="s">
        <v>4069</v>
      </c>
      <c r="C3446" s="1" t="s">
        <v>1997</v>
      </c>
      <c r="D3446" s="1" t="n">
        <v>1</v>
      </c>
      <c r="E3446" s="16" t="n">
        <v>311.15</v>
      </c>
      <c r="F3446" s="17" t="n">
        <v>0</v>
      </c>
      <c r="G3446" s="16" t="n">
        <v>311.15</v>
      </c>
      <c r="I3446" s="1" t="str">
        <f aca="false">INDEX(Products!$C$2:$C$51,MATCH(C3446,Products!$A$2:$A$51,0))</f>
        <v>Sports &amp; Fitness</v>
      </c>
      <c r="J3446" s="1" t="str">
        <f aca="false">INDEX(Orders!$E$2:$E$8001,MATCH(B3446,Orders!$A$2:$A$8001,0))</f>
        <v>Delivered</v>
      </c>
      <c r="K3446" s="1" t="str">
        <f aca="false">LEFT(INDEX(Orders!$C$2:$C$8001,MATCH(B3446,Orders!$A$2:$A$8001,0)),7)</f>
        <v>2024-04</v>
      </c>
    </row>
    <row r="3447" customFormat="false" ht="15" hidden="false" customHeight="true" outlineLevel="0" collapsed="false">
      <c r="A3447" s="1" t="s">
        <v>13917</v>
      </c>
      <c r="B3447" s="1" t="s">
        <v>4069</v>
      </c>
      <c r="C3447" s="1" t="s">
        <v>1940</v>
      </c>
      <c r="D3447" s="1" t="n">
        <v>1</v>
      </c>
      <c r="E3447" s="16" t="n">
        <v>2374.52</v>
      </c>
      <c r="F3447" s="17" t="n">
        <v>0.1</v>
      </c>
      <c r="G3447" s="16" t="n">
        <v>2137.07</v>
      </c>
      <c r="I3447" s="1" t="str">
        <f aca="false">INDEX(Products!$C$2:$C$51,MATCH(C3447,Products!$A$2:$A$51,0))</f>
        <v>Fashion</v>
      </c>
      <c r="J3447" s="1" t="str">
        <f aca="false">INDEX(Orders!$E$2:$E$8001,MATCH(B3447,Orders!$A$2:$A$8001,0))</f>
        <v>Delivered</v>
      </c>
      <c r="K3447" s="1" t="str">
        <f aca="false">LEFT(INDEX(Orders!$C$2:$C$8001,MATCH(B3447,Orders!$A$2:$A$8001,0)),7)</f>
        <v>2024-04</v>
      </c>
    </row>
    <row r="3448" customFormat="false" ht="15" hidden="false" customHeight="true" outlineLevel="0" collapsed="false">
      <c r="A3448" s="1" t="s">
        <v>13918</v>
      </c>
      <c r="B3448" s="1" t="s">
        <v>4069</v>
      </c>
      <c r="C3448" s="1" t="s">
        <v>1969</v>
      </c>
      <c r="D3448" s="1" t="n">
        <v>2</v>
      </c>
      <c r="E3448" s="16" t="n">
        <v>9171.98</v>
      </c>
      <c r="F3448" s="17" t="n">
        <v>0.2</v>
      </c>
      <c r="G3448" s="16" t="n">
        <v>14675.17</v>
      </c>
      <c r="I3448" s="1" t="str">
        <f aca="false">INDEX(Products!$C$2:$C$51,MATCH(C3448,Products!$A$2:$A$51,0))</f>
        <v>Home &amp; Kitchen</v>
      </c>
      <c r="J3448" s="1" t="str">
        <f aca="false">INDEX(Orders!$E$2:$E$8001,MATCH(B3448,Orders!$A$2:$A$8001,0))</f>
        <v>Delivered</v>
      </c>
      <c r="K3448" s="1" t="str">
        <f aca="false">LEFT(INDEX(Orders!$C$2:$C$8001,MATCH(B3448,Orders!$A$2:$A$8001,0)),7)</f>
        <v>2024-04</v>
      </c>
    </row>
    <row r="3449" customFormat="false" ht="15" hidden="false" customHeight="true" outlineLevel="0" collapsed="false">
      <c r="A3449" s="1" t="s">
        <v>13919</v>
      </c>
      <c r="B3449" s="1" t="s">
        <v>4069</v>
      </c>
      <c r="C3449" s="1" t="s">
        <v>2006</v>
      </c>
      <c r="D3449" s="1" t="n">
        <v>1</v>
      </c>
      <c r="E3449" s="16" t="n">
        <v>482.17</v>
      </c>
      <c r="F3449" s="17" t="n">
        <v>0</v>
      </c>
      <c r="G3449" s="16" t="n">
        <v>482.17</v>
      </c>
      <c r="I3449" s="1" t="str">
        <f aca="false">INDEX(Products!$C$2:$C$51,MATCH(C3449,Products!$A$2:$A$51,0))</f>
        <v>Books &amp; Stationery</v>
      </c>
      <c r="J3449" s="1" t="str">
        <f aca="false">INDEX(Orders!$E$2:$E$8001,MATCH(B3449,Orders!$A$2:$A$8001,0))</f>
        <v>Delivered</v>
      </c>
      <c r="K3449" s="1" t="str">
        <f aca="false">LEFT(INDEX(Orders!$C$2:$C$8001,MATCH(B3449,Orders!$A$2:$A$8001,0)),7)</f>
        <v>2024-04</v>
      </c>
    </row>
    <row r="3450" customFormat="false" ht="15" hidden="false" customHeight="true" outlineLevel="0" collapsed="false">
      <c r="A3450" s="1" t="s">
        <v>13920</v>
      </c>
      <c r="B3450" s="1" t="s">
        <v>4070</v>
      </c>
      <c r="C3450" s="1" t="s">
        <v>1997</v>
      </c>
      <c r="D3450" s="1" t="n">
        <v>1</v>
      </c>
      <c r="E3450" s="16" t="n">
        <v>311.15</v>
      </c>
      <c r="F3450" s="17" t="n">
        <v>0</v>
      </c>
      <c r="G3450" s="16" t="n">
        <v>311.15</v>
      </c>
      <c r="I3450" s="1" t="str">
        <f aca="false">INDEX(Products!$C$2:$C$51,MATCH(C3450,Products!$A$2:$A$51,0))</f>
        <v>Sports &amp; Fitness</v>
      </c>
      <c r="J3450" s="1" t="str">
        <f aca="false">INDEX(Orders!$E$2:$E$8001,MATCH(B3450,Orders!$A$2:$A$8001,0))</f>
        <v>Refunded</v>
      </c>
      <c r="K3450" s="1" t="str">
        <f aca="false">LEFT(INDEX(Orders!$C$2:$C$8001,MATCH(B3450,Orders!$A$2:$A$8001,0)),7)</f>
        <v>2025-11</v>
      </c>
    </row>
    <row r="3451" customFormat="false" ht="15" hidden="false" customHeight="true" outlineLevel="0" collapsed="false">
      <c r="A3451" s="1" t="s">
        <v>13921</v>
      </c>
      <c r="B3451" s="1" t="s">
        <v>4071</v>
      </c>
      <c r="C3451" s="1" t="s">
        <v>1930</v>
      </c>
      <c r="D3451" s="1" t="n">
        <v>3</v>
      </c>
      <c r="E3451" s="16" t="n">
        <v>2398.35</v>
      </c>
      <c r="F3451" s="17" t="n">
        <v>0.05</v>
      </c>
      <c r="G3451" s="16" t="n">
        <v>6835.3</v>
      </c>
      <c r="I3451" s="1" t="str">
        <f aca="false">INDEX(Products!$C$2:$C$51,MATCH(C3451,Products!$A$2:$A$51,0))</f>
        <v>Electronics</v>
      </c>
      <c r="J3451" s="1" t="str">
        <f aca="false">INDEX(Orders!$E$2:$E$8001,MATCH(B3451,Orders!$A$2:$A$8001,0))</f>
        <v>Delivered</v>
      </c>
      <c r="K3451" s="1" t="str">
        <f aca="false">LEFT(INDEX(Orders!$C$2:$C$8001,MATCH(B3451,Orders!$A$2:$A$8001,0)),7)</f>
        <v>2025-05</v>
      </c>
    </row>
    <row r="3452" customFormat="false" ht="15" hidden="false" customHeight="true" outlineLevel="0" collapsed="false">
      <c r="A3452" s="1" t="s">
        <v>13922</v>
      </c>
      <c r="B3452" s="1" t="s">
        <v>4072</v>
      </c>
      <c r="C3452" s="1" t="s">
        <v>1988</v>
      </c>
      <c r="D3452" s="1" t="n">
        <v>1</v>
      </c>
      <c r="E3452" s="16" t="n">
        <v>681.07</v>
      </c>
      <c r="F3452" s="17" t="n">
        <v>0</v>
      </c>
      <c r="G3452" s="16" t="n">
        <v>681.07</v>
      </c>
      <c r="I3452" s="1" t="str">
        <f aca="false">INDEX(Products!$C$2:$C$51,MATCH(C3452,Products!$A$2:$A$51,0))</f>
        <v>Sports &amp; Fitness</v>
      </c>
      <c r="J3452" s="1" t="str">
        <f aca="false">INDEX(Orders!$E$2:$E$8001,MATCH(B3452,Orders!$A$2:$A$8001,0))</f>
        <v>Delivered</v>
      </c>
      <c r="K3452" s="1" t="str">
        <f aca="false">LEFT(INDEX(Orders!$C$2:$C$8001,MATCH(B3452,Orders!$A$2:$A$8001,0)),7)</f>
        <v>2025-03</v>
      </c>
    </row>
    <row r="3453" customFormat="false" ht="15" hidden="false" customHeight="true" outlineLevel="0" collapsed="false">
      <c r="A3453" s="1" t="s">
        <v>13923</v>
      </c>
      <c r="B3453" s="1" t="s">
        <v>4073</v>
      </c>
      <c r="C3453" s="1" t="s">
        <v>1928</v>
      </c>
      <c r="D3453" s="1" t="n">
        <v>3</v>
      </c>
      <c r="E3453" s="16" t="n">
        <v>657.82</v>
      </c>
      <c r="F3453" s="17" t="n">
        <v>0</v>
      </c>
      <c r="G3453" s="16" t="n">
        <v>1973.46</v>
      </c>
      <c r="I3453" s="1" t="str">
        <f aca="false">INDEX(Products!$C$2:$C$51,MATCH(C3453,Products!$A$2:$A$51,0))</f>
        <v>Electronics</v>
      </c>
      <c r="J3453" s="1" t="str">
        <f aca="false">INDEX(Orders!$E$2:$E$8001,MATCH(B3453,Orders!$A$2:$A$8001,0))</f>
        <v>Delivered</v>
      </c>
      <c r="K3453" s="1" t="str">
        <f aca="false">LEFT(INDEX(Orders!$C$2:$C$8001,MATCH(B3453,Orders!$A$2:$A$8001,0)),7)</f>
        <v>2025-12</v>
      </c>
    </row>
    <row r="3454" customFormat="false" ht="15" hidden="false" customHeight="true" outlineLevel="0" collapsed="false">
      <c r="A3454" s="1" t="s">
        <v>13924</v>
      </c>
      <c r="B3454" s="1" t="s">
        <v>4073</v>
      </c>
      <c r="C3454" s="1" t="s">
        <v>1979</v>
      </c>
      <c r="D3454" s="1" t="n">
        <v>1</v>
      </c>
      <c r="E3454" s="16" t="n">
        <v>623</v>
      </c>
      <c r="F3454" s="17" t="n">
        <v>0.05</v>
      </c>
      <c r="G3454" s="16" t="n">
        <v>591.85</v>
      </c>
      <c r="I3454" s="1" t="str">
        <f aca="false">INDEX(Products!$C$2:$C$51,MATCH(C3454,Products!$A$2:$A$51,0))</f>
        <v>Beauty &amp; Personal Care</v>
      </c>
      <c r="J3454" s="1" t="str">
        <f aca="false">INDEX(Orders!$E$2:$E$8001,MATCH(B3454,Orders!$A$2:$A$8001,0))</f>
        <v>Delivered</v>
      </c>
      <c r="K3454" s="1" t="str">
        <f aca="false">LEFT(INDEX(Orders!$C$2:$C$8001,MATCH(B3454,Orders!$A$2:$A$8001,0)),7)</f>
        <v>2025-12</v>
      </c>
    </row>
    <row r="3455" customFormat="false" ht="15" hidden="false" customHeight="true" outlineLevel="0" collapsed="false">
      <c r="A3455" s="1" t="s">
        <v>13925</v>
      </c>
      <c r="B3455" s="1" t="s">
        <v>4073</v>
      </c>
      <c r="C3455" s="1" t="s">
        <v>1975</v>
      </c>
      <c r="D3455" s="1" t="n">
        <v>1</v>
      </c>
      <c r="E3455" s="16" t="n">
        <v>862.99</v>
      </c>
      <c r="F3455" s="17" t="n">
        <v>0</v>
      </c>
      <c r="G3455" s="16" t="n">
        <v>862.99</v>
      </c>
      <c r="I3455" s="1" t="str">
        <f aca="false">INDEX(Products!$C$2:$C$51,MATCH(C3455,Products!$A$2:$A$51,0))</f>
        <v>Beauty &amp; Personal Care</v>
      </c>
      <c r="J3455" s="1" t="str">
        <f aca="false">INDEX(Orders!$E$2:$E$8001,MATCH(B3455,Orders!$A$2:$A$8001,0))</f>
        <v>Delivered</v>
      </c>
      <c r="K3455" s="1" t="str">
        <f aca="false">LEFT(INDEX(Orders!$C$2:$C$8001,MATCH(B3455,Orders!$A$2:$A$8001,0)),7)</f>
        <v>2025-12</v>
      </c>
    </row>
    <row r="3456" customFormat="false" ht="15" hidden="false" customHeight="true" outlineLevel="0" collapsed="false">
      <c r="A3456" s="1" t="s">
        <v>13926</v>
      </c>
      <c r="B3456" s="1" t="s">
        <v>4074</v>
      </c>
      <c r="C3456" s="1" t="s">
        <v>2006</v>
      </c>
      <c r="D3456" s="1" t="n">
        <v>1</v>
      </c>
      <c r="E3456" s="16" t="n">
        <v>482.17</v>
      </c>
      <c r="F3456" s="17" t="n">
        <v>0.1</v>
      </c>
      <c r="G3456" s="16" t="n">
        <v>433.95</v>
      </c>
      <c r="I3456" s="1" t="str">
        <f aca="false">INDEX(Products!$C$2:$C$51,MATCH(C3456,Products!$A$2:$A$51,0))</f>
        <v>Books &amp; Stationery</v>
      </c>
      <c r="J3456" s="1" t="str">
        <f aca="false">INDEX(Orders!$E$2:$E$8001,MATCH(B3456,Orders!$A$2:$A$8001,0))</f>
        <v>Delivered</v>
      </c>
      <c r="K3456" s="1" t="str">
        <f aca="false">LEFT(INDEX(Orders!$C$2:$C$8001,MATCH(B3456,Orders!$A$2:$A$8001,0)),7)</f>
        <v>2024-11</v>
      </c>
    </row>
    <row r="3457" customFormat="false" ht="15" hidden="false" customHeight="true" outlineLevel="0" collapsed="false">
      <c r="A3457" s="1" t="s">
        <v>13927</v>
      </c>
      <c r="B3457" s="1" t="s">
        <v>4075</v>
      </c>
      <c r="C3457" s="1" t="s">
        <v>1979</v>
      </c>
      <c r="D3457" s="1" t="n">
        <v>1</v>
      </c>
      <c r="E3457" s="16" t="n">
        <v>623</v>
      </c>
      <c r="F3457" s="17" t="n">
        <v>0.2</v>
      </c>
      <c r="G3457" s="16" t="n">
        <v>498.4</v>
      </c>
      <c r="I3457" s="1" t="str">
        <f aca="false">INDEX(Products!$C$2:$C$51,MATCH(C3457,Products!$A$2:$A$51,0))</f>
        <v>Beauty &amp; Personal Care</v>
      </c>
      <c r="J3457" s="1" t="str">
        <f aca="false">INDEX(Orders!$E$2:$E$8001,MATCH(B3457,Orders!$A$2:$A$8001,0))</f>
        <v>Delivered</v>
      </c>
      <c r="K3457" s="1" t="str">
        <f aca="false">LEFT(INDEX(Orders!$C$2:$C$8001,MATCH(B3457,Orders!$A$2:$A$8001,0)),7)</f>
        <v>2025-10</v>
      </c>
    </row>
    <row r="3458" customFormat="false" ht="15" hidden="false" customHeight="true" outlineLevel="0" collapsed="false">
      <c r="A3458" s="1" t="s">
        <v>13928</v>
      </c>
      <c r="B3458" s="1" t="s">
        <v>4076</v>
      </c>
      <c r="C3458" s="1" t="s">
        <v>1941</v>
      </c>
      <c r="D3458" s="1" t="n">
        <v>1</v>
      </c>
      <c r="E3458" s="16" t="n">
        <v>2757.65</v>
      </c>
      <c r="F3458" s="17" t="n">
        <v>0</v>
      </c>
      <c r="G3458" s="16" t="n">
        <v>2757.65</v>
      </c>
      <c r="I3458" s="1" t="str">
        <f aca="false">INDEX(Products!$C$2:$C$51,MATCH(C3458,Products!$A$2:$A$51,0))</f>
        <v>Fashion</v>
      </c>
      <c r="J3458" s="1" t="str">
        <f aca="false">INDEX(Orders!$E$2:$E$8001,MATCH(B3458,Orders!$A$2:$A$8001,0))</f>
        <v>Delivered</v>
      </c>
      <c r="K3458" s="1" t="str">
        <f aca="false">LEFT(INDEX(Orders!$C$2:$C$8001,MATCH(B3458,Orders!$A$2:$A$8001,0)),7)</f>
        <v>2025-11</v>
      </c>
    </row>
    <row r="3459" customFormat="false" ht="15" hidden="false" customHeight="true" outlineLevel="0" collapsed="false">
      <c r="A3459" s="1" t="s">
        <v>13929</v>
      </c>
      <c r="B3459" s="1" t="s">
        <v>4077</v>
      </c>
      <c r="C3459" s="1" t="s">
        <v>2006</v>
      </c>
      <c r="D3459" s="1" t="n">
        <v>2</v>
      </c>
      <c r="E3459" s="16" t="n">
        <v>482.17</v>
      </c>
      <c r="F3459" s="17" t="n">
        <v>0.05</v>
      </c>
      <c r="G3459" s="16" t="n">
        <v>916.12</v>
      </c>
      <c r="I3459" s="1" t="str">
        <f aca="false">INDEX(Products!$C$2:$C$51,MATCH(C3459,Products!$A$2:$A$51,0))</f>
        <v>Books &amp; Stationery</v>
      </c>
      <c r="J3459" s="1" t="str">
        <f aca="false">INDEX(Orders!$E$2:$E$8001,MATCH(B3459,Orders!$A$2:$A$8001,0))</f>
        <v>Delivered</v>
      </c>
      <c r="K3459" s="1" t="str">
        <f aca="false">LEFT(INDEX(Orders!$C$2:$C$8001,MATCH(B3459,Orders!$A$2:$A$8001,0)),7)</f>
        <v>2024-08</v>
      </c>
    </row>
    <row r="3460" customFormat="false" ht="15" hidden="false" customHeight="true" outlineLevel="0" collapsed="false">
      <c r="A3460" s="1" t="s">
        <v>13930</v>
      </c>
      <c r="B3460" s="1" t="s">
        <v>4077</v>
      </c>
      <c r="C3460" s="1" t="s">
        <v>1941</v>
      </c>
      <c r="D3460" s="1" t="n">
        <v>1</v>
      </c>
      <c r="E3460" s="16" t="n">
        <v>2757.65</v>
      </c>
      <c r="F3460" s="17" t="n">
        <v>0.2</v>
      </c>
      <c r="G3460" s="16" t="n">
        <v>2206.12</v>
      </c>
      <c r="I3460" s="1" t="str">
        <f aca="false">INDEX(Products!$C$2:$C$51,MATCH(C3460,Products!$A$2:$A$51,0))</f>
        <v>Fashion</v>
      </c>
      <c r="J3460" s="1" t="str">
        <f aca="false">INDEX(Orders!$E$2:$E$8001,MATCH(B3460,Orders!$A$2:$A$8001,0))</f>
        <v>Delivered</v>
      </c>
      <c r="K3460" s="1" t="str">
        <f aca="false">LEFT(INDEX(Orders!$C$2:$C$8001,MATCH(B3460,Orders!$A$2:$A$8001,0)),7)</f>
        <v>2024-08</v>
      </c>
    </row>
    <row r="3461" customFormat="false" ht="15" hidden="false" customHeight="true" outlineLevel="0" collapsed="false">
      <c r="A3461" s="1" t="s">
        <v>13931</v>
      </c>
      <c r="B3461" s="1" t="s">
        <v>4077</v>
      </c>
      <c r="C3461" s="1" t="s">
        <v>1975</v>
      </c>
      <c r="D3461" s="1" t="n">
        <v>2</v>
      </c>
      <c r="E3461" s="16" t="n">
        <v>862.99</v>
      </c>
      <c r="F3461" s="17" t="n">
        <v>0.1</v>
      </c>
      <c r="G3461" s="16" t="n">
        <v>1553.38</v>
      </c>
      <c r="I3461" s="1" t="str">
        <f aca="false">INDEX(Products!$C$2:$C$51,MATCH(C3461,Products!$A$2:$A$51,0))</f>
        <v>Beauty &amp; Personal Care</v>
      </c>
      <c r="J3461" s="1" t="str">
        <f aca="false">INDEX(Orders!$E$2:$E$8001,MATCH(B3461,Orders!$A$2:$A$8001,0))</f>
        <v>Delivered</v>
      </c>
      <c r="K3461" s="1" t="str">
        <f aca="false">LEFT(INDEX(Orders!$C$2:$C$8001,MATCH(B3461,Orders!$A$2:$A$8001,0)),7)</f>
        <v>2024-08</v>
      </c>
    </row>
    <row r="3462" customFormat="false" ht="15" hidden="false" customHeight="true" outlineLevel="0" collapsed="false">
      <c r="A3462" s="1" t="s">
        <v>13932</v>
      </c>
      <c r="B3462" s="1" t="s">
        <v>4078</v>
      </c>
      <c r="C3462" s="1" t="s">
        <v>1979</v>
      </c>
      <c r="D3462" s="1" t="n">
        <v>1</v>
      </c>
      <c r="E3462" s="16" t="n">
        <v>623</v>
      </c>
      <c r="F3462" s="17" t="n">
        <v>0.15</v>
      </c>
      <c r="G3462" s="16" t="n">
        <v>529.55</v>
      </c>
      <c r="I3462" s="1" t="str">
        <f aca="false">INDEX(Products!$C$2:$C$51,MATCH(C3462,Products!$A$2:$A$51,0))</f>
        <v>Beauty &amp; Personal Care</v>
      </c>
      <c r="J3462" s="1" t="str">
        <f aca="false">INDEX(Orders!$E$2:$E$8001,MATCH(B3462,Orders!$A$2:$A$8001,0))</f>
        <v>Returned</v>
      </c>
      <c r="K3462" s="1" t="str">
        <f aca="false">LEFT(INDEX(Orders!$C$2:$C$8001,MATCH(B3462,Orders!$A$2:$A$8001,0)),7)</f>
        <v>2025-02</v>
      </c>
    </row>
    <row r="3463" customFormat="false" ht="15" hidden="false" customHeight="true" outlineLevel="0" collapsed="false">
      <c r="A3463" s="1" t="s">
        <v>13933</v>
      </c>
      <c r="B3463" s="1" t="s">
        <v>4078</v>
      </c>
      <c r="C3463" s="1" t="s">
        <v>2006</v>
      </c>
      <c r="D3463" s="1" t="n">
        <v>1</v>
      </c>
      <c r="E3463" s="16" t="n">
        <v>482.17</v>
      </c>
      <c r="F3463" s="17" t="n">
        <v>0.15</v>
      </c>
      <c r="G3463" s="16" t="n">
        <v>409.84</v>
      </c>
      <c r="I3463" s="1" t="str">
        <f aca="false">INDEX(Products!$C$2:$C$51,MATCH(C3463,Products!$A$2:$A$51,0))</f>
        <v>Books &amp; Stationery</v>
      </c>
      <c r="J3463" s="1" t="str">
        <f aca="false">INDEX(Orders!$E$2:$E$8001,MATCH(B3463,Orders!$A$2:$A$8001,0))</f>
        <v>Returned</v>
      </c>
      <c r="K3463" s="1" t="str">
        <f aca="false">LEFT(INDEX(Orders!$C$2:$C$8001,MATCH(B3463,Orders!$A$2:$A$8001,0)),7)</f>
        <v>2025-02</v>
      </c>
    </row>
    <row r="3464" customFormat="false" ht="15" hidden="false" customHeight="true" outlineLevel="0" collapsed="false">
      <c r="A3464" s="1" t="s">
        <v>13934</v>
      </c>
      <c r="B3464" s="1" t="s">
        <v>4079</v>
      </c>
      <c r="C3464" s="1" t="s">
        <v>2006</v>
      </c>
      <c r="D3464" s="1" t="n">
        <v>1</v>
      </c>
      <c r="E3464" s="16" t="n">
        <v>482.17</v>
      </c>
      <c r="F3464" s="17" t="n">
        <v>0</v>
      </c>
      <c r="G3464" s="16" t="n">
        <v>482.17</v>
      </c>
      <c r="I3464" s="1" t="str">
        <f aca="false">INDEX(Products!$C$2:$C$51,MATCH(C3464,Products!$A$2:$A$51,0))</f>
        <v>Books &amp; Stationery</v>
      </c>
      <c r="J3464" s="1" t="str">
        <f aca="false">INDEX(Orders!$E$2:$E$8001,MATCH(B3464,Orders!$A$2:$A$8001,0))</f>
        <v>Delivered</v>
      </c>
      <c r="K3464" s="1" t="str">
        <f aca="false">LEFT(INDEX(Orders!$C$2:$C$8001,MATCH(B3464,Orders!$A$2:$A$8001,0)),7)</f>
        <v>2025-02</v>
      </c>
    </row>
    <row r="3465" customFormat="false" ht="15" hidden="false" customHeight="true" outlineLevel="0" collapsed="false">
      <c r="A3465" s="1" t="s">
        <v>13935</v>
      </c>
      <c r="B3465" s="1" t="s">
        <v>4080</v>
      </c>
      <c r="C3465" s="1" t="s">
        <v>1976</v>
      </c>
      <c r="D3465" s="1" t="n">
        <v>1</v>
      </c>
      <c r="E3465" s="16" t="n">
        <v>1603.35</v>
      </c>
      <c r="F3465" s="17" t="n">
        <v>0.2</v>
      </c>
      <c r="G3465" s="16" t="n">
        <v>1282.68</v>
      </c>
      <c r="I3465" s="1" t="str">
        <f aca="false">INDEX(Products!$C$2:$C$51,MATCH(C3465,Products!$A$2:$A$51,0))</f>
        <v>Beauty &amp; Personal Care</v>
      </c>
      <c r="J3465" s="1" t="str">
        <f aca="false">INDEX(Orders!$E$2:$E$8001,MATCH(B3465,Orders!$A$2:$A$8001,0))</f>
        <v>Delivered</v>
      </c>
      <c r="K3465" s="1" t="str">
        <f aca="false">LEFT(INDEX(Orders!$C$2:$C$8001,MATCH(B3465,Orders!$A$2:$A$8001,0)),7)</f>
        <v>2024-06</v>
      </c>
    </row>
    <row r="3466" customFormat="false" ht="15" hidden="false" customHeight="true" outlineLevel="0" collapsed="false">
      <c r="A3466" s="1" t="s">
        <v>13936</v>
      </c>
      <c r="B3466" s="1" t="s">
        <v>4081</v>
      </c>
      <c r="C3466" s="1" t="s">
        <v>1961</v>
      </c>
      <c r="D3466" s="1" t="n">
        <v>1</v>
      </c>
      <c r="E3466" s="16" t="n">
        <v>3493.68</v>
      </c>
      <c r="F3466" s="17" t="n">
        <v>0.2</v>
      </c>
      <c r="G3466" s="16" t="n">
        <v>2794.94</v>
      </c>
      <c r="I3466" s="1" t="str">
        <f aca="false">INDEX(Products!$C$2:$C$51,MATCH(C3466,Products!$A$2:$A$51,0))</f>
        <v>Home &amp; Kitchen</v>
      </c>
      <c r="J3466" s="1" t="str">
        <f aca="false">INDEX(Orders!$E$2:$E$8001,MATCH(B3466,Orders!$A$2:$A$8001,0))</f>
        <v>Delivered</v>
      </c>
      <c r="K3466" s="1" t="str">
        <f aca="false">LEFT(INDEX(Orders!$C$2:$C$8001,MATCH(B3466,Orders!$A$2:$A$8001,0)),7)</f>
        <v>2024-10</v>
      </c>
    </row>
    <row r="3467" customFormat="false" ht="15" hidden="false" customHeight="true" outlineLevel="0" collapsed="false">
      <c r="A3467" s="1" t="s">
        <v>13937</v>
      </c>
      <c r="B3467" s="1" t="s">
        <v>4081</v>
      </c>
      <c r="C3467" s="1" t="s">
        <v>1969</v>
      </c>
      <c r="D3467" s="1" t="n">
        <v>1</v>
      </c>
      <c r="E3467" s="16" t="n">
        <v>9171.98</v>
      </c>
      <c r="F3467" s="17" t="n">
        <v>0.15</v>
      </c>
      <c r="G3467" s="16" t="n">
        <v>7796.18</v>
      </c>
      <c r="I3467" s="1" t="str">
        <f aca="false">INDEX(Products!$C$2:$C$51,MATCH(C3467,Products!$A$2:$A$51,0))</f>
        <v>Home &amp; Kitchen</v>
      </c>
      <c r="J3467" s="1" t="str">
        <f aca="false">INDEX(Orders!$E$2:$E$8001,MATCH(B3467,Orders!$A$2:$A$8001,0))</f>
        <v>Delivered</v>
      </c>
      <c r="K3467" s="1" t="str">
        <f aca="false">LEFT(INDEX(Orders!$C$2:$C$8001,MATCH(B3467,Orders!$A$2:$A$8001,0)),7)</f>
        <v>2024-10</v>
      </c>
    </row>
    <row r="3468" customFormat="false" ht="15" hidden="false" customHeight="true" outlineLevel="0" collapsed="false">
      <c r="A3468" s="1" t="s">
        <v>13938</v>
      </c>
      <c r="B3468" s="1" t="s">
        <v>4082</v>
      </c>
      <c r="C3468" s="1" t="s">
        <v>1924</v>
      </c>
      <c r="D3468" s="1" t="n">
        <v>3</v>
      </c>
      <c r="E3468" s="16" t="n">
        <v>1971</v>
      </c>
      <c r="F3468" s="17" t="n">
        <v>0.05</v>
      </c>
      <c r="G3468" s="16" t="n">
        <v>5617.35</v>
      </c>
      <c r="I3468" s="1" t="str">
        <f aca="false">INDEX(Products!$C$2:$C$51,MATCH(C3468,Products!$A$2:$A$51,0))</f>
        <v>Electronics</v>
      </c>
      <c r="J3468" s="1" t="str">
        <f aca="false">INDEX(Orders!$E$2:$E$8001,MATCH(B3468,Orders!$A$2:$A$8001,0))</f>
        <v>Delivered</v>
      </c>
      <c r="K3468" s="1" t="str">
        <f aca="false">LEFT(INDEX(Orders!$C$2:$C$8001,MATCH(B3468,Orders!$A$2:$A$8001,0)),7)</f>
        <v>2025-12</v>
      </c>
    </row>
    <row r="3469" customFormat="false" ht="15" hidden="false" customHeight="true" outlineLevel="0" collapsed="false">
      <c r="A3469" s="1" t="s">
        <v>13939</v>
      </c>
      <c r="B3469" s="1" t="s">
        <v>4083</v>
      </c>
      <c r="C3469" s="1" t="s">
        <v>1947</v>
      </c>
      <c r="D3469" s="1" t="n">
        <v>1</v>
      </c>
      <c r="E3469" s="16" t="n">
        <v>4778.51</v>
      </c>
      <c r="F3469" s="17" t="n">
        <v>0</v>
      </c>
      <c r="G3469" s="16" t="n">
        <v>4778.51</v>
      </c>
      <c r="I3469" s="1" t="str">
        <f aca="false">INDEX(Products!$C$2:$C$51,MATCH(C3469,Products!$A$2:$A$51,0))</f>
        <v>Fashion</v>
      </c>
      <c r="J3469" s="1" t="str">
        <f aca="false">INDEX(Orders!$E$2:$E$8001,MATCH(B3469,Orders!$A$2:$A$8001,0))</f>
        <v>Delivered</v>
      </c>
      <c r="K3469" s="1" t="str">
        <f aca="false">LEFT(INDEX(Orders!$C$2:$C$8001,MATCH(B3469,Orders!$A$2:$A$8001,0)),7)</f>
        <v>2025-01</v>
      </c>
    </row>
    <row r="3470" customFormat="false" ht="15" hidden="false" customHeight="true" outlineLevel="0" collapsed="false">
      <c r="A3470" s="1" t="s">
        <v>13940</v>
      </c>
      <c r="B3470" s="1" t="s">
        <v>4083</v>
      </c>
      <c r="C3470" s="1" t="s">
        <v>1975</v>
      </c>
      <c r="D3470" s="1" t="n">
        <v>1</v>
      </c>
      <c r="E3470" s="16" t="n">
        <v>862.99</v>
      </c>
      <c r="F3470" s="17" t="n">
        <v>0.15</v>
      </c>
      <c r="G3470" s="16" t="n">
        <v>733.54</v>
      </c>
      <c r="I3470" s="1" t="str">
        <f aca="false">INDEX(Products!$C$2:$C$51,MATCH(C3470,Products!$A$2:$A$51,0))</f>
        <v>Beauty &amp; Personal Care</v>
      </c>
      <c r="J3470" s="1" t="str">
        <f aca="false">INDEX(Orders!$E$2:$E$8001,MATCH(B3470,Orders!$A$2:$A$8001,0))</f>
        <v>Delivered</v>
      </c>
      <c r="K3470" s="1" t="str">
        <f aca="false">LEFT(INDEX(Orders!$C$2:$C$8001,MATCH(B3470,Orders!$A$2:$A$8001,0)),7)</f>
        <v>2025-01</v>
      </c>
    </row>
    <row r="3471" customFormat="false" ht="15" hidden="false" customHeight="true" outlineLevel="0" collapsed="false">
      <c r="A3471" s="1" t="s">
        <v>13941</v>
      </c>
      <c r="B3471" s="1" t="s">
        <v>4083</v>
      </c>
      <c r="C3471" s="1" t="s">
        <v>2007</v>
      </c>
      <c r="D3471" s="1" t="n">
        <v>1</v>
      </c>
      <c r="E3471" s="16" t="n">
        <v>750.27</v>
      </c>
      <c r="F3471" s="17" t="n">
        <v>0</v>
      </c>
      <c r="G3471" s="16" t="n">
        <v>750.27</v>
      </c>
      <c r="I3471" s="1" t="str">
        <f aca="false">INDEX(Products!$C$2:$C$51,MATCH(C3471,Products!$A$2:$A$51,0))</f>
        <v>Books &amp; Stationery</v>
      </c>
      <c r="J3471" s="1" t="str">
        <f aca="false">INDEX(Orders!$E$2:$E$8001,MATCH(B3471,Orders!$A$2:$A$8001,0))</f>
        <v>Delivered</v>
      </c>
      <c r="K3471" s="1" t="str">
        <f aca="false">LEFT(INDEX(Orders!$C$2:$C$8001,MATCH(B3471,Orders!$A$2:$A$8001,0)),7)</f>
        <v>2025-01</v>
      </c>
    </row>
    <row r="3472" customFormat="false" ht="15" hidden="false" customHeight="true" outlineLevel="0" collapsed="false">
      <c r="A3472" s="1" t="s">
        <v>13942</v>
      </c>
      <c r="B3472" s="1" t="s">
        <v>4084</v>
      </c>
      <c r="C3472" s="1" t="s">
        <v>1922</v>
      </c>
      <c r="D3472" s="1" t="n">
        <v>3</v>
      </c>
      <c r="E3472" s="16" t="n">
        <v>3142.61</v>
      </c>
      <c r="F3472" s="17" t="n">
        <v>0.1</v>
      </c>
      <c r="G3472" s="16" t="n">
        <v>8485.05</v>
      </c>
      <c r="I3472" s="1" t="str">
        <f aca="false">INDEX(Products!$C$2:$C$51,MATCH(C3472,Products!$A$2:$A$51,0))</f>
        <v>Electronics</v>
      </c>
      <c r="J3472" s="1" t="str">
        <f aca="false">INDEX(Orders!$E$2:$E$8001,MATCH(B3472,Orders!$A$2:$A$8001,0))</f>
        <v>Delivered</v>
      </c>
      <c r="K3472" s="1" t="str">
        <f aca="false">LEFT(INDEX(Orders!$C$2:$C$8001,MATCH(B3472,Orders!$A$2:$A$8001,0)),7)</f>
        <v>2025-08</v>
      </c>
    </row>
    <row r="3473" customFormat="false" ht="15" hidden="false" customHeight="true" outlineLevel="0" collapsed="false">
      <c r="A3473" s="1" t="s">
        <v>13943</v>
      </c>
      <c r="B3473" s="1" t="s">
        <v>4085</v>
      </c>
      <c r="C3473" s="1" t="s">
        <v>1940</v>
      </c>
      <c r="D3473" s="1" t="n">
        <v>1</v>
      </c>
      <c r="E3473" s="16" t="n">
        <v>2374.52</v>
      </c>
      <c r="F3473" s="17" t="n">
        <v>0.05</v>
      </c>
      <c r="G3473" s="16" t="n">
        <v>2255.79</v>
      </c>
      <c r="I3473" s="1" t="str">
        <f aca="false">INDEX(Products!$C$2:$C$51,MATCH(C3473,Products!$A$2:$A$51,0))</f>
        <v>Fashion</v>
      </c>
      <c r="J3473" s="1" t="str">
        <f aca="false">INDEX(Orders!$E$2:$E$8001,MATCH(B3473,Orders!$A$2:$A$8001,0))</f>
        <v>Delivered</v>
      </c>
      <c r="K3473" s="1" t="str">
        <f aca="false">LEFT(INDEX(Orders!$C$2:$C$8001,MATCH(B3473,Orders!$A$2:$A$8001,0)),7)</f>
        <v>2024-06</v>
      </c>
    </row>
    <row r="3474" customFormat="false" ht="15" hidden="false" customHeight="true" outlineLevel="0" collapsed="false">
      <c r="A3474" s="1" t="s">
        <v>13944</v>
      </c>
      <c r="B3474" s="1" t="s">
        <v>4087</v>
      </c>
      <c r="C3474" s="1" t="s">
        <v>1963</v>
      </c>
      <c r="D3474" s="1" t="n">
        <v>1</v>
      </c>
      <c r="E3474" s="16" t="n">
        <v>1494.98</v>
      </c>
      <c r="F3474" s="17" t="n">
        <v>0</v>
      </c>
      <c r="G3474" s="16" t="n">
        <v>1494.98</v>
      </c>
      <c r="I3474" s="1" t="str">
        <f aca="false">INDEX(Products!$C$2:$C$51,MATCH(C3474,Products!$A$2:$A$51,0))</f>
        <v>Home &amp; Kitchen</v>
      </c>
      <c r="J3474" s="1" t="str">
        <f aca="false">INDEX(Orders!$E$2:$E$8001,MATCH(B3474,Orders!$A$2:$A$8001,0))</f>
        <v>Delivered</v>
      </c>
      <c r="K3474" s="1" t="str">
        <f aca="false">LEFT(INDEX(Orders!$C$2:$C$8001,MATCH(B3474,Orders!$A$2:$A$8001,0)),7)</f>
        <v>2025-11</v>
      </c>
    </row>
    <row r="3475" customFormat="false" ht="15" hidden="false" customHeight="true" outlineLevel="0" collapsed="false">
      <c r="A3475" s="1" t="s">
        <v>13945</v>
      </c>
      <c r="B3475" s="1" t="s">
        <v>4087</v>
      </c>
      <c r="C3475" s="1" t="s">
        <v>1979</v>
      </c>
      <c r="D3475" s="1" t="n">
        <v>1</v>
      </c>
      <c r="E3475" s="16" t="n">
        <v>623</v>
      </c>
      <c r="F3475" s="17" t="n">
        <v>0.15</v>
      </c>
      <c r="G3475" s="16" t="n">
        <v>529.55</v>
      </c>
      <c r="I3475" s="1" t="str">
        <f aca="false">INDEX(Products!$C$2:$C$51,MATCH(C3475,Products!$A$2:$A$51,0))</f>
        <v>Beauty &amp; Personal Care</v>
      </c>
      <c r="J3475" s="1" t="str">
        <f aca="false">INDEX(Orders!$E$2:$E$8001,MATCH(B3475,Orders!$A$2:$A$8001,0))</f>
        <v>Delivered</v>
      </c>
      <c r="K3475" s="1" t="str">
        <f aca="false">LEFT(INDEX(Orders!$C$2:$C$8001,MATCH(B3475,Orders!$A$2:$A$8001,0)),7)</f>
        <v>2025-11</v>
      </c>
    </row>
    <row r="3476" customFormat="false" ht="15" hidden="false" customHeight="true" outlineLevel="0" collapsed="false">
      <c r="A3476" s="1" t="s">
        <v>13946</v>
      </c>
      <c r="B3476" s="1" t="s">
        <v>4088</v>
      </c>
      <c r="C3476" s="1" t="s">
        <v>1975</v>
      </c>
      <c r="D3476" s="1" t="n">
        <v>1</v>
      </c>
      <c r="E3476" s="16" t="n">
        <v>862.99</v>
      </c>
      <c r="F3476" s="17" t="n">
        <v>0.1</v>
      </c>
      <c r="G3476" s="16" t="n">
        <v>776.69</v>
      </c>
      <c r="I3476" s="1" t="str">
        <f aca="false">INDEX(Products!$C$2:$C$51,MATCH(C3476,Products!$A$2:$A$51,0))</f>
        <v>Beauty &amp; Personal Care</v>
      </c>
      <c r="J3476" s="1" t="str">
        <f aca="false">INDEX(Orders!$E$2:$E$8001,MATCH(B3476,Orders!$A$2:$A$8001,0))</f>
        <v>Delivered</v>
      </c>
      <c r="K3476" s="1" t="str">
        <f aca="false">LEFT(INDEX(Orders!$C$2:$C$8001,MATCH(B3476,Orders!$A$2:$A$8001,0)),7)</f>
        <v>2025-12</v>
      </c>
    </row>
    <row r="3477" customFormat="false" ht="15" hidden="false" customHeight="true" outlineLevel="0" collapsed="false">
      <c r="A3477" s="1" t="s">
        <v>13947</v>
      </c>
      <c r="B3477" s="1" t="s">
        <v>4090</v>
      </c>
      <c r="C3477" s="1" t="s">
        <v>1997</v>
      </c>
      <c r="D3477" s="1" t="n">
        <v>1</v>
      </c>
      <c r="E3477" s="16" t="n">
        <v>311.15</v>
      </c>
      <c r="F3477" s="17" t="n">
        <v>0</v>
      </c>
      <c r="G3477" s="16" t="n">
        <v>311.15</v>
      </c>
      <c r="I3477" s="1" t="str">
        <f aca="false">INDEX(Products!$C$2:$C$51,MATCH(C3477,Products!$A$2:$A$51,0))</f>
        <v>Sports &amp; Fitness</v>
      </c>
      <c r="J3477" s="1" t="str">
        <f aca="false">INDEX(Orders!$E$2:$E$8001,MATCH(B3477,Orders!$A$2:$A$8001,0))</f>
        <v>Delivered</v>
      </c>
      <c r="K3477" s="1" t="str">
        <f aca="false">LEFT(INDEX(Orders!$C$2:$C$8001,MATCH(B3477,Orders!$A$2:$A$8001,0)),7)</f>
        <v>2024-12</v>
      </c>
    </row>
    <row r="3478" customFormat="false" ht="15" hidden="false" customHeight="true" outlineLevel="0" collapsed="false">
      <c r="A3478" s="1" t="s">
        <v>13948</v>
      </c>
      <c r="B3478" s="1" t="s">
        <v>4091</v>
      </c>
      <c r="C3478" s="1" t="s">
        <v>1949</v>
      </c>
      <c r="D3478" s="1" t="n">
        <v>1</v>
      </c>
      <c r="E3478" s="16" t="n">
        <v>4185.64</v>
      </c>
      <c r="F3478" s="17" t="n">
        <v>0.1</v>
      </c>
      <c r="G3478" s="16" t="n">
        <v>3767.08</v>
      </c>
      <c r="I3478" s="1" t="str">
        <f aca="false">INDEX(Products!$C$2:$C$51,MATCH(C3478,Products!$A$2:$A$51,0))</f>
        <v>Fashion</v>
      </c>
      <c r="J3478" s="1" t="str">
        <f aca="false">INDEX(Orders!$E$2:$E$8001,MATCH(B3478,Orders!$A$2:$A$8001,0))</f>
        <v>Delivered</v>
      </c>
      <c r="K3478" s="1" t="str">
        <f aca="false">LEFT(INDEX(Orders!$C$2:$C$8001,MATCH(B3478,Orders!$A$2:$A$8001,0)),7)</f>
        <v>2025-10</v>
      </c>
    </row>
    <row r="3479" customFormat="false" ht="15" hidden="false" customHeight="true" outlineLevel="0" collapsed="false">
      <c r="A3479" s="1" t="s">
        <v>13949</v>
      </c>
      <c r="B3479" s="1" t="s">
        <v>4091</v>
      </c>
      <c r="C3479" s="1" t="s">
        <v>1930</v>
      </c>
      <c r="D3479" s="1" t="n">
        <v>1</v>
      </c>
      <c r="E3479" s="16" t="n">
        <v>2398.35</v>
      </c>
      <c r="F3479" s="17" t="n">
        <v>0.05</v>
      </c>
      <c r="G3479" s="16" t="n">
        <v>2278.43</v>
      </c>
      <c r="I3479" s="1" t="str">
        <f aca="false">INDEX(Products!$C$2:$C$51,MATCH(C3479,Products!$A$2:$A$51,0))</f>
        <v>Electronics</v>
      </c>
      <c r="J3479" s="1" t="str">
        <f aca="false">INDEX(Orders!$E$2:$E$8001,MATCH(B3479,Orders!$A$2:$A$8001,0))</f>
        <v>Delivered</v>
      </c>
      <c r="K3479" s="1" t="str">
        <f aca="false">LEFT(INDEX(Orders!$C$2:$C$8001,MATCH(B3479,Orders!$A$2:$A$8001,0)),7)</f>
        <v>2025-10</v>
      </c>
    </row>
    <row r="3480" customFormat="false" ht="15" hidden="false" customHeight="true" outlineLevel="0" collapsed="false">
      <c r="A3480" s="1" t="s">
        <v>13950</v>
      </c>
      <c r="B3480" s="1" t="s">
        <v>4091</v>
      </c>
      <c r="C3480" s="1" t="s">
        <v>1975</v>
      </c>
      <c r="D3480" s="1" t="n">
        <v>1</v>
      </c>
      <c r="E3480" s="16" t="n">
        <v>862.99</v>
      </c>
      <c r="F3480" s="17" t="n">
        <v>0.1</v>
      </c>
      <c r="G3480" s="16" t="n">
        <v>776.69</v>
      </c>
      <c r="I3480" s="1" t="str">
        <f aca="false">INDEX(Products!$C$2:$C$51,MATCH(C3480,Products!$A$2:$A$51,0))</f>
        <v>Beauty &amp; Personal Care</v>
      </c>
      <c r="J3480" s="1" t="str">
        <f aca="false">INDEX(Orders!$E$2:$E$8001,MATCH(B3480,Orders!$A$2:$A$8001,0))</f>
        <v>Delivered</v>
      </c>
      <c r="K3480" s="1" t="str">
        <f aca="false">LEFT(INDEX(Orders!$C$2:$C$8001,MATCH(B3480,Orders!$A$2:$A$8001,0)),7)</f>
        <v>2025-10</v>
      </c>
    </row>
    <row r="3481" customFormat="false" ht="15" hidden="false" customHeight="true" outlineLevel="0" collapsed="false">
      <c r="A3481" s="1" t="s">
        <v>13951</v>
      </c>
      <c r="B3481" s="1" t="s">
        <v>4091</v>
      </c>
      <c r="C3481" s="1" t="s">
        <v>2000</v>
      </c>
      <c r="D3481" s="1" t="n">
        <v>1</v>
      </c>
      <c r="E3481" s="16" t="n">
        <v>425.08</v>
      </c>
      <c r="F3481" s="17" t="n">
        <v>0.1</v>
      </c>
      <c r="G3481" s="16" t="n">
        <v>382.57</v>
      </c>
      <c r="I3481" s="1" t="str">
        <f aca="false">INDEX(Products!$C$2:$C$51,MATCH(C3481,Products!$A$2:$A$51,0))</f>
        <v>Books &amp; Stationery</v>
      </c>
      <c r="J3481" s="1" t="str">
        <f aca="false">INDEX(Orders!$E$2:$E$8001,MATCH(B3481,Orders!$A$2:$A$8001,0))</f>
        <v>Delivered</v>
      </c>
      <c r="K3481" s="1" t="str">
        <f aca="false">LEFT(INDEX(Orders!$C$2:$C$8001,MATCH(B3481,Orders!$A$2:$A$8001,0)),7)</f>
        <v>2025-10</v>
      </c>
    </row>
    <row r="3482" customFormat="false" ht="15" hidden="false" customHeight="true" outlineLevel="0" collapsed="false">
      <c r="A3482" s="1" t="s">
        <v>13952</v>
      </c>
      <c r="B3482" s="1" t="s">
        <v>4092</v>
      </c>
      <c r="C3482" s="1" t="s">
        <v>1990</v>
      </c>
      <c r="D3482" s="1" t="n">
        <v>1</v>
      </c>
      <c r="E3482" s="16" t="n">
        <v>5311.32</v>
      </c>
      <c r="F3482" s="17" t="n">
        <v>0</v>
      </c>
      <c r="G3482" s="16" t="n">
        <v>5311.32</v>
      </c>
      <c r="I3482" s="1" t="str">
        <f aca="false">INDEX(Products!$C$2:$C$51,MATCH(C3482,Products!$A$2:$A$51,0))</f>
        <v>Sports &amp; Fitness</v>
      </c>
      <c r="J3482" s="1" t="str">
        <f aca="false">INDEX(Orders!$E$2:$E$8001,MATCH(B3482,Orders!$A$2:$A$8001,0))</f>
        <v>Delivered</v>
      </c>
      <c r="K3482" s="1" t="str">
        <f aca="false">LEFT(INDEX(Orders!$C$2:$C$8001,MATCH(B3482,Orders!$A$2:$A$8001,0)),7)</f>
        <v>2025-06</v>
      </c>
    </row>
    <row r="3483" customFormat="false" ht="15" hidden="false" customHeight="true" outlineLevel="0" collapsed="false">
      <c r="A3483" s="1" t="s">
        <v>13953</v>
      </c>
      <c r="B3483" s="1" t="s">
        <v>4092</v>
      </c>
      <c r="C3483" s="1" t="s">
        <v>1971</v>
      </c>
      <c r="D3483" s="1" t="n">
        <v>1</v>
      </c>
      <c r="E3483" s="16" t="n">
        <v>2073.63</v>
      </c>
      <c r="F3483" s="17" t="n">
        <v>0.1</v>
      </c>
      <c r="G3483" s="16" t="n">
        <v>1866.27</v>
      </c>
      <c r="I3483" s="1" t="str">
        <f aca="false">INDEX(Products!$C$2:$C$51,MATCH(C3483,Products!$A$2:$A$51,0))</f>
        <v>Home &amp; Kitchen</v>
      </c>
      <c r="J3483" s="1" t="str">
        <f aca="false">INDEX(Orders!$E$2:$E$8001,MATCH(B3483,Orders!$A$2:$A$8001,0))</f>
        <v>Delivered</v>
      </c>
      <c r="K3483" s="1" t="str">
        <f aca="false">LEFT(INDEX(Orders!$C$2:$C$8001,MATCH(B3483,Orders!$A$2:$A$8001,0)),7)</f>
        <v>2025-06</v>
      </c>
    </row>
    <row r="3484" customFormat="false" ht="15" hidden="false" customHeight="true" outlineLevel="0" collapsed="false">
      <c r="A3484" s="1" t="s">
        <v>13954</v>
      </c>
      <c r="B3484" s="1" t="s">
        <v>4092</v>
      </c>
      <c r="C3484" s="1" t="s">
        <v>1961</v>
      </c>
      <c r="D3484" s="1" t="n">
        <v>2</v>
      </c>
      <c r="E3484" s="16" t="n">
        <v>3493.68</v>
      </c>
      <c r="F3484" s="17" t="n">
        <v>0.1</v>
      </c>
      <c r="G3484" s="16" t="n">
        <v>6288.62</v>
      </c>
      <c r="I3484" s="1" t="str">
        <f aca="false">INDEX(Products!$C$2:$C$51,MATCH(C3484,Products!$A$2:$A$51,0))</f>
        <v>Home &amp; Kitchen</v>
      </c>
      <c r="J3484" s="1" t="str">
        <f aca="false">INDEX(Orders!$E$2:$E$8001,MATCH(B3484,Orders!$A$2:$A$8001,0))</f>
        <v>Delivered</v>
      </c>
      <c r="K3484" s="1" t="str">
        <f aca="false">LEFT(INDEX(Orders!$C$2:$C$8001,MATCH(B3484,Orders!$A$2:$A$8001,0)),7)</f>
        <v>2025-06</v>
      </c>
    </row>
    <row r="3485" customFormat="false" ht="15" hidden="false" customHeight="true" outlineLevel="0" collapsed="false">
      <c r="A3485" s="1" t="s">
        <v>13955</v>
      </c>
      <c r="B3485" s="1" t="s">
        <v>4093</v>
      </c>
      <c r="C3485" s="1" t="s">
        <v>1930</v>
      </c>
      <c r="D3485" s="1" t="n">
        <v>1</v>
      </c>
      <c r="E3485" s="16" t="n">
        <v>2398.35</v>
      </c>
      <c r="F3485" s="17" t="n">
        <v>0.1</v>
      </c>
      <c r="G3485" s="16" t="n">
        <v>2158.52</v>
      </c>
      <c r="I3485" s="1" t="str">
        <f aca="false">INDEX(Products!$C$2:$C$51,MATCH(C3485,Products!$A$2:$A$51,0))</f>
        <v>Electronics</v>
      </c>
      <c r="J3485" s="1" t="str">
        <f aca="false">INDEX(Orders!$E$2:$E$8001,MATCH(B3485,Orders!$A$2:$A$8001,0))</f>
        <v>Delivered</v>
      </c>
      <c r="K3485" s="1" t="str">
        <f aca="false">LEFT(INDEX(Orders!$C$2:$C$8001,MATCH(B3485,Orders!$A$2:$A$8001,0)),7)</f>
        <v>2025-12</v>
      </c>
    </row>
    <row r="3486" customFormat="false" ht="15" hidden="false" customHeight="true" outlineLevel="0" collapsed="false">
      <c r="A3486" s="1" t="s">
        <v>13956</v>
      </c>
      <c r="B3486" s="1" t="s">
        <v>4094</v>
      </c>
      <c r="C3486" s="1" t="s">
        <v>1971</v>
      </c>
      <c r="D3486" s="1" t="n">
        <v>1</v>
      </c>
      <c r="E3486" s="16" t="n">
        <v>2073.63</v>
      </c>
      <c r="F3486" s="17" t="n">
        <v>0.15</v>
      </c>
      <c r="G3486" s="16" t="n">
        <v>1762.59</v>
      </c>
      <c r="I3486" s="1" t="str">
        <f aca="false">INDEX(Products!$C$2:$C$51,MATCH(C3486,Products!$A$2:$A$51,0))</f>
        <v>Home &amp; Kitchen</v>
      </c>
      <c r="J3486" s="1" t="str">
        <f aca="false">INDEX(Orders!$E$2:$E$8001,MATCH(B3486,Orders!$A$2:$A$8001,0))</f>
        <v>Delivered</v>
      </c>
      <c r="K3486" s="1" t="str">
        <f aca="false">LEFT(INDEX(Orders!$C$2:$C$8001,MATCH(B3486,Orders!$A$2:$A$8001,0)),7)</f>
        <v>2025-06</v>
      </c>
    </row>
    <row r="3487" customFormat="false" ht="15" hidden="false" customHeight="true" outlineLevel="0" collapsed="false">
      <c r="A3487" s="1" t="s">
        <v>13957</v>
      </c>
      <c r="B3487" s="1" t="s">
        <v>4094</v>
      </c>
      <c r="C3487" s="1" t="s">
        <v>1990</v>
      </c>
      <c r="D3487" s="1" t="n">
        <v>1</v>
      </c>
      <c r="E3487" s="16" t="n">
        <v>5311.32</v>
      </c>
      <c r="F3487" s="17" t="n">
        <v>0.05</v>
      </c>
      <c r="G3487" s="16" t="n">
        <v>5045.75</v>
      </c>
      <c r="I3487" s="1" t="str">
        <f aca="false">INDEX(Products!$C$2:$C$51,MATCH(C3487,Products!$A$2:$A$51,0))</f>
        <v>Sports &amp; Fitness</v>
      </c>
      <c r="J3487" s="1" t="str">
        <f aca="false">INDEX(Orders!$E$2:$E$8001,MATCH(B3487,Orders!$A$2:$A$8001,0))</f>
        <v>Delivered</v>
      </c>
      <c r="K3487" s="1" t="str">
        <f aca="false">LEFT(INDEX(Orders!$C$2:$C$8001,MATCH(B3487,Orders!$A$2:$A$8001,0)),7)</f>
        <v>2025-06</v>
      </c>
    </row>
    <row r="3488" customFormat="false" ht="15" hidden="false" customHeight="true" outlineLevel="0" collapsed="false">
      <c r="A3488" s="1" t="s">
        <v>13958</v>
      </c>
      <c r="B3488" s="1" t="s">
        <v>4094</v>
      </c>
      <c r="C3488" s="1" t="s">
        <v>1997</v>
      </c>
      <c r="D3488" s="1" t="n">
        <v>1</v>
      </c>
      <c r="E3488" s="16" t="n">
        <v>311.15</v>
      </c>
      <c r="F3488" s="17" t="n">
        <v>0.1</v>
      </c>
      <c r="G3488" s="16" t="n">
        <v>280.03</v>
      </c>
      <c r="I3488" s="1" t="str">
        <f aca="false">INDEX(Products!$C$2:$C$51,MATCH(C3488,Products!$A$2:$A$51,0))</f>
        <v>Sports &amp; Fitness</v>
      </c>
      <c r="J3488" s="1" t="str">
        <f aca="false">INDEX(Orders!$E$2:$E$8001,MATCH(B3488,Orders!$A$2:$A$8001,0))</f>
        <v>Delivered</v>
      </c>
      <c r="K3488" s="1" t="str">
        <f aca="false">LEFT(INDEX(Orders!$C$2:$C$8001,MATCH(B3488,Orders!$A$2:$A$8001,0)),7)</f>
        <v>2025-06</v>
      </c>
    </row>
    <row r="3489" customFormat="false" ht="15" hidden="false" customHeight="true" outlineLevel="0" collapsed="false">
      <c r="A3489" s="1" t="s">
        <v>13959</v>
      </c>
      <c r="B3489" s="1" t="s">
        <v>4095</v>
      </c>
      <c r="C3489" s="1" t="s">
        <v>1997</v>
      </c>
      <c r="D3489" s="1" t="n">
        <v>1</v>
      </c>
      <c r="E3489" s="16" t="n">
        <v>311.15</v>
      </c>
      <c r="F3489" s="17" t="n">
        <v>0.05</v>
      </c>
      <c r="G3489" s="16" t="n">
        <v>295.59</v>
      </c>
      <c r="I3489" s="1" t="str">
        <f aca="false">INDEX(Products!$C$2:$C$51,MATCH(C3489,Products!$A$2:$A$51,0))</f>
        <v>Sports &amp; Fitness</v>
      </c>
      <c r="J3489" s="1" t="str">
        <f aca="false">INDEX(Orders!$E$2:$E$8001,MATCH(B3489,Orders!$A$2:$A$8001,0))</f>
        <v>Delivered</v>
      </c>
      <c r="K3489" s="1" t="str">
        <f aca="false">LEFT(INDEX(Orders!$C$2:$C$8001,MATCH(B3489,Orders!$A$2:$A$8001,0)),7)</f>
        <v>2025-04</v>
      </c>
    </row>
    <row r="3490" customFormat="false" ht="15" hidden="false" customHeight="true" outlineLevel="0" collapsed="false">
      <c r="A3490" s="1" t="s">
        <v>13960</v>
      </c>
      <c r="B3490" s="1" t="s">
        <v>4095</v>
      </c>
      <c r="C3490" s="1" t="s">
        <v>1990</v>
      </c>
      <c r="D3490" s="1" t="n">
        <v>1</v>
      </c>
      <c r="E3490" s="16" t="n">
        <v>5311.32</v>
      </c>
      <c r="F3490" s="17" t="n">
        <v>0.05</v>
      </c>
      <c r="G3490" s="16" t="n">
        <v>5045.75</v>
      </c>
      <c r="I3490" s="1" t="str">
        <f aca="false">INDEX(Products!$C$2:$C$51,MATCH(C3490,Products!$A$2:$A$51,0))</f>
        <v>Sports &amp; Fitness</v>
      </c>
      <c r="J3490" s="1" t="str">
        <f aca="false">INDEX(Orders!$E$2:$E$8001,MATCH(B3490,Orders!$A$2:$A$8001,0))</f>
        <v>Delivered</v>
      </c>
      <c r="K3490" s="1" t="str">
        <f aca="false">LEFT(INDEX(Orders!$C$2:$C$8001,MATCH(B3490,Orders!$A$2:$A$8001,0)),7)</f>
        <v>2025-04</v>
      </c>
    </row>
    <row r="3491" customFormat="false" ht="15" hidden="false" customHeight="true" outlineLevel="0" collapsed="false">
      <c r="A3491" s="1" t="s">
        <v>13961</v>
      </c>
      <c r="B3491" s="1" t="s">
        <v>4096</v>
      </c>
      <c r="C3491" s="1" t="s">
        <v>1979</v>
      </c>
      <c r="D3491" s="1" t="n">
        <v>1</v>
      </c>
      <c r="E3491" s="16" t="n">
        <v>623</v>
      </c>
      <c r="F3491" s="17" t="n">
        <v>0.1</v>
      </c>
      <c r="G3491" s="16" t="n">
        <v>560.7</v>
      </c>
      <c r="I3491" s="1" t="str">
        <f aca="false">INDEX(Products!$C$2:$C$51,MATCH(C3491,Products!$A$2:$A$51,0))</f>
        <v>Beauty &amp; Personal Care</v>
      </c>
      <c r="J3491" s="1" t="str">
        <f aca="false">INDEX(Orders!$E$2:$E$8001,MATCH(B3491,Orders!$A$2:$A$8001,0))</f>
        <v>Delivered</v>
      </c>
      <c r="K3491" s="1" t="str">
        <f aca="false">LEFT(INDEX(Orders!$C$2:$C$8001,MATCH(B3491,Orders!$A$2:$A$8001,0)),7)</f>
        <v>2024-12</v>
      </c>
    </row>
    <row r="3492" customFormat="false" ht="15" hidden="false" customHeight="true" outlineLevel="0" collapsed="false">
      <c r="A3492" s="1" t="s">
        <v>13962</v>
      </c>
      <c r="B3492" s="1" t="s">
        <v>4097</v>
      </c>
      <c r="C3492" s="1" t="s">
        <v>1940</v>
      </c>
      <c r="D3492" s="1" t="n">
        <v>1</v>
      </c>
      <c r="E3492" s="16" t="n">
        <v>2374.52</v>
      </c>
      <c r="F3492" s="17" t="n">
        <v>0.15</v>
      </c>
      <c r="G3492" s="16" t="n">
        <v>2018.34</v>
      </c>
      <c r="I3492" s="1" t="str">
        <f aca="false">INDEX(Products!$C$2:$C$51,MATCH(C3492,Products!$A$2:$A$51,0))</f>
        <v>Fashion</v>
      </c>
      <c r="J3492" s="1" t="str">
        <f aca="false">INDEX(Orders!$E$2:$E$8001,MATCH(B3492,Orders!$A$2:$A$8001,0))</f>
        <v>Delivered</v>
      </c>
      <c r="K3492" s="1" t="str">
        <f aca="false">LEFT(INDEX(Orders!$C$2:$C$8001,MATCH(B3492,Orders!$A$2:$A$8001,0)),7)</f>
        <v>2025-12</v>
      </c>
    </row>
    <row r="3493" customFormat="false" ht="15" hidden="false" customHeight="true" outlineLevel="0" collapsed="false">
      <c r="A3493" s="1" t="s">
        <v>13963</v>
      </c>
      <c r="B3493" s="1" t="s">
        <v>4098</v>
      </c>
      <c r="C3493" s="1" t="s">
        <v>1997</v>
      </c>
      <c r="D3493" s="1" t="n">
        <v>2</v>
      </c>
      <c r="E3493" s="16" t="n">
        <v>311.15</v>
      </c>
      <c r="F3493" s="17" t="n">
        <v>0.05</v>
      </c>
      <c r="G3493" s="16" t="n">
        <v>591.18</v>
      </c>
      <c r="I3493" s="1" t="str">
        <f aca="false">INDEX(Products!$C$2:$C$51,MATCH(C3493,Products!$A$2:$A$51,0))</f>
        <v>Sports &amp; Fitness</v>
      </c>
      <c r="J3493" s="1" t="str">
        <f aca="false">INDEX(Orders!$E$2:$E$8001,MATCH(B3493,Orders!$A$2:$A$8001,0))</f>
        <v>Delivered</v>
      </c>
      <c r="K3493" s="1" t="str">
        <f aca="false">LEFT(INDEX(Orders!$C$2:$C$8001,MATCH(B3493,Orders!$A$2:$A$8001,0)),7)</f>
        <v>2025-08</v>
      </c>
    </row>
    <row r="3494" customFormat="false" ht="15" hidden="false" customHeight="true" outlineLevel="0" collapsed="false">
      <c r="A3494" s="1" t="s">
        <v>13964</v>
      </c>
      <c r="B3494" s="1" t="s">
        <v>4098</v>
      </c>
      <c r="C3494" s="1" t="s">
        <v>1975</v>
      </c>
      <c r="D3494" s="1" t="n">
        <v>1</v>
      </c>
      <c r="E3494" s="16" t="n">
        <v>862.99</v>
      </c>
      <c r="F3494" s="17" t="n">
        <v>0</v>
      </c>
      <c r="G3494" s="16" t="n">
        <v>862.99</v>
      </c>
      <c r="I3494" s="1" t="str">
        <f aca="false">INDEX(Products!$C$2:$C$51,MATCH(C3494,Products!$A$2:$A$51,0))</f>
        <v>Beauty &amp; Personal Care</v>
      </c>
      <c r="J3494" s="1" t="str">
        <f aca="false">INDEX(Orders!$E$2:$E$8001,MATCH(B3494,Orders!$A$2:$A$8001,0))</f>
        <v>Delivered</v>
      </c>
      <c r="K3494" s="1" t="str">
        <f aca="false">LEFT(INDEX(Orders!$C$2:$C$8001,MATCH(B3494,Orders!$A$2:$A$8001,0)),7)</f>
        <v>2025-08</v>
      </c>
    </row>
    <row r="3495" customFormat="false" ht="15" hidden="false" customHeight="true" outlineLevel="0" collapsed="false">
      <c r="A3495" s="1" t="s">
        <v>13965</v>
      </c>
      <c r="B3495" s="1" t="s">
        <v>4099</v>
      </c>
      <c r="C3495" s="1" t="s">
        <v>1933</v>
      </c>
      <c r="D3495" s="1" t="n">
        <v>3</v>
      </c>
      <c r="E3495" s="16" t="n">
        <v>7194.38</v>
      </c>
      <c r="F3495" s="17" t="n">
        <v>0.15</v>
      </c>
      <c r="G3495" s="16" t="n">
        <v>18345.67</v>
      </c>
      <c r="I3495" s="1" t="str">
        <f aca="false">INDEX(Products!$C$2:$C$51,MATCH(C3495,Products!$A$2:$A$51,0))</f>
        <v>Electronics</v>
      </c>
      <c r="J3495" s="1" t="str">
        <f aca="false">INDEX(Orders!$E$2:$E$8001,MATCH(B3495,Orders!$A$2:$A$8001,0))</f>
        <v>Delivered</v>
      </c>
      <c r="K3495" s="1" t="str">
        <f aca="false">LEFT(INDEX(Orders!$C$2:$C$8001,MATCH(B3495,Orders!$A$2:$A$8001,0)),7)</f>
        <v>2025-09</v>
      </c>
    </row>
    <row r="3496" customFormat="false" ht="15" hidden="false" customHeight="true" outlineLevel="0" collapsed="false">
      <c r="A3496" s="1" t="s">
        <v>13966</v>
      </c>
      <c r="B3496" s="1" t="s">
        <v>4099</v>
      </c>
      <c r="C3496" s="1" t="s">
        <v>1922</v>
      </c>
      <c r="D3496" s="1" t="n">
        <v>1</v>
      </c>
      <c r="E3496" s="16" t="n">
        <v>3142.61</v>
      </c>
      <c r="F3496" s="17" t="n">
        <v>0.05</v>
      </c>
      <c r="G3496" s="16" t="n">
        <v>2985.48</v>
      </c>
      <c r="I3496" s="1" t="str">
        <f aca="false">INDEX(Products!$C$2:$C$51,MATCH(C3496,Products!$A$2:$A$51,0))</f>
        <v>Electronics</v>
      </c>
      <c r="J3496" s="1" t="str">
        <f aca="false">INDEX(Orders!$E$2:$E$8001,MATCH(B3496,Orders!$A$2:$A$8001,0))</f>
        <v>Delivered</v>
      </c>
      <c r="K3496" s="1" t="str">
        <f aca="false">LEFT(INDEX(Orders!$C$2:$C$8001,MATCH(B3496,Orders!$A$2:$A$8001,0)),7)</f>
        <v>2025-09</v>
      </c>
    </row>
    <row r="3497" customFormat="false" ht="15" hidden="false" customHeight="true" outlineLevel="0" collapsed="false">
      <c r="A3497" s="1" t="s">
        <v>13967</v>
      </c>
      <c r="B3497" s="1" t="s">
        <v>4099</v>
      </c>
      <c r="C3497" s="1" t="s">
        <v>1930</v>
      </c>
      <c r="D3497" s="1" t="n">
        <v>1</v>
      </c>
      <c r="E3497" s="16" t="n">
        <v>2398.35</v>
      </c>
      <c r="F3497" s="17" t="n">
        <v>0.05</v>
      </c>
      <c r="G3497" s="16" t="n">
        <v>2278.43</v>
      </c>
      <c r="I3497" s="1" t="str">
        <f aca="false">INDEX(Products!$C$2:$C$51,MATCH(C3497,Products!$A$2:$A$51,0))</f>
        <v>Electronics</v>
      </c>
      <c r="J3497" s="1" t="str">
        <f aca="false">INDEX(Orders!$E$2:$E$8001,MATCH(B3497,Orders!$A$2:$A$8001,0))</f>
        <v>Delivered</v>
      </c>
      <c r="K3497" s="1" t="str">
        <f aca="false">LEFT(INDEX(Orders!$C$2:$C$8001,MATCH(B3497,Orders!$A$2:$A$8001,0)),7)</f>
        <v>2025-09</v>
      </c>
    </row>
    <row r="3498" customFormat="false" ht="15" hidden="false" customHeight="true" outlineLevel="0" collapsed="false">
      <c r="A3498" s="1" t="s">
        <v>13968</v>
      </c>
      <c r="B3498" s="1" t="s">
        <v>4099</v>
      </c>
      <c r="C3498" s="1" t="s">
        <v>1940</v>
      </c>
      <c r="D3498" s="1" t="n">
        <v>2</v>
      </c>
      <c r="E3498" s="16" t="n">
        <v>2374.52</v>
      </c>
      <c r="F3498" s="17" t="n">
        <v>0.15</v>
      </c>
      <c r="G3498" s="16" t="n">
        <v>4036.68</v>
      </c>
      <c r="I3498" s="1" t="str">
        <f aca="false">INDEX(Products!$C$2:$C$51,MATCH(C3498,Products!$A$2:$A$51,0))</f>
        <v>Fashion</v>
      </c>
      <c r="J3498" s="1" t="str">
        <f aca="false">INDEX(Orders!$E$2:$E$8001,MATCH(B3498,Orders!$A$2:$A$8001,0))</f>
        <v>Delivered</v>
      </c>
      <c r="K3498" s="1" t="str">
        <f aca="false">LEFT(INDEX(Orders!$C$2:$C$8001,MATCH(B3498,Orders!$A$2:$A$8001,0)),7)</f>
        <v>2025-09</v>
      </c>
    </row>
    <row r="3499" customFormat="false" ht="15" hidden="false" customHeight="true" outlineLevel="0" collapsed="false">
      <c r="A3499" s="1" t="s">
        <v>13969</v>
      </c>
      <c r="B3499" s="1" t="s">
        <v>4100</v>
      </c>
      <c r="C3499" s="1" t="s">
        <v>2006</v>
      </c>
      <c r="D3499" s="1" t="n">
        <v>3</v>
      </c>
      <c r="E3499" s="16" t="n">
        <v>482.17</v>
      </c>
      <c r="F3499" s="17" t="n">
        <v>0.15</v>
      </c>
      <c r="G3499" s="16" t="n">
        <v>1229.53</v>
      </c>
      <c r="I3499" s="1" t="str">
        <f aca="false">INDEX(Products!$C$2:$C$51,MATCH(C3499,Products!$A$2:$A$51,0))</f>
        <v>Books &amp; Stationery</v>
      </c>
      <c r="J3499" s="1" t="str">
        <f aca="false">INDEX(Orders!$E$2:$E$8001,MATCH(B3499,Orders!$A$2:$A$8001,0))</f>
        <v>Delivered</v>
      </c>
      <c r="K3499" s="1" t="str">
        <f aca="false">LEFT(INDEX(Orders!$C$2:$C$8001,MATCH(B3499,Orders!$A$2:$A$8001,0)),7)</f>
        <v>2025-01</v>
      </c>
    </row>
    <row r="3500" customFormat="false" ht="15" hidden="false" customHeight="true" outlineLevel="0" collapsed="false">
      <c r="A3500" s="1" t="s">
        <v>13970</v>
      </c>
      <c r="B3500" s="1" t="s">
        <v>4100</v>
      </c>
      <c r="C3500" s="1" t="s">
        <v>1976</v>
      </c>
      <c r="D3500" s="1" t="n">
        <v>1</v>
      </c>
      <c r="E3500" s="16" t="n">
        <v>1603.35</v>
      </c>
      <c r="F3500" s="17" t="n">
        <v>0</v>
      </c>
      <c r="G3500" s="16" t="n">
        <v>1603.35</v>
      </c>
      <c r="I3500" s="1" t="str">
        <f aca="false">INDEX(Products!$C$2:$C$51,MATCH(C3500,Products!$A$2:$A$51,0))</f>
        <v>Beauty &amp; Personal Care</v>
      </c>
      <c r="J3500" s="1" t="str">
        <f aca="false">INDEX(Orders!$E$2:$E$8001,MATCH(B3500,Orders!$A$2:$A$8001,0))</f>
        <v>Delivered</v>
      </c>
      <c r="K3500" s="1" t="str">
        <f aca="false">LEFT(INDEX(Orders!$C$2:$C$8001,MATCH(B3500,Orders!$A$2:$A$8001,0)),7)</f>
        <v>2025-01</v>
      </c>
    </row>
    <row r="3501" customFormat="false" ht="15" hidden="false" customHeight="true" outlineLevel="0" collapsed="false">
      <c r="A3501" s="1" t="s">
        <v>13971</v>
      </c>
      <c r="B3501" s="1" t="s">
        <v>4100</v>
      </c>
      <c r="C3501" s="1" t="s">
        <v>1931</v>
      </c>
      <c r="D3501" s="1" t="n">
        <v>2</v>
      </c>
      <c r="E3501" s="16" t="n">
        <v>1111.28</v>
      </c>
      <c r="F3501" s="17" t="n">
        <v>0</v>
      </c>
      <c r="G3501" s="16" t="n">
        <v>2222.56</v>
      </c>
      <c r="I3501" s="1" t="str">
        <f aca="false">INDEX(Products!$C$2:$C$51,MATCH(C3501,Products!$A$2:$A$51,0))</f>
        <v>Electronics</v>
      </c>
      <c r="J3501" s="1" t="str">
        <f aca="false">INDEX(Orders!$E$2:$E$8001,MATCH(B3501,Orders!$A$2:$A$8001,0))</f>
        <v>Delivered</v>
      </c>
      <c r="K3501" s="1" t="str">
        <f aca="false">LEFT(INDEX(Orders!$C$2:$C$8001,MATCH(B3501,Orders!$A$2:$A$8001,0)),7)</f>
        <v>2025-01</v>
      </c>
    </row>
    <row r="3502" customFormat="false" ht="15" hidden="false" customHeight="true" outlineLevel="0" collapsed="false">
      <c r="A3502" s="1" t="s">
        <v>13972</v>
      </c>
      <c r="B3502" s="1" t="s">
        <v>4100</v>
      </c>
      <c r="C3502" s="1" t="s">
        <v>1975</v>
      </c>
      <c r="D3502" s="1" t="n">
        <v>1</v>
      </c>
      <c r="E3502" s="16" t="n">
        <v>862.99</v>
      </c>
      <c r="F3502" s="17" t="n">
        <v>0.15</v>
      </c>
      <c r="G3502" s="16" t="n">
        <v>733.54</v>
      </c>
      <c r="I3502" s="1" t="str">
        <f aca="false">INDEX(Products!$C$2:$C$51,MATCH(C3502,Products!$A$2:$A$51,0))</f>
        <v>Beauty &amp; Personal Care</v>
      </c>
      <c r="J3502" s="1" t="str">
        <f aca="false">INDEX(Orders!$E$2:$E$8001,MATCH(B3502,Orders!$A$2:$A$8001,0))</f>
        <v>Delivered</v>
      </c>
      <c r="K3502" s="1" t="str">
        <f aca="false">LEFT(INDEX(Orders!$C$2:$C$8001,MATCH(B3502,Orders!$A$2:$A$8001,0)),7)</f>
        <v>2025-01</v>
      </c>
    </row>
    <row r="3503" customFormat="false" ht="15" hidden="false" customHeight="true" outlineLevel="0" collapsed="false">
      <c r="A3503" s="1" t="s">
        <v>13973</v>
      </c>
      <c r="B3503" s="1" t="s">
        <v>4101</v>
      </c>
      <c r="C3503" s="1" t="s">
        <v>1990</v>
      </c>
      <c r="D3503" s="1" t="n">
        <v>1</v>
      </c>
      <c r="E3503" s="16" t="n">
        <v>5311.32</v>
      </c>
      <c r="F3503" s="17" t="n">
        <v>0.05</v>
      </c>
      <c r="G3503" s="16" t="n">
        <v>5045.75</v>
      </c>
      <c r="I3503" s="1" t="str">
        <f aca="false">INDEX(Products!$C$2:$C$51,MATCH(C3503,Products!$A$2:$A$51,0))</f>
        <v>Sports &amp; Fitness</v>
      </c>
      <c r="J3503" s="1" t="str">
        <f aca="false">INDEX(Orders!$E$2:$E$8001,MATCH(B3503,Orders!$A$2:$A$8001,0))</f>
        <v>Returned</v>
      </c>
      <c r="K3503" s="1" t="str">
        <f aca="false">LEFT(INDEX(Orders!$C$2:$C$8001,MATCH(B3503,Orders!$A$2:$A$8001,0)),7)</f>
        <v>2024-02</v>
      </c>
    </row>
    <row r="3504" customFormat="false" ht="15" hidden="false" customHeight="true" outlineLevel="0" collapsed="false">
      <c r="A3504" s="1" t="s">
        <v>13974</v>
      </c>
      <c r="B3504" s="1" t="s">
        <v>4102</v>
      </c>
      <c r="C3504" s="1" t="s">
        <v>1930</v>
      </c>
      <c r="D3504" s="1" t="n">
        <v>3</v>
      </c>
      <c r="E3504" s="16" t="n">
        <v>2398.35</v>
      </c>
      <c r="F3504" s="17" t="n">
        <v>0</v>
      </c>
      <c r="G3504" s="16" t="n">
        <v>7195.05</v>
      </c>
      <c r="I3504" s="1" t="str">
        <f aca="false">INDEX(Products!$C$2:$C$51,MATCH(C3504,Products!$A$2:$A$51,0))</f>
        <v>Electronics</v>
      </c>
      <c r="J3504" s="1" t="str">
        <f aca="false">INDEX(Orders!$E$2:$E$8001,MATCH(B3504,Orders!$A$2:$A$8001,0))</f>
        <v>Delivered</v>
      </c>
      <c r="K3504" s="1" t="str">
        <f aca="false">LEFT(INDEX(Orders!$C$2:$C$8001,MATCH(B3504,Orders!$A$2:$A$8001,0)),7)</f>
        <v>2025-12</v>
      </c>
    </row>
    <row r="3505" customFormat="false" ht="15" hidden="false" customHeight="true" outlineLevel="0" collapsed="false">
      <c r="A3505" s="1" t="s">
        <v>13975</v>
      </c>
      <c r="B3505" s="1" t="s">
        <v>4103</v>
      </c>
      <c r="C3505" s="1" t="s">
        <v>1975</v>
      </c>
      <c r="D3505" s="1" t="n">
        <v>1</v>
      </c>
      <c r="E3505" s="16" t="n">
        <v>862.99</v>
      </c>
      <c r="F3505" s="17" t="n">
        <v>0.05</v>
      </c>
      <c r="G3505" s="16" t="n">
        <v>819.84</v>
      </c>
      <c r="I3505" s="1" t="str">
        <f aca="false">INDEX(Products!$C$2:$C$51,MATCH(C3505,Products!$A$2:$A$51,0))</f>
        <v>Beauty &amp; Personal Care</v>
      </c>
      <c r="J3505" s="1" t="str">
        <f aca="false">INDEX(Orders!$E$2:$E$8001,MATCH(B3505,Orders!$A$2:$A$8001,0))</f>
        <v>Delivered</v>
      </c>
      <c r="K3505" s="1" t="str">
        <f aca="false">LEFT(INDEX(Orders!$C$2:$C$8001,MATCH(B3505,Orders!$A$2:$A$8001,0)),7)</f>
        <v>2025-10</v>
      </c>
    </row>
    <row r="3506" customFormat="false" ht="15" hidden="false" customHeight="true" outlineLevel="0" collapsed="false">
      <c r="A3506" s="1" t="s">
        <v>13976</v>
      </c>
      <c r="B3506" s="1" t="s">
        <v>4103</v>
      </c>
      <c r="C3506" s="1" t="s">
        <v>1930</v>
      </c>
      <c r="D3506" s="1" t="n">
        <v>1</v>
      </c>
      <c r="E3506" s="16" t="n">
        <v>2398.35</v>
      </c>
      <c r="F3506" s="17" t="n">
        <v>0.1</v>
      </c>
      <c r="G3506" s="16" t="n">
        <v>2158.52</v>
      </c>
      <c r="I3506" s="1" t="str">
        <f aca="false">INDEX(Products!$C$2:$C$51,MATCH(C3506,Products!$A$2:$A$51,0))</f>
        <v>Electronics</v>
      </c>
      <c r="J3506" s="1" t="str">
        <f aca="false">INDEX(Orders!$E$2:$E$8001,MATCH(B3506,Orders!$A$2:$A$8001,0))</f>
        <v>Delivered</v>
      </c>
      <c r="K3506" s="1" t="str">
        <f aca="false">LEFT(INDEX(Orders!$C$2:$C$8001,MATCH(B3506,Orders!$A$2:$A$8001,0)),7)</f>
        <v>2025-10</v>
      </c>
    </row>
    <row r="3507" customFormat="false" ht="15" hidden="false" customHeight="true" outlineLevel="0" collapsed="false">
      <c r="A3507" s="1" t="s">
        <v>13977</v>
      </c>
      <c r="B3507" s="1" t="s">
        <v>4104</v>
      </c>
      <c r="C3507" s="1" t="s">
        <v>1933</v>
      </c>
      <c r="D3507" s="1" t="n">
        <v>2</v>
      </c>
      <c r="E3507" s="16" t="n">
        <v>7194.38</v>
      </c>
      <c r="F3507" s="17" t="n">
        <v>0.05</v>
      </c>
      <c r="G3507" s="16" t="n">
        <v>13669.32</v>
      </c>
      <c r="I3507" s="1" t="str">
        <f aca="false">INDEX(Products!$C$2:$C$51,MATCH(C3507,Products!$A$2:$A$51,0))</f>
        <v>Electronics</v>
      </c>
      <c r="J3507" s="1" t="str">
        <f aca="false">INDEX(Orders!$E$2:$E$8001,MATCH(B3507,Orders!$A$2:$A$8001,0))</f>
        <v>Delivered</v>
      </c>
      <c r="K3507" s="1" t="str">
        <f aca="false">LEFT(INDEX(Orders!$C$2:$C$8001,MATCH(B3507,Orders!$A$2:$A$8001,0)),7)</f>
        <v>2025-12</v>
      </c>
    </row>
    <row r="3508" customFormat="false" ht="15" hidden="false" customHeight="true" outlineLevel="0" collapsed="false">
      <c r="A3508" s="1" t="s">
        <v>13978</v>
      </c>
      <c r="B3508" s="1" t="s">
        <v>4105</v>
      </c>
      <c r="C3508" s="1" t="s">
        <v>1979</v>
      </c>
      <c r="D3508" s="1" t="n">
        <v>2</v>
      </c>
      <c r="E3508" s="16" t="n">
        <v>623</v>
      </c>
      <c r="F3508" s="17" t="n">
        <v>0.15</v>
      </c>
      <c r="G3508" s="16" t="n">
        <v>1059.1</v>
      </c>
      <c r="I3508" s="1" t="str">
        <f aca="false">INDEX(Products!$C$2:$C$51,MATCH(C3508,Products!$A$2:$A$51,0))</f>
        <v>Beauty &amp; Personal Care</v>
      </c>
      <c r="J3508" s="1" t="str">
        <f aca="false">INDEX(Orders!$E$2:$E$8001,MATCH(B3508,Orders!$A$2:$A$8001,0))</f>
        <v>Delivered</v>
      </c>
      <c r="K3508" s="1" t="str">
        <f aca="false">LEFT(INDEX(Orders!$C$2:$C$8001,MATCH(B3508,Orders!$A$2:$A$8001,0)),7)</f>
        <v>2025-06</v>
      </c>
    </row>
    <row r="3509" customFormat="false" ht="15" hidden="false" customHeight="true" outlineLevel="0" collapsed="false">
      <c r="A3509" s="1" t="s">
        <v>13979</v>
      </c>
      <c r="B3509" s="1" t="s">
        <v>4106</v>
      </c>
      <c r="C3509" s="1" t="s">
        <v>2000</v>
      </c>
      <c r="D3509" s="1" t="n">
        <v>1</v>
      </c>
      <c r="E3509" s="16" t="n">
        <v>425.08</v>
      </c>
      <c r="F3509" s="17" t="n">
        <v>0.15</v>
      </c>
      <c r="G3509" s="16" t="n">
        <v>361.32</v>
      </c>
      <c r="I3509" s="1" t="str">
        <f aca="false">INDEX(Products!$C$2:$C$51,MATCH(C3509,Products!$A$2:$A$51,0))</f>
        <v>Books &amp; Stationery</v>
      </c>
      <c r="J3509" s="1" t="str">
        <f aca="false">INDEX(Orders!$E$2:$E$8001,MATCH(B3509,Orders!$A$2:$A$8001,0))</f>
        <v>Delivered</v>
      </c>
      <c r="K3509" s="1" t="str">
        <f aca="false">LEFT(INDEX(Orders!$C$2:$C$8001,MATCH(B3509,Orders!$A$2:$A$8001,0)),7)</f>
        <v>2024-09</v>
      </c>
    </row>
    <row r="3510" customFormat="false" ht="15" hidden="false" customHeight="true" outlineLevel="0" collapsed="false">
      <c r="A3510" s="1" t="s">
        <v>13980</v>
      </c>
      <c r="B3510" s="1" t="s">
        <v>4106</v>
      </c>
      <c r="C3510" s="1" t="s">
        <v>1940</v>
      </c>
      <c r="D3510" s="1" t="n">
        <v>3</v>
      </c>
      <c r="E3510" s="16" t="n">
        <v>2374.52</v>
      </c>
      <c r="F3510" s="17" t="n">
        <v>0.1</v>
      </c>
      <c r="G3510" s="16" t="n">
        <v>6411.2</v>
      </c>
      <c r="I3510" s="1" t="str">
        <f aca="false">INDEX(Products!$C$2:$C$51,MATCH(C3510,Products!$A$2:$A$51,0))</f>
        <v>Fashion</v>
      </c>
      <c r="J3510" s="1" t="str">
        <f aca="false">INDEX(Orders!$E$2:$E$8001,MATCH(B3510,Orders!$A$2:$A$8001,0))</f>
        <v>Delivered</v>
      </c>
      <c r="K3510" s="1" t="str">
        <f aca="false">LEFT(INDEX(Orders!$C$2:$C$8001,MATCH(B3510,Orders!$A$2:$A$8001,0)),7)</f>
        <v>2024-09</v>
      </c>
    </row>
    <row r="3511" customFormat="false" ht="15" hidden="false" customHeight="true" outlineLevel="0" collapsed="false">
      <c r="A3511" s="1" t="s">
        <v>13981</v>
      </c>
      <c r="B3511" s="1" t="s">
        <v>4107</v>
      </c>
      <c r="C3511" s="1" t="s">
        <v>1937</v>
      </c>
      <c r="D3511" s="1" t="n">
        <v>1</v>
      </c>
      <c r="E3511" s="16" t="n">
        <v>1364.75</v>
      </c>
      <c r="F3511" s="17" t="n">
        <v>0.05</v>
      </c>
      <c r="G3511" s="16" t="n">
        <v>1296.51</v>
      </c>
      <c r="I3511" s="1" t="str">
        <f aca="false">INDEX(Products!$C$2:$C$51,MATCH(C3511,Products!$A$2:$A$51,0))</f>
        <v>Fashion</v>
      </c>
      <c r="J3511" s="1" t="str">
        <f aca="false">INDEX(Orders!$E$2:$E$8001,MATCH(B3511,Orders!$A$2:$A$8001,0))</f>
        <v>Cancelled</v>
      </c>
      <c r="K3511" s="1" t="str">
        <f aca="false">LEFT(INDEX(Orders!$C$2:$C$8001,MATCH(B3511,Orders!$A$2:$A$8001,0)),7)</f>
        <v>2025-12</v>
      </c>
    </row>
    <row r="3512" customFormat="false" ht="15" hidden="false" customHeight="true" outlineLevel="0" collapsed="false">
      <c r="A3512" s="1" t="s">
        <v>13982</v>
      </c>
      <c r="B3512" s="1" t="s">
        <v>4107</v>
      </c>
      <c r="C3512" s="1" t="s">
        <v>1940</v>
      </c>
      <c r="D3512" s="1" t="n">
        <v>3</v>
      </c>
      <c r="E3512" s="16" t="n">
        <v>2374.52</v>
      </c>
      <c r="F3512" s="17" t="n">
        <v>0.2</v>
      </c>
      <c r="G3512" s="16" t="n">
        <v>5698.85</v>
      </c>
      <c r="I3512" s="1" t="str">
        <f aca="false">INDEX(Products!$C$2:$C$51,MATCH(C3512,Products!$A$2:$A$51,0))</f>
        <v>Fashion</v>
      </c>
      <c r="J3512" s="1" t="str">
        <f aca="false">INDEX(Orders!$E$2:$E$8001,MATCH(B3512,Orders!$A$2:$A$8001,0))</f>
        <v>Cancelled</v>
      </c>
      <c r="K3512" s="1" t="str">
        <f aca="false">LEFT(INDEX(Orders!$C$2:$C$8001,MATCH(B3512,Orders!$A$2:$A$8001,0)),7)</f>
        <v>2025-12</v>
      </c>
    </row>
    <row r="3513" customFormat="false" ht="15" hidden="false" customHeight="true" outlineLevel="0" collapsed="false">
      <c r="A3513" s="1" t="s">
        <v>13983</v>
      </c>
      <c r="B3513" s="1" t="s">
        <v>4107</v>
      </c>
      <c r="C3513" s="1" t="s">
        <v>1953</v>
      </c>
      <c r="D3513" s="1" t="n">
        <v>2</v>
      </c>
      <c r="E3513" s="16" t="n">
        <v>4914.12</v>
      </c>
      <c r="F3513" s="17" t="n">
        <v>0.05</v>
      </c>
      <c r="G3513" s="16" t="n">
        <v>9336.83</v>
      </c>
      <c r="I3513" s="1" t="str">
        <f aca="false">INDEX(Products!$C$2:$C$51,MATCH(C3513,Products!$A$2:$A$51,0))</f>
        <v>Fashion</v>
      </c>
      <c r="J3513" s="1" t="str">
        <f aca="false">INDEX(Orders!$E$2:$E$8001,MATCH(B3513,Orders!$A$2:$A$8001,0))</f>
        <v>Cancelled</v>
      </c>
      <c r="K3513" s="1" t="str">
        <f aca="false">LEFT(INDEX(Orders!$C$2:$C$8001,MATCH(B3513,Orders!$A$2:$A$8001,0)),7)</f>
        <v>2025-12</v>
      </c>
    </row>
    <row r="3514" customFormat="false" ht="15" hidden="false" customHeight="true" outlineLevel="0" collapsed="false">
      <c r="A3514" s="1" t="s">
        <v>13984</v>
      </c>
      <c r="B3514" s="1" t="s">
        <v>4108</v>
      </c>
      <c r="C3514" s="1" t="s">
        <v>2006</v>
      </c>
      <c r="D3514" s="1" t="n">
        <v>1</v>
      </c>
      <c r="E3514" s="16" t="n">
        <v>482.17</v>
      </c>
      <c r="F3514" s="17" t="n">
        <v>0.15</v>
      </c>
      <c r="G3514" s="16" t="n">
        <v>409.84</v>
      </c>
      <c r="I3514" s="1" t="str">
        <f aca="false">INDEX(Products!$C$2:$C$51,MATCH(C3514,Products!$A$2:$A$51,0))</f>
        <v>Books &amp; Stationery</v>
      </c>
      <c r="J3514" s="1" t="str">
        <f aca="false">INDEX(Orders!$E$2:$E$8001,MATCH(B3514,Orders!$A$2:$A$8001,0))</f>
        <v>Delivered</v>
      </c>
      <c r="K3514" s="1" t="str">
        <f aca="false">LEFT(INDEX(Orders!$C$2:$C$8001,MATCH(B3514,Orders!$A$2:$A$8001,0)),7)</f>
        <v>2025-07</v>
      </c>
    </row>
    <row r="3515" customFormat="false" ht="15" hidden="false" customHeight="true" outlineLevel="0" collapsed="false">
      <c r="A3515" s="1" t="s">
        <v>13985</v>
      </c>
      <c r="B3515" s="1" t="s">
        <v>4108</v>
      </c>
      <c r="C3515" s="1" t="s">
        <v>1933</v>
      </c>
      <c r="D3515" s="1" t="n">
        <v>1</v>
      </c>
      <c r="E3515" s="16" t="n">
        <v>7194.38</v>
      </c>
      <c r="F3515" s="17" t="n">
        <v>0.05</v>
      </c>
      <c r="G3515" s="16" t="n">
        <v>6834.66</v>
      </c>
      <c r="I3515" s="1" t="str">
        <f aca="false">INDEX(Products!$C$2:$C$51,MATCH(C3515,Products!$A$2:$A$51,0))</f>
        <v>Electronics</v>
      </c>
      <c r="J3515" s="1" t="str">
        <f aca="false">INDEX(Orders!$E$2:$E$8001,MATCH(B3515,Orders!$A$2:$A$8001,0))</f>
        <v>Delivered</v>
      </c>
      <c r="K3515" s="1" t="str">
        <f aca="false">LEFT(INDEX(Orders!$C$2:$C$8001,MATCH(B3515,Orders!$A$2:$A$8001,0)),7)</f>
        <v>2025-07</v>
      </c>
    </row>
    <row r="3516" customFormat="false" ht="15" hidden="false" customHeight="true" outlineLevel="0" collapsed="false">
      <c r="A3516" s="1" t="s">
        <v>13986</v>
      </c>
      <c r="B3516" s="1" t="s">
        <v>4108</v>
      </c>
      <c r="C3516" s="1" t="s">
        <v>1940</v>
      </c>
      <c r="D3516" s="1" t="n">
        <v>1</v>
      </c>
      <c r="E3516" s="16" t="n">
        <v>2374.52</v>
      </c>
      <c r="F3516" s="17" t="n">
        <v>0</v>
      </c>
      <c r="G3516" s="16" t="n">
        <v>2374.52</v>
      </c>
      <c r="I3516" s="1" t="str">
        <f aca="false">INDEX(Products!$C$2:$C$51,MATCH(C3516,Products!$A$2:$A$51,0))</f>
        <v>Fashion</v>
      </c>
      <c r="J3516" s="1" t="str">
        <f aca="false">INDEX(Orders!$E$2:$E$8001,MATCH(B3516,Orders!$A$2:$A$8001,0))</f>
        <v>Delivered</v>
      </c>
      <c r="K3516" s="1" t="str">
        <f aca="false">LEFT(INDEX(Orders!$C$2:$C$8001,MATCH(B3516,Orders!$A$2:$A$8001,0)),7)</f>
        <v>2025-07</v>
      </c>
    </row>
    <row r="3517" customFormat="false" ht="15" hidden="false" customHeight="true" outlineLevel="0" collapsed="false">
      <c r="A3517" s="1" t="s">
        <v>13987</v>
      </c>
      <c r="B3517" s="1" t="s">
        <v>4108</v>
      </c>
      <c r="C3517" s="1" t="s">
        <v>1930</v>
      </c>
      <c r="D3517" s="1" t="n">
        <v>1</v>
      </c>
      <c r="E3517" s="16" t="n">
        <v>2398.35</v>
      </c>
      <c r="F3517" s="17" t="n">
        <v>0.1</v>
      </c>
      <c r="G3517" s="16" t="n">
        <v>2158.52</v>
      </c>
      <c r="I3517" s="1" t="str">
        <f aca="false">INDEX(Products!$C$2:$C$51,MATCH(C3517,Products!$A$2:$A$51,0))</f>
        <v>Electronics</v>
      </c>
      <c r="J3517" s="1" t="str">
        <f aca="false">INDEX(Orders!$E$2:$E$8001,MATCH(B3517,Orders!$A$2:$A$8001,0))</f>
        <v>Delivered</v>
      </c>
      <c r="K3517" s="1" t="str">
        <f aca="false">LEFT(INDEX(Orders!$C$2:$C$8001,MATCH(B3517,Orders!$A$2:$A$8001,0)),7)</f>
        <v>2025-07</v>
      </c>
    </row>
    <row r="3518" customFormat="false" ht="15" hidden="false" customHeight="true" outlineLevel="0" collapsed="false">
      <c r="A3518" s="1" t="s">
        <v>13988</v>
      </c>
      <c r="B3518" s="1" t="s">
        <v>4109</v>
      </c>
      <c r="C3518" s="1" t="s">
        <v>1940</v>
      </c>
      <c r="D3518" s="1" t="n">
        <v>1</v>
      </c>
      <c r="E3518" s="16" t="n">
        <v>2374.52</v>
      </c>
      <c r="F3518" s="17" t="n">
        <v>0</v>
      </c>
      <c r="G3518" s="16" t="n">
        <v>2374.52</v>
      </c>
      <c r="I3518" s="1" t="str">
        <f aca="false">INDEX(Products!$C$2:$C$51,MATCH(C3518,Products!$A$2:$A$51,0))</f>
        <v>Fashion</v>
      </c>
      <c r="J3518" s="1" t="str">
        <f aca="false">INDEX(Orders!$E$2:$E$8001,MATCH(B3518,Orders!$A$2:$A$8001,0))</f>
        <v>Returned</v>
      </c>
      <c r="K3518" s="1" t="str">
        <f aca="false">LEFT(INDEX(Orders!$C$2:$C$8001,MATCH(B3518,Orders!$A$2:$A$8001,0)),7)</f>
        <v>2025-12</v>
      </c>
    </row>
    <row r="3519" customFormat="false" ht="15" hidden="false" customHeight="true" outlineLevel="0" collapsed="false">
      <c r="A3519" s="1" t="s">
        <v>13989</v>
      </c>
      <c r="B3519" s="1" t="s">
        <v>4109</v>
      </c>
      <c r="C3519" s="1" t="s">
        <v>1930</v>
      </c>
      <c r="D3519" s="1" t="n">
        <v>1</v>
      </c>
      <c r="E3519" s="16" t="n">
        <v>2398.35</v>
      </c>
      <c r="F3519" s="17" t="n">
        <v>0.1</v>
      </c>
      <c r="G3519" s="16" t="n">
        <v>2158.52</v>
      </c>
      <c r="I3519" s="1" t="str">
        <f aca="false">INDEX(Products!$C$2:$C$51,MATCH(C3519,Products!$A$2:$A$51,0))</f>
        <v>Electronics</v>
      </c>
      <c r="J3519" s="1" t="str">
        <f aca="false">INDEX(Orders!$E$2:$E$8001,MATCH(B3519,Orders!$A$2:$A$8001,0))</f>
        <v>Returned</v>
      </c>
      <c r="K3519" s="1" t="str">
        <f aca="false">LEFT(INDEX(Orders!$C$2:$C$8001,MATCH(B3519,Orders!$A$2:$A$8001,0)),7)</f>
        <v>2025-12</v>
      </c>
    </row>
    <row r="3520" customFormat="false" ht="15" hidden="false" customHeight="true" outlineLevel="0" collapsed="false">
      <c r="A3520" s="1" t="s">
        <v>13990</v>
      </c>
      <c r="B3520" s="1" t="s">
        <v>4109</v>
      </c>
      <c r="C3520" s="1" t="s">
        <v>1961</v>
      </c>
      <c r="D3520" s="1" t="n">
        <v>1</v>
      </c>
      <c r="E3520" s="16" t="n">
        <v>3493.68</v>
      </c>
      <c r="F3520" s="17" t="n">
        <v>0</v>
      </c>
      <c r="G3520" s="16" t="n">
        <v>3493.68</v>
      </c>
      <c r="I3520" s="1" t="str">
        <f aca="false">INDEX(Products!$C$2:$C$51,MATCH(C3520,Products!$A$2:$A$51,0))</f>
        <v>Home &amp; Kitchen</v>
      </c>
      <c r="J3520" s="1" t="str">
        <f aca="false">INDEX(Orders!$E$2:$E$8001,MATCH(B3520,Orders!$A$2:$A$8001,0))</f>
        <v>Returned</v>
      </c>
      <c r="K3520" s="1" t="str">
        <f aca="false">LEFT(INDEX(Orders!$C$2:$C$8001,MATCH(B3520,Orders!$A$2:$A$8001,0)),7)</f>
        <v>2025-12</v>
      </c>
    </row>
    <row r="3521" customFormat="false" ht="15" hidden="false" customHeight="true" outlineLevel="0" collapsed="false">
      <c r="A3521" s="1" t="s">
        <v>13991</v>
      </c>
      <c r="B3521" s="1" t="s">
        <v>4110</v>
      </c>
      <c r="C3521" s="1" t="s">
        <v>1973</v>
      </c>
      <c r="D3521" s="1" t="n">
        <v>1</v>
      </c>
      <c r="E3521" s="16" t="n">
        <v>1158.24</v>
      </c>
      <c r="F3521" s="17" t="n">
        <v>0.05</v>
      </c>
      <c r="G3521" s="16" t="n">
        <v>1100.33</v>
      </c>
      <c r="I3521" s="1" t="str">
        <f aca="false">INDEX(Products!$C$2:$C$51,MATCH(C3521,Products!$A$2:$A$51,0))</f>
        <v>Home &amp; Kitchen</v>
      </c>
      <c r="J3521" s="1" t="str">
        <f aca="false">INDEX(Orders!$E$2:$E$8001,MATCH(B3521,Orders!$A$2:$A$8001,0))</f>
        <v>Delivered</v>
      </c>
      <c r="K3521" s="1" t="str">
        <f aca="false">LEFT(INDEX(Orders!$C$2:$C$8001,MATCH(B3521,Orders!$A$2:$A$8001,0)),7)</f>
        <v>2024-10</v>
      </c>
    </row>
    <row r="3522" customFormat="false" ht="15" hidden="false" customHeight="true" outlineLevel="0" collapsed="false">
      <c r="A3522" s="1" t="s">
        <v>13992</v>
      </c>
      <c r="B3522" s="1" t="s">
        <v>4111</v>
      </c>
      <c r="C3522" s="1" t="s">
        <v>2006</v>
      </c>
      <c r="D3522" s="1" t="n">
        <v>1</v>
      </c>
      <c r="E3522" s="16" t="n">
        <v>482.17</v>
      </c>
      <c r="F3522" s="17" t="n">
        <v>0</v>
      </c>
      <c r="G3522" s="16" t="n">
        <v>482.17</v>
      </c>
      <c r="I3522" s="1" t="str">
        <f aca="false">INDEX(Products!$C$2:$C$51,MATCH(C3522,Products!$A$2:$A$51,0))</f>
        <v>Books &amp; Stationery</v>
      </c>
      <c r="J3522" s="1" t="str">
        <f aca="false">INDEX(Orders!$E$2:$E$8001,MATCH(B3522,Orders!$A$2:$A$8001,0))</f>
        <v>Delivered</v>
      </c>
      <c r="K3522" s="1" t="str">
        <f aca="false">LEFT(INDEX(Orders!$C$2:$C$8001,MATCH(B3522,Orders!$A$2:$A$8001,0)),7)</f>
        <v>2025-08</v>
      </c>
    </row>
    <row r="3523" customFormat="false" ht="15" hidden="false" customHeight="true" outlineLevel="0" collapsed="false">
      <c r="A3523" s="1" t="s">
        <v>13993</v>
      </c>
      <c r="B3523" s="1" t="s">
        <v>4111</v>
      </c>
      <c r="C3523" s="1" t="s">
        <v>1975</v>
      </c>
      <c r="D3523" s="1" t="n">
        <v>1</v>
      </c>
      <c r="E3523" s="16" t="n">
        <v>862.99</v>
      </c>
      <c r="F3523" s="17" t="n">
        <v>0</v>
      </c>
      <c r="G3523" s="16" t="n">
        <v>862.99</v>
      </c>
      <c r="I3523" s="1" t="str">
        <f aca="false">INDEX(Products!$C$2:$C$51,MATCH(C3523,Products!$A$2:$A$51,0))</f>
        <v>Beauty &amp; Personal Care</v>
      </c>
      <c r="J3523" s="1" t="str">
        <f aca="false">INDEX(Orders!$E$2:$E$8001,MATCH(B3523,Orders!$A$2:$A$8001,0))</f>
        <v>Delivered</v>
      </c>
      <c r="K3523" s="1" t="str">
        <f aca="false">LEFT(INDEX(Orders!$C$2:$C$8001,MATCH(B3523,Orders!$A$2:$A$8001,0)),7)</f>
        <v>2025-08</v>
      </c>
    </row>
    <row r="3524" customFormat="false" ht="15" hidden="false" customHeight="true" outlineLevel="0" collapsed="false">
      <c r="A3524" s="1" t="s">
        <v>13994</v>
      </c>
      <c r="B3524" s="1" t="s">
        <v>4111</v>
      </c>
      <c r="C3524" s="1" t="s">
        <v>1930</v>
      </c>
      <c r="D3524" s="1" t="n">
        <v>2</v>
      </c>
      <c r="E3524" s="16" t="n">
        <v>2398.35</v>
      </c>
      <c r="F3524" s="17" t="n">
        <v>0.15</v>
      </c>
      <c r="G3524" s="16" t="n">
        <v>4077.2</v>
      </c>
      <c r="I3524" s="1" t="str">
        <f aca="false">INDEX(Products!$C$2:$C$51,MATCH(C3524,Products!$A$2:$A$51,0))</f>
        <v>Electronics</v>
      </c>
      <c r="J3524" s="1" t="str">
        <f aca="false">INDEX(Orders!$E$2:$E$8001,MATCH(B3524,Orders!$A$2:$A$8001,0))</f>
        <v>Delivered</v>
      </c>
      <c r="K3524" s="1" t="str">
        <f aca="false">LEFT(INDEX(Orders!$C$2:$C$8001,MATCH(B3524,Orders!$A$2:$A$8001,0)),7)</f>
        <v>2025-08</v>
      </c>
    </row>
    <row r="3525" customFormat="false" ht="15" hidden="false" customHeight="true" outlineLevel="0" collapsed="false">
      <c r="A3525" s="1" t="s">
        <v>13995</v>
      </c>
      <c r="B3525" s="1" t="s">
        <v>4111</v>
      </c>
      <c r="C3525" s="1" t="s">
        <v>1988</v>
      </c>
      <c r="D3525" s="1" t="n">
        <v>2</v>
      </c>
      <c r="E3525" s="16" t="n">
        <v>681.07</v>
      </c>
      <c r="F3525" s="17" t="n">
        <v>0</v>
      </c>
      <c r="G3525" s="16" t="n">
        <v>1362.14</v>
      </c>
      <c r="I3525" s="1" t="str">
        <f aca="false">INDEX(Products!$C$2:$C$51,MATCH(C3525,Products!$A$2:$A$51,0))</f>
        <v>Sports &amp; Fitness</v>
      </c>
      <c r="J3525" s="1" t="str">
        <f aca="false">INDEX(Orders!$E$2:$E$8001,MATCH(B3525,Orders!$A$2:$A$8001,0))</f>
        <v>Delivered</v>
      </c>
      <c r="K3525" s="1" t="str">
        <f aca="false">LEFT(INDEX(Orders!$C$2:$C$8001,MATCH(B3525,Orders!$A$2:$A$8001,0)),7)</f>
        <v>2025-08</v>
      </c>
    </row>
    <row r="3526" customFormat="false" ht="15" hidden="false" customHeight="true" outlineLevel="0" collapsed="false">
      <c r="A3526" s="1" t="s">
        <v>13996</v>
      </c>
      <c r="B3526" s="1" t="s">
        <v>4111</v>
      </c>
      <c r="C3526" s="1" t="s">
        <v>2004</v>
      </c>
      <c r="D3526" s="1" t="n">
        <v>2</v>
      </c>
      <c r="E3526" s="16" t="n">
        <v>645.89</v>
      </c>
      <c r="F3526" s="17" t="n">
        <v>0.15</v>
      </c>
      <c r="G3526" s="16" t="n">
        <v>1098.01</v>
      </c>
      <c r="I3526" s="1" t="str">
        <f aca="false">INDEX(Products!$C$2:$C$51,MATCH(C3526,Products!$A$2:$A$51,0))</f>
        <v>Books &amp; Stationery</v>
      </c>
      <c r="J3526" s="1" t="str">
        <f aca="false">INDEX(Orders!$E$2:$E$8001,MATCH(B3526,Orders!$A$2:$A$8001,0))</f>
        <v>Delivered</v>
      </c>
      <c r="K3526" s="1" t="str">
        <f aca="false">LEFT(INDEX(Orders!$C$2:$C$8001,MATCH(B3526,Orders!$A$2:$A$8001,0)),7)</f>
        <v>2025-08</v>
      </c>
    </row>
    <row r="3527" customFormat="false" ht="15" hidden="false" customHeight="true" outlineLevel="0" collapsed="false">
      <c r="A3527" s="1" t="s">
        <v>13997</v>
      </c>
      <c r="B3527" s="1" t="s">
        <v>4112</v>
      </c>
      <c r="C3527" s="1" t="s">
        <v>1979</v>
      </c>
      <c r="D3527" s="1" t="n">
        <v>2</v>
      </c>
      <c r="E3527" s="16" t="n">
        <v>623</v>
      </c>
      <c r="F3527" s="17" t="n">
        <v>0</v>
      </c>
      <c r="G3527" s="16" t="n">
        <v>1246</v>
      </c>
      <c r="I3527" s="1" t="str">
        <f aca="false">INDEX(Products!$C$2:$C$51,MATCH(C3527,Products!$A$2:$A$51,0))</f>
        <v>Beauty &amp; Personal Care</v>
      </c>
      <c r="J3527" s="1" t="str">
        <f aca="false">INDEX(Orders!$E$2:$E$8001,MATCH(B3527,Orders!$A$2:$A$8001,0))</f>
        <v>Delivered</v>
      </c>
      <c r="K3527" s="1" t="str">
        <f aca="false">LEFT(INDEX(Orders!$C$2:$C$8001,MATCH(B3527,Orders!$A$2:$A$8001,0)),7)</f>
        <v>2025-11</v>
      </c>
    </row>
    <row r="3528" customFormat="false" ht="15" hidden="false" customHeight="true" outlineLevel="0" collapsed="false">
      <c r="A3528" s="1" t="s">
        <v>13998</v>
      </c>
      <c r="B3528" s="1" t="s">
        <v>4113</v>
      </c>
      <c r="C3528" s="1" t="s">
        <v>1953</v>
      </c>
      <c r="D3528" s="1" t="n">
        <v>1</v>
      </c>
      <c r="E3528" s="16" t="n">
        <v>4914.12</v>
      </c>
      <c r="F3528" s="17" t="n">
        <v>0</v>
      </c>
      <c r="G3528" s="16" t="n">
        <v>4914.12</v>
      </c>
      <c r="I3528" s="1" t="str">
        <f aca="false">INDEX(Products!$C$2:$C$51,MATCH(C3528,Products!$A$2:$A$51,0))</f>
        <v>Fashion</v>
      </c>
      <c r="J3528" s="1" t="str">
        <f aca="false">INDEX(Orders!$E$2:$E$8001,MATCH(B3528,Orders!$A$2:$A$8001,0))</f>
        <v>Delivered</v>
      </c>
      <c r="K3528" s="1" t="str">
        <f aca="false">LEFT(INDEX(Orders!$C$2:$C$8001,MATCH(B3528,Orders!$A$2:$A$8001,0)),7)</f>
        <v>2025-06</v>
      </c>
    </row>
    <row r="3529" customFormat="false" ht="15" hidden="false" customHeight="true" outlineLevel="0" collapsed="false">
      <c r="A3529" s="1" t="s">
        <v>13999</v>
      </c>
      <c r="B3529" s="1" t="s">
        <v>4114</v>
      </c>
      <c r="C3529" s="1" t="s">
        <v>1930</v>
      </c>
      <c r="D3529" s="1" t="n">
        <v>1</v>
      </c>
      <c r="E3529" s="16" t="n">
        <v>2398.35</v>
      </c>
      <c r="F3529" s="17" t="n">
        <v>0.1</v>
      </c>
      <c r="G3529" s="16" t="n">
        <v>2158.52</v>
      </c>
      <c r="I3529" s="1" t="str">
        <f aca="false">INDEX(Products!$C$2:$C$51,MATCH(C3529,Products!$A$2:$A$51,0))</f>
        <v>Electronics</v>
      </c>
      <c r="J3529" s="1" t="str">
        <f aca="false">INDEX(Orders!$E$2:$E$8001,MATCH(B3529,Orders!$A$2:$A$8001,0))</f>
        <v>Delivered</v>
      </c>
      <c r="K3529" s="1" t="str">
        <f aca="false">LEFT(INDEX(Orders!$C$2:$C$8001,MATCH(B3529,Orders!$A$2:$A$8001,0)),7)</f>
        <v>2024-08</v>
      </c>
    </row>
    <row r="3530" customFormat="false" ht="15" hidden="false" customHeight="true" outlineLevel="0" collapsed="false">
      <c r="A3530" s="1" t="s">
        <v>14000</v>
      </c>
      <c r="B3530" s="1" t="s">
        <v>4114</v>
      </c>
      <c r="C3530" s="1" t="s">
        <v>1998</v>
      </c>
      <c r="D3530" s="1" t="n">
        <v>1</v>
      </c>
      <c r="E3530" s="16" t="n">
        <v>1335.85</v>
      </c>
      <c r="F3530" s="17" t="n">
        <v>0</v>
      </c>
      <c r="G3530" s="16" t="n">
        <v>1335.85</v>
      </c>
      <c r="I3530" s="1" t="str">
        <f aca="false">INDEX(Products!$C$2:$C$51,MATCH(C3530,Products!$A$2:$A$51,0))</f>
        <v>Sports &amp; Fitness</v>
      </c>
      <c r="J3530" s="1" t="str">
        <f aca="false">INDEX(Orders!$E$2:$E$8001,MATCH(B3530,Orders!$A$2:$A$8001,0))</f>
        <v>Delivered</v>
      </c>
      <c r="K3530" s="1" t="str">
        <f aca="false">LEFT(INDEX(Orders!$C$2:$C$8001,MATCH(B3530,Orders!$A$2:$A$8001,0)),7)</f>
        <v>2024-08</v>
      </c>
    </row>
    <row r="3531" customFormat="false" ht="15" hidden="false" customHeight="true" outlineLevel="0" collapsed="false">
      <c r="A3531" s="1" t="s">
        <v>14001</v>
      </c>
      <c r="B3531" s="1" t="s">
        <v>4114</v>
      </c>
      <c r="C3531" s="1" t="s">
        <v>1997</v>
      </c>
      <c r="D3531" s="1" t="n">
        <v>1</v>
      </c>
      <c r="E3531" s="16" t="n">
        <v>311.15</v>
      </c>
      <c r="F3531" s="17" t="n">
        <v>0.05</v>
      </c>
      <c r="G3531" s="16" t="n">
        <v>295.59</v>
      </c>
      <c r="I3531" s="1" t="str">
        <f aca="false">INDEX(Products!$C$2:$C$51,MATCH(C3531,Products!$A$2:$A$51,0))</f>
        <v>Sports &amp; Fitness</v>
      </c>
      <c r="J3531" s="1" t="str">
        <f aca="false">INDEX(Orders!$E$2:$E$8001,MATCH(B3531,Orders!$A$2:$A$8001,0))</f>
        <v>Delivered</v>
      </c>
      <c r="K3531" s="1" t="str">
        <f aca="false">LEFT(INDEX(Orders!$C$2:$C$8001,MATCH(B3531,Orders!$A$2:$A$8001,0)),7)</f>
        <v>2024-08</v>
      </c>
    </row>
    <row r="3532" customFormat="false" ht="15" hidden="false" customHeight="true" outlineLevel="0" collapsed="false">
      <c r="A3532" s="1" t="s">
        <v>14002</v>
      </c>
      <c r="B3532" s="1" t="s">
        <v>4116</v>
      </c>
      <c r="C3532" s="1" t="s">
        <v>2007</v>
      </c>
      <c r="D3532" s="1" t="n">
        <v>2</v>
      </c>
      <c r="E3532" s="16" t="n">
        <v>750.27</v>
      </c>
      <c r="F3532" s="17" t="n">
        <v>0</v>
      </c>
      <c r="G3532" s="16" t="n">
        <v>1500.54</v>
      </c>
      <c r="I3532" s="1" t="str">
        <f aca="false">INDEX(Products!$C$2:$C$51,MATCH(C3532,Products!$A$2:$A$51,0))</f>
        <v>Books &amp; Stationery</v>
      </c>
      <c r="J3532" s="1" t="str">
        <f aca="false">INDEX(Orders!$E$2:$E$8001,MATCH(B3532,Orders!$A$2:$A$8001,0))</f>
        <v>Delivered</v>
      </c>
      <c r="K3532" s="1" t="str">
        <f aca="false">LEFT(INDEX(Orders!$C$2:$C$8001,MATCH(B3532,Orders!$A$2:$A$8001,0)),7)</f>
        <v>2025-08</v>
      </c>
    </row>
    <row r="3533" customFormat="false" ht="15" hidden="false" customHeight="true" outlineLevel="0" collapsed="false">
      <c r="A3533" s="1" t="s">
        <v>14003</v>
      </c>
      <c r="B3533" s="1" t="s">
        <v>4116</v>
      </c>
      <c r="C3533" s="1" t="s">
        <v>1982</v>
      </c>
      <c r="D3533" s="1" t="n">
        <v>2</v>
      </c>
      <c r="E3533" s="16" t="n">
        <v>1808.21</v>
      </c>
      <c r="F3533" s="17" t="n">
        <v>0.05</v>
      </c>
      <c r="G3533" s="16" t="n">
        <v>3435.6</v>
      </c>
      <c r="I3533" s="1" t="str">
        <f aca="false">INDEX(Products!$C$2:$C$51,MATCH(C3533,Products!$A$2:$A$51,0))</f>
        <v>Beauty &amp; Personal Care</v>
      </c>
      <c r="J3533" s="1" t="str">
        <f aca="false">INDEX(Orders!$E$2:$E$8001,MATCH(B3533,Orders!$A$2:$A$8001,0))</f>
        <v>Delivered</v>
      </c>
      <c r="K3533" s="1" t="str">
        <f aca="false">LEFT(INDEX(Orders!$C$2:$C$8001,MATCH(B3533,Orders!$A$2:$A$8001,0)),7)</f>
        <v>2025-08</v>
      </c>
    </row>
    <row r="3534" customFormat="false" ht="15" hidden="false" customHeight="true" outlineLevel="0" collapsed="false">
      <c r="A3534" s="1" t="s">
        <v>14004</v>
      </c>
      <c r="B3534" s="1" t="s">
        <v>4116</v>
      </c>
      <c r="C3534" s="1" t="s">
        <v>2006</v>
      </c>
      <c r="D3534" s="1" t="n">
        <v>1</v>
      </c>
      <c r="E3534" s="16" t="n">
        <v>482.17</v>
      </c>
      <c r="F3534" s="17" t="n">
        <v>0.05</v>
      </c>
      <c r="G3534" s="16" t="n">
        <v>458.06</v>
      </c>
      <c r="I3534" s="1" t="str">
        <f aca="false">INDEX(Products!$C$2:$C$51,MATCH(C3534,Products!$A$2:$A$51,0))</f>
        <v>Books &amp; Stationery</v>
      </c>
      <c r="J3534" s="1" t="str">
        <f aca="false">INDEX(Orders!$E$2:$E$8001,MATCH(B3534,Orders!$A$2:$A$8001,0))</f>
        <v>Delivered</v>
      </c>
      <c r="K3534" s="1" t="str">
        <f aca="false">LEFT(INDEX(Orders!$C$2:$C$8001,MATCH(B3534,Orders!$A$2:$A$8001,0)),7)</f>
        <v>2025-08</v>
      </c>
    </row>
    <row r="3535" customFormat="false" ht="15" hidden="false" customHeight="true" outlineLevel="0" collapsed="false">
      <c r="A3535" s="1" t="s">
        <v>14005</v>
      </c>
      <c r="B3535" s="1" t="s">
        <v>4117</v>
      </c>
      <c r="C3535" s="1" t="s">
        <v>1930</v>
      </c>
      <c r="D3535" s="1" t="n">
        <v>1</v>
      </c>
      <c r="E3535" s="16" t="n">
        <v>2398.35</v>
      </c>
      <c r="F3535" s="17" t="n">
        <v>0</v>
      </c>
      <c r="G3535" s="16" t="n">
        <v>2398.35</v>
      </c>
      <c r="I3535" s="1" t="str">
        <f aca="false">INDEX(Products!$C$2:$C$51,MATCH(C3535,Products!$A$2:$A$51,0))</f>
        <v>Electronics</v>
      </c>
      <c r="J3535" s="1" t="str">
        <f aca="false">INDEX(Orders!$E$2:$E$8001,MATCH(B3535,Orders!$A$2:$A$8001,0))</f>
        <v>Delivered</v>
      </c>
      <c r="K3535" s="1" t="str">
        <f aca="false">LEFT(INDEX(Orders!$C$2:$C$8001,MATCH(B3535,Orders!$A$2:$A$8001,0)),7)</f>
        <v>2025-12</v>
      </c>
    </row>
    <row r="3536" customFormat="false" ht="15" hidden="false" customHeight="true" outlineLevel="0" collapsed="false">
      <c r="A3536" s="1" t="s">
        <v>14006</v>
      </c>
      <c r="B3536" s="1" t="s">
        <v>4117</v>
      </c>
      <c r="C3536" s="1" t="s">
        <v>1961</v>
      </c>
      <c r="D3536" s="1" t="n">
        <v>1</v>
      </c>
      <c r="E3536" s="16" t="n">
        <v>3493.68</v>
      </c>
      <c r="F3536" s="17" t="n">
        <v>0.15</v>
      </c>
      <c r="G3536" s="16" t="n">
        <v>2969.63</v>
      </c>
      <c r="I3536" s="1" t="str">
        <f aca="false">INDEX(Products!$C$2:$C$51,MATCH(C3536,Products!$A$2:$A$51,0))</f>
        <v>Home &amp; Kitchen</v>
      </c>
      <c r="J3536" s="1" t="str">
        <f aca="false">INDEX(Orders!$E$2:$E$8001,MATCH(B3536,Orders!$A$2:$A$8001,0))</f>
        <v>Delivered</v>
      </c>
      <c r="K3536" s="1" t="str">
        <f aca="false">LEFT(INDEX(Orders!$C$2:$C$8001,MATCH(B3536,Orders!$A$2:$A$8001,0)),7)</f>
        <v>2025-12</v>
      </c>
    </row>
    <row r="3537" customFormat="false" ht="15" hidden="false" customHeight="true" outlineLevel="0" collapsed="false">
      <c r="A3537" s="1" t="s">
        <v>14007</v>
      </c>
      <c r="B3537" s="1" t="s">
        <v>4117</v>
      </c>
      <c r="C3537" s="1" t="s">
        <v>1940</v>
      </c>
      <c r="D3537" s="1" t="n">
        <v>2</v>
      </c>
      <c r="E3537" s="16" t="n">
        <v>2374.52</v>
      </c>
      <c r="F3537" s="17" t="n">
        <v>0.1</v>
      </c>
      <c r="G3537" s="16" t="n">
        <v>4274.14</v>
      </c>
      <c r="I3537" s="1" t="str">
        <f aca="false">INDEX(Products!$C$2:$C$51,MATCH(C3537,Products!$A$2:$A$51,0))</f>
        <v>Fashion</v>
      </c>
      <c r="J3537" s="1" t="str">
        <f aca="false">INDEX(Orders!$E$2:$E$8001,MATCH(B3537,Orders!$A$2:$A$8001,0))</f>
        <v>Delivered</v>
      </c>
      <c r="K3537" s="1" t="str">
        <f aca="false">LEFT(INDEX(Orders!$C$2:$C$8001,MATCH(B3537,Orders!$A$2:$A$8001,0)),7)</f>
        <v>2025-12</v>
      </c>
    </row>
    <row r="3538" customFormat="false" ht="15" hidden="false" customHeight="true" outlineLevel="0" collapsed="false">
      <c r="A3538" s="1" t="s">
        <v>14008</v>
      </c>
      <c r="B3538" s="1" t="s">
        <v>4118</v>
      </c>
      <c r="C3538" s="1" t="s">
        <v>1986</v>
      </c>
      <c r="D3538" s="1" t="n">
        <v>1</v>
      </c>
      <c r="E3538" s="16" t="n">
        <v>2871.85</v>
      </c>
      <c r="F3538" s="17" t="n">
        <v>0.05</v>
      </c>
      <c r="G3538" s="16" t="n">
        <v>2728.26</v>
      </c>
      <c r="I3538" s="1" t="str">
        <f aca="false">INDEX(Products!$C$2:$C$51,MATCH(C3538,Products!$A$2:$A$51,0))</f>
        <v>Beauty &amp; Personal Care</v>
      </c>
      <c r="J3538" s="1" t="str">
        <f aca="false">INDEX(Orders!$E$2:$E$8001,MATCH(B3538,Orders!$A$2:$A$8001,0))</f>
        <v>Delivered</v>
      </c>
      <c r="K3538" s="1" t="str">
        <f aca="false">LEFT(INDEX(Orders!$C$2:$C$8001,MATCH(B3538,Orders!$A$2:$A$8001,0)),7)</f>
        <v>2024-01</v>
      </c>
    </row>
    <row r="3539" customFormat="false" ht="15" hidden="false" customHeight="true" outlineLevel="0" collapsed="false">
      <c r="A3539" s="1" t="s">
        <v>14009</v>
      </c>
      <c r="B3539" s="1" t="s">
        <v>4119</v>
      </c>
      <c r="C3539" s="1" t="s">
        <v>1930</v>
      </c>
      <c r="D3539" s="1" t="n">
        <v>1</v>
      </c>
      <c r="E3539" s="16" t="n">
        <v>2398.35</v>
      </c>
      <c r="F3539" s="17" t="n">
        <v>0</v>
      </c>
      <c r="G3539" s="16" t="n">
        <v>2398.35</v>
      </c>
      <c r="I3539" s="1" t="str">
        <f aca="false">INDEX(Products!$C$2:$C$51,MATCH(C3539,Products!$A$2:$A$51,0))</f>
        <v>Electronics</v>
      </c>
      <c r="J3539" s="1" t="str">
        <f aca="false">INDEX(Orders!$E$2:$E$8001,MATCH(B3539,Orders!$A$2:$A$8001,0))</f>
        <v>Delivered</v>
      </c>
      <c r="K3539" s="1" t="str">
        <f aca="false">LEFT(INDEX(Orders!$C$2:$C$8001,MATCH(B3539,Orders!$A$2:$A$8001,0)),7)</f>
        <v>2025-01</v>
      </c>
    </row>
    <row r="3540" customFormat="false" ht="15" hidden="false" customHeight="true" outlineLevel="0" collapsed="false">
      <c r="A3540" s="1" t="s">
        <v>14010</v>
      </c>
      <c r="B3540" s="1" t="s">
        <v>4119</v>
      </c>
      <c r="C3540" s="1" t="s">
        <v>1937</v>
      </c>
      <c r="D3540" s="1" t="n">
        <v>3</v>
      </c>
      <c r="E3540" s="16" t="n">
        <v>1364.75</v>
      </c>
      <c r="F3540" s="17" t="n">
        <v>0</v>
      </c>
      <c r="G3540" s="16" t="n">
        <v>4094.25</v>
      </c>
      <c r="I3540" s="1" t="str">
        <f aca="false">INDEX(Products!$C$2:$C$51,MATCH(C3540,Products!$A$2:$A$51,0))</f>
        <v>Fashion</v>
      </c>
      <c r="J3540" s="1" t="str">
        <f aca="false">INDEX(Orders!$E$2:$E$8001,MATCH(B3540,Orders!$A$2:$A$8001,0))</f>
        <v>Delivered</v>
      </c>
      <c r="K3540" s="1" t="str">
        <f aca="false">LEFT(INDEX(Orders!$C$2:$C$8001,MATCH(B3540,Orders!$A$2:$A$8001,0)),7)</f>
        <v>2025-01</v>
      </c>
    </row>
    <row r="3541" customFormat="false" ht="15" hidden="false" customHeight="true" outlineLevel="0" collapsed="false">
      <c r="A3541" s="1" t="s">
        <v>14011</v>
      </c>
      <c r="B3541" s="1" t="s">
        <v>4120</v>
      </c>
      <c r="C3541" s="1" t="s">
        <v>1975</v>
      </c>
      <c r="D3541" s="1" t="n">
        <v>1</v>
      </c>
      <c r="E3541" s="16" t="n">
        <v>862.99</v>
      </c>
      <c r="F3541" s="17" t="n">
        <v>0.05</v>
      </c>
      <c r="G3541" s="16" t="n">
        <v>819.84</v>
      </c>
      <c r="I3541" s="1" t="str">
        <f aca="false">INDEX(Products!$C$2:$C$51,MATCH(C3541,Products!$A$2:$A$51,0))</f>
        <v>Beauty &amp; Personal Care</v>
      </c>
      <c r="J3541" s="1" t="str">
        <f aca="false">INDEX(Orders!$E$2:$E$8001,MATCH(B3541,Orders!$A$2:$A$8001,0))</f>
        <v>Cancelled</v>
      </c>
      <c r="K3541" s="1" t="str">
        <f aca="false">LEFT(INDEX(Orders!$C$2:$C$8001,MATCH(B3541,Orders!$A$2:$A$8001,0)),7)</f>
        <v>2025-09</v>
      </c>
    </row>
    <row r="3542" customFormat="false" ht="15" hidden="false" customHeight="true" outlineLevel="0" collapsed="false">
      <c r="A3542" s="1" t="s">
        <v>14012</v>
      </c>
      <c r="B3542" s="1" t="s">
        <v>4121</v>
      </c>
      <c r="C3542" s="1" t="s">
        <v>1930</v>
      </c>
      <c r="D3542" s="1" t="n">
        <v>1</v>
      </c>
      <c r="E3542" s="16" t="n">
        <v>2398.35</v>
      </c>
      <c r="F3542" s="17" t="n">
        <v>0</v>
      </c>
      <c r="G3542" s="16" t="n">
        <v>2398.35</v>
      </c>
      <c r="I3542" s="1" t="str">
        <f aca="false">INDEX(Products!$C$2:$C$51,MATCH(C3542,Products!$A$2:$A$51,0))</f>
        <v>Electronics</v>
      </c>
      <c r="J3542" s="1" t="str">
        <f aca="false">INDEX(Orders!$E$2:$E$8001,MATCH(B3542,Orders!$A$2:$A$8001,0))</f>
        <v>Delivered</v>
      </c>
      <c r="K3542" s="1" t="str">
        <f aca="false">LEFT(INDEX(Orders!$C$2:$C$8001,MATCH(B3542,Orders!$A$2:$A$8001,0)),7)</f>
        <v>2024-02</v>
      </c>
    </row>
    <row r="3543" customFormat="false" ht="15" hidden="false" customHeight="true" outlineLevel="0" collapsed="false">
      <c r="A3543" s="1" t="s">
        <v>14013</v>
      </c>
      <c r="B3543" s="1" t="s">
        <v>4122</v>
      </c>
      <c r="C3543" s="1" t="s">
        <v>2007</v>
      </c>
      <c r="D3543" s="1" t="n">
        <v>1</v>
      </c>
      <c r="E3543" s="16" t="n">
        <v>750.27</v>
      </c>
      <c r="F3543" s="17" t="n">
        <v>0.05</v>
      </c>
      <c r="G3543" s="16" t="n">
        <v>712.76</v>
      </c>
      <c r="I3543" s="1" t="str">
        <f aca="false">INDEX(Products!$C$2:$C$51,MATCH(C3543,Products!$A$2:$A$51,0))</f>
        <v>Books &amp; Stationery</v>
      </c>
      <c r="J3543" s="1" t="str">
        <f aca="false">INDEX(Orders!$E$2:$E$8001,MATCH(B3543,Orders!$A$2:$A$8001,0))</f>
        <v>Cancelled</v>
      </c>
      <c r="K3543" s="1" t="str">
        <f aca="false">LEFT(INDEX(Orders!$C$2:$C$8001,MATCH(B3543,Orders!$A$2:$A$8001,0)),7)</f>
        <v>2025-12</v>
      </c>
    </row>
    <row r="3544" customFormat="false" ht="15" hidden="false" customHeight="true" outlineLevel="0" collapsed="false">
      <c r="A3544" s="1" t="s">
        <v>14014</v>
      </c>
      <c r="B3544" s="1" t="s">
        <v>4122</v>
      </c>
      <c r="C3544" s="1" t="s">
        <v>2006</v>
      </c>
      <c r="D3544" s="1" t="n">
        <v>2</v>
      </c>
      <c r="E3544" s="16" t="n">
        <v>482.17</v>
      </c>
      <c r="F3544" s="17" t="n">
        <v>0</v>
      </c>
      <c r="G3544" s="16" t="n">
        <v>964.34</v>
      </c>
      <c r="I3544" s="1" t="str">
        <f aca="false">INDEX(Products!$C$2:$C$51,MATCH(C3544,Products!$A$2:$A$51,0))</f>
        <v>Books &amp; Stationery</v>
      </c>
      <c r="J3544" s="1" t="str">
        <f aca="false">INDEX(Orders!$E$2:$E$8001,MATCH(B3544,Orders!$A$2:$A$8001,0))</f>
        <v>Cancelled</v>
      </c>
      <c r="K3544" s="1" t="str">
        <f aca="false">LEFT(INDEX(Orders!$C$2:$C$8001,MATCH(B3544,Orders!$A$2:$A$8001,0)),7)</f>
        <v>2025-12</v>
      </c>
    </row>
    <row r="3545" customFormat="false" ht="15" hidden="false" customHeight="true" outlineLevel="0" collapsed="false">
      <c r="A3545" s="1" t="s">
        <v>14015</v>
      </c>
      <c r="B3545" s="1" t="s">
        <v>4123</v>
      </c>
      <c r="C3545" s="1" t="s">
        <v>1933</v>
      </c>
      <c r="D3545" s="1" t="n">
        <v>1</v>
      </c>
      <c r="E3545" s="16" t="n">
        <v>7194.38</v>
      </c>
      <c r="F3545" s="17" t="n">
        <v>0.05</v>
      </c>
      <c r="G3545" s="16" t="n">
        <v>6834.66</v>
      </c>
      <c r="I3545" s="1" t="str">
        <f aca="false">INDEX(Products!$C$2:$C$51,MATCH(C3545,Products!$A$2:$A$51,0))</f>
        <v>Electronics</v>
      </c>
      <c r="J3545" s="1" t="str">
        <f aca="false">INDEX(Orders!$E$2:$E$8001,MATCH(B3545,Orders!$A$2:$A$8001,0))</f>
        <v>Cancelled</v>
      </c>
      <c r="K3545" s="1" t="str">
        <f aca="false">LEFT(INDEX(Orders!$C$2:$C$8001,MATCH(B3545,Orders!$A$2:$A$8001,0)),7)</f>
        <v>2024-05</v>
      </c>
    </row>
    <row r="3546" customFormat="false" ht="15" hidden="false" customHeight="true" outlineLevel="0" collapsed="false">
      <c r="A3546" s="1" t="s">
        <v>14016</v>
      </c>
      <c r="B3546" s="1" t="s">
        <v>4125</v>
      </c>
      <c r="C3546" s="1" t="s">
        <v>1977</v>
      </c>
      <c r="D3546" s="1" t="n">
        <v>1</v>
      </c>
      <c r="E3546" s="16" t="n">
        <v>2386.05</v>
      </c>
      <c r="F3546" s="17" t="n">
        <v>0.05</v>
      </c>
      <c r="G3546" s="16" t="n">
        <v>2266.75</v>
      </c>
      <c r="I3546" s="1" t="str">
        <f aca="false">INDEX(Products!$C$2:$C$51,MATCH(C3546,Products!$A$2:$A$51,0))</f>
        <v>Beauty &amp; Personal Care</v>
      </c>
      <c r="J3546" s="1" t="str">
        <f aca="false">INDEX(Orders!$E$2:$E$8001,MATCH(B3546,Orders!$A$2:$A$8001,0))</f>
        <v>Delivered</v>
      </c>
      <c r="K3546" s="1" t="str">
        <f aca="false">LEFT(INDEX(Orders!$C$2:$C$8001,MATCH(B3546,Orders!$A$2:$A$8001,0)),7)</f>
        <v>2024-05</v>
      </c>
    </row>
    <row r="3547" customFormat="false" ht="15" hidden="false" customHeight="true" outlineLevel="0" collapsed="false">
      <c r="A3547" s="1" t="s">
        <v>14017</v>
      </c>
      <c r="B3547" s="1" t="s">
        <v>4125</v>
      </c>
      <c r="C3547" s="1" t="s">
        <v>1931</v>
      </c>
      <c r="D3547" s="1" t="n">
        <v>1</v>
      </c>
      <c r="E3547" s="16" t="n">
        <v>1111.28</v>
      </c>
      <c r="F3547" s="17" t="n">
        <v>0</v>
      </c>
      <c r="G3547" s="16" t="n">
        <v>1111.28</v>
      </c>
      <c r="I3547" s="1" t="str">
        <f aca="false">INDEX(Products!$C$2:$C$51,MATCH(C3547,Products!$A$2:$A$51,0))</f>
        <v>Electronics</v>
      </c>
      <c r="J3547" s="1" t="str">
        <f aca="false">INDEX(Orders!$E$2:$E$8001,MATCH(B3547,Orders!$A$2:$A$8001,0))</f>
        <v>Delivered</v>
      </c>
      <c r="K3547" s="1" t="str">
        <f aca="false">LEFT(INDEX(Orders!$C$2:$C$8001,MATCH(B3547,Orders!$A$2:$A$8001,0)),7)</f>
        <v>2024-05</v>
      </c>
    </row>
    <row r="3548" customFormat="false" ht="15" hidden="false" customHeight="true" outlineLevel="0" collapsed="false">
      <c r="A3548" s="1" t="s">
        <v>14018</v>
      </c>
      <c r="B3548" s="1" t="s">
        <v>4127</v>
      </c>
      <c r="C3548" s="1" t="s">
        <v>2006</v>
      </c>
      <c r="D3548" s="1" t="n">
        <v>1</v>
      </c>
      <c r="E3548" s="16" t="n">
        <v>482.17</v>
      </c>
      <c r="F3548" s="17" t="n">
        <v>0</v>
      </c>
      <c r="G3548" s="16" t="n">
        <v>482.17</v>
      </c>
      <c r="I3548" s="1" t="str">
        <f aca="false">INDEX(Products!$C$2:$C$51,MATCH(C3548,Products!$A$2:$A$51,0))</f>
        <v>Books &amp; Stationery</v>
      </c>
      <c r="J3548" s="1" t="str">
        <f aca="false">INDEX(Orders!$E$2:$E$8001,MATCH(B3548,Orders!$A$2:$A$8001,0))</f>
        <v>Delivered</v>
      </c>
      <c r="K3548" s="1" t="str">
        <f aca="false">LEFT(INDEX(Orders!$C$2:$C$8001,MATCH(B3548,Orders!$A$2:$A$8001,0)),7)</f>
        <v>2025-12</v>
      </c>
    </row>
    <row r="3549" customFormat="false" ht="15" hidden="false" customHeight="true" outlineLevel="0" collapsed="false">
      <c r="A3549" s="1" t="s">
        <v>14019</v>
      </c>
      <c r="B3549" s="1" t="s">
        <v>4128</v>
      </c>
      <c r="C3549" s="1" t="s">
        <v>1943</v>
      </c>
      <c r="D3549" s="1" t="n">
        <v>1</v>
      </c>
      <c r="E3549" s="16" t="n">
        <v>1250.54</v>
      </c>
      <c r="F3549" s="17" t="n">
        <v>0.1</v>
      </c>
      <c r="G3549" s="16" t="n">
        <v>1125.49</v>
      </c>
      <c r="I3549" s="1" t="str">
        <f aca="false">INDEX(Products!$C$2:$C$51,MATCH(C3549,Products!$A$2:$A$51,0))</f>
        <v>Fashion</v>
      </c>
      <c r="J3549" s="1" t="str">
        <f aca="false">INDEX(Orders!$E$2:$E$8001,MATCH(B3549,Orders!$A$2:$A$8001,0))</f>
        <v>Delivered</v>
      </c>
      <c r="K3549" s="1" t="str">
        <f aca="false">LEFT(INDEX(Orders!$C$2:$C$8001,MATCH(B3549,Orders!$A$2:$A$8001,0)),7)</f>
        <v>2025-11</v>
      </c>
    </row>
    <row r="3550" customFormat="false" ht="15" hidden="false" customHeight="true" outlineLevel="0" collapsed="false">
      <c r="A3550" s="1" t="s">
        <v>14020</v>
      </c>
      <c r="B3550" s="1" t="s">
        <v>4129</v>
      </c>
      <c r="C3550" s="1" t="s">
        <v>1995</v>
      </c>
      <c r="D3550" s="1" t="n">
        <v>1</v>
      </c>
      <c r="E3550" s="16" t="n">
        <v>2914.27</v>
      </c>
      <c r="F3550" s="17" t="n">
        <v>0</v>
      </c>
      <c r="G3550" s="16" t="n">
        <v>2914.27</v>
      </c>
      <c r="I3550" s="1" t="str">
        <f aca="false">INDEX(Products!$C$2:$C$51,MATCH(C3550,Products!$A$2:$A$51,0))</f>
        <v>Sports &amp; Fitness</v>
      </c>
      <c r="J3550" s="1" t="str">
        <f aca="false">INDEX(Orders!$E$2:$E$8001,MATCH(B3550,Orders!$A$2:$A$8001,0))</f>
        <v>Delivered</v>
      </c>
      <c r="K3550" s="1" t="str">
        <f aca="false">LEFT(INDEX(Orders!$C$2:$C$8001,MATCH(B3550,Orders!$A$2:$A$8001,0)),7)</f>
        <v>2024-11</v>
      </c>
    </row>
    <row r="3551" customFormat="false" ht="15" hidden="false" customHeight="true" outlineLevel="0" collapsed="false">
      <c r="A3551" s="1" t="s">
        <v>14021</v>
      </c>
      <c r="B3551" s="1" t="s">
        <v>4129</v>
      </c>
      <c r="C3551" s="1" t="s">
        <v>2006</v>
      </c>
      <c r="D3551" s="1" t="n">
        <v>1</v>
      </c>
      <c r="E3551" s="16" t="n">
        <v>482.17</v>
      </c>
      <c r="F3551" s="17" t="n">
        <v>0</v>
      </c>
      <c r="G3551" s="16" t="n">
        <v>482.17</v>
      </c>
      <c r="I3551" s="1" t="str">
        <f aca="false">INDEX(Products!$C$2:$C$51,MATCH(C3551,Products!$A$2:$A$51,0))</f>
        <v>Books &amp; Stationery</v>
      </c>
      <c r="J3551" s="1" t="str">
        <f aca="false">INDEX(Orders!$E$2:$E$8001,MATCH(B3551,Orders!$A$2:$A$8001,0))</f>
        <v>Delivered</v>
      </c>
      <c r="K3551" s="1" t="str">
        <f aca="false">LEFT(INDEX(Orders!$C$2:$C$8001,MATCH(B3551,Orders!$A$2:$A$8001,0)),7)</f>
        <v>2024-11</v>
      </c>
    </row>
    <row r="3552" customFormat="false" ht="15" hidden="false" customHeight="true" outlineLevel="0" collapsed="false">
      <c r="A3552" s="1" t="s">
        <v>14022</v>
      </c>
      <c r="B3552" s="1" t="s">
        <v>4129</v>
      </c>
      <c r="C3552" s="1" t="s">
        <v>1940</v>
      </c>
      <c r="D3552" s="1" t="n">
        <v>2</v>
      </c>
      <c r="E3552" s="16" t="n">
        <v>2374.52</v>
      </c>
      <c r="F3552" s="17" t="n">
        <v>0</v>
      </c>
      <c r="G3552" s="16" t="n">
        <v>4749.04</v>
      </c>
      <c r="I3552" s="1" t="str">
        <f aca="false">INDEX(Products!$C$2:$C$51,MATCH(C3552,Products!$A$2:$A$51,0))</f>
        <v>Fashion</v>
      </c>
      <c r="J3552" s="1" t="str">
        <f aca="false">INDEX(Orders!$E$2:$E$8001,MATCH(B3552,Orders!$A$2:$A$8001,0))</f>
        <v>Delivered</v>
      </c>
      <c r="K3552" s="1" t="str">
        <f aca="false">LEFT(INDEX(Orders!$C$2:$C$8001,MATCH(B3552,Orders!$A$2:$A$8001,0)),7)</f>
        <v>2024-11</v>
      </c>
    </row>
    <row r="3553" customFormat="false" ht="15" hidden="false" customHeight="true" outlineLevel="0" collapsed="false">
      <c r="A3553" s="1" t="s">
        <v>14023</v>
      </c>
      <c r="B3553" s="1" t="s">
        <v>4130</v>
      </c>
      <c r="C3553" s="1" t="s">
        <v>1961</v>
      </c>
      <c r="D3553" s="1" t="n">
        <v>1</v>
      </c>
      <c r="E3553" s="16" t="n">
        <v>3493.68</v>
      </c>
      <c r="F3553" s="17" t="n">
        <v>0.1</v>
      </c>
      <c r="G3553" s="16" t="n">
        <v>3144.31</v>
      </c>
      <c r="I3553" s="1" t="str">
        <f aca="false">INDEX(Products!$C$2:$C$51,MATCH(C3553,Products!$A$2:$A$51,0))</f>
        <v>Home &amp; Kitchen</v>
      </c>
      <c r="J3553" s="1" t="str">
        <f aca="false">INDEX(Orders!$E$2:$E$8001,MATCH(B3553,Orders!$A$2:$A$8001,0))</f>
        <v>Delivered</v>
      </c>
      <c r="K3553" s="1" t="str">
        <f aca="false">LEFT(INDEX(Orders!$C$2:$C$8001,MATCH(B3553,Orders!$A$2:$A$8001,0)),7)</f>
        <v>2024-09</v>
      </c>
    </row>
    <row r="3554" customFormat="false" ht="15" hidden="false" customHeight="true" outlineLevel="0" collapsed="false">
      <c r="A3554" s="1" t="s">
        <v>14024</v>
      </c>
      <c r="B3554" s="1" t="s">
        <v>4130</v>
      </c>
      <c r="C3554" s="1" t="s">
        <v>1930</v>
      </c>
      <c r="D3554" s="1" t="n">
        <v>3</v>
      </c>
      <c r="E3554" s="16" t="n">
        <v>2398.35</v>
      </c>
      <c r="F3554" s="17" t="n">
        <v>0.2</v>
      </c>
      <c r="G3554" s="16" t="n">
        <v>5756.04</v>
      </c>
      <c r="I3554" s="1" t="str">
        <f aca="false">INDEX(Products!$C$2:$C$51,MATCH(C3554,Products!$A$2:$A$51,0))</f>
        <v>Electronics</v>
      </c>
      <c r="J3554" s="1" t="str">
        <f aca="false">INDEX(Orders!$E$2:$E$8001,MATCH(B3554,Orders!$A$2:$A$8001,0))</f>
        <v>Delivered</v>
      </c>
      <c r="K3554" s="1" t="str">
        <f aca="false">LEFT(INDEX(Orders!$C$2:$C$8001,MATCH(B3554,Orders!$A$2:$A$8001,0)),7)</f>
        <v>2024-09</v>
      </c>
    </row>
    <row r="3555" customFormat="false" ht="15" hidden="false" customHeight="true" outlineLevel="0" collapsed="false">
      <c r="A3555" s="1" t="s">
        <v>14025</v>
      </c>
      <c r="B3555" s="1" t="s">
        <v>4130</v>
      </c>
      <c r="C3555" s="1" t="s">
        <v>1976</v>
      </c>
      <c r="D3555" s="1" t="n">
        <v>1</v>
      </c>
      <c r="E3555" s="16" t="n">
        <v>1603.35</v>
      </c>
      <c r="F3555" s="17" t="n">
        <v>0</v>
      </c>
      <c r="G3555" s="16" t="n">
        <v>1603.35</v>
      </c>
      <c r="I3555" s="1" t="str">
        <f aca="false">INDEX(Products!$C$2:$C$51,MATCH(C3555,Products!$A$2:$A$51,0))</f>
        <v>Beauty &amp; Personal Care</v>
      </c>
      <c r="J3555" s="1" t="str">
        <f aca="false">INDEX(Orders!$E$2:$E$8001,MATCH(B3555,Orders!$A$2:$A$8001,0))</f>
        <v>Delivered</v>
      </c>
      <c r="K3555" s="1" t="str">
        <f aca="false">LEFT(INDEX(Orders!$C$2:$C$8001,MATCH(B3555,Orders!$A$2:$A$8001,0)),7)</f>
        <v>2024-09</v>
      </c>
    </row>
    <row r="3556" customFormat="false" ht="15" hidden="false" customHeight="true" outlineLevel="0" collapsed="false">
      <c r="A3556" s="1" t="s">
        <v>14026</v>
      </c>
      <c r="B3556" s="1" t="s">
        <v>4130</v>
      </c>
      <c r="C3556" s="1" t="s">
        <v>1953</v>
      </c>
      <c r="D3556" s="1" t="n">
        <v>1</v>
      </c>
      <c r="E3556" s="16" t="n">
        <v>4914.12</v>
      </c>
      <c r="F3556" s="17" t="n">
        <v>0.1</v>
      </c>
      <c r="G3556" s="16" t="n">
        <v>4422.71</v>
      </c>
      <c r="I3556" s="1" t="str">
        <f aca="false">INDEX(Products!$C$2:$C$51,MATCH(C3556,Products!$A$2:$A$51,0))</f>
        <v>Fashion</v>
      </c>
      <c r="J3556" s="1" t="str">
        <f aca="false">INDEX(Orders!$E$2:$E$8001,MATCH(B3556,Orders!$A$2:$A$8001,0))</f>
        <v>Delivered</v>
      </c>
      <c r="K3556" s="1" t="str">
        <f aca="false">LEFT(INDEX(Orders!$C$2:$C$8001,MATCH(B3556,Orders!$A$2:$A$8001,0)),7)</f>
        <v>2024-09</v>
      </c>
    </row>
    <row r="3557" customFormat="false" ht="15" hidden="false" customHeight="true" outlineLevel="0" collapsed="false">
      <c r="A3557" s="1" t="s">
        <v>14027</v>
      </c>
      <c r="B3557" s="1" t="s">
        <v>4131</v>
      </c>
      <c r="C3557" s="1" t="s">
        <v>2007</v>
      </c>
      <c r="D3557" s="1" t="n">
        <v>1</v>
      </c>
      <c r="E3557" s="16" t="n">
        <v>750.27</v>
      </c>
      <c r="F3557" s="17" t="n">
        <v>0</v>
      </c>
      <c r="G3557" s="16" t="n">
        <v>750.27</v>
      </c>
      <c r="I3557" s="1" t="str">
        <f aca="false">INDEX(Products!$C$2:$C$51,MATCH(C3557,Products!$A$2:$A$51,0))</f>
        <v>Books &amp; Stationery</v>
      </c>
      <c r="J3557" s="1" t="str">
        <f aca="false">INDEX(Orders!$E$2:$E$8001,MATCH(B3557,Orders!$A$2:$A$8001,0))</f>
        <v>Delivered</v>
      </c>
      <c r="K3557" s="1" t="str">
        <f aca="false">LEFT(INDEX(Orders!$C$2:$C$8001,MATCH(B3557,Orders!$A$2:$A$8001,0)),7)</f>
        <v>2025-05</v>
      </c>
    </row>
    <row r="3558" customFormat="false" ht="15" hidden="false" customHeight="true" outlineLevel="0" collapsed="false">
      <c r="A3558" s="1" t="s">
        <v>14028</v>
      </c>
      <c r="B3558" s="1" t="s">
        <v>4132</v>
      </c>
      <c r="C3558" s="1" t="s">
        <v>2006</v>
      </c>
      <c r="D3558" s="1" t="n">
        <v>3</v>
      </c>
      <c r="E3558" s="16" t="n">
        <v>482.17</v>
      </c>
      <c r="F3558" s="17" t="n">
        <v>0</v>
      </c>
      <c r="G3558" s="16" t="n">
        <v>1446.51</v>
      </c>
      <c r="I3558" s="1" t="str">
        <f aca="false">INDEX(Products!$C$2:$C$51,MATCH(C3558,Products!$A$2:$A$51,0))</f>
        <v>Books &amp; Stationery</v>
      </c>
      <c r="J3558" s="1" t="str">
        <f aca="false">INDEX(Orders!$E$2:$E$8001,MATCH(B3558,Orders!$A$2:$A$8001,0))</f>
        <v>Delivered</v>
      </c>
      <c r="K3558" s="1" t="str">
        <f aca="false">LEFT(INDEX(Orders!$C$2:$C$8001,MATCH(B3558,Orders!$A$2:$A$8001,0)),7)</f>
        <v>2024-01</v>
      </c>
    </row>
    <row r="3559" customFormat="false" ht="15" hidden="false" customHeight="true" outlineLevel="0" collapsed="false">
      <c r="A3559" s="1" t="s">
        <v>14029</v>
      </c>
      <c r="B3559" s="1" t="s">
        <v>4132</v>
      </c>
      <c r="C3559" s="1" t="s">
        <v>1940</v>
      </c>
      <c r="D3559" s="1" t="n">
        <v>1</v>
      </c>
      <c r="E3559" s="16" t="n">
        <v>2374.52</v>
      </c>
      <c r="F3559" s="17" t="n">
        <v>0.2</v>
      </c>
      <c r="G3559" s="16" t="n">
        <v>1899.62</v>
      </c>
      <c r="I3559" s="1" t="str">
        <f aca="false">INDEX(Products!$C$2:$C$51,MATCH(C3559,Products!$A$2:$A$51,0))</f>
        <v>Fashion</v>
      </c>
      <c r="J3559" s="1" t="str">
        <f aca="false">INDEX(Orders!$E$2:$E$8001,MATCH(B3559,Orders!$A$2:$A$8001,0))</f>
        <v>Delivered</v>
      </c>
      <c r="K3559" s="1" t="str">
        <f aca="false">LEFT(INDEX(Orders!$C$2:$C$8001,MATCH(B3559,Orders!$A$2:$A$8001,0)),7)</f>
        <v>2024-01</v>
      </c>
    </row>
    <row r="3560" customFormat="false" ht="15" hidden="false" customHeight="true" outlineLevel="0" collapsed="false">
      <c r="A3560" s="1" t="s">
        <v>14030</v>
      </c>
      <c r="B3560" s="1" t="s">
        <v>4134</v>
      </c>
      <c r="C3560" s="1" t="s">
        <v>2007</v>
      </c>
      <c r="D3560" s="1" t="n">
        <v>1</v>
      </c>
      <c r="E3560" s="16" t="n">
        <v>750.27</v>
      </c>
      <c r="F3560" s="17" t="n">
        <v>0.1</v>
      </c>
      <c r="G3560" s="16" t="n">
        <v>675.24</v>
      </c>
      <c r="I3560" s="1" t="str">
        <f aca="false">INDEX(Products!$C$2:$C$51,MATCH(C3560,Products!$A$2:$A$51,0))</f>
        <v>Books &amp; Stationery</v>
      </c>
      <c r="J3560" s="1" t="str">
        <f aca="false">INDEX(Orders!$E$2:$E$8001,MATCH(B3560,Orders!$A$2:$A$8001,0))</f>
        <v>Delivered</v>
      </c>
      <c r="K3560" s="1" t="str">
        <f aca="false">LEFT(INDEX(Orders!$C$2:$C$8001,MATCH(B3560,Orders!$A$2:$A$8001,0)),7)</f>
        <v>2025-06</v>
      </c>
    </row>
    <row r="3561" customFormat="false" ht="15" hidden="false" customHeight="true" outlineLevel="0" collapsed="false">
      <c r="A3561" s="1" t="s">
        <v>14031</v>
      </c>
      <c r="B3561" s="1" t="s">
        <v>4135</v>
      </c>
      <c r="C3561" s="1" t="s">
        <v>2006</v>
      </c>
      <c r="D3561" s="1" t="n">
        <v>1</v>
      </c>
      <c r="E3561" s="16" t="n">
        <v>482.17</v>
      </c>
      <c r="F3561" s="17" t="n">
        <v>0.05</v>
      </c>
      <c r="G3561" s="16" t="n">
        <v>458.06</v>
      </c>
      <c r="I3561" s="1" t="str">
        <f aca="false">INDEX(Products!$C$2:$C$51,MATCH(C3561,Products!$A$2:$A$51,0))</f>
        <v>Books &amp; Stationery</v>
      </c>
      <c r="J3561" s="1" t="str">
        <f aca="false">INDEX(Orders!$E$2:$E$8001,MATCH(B3561,Orders!$A$2:$A$8001,0))</f>
        <v>Delivered</v>
      </c>
      <c r="K3561" s="1" t="str">
        <f aca="false">LEFT(INDEX(Orders!$C$2:$C$8001,MATCH(B3561,Orders!$A$2:$A$8001,0)),7)</f>
        <v>2024-08</v>
      </c>
    </row>
    <row r="3562" customFormat="false" ht="15" hidden="false" customHeight="true" outlineLevel="0" collapsed="false">
      <c r="A3562" s="1" t="s">
        <v>14032</v>
      </c>
      <c r="B3562" s="1" t="s">
        <v>4135</v>
      </c>
      <c r="C3562" s="1" t="s">
        <v>1976</v>
      </c>
      <c r="D3562" s="1" t="n">
        <v>3</v>
      </c>
      <c r="E3562" s="16" t="n">
        <v>1603.35</v>
      </c>
      <c r="F3562" s="17" t="n">
        <v>0.15</v>
      </c>
      <c r="G3562" s="16" t="n">
        <v>4088.54</v>
      </c>
      <c r="I3562" s="1" t="str">
        <f aca="false">INDEX(Products!$C$2:$C$51,MATCH(C3562,Products!$A$2:$A$51,0))</f>
        <v>Beauty &amp; Personal Care</v>
      </c>
      <c r="J3562" s="1" t="str">
        <f aca="false">INDEX(Orders!$E$2:$E$8001,MATCH(B3562,Orders!$A$2:$A$8001,0))</f>
        <v>Delivered</v>
      </c>
      <c r="K3562" s="1" t="str">
        <f aca="false">LEFT(INDEX(Orders!$C$2:$C$8001,MATCH(B3562,Orders!$A$2:$A$8001,0)),7)</f>
        <v>2024-08</v>
      </c>
    </row>
    <row r="3563" customFormat="false" ht="15" hidden="false" customHeight="true" outlineLevel="0" collapsed="false">
      <c r="A3563" s="1" t="s">
        <v>14033</v>
      </c>
      <c r="B3563" s="1" t="s">
        <v>4137</v>
      </c>
      <c r="C3563" s="1" t="s">
        <v>2006</v>
      </c>
      <c r="D3563" s="1" t="n">
        <v>1</v>
      </c>
      <c r="E3563" s="16" t="n">
        <v>482.17</v>
      </c>
      <c r="F3563" s="17" t="n">
        <v>0</v>
      </c>
      <c r="G3563" s="16" t="n">
        <v>482.17</v>
      </c>
      <c r="I3563" s="1" t="str">
        <f aca="false">INDEX(Products!$C$2:$C$51,MATCH(C3563,Products!$A$2:$A$51,0))</f>
        <v>Books &amp; Stationery</v>
      </c>
      <c r="J3563" s="1" t="str">
        <f aca="false">INDEX(Orders!$E$2:$E$8001,MATCH(B3563,Orders!$A$2:$A$8001,0))</f>
        <v>Delivered</v>
      </c>
      <c r="K3563" s="1" t="str">
        <f aca="false">LEFT(INDEX(Orders!$C$2:$C$8001,MATCH(B3563,Orders!$A$2:$A$8001,0)),7)</f>
        <v>2024-02</v>
      </c>
    </row>
    <row r="3564" customFormat="false" ht="15" hidden="false" customHeight="true" outlineLevel="0" collapsed="false">
      <c r="A3564" s="1" t="s">
        <v>14034</v>
      </c>
      <c r="B3564" s="1" t="s">
        <v>4138</v>
      </c>
      <c r="C3564" s="1" t="s">
        <v>2000</v>
      </c>
      <c r="D3564" s="1" t="n">
        <v>2</v>
      </c>
      <c r="E3564" s="16" t="n">
        <v>425.08</v>
      </c>
      <c r="F3564" s="17" t="n">
        <v>0</v>
      </c>
      <c r="G3564" s="16" t="n">
        <v>850.16</v>
      </c>
      <c r="I3564" s="1" t="str">
        <f aca="false">INDEX(Products!$C$2:$C$51,MATCH(C3564,Products!$A$2:$A$51,0))</f>
        <v>Books &amp; Stationery</v>
      </c>
      <c r="J3564" s="1" t="str">
        <f aca="false">INDEX(Orders!$E$2:$E$8001,MATCH(B3564,Orders!$A$2:$A$8001,0))</f>
        <v>Delivered</v>
      </c>
      <c r="K3564" s="1" t="str">
        <f aca="false">LEFT(INDEX(Orders!$C$2:$C$8001,MATCH(B3564,Orders!$A$2:$A$8001,0)),7)</f>
        <v>2025-03</v>
      </c>
    </row>
    <row r="3565" customFormat="false" ht="15" hidden="false" customHeight="true" outlineLevel="0" collapsed="false">
      <c r="A3565" s="1" t="s">
        <v>14035</v>
      </c>
      <c r="B3565" s="1" t="s">
        <v>4138</v>
      </c>
      <c r="C3565" s="1" t="s">
        <v>2006</v>
      </c>
      <c r="D3565" s="1" t="n">
        <v>3</v>
      </c>
      <c r="E3565" s="16" t="n">
        <v>482.17</v>
      </c>
      <c r="F3565" s="17" t="n">
        <v>0.05</v>
      </c>
      <c r="G3565" s="16" t="n">
        <v>1374.18</v>
      </c>
      <c r="I3565" s="1" t="str">
        <f aca="false">INDEX(Products!$C$2:$C$51,MATCH(C3565,Products!$A$2:$A$51,0))</f>
        <v>Books &amp; Stationery</v>
      </c>
      <c r="J3565" s="1" t="str">
        <f aca="false">INDEX(Orders!$E$2:$E$8001,MATCH(B3565,Orders!$A$2:$A$8001,0))</f>
        <v>Delivered</v>
      </c>
      <c r="K3565" s="1" t="str">
        <f aca="false">LEFT(INDEX(Orders!$C$2:$C$8001,MATCH(B3565,Orders!$A$2:$A$8001,0)),7)</f>
        <v>2025-03</v>
      </c>
    </row>
    <row r="3566" customFormat="false" ht="15" hidden="false" customHeight="true" outlineLevel="0" collapsed="false">
      <c r="A3566" s="1" t="s">
        <v>14036</v>
      </c>
      <c r="B3566" s="1" t="s">
        <v>4139</v>
      </c>
      <c r="C3566" s="1" t="s">
        <v>1940</v>
      </c>
      <c r="D3566" s="1" t="n">
        <v>1</v>
      </c>
      <c r="E3566" s="16" t="n">
        <v>2374.52</v>
      </c>
      <c r="F3566" s="17" t="n">
        <v>0</v>
      </c>
      <c r="G3566" s="16" t="n">
        <v>2374.52</v>
      </c>
      <c r="I3566" s="1" t="str">
        <f aca="false">INDEX(Products!$C$2:$C$51,MATCH(C3566,Products!$A$2:$A$51,0))</f>
        <v>Fashion</v>
      </c>
      <c r="J3566" s="1" t="str">
        <f aca="false">INDEX(Orders!$E$2:$E$8001,MATCH(B3566,Orders!$A$2:$A$8001,0))</f>
        <v>Delivered</v>
      </c>
      <c r="K3566" s="1" t="str">
        <f aca="false">LEFT(INDEX(Orders!$C$2:$C$8001,MATCH(B3566,Orders!$A$2:$A$8001,0)),7)</f>
        <v>2024-12</v>
      </c>
    </row>
    <row r="3567" customFormat="false" ht="15" hidden="false" customHeight="true" outlineLevel="0" collapsed="false">
      <c r="A3567" s="1" t="s">
        <v>14037</v>
      </c>
      <c r="B3567" s="1" t="s">
        <v>4140</v>
      </c>
      <c r="C3567" s="1" t="s">
        <v>1924</v>
      </c>
      <c r="D3567" s="1" t="n">
        <v>2</v>
      </c>
      <c r="E3567" s="16" t="n">
        <v>1971</v>
      </c>
      <c r="F3567" s="17" t="n">
        <v>0.2</v>
      </c>
      <c r="G3567" s="16" t="n">
        <v>3153.6</v>
      </c>
      <c r="I3567" s="1" t="str">
        <f aca="false">INDEX(Products!$C$2:$C$51,MATCH(C3567,Products!$A$2:$A$51,0))</f>
        <v>Electronics</v>
      </c>
      <c r="J3567" s="1" t="str">
        <f aca="false">INDEX(Orders!$E$2:$E$8001,MATCH(B3567,Orders!$A$2:$A$8001,0))</f>
        <v>Delivered</v>
      </c>
      <c r="K3567" s="1" t="str">
        <f aca="false">LEFT(INDEX(Orders!$C$2:$C$8001,MATCH(B3567,Orders!$A$2:$A$8001,0)),7)</f>
        <v>2025-03</v>
      </c>
    </row>
    <row r="3568" customFormat="false" ht="15" hidden="false" customHeight="true" outlineLevel="0" collapsed="false">
      <c r="A3568" s="1" t="s">
        <v>14038</v>
      </c>
      <c r="B3568" s="1" t="s">
        <v>4141</v>
      </c>
      <c r="C3568" s="1" t="s">
        <v>1930</v>
      </c>
      <c r="D3568" s="1" t="n">
        <v>1</v>
      </c>
      <c r="E3568" s="16" t="n">
        <v>2398.35</v>
      </c>
      <c r="F3568" s="17" t="n">
        <v>0</v>
      </c>
      <c r="G3568" s="16" t="n">
        <v>2398.35</v>
      </c>
      <c r="I3568" s="1" t="str">
        <f aca="false">INDEX(Products!$C$2:$C$51,MATCH(C3568,Products!$A$2:$A$51,0))</f>
        <v>Electronics</v>
      </c>
      <c r="J3568" s="1" t="str">
        <f aca="false">INDEX(Orders!$E$2:$E$8001,MATCH(B3568,Orders!$A$2:$A$8001,0))</f>
        <v>Delivered</v>
      </c>
      <c r="K3568" s="1" t="str">
        <f aca="false">LEFT(INDEX(Orders!$C$2:$C$8001,MATCH(B3568,Orders!$A$2:$A$8001,0)),7)</f>
        <v>2025-05</v>
      </c>
    </row>
    <row r="3569" customFormat="false" ht="15" hidden="false" customHeight="true" outlineLevel="0" collapsed="false">
      <c r="A3569" s="1" t="s">
        <v>14039</v>
      </c>
      <c r="B3569" s="1" t="s">
        <v>4141</v>
      </c>
      <c r="C3569" s="1" t="s">
        <v>2007</v>
      </c>
      <c r="D3569" s="1" t="n">
        <v>2</v>
      </c>
      <c r="E3569" s="16" t="n">
        <v>750.27</v>
      </c>
      <c r="F3569" s="17" t="n">
        <v>0.1</v>
      </c>
      <c r="G3569" s="16" t="n">
        <v>1350.49</v>
      </c>
      <c r="I3569" s="1" t="str">
        <f aca="false">INDEX(Products!$C$2:$C$51,MATCH(C3569,Products!$A$2:$A$51,0))</f>
        <v>Books &amp; Stationery</v>
      </c>
      <c r="J3569" s="1" t="str">
        <f aca="false">INDEX(Orders!$E$2:$E$8001,MATCH(B3569,Orders!$A$2:$A$8001,0))</f>
        <v>Delivered</v>
      </c>
      <c r="K3569" s="1" t="str">
        <f aca="false">LEFT(INDEX(Orders!$C$2:$C$8001,MATCH(B3569,Orders!$A$2:$A$8001,0)),7)</f>
        <v>2025-05</v>
      </c>
    </row>
    <row r="3570" customFormat="false" ht="15" hidden="false" customHeight="true" outlineLevel="0" collapsed="false">
      <c r="A3570" s="1" t="s">
        <v>14040</v>
      </c>
      <c r="B3570" s="1" t="s">
        <v>4141</v>
      </c>
      <c r="C3570" s="1" t="s">
        <v>1990</v>
      </c>
      <c r="D3570" s="1" t="n">
        <v>1</v>
      </c>
      <c r="E3570" s="16" t="n">
        <v>5311.32</v>
      </c>
      <c r="F3570" s="17" t="n">
        <v>0</v>
      </c>
      <c r="G3570" s="16" t="n">
        <v>5311.32</v>
      </c>
      <c r="I3570" s="1" t="str">
        <f aca="false">INDEX(Products!$C$2:$C$51,MATCH(C3570,Products!$A$2:$A$51,0))</f>
        <v>Sports &amp; Fitness</v>
      </c>
      <c r="J3570" s="1" t="str">
        <f aca="false">INDEX(Orders!$E$2:$E$8001,MATCH(B3570,Orders!$A$2:$A$8001,0))</f>
        <v>Delivered</v>
      </c>
      <c r="K3570" s="1" t="str">
        <f aca="false">LEFT(INDEX(Orders!$C$2:$C$8001,MATCH(B3570,Orders!$A$2:$A$8001,0)),7)</f>
        <v>2025-05</v>
      </c>
    </row>
    <row r="3571" customFormat="false" ht="15" hidden="false" customHeight="true" outlineLevel="0" collapsed="false">
      <c r="A3571" s="1" t="s">
        <v>14041</v>
      </c>
      <c r="B3571" s="1" t="s">
        <v>4141</v>
      </c>
      <c r="C3571" s="1" t="s">
        <v>1937</v>
      </c>
      <c r="D3571" s="1" t="n">
        <v>2</v>
      </c>
      <c r="E3571" s="16" t="n">
        <v>1364.75</v>
      </c>
      <c r="F3571" s="17" t="n">
        <v>0.15</v>
      </c>
      <c r="G3571" s="16" t="n">
        <v>2320.07</v>
      </c>
      <c r="I3571" s="1" t="str">
        <f aca="false">INDEX(Products!$C$2:$C$51,MATCH(C3571,Products!$A$2:$A$51,0))</f>
        <v>Fashion</v>
      </c>
      <c r="J3571" s="1" t="str">
        <f aca="false">INDEX(Orders!$E$2:$E$8001,MATCH(B3571,Orders!$A$2:$A$8001,0))</f>
        <v>Delivered</v>
      </c>
      <c r="K3571" s="1" t="str">
        <f aca="false">LEFT(INDEX(Orders!$C$2:$C$8001,MATCH(B3571,Orders!$A$2:$A$8001,0)),7)</f>
        <v>2025-05</v>
      </c>
    </row>
    <row r="3572" customFormat="false" ht="15" hidden="false" customHeight="true" outlineLevel="0" collapsed="false">
      <c r="A3572" s="1" t="s">
        <v>14042</v>
      </c>
      <c r="B3572" s="1" t="s">
        <v>4142</v>
      </c>
      <c r="C3572" s="1" t="s">
        <v>1940</v>
      </c>
      <c r="D3572" s="1" t="n">
        <v>1</v>
      </c>
      <c r="E3572" s="16" t="n">
        <v>2374.52</v>
      </c>
      <c r="F3572" s="17" t="n">
        <v>0</v>
      </c>
      <c r="G3572" s="16" t="n">
        <v>2374.52</v>
      </c>
      <c r="I3572" s="1" t="str">
        <f aca="false">INDEX(Products!$C$2:$C$51,MATCH(C3572,Products!$A$2:$A$51,0))</f>
        <v>Fashion</v>
      </c>
      <c r="J3572" s="1" t="str">
        <f aca="false">INDEX(Orders!$E$2:$E$8001,MATCH(B3572,Orders!$A$2:$A$8001,0))</f>
        <v>Delivered</v>
      </c>
      <c r="K3572" s="1" t="str">
        <f aca="false">LEFT(INDEX(Orders!$C$2:$C$8001,MATCH(B3572,Orders!$A$2:$A$8001,0)),7)</f>
        <v>2024-05</v>
      </c>
    </row>
    <row r="3573" customFormat="false" ht="15" hidden="false" customHeight="true" outlineLevel="0" collapsed="false">
      <c r="A3573" s="1" t="s">
        <v>14043</v>
      </c>
      <c r="B3573" s="1" t="s">
        <v>4144</v>
      </c>
      <c r="C3573" s="1" t="s">
        <v>1977</v>
      </c>
      <c r="D3573" s="1" t="n">
        <v>3</v>
      </c>
      <c r="E3573" s="16" t="n">
        <v>2386.05</v>
      </c>
      <c r="F3573" s="17" t="n">
        <v>0.05</v>
      </c>
      <c r="G3573" s="16" t="n">
        <v>6800.24</v>
      </c>
      <c r="I3573" s="1" t="str">
        <f aca="false">INDEX(Products!$C$2:$C$51,MATCH(C3573,Products!$A$2:$A$51,0))</f>
        <v>Beauty &amp; Personal Care</v>
      </c>
      <c r="J3573" s="1" t="str">
        <f aca="false">INDEX(Orders!$E$2:$E$8001,MATCH(B3573,Orders!$A$2:$A$8001,0))</f>
        <v>Delivered</v>
      </c>
      <c r="K3573" s="1" t="str">
        <f aca="false">LEFT(INDEX(Orders!$C$2:$C$8001,MATCH(B3573,Orders!$A$2:$A$8001,0)),7)</f>
        <v>2025-11</v>
      </c>
    </row>
    <row r="3574" customFormat="false" ht="15" hidden="false" customHeight="true" outlineLevel="0" collapsed="false">
      <c r="A3574" s="1" t="s">
        <v>14044</v>
      </c>
      <c r="B3574" s="1" t="s">
        <v>4144</v>
      </c>
      <c r="C3574" s="1" t="s">
        <v>2006</v>
      </c>
      <c r="D3574" s="1" t="n">
        <v>2</v>
      </c>
      <c r="E3574" s="16" t="n">
        <v>482.17</v>
      </c>
      <c r="F3574" s="17" t="n">
        <v>0</v>
      </c>
      <c r="G3574" s="16" t="n">
        <v>964.34</v>
      </c>
      <c r="I3574" s="1" t="str">
        <f aca="false">INDEX(Products!$C$2:$C$51,MATCH(C3574,Products!$A$2:$A$51,0))</f>
        <v>Books &amp; Stationery</v>
      </c>
      <c r="J3574" s="1" t="str">
        <f aca="false">INDEX(Orders!$E$2:$E$8001,MATCH(B3574,Orders!$A$2:$A$8001,0))</f>
        <v>Delivered</v>
      </c>
      <c r="K3574" s="1" t="str">
        <f aca="false">LEFT(INDEX(Orders!$C$2:$C$8001,MATCH(B3574,Orders!$A$2:$A$8001,0)),7)</f>
        <v>2025-11</v>
      </c>
    </row>
    <row r="3575" customFormat="false" ht="15" hidden="false" customHeight="true" outlineLevel="0" collapsed="false">
      <c r="A3575" s="1" t="s">
        <v>14045</v>
      </c>
      <c r="B3575" s="1" t="s">
        <v>4145</v>
      </c>
      <c r="C3575" s="1" t="s">
        <v>1997</v>
      </c>
      <c r="D3575" s="1" t="n">
        <v>1</v>
      </c>
      <c r="E3575" s="16" t="n">
        <v>311.15</v>
      </c>
      <c r="F3575" s="17" t="n">
        <v>0</v>
      </c>
      <c r="G3575" s="16" t="n">
        <v>311.15</v>
      </c>
      <c r="I3575" s="1" t="str">
        <f aca="false">INDEX(Products!$C$2:$C$51,MATCH(C3575,Products!$A$2:$A$51,0))</f>
        <v>Sports &amp; Fitness</v>
      </c>
      <c r="J3575" s="1" t="str">
        <f aca="false">INDEX(Orders!$E$2:$E$8001,MATCH(B3575,Orders!$A$2:$A$8001,0))</f>
        <v>Delivered</v>
      </c>
      <c r="K3575" s="1" t="str">
        <f aca="false">LEFT(INDEX(Orders!$C$2:$C$8001,MATCH(B3575,Orders!$A$2:$A$8001,0)),7)</f>
        <v>2025-12</v>
      </c>
    </row>
    <row r="3576" customFormat="false" ht="15" hidden="false" customHeight="true" outlineLevel="0" collapsed="false">
      <c r="A3576" s="1" t="s">
        <v>14046</v>
      </c>
      <c r="B3576" s="1" t="s">
        <v>4145</v>
      </c>
      <c r="C3576" s="1" t="s">
        <v>1930</v>
      </c>
      <c r="D3576" s="1" t="n">
        <v>1</v>
      </c>
      <c r="E3576" s="16" t="n">
        <v>2398.35</v>
      </c>
      <c r="F3576" s="17" t="n">
        <v>0.1</v>
      </c>
      <c r="G3576" s="16" t="n">
        <v>2158.52</v>
      </c>
      <c r="I3576" s="1" t="str">
        <f aca="false">INDEX(Products!$C$2:$C$51,MATCH(C3576,Products!$A$2:$A$51,0))</f>
        <v>Electronics</v>
      </c>
      <c r="J3576" s="1" t="str">
        <f aca="false">INDEX(Orders!$E$2:$E$8001,MATCH(B3576,Orders!$A$2:$A$8001,0))</f>
        <v>Delivered</v>
      </c>
      <c r="K3576" s="1" t="str">
        <f aca="false">LEFT(INDEX(Orders!$C$2:$C$8001,MATCH(B3576,Orders!$A$2:$A$8001,0)),7)</f>
        <v>2025-12</v>
      </c>
    </row>
    <row r="3577" customFormat="false" ht="15" hidden="false" customHeight="true" outlineLevel="0" collapsed="false">
      <c r="A3577" s="1" t="s">
        <v>14047</v>
      </c>
      <c r="B3577" s="1" t="s">
        <v>4145</v>
      </c>
      <c r="C3577" s="1" t="s">
        <v>1961</v>
      </c>
      <c r="D3577" s="1" t="n">
        <v>3</v>
      </c>
      <c r="E3577" s="16" t="n">
        <v>3493.68</v>
      </c>
      <c r="F3577" s="17" t="n">
        <v>0.2</v>
      </c>
      <c r="G3577" s="16" t="n">
        <v>8384.83</v>
      </c>
      <c r="I3577" s="1" t="str">
        <f aca="false">INDEX(Products!$C$2:$C$51,MATCH(C3577,Products!$A$2:$A$51,0))</f>
        <v>Home &amp; Kitchen</v>
      </c>
      <c r="J3577" s="1" t="str">
        <f aca="false">INDEX(Orders!$E$2:$E$8001,MATCH(B3577,Orders!$A$2:$A$8001,0))</f>
        <v>Delivered</v>
      </c>
      <c r="K3577" s="1" t="str">
        <f aca="false">LEFT(INDEX(Orders!$C$2:$C$8001,MATCH(B3577,Orders!$A$2:$A$8001,0)),7)</f>
        <v>2025-12</v>
      </c>
    </row>
    <row r="3578" customFormat="false" ht="15" hidden="false" customHeight="true" outlineLevel="0" collapsed="false">
      <c r="A3578" s="1" t="s">
        <v>14048</v>
      </c>
      <c r="B3578" s="1" t="s">
        <v>4145</v>
      </c>
      <c r="C3578" s="1" t="s">
        <v>1990</v>
      </c>
      <c r="D3578" s="1" t="n">
        <v>1</v>
      </c>
      <c r="E3578" s="16" t="n">
        <v>5311.32</v>
      </c>
      <c r="F3578" s="17" t="n">
        <v>0.05</v>
      </c>
      <c r="G3578" s="16" t="n">
        <v>5045.75</v>
      </c>
      <c r="I3578" s="1" t="str">
        <f aca="false">INDEX(Products!$C$2:$C$51,MATCH(C3578,Products!$A$2:$A$51,0))</f>
        <v>Sports &amp; Fitness</v>
      </c>
      <c r="J3578" s="1" t="str">
        <f aca="false">INDEX(Orders!$E$2:$E$8001,MATCH(B3578,Orders!$A$2:$A$8001,0))</f>
        <v>Delivered</v>
      </c>
      <c r="K3578" s="1" t="str">
        <f aca="false">LEFT(INDEX(Orders!$C$2:$C$8001,MATCH(B3578,Orders!$A$2:$A$8001,0)),7)</f>
        <v>2025-12</v>
      </c>
    </row>
    <row r="3579" customFormat="false" ht="15" hidden="false" customHeight="true" outlineLevel="0" collapsed="false">
      <c r="A3579" s="1" t="s">
        <v>14049</v>
      </c>
      <c r="B3579" s="1" t="s">
        <v>4145</v>
      </c>
      <c r="C3579" s="1" t="s">
        <v>1953</v>
      </c>
      <c r="D3579" s="1" t="n">
        <v>2</v>
      </c>
      <c r="E3579" s="16" t="n">
        <v>4914.12</v>
      </c>
      <c r="F3579" s="17" t="n">
        <v>0.2</v>
      </c>
      <c r="G3579" s="16" t="n">
        <v>7862.59</v>
      </c>
      <c r="I3579" s="1" t="str">
        <f aca="false">INDEX(Products!$C$2:$C$51,MATCH(C3579,Products!$A$2:$A$51,0))</f>
        <v>Fashion</v>
      </c>
      <c r="J3579" s="1" t="str">
        <f aca="false">INDEX(Orders!$E$2:$E$8001,MATCH(B3579,Orders!$A$2:$A$8001,0))</f>
        <v>Delivered</v>
      </c>
      <c r="K3579" s="1" t="str">
        <f aca="false">LEFT(INDEX(Orders!$C$2:$C$8001,MATCH(B3579,Orders!$A$2:$A$8001,0)),7)</f>
        <v>2025-12</v>
      </c>
    </row>
    <row r="3580" customFormat="false" ht="15" hidden="false" customHeight="true" outlineLevel="0" collapsed="false">
      <c r="A3580" s="1" t="s">
        <v>14050</v>
      </c>
      <c r="B3580" s="1" t="s">
        <v>4146</v>
      </c>
      <c r="C3580" s="1" t="s">
        <v>2006</v>
      </c>
      <c r="D3580" s="1" t="n">
        <v>2</v>
      </c>
      <c r="E3580" s="16" t="n">
        <v>482.17</v>
      </c>
      <c r="F3580" s="17" t="n">
        <v>0</v>
      </c>
      <c r="G3580" s="16" t="n">
        <v>964.34</v>
      </c>
      <c r="I3580" s="1" t="str">
        <f aca="false">INDEX(Products!$C$2:$C$51,MATCH(C3580,Products!$A$2:$A$51,0))</f>
        <v>Books &amp; Stationery</v>
      </c>
      <c r="J3580" s="1" t="str">
        <f aca="false">INDEX(Orders!$E$2:$E$8001,MATCH(B3580,Orders!$A$2:$A$8001,0))</f>
        <v>Delivered</v>
      </c>
      <c r="K3580" s="1" t="str">
        <f aca="false">LEFT(INDEX(Orders!$C$2:$C$8001,MATCH(B3580,Orders!$A$2:$A$8001,0)),7)</f>
        <v>2025-07</v>
      </c>
    </row>
    <row r="3581" customFormat="false" ht="15" hidden="false" customHeight="true" outlineLevel="0" collapsed="false">
      <c r="A3581" s="1" t="s">
        <v>14051</v>
      </c>
      <c r="B3581" s="1" t="s">
        <v>4146</v>
      </c>
      <c r="C3581" s="1" t="s">
        <v>1976</v>
      </c>
      <c r="D3581" s="1" t="n">
        <v>2</v>
      </c>
      <c r="E3581" s="16" t="n">
        <v>1603.35</v>
      </c>
      <c r="F3581" s="17" t="n">
        <v>0.2</v>
      </c>
      <c r="G3581" s="16" t="n">
        <v>2565.36</v>
      </c>
      <c r="I3581" s="1" t="str">
        <f aca="false">INDEX(Products!$C$2:$C$51,MATCH(C3581,Products!$A$2:$A$51,0))</f>
        <v>Beauty &amp; Personal Care</v>
      </c>
      <c r="J3581" s="1" t="str">
        <f aca="false">INDEX(Orders!$E$2:$E$8001,MATCH(B3581,Orders!$A$2:$A$8001,0))</f>
        <v>Delivered</v>
      </c>
      <c r="K3581" s="1" t="str">
        <f aca="false">LEFT(INDEX(Orders!$C$2:$C$8001,MATCH(B3581,Orders!$A$2:$A$8001,0)),7)</f>
        <v>2025-07</v>
      </c>
    </row>
    <row r="3582" customFormat="false" ht="15" hidden="false" customHeight="true" outlineLevel="0" collapsed="false">
      <c r="A3582" s="1" t="s">
        <v>14052</v>
      </c>
      <c r="B3582" s="1" t="s">
        <v>4146</v>
      </c>
      <c r="C3582" s="1" t="s">
        <v>1940</v>
      </c>
      <c r="D3582" s="1" t="n">
        <v>2</v>
      </c>
      <c r="E3582" s="16" t="n">
        <v>2374.52</v>
      </c>
      <c r="F3582" s="17" t="n">
        <v>0.1</v>
      </c>
      <c r="G3582" s="16" t="n">
        <v>4274.14</v>
      </c>
      <c r="I3582" s="1" t="str">
        <f aca="false">INDEX(Products!$C$2:$C$51,MATCH(C3582,Products!$A$2:$A$51,0))</f>
        <v>Fashion</v>
      </c>
      <c r="J3582" s="1" t="str">
        <f aca="false">INDEX(Orders!$E$2:$E$8001,MATCH(B3582,Orders!$A$2:$A$8001,0))</f>
        <v>Delivered</v>
      </c>
      <c r="K3582" s="1" t="str">
        <f aca="false">LEFT(INDEX(Orders!$C$2:$C$8001,MATCH(B3582,Orders!$A$2:$A$8001,0)),7)</f>
        <v>2025-07</v>
      </c>
    </row>
    <row r="3583" customFormat="false" ht="15" hidden="false" customHeight="true" outlineLevel="0" collapsed="false">
      <c r="A3583" s="1" t="s">
        <v>14053</v>
      </c>
      <c r="B3583" s="1" t="s">
        <v>4146</v>
      </c>
      <c r="C3583" s="1" t="s">
        <v>1979</v>
      </c>
      <c r="D3583" s="1" t="n">
        <v>1</v>
      </c>
      <c r="E3583" s="16" t="n">
        <v>623</v>
      </c>
      <c r="F3583" s="17" t="n">
        <v>0</v>
      </c>
      <c r="G3583" s="16" t="n">
        <v>623</v>
      </c>
      <c r="I3583" s="1" t="str">
        <f aca="false">INDEX(Products!$C$2:$C$51,MATCH(C3583,Products!$A$2:$A$51,0))</f>
        <v>Beauty &amp; Personal Care</v>
      </c>
      <c r="J3583" s="1" t="str">
        <f aca="false">INDEX(Orders!$E$2:$E$8001,MATCH(B3583,Orders!$A$2:$A$8001,0))</f>
        <v>Delivered</v>
      </c>
      <c r="K3583" s="1" t="str">
        <f aca="false">LEFT(INDEX(Orders!$C$2:$C$8001,MATCH(B3583,Orders!$A$2:$A$8001,0)),7)</f>
        <v>2025-07</v>
      </c>
    </row>
    <row r="3584" customFormat="false" ht="15" hidden="false" customHeight="true" outlineLevel="0" collapsed="false">
      <c r="A3584" s="1" t="s">
        <v>14054</v>
      </c>
      <c r="B3584" s="1" t="s">
        <v>4147</v>
      </c>
      <c r="C3584" s="1" t="s">
        <v>1938</v>
      </c>
      <c r="D3584" s="1" t="n">
        <v>1</v>
      </c>
      <c r="E3584" s="16" t="n">
        <v>1572.6</v>
      </c>
      <c r="F3584" s="17" t="n">
        <v>0</v>
      </c>
      <c r="G3584" s="16" t="n">
        <v>1572.6</v>
      </c>
      <c r="I3584" s="1" t="str">
        <f aca="false">INDEX(Products!$C$2:$C$51,MATCH(C3584,Products!$A$2:$A$51,0))</f>
        <v>Fashion</v>
      </c>
      <c r="J3584" s="1" t="str">
        <f aca="false">INDEX(Orders!$E$2:$E$8001,MATCH(B3584,Orders!$A$2:$A$8001,0))</f>
        <v>Delivered</v>
      </c>
      <c r="K3584" s="1" t="str">
        <f aca="false">LEFT(INDEX(Orders!$C$2:$C$8001,MATCH(B3584,Orders!$A$2:$A$8001,0)),7)</f>
        <v>2025-04</v>
      </c>
    </row>
    <row r="3585" customFormat="false" ht="15" hidden="false" customHeight="true" outlineLevel="0" collapsed="false">
      <c r="A3585" s="1" t="s">
        <v>14055</v>
      </c>
      <c r="B3585" s="1" t="s">
        <v>4148</v>
      </c>
      <c r="C3585" s="1" t="s">
        <v>2007</v>
      </c>
      <c r="D3585" s="1" t="n">
        <v>1</v>
      </c>
      <c r="E3585" s="16" t="n">
        <v>750.27</v>
      </c>
      <c r="F3585" s="17" t="n">
        <v>0</v>
      </c>
      <c r="G3585" s="16" t="n">
        <v>750.27</v>
      </c>
      <c r="I3585" s="1" t="str">
        <f aca="false">INDEX(Products!$C$2:$C$51,MATCH(C3585,Products!$A$2:$A$51,0))</f>
        <v>Books &amp; Stationery</v>
      </c>
      <c r="J3585" s="1" t="str">
        <f aca="false">INDEX(Orders!$E$2:$E$8001,MATCH(B3585,Orders!$A$2:$A$8001,0))</f>
        <v>Delivered</v>
      </c>
      <c r="K3585" s="1" t="str">
        <f aca="false">LEFT(INDEX(Orders!$C$2:$C$8001,MATCH(B3585,Orders!$A$2:$A$8001,0)),7)</f>
        <v>2025-10</v>
      </c>
    </row>
    <row r="3586" customFormat="false" ht="15" hidden="false" customHeight="true" outlineLevel="0" collapsed="false">
      <c r="A3586" s="1" t="s">
        <v>14056</v>
      </c>
      <c r="B3586" s="1" t="s">
        <v>4149</v>
      </c>
      <c r="C3586" s="1" t="s">
        <v>1930</v>
      </c>
      <c r="D3586" s="1" t="n">
        <v>1</v>
      </c>
      <c r="E3586" s="16" t="n">
        <v>2398.35</v>
      </c>
      <c r="F3586" s="17" t="n">
        <v>0.1</v>
      </c>
      <c r="G3586" s="16" t="n">
        <v>2158.52</v>
      </c>
      <c r="I3586" s="1" t="str">
        <f aca="false">INDEX(Products!$C$2:$C$51,MATCH(C3586,Products!$A$2:$A$51,0))</f>
        <v>Electronics</v>
      </c>
      <c r="J3586" s="1" t="str">
        <f aca="false">INDEX(Orders!$E$2:$E$8001,MATCH(B3586,Orders!$A$2:$A$8001,0))</f>
        <v>Delivered</v>
      </c>
      <c r="K3586" s="1" t="str">
        <f aca="false">LEFT(INDEX(Orders!$C$2:$C$8001,MATCH(B3586,Orders!$A$2:$A$8001,0)),7)</f>
        <v>2025-06</v>
      </c>
    </row>
    <row r="3587" customFormat="false" ht="15" hidden="false" customHeight="true" outlineLevel="0" collapsed="false">
      <c r="A3587" s="1" t="s">
        <v>14057</v>
      </c>
      <c r="B3587" s="1" t="s">
        <v>4151</v>
      </c>
      <c r="C3587" s="1" t="s">
        <v>2006</v>
      </c>
      <c r="D3587" s="1" t="n">
        <v>1</v>
      </c>
      <c r="E3587" s="16" t="n">
        <v>482.17</v>
      </c>
      <c r="F3587" s="17" t="n">
        <v>0</v>
      </c>
      <c r="G3587" s="16" t="n">
        <v>482.17</v>
      </c>
      <c r="I3587" s="1" t="str">
        <f aca="false">INDEX(Products!$C$2:$C$51,MATCH(C3587,Products!$A$2:$A$51,0))</f>
        <v>Books &amp; Stationery</v>
      </c>
      <c r="J3587" s="1" t="str">
        <f aca="false">INDEX(Orders!$E$2:$E$8001,MATCH(B3587,Orders!$A$2:$A$8001,0))</f>
        <v>Delivered</v>
      </c>
      <c r="K3587" s="1" t="str">
        <f aca="false">LEFT(INDEX(Orders!$C$2:$C$8001,MATCH(B3587,Orders!$A$2:$A$8001,0)),7)</f>
        <v>2025-07</v>
      </c>
    </row>
    <row r="3588" customFormat="false" ht="15" hidden="false" customHeight="true" outlineLevel="0" collapsed="false">
      <c r="A3588" s="1" t="s">
        <v>14058</v>
      </c>
      <c r="B3588" s="1" t="s">
        <v>4152</v>
      </c>
      <c r="C3588" s="1" t="s">
        <v>2000</v>
      </c>
      <c r="D3588" s="1" t="n">
        <v>1</v>
      </c>
      <c r="E3588" s="16" t="n">
        <v>425.08</v>
      </c>
      <c r="F3588" s="17" t="n">
        <v>0.05</v>
      </c>
      <c r="G3588" s="16" t="n">
        <v>403.83</v>
      </c>
      <c r="I3588" s="1" t="str">
        <f aca="false">INDEX(Products!$C$2:$C$51,MATCH(C3588,Products!$A$2:$A$51,0))</f>
        <v>Books &amp; Stationery</v>
      </c>
      <c r="J3588" s="1" t="str">
        <f aca="false">INDEX(Orders!$E$2:$E$8001,MATCH(B3588,Orders!$A$2:$A$8001,0))</f>
        <v>Delivered</v>
      </c>
      <c r="K3588" s="1" t="str">
        <f aca="false">LEFT(INDEX(Orders!$C$2:$C$8001,MATCH(B3588,Orders!$A$2:$A$8001,0)),7)</f>
        <v>2025-11</v>
      </c>
    </row>
    <row r="3589" customFormat="false" ht="15" hidden="false" customHeight="true" outlineLevel="0" collapsed="false">
      <c r="A3589" s="1" t="s">
        <v>14059</v>
      </c>
      <c r="B3589" s="1" t="s">
        <v>4153</v>
      </c>
      <c r="C3589" s="1" t="s">
        <v>2006</v>
      </c>
      <c r="D3589" s="1" t="n">
        <v>1</v>
      </c>
      <c r="E3589" s="16" t="n">
        <v>482.17</v>
      </c>
      <c r="F3589" s="17" t="n">
        <v>0.1</v>
      </c>
      <c r="G3589" s="16" t="n">
        <v>433.95</v>
      </c>
      <c r="I3589" s="1" t="str">
        <f aca="false">INDEX(Products!$C$2:$C$51,MATCH(C3589,Products!$A$2:$A$51,0))</f>
        <v>Books &amp; Stationery</v>
      </c>
      <c r="J3589" s="1" t="str">
        <f aca="false">INDEX(Orders!$E$2:$E$8001,MATCH(B3589,Orders!$A$2:$A$8001,0))</f>
        <v>Delivered</v>
      </c>
      <c r="K3589" s="1" t="str">
        <f aca="false">LEFT(INDEX(Orders!$C$2:$C$8001,MATCH(B3589,Orders!$A$2:$A$8001,0)),7)</f>
        <v>2024-12</v>
      </c>
    </row>
    <row r="3590" customFormat="false" ht="15" hidden="false" customHeight="true" outlineLevel="0" collapsed="false">
      <c r="A3590" s="1" t="s">
        <v>14060</v>
      </c>
      <c r="B3590" s="1" t="s">
        <v>4153</v>
      </c>
      <c r="C3590" s="1" t="s">
        <v>2007</v>
      </c>
      <c r="D3590" s="1" t="n">
        <v>1</v>
      </c>
      <c r="E3590" s="16" t="n">
        <v>750.27</v>
      </c>
      <c r="F3590" s="17" t="n">
        <v>0.05</v>
      </c>
      <c r="G3590" s="16" t="n">
        <v>712.76</v>
      </c>
      <c r="I3590" s="1" t="str">
        <f aca="false">INDEX(Products!$C$2:$C$51,MATCH(C3590,Products!$A$2:$A$51,0))</f>
        <v>Books &amp; Stationery</v>
      </c>
      <c r="J3590" s="1" t="str">
        <f aca="false">INDEX(Orders!$E$2:$E$8001,MATCH(B3590,Orders!$A$2:$A$8001,0))</f>
        <v>Delivered</v>
      </c>
      <c r="K3590" s="1" t="str">
        <f aca="false">LEFT(INDEX(Orders!$C$2:$C$8001,MATCH(B3590,Orders!$A$2:$A$8001,0)),7)</f>
        <v>2024-12</v>
      </c>
    </row>
    <row r="3591" customFormat="false" ht="15" hidden="false" customHeight="true" outlineLevel="0" collapsed="false">
      <c r="A3591" s="1" t="s">
        <v>14061</v>
      </c>
      <c r="B3591" s="1" t="s">
        <v>4154</v>
      </c>
      <c r="C3591" s="1" t="s">
        <v>2006</v>
      </c>
      <c r="D3591" s="1" t="n">
        <v>1</v>
      </c>
      <c r="E3591" s="16" t="n">
        <v>482.17</v>
      </c>
      <c r="F3591" s="17" t="n">
        <v>0.1</v>
      </c>
      <c r="G3591" s="16" t="n">
        <v>433.95</v>
      </c>
      <c r="I3591" s="1" t="str">
        <f aca="false">INDEX(Products!$C$2:$C$51,MATCH(C3591,Products!$A$2:$A$51,0))</f>
        <v>Books &amp; Stationery</v>
      </c>
      <c r="J3591" s="1" t="str">
        <f aca="false">INDEX(Orders!$E$2:$E$8001,MATCH(B3591,Orders!$A$2:$A$8001,0))</f>
        <v>Delivered</v>
      </c>
      <c r="K3591" s="1" t="str">
        <f aca="false">LEFT(INDEX(Orders!$C$2:$C$8001,MATCH(B3591,Orders!$A$2:$A$8001,0)),7)</f>
        <v>2025-01</v>
      </c>
    </row>
    <row r="3592" customFormat="false" ht="15" hidden="false" customHeight="true" outlineLevel="0" collapsed="false">
      <c r="A3592" s="1" t="s">
        <v>14062</v>
      </c>
      <c r="B3592" s="1" t="s">
        <v>4154</v>
      </c>
      <c r="C3592" s="1" t="s">
        <v>1940</v>
      </c>
      <c r="D3592" s="1" t="n">
        <v>3</v>
      </c>
      <c r="E3592" s="16" t="n">
        <v>2374.52</v>
      </c>
      <c r="F3592" s="17" t="n">
        <v>0</v>
      </c>
      <c r="G3592" s="16" t="n">
        <v>7123.56</v>
      </c>
      <c r="I3592" s="1" t="str">
        <f aca="false">INDEX(Products!$C$2:$C$51,MATCH(C3592,Products!$A$2:$A$51,0))</f>
        <v>Fashion</v>
      </c>
      <c r="J3592" s="1" t="str">
        <f aca="false">INDEX(Orders!$E$2:$E$8001,MATCH(B3592,Orders!$A$2:$A$8001,0))</f>
        <v>Delivered</v>
      </c>
      <c r="K3592" s="1" t="str">
        <f aca="false">LEFT(INDEX(Orders!$C$2:$C$8001,MATCH(B3592,Orders!$A$2:$A$8001,0)),7)</f>
        <v>2025-01</v>
      </c>
    </row>
    <row r="3593" customFormat="false" ht="15" hidden="false" customHeight="true" outlineLevel="0" collapsed="false">
      <c r="A3593" s="1" t="s">
        <v>14063</v>
      </c>
      <c r="B3593" s="1" t="s">
        <v>4154</v>
      </c>
      <c r="C3593" s="1" t="s">
        <v>1938</v>
      </c>
      <c r="D3593" s="1" t="n">
        <v>1</v>
      </c>
      <c r="E3593" s="16" t="n">
        <v>1572.6</v>
      </c>
      <c r="F3593" s="17" t="n">
        <v>0.1</v>
      </c>
      <c r="G3593" s="16" t="n">
        <v>1415.34</v>
      </c>
      <c r="I3593" s="1" t="str">
        <f aca="false">INDEX(Products!$C$2:$C$51,MATCH(C3593,Products!$A$2:$A$51,0))</f>
        <v>Fashion</v>
      </c>
      <c r="J3593" s="1" t="str">
        <f aca="false">INDEX(Orders!$E$2:$E$8001,MATCH(B3593,Orders!$A$2:$A$8001,0))</f>
        <v>Delivered</v>
      </c>
      <c r="K3593" s="1" t="str">
        <f aca="false">LEFT(INDEX(Orders!$C$2:$C$8001,MATCH(B3593,Orders!$A$2:$A$8001,0)),7)</f>
        <v>2025-01</v>
      </c>
    </row>
    <row r="3594" customFormat="false" ht="15" hidden="false" customHeight="true" outlineLevel="0" collapsed="false">
      <c r="A3594" s="1" t="s">
        <v>14064</v>
      </c>
      <c r="B3594" s="1" t="s">
        <v>4155</v>
      </c>
      <c r="C3594" s="1" t="s">
        <v>1940</v>
      </c>
      <c r="D3594" s="1" t="n">
        <v>1</v>
      </c>
      <c r="E3594" s="16" t="n">
        <v>2374.52</v>
      </c>
      <c r="F3594" s="17" t="n">
        <v>0.15</v>
      </c>
      <c r="G3594" s="16" t="n">
        <v>2018.34</v>
      </c>
      <c r="I3594" s="1" t="str">
        <f aca="false">INDEX(Products!$C$2:$C$51,MATCH(C3594,Products!$A$2:$A$51,0))</f>
        <v>Fashion</v>
      </c>
      <c r="J3594" s="1" t="str">
        <f aca="false">INDEX(Orders!$E$2:$E$8001,MATCH(B3594,Orders!$A$2:$A$8001,0))</f>
        <v>Delivered</v>
      </c>
      <c r="K3594" s="1" t="str">
        <f aca="false">LEFT(INDEX(Orders!$C$2:$C$8001,MATCH(B3594,Orders!$A$2:$A$8001,0)),7)</f>
        <v>2025-12</v>
      </c>
    </row>
    <row r="3595" customFormat="false" ht="15" hidden="false" customHeight="true" outlineLevel="0" collapsed="false">
      <c r="A3595" s="1" t="s">
        <v>14065</v>
      </c>
      <c r="B3595" s="1" t="s">
        <v>4155</v>
      </c>
      <c r="C3595" s="1" t="s">
        <v>1953</v>
      </c>
      <c r="D3595" s="1" t="n">
        <v>1</v>
      </c>
      <c r="E3595" s="16" t="n">
        <v>4914.12</v>
      </c>
      <c r="F3595" s="17" t="n">
        <v>0.15</v>
      </c>
      <c r="G3595" s="16" t="n">
        <v>4177</v>
      </c>
      <c r="I3595" s="1" t="str">
        <f aca="false">INDEX(Products!$C$2:$C$51,MATCH(C3595,Products!$A$2:$A$51,0))</f>
        <v>Fashion</v>
      </c>
      <c r="J3595" s="1" t="str">
        <f aca="false">INDEX(Orders!$E$2:$E$8001,MATCH(B3595,Orders!$A$2:$A$8001,0))</f>
        <v>Delivered</v>
      </c>
      <c r="K3595" s="1" t="str">
        <f aca="false">LEFT(INDEX(Orders!$C$2:$C$8001,MATCH(B3595,Orders!$A$2:$A$8001,0)),7)</f>
        <v>2025-12</v>
      </c>
    </row>
    <row r="3596" customFormat="false" ht="15" hidden="false" customHeight="true" outlineLevel="0" collapsed="false">
      <c r="A3596" s="1" t="s">
        <v>14066</v>
      </c>
      <c r="B3596" s="1" t="s">
        <v>4155</v>
      </c>
      <c r="C3596" s="1" t="s">
        <v>1990</v>
      </c>
      <c r="D3596" s="1" t="n">
        <v>1</v>
      </c>
      <c r="E3596" s="16" t="n">
        <v>5311.32</v>
      </c>
      <c r="F3596" s="17" t="n">
        <v>0</v>
      </c>
      <c r="G3596" s="16" t="n">
        <v>5311.32</v>
      </c>
      <c r="I3596" s="1" t="str">
        <f aca="false">INDEX(Products!$C$2:$C$51,MATCH(C3596,Products!$A$2:$A$51,0))</f>
        <v>Sports &amp; Fitness</v>
      </c>
      <c r="J3596" s="1" t="str">
        <f aca="false">INDEX(Orders!$E$2:$E$8001,MATCH(B3596,Orders!$A$2:$A$8001,0))</f>
        <v>Delivered</v>
      </c>
      <c r="K3596" s="1" t="str">
        <f aca="false">LEFT(INDEX(Orders!$C$2:$C$8001,MATCH(B3596,Orders!$A$2:$A$8001,0)),7)</f>
        <v>2025-12</v>
      </c>
    </row>
    <row r="3597" customFormat="false" ht="15" hidden="false" customHeight="true" outlineLevel="0" collapsed="false">
      <c r="A3597" s="1" t="s">
        <v>14067</v>
      </c>
      <c r="B3597" s="1" t="s">
        <v>4156</v>
      </c>
      <c r="C3597" s="1" t="s">
        <v>2006</v>
      </c>
      <c r="D3597" s="1" t="n">
        <v>2</v>
      </c>
      <c r="E3597" s="16" t="n">
        <v>482.17</v>
      </c>
      <c r="F3597" s="17" t="n">
        <v>0.05</v>
      </c>
      <c r="G3597" s="16" t="n">
        <v>916.12</v>
      </c>
      <c r="I3597" s="1" t="str">
        <f aca="false">INDEX(Products!$C$2:$C$51,MATCH(C3597,Products!$A$2:$A$51,0))</f>
        <v>Books &amp; Stationery</v>
      </c>
      <c r="J3597" s="1" t="str">
        <f aca="false">INDEX(Orders!$E$2:$E$8001,MATCH(B3597,Orders!$A$2:$A$8001,0))</f>
        <v>Delivered</v>
      </c>
      <c r="K3597" s="1" t="str">
        <f aca="false">LEFT(INDEX(Orders!$C$2:$C$8001,MATCH(B3597,Orders!$A$2:$A$8001,0)),7)</f>
        <v>2024-03</v>
      </c>
    </row>
    <row r="3598" customFormat="false" ht="15" hidden="false" customHeight="true" outlineLevel="0" collapsed="false">
      <c r="A3598" s="1" t="s">
        <v>14068</v>
      </c>
      <c r="B3598" s="1" t="s">
        <v>4157</v>
      </c>
      <c r="C3598" s="1" t="s">
        <v>1940</v>
      </c>
      <c r="D3598" s="1" t="n">
        <v>1</v>
      </c>
      <c r="E3598" s="16" t="n">
        <v>2374.52</v>
      </c>
      <c r="F3598" s="17" t="n">
        <v>0</v>
      </c>
      <c r="G3598" s="16" t="n">
        <v>2374.52</v>
      </c>
      <c r="I3598" s="1" t="str">
        <f aca="false">INDEX(Products!$C$2:$C$51,MATCH(C3598,Products!$A$2:$A$51,0))</f>
        <v>Fashion</v>
      </c>
      <c r="J3598" s="1" t="str">
        <f aca="false">INDEX(Orders!$E$2:$E$8001,MATCH(B3598,Orders!$A$2:$A$8001,0))</f>
        <v>Delivered</v>
      </c>
      <c r="K3598" s="1" t="str">
        <f aca="false">LEFT(INDEX(Orders!$C$2:$C$8001,MATCH(B3598,Orders!$A$2:$A$8001,0)),7)</f>
        <v>2025-07</v>
      </c>
    </row>
    <row r="3599" customFormat="false" ht="15" hidden="false" customHeight="true" outlineLevel="0" collapsed="false">
      <c r="A3599" s="1" t="s">
        <v>14069</v>
      </c>
      <c r="B3599" s="1" t="s">
        <v>4157</v>
      </c>
      <c r="C3599" s="1" t="s">
        <v>1961</v>
      </c>
      <c r="D3599" s="1" t="n">
        <v>1</v>
      </c>
      <c r="E3599" s="16" t="n">
        <v>3493.68</v>
      </c>
      <c r="F3599" s="17" t="n">
        <v>0.05</v>
      </c>
      <c r="G3599" s="16" t="n">
        <v>3319</v>
      </c>
      <c r="I3599" s="1" t="str">
        <f aca="false">INDEX(Products!$C$2:$C$51,MATCH(C3599,Products!$A$2:$A$51,0))</f>
        <v>Home &amp; Kitchen</v>
      </c>
      <c r="J3599" s="1" t="str">
        <f aca="false">INDEX(Orders!$E$2:$E$8001,MATCH(B3599,Orders!$A$2:$A$8001,0))</f>
        <v>Delivered</v>
      </c>
      <c r="K3599" s="1" t="str">
        <f aca="false">LEFT(INDEX(Orders!$C$2:$C$8001,MATCH(B3599,Orders!$A$2:$A$8001,0)),7)</f>
        <v>2025-07</v>
      </c>
    </row>
    <row r="3600" customFormat="false" ht="15" hidden="false" customHeight="true" outlineLevel="0" collapsed="false">
      <c r="A3600" s="1" t="s">
        <v>14070</v>
      </c>
      <c r="B3600" s="1" t="s">
        <v>4157</v>
      </c>
      <c r="C3600" s="1" t="s">
        <v>1976</v>
      </c>
      <c r="D3600" s="1" t="n">
        <v>1</v>
      </c>
      <c r="E3600" s="16" t="n">
        <v>1603.35</v>
      </c>
      <c r="F3600" s="17" t="n">
        <v>0.2</v>
      </c>
      <c r="G3600" s="16" t="n">
        <v>1282.68</v>
      </c>
      <c r="I3600" s="1" t="str">
        <f aca="false">INDEX(Products!$C$2:$C$51,MATCH(C3600,Products!$A$2:$A$51,0))</f>
        <v>Beauty &amp; Personal Care</v>
      </c>
      <c r="J3600" s="1" t="str">
        <f aca="false">INDEX(Orders!$E$2:$E$8001,MATCH(B3600,Orders!$A$2:$A$8001,0))</f>
        <v>Delivered</v>
      </c>
      <c r="K3600" s="1" t="str">
        <f aca="false">LEFT(INDEX(Orders!$C$2:$C$8001,MATCH(B3600,Orders!$A$2:$A$8001,0)),7)</f>
        <v>2025-07</v>
      </c>
    </row>
    <row r="3601" customFormat="false" ht="15" hidden="false" customHeight="true" outlineLevel="0" collapsed="false">
      <c r="A3601" s="1" t="s">
        <v>14071</v>
      </c>
      <c r="B3601" s="1" t="s">
        <v>4158</v>
      </c>
      <c r="C3601" s="1" t="s">
        <v>1953</v>
      </c>
      <c r="D3601" s="1" t="n">
        <v>1</v>
      </c>
      <c r="E3601" s="16" t="n">
        <v>4914.12</v>
      </c>
      <c r="F3601" s="17" t="n">
        <v>0</v>
      </c>
      <c r="G3601" s="16" t="n">
        <v>4914.12</v>
      </c>
      <c r="I3601" s="1" t="str">
        <f aca="false">INDEX(Products!$C$2:$C$51,MATCH(C3601,Products!$A$2:$A$51,0))</f>
        <v>Fashion</v>
      </c>
      <c r="J3601" s="1" t="str">
        <f aca="false">INDEX(Orders!$E$2:$E$8001,MATCH(B3601,Orders!$A$2:$A$8001,0))</f>
        <v>Delivered</v>
      </c>
      <c r="K3601" s="1" t="str">
        <f aca="false">LEFT(INDEX(Orders!$C$2:$C$8001,MATCH(B3601,Orders!$A$2:$A$8001,0)),7)</f>
        <v>2025-05</v>
      </c>
    </row>
    <row r="3602" customFormat="false" ht="15" hidden="false" customHeight="true" outlineLevel="0" collapsed="false">
      <c r="A3602" s="1" t="s">
        <v>14072</v>
      </c>
      <c r="B3602" s="1" t="s">
        <v>4159</v>
      </c>
      <c r="C3602" s="1" t="s">
        <v>1990</v>
      </c>
      <c r="D3602" s="1" t="n">
        <v>1</v>
      </c>
      <c r="E3602" s="16" t="n">
        <v>5311.32</v>
      </c>
      <c r="F3602" s="17" t="n">
        <v>0.15</v>
      </c>
      <c r="G3602" s="16" t="n">
        <v>4514.62</v>
      </c>
      <c r="I3602" s="1" t="str">
        <f aca="false">INDEX(Products!$C$2:$C$51,MATCH(C3602,Products!$A$2:$A$51,0))</f>
        <v>Sports &amp; Fitness</v>
      </c>
      <c r="J3602" s="1" t="str">
        <f aca="false">INDEX(Orders!$E$2:$E$8001,MATCH(B3602,Orders!$A$2:$A$8001,0))</f>
        <v>Refunded</v>
      </c>
      <c r="K3602" s="1" t="str">
        <f aca="false">LEFT(INDEX(Orders!$C$2:$C$8001,MATCH(B3602,Orders!$A$2:$A$8001,0)),7)</f>
        <v>2024-06</v>
      </c>
    </row>
    <row r="3603" customFormat="false" ht="15" hidden="false" customHeight="true" outlineLevel="0" collapsed="false">
      <c r="A3603" s="1" t="s">
        <v>14073</v>
      </c>
      <c r="B3603" s="1" t="s">
        <v>4160</v>
      </c>
      <c r="C3603" s="1" t="s">
        <v>2006</v>
      </c>
      <c r="D3603" s="1" t="n">
        <v>1</v>
      </c>
      <c r="E3603" s="16" t="n">
        <v>482.17</v>
      </c>
      <c r="F3603" s="17" t="n">
        <v>0</v>
      </c>
      <c r="G3603" s="16" t="n">
        <v>482.17</v>
      </c>
      <c r="I3603" s="1" t="str">
        <f aca="false">INDEX(Products!$C$2:$C$51,MATCH(C3603,Products!$A$2:$A$51,0))</f>
        <v>Books &amp; Stationery</v>
      </c>
      <c r="J3603" s="1" t="str">
        <f aca="false">INDEX(Orders!$E$2:$E$8001,MATCH(B3603,Orders!$A$2:$A$8001,0))</f>
        <v>Delivered</v>
      </c>
      <c r="K3603" s="1" t="str">
        <f aca="false">LEFT(INDEX(Orders!$C$2:$C$8001,MATCH(B3603,Orders!$A$2:$A$8001,0)),7)</f>
        <v>2025-06</v>
      </c>
    </row>
    <row r="3604" customFormat="false" ht="15" hidden="false" customHeight="true" outlineLevel="0" collapsed="false">
      <c r="A3604" s="1" t="s">
        <v>14074</v>
      </c>
      <c r="B3604" s="1" t="s">
        <v>4161</v>
      </c>
      <c r="C3604" s="1" t="s">
        <v>2006</v>
      </c>
      <c r="D3604" s="1" t="n">
        <v>2</v>
      </c>
      <c r="E3604" s="16" t="n">
        <v>482.17</v>
      </c>
      <c r="F3604" s="17" t="n">
        <v>0.1</v>
      </c>
      <c r="G3604" s="16" t="n">
        <v>867.91</v>
      </c>
      <c r="I3604" s="1" t="str">
        <f aca="false">INDEX(Products!$C$2:$C$51,MATCH(C3604,Products!$A$2:$A$51,0))</f>
        <v>Books &amp; Stationery</v>
      </c>
      <c r="J3604" s="1" t="str">
        <f aca="false">INDEX(Orders!$E$2:$E$8001,MATCH(B3604,Orders!$A$2:$A$8001,0))</f>
        <v>Cancelled</v>
      </c>
      <c r="K3604" s="1" t="str">
        <f aca="false">LEFT(INDEX(Orders!$C$2:$C$8001,MATCH(B3604,Orders!$A$2:$A$8001,0)),7)</f>
        <v>2025-10</v>
      </c>
    </row>
    <row r="3605" customFormat="false" ht="15" hidden="false" customHeight="true" outlineLevel="0" collapsed="false">
      <c r="A3605" s="1" t="s">
        <v>14075</v>
      </c>
      <c r="B3605" s="1" t="s">
        <v>4161</v>
      </c>
      <c r="C3605" s="1" t="s">
        <v>2007</v>
      </c>
      <c r="D3605" s="1" t="n">
        <v>3</v>
      </c>
      <c r="E3605" s="16" t="n">
        <v>750.27</v>
      </c>
      <c r="F3605" s="17" t="n">
        <v>0.05</v>
      </c>
      <c r="G3605" s="16" t="n">
        <v>2138.27</v>
      </c>
      <c r="I3605" s="1" t="str">
        <f aca="false">INDEX(Products!$C$2:$C$51,MATCH(C3605,Products!$A$2:$A$51,0))</f>
        <v>Books &amp; Stationery</v>
      </c>
      <c r="J3605" s="1" t="str">
        <f aca="false">INDEX(Orders!$E$2:$E$8001,MATCH(B3605,Orders!$A$2:$A$8001,0))</f>
        <v>Cancelled</v>
      </c>
      <c r="K3605" s="1" t="str">
        <f aca="false">LEFT(INDEX(Orders!$C$2:$C$8001,MATCH(B3605,Orders!$A$2:$A$8001,0)),7)</f>
        <v>2025-10</v>
      </c>
    </row>
    <row r="3606" customFormat="false" ht="15" hidden="false" customHeight="true" outlineLevel="0" collapsed="false">
      <c r="A3606" s="1" t="s">
        <v>14076</v>
      </c>
      <c r="B3606" s="1" t="s">
        <v>4161</v>
      </c>
      <c r="C3606" s="1" t="s">
        <v>1976</v>
      </c>
      <c r="D3606" s="1" t="n">
        <v>1</v>
      </c>
      <c r="E3606" s="16" t="n">
        <v>1603.35</v>
      </c>
      <c r="F3606" s="17" t="n">
        <v>0.05</v>
      </c>
      <c r="G3606" s="16" t="n">
        <v>1523.18</v>
      </c>
      <c r="I3606" s="1" t="str">
        <f aca="false">INDEX(Products!$C$2:$C$51,MATCH(C3606,Products!$A$2:$A$51,0))</f>
        <v>Beauty &amp; Personal Care</v>
      </c>
      <c r="J3606" s="1" t="str">
        <f aca="false">INDEX(Orders!$E$2:$E$8001,MATCH(B3606,Orders!$A$2:$A$8001,0))</f>
        <v>Cancelled</v>
      </c>
      <c r="K3606" s="1" t="str">
        <f aca="false">LEFT(INDEX(Orders!$C$2:$C$8001,MATCH(B3606,Orders!$A$2:$A$8001,0)),7)</f>
        <v>2025-10</v>
      </c>
    </row>
    <row r="3607" customFormat="false" ht="15" hidden="false" customHeight="true" outlineLevel="0" collapsed="false">
      <c r="A3607" s="1" t="s">
        <v>14077</v>
      </c>
      <c r="B3607" s="1" t="s">
        <v>4161</v>
      </c>
      <c r="C3607" s="1" t="s">
        <v>1975</v>
      </c>
      <c r="D3607" s="1" t="n">
        <v>2</v>
      </c>
      <c r="E3607" s="16" t="n">
        <v>862.99</v>
      </c>
      <c r="F3607" s="17" t="n">
        <v>0.05</v>
      </c>
      <c r="G3607" s="16" t="n">
        <v>1639.68</v>
      </c>
      <c r="I3607" s="1" t="str">
        <f aca="false">INDEX(Products!$C$2:$C$51,MATCH(C3607,Products!$A$2:$A$51,0))</f>
        <v>Beauty &amp; Personal Care</v>
      </c>
      <c r="J3607" s="1" t="str">
        <f aca="false">INDEX(Orders!$E$2:$E$8001,MATCH(B3607,Orders!$A$2:$A$8001,0))</f>
        <v>Cancelled</v>
      </c>
      <c r="K3607" s="1" t="str">
        <f aca="false">LEFT(INDEX(Orders!$C$2:$C$8001,MATCH(B3607,Orders!$A$2:$A$8001,0)),7)</f>
        <v>2025-10</v>
      </c>
    </row>
    <row r="3608" customFormat="false" ht="15" hidden="false" customHeight="true" outlineLevel="0" collapsed="false">
      <c r="A3608" s="1" t="s">
        <v>14078</v>
      </c>
      <c r="B3608" s="1" t="s">
        <v>4161</v>
      </c>
      <c r="C3608" s="1" t="s">
        <v>2004</v>
      </c>
      <c r="D3608" s="1" t="n">
        <v>1</v>
      </c>
      <c r="E3608" s="16" t="n">
        <v>645.89</v>
      </c>
      <c r="F3608" s="17" t="n">
        <v>0.1</v>
      </c>
      <c r="G3608" s="16" t="n">
        <v>581.3</v>
      </c>
      <c r="I3608" s="1" t="str">
        <f aca="false">INDEX(Products!$C$2:$C$51,MATCH(C3608,Products!$A$2:$A$51,0))</f>
        <v>Books &amp; Stationery</v>
      </c>
      <c r="J3608" s="1" t="str">
        <f aca="false">INDEX(Orders!$E$2:$E$8001,MATCH(B3608,Orders!$A$2:$A$8001,0))</f>
        <v>Cancelled</v>
      </c>
      <c r="K3608" s="1" t="str">
        <f aca="false">LEFT(INDEX(Orders!$C$2:$C$8001,MATCH(B3608,Orders!$A$2:$A$8001,0)),7)</f>
        <v>2025-10</v>
      </c>
    </row>
    <row r="3609" customFormat="false" ht="15" hidden="false" customHeight="true" outlineLevel="0" collapsed="false">
      <c r="A3609" s="1" t="s">
        <v>14079</v>
      </c>
      <c r="B3609" s="1" t="s">
        <v>4162</v>
      </c>
      <c r="C3609" s="1" t="s">
        <v>2007</v>
      </c>
      <c r="D3609" s="1" t="n">
        <v>1</v>
      </c>
      <c r="E3609" s="16" t="n">
        <v>750.27</v>
      </c>
      <c r="F3609" s="17" t="n">
        <v>0.1</v>
      </c>
      <c r="G3609" s="16" t="n">
        <v>675.24</v>
      </c>
      <c r="I3609" s="1" t="str">
        <f aca="false">INDEX(Products!$C$2:$C$51,MATCH(C3609,Products!$A$2:$A$51,0))</f>
        <v>Books &amp; Stationery</v>
      </c>
      <c r="J3609" s="1" t="str">
        <f aca="false">INDEX(Orders!$E$2:$E$8001,MATCH(B3609,Orders!$A$2:$A$8001,0))</f>
        <v>Delivered</v>
      </c>
      <c r="K3609" s="1" t="str">
        <f aca="false">LEFT(INDEX(Orders!$C$2:$C$8001,MATCH(B3609,Orders!$A$2:$A$8001,0)),7)</f>
        <v>2025-02</v>
      </c>
    </row>
    <row r="3610" customFormat="false" ht="15" hidden="false" customHeight="true" outlineLevel="0" collapsed="false">
      <c r="A3610" s="1" t="s">
        <v>14080</v>
      </c>
      <c r="B3610" s="1" t="s">
        <v>4163</v>
      </c>
      <c r="C3610" s="1" t="s">
        <v>1949</v>
      </c>
      <c r="D3610" s="1" t="n">
        <v>1</v>
      </c>
      <c r="E3610" s="16" t="n">
        <v>4185.64</v>
      </c>
      <c r="F3610" s="17" t="n">
        <v>0.2</v>
      </c>
      <c r="G3610" s="16" t="n">
        <v>3348.51</v>
      </c>
      <c r="I3610" s="1" t="str">
        <f aca="false">INDEX(Products!$C$2:$C$51,MATCH(C3610,Products!$A$2:$A$51,0))</f>
        <v>Fashion</v>
      </c>
      <c r="J3610" s="1" t="str">
        <f aca="false">INDEX(Orders!$E$2:$E$8001,MATCH(B3610,Orders!$A$2:$A$8001,0))</f>
        <v>Refunded</v>
      </c>
      <c r="K3610" s="1" t="str">
        <f aca="false">LEFT(INDEX(Orders!$C$2:$C$8001,MATCH(B3610,Orders!$A$2:$A$8001,0)),7)</f>
        <v>2025-11</v>
      </c>
    </row>
    <row r="3611" customFormat="false" ht="15" hidden="false" customHeight="true" outlineLevel="0" collapsed="false">
      <c r="A3611" s="1" t="s">
        <v>14081</v>
      </c>
      <c r="B3611" s="1" t="s">
        <v>4164</v>
      </c>
      <c r="C3611" s="1" t="s">
        <v>1940</v>
      </c>
      <c r="D3611" s="1" t="n">
        <v>1</v>
      </c>
      <c r="E3611" s="16" t="n">
        <v>2374.52</v>
      </c>
      <c r="F3611" s="17" t="n">
        <v>0.15</v>
      </c>
      <c r="G3611" s="16" t="n">
        <v>2018.34</v>
      </c>
      <c r="I3611" s="1" t="str">
        <f aca="false">INDEX(Products!$C$2:$C$51,MATCH(C3611,Products!$A$2:$A$51,0))</f>
        <v>Fashion</v>
      </c>
      <c r="J3611" s="1" t="str">
        <f aca="false">INDEX(Orders!$E$2:$E$8001,MATCH(B3611,Orders!$A$2:$A$8001,0))</f>
        <v>Delivered</v>
      </c>
      <c r="K3611" s="1" t="str">
        <f aca="false">LEFT(INDEX(Orders!$C$2:$C$8001,MATCH(B3611,Orders!$A$2:$A$8001,0)),7)</f>
        <v>2025-01</v>
      </c>
    </row>
    <row r="3612" customFormat="false" ht="15" hidden="false" customHeight="true" outlineLevel="0" collapsed="false">
      <c r="A3612" s="1" t="s">
        <v>14082</v>
      </c>
      <c r="B3612" s="1" t="s">
        <v>4164</v>
      </c>
      <c r="C3612" s="1" t="s">
        <v>1937</v>
      </c>
      <c r="D3612" s="1" t="n">
        <v>3</v>
      </c>
      <c r="E3612" s="16" t="n">
        <v>1364.75</v>
      </c>
      <c r="F3612" s="17" t="n">
        <v>0.05</v>
      </c>
      <c r="G3612" s="16" t="n">
        <v>3889.54</v>
      </c>
      <c r="I3612" s="1" t="str">
        <f aca="false">INDEX(Products!$C$2:$C$51,MATCH(C3612,Products!$A$2:$A$51,0))</f>
        <v>Fashion</v>
      </c>
      <c r="J3612" s="1" t="str">
        <f aca="false">INDEX(Orders!$E$2:$E$8001,MATCH(B3612,Orders!$A$2:$A$8001,0))</f>
        <v>Delivered</v>
      </c>
      <c r="K3612" s="1" t="str">
        <f aca="false">LEFT(INDEX(Orders!$C$2:$C$8001,MATCH(B3612,Orders!$A$2:$A$8001,0)),7)</f>
        <v>2025-01</v>
      </c>
    </row>
    <row r="3613" customFormat="false" ht="15" hidden="false" customHeight="true" outlineLevel="0" collapsed="false">
      <c r="A3613" s="1" t="s">
        <v>14083</v>
      </c>
      <c r="B3613" s="1" t="s">
        <v>4164</v>
      </c>
      <c r="C3613" s="1" t="s">
        <v>1971</v>
      </c>
      <c r="D3613" s="1" t="n">
        <v>1</v>
      </c>
      <c r="E3613" s="16" t="n">
        <v>2073.63</v>
      </c>
      <c r="F3613" s="17" t="n">
        <v>0.15</v>
      </c>
      <c r="G3613" s="16" t="n">
        <v>1762.59</v>
      </c>
      <c r="I3613" s="1" t="str">
        <f aca="false">INDEX(Products!$C$2:$C$51,MATCH(C3613,Products!$A$2:$A$51,0))</f>
        <v>Home &amp; Kitchen</v>
      </c>
      <c r="J3613" s="1" t="str">
        <f aca="false">INDEX(Orders!$E$2:$E$8001,MATCH(B3613,Orders!$A$2:$A$8001,0))</f>
        <v>Delivered</v>
      </c>
      <c r="K3613" s="1" t="str">
        <f aca="false">LEFT(INDEX(Orders!$C$2:$C$8001,MATCH(B3613,Orders!$A$2:$A$8001,0)),7)</f>
        <v>2025-01</v>
      </c>
    </row>
    <row r="3614" customFormat="false" ht="15" hidden="false" customHeight="true" outlineLevel="0" collapsed="false">
      <c r="A3614" s="1" t="s">
        <v>14084</v>
      </c>
      <c r="B3614" s="1" t="s">
        <v>4164</v>
      </c>
      <c r="C3614" s="1" t="s">
        <v>2000</v>
      </c>
      <c r="D3614" s="1" t="n">
        <v>1</v>
      </c>
      <c r="E3614" s="16" t="n">
        <v>425.08</v>
      </c>
      <c r="F3614" s="17" t="n">
        <v>0.2</v>
      </c>
      <c r="G3614" s="16" t="n">
        <v>340.06</v>
      </c>
      <c r="I3614" s="1" t="str">
        <f aca="false">INDEX(Products!$C$2:$C$51,MATCH(C3614,Products!$A$2:$A$51,0))</f>
        <v>Books &amp; Stationery</v>
      </c>
      <c r="J3614" s="1" t="str">
        <f aca="false">INDEX(Orders!$E$2:$E$8001,MATCH(B3614,Orders!$A$2:$A$8001,0))</f>
        <v>Delivered</v>
      </c>
      <c r="K3614" s="1" t="str">
        <f aca="false">LEFT(INDEX(Orders!$C$2:$C$8001,MATCH(B3614,Orders!$A$2:$A$8001,0)),7)</f>
        <v>2025-01</v>
      </c>
    </row>
    <row r="3615" customFormat="false" ht="15" hidden="false" customHeight="true" outlineLevel="0" collapsed="false">
      <c r="A3615" s="1" t="s">
        <v>14085</v>
      </c>
      <c r="B3615" s="1" t="s">
        <v>4164</v>
      </c>
      <c r="C3615" s="1" t="s">
        <v>1920</v>
      </c>
      <c r="D3615" s="1" t="n">
        <v>3</v>
      </c>
      <c r="E3615" s="16" t="n">
        <v>4273.58</v>
      </c>
      <c r="F3615" s="17" t="n">
        <v>0</v>
      </c>
      <c r="G3615" s="16" t="n">
        <v>12820.74</v>
      </c>
      <c r="I3615" s="1" t="str">
        <f aca="false">INDEX(Products!$C$2:$C$51,MATCH(C3615,Products!$A$2:$A$51,0))</f>
        <v>Electronics</v>
      </c>
      <c r="J3615" s="1" t="str">
        <f aca="false">INDEX(Orders!$E$2:$E$8001,MATCH(B3615,Orders!$A$2:$A$8001,0))</f>
        <v>Delivered</v>
      </c>
      <c r="K3615" s="1" t="str">
        <f aca="false">LEFT(INDEX(Orders!$C$2:$C$8001,MATCH(B3615,Orders!$A$2:$A$8001,0)),7)</f>
        <v>2025-01</v>
      </c>
    </row>
    <row r="3616" customFormat="false" ht="15" hidden="false" customHeight="true" outlineLevel="0" collapsed="false">
      <c r="A3616" s="1" t="s">
        <v>14086</v>
      </c>
      <c r="B3616" s="1" t="s">
        <v>4165</v>
      </c>
      <c r="C3616" s="1" t="s">
        <v>2007</v>
      </c>
      <c r="D3616" s="1" t="n">
        <v>2</v>
      </c>
      <c r="E3616" s="16" t="n">
        <v>750.27</v>
      </c>
      <c r="F3616" s="17" t="n">
        <v>0.05</v>
      </c>
      <c r="G3616" s="16" t="n">
        <v>1425.51</v>
      </c>
      <c r="I3616" s="1" t="str">
        <f aca="false">INDEX(Products!$C$2:$C$51,MATCH(C3616,Products!$A$2:$A$51,0))</f>
        <v>Books &amp; Stationery</v>
      </c>
      <c r="J3616" s="1" t="str">
        <f aca="false">INDEX(Orders!$E$2:$E$8001,MATCH(B3616,Orders!$A$2:$A$8001,0))</f>
        <v>Delivered</v>
      </c>
      <c r="K3616" s="1" t="str">
        <f aca="false">LEFT(INDEX(Orders!$C$2:$C$8001,MATCH(B3616,Orders!$A$2:$A$8001,0)),7)</f>
        <v>2025-06</v>
      </c>
    </row>
    <row r="3617" customFormat="false" ht="15" hidden="false" customHeight="true" outlineLevel="0" collapsed="false">
      <c r="A3617" s="1" t="s">
        <v>14087</v>
      </c>
      <c r="B3617" s="1" t="s">
        <v>4165</v>
      </c>
      <c r="C3617" s="1" t="s">
        <v>1997</v>
      </c>
      <c r="D3617" s="1" t="n">
        <v>1</v>
      </c>
      <c r="E3617" s="16" t="n">
        <v>311.15</v>
      </c>
      <c r="F3617" s="17" t="n">
        <v>0.05</v>
      </c>
      <c r="G3617" s="16" t="n">
        <v>295.59</v>
      </c>
      <c r="I3617" s="1" t="str">
        <f aca="false">INDEX(Products!$C$2:$C$51,MATCH(C3617,Products!$A$2:$A$51,0))</f>
        <v>Sports &amp; Fitness</v>
      </c>
      <c r="J3617" s="1" t="str">
        <f aca="false">INDEX(Orders!$E$2:$E$8001,MATCH(B3617,Orders!$A$2:$A$8001,0))</f>
        <v>Delivered</v>
      </c>
      <c r="K3617" s="1" t="str">
        <f aca="false">LEFT(INDEX(Orders!$C$2:$C$8001,MATCH(B3617,Orders!$A$2:$A$8001,0)),7)</f>
        <v>2025-06</v>
      </c>
    </row>
    <row r="3618" customFormat="false" ht="15" hidden="false" customHeight="true" outlineLevel="0" collapsed="false">
      <c r="A3618" s="1" t="s">
        <v>14088</v>
      </c>
      <c r="B3618" s="1" t="s">
        <v>4166</v>
      </c>
      <c r="C3618" s="1" t="s">
        <v>2006</v>
      </c>
      <c r="D3618" s="1" t="n">
        <v>1</v>
      </c>
      <c r="E3618" s="16" t="n">
        <v>482.17</v>
      </c>
      <c r="F3618" s="17" t="n">
        <v>0.15</v>
      </c>
      <c r="G3618" s="16" t="n">
        <v>409.84</v>
      </c>
      <c r="I3618" s="1" t="str">
        <f aca="false">INDEX(Products!$C$2:$C$51,MATCH(C3618,Products!$A$2:$A$51,0))</f>
        <v>Books &amp; Stationery</v>
      </c>
      <c r="J3618" s="1" t="str">
        <f aca="false">INDEX(Orders!$E$2:$E$8001,MATCH(B3618,Orders!$A$2:$A$8001,0))</f>
        <v>Delivered</v>
      </c>
      <c r="K3618" s="1" t="str">
        <f aca="false">LEFT(INDEX(Orders!$C$2:$C$8001,MATCH(B3618,Orders!$A$2:$A$8001,0)),7)</f>
        <v>2025-07</v>
      </c>
    </row>
    <row r="3619" customFormat="false" ht="15" hidden="false" customHeight="true" outlineLevel="0" collapsed="false">
      <c r="A3619" s="1" t="s">
        <v>14089</v>
      </c>
      <c r="B3619" s="1" t="s">
        <v>4167</v>
      </c>
      <c r="C3619" s="1" t="s">
        <v>1930</v>
      </c>
      <c r="D3619" s="1" t="n">
        <v>1</v>
      </c>
      <c r="E3619" s="16" t="n">
        <v>2398.35</v>
      </c>
      <c r="F3619" s="17" t="n">
        <v>0.15</v>
      </c>
      <c r="G3619" s="16" t="n">
        <v>2038.6</v>
      </c>
      <c r="I3619" s="1" t="str">
        <f aca="false">INDEX(Products!$C$2:$C$51,MATCH(C3619,Products!$A$2:$A$51,0))</f>
        <v>Electronics</v>
      </c>
      <c r="J3619" s="1" t="str">
        <f aca="false">INDEX(Orders!$E$2:$E$8001,MATCH(B3619,Orders!$A$2:$A$8001,0))</f>
        <v>Delivered</v>
      </c>
      <c r="K3619" s="1" t="str">
        <f aca="false">LEFT(INDEX(Orders!$C$2:$C$8001,MATCH(B3619,Orders!$A$2:$A$8001,0)),7)</f>
        <v>2025-03</v>
      </c>
    </row>
    <row r="3620" customFormat="false" ht="15" hidden="false" customHeight="true" outlineLevel="0" collapsed="false">
      <c r="A3620" s="1" t="s">
        <v>14090</v>
      </c>
      <c r="B3620" s="1" t="s">
        <v>4167</v>
      </c>
      <c r="C3620" s="1" t="s">
        <v>2006</v>
      </c>
      <c r="D3620" s="1" t="n">
        <v>1</v>
      </c>
      <c r="E3620" s="16" t="n">
        <v>482.17</v>
      </c>
      <c r="F3620" s="17" t="n">
        <v>0</v>
      </c>
      <c r="G3620" s="16" t="n">
        <v>482.17</v>
      </c>
      <c r="I3620" s="1" t="str">
        <f aca="false">INDEX(Products!$C$2:$C$51,MATCH(C3620,Products!$A$2:$A$51,0))</f>
        <v>Books &amp; Stationery</v>
      </c>
      <c r="J3620" s="1" t="str">
        <f aca="false">INDEX(Orders!$E$2:$E$8001,MATCH(B3620,Orders!$A$2:$A$8001,0))</f>
        <v>Delivered</v>
      </c>
      <c r="K3620" s="1" t="str">
        <f aca="false">LEFT(INDEX(Orders!$C$2:$C$8001,MATCH(B3620,Orders!$A$2:$A$8001,0)),7)</f>
        <v>2025-03</v>
      </c>
    </row>
    <row r="3621" customFormat="false" ht="15" hidden="false" customHeight="true" outlineLevel="0" collapsed="false">
      <c r="A3621" s="1" t="s">
        <v>14091</v>
      </c>
      <c r="B3621" s="1" t="s">
        <v>4167</v>
      </c>
      <c r="C3621" s="1" t="s">
        <v>1990</v>
      </c>
      <c r="D3621" s="1" t="n">
        <v>1</v>
      </c>
      <c r="E3621" s="16" t="n">
        <v>5311.32</v>
      </c>
      <c r="F3621" s="17" t="n">
        <v>0</v>
      </c>
      <c r="G3621" s="16" t="n">
        <v>5311.32</v>
      </c>
      <c r="I3621" s="1" t="str">
        <f aca="false">INDEX(Products!$C$2:$C$51,MATCH(C3621,Products!$A$2:$A$51,0))</f>
        <v>Sports &amp; Fitness</v>
      </c>
      <c r="J3621" s="1" t="str">
        <f aca="false">INDEX(Orders!$E$2:$E$8001,MATCH(B3621,Orders!$A$2:$A$8001,0))</f>
        <v>Delivered</v>
      </c>
      <c r="K3621" s="1" t="str">
        <f aca="false">LEFT(INDEX(Orders!$C$2:$C$8001,MATCH(B3621,Orders!$A$2:$A$8001,0)),7)</f>
        <v>2025-03</v>
      </c>
    </row>
    <row r="3622" customFormat="false" ht="15" hidden="false" customHeight="true" outlineLevel="0" collapsed="false">
      <c r="A3622" s="1" t="s">
        <v>14092</v>
      </c>
      <c r="B3622" s="1" t="s">
        <v>4168</v>
      </c>
      <c r="C3622" s="1" t="s">
        <v>2007</v>
      </c>
      <c r="D3622" s="1" t="n">
        <v>1</v>
      </c>
      <c r="E3622" s="16" t="n">
        <v>750.27</v>
      </c>
      <c r="F3622" s="17" t="n">
        <v>0.05</v>
      </c>
      <c r="G3622" s="16" t="n">
        <v>712.76</v>
      </c>
      <c r="I3622" s="1" t="str">
        <f aca="false">INDEX(Products!$C$2:$C$51,MATCH(C3622,Products!$A$2:$A$51,0))</f>
        <v>Books &amp; Stationery</v>
      </c>
      <c r="J3622" s="1" t="str">
        <f aca="false">INDEX(Orders!$E$2:$E$8001,MATCH(B3622,Orders!$A$2:$A$8001,0))</f>
        <v>Delivered</v>
      </c>
      <c r="K3622" s="1" t="str">
        <f aca="false">LEFT(INDEX(Orders!$C$2:$C$8001,MATCH(B3622,Orders!$A$2:$A$8001,0)),7)</f>
        <v>2025-05</v>
      </c>
    </row>
    <row r="3623" customFormat="false" ht="15" hidden="false" customHeight="true" outlineLevel="0" collapsed="false">
      <c r="A3623" s="1" t="s">
        <v>14093</v>
      </c>
      <c r="B3623" s="1" t="s">
        <v>4169</v>
      </c>
      <c r="C3623" s="1" t="s">
        <v>1953</v>
      </c>
      <c r="D3623" s="1" t="n">
        <v>2</v>
      </c>
      <c r="E3623" s="16" t="n">
        <v>4914.12</v>
      </c>
      <c r="F3623" s="17" t="n">
        <v>0.1</v>
      </c>
      <c r="G3623" s="16" t="n">
        <v>8845.42</v>
      </c>
      <c r="I3623" s="1" t="str">
        <f aca="false">INDEX(Products!$C$2:$C$51,MATCH(C3623,Products!$A$2:$A$51,0))</f>
        <v>Fashion</v>
      </c>
      <c r="J3623" s="1" t="str">
        <f aca="false">INDEX(Orders!$E$2:$E$8001,MATCH(B3623,Orders!$A$2:$A$8001,0))</f>
        <v>Delivered</v>
      </c>
      <c r="K3623" s="1" t="str">
        <f aca="false">LEFT(INDEX(Orders!$C$2:$C$8001,MATCH(B3623,Orders!$A$2:$A$8001,0)),7)</f>
        <v>2025-06</v>
      </c>
    </row>
    <row r="3624" customFormat="false" ht="15" hidden="false" customHeight="true" outlineLevel="0" collapsed="false">
      <c r="A3624" s="1" t="s">
        <v>14094</v>
      </c>
      <c r="B3624" s="1" t="s">
        <v>4169</v>
      </c>
      <c r="C3624" s="1" t="s">
        <v>1995</v>
      </c>
      <c r="D3624" s="1" t="n">
        <v>1</v>
      </c>
      <c r="E3624" s="16" t="n">
        <v>2914.27</v>
      </c>
      <c r="F3624" s="17" t="n">
        <v>0.1</v>
      </c>
      <c r="G3624" s="16" t="n">
        <v>2622.84</v>
      </c>
      <c r="I3624" s="1" t="str">
        <f aca="false">INDEX(Products!$C$2:$C$51,MATCH(C3624,Products!$A$2:$A$51,0))</f>
        <v>Sports &amp; Fitness</v>
      </c>
      <c r="J3624" s="1" t="str">
        <f aca="false">INDEX(Orders!$E$2:$E$8001,MATCH(B3624,Orders!$A$2:$A$8001,0))</f>
        <v>Delivered</v>
      </c>
      <c r="K3624" s="1" t="str">
        <f aca="false">LEFT(INDEX(Orders!$C$2:$C$8001,MATCH(B3624,Orders!$A$2:$A$8001,0)),7)</f>
        <v>2025-06</v>
      </c>
    </row>
    <row r="3625" customFormat="false" ht="15" hidden="false" customHeight="true" outlineLevel="0" collapsed="false">
      <c r="A3625" s="1" t="s">
        <v>14095</v>
      </c>
      <c r="B3625" s="1" t="s">
        <v>4170</v>
      </c>
      <c r="C3625" s="1" t="s">
        <v>1924</v>
      </c>
      <c r="D3625" s="1" t="n">
        <v>1</v>
      </c>
      <c r="E3625" s="16" t="n">
        <v>1971</v>
      </c>
      <c r="F3625" s="17" t="n">
        <v>0.1</v>
      </c>
      <c r="G3625" s="16" t="n">
        <v>1773.9</v>
      </c>
      <c r="I3625" s="1" t="str">
        <f aca="false">INDEX(Products!$C$2:$C$51,MATCH(C3625,Products!$A$2:$A$51,0))</f>
        <v>Electronics</v>
      </c>
      <c r="J3625" s="1" t="str">
        <f aca="false">INDEX(Orders!$E$2:$E$8001,MATCH(B3625,Orders!$A$2:$A$8001,0))</f>
        <v>Delivered</v>
      </c>
      <c r="K3625" s="1" t="str">
        <f aca="false">LEFT(INDEX(Orders!$C$2:$C$8001,MATCH(B3625,Orders!$A$2:$A$8001,0)),7)</f>
        <v>2025-03</v>
      </c>
    </row>
    <row r="3626" customFormat="false" ht="15" hidden="false" customHeight="true" outlineLevel="0" collapsed="false">
      <c r="A3626" s="1" t="s">
        <v>14096</v>
      </c>
      <c r="B3626" s="1" t="s">
        <v>4171</v>
      </c>
      <c r="C3626" s="1" t="s">
        <v>1943</v>
      </c>
      <c r="D3626" s="1" t="n">
        <v>1</v>
      </c>
      <c r="E3626" s="16" t="n">
        <v>1250.54</v>
      </c>
      <c r="F3626" s="17" t="n">
        <v>0</v>
      </c>
      <c r="G3626" s="16" t="n">
        <v>1250.54</v>
      </c>
      <c r="I3626" s="1" t="str">
        <f aca="false">INDEX(Products!$C$2:$C$51,MATCH(C3626,Products!$A$2:$A$51,0))</f>
        <v>Fashion</v>
      </c>
      <c r="J3626" s="1" t="str">
        <f aca="false">INDEX(Orders!$E$2:$E$8001,MATCH(B3626,Orders!$A$2:$A$8001,0))</f>
        <v>Returned</v>
      </c>
      <c r="K3626" s="1" t="str">
        <f aca="false">LEFT(INDEX(Orders!$C$2:$C$8001,MATCH(B3626,Orders!$A$2:$A$8001,0)),7)</f>
        <v>2024-11</v>
      </c>
    </row>
    <row r="3627" customFormat="false" ht="15" hidden="false" customHeight="true" outlineLevel="0" collapsed="false">
      <c r="A3627" s="1" t="s">
        <v>14097</v>
      </c>
      <c r="B3627" s="1" t="s">
        <v>4171</v>
      </c>
      <c r="C3627" s="1" t="s">
        <v>1947</v>
      </c>
      <c r="D3627" s="1" t="n">
        <v>1</v>
      </c>
      <c r="E3627" s="16" t="n">
        <v>4778.51</v>
      </c>
      <c r="F3627" s="17" t="n">
        <v>0</v>
      </c>
      <c r="G3627" s="16" t="n">
        <v>4778.51</v>
      </c>
      <c r="I3627" s="1" t="str">
        <f aca="false">INDEX(Products!$C$2:$C$51,MATCH(C3627,Products!$A$2:$A$51,0))</f>
        <v>Fashion</v>
      </c>
      <c r="J3627" s="1" t="str">
        <f aca="false">INDEX(Orders!$E$2:$E$8001,MATCH(B3627,Orders!$A$2:$A$8001,0))</f>
        <v>Returned</v>
      </c>
      <c r="K3627" s="1" t="str">
        <f aca="false">LEFT(INDEX(Orders!$C$2:$C$8001,MATCH(B3627,Orders!$A$2:$A$8001,0)),7)</f>
        <v>2024-11</v>
      </c>
    </row>
    <row r="3628" customFormat="false" ht="15" hidden="false" customHeight="true" outlineLevel="0" collapsed="false">
      <c r="A3628" s="1" t="s">
        <v>14098</v>
      </c>
      <c r="B3628" s="1" t="s">
        <v>4171</v>
      </c>
      <c r="C3628" s="1" t="s">
        <v>1930</v>
      </c>
      <c r="D3628" s="1" t="n">
        <v>1</v>
      </c>
      <c r="E3628" s="16" t="n">
        <v>2398.35</v>
      </c>
      <c r="F3628" s="17" t="n">
        <v>0</v>
      </c>
      <c r="G3628" s="16" t="n">
        <v>2398.35</v>
      </c>
      <c r="I3628" s="1" t="str">
        <f aca="false">INDEX(Products!$C$2:$C$51,MATCH(C3628,Products!$A$2:$A$51,0))</f>
        <v>Electronics</v>
      </c>
      <c r="J3628" s="1" t="str">
        <f aca="false">INDEX(Orders!$E$2:$E$8001,MATCH(B3628,Orders!$A$2:$A$8001,0))</f>
        <v>Returned</v>
      </c>
      <c r="K3628" s="1" t="str">
        <f aca="false">LEFT(INDEX(Orders!$C$2:$C$8001,MATCH(B3628,Orders!$A$2:$A$8001,0)),7)</f>
        <v>2024-11</v>
      </c>
    </row>
    <row r="3629" customFormat="false" ht="15" hidden="false" customHeight="true" outlineLevel="0" collapsed="false">
      <c r="A3629" s="1" t="s">
        <v>14099</v>
      </c>
      <c r="B3629" s="1" t="s">
        <v>4172</v>
      </c>
      <c r="C3629" s="1" t="s">
        <v>1976</v>
      </c>
      <c r="D3629" s="1" t="n">
        <v>1</v>
      </c>
      <c r="E3629" s="16" t="n">
        <v>1603.35</v>
      </c>
      <c r="F3629" s="17" t="n">
        <v>0.2</v>
      </c>
      <c r="G3629" s="16" t="n">
        <v>1282.68</v>
      </c>
      <c r="I3629" s="1" t="str">
        <f aca="false">INDEX(Products!$C$2:$C$51,MATCH(C3629,Products!$A$2:$A$51,0))</f>
        <v>Beauty &amp; Personal Care</v>
      </c>
      <c r="J3629" s="1" t="str">
        <f aca="false">INDEX(Orders!$E$2:$E$8001,MATCH(B3629,Orders!$A$2:$A$8001,0))</f>
        <v>Delivered</v>
      </c>
      <c r="K3629" s="1" t="str">
        <f aca="false">LEFT(INDEX(Orders!$C$2:$C$8001,MATCH(B3629,Orders!$A$2:$A$8001,0)),7)</f>
        <v>2025-07</v>
      </c>
    </row>
    <row r="3630" customFormat="false" ht="15" hidden="false" customHeight="true" outlineLevel="0" collapsed="false">
      <c r="A3630" s="1" t="s">
        <v>14100</v>
      </c>
      <c r="B3630" s="1" t="s">
        <v>4172</v>
      </c>
      <c r="C3630" s="1" t="s">
        <v>1990</v>
      </c>
      <c r="D3630" s="1" t="n">
        <v>1</v>
      </c>
      <c r="E3630" s="16" t="n">
        <v>5311.32</v>
      </c>
      <c r="F3630" s="17" t="n">
        <v>0</v>
      </c>
      <c r="G3630" s="16" t="n">
        <v>5311.32</v>
      </c>
      <c r="I3630" s="1" t="str">
        <f aca="false">INDEX(Products!$C$2:$C$51,MATCH(C3630,Products!$A$2:$A$51,0))</f>
        <v>Sports &amp; Fitness</v>
      </c>
      <c r="J3630" s="1" t="str">
        <f aca="false">INDEX(Orders!$E$2:$E$8001,MATCH(B3630,Orders!$A$2:$A$8001,0))</f>
        <v>Delivered</v>
      </c>
      <c r="K3630" s="1" t="str">
        <f aca="false">LEFT(INDEX(Orders!$C$2:$C$8001,MATCH(B3630,Orders!$A$2:$A$8001,0)),7)</f>
        <v>2025-07</v>
      </c>
    </row>
    <row r="3631" customFormat="false" ht="15" hidden="false" customHeight="true" outlineLevel="0" collapsed="false">
      <c r="A3631" s="1" t="s">
        <v>14101</v>
      </c>
      <c r="B3631" s="1" t="s">
        <v>4173</v>
      </c>
      <c r="C3631" s="1" t="s">
        <v>2006</v>
      </c>
      <c r="D3631" s="1" t="n">
        <v>1</v>
      </c>
      <c r="E3631" s="16" t="n">
        <v>482.17</v>
      </c>
      <c r="F3631" s="17" t="n">
        <v>0</v>
      </c>
      <c r="G3631" s="16" t="n">
        <v>482.17</v>
      </c>
      <c r="I3631" s="1" t="str">
        <f aca="false">INDEX(Products!$C$2:$C$51,MATCH(C3631,Products!$A$2:$A$51,0))</f>
        <v>Books &amp; Stationery</v>
      </c>
      <c r="J3631" s="1" t="str">
        <f aca="false">INDEX(Orders!$E$2:$E$8001,MATCH(B3631,Orders!$A$2:$A$8001,0))</f>
        <v>Delivered</v>
      </c>
      <c r="K3631" s="1" t="str">
        <f aca="false">LEFT(INDEX(Orders!$C$2:$C$8001,MATCH(B3631,Orders!$A$2:$A$8001,0)),7)</f>
        <v>2024-05</v>
      </c>
    </row>
    <row r="3632" customFormat="false" ht="15" hidden="false" customHeight="true" outlineLevel="0" collapsed="false">
      <c r="A3632" s="1" t="s">
        <v>14102</v>
      </c>
      <c r="B3632" s="1" t="s">
        <v>4173</v>
      </c>
      <c r="C3632" s="1" t="s">
        <v>1961</v>
      </c>
      <c r="D3632" s="1" t="n">
        <v>2</v>
      </c>
      <c r="E3632" s="16" t="n">
        <v>3493.68</v>
      </c>
      <c r="F3632" s="17" t="n">
        <v>0</v>
      </c>
      <c r="G3632" s="16" t="n">
        <v>6987.36</v>
      </c>
      <c r="I3632" s="1" t="str">
        <f aca="false">INDEX(Products!$C$2:$C$51,MATCH(C3632,Products!$A$2:$A$51,0))</f>
        <v>Home &amp; Kitchen</v>
      </c>
      <c r="J3632" s="1" t="str">
        <f aca="false">INDEX(Orders!$E$2:$E$8001,MATCH(B3632,Orders!$A$2:$A$8001,0))</f>
        <v>Delivered</v>
      </c>
      <c r="K3632" s="1" t="str">
        <f aca="false">LEFT(INDEX(Orders!$C$2:$C$8001,MATCH(B3632,Orders!$A$2:$A$8001,0)),7)</f>
        <v>2024-05</v>
      </c>
    </row>
    <row r="3633" customFormat="false" ht="15" hidden="false" customHeight="true" outlineLevel="0" collapsed="false">
      <c r="A3633" s="1" t="s">
        <v>14103</v>
      </c>
      <c r="B3633" s="1" t="s">
        <v>4174</v>
      </c>
      <c r="C3633" s="1" t="s">
        <v>2006</v>
      </c>
      <c r="D3633" s="1" t="n">
        <v>1</v>
      </c>
      <c r="E3633" s="16" t="n">
        <v>482.17</v>
      </c>
      <c r="F3633" s="17" t="n">
        <v>0.2</v>
      </c>
      <c r="G3633" s="16" t="n">
        <v>385.74</v>
      </c>
      <c r="I3633" s="1" t="str">
        <f aca="false">INDEX(Products!$C$2:$C$51,MATCH(C3633,Products!$A$2:$A$51,0))</f>
        <v>Books &amp; Stationery</v>
      </c>
      <c r="J3633" s="1" t="str">
        <f aca="false">INDEX(Orders!$E$2:$E$8001,MATCH(B3633,Orders!$A$2:$A$8001,0))</f>
        <v>Delivered</v>
      </c>
      <c r="K3633" s="1" t="str">
        <f aca="false">LEFT(INDEX(Orders!$C$2:$C$8001,MATCH(B3633,Orders!$A$2:$A$8001,0)),7)</f>
        <v>2025-10</v>
      </c>
    </row>
    <row r="3634" customFormat="false" ht="15" hidden="false" customHeight="true" outlineLevel="0" collapsed="false">
      <c r="A3634" s="1" t="s">
        <v>14104</v>
      </c>
      <c r="B3634" s="1" t="s">
        <v>4174</v>
      </c>
      <c r="C3634" s="1" t="s">
        <v>1920</v>
      </c>
      <c r="D3634" s="1" t="n">
        <v>1</v>
      </c>
      <c r="E3634" s="16" t="n">
        <v>4273.58</v>
      </c>
      <c r="F3634" s="17" t="n">
        <v>0</v>
      </c>
      <c r="G3634" s="16" t="n">
        <v>4273.58</v>
      </c>
      <c r="I3634" s="1" t="str">
        <f aca="false">INDEX(Products!$C$2:$C$51,MATCH(C3634,Products!$A$2:$A$51,0))</f>
        <v>Electronics</v>
      </c>
      <c r="J3634" s="1" t="str">
        <f aca="false">INDEX(Orders!$E$2:$E$8001,MATCH(B3634,Orders!$A$2:$A$8001,0))</f>
        <v>Delivered</v>
      </c>
      <c r="K3634" s="1" t="str">
        <f aca="false">LEFT(INDEX(Orders!$C$2:$C$8001,MATCH(B3634,Orders!$A$2:$A$8001,0)),7)</f>
        <v>2025-10</v>
      </c>
    </row>
    <row r="3635" customFormat="false" ht="15" hidden="false" customHeight="true" outlineLevel="0" collapsed="false">
      <c r="A3635" s="1" t="s">
        <v>14105</v>
      </c>
      <c r="B3635" s="1" t="s">
        <v>4175</v>
      </c>
      <c r="C3635" s="1" t="s">
        <v>1975</v>
      </c>
      <c r="D3635" s="1" t="n">
        <v>2</v>
      </c>
      <c r="E3635" s="16" t="n">
        <v>862.99</v>
      </c>
      <c r="F3635" s="17" t="n">
        <v>0.15</v>
      </c>
      <c r="G3635" s="16" t="n">
        <v>1467.08</v>
      </c>
      <c r="I3635" s="1" t="str">
        <f aca="false">INDEX(Products!$C$2:$C$51,MATCH(C3635,Products!$A$2:$A$51,0))</f>
        <v>Beauty &amp; Personal Care</v>
      </c>
      <c r="J3635" s="1" t="str">
        <f aca="false">INDEX(Orders!$E$2:$E$8001,MATCH(B3635,Orders!$A$2:$A$8001,0))</f>
        <v>Delivered</v>
      </c>
      <c r="K3635" s="1" t="str">
        <f aca="false">LEFT(INDEX(Orders!$C$2:$C$8001,MATCH(B3635,Orders!$A$2:$A$8001,0)),7)</f>
        <v>2025-07</v>
      </c>
    </row>
    <row r="3636" customFormat="false" ht="15" hidden="false" customHeight="true" outlineLevel="0" collapsed="false">
      <c r="A3636" s="1" t="s">
        <v>14106</v>
      </c>
      <c r="B3636" s="1" t="s">
        <v>4175</v>
      </c>
      <c r="C3636" s="1" t="s">
        <v>1945</v>
      </c>
      <c r="D3636" s="1" t="n">
        <v>1</v>
      </c>
      <c r="E3636" s="16" t="n">
        <v>2390.13</v>
      </c>
      <c r="F3636" s="17" t="n">
        <v>0</v>
      </c>
      <c r="G3636" s="16" t="n">
        <v>2390.13</v>
      </c>
      <c r="I3636" s="1" t="str">
        <f aca="false">INDEX(Products!$C$2:$C$51,MATCH(C3636,Products!$A$2:$A$51,0))</f>
        <v>Fashion</v>
      </c>
      <c r="J3636" s="1" t="str">
        <f aca="false">INDEX(Orders!$E$2:$E$8001,MATCH(B3636,Orders!$A$2:$A$8001,0))</f>
        <v>Delivered</v>
      </c>
      <c r="K3636" s="1" t="str">
        <f aca="false">LEFT(INDEX(Orders!$C$2:$C$8001,MATCH(B3636,Orders!$A$2:$A$8001,0)),7)</f>
        <v>2025-07</v>
      </c>
    </row>
    <row r="3637" customFormat="false" ht="15" hidden="false" customHeight="true" outlineLevel="0" collapsed="false">
      <c r="A3637" s="1" t="s">
        <v>14107</v>
      </c>
      <c r="B3637" s="1" t="s">
        <v>4176</v>
      </c>
      <c r="C3637" s="1" t="s">
        <v>1995</v>
      </c>
      <c r="D3637" s="1" t="n">
        <v>2</v>
      </c>
      <c r="E3637" s="16" t="n">
        <v>2914.27</v>
      </c>
      <c r="F3637" s="17" t="n">
        <v>0.15</v>
      </c>
      <c r="G3637" s="16" t="n">
        <v>4954.26</v>
      </c>
      <c r="I3637" s="1" t="str">
        <f aca="false">INDEX(Products!$C$2:$C$51,MATCH(C3637,Products!$A$2:$A$51,0))</f>
        <v>Sports &amp; Fitness</v>
      </c>
      <c r="J3637" s="1" t="str">
        <f aca="false">INDEX(Orders!$E$2:$E$8001,MATCH(B3637,Orders!$A$2:$A$8001,0))</f>
        <v>Delivered</v>
      </c>
      <c r="K3637" s="1" t="str">
        <f aca="false">LEFT(INDEX(Orders!$C$2:$C$8001,MATCH(B3637,Orders!$A$2:$A$8001,0)),7)</f>
        <v>2025-02</v>
      </c>
    </row>
    <row r="3638" customFormat="false" ht="15" hidden="false" customHeight="true" outlineLevel="0" collapsed="false">
      <c r="A3638" s="1" t="s">
        <v>14108</v>
      </c>
      <c r="B3638" s="1" t="s">
        <v>4177</v>
      </c>
      <c r="C3638" s="1" t="s">
        <v>1984</v>
      </c>
      <c r="D3638" s="1" t="n">
        <v>1</v>
      </c>
      <c r="E3638" s="16" t="n">
        <v>1134.82</v>
      </c>
      <c r="F3638" s="17" t="n">
        <v>0</v>
      </c>
      <c r="G3638" s="16" t="n">
        <v>1134.82</v>
      </c>
      <c r="I3638" s="1" t="str">
        <f aca="false">INDEX(Products!$C$2:$C$51,MATCH(C3638,Products!$A$2:$A$51,0))</f>
        <v>Beauty &amp; Personal Care</v>
      </c>
      <c r="J3638" s="1" t="str">
        <f aca="false">INDEX(Orders!$E$2:$E$8001,MATCH(B3638,Orders!$A$2:$A$8001,0))</f>
        <v>Delivered</v>
      </c>
      <c r="K3638" s="1" t="str">
        <f aca="false">LEFT(INDEX(Orders!$C$2:$C$8001,MATCH(B3638,Orders!$A$2:$A$8001,0)),7)</f>
        <v>2025-11</v>
      </c>
    </row>
    <row r="3639" customFormat="false" ht="15" hidden="false" customHeight="true" outlineLevel="0" collapsed="false">
      <c r="A3639" s="1" t="s">
        <v>14109</v>
      </c>
      <c r="B3639" s="1" t="s">
        <v>4178</v>
      </c>
      <c r="C3639" s="1" t="s">
        <v>2006</v>
      </c>
      <c r="D3639" s="1" t="n">
        <v>1</v>
      </c>
      <c r="E3639" s="16" t="n">
        <v>482.17</v>
      </c>
      <c r="F3639" s="17" t="n">
        <v>0.05</v>
      </c>
      <c r="G3639" s="16" t="n">
        <v>458.06</v>
      </c>
      <c r="I3639" s="1" t="str">
        <f aca="false">INDEX(Products!$C$2:$C$51,MATCH(C3639,Products!$A$2:$A$51,0))</f>
        <v>Books &amp; Stationery</v>
      </c>
      <c r="J3639" s="1" t="str">
        <f aca="false">INDEX(Orders!$E$2:$E$8001,MATCH(B3639,Orders!$A$2:$A$8001,0))</f>
        <v>Cancelled</v>
      </c>
      <c r="K3639" s="1" t="str">
        <f aca="false">LEFT(INDEX(Orders!$C$2:$C$8001,MATCH(B3639,Orders!$A$2:$A$8001,0)),7)</f>
        <v>2024-08</v>
      </c>
    </row>
    <row r="3640" customFormat="false" ht="15" hidden="false" customHeight="true" outlineLevel="0" collapsed="false">
      <c r="A3640" s="1" t="s">
        <v>14110</v>
      </c>
      <c r="B3640" s="1" t="s">
        <v>4180</v>
      </c>
      <c r="C3640" s="1" t="s">
        <v>2007</v>
      </c>
      <c r="D3640" s="1" t="n">
        <v>1</v>
      </c>
      <c r="E3640" s="16" t="n">
        <v>750.27</v>
      </c>
      <c r="F3640" s="17" t="n">
        <v>0.05</v>
      </c>
      <c r="G3640" s="16" t="n">
        <v>712.76</v>
      </c>
      <c r="I3640" s="1" t="str">
        <f aca="false">INDEX(Products!$C$2:$C$51,MATCH(C3640,Products!$A$2:$A$51,0))</f>
        <v>Books &amp; Stationery</v>
      </c>
      <c r="J3640" s="1" t="str">
        <f aca="false">INDEX(Orders!$E$2:$E$8001,MATCH(B3640,Orders!$A$2:$A$8001,0))</f>
        <v>Delivered</v>
      </c>
      <c r="K3640" s="1" t="str">
        <f aca="false">LEFT(INDEX(Orders!$C$2:$C$8001,MATCH(B3640,Orders!$A$2:$A$8001,0)),7)</f>
        <v>2025-10</v>
      </c>
    </row>
    <row r="3641" customFormat="false" ht="15" hidden="false" customHeight="true" outlineLevel="0" collapsed="false">
      <c r="A3641" s="1" t="s">
        <v>14111</v>
      </c>
      <c r="B3641" s="1" t="s">
        <v>4180</v>
      </c>
      <c r="C3641" s="1" t="s">
        <v>1940</v>
      </c>
      <c r="D3641" s="1" t="n">
        <v>1</v>
      </c>
      <c r="E3641" s="16" t="n">
        <v>2374.52</v>
      </c>
      <c r="F3641" s="17" t="n">
        <v>0.05</v>
      </c>
      <c r="G3641" s="16" t="n">
        <v>2255.79</v>
      </c>
      <c r="I3641" s="1" t="str">
        <f aca="false">INDEX(Products!$C$2:$C$51,MATCH(C3641,Products!$A$2:$A$51,0))</f>
        <v>Fashion</v>
      </c>
      <c r="J3641" s="1" t="str">
        <f aca="false">INDEX(Orders!$E$2:$E$8001,MATCH(B3641,Orders!$A$2:$A$8001,0))</f>
        <v>Delivered</v>
      </c>
      <c r="K3641" s="1" t="str">
        <f aca="false">LEFT(INDEX(Orders!$C$2:$C$8001,MATCH(B3641,Orders!$A$2:$A$8001,0)),7)</f>
        <v>2025-10</v>
      </c>
    </row>
    <row r="3642" customFormat="false" ht="15" hidden="false" customHeight="true" outlineLevel="0" collapsed="false">
      <c r="A3642" s="1" t="s">
        <v>14112</v>
      </c>
      <c r="B3642" s="1" t="s">
        <v>4181</v>
      </c>
      <c r="C3642" s="1" t="s">
        <v>1930</v>
      </c>
      <c r="D3642" s="1" t="n">
        <v>2</v>
      </c>
      <c r="E3642" s="16" t="n">
        <v>2398.35</v>
      </c>
      <c r="F3642" s="17" t="n">
        <v>0.05</v>
      </c>
      <c r="G3642" s="16" t="n">
        <v>4556.86</v>
      </c>
      <c r="I3642" s="1" t="str">
        <f aca="false">INDEX(Products!$C$2:$C$51,MATCH(C3642,Products!$A$2:$A$51,0))</f>
        <v>Electronics</v>
      </c>
      <c r="J3642" s="1" t="str">
        <f aca="false">INDEX(Orders!$E$2:$E$8001,MATCH(B3642,Orders!$A$2:$A$8001,0))</f>
        <v>Delivered</v>
      </c>
      <c r="K3642" s="1" t="str">
        <f aca="false">LEFT(INDEX(Orders!$C$2:$C$8001,MATCH(B3642,Orders!$A$2:$A$8001,0)),7)</f>
        <v>2025-02</v>
      </c>
    </row>
    <row r="3643" customFormat="false" ht="15" hidden="false" customHeight="true" outlineLevel="0" collapsed="false">
      <c r="A3643" s="1" t="s">
        <v>14113</v>
      </c>
      <c r="B3643" s="1" t="s">
        <v>4181</v>
      </c>
      <c r="C3643" s="1" t="s">
        <v>1933</v>
      </c>
      <c r="D3643" s="1" t="n">
        <v>1</v>
      </c>
      <c r="E3643" s="16" t="n">
        <v>7194.38</v>
      </c>
      <c r="F3643" s="17" t="n">
        <v>0.05</v>
      </c>
      <c r="G3643" s="16" t="n">
        <v>6834.66</v>
      </c>
      <c r="I3643" s="1" t="str">
        <f aca="false">INDEX(Products!$C$2:$C$51,MATCH(C3643,Products!$A$2:$A$51,0))</f>
        <v>Electronics</v>
      </c>
      <c r="J3643" s="1" t="str">
        <f aca="false">INDEX(Orders!$E$2:$E$8001,MATCH(B3643,Orders!$A$2:$A$8001,0))</f>
        <v>Delivered</v>
      </c>
      <c r="K3643" s="1" t="str">
        <f aca="false">LEFT(INDEX(Orders!$C$2:$C$8001,MATCH(B3643,Orders!$A$2:$A$8001,0)),7)</f>
        <v>2025-02</v>
      </c>
    </row>
    <row r="3644" customFormat="false" ht="15" hidden="false" customHeight="true" outlineLevel="0" collapsed="false">
      <c r="A3644" s="1" t="s">
        <v>14114</v>
      </c>
      <c r="B3644" s="1" t="s">
        <v>4181</v>
      </c>
      <c r="C3644" s="1" t="s">
        <v>2006</v>
      </c>
      <c r="D3644" s="1" t="n">
        <v>1</v>
      </c>
      <c r="E3644" s="16" t="n">
        <v>482.17</v>
      </c>
      <c r="F3644" s="17" t="n">
        <v>0.1</v>
      </c>
      <c r="G3644" s="16" t="n">
        <v>433.95</v>
      </c>
      <c r="I3644" s="1" t="str">
        <f aca="false">INDEX(Products!$C$2:$C$51,MATCH(C3644,Products!$A$2:$A$51,0))</f>
        <v>Books &amp; Stationery</v>
      </c>
      <c r="J3644" s="1" t="str">
        <f aca="false">INDEX(Orders!$E$2:$E$8001,MATCH(B3644,Orders!$A$2:$A$8001,0))</f>
        <v>Delivered</v>
      </c>
      <c r="K3644" s="1" t="str">
        <f aca="false">LEFT(INDEX(Orders!$C$2:$C$8001,MATCH(B3644,Orders!$A$2:$A$8001,0)),7)</f>
        <v>2025-02</v>
      </c>
    </row>
    <row r="3645" customFormat="false" ht="15" hidden="false" customHeight="true" outlineLevel="0" collapsed="false">
      <c r="A3645" s="1" t="s">
        <v>14115</v>
      </c>
      <c r="B3645" s="1" t="s">
        <v>4182</v>
      </c>
      <c r="C3645" s="1" t="s">
        <v>2006</v>
      </c>
      <c r="D3645" s="1" t="n">
        <v>2</v>
      </c>
      <c r="E3645" s="16" t="n">
        <v>482.17</v>
      </c>
      <c r="F3645" s="17" t="n">
        <v>0.2</v>
      </c>
      <c r="G3645" s="16" t="n">
        <v>771.47</v>
      </c>
      <c r="I3645" s="1" t="str">
        <f aca="false">INDEX(Products!$C$2:$C$51,MATCH(C3645,Products!$A$2:$A$51,0))</f>
        <v>Books &amp; Stationery</v>
      </c>
      <c r="J3645" s="1" t="str">
        <f aca="false">INDEX(Orders!$E$2:$E$8001,MATCH(B3645,Orders!$A$2:$A$8001,0))</f>
        <v>Delivered</v>
      </c>
      <c r="K3645" s="1" t="str">
        <f aca="false">LEFT(INDEX(Orders!$C$2:$C$8001,MATCH(B3645,Orders!$A$2:$A$8001,0)),7)</f>
        <v>2025-11</v>
      </c>
    </row>
    <row r="3646" customFormat="false" ht="15" hidden="false" customHeight="true" outlineLevel="0" collapsed="false">
      <c r="A3646" s="1" t="s">
        <v>14116</v>
      </c>
      <c r="B3646" s="1" t="s">
        <v>4182</v>
      </c>
      <c r="C3646" s="1" t="s">
        <v>1990</v>
      </c>
      <c r="D3646" s="1" t="n">
        <v>3</v>
      </c>
      <c r="E3646" s="16" t="n">
        <v>5311.32</v>
      </c>
      <c r="F3646" s="17" t="n">
        <v>0.1</v>
      </c>
      <c r="G3646" s="16" t="n">
        <v>14340.56</v>
      </c>
      <c r="I3646" s="1" t="str">
        <f aca="false">INDEX(Products!$C$2:$C$51,MATCH(C3646,Products!$A$2:$A$51,0))</f>
        <v>Sports &amp; Fitness</v>
      </c>
      <c r="J3646" s="1" t="str">
        <f aca="false">INDEX(Orders!$E$2:$E$8001,MATCH(B3646,Orders!$A$2:$A$8001,0))</f>
        <v>Delivered</v>
      </c>
      <c r="K3646" s="1" t="str">
        <f aca="false">LEFT(INDEX(Orders!$C$2:$C$8001,MATCH(B3646,Orders!$A$2:$A$8001,0)),7)</f>
        <v>2025-11</v>
      </c>
    </row>
    <row r="3647" customFormat="false" ht="15" hidden="false" customHeight="true" outlineLevel="0" collapsed="false">
      <c r="A3647" s="1" t="s">
        <v>14117</v>
      </c>
      <c r="B3647" s="1" t="s">
        <v>4182</v>
      </c>
      <c r="C3647" s="1" t="s">
        <v>1973</v>
      </c>
      <c r="D3647" s="1" t="n">
        <v>1</v>
      </c>
      <c r="E3647" s="16" t="n">
        <v>1158.24</v>
      </c>
      <c r="F3647" s="17" t="n">
        <v>0</v>
      </c>
      <c r="G3647" s="16" t="n">
        <v>1158.24</v>
      </c>
      <c r="I3647" s="1" t="str">
        <f aca="false">INDEX(Products!$C$2:$C$51,MATCH(C3647,Products!$A$2:$A$51,0))</f>
        <v>Home &amp; Kitchen</v>
      </c>
      <c r="J3647" s="1" t="str">
        <f aca="false">INDEX(Orders!$E$2:$E$8001,MATCH(B3647,Orders!$A$2:$A$8001,0))</f>
        <v>Delivered</v>
      </c>
      <c r="K3647" s="1" t="str">
        <f aca="false">LEFT(INDEX(Orders!$C$2:$C$8001,MATCH(B3647,Orders!$A$2:$A$8001,0)),7)</f>
        <v>2025-11</v>
      </c>
    </row>
    <row r="3648" customFormat="false" ht="15" hidden="false" customHeight="true" outlineLevel="0" collapsed="false">
      <c r="A3648" s="1" t="s">
        <v>14118</v>
      </c>
      <c r="B3648" s="1" t="s">
        <v>4183</v>
      </c>
      <c r="C3648" s="1" t="s">
        <v>2006</v>
      </c>
      <c r="D3648" s="1" t="n">
        <v>1</v>
      </c>
      <c r="E3648" s="16" t="n">
        <v>482.17</v>
      </c>
      <c r="F3648" s="17" t="n">
        <v>0.05</v>
      </c>
      <c r="G3648" s="16" t="n">
        <v>458.06</v>
      </c>
      <c r="I3648" s="1" t="str">
        <f aca="false">INDEX(Products!$C$2:$C$51,MATCH(C3648,Products!$A$2:$A$51,0))</f>
        <v>Books &amp; Stationery</v>
      </c>
      <c r="J3648" s="1" t="str">
        <f aca="false">INDEX(Orders!$E$2:$E$8001,MATCH(B3648,Orders!$A$2:$A$8001,0))</f>
        <v>Delivered</v>
      </c>
      <c r="K3648" s="1" t="str">
        <f aca="false">LEFT(INDEX(Orders!$C$2:$C$8001,MATCH(B3648,Orders!$A$2:$A$8001,0)),7)</f>
        <v>2024-02</v>
      </c>
    </row>
    <row r="3649" customFormat="false" ht="15" hidden="false" customHeight="true" outlineLevel="0" collapsed="false">
      <c r="A3649" s="1" t="s">
        <v>14119</v>
      </c>
      <c r="B3649" s="1" t="s">
        <v>4184</v>
      </c>
      <c r="C3649" s="1" t="s">
        <v>1940</v>
      </c>
      <c r="D3649" s="1" t="n">
        <v>1</v>
      </c>
      <c r="E3649" s="16" t="n">
        <v>2374.52</v>
      </c>
      <c r="F3649" s="17" t="n">
        <v>0.15</v>
      </c>
      <c r="G3649" s="16" t="n">
        <v>2018.34</v>
      </c>
      <c r="I3649" s="1" t="str">
        <f aca="false">INDEX(Products!$C$2:$C$51,MATCH(C3649,Products!$A$2:$A$51,0))</f>
        <v>Fashion</v>
      </c>
      <c r="J3649" s="1" t="str">
        <f aca="false">INDEX(Orders!$E$2:$E$8001,MATCH(B3649,Orders!$A$2:$A$8001,0))</f>
        <v>Cancelled</v>
      </c>
      <c r="K3649" s="1" t="str">
        <f aca="false">LEFT(INDEX(Orders!$C$2:$C$8001,MATCH(B3649,Orders!$A$2:$A$8001,0)),7)</f>
        <v>2024-06</v>
      </c>
    </row>
    <row r="3650" customFormat="false" ht="15" hidden="false" customHeight="true" outlineLevel="0" collapsed="false">
      <c r="A3650" s="1" t="s">
        <v>14120</v>
      </c>
      <c r="B3650" s="1" t="s">
        <v>4185</v>
      </c>
      <c r="C3650" s="1" t="s">
        <v>1976</v>
      </c>
      <c r="D3650" s="1" t="n">
        <v>1</v>
      </c>
      <c r="E3650" s="16" t="n">
        <v>1603.35</v>
      </c>
      <c r="F3650" s="17" t="n">
        <v>0</v>
      </c>
      <c r="G3650" s="16" t="n">
        <v>1603.35</v>
      </c>
      <c r="I3650" s="1" t="str">
        <f aca="false">INDEX(Products!$C$2:$C$51,MATCH(C3650,Products!$A$2:$A$51,0))</f>
        <v>Beauty &amp; Personal Care</v>
      </c>
      <c r="J3650" s="1" t="str">
        <f aca="false">INDEX(Orders!$E$2:$E$8001,MATCH(B3650,Orders!$A$2:$A$8001,0))</f>
        <v>Refunded</v>
      </c>
      <c r="K3650" s="1" t="str">
        <f aca="false">LEFT(INDEX(Orders!$C$2:$C$8001,MATCH(B3650,Orders!$A$2:$A$8001,0)),7)</f>
        <v>2025-06</v>
      </c>
    </row>
    <row r="3651" customFormat="false" ht="15" hidden="false" customHeight="true" outlineLevel="0" collapsed="false">
      <c r="A3651" s="1" t="s">
        <v>14121</v>
      </c>
      <c r="B3651" s="1" t="s">
        <v>4185</v>
      </c>
      <c r="C3651" s="1" t="s">
        <v>1979</v>
      </c>
      <c r="D3651" s="1" t="n">
        <v>1</v>
      </c>
      <c r="E3651" s="16" t="n">
        <v>623</v>
      </c>
      <c r="F3651" s="17" t="n">
        <v>0.15</v>
      </c>
      <c r="G3651" s="16" t="n">
        <v>529.55</v>
      </c>
      <c r="I3651" s="1" t="str">
        <f aca="false">INDEX(Products!$C$2:$C$51,MATCH(C3651,Products!$A$2:$A$51,0))</f>
        <v>Beauty &amp; Personal Care</v>
      </c>
      <c r="J3651" s="1" t="str">
        <f aca="false">INDEX(Orders!$E$2:$E$8001,MATCH(B3651,Orders!$A$2:$A$8001,0))</f>
        <v>Refunded</v>
      </c>
      <c r="K3651" s="1" t="str">
        <f aca="false">LEFT(INDEX(Orders!$C$2:$C$8001,MATCH(B3651,Orders!$A$2:$A$8001,0)),7)</f>
        <v>2025-06</v>
      </c>
    </row>
    <row r="3652" customFormat="false" ht="15" hidden="false" customHeight="true" outlineLevel="0" collapsed="false">
      <c r="A3652" s="1" t="s">
        <v>14122</v>
      </c>
      <c r="B3652" s="1" t="s">
        <v>4186</v>
      </c>
      <c r="C3652" s="1" t="s">
        <v>1997</v>
      </c>
      <c r="D3652" s="1" t="n">
        <v>1</v>
      </c>
      <c r="E3652" s="16" t="n">
        <v>311.15</v>
      </c>
      <c r="F3652" s="17" t="n">
        <v>0.2</v>
      </c>
      <c r="G3652" s="16" t="n">
        <v>248.92</v>
      </c>
      <c r="I3652" s="1" t="str">
        <f aca="false">INDEX(Products!$C$2:$C$51,MATCH(C3652,Products!$A$2:$A$51,0))</f>
        <v>Sports &amp; Fitness</v>
      </c>
      <c r="J3652" s="1" t="str">
        <f aca="false">INDEX(Orders!$E$2:$E$8001,MATCH(B3652,Orders!$A$2:$A$8001,0))</f>
        <v>Returned</v>
      </c>
      <c r="K3652" s="1" t="str">
        <f aca="false">LEFT(INDEX(Orders!$C$2:$C$8001,MATCH(B3652,Orders!$A$2:$A$8001,0)),7)</f>
        <v>2024-03</v>
      </c>
    </row>
    <row r="3653" customFormat="false" ht="15" hidden="false" customHeight="true" outlineLevel="0" collapsed="false">
      <c r="A3653" s="1" t="s">
        <v>14123</v>
      </c>
      <c r="B3653" s="1" t="s">
        <v>4188</v>
      </c>
      <c r="C3653" s="1" t="s">
        <v>2007</v>
      </c>
      <c r="D3653" s="1" t="n">
        <v>2</v>
      </c>
      <c r="E3653" s="16" t="n">
        <v>750.27</v>
      </c>
      <c r="F3653" s="17" t="n">
        <v>0.05</v>
      </c>
      <c r="G3653" s="16" t="n">
        <v>1425.51</v>
      </c>
      <c r="I3653" s="1" t="str">
        <f aca="false">INDEX(Products!$C$2:$C$51,MATCH(C3653,Products!$A$2:$A$51,0))</f>
        <v>Books &amp; Stationery</v>
      </c>
      <c r="J3653" s="1" t="str">
        <f aca="false">INDEX(Orders!$E$2:$E$8001,MATCH(B3653,Orders!$A$2:$A$8001,0))</f>
        <v>Delivered</v>
      </c>
      <c r="K3653" s="1" t="str">
        <f aca="false">LEFT(INDEX(Orders!$C$2:$C$8001,MATCH(B3653,Orders!$A$2:$A$8001,0)),7)</f>
        <v>2025-11</v>
      </c>
    </row>
    <row r="3654" customFormat="false" ht="15" hidden="false" customHeight="true" outlineLevel="0" collapsed="false">
      <c r="A3654" s="1" t="s">
        <v>14124</v>
      </c>
      <c r="B3654" s="1" t="s">
        <v>4188</v>
      </c>
      <c r="C3654" s="1" t="s">
        <v>1940</v>
      </c>
      <c r="D3654" s="1" t="n">
        <v>2</v>
      </c>
      <c r="E3654" s="16" t="n">
        <v>2374.52</v>
      </c>
      <c r="F3654" s="17" t="n">
        <v>0</v>
      </c>
      <c r="G3654" s="16" t="n">
        <v>4749.04</v>
      </c>
      <c r="I3654" s="1" t="str">
        <f aca="false">INDEX(Products!$C$2:$C$51,MATCH(C3654,Products!$A$2:$A$51,0))</f>
        <v>Fashion</v>
      </c>
      <c r="J3654" s="1" t="str">
        <f aca="false">INDEX(Orders!$E$2:$E$8001,MATCH(B3654,Orders!$A$2:$A$8001,0))</f>
        <v>Delivered</v>
      </c>
      <c r="K3654" s="1" t="str">
        <f aca="false">LEFT(INDEX(Orders!$C$2:$C$8001,MATCH(B3654,Orders!$A$2:$A$8001,0)),7)</f>
        <v>2025-11</v>
      </c>
    </row>
    <row r="3655" customFormat="false" ht="15" hidden="false" customHeight="true" outlineLevel="0" collapsed="false">
      <c r="A3655" s="1" t="s">
        <v>14125</v>
      </c>
      <c r="B3655" s="1" t="s">
        <v>4188</v>
      </c>
      <c r="C3655" s="1" t="s">
        <v>1976</v>
      </c>
      <c r="D3655" s="1" t="n">
        <v>1</v>
      </c>
      <c r="E3655" s="16" t="n">
        <v>1603.35</v>
      </c>
      <c r="F3655" s="17" t="n">
        <v>0</v>
      </c>
      <c r="G3655" s="16" t="n">
        <v>1603.35</v>
      </c>
      <c r="I3655" s="1" t="str">
        <f aca="false">INDEX(Products!$C$2:$C$51,MATCH(C3655,Products!$A$2:$A$51,0))</f>
        <v>Beauty &amp; Personal Care</v>
      </c>
      <c r="J3655" s="1" t="str">
        <f aca="false">INDEX(Orders!$E$2:$E$8001,MATCH(B3655,Orders!$A$2:$A$8001,0))</f>
        <v>Delivered</v>
      </c>
      <c r="K3655" s="1" t="str">
        <f aca="false">LEFT(INDEX(Orders!$C$2:$C$8001,MATCH(B3655,Orders!$A$2:$A$8001,0)),7)</f>
        <v>2025-11</v>
      </c>
    </row>
    <row r="3656" customFormat="false" ht="15" hidden="false" customHeight="true" outlineLevel="0" collapsed="false">
      <c r="A3656" s="1" t="s">
        <v>14126</v>
      </c>
      <c r="B3656" s="1" t="s">
        <v>4188</v>
      </c>
      <c r="C3656" s="1" t="s">
        <v>1937</v>
      </c>
      <c r="D3656" s="1" t="n">
        <v>2</v>
      </c>
      <c r="E3656" s="16" t="n">
        <v>1364.75</v>
      </c>
      <c r="F3656" s="17" t="n">
        <v>0.1</v>
      </c>
      <c r="G3656" s="16" t="n">
        <v>2456.55</v>
      </c>
      <c r="I3656" s="1" t="str">
        <f aca="false">INDEX(Products!$C$2:$C$51,MATCH(C3656,Products!$A$2:$A$51,0))</f>
        <v>Fashion</v>
      </c>
      <c r="J3656" s="1" t="str">
        <f aca="false">INDEX(Orders!$E$2:$E$8001,MATCH(B3656,Orders!$A$2:$A$8001,0))</f>
        <v>Delivered</v>
      </c>
      <c r="K3656" s="1" t="str">
        <f aca="false">LEFT(INDEX(Orders!$C$2:$C$8001,MATCH(B3656,Orders!$A$2:$A$8001,0)),7)</f>
        <v>2025-11</v>
      </c>
    </row>
    <row r="3657" customFormat="false" ht="15" hidden="false" customHeight="true" outlineLevel="0" collapsed="false">
      <c r="A3657" s="1" t="s">
        <v>14127</v>
      </c>
      <c r="B3657" s="1" t="s">
        <v>4188</v>
      </c>
      <c r="C3657" s="1" t="s">
        <v>2006</v>
      </c>
      <c r="D3657" s="1" t="n">
        <v>1</v>
      </c>
      <c r="E3657" s="16" t="n">
        <v>482.17</v>
      </c>
      <c r="F3657" s="17" t="n">
        <v>0.1</v>
      </c>
      <c r="G3657" s="16" t="n">
        <v>433.95</v>
      </c>
      <c r="I3657" s="1" t="str">
        <f aca="false">INDEX(Products!$C$2:$C$51,MATCH(C3657,Products!$A$2:$A$51,0))</f>
        <v>Books &amp; Stationery</v>
      </c>
      <c r="J3657" s="1" t="str">
        <f aca="false">INDEX(Orders!$E$2:$E$8001,MATCH(B3657,Orders!$A$2:$A$8001,0))</f>
        <v>Delivered</v>
      </c>
      <c r="K3657" s="1" t="str">
        <f aca="false">LEFT(INDEX(Orders!$C$2:$C$8001,MATCH(B3657,Orders!$A$2:$A$8001,0)),7)</f>
        <v>2025-11</v>
      </c>
    </row>
    <row r="3658" customFormat="false" ht="15" hidden="false" customHeight="true" outlineLevel="0" collapsed="false">
      <c r="A3658" s="1" t="s">
        <v>14128</v>
      </c>
      <c r="B3658" s="1" t="s">
        <v>4189</v>
      </c>
      <c r="C3658" s="1" t="s">
        <v>2007</v>
      </c>
      <c r="D3658" s="1" t="n">
        <v>2</v>
      </c>
      <c r="E3658" s="16" t="n">
        <v>750.27</v>
      </c>
      <c r="F3658" s="17" t="n">
        <v>0.15</v>
      </c>
      <c r="G3658" s="16" t="n">
        <v>1275.46</v>
      </c>
      <c r="I3658" s="1" t="str">
        <f aca="false">INDEX(Products!$C$2:$C$51,MATCH(C3658,Products!$A$2:$A$51,0))</f>
        <v>Books &amp; Stationery</v>
      </c>
      <c r="J3658" s="1" t="str">
        <f aca="false">INDEX(Orders!$E$2:$E$8001,MATCH(B3658,Orders!$A$2:$A$8001,0))</f>
        <v>Delivered</v>
      </c>
      <c r="K3658" s="1" t="str">
        <f aca="false">LEFT(INDEX(Orders!$C$2:$C$8001,MATCH(B3658,Orders!$A$2:$A$8001,0)),7)</f>
        <v>2024-02</v>
      </c>
    </row>
    <row r="3659" customFormat="false" ht="15" hidden="false" customHeight="true" outlineLevel="0" collapsed="false">
      <c r="A3659" s="1" t="s">
        <v>14129</v>
      </c>
      <c r="B3659" s="1" t="s">
        <v>4189</v>
      </c>
      <c r="C3659" s="1" t="s">
        <v>1930</v>
      </c>
      <c r="D3659" s="1" t="n">
        <v>1</v>
      </c>
      <c r="E3659" s="16" t="n">
        <v>2398.35</v>
      </c>
      <c r="F3659" s="17" t="n">
        <v>0.1</v>
      </c>
      <c r="G3659" s="16" t="n">
        <v>2158.52</v>
      </c>
      <c r="I3659" s="1" t="str">
        <f aca="false">INDEX(Products!$C$2:$C$51,MATCH(C3659,Products!$A$2:$A$51,0))</f>
        <v>Electronics</v>
      </c>
      <c r="J3659" s="1" t="str">
        <f aca="false">INDEX(Orders!$E$2:$E$8001,MATCH(B3659,Orders!$A$2:$A$8001,0))</f>
        <v>Delivered</v>
      </c>
      <c r="K3659" s="1" t="str">
        <f aca="false">LEFT(INDEX(Orders!$C$2:$C$8001,MATCH(B3659,Orders!$A$2:$A$8001,0)),7)</f>
        <v>2024-02</v>
      </c>
    </row>
    <row r="3660" customFormat="false" ht="15" hidden="false" customHeight="true" outlineLevel="0" collapsed="false">
      <c r="A3660" s="1" t="s">
        <v>14130</v>
      </c>
      <c r="B3660" s="1" t="s">
        <v>4190</v>
      </c>
      <c r="C3660" s="1" t="s">
        <v>1941</v>
      </c>
      <c r="D3660" s="1" t="n">
        <v>1</v>
      </c>
      <c r="E3660" s="16" t="n">
        <v>2757.65</v>
      </c>
      <c r="F3660" s="17" t="n">
        <v>0</v>
      </c>
      <c r="G3660" s="16" t="n">
        <v>2757.65</v>
      </c>
      <c r="I3660" s="1" t="str">
        <f aca="false">INDEX(Products!$C$2:$C$51,MATCH(C3660,Products!$A$2:$A$51,0))</f>
        <v>Fashion</v>
      </c>
      <c r="J3660" s="1" t="str">
        <f aca="false">INDEX(Orders!$E$2:$E$8001,MATCH(B3660,Orders!$A$2:$A$8001,0))</f>
        <v>Delivered</v>
      </c>
      <c r="K3660" s="1" t="str">
        <f aca="false">LEFT(INDEX(Orders!$C$2:$C$8001,MATCH(B3660,Orders!$A$2:$A$8001,0)),7)</f>
        <v>2025-10</v>
      </c>
    </row>
    <row r="3661" customFormat="false" ht="15" hidden="false" customHeight="true" outlineLevel="0" collapsed="false">
      <c r="A3661" s="1" t="s">
        <v>14131</v>
      </c>
      <c r="B3661" s="1" t="s">
        <v>4190</v>
      </c>
      <c r="C3661" s="1" t="s">
        <v>2007</v>
      </c>
      <c r="D3661" s="1" t="n">
        <v>2</v>
      </c>
      <c r="E3661" s="16" t="n">
        <v>750.27</v>
      </c>
      <c r="F3661" s="17" t="n">
        <v>0</v>
      </c>
      <c r="G3661" s="16" t="n">
        <v>1500.54</v>
      </c>
      <c r="I3661" s="1" t="str">
        <f aca="false">INDEX(Products!$C$2:$C$51,MATCH(C3661,Products!$A$2:$A$51,0))</f>
        <v>Books &amp; Stationery</v>
      </c>
      <c r="J3661" s="1" t="str">
        <f aca="false">INDEX(Orders!$E$2:$E$8001,MATCH(B3661,Orders!$A$2:$A$8001,0))</f>
        <v>Delivered</v>
      </c>
      <c r="K3661" s="1" t="str">
        <f aca="false">LEFT(INDEX(Orders!$C$2:$C$8001,MATCH(B3661,Orders!$A$2:$A$8001,0)),7)</f>
        <v>2025-10</v>
      </c>
    </row>
    <row r="3662" customFormat="false" ht="15" hidden="false" customHeight="true" outlineLevel="0" collapsed="false">
      <c r="A3662" s="1" t="s">
        <v>14132</v>
      </c>
      <c r="B3662" s="1" t="s">
        <v>4190</v>
      </c>
      <c r="C3662" s="1" t="s">
        <v>1933</v>
      </c>
      <c r="D3662" s="1" t="n">
        <v>1</v>
      </c>
      <c r="E3662" s="16" t="n">
        <v>7194.38</v>
      </c>
      <c r="F3662" s="17" t="n">
        <v>0.2</v>
      </c>
      <c r="G3662" s="16" t="n">
        <v>5755.5</v>
      </c>
      <c r="I3662" s="1" t="str">
        <f aca="false">INDEX(Products!$C$2:$C$51,MATCH(C3662,Products!$A$2:$A$51,0))</f>
        <v>Electronics</v>
      </c>
      <c r="J3662" s="1" t="str">
        <f aca="false">INDEX(Orders!$E$2:$E$8001,MATCH(B3662,Orders!$A$2:$A$8001,0))</f>
        <v>Delivered</v>
      </c>
      <c r="K3662" s="1" t="str">
        <f aca="false">LEFT(INDEX(Orders!$C$2:$C$8001,MATCH(B3662,Orders!$A$2:$A$8001,0)),7)</f>
        <v>2025-10</v>
      </c>
    </row>
    <row r="3663" customFormat="false" ht="15" hidden="false" customHeight="true" outlineLevel="0" collapsed="false">
      <c r="A3663" s="1" t="s">
        <v>14133</v>
      </c>
      <c r="B3663" s="1" t="s">
        <v>4190</v>
      </c>
      <c r="C3663" s="1" t="s">
        <v>1930</v>
      </c>
      <c r="D3663" s="1" t="n">
        <v>2</v>
      </c>
      <c r="E3663" s="16" t="n">
        <v>2398.35</v>
      </c>
      <c r="F3663" s="17" t="n">
        <v>0.2</v>
      </c>
      <c r="G3663" s="16" t="n">
        <v>3837.36</v>
      </c>
      <c r="I3663" s="1" t="str">
        <f aca="false">INDEX(Products!$C$2:$C$51,MATCH(C3663,Products!$A$2:$A$51,0))</f>
        <v>Electronics</v>
      </c>
      <c r="J3663" s="1" t="str">
        <f aca="false">INDEX(Orders!$E$2:$E$8001,MATCH(B3663,Orders!$A$2:$A$8001,0))</f>
        <v>Delivered</v>
      </c>
      <c r="K3663" s="1" t="str">
        <f aca="false">LEFT(INDEX(Orders!$C$2:$C$8001,MATCH(B3663,Orders!$A$2:$A$8001,0)),7)</f>
        <v>2025-10</v>
      </c>
    </row>
    <row r="3664" customFormat="false" ht="15" hidden="false" customHeight="true" outlineLevel="0" collapsed="false">
      <c r="A3664" s="1" t="s">
        <v>14134</v>
      </c>
      <c r="B3664" s="1" t="s">
        <v>4191</v>
      </c>
      <c r="C3664" s="1" t="s">
        <v>1930</v>
      </c>
      <c r="D3664" s="1" t="n">
        <v>1</v>
      </c>
      <c r="E3664" s="16" t="n">
        <v>2398.35</v>
      </c>
      <c r="F3664" s="17" t="n">
        <v>0</v>
      </c>
      <c r="G3664" s="16" t="n">
        <v>2398.35</v>
      </c>
      <c r="I3664" s="1" t="str">
        <f aca="false">INDEX(Products!$C$2:$C$51,MATCH(C3664,Products!$A$2:$A$51,0))</f>
        <v>Electronics</v>
      </c>
      <c r="J3664" s="1" t="str">
        <f aca="false">INDEX(Orders!$E$2:$E$8001,MATCH(B3664,Orders!$A$2:$A$8001,0))</f>
        <v>Delivered</v>
      </c>
      <c r="K3664" s="1" t="str">
        <f aca="false">LEFT(INDEX(Orders!$C$2:$C$8001,MATCH(B3664,Orders!$A$2:$A$8001,0)),7)</f>
        <v>2025-07</v>
      </c>
    </row>
    <row r="3665" customFormat="false" ht="15" hidden="false" customHeight="true" outlineLevel="0" collapsed="false">
      <c r="A3665" s="1" t="s">
        <v>14135</v>
      </c>
      <c r="B3665" s="1" t="s">
        <v>4191</v>
      </c>
      <c r="C3665" s="1" t="s">
        <v>2006</v>
      </c>
      <c r="D3665" s="1" t="n">
        <v>1</v>
      </c>
      <c r="E3665" s="16" t="n">
        <v>482.17</v>
      </c>
      <c r="F3665" s="17" t="n">
        <v>0.15</v>
      </c>
      <c r="G3665" s="16" t="n">
        <v>409.84</v>
      </c>
      <c r="I3665" s="1" t="str">
        <f aca="false">INDEX(Products!$C$2:$C$51,MATCH(C3665,Products!$A$2:$A$51,0))</f>
        <v>Books &amp; Stationery</v>
      </c>
      <c r="J3665" s="1" t="str">
        <f aca="false">INDEX(Orders!$E$2:$E$8001,MATCH(B3665,Orders!$A$2:$A$8001,0))</f>
        <v>Delivered</v>
      </c>
      <c r="K3665" s="1" t="str">
        <f aca="false">LEFT(INDEX(Orders!$C$2:$C$8001,MATCH(B3665,Orders!$A$2:$A$8001,0)),7)</f>
        <v>2025-07</v>
      </c>
    </row>
    <row r="3666" customFormat="false" ht="15" hidden="false" customHeight="true" outlineLevel="0" collapsed="false">
      <c r="A3666" s="1" t="s">
        <v>14136</v>
      </c>
      <c r="B3666" s="1" t="s">
        <v>4191</v>
      </c>
      <c r="C3666" s="1" t="s">
        <v>1941</v>
      </c>
      <c r="D3666" s="1" t="n">
        <v>1</v>
      </c>
      <c r="E3666" s="16" t="n">
        <v>2757.65</v>
      </c>
      <c r="F3666" s="17" t="n">
        <v>0</v>
      </c>
      <c r="G3666" s="16" t="n">
        <v>2757.65</v>
      </c>
      <c r="I3666" s="1" t="str">
        <f aca="false">INDEX(Products!$C$2:$C$51,MATCH(C3666,Products!$A$2:$A$51,0))</f>
        <v>Fashion</v>
      </c>
      <c r="J3666" s="1" t="str">
        <f aca="false">INDEX(Orders!$E$2:$E$8001,MATCH(B3666,Orders!$A$2:$A$8001,0))</f>
        <v>Delivered</v>
      </c>
      <c r="K3666" s="1" t="str">
        <f aca="false">LEFT(INDEX(Orders!$C$2:$C$8001,MATCH(B3666,Orders!$A$2:$A$8001,0)),7)</f>
        <v>2025-07</v>
      </c>
    </row>
    <row r="3667" customFormat="false" ht="15" hidden="false" customHeight="true" outlineLevel="0" collapsed="false">
      <c r="A3667" s="1" t="s">
        <v>14137</v>
      </c>
      <c r="B3667" s="1" t="s">
        <v>4191</v>
      </c>
      <c r="C3667" s="1" t="s">
        <v>1976</v>
      </c>
      <c r="D3667" s="1" t="n">
        <v>1</v>
      </c>
      <c r="E3667" s="16" t="n">
        <v>1603.35</v>
      </c>
      <c r="F3667" s="17" t="n">
        <v>0</v>
      </c>
      <c r="G3667" s="16" t="n">
        <v>1603.35</v>
      </c>
      <c r="I3667" s="1" t="str">
        <f aca="false">INDEX(Products!$C$2:$C$51,MATCH(C3667,Products!$A$2:$A$51,0))</f>
        <v>Beauty &amp; Personal Care</v>
      </c>
      <c r="J3667" s="1" t="str">
        <f aca="false">INDEX(Orders!$E$2:$E$8001,MATCH(B3667,Orders!$A$2:$A$8001,0))</f>
        <v>Delivered</v>
      </c>
      <c r="K3667" s="1" t="str">
        <f aca="false">LEFT(INDEX(Orders!$C$2:$C$8001,MATCH(B3667,Orders!$A$2:$A$8001,0)),7)</f>
        <v>2025-07</v>
      </c>
    </row>
    <row r="3668" customFormat="false" ht="15" hidden="false" customHeight="true" outlineLevel="0" collapsed="false">
      <c r="A3668" s="1" t="s">
        <v>14138</v>
      </c>
      <c r="B3668" s="1" t="s">
        <v>4192</v>
      </c>
      <c r="C3668" s="1" t="s">
        <v>2006</v>
      </c>
      <c r="D3668" s="1" t="n">
        <v>2</v>
      </c>
      <c r="E3668" s="16" t="n">
        <v>482.17</v>
      </c>
      <c r="F3668" s="17" t="n">
        <v>0.05</v>
      </c>
      <c r="G3668" s="16" t="n">
        <v>916.12</v>
      </c>
      <c r="I3668" s="1" t="str">
        <f aca="false">INDEX(Products!$C$2:$C$51,MATCH(C3668,Products!$A$2:$A$51,0))</f>
        <v>Books &amp; Stationery</v>
      </c>
      <c r="J3668" s="1" t="str">
        <f aca="false">INDEX(Orders!$E$2:$E$8001,MATCH(B3668,Orders!$A$2:$A$8001,0))</f>
        <v>Delivered</v>
      </c>
      <c r="K3668" s="1" t="str">
        <f aca="false">LEFT(INDEX(Orders!$C$2:$C$8001,MATCH(B3668,Orders!$A$2:$A$8001,0)),7)</f>
        <v>2024-06</v>
      </c>
    </row>
    <row r="3669" customFormat="false" ht="15" hidden="false" customHeight="true" outlineLevel="0" collapsed="false">
      <c r="A3669" s="1" t="s">
        <v>14139</v>
      </c>
      <c r="B3669" s="1" t="s">
        <v>4192</v>
      </c>
      <c r="C3669" s="1" t="s">
        <v>1979</v>
      </c>
      <c r="D3669" s="1" t="n">
        <v>1</v>
      </c>
      <c r="E3669" s="16" t="n">
        <v>623</v>
      </c>
      <c r="F3669" s="17" t="n">
        <v>0.15</v>
      </c>
      <c r="G3669" s="16" t="n">
        <v>529.55</v>
      </c>
      <c r="I3669" s="1" t="str">
        <f aca="false">INDEX(Products!$C$2:$C$51,MATCH(C3669,Products!$A$2:$A$51,0))</f>
        <v>Beauty &amp; Personal Care</v>
      </c>
      <c r="J3669" s="1" t="str">
        <f aca="false">INDEX(Orders!$E$2:$E$8001,MATCH(B3669,Orders!$A$2:$A$8001,0))</f>
        <v>Delivered</v>
      </c>
      <c r="K3669" s="1" t="str">
        <f aca="false">LEFT(INDEX(Orders!$C$2:$C$8001,MATCH(B3669,Orders!$A$2:$A$8001,0)),7)</f>
        <v>2024-06</v>
      </c>
    </row>
    <row r="3670" customFormat="false" ht="15" hidden="false" customHeight="true" outlineLevel="0" collapsed="false">
      <c r="A3670" s="1" t="s">
        <v>14140</v>
      </c>
      <c r="B3670" s="1" t="s">
        <v>4193</v>
      </c>
      <c r="C3670" s="1" t="s">
        <v>1997</v>
      </c>
      <c r="D3670" s="1" t="n">
        <v>2</v>
      </c>
      <c r="E3670" s="16" t="n">
        <v>311.15</v>
      </c>
      <c r="F3670" s="17" t="n">
        <v>0</v>
      </c>
      <c r="G3670" s="16" t="n">
        <v>622.3</v>
      </c>
      <c r="I3670" s="1" t="str">
        <f aca="false">INDEX(Products!$C$2:$C$51,MATCH(C3670,Products!$A$2:$A$51,0))</f>
        <v>Sports &amp; Fitness</v>
      </c>
      <c r="J3670" s="1" t="str">
        <f aca="false">INDEX(Orders!$E$2:$E$8001,MATCH(B3670,Orders!$A$2:$A$8001,0))</f>
        <v>Returned</v>
      </c>
      <c r="K3670" s="1" t="str">
        <f aca="false">LEFT(INDEX(Orders!$C$2:$C$8001,MATCH(B3670,Orders!$A$2:$A$8001,0)),7)</f>
        <v>2025-06</v>
      </c>
    </row>
    <row r="3671" customFormat="false" ht="15" hidden="false" customHeight="true" outlineLevel="0" collapsed="false">
      <c r="A3671" s="1" t="s">
        <v>14141</v>
      </c>
      <c r="B3671" s="1" t="s">
        <v>4193</v>
      </c>
      <c r="C3671" s="1" t="s">
        <v>1930</v>
      </c>
      <c r="D3671" s="1" t="n">
        <v>2</v>
      </c>
      <c r="E3671" s="16" t="n">
        <v>2398.35</v>
      </c>
      <c r="F3671" s="17" t="n">
        <v>0.15</v>
      </c>
      <c r="G3671" s="16" t="n">
        <v>4077.2</v>
      </c>
      <c r="I3671" s="1" t="str">
        <f aca="false">INDEX(Products!$C$2:$C$51,MATCH(C3671,Products!$A$2:$A$51,0))</f>
        <v>Electronics</v>
      </c>
      <c r="J3671" s="1" t="str">
        <f aca="false">INDEX(Orders!$E$2:$E$8001,MATCH(B3671,Orders!$A$2:$A$8001,0))</f>
        <v>Returned</v>
      </c>
      <c r="K3671" s="1" t="str">
        <f aca="false">LEFT(INDEX(Orders!$C$2:$C$8001,MATCH(B3671,Orders!$A$2:$A$8001,0)),7)</f>
        <v>2025-06</v>
      </c>
    </row>
    <row r="3672" customFormat="false" ht="15" hidden="false" customHeight="true" outlineLevel="0" collapsed="false">
      <c r="A3672" s="1" t="s">
        <v>14142</v>
      </c>
      <c r="B3672" s="1" t="s">
        <v>4195</v>
      </c>
      <c r="C3672" s="1" t="s">
        <v>1940</v>
      </c>
      <c r="D3672" s="1" t="n">
        <v>1</v>
      </c>
      <c r="E3672" s="16" t="n">
        <v>2374.52</v>
      </c>
      <c r="F3672" s="17" t="n">
        <v>0.1</v>
      </c>
      <c r="G3672" s="16" t="n">
        <v>2137.07</v>
      </c>
      <c r="I3672" s="1" t="str">
        <f aca="false">INDEX(Products!$C$2:$C$51,MATCH(C3672,Products!$A$2:$A$51,0))</f>
        <v>Fashion</v>
      </c>
      <c r="J3672" s="1" t="str">
        <f aca="false">INDEX(Orders!$E$2:$E$8001,MATCH(B3672,Orders!$A$2:$A$8001,0))</f>
        <v>Delivered</v>
      </c>
      <c r="K3672" s="1" t="str">
        <f aca="false">LEFT(INDEX(Orders!$C$2:$C$8001,MATCH(B3672,Orders!$A$2:$A$8001,0)),7)</f>
        <v>2025-08</v>
      </c>
    </row>
    <row r="3673" customFormat="false" ht="15" hidden="false" customHeight="true" outlineLevel="0" collapsed="false">
      <c r="A3673" s="1" t="s">
        <v>14143</v>
      </c>
      <c r="B3673" s="1" t="s">
        <v>4196</v>
      </c>
      <c r="C3673" s="1" t="s">
        <v>1918</v>
      </c>
      <c r="D3673" s="1" t="n">
        <v>1</v>
      </c>
      <c r="E3673" s="16" t="n">
        <v>2978.99</v>
      </c>
      <c r="F3673" s="17" t="n">
        <v>0</v>
      </c>
      <c r="G3673" s="16" t="n">
        <v>2978.99</v>
      </c>
      <c r="I3673" s="1" t="str">
        <f aca="false">INDEX(Products!$C$2:$C$51,MATCH(C3673,Products!$A$2:$A$51,0))</f>
        <v>Electronics</v>
      </c>
      <c r="J3673" s="1" t="str">
        <f aca="false">INDEX(Orders!$E$2:$E$8001,MATCH(B3673,Orders!$A$2:$A$8001,0))</f>
        <v>Delivered</v>
      </c>
      <c r="K3673" s="1" t="str">
        <f aca="false">LEFT(INDEX(Orders!$C$2:$C$8001,MATCH(B3673,Orders!$A$2:$A$8001,0)),7)</f>
        <v>2025-08</v>
      </c>
    </row>
    <row r="3674" customFormat="false" ht="15" hidden="false" customHeight="true" outlineLevel="0" collapsed="false">
      <c r="A3674" s="1" t="s">
        <v>14144</v>
      </c>
      <c r="B3674" s="1" t="s">
        <v>4196</v>
      </c>
      <c r="C3674" s="1" t="s">
        <v>1976</v>
      </c>
      <c r="D3674" s="1" t="n">
        <v>1</v>
      </c>
      <c r="E3674" s="16" t="n">
        <v>1603.35</v>
      </c>
      <c r="F3674" s="17" t="n">
        <v>0.15</v>
      </c>
      <c r="G3674" s="16" t="n">
        <v>1362.85</v>
      </c>
      <c r="I3674" s="1" t="str">
        <f aca="false">INDEX(Products!$C$2:$C$51,MATCH(C3674,Products!$A$2:$A$51,0))</f>
        <v>Beauty &amp; Personal Care</v>
      </c>
      <c r="J3674" s="1" t="str">
        <f aca="false">INDEX(Orders!$E$2:$E$8001,MATCH(B3674,Orders!$A$2:$A$8001,0))</f>
        <v>Delivered</v>
      </c>
      <c r="K3674" s="1" t="str">
        <f aca="false">LEFT(INDEX(Orders!$C$2:$C$8001,MATCH(B3674,Orders!$A$2:$A$8001,0)),7)</f>
        <v>2025-08</v>
      </c>
    </row>
    <row r="3675" customFormat="false" ht="15" hidden="false" customHeight="true" outlineLevel="0" collapsed="false">
      <c r="A3675" s="1" t="s">
        <v>14145</v>
      </c>
      <c r="B3675" s="1" t="s">
        <v>4196</v>
      </c>
      <c r="C3675" s="1" t="s">
        <v>1997</v>
      </c>
      <c r="D3675" s="1" t="n">
        <v>1</v>
      </c>
      <c r="E3675" s="16" t="n">
        <v>311.15</v>
      </c>
      <c r="F3675" s="17" t="n">
        <v>0</v>
      </c>
      <c r="G3675" s="16" t="n">
        <v>311.15</v>
      </c>
      <c r="I3675" s="1" t="str">
        <f aca="false">INDEX(Products!$C$2:$C$51,MATCH(C3675,Products!$A$2:$A$51,0))</f>
        <v>Sports &amp; Fitness</v>
      </c>
      <c r="J3675" s="1" t="str">
        <f aca="false">INDEX(Orders!$E$2:$E$8001,MATCH(B3675,Orders!$A$2:$A$8001,0))</f>
        <v>Delivered</v>
      </c>
      <c r="K3675" s="1" t="str">
        <f aca="false">LEFT(INDEX(Orders!$C$2:$C$8001,MATCH(B3675,Orders!$A$2:$A$8001,0)),7)</f>
        <v>2025-08</v>
      </c>
    </row>
    <row r="3676" customFormat="false" ht="15" hidden="false" customHeight="true" outlineLevel="0" collapsed="false">
      <c r="A3676" s="1" t="s">
        <v>14146</v>
      </c>
      <c r="B3676" s="1" t="s">
        <v>4197</v>
      </c>
      <c r="C3676" s="1" t="s">
        <v>1930</v>
      </c>
      <c r="D3676" s="1" t="n">
        <v>1</v>
      </c>
      <c r="E3676" s="16" t="n">
        <v>2398.35</v>
      </c>
      <c r="F3676" s="17" t="n">
        <v>0.05</v>
      </c>
      <c r="G3676" s="16" t="n">
        <v>2278.43</v>
      </c>
      <c r="I3676" s="1" t="str">
        <f aca="false">INDEX(Products!$C$2:$C$51,MATCH(C3676,Products!$A$2:$A$51,0))</f>
        <v>Electronics</v>
      </c>
      <c r="J3676" s="1" t="str">
        <f aca="false">INDEX(Orders!$E$2:$E$8001,MATCH(B3676,Orders!$A$2:$A$8001,0))</f>
        <v>Delivered</v>
      </c>
      <c r="K3676" s="1" t="str">
        <f aca="false">LEFT(INDEX(Orders!$C$2:$C$8001,MATCH(B3676,Orders!$A$2:$A$8001,0)),7)</f>
        <v>2024-06</v>
      </c>
    </row>
    <row r="3677" customFormat="false" ht="15" hidden="false" customHeight="true" outlineLevel="0" collapsed="false">
      <c r="A3677" s="1" t="s">
        <v>14147</v>
      </c>
      <c r="B3677" s="1" t="s">
        <v>4197</v>
      </c>
      <c r="C3677" s="1" t="s">
        <v>1937</v>
      </c>
      <c r="D3677" s="1" t="n">
        <v>1</v>
      </c>
      <c r="E3677" s="16" t="n">
        <v>1364.75</v>
      </c>
      <c r="F3677" s="17" t="n">
        <v>0.2</v>
      </c>
      <c r="G3677" s="16" t="n">
        <v>1091.8</v>
      </c>
      <c r="I3677" s="1" t="str">
        <f aca="false">INDEX(Products!$C$2:$C$51,MATCH(C3677,Products!$A$2:$A$51,0))</f>
        <v>Fashion</v>
      </c>
      <c r="J3677" s="1" t="str">
        <f aca="false">INDEX(Orders!$E$2:$E$8001,MATCH(B3677,Orders!$A$2:$A$8001,0))</f>
        <v>Delivered</v>
      </c>
      <c r="K3677" s="1" t="str">
        <f aca="false">LEFT(INDEX(Orders!$C$2:$C$8001,MATCH(B3677,Orders!$A$2:$A$8001,0)),7)</f>
        <v>2024-06</v>
      </c>
    </row>
    <row r="3678" customFormat="false" ht="15" hidden="false" customHeight="true" outlineLevel="0" collapsed="false">
      <c r="A3678" s="1" t="s">
        <v>14148</v>
      </c>
      <c r="B3678" s="1" t="s">
        <v>4198</v>
      </c>
      <c r="C3678" s="1" t="s">
        <v>1969</v>
      </c>
      <c r="D3678" s="1" t="n">
        <v>2</v>
      </c>
      <c r="E3678" s="16" t="n">
        <v>9171.98</v>
      </c>
      <c r="F3678" s="17" t="n">
        <v>0.15</v>
      </c>
      <c r="G3678" s="16" t="n">
        <v>15592.37</v>
      </c>
      <c r="I3678" s="1" t="str">
        <f aca="false">INDEX(Products!$C$2:$C$51,MATCH(C3678,Products!$A$2:$A$51,0))</f>
        <v>Home &amp; Kitchen</v>
      </c>
      <c r="J3678" s="1" t="str">
        <f aca="false">INDEX(Orders!$E$2:$E$8001,MATCH(B3678,Orders!$A$2:$A$8001,0))</f>
        <v>Delivered</v>
      </c>
      <c r="K3678" s="1" t="str">
        <f aca="false">LEFT(INDEX(Orders!$C$2:$C$8001,MATCH(B3678,Orders!$A$2:$A$8001,0)),7)</f>
        <v>2025-07</v>
      </c>
    </row>
    <row r="3679" customFormat="false" ht="15" hidden="false" customHeight="true" outlineLevel="0" collapsed="false">
      <c r="A3679" s="1" t="s">
        <v>14149</v>
      </c>
      <c r="B3679" s="1" t="s">
        <v>4198</v>
      </c>
      <c r="C3679" s="1" t="s">
        <v>2006</v>
      </c>
      <c r="D3679" s="1" t="n">
        <v>1</v>
      </c>
      <c r="E3679" s="16" t="n">
        <v>482.17</v>
      </c>
      <c r="F3679" s="17" t="n">
        <v>0.15</v>
      </c>
      <c r="G3679" s="16" t="n">
        <v>409.84</v>
      </c>
      <c r="I3679" s="1" t="str">
        <f aca="false">INDEX(Products!$C$2:$C$51,MATCH(C3679,Products!$A$2:$A$51,0))</f>
        <v>Books &amp; Stationery</v>
      </c>
      <c r="J3679" s="1" t="str">
        <f aca="false">INDEX(Orders!$E$2:$E$8001,MATCH(B3679,Orders!$A$2:$A$8001,0))</f>
        <v>Delivered</v>
      </c>
      <c r="K3679" s="1" t="str">
        <f aca="false">LEFT(INDEX(Orders!$C$2:$C$8001,MATCH(B3679,Orders!$A$2:$A$8001,0)),7)</f>
        <v>2025-07</v>
      </c>
    </row>
    <row r="3680" customFormat="false" ht="15" hidden="false" customHeight="true" outlineLevel="0" collapsed="false">
      <c r="A3680" s="1" t="s">
        <v>14150</v>
      </c>
      <c r="B3680" s="1" t="s">
        <v>4199</v>
      </c>
      <c r="C3680" s="1" t="s">
        <v>1931</v>
      </c>
      <c r="D3680" s="1" t="n">
        <v>1</v>
      </c>
      <c r="E3680" s="16" t="n">
        <v>1111.28</v>
      </c>
      <c r="F3680" s="17" t="n">
        <v>0.15</v>
      </c>
      <c r="G3680" s="16" t="n">
        <v>944.59</v>
      </c>
      <c r="I3680" s="1" t="str">
        <f aca="false">INDEX(Products!$C$2:$C$51,MATCH(C3680,Products!$A$2:$A$51,0))</f>
        <v>Electronics</v>
      </c>
      <c r="J3680" s="1" t="str">
        <f aca="false">INDEX(Orders!$E$2:$E$8001,MATCH(B3680,Orders!$A$2:$A$8001,0))</f>
        <v>Delivered</v>
      </c>
      <c r="K3680" s="1" t="str">
        <f aca="false">LEFT(INDEX(Orders!$C$2:$C$8001,MATCH(B3680,Orders!$A$2:$A$8001,0)),7)</f>
        <v>2024-02</v>
      </c>
    </row>
    <row r="3681" customFormat="false" ht="15" hidden="false" customHeight="true" outlineLevel="0" collapsed="false">
      <c r="A3681" s="1" t="s">
        <v>14151</v>
      </c>
      <c r="B3681" s="1" t="s">
        <v>4200</v>
      </c>
      <c r="C3681" s="1" t="s">
        <v>2006</v>
      </c>
      <c r="D3681" s="1" t="n">
        <v>1</v>
      </c>
      <c r="E3681" s="16" t="n">
        <v>482.17</v>
      </c>
      <c r="F3681" s="17" t="n">
        <v>0.2</v>
      </c>
      <c r="G3681" s="16" t="n">
        <v>385.74</v>
      </c>
      <c r="I3681" s="1" t="str">
        <f aca="false">INDEX(Products!$C$2:$C$51,MATCH(C3681,Products!$A$2:$A$51,0))</f>
        <v>Books &amp; Stationery</v>
      </c>
      <c r="J3681" s="1" t="str">
        <f aca="false">INDEX(Orders!$E$2:$E$8001,MATCH(B3681,Orders!$A$2:$A$8001,0))</f>
        <v>Delivered</v>
      </c>
      <c r="K3681" s="1" t="str">
        <f aca="false">LEFT(INDEX(Orders!$C$2:$C$8001,MATCH(B3681,Orders!$A$2:$A$8001,0)),7)</f>
        <v>2025-08</v>
      </c>
    </row>
    <row r="3682" customFormat="false" ht="15" hidden="false" customHeight="true" outlineLevel="0" collapsed="false">
      <c r="A3682" s="1" t="s">
        <v>14152</v>
      </c>
      <c r="B3682" s="1" t="s">
        <v>4200</v>
      </c>
      <c r="C3682" s="1" t="s">
        <v>1963</v>
      </c>
      <c r="D3682" s="1" t="n">
        <v>1</v>
      </c>
      <c r="E3682" s="16" t="n">
        <v>1494.98</v>
      </c>
      <c r="F3682" s="17" t="n">
        <v>0.1</v>
      </c>
      <c r="G3682" s="16" t="n">
        <v>1345.48</v>
      </c>
      <c r="I3682" s="1" t="str">
        <f aca="false">INDEX(Products!$C$2:$C$51,MATCH(C3682,Products!$A$2:$A$51,0))</f>
        <v>Home &amp; Kitchen</v>
      </c>
      <c r="J3682" s="1" t="str">
        <f aca="false">INDEX(Orders!$E$2:$E$8001,MATCH(B3682,Orders!$A$2:$A$8001,0))</f>
        <v>Delivered</v>
      </c>
      <c r="K3682" s="1" t="str">
        <f aca="false">LEFT(INDEX(Orders!$C$2:$C$8001,MATCH(B3682,Orders!$A$2:$A$8001,0)),7)</f>
        <v>2025-08</v>
      </c>
    </row>
    <row r="3683" customFormat="false" ht="15" hidden="false" customHeight="true" outlineLevel="0" collapsed="false">
      <c r="A3683" s="1" t="s">
        <v>14153</v>
      </c>
      <c r="B3683" s="1" t="s">
        <v>4200</v>
      </c>
      <c r="C3683" s="1" t="s">
        <v>1955</v>
      </c>
      <c r="D3683" s="1" t="n">
        <v>1</v>
      </c>
      <c r="E3683" s="16" t="n">
        <v>3340.76</v>
      </c>
      <c r="F3683" s="17" t="n">
        <v>0</v>
      </c>
      <c r="G3683" s="16" t="n">
        <v>3340.76</v>
      </c>
      <c r="I3683" s="1" t="str">
        <f aca="false">INDEX(Products!$C$2:$C$51,MATCH(C3683,Products!$A$2:$A$51,0))</f>
        <v>Home &amp; Kitchen</v>
      </c>
      <c r="J3683" s="1" t="str">
        <f aca="false">INDEX(Orders!$E$2:$E$8001,MATCH(B3683,Orders!$A$2:$A$8001,0))</f>
        <v>Delivered</v>
      </c>
      <c r="K3683" s="1" t="str">
        <f aca="false">LEFT(INDEX(Orders!$C$2:$C$8001,MATCH(B3683,Orders!$A$2:$A$8001,0)),7)</f>
        <v>2025-08</v>
      </c>
    </row>
    <row r="3684" customFormat="false" ht="15" hidden="false" customHeight="true" outlineLevel="0" collapsed="false">
      <c r="A3684" s="1" t="s">
        <v>14154</v>
      </c>
      <c r="B3684" s="1" t="s">
        <v>4200</v>
      </c>
      <c r="C3684" s="1" t="s">
        <v>1941</v>
      </c>
      <c r="D3684" s="1" t="n">
        <v>1</v>
      </c>
      <c r="E3684" s="16" t="n">
        <v>2757.65</v>
      </c>
      <c r="F3684" s="17" t="n">
        <v>0.05</v>
      </c>
      <c r="G3684" s="16" t="n">
        <v>2619.77</v>
      </c>
      <c r="I3684" s="1" t="str">
        <f aca="false">INDEX(Products!$C$2:$C$51,MATCH(C3684,Products!$A$2:$A$51,0))</f>
        <v>Fashion</v>
      </c>
      <c r="J3684" s="1" t="str">
        <f aca="false">INDEX(Orders!$E$2:$E$8001,MATCH(B3684,Orders!$A$2:$A$8001,0))</f>
        <v>Delivered</v>
      </c>
      <c r="K3684" s="1" t="str">
        <f aca="false">LEFT(INDEX(Orders!$C$2:$C$8001,MATCH(B3684,Orders!$A$2:$A$8001,0)),7)</f>
        <v>2025-08</v>
      </c>
    </row>
    <row r="3685" customFormat="false" ht="15" hidden="false" customHeight="true" outlineLevel="0" collapsed="false">
      <c r="A3685" s="1" t="s">
        <v>14155</v>
      </c>
      <c r="B3685" s="1" t="s">
        <v>4200</v>
      </c>
      <c r="C3685" s="1" t="s">
        <v>1933</v>
      </c>
      <c r="D3685" s="1" t="n">
        <v>1</v>
      </c>
      <c r="E3685" s="16" t="n">
        <v>7194.38</v>
      </c>
      <c r="F3685" s="17" t="n">
        <v>0.15</v>
      </c>
      <c r="G3685" s="16" t="n">
        <v>6115.22</v>
      </c>
      <c r="I3685" s="1" t="str">
        <f aca="false">INDEX(Products!$C$2:$C$51,MATCH(C3685,Products!$A$2:$A$51,0))</f>
        <v>Electronics</v>
      </c>
      <c r="J3685" s="1" t="str">
        <f aca="false">INDEX(Orders!$E$2:$E$8001,MATCH(B3685,Orders!$A$2:$A$8001,0))</f>
        <v>Delivered</v>
      </c>
      <c r="K3685" s="1" t="str">
        <f aca="false">LEFT(INDEX(Orders!$C$2:$C$8001,MATCH(B3685,Orders!$A$2:$A$8001,0)),7)</f>
        <v>2025-08</v>
      </c>
    </row>
    <row r="3686" customFormat="false" ht="15" hidden="false" customHeight="true" outlineLevel="0" collapsed="false">
      <c r="A3686" s="1" t="s">
        <v>14156</v>
      </c>
      <c r="B3686" s="1" t="s">
        <v>4201</v>
      </c>
      <c r="C3686" s="1" t="s">
        <v>1957</v>
      </c>
      <c r="D3686" s="1" t="n">
        <v>3</v>
      </c>
      <c r="E3686" s="16" t="n">
        <v>1469.28</v>
      </c>
      <c r="F3686" s="17" t="n">
        <v>0.05</v>
      </c>
      <c r="G3686" s="16" t="n">
        <v>4187.45</v>
      </c>
      <c r="I3686" s="1" t="str">
        <f aca="false">INDEX(Products!$C$2:$C$51,MATCH(C3686,Products!$A$2:$A$51,0))</f>
        <v>Home &amp; Kitchen</v>
      </c>
      <c r="J3686" s="1" t="str">
        <f aca="false">INDEX(Orders!$E$2:$E$8001,MATCH(B3686,Orders!$A$2:$A$8001,0))</f>
        <v>Delivered</v>
      </c>
      <c r="K3686" s="1" t="str">
        <f aca="false">LEFT(INDEX(Orders!$C$2:$C$8001,MATCH(B3686,Orders!$A$2:$A$8001,0)),7)</f>
        <v>2025-12</v>
      </c>
    </row>
    <row r="3687" customFormat="false" ht="15" hidden="false" customHeight="true" outlineLevel="0" collapsed="false">
      <c r="A3687" s="1" t="s">
        <v>14157</v>
      </c>
      <c r="B3687" s="1" t="s">
        <v>4201</v>
      </c>
      <c r="C3687" s="1" t="s">
        <v>1973</v>
      </c>
      <c r="D3687" s="1" t="n">
        <v>3</v>
      </c>
      <c r="E3687" s="16" t="n">
        <v>1158.24</v>
      </c>
      <c r="F3687" s="17" t="n">
        <v>0.15</v>
      </c>
      <c r="G3687" s="16" t="n">
        <v>2953.51</v>
      </c>
      <c r="I3687" s="1" t="str">
        <f aca="false">INDEX(Products!$C$2:$C$51,MATCH(C3687,Products!$A$2:$A$51,0))</f>
        <v>Home &amp; Kitchen</v>
      </c>
      <c r="J3687" s="1" t="str">
        <f aca="false">INDEX(Orders!$E$2:$E$8001,MATCH(B3687,Orders!$A$2:$A$8001,0))</f>
        <v>Delivered</v>
      </c>
      <c r="K3687" s="1" t="str">
        <f aca="false">LEFT(INDEX(Orders!$C$2:$C$8001,MATCH(B3687,Orders!$A$2:$A$8001,0)),7)</f>
        <v>2025-12</v>
      </c>
    </row>
    <row r="3688" customFormat="false" ht="15" hidden="false" customHeight="true" outlineLevel="0" collapsed="false">
      <c r="A3688" s="1" t="s">
        <v>14158</v>
      </c>
      <c r="B3688" s="1" t="s">
        <v>4201</v>
      </c>
      <c r="C3688" s="1" t="s">
        <v>1949</v>
      </c>
      <c r="D3688" s="1" t="n">
        <v>1</v>
      </c>
      <c r="E3688" s="16" t="n">
        <v>4185.64</v>
      </c>
      <c r="F3688" s="17" t="n">
        <v>0</v>
      </c>
      <c r="G3688" s="16" t="n">
        <v>4185.64</v>
      </c>
      <c r="I3688" s="1" t="str">
        <f aca="false">INDEX(Products!$C$2:$C$51,MATCH(C3688,Products!$A$2:$A$51,0))</f>
        <v>Fashion</v>
      </c>
      <c r="J3688" s="1" t="str">
        <f aca="false">INDEX(Orders!$E$2:$E$8001,MATCH(B3688,Orders!$A$2:$A$8001,0))</f>
        <v>Delivered</v>
      </c>
      <c r="K3688" s="1" t="str">
        <f aca="false">LEFT(INDEX(Orders!$C$2:$C$8001,MATCH(B3688,Orders!$A$2:$A$8001,0)),7)</f>
        <v>2025-12</v>
      </c>
    </row>
    <row r="3689" customFormat="false" ht="15" hidden="false" customHeight="true" outlineLevel="0" collapsed="false">
      <c r="A3689" s="1" t="s">
        <v>14159</v>
      </c>
      <c r="B3689" s="1" t="s">
        <v>4201</v>
      </c>
      <c r="C3689" s="1" t="s">
        <v>1937</v>
      </c>
      <c r="D3689" s="1" t="n">
        <v>1</v>
      </c>
      <c r="E3689" s="16" t="n">
        <v>1364.75</v>
      </c>
      <c r="F3689" s="17" t="n">
        <v>0.1</v>
      </c>
      <c r="G3689" s="16" t="n">
        <v>1228.28</v>
      </c>
      <c r="I3689" s="1" t="str">
        <f aca="false">INDEX(Products!$C$2:$C$51,MATCH(C3689,Products!$A$2:$A$51,0))</f>
        <v>Fashion</v>
      </c>
      <c r="J3689" s="1" t="str">
        <f aca="false">INDEX(Orders!$E$2:$E$8001,MATCH(B3689,Orders!$A$2:$A$8001,0))</f>
        <v>Delivered</v>
      </c>
      <c r="K3689" s="1" t="str">
        <f aca="false">LEFT(INDEX(Orders!$C$2:$C$8001,MATCH(B3689,Orders!$A$2:$A$8001,0)),7)</f>
        <v>2025-12</v>
      </c>
    </row>
    <row r="3690" customFormat="false" ht="15" hidden="false" customHeight="true" outlineLevel="0" collapsed="false">
      <c r="A3690" s="1" t="s">
        <v>14160</v>
      </c>
      <c r="B3690" s="1" t="s">
        <v>4201</v>
      </c>
      <c r="C3690" s="1" t="s">
        <v>1930</v>
      </c>
      <c r="D3690" s="1" t="n">
        <v>1</v>
      </c>
      <c r="E3690" s="16" t="n">
        <v>2398.35</v>
      </c>
      <c r="F3690" s="17" t="n">
        <v>0.1</v>
      </c>
      <c r="G3690" s="16" t="n">
        <v>2158.52</v>
      </c>
      <c r="I3690" s="1" t="str">
        <f aca="false">INDEX(Products!$C$2:$C$51,MATCH(C3690,Products!$A$2:$A$51,0))</f>
        <v>Electronics</v>
      </c>
      <c r="J3690" s="1" t="str">
        <f aca="false">INDEX(Orders!$E$2:$E$8001,MATCH(B3690,Orders!$A$2:$A$8001,0))</f>
        <v>Delivered</v>
      </c>
      <c r="K3690" s="1" t="str">
        <f aca="false">LEFT(INDEX(Orders!$C$2:$C$8001,MATCH(B3690,Orders!$A$2:$A$8001,0)),7)</f>
        <v>2025-12</v>
      </c>
    </row>
    <row r="3691" customFormat="false" ht="15" hidden="false" customHeight="true" outlineLevel="0" collapsed="false">
      <c r="A3691" s="1" t="s">
        <v>14161</v>
      </c>
      <c r="B3691" s="1" t="s">
        <v>4203</v>
      </c>
      <c r="C3691" s="1" t="s">
        <v>1971</v>
      </c>
      <c r="D3691" s="1" t="n">
        <v>1</v>
      </c>
      <c r="E3691" s="16" t="n">
        <v>2073.63</v>
      </c>
      <c r="F3691" s="17" t="n">
        <v>0.05</v>
      </c>
      <c r="G3691" s="16" t="n">
        <v>1969.95</v>
      </c>
      <c r="I3691" s="1" t="str">
        <f aca="false">INDEX(Products!$C$2:$C$51,MATCH(C3691,Products!$A$2:$A$51,0))</f>
        <v>Home &amp; Kitchen</v>
      </c>
      <c r="J3691" s="1" t="str">
        <f aca="false">INDEX(Orders!$E$2:$E$8001,MATCH(B3691,Orders!$A$2:$A$8001,0))</f>
        <v>Delivered</v>
      </c>
      <c r="K3691" s="1" t="str">
        <f aca="false">LEFT(INDEX(Orders!$C$2:$C$8001,MATCH(B3691,Orders!$A$2:$A$8001,0)),7)</f>
        <v>2024-06</v>
      </c>
    </row>
    <row r="3692" customFormat="false" ht="15" hidden="false" customHeight="true" outlineLevel="0" collapsed="false">
      <c r="A3692" s="1" t="s">
        <v>14162</v>
      </c>
      <c r="B3692" s="1" t="s">
        <v>4204</v>
      </c>
      <c r="C3692" s="1" t="s">
        <v>2007</v>
      </c>
      <c r="D3692" s="1" t="n">
        <v>2</v>
      </c>
      <c r="E3692" s="16" t="n">
        <v>750.27</v>
      </c>
      <c r="F3692" s="17" t="n">
        <v>0.1</v>
      </c>
      <c r="G3692" s="16" t="n">
        <v>1350.49</v>
      </c>
      <c r="I3692" s="1" t="str">
        <f aca="false">INDEX(Products!$C$2:$C$51,MATCH(C3692,Products!$A$2:$A$51,0))</f>
        <v>Books &amp; Stationery</v>
      </c>
      <c r="J3692" s="1" t="str">
        <f aca="false">INDEX(Orders!$E$2:$E$8001,MATCH(B3692,Orders!$A$2:$A$8001,0))</f>
        <v>Delivered</v>
      </c>
      <c r="K3692" s="1" t="str">
        <f aca="false">LEFT(INDEX(Orders!$C$2:$C$8001,MATCH(B3692,Orders!$A$2:$A$8001,0)),7)</f>
        <v>2024-10</v>
      </c>
    </row>
    <row r="3693" customFormat="false" ht="15" hidden="false" customHeight="true" outlineLevel="0" collapsed="false">
      <c r="A3693" s="1" t="s">
        <v>14163</v>
      </c>
      <c r="B3693" s="1" t="s">
        <v>4204</v>
      </c>
      <c r="C3693" s="1" t="s">
        <v>1951</v>
      </c>
      <c r="D3693" s="1" t="n">
        <v>2</v>
      </c>
      <c r="E3693" s="16" t="n">
        <v>957.5</v>
      </c>
      <c r="F3693" s="17" t="n">
        <v>0</v>
      </c>
      <c r="G3693" s="16" t="n">
        <v>1915</v>
      </c>
      <c r="I3693" s="1" t="str">
        <f aca="false">INDEX(Products!$C$2:$C$51,MATCH(C3693,Products!$A$2:$A$51,0))</f>
        <v>Fashion</v>
      </c>
      <c r="J3693" s="1" t="str">
        <f aca="false">INDEX(Orders!$E$2:$E$8001,MATCH(B3693,Orders!$A$2:$A$8001,0))</f>
        <v>Delivered</v>
      </c>
      <c r="K3693" s="1" t="str">
        <f aca="false">LEFT(INDEX(Orders!$C$2:$C$8001,MATCH(B3693,Orders!$A$2:$A$8001,0)),7)</f>
        <v>2024-10</v>
      </c>
    </row>
    <row r="3694" customFormat="false" ht="15" hidden="false" customHeight="true" outlineLevel="0" collapsed="false">
      <c r="A3694" s="1" t="s">
        <v>14164</v>
      </c>
      <c r="B3694" s="1" t="s">
        <v>4205</v>
      </c>
      <c r="C3694" s="1" t="s">
        <v>2006</v>
      </c>
      <c r="D3694" s="1" t="n">
        <v>1</v>
      </c>
      <c r="E3694" s="16" t="n">
        <v>482.17</v>
      </c>
      <c r="F3694" s="17" t="n">
        <v>0.05</v>
      </c>
      <c r="G3694" s="16" t="n">
        <v>458.06</v>
      </c>
      <c r="I3694" s="1" t="str">
        <f aca="false">INDEX(Products!$C$2:$C$51,MATCH(C3694,Products!$A$2:$A$51,0))</f>
        <v>Books &amp; Stationery</v>
      </c>
      <c r="J3694" s="1" t="str">
        <f aca="false">INDEX(Orders!$E$2:$E$8001,MATCH(B3694,Orders!$A$2:$A$8001,0))</f>
        <v>Delivered</v>
      </c>
      <c r="K3694" s="1" t="str">
        <f aca="false">LEFT(INDEX(Orders!$C$2:$C$8001,MATCH(B3694,Orders!$A$2:$A$8001,0)),7)</f>
        <v>2025-12</v>
      </c>
    </row>
    <row r="3695" customFormat="false" ht="15" hidden="false" customHeight="true" outlineLevel="0" collapsed="false">
      <c r="A3695" s="1" t="s">
        <v>14165</v>
      </c>
      <c r="B3695" s="1" t="s">
        <v>4205</v>
      </c>
      <c r="C3695" s="1" t="s">
        <v>1930</v>
      </c>
      <c r="D3695" s="1" t="n">
        <v>3</v>
      </c>
      <c r="E3695" s="16" t="n">
        <v>2398.35</v>
      </c>
      <c r="F3695" s="17" t="n">
        <v>0.05</v>
      </c>
      <c r="G3695" s="16" t="n">
        <v>6835.3</v>
      </c>
      <c r="I3695" s="1" t="str">
        <f aca="false">INDEX(Products!$C$2:$C$51,MATCH(C3695,Products!$A$2:$A$51,0))</f>
        <v>Electronics</v>
      </c>
      <c r="J3695" s="1" t="str">
        <f aca="false">INDEX(Orders!$E$2:$E$8001,MATCH(B3695,Orders!$A$2:$A$8001,0))</f>
        <v>Delivered</v>
      </c>
      <c r="K3695" s="1" t="str">
        <f aca="false">LEFT(INDEX(Orders!$C$2:$C$8001,MATCH(B3695,Orders!$A$2:$A$8001,0)),7)</f>
        <v>2025-12</v>
      </c>
    </row>
    <row r="3696" customFormat="false" ht="15" hidden="false" customHeight="true" outlineLevel="0" collapsed="false">
      <c r="A3696" s="1" t="s">
        <v>14166</v>
      </c>
      <c r="B3696" s="1" t="s">
        <v>4206</v>
      </c>
      <c r="C3696" s="1" t="s">
        <v>2006</v>
      </c>
      <c r="D3696" s="1" t="n">
        <v>3</v>
      </c>
      <c r="E3696" s="16" t="n">
        <v>482.17</v>
      </c>
      <c r="F3696" s="17" t="n">
        <v>0</v>
      </c>
      <c r="G3696" s="16" t="n">
        <v>1446.51</v>
      </c>
      <c r="I3696" s="1" t="str">
        <f aca="false">INDEX(Products!$C$2:$C$51,MATCH(C3696,Products!$A$2:$A$51,0))</f>
        <v>Books &amp; Stationery</v>
      </c>
      <c r="J3696" s="1" t="str">
        <f aca="false">INDEX(Orders!$E$2:$E$8001,MATCH(B3696,Orders!$A$2:$A$8001,0))</f>
        <v>Cancelled</v>
      </c>
      <c r="K3696" s="1" t="str">
        <f aca="false">LEFT(INDEX(Orders!$C$2:$C$8001,MATCH(B3696,Orders!$A$2:$A$8001,0)),7)</f>
        <v>2025-08</v>
      </c>
    </row>
    <row r="3697" customFormat="false" ht="15" hidden="false" customHeight="true" outlineLevel="0" collapsed="false">
      <c r="A3697" s="1" t="s">
        <v>14167</v>
      </c>
      <c r="B3697" s="1" t="s">
        <v>4206</v>
      </c>
      <c r="C3697" s="1" t="s">
        <v>1997</v>
      </c>
      <c r="D3697" s="1" t="n">
        <v>2</v>
      </c>
      <c r="E3697" s="16" t="n">
        <v>311.15</v>
      </c>
      <c r="F3697" s="17" t="n">
        <v>0</v>
      </c>
      <c r="G3697" s="16" t="n">
        <v>622.3</v>
      </c>
      <c r="I3697" s="1" t="str">
        <f aca="false">INDEX(Products!$C$2:$C$51,MATCH(C3697,Products!$A$2:$A$51,0))</f>
        <v>Sports &amp; Fitness</v>
      </c>
      <c r="J3697" s="1" t="str">
        <f aca="false">INDEX(Orders!$E$2:$E$8001,MATCH(B3697,Orders!$A$2:$A$8001,0))</f>
        <v>Cancelled</v>
      </c>
      <c r="K3697" s="1" t="str">
        <f aca="false">LEFT(INDEX(Orders!$C$2:$C$8001,MATCH(B3697,Orders!$A$2:$A$8001,0)),7)</f>
        <v>2025-08</v>
      </c>
    </row>
    <row r="3698" customFormat="false" ht="15" hidden="false" customHeight="true" outlineLevel="0" collapsed="false">
      <c r="A3698" s="1" t="s">
        <v>14168</v>
      </c>
      <c r="B3698" s="1" t="s">
        <v>4206</v>
      </c>
      <c r="C3698" s="1" t="s">
        <v>1963</v>
      </c>
      <c r="D3698" s="1" t="n">
        <v>2</v>
      </c>
      <c r="E3698" s="16" t="n">
        <v>1494.98</v>
      </c>
      <c r="F3698" s="17" t="n">
        <v>0.1</v>
      </c>
      <c r="G3698" s="16" t="n">
        <v>2690.96</v>
      </c>
      <c r="I3698" s="1" t="str">
        <f aca="false">INDEX(Products!$C$2:$C$51,MATCH(C3698,Products!$A$2:$A$51,0))</f>
        <v>Home &amp; Kitchen</v>
      </c>
      <c r="J3698" s="1" t="str">
        <f aca="false">INDEX(Orders!$E$2:$E$8001,MATCH(B3698,Orders!$A$2:$A$8001,0))</f>
        <v>Cancelled</v>
      </c>
      <c r="K3698" s="1" t="str">
        <f aca="false">LEFT(INDEX(Orders!$C$2:$C$8001,MATCH(B3698,Orders!$A$2:$A$8001,0)),7)</f>
        <v>2025-08</v>
      </c>
    </row>
    <row r="3699" customFormat="false" ht="15" hidden="false" customHeight="true" outlineLevel="0" collapsed="false">
      <c r="A3699" s="1" t="s">
        <v>14169</v>
      </c>
      <c r="B3699" s="1" t="s">
        <v>4207</v>
      </c>
      <c r="C3699" s="1" t="s">
        <v>2007</v>
      </c>
      <c r="D3699" s="1" t="n">
        <v>1</v>
      </c>
      <c r="E3699" s="16" t="n">
        <v>750.27</v>
      </c>
      <c r="F3699" s="17" t="n">
        <v>0</v>
      </c>
      <c r="G3699" s="16" t="n">
        <v>750.27</v>
      </c>
      <c r="I3699" s="1" t="str">
        <f aca="false">INDEX(Products!$C$2:$C$51,MATCH(C3699,Products!$A$2:$A$51,0))</f>
        <v>Books &amp; Stationery</v>
      </c>
      <c r="J3699" s="1" t="str">
        <f aca="false">INDEX(Orders!$E$2:$E$8001,MATCH(B3699,Orders!$A$2:$A$8001,0))</f>
        <v>Delivered</v>
      </c>
      <c r="K3699" s="1" t="str">
        <f aca="false">LEFT(INDEX(Orders!$C$2:$C$8001,MATCH(B3699,Orders!$A$2:$A$8001,0)),7)</f>
        <v>2025-06</v>
      </c>
    </row>
    <row r="3700" customFormat="false" ht="15" hidden="false" customHeight="true" outlineLevel="0" collapsed="false">
      <c r="A3700" s="1" t="s">
        <v>14170</v>
      </c>
      <c r="B3700" s="1" t="s">
        <v>4208</v>
      </c>
      <c r="C3700" s="1" t="s">
        <v>2006</v>
      </c>
      <c r="D3700" s="1" t="n">
        <v>1</v>
      </c>
      <c r="E3700" s="16" t="n">
        <v>482.17</v>
      </c>
      <c r="F3700" s="17" t="n">
        <v>0.1</v>
      </c>
      <c r="G3700" s="16" t="n">
        <v>433.95</v>
      </c>
      <c r="I3700" s="1" t="str">
        <f aca="false">INDEX(Products!$C$2:$C$51,MATCH(C3700,Products!$A$2:$A$51,0))</f>
        <v>Books &amp; Stationery</v>
      </c>
      <c r="J3700" s="1" t="str">
        <f aca="false">INDEX(Orders!$E$2:$E$8001,MATCH(B3700,Orders!$A$2:$A$8001,0))</f>
        <v>Delivered</v>
      </c>
      <c r="K3700" s="1" t="str">
        <f aca="false">LEFT(INDEX(Orders!$C$2:$C$8001,MATCH(B3700,Orders!$A$2:$A$8001,0)),7)</f>
        <v>2024-09</v>
      </c>
    </row>
    <row r="3701" customFormat="false" ht="15" hidden="false" customHeight="true" outlineLevel="0" collapsed="false">
      <c r="A3701" s="1" t="s">
        <v>14171</v>
      </c>
      <c r="B3701" s="1" t="s">
        <v>4208</v>
      </c>
      <c r="C3701" s="1" t="s">
        <v>1990</v>
      </c>
      <c r="D3701" s="1" t="n">
        <v>1</v>
      </c>
      <c r="E3701" s="16" t="n">
        <v>5311.32</v>
      </c>
      <c r="F3701" s="17" t="n">
        <v>0.2</v>
      </c>
      <c r="G3701" s="16" t="n">
        <v>4249.06</v>
      </c>
      <c r="I3701" s="1" t="str">
        <f aca="false">INDEX(Products!$C$2:$C$51,MATCH(C3701,Products!$A$2:$A$51,0))</f>
        <v>Sports &amp; Fitness</v>
      </c>
      <c r="J3701" s="1" t="str">
        <f aca="false">INDEX(Orders!$E$2:$E$8001,MATCH(B3701,Orders!$A$2:$A$8001,0))</f>
        <v>Delivered</v>
      </c>
      <c r="K3701" s="1" t="str">
        <f aca="false">LEFT(INDEX(Orders!$C$2:$C$8001,MATCH(B3701,Orders!$A$2:$A$8001,0)),7)</f>
        <v>2024-09</v>
      </c>
    </row>
    <row r="3702" customFormat="false" ht="15" hidden="false" customHeight="true" outlineLevel="0" collapsed="false">
      <c r="A3702" s="1" t="s">
        <v>14172</v>
      </c>
      <c r="B3702" s="1" t="s">
        <v>4208</v>
      </c>
      <c r="C3702" s="1" t="s">
        <v>1940</v>
      </c>
      <c r="D3702" s="1" t="n">
        <v>2</v>
      </c>
      <c r="E3702" s="16" t="n">
        <v>2374.52</v>
      </c>
      <c r="F3702" s="17" t="n">
        <v>0</v>
      </c>
      <c r="G3702" s="16" t="n">
        <v>4749.04</v>
      </c>
      <c r="I3702" s="1" t="str">
        <f aca="false">INDEX(Products!$C$2:$C$51,MATCH(C3702,Products!$A$2:$A$51,0))</f>
        <v>Fashion</v>
      </c>
      <c r="J3702" s="1" t="str">
        <f aca="false">INDEX(Orders!$E$2:$E$8001,MATCH(B3702,Orders!$A$2:$A$8001,0))</f>
        <v>Delivered</v>
      </c>
      <c r="K3702" s="1" t="str">
        <f aca="false">LEFT(INDEX(Orders!$C$2:$C$8001,MATCH(B3702,Orders!$A$2:$A$8001,0)),7)</f>
        <v>2024-09</v>
      </c>
    </row>
    <row r="3703" customFormat="false" ht="15" hidden="false" customHeight="true" outlineLevel="0" collapsed="false">
      <c r="A3703" s="1" t="s">
        <v>14173</v>
      </c>
      <c r="B3703" s="1" t="s">
        <v>4209</v>
      </c>
      <c r="C3703" s="1" t="s">
        <v>1977</v>
      </c>
      <c r="D3703" s="1" t="n">
        <v>1</v>
      </c>
      <c r="E3703" s="16" t="n">
        <v>2386.05</v>
      </c>
      <c r="F3703" s="17" t="n">
        <v>0</v>
      </c>
      <c r="G3703" s="16" t="n">
        <v>2386.05</v>
      </c>
      <c r="I3703" s="1" t="str">
        <f aca="false">INDEX(Products!$C$2:$C$51,MATCH(C3703,Products!$A$2:$A$51,0))</f>
        <v>Beauty &amp; Personal Care</v>
      </c>
      <c r="J3703" s="1" t="str">
        <f aca="false">INDEX(Orders!$E$2:$E$8001,MATCH(B3703,Orders!$A$2:$A$8001,0))</f>
        <v>Delivered</v>
      </c>
      <c r="K3703" s="1" t="str">
        <f aca="false">LEFT(INDEX(Orders!$C$2:$C$8001,MATCH(B3703,Orders!$A$2:$A$8001,0)),7)</f>
        <v>2024-04</v>
      </c>
    </row>
    <row r="3704" customFormat="false" ht="15" hidden="false" customHeight="true" outlineLevel="0" collapsed="false">
      <c r="A3704" s="1" t="s">
        <v>14174</v>
      </c>
      <c r="B3704" s="1" t="s">
        <v>4209</v>
      </c>
      <c r="C3704" s="1" t="s">
        <v>2007</v>
      </c>
      <c r="D3704" s="1" t="n">
        <v>2</v>
      </c>
      <c r="E3704" s="16" t="n">
        <v>750.27</v>
      </c>
      <c r="F3704" s="17" t="n">
        <v>0</v>
      </c>
      <c r="G3704" s="16" t="n">
        <v>1500.54</v>
      </c>
      <c r="I3704" s="1" t="str">
        <f aca="false">INDEX(Products!$C$2:$C$51,MATCH(C3704,Products!$A$2:$A$51,0))</f>
        <v>Books &amp; Stationery</v>
      </c>
      <c r="J3704" s="1" t="str">
        <f aca="false">INDEX(Orders!$E$2:$E$8001,MATCH(B3704,Orders!$A$2:$A$8001,0))</f>
        <v>Delivered</v>
      </c>
      <c r="K3704" s="1" t="str">
        <f aca="false">LEFT(INDEX(Orders!$C$2:$C$8001,MATCH(B3704,Orders!$A$2:$A$8001,0)),7)</f>
        <v>2024-04</v>
      </c>
    </row>
    <row r="3705" customFormat="false" ht="15" hidden="false" customHeight="true" outlineLevel="0" collapsed="false">
      <c r="A3705" s="1" t="s">
        <v>14175</v>
      </c>
      <c r="B3705" s="1" t="s">
        <v>4210</v>
      </c>
      <c r="C3705" s="1" t="s">
        <v>1930</v>
      </c>
      <c r="D3705" s="1" t="n">
        <v>1</v>
      </c>
      <c r="E3705" s="16" t="n">
        <v>2398.35</v>
      </c>
      <c r="F3705" s="17" t="n">
        <v>0</v>
      </c>
      <c r="G3705" s="16" t="n">
        <v>2398.35</v>
      </c>
      <c r="I3705" s="1" t="str">
        <f aca="false">INDEX(Products!$C$2:$C$51,MATCH(C3705,Products!$A$2:$A$51,0))</f>
        <v>Electronics</v>
      </c>
      <c r="J3705" s="1" t="str">
        <f aca="false">INDEX(Orders!$E$2:$E$8001,MATCH(B3705,Orders!$A$2:$A$8001,0))</f>
        <v>Delivered</v>
      </c>
      <c r="K3705" s="1" t="str">
        <f aca="false">LEFT(INDEX(Orders!$C$2:$C$8001,MATCH(B3705,Orders!$A$2:$A$8001,0)),7)</f>
        <v>2024-02</v>
      </c>
    </row>
    <row r="3706" customFormat="false" ht="15" hidden="false" customHeight="true" outlineLevel="0" collapsed="false">
      <c r="A3706" s="1" t="s">
        <v>14176</v>
      </c>
      <c r="B3706" s="1" t="s">
        <v>4210</v>
      </c>
      <c r="C3706" s="1" t="s">
        <v>2006</v>
      </c>
      <c r="D3706" s="1" t="n">
        <v>1</v>
      </c>
      <c r="E3706" s="16" t="n">
        <v>482.17</v>
      </c>
      <c r="F3706" s="17" t="n">
        <v>0.05</v>
      </c>
      <c r="G3706" s="16" t="n">
        <v>458.06</v>
      </c>
      <c r="I3706" s="1" t="str">
        <f aca="false">INDEX(Products!$C$2:$C$51,MATCH(C3706,Products!$A$2:$A$51,0))</f>
        <v>Books &amp; Stationery</v>
      </c>
      <c r="J3706" s="1" t="str">
        <f aca="false">INDEX(Orders!$E$2:$E$8001,MATCH(B3706,Orders!$A$2:$A$8001,0))</f>
        <v>Delivered</v>
      </c>
      <c r="K3706" s="1" t="str">
        <f aca="false">LEFT(INDEX(Orders!$C$2:$C$8001,MATCH(B3706,Orders!$A$2:$A$8001,0)),7)</f>
        <v>2024-02</v>
      </c>
    </row>
    <row r="3707" customFormat="false" ht="15" hidden="false" customHeight="true" outlineLevel="0" collapsed="false">
      <c r="A3707" s="1" t="s">
        <v>14177</v>
      </c>
      <c r="B3707" s="1" t="s">
        <v>4211</v>
      </c>
      <c r="C3707" s="1" t="s">
        <v>1969</v>
      </c>
      <c r="D3707" s="1" t="n">
        <v>1</v>
      </c>
      <c r="E3707" s="16" t="n">
        <v>9171.98</v>
      </c>
      <c r="F3707" s="17" t="n">
        <v>0.2</v>
      </c>
      <c r="G3707" s="16" t="n">
        <v>7337.58</v>
      </c>
      <c r="I3707" s="1" t="str">
        <f aca="false">INDEX(Products!$C$2:$C$51,MATCH(C3707,Products!$A$2:$A$51,0))</f>
        <v>Home &amp; Kitchen</v>
      </c>
      <c r="J3707" s="1" t="str">
        <f aca="false">INDEX(Orders!$E$2:$E$8001,MATCH(B3707,Orders!$A$2:$A$8001,0))</f>
        <v>Delivered</v>
      </c>
      <c r="K3707" s="1" t="str">
        <f aca="false">LEFT(INDEX(Orders!$C$2:$C$8001,MATCH(B3707,Orders!$A$2:$A$8001,0)),7)</f>
        <v>2025-08</v>
      </c>
    </row>
    <row r="3708" customFormat="false" ht="15" hidden="false" customHeight="true" outlineLevel="0" collapsed="false">
      <c r="A3708" s="1" t="s">
        <v>14178</v>
      </c>
      <c r="B3708" s="1" t="s">
        <v>4211</v>
      </c>
      <c r="C3708" s="1" t="s">
        <v>1979</v>
      </c>
      <c r="D3708" s="1" t="n">
        <v>1</v>
      </c>
      <c r="E3708" s="16" t="n">
        <v>623</v>
      </c>
      <c r="F3708" s="17" t="n">
        <v>0.05</v>
      </c>
      <c r="G3708" s="16" t="n">
        <v>591.85</v>
      </c>
      <c r="I3708" s="1" t="str">
        <f aca="false">INDEX(Products!$C$2:$C$51,MATCH(C3708,Products!$A$2:$A$51,0))</f>
        <v>Beauty &amp; Personal Care</v>
      </c>
      <c r="J3708" s="1" t="str">
        <f aca="false">INDEX(Orders!$E$2:$E$8001,MATCH(B3708,Orders!$A$2:$A$8001,0))</f>
        <v>Delivered</v>
      </c>
      <c r="K3708" s="1" t="str">
        <f aca="false">LEFT(INDEX(Orders!$C$2:$C$8001,MATCH(B3708,Orders!$A$2:$A$8001,0)),7)</f>
        <v>2025-08</v>
      </c>
    </row>
    <row r="3709" customFormat="false" ht="15" hidden="false" customHeight="true" outlineLevel="0" collapsed="false">
      <c r="A3709" s="1" t="s">
        <v>14179</v>
      </c>
      <c r="B3709" s="1" t="s">
        <v>4211</v>
      </c>
      <c r="C3709" s="1" t="s">
        <v>2006</v>
      </c>
      <c r="D3709" s="1" t="n">
        <v>1</v>
      </c>
      <c r="E3709" s="16" t="n">
        <v>482.17</v>
      </c>
      <c r="F3709" s="17" t="n">
        <v>0</v>
      </c>
      <c r="G3709" s="16" t="n">
        <v>482.17</v>
      </c>
      <c r="I3709" s="1" t="str">
        <f aca="false">INDEX(Products!$C$2:$C$51,MATCH(C3709,Products!$A$2:$A$51,0))</f>
        <v>Books &amp; Stationery</v>
      </c>
      <c r="J3709" s="1" t="str">
        <f aca="false">INDEX(Orders!$E$2:$E$8001,MATCH(B3709,Orders!$A$2:$A$8001,0))</f>
        <v>Delivered</v>
      </c>
      <c r="K3709" s="1" t="str">
        <f aca="false">LEFT(INDEX(Orders!$C$2:$C$8001,MATCH(B3709,Orders!$A$2:$A$8001,0)),7)</f>
        <v>2025-08</v>
      </c>
    </row>
    <row r="3710" customFormat="false" ht="15" hidden="false" customHeight="true" outlineLevel="0" collapsed="false">
      <c r="A3710" s="1" t="s">
        <v>14180</v>
      </c>
      <c r="B3710" s="1" t="s">
        <v>4212</v>
      </c>
      <c r="C3710" s="1" t="s">
        <v>2007</v>
      </c>
      <c r="D3710" s="1" t="n">
        <v>3</v>
      </c>
      <c r="E3710" s="16" t="n">
        <v>750.27</v>
      </c>
      <c r="F3710" s="17" t="n">
        <v>0.1</v>
      </c>
      <c r="G3710" s="16" t="n">
        <v>2025.73</v>
      </c>
      <c r="I3710" s="1" t="str">
        <f aca="false">INDEX(Products!$C$2:$C$51,MATCH(C3710,Products!$A$2:$A$51,0))</f>
        <v>Books &amp; Stationery</v>
      </c>
      <c r="J3710" s="1" t="str">
        <f aca="false">INDEX(Orders!$E$2:$E$8001,MATCH(B3710,Orders!$A$2:$A$8001,0))</f>
        <v>Refunded</v>
      </c>
      <c r="K3710" s="1" t="str">
        <f aca="false">LEFT(INDEX(Orders!$C$2:$C$8001,MATCH(B3710,Orders!$A$2:$A$8001,0)),7)</f>
        <v>2025-05</v>
      </c>
    </row>
    <row r="3711" customFormat="false" ht="15" hidden="false" customHeight="true" outlineLevel="0" collapsed="false">
      <c r="A3711" s="1" t="s">
        <v>14181</v>
      </c>
      <c r="B3711" s="1" t="s">
        <v>4212</v>
      </c>
      <c r="C3711" s="1" t="s">
        <v>1938</v>
      </c>
      <c r="D3711" s="1" t="n">
        <v>1</v>
      </c>
      <c r="E3711" s="16" t="n">
        <v>1572.6</v>
      </c>
      <c r="F3711" s="17" t="n">
        <v>0.05</v>
      </c>
      <c r="G3711" s="16" t="n">
        <v>1493.97</v>
      </c>
      <c r="I3711" s="1" t="str">
        <f aca="false">INDEX(Products!$C$2:$C$51,MATCH(C3711,Products!$A$2:$A$51,0))</f>
        <v>Fashion</v>
      </c>
      <c r="J3711" s="1" t="str">
        <f aca="false">INDEX(Orders!$E$2:$E$8001,MATCH(B3711,Orders!$A$2:$A$8001,0))</f>
        <v>Refunded</v>
      </c>
      <c r="K3711" s="1" t="str">
        <f aca="false">LEFT(INDEX(Orders!$C$2:$C$8001,MATCH(B3711,Orders!$A$2:$A$8001,0)),7)</f>
        <v>2025-05</v>
      </c>
    </row>
    <row r="3712" customFormat="false" ht="15" hidden="false" customHeight="true" outlineLevel="0" collapsed="false">
      <c r="A3712" s="1" t="s">
        <v>14182</v>
      </c>
      <c r="B3712" s="1" t="s">
        <v>4213</v>
      </c>
      <c r="C3712" s="1" t="s">
        <v>2006</v>
      </c>
      <c r="D3712" s="1" t="n">
        <v>2</v>
      </c>
      <c r="E3712" s="16" t="n">
        <v>482.17</v>
      </c>
      <c r="F3712" s="17" t="n">
        <v>0.15</v>
      </c>
      <c r="G3712" s="16" t="n">
        <v>819.69</v>
      </c>
      <c r="I3712" s="1" t="str">
        <f aca="false">INDEX(Products!$C$2:$C$51,MATCH(C3712,Products!$A$2:$A$51,0))</f>
        <v>Books &amp; Stationery</v>
      </c>
      <c r="J3712" s="1" t="str">
        <f aca="false">INDEX(Orders!$E$2:$E$8001,MATCH(B3712,Orders!$A$2:$A$8001,0))</f>
        <v>Delivered</v>
      </c>
      <c r="K3712" s="1" t="str">
        <f aca="false">LEFT(INDEX(Orders!$C$2:$C$8001,MATCH(B3712,Orders!$A$2:$A$8001,0)),7)</f>
        <v>2025-06</v>
      </c>
    </row>
    <row r="3713" customFormat="false" ht="15" hidden="false" customHeight="true" outlineLevel="0" collapsed="false">
      <c r="A3713" s="1" t="s">
        <v>14183</v>
      </c>
      <c r="B3713" s="1" t="s">
        <v>4214</v>
      </c>
      <c r="C3713" s="1" t="s">
        <v>2007</v>
      </c>
      <c r="D3713" s="1" t="n">
        <v>2</v>
      </c>
      <c r="E3713" s="16" t="n">
        <v>750.27</v>
      </c>
      <c r="F3713" s="17" t="n">
        <v>0</v>
      </c>
      <c r="G3713" s="16" t="n">
        <v>1500.54</v>
      </c>
      <c r="I3713" s="1" t="str">
        <f aca="false">INDEX(Products!$C$2:$C$51,MATCH(C3713,Products!$A$2:$A$51,0))</f>
        <v>Books &amp; Stationery</v>
      </c>
      <c r="J3713" s="1" t="str">
        <f aca="false">INDEX(Orders!$E$2:$E$8001,MATCH(B3713,Orders!$A$2:$A$8001,0))</f>
        <v>Delivered</v>
      </c>
      <c r="K3713" s="1" t="str">
        <f aca="false">LEFT(INDEX(Orders!$C$2:$C$8001,MATCH(B3713,Orders!$A$2:$A$8001,0)),7)</f>
        <v>2024-02</v>
      </c>
    </row>
    <row r="3714" customFormat="false" ht="15" hidden="false" customHeight="true" outlineLevel="0" collapsed="false">
      <c r="A3714" s="1" t="s">
        <v>14184</v>
      </c>
      <c r="B3714" s="1" t="s">
        <v>4215</v>
      </c>
      <c r="C3714" s="1" t="s">
        <v>1953</v>
      </c>
      <c r="D3714" s="1" t="n">
        <v>1</v>
      </c>
      <c r="E3714" s="16" t="n">
        <v>4914.12</v>
      </c>
      <c r="F3714" s="17" t="n">
        <v>0</v>
      </c>
      <c r="G3714" s="16" t="n">
        <v>4914.12</v>
      </c>
      <c r="I3714" s="1" t="str">
        <f aca="false">INDEX(Products!$C$2:$C$51,MATCH(C3714,Products!$A$2:$A$51,0))</f>
        <v>Fashion</v>
      </c>
      <c r="J3714" s="1" t="str">
        <f aca="false">INDEX(Orders!$E$2:$E$8001,MATCH(B3714,Orders!$A$2:$A$8001,0))</f>
        <v>Delivered</v>
      </c>
      <c r="K3714" s="1" t="str">
        <f aca="false">LEFT(INDEX(Orders!$C$2:$C$8001,MATCH(B3714,Orders!$A$2:$A$8001,0)),7)</f>
        <v>2024-01</v>
      </c>
    </row>
    <row r="3715" customFormat="false" ht="15" hidden="false" customHeight="true" outlineLevel="0" collapsed="false">
      <c r="A3715" s="1" t="s">
        <v>14185</v>
      </c>
      <c r="B3715" s="1" t="s">
        <v>4215</v>
      </c>
      <c r="C3715" s="1" t="s">
        <v>1997</v>
      </c>
      <c r="D3715" s="1" t="n">
        <v>1</v>
      </c>
      <c r="E3715" s="16" t="n">
        <v>311.15</v>
      </c>
      <c r="F3715" s="17" t="n">
        <v>0</v>
      </c>
      <c r="G3715" s="16" t="n">
        <v>311.15</v>
      </c>
      <c r="I3715" s="1" t="str">
        <f aca="false">INDEX(Products!$C$2:$C$51,MATCH(C3715,Products!$A$2:$A$51,0))</f>
        <v>Sports &amp; Fitness</v>
      </c>
      <c r="J3715" s="1" t="str">
        <f aca="false">INDEX(Orders!$E$2:$E$8001,MATCH(B3715,Orders!$A$2:$A$8001,0))</f>
        <v>Delivered</v>
      </c>
      <c r="K3715" s="1" t="str">
        <f aca="false">LEFT(INDEX(Orders!$C$2:$C$8001,MATCH(B3715,Orders!$A$2:$A$8001,0)),7)</f>
        <v>2024-01</v>
      </c>
    </row>
    <row r="3716" customFormat="false" ht="15" hidden="false" customHeight="true" outlineLevel="0" collapsed="false">
      <c r="A3716" s="1" t="s">
        <v>14186</v>
      </c>
      <c r="B3716" s="1" t="s">
        <v>4215</v>
      </c>
      <c r="C3716" s="1" t="s">
        <v>1971</v>
      </c>
      <c r="D3716" s="1" t="n">
        <v>1</v>
      </c>
      <c r="E3716" s="16" t="n">
        <v>2073.63</v>
      </c>
      <c r="F3716" s="17" t="n">
        <v>0.05</v>
      </c>
      <c r="G3716" s="16" t="n">
        <v>1969.95</v>
      </c>
      <c r="I3716" s="1" t="str">
        <f aca="false">INDEX(Products!$C$2:$C$51,MATCH(C3716,Products!$A$2:$A$51,0))</f>
        <v>Home &amp; Kitchen</v>
      </c>
      <c r="J3716" s="1" t="str">
        <f aca="false">INDEX(Orders!$E$2:$E$8001,MATCH(B3716,Orders!$A$2:$A$8001,0))</f>
        <v>Delivered</v>
      </c>
      <c r="K3716" s="1" t="str">
        <f aca="false">LEFT(INDEX(Orders!$C$2:$C$8001,MATCH(B3716,Orders!$A$2:$A$8001,0)),7)</f>
        <v>2024-01</v>
      </c>
    </row>
    <row r="3717" customFormat="false" ht="15" hidden="false" customHeight="true" outlineLevel="0" collapsed="false">
      <c r="A3717" s="1" t="s">
        <v>14187</v>
      </c>
      <c r="B3717" s="1" t="s">
        <v>4215</v>
      </c>
      <c r="C3717" s="1" t="s">
        <v>1990</v>
      </c>
      <c r="D3717" s="1" t="n">
        <v>1</v>
      </c>
      <c r="E3717" s="16" t="n">
        <v>5311.32</v>
      </c>
      <c r="F3717" s="17" t="n">
        <v>0.2</v>
      </c>
      <c r="G3717" s="16" t="n">
        <v>4249.06</v>
      </c>
      <c r="I3717" s="1" t="str">
        <f aca="false">INDEX(Products!$C$2:$C$51,MATCH(C3717,Products!$A$2:$A$51,0))</f>
        <v>Sports &amp; Fitness</v>
      </c>
      <c r="J3717" s="1" t="str">
        <f aca="false">INDEX(Orders!$E$2:$E$8001,MATCH(B3717,Orders!$A$2:$A$8001,0))</f>
        <v>Delivered</v>
      </c>
      <c r="K3717" s="1" t="str">
        <f aca="false">LEFT(INDEX(Orders!$C$2:$C$8001,MATCH(B3717,Orders!$A$2:$A$8001,0)),7)</f>
        <v>2024-01</v>
      </c>
    </row>
    <row r="3718" customFormat="false" ht="15" hidden="false" customHeight="true" outlineLevel="0" collapsed="false">
      <c r="A3718" s="1" t="s">
        <v>14188</v>
      </c>
      <c r="B3718" s="1" t="s">
        <v>4217</v>
      </c>
      <c r="C3718" s="1" t="s">
        <v>2006</v>
      </c>
      <c r="D3718" s="1" t="n">
        <v>1</v>
      </c>
      <c r="E3718" s="16" t="n">
        <v>482.17</v>
      </c>
      <c r="F3718" s="17" t="n">
        <v>0.05</v>
      </c>
      <c r="G3718" s="16" t="n">
        <v>458.06</v>
      </c>
      <c r="I3718" s="1" t="str">
        <f aca="false">INDEX(Products!$C$2:$C$51,MATCH(C3718,Products!$A$2:$A$51,0))</f>
        <v>Books &amp; Stationery</v>
      </c>
      <c r="J3718" s="1" t="str">
        <f aca="false">INDEX(Orders!$E$2:$E$8001,MATCH(B3718,Orders!$A$2:$A$8001,0))</f>
        <v>Delivered</v>
      </c>
      <c r="K3718" s="1" t="str">
        <f aca="false">LEFT(INDEX(Orders!$C$2:$C$8001,MATCH(B3718,Orders!$A$2:$A$8001,0)),7)</f>
        <v>2025-10</v>
      </c>
    </row>
    <row r="3719" customFormat="false" ht="15" hidden="false" customHeight="true" outlineLevel="0" collapsed="false">
      <c r="A3719" s="1" t="s">
        <v>14189</v>
      </c>
      <c r="B3719" s="1" t="s">
        <v>4218</v>
      </c>
      <c r="C3719" s="1" t="s">
        <v>1935</v>
      </c>
      <c r="D3719" s="1" t="n">
        <v>1</v>
      </c>
      <c r="E3719" s="16" t="n">
        <v>14558.72</v>
      </c>
      <c r="F3719" s="17" t="n">
        <v>0</v>
      </c>
      <c r="G3719" s="16" t="n">
        <v>14558.72</v>
      </c>
      <c r="I3719" s="1" t="str">
        <f aca="false">INDEX(Products!$C$2:$C$51,MATCH(C3719,Products!$A$2:$A$51,0))</f>
        <v>Electronics</v>
      </c>
      <c r="J3719" s="1" t="str">
        <f aca="false">INDEX(Orders!$E$2:$E$8001,MATCH(B3719,Orders!$A$2:$A$8001,0))</f>
        <v>Cancelled</v>
      </c>
      <c r="K3719" s="1" t="str">
        <f aca="false">LEFT(INDEX(Orders!$C$2:$C$8001,MATCH(B3719,Orders!$A$2:$A$8001,0)),7)</f>
        <v>2025-02</v>
      </c>
    </row>
    <row r="3720" customFormat="false" ht="15" hidden="false" customHeight="true" outlineLevel="0" collapsed="false">
      <c r="A3720" s="1" t="s">
        <v>14190</v>
      </c>
      <c r="B3720" s="1" t="s">
        <v>4218</v>
      </c>
      <c r="C3720" s="1" t="s">
        <v>1975</v>
      </c>
      <c r="D3720" s="1" t="n">
        <v>1</v>
      </c>
      <c r="E3720" s="16" t="n">
        <v>862.99</v>
      </c>
      <c r="F3720" s="17" t="n">
        <v>0</v>
      </c>
      <c r="G3720" s="16" t="n">
        <v>862.99</v>
      </c>
      <c r="I3720" s="1" t="str">
        <f aca="false">INDEX(Products!$C$2:$C$51,MATCH(C3720,Products!$A$2:$A$51,0))</f>
        <v>Beauty &amp; Personal Care</v>
      </c>
      <c r="J3720" s="1" t="str">
        <f aca="false">INDEX(Orders!$E$2:$E$8001,MATCH(B3720,Orders!$A$2:$A$8001,0))</f>
        <v>Cancelled</v>
      </c>
      <c r="K3720" s="1" t="str">
        <f aca="false">LEFT(INDEX(Orders!$C$2:$C$8001,MATCH(B3720,Orders!$A$2:$A$8001,0)),7)</f>
        <v>2025-02</v>
      </c>
    </row>
    <row r="3721" customFormat="false" ht="15" hidden="false" customHeight="true" outlineLevel="0" collapsed="false">
      <c r="A3721" s="1" t="s">
        <v>14191</v>
      </c>
      <c r="B3721" s="1" t="s">
        <v>4218</v>
      </c>
      <c r="C3721" s="1" t="s">
        <v>2007</v>
      </c>
      <c r="D3721" s="1" t="n">
        <v>1</v>
      </c>
      <c r="E3721" s="16" t="n">
        <v>750.27</v>
      </c>
      <c r="F3721" s="17" t="n">
        <v>0.05</v>
      </c>
      <c r="G3721" s="16" t="n">
        <v>712.76</v>
      </c>
      <c r="I3721" s="1" t="str">
        <f aca="false">INDEX(Products!$C$2:$C$51,MATCH(C3721,Products!$A$2:$A$51,0))</f>
        <v>Books &amp; Stationery</v>
      </c>
      <c r="J3721" s="1" t="str">
        <f aca="false">INDEX(Orders!$E$2:$E$8001,MATCH(B3721,Orders!$A$2:$A$8001,0))</f>
        <v>Cancelled</v>
      </c>
      <c r="K3721" s="1" t="str">
        <f aca="false">LEFT(INDEX(Orders!$C$2:$C$8001,MATCH(B3721,Orders!$A$2:$A$8001,0)),7)</f>
        <v>2025-02</v>
      </c>
    </row>
    <row r="3722" customFormat="false" ht="15" hidden="false" customHeight="true" outlineLevel="0" collapsed="false">
      <c r="A3722" s="1" t="s">
        <v>14192</v>
      </c>
      <c r="B3722" s="1" t="s">
        <v>4218</v>
      </c>
      <c r="C3722" s="1" t="s">
        <v>1957</v>
      </c>
      <c r="D3722" s="1" t="n">
        <v>2</v>
      </c>
      <c r="E3722" s="16" t="n">
        <v>1469.28</v>
      </c>
      <c r="F3722" s="17" t="n">
        <v>0.05</v>
      </c>
      <c r="G3722" s="16" t="n">
        <v>2791.63</v>
      </c>
      <c r="I3722" s="1" t="str">
        <f aca="false">INDEX(Products!$C$2:$C$51,MATCH(C3722,Products!$A$2:$A$51,0))</f>
        <v>Home &amp; Kitchen</v>
      </c>
      <c r="J3722" s="1" t="str">
        <f aca="false">INDEX(Orders!$E$2:$E$8001,MATCH(B3722,Orders!$A$2:$A$8001,0))</f>
        <v>Cancelled</v>
      </c>
      <c r="K3722" s="1" t="str">
        <f aca="false">LEFT(INDEX(Orders!$C$2:$C$8001,MATCH(B3722,Orders!$A$2:$A$8001,0)),7)</f>
        <v>2025-02</v>
      </c>
    </row>
    <row r="3723" customFormat="false" ht="15" hidden="false" customHeight="true" outlineLevel="0" collapsed="false">
      <c r="A3723" s="1" t="s">
        <v>14193</v>
      </c>
      <c r="B3723" s="1" t="s">
        <v>4219</v>
      </c>
      <c r="C3723" s="1" t="s">
        <v>1940</v>
      </c>
      <c r="D3723" s="1" t="n">
        <v>1</v>
      </c>
      <c r="E3723" s="16" t="n">
        <v>2374.52</v>
      </c>
      <c r="F3723" s="17" t="n">
        <v>0.2</v>
      </c>
      <c r="G3723" s="16" t="n">
        <v>1899.62</v>
      </c>
      <c r="I3723" s="1" t="str">
        <f aca="false">INDEX(Products!$C$2:$C$51,MATCH(C3723,Products!$A$2:$A$51,0))</f>
        <v>Fashion</v>
      </c>
      <c r="J3723" s="1" t="str">
        <f aca="false">INDEX(Orders!$E$2:$E$8001,MATCH(B3723,Orders!$A$2:$A$8001,0))</f>
        <v>Delivered</v>
      </c>
      <c r="K3723" s="1" t="str">
        <f aca="false">LEFT(INDEX(Orders!$C$2:$C$8001,MATCH(B3723,Orders!$A$2:$A$8001,0)),7)</f>
        <v>2025-08</v>
      </c>
    </row>
    <row r="3724" customFormat="false" ht="15" hidden="false" customHeight="true" outlineLevel="0" collapsed="false">
      <c r="A3724" s="1" t="s">
        <v>14194</v>
      </c>
      <c r="B3724" s="1" t="s">
        <v>4219</v>
      </c>
      <c r="C3724" s="1" t="s">
        <v>1926</v>
      </c>
      <c r="D3724" s="1" t="n">
        <v>1</v>
      </c>
      <c r="E3724" s="16" t="n">
        <v>1478.08</v>
      </c>
      <c r="F3724" s="17" t="n">
        <v>0</v>
      </c>
      <c r="G3724" s="16" t="n">
        <v>1478.08</v>
      </c>
      <c r="I3724" s="1" t="str">
        <f aca="false">INDEX(Products!$C$2:$C$51,MATCH(C3724,Products!$A$2:$A$51,0))</f>
        <v>Electronics</v>
      </c>
      <c r="J3724" s="1" t="str">
        <f aca="false">INDEX(Orders!$E$2:$E$8001,MATCH(B3724,Orders!$A$2:$A$8001,0))</f>
        <v>Delivered</v>
      </c>
      <c r="K3724" s="1" t="str">
        <f aca="false">LEFT(INDEX(Orders!$C$2:$C$8001,MATCH(B3724,Orders!$A$2:$A$8001,0)),7)</f>
        <v>2025-08</v>
      </c>
    </row>
    <row r="3725" customFormat="false" ht="15" hidden="false" customHeight="true" outlineLevel="0" collapsed="false">
      <c r="A3725" s="1" t="s">
        <v>14195</v>
      </c>
      <c r="B3725" s="1" t="s">
        <v>4219</v>
      </c>
      <c r="C3725" s="1" t="s">
        <v>2007</v>
      </c>
      <c r="D3725" s="1" t="n">
        <v>2</v>
      </c>
      <c r="E3725" s="16" t="n">
        <v>750.27</v>
      </c>
      <c r="F3725" s="17" t="n">
        <v>0.15</v>
      </c>
      <c r="G3725" s="16" t="n">
        <v>1275.46</v>
      </c>
      <c r="I3725" s="1" t="str">
        <f aca="false">INDEX(Products!$C$2:$C$51,MATCH(C3725,Products!$A$2:$A$51,0))</f>
        <v>Books &amp; Stationery</v>
      </c>
      <c r="J3725" s="1" t="str">
        <f aca="false">INDEX(Orders!$E$2:$E$8001,MATCH(B3725,Orders!$A$2:$A$8001,0))</f>
        <v>Delivered</v>
      </c>
      <c r="K3725" s="1" t="str">
        <f aca="false">LEFT(INDEX(Orders!$C$2:$C$8001,MATCH(B3725,Orders!$A$2:$A$8001,0)),7)</f>
        <v>2025-08</v>
      </c>
    </row>
    <row r="3726" customFormat="false" ht="15" hidden="false" customHeight="true" outlineLevel="0" collapsed="false">
      <c r="A3726" s="1" t="s">
        <v>14196</v>
      </c>
      <c r="B3726" s="1" t="s">
        <v>4220</v>
      </c>
      <c r="C3726" s="1" t="s">
        <v>2007</v>
      </c>
      <c r="D3726" s="1" t="n">
        <v>1</v>
      </c>
      <c r="E3726" s="16" t="n">
        <v>750.27</v>
      </c>
      <c r="F3726" s="17" t="n">
        <v>0</v>
      </c>
      <c r="G3726" s="16" t="n">
        <v>750.27</v>
      </c>
      <c r="I3726" s="1" t="str">
        <f aca="false">INDEX(Products!$C$2:$C$51,MATCH(C3726,Products!$A$2:$A$51,0))</f>
        <v>Books &amp; Stationery</v>
      </c>
      <c r="J3726" s="1" t="str">
        <f aca="false">INDEX(Orders!$E$2:$E$8001,MATCH(B3726,Orders!$A$2:$A$8001,0))</f>
        <v>Delivered</v>
      </c>
      <c r="K3726" s="1" t="str">
        <f aca="false">LEFT(INDEX(Orders!$C$2:$C$8001,MATCH(B3726,Orders!$A$2:$A$8001,0)),7)</f>
        <v>2025-03</v>
      </c>
    </row>
    <row r="3727" customFormat="false" ht="15" hidden="false" customHeight="true" outlineLevel="0" collapsed="false">
      <c r="A3727" s="1" t="s">
        <v>14197</v>
      </c>
      <c r="B3727" s="1" t="s">
        <v>4220</v>
      </c>
      <c r="C3727" s="1" t="s">
        <v>1930</v>
      </c>
      <c r="D3727" s="1" t="n">
        <v>2</v>
      </c>
      <c r="E3727" s="16" t="n">
        <v>2398.35</v>
      </c>
      <c r="F3727" s="17" t="n">
        <v>0.1</v>
      </c>
      <c r="G3727" s="16" t="n">
        <v>4317.03</v>
      </c>
      <c r="I3727" s="1" t="str">
        <f aca="false">INDEX(Products!$C$2:$C$51,MATCH(C3727,Products!$A$2:$A$51,0))</f>
        <v>Electronics</v>
      </c>
      <c r="J3727" s="1" t="str">
        <f aca="false">INDEX(Orders!$E$2:$E$8001,MATCH(B3727,Orders!$A$2:$A$8001,0))</f>
        <v>Delivered</v>
      </c>
      <c r="K3727" s="1" t="str">
        <f aca="false">LEFT(INDEX(Orders!$C$2:$C$8001,MATCH(B3727,Orders!$A$2:$A$8001,0)),7)</f>
        <v>2025-03</v>
      </c>
    </row>
    <row r="3728" customFormat="false" ht="15" hidden="false" customHeight="true" outlineLevel="0" collapsed="false">
      <c r="A3728" s="1" t="s">
        <v>14198</v>
      </c>
      <c r="B3728" s="1" t="s">
        <v>4220</v>
      </c>
      <c r="C3728" s="1" t="s">
        <v>2006</v>
      </c>
      <c r="D3728" s="1" t="n">
        <v>3</v>
      </c>
      <c r="E3728" s="16" t="n">
        <v>482.17</v>
      </c>
      <c r="F3728" s="17" t="n">
        <v>0.1</v>
      </c>
      <c r="G3728" s="16" t="n">
        <v>1301.86</v>
      </c>
      <c r="I3728" s="1" t="str">
        <f aca="false">INDEX(Products!$C$2:$C$51,MATCH(C3728,Products!$A$2:$A$51,0))</f>
        <v>Books &amp; Stationery</v>
      </c>
      <c r="J3728" s="1" t="str">
        <f aca="false">INDEX(Orders!$E$2:$E$8001,MATCH(B3728,Orders!$A$2:$A$8001,0))</f>
        <v>Delivered</v>
      </c>
      <c r="K3728" s="1" t="str">
        <f aca="false">LEFT(INDEX(Orders!$C$2:$C$8001,MATCH(B3728,Orders!$A$2:$A$8001,0)),7)</f>
        <v>2025-03</v>
      </c>
    </row>
    <row r="3729" customFormat="false" ht="15" hidden="false" customHeight="true" outlineLevel="0" collapsed="false">
      <c r="A3729" s="1" t="s">
        <v>14199</v>
      </c>
      <c r="B3729" s="1" t="s">
        <v>4220</v>
      </c>
      <c r="C3729" s="1" t="s">
        <v>1959</v>
      </c>
      <c r="D3729" s="1" t="n">
        <v>1</v>
      </c>
      <c r="E3729" s="16" t="n">
        <v>2142.79</v>
      </c>
      <c r="F3729" s="17" t="n">
        <v>0</v>
      </c>
      <c r="G3729" s="16" t="n">
        <v>2142.79</v>
      </c>
      <c r="I3729" s="1" t="str">
        <f aca="false">INDEX(Products!$C$2:$C$51,MATCH(C3729,Products!$A$2:$A$51,0))</f>
        <v>Home &amp; Kitchen</v>
      </c>
      <c r="J3729" s="1" t="str">
        <f aca="false">INDEX(Orders!$E$2:$E$8001,MATCH(B3729,Orders!$A$2:$A$8001,0))</f>
        <v>Delivered</v>
      </c>
      <c r="K3729" s="1" t="str">
        <f aca="false">LEFT(INDEX(Orders!$C$2:$C$8001,MATCH(B3729,Orders!$A$2:$A$8001,0)),7)</f>
        <v>2025-03</v>
      </c>
    </row>
    <row r="3730" customFormat="false" ht="15" hidden="false" customHeight="true" outlineLevel="0" collapsed="false">
      <c r="A3730" s="1" t="s">
        <v>14200</v>
      </c>
      <c r="B3730" s="1" t="s">
        <v>4221</v>
      </c>
      <c r="C3730" s="1" t="s">
        <v>1920</v>
      </c>
      <c r="D3730" s="1" t="n">
        <v>1</v>
      </c>
      <c r="E3730" s="16" t="n">
        <v>4273.58</v>
      </c>
      <c r="F3730" s="17" t="n">
        <v>0.1</v>
      </c>
      <c r="G3730" s="16" t="n">
        <v>3846.22</v>
      </c>
      <c r="I3730" s="1" t="str">
        <f aca="false">INDEX(Products!$C$2:$C$51,MATCH(C3730,Products!$A$2:$A$51,0))</f>
        <v>Electronics</v>
      </c>
      <c r="J3730" s="1" t="str">
        <f aca="false">INDEX(Orders!$E$2:$E$8001,MATCH(B3730,Orders!$A$2:$A$8001,0))</f>
        <v>Delivered</v>
      </c>
      <c r="K3730" s="1" t="str">
        <f aca="false">LEFT(INDEX(Orders!$C$2:$C$8001,MATCH(B3730,Orders!$A$2:$A$8001,0)),7)</f>
        <v>2024-07</v>
      </c>
    </row>
    <row r="3731" customFormat="false" ht="15" hidden="false" customHeight="true" outlineLevel="0" collapsed="false">
      <c r="A3731" s="1" t="s">
        <v>14201</v>
      </c>
      <c r="B3731" s="1" t="s">
        <v>4221</v>
      </c>
      <c r="C3731" s="1" t="s">
        <v>1963</v>
      </c>
      <c r="D3731" s="1" t="n">
        <v>1</v>
      </c>
      <c r="E3731" s="16" t="n">
        <v>1494.98</v>
      </c>
      <c r="F3731" s="17" t="n">
        <v>0.05</v>
      </c>
      <c r="G3731" s="16" t="n">
        <v>1420.23</v>
      </c>
      <c r="I3731" s="1" t="str">
        <f aca="false">INDEX(Products!$C$2:$C$51,MATCH(C3731,Products!$A$2:$A$51,0))</f>
        <v>Home &amp; Kitchen</v>
      </c>
      <c r="J3731" s="1" t="str">
        <f aca="false">INDEX(Orders!$E$2:$E$8001,MATCH(B3731,Orders!$A$2:$A$8001,0))</f>
        <v>Delivered</v>
      </c>
      <c r="K3731" s="1" t="str">
        <f aca="false">LEFT(INDEX(Orders!$C$2:$C$8001,MATCH(B3731,Orders!$A$2:$A$8001,0)),7)</f>
        <v>2024-07</v>
      </c>
    </row>
    <row r="3732" customFormat="false" ht="15" hidden="false" customHeight="true" outlineLevel="0" collapsed="false">
      <c r="A3732" s="1" t="s">
        <v>14202</v>
      </c>
      <c r="B3732" s="1" t="s">
        <v>4222</v>
      </c>
      <c r="C3732" s="1" t="s">
        <v>1951</v>
      </c>
      <c r="D3732" s="1" t="n">
        <v>2</v>
      </c>
      <c r="E3732" s="16" t="n">
        <v>957.5</v>
      </c>
      <c r="F3732" s="17" t="n">
        <v>0</v>
      </c>
      <c r="G3732" s="16" t="n">
        <v>1915</v>
      </c>
      <c r="I3732" s="1" t="str">
        <f aca="false">INDEX(Products!$C$2:$C$51,MATCH(C3732,Products!$A$2:$A$51,0))</f>
        <v>Fashion</v>
      </c>
      <c r="J3732" s="1" t="str">
        <f aca="false">INDEX(Orders!$E$2:$E$8001,MATCH(B3732,Orders!$A$2:$A$8001,0))</f>
        <v>Cancelled</v>
      </c>
      <c r="K3732" s="1" t="str">
        <f aca="false">LEFT(INDEX(Orders!$C$2:$C$8001,MATCH(B3732,Orders!$A$2:$A$8001,0)),7)</f>
        <v>2024-09</v>
      </c>
    </row>
    <row r="3733" customFormat="false" ht="15" hidden="false" customHeight="true" outlineLevel="0" collapsed="false">
      <c r="A3733" s="1" t="s">
        <v>14203</v>
      </c>
      <c r="B3733" s="1" t="s">
        <v>4223</v>
      </c>
      <c r="C3733" s="1" t="s">
        <v>1997</v>
      </c>
      <c r="D3733" s="1" t="n">
        <v>1</v>
      </c>
      <c r="E3733" s="16" t="n">
        <v>311.15</v>
      </c>
      <c r="F3733" s="17" t="n">
        <v>0</v>
      </c>
      <c r="G3733" s="16" t="n">
        <v>311.15</v>
      </c>
      <c r="I3733" s="1" t="str">
        <f aca="false">INDEX(Products!$C$2:$C$51,MATCH(C3733,Products!$A$2:$A$51,0))</f>
        <v>Sports &amp; Fitness</v>
      </c>
      <c r="J3733" s="1" t="str">
        <f aca="false">INDEX(Orders!$E$2:$E$8001,MATCH(B3733,Orders!$A$2:$A$8001,0))</f>
        <v>Delivered</v>
      </c>
      <c r="K3733" s="1" t="str">
        <f aca="false">LEFT(INDEX(Orders!$C$2:$C$8001,MATCH(B3733,Orders!$A$2:$A$8001,0)),7)</f>
        <v>2025-07</v>
      </c>
    </row>
    <row r="3734" customFormat="false" ht="15" hidden="false" customHeight="true" outlineLevel="0" collapsed="false">
      <c r="A3734" s="1" t="s">
        <v>14204</v>
      </c>
      <c r="B3734" s="1" t="s">
        <v>4224</v>
      </c>
      <c r="C3734" s="1" t="s">
        <v>1971</v>
      </c>
      <c r="D3734" s="1" t="n">
        <v>2</v>
      </c>
      <c r="E3734" s="16" t="n">
        <v>2073.63</v>
      </c>
      <c r="F3734" s="17" t="n">
        <v>0.05</v>
      </c>
      <c r="G3734" s="16" t="n">
        <v>3939.9</v>
      </c>
      <c r="I3734" s="1" t="str">
        <f aca="false">INDEX(Products!$C$2:$C$51,MATCH(C3734,Products!$A$2:$A$51,0))</f>
        <v>Home &amp; Kitchen</v>
      </c>
      <c r="J3734" s="1" t="str">
        <f aca="false">INDEX(Orders!$E$2:$E$8001,MATCH(B3734,Orders!$A$2:$A$8001,0))</f>
        <v>Returned</v>
      </c>
      <c r="K3734" s="1" t="str">
        <f aca="false">LEFT(INDEX(Orders!$C$2:$C$8001,MATCH(B3734,Orders!$A$2:$A$8001,0)),7)</f>
        <v>2025-08</v>
      </c>
    </row>
    <row r="3735" customFormat="false" ht="15" hidden="false" customHeight="true" outlineLevel="0" collapsed="false">
      <c r="A3735" s="1" t="s">
        <v>14205</v>
      </c>
      <c r="B3735" s="1" t="s">
        <v>4225</v>
      </c>
      <c r="C3735" s="1" t="s">
        <v>1924</v>
      </c>
      <c r="D3735" s="1" t="n">
        <v>2</v>
      </c>
      <c r="E3735" s="16" t="n">
        <v>1971</v>
      </c>
      <c r="F3735" s="17" t="n">
        <v>0</v>
      </c>
      <c r="G3735" s="16" t="n">
        <v>3942</v>
      </c>
      <c r="I3735" s="1" t="str">
        <f aca="false">INDEX(Products!$C$2:$C$51,MATCH(C3735,Products!$A$2:$A$51,0))</f>
        <v>Electronics</v>
      </c>
      <c r="J3735" s="1" t="str">
        <f aca="false">INDEX(Orders!$E$2:$E$8001,MATCH(B3735,Orders!$A$2:$A$8001,0))</f>
        <v>Cancelled</v>
      </c>
      <c r="K3735" s="1" t="str">
        <f aca="false">LEFT(INDEX(Orders!$C$2:$C$8001,MATCH(B3735,Orders!$A$2:$A$8001,0)),7)</f>
        <v>2025-11</v>
      </c>
    </row>
    <row r="3736" customFormat="false" ht="15" hidden="false" customHeight="true" outlineLevel="0" collapsed="false">
      <c r="A3736" s="1" t="s">
        <v>14206</v>
      </c>
      <c r="B3736" s="1" t="s">
        <v>4225</v>
      </c>
      <c r="C3736" s="1" t="s">
        <v>1975</v>
      </c>
      <c r="D3736" s="1" t="n">
        <v>1</v>
      </c>
      <c r="E3736" s="16" t="n">
        <v>862.99</v>
      </c>
      <c r="F3736" s="17" t="n">
        <v>0</v>
      </c>
      <c r="G3736" s="16" t="n">
        <v>862.99</v>
      </c>
      <c r="I3736" s="1" t="str">
        <f aca="false">INDEX(Products!$C$2:$C$51,MATCH(C3736,Products!$A$2:$A$51,0))</f>
        <v>Beauty &amp; Personal Care</v>
      </c>
      <c r="J3736" s="1" t="str">
        <f aca="false">INDEX(Orders!$E$2:$E$8001,MATCH(B3736,Orders!$A$2:$A$8001,0))</f>
        <v>Cancelled</v>
      </c>
      <c r="K3736" s="1" t="str">
        <f aca="false">LEFT(INDEX(Orders!$C$2:$C$8001,MATCH(B3736,Orders!$A$2:$A$8001,0)),7)</f>
        <v>2025-11</v>
      </c>
    </row>
    <row r="3737" customFormat="false" ht="15" hidden="false" customHeight="true" outlineLevel="0" collapsed="false">
      <c r="A3737" s="1" t="s">
        <v>14207</v>
      </c>
      <c r="B3737" s="1" t="s">
        <v>4226</v>
      </c>
      <c r="C3737" s="1" t="s">
        <v>2004</v>
      </c>
      <c r="D3737" s="1" t="n">
        <v>1</v>
      </c>
      <c r="E3737" s="16" t="n">
        <v>645.89</v>
      </c>
      <c r="F3737" s="17" t="n">
        <v>0</v>
      </c>
      <c r="G3737" s="16" t="n">
        <v>645.89</v>
      </c>
      <c r="I3737" s="1" t="str">
        <f aca="false">INDEX(Products!$C$2:$C$51,MATCH(C3737,Products!$A$2:$A$51,0))</f>
        <v>Books &amp; Stationery</v>
      </c>
      <c r="J3737" s="1" t="str">
        <f aca="false">INDEX(Orders!$E$2:$E$8001,MATCH(B3737,Orders!$A$2:$A$8001,0))</f>
        <v>Delivered</v>
      </c>
      <c r="K3737" s="1" t="str">
        <f aca="false">LEFT(INDEX(Orders!$C$2:$C$8001,MATCH(B3737,Orders!$A$2:$A$8001,0)),7)</f>
        <v>2025-11</v>
      </c>
    </row>
    <row r="3738" customFormat="false" ht="15" hidden="false" customHeight="true" outlineLevel="0" collapsed="false">
      <c r="A3738" s="1" t="s">
        <v>14208</v>
      </c>
      <c r="B3738" s="1" t="s">
        <v>4226</v>
      </c>
      <c r="C3738" s="1" t="s">
        <v>1930</v>
      </c>
      <c r="D3738" s="1" t="n">
        <v>1</v>
      </c>
      <c r="E3738" s="16" t="n">
        <v>2398.35</v>
      </c>
      <c r="F3738" s="17" t="n">
        <v>0</v>
      </c>
      <c r="G3738" s="16" t="n">
        <v>2398.35</v>
      </c>
      <c r="I3738" s="1" t="str">
        <f aca="false">INDEX(Products!$C$2:$C$51,MATCH(C3738,Products!$A$2:$A$51,0))</f>
        <v>Electronics</v>
      </c>
      <c r="J3738" s="1" t="str">
        <f aca="false">INDEX(Orders!$E$2:$E$8001,MATCH(B3738,Orders!$A$2:$A$8001,0))</f>
        <v>Delivered</v>
      </c>
      <c r="K3738" s="1" t="str">
        <f aca="false">LEFT(INDEX(Orders!$C$2:$C$8001,MATCH(B3738,Orders!$A$2:$A$8001,0)),7)</f>
        <v>2025-11</v>
      </c>
    </row>
    <row r="3739" customFormat="false" ht="15" hidden="false" customHeight="true" outlineLevel="0" collapsed="false">
      <c r="A3739" s="1" t="s">
        <v>14209</v>
      </c>
      <c r="B3739" s="1" t="s">
        <v>4226</v>
      </c>
      <c r="C3739" s="1" t="s">
        <v>1940</v>
      </c>
      <c r="D3739" s="1" t="n">
        <v>1</v>
      </c>
      <c r="E3739" s="16" t="n">
        <v>2374.52</v>
      </c>
      <c r="F3739" s="17" t="n">
        <v>0.05</v>
      </c>
      <c r="G3739" s="16" t="n">
        <v>2255.79</v>
      </c>
      <c r="I3739" s="1" t="str">
        <f aca="false">INDEX(Products!$C$2:$C$51,MATCH(C3739,Products!$A$2:$A$51,0))</f>
        <v>Fashion</v>
      </c>
      <c r="J3739" s="1" t="str">
        <f aca="false">INDEX(Orders!$E$2:$E$8001,MATCH(B3739,Orders!$A$2:$A$8001,0))</f>
        <v>Delivered</v>
      </c>
      <c r="K3739" s="1" t="str">
        <f aca="false">LEFT(INDEX(Orders!$C$2:$C$8001,MATCH(B3739,Orders!$A$2:$A$8001,0)),7)</f>
        <v>2025-11</v>
      </c>
    </row>
    <row r="3740" customFormat="false" ht="15" hidden="false" customHeight="true" outlineLevel="0" collapsed="false">
      <c r="A3740" s="1" t="s">
        <v>14210</v>
      </c>
      <c r="B3740" s="1" t="s">
        <v>4226</v>
      </c>
      <c r="C3740" s="1" t="s">
        <v>1961</v>
      </c>
      <c r="D3740" s="1" t="n">
        <v>3</v>
      </c>
      <c r="E3740" s="16" t="n">
        <v>3493.68</v>
      </c>
      <c r="F3740" s="17" t="n">
        <v>0</v>
      </c>
      <c r="G3740" s="16" t="n">
        <v>10481.04</v>
      </c>
      <c r="I3740" s="1" t="str">
        <f aca="false">INDEX(Products!$C$2:$C$51,MATCH(C3740,Products!$A$2:$A$51,0))</f>
        <v>Home &amp; Kitchen</v>
      </c>
      <c r="J3740" s="1" t="str">
        <f aca="false">INDEX(Orders!$E$2:$E$8001,MATCH(B3740,Orders!$A$2:$A$8001,0))</f>
        <v>Delivered</v>
      </c>
      <c r="K3740" s="1" t="str">
        <f aca="false">LEFT(INDEX(Orders!$C$2:$C$8001,MATCH(B3740,Orders!$A$2:$A$8001,0)),7)</f>
        <v>2025-11</v>
      </c>
    </row>
    <row r="3741" customFormat="false" ht="15" hidden="false" customHeight="true" outlineLevel="0" collapsed="false">
      <c r="A3741" s="1" t="s">
        <v>14211</v>
      </c>
      <c r="B3741" s="1" t="s">
        <v>4227</v>
      </c>
      <c r="C3741" s="1" t="s">
        <v>2006</v>
      </c>
      <c r="D3741" s="1" t="n">
        <v>1</v>
      </c>
      <c r="E3741" s="16" t="n">
        <v>482.17</v>
      </c>
      <c r="F3741" s="17" t="n">
        <v>0.2</v>
      </c>
      <c r="G3741" s="16" t="n">
        <v>385.74</v>
      </c>
      <c r="I3741" s="1" t="str">
        <f aca="false">INDEX(Products!$C$2:$C$51,MATCH(C3741,Products!$A$2:$A$51,0))</f>
        <v>Books &amp; Stationery</v>
      </c>
      <c r="J3741" s="1" t="str">
        <f aca="false">INDEX(Orders!$E$2:$E$8001,MATCH(B3741,Orders!$A$2:$A$8001,0))</f>
        <v>Returned</v>
      </c>
      <c r="K3741" s="1" t="str">
        <f aca="false">LEFT(INDEX(Orders!$C$2:$C$8001,MATCH(B3741,Orders!$A$2:$A$8001,0)),7)</f>
        <v>2025-03</v>
      </c>
    </row>
    <row r="3742" customFormat="false" ht="15" hidden="false" customHeight="true" outlineLevel="0" collapsed="false">
      <c r="A3742" s="1" t="s">
        <v>14212</v>
      </c>
      <c r="B3742" s="1" t="s">
        <v>4227</v>
      </c>
      <c r="C3742" s="1" t="s">
        <v>1940</v>
      </c>
      <c r="D3742" s="1" t="n">
        <v>1</v>
      </c>
      <c r="E3742" s="16" t="n">
        <v>2374.52</v>
      </c>
      <c r="F3742" s="17" t="n">
        <v>0</v>
      </c>
      <c r="G3742" s="16" t="n">
        <v>2374.52</v>
      </c>
      <c r="I3742" s="1" t="str">
        <f aca="false">INDEX(Products!$C$2:$C$51,MATCH(C3742,Products!$A$2:$A$51,0))</f>
        <v>Fashion</v>
      </c>
      <c r="J3742" s="1" t="str">
        <f aca="false">INDEX(Orders!$E$2:$E$8001,MATCH(B3742,Orders!$A$2:$A$8001,0))</f>
        <v>Returned</v>
      </c>
      <c r="K3742" s="1" t="str">
        <f aca="false">LEFT(INDEX(Orders!$C$2:$C$8001,MATCH(B3742,Orders!$A$2:$A$8001,0)),7)</f>
        <v>2025-03</v>
      </c>
    </row>
    <row r="3743" customFormat="false" ht="15" hidden="false" customHeight="true" outlineLevel="0" collapsed="false">
      <c r="A3743" s="1" t="s">
        <v>14213</v>
      </c>
      <c r="B3743" s="1" t="s">
        <v>4227</v>
      </c>
      <c r="C3743" s="1" t="s">
        <v>1975</v>
      </c>
      <c r="D3743" s="1" t="n">
        <v>2</v>
      </c>
      <c r="E3743" s="16" t="n">
        <v>862.99</v>
      </c>
      <c r="F3743" s="17" t="n">
        <v>0</v>
      </c>
      <c r="G3743" s="16" t="n">
        <v>1725.98</v>
      </c>
      <c r="I3743" s="1" t="str">
        <f aca="false">INDEX(Products!$C$2:$C$51,MATCH(C3743,Products!$A$2:$A$51,0))</f>
        <v>Beauty &amp; Personal Care</v>
      </c>
      <c r="J3743" s="1" t="str">
        <f aca="false">INDEX(Orders!$E$2:$E$8001,MATCH(B3743,Orders!$A$2:$A$8001,0))</f>
        <v>Returned</v>
      </c>
      <c r="K3743" s="1" t="str">
        <f aca="false">LEFT(INDEX(Orders!$C$2:$C$8001,MATCH(B3743,Orders!$A$2:$A$8001,0)),7)</f>
        <v>2025-03</v>
      </c>
    </row>
    <row r="3744" customFormat="false" ht="15" hidden="false" customHeight="true" outlineLevel="0" collapsed="false">
      <c r="A3744" s="1" t="s">
        <v>14214</v>
      </c>
      <c r="B3744" s="1" t="s">
        <v>4227</v>
      </c>
      <c r="C3744" s="1" t="s">
        <v>1953</v>
      </c>
      <c r="D3744" s="1" t="n">
        <v>1</v>
      </c>
      <c r="E3744" s="16" t="n">
        <v>4914.12</v>
      </c>
      <c r="F3744" s="17" t="n">
        <v>0.05</v>
      </c>
      <c r="G3744" s="16" t="n">
        <v>4668.41</v>
      </c>
      <c r="I3744" s="1" t="str">
        <f aca="false">INDEX(Products!$C$2:$C$51,MATCH(C3744,Products!$A$2:$A$51,0))</f>
        <v>Fashion</v>
      </c>
      <c r="J3744" s="1" t="str">
        <f aca="false">INDEX(Orders!$E$2:$E$8001,MATCH(B3744,Orders!$A$2:$A$8001,0))</f>
        <v>Returned</v>
      </c>
      <c r="K3744" s="1" t="str">
        <f aca="false">LEFT(INDEX(Orders!$C$2:$C$8001,MATCH(B3744,Orders!$A$2:$A$8001,0)),7)</f>
        <v>2025-03</v>
      </c>
    </row>
    <row r="3745" customFormat="false" ht="15" hidden="false" customHeight="true" outlineLevel="0" collapsed="false">
      <c r="A3745" s="1" t="s">
        <v>14215</v>
      </c>
      <c r="B3745" s="1" t="s">
        <v>4228</v>
      </c>
      <c r="C3745" s="1" t="s">
        <v>1975</v>
      </c>
      <c r="D3745" s="1" t="n">
        <v>2</v>
      </c>
      <c r="E3745" s="16" t="n">
        <v>862.99</v>
      </c>
      <c r="F3745" s="17" t="n">
        <v>0</v>
      </c>
      <c r="G3745" s="16" t="n">
        <v>1725.98</v>
      </c>
      <c r="I3745" s="1" t="str">
        <f aca="false">INDEX(Products!$C$2:$C$51,MATCH(C3745,Products!$A$2:$A$51,0))</f>
        <v>Beauty &amp; Personal Care</v>
      </c>
      <c r="J3745" s="1" t="str">
        <f aca="false">INDEX(Orders!$E$2:$E$8001,MATCH(B3745,Orders!$A$2:$A$8001,0))</f>
        <v>Delivered</v>
      </c>
      <c r="K3745" s="1" t="str">
        <f aca="false">LEFT(INDEX(Orders!$C$2:$C$8001,MATCH(B3745,Orders!$A$2:$A$8001,0)),7)</f>
        <v>2025-01</v>
      </c>
    </row>
    <row r="3746" customFormat="false" ht="15" hidden="false" customHeight="true" outlineLevel="0" collapsed="false">
      <c r="A3746" s="1" t="s">
        <v>14216</v>
      </c>
      <c r="B3746" s="1" t="s">
        <v>4229</v>
      </c>
      <c r="C3746" s="1" t="s">
        <v>2006</v>
      </c>
      <c r="D3746" s="1" t="n">
        <v>1</v>
      </c>
      <c r="E3746" s="16" t="n">
        <v>482.17</v>
      </c>
      <c r="F3746" s="17" t="n">
        <v>0</v>
      </c>
      <c r="G3746" s="16" t="n">
        <v>482.17</v>
      </c>
      <c r="I3746" s="1" t="str">
        <f aca="false">INDEX(Products!$C$2:$C$51,MATCH(C3746,Products!$A$2:$A$51,0))</f>
        <v>Books &amp; Stationery</v>
      </c>
      <c r="J3746" s="1" t="str">
        <f aca="false">INDEX(Orders!$E$2:$E$8001,MATCH(B3746,Orders!$A$2:$A$8001,0))</f>
        <v>Delivered</v>
      </c>
      <c r="K3746" s="1" t="str">
        <f aca="false">LEFT(INDEX(Orders!$C$2:$C$8001,MATCH(B3746,Orders!$A$2:$A$8001,0)),7)</f>
        <v>2024-05</v>
      </c>
    </row>
    <row r="3747" customFormat="false" ht="15" hidden="false" customHeight="true" outlineLevel="0" collapsed="false">
      <c r="A3747" s="1" t="s">
        <v>14217</v>
      </c>
      <c r="B3747" s="1" t="s">
        <v>4230</v>
      </c>
      <c r="C3747" s="1" t="s">
        <v>1940</v>
      </c>
      <c r="D3747" s="1" t="n">
        <v>1</v>
      </c>
      <c r="E3747" s="16" t="n">
        <v>2374.52</v>
      </c>
      <c r="F3747" s="17" t="n">
        <v>0</v>
      </c>
      <c r="G3747" s="16" t="n">
        <v>2374.52</v>
      </c>
      <c r="I3747" s="1" t="str">
        <f aca="false">INDEX(Products!$C$2:$C$51,MATCH(C3747,Products!$A$2:$A$51,0))</f>
        <v>Fashion</v>
      </c>
      <c r="J3747" s="1" t="str">
        <f aca="false">INDEX(Orders!$E$2:$E$8001,MATCH(B3747,Orders!$A$2:$A$8001,0))</f>
        <v>Delivered</v>
      </c>
      <c r="K3747" s="1" t="str">
        <f aca="false">LEFT(INDEX(Orders!$C$2:$C$8001,MATCH(B3747,Orders!$A$2:$A$8001,0)),7)</f>
        <v>2024-10</v>
      </c>
    </row>
    <row r="3748" customFormat="false" ht="15" hidden="false" customHeight="true" outlineLevel="0" collapsed="false">
      <c r="A3748" s="1" t="s">
        <v>14218</v>
      </c>
      <c r="B3748" s="1" t="s">
        <v>4231</v>
      </c>
      <c r="C3748" s="1" t="s">
        <v>1979</v>
      </c>
      <c r="D3748" s="1" t="n">
        <v>1</v>
      </c>
      <c r="E3748" s="16" t="n">
        <v>623</v>
      </c>
      <c r="F3748" s="17" t="n">
        <v>0</v>
      </c>
      <c r="G3748" s="16" t="n">
        <v>623</v>
      </c>
      <c r="I3748" s="1" t="str">
        <f aca="false">INDEX(Products!$C$2:$C$51,MATCH(C3748,Products!$A$2:$A$51,0))</f>
        <v>Beauty &amp; Personal Care</v>
      </c>
      <c r="J3748" s="1" t="str">
        <f aca="false">INDEX(Orders!$E$2:$E$8001,MATCH(B3748,Orders!$A$2:$A$8001,0))</f>
        <v>Delivered</v>
      </c>
      <c r="K3748" s="1" t="str">
        <f aca="false">LEFT(INDEX(Orders!$C$2:$C$8001,MATCH(B3748,Orders!$A$2:$A$8001,0)),7)</f>
        <v>2024-10</v>
      </c>
    </row>
    <row r="3749" customFormat="false" ht="15" hidden="false" customHeight="true" outlineLevel="0" collapsed="false">
      <c r="A3749" s="1" t="s">
        <v>14219</v>
      </c>
      <c r="B3749" s="1" t="s">
        <v>4231</v>
      </c>
      <c r="C3749" s="1" t="s">
        <v>1990</v>
      </c>
      <c r="D3749" s="1" t="n">
        <v>1</v>
      </c>
      <c r="E3749" s="16" t="n">
        <v>5311.32</v>
      </c>
      <c r="F3749" s="17" t="n">
        <v>0</v>
      </c>
      <c r="G3749" s="16" t="n">
        <v>5311.32</v>
      </c>
      <c r="I3749" s="1" t="str">
        <f aca="false">INDEX(Products!$C$2:$C$51,MATCH(C3749,Products!$A$2:$A$51,0))</f>
        <v>Sports &amp; Fitness</v>
      </c>
      <c r="J3749" s="1" t="str">
        <f aca="false">INDEX(Orders!$E$2:$E$8001,MATCH(B3749,Orders!$A$2:$A$8001,0))</f>
        <v>Delivered</v>
      </c>
      <c r="K3749" s="1" t="str">
        <f aca="false">LEFT(INDEX(Orders!$C$2:$C$8001,MATCH(B3749,Orders!$A$2:$A$8001,0)),7)</f>
        <v>2024-10</v>
      </c>
    </row>
    <row r="3750" customFormat="false" ht="15" hidden="false" customHeight="true" outlineLevel="0" collapsed="false">
      <c r="A3750" s="1" t="s">
        <v>14220</v>
      </c>
      <c r="B3750" s="1" t="s">
        <v>4232</v>
      </c>
      <c r="C3750" s="1" t="s">
        <v>1961</v>
      </c>
      <c r="D3750" s="1" t="n">
        <v>1</v>
      </c>
      <c r="E3750" s="16" t="n">
        <v>3493.68</v>
      </c>
      <c r="F3750" s="17" t="n">
        <v>0.1</v>
      </c>
      <c r="G3750" s="16" t="n">
        <v>3144.31</v>
      </c>
      <c r="I3750" s="1" t="str">
        <f aca="false">INDEX(Products!$C$2:$C$51,MATCH(C3750,Products!$A$2:$A$51,0))</f>
        <v>Home &amp; Kitchen</v>
      </c>
      <c r="J3750" s="1" t="str">
        <f aca="false">INDEX(Orders!$E$2:$E$8001,MATCH(B3750,Orders!$A$2:$A$8001,0))</f>
        <v>Delivered</v>
      </c>
      <c r="K3750" s="1" t="str">
        <f aca="false">LEFT(INDEX(Orders!$C$2:$C$8001,MATCH(B3750,Orders!$A$2:$A$8001,0)),7)</f>
        <v>2025-08</v>
      </c>
    </row>
    <row r="3751" customFormat="false" ht="15" hidden="false" customHeight="true" outlineLevel="0" collapsed="false">
      <c r="A3751" s="1" t="s">
        <v>14221</v>
      </c>
      <c r="B3751" s="1" t="s">
        <v>4234</v>
      </c>
      <c r="C3751" s="1" t="s">
        <v>1997</v>
      </c>
      <c r="D3751" s="1" t="n">
        <v>1</v>
      </c>
      <c r="E3751" s="16" t="n">
        <v>311.15</v>
      </c>
      <c r="F3751" s="17" t="n">
        <v>0</v>
      </c>
      <c r="G3751" s="16" t="n">
        <v>311.15</v>
      </c>
      <c r="I3751" s="1" t="str">
        <f aca="false">INDEX(Products!$C$2:$C$51,MATCH(C3751,Products!$A$2:$A$51,0))</f>
        <v>Sports &amp; Fitness</v>
      </c>
      <c r="J3751" s="1" t="str">
        <f aca="false">INDEX(Orders!$E$2:$E$8001,MATCH(B3751,Orders!$A$2:$A$8001,0))</f>
        <v>Delivered</v>
      </c>
      <c r="K3751" s="1" t="str">
        <f aca="false">LEFT(INDEX(Orders!$C$2:$C$8001,MATCH(B3751,Orders!$A$2:$A$8001,0)),7)</f>
        <v>2025-02</v>
      </c>
    </row>
    <row r="3752" customFormat="false" ht="15" hidden="false" customHeight="true" outlineLevel="0" collapsed="false">
      <c r="A3752" s="1" t="s">
        <v>14222</v>
      </c>
      <c r="B3752" s="1" t="s">
        <v>4235</v>
      </c>
      <c r="C3752" s="1" t="s">
        <v>1931</v>
      </c>
      <c r="D3752" s="1" t="n">
        <v>2</v>
      </c>
      <c r="E3752" s="16" t="n">
        <v>1111.28</v>
      </c>
      <c r="F3752" s="17" t="n">
        <v>0.05</v>
      </c>
      <c r="G3752" s="16" t="n">
        <v>2111.43</v>
      </c>
      <c r="I3752" s="1" t="str">
        <f aca="false">INDEX(Products!$C$2:$C$51,MATCH(C3752,Products!$A$2:$A$51,0))</f>
        <v>Electronics</v>
      </c>
      <c r="J3752" s="1" t="str">
        <f aca="false">INDEX(Orders!$E$2:$E$8001,MATCH(B3752,Orders!$A$2:$A$8001,0))</f>
        <v>Delivered</v>
      </c>
      <c r="K3752" s="1" t="str">
        <f aca="false">LEFT(INDEX(Orders!$C$2:$C$8001,MATCH(B3752,Orders!$A$2:$A$8001,0)),7)</f>
        <v>2025-03</v>
      </c>
    </row>
    <row r="3753" customFormat="false" ht="15" hidden="false" customHeight="true" outlineLevel="0" collapsed="false">
      <c r="A3753" s="1" t="s">
        <v>14223</v>
      </c>
      <c r="B3753" s="1" t="s">
        <v>4235</v>
      </c>
      <c r="C3753" s="1" t="s">
        <v>2007</v>
      </c>
      <c r="D3753" s="1" t="n">
        <v>2</v>
      </c>
      <c r="E3753" s="16" t="n">
        <v>750.27</v>
      </c>
      <c r="F3753" s="17" t="n">
        <v>0.1</v>
      </c>
      <c r="G3753" s="16" t="n">
        <v>1350.49</v>
      </c>
      <c r="I3753" s="1" t="str">
        <f aca="false">INDEX(Products!$C$2:$C$51,MATCH(C3753,Products!$A$2:$A$51,0))</f>
        <v>Books &amp; Stationery</v>
      </c>
      <c r="J3753" s="1" t="str">
        <f aca="false">INDEX(Orders!$E$2:$E$8001,MATCH(B3753,Orders!$A$2:$A$8001,0))</f>
        <v>Delivered</v>
      </c>
      <c r="K3753" s="1" t="str">
        <f aca="false">LEFT(INDEX(Orders!$C$2:$C$8001,MATCH(B3753,Orders!$A$2:$A$8001,0)),7)</f>
        <v>2025-03</v>
      </c>
    </row>
    <row r="3754" customFormat="false" ht="15" hidden="false" customHeight="true" outlineLevel="0" collapsed="false">
      <c r="A3754" s="1" t="s">
        <v>14224</v>
      </c>
      <c r="B3754" s="1" t="s">
        <v>4236</v>
      </c>
      <c r="C3754" s="1" t="s">
        <v>1977</v>
      </c>
      <c r="D3754" s="1" t="n">
        <v>1</v>
      </c>
      <c r="E3754" s="16" t="n">
        <v>2386.05</v>
      </c>
      <c r="F3754" s="17" t="n">
        <v>0</v>
      </c>
      <c r="G3754" s="16" t="n">
        <v>2386.05</v>
      </c>
      <c r="I3754" s="1" t="str">
        <f aca="false">INDEX(Products!$C$2:$C$51,MATCH(C3754,Products!$A$2:$A$51,0))</f>
        <v>Beauty &amp; Personal Care</v>
      </c>
      <c r="J3754" s="1" t="str">
        <f aca="false">INDEX(Orders!$E$2:$E$8001,MATCH(B3754,Orders!$A$2:$A$8001,0))</f>
        <v>Returned</v>
      </c>
      <c r="K3754" s="1" t="str">
        <f aca="false">LEFT(INDEX(Orders!$C$2:$C$8001,MATCH(B3754,Orders!$A$2:$A$8001,0)),7)</f>
        <v>2024-11</v>
      </c>
    </row>
    <row r="3755" customFormat="false" ht="15" hidden="false" customHeight="true" outlineLevel="0" collapsed="false">
      <c r="A3755" s="1" t="s">
        <v>14225</v>
      </c>
      <c r="B3755" s="1" t="s">
        <v>4236</v>
      </c>
      <c r="C3755" s="1" t="s">
        <v>2006</v>
      </c>
      <c r="D3755" s="1" t="n">
        <v>1</v>
      </c>
      <c r="E3755" s="16" t="n">
        <v>482.17</v>
      </c>
      <c r="F3755" s="17" t="n">
        <v>0.15</v>
      </c>
      <c r="G3755" s="16" t="n">
        <v>409.84</v>
      </c>
      <c r="I3755" s="1" t="str">
        <f aca="false">INDEX(Products!$C$2:$C$51,MATCH(C3755,Products!$A$2:$A$51,0))</f>
        <v>Books &amp; Stationery</v>
      </c>
      <c r="J3755" s="1" t="str">
        <f aca="false">INDEX(Orders!$E$2:$E$8001,MATCH(B3755,Orders!$A$2:$A$8001,0))</f>
        <v>Returned</v>
      </c>
      <c r="K3755" s="1" t="str">
        <f aca="false">LEFT(INDEX(Orders!$C$2:$C$8001,MATCH(B3755,Orders!$A$2:$A$8001,0)),7)</f>
        <v>2024-11</v>
      </c>
    </row>
    <row r="3756" customFormat="false" ht="15" hidden="false" customHeight="true" outlineLevel="0" collapsed="false">
      <c r="A3756" s="1" t="s">
        <v>14226</v>
      </c>
      <c r="B3756" s="1" t="s">
        <v>4236</v>
      </c>
      <c r="C3756" s="1" t="s">
        <v>1953</v>
      </c>
      <c r="D3756" s="1" t="n">
        <v>1</v>
      </c>
      <c r="E3756" s="16" t="n">
        <v>4914.12</v>
      </c>
      <c r="F3756" s="17" t="n">
        <v>0.05</v>
      </c>
      <c r="G3756" s="16" t="n">
        <v>4668.41</v>
      </c>
      <c r="I3756" s="1" t="str">
        <f aca="false">INDEX(Products!$C$2:$C$51,MATCH(C3756,Products!$A$2:$A$51,0))</f>
        <v>Fashion</v>
      </c>
      <c r="J3756" s="1" t="str">
        <f aca="false">INDEX(Orders!$E$2:$E$8001,MATCH(B3756,Orders!$A$2:$A$8001,0))</f>
        <v>Returned</v>
      </c>
      <c r="K3756" s="1" t="str">
        <f aca="false">LEFT(INDEX(Orders!$C$2:$C$8001,MATCH(B3756,Orders!$A$2:$A$8001,0)),7)</f>
        <v>2024-11</v>
      </c>
    </row>
    <row r="3757" customFormat="false" ht="15" hidden="false" customHeight="true" outlineLevel="0" collapsed="false">
      <c r="A3757" s="1" t="s">
        <v>14227</v>
      </c>
      <c r="B3757" s="1" t="s">
        <v>4236</v>
      </c>
      <c r="C3757" s="1" t="s">
        <v>2007</v>
      </c>
      <c r="D3757" s="1" t="n">
        <v>1</v>
      </c>
      <c r="E3757" s="16" t="n">
        <v>750.27</v>
      </c>
      <c r="F3757" s="17" t="n">
        <v>0.05</v>
      </c>
      <c r="G3757" s="16" t="n">
        <v>712.76</v>
      </c>
      <c r="I3757" s="1" t="str">
        <f aca="false">INDEX(Products!$C$2:$C$51,MATCH(C3757,Products!$A$2:$A$51,0))</f>
        <v>Books &amp; Stationery</v>
      </c>
      <c r="J3757" s="1" t="str">
        <f aca="false">INDEX(Orders!$E$2:$E$8001,MATCH(B3757,Orders!$A$2:$A$8001,0))</f>
        <v>Returned</v>
      </c>
      <c r="K3757" s="1" t="str">
        <f aca="false">LEFT(INDEX(Orders!$C$2:$C$8001,MATCH(B3757,Orders!$A$2:$A$8001,0)),7)</f>
        <v>2024-11</v>
      </c>
    </row>
    <row r="3758" customFormat="false" ht="15" hidden="false" customHeight="true" outlineLevel="0" collapsed="false">
      <c r="A3758" s="1" t="s">
        <v>14228</v>
      </c>
      <c r="B3758" s="1" t="s">
        <v>4237</v>
      </c>
      <c r="C3758" s="1" t="s">
        <v>2006</v>
      </c>
      <c r="D3758" s="1" t="n">
        <v>1</v>
      </c>
      <c r="E3758" s="16" t="n">
        <v>482.17</v>
      </c>
      <c r="F3758" s="17" t="n">
        <v>0</v>
      </c>
      <c r="G3758" s="16" t="n">
        <v>482.17</v>
      </c>
      <c r="I3758" s="1" t="str">
        <f aca="false">INDEX(Products!$C$2:$C$51,MATCH(C3758,Products!$A$2:$A$51,0))</f>
        <v>Books &amp; Stationery</v>
      </c>
      <c r="J3758" s="1" t="str">
        <f aca="false">INDEX(Orders!$E$2:$E$8001,MATCH(B3758,Orders!$A$2:$A$8001,0))</f>
        <v>Delivered</v>
      </c>
      <c r="K3758" s="1" t="str">
        <f aca="false">LEFT(INDEX(Orders!$C$2:$C$8001,MATCH(B3758,Orders!$A$2:$A$8001,0)),7)</f>
        <v>2024-02</v>
      </c>
    </row>
    <row r="3759" customFormat="false" ht="15" hidden="false" customHeight="true" outlineLevel="0" collapsed="false">
      <c r="A3759" s="1" t="s">
        <v>14229</v>
      </c>
      <c r="B3759" s="1" t="s">
        <v>4239</v>
      </c>
      <c r="C3759" s="1" t="s">
        <v>1930</v>
      </c>
      <c r="D3759" s="1" t="n">
        <v>3</v>
      </c>
      <c r="E3759" s="16" t="n">
        <v>2398.35</v>
      </c>
      <c r="F3759" s="17" t="n">
        <v>0</v>
      </c>
      <c r="G3759" s="16" t="n">
        <v>7195.05</v>
      </c>
      <c r="I3759" s="1" t="str">
        <f aca="false">INDEX(Products!$C$2:$C$51,MATCH(C3759,Products!$A$2:$A$51,0))</f>
        <v>Electronics</v>
      </c>
      <c r="J3759" s="1" t="str">
        <f aca="false">INDEX(Orders!$E$2:$E$8001,MATCH(B3759,Orders!$A$2:$A$8001,0))</f>
        <v>Returned</v>
      </c>
      <c r="K3759" s="1" t="str">
        <f aca="false">LEFT(INDEX(Orders!$C$2:$C$8001,MATCH(B3759,Orders!$A$2:$A$8001,0)),7)</f>
        <v>2025-12</v>
      </c>
    </row>
    <row r="3760" customFormat="false" ht="15" hidden="false" customHeight="true" outlineLevel="0" collapsed="false">
      <c r="A3760" s="1" t="s">
        <v>14230</v>
      </c>
      <c r="B3760" s="1" t="s">
        <v>4239</v>
      </c>
      <c r="C3760" s="1" t="s">
        <v>1997</v>
      </c>
      <c r="D3760" s="1" t="n">
        <v>2</v>
      </c>
      <c r="E3760" s="16" t="n">
        <v>311.15</v>
      </c>
      <c r="F3760" s="17" t="n">
        <v>0</v>
      </c>
      <c r="G3760" s="16" t="n">
        <v>622.3</v>
      </c>
      <c r="I3760" s="1" t="str">
        <f aca="false">INDEX(Products!$C$2:$C$51,MATCH(C3760,Products!$A$2:$A$51,0))</f>
        <v>Sports &amp; Fitness</v>
      </c>
      <c r="J3760" s="1" t="str">
        <f aca="false">INDEX(Orders!$E$2:$E$8001,MATCH(B3760,Orders!$A$2:$A$8001,0))</f>
        <v>Returned</v>
      </c>
      <c r="K3760" s="1" t="str">
        <f aca="false">LEFT(INDEX(Orders!$C$2:$C$8001,MATCH(B3760,Orders!$A$2:$A$8001,0)),7)</f>
        <v>2025-12</v>
      </c>
    </row>
    <row r="3761" customFormat="false" ht="15" hidden="false" customHeight="true" outlineLevel="0" collapsed="false">
      <c r="A3761" s="1" t="s">
        <v>14231</v>
      </c>
      <c r="B3761" s="1" t="s">
        <v>4240</v>
      </c>
      <c r="C3761" s="1" t="s">
        <v>2007</v>
      </c>
      <c r="D3761" s="1" t="n">
        <v>1</v>
      </c>
      <c r="E3761" s="16" t="n">
        <v>750.27</v>
      </c>
      <c r="F3761" s="17" t="n">
        <v>0</v>
      </c>
      <c r="G3761" s="16" t="n">
        <v>750.27</v>
      </c>
      <c r="I3761" s="1" t="str">
        <f aca="false">INDEX(Products!$C$2:$C$51,MATCH(C3761,Products!$A$2:$A$51,0))</f>
        <v>Books &amp; Stationery</v>
      </c>
      <c r="J3761" s="1" t="str">
        <f aca="false">INDEX(Orders!$E$2:$E$8001,MATCH(B3761,Orders!$A$2:$A$8001,0))</f>
        <v>Delivered</v>
      </c>
      <c r="K3761" s="1" t="str">
        <f aca="false">LEFT(INDEX(Orders!$C$2:$C$8001,MATCH(B3761,Orders!$A$2:$A$8001,0)),7)</f>
        <v>2025-02</v>
      </c>
    </row>
    <row r="3762" customFormat="false" ht="15" hidden="false" customHeight="true" outlineLevel="0" collapsed="false">
      <c r="A3762" s="1" t="s">
        <v>14232</v>
      </c>
      <c r="B3762" s="1" t="s">
        <v>4240</v>
      </c>
      <c r="C3762" s="1" t="s">
        <v>1961</v>
      </c>
      <c r="D3762" s="1" t="n">
        <v>1</v>
      </c>
      <c r="E3762" s="16" t="n">
        <v>3493.68</v>
      </c>
      <c r="F3762" s="17" t="n">
        <v>0</v>
      </c>
      <c r="G3762" s="16" t="n">
        <v>3493.68</v>
      </c>
      <c r="I3762" s="1" t="str">
        <f aca="false">INDEX(Products!$C$2:$C$51,MATCH(C3762,Products!$A$2:$A$51,0))</f>
        <v>Home &amp; Kitchen</v>
      </c>
      <c r="J3762" s="1" t="str">
        <f aca="false">INDEX(Orders!$E$2:$E$8001,MATCH(B3762,Orders!$A$2:$A$8001,0))</f>
        <v>Delivered</v>
      </c>
      <c r="K3762" s="1" t="str">
        <f aca="false">LEFT(INDEX(Orders!$C$2:$C$8001,MATCH(B3762,Orders!$A$2:$A$8001,0)),7)</f>
        <v>2025-02</v>
      </c>
    </row>
    <row r="3763" customFormat="false" ht="15" hidden="false" customHeight="true" outlineLevel="0" collapsed="false">
      <c r="A3763" s="1" t="s">
        <v>14233</v>
      </c>
      <c r="B3763" s="1" t="s">
        <v>4240</v>
      </c>
      <c r="C3763" s="1" t="s">
        <v>2006</v>
      </c>
      <c r="D3763" s="1" t="n">
        <v>1</v>
      </c>
      <c r="E3763" s="16" t="n">
        <v>482.17</v>
      </c>
      <c r="F3763" s="17" t="n">
        <v>0.2</v>
      </c>
      <c r="G3763" s="16" t="n">
        <v>385.74</v>
      </c>
      <c r="I3763" s="1" t="str">
        <f aca="false">INDEX(Products!$C$2:$C$51,MATCH(C3763,Products!$A$2:$A$51,0))</f>
        <v>Books &amp; Stationery</v>
      </c>
      <c r="J3763" s="1" t="str">
        <f aca="false">INDEX(Orders!$E$2:$E$8001,MATCH(B3763,Orders!$A$2:$A$8001,0))</f>
        <v>Delivered</v>
      </c>
      <c r="K3763" s="1" t="str">
        <f aca="false">LEFT(INDEX(Orders!$C$2:$C$8001,MATCH(B3763,Orders!$A$2:$A$8001,0)),7)</f>
        <v>2025-02</v>
      </c>
    </row>
    <row r="3764" customFormat="false" ht="15" hidden="false" customHeight="true" outlineLevel="0" collapsed="false">
      <c r="A3764" s="1" t="s">
        <v>14234</v>
      </c>
      <c r="B3764" s="1" t="s">
        <v>4241</v>
      </c>
      <c r="C3764" s="1" t="s">
        <v>2006</v>
      </c>
      <c r="D3764" s="1" t="n">
        <v>2</v>
      </c>
      <c r="E3764" s="16" t="n">
        <v>482.17</v>
      </c>
      <c r="F3764" s="17" t="n">
        <v>0</v>
      </c>
      <c r="G3764" s="16" t="n">
        <v>964.34</v>
      </c>
      <c r="I3764" s="1" t="str">
        <f aca="false">INDEX(Products!$C$2:$C$51,MATCH(C3764,Products!$A$2:$A$51,0))</f>
        <v>Books &amp; Stationery</v>
      </c>
      <c r="J3764" s="1" t="str">
        <f aca="false">INDEX(Orders!$E$2:$E$8001,MATCH(B3764,Orders!$A$2:$A$8001,0))</f>
        <v>Delivered</v>
      </c>
      <c r="K3764" s="1" t="str">
        <f aca="false">LEFT(INDEX(Orders!$C$2:$C$8001,MATCH(B3764,Orders!$A$2:$A$8001,0)),7)</f>
        <v>2025-08</v>
      </c>
    </row>
    <row r="3765" customFormat="false" ht="15" hidden="false" customHeight="true" outlineLevel="0" collapsed="false">
      <c r="A3765" s="1" t="s">
        <v>14235</v>
      </c>
      <c r="B3765" s="1" t="s">
        <v>4241</v>
      </c>
      <c r="C3765" s="1" t="s">
        <v>1990</v>
      </c>
      <c r="D3765" s="1" t="n">
        <v>1</v>
      </c>
      <c r="E3765" s="16" t="n">
        <v>5311.32</v>
      </c>
      <c r="F3765" s="17" t="n">
        <v>0.15</v>
      </c>
      <c r="G3765" s="16" t="n">
        <v>4514.62</v>
      </c>
      <c r="I3765" s="1" t="str">
        <f aca="false">INDEX(Products!$C$2:$C$51,MATCH(C3765,Products!$A$2:$A$51,0))</f>
        <v>Sports &amp; Fitness</v>
      </c>
      <c r="J3765" s="1" t="str">
        <f aca="false">INDEX(Orders!$E$2:$E$8001,MATCH(B3765,Orders!$A$2:$A$8001,0))</f>
        <v>Delivered</v>
      </c>
      <c r="K3765" s="1" t="str">
        <f aca="false">LEFT(INDEX(Orders!$C$2:$C$8001,MATCH(B3765,Orders!$A$2:$A$8001,0)),7)</f>
        <v>2025-08</v>
      </c>
    </row>
    <row r="3766" customFormat="false" ht="15" hidden="false" customHeight="true" outlineLevel="0" collapsed="false">
      <c r="A3766" s="1" t="s">
        <v>14236</v>
      </c>
      <c r="B3766" s="1" t="s">
        <v>4241</v>
      </c>
      <c r="C3766" s="1" t="s">
        <v>1976</v>
      </c>
      <c r="D3766" s="1" t="n">
        <v>2</v>
      </c>
      <c r="E3766" s="16" t="n">
        <v>1603.35</v>
      </c>
      <c r="F3766" s="17" t="n">
        <v>0.05</v>
      </c>
      <c r="G3766" s="16" t="n">
        <v>3046.36</v>
      </c>
      <c r="I3766" s="1" t="str">
        <f aca="false">INDEX(Products!$C$2:$C$51,MATCH(C3766,Products!$A$2:$A$51,0))</f>
        <v>Beauty &amp; Personal Care</v>
      </c>
      <c r="J3766" s="1" t="str">
        <f aca="false">INDEX(Orders!$E$2:$E$8001,MATCH(B3766,Orders!$A$2:$A$8001,0))</f>
        <v>Delivered</v>
      </c>
      <c r="K3766" s="1" t="str">
        <f aca="false">LEFT(INDEX(Orders!$C$2:$C$8001,MATCH(B3766,Orders!$A$2:$A$8001,0)),7)</f>
        <v>2025-08</v>
      </c>
    </row>
    <row r="3767" customFormat="false" ht="15" hidden="false" customHeight="true" outlineLevel="0" collapsed="false">
      <c r="A3767" s="1" t="s">
        <v>14237</v>
      </c>
      <c r="B3767" s="1" t="s">
        <v>4242</v>
      </c>
      <c r="C3767" s="1" t="s">
        <v>2006</v>
      </c>
      <c r="D3767" s="1" t="n">
        <v>1</v>
      </c>
      <c r="E3767" s="16" t="n">
        <v>482.17</v>
      </c>
      <c r="F3767" s="17" t="n">
        <v>0</v>
      </c>
      <c r="G3767" s="16" t="n">
        <v>482.17</v>
      </c>
      <c r="I3767" s="1" t="str">
        <f aca="false">INDEX(Products!$C$2:$C$51,MATCH(C3767,Products!$A$2:$A$51,0))</f>
        <v>Books &amp; Stationery</v>
      </c>
      <c r="J3767" s="1" t="str">
        <f aca="false">INDEX(Orders!$E$2:$E$8001,MATCH(B3767,Orders!$A$2:$A$8001,0))</f>
        <v>Returned</v>
      </c>
      <c r="K3767" s="1" t="str">
        <f aca="false">LEFT(INDEX(Orders!$C$2:$C$8001,MATCH(B3767,Orders!$A$2:$A$8001,0)),7)</f>
        <v>2025-06</v>
      </c>
    </row>
    <row r="3768" customFormat="false" ht="15" hidden="false" customHeight="true" outlineLevel="0" collapsed="false">
      <c r="A3768" s="1" t="s">
        <v>14238</v>
      </c>
      <c r="B3768" s="1" t="s">
        <v>4242</v>
      </c>
      <c r="C3768" s="1" t="s">
        <v>1940</v>
      </c>
      <c r="D3768" s="1" t="n">
        <v>2</v>
      </c>
      <c r="E3768" s="16" t="n">
        <v>2374.52</v>
      </c>
      <c r="F3768" s="17" t="n">
        <v>0</v>
      </c>
      <c r="G3768" s="16" t="n">
        <v>4749.04</v>
      </c>
      <c r="I3768" s="1" t="str">
        <f aca="false">INDEX(Products!$C$2:$C$51,MATCH(C3768,Products!$A$2:$A$51,0))</f>
        <v>Fashion</v>
      </c>
      <c r="J3768" s="1" t="str">
        <f aca="false">INDEX(Orders!$E$2:$E$8001,MATCH(B3768,Orders!$A$2:$A$8001,0))</f>
        <v>Returned</v>
      </c>
      <c r="K3768" s="1" t="str">
        <f aca="false">LEFT(INDEX(Orders!$C$2:$C$8001,MATCH(B3768,Orders!$A$2:$A$8001,0)),7)</f>
        <v>2025-06</v>
      </c>
    </row>
    <row r="3769" customFormat="false" ht="15" hidden="false" customHeight="true" outlineLevel="0" collapsed="false">
      <c r="A3769" s="1" t="s">
        <v>14239</v>
      </c>
      <c r="B3769" s="1" t="s">
        <v>4243</v>
      </c>
      <c r="C3769" s="1" t="s">
        <v>1955</v>
      </c>
      <c r="D3769" s="1" t="n">
        <v>2</v>
      </c>
      <c r="E3769" s="16" t="n">
        <v>3340.76</v>
      </c>
      <c r="F3769" s="17" t="n">
        <v>0</v>
      </c>
      <c r="G3769" s="16" t="n">
        <v>6681.52</v>
      </c>
      <c r="I3769" s="1" t="str">
        <f aca="false">INDEX(Products!$C$2:$C$51,MATCH(C3769,Products!$A$2:$A$51,0))</f>
        <v>Home &amp; Kitchen</v>
      </c>
      <c r="J3769" s="1" t="str">
        <f aca="false">INDEX(Orders!$E$2:$E$8001,MATCH(B3769,Orders!$A$2:$A$8001,0))</f>
        <v>Delivered</v>
      </c>
      <c r="K3769" s="1" t="str">
        <f aca="false">LEFT(INDEX(Orders!$C$2:$C$8001,MATCH(B3769,Orders!$A$2:$A$8001,0)),7)</f>
        <v>2025-10</v>
      </c>
    </row>
    <row r="3770" customFormat="false" ht="15" hidden="false" customHeight="true" outlineLevel="0" collapsed="false">
      <c r="A3770" s="1" t="s">
        <v>14240</v>
      </c>
      <c r="B3770" s="1" t="s">
        <v>4244</v>
      </c>
      <c r="C3770" s="1" t="s">
        <v>1940</v>
      </c>
      <c r="D3770" s="1" t="n">
        <v>1</v>
      </c>
      <c r="E3770" s="16" t="n">
        <v>2374.52</v>
      </c>
      <c r="F3770" s="17" t="n">
        <v>0</v>
      </c>
      <c r="G3770" s="16" t="n">
        <v>2374.52</v>
      </c>
      <c r="I3770" s="1" t="str">
        <f aca="false">INDEX(Products!$C$2:$C$51,MATCH(C3770,Products!$A$2:$A$51,0))</f>
        <v>Fashion</v>
      </c>
      <c r="J3770" s="1" t="str">
        <f aca="false">INDEX(Orders!$E$2:$E$8001,MATCH(B3770,Orders!$A$2:$A$8001,0))</f>
        <v>Delivered</v>
      </c>
      <c r="K3770" s="1" t="str">
        <f aca="false">LEFT(INDEX(Orders!$C$2:$C$8001,MATCH(B3770,Orders!$A$2:$A$8001,0)),7)</f>
        <v>2024-12</v>
      </c>
    </row>
    <row r="3771" customFormat="false" ht="15" hidden="false" customHeight="true" outlineLevel="0" collapsed="false">
      <c r="A3771" s="1" t="s">
        <v>14241</v>
      </c>
      <c r="B3771" s="1" t="s">
        <v>4245</v>
      </c>
      <c r="C3771" s="1" t="s">
        <v>1937</v>
      </c>
      <c r="D3771" s="1" t="n">
        <v>1</v>
      </c>
      <c r="E3771" s="16" t="n">
        <v>1364.75</v>
      </c>
      <c r="F3771" s="17" t="n">
        <v>0</v>
      </c>
      <c r="G3771" s="16" t="n">
        <v>1364.75</v>
      </c>
      <c r="I3771" s="1" t="str">
        <f aca="false">INDEX(Products!$C$2:$C$51,MATCH(C3771,Products!$A$2:$A$51,0))</f>
        <v>Fashion</v>
      </c>
      <c r="J3771" s="1" t="str">
        <f aca="false">INDEX(Orders!$E$2:$E$8001,MATCH(B3771,Orders!$A$2:$A$8001,0))</f>
        <v>Delivered</v>
      </c>
      <c r="K3771" s="1" t="str">
        <f aca="false">LEFT(INDEX(Orders!$C$2:$C$8001,MATCH(B3771,Orders!$A$2:$A$8001,0)),7)</f>
        <v>2024-04</v>
      </c>
    </row>
    <row r="3772" customFormat="false" ht="15" hidden="false" customHeight="true" outlineLevel="0" collapsed="false">
      <c r="A3772" s="1" t="s">
        <v>14242</v>
      </c>
      <c r="B3772" s="1" t="s">
        <v>4245</v>
      </c>
      <c r="C3772" s="1" t="s">
        <v>1997</v>
      </c>
      <c r="D3772" s="1" t="n">
        <v>1</v>
      </c>
      <c r="E3772" s="16" t="n">
        <v>311.15</v>
      </c>
      <c r="F3772" s="17" t="n">
        <v>0.05</v>
      </c>
      <c r="G3772" s="16" t="n">
        <v>295.59</v>
      </c>
      <c r="I3772" s="1" t="str">
        <f aca="false">INDEX(Products!$C$2:$C$51,MATCH(C3772,Products!$A$2:$A$51,0))</f>
        <v>Sports &amp; Fitness</v>
      </c>
      <c r="J3772" s="1" t="str">
        <f aca="false">INDEX(Orders!$E$2:$E$8001,MATCH(B3772,Orders!$A$2:$A$8001,0))</f>
        <v>Delivered</v>
      </c>
      <c r="K3772" s="1" t="str">
        <f aca="false">LEFT(INDEX(Orders!$C$2:$C$8001,MATCH(B3772,Orders!$A$2:$A$8001,0)),7)</f>
        <v>2024-04</v>
      </c>
    </row>
    <row r="3773" customFormat="false" ht="15" hidden="false" customHeight="true" outlineLevel="0" collapsed="false">
      <c r="A3773" s="1" t="s">
        <v>14243</v>
      </c>
      <c r="B3773" s="1" t="s">
        <v>4245</v>
      </c>
      <c r="C3773" s="1" t="s">
        <v>1990</v>
      </c>
      <c r="D3773" s="1" t="n">
        <v>1</v>
      </c>
      <c r="E3773" s="16" t="n">
        <v>5311.32</v>
      </c>
      <c r="F3773" s="17" t="n">
        <v>0.05</v>
      </c>
      <c r="G3773" s="16" t="n">
        <v>5045.75</v>
      </c>
      <c r="I3773" s="1" t="str">
        <f aca="false">INDEX(Products!$C$2:$C$51,MATCH(C3773,Products!$A$2:$A$51,0))</f>
        <v>Sports &amp; Fitness</v>
      </c>
      <c r="J3773" s="1" t="str">
        <f aca="false">INDEX(Orders!$E$2:$E$8001,MATCH(B3773,Orders!$A$2:$A$8001,0))</f>
        <v>Delivered</v>
      </c>
      <c r="K3773" s="1" t="str">
        <f aca="false">LEFT(INDEX(Orders!$C$2:$C$8001,MATCH(B3773,Orders!$A$2:$A$8001,0)),7)</f>
        <v>2024-04</v>
      </c>
    </row>
    <row r="3774" customFormat="false" ht="15" hidden="false" customHeight="true" outlineLevel="0" collapsed="false">
      <c r="A3774" s="1" t="s">
        <v>14244</v>
      </c>
      <c r="B3774" s="1" t="s">
        <v>4246</v>
      </c>
      <c r="C3774" s="1" t="s">
        <v>2006</v>
      </c>
      <c r="D3774" s="1" t="n">
        <v>1</v>
      </c>
      <c r="E3774" s="16" t="n">
        <v>482.17</v>
      </c>
      <c r="F3774" s="17" t="n">
        <v>0.1</v>
      </c>
      <c r="G3774" s="16" t="n">
        <v>433.95</v>
      </c>
      <c r="I3774" s="1" t="str">
        <f aca="false">INDEX(Products!$C$2:$C$51,MATCH(C3774,Products!$A$2:$A$51,0))</f>
        <v>Books &amp; Stationery</v>
      </c>
      <c r="J3774" s="1" t="str">
        <f aca="false">INDEX(Orders!$E$2:$E$8001,MATCH(B3774,Orders!$A$2:$A$8001,0))</f>
        <v>Delivered</v>
      </c>
      <c r="K3774" s="1" t="str">
        <f aca="false">LEFT(INDEX(Orders!$C$2:$C$8001,MATCH(B3774,Orders!$A$2:$A$8001,0)),7)</f>
        <v>2025-06</v>
      </c>
    </row>
    <row r="3775" customFormat="false" ht="15" hidden="false" customHeight="true" outlineLevel="0" collapsed="false">
      <c r="A3775" s="1" t="s">
        <v>14245</v>
      </c>
      <c r="B3775" s="1" t="s">
        <v>4246</v>
      </c>
      <c r="C3775" s="1" t="s">
        <v>2004</v>
      </c>
      <c r="D3775" s="1" t="n">
        <v>2</v>
      </c>
      <c r="E3775" s="16" t="n">
        <v>645.89</v>
      </c>
      <c r="F3775" s="17" t="n">
        <v>0.1</v>
      </c>
      <c r="G3775" s="16" t="n">
        <v>1162.6</v>
      </c>
      <c r="I3775" s="1" t="str">
        <f aca="false">INDEX(Products!$C$2:$C$51,MATCH(C3775,Products!$A$2:$A$51,0))</f>
        <v>Books &amp; Stationery</v>
      </c>
      <c r="J3775" s="1" t="str">
        <f aca="false">INDEX(Orders!$E$2:$E$8001,MATCH(B3775,Orders!$A$2:$A$8001,0))</f>
        <v>Delivered</v>
      </c>
      <c r="K3775" s="1" t="str">
        <f aca="false">LEFT(INDEX(Orders!$C$2:$C$8001,MATCH(B3775,Orders!$A$2:$A$8001,0)),7)</f>
        <v>2025-06</v>
      </c>
    </row>
    <row r="3776" customFormat="false" ht="15" hidden="false" customHeight="true" outlineLevel="0" collapsed="false">
      <c r="A3776" s="1" t="s">
        <v>14246</v>
      </c>
      <c r="B3776" s="1" t="s">
        <v>4247</v>
      </c>
      <c r="C3776" s="1" t="s">
        <v>2006</v>
      </c>
      <c r="D3776" s="1" t="n">
        <v>1</v>
      </c>
      <c r="E3776" s="16" t="n">
        <v>482.17</v>
      </c>
      <c r="F3776" s="17" t="n">
        <v>0.05</v>
      </c>
      <c r="G3776" s="16" t="n">
        <v>458.06</v>
      </c>
      <c r="I3776" s="1" t="str">
        <f aca="false">INDEX(Products!$C$2:$C$51,MATCH(C3776,Products!$A$2:$A$51,0))</f>
        <v>Books &amp; Stationery</v>
      </c>
      <c r="J3776" s="1" t="str">
        <f aca="false">INDEX(Orders!$E$2:$E$8001,MATCH(B3776,Orders!$A$2:$A$8001,0))</f>
        <v>Delivered</v>
      </c>
      <c r="K3776" s="1" t="str">
        <f aca="false">LEFT(INDEX(Orders!$C$2:$C$8001,MATCH(B3776,Orders!$A$2:$A$8001,0)),7)</f>
        <v>2024-10</v>
      </c>
    </row>
    <row r="3777" customFormat="false" ht="15" hidden="false" customHeight="true" outlineLevel="0" collapsed="false">
      <c r="A3777" s="1" t="s">
        <v>14247</v>
      </c>
      <c r="B3777" s="1" t="s">
        <v>4247</v>
      </c>
      <c r="C3777" s="1" t="s">
        <v>1979</v>
      </c>
      <c r="D3777" s="1" t="n">
        <v>1</v>
      </c>
      <c r="E3777" s="16" t="n">
        <v>623</v>
      </c>
      <c r="F3777" s="17" t="n">
        <v>0.15</v>
      </c>
      <c r="G3777" s="16" t="n">
        <v>529.55</v>
      </c>
      <c r="I3777" s="1" t="str">
        <f aca="false">INDEX(Products!$C$2:$C$51,MATCH(C3777,Products!$A$2:$A$51,0))</f>
        <v>Beauty &amp; Personal Care</v>
      </c>
      <c r="J3777" s="1" t="str">
        <f aca="false">INDEX(Orders!$E$2:$E$8001,MATCH(B3777,Orders!$A$2:$A$8001,0))</f>
        <v>Delivered</v>
      </c>
      <c r="K3777" s="1" t="str">
        <f aca="false">LEFT(INDEX(Orders!$C$2:$C$8001,MATCH(B3777,Orders!$A$2:$A$8001,0)),7)</f>
        <v>2024-10</v>
      </c>
    </row>
    <row r="3778" customFormat="false" ht="15" hidden="false" customHeight="true" outlineLevel="0" collapsed="false">
      <c r="A3778" s="1" t="s">
        <v>14248</v>
      </c>
      <c r="B3778" s="1" t="s">
        <v>4248</v>
      </c>
      <c r="C3778" s="1" t="s">
        <v>2006</v>
      </c>
      <c r="D3778" s="1" t="n">
        <v>1</v>
      </c>
      <c r="E3778" s="16" t="n">
        <v>482.17</v>
      </c>
      <c r="F3778" s="17" t="n">
        <v>0.05</v>
      </c>
      <c r="G3778" s="16" t="n">
        <v>458.06</v>
      </c>
      <c r="I3778" s="1" t="str">
        <f aca="false">INDEX(Products!$C$2:$C$51,MATCH(C3778,Products!$A$2:$A$51,0))</f>
        <v>Books &amp; Stationery</v>
      </c>
      <c r="J3778" s="1" t="str">
        <f aca="false">INDEX(Orders!$E$2:$E$8001,MATCH(B3778,Orders!$A$2:$A$8001,0))</f>
        <v>Delivered</v>
      </c>
      <c r="K3778" s="1" t="str">
        <f aca="false">LEFT(INDEX(Orders!$C$2:$C$8001,MATCH(B3778,Orders!$A$2:$A$8001,0)),7)</f>
        <v>2024-11</v>
      </c>
    </row>
    <row r="3779" customFormat="false" ht="15" hidden="false" customHeight="true" outlineLevel="0" collapsed="false">
      <c r="A3779" s="1" t="s">
        <v>14249</v>
      </c>
      <c r="B3779" s="1" t="s">
        <v>4248</v>
      </c>
      <c r="C3779" s="1" t="s">
        <v>1997</v>
      </c>
      <c r="D3779" s="1" t="n">
        <v>1</v>
      </c>
      <c r="E3779" s="16" t="n">
        <v>311.15</v>
      </c>
      <c r="F3779" s="17" t="n">
        <v>0.1</v>
      </c>
      <c r="G3779" s="16" t="n">
        <v>280.03</v>
      </c>
      <c r="I3779" s="1" t="str">
        <f aca="false">INDEX(Products!$C$2:$C$51,MATCH(C3779,Products!$A$2:$A$51,0))</f>
        <v>Sports &amp; Fitness</v>
      </c>
      <c r="J3779" s="1" t="str">
        <f aca="false">INDEX(Orders!$E$2:$E$8001,MATCH(B3779,Orders!$A$2:$A$8001,0))</f>
        <v>Delivered</v>
      </c>
      <c r="K3779" s="1" t="str">
        <f aca="false">LEFT(INDEX(Orders!$C$2:$C$8001,MATCH(B3779,Orders!$A$2:$A$8001,0)),7)</f>
        <v>2024-11</v>
      </c>
    </row>
    <row r="3780" customFormat="false" ht="15" hidden="false" customHeight="true" outlineLevel="0" collapsed="false">
      <c r="A3780" s="1" t="s">
        <v>14250</v>
      </c>
      <c r="B3780" s="1" t="s">
        <v>4249</v>
      </c>
      <c r="C3780" s="1" t="s">
        <v>1951</v>
      </c>
      <c r="D3780" s="1" t="n">
        <v>1</v>
      </c>
      <c r="E3780" s="16" t="n">
        <v>957.5</v>
      </c>
      <c r="F3780" s="17" t="n">
        <v>0.2</v>
      </c>
      <c r="G3780" s="16" t="n">
        <v>766</v>
      </c>
      <c r="I3780" s="1" t="str">
        <f aca="false">INDEX(Products!$C$2:$C$51,MATCH(C3780,Products!$A$2:$A$51,0))</f>
        <v>Fashion</v>
      </c>
      <c r="J3780" s="1" t="str">
        <f aca="false">INDEX(Orders!$E$2:$E$8001,MATCH(B3780,Orders!$A$2:$A$8001,0))</f>
        <v>Delivered</v>
      </c>
      <c r="K3780" s="1" t="str">
        <f aca="false">LEFT(INDEX(Orders!$C$2:$C$8001,MATCH(B3780,Orders!$A$2:$A$8001,0)),7)</f>
        <v>2025-12</v>
      </c>
    </row>
    <row r="3781" customFormat="false" ht="15" hidden="false" customHeight="true" outlineLevel="0" collapsed="false">
      <c r="A3781" s="1" t="s">
        <v>14251</v>
      </c>
      <c r="B3781" s="1" t="s">
        <v>4249</v>
      </c>
      <c r="C3781" s="1" t="s">
        <v>1977</v>
      </c>
      <c r="D3781" s="1" t="n">
        <v>1</v>
      </c>
      <c r="E3781" s="16" t="n">
        <v>2386.05</v>
      </c>
      <c r="F3781" s="17" t="n">
        <v>0</v>
      </c>
      <c r="G3781" s="16" t="n">
        <v>2386.05</v>
      </c>
      <c r="I3781" s="1" t="str">
        <f aca="false">INDEX(Products!$C$2:$C$51,MATCH(C3781,Products!$A$2:$A$51,0))</f>
        <v>Beauty &amp; Personal Care</v>
      </c>
      <c r="J3781" s="1" t="str">
        <f aca="false">INDEX(Orders!$E$2:$E$8001,MATCH(B3781,Orders!$A$2:$A$8001,0))</f>
        <v>Delivered</v>
      </c>
      <c r="K3781" s="1" t="str">
        <f aca="false">LEFT(INDEX(Orders!$C$2:$C$8001,MATCH(B3781,Orders!$A$2:$A$8001,0)),7)</f>
        <v>2025-12</v>
      </c>
    </row>
    <row r="3782" customFormat="false" ht="15" hidden="false" customHeight="true" outlineLevel="0" collapsed="false">
      <c r="A3782" s="1" t="s">
        <v>14252</v>
      </c>
      <c r="B3782" s="1" t="s">
        <v>4249</v>
      </c>
      <c r="C3782" s="1" t="s">
        <v>1930</v>
      </c>
      <c r="D3782" s="1" t="n">
        <v>1</v>
      </c>
      <c r="E3782" s="16" t="n">
        <v>2398.35</v>
      </c>
      <c r="F3782" s="17" t="n">
        <v>0.05</v>
      </c>
      <c r="G3782" s="16" t="n">
        <v>2278.43</v>
      </c>
      <c r="I3782" s="1" t="str">
        <f aca="false">INDEX(Products!$C$2:$C$51,MATCH(C3782,Products!$A$2:$A$51,0))</f>
        <v>Electronics</v>
      </c>
      <c r="J3782" s="1" t="str">
        <f aca="false">INDEX(Orders!$E$2:$E$8001,MATCH(B3782,Orders!$A$2:$A$8001,0))</f>
        <v>Delivered</v>
      </c>
      <c r="K3782" s="1" t="str">
        <f aca="false">LEFT(INDEX(Orders!$C$2:$C$8001,MATCH(B3782,Orders!$A$2:$A$8001,0)),7)</f>
        <v>2025-12</v>
      </c>
    </row>
    <row r="3783" customFormat="false" ht="15" hidden="false" customHeight="true" outlineLevel="0" collapsed="false">
      <c r="A3783" s="1" t="s">
        <v>14253</v>
      </c>
      <c r="B3783" s="1" t="s">
        <v>4250</v>
      </c>
      <c r="C3783" s="1" t="s">
        <v>2006</v>
      </c>
      <c r="D3783" s="1" t="n">
        <v>2</v>
      </c>
      <c r="E3783" s="16" t="n">
        <v>482.17</v>
      </c>
      <c r="F3783" s="17" t="n">
        <v>0.15</v>
      </c>
      <c r="G3783" s="16" t="n">
        <v>819.69</v>
      </c>
      <c r="I3783" s="1" t="str">
        <f aca="false">INDEX(Products!$C$2:$C$51,MATCH(C3783,Products!$A$2:$A$51,0))</f>
        <v>Books &amp; Stationery</v>
      </c>
      <c r="J3783" s="1" t="str">
        <f aca="false">INDEX(Orders!$E$2:$E$8001,MATCH(B3783,Orders!$A$2:$A$8001,0))</f>
        <v>Delivered</v>
      </c>
      <c r="K3783" s="1" t="str">
        <f aca="false">LEFT(INDEX(Orders!$C$2:$C$8001,MATCH(B3783,Orders!$A$2:$A$8001,0)),7)</f>
        <v>2025-05</v>
      </c>
    </row>
    <row r="3784" customFormat="false" ht="15" hidden="false" customHeight="true" outlineLevel="0" collapsed="false">
      <c r="A3784" s="1" t="s">
        <v>14254</v>
      </c>
      <c r="B3784" s="1" t="s">
        <v>4250</v>
      </c>
      <c r="C3784" s="1" t="s">
        <v>1930</v>
      </c>
      <c r="D3784" s="1" t="n">
        <v>1</v>
      </c>
      <c r="E3784" s="16" t="n">
        <v>2398.35</v>
      </c>
      <c r="F3784" s="17" t="n">
        <v>0.1</v>
      </c>
      <c r="G3784" s="16" t="n">
        <v>2158.52</v>
      </c>
      <c r="I3784" s="1" t="str">
        <f aca="false">INDEX(Products!$C$2:$C$51,MATCH(C3784,Products!$A$2:$A$51,0))</f>
        <v>Electronics</v>
      </c>
      <c r="J3784" s="1" t="str">
        <f aca="false">INDEX(Orders!$E$2:$E$8001,MATCH(B3784,Orders!$A$2:$A$8001,0))</f>
        <v>Delivered</v>
      </c>
      <c r="K3784" s="1" t="str">
        <f aca="false">LEFT(INDEX(Orders!$C$2:$C$8001,MATCH(B3784,Orders!$A$2:$A$8001,0)),7)</f>
        <v>2025-05</v>
      </c>
    </row>
    <row r="3785" customFormat="false" ht="15" hidden="false" customHeight="true" outlineLevel="0" collapsed="false">
      <c r="A3785" s="1" t="s">
        <v>14255</v>
      </c>
      <c r="B3785" s="1" t="s">
        <v>4251</v>
      </c>
      <c r="C3785" s="1" t="s">
        <v>1961</v>
      </c>
      <c r="D3785" s="1" t="n">
        <v>1</v>
      </c>
      <c r="E3785" s="16" t="n">
        <v>3493.68</v>
      </c>
      <c r="F3785" s="17" t="n">
        <v>0</v>
      </c>
      <c r="G3785" s="16" t="n">
        <v>3493.68</v>
      </c>
      <c r="I3785" s="1" t="str">
        <f aca="false">INDEX(Products!$C$2:$C$51,MATCH(C3785,Products!$A$2:$A$51,0))</f>
        <v>Home &amp; Kitchen</v>
      </c>
      <c r="J3785" s="1" t="str">
        <f aca="false">INDEX(Orders!$E$2:$E$8001,MATCH(B3785,Orders!$A$2:$A$8001,0))</f>
        <v>Delivered</v>
      </c>
      <c r="K3785" s="1" t="str">
        <f aca="false">LEFT(INDEX(Orders!$C$2:$C$8001,MATCH(B3785,Orders!$A$2:$A$8001,0)),7)</f>
        <v>2024-02</v>
      </c>
    </row>
    <row r="3786" customFormat="false" ht="15" hidden="false" customHeight="true" outlineLevel="0" collapsed="false">
      <c r="A3786" s="1" t="s">
        <v>14256</v>
      </c>
      <c r="B3786" s="1" t="s">
        <v>4251</v>
      </c>
      <c r="C3786" s="1" t="s">
        <v>2006</v>
      </c>
      <c r="D3786" s="1" t="n">
        <v>2</v>
      </c>
      <c r="E3786" s="16" t="n">
        <v>482.17</v>
      </c>
      <c r="F3786" s="17" t="n">
        <v>0.05</v>
      </c>
      <c r="G3786" s="16" t="n">
        <v>916.12</v>
      </c>
      <c r="I3786" s="1" t="str">
        <f aca="false">INDEX(Products!$C$2:$C$51,MATCH(C3786,Products!$A$2:$A$51,0))</f>
        <v>Books &amp; Stationery</v>
      </c>
      <c r="J3786" s="1" t="str">
        <f aca="false">INDEX(Orders!$E$2:$E$8001,MATCH(B3786,Orders!$A$2:$A$8001,0))</f>
        <v>Delivered</v>
      </c>
      <c r="K3786" s="1" t="str">
        <f aca="false">LEFT(INDEX(Orders!$C$2:$C$8001,MATCH(B3786,Orders!$A$2:$A$8001,0)),7)</f>
        <v>2024-02</v>
      </c>
    </row>
    <row r="3787" customFormat="false" ht="15" hidden="false" customHeight="true" outlineLevel="0" collapsed="false">
      <c r="A3787" s="1" t="s">
        <v>14257</v>
      </c>
      <c r="B3787" s="1" t="s">
        <v>4251</v>
      </c>
      <c r="C3787" s="1" t="s">
        <v>1976</v>
      </c>
      <c r="D3787" s="1" t="n">
        <v>1</v>
      </c>
      <c r="E3787" s="16" t="n">
        <v>1603.35</v>
      </c>
      <c r="F3787" s="17" t="n">
        <v>0.15</v>
      </c>
      <c r="G3787" s="16" t="n">
        <v>1362.85</v>
      </c>
      <c r="I3787" s="1" t="str">
        <f aca="false">INDEX(Products!$C$2:$C$51,MATCH(C3787,Products!$A$2:$A$51,0))</f>
        <v>Beauty &amp; Personal Care</v>
      </c>
      <c r="J3787" s="1" t="str">
        <f aca="false">INDEX(Orders!$E$2:$E$8001,MATCH(B3787,Orders!$A$2:$A$8001,0))</f>
        <v>Delivered</v>
      </c>
      <c r="K3787" s="1" t="str">
        <f aca="false">LEFT(INDEX(Orders!$C$2:$C$8001,MATCH(B3787,Orders!$A$2:$A$8001,0)),7)</f>
        <v>2024-02</v>
      </c>
    </row>
    <row r="3788" customFormat="false" ht="15" hidden="false" customHeight="true" outlineLevel="0" collapsed="false">
      <c r="A3788" s="1" t="s">
        <v>14258</v>
      </c>
      <c r="B3788" s="1" t="s">
        <v>4252</v>
      </c>
      <c r="C3788" s="1" t="s">
        <v>2006</v>
      </c>
      <c r="D3788" s="1" t="n">
        <v>3</v>
      </c>
      <c r="E3788" s="16" t="n">
        <v>482.17</v>
      </c>
      <c r="F3788" s="17" t="n">
        <v>0.15</v>
      </c>
      <c r="G3788" s="16" t="n">
        <v>1229.53</v>
      </c>
      <c r="I3788" s="1" t="str">
        <f aca="false">INDEX(Products!$C$2:$C$51,MATCH(C3788,Products!$A$2:$A$51,0))</f>
        <v>Books &amp; Stationery</v>
      </c>
      <c r="J3788" s="1" t="str">
        <f aca="false">INDEX(Orders!$E$2:$E$8001,MATCH(B3788,Orders!$A$2:$A$8001,0))</f>
        <v>Delivered</v>
      </c>
      <c r="K3788" s="1" t="str">
        <f aca="false">LEFT(INDEX(Orders!$C$2:$C$8001,MATCH(B3788,Orders!$A$2:$A$8001,0)),7)</f>
        <v>2025-09</v>
      </c>
    </row>
    <row r="3789" customFormat="false" ht="15" hidden="false" customHeight="true" outlineLevel="0" collapsed="false">
      <c r="A3789" s="1" t="s">
        <v>14259</v>
      </c>
      <c r="B3789" s="1" t="s">
        <v>4253</v>
      </c>
      <c r="C3789" s="1" t="s">
        <v>2006</v>
      </c>
      <c r="D3789" s="1" t="n">
        <v>1</v>
      </c>
      <c r="E3789" s="16" t="n">
        <v>482.17</v>
      </c>
      <c r="F3789" s="17" t="n">
        <v>0</v>
      </c>
      <c r="G3789" s="16" t="n">
        <v>482.17</v>
      </c>
      <c r="I3789" s="1" t="str">
        <f aca="false">INDEX(Products!$C$2:$C$51,MATCH(C3789,Products!$A$2:$A$51,0))</f>
        <v>Books &amp; Stationery</v>
      </c>
      <c r="J3789" s="1" t="str">
        <f aca="false">INDEX(Orders!$E$2:$E$8001,MATCH(B3789,Orders!$A$2:$A$8001,0))</f>
        <v>Delivered</v>
      </c>
      <c r="K3789" s="1" t="str">
        <f aca="false">LEFT(INDEX(Orders!$C$2:$C$8001,MATCH(B3789,Orders!$A$2:$A$8001,0)),7)</f>
        <v>2024-11</v>
      </c>
    </row>
    <row r="3790" customFormat="false" ht="15" hidden="false" customHeight="true" outlineLevel="0" collapsed="false">
      <c r="A3790" s="1" t="s">
        <v>14260</v>
      </c>
      <c r="B3790" s="1" t="s">
        <v>4254</v>
      </c>
      <c r="C3790" s="1" t="s">
        <v>1959</v>
      </c>
      <c r="D3790" s="1" t="n">
        <v>1</v>
      </c>
      <c r="E3790" s="16" t="n">
        <v>2142.79</v>
      </c>
      <c r="F3790" s="17" t="n">
        <v>0</v>
      </c>
      <c r="G3790" s="16" t="n">
        <v>2142.79</v>
      </c>
      <c r="I3790" s="1" t="str">
        <f aca="false">INDEX(Products!$C$2:$C$51,MATCH(C3790,Products!$A$2:$A$51,0))</f>
        <v>Home &amp; Kitchen</v>
      </c>
      <c r="J3790" s="1" t="str">
        <f aca="false">INDEX(Orders!$E$2:$E$8001,MATCH(B3790,Orders!$A$2:$A$8001,0))</f>
        <v>Delivered</v>
      </c>
      <c r="K3790" s="1" t="str">
        <f aca="false">LEFT(INDEX(Orders!$C$2:$C$8001,MATCH(B3790,Orders!$A$2:$A$8001,0)),7)</f>
        <v>2024-09</v>
      </c>
    </row>
    <row r="3791" customFormat="false" ht="15" hidden="false" customHeight="true" outlineLevel="0" collapsed="false">
      <c r="A3791" s="1" t="s">
        <v>14261</v>
      </c>
      <c r="B3791" s="1" t="s">
        <v>4255</v>
      </c>
      <c r="C3791" s="1" t="s">
        <v>1979</v>
      </c>
      <c r="D3791" s="1" t="n">
        <v>1</v>
      </c>
      <c r="E3791" s="16" t="n">
        <v>623</v>
      </c>
      <c r="F3791" s="17" t="n">
        <v>0.15</v>
      </c>
      <c r="G3791" s="16" t="n">
        <v>529.55</v>
      </c>
      <c r="I3791" s="1" t="str">
        <f aca="false">INDEX(Products!$C$2:$C$51,MATCH(C3791,Products!$A$2:$A$51,0))</f>
        <v>Beauty &amp; Personal Care</v>
      </c>
      <c r="J3791" s="1" t="str">
        <f aca="false">INDEX(Orders!$E$2:$E$8001,MATCH(B3791,Orders!$A$2:$A$8001,0))</f>
        <v>Delivered</v>
      </c>
      <c r="K3791" s="1" t="str">
        <f aca="false">LEFT(INDEX(Orders!$C$2:$C$8001,MATCH(B3791,Orders!$A$2:$A$8001,0)),7)</f>
        <v>2025-05</v>
      </c>
    </row>
    <row r="3792" customFormat="false" ht="15" hidden="false" customHeight="true" outlineLevel="0" collapsed="false">
      <c r="A3792" s="1" t="s">
        <v>14262</v>
      </c>
      <c r="B3792" s="1" t="s">
        <v>4256</v>
      </c>
      <c r="C3792" s="1" t="s">
        <v>1975</v>
      </c>
      <c r="D3792" s="1" t="n">
        <v>1</v>
      </c>
      <c r="E3792" s="16" t="n">
        <v>862.99</v>
      </c>
      <c r="F3792" s="17" t="n">
        <v>0</v>
      </c>
      <c r="G3792" s="16" t="n">
        <v>862.99</v>
      </c>
      <c r="I3792" s="1" t="str">
        <f aca="false">INDEX(Products!$C$2:$C$51,MATCH(C3792,Products!$A$2:$A$51,0))</f>
        <v>Beauty &amp; Personal Care</v>
      </c>
      <c r="J3792" s="1" t="str">
        <f aca="false">INDEX(Orders!$E$2:$E$8001,MATCH(B3792,Orders!$A$2:$A$8001,0))</f>
        <v>Delivered</v>
      </c>
      <c r="K3792" s="1" t="str">
        <f aca="false">LEFT(INDEX(Orders!$C$2:$C$8001,MATCH(B3792,Orders!$A$2:$A$8001,0)),7)</f>
        <v>2025-11</v>
      </c>
    </row>
    <row r="3793" customFormat="false" ht="15" hidden="false" customHeight="true" outlineLevel="0" collapsed="false">
      <c r="A3793" s="1" t="s">
        <v>14263</v>
      </c>
      <c r="B3793" s="1" t="s">
        <v>4256</v>
      </c>
      <c r="C3793" s="1" t="s">
        <v>1940</v>
      </c>
      <c r="D3793" s="1" t="n">
        <v>1</v>
      </c>
      <c r="E3793" s="16" t="n">
        <v>2374.52</v>
      </c>
      <c r="F3793" s="17" t="n">
        <v>0.2</v>
      </c>
      <c r="G3793" s="16" t="n">
        <v>1899.62</v>
      </c>
      <c r="I3793" s="1" t="str">
        <f aca="false">INDEX(Products!$C$2:$C$51,MATCH(C3793,Products!$A$2:$A$51,0))</f>
        <v>Fashion</v>
      </c>
      <c r="J3793" s="1" t="str">
        <f aca="false">INDEX(Orders!$E$2:$E$8001,MATCH(B3793,Orders!$A$2:$A$8001,0))</f>
        <v>Delivered</v>
      </c>
      <c r="K3793" s="1" t="str">
        <f aca="false">LEFT(INDEX(Orders!$C$2:$C$8001,MATCH(B3793,Orders!$A$2:$A$8001,0)),7)</f>
        <v>2025-11</v>
      </c>
    </row>
    <row r="3794" customFormat="false" ht="15" hidden="false" customHeight="true" outlineLevel="0" collapsed="false">
      <c r="A3794" s="1" t="s">
        <v>14264</v>
      </c>
      <c r="B3794" s="1" t="s">
        <v>4257</v>
      </c>
      <c r="C3794" s="1" t="s">
        <v>1977</v>
      </c>
      <c r="D3794" s="1" t="n">
        <v>1</v>
      </c>
      <c r="E3794" s="16" t="n">
        <v>2386.05</v>
      </c>
      <c r="F3794" s="17" t="n">
        <v>0</v>
      </c>
      <c r="G3794" s="16" t="n">
        <v>2386.05</v>
      </c>
      <c r="I3794" s="1" t="str">
        <f aca="false">INDEX(Products!$C$2:$C$51,MATCH(C3794,Products!$A$2:$A$51,0))</f>
        <v>Beauty &amp; Personal Care</v>
      </c>
      <c r="J3794" s="1" t="str">
        <f aca="false">INDEX(Orders!$E$2:$E$8001,MATCH(B3794,Orders!$A$2:$A$8001,0))</f>
        <v>Delivered</v>
      </c>
      <c r="K3794" s="1" t="str">
        <f aca="false">LEFT(INDEX(Orders!$C$2:$C$8001,MATCH(B3794,Orders!$A$2:$A$8001,0)),7)</f>
        <v>2024-02</v>
      </c>
    </row>
    <row r="3795" customFormat="false" ht="15" hidden="false" customHeight="true" outlineLevel="0" collapsed="false">
      <c r="A3795" s="1" t="s">
        <v>14265</v>
      </c>
      <c r="B3795" s="1" t="s">
        <v>4258</v>
      </c>
      <c r="C3795" s="1" t="s">
        <v>1953</v>
      </c>
      <c r="D3795" s="1" t="n">
        <v>1</v>
      </c>
      <c r="E3795" s="16" t="n">
        <v>4914.12</v>
      </c>
      <c r="F3795" s="17" t="n">
        <v>0</v>
      </c>
      <c r="G3795" s="16" t="n">
        <v>4914.12</v>
      </c>
      <c r="I3795" s="1" t="str">
        <f aca="false">INDEX(Products!$C$2:$C$51,MATCH(C3795,Products!$A$2:$A$51,0))</f>
        <v>Fashion</v>
      </c>
      <c r="J3795" s="1" t="str">
        <f aca="false">INDEX(Orders!$E$2:$E$8001,MATCH(B3795,Orders!$A$2:$A$8001,0))</f>
        <v>Delivered</v>
      </c>
      <c r="K3795" s="1" t="str">
        <f aca="false">LEFT(INDEX(Orders!$C$2:$C$8001,MATCH(B3795,Orders!$A$2:$A$8001,0)),7)</f>
        <v>2025-11</v>
      </c>
    </row>
    <row r="3796" customFormat="false" ht="15" hidden="false" customHeight="true" outlineLevel="0" collapsed="false">
      <c r="A3796" s="1" t="s">
        <v>14266</v>
      </c>
      <c r="B3796" s="1" t="s">
        <v>4259</v>
      </c>
      <c r="C3796" s="1" t="s">
        <v>2007</v>
      </c>
      <c r="D3796" s="1" t="n">
        <v>2</v>
      </c>
      <c r="E3796" s="16" t="n">
        <v>750.27</v>
      </c>
      <c r="F3796" s="17" t="n">
        <v>0.1</v>
      </c>
      <c r="G3796" s="16" t="n">
        <v>1350.49</v>
      </c>
      <c r="I3796" s="1" t="str">
        <f aca="false">INDEX(Products!$C$2:$C$51,MATCH(C3796,Products!$A$2:$A$51,0))</f>
        <v>Books &amp; Stationery</v>
      </c>
      <c r="J3796" s="1" t="str">
        <f aca="false">INDEX(Orders!$E$2:$E$8001,MATCH(B3796,Orders!$A$2:$A$8001,0))</f>
        <v>Delivered</v>
      </c>
      <c r="K3796" s="1" t="str">
        <f aca="false">LEFT(INDEX(Orders!$C$2:$C$8001,MATCH(B3796,Orders!$A$2:$A$8001,0)),7)</f>
        <v>2025-10</v>
      </c>
    </row>
    <row r="3797" customFormat="false" ht="15" hidden="false" customHeight="true" outlineLevel="0" collapsed="false">
      <c r="A3797" s="1" t="s">
        <v>14267</v>
      </c>
      <c r="B3797" s="1" t="s">
        <v>4260</v>
      </c>
      <c r="C3797" s="1" t="s">
        <v>2007</v>
      </c>
      <c r="D3797" s="1" t="n">
        <v>1</v>
      </c>
      <c r="E3797" s="16" t="n">
        <v>750.27</v>
      </c>
      <c r="F3797" s="17" t="n">
        <v>0.15</v>
      </c>
      <c r="G3797" s="16" t="n">
        <v>637.73</v>
      </c>
      <c r="I3797" s="1" t="str">
        <f aca="false">INDEX(Products!$C$2:$C$51,MATCH(C3797,Products!$A$2:$A$51,0))</f>
        <v>Books &amp; Stationery</v>
      </c>
      <c r="J3797" s="1" t="str">
        <f aca="false">INDEX(Orders!$E$2:$E$8001,MATCH(B3797,Orders!$A$2:$A$8001,0))</f>
        <v>Delivered</v>
      </c>
      <c r="K3797" s="1" t="str">
        <f aca="false">LEFT(INDEX(Orders!$C$2:$C$8001,MATCH(B3797,Orders!$A$2:$A$8001,0)),7)</f>
        <v>2025-03</v>
      </c>
    </row>
    <row r="3798" customFormat="false" ht="15" hidden="false" customHeight="true" outlineLevel="0" collapsed="false">
      <c r="A3798" s="1" t="s">
        <v>14268</v>
      </c>
      <c r="B3798" s="1" t="s">
        <v>4260</v>
      </c>
      <c r="C3798" s="1" t="s">
        <v>1930</v>
      </c>
      <c r="D3798" s="1" t="n">
        <v>1</v>
      </c>
      <c r="E3798" s="16" t="n">
        <v>2398.35</v>
      </c>
      <c r="F3798" s="17" t="n">
        <v>0.15</v>
      </c>
      <c r="G3798" s="16" t="n">
        <v>2038.6</v>
      </c>
      <c r="I3798" s="1" t="str">
        <f aca="false">INDEX(Products!$C$2:$C$51,MATCH(C3798,Products!$A$2:$A$51,0))</f>
        <v>Electronics</v>
      </c>
      <c r="J3798" s="1" t="str">
        <f aca="false">INDEX(Orders!$E$2:$E$8001,MATCH(B3798,Orders!$A$2:$A$8001,0))</f>
        <v>Delivered</v>
      </c>
      <c r="K3798" s="1" t="str">
        <f aca="false">LEFT(INDEX(Orders!$C$2:$C$8001,MATCH(B3798,Orders!$A$2:$A$8001,0)),7)</f>
        <v>2025-03</v>
      </c>
    </row>
    <row r="3799" customFormat="false" ht="15" hidden="false" customHeight="true" outlineLevel="0" collapsed="false">
      <c r="A3799" s="1" t="s">
        <v>14269</v>
      </c>
      <c r="B3799" s="1" t="s">
        <v>4260</v>
      </c>
      <c r="C3799" s="1" t="s">
        <v>1933</v>
      </c>
      <c r="D3799" s="1" t="n">
        <v>1</v>
      </c>
      <c r="E3799" s="16" t="n">
        <v>7194.38</v>
      </c>
      <c r="F3799" s="17" t="n">
        <v>0</v>
      </c>
      <c r="G3799" s="16" t="n">
        <v>7194.38</v>
      </c>
      <c r="I3799" s="1" t="str">
        <f aca="false">INDEX(Products!$C$2:$C$51,MATCH(C3799,Products!$A$2:$A$51,0))</f>
        <v>Electronics</v>
      </c>
      <c r="J3799" s="1" t="str">
        <f aca="false">INDEX(Orders!$E$2:$E$8001,MATCH(B3799,Orders!$A$2:$A$8001,0))</f>
        <v>Delivered</v>
      </c>
      <c r="K3799" s="1" t="str">
        <f aca="false">LEFT(INDEX(Orders!$C$2:$C$8001,MATCH(B3799,Orders!$A$2:$A$8001,0)),7)</f>
        <v>2025-03</v>
      </c>
    </row>
    <row r="3800" customFormat="false" ht="15" hidden="false" customHeight="true" outlineLevel="0" collapsed="false">
      <c r="A3800" s="1" t="s">
        <v>14270</v>
      </c>
      <c r="B3800" s="1" t="s">
        <v>4260</v>
      </c>
      <c r="C3800" s="1" t="s">
        <v>1990</v>
      </c>
      <c r="D3800" s="1" t="n">
        <v>2</v>
      </c>
      <c r="E3800" s="16" t="n">
        <v>5311.32</v>
      </c>
      <c r="F3800" s="17" t="n">
        <v>0.05</v>
      </c>
      <c r="G3800" s="16" t="n">
        <v>10091.51</v>
      </c>
      <c r="I3800" s="1" t="str">
        <f aca="false">INDEX(Products!$C$2:$C$51,MATCH(C3800,Products!$A$2:$A$51,0))</f>
        <v>Sports &amp; Fitness</v>
      </c>
      <c r="J3800" s="1" t="str">
        <f aca="false">INDEX(Orders!$E$2:$E$8001,MATCH(B3800,Orders!$A$2:$A$8001,0))</f>
        <v>Delivered</v>
      </c>
      <c r="K3800" s="1" t="str">
        <f aca="false">LEFT(INDEX(Orders!$C$2:$C$8001,MATCH(B3800,Orders!$A$2:$A$8001,0)),7)</f>
        <v>2025-03</v>
      </c>
    </row>
    <row r="3801" customFormat="false" ht="15" hidden="false" customHeight="true" outlineLevel="0" collapsed="false">
      <c r="A3801" s="1" t="s">
        <v>14271</v>
      </c>
      <c r="B3801" s="1" t="s">
        <v>4261</v>
      </c>
      <c r="C3801" s="1" t="s">
        <v>1988</v>
      </c>
      <c r="D3801" s="1" t="n">
        <v>1</v>
      </c>
      <c r="E3801" s="16" t="n">
        <v>681.07</v>
      </c>
      <c r="F3801" s="17" t="n">
        <v>0</v>
      </c>
      <c r="G3801" s="16" t="n">
        <v>681.07</v>
      </c>
      <c r="I3801" s="1" t="str">
        <f aca="false">INDEX(Products!$C$2:$C$51,MATCH(C3801,Products!$A$2:$A$51,0))</f>
        <v>Sports &amp; Fitness</v>
      </c>
      <c r="J3801" s="1" t="str">
        <f aca="false">INDEX(Orders!$E$2:$E$8001,MATCH(B3801,Orders!$A$2:$A$8001,0))</f>
        <v>Delivered</v>
      </c>
      <c r="K3801" s="1" t="str">
        <f aca="false">LEFT(INDEX(Orders!$C$2:$C$8001,MATCH(B3801,Orders!$A$2:$A$8001,0)),7)</f>
        <v>2025-10</v>
      </c>
    </row>
    <row r="3802" customFormat="false" ht="15" hidden="false" customHeight="true" outlineLevel="0" collapsed="false">
      <c r="A3802" s="1" t="s">
        <v>14272</v>
      </c>
      <c r="B3802" s="1" t="s">
        <v>4261</v>
      </c>
      <c r="C3802" s="1" t="s">
        <v>2006</v>
      </c>
      <c r="D3802" s="1" t="n">
        <v>1</v>
      </c>
      <c r="E3802" s="16" t="n">
        <v>482.17</v>
      </c>
      <c r="F3802" s="17" t="n">
        <v>0.15</v>
      </c>
      <c r="G3802" s="16" t="n">
        <v>409.84</v>
      </c>
      <c r="I3802" s="1" t="str">
        <f aca="false">INDEX(Products!$C$2:$C$51,MATCH(C3802,Products!$A$2:$A$51,0))</f>
        <v>Books &amp; Stationery</v>
      </c>
      <c r="J3802" s="1" t="str">
        <f aca="false">INDEX(Orders!$E$2:$E$8001,MATCH(B3802,Orders!$A$2:$A$8001,0))</f>
        <v>Delivered</v>
      </c>
      <c r="K3802" s="1" t="str">
        <f aca="false">LEFT(INDEX(Orders!$C$2:$C$8001,MATCH(B3802,Orders!$A$2:$A$8001,0)),7)</f>
        <v>2025-10</v>
      </c>
    </row>
    <row r="3803" customFormat="false" ht="15" hidden="false" customHeight="true" outlineLevel="0" collapsed="false">
      <c r="A3803" s="1" t="s">
        <v>14273</v>
      </c>
      <c r="B3803" s="1" t="s">
        <v>4261</v>
      </c>
      <c r="C3803" s="1" t="s">
        <v>1969</v>
      </c>
      <c r="D3803" s="1" t="n">
        <v>1</v>
      </c>
      <c r="E3803" s="16" t="n">
        <v>9171.98</v>
      </c>
      <c r="F3803" s="17" t="n">
        <v>0</v>
      </c>
      <c r="G3803" s="16" t="n">
        <v>9171.98</v>
      </c>
      <c r="I3803" s="1" t="str">
        <f aca="false">INDEX(Products!$C$2:$C$51,MATCH(C3803,Products!$A$2:$A$51,0))</f>
        <v>Home &amp; Kitchen</v>
      </c>
      <c r="J3803" s="1" t="str">
        <f aca="false">INDEX(Orders!$E$2:$E$8001,MATCH(B3803,Orders!$A$2:$A$8001,0))</f>
        <v>Delivered</v>
      </c>
      <c r="K3803" s="1" t="str">
        <f aca="false">LEFT(INDEX(Orders!$C$2:$C$8001,MATCH(B3803,Orders!$A$2:$A$8001,0)),7)</f>
        <v>2025-10</v>
      </c>
    </row>
    <row r="3804" customFormat="false" ht="15" hidden="false" customHeight="true" outlineLevel="0" collapsed="false">
      <c r="A3804" s="1" t="s">
        <v>14274</v>
      </c>
      <c r="B3804" s="1" t="s">
        <v>4261</v>
      </c>
      <c r="C3804" s="1" t="s">
        <v>1930</v>
      </c>
      <c r="D3804" s="1" t="n">
        <v>1</v>
      </c>
      <c r="E3804" s="16" t="n">
        <v>2398.35</v>
      </c>
      <c r="F3804" s="17" t="n">
        <v>0.1</v>
      </c>
      <c r="G3804" s="16" t="n">
        <v>2158.52</v>
      </c>
      <c r="I3804" s="1" t="str">
        <f aca="false">INDEX(Products!$C$2:$C$51,MATCH(C3804,Products!$A$2:$A$51,0))</f>
        <v>Electronics</v>
      </c>
      <c r="J3804" s="1" t="str">
        <f aca="false">INDEX(Orders!$E$2:$E$8001,MATCH(B3804,Orders!$A$2:$A$8001,0))</f>
        <v>Delivered</v>
      </c>
      <c r="K3804" s="1" t="str">
        <f aca="false">LEFT(INDEX(Orders!$C$2:$C$8001,MATCH(B3804,Orders!$A$2:$A$8001,0)),7)</f>
        <v>2025-10</v>
      </c>
    </row>
    <row r="3805" customFormat="false" ht="15" hidden="false" customHeight="true" outlineLevel="0" collapsed="false">
      <c r="A3805" s="1" t="s">
        <v>14275</v>
      </c>
      <c r="B3805" s="1" t="s">
        <v>4262</v>
      </c>
      <c r="C3805" s="1" t="s">
        <v>1977</v>
      </c>
      <c r="D3805" s="1" t="n">
        <v>1</v>
      </c>
      <c r="E3805" s="16" t="n">
        <v>2386.05</v>
      </c>
      <c r="F3805" s="17" t="n">
        <v>0.05</v>
      </c>
      <c r="G3805" s="16" t="n">
        <v>2266.75</v>
      </c>
      <c r="I3805" s="1" t="str">
        <f aca="false">INDEX(Products!$C$2:$C$51,MATCH(C3805,Products!$A$2:$A$51,0))</f>
        <v>Beauty &amp; Personal Care</v>
      </c>
      <c r="J3805" s="1" t="str">
        <f aca="false">INDEX(Orders!$E$2:$E$8001,MATCH(B3805,Orders!$A$2:$A$8001,0))</f>
        <v>Delivered</v>
      </c>
      <c r="K3805" s="1" t="str">
        <f aca="false">LEFT(INDEX(Orders!$C$2:$C$8001,MATCH(B3805,Orders!$A$2:$A$8001,0)),7)</f>
        <v>2025-12</v>
      </c>
    </row>
    <row r="3806" customFormat="false" ht="15" hidden="false" customHeight="true" outlineLevel="0" collapsed="false">
      <c r="A3806" s="1" t="s">
        <v>14276</v>
      </c>
      <c r="B3806" s="1" t="s">
        <v>4263</v>
      </c>
      <c r="C3806" s="1" t="s">
        <v>1990</v>
      </c>
      <c r="D3806" s="1" t="n">
        <v>1</v>
      </c>
      <c r="E3806" s="16" t="n">
        <v>5311.32</v>
      </c>
      <c r="F3806" s="17" t="n">
        <v>0.1</v>
      </c>
      <c r="G3806" s="16" t="n">
        <v>4780.19</v>
      </c>
      <c r="I3806" s="1" t="str">
        <f aca="false">INDEX(Products!$C$2:$C$51,MATCH(C3806,Products!$A$2:$A$51,0))</f>
        <v>Sports &amp; Fitness</v>
      </c>
      <c r="J3806" s="1" t="str">
        <f aca="false">INDEX(Orders!$E$2:$E$8001,MATCH(B3806,Orders!$A$2:$A$8001,0))</f>
        <v>Returned</v>
      </c>
      <c r="K3806" s="1" t="str">
        <f aca="false">LEFT(INDEX(Orders!$C$2:$C$8001,MATCH(B3806,Orders!$A$2:$A$8001,0)),7)</f>
        <v>2025-08</v>
      </c>
    </row>
    <row r="3807" customFormat="false" ht="15" hidden="false" customHeight="true" outlineLevel="0" collapsed="false">
      <c r="A3807" s="1" t="s">
        <v>14277</v>
      </c>
      <c r="B3807" s="1" t="s">
        <v>4263</v>
      </c>
      <c r="C3807" s="1" t="s">
        <v>1997</v>
      </c>
      <c r="D3807" s="1" t="n">
        <v>1</v>
      </c>
      <c r="E3807" s="16" t="n">
        <v>311.15</v>
      </c>
      <c r="F3807" s="17" t="n">
        <v>0</v>
      </c>
      <c r="G3807" s="16" t="n">
        <v>311.15</v>
      </c>
      <c r="I3807" s="1" t="str">
        <f aca="false">INDEX(Products!$C$2:$C$51,MATCH(C3807,Products!$A$2:$A$51,0))</f>
        <v>Sports &amp; Fitness</v>
      </c>
      <c r="J3807" s="1" t="str">
        <f aca="false">INDEX(Orders!$E$2:$E$8001,MATCH(B3807,Orders!$A$2:$A$8001,0))</f>
        <v>Returned</v>
      </c>
      <c r="K3807" s="1" t="str">
        <f aca="false">LEFT(INDEX(Orders!$C$2:$C$8001,MATCH(B3807,Orders!$A$2:$A$8001,0)),7)</f>
        <v>2025-08</v>
      </c>
    </row>
    <row r="3808" customFormat="false" ht="15" hidden="false" customHeight="true" outlineLevel="0" collapsed="false">
      <c r="A3808" s="1" t="s">
        <v>14278</v>
      </c>
      <c r="B3808" s="1" t="s">
        <v>4264</v>
      </c>
      <c r="C3808" s="1" t="s">
        <v>2007</v>
      </c>
      <c r="D3808" s="1" t="n">
        <v>1</v>
      </c>
      <c r="E3808" s="16" t="n">
        <v>750.27</v>
      </c>
      <c r="F3808" s="17" t="n">
        <v>0</v>
      </c>
      <c r="G3808" s="16" t="n">
        <v>750.27</v>
      </c>
      <c r="I3808" s="1" t="str">
        <f aca="false">INDEX(Products!$C$2:$C$51,MATCH(C3808,Products!$A$2:$A$51,0))</f>
        <v>Books &amp; Stationery</v>
      </c>
      <c r="J3808" s="1" t="str">
        <f aca="false">INDEX(Orders!$E$2:$E$8001,MATCH(B3808,Orders!$A$2:$A$8001,0))</f>
        <v>Delivered</v>
      </c>
      <c r="K3808" s="1" t="str">
        <f aca="false">LEFT(INDEX(Orders!$C$2:$C$8001,MATCH(B3808,Orders!$A$2:$A$8001,0)),7)</f>
        <v>2025-11</v>
      </c>
    </row>
    <row r="3809" customFormat="false" ht="15" hidden="false" customHeight="true" outlineLevel="0" collapsed="false">
      <c r="A3809" s="1" t="s">
        <v>14279</v>
      </c>
      <c r="B3809" s="1" t="s">
        <v>4265</v>
      </c>
      <c r="C3809" s="1" t="s">
        <v>1930</v>
      </c>
      <c r="D3809" s="1" t="n">
        <v>2</v>
      </c>
      <c r="E3809" s="16" t="n">
        <v>2398.35</v>
      </c>
      <c r="F3809" s="17" t="n">
        <v>0.1</v>
      </c>
      <c r="G3809" s="16" t="n">
        <v>4317.03</v>
      </c>
      <c r="I3809" s="1" t="str">
        <f aca="false">INDEX(Products!$C$2:$C$51,MATCH(C3809,Products!$A$2:$A$51,0))</f>
        <v>Electronics</v>
      </c>
      <c r="J3809" s="1" t="str">
        <f aca="false">INDEX(Orders!$E$2:$E$8001,MATCH(B3809,Orders!$A$2:$A$8001,0))</f>
        <v>Delivered</v>
      </c>
      <c r="K3809" s="1" t="str">
        <f aca="false">LEFT(INDEX(Orders!$C$2:$C$8001,MATCH(B3809,Orders!$A$2:$A$8001,0)),7)</f>
        <v>2024-12</v>
      </c>
    </row>
    <row r="3810" customFormat="false" ht="15" hidden="false" customHeight="true" outlineLevel="0" collapsed="false">
      <c r="A3810" s="1" t="s">
        <v>14280</v>
      </c>
      <c r="B3810" s="1" t="s">
        <v>4266</v>
      </c>
      <c r="C3810" s="1" t="s">
        <v>2006</v>
      </c>
      <c r="D3810" s="1" t="n">
        <v>1</v>
      </c>
      <c r="E3810" s="16" t="n">
        <v>482.17</v>
      </c>
      <c r="F3810" s="17" t="n">
        <v>0.05</v>
      </c>
      <c r="G3810" s="16" t="n">
        <v>458.06</v>
      </c>
      <c r="I3810" s="1" t="str">
        <f aca="false">INDEX(Products!$C$2:$C$51,MATCH(C3810,Products!$A$2:$A$51,0))</f>
        <v>Books &amp; Stationery</v>
      </c>
      <c r="J3810" s="1" t="str">
        <f aca="false">INDEX(Orders!$E$2:$E$8001,MATCH(B3810,Orders!$A$2:$A$8001,0))</f>
        <v>Delivered</v>
      </c>
      <c r="K3810" s="1" t="str">
        <f aca="false">LEFT(INDEX(Orders!$C$2:$C$8001,MATCH(B3810,Orders!$A$2:$A$8001,0)),7)</f>
        <v>2025-10</v>
      </c>
    </row>
    <row r="3811" customFormat="false" ht="15" hidden="false" customHeight="true" outlineLevel="0" collapsed="false">
      <c r="A3811" s="1" t="s">
        <v>14281</v>
      </c>
      <c r="B3811" s="1" t="s">
        <v>4266</v>
      </c>
      <c r="C3811" s="1" t="s">
        <v>1998</v>
      </c>
      <c r="D3811" s="1" t="n">
        <v>1</v>
      </c>
      <c r="E3811" s="16" t="n">
        <v>1335.85</v>
      </c>
      <c r="F3811" s="17" t="n">
        <v>0</v>
      </c>
      <c r="G3811" s="16" t="n">
        <v>1335.85</v>
      </c>
      <c r="I3811" s="1" t="str">
        <f aca="false">INDEX(Products!$C$2:$C$51,MATCH(C3811,Products!$A$2:$A$51,0))</f>
        <v>Sports &amp; Fitness</v>
      </c>
      <c r="J3811" s="1" t="str">
        <f aca="false">INDEX(Orders!$E$2:$E$8001,MATCH(B3811,Orders!$A$2:$A$8001,0))</f>
        <v>Delivered</v>
      </c>
      <c r="K3811" s="1" t="str">
        <f aca="false">LEFT(INDEX(Orders!$C$2:$C$8001,MATCH(B3811,Orders!$A$2:$A$8001,0)),7)</f>
        <v>2025-10</v>
      </c>
    </row>
    <row r="3812" customFormat="false" ht="15" hidden="false" customHeight="true" outlineLevel="0" collapsed="false">
      <c r="A3812" s="1" t="s">
        <v>14282</v>
      </c>
      <c r="B3812" s="1" t="s">
        <v>4267</v>
      </c>
      <c r="C3812" s="1" t="s">
        <v>2007</v>
      </c>
      <c r="D3812" s="1" t="n">
        <v>2</v>
      </c>
      <c r="E3812" s="16" t="n">
        <v>750.27</v>
      </c>
      <c r="F3812" s="17" t="n">
        <v>0.1</v>
      </c>
      <c r="G3812" s="16" t="n">
        <v>1350.49</v>
      </c>
      <c r="I3812" s="1" t="str">
        <f aca="false">INDEX(Products!$C$2:$C$51,MATCH(C3812,Products!$A$2:$A$51,0))</f>
        <v>Books &amp; Stationery</v>
      </c>
      <c r="J3812" s="1" t="str">
        <f aca="false">INDEX(Orders!$E$2:$E$8001,MATCH(B3812,Orders!$A$2:$A$8001,0))</f>
        <v>Delivered</v>
      </c>
      <c r="K3812" s="1" t="str">
        <f aca="false">LEFT(INDEX(Orders!$C$2:$C$8001,MATCH(B3812,Orders!$A$2:$A$8001,0)),7)</f>
        <v>2024-12</v>
      </c>
    </row>
    <row r="3813" customFormat="false" ht="15" hidden="false" customHeight="true" outlineLevel="0" collapsed="false">
      <c r="A3813" s="1" t="s">
        <v>14283</v>
      </c>
      <c r="B3813" s="1" t="s">
        <v>4267</v>
      </c>
      <c r="C3813" s="1" t="s">
        <v>2006</v>
      </c>
      <c r="D3813" s="1" t="n">
        <v>2</v>
      </c>
      <c r="E3813" s="16" t="n">
        <v>482.17</v>
      </c>
      <c r="F3813" s="17" t="n">
        <v>0.15</v>
      </c>
      <c r="G3813" s="16" t="n">
        <v>819.69</v>
      </c>
      <c r="I3813" s="1" t="str">
        <f aca="false">INDEX(Products!$C$2:$C$51,MATCH(C3813,Products!$A$2:$A$51,0))</f>
        <v>Books &amp; Stationery</v>
      </c>
      <c r="J3813" s="1" t="str">
        <f aca="false">INDEX(Orders!$E$2:$E$8001,MATCH(B3813,Orders!$A$2:$A$8001,0))</f>
        <v>Delivered</v>
      </c>
      <c r="K3813" s="1" t="str">
        <f aca="false">LEFT(INDEX(Orders!$C$2:$C$8001,MATCH(B3813,Orders!$A$2:$A$8001,0)),7)</f>
        <v>2024-12</v>
      </c>
    </row>
    <row r="3814" customFormat="false" ht="15" hidden="false" customHeight="true" outlineLevel="0" collapsed="false">
      <c r="A3814" s="1" t="s">
        <v>14284</v>
      </c>
      <c r="B3814" s="1" t="s">
        <v>4267</v>
      </c>
      <c r="C3814" s="1" t="s">
        <v>1982</v>
      </c>
      <c r="D3814" s="1" t="n">
        <v>1</v>
      </c>
      <c r="E3814" s="16" t="n">
        <v>1808.21</v>
      </c>
      <c r="F3814" s="17" t="n">
        <v>0.1</v>
      </c>
      <c r="G3814" s="16" t="n">
        <v>1627.39</v>
      </c>
      <c r="I3814" s="1" t="str">
        <f aca="false">INDEX(Products!$C$2:$C$51,MATCH(C3814,Products!$A$2:$A$51,0))</f>
        <v>Beauty &amp; Personal Care</v>
      </c>
      <c r="J3814" s="1" t="str">
        <f aca="false">INDEX(Orders!$E$2:$E$8001,MATCH(B3814,Orders!$A$2:$A$8001,0))</f>
        <v>Delivered</v>
      </c>
      <c r="K3814" s="1" t="str">
        <f aca="false">LEFT(INDEX(Orders!$C$2:$C$8001,MATCH(B3814,Orders!$A$2:$A$8001,0)),7)</f>
        <v>2024-12</v>
      </c>
    </row>
    <row r="3815" customFormat="false" ht="15" hidden="false" customHeight="true" outlineLevel="0" collapsed="false">
      <c r="A3815" s="1" t="s">
        <v>14285</v>
      </c>
      <c r="B3815" s="1" t="s">
        <v>4267</v>
      </c>
      <c r="C3815" s="1" t="s">
        <v>1971</v>
      </c>
      <c r="D3815" s="1" t="n">
        <v>1</v>
      </c>
      <c r="E3815" s="16" t="n">
        <v>2073.63</v>
      </c>
      <c r="F3815" s="17" t="n">
        <v>0.15</v>
      </c>
      <c r="G3815" s="16" t="n">
        <v>1762.59</v>
      </c>
      <c r="I3815" s="1" t="str">
        <f aca="false">INDEX(Products!$C$2:$C$51,MATCH(C3815,Products!$A$2:$A$51,0))</f>
        <v>Home &amp; Kitchen</v>
      </c>
      <c r="J3815" s="1" t="str">
        <f aca="false">INDEX(Orders!$E$2:$E$8001,MATCH(B3815,Orders!$A$2:$A$8001,0))</f>
        <v>Delivered</v>
      </c>
      <c r="K3815" s="1" t="str">
        <f aca="false">LEFT(INDEX(Orders!$C$2:$C$8001,MATCH(B3815,Orders!$A$2:$A$8001,0)),7)</f>
        <v>2024-12</v>
      </c>
    </row>
    <row r="3816" customFormat="false" ht="15" hidden="false" customHeight="true" outlineLevel="0" collapsed="false">
      <c r="A3816" s="1" t="s">
        <v>14286</v>
      </c>
      <c r="B3816" s="1" t="s">
        <v>4268</v>
      </c>
      <c r="C3816" s="1" t="s">
        <v>1990</v>
      </c>
      <c r="D3816" s="1" t="n">
        <v>1</v>
      </c>
      <c r="E3816" s="16" t="n">
        <v>5311.32</v>
      </c>
      <c r="F3816" s="17" t="n">
        <v>0</v>
      </c>
      <c r="G3816" s="16" t="n">
        <v>5311.32</v>
      </c>
      <c r="I3816" s="1" t="str">
        <f aca="false">INDEX(Products!$C$2:$C$51,MATCH(C3816,Products!$A$2:$A$51,0))</f>
        <v>Sports &amp; Fitness</v>
      </c>
      <c r="J3816" s="1" t="str">
        <f aca="false">INDEX(Orders!$E$2:$E$8001,MATCH(B3816,Orders!$A$2:$A$8001,0))</f>
        <v>Delivered</v>
      </c>
      <c r="K3816" s="1" t="str">
        <f aca="false">LEFT(INDEX(Orders!$C$2:$C$8001,MATCH(B3816,Orders!$A$2:$A$8001,0)),7)</f>
        <v>2025-11</v>
      </c>
    </row>
    <row r="3817" customFormat="false" ht="15" hidden="false" customHeight="true" outlineLevel="0" collapsed="false">
      <c r="A3817" s="1" t="s">
        <v>14287</v>
      </c>
      <c r="B3817" s="1" t="s">
        <v>4269</v>
      </c>
      <c r="C3817" s="1" t="s">
        <v>1937</v>
      </c>
      <c r="D3817" s="1" t="n">
        <v>1</v>
      </c>
      <c r="E3817" s="16" t="n">
        <v>1364.75</v>
      </c>
      <c r="F3817" s="17" t="n">
        <v>0.2</v>
      </c>
      <c r="G3817" s="16" t="n">
        <v>1091.8</v>
      </c>
      <c r="I3817" s="1" t="str">
        <f aca="false">INDEX(Products!$C$2:$C$51,MATCH(C3817,Products!$A$2:$A$51,0))</f>
        <v>Fashion</v>
      </c>
      <c r="J3817" s="1" t="str">
        <f aca="false">INDEX(Orders!$E$2:$E$8001,MATCH(B3817,Orders!$A$2:$A$8001,0))</f>
        <v>Returned</v>
      </c>
      <c r="K3817" s="1" t="str">
        <f aca="false">LEFT(INDEX(Orders!$C$2:$C$8001,MATCH(B3817,Orders!$A$2:$A$8001,0)),7)</f>
        <v>2024-09</v>
      </c>
    </row>
    <row r="3818" customFormat="false" ht="15" hidden="false" customHeight="true" outlineLevel="0" collapsed="false">
      <c r="A3818" s="1" t="s">
        <v>14288</v>
      </c>
      <c r="B3818" s="1" t="s">
        <v>4270</v>
      </c>
      <c r="C3818" s="1" t="s">
        <v>2007</v>
      </c>
      <c r="D3818" s="1" t="n">
        <v>1</v>
      </c>
      <c r="E3818" s="16" t="n">
        <v>750.27</v>
      </c>
      <c r="F3818" s="17" t="n">
        <v>0</v>
      </c>
      <c r="G3818" s="16" t="n">
        <v>750.27</v>
      </c>
      <c r="I3818" s="1" t="str">
        <f aca="false">INDEX(Products!$C$2:$C$51,MATCH(C3818,Products!$A$2:$A$51,0))</f>
        <v>Books &amp; Stationery</v>
      </c>
      <c r="J3818" s="1" t="str">
        <f aca="false">INDEX(Orders!$E$2:$E$8001,MATCH(B3818,Orders!$A$2:$A$8001,0))</f>
        <v>Delivered</v>
      </c>
      <c r="K3818" s="1" t="str">
        <f aca="false">LEFT(INDEX(Orders!$C$2:$C$8001,MATCH(B3818,Orders!$A$2:$A$8001,0)),7)</f>
        <v>2025-07</v>
      </c>
    </row>
    <row r="3819" customFormat="false" ht="15" hidden="false" customHeight="true" outlineLevel="0" collapsed="false">
      <c r="A3819" s="1" t="s">
        <v>14289</v>
      </c>
      <c r="B3819" s="1" t="s">
        <v>4270</v>
      </c>
      <c r="C3819" s="1" t="s">
        <v>1930</v>
      </c>
      <c r="D3819" s="1" t="n">
        <v>2</v>
      </c>
      <c r="E3819" s="16" t="n">
        <v>2398.35</v>
      </c>
      <c r="F3819" s="17" t="n">
        <v>0</v>
      </c>
      <c r="G3819" s="16" t="n">
        <v>4796.7</v>
      </c>
      <c r="I3819" s="1" t="str">
        <f aca="false">INDEX(Products!$C$2:$C$51,MATCH(C3819,Products!$A$2:$A$51,0))</f>
        <v>Electronics</v>
      </c>
      <c r="J3819" s="1" t="str">
        <f aca="false">INDEX(Orders!$E$2:$E$8001,MATCH(B3819,Orders!$A$2:$A$8001,0))</f>
        <v>Delivered</v>
      </c>
      <c r="K3819" s="1" t="str">
        <f aca="false">LEFT(INDEX(Orders!$C$2:$C$8001,MATCH(B3819,Orders!$A$2:$A$8001,0)),7)</f>
        <v>2025-07</v>
      </c>
    </row>
    <row r="3820" customFormat="false" ht="15" hidden="false" customHeight="true" outlineLevel="0" collapsed="false">
      <c r="A3820" s="1" t="s">
        <v>14290</v>
      </c>
      <c r="B3820" s="1" t="s">
        <v>4270</v>
      </c>
      <c r="C3820" s="1" t="s">
        <v>1979</v>
      </c>
      <c r="D3820" s="1" t="n">
        <v>1</v>
      </c>
      <c r="E3820" s="16" t="n">
        <v>623</v>
      </c>
      <c r="F3820" s="17" t="n">
        <v>0.05</v>
      </c>
      <c r="G3820" s="16" t="n">
        <v>591.85</v>
      </c>
      <c r="I3820" s="1" t="str">
        <f aca="false">INDEX(Products!$C$2:$C$51,MATCH(C3820,Products!$A$2:$A$51,0))</f>
        <v>Beauty &amp; Personal Care</v>
      </c>
      <c r="J3820" s="1" t="str">
        <f aca="false">INDEX(Orders!$E$2:$E$8001,MATCH(B3820,Orders!$A$2:$A$8001,0))</f>
        <v>Delivered</v>
      </c>
      <c r="K3820" s="1" t="str">
        <f aca="false">LEFT(INDEX(Orders!$C$2:$C$8001,MATCH(B3820,Orders!$A$2:$A$8001,0)),7)</f>
        <v>2025-07</v>
      </c>
    </row>
    <row r="3821" customFormat="false" ht="15" hidden="false" customHeight="true" outlineLevel="0" collapsed="false">
      <c r="A3821" s="1" t="s">
        <v>14291</v>
      </c>
      <c r="B3821" s="1" t="s">
        <v>4271</v>
      </c>
      <c r="C3821" s="1" t="s">
        <v>1976</v>
      </c>
      <c r="D3821" s="1" t="n">
        <v>1</v>
      </c>
      <c r="E3821" s="16" t="n">
        <v>1603.35</v>
      </c>
      <c r="F3821" s="17" t="n">
        <v>0.05</v>
      </c>
      <c r="G3821" s="16" t="n">
        <v>1523.18</v>
      </c>
      <c r="I3821" s="1" t="str">
        <f aca="false">INDEX(Products!$C$2:$C$51,MATCH(C3821,Products!$A$2:$A$51,0))</f>
        <v>Beauty &amp; Personal Care</v>
      </c>
      <c r="J3821" s="1" t="str">
        <f aca="false">INDEX(Orders!$E$2:$E$8001,MATCH(B3821,Orders!$A$2:$A$8001,0))</f>
        <v>Delivered</v>
      </c>
      <c r="K3821" s="1" t="str">
        <f aca="false">LEFT(INDEX(Orders!$C$2:$C$8001,MATCH(B3821,Orders!$A$2:$A$8001,0)),7)</f>
        <v>2025-12</v>
      </c>
    </row>
    <row r="3822" customFormat="false" ht="15" hidden="false" customHeight="true" outlineLevel="0" collapsed="false">
      <c r="A3822" s="1" t="s">
        <v>14292</v>
      </c>
      <c r="B3822" s="1" t="s">
        <v>4271</v>
      </c>
      <c r="C3822" s="1" t="s">
        <v>1940</v>
      </c>
      <c r="D3822" s="1" t="n">
        <v>1</v>
      </c>
      <c r="E3822" s="16" t="n">
        <v>2374.52</v>
      </c>
      <c r="F3822" s="17" t="n">
        <v>0.15</v>
      </c>
      <c r="G3822" s="16" t="n">
        <v>2018.34</v>
      </c>
      <c r="I3822" s="1" t="str">
        <f aca="false">INDEX(Products!$C$2:$C$51,MATCH(C3822,Products!$A$2:$A$51,0))</f>
        <v>Fashion</v>
      </c>
      <c r="J3822" s="1" t="str">
        <f aca="false">INDEX(Orders!$E$2:$E$8001,MATCH(B3822,Orders!$A$2:$A$8001,0))</f>
        <v>Delivered</v>
      </c>
      <c r="K3822" s="1" t="str">
        <f aca="false">LEFT(INDEX(Orders!$C$2:$C$8001,MATCH(B3822,Orders!$A$2:$A$8001,0)),7)</f>
        <v>2025-12</v>
      </c>
    </row>
    <row r="3823" customFormat="false" ht="15" hidden="false" customHeight="true" outlineLevel="0" collapsed="false">
      <c r="A3823" s="1" t="s">
        <v>14293</v>
      </c>
      <c r="B3823" s="1" t="s">
        <v>4272</v>
      </c>
      <c r="C3823" s="1" t="s">
        <v>1976</v>
      </c>
      <c r="D3823" s="1" t="n">
        <v>1</v>
      </c>
      <c r="E3823" s="16" t="n">
        <v>1603.35</v>
      </c>
      <c r="F3823" s="17" t="n">
        <v>0</v>
      </c>
      <c r="G3823" s="16" t="n">
        <v>1603.35</v>
      </c>
      <c r="I3823" s="1" t="str">
        <f aca="false">INDEX(Products!$C$2:$C$51,MATCH(C3823,Products!$A$2:$A$51,0))</f>
        <v>Beauty &amp; Personal Care</v>
      </c>
      <c r="J3823" s="1" t="str">
        <f aca="false">INDEX(Orders!$E$2:$E$8001,MATCH(B3823,Orders!$A$2:$A$8001,0))</f>
        <v>Delivered</v>
      </c>
      <c r="K3823" s="1" t="str">
        <f aca="false">LEFT(INDEX(Orders!$C$2:$C$8001,MATCH(B3823,Orders!$A$2:$A$8001,0)),7)</f>
        <v>2025-01</v>
      </c>
    </row>
    <row r="3824" customFormat="false" ht="15" hidden="false" customHeight="true" outlineLevel="0" collapsed="false">
      <c r="A3824" s="1" t="s">
        <v>14294</v>
      </c>
      <c r="B3824" s="1" t="s">
        <v>4273</v>
      </c>
      <c r="C3824" s="1" t="s">
        <v>1961</v>
      </c>
      <c r="D3824" s="1" t="n">
        <v>1</v>
      </c>
      <c r="E3824" s="16" t="n">
        <v>3493.68</v>
      </c>
      <c r="F3824" s="17" t="n">
        <v>0.2</v>
      </c>
      <c r="G3824" s="16" t="n">
        <v>2794.94</v>
      </c>
      <c r="I3824" s="1" t="str">
        <f aca="false">INDEX(Products!$C$2:$C$51,MATCH(C3824,Products!$A$2:$A$51,0))</f>
        <v>Home &amp; Kitchen</v>
      </c>
      <c r="J3824" s="1" t="str">
        <f aca="false">INDEX(Orders!$E$2:$E$8001,MATCH(B3824,Orders!$A$2:$A$8001,0))</f>
        <v>Delivered</v>
      </c>
      <c r="K3824" s="1" t="str">
        <f aca="false">LEFT(INDEX(Orders!$C$2:$C$8001,MATCH(B3824,Orders!$A$2:$A$8001,0)),7)</f>
        <v>2025-06</v>
      </c>
    </row>
    <row r="3825" customFormat="false" ht="15" hidden="false" customHeight="true" outlineLevel="0" collapsed="false">
      <c r="A3825" s="1" t="s">
        <v>14295</v>
      </c>
      <c r="B3825" s="1" t="s">
        <v>4274</v>
      </c>
      <c r="C3825" s="1" t="s">
        <v>2006</v>
      </c>
      <c r="D3825" s="1" t="n">
        <v>1</v>
      </c>
      <c r="E3825" s="16" t="n">
        <v>482.17</v>
      </c>
      <c r="F3825" s="17" t="n">
        <v>0</v>
      </c>
      <c r="G3825" s="16" t="n">
        <v>482.17</v>
      </c>
      <c r="I3825" s="1" t="str">
        <f aca="false">INDEX(Products!$C$2:$C$51,MATCH(C3825,Products!$A$2:$A$51,0))</f>
        <v>Books &amp; Stationery</v>
      </c>
      <c r="J3825" s="1" t="str">
        <f aca="false">INDEX(Orders!$E$2:$E$8001,MATCH(B3825,Orders!$A$2:$A$8001,0))</f>
        <v>Delivered</v>
      </c>
      <c r="K3825" s="1" t="str">
        <f aca="false">LEFT(INDEX(Orders!$C$2:$C$8001,MATCH(B3825,Orders!$A$2:$A$8001,0)),7)</f>
        <v>2025-01</v>
      </c>
    </row>
    <row r="3826" customFormat="false" ht="15" hidden="false" customHeight="true" outlineLevel="0" collapsed="false">
      <c r="A3826" s="1" t="s">
        <v>14296</v>
      </c>
      <c r="B3826" s="1" t="s">
        <v>4274</v>
      </c>
      <c r="C3826" s="1" t="s">
        <v>1971</v>
      </c>
      <c r="D3826" s="1" t="n">
        <v>2</v>
      </c>
      <c r="E3826" s="16" t="n">
        <v>2073.63</v>
      </c>
      <c r="F3826" s="17" t="n">
        <v>0.05</v>
      </c>
      <c r="G3826" s="16" t="n">
        <v>3939.9</v>
      </c>
      <c r="I3826" s="1" t="str">
        <f aca="false">INDEX(Products!$C$2:$C$51,MATCH(C3826,Products!$A$2:$A$51,0))</f>
        <v>Home &amp; Kitchen</v>
      </c>
      <c r="J3826" s="1" t="str">
        <f aca="false">INDEX(Orders!$E$2:$E$8001,MATCH(B3826,Orders!$A$2:$A$8001,0))</f>
        <v>Delivered</v>
      </c>
      <c r="K3826" s="1" t="str">
        <f aca="false">LEFT(INDEX(Orders!$C$2:$C$8001,MATCH(B3826,Orders!$A$2:$A$8001,0)),7)</f>
        <v>2025-01</v>
      </c>
    </row>
    <row r="3827" customFormat="false" ht="15" hidden="false" customHeight="true" outlineLevel="0" collapsed="false">
      <c r="A3827" s="1" t="s">
        <v>14297</v>
      </c>
      <c r="B3827" s="1" t="s">
        <v>4275</v>
      </c>
      <c r="C3827" s="1" t="s">
        <v>1965</v>
      </c>
      <c r="D3827" s="1" t="n">
        <v>1</v>
      </c>
      <c r="E3827" s="16" t="n">
        <v>1145.07</v>
      </c>
      <c r="F3827" s="17" t="n">
        <v>0</v>
      </c>
      <c r="G3827" s="16" t="n">
        <v>1145.07</v>
      </c>
      <c r="I3827" s="1" t="str">
        <f aca="false">INDEX(Products!$C$2:$C$51,MATCH(C3827,Products!$A$2:$A$51,0))</f>
        <v>Home &amp; Kitchen</v>
      </c>
      <c r="J3827" s="1" t="str">
        <f aca="false">INDEX(Orders!$E$2:$E$8001,MATCH(B3827,Orders!$A$2:$A$8001,0))</f>
        <v>Delivered</v>
      </c>
      <c r="K3827" s="1" t="str">
        <f aca="false">LEFT(INDEX(Orders!$C$2:$C$8001,MATCH(B3827,Orders!$A$2:$A$8001,0)),7)</f>
        <v>2024-11</v>
      </c>
    </row>
    <row r="3828" customFormat="false" ht="15" hidden="false" customHeight="true" outlineLevel="0" collapsed="false">
      <c r="A3828" s="1" t="s">
        <v>14298</v>
      </c>
      <c r="B3828" s="1" t="s">
        <v>4275</v>
      </c>
      <c r="C3828" s="1" t="s">
        <v>2006</v>
      </c>
      <c r="D3828" s="1" t="n">
        <v>1</v>
      </c>
      <c r="E3828" s="16" t="n">
        <v>482.17</v>
      </c>
      <c r="F3828" s="17" t="n">
        <v>0.05</v>
      </c>
      <c r="G3828" s="16" t="n">
        <v>458.06</v>
      </c>
      <c r="I3828" s="1" t="str">
        <f aca="false">INDEX(Products!$C$2:$C$51,MATCH(C3828,Products!$A$2:$A$51,0))</f>
        <v>Books &amp; Stationery</v>
      </c>
      <c r="J3828" s="1" t="str">
        <f aca="false">INDEX(Orders!$E$2:$E$8001,MATCH(B3828,Orders!$A$2:$A$8001,0))</f>
        <v>Delivered</v>
      </c>
      <c r="K3828" s="1" t="str">
        <f aca="false">LEFT(INDEX(Orders!$C$2:$C$8001,MATCH(B3828,Orders!$A$2:$A$8001,0)),7)</f>
        <v>2024-11</v>
      </c>
    </row>
    <row r="3829" customFormat="false" ht="15" hidden="false" customHeight="true" outlineLevel="0" collapsed="false">
      <c r="A3829" s="1" t="s">
        <v>14299</v>
      </c>
      <c r="B3829" s="1" t="s">
        <v>4276</v>
      </c>
      <c r="C3829" s="1" t="s">
        <v>1980</v>
      </c>
      <c r="D3829" s="1" t="n">
        <v>2</v>
      </c>
      <c r="E3829" s="16" t="n">
        <v>2299.69</v>
      </c>
      <c r="F3829" s="17" t="n">
        <v>0</v>
      </c>
      <c r="G3829" s="16" t="n">
        <v>4599.38</v>
      </c>
      <c r="I3829" s="1" t="str">
        <f aca="false">INDEX(Products!$C$2:$C$51,MATCH(C3829,Products!$A$2:$A$51,0))</f>
        <v>Beauty &amp; Personal Care</v>
      </c>
      <c r="J3829" s="1" t="str">
        <f aca="false">INDEX(Orders!$E$2:$E$8001,MATCH(B3829,Orders!$A$2:$A$8001,0))</f>
        <v>Delivered</v>
      </c>
      <c r="K3829" s="1" t="str">
        <f aca="false">LEFT(INDEX(Orders!$C$2:$C$8001,MATCH(B3829,Orders!$A$2:$A$8001,0)),7)</f>
        <v>2025-05</v>
      </c>
    </row>
    <row r="3830" customFormat="false" ht="15" hidden="false" customHeight="true" outlineLevel="0" collapsed="false">
      <c r="A3830" s="1" t="s">
        <v>14300</v>
      </c>
      <c r="B3830" s="1" t="s">
        <v>4277</v>
      </c>
      <c r="C3830" s="1" t="s">
        <v>1988</v>
      </c>
      <c r="D3830" s="1" t="n">
        <v>1</v>
      </c>
      <c r="E3830" s="16" t="n">
        <v>681.07</v>
      </c>
      <c r="F3830" s="17" t="n">
        <v>0.15</v>
      </c>
      <c r="G3830" s="16" t="n">
        <v>578.91</v>
      </c>
      <c r="I3830" s="1" t="str">
        <f aca="false">INDEX(Products!$C$2:$C$51,MATCH(C3830,Products!$A$2:$A$51,0))</f>
        <v>Sports &amp; Fitness</v>
      </c>
      <c r="J3830" s="1" t="str">
        <f aca="false">INDEX(Orders!$E$2:$E$8001,MATCH(B3830,Orders!$A$2:$A$8001,0))</f>
        <v>Delivered</v>
      </c>
      <c r="K3830" s="1" t="str">
        <f aca="false">LEFT(INDEX(Orders!$C$2:$C$8001,MATCH(B3830,Orders!$A$2:$A$8001,0)),7)</f>
        <v>2025-09</v>
      </c>
    </row>
    <row r="3831" customFormat="false" ht="15" hidden="false" customHeight="true" outlineLevel="0" collapsed="false">
      <c r="A3831" s="1" t="s">
        <v>14301</v>
      </c>
      <c r="B3831" s="1" t="s">
        <v>4277</v>
      </c>
      <c r="C3831" s="1" t="s">
        <v>1961</v>
      </c>
      <c r="D3831" s="1" t="n">
        <v>1</v>
      </c>
      <c r="E3831" s="16" t="n">
        <v>3493.68</v>
      </c>
      <c r="F3831" s="17" t="n">
        <v>0</v>
      </c>
      <c r="G3831" s="16" t="n">
        <v>3493.68</v>
      </c>
      <c r="I3831" s="1" t="str">
        <f aca="false">INDEX(Products!$C$2:$C$51,MATCH(C3831,Products!$A$2:$A$51,0))</f>
        <v>Home &amp; Kitchen</v>
      </c>
      <c r="J3831" s="1" t="str">
        <f aca="false">INDEX(Orders!$E$2:$E$8001,MATCH(B3831,Orders!$A$2:$A$8001,0))</f>
        <v>Delivered</v>
      </c>
      <c r="K3831" s="1" t="str">
        <f aca="false">LEFT(INDEX(Orders!$C$2:$C$8001,MATCH(B3831,Orders!$A$2:$A$8001,0)),7)</f>
        <v>2025-09</v>
      </c>
    </row>
    <row r="3832" customFormat="false" ht="15" hidden="false" customHeight="true" outlineLevel="0" collapsed="false">
      <c r="A3832" s="1" t="s">
        <v>14302</v>
      </c>
      <c r="B3832" s="1" t="s">
        <v>4277</v>
      </c>
      <c r="C3832" s="1" t="s">
        <v>2006</v>
      </c>
      <c r="D3832" s="1" t="n">
        <v>2</v>
      </c>
      <c r="E3832" s="16" t="n">
        <v>482.17</v>
      </c>
      <c r="F3832" s="17" t="n">
        <v>0</v>
      </c>
      <c r="G3832" s="16" t="n">
        <v>964.34</v>
      </c>
      <c r="I3832" s="1" t="str">
        <f aca="false">INDEX(Products!$C$2:$C$51,MATCH(C3832,Products!$A$2:$A$51,0))</f>
        <v>Books &amp; Stationery</v>
      </c>
      <c r="J3832" s="1" t="str">
        <f aca="false">INDEX(Orders!$E$2:$E$8001,MATCH(B3832,Orders!$A$2:$A$8001,0))</f>
        <v>Delivered</v>
      </c>
      <c r="K3832" s="1" t="str">
        <f aca="false">LEFT(INDEX(Orders!$C$2:$C$8001,MATCH(B3832,Orders!$A$2:$A$8001,0)),7)</f>
        <v>2025-09</v>
      </c>
    </row>
    <row r="3833" customFormat="false" ht="15" hidden="false" customHeight="true" outlineLevel="0" collapsed="false">
      <c r="A3833" s="1" t="s">
        <v>14303</v>
      </c>
      <c r="B3833" s="1" t="s">
        <v>4277</v>
      </c>
      <c r="C3833" s="1" t="s">
        <v>1997</v>
      </c>
      <c r="D3833" s="1" t="n">
        <v>1</v>
      </c>
      <c r="E3833" s="16" t="n">
        <v>311.15</v>
      </c>
      <c r="F3833" s="17" t="n">
        <v>0.2</v>
      </c>
      <c r="G3833" s="16" t="n">
        <v>248.92</v>
      </c>
      <c r="I3833" s="1" t="str">
        <f aca="false">INDEX(Products!$C$2:$C$51,MATCH(C3833,Products!$A$2:$A$51,0))</f>
        <v>Sports &amp; Fitness</v>
      </c>
      <c r="J3833" s="1" t="str">
        <f aca="false">INDEX(Orders!$E$2:$E$8001,MATCH(B3833,Orders!$A$2:$A$8001,0))</f>
        <v>Delivered</v>
      </c>
      <c r="K3833" s="1" t="str">
        <f aca="false">LEFT(INDEX(Orders!$C$2:$C$8001,MATCH(B3833,Orders!$A$2:$A$8001,0)),7)</f>
        <v>2025-09</v>
      </c>
    </row>
    <row r="3834" customFormat="false" ht="15" hidden="false" customHeight="true" outlineLevel="0" collapsed="false">
      <c r="A3834" s="1" t="s">
        <v>14304</v>
      </c>
      <c r="B3834" s="1" t="s">
        <v>4277</v>
      </c>
      <c r="C3834" s="1" t="s">
        <v>2000</v>
      </c>
      <c r="D3834" s="1" t="n">
        <v>1</v>
      </c>
      <c r="E3834" s="16" t="n">
        <v>425.08</v>
      </c>
      <c r="F3834" s="17" t="n">
        <v>0</v>
      </c>
      <c r="G3834" s="16" t="n">
        <v>425.08</v>
      </c>
      <c r="I3834" s="1" t="str">
        <f aca="false">INDEX(Products!$C$2:$C$51,MATCH(C3834,Products!$A$2:$A$51,0))</f>
        <v>Books &amp; Stationery</v>
      </c>
      <c r="J3834" s="1" t="str">
        <f aca="false">INDEX(Orders!$E$2:$E$8001,MATCH(B3834,Orders!$A$2:$A$8001,0))</f>
        <v>Delivered</v>
      </c>
      <c r="K3834" s="1" t="str">
        <f aca="false">LEFT(INDEX(Orders!$C$2:$C$8001,MATCH(B3834,Orders!$A$2:$A$8001,0)),7)</f>
        <v>2025-09</v>
      </c>
    </row>
    <row r="3835" customFormat="false" ht="15" hidden="false" customHeight="true" outlineLevel="0" collapsed="false">
      <c r="A3835" s="1" t="s">
        <v>14305</v>
      </c>
      <c r="B3835" s="1" t="s">
        <v>4278</v>
      </c>
      <c r="C3835" s="1" t="s">
        <v>1979</v>
      </c>
      <c r="D3835" s="1" t="n">
        <v>1</v>
      </c>
      <c r="E3835" s="16" t="n">
        <v>623</v>
      </c>
      <c r="F3835" s="17" t="n">
        <v>0.1</v>
      </c>
      <c r="G3835" s="16" t="n">
        <v>560.7</v>
      </c>
      <c r="I3835" s="1" t="str">
        <f aca="false">INDEX(Products!$C$2:$C$51,MATCH(C3835,Products!$A$2:$A$51,0))</f>
        <v>Beauty &amp; Personal Care</v>
      </c>
      <c r="J3835" s="1" t="str">
        <f aca="false">INDEX(Orders!$E$2:$E$8001,MATCH(B3835,Orders!$A$2:$A$8001,0))</f>
        <v>Delivered</v>
      </c>
      <c r="K3835" s="1" t="str">
        <f aca="false">LEFT(INDEX(Orders!$C$2:$C$8001,MATCH(B3835,Orders!$A$2:$A$8001,0)),7)</f>
        <v>2025-03</v>
      </c>
    </row>
    <row r="3836" customFormat="false" ht="15" hidden="false" customHeight="true" outlineLevel="0" collapsed="false">
      <c r="A3836" s="1" t="s">
        <v>14306</v>
      </c>
      <c r="B3836" s="1" t="s">
        <v>4279</v>
      </c>
      <c r="C3836" s="1" t="s">
        <v>1995</v>
      </c>
      <c r="D3836" s="1" t="n">
        <v>1</v>
      </c>
      <c r="E3836" s="16" t="n">
        <v>2914.27</v>
      </c>
      <c r="F3836" s="17" t="n">
        <v>0</v>
      </c>
      <c r="G3836" s="16" t="n">
        <v>2914.27</v>
      </c>
      <c r="I3836" s="1" t="str">
        <f aca="false">INDEX(Products!$C$2:$C$51,MATCH(C3836,Products!$A$2:$A$51,0))</f>
        <v>Sports &amp; Fitness</v>
      </c>
      <c r="J3836" s="1" t="str">
        <f aca="false">INDEX(Orders!$E$2:$E$8001,MATCH(B3836,Orders!$A$2:$A$8001,0))</f>
        <v>Delivered</v>
      </c>
      <c r="K3836" s="1" t="str">
        <f aca="false">LEFT(INDEX(Orders!$C$2:$C$8001,MATCH(B3836,Orders!$A$2:$A$8001,0)),7)</f>
        <v>2025-06</v>
      </c>
    </row>
    <row r="3837" customFormat="false" ht="15" hidden="false" customHeight="true" outlineLevel="0" collapsed="false">
      <c r="A3837" s="1" t="s">
        <v>14307</v>
      </c>
      <c r="B3837" s="1" t="s">
        <v>4280</v>
      </c>
      <c r="C3837" s="1" t="s">
        <v>1965</v>
      </c>
      <c r="D3837" s="1" t="n">
        <v>1</v>
      </c>
      <c r="E3837" s="16" t="n">
        <v>1145.07</v>
      </c>
      <c r="F3837" s="17" t="n">
        <v>0.1</v>
      </c>
      <c r="G3837" s="16" t="n">
        <v>1030.56</v>
      </c>
      <c r="I3837" s="1" t="str">
        <f aca="false">INDEX(Products!$C$2:$C$51,MATCH(C3837,Products!$A$2:$A$51,0))</f>
        <v>Home &amp; Kitchen</v>
      </c>
      <c r="J3837" s="1" t="str">
        <f aca="false">INDEX(Orders!$E$2:$E$8001,MATCH(B3837,Orders!$A$2:$A$8001,0))</f>
        <v>Delivered</v>
      </c>
      <c r="K3837" s="1" t="str">
        <f aca="false">LEFT(INDEX(Orders!$C$2:$C$8001,MATCH(B3837,Orders!$A$2:$A$8001,0)),7)</f>
        <v>2025-10</v>
      </c>
    </row>
    <row r="3838" customFormat="false" ht="15" hidden="false" customHeight="true" outlineLevel="0" collapsed="false">
      <c r="A3838" s="1" t="s">
        <v>14308</v>
      </c>
      <c r="B3838" s="1" t="s">
        <v>4281</v>
      </c>
      <c r="C3838" s="1" t="s">
        <v>1922</v>
      </c>
      <c r="D3838" s="1" t="n">
        <v>1</v>
      </c>
      <c r="E3838" s="16" t="n">
        <v>3142.61</v>
      </c>
      <c r="F3838" s="17" t="n">
        <v>0</v>
      </c>
      <c r="G3838" s="16" t="n">
        <v>3142.61</v>
      </c>
      <c r="I3838" s="1" t="str">
        <f aca="false">INDEX(Products!$C$2:$C$51,MATCH(C3838,Products!$A$2:$A$51,0))</f>
        <v>Electronics</v>
      </c>
      <c r="J3838" s="1" t="str">
        <f aca="false">INDEX(Orders!$E$2:$E$8001,MATCH(B3838,Orders!$A$2:$A$8001,0))</f>
        <v>Delivered</v>
      </c>
      <c r="K3838" s="1" t="str">
        <f aca="false">LEFT(INDEX(Orders!$C$2:$C$8001,MATCH(B3838,Orders!$A$2:$A$8001,0)),7)</f>
        <v>2025-07</v>
      </c>
    </row>
    <row r="3839" customFormat="false" ht="15" hidden="false" customHeight="true" outlineLevel="0" collapsed="false">
      <c r="A3839" s="1" t="s">
        <v>14309</v>
      </c>
      <c r="B3839" s="1" t="s">
        <v>4281</v>
      </c>
      <c r="C3839" s="1" t="s">
        <v>2007</v>
      </c>
      <c r="D3839" s="1" t="n">
        <v>1</v>
      </c>
      <c r="E3839" s="16" t="n">
        <v>750.27</v>
      </c>
      <c r="F3839" s="17" t="n">
        <v>0.15</v>
      </c>
      <c r="G3839" s="16" t="n">
        <v>637.73</v>
      </c>
      <c r="I3839" s="1" t="str">
        <f aca="false">INDEX(Products!$C$2:$C$51,MATCH(C3839,Products!$A$2:$A$51,0))</f>
        <v>Books &amp; Stationery</v>
      </c>
      <c r="J3839" s="1" t="str">
        <f aca="false">INDEX(Orders!$E$2:$E$8001,MATCH(B3839,Orders!$A$2:$A$8001,0))</f>
        <v>Delivered</v>
      </c>
      <c r="K3839" s="1" t="str">
        <f aca="false">LEFT(INDEX(Orders!$C$2:$C$8001,MATCH(B3839,Orders!$A$2:$A$8001,0)),7)</f>
        <v>2025-07</v>
      </c>
    </row>
    <row r="3840" customFormat="false" ht="15" hidden="false" customHeight="true" outlineLevel="0" collapsed="false">
      <c r="A3840" s="1" t="s">
        <v>14310</v>
      </c>
      <c r="B3840" s="1" t="s">
        <v>4282</v>
      </c>
      <c r="C3840" s="1" t="s">
        <v>1973</v>
      </c>
      <c r="D3840" s="1" t="n">
        <v>2</v>
      </c>
      <c r="E3840" s="16" t="n">
        <v>1158.24</v>
      </c>
      <c r="F3840" s="17" t="n">
        <v>0.1</v>
      </c>
      <c r="G3840" s="16" t="n">
        <v>2084.83</v>
      </c>
      <c r="I3840" s="1" t="str">
        <f aca="false">INDEX(Products!$C$2:$C$51,MATCH(C3840,Products!$A$2:$A$51,0))</f>
        <v>Home &amp; Kitchen</v>
      </c>
      <c r="J3840" s="1" t="str">
        <f aca="false">INDEX(Orders!$E$2:$E$8001,MATCH(B3840,Orders!$A$2:$A$8001,0))</f>
        <v>Delivered</v>
      </c>
      <c r="K3840" s="1" t="str">
        <f aca="false">LEFT(INDEX(Orders!$C$2:$C$8001,MATCH(B3840,Orders!$A$2:$A$8001,0)),7)</f>
        <v>2025-10</v>
      </c>
    </row>
    <row r="3841" customFormat="false" ht="15" hidden="false" customHeight="true" outlineLevel="0" collapsed="false">
      <c r="A3841" s="1" t="s">
        <v>14311</v>
      </c>
      <c r="B3841" s="1" t="s">
        <v>4282</v>
      </c>
      <c r="C3841" s="1" t="s">
        <v>1967</v>
      </c>
      <c r="D3841" s="1" t="n">
        <v>1</v>
      </c>
      <c r="E3841" s="16" t="n">
        <v>6822.61</v>
      </c>
      <c r="F3841" s="17" t="n">
        <v>0.2</v>
      </c>
      <c r="G3841" s="16" t="n">
        <v>5458.09</v>
      </c>
      <c r="I3841" s="1" t="str">
        <f aca="false">INDEX(Products!$C$2:$C$51,MATCH(C3841,Products!$A$2:$A$51,0))</f>
        <v>Home &amp; Kitchen</v>
      </c>
      <c r="J3841" s="1" t="str">
        <f aca="false">INDEX(Orders!$E$2:$E$8001,MATCH(B3841,Orders!$A$2:$A$8001,0))</f>
        <v>Delivered</v>
      </c>
      <c r="K3841" s="1" t="str">
        <f aca="false">LEFT(INDEX(Orders!$C$2:$C$8001,MATCH(B3841,Orders!$A$2:$A$8001,0)),7)</f>
        <v>2025-10</v>
      </c>
    </row>
    <row r="3842" customFormat="false" ht="15" hidden="false" customHeight="true" outlineLevel="0" collapsed="false">
      <c r="A3842" s="1" t="s">
        <v>14312</v>
      </c>
      <c r="B3842" s="1" t="s">
        <v>4283</v>
      </c>
      <c r="C3842" s="1" t="s">
        <v>1997</v>
      </c>
      <c r="D3842" s="1" t="n">
        <v>1</v>
      </c>
      <c r="E3842" s="16" t="n">
        <v>311.15</v>
      </c>
      <c r="F3842" s="17" t="n">
        <v>0</v>
      </c>
      <c r="G3842" s="16" t="n">
        <v>311.15</v>
      </c>
      <c r="I3842" s="1" t="str">
        <f aca="false">INDEX(Products!$C$2:$C$51,MATCH(C3842,Products!$A$2:$A$51,0))</f>
        <v>Sports &amp; Fitness</v>
      </c>
      <c r="J3842" s="1" t="str">
        <f aca="false">INDEX(Orders!$E$2:$E$8001,MATCH(B3842,Orders!$A$2:$A$8001,0))</f>
        <v>Delivered</v>
      </c>
      <c r="K3842" s="1" t="str">
        <f aca="false">LEFT(INDEX(Orders!$C$2:$C$8001,MATCH(B3842,Orders!$A$2:$A$8001,0)),7)</f>
        <v>2024-03</v>
      </c>
    </row>
    <row r="3843" customFormat="false" ht="15" hidden="false" customHeight="true" outlineLevel="0" collapsed="false">
      <c r="A3843" s="1" t="s">
        <v>14313</v>
      </c>
      <c r="B3843" s="1" t="s">
        <v>4283</v>
      </c>
      <c r="C3843" s="1" t="s">
        <v>1975</v>
      </c>
      <c r="D3843" s="1" t="n">
        <v>1</v>
      </c>
      <c r="E3843" s="16" t="n">
        <v>862.99</v>
      </c>
      <c r="F3843" s="17" t="n">
        <v>0.15</v>
      </c>
      <c r="G3843" s="16" t="n">
        <v>733.54</v>
      </c>
      <c r="I3843" s="1" t="str">
        <f aca="false">INDEX(Products!$C$2:$C$51,MATCH(C3843,Products!$A$2:$A$51,0))</f>
        <v>Beauty &amp; Personal Care</v>
      </c>
      <c r="J3843" s="1" t="str">
        <f aca="false">INDEX(Orders!$E$2:$E$8001,MATCH(B3843,Orders!$A$2:$A$8001,0))</f>
        <v>Delivered</v>
      </c>
      <c r="K3843" s="1" t="str">
        <f aca="false">LEFT(INDEX(Orders!$C$2:$C$8001,MATCH(B3843,Orders!$A$2:$A$8001,0)),7)</f>
        <v>2024-03</v>
      </c>
    </row>
    <row r="3844" customFormat="false" ht="15" hidden="false" customHeight="true" outlineLevel="0" collapsed="false">
      <c r="A3844" s="1" t="s">
        <v>14314</v>
      </c>
      <c r="B3844" s="1" t="s">
        <v>4283</v>
      </c>
      <c r="C3844" s="1" t="s">
        <v>1930</v>
      </c>
      <c r="D3844" s="1" t="n">
        <v>1</v>
      </c>
      <c r="E3844" s="16" t="n">
        <v>2398.35</v>
      </c>
      <c r="F3844" s="17" t="n">
        <v>0.05</v>
      </c>
      <c r="G3844" s="16" t="n">
        <v>2278.43</v>
      </c>
      <c r="I3844" s="1" t="str">
        <f aca="false">INDEX(Products!$C$2:$C$51,MATCH(C3844,Products!$A$2:$A$51,0))</f>
        <v>Electronics</v>
      </c>
      <c r="J3844" s="1" t="str">
        <f aca="false">INDEX(Orders!$E$2:$E$8001,MATCH(B3844,Orders!$A$2:$A$8001,0))</f>
        <v>Delivered</v>
      </c>
      <c r="K3844" s="1" t="str">
        <f aca="false">LEFT(INDEX(Orders!$C$2:$C$8001,MATCH(B3844,Orders!$A$2:$A$8001,0)),7)</f>
        <v>2024-03</v>
      </c>
    </row>
    <row r="3845" customFormat="false" ht="15" hidden="false" customHeight="true" outlineLevel="0" collapsed="false">
      <c r="A3845" s="1" t="s">
        <v>14315</v>
      </c>
      <c r="B3845" s="1" t="s">
        <v>4283</v>
      </c>
      <c r="C3845" s="1" t="s">
        <v>2006</v>
      </c>
      <c r="D3845" s="1" t="n">
        <v>1</v>
      </c>
      <c r="E3845" s="16" t="n">
        <v>482.17</v>
      </c>
      <c r="F3845" s="17" t="n">
        <v>0</v>
      </c>
      <c r="G3845" s="16" t="n">
        <v>482.17</v>
      </c>
      <c r="I3845" s="1" t="str">
        <f aca="false">INDEX(Products!$C$2:$C$51,MATCH(C3845,Products!$A$2:$A$51,0))</f>
        <v>Books &amp; Stationery</v>
      </c>
      <c r="J3845" s="1" t="str">
        <f aca="false">INDEX(Orders!$E$2:$E$8001,MATCH(B3845,Orders!$A$2:$A$8001,0))</f>
        <v>Delivered</v>
      </c>
      <c r="K3845" s="1" t="str">
        <f aca="false">LEFT(INDEX(Orders!$C$2:$C$8001,MATCH(B3845,Orders!$A$2:$A$8001,0)),7)</f>
        <v>2024-03</v>
      </c>
    </row>
    <row r="3846" customFormat="false" ht="15" hidden="false" customHeight="true" outlineLevel="0" collapsed="false">
      <c r="A3846" s="1" t="s">
        <v>14316</v>
      </c>
      <c r="B3846" s="1" t="s">
        <v>4284</v>
      </c>
      <c r="C3846" s="1" t="s">
        <v>1933</v>
      </c>
      <c r="D3846" s="1" t="n">
        <v>1</v>
      </c>
      <c r="E3846" s="16" t="n">
        <v>7194.38</v>
      </c>
      <c r="F3846" s="17" t="n">
        <v>0</v>
      </c>
      <c r="G3846" s="16" t="n">
        <v>7194.38</v>
      </c>
      <c r="I3846" s="1" t="str">
        <f aca="false">INDEX(Products!$C$2:$C$51,MATCH(C3846,Products!$A$2:$A$51,0))</f>
        <v>Electronics</v>
      </c>
      <c r="J3846" s="1" t="str">
        <f aca="false">INDEX(Orders!$E$2:$E$8001,MATCH(B3846,Orders!$A$2:$A$8001,0))</f>
        <v>Delivered</v>
      </c>
      <c r="K3846" s="1" t="str">
        <f aca="false">LEFT(INDEX(Orders!$C$2:$C$8001,MATCH(B3846,Orders!$A$2:$A$8001,0)),7)</f>
        <v>2025-10</v>
      </c>
    </row>
    <row r="3847" customFormat="false" ht="15" hidden="false" customHeight="true" outlineLevel="0" collapsed="false">
      <c r="A3847" s="1" t="s">
        <v>14317</v>
      </c>
      <c r="B3847" s="1" t="s">
        <v>4285</v>
      </c>
      <c r="C3847" s="1" t="s">
        <v>1971</v>
      </c>
      <c r="D3847" s="1" t="n">
        <v>1</v>
      </c>
      <c r="E3847" s="16" t="n">
        <v>2073.63</v>
      </c>
      <c r="F3847" s="17" t="n">
        <v>0.15</v>
      </c>
      <c r="G3847" s="16" t="n">
        <v>1762.59</v>
      </c>
      <c r="I3847" s="1" t="str">
        <f aca="false">INDEX(Products!$C$2:$C$51,MATCH(C3847,Products!$A$2:$A$51,0))</f>
        <v>Home &amp; Kitchen</v>
      </c>
      <c r="J3847" s="1" t="str">
        <f aca="false">INDEX(Orders!$E$2:$E$8001,MATCH(B3847,Orders!$A$2:$A$8001,0))</f>
        <v>Delivered</v>
      </c>
      <c r="K3847" s="1" t="str">
        <f aca="false">LEFT(INDEX(Orders!$C$2:$C$8001,MATCH(B3847,Orders!$A$2:$A$8001,0)),7)</f>
        <v>2024-07</v>
      </c>
    </row>
    <row r="3848" customFormat="false" ht="15" hidden="false" customHeight="true" outlineLevel="0" collapsed="false">
      <c r="A3848" s="1" t="s">
        <v>14318</v>
      </c>
      <c r="B3848" s="1" t="s">
        <v>4285</v>
      </c>
      <c r="C3848" s="1" t="s">
        <v>1976</v>
      </c>
      <c r="D3848" s="1" t="n">
        <v>1</v>
      </c>
      <c r="E3848" s="16" t="n">
        <v>1603.35</v>
      </c>
      <c r="F3848" s="17" t="n">
        <v>0.05</v>
      </c>
      <c r="G3848" s="16" t="n">
        <v>1523.18</v>
      </c>
      <c r="I3848" s="1" t="str">
        <f aca="false">INDEX(Products!$C$2:$C$51,MATCH(C3848,Products!$A$2:$A$51,0))</f>
        <v>Beauty &amp; Personal Care</v>
      </c>
      <c r="J3848" s="1" t="str">
        <f aca="false">INDEX(Orders!$E$2:$E$8001,MATCH(B3848,Orders!$A$2:$A$8001,0))</f>
        <v>Delivered</v>
      </c>
      <c r="K3848" s="1" t="str">
        <f aca="false">LEFT(INDEX(Orders!$C$2:$C$8001,MATCH(B3848,Orders!$A$2:$A$8001,0)),7)</f>
        <v>2024-07</v>
      </c>
    </row>
    <row r="3849" customFormat="false" ht="15" hidden="false" customHeight="true" outlineLevel="0" collapsed="false">
      <c r="A3849" s="1" t="s">
        <v>14319</v>
      </c>
      <c r="B3849" s="1" t="s">
        <v>4285</v>
      </c>
      <c r="C3849" s="1" t="s">
        <v>1924</v>
      </c>
      <c r="D3849" s="1" t="n">
        <v>1</v>
      </c>
      <c r="E3849" s="16" t="n">
        <v>1971</v>
      </c>
      <c r="F3849" s="17" t="n">
        <v>0.1</v>
      </c>
      <c r="G3849" s="16" t="n">
        <v>1773.9</v>
      </c>
      <c r="I3849" s="1" t="str">
        <f aca="false">INDEX(Products!$C$2:$C$51,MATCH(C3849,Products!$A$2:$A$51,0))</f>
        <v>Electronics</v>
      </c>
      <c r="J3849" s="1" t="str">
        <f aca="false">INDEX(Orders!$E$2:$E$8001,MATCH(B3849,Orders!$A$2:$A$8001,0))</f>
        <v>Delivered</v>
      </c>
      <c r="K3849" s="1" t="str">
        <f aca="false">LEFT(INDEX(Orders!$C$2:$C$8001,MATCH(B3849,Orders!$A$2:$A$8001,0)),7)</f>
        <v>2024-07</v>
      </c>
    </row>
    <row r="3850" customFormat="false" ht="15" hidden="false" customHeight="true" outlineLevel="0" collapsed="false">
      <c r="A3850" s="1" t="s">
        <v>14320</v>
      </c>
      <c r="B3850" s="1" t="s">
        <v>4286</v>
      </c>
      <c r="C3850" s="1" t="s">
        <v>1930</v>
      </c>
      <c r="D3850" s="1" t="n">
        <v>2</v>
      </c>
      <c r="E3850" s="16" t="n">
        <v>2398.35</v>
      </c>
      <c r="F3850" s="17" t="n">
        <v>0.2</v>
      </c>
      <c r="G3850" s="16" t="n">
        <v>3837.36</v>
      </c>
      <c r="I3850" s="1" t="str">
        <f aca="false">INDEX(Products!$C$2:$C$51,MATCH(C3850,Products!$A$2:$A$51,0))</f>
        <v>Electronics</v>
      </c>
      <c r="J3850" s="1" t="str">
        <f aca="false">INDEX(Orders!$E$2:$E$8001,MATCH(B3850,Orders!$A$2:$A$8001,0))</f>
        <v>Delivered</v>
      </c>
      <c r="K3850" s="1" t="str">
        <f aca="false">LEFT(INDEX(Orders!$C$2:$C$8001,MATCH(B3850,Orders!$A$2:$A$8001,0)),7)</f>
        <v>2025-07</v>
      </c>
    </row>
    <row r="3851" customFormat="false" ht="15" hidden="false" customHeight="true" outlineLevel="0" collapsed="false">
      <c r="A3851" s="1" t="s">
        <v>14321</v>
      </c>
      <c r="B3851" s="1" t="s">
        <v>4287</v>
      </c>
      <c r="C3851" s="1" t="s">
        <v>1998</v>
      </c>
      <c r="D3851" s="1" t="n">
        <v>3</v>
      </c>
      <c r="E3851" s="16" t="n">
        <v>1335.85</v>
      </c>
      <c r="F3851" s="17" t="n">
        <v>0.15</v>
      </c>
      <c r="G3851" s="16" t="n">
        <v>3406.42</v>
      </c>
      <c r="I3851" s="1" t="str">
        <f aca="false">INDEX(Products!$C$2:$C$51,MATCH(C3851,Products!$A$2:$A$51,0))</f>
        <v>Sports &amp; Fitness</v>
      </c>
      <c r="J3851" s="1" t="str">
        <f aca="false">INDEX(Orders!$E$2:$E$8001,MATCH(B3851,Orders!$A$2:$A$8001,0))</f>
        <v>Delivered</v>
      </c>
      <c r="K3851" s="1" t="str">
        <f aca="false">LEFT(INDEX(Orders!$C$2:$C$8001,MATCH(B3851,Orders!$A$2:$A$8001,0)),7)</f>
        <v>2024-10</v>
      </c>
    </row>
    <row r="3852" customFormat="false" ht="15" hidden="false" customHeight="true" outlineLevel="0" collapsed="false">
      <c r="A3852" s="1" t="s">
        <v>14322</v>
      </c>
      <c r="B3852" s="1" t="s">
        <v>4287</v>
      </c>
      <c r="C3852" s="1" t="s">
        <v>2006</v>
      </c>
      <c r="D3852" s="1" t="n">
        <v>1</v>
      </c>
      <c r="E3852" s="16" t="n">
        <v>482.17</v>
      </c>
      <c r="F3852" s="17" t="n">
        <v>0</v>
      </c>
      <c r="G3852" s="16" t="n">
        <v>482.17</v>
      </c>
      <c r="I3852" s="1" t="str">
        <f aca="false">INDEX(Products!$C$2:$C$51,MATCH(C3852,Products!$A$2:$A$51,0))</f>
        <v>Books &amp; Stationery</v>
      </c>
      <c r="J3852" s="1" t="str">
        <f aca="false">INDEX(Orders!$E$2:$E$8001,MATCH(B3852,Orders!$A$2:$A$8001,0))</f>
        <v>Delivered</v>
      </c>
      <c r="K3852" s="1" t="str">
        <f aca="false">LEFT(INDEX(Orders!$C$2:$C$8001,MATCH(B3852,Orders!$A$2:$A$8001,0)),7)</f>
        <v>2024-10</v>
      </c>
    </row>
    <row r="3853" customFormat="false" ht="15" hidden="false" customHeight="true" outlineLevel="0" collapsed="false">
      <c r="A3853" s="1" t="s">
        <v>14323</v>
      </c>
      <c r="B3853" s="1" t="s">
        <v>4288</v>
      </c>
      <c r="C3853" s="1" t="s">
        <v>1973</v>
      </c>
      <c r="D3853" s="1" t="n">
        <v>1</v>
      </c>
      <c r="E3853" s="16" t="n">
        <v>1158.24</v>
      </c>
      <c r="F3853" s="17" t="n">
        <v>0.1</v>
      </c>
      <c r="G3853" s="16" t="n">
        <v>1042.42</v>
      </c>
      <c r="I3853" s="1" t="str">
        <f aca="false">INDEX(Products!$C$2:$C$51,MATCH(C3853,Products!$A$2:$A$51,0))</f>
        <v>Home &amp; Kitchen</v>
      </c>
      <c r="J3853" s="1" t="str">
        <f aca="false">INDEX(Orders!$E$2:$E$8001,MATCH(B3853,Orders!$A$2:$A$8001,0))</f>
        <v>Delivered</v>
      </c>
      <c r="K3853" s="1" t="str">
        <f aca="false">LEFT(INDEX(Orders!$C$2:$C$8001,MATCH(B3853,Orders!$A$2:$A$8001,0)),7)</f>
        <v>2025-01</v>
      </c>
    </row>
    <row r="3854" customFormat="false" ht="15" hidden="false" customHeight="true" outlineLevel="0" collapsed="false">
      <c r="A3854" s="1" t="s">
        <v>14324</v>
      </c>
      <c r="B3854" s="1" t="s">
        <v>4288</v>
      </c>
      <c r="C3854" s="1" t="s">
        <v>1930</v>
      </c>
      <c r="D3854" s="1" t="n">
        <v>1</v>
      </c>
      <c r="E3854" s="16" t="n">
        <v>2398.35</v>
      </c>
      <c r="F3854" s="17" t="n">
        <v>0</v>
      </c>
      <c r="G3854" s="16" t="n">
        <v>2398.35</v>
      </c>
      <c r="I3854" s="1" t="str">
        <f aca="false">INDEX(Products!$C$2:$C$51,MATCH(C3854,Products!$A$2:$A$51,0))</f>
        <v>Electronics</v>
      </c>
      <c r="J3854" s="1" t="str">
        <f aca="false">INDEX(Orders!$E$2:$E$8001,MATCH(B3854,Orders!$A$2:$A$8001,0))</f>
        <v>Delivered</v>
      </c>
      <c r="K3854" s="1" t="str">
        <f aca="false">LEFT(INDEX(Orders!$C$2:$C$8001,MATCH(B3854,Orders!$A$2:$A$8001,0)),7)</f>
        <v>2025-01</v>
      </c>
    </row>
    <row r="3855" customFormat="false" ht="15" hidden="false" customHeight="true" outlineLevel="0" collapsed="false">
      <c r="A3855" s="1" t="s">
        <v>14325</v>
      </c>
      <c r="B3855" s="1" t="s">
        <v>4288</v>
      </c>
      <c r="C3855" s="1" t="s">
        <v>1969</v>
      </c>
      <c r="D3855" s="1" t="n">
        <v>1</v>
      </c>
      <c r="E3855" s="16" t="n">
        <v>9171.98</v>
      </c>
      <c r="F3855" s="17" t="n">
        <v>0</v>
      </c>
      <c r="G3855" s="16" t="n">
        <v>9171.98</v>
      </c>
      <c r="I3855" s="1" t="str">
        <f aca="false">INDEX(Products!$C$2:$C$51,MATCH(C3855,Products!$A$2:$A$51,0))</f>
        <v>Home &amp; Kitchen</v>
      </c>
      <c r="J3855" s="1" t="str">
        <f aca="false">INDEX(Orders!$E$2:$E$8001,MATCH(B3855,Orders!$A$2:$A$8001,0))</f>
        <v>Delivered</v>
      </c>
      <c r="K3855" s="1" t="str">
        <f aca="false">LEFT(INDEX(Orders!$C$2:$C$8001,MATCH(B3855,Orders!$A$2:$A$8001,0)),7)</f>
        <v>2025-01</v>
      </c>
    </row>
    <row r="3856" customFormat="false" ht="15" hidden="false" customHeight="true" outlineLevel="0" collapsed="false">
      <c r="A3856" s="1" t="s">
        <v>14326</v>
      </c>
      <c r="B3856" s="1" t="s">
        <v>4288</v>
      </c>
      <c r="C3856" s="1" t="s">
        <v>1979</v>
      </c>
      <c r="D3856" s="1" t="n">
        <v>3</v>
      </c>
      <c r="E3856" s="16" t="n">
        <v>623</v>
      </c>
      <c r="F3856" s="17" t="n">
        <v>0.1</v>
      </c>
      <c r="G3856" s="16" t="n">
        <v>1682.1</v>
      </c>
      <c r="I3856" s="1" t="str">
        <f aca="false">INDEX(Products!$C$2:$C$51,MATCH(C3856,Products!$A$2:$A$51,0))</f>
        <v>Beauty &amp; Personal Care</v>
      </c>
      <c r="J3856" s="1" t="str">
        <f aca="false">INDEX(Orders!$E$2:$E$8001,MATCH(B3856,Orders!$A$2:$A$8001,0))</f>
        <v>Delivered</v>
      </c>
      <c r="K3856" s="1" t="str">
        <f aca="false">LEFT(INDEX(Orders!$C$2:$C$8001,MATCH(B3856,Orders!$A$2:$A$8001,0)),7)</f>
        <v>2025-01</v>
      </c>
    </row>
    <row r="3857" customFormat="false" ht="15" hidden="false" customHeight="true" outlineLevel="0" collapsed="false">
      <c r="A3857" s="1" t="s">
        <v>14327</v>
      </c>
      <c r="B3857" s="1" t="s">
        <v>4289</v>
      </c>
      <c r="C3857" s="1" t="s">
        <v>2006</v>
      </c>
      <c r="D3857" s="1" t="n">
        <v>1</v>
      </c>
      <c r="E3857" s="16" t="n">
        <v>482.17</v>
      </c>
      <c r="F3857" s="17" t="n">
        <v>0</v>
      </c>
      <c r="G3857" s="16" t="n">
        <v>482.17</v>
      </c>
      <c r="I3857" s="1" t="str">
        <f aca="false">INDEX(Products!$C$2:$C$51,MATCH(C3857,Products!$A$2:$A$51,0))</f>
        <v>Books &amp; Stationery</v>
      </c>
      <c r="J3857" s="1" t="str">
        <f aca="false">INDEX(Orders!$E$2:$E$8001,MATCH(B3857,Orders!$A$2:$A$8001,0))</f>
        <v>Delivered</v>
      </c>
      <c r="K3857" s="1" t="str">
        <f aca="false">LEFT(INDEX(Orders!$C$2:$C$8001,MATCH(B3857,Orders!$A$2:$A$8001,0)),7)</f>
        <v>2025-08</v>
      </c>
    </row>
    <row r="3858" customFormat="false" ht="15" hidden="false" customHeight="true" outlineLevel="0" collapsed="false">
      <c r="A3858" s="1" t="s">
        <v>14328</v>
      </c>
      <c r="B3858" s="1" t="s">
        <v>4290</v>
      </c>
      <c r="C3858" s="1" t="s">
        <v>1930</v>
      </c>
      <c r="D3858" s="1" t="n">
        <v>3</v>
      </c>
      <c r="E3858" s="16" t="n">
        <v>2398.35</v>
      </c>
      <c r="F3858" s="17" t="n">
        <v>0</v>
      </c>
      <c r="G3858" s="16" t="n">
        <v>7195.05</v>
      </c>
      <c r="I3858" s="1" t="str">
        <f aca="false">INDEX(Products!$C$2:$C$51,MATCH(C3858,Products!$A$2:$A$51,0))</f>
        <v>Electronics</v>
      </c>
      <c r="J3858" s="1" t="str">
        <f aca="false">INDEX(Orders!$E$2:$E$8001,MATCH(B3858,Orders!$A$2:$A$8001,0))</f>
        <v>Refunded</v>
      </c>
      <c r="K3858" s="1" t="str">
        <f aca="false">LEFT(INDEX(Orders!$C$2:$C$8001,MATCH(B3858,Orders!$A$2:$A$8001,0)),7)</f>
        <v>2024-11</v>
      </c>
    </row>
    <row r="3859" customFormat="false" ht="15" hidden="false" customHeight="true" outlineLevel="0" collapsed="false">
      <c r="A3859" s="1" t="s">
        <v>14329</v>
      </c>
      <c r="B3859" s="1" t="s">
        <v>4291</v>
      </c>
      <c r="C3859" s="1" t="s">
        <v>1941</v>
      </c>
      <c r="D3859" s="1" t="n">
        <v>1</v>
      </c>
      <c r="E3859" s="16" t="n">
        <v>2757.65</v>
      </c>
      <c r="F3859" s="17" t="n">
        <v>0</v>
      </c>
      <c r="G3859" s="16" t="n">
        <v>2757.65</v>
      </c>
      <c r="I3859" s="1" t="str">
        <f aca="false">INDEX(Products!$C$2:$C$51,MATCH(C3859,Products!$A$2:$A$51,0))</f>
        <v>Fashion</v>
      </c>
      <c r="J3859" s="1" t="str">
        <f aca="false">INDEX(Orders!$E$2:$E$8001,MATCH(B3859,Orders!$A$2:$A$8001,0))</f>
        <v>Delivered</v>
      </c>
      <c r="K3859" s="1" t="str">
        <f aca="false">LEFT(INDEX(Orders!$C$2:$C$8001,MATCH(B3859,Orders!$A$2:$A$8001,0)),7)</f>
        <v>2024-02</v>
      </c>
    </row>
    <row r="3860" customFormat="false" ht="15" hidden="false" customHeight="true" outlineLevel="0" collapsed="false">
      <c r="A3860" s="1" t="s">
        <v>14330</v>
      </c>
      <c r="B3860" s="1" t="s">
        <v>4291</v>
      </c>
      <c r="C3860" s="1" t="s">
        <v>1979</v>
      </c>
      <c r="D3860" s="1" t="n">
        <v>2</v>
      </c>
      <c r="E3860" s="16" t="n">
        <v>623</v>
      </c>
      <c r="F3860" s="17" t="n">
        <v>0.1</v>
      </c>
      <c r="G3860" s="16" t="n">
        <v>1121.4</v>
      </c>
      <c r="I3860" s="1" t="str">
        <f aca="false">INDEX(Products!$C$2:$C$51,MATCH(C3860,Products!$A$2:$A$51,0))</f>
        <v>Beauty &amp; Personal Care</v>
      </c>
      <c r="J3860" s="1" t="str">
        <f aca="false">INDEX(Orders!$E$2:$E$8001,MATCH(B3860,Orders!$A$2:$A$8001,0))</f>
        <v>Delivered</v>
      </c>
      <c r="K3860" s="1" t="str">
        <f aca="false">LEFT(INDEX(Orders!$C$2:$C$8001,MATCH(B3860,Orders!$A$2:$A$8001,0)),7)</f>
        <v>2024-02</v>
      </c>
    </row>
    <row r="3861" customFormat="false" ht="15" hidden="false" customHeight="true" outlineLevel="0" collapsed="false">
      <c r="A3861" s="1" t="s">
        <v>14331</v>
      </c>
      <c r="B3861" s="1" t="s">
        <v>4292</v>
      </c>
      <c r="C3861" s="1" t="s">
        <v>2006</v>
      </c>
      <c r="D3861" s="1" t="n">
        <v>1</v>
      </c>
      <c r="E3861" s="16" t="n">
        <v>482.17</v>
      </c>
      <c r="F3861" s="17" t="n">
        <v>0.05</v>
      </c>
      <c r="G3861" s="16" t="n">
        <v>458.06</v>
      </c>
      <c r="I3861" s="1" t="str">
        <f aca="false">INDEX(Products!$C$2:$C$51,MATCH(C3861,Products!$A$2:$A$51,0))</f>
        <v>Books &amp; Stationery</v>
      </c>
      <c r="J3861" s="1" t="str">
        <f aca="false">INDEX(Orders!$E$2:$E$8001,MATCH(B3861,Orders!$A$2:$A$8001,0))</f>
        <v>Delivered</v>
      </c>
      <c r="K3861" s="1" t="str">
        <f aca="false">LEFT(INDEX(Orders!$C$2:$C$8001,MATCH(B3861,Orders!$A$2:$A$8001,0)),7)</f>
        <v>2025-10</v>
      </c>
    </row>
    <row r="3862" customFormat="false" ht="15" hidden="false" customHeight="true" outlineLevel="0" collapsed="false">
      <c r="A3862" s="1" t="s">
        <v>14332</v>
      </c>
      <c r="B3862" s="1" t="s">
        <v>4292</v>
      </c>
      <c r="C3862" s="1" t="s">
        <v>1990</v>
      </c>
      <c r="D3862" s="1" t="n">
        <v>2</v>
      </c>
      <c r="E3862" s="16" t="n">
        <v>5311.32</v>
      </c>
      <c r="F3862" s="17" t="n">
        <v>0.05</v>
      </c>
      <c r="G3862" s="16" t="n">
        <v>10091.51</v>
      </c>
      <c r="I3862" s="1" t="str">
        <f aca="false">INDEX(Products!$C$2:$C$51,MATCH(C3862,Products!$A$2:$A$51,0))</f>
        <v>Sports &amp; Fitness</v>
      </c>
      <c r="J3862" s="1" t="str">
        <f aca="false">INDEX(Orders!$E$2:$E$8001,MATCH(B3862,Orders!$A$2:$A$8001,0))</f>
        <v>Delivered</v>
      </c>
      <c r="K3862" s="1" t="str">
        <f aca="false">LEFT(INDEX(Orders!$C$2:$C$8001,MATCH(B3862,Orders!$A$2:$A$8001,0)),7)</f>
        <v>2025-10</v>
      </c>
    </row>
    <row r="3863" customFormat="false" ht="15" hidden="false" customHeight="true" outlineLevel="0" collapsed="false">
      <c r="A3863" s="1" t="s">
        <v>14333</v>
      </c>
      <c r="B3863" s="1" t="s">
        <v>4292</v>
      </c>
      <c r="C3863" s="1" t="s">
        <v>1943</v>
      </c>
      <c r="D3863" s="1" t="n">
        <v>2</v>
      </c>
      <c r="E3863" s="16" t="n">
        <v>1250.54</v>
      </c>
      <c r="F3863" s="17" t="n">
        <v>0.1</v>
      </c>
      <c r="G3863" s="16" t="n">
        <v>2250.97</v>
      </c>
      <c r="I3863" s="1" t="str">
        <f aca="false">INDEX(Products!$C$2:$C$51,MATCH(C3863,Products!$A$2:$A$51,0))</f>
        <v>Fashion</v>
      </c>
      <c r="J3863" s="1" t="str">
        <f aca="false">INDEX(Orders!$E$2:$E$8001,MATCH(B3863,Orders!$A$2:$A$8001,0))</f>
        <v>Delivered</v>
      </c>
      <c r="K3863" s="1" t="str">
        <f aca="false">LEFT(INDEX(Orders!$C$2:$C$8001,MATCH(B3863,Orders!$A$2:$A$8001,0)),7)</f>
        <v>2025-10</v>
      </c>
    </row>
    <row r="3864" customFormat="false" ht="15" hidden="false" customHeight="true" outlineLevel="0" collapsed="false">
      <c r="A3864" s="1" t="s">
        <v>14334</v>
      </c>
      <c r="B3864" s="1" t="s">
        <v>4293</v>
      </c>
      <c r="C3864" s="1" t="s">
        <v>1969</v>
      </c>
      <c r="D3864" s="1" t="n">
        <v>1</v>
      </c>
      <c r="E3864" s="16" t="n">
        <v>9171.98</v>
      </c>
      <c r="F3864" s="17" t="n">
        <v>0.05</v>
      </c>
      <c r="G3864" s="16" t="n">
        <v>8713.38</v>
      </c>
      <c r="I3864" s="1" t="str">
        <f aca="false">INDEX(Products!$C$2:$C$51,MATCH(C3864,Products!$A$2:$A$51,0))</f>
        <v>Home &amp; Kitchen</v>
      </c>
      <c r="J3864" s="1" t="str">
        <f aca="false">INDEX(Orders!$E$2:$E$8001,MATCH(B3864,Orders!$A$2:$A$8001,0))</f>
        <v>Delivered</v>
      </c>
      <c r="K3864" s="1" t="str">
        <f aca="false">LEFT(INDEX(Orders!$C$2:$C$8001,MATCH(B3864,Orders!$A$2:$A$8001,0)),7)</f>
        <v>2024-04</v>
      </c>
    </row>
    <row r="3865" customFormat="false" ht="15" hidden="false" customHeight="true" outlineLevel="0" collapsed="false">
      <c r="A3865" s="1" t="s">
        <v>14335</v>
      </c>
      <c r="B3865" s="1" t="s">
        <v>4293</v>
      </c>
      <c r="C3865" s="1" t="s">
        <v>1951</v>
      </c>
      <c r="D3865" s="1" t="n">
        <v>3</v>
      </c>
      <c r="E3865" s="16" t="n">
        <v>957.5</v>
      </c>
      <c r="F3865" s="17" t="n">
        <v>0.1</v>
      </c>
      <c r="G3865" s="16" t="n">
        <v>2585.25</v>
      </c>
      <c r="I3865" s="1" t="str">
        <f aca="false">INDEX(Products!$C$2:$C$51,MATCH(C3865,Products!$A$2:$A$51,0))</f>
        <v>Fashion</v>
      </c>
      <c r="J3865" s="1" t="str">
        <f aca="false">INDEX(Orders!$E$2:$E$8001,MATCH(B3865,Orders!$A$2:$A$8001,0))</f>
        <v>Delivered</v>
      </c>
      <c r="K3865" s="1" t="str">
        <f aca="false">LEFT(INDEX(Orders!$C$2:$C$8001,MATCH(B3865,Orders!$A$2:$A$8001,0)),7)</f>
        <v>2024-04</v>
      </c>
    </row>
    <row r="3866" customFormat="false" ht="15" hidden="false" customHeight="true" outlineLevel="0" collapsed="false">
      <c r="A3866" s="1" t="s">
        <v>14336</v>
      </c>
      <c r="B3866" s="1" t="s">
        <v>4293</v>
      </c>
      <c r="C3866" s="1" t="s">
        <v>1963</v>
      </c>
      <c r="D3866" s="1" t="n">
        <v>1</v>
      </c>
      <c r="E3866" s="16" t="n">
        <v>1494.98</v>
      </c>
      <c r="F3866" s="17" t="n">
        <v>0</v>
      </c>
      <c r="G3866" s="16" t="n">
        <v>1494.98</v>
      </c>
      <c r="I3866" s="1" t="str">
        <f aca="false">INDEX(Products!$C$2:$C$51,MATCH(C3866,Products!$A$2:$A$51,0))</f>
        <v>Home &amp; Kitchen</v>
      </c>
      <c r="J3866" s="1" t="str">
        <f aca="false">INDEX(Orders!$E$2:$E$8001,MATCH(B3866,Orders!$A$2:$A$8001,0))</f>
        <v>Delivered</v>
      </c>
      <c r="K3866" s="1" t="str">
        <f aca="false">LEFT(INDEX(Orders!$C$2:$C$8001,MATCH(B3866,Orders!$A$2:$A$8001,0)),7)</f>
        <v>2024-04</v>
      </c>
    </row>
    <row r="3867" customFormat="false" ht="15" hidden="false" customHeight="true" outlineLevel="0" collapsed="false">
      <c r="A3867" s="1" t="s">
        <v>14337</v>
      </c>
      <c r="B3867" s="1" t="s">
        <v>4294</v>
      </c>
      <c r="C3867" s="1" t="s">
        <v>1979</v>
      </c>
      <c r="D3867" s="1" t="n">
        <v>1</v>
      </c>
      <c r="E3867" s="16" t="n">
        <v>623</v>
      </c>
      <c r="F3867" s="17" t="n">
        <v>0.1</v>
      </c>
      <c r="G3867" s="16" t="n">
        <v>560.7</v>
      </c>
      <c r="I3867" s="1" t="str">
        <f aca="false">INDEX(Products!$C$2:$C$51,MATCH(C3867,Products!$A$2:$A$51,0))</f>
        <v>Beauty &amp; Personal Care</v>
      </c>
      <c r="J3867" s="1" t="str">
        <f aca="false">INDEX(Orders!$E$2:$E$8001,MATCH(B3867,Orders!$A$2:$A$8001,0))</f>
        <v>Delivered</v>
      </c>
      <c r="K3867" s="1" t="str">
        <f aca="false">LEFT(INDEX(Orders!$C$2:$C$8001,MATCH(B3867,Orders!$A$2:$A$8001,0)),7)</f>
        <v>2025-10</v>
      </c>
    </row>
    <row r="3868" customFormat="false" ht="15" hidden="false" customHeight="true" outlineLevel="0" collapsed="false">
      <c r="A3868" s="1" t="s">
        <v>14338</v>
      </c>
      <c r="B3868" s="1" t="s">
        <v>4295</v>
      </c>
      <c r="C3868" s="1" t="s">
        <v>1940</v>
      </c>
      <c r="D3868" s="1" t="n">
        <v>1</v>
      </c>
      <c r="E3868" s="16" t="n">
        <v>2374.52</v>
      </c>
      <c r="F3868" s="17" t="n">
        <v>0.05</v>
      </c>
      <c r="G3868" s="16" t="n">
        <v>2255.79</v>
      </c>
      <c r="I3868" s="1" t="str">
        <f aca="false">INDEX(Products!$C$2:$C$51,MATCH(C3868,Products!$A$2:$A$51,0))</f>
        <v>Fashion</v>
      </c>
      <c r="J3868" s="1" t="str">
        <f aca="false">INDEX(Orders!$E$2:$E$8001,MATCH(B3868,Orders!$A$2:$A$8001,0))</f>
        <v>Delivered</v>
      </c>
      <c r="K3868" s="1" t="str">
        <f aca="false">LEFT(INDEX(Orders!$C$2:$C$8001,MATCH(B3868,Orders!$A$2:$A$8001,0)),7)</f>
        <v>2024-07</v>
      </c>
    </row>
    <row r="3869" customFormat="false" ht="15" hidden="false" customHeight="true" outlineLevel="0" collapsed="false">
      <c r="A3869" s="1" t="s">
        <v>14339</v>
      </c>
      <c r="B3869" s="1" t="s">
        <v>4295</v>
      </c>
      <c r="C3869" s="1" t="s">
        <v>1953</v>
      </c>
      <c r="D3869" s="1" t="n">
        <v>2</v>
      </c>
      <c r="E3869" s="16" t="n">
        <v>4914.12</v>
      </c>
      <c r="F3869" s="17" t="n">
        <v>0.2</v>
      </c>
      <c r="G3869" s="16" t="n">
        <v>7862.59</v>
      </c>
      <c r="I3869" s="1" t="str">
        <f aca="false">INDEX(Products!$C$2:$C$51,MATCH(C3869,Products!$A$2:$A$51,0))</f>
        <v>Fashion</v>
      </c>
      <c r="J3869" s="1" t="str">
        <f aca="false">INDEX(Orders!$E$2:$E$8001,MATCH(B3869,Orders!$A$2:$A$8001,0))</f>
        <v>Delivered</v>
      </c>
      <c r="K3869" s="1" t="str">
        <f aca="false">LEFT(INDEX(Orders!$C$2:$C$8001,MATCH(B3869,Orders!$A$2:$A$8001,0)),7)</f>
        <v>2024-07</v>
      </c>
    </row>
    <row r="3870" customFormat="false" ht="15" hidden="false" customHeight="true" outlineLevel="0" collapsed="false">
      <c r="A3870" s="1" t="s">
        <v>14340</v>
      </c>
      <c r="B3870" s="1" t="s">
        <v>4295</v>
      </c>
      <c r="C3870" s="1" t="s">
        <v>2007</v>
      </c>
      <c r="D3870" s="1" t="n">
        <v>1</v>
      </c>
      <c r="E3870" s="16" t="n">
        <v>750.27</v>
      </c>
      <c r="F3870" s="17" t="n">
        <v>0</v>
      </c>
      <c r="G3870" s="16" t="n">
        <v>750.27</v>
      </c>
      <c r="I3870" s="1" t="str">
        <f aca="false">INDEX(Products!$C$2:$C$51,MATCH(C3870,Products!$A$2:$A$51,0))</f>
        <v>Books &amp; Stationery</v>
      </c>
      <c r="J3870" s="1" t="str">
        <f aca="false">INDEX(Orders!$E$2:$E$8001,MATCH(B3870,Orders!$A$2:$A$8001,0))</f>
        <v>Delivered</v>
      </c>
      <c r="K3870" s="1" t="str">
        <f aca="false">LEFT(INDEX(Orders!$C$2:$C$8001,MATCH(B3870,Orders!$A$2:$A$8001,0)),7)</f>
        <v>2024-07</v>
      </c>
    </row>
    <row r="3871" customFormat="false" ht="15" hidden="false" customHeight="true" outlineLevel="0" collapsed="false">
      <c r="A3871" s="1" t="s">
        <v>14341</v>
      </c>
      <c r="B3871" s="1" t="s">
        <v>4296</v>
      </c>
      <c r="C3871" s="1" t="s">
        <v>2006</v>
      </c>
      <c r="D3871" s="1" t="n">
        <v>1</v>
      </c>
      <c r="E3871" s="16" t="n">
        <v>482.17</v>
      </c>
      <c r="F3871" s="17" t="n">
        <v>0</v>
      </c>
      <c r="G3871" s="16" t="n">
        <v>482.17</v>
      </c>
      <c r="I3871" s="1" t="str">
        <f aca="false">INDEX(Products!$C$2:$C$51,MATCH(C3871,Products!$A$2:$A$51,0))</f>
        <v>Books &amp; Stationery</v>
      </c>
      <c r="J3871" s="1" t="str">
        <f aca="false">INDEX(Orders!$E$2:$E$8001,MATCH(B3871,Orders!$A$2:$A$8001,0))</f>
        <v>Delivered</v>
      </c>
      <c r="K3871" s="1" t="str">
        <f aca="false">LEFT(INDEX(Orders!$C$2:$C$8001,MATCH(B3871,Orders!$A$2:$A$8001,0)),7)</f>
        <v>2025-09</v>
      </c>
    </row>
    <row r="3872" customFormat="false" ht="15" hidden="false" customHeight="true" outlineLevel="0" collapsed="false">
      <c r="A3872" s="1" t="s">
        <v>14342</v>
      </c>
      <c r="B3872" s="1" t="s">
        <v>4296</v>
      </c>
      <c r="C3872" s="1" t="s">
        <v>2007</v>
      </c>
      <c r="D3872" s="1" t="n">
        <v>1</v>
      </c>
      <c r="E3872" s="16" t="n">
        <v>750.27</v>
      </c>
      <c r="F3872" s="17" t="n">
        <v>0</v>
      </c>
      <c r="G3872" s="16" t="n">
        <v>750.27</v>
      </c>
      <c r="I3872" s="1" t="str">
        <f aca="false">INDEX(Products!$C$2:$C$51,MATCH(C3872,Products!$A$2:$A$51,0))</f>
        <v>Books &amp; Stationery</v>
      </c>
      <c r="J3872" s="1" t="str">
        <f aca="false">INDEX(Orders!$E$2:$E$8001,MATCH(B3872,Orders!$A$2:$A$8001,0))</f>
        <v>Delivered</v>
      </c>
      <c r="K3872" s="1" t="str">
        <f aca="false">LEFT(INDEX(Orders!$C$2:$C$8001,MATCH(B3872,Orders!$A$2:$A$8001,0)),7)</f>
        <v>2025-09</v>
      </c>
    </row>
    <row r="3873" customFormat="false" ht="15" hidden="false" customHeight="true" outlineLevel="0" collapsed="false">
      <c r="A3873" s="1" t="s">
        <v>14343</v>
      </c>
      <c r="B3873" s="1" t="s">
        <v>4297</v>
      </c>
      <c r="C3873" s="1" t="s">
        <v>1937</v>
      </c>
      <c r="D3873" s="1" t="n">
        <v>1</v>
      </c>
      <c r="E3873" s="16" t="n">
        <v>1364.75</v>
      </c>
      <c r="F3873" s="17" t="n">
        <v>0</v>
      </c>
      <c r="G3873" s="16" t="n">
        <v>1364.75</v>
      </c>
      <c r="I3873" s="1" t="str">
        <f aca="false">INDEX(Products!$C$2:$C$51,MATCH(C3873,Products!$A$2:$A$51,0))</f>
        <v>Fashion</v>
      </c>
      <c r="J3873" s="1" t="str">
        <f aca="false">INDEX(Orders!$E$2:$E$8001,MATCH(B3873,Orders!$A$2:$A$8001,0))</f>
        <v>Delivered</v>
      </c>
      <c r="K3873" s="1" t="str">
        <f aca="false">LEFT(INDEX(Orders!$C$2:$C$8001,MATCH(B3873,Orders!$A$2:$A$8001,0)),7)</f>
        <v>2024-11</v>
      </c>
    </row>
    <row r="3874" customFormat="false" ht="15" hidden="false" customHeight="true" outlineLevel="0" collapsed="false">
      <c r="A3874" s="1" t="s">
        <v>14344</v>
      </c>
      <c r="B3874" s="1" t="s">
        <v>4297</v>
      </c>
      <c r="C3874" s="1" t="s">
        <v>1930</v>
      </c>
      <c r="D3874" s="1" t="n">
        <v>1</v>
      </c>
      <c r="E3874" s="16" t="n">
        <v>2398.35</v>
      </c>
      <c r="F3874" s="17" t="n">
        <v>0</v>
      </c>
      <c r="G3874" s="16" t="n">
        <v>2398.35</v>
      </c>
      <c r="I3874" s="1" t="str">
        <f aca="false">INDEX(Products!$C$2:$C$51,MATCH(C3874,Products!$A$2:$A$51,0))</f>
        <v>Electronics</v>
      </c>
      <c r="J3874" s="1" t="str">
        <f aca="false">INDEX(Orders!$E$2:$E$8001,MATCH(B3874,Orders!$A$2:$A$8001,0))</f>
        <v>Delivered</v>
      </c>
      <c r="K3874" s="1" t="str">
        <f aca="false">LEFT(INDEX(Orders!$C$2:$C$8001,MATCH(B3874,Orders!$A$2:$A$8001,0)),7)</f>
        <v>2024-11</v>
      </c>
    </row>
    <row r="3875" customFormat="false" ht="15" hidden="false" customHeight="true" outlineLevel="0" collapsed="false">
      <c r="A3875" s="1" t="s">
        <v>14345</v>
      </c>
      <c r="B3875" s="1" t="s">
        <v>4298</v>
      </c>
      <c r="C3875" s="1" t="s">
        <v>1930</v>
      </c>
      <c r="D3875" s="1" t="n">
        <v>1</v>
      </c>
      <c r="E3875" s="16" t="n">
        <v>2398.35</v>
      </c>
      <c r="F3875" s="17" t="n">
        <v>0</v>
      </c>
      <c r="G3875" s="16" t="n">
        <v>2398.35</v>
      </c>
      <c r="I3875" s="1" t="str">
        <f aca="false">INDEX(Products!$C$2:$C$51,MATCH(C3875,Products!$A$2:$A$51,0))</f>
        <v>Electronics</v>
      </c>
      <c r="J3875" s="1" t="str">
        <f aca="false">INDEX(Orders!$E$2:$E$8001,MATCH(B3875,Orders!$A$2:$A$8001,0))</f>
        <v>Delivered</v>
      </c>
      <c r="K3875" s="1" t="str">
        <f aca="false">LEFT(INDEX(Orders!$C$2:$C$8001,MATCH(B3875,Orders!$A$2:$A$8001,0)),7)</f>
        <v>2024-12</v>
      </c>
    </row>
    <row r="3876" customFormat="false" ht="15" hidden="false" customHeight="true" outlineLevel="0" collapsed="false">
      <c r="A3876" s="1" t="s">
        <v>14346</v>
      </c>
      <c r="B3876" s="1" t="s">
        <v>4298</v>
      </c>
      <c r="C3876" s="1" t="s">
        <v>1937</v>
      </c>
      <c r="D3876" s="1" t="n">
        <v>1</v>
      </c>
      <c r="E3876" s="16" t="n">
        <v>1364.75</v>
      </c>
      <c r="F3876" s="17" t="n">
        <v>0</v>
      </c>
      <c r="G3876" s="16" t="n">
        <v>1364.75</v>
      </c>
      <c r="I3876" s="1" t="str">
        <f aca="false">INDEX(Products!$C$2:$C$51,MATCH(C3876,Products!$A$2:$A$51,0))</f>
        <v>Fashion</v>
      </c>
      <c r="J3876" s="1" t="str">
        <f aca="false">INDEX(Orders!$E$2:$E$8001,MATCH(B3876,Orders!$A$2:$A$8001,0))</f>
        <v>Delivered</v>
      </c>
      <c r="K3876" s="1" t="str">
        <f aca="false">LEFT(INDEX(Orders!$C$2:$C$8001,MATCH(B3876,Orders!$A$2:$A$8001,0)),7)</f>
        <v>2024-12</v>
      </c>
    </row>
    <row r="3877" customFormat="false" ht="15" hidden="false" customHeight="true" outlineLevel="0" collapsed="false">
      <c r="A3877" s="1" t="s">
        <v>14347</v>
      </c>
      <c r="B3877" s="1" t="s">
        <v>4299</v>
      </c>
      <c r="C3877" s="1" t="s">
        <v>1930</v>
      </c>
      <c r="D3877" s="1" t="n">
        <v>1</v>
      </c>
      <c r="E3877" s="16" t="n">
        <v>2398.35</v>
      </c>
      <c r="F3877" s="17" t="n">
        <v>0.05</v>
      </c>
      <c r="G3877" s="16" t="n">
        <v>2278.43</v>
      </c>
      <c r="I3877" s="1" t="str">
        <f aca="false">INDEX(Products!$C$2:$C$51,MATCH(C3877,Products!$A$2:$A$51,0))</f>
        <v>Electronics</v>
      </c>
      <c r="J3877" s="1" t="str">
        <f aca="false">INDEX(Orders!$E$2:$E$8001,MATCH(B3877,Orders!$A$2:$A$8001,0))</f>
        <v>Delivered</v>
      </c>
      <c r="K3877" s="1" t="str">
        <f aca="false">LEFT(INDEX(Orders!$C$2:$C$8001,MATCH(B3877,Orders!$A$2:$A$8001,0)),7)</f>
        <v>2025-03</v>
      </c>
    </row>
    <row r="3878" customFormat="false" ht="15" hidden="false" customHeight="true" outlineLevel="0" collapsed="false">
      <c r="A3878" s="1" t="s">
        <v>14348</v>
      </c>
      <c r="B3878" s="1" t="s">
        <v>4300</v>
      </c>
      <c r="C3878" s="1" t="s">
        <v>2006</v>
      </c>
      <c r="D3878" s="1" t="n">
        <v>1</v>
      </c>
      <c r="E3878" s="16" t="n">
        <v>482.17</v>
      </c>
      <c r="F3878" s="17" t="n">
        <v>0</v>
      </c>
      <c r="G3878" s="16" t="n">
        <v>482.17</v>
      </c>
      <c r="I3878" s="1" t="str">
        <f aca="false">INDEX(Products!$C$2:$C$51,MATCH(C3878,Products!$A$2:$A$51,0))</f>
        <v>Books &amp; Stationery</v>
      </c>
      <c r="J3878" s="1" t="str">
        <f aca="false">INDEX(Orders!$E$2:$E$8001,MATCH(B3878,Orders!$A$2:$A$8001,0))</f>
        <v>Refunded</v>
      </c>
      <c r="K3878" s="1" t="str">
        <f aca="false">LEFT(INDEX(Orders!$C$2:$C$8001,MATCH(B3878,Orders!$A$2:$A$8001,0)),7)</f>
        <v>2025-12</v>
      </c>
    </row>
    <row r="3879" customFormat="false" ht="15" hidden="false" customHeight="true" outlineLevel="0" collapsed="false">
      <c r="A3879" s="1" t="s">
        <v>14349</v>
      </c>
      <c r="B3879" s="1" t="s">
        <v>4300</v>
      </c>
      <c r="C3879" s="1" t="s">
        <v>1976</v>
      </c>
      <c r="D3879" s="1" t="n">
        <v>1</v>
      </c>
      <c r="E3879" s="16" t="n">
        <v>1603.35</v>
      </c>
      <c r="F3879" s="17" t="n">
        <v>0.05</v>
      </c>
      <c r="G3879" s="16" t="n">
        <v>1523.18</v>
      </c>
      <c r="I3879" s="1" t="str">
        <f aca="false">INDEX(Products!$C$2:$C$51,MATCH(C3879,Products!$A$2:$A$51,0))</f>
        <v>Beauty &amp; Personal Care</v>
      </c>
      <c r="J3879" s="1" t="str">
        <f aca="false">INDEX(Orders!$E$2:$E$8001,MATCH(B3879,Orders!$A$2:$A$8001,0))</f>
        <v>Refunded</v>
      </c>
      <c r="K3879" s="1" t="str">
        <f aca="false">LEFT(INDEX(Orders!$C$2:$C$8001,MATCH(B3879,Orders!$A$2:$A$8001,0)),7)</f>
        <v>2025-12</v>
      </c>
    </row>
    <row r="3880" customFormat="false" ht="15" hidden="false" customHeight="true" outlineLevel="0" collapsed="false">
      <c r="A3880" s="1" t="s">
        <v>14350</v>
      </c>
      <c r="B3880" s="1" t="s">
        <v>4300</v>
      </c>
      <c r="C3880" s="1" t="s">
        <v>1997</v>
      </c>
      <c r="D3880" s="1" t="n">
        <v>2</v>
      </c>
      <c r="E3880" s="16" t="n">
        <v>311.15</v>
      </c>
      <c r="F3880" s="17" t="n">
        <v>0.1</v>
      </c>
      <c r="G3880" s="16" t="n">
        <v>560.07</v>
      </c>
      <c r="I3880" s="1" t="str">
        <f aca="false">INDEX(Products!$C$2:$C$51,MATCH(C3880,Products!$A$2:$A$51,0))</f>
        <v>Sports &amp; Fitness</v>
      </c>
      <c r="J3880" s="1" t="str">
        <f aca="false">INDEX(Orders!$E$2:$E$8001,MATCH(B3880,Orders!$A$2:$A$8001,0))</f>
        <v>Refunded</v>
      </c>
      <c r="K3880" s="1" t="str">
        <f aca="false">LEFT(INDEX(Orders!$C$2:$C$8001,MATCH(B3880,Orders!$A$2:$A$8001,0)),7)</f>
        <v>2025-12</v>
      </c>
    </row>
    <row r="3881" customFormat="false" ht="15" hidden="false" customHeight="true" outlineLevel="0" collapsed="false">
      <c r="A3881" s="1" t="s">
        <v>14351</v>
      </c>
      <c r="B3881" s="1" t="s">
        <v>4300</v>
      </c>
      <c r="C3881" s="1" t="s">
        <v>1937</v>
      </c>
      <c r="D3881" s="1" t="n">
        <v>1</v>
      </c>
      <c r="E3881" s="16" t="n">
        <v>1364.75</v>
      </c>
      <c r="F3881" s="17" t="n">
        <v>0</v>
      </c>
      <c r="G3881" s="16" t="n">
        <v>1364.75</v>
      </c>
      <c r="I3881" s="1" t="str">
        <f aca="false">INDEX(Products!$C$2:$C$51,MATCH(C3881,Products!$A$2:$A$51,0))</f>
        <v>Fashion</v>
      </c>
      <c r="J3881" s="1" t="str">
        <f aca="false">INDEX(Orders!$E$2:$E$8001,MATCH(B3881,Orders!$A$2:$A$8001,0))</f>
        <v>Refunded</v>
      </c>
      <c r="K3881" s="1" t="str">
        <f aca="false">LEFT(INDEX(Orders!$C$2:$C$8001,MATCH(B3881,Orders!$A$2:$A$8001,0)),7)</f>
        <v>2025-12</v>
      </c>
    </row>
    <row r="3882" customFormat="false" ht="15" hidden="false" customHeight="true" outlineLevel="0" collapsed="false">
      <c r="A3882" s="1" t="s">
        <v>14352</v>
      </c>
      <c r="B3882" s="1" t="s">
        <v>4301</v>
      </c>
      <c r="C3882" s="1" t="s">
        <v>1941</v>
      </c>
      <c r="D3882" s="1" t="n">
        <v>1</v>
      </c>
      <c r="E3882" s="16" t="n">
        <v>2757.65</v>
      </c>
      <c r="F3882" s="17" t="n">
        <v>0</v>
      </c>
      <c r="G3882" s="16" t="n">
        <v>2757.65</v>
      </c>
      <c r="I3882" s="1" t="str">
        <f aca="false">INDEX(Products!$C$2:$C$51,MATCH(C3882,Products!$A$2:$A$51,0))</f>
        <v>Fashion</v>
      </c>
      <c r="J3882" s="1" t="str">
        <f aca="false">INDEX(Orders!$E$2:$E$8001,MATCH(B3882,Orders!$A$2:$A$8001,0))</f>
        <v>Cancelled</v>
      </c>
      <c r="K3882" s="1" t="str">
        <f aca="false">LEFT(INDEX(Orders!$C$2:$C$8001,MATCH(B3882,Orders!$A$2:$A$8001,0)),7)</f>
        <v>2025-08</v>
      </c>
    </row>
    <row r="3883" customFormat="false" ht="15" hidden="false" customHeight="true" outlineLevel="0" collapsed="false">
      <c r="A3883" s="1" t="s">
        <v>14353</v>
      </c>
      <c r="B3883" s="1" t="s">
        <v>4301</v>
      </c>
      <c r="C3883" s="1" t="s">
        <v>1990</v>
      </c>
      <c r="D3883" s="1" t="n">
        <v>3</v>
      </c>
      <c r="E3883" s="16" t="n">
        <v>5311.32</v>
      </c>
      <c r="F3883" s="17" t="n">
        <v>0</v>
      </c>
      <c r="G3883" s="16" t="n">
        <v>15933.96</v>
      </c>
      <c r="I3883" s="1" t="str">
        <f aca="false">INDEX(Products!$C$2:$C$51,MATCH(C3883,Products!$A$2:$A$51,0))</f>
        <v>Sports &amp; Fitness</v>
      </c>
      <c r="J3883" s="1" t="str">
        <f aca="false">INDEX(Orders!$E$2:$E$8001,MATCH(B3883,Orders!$A$2:$A$8001,0))</f>
        <v>Cancelled</v>
      </c>
      <c r="K3883" s="1" t="str">
        <f aca="false">LEFT(INDEX(Orders!$C$2:$C$8001,MATCH(B3883,Orders!$A$2:$A$8001,0)),7)</f>
        <v>2025-08</v>
      </c>
    </row>
    <row r="3884" customFormat="false" ht="15" hidden="false" customHeight="true" outlineLevel="0" collapsed="false">
      <c r="A3884" s="1" t="s">
        <v>14354</v>
      </c>
      <c r="B3884" s="1" t="s">
        <v>4301</v>
      </c>
      <c r="C3884" s="1" t="s">
        <v>1975</v>
      </c>
      <c r="D3884" s="1" t="n">
        <v>1</v>
      </c>
      <c r="E3884" s="16" t="n">
        <v>862.99</v>
      </c>
      <c r="F3884" s="17" t="n">
        <v>0.15</v>
      </c>
      <c r="G3884" s="16" t="n">
        <v>733.54</v>
      </c>
      <c r="I3884" s="1" t="str">
        <f aca="false">INDEX(Products!$C$2:$C$51,MATCH(C3884,Products!$A$2:$A$51,0))</f>
        <v>Beauty &amp; Personal Care</v>
      </c>
      <c r="J3884" s="1" t="str">
        <f aca="false">INDEX(Orders!$E$2:$E$8001,MATCH(B3884,Orders!$A$2:$A$8001,0))</f>
        <v>Cancelled</v>
      </c>
      <c r="K3884" s="1" t="str">
        <f aca="false">LEFT(INDEX(Orders!$C$2:$C$8001,MATCH(B3884,Orders!$A$2:$A$8001,0)),7)</f>
        <v>2025-08</v>
      </c>
    </row>
    <row r="3885" customFormat="false" ht="15" hidden="false" customHeight="true" outlineLevel="0" collapsed="false">
      <c r="A3885" s="1" t="s">
        <v>14355</v>
      </c>
      <c r="B3885" s="1" t="s">
        <v>4301</v>
      </c>
      <c r="C3885" s="1" t="s">
        <v>1955</v>
      </c>
      <c r="D3885" s="1" t="n">
        <v>2</v>
      </c>
      <c r="E3885" s="16" t="n">
        <v>3340.76</v>
      </c>
      <c r="F3885" s="17" t="n">
        <v>0.05</v>
      </c>
      <c r="G3885" s="16" t="n">
        <v>6347.44</v>
      </c>
      <c r="I3885" s="1" t="str">
        <f aca="false">INDEX(Products!$C$2:$C$51,MATCH(C3885,Products!$A$2:$A$51,0))</f>
        <v>Home &amp; Kitchen</v>
      </c>
      <c r="J3885" s="1" t="str">
        <f aca="false">INDEX(Orders!$E$2:$E$8001,MATCH(B3885,Orders!$A$2:$A$8001,0))</f>
        <v>Cancelled</v>
      </c>
      <c r="K3885" s="1" t="str">
        <f aca="false">LEFT(INDEX(Orders!$C$2:$C$8001,MATCH(B3885,Orders!$A$2:$A$8001,0)),7)</f>
        <v>2025-08</v>
      </c>
    </row>
    <row r="3886" customFormat="false" ht="15" hidden="false" customHeight="true" outlineLevel="0" collapsed="false">
      <c r="A3886" s="1" t="s">
        <v>14356</v>
      </c>
      <c r="B3886" s="1" t="s">
        <v>4302</v>
      </c>
      <c r="C3886" s="1" t="s">
        <v>1975</v>
      </c>
      <c r="D3886" s="1" t="n">
        <v>2</v>
      </c>
      <c r="E3886" s="16" t="n">
        <v>862.99</v>
      </c>
      <c r="F3886" s="17" t="n">
        <v>0.05</v>
      </c>
      <c r="G3886" s="16" t="n">
        <v>1639.68</v>
      </c>
      <c r="I3886" s="1" t="str">
        <f aca="false">INDEX(Products!$C$2:$C$51,MATCH(C3886,Products!$A$2:$A$51,0))</f>
        <v>Beauty &amp; Personal Care</v>
      </c>
      <c r="J3886" s="1" t="str">
        <f aca="false">INDEX(Orders!$E$2:$E$8001,MATCH(B3886,Orders!$A$2:$A$8001,0))</f>
        <v>Delivered</v>
      </c>
      <c r="K3886" s="1" t="str">
        <f aca="false">LEFT(INDEX(Orders!$C$2:$C$8001,MATCH(B3886,Orders!$A$2:$A$8001,0)),7)</f>
        <v>2025-06</v>
      </c>
    </row>
    <row r="3887" customFormat="false" ht="15" hidden="false" customHeight="true" outlineLevel="0" collapsed="false">
      <c r="A3887" s="1" t="s">
        <v>14357</v>
      </c>
      <c r="B3887" s="1" t="s">
        <v>4303</v>
      </c>
      <c r="C3887" s="1" t="s">
        <v>1933</v>
      </c>
      <c r="D3887" s="1" t="n">
        <v>1</v>
      </c>
      <c r="E3887" s="16" t="n">
        <v>7194.38</v>
      </c>
      <c r="F3887" s="17" t="n">
        <v>0</v>
      </c>
      <c r="G3887" s="16" t="n">
        <v>7194.38</v>
      </c>
      <c r="I3887" s="1" t="str">
        <f aca="false">INDEX(Products!$C$2:$C$51,MATCH(C3887,Products!$A$2:$A$51,0))</f>
        <v>Electronics</v>
      </c>
      <c r="J3887" s="1" t="str">
        <f aca="false">INDEX(Orders!$E$2:$E$8001,MATCH(B3887,Orders!$A$2:$A$8001,0))</f>
        <v>Delivered</v>
      </c>
      <c r="K3887" s="1" t="str">
        <f aca="false">LEFT(INDEX(Orders!$C$2:$C$8001,MATCH(B3887,Orders!$A$2:$A$8001,0)),7)</f>
        <v>2024-11</v>
      </c>
    </row>
    <row r="3888" customFormat="false" ht="15" hidden="false" customHeight="true" outlineLevel="0" collapsed="false">
      <c r="A3888" s="1" t="s">
        <v>14358</v>
      </c>
      <c r="B3888" s="1" t="s">
        <v>4304</v>
      </c>
      <c r="C3888" s="1" t="s">
        <v>1971</v>
      </c>
      <c r="D3888" s="1" t="n">
        <v>1</v>
      </c>
      <c r="E3888" s="16" t="n">
        <v>2073.63</v>
      </c>
      <c r="F3888" s="17" t="n">
        <v>0</v>
      </c>
      <c r="G3888" s="16" t="n">
        <v>2073.63</v>
      </c>
      <c r="I3888" s="1" t="str">
        <f aca="false">INDEX(Products!$C$2:$C$51,MATCH(C3888,Products!$A$2:$A$51,0))</f>
        <v>Home &amp; Kitchen</v>
      </c>
      <c r="J3888" s="1" t="str">
        <f aca="false">INDEX(Orders!$E$2:$E$8001,MATCH(B3888,Orders!$A$2:$A$8001,0))</f>
        <v>Delivered</v>
      </c>
      <c r="K3888" s="1" t="str">
        <f aca="false">LEFT(INDEX(Orders!$C$2:$C$8001,MATCH(B3888,Orders!$A$2:$A$8001,0)),7)</f>
        <v>2025-07</v>
      </c>
    </row>
    <row r="3889" customFormat="false" ht="15" hidden="false" customHeight="true" outlineLevel="0" collapsed="false">
      <c r="A3889" s="1" t="s">
        <v>14359</v>
      </c>
      <c r="B3889" s="1" t="s">
        <v>4305</v>
      </c>
      <c r="C3889" s="1" t="s">
        <v>1930</v>
      </c>
      <c r="D3889" s="1" t="n">
        <v>2</v>
      </c>
      <c r="E3889" s="16" t="n">
        <v>2398.35</v>
      </c>
      <c r="F3889" s="17" t="n">
        <v>0</v>
      </c>
      <c r="G3889" s="16" t="n">
        <v>4796.7</v>
      </c>
      <c r="I3889" s="1" t="str">
        <f aca="false">INDEX(Products!$C$2:$C$51,MATCH(C3889,Products!$A$2:$A$51,0))</f>
        <v>Electronics</v>
      </c>
      <c r="J3889" s="1" t="str">
        <f aca="false">INDEX(Orders!$E$2:$E$8001,MATCH(B3889,Orders!$A$2:$A$8001,0))</f>
        <v>Delivered</v>
      </c>
      <c r="K3889" s="1" t="str">
        <f aca="false">LEFT(INDEX(Orders!$C$2:$C$8001,MATCH(B3889,Orders!$A$2:$A$8001,0)),7)</f>
        <v>2025-10</v>
      </c>
    </row>
    <row r="3890" customFormat="false" ht="15" hidden="false" customHeight="true" outlineLevel="0" collapsed="false">
      <c r="A3890" s="1" t="s">
        <v>14360</v>
      </c>
      <c r="B3890" s="1" t="s">
        <v>4305</v>
      </c>
      <c r="C3890" s="1" t="s">
        <v>2006</v>
      </c>
      <c r="D3890" s="1" t="n">
        <v>1</v>
      </c>
      <c r="E3890" s="16" t="n">
        <v>482.17</v>
      </c>
      <c r="F3890" s="17" t="n">
        <v>0.15</v>
      </c>
      <c r="G3890" s="16" t="n">
        <v>409.84</v>
      </c>
      <c r="I3890" s="1" t="str">
        <f aca="false">INDEX(Products!$C$2:$C$51,MATCH(C3890,Products!$A$2:$A$51,0))</f>
        <v>Books &amp; Stationery</v>
      </c>
      <c r="J3890" s="1" t="str">
        <f aca="false">INDEX(Orders!$E$2:$E$8001,MATCH(B3890,Orders!$A$2:$A$8001,0))</f>
        <v>Delivered</v>
      </c>
      <c r="K3890" s="1" t="str">
        <f aca="false">LEFT(INDEX(Orders!$C$2:$C$8001,MATCH(B3890,Orders!$A$2:$A$8001,0)),7)</f>
        <v>2025-10</v>
      </c>
    </row>
    <row r="3891" customFormat="false" ht="15" hidden="false" customHeight="true" outlineLevel="0" collapsed="false">
      <c r="A3891" s="1" t="s">
        <v>14361</v>
      </c>
      <c r="B3891" s="1" t="s">
        <v>4305</v>
      </c>
      <c r="C3891" s="1" t="s">
        <v>1975</v>
      </c>
      <c r="D3891" s="1" t="n">
        <v>1</v>
      </c>
      <c r="E3891" s="16" t="n">
        <v>862.99</v>
      </c>
      <c r="F3891" s="17" t="n">
        <v>0</v>
      </c>
      <c r="G3891" s="16" t="n">
        <v>862.99</v>
      </c>
      <c r="I3891" s="1" t="str">
        <f aca="false">INDEX(Products!$C$2:$C$51,MATCH(C3891,Products!$A$2:$A$51,0))</f>
        <v>Beauty &amp; Personal Care</v>
      </c>
      <c r="J3891" s="1" t="str">
        <f aca="false">INDEX(Orders!$E$2:$E$8001,MATCH(B3891,Orders!$A$2:$A$8001,0))</f>
        <v>Delivered</v>
      </c>
      <c r="K3891" s="1" t="str">
        <f aca="false">LEFT(INDEX(Orders!$C$2:$C$8001,MATCH(B3891,Orders!$A$2:$A$8001,0)),7)</f>
        <v>2025-10</v>
      </c>
    </row>
    <row r="3892" customFormat="false" ht="15" hidden="false" customHeight="true" outlineLevel="0" collapsed="false">
      <c r="A3892" s="1" t="s">
        <v>14362</v>
      </c>
      <c r="B3892" s="1" t="s">
        <v>4306</v>
      </c>
      <c r="C3892" s="1" t="s">
        <v>1933</v>
      </c>
      <c r="D3892" s="1" t="n">
        <v>1</v>
      </c>
      <c r="E3892" s="16" t="n">
        <v>7194.38</v>
      </c>
      <c r="F3892" s="17" t="n">
        <v>0.1</v>
      </c>
      <c r="G3892" s="16" t="n">
        <v>6474.94</v>
      </c>
      <c r="I3892" s="1" t="str">
        <f aca="false">INDEX(Products!$C$2:$C$51,MATCH(C3892,Products!$A$2:$A$51,0))</f>
        <v>Electronics</v>
      </c>
      <c r="J3892" s="1" t="str">
        <f aca="false">INDEX(Orders!$E$2:$E$8001,MATCH(B3892,Orders!$A$2:$A$8001,0))</f>
        <v>Cancelled</v>
      </c>
      <c r="K3892" s="1" t="str">
        <f aca="false">LEFT(INDEX(Orders!$C$2:$C$8001,MATCH(B3892,Orders!$A$2:$A$8001,0)),7)</f>
        <v>2025-11</v>
      </c>
    </row>
    <row r="3893" customFormat="false" ht="15" hidden="false" customHeight="true" outlineLevel="0" collapsed="false">
      <c r="A3893" s="1" t="s">
        <v>14363</v>
      </c>
      <c r="B3893" s="1" t="s">
        <v>4307</v>
      </c>
      <c r="C3893" s="1" t="s">
        <v>1924</v>
      </c>
      <c r="D3893" s="1" t="n">
        <v>1</v>
      </c>
      <c r="E3893" s="16" t="n">
        <v>1971</v>
      </c>
      <c r="F3893" s="17" t="n">
        <v>0.2</v>
      </c>
      <c r="G3893" s="16" t="n">
        <v>1576.8</v>
      </c>
      <c r="I3893" s="1" t="str">
        <f aca="false">INDEX(Products!$C$2:$C$51,MATCH(C3893,Products!$A$2:$A$51,0))</f>
        <v>Electronics</v>
      </c>
      <c r="J3893" s="1" t="str">
        <f aca="false">INDEX(Orders!$E$2:$E$8001,MATCH(B3893,Orders!$A$2:$A$8001,0))</f>
        <v>Delivered</v>
      </c>
      <c r="K3893" s="1" t="str">
        <f aca="false">LEFT(INDEX(Orders!$C$2:$C$8001,MATCH(B3893,Orders!$A$2:$A$8001,0)),7)</f>
        <v>2024-07</v>
      </c>
    </row>
    <row r="3894" customFormat="false" ht="15" hidden="false" customHeight="true" outlineLevel="0" collapsed="false">
      <c r="A3894" s="1" t="s">
        <v>14364</v>
      </c>
      <c r="B3894" s="1" t="s">
        <v>4307</v>
      </c>
      <c r="C3894" s="1" t="s">
        <v>1990</v>
      </c>
      <c r="D3894" s="1" t="n">
        <v>3</v>
      </c>
      <c r="E3894" s="16" t="n">
        <v>5311.32</v>
      </c>
      <c r="F3894" s="17" t="n">
        <v>0</v>
      </c>
      <c r="G3894" s="16" t="n">
        <v>15933.96</v>
      </c>
      <c r="I3894" s="1" t="str">
        <f aca="false">INDEX(Products!$C$2:$C$51,MATCH(C3894,Products!$A$2:$A$51,0))</f>
        <v>Sports &amp; Fitness</v>
      </c>
      <c r="J3894" s="1" t="str">
        <f aca="false">INDEX(Orders!$E$2:$E$8001,MATCH(B3894,Orders!$A$2:$A$8001,0))</f>
        <v>Delivered</v>
      </c>
      <c r="K3894" s="1" t="str">
        <f aca="false">LEFT(INDEX(Orders!$C$2:$C$8001,MATCH(B3894,Orders!$A$2:$A$8001,0)),7)</f>
        <v>2024-07</v>
      </c>
    </row>
    <row r="3895" customFormat="false" ht="15" hidden="false" customHeight="true" outlineLevel="0" collapsed="false">
      <c r="A3895" s="1" t="s">
        <v>14365</v>
      </c>
      <c r="B3895" s="1" t="s">
        <v>4308</v>
      </c>
      <c r="C3895" s="1" t="s">
        <v>1924</v>
      </c>
      <c r="D3895" s="1" t="n">
        <v>1</v>
      </c>
      <c r="E3895" s="16" t="n">
        <v>1971</v>
      </c>
      <c r="F3895" s="17" t="n">
        <v>0</v>
      </c>
      <c r="G3895" s="16" t="n">
        <v>1971</v>
      </c>
      <c r="I3895" s="1" t="str">
        <f aca="false">INDEX(Products!$C$2:$C$51,MATCH(C3895,Products!$A$2:$A$51,0))</f>
        <v>Electronics</v>
      </c>
      <c r="J3895" s="1" t="str">
        <f aca="false">INDEX(Orders!$E$2:$E$8001,MATCH(B3895,Orders!$A$2:$A$8001,0))</f>
        <v>Delivered</v>
      </c>
      <c r="K3895" s="1" t="str">
        <f aca="false">LEFT(INDEX(Orders!$C$2:$C$8001,MATCH(B3895,Orders!$A$2:$A$8001,0)),7)</f>
        <v>2025-11</v>
      </c>
    </row>
    <row r="3896" customFormat="false" ht="15" hidden="false" customHeight="true" outlineLevel="0" collapsed="false">
      <c r="A3896" s="1" t="s">
        <v>14366</v>
      </c>
      <c r="B3896" s="1" t="s">
        <v>4308</v>
      </c>
      <c r="C3896" s="1" t="s">
        <v>2007</v>
      </c>
      <c r="D3896" s="1" t="n">
        <v>1</v>
      </c>
      <c r="E3896" s="16" t="n">
        <v>750.27</v>
      </c>
      <c r="F3896" s="17" t="n">
        <v>0</v>
      </c>
      <c r="G3896" s="16" t="n">
        <v>750.27</v>
      </c>
      <c r="I3896" s="1" t="str">
        <f aca="false">INDEX(Products!$C$2:$C$51,MATCH(C3896,Products!$A$2:$A$51,0))</f>
        <v>Books &amp; Stationery</v>
      </c>
      <c r="J3896" s="1" t="str">
        <f aca="false">INDEX(Orders!$E$2:$E$8001,MATCH(B3896,Orders!$A$2:$A$8001,0))</f>
        <v>Delivered</v>
      </c>
      <c r="K3896" s="1" t="str">
        <f aca="false">LEFT(INDEX(Orders!$C$2:$C$8001,MATCH(B3896,Orders!$A$2:$A$8001,0)),7)</f>
        <v>2025-11</v>
      </c>
    </row>
    <row r="3897" customFormat="false" ht="15" hidden="false" customHeight="true" outlineLevel="0" collapsed="false">
      <c r="A3897" s="1" t="s">
        <v>14367</v>
      </c>
      <c r="B3897" s="1" t="s">
        <v>4309</v>
      </c>
      <c r="C3897" s="1" t="s">
        <v>1995</v>
      </c>
      <c r="D3897" s="1" t="n">
        <v>1</v>
      </c>
      <c r="E3897" s="16" t="n">
        <v>2914.27</v>
      </c>
      <c r="F3897" s="17" t="n">
        <v>0.05</v>
      </c>
      <c r="G3897" s="16" t="n">
        <v>2768.56</v>
      </c>
      <c r="I3897" s="1" t="str">
        <f aca="false">INDEX(Products!$C$2:$C$51,MATCH(C3897,Products!$A$2:$A$51,0))</f>
        <v>Sports &amp; Fitness</v>
      </c>
      <c r="J3897" s="1" t="str">
        <f aca="false">INDEX(Orders!$E$2:$E$8001,MATCH(B3897,Orders!$A$2:$A$8001,0))</f>
        <v>Delivered</v>
      </c>
      <c r="K3897" s="1" t="str">
        <f aca="false">LEFT(INDEX(Orders!$C$2:$C$8001,MATCH(B3897,Orders!$A$2:$A$8001,0)),7)</f>
        <v>2024-10</v>
      </c>
    </row>
    <row r="3898" customFormat="false" ht="15" hidden="false" customHeight="true" outlineLevel="0" collapsed="false">
      <c r="A3898" s="1" t="s">
        <v>14368</v>
      </c>
      <c r="B3898" s="1" t="s">
        <v>4310</v>
      </c>
      <c r="C3898" s="1" t="s">
        <v>1930</v>
      </c>
      <c r="D3898" s="1" t="n">
        <v>2</v>
      </c>
      <c r="E3898" s="16" t="n">
        <v>2398.35</v>
      </c>
      <c r="F3898" s="17" t="n">
        <v>0.1</v>
      </c>
      <c r="G3898" s="16" t="n">
        <v>4317.03</v>
      </c>
      <c r="I3898" s="1" t="str">
        <f aca="false">INDEX(Products!$C$2:$C$51,MATCH(C3898,Products!$A$2:$A$51,0))</f>
        <v>Electronics</v>
      </c>
      <c r="J3898" s="1" t="str">
        <f aca="false">INDEX(Orders!$E$2:$E$8001,MATCH(B3898,Orders!$A$2:$A$8001,0))</f>
        <v>Delivered</v>
      </c>
      <c r="K3898" s="1" t="str">
        <f aca="false">LEFT(INDEX(Orders!$C$2:$C$8001,MATCH(B3898,Orders!$A$2:$A$8001,0)),7)</f>
        <v>2024-11</v>
      </c>
    </row>
    <row r="3899" customFormat="false" ht="15" hidden="false" customHeight="true" outlineLevel="0" collapsed="false">
      <c r="A3899" s="1" t="s">
        <v>14369</v>
      </c>
      <c r="B3899" s="1" t="s">
        <v>4311</v>
      </c>
      <c r="C3899" s="1" t="s">
        <v>1940</v>
      </c>
      <c r="D3899" s="1" t="n">
        <v>1</v>
      </c>
      <c r="E3899" s="16" t="n">
        <v>2374.52</v>
      </c>
      <c r="F3899" s="17" t="n">
        <v>0</v>
      </c>
      <c r="G3899" s="16" t="n">
        <v>2374.52</v>
      </c>
      <c r="I3899" s="1" t="str">
        <f aca="false">INDEX(Products!$C$2:$C$51,MATCH(C3899,Products!$A$2:$A$51,0))</f>
        <v>Fashion</v>
      </c>
      <c r="J3899" s="1" t="str">
        <f aca="false">INDEX(Orders!$E$2:$E$8001,MATCH(B3899,Orders!$A$2:$A$8001,0))</f>
        <v>Delivered</v>
      </c>
      <c r="K3899" s="1" t="str">
        <f aca="false">LEFT(INDEX(Orders!$C$2:$C$8001,MATCH(B3899,Orders!$A$2:$A$8001,0)),7)</f>
        <v>2025-06</v>
      </c>
    </row>
    <row r="3900" customFormat="false" ht="15" hidden="false" customHeight="true" outlineLevel="0" collapsed="false">
      <c r="A3900" s="1" t="s">
        <v>14370</v>
      </c>
      <c r="B3900" s="1" t="s">
        <v>4312</v>
      </c>
      <c r="C3900" s="1" t="s">
        <v>1975</v>
      </c>
      <c r="D3900" s="1" t="n">
        <v>1</v>
      </c>
      <c r="E3900" s="16" t="n">
        <v>862.99</v>
      </c>
      <c r="F3900" s="17" t="n">
        <v>0</v>
      </c>
      <c r="G3900" s="16" t="n">
        <v>862.99</v>
      </c>
      <c r="I3900" s="1" t="str">
        <f aca="false">INDEX(Products!$C$2:$C$51,MATCH(C3900,Products!$A$2:$A$51,0))</f>
        <v>Beauty &amp; Personal Care</v>
      </c>
      <c r="J3900" s="1" t="str">
        <f aca="false">INDEX(Orders!$E$2:$E$8001,MATCH(B3900,Orders!$A$2:$A$8001,0))</f>
        <v>Delivered</v>
      </c>
      <c r="K3900" s="1" t="str">
        <f aca="false">LEFT(INDEX(Orders!$C$2:$C$8001,MATCH(B3900,Orders!$A$2:$A$8001,0)),7)</f>
        <v>2024-12</v>
      </c>
    </row>
    <row r="3901" customFormat="false" ht="15" hidden="false" customHeight="true" outlineLevel="0" collapsed="false">
      <c r="A3901" s="1" t="s">
        <v>14371</v>
      </c>
      <c r="B3901" s="1" t="s">
        <v>4312</v>
      </c>
      <c r="C3901" s="1" t="s">
        <v>1941</v>
      </c>
      <c r="D3901" s="1" t="n">
        <v>1</v>
      </c>
      <c r="E3901" s="16" t="n">
        <v>2757.65</v>
      </c>
      <c r="F3901" s="17" t="n">
        <v>0.2</v>
      </c>
      <c r="G3901" s="16" t="n">
        <v>2206.12</v>
      </c>
      <c r="I3901" s="1" t="str">
        <f aca="false">INDEX(Products!$C$2:$C$51,MATCH(C3901,Products!$A$2:$A$51,0))</f>
        <v>Fashion</v>
      </c>
      <c r="J3901" s="1" t="str">
        <f aca="false">INDEX(Orders!$E$2:$E$8001,MATCH(B3901,Orders!$A$2:$A$8001,0))</f>
        <v>Delivered</v>
      </c>
      <c r="K3901" s="1" t="str">
        <f aca="false">LEFT(INDEX(Orders!$C$2:$C$8001,MATCH(B3901,Orders!$A$2:$A$8001,0)),7)</f>
        <v>2024-12</v>
      </c>
    </row>
    <row r="3902" customFormat="false" ht="15" hidden="false" customHeight="true" outlineLevel="0" collapsed="false">
      <c r="A3902" s="1" t="s">
        <v>14372</v>
      </c>
      <c r="B3902" s="1" t="s">
        <v>4313</v>
      </c>
      <c r="C3902" s="1" t="s">
        <v>1937</v>
      </c>
      <c r="D3902" s="1" t="n">
        <v>1</v>
      </c>
      <c r="E3902" s="16" t="n">
        <v>1364.75</v>
      </c>
      <c r="F3902" s="17" t="n">
        <v>0</v>
      </c>
      <c r="G3902" s="16" t="n">
        <v>1364.75</v>
      </c>
      <c r="I3902" s="1" t="str">
        <f aca="false">INDEX(Products!$C$2:$C$51,MATCH(C3902,Products!$A$2:$A$51,0))</f>
        <v>Fashion</v>
      </c>
      <c r="J3902" s="1" t="str">
        <f aca="false">INDEX(Orders!$E$2:$E$8001,MATCH(B3902,Orders!$A$2:$A$8001,0))</f>
        <v>Returned</v>
      </c>
      <c r="K3902" s="1" t="str">
        <f aca="false">LEFT(INDEX(Orders!$C$2:$C$8001,MATCH(B3902,Orders!$A$2:$A$8001,0)),7)</f>
        <v>2024-02</v>
      </c>
    </row>
    <row r="3903" customFormat="false" ht="15" hidden="false" customHeight="true" outlineLevel="0" collapsed="false">
      <c r="A3903" s="1" t="s">
        <v>14373</v>
      </c>
      <c r="B3903" s="1" t="s">
        <v>4314</v>
      </c>
      <c r="C3903" s="1" t="s">
        <v>1967</v>
      </c>
      <c r="D3903" s="1" t="n">
        <v>1</v>
      </c>
      <c r="E3903" s="16" t="n">
        <v>6822.61</v>
      </c>
      <c r="F3903" s="17" t="n">
        <v>0.1</v>
      </c>
      <c r="G3903" s="16" t="n">
        <v>6140.35</v>
      </c>
      <c r="I3903" s="1" t="str">
        <f aca="false">INDEX(Products!$C$2:$C$51,MATCH(C3903,Products!$A$2:$A$51,0))</f>
        <v>Home &amp; Kitchen</v>
      </c>
      <c r="J3903" s="1" t="str">
        <f aca="false">INDEX(Orders!$E$2:$E$8001,MATCH(B3903,Orders!$A$2:$A$8001,0))</f>
        <v>Delivered</v>
      </c>
      <c r="K3903" s="1" t="str">
        <f aca="false">LEFT(INDEX(Orders!$C$2:$C$8001,MATCH(B3903,Orders!$A$2:$A$8001,0)),7)</f>
        <v>2025-10</v>
      </c>
    </row>
    <row r="3904" customFormat="false" ht="15" hidden="false" customHeight="true" outlineLevel="0" collapsed="false">
      <c r="A3904" s="1" t="s">
        <v>14374</v>
      </c>
      <c r="B3904" s="1" t="s">
        <v>4315</v>
      </c>
      <c r="C3904" s="1" t="s">
        <v>2006</v>
      </c>
      <c r="D3904" s="1" t="n">
        <v>2</v>
      </c>
      <c r="E3904" s="16" t="n">
        <v>482.17</v>
      </c>
      <c r="F3904" s="17" t="n">
        <v>0.1</v>
      </c>
      <c r="G3904" s="16" t="n">
        <v>867.91</v>
      </c>
      <c r="I3904" s="1" t="str">
        <f aca="false">INDEX(Products!$C$2:$C$51,MATCH(C3904,Products!$A$2:$A$51,0))</f>
        <v>Books &amp; Stationery</v>
      </c>
      <c r="J3904" s="1" t="str">
        <f aca="false">INDEX(Orders!$E$2:$E$8001,MATCH(B3904,Orders!$A$2:$A$8001,0))</f>
        <v>Delivered</v>
      </c>
      <c r="K3904" s="1" t="str">
        <f aca="false">LEFT(INDEX(Orders!$C$2:$C$8001,MATCH(B3904,Orders!$A$2:$A$8001,0)),7)</f>
        <v>2025-10</v>
      </c>
    </row>
    <row r="3905" customFormat="false" ht="15" hidden="false" customHeight="true" outlineLevel="0" collapsed="false">
      <c r="A3905" s="1" t="s">
        <v>14375</v>
      </c>
      <c r="B3905" s="1" t="s">
        <v>4315</v>
      </c>
      <c r="C3905" s="1" t="s">
        <v>1918</v>
      </c>
      <c r="D3905" s="1" t="n">
        <v>1</v>
      </c>
      <c r="E3905" s="16" t="n">
        <v>2978.99</v>
      </c>
      <c r="F3905" s="17" t="n">
        <v>0.05</v>
      </c>
      <c r="G3905" s="16" t="n">
        <v>2830.04</v>
      </c>
      <c r="I3905" s="1" t="str">
        <f aca="false">INDEX(Products!$C$2:$C$51,MATCH(C3905,Products!$A$2:$A$51,0))</f>
        <v>Electronics</v>
      </c>
      <c r="J3905" s="1" t="str">
        <f aca="false">INDEX(Orders!$E$2:$E$8001,MATCH(B3905,Orders!$A$2:$A$8001,0))</f>
        <v>Delivered</v>
      </c>
      <c r="K3905" s="1" t="str">
        <f aca="false">LEFT(INDEX(Orders!$C$2:$C$8001,MATCH(B3905,Orders!$A$2:$A$8001,0)),7)</f>
        <v>2025-10</v>
      </c>
    </row>
    <row r="3906" customFormat="false" ht="15" hidden="false" customHeight="true" outlineLevel="0" collapsed="false">
      <c r="A3906" s="1" t="s">
        <v>14376</v>
      </c>
      <c r="B3906" s="1" t="s">
        <v>4315</v>
      </c>
      <c r="C3906" s="1" t="s">
        <v>1940</v>
      </c>
      <c r="D3906" s="1" t="n">
        <v>2</v>
      </c>
      <c r="E3906" s="16" t="n">
        <v>2374.52</v>
      </c>
      <c r="F3906" s="17" t="n">
        <v>0.1</v>
      </c>
      <c r="G3906" s="16" t="n">
        <v>4274.14</v>
      </c>
      <c r="I3906" s="1" t="str">
        <f aca="false">INDEX(Products!$C$2:$C$51,MATCH(C3906,Products!$A$2:$A$51,0))</f>
        <v>Fashion</v>
      </c>
      <c r="J3906" s="1" t="str">
        <f aca="false">INDEX(Orders!$E$2:$E$8001,MATCH(B3906,Orders!$A$2:$A$8001,0))</f>
        <v>Delivered</v>
      </c>
      <c r="K3906" s="1" t="str">
        <f aca="false">LEFT(INDEX(Orders!$C$2:$C$8001,MATCH(B3906,Orders!$A$2:$A$8001,0)),7)</f>
        <v>2025-10</v>
      </c>
    </row>
    <row r="3907" customFormat="false" ht="15" hidden="false" customHeight="true" outlineLevel="0" collapsed="false">
      <c r="A3907" s="1" t="s">
        <v>14377</v>
      </c>
      <c r="B3907" s="1" t="s">
        <v>4316</v>
      </c>
      <c r="C3907" s="1" t="s">
        <v>1924</v>
      </c>
      <c r="D3907" s="1" t="n">
        <v>1</v>
      </c>
      <c r="E3907" s="16" t="n">
        <v>1971</v>
      </c>
      <c r="F3907" s="17" t="n">
        <v>0</v>
      </c>
      <c r="G3907" s="16" t="n">
        <v>1971</v>
      </c>
      <c r="I3907" s="1" t="str">
        <f aca="false">INDEX(Products!$C$2:$C$51,MATCH(C3907,Products!$A$2:$A$51,0))</f>
        <v>Electronics</v>
      </c>
      <c r="J3907" s="1" t="str">
        <f aca="false">INDEX(Orders!$E$2:$E$8001,MATCH(B3907,Orders!$A$2:$A$8001,0))</f>
        <v>Delivered</v>
      </c>
      <c r="K3907" s="1" t="str">
        <f aca="false">LEFT(INDEX(Orders!$C$2:$C$8001,MATCH(B3907,Orders!$A$2:$A$8001,0)),7)</f>
        <v>2024-10</v>
      </c>
    </row>
    <row r="3908" customFormat="false" ht="15" hidden="false" customHeight="true" outlineLevel="0" collapsed="false">
      <c r="A3908" s="1" t="s">
        <v>14378</v>
      </c>
      <c r="B3908" s="1" t="s">
        <v>4316</v>
      </c>
      <c r="C3908" s="1" t="s">
        <v>1976</v>
      </c>
      <c r="D3908" s="1" t="n">
        <v>1</v>
      </c>
      <c r="E3908" s="16" t="n">
        <v>1603.35</v>
      </c>
      <c r="F3908" s="17" t="n">
        <v>0</v>
      </c>
      <c r="G3908" s="16" t="n">
        <v>1603.35</v>
      </c>
      <c r="I3908" s="1" t="str">
        <f aca="false">INDEX(Products!$C$2:$C$51,MATCH(C3908,Products!$A$2:$A$51,0))</f>
        <v>Beauty &amp; Personal Care</v>
      </c>
      <c r="J3908" s="1" t="str">
        <f aca="false">INDEX(Orders!$E$2:$E$8001,MATCH(B3908,Orders!$A$2:$A$8001,0))</f>
        <v>Delivered</v>
      </c>
      <c r="K3908" s="1" t="str">
        <f aca="false">LEFT(INDEX(Orders!$C$2:$C$8001,MATCH(B3908,Orders!$A$2:$A$8001,0)),7)</f>
        <v>2024-10</v>
      </c>
    </row>
    <row r="3909" customFormat="false" ht="15" hidden="false" customHeight="true" outlineLevel="0" collapsed="false">
      <c r="A3909" s="1" t="s">
        <v>14379</v>
      </c>
      <c r="B3909" s="1" t="s">
        <v>4317</v>
      </c>
      <c r="C3909" s="1" t="s">
        <v>2006</v>
      </c>
      <c r="D3909" s="1" t="n">
        <v>1</v>
      </c>
      <c r="E3909" s="16" t="n">
        <v>482.17</v>
      </c>
      <c r="F3909" s="17" t="n">
        <v>0</v>
      </c>
      <c r="G3909" s="16" t="n">
        <v>482.17</v>
      </c>
      <c r="I3909" s="1" t="str">
        <f aca="false">INDEX(Products!$C$2:$C$51,MATCH(C3909,Products!$A$2:$A$51,0))</f>
        <v>Books &amp; Stationery</v>
      </c>
      <c r="J3909" s="1" t="str">
        <f aca="false">INDEX(Orders!$E$2:$E$8001,MATCH(B3909,Orders!$A$2:$A$8001,0))</f>
        <v>Delivered</v>
      </c>
      <c r="K3909" s="1" t="str">
        <f aca="false">LEFT(INDEX(Orders!$C$2:$C$8001,MATCH(B3909,Orders!$A$2:$A$8001,0)),7)</f>
        <v>2024-08</v>
      </c>
    </row>
    <row r="3910" customFormat="false" ht="15" hidden="false" customHeight="true" outlineLevel="0" collapsed="false">
      <c r="A3910" s="1" t="s">
        <v>14380</v>
      </c>
      <c r="B3910" s="1" t="s">
        <v>4317</v>
      </c>
      <c r="C3910" s="1" t="s">
        <v>1953</v>
      </c>
      <c r="D3910" s="1" t="n">
        <v>3</v>
      </c>
      <c r="E3910" s="16" t="n">
        <v>4914.12</v>
      </c>
      <c r="F3910" s="17" t="n">
        <v>0</v>
      </c>
      <c r="G3910" s="16" t="n">
        <v>14742.36</v>
      </c>
      <c r="I3910" s="1" t="str">
        <f aca="false">INDEX(Products!$C$2:$C$51,MATCH(C3910,Products!$A$2:$A$51,0))</f>
        <v>Fashion</v>
      </c>
      <c r="J3910" s="1" t="str">
        <f aca="false">INDEX(Orders!$E$2:$E$8001,MATCH(B3910,Orders!$A$2:$A$8001,0))</f>
        <v>Delivered</v>
      </c>
      <c r="K3910" s="1" t="str">
        <f aca="false">LEFT(INDEX(Orders!$C$2:$C$8001,MATCH(B3910,Orders!$A$2:$A$8001,0)),7)</f>
        <v>2024-08</v>
      </c>
    </row>
    <row r="3911" customFormat="false" ht="15" hidden="false" customHeight="true" outlineLevel="0" collapsed="false">
      <c r="A3911" s="1" t="s">
        <v>14381</v>
      </c>
      <c r="B3911" s="1" t="s">
        <v>4318</v>
      </c>
      <c r="C3911" s="1" t="s">
        <v>1930</v>
      </c>
      <c r="D3911" s="1" t="n">
        <v>1</v>
      </c>
      <c r="E3911" s="16" t="n">
        <v>2398.35</v>
      </c>
      <c r="F3911" s="17" t="n">
        <v>0.05</v>
      </c>
      <c r="G3911" s="16" t="n">
        <v>2278.43</v>
      </c>
      <c r="I3911" s="1" t="str">
        <f aca="false">INDEX(Products!$C$2:$C$51,MATCH(C3911,Products!$A$2:$A$51,0))</f>
        <v>Electronics</v>
      </c>
      <c r="J3911" s="1" t="str">
        <f aca="false">INDEX(Orders!$E$2:$E$8001,MATCH(B3911,Orders!$A$2:$A$8001,0))</f>
        <v>Delivered</v>
      </c>
      <c r="K3911" s="1" t="str">
        <f aca="false">LEFT(INDEX(Orders!$C$2:$C$8001,MATCH(B3911,Orders!$A$2:$A$8001,0)),7)</f>
        <v>2025-11</v>
      </c>
    </row>
    <row r="3912" customFormat="false" ht="15" hidden="false" customHeight="true" outlineLevel="0" collapsed="false">
      <c r="A3912" s="1" t="s">
        <v>14382</v>
      </c>
      <c r="B3912" s="1" t="s">
        <v>4318</v>
      </c>
      <c r="C3912" s="1" t="s">
        <v>1924</v>
      </c>
      <c r="D3912" s="1" t="n">
        <v>2</v>
      </c>
      <c r="E3912" s="16" t="n">
        <v>1971</v>
      </c>
      <c r="F3912" s="17" t="n">
        <v>0.05</v>
      </c>
      <c r="G3912" s="16" t="n">
        <v>3744.9</v>
      </c>
      <c r="I3912" s="1" t="str">
        <f aca="false">INDEX(Products!$C$2:$C$51,MATCH(C3912,Products!$A$2:$A$51,0))</f>
        <v>Electronics</v>
      </c>
      <c r="J3912" s="1" t="str">
        <f aca="false">INDEX(Orders!$E$2:$E$8001,MATCH(B3912,Orders!$A$2:$A$8001,0))</f>
        <v>Delivered</v>
      </c>
      <c r="K3912" s="1" t="str">
        <f aca="false">LEFT(INDEX(Orders!$C$2:$C$8001,MATCH(B3912,Orders!$A$2:$A$8001,0)),7)</f>
        <v>2025-11</v>
      </c>
    </row>
    <row r="3913" customFormat="false" ht="15" hidden="false" customHeight="true" outlineLevel="0" collapsed="false">
      <c r="A3913" s="1" t="s">
        <v>14383</v>
      </c>
      <c r="B3913" s="1" t="s">
        <v>4318</v>
      </c>
      <c r="C3913" s="1" t="s">
        <v>1940</v>
      </c>
      <c r="D3913" s="1" t="n">
        <v>2</v>
      </c>
      <c r="E3913" s="16" t="n">
        <v>2374.52</v>
      </c>
      <c r="F3913" s="17" t="n">
        <v>0</v>
      </c>
      <c r="G3913" s="16" t="n">
        <v>4749.04</v>
      </c>
      <c r="I3913" s="1" t="str">
        <f aca="false">INDEX(Products!$C$2:$C$51,MATCH(C3913,Products!$A$2:$A$51,0))</f>
        <v>Fashion</v>
      </c>
      <c r="J3913" s="1" t="str">
        <f aca="false">INDEX(Orders!$E$2:$E$8001,MATCH(B3913,Orders!$A$2:$A$8001,0))</f>
        <v>Delivered</v>
      </c>
      <c r="K3913" s="1" t="str">
        <f aca="false">LEFT(INDEX(Orders!$C$2:$C$8001,MATCH(B3913,Orders!$A$2:$A$8001,0)),7)</f>
        <v>2025-11</v>
      </c>
    </row>
    <row r="3914" customFormat="false" ht="15" hidden="false" customHeight="true" outlineLevel="0" collapsed="false">
      <c r="A3914" s="1" t="s">
        <v>14384</v>
      </c>
      <c r="B3914" s="1" t="s">
        <v>4319</v>
      </c>
      <c r="C3914" s="1" t="s">
        <v>1997</v>
      </c>
      <c r="D3914" s="1" t="n">
        <v>3</v>
      </c>
      <c r="E3914" s="16" t="n">
        <v>311.15</v>
      </c>
      <c r="F3914" s="17" t="n">
        <v>0.1</v>
      </c>
      <c r="G3914" s="16" t="n">
        <v>840.1</v>
      </c>
      <c r="I3914" s="1" t="str">
        <f aca="false">INDEX(Products!$C$2:$C$51,MATCH(C3914,Products!$A$2:$A$51,0))</f>
        <v>Sports &amp; Fitness</v>
      </c>
      <c r="J3914" s="1" t="str">
        <f aca="false">INDEX(Orders!$E$2:$E$8001,MATCH(B3914,Orders!$A$2:$A$8001,0))</f>
        <v>Delivered</v>
      </c>
      <c r="K3914" s="1" t="str">
        <f aca="false">LEFT(INDEX(Orders!$C$2:$C$8001,MATCH(B3914,Orders!$A$2:$A$8001,0)),7)</f>
        <v>2025-12</v>
      </c>
    </row>
    <row r="3915" customFormat="false" ht="15" hidden="false" customHeight="true" outlineLevel="0" collapsed="false">
      <c r="A3915" s="1" t="s">
        <v>14385</v>
      </c>
      <c r="B3915" s="1" t="s">
        <v>4320</v>
      </c>
      <c r="C3915" s="1" t="s">
        <v>1930</v>
      </c>
      <c r="D3915" s="1" t="n">
        <v>1</v>
      </c>
      <c r="E3915" s="16" t="n">
        <v>2398.35</v>
      </c>
      <c r="F3915" s="17" t="n">
        <v>0</v>
      </c>
      <c r="G3915" s="16" t="n">
        <v>2398.35</v>
      </c>
      <c r="I3915" s="1" t="str">
        <f aca="false">INDEX(Products!$C$2:$C$51,MATCH(C3915,Products!$A$2:$A$51,0))</f>
        <v>Electronics</v>
      </c>
      <c r="J3915" s="1" t="str">
        <f aca="false">INDEX(Orders!$E$2:$E$8001,MATCH(B3915,Orders!$A$2:$A$8001,0))</f>
        <v>Delivered</v>
      </c>
      <c r="K3915" s="1" t="str">
        <f aca="false">LEFT(INDEX(Orders!$C$2:$C$8001,MATCH(B3915,Orders!$A$2:$A$8001,0)),7)</f>
        <v>2025-07</v>
      </c>
    </row>
    <row r="3916" customFormat="false" ht="15" hidden="false" customHeight="true" outlineLevel="0" collapsed="false">
      <c r="A3916" s="1" t="s">
        <v>14386</v>
      </c>
      <c r="B3916" s="1" t="s">
        <v>4320</v>
      </c>
      <c r="C3916" s="1" t="s">
        <v>1997</v>
      </c>
      <c r="D3916" s="1" t="n">
        <v>1</v>
      </c>
      <c r="E3916" s="16" t="n">
        <v>311.15</v>
      </c>
      <c r="F3916" s="17" t="n">
        <v>0</v>
      </c>
      <c r="G3916" s="16" t="n">
        <v>311.15</v>
      </c>
      <c r="I3916" s="1" t="str">
        <f aca="false">INDEX(Products!$C$2:$C$51,MATCH(C3916,Products!$A$2:$A$51,0))</f>
        <v>Sports &amp; Fitness</v>
      </c>
      <c r="J3916" s="1" t="str">
        <f aca="false">INDEX(Orders!$E$2:$E$8001,MATCH(B3916,Orders!$A$2:$A$8001,0))</f>
        <v>Delivered</v>
      </c>
      <c r="K3916" s="1" t="str">
        <f aca="false">LEFT(INDEX(Orders!$C$2:$C$8001,MATCH(B3916,Orders!$A$2:$A$8001,0)),7)</f>
        <v>2025-07</v>
      </c>
    </row>
    <row r="3917" customFormat="false" ht="15" hidden="false" customHeight="true" outlineLevel="0" collapsed="false">
      <c r="A3917" s="1" t="s">
        <v>14387</v>
      </c>
      <c r="B3917" s="1" t="s">
        <v>4320</v>
      </c>
      <c r="C3917" s="1" t="s">
        <v>2006</v>
      </c>
      <c r="D3917" s="1" t="n">
        <v>1</v>
      </c>
      <c r="E3917" s="16" t="n">
        <v>482.17</v>
      </c>
      <c r="F3917" s="17" t="n">
        <v>0.15</v>
      </c>
      <c r="G3917" s="16" t="n">
        <v>409.84</v>
      </c>
      <c r="I3917" s="1" t="str">
        <f aca="false">INDEX(Products!$C$2:$C$51,MATCH(C3917,Products!$A$2:$A$51,0))</f>
        <v>Books &amp; Stationery</v>
      </c>
      <c r="J3917" s="1" t="str">
        <f aca="false">INDEX(Orders!$E$2:$E$8001,MATCH(B3917,Orders!$A$2:$A$8001,0))</f>
        <v>Delivered</v>
      </c>
      <c r="K3917" s="1" t="str">
        <f aca="false">LEFT(INDEX(Orders!$C$2:$C$8001,MATCH(B3917,Orders!$A$2:$A$8001,0)),7)</f>
        <v>2025-07</v>
      </c>
    </row>
    <row r="3918" customFormat="false" ht="15" hidden="false" customHeight="true" outlineLevel="0" collapsed="false">
      <c r="A3918" s="1" t="s">
        <v>14388</v>
      </c>
      <c r="B3918" s="1" t="s">
        <v>4320</v>
      </c>
      <c r="C3918" s="1" t="s">
        <v>2007</v>
      </c>
      <c r="D3918" s="1" t="n">
        <v>1</v>
      </c>
      <c r="E3918" s="16" t="n">
        <v>750.27</v>
      </c>
      <c r="F3918" s="17" t="n">
        <v>0.1</v>
      </c>
      <c r="G3918" s="16" t="n">
        <v>675.24</v>
      </c>
      <c r="I3918" s="1" t="str">
        <f aca="false">INDEX(Products!$C$2:$C$51,MATCH(C3918,Products!$A$2:$A$51,0))</f>
        <v>Books &amp; Stationery</v>
      </c>
      <c r="J3918" s="1" t="str">
        <f aca="false">INDEX(Orders!$E$2:$E$8001,MATCH(B3918,Orders!$A$2:$A$8001,0))</f>
        <v>Delivered</v>
      </c>
      <c r="K3918" s="1" t="str">
        <f aca="false">LEFT(INDEX(Orders!$C$2:$C$8001,MATCH(B3918,Orders!$A$2:$A$8001,0)),7)</f>
        <v>2025-07</v>
      </c>
    </row>
    <row r="3919" customFormat="false" ht="15" hidden="false" customHeight="true" outlineLevel="0" collapsed="false">
      <c r="A3919" s="1" t="s">
        <v>14389</v>
      </c>
      <c r="B3919" s="1" t="s">
        <v>4321</v>
      </c>
      <c r="C3919" s="1" t="s">
        <v>1971</v>
      </c>
      <c r="D3919" s="1" t="n">
        <v>1</v>
      </c>
      <c r="E3919" s="16" t="n">
        <v>2073.63</v>
      </c>
      <c r="F3919" s="17" t="n">
        <v>0</v>
      </c>
      <c r="G3919" s="16" t="n">
        <v>2073.63</v>
      </c>
      <c r="I3919" s="1" t="str">
        <f aca="false">INDEX(Products!$C$2:$C$51,MATCH(C3919,Products!$A$2:$A$51,0))</f>
        <v>Home &amp; Kitchen</v>
      </c>
      <c r="J3919" s="1" t="str">
        <f aca="false">INDEX(Orders!$E$2:$E$8001,MATCH(B3919,Orders!$A$2:$A$8001,0))</f>
        <v>Delivered</v>
      </c>
      <c r="K3919" s="1" t="str">
        <f aca="false">LEFT(INDEX(Orders!$C$2:$C$8001,MATCH(B3919,Orders!$A$2:$A$8001,0)),7)</f>
        <v>2025-04</v>
      </c>
    </row>
    <row r="3920" customFormat="false" ht="15" hidden="false" customHeight="true" outlineLevel="0" collapsed="false">
      <c r="A3920" s="1" t="s">
        <v>14390</v>
      </c>
      <c r="B3920" s="1" t="s">
        <v>4322</v>
      </c>
      <c r="C3920" s="1" t="s">
        <v>1933</v>
      </c>
      <c r="D3920" s="1" t="n">
        <v>1</v>
      </c>
      <c r="E3920" s="16" t="n">
        <v>7194.38</v>
      </c>
      <c r="F3920" s="17" t="n">
        <v>0</v>
      </c>
      <c r="G3920" s="16" t="n">
        <v>7194.38</v>
      </c>
      <c r="I3920" s="1" t="str">
        <f aca="false">INDEX(Products!$C$2:$C$51,MATCH(C3920,Products!$A$2:$A$51,0))</f>
        <v>Electronics</v>
      </c>
      <c r="J3920" s="1" t="str">
        <f aca="false">INDEX(Orders!$E$2:$E$8001,MATCH(B3920,Orders!$A$2:$A$8001,0))</f>
        <v>Delivered</v>
      </c>
      <c r="K3920" s="1" t="str">
        <f aca="false">LEFT(INDEX(Orders!$C$2:$C$8001,MATCH(B3920,Orders!$A$2:$A$8001,0)),7)</f>
        <v>2024-12</v>
      </c>
    </row>
    <row r="3921" customFormat="false" ht="15" hidden="false" customHeight="true" outlineLevel="0" collapsed="false">
      <c r="A3921" s="1" t="s">
        <v>14391</v>
      </c>
      <c r="B3921" s="1" t="s">
        <v>4323</v>
      </c>
      <c r="C3921" s="1" t="s">
        <v>1935</v>
      </c>
      <c r="D3921" s="1" t="n">
        <v>1</v>
      </c>
      <c r="E3921" s="16" t="n">
        <v>14558.72</v>
      </c>
      <c r="F3921" s="17" t="n">
        <v>0.15</v>
      </c>
      <c r="G3921" s="16" t="n">
        <v>12374.91</v>
      </c>
      <c r="I3921" s="1" t="str">
        <f aca="false">INDEX(Products!$C$2:$C$51,MATCH(C3921,Products!$A$2:$A$51,0))</f>
        <v>Electronics</v>
      </c>
      <c r="J3921" s="1" t="str">
        <f aca="false">INDEX(Orders!$E$2:$E$8001,MATCH(B3921,Orders!$A$2:$A$8001,0))</f>
        <v>Delivered</v>
      </c>
      <c r="K3921" s="1" t="str">
        <f aca="false">LEFT(INDEX(Orders!$C$2:$C$8001,MATCH(B3921,Orders!$A$2:$A$8001,0)),7)</f>
        <v>2025-08</v>
      </c>
    </row>
    <row r="3922" customFormat="false" ht="15" hidden="false" customHeight="true" outlineLevel="0" collapsed="false">
      <c r="A3922" s="1" t="s">
        <v>14392</v>
      </c>
      <c r="B3922" s="1" t="s">
        <v>4323</v>
      </c>
      <c r="C3922" s="1" t="s">
        <v>1930</v>
      </c>
      <c r="D3922" s="1" t="n">
        <v>3</v>
      </c>
      <c r="E3922" s="16" t="n">
        <v>2398.35</v>
      </c>
      <c r="F3922" s="17" t="n">
        <v>0.15</v>
      </c>
      <c r="G3922" s="16" t="n">
        <v>6115.79</v>
      </c>
      <c r="I3922" s="1" t="str">
        <f aca="false">INDEX(Products!$C$2:$C$51,MATCH(C3922,Products!$A$2:$A$51,0))</f>
        <v>Electronics</v>
      </c>
      <c r="J3922" s="1" t="str">
        <f aca="false">INDEX(Orders!$E$2:$E$8001,MATCH(B3922,Orders!$A$2:$A$8001,0))</f>
        <v>Delivered</v>
      </c>
      <c r="K3922" s="1" t="str">
        <f aca="false">LEFT(INDEX(Orders!$C$2:$C$8001,MATCH(B3922,Orders!$A$2:$A$8001,0)),7)</f>
        <v>2025-08</v>
      </c>
    </row>
    <row r="3923" customFormat="false" ht="15" hidden="false" customHeight="true" outlineLevel="0" collapsed="false">
      <c r="A3923" s="1" t="s">
        <v>14393</v>
      </c>
      <c r="B3923" s="1" t="s">
        <v>4323</v>
      </c>
      <c r="C3923" s="1" t="s">
        <v>2000</v>
      </c>
      <c r="D3923" s="1" t="n">
        <v>2</v>
      </c>
      <c r="E3923" s="16" t="n">
        <v>425.08</v>
      </c>
      <c r="F3923" s="17" t="n">
        <v>0.1</v>
      </c>
      <c r="G3923" s="16" t="n">
        <v>765.14</v>
      </c>
      <c r="I3923" s="1" t="str">
        <f aca="false">INDEX(Products!$C$2:$C$51,MATCH(C3923,Products!$A$2:$A$51,0))</f>
        <v>Books &amp; Stationery</v>
      </c>
      <c r="J3923" s="1" t="str">
        <f aca="false">INDEX(Orders!$E$2:$E$8001,MATCH(B3923,Orders!$A$2:$A$8001,0))</f>
        <v>Delivered</v>
      </c>
      <c r="K3923" s="1" t="str">
        <f aca="false">LEFT(INDEX(Orders!$C$2:$C$8001,MATCH(B3923,Orders!$A$2:$A$8001,0)),7)</f>
        <v>2025-08</v>
      </c>
    </row>
    <row r="3924" customFormat="false" ht="15" hidden="false" customHeight="true" outlineLevel="0" collapsed="false">
      <c r="A3924" s="1" t="s">
        <v>14394</v>
      </c>
      <c r="B3924" s="1" t="s">
        <v>4324</v>
      </c>
      <c r="C3924" s="1" t="s">
        <v>1930</v>
      </c>
      <c r="D3924" s="1" t="n">
        <v>2</v>
      </c>
      <c r="E3924" s="16" t="n">
        <v>2398.35</v>
      </c>
      <c r="F3924" s="17" t="n">
        <v>0</v>
      </c>
      <c r="G3924" s="16" t="n">
        <v>4796.7</v>
      </c>
      <c r="I3924" s="1" t="str">
        <f aca="false">INDEX(Products!$C$2:$C$51,MATCH(C3924,Products!$A$2:$A$51,0))</f>
        <v>Electronics</v>
      </c>
      <c r="J3924" s="1" t="str">
        <f aca="false">INDEX(Orders!$E$2:$E$8001,MATCH(B3924,Orders!$A$2:$A$8001,0))</f>
        <v>Delivered</v>
      </c>
      <c r="K3924" s="1" t="str">
        <f aca="false">LEFT(INDEX(Orders!$C$2:$C$8001,MATCH(B3924,Orders!$A$2:$A$8001,0)),7)</f>
        <v>2024-10</v>
      </c>
    </row>
    <row r="3925" customFormat="false" ht="15" hidden="false" customHeight="true" outlineLevel="0" collapsed="false">
      <c r="A3925" s="1" t="s">
        <v>14395</v>
      </c>
      <c r="B3925" s="1" t="s">
        <v>4324</v>
      </c>
      <c r="C3925" s="1" t="s">
        <v>1940</v>
      </c>
      <c r="D3925" s="1" t="n">
        <v>1</v>
      </c>
      <c r="E3925" s="16" t="n">
        <v>2374.52</v>
      </c>
      <c r="F3925" s="17" t="n">
        <v>0.1</v>
      </c>
      <c r="G3925" s="16" t="n">
        <v>2137.07</v>
      </c>
      <c r="I3925" s="1" t="str">
        <f aca="false">INDEX(Products!$C$2:$C$51,MATCH(C3925,Products!$A$2:$A$51,0))</f>
        <v>Fashion</v>
      </c>
      <c r="J3925" s="1" t="str">
        <f aca="false">INDEX(Orders!$E$2:$E$8001,MATCH(B3925,Orders!$A$2:$A$8001,0))</f>
        <v>Delivered</v>
      </c>
      <c r="K3925" s="1" t="str">
        <f aca="false">LEFT(INDEX(Orders!$C$2:$C$8001,MATCH(B3925,Orders!$A$2:$A$8001,0)),7)</f>
        <v>2024-10</v>
      </c>
    </row>
    <row r="3926" customFormat="false" ht="15" hidden="false" customHeight="true" outlineLevel="0" collapsed="false">
      <c r="A3926" s="1" t="s">
        <v>14396</v>
      </c>
      <c r="B3926" s="1" t="s">
        <v>4325</v>
      </c>
      <c r="C3926" s="1" t="s">
        <v>1976</v>
      </c>
      <c r="D3926" s="1" t="n">
        <v>1</v>
      </c>
      <c r="E3926" s="16" t="n">
        <v>1603.35</v>
      </c>
      <c r="F3926" s="17" t="n">
        <v>0</v>
      </c>
      <c r="G3926" s="16" t="n">
        <v>1603.35</v>
      </c>
      <c r="I3926" s="1" t="str">
        <f aca="false">INDEX(Products!$C$2:$C$51,MATCH(C3926,Products!$A$2:$A$51,0))</f>
        <v>Beauty &amp; Personal Care</v>
      </c>
      <c r="J3926" s="1" t="str">
        <f aca="false">INDEX(Orders!$E$2:$E$8001,MATCH(B3926,Orders!$A$2:$A$8001,0))</f>
        <v>Delivered</v>
      </c>
      <c r="K3926" s="1" t="str">
        <f aca="false">LEFT(INDEX(Orders!$C$2:$C$8001,MATCH(B3926,Orders!$A$2:$A$8001,0)),7)</f>
        <v>2024-10</v>
      </c>
    </row>
    <row r="3927" customFormat="false" ht="15" hidden="false" customHeight="true" outlineLevel="0" collapsed="false">
      <c r="A3927" s="1" t="s">
        <v>14397</v>
      </c>
      <c r="B3927" s="1" t="s">
        <v>4325</v>
      </c>
      <c r="C3927" s="1" t="s">
        <v>1940</v>
      </c>
      <c r="D3927" s="1" t="n">
        <v>3</v>
      </c>
      <c r="E3927" s="16" t="n">
        <v>2374.52</v>
      </c>
      <c r="F3927" s="17" t="n">
        <v>0</v>
      </c>
      <c r="G3927" s="16" t="n">
        <v>7123.56</v>
      </c>
      <c r="I3927" s="1" t="str">
        <f aca="false">INDEX(Products!$C$2:$C$51,MATCH(C3927,Products!$A$2:$A$51,0))</f>
        <v>Fashion</v>
      </c>
      <c r="J3927" s="1" t="str">
        <f aca="false">INDEX(Orders!$E$2:$E$8001,MATCH(B3927,Orders!$A$2:$A$8001,0))</f>
        <v>Delivered</v>
      </c>
      <c r="K3927" s="1" t="str">
        <f aca="false">LEFT(INDEX(Orders!$C$2:$C$8001,MATCH(B3927,Orders!$A$2:$A$8001,0)),7)</f>
        <v>2024-10</v>
      </c>
    </row>
    <row r="3928" customFormat="false" ht="15" hidden="false" customHeight="true" outlineLevel="0" collapsed="false">
      <c r="A3928" s="1" t="s">
        <v>14398</v>
      </c>
      <c r="B3928" s="1" t="s">
        <v>4326</v>
      </c>
      <c r="C3928" s="1" t="s">
        <v>1940</v>
      </c>
      <c r="D3928" s="1" t="n">
        <v>1</v>
      </c>
      <c r="E3928" s="16" t="n">
        <v>2374.52</v>
      </c>
      <c r="F3928" s="17" t="n">
        <v>0</v>
      </c>
      <c r="G3928" s="16" t="n">
        <v>2374.52</v>
      </c>
      <c r="I3928" s="1" t="str">
        <f aca="false">INDEX(Products!$C$2:$C$51,MATCH(C3928,Products!$A$2:$A$51,0))</f>
        <v>Fashion</v>
      </c>
      <c r="J3928" s="1" t="str">
        <f aca="false">INDEX(Orders!$E$2:$E$8001,MATCH(B3928,Orders!$A$2:$A$8001,0))</f>
        <v>Delivered</v>
      </c>
      <c r="K3928" s="1" t="str">
        <f aca="false">LEFT(INDEX(Orders!$C$2:$C$8001,MATCH(B3928,Orders!$A$2:$A$8001,0)),7)</f>
        <v>2025-06</v>
      </c>
    </row>
    <row r="3929" customFormat="false" ht="15" hidden="false" customHeight="true" outlineLevel="0" collapsed="false">
      <c r="A3929" s="1" t="s">
        <v>14399</v>
      </c>
      <c r="B3929" s="1" t="s">
        <v>4328</v>
      </c>
      <c r="C3929" s="1" t="s">
        <v>1979</v>
      </c>
      <c r="D3929" s="1" t="n">
        <v>1</v>
      </c>
      <c r="E3929" s="16" t="n">
        <v>623</v>
      </c>
      <c r="F3929" s="17" t="n">
        <v>0</v>
      </c>
      <c r="G3929" s="16" t="n">
        <v>623</v>
      </c>
      <c r="I3929" s="1" t="str">
        <f aca="false">INDEX(Products!$C$2:$C$51,MATCH(C3929,Products!$A$2:$A$51,0))</f>
        <v>Beauty &amp; Personal Care</v>
      </c>
      <c r="J3929" s="1" t="str">
        <f aca="false">INDEX(Orders!$E$2:$E$8001,MATCH(B3929,Orders!$A$2:$A$8001,0))</f>
        <v>Returned</v>
      </c>
      <c r="K3929" s="1" t="str">
        <f aca="false">LEFT(INDEX(Orders!$C$2:$C$8001,MATCH(B3929,Orders!$A$2:$A$8001,0)),7)</f>
        <v>2025-10</v>
      </c>
    </row>
    <row r="3930" customFormat="false" ht="15" hidden="false" customHeight="true" outlineLevel="0" collapsed="false">
      <c r="A3930" s="1" t="s">
        <v>14400</v>
      </c>
      <c r="B3930" s="1" t="s">
        <v>4329</v>
      </c>
      <c r="C3930" s="1" t="s">
        <v>1975</v>
      </c>
      <c r="D3930" s="1" t="n">
        <v>1</v>
      </c>
      <c r="E3930" s="16" t="n">
        <v>862.99</v>
      </c>
      <c r="F3930" s="17" t="n">
        <v>0.15</v>
      </c>
      <c r="G3930" s="16" t="n">
        <v>733.54</v>
      </c>
      <c r="I3930" s="1" t="str">
        <f aca="false">INDEX(Products!$C$2:$C$51,MATCH(C3930,Products!$A$2:$A$51,0))</f>
        <v>Beauty &amp; Personal Care</v>
      </c>
      <c r="J3930" s="1" t="str">
        <f aca="false">INDEX(Orders!$E$2:$E$8001,MATCH(B3930,Orders!$A$2:$A$8001,0))</f>
        <v>Refunded</v>
      </c>
      <c r="K3930" s="1" t="str">
        <f aca="false">LEFT(INDEX(Orders!$C$2:$C$8001,MATCH(B3930,Orders!$A$2:$A$8001,0)),7)</f>
        <v>2025-10</v>
      </c>
    </row>
    <row r="3931" customFormat="false" ht="15" hidden="false" customHeight="true" outlineLevel="0" collapsed="false">
      <c r="A3931" s="1" t="s">
        <v>14401</v>
      </c>
      <c r="B3931" s="1" t="s">
        <v>4330</v>
      </c>
      <c r="C3931" s="1" t="s">
        <v>1930</v>
      </c>
      <c r="D3931" s="1" t="n">
        <v>2</v>
      </c>
      <c r="E3931" s="16" t="n">
        <v>2398.35</v>
      </c>
      <c r="F3931" s="17" t="n">
        <v>0</v>
      </c>
      <c r="G3931" s="16" t="n">
        <v>4796.7</v>
      </c>
      <c r="I3931" s="1" t="str">
        <f aca="false">INDEX(Products!$C$2:$C$51,MATCH(C3931,Products!$A$2:$A$51,0))</f>
        <v>Electronics</v>
      </c>
      <c r="J3931" s="1" t="str">
        <f aca="false">INDEX(Orders!$E$2:$E$8001,MATCH(B3931,Orders!$A$2:$A$8001,0))</f>
        <v>Delivered</v>
      </c>
      <c r="K3931" s="1" t="str">
        <f aca="false">LEFT(INDEX(Orders!$C$2:$C$8001,MATCH(B3931,Orders!$A$2:$A$8001,0)),7)</f>
        <v>2025-09</v>
      </c>
    </row>
    <row r="3932" customFormat="false" ht="15" hidden="false" customHeight="true" outlineLevel="0" collapsed="false">
      <c r="A3932" s="1" t="s">
        <v>14402</v>
      </c>
      <c r="B3932" s="1" t="s">
        <v>4331</v>
      </c>
      <c r="C3932" s="1" t="s">
        <v>1977</v>
      </c>
      <c r="D3932" s="1" t="n">
        <v>1</v>
      </c>
      <c r="E3932" s="16" t="n">
        <v>2386.05</v>
      </c>
      <c r="F3932" s="17" t="n">
        <v>0</v>
      </c>
      <c r="G3932" s="16" t="n">
        <v>2386.05</v>
      </c>
      <c r="I3932" s="1" t="str">
        <f aca="false">INDEX(Products!$C$2:$C$51,MATCH(C3932,Products!$A$2:$A$51,0))</f>
        <v>Beauty &amp; Personal Care</v>
      </c>
      <c r="J3932" s="1" t="str">
        <f aca="false">INDEX(Orders!$E$2:$E$8001,MATCH(B3932,Orders!$A$2:$A$8001,0))</f>
        <v>Delivered</v>
      </c>
      <c r="K3932" s="1" t="str">
        <f aca="false">LEFT(INDEX(Orders!$C$2:$C$8001,MATCH(B3932,Orders!$A$2:$A$8001,0)),7)</f>
        <v>2025-02</v>
      </c>
    </row>
    <row r="3933" customFormat="false" ht="15" hidden="false" customHeight="true" outlineLevel="0" collapsed="false">
      <c r="A3933" s="1" t="s">
        <v>14403</v>
      </c>
      <c r="B3933" s="1" t="s">
        <v>4332</v>
      </c>
      <c r="C3933" s="1" t="s">
        <v>1961</v>
      </c>
      <c r="D3933" s="1" t="n">
        <v>2</v>
      </c>
      <c r="E3933" s="16" t="n">
        <v>3493.68</v>
      </c>
      <c r="F3933" s="17" t="n">
        <v>0.15</v>
      </c>
      <c r="G3933" s="16" t="n">
        <v>5939.26</v>
      </c>
      <c r="I3933" s="1" t="str">
        <f aca="false">INDEX(Products!$C$2:$C$51,MATCH(C3933,Products!$A$2:$A$51,0))</f>
        <v>Home &amp; Kitchen</v>
      </c>
      <c r="J3933" s="1" t="str">
        <f aca="false">INDEX(Orders!$E$2:$E$8001,MATCH(B3933,Orders!$A$2:$A$8001,0))</f>
        <v>Delivered</v>
      </c>
      <c r="K3933" s="1" t="str">
        <f aca="false">LEFT(INDEX(Orders!$C$2:$C$8001,MATCH(B3933,Orders!$A$2:$A$8001,0)),7)</f>
        <v>2025-10</v>
      </c>
    </row>
    <row r="3934" customFormat="false" ht="15" hidden="false" customHeight="true" outlineLevel="0" collapsed="false">
      <c r="A3934" s="1" t="s">
        <v>14404</v>
      </c>
      <c r="B3934" s="1" t="s">
        <v>4333</v>
      </c>
      <c r="C3934" s="1" t="s">
        <v>1918</v>
      </c>
      <c r="D3934" s="1" t="n">
        <v>2</v>
      </c>
      <c r="E3934" s="16" t="n">
        <v>2978.99</v>
      </c>
      <c r="F3934" s="17" t="n">
        <v>0.15</v>
      </c>
      <c r="G3934" s="16" t="n">
        <v>5064.28</v>
      </c>
      <c r="I3934" s="1" t="str">
        <f aca="false">INDEX(Products!$C$2:$C$51,MATCH(C3934,Products!$A$2:$A$51,0))</f>
        <v>Electronics</v>
      </c>
      <c r="J3934" s="1" t="str">
        <f aca="false">INDEX(Orders!$E$2:$E$8001,MATCH(B3934,Orders!$A$2:$A$8001,0))</f>
        <v>Delivered</v>
      </c>
      <c r="K3934" s="1" t="str">
        <f aca="false">LEFT(INDEX(Orders!$C$2:$C$8001,MATCH(B3934,Orders!$A$2:$A$8001,0)),7)</f>
        <v>2025-12</v>
      </c>
    </row>
    <row r="3935" customFormat="false" ht="15" hidden="false" customHeight="true" outlineLevel="0" collapsed="false">
      <c r="A3935" s="1" t="s">
        <v>14405</v>
      </c>
      <c r="B3935" s="1" t="s">
        <v>4333</v>
      </c>
      <c r="C3935" s="1" t="s">
        <v>1928</v>
      </c>
      <c r="D3935" s="1" t="n">
        <v>1</v>
      </c>
      <c r="E3935" s="16" t="n">
        <v>657.82</v>
      </c>
      <c r="F3935" s="17" t="n">
        <v>0.1</v>
      </c>
      <c r="G3935" s="16" t="n">
        <v>592.04</v>
      </c>
      <c r="I3935" s="1" t="str">
        <f aca="false">INDEX(Products!$C$2:$C$51,MATCH(C3935,Products!$A$2:$A$51,0))</f>
        <v>Electronics</v>
      </c>
      <c r="J3935" s="1" t="str">
        <f aca="false">INDEX(Orders!$E$2:$E$8001,MATCH(B3935,Orders!$A$2:$A$8001,0))</f>
        <v>Delivered</v>
      </c>
      <c r="K3935" s="1" t="str">
        <f aca="false">LEFT(INDEX(Orders!$C$2:$C$8001,MATCH(B3935,Orders!$A$2:$A$8001,0)),7)</f>
        <v>2025-12</v>
      </c>
    </row>
    <row r="3936" customFormat="false" ht="15" hidden="false" customHeight="true" outlineLevel="0" collapsed="false">
      <c r="A3936" s="1" t="s">
        <v>14406</v>
      </c>
      <c r="B3936" s="1" t="s">
        <v>4333</v>
      </c>
      <c r="C3936" s="1" t="s">
        <v>1931</v>
      </c>
      <c r="D3936" s="1" t="n">
        <v>1</v>
      </c>
      <c r="E3936" s="16" t="n">
        <v>1111.28</v>
      </c>
      <c r="F3936" s="17" t="n">
        <v>0</v>
      </c>
      <c r="G3936" s="16" t="n">
        <v>1111.28</v>
      </c>
      <c r="I3936" s="1" t="str">
        <f aca="false">INDEX(Products!$C$2:$C$51,MATCH(C3936,Products!$A$2:$A$51,0))</f>
        <v>Electronics</v>
      </c>
      <c r="J3936" s="1" t="str">
        <f aca="false">INDEX(Orders!$E$2:$E$8001,MATCH(B3936,Orders!$A$2:$A$8001,0))</f>
        <v>Delivered</v>
      </c>
      <c r="K3936" s="1" t="str">
        <f aca="false">LEFT(INDEX(Orders!$C$2:$C$8001,MATCH(B3936,Orders!$A$2:$A$8001,0)),7)</f>
        <v>2025-12</v>
      </c>
    </row>
    <row r="3937" customFormat="false" ht="15" hidden="false" customHeight="true" outlineLevel="0" collapsed="false">
      <c r="A3937" s="1" t="s">
        <v>14407</v>
      </c>
      <c r="B3937" s="1" t="s">
        <v>4333</v>
      </c>
      <c r="C3937" s="1" t="s">
        <v>1953</v>
      </c>
      <c r="D3937" s="1" t="n">
        <v>2</v>
      </c>
      <c r="E3937" s="16" t="n">
        <v>4914.12</v>
      </c>
      <c r="F3937" s="17" t="n">
        <v>0.1</v>
      </c>
      <c r="G3937" s="16" t="n">
        <v>8845.42</v>
      </c>
      <c r="I3937" s="1" t="str">
        <f aca="false">INDEX(Products!$C$2:$C$51,MATCH(C3937,Products!$A$2:$A$51,0))</f>
        <v>Fashion</v>
      </c>
      <c r="J3937" s="1" t="str">
        <f aca="false">INDEX(Orders!$E$2:$E$8001,MATCH(B3937,Orders!$A$2:$A$8001,0))</f>
        <v>Delivered</v>
      </c>
      <c r="K3937" s="1" t="str">
        <f aca="false">LEFT(INDEX(Orders!$C$2:$C$8001,MATCH(B3937,Orders!$A$2:$A$8001,0)),7)</f>
        <v>2025-12</v>
      </c>
    </row>
    <row r="3938" customFormat="false" ht="15" hidden="false" customHeight="true" outlineLevel="0" collapsed="false">
      <c r="A3938" s="1" t="s">
        <v>14408</v>
      </c>
      <c r="B3938" s="1" t="s">
        <v>4333</v>
      </c>
      <c r="C3938" s="1" t="s">
        <v>2006</v>
      </c>
      <c r="D3938" s="1" t="n">
        <v>1</v>
      </c>
      <c r="E3938" s="16" t="n">
        <v>482.17</v>
      </c>
      <c r="F3938" s="17" t="n">
        <v>0</v>
      </c>
      <c r="G3938" s="16" t="n">
        <v>482.17</v>
      </c>
      <c r="I3938" s="1" t="str">
        <f aca="false">INDEX(Products!$C$2:$C$51,MATCH(C3938,Products!$A$2:$A$51,0))</f>
        <v>Books &amp; Stationery</v>
      </c>
      <c r="J3938" s="1" t="str">
        <f aca="false">INDEX(Orders!$E$2:$E$8001,MATCH(B3938,Orders!$A$2:$A$8001,0))</f>
        <v>Delivered</v>
      </c>
      <c r="K3938" s="1" t="str">
        <f aca="false">LEFT(INDEX(Orders!$C$2:$C$8001,MATCH(B3938,Orders!$A$2:$A$8001,0)),7)</f>
        <v>2025-12</v>
      </c>
    </row>
    <row r="3939" customFormat="false" ht="15" hidden="false" customHeight="true" outlineLevel="0" collapsed="false">
      <c r="A3939" s="1" t="s">
        <v>14409</v>
      </c>
      <c r="B3939" s="1" t="s">
        <v>4334</v>
      </c>
      <c r="C3939" s="1" t="s">
        <v>1980</v>
      </c>
      <c r="D3939" s="1" t="n">
        <v>1</v>
      </c>
      <c r="E3939" s="16" t="n">
        <v>2299.69</v>
      </c>
      <c r="F3939" s="17" t="n">
        <v>0.15</v>
      </c>
      <c r="G3939" s="16" t="n">
        <v>1954.74</v>
      </c>
      <c r="I3939" s="1" t="str">
        <f aca="false">INDEX(Products!$C$2:$C$51,MATCH(C3939,Products!$A$2:$A$51,0))</f>
        <v>Beauty &amp; Personal Care</v>
      </c>
      <c r="J3939" s="1" t="str">
        <f aca="false">INDEX(Orders!$E$2:$E$8001,MATCH(B3939,Orders!$A$2:$A$8001,0))</f>
        <v>Delivered</v>
      </c>
      <c r="K3939" s="1" t="str">
        <f aca="false">LEFT(INDEX(Orders!$C$2:$C$8001,MATCH(B3939,Orders!$A$2:$A$8001,0)),7)</f>
        <v>2024-04</v>
      </c>
    </row>
    <row r="3940" customFormat="false" ht="15" hidden="false" customHeight="true" outlineLevel="0" collapsed="false">
      <c r="A3940" s="1" t="s">
        <v>14410</v>
      </c>
      <c r="B3940" s="1" t="s">
        <v>4335</v>
      </c>
      <c r="C3940" s="1" t="s">
        <v>1975</v>
      </c>
      <c r="D3940" s="1" t="n">
        <v>1</v>
      </c>
      <c r="E3940" s="16" t="n">
        <v>862.99</v>
      </c>
      <c r="F3940" s="17" t="n">
        <v>0</v>
      </c>
      <c r="G3940" s="16" t="n">
        <v>862.99</v>
      </c>
      <c r="I3940" s="1" t="str">
        <f aca="false">INDEX(Products!$C$2:$C$51,MATCH(C3940,Products!$A$2:$A$51,0))</f>
        <v>Beauty &amp; Personal Care</v>
      </c>
      <c r="J3940" s="1" t="str">
        <f aca="false">INDEX(Orders!$E$2:$E$8001,MATCH(B3940,Orders!$A$2:$A$8001,0))</f>
        <v>Delivered</v>
      </c>
      <c r="K3940" s="1" t="str">
        <f aca="false">LEFT(INDEX(Orders!$C$2:$C$8001,MATCH(B3940,Orders!$A$2:$A$8001,0)),7)</f>
        <v>2024-01</v>
      </c>
    </row>
    <row r="3941" customFormat="false" ht="15" hidden="false" customHeight="true" outlineLevel="0" collapsed="false">
      <c r="A3941" s="1" t="s">
        <v>14411</v>
      </c>
      <c r="B3941" s="1" t="s">
        <v>4335</v>
      </c>
      <c r="C3941" s="1" t="s">
        <v>2007</v>
      </c>
      <c r="D3941" s="1" t="n">
        <v>1</v>
      </c>
      <c r="E3941" s="16" t="n">
        <v>750.27</v>
      </c>
      <c r="F3941" s="17" t="n">
        <v>0.1</v>
      </c>
      <c r="G3941" s="16" t="n">
        <v>675.24</v>
      </c>
      <c r="I3941" s="1" t="str">
        <f aca="false">INDEX(Products!$C$2:$C$51,MATCH(C3941,Products!$A$2:$A$51,0))</f>
        <v>Books &amp; Stationery</v>
      </c>
      <c r="J3941" s="1" t="str">
        <f aca="false">INDEX(Orders!$E$2:$E$8001,MATCH(B3941,Orders!$A$2:$A$8001,0))</f>
        <v>Delivered</v>
      </c>
      <c r="K3941" s="1" t="str">
        <f aca="false">LEFT(INDEX(Orders!$C$2:$C$8001,MATCH(B3941,Orders!$A$2:$A$8001,0)),7)</f>
        <v>2024-01</v>
      </c>
    </row>
    <row r="3942" customFormat="false" ht="15" hidden="false" customHeight="true" outlineLevel="0" collapsed="false">
      <c r="A3942" s="1" t="s">
        <v>14412</v>
      </c>
      <c r="B3942" s="1" t="s">
        <v>4336</v>
      </c>
      <c r="C3942" s="1" t="s">
        <v>1940</v>
      </c>
      <c r="D3942" s="1" t="n">
        <v>1</v>
      </c>
      <c r="E3942" s="16" t="n">
        <v>2374.52</v>
      </c>
      <c r="F3942" s="17" t="n">
        <v>0.1</v>
      </c>
      <c r="G3942" s="16" t="n">
        <v>2137.07</v>
      </c>
      <c r="I3942" s="1" t="str">
        <f aca="false">INDEX(Products!$C$2:$C$51,MATCH(C3942,Products!$A$2:$A$51,0))</f>
        <v>Fashion</v>
      </c>
      <c r="J3942" s="1" t="str">
        <f aca="false">INDEX(Orders!$E$2:$E$8001,MATCH(B3942,Orders!$A$2:$A$8001,0))</f>
        <v>Returned</v>
      </c>
      <c r="K3942" s="1" t="str">
        <f aca="false">LEFT(INDEX(Orders!$C$2:$C$8001,MATCH(B3942,Orders!$A$2:$A$8001,0)),7)</f>
        <v>2025-09</v>
      </c>
    </row>
    <row r="3943" customFormat="false" ht="15" hidden="false" customHeight="true" outlineLevel="0" collapsed="false">
      <c r="A3943" s="1" t="s">
        <v>14413</v>
      </c>
      <c r="B3943" s="1" t="s">
        <v>4336</v>
      </c>
      <c r="C3943" s="1" t="s">
        <v>1924</v>
      </c>
      <c r="D3943" s="1" t="n">
        <v>2</v>
      </c>
      <c r="E3943" s="16" t="n">
        <v>1971</v>
      </c>
      <c r="F3943" s="17" t="n">
        <v>0</v>
      </c>
      <c r="G3943" s="16" t="n">
        <v>3942</v>
      </c>
      <c r="I3943" s="1" t="str">
        <f aca="false">INDEX(Products!$C$2:$C$51,MATCH(C3943,Products!$A$2:$A$51,0))</f>
        <v>Electronics</v>
      </c>
      <c r="J3943" s="1" t="str">
        <f aca="false">INDEX(Orders!$E$2:$E$8001,MATCH(B3943,Orders!$A$2:$A$8001,0))</f>
        <v>Returned</v>
      </c>
      <c r="K3943" s="1" t="str">
        <f aca="false">LEFT(INDEX(Orders!$C$2:$C$8001,MATCH(B3943,Orders!$A$2:$A$8001,0)),7)</f>
        <v>2025-09</v>
      </c>
    </row>
    <row r="3944" customFormat="false" ht="15" hidden="false" customHeight="true" outlineLevel="0" collapsed="false">
      <c r="A3944" s="1" t="s">
        <v>14414</v>
      </c>
      <c r="B3944" s="1" t="s">
        <v>4336</v>
      </c>
      <c r="C3944" s="1" t="s">
        <v>1976</v>
      </c>
      <c r="D3944" s="1" t="n">
        <v>1</v>
      </c>
      <c r="E3944" s="16" t="n">
        <v>1603.35</v>
      </c>
      <c r="F3944" s="17" t="n">
        <v>0.05</v>
      </c>
      <c r="G3944" s="16" t="n">
        <v>1523.18</v>
      </c>
      <c r="I3944" s="1" t="str">
        <f aca="false">INDEX(Products!$C$2:$C$51,MATCH(C3944,Products!$A$2:$A$51,0))</f>
        <v>Beauty &amp; Personal Care</v>
      </c>
      <c r="J3944" s="1" t="str">
        <f aca="false">INDEX(Orders!$E$2:$E$8001,MATCH(B3944,Orders!$A$2:$A$8001,0))</f>
        <v>Returned</v>
      </c>
      <c r="K3944" s="1" t="str">
        <f aca="false">LEFT(INDEX(Orders!$C$2:$C$8001,MATCH(B3944,Orders!$A$2:$A$8001,0)),7)</f>
        <v>2025-09</v>
      </c>
    </row>
    <row r="3945" customFormat="false" ht="15" hidden="false" customHeight="true" outlineLevel="0" collapsed="false">
      <c r="A3945" s="1" t="s">
        <v>14415</v>
      </c>
      <c r="B3945" s="1" t="s">
        <v>4337</v>
      </c>
      <c r="C3945" s="1" t="s">
        <v>2006</v>
      </c>
      <c r="D3945" s="1" t="n">
        <v>1</v>
      </c>
      <c r="E3945" s="16" t="n">
        <v>482.17</v>
      </c>
      <c r="F3945" s="17" t="n">
        <v>0.05</v>
      </c>
      <c r="G3945" s="16" t="n">
        <v>458.06</v>
      </c>
      <c r="I3945" s="1" t="str">
        <f aca="false">INDEX(Products!$C$2:$C$51,MATCH(C3945,Products!$A$2:$A$51,0))</f>
        <v>Books &amp; Stationery</v>
      </c>
      <c r="J3945" s="1" t="str">
        <f aca="false">INDEX(Orders!$E$2:$E$8001,MATCH(B3945,Orders!$A$2:$A$8001,0))</f>
        <v>Delivered</v>
      </c>
      <c r="K3945" s="1" t="str">
        <f aca="false">LEFT(INDEX(Orders!$C$2:$C$8001,MATCH(B3945,Orders!$A$2:$A$8001,0)),7)</f>
        <v>2025-11</v>
      </c>
    </row>
    <row r="3946" customFormat="false" ht="15" hidden="false" customHeight="true" outlineLevel="0" collapsed="false">
      <c r="A3946" s="1" t="s">
        <v>14416</v>
      </c>
      <c r="B3946" s="1" t="s">
        <v>4338</v>
      </c>
      <c r="C3946" s="1" t="s">
        <v>1973</v>
      </c>
      <c r="D3946" s="1" t="n">
        <v>1</v>
      </c>
      <c r="E3946" s="16" t="n">
        <v>1158.24</v>
      </c>
      <c r="F3946" s="17" t="n">
        <v>0.1</v>
      </c>
      <c r="G3946" s="16" t="n">
        <v>1042.42</v>
      </c>
      <c r="I3946" s="1" t="str">
        <f aca="false">INDEX(Products!$C$2:$C$51,MATCH(C3946,Products!$A$2:$A$51,0))</f>
        <v>Home &amp; Kitchen</v>
      </c>
      <c r="J3946" s="1" t="str">
        <f aca="false">INDEX(Orders!$E$2:$E$8001,MATCH(B3946,Orders!$A$2:$A$8001,0))</f>
        <v>Delivered</v>
      </c>
      <c r="K3946" s="1" t="str">
        <f aca="false">LEFT(INDEX(Orders!$C$2:$C$8001,MATCH(B3946,Orders!$A$2:$A$8001,0)),7)</f>
        <v>2025-06</v>
      </c>
    </row>
    <row r="3947" customFormat="false" ht="15" hidden="false" customHeight="true" outlineLevel="0" collapsed="false">
      <c r="A3947" s="1" t="s">
        <v>14417</v>
      </c>
      <c r="B3947" s="1" t="s">
        <v>4338</v>
      </c>
      <c r="C3947" s="1" t="s">
        <v>1990</v>
      </c>
      <c r="D3947" s="1" t="n">
        <v>1</v>
      </c>
      <c r="E3947" s="16" t="n">
        <v>5311.32</v>
      </c>
      <c r="F3947" s="17" t="n">
        <v>0.1</v>
      </c>
      <c r="G3947" s="16" t="n">
        <v>4780.19</v>
      </c>
      <c r="I3947" s="1" t="str">
        <f aca="false">INDEX(Products!$C$2:$C$51,MATCH(C3947,Products!$A$2:$A$51,0))</f>
        <v>Sports &amp; Fitness</v>
      </c>
      <c r="J3947" s="1" t="str">
        <f aca="false">INDEX(Orders!$E$2:$E$8001,MATCH(B3947,Orders!$A$2:$A$8001,0))</f>
        <v>Delivered</v>
      </c>
      <c r="K3947" s="1" t="str">
        <f aca="false">LEFT(INDEX(Orders!$C$2:$C$8001,MATCH(B3947,Orders!$A$2:$A$8001,0)),7)</f>
        <v>2025-06</v>
      </c>
    </row>
    <row r="3948" customFormat="false" ht="15" hidden="false" customHeight="true" outlineLevel="0" collapsed="false">
      <c r="A3948" s="1" t="s">
        <v>14418</v>
      </c>
      <c r="B3948" s="1" t="s">
        <v>4339</v>
      </c>
      <c r="C3948" s="1" t="s">
        <v>1918</v>
      </c>
      <c r="D3948" s="1" t="n">
        <v>1</v>
      </c>
      <c r="E3948" s="16" t="n">
        <v>2978.99</v>
      </c>
      <c r="F3948" s="17" t="n">
        <v>0.15</v>
      </c>
      <c r="G3948" s="16" t="n">
        <v>2532.14</v>
      </c>
      <c r="I3948" s="1" t="str">
        <f aca="false">INDEX(Products!$C$2:$C$51,MATCH(C3948,Products!$A$2:$A$51,0))</f>
        <v>Electronics</v>
      </c>
      <c r="J3948" s="1" t="str">
        <f aca="false">INDEX(Orders!$E$2:$E$8001,MATCH(B3948,Orders!$A$2:$A$8001,0))</f>
        <v>Delivered</v>
      </c>
      <c r="K3948" s="1" t="str">
        <f aca="false">LEFT(INDEX(Orders!$C$2:$C$8001,MATCH(B3948,Orders!$A$2:$A$8001,0)),7)</f>
        <v>2025-04</v>
      </c>
    </row>
    <row r="3949" customFormat="false" ht="15" hidden="false" customHeight="true" outlineLevel="0" collapsed="false">
      <c r="A3949" s="1" t="s">
        <v>14419</v>
      </c>
      <c r="B3949" s="1" t="s">
        <v>4340</v>
      </c>
      <c r="C3949" s="1" t="s">
        <v>1975</v>
      </c>
      <c r="D3949" s="1" t="n">
        <v>1</v>
      </c>
      <c r="E3949" s="16" t="n">
        <v>862.99</v>
      </c>
      <c r="F3949" s="17" t="n">
        <v>0</v>
      </c>
      <c r="G3949" s="16" t="n">
        <v>862.99</v>
      </c>
      <c r="I3949" s="1" t="str">
        <f aca="false">INDEX(Products!$C$2:$C$51,MATCH(C3949,Products!$A$2:$A$51,0))</f>
        <v>Beauty &amp; Personal Care</v>
      </c>
      <c r="J3949" s="1" t="str">
        <f aca="false">INDEX(Orders!$E$2:$E$8001,MATCH(B3949,Orders!$A$2:$A$8001,0))</f>
        <v>Delivered</v>
      </c>
      <c r="K3949" s="1" t="str">
        <f aca="false">LEFT(INDEX(Orders!$C$2:$C$8001,MATCH(B3949,Orders!$A$2:$A$8001,0)),7)</f>
        <v>2024-10</v>
      </c>
    </row>
    <row r="3950" customFormat="false" ht="15" hidden="false" customHeight="true" outlineLevel="0" collapsed="false">
      <c r="A3950" s="1" t="s">
        <v>14420</v>
      </c>
      <c r="B3950" s="1" t="s">
        <v>4341</v>
      </c>
      <c r="C3950" s="1" t="s">
        <v>2007</v>
      </c>
      <c r="D3950" s="1" t="n">
        <v>1</v>
      </c>
      <c r="E3950" s="16" t="n">
        <v>750.27</v>
      </c>
      <c r="F3950" s="17" t="n">
        <v>0.05</v>
      </c>
      <c r="G3950" s="16" t="n">
        <v>712.76</v>
      </c>
      <c r="I3950" s="1" t="str">
        <f aca="false">INDEX(Products!$C$2:$C$51,MATCH(C3950,Products!$A$2:$A$51,0))</f>
        <v>Books &amp; Stationery</v>
      </c>
      <c r="J3950" s="1" t="str">
        <f aca="false">INDEX(Orders!$E$2:$E$8001,MATCH(B3950,Orders!$A$2:$A$8001,0))</f>
        <v>Delivered</v>
      </c>
      <c r="K3950" s="1" t="str">
        <f aca="false">LEFT(INDEX(Orders!$C$2:$C$8001,MATCH(B3950,Orders!$A$2:$A$8001,0)),7)</f>
        <v>2025-05</v>
      </c>
    </row>
    <row r="3951" customFormat="false" ht="15" hidden="false" customHeight="true" outlineLevel="0" collapsed="false">
      <c r="A3951" s="1" t="s">
        <v>14421</v>
      </c>
      <c r="B3951" s="1" t="s">
        <v>4341</v>
      </c>
      <c r="C3951" s="1" t="s">
        <v>2006</v>
      </c>
      <c r="D3951" s="1" t="n">
        <v>2</v>
      </c>
      <c r="E3951" s="16" t="n">
        <v>482.17</v>
      </c>
      <c r="F3951" s="17" t="n">
        <v>0.05</v>
      </c>
      <c r="G3951" s="16" t="n">
        <v>916.12</v>
      </c>
      <c r="I3951" s="1" t="str">
        <f aca="false">INDEX(Products!$C$2:$C$51,MATCH(C3951,Products!$A$2:$A$51,0))</f>
        <v>Books &amp; Stationery</v>
      </c>
      <c r="J3951" s="1" t="str">
        <f aca="false">INDEX(Orders!$E$2:$E$8001,MATCH(B3951,Orders!$A$2:$A$8001,0))</f>
        <v>Delivered</v>
      </c>
      <c r="K3951" s="1" t="str">
        <f aca="false">LEFT(INDEX(Orders!$C$2:$C$8001,MATCH(B3951,Orders!$A$2:$A$8001,0)),7)</f>
        <v>2025-05</v>
      </c>
    </row>
    <row r="3952" customFormat="false" ht="15" hidden="false" customHeight="true" outlineLevel="0" collapsed="false">
      <c r="A3952" s="1" t="s">
        <v>14422</v>
      </c>
      <c r="B3952" s="1" t="s">
        <v>4341</v>
      </c>
      <c r="C3952" s="1" t="s">
        <v>1971</v>
      </c>
      <c r="D3952" s="1" t="n">
        <v>2</v>
      </c>
      <c r="E3952" s="16" t="n">
        <v>2073.63</v>
      </c>
      <c r="F3952" s="17" t="n">
        <v>0</v>
      </c>
      <c r="G3952" s="16" t="n">
        <v>4147.26</v>
      </c>
      <c r="I3952" s="1" t="str">
        <f aca="false">INDEX(Products!$C$2:$C$51,MATCH(C3952,Products!$A$2:$A$51,0))</f>
        <v>Home &amp; Kitchen</v>
      </c>
      <c r="J3952" s="1" t="str">
        <f aca="false">INDEX(Orders!$E$2:$E$8001,MATCH(B3952,Orders!$A$2:$A$8001,0))</f>
        <v>Delivered</v>
      </c>
      <c r="K3952" s="1" t="str">
        <f aca="false">LEFT(INDEX(Orders!$C$2:$C$8001,MATCH(B3952,Orders!$A$2:$A$8001,0)),7)</f>
        <v>2025-05</v>
      </c>
    </row>
    <row r="3953" customFormat="false" ht="15" hidden="false" customHeight="true" outlineLevel="0" collapsed="false">
      <c r="A3953" s="1" t="s">
        <v>14423</v>
      </c>
      <c r="B3953" s="1" t="s">
        <v>4341</v>
      </c>
      <c r="C3953" s="1" t="s">
        <v>1977</v>
      </c>
      <c r="D3953" s="1" t="n">
        <v>3</v>
      </c>
      <c r="E3953" s="16" t="n">
        <v>2386.05</v>
      </c>
      <c r="F3953" s="17" t="n">
        <v>0.2</v>
      </c>
      <c r="G3953" s="16" t="n">
        <v>5726.52</v>
      </c>
      <c r="I3953" s="1" t="str">
        <f aca="false">INDEX(Products!$C$2:$C$51,MATCH(C3953,Products!$A$2:$A$51,0))</f>
        <v>Beauty &amp; Personal Care</v>
      </c>
      <c r="J3953" s="1" t="str">
        <f aca="false">INDEX(Orders!$E$2:$E$8001,MATCH(B3953,Orders!$A$2:$A$8001,0))</f>
        <v>Delivered</v>
      </c>
      <c r="K3953" s="1" t="str">
        <f aca="false">LEFT(INDEX(Orders!$C$2:$C$8001,MATCH(B3953,Orders!$A$2:$A$8001,0)),7)</f>
        <v>2025-05</v>
      </c>
    </row>
    <row r="3954" customFormat="false" ht="15" hidden="false" customHeight="true" outlineLevel="0" collapsed="false">
      <c r="A3954" s="1" t="s">
        <v>14424</v>
      </c>
      <c r="B3954" s="1" t="s">
        <v>4341</v>
      </c>
      <c r="C3954" s="1" t="s">
        <v>1979</v>
      </c>
      <c r="D3954" s="1" t="n">
        <v>1</v>
      </c>
      <c r="E3954" s="16" t="n">
        <v>623</v>
      </c>
      <c r="F3954" s="17" t="n">
        <v>0.05</v>
      </c>
      <c r="G3954" s="16" t="n">
        <v>591.85</v>
      </c>
      <c r="I3954" s="1" t="str">
        <f aca="false">INDEX(Products!$C$2:$C$51,MATCH(C3954,Products!$A$2:$A$51,0))</f>
        <v>Beauty &amp; Personal Care</v>
      </c>
      <c r="J3954" s="1" t="str">
        <f aca="false">INDEX(Orders!$E$2:$E$8001,MATCH(B3954,Orders!$A$2:$A$8001,0))</f>
        <v>Delivered</v>
      </c>
      <c r="K3954" s="1" t="str">
        <f aca="false">LEFT(INDEX(Orders!$C$2:$C$8001,MATCH(B3954,Orders!$A$2:$A$8001,0)),7)</f>
        <v>2025-05</v>
      </c>
    </row>
    <row r="3955" customFormat="false" ht="15" hidden="false" customHeight="true" outlineLevel="0" collapsed="false">
      <c r="A3955" s="1" t="s">
        <v>14425</v>
      </c>
      <c r="B3955" s="1" t="s">
        <v>4342</v>
      </c>
      <c r="C3955" s="1" t="s">
        <v>1949</v>
      </c>
      <c r="D3955" s="1" t="n">
        <v>2</v>
      </c>
      <c r="E3955" s="16" t="n">
        <v>4185.64</v>
      </c>
      <c r="F3955" s="17" t="n">
        <v>0.15</v>
      </c>
      <c r="G3955" s="16" t="n">
        <v>7115.59</v>
      </c>
      <c r="I3955" s="1" t="str">
        <f aca="false">INDEX(Products!$C$2:$C$51,MATCH(C3955,Products!$A$2:$A$51,0))</f>
        <v>Fashion</v>
      </c>
      <c r="J3955" s="1" t="str">
        <f aca="false">INDEX(Orders!$E$2:$E$8001,MATCH(B3955,Orders!$A$2:$A$8001,0))</f>
        <v>Delivered</v>
      </c>
      <c r="K3955" s="1" t="str">
        <f aca="false">LEFT(INDEX(Orders!$C$2:$C$8001,MATCH(B3955,Orders!$A$2:$A$8001,0)),7)</f>
        <v>2025-10</v>
      </c>
    </row>
    <row r="3956" customFormat="false" ht="15" hidden="false" customHeight="true" outlineLevel="0" collapsed="false">
      <c r="A3956" s="1" t="s">
        <v>14426</v>
      </c>
      <c r="B3956" s="1" t="s">
        <v>4342</v>
      </c>
      <c r="C3956" s="1" t="s">
        <v>2006</v>
      </c>
      <c r="D3956" s="1" t="n">
        <v>1</v>
      </c>
      <c r="E3956" s="16" t="n">
        <v>482.17</v>
      </c>
      <c r="F3956" s="17" t="n">
        <v>0</v>
      </c>
      <c r="G3956" s="16" t="n">
        <v>482.17</v>
      </c>
      <c r="I3956" s="1" t="str">
        <f aca="false">INDEX(Products!$C$2:$C$51,MATCH(C3956,Products!$A$2:$A$51,0))</f>
        <v>Books &amp; Stationery</v>
      </c>
      <c r="J3956" s="1" t="str">
        <f aca="false">INDEX(Orders!$E$2:$E$8001,MATCH(B3956,Orders!$A$2:$A$8001,0))</f>
        <v>Delivered</v>
      </c>
      <c r="K3956" s="1" t="str">
        <f aca="false">LEFT(INDEX(Orders!$C$2:$C$8001,MATCH(B3956,Orders!$A$2:$A$8001,0)),7)</f>
        <v>2025-10</v>
      </c>
    </row>
    <row r="3957" customFormat="false" ht="15" hidden="false" customHeight="true" outlineLevel="0" collapsed="false">
      <c r="A3957" s="1" t="s">
        <v>14427</v>
      </c>
      <c r="B3957" s="1" t="s">
        <v>4343</v>
      </c>
      <c r="C3957" s="1" t="s">
        <v>1975</v>
      </c>
      <c r="D3957" s="1" t="n">
        <v>1</v>
      </c>
      <c r="E3957" s="16" t="n">
        <v>862.99</v>
      </c>
      <c r="F3957" s="17" t="n">
        <v>0</v>
      </c>
      <c r="G3957" s="16" t="n">
        <v>862.99</v>
      </c>
      <c r="I3957" s="1" t="str">
        <f aca="false">INDEX(Products!$C$2:$C$51,MATCH(C3957,Products!$A$2:$A$51,0))</f>
        <v>Beauty &amp; Personal Care</v>
      </c>
      <c r="J3957" s="1" t="str">
        <f aca="false">INDEX(Orders!$E$2:$E$8001,MATCH(B3957,Orders!$A$2:$A$8001,0))</f>
        <v>Cancelled</v>
      </c>
      <c r="K3957" s="1" t="str">
        <f aca="false">LEFT(INDEX(Orders!$C$2:$C$8001,MATCH(B3957,Orders!$A$2:$A$8001,0)),7)</f>
        <v>2025-05</v>
      </c>
    </row>
    <row r="3958" customFormat="false" ht="15" hidden="false" customHeight="true" outlineLevel="0" collapsed="false">
      <c r="A3958" s="1" t="s">
        <v>14428</v>
      </c>
      <c r="B3958" s="1" t="s">
        <v>4343</v>
      </c>
      <c r="C3958" s="1" t="s">
        <v>1940</v>
      </c>
      <c r="D3958" s="1" t="n">
        <v>3</v>
      </c>
      <c r="E3958" s="16" t="n">
        <v>2374.52</v>
      </c>
      <c r="F3958" s="17" t="n">
        <v>0.05</v>
      </c>
      <c r="G3958" s="16" t="n">
        <v>6767.38</v>
      </c>
      <c r="I3958" s="1" t="str">
        <f aca="false">INDEX(Products!$C$2:$C$51,MATCH(C3958,Products!$A$2:$A$51,0))</f>
        <v>Fashion</v>
      </c>
      <c r="J3958" s="1" t="str">
        <f aca="false">INDEX(Orders!$E$2:$E$8001,MATCH(B3958,Orders!$A$2:$A$8001,0))</f>
        <v>Cancelled</v>
      </c>
      <c r="K3958" s="1" t="str">
        <f aca="false">LEFT(INDEX(Orders!$C$2:$C$8001,MATCH(B3958,Orders!$A$2:$A$8001,0)),7)</f>
        <v>2025-05</v>
      </c>
    </row>
    <row r="3959" customFormat="false" ht="15" hidden="false" customHeight="true" outlineLevel="0" collapsed="false">
      <c r="A3959" s="1" t="s">
        <v>14429</v>
      </c>
      <c r="B3959" s="1" t="s">
        <v>4343</v>
      </c>
      <c r="C3959" s="1" t="s">
        <v>1959</v>
      </c>
      <c r="D3959" s="1" t="n">
        <v>2</v>
      </c>
      <c r="E3959" s="16" t="n">
        <v>2142.79</v>
      </c>
      <c r="F3959" s="17" t="n">
        <v>0</v>
      </c>
      <c r="G3959" s="16" t="n">
        <v>4285.58</v>
      </c>
      <c r="I3959" s="1" t="str">
        <f aca="false">INDEX(Products!$C$2:$C$51,MATCH(C3959,Products!$A$2:$A$51,0))</f>
        <v>Home &amp; Kitchen</v>
      </c>
      <c r="J3959" s="1" t="str">
        <f aca="false">INDEX(Orders!$E$2:$E$8001,MATCH(B3959,Orders!$A$2:$A$8001,0))</f>
        <v>Cancelled</v>
      </c>
      <c r="K3959" s="1" t="str">
        <f aca="false">LEFT(INDEX(Orders!$C$2:$C$8001,MATCH(B3959,Orders!$A$2:$A$8001,0)),7)</f>
        <v>2025-05</v>
      </c>
    </row>
    <row r="3960" customFormat="false" ht="15" hidden="false" customHeight="true" outlineLevel="0" collapsed="false">
      <c r="A3960" s="1" t="s">
        <v>14430</v>
      </c>
      <c r="B3960" s="1" t="s">
        <v>4343</v>
      </c>
      <c r="C3960" s="1" t="s">
        <v>1990</v>
      </c>
      <c r="D3960" s="1" t="n">
        <v>1</v>
      </c>
      <c r="E3960" s="16" t="n">
        <v>5311.32</v>
      </c>
      <c r="F3960" s="17" t="n">
        <v>0</v>
      </c>
      <c r="G3960" s="16" t="n">
        <v>5311.32</v>
      </c>
      <c r="I3960" s="1" t="str">
        <f aca="false">INDEX(Products!$C$2:$C$51,MATCH(C3960,Products!$A$2:$A$51,0))</f>
        <v>Sports &amp; Fitness</v>
      </c>
      <c r="J3960" s="1" t="str">
        <f aca="false">INDEX(Orders!$E$2:$E$8001,MATCH(B3960,Orders!$A$2:$A$8001,0))</f>
        <v>Cancelled</v>
      </c>
      <c r="K3960" s="1" t="str">
        <f aca="false">LEFT(INDEX(Orders!$C$2:$C$8001,MATCH(B3960,Orders!$A$2:$A$8001,0)),7)</f>
        <v>2025-05</v>
      </c>
    </row>
    <row r="3961" customFormat="false" ht="15" hidden="false" customHeight="true" outlineLevel="0" collapsed="false">
      <c r="A3961" s="1" t="s">
        <v>14431</v>
      </c>
      <c r="B3961" s="1" t="s">
        <v>4343</v>
      </c>
      <c r="C3961" s="1" t="s">
        <v>1930</v>
      </c>
      <c r="D3961" s="1" t="n">
        <v>3</v>
      </c>
      <c r="E3961" s="16" t="n">
        <v>2398.35</v>
      </c>
      <c r="F3961" s="17" t="n">
        <v>0.05</v>
      </c>
      <c r="G3961" s="16" t="n">
        <v>6835.3</v>
      </c>
      <c r="I3961" s="1" t="str">
        <f aca="false">INDEX(Products!$C$2:$C$51,MATCH(C3961,Products!$A$2:$A$51,0))</f>
        <v>Electronics</v>
      </c>
      <c r="J3961" s="1" t="str">
        <f aca="false">INDEX(Orders!$E$2:$E$8001,MATCH(B3961,Orders!$A$2:$A$8001,0))</f>
        <v>Cancelled</v>
      </c>
      <c r="K3961" s="1" t="str">
        <f aca="false">LEFT(INDEX(Orders!$C$2:$C$8001,MATCH(B3961,Orders!$A$2:$A$8001,0)),7)</f>
        <v>2025-05</v>
      </c>
    </row>
    <row r="3962" customFormat="false" ht="15" hidden="false" customHeight="true" outlineLevel="0" collapsed="false">
      <c r="A3962" s="1" t="s">
        <v>14432</v>
      </c>
      <c r="B3962" s="1" t="s">
        <v>4344</v>
      </c>
      <c r="C3962" s="1" t="s">
        <v>1935</v>
      </c>
      <c r="D3962" s="1" t="n">
        <v>2</v>
      </c>
      <c r="E3962" s="16" t="n">
        <v>14558.72</v>
      </c>
      <c r="F3962" s="17" t="n">
        <v>0.2</v>
      </c>
      <c r="G3962" s="16" t="n">
        <v>23293.95</v>
      </c>
      <c r="I3962" s="1" t="str">
        <f aca="false">INDEX(Products!$C$2:$C$51,MATCH(C3962,Products!$A$2:$A$51,0))</f>
        <v>Electronics</v>
      </c>
      <c r="J3962" s="1" t="str">
        <f aca="false">INDEX(Orders!$E$2:$E$8001,MATCH(B3962,Orders!$A$2:$A$8001,0))</f>
        <v>Delivered</v>
      </c>
      <c r="K3962" s="1" t="str">
        <f aca="false">LEFT(INDEX(Orders!$C$2:$C$8001,MATCH(B3962,Orders!$A$2:$A$8001,0)),7)</f>
        <v>2025-08</v>
      </c>
    </row>
    <row r="3963" customFormat="false" ht="15" hidden="false" customHeight="true" outlineLevel="0" collapsed="false">
      <c r="A3963" s="1" t="s">
        <v>14433</v>
      </c>
      <c r="B3963" s="1" t="s">
        <v>4345</v>
      </c>
      <c r="C3963" s="1" t="s">
        <v>1984</v>
      </c>
      <c r="D3963" s="1" t="n">
        <v>1</v>
      </c>
      <c r="E3963" s="16" t="n">
        <v>1134.82</v>
      </c>
      <c r="F3963" s="17" t="n">
        <v>0</v>
      </c>
      <c r="G3963" s="16" t="n">
        <v>1134.82</v>
      </c>
      <c r="I3963" s="1" t="str">
        <f aca="false">INDEX(Products!$C$2:$C$51,MATCH(C3963,Products!$A$2:$A$51,0))</f>
        <v>Beauty &amp; Personal Care</v>
      </c>
      <c r="J3963" s="1" t="str">
        <f aca="false">INDEX(Orders!$E$2:$E$8001,MATCH(B3963,Orders!$A$2:$A$8001,0))</f>
        <v>Delivered</v>
      </c>
      <c r="K3963" s="1" t="str">
        <f aca="false">LEFT(INDEX(Orders!$C$2:$C$8001,MATCH(B3963,Orders!$A$2:$A$8001,0)),7)</f>
        <v>2024-01</v>
      </c>
    </row>
    <row r="3964" customFormat="false" ht="15" hidden="false" customHeight="true" outlineLevel="0" collapsed="false">
      <c r="A3964" s="1" t="s">
        <v>14434</v>
      </c>
      <c r="B3964" s="1" t="s">
        <v>4345</v>
      </c>
      <c r="C3964" s="1" t="s">
        <v>2006</v>
      </c>
      <c r="D3964" s="1" t="n">
        <v>2</v>
      </c>
      <c r="E3964" s="16" t="n">
        <v>482.17</v>
      </c>
      <c r="F3964" s="17" t="n">
        <v>0</v>
      </c>
      <c r="G3964" s="16" t="n">
        <v>964.34</v>
      </c>
      <c r="I3964" s="1" t="str">
        <f aca="false">INDEX(Products!$C$2:$C$51,MATCH(C3964,Products!$A$2:$A$51,0))</f>
        <v>Books &amp; Stationery</v>
      </c>
      <c r="J3964" s="1" t="str">
        <f aca="false">INDEX(Orders!$E$2:$E$8001,MATCH(B3964,Orders!$A$2:$A$8001,0))</f>
        <v>Delivered</v>
      </c>
      <c r="K3964" s="1" t="str">
        <f aca="false">LEFT(INDEX(Orders!$C$2:$C$8001,MATCH(B3964,Orders!$A$2:$A$8001,0)),7)</f>
        <v>2024-01</v>
      </c>
    </row>
    <row r="3965" customFormat="false" ht="15" hidden="false" customHeight="true" outlineLevel="0" collapsed="false">
      <c r="A3965" s="1" t="s">
        <v>14435</v>
      </c>
      <c r="B3965" s="1" t="s">
        <v>4345</v>
      </c>
      <c r="C3965" s="1" t="s">
        <v>2000</v>
      </c>
      <c r="D3965" s="1" t="n">
        <v>1</v>
      </c>
      <c r="E3965" s="16" t="n">
        <v>425.08</v>
      </c>
      <c r="F3965" s="17" t="n">
        <v>0</v>
      </c>
      <c r="G3965" s="16" t="n">
        <v>425.08</v>
      </c>
      <c r="I3965" s="1" t="str">
        <f aca="false">INDEX(Products!$C$2:$C$51,MATCH(C3965,Products!$A$2:$A$51,0))</f>
        <v>Books &amp; Stationery</v>
      </c>
      <c r="J3965" s="1" t="str">
        <f aca="false">INDEX(Orders!$E$2:$E$8001,MATCH(B3965,Orders!$A$2:$A$8001,0))</f>
        <v>Delivered</v>
      </c>
      <c r="K3965" s="1" t="str">
        <f aca="false">LEFT(INDEX(Orders!$C$2:$C$8001,MATCH(B3965,Orders!$A$2:$A$8001,0)),7)</f>
        <v>2024-01</v>
      </c>
    </row>
    <row r="3966" customFormat="false" ht="15" hidden="false" customHeight="true" outlineLevel="0" collapsed="false">
      <c r="A3966" s="1" t="s">
        <v>14436</v>
      </c>
      <c r="B3966" s="1" t="s">
        <v>4346</v>
      </c>
      <c r="C3966" s="1" t="s">
        <v>2007</v>
      </c>
      <c r="D3966" s="1" t="n">
        <v>1</v>
      </c>
      <c r="E3966" s="16" t="n">
        <v>750.27</v>
      </c>
      <c r="F3966" s="17" t="n">
        <v>0</v>
      </c>
      <c r="G3966" s="16" t="n">
        <v>750.27</v>
      </c>
      <c r="I3966" s="1" t="str">
        <f aca="false">INDEX(Products!$C$2:$C$51,MATCH(C3966,Products!$A$2:$A$51,0))</f>
        <v>Books &amp; Stationery</v>
      </c>
      <c r="J3966" s="1" t="str">
        <f aca="false">INDEX(Orders!$E$2:$E$8001,MATCH(B3966,Orders!$A$2:$A$8001,0))</f>
        <v>Delivered</v>
      </c>
      <c r="K3966" s="1" t="str">
        <f aca="false">LEFT(INDEX(Orders!$C$2:$C$8001,MATCH(B3966,Orders!$A$2:$A$8001,0)),7)</f>
        <v>2025-03</v>
      </c>
    </row>
    <row r="3967" customFormat="false" ht="15" hidden="false" customHeight="true" outlineLevel="0" collapsed="false">
      <c r="A3967" s="1" t="s">
        <v>14437</v>
      </c>
      <c r="B3967" s="1" t="s">
        <v>4347</v>
      </c>
      <c r="C3967" s="1" t="s">
        <v>1997</v>
      </c>
      <c r="D3967" s="1" t="n">
        <v>2</v>
      </c>
      <c r="E3967" s="16" t="n">
        <v>311.15</v>
      </c>
      <c r="F3967" s="17" t="n">
        <v>0</v>
      </c>
      <c r="G3967" s="16" t="n">
        <v>622.3</v>
      </c>
      <c r="I3967" s="1" t="str">
        <f aca="false">INDEX(Products!$C$2:$C$51,MATCH(C3967,Products!$A$2:$A$51,0))</f>
        <v>Sports &amp; Fitness</v>
      </c>
      <c r="J3967" s="1" t="str">
        <f aca="false">INDEX(Orders!$E$2:$E$8001,MATCH(B3967,Orders!$A$2:$A$8001,0))</f>
        <v>Delivered</v>
      </c>
      <c r="K3967" s="1" t="str">
        <f aca="false">LEFT(INDEX(Orders!$C$2:$C$8001,MATCH(B3967,Orders!$A$2:$A$8001,0)),7)</f>
        <v>2024-03</v>
      </c>
    </row>
    <row r="3968" customFormat="false" ht="15" hidden="false" customHeight="true" outlineLevel="0" collapsed="false">
      <c r="A3968" s="1" t="s">
        <v>14438</v>
      </c>
      <c r="B3968" s="1" t="s">
        <v>4347</v>
      </c>
      <c r="C3968" s="1" t="s">
        <v>1976</v>
      </c>
      <c r="D3968" s="1" t="n">
        <v>1</v>
      </c>
      <c r="E3968" s="16" t="n">
        <v>1603.35</v>
      </c>
      <c r="F3968" s="17" t="n">
        <v>0.2</v>
      </c>
      <c r="G3968" s="16" t="n">
        <v>1282.68</v>
      </c>
      <c r="I3968" s="1" t="str">
        <f aca="false">INDEX(Products!$C$2:$C$51,MATCH(C3968,Products!$A$2:$A$51,0))</f>
        <v>Beauty &amp; Personal Care</v>
      </c>
      <c r="J3968" s="1" t="str">
        <f aca="false">INDEX(Orders!$E$2:$E$8001,MATCH(B3968,Orders!$A$2:$A$8001,0))</f>
        <v>Delivered</v>
      </c>
      <c r="K3968" s="1" t="str">
        <f aca="false">LEFT(INDEX(Orders!$C$2:$C$8001,MATCH(B3968,Orders!$A$2:$A$8001,0)),7)</f>
        <v>2024-03</v>
      </c>
    </row>
    <row r="3969" customFormat="false" ht="15" hidden="false" customHeight="true" outlineLevel="0" collapsed="false">
      <c r="A3969" s="1" t="s">
        <v>14439</v>
      </c>
      <c r="B3969" s="1" t="s">
        <v>4348</v>
      </c>
      <c r="C3969" s="1" t="s">
        <v>1997</v>
      </c>
      <c r="D3969" s="1" t="n">
        <v>1</v>
      </c>
      <c r="E3969" s="16" t="n">
        <v>311.15</v>
      </c>
      <c r="F3969" s="17" t="n">
        <v>0</v>
      </c>
      <c r="G3969" s="16" t="n">
        <v>311.15</v>
      </c>
      <c r="I3969" s="1" t="str">
        <f aca="false">INDEX(Products!$C$2:$C$51,MATCH(C3969,Products!$A$2:$A$51,0))</f>
        <v>Sports &amp; Fitness</v>
      </c>
      <c r="J3969" s="1" t="str">
        <f aca="false">INDEX(Orders!$E$2:$E$8001,MATCH(B3969,Orders!$A$2:$A$8001,0))</f>
        <v>Delivered</v>
      </c>
      <c r="K3969" s="1" t="str">
        <f aca="false">LEFT(INDEX(Orders!$C$2:$C$8001,MATCH(B3969,Orders!$A$2:$A$8001,0)),7)</f>
        <v>2024-08</v>
      </c>
    </row>
    <row r="3970" customFormat="false" ht="15" hidden="false" customHeight="true" outlineLevel="0" collapsed="false">
      <c r="A3970" s="1" t="s">
        <v>14440</v>
      </c>
      <c r="B3970" s="1" t="s">
        <v>4349</v>
      </c>
      <c r="C3970" s="1" t="s">
        <v>2006</v>
      </c>
      <c r="D3970" s="1" t="n">
        <v>1</v>
      </c>
      <c r="E3970" s="16" t="n">
        <v>482.17</v>
      </c>
      <c r="F3970" s="17" t="n">
        <v>0</v>
      </c>
      <c r="G3970" s="16" t="n">
        <v>482.17</v>
      </c>
      <c r="I3970" s="1" t="str">
        <f aca="false">INDEX(Products!$C$2:$C$51,MATCH(C3970,Products!$A$2:$A$51,0))</f>
        <v>Books &amp; Stationery</v>
      </c>
      <c r="J3970" s="1" t="str">
        <f aca="false">INDEX(Orders!$E$2:$E$8001,MATCH(B3970,Orders!$A$2:$A$8001,0))</f>
        <v>Delivered</v>
      </c>
      <c r="K3970" s="1" t="str">
        <f aca="false">LEFT(INDEX(Orders!$C$2:$C$8001,MATCH(B3970,Orders!$A$2:$A$8001,0)),7)</f>
        <v>2024-08</v>
      </c>
    </row>
    <row r="3971" customFormat="false" ht="15" hidden="false" customHeight="true" outlineLevel="0" collapsed="false">
      <c r="A3971" s="1" t="s">
        <v>14441</v>
      </c>
      <c r="B3971" s="1" t="s">
        <v>4349</v>
      </c>
      <c r="C3971" s="1" t="s">
        <v>1961</v>
      </c>
      <c r="D3971" s="1" t="n">
        <v>1</v>
      </c>
      <c r="E3971" s="16" t="n">
        <v>3493.68</v>
      </c>
      <c r="F3971" s="17" t="n">
        <v>0</v>
      </c>
      <c r="G3971" s="16" t="n">
        <v>3493.68</v>
      </c>
      <c r="I3971" s="1" t="str">
        <f aca="false">INDEX(Products!$C$2:$C$51,MATCH(C3971,Products!$A$2:$A$51,0))</f>
        <v>Home &amp; Kitchen</v>
      </c>
      <c r="J3971" s="1" t="str">
        <f aca="false">INDEX(Orders!$E$2:$E$8001,MATCH(B3971,Orders!$A$2:$A$8001,0))</f>
        <v>Delivered</v>
      </c>
      <c r="K3971" s="1" t="str">
        <f aca="false">LEFT(INDEX(Orders!$C$2:$C$8001,MATCH(B3971,Orders!$A$2:$A$8001,0)),7)</f>
        <v>2024-08</v>
      </c>
    </row>
    <row r="3972" customFormat="false" ht="15" hidden="false" customHeight="true" outlineLevel="0" collapsed="false">
      <c r="A3972" s="1" t="s">
        <v>14442</v>
      </c>
      <c r="B3972" s="1" t="s">
        <v>4349</v>
      </c>
      <c r="C3972" s="1" t="s">
        <v>1979</v>
      </c>
      <c r="D3972" s="1" t="n">
        <v>1</v>
      </c>
      <c r="E3972" s="16" t="n">
        <v>623</v>
      </c>
      <c r="F3972" s="17" t="n">
        <v>0.05</v>
      </c>
      <c r="G3972" s="16" t="n">
        <v>591.85</v>
      </c>
      <c r="I3972" s="1" t="str">
        <f aca="false">INDEX(Products!$C$2:$C$51,MATCH(C3972,Products!$A$2:$A$51,0))</f>
        <v>Beauty &amp; Personal Care</v>
      </c>
      <c r="J3972" s="1" t="str">
        <f aca="false">INDEX(Orders!$E$2:$E$8001,MATCH(B3972,Orders!$A$2:$A$8001,0))</f>
        <v>Delivered</v>
      </c>
      <c r="K3972" s="1" t="str">
        <f aca="false">LEFT(INDEX(Orders!$C$2:$C$8001,MATCH(B3972,Orders!$A$2:$A$8001,0)),7)</f>
        <v>2024-08</v>
      </c>
    </row>
    <row r="3973" customFormat="false" ht="15" hidden="false" customHeight="true" outlineLevel="0" collapsed="false">
      <c r="A3973" s="1" t="s">
        <v>14443</v>
      </c>
      <c r="B3973" s="1" t="s">
        <v>4350</v>
      </c>
      <c r="C3973" s="1" t="s">
        <v>1959</v>
      </c>
      <c r="D3973" s="1" t="n">
        <v>1</v>
      </c>
      <c r="E3973" s="16" t="n">
        <v>2142.79</v>
      </c>
      <c r="F3973" s="17" t="n">
        <v>0</v>
      </c>
      <c r="G3973" s="16" t="n">
        <v>2142.79</v>
      </c>
      <c r="I3973" s="1" t="str">
        <f aca="false">INDEX(Products!$C$2:$C$51,MATCH(C3973,Products!$A$2:$A$51,0))</f>
        <v>Home &amp; Kitchen</v>
      </c>
      <c r="J3973" s="1" t="str">
        <f aca="false">INDEX(Orders!$E$2:$E$8001,MATCH(B3973,Orders!$A$2:$A$8001,0))</f>
        <v>Delivered</v>
      </c>
      <c r="K3973" s="1" t="str">
        <f aca="false">LEFT(INDEX(Orders!$C$2:$C$8001,MATCH(B3973,Orders!$A$2:$A$8001,0)),7)</f>
        <v>2025-04</v>
      </c>
    </row>
    <row r="3974" customFormat="false" ht="15" hidden="false" customHeight="true" outlineLevel="0" collapsed="false">
      <c r="A3974" s="1" t="s">
        <v>14444</v>
      </c>
      <c r="B3974" s="1" t="s">
        <v>4350</v>
      </c>
      <c r="C3974" s="1" t="s">
        <v>2006</v>
      </c>
      <c r="D3974" s="1" t="n">
        <v>1</v>
      </c>
      <c r="E3974" s="16" t="n">
        <v>482.17</v>
      </c>
      <c r="F3974" s="17" t="n">
        <v>0</v>
      </c>
      <c r="G3974" s="16" t="n">
        <v>482.17</v>
      </c>
      <c r="I3974" s="1" t="str">
        <f aca="false">INDEX(Products!$C$2:$C$51,MATCH(C3974,Products!$A$2:$A$51,0))</f>
        <v>Books &amp; Stationery</v>
      </c>
      <c r="J3974" s="1" t="str">
        <f aca="false">INDEX(Orders!$E$2:$E$8001,MATCH(B3974,Orders!$A$2:$A$8001,0))</f>
        <v>Delivered</v>
      </c>
      <c r="K3974" s="1" t="str">
        <f aca="false">LEFT(INDEX(Orders!$C$2:$C$8001,MATCH(B3974,Orders!$A$2:$A$8001,0)),7)</f>
        <v>2025-04</v>
      </c>
    </row>
    <row r="3975" customFormat="false" ht="15" hidden="false" customHeight="true" outlineLevel="0" collapsed="false">
      <c r="A3975" s="1" t="s">
        <v>14445</v>
      </c>
      <c r="B3975" s="1" t="s">
        <v>4350</v>
      </c>
      <c r="C3975" s="1" t="s">
        <v>1988</v>
      </c>
      <c r="D3975" s="1" t="n">
        <v>2</v>
      </c>
      <c r="E3975" s="16" t="n">
        <v>681.07</v>
      </c>
      <c r="F3975" s="17" t="n">
        <v>0</v>
      </c>
      <c r="G3975" s="16" t="n">
        <v>1362.14</v>
      </c>
      <c r="I3975" s="1" t="str">
        <f aca="false">INDEX(Products!$C$2:$C$51,MATCH(C3975,Products!$A$2:$A$51,0))</f>
        <v>Sports &amp; Fitness</v>
      </c>
      <c r="J3975" s="1" t="str">
        <f aca="false">INDEX(Orders!$E$2:$E$8001,MATCH(B3975,Orders!$A$2:$A$8001,0))</f>
        <v>Delivered</v>
      </c>
      <c r="K3975" s="1" t="str">
        <f aca="false">LEFT(INDEX(Orders!$C$2:$C$8001,MATCH(B3975,Orders!$A$2:$A$8001,0)),7)</f>
        <v>2025-04</v>
      </c>
    </row>
    <row r="3976" customFormat="false" ht="15" hidden="false" customHeight="true" outlineLevel="0" collapsed="false">
      <c r="A3976" s="1" t="s">
        <v>14446</v>
      </c>
      <c r="B3976" s="1" t="s">
        <v>4350</v>
      </c>
      <c r="C3976" s="1" t="s">
        <v>2007</v>
      </c>
      <c r="D3976" s="1" t="n">
        <v>1</v>
      </c>
      <c r="E3976" s="16" t="n">
        <v>750.27</v>
      </c>
      <c r="F3976" s="17" t="n">
        <v>0.05</v>
      </c>
      <c r="G3976" s="16" t="n">
        <v>712.76</v>
      </c>
      <c r="I3976" s="1" t="str">
        <f aca="false">INDEX(Products!$C$2:$C$51,MATCH(C3976,Products!$A$2:$A$51,0))</f>
        <v>Books &amp; Stationery</v>
      </c>
      <c r="J3976" s="1" t="str">
        <f aca="false">INDEX(Orders!$E$2:$E$8001,MATCH(B3976,Orders!$A$2:$A$8001,0))</f>
        <v>Delivered</v>
      </c>
      <c r="K3976" s="1" t="str">
        <f aca="false">LEFT(INDEX(Orders!$C$2:$C$8001,MATCH(B3976,Orders!$A$2:$A$8001,0)),7)</f>
        <v>2025-04</v>
      </c>
    </row>
    <row r="3977" customFormat="false" ht="15" hidden="false" customHeight="true" outlineLevel="0" collapsed="false">
      <c r="A3977" s="1" t="s">
        <v>14447</v>
      </c>
      <c r="B3977" s="1" t="s">
        <v>4351</v>
      </c>
      <c r="C3977" s="1" t="s">
        <v>1920</v>
      </c>
      <c r="D3977" s="1" t="n">
        <v>1</v>
      </c>
      <c r="E3977" s="16" t="n">
        <v>4273.58</v>
      </c>
      <c r="F3977" s="17" t="n">
        <v>0.2</v>
      </c>
      <c r="G3977" s="16" t="n">
        <v>3418.86</v>
      </c>
      <c r="I3977" s="1" t="str">
        <f aca="false">INDEX(Products!$C$2:$C$51,MATCH(C3977,Products!$A$2:$A$51,0))</f>
        <v>Electronics</v>
      </c>
      <c r="J3977" s="1" t="str">
        <f aca="false">INDEX(Orders!$E$2:$E$8001,MATCH(B3977,Orders!$A$2:$A$8001,0))</f>
        <v>Delivered</v>
      </c>
      <c r="K3977" s="1" t="str">
        <f aca="false">LEFT(INDEX(Orders!$C$2:$C$8001,MATCH(B3977,Orders!$A$2:$A$8001,0)),7)</f>
        <v>2024-07</v>
      </c>
    </row>
    <row r="3978" customFormat="false" ht="15" hidden="false" customHeight="true" outlineLevel="0" collapsed="false">
      <c r="A3978" s="1" t="s">
        <v>14448</v>
      </c>
      <c r="B3978" s="1" t="s">
        <v>4351</v>
      </c>
      <c r="C3978" s="1" t="s">
        <v>2006</v>
      </c>
      <c r="D3978" s="1" t="n">
        <v>1</v>
      </c>
      <c r="E3978" s="16" t="n">
        <v>482.17</v>
      </c>
      <c r="F3978" s="17" t="n">
        <v>0</v>
      </c>
      <c r="G3978" s="16" t="n">
        <v>482.17</v>
      </c>
      <c r="I3978" s="1" t="str">
        <f aca="false">INDEX(Products!$C$2:$C$51,MATCH(C3978,Products!$A$2:$A$51,0))</f>
        <v>Books &amp; Stationery</v>
      </c>
      <c r="J3978" s="1" t="str">
        <f aca="false">INDEX(Orders!$E$2:$E$8001,MATCH(B3978,Orders!$A$2:$A$8001,0))</f>
        <v>Delivered</v>
      </c>
      <c r="K3978" s="1" t="str">
        <f aca="false">LEFT(INDEX(Orders!$C$2:$C$8001,MATCH(B3978,Orders!$A$2:$A$8001,0)),7)</f>
        <v>2024-07</v>
      </c>
    </row>
    <row r="3979" customFormat="false" ht="15" hidden="false" customHeight="true" outlineLevel="0" collapsed="false">
      <c r="A3979" s="1" t="s">
        <v>14449</v>
      </c>
      <c r="B3979" s="1" t="s">
        <v>4351</v>
      </c>
      <c r="C3979" s="1" t="s">
        <v>1971</v>
      </c>
      <c r="D3979" s="1" t="n">
        <v>1</v>
      </c>
      <c r="E3979" s="16" t="n">
        <v>2073.63</v>
      </c>
      <c r="F3979" s="17" t="n">
        <v>0</v>
      </c>
      <c r="G3979" s="16" t="n">
        <v>2073.63</v>
      </c>
      <c r="I3979" s="1" t="str">
        <f aca="false">INDEX(Products!$C$2:$C$51,MATCH(C3979,Products!$A$2:$A$51,0))</f>
        <v>Home &amp; Kitchen</v>
      </c>
      <c r="J3979" s="1" t="str">
        <f aca="false">INDEX(Orders!$E$2:$E$8001,MATCH(B3979,Orders!$A$2:$A$8001,0))</f>
        <v>Delivered</v>
      </c>
      <c r="K3979" s="1" t="str">
        <f aca="false">LEFT(INDEX(Orders!$C$2:$C$8001,MATCH(B3979,Orders!$A$2:$A$8001,0)),7)</f>
        <v>2024-07</v>
      </c>
    </row>
    <row r="3980" customFormat="false" ht="15" hidden="false" customHeight="true" outlineLevel="0" collapsed="false">
      <c r="A3980" s="1" t="s">
        <v>14450</v>
      </c>
      <c r="B3980" s="1" t="s">
        <v>4352</v>
      </c>
      <c r="C3980" s="1" t="s">
        <v>1926</v>
      </c>
      <c r="D3980" s="1" t="n">
        <v>2</v>
      </c>
      <c r="E3980" s="16" t="n">
        <v>1478.08</v>
      </c>
      <c r="F3980" s="17" t="n">
        <v>0</v>
      </c>
      <c r="G3980" s="16" t="n">
        <v>2956.16</v>
      </c>
      <c r="I3980" s="1" t="str">
        <f aca="false">INDEX(Products!$C$2:$C$51,MATCH(C3980,Products!$A$2:$A$51,0))</f>
        <v>Electronics</v>
      </c>
      <c r="J3980" s="1" t="str">
        <f aca="false">INDEX(Orders!$E$2:$E$8001,MATCH(B3980,Orders!$A$2:$A$8001,0))</f>
        <v>Delivered</v>
      </c>
      <c r="K3980" s="1" t="str">
        <f aca="false">LEFT(INDEX(Orders!$C$2:$C$8001,MATCH(B3980,Orders!$A$2:$A$8001,0)),7)</f>
        <v>2025-04</v>
      </c>
    </row>
    <row r="3981" customFormat="false" ht="15" hidden="false" customHeight="true" outlineLevel="0" collapsed="false">
      <c r="A3981" s="1" t="s">
        <v>14451</v>
      </c>
      <c r="B3981" s="1" t="s">
        <v>4352</v>
      </c>
      <c r="C3981" s="1" t="s">
        <v>1990</v>
      </c>
      <c r="D3981" s="1" t="n">
        <v>2</v>
      </c>
      <c r="E3981" s="16" t="n">
        <v>5311.32</v>
      </c>
      <c r="F3981" s="17" t="n">
        <v>0.05</v>
      </c>
      <c r="G3981" s="16" t="n">
        <v>10091.51</v>
      </c>
      <c r="I3981" s="1" t="str">
        <f aca="false">INDEX(Products!$C$2:$C$51,MATCH(C3981,Products!$A$2:$A$51,0))</f>
        <v>Sports &amp; Fitness</v>
      </c>
      <c r="J3981" s="1" t="str">
        <f aca="false">INDEX(Orders!$E$2:$E$8001,MATCH(B3981,Orders!$A$2:$A$8001,0))</f>
        <v>Delivered</v>
      </c>
      <c r="K3981" s="1" t="str">
        <f aca="false">LEFT(INDEX(Orders!$C$2:$C$8001,MATCH(B3981,Orders!$A$2:$A$8001,0)),7)</f>
        <v>2025-04</v>
      </c>
    </row>
    <row r="3982" customFormat="false" ht="15" hidden="false" customHeight="true" outlineLevel="0" collapsed="false">
      <c r="A3982" s="1" t="s">
        <v>14452</v>
      </c>
      <c r="B3982" s="1" t="s">
        <v>4353</v>
      </c>
      <c r="C3982" s="1" t="s">
        <v>1949</v>
      </c>
      <c r="D3982" s="1" t="n">
        <v>1</v>
      </c>
      <c r="E3982" s="16" t="n">
        <v>4185.64</v>
      </c>
      <c r="F3982" s="17" t="n">
        <v>0</v>
      </c>
      <c r="G3982" s="16" t="n">
        <v>4185.64</v>
      </c>
      <c r="I3982" s="1" t="str">
        <f aca="false">INDEX(Products!$C$2:$C$51,MATCH(C3982,Products!$A$2:$A$51,0))</f>
        <v>Fashion</v>
      </c>
      <c r="J3982" s="1" t="str">
        <f aca="false">INDEX(Orders!$E$2:$E$8001,MATCH(B3982,Orders!$A$2:$A$8001,0))</f>
        <v>Delivered</v>
      </c>
      <c r="K3982" s="1" t="str">
        <f aca="false">LEFT(INDEX(Orders!$C$2:$C$8001,MATCH(B3982,Orders!$A$2:$A$8001,0)),7)</f>
        <v>2025-10</v>
      </c>
    </row>
    <row r="3983" customFormat="false" ht="15" hidden="false" customHeight="true" outlineLevel="0" collapsed="false">
      <c r="A3983" s="1" t="s">
        <v>14453</v>
      </c>
      <c r="B3983" s="1" t="s">
        <v>4353</v>
      </c>
      <c r="C3983" s="1" t="s">
        <v>1920</v>
      </c>
      <c r="D3983" s="1" t="n">
        <v>1</v>
      </c>
      <c r="E3983" s="16" t="n">
        <v>4273.58</v>
      </c>
      <c r="F3983" s="17" t="n">
        <v>0</v>
      </c>
      <c r="G3983" s="16" t="n">
        <v>4273.58</v>
      </c>
      <c r="I3983" s="1" t="str">
        <f aca="false">INDEX(Products!$C$2:$C$51,MATCH(C3983,Products!$A$2:$A$51,0))</f>
        <v>Electronics</v>
      </c>
      <c r="J3983" s="1" t="str">
        <f aca="false">INDEX(Orders!$E$2:$E$8001,MATCH(B3983,Orders!$A$2:$A$8001,0))</f>
        <v>Delivered</v>
      </c>
      <c r="K3983" s="1" t="str">
        <f aca="false">LEFT(INDEX(Orders!$C$2:$C$8001,MATCH(B3983,Orders!$A$2:$A$8001,0)),7)</f>
        <v>2025-10</v>
      </c>
    </row>
    <row r="3984" customFormat="false" ht="15" hidden="false" customHeight="true" outlineLevel="0" collapsed="false">
      <c r="A3984" s="1" t="s">
        <v>14454</v>
      </c>
      <c r="B3984" s="1" t="s">
        <v>4353</v>
      </c>
      <c r="C3984" s="1" t="s">
        <v>2006</v>
      </c>
      <c r="D3984" s="1" t="n">
        <v>1</v>
      </c>
      <c r="E3984" s="16" t="n">
        <v>482.17</v>
      </c>
      <c r="F3984" s="17" t="n">
        <v>0.05</v>
      </c>
      <c r="G3984" s="16" t="n">
        <v>458.06</v>
      </c>
      <c r="I3984" s="1" t="str">
        <f aca="false">INDEX(Products!$C$2:$C$51,MATCH(C3984,Products!$A$2:$A$51,0))</f>
        <v>Books &amp; Stationery</v>
      </c>
      <c r="J3984" s="1" t="str">
        <f aca="false">INDEX(Orders!$E$2:$E$8001,MATCH(B3984,Orders!$A$2:$A$8001,0))</f>
        <v>Delivered</v>
      </c>
      <c r="K3984" s="1" t="str">
        <f aca="false">LEFT(INDEX(Orders!$C$2:$C$8001,MATCH(B3984,Orders!$A$2:$A$8001,0)),7)</f>
        <v>2025-10</v>
      </c>
    </row>
    <row r="3985" customFormat="false" ht="15" hidden="false" customHeight="true" outlineLevel="0" collapsed="false">
      <c r="A3985" s="1" t="s">
        <v>14455</v>
      </c>
      <c r="B3985" s="1" t="s">
        <v>4353</v>
      </c>
      <c r="C3985" s="1" t="s">
        <v>2007</v>
      </c>
      <c r="D3985" s="1" t="n">
        <v>1</v>
      </c>
      <c r="E3985" s="16" t="n">
        <v>750.27</v>
      </c>
      <c r="F3985" s="17" t="n">
        <v>0.05</v>
      </c>
      <c r="G3985" s="16" t="n">
        <v>712.76</v>
      </c>
      <c r="I3985" s="1" t="str">
        <f aca="false">INDEX(Products!$C$2:$C$51,MATCH(C3985,Products!$A$2:$A$51,0))</f>
        <v>Books &amp; Stationery</v>
      </c>
      <c r="J3985" s="1" t="str">
        <f aca="false">INDEX(Orders!$E$2:$E$8001,MATCH(B3985,Orders!$A$2:$A$8001,0))</f>
        <v>Delivered</v>
      </c>
      <c r="K3985" s="1" t="str">
        <f aca="false">LEFT(INDEX(Orders!$C$2:$C$8001,MATCH(B3985,Orders!$A$2:$A$8001,0)),7)</f>
        <v>2025-10</v>
      </c>
    </row>
    <row r="3986" customFormat="false" ht="15" hidden="false" customHeight="true" outlineLevel="0" collapsed="false">
      <c r="A3986" s="1" t="s">
        <v>14456</v>
      </c>
      <c r="B3986" s="1" t="s">
        <v>4354</v>
      </c>
      <c r="C3986" s="1" t="s">
        <v>1940</v>
      </c>
      <c r="D3986" s="1" t="n">
        <v>1</v>
      </c>
      <c r="E3986" s="16" t="n">
        <v>2374.52</v>
      </c>
      <c r="F3986" s="17" t="n">
        <v>0.15</v>
      </c>
      <c r="G3986" s="16" t="n">
        <v>2018.34</v>
      </c>
      <c r="I3986" s="1" t="str">
        <f aca="false">INDEX(Products!$C$2:$C$51,MATCH(C3986,Products!$A$2:$A$51,0))</f>
        <v>Fashion</v>
      </c>
      <c r="J3986" s="1" t="str">
        <f aca="false">INDEX(Orders!$E$2:$E$8001,MATCH(B3986,Orders!$A$2:$A$8001,0))</f>
        <v>Delivered</v>
      </c>
      <c r="K3986" s="1" t="str">
        <f aca="false">LEFT(INDEX(Orders!$C$2:$C$8001,MATCH(B3986,Orders!$A$2:$A$8001,0)),7)</f>
        <v>2025-11</v>
      </c>
    </row>
    <row r="3987" customFormat="false" ht="15" hidden="false" customHeight="true" outlineLevel="0" collapsed="false">
      <c r="A3987" s="1" t="s">
        <v>14457</v>
      </c>
      <c r="B3987" s="1" t="s">
        <v>4354</v>
      </c>
      <c r="C3987" s="1" t="s">
        <v>2006</v>
      </c>
      <c r="D3987" s="1" t="n">
        <v>1</v>
      </c>
      <c r="E3987" s="16" t="n">
        <v>482.17</v>
      </c>
      <c r="F3987" s="17" t="n">
        <v>0.2</v>
      </c>
      <c r="G3987" s="16" t="n">
        <v>385.74</v>
      </c>
      <c r="I3987" s="1" t="str">
        <f aca="false">INDEX(Products!$C$2:$C$51,MATCH(C3987,Products!$A$2:$A$51,0))</f>
        <v>Books &amp; Stationery</v>
      </c>
      <c r="J3987" s="1" t="str">
        <f aca="false">INDEX(Orders!$E$2:$E$8001,MATCH(B3987,Orders!$A$2:$A$8001,0))</f>
        <v>Delivered</v>
      </c>
      <c r="K3987" s="1" t="str">
        <f aca="false">LEFT(INDEX(Orders!$C$2:$C$8001,MATCH(B3987,Orders!$A$2:$A$8001,0)),7)</f>
        <v>2025-11</v>
      </c>
    </row>
    <row r="3988" customFormat="false" ht="15" hidden="false" customHeight="true" outlineLevel="0" collapsed="false">
      <c r="A3988" s="1" t="s">
        <v>14458</v>
      </c>
      <c r="B3988" s="1" t="s">
        <v>4354</v>
      </c>
      <c r="C3988" s="1" t="s">
        <v>2007</v>
      </c>
      <c r="D3988" s="1" t="n">
        <v>2</v>
      </c>
      <c r="E3988" s="16" t="n">
        <v>750.27</v>
      </c>
      <c r="F3988" s="17" t="n">
        <v>0.05</v>
      </c>
      <c r="G3988" s="16" t="n">
        <v>1425.51</v>
      </c>
      <c r="I3988" s="1" t="str">
        <f aca="false">INDEX(Products!$C$2:$C$51,MATCH(C3988,Products!$A$2:$A$51,0))</f>
        <v>Books &amp; Stationery</v>
      </c>
      <c r="J3988" s="1" t="str">
        <f aca="false">INDEX(Orders!$E$2:$E$8001,MATCH(B3988,Orders!$A$2:$A$8001,0))</f>
        <v>Delivered</v>
      </c>
      <c r="K3988" s="1" t="str">
        <f aca="false">LEFT(INDEX(Orders!$C$2:$C$8001,MATCH(B3988,Orders!$A$2:$A$8001,0)),7)</f>
        <v>2025-11</v>
      </c>
    </row>
    <row r="3989" customFormat="false" ht="15" hidden="false" customHeight="true" outlineLevel="0" collapsed="false">
      <c r="A3989" s="1" t="s">
        <v>14459</v>
      </c>
      <c r="B3989" s="1" t="s">
        <v>4355</v>
      </c>
      <c r="C3989" s="1" t="s">
        <v>1933</v>
      </c>
      <c r="D3989" s="1" t="n">
        <v>1</v>
      </c>
      <c r="E3989" s="16" t="n">
        <v>7194.38</v>
      </c>
      <c r="F3989" s="17" t="n">
        <v>0.15</v>
      </c>
      <c r="G3989" s="16" t="n">
        <v>6115.22</v>
      </c>
      <c r="I3989" s="1" t="str">
        <f aca="false">INDEX(Products!$C$2:$C$51,MATCH(C3989,Products!$A$2:$A$51,0))</f>
        <v>Electronics</v>
      </c>
      <c r="J3989" s="1" t="str">
        <f aca="false">INDEX(Orders!$E$2:$E$8001,MATCH(B3989,Orders!$A$2:$A$8001,0))</f>
        <v>Delivered</v>
      </c>
      <c r="K3989" s="1" t="str">
        <f aca="false">LEFT(INDEX(Orders!$C$2:$C$8001,MATCH(B3989,Orders!$A$2:$A$8001,0)),7)</f>
        <v>2025-11</v>
      </c>
    </row>
    <row r="3990" customFormat="false" ht="15" hidden="false" customHeight="true" outlineLevel="0" collapsed="false">
      <c r="A3990" s="1" t="s">
        <v>14460</v>
      </c>
      <c r="B3990" s="1" t="s">
        <v>4355</v>
      </c>
      <c r="C3990" s="1" t="s">
        <v>2006</v>
      </c>
      <c r="D3990" s="1" t="n">
        <v>3</v>
      </c>
      <c r="E3990" s="16" t="n">
        <v>482.17</v>
      </c>
      <c r="F3990" s="17" t="n">
        <v>0</v>
      </c>
      <c r="G3990" s="16" t="n">
        <v>1446.51</v>
      </c>
      <c r="I3990" s="1" t="str">
        <f aca="false">INDEX(Products!$C$2:$C$51,MATCH(C3990,Products!$A$2:$A$51,0))</f>
        <v>Books &amp; Stationery</v>
      </c>
      <c r="J3990" s="1" t="str">
        <f aca="false">INDEX(Orders!$E$2:$E$8001,MATCH(B3990,Orders!$A$2:$A$8001,0))</f>
        <v>Delivered</v>
      </c>
      <c r="K3990" s="1" t="str">
        <f aca="false">LEFT(INDEX(Orders!$C$2:$C$8001,MATCH(B3990,Orders!$A$2:$A$8001,0)),7)</f>
        <v>2025-11</v>
      </c>
    </row>
    <row r="3991" customFormat="false" ht="15" hidden="false" customHeight="true" outlineLevel="0" collapsed="false">
      <c r="A3991" s="1" t="s">
        <v>14461</v>
      </c>
      <c r="B3991" s="1" t="s">
        <v>4356</v>
      </c>
      <c r="C3991" s="1" t="s">
        <v>1949</v>
      </c>
      <c r="D3991" s="1" t="n">
        <v>1</v>
      </c>
      <c r="E3991" s="16" t="n">
        <v>4185.64</v>
      </c>
      <c r="F3991" s="17" t="n">
        <v>0.05</v>
      </c>
      <c r="G3991" s="16" t="n">
        <v>3976.36</v>
      </c>
      <c r="I3991" s="1" t="str">
        <f aca="false">INDEX(Products!$C$2:$C$51,MATCH(C3991,Products!$A$2:$A$51,0))</f>
        <v>Fashion</v>
      </c>
      <c r="J3991" s="1" t="str">
        <f aca="false">INDEX(Orders!$E$2:$E$8001,MATCH(B3991,Orders!$A$2:$A$8001,0))</f>
        <v>Delivered</v>
      </c>
      <c r="K3991" s="1" t="str">
        <f aca="false">LEFT(INDEX(Orders!$C$2:$C$8001,MATCH(B3991,Orders!$A$2:$A$8001,0)),7)</f>
        <v>2025-03</v>
      </c>
    </row>
    <row r="3992" customFormat="false" ht="15" hidden="false" customHeight="true" outlineLevel="0" collapsed="false">
      <c r="A3992" s="1" t="s">
        <v>14462</v>
      </c>
      <c r="B3992" s="1" t="s">
        <v>4357</v>
      </c>
      <c r="C3992" s="1" t="s">
        <v>1943</v>
      </c>
      <c r="D3992" s="1" t="n">
        <v>1</v>
      </c>
      <c r="E3992" s="16" t="n">
        <v>1250.54</v>
      </c>
      <c r="F3992" s="17" t="n">
        <v>0.15</v>
      </c>
      <c r="G3992" s="16" t="n">
        <v>1062.96</v>
      </c>
      <c r="I3992" s="1" t="str">
        <f aca="false">INDEX(Products!$C$2:$C$51,MATCH(C3992,Products!$A$2:$A$51,0))</f>
        <v>Fashion</v>
      </c>
      <c r="J3992" s="1" t="str">
        <f aca="false">INDEX(Orders!$E$2:$E$8001,MATCH(B3992,Orders!$A$2:$A$8001,0))</f>
        <v>Delivered</v>
      </c>
      <c r="K3992" s="1" t="str">
        <f aca="false">LEFT(INDEX(Orders!$C$2:$C$8001,MATCH(B3992,Orders!$A$2:$A$8001,0)),7)</f>
        <v>2025-10</v>
      </c>
    </row>
    <row r="3993" customFormat="false" ht="15" hidden="false" customHeight="true" outlineLevel="0" collapsed="false">
      <c r="A3993" s="1" t="s">
        <v>14463</v>
      </c>
      <c r="B3993" s="1" t="s">
        <v>4357</v>
      </c>
      <c r="C3993" s="1" t="s">
        <v>1997</v>
      </c>
      <c r="D3993" s="1" t="n">
        <v>1</v>
      </c>
      <c r="E3993" s="16" t="n">
        <v>311.15</v>
      </c>
      <c r="F3993" s="17" t="n">
        <v>0</v>
      </c>
      <c r="G3993" s="16" t="n">
        <v>311.15</v>
      </c>
      <c r="I3993" s="1" t="str">
        <f aca="false">INDEX(Products!$C$2:$C$51,MATCH(C3993,Products!$A$2:$A$51,0))</f>
        <v>Sports &amp; Fitness</v>
      </c>
      <c r="J3993" s="1" t="str">
        <f aca="false">INDEX(Orders!$E$2:$E$8001,MATCH(B3993,Orders!$A$2:$A$8001,0))</f>
        <v>Delivered</v>
      </c>
      <c r="K3993" s="1" t="str">
        <f aca="false">LEFT(INDEX(Orders!$C$2:$C$8001,MATCH(B3993,Orders!$A$2:$A$8001,0)),7)</f>
        <v>2025-10</v>
      </c>
    </row>
    <row r="3994" customFormat="false" ht="15" hidden="false" customHeight="true" outlineLevel="0" collapsed="false">
      <c r="A3994" s="1" t="s">
        <v>14464</v>
      </c>
      <c r="B3994" s="1" t="s">
        <v>4357</v>
      </c>
      <c r="C3994" s="1" t="s">
        <v>2002</v>
      </c>
      <c r="D3994" s="1" t="n">
        <v>1</v>
      </c>
      <c r="E3994" s="16" t="n">
        <v>392.75</v>
      </c>
      <c r="F3994" s="17" t="n">
        <v>0</v>
      </c>
      <c r="G3994" s="16" t="n">
        <v>392.75</v>
      </c>
      <c r="I3994" s="1" t="str">
        <f aca="false">INDEX(Products!$C$2:$C$51,MATCH(C3994,Products!$A$2:$A$51,0))</f>
        <v>Books &amp; Stationery</v>
      </c>
      <c r="J3994" s="1" t="str">
        <f aca="false">INDEX(Orders!$E$2:$E$8001,MATCH(B3994,Orders!$A$2:$A$8001,0))</f>
        <v>Delivered</v>
      </c>
      <c r="K3994" s="1" t="str">
        <f aca="false">LEFT(INDEX(Orders!$C$2:$C$8001,MATCH(B3994,Orders!$A$2:$A$8001,0)),7)</f>
        <v>2025-10</v>
      </c>
    </row>
    <row r="3995" customFormat="false" ht="15" hidden="false" customHeight="true" outlineLevel="0" collapsed="false">
      <c r="A3995" s="1" t="s">
        <v>14465</v>
      </c>
      <c r="B3995" s="1" t="s">
        <v>4357</v>
      </c>
      <c r="C3995" s="1" t="s">
        <v>1933</v>
      </c>
      <c r="D3995" s="1" t="n">
        <v>1</v>
      </c>
      <c r="E3995" s="16" t="n">
        <v>7194.38</v>
      </c>
      <c r="F3995" s="17" t="n">
        <v>0.1</v>
      </c>
      <c r="G3995" s="16" t="n">
        <v>6474.94</v>
      </c>
      <c r="I3995" s="1" t="str">
        <f aca="false">INDEX(Products!$C$2:$C$51,MATCH(C3995,Products!$A$2:$A$51,0))</f>
        <v>Electronics</v>
      </c>
      <c r="J3995" s="1" t="str">
        <f aca="false">INDEX(Orders!$E$2:$E$8001,MATCH(B3995,Orders!$A$2:$A$8001,0))</f>
        <v>Delivered</v>
      </c>
      <c r="K3995" s="1" t="str">
        <f aca="false">LEFT(INDEX(Orders!$C$2:$C$8001,MATCH(B3995,Orders!$A$2:$A$8001,0)),7)</f>
        <v>2025-10</v>
      </c>
    </row>
    <row r="3996" customFormat="false" ht="15" hidden="false" customHeight="true" outlineLevel="0" collapsed="false">
      <c r="A3996" s="1" t="s">
        <v>14466</v>
      </c>
      <c r="B3996" s="1" t="s">
        <v>4358</v>
      </c>
      <c r="C3996" s="1" t="s">
        <v>2007</v>
      </c>
      <c r="D3996" s="1" t="n">
        <v>1</v>
      </c>
      <c r="E3996" s="16" t="n">
        <v>750.27</v>
      </c>
      <c r="F3996" s="17" t="n">
        <v>0</v>
      </c>
      <c r="G3996" s="16" t="n">
        <v>750.27</v>
      </c>
      <c r="I3996" s="1" t="str">
        <f aca="false">INDEX(Products!$C$2:$C$51,MATCH(C3996,Products!$A$2:$A$51,0))</f>
        <v>Books &amp; Stationery</v>
      </c>
      <c r="J3996" s="1" t="str">
        <f aca="false">INDEX(Orders!$E$2:$E$8001,MATCH(B3996,Orders!$A$2:$A$8001,0))</f>
        <v>Delivered</v>
      </c>
      <c r="K3996" s="1" t="str">
        <f aca="false">LEFT(INDEX(Orders!$C$2:$C$8001,MATCH(B3996,Orders!$A$2:$A$8001,0)),7)</f>
        <v>2025-06</v>
      </c>
    </row>
    <row r="3997" customFormat="false" ht="15" hidden="false" customHeight="true" outlineLevel="0" collapsed="false">
      <c r="A3997" s="1" t="s">
        <v>14467</v>
      </c>
      <c r="B3997" s="1" t="s">
        <v>4358</v>
      </c>
      <c r="C3997" s="1" t="s">
        <v>1979</v>
      </c>
      <c r="D3997" s="1" t="n">
        <v>2</v>
      </c>
      <c r="E3997" s="16" t="n">
        <v>623</v>
      </c>
      <c r="F3997" s="17" t="n">
        <v>0</v>
      </c>
      <c r="G3997" s="16" t="n">
        <v>1246</v>
      </c>
      <c r="I3997" s="1" t="str">
        <f aca="false">INDEX(Products!$C$2:$C$51,MATCH(C3997,Products!$A$2:$A$51,0))</f>
        <v>Beauty &amp; Personal Care</v>
      </c>
      <c r="J3997" s="1" t="str">
        <f aca="false">INDEX(Orders!$E$2:$E$8001,MATCH(B3997,Orders!$A$2:$A$8001,0))</f>
        <v>Delivered</v>
      </c>
      <c r="K3997" s="1" t="str">
        <f aca="false">LEFT(INDEX(Orders!$C$2:$C$8001,MATCH(B3997,Orders!$A$2:$A$8001,0)),7)</f>
        <v>2025-06</v>
      </c>
    </row>
    <row r="3998" customFormat="false" ht="15" hidden="false" customHeight="true" outlineLevel="0" collapsed="false">
      <c r="A3998" s="1" t="s">
        <v>14468</v>
      </c>
      <c r="B3998" s="1" t="s">
        <v>4358</v>
      </c>
      <c r="C3998" s="1" t="s">
        <v>1990</v>
      </c>
      <c r="D3998" s="1" t="n">
        <v>1</v>
      </c>
      <c r="E3998" s="16" t="n">
        <v>5311.32</v>
      </c>
      <c r="F3998" s="17" t="n">
        <v>0.1</v>
      </c>
      <c r="G3998" s="16" t="n">
        <v>4780.19</v>
      </c>
      <c r="I3998" s="1" t="str">
        <f aca="false">INDEX(Products!$C$2:$C$51,MATCH(C3998,Products!$A$2:$A$51,0))</f>
        <v>Sports &amp; Fitness</v>
      </c>
      <c r="J3998" s="1" t="str">
        <f aca="false">INDEX(Orders!$E$2:$E$8001,MATCH(B3998,Orders!$A$2:$A$8001,0))</f>
        <v>Delivered</v>
      </c>
      <c r="K3998" s="1" t="str">
        <f aca="false">LEFT(INDEX(Orders!$C$2:$C$8001,MATCH(B3998,Orders!$A$2:$A$8001,0)),7)</f>
        <v>2025-06</v>
      </c>
    </row>
    <row r="3999" customFormat="false" ht="15" hidden="false" customHeight="true" outlineLevel="0" collapsed="false">
      <c r="A3999" s="1" t="s">
        <v>14469</v>
      </c>
      <c r="B3999" s="1" t="s">
        <v>4359</v>
      </c>
      <c r="C3999" s="1" t="s">
        <v>1997</v>
      </c>
      <c r="D3999" s="1" t="n">
        <v>1</v>
      </c>
      <c r="E3999" s="16" t="n">
        <v>311.15</v>
      </c>
      <c r="F3999" s="17" t="n">
        <v>0</v>
      </c>
      <c r="G3999" s="16" t="n">
        <v>311.15</v>
      </c>
      <c r="I3999" s="1" t="str">
        <f aca="false">INDEX(Products!$C$2:$C$51,MATCH(C3999,Products!$A$2:$A$51,0))</f>
        <v>Sports &amp; Fitness</v>
      </c>
      <c r="J3999" s="1" t="str">
        <f aca="false">INDEX(Orders!$E$2:$E$8001,MATCH(B3999,Orders!$A$2:$A$8001,0))</f>
        <v>Returned</v>
      </c>
      <c r="K3999" s="1" t="str">
        <f aca="false">LEFT(INDEX(Orders!$C$2:$C$8001,MATCH(B3999,Orders!$A$2:$A$8001,0)),7)</f>
        <v>2025-04</v>
      </c>
    </row>
    <row r="4000" customFormat="false" ht="15" hidden="false" customHeight="true" outlineLevel="0" collapsed="false">
      <c r="A4000" s="1" t="s">
        <v>14470</v>
      </c>
      <c r="B4000" s="1" t="s">
        <v>4359</v>
      </c>
      <c r="C4000" s="1" t="s">
        <v>1971</v>
      </c>
      <c r="D4000" s="1" t="n">
        <v>2</v>
      </c>
      <c r="E4000" s="16" t="n">
        <v>2073.63</v>
      </c>
      <c r="F4000" s="17" t="n">
        <v>0</v>
      </c>
      <c r="G4000" s="16" t="n">
        <v>4147.26</v>
      </c>
      <c r="I4000" s="1" t="str">
        <f aca="false">INDEX(Products!$C$2:$C$51,MATCH(C4000,Products!$A$2:$A$51,0))</f>
        <v>Home &amp; Kitchen</v>
      </c>
      <c r="J4000" s="1" t="str">
        <f aca="false">INDEX(Orders!$E$2:$E$8001,MATCH(B4000,Orders!$A$2:$A$8001,0))</f>
        <v>Returned</v>
      </c>
      <c r="K4000" s="1" t="str">
        <f aca="false">LEFT(INDEX(Orders!$C$2:$C$8001,MATCH(B4000,Orders!$A$2:$A$8001,0)),7)</f>
        <v>2025-04</v>
      </c>
    </row>
    <row r="4001" customFormat="false" ht="15" hidden="false" customHeight="true" outlineLevel="0" collapsed="false">
      <c r="A4001" s="1" t="s">
        <v>14471</v>
      </c>
      <c r="B4001" s="1" t="s">
        <v>4360</v>
      </c>
      <c r="C4001" s="1" t="s">
        <v>2006</v>
      </c>
      <c r="D4001" s="1" t="n">
        <v>1</v>
      </c>
      <c r="E4001" s="16" t="n">
        <v>482.17</v>
      </c>
      <c r="F4001" s="17" t="n">
        <v>0</v>
      </c>
      <c r="G4001" s="16" t="n">
        <v>482.17</v>
      </c>
      <c r="I4001" s="1" t="str">
        <f aca="false">INDEX(Products!$C$2:$C$51,MATCH(C4001,Products!$A$2:$A$51,0))</f>
        <v>Books &amp; Stationery</v>
      </c>
      <c r="J4001" s="1" t="str">
        <f aca="false">INDEX(Orders!$E$2:$E$8001,MATCH(B4001,Orders!$A$2:$A$8001,0))</f>
        <v>Delivered</v>
      </c>
      <c r="K4001" s="1" t="str">
        <f aca="false">LEFT(INDEX(Orders!$C$2:$C$8001,MATCH(B4001,Orders!$A$2:$A$8001,0)),7)</f>
        <v>2024-04</v>
      </c>
    </row>
    <row r="4002" customFormat="false" ht="15" hidden="false" customHeight="true" outlineLevel="0" collapsed="false">
      <c r="A4002" s="1" t="s">
        <v>14472</v>
      </c>
      <c r="B4002" s="1" t="s">
        <v>4361</v>
      </c>
      <c r="C4002" s="1" t="s">
        <v>1953</v>
      </c>
      <c r="D4002" s="1" t="n">
        <v>1</v>
      </c>
      <c r="E4002" s="16" t="n">
        <v>4914.12</v>
      </c>
      <c r="F4002" s="17" t="n">
        <v>0.05</v>
      </c>
      <c r="G4002" s="16" t="n">
        <v>4668.41</v>
      </c>
      <c r="I4002" s="1" t="str">
        <f aca="false">INDEX(Products!$C$2:$C$51,MATCH(C4002,Products!$A$2:$A$51,0))</f>
        <v>Fashion</v>
      </c>
      <c r="J4002" s="1" t="str">
        <f aca="false">INDEX(Orders!$E$2:$E$8001,MATCH(B4002,Orders!$A$2:$A$8001,0))</f>
        <v>Delivered</v>
      </c>
      <c r="K4002" s="1" t="str">
        <f aca="false">LEFT(INDEX(Orders!$C$2:$C$8001,MATCH(B4002,Orders!$A$2:$A$8001,0)),7)</f>
        <v>2025-01</v>
      </c>
    </row>
    <row r="4003" customFormat="false" ht="15" hidden="false" customHeight="true" outlineLevel="0" collapsed="false">
      <c r="A4003" s="1" t="s">
        <v>14473</v>
      </c>
      <c r="B4003" s="1" t="s">
        <v>4361</v>
      </c>
      <c r="C4003" s="1" t="s">
        <v>1975</v>
      </c>
      <c r="D4003" s="1" t="n">
        <v>1</v>
      </c>
      <c r="E4003" s="16" t="n">
        <v>862.99</v>
      </c>
      <c r="F4003" s="17" t="n">
        <v>0.05</v>
      </c>
      <c r="G4003" s="16" t="n">
        <v>819.84</v>
      </c>
      <c r="I4003" s="1" t="str">
        <f aca="false">INDEX(Products!$C$2:$C$51,MATCH(C4003,Products!$A$2:$A$51,0))</f>
        <v>Beauty &amp; Personal Care</v>
      </c>
      <c r="J4003" s="1" t="str">
        <f aca="false">INDEX(Orders!$E$2:$E$8001,MATCH(B4003,Orders!$A$2:$A$8001,0))</f>
        <v>Delivered</v>
      </c>
      <c r="K4003" s="1" t="str">
        <f aca="false">LEFT(INDEX(Orders!$C$2:$C$8001,MATCH(B4003,Orders!$A$2:$A$8001,0)),7)</f>
        <v>2025-01</v>
      </c>
    </row>
    <row r="4004" customFormat="false" ht="15" hidden="false" customHeight="true" outlineLevel="0" collapsed="false">
      <c r="A4004" s="1" t="s">
        <v>14474</v>
      </c>
      <c r="B4004" s="1" t="s">
        <v>4362</v>
      </c>
      <c r="C4004" s="1" t="s">
        <v>2007</v>
      </c>
      <c r="D4004" s="1" t="n">
        <v>1</v>
      </c>
      <c r="E4004" s="16" t="n">
        <v>750.27</v>
      </c>
      <c r="F4004" s="17" t="n">
        <v>0</v>
      </c>
      <c r="G4004" s="16" t="n">
        <v>750.27</v>
      </c>
      <c r="I4004" s="1" t="str">
        <f aca="false">INDEX(Products!$C$2:$C$51,MATCH(C4004,Products!$A$2:$A$51,0))</f>
        <v>Books &amp; Stationery</v>
      </c>
      <c r="J4004" s="1" t="str">
        <f aca="false">INDEX(Orders!$E$2:$E$8001,MATCH(B4004,Orders!$A$2:$A$8001,0))</f>
        <v>Delivered</v>
      </c>
      <c r="K4004" s="1" t="str">
        <f aca="false">LEFT(INDEX(Orders!$C$2:$C$8001,MATCH(B4004,Orders!$A$2:$A$8001,0)),7)</f>
        <v>2024-10</v>
      </c>
    </row>
    <row r="4005" customFormat="false" ht="15" hidden="false" customHeight="true" outlineLevel="0" collapsed="false">
      <c r="A4005" s="1" t="s">
        <v>14475</v>
      </c>
      <c r="B4005" s="1" t="s">
        <v>4363</v>
      </c>
      <c r="C4005" s="1" t="s">
        <v>1922</v>
      </c>
      <c r="D4005" s="1" t="n">
        <v>2</v>
      </c>
      <c r="E4005" s="16" t="n">
        <v>3142.61</v>
      </c>
      <c r="F4005" s="17" t="n">
        <v>0</v>
      </c>
      <c r="G4005" s="16" t="n">
        <v>6285.22</v>
      </c>
      <c r="I4005" s="1" t="str">
        <f aca="false">INDEX(Products!$C$2:$C$51,MATCH(C4005,Products!$A$2:$A$51,0))</f>
        <v>Electronics</v>
      </c>
      <c r="J4005" s="1" t="str">
        <f aca="false">INDEX(Orders!$E$2:$E$8001,MATCH(B4005,Orders!$A$2:$A$8001,0))</f>
        <v>Delivered</v>
      </c>
      <c r="K4005" s="1" t="str">
        <f aca="false">LEFT(INDEX(Orders!$C$2:$C$8001,MATCH(B4005,Orders!$A$2:$A$8001,0)),7)</f>
        <v>2024-11</v>
      </c>
    </row>
    <row r="4006" customFormat="false" ht="15" hidden="false" customHeight="true" outlineLevel="0" collapsed="false">
      <c r="A4006" s="1" t="s">
        <v>14476</v>
      </c>
      <c r="B4006" s="1" t="s">
        <v>4363</v>
      </c>
      <c r="C4006" s="1" t="s">
        <v>1997</v>
      </c>
      <c r="D4006" s="1" t="n">
        <v>1</v>
      </c>
      <c r="E4006" s="16" t="n">
        <v>311.15</v>
      </c>
      <c r="F4006" s="17" t="n">
        <v>0.1</v>
      </c>
      <c r="G4006" s="16" t="n">
        <v>280.03</v>
      </c>
      <c r="I4006" s="1" t="str">
        <f aca="false">INDEX(Products!$C$2:$C$51,MATCH(C4006,Products!$A$2:$A$51,0))</f>
        <v>Sports &amp; Fitness</v>
      </c>
      <c r="J4006" s="1" t="str">
        <f aca="false">INDEX(Orders!$E$2:$E$8001,MATCH(B4006,Orders!$A$2:$A$8001,0))</f>
        <v>Delivered</v>
      </c>
      <c r="K4006" s="1" t="str">
        <f aca="false">LEFT(INDEX(Orders!$C$2:$C$8001,MATCH(B4006,Orders!$A$2:$A$8001,0)),7)</f>
        <v>2024-11</v>
      </c>
    </row>
    <row r="4007" customFormat="false" ht="15" hidden="false" customHeight="true" outlineLevel="0" collapsed="false">
      <c r="A4007" s="1" t="s">
        <v>14477</v>
      </c>
      <c r="B4007" s="1" t="s">
        <v>4363</v>
      </c>
      <c r="C4007" s="1" t="s">
        <v>1979</v>
      </c>
      <c r="D4007" s="1" t="n">
        <v>1</v>
      </c>
      <c r="E4007" s="16" t="n">
        <v>623</v>
      </c>
      <c r="F4007" s="17" t="n">
        <v>0.05</v>
      </c>
      <c r="G4007" s="16" t="n">
        <v>591.85</v>
      </c>
      <c r="I4007" s="1" t="str">
        <f aca="false">INDEX(Products!$C$2:$C$51,MATCH(C4007,Products!$A$2:$A$51,0))</f>
        <v>Beauty &amp; Personal Care</v>
      </c>
      <c r="J4007" s="1" t="str">
        <f aca="false">INDEX(Orders!$E$2:$E$8001,MATCH(B4007,Orders!$A$2:$A$8001,0))</f>
        <v>Delivered</v>
      </c>
      <c r="K4007" s="1" t="str">
        <f aca="false">LEFT(INDEX(Orders!$C$2:$C$8001,MATCH(B4007,Orders!$A$2:$A$8001,0)),7)</f>
        <v>2024-11</v>
      </c>
    </row>
    <row r="4008" customFormat="false" ht="15" hidden="false" customHeight="true" outlineLevel="0" collapsed="false">
      <c r="A4008" s="1" t="s">
        <v>14478</v>
      </c>
      <c r="B4008" s="1" t="s">
        <v>4363</v>
      </c>
      <c r="C4008" s="1" t="s">
        <v>1935</v>
      </c>
      <c r="D4008" s="1" t="n">
        <v>2</v>
      </c>
      <c r="E4008" s="16" t="n">
        <v>14558.72</v>
      </c>
      <c r="F4008" s="17" t="n">
        <v>0.2</v>
      </c>
      <c r="G4008" s="16" t="n">
        <v>23293.95</v>
      </c>
      <c r="I4008" s="1" t="str">
        <f aca="false">INDEX(Products!$C$2:$C$51,MATCH(C4008,Products!$A$2:$A$51,0))</f>
        <v>Electronics</v>
      </c>
      <c r="J4008" s="1" t="str">
        <f aca="false">INDEX(Orders!$E$2:$E$8001,MATCH(B4008,Orders!$A$2:$A$8001,0))</f>
        <v>Delivered</v>
      </c>
      <c r="K4008" s="1" t="str">
        <f aca="false">LEFT(INDEX(Orders!$C$2:$C$8001,MATCH(B4008,Orders!$A$2:$A$8001,0)),7)</f>
        <v>2024-11</v>
      </c>
    </row>
    <row r="4009" customFormat="false" ht="15" hidden="false" customHeight="true" outlineLevel="0" collapsed="false">
      <c r="A4009" s="1" t="s">
        <v>14479</v>
      </c>
      <c r="B4009" s="1" t="s">
        <v>4364</v>
      </c>
      <c r="C4009" s="1" t="s">
        <v>1998</v>
      </c>
      <c r="D4009" s="1" t="n">
        <v>1</v>
      </c>
      <c r="E4009" s="16" t="n">
        <v>1335.85</v>
      </c>
      <c r="F4009" s="17" t="n">
        <v>0.15</v>
      </c>
      <c r="G4009" s="16" t="n">
        <v>1135.47</v>
      </c>
      <c r="I4009" s="1" t="str">
        <f aca="false">INDEX(Products!$C$2:$C$51,MATCH(C4009,Products!$A$2:$A$51,0))</f>
        <v>Sports &amp; Fitness</v>
      </c>
      <c r="J4009" s="1" t="str">
        <f aca="false">INDEX(Orders!$E$2:$E$8001,MATCH(B4009,Orders!$A$2:$A$8001,0))</f>
        <v>Delivered</v>
      </c>
      <c r="K4009" s="1" t="str">
        <f aca="false">LEFT(INDEX(Orders!$C$2:$C$8001,MATCH(B4009,Orders!$A$2:$A$8001,0)),7)</f>
        <v>2025-09</v>
      </c>
    </row>
    <row r="4010" customFormat="false" ht="15" hidden="false" customHeight="true" outlineLevel="0" collapsed="false">
      <c r="A4010" s="1" t="s">
        <v>14480</v>
      </c>
      <c r="B4010" s="1" t="s">
        <v>4364</v>
      </c>
      <c r="C4010" s="1" t="s">
        <v>2006</v>
      </c>
      <c r="D4010" s="1" t="n">
        <v>2</v>
      </c>
      <c r="E4010" s="16" t="n">
        <v>482.17</v>
      </c>
      <c r="F4010" s="17" t="n">
        <v>0.05</v>
      </c>
      <c r="G4010" s="16" t="n">
        <v>916.12</v>
      </c>
      <c r="I4010" s="1" t="str">
        <f aca="false">INDEX(Products!$C$2:$C$51,MATCH(C4010,Products!$A$2:$A$51,0))</f>
        <v>Books &amp; Stationery</v>
      </c>
      <c r="J4010" s="1" t="str">
        <f aca="false">INDEX(Orders!$E$2:$E$8001,MATCH(B4010,Orders!$A$2:$A$8001,0))</f>
        <v>Delivered</v>
      </c>
      <c r="K4010" s="1" t="str">
        <f aca="false">LEFT(INDEX(Orders!$C$2:$C$8001,MATCH(B4010,Orders!$A$2:$A$8001,0)),7)</f>
        <v>2025-09</v>
      </c>
    </row>
    <row r="4011" customFormat="false" ht="15" hidden="false" customHeight="true" outlineLevel="0" collapsed="false">
      <c r="A4011" s="1" t="s">
        <v>14481</v>
      </c>
      <c r="B4011" s="1" t="s">
        <v>4365</v>
      </c>
      <c r="C4011" s="1" t="s">
        <v>1930</v>
      </c>
      <c r="D4011" s="1" t="n">
        <v>1</v>
      </c>
      <c r="E4011" s="16" t="n">
        <v>2398.35</v>
      </c>
      <c r="F4011" s="17" t="n">
        <v>0</v>
      </c>
      <c r="G4011" s="16" t="n">
        <v>2398.35</v>
      </c>
      <c r="I4011" s="1" t="str">
        <f aca="false">INDEX(Products!$C$2:$C$51,MATCH(C4011,Products!$A$2:$A$51,0))</f>
        <v>Electronics</v>
      </c>
      <c r="J4011" s="1" t="str">
        <f aca="false">INDEX(Orders!$E$2:$E$8001,MATCH(B4011,Orders!$A$2:$A$8001,0))</f>
        <v>Delivered</v>
      </c>
      <c r="K4011" s="1" t="str">
        <f aca="false">LEFT(INDEX(Orders!$C$2:$C$8001,MATCH(B4011,Orders!$A$2:$A$8001,0)),7)</f>
        <v>2025-04</v>
      </c>
    </row>
    <row r="4012" customFormat="false" ht="15" hidden="false" customHeight="true" outlineLevel="0" collapsed="false">
      <c r="A4012" s="1" t="s">
        <v>14482</v>
      </c>
      <c r="B4012" s="1" t="s">
        <v>4365</v>
      </c>
      <c r="C4012" s="1" t="s">
        <v>1997</v>
      </c>
      <c r="D4012" s="1" t="n">
        <v>3</v>
      </c>
      <c r="E4012" s="16" t="n">
        <v>311.15</v>
      </c>
      <c r="F4012" s="17" t="n">
        <v>0</v>
      </c>
      <c r="G4012" s="16" t="n">
        <v>933.45</v>
      </c>
      <c r="I4012" s="1" t="str">
        <f aca="false">INDEX(Products!$C$2:$C$51,MATCH(C4012,Products!$A$2:$A$51,0))</f>
        <v>Sports &amp; Fitness</v>
      </c>
      <c r="J4012" s="1" t="str">
        <f aca="false">INDEX(Orders!$E$2:$E$8001,MATCH(B4012,Orders!$A$2:$A$8001,0))</f>
        <v>Delivered</v>
      </c>
      <c r="K4012" s="1" t="str">
        <f aca="false">LEFT(INDEX(Orders!$C$2:$C$8001,MATCH(B4012,Orders!$A$2:$A$8001,0)),7)</f>
        <v>2025-04</v>
      </c>
    </row>
    <row r="4013" customFormat="false" ht="15" hidden="false" customHeight="true" outlineLevel="0" collapsed="false">
      <c r="A4013" s="1" t="s">
        <v>14483</v>
      </c>
      <c r="B4013" s="1" t="s">
        <v>4366</v>
      </c>
      <c r="C4013" s="1" t="s">
        <v>1990</v>
      </c>
      <c r="D4013" s="1" t="n">
        <v>2</v>
      </c>
      <c r="E4013" s="16" t="n">
        <v>5311.32</v>
      </c>
      <c r="F4013" s="17" t="n">
        <v>0.05</v>
      </c>
      <c r="G4013" s="16" t="n">
        <v>10091.51</v>
      </c>
      <c r="I4013" s="1" t="str">
        <f aca="false">INDEX(Products!$C$2:$C$51,MATCH(C4013,Products!$A$2:$A$51,0))</f>
        <v>Sports &amp; Fitness</v>
      </c>
      <c r="J4013" s="1" t="str">
        <f aca="false">INDEX(Orders!$E$2:$E$8001,MATCH(B4013,Orders!$A$2:$A$8001,0))</f>
        <v>Cancelled</v>
      </c>
      <c r="K4013" s="1" t="str">
        <f aca="false">LEFT(INDEX(Orders!$C$2:$C$8001,MATCH(B4013,Orders!$A$2:$A$8001,0)),7)</f>
        <v>2024-06</v>
      </c>
    </row>
    <row r="4014" customFormat="false" ht="15" hidden="false" customHeight="true" outlineLevel="0" collapsed="false">
      <c r="A4014" s="1" t="s">
        <v>14484</v>
      </c>
      <c r="B4014" s="1" t="s">
        <v>4367</v>
      </c>
      <c r="C4014" s="1" t="s">
        <v>1930</v>
      </c>
      <c r="D4014" s="1" t="n">
        <v>1</v>
      </c>
      <c r="E4014" s="16" t="n">
        <v>2398.35</v>
      </c>
      <c r="F4014" s="17" t="n">
        <v>0.15</v>
      </c>
      <c r="G4014" s="16" t="n">
        <v>2038.6</v>
      </c>
      <c r="I4014" s="1" t="str">
        <f aca="false">INDEX(Products!$C$2:$C$51,MATCH(C4014,Products!$A$2:$A$51,0))</f>
        <v>Electronics</v>
      </c>
      <c r="J4014" s="1" t="str">
        <f aca="false">INDEX(Orders!$E$2:$E$8001,MATCH(B4014,Orders!$A$2:$A$8001,0))</f>
        <v>Returned</v>
      </c>
      <c r="K4014" s="1" t="str">
        <f aca="false">LEFT(INDEX(Orders!$C$2:$C$8001,MATCH(B4014,Orders!$A$2:$A$8001,0)),7)</f>
        <v>2025-07</v>
      </c>
    </row>
    <row r="4015" customFormat="false" ht="15" hidden="false" customHeight="true" outlineLevel="0" collapsed="false">
      <c r="A4015" s="1" t="s">
        <v>14485</v>
      </c>
      <c r="B4015" s="1" t="s">
        <v>4367</v>
      </c>
      <c r="C4015" s="1" t="s">
        <v>1953</v>
      </c>
      <c r="D4015" s="1" t="n">
        <v>1</v>
      </c>
      <c r="E4015" s="16" t="n">
        <v>4914.12</v>
      </c>
      <c r="F4015" s="17" t="n">
        <v>0</v>
      </c>
      <c r="G4015" s="16" t="n">
        <v>4914.12</v>
      </c>
      <c r="I4015" s="1" t="str">
        <f aca="false">INDEX(Products!$C$2:$C$51,MATCH(C4015,Products!$A$2:$A$51,0))</f>
        <v>Fashion</v>
      </c>
      <c r="J4015" s="1" t="str">
        <f aca="false">INDEX(Orders!$E$2:$E$8001,MATCH(B4015,Orders!$A$2:$A$8001,0))</f>
        <v>Returned</v>
      </c>
      <c r="K4015" s="1" t="str">
        <f aca="false">LEFT(INDEX(Orders!$C$2:$C$8001,MATCH(B4015,Orders!$A$2:$A$8001,0)),7)</f>
        <v>2025-07</v>
      </c>
    </row>
    <row r="4016" customFormat="false" ht="15" hidden="false" customHeight="true" outlineLevel="0" collapsed="false">
      <c r="A4016" s="1" t="s">
        <v>14486</v>
      </c>
      <c r="B4016" s="1" t="s">
        <v>4367</v>
      </c>
      <c r="C4016" s="1" t="s">
        <v>1997</v>
      </c>
      <c r="D4016" s="1" t="n">
        <v>1</v>
      </c>
      <c r="E4016" s="16" t="n">
        <v>311.15</v>
      </c>
      <c r="F4016" s="17" t="n">
        <v>0</v>
      </c>
      <c r="G4016" s="16" t="n">
        <v>311.15</v>
      </c>
      <c r="I4016" s="1" t="str">
        <f aca="false">INDEX(Products!$C$2:$C$51,MATCH(C4016,Products!$A$2:$A$51,0))</f>
        <v>Sports &amp; Fitness</v>
      </c>
      <c r="J4016" s="1" t="str">
        <f aca="false">INDEX(Orders!$E$2:$E$8001,MATCH(B4016,Orders!$A$2:$A$8001,0))</f>
        <v>Returned</v>
      </c>
      <c r="K4016" s="1" t="str">
        <f aca="false">LEFT(INDEX(Orders!$C$2:$C$8001,MATCH(B4016,Orders!$A$2:$A$8001,0)),7)</f>
        <v>2025-07</v>
      </c>
    </row>
    <row r="4017" customFormat="false" ht="15" hidden="false" customHeight="true" outlineLevel="0" collapsed="false">
      <c r="A4017" s="1" t="s">
        <v>14487</v>
      </c>
      <c r="B4017" s="1" t="s">
        <v>4368</v>
      </c>
      <c r="C4017" s="1" t="s">
        <v>1961</v>
      </c>
      <c r="D4017" s="1" t="n">
        <v>2</v>
      </c>
      <c r="E4017" s="16" t="n">
        <v>3493.68</v>
      </c>
      <c r="F4017" s="17" t="n">
        <v>0</v>
      </c>
      <c r="G4017" s="16" t="n">
        <v>6987.36</v>
      </c>
      <c r="I4017" s="1" t="str">
        <f aca="false">INDEX(Products!$C$2:$C$51,MATCH(C4017,Products!$A$2:$A$51,0))</f>
        <v>Home &amp; Kitchen</v>
      </c>
      <c r="J4017" s="1" t="str">
        <f aca="false">INDEX(Orders!$E$2:$E$8001,MATCH(B4017,Orders!$A$2:$A$8001,0))</f>
        <v>Delivered</v>
      </c>
      <c r="K4017" s="1" t="str">
        <f aca="false">LEFT(INDEX(Orders!$C$2:$C$8001,MATCH(B4017,Orders!$A$2:$A$8001,0)),7)</f>
        <v>2025-01</v>
      </c>
    </row>
    <row r="4018" customFormat="false" ht="15" hidden="false" customHeight="true" outlineLevel="0" collapsed="false">
      <c r="A4018" s="1" t="s">
        <v>14488</v>
      </c>
      <c r="B4018" s="1" t="s">
        <v>4368</v>
      </c>
      <c r="C4018" s="1" t="s">
        <v>1924</v>
      </c>
      <c r="D4018" s="1" t="n">
        <v>3</v>
      </c>
      <c r="E4018" s="16" t="n">
        <v>1971</v>
      </c>
      <c r="F4018" s="17" t="n">
        <v>0</v>
      </c>
      <c r="G4018" s="16" t="n">
        <v>5913</v>
      </c>
      <c r="I4018" s="1" t="str">
        <f aca="false">INDEX(Products!$C$2:$C$51,MATCH(C4018,Products!$A$2:$A$51,0))</f>
        <v>Electronics</v>
      </c>
      <c r="J4018" s="1" t="str">
        <f aca="false">INDEX(Orders!$E$2:$E$8001,MATCH(B4018,Orders!$A$2:$A$8001,0))</f>
        <v>Delivered</v>
      </c>
      <c r="K4018" s="1" t="str">
        <f aca="false">LEFT(INDEX(Orders!$C$2:$C$8001,MATCH(B4018,Orders!$A$2:$A$8001,0)),7)</f>
        <v>2025-01</v>
      </c>
    </row>
    <row r="4019" customFormat="false" ht="15" hidden="false" customHeight="true" outlineLevel="0" collapsed="false">
      <c r="A4019" s="1" t="s">
        <v>14489</v>
      </c>
      <c r="B4019" s="1" t="s">
        <v>4368</v>
      </c>
      <c r="C4019" s="1" t="s">
        <v>1930</v>
      </c>
      <c r="D4019" s="1" t="n">
        <v>1</v>
      </c>
      <c r="E4019" s="16" t="n">
        <v>2398.35</v>
      </c>
      <c r="F4019" s="17" t="n">
        <v>0.1</v>
      </c>
      <c r="G4019" s="16" t="n">
        <v>2158.52</v>
      </c>
      <c r="I4019" s="1" t="str">
        <f aca="false">INDEX(Products!$C$2:$C$51,MATCH(C4019,Products!$A$2:$A$51,0))</f>
        <v>Electronics</v>
      </c>
      <c r="J4019" s="1" t="str">
        <f aca="false">INDEX(Orders!$E$2:$E$8001,MATCH(B4019,Orders!$A$2:$A$8001,0))</f>
        <v>Delivered</v>
      </c>
      <c r="K4019" s="1" t="str">
        <f aca="false">LEFT(INDEX(Orders!$C$2:$C$8001,MATCH(B4019,Orders!$A$2:$A$8001,0)),7)</f>
        <v>2025-01</v>
      </c>
    </row>
    <row r="4020" customFormat="false" ht="15" hidden="false" customHeight="true" outlineLevel="0" collapsed="false">
      <c r="A4020" s="1" t="s">
        <v>14490</v>
      </c>
      <c r="B4020" s="1" t="s">
        <v>4369</v>
      </c>
      <c r="C4020" s="1" t="s">
        <v>2006</v>
      </c>
      <c r="D4020" s="1" t="n">
        <v>1</v>
      </c>
      <c r="E4020" s="16" t="n">
        <v>482.17</v>
      </c>
      <c r="F4020" s="17" t="n">
        <v>0</v>
      </c>
      <c r="G4020" s="16" t="n">
        <v>482.17</v>
      </c>
      <c r="I4020" s="1" t="str">
        <f aca="false">INDEX(Products!$C$2:$C$51,MATCH(C4020,Products!$A$2:$A$51,0))</f>
        <v>Books &amp; Stationery</v>
      </c>
      <c r="J4020" s="1" t="str">
        <f aca="false">INDEX(Orders!$E$2:$E$8001,MATCH(B4020,Orders!$A$2:$A$8001,0))</f>
        <v>Delivered</v>
      </c>
      <c r="K4020" s="1" t="str">
        <f aca="false">LEFT(INDEX(Orders!$C$2:$C$8001,MATCH(B4020,Orders!$A$2:$A$8001,0)),7)</f>
        <v>2024-10</v>
      </c>
    </row>
    <row r="4021" customFormat="false" ht="15" hidden="false" customHeight="true" outlineLevel="0" collapsed="false">
      <c r="A4021" s="1" t="s">
        <v>14491</v>
      </c>
      <c r="B4021" s="1" t="s">
        <v>4369</v>
      </c>
      <c r="C4021" s="1" t="s">
        <v>1949</v>
      </c>
      <c r="D4021" s="1" t="n">
        <v>1</v>
      </c>
      <c r="E4021" s="16" t="n">
        <v>4185.64</v>
      </c>
      <c r="F4021" s="17" t="n">
        <v>0.1</v>
      </c>
      <c r="G4021" s="16" t="n">
        <v>3767.08</v>
      </c>
      <c r="I4021" s="1" t="str">
        <f aca="false">INDEX(Products!$C$2:$C$51,MATCH(C4021,Products!$A$2:$A$51,0))</f>
        <v>Fashion</v>
      </c>
      <c r="J4021" s="1" t="str">
        <f aca="false">INDEX(Orders!$E$2:$E$8001,MATCH(B4021,Orders!$A$2:$A$8001,0))</f>
        <v>Delivered</v>
      </c>
      <c r="K4021" s="1" t="str">
        <f aca="false">LEFT(INDEX(Orders!$C$2:$C$8001,MATCH(B4021,Orders!$A$2:$A$8001,0)),7)</f>
        <v>2024-10</v>
      </c>
    </row>
    <row r="4022" customFormat="false" ht="15" hidden="false" customHeight="true" outlineLevel="0" collapsed="false">
      <c r="A4022" s="1" t="s">
        <v>14492</v>
      </c>
      <c r="B4022" s="1" t="s">
        <v>4370</v>
      </c>
      <c r="C4022" s="1" t="s">
        <v>1997</v>
      </c>
      <c r="D4022" s="1" t="n">
        <v>1</v>
      </c>
      <c r="E4022" s="16" t="n">
        <v>311.15</v>
      </c>
      <c r="F4022" s="17" t="n">
        <v>0</v>
      </c>
      <c r="G4022" s="16" t="n">
        <v>311.15</v>
      </c>
      <c r="I4022" s="1" t="str">
        <f aca="false">INDEX(Products!$C$2:$C$51,MATCH(C4022,Products!$A$2:$A$51,0))</f>
        <v>Sports &amp; Fitness</v>
      </c>
      <c r="J4022" s="1" t="str">
        <f aca="false">INDEX(Orders!$E$2:$E$8001,MATCH(B4022,Orders!$A$2:$A$8001,0))</f>
        <v>Returned</v>
      </c>
      <c r="K4022" s="1" t="str">
        <f aca="false">LEFT(INDEX(Orders!$C$2:$C$8001,MATCH(B4022,Orders!$A$2:$A$8001,0)),7)</f>
        <v>2024-09</v>
      </c>
    </row>
    <row r="4023" customFormat="false" ht="15" hidden="false" customHeight="true" outlineLevel="0" collapsed="false">
      <c r="A4023" s="1" t="s">
        <v>14493</v>
      </c>
      <c r="B4023" s="1" t="s">
        <v>4370</v>
      </c>
      <c r="C4023" s="1" t="s">
        <v>1973</v>
      </c>
      <c r="D4023" s="1" t="n">
        <v>1</v>
      </c>
      <c r="E4023" s="16" t="n">
        <v>1158.24</v>
      </c>
      <c r="F4023" s="17" t="n">
        <v>0.1</v>
      </c>
      <c r="G4023" s="16" t="n">
        <v>1042.42</v>
      </c>
      <c r="I4023" s="1" t="str">
        <f aca="false">INDEX(Products!$C$2:$C$51,MATCH(C4023,Products!$A$2:$A$51,0))</f>
        <v>Home &amp; Kitchen</v>
      </c>
      <c r="J4023" s="1" t="str">
        <f aca="false">INDEX(Orders!$E$2:$E$8001,MATCH(B4023,Orders!$A$2:$A$8001,0))</f>
        <v>Returned</v>
      </c>
      <c r="K4023" s="1" t="str">
        <f aca="false">LEFT(INDEX(Orders!$C$2:$C$8001,MATCH(B4023,Orders!$A$2:$A$8001,0)),7)</f>
        <v>2024-09</v>
      </c>
    </row>
    <row r="4024" customFormat="false" ht="15" hidden="false" customHeight="true" outlineLevel="0" collapsed="false">
      <c r="A4024" s="1" t="s">
        <v>14494</v>
      </c>
      <c r="B4024" s="1" t="s">
        <v>4370</v>
      </c>
      <c r="C4024" s="1" t="s">
        <v>1930</v>
      </c>
      <c r="D4024" s="1" t="n">
        <v>1</v>
      </c>
      <c r="E4024" s="16" t="n">
        <v>2398.35</v>
      </c>
      <c r="F4024" s="17" t="n">
        <v>0</v>
      </c>
      <c r="G4024" s="16" t="n">
        <v>2398.35</v>
      </c>
      <c r="I4024" s="1" t="str">
        <f aca="false">INDEX(Products!$C$2:$C$51,MATCH(C4024,Products!$A$2:$A$51,0))</f>
        <v>Electronics</v>
      </c>
      <c r="J4024" s="1" t="str">
        <f aca="false">INDEX(Orders!$E$2:$E$8001,MATCH(B4024,Orders!$A$2:$A$8001,0))</f>
        <v>Returned</v>
      </c>
      <c r="K4024" s="1" t="str">
        <f aca="false">LEFT(INDEX(Orders!$C$2:$C$8001,MATCH(B4024,Orders!$A$2:$A$8001,0)),7)</f>
        <v>2024-09</v>
      </c>
    </row>
    <row r="4025" customFormat="false" ht="15" hidden="false" customHeight="true" outlineLevel="0" collapsed="false">
      <c r="A4025" s="1" t="s">
        <v>14495</v>
      </c>
      <c r="B4025" s="1" t="s">
        <v>4370</v>
      </c>
      <c r="C4025" s="1" t="s">
        <v>1961</v>
      </c>
      <c r="D4025" s="1" t="n">
        <v>3</v>
      </c>
      <c r="E4025" s="16" t="n">
        <v>3493.68</v>
      </c>
      <c r="F4025" s="17" t="n">
        <v>0</v>
      </c>
      <c r="G4025" s="16" t="n">
        <v>10481.04</v>
      </c>
      <c r="I4025" s="1" t="str">
        <f aca="false">INDEX(Products!$C$2:$C$51,MATCH(C4025,Products!$A$2:$A$51,0))</f>
        <v>Home &amp; Kitchen</v>
      </c>
      <c r="J4025" s="1" t="str">
        <f aca="false">INDEX(Orders!$E$2:$E$8001,MATCH(B4025,Orders!$A$2:$A$8001,0))</f>
        <v>Returned</v>
      </c>
      <c r="K4025" s="1" t="str">
        <f aca="false">LEFT(INDEX(Orders!$C$2:$C$8001,MATCH(B4025,Orders!$A$2:$A$8001,0)),7)</f>
        <v>2024-09</v>
      </c>
    </row>
    <row r="4026" customFormat="false" ht="15" hidden="false" customHeight="true" outlineLevel="0" collapsed="false">
      <c r="A4026" s="1" t="s">
        <v>14496</v>
      </c>
      <c r="B4026" s="1" t="s">
        <v>4371</v>
      </c>
      <c r="C4026" s="1" t="s">
        <v>1930</v>
      </c>
      <c r="D4026" s="1" t="n">
        <v>2</v>
      </c>
      <c r="E4026" s="16" t="n">
        <v>2398.35</v>
      </c>
      <c r="F4026" s="17" t="n">
        <v>0</v>
      </c>
      <c r="G4026" s="16" t="n">
        <v>4796.7</v>
      </c>
      <c r="I4026" s="1" t="str">
        <f aca="false">INDEX(Products!$C$2:$C$51,MATCH(C4026,Products!$A$2:$A$51,0))</f>
        <v>Electronics</v>
      </c>
      <c r="J4026" s="1" t="str">
        <f aca="false">INDEX(Orders!$E$2:$E$8001,MATCH(B4026,Orders!$A$2:$A$8001,0))</f>
        <v>Delivered</v>
      </c>
      <c r="K4026" s="1" t="str">
        <f aca="false">LEFT(INDEX(Orders!$C$2:$C$8001,MATCH(B4026,Orders!$A$2:$A$8001,0)),7)</f>
        <v>2024-10</v>
      </c>
    </row>
    <row r="4027" customFormat="false" ht="15" hidden="false" customHeight="true" outlineLevel="0" collapsed="false">
      <c r="A4027" s="1" t="s">
        <v>14497</v>
      </c>
      <c r="B4027" s="1" t="s">
        <v>4371</v>
      </c>
      <c r="C4027" s="1" t="s">
        <v>2006</v>
      </c>
      <c r="D4027" s="1" t="n">
        <v>1</v>
      </c>
      <c r="E4027" s="16" t="n">
        <v>482.17</v>
      </c>
      <c r="F4027" s="17" t="n">
        <v>0.2</v>
      </c>
      <c r="G4027" s="16" t="n">
        <v>385.74</v>
      </c>
      <c r="I4027" s="1" t="str">
        <f aca="false">INDEX(Products!$C$2:$C$51,MATCH(C4027,Products!$A$2:$A$51,0))</f>
        <v>Books &amp; Stationery</v>
      </c>
      <c r="J4027" s="1" t="str">
        <f aca="false">INDEX(Orders!$E$2:$E$8001,MATCH(B4027,Orders!$A$2:$A$8001,0))</f>
        <v>Delivered</v>
      </c>
      <c r="K4027" s="1" t="str">
        <f aca="false">LEFT(INDEX(Orders!$C$2:$C$8001,MATCH(B4027,Orders!$A$2:$A$8001,0)),7)</f>
        <v>2024-10</v>
      </c>
    </row>
    <row r="4028" customFormat="false" ht="15" hidden="false" customHeight="true" outlineLevel="0" collapsed="false">
      <c r="A4028" s="1" t="s">
        <v>14498</v>
      </c>
      <c r="B4028" s="1" t="s">
        <v>4372</v>
      </c>
      <c r="C4028" s="1" t="s">
        <v>2006</v>
      </c>
      <c r="D4028" s="1" t="n">
        <v>1</v>
      </c>
      <c r="E4028" s="16" t="n">
        <v>482.17</v>
      </c>
      <c r="F4028" s="17" t="n">
        <v>0.15</v>
      </c>
      <c r="G4028" s="16" t="n">
        <v>409.84</v>
      </c>
      <c r="I4028" s="1" t="str">
        <f aca="false">INDEX(Products!$C$2:$C$51,MATCH(C4028,Products!$A$2:$A$51,0))</f>
        <v>Books &amp; Stationery</v>
      </c>
      <c r="J4028" s="1" t="str">
        <f aca="false">INDEX(Orders!$E$2:$E$8001,MATCH(B4028,Orders!$A$2:$A$8001,0))</f>
        <v>Delivered</v>
      </c>
      <c r="K4028" s="1" t="str">
        <f aca="false">LEFT(INDEX(Orders!$C$2:$C$8001,MATCH(B4028,Orders!$A$2:$A$8001,0)),7)</f>
        <v>2025-01</v>
      </c>
    </row>
    <row r="4029" customFormat="false" ht="15" hidden="false" customHeight="true" outlineLevel="0" collapsed="false">
      <c r="A4029" s="1" t="s">
        <v>14499</v>
      </c>
      <c r="B4029" s="1" t="s">
        <v>4372</v>
      </c>
      <c r="C4029" s="1" t="s">
        <v>1930</v>
      </c>
      <c r="D4029" s="1" t="n">
        <v>2</v>
      </c>
      <c r="E4029" s="16" t="n">
        <v>2398.35</v>
      </c>
      <c r="F4029" s="17" t="n">
        <v>0.1</v>
      </c>
      <c r="G4029" s="16" t="n">
        <v>4317.03</v>
      </c>
      <c r="I4029" s="1" t="str">
        <f aca="false">INDEX(Products!$C$2:$C$51,MATCH(C4029,Products!$A$2:$A$51,0))</f>
        <v>Electronics</v>
      </c>
      <c r="J4029" s="1" t="str">
        <f aca="false">INDEX(Orders!$E$2:$E$8001,MATCH(B4029,Orders!$A$2:$A$8001,0))</f>
        <v>Delivered</v>
      </c>
      <c r="K4029" s="1" t="str">
        <f aca="false">LEFT(INDEX(Orders!$C$2:$C$8001,MATCH(B4029,Orders!$A$2:$A$8001,0)),7)</f>
        <v>2025-01</v>
      </c>
    </row>
    <row r="4030" customFormat="false" ht="15" hidden="false" customHeight="true" outlineLevel="0" collapsed="false">
      <c r="A4030" s="1" t="s">
        <v>14500</v>
      </c>
      <c r="B4030" s="1" t="s">
        <v>4373</v>
      </c>
      <c r="C4030" s="1" t="s">
        <v>1988</v>
      </c>
      <c r="D4030" s="1" t="n">
        <v>1</v>
      </c>
      <c r="E4030" s="16" t="n">
        <v>681.07</v>
      </c>
      <c r="F4030" s="17" t="n">
        <v>0.2</v>
      </c>
      <c r="G4030" s="16" t="n">
        <v>544.86</v>
      </c>
      <c r="I4030" s="1" t="str">
        <f aca="false">INDEX(Products!$C$2:$C$51,MATCH(C4030,Products!$A$2:$A$51,0))</f>
        <v>Sports &amp; Fitness</v>
      </c>
      <c r="J4030" s="1" t="str">
        <f aca="false">INDEX(Orders!$E$2:$E$8001,MATCH(B4030,Orders!$A$2:$A$8001,0))</f>
        <v>Delivered</v>
      </c>
      <c r="K4030" s="1" t="str">
        <f aca="false">LEFT(INDEX(Orders!$C$2:$C$8001,MATCH(B4030,Orders!$A$2:$A$8001,0)),7)</f>
        <v>2024-12</v>
      </c>
    </row>
    <row r="4031" customFormat="false" ht="15" hidden="false" customHeight="true" outlineLevel="0" collapsed="false">
      <c r="A4031" s="1" t="s">
        <v>14501</v>
      </c>
      <c r="B4031" s="1" t="s">
        <v>4373</v>
      </c>
      <c r="C4031" s="1" t="s">
        <v>1965</v>
      </c>
      <c r="D4031" s="1" t="n">
        <v>1</v>
      </c>
      <c r="E4031" s="16" t="n">
        <v>1145.07</v>
      </c>
      <c r="F4031" s="17" t="n">
        <v>0.15</v>
      </c>
      <c r="G4031" s="16" t="n">
        <v>973.31</v>
      </c>
      <c r="I4031" s="1" t="str">
        <f aca="false">INDEX(Products!$C$2:$C$51,MATCH(C4031,Products!$A$2:$A$51,0))</f>
        <v>Home &amp; Kitchen</v>
      </c>
      <c r="J4031" s="1" t="str">
        <f aca="false">INDEX(Orders!$E$2:$E$8001,MATCH(B4031,Orders!$A$2:$A$8001,0))</f>
        <v>Delivered</v>
      </c>
      <c r="K4031" s="1" t="str">
        <f aca="false">LEFT(INDEX(Orders!$C$2:$C$8001,MATCH(B4031,Orders!$A$2:$A$8001,0)),7)</f>
        <v>2024-12</v>
      </c>
    </row>
    <row r="4032" customFormat="false" ht="15" hidden="false" customHeight="true" outlineLevel="0" collapsed="false">
      <c r="A4032" s="1" t="s">
        <v>14502</v>
      </c>
      <c r="B4032" s="1" t="s">
        <v>4374</v>
      </c>
      <c r="C4032" s="1" t="s">
        <v>1990</v>
      </c>
      <c r="D4032" s="1" t="n">
        <v>1</v>
      </c>
      <c r="E4032" s="16" t="n">
        <v>5311.32</v>
      </c>
      <c r="F4032" s="17" t="n">
        <v>0</v>
      </c>
      <c r="G4032" s="16" t="n">
        <v>5311.32</v>
      </c>
      <c r="I4032" s="1" t="str">
        <f aca="false">INDEX(Products!$C$2:$C$51,MATCH(C4032,Products!$A$2:$A$51,0))</f>
        <v>Sports &amp; Fitness</v>
      </c>
      <c r="J4032" s="1" t="str">
        <f aca="false">INDEX(Orders!$E$2:$E$8001,MATCH(B4032,Orders!$A$2:$A$8001,0))</f>
        <v>Returned</v>
      </c>
      <c r="K4032" s="1" t="str">
        <f aca="false">LEFT(INDEX(Orders!$C$2:$C$8001,MATCH(B4032,Orders!$A$2:$A$8001,0)),7)</f>
        <v>2025-07</v>
      </c>
    </row>
    <row r="4033" customFormat="false" ht="15" hidden="false" customHeight="true" outlineLevel="0" collapsed="false">
      <c r="A4033" s="1" t="s">
        <v>14503</v>
      </c>
      <c r="B4033" s="1" t="s">
        <v>4374</v>
      </c>
      <c r="C4033" s="1" t="s">
        <v>1940</v>
      </c>
      <c r="D4033" s="1" t="n">
        <v>2</v>
      </c>
      <c r="E4033" s="16" t="n">
        <v>2374.52</v>
      </c>
      <c r="F4033" s="17" t="n">
        <v>0</v>
      </c>
      <c r="G4033" s="16" t="n">
        <v>4749.04</v>
      </c>
      <c r="I4033" s="1" t="str">
        <f aca="false">INDEX(Products!$C$2:$C$51,MATCH(C4033,Products!$A$2:$A$51,0))</f>
        <v>Fashion</v>
      </c>
      <c r="J4033" s="1" t="str">
        <f aca="false">INDEX(Orders!$E$2:$E$8001,MATCH(B4033,Orders!$A$2:$A$8001,0))</f>
        <v>Returned</v>
      </c>
      <c r="K4033" s="1" t="str">
        <f aca="false">LEFT(INDEX(Orders!$C$2:$C$8001,MATCH(B4033,Orders!$A$2:$A$8001,0)),7)</f>
        <v>2025-07</v>
      </c>
    </row>
    <row r="4034" customFormat="false" ht="15" hidden="false" customHeight="true" outlineLevel="0" collapsed="false">
      <c r="A4034" s="1" t="s">
        <v>14504</v>
      </c>
      <c r="B4034" s="1" t="s">
        <v>4375</v>
      </c>
      <c r="C4034" s="1" t="s">
        <v>1930</v>
      </c>
      <c r="D4034" s="1" t="n">
        <v>1</v>
      </c>
      <c r="E4034" s="16" t="n">
        <v>2398.35</v>
      </c>
      <c r="F4034" s="17" t="n">
        <v>0.05</v>
      </c>
      <c r="G4034" s="16" t="n">
        <v>2278.43</v>
      </c>
      <c r="I4034" s="1" t="str">
        <f aca="false">INDEX(Products!$C$2:$C$51,MATCH(C4034,Products!$A$2:$A$51,0))</f>
        <v>Electronics</v>
      </c>
      <c r="J4034" s="1" t="str">
        <f aca="false">INDEX(Orders!$E$2:$E$8001,MATCH(B4034,Orders!$A$2:$A$8001,0))</f>
        <v>Delivered</v>
      </c>
      <c r="K4034" s="1" t="str">
        <f aca="false">LEFT(INDEX(Orders!$C$2:$C$8001,MATCH(B4034,Orders!$A$2:$A$8001,0)),7)</f>
        <v>2024-12</v>
      </c>
    </row>
    <row r="4035" customFormat="false" ht="15" hidden="false" customHeight="true" outlineLevel="0" collapsed="false">
      <c r="A4035" s="1" t="s">
        <v>14505</v>
      </c>
      <c r="B4035" s="1" t="s">
        <v>4376</v>
      </c>
      <c r="C4035" s="1" t="s">
        <v>2007</v>
      </c>
      <c r="D4035" s="1" t="n">
        <v>2</v>
      </c>
      <c r="E4035" s="16" t="n">
        <v>750.27</v>
      </c>
      <c r="F4035" s="17" t="n">
        <v>0</v>
      </c>
      <c r="G4035" s="16" t="n">
        <v>1500.54</v>
      </c>
      <c r="I4035" s="1" t="str">
        <f aca="false">INDEX(Products!$C$2:$C$51,MATCH(C4035,Products!$A$2:$A$51,0))</f>
        <v>Books &amp; Stationery</v>
      </c>
      <c r="J4035" s="1" t="str">
        <f aca="false">INDEX(Orders!$E$2:$E$8001,MATCH(B4035,Orders!$A$2:$A$8001,0))</f>
        <v>Delivered</v>
      </c>
      <c r="K4035" s="1" t="str">
        <f aca="false">LEFT(INDEX(Orders!$C$2:$C$8001,MATCH(B4035,Orders!$A$2:$A$8001,0)),7)</f>
        <v>2025-09</v>
      </c>
    </row>
    <row r="4036" customFormat="false" ht="15" hidden="false" customHeight="true" outlineLevel="0" collapsed="false">
      <c r="A4036" s="1" t="s">
        <v>14506</v>
      </c>
      <c r="B4036" s="1" t="s">
        <v>4376</v>
      </c>
      <c r="C4036" s="1" t="s">
        <v>2006</v>
      </c>
      <c r="D4036" s="1" t="n">
        <v>1</v>
      </c>
      <c r="E4036" s="16" t="n">
        <v>482.17</v>
      </c>
      <c r="F4036" s="17" t="n">
        <v>0</v>
      </c>
      <c r="G4036" s="16" t="n">
        <v>482.17</v>
      </c>
      <c r="I4036" s="1" t="str">
        <f aca="false">INDEX(Products!$C$2:$C$51,MATCH(C4036,Products!$A$2:$A$51,0))</f>
        <v>Books &amp; Stationery</v>
      </c>
      <c r="J4036" s="1" t="str">
        <f aca="false">INDEX(Orders!$E$2:$E$8001,MATCH(B4036,Orders!$A$2:$A$8001,0))</f>
        <v>Delivered</v>
      </c>
      <c r="K4036" s="1" t="str">
        <f aca="false">LEFT(INDEX(Orders!$C$2:$C$8001,MATCH(B4036,Orders!$A$2:$A$8001,0)),7)</f>
        <v>2025-09</v>
      </c>
    </row>
    <row r="4037" customFormat="false" ht="15" hidden="false" customHeight="true" outlineLevel="0" collapsed="false">
      <c r="A4037" s="1" t="s">
        <v>14507</v>
      </c>
      <c r="B4037" s="1" t="s">
        <v>4376</v>
      </c>
      <c r="C4037" s="1" t="s">
        <v>1977</v>
      </c>
      <c r="D4037" s="1" t="n">
        <v>1</v>
      </c>
      <c r="E4037" s="16" t="n">
        <v>2386.05</v>
      </c>
      <c r="F4037" s="17" t="n">
        <v>0.15</v>
      </c>
      <c r="G4037" s="16" t="n">
        <v>2028.14</v>
      </c>
      <c r="I4037" s="1" t="str">
        <f aca="false">INDEX(Products!$C$2:$C$51,MATCH(C4037,Products!$A$2:$A$51,0))</f>
        <v>Beauty &amp; Personal Care</v>
      </c>
      <c r="J4037" s="1" t="str">
        <f aca="false">INDEX(Orders!$E$2:$E$8001,MATCH(B4037,Orders!$A$2:$A$8001,0))</f>
        <v>Delivered</v>
      </c>
      <c r="K4037" s="1" t="str">
        <f aca="false">LEFT(INDEX(Orders!$C$2:$C$8001,MATCH(B4037,Orders!$A$2:$A$8001,0)),7)</f>
        <v>2025-09</v>
      </c>
    </row>
    <row r="4038" customFormat="false" ht="15" hidden="false" customHeight="true" outlineLevel="0" collapsed="false">
      <c r="A4038" s="1" t="s">
        <v>14508</v>
      </c>
      <c r="B4038" s="1" t="s">
        <v>4376</v>
      </c>
      <c r="C4038" s="1" t="s">
        <v>1940</v>
      </c>
      <c r="D4038" s="1" t="n">
        <v>1</v>
      </c>
      <c r="E4038" s="16" t="n">
        <v>2374.52</v>
      </c>
      <c r="F4038" s="17" t="n">
        <v>0</v>
      </c>
      <c r="G4038" s="16" t="n">
        <v>2374.52</v>
      </c>
      <c r="I4038" s="1" t="str">
        <f aca="false">INDEX(Products!$C$2:$C$51,MATCH(C4038,Products!$A$2:$A$51,0))</f>
        <v>Fashion</v>
      </c>
      <c r="J4038" s="1" t="str">
        <f aca="false">INDEX(Orders!$E$2:$E$8001,MATCH(B4038,Orders!$A$2:$A$8001,0))</f>
        <v>Delivered</v>
      </c>
      <c r="K4038" s="1" t="str">
        <f aca="false">LEFT(INDEX(Orders!$C$2:$C$8001,MATCH(B4038,Orders!$A$2:$A$8001,0)),7)</f>
        <v>2025-09</v>
      </c>
    </row>
    <row r="4039" customFormat="false" ht="15" hidden="false" customHeight="true" outlineLevel="0" collapsed="false">
      <c r="A4039" s="1" t="s">
        <v>14509</v>
      </c>
      <c r="B4039" s="1" t="s">
        <v>4377</v>
      </c>
      <c r="C4039" s="1" t="s">
        <v>1971</v>
      </c>
      <c r="D4039" s="1" t="n">
        <v>2</v>
      </c>
      <c r="E4039" s="16" t="n">
        <v>2073.63</v>
      </c>
      <c r="F4039" s="17" t="n">
        <v>0.05</v>
      </c>
      <c r="G4039" s="16" t="n">
        <v>3939.9</v>
      </c>
      <c r="I4039" s="1" t="str">
        <f aca="false">INDEX(Products!$C$2:$C$51,MATCH(C4039,Products!$A$2:$A$51,0))</f>
        <v>Home &amp; Kitchen</v>
      </c>
      <c r="J4039" s="1" t="str">
        <f aca="false">INDEX(Orders!$E$2:$E$8001,MATCH(B4039,Orders!$A$2:$A$8001,0))</f>
        <v>Delivered</v>
      </c>
      <c r="K4039" s="1" t="str">
        <f aca="false">LEFT(INDEX(Orders!$C$2:$C$8001,MATCH(B4039,Orders!$A$2:$A$8001,0)),7)</f>
        <v>2025-06</v>
      </c>
    </row>
    <row r="4040" customFormat="false" ht="15" hidden="false" customHeight="true" outlineLevel="0" collapsed="false">
      <c r="A4040" s="1" t="s">
        <v>14510</v>
      </c>
      <c r="B4040" s="1" t="s">
        <v>4378</v>
      </c>
      <c r="C4040" s="1" t="s">
        <v>1933</v>
      </c>
      <c r="D4040" s="1" t="n">
        <v>1</v>
      </c>
      <c r="E4040" s="16" t="n">
        <v>7194.38</v>
      </c>
      <c r="F4040" s="17" t="n">
        <v>0.05</v>
      </c>
      <c r="G4040" s="16" t="n">
        <v>6834.66</v>
      </c>
      <c r="I4040" s="1" t="str">
        <f aca="false">INDEX(Products!$C$2:$C$51,MATCH(C4040,Products!$A$2:$A$51,0))</f>
        <v>Electronics</v>
      </c>
      <c r="J4040" s="1" t="str">
        <f aca="false">INDEX(Orders!$E$2:$E$8001,MATCH(B4040,Orders!$A$2:$A$8001,0))</f>
        <v>Refunded</v>
      </c>
      <c r="K4040" s="1" t="str">
        <f aca="false">LEFT(INDEX(Orders!$C$2:$C$8001,MATCH(B4040,Orders!$A$2:$A$8001,0)),7)</f>
        <v>2025-03</v>
      </c>
    </row>
    <row r="4041" customFormat="false" ht="15" hidden="false" customHeight="true" outlineLevel="0" collapsed="false">
      <c r="A4041" s="1" t="s">
        <v>14511</v>
      </c>
      <c r="B4041" s="1" t="s">
        <v>4379</v>
      </c>
      <c r="C4041" s="1" t="s">
        <v>2000</v>
      </c>
      <c r="D4041" s="1" t="n">
        <v>1</v>
      </c>
      <c r="E4041" s="16" t="n">
        <v>425.08</v>
      </c>
      <c r="F4041" s="17" t="n">
        <v>0.2</v>
      </c>
      <c r="G4041" s="16" t="n">
        <v>340.06</v>
      </c>
      <c r="I4041" s="1" t="str">
        <f aca="false">INDEX(Products!$C$2:$C$51,MATCH(C4041,Products!$A$2:$A$51,0))</f>
        <v>Books &amp; Stationery</v>
      </c>
      <c r="J4041" s="1" t="str">
        <f aca="false">INDEX(Orders!$E$2:$E$8001,MATCH(B4041,Orders!$A$2:$A$8001,0))</f>
        <v>Returned</v>
      </c>
      <c r="K4041" s="1" t="str">
        <f aca="false">LEFT(INDEX(Orders!$C$2:$C$8001,MATCH(B4041,Orders!$A$2:$A$8001,0)),7)</f>
        <v>2024-12</v>
      </c>
    </row>
    <row r="4042" customFormat="false" ht="15" hidden="false" customHeight="true" outlineLevel="0" collapsed="false">
      <c r="A4042" s="1" t="s">
        <v>14512</v>
      </c>
      <c r="B4042" s="1" t="s">
        <v>4379</v>
      </c>
      <c r="C4042" s="1" t="s">
        <v>2007</v>
      </c>
      <c r="D4042" s="1" t="n">
        <v>1</v>
      </c>
      <c r="E4042" s="16" t="n">
        <v>750.27</v>
      </c>
      <c r="F4042" s="17" t="n">
        <v>0.15</v>
      </c>
      <c r="G4042" s="16" t="n">
        <v>637.73</v>
      </c>
      <c r="I4042" s="1" t="str">
        <f aca="false">INDEX(Products!$C$2:$C$51,MATCH(C4042,Products!$A$2:$A$51,0))</f>
        <v>Books &amp; Stationery</v>
      </c>
      <c r="J4042" s="1" t="str">
        <f aca="false">INDEX(Orders!$E$2:$E$8001,MATCH(B4042,Orders!$A$2:$A$8001,0))</f>
        <v>Returned</v>
      </c>
      <c r="K4042" s="1" t="str">
        <f aca="false">LEFT(INDEX(Orders!$C$2:$C$8001,MATCH(B4042,Orders!$A$2:$A$8001,0)),7)</f>
        <v>2024-12</v>
      </c>
    </row>
    <row r="4043" customFormat="false" ht="15" hidden="false" customHeight="true" outlineLevel="0" collapsed="false">
      <c r="A4043" s="1" t="s">
        <v>14513</v>
      </c>
      <c r="B4043" s="1" t="s">
        <v>4379</v>
      </c>
      <c r="C4043" s="1" t="s">
        <v>1961</v>
      </c>
      <c r="D4043" s="1" t="n">
        <v>1</v>
      </c>
      <c r="E4043" s="16" t="n">
        <v>3493.68</v>
      </c>
      <c r="F4043" s="17" t="n">
        <v>0</v>
      </c>
      <c r="G4043" s="16" t="n">
        <v>3493.68</v>
      </c>
      <c r="I4043" s="1" t="str">
        <f aca="false">INDEX(Products!$C$2:$C$51,MATCH(C4043,Products!$A$2:$A$51,0))</f>
        <v>Home &amp; Kitchen</v>
      </c>
      <c r="J4043" s="1" t="str">
        <f aca="false">INDEX(Orders!$E$2:$E$8001,MATCH(B4043,Orders!$A$2:$A$8001,0))</f>
        <v>Returned</v>
      </c>
      <c r="K4043" s="1" t="str">
        <f aca="false">LEFT(INDEX(Orders!$C$2:$C$8001,MATCH(B4043,Orders!$A$2:$A$8001,0)),7)</f>
        <v>2024-12</v>
      </c>
    </row>
    <row r="4044" customFormat="false" ht="15" hidden="false" customHeight="true" outlineLevel="0" collapsed="false">
      <c r="A4044" s="1" t="s">
        <v>14514</v>
      </c>
      <c r="B4044" s="1" t="s">
        <v>4380</v>
      </c>
      <c r="C4044" s="1" t="s">
        <v>1930</v>
      </c>
      <c r="D4044" s="1" t="n">
        <v>1</v>
      </c>
      <c r="E4044" s="16" t="n">
        <v>2398.35</v>
      </c>
      <c r="F4044" s="17" t="n">
        <v>0</v>
      </c>
      <c r="G4044" s="16" t="n">
        <v>2398.35</v>
      </c>
      <c r="I4044" s="1" t="str">
        <f aca="false">INDEX(Products!$C$2:$C$51,MATCH(C4044,Products!$A$2:$A$51,0))</f>
        <v>Electronics</v>
      </c>
      <c r="J4044" s="1" t="str">
        <f aca="false">INDEX(Orders!$E$2:$E$8001,MATCH(B4044,Orders!$A$2:$A$8001,0))</f>
        <v>Delivered</v>
      </c>
      <c r="K4044" s="1" t="str">
        <f aca="false">LEFT(INDEX(Orders!$C$2:$C$8001,MATCH(B4044,Orders!$A$2:$A$8001,0)),7)</f>
        <v>2024-09</v>
      </c>
    </row>
    <row r="4045" customFormat="false" ht="15" hidden="false" customHeight="true" outlineLevel="0" collapsed="false">
      <c r="A4045" s="1" t="s">
        <v>14515</v>
      </c>
      <c r="B4045" s="1" t="s">
        <v>4381</v>
      </c>
      <c r="C4045" s="1" t="s">
        <v>1990</v>
      </c>
      <c r="D4045" s="1" t="n">
        <v>1</v>
      </c>
      <c r="E4045" s="16" t="n">
        <v>5311.32</v>
      </c>
      <c r="F4045" s="17" t="n">
        <v>0.2</v>
      </c>
      <c r="G4045" s="16" t="n">
        <v>4249.06</v>
      </c>
      <c r="I4045" s="1" t="str">
        <f aca="false">INDEX(Products!$C$2:$C$51,MATCH(C4045,Products!$A$2:$A$51,0))</f>
        <v>Sports &amp; Fitness</v>
      </c>
      <c r="J4045" s="1" t="str">
        <f aca="false">INDEX(Orders!$E$2:$E$8001,MATCH(B4045,Orders!$A$2:$A$8001,0))</f>
        <v>Cancelled</v>
      </c>
      <c r="K4045" s="1" t="str">
        <f aca="false">LEFT(INDEX(Orders!$C$2:$C$8001,MATCH(B4045,Orders!$A$2:$A$8001,0)),7)</f>
        <v>2025-05</v>
      </c>
    </row>
    <row r="4046" customFormat="false" ht="15" hidden="false" customHeight="true" outlineLevel="0" collapsed="false">
      <c r="A4046" s="1" t="s">
        <v>14516</v>
      </c>
      <c r="B4046" s="1" t="s">
        <v>4381</v>
      </c>
      <c r="C4046" s="1" t="s">
        <v>1930</v>
      </c>
      <c r="D4046" s="1" t="n">
        <v>2</v>
      </c>
      <c r="E4046" s="16" t="n">
        <v>2398.35</v>
      </c>
      <c r="F4046" s="17" t="n">
        <v>0.05</v>
      </c>
      <c r="G4046" s="16" t="n">
        <v>4556.86</v>
      </c>
      <c r="I4046" s="1" t="str">
        <f aca="false">INDEX(Products!$C$2:$C$51,MATCH(C4046,Products!$A$2:$A$51,0))</f>
        <v>Electronics</v>
      </c>
      <c r="J4046" s="1" t="str">
        <f aca="false">INDEX(Orders!$E$2:$E$8001,MATCH(B4046,Orders!$A$2:$A$8001,0))</f>
        <v>Cancelled</v>
      </c>
      <c r="K4046" s="1" t="str">
        <f aca="false">LEFT(INDEX(Orders!$C$2:$C$8001,MATCH(B4046,Orders!$A$2:$A$8001,0)),7)</f>
        <v>2025-05</v>
      </c>
    </row>
    <row r="4047" customFormat="false" ht="15" hidden="false" customHeight="true" outlineLevel="0" collapsed="false">
      <c r="A4047" s="1" t="s">
        <v>14517</v>
      </c>
      <c r="B4047" s="1" t="s">
        <v>4381</v>
      </c>
      <c r="C4047" s="1" t="s">
        <v>1940</v>
      </c>
      <c r="D4047" s="1" t="n">
        <v>2</v>
      </c>
      <c r="E4047" s="16" t="n">
        <v>2374.52</v>
      </c>
      <c r="F4047" s="17" t="n">
        <v>0</v>
      </c>
      <c r="G4047" s="16" t="n">
        <v>4749.04</v>
      </c>
      <c r="I4047" s="1" t="str">
        <f aca="false">INDEX(Products!$C$2:$C$51,MATCH(C4047,Products!$A$2:$A$51,0))</f>
        <v>Fashion</v>
      </c>
      <c r="J4047" s="1" t="str">
        <f aca="false">INDEX(Orders!$E$2:$E$8001,MATCH(B4047,Orders!$A$2:$A$8001,0))</f>
        <v>Cancelled</v>
      </c>
      <c r="K4047" s="1" t="str">
        <f aca="false">LEFT(INDEX(Orders!$C$2:$C$8001,MATCH(B4047,Orders!$A$2:$A$8001,0)),7)</f>
        <v>2025-05</v>
      </c>
    </row>
    <row r="4048" customFormat="false" ht="15" hidden="false" customHeight="true" outlineLevel="0" collapsed="false">
      <c r="A4048" s="1" t="s">
        <v>14518</v>
      </c>
      <c r="B4048" s="1" t="s">
        <v>4382</v>
      </c>
      <c r="C4048" s="1" t="s">
        <v>1988</v>
      </c>
      <c r="D4048" s="1" t="n">
        <v>1</v>
      </c>
      <c r="E4048" s="16" t="n">
        <v>681.07</v>
      </c>
      <c r="F4048" s="17" t="n">
        <v>0.1</v>
      </c>
      <c r="G4048" s="16" t="n">
        <v>612.96</v>
      </c>
      <c r="I4048" s="1" t="str">
        <f aca="false">INDEX(Products!$C$2:$C$51,MATCH(C4048,Products!$A$2:$A$51,0))</f>
        <v>Sports &amp; Fitness</v>
      </c>
      <c r="J4048" s="1" t="str">
        <f aca="false">INDEX(Orders!$E$2:$E$8001,MATCH(B4048,Orders!$A$2:$A$8001,0))</f>
        <v>Delivered</v>
      </c>
      <c r="K4048" s="1" t="str">
        <f aca="false">LEFT(INDEX(Orders!$C$2:$C$8001,MATCH(B4048,Orders!$A$2:$A$8001,0)),7)</f>
        <v>2024-12</v>
      </c>
    </row>
    <row r="4049" customFormat="false" ht="15" hidden="false" customHeight="true" outlineLevel="0" collapsed="false">
      <c r="A4049" s="1" t="s">
        <v>14519</v>
      </c>
      <c r="B4049" s="1" t="s">
        <v>4382</v>
      </c>
      <c r="C4049" s="1" t="s">
        <v>2006</v>
      </c>
      <c r="D4049" s="1" t="n">
        <v>2</v>
      </c>
      <c r="E4049" s="16" t="n">
        <v>482.17</v>
      </c>
      <c r="F4049" s="17" t="n">
        <v>0</v>
      </c>
      <c r="G4049" s="16" t="n">
        <v>964.34</v>
      </c>
      <c r="I4049" s="1" t="str">
        <f aca="false">INDEX(Products!$C$2:$C$51,MATCH(C4049,Products!$A$2:$A$51,0))</f>
        <v>Books &amp; Stationery</v>
      </c>
      <c r="J4049" s="1" t="str">
        <f aca="false">INDEX(Orders!$E$2:$E$8001,MATCH(B4049,Orders!$A$2:$A$8001,0))</f>
        <v>Delivered</v>
      </c>
      <c r="K4049" s="1" t="str">
        <f aca="false">LEFT(INDEX(Orders!$C$2:$C$8001,MATCH(B4049,Orders!$A$2:$A$8001,0)),7)</f>
        <v>2024-12</v>
      </c>
    </row>
    <row r="4050" customFormat="false" ht="15" hidden="false" customHeight="true" outlineLevel="0" collapsed="false">
      <c r="A4050" s="1" t="s">
        <v>14520</v>
      </c>
      <c r="B4050" s="1" t="s">
        <v>4382</v>
      </c>
      <c r="C4050" s="1" t="s">
        <v>1940</v>
      </c>
      <c r="D4050" s="1" t="n">
        <v>1</v>
      </c>
      <c r="E4050" s="16" t="n">
        <v>2374.52</v>
      </c>
      <c r="F4050" s="17" t="n">
        <v>0</v>
      </c>
      <c r="G4050" s="16" t="n">
        <v>2374.52</v>
      </c>
      <c r="I4050" s="1" t="str">
        <f aca="false">INDEX(Products!$C$2:$C$51,MATCH(C4050,Products!$A$2:$A$51,0))</f>
        <v>Fashion</v>
      </c>
      <c r="J4050" s="1" t="str">
        <f aca="false">INDEX(Orders!$E$2:$E$8001,MATCH(B4050,Orders!$A$2:$A$8001,0))</f>
        <v>Delivered</v>
      </c>
      <c r="K4050" s="1" t="str">
        <f aca="false">LEFT(INDEX(Orders!$C$2:$C$8001,MATCH(B4050,Orders!$A$2:$A$8001,0)),7)</f>
        <v>2024-12</v>
      </c>
    </row>
    <row r="4051" customFormat="false" ht="15" hidden="false" customHeight="true" outlineLevel="0" collapsed="false">
      <c r="A4051" s="1" t="s">
        <v>14521</v>
      </c>
      <c r="B4051" s="1" t="s">
        <v>4382</v>
      </c>
      <c r="C4051" s="1" t="s">
        <v>1990</v>
      </c>
      <c r="D4051" s="1" t="n">
        <v>1</v>
      </c>
      <c r="E4051" s="16" t="n">
        <v>5311.32</v>
      </c>
      <c r="F4051" s="17" t="n">
        <v>0</v>
      </c>
      <c r="G4051" s="16" t="n">
        <v>5311.32</v>
      </c>
      <c r="I4051" s="1" t="str">
        <f aca="false">INDEX(Products!$C$2:$C$51,MATCH(C4051,Products!$A$2:$A$51,0))</f>
        <v>Sports &amp; Fitness</v>
      </c>
      <c r="J4051" s="1" t="str">
        <f aca="false">INDEX(Orders!$E$2:$E$8001,MATCH(B4051,Orders!$A$2:$A$8001,0))</f>
        <v>Delivered</v>
      </c>
      <c r="K4051" s="1" t="str">
        <f aca="false">LEFT(INDEX(Orders!$C$2:$C$8001,MATCH(B4051,Orders!$A$2:$A$8001,0)),7)</f>
        <v>2024-12</v>
      </c>
    </row>
    <row r="4052" customFormat="false" ht="15" hidden="false" customHeight="true" outlineLevel="0" collapsed="false">
      <c r="A4052" s="1" t="s">
        <v>14522</v>
      </c>
      <c r="B4052" s="1" t="s">
        <v>4382</v>
      </c>
      <c r="C4052" s="1" t="s">
        <v>1975</v>
      </c>
      <c r="D4052" s="1" t="n">
        <v>2</v>
      </c>
      <c r="E4052" s="16" t="n">
        <v>862.99</v>
      </c>
      <c r="F4052" s="17" t="n">
        <v>0</v>
      </c>
      <c r="G4052" s="16" t="n">
        <v>1725.98</v>
      </c>
      <c r="I4052" s="1" t="str">
        <f aca="false">INDEX(Products!$C$2:$C$51,MATCH(C4052,Products!$A$2:$A$51,0))</f>
        <v>Beauty &amp; Personal Care</v>
      </c>
      <c r="J4052" s="1" t="str">
        <f aca="false">INDEX(Orders!$E$2:$E$8001,MATCH(B4052,Orders!$A$2:$A$8001,0))</f>
        <v>Delivered</v>
      </c>
      <c r="K4052" s="1" t="str">
        <f aca="false">LEFT(INDEX(Orders!$C$2:$C$8001,MATCH(B4052,Orders!$A$2:$A$8001,0)),7)</f>
        <v>2024-12</v>
      </c>
    </row>
    <row r="4053" customFormat="false" ht="15" hidden="false" customHeight="true" outlineLevel="0" collapsed="false">
      <c r="A4053" s="1" t="s">
        <v>14523</v>
      </c>
      <c r="B4053" s="1" t="s">
        <v>4383</v>
      </c>
      <c r="C4053" s="1" t="s">
        <v>2007</v>
      </c>
      <c r="D4053" s="1" t="n">
        <v>2</v>
      </c>
      <c r="E4053" s="16" t="n">
        <v>750.27</v>
      </c>
      <c r="F4053" s="17" t="n">
        <v>0.1</v>
      </c>
      <c r="G4053" s="16" t="n">
        <v>1350.49</v>
      </c>
      <c r="I4053" s="1" t="str">
        <f aca="false">INDEX(Products!$C$2:$C$51,MATCH(C4053,Products!$A$2:$A$51,0))</f>
        <v>Books &amp; Stationery</v>
      </c>
      <c r="J4053" s="1" t="str">
        <f aca="false">INDEX(Orders!$E$2:$E$8001,MATCH(B4053,Orders!$A$2:$A$8001,0))</f>
        <v>Cancelled</v>
      </c>
      <c r="K4053" s="1" t="str">
        <f aca="false">LEFT(INDEX(Orders!$C$2:$C$8001,MATCH(B4053,Orders!$A$2:$A$8001,0)),7)</f>
        <v>2024-09</v>
      </c>
    </row>
    <row r="4054" customFormat="false" ht="15" hidden="false" customHeight="true" outlineLevel="0" collapsed="false">
      <c r="A4054" s="1" t="s">
        <v>14524</v>
      </c>
      <c r="B4054" s="1" t="s">
        <v>4383</v>
      </c>
      <c r="C4054" s="1" t="s">
        <v>1969</v>
      </c>
      <c r="D4054" s="1" t="n">
        <v>2</v>
      </c>
      <c r="E4054" s="16" t="n">
        <v>9171.98</v>
      </c>
      <c r="F4054" s="17" t="n">
        <v>0.15</v>
      </c>
      <c r="G4054" s="16" t="n">
        <v>15592.37</v>
      </c>
      <c r="I4054" s="1" t="str">
        <f aca="false">INDEX(Products!$C$2:$C$51,MATCH(C4054,Products!$A$2:$A$51,0))</f>
        <v>Home &amp; Kitchen</v>
      </c>
      <c r="J4054" s="1" t="str">
        <f aca="false">INDEX(Orders!$E$2:$E$8001,MATCH(B4054,Orders!$A$2:$A$8001,0))</f>
        <v>Cancelled</v>
      </c>
      <c r="K4054" s="1" t="str">
        <f aca="false">LEFT(INDEX(Orders!$C$2:$C$8001,MATCH(B4054,Orders!$A$2:$A$8001,0)),7)</f>
        <v>2024-09</v>
      </c>
    </row>
    <row r="4055" customFormat="false" ht="15" hidden="false" customHeight="true" outlineLevel="0" collapsed="false">
      <c r="A4055" s="1" t="s">
        <v>14525</v>
      </c>
      <c r="B4055" s="1" t="s">
        <v>4383</v>
      </c>
      <c r="C4055" s="1" t="s">
        <v>2006</v>
      </c>
      <c r="D4055" s="1" t="n">
        <v>1</v>
      </c>
      <c r="E4055" s="16" t="n">
        <v>482.17</v>
      </c>
      <c r="F4055" s="17" t="n">
        <v>0</v>
      </c>
      <c r="G4055" s="16" t="n">
        <v>482.17</v>
      </c>
      <c r="I4055" s="1" t="str">
        <f aca="false">INDEX(Products!$C$2:$C$51,MATCH(C4055,Products!$A$2:$A$51,0))</f>
        <v>Books &amp; Stationery</v>
      </c>
      <c r="J4055" s="1" t="str">
        <f aca="false">INDEX(Orders!$E$2:$E$8001,MATCH(B4055,Orders!$A$2:$A$8001,0))</f>
        <v>Cancelled</v>
      </c>
      <c r="K4055" s="1" t="str">
        <f aca="false">LEFT(INDEX(Orders!$C$2:$C$8001,MATCH(B4055,Orders!$A$2:$A$8001,0)),7)</f>
        <v>2024-09</v>
      </c>
    </row>
    <row r="4056" customFormat="false" ht="15" hidden="false" customHeight="true" outlineLevel="0" collapsed="false">
      <c r="A4056" s="1" t="s">
        <v>14526</v>
      </c>
      <c r="B4056" s="1" t="s">
        <v>4384</v>
      </c>
      <c r="C4056" s="1" t="s">
        <v>2006</v>
      </c>
      <c r="D4056" s="1" t="n">
        <v>3</v>
      </c>
      <c r="E4056" s="16" t="n">
        <v>482.17</v>
      </c>
      <c r="F4056" s="17" t="n">
        <v>0</v>
      </c>
      <c r="G4056" s="16" t="n">
        <v>1446.51</v>
      </c>
      <c r="I4056" s="1" t="str">
        <f aca="false">INDEX(Products!$C$2:$C$51,MATCH(C4056,Products!$A$2:$A$51,0))</f>
        <v>Books &amp; Stationery</v>
      </c>
      <c r="J4056" s="1" t="str">
        <f aca="false">INDEX(Orders!$E$2:$E$8001,MATCH(B4056,Orders!$A$2:$A$8001,0))</f>
        <v>Delivered</v>
      </c>
      <c r="K4056" s="1" t="str">
        <f aca="false">LEFT(INDEX(Orders!$C$2:$C$8001,MATCH(B4056,Orders!$A$2:$A$8001,0)),7)</f>
        <v>2024-10</v>
      </c>
    </row>
    <row r="4057" customFormat="false" ht="15" hidden="false" customHeight="true" outlineLevel="0" collapsed="false">
      <c r="A4057" s="1" t="s">
        <v>14527</v>
      </c>
      <c r="B4057" s="1" t="s">
        <v>4384</v>
      </c>
      <c r="C4057" s="1" t="s">
        <v>1930</v>
      </c>
      <c r="D4057" s="1" t="n">
        <v>1</v>
      </c>
      <c r="E4057" s="16" t="n">
        <v>2398.35</v>
      </c>
      <c r="F4057" s="17" t="n">
        <v>0.05</v>
      </c>
      <c r="G4057" s="16" t="n">
        <v>2278.43</v>
      </c>
      <c r="I4057" s="1" t="str">
        <f aca="false">INDEX(Products!$C$2:$C$51,MATCH(C4057,Products!$A$2:$A$51,0))</f>
        <v>Electronics</v>
      </c>
      <c r="J4057" s="1" t="str">
        <f aca="false">INDEX(Orders!$E$2:$E$8001,MATCH(B4057,Orders!$A$2:$A$8001,0))</f>
        <v>Delivered</v>
      </c>
      <c r="K4057" s="1" t="str">
        <f aca="false">LEFT(INDEX(Orders!$C$2:$C$8001,MATCH(B4057,Orders!$A$2:$A$8001,0)),7)</f>
        <v>2024-10</v>
      </c>
    </row>
    <row r="4058" customFormat="false" ht="15" hidden="false" customHeight="true" outlineLevel="0" collapsed="false">
      <c r="A4058" s="1" t="s">
        <v>14528</v>
      </c>
      <c r="B4058" s="1" t="s">
        <v>4384</v>
      </c>
      <c r="C4058" s="1" t="s">
        <v>1969</v>
      </c>
      <c r="D4058" s="1" t="n">
        <v>1</v>
      </c>
      <c r="E4058" s="16" t="n">
        <v>9171.98</v>
      </c>
      <c r="F4058" s="17" t="n">
        <v>0</v>
      </c>
      <c r="G4058" s="16" t="n">
        <v>9171.98</v>
      </c>
      <c r="I4058" s="1" t="str">
        <f aca="false">INDEX(Products!$C$2:$C$51,MATCH(C4058,Products!$A$2:$A$51,0))</f>
        <v>Home &amp; Kitchen</v>
      </c>
      <c r="J4058" s="1" t="str">
        <f aca="false">INDEX(Orders!$E$2:$E$8001,MATCH(B4058,Orders!$A$2:$A$8001,0))</f>
        <v>Delivered</v>
      </c>
      <c r="K4058" s="1" t="str">
        <f aca="false">LEFT(INDEX(Orders!$C$2:$C$8001,MATCH(B4058,Orders!$A$2:$A$8001,0)),7)</f>
        <v>2024-10</v>
      </c>
    </row>
    <row r="4059" customFormat="false" ht="15" hidden="false" customHeight="true" outlineLevel="0" collapsed="false">
      <c r="A4059" s="1" t="s">
        <v>14529</v>
      </c>
      <c r="B4059" s="1" t="s">
        <v>4384</v>
      </c>
      <c r="C4059" s="1" t="s">
        <v>1973</v>
      </c>
      <c r="D4059" s="1" t="n">
        <v>1</v>
      </c>
      <c r="E4059" s="16" t="n">
        <v>1158.24</v>
      </c>
      <c r="F4059" s="17" t="n">
        <v>0.1</v>
      </c>
      <c r="G4059" s="16" t="n">
        <v>1042.42</v>
      </c>
      <c r="I4059" s="1" t="str">
        <f aca="false">INDEX(Products!$C$2:$C$51,MATCH(C4059,Products!$A$2:$A$51,0))</f>
        <v>Home &amp; Kitchen</v>
      </c>
      <c r="J4059" s="1" t="str">
        <f aca="false">INDEX(Orders!$E$2:$E$8001,MATCH(B4059,Orders!$A$2:$A$8001,0))</f>
        <v>Delivered</v>
      </c>
      <c r="K4059" s="1" t="str">
        <f aca="false">LEFT(INDEX(Orders!$C$2:$C$8001,MATCH(B4059,Orders!$A$2:$A$8001,0)),7)</f>
        <v>2024-10</v>
      </c>
    </row>
    <row r="4060" customFormat="false" ht="15" hidden="false" customHeight="true" outlineLevel="0" collapsed="false">
      <c r="A4060" s="1" t="s">
        <v>14530</v>
      </c>
      <c r="B4060" s="1" t="s">
        <v>4385</v>
      </c>
      <c r="C4060" s="1" t="s">
        <v>2000</v>
      </c>
      <c r="D4060" s="1" t="n">
        <v>2</v>
      </c>
      <c r="E4060" s="16" t="n">
        <v>425.08</v>
      </c>
      <c r="F4060" s="17" t="n">
        <v>0.2</v>
      </c>
      <c r="G4060" s="16" t="n">
        <v>680.13</v>
      </c>
      <c r="I4060" s="1" t="str">
        <f aca="false">INDEX(Products!$C$2:$C$51,MATCH(C4060,Products!$A$2:$A$51,0))</f>
        <v>Books &amp; Stationery</v>
      </c>
      <c r="J4060" s="1" t="str">
        <f aca="false">INDEX(Orders!$E$2:$E$8001,MATCH(B4060,Orders!$A$2:$A$8001,0))</f>
        <v>Refunded</v>
      </c>
      <c r="K4060" s="1" t="str">
        <f aca="false">LEFT(INDEX(Orders!$C$2:$C$8001,MATCH(B4060,Orders!$A$2:$A$8001,0)),7)</f>
        <v>2025-03</v>
      </c>
    </row>
    <row r="4061" customFormat="false" ht="15" hidden="false" customHeight="true" outlineLevel="0" collapsed="false">
      <c r="A4061" s="1" t="s">
        <v>14531</v>
      </c>
      <c r="B4061" s="1" t="s">
        <v>4385</v>
      </c>
      <c r="C4061" s="1" t="s">
        <v>1973</v>
      </c>
      <c r="D4061" s="1" t="n">
        <v>1</v>
      </c>
      <c r="E4061" s="16" t="n">
        <v>1158.24</v>
      </c>
      <c r="F4061" s="17" t="n">
        <v>0.05</v>
      </c>
      <c r="G4061" s="16" t="n">
        <v>1100.33</v>
      </c>
      <c r="I4061" s="1" t="str">
        <f aca="false">INDEX(Products!$C$2:$C$51,MATCH(C4061,Products!$A$2:$A$51,0))</f>
        <v>Home &amp; Kitchen</v>
      </c>
      <c r="J4061" s="1" t="str">
        <f aca="false">INDEX(Orders!$E$2:$E$8001,MATCH(B4061,Orders!$A$2:$A$8001,0))</f>
        <v>Refunded</v>
      </c>
      <c r="K4061" s="1" t="str">
        <f aca="false">LEFT(INDEX(Orders!$C$2:$C$8001,MATCH(B4061,Orders!$A$2:$A$8001,0)),7)</f>
        <v>2025-03</v>
      </c>
    </row>
    <row r="4062" customFormat="false" ht="15" hidden="false" customHeight="true" outlineLevel="0" collapsed="false">
      <c r="A4062" s="1" t="s">
        <v>14532</v>
      </c>
      <c r="B4062" s="1" t="s">
        <v>4385</v>
      </c>
      <c r="C4062" s="1" t="s">
        <v>1969</v>
      </c>
      <c r="D4062" s="1" t="n">
        <v>1</v>
      </c>
      <c r="E4062" s="16" t="n">
        <v>9171.98</v>
      </c>
      <c r="F4062" s="17" t="n">
        <v>0.05</v>
      </c>
      <c r="G4062" s="16" t="n">
        <v>8713.38</v>
      </c>
      <c r="I4062" s="1" t="str">
        <f aca="false">INDEX(Products!$C$2:$C$51,MATCH(C4062,Products!$A$2:$A$51,0))</f>
        <v>Home &amp; Kitchen</v>
      </c>
      <c r="J4062" s="1" t="str">
        <f aca="false">INDEX(Orders!$E$2:$E$8001,MATCH(B4062,Orders!$A$2:$A$8001,0))</f>
        <v>Refunded</v>
      </c>
      <c r="K4062" s="1" t="str">
        <f aca="false">LEFT(INDEX(Orders!$C$2:$C$8001,MATCH(B4062,Orders!$A$2:$A$8001,0)),7)</f>
        <v>2025-03</v>
      </c>
    </row>
    <row r="4063" customFormat="false" ht="15" hidden="false" customHeight="true" outlineLevel="0" collapsed="false">
      <c r="A4063" s="1" t="s">
        <v>14533</v>
      </c>
      <c r="B4063" s="1" t="s">
        <v>4386</v>
      </c>
      <c r="C4063" s="1" t="s">
        <v>1937</v>
      </c>
      <c r="D4063" s="1" t="n">
        <v>1</v>
      </c>
      <c r="E4063" s="16" t="n">
        <v>1364.75</v>
      </c>
      <c r="F4063" s="17" t="n">
        <v>0.05</v>
      </c>
      <c r="G4063" s="16" t="n">
        <v>1296.51</v>
      </c>
      <c r="I4063" s="1" t="str">
        <f aca="false">INDEX(Products!$C$2:$C$51,MATCH(C4063,Products!$A$2:$A$51,0))</f>
        <v>Fashion</v>
      </c>
      <c r="J4063" s="1" t="str">
        <f aca="false">INDEX(Orders!$E$2:$E$8001,MATCH(B4063,Orders!$A$2:$A$8001,0))</f>
        <v>Delivered</v>
      </c>
      <c r="K4063" s="1" t="str">
        <f aca="false">LEFT(INDEX(Orders!$C$2:$C$8001,MATCH(B4063,Orders!$A$2:$A$8001,0)),7)</f>
        <v>2025-12</v>
      </c>
    </row>
    <row r="4064" customFormat="false" ht="15" hidden="false" customHeight="true" outlineLevel="0" collapsed="false">
      <c r="A4064" s="1" t="s">
        <v>14534</v>
      </c>
      <c r="B4064" s="1" t="s">
        <v>4386</v>
      </c>
      <c r="C4064" s="1" t="s">
        <v>1930</v>
      </c>
      <c r="D4064" s="1" t="n">
        <v>2</v>
      </c>
      <c r="E4064" s="16" t="n">
        <v>2398.35</v>
      </c>
      <c r="F4064" s="17" t="n">
        <v>0.2</v>
      </c>
      <c r="G4064" s="16" t="n">
        <v>3837.36</v>
      </c>
      <c r="I4064" s="1" t="str">
        <f aca="false">INDEX(Products!$C$2:$C$51,MATCH(C4064,Products!$A$2:$A$51,0))</f>
        <v>Electronics</v>
      </c>
      <c r="J4064" s="1" t="str">
        <f aca="false">INDEX(Orders!$E$2:$E$8001,MATCH(B4064,Orders!$A$2:$A$8001,0))</f>
        <v>Delivered</v>
      </c>
      <c r="K4064" s="1" t="str">
        <f aca="false">LEFT(INDEX(Orders!$C$2:$C$8001,MATCH(B4064,Orders!$A$2:$A$8001,0)),7)</f>
        <v>2025-12</v>
      </c>
    </row>
    <row r="4065" customFormat="false" ht="15" hidden="false" customHeight="true" outlineLevel="0" collapsed="false">
      <c r="A4065" s="1" t="s">
        <v>14535</v>
      </c>
      <c r="B4065" s="1" t="s">
        <v>4386</v>
      </c>
      <c r="C4065" s="1" t="s">
        <v>1922</v>
      </c>
      <c r="D4065" s="1" t="n">
        <v>1</v>
      </c>
      <c r="E4065" s="16" t="n">
        <v>3142.61</v>
      </c>
      <c r="F4065" s="17" t="n">
        <v>0.15</v>
      </c>
      <c r="G4065" s="16" t="n">
        <v>2671.22</v>
      </c>
      <c r="I4065" s="1" t="str">
        <f aca="false">INDEX(Products!$C$2:$C$51,MATCH(C4065,Products!$A$2:$A$51,0))</f>
        <v>Electronics</v>
      </c>
      <c r="J4065" s="1" t="str">
        <f aca="false">INDEX(Orders!$E$2:$E$8001,MATCH(B4065,Orders!$A$2:$A$8001,0))</f>
        <v>Delivered</v>
      </c>
      <c r="K4065" s="1" t="str">
        <f aca="false">LEFT(INDEX(Orders!$C$2:$C$8001,MATCH(B4065,Orders!$A$2:$A$8001,0)),7)</f>
        <v>2025-12</v>
      </c>
    </row>
    <row r="4066" customFormat="false" ht="15" hidden="false" customHeight="true" outlineLevel="0" collapsed="false">
      <c r="A4066" s="1" t="s">
        <v>14536</v>
      </c>
      <c r="B4066" s="1" t="s">
        <v>4387</v>
      </c>
      <c r="C4066" s="1" t="s">
        <v>2007</v>
      </c>
      <c r="D4066" s="1" t="n">
        <v>1</v>
      </c>
      <c r="E4066" s="16" t="n">
        <v>750.27</v>
      </c>
      <c r="F4066" s="17" t="n">
        <v>0</v>
      </c>
      <c r="G4066" s="16" t="n">
        <v>750.27</v>
      </c>
      <c r="I4066" s="1" t="str">
        <f aca="false">INDEX(Products!$C$2:$C$51,MATCH(C4066,Products!$A$2:$A$51,0))</f>
        <v>Books &amp; Stationery</v>
      </c>
      <c r="J4066" s="1" t="str">
        <f aca="false">INDEX(Orders!$E$2:$E$8001,MATCH(B4066,Orders!$A$2:$A$8001,0))</f>
        <v>Delivered</v>
      </c>
      <c r="K4066" s="1" t="str">
        <f aca="false">LEFT(INDEX(Orders!$C$2:$C$8001,MATCH(B4066,Orders!$A$2:$A$8001,0)),7)</f>
        <v>2025-07</v>
      </c>
    </row>
    <row r="4067" customFormat="false" ht="15" hidden="false" customHeight="true" outlineLevel="0" collapsed="false">
      <c r="A4067" s="1" t="s">
        <v>14537</v>
      </c>
      <c r="B4067" s="1" t="s">
        <v>4388</v>
      </c>
      <c r="C4067" s="1" t="s">
        <v>1975</v>
      </c>
      <c r="D4067" s="1" t="n">
        <v>1</v>
      </c>
      <c r="E4067" s="16" t="n">
        <v>862.99</v>
      </c>
      <c r="F4067" s="17" t="n">
        <v>0</v>
      </c>
      <c r="G4067" s="16" t="n">
        <v>862.99</v>
      </c>
      <c r="I4067" s="1" t="str">
        <f aca="false">INDEX(Products!$C$2:$C$51,MATCH(C4067,Products!$A$2:$A$51,0))</f>
        <v>Beauty &amp; Personal Care</v>
      </c>
      <c r="J4067" s="1" t="str">
        <f aca="false">INDEX(Orders!$E$2:$E$8001,MATCH(B4067,Orders!$A$2:$A$8001,0))</f>
        <v>Delivered</v>
      </c>
      <c r="K4067" s="1" t="str">
        <f aca="false">LEFT(INDEX(Orders!$C$2:$C$8001,MATCH(B4067,Orders!$A$2:$A$8001,0)),7)</f>
        <v>2024-11</v>
      </c>
    </row>
    <row r="4068" customFormat="false" ht="15" hidden="false" customHeight="true" outlineLevel="0" collapsed="false">
      <c r="A4068" s="1" t="s">
        <v>14538</v>
      </c>
      <c r="B4068" s="1" t="s">
        <v>4389</v>
      </c>
      <c r="C4068" s="1" t="s">
        <v>1924</v>
      </c>
      <c r="D4068" s="1" t="n">
        <v>1</v>
      </c>
      <c r="E4068" s="16" t="n">
        <v>1971</v>
      </c>
      <c r="F4068" s="17" t="n">
        <v>0.2</v>
      </c>
      <c r="G4068" s="16" t="n">
        <v>1576.8</v>
      </c>
      <c r="I4068" s="1" t="str">
        <f aca="false">INDEX(Products!$C$2:$C$51,MATCH(C4068,Products!$A$2:$A$51,0))</f>
        <v>Electronics</v>
      </c>
      <c r="J4068" s="1" t="str">
        <f aca="false">INDEX(Orders!$E$2:$E$8001,MATCH(B4068,Orders!$A$2:$A$8001,0))</f>
        <v>Delivered</v>
      </c>
      <c r="K4068" s="1" t="str">
        <f aca="false">LEFT(INDEX(Orders!$C$2:$C$8001,MATCH(B4068,Orders!$A$2:$A$8001,0)),7)</f>
        <v>2025-06</v>
      </c>
    </row>
    <row r="4069" customFormat="false" ht="15" hidden="false" customHeight="true" outlineLevel="0" collapsed="false">
      <c r="A4069" s="1" t="s">
        <v>14539</v>
      </c>
      <c r="B4069" s="1" t="s">
        <v>4389</v>
      </c>
      <c r="C4069" s="1" t="s">
        <v>1990</v>
      </c>
      <c r="D4069" s="1" t="n">
        <v>1</v>
      </c>
      <c r="E4069" s="16" t="n">
        <v>5311.32</v>
      </c>
      <c r="F4069" s="17" t="n">
        <v>0.1</v>
      </c>
      <c r="G4069" s="16" t="n">
        <v>4780.19</v>
      </c>
      <c r="I4069" s="1" t="str">
        <f aca="false">INDEX(Products!$C$2:$C$51,MATCH(C4069,Products!$A$2:$A$51,0))</f>
        <v>Sports &amp; Fitness</v>
      </c>
      <c r="J4069" s="1" t="str">
        <f aca="false">INDEX(Orders!$E$2:$E$8001,MATCH(B4069,Orders!$A$2:$A$8001,0))</f>
        <v>Delivered</v>
      </c>
      <c r="K4069" s="1" t="str">
        <f aca="false">LEFT(INDEX(Orders!$C$2:$C$8001,MATCH(B4069,Orders!$A$2:$A$8001,0)),7)</f>
        <v>2025-06</v>
      </c>
    </row>
    <row r="4070" customFormat="false" ht="15" hidden="false" customHeight="true" outlineLevel="0" collapsed="false">
      <c r="A4070" s="1" t="s">
        <v>14540</v>
      </c>
      <c r="B4070" s="1" t="s">
        <v>4390</v>
      </c>
      <c r="C4070" s="1" t="s">
        <v>2006</v>
      </c>
      <c r="D4070" s="1" t="n">
        <v>2</v>
      </c>
      <c r="E4070" s="16" t="n">
        <v>482.17</v>
      </c>
      <c r="F4070" s="17" t="n">
        <v>0</v>
      </c>
      <c r="G4070" s="16" t="n">
        <v>964.34</v>
      </c>
      <c r="I4070" s="1" t="str">
        <f aca="false">INDEX(Products!$C$2:$C$51,MATCH(C4070,Products!$A$2:$A$51,0))</f>
        <v>Books &amp; Stationery</v>
      </c>
      <c r="J4070" s="1" t="str">
        <f aca="false">INDEX(Orders!$E$2:$E$8001,MATCH(B4070,Orders!$A$2:$A$8001,0))</f>
        <v>Delivered</v>
      </c>
      <c r="K4070" s="1" t="str">
        <f aca="false">LEFT(INDEX(Orders!$C$2:$C$8001,MATCH(B4070,Orders!$A$2:$A$8001,0)),7)</f>
        <v>2025-06</v>
      </c>
    </row>
    <row r="4071" customFormat="false" ht="15" hidden="false" customHeight="true" outlineLevel="0" collapsed="false">
      <c r="A4071" s="1" t="s">
        <v>14541</v>
      </c>
      <c r="B4071" s="1" t="s">
        <v>4390</v>
      </c>
      <c r="C4071" s="1" t="s">
        <v>1941</v>
      </c>
      <c r="D4071" s="1" t="n">
        <v>1</v>
      </c>
      <c r="E4071" s="16" t="n">
        <v>2757.65</v>
      </c>
      <c r="F4071" s="17" t="n">
        <v>0.15</v>
      </c>
      <c r="G4071" s="16" t="n">
        <v>2344</v>
      </c>
      <c r="I4071" s="1" t="str">
        <f aca="false">INDEX(Products!$C$2:$C$51,MATCH(C4071,Products!$A$2:$A$51,0))</f>
        <v>Fashion</v>
      </c>
      <c r="J4071" s="1" t="str">
        <f aca="false">INDEX(Orders!$E$2:$E$8001,MATCH(B4071,Orders!$A$2:$A$8001,0))</f>
        <v>Delivered</v>
      </c>
      <c r="K4071" s="1" t="str">
        <f aca="false">LEFT(INDEX(Orders!$C$2:$C$8001,MATCH(B4071,Orders!$A$2:$A$8001,0)),7)</f>
        <v>2025-06</v>
      </c>
    </row>
    <row r="4072" customFormat="false" ht="15" hidden="false" customHeight="true" outlineLevel="0" collapsed="false">
      <c r="A4072" s="1" t="s">
        <v>14542</v>
      </c>
      <c r="B4072" s="1" t="s">
        <v>4390</v>
      </c>
      <c r="C4072" s="1" t="s">
        <v>1976</v>
      </c>
      <c r="D4072" s="1" t="n">
        <v>2</v>
      </c>
      <c r="E4072" s="16" t="n">
        <v>1603.35</v>
      </c>
      <c r="F4072" s="17" t="n">
        <v>0.2</v>
      </c>
      <c r="G4072" s="16" t="n">
        <v>2565.36</v>
      </c>
      <c r="I4072" s="1" t="str">
        <f aca="false">INDEX(Products!$C$2:$C$51,MATCH(C4072,Products!$A$2:$A$51,0))</f>
        <v>Beauty &amp; Personal Care</v>
      </c>
      <c r="J4072" s="1" t="str">
        <f aca="false">INDEX(Orders!$E$2:$E$8001,MATCH(B4072,Orders!$A$2:$A$8001,0))</f>
        <v>Delivered</v>
      </c>
      <c r="K4072" s="1" t="str">
        <f aca="false">LEFT(INDEX(Orders!$C$2:$C$8001,MATCH(B4072,Orders!$A$2:$A$8001,0)),7)</f>
        <v>2025-06</v>
      </c>
    </row>
    <row r="4073" customFormat="false" ht="15" hidden="false" customHeight="true" outlineLevel="0" collapsed="false">
      <c r="A4073" s="1" t="s">
        <v>14543</v>
      </c>
      <c r="B4073" s="1" t="s">
        <v>4391</v>
      </c>
      <c r="C4073" s="1" t="s">
        <v>2006</v>
      </c>
      <c r="D4073" s="1" t="n">
        <v>1</v>
      </c>
      <c r="E4073" s="16" t="n">
        <v>482.17</v>
      </c>
      <c r="F4073" s="17" t="n">
        <v>0</v>
      </c>
      <c r="G4073" s="16" t="n">
        <v>482.17</v>
      </c>
      <c r="I4073" s="1" t="str">
        <f aca="false">INDEX(Products!$C$2:$C$51,MATCH(C4073,Products!$A$2:$A$51,0))</f>
        <v>Books &amp; Stationery</v>
      </c>
      <c r="J4073" s="1" t="str">
        <f aca="false">INDEX(Orders!$E$2:$E$8001,MATCH(B4073,Orders!$A$2:$A$8001,0))</f>
        <v>Delivered</v>
      </c>
      <c r="K4073" s="1" t="str">
        <f aca="false">LEFT(INDEX(Orders!$C$2:$C$8001,MATCH(B4073,Orders!$A$2:$A$8001,0)),7)</f>
        <v>2024-02</v>
      </c>
    </row>
    <row r="4074" customFormat="false" ht="15" hidden="false" customHeight="true" outlineLevel="0" collapsed="false">
      <c r="A4074" s="1" t="s">
        <v>14544</v>
      </c>
      <c r="B4074" s="1" t="s">
        <v>4391</v>
      </c>
      <c r="C4074" s="1" t="s">
        <v>2007</v>
      </c>
      <c r="D4074" s="1" t="n">
        <v>2</v>
      </c>
      <c r="E4074" s="16" t="n">
        <v>750.27</v>
      </c>
      <c r="F4074" s="17" t="n">
        <v>0.15</v>
      </c>
      <c r="G4074" s="16" t="n">
        <v>1275.46</v>
      </c>
      <c r="I4074" s="1" t="str">
        <f aca="false">INDEX(Products!$C$2:$C$51,MATCH(C4074,Products!$A$2:$A$51,0))</f>
        <v>Books &amp; Stationery</v>
      </c>
      <c r="J4074" s="1" t="str">
        <f aca="false">INDEX(Orders!$E$2:$E$8001,MATCH(B4074,Orders!$A$2:$A$8001,0))</f>
        <v>Delivered</v>
      </c>
      <c r="K4074" s="1" t="str">
        <f aca="false">LEFT(INDEX(Orders!$C$2:$C$8001,MATCH(B4074,Orders!$A$2:$A$8001,0)),7)</f>
        <v>2024-02</v>
      </c>
    </row>
    <row r="4075" customFormat="false" ht="15" hidden="false" customHeight="true" outlineLevel="0" collapsed="false">
      <c r="A4075" s="1" t="s">
        <v>14545</v>
      </c>
      <c r="B4075" s="1" t="s">
        <v>4391</v>
      </c>
      <c r="C4075" s="1" t="s">
        <v>1930</v>
      </c>
      <c r="D4075" s="1" t="n">
        <v>1</v>
      </c>
      <c r="E4075" s="16" t="n">
        <v>2398.35</v>
      </c>
      <c r="F4075" s="17" t="n">
        <v>0</v>
      </c>
      <c r="G4075" s="16" t="n">
        <v>2398.35</v>
      </c>
      <c r="I4075" s="1" t="str">
        <f aca="false">INDEX(Products!$C$2:$C$51,MATCH(C4075,Products!$A$2:$A$51,0))</f>
        <v>Electronics</v>
      </c>
      <c r="J4075" s="1" t="str">
        <f aca="false">INDEX(Orders!$E$2:$E$8001,MATCH(B4075,Orders!$A$2:$A$8001,0))</f>
        <v>Delivered</v>
      </c>
      <c r="K4075" s="1" t="str">
        <f aca="false">LEFT(INDEX(Orders!$C$2:$C$8001,MATCH(B4075,Orders!$A$2:$A$8001,0)),7)</f>
        <v>2024-02</v>
      </c>
    </row>
    <row r="4076" customFormat="false" ht="15" hidden="false" customHeight="true" outlineLevel="0" collapsed="false">
      <c r="A4076" s="1" t="s">
        <v>14546</v>
      </c>
      <c r="B4076" s="1" t="s">
        <v>4392</v>
      </c>
      <c r="C4076" s="1" t="s">
        <v>1940</v>
      </c>
      <c r="D4076" s="1" t="n">
        <v>1</v>
      </c>
      <c r="E4076" s="16" t="n">
        <v>2374.52</v>
      </c>
      <c r="F4076" s="17" t="n">
        <v>0.1</v>
      </c>
      <c r="G4076" s="16" t="n">
        <v>2137.07</v>
      </c>
      <c r="I4076" s="1" t="str">
        <f aca="false">INDEX(Products!$C$2:$C$51,MATCH(C4076,Products!$A$2:$A$51,0))</f>
        <v>Fashion</v>
      </c>
      <c r="J4076" s="1" t="str">
        <f aca="false">INDEX(Orders!$E$2:$E$8001,MATCH(B4076,Orders!$A$2:$A$8001,0))</f>
        <v>Delivered</v>
      </c>
      <c r="K4076" s="1" t="str">
        <f aca="false">LEFT(INDEX(Orders!$C$2:$C$8001,MATCH(B4076,Orders!$A$2:$A$8001,0)),7)</f>
        <v>2025-06</v>
      </c>
    </row>
    <row r="4077" customFormat="false" ht="15" hidden="false" customHeight="true" outlineLevel="0" collapsed="false">
      <c r="A4077" s="1" t="s">
        <v>14547</v>
      </c>
      <c r="B4077" s="1" t="s">
        <v>4393</v>
      </c>
      <c r="C4077" s="1" t="s">
        <v>1975</v>
      </c>
      <c r="D4077" s="1" t="n">
        <v>1</v>
      </c>
      <c r="E4077" s="16" t="n">
        <v>862.99</v>
      </c>
      <c r="F4077" s="17" t="n">
        <v>0</v>
      </c>
      <c r="G4077" s="16" t="n">
        <v>862.99</v>
      </c>
      <c r="I4077" s="1" t="str">
        <f aca="false">INDEX(Products!$C$2:$C$51,MATCH(C4077,Products!$A$2:$A$51,0))</f>
        <v>Beauty &amp; Personal Care</v>
      </c>
      <c r="J4077" s="1" t="str">
        <f aca="false">INDEX(Orders!$E$2:$E$8001,MATCH(B4077,Orders!$A$2:$A$8001,0))</f>
        <v>Delivered</v>
      </c>
      <c r="K4077" s="1" t="str">
        <f aca="false">LEFT(INDEX(Orders!$C$2:$C$8001,MATCH(B4077,Orders!$A$2:$A$8001,0)),7)</f>
        <v>2025-10</v>
      </c>
    </row>
    <row r="4078" customFormat="false" ht="15" hidden="false" customHeight="true" outlineLevel="0" collapsed="false">
      <c r="A4078" s="1" t="s">
        <v>14548</v>
      </c>
      <c r="B4078" s="1" t="s">
        <v>4393</v>
      </c>
      <c r="C4078" s="1" t="s">
        <v>1941</v>
      </c>
      <c r="D4078" s="1" t="n">
        <v>1</v>
      </c>
      <c r="E4078" s="16" t="n">
        <v>2757.65</v>
      </c>
      <c r="F4078" s="17" t="n">
        <v>0</v>
      </c>
      <c r="G4078" s="16" t="n">
        <v>2757.65</v>
      </c>
      <c r="I4078" s="1" t="str">
        <f aca="false">INDEX(Products!$C$2:$C$51,MATCH(C4078,Products!$A$2:$A$51,0))</f>
        <v>Fashion</v>
      </c>
      <c r="J4078" s="1" t="str">
        <f aca="false">INDEX(Orders!$E$2:$E$8001,MATCH(B4078,Orders!$A$2:$A$8001,0))</f>
        <v>Delivered</v>
      </c>
      <c r="K4078" s="1" t="str">
        <f aca="false">LEFT(INDEX(Orders!$C$2:$C$8001,MATCH(B4078,Orders!$A$2:$A$8001,0)),7)</f>
        <v>2025-10</v>
      </c>
    </row>
    <row r="4079" customFormat="false" ht="15" hidden="false" customHeight="true" outlineLevel="0" collapsed="false">
      <c r="A4079" s="1" t="s">
        <v>14549</v>
      </c>
      <c r="B4079" s="1" t="s">
        <v>4394</v>
      </c>
      <c r="C4079" s="1" t="s">
        <v>1967</v>
      </c>
      <c r="D4079" s="1" t="n">
        <v>1</v>
      </c>
      <c r="E4079" s="16" t="n">
        <v>6822.61</v>
      </c>
      <c r="F4079" s="17" t="n">
        <v>0</v>
      </c>
      <c r="G4079" s="16" t="n">
        <v>6822.61</v>
      </c>
      <c r="I4079" s="1" t="str">
        <f aca="false">INDEX(Products!$C$2:$C$51,MATCH(C4079,Products!$A$2:$A$51,0))</f>
        <v>Home &amp; Kitchen</v>
      </c>
      <c r="J4079" s="1" t="str">
        <f aca="false">INDEX(Orders!$E$2:$E$8001,MATCH(B4079,Orders!$A$2:$A$8001,0))</f>
        <v>Delivered</v>
      </c>
      <c r="K4079" s="1" t="str">
        <f aca="false">LEFT(INDEX(Orders!$C$2:$C$8001,MATCH(B4079,Orders!$A$2:$A$8001,0)),7)</f>
        <v>2024-07</v>
      </c>
    </row>
    <row r="4080" customFormat="false" ht="15" hidden="false" customHeight="true" outlineLevel="0" collapsed="false">
      <c r="A4080" s="1" t="s">
        <v>14550</v>
      </c>
      <c r="B4080" s="1" t="s">
        <v>4394</v>
      </c>
      <c r="C4080" s="1" t="s">
        <v>1928</v>
      </c>
      <c r="D4080" s="1" t="n">
        <v>1</v>
      </c>
      <c r="E4080" s="16" t="n">
        <v>657.82</v>
      </c>
      <c r="F4080" s="17" t="n">
        <v>0</v>
      </c>
      <c r="G4080" s="16" t="n">
        <v>657.82</v>
      </c>
      <c r="I4080" s="1" t="str">
        <f aca="false">INDEX(Products!$C$2:$C$51,MATCH(C4080,Products!$A$2:$A$51,0))</f>
        <v>Electronics</v>
      </c>
      <c r="J4080" s="1" t="str">
        <f aca="false">INDEX(Orders!$E$2:$E$8001,MATCH(B4080,Orders!$A$2:$A$8001,0))</f>
        <v>Delivered</v>
      </c>
      <c r="K4080" s="1" t="str">
        <f aca="false">LEFT(INDEX(Orders!$C$2:$C$8001,MATCH(B4080,Orders!$A$2:$A$8001,0)),7)</f>
        <v>2024-07</v>
      </c>
    </row>
    <row r="4081" customFormat="false" ht="15" hidden="false" customHeight="true" outlineLevel="0" collapsed="false">
      <c r="A4081" s="1" t="s">
        <v>14551</v>
      </c>
      <c r="B4081" s="1" t="s">
        <v>4395</v>
      </c>
      <c r="C4081" s="1" t="s">
        <v>2006</v>
      </c>
      <c r="D4081" s="1" t="n">
        <v>1</v>
      </c>
      <c r="E4081" s="16" t="n">
        <v>482.17</v>
      </c>
      <c r="F4081" s="17" t="n">
        <v>0.1</v>
      </c>
      <c r="G4081" s="16" t="n">
        <v>433.95</v>
      </c>
      <c r="I4081" s="1" t="str">
        <f aca="false">INDEX(Products!$C$2:$C$51,MATCH(C4081,Products!$A$2:$A$51,0))</f>
        <v>Books &amp; Stationery</v>
      </c>
      <c r="J4081" s="1" t="str">
        <f aca="false">INDEX(Orders!$E$2:$E$8001,MATCH(B4081,Orders!$A$2:$A$8001,0))</f>
        <v>Returned</v>
      </c>
      <c r="K4081" s="1" t="str">
        <f aca="false">LEFT(INDEX(Orders!$C$2:$C$8001,MATCH(B4081,Orders!$A$2:$A$8001,0)),7)</f>
        <v>2024-03</v>
      </c>
    </row>
    <row r="4082" customFormat="false" ht="15" hidden="false" customHeight="true" outlineLevel="0" collapsed="false">
      <c r="A4082" s="1" t="s">
        <v>14552</v>
      </c>
      <c r="B4082" s="1" t="s">
        <v>4396</v>
      </c>
      <c r="C4082" s="1" t="s">
        <v>1953</v>
      </c>
      <c r="D4082" s="1" t="n">
        <v>1</v>
      </c>
      <c r="E4082" s="16" t="n">
        <v>4914.12</v>
      </c>
      <c r="F4082" s="17" t="n">
        <v>0</v>
      </c>
      <c r="G4082" s="16" t="n">
        <v>4914.12</v>
      </c>
      <c r="I4082" s="1" t="str">
        <f aca="false">INDEX(Products!$C$2:$C$51,MATCH(C4082,Products!$A$2:$A$51,0))</f>
        <v>Fashion</v>
      </c>
      <c r="J4082" s="1" t="str">
        <f aca="false">INDEX(Orders!$E$2:$E$8001,MATCH(B4082,Orders!$A$2:$A$8001,0))</f>
        <v>Delivered</v>
      </c>
      <c r="K4082" s="1" t="str">
        <f aca="false">LEFT(INDEX(Orders!$C$2:$C$8001,MATCH(B4082,Orders!$A$2:$A$8001,0)),7)</f>
        <v>2025-11</v>
      </c>
    </row>
    <row r="4083" customFormat="false" ht="15" hidden="false" customHeight="true" outlineLevel="0" collapsed="false">
      <c r="A4083" s="1" t="s">
        <v>14553</v>
      </c>
      <c r="B4083" s="1" t="s">
        <v>4396</v>
      </c>
      <c r="C4083" s="1" t="s">
        <v>1998</v>
      </c>
      <c r="D4083" s="1" t="n">
        <v>2</v>
      </c>
      <c r="E4083" s="16" t="n">
        <v>1335.85</v>
      </c>
      <c r="F4083" s="17" t="n">
        <v>0.1</v>
      </c>
      <c r="G4083" s="16" t="n">
        <v>2404.53</v>
      </c>
      <c r="I4083" s="1" t="str">
        <f aca="false">INDEX(Products!$C$2:$C$51,MATCH(C4083,Products!$A$2:$A$51,0))</f>
        <v>Sports &amp; Fitness</v>
      </c>
      <c r="J4083" s="1" t="str">
        <f aca="false">INDEX(Orders!$E$2:$E$8001,MATCH(B4083,Orders!$A$2:$A$8001,0))</f>
        <v>Delivered</v>
      </c>
      <c r="K4083" s="1" t="str">
        <f aca="false">LEFT(INDEX(Orders!$C$2:$C$8001,MATCH(B4083,Orders!$A$2:$A$8001,0)),7)</f>
        <v>2025-11</v>
      </c>
    </row>
    <row r="4084" customFormat="false" ht="15" hidden="false" customHeight="true" outlineLevel="0" collapsed="false">
      <c r="A4084" s="1" t="s">
        <v>14554</v>
      </c>
      <c r="B4084" s="1" t="s">
        <v>4396</v>
      </c>
      <c r="C4084" s="1" t="s">
        <v>1961</v>
      </c>
      <c r="D4084" s="1" t="n">
        <v>1</v>
      </c>
      <c r="E4084" s="16" t="n">
        <v>3493.68</v>
      </c>
      <c r="F4084" s="17" t="n">
        <v>0</v>
      </c>
      <c r="G4084" s="16" t="n">
        <v>3493.68</v>
      </c>
      <c r="I4084" s="1" t="str">
        <f aca="false">INDEX(Products!$C$2:$C$51,MATCH(C4084,Products!$A$2:$A$51,0))</f>
        <v>Home &amp; Kitchen</v>
      </c>
      <c r="J4084" s="1" t="str">
        <f aca="false">INDEX(Orders!$E$2:$E$8001,MATCH(B4084,Orders!$A$2:$A$8001,0))</f>
        <v>Delivered</v>
      </c>
      <c r="K4084" s="1" t="str">
        <f aca="false">LEFT(INDEX(Orders!$C$2:$C$8001,MATCH(B4084,Orders!$A$2:$A$8001,0)),7)</f>
        <v>2025-11</v>
      </c>
    </row>
    <row r="4085" customFormat="false" ht="15" hidden="false" customHeight="true" outlineLevel="0" collapsed="false">
      <c r="A4085" s="1" t="s">
        <v>14555</v>
      </c>
      <c r="B4085" s="1" t="s">
        <v>4397</v>
      </c>
      <c r="C4085" s="1" t="s">
        <v>1997</v>
      </c>
      <c r="D4085" s="1" t="n">
        <v>1</v>
      </c>
      <c r="E4085" s="16" t="n">
        <v>311.15</v>
      </c>
      <c r="F4085" s="17" t="n">
        <v>0.05</v>
      </c>
      <c r="G4085" s="16" t="n">
        <v>295.59</v>
      </c>
      <c r="I4085" s="1" t="str">
        <f aca="false">INDEX(Products!$C$2:$C$51,MATCH(C4085,Products!$A$2:$A$51,0))</f>
        <v>Sports &amp; Fitness</v>
      </c>
      <c r="J4085" s="1" t="str">
        <f aca="false">INDEX(Orders!$E$2:$E$8001,MATCH(B4085,Orders!$A$2:$A$8001,0))</f>
        <v>Delivered</v>
      </c>
      <c r="K4085" s="1" t="str">
        <f aca="false">LEFT(INDEX(Orders!$C$2:$C$8001,MATCH(B4085,Orders!$A$2:$A$8001,0)),7)</f>
        <v>2025-11</v>
      </c>
    </row>
    <row r="4086" customFormat="false" ht="15" hidden="false" customHeight="true" outlineLevel="0" collapsed="false">
      <c r="A4086" s="1" t="s">
        <v>14556</v>
      </c>
      <c r="B4086" s="1" t="s">
        <v>4397</v>
      </c>
      <c r="C4086" s="1" t="s">
        <v>1961</v>
      </c>
      <c r="D4086" s="1" t="n">
        <v>2</v>
      </c>
      <c r="E4086" s="16" t="n">
        <v>3493.68</v>
      </c>
      <c r="F4086" s="17" t="n">
        <v>0</v>
      </c>
      <c r="G4086" s="16" t="n">
        <v>6987.36</v>
      </c>
      <c r="I4086" s="1" t="str">
        <f aca="false">INDEX(Products!$C$2:$C$51,MATCH(C4086,Products!$A$2:$A$51,0))</f>
        <v>Home &amp; Kitchen</v>
      </c>
      <c r="J4086" s="1" t="str">
        <f aca="false">INDEX(Orders!$E$2:$E$8001,MATCH(B4086,Orders!$A$2:$A$8001,0))</f>
        <v>Delivered</v>
      </c>
      <c r="K4086" s="1" t="str">
        <f aca="false">LEFT(INDEX(Orders!$C$2:$C$8001,MATCH(B4086,Orders!$A$2:$A$8001,0)),7)</f>
        <v>2025-11</v>
      </c>
    </row>
    <row r="4087" customFormat="false" ht="15" hidden="false" customHeight="true" outlineLevel="0" collapsed="false">
      <c r="A4087" s="1" t="s">
        <v>14557</v>
      </c>
      <c r="B4087" s="1" t="s">
        <v>4399</v>
      </c>
      <c r="C4087" s="1" t="s">
        <v>1976</v>
      </c>
      <c r="D4087" s="1" t="n">
        <v>1</v>
      </c>
      <c r="E4087" s="16" t="n">
        <v>1603.35</v>
      </c>
      <c r="F4087" s="17" t="n">
        <v>0.1</v>
      </c>
      <c r="G4087" s="16" t="n">
        <v>1443.02</v>
      </c>
      <c r="I4087" s="1" t="str">
        <f aca="false">INDEX(Products!$C$2:$C$51,MATCH(C4087,Products!$A$2:$A$51,0))</f>
        <v>Beauty &amp; Personal Care</v>
      </c>
      <c r="J4087" s="1" t="str">
        <f aca="false">INDEX(Orders!$E$2:$E$8001,MATCH(B4087,Orders!$A$2:$A$8001,0))</f>
        <v>Delivered</v>
      </c>
      <c r="K4087" s="1" t="str">
        <f aca="false">LEFT(INDEX(Orders!$C$2:$C$8001,MATCH(B4087,Orders!$A$2:$A$8001,0)),7)</f>
        <v>2025-09</v>
      </c>
    </row>
    <row r="4088" customFormat="false" ht="15" hidden="false" customHeight="true" outlineLevel="0" collapsed="false">
      <c r="A4088" s="1" t="s">
        <v>14558</v>
      </c>
      <c r="B4088" s="1" t="s">
        <v>4400</v>
      </c>
      <c r="C4088" s="1" t="s">
        <v>1969</v>
      </c>
      <c r="D4088" s="1" t="n">
        <v>1</v>
      </c>
      <c r="E4088" s="16" t="n">
        <v>9171.98</v>
      </c>
      <c r="F4088" s="17" t="n">
        <v>0</v>
      </c>
      <c r="G4088" s="16" t="n">
        <v>9171.98</v>
      </c>
      <c r="I4088" s="1" t="str">
        <f aca="false">INDEX(Products!$C$2:$C$51,MATCH(C4088,Products!$A$2:$A$51,0))</f>
        <v>Home &amp; Kitchen</v>
      </c>
      <c r="J4088" s="1" t="str">
        <f aca="false">INDEX(Orders!$E$2:$E$8001,MATCH(B4088,Orders!$A$2:$A$8001,0))</f>
        <v>Cancelled</v>
      </c>
      <c r="K4088" s="1" t="str">
        <f aca="false">LEFT(INDEX(Orders!$C$2:$C$8001,MATCH(B4088,Orders!$A$2:$A$8001,0)),7)</f>
        <v>2024-08</v>
      </c>
    </row>
    <row r="4089" customFormat="false" ht="15" hidden="false" customHeight="true" outlineLevel="0" collapsed="false">
      <c r="A4089" s="1" t="s">
        <v>14559</v>
      </c>
      <c r="B4089" s="1" t="s">
        <v>4402</v>
      </c>
      <c r="C4089" s="1" t="s">
        <v>1975</v>
      </c>
      <c r="D4089" s="1" t="n">
        <v>1</v>
      </c>
      <c r="E4089" s="16" t="n">
        <v>862.99</v>
      </c>
      <c r="F4089" s="17" t="n">
        <v>0.2</v>
      </c>
      <c r="G4089" s="16" t="n">
        <v>690.39</v>
      </c>
      <c r="I4089" s="1" t="str">
        <f aca="false">INDEX(Products!$C$2:$C$51,MATCH(C4089,Products!$A$2:$A$51,0))</f>
        <v>Beauty &amp; Personal Care</v>
      </c>
      <c r="J4089" s="1" t="str">
        <f aca="false">INDEX(Orders!$E$2:$E$8001,MATCH(B4089,Orders!$A$2:$A$8001,0))</f>
        <v>Delivered</v>
      </c>
      <c r="K4089" s="1" t="str">
        <f aca="false">LEFT(INDEX(Orders!$C$2:$C$8001,MATCH(B4089,Orders!$A$2:$A$8001,0)),7)</f>
        <v>2025-07</v>
      </c>
    </row>
    <row r="4090" customFormat="false" ht="15" hidden="false" customHeight="true" outlineLevel="0" collapsed="false">
      <c r="A4090" s="1" t="s">
        <v>14560</v>
      </c>
      <c r="B4090" s="1" t="s">
        <v>4402</v>
      </c>
      <c r="C4090" s="1" t="s">
        <v>2006</v>
      </c>
      <c r="D4090" s="1" t="n">
        <v>1</v>
      </c>
      <c r="E4090" s="16" t="n">
        <v>482.17</v>
      </c>
      <c r="F4090" s="17" t="n">
        <v>0.05</v>
      </c>
      <c r="G4090" s="16" t="n">
        <v>458.06</v>
      </c>
      <c r="I4090" s="1" t="str">
        <f aca="false">INDEX(Products!$C$2:$C$51,MATCH(C4090,Products!$A$2:$A$51,0))</f>
        <v>Books &amp; Stationery</v>
      </c>
      <c r="J4090" s="1" t="str">
        <f aca="false">INDEX(Orders!$E$2:$E$8001,MATCH(B4090,Orders!$A$2:$A$8001,0))</f>
        <v>Delivered</v>
      </c>
      <c r="K4090" s="1" t="str">
        <f aca="false">LEFT(INDEX(Orders!$C$2:$C$8001,MATCH(B4090,Orders!$A$2:$A$8001,0)),7)</f>
        <v>2025-07</v>
      </c>
    </row>
    <row r="4091" customFormat="false" ht="15" hidden="false" customHeight="true" outlineLevel="0" collapsed="false">
      <c r="A4091" s="1" t="s">
        <v>14561</v>
      </c>
      <c r="B4091" s="1" t="s">
        <v>4403</v>
      </c>
      <c r="C4091" s="1" t="s">
        <v>2006</v>
      </c>
      <c r="D4091" s="1" t="n">
        <v>1</v>
      </c>
      <c r="E4091" s="16" t="n">
        <v>482.17</v>
      </c>
      <c r="F4091" s="17" t="n">
        <v>0</v>
      </c>
      <c r="G4091" s="16" t="n">
        <v>482.17</v>
      </c>
      <c r="I4091" s="1" t="str">
        <f aca="false">INDEX(Products!$C$2:$C$51,MATCH(C4091,Products!$A$2:$A$51,0))</f>
        <v>Books &amp; Stationery</v>
      </c>
      <c r="J4091" s="1" t="str">
        <f aca="false">INDEX(Orders!$E$2:$E$8001,MATCH(B4091,Orders!$A$2:$A$8001,0))</f>
        <v>Delivered</v>
      </c>
      <c r="K4091" s="1" t="str">
        <f aca="false">LEFT(INDEX(Orders!$C$2:$C$8001,MATCH(B4091,Orders!$A$2:$A$8001,0)),7)</f>
        <v>2024-04</v>
      </c>
    </row>
    <row r="4092" customFormat="false" ht="15" hidden="false" customHeight="true" outlineLevel="0" collapsed="false">
      <c r="A4092" s="1" t="s">
        <v>14562</v>
      </c>
      <c r="B4092" s="1" t="s">
        <v>4403</v>
      </c>
      <c r="C4092" s="1" t="s">
        <v>1947</v>
      </c>
      <c r="D4092" s="1" t="n">
        <v>2</v>
      </c>
      <c r="E4092" s="16" t="n">
        <v>4778.51</v>
      </c>
      <c r="F4092" s="17" t="n">
        <v>0.1</v>
      </c>
      <c r="G4092" s="16" t="n">
        <v>8601.32</v>
      </c>
      <c r="I4092" s="1" t="str">
        <f aca="false">INDEX(Products!$C$2:$C$51,MATCH(C4092,Products!$A$2:$A$51,0))</f>
        <v>Fashion</v>
      </c>
      <c r="J4092" s="1" t="str">
        <f aca="false">INDEX(Orders!$E$2:$E$8001,MATCH(B4092,Orders!$A$2:$A$8001,0))</f>
        <v>Delivered</v>
      </c>
      <c r="K4092" s="1" t="str">
        <f aca="false">LEFT(INDEX(Orders!$C$2:$C$8001,MATCH(B4092,Orders!$A$2:$A$8001,0)),7)</f>
        <v>2024-04</v>
      </c>
    </row>
    <row r="4093" customFormat="false" ht="15" hidden="false" customHeight="true" outlineLevel="0" collapsed="false">
      <c r="A4093" s="1" t="s">
        <v>14563</v>
      </c>
      <c r="B4093" s="1" t="s">
        <v>4404</v>
      </c>
      <c r="C4093" s="1" t="s">
        <v>1930</v>
      </c>
      <c r="D4093" s="1" t="n">
        <v>1</v>
      </c>
      <c r="E4093" s="16" t="n">
        <v>2398.35</v>
      </c>
      <c r="F4093" s="17" t="n">
        <v>0</v>
      </c>
      <c r="G4093" s="16" t="n">
        <v>2398.35</v>
      </c>
      <c r="I4093" s="1" t="str">
        <f aca="false">INDEX(Products!$C$2:$C$51,MATCH(C4093,Products!$A$2:$A$51,0))</f>
        <v>Electronics</v>
      </c>
      <c r="J4093" s="1" t="str">
        <f aca="false">INDEX(Orders!$E$2:$E$8001,MATCH(B4093,Orders!$A$2:$A$8001,0))</f>
        <v>Cancelled</v>
      </c>
      <c r="K4093" s="1" t="str">
        <f aca="false">LEFT(INDEX(Orders!$C$2:$C$8001,MATCH(B4093,Orders!$A$2:$A$8001,0)),7)</f>
        <v>2025-10</v>
      </c>
    </row>
    <row r="4094" customFormat="false" ht="15" hidden="false" customHeight="true" outlineLevel="0" collapsed="false">
      <c r="A4094" s="1" t="s">
        <v>14564</v>
      </c>
      <c r="B4094" s="1" t="s">
        <v>4405</v>
      </c>
      <c r="C4094" s="1" t="s">
        <v>1930</v>
      </c>
      <c r="D4094" s="1" t="n">
        <v>1</v>
      </c>
      <c r="E4094" s="16" t="n">
        <v>2398.35</v>
      </c>
      <c r="F4094" s="17" t="n">
        <v>0</v>
      </c>
      <c r="G4094" s="16" t="n">
        <v>2398.35</v>
      </c>
      <c r="I4094" s="1" t="str">
        <f aca="false">INDEX(Products!$C$2:$C$51,MATCH(C4094,Products!$A$2:$A$51,0))</f>
        <v>Electronics</v>
      </c>
      <c r="J4094" s="1" t="str">
        <f aca="false">INDEX(Orders!$E$2:$E$8001,MATCH(B4094,Orders!$A$2:$A$8001,0))</f>
        <v>Delivered</v>
      </c>
      <c r="K4094" s="1" t="str">
        <f aca="false">LEFT(INDEX(Orders!$C$2:$C$8001,MATCH(B4094,Orders!$A$2:$A$8001,0)),7)</f>
        <v>2024-04</v>
      </c>
    </row>
    <row r="4095" customFormat="false" ht="15" hidden="false" customHeight="true" outlineLevel="0" collapsed="false">
      <c r="A4095" s="1" t="s">
        <v>14565</v>
      </c>
      <c r="B4095" s="1" t="s">
        <v>4405</v>
      </c>
      <c r="C4095" s="1" t="s">
        <v>1940</v>
      </c>
      <c r="D4095" s="1" t="n">
        <v>1</v>
      </c>
      <c r="E4095" s="16" t="n">
        <v>2374.52</v>
      </c>
      <c r="F4095" s="17" t="n">
        <v>0.1</v>
      </c>
      <c r="G4095" s="16" t="n">
        <v>2137.07</v>
      </c>
      <c r="I4095" s="1" t="str">
        <f aca="false">INDEX(Products!$C$2:$C$51,MATCH(C4095,Products!$A$2:$A$51,0))</f>
        <v>Fashion</v>
      </c>
      <c r="J4095" s="1" t="str">
        <f aca="false">INDEX(Orders!$E$2:$E$8001,MATCH(B4095,Orders!$A$2:$A$8001,0))</f>
        <v>Delivered</v>
      </c>
      <c r="K4095" s="1" t="str">
        <f aca="false">LEFT(INDEX(Orders!$C$2:$C$8001,MATCH(B4095,Orders!$A$2:$A$8001,0)),7)</f>
        <v>2024-04</v>
      </c>
    </row>
    <row r="4096" customFormat="false" ht="15" hidden="false" customHeight="true" outlineLevel="0" collapsed="false">
      <c r="A4096" s="1" t="s">
        <v>14566</v>
      </c>
      <c r="B4096" s="1" t="s">
        <v>4406</v>
      </c>
      <c r="C4096" s="1" t="s">
        <v>1930</v>
      </c>
      <c r="D4096" s="1" t="n">
        <v>1</v>
      </c>
      <c r="E4096" s="16" t="n">
        <v>2398.35</v>
      </c>
      <c r="F4096" s="17" t="n">
        <v>0</v>
      </c>
      <c r="G4096" s="16" t="n">
        <v>2398.35</v>
      </c>
      <c r="I4096" s="1" t="str">
        <f aca="false">INDEX(Products!$C$2:$C$51,MATCH(C4096,Products!$A$2:$A$51,0))</f>
        <v>Electronics</v>
      </c>
      <c r="J4096" s="1" t="str">
        <f aca="false">INDEX(Orders!$E$2:$E$8001,MATCH(B4096,Orders!$A$2:$A$8001,0))</f>
        <v>Delivered</v>
      </c>
      <c r="K4096" s="1" t="str">
        <f aca="false">LEFT(INDEX(Orders!$C$2:$C$8001,MATCH(B4096,Orders!$A$2:$A$8001,0)),7)</f>
        <v>2025-02</v>
      </c>
    </row>
    <row r="4097" customFormat="false" ht="15" hidden="false" customHeight="true" outlineLevel="0" collapsed="false">
      <c r="A4097" s="1" t="s">
        <v>14567</v>
      </c>
      <c r="B4097" s="1" t="s">
        <v>4407</v>
      </c>
      <c r="C4097" s="1" t="s">
        <v>2007</v>
      </c>
      <c r="D4097" s="1" t="n">
        <v>1</v>
      </c>
      <c r="E4097" s="16" t="n">
        <v>750.27</v>
      </c>
      <c r="F4097" s="17" t="n">
        <v>0.1</v>
      </c>
      <c r="G4097" s="16" t="n">
        <v>675.24</v>
      </c>
      <c r="I4097" s="1" t="str">
        <f aca="false">INDEX(Products!$C$2:$C$51,MATCH(C4097,Products!$A$2:$A$51,0))</f>
        <v>Books &amp; Stationery</v>
      </c>
      <c r="J4097" s="1" t="str">
        <f aca="false">INDEX(Orders!$E$2:$E$8001,MATCH(B4097,Orders!$A$2:$A$8001,0))</f>
        <v>Delivered</v>
      </c>
      <c r="K4097" s="1" t="str">
        <f aca="false">LEFT(INDEX(Orders!$C$2:$C$8001,MATCH(B4097,Orders!$A$2:$A$8001,0)),7)</f>
        <v>2025-11</v>
      </c>
    </row>
    <row r="4098" customFormat="false" ht="15" hidden="false" customHeight="true" outlineLevel="0" collapsed="false">
      <c r="A4098" s="1" t="s">
        <v>14568</v>
      </c>
      <c r="B4098" s="1" t="s">
        <v>4407</v>
      </c>
      <c r="C4098" s="1" t="s">
        <v>1990</v>
      </c>
      <c r="D4098" s="1" t="n">
        <v>3</v>
      </c>
      <c r="E4098" s="16" t="n">
        <v>5311.32</v>
      </c>
      <c r="F4098" s="17" t="n">
        <v>0.05</v>
      </c>
      <c r="G4098" s="16" t="n">
        <v>15137.26</v>
      </c>
      <c r="I4098" s="1" t="str">
        <f aca="false">INDEX(Products!$C$2:$C$51,MATCH(C4098,Products!$A$2:$A$51,0))</f>
        <v>Sports &amp; Fitness</v>
      </c>
      <c r="J4098" s="1" t="str">
        <f aca="false">INDEX(Orders!$E$2:$E$8001,MATCH(B4098,Orders!$A$2:$A$8001,0))</f>
        <v>Delivered</v>
      </c>
      <c r="K4098" s="1" t="str">
        <f aca="false">LEFT(INDEX(Orders!$C$2:$C$8001,MATCH(B4098,Orders!$A$2:$A$8001,0)),7)</f>
        <v>2025-11</v>
      </c>
    </row>
    <row r="4099" customFormat="false" ht="15" hidden="false" customHeight="true" outlineLevel="0" collapsed="false">
      <c r="A4099" s="1" t="s">
        <v>14569</v>
      </c>
      <c r="B4099" s="1" t="s">
        <v>4408</v>
      </c>
      <c r="C4099" s="1" t="s">
        <v>1961</v>
      </c>
      <c r="D4099" s="1" t="n">
        <v>1</v>
      </c>
      <c r="E4099" s="16" t="n">
        <v>3493.68</v>
      </c>
      <c r="F4099" s="17" t="n">
        <v>0.1</v>
      </c>
      <c r="G4099" s="16" t="n">
        <v>3144.31</v>
      </c>
      <c r="I4099" s="1" t="str">
        <f aca="false">INDEX(Products!$C$2:$C$51,MATCH(C4099,Products!$A$2:$A$51,0))</f>
        <v>Home &amp; Kitchen</v>
      </c>
      <c r="J4099" s="1" t="str">
        <f aca="false">INDEX(Orders!$E$2:$E$8001,MATCH(B4099,Orders!$A$2:$A$8001,0))</f>
        <v>Returned</v>
      </c>
      <c r="K4099" s="1" t="str">
        <f aca="false">LEFT(INDEX(Orders!$C$2:$C$8001,MATCH(B4099,Orders!$A$2:$A$8001,0)),7)</f>
        <v>2024-04</v>
      </c>
    </row>
    <row r="4100" customFormat="false" ht="15" hidden="false" customHeight="true" outlineLevel="0" collapsed="false">
      <c r="A4100" s="1" t="s">
        <v>14570</v>
      </c>
      <c r="B4100" s="1" t="s">
        <v>4409</v>
      </c>
      <c r="C4100" s="1" t="s">
        <v>1953</v>
      </c>
      <c r="D4100" s="1" t="n">
        <v>3</v>
      </c>
      <c r="E4100" s="16" t="n">
        <v>4914.12</v>
      </c>
      <c r="F4100" s="17" t="n">
        <v>0</v>
      </c>
      <c r="G4100" s="16" t="n">
        <v>14742.36</v>
      </c>
      <c r="I4100" s="1" t="str">
        <f aca="false">INDEX(Products!$C$2:$C$51,MATCH(C4100,Products!$A$2:$A$51,0))</f>
        <v>Fashion</v>
      </c>
      <c r="J4100" s="1" t="str">
        <f aca="false">INDEX(Orders!$E$2:$E$8001,MATCH(B4100,Orders!$A$2:$A$8001,0))</f>
        <v>Delivered</v>
      </c>
      <c r="K4100" s="1" t="str">
        <f aca="false">LEFT(INDEX(Orders!$C$2:$C$8001,MATCH(B4100,Orders!$A$2:$A$8001,0)),7)</f>
        <v>2024-12</v>
      </c>
    </row>
    <row r="4101" customFormat="false" ht="15" hidden="false" customHeight="true" outlineLevel="0" collapsed="false">
      <c r="A4101" s="1" t="s">
        <v>14571</v>
      </c>
      <c r="B4101" s="1" t="s">
        <v>4410</v>
      </c>
      <c r="C4101" s="1" t="s">
        <v>2006</v>
      </c>
      <c r="D4101" s="1" t="n">
        <v>1</v>
      </c>
      <c r="E4101" s="16" t="n">
        <v>482.17</v>
      </c>
      <c r="F4101" s="17" t="n">
        <v>0</v>
      </c>
      <c r="G4101" s="16" t="n">
        <v>482.17</v>
      </c>
      <c r="I4101" s="1" t="str">
        <f aca="false">INDEX(Products!$C$2:$C$51,MATCH(C4101,Products!$A$2:$A$51,0))</f>
        <v>Books &amp; Stationery</v>
      </c>
      <c r="J4101" s="1" t="str">
        <f aca="false">INDEX(Orders!$E$2:$E$8001,MATCH(B4101,Orders!$A$2:$A$8001,0))</f>
        <v>Cancelled</v>
      </c>
      <c r="K4101" s="1" t="str">
        <f aca="false">LEFT(INDEX(Orders!$C$2:$C$8001,MATCH(B4101,Orders!$A$2:$A$8001,0)),7)</f>
        <v>2025-09</v>
      </c>
    </row>
    <row r="4102" customFormat="false" ht="15" hidden="false" customHeight="true" outlineLevel="0" collapsed="false">
      <c r="A4102" s="1" t="s">
        <v>14572</v>
      </c>
      <c r="B4102" s="1" t="s">
        <v>4411</v>
      </c>
      <c r="C4102" s="1" t="s">
        <v>1930</v>
      </c>
      <c r="D4102" s="1" t="n">
        <v>1</v>
      </c>
      <c r="E4102" s="16" t="n">
        <v>2398.35</v>
      </c>
      <c r="F4102" s="17" t="n">
        <v>0</v>
      </c>
      <c r="G4102" s="16" t="n">
        <v>2398.35</v>
      </c>
      <c r="I4102" s="1" t="str">
        <f aca="false">INDEX(Products!$C$2:$C$51,MATCH(C4102,Products!$A$2:$A$51,0))</f>
        <v>Electronics</v>
      </c>
      <c r="J4102" s="1" t="str">
        <f aca="false">INDEX(Orders!$E$2:$E$8001,MATCH(B4102,Orders!$A$2:$A$8001,0))</f>
        <v>Delivered</v>
      </c>
      <c r="K4102" s="1" t="str">
        <f aca="false">LEFT(INDEX(Orders!$C$2:$C$8001,MATCH(B4102,Orders!$A$2:$A$8001,0)),7)</f>
        <v>2024-07</v>
      </c>
    </row>
    <row r="4103" customFormat="false" ht="15" hidden="false" customHeight="true" outlineLevel="0" collapsed="false">
      <c r="A4103" s="1" t="s">
        <v>14573</v>
      </c>
      <c r="B4103" s="1" t="s">
        <v>4411</v>
      </c>
      <c r="C4103" s="1" t="s">
        <v>1975</v>
      </c>
      <c r="D4103" s="1" t="n">
        <v>1</v>
      </c>
      <c r="E4103" s="16" t="n">
        <v>862.99</v>
      </c>
      <c r="F4103" s="17" t="n">
        <v>0.1</v>
      </c>
      <c r="G4103" s="16" t="n">
        <v>776.69</v>
      </c>
      <c r="I4103" s="1" t="str">
        <f aca="false">INDEX(Products!$C$2:$C$51,MATCH(C4103,Products!$A$2:$A$51,0))</f>
        <v>Beauty &amp; Personal Care</v>
      </c>
      <c r="J4103" s="1" t="str">
        <f aca="false">INDEX(Orders!$E$2:$E$8001,MATCH(B4103,Orders!$A$2:$A$8001,0))</f>
        <v>Delivered</v>
      </c>
      <c r="K4103" s="1" t="str">
        <f aca="false">LEFT(INDEX(Orders!$C$2:$C$8001,MATCH(B4103,Orders!$A$2:$A$8001,0)),7)</f>
        <v>2024-07</v>
      </c>
    </row>
    <row r="4104" customFormat="false" ht="15" hidden="false" customHeight="true" outlineLevel="0" collapsed="false">
      <c r="A4104" s="1" t="s">
        <v>14574</v>
      </c>
      <c r="B4104" s="1" t="s">
        <v>4411</v>
      </c>
      <c r="C4104" s="1" t="s">
        <v>1940</v>
      </c>
      <c r="D4104" s="1" t="n">
        <v>1</v>
      </c>
      <c r="E4104" s="16" t="n">
        <v>2374.52</v>
      </c>
      <c r="F4104" s="17" t="n">
        <v>0</v>
      </c>
      <c r="G4104" s="16" t="n">
        <v>2374.52</v>
      </c>
      <c r="I4104" s="1" t="str">
        <f aca="false">INDEX(Products!$C$2:$C$51,MATCH(C4104,Products!$A$2:$A$51,0))</f>
        <v>Fashion</v>
      </c>
      <c r="J4104" s="1" t="str">
        <f aca="false">INDEX(Orders!$E$2:$E$8001,MATCH(B4104,Orders!$A$2:$A$8001,0))</f>
        <v>Delivered</v>
      </c>
      <c r="K4104" s="1" t="str">
        <f aca="false">LEFT(INDEX(Orders!$C$2:$C$8001,MATCH(B4104,Orders!$A$2:$A$8001,0)),7)</f>
        <v>2024-07</v>
      </c>
    </row>
    <row r="4105" customFormat="false" ht="15" hidden="false" customHeight="true" outlineLevel="0" collapsed="false">
      <c r="A4105" s="1" t="s">
        <v>14575</v>
      </c>
      <c r="B4105" s="1" t="s">
        <v>4411</v>
      </c>
      <c r="C4105" s="1" t="s">
        <v>1991</v>
      </c>
      <c r="D4105" s="1" t="n">
        <v>1</v>
      </c>
      <c r="E4105" s="16" t="n">
        <v>579.12</v>
      </c>
      <c r="F4105" s="17" t="n">
        <v>0.15</v>
      </c>
      <c r="G4105" s="16" t="n">
        <v>492.25</v>
      </c>
      <c r="I4105" s="1" t="str">
        <f aca="false">INDEX(Products!$C$2:$C$51,MATCH(C4105,Products!$A$2:$A$51,0))</f>
        <v>Sports &amp; Fitness</v>
      </c>
      <c r="J4105" s="1" t="str">
        <f aca="false">INDEX(Orders!$E$2:$E$8001,MATCH(B4105,Orders!$A$2:$A$8001,0))</f>
        <v>Delivered</v>
      </c>
      <c r="K4105" s="1" t="str">
        <f aca="false">LEFT(INDEX(Orders!$C$2:$C$8001,MATCH(B4105,Orders!$A$2:$A$8001,0)),7)</f>
        <v>2024-07</v>
      </c>
    </row>
    <row r="4106" customFormat="false" ht="15" hidden="false" customHeight="true" outlineLevel="0" collapsed="false">
      <c r="A4106" s="1" t="s">
        <v>14576</v>
      </c>
      <c r="B4106" s="1" t="s">
        <v>4412</v>
      </c>
      <c r="C4106" s="1" t="s">
        <v>1930</v>
      </c>
      <c r="D4106" s="1" t="n">
        <v>1</v>
      </c>
      <c r="E4106" s="16" t="n">
        <v>2398.35</v>
      </c>
      <c r="F4106" s="17" t="n">
        <v>0</v>
      </c>
      <c r="G4106" s="16" t="n">
        <v>2398.35</v>
      </c>
      <c r="I4106" s="1" t="str">
        <f aca="false">INDEX(Products!$C$2:$C$51,MATCH(C4106,Products!$A$2:$A$51,0))</f>
        <v>Electronics</v>
      </c>
      <c r="J4106" s="1" t="str">
        <f aca="false">INDEX(Orders!$E$2:$E$8001,MATCH(B4106,Orders!$A$2:$A$8001,0))</f>
        <v>Delivered</v>
      </c>
      <c r="K4106" s="1" t="str">
        <f aca="false">LEFT(INDEX(Orders!$C$2:$C$8001,MATCH(B4106,Orders!$A$2:$A$8001,0)),7)</f>
        <v>2025-10</v>
      </c>
    </row>
    <row r="4107" customFormat="false" ht="15" hidden="false" customHeight="true" outlineLevel="0" collapsed="false">
      <c r="A4107" s="1" t="s">
        <v>14577</v>
      </c>
      <c r="B4107" s="1" t="s">
        <v>4413</v>
      </c>
      <c r="C4107" s="1" t="s">
        <v>1997</v>
      </c>
      <c r="D4107" s="1" t="n">
        <v>2</v>
      </c>
      <c r="E4107" s="16" t="n">
        <v>311.15</v>
      </c>
      <c r="F4107" s="17" t="n">
        <v>0.05</v>
      </c>
      <c r="G4107" s="16" t="n">
        <v>591.18</v>
      </c>
      <c r="I4107" s="1" t="str">
        <f aca="false">INDEX(Products!$C$2:$C$51,MATCH(C4107,Products!$A$2:$A$51,0))</f>
        <v>Sports &amp; Fitness</v>
      </c>
      <c r="J4107" s="1" t="str">
        <f aca="false">INDEX(Orders!$E$2:$E$8001,MATCH(B4107,Orders!$A$2:$A$8001,0))</f>
        <v>Delivered</v>
      </c>
      <c r="K4107" s="1" t="str">
        <f aca="false">LEFT(INDEX(Orders!$C$2:$C$8001,MATCH(B4107,Orders!$A$2:$A$8001,0)),7)</f>
        <v>2025-04</v>
      </c>
    </row>
    <row r="4108" customFormat="false" ht="15" hidden="false" customHeight="true" outlineLevel="0" collapsed="false">
      <c r="A4108" s="1" t="s">
        <v>14578</v>
      </c>
      <c r="B4108" s="1" t="s">
        <v>4414</v>
      </c>
      <c r="C4108" s="1" t="s">
        <v>1930</v>
      </c>
      <c r="D4108" s="1" t="n">
        <v>2</v>
      </c>
      <c r="E4108" s="16" t="n">
        <v>2398.35</v>
      </c>
      <c r="F4108" s="17" t="n">
        <v>0.1</v>
      </c>
      <c r="G4108" s="16" t="n">
        <v>4317.03</v>
      </c>
      <c r="I4108" s="1" t="str">
        <f aca="false">INDEX(Products!$C$2:$C$51,MATCH(C4108,Products!$A$2:$A$51,0))</f>
        <v>Electronics</v>
      </c>
      <c r="J4108" s="1" t="str">
        <f aca="false">INDEX(Orders!$E$2:$E$8001,MATCH(B4108,Orders!$A$2:$A$8001,0))</f>
        <v>Delivered</v>
      </c>
      <c r="K4108" s="1" t="str">
        <f aca="false">LEFT(INDEX(Orders!$C$2:$C$8001,MATCH(B4108,Orders!$A$2:$A$8001,0)),7)</f>
        <v>2025-12</v>
      </c>
    </row>
    <row r="4109" customFormat="false" ht="15" hidden="false" customHeight="true" outlineLevel="0" collapsed="false">
      <c r="A4109" s="1" t="s">
        <v>14579</v>
      </c>
      <c r="B4109" s="1" t="s">
        <v>4415</v>
      </c>
      <c r="C4109" s="1" t="s">
        <v>1940</v>
      </c>
      <c r="D4109" s="1" t="n">
        <v>1</v>
      </c>
      <c r="E4109" s="16" t="n">
        <v>2374.52</v>
      </c>
      <c r="F4109" s="17" t="n">
        <v>0.2</v>
      </c>
      <c r="G4109" s="16" t="n">
        <v>1899.62</v>
      </c>
      <c r="I4109" s="1" t="str">
        <f aca="false">INDEX(Products!$C$2:$C$51,MATCH(C4109,Products!$A$2:$A$51,0))</f>
        <v>Fashion</v>
      </c>
      <c r="J4109" s="1" t="str">
        <f aca="false">INDEX(Orders!$E$2:$E$8001,MATCH(B4109,Orders!$A$2:$A$8001,0))</f>
        <v>Delivered</v>
      </c>
      <c r="K4109" s="1" t="str">
        <f aca="false">LEFT(INDEX(Orders!$C$2:$C$8001,MATCH(B4109,Orders!$A$2:$A$8001,0)),7)</f>
        <v>2025-09</v>
      </c>
    </row>
    <row r="4110" customFormat="false" ht="15" hidden="false" customHeight="true" outlineLevel="0" collapsed="false">
      <c r="A4110" s="1" t="s">
        <v>14580</v>
      </c>
      <c r="B4110" s="1" t="s">
        <v>4416</v>
      </c>
      <c r="C4110" s="1" t="s">
        <v>1997</v>
      </c>
      <c r="D4110" s="1" t="n">
        <v>1</v>
      </c>
      <c r="E4110" s="16" t="n">
        <v>311.15</v>
      </c>
      <c r="F4110" s="17" t="n">
        <v>0</v>
      </c>
      <c r="G4110" s="16" t="n">
        <v>311.15</v>
      </c>
      <c r="I4110" s="1" t="str">
        <f aca="false">INDEX(Products!$C$2:$C$51,MATCH(C4110,Products!$A$2:$A$51,0))</f>
        <v>Sports &amp; Fitness</v>
      </c>
      <c r="J4110" s="1" t="str">
        <f aca="false">INDEX(Orders!$E$2:$E$8001,MATCH(B4110,Orders!$A$2:$A$8001,0))</f>
        <v>Delivered</v>
      </c>
      <c r="K4110" s="1" t="str">
        <f aca="false">LEFT(INDEX(Orders!$C$2:$C$8001,MATCH(B4110,Orders!$A$2:$A$8001,0)),7)</f>
        <v>2025-03</v>
      </c>
    </row>
    <row r="4111" customFormat="false" ht="15" hidden="false" customHeight="true" outlineLevel="0" collapsed="false">
      <c r="A4111" s="1" t="s">
        <v>14581</v>
      </c>
      <c r="B4111" s="1" t="s">
        <v>4417</v>
      </c>
      <c r="C4111" s="1" t="s">
        <v>1979</v>
      </c>
      <c r="D4111" s="1" t="n">
        <v>3</v>
      </c>
      <c r="E4111" s="16" t="n">
        <v>623</v>
      </c>
      <c r="F4111" s="17" t="n">
        <v>0.1</v>
      </c>
      <c r="G4111" s="16" t="n">
        <v>1682.1</v>
      </c>
      <c r="I4111" s="1" t="str">
        <f aca="false">INDEX(Products!$C$2:$C$51,MATCH(C4111,Products!$A$2:$A$51,0))</f>
        <v>Beauty &amp; Personal Care</v>
      </c>
      <c r="J4111" s="1" t="str">
        <f aca="false">INDEX(Orders!$E$2:$E$8001,MATCH(B4111,Orders!$A$2:$A$8001,0))</f>
        <v>Delivered</v>
      </c>
      <c r="K4111" s="1" t="str">
        <f aca="false">LEFT(INDEX(Orders!$C$2:$C$8001,MATCH(B4111,Orders!$A$2:$A$8001,0)),7)</f>
        <v>2024-12</v>
      </c>
    </row>
    <row r="4112" customFormat="false" ht="15" hidden="false" customHeight="true" outlineLevel="0" collapsed="false">
      <c r="A4112" s="1" t="s">
        <v>14582</v>
      </c>
      <c r="B4112" s="1" t="s">
        <v>4417</v>
      </c>
      <c r="C4112" s="1" t="s">
        <v>2006</v>
      </c>
      <c r="D4112" s="1" t="n">
        <v>2</v>
      </c>
      <c r="E4112" s="16" t="n">
        <v>482.17</v>
      </c>
      <c r="F4112" s="17" t="n">
        <v>0</v>
      </c>
      <c r="G4112" s="16" t="n">
        <v>964.34</v>
      </c>
      <c r="I4112" s="1" t="str">
        <f aca="false">INDEX(Products!$C$2:$C$51,MATCH(C4112,Products!$A$2:$A$51,0))</f>
        <v>Books &amp; Stationery</v>
      </c>
      <c r="J4112" s="1" t="str">
        <f aca="false">INDEX(Orders!$E$2:$E$8001,MATCH(B4112,Orders!$A$2:$A$8001,0))</f>
        <v>Delivered</v>
      </c>
      <c r="K4112" s="1" t="str">
        <f aca="false">LEFT(INDEX(Orders!$C$2:$C$8001,MATCH(B4112,Orders!$A$2:$A$8001,0)),7)</f>
        <v>2024-12</v>
      </c>
    </row>
    <row r="4113" customFormat="false" ht="15" hidden="false" customHeight="true" outlineLevel="0" collapsed="false">
      <c r="A4113" s="1" t="s">
        <v>14583</v>
      </c>
      <c r="B4113" s="1" t="s">
        <v>4417</v>
      </c>
      <c r="C4113" s="1" t="s">
        <v>1975</v>
      </c>
      <c r="D4113" s="1" t="n">
        <v>1</v>
      </c>
      <c r="E4113" s="16" t="n">
        <v>862.99</v>
      </c>
      <c r="F4113" s="17" t="n">
        <v>0.1</v>
      </c>
      <c r="G4113" s="16" t="n">
        <v>776.69</v>
      </c>
      <c r="I4113" s="1" t="str">
        <f aca="false">INDEX(Products!$C$2:$C$51,MATCH(C4113,Products!$A$2:$A$51,0))</f>
        <v>Beauty &amp; Personal Care</v>
      </c>
      <c r="J4113" s="1" t="str">
        <f aca="false">INDEX(Orders!$E$2:$E$8001,MATCH(B4113,Orders!$A$2:$A$8001,0))</f>
        <v>Delivered</v>
      </c>
      <c r="K4113" s="1" t="str">
        <f aca="false">LEFT(INDEX(Orders!$C$2:$C$8001,MATCH(B4113,Orders!$A$2:$A$8001,0)),7)</f>
        <v>2024-12</v>
      </c>
    </row>
    <row r="4114" customFormat="false" ht="15" hidden="false" customHeight="true" outlineLevel="0" collapsed="false">
      <c r="A4114" s="1" t="s">
        <v>14584</v>
      </c>
      <c r="B4114" s="1" t="s">
        <v>4418</v>
      </c>
      <c r="C4114" s="1" t="s">
        <v>1928</v>
      </c>
      <c r="D4114" s="1" t="n">
        <v>1</v>
      </c>
      <c r="E4114" s="16" t="n">
        <v>657.82</v>
      </c>
      <c r="F4114" s="17" t="n">
        <v>0.2</v>
      </c>
      <c r="G4114" s="16" t="n">
        <v>526.26</v>
      </c>
      <c r="I4114" s="1" t="str">
        <f aca="false">INDEX(Products!$C$2:$C$51,MATCH(C4114,Products!$A$2:$A$51,0))</f>
        <v>Electronics</v>
      </c>
      <c r="J4114" s="1" t="str">
        <f aca="false">INDEX(Orders!$E$2:$E$8001,MATCH(B4114,Orders!$A$2:$A$8001,0))</f>
        <v>Delivered</v>
      </c>
      <c r="K4114" s="1" t="str">
        <f aca="false">LEFT(INDEX(Orders!$C$2:$C$8001,MATCH(B4114,Orders!$A$2:$A$8001,0)),7)</f>
        <v>2025-12</v>
      </c>
    </row>
    <row r="4115" customFormat="false" ht="15" hidden="false" customHeight="true" outlineLevel="0" collapsed="false">
      <c r="A4115" s="1" t="s">
        <v>14585</v>
      </c>
      <c r="B4115" s="1" t="s">
        <v>4419</v>
      </c>
      <c r="C4115" s="1" t="s">
        <v>1971</v>
      </c>
      <c r="D4115" s="1" t="n">
        <v>1</v>
      </c>
      <c r="E4115" s="16" t="n">
        <v>2073.63</v>
      </c>
      <c r="F4115" s="17" t="n">
        <v>0.1</v>
      </c>
      <c r="G4115" s="16" t="n">
        <v>1866.27</v>
      </c>
      <c r="I4115" s="1" t="str">
        <f aca="false">INDEX(Products!$C$2:$C$51,MATCH(C4115,Products!$A$2:$A$51,0))</f>
        <v>Home &amp; Kitchen</v>
      </c>
      <c r="J4115" s="1" t="str">
        <f aca="false">INDEX(Orders!$E$2:$E$8001,MATCH(B4115,Orders!$A$2:$A$8001,0))</f>
        <v>Cancelled</v>
      </c>
      <c r="K4115" s="1" t="str">
        <f aca="false">LEFT(INDEX(Orders!$C$2:$C$8001,MATCH(B4115,Orders!$A$2:$A$8001,0)),7)</f>
        <v>2025-07</v>
      </c>
    </row>
    <row r="4116" customFormat="false" ht="15" hidden="false" customHeight="true" outlineLevel="0" collapsed="false">
      <c r="A4116" s="1" t="s">
        <v>14586</v>
      </c>
      <c r="B4116" s="1" t="s">
        <v>4420</v>
      </c>
      <c r="C4116" s="1" t="s">
        <v>1940</v>
      </c>
      <c r="D4116" s="1" t="n">
        <v>1</v>
      </c>
      <c r="E4116" s="16" t="n">
        <v>2374.52</v>
      </c>
      <c r="F4116" s="17" t="n">
        <v>0</v>
      </c>
      <c r="G4116" s="16" t="n">
        <v>2374.52</v>
      </c>
      <c r="I4116" s="1" t="str">
        <f aca="false">INDEX(Products!$C$2:$C$51,MATCH(C4116,Products!$A$2:$A$51,0))</f>
        <v>Fashion</v>
      </c>
      <c r="J4116" s="1" t="str">
        <f aca="false">INDEX(Orders!$E$2:$E$8001,MATCH(B4116,Orders!$A$2:$A$8001,0))</f>
        <v>Delivered</v>
      </c>
      <c r="K4116" s="1" t="str">
        <f aca="false">LEFT(INDEX(Orders!$C$2:$C$8001,MATCH(B4116,Orders!$A$2:$A$8001,0)),7)</f>
        <v>2025-06</v>
      </c>
    </row>
    <row r="4117" customFormat="false" ht="15" hidden="false" customHeight="true" outlineLevel="0" collapsed="false">
      <c r="A4117" s="1" t="s">
        <v>14587</v>
      </c>
      <c r="B4117" s="1" t="s">
        <v>4420</v>
      </c>
      <c r="C4117" s="1" t="s">
        <v>2006</v>
      </c>
      <c r="D4117" s="1" t="n">
        <v>1</v>
      </c>
      <c r="E4117" s="16" t="n">
        <v>482.17</v>
      </c>
      <c r="F4117" s="17" t="n">
        <v>0.15</v>
      </c>
      <c r="G4117" s="16" t="n">
        <v>409.84</v>
      </c>
      <c r="I4117" s="1" t="str">
        <f aca="false">INDEX(Products!$C$2:$C$51,MATCH(C4117,Products!$A$2:$A$51,0))</f>
        <v>Books &amp; Stationery</v>
      </c>
      <c r="J4117" s="1" t="str">
        <f aca="false">INDEX(Orders!$E$2:$E$8001,MATCH(B4117,Orders!$A$2:$A$8001,0))</f>
        <v>Delivered</v>
      </c>
      <c r="K4117" s="1" t="str">
        <f aca="false">LEFT(INDEX(Orders!$C$2:$C$8001,MATCH(B4117,Orders!$A$2:$A$8001,0)),7)</f>
        <v>2025-06</v>
      </c>
    </row>
    <row r="4118" customFormat="false" ht="15" hidden="false" customHeight="true" outlineLevel="0" collapsed="false">
      <c r="A4118" s="1" t="s">
        <v>14588</v>
      </c>
      <c r="B4118" s="1" t="s">
        <v>4420</v>
      </c>
      <c r="C4118" s="1" t="s">
        <v>1973</v>
      </c>
      <c r="D4118" s="1" t="n">
        <v>3</v>
      </c>
      <c r="E4118" s="16" t="n">
        <v>1158.24</v>
      </c>
      <c r="F4118" s="17" t="n">
        <v>0.05</v>
      </c>
      <c r="G4118" s="16" t="n">
        <v>3300.98</v>
      </c>
      <c r="I4118" s="1" t="str">
        <f aca="false">INDEX(Products!$C$2:$C$51,MATCH(C4118,Products!$A$2:$A$51,0))</f>
        <v>Home &amp; Kitchen</v>
      </c>
      <c r="J4118" s="1" t="str">
        <f aca="false">INDEX(Orders!$E$2:$E$8001,MATCH(B4118,Orders!$A$2:$A$8001,0))</f>
        <v>Delivered</v>
      </c>
      <c r="K4118" s="1" t="str">
        <f aca="false">LEFT(INDEX(Orders!$C$2:$C$8001,MATCH(B4118,Orders!$A$2:$A$8001,0)),7)</f>
        <v>2025-06</v>
      </c>
    </row>
    <row r="4119" customFormat="false" ht="15" hidden="false" customHeight="true" outlineLevel="0" collapsed="false">
      <c r="A4119" s="1" t="s">
        <v>14589</v>
      </c>
      <c r="B4119" s="1" t="s">
        <v>4420</v>
      </c>
      <c r="C4119" s="1" t="s">
        <v>1920</v>
      </c>
      <c r="D4119" s="1" t="n">
        <v>1</v>
      </c>
      <c r="E4119" s="16" t="n">
        <v>4273.58</v>
      </c>
      <c r="F4119" s="17" t="n">
        <v>0.1</v>
      </c>
      <c r="G4119" s="16" t="n">
        <v>3846.22</v>
      </c>
      <c r="I4119" s="1" t="str">
        <f aca="false">INDEX(Products!$C$2:$C$51,MATCH(C4119,Products!$A$2:$A$51,0))</f>
        <v>Electronics</v>
      </c>
      <c r="J4119" s="1" t="str">
        <f aca="false">INDEX(Orders!$E$2:$E$8001,MATCH(B4119,Orders!$A$2:$A$8001,0))</f>
        <v>Delivered</v>
      </c>
      <c r="K4119" s="1" t="str">
        <f aca="false">LEFT(INDEX(Orders!$C$2:$C$8001,MATCH(B4119,Orders!$A$2:$A$8001,0)),7)</f>
        <v>2025-06</v>
      </c>
    </row>
    <row r="4120" customFormat="false" ht="15" hidden="false" customHeight="true" outlineLevel="0" collapsed="false">
      <c r="A4120" s="1" t="s">
        <v>14590</v>
      </c>
      <c r="B4120" s="1" t="s">
        <v>4421</v>
      </c>
      <c r="C4120" s="1" t="s">
        <v>2006</v>
      </c>
      <c r="D4120" s="1" t="n">
        <v>3</v>
      </c>
      <c r="E4120" s="16" t="n">
        <v>482.17</v>
      </c>
      <c r="F4120" s="17" t="n">
        <v>0.05</v>
      </c>
      <c r="G4120" s="16" t="n">
        <v>1374.18</v>
      </c>
      <c r="I4120" s="1" t="str">
        <f aca="false">INDEX(Products!$C$2:$C$51,MATCH(C4120,Products!$A$2:$A$51,0))</f>
        <v>Books &amp; Stationery</v>
      </c>
      <c r="J4120" s="1" t="str">
        <f aca="false">INDEX(Orders!$E$2:$E$8001,MATCH(B4120,Orders!$A$2:$A$8001,0))</f>
        <v>Delivered</v>
      </c>
      <c r="K4120" s="1" t="str">
        <f aca="false">LEFT(INDEX(Orders!$C$2:$C$8001,MATCH(B4120,Orders!$A$2:$A$8001,0)),7)</f>
        <v>2025-05</v>
      </c>
    </row>
    <row r="4121" customFormat="false" ht="15" hidden="false" customHeight="true" outlineLevel="0" collapsed="false">
      <c r="A4121" s="1" t="s">
        <v>14591</v>
      </c>
      <c r="B4121" s="1" t="s">
        <v>4422</v>
      </c>
      <c r="C4121" s="1" t="s">
        <v>1924</v>
      </c>
      <c r="D4121" s="1" t="n">
        <v>1</v>
      </c>
      <c r="E4121" s="16" t="n">
        <v>1971</v>
      </c>
      <c r="F4121" s="17" t="n">
        <v>0.05</v>
      </c>
      <c r="G4121" s="16" t="n">
        <v>1872.45</v>
      </c>
      <c r="I4121" s="1" t="str">
        <f aca="false">INDEX(Products!$C$2:$C$51,MATCH(C4121,Products!$A$2:$A$51,0))</f>
        <v>Electronics</v>
      </c>
      <c r="J4121" s="1" t="str">
        <f aca="false">INDEX(Orders!$E$2:$E$8001,MATCH(B4121,Orders!$A$2:$A$8001,0))</f>
        <v>Delivered</v>
      </c>
      <c r="K4121" s="1" t="str">
        <f aca="false">LEFT(INDEX(Orders!$C$2:$C$8001,MATCH(B4121,Orders!$A$2:$A$8001,0)),7)</f>
        <v>2025-11</v>
      </c>
    </row>
    <row r="4122" customFormat="false" ht="15" hidden="false" customHeight="true" outlineLevel="0" collapsed="false">
      <c r="A4122" s="1" t="s">
        <v>14592</v>
      </c>
      <c r="B4122" s="1" t="s">
        <v>4423</v>
      </c>
      <c r="C4122" s="1" t="s">
        <v>1935</v>
      </c>
      <c r="D4122" s="1" t="n">
        <v>1</v>
      </c>
      <c r="E4122" s="16" t="n">
        <v>14558.72</v>
      </c>
      <c r="F4122" s="17" t="n">
        <v>0.15</v>
      </c>
      <c r="G4122" s="16" t="n">
        <v>12374.91</v>
      </c>
      <c r="I4122" s="1" t="str">
        <f aca="false">INDEX(Products!$C$2:$C$51,MATCH(C4122,Products!$A$2:$A$51,0))</f>
        <v>Electronics</v>
      </c>
      <c r="J4122" s="1" t="str">
        <f aca="false">INDEX(Orders!$E$2:$E$8001,MATCH(B4122,Orders!$A$2:$A$8001,0))</f>
        <v>Returned</v>
      </c>
      <c r="K4122" s="1" t="str">
        <f aca="false">LEFT(INDEX(Orders!$C$2:$C$8001,MATCH(B4122,Orders!$A$2:$A$8001,0)),7)</f>
        <v>2025-02</v>
      </c>
    </row>
    <row r="4123" customFormat="false" ht="15" hidden="false" customHeight="true" outlineLevel="0" collapsed="false">
      <c r="A4123" s="1" t="s">
        <v>14593</v>
      </c>
      <c r="B4123" s="1" t="s">
        <v>4423</v>
      </c>
      <c r="C4123" s="1" t="s">
        <v>1920</v>
      </c>
      <c r="D4123" s="1" t="n">
        <v>1</v>
      </c>
      <c r="E4123" s="16" t="n">
        <v>4273.58</v>
      </c>
      <c r="F4123" s="17" t="n">
        <v>0</v>
      </c>
      <c r="G4123" s="16" t="n">
        <v>4273.58</v>
      </c>
      <c r="I4123" s="1" t="str">
        <f aca="false">INDEX(Products!$C$2:$C$51,MATCH(C4123,Products!$A$2:$A$51,0))</f>
        <v>Electronics</v>
      </c>
      <c r="J4123" s="1" t="str">
        <f aca="false">INDEX(Orders!$E$2:$E$8001,MATCH(B4123,Orders!$A$2:$A$8001,0))</f>
        <v>Returned</v>
      </c>
      <c r="K4123" s="1" t="str">
        <f aca="false">LEFT(INDEX(Orders!$C$2:$C$8001,MATCH(B4123,Orders!$A$2:$A$8001,0)),7)</f>
        <v>2025-02</v>
      </c>
    </row>
    <row r="4124" customFormat="false" ht="15" hidden="false" customHeight="true" outlineLevel="0" collapsed="false">
      <c r="A4124" s="1" t="s">
        <v>14594</v>
      </c>
      <c r="B4124" s="1" t="s">
        <v>4423</v>
      </c>
      <c r="C4124" s="1" t="s">
        <v>1930</v>
      </c>
      <c r="D4124" s="1" t="n">
        <v>1</v>
      </c>
      <c r="E4124" s="16" t="n">
        <v>2398.35</v>
      </c>
      <c r="F4124" s="17" t="n">
        <v>0.1</v>
      </c>
      <c r="G4124" s="16" t="n">
        <v>2158.52</v>
      </c>
      <c r="I4124" s="1" t="str">
        <f aca="false">INDEX(Products!$C$2:$C$51,MATCH(C4124,Products!$A$2:$A$51,0))</f>
        <v>Electronics</v>
      </c>
      <c r="J4124" s="1" t="str">
        <f aca="false">INDEX(Orders!$E$2:$E$8001,MATCH(B4124,Orders!$A$2:$A$8001,0))</f>
        <v>Returned</v>
      </c>
      <c r="K4124" s="1" t="str">
        <f aca="false">LEFT(INDEX(Orders!$C$2:$C$8001,MATCH(B4124,Orders!$A$2:$A$8001,0)),7)</f>
        <v>2025-02</v>
      </c>
    </row>
    <row r="4125" customFormat="false" ht="15" hidden="false" customHeight="true" outlineLevel="0" collapsed="false">
      <c r="A4125" s="1" t="s">
        <v>14595</v>
      </c>
      <c r="B4125" s="1" t="s">
        <v>4423</v>
      </c>
      <c r="C4125" s="1" t="s">
        <v>1940</v>
      </c>
      <c r="D4125" s="1" t="n">
        <v>1</v>
      </c>
      <c r="E4125" s="16" t="n">
        <v>2374.52</v>
      </c>
      <c r="F4125" s="17" t="n">
        <v>0.2</v>
      </c>
      <c r="G4125" s="16" t="n">
        <v>1899.62</v>
      </c>
      <c r="I4125" s="1" t="str">
        <f aca="false">INDEX(Products!$C$2:$C$51,MATCH(C4125,Products!$A$2:$A$51,0))</f>
        <v>Fashion</v>
      </c>
      <c r="J4125" s="1" t="str">
        <f aca="false">INDEX(Orders!$E$2:$E$8001,MATCH(B4125,Orders!$A$2:$A$8001,0))</f>
        <v>Returned</v>
      </c>
      <c r="K4125" s="1" t="str">
        <f aca="false">LEFT(INDEX(Orders!$C$2:$C$8001,MATCH(B4125,Orders!$A$2:$A$8001,0)),7)</f>
        <v>2025-02</v>
      </c>
    </row>
    <row r="4126" customFormat="false" ht="15" hidden="false" customHeight="true" outlineLevel="0" collapsed="false">
      <c r="A4126" s="1" t="s">
        <v>14596</v>
      </c>
      <c r="B4126" s="1" t="s">
        <v>4424</v>
      </c>
      <c r="C4126" s="1" t="s">
        <v>1953</v>
      </c>
      <c r="D4126" s="1" t="n">
        <v>3</v>
      </c>
      <c r="E4126" s="16" t="n">
        <v>4914.12</v>
      </c>
      <c r="F4126" s="17" t="n">
        <v>0</v>
      </c>
      <c r="G4126" s="16" t="n">
        <v>14742.36</v>
      </c>
      <c r="I4126" s="1" t="str">
        <f aca="false">INDEX(Products!$C$2:$C$51,MATCH(C4126,Products!$A$2:$A$51,0))</f>
        <v>Fashion</v>
      </c>
      <c r="J4126" s="1" t="str">
        <f aca="false">INDEX(Orders!$E$2:$E$8001,MATCH(B4126,Orders!$A$2:$A$8001,0))</f>
        <v>Delivered</v>
      </c>
      <c r="K4126" s="1" t="str">
        <f aca="false">LEFT(INDEX(Orders!$C$2:$C$8001,MATCH(B4126,Orders!$A$2:$A$8001,0)),7)</f>
        <v>2025-08</v>
      </c>
    </row>
    <row r="4127" customFormat="false" ht="15" hidden="false" customHeight="true" outlineLevel="0" collapsed="false">
      <c r="A4127" s="1" t="s">
        <v>14597</v>
      </c>
      <c r="B4127" s="1" t="s">
        <v>4424</v>
      </c>
      <c r="C4127" s="1" t="s">
        <v>1976</v>
      </c>
      <c r="D4127" s="1" t="n">
        <v>1</v>
      </c>
      <c r="E4127" s="16" t="n">
        <v>1603.35</v>
      </c>
      <c r="F4127" s="17" t="n">
        <v>0.1</v>
      </c>
      <c r="G4127" s="16" t="n">
        <v>1443.02</v>
      </c>
      <c r="I4127" s="1" t="str">
        <f aca="false">INDEX(Products!$C$2:$C$51,MATCH(C4127,Products!$A$2:$A$51,0))</f>
        <v>Beauty &amp; Personal Care</v>
      </c>
      <c r="J4127" s="1" t="str">
        <f aca="false">INDEX(Orders!$E$2:$E$8001,MATCH(B4127,Orders!$A$2:$A$8001,0))</f>
        <v>Delivered</v>
      </c>
      <c r="K4127" s="1" t="str">
        <f aca="false">LEFT(INDEX(Orders!$C$2:$C$8001,MATCH(B4127,Orders!$A$2:$A$8001,0)),7)</f>
        <v>2025-08</v>
      </c>
    </row>
    <row r="4128" customFormat="false" ht="15" hidden="false" customHeight="true" outlineLevel="0" collapsed="false">
      <c r="A4128" s="1" t="s">
        <v>14598</v>
      </c>
      <c r="B4128" s="1" t="s">
        <v>4425</v>
      </c>
      <c r="C4128" s="1" t="s">
        <v>1940</v>
      </c>
      <c r="D4128" s="1" t="n">
        <v>1</v>
      </c>
      <c r="E4128" s="16" t="n">
        <v>2374.52</v>
      </c>
      <c r="F4128" s="17" t="n">
        <v>0</v>
      </c>
      <c r="G4128" s="16" t="n">
        <v>2374.52</v>
      </c>
      <c r="I4128" s="1" t="str">
        <f aca="false">INDEX(Products!$C$2:$C$51,MATCH(C4128,Products!$A$2:$A$51,0))</f>
        <v>Fashion</v>
      </c>
      <c r="J4128" s="1" t="str">
        <f aca="false">INDEX(Orders!$E$2:$E$8001,MATCH(B4128,Orders!$A$2:$A$8001,0))</f>
        <v>Delivered</v>
      </c>
      <c r="K4128" s="1" t="str">
        <f aca="false">LEFT(INDEX(Orders!$C$2:$C$8001,MATCH(B4128,Orders!$A$2:$A$8001,0)),7)</f>
        <v>2024-12</v>
      </c>
    </row>
    <row r="4129" customFormat="false" ht="15" hidden="false" customHeight="true" outlineLevel="0" collapsed="false">
      <c r="A4129" s="1" t="s">
        <v>14599</v>
      </c>
      <c r="B4129" s="1" t="s">
        <v>4425</v>
      </c>
      <c r="C4129" s="1" t="s">
        <v>1961</v>
      </c>
      <c r="D4129" s="1" t="n">
        <v>2</v>
      </c>
      <c r="E4129" s="16" t="n">
        <v>3493.68</v>
      </c>
      <c r="F4129" s="17" t="n">
        <v>0</v>
      </c>
      <c r="G4129" s="16" t="n">
        <v>6987.36</v>
      </c>
      <c r="I4129" s="1" t="str">
        <f aca="false">INDEX(Products!$C$2:$C$51,MATCH(C4129,Products!$A$2:$A$51,0))</f>
        <v>Home &amp; Kitchen</v>
      </c>
      <c r="J4129" s="1" t="str">
        <f aca="false">INDEX(Orders!$E$2:$E$8001,MATCH(B4129,Orders!$A$2:$A$8001,0))</f>
        <v>Delivered</v>
      </c>
      <c r="K4129" s="1" t="str">
        <f aca="false">LEFT(INDEX(Orders!$C$2:$C$8001,MATCH(B4129,Orders!$A$2:$A$8001,0)),7)</f>
        <v>2024-12</v>
      </c>
    </row>
    <row r="4130" customFormat="false" ht="15" hidden="false" customHeight="true" outlineLevel="0" collapsed="false">
      <c r="A4130" s="1" t="s">
        <v>14600</v>
      </c>
      <c r="B4130" s="1" t="s">
        <v>4426</v>
      </c>
      <c r="C4130" s="1" t="s">
        <v>1940</v>
      </c>
      <c r="D4130" s="1" t="n">
        <v>1</v>
      </c>
      <c r="E4130" s="16" t="n">
        <v>2374.52</v>
      </c>
      <c r="F4130" s="17" t="n">
        <v>0</v>
      </c>
      <c r="G4130" s="16" t="n">
        <v>2374.52</v>
      </c>
      <c r="I4130" s="1" t="str">
        <f aca="false">INDEX(Products!$C$2:$C$51,MATCH(C4130,Products!$A$2:$A$51,0))</f>
        <v>Fashion</v>
      </c>
      <c r="J4130" s="1" t="str">
        <f aca="false">INDEX(Orders!$E$2:$E$8001,MATCH(B4130,Orders!$A$2:$A$8001,0))</f>
        <v>Delivered</v>
      </c>
      <c r="K4130" s="1" t="str">
        <f aca="false">LEFT(INDEX(Orders!$C$2:$C$8001,MATCH(B4130,Orders!$A$2:$A$8001,0)),7)</f>
        <v>2025-05</v>
      </c>
    </row>
    <row r="4131" customFormat="false" ht="15" hidden="false" customHeight="true" outlineLevel="0" collapsed="false">
      <c r="A4131" s="1" t="s">
        <v>14601</v>
      </c>
      <c r="B4131" s="1" t="s">
        <v>4427</v>
      </c>
      <c r="C4131" s="1" t="s">
        <v>2007</v>
      </c>
      <c r="D4131" s="1" t="n">
        <v>1</v>
      </c>
      <c r="E4131" s="16" t="n">
        <v>750.27</v>
      </c>
      <c r="F4131" s="17" t="n">
        <v>0</v>
      </c>
      <c r="G4131" s="16" t="n">
        <v>750.27</v>
      </c>
      <c r="I4131" s="1" t="str">
        <f aca="false">INDEX(Products!$C$2:$C$51,MATCH(C4131,Products!$A$2:$A$51,0))</f>
        <v>Books &amp; Stationery</v>
      </c>
      <c r="J4131" s="1" t="str">
        <f aca="false">INDEX(Orders!$E$2:$E$8001,MATCH(B4131,Orders!$A$2:$A$8001,0))</f>
        <v>Delivered</v>
      </c>
      <c r="K4131" s="1" t="str">
        <f aca="false">LEFT(INDEX(Orders!$C$2:$C$8001,MATCH(B4131,Orders!$A$2:$A$8001,0)),7)</f>
        <v>2024-07</v>
      </c>
    </row>
    <row r="4132" customFormat="false" ht="15" hidden="false" customHeight="true" outlineLevel="0" collapsed="false">
      <c r="A4132" s="1" t="s">
        <v>14602</v>
      </c>
      <c r="B4132" s="1" t="s">
        <v>4428</v>
      </c>
      <c r="C4132" s="1" t="s">
        <v>2004</v>
      </c>
      <c r="D4132" s="1" t="n">
        <v>1</v>
      </c>
      <c r="E4132" s="16" t="n">
        <v>645.89</v>
      </c>
      <c r="F4132" s="17" t="n">
        <v>0.05</v>
      </c>
      <c r="G4132" s="16" t="n">
        <v>613.6</v>
      </c>
      <c r="I4132" s="1" t="str">
        <f aca="false">INDEX(Products!$C$2:$C$51,MATCH(C4132,Products!$A$2:$A$51,0))</f>
        <v>Books &amp; Stationery</v>
      </c>
      <c r="J4132" s="1" t="str">
        <f aca="false">INDEX(Orders!$E$2:$E$8001,MATCH(B4132,Orders!$A$2:$A$8001,0))</f>
        <v>Delivered</v>
      </c>
      <c r="K4132" s="1" t="str">
        <f aca="false">LEFT(INDEX(Orders!$C$2:$C$8001,MATCH(B4132,Orders!$A$2:$A$8001,0)),7)</f>
        <v>2025-10</v>
      </c>
    </row>
    <row r="4133" customFormat="false" ht="15" hidden="false" customHeight="true" outlineLevel="0" collapsed="false">
      <c r="A4133" s="1" t="s">
        <v>14603</v>
      </c>
      <c r="B4133" s="1" t="s">
        <v>4428</v>
      </c>
      <c r="C4133" s="1" t="s">
        <v>2006</v>
      </c>
      <c r="D4133" s="1" t="n">
        <v>1</v>
      </c>
      <c r="E4133" s="16" t="n">
        <v>482.17</v>
      </c>
      <c r="F4133" s="17" t="n">
        <v>0</v>
      </c>
      <c r="G4133" s="16" t="n">
        <v>482.17</v>
      </c>
      <c r="I4133" s="1" t="str">
        <f aca="false">INDEX(Products!$C$2:$C$51,MATCH(C4133,Products!$A$2:$A$51,0))</f>
        <v>Books &amp; Stationery</v>
      </c>
      <c r="J4133" s="1" t="str">
        <f aca="false">INDEX(Orders!$E$2:$E$8001,MATCH(B4133,Orders!$A$2:$A$8001,0))</f>
        <v>Delivered</v>
      </c>
      <c r="K4133" s="1" t="str">
        <f aca="false">LEFT(INDEX(Orders!$C$2:$C$8001,MATCH(B4133,Orders!$A$2:$A$8001,0)),7)</f>
        <v>2025-10</v>
      </c>
    </row>
    <row r="4134" customFormat="false" ht="15" hidden="false" customHeight="true" outlineLevel="0" collapsed="false">
      <c r="A4134" s="1" t="s">
        <v>14604</v>
      </c>
      <c r="B4134" s="1" t="s">
        <v>4428</v>
      </c>
      <c r="C4134" s="1" t="s">
        <v>1930</v>
      </c>
      <c r="D4134" s="1" t="n">
        <v>2</v>
      </c>
      <c r="E4134" s="16" t="n">
        <v>2398.35</v>
      </c>
      <c r="F4134" s="17" t="n">
        <v>0</v>
      </c>
      <c r="G4134" s="16" t="n">
        <v>4796.7</v>
      </c>
      <c r="I4134" s="1" t="str">
        <f aca="false">INDEX(Products!$C$2:$C$51,MATCH(C4134,Products!$A$2:$A$51,0))</f>
        <v>Electronics</v>
      </c>
      <c r="J4134" s="1" t="str">
        <f aca="false">INDEX(Orders!$E$2:$E$8001,MATCH(B4134,Orders!$A$2:$A$8001,0))</f>
        <v>Delivered</v>
      </c>
      <c r="K4134" s="1" t="str">
        <f aca="false">LEFT(INDEX(Orders!$C$2:$C$8001,MATCH(B4134,Orders!$A$2:$A$8001,0)),7)</f>
        <v>2025-10</v>
      </c>
    </row>
    <row r="4135" customFormat="false" ht="15" hidden="false" customHeight="true" outlineLevel="0" collapsed="false">
      <c r="A4135" s="1" t="s">
        <v>14605</v>
      </c>
      <c r="B4135" s="1" t="s">
        <v>4428</v>
      </c>
      <c r="C4135" s="1" t="s">
        <v>1961</v>
      </c>
      <c r="D4135" s="1" t="n">
        <v>2</v>
      </c>
      <c r="E4135" s="16" t="n">
        <v>3493.68</v>
      </c>
      <c r="F4135" s="17" t="n">
        <v>0.05</v>
      </c>
      <c r="G4135" s="16" t="n">
        <v>6637.99</v>
      </c>
      <c r="I4135" s="1" t="str">
        <f aca="false">INDEX(Products!$C$2:$C$51,MATCH(C4135,Products!$A$2:$A$51,0))</f>
        <v>Home &amp; Kitchen</v>
      </c>
      <c r="J4135" s="1" t="str">
        <f aca="false">INDEX(Orders!$E$2:$E$8001,MATCH(B4135,Orders!$A$2:$A$8001,0))</f>
        <v>Delivered</v>
      </c>
      <c r="K4135" s="1" t="str">
        <f aca="false">LEFT(INDEX(Orders!$C$2:$C$8001,MATCH(B4135,Orders!$A$2:$A$8001,0)),7)</f>
        <v>2025-10</v>
      </c>
    </row>
    <row r="4136" customFormat="false" ht="15" hidden="false" customHeight="true" outlineLevel="0" collapsed="false">
      <c r="A4136" s="1" t="s">
        <v>14606</v>
      </c>
      <c r="B4136" s="1" t="s">
        <v>4429</v>
      </c>
      <c r="C4136" s="1" t="s">
        <v>1969</v>
      </c>
      <c r="D4136" s="1" t="n">
        <v>1</v>
      </c>
      <c r="E4136" s="16" t="n">
        <v>9171.98</v>
      </c>
      <c r="F4136" s="17" t="n">
        <v>0.15</v>
      </c>
      <c r="G4136" s="16" t="n">
        <v>7796.18</v>
      </c>
      <c r="I4136" s="1" t="str">
        <f aca="false">INDEX(Products!$C$2:$C$51,MATCH(C4136,Products!$A$2:$A$51,0))</f>
        <v>Home &amp; Kitchen</v>
      </c>
      <c r="J4136" s="1" t="str">
        <f aca="false">INDEX(Orders!$E$2:$E$8001,MATCH(B4136,Orders!$A$2:$A$8001,0))</f>
        <v>Delivered</v>
      </c>
      <c r="K4136" s="1" t="str">
        <f aca="false">LEFT(INDEX(Orders!$C$2:$C$8001,MATCH(B4136,Orders!$A$2:$A$8001,0)),7)</f>
        <v>2025-11</v>
      </c>
    </row>
    <row r="4137" customFormat="false" ht="15" hidden="false" customHeight="true" outlineLevel="0" collapsed="false">
      <c r="A4137" s="1" t="s">
        <v>14607</v>
      </c>
      <c r="B4137" s="1" t="s">
        <v>4430</v>
      </c>
      <c r="C4137" s="1" t="s">
        <v>1951</v>
      </c>
      <c r="D4137" s="1" t="n">
        <v>2</v>
      </c>
      <c r="E4137" s="16" t="n">
        <v>957.5</v>
      </c>
      <c r="F4137" s="17" t="n">
        <v>0.05</v>
      </c>
      <c r="G4137" s="16" t="n">
        <v>1819.25</v>
      </c>
      <c r="I4137" s="1" t="str">
        <f aca="false">INDEX(Products!$C$2:$C$51,MATCH(C4137,Products!$A$2:$A$51,0))</f>
        <v>Fashion</v>
      </c>
      <c r="J4137" s="1" t="str">
        <f aca="false">INDEX(Orders!$E$2:$E$8001,MATCH(B4137,Orders!$A$2:$A$8001,0))</f>
        <v>Delivered</v>
      </c>
      <c r="K4137" s="1" t="str">
        <f aca="false">LEFT(INDEX(Orders!$C$2:$C$8001,MATCH(B4137,Orders!$A$2:$A$8001,0)),7)</f>
        <v>2025-11</v>
      </c>
    </row>
    <row r="4138" customFormat="false" ht="15" hidden="false" customHeight="true" outlineLevel="0" collapsed="false">
      <c r="A4138" s="1" t="s">
        <v>14608</v>
      </c>
      <c r="B4138" s="1" t="s">
        <v>4430</v>
      </c>
      <c r="C4138" s="1" t="s">
        <v>1955</v>
      </c>
      <c r="D4138" s="1" t="n">
        <v>1</v>
      </c>
      <c r="E4138" s="16" t="n">
        <v>3340.76</v>
      </c>
      <c r="F4138" s="17" t="n">
        <v>0.05</v>
      </c>
      <c r="G4138" s="16" t="n">
        <v>3173.72</v>
      </c>
      <c r="I4138" s="1" t="str">
        <f aca="false">INDEX(Products!$C$2:$C$51,MATCH(C4138,Products!$A$2:$A$51,0))</f>
        <v>Home &amp; Kitchen</v>
      </c>
      <c r="J4138" s="1" t="str">
        <f aca="false">INDEX(Orders!$E$2:$E$8001,MATCH(B4138,Orders!$A$2:$A$8001,0))</f>
        <v>Delivered</v>
      </c>
      <c r="K4138" s="1" t="str">
        <f aca="false">LEFT(INDEX(Orders!$C$2:$C$8001,MATCH(B4138,Orders!$A$2:$A$8001,0)),7)</f>
        <v>2025-11</v>
      </c>
    </row>
    <row r="4139" customFormat="false" ht="15" hidden="false" customHeight="true" outlineLevel="0" collapsed="false">
      <c r="A4139" s="1" t="s">
        <v>14609</v>
      </c>
      <c r="B4139" s="1" t="s">
        <v>4430</v>
      </c>
      <c r="C4139" s="1" t="s">
        <v>1924</v>
      </c>
      <c r="D4139" s="1" t="n">
        <v>1</v>
      </c>
      <c r="E4139" s="16" t="n">
        <v>1971</v>
      </c>
      <c r="F4139" s="17" t="n">
        <v>0</v>
      </c>
      <c r="G4139" s="16" t="n">
        <v>1971</v>
      </c>
      <c r="I4139" s="1" t="str">
        <f aca="false">INDEX(Products!$C$2:$C$51,MATCH(C4139,Products!$A$2:$A$51,0))</f>
        <v>Electronics</v>
      </c>
      <c r="J4139" s="1" t="str">
        <f aca="false">INDEX(Orders!$E$2:$E$8001,MATCH(B4139,Orders!$A$2:$A$8001,0))</f>
        <v>Delivered</v>
      </c>
      <c r="K4139" s="1" t="str">
        <f aca="false">LEFT(INDEX(Orders!$C$2:$C$8001,MATCH(B4139,Orders!$A$2:$A$8001,0)),7)</f>
        <v>2025-11</v>
      </c>
    </row>
    <row r="4140" customFormat="false" ht="15" hidden="false" customHeight="true" outlineLevel="0" collapsed="false">
      <c r="A4140" s="1" t="s">
        <v>14610</v>
      </c>
      <c r="B4140" s="1" t="s">
        <v>4430</v>
      </c>
      <c r="C4140" s="1" t="s">
        <v>1949</v>
      </c>
      <c r="D4140" s="1" t="n">
        <v>1</v>
      </c>
      <c r="E4140" s="16" t="n">
        <v>4185.64</v>
      </c>
      <c r="F4140" s="17" t="n">
        <v>0.15</v>
      </c>
      <c r="G4140" s="16" t="n">
        <v>3557.79</v>
      </c>
      <c r="I4140" s="1" t="str">
        <f aca="false">INDEX(Products!$C$2:$C$51,MATCH(C4140,Products!$A$2:$A$51,0))</f>
        <v>Fashion</v>
      </c>
      <c r="J4140" s="1" t="str">
        <f aca="false">INDEX(Orders!$E$2:$E$8001,MATCH(B4140,Orders!$A$2:$A$8001,0))</f>
        <v>Delivered</v>
      </c>
      <c r="K4140" s="1" t="str">
        <f aca="false">LEFT(INDEX(Orders!$C$2:$C$8001,MATCH(B4140,Orders!$A$2:$A$8001,0)),7)</f>
        <v>2025-11</v>
      </c>
    </row>
    <row r="4141" customFormat="false" ht="15" hidden="false" customHeight="true" outlineLevel="0" collapsed="false">
      <c r="A4141" s="1" t="s">
        <v>14611</v>
      </c>
      <c r="B4141" s="1" t="s">
        <v>4431</v>
      </c>
      <c r="C4141" s="1" t="s">
        <v>2006</v>
      </c>
      <c r="D4141" s="1" t="n">
        <v>1</v>
      </c>
      <c r="E4141" s="16" t="n">
        <v>482.17</v>
      </c>
      <c r="F4141" s="17" t="n">
        <v>0</v>
      </c>
      <c r="G4141" s="16" t="n">
        <v>482.17</v>
      </c>
      <c r="I4141" s="1" t="str">
        <f aca="false">INDEX(Products!$C$2:$C$51,MATCH(C4141,Products!$A$2:$A$51,0))</f>
        <v>Books &amp; Stationery</v>
      </c>
      <c r="J4141" s="1" t="str">
        <f aca="false">INDEX(Orders!$E$2:$E$8001,MATCH(B4141,Orders!$A$2:$A$8001,0))</f>
        <v>Cancelled</v>
      </c>
      <c r="K4141" s="1" t="str">
        <f aca="false">LEFT(INDEX(Orders!$C$2:$C$8001,MATCH(B4141,Orders!$A$2:$A$8001,0)),7)</f>
        <v>2024-11</v>
      </c>
    </row>
    <row r="4142" customFormat="false" ht="15" hidden="false" customHeight="true" outlineLevel="0" collapsed="false">
      <c r="A4142" s="1" t="s">
        <v>14612</v>
      </c>
      <c r="B4142" s="1" t="s">
        <v>4432</v>
      </c>
      <c r="C4142" s="1" t="s">
        <v>1940</v>
      </c>
      <c r="D4142" s="1" t="n">
        <v>1</v>
      </c>
      <c r="E4142" s="16" t="n">
        <v>2374.52</v>
      </c>
      <c r="F4142" s="17" t="n">
        <v>0.05</v>
      </c>
      <c r="G4142" s="16" t="n">
        <v>2255.79</v>
      </c>
      <c r="I4142" s="1" t="str">
        <f aca="false">INDEX(Products!$C$2:$C$51,MATCH(C4142,Products!$A$2:$A$51,0))</f>
        <v>Fashion</v>
      </c>
      <c r="J4142" s="1" t="str">
        <f aca="false">INDEX(Orders!$E$2:$E$8001,MATCH(B4142,Orders!$A$2:$A$8001,0))</f>
        <v>Delivered</v>
      </c>
      <c r="K4142" s="1" t="str">
        <f aca="false">LEFT(INDEX(Orders!$C$2:$C$8001,MATCH(B4142,Orders!$A$2:$A$8001,0)),7)</f>
        <v>2024-08</v>
      </c>
    </row>
    <row r="4143" customFormat="false" ht="15" hidden="false" customHeight="true" outlineLevel="0" collapsed="false">
      <c r="A4143" s="1" t="s">
        <v>14613</v>
      </c>
      <c r="B4143" s="1" t="s">
        <v>4433</v>
      </c>
      <c r="C4143" s="1" t="s">
        <v>2006</v>
      </c>
      <c r="D4143" s="1" t="n">
        <v>1</v>
      </c>
      <c r="E4143" s="16" t="n">
        <v>482.17</v>
      </c>
      <c r="F4143" s="17" t="n">
        <v>0</v>
      </c>
      <c r="G4143" s="16" t="n">
        <v>482.17</v>
      </c>
      <c r="I4143" s="1" t="str">
        <f aca="false">INDEX(Products!$C$2:$C$51,MATCH(C4143,Products!$A$2:$A$51,0))</f>
        <v>Books &amp; Stationery</v>
      </c>
      <c r="J4143" s="1" t="str">
        <f aca="false">INDEX(Orders!$E$2:$E$8001,MATCH(B4143,Orders!$A$2:$A$8001,0))</f>
        <v>Delivered</v>
      </c>
      <c r="K4143" s="1" t="str">
        <f aca="false">LEFT(INDEX(Orders!$C$2:$C$8001,MATCH(B4143,Orders!$A$2:$A$8001,0)),7)</f>
        <v>2024-10</v>
      </c>
    </row>
    <row r="4144" customFormat="false" ht="15" hidden="false" customHeight="true" outlineLevel="0" collapsed="false">
      <c r="A4144" s="1" t="s">
        <v>14614</v>
      </c>
      <c r="B4144" s="1" t="s">
        <v>4433</v>
      </c>
      <c r="C4144" s="1" t="s">
        <v>2007</v>
      </c>
      <c r="D4144" s="1" t="n">
        <v>1</v>
      </c>
      <c r="E4144" s="16" t="n">
        <v>750.27</v>
      </c>
      <c r="F4144" s="17" t="n">
        <v>0.05</v>
      </c>
      <c r="G4144" s="16" t="n">
        <v>712.76</v>
      </c>
      <c r="I4144" s="1" t="str">
        <f aca="false">INDEX(Products!$C$2:$C$51,MATCH(C4144,Products!$A$2:$A$51,0))</f>
        <v>Books &amp; Stationery</v>
      </c>
      <c r="J4144" s="1" t="str">
        <f aca="false">INDEX(Orders!$E$2:$E$8001,MATCH(B4144,Orders!$A$2:$A$8001,0))</f>
        <v>Delivered</v>
      </c>
      <c r="K4144" s="1" t="str">
        <f aca="false">LEFT(INDEX(Orders!$C$2:$C$8001,MATCH(B4144,Orders!$A$2:$A$8001,0)),7)</f>
        <v>2024-10</v>
      </c>
    </row>
    <row r="4145" customFormat="false" ht="15" hidden="false" customHeight="true" outlineLevel="0" collapsed="false">
      <c r="A4145" s="1" t="s">
        <v>14615</v>
      </c>
      <c r="B4145" s="1" t="s">
        <v>4434</v>
      </c>
      <c r="C4145" s="1" t="s">
        <v>2006</v>
      </c>
      <c r="D4145" s="1" t="n">
        <v>1</v>
      </c>
      <c r="E4145" s="16" t="n">
        <v>482.17</v>
      </c>
      <c r="F4145" s="17" t="n">
        <v>0.05</v>
      </c>
      <c r="G4145" s="16" t="n">
        <v>458.06</v>
      </c>
      <c r="I4145" s="1" t="str">
        <f aca="false">INDEX(Products!$C$2:$C$51,MATCH(C4145,Products!$A$2:$A$51,0))</f>
        <v>Books &amp; Stationery</v>
      </c>
      <c r="J4145" s="1" t="str">
        <f aca="false">INDEX(Orders!$E$2:$E$8001,MATCH(B4145,Orders!$A$2:$A$8001,0))</f>
        <v>Delivered</v>
      </c>
      <c r="K4145" s="1" t="str">
        <f aca="false">LEFT(INDEX(Orders!$C$2:$C$8001,MATCH(B4145,Orders!$A$2:$A$8001,0)),7)</f>
        <v>2024-10</v>
      </c>
    </row>
    <row r="4146" customFormat="false" ht="15" hidden="false" customHeight="true" outlineLevel="0" collapsed="false">
      <c r="A4146" s="1" t="s">
        <v>14616</v>
      </c>
      <c r="B4146" s="1" t="s">
        <v>4434</v>
      </c>
      <c r="C4146" s="1" t="s">
        <v>1975</v>
      </c>
      <c r="D4146" s="1" t="n">
        <v>1</v>
      </c>
      <c r="E4146" s="16" t="n">
        <v>862.99</v>
      </c>
      <c r="F4146" s="17" t="n">
        <v>0.1</v>
      </c>
      <c r="G4146" s="16" t="n">
        <v>776.69</v>
      </c>
      <c r="I4146" s="1" t="str">
        <f aca="false">INDEX(Products!$C$2:$C$51,MATCH(C4146,Products!$A$2:$A$51,0))</f>
        <v>Beauty &amp; Personal Care</v>
      </c>
      <c r="J4146" s="1" t="str">
        <f aca="false">INDEX(Orders!$E$2:$E$8001,MATCH(B4146,Orders!$A$2:$A$8001,0))</f>
        <v>Delivered</v>
      </c>
      <c r="K4146" s="1" t="str">
        <f aca="false">LEFT(INDEX(Orders!$C$2:$C$8001,MATCH(B4146,Orders!$A$2:$A$8001,0)),7)</f>
        <v>2024-10</v>
      </c>
    </row>
    <row r="4147" customFormat="false" ht="15" hidden="false" customHeight="true" outlineLevel="0" collapsed="false">
      <c r="A4147" s="1" t="s">
        <v>14617</v>
      </c>
      <c r="B4147" s="1" t="s">
        <v>4434</v>
      </c>
      <c r="C4147" s="1" t="s">
        <v>1977</v>
      </c>
      <c r="D4147" s="1" t="n">
        <v>2</v>
      </c>
      <c r="E4147" s="16" t="n">
        <v>2386.05</v>
      </c>
      <c r="F4147" s="17" t="n">
        <v>0</v>
      </c>
      <c r="G4147" s="16" t="n">
        <v>4772.1</v>
      </c>
      <c r="I4147" s="1" t="str">
        <f aca="false">INDEX(Products!$C$2:$C$51,MATCH(C4147,Products!$A$2:$A$51,0))</f>
        <v>Beauty &amp; Personal Care</v>
      </c>
      <c r="J4147" s="1" t="str">
        <f aca="false">INDEX(Orders!$E$2:$E$8001,MATCH(B4147,Orders!$A$2:$A$8001,0))</f>
        <v>Delivered</v>
      </c>
      <c r="K4147" s="1" t="str">
        <f aca="false">LEFT(INDEX(Orders!$C$2:$C$8001,MATCH(B4147,Orders!$A$2:$A$8001,0)),7)</f>
        <v>2024-10</v>
      </c>
    </row>
    <row r="4148" customFormat="false" ht="15" hidden="false" customHeight="true" outlineLevel="0" collapsed="false">
      <c r="A4148" s="1" t="s">
        <v>14618</v>
      </c>
      <c r="B4148" s="1" t="s">
        <v>4435</v>
      </c>
      <c r="C4148" s="1" t="s">
        <v>1953</v>
      </c>
      <c r="D4148" s="1" t="n">
        <v>1</v>
      </c>
      <c r="E4148" s="16" t="n">
        <v>4914.12</v>
      </c>
      <c r="F4148" s="17" t="n">
        <v>0</v>
      </c>
      <c r="G4148" s="16" t="n">
        <v>4914.12</v>
      </c>
      <c r="I4148" s="1" t="str">
        <f aca="false">INDEX(Products!$C$2:$C$51,MATCH(C4148,Products!$A$2:$A$51,0))</f>
        <v>Fashion</v>
      </c>
      <c r="J4148" s="1" t="str">
        <f aca="false">INDEX(Orders!$E$2:$E$8001,MATCH(B4148,Orders!$A$2:$A$8001,0))</f>
        <v>Returned</v>
      </c>
      <c r="K4148" s="1" t="str">
        <f aca="false">LEFT(INDEX(Orders!$C$2:$C$8001,MATCH(B4148,Orders!$A$2:$A$8001,0)),7)</f>
        <v>2025-03</v>
      </c>
    </row>
    <row r="4149" customFormat="false" ht="15" hidden="false" customHeight="true" outlineLevel="0" collapsed="false">
      <c r="A4149" s="1" t="s">
        <v>14619</v>
      </c>
      <c r="B4149" s="1" t="s">
        <v>4435</v>
      </c>
      <c r="C4149" s="1" t="s">
        <v>1979</v>
      </c>
      <c r="D4149" s="1" t="n">
        <v>1</v>
      </c>
      <c r="E4149" s="16" t="n">
        <v>623</v>
      </c>
      <c r="F4149" s="17" t="n">
        <v>0.1</v>
      </c>
      <c r="G4149" s="16" t="n">
        <v>560.7</v>
      </c>
      <c r="I4149" s="1" t="str">
        <f aca="false">INDEX(Products!$C$2:$C$51,MATCH(C4149,Products!$A$2:$A$51,0))</f>
        <v>Beauty &amp; Personal Care</v>
      </c>
      <c r="J4149" s="1" t="str">
        <f aca="false">INDEX(Orders!$E$2:$E$8001,MATCH(B4149,Orders!$A$2:$A$8001,0))</f>
        <v>Returned</v>
      </c>
      <c r="K4149" s="1" t="str">
        <f aca="false">LEFT(INDEX(Orders!$C$2:$C$8001,MATCH(B4149,Orders!$A$2:$A$8001,0)),7)</f>
        <v>2025-03</v>
      </c>
    </row>
    <row r="4150" customFormat="false" ht="15" hidden="false" customHeight="true" outlineLevel="0" collapsed="false">
      <c r="A4150" s="1" t="s">
        <v>14620</v>
      </c>
      <c r="B4150" s="1" t="s">
        <v>4436</v>
      </c>
      <c r="C4150" s="1" t="s">
        <v>2007</v>
      </c>
      <c r="D4150" s="1" t="n">
        <v>1</v>
      </c>
      <c r="E4150" s="16" t="n">
        <v>750.27</v>
      </c>
      <c r="F4150" s="17" t="n">
        <v>0</v>
      </c>
      <c r="G4150" s="16" t="n">
        <v>750.27</v>
      </c>
      <c r="I4150" s="1" t="str">
        <f aca="false">INDEX(Products!$C$2:$C$51,MATCH(C4150,Products!$A$2:$A$51,0))</f>
        <v>Books &amp; Stationery</v>
      </c>
      <c r="J4150" s="1" t="str">
        <f aca="false">INDEX(Orders!$E$2:$E$8001,MATCH(B4150,Orders!$A$2:$A$8001,0))</f>
        <v>Delivered</v>
      </c>
      <c r="K4150" s="1" t="str">
        <f aca="false">LEFT(INDEX(Orders!$C$2:$C$8001,MATCH(B4150,Orders!$A$2:$A$8001,0)),7)</f>
        <v>2025-07</v>
      </c>
    </row>
    <row r="4151" customFormat="false" ht="15" hidden="false" customHeight="true" outlineLevel="0" collapsed="false">
      <c r="A4151" s="1" t="s">
        <v>14621</v>
      </c>
      <c r="B4151" s="1" t="s">
        <v>4437</v>
      </c>
      <c r="C4151" s="1" t="s">
        <v>2006</v>
      </c>
      <c r="D4151" s="1" t="n">
        <v>1</v>
      </c>
      <c r="E4151" s="16" t="n">
        <v>482.17</v>
      </c>
      <c r="F4151" s="17" t="n">
        <v>0.2</v>
      </c>
      <c r="G4151" s="16" t="n">
        <v>385.74</v>
      </c>
      <c r="I4151" s="1" t="str">
        <f aca="false">INDEX(Products!$C$2:$C$51,MATCH(C4151,Products!$A$2:$A$51,0))</f>
        <v>Books &amp; Stationery</v>
      </c>
      <c r="J4151" s="1" t="str">
        <f aca="false">INDEX(Orders!$E$2:$E$8001,MATCH(B4151,Orders!$A$2:$A$8001,0))</f>
        <v>Returned</v>
      </c>
      <c r="K4151" s="1" t="str">
        <f aca="false">LEFT(INDEX(Orders!$C$2:$C$8001,MATCH(B4151,Orders!$A$2:$A$8001,0)),7)</f>
        <v>2025-06</v>
      </c>
    </row>
    <row r="4152" customFormat="false" ht="15" hidden="false" customHeight="true" outlineLevel="0" collapsed="false">
      <c r="A4152" s="1" t="s">
        <v>14622</v>
      </c>
      <c r="B4152" s="1" t="s">
        <v>4437</v>
      </c>
      <c r="C4152" s="1" t="s">
        <v>1937</v>
      </c>
      <c r="D4152" s="1" t="n">
        <v>1</v>
      </c>
      <c r="E4152" s="16" t="n">
        <v>1364.75</v>
      </c>
      <c r="F4152" s="17" t="n">
        <v>0.1</v>
      </c>
      <c r="G4152" s="16" t="n">
        <v>1228.28</v>
      </c>
      <c r="I4152" s="1" t="str">
        <f aca="false">INDEX(Products!$C$2:$C$51,MATCH(C4152,Products!$A$2:$A$51,0))</f>
        <v>Fashion</v>
      </c>
      <c r="J4152" s="1" t="str">
        <f aca="false">INDEX(Orders!$E$2:$E$8001,MATCH(B4152,Orders!$A$2:$A$8001,0))</f>
        <v>Returned</v>
      </c>
      <c r="K4152" s="1" t="str">
        <f aca="false">LEFT(INDEX(Orders!$C$2:$C$8001,MATCH(B4152,Orders!$A$2:$A$8001,0)),7)</f>
        <v>2025-06</v>
      </c>
    </row>
    <row r="4153" customFormat="false" ht="15" hidden="false" customHeight="true" outlineLevel="0" collapsed="false">
      <c r="A4153" s="1" t="s">
        <v>14623</v>
      </c>
      <c r="B4153" s="1" t="s">
        <v>4438</v>
      </c>
      <c r="C4153" s="1" t="s">
        <v>1976</v>
      </c>
      <c r="D4153" s="1" t="n">
        <v>3</v>
      </c>
      <c r="E4153" s="16" t="n">
        <v>1603.35</v>
      </c>
      <c r="F4153" s="17" t="n">
        <v>0.05</v>
      </c>
      <c r="G4153" s="16" t="n">
        <v>4569.55</v>
      </c>
      <c r="I4153" s="1" t="str">
        <f aca="false">INDEX(Products!$C$2:$C$51,MATCH(C4153,Products!$A$2:$A$51,0))</f>
        <v>Beauty &amp; Personal Care</v>
      </c>
      <c r="J4153" s="1" t="str">
        <f aca="false">INDEX(Orders!$E$2:$E$8001,MATCH(B4153,Orders!$A$2:$A$8001,0))</f>
        <v>Delivered</v>
      </c>
      <c r="K4153" s="1" t="str">
        <f aca="false">LEFT(INDEX(Orders!$C$2:$C$8001,MATCH(B4153,Orders!$A$2:$A$8001,0)),7)</f>
        <v>2025-11</v>
      </c>
    </row>
    <row r="4154" customFormat="false" ht="15" hidden="false" customHeight="true" outlineLevel="0" collapsed="false">
      <c r="A4154" s="1" t="s">
        <v>14624</v>
      </c>
      <c r="B4154" s="1" t="s">
        <v>4438</v>
      </c>
      <c r="C4154" s="1" t="s">
        <v>1951</v>
      </c>
      <c r="D4154" s="1" t="n">
        <v>1</v>
      </c>
      <c r="E4154" s="16" t="n">
        <v>957.5</v>
      </c>
      <c r="F4154" s="17" t="n">
        <v>0.05</v>
      </c>
      <c r="G4154" s="16" t="n">
        <v>909.62</v>
      </c>
      <c r="I4154" s="1" t="str">
        <f aca="false">INDEX(Products!$C$2:$C$51,MATCH(C4154,Products!$A$2:$A$51,0))</f>
        <v>Fashion</v>
      </c>
      <c r="J4154" s="1" t="str">
        <f aca="false">INDEX(Orders!$E$2:$E$8001,MATCH(B4154,Orders!$A$2:$A$8001,0))</f>
        <v>Delivered</v>
      </c>
      <c r="K4154" s="1" t="str">
        <f aca="false">LEFT(INDEX(Orders!$C$2:$C$8001,MATCH(B4154,Orders!$A$2:$A$8001,0)),7)</f>
        <v>2025-11</v>
      </c>
    </row>
    <row r="4155" customFormat="false" ht="15" hidden="false" customHeight="true" outlineLevel="0" collapsed="false">
      <c r="A4155" s="1" t="s">
        <v>14625</v>
      </c>
      <c r="B4155" s="1" t="s">
        <v>4439</v>
      </c>
      <c r="C4155" s="1" t="s">
        <v>1961</v>
      </c>
      <c r="D4155" s="1" t="n">
        <v>1</v>
      </c>
      <c r="E4155" s="16" t="n">
        <v>3493.68</v>
      </c>
      <c r="F4155" s="17" t="n">
        <v>0</v>
      </c>
      <c r="G4155" s="16" t="n">
        <v>3493.68</v>
      </c>
      <c r="I4155" s="1" t="str">
        <f aca="false">INDEX(Products!$C$2:$C$51,MATCH(C4155,Products!$A$2:$A$51,0))</f>
        <v>Home &amp; Kitchen</v>
      </c>
      <c r="J4155" s="1" t="str">
        <f aca="false">INDEX(Orders!$E$2:$E$8001,MATCH(B4155,Orders!$A$2:$A$8001,0))</f>
        <v>Cancelled</v>
      </c>
      <c r="K4155" s="1" t="str">
        <f aca="false">LEFT(INDEX(Orders!$C$2:$C$8001,MATCH(B4155,Orders!$A$2:$A$8001,0)),7)</f>
        <v>2025-07</v>
      </c>
    </row>
    <row r="4156" customFormat="false" ht="15" hidden="false" customHeight="true" outlineLevel="0" collapsed="false">
      <c r="A4156" s="1" t="s">
        <v>14626</v>
      </c>
      <c r="B4156" s="1" t="s">
        <v>4439</v>
      </c>
      <c r="C4156" s="1" t="s">
        <v>2007</v>
      </c>
      <c r="D4156" s="1" t="n">
        <v>3</v>
      </c>
      <c r="E4156" s="16" t="n">
        <v>750.27</v>
      </c>
      <c r="F4156" s="17" t="n">
        <v>0</v>
      </c>
      <c r="G4156" s="16" t="n">
        <v>2250.81</v>
      </c>
      <c r="I4156" s="1" t="str">
        <f aca="false">INDEX(Products!$C$2:$C$51,MATCH(C4156,Products!$A$2:$A$51,0))</f>
        <v>Books &amp; Stationery</v>
      </c>
      <c r="J4156" s="1" t="str">
        <f aca="false">INDEX(Orders!$E$2:$E$8001,MATCH(B4156,Orders!$A$2:$A$8001,0))</f>
        <v>Cancelled</v>
      </c>
      <c r="K4156" s="1" t="str">
        <f aca="false">LEFT(INDEX(Orders!$C$2:$C$8001,MATCH(B4156,Orders!$A$2:$A$8001,0)),7)</f>
        <v>2025-07</v>
      </c>
    </row>
    <row r="4157" customFormat="false" ht="15" hidden="false" customHeight="true" outlineLevel="0" collapsed="false">
      <c r="A4157" s="1" t="s">
        <v>14627</v>
      </c>
      <c r="B4157" s="1" t="s">
        <v>4440</v>
      </c>
      <c r="C4157" s="1" t="s">
        <v>2000</v>
      </c>
      <c r="D4157" s="1" t="n">
        <v>1</v>
      </c>
      <c r="E4157" s="16" t="n">
        <v>425.08</v>
      </c>
      <c r="F4157" s="17" t="n">
        <v>0.1</v>
      </c>
      <c r="G4157" s="16" t="n">
        <v>382.57</v>
      </c>
      <c r="I4157" s="1" t="str">
        <f aca="false">INDEX(Products!$C$2:$C$51,MATCH(C4157,Products!$A$2:$A$51,0))</f>
        <v>Books &amp; Stationery</v>
      </c>
      <c r="J4157" s="1" t="str">
        <f aca="false">INDEX(Orders!$E$2:$E$8001,MATCH(B4157,Orders!$A$2:$A$8001,0))</f>
        <v>Delivered</v>
      </c>
      <c r="K4157" s="1" t="str">
        <f aca="false">LEFT(INDEX(Orders!$C$2:$C$8001,MATCH(B4157,Orders!$A$2:$A$8001,0)),7)</f>
        <v>2025-07</v>
      </c>
    </row>
    <row r="4158" customFormat="false" ht="15" hidden="false" customHeight="true" outlineLevel="0" collapsed="false">
      <c r="A4158" s="1" t="s">
        <v>14628</v>
      </c>
      <c r="B4158" s="1" t="s">
        <v>4440</v>
      </c>
      <c r="C4158" s="1" t="s">
        <v>2006</v>
      </c>
      <c r="D4158" s="1" t="n">
        <v>1</v>
      </c>
      <c r="E4158" s="16" t="n">
        <v>482.17</v>
      </c>
      <c r="F4158" s="17" t="n">
        <v>0.05</v>
      </c>
      <c r="G4158" s="16" t="n">
        <v>458.06</v>
      </c>
      <c r="I4158" s="1" t="str">
        <f aca="false">INDEX(Products!$C$2:$C$51,MATCH(C4158,Products!$A$2:$A$51,0))</f>
        <v>Books &amp; Stationery</v>
      </c>
      <c r="J4158" s="1" t="str">
        <f aca="false">INDEX(Orders!$E$2:$E$8001,MATCH(B4158,Orders!$A$2:$A$8001,0))</f>
        <v>Delivered</v>
      </c>
      <c r="K4158" s="1" t="str">
        <f aca="false">LEFT(INDEX(Orders!$C$2:$C$8001,MATCH(B4158,Orders!$A$2:$A$8001,0)),7)</f>
        <v>2025-07</v>
      </c>
    </row>
    <row r="4159" customFormat="false" ht="15" hidden="false" customHeight="true" outlineLevel="0" collapsed="false">
      <c r="A4159" s="1" t="s">
        <v>14629</v>
      </c>
      <c r="B4159" s="1" t="s">
        <v>4440</v>
      </c>
      <c r="C4159" s="1" t="s">
        <v>1918</v>
      </c>
      <c r="D4159" s="1" t="n">
        <v>1</v>
      </c>
      <c r="E4159" s="16" t="n">
        <v>2978.99</v>
      </c>
      <c r="F4159" s="17" t="n">
        <v>0.15</v>
      </c>
      <c r="G4159" s="16" t="n">
        <v>2532.14</v>
      </c>
      <c r="I4159" s="1" t="str">
        <f aca="false">INDEX(Products!$C$2:$C$51,MATCH(C4159,Products!$A$2:$A$51,0))</f>
        <v>Electronics</v>
      </c>
      <c r="J4159" s="1" t="str">
        <f aca="false">INDEX(Orders!$E$2:$E$8001,MATCH(B4159,Orders!$A$2:$A$8001,0))</f>
        <v>Delivered</v>
      </c>
      <c r="K4159" s="1" t="str">
        <f aca="false">LEFT(INDEX(Orders!$C$2:$C$8001,MATCH(B4159,Orders!$A$2:$A$8001,0)),7)</f>
        <v>2025-07</v>
      </c>
    </row>
    <row r="4160" customFormat="false" ht="15" hidden="false" customHeight="true" outlineLevel="0" collapsed="false">
      <c r="A4160" s="1" t="s">
        <v>14630</v>
      </c>
      <c r="B4160" s="1" t="s">
        <v>4441</v>
      </c>
      <c r="C4160" s="1" t="s">
        <v>1930</v>
      </c>
      <c r="D4160" s="1" t="n">
        <v>1</v>
      </c>
      <c r="E4160" s="16" t="n">
        <v>2398.35</v>
      </c>
      <c r="F4160" s="17" t="n">
        <v>0.15</v>
      </c>
      <c r="G4160" s="16" t="n">
        <v>2038.6</v>
      </c>
      <c r="I4160" s="1" t="str">
        <f aca="false">INDEX(Products!$C$2:$C$51,MATCH(C4160,Products!$A$2:$A$51,0))</f>
        <v>Electronics</v>
      </c>
      <c r="J4160" s="1" t="str">
        <f aca="false">INDEX(Orders!$E$2:$E$8001,MATCH(B4160,Orders!$A$2:$A$8001,0))</f>
        <v>Delivered</v>
      </c>
      <c r="K4160" s="1" t="str">
        <f aca="false">LEFT(INDEX(Orders!$C$2:$C$8001,MATCH(B4160,Orders!$A$2:$A$8001,0)),7)</f>
        <v>2025-12</v>
      </c>
    </row>
    <row r="4161" customFormat="false" ht="15" hidden="false" customHeight="true" outlineLevel="0" collapsed="false">
      <c r="A4161" s="1" t="s">
        <v>14631</v>
      </c>
      <c r="B4161" s="1" t="s">
        <v>4441</v>
      </c>
      <c r="C4161" s="1" t="s">
        <v>1976</v>
      </c>
      <c r="D4161" s="1" t="n">
        <v>1</v>
      </c>
      <c r="E4161" s="16" t="n">
        <v>1603.35</v>
      </c>
      <c r="F4161" s="17" t="n">
        <v>0</v>
      </c>
      <c r="G4161" s="16" t="n">
        <v>1603.35</v>
      </c>
      <c r="I4161" s="1" t="str">
        <f aca="false">INDEX(Products!$C$2:$C$51,MATCH(C4161,Products!$A$2:$A$51,0))</f>
        <v>Beauty &amp; Personal Care</v>
      </c>
      <c r="J4161" s="1" t="str">
        <f aca="false">INDEX(Orders!$E$2:$E$8001,MATCH(B4161,Orders!$A$2:$A$8001,0))</f>
        <v>Delivered</v>
      </c>
      <c r="K4161" s="1" t="str">
        <f aca="false">LEFT(INDEX(Orders!$C$2:$C$8001,MATCH(B4161,Orders!$A$2:$A$8001,0)),7)</f>
        <v>2025-12</v>
      </c>
    </row>
    <row r="4162" customFormat="false" ht="15" hidden="false" customHeight="true" outlineLevel="0" collapsed="false">
      <c r="A4162" s="1" t="s">
        <v>14632</v>
      </c>
      <c r="B4162" s="1" t="s">
        <v>4442</v>
      </c>
      <c r="C4162" s="1" t="s">
        <v>1940</v>
      </c>
      <c r="D4162" s="1" t="n">
        <v>1</v>
      </c>
      <c r="E4162" s="16" t="n">
        <v>2374.52</v>
      </c>
      <c r="F4162" s="17" t="n">
        <v>0</v>
      </c>
      <c r="G4162" s="16" t="n">
        <v>2374.52</v>
      </c>
      <c r="I4162" s="1" t="str">
        <f aca="false">INDEX(Products!$C$2:$C$51,MATCH(C4162,Products!$A$2:$A$51,0))</f>
        <v>Fashion</v>
      </c>
      <c r="J4162" s="1" t="str">
        <f aca="false">INDEX(Orders!$E$2:$E$8001,MATCH(B4162,Orders!$A$2:$A$8001,0))</f>
        <v>Delivered</v>
      </c>
      <c r="K4162" s="1" t="str">
        <f aca="false">LEFT(INDEX(Orders!$C$2:$C$8001,MATCH(B4162,Orders!$A$2:$A$8001,0)),7)</f>
        <v>2024-10</v>
      </c>
    </row>
    <row r="4163" customFormat="false" ht="15" hidden="false" customHeight="true" outlineLevel="0" collapsed="false">
      <c r="A4163" s="1" t="s">
        <v>14633</v>
      </c>
      <c r="B4163" s="1" t="s">
        <v>4442</v>
      </c>
      <c r="C4163" s="1" t="s">
        <v>1979</v>
      </c>
      <c r="D4163" s="1" t="n">
        <v>1</v>
      </c>
      <c r="E4163" s="16" t="n">
        <v>623</v>
      </c>
      <c r="F4163" s="17" t="n">
        <v>0</v>
      </c>
      <c r="G4163" s="16" t="n">
        <v>623</v>
      </c>
      <c r="I4163" s="1" t="str">
        <f aca="false">INDEX(Products!$C$2:$C$51,MATCH(C4163,Products!$A$2:$A$51,0))</f>
        <v>Beauty &amp; Personal Care</v>
      </c>
      <c r="J4163" s="1" t="str">
        <f aca="false">INDEX(Orders!$E$2:$E$8001,MATCH(B4163,Orders!$A$2:$A$8001,0))</f>
        <v>Delivered</v>
      </c>
      <c r="K4163" s="1" t="str">
        <f aca="false">LEFT(INDEX(Orders!$C$2:$C$8001,MATCH(B4163,Orders!$A$2:$A$8001,0)),7)</f>
        <v>2024-10</v>
      </c>
    </row>
    <row r="4164" customFormat="false" ht="15" hidden="false" customHeight="true" outlineLevel="0" collapsed="false">
      <c r="A4164" s="1" t="s">
        <v>14634</v>
      </c>
      <c r="B4164" s="1" t="s">
        <v>4442</v>
      </c>
      <c r="C4164" s="1" t="s">
        <v>2007</v>
      </c>
      <c r="D4164" s="1" t="n">
        <v>1</v>
      </c>
      <c r="E4164" s="16" t="n">
        <v>750.27</v>
      </c>
      <c r="F4164" s="17" t="n">
        <v>0.05</v>
      </c>
      <c r="G4164" s="16" t="n">
        <v>712.76</v>
      </c>
      <c r="I4164" s="1" t="str">
        <f aca="false">INDEX(Products!$C$2:$C$51,MATCH(C4164,Products!$A$2:$A$51,0))</f>
        <v>Books &amp; Stationery</v>
      </c>
      <c r="J4164" s="1" t="str">
        <f aca="false">INDEX(Orders!$E$2:$E$8001,MATCH(B4164,Orders!$A$2:$A$8001,0))</f>
        <v>Delivered</v>
      </c>
      <c r="K4164" s="1" t="str">
        <f aca="false">LEFT(INDEX(Orders!$C$2:$C$8001,MATCH(B4164,Orders!$A$2:$A$8001,0)),7)</f>
        <v>2024-10</v>
      </c>
    </row>
    <row r="4165" customFormat="false" ht="15" hidden="false" customHeight="true" outlineLevel="0" collapsed="false">
      <c r="A4165" s="1" t="s">
        <v>14635</v>
      </c>
      <c r="B4165" s="1" t="s">
        <v>4442</v>
      </c>
      <c r="C4165" s="1" t="s">
        <v>2006</v>
      </c>
      <c r="D4165" s="1" t="n">
        <v>1</v>
      </c>
      <c r="E4165" s="16" t="n">
        <v>482.17</v>
      </c>
      <c r="F4165" s="17" t="n">
        <v>0.05</v>
      </c>
      <c r="G4165" s="16" t="n">
        <v>458.06</v>
      </c>
      <c r="I4165" s="1" t="str">
        <f aca="false">INDEX(Products!$C$2:$C$51,MATCH(C4165,Products!$A$2:$A$51,0))</f>
        <v>Books &amp; Stationery</v>
      </c>
      <c r="J4165" s="1" t="str">
        <f aca="false">INDEX(Orders!$E$2:$E$8001,MATCH(B4165,Orders!$A$2:$A$8001,0))</f>
        <v>Delivered</v>
      </c>
      <c r="K4165" s="1" t="str">
        <f aca="false">LEFT(INDEX(Orders!$C$2:$C$8001,MATCH(B4165,Orders!$A$2:$A$8001,0)),7)</f>
        <v>2024-10</v>
      </c>
    </row>
    <row r="4166" customFormat="false" ht="15" hidden="false" customHeight="true" outlineLevel="0" collapsed="false">
      <c r="A4166" s="1" t="s">
        <v>14636</v>
      </c>
      <c r="B4166" s="1" t="s">
        <v>4442</v>
      </c>
      <c r="C4166" s="1" t="s">
        <v>1998</v>
      </c>
      <c r="D4166" s="1" t="n">
        <v>2</v>
      </c>
      <c r="E4166" s="16" t="n">
        <v>1335.85</v>
      </c>
      <c r="F4166" s="17" t="n">
        <v>0.15</v>
      </c>
      <c r="G4166" s="16" t="n">
        <v>2270.94</v>
      </c>
      <c r="I4166" s="1" t="str">
        <f aca="false">INDEX(Products!$C$2:$C$51,MATCH(C4166,Products!$A$2:$A$51,0))</f>
        <v>Sports &amp; Fitness</v>
      </c>
      <c r="J4166" s="1" t="str">
        <f aca="false">INDEX(Orders!$E$2:$E$8001,MATCH(B4166,Orders!$A$2:$A$8001,0))</f>
        <v>Delivered</v>
      </c>
      <c r="K4166" s="1" t="str">
        <f aca="false">LEFT(INDEX(Orders!$C$2:$C$8001,MATCH(B4166,Orders!$A$2:$A$8001,0)),7)</f>
        <v>2024-10</v>
      </c>
    </row>
    <row r="4167" customFormat="false" ht="15" hidden="false" customHeight="true" outlineLevel="0" collapsed="false">
      <c r="A4167" s="1" t="s">
        <v>14637</v>
      </c>
      <c r="B4167" s="1" t="s">
        <v>4443</v>
      </c>
      <c r="C4167" s="1" t="s">
        <v>1940</v>
      </c>
      <c r="D4167" s="1" t="n">
        <v>1</v>
      </c>
      <c r="E4167" s="16" t="n">
        <v>2374.52</v>
      </c>
      <c r="F4167" s="17" t="n">
        <v>0</v>
      </c>
      <c r="G4167" s="16" t="n">
        <v>2374.52</v>
      </c>
      <c r="I4167" s="1" t="str">
        <f aca="false">INDEX(Products!$C$2:$C$51,MATCH(C4167,Products!$A$2:$A$51,0))</f>
        <v>Fashion</v>
      </c>
      <c r="J4167" s="1" t="str">
        <f aca="false">INDEX(Orders!$E$2:$E$8001,MATCH(B4167,Orders!$A$2:$A$8001,0))</f>
        <v>Delivered</v>
      </c>
      <c r="K4167" s="1" t="str">
        <f aca="false">LEFT(INDEX(Orders!$C$2:$C$8001,MATCH(B4167,Orders!$A$2:$A$8001,0)),7)</f>
        <v>2025-10</v>
      </c>
    </row>
    <row r="4168" customFormat="false" ht="15" hidden="false" customHeight="true" outlineLevel="0" collapsed="false">
      <c r="A4168" s="1" t="s">
        <v>14638</v>
      </c>
      <c r="B4168" s="1" t="s">
        <v>4443</v>
      </c>
      <c r="C4168" s="1" t="s">
        <v>2006</v>
      </c>
      <c r="D4168" s="1" t="n">
        <v>2</v>
      </c>
      <c r="E4168" s="16" t="n">
        <v>482.17</v>
      </c>
      <c r="F4168" s="17" t="n">
        <v>0.1</v>
      </c>
      <c r="G4168" s="16" t="n">
        <v>867.91</v>
      </c>
      <c r="I4168" s="1" t="str">
        <f aca="false">INDEX(Products!$C$2:$C$51,MATCH(C4168,Products!$A$2:$A$51,0))</f>
        <v>Books &amp; Stationery</v>
      </c>
      <c r="J4168" s="1" t="str">
        <f aca="false">INDEX(Orders!$E$2:$E$8001,MATCH(B4168,Orders!$A$2:$A$8001,0))</f>
        <v>Delivered</v>
      </c>
      <c r="K4168" s="1" t="str">
        <f aca="false">LEFT(INDEX(Orders!$C$2:$C$8001,MATCH(B4168,Orders!$A$2:$A$8001,0)),7)</f>
        <v>2025-10</v>
      </c>
    </row>
    <row r="4169" customFormat="false" ht="15" hidden="false" customHeight="true" outlineLevel="0" collapsed="false">
      <c r="A4169" s="1" t="s">
        <v>14639</v>
      </c>
      <c r="B4169" s="1" t="s">
        <v>4443</v>
      </c>
      <c r="C4169" s="1" t="s">
        <v>1973</v>
      </c>
      <c r="D4169" s="1" t="n">
        <v>1</v>
      </c>
      <c r="E4169" s="16" t="n">
        <v>1158.24</v>
      </c>
      <c r="F4169" s="17" t="n">
        <v>0.1</v>
      </c>
      <c r="G4169" s="16" t="n">
        <v>1042.42</v>
      </c>
      <c r="I4169" s="1" t="str">
        <f aca="false">INDEX(Products!$C$2:$C$51,MATCH(C4169,Products!$A$2:$A$51,0))</f>
        <v>Home &amp; Kitchen</v>
      </c>
      <c r="J4169" s="1" t="str">
        <f aca="false">INDEX(Orders!$E$2:$E$8001,MATCH(B4169,Orders!$A$2:$A$8001,0))</f>
        <v>Delivered</v>
      </c>
      <c r="K4169" s="1" t="str">
        <f aca="false">LEFT(INDEX(Orders!$C$2:$C$8001,MATCH(B4169,Orders!$A$2:$A$8001,0)),7)</f>
        <v>2025-10</v>
      </c>
    </row>
    <row r="4170" customFormat="false" ht="15" hidden="false" customHeight="true" outlineLevel="0" collapsed="false">
      <c r="A4170" s="1" t="s">
        <v>14640</v>
      </c>
      <c r="B4170" s="1" t="s">
        <v>4444</v>
      </c>
      <c r="C4170" s="1" t="s">
        <v>2006</v>
      </c>
      <c r="D4170" s="1" t="n">
        <v>1</v>
      </c>
      <c r="E4170" s="16" t="n">
        <v>482.17</v>
      </c>
      <c r="F4170" s="17" t="n">
        <v>0.15</v>
      </c>
      <c r="G4170" s="16" t="n">
        <v>409.84</v>
      </c>
      <c r="I4170" s="1" t="str">
        <f aca="false">INDEX(Products!$C$2:$C$51,MATCH(C4170,Products!$A$2:$A$51,0))</f>
        <v>Books &amp; Stationery</v>
      </c>
      <c r="J4170" s="1" t="str">
        <f aca="false">INDEX(Orders!$E$2:$E$8001,MATCH(B4170,Orders!$A$2:$A$8001,0))</f>
        <v>Delivered</v>
      </c>
      <c r="K4170" s="1" t="str">
        <f aca="false">LEFT(INDEX(Orders!$C$2:$C$8001,MATCH(B4170,Orders!$A$2:$A$8001,0)),7)</f>
        <v>2025-08</v>
      </c>
    </row>
    <row r="4171" customFormat="false" ht="15" hidden="false" customHeight="true" outlineLevel="0" collapsed="false">
      <c r="A4171" s="1" t="s">
        <v>14641</v>
      </c>
      <c r="B4171" s="1" t="s">
        <v>4445</v>
      </c>
      <c r="C4171" s="1" t="s">
        <v>1924</v>
      </c>
      <c r="D4171" s="1" t="n">
        <v>3</v>
      </c>
      <c r="E4171" s="16" t="n">
        <v>1971</v>
      </c>
      <c r="F4171" s="17" t="n">
        <v>0</v>
      </c>
      <c r="G4171" s="16" t="n">
        <v>5913</v>
      </c>
      <c r="I4171" s="1" t="str">
        <f aca="false">INDEX(Products!$C$2:$C$51,MATCH(C4171,Products!$A$2:$A$51,0))</f>
        <v>Electronics</v>
      </c>
      <c r="J4171" s="1" t="str">
        <f aca="false">INDEX(Orders!$E$2:$E$8001,MATCH(B4171,Orders!$A$2:$A$8001,0))</f>
        <v>Delivered</v>
      </c>
      <c r="K4171" s="1" t="str">
        <f aca="false">LEFT(INDEX(Orders!$C$2:$C$8001,MATCH(B4171,Orders!$A$2:$A$8001,0)),7)</f>
        <v>2025-02</v>
      </c>
    </row>
    <row r="4172" customFormat="false" ht="15" hidden="false" customHeight="true" outlineLevel="0" collapsed="false">
      <c r="A4172" s="1" t="s">
        <v>14642</v>
      </c>
      <c r="B4172" s="1" t="s">
        <v>4445</v>
      </c>
      <c r="C4172" s="1" t="s">
        <v>2006</v>
      </c>
      <c r="D4172" s="1" t="n">
        <v>1</v>
      </c>
      <c r="E4172" s="16" t="n">
        <v>482.17</v>
      </c>
      <c r="F4172" s="17" t="n">
        <v>0.15</v>
      </c>
      <c r="G4172" s="16" t="n">
        <v>409.84</v>
      </c>
      <c r="I4172" s="1" t="str">
        <f aca="false">INDEX(Products!$C$2:$C$51,MATCH(C4172,Products!$A$2:$A$51,0))</f>
        <v>Books &amp; Stationery</v>
      </c>
      <c r="J4172" s="1" t="str">
        <f aca="false">INDEX(Orders!$E$2:$E$8001,MATCH(B4172,Orders!$A$2:$A$8001,0))</f>
        <v>Delivered</v>
      </c>
      <c r="K4172" s="1" t="str">
        <f aca="false">LEFT(INDEX(Orders!$C$2:$C$8001,MATCH(B4172,Orders!$A$2:$A$8001,0)),7)</f>
        <v>2025-02</v>
      </c>
    </row>
    <row r="4173" customFormat="false" ht="15" hidden="false" customHeight="true" outlineLevel="0" collapsed="false">
      <c r="A4173" s="1" t="s">
        <v>14643</v>
      </c>
      <c r="B4173" s="1" t="s">
        <v>4445</v>
      </c>
      <c r="C4173" s="1" t="s">
        <v>1953</v>
      </c>
      <c r="D4173" s="1" t="n">
        <v>1</v>
      </c>
      <c r="E4173" s="16" t="n">
        <v>4914.12</v>
      </c>
      <c r="F4173" s="17" t="n">
        <v>0.05</v>
      </c>
      <c r="G4173" s="16" t="n">
        <v>4668.41</v>
      </c>
      <c r="I4173" s="1" t="str">
        <f aca="false">INDEX(Products!$C$2:$C$51,MATCH(C4173,Products!$A$2:$A$51,0))</f>
        <v>Fashion</v>
      </c>
      <c r="J4173" s="1" t="str">
        <f aca="false">INDEX(Orders!$E$2:$E$8001,MATCH(B4173,Orders!$A$2:$A$8001,0))</f>
        <v>Delivered</v>
      </c>
      <c r="K4173" s="1" t="str">
        <f aca="false">LEFT(INDEX(Orders!$C$2:$C$8001,MATCH(B4173,Orders!$A$2:$A$8001,0)),7)</f>
        <v>2025-02</v>
      </c>
    </row>
    <row r="4174" customFormat="false" ht="15" hidden="false" customHeight="true" outlineLevel="0" collapsed="false">
      <c r="A4174" s="1" t="s">
        <v>14644</v>
      </c>
      <c r="B4174" s="1" t="s">
        <v>4445</v>
      </c>
      <c r="C4174" s="1" t="s">
        <v>1990</v>
      </c>
      <c r="D4174" s="1" t="n">
        <v>2</v>
      </c>
      <c r="E4174" s="16" t="n">
        <v>5311.32</v>
      </c>
      <c r="F4174" s="17" t="n">
        <v>0</v>
      </c>
      <c r="G4174" s="16" t="n">
        <v>10622.64</v>
      </c>
      <c r="I4174" s="1" t="str">
        <f aca="false">INDEX(Products!$C$2:$C$51,MATCH(C4174,Products!$A$2:$A$51,0))</f>
        <v>Sports &amp; Fitness</v>
      </c>
      <c r="J4174" s="1" t="str">
        <f aca="false">INDEX(Orders!$E$2:$E$8001,MATCH(B4174,Orders!$A$2:$A$8001,0))</f>
        <v>Delivered</v>
      </c>
      <c r="K4174" s="1" t="str">
        <f aca="false">LEFT(INDEX(Orders!$C$2:$C$8001,MATCH(B4174,Orders!$A$2:$A$8001,0)),7)</f>
        <v>2025-02</v>
      </c>
    </row>
    <row r="4175" customFormat="false" ht="15" hidden="false" customHeight="true" outlineLevel="0" collapsed="false">
      <c r="A4175" s="1" t="s">
        <v>14645</v>
      </c>
      <c r="B4175" s="1" t="s">
        <v>4446</v>
      </c>
      <c r="C4175" s="1" t="s">
        <v>2004</v>
      </c>
      <c r="D4175" s="1" t="n">
        <v>2</v>
      </c>
      <c r="E4175" s="16" t="n">
        <v>645.89</v>
      </c>
      <c r="F4175" s="17" t="n">
        <v>0.2</v>
      </c>
      <c r="G4175" s="16" t="n">
        <v>1033.42</v>
      </c>
      <c r="I4175" s="1" t="str">
        <f aca="false">INDEX(Products!$C$2:$C$51,MATCH(C4175,Products!$A$2:$A$51,0))</f>
        <v>Books &amp; Stationery</v>
      </c>
      <c r="J4175" s="1" t="str">
        <f aca="false">INDEX(Orders!$E$2:$E$8001,MATCH(B4175,Orders!$A$2:$A$8001,0))</f>
        <v>Delivered</v>
      </c>
      <c r="K4175" s="1" t="str">
        <f aca="false">LEFT(INDEX(Orders!$C$2:$C$8001,MATCH(B4175,Orders!$A$2:$A$8001,0)),7)</f>
        <v>2025-08</v>
      </c>
    </row>
    <row r="4176" customFormat="false" ht="15" hidden="false" customHeight="true" outlineLevel="0" collapsed="false">
      <c r="A4176" s="1" t="s">
        <v>14646</v>
      </c>
      <c r="B4176" s="1" t="s">
        <v>4446</v>
      </c>
      <c r="C4176" s="1" t="s">
        <v>2006</v>
      </c>
      <c r="D4176" s="1" t="n">
        <v>1</v>
      </c>
      <c r="E4176" s="16" t="n">
        <v>482.17</v>
      </c>
      <c r="F4176" s="17" t="n">
        <v>0.05</v>
      </c>
      <c r="G4176" s="16" t="n">
        <v>458.06</v>
      </c>
      <c r="I4176" s="1" t="str">
        <f aca="false">INDEX(Products!$C$2:$C$51,MATCH(C4176,Products!$A$2:$A$51,0))</f>
        <v>Books &amp; Stationery</v>
      </c>
      <c r="J4176" s="1" t="str">
        <f aca="false">INDEX(Orders!$E$2:$E$8001,MATCH(B4176,Orders!$A$2:$A$8001,0))</f>
        <v>Delivered</v>
      </c>
      <c r="K4176" s="1" t="str">
        <f aca="false">LEFT(INDEX(Orders!$C$2:$C$8001,MATCH(B4176,Orders!$A$2:$A$8001,0)),7)</f>
        <v>2025-08</v>
      </c>
    </row>
    <row r="4177" customFormat="false" ht="15" hidden="false" customHeight="true" outlineLevel="0" collapsed="false">
      <c r="A4177" s="1" t="s">
        <v>14647</v>
      </c>
      <c r="B4177" s="1" t="s">
        <v>4447</v>
      </c>
      <c r="C4177" s="1" t="s">
        <v>1953</v>
      </c>
      <c r="D4177" s="1" t="n">
        <v>1</v>
      </c>
      <c r="E4177" s="16" t="n">
        <v>4914.12</v>
      </c>
      <c r="F4177" s="17" t="n">
        <v>0</v>
      </c>
      <c r="G4177" s="16" t="n">
        <v>4914.12</v>
      </c>
      <c r="I4177" s="1" t="str">
        <f aca="false">INDEX(Products!$C$2:$C$51,MATCH(C4177,Products!$A$2:$A$51,0))</f>
        <v>Fashion</v>
      </c>
      <c r="J4177" s="1" t="str">
        <f aca="false">INDEX(Orders!$E$2:$E$8001,MATCH(B4177,Orders!$A$2:$A$8001,0))</f>
        <v>Delivered</v>
      </c>
      <c r="K4177" s="1" t="str">
        <f aca="false">LEFT(INDEX(Orders!$C$2:$C$8001,MATCH(B4177,Orders!$A$2:$A$8001,0)),7)</f>
        <v>2025-12</v>
      </c>
    </row>
    <row r="4178" customFormat="false" ht="15" hidden="false" customHeight="true" outlineLevel="0" collapsed="false">
      <c r="A4178" s="1" t="s">
        <v>14648</v>
      </c>
      <c r="B4178" s="1" t="s">
        <v>4448</v>
      </c>
      <c r="C4178" s="1" t="s">
        <v>1997</v>
      </c>
      <c r="D4178" s="1" t="n">
        <v>1</v>
      </c>
      <c r="E4178" s="16" t="n">
        <v>311.15</v>
      </c>
      <c r="F4178" s="17" t="n">
        <v>0.1</v>
      </c>
      <c r="G4178" s="16" t="n">
        <v>280.03</v>
      </c>
      <c r="I4178" s="1" t="str">
        <f aca="false">INDEX(Products!$C$2:$C$51,MATCH(C4178,Products!$A$2:$A$51,0))</f>
        <v>Sports &amp; Fitness</v>
      </c>
      <c r="J4178" s="1" t="str">
        <f aca="false">INDEX(Orders!$E$2:$E$8001,MATCH(B4178,Orders!$A$2:$A$8001,0))</f>
        <v>Delivered</v>
      </c>
      <c r="K4178" s="1" t="str">
        <f aca="false">LEFT(INDEX(Orders!$C$2:$C$8001,MATCH(B4178,Orders!$A$2:$A$8001,0)),7)</f>
        <v>2025-06</v>
      </c>
    </row>
    <row r="4179" customFormat="false" ht="15" hidden="false" customHeight="true" outlineLevel="0" collapsed="false">
      <c r="A4179" s="1" t="s">
        <v>14649</v>
      </c>
      <c r="B4179" s="1" t="s">
        <v>4449</v>
      </c>
      <c r="C4179" s="1" t="s">
        <v>1940</v>
      </c>
      <c r="D4179" s="1" t="n">
        <v>1</v>
      </c>
      <c r="E4179" s="16" t="n">
        <v>2374.52</v>
      </c>
      <c r="F4179" s="17" t="n">
        <v>0</v>
      </c>
      <c r="G4179" s="16" t="n">
        <v>2374.52</v>
      </c>
      <c r="I4179" s="1" t="str">
        <f aca="false">INDEX(Products!$C$2:$C$51,MATCH(C4179,Products!$A$2:$A$51,0))</f>
        <v>Fashion</v>
      </c>
      <c r="J4179" s="1" t="str">
        <f aca="false">INDEX(Orders!$E$2:$E$8001,MATCH(B4179,Orders!$A$2:$A$8001,0))</f>
        <v>Delivered</v>
      </c>
      <c r="K4179" s="1" t="str">
        <f aca="false">LEFT(INDEX(Orders!$C$2:$C$8001,MATCH(B4179,Orders!$A$2:$A$8001,0)),7)</f>
        <v>2024-06</v>
      </c>
    </row>
    <row r="4180" customFormat="false" ht="15" hidden="false" customHeight="true" outlineLevel="0" collapsed="false">
      <c r="A4180" s="1" t="s">
        <v>14650</v>
      </c>
      <c r="B4180" s="1" t="s">
        <v>4450</v>
      </c>
      <c r="C4180" s="1" t="s">
        <v>1937</v>
      </c>
      <c r="D4180" s="1" t="n">
        <v>1</v>
      </c>
      <c r="E4180" s="16" t="n">
        <v>1364.75</v>
      </c>
      <c r="F4180" s="17" t="n">
        <v>0</v>
      </c>
      <c r="G4180" s="16" t="n">
        <v>1364.75</v>
      </c>
      <c r="I4180" s="1" t="str">
        <f aca="false">INDEX(Products!$C$2:$C$51,MATCH(C4180,Products!$A$2:$A$51,0))</f>
        <v>Fashion</v>
      </c>
      <c r="J4180" s="1" t="str">
        <f aca="false">INDEX(Orders!$E$2:$E$8001,MATCH(B4180,Orders!$A$2:$A$8001,0))</f>
        <v>Delivered</v>
      </c>
      <c r="K4180" s="1" t="str">
        <f aca="false">LEFT(INDEX(Orders!$C$2:$C$8001,MATCH(B4180,Orders!$A$2:$A$8001,0)),7)</f>
        <v>2025-12</v>
      </c>
    </row>
    <row r="4181" customFormat="false" ht="15" hidden="false" customHeight="true" outlineLevel="0" collapsed="false">
      <c r="A4181" s="1" t="s">
        <v>14651</v>
      </c>
      <c r="B4181" s="1" t="s">
        <v>4450</v>
      </c>
      <c r="C4181" s="1" t="s">
        <v>1940</v>
      </c>
      <c r="D4181" s="1" t="n">
        <v>1</v>
      </c>
      <c r="E4181" s="16" t="n">
        <v>2374.52</v>
      </c>
      <c r="F4181" s="17" t="n">
        <v>0</v>
      </c>
      <c r="G4181" s="16" t="n">
        <v>2374.52</v>
      </c>
      <c r="I4181" s="1" t="str">
        <f aca="false">INDEX(Products!$C$2:$C$51,MATCH(C4181,Products!$A$2:$A$51,0))</f>
        <v>Fashion</v>
      </c>
      <c r="J4181" s="1" t="str">
        <f aca="false">INDEX(Orders!$E$2:$E$8001,MATCH(B4181,Orders!$A$2:$A$8001,0))</f>
        <v>Delivered</v>
      </c>
      <c r="K4181" s="1" t="str">
        <f aca="false">LEFT(INDEX(Orders!$C$2:$C$8001,MATCH(B4181,Orders!$A$2:$A$8001,0)),7)</f>
        <v>2025-12</v>
      </c>
    </row>
    <row r="4182" customFormat="false" ht="15" hidden="false" customHeight="true" outlineLevel="0" collapsed="false">
      <c r="A4182" s="1" t="s">
        <v>14652</v>
      </c>
      <c r="B4182" s="1" t="s">
        <v>4450</v>
      </c>
      <c r="C4182" s="1" t="s">
        <v>1930</v>
      </c>
      <c r="D4182" s="1" t="n">
        <v>1</v>
      </c>
      <c r="E4182" s="16" t="n">
        <v>2398.35</v>
      </c>
      <c r="F4182" s="17" t="n">
        <v>0</v>
      </c>
      <c r="G4182" s="16" t="n">
        <v>2398.35</v>
      </c>
      <c r="I4182" s="1" t="str">
        <f aca="false">INDEX(Products!$C$2:$C$51,MATCH(C4182,Products!$A$2:$A$51,0))</f>
        <v>Electronics</v>
      </c>
      <c r="J4182" s="1" t="str">
        <f aca="false">INDEX(Orders!$E$2:$E$8001,MATCH(B4182,Orders!$A$2:$A$8001,0))</f>
        <v>Delivered</v>
      </c>
      <c r="K4182" s="1" t="str">
        <f aca="false">LEFT(INDEX(Orders!$C$2:$C$8001,MATCH(B4182,Orders!$A$2:$A$8001,0)),7)</f>
        <v>2025-12</v>
      </c>
    </row>
    <row r="4183" customFormat="false" ht="15" hidden="false" customHeight="true" outlineLevel="0" collapsed="false">
      <c r="A4183" s="1" t="s">
        <v>14653</v>
      </c>
      <c r="B4183" s="1" t="s">
        <v>4450</v>
      </c>
      <c r="C4183" s="1" t="s">
        <v>2006</v>
      </c>
      <c r="D4183" s="1" t="n">
        <v>1</v>
      </c>
      <c r="E4183" s="16" t="n">
        <v>482.17</v>
      </c>
      <c r="F4183" s="17" t="n">
        <v>0</v>
      </c>
      <c r="G4183" s="16" t="n">
        <v>482.17</v>
      </c>
      <c r="I4183" s="1" t="str">
        <f aca="false">INDEX(Products!$C$2:$C$51,MATCH(C4183,Products!$A$2:$A$51,0))</f>
        <v>Books &amp; Stationery</v>
      </c>
      <c r="J4183" s="1" t="str">
        <f aca="false">INDEX(Orders!$E$2:$E$8001,MATCH(B4183,Orders!$A$2:$A$8001,0))</f>
        <v>Delivered</v>
      </c>
      <c r="K4183" s="1" t="str">
        <f aca="false">LEFT(INDEX(Orders!$C$2:$C$8001,MATCH(B4183,Orders!$A$2:$A$8001,0)),7)</f>
        <v>2025-12</v>
      </c>
    </row>
    <row r="4184" customFormat="false" ht="15" hidden="false" customHeight="true" outlineLevel="0" collapsed="false">
      <c r="A4184" s="1" t="s">
        <v>14654</v>
      </c>
      <c r="B4184" s="1" t="s">
        <v>4451</v>
      </c>
      <c r="C4184" s="1" t="s">
        <v>1979</v>
      </c>
      <c r="D4184" s="1" t="n">
        <v>3</v>
      </c>
      <c r="E4184" s="16" t="n">
        <v>623</v>
      </c>
      <c r="F4184" s="17" t="n">
        <v>0</v>
      </c>
      <c r="G4184" s="16" t="n">
        <v>1869</v>
      </c>
      <c r="I4184" s="1" t="str">
        <f aca="false">INDEX(Products!$C$2:$C$51,MATCH(C4184,Products!$A$2:$A$51,0))</f>
        <v>Beauty &amp; Personal Care</v>
      </c>
      <c r="J4184" s="1" t="str">
        <f aca="false">INDEX(Orders!$E$2:$E$8001,MATCH(B4184,Orders!$A$2:$A$8001,0))</f>
        <v>Delivered</v>
      </c>
      <c r="K4184" s="1" t="str">
        <f aca="false">LEFT(INDEX(Orders!$C$2:$C$8001,MATCH(B4184,Orders!$A$2:$A$8001,0)),7)</f>
        <v>2025-12</v>
      </c>
    </row>
    <row r="4185" customFormat="false" ht="15" hidden="false" customHeight="true" outlineLevel="0" collapsed="false">
      <c r="A4185" s="1" t="s">
        <v>14655</v>
      </c>
      <c r="B4185" s="1" t="s">
        <v>4451</v>
      </c>
      <c r="C4185" s="1" t="s">
        <v>2006</v>
      </c>
      <c r="D4185" s="1" t="n">
        <v>1</v>
      </c>
      <c r="E4185" s="16" t="n">
        <v>482.17</v>
      </c>
      <c r="F4185" s="17" t="n">
        <v>0.1</v>
      </c>
      <c r="G4185" s="16" t="n">
        <v>433.95</v>
      </c>
      <c r="I4185" s="1" t="str">
        <f aca="false">INDEX(Products!$C$2:$C$51,MATCH(C4185,Products!$A$2:$A$51,0))</f>
        <v>Books &amp; Stationery</v>
      </c>
      <c r="J4185" s="1" t="str">
        <f aca="false">INDEX(Orders!$E$2:$E$8001,MATCH(B4185,Orders!$A$2:$A$8001,0))</f>
        <v>Delivered</v>
      </c>
      <c r="K4185" s="1" t="str">
        <f aca="false">LEFT(INDEX(Orders!$C$2:$C$8001,MATCH(B4185,Orders!$A$2:$A$8001,0)),7)</f>
        <v>2025-12</v>
      </c>
    </row>
    <row r="4186" customFormat="false" ht="15" hidden="false" customHeight="true" outlineLevel="0" collapsed="false">
      <c r="A4186" s="1" t="s">
        <v>14656</v>
      </c>
      <c r="B4186" s="1" t="s">
        <v>4451</v>
      </c>
      <c r="C4186" s="1" t="s">
        <v>1990</v>
      </c>
      <c r="D4186" s="1" t="n">
        <v>1</v>
      </c>
      <c r="E4186" s="16" t="n">
        <v>5311.32</v>
      </c>
      <c r="F4186" s="17" t="n">
        <v>0.2</v>
      </c>
      <c r="G4186" s="16" t="n">
        <v>4249.06</v>
      </c>
      <c r="I4186" s="1" t="str">
        <f aca="false">INDEX(Products!$C$2:$C$51,MATCH(C4186,Products!$A$2:$A$51,0))</f>
        <v>Sports &amp; Fitness</v>
      </c>
      <c r="J4186" s="1" t="str">
        <f aca="false">INDEX(Orders!$E$2:$E$8001,MATCH(B4186,Orders!$A$2:$A$8001,0))</f>
        <v>Delivered</v>
      </c>
      <c r="K4186" s="1" t="str">
        <f aca="false">LEFT(INDEX(Orders!$C$2:$C$8001,MATCH(B4186,Orders!$A$2:$A$8001,0)),7)</f>
        <v>2025-12</v>
      </c>
    </row>
    <row r="4187" customFormat="false" ht="15" hidden="false" customHeight="true" outlineLevel="0" collapsed="false">
      <c r="A4187" s="1" t="s">
        <v>14657</v>
      </c>
      <c r="B4187" s="1" t="s">
        <v>4452</v>
      </c>
      <c r="C4187" s="1" t="s">
        <v>2007</v>
      </c>
      <c r="D4187" s="1" t="n">
        <v>1</v>
      </c>
      <c r="E4187" s="16" t="n">
        <v>750.27</v>
      </c>
      <c r="F4187" s="17" t="n">
        <v>0</v>
      </c>
      <c r="G4187" s="16" t="n">
        <v>750.27</v>
      </c>
      <c r="I4187" s="1" t="str">
        <f aca="false">INDEX(Products!$C$2:$C$51,MATCH(C4187,Products!$A$2:$A$51,0))</f>
        <v>Books &amp; Stationery</v>
      </c>
      <c r="J4187" s="1" t="str">
        <f aca="false">INDEX(Orders!$E$2:$E$8001,MATCH(B4187,Orders!$A$2:$A$8001,0))</f>
        <v>Delivered</v>
      </c>
      <c r="K4187" s="1" t="str">
        <f aca="false">LEFT(INDEX(Orders!$C$2:$C$8001,MATCH(B4187,Orders!$A$2:$A$8001,0)),7)</f>
        <v>2025-06</v>
      </c>
    </row>
    <row r="4188" customFormat="false" ht="15" hidden="false" customHeight="true" outlineLevel="0" collapsed="false">
      <c r="A4188" s="1" t="s">
        <v>14658</v>
      </c>
      <c r="B4188" s="1" t="s">
        <v>4452</v>
      </c>
      <c r="C4188" s="1" t="s">
        <v>1975</v>
      </c>
      <c r="D4188" s="1" t="n">
        <v>1</v>
      </c>
      <c r="E4188" s="16" t="n">
        <v>862.99</v>
      </c>
      <c r="F4188" s="17" t="n">
        <v>0</v>
      </c>
      <c r="G4188" s="16" t="n">
        <v>862.99</v>
      </c>
      <c r="I4188" s="1" t="str">
        <f aca="false">INDEX(Products!$C$2:$C$51,MATCH(C4188,Products!$A$2:$A$51,0))</f>
        <v>Beauty &amp; Personal Care</v>
      </c>
      <c r="J4188" s="1" t="str">
        <f aca="false">INDEX(Orders!$E$2:$E$8001,MATCH(B4188,Orders!$A$2:$A$8001,0))</f>
        <v>Delivered</v>
      </c>
      <c r="K4188" s="1" t="str">
        <f aca="false">LEFT(INDEX(Orders!$C$2:$C$8001,MATCH(B4188,Orders!$A$2:$A$8001,0)),7)</f>
        <v>2025-06</v>
      </c>
    </row>
    <row r="4189" customFormat="false" ht="15" hidden="false" customHeight="true" outlineLevel="0" collapsed="false">
      <c r="A4189" s="1" t="s">
        <v>14659</v>
      </c>
      <c r="B4189" s="1" t="s">
        <v>4452</v>
      </c>
      <c r="C4189" s="1" t="s">
        <v>1959</v>
      </c>
      <c r="D4189" s="1" t="n">
        <v>1</v>
      </c>
      <c r="E4189" s="16" t="n">
        <v>2142.79</v>
      </c>
      <c r="F4189" s="17" t="n">
        <v>0</v>
      </c>
      <c r="G4189" s="16" t="n">
        <v>2142.79</v>
      </c>
      <c r="I4189" s="1" t="str">
        <f aca="false">INDEX(Products!$C$2:$C$51,MATCH(C4189,Products!$A$2:$A$51,0))</f>
        <v>Home &amp; Kitchen</v>
      </c>
      <c r="J4189" s="1" t="str">
        <f aca="false">INDEX(Orders!$E$2:$E$8001,MATCH(B4189,Orders!$A$2:$A$8001,0))</f>
        <v>Delivered</v>
      </c>
      <c r="K4189" s="1" t="str">
        <f aca="false">LEFT(INDEX(Orders!$C$2:$C$8001,MATCH(B4189,Orders!$A$2:$A$8001,0)),7)</f>
        <v>2025-06</v>
      </c>
    </row>
    <row r="4190" customFormat="false" ht="15" hidden="false" customHeight="true" outlineLevel="0" collapsed="false">
      <c r="A4190" s="1" t="s">
        <v>14660</v>
      </c>
      <c r="B4190" s="1" t="s">
        <v>4452</v>
      </c>
      <c r="C4190" s="1" t="s">
        <v>2006</v>
      </c>
      <c r="D4190" s="1" t="n">
        <v>1</v>
      </c>
      <c r="E4190" s="16" t="n">
        <v>482.17</v>
      </c>
      <c r="F4190" s="17" t="n">
        <v>0.2</v>
      </c>
      <c r="G4190" s="16" t="n">
        <v>385.74</v>
      </c>
      <c r="I4190" s="1" t="str">
        <f aca="false">INDEX(Products!$C$2:$C$51,MATCH(C4190,Products!$A$2:$A$51,0))</f>
        <v>Books &amp; Stationery</v>
      </c>
      <c r="J4190" s="1" t="str">
        <f aca="false">INDEX(Orders!$E$2:$E$8001,MATCH(B4190,Orders!$A$2:$A$8001,0))</f>
        <v>Delivered</v>
      </c>
      <c r="K4190" s="1" t="str">
        <f aca="false">LEFT(INDEX(Orders!$C$2:$C$8001,MATCH(B4190,Orders!$A$2:$A$8001,0)),7)</f>
        <v>2025-06</v>
      </c>
    </row>
    <row r="4191" customFormat="false" ht="15" hidden="false" customHeight="true" outlineLevel="0" collapsed="false">
      <c r="A4191" s="1" t="s">
        <v>14661</v>
      </c>
      <c r="B4191" s="1" t="s">
        <v>4453</v>
      </c>
      <c r="C4191" s="1" t="s">
        <v>2006</v>
      </c>
      <c r="D4191" s="1" t="n">
        <v>1</v>
      </c>
      <c r="E4191" s="16" t="n">
        <v>482.17</v>
      </c>
      <c r="F4191" s="17" t="n">
        <v>0.05</v>
      </c>
      <c r="G4191" s="16" t="n">
        <v>458.06</v>
      </c>
      <c r="I4191" s="1" t="str">
        <f aca="false">INDEX(Products!$C$2:$C$51,MATCH(C4191,Products!$A$2:$A$51,0))</f>
        <v>Books &amp; Stationery</v>
      </c>
      <c r="J4191" s="1" t="str">
        <f aca="false">INDEX(Orders!$E$2:$E$8001,MATCH(B4191,Orders!$A$2:$A$8001,0))</f>
        <v>Delivered</v>
      </c>
      <c r="K4191" s="1" t="str">
        <f aca="false">LEFT(INDEX(Orders!$C$2:$C$8001,MATCH(B4191,Orders!$A$2:$A$8001,0)),7)</f>
        <v>2025-08</v>
      </c>
    </row>
    <row r="4192" customFormat="false" ht="15" hidden="false" customHeight="true" outlineLevel="0" collapsed="false">
      <c r="A4192" s="1" t="s">
        <v>14662</v>
      </c>
      <c r="B4192" s="1" t="s">
        <v>4453</v>
      </c>
      <c r="C4192" s="1" t="s">
        <v>1928</v>
      </c>
      <c r="D4192" s="1" t="n">
        <v>1</v>
      </c>
      <c r="E4192" s="16" t="n">
        <v>657.82</v>
      </c>
      <c r="F4192" s="17" t="n">
        <v>0</v>
      </c>
      <c r="G4192" s="16" t="n">
        <v>657.82</v>
      </c>
      <c r="I4192" s="1" t="str">
        <f aca="false">INDEX(Products!$C$2:$C$51,MATCH(C4192,Products!$A$2:$A$51,0))</f>
        <v>Electronics</v>
      </c>
      <c r="J4192" s="1" t="str">
        <f aca="false">INDEX(Orders!$E$2:$E$8001,MATCH(B4192,Orders!$A$2:$A$8001,0))</f>
        <v>Delivered</v>
      </c>
      <c r="K4192" s="1" t="str">
        <f aca="false">LEFT(INDEX(Orders!$C$2:$C$8001,MATCH(B4192,Orders!$A$2:$A$8001,0)),7)</f>
        <v>2025-08</v>
      </c>
    </row>
    <row r="4193" customFormat="false" ht="15" hidden="false" customHeight="true" outlineLevel="0" collapsed="false">
      <c r="A4193" s="1" t="s">
        <v>14663</v>
      </c>
      <c r="B4193" s="1" t="s">
        <v>4454</v>
      </c>
      <c r="C4193" s="1" t="s">
        <v>2006</v>
      </c>
      <c r="D4193" s="1" t="n">
        <v>2</v>
      </c>
      <c r="E4193" s="16" t="n">
        <v>482.17</v>
      </c>
      <c r="F4193" s="17" t="n">
        <v>0</v>
      </c>
      <c r="G4193" s="16" t="n">
        <v>964.34</v>
      </c>
      <c r="I4193" s="1" t="str">
        <f aca="false">INDEX(Products!$C$2:$C$51,MATCH(C4193,Products!$A$2:$A$51,0))</f>
        <v>Books &amp; Stationery</v>
      </c>
      <c r="J4193" s="1" t="str">
        <f aca="false">INDEX(Orders!$E$2:$E$8001,MATCH(B4193,Orders!$A$2:$A$8001,0))</f>
        <v>Delivered</v>
      </c>
      <c r="K4193" s="1" t="str">
        <f aca="false">LEFT(INDEX(Orders!$C$2:$C$8001,MATCH(B4193,Orders!$A$2:$A$8001,0)),7)</f>
        <v>2024-11</v>
      </c>
    </row>
    <row r="4194" customFormat="false" ht="15" hidden="false" customHeight="true" outlineLevel="0" collapsed="false">
      <c r="A4194" s="1" t="s">
        <v>14664</v>
      </c>
      <c r="B4194" s="1" t="s">
        <v>4454</v>
      </c>
      <c r="C4194" s="1" t="s">
        <v>2007</v>
      </c>
      <c r="D4194" s="1" t="n">
        <v>1</v>
      </c>
      <c r="E4194" s="16" t="n">
        <v>750.27</v>
      </c>
      <c r="F4194" s="17" t="n">
        <v>0</v>
      </c>
      <c r="G4194" s="16" t="n">
        <v>750.27</v>
      </c>
      <c r="I4194" s="1" t="str">
        <f aca="false">INDEX(Products!$C$2:$C$51,MATCH(C4194,Products!$A$2:$A$51,0))</f>
        <v>Books &amp; Stationery</v>
      </c>
      <c r="J4194" s="1" t="str">
        <f aca="false">INDEX(Orders!$E$2:$E$8001,MATCH(B4194,Orders!$A$2:$A$8001,0))</f>
        <v>Delivered</v>
      </c>
      <c r="K4194" s="1" t="str">
        <f aca="false">LEFT(INDEX(Orders!$C$2:$C$8001,MATCH(B4194,Orders!$A$2:$A$8001,0)),7)</f>
        <v>2024-11</v>
      </c>
    </row>
    <row r="4195" customFormat="false" ht="15" hidden="false" customHeight="true" outlineLevel="0" collapsed="false">
      <c r="A4195" s="1" t="s">
        <v>14665</v>
      </c>
      <c r="B4195" s="1" t="s">
        <v>4454</v>
      </c>
      <c r="C4195" s="1" t="s">
        <v>1953</v>
      </c>
      <c r="D4195" s="1" t="n">
        <v>1</v>
      </c>
      <c r="E4195" s="16" t="n">
        <v>4914.12</v>
      </c>
      <c r="F4195" s="17" t="n">
        <v>0.05</v>
      </c>
      <c r="G4195" s="16" t="n">
        <v>4668.41</v>
      </c>
      <c r="I4195" s="1" t="str">
        <f aca="false">INDEX(Products!$C$2:$C$51,MATCH(C4195,Products!$A$2:$A$51,0))</f>
        <v>Fashion</v>
      </c>
      <c r="J4195" s="1" t="str">
        <f aca="false">INDEX(Orders!$E$2:$E$8001,MATCH(B4195,Orders!$A$2:$A$8001,0))</f>
        <v>Delivered</v>
      </c>
      <c r="K4195" s="1" t="str">
        <f aca="false">LEFT(INDEX(Orders!$C$2:$C$8001,MATCH(B4195,Orders!$A$2:$A$8001,0)),7)</f>
        <v>2024-11</v>
      </c>
    </row>
    <row r="4196" customFormat="false" ht="15" hidden="false" customHeight="true" outlineLevel="0" collapsed="false">
      <c r="A4196" s="1" t="s">
        <v>14666</v>
      </c>
      <c r="B4196" s="1" t="s">
        <v>4454</v>
      </c>
      <c r="C4196" s="1" t="s">
        <v>1941</v>
      </c>
      <c r="D4196" s="1" t="n">
        <v>1</v>
      </c>
      <c r="E4196" s="16" t="n">
        <v>2757.65</v>
      </c>
      <c r="F4196" s="17" t="n">
        <v>0</v>
      </c>
      <c r="G4196" s="16" t="n">
        <v>2757.65</v>
      </c>
      <c r="I4196" s="1" t="str">
        <f aca="false">INDEX(Products!$C$2:$C$51,MATCH(C4196,Products!$A$2:$A$51,0))</f>
        <v>Fashion</v>
      </c>
      <c r="J4196" s="1" t="str">
        <f aca="false">INDEX(Orders!$E$2:$E$8001,MATCH(B4196,Orders!$A$2:$A$8001,0))</f>
        <v>Delivered</v>
      </c>
      <c r="K4196" s="1" t="str">
        <f aca="false">LEFT(INDEX(Orders!$C$2:$C$8001,MATCH(B4196,Orders!$A$2:$A$8001,0)),7)</f>
        <v>2024-11</v>
      </c>
    </row>
    <row r="4197" customFormat="false" ht="15" hidden="false" customHeight="true" outlineLevel="0" collapsed="false">
      <c r="A4197" s="1" t="s">
        <v>14667</v>
      </c>
      <c r="B4197" s="1" t="s">
        <v>4454</v>
      </c>
      <c r="C4197" s="1" t="s">
        <v>1935</v>
      </c>
      <c r="D4197" s="1" t="n">
        <v>1</v>
      </c>
      <c r="E4197" s="16" t="n">
        <v>14558.72</v>
      </c>
      <c r="F4197" s="17" t="n">
        <v>0.15</v>
      </c>
      <c r="G4197" s="16" t="n">
        <v>12374.91</v>
      </c>
      <c r="I4197" s="1" t="str">
        <f aca="false">INDEX(Products!$C$2:$C$51,MATCH(C4197,Products!$A$2:$A$51,0))</f>
        <v>Electronics</v>
      </c>
      <c r="J4197" s="1" t="str">
        <f aca="false">INDEX(Orders!$E$2:$E$8001,MATCH(B4197,Orders!$A$2:$A$8001,0))</f>
        <v>Delivered</v>
      </c>
      <c r="K4197" s="1" t="str">
        <f aca="false">LEFT(INDEX(Orders!$C$2:$C$8001,MATCH(B4197,Orders!$A$2:$A$8001,0)),7)</f>
        <v>2024-11</v>
      </c>
    </row>
    <row r="4198" customFormat="false" ht="15" hidden="false" customHeight="true" outlineLevel="0" collapsed="false">
      <c r="A4198" s="1" t="s">
        <v>14668</v>
      </c>
      <c r="B4198" s="1" t="s">
        <v>4455</v>
      </c>
      <c r="C4198" s="1" t="s">
        <v>2006</v>
      </c>
      <c r="D4198" s="1" t="n">
        <v>1</v>
      </c>
      <c r="E4198" s="16" t="n">
        <v>482.17</v>
      </c>
      <c r="F4198" s="17" t="n">
        <v>0.05</v>
      </c>
      <c r="G4198" s="16" t="n">
        <v>458.06</v>
      </c>
      <c r="I4198" s="1" t="str">
        <f aca="false">INDEX(Products!$C$2:$C$51,MATCH(C4198,Products!$A$2:$A$51,0))</f>
        <v>Books &amp; Stationery</v>
      </c>
      <c r="J4198" s="1" t="str">
        <f aca="false">INDEX(Orders!$E$2:$E$8001,MATCH(B4198,Orders!$A$2:$A$8001,0))</f>
        <v>Delivered</v>
      </c>
      <c r="K4198" s="1" t="str">
        <f aca="false">LEFT(INDEX(Orders!$C$2:$C$8001,MATCH(B4198,Orders!$A$2:$A$8001,0)),7)</f>
        <v>2025-10</v>
      </c>
    </row>
    <row r="4199" customFormat="false" ht="15" hidden="false" customHeight="true" outlineLevel="0" collapsed="false">
      <c r="A4199" s="1" t="s">
        <v>14669</v>
      </c>
      <c r="B4199" s="1" t="s">
        <v>4456</v>
      </c>
      <c r="C4199" s="1" t="s">
        <v>1930</v>
      </c>
      <c r="D4199" s="1" t="n">
        <v>1</v>
      </c>
      <c r="E4199" s="16" t="n">
        <v>2398.35</v>
      </c>
      <c r="F4199" s="17" t="n">
        <v>0.05</v>
      </c>
      <c r="G4199" s="16" t="n">
        <v>2278.43</v>
      </c>
      <c r="I4199" s="1" t="str">
        <f aca="false">INDEX(Products!$C$2:$C$51,MATCH(C4199,Products!$A$2:$A$51,0))</f>
        <v>Electronics</v>
      </c>
      <c r="J4199" s="1" t="str">
        <f aca="false">INDEX(Orders!$E$2:$E$8001,MATCH(B4199,Orders!$A$2:$A$8001,0))</f>
        <v>Delivered</v>
      </c>
      <c r="K4199" s="1" t="str">
        <f aca="false">LEFT(INDEX(Orders!$C$2:$C$8001,MATCH(B4199,Orders!$A$2:$A$8001,0)),7)</f>
        <v>2025-07</v>
      </c>
    </row>
    <row r="4200" customFormat="false" ht="15" hidden="false" customHeight="true" outlineLevel="0" collapsed="false">
      <c r="A4200" s="1" t="s">
        <v>14670</v>
      </c>
      <c r="B4200" s="1" t="s">
        <v>4456</v>
      </c>
      <c r="C4200" s="1" t="s">
        <v>1940</v>
      </c>
      <c r="D4200" s="1" t="n">
        <v>3</v>
      </c>
      <c r="E4200" s="16" t="n">
        <v>2374.52</v>
      </c>
      <c r="F4200" s="17" t="n">
        <v>0</v>
      </c>
      <c r="G4200" s="16" t="n">
        <v>7123.56</v>
      </c>
      <c r="I4200" s="1" t="str">
        <f aca="false">INDEX(Products!$C$2:$C$51,MATCH(C4200,Products!$A$2:$A$51,0))</f>
        <v>Fashion</v>
      </c>
      <c r="J4200" s="1" t="str">
        <f aca="false">INDEX(Orders!$E$2:$E$8001,MATCH(B4200,Orders!$A$2:$A$8001,0))</f>
        <v>Delivered</v>
      </c>
      <c r="K4200" s="1" t="str">
        <f aca="false">LEFT(INDEX(Orders!$C$2:$C$8001,MATCH(B4200,Orders!$A$2:$A$8001,0)),7)</f>
        <v>2025-07</v>
      </c>
    </row>
    <row r="4201" customFormat="false" ht="15" hidden="false" customHeight="true" outlineLevel="0" collapsed="false">
      <c r="A4201" s="1" t="s">
        <v>14671</v>
      </c>
      <c r="B4201" s="1" t="s">
        <v>4456</v>
      </c>
      <c r="C4201" s="1" t="s">
        <v>1975</v>
      </c>
      <c r="D4201" s="1" t="n">
        <v>1</v>
      </c>
      <c r="E4201" s="16" t="n">
        <v>862.99</v>
      </c>
      <c r="F4201" s="17" t="n">
        <v>0.1</v>
      </c>
      <c r="G4201" s="16" t="n">
        <v>776.69</v>
      </c>
      <c r="I4201" s="1" t="str">
        <f aca="false">INDEX(Products!$C$2:$C$51,MATCH(C4201,Products!$A$2:$A$51,0))</f>
        <v>Beauty &amp; Personal Care</v>
      </c>
      <c r="J4201" s="1" t="str">
        <f aca="false">INDEX(Orders!$E$2:$E$8001,MATCH(B4201,Orders!$A$2:$A$8001,0))</f>
        <v>Delivered</v>
      </c>
      <c r="K4201" s="1" t="str">
        <f aca="false">LEFT(INDEX(Orders!$C$2:$C$8001,MATCH(B4201,Orders!$A$2:$A$8001,0)),7)</f>
        <v>2025-07</v>
      </c>
    </row>
    <row r="4202" customFormat="false" ht="15" hidden="false" customHeight="true" outlineLevel="0" collapsed="false">
      <c r="A4202" s="1" t="s">
        <v>14672</v>
      </c>
      <c r="B4202" s="1" t="s">
        <v>4456</v>
      </c>
      <c r="C4202" s="1" t="s">
        <v>1969</v>
      </c>
      <c r="D4202" s="1" t="n">
        <v>1</v>
      </c>
      <c r="E4202" s="16" t="n">
        <v>9171.98</v>
      </c>
      <c r="F4202" s="17" t="n">
        <v>0</v>
      </c>
      <c r="G4202" s="16" t="n">
        <v>9171.98</v>
      </c>
      <c r="I4202" s="1" t="str">
        <f aca="false">INDEX(Products!$C$2:$C$51,MATCH(C4202,Products!$A$2:$A$51,0))</f>
        <v>Home &amp; Kitchen</v>
      </c>
      <c r="J4202" s="1" t="str">
        <f aca="false">INDEX(Orders!$E$2:$E$8001,MATCH(B4202,Orders!$A$2:$A$8001,0))</f>
        <v>Delivered</v>
      </c>
      <c r="K4202" s="1" t="str">
        <f aca="false">LEFT(INDEX(Orders!$C$2:$C$8001,MATCH(B4202,Orders!$A$2:$A$8001,0)),7)</f>
        <v>2025-07</v>
      </c>
    </row>
    <row r="4203" customFormat="false" ht="15" hidden="false" customHeight="true" outlineLevel="0" collapsed="false">
      <c r="A4203" s="1" t="s">
        <v>14673</v>
      </c>
      <c r="B4203" s="1" t="s">
        <v>4457</v>
      </c>
      <c r="C4203" s="1" t="s">
        <v>1975</v>
      </c>
      <c r="D4203" s="1" t="n">
        <v>2</v>
      </c>
      <c r="E4203" s="16" t="n">
        <v>862.99</v>
      </c>
      <c r="F4203" s="17" t="n">
        <v>0</v>
      </c>
      <c r="G4203" s="16" t="n">
        <v>1725.98</v>
      </c>
      <c r="I4203" s="1" t="str">
        <f aca="false">INDEX(Products!$C$2:$C$51,MATCH(C4203,Products!$A$2:$A$51,0))</f>
        <v>Beauty &amp; Personal Care</v>
      </c>
      <c r="J4203" s="1" t="str">
        <f aca="false">INDEX(Orders!$E$2:$E$8001,MATCH(B4203,Orders!$A$2:$A$8001,0))</f>
        <v>Delivered</v>
      </c>
      <c r="K4203" s="1" t="str">
        <f aca="false">LEFT(INDEX(Orders!$C$2:$C$8001,MATCH(B4203,Orders!$A$2:$A$8001,0)),7)</f>
        <v>2025-09</v>
      </c>
    </row>
    <row r="4204" customFormat="false" ht="15" hidden="false" customHeight="true" outlineLevel="0" collapsed="false">
      <c r="A4204" s="1" t="s">
        <v>14674</v>
      </c>
      <c r="B4204" s="1" t="s">
        <v>4457</v>
      </c>
      <c r="C4204" s="1" t="s">
        <v>1930</v>
      </c>
      <c r="D4204" s="1" t="n">
        <v>3</v>
      </c>
      <c r="E4204" s="16" t="n">
        <v>2398.35</v>
      </c>
      <c r="F4204" s="17" t="n">
        <v>0</v>
      </c>
      <c r="G4204" s="16" t="n">
        <v>7195.05</v>
      </c>
      <c r="I4204" s="1" t="str">
        <f aca="false">INDEX(Products!$C$2:$C$51,MATCH(C4204,Products!$A$2:$A$51,0))</f>
        <v>Electronics</v>
      </c>
      <c r="J4204" s="1" t="str">
        <f aca="false">INDEX(Orders!$E$2:$E$8001,MATCH(B4204,Orders!$A$2:$A$8001,0))</f>
        <v>Delivered</v>
      </c>
      <c r="K4204" s="1" t="str">
        <f aca="false">LEFT(INDEX(Orders!$C$2:$C$8001,MATCH(B4204,Orders!$A$2:$A$8001,0)),7)</f>
        <v>2025-09</v>
      </c>
    </row>
    <row r="4205" customFormat="false" ht="15" hidden="false" customHeight="true" outlineLevel="0" collapsed="false">
      <c r="A4205" s="1" t="s">
        <v>14675</v>
      </c>
      <c r="B4205" s="1" t="s">
        <v>4457</v>
      </c>
      <c r="C4205" s="1" t="s">
        <v>2006</v>
      </c>
      <c r="D4205" s="1" t="n">
        <v>1</v>
      </c>
      <c r="E4205" s="16" t="n">
        <v>482.17</v>
      </c>
      <c r="F4205" s="17" t="n">
        <v>0</v>
      </c>
      <c r="G4205" s="16" t="n">
        <v>482.17</v>
      </c>
      <c r="I4205" s="1" t="str">
        <f aca="false">INDEX(Products!$C$2:$C$51,MATCH(C4205,Products!$A$2:$A$51,0))</f>
        <v>Books &amp; Stationery</v>
      </c>
      <c r="J4205" s="1" t="str">
        <f aca="false">INDEX(Orders!$E$2:$E$8001,MATCH(B4205,Orders!$A$2:$A$8001,0))</f>
        <v>Delivered</v>
      </c>
      <c r="K4205" s="1" t="str">
        <f aca="false">LEFT(INDEX(Orders!$C$2:$C$8001,MATCH(B4205,Orders!$A$2:$A$8001,0)),7)</f>
        <v>2025-09</v>
      </c>
    </row>
    <row r="4206" customFormat="false" ht="15" hidden="false" customHeight="true" outlineLevel="0" collapsed="false">
      <c r="A4206" s="1" t="s">
        <v>14676</v>
      </c>
      <c r="B4206" s="1" t="s">
        <v>4457</v>
      </c>
      <c r="C4206" s="1" t="s">
        <v>1997</v>
      </c>
      <c r="D4206" s="1" t="n">
        <v>1</v>
      </c>
      <c r="E4206" s="16" t="n">
        <v>311.15</v>
      </c>
      <c r="F4206" s="17" t="n">
        <v>0</v>
      </c>
      <c r="G4206" s="16" t="n">
        <v>311.15</v>
      </c>
      <c r="I4206" s="1" t="str">
        <f aca="false">INDEX(Products!$C$2:$C$51,MATCH(C4206,Products!$A$2:$A$51,0))</f>
        <v>Sports &amp; Fitness</v>
      </c>
      <c r="J4206" s="1" t="str">
        <f aca="false">INDEX(Orders!$E$2:$E$8001,MATCH(B4206,Orders!$A$2:$A$8001,0))</f>
        <v>Delivered</v>
      </c>
      <c r="K4206" s="1" t="str">
        <f aca="false">LEFT(INDEX(Orders!$C$2:$C$8001,MATCH(B4206,Orders!$A$2:$A$8001,0)),7)</f>
        <v>2025-09</v>
      </c>
    </row>
    <row r="4207" customFormat="false" ht="15" hidden="false" customHeight="true" outlineLevel="0" collapsed="false">
      <c r="A4207" s="1" t="s">
        <v>14677</v>
      </c>
      <c r="B4207" s="1" t="s">
        <v>4457</v>
      </c>
      <c r="C4207" s="1" t="s">
        <v>1953</v>
      </c>
      <c r="D4207" s="1" t="n">
        <v>1</v>
      </c>
      <c r="E4207" s="16" t="n">
        <v>4914.12</v>
      </c>
      <c r="F4207" s="17" t="n">
        <v>0.05</v>
      </c>
      <c r="G4207" s="16" t="n">
        <v>4668.41</v>
      </c>
      <c r="I4207" s="1" t="str">
        <f aca="false">INDEX(Products!$C$2:$C$51,MATCH(C4207,Products!$A$2:$A$51,0))</f>
        <v>Fashion</v>
      </c>
      <c r="J4207" s="1" t="str">
        <f aca="false">INDEX(Orders!$E$2:$E$8001,MATCH(B4207,Orders!$A$2:$A$8001,0))</f>
        <v>Delivered</v>
      </c>
      <c r="K4207" s="1" t="str">
        <f aca="false">LEFT(INDEX(Orders!$C$2:$C$8001,MATCH(B4207,Orders!$A$2:$A$8001,0)),7)</f>
        <v>2025-09</v>
      </c>
    </row>
    <row r="4208" customFormat="false" ht="15" hidden="false" customHeight="true" outlineLevel="0" collapsed="false">
      <c r="A4208" s="1" t="s">
        <v>14678</v>
      </c>
      <c r="B4208" s="1" t="s">
        <v>4458</v>
      </c>
      <c r="C4208" s="1" t="s">
        <v>1930</v>
      </c>
      <c r="D4208" s="1" t="n">
        <v>1</v>
      </c>
      <c r="E4208" s="16" t="n">
        <v>2398.35</v>
      </c>
      <c r="F4208" s="17" t="n">
        <v>0</v>
      </c>
      <c r="G4208" s="16" t="n">
        <v>2398.35</v>
      </c>
      <c r="I4208" s="1" t="str">
        <f aca="false">INDEX(Products!$C$2:$C$51,MATCH(C4208,Products!$A$2:$A$51,0))</f>
        <v>Electronics</v>
      </c>
      <c r="J4208" s="1" t="str">
        <f aca="false">INDEX(Orders!$E$2:$E$8001,MATCH(B4208,Orders!$A$2:$A$8001,0))</f>
        <v>Delivered</v>
      </c>
      <c r="K4208" s="1" t="str">
        <f aca="false">LEFT(INDEX(Orders!$C$2:$C$8001,MATCH(B4208,Orders!$A$2:$A$8001,0)),7)</f>
        <v>2025-10</v>
      </c>
    </row>
    <row r="4209" customFormat="false" ht="15" hidden="false" customHeight="true" outlineLevel="0" collapsed="false">
      <c r="A4209" s="1" t="s">
        <v>14679</v>
      </c>
      <c r="B4209" s="1" t="s">
        <v>4459</v>
      </c>
      <c r="C4209" s="1" t="s">
        <v>1990</v>
      </c>
      <c r="D4209" s="1" t="n">
        <v>1</v>
      </c>
      <c r="E4209" s="16" t="n">
        <v>5311.32</v>
      </c>
      <c r="F4209" s="17" t="n">
        <v>0.1</v>
      </c>
      <c r="G4209" s="16" t="n">
        <v>4780.19</v>
      </c>
      <c r="I4209" s="1" t="str">
        <f aca="false">INDEX(Products!$C$2:$C$51,MATCH(C4209,Products!$A$2:$A$51,0))</f>
        <v>Sports &amp; Fitness</v>
      </c>
      <c r="J4209" s="1" t="str">
        <f aca="false">INDEX(Orders!$E$2:$E$8001,MATCH(B4209,Orders!$A$2:$A$8001,0))</f>
        <v>Delivered</v>
      </c>
      <c r="K4209" s="1" t="str">
        <f aca="false">LEFT(INDEX(Orders!$C$2:$C$8001,MATCH(B4209,Orders!$A$2:$A$8001,0)),7)</f>
        <v>2024-06</v>
      </c>
    </row>
    <row r="4210" customFormat="false" ht="15" hidden="false" customHeight="true" outlineLevel="0" collapsed="false">
      <c r="A4210" s="1" t="s">
        <v>14680</v>
      </c>
      <c r="B4210" s="1" t="s">
        <v>4459</v>
      </c>
      <c r="C4210" s="1" t="s">
        <v>1959</v>
      </c>
      <c r="D4210" s="1" t="n">
        <v>2</v>
      </c>
      <c r="E4210" s="16" t="n">
        <v>2142.79</v>
      </c>
      <c r="F4210" s="17" t="n">
        <v>0.05</v>
      </c>
      <c r="G4210" s="16" t="n">
        <v>4071.3</v>
      </c>
      <c r="I4210" s="1" t="str">
        <f aca="false">INDEX(Products!$C$2:$C$51,MATCH(C4210,Products!$A$2:$A$51,0))</f>
        <v>Home &amp; Kitchen</v>
      </c>
      <c r="J4210" s="1" t="str">
        <f aca="false">INDEX(Orders!$E$2:$E$8001,MATCH(B4210,Orders!$A$2:$A$8001,0))</f>
        <v>Delivered</v>
      </c>
      <c r="K4210" s="1" t="str">
        <f aca="false">LEFT(INDEX(Orders!$C$2:$C$8001,MATCH(B4210,Orders!$A$2:$A$8001,0)),7)</f>
        <v>2024-06</v>
      </c>
    </row>
    <row r="4211" customFormat="false" ht="15" hidden="false" customHeight="true" outlineLevel="0" collapsed="false">
      <c r="A4211" s="1" t="s">
        <v>14681</v>
      </c>
      <c r="B4211" s="1" t="s">
        <v>4460</v>
      </c>
      <c r="C4211" s="1" t="s">
        <v>1990</v>
      </c>
      <c r="D4211" s="1" t="n">
        <v>1</v>
      </c>
      <c r="E4211" s="16" t="n">
        <v>5311.32</v>
      </c>
      <c r="F4211" s="17" t="n">
        <v>0.05</v>
      </c>
      <c r="G4211" s="16" t="n">
        <v>5045.75</v>
      </c>
      <c r="I4211" s="1" t="str">
        <f aca="false">INDEX(Products!$C$2:$C$51,MATCH(C4211,Products!$A$2:$A$51,0))</f>
        <v>Sports &amp; Fitness</v>
      </c>
      <c r="J4211" s="1" t="str">
        <f aca="false">INDEX(Orders!$E$2:$E$8001,MATCH(B4211,Orders!$A$2:$A$8001,0))</f>
        <v>Delivered</v>
      </c>
      <c r="K4211" s="1" t="str">
        <f aca="false">LEFT(INDEX(Orders!$C$2:$C$8001,MATCH(B4211,Orders!$A$2:$A$8001,0)),7)</f>
        <v>2024-12</v>
      </c>
    </row>
    <row r="4212" customFormat="false" ht="15" hidden="false" customHeight="true" outlineLevel="0" collapsed="false">
      <c r="A4212" s="1" t="s">
        <v>14682</v>
      </c>
      <c r="B4212" s="1" t="s">
        <v>4460</v>
      </c>
      <c r="C4212" s="1" t="s">
        <v>1928</v>
      </c>
      <c r="D4212" s="1" t="n">
        <v>2</v>
      </c>
      <c r="E4212" s="16" t="n">
        <v>657.82</v>
      </c>
      <c r="F4212" s="17" t="n">
        <v>0</v>
      </c>
      <c r="G4212" s="16" t="n">
        <v>1315.64</v>
      </c>
      <c r="I4212" s="1" t="str">
        <f aca="false">INDEX(Products!$C$2:$C$51,MATCH(C4212,Products!$A$2:$A$51,0))</f>
        <v>Electronics</v>
      </c>
      <c r="J4212" s="1" t="str">
        <f aca="false">INDEX(Orders!$E$2:$E$8001,MATCH(B4212,Orders!$A$2:$A$8001,0))</f>
        <v>Delivered</v>
      </c>
      <c r="K4212" s="1" t="str">
        <f aca="false">LEFT(INDEX(Orders!$C$2:$C$8001,MATCH(B4212,Orders!$A$2:$A$8001,0)),7)</f>
        <v>2024-12</v>
      </c>
    </row>
    <row r="4213" customFormat="false" ht="15" hidden="false" customHeight="true" outlineLevel="0" collapsed="false">
      <c r="A4213" s="1" t="s">
        <v>14683</v>
      </c>
      <c r="B4213" s="1" t="s">
        <v>4461</v>
      </c>
      <c r="C4213" s="1" t="s">
        <v>1979</v>
      </c>
      <c r="D4213" s="1" t="n">
        <v>1</v>
      </c>
      <c r="E4213" s="16" t="n">
        <v>623</v>
      </c>
      <c r="F4213" s="17" t="n">
        <v>0.15</v>
      </c>
      <c r="G4213" s="16" t="n">
        <v>529.55</v>
      </c>
      <c r="I4213" s="1" t="str">
        <f aca="false">INDEX(Products!$C$2:$C$51,MATCH(C4213,Products!$A$2:$A$51,0))</f>
        <v>Beauty &amp; Personal Care</v>
      </c>
      <c r="J4213" s="1" t="str">
        <f aca="false">INDEX(Orders!$E$2:$E$8001,MATCH(B4213,Orders!$A$2:$A$8001,0))</f>
        <v>Delivered</v>
      </c>
      <c r="K4213" s="1" t="str">
        <f aca="false">LEFT(INDEX(Orders!$C$2:$C$8001,MATCH(B4213,Orders!$A$2:$A$8001,0)),7)</f>
        <v>2025-12</v>
      </c>
    </row>
    <row r="4214" customFormat="false" ht="15" hidden="false" customHeight="true" outlineLevel="0" collapsed="false">
      <c r="A4214" s="1" t="s">
        <v>14684</v>
      </c>
      <c r="B4214" s="1" t="s">
        <v>4462</v>
      </c>
      <c r="C4214" s="1" t="s">
        <v>2006</v>
      </c>
      <c r="D4214" s="1" t="n">
        <v>1</v>
      </c>
      <c r="E4214" s="16" t="n">
        <v>482.17</v>
      </c>
      <c r="F4214" s="17" t="n">
        <v>0</v>
      </c>
      <c r="G4214" s="16" t="n">
        <v>482.17</v>
      </c>
      <c r="I4214" s="1" t="str">
        <f aca="false">INDEX(Products!$C$2:$C$51,MATCH(C4214,Products!$A$2:$A$51,0))</f>
        <v>Books &amp; Stationery</v>
      </c>
      <c r="J4214" s="1" t="str">
        <f aca="false">INDEX(Orders!$E$2:$E$8001,MATCH(B4214,Orders!$A$2:$A$8001,0))</f>
        <v>Delivered</v>
      </c>
      <c r="K4214" s="1" t="str">
        <f aca="false">LEFT(INDEX(Orders!$C$2:$C$8001,MATCH(B4214,Orders!$A$2:$A$8001,0)),7)</f>
        <v>2025-03</v>
      </c>
    </row>
    <row r="4215" customFormat="false" ht="15" hidden="false" customHeight="true" outlineLevel="0" collapsed="false">
      <c r="A4215" s="1" t="s">
        <v>14685</v>
      </c>
      <c r="B4215" s="1" t="s">
        <v>4462</v>
      </c>
      <c r="C4215" s="1" t="s">
        <v>1971</v>
      </c>
      <c r="D4215" s="1" t="n">
        <v>1</v>
      </c>
      <c r="E4215" s="16" t="n">
        <v>2073.63</v>
      </c>
      <c r="F4215" s="17" t="n">
        <v>0</v>
      </c>
      <c r="G4215" s="16" t="n">
        <v>2073.63</v>
      </c>
      <c r="I4215" s="1" t="str">
        <f aca="false">INDEX(Products!$C$2:$C$51,MATCH(C4215,Products!$A$2:$A$51,0))</f>
        <v>Home &amp; Kitchen</v>
      </c>
      <c r="J4215" s="1" t="str">
        <f aca="false">INDEX(Orders!$E$2:$E$8001,MATCH(B4215,Orders!$A$2:$A$8001,0))</f>
        <v>Delivered</v>
      </c>
      <c r="K4215" s="1" t="str">
        <f aca="false">LEFT(INDEX(Orders!$C$2:$C$8001,MATCH(B4215,Orders!$A$2:$A$8001,0)),7)</f>
        <v>2025-03</v>
      </c>
    </row>
    <row r="4216" customFormat="false" ht="15" hidden="false" customHeight="true" outlineLevel="0" collapsed="false">
      <c r="A4216" s="1" t="s">
        <v>14686</v>
      </c>
      <c r="B4216" s="1" t="s">
        <v>4462</v>
      </c>
      <c r="C4216" s="1" t="s">
        <v>1940</v>
      </c>
      <c r="D4216" s="1" t="n">
        <v>1</v>
      </c>
      <c r="E4216" s="16" t="n">
        <v>2374.52</v>
      </c>
      <c r="F4216" s="17" t="n">
        <v>0.1</v>
      </c>
      <c r="G4216" s="16" t="n">
        <v>2137.07</v>
      </c>
      <c r="I4216" s="1" t="str">
        <f aca="false">INDEX(Products!$C$2:$C$51,MATCH(C4216,Products!$A$2:$A$51,0))</f>
        <v>Fashion</v>
      </c>
      <c r="J4216" s="1" t="str">
        <f aca="false">INDEX(Orders!$E$2:$E$8001,MATCH(B4216,Orders!$A$2:$A$8001,0))</f>
        <v>Delivered</v>
      </c>
      <c r="K4216" s="1" t="str">
        <f aca="false">LEFT(INDEX(Orders!$C$2:$C$8001,MATCH(B4216,Orders!$A$2:$A$8001,0)),7)</f>
        <v>2025-03</v>
      </c>
    </row>
    <row r="4217" customFormat="false" ht="15" hidden="false" customHeight="true" outlineLevel="0" collapsed="false">
      <c r="A4217" s="1" t="s">
        <v>14687</v>
      </c>
      <c r="B4217" s="1" t="s">
        <v>4464</v>
      </c>
      <c r="C4217" s="1" t="s">
        <v>1979</v>
      </c>
      <c r="D4217" s="1" t="n">
        <v>3</v>
      </c>
      <c r="E4217" s="16" t="n">
        <v>623</v>
      </c>
      <c r="F4217" s="17" t="n">
        <v>0.1</v>
      </c>
      <c r="G4217" s="16" t="n">
        <v>1682.1</v>
      </c>
      <c r="I4217" s="1" t="str">
        <f aca="false">INDEX(Products!$C$2:$C$51,MATCH(C4217,Products!$A$2:$A$51,0))</f>
        <v>Beauty &amp; Personal Care</v>
      </c>
      <c r="J4217" s="1" t="str">
        <f aca="false">INDEX(Orders!$E$2:$E$8001,MATCH(B4217,Orders!$A$2:$A$8001,0))</f>
        <v>Delivered</v>
      </c>
      <c r="K4217" s="1" t="str">
        <f aca="false">LEFT(INDEX(Orders!$C$2:$C$8001,MATCH(B4217,Orders!$A$2:$A$8001,0)),7)</f>
        <v>2025-11</v>
      </c>
    </row>
    <row r="4218" customFormat="false" ht="15" hidden="false" customHeight="true" outlineLevel="0" collapsed="false">
      <c r="A4218" s="1" t="s">
        <v>14688</v>
      </c>
      <c r="B4218" s="1" t="s">
        <v>4464</v>
      </c>
      <c r="C4218" s="1" t="s">
        <v>1928</v>
      </c>
      <c r="D4218" s="1" t="n">
        <v>1</v>
      </c>
      <c r="E4218" s="16" t="n">
        <v>657.82</v>
      </c>
      <c r="F4218" s="17" t="n">
        <v>0.05</v>
      </c>
      <c r="G4218" s="16" t="n">
        <v>624.93</v>
      </c>
      <c r="I4218" s="1" t="str">
        <f aca="false">INDEX(Products!$C$2:$C$51,MATCH(C4218,Products!$A$2:$A$51,0))</f>
        <v>Electronics</v>
      </c>
      <c r="J4218" s="1" t="str">
        <f aca="false">INDEX(Orders!$E$2:$E$8001,MATCH(B4218,Orders!$A$2:$A$8001,0))</f>
        <v>Delivered</v>
      </c>
      <c r="K4218" s="1" t="str">
        <f aca="false">LEFT(INDEX(Orders!$C$2:$C$8001,MATCH(B4218,Orders!$A$2:$A$8001,0)),7)</f>
        <v>2025-11</v>
      </c>
    </row>
    <row r="4219" customFormat="false" ht="15" hidden="false" customHeight="true" outlineLevel="0" collapsed="false">
      <c r="A4219" s="1" t="s">
        <v>14689</v>
      </c>
      <c r="B4219" s="1" t="s">
        <v>4465</v>
      </c>
      <c r="C4219" s="1" t="s">
        <v>1930</v>
      </c>
      <c r="D4219" s="1" t="n">
        <v>2</v>
      </c>
      <c r="E4219" s="16" t="n">
        <v>2398.35</v>
      </c>
      <c r="F4219" s="17" t="n">
        <v>0.2</v>
      </c>
      <c r="G4219" s="16" t="n">
        <v>3837.36</v>
      </c>
      <c r="I4219" s="1" t="str">
        <f aca="false">INDEX(Products!$C$2:$C$51,MATCH(C4219,Products!$A$2:$A$51,0))</f>
        <v>Electronics</v>
      </c>
      <c r="J4219" s="1" t="str">
        <f aca="false">INDEX(Orders!$E$2:$E$8001,MATCH(B4219,Orders!$A$2:$A$8001,0))</f>
        <v>Delivered</v>
      </c>
      <c r="K4219" s="1" t="str">
        <f aca="false">LEFT(INDEX(Orders!$C$2:$C$8001,MATCH(B4219,Orders!$A$2:$A$8001,0)),7)</f>
        <v>2025-12</v>
      </c>
    </row>
    <row r="4220" customFormat="false" ht="15" hidden="false" customHeight="true" outlineLevel="0" collapsed="false">
      <c r="A4220" s="1" t="s">
        <v>14690</v>
      </c>
      <c r="B4220" s="1" t="s">
        <v>4465</v>
      </c>
      <c r="C4220" s="1" t="s">
        <v>1990</v>
      </c>
      <c r="D4220" s="1" t="n">
        <v>2</v>
      </c>
      <c r="E4220" s="16" t="n">
        <v>5311.32</v>
      </c>
      <c r="F4220" s="17" t="n">
        <v>0</v>
      </c>
      <c r="G4220" s="16" t="n">
        <v>10622.64</v>
      </c>
      <c r="I4220" s="1" t="str">
        <f aca="false">INDEX(Products!$C$2:$C$51,MATCH(C4220,Products!$A$2:$A$51,0))</f>
        <v>Sports &amp; Fitness</v>
      </c>
      <c r="J4220" s="1" t="str">
        <f aca="false">INDEX(Orders!$E$2:$E$8001,MATCH(B4220,Orders!$A$2:$A$8001,0))</f>
        <v>Delivered</v>
      </c>
      <c r="K4220" s="1" t="str">
        <f aca="false">LEFT(INDEX(Orders!$C$2:$C$8001,MATCH(B4220,Orders!$A$2:$A$8001,0)),7)</f>
        <v>2025-12</v>
      </c>
    </row>
    <row r="4221" customFormat="false" ht="15" hidden="false" customHeight="true" outlineLevel="0" collapsed="false">
      <c r="A4221" s="1" t="s">
        <v>14691</v>
      </c>
      <c r="B4221" s="1" t="s">
        <v>4465</v>
      </c>
      <c r="C4221" s="1" t="s">
        <v>2006</v>
      </c>
      <c r="D4221" s="1" t="n">
        <v>1</v>
      </c>
      <c r="E4221" s="16" t="n">
        <v>482.17</v>
      </c>
      <c r="F4221" s="17" t="n">
        <v>0</v>
      </c>
      <c r="G4221" s="16" t="n">
        <v>482.17</v>
      </c>
      <c r="I4221" s="1" t="str">
        <f aca="false">INDEX(Products!$C$2:$C$51,MATCH(C4221,Products!$A$2:$A$51,0))</f>
        <v>Books &amp; Stationery</v>
      </c>
      <c r="J4221" s="1" t="str">
        <f aca="false">INDEX(Orders!$E$2:$E$8001,MATCH(B4221,Orders!$A$2:$A$8001,0))</f>
        <v>Delivered</v>
      </c>
      <c r="K4221" s="1" t="str">
        <f aca="false">LEFT(INDEX(Orders!$C$2:$C$8001,MATCH(B4221,Orders!$A$2:$A$8001,0)),7)</f>
        <v>2025-12</v>
      </c>
    </row>
    <row r="4222" customFormat="false" ht="15" hidden="false" customHeight="true" outlineLevel="0" collapsed="false">
      <c r="A4222" s="1" t="s">
        <v>14692</v>
      </c>
      <c r="B4222" s="1" t="s">
        <v>4466</v>
      </c>
      <c r="C4222" s="1" t="s">
        <v>2007</v>
      </c>
      <c r="D4222" s="1" t="n">
        <v>1</v>
      </c>
      <c r="E4222" s="16" t="n">
        <v>750.27</v>
      </c>
      <c r="F4222" s="17" t="n">
        <v>0</v>
      </c>
      <c r="G4222" s="16" t="n">
        <v>750.27</v>
      </c>
      <c r="I4222" s="1" t="str">
        <f aca="false">INDEX(Products!$C$2:$C$51,MATCH(C4222,Products!$A$2:$A$51,0))</f>
        <v>Books &amp; Stationery</v>
      </c>
      <c r="J4222" s="1" t="str">
        <f aca="false">INDEX(Orders!$E$2:$E$8001,MATCH(B4222,Orders!$A$2:$A$8001,0))</f>
        <v>Delivered</v>
      </c>
      <c r="K4222" s="1" t="str">
        <f aca="false">LEFT(INDEX(Orders!$C$2:$C$8001,MATCH(B4222,Orders!$A$2:$A$8001,0)),7)</f>
        <v>2025-12</v>
      </c>
    </row>
    <row r="4223" customFormat="false" ht="15" hidden="false" customHeight="true" outlineLevel="0" collapsed="false">
      <c r="A4223" s="1" t="s">
        <v>14693</v>
      </c>
      <c r="B4223" s="1" t="s">
        <v>4467</v>
      </c>
      <c r="C4223" s="1" t="s">
        <v>1930</v>
      </c>
      <c r="D4223" s="1" t="n">
        <v>1</v>
      </c>
      <c r="E4223" s="16" t="n">
        <v>2398.35</v>
      </c>
      <c r="F4223" s="17" t="n">
        <v>0.1</v>
      </c>
      <c r="G4223" s="16" t="n">
        <v>2158.52</v>
      </c>
      <c r="I4223" s="1" t="str">
        <f aca="false">INDEX(Products!$C$2:$C$51,MATCH(C4223,Products!$A$2:$A$51,0))</f>
        <v>Electronics</v>
      </c>
      <c r="J4223" s="1" t="str">
        <f aca="false">INDEX(Orders!$E$2:$E$8001,MATCH(B4223,Orders!$A$2:$A$8001,0))</f>
        <v>Delivered</v>
      </c>
      <c r="K4223" s="1" t="str">
        <f aca="false">LEFT(INDEX(Orders!$C$2:$C$8001,MATCH(B4223,Orders!$A$2:$A$8001,0)),7)</f>
        <v>2025-06</v>
      </c>
    </row>
    <row r="4224" customFormat="false" ht="15" hidden="false" customHeight="true" outlineLevel="0" collapsed="false">
      <c r="A4224" s="1" t="s">
        <v>14694</v>
      </c>
      <c r="B4224" s="1" t="s">
        <v>4467</v>
      </c>
      <c r="C4224" s="1" t="s">
        <v>1975</v>
      </c>
      <c r="D4224" s="1" t="n">
        <v>2</v>
      </c>
      <c r="E4224" s="16" t="n">
        <v>862.99</v>
      </c>
      <c r="F4224" s="17" t="n">
        <v>0.1</v>
      </c>
      <c r="G4224" s="16" t="n">
        <v>1553.38</v>
      </c>
      <c r="I4224" s="1" t="str">
        <f aca="false">INDEX(Products!$C$2:$C$51,MATCH(C4224,Products!$A$2:$A$51,0))</f>
        <v>Beauty &amp; Personal Care</v>
      </c>
      <c r="J4224" s="1" t="str">
        <f aca="false">INDEX(Orders!$E$2:$E$8001,MATCH(B4224,Orders!$A$2:$A$8001,0))</f>
        <v>Delivered</v>
      </c>
      <c r="K4224" s="1" t="str">
        <f aca="false">LEFT(INDEX(Orders!$C$2:$C$8001,MATCH(B4224,Orders!$A$2:$A$8001,0)),7)</f>
        <v>2025-06</v>
      </c>
    </row>
    <row r="4225" customFormat="false" ht="15" hidden="false" customHeight="true" outlineLevel="0" collapsed="false">
      <c r="A4225" s="1" t="s">
        <v>14695</v>
      </c>
      <c r="B4225" s="1" t="s">
        <v>4467</v>
      </c>
      <c r="C4225" s="1" t="s">
        <v>1969</v>
      </c>
      <c r="D4225" s="1" t="n">
        <v>3</v>
      </c>
      <c r="E4225" s="16" t="n">
        <v>9171.98</v>
      </c>
      <c r="F4225" s="17" t="n">
        <v>0.05</v>
      </c>
      <c r="G4225" s="16" t="n">
        <v>26140.14</v>
      </c>
      <c r="I4225" s="1" t="str">
        <f aca="false">INDEX(Products!$C$2:$C$51,MATCH(C4225,Products!$A$2:$A$51,0))</f>
        <v>Home &amp; Kitchen</v>
      </c>
      <c r="J4225" s="1" t="str">
        <f aca="false">INDEX(Orders!$E$2:$E$8001,MATCH(B4225,Orders!$A$2:$A$8001,0))</f>
        <v>Delivered</v>
      </c>
      <c r="K4225" s="1" t="str">
        <f aca="false">LEFT(INDEX(Orders!$C$2:$C$8001,MATCH(B4225,Orders!$A$2:$A$8001,0)),7)</f>
        <v>2025-06</v>
      </c>
    </row>
    <row r="4226" customFormat="false" ht="15" hidden="false" customHeight="true" outlineLevel="0" collapsed="false">
      <c r="A4226" s="1" t="s">
        <v>14696</v>
      </c>
      <c r="B4226" s="1" t="s">
        <v>4467</v>
      </c>
      <c r="C4226" s="1" t="s">
        <v>1949</v>
      </c>
      <c r="D4226" s="1" t="n">
        <v>2</v>
      </c>
      <c r="E4226" s="16" t="n">
        <v>4185.64</v>
      </c>
      <c r="F4226" s="17" t="n">
        <v>0</v>
      </c>
      <c r="G4226" s="16" t="n">
        <v>8371.28</v>
      </c>
      <c r="I4226" s="1" t="str">
        <f aca="false">INDEX(Products!$C$2:$C$51,MATCH(C4226,Products!$A$2:$A$51,0))</f>
        <v>Fashion</v>
      </c>
      <c r="J4226" s="1" t="str">
        <f aca="false">INDEX(Orders!$E$2:$E$8001,MATCH(B4226,Orders!$A$2:$A$8001,0))</f>
        <v>Delivered</v>
      </c>
      <c r="K4226" s="1" t="str">
        <f aca="false">LEFT(INDEX(Orders!$C$2:$C$8001,MATCH(B4226,Orders!$A$2:$A$8001,0)),7)</f>
        <v>2025-06</v>
      </c>
    </row>
    <row r="4227" customFormat="false" ht="15" hidden="false" customHeight="true" outlineLevel="0" collapsed="false">
      <c r="A4227" s="1" t="s">
        <v>14697</v>
      </c>
      <c r="B4227" s="1" t="s">
        <v>4467</v>
      </c>
      <c r="C4227" s="1" t="s">
        <v>1990</v>
      </c>
      <c r="D4227" s="1" t="n">
        <v>2</v>
      </c>
      <c r="E4227" s="16" t="n">
        <v>5311.32</v>
      </c>
      <c r="F4227" s="17" t="n">
        <v>0.05</v>
      </c>
      <c r="G4227" s="16" t="n">
        <v>10091.51</v>
      </c>
      <c r="I4227" s="1" t="str">
        <f aca="false">INDEX(Products!$C$2:$C$51,MATCH(C4227,Products!$A$2:$A$51,0))</f>
        <v>Sports &amp; Fitness</v>
      </c>
      <c r="J4227" s="1" t="str">
        <f aca="false">INDEX(Orders!$E$2:$E$8001,MATCH(B4227,Orders!$A$2:$A$8001,0))</f>
        <v>Delivered</v>
      </c>
      <c r="K4227" s="1" t="str">
        <f aca="false">LEFT(INDEX(Orders!$C$2:$C$8001,MATCH(B4227,Orders!$A$2:$A$8001,0)),7)</f>
        <v>2025-06</v>
      </c>
    </row>
    <row r="4228" customFormat="false" ht="15" hidden="false" customHeight="true" outlineLevel="0" collapsed="false">
      <c r="A4228" s="1" t="s">
        <v>14698</v>
      </c>
      <c r="B4228" s="1" t="s">
        <v>4468</v>
      </c>
      <c r="C4228" s="1" t="s">
        <v>1928</v>
      </c>
      <c r="D4228" s="1" t="n">
        <v>1</v>
      </c>
      <c r="E4228" s="16" t="n">
        <v>657.82</v>
      </c>
      <c r="F4228" s="17" t="n">
        <v>0</v>
      </c>
      <c r="G4228" s="16" t="n">
        <v>657.82</v>
      </c>
      <c r="I4228" s="1" t="str">
        <f aca="false">INDEX(Products!$C$2:$C$51,MATCH(C4228,Products!$A$2:$A$51,0))</f>
        <v>Electronics</v>
      </c>
      <c r="J4228" s="1" t="str">
        <f aca="false">INDEX(Orders!$E$2:$E$8001,MATCH(B4228,Orders!$A$2:$A$8001,0))</f>
        <v>Delivered</v>
      </c>
      <c r="K4228" s="1" t="str">
        <f aca="false">LEFT(INDEX(Orders!$C$2:$C$8001,MATCH(B4228,Orders!$A$2:$A$8001,0)),7)</f>
        <v>2024-10</v>
      </c>
    </row>
    <row r="4229" customFormat="false" ht="15" hidden="false" customHeight="true" outlineLevel="0" collapsed="false">
      <c r="A4229" s="1" t="s">
        <v>14699</v>
      </c>
      <c r="B4229" s="1" t="s">
        <v>4468</v>
      </c>
      <c r="C4229" s="1" t="s">
        <v>2007</v>
      </c>
      <c r="D4229" s="1" t="n">
        <v>2</v>
      </c>
      <c r="E4229" s="16" t="n">
        <v>750.27</v>
      </c>
      <c r="F4229" s="17" t="n">
        <v>0.1</v>
      </c>
      <c r="G4229" s="16" t="n">
        <v>1350.49</v>
      </c>
      <c r="I4229" s="1" t="str">
        <f aca="false">INDEX(Products!$C$2:$C$51,MATCH(C4229,Products!$A$2:$A$51,0))</f>
        <v>Books &amp; Stationery</v>
      </c>
      <c r="J4229" s="1" t="str">
        <f aca="false">INDEX(Orders!$E$2:$E$8001,MATCH(B4229,Orders!$A$2:$A$8001,0))</f>
        <v>Delivered</v>
      </c>
      <c r="K4229" s="1" t="str">
        <f aca="false">LEFT(INDEX(Orders!$C$2:$C$8001,MATCH(B4229,Orders!$A$2:$A$8001,0)),7)</f>
        <v>2024-10</v>
      </c>
    </row>
    <row r="4230" customFormat="false" ht="15" hidden="false" customHeight="true" outlineLevel="0" collapsed="false">
      <c r="A4230" s="1" t="s">
        <v>14700</v>
      </c>
      <c r="B4230" s="1" t="s">
        <v>4469</v>
      </c>
      <c r="C4230" s="1" t="s">
        <v>1924</v>
      </c>
      <c r="D4230" s="1" t="n">
        <v>2</v>
      </c>
      <c r="E4230" s="16" t="n">
        <v>1971</v>
      </c>
      <c r="F4230" s="17" t="n">
        <v>0</v>
      </c>
      <c r="G4230" s="16" t="n">
        <v>3942</v>
      </c>
      <c r="I4230" s="1" t="str">
        <f aca="false">INDEX(Products!$C$2:$C$51,MATCH(C4230,Products!$A$2:$A$51,0))</f>
        <v>Electronics</v>
      </c>
      <c r="J4230" s="1" t="str">
        <f aca="false">INDEX(Orders!$E$2:$E$8001,MATCH(B4230,Orders!$A$2:$A$8001,0))</f>
        <v>Returned</v>
      </c>
      <c r="K4230" s="1" t="str">
        <f aca="false">LEFT(INDEX(Orders!$C$2:$C$8001,MATCH(B4230,Orders!$A$2:$A$8001,0)),7)</f>
        <v>2025-05</v>
      </c>
    </row>
    <row r="4231" customFormat="false" ht="15" hidden="false" customHeight="true" outlineLevel="0" collapsed="false">
      <c r="A4231" s="1" t="s">
        <v>14701</v>
      </c>
      <c r="B4231" s="1" t="s">
        <v>4470</v>
      </c>
      <c r="C4231" s="1" t="s">
        <v>1930</v>
      </c>
      <c r="D4231" s="1" t="n">
        <v>1</v>
      </c>
      <c r="E4231" s="16" t="n">
        <v>2398.35</v>
      </c>
      <c r="F4231" s="17" t="n">
        <v>0</v>
      </c>
      <c r="G4231" s="16" t="n">
        <v>2398.35</v>
      </c>
      <c r="I4231" s="1" t="str">
        <f aca="false">INDEX(Products!$C$2:$C$51,MATCH(C4231,Products!$A$2:$A$51,0))</f>
        <v>Electronics</v>
      </c>
      <c r="J4231" s="1" t="str">
        <f aca="false">INDEX(Orders!$E$2:$E$8001,MATCH(B4231,Orders!$A$2:$A$8001,0))</f>
        <v>Delivered</v>
      </c>
      <c r="K4231" s="1" t="str">
        <f aca="false">LEFT(INDEX(Orders!$C$2:$C$8001,MATCH(B4231,Orders!$A$2:$A$8001,0)),7)</f>
        <v>2024-08</v>
      </c>
    </row>
    <row r="4232" customFormat="false" ht="15" hidden="false" customHeight="true" outlineLevel="0" collapsed="false">
      <c r="A4232" s="1" t="s">
        <v>14702</v>
      </c>
      <c r="B4232" s="1" t="s">
        <v>4470</v>
      </c>
      <c r="C4232" s="1" t="s">
        <v>2007</v>
      </c>
      <c r="D4232" s="1" t="n">
        <v>2</v>
      </c>
      <c r="E4232" s="16" t="n">
        <v>750.27</v>
      </c>
      <c r="F4232" s="17" t="n">
        <v>0</v>
      </c>
      <c r="G4232" s="16" t="n">
        <v>1500.54</v>
      </c>
      <c r="I4232" s="1" t="str">
        <f aca="false">INDEX(Products!$C$2:$C$51,MATCH(C4232,Products!$A$2:$A$51,0))</f>
        <v>Books &amp; Stationery</v>
      </c>
      <c r="J4232" s="1" t="str">
        <f aca="false">INDEX(Orders!$E$2:$E$8001,MATCH(B4232,Orders!$A$2:$A$8001,0))</f>
        <v>Delivered</v>
      </c>
      <c r="K4232" s="1" t="str">
        <f aca="false">LEFT(INDEX(Orders!$C$2:$C$8001,MATCH(B4232,Orders!$A$2:$A$8001,0)),7)</f>
        <v>2024-08</v>
      </c>
    </row>
    <row r="4233" customFormat="false" ht="15" hidden="false" customHeight="true" outlineLevel="0" collapsed="false">
      <c r="A4233" s="1" t="s">
        <v>14703</v>
      </c>
      <c r="B4233" s="1" t="s">
        <v>4471</v>
      </c>
      <c r="C4233" s="1" t="s">
        <v>1938</v>
      </c>
      <c r="D4233" s="1" t="n">
        <v>1</v>
      </c>
      <c r="E4233" s="16" t="n">
        <v>1572.6</v>
      </c>
      <c r="F4233" s="17" t="n">
        <v>0</v>
      </c>
      <c r="G4233" s="16" t="n">
        <v>1572.6</v>
      </c>
      <c r="I4233" s="1" t="str">
        <f aca="false">INDEX(Products!$C$2:$C$51,MATCH(C4233,Products!$A$2:$A$51,0))</f>
        <v>Fashion</v>
      </c>
      <c r="J4233" s="1" t="str">
        <f aca="false">INDEX(Orders!$E$2:$E$8001,MATCH(B4233,Orders!$A$2:$A$8001,0))</f>
        <v>Returned</v>
      </c>
      <c r="K4233" s="1" t="str">
        <f aca="false">LEFT(INDEX(Orders!$C$2:$C$8001,MATCH(B4233,Orders!$A$2:$A$8001,0)),7)</f>
        <v>2025-01</v>
      </c>
    </row>
    <row r="4234" customFormat="false" ht="15" hidden="false" customHeight="true" outlineLevel="0" collapsed="false">
      <c r="A4234" s="1" t="s">
        <v>14704</v>
      </c>
      <c r="B4234" s="1" t="s">
        <v>4472</v>
      </c>
      <c r="C4234" s="1" t="s">
        <v>1997</v>
      </c>
      <c r="D4234" s="1" t="n">
        <v>1</v>
      </c>
      <c r="E4234" s="16" t="n">
        <v>311.15</v>
      </c>
      <c r="F4234" s="17" t="n">
        <v>0</v>
      </c>
      <c r="G4234" s="16" t="n">
        <v>311.15</v>
      </c>
      <c r="I4234" s="1" t="str">
        <f aca="false">INDEX(Products!$C$2:$C$51,MATCH(C4234,Products!$A$2:$A$51,0))</f>
        <v>Sports &amp; Fitness</v>
      </c>
      <c r="J4234" s="1" t="str">
        <f aca="false">INDEX(Orders!$E$2:$E$8001,MATCH(B4234,Orders!$A$2:$A$8001,0))</f>
        <v>Delivered</v>
      </c>
      <c r="K4234" s="1" t="str">
        <f aca="false">LEFT(INDEX(Orders!$C$2:$C$8001,MATCH(B4234,Orders!$A$2:$A$8001,0)),7)</f>
        <v>2025-01</v>
      </c>
    </row>
    <row r="4235" customFormat="false" ht="15" hidden="false" customHeight="true" outlineLevel="0" collapsed="false">
      <c r="A4235" s="1" t="s">
        <v>14705</v>
      </c>
      <c r="B4235" s="1" t="s">
        <v>4472</v>
      </c>
      <c r="C4235" s="1" t="s">
        <v>1928</v>
      </c>
      <c r="D4235" s="1" t="n">
        <v>1</v>
      </c>
      <c r="E4235" s="16" t="n">
        <v>657.82</v>
      </c>
      <c r="F4235" s="17" t="n">
        <v>0.05</v>
      </c>
      <c r="G4235" s="16" t="n">
        <v>624.93</v>
      </c>
      <c r="I4235" s="1" t="str">
        <f aca="false">INDEX(Products!$C$2:$C$51,MATCH(C4235,Products!$A$2:$A$51,0))</f>
        <v>Electronics</v>
      </c>
      <c r="J4235" s="1" t="str">
        <f aca="false">INDEX(Orders!$E$2:$E$8001,MATCH(B4235,Orders!$A$2:$A$8001,0))</f>
        <v>Delivered</v>
      </c>
      <c r="K4235" s="1" t="str">
        <f aca="false">LEFT(INDEX(Orders!$C$2:$C$8001,MATCH(B4235,Orders!$A$2:$A$8001,0)),7)</f>
        <v>2025-01</v>
      </c>
    </row>
    <row r="4236" customFormat="false" ht="15" hidden="false" customHeight="true" outlineLevel="0" collapsed="false">
      <c r="A4236" s="1" t="s">
        <v>14706</v>
      </c>
      <c r="B4236" s="1" t="s">
        <v>4473</v>
      </c>
      <c r="C4236" s="1" t="s">
        <v>2007</v>
      </c>
      <c r="D4236" s="1" t="n">
        <v>2</v>
      </c>
      <c r="E4236" s="16" t="n">
        <v>750.27</v>
      </c>
      <c r="F4236" s="17" t="n">
        <v>0</v>
      </c>
      <c r="G4236" s="16" t="n">
        <v>1500.54</v>
      </c>
      <c r="I4236" s="1" t="str">
        <f aca="false">INDEX(Products!$C$2:$C$51,MATCH(C4236,Products!$A$2:$A$51,0))</f>
        <v>Books &amp; Stationery</v>
      </c>
      <c r="J4236" s="1" t="str">
        <f aca="false">INDEX(Orders!$E$2:$E$8001,MATCH(B4236,Orders!$A$2:$A$8001,0))</f>
        <v>Delivered</v>
      </c>
      <c r="K4236" s="1" t="str">
        <f aca="false">LEFT(INDEX(Orders!$C$2:$C$8001,MATCH(B4236,Orders!$A$2:$A$8001,0)),7)</f>
        <v>2024-04</v>
      </c>
    </row>
    <row r="4237" customFormat="false" ht="15" hidden="false" customHeight="true" outlineLevel="0" collapsed="false">
      <c r="A4237" s="1" t="s">
        <v>14707</v>
      </c>
      <c r="B4237" s="1" t="s">
        <v>4474</v>
      </c>
      <c r="C4237" s="1" t="s">
        <v>1969</v>
      </c>
      <c r="D4237" s="1" t="n">
        <v>1</v>
      </c>
      <c r="E4237" s="16" t="n">
        <v>9171.98</v>
      </c>
      <c r="F4237" s="17" t="n">
        <v>0.2</v>
      </c>
      <c r="G4237" s="16" t="n">
        <v>7337.58</v>
      </c>
      <c r="I4237" s="1" t="str">
        <f aca="false">INDEX(Products!$C$2:$C$51,MATCH(C4237,Products!$A$2:$A$51,0))</f>
        <v>Home &amp; Kitchen</v>
      </c>
      <c r="J4237" s="1" t="str">
        <f aca="false">INDEX(Orders!$E$2:$E$8001,MATCH(B4237,Orders!$A$2:$A$8001,0))</f>
        <v>Delivered</v>
      </c>
      <c r="K4237" s="1" t="str">
        <f aca="false">LEFT(INDEX(Orders!$C$2:$C$8001,MATCH(B4237,Orders!$A$2:$A$8001,0)),7)</f>
        <v>2025-11</v>
      </c>
    </row>
    <row r="4238" customFormat="false" ht="15" hidden="false" customHeight="true" outlineLevel="0" collapsed="false">
      <c r="A4238" s="1" t="s">
        <v>14708</v>
      </c>
      <c r="B4238" s="1" t="s">
        <v>4474</v>
      </c>
      <c r="C4238" s="1" t="s">
        <v>2006</v>
      </c>
      <c r="D4238" s="1" t="n">
        <v>1</v>
      </c>
      <c r="E4238" s="16" t="n">
        <v>482.17</v>
      </c>
      <c r="F4238" s="17" t="n">
        <v>0</v>
      </c>
      <c r="G4238" s="16" t="n">
        <v>482.17</v>
      </c>
      <c r="I4238" s="1" t="str">
        <f aca="false">INDEX(Products!$C$2:$C$51,MATCH(C4238,Products!$A$2:$A$51,0))</f>
        <v>Books &amp; Stationery</v>
      </c>
      <c r="J4238" s="1" t="str">
        <f aca="false">INDEX(Orders!$E$2:$E$8001,MATCH(B4238,Orders!$A$2:$A$8001,0))</f>
        <v>Delivered</v>
      </c>
      <c r="K4238" s="1" t="str">
        <f aca="false">LEFT(INDEX(Orders!$C$2:$C$8001,MATCH(B4238,Orders!$A$2:$A$8001,0)),7)</f>
        <v>2025-11</v>
      </c>
    </row>
    <row r="4239" customFormat="false" ht="15" hidden="false" customHeight="true" outlineLevel="0" collapsed="false">
      <c r="A4239" s="1" t="s">
        <v>14709</v>
      </c>
      <c r="B4239" s="1" t="s">
        <v>4474</v>
      </c>
      <c r="C4239" s="1" t="s">
        <v>2007</v>
      </c>
      <c r="D4239" s="1" t="n">
        <v>2</v>
      </c>
      <c r="E4239" s="16" t="n">
        <v>750.27</v>
      </c>
      <c r="F4239" s="17" t="n">
        <v>0.1</v>
      </c>
      <c r="G4239" s="16" t="n">
        <v>1350.49</v>
      </c>
      <c r="I4239" s="1" t="str">
        <f aca="false">INDEX(Products!$C$2:$C$51,MATCH(C4239,Products!$A$2:$A$51,0))</f>
        <v>Books &amp; Stationery</v>
      </c>
      <c r="J4239" s="1" t="str">
        <f aca="false">INDEX(Orders!$E$2:$E$8001,MATCH(B4239,Orders!$A$2:$A$8001,0))</f>
        <v>Delivered</v>
      </c>
      <c r="K4239" s="1" t="str">
        <f aca="false">LEFT(INDEX(Orders!$C$2:$C$8001,MATCH(B4239,Orders!$A$2:$A$8001,0)),7)</f>
        <v>2025-11</v>
      </c>
    </row>
    <row r="4240" customFormat="false" ht="15" hidden="false" customHeight="true" outlineLevel="0" collapsed="false">
      <c r="A4240" s="1" t="s">
        <v>14710</v>
      </c>
      <c r="B4240" s="1" t="s">
        <v>4475</v>
      </c>
      <c r="C4240" s="1" t="s">
        <v>1953</v>
      </c>
      <c r="D4240" s="1" t="n">
        <v>2</v>
      </c>
      <c r="E4240" s="16" t="n">
        <v>4914.12</v>
      </c>
      <c r="F4240" s="17" t="n">
        <v>0.1</v>
      </c>
      <c r="G4240" s="16" t="n">
        <v>8845.42</v>
      </c>
      <c r="I4240" s="1" t="str">
        <f aca="false">INDEX(Products!$C$2:$C$51,MATCH(C4240,Products!$A$2:$A$51,0))</f>
        <v>Fashion</v>
      </c>
      <c r="J4240" s="1" t="str">
        <f aca="false">INDEX(Orders!$E$2:$E$8001,MATCH(B4240,Orders!$A$2:$A$8001,0))</f>
        <v>Delivered</v>
      </c>
      <c r="K4240" s="1" t="str">
        <f aca="false">LEFT(INDEX(Orders!$C$2:$C$8001,MATCH(B4240,Orders!$A$2:$A$8001,0)),7)</f>
        <v>2025-12</v>
      </c>
    </row>
    <row r="4241" customFormat="false" ht="15" hidden="false" customHeight="true" outlineLevel="0" collapsed="false">
      <c r="A4241" s="1" t="s">
        <v>14711</v>
      </c>
      <c r="B4241" s="1" t="s">
        <v>4475</v>
      </c>
      <c r="C4241" s="1" t="s">
        <v>1959</v>
      </c>
      <c r="D4241" s="1" t="n">
        <v>3</v>
      </c>
      <c r="E4241" s="16" t="n">
        <v>2142.79</v>
      </c>
      <c r="F4241" s="17" t="n">
        <v>0</v>
      </c>
      <c r="G4241" s="16" t="n">
        <v>6428.37</v>
      </c>
      <c r="I4241" s="1" t="str">
        <f aca="false">INDEX(Products!$C$2:$C$51,MATCH(C4241,Products!$A$2:$A$51,0))</f>
        <v>Home &amp; Kitchen</v>
      </c>
      <c r="J4241" s="1" t="str">
        <f aca="false">INDEX(Orders!$E$2:$E$8001,MATCH(B4241,Orders!$A$2:$A$8001,0))</f>
        <v>Delivered</v>
      </c>
      <c r="K4241" s="1" t="str">
        <f aca="false">LEFT(INDEX(Orders!$C$2:$C$8001,MATCH(B4241,Orders!$A$2:$A$8001,0)),7)</f>
        <v>2025-12</v>
      </c>
    </row>
    <row r="4242" customFormat="false" ht="15" hidden="false" customHeight="true" outlineLevel="0" collapsed="false">
      <c r="A4242" s="1" t="s">
        <v>14712</v>
      </c>
      <c r="B4242" s="1" t="s">
        <v>4476</v>
      </c>
      <c r="C4242" s="1" t="s">
        <v>1940</v>
      </c>
      <c r="D4242" s="1" t="n">
        <v>1</v>
      </c>
      <c r="E4242" s="16" t="n">
        <v>2374.52</v>
      </c>
      <c r="F4242" s="17" t="n">
        <v>0.05</v>
      </c>
      <c r="G4242" s="16" t="n">
        <v>2255.79</v>
      </c>
      <c r="I4242" s="1" t="str">
        <f aca="false">INDEX(Products!$C$2:$C$51,MATCH(C4242,Products!$A$2:$A$51,0))</f>
        <v>Fashion</v>
      </c>
      <c r="J4242" s="1" t="str">
        <f aca="false">INDEX(Orders!$E$2:$E$8001,MATCH(B4242,Orders!$A$2:$A$8001,0))</f>
        <v>Delivered</v>
      </c>
      <c r="K4242" s="1" t="str">
        <f aca="false">LEFT(INDEX(Orders!$C$2:$C$8001,MATCH(B4242,Orders!$A$2:$A$8001,0)),7)</f>
        <v>2025-05</v>
      </c>
    </row>
    <row r="4243" customFormat="false" ht="15" hidden="false" customHeight="true" outlineLevel="0" collapsed="false">
      <c r="A4243" s="1" t="s">
        <v>14713</v>
      </c>
      <c r="B4243" s="1" t="s">
        <v>4477</v>
      </c>
      <c r="C4243" s="1" t="s">
        <v>2006</v>
      </c>
      <c r="D4243" s="1" t="n">
        <v>2</v>
      </c>
      <c r="E4243" s="16" t="n">
        <v>482.17</v>
      </c>
      <c r="F4243" s="17" t="n">
        <v>0</v>
      </c>
      <c r="G4243" s="16" t="n">
        <v>964.34</v>
      </c>
      <c r="I4243" s="1" t="str">
        <f aca="false">INDEX(Products!$C$2:$C$51,MATCH(C4243,Products!$A$2:$A$51,0))</f>
        <v>Books &amp; Stationery</v>
      </c>
      <c r="J4243" s="1" t="str">
        <f aca="false">INDEX(Orders!$E$2:$E$8001,MATCH(B4243,Orders!$A$2:$A$8001,0))</f>
        <v>Delivered</v>
      </c>
      <c r="K4243" s="1" t="str">
        <f aca="false">LEFT(INDEX(Orders!$C$2:$C$8001,MATCH(B4243,Orders!$A$2:$A$8001,0)),7)</f>
        <v>2024-06</v>
      </c>
    </row>
    <row r="4244" customFormat="false" ht="15" hidden="false" customHeight="true" outlineLevel="0" collapsed="false">
      <c r="A4244" s="1" t="s">
        <v>14714</v>
      </c>
      <c r="B4244" s="1" t="s">
        <v>4478</v>
      </c>
      <c r="C4244" s="1" t="s">
        <v>2007</v>
      </c>
      <c r="D4244" s="1" t="n">
        <v>1</v>
      </c>
      <c r="E4244" s="16" t="n">
        <v>750.27</v>
      </c>
      <c r="F4244" s="17" t="n">
        <v>0.15</v>
      </c>
      <c r="G4244" s="16" t="n">
        <v>637.73</v>
      </c>
      <c r="I4244" s="1" t="str">
        <f aca="false">INDEX(Products!$C$2:$C$51,MATCH(C4244,Products!$A$2:$A$51,0))</f>
        <v>Books &amp; Stationery</v>
      </c>
      <c r="J4244" s="1" t="str">
        <f aca="false">INDEX(Orders!$E$2:$E$8001,MATCH(B4244,Orders!$A$2:$A$8001,0))</f>
        <v>Delivered</v>
      </c>
      <c r="K4244" s="1" t="str">
        <f aca="false">LEFT(INDEX(Orders!$C$2:$C$8001,MATCH(B4244,Orders!$A$2:$A$8001,0)),7)</f>
        <v>2024-12</v>
      </c>
    </row>
    <row r="4245" customFormat="false" ht="15" hidden="false" customHeight="true" outlineLevel="0" collapsed="false">
      <c r="A4245" s="1" t="s">
        <v>14715</v>
      </c>
      <c r="B4245" s="1" t="s">
        <v>4478</v>
      </c>
      <c r="C4245" s="1" t="s">
        <v>1990</v>
      </c>
      <c r="D4245" s="1" t="n">
        <v>1</v>
      </c>
      <c r="E4245" s="16" t="n">
        <v>5311.32</v>
      </c>
      <c r="F4245" s="17" t="n">
        <v>0</v>
      </c>
      <c r="G4245" s="16" t="n">
        <v>5311.32</v>
      </c>
      <c r="I4245" s="1" t="str">
        <f aca="false">INDEX(Products!$C$2:$C$51,MATCH(C4245,Products!$A$2:$A$51,0))</f>
        <v>Sports &amp; Fitness</v>
      </c>
      <c r="J4245" s="1" t="str">
        <f aca="false">INDEX(Orders!$E$2:$E$8001,MATCH(B4245,Orders!$A$2:$A$8001,0))</f>
        <v>Delivered</v>
      </c>
      <c r="K4245" s="1" t="str">
        <f aca="false">LEFT(INDEX(Orders!$C$2:$C$8001,MATCH(B4245,Orders!$A$2:$A$8001,0)),7)</f>
        <v>2024-12</v>
      </c>
    </row>
    <row r="4246" customFormat="false" ht="15" hidden="false" customHeight="true" outlineLevel="0" collapsed="false">
      <c r="A4246" s="1" t="s">
        <v>14716</v>
      </c>
      <c r="B4246" s="1" t="s">
        <v>4479</v>
      </c>
      <c r="C4246" s="1" t="s">
        <v>2006</v>
      </c>
      <c r="D4246" s="1" t="n">
        <v>1</v>
      </c>
      <c r="E4246" s="16" t="n">
        <v>482.17</v>
      </c>
      <c r="F4246" s="17" t="n">
        <v>0</v>
      </c>
      <c r="G4246" s="16" t="n">
        <v>482.17</v>
      </c>
      <c r="I4246" s="1" t="str">
        <f aca="false">INDEX(Products!$C$2:$C$51,MATCH(C4246,Products!$A$2:$A$51,0))</f>
        <v>Books &amp; Stationery</v>
      </c>
      <c r="J4246" s="1" t="str">
        <f aca="false">INDEX(Orders!$E$2:$E$8001,MATCH(B4246,Orders!$A$2:$A$8001,0))</f>
        <v>Delivered</v>
      </c>
      <c r="K4246" s="1" t="str">
        <f aca="false">LEFT(INDEX(Orders!$C$2:$C$8001,MATCH(B4246,Orders!$A$2:$A$8001,0)),7)</f>
        <v>2024-10</v>
      </c>
    </row>
    <row r="4247" customFormat="false" ht="15" hidden="false" customHeight="true" outlineLevel="0" collapsed="false">
      <c r="A4247" s="1" t="s">
        <v>14717</v>
      </c>
      <c r="B4247" s="1" t="s">
        <v>4479</v>
      </c>
      <c r="C4247" s="1" t="s">
        <v>1940</v>
      </c>
      <c r="D4247" s="1" t="n">
        <v>2</v>
      </c>
      <c r="E4247" s="16" t="n">
        <v>2374.52</v>
      </c>
      <c r="F4247" s="17" t="n">
        <v>0.2</v>
      </c>
      <c r="G4247" s="16" t="n">
        <v>3799.23</v>
      </c>
      <c r="I4247" s="1" t="str">
        <f aca="false">INDEX(Products!$C$2:$C$51,MATCH(C4247,Products!$A$2:$A$51,0))</f>
        <v>Fashion</v>
      </c>
      <c r="J4247" s="1" t="str">
        <f aca="false">INDEX(Orders!$E$2:$E$8001,MATCH(B4247,Orders!$A$2:$A$8001,0))</f>
        <v>Delivered</v>
      </c>
      <c r="K4247" s="1" t="str">
        <f aca="false">LEFT(INDEX(Orders!$C$2:$C$8001,MATCH(B4247,Orders!$A$2:$A$8001,0)),7)</f>
        <v>2024-10</v>
      </c>
    </row>
    <row r="4248" customFormat="false" ht="15" hidden="false" customHeight="true" outlineLevel="0" collapsed="false">
      <c r="A4248" s="1" t="s">
        <v>14718</v>
      </c>
      <c r="B4248" s="1" t="s">
        <v>4479</v>
      </c>
      <c r="C4248" s="1" t="s">
        <v>1949</v>
      </c>
      <c r="D4248" s="1" t="n">
        <v>1</v>
      </c>
      <c r="E4248" s="16" t="n">
        <v>4185.64</v>
      </c>
      <c r="F4248" s="17" t="n">
        <v>0.05</v>
      </c>
      <c r="G4248" s="16" t="n">
        <v>3976.36</v>
      </c>
      <c r="I4248" s="1" t="str">
        <f aca="false">INDEX(Products!$C$2:$C$51,MATCH(C4248,Products!$A$2:$A$51,0))</f>
        <v>Fashion</v>
      </c>
      <c r="J4248" s="1" t="str">
        <f aca="false">INDEX(Orders!$E$2:$E$8001,MATCH(B4248,Orders!$A$2:$A$8001,0))</f>
        <v>Delivered</v>
      </c>
      <c r="K4248" s="1" t="str">
        <f aca="false">LEFT(INDEX(Orders!$C$2:$C$8001,MATCH(B4248,Orders!$A$2:$A$8001,0)),7)</f>
        <v>2024-10</v>
      </c>
    </row>
    <row r="4249" customFormat="false" ht="15" hidden="false" customHeight="true" outlineLevel="0" collapsed="false">
      <c r="A4249" s="1" t="s">
        <v>14719</v>
      </c>
      <c r="B4249" s="1" t="s">
        <v>4480</v>
      </c>
      <c r="C4249" s="1" t="s">
        <v>1959</v>
      </c>
      <c r="D4249" s="1" t="n">
        <v>1</v>
      </c>
      <c r="E4249" s="16" t="n">
        <v>2142.79</v>
      </c>
      <c r="F4249" s="17" t="n">
        <v>0.05</v>
      </c>
      <c r="G4249" s="16" t="n">
        <v>2035.65</v>
      </c>
      <c r="I4249" s="1" t="str">
        <f aca="false">INDEX(Products!$C$2:$C$51,MATCH(C4249,Products!$A$2:$A$51,0))</f>
        <v>Home &amp; Kitchen</v>
      </c>
      <c r="J4249" s="1" t="str">
        <f aca="false">INDEX(Orders!$E$2:$E$8001,MATCH(B4249,Orders!$A$2:$A$8001,0))</f>
        <v>Returned</v>
      </c>
      <c r="K4249" s="1" t="str">
        <f aca="false">LEFT(INDEX(Orders!$C$2:$C$8001,MATCH(B4249,Orders!$A$2:$A$8001,0)),7)</f>
        <v>2025-05</v>
      </c>
    </row>
    <row r="4250" customFormat="false" ht="15" hidden="false" customHeight="true" outlineLevel="0" collapsed="false">
      <c r="A4250" s="1" t="s">
        <v>14720</v>
      </c>
      <c r="B4250" s="1" t="s">
        <v>4480</v>
      </c>
      <c r="C4250" s="1" t="s">
        <v>1953</v>
      </c>
      <c r="D4250" s="1" t="n">
        <v>1</v>
      </c>
      <c r="E4250" s="16" t="n">
        <v>4914.12</v>
      </c>
      <c r="F4250" s="17" t="n">
        <v>0</v>
      </c>
      <c r="G4250" s="16" t="n">
        <v>4914.12</v>
      </c>
      <c r="I4250" s="1" t="str">
        <f aca="false">INDEX(Products!$C$2:$C$51,MATCH(C4250,Products!$A$2:$A$51,0))</f>
        <v>Fashion</v>
      </c>
      <c r="J4250" s="1" t="str">
        <f aca="false">INDEX(Orders!$E$2:$E$8001,MATCH(B4250,Orders!$A$2:$A$8001,0))</f>
        <v>Returned</v>
      </c>
      <c r="K4250" s="1" t="str">
        <f aca="false">LEFT(INDEX(Orders!$C$2:$C$8001,MATCH(B4250,Orders!$A$2:$A$8001,0)),7)</f>
        <v>2025-05</v>
      </c>
    </row>
    <row r="4251" customFormat="false" ht="15" hidden="false" customHeight="true" outlineLevel="0" collapsed="false">
      <c r="A4251" s="1" t="s">
        <v>14721</v>
      </c>
      <c r="B4251" s="1" t="s">
        <v>4481</v>
      </c>
      <c r="C4251" s="1" t="s">
        <v>1965</v>
      </c>
      <c r="D4251" s="1" t="n">
        <v>1</v>
      </c>
      <c r="E4251" s="16" t="n">
        <v>1145.07</v>
      </c>
      <c r="F4251" s="17" t="n">
        <v>0</v>
      </c>
      <c r="G4251" s="16" t="n">
        <v>1145.07</v>
      </c>
      <c r="I4251" s="1" t="str">
        <f aca="false">INDEX(Products!$C$2:$C$51,MATCH(C4251,Products!$A$2:$A$51,0))</f>
        <v>Home &amp; Kitchen</v>
      </c>
      <c r="J4251" s="1" t="str">
        <f aca="false">INDEX(Orders!$E$2:$E$8001,MATCH(B4251,Orders!$A$2:$A$8001,0))</f>
        <v>Delivered</v>
      </c>
      <c r="K4251" s="1" t="str">
        <f aca="false">LEFT(INDEX(Orders!$C$2:$C$8001,MATCH(B4251,Orders!$A$2:$A$8001,0)),7)</f>
        <v>2024-09</v>
      </c>
    </row>
    <row r="4252" customFormat="false" ht="15" hidden="false" customHeight="true" outlineLevel="0" collapsed="false">
      <c r="A4252" s="1" t="s">
        <v>14722</v>
      </c>
      <c r="B4252" s="1" t="s">
        <v>4482</v>
      </c>
      <c r="C4252" s="1" t="s">
        <v>1937</v>
      </c>
      <c r="D4252" s="1" t="n">
        <v>1</v>
      </c>
      <c r="E4252" s="16" t="n">
        <v>1364.75</v>
      </c>
      <c r="F4252" s="17" t="n">
        <v>0.15</v>
      </c>
      <c r="G4252" s="16" t="n">
        <v>1160.04</v>
      </c>
      <c r="I4252" s="1" t="str">
        <f aca="false">INDEX(Products!$C$2:$C$51,MATCH(C4252,Products!$A$2:$A$51,0))</f>
        <v>Fashion</v>
      </c>
      <c r="J4252" s="1" t="str">
        <f aca="false">INDEX(Orders!$E$2:$E$8001,MATCH(B4252,Orders!$A$2:$A$8001,0))</f>
        <v>Cancelled</v>
      </c>
      <c r="K4252" s="1" t="str">
        <f aca="false">LEFT(INDEX(Orders!$C$2:$C$8001,MATCH(B4252,Orders!$A$2:$A$8001,0)),7)</f>
        <v>2025-11</v>
      </c>
    </row>
    <row r="4253" customFormat="false" ht="15" hidden="false" customHeight="true" outlineLevel="0" collapsed="false">
      <c r="A4253" s="1" t="s">
        <v>14723</v>
      </c>
      <c r="B4253" s="1" t="s">
        <v>4483</v>
      </c>
      <c r="C4253" s="1" t="s">
        <v>1988</v>
      </c>
      <c r="D4253" s="1" t="n">
        <v>2</v>
      </c>
      <c r="E4253" s="16" t="n">
        <v>681.07</v>
      </c>
      <c r="F4253" s="17" t="n">
        <v>0</v>
      </c>
      <c r="G4253" s="16" t="n">
        <v>1362.14</v>
      </c>
      <c r="I4253" s="1" t="str">
        <f aca="false">INDEX(Products!$C$2:$C$51,MATCH(C4253,Products!$A$2:$A$51,0))</f>
        <v>Sports &amp; Fitness</v>
      </c>
      <c r="J4253" s="1" t="str">
        <f aca="false">INDEX(Orders!$E$2:$E$8001,MATCH(B4253,Orders!$A$2:$A$8001,0))</f>
        <v>Cancelled</v>
      </c>
      <c r="K4253" s="1" t="str">
        <f aca="false">LEFT(INDEX(Orders!$C$2:$C$8001,MATCH(B4253,Orders!$A$2:$A$8001,0)),7)</f>
        <v>2024-11</v>
      </c>
    </row>
    <row r="4254" customFormat="false" ht="15" hidden="false" customHeight="true" outlineLevel="0" collapsed="false">
      <c r="A4254" s="1" t="s">
        <v>14724</v>
      </c>
      <c r="B4254" s="1" t="s">
        <v>4484</v>
      </c>
      <c r="C4254" s="1" t="s">
        <v>2006</v>
      </c>
      <c r="D4254" s="1" t="n">
        <v>1</v>
      </c>
      <c r="E4254" s="16" t="n">
        <v>482.17</v>
      </c>
      <c r="F4254" s="17" t="n">
        <v>0</v>
      </c>
      <c r="G4254" s="16" t="n">
        <v>482.17</v>
      </c>
      <c r="I4254" s="1" t="str">
        <f aca="false">INDEX(Products!$C$2:$C$51,MATCH(C4254,Products!$A$2:$A$51,0))</f>
        <v>Books &amp; Stationery</v>
      </c>
      <c r="J4254" s="1" t="str">
        <f aca="false">INDEX(Orders!$E$2:$E$8001,MATCH(B4254,Orders!$A$2:$A$8001,0))</f>
        <v>Returned</v>
      </c>
      <c r="K4254" s="1" t="str">
        <f aca="false">LEFT(INDEX(Orders!$C$2:$C$8001,MATCH(B4254,Orders!$A$2:$A$8001,0)),7)</f>
        <v>2025-11</v>
      </c>
    </row>
    <row r="4255" customFormat="false" ht="15" hidden="false" customHeight="true" outlineLevel="0" collapsed="false">
      <c r="A4255" s="1" t="s">
        <v>14725</v>
      </c>
      <c r="B4255" s="1" t="s">
        <v>4484</v>
      </c>
      <c r="C4255" s="1" t="s">
        <v>1940</v>
      </c>
      <c r="D4255" s="1" t="n">
        <v>2</v>
      </c>
      <c r="E4255" s="16" t="n">
        <v>2374.52</v>
      </c>
      <c r="F4255" s="17" t="n">
        <v>0</v>
      </c>
      <c r="G4255" s="16" t="n">
        <v>4749.04</v>
      </c>
      <c r="I4255" s="1" t="str">
        <f aca="false">INDEX(Products!$C$2:$C$51,MATCH(C4255,Products!$A$2:$A$51,0))</f>
        <v>Fashion</v>
      </c>
      <c r="J4255" s="1" t="str">
        <f aca="false">INDEX(Orders!$E$2:$E$8001,MATCH(B4255,Orders!$A$2:$A$8001,0))</f>
        <v>Returned</v>
      </c>
      <c r="K4255" s="1" t="str">
        <f aca="false">LEFT(INDEX(Orders!$C$2:$C$8001,MATCH(B4255,Orders!$A$2:$A$8001,0)),7)</f>
        <v>2025-11</v>
      </c>
    </row>
    <row r="4256" customFormat="false" ht="15" hidden="false" customHeight="true" outlineLevel="0" collapsed="false">
      <c r="A4256" s="1" t="s">
        <v>14726</v>
      </c>
      <c r="B4256" s="1" t="s">
        <v>4484</v>
      </c>
      <c r="C4256" s="1" t="s">
        <v>1938</v>
      </c>
      <c r="D4256" s="1" t="n">
        <v>3</v>
      </c>
      <c r="E4256" s="16" t="n">
        <v>1572.6</v>
      </c>
      <c r="F4256" s="17" t="n">
        <v>0</v>
      </c>
      <c r="G4256" s="16" t="n">
        <v>4717.8</v>
      </c>
      <c r="I4256" s="1" t="str">
        <f aca="false">INDEX(Products!$C$2:$C$51,MATCH(C4256,Products!$A$2:$A$51,0))</f>
        <v>Fashion</v>
      </c>
      <c r="J4256" s="1" t="str">
        <f aca="false">INDEX(Orders!$E$2:$E$8001,MATCH(B4256,Orders!$A$2:$A$8001,0))</f>
        <v>Returned</v>
      </c>
      <c r="K4256" s="1" t="str">
        <f aca="false">LEFT(INDEX(Orders!$C$2:$C$8001,MATCH(B4256,Orders!$A$2:$A$8001,0)),7)</f>
        <v>2025-11</v>
      </c>
    </row>
    <row r="4257" customFormat="false" ht="15" hidden="false" customHeight="true" outlineLevel="0" collapsed="false">
      <c r="A4257" s="1" t="s">
        <v>14727</v>
      </c>
      <c r="B4257" s="1" t="s">
        <v>4485</v>
      </c>
      <c r="C4257" s="1" t="s">
        <v>2007</v>
      </c>
      <c r="D4257" s="1" t="n">
        <v>1</v>
      </c>
      <c r="E4257" s="16" t="n">
        <v>750.27</v>
      </c>
      <c r="F4257" s="17" t="n">
        <v>0</v>
      </c>
      <c r="G4257" s="16" t="n">
        <v>750.27</v>
      </c>
      <c r="I4257" s="1" t="str">
        <f aca="false">INDEX(Products!$C$2:$C$51,MATCH(C4257,Products!$A$2:$A$51,0))</f>
        <v>Books &amp; Stationery</v>
      </c>
      <c r="J4257" s="1" t="str">
        <f aca="false">INDEX(Orders!$E$2:$E$8001,MATCH(B4257,Orders!$A$2:$A$8001,0))</f>
        <v>Delivered</v>
      </c>
      <c r="K4257" s="1" t="str">
        <f aca="false">LEFT(INDEX(Orders!$C$2:$C$8001,MATCH(B4257,Orders!$A$2:$A$8001,0)),7)</f>
        <v>2025-08</v>
      </c>
    </row>
    <row r="4258" customFormat="false" ht="15" hidden="false" customHeight="true" outlineLevel="0" collapsed="false">
      <c r="A4258" s="1" t="s">
        <v>14728</v>
      </c>
      <c r="B4258" s="1" t="s">
        <v>4485</v>
      </c>
      <c r="C4258" s="1" t="s">
        <v>1990</v>
      </c>
      <c r="D4258" s="1" t="n">
        <v>1</v>
      </c>
      <c r="E4258" s="16" t="n">
        <v>5311.32</v>
      </c>
      <c r="F4258" s="17" t="n">
        <v>0.1</v>
      </c>
      <c r="G4258" s="16" t="n">
        <v>4780.19</v>
      </c>
      <c r="I4258" s="1" t="str">
        <f aca="false">INDEX(Products!$C$2:$C$51,MATCH(C4258,Products!$A$2:$A$51,0))</f>
        <v>Sports &amp; Fitness</v>
      </c>
      <c r="J4258" s="1" t="str">
        <f aca="false">INDEX(Orders!$E$2:$E$8001,MATCH(B4258,Orders!$A$2:$A$8001,0))</f>
        <v>Delivered</v>
      </c>
      <c r="K4258" s="1" t="str">
        <f aca="false">LEFT(INDEX(Orders!$C$2:$C$8001,MATCH(B4258,Orders!$A$2:$A$8001,0)),7)</f>
        <v>2025-08</v>
      </c>
    </row>
    <row r="4259" customFormat="false" ht="15" hidden="false" customHeight="true" outlineLevel="0" collapsed="false">
      <c r="A4259" s="1" t="s">
        <v>14729</v>
      </c>
      <c r="B4259" s="1" t="s">
        <v>4485</v>
      </c>
      <c r="C4259" s="1" t="s">
        <v>1940</v>
      </c>
      <c r="D4259" s="1" t="n">
        <v>1</v>
      </c>
      <c r="E4259" s="16" t="n">
        <v>2374.52</v>
      </c>
      <c r="F4259" s="17" t="n">
        <v>0.15</v>
      </c>
      <c r="G4259" s="16" t="n">
        <v>2018.34</v>
      </c>
      <c r="I4259" s="1" t="str">
        <f aca="false">INDEX(Products!$C$2:$C$51,MATCH(C4259,Products!$A$2:$A$51,0))</f>
        <v>Fashion</v>
      </c>
      <c r="J4259" s="1" t="str">
        <f aca="false">INDEX(Orders!$E$2:$E$8001,MATCH(B4259,Orders!$A$2:$A$8001,0))</f>
        <v>Delivered</v>
      </c>
      <c r="K4259" s="1" t="str">
        <f aca="false">LEFT(INDEX(Orders!$C$2:$C$8001,MATCH(B4259,Orders!$A$2:$A$8001,0)),7)</f>
        <v>2025-08</v>
      </c>
    </row>
    <row r="4260" customFormat="false" ht="15" hidden="false" customHeight="true" outlineLevel="0" collapsed="false">
      <c r="A4260" s="1" t="s">
        <v>14730</v>
      </c>
      <c r="B4260" s="1" t="s">
        <v>4486</v>
      </c>
      <c r="C4260" s="1" t="s">
        <v>2000</v>
      </c>
      <c r="D4260" s="1" t="n">
        <v>1</v>
      </c>
      <c r="E4260" s="16" t="n">
        <v>425.08</v>
      </c>
      <c r="F4260" s="17" t="n">
        <v>0.2</v>
      </c>
      <c r="G4260" s="16" t="n">
        <v>340.06</v>
      </c>
      <c r="I4260" s="1" t="str">
        <f aca="false">INDEX(Products!$C$2:$C$51,MATCH(C4260,Products!$A$2:$A$51,0))</f>
        <v>Books &amp; Stationery</v>
      </c>
      <c r="J4260" s="1" t="str">
        <f aca="false">INDEX(Orders!$E$2:$E$8001,MATCH(B4260,Orders!$A$2:$A$8001,0))</f>
        <v>Returned</v>
      </c>
      <c r="K4260" s="1" t="str">
        <f aca="false">LEFT(INDEX(Orders!$C$2:$C$8001,MATCH(B4260,Orders!$A$2:$A$8001,0)),7)</f>
        <v>2024-01</v>
      </c>
    </row>
    <row r="4261" customFormat="false" ht="15" hidden="false" customHeight="true" outlineLevel="0" collapsed="false">
      <c r="A4261" s="1" t="s">
        <v>14731</v>
      </c>
      <c r="B4261" s="1" t="s">
        <v>4486</v>
      </c>
      <c r="C4261" s="1" t="s">
        <v>1953</v>
      </c>
      <c r="D4261" s="1" t="n">
        <v>1</v>
      </c>
      <c r="E4261" s="16" t="n">
        <v>4914.12</v>
      </c>
      <c r="F4261" s="17" t="n">
        <v>0.15</v>
      </c>
      <c r="G4261" s="16" t="n">
        <v>4177</v>
      </c>
      <c r="I4261" s="1" t="str">
        <f aca="false">INDEX(Products!$C$2:$C$51,MATCH(C4261,Products!$A$2:$A$51,0))</f>
        <v>Fashion</v>
      </c>
      <c r="J4261" s="1" t="str">
        <f aca="false">INDEX(Orders!$E$2:$E$8001,MATCH(B4261,Orders!$A$2:$A$8001,0))</f>
        <v>Returned</v>
      </c>
      <c r="K4261" s="1" t="str">
        <f aca="false">LEFT(INDEX(Orders!$C$2:$C$8001,MATCH(B4261,Orders!$A$2:$A$8001,0)),7)</f>
        <v>2024-01</v>
      </c>
    </row>
    <row r="4262" customFormat="false" ht="15" hidden="false" customHeight="true" outlineLevel="0" collapsed="false">
      <c r="A4262" s="1" t="s">
        <v>14732</v>
      </c>
      <c r="B4262" s="1" t="s">
        <v>4486</v>
      </c>
      <c r="C4262" s="1" t="s">
        <v>1976</v>
      </c>
      <c r="D4262" s="1" t="n">
        <v>1</v>
      </c>
      <c r="E4262" s="16" t="n">
        <v>1603.35</v>
      </c>
      <c r="F4262" s="17" t="n">
        <v>0.15</v>
      </c>
      <c r="G4262" s="16" t="n">
        <v>1362.85</v>
      </c>
      <c r="I4262" s="1" t="str">
        <f aca="false">INDEX(Products!$C$2:$C$51,MATCH(C4262,Products!$A$2:$A$51,0))</f>
        <v>Beauty &amp; Personal Care</v>
      </c>
      <c r="J4262" s="1" t="str">
        <f aca="false">INDEX(Orders!$E$2:$E$8001,MATCH(B4262,Orders!$A$2:$A$8001,0))</f>
        <v>Returned</v>
      </c>
      <c r="K4262" s="1" t="str">
        <f aca="false">LEFT(INDEX(Orders!$C$2:$C$8001,MATCH(B4262,Orders!$A$2:$A$8001,0)),7)</f>
        <v>2024-01</v>
      </c>
    </row>
    <row r="4263" customFormat="false" ht="15" hidden="false" customHeight="true" outlineLevel="0" collapsed="false">
      <c r="A4263" s="1" t="s">
        <v>14733</v>
      </c>
      <c r="B4263" s="1" t="s">
        <v>4488</v>
      </c>
      <c r="C4263" s="1" t="s">
        <v>1920</v>
      </c>
      <c r="D4263" s="1" t="n">
        <v>3</v>
      </c>
      <c r="E4263" s="16" t="n">
        <v>4273.58</v>
      </c>
      <c r="F4263" s="17" t="n">
        <v>0</v>
      </c>
      <c r="G4263" s="16" t="n">
        <v>12820.74</v>
      </c>
      <c r="I4263" s="1" t="str">
        <f aca="false">INDEX(Products!$C$2:$C$51,MATCH(C4263,Products!$A$2:$A$51,0))</f>
        <v>Electronics</v>
      </c>
      <c r="J4263" s="1" t="str">
        <f aca="false">INDEX(Orders!$E$2:$E$8001,MATCH(B4263,Orders!$A$2:$A$8001,0))</f>
        <v>Delivered</v>
      </c>
      <c r="K4263" s="1" t="str">
        <f aca="false">LEFT(INDEX(Orders!$C$2:$C$8001,MATCH(B4263,Orders!$A$2:$A$8001,0)),7)</f>
        <v>2024-04</v>
      </c>
    </row>
    <row r="4264" customFormat="false" ht="15" hidden="false" customHeight="true" outlineLevel="0" collapsed="false">
      <c r="A4264" s="1" t="s">
        <v>14734</v>
      </c>
      <c r="B4264" s="1" t="s">
        <v>4488</v>
      </c>
      <c r="C4264" s="1" t="s">
        <v>2007</v>
      </c>
      <c r="D4264" s="1" t="n">
        <v>1</v>
      </c>
      <c r="E4264" s="16" t="n">
        <v>750.27</v>
      </c>
      <c r="F4264" s="17" t="n">
        <v>0.2</v>
      </c>
      <c r="G4264" s="16" t="n">
        <v>600.22</v>
      </c>
      <c r="I4264" s="1" t="str">
        <f aca="false">INDEX(Products!$C$2:$C$51,MATCH(C4264,Products!$A$2:$A$51,0))</f>
        <v>Books &amp; Stationery</v>
      </c>
      <c r="J4264" s="1" t="str">
        <f aca="false">INDEX(Orders!$E$2:$E$8001,MATCH(B4264,Orders!$A$2:$A$8001,0))</f>
        <v>Delivered</v>
      </c>
      <c r="K4264" s="1" t="str">
        <f aca="false">LEFT(INDEX(Orders!$C$2:$C$8001,MATCH(B4264,Orders!$A$2:$A$8001,0)),7)</f>
        <v>2024-04</v>
      </c>
    </row>
    <row r="4265" customFormat="false" ht="15" hidden="false" customHeight="true" outlineLevel="0" collapsed="false">
      <c r="A4265" s="1" t="s">
        <v>14735</v>
      </c>
      <c r="B4265" s="1" t="s">
        <v>4488</v>
      </c>
      <c r="C4265" s="1" t="s">
        <v>1976</v>
      </c>
      <c r="D4265" s="1" t="n">
        <v>1</v>
      </c>
      <c r="E4265" s="16" t="n">
        <v>1603.35</v>
      </c>
      <c r="F4265" s="17" t="n">
        <v>0.05</v>
      </c>
      <c r="G4265" s="16" t="n">
        <v>1523.18</v>
      </c>
      <c r="I4265" s="1" t="str">
        <f aca="false">INDEX(Products!$C$2:$C$51,MATCH(C4265,Products!$A$2:$A$51,0))</f>
        <v>Beauty &amp; Personal Care</v>
      </c>
      <c r="J4265" s="1" t="str">
        <f aca="false">INDEX(Orders!$E$2:$E$8001,MATCH(B4265,Orders!$A$2:$A$8001,0))</f>
        <v>Delivered</v>
      </c>
      <c r="K4265" s="1" t="str">
        <f aca="false">LEFT(INDEX(Orders!$C$2:$C$8001,MATCH(B4265,Orders!$A$2:$A$8001,0)),7)</f>
        <v>2024-04</v>
      </c>
    </row>
    <row r="4266" customFormat="false" ht="15" hidden="false" customHeight="true" outlineLevel="0" collapsed="false">
      <c r="A4266" s="1" t="s">
        <v>14736</v>
      </c>
      <c r="B4266" s="1" t="s">
        <v>4489</v>
      </c>
      <c r="C4266" s="1" t="s">
        <v>1940</v>
      </c>
      <c r="D4266" s="1" t="n">
        <v>2</v>
      </c>
      <c r="E4266" s="16" t="n">
        <v>2374.52</v>
      </c>
      <c r="F4266" s="17" t="n">
        <v>0.05</v>
      </c>
      <c r="G4266" s="16" t="n">
        <v>4511.59</v>
      </c>
      <c r="I4266" s="1" t="str">
        <f aca="false">INDEX(Products!$C$2:$C$51,MATCH(C4266,Products!$A$2:$A$51,0))</f>
        <v>Fashion</v>
      </c>
      <c r="J4266" s="1" t="str">
        <f aca="false">INDEX(Orders!$E$2:$E$8001,MATCH(B4266,Orders!$A$2:$A$8001,0))</f>
        <v>Delivered</v>
      </c>
      <c r="K4266" s="1" t="str">
        <f aca="false">LEFT(INDEX(Orders!$C$2:$C$8001,MATCH(B4266,Orders!$A$2:$A$8001,0)),7)</f>
        <v>2025-04</v>
      </c>
    </row>
    <row r="4267" customFormat="false" ht="15" hidden="false" customHeight="true" outlineLevel="0" collapsed="false">
      <c r="A4267" s="1" t="s">
        <v>14737</v>
      </c>
      <c r="B4267" s="1" t="s">
        <v>4490</v>
      </c>
      <c r="C4267" s="1" t="s">
        <v>1990</v>
      </c>
      <c r="D4267" s="1" t="n">
        <v>1</v>
      </c>
      <c r="E4267" s="16" t="n">
        <v>5311.32</v>
      </c>
      <c r="F4267" s="17" t="n">
        <v>0</v>
      </c>
      <c r="G4267" s="16" t="n">
        <v>5311.32</v>
      </c>
      <c r="I4267" s="1" t="str">
        <f aca="false">INDEX(Products!$C$2:$C$51,MATCH(C4267,Products!$A$2:$A$51,0))</f>
        <v>Sports &amp; Fitness</v>
      </c>
      <c r="J4267" s="1" t="str">
        <f aca="false">INDEX(Orders!$E$2:$E$8001,MATCH(B4267,Orders!$A$2:$A$8001,0))</f>
        <v>Delivered</v>
      </c>
      <c r="K4267" s="1" t="str">
        <f aca="false">LEFT(INDEX(Orders!$C$2:$C$8001,MATCH(B4267,Orders!$A$2:$A$8001,0)),7)</f>
        <v>2025-10</v>
      </c>
    </row>
    <row r="4268" customFormat="false" ht="15" hidden="false" customHeight="true" outlineLevel="0" collapsed="false">
      <c r="A4268" s="1" t="s">
        <v>14738</v>
      </c>
      <c r="B4268" s="1" t="s">
        <v>4491</v>
      </c>
      <c r="C4268" s="1" t="s">
        <v>2004</v>
      </c>
      <c r="D4268" s="1" t="n">
        <v>1</v>
      </c>
      <c r="E4268" s="16" t="n">
        <v>645.89</v>
      </c>
      <c r="F4268" s="17" t="n">
        <v>0.1</v>
      </c>
      <c r="G4268" s="16" t="n">
        <v>581.3</v>
      </c>
      <c r="I4268" s="1" t="str">
        <f aca="false">INDEX(Products!$C$2:$C$51,MATCH(C4268,Products!$A$2:$A$51,0))</f>
        <v>Books &amp; Stationery</v>
      </c>
      <c r="J4268" s="1" t="str">
        <f aca="false">INDEX(Orders!$E$2:$E$8001,MATCH(B4268,Orders!$A$2:$A$8001,0))</f>
        <v>Delivered</v>
      </c>
      <c r="K4268" s="1" t="str">
        <f aca="false">LEFT(INDEX(Orders!$C$2:$C$8001,MATCH(B4268,Orders!$A$2:$A$8001,0)),7)</f>
        <v>2025-08</v>
      </c>
    </row>
    <row r="4269" customFormat="false" ht="15" hidden="false" customHeight="true" outlineLevel="0" collapsed="false">
      <c r="A4269" s="1" t="s">
        <v>14739</v>
      </c>
      <c r="B4269" s="1" t="s">
        <v>4491</v>
      </c>
      <c r="C4269" s="1" t="s">
        <v>1963</v>
      </c>
      <c r="D4269" s="1" t="n">
        <v>1</v>
      </c>
      <c r="E4269" s="16" t="n">
        <v>1494.98</v>
      </c>
      <c r="F4269" s="17" t="n">
        <v>0</v>
      </c>
      <c r="G4269" s="16" t="n">
        <v>1494.98</v>
      </c>
      <c r="I4269" s="1" t="str">
        <f aca="false">INDEX(Products!$C$2:$C$51,MATCH(C4269,Products!$A$2:$A$51,0))</f>
        <v>Home &amp; Kitchen</v>
      </c>
      <c r="J4269" s="1" t="str">
        <f aca="false">INDEX(Orders!$E$2:$E$8001,MATCH(B4269,Orders!$A$2:$A$8001,0))</f>
        <v>Delivered</v>
      </c>
      <c r="K4269" s="1" t="str">
        <f aca="false">LEFT(INDEX(Orders!$C$2:$C$8001,MATCH(B4269,Orders!$A$2:$A$8001,0)),7)</f>
        <v>2025-08</v>
      </c>
    </row>
    <row r="4270" customFormat="false" ht="15" hidden="false" customHeight="true" outlineLevel="0" collapsed="false">
      <c r="A4270" s="1" t="s">
        <v>14740</v>
      </c>
      <c r="B4270" s="1" t="s">
        <v>4492</v>
      </c>
      <c r="C4270" s="1" t="s">
        <v>1977</v>
      </c>
      <c r="D4270" s="1" t="n">
        <v>1</v>
      </c>
      <c r="E4270" s="16" t="n">
        <v>2386.05</v>
      </c>
      <c r="F4270" s="17" t="n">
        <v>0.05</v>
      </c>
      <c r="G4270" s="16" t="n">
        <v>2266.75</v>
      </c>
      <c r="I4270" s="1" t="str">
        <f aca="false">INDEX(Products!$C$2:$C$51,MATCH(C4270,Products!$A$2:$A$51,0))</f>
        <v>Beauty &amp; Personal Care</v>
      </c>
      <c r="J4270" s="1" t="str">
        <f aca="false">INDEX(Orders!$E$2:$E$8001,MATCH(B4270,Orders!$A$2:$A$8001,0))</f>
        <v>Cancelled</v>
      </c>
      <c r="K4270" s="1" t="str">
        <f aca="false">LEFT(INDEX(Orders!$C$2:$C$8001,MATCH(B4270,Orders!$A$2:$A$8001,0)),7)</f>
        <v>2024-06</v>
      </c>
    </row>
    <row r="4271" customFormat="false" ht="15" hidden="false" customHeight="true" outlineLevel="0" collapsed="false">
      <c r="A4271" s="1" t="s">
        <v>14741</v>
      </c>
      <c r="B4271" s="1" t="s">
        <v>4492</v>
      </c>
      <c r="C4271" s="1" t="s">
        <v>2007</v>
      </c>
      <c r="D4271" s="1" t="n">
        <v>1</v>
      </c>
      <c r="E4271" s="16" t="n">
        <v>750.27</v>
      </c>
      <c r="F4271" s="17" t="n">
        <v>0.15</v>
      </c>
      <c r="G4271" s="16" t="n">
        <v>637.73</v>
      </c>
      <c r="I4271" s="1" t="str">
        <f aca="false">INDEX(Products!$C$2:$C$51,MATCH(C4271,Products!$A$2:$A$51,0))</f>
        <v>Books &amp; Stationery</v>
      </c>
      <c r="J4271" s="1" t="str">
        <f aca="false">INDEX(Orders!$E$2:$E$8001,MATCH(B4271,Orders!$A$2:$A$8001,0))</f>
        <v>Cancelled</v>
      </c>
      <c r="K4271" s="1" t="str">
        <f aca="false">LEFT(INDEX(Orders!$C$2:$C$8001,MATCH(B4271,Orders!$A$2:$A$8001,0)),7)</f>
        <v>2024-06</v>
      </c>
    </row>
    <row r="4272" customFormat="false" ht="15" hidden="false" customHeight="true" outlineLevel="0" collapsed="false">
      <c r="A4272" s="1" t="s">
        <v>14742</v>
      </c>
      <c r="B4272" s="1" t="s">
        <v>4494</v>
      </c>
      <c r="C4272" s="1" t="s">
        <v>1940</v>
      </c>
      <c r="D4272" s="1" t="n">
        <v>1</v>
      </c>
      <c r="E4272" s="16" t="n">
        <v>2374.52</v>
      </c>
      <c r="F4272" s="17" t="n">
        <v>0.05</v>
      </c>
      <c r="G4272" s="16" t="n">
        <v>2255.79</v>
      </c>
      <c r="I4272" s="1" t="str">
        <f aca="false">INDEX(Products!$C$2:$C$51,MATCH(C4272,Products!$A$2:$A$51,0))</f>
        <v>Fashion</v>
      </c>
      <c r="J4272" s="1" t="str">
        <f aca="false">INDEX(Orders!$E$2:$E$8001,MATCH(B4272,Orders!$A$2:$A$8001,0))</f>
        <v>Delivered</v>
      </c>
      <c r="K4272" s="1" t="str">
        <f aca="false">LEFT(INDEX(Orders!$C$2:$C$8001,MATCH(B4272,Orders!$A$2:$A$8001,0)),7)</f>
        <v>2025-01</v>
      </c>
    </row>
    <row r="4273" customFormat="false" ht="15" hidden="false" customHeight="true" outlineLevel="0" collapsed="false">
      <c r="A4273" s="1" t="s">
        <v>14743</v>
      </c>
      <c r="B4273" s="1" t="s">
        <v>4494</v>
      </c>
      <c r="C4273" s="1" t="s">
        <v>1926</v>
      </c>
      <c r="D4273" s="1" t="n">
        <v>1</v>
      </c>
      <c r="E4273" s="16" t="n">
        <v>1478.08</v>
      </c>
      <c r="F4273" s="17" t="n">
        <v>0</v>
      </c>
      <c r="G4273" s="16" t="n">
        <v>1478.08</v>
      </c>
      <c r="I4273" s="1" t="str">
        <f aca="false">INDEX(Products!$C$2:$C$51,MATCH(C4273,Products!$A$2:$A$51,0))</f>
        <v>Electronics</v>
      </c>
      <c r="J4273" s="1" t="str">
        <f aca="false">INDEX(Orders!$E$2:$E$8001,MATCH(B4273,Orders!$A$2:$A$8001,0))</f>
        <v>Delivered</v>
      </c>
      <c r="K4273" s="1" t="str">
        <f aca="false">LEFT(INDEX(Orders!$C$2:$C$8001,MATCH(B4273,Orders!$A$2:$A$8001,0)),7)</f>
        <v>2025-01</v>
      </c>
    </row>
    <row r="4274" customFormat="false" ht="15" hidden="false" customHeight="true" outlineLevel="0" collapsed="false">
      <c r="A4274" s="1" t="s">
        <v>14744</v>
      </c>
      <c r="B4274" s="1" t="s">
        <v>4494</v>
      </c>
      <c r="C4274" s="1" t="s">
        <v>1995</v>
      </c>
      <c r="D4274" s="1" t="n">
        <v>1</v>
      </c>
      <c r="E4274" s="16" t="n">
        <v>2914.27</v>
      </c>
      <c r="F4274" s="17" t="n">
        <v>0</v>
      </c>
      <c r="G4274" s="16" t="n">
        <v>2914.27</v>
      </c>
      <c r="I4274" s="1" t="str">
        <f aca="false">INDEX(Products!$C$2:$C$51,MATCH(C4274,Products!$A$2:$A$51,0))</f>
        <v>Sports &amp; Fitness</v>
      </c>
      <c r="J4274" s="1" t="str">
        <f aca="false">INDEX(Orders!$E$2:$E$8001,MATCH(B4274,Orders!$A$2:$A$8001,0))</f>
        <v>Delivered</v>
      </c>
      <c r="K4274" s="1" t="str">
        <f aca="false">LEFT(INDEX(Orders!$C$2:$C$8001,MATCH(B4274,Orders!$A$2:$A$8001,0)),7)</f>
        <v>2025-01</v>
      </c>
    </row>
    <row r="4275" customFormat="false" ht="15" hidden="false" customHeight="true" outlineLevel="0" collapsed="false">
      <c r="A4275" s="1" t="s">
        <v>14745</v>
      </c>
      <c r="B4275" s="1" t="s">
        <v>4494</v>
      </c>
      <c r="C4275" s="1" t="s">
        <v>1953</v>
      </c>
      <c r="D4275" s="1" t="n">
        <v>1</v>
      </c>
      <c r="E4275" s="16" t="n">
        <v>4914.12</v>
      </c>
      <c r="F4275" s="17" t="n">
        <v>0.1</v>
      </c>
      <c r="G4275" s="16" t="n">
        <v>4422.71</v>
      </c>
      <c r="I4275" s="1" t="str">
        <f aca="false">INDEX(Products!$C$2:$C$51,MATCH(C4275,Products!$A$2:$A$51,0))</f>
        <v>Fashion</v>
      </c>
      <c r="J4275" s="1" t="str">
        <f aca="false">INDEX(Orders!$E$2:$E$8001,MATCH(B4275,Orders!$A$2:$A$8001,0))</f>
        <v>Delivered</v>
      </c>
      <c r="K4275" s="1" t="str">
        <f aca="false">LEFT(INDEX(Orders!$C$2:$C$8001,MATCH(B4275,Orders!$A$2:$A$8001,0)),7)</f>
        <v>2025-01</v>
      </c>
    </row>
    <row r="4276" customFormat="false" ht="15" hidden="false" customHeight="true" outlineLevel="0" collapsed="false">
      <c r="A4276" s="1" t="s">
        <v>14746</v>
      </c>
      <c r="B4276" s="1" t="s">
        <v>4495</v>
      </c>
      <c r="C4276" s="1" t="s">
        <v>1973</v>
      </c>
      <c r="D4276" s="1" t="n">
        <v>1</v>
      </c>
      <c r="E4276" s="16" t="n">
        <v>1158.24</v>
      </c>
      <c r="F4276" s="17" t="n">
        <v>0.05</v>
      </c>
      <c r="G4276" s="16" t="n">
        <v>1100.33</v>
      </c>
      <c r="I4276" s="1" t="str">
        <f aca="false">INDEX(Products!$C$2:$C$51,MATCH(C4276,Products!$A$2:$A$51,0))</f>
        <v>Home &amp; Kitchen</v>
      </c>
      <c r="J4276" s="1" t="str">
        <f aca="false">INDEX(Orders!$E$2:$E$8001,MATCH(B4276,Orders!$A$2:$A$8001,0))</f>
        <v>Delivered</v>
      </c>
      <c r="K4276" s="1" t="str">
        <f aca="false">LEFT(INDEX(Orders!$C$2:$C$8001,MATCH(B4276,Orders!$A$2:$A$8001,0)),7)</f>
        <v>2024-06</v>
      </c>
    </row>
    <row r="4277" customFormat="false" ht="15" hidden="false" customHeight="true" outlineLevel="0" collapsed="false">
      <c r="A4277" s="1" t="s">
        <v>14747</v>
      </c>
      <c r="B4277" s="1" t="s">
        <v>4495</v>
      </c>
      <c r="C4277" s="1" t="s">
        <v>2007</v>
      </c>
      <c r="D4277" s="1" t="n">
        <v>3</v>
      </c>
      <c r="E4277" s="16" t="n">
        <v>750.27</v>
      </c>
      <c r="F4277" s="17" t="n">
        <v>0.15</v>
      </c>
      <c r="G4277" s="16" t="n">
        <v>1913.19</v>
      </c>
      <c r="I4277" s="1" t="str">
        <f aca="false">INDEX(Products!$C$2:$C$51,MATCH(C4277,Products!$A$2:$A$51,0))</f>
        <v>Books &amp; Stationery</v>
      </c>
      <c r="J4277" s="1" t="str">
        <f aca="false">INDEX(Orders!$E$2:$E$8001,MATCH(B4277,Orders!$A$2:$A$8001,0))</f>
        <v>Delivered</v>
      </c>
      <c r="K4277" s="1" t="str">
        <f aca="false">LEFT(INDEX(Orders!$C$2:$C$8001,MATCH(B4277,Orders!$A$2:$A$8001,0)),7)</f>
        <v>2024-06</v>
      </c>
    </row>
    <row r="4278" customFormat="false" ht="15" hidden="false" customHeight="true" outlineLevel="0" collapsed="false">
      <c r="A4278" s="1" t="s">
        <v>14748</v>
      </c>
      <c r="B4278" s="1" t="s">
        <v>4496</v>
      </c>
      <c r="C4278" s="1" t="s">
        <v>1971</v>
      </c>
      <c r="D4278" s="1" t="n">
        <v>2</v>
      </c>
      <c r="E4278" s="16" t="n">
        <v>2073.63</v>
      </c>
      <c r="F4278" s="17" t="n">
        <v>0.15</v>
      </c>
      <c r="G4278" s="16" t="n">
        <v>3525.17</v>
      </c>
      <c r="I4278" s="1" t="str">
        <f aca="false">INDEX(Products!$C$2:$C$51,MATCH(C4278,Products!$A$2:$A$51,0))</f>
        <v>Home &amp; Kitchen</v>
      </c>
      <c r="J4278" s="1" t="str">
        <f aca="false">INDEX(Orders!$E$2:$E$8001,MATCH(B4278,Orders!$A$2:$A$8001,0))</f>
        <v>Delivered</v>
      </c>
      <c r="K4278" s="1" t="str">
        <f aca="false">LEFT(INDEX(Orders!$C$2:$C$8001,MATCH(B4278,Orders!$A$2:$A$8001,0)),7)</f>
        <v>2025-03</v>
      </c>
    </row>
    <row r="4279" customFormat="false" ht="15" hidden="false" customHeight="true" outlineLevel="0" collapsed="false">
      <c r="A4279" s="1" t="s">
        <v>14749</v>
      </c>
      <c r="B4279" s="1" t="s">
        <v>4496</v>
      </c>
      <c r="C4279" s="1" t="s">
        <v>2006</v>
      </c>
      <c r="D4279" s="1" t="n">
        <v>1</v>
      </c>
      <c r="E4279" s="16" t="n">
        <v>482.17</v>
      </c>
      <c r="F4279" s="17" t="n">
        <v>0</v>
      </c>
      <c r="G4279" s="16" t="n">
        <v>482.17</v>
      </c>
      <c r="I4279" s="1" t="str">
        <f aca="false">INDEX(Products!$C$2:$C$51,MATCH(C4279,Products!$A$2:$A$51,0))</f>
        <v>Books &amp; Stationery</v>
      </c>
      <c r="J4279" s="1" t="str">
        <f aca="false">INDEX(Orders!$E$2:$E$8001,MATCH(B4279,Orders!$A$2:$A$8001,0))</f>
        <v>Delivered</v>
      </c>
      <c r="K4279" s="1" t="str">
        <f aca="false">LEFT(INDEX(Orders!$C$2:$C$8001,MATCH(B4279,Orders!$A$2:$A$8001,0)),7)</f>
        <v>2025-03</v>
      </c>
    </row>
    <row r="4280" customFormat="false" ht="15" hidden="false" customHeight="true" outlineLevel="0" collapsed="false">
      <c r="A4280" s="1" t="s">
        <v>14750</v>
      </c>
      <c r="B4280" s="1" t="s">
        <v>4497</v>
      </c>
      <c r="C4280" s="1" t="s">
        <v>1949</v>
      </c>
      <c r="D4280" s="1" t="n">
        <v>1</v>
      </c>
      <c r="E4280" s="16" t="n">
        <v>4185.64</v>
      </c>
      <c r="F4280" s="17" t="n">
        <v>0.1</v>
      </c>
      <c r="G4280" s="16" t="n">
        <v>3767.08</v>
      </c>
      <c r="I4280" s="1" t="str">
        <f aca="false">INDEX(Products!$C$2:$C$51,MATCH(C4280,Products!$A$2:$A$51,0))</f>
        <v>Fashion</v>
      </c>
      <c r="J4280" s="1" t="str">
        <f aca="false">INDEX(Orders!$E$2:$E$8001,MATCH(B4280,Orders!$A$2:$A$8001,0))</f>
        <v>Delivered</v>
      </c>
      <c r="K4280" s="1" t="str">
        <f aca="false">LEFT(INDEX(Orders!$C$2:$C$8001,MATCH(B4280,Orders!$A$2:$A$8001,0)),7)</f>
        <v>2024-06</v>
      </c>
    </row>
    <row r="4281" customFormat="false" ht="15" hidden="false" customHeight="true" outlineLevel="0" collapsed="false">
      <c r="A4281" s="1" t="s">
        <v>14751</v>
      </c>
      <c r="B4281" s="1" t="s">
        <v>4497</v>
      </c>
      <c r="C4281" s="1" t="s">
        <v>1990</v>
      </c>
      <c r="D4281" s="1" t="n">
        <v>1</v>
      </c>
      <c r="E4281" s="16" t="n">
        <v>5311.32</v>
      </c>
      <c r="F4281" s="17" t="n">
        <v>0.15</v>
      </c>
      <c r="G4281" s="16" t="n">
        <v>4514.62</v>
      </c>
      <c r="I4281" s="1" t="str">
        <f aca="false">INDEX(Products!$C$2:$C$51,MATCH(C4281,Products!$A$2:$A$51,0))</f>
        <v>Sports &amp; Fitness</v>
      </c>
      <c r="J4281" s="1" t="str">
        <f aca="false">INDEX(Orders!$E$2:$E$8001,MATCH(B4281,Orders!$A$2:$A$8001,0))</f>
        <v>Delivered</v>
      </c>
      <c r="K4281" s="1" t="str">
        <f aca="false">LEFT(INDEX(Orders!$C$2:$C$8001,MATCH(B4281,Orders!$A$2:$A$8001,0)),7)</f>
        <v>2024-06</v>
      </c>
    </row>
    <row r="4282" customFormat="false" ht="15" hidden="false" customHeight="true" outlineLevel="0" collapsed="false">
      <c r="A4282" s="1" t="s">
        <v>14752</v>
      </c>
      <c r="B4282" s="1" t="s">
        <v>4497</v>
      </c>
      <c r="C4282" s="1" t="s">
        <v>1997</v>
      </c>
      <c r="D4282" s="1" t="n">
        <v>3</v>
      </c>
      <c r="E4282" s="16" t="n">
        <v>311.15</v>
      </c>
      <c r="F4282" s="17" t="n">
        <v>0.15</v>
      </c>
      <c r="G4282" s="16" t="n">
        <v>793.43</v>
      </c>
      <c r="I4282" s="1" t="str">
        <f aca="false">INDEX(Products!$C$2:$C$51,MATCH(C4282,Products!$A$2:$A$51,0))</f>
        <v>Sports &amp; Fitness</v>
      </c>
      <c r="J4282" s="1" t="str">
        <f aca="false">INDEX(Orders!$E$2:$E$8001,MATCH(B4282,Orders!$A$2:$A$8001,0))</f>
        <v>Delivered</v>
      </c>
      <c r="K4282" s="1" t="str">
        <f aca="false">LEFT(INDEX(Orders!$C$2:$C$8001,MATCH(B4282,Orders!$A$2:$A$8001,0)),7)</f>
        <v>2024-06</v>
      </c>
    </row>
    <row r="4283" customFormat="false" ht="15" hidden="false" customHeight="true" outlineLevel="0" collapsed="false">
      <c r="A4283" s="1" t="s">
        <v>14753</v>
      </c>
      <c r="B4283" s="1" t="s">
        <v>4497</v>
      </c>
      <c r="C4283" s="1" t="s">
        <v>2006</v>
      </c>
      <c r="D4283" s="1" t="n">
        <v>1</v>
      </c>
      <c r="E4283" s="16" t="n">
        <v>482.17</v>
      </c>
      <c r="F4283" s="17" t="n">
        <v>0</v>
      </c>
      <c r="G4283" s="16" t="n">
        <v>482.17</v>
      </c>
      <c r="I4283" s="1" t="str">
        <f aca="false">INDEX(Products!$C$2:$C$51,MATCH(C4283,Products!$A$2:$A$51,0))</f>
        <v>Books &amp; Stationery</v>
      </c>
      <c r="J4283" s="1" t="str">
        <f aca="false">INDEX(Orders!$E$2:$E$8001,MATCH(B4283,Orders!$A$2:$A$8001,0))</f>
        <v>Delivered</v>
      </c>
      <c r="K4283" s="1" t="str">
        <f aca="false">LEFT(INDEX(Orders!$C$2:$C$8001,MATCH(B4283,Orders!$A$2:$A$8001,0)),7)</f>
        <v>2024-06</v>
      </c>
    </row>
    <row r="4284" customFormat="false" ht="15" hidden="false" customHeight="true" outlineLevel="0" collapsed="false">
      <c r="A4284" s="1" t="s">
        <v>14754</v>
      </c>
      <c r="B4284" s="1" t="s">
        <v>4498</v>
      </c>
      <c r="C4284" s="1" t="s">
        <v>1940</v>
      </c>
      <c r="D4284" s="1" t="n">
        <v>1</v>
      </c>
      <c r="E4284" s="16" t="n">
        <v>2374.52</v>
      </c>
      <c r="F4284" s="17" t="n">
        <v>0</v>
      </c>
      <c r="G4284" s="16" t="n">
        <v>2374.52</v>
      </c>
      <c r="I4284" s="1" t="str">
        <f aca="false">INDEX(Products!$C$2:$C$51,MATCH(C4284,Products!$A$2:$A$51,0))</f>
        <v>Fashion</v>
      </c>
      <c r="J4284" s="1" t="str">
        <f aca="false">INDEX(Orders!$E$2:$E$8001,MATCH(B4284,Orders!$A$2:$A$8001,0))</f>
        <v>Delivered</v>
      </c>
      <c r="K4284" s="1" t="str">
        <f aca="false">LEFT(INDEX(Orders!$C$2:$C$8001,MATCH(B4284,Orders!$A$2:$A$8001,0)),7)</f>
        <v>2025-07</v>
      </c>
    </row>
    <row r="4285" customFormat="false" ht="15" hidden="false" customHeight="true" outlineLevel="0" collapsed="false">
      <c r="A4285" s="1" t="s">
        <v>14755</v>
      </c>
      <c r="B4285" s="1" t="s">
        <v>4498</v>
      </c>
      <c r="C4285" s="1" t="s">
        <v>1998</v>
      </c>
      <c r="D4285" s="1" t="n">
        <v>1</v>
      </c>
      <c r="E4285" s="16" t="n">
        <v>1335.85</v>
      </c>
      <c r="F4285" s="17" t="n">
        <v>0.15</v>
      </c>
      <c r="G4285" s="16" t="n">
        <v>1135.47</v>
      </c>
      <c r="I4285" s="1" t="str">
        <f aca="false">INDEX(Products!$C$2:$C$51,MATCH(C4285,Products!$A$2:$A$51,0))</f>
        <v>Sports &amp; Fitness</v>
      </c>
      <c r="J4285" s="1" t="str">
        <f aca="false">INDEX(Orders!$E$2:$E$8001,MATCH(B4285,Orders!$A$2:$A$8001,0))</f>
        <v>Delivered</v>
      </c>
      <c r="K4285" s="1" t="str">
        <f aca="false">LEFT(INDEX(Orders!$C$2:$C$8001,MATCH(B4285,Orders!$A$2:$A$8001,0)),7)</f>
        <v>2025-07</v>
      </c>
    </row>
    <row r="4286" customFormat="false" ht="15" hidden="false" customHeight="true" outlineLevel="0" collapsed="false">
      <c r="A4286" s="1" t="s">
        <v>14756</v>
      </c>
      <c r="B4286" s="1" t="s">
        <v>4499</v>
      </c>
      <c r="C4286" s="1" t="s">
        <v>1988</v>
      </c>
      <c r="D4286" s="1" t="n">
        <v>2</v>
      </c>
      <c r="E4286" s="16" t="n">
        <v>681.07</v>
      </c>
      <c r="F4286" s="17" t="n">
        <v>0</v>
      </c>
      <c r="G4286" s="16" t="n">
        <v>1362.14</v>
      </c>
      <c r="I4286" s="1" t="str">
        <f aca="false">INDEX(Products!$C$2:$C$51,MATCH(C4286,Products!$A$2:$A$51,0))</f>
        <v>Sports &amp; Fitness</v>
      </c>
      <c r="J4286" s="1" t="str">
        <f aca="false">INDEX(Orders!$E$2:$E$8001,MATCH(B4286,Orders!$A$2:$A$8001,0))</f>
        <v>Delivered</v>
      </c>
      <c r="K4286" s="1" t="str">
        <f aca="false">LEFT(INDEX(Orders!$C$2:$C$8001,MATCH(B4286,Orders!$A$2:$A$8001,0)),7)</f>
        <v>2024-11</v>
      </c>
    </row>
    <row r="4287" customFormat="false" ht="15" hidden="false" customHeight="true" outlineLevel="0" collapsed="false">
      <c r="A4287" s="1" t="s">
        <v>14757</v>
      </c>
      <c r="B4287" s="1" t="s">
        <v>4499</v>
      </c>
      <c r="C4287" s="1" t="s">
        <v>1940</v>
      </c>
      <c r="D4287" s="1" t="n">
        <v>2</v>
      </c>
      <c r="E4287" s="16" t="n">
        <v>2374.52</v>
      </c>
      <c r="F4287" s="17" t="n">
        <v>0.15</v>
      </c>
      <c r="G4287" s="16" t="n">
        <v>4036.68</v>
      </c>
      <c r="I4287" s="1" t="str">
        <f aca="false">INDEX(Products!$C$2:$C$51,MATCH(C4287,Products!$A$2:$A$51,0))</f>
        <v>Fashion</v>
      </c>
      <c r="J4287" s="1" t="str">
        <f aca="false">INDEX(Orders!$E$2:$E$8001,MATCH(B4287,Orders!$A$2:$A$8001,0))</f>
        <v>Delivered</v>
      </c>
      <c r="K4287" s="1" t="str">
        <f aca="false">LEFT(INDEX(Orders!$C$2:$C$8001,MATCH(B4287,Orders!$A$2:$A$8001,0)),7)</f>
        <v>2024-11</v>
      </c>
    </row>
    <row r="4288" customFormat="false" ht="15" hidden="false" customHeight="true" outlineLevel="0" collapsed="false">
      <c r="A4288" s="1" t="s">
        <v>14758</v>
      </c>
      <c r="B4288" s="1" t="s">
        <v>4500</v>
      </c>
      <c r="C4288" s="1" t="s">
        <v>1997</v>
      </c>
      <c r="D4288" s="1" t="n">
        <v>1</v>
      </c>
      <c r="E4288" s="16" t="n">
        <v>311.15</v>
      </c>
      <c r="F4288" s="17" t="n">
        <v>0</v>
      </c>
      <c r="G4288" s="16" t="n">
        <v>311.15</v>
      </c>
      <c r="I4288" s="1" t="str">
        <f aca="false">INDEX(Products!$C$2:$C$51,MATCH(C4288,Products!$A$2:$A$51,0))</f>
        <v>Sports &amp; Fitness</v>
      </c>
      <c r="J4288" s="1" t="str">
        <f aca="false">INDEX(Orders!$E$2:$E$8001,MATCH(B4288,Orders!$A$2:$A$8001,0))</f>
        <v>Delivered</v>
      </c>
      <c r="K4288" s="1" t="str">
        <f aca="false">LEFT(INDEX(Orders!$C$2:$C$8001,MATCH(B4288,Orders!$A$2:$A$8001,0)),7)</f>
        <v>2024-10</v>
      </c>
    </row>
    <row r="4289" customFormat="false" ht="15" hidden="false" customHeight="true" outlineLevel="0" collapsed="false">
      <c r="A4289" s="1" t="s">
        <v>14759</v>
      </c>
      <c r="B4289" s="1" t="s">
        <v>4500</v>
      </c>
      <c r="C4289" s="1" t="s">
        <v>1990</v>
      </c>
      <c r="D4289" s="1" t="n">
        <v>1</v>
      </c>
      <c r="E4289" s="16" t="n">
        <v>5311.32</v>
      </c>
      <c r="F4289" s="17" t="n">
        <v>0.05</v>
      </c>
      <c r="G4289" s="16" t="n">
        <v>5045.75</v>
      </c>
      <c r="I4289" s="1" t="str">
        <f aca="false">INDEX(Products!$C$2:$C$51,MATCH(C4289,Products!$A$2:$A$51,0))</f>
        <v>Sports &amp; Fitness</v>
      </c>
      <c r="J4289" s="1" t="str">
        <f aca="false">INDEX(Orders!$E$2:$E$8001,MATCH(B4289,Orders!$A$2:$A$8001,0))</f>
        <v>Delivered</v>
      </c>
      <c r="K4289" s="1" t="str">
        <f aca="false">LEFT(INDEX(Orders!$C$2:$C$8001,MATCH(B4289,Orders!$A$2:$A$8001,0)),7)</f>
        <v>2024-10</v>
      </c>
    </row>
    <row r="4290" customFormat="false" ht="15" hidden="false" customHeight="true" outlineLevel="0" collapsed="false">
      <c r="A4290" s="1" t="s">
        <v>14760</v>
      </c>
      <c r="B4290" s="1" t="s">
        <v>4501</v>
      </c>
      <c r="C4290" s="1" t="s">
        <v>1930</v>
      </c>
      <c r="D4290" s="1" t="n">
        <v>2</v>
      </c>
      <c r="E4290" s="16" t="n">
        <v>2398.35</v>
      </c>
      <c r="F4290" s="17" t="n">
        <v>0</v>
      </c>
      <c r="G4290" s="16" t="n">
        <v>4796.7</v>
      </c>
      <c r="I4290" s="1" t="str">
        <f aca="false">INDEX(Products!$C$2:$C$51,MATCH(C4290,Products!$A$2:$A$51,0))</f>
        <v>Electronics</v>
      </c>
      <c r="J4290" s="1" t="str">
        <f aca="false">INDEX(Orders!$E$2:$E$8001,MATCH(B4290,Orders!$A$2:$A$8001,0))</f>
        <v>Delivered</v>
      </c>
      <c r="K4290" s="1" t="str">
        <f aca="false">LEFT(INDEX(Orders!$C$2:$C$8001,MATCH(B4290,Orders!$A$2:$A$8001,0)),7)</f>
        <v>2024-08</v>
      </c>
    </row>
    <row r="4291" customFormat="false" ht="15" hidden="false" customHeight="true" outlineLevel="0" collapsed="false">
      <c r="A4291" s="1" t="s">
        <v>14761</v>
      </c>
      <c r="B4291" s="1" t="s">
        <v>4501</v>
      </c>
      <c r="C4291" s="1" t="s">
        <v>2007</v>
      </c>
      <c r="D4291" s="1" t="n">
        <v>2</v>
      </c>
      <c r="E4291" s="16" t="n">
        <v>750.27</v>
      </c>
      <c r="F4291" s="17" t="n">
        <v>0</v>
      </c>
      <c r="G4291" s="16" t="n">
        <v>1500.54</v>
      </c>
      <c r="I4291" s="1" t="str">
        <f aca="false">INDEX(Products!$C$2:$C$51,MATCH(C4291,Products!$A$2:$A$51,0))</f>
        <v>Books &amp; Stationery</v>
      </c>
      <c r="J4291" s="1" t="str">
        <f aca="false">INDEX(Orders!$E$2:$E$8001,MATCH(B4291,Orders!$A$2:$A$8001,0))</f>
        <v>Delivered</v>
      </c>
      <c r="K4291" s="1" t="str">
        <f aca="false">LEFT(INDEX(Orders!$C$2:$C$8001,MATCH(B4291,Orders!$A$2:$A$8001,0)),7)</f>
        <v>2024-08</v>
      </c>
    </row>
    <row r="4292" customFormat="false" ht="15" hidden="false" customHeight="true" outlineLevel="0" collapsed="false">
      <c r="A4292" s="1" t="s">
        <v>14762</v>
      </c>
      <c r="B4292" s="1" t="s">
        <v>4502</v>
      </c>
      <c r="C4292" s="1" t="s">
        <v>1933</v>
      </c>
      <c r="D4292" s="1" t="n">
        <v>1</v>
      </c>
      <c r="E4292" s="16" t="n">
        <v>7194.38</v>
      </c>
      <c r="F4292" s="17" t="n">
        <v>0</v>
      </c>
      <c r="G4292" s="16" t="n">
        <v>7194.38</v>
      </c>
      <c r="I4292" s="1" t="str">
        <f aca="false">INDEX(Products!$C$2:$C$51,MATCH(C4292,Products!$A$2:$A$51,0))</f>
        <v>Electronics</v>
      </c>
      <c r="J4292" s="1" t="str">
        <f aca="false">INDEX(Orders!$E$2:$E$8001,MATCH(B4292,Orders!$A$2:$A$8001,0))</f>
        <v>Delivered</v>
      </c>
      <c r="K4292" s="1" t="str">
        <f aca="false">LEFT(INDEX(Orders!$C$2:$C$8001,MATCH(B4292,Orders!$A$2:$A$8001,0)),7)</f>
        <v>2025-11</v>
      </c>
    </row>
    <row r="4293" customFormat="false" ht="15" hidden="false" customHeight="true" outlineLevel="0" collapsed="false">
      <c r="A4293" s="1" t="s">
        <v>14763</v>
      </c>
      <c r="B4293" s="1" t="s">
        <v>4502</v>
      </c>
      <c r="C4293" s="1" t="s">
        <v>1922</v>
      </c>
      <c r="D4293" s="1" t="n">
        <v>3</v>
      </c>
      <c r="E4293" s="16" t="n">
        <v>3142.61</v>
      </c>
      <c r="F4293" s="17" t="n">
        <v>0</v>
      </c>
      <c r="G4293" s="16" t="n">
        <v>9427.83</v>
      </c>
      <c r="I4293" s="1" t="str">
        <f aca="false">INDEX(Products!$C$2:$C$51,MATCH(C4293,Products!$A$2:$A$51,0))</f>
        <v>Electronics</v>
      </c>
      <c r="J4293" s="1" t="str">
        <f aca="false">INDEX(Orders!$E$2:$E$8001,MATCH(B4293,Orders!$A$2:$A$8001,0))</f>
        <v>Delivered</v>
      </c>
      <c r="K4293" s="1" t="str">
        <f aca="false">LEFT(INDEX(Orders!$C$2:$C$8001,MATCH(B4293,Orders!$A$2:$A$8001,0)),7)</f>
        <v>2025-11</v>
      </c>
    </row>
    <row r="4294" customFormat="false" ht="15" hidden="false" customHeight="true" outlineLevel="0" collapsed="false">
      <c r="A4294" s="1" t="s">
        <v>14764</v>
      </c>
      <c r="B4294" s="1" t="s">
        <v>4502</v>
      </c>
      <c r="C4294" s="1" t="s">
        <v>2006</v>
      </c>
      <c r="D4294" s="1" t="n">
        <v>1</v>
      </c>
      <c r="E4294" s="16" t="n">
        <v>482.17</v>
      </c>
      <c r="F4294" s="17" t="n">
        <v>0.15</v>
      </c>
      <c r="G4294" s="16" t="n">
        <v>409.84</v>
      </c>
      <c r="I4294" s="1" t="str">
        <f aca="false">INDEX(Products!$C$2:$C$51,MATCH(C4294,Products!$A$2:$A$51,0))</f>
        <v>Books &amp; Stationery</v>
      </c>
      <c r="J4294" s="1" t="str">
        <f aca="false">INDEX(Orders!$E$2:$E$8001,MATCH(B4294,Orders!$A$2:$A$8001,0))</f>
        <v>Delivered</v>
      </c>
      <c r="K4294" s="1" t="str">
        <f aca="false">LEFT(INDEX(Orders!$C$2:$C$8001,MATCH(B4294,Orders!$A$2:$A$8001,0)),7)</f>
        <v>2025-11</v>
      </c>
    </row>
    <row r="4295" customFormat="false" ht="15" hidden="false" customHeight="true" outlineLevel="0" collapsed="false">
      <c r="A4295" s="1" t="s">
        <v>14765</v>
      </c>
      <c r="B4295" s="1" t="s">
        <v>4503</v>
      </c>
      <c r="C4295" s="1" t="s">
        <v>1926</v>
      </c>
      <c r="D4295" s="1" t="n">
        <v>1</v>
      </c>
      <c r="E4295" s="16" t="n">
        <v>1478.08</v>
      </c>
      <c r="F4295" s="17" t="n">
        <v>0.05</v>
      </c>
      <c r="G4295" s="16" t="n">
        <v>1404.18</v>
      </c>
      <c r="I4295" s="1" t="str">
        <f aca="false">INDEX(Products!$C$2:$C$51,MATCH(C4295,Products!$A$2:$A$51,0))</f>
        <v>Electronics</v>
      </c>
      <c r="J4295" s="1" t="str">
        <f aca="false">INDEX(Orders!$E$2:$E$8001,MATCH(B4295,Orders!$A$2:$A$8001,0))</f>
        <v>Delivered</v>
      </c>
      <c r="K4295" s="1" t="str">
        <f aca="false">LEFT(INDEX(Orders!$C$2:$C$8001,MATCH(B4295,Orders!$A$2:$A$8001,0)),7)</f>
        <v>2025-08</v>
      </c>
    </row>
    <row r="4296" customFormat="false" ht="15" hidden="false" customHeight="true" outlineLevel="0" collapsed="false">
      <c r="A4296" s="1" t="s">
        <v>14766</v>
      </c>
      <c r="B4296" s="1" t="s">
        <v>4503</v>
      </c>
      <c r="C4296" s="1" t="s">
        <v>2006</v>
      </c>
      <c r="D4296" s="1" t="n">
        <v>1</v>
      </c>
      <c r="E4296" s="16" t="n">
        <v>482.17</v>
      </c>
      <c r="F4296" s="17" t="n">
        <v>0</v>
      </c>
      <c r="G4296" s="16" t="n">
        <v>482.17</v>
      </c>
      <c r="I4296" s="1" t="str">
        <f aca="false">INDEX(Products!$C$2:$C$51,MATCH(C4296,Products!$A$2:$A$51,0))</f>
        <v>Books &amp; Stationery</v>
      </c>
      <c r="J4296" s="1" t="str">
        <f aca="false">INDEX(Orders!$E$2:$E$8001,MATCH(B4296,Orders!$A$2:$A$8001,0))</f>
        <v>Delivered</v>
      </c>
      <c r="K4296" s="1" t="str">
        <f aca="false">LEFT(INDEX(Orders!$C$2:$C$8001,MATCH(B4296,Orders!$A$2:$A$8001,0)),7)</f>
        <v>2025-08</v>
      </c>
    </row>
    <row r="4297" customFormat="false" ht="15" hidden="false" customHeight="true" outlineLevel="0" collapsed="false">
      <c r="A4297" s="1" t="s">
        <v>14767</v>
      </c>
      <c r="B4297" s="1" t="s">
        <v>4504</v>
      </c>
      <c r="C4297" s="1" t="s">
        <v>1935</v>
      </c>
      <c r="D4297" s="1" t="n">
        <v>1</v>
      </c>
      <c r="E4297" s="16" t="n">
        <v>14558.72</v>
      </c>
      <c r="F4297" s="17" t="n">
        <v>0.2</v>
      </c>
      <c r="G4297" s="16" t="n">
        <v>11646.98</v>
      </c>
      <c r="I4297" s="1" t="str">
        <f aca="false">INDEX(Products!$C$2:$C$51,MATCH(C4297,Products!$A$2:$A$51,0))</f>
        <v>Electronics</v>
      </c>
      <c r="J4297" s="1" t="str">
        <f aca="false">INDEX(Orders!$E$2:$E$8001,MATCH(B4297,Orders!$A$2:$A$8001,0))</f>
        <v>Delivered</v>
      </c>
      <c r="K4297" s="1" t="str">
        <f aca="false">LEFT(INDEX(Orders!$C$2:$C$8001,MATCH(B4297,Orders!$A$2:$A$8001,0)),7)</f>
        <v>2025-02</v>
      </c>
    </row>
    <row r="4298" customFormat="false" ht="15" hidden="false" customHeight="true" outlineLevel="0" collapsed="false">
      <c r="A4298" s="1" t="s">
        <v>14768</v>
      </c>
      <c r="B4298" s="1" t="s">
        <v>4504</v>
      </c>
      <c r="C4298" s="1" t="s">
        <v>1997</v>
      </c>
      <c r="D4298" s="1" t="n">
        <v>1</v>
      </c>
      <c r="E4298" s="16" t="n">
        <v>311.15</v>
      </c>
      <c r="F4298" s="17" t="n">
        <v>0.05</v>
      </c>
      <c r="G4298" s="16" t="n">
        <v>295.59</v>
      </c>
      <c r="I4298" s="1" t="str">
        <f aca="false">INDEX(Products!$C$2:$C$51,MATCH(C4298,Products!$A$2:$A$51,0))</f>
        <v>Sports &amp; Fitness</v>
      </c>
      <c r="J4298" s="1" t="str">
        <f aca="false">INDEX(Orders!$E$2:$E$8001,MATCH(B4298,Orders!$A$2:$A$8001,0))</f>
        <v>Delivered</v>
      </c>
      <c r="K4298" s="1" t="str">
        <f aca="false">LEFT(INDEX(Orders!$C$2:$C$8001,MATCH(B4298,Orders!$A$2:$A$8001,0)),7)</f>
        <v>2025-02</v>
      </c>
    </row>
    <row r="4299" customFormat="false" ht="15" hidden="false" customHeight="true" outlineLevel="0" collapsed="false">
      <c r="A4299" s="1" t="s">
        <v>14769</v>
      </c>
      <c r="B4299" s="1" t="s">
        <v>4505</v>
      </c>
      <c r="C4299" s="1" t="s">
        <v>2006</v>
      </c>
      <c r="D4299" s="1" t="n">
        <v>1</v>
      </c>
      <c r="E4299" s="16" t="n">
        <v>482.17</v>
      </c>
      <c r="F4299" s="17" t="n">
        <v>0.1</v>
      </c>
      <c r="G4299" s="16" t="n">
        <v>433.95</v>
      </c>
      <c r="I4299" s="1" t="str">
        <f aca="false">INDEX(Products!$C$2:$C$51,MATCH(C4299,Products!$A$2:$A$51,0))</f>
        <v>Books &amp; Stationery</v>
      </c>
      <c r="J4299" s="1" t="str">
        <f aca="false">INDEX(Orders!$E$2:$E$8001,MATCH(B4299,Orders!$A$2:$A$8001,0))</f>
        <v>Delivered</v>
      </c>
      <c r="K4299" s="1" t="str">
        <f aca="false">LEFT(INDEX(Orders!$C$2:$C$8001,MATCH(B4299,Orders!$A$2:$A$8001,0)),7)</f>
        <v>2025-03</v>
      </c>
    </row>
    <row r="4300" customFormat="false" ht="15" hidden="false" customHeight="true" outlineLevel="0" collapsed="false">
      <c r="A4300" s="1" t="s">
        <v>14770</v>
      </c>
      <c r="B4300" s="1" t="s">
        <v>4506</v>
      </c>
      <c r="C4300" s="1" t="s">
        <v>1979</v>
      </c>
      <c r="D4300" s="1" t="n">
        <v>2</v>
      </c>
      <c r="E4300" s="16" t="n">
        <v>623</v>
      </c>
      <c r="F4300" s="17" t="n">
        <v>0</v>
      </c>
      <c r="G4300" s="16" t="n">
        <v>1246</v>
      </c>
      <c r="I4300" s="1" t="str">
        <f aca="false">INDEX(Products!$C$2:$C$51,MATCH(C4300,Products!$A$2:$A$51,0))</f>
        <v>Beauty &amp; Personal Care</v>
      </c>
      <c r="J4300" s="1" t="str">
        <f aca="false">INDEX(Orders!$E$2:$E$8001,MATCH(B4300,Orders!$A$2:$A$8001,0))</f>
        <v>Delivered</v>
      </c>
      <c r="K4300" s="1" t="str">
        <f aca="false">LEFT(INDEX(Orders!$C$2:$C$8001,MATCH(B4300,Orders!$A$2:$A$8001,0)),7)</f>
        <v>2024-03</v>
      </c>
    </row>
    <row r="4301" customFormat="false" ht="15" hidden="false" customHeight="true" outlineLevel="0" collapsed="false">
      <c r="A4301" s="1" t="s">
        <v>14771</v>
      </c>
      <c r="B4301" s="1" t="s">
        <v>4506</v>
      </c>
      <c r="C4301" s="1" t="s">
        <v>1957</v>
      </c>
      <c r="D4301" s="1" t="n">
        <v>1</v>
      </c>
      <c r="E4301" s="16" t="n">
        <v>1469.28</v>
      </c>
      <c r="F4301" s="17" t="n">
        <v>0</v>
      </c>
      <c r="G4301" s="16" t="n">
        <v>1469.28</v>
      </c>
      <c r="I4301" s="1" t="str">
        <f aca="false">INDEX(Products!$C$2:$C$51,MATCH(C4301,Products!$A$2:$A$51,0))</f>
        <v>Home &amp; Kitchen</v>
      </c>
      <c r="J4301" s="1" t="str">
        <f aca="false">INDEX(Orders!$E$2:$E$8001,MATCH(B4301,Orders!$A$2:$A$8001,0))</f>
        <v>Delivered</v>
      </c>
      <c r="K4301" s="1" t="str">
        <f aca="false">LEFT(INDEX(Orders!$C$2:$C$8001,MATCH(B4301,Orders!$A$2:$A$8001,0)),7)</f>
        <v>2024-03</v>
      </c>
    </row>
    <row r="4302" customFormat="false" ht="15" hidden="false" customHeight="true" outlineLevel="0" collapsed="false">
      <c r="A4302" s="1" t="s">
        <v>14772</v>
      </c>
      <c r="B4302" s="1" t="s">
        <v>4507</v>
      </c>
      <c r="C4302" s="1" t="s">
        <v>2007</v>
      </c>
      <c r="D4302" s="1" t="n">
        <v>3</v>
      </c>
      <c r="E4302" s="16" t="n">
        <v>750.27</v>
      </c>
      <c r="F4302" s="17" t="n">
        <v>0.15</v>
      </c>
      <c r="G4302" s="16" t="n">
        <v>1913.19</v>
      </c>
      <c r="I4302" s="1" t="str">
        <f aca="false">INDEX(Products!$C$2:$C$51,MATCH(C4302,Products!$A$2:$A$51,0))</f>
        <v>Books &amp; Stationery</v>
      </c>
      <c r="J4302" s="1" t="str">
        <f aca="false">INDEX(Orders!$E$2:$E$8001,MATCH(B4302,Orders!$A$2:$A$8001,0))</f>
        <v>Delivered</v>
      </c>
      <c r="K4302" s="1" t="str">
        <f aca="false">LEFT(INDEX(Orders!$C$2:$C$8001,MATCH(B4302,Orders!$A$2:$A$8001,0)),7)</f>
        <v>2024-11</v>
      </c>
    </row>
    <row r="4303" customFormat="false" ht="15" hidden="false" customHeight="true" outlineLevel="0" collapsed="false">
      <c r="A4303" s="1" t="s">
        <v>14773</v>
      </c>
      <c r="B4303" s="1" t="s">
        <v>4507</v>
      </c>
      <c r="C4303" s="1" t="s">
        <v>1976</v>
      </c>
      <c r="D4303" s="1" t="n">
        <v>1</v>
      </c>
      <c r="E4303" s="16" t="n">
        <v>1603.35</v>
      </c>
      <c r="F4303" s="17" t="n">
        <v>0.05</v>
      </c>
      <c r="G4303" s="16" t="n">
        <v>1523.18</v>
      </c>
      <c r="I4303" s="1" t="str">
        <f aca="false">INDEX(Products!$C$2:$C$51,MATCH(C4303,Products!$A$2:$A$51,0))</f>
        <v>Beauty &amp; Personal Care</v>
      </c>
      <c r="J4303" s="1" t="str">
        <f aca="false">INDEX(Orders!$E$2:$E$8001,MATCH(B4303,Orders!$A$2:$A$8001,0))</f>
        <v>Delivered</v>
      </c>
      <c r="K4303" s="1" t="str">
        <f aca="false">LEFT(INDEX(Orders!$C$2:$C$8001,MATCH(B4303,Orders!$A$2:$A$8001,0)),7)</f>
        <v>2024-11</v>
      </c>
    </row>
    <row r="4304" customFormat="false" ht="15" hidden="false" customHeight="true" outlineLevel="0" collapsed="false">
      <c r="A4304" s="1" t="s">
        <v>14774</v>
      </c>
      <c r="B4304" s="1" t="s">
        <v>4508</v>
      </c>
      <c r="C4304" s="1" t="s">
        <v>1947</v>
      </c>
      <c r="D4304" s="1" t="n">
        <v>1</v>
      </c>
      <c r="E4304" s="16" t="n">
        <v>4778.51</v>
      </c>
      <c r="F4304" s="17" t="n">
        <v>0.1</v>
      </c>
      <c r="G4304" s="16" t="n">
        <v>4300.66</v>
      </c>
      <c r="I4304" s="1" t="str">
        <f aca="false">INDEX(Products!$C$2:$C$51,MATCH(C4304,Products!$A$2:$A$51,0))</f>
        <v>Fashion</v>
      </c>
      <c r="J4304" s="1" t="str">
        <f aca="false">INDEX(Orders!$E$2:$E$8001,MATCH(B4304,Orders!$A$2:$A$8001,0))</f>
        <v>Delivered</v>
      </c>
      <c r="K4304" s="1" t="str">
        <f aca="false">LEFT(INDEX(Orders!$C$2:$C$8001,MATCH(B4304,Orders!$A$2:$A$8001,0)),7)</f>
        <v>2025-01</v>
      </c>
    </row>
    <row r="4305" customFormat="false" ht="15" hidden="false" customHeight="true" outlineLevel="0" collapsed="false">
      <c r="A4305" s="1" t="s">
        <v>14775</v>
      </c>
      <c r="B4305" s="1" t="s">
        <v>4509</v>
      </c>
      <c r="C4305" s="1" t="s">
        <v>1940</v>
      </c>
      <c r="D4305" s="1" t="n">
        <v>2</v>
      </c>
      <c r="E4305" s="16" t="n">
        <v>2374.52</v>
      </c>
      <c r="F4305" s="17" t="n">
        <v>0</v>
      </c>
      <c r="G4305" s="16" t="n">
        <v>4749.04</v>
      </c>
      <c r="I4305" s="1" t="str">
        <f aca="false">INDEX(Products!$C$2:$C$51,MATCH(C4305,Products!$A$2:$A$51,0))</f>
        <v>Fashion</v>
      </c>
      <c r="J4305" s="1" t="str">
        <f aca="false">INDEX(Orders!$E$2:$E$8001,MATCH(B4305,Orders!$A$2:$A$8001,0))</f>
        <v>Delivered</v>
      </c>
      <c r="K4305" s="1" t="str">
        <f aca="false">LEFT(INDEX(Orders!$C$2:$C$8001,MATCH(B4305,Orders!$A$2:$A$8001,0)),7)</f>
        <v>2024-11</v>
      </c>
    </row>
    <row r="4306" customFormat="false" ht="15" hidden="false" customHeight="true" outlineLevel="0" collapsed="false">
      <c r="A4306" s="1" t="s">
        <v>14776</v>
      </c>
      <c r="B4306" s="1" t="s">
        <v>4510</v>
      </c>
      <c r="C4306" s="1" t="s">
        <v>1969</v>
      </c>
      <c r="D4306" s="1" t="n">
        <v>1</v>
      </c>
      <c r="E4306" s="16" t="n">
        <v>9171.98</v>
      </c>
      <c r="F4306" s="17" t="n">
        <v>0</v>
      </c>
      <c r="G4306" s="16" t="n">
        <v>9171.98</v>
      </c>
      <c r="I4306" s="1" t="str">
        <f aca="false">INDEX(Products!$C$2:$C$51,MATCH(C4306,Products!$A$2:$A$51,0))</f>
        <v>Home &amp; Kitchen</v>
      </c>
      <c r="J4306" s="1" t="str">
        <f aca="false">INDEX(Orders!$E$2:$E$8001,MATCH(B4306,Orders!$A$2:$A$8001,0))</f>
        <v>Delivered</v>
      </c>
      <c r="K4306" s="1" t="str">
        <f aca="false">LEFT(INDEX(Orders!$C$2:$C$8001,MATCH(B4306,Orders!$A$2:$A$8001,0)),7)</f>
        <v>2024-09</v>
      </c>
    </row>
    <row r="4307" customFormat="false" ht="15" hidden="false" customHeight="true" outlineLevel="0" collapsed="false">
      <c r="A4307" s="1" t="s">
        <v>14777</v>
      </c>
      <c r="B4307" s="1" t="s">
        <v>4510</v>
      </c>
      <c r="C4307" s="1" t="s">
        <v>1940</v>
      </c>
      <c r="D4307" s="1" t="n">
        <v>1</v>
      </c>
      <c r="E4307" s="16" t="n">
        <v>2374.52</v>
      </c>
      <c r="F4307" s="17" t="n">
        <v>0</v>
      </c>
      <c r="G4307" s="16" t="n">
        <v>2374.52</v>
      </c>
      <c r="I4307" s="1" t="str">
        <f aca="false">INDEX(Products!$C$2:$C$51,MATCH(C4307,Products!$A$2:$A$51,0))</f>
        <v>Fashion</v>
      </c>
      <c r="J4307" s="1" t="str">
        <f aca="false">INDEX(Orders!$E$2:$E$8001,MATCH(B4307,Orders!$A$2:$A$8001,0))</f>
        <v>Delivered</v>
      </c>
      <c r="K4307" s="1" t="str">
        <f aca="false">LEFT(INDEX(Orders!$C$2:$C$8001,MATCH(B4307,Orders!$A$2:$A$8001,0)),7)</f>
        <v>2024-09</v>
      </c>
    </row>
    <row r="4308" customFormat="false" ht="15" hidden="false" customHeight="true" outlineLevel="0" collapsed="false">
      <c r="A4308" s="1" t="s">
        <v>14778</v>
      </c>
      <c r="B4308" s="1" t="s">
        <v>4511</v>
      </c>
      <c r="C4308" s="1" t="s">
        <v>2006</v>
      </c>
      <c r="D4308" s="1" t="n">
        <v>1</v>
      </c>
      <c r="E4308" s="16" t="n">
        <v>482.17</v>
      </c>
      <c r="F4308" s="17" t="n">
        <v>0</v>
      </c>
      <c r="G4308" s="16" t="n">
        <v>482.17</v>
      </c>
      <c r="I4308" s="1" t="str">
        <f aca="false">INDEX(Products!$C$2:$C$51,MATCH(C4308,Products!$A$2:$A$51,0))</f>
        <v>Books &amp; Stationery</v>
      </c>
      <c r="J4308" s="1" t="str">
        <f aca="false">INDEX(Orders!$E$2:$E$8001,MATCH(B4308,Orders!$A$2:$A$8001,0))</f>
        <v>Delivered</v>
      </c>
      <c r="K4308" s="1" t="str">
        <f aca="false">LEFT(INDEX(Orders!$C$2:$C$8001,MATCH(B4308,Orders!$A$2:$A$8001,0)),7)</f>
        <v>2024-10</v>
      </c>
    </row>
    <row r="4309" customFormat="false" ht="15" hidden="false" customHeight="true" outlineLevel="0" collapsed="false">
      <c r="A4309" s="1" t="s">
        <v>14779</v>
      </c>
      <c r="B4309" s="1" t="s">
        <v>4512</v>
      </c>
      <c r="C4309" s="1" t="s">
        <v>1979</v>
      </c>
      <c r="D4309" s="1" t="n">
        <v>1</v>
      </c>
      <c r="E4309" s="16" t="n">
        <v>623</v>
      </c>
      <c r="F4309" s="17" t="n">
        <v>0.05</v>
      </c>
      <c r="G4309" s="16" t="n">
        <v>591.85</v>
      </c>
      <c r="I4309" s="1" t="str">
        <f aca="false">INDEX(Products!$C$2:$C$51,MATCH(C4309,Products!$A$2:$A$51,0))</f>
        <v>Beauty &amp; Personal Care</v>
      </c>
      <c r="J4309" s="1" t="str">
        <f aca="false">INDEX(Orders!$E$2:$E$8001,MATCH(B4309,Orders!$A$2:$A$8001,0))</f>
        <v>Delivered</v>
      </c>
      <c r="K4309" s="1" t="str">
        <f aca="false">LEFT(INDEX(Orders!$C$2:$C$8001,MATCH(B4309,Orders!$A$2:$A$8001,0)),7)</f>
        <v>2025-04</v>
      </c>
    </row>
    <row r="4310" customFormat="false" ht="15" hidden="false" customHeight="true" outlineLevel="0" collapsed="false">
      <c r="A4310" s="1" t="s">
        <v>14780</v>
      </c>
      <c r="B4310" s="1" t="s">
        <v>4512</v>
      </c>
      <c r="C4310" s="1" t="s">
        <v>1975</v>
      </c>
      <c r="D4310" s="1" t="n">
        <v>1</v>
      </c>
      <c r="E4310" s="16" t="n">
        <v>862.99</v>
      </c>
      <c r="F4310" s="17" t="n">
        <v>0</v>
      </c>
      <c r="G4310" s="16" t="n">
        <v>862.99</v>
      </c>
      <c r="I4310" s="1" t="str">
        <f aca="false">INDEX(Products!$C$2:$C$51,MATCH(C4310,Products!$A$2:$A$51,0))</f>
        <v>Beauty &amp; Personal Care</v>
      </c>
      <c r="J4310" s="1" t="str">
        <f aca="false">INDEX(Orders!$E$2:$E$8001,MATCH(B4310,Orders!$A$2:$A$8001,0))</f>
        <v>Delivered</v>
      </c>
      <c r="K4310" s="1" t="str">
        <f aca="false">LEFT(INDEX(Orders!$C$2:$C$8001,MATCH(B4310,Orders!$A$2:$A$8001,0)),7)</f>
        <v>2025-04</v>
      </c>
    </row>
    <row r="4311" customFormat="false" ht="15" hidden="false" customHeight="true" outlineLevel="0" collapsed="false">
      <c r="A4311" s="1" t="s">
        <v>14781</v>
      </c>
      <c r="B4311" s="1" t="s">
        <v>4512</v>
      </c>
      <c r="C4311" s="1" t="s">
        <v>2007</v>
      </c>
      <c r="D4311" s="1" t="n">
        <v>2</v>
      </c>
      <c r="E4311" s="16" t="n">
        <v>750.27</v>
      </c>
      <c r="F4311" s="17" t="n">
        <v>0.15</v>
      </c>
      <c r="G4311" s="16" t="n">
        <v>1275.46</v>
      </c>
      <c r="I4311" s="1" t="str">
        <f aca="false">INDEX(Products!$C$2:$C$51,MATCH(C4311,Products!$A$2:$A$51,0))</f>
        <v>Books &amp; Stationery</v>
      </c>
      <c r="J4311" s="1" t="str">
        <f aca="false">INDEX(Orders!$E$2:$E$8001,MATCH(B4311,Orders!$A$2:$A$8001,0))</f>
        <v>Delivered</v>
      </c>
      <c r="K4311" s="1" t="str">
        <f aca="false">LEFT(INDEX(Orders!$C$2:$C$8001,MATCH(B4311,Orders!$A$2:$A$8001,0)),7)</f>
        <v>2025-04</v>
      </c>
    </row>
    <row r="4312" customFormat="false" ht="15" hidden="false" customHeight="true" outlineLevel="0" collapsed="false">
      <c r="A4312" s="1" t="s">
        <v>14782</v>
      </c>
      <c r="B4312" s="1" t="s">
        <v>4512</v>
      </c>
      <c r="C4312" s="1" t="s">
        <v>1997</v>
      </c>
      <c r="D4312" s="1" t="n">
        <v>2</v>
      </c>
      <c r="E4312" s="16" t="n">
        <v>311.15</v>
      </c>
      <c r="F4312" s="17" t="n">
        <v>0</v>
      </c>
      <c r="G4312" s="16" t="n">
        <v>622.3</v>
      </c>
      <c r="I4312" s="1" t="str">
        <f aca="false">INDEX(Products!$C$2:$C$51,MATCH(C4312,Products!$A$2:$A$51,0))</f>
        <v>Sports &amp; Fitness</v>
      </c>
      <c r="J4312" s="1" t="str">
        <f aca="false">INDEX(Orders!$E$2:$E$8001,MATCH(B4312,Orders!$A$2:$A$8001,0))</f>
        <v>Delivered</v>
      </c>
      <c r="K4312" s="1" t="str">
        <f aca="false">LEFT(INDEX(Orders!$C$2:$C$8001,MATCH(B4312,Orders!$A$2:$A$8001,0)),7)</f>
        <v>2025-04</v>
      </c>
    </row>
    <row r="4313" customFormat="false" ht="15" hidden="false" customHeight="true" outlineLevel="0" collapsed="false">
      <c r="A4313" s="1" t="s">
        <v>14783</v>
      </c>
      <c r="B4313" s="1" t="s">
        <v>4513</v>
      </c>
      <c r="C4313" s="1" t="s">
        <v>1969</v>
      </c>
      <c r="D4313" s="1" t="n">
        <v>1</v>
      </c>
      <c r="E4313" s="16" t="n">
        <v>9171.98</v>
      </c>
      <c r="F4313" s="17" t="n">
        <v>0</v>
      </c>
      <c r="G4313" s="16" t="n">
        <v>9171.98</v>
      </c>
      <c r="I4313" s="1" t="str">
        <f aca="false">INDEX(Products!$C$2:$C$51,MATCH(C4313,Products!$A$2:$A$51,0))</f>
        <v>Home &amp; Kitchen</v>
      </c>
      <c r="J4313" s="1" t="str">
        <f aca="false">INDEX(Orders!$E$2:$E$8001,MATCH(B4313,Orders!$A$2:$A$8001,0))</f>
        <v>Delivered</v>
      </c>
      <c r="K4313" s="1" t="str">
        <f aca="false">LEFT(INDEX(Orders!$C$2:$C$8001,MATCH(B4313,Orders!$A$2:$A$8001,0)),7)</f>
        <v>2025-04</v>
      </c>
    </row>
    <row r="4314" customFormat="false" ht="15" hidden="false" customHeight="true" outlineLevel="0" collapsed="false">
      <c r="A4314" s="1" t="s">
        <v>14784</v>
      </c>
      <c r="B4314" s="1" t="s">
        <v>4513</v>
      </c>
      <c r="C4314" s="1" t="s">
        <v>1997</v>
      </c>
      <c r="D4314" s="1" t="n">
        <v>3</v>
      </c>
      <c r="E4314" s="16" t="n">
        <v>311.15</v>
      </c>
      <c r="F4314" s="17" t="n">
        <v>0.05</v>
      </c>
      <c r="G4314" s="16" t="n">
        <v>886.78</v>
      </c>
      <c r="I4314" s="1" t="str">
        <f aca="false">INDEX(Products!$C$2:$C$51,MATCH(C4314,Products!$A$2:$A$51,0))</f>
        <v>Sports &amp; Fitness</v>
      </c>
      <c r="J4314" s="1" t="str">
        <f aca="false">INDEX(Orders!$E$2:$E$8001,MATCH(B4314,Orders!$A$2:$A$8001,0))</f>
        <v>Delivered</v>
      </c>
      <c r="K4314" s="1" t="str">
        <f aca="false">LEFT(INDEX(Orders!$C$2:$C$8001,MATCH(B4314,Orders!$A$2:$A$8001,0)),7)</f>
        <v>2025-04</v>
      </c>
    </row>
    <row r="4315" customFormat="false" ht="15" hidden="false" customHeight="true" outlineLevel="0" collapsed="false">
      <c r="A4315" s="1" t="s">
        <v>14785</v>
      </c>
      <c r="B4315" s="1" t="s">
        <v>4514</v>
      </c>
      <c r="C4315" s="1" t="s">
        <v>1933</v>
      </c>
      <c r="D4315" s="1" t="n">
        <v>1</v>
      </c>
      <c r="E4315" s="16" t="n">
        <v>7194.38</v>
      </c>
      <c r="F4315" s="17" t="n">
        <v>0.2</v>
      </c>
      <c r="G4315" s="16" t="n">
        <v>5755.5</v>
      </c>
      <c r="I4315" s="1" t="str">
        <f aca="false">INDEX(Products!$C$2:$C$51,MATCH(C4315,Products!$A$2:$A$51,0))</f>
        <v>Electronics</v>
      </c>
      <c r="J4315" s="1" t="str">
        <f aca="false">INDEX(Orders!$E$2:$E$8001,MATCH(B4315,Orders!$A$2:$A$8001,0))</f>
        <v>Delivered</v>
      </c>
      <c r="K4315" s="1" t="str">
        <f aca="false">LEFT(INDEX(Orders!$C$2:$C$8001,MATCH(B4315,Orders!$A$2:$A$8001,0)),7)</f>
        <v>2025-08</v>
      </c>
    </row>
    <row r="4316" customFormat="false" ht="15" hidden="false" customHeight="true" outlineLevel="0" collapsed="false">
      <c r="A4316" s="1" t="s">
        <v>14786</v>
      </c>
      <c r="B4316" s="1" t="s">
        <v>4515</v>
      </c>
      <c r="C4316" s="1" t="s">
        <v>1990</v>
      </c>
      <c r="D4316" s="1" t="n">
        <v>2</v>
      </c>
      <c r="E4316" s="16" t="n">
        <v>5311.32</v>
      </c>
      <c r="F4316" s="17" t="n">
        <v>0</v>
      </c>
      <c r="G4316" s="16" t="n">
        <v>10622.64</v>
      </c>
      <c r="I4316" s="1" t="str">
        <f aca="false">INDEX(Products!$C$2:$C$51,MATCH(C4316,Products!$A$2:$A$51,0))</f>
        <v>Sports &amp; Fitness</v>
      </c>
      <c r="J4316" s="1" t="str">
        <f aca="false">INDEX(Orders!$E$2:$E$8001,MATCH(B4316,Orders!$A$2:$A$8001,0))</f>
        <v>Delivered</v>
      </c>
      <c r="K4316" s="1" t="str">
        <f aca="false">LEFT(INDEX(Orders!$C$2:$C$8001,MATCH(B4316,Orders!$A$2:$A$8001,0)),7)</f>
        <v>2025-06</v>
      </c>
    </row>
    <row r="4317" customFormat="false" ht="15" hidden="false" customHeight="true" outlineLevel="0" collapsed="false">
      <c r="A4317" s="1" t="s">
        <v>14787</v>
      </c>
      <c r="B4317" s="1" t="s">
        <v>4516</v>
      </c>
      <c r="C4317" s="1" t="s">
        <v>1979</v>
      </c>
      <c r="D4317" s="1" t="n">
        <v>3</v>
      </c>
      <c r="E4317" s="16" t="n">
        <v>623</v>
      </c>
      <c r="F4317" s="17" t="n">
        <v>0</v>
      </c>
      <c r="G4317" s="16" t="n">
        <v>1869</v>
      </c>
      <c r="I4317" s="1" t="str">
        <f aca="false">INDEX(Products!$C$2:$C$51,MATCH(C4317,Products!$A$2:$A$51,0))</f>
        <v>Beauty &amp; Personal Care</v>
      </c>
      <c r="J4317" s="1" t="str">
        <f aca="false">INDEX(Orders!$E$2:$E$8001,MATCH(B4317,Orders!$A$2:$A$8001,0))</f>
        <v>Delivered</v>
      </c>
      <c r="K4317" s="1" t="str">
        <f aca="false">LEFT(INDEX(Orders!$C$2:$C$8001,MATCH(B4317,Orders!$A$2:$A$8001,0)),7)</f>
        <v>2025-09</v>
      </c>
    </row>
    <row r="4318" customFormat="false" ht="15" hidden="false" customHeight="true" outlineLevel="0" collapsed="false">
      <c r="A4318" s="1" t="s">
        <v>14788</v>
      </c>
      <c r="B4318" s="1" t="s">
        <v>4516</v>
      </c>
      <c r="C4318" s="1" t="s">
        <v>1990</v>
      </c>
      <c r="D4318" s="1" t="n">
        <v>1</v>
      </c>
      <c r="E4318" s="16" t="n">
        <v>5311.32</v>
      </c>
      <c r="F4318" s="17" t="n">
        <v>0.1</v>
      </c>
      <c r="G4318" s="16" t="n">
        <v>4780.19</v>
      </c>
      <c r="I4318" s="1" t="str">
        <f aca="false">INDEX(Products!$C$2:$C$51,MATCH(C4318,Products!$A$2:$A$51,0))</f>
        <v>Sports &amp; Fitness</v>
      </c>
      <c r="J4318" s="1" t="str">
        <f aca="false">INDEX(Orders!$E$2:$E$8001,MATCH(B4318,Orders!$A$2:$A$8001,0))</f>
        <v>Delivered</v>
      </c>
      <c r="K4318" s="1" t="str">
        <f aca="false">LEFT(INDEX(Orders!$C$2:$C$8001,MATCH(B4318,Orders!$A$2:$A$8001,0)),7)</f>
        <v>2025-09</v>
      </c>
    </row>
    <row r="4319" customFormat="false" ht="15" hidden="false" customHeight="true" outlineLevel="0" collapsed="false">
      <c r="A4319" s="1" t="s">
        <v>14789</v>
      </c>
      <c r="B4319" s="1" t="s">
        <v>4516</v>
      </c>
      <c r="C4319" s="1" t="s">
        <v>1976</v>
      </c>
      <c r="D4319" s="1" t="n">
        <v>1</v>
      </c>
      <c r="E4319" s="16" t="n">
        <v>1603.35</v>
      </c>
      <c r="F4319" s="17" t="n">
        <v>0.05</v>
      </c>
      <c r="G4319" s="16" t="n">
        <v>1523.18</v>
      </c>
      <c r="I4319" s="1" t="str">
        <f aca="false">INDEX(Products!$C$2:$C$51,MATCH(C4319,Products!$A$2:$A$51,0))</f>
        <v>Beauty &amp; Personal Care</v>
      </c>
      <c r="J4319" s="1" t="str">
        <f aca="false">INDEX(Orders!$E$2:$E$8001,MATCH(B4319,Orders!$A$2:$A$8001,0))</f>
        <v>Delivered</v>
      </c>
      <c r="K4319" s="1" t="str">
        <f aca="false">LEFT(INDEX(Orders!$C$2:$C$8001,MATCH(B4319,Orders!$A$2:$A$8001,0)),7)</f>
        <v>2025-09</v>
      </c>
    </row>
    <row r="4320" customFormat="false" ht="15" hidden="false" customHeight="true" outlineLevel="0" collapsed="false">
      <c r="A4320" s="1" t="s">
        <v>14790</v>
      </c>
      <c r="B4320" s="1" t="s">
        <v>4517</v>
      </c>
      <c r="C4320" s="1" t="s">
        <v>1933</v>
      </c>
      <c r="D4320" s="1" t="n">
        <v>3</v>
      </c>
      <c r="E4320" s="16" t="n">
        <v>7194.38</v>
      </c>
      <c r="F4320" s="17" t="n">
        <v>0.1</v>
      </c>
      <c r="G4320" s="16" t="n">
        <v>19424.83</v>
      </c>
      <c r="I4320" s="1" t="str">
        <f aca="false">INDEX(Products!$C$2:$C$51,MATCH(C4320,Products!$A$2:$A$51,0))</f>
        <v>Electronics</v>
      </c>
      <c r="J4320" s="1" t="str">
        <f aca="false">INDEX(Orders!$E$2:$E$8001,MATCH(B4320,Orders!$A$2:$A$8001,0))</f>
        <v>Delivered</v>
      </c>
      <c r="K4320" s="1" t="str">
        <f aca="false">LEFT(INDEX(Orders!$C$2:$C$8001,MATCH(B4320,Orders!$A$2:$A$8001,0)),7)</f>
        <v>2024-12</v>
      </c>
    </row>
    <row r="4321" customFormat="false" ht="15" hidden="false" customHeight="true" outlineLevel="0" collapsed="false">
      <c r="A4321" s="1" t="s">
        <v>14791</v>
      </c>
      <c r="B4321" s="1" t="s">
        <v>4518</v>
      </c>
      <c r="C4321" s="1" t="s">
        <v>1977</v>
      </c>
      <c r="D4321" s="1" t="n">
        <v>1</v>
      </c>
      <c r="E4321" s="16" t="n">
        <v>2386.05</v>
      </c>
      <c r="F4321" s="17" t="n">
        <v>0</v>
      </c>
      <c r="G4321" s="16" t="n">
        <v>2386.05</v>
      </c>
      <c r="I4321" s="1" t="str">
        <f aca="false">INDEX(Products!$C$2:$C$51,MATCH(C4321,Products!$A$2:$A$51,0))</f>
        <v>Beauty &amp; Personal Care</v>
      </c>
      <c r="J4321" s="1" t="str">
        <f aca="false">INDEX(Orders!$E$2:$E$8001,MATCH(B4321,Orders!$A$2:$A$8001,0))</f>
        <v>Cancelled</v>
      </c>
      <c r="K4321" s="1" t="str">
        <f aca="false">LEFT(INDEX(Orders!$C$2:$C$8001,MATCH(B4321,Orders!$A$2:$A$8001,0)),7)</f>
        <v>2025-12</v>
      </c>
    </row>
    <row r="4322" customFormat="false" ht="15" hidden="false" customHeight="true" outlineLevel="0" collapsed="false">
      <c r="A4322" s="1" t="s">
        <v>14792</v>
      </c>
      <c r="B4322" s="1" t="s">
        <v>4518</v>
      </c>
      <c r="C4322" s="1" t="s">
        <v>2006</v>
      </c>
      <c r="D4322" s="1" t="n">
        <v>1</v>
      </c>
      <c r="E4322" s="16" t="n">
        <v>482.17</v>
      </c>
      <c r="F4322" s="17" t="n">
        <v>0</v>
      </c>
      <c r="G4322" s="16" t="n">
        <v>482.17</v>
      </c>
      <c r="I4322" s="1" t="str">
        <f aca="false">INDEX(Products!$C$2:$C$51,MATCH(C4322,Products!$A$2:$A$51,0))</f>
        <v>Books &amp; Stationery</v>
      </c>
      <c r="J4322" s="1" t="str">
        <f aca="false">INDEX(Orders!$E$2:$E$8001,MATCH(B4322,Orders!$A$2:$A$8001,0))</f>
        <v>Cancelled</v>
      </c>
      <c r="K4322" s="1" t="str">
        <f aca="false">LEFT(INDEX(Orders!$C$2:$C$8001,MATCH(B4322,Orders!$A$2:$A$8001,0)),7)</f>
        <v>2025-12</v>
      </c>
    </row>
    <row r="4323" customFormat="false" ht="15" hidden="false" customHeight="true" outlineLevel="0" collapsed="false">
      <c r="A4323" s="1" t="s">
        <v>14793</v>
      </c>
      <c r="B4323" s="1" t="s">
        <v>4519</v>
      </c>
      <c r="C4323" s="1" t="s">
        <v>2006</v>
      </c>
      <c r="D4323" s="1" t="n">
        <v>1</v>
      </c>
      <c r="E4323" s="16" t="n">
        <v>482.17</v>
      </c>
      <c r="F4323" s="17" t="n">
        <v>0</v>
      </c>
      <c r="G4323" s="16" t="n">
        <v>482.17</v>
      </c>
      <c r="I4323" s="1" t="str">
        <f aca="false">INDEX(Products!$C$2:$C$51,MATCH(C4323,Products!$A$2:$A$51,0))</f>
        <v>Books &amp; Stationery</v>
      </c>
      <c r="J4323" s="1" t="str">
        <f aca="false">INDEX(Orders!$E$2:$E$8001,MATCH(B4323,Orders!$A$2:$A$8001,0))</f>
        <v>Delivered</v>
      </c>
      <c r="K4323" s="1" t="str">
        <f aca="false">LEFT(INDEX(Orders!$C$2:$C$8001,MATCH(B4323,Orders!$A$2:$A$8001,0)),7)</f>
        <v>2025-08</v>
      </c>
    </row>
    <row r="4324" customFormat="false" ht="15" hidden="false" customHeight="true" outlineLevel="0" collapsed="false">
      <c r="A4324" s="1" t="s">
        <v>14794</v>
      </c>
      <c r="B4324" s="1" t="s">
        <v>4519</v>
      </c>
      <c r="C4324" s="1" t="s">
        <v>1971</v>
      </c>
      <c r="D4324" s="1" t="n">
        <v>3</v>
      </c>
      <c r="E4324" s="16" t="n">
        <v>2073.63</v>
      </c>
      <c r="F4324" s="17" t="n">
        <v>0</v>
      </c>
      <c r="G4324" s="16" t="n">
        <v>6220.89</v>
      </c>
      <c r="I4324" s="1" t="str">
        <f aca="false">INDEX(Products!$C$2:$C$51,MATCH(C4324,Products!$A$2:$A$51,0))</f>
        <v>Home &amp; Kitchen</v>
      </c>
      <c r="J4324" s="1" t="str">
        <f aca="false">INDEX(Orders!$E$2:$E$8001,MATCH(B4324,Orders!$A$2:$A$8001,0))</f>
        <v>Delivered</v>
      </c>
      <c r="K4324" s="1" t="str">
        <f aca="false">LEFT(INDEX(Orders!$C$2:$C$8001,MATCH(B4324,Orders!$A$2:$A$8001,0)),7)</f>
        <v>2025-08</v>
      </c>
    </row>
    <row r="4325" customFormat="false" ht="15" hidden="false" customHeight="true" outlineLevel="0" collapsed="false">
      <c r="A4325" s="1" t="s">
        <v>14795</v>
      </c>
      <c r="B4325" s="1" t="s">
        <v>4520</v>
      </c>
      <c r="C4325" s="1" t="s">
        <v>2006</v>
      </c>
      <c r="D4325" s="1" t="n">
        <v>2</v>
      </c>
      <c r="E4325" s="16" t="n">
        <v>482.17</v>
      </c>
      <c r="F4325" s="17" t="n">
        <v>0.1</v>
      </c>
      <c r="G4325" s="16" t="n">
        <v>867.91</v>
      </c>
      <c r="I4325" s="1" t="str">
        <f aca="false">INDEX(Products!$C$2:$C$51,MATCH(C4325,Products!$A$2:$A$51,0))</f>
        <v>Books &amp; Stationery</v>
      </c>
      <c r="J4325" s="1" t="str">
        <f aca="false">INDEX(Orders!$E$2:$E$8001,MATCH(B4325,Orders!$A$2:$A$8001,0))</f>
        <v>Delivered</v>
      </c>
      <c r="K4325" s="1" t="str">
        <f aca="false">LEFT(INDEX(Orders!$C$2:$C$8001,MATCH(B4325,Orders!$A$2:$A$8001,0)),7)</f>
        <v>2024-10</v>
      </c>
    </row>
    <row r="4326" customFormat="false" ht="15" hidden="false" customHeight="true" outlineLevel="0" collapsed="false">
      <c r="A4326" s="1" t="s">
        <v>14796</v>
      </c>
      <c r="B4326" s="1" t="s">
        <v>4521</v>
      </c>
      <c r="C4326" s="1" t="s">
        <v>2006</v>
      </c>
      <c r="D4326" s="1" t="n">
        <v>1</v>
      </c>
      <c r="E4326" s="16" t="n">
        <v>482.17</v>
      </c>
      <c r="F4326" s="17" t="n">
        <v>0</v>
      </c>
      <c r="G4326" s="16" t="n">
        <v>482.17</v>
      </c>
      <c r="I4326" s="1" t="str">
        <f aca="false">INDEX(Products!$C$2:$C$51,MATCH(C4326,Products!$A$2:$A$51,0))</f>
        <v>Books &amp; Stationery</v>
      </c>
      <c r="J4326" s="1" t="str">
        <f aca="false">INDEX(Orders!$E$2:$E$8001,MATCH(B4326,Orders!$A$2:$A$8001,0))</f>
        <v>Delivered</v>
      </c>
      <c r="K4326" s="1" t="str">
        <f aca="false">LEFT(INDEX(Orders!$C$2:$C$8001,MATCH(B4326,Orders!$A$2:$A$8001,0)),7)</f>
        <v>2024-04</v>
      </c>
    </row>
    <row r="4327" customFormat="false" ht="15" hidden="false" customHeight="true" outlineLevel="0" collapsed="false">
      <c r="A4327" s="1" t="s">
        <v>14797</v>
      </c>
      <c r="B4327" s="1" t="s">
        <v>4521</v>
      </c>
      <c r="C4327" s="1" t="s">
        <v>1928</v>
      </c>
      <c r="D4327" s="1" t="n">
        <v>1</v>
      </c>
      <c r="E4327" s="16" t="n">
        <v>657.82</v>
      </c>
      <c r="F4327" s="17" t="n">
        <v>0</v>
      </c>
      <c r="G4327" s="16" t="n">
        <v>657.82</v>
      </c>
      <c r="I4327" s="1" t="str">
        <f aca="false">INDEX(Products!$C$2:$C$51,MATCH(C4327,Products!$A$2:$A$51,0))</f>
        <v>Electronics</v>
      </c>
      <c r="J4327" s="1" t="str">
        <f aca="false">INDEX(Orders!$E$2:$E$8001,MATCH(B4327,Orders!$A$2:$A$8001,0))</f>
        <v>Delivered</v>
      </c>
      <c r="K4327" s="1" t="str">
        <f aca="false">LEFT(INDEX(Orders!$C$2:$C$8001,MATCH(B4327,Orders!$A$2:$A$8001,0)),7)</f>
        <v>2024-04</v>
      </c>
    </row>
    <row r="4328" customFormat="false" ht="15" hidden="false" customHeight="true" outlineLevel="0" collapsed="false">
      <c r="A4328" s="1" t="s">
        <v>14798</v>
      </c>
      <c r="B4328" s="1" t="s">
        <v>4521</v>
      </c>
      <c r="C4328" s="1" t="s">
        <v>1976</v>
      </c>
      <c r="D4328" s="1" t="n">
        <v>1</v>
      </c>
      <c r="E4328" s="16" t="n">
        <v>1603.35</v>
      </c>
      <c r="F4328" s="17" t="n">
        <v>0</v>
      </c>
      <c r="G4328" s="16" t="n">
        <v>1603.35</v>
      </c>
      <c r="I4328" s="1" t="str">
        <f aca="false">INDEX(Products!$C$2:$C$51,MATCH(C4328,Products!$A$2:$A$51,0))</f>
        <v>Beauty &amp; Personal Care</v>
      </c>
      <c r="J4328" s="1" t="str">
        <f aca="false">INDEX(Orders!$E$2:$E$8001,MATCH(B4328,Orders!$A$2:$A$8001,0))</f>
        <v>Delivered</v>
      </c>
      <c r="K4328" s="1" t="str">
        <f aca="false">LEFT(INDEX(Orders!$C$2:$C$8001,MATCH(B4328,Orders!$A$2:$A$8001,0)),7)</f>
        <v>2024-04</v>
      </c>
    </row>
    <row r="4329" customFormat="false" ht="15" hidden="false" customHeight="true" outlineLevel="0" collapsed="false">
      <c r="A4329" s="1" t="s">
        <v>14799</v>
      </c>
      <c r="B4329" s="1" t="s">
        <v>4522</v>
      </c>
      <c r="C4329" s="1" t="s">
        <v>1933</v>
      </c>
      <c r="D4329" s="1" t="n">
        <v>1</v>
      </c>
      <c r="E4329" s="16" t="n">
        <v>7194.38</v>
      </c>
      <c r="F4329" s="17" t="n">
        <v>0</v>
      </c>
      <c r="G4329" s="16" t="n">
        <v>7194.38</v>
      </c>
      <c r="I4329" s="1" t="str">
        <f aca="false">INDEX(Products!$C$2:$C$51,MATCH(C4329,Products!$A$2:$A$51,0))</f>
        <v>Electronics</v>
      </c>
      <c r="J4329" s="1" t="str">
        <f aca="false">INDEX(Orders!$E$2:$E$8001,MATCH(B4329,Orders!$A$2:$A$8001,0))</f>
        <v>Delivered</v>
      </c>
      <c r="K4329" s="1" t="str">
        <f aca="false">LEFT(INDEX(Orders!$C$2:$C$8001,MATCH(B4329,Orders!$A$2:$A$8001,0)),7)</f>
        <v>2025-10</v>
      </c>
    </row>
    <row r="4330" customFormat="false" ht="15" hidden="false" customHeight="true" outlineLevel="0" collapsed="false">
      <c r="A4330" s="1" t="s">
        <v>14800</v>
      </c>
      <c r="B4330" s="1" t="s">
        <v>4522</v>
      </c>
      <c r="C4330" s="1" t="s">
        <v>1940</v>
      </c>
      <c r="D4330" s="1" t="n">
        <v>1</v>
      </c>
      <c r="E4330" s="16" t="n">
        <v>2374.52</v>
      </c>
      <c r="F4330" s="17" t="n">
        <v>0</v>
      </c>
      <c r="G4330" s="16" t="n">
        <v>2374.52</v>
      </c>
      <c r="I4330" s="1" t="str">
        <f aca="false">INDEX(Products!$C$2:$C$51,MATCH(C4330,Products!$A$2:$A$51,0))</f>
        <v>Fashion</v>
      </c>
      <c r="J4330" s="1" t="str">
        <f aca="false">INDEX(Orders!$E$2:$E$8001,MATCH(B4330,Orders!$A$2:$A$8001,0))</f>
        <v>Delivered</v>
      </c>
      <c r="K4330" s="1" t="str">
        <f aca="false">LEFT(INDEX(Orders!$C$2:$C$8001,MATCH(B4330,Orders!$A$2:$A$8001,0)),7)</f>
        <v>2025-10</v>
      </c>
    </row>
    <row r="4331" customFormat="false" ht="15" hidden="false" customHeight="true" outlineLevel="0" collapsed="false">
      <c r="A4331" s="1" t="s">
        <v>14801</v>
      </c>
      <c r="B4331" s="1" t="s">
        <v>4522</v>
      </c>
      <c r="C4331" s="1" t="s">
        <v>1928</v>
      </c>
      <c r="D4331" s="1" t="n">
        <v>2</v>
      </c>
      <c r="E4331" s="16" t="n">
        <v>657.82</v>
      </c>
      <c r="F4331" s="17" t="n">
        <v>0</v>
      </c>
      <c r="G4331" s="16" t="n">
        <v>1315.64</v>
      </c>
      <c r="I4331" s="1" t="str">
        <f aca="false">INDEX(Products!$C$2:$C$51,MATCH(C4331,Products!$A$2:$A$51,0))</f>
        <v>Electronics</v>
      </c>
      <c r="J4331" s="1" t="str">
        <f aca="false">INDEX(Orders!$E$2:$E$8001,MATCH(B4331,Orders!$A$2:$A$8001,0))</f>
        <v>Delivered</v>
      </c>
      <c r="K4331" s="1" t="str">
        <f aca="false">LEFT(INDEX(Orders!$C$2:$C$8001,MATCH(B4331,Orders!$A$2:$A$8001,0)),7)</f>
        <v>2025-10</v>
      </c>
    </row>
    <row r="4332" customFormat="false" ht="15" hidden="false" customHeight="true" outlineLevel="0" collapsed="false">
      <c r="A4332" s="1" t="s">
        <v>14802</v>
      </c>
      <c r="B4332" s="1" t="s">
        <v>4523</v>
      </c>
      <c r="C4332" s="1" t="s">
        <v>1930</v>
      </c>
      <c r="D4332" s="1" t="n">
        <v>1</v>
      </c>
      <c r="E4332" s="16" t="n">
        <v>2398.35</v>
      </c>
      <c r="F4332" s="17" t="n">
        <v>0.05</v>
      </c>
      <c r="G4332" s="16" t="n">
        <v>2278.43</v>
      </c>
      <c r="I4332" s="1" t="str">
        <f aca="false">INDEX(Products!$C$2:$C$51,MATCH(C4332,Products!$A$2:$A$51,0))</f>
        <v>Electronics</v>
      </c>
      <c r="J4332" s="1" t="str">
        <f aca="false">INDEX(Orders!$E$2:$E$8001,MATCH(B4332,Orders!$A$2:$A$8001,0))</f>
        <v>Delivered</v>
      </c>
      <c r="K4332" s="1" t="str">
        <f aca="false">LEFT(INDEX(Orders!$C$2:$C$8001,MATCH(B4332,Orders!$A$2:$A$8001,0)),7)</f>
        <v>2025-10</v>
      </c>
    </row>
    <row r="4333" customFormat="false" ht="15" hidden="false" customHeight="true" outlineLevel="0" collapsed="false">
      <c r="A4333" s="1" t="s">
        <v>14803</v>
      </c>
      <c r="B4333" s="1" t="s">
        <v>4523</v>
      </c>
      <c r="C4333" s="1" t="s">
        <v>1937</v>
      </c>
      <c r="D4333" s="1" t="n">
        <v>1</v>
      </c>
      <c r="E4333" s="16" t="n">
        <v>1364.75</v>
      </c>
      <c r="F4333" s="17" t="n">
        <v>0.1</v>
      </c>
      <c r="G4333" s="16" t="n">
        <v>1228.28</v>
      </c>
      <c r="I4333" s="1" t="str">
        <f aca="false">INDEX(Products!$C$2:$C$51,MATCH(C4333,Products!$A$2:$A$51,0))</f>
        <v>Fashion</v>
      </c>
      <c r="J4333" s="1" t="str">
        <f aca="false">INDEX(Orders!$E$2:$E$8001,MATCH(B4333,Orders!$A$2:$A$8001,0))</f>
        <v>Delivered</v>
      </c>
      <c r="K4333" s="1" t="str">
        <f aca="false">LEFT(INDEX(Orders!$C$2:$C$8001,MATCH(B4333,Orders!$A$2:$A$8001,0)),7)</f>
        <v>2025-10</v>
      </c>
    </row>
    <row r="4334" customFormat="false" ht="15" hidden="false" customHeight="true" outlineLevel="0" collapsed="false">
      <c r="A4334" s="1" t="s">
        <v>14804</v>
      </c>
      <c r="B4334" s="1" t="s">
        <v>4524</v>
      </c>
      <c r="C4334" s="1" t="s">
        <v>1997</v>
      </c>
      <c r="D4334" s="1" t="n">
        <v>1</v>
      </c>
      <c r="E4334" s="16" t="n">
        <v>311.15</v>
      </c>
      <c r="F4334" s="17" t="n">
        <v>0</v>
      </c>
      <c r="G4334" s="16" t="n">
        <v>311.15</v>
      </c>
      <c r="I4334" s="1" t="str">
        <f aca="false">INDEX(Products!$C$2:$C$51,MATCH(C4334,Products!$A$2:$A$51,0))</f>
        <v>Sports &amp; Fitness</v>
      </c>
      <c r="J4334" s="1" t="str">
        <f aca="false">INDEX(Orders!$E$2:$E$8001,MATCH(B4334,Orders!$A$2:$A$8001,0))</f>
        <v>Delivered</v>
      </c>
      <c r="K4334" s="1" t="str">
        <f aca="false">LEFT(INDEX(Orders!$C$2:$C$8001,MATCH(B4334,Orders!$A$2:$A$8001,0)),7)</f>
        <v>2025-08</v>
      </c>
    </row>
    <row r="4335" customFormat="false" ht="15" hidden="false" customHeight="true" outlineLevel="0" collapsed="false">
      <c r="A4335" s="1" t="s">
        <v>14805</v>
      </c>
      <c r="B4335" s="1" t="s">
        <v>4524</v>
      </c>
      <c r="C4335" s="1" t="s">
        <v>2007</v>
      </c>
      <c r="D4335" s="1" t="n">
        <v>1</v>
      </c>
      <c r="E4335" s="16" t="n">
        <v>750.27</v>
      </c>
      <c r="F4335" s="17" t="n">
        <v>0</v>
      </c>
      <c r="G4335" s="16" t="n">
        <v>750.27</v>
      </c>
      <c r="I4335" s="1" t="str">
        <f aca="false">INDEX(Products!$C$2:$C$51,MATCH(C4335,Products!$A$2:$A$51,0))</f>
        <v>Books &amp; Stationery</v>
      </c>
      <c r="J4335" s="1" t="str">
        <f aca="false">INDEX(Orders!$E$2:$E$8001,MATCH(B4335,Orders!$A$2:$A$8001,0))</f>
        <v>Delivered</v>
      </c>
      <c r="K4335" s="1" t="str">
        <f aca="false">LEFT(INDEX(Orders!$C$2:$C$8001,MATCH(B4335,Orders!$A$2:$A$8001,0)),7)</f>
        <v>2025-08</v>
      </c>
    </row>
    <row r="4336" customFormat="false" ht="15" hidden="false" customHeight="true" outlineLevel="0" collapsed="false">
      <c r="A4336" s="1" t="s">
        <v>14806</v>
      </c>
      <c r="B4336" s="1" t="s">
        <v>4524</v>
      </c>
      <c r="C4336" s="1" t="s">
        <v>1940</v>
      </c>
      <c r="D4336" s="1" t="n">
        <v>3</v>
      </c>
      <c r="E4336" s="16" t="n">
        <v>2374.52</v>
      </c>
      <c r="F4336" s="17" t="n">
        <v>0.05</v>
      </c>
      <c r="G4336" s="16" t="n">
        <v>6767.38</v>
      </c>
      <c r="I4336" s="1" t="str">
        <f aca="false">INDEX(Products!$C$2:$C$51,MATCH(C4336,Products!$A$2:$A$51,0))</f>
        <v>Fashion</v>
      </c>
      <c r="J4336" s="1" t="str">
        <f aca="false">INDEX(Orders!$E$2:$E$8001,MATCH(B4336,Orders!$A$2:$A$8001,0))</f>
        <v>Delivered</v>
      </c>
      <c r="K4336" s="1" t="str">
        <f aca="false">LEFT(INDEX(Orders!$C$2:$C$8001,MATCH(B4336,Orders!$A$2:$A$8001,0)),7)</f>
        <v>2025-08</v>
      </c>
    </row>
    <row r="4337" customFormat="false" ht="15" hidden="false" customHeight="true" outlineLevel="0" collapsed="false">
      <c r="A4337" s="1" t="s">
        <v>14807</v>
      </c>
      <c r="B4337" s="1" t="s">
        <v>4525</v>
      </c>
      <c r="C4337" s="1" t="s">
        <v>1976</v>
      </c>
      <c r="D4337" s="1" t="n">
        <v>1</v>
      </c>
      <c r="E4337" s="16" t="n">
        <v>1603.35</v>
      </c>
      <c r="F4337" s="17" t="n">
        <v>0.1</v>
      </c>
      <c r="G4337" s="16" t="n">
        <v>1443.02</v>
      </c>
      <c r="I4337" s="1" t="str">
        <f aca="false">INDEX(Products!$C$2:$C$51,MATCH(C4337,Products!$A$2:$A$51,0))</f>
        <v>Beauty &amp; Personal Care</v>
      </c>
      <c r="J4337" s="1" t="str">
        <f aca="false">INDEX(Orders!$E$2:$E$8001,MATCH(B4337,Orders!$A$2:$A$8001,0))</f>
        <v>Delivered</v>
      </c>
      <c r="K4337" s="1" t="str">
        <f aca="false">LEFT(INDEX(Orders!$C$2:$C$8001,MATCH(B4337,Orders!$A$2:$A$8001,0)),7)</f>
        <v>2024-06</v>
      </c>
    </row>
    <row r="4338" customFormat="false" ht="15" hidden="false" customHeight="true" outlineLevel="0" collapsed="false">
      <c r="A4338" s="1" t="s">
        <v>14808</v>
      </c>
      <c r="B4338" s="1" t="s">
        <v>4526</v>
      </c>
      <c r="C4338" s="1" t="s">
        <v>1937</v>
      </c>
      <c r="D4338" s="1" t="n">
        <v>1</v>
      </c>
      <c r="E4338" s="16" t="n">
        <v>1364.75</v>
      </c>
      <c r="F4338" s="17" t="n">
        <v>0.2</v>
      </c>
      <c r="G4338" s="16" t="n">
        <v>1091.8</v>
      </c>
      <c r="I4338" s="1" t="str">
        <f aca="false">INDEX(Products!$C$2:$C$51,MATCH(C4338,Products!$A$2:$A$51,0))</f>
        <v>Fashion</v>
      </c>
      <c r="J4338" s="1" t="str">
        <f aca="false">INDEX(Orders!$E$2:$E$8001,MATCH(B4338,Orders!$A$2:$A$8001,0))</f>
        <v>Delivered</v>
      </c>
      <c r="K4338" s="1" t="str">
        <f aca="false">LEFT(INDEX(Orders!$C$2:$C$8001,MATCH(B4338,Orders!$A$2:$A$8001,0)),7)</f>
        <v>2025-08</v>
      </c>
    </row>
    <row r="4339" customFormat="false" ht="15" hidden="false" customHeight="true" outlineLevel="0" collapsed="false">
      <c r="A4339" s="1" t="s">
        <v>14809</v>
      </c>
      <c r="B4339" s="1" t="s">
        <v>4527</v>
      </c>
      <c r="C4339" s="1" t="s">
        <v>2006</v>
      </c>
      <c r="D4339" s="1" t="n">
        <v>2</v>
      </c>
      <c r="E4339" s="16" t="n">
        <v>482.17</v>
      </c>
      <c r="F4339" s="17" t="n">
        <v>0.2</v>
      </c>
      <c r="G4339" s="16" t="n">
        <v>771.47</v>
      </c>
      <c r="I4339" s="1" t="str">
        <f aca="false">INDEX(Products!$C$2:$C$51,MATCH(C4339,Products!$A$2:$A$51,0))</f>
        <v>Books &amp; Stationery</v>
      </c>
      <c r="J4339" s="1" t="str">
        <f aca="false">INDEX(Orders!$E$2:$E$8001,MATCH(B4339,Orders!$A$2:$A$8001,0))</f>
        <v>Delivered</v>
      </c>
      <c r="K4339" s="1" t="str">
        <f aca="false">LEFT(INDEX(Orders!$C$2:$C$8001,MATCH(B4339,Orders!$A$2:$A$8001,0)),7)</f>
        <v>2024-02</v>
      </c>
    </row>
    <row r="4340" customFormat="false" ht="15" hidden="false" customHeight="true" outlineLevel="0" collapsed="false">
      <c r="A4340" s="1" t="s">
        <v>14810</v>
      </c>
      <c r="B4340" s="1" t="s">
        <v>4527</v>
      </c>
      <c r="C4340" s="1" t="s">
        <v>1969</v>
      </c>
      <c r="D4340" s="1" t="n">
        <v>1</v>
      </c>
      <c r="E4340" s="16" t="n">
        <v>9171.98</v>
      </c>
      <c r="F4340" s="17" t="n">
        <v>0.1</v>
      </c>
      <c r="G4340" s="16" t="n">
        <v>8254.78</v>
      </c>
      <c r="I4340" s="1" t="str">
        <f aca="false">INDEX(Products!$C$2:$C$51,MATCH(C4340,Products!$A$2:$A$51,0))</f>
        <v>Home &amp; Kitchen</v>
      </c>
      <c r="J4340" s="1" t="str">
        <f aca="false">INDEX(Orders!$E$2:$E$8001,MATCH(B4340,Orders!$A$2:$A$8001,0))</f>
        <v>Delivered</v>
      </c>
      <c r="K4340" s="1" t="str">
        <f aca="false">LEFT(INDEX(Orders!$C$2:$C$8001,MATCH(B4340,Orders!$A$2:$A$8001,0)),7)</f>
        <v>2024-02</v>
      </c>
    </row>
    <row r="4341" customFormat="false" ht="15" hidden="false" customHeight="true" outlineLevel="0" collapsed="false">
      <c r="A4341" s="1" t="s">
        <v>14811</v>
      </c>
      <c r="B4341" s="1" t="s">
        <v>4528</v>
      </c>
      <c r="C4341" s="1" t="s">
        <v>1979</v>
      </c>
      <c r="D4341" s="1" t="n">
        <v>1</v>
      </c>
      <c r="E4341" s="16" t="n">
        <v>623</v>
      </c>
      <c r="F4341" s="17" t="n">
        <v>0</v>
      </c>
      <c r="G4341" s="16" t="n">
        <v>623</v>
      </c>
      <c r="I4341" s="1" t="str">
        <f aca="false">INDEX(Products!$C$2:$C$51,MATCH(C4341,Products!$A$2:$A$51,0))</f>
        <v>Beauty &amp; Personal Care</v>
      </c>
      <c r="J4341" s="1" t="str">
        <f aca="false">INDEX(Orders!$E$2:$E$8001,MATCH(B4341,Orders!$A$2:$A$8001,0))</f>
        <v>Delivered</v>
      </c>
      <c r="K4341" s="1" t="str">
        <f aca="false">LEFT(INDEX(Orders!$C$2:$C$8001,MATCH(B4341,Orders!$A$2:$A$8001,0)),7)</f>
        <v>2025-03</v>
      </c>
    </row>
    <row r="4342" customFormat="false" ht="15" hidden="false" customHeight="true" outlineLevel="0" collapsed="false">
      <c r="A4342" s="1" t="s">
        <v>14812</v>
      </c>
      <c r="B4342" s="1" t="s">
        <v>4528</v>
      </c>
      <c r="C4342" s="1" t="s">
        <v>1940</v>
      </c>
      <c r="D4342" s="1" t="n">
        <v>1</v>
      </c>
      <c r="E4342" s="16" t="n">
        <v>2374.52</v>
      </c>
      <c r="F4342" s="17" t="n">
        <v>0</v>
      </c>
      <c r="G4342" s="16" t="n">
        <v>2374.52</v>
      </c>
      <c r="I4342" s="1" t="str">
        <f aca="false">INDEX(Products!$C$2:$C$51,MATCH(C4342,Products!$A$2:$A$51,0))</f>
        <v>Fashion</v>
      </c>
      <c r="J4342" s="1" t="str">
        <f aca="false">INDEX(Orders!$E$2:$E$8001,MATCH(B4342,Orders!$A$2:$A$8001,0))</f>
        <v>Delivered</v>
      </c>
      <c r="K4342" s="1" t="str">
        <f aca="false">LEFT(INDEX(Orders!$C$2:$C$8001,MATCH(B4342,Orders!$A$2:$A$8001,0)),7)</f>
        <v>2025-03</v>
      </c>
    </row>
    <row r="4343" customFormat="false" ht="15" hidden="false" customHeight="true" outlineLevel="0" collapsed="false">
      <c r="A4343" s="1" t="s">
        <v>14813</v>
      </c>
      <c r="B4343" s="1" t="s">
        <v>4528</v>
      </c>
      <c r="C4343" s="1" t="s">
        <v>1930</v>
      </c>
      <c r="D4343" s="1" t="n">
        <v>1</v>
      </c>
      <c r="E4343" s="16" t="n">
        <v>2398.35</v>
      </c>
      <c r="F4343" s="17" t="n">
        <v>0.15</v>
      </c>
      <c r="G4343" s="16" t="n">
        <v>2038.6</v>
      </c>
      <c r="I4343" s="1" t="str">
        <f aca="false">INDEX(Products!$C$2:$C$51,MATCH(C4343,Products!$A$2:$A$51,0))</f>
        <v>Electronics</v>
      </c>
      <c r="J4343" s="1" t="str">
        <f aca="false">INDEX(Orders!$E$2:$E$8001,MATCH(B4343,Orders!$A$2:$A$8001,0))</f>
        <v>Delivered</v>
      </c>
      <c r="K4343" s="1" t="str">
        <f aca="false">LEFT(INDEX(Orders!$C$2:$C$8001,MATCH(B4343,Orders!$A$2:$A$8001,0)),7)</f>
        <v>2025-03</v>
      </c>
    </row>
    <row r="4344" customFormat="false" ht="15" hidden="false" customHeight="true" outlineLevel="0" collapsed="false">
      <c r="A4344" s="1" t="s">
        <v>14814</v>
      </c>
      <c r="B4344" s="1" t="s">
        <v>4529</v>
      </c>
      <c r="C4344" s="1" t="s">
        <v>1930</v>
      </c>
      <c r="D4344" s="1" t="n">
        <v>1</v>
      </c>
      <c r="E4344" s="16" t="n">
        <v>2398.35</v>
      </c>
      <c r="F4344" s="17" t="n">
        <v>0.1</v>
      </c>
      <c r="G4344" s="16" t="n">
        <v>2158.52</v>
      </c>
      <c r="I4344" s="1" t="str">
        <f aca="false">INDEX(Products!$C$2:$C$51,MATCH(C4344,Products!$A$2:$A$51,0))</f>
        <v>Electronics</v>
      </c>
      <c r="J4344" s="1" t="str">
        <f aca="false">INDEX(Orders!$E$2:$E$8001,MATCH(B4344,Orders!$A$2:$A$8001,0))</f>
        <v>Delivered</v>
      </c>
      <c r="K4344" s="1" t="str">
        <f aca="false">LEFT(INDEX(Orders!$C$2:$C$8001,MATCH(B4344,Orders!$A$2:$A$8001,0)),7)</f>
        <v>2025-03</v>
      </c>
    </row>
    <row r="4345" customFormat="false" ht="15" hidden="false" customHeight="true" outlineLevel="0" collapsed="false">
      <c r="A4345" s="1" t="s">
        <v>14815</v>
      </c>
      <c r="B4345" s="1" t="s">
        <v>4529</v>
      </c>
      <c r="C4345" s="1" t="s">
        <v>1953</v>
      </c>
      <c r="D4345" s="1" t="n">
        <v>1</v>
      </c>
      <c r="E4345" s="16" t="n">
        <v>4914.12</v>
      </c>
      <c r="F4345" s="17" t="n">
        <v>0</v>
      </c>
      <c r="G4345" s="16" t="n">
        <v>4914.12</v>
      </c>
      <c r="I4345" s="1" t="str">
        <f aca="false">INDEX(Products!$C$2:$C$51,MATCH(C4345,Products!$A$2:$A$51,0))</f>
        <v>Fashion</v>
      </c>
      <c r="J4345" s="1" t="str">
        <f aca="false">INDEX(Orders!$E$2:$E$8001,MATCH(B4345,Orders!$A$2:$A$8001,0))</f>
        <v>Delivered</v>
      </c>
      <c r="K4345" s="1" t="str">
        <f aca="false">LEFT(INDEX(Orders!$C$2:$C$8001,MATCH(B4345,Orders!$A$2:$A$8001,0)),7)</f>
        <v>2025-03</v>
      </c>
    </row>
    <row r="4346" customFormat="false" ht="15" hidden="false" customHeight="true" outlineLevel="0" collapsed="false">
      <c r="A4346" s="1" t="s">
        <v>14816</v>
      </c>
      <c r="B4346" s="1" t="s">
        <v>4529</v>
      </c>
      <c r="C4346" s="1" t="s">
        <v>2006</v>
      </c>
      <c r="D4346" s="1" t="n">
        <v>2</v>
      </c>
      <c r="E4346" s="16" t="n">
        <v>482.17</v>
      </c>
      <c r="F4346" s="17" t="n">
        <v>0.2</v>
      </c>
      <c r="G4346" s="16" t="n">
        <v>771.47</v>
      </c>
      <c r="I4346" s="1" t="str">
        <f aca="false">INDEX(Products!$C$2:$C$51,MATCH(C4346,Products!$A$2:$A$51,0))</f>
        <v>Books &amp; Stationery</v>
      </c>
      <c r="J4346" s="1" t="str">
        <f aca="false">INDEX(Orders!$E$2:$E$8001,MATCH(B4346,Orders!$A$2:$A$8001,0))</f>
        <v>Delivered</v>
      </c>
      <c r="K4346" s="1" t="str">
        <f aca="false">LEFT(INDEX(Orders!$C$2:$C$8001,MATCH(B4346,Orders!$A$2:$A$8001,0)),7)</f>
        <v>2025-03</v>
      </c>
    </row>
    <row r="4347" customFormat="false" ht="15" hidden="false" customHeight="true" outlineLevel="0" collapsed="false">
      <c r="A4347" s="1" t="s">
        <v>14817</v>
      </c>
      <c r="B4347" s="1" t="s">
        <v>4530</v>
      </c>
      <c r="C4347" s="1" t="s">
        <v>2007</v>
      </c>
      <c r="D4347" s="1" t="n">
        <v>1</v>
      </c>
      <c r="E4347" s="16" t="n">
        <v>750.27</v>
      </c>
      <c r="F4347" s="17" t="n">
        <v>0.1</v>
      </c>
      <c r="G4347" s="16" t="n">
        <v>675.24</v>
      </c>
      <c r="I4347" s="1" t="str">
        <f aca="false">INDEX(Products!$C$2:$C$51,MATCH(C4347,Products!$A$2:$A$51,0))</f>
        <v>Books &amp; Stationery</v>
      </c>
      <c r="J4347" s="1" t="str">
        <f aca="false">INDEX(Orders!$E$2:$E$8001,MATCH(B4347,Orders!$A$2:$A$8001,0))</f>
        <v>Delivered</v>
      </c>
      <c r="K4347" s="1" t="str">
        <f aca="false">LEFT(INDEX(Orders!$C$2:$C$8001,MATCH(B4347,Orders!$A$2:$A$8001,0)),7)</f>
        <v>2025-10</v>
      </c>
    </row>
    <row r="4348" customFormat="false" ht="15" hidden="false" customHeight="true" outlineLevel="0" collapsed="false">
      <c r="A4348" s="1" t="s">
        <v>14818</v>
      </c>
      <c r="B4348" s="1" t="s">
        <v>4530</v>
      </c>
      <c r="C4348" s="1" t="s">
        <v>1953</v>
      </c>
      <c r="D4348" s="1" t="n">
        <v>1</v>
      </c>
      <c r="E4348" s="16" t="n">
        <v>4914.12</v>
      </c>
      <c r="F4348" s="17" t="n">
        <v>0.05</v>
      </c>
      <c r="G4348" s="16" t="n">
        <v>4668.41</v>
      </c>
      <c r="I4348" s="1" t="str">
        <f aca="false">INDEX(Products!$C$2:$C$51,MATCH(C4348,Products!$A$2:$A$51,0))</f>
        <v>Fashion</v>
      </c>
      <c r="J4348" s="1" t="str">
        <f aca="false">INDEX(Orders!$E$2:$E$8001,MATCH(B4348,Orders!$A$2:$A$8001,0))</f>
        <v>Delivered</v>
      </c>
      <c r="K4348" s="1" t="str">
        <f aca="false">LEFT(INDEX(Orders!$C$2:$C$8001,MATCH(B4348,Orders!$A$2:$A$8001,0)),7)</f>
        <v>2025-10</v>
      </c>
    </row>
    <row r="4349" customFormat="false" ht="15" hidden="false" customHeight="true" outlineLevel="0" collapsed="false">
      <c r="A4349" s="1" t="s">
        <v>14819</v>
      </c>
      <c r="B4349" s="1" t="s">
        <v>4530</v>
      </c>
      <c r="C4349" s="1" t="s">
        <v>1930</v>
      </c>
      <c r="D4349" s="1" t="n">
        <v>3</v>
      </c>
      <c r="E4349" s="16" t="n">
        <v>2398.35</v>
      </c>
      <c r="F4349" s="17" t="n">
        <v>0.05</v>
      </c>
      <c r="G4349" s="16" t="n">
        <v>6835.3</v>
      </c>
      <c r="I4349" s="1" t="str">
        <f aca="false">INDEX(Products!$C$2:$C$51,MATCH(C4349,Products!$A$2:$A$51,0))</f>
        <v>Electronics</v>
      </c>
      <c r="J4349" s="1" t="str">
        <f aca="false">INDEX(Orders!$E$2:$E$8001,MATCH(B4349,Orders!$A$2:$A$8001,0))</f>
        <v>Delivered</v>
      </c>
      <c r="K4349" s="1" t="str">
        <f aca="false">LEFT(INDEX(Orders!$C$2:$C$8001,MATCH(B4349,Orders!$A$2:$A$8001,0)),7)</f>
        <v>2025-10</v>
      </c>
    </row>
    <row r="4350" customFormat="false" ht="15" hidden="false" customHeight="true" outlineLevel="0" collapsed="false">
      <c r="A4350" s="1" t="s">
        <v>14820</v>
      </c>
      <c r="B4350" s="1" t="s">
        <v>4530</v>
      </c>
      <c r="C4350" s="1" t="s">
        <v>1949</v>
      </c>
      <c r="D4350" s="1" t="n">
        <v>2</v>
      </c>
      <c r="E4350" s="16" t="n">
        <v>4185.64</v>
      </c>
      <c r="F4350" s="17" t="n">
        <v>0</v>
      </c>
      <c r="G4350" s="16" t="n">
        <v>8371.28</v>
      </c>
      <c r="I4350" s="1" t="str">
        <f aca="false">INDEX(Products!$C$2:$C$51,MATCH(C4350,Products!$A$2:$A$51,0))</f>
        <v>Fashion</v>
      </c>
      <c r="J4350" s="1" t="str">
        <f aca="false">INDEX(Orders!$E$2:$E$8001,MATCH(B4350,Orders!$A$2:$A$8001,0))</f>
        <v>Delivered</v>
      </c>
      <c r="K4350" s="1" t="str">
        <f aca="false">LEFT(INDEX(Orders!$C$2:$C$8001,MATCH(B4350,Orders!$A$2:$A$8001,0)),7)</f>
        <v>2025-10</v>
      </c>
    </row>
    <row r="4351" customFormat="false" ht="15" hidden="false" customHeight="true" outlineLevel="0" collapsed="false">
      <c r="A4351" s="1" t="s">
        <v>14821</v>
      </c>
      <c r="B4351" s="1" t="s">
        <v>4530</v>
      </c>
      <c r="C4351" s="1" t="s">
        <v>1924</v>
      </c>
      <c r="D4351" s="1" t="n">
        <v>1</v>
      </c>
      <c r="E4351" s="16" t="n">
        <v>1971</v>
      </c>
      <c r="F4351" s="17" t="n">
        <v>0.1</v>
      </c>
      <c r="G4351" s="16" t="n">
        <v>1773.9</v>
      </c>
      <c r="I4351" s="1" t="str">
        <f aca="false">INDEX(Products!$C$2:$C$51,MATCH(C4351,Products!$A$2:$A$51,0))</f>
        <v>Electronics</v>
      </c>
      <c r="J4351" s="1" t="str">
        <f aca="false">INDEX(Orders!$E$2:$E$8001,MATCH(B4351,Orders!$A$2:$A$8001,0))</f>
        <v>Delivered</v>
      </c>
      <c r="K4351" s="1" t="str">
        <f aca="false">LEFT(INDEX(Orders!$C$2:$C$8001,MATCH(B4351,Orders!$A$2:$A$8001,0)),7)</f>
        <v>2025-10</v>
      </c>
    </row>
    <row r="4352" customFormat="false" ht="15" hidden="false" customHeight="true" outlineLevel="0" collapsed="false">
      <c r="A4352" s="1" t="s">
        <v>14822</v>
      </c>
      <c r="B4352" s="1" t="s">
        <v>4531</v>
      </c>
      <c r="C4352" s="1" t="s">
        <v>1922</v>
      </c>
      <c r="D4352" s="1" t="n">
        <v>2</v>
      </c>
      <c r="E4352" s="16" t="n">
        <v>3142.61</v>
      </c>
      <c r="F4352" s="17" t="n">
        <v>0</v>
      </c>
      <c r="G4352" s="16" t="n">
        <v>6285.22</v>
      </c>
      <c r="I4352" s="1" t="str">
        <f aca="false">INDEX(Products!$C$2:$C$51,MATCH(C4352,Products!$A$2:$A$51,0))</f>
        <v>Electronics</v>
      </c>
      <c r="J4352" s="1" t="str">
        <f aca="false">INDEX(Orders!$E$2:$E$8001,MATCH(B4352,Orders!$A$2:$A$8001,0))</f>
        <v>Delivered</v>
      </c>
      <c r="K4352" s="1" t="str">
        <f aca="false">LEFT(INDEX(Orders!$C$2:$C$8001,MATCH(B4352,Orders!$A$2:$A$8001,0)),7)</f>
        <v>2025-03</v>
      </c>
    </row>
    <row r="4353" customFormat="false" ht="15" hidden="false" customHeight="true" outlineLevel="0" collapsed="false">
      <c r="A4353" s="1" t="s">
        <v>14823</v>
      </c>
      <c r="B4353" s="1" t="s">
        <v>4532</v>
      </c>
      <c r="C4353" s="1" t="s">
        <v>1940</v>
      </c>
      <c r="D4353" s="1" t="n">
        <v>1</v>
      </c>
      <c r="E4353" s="16" t="n">
        <v>2374.52</v>
      </c>
      <c r="F4353" s="17" t="n">
        <v>0</v>
      </c>
      <c r="G4353" s="16" t="n">
        <v>2374.52</v>
      </c>
      <c r="I4353" s="1" t="str">
        <f aca="false">INDEX(Products!$C$2:$C$51,MATCH(C4353,Products!$A$2:$A$51,0))</f>
        <v>Fashion</v>
      </c>
      <c r="J4353" s="1" t="str">
        <f aca="false">INDEX(Orders!$E$2:$E$8001,MATCH(B4353,Orders!$A$2:$A$8001,0))</f>
        <v>Delivered</v>
      </c>
      <c r="K4353" s="1" t="str">
        <f aca="false">LEFT(INDEX(Orders!$C$2:$C$8001,MATCH(B4353,Orders!$A$2:$A$8001,0)),7)</f>
        <v>2024-05</v>
      </c>
    </row>
    <row r="4354" customFormat="false" ht="15" hidden="false" customHeight="true" outlineLevel="0" collapsed="false">
      <c r="A4354" s="1" t="s">
        <v>14824</v>
      </c>
      <c r="B4354" s="1" t="s">
        <v>4532</v>
      </c>
      <c r="C4354" s="1" t="s">
        <v>1933</v>
      </c>
      <c r="D4354" s="1" t="n">
        <v>2</v>
      </c>
      <c r="E4354" s="16" t="n">
        <v>7194.38</v>
      </c>
      <c r="F4354" s="17" t="n">
        <v>0</v>
      </c>
      <c r="G4354" s="16" t="n">
        <v>14388.76</v>
      </c>
      <c r="I4354" s="1" t="str">
        <f aca="false">INDEX(Products!$C$2:$C$51,MATCH(C4354,Products!$A$2:$A$51,0))</f>
        <v>Electronics</v>
      </c>
      <c r="J4354" s="1" t="str">
        <f aca="false">INDEX(Orders!$E$2:$E$8001,MATCH(B4354,Orders!$A$2:$A$8001,0))</f>
        <v>Delivered</v>
      </c>
      <c r="K4354" s="1" t="str">
        <f aca="false">LEFT(INDEX(Orders!$C$2:$C$8001,MATCH(B4354,Orders!$A$2:$A$8001,0)),7)</f>
        <v>2024-05</v>
      </c>
    </row>
    <row r="4355" customFormat="false" ht="15" hidden="false" customHeight="true" outlineLevel="0" collapsed="false">
      <c r="A4355" s="1" t="s">
        <v>14825</v>
      </c>
      <c r="B4355" s="1" t="s">
        <v>4533</v>
      </c>
      <c r="C4355" s="1" t="s">
        <v>1945</v>
      </c>
      <c r="D4355" s="1" t="n">
        <v>2</v>
      </c>
      <c r="E4355" s="16" t="n">
        <v>2390.13</v>
      </c>
      <c r="F4355" s="17" t="n">
        <v>0.05</v>
      </c>
      <c r="G4355" s="16" t="n">
        <v>4541.25</v>
      </c>
      <c r="I4355" s="1" t="str">
        <f aca="false">INDEX(Products!$C$2:$C$51,MATCH(C4355,Products!$A$2:$A$51,0))</f>
        <v>Fashion</v>
      </c>
      <c r="J4355" s="1" t="str">
        <f aca="false">INDEX(Orders!$E$2:$E$8001,MATCH(B4355,Orders!$A$2:$A$8001,0))</f>
        <v>Delivered</v>
      </c>
      <c r="K4355" s="1" t="str">
        <f aca="false">LEFT(INDEX(Orders!$C$2:$C$8001,MATCH(B4355,Orders!$A$2:$A$8001,0)),7)</f>
        <v>2025-07</v>
      </c>
    </row>
    <row r="4356" customFormat="false" ht="15" hidden="false" customHeight="true" outlineLevel="0" collapsed="false">
      <c r="A4356" s="1" t="s">
        <v>14826</v>
      </c>
      <c r="B4356" s="1" t="s">
        <v>4533</v>
      </c>
      <c r="C4356" s="1" t="s">
        <v>2007</v>
      </c>
      <c r="D4356" s="1" t="n">
        <v>1</v>
      </c>
      <c r="E4356" s="16" t="n">
        <v>750.27</v>
      </c>
      <c r="F4356" s="17" t="n">
        <v>0.1</v>
      </c>
      <c r="G4356" s="16" t="n">
        <v>675.24</v>
      </c>
      <c r="I4356" s="1" t="str">
        <f aca="false">INDEX(Products!$C$2:$C$51,MATCH(C4356,Products!$A$2:$A$51,0))</f>
        <v>Books &amp; Stationery</v>
      </c>
      <c r="J4356" s="1" t="str">
        <f aca="false">INDEX(Orders!$E$2:$E$8001,MATCH(B4356,Orders!$A$2:$A$8001,0))</f>
        <v>Delivered</v>
      </c>
      <c r="K4356" s="1" t="str">
        <f aca="false">LEFT(INDEX(Orders!$C$2:$C$8001,MATCH(B4356,Orders!$A$2:$A$8001,0)),7)</f>
        <v>2025-07</v>
      </c>
    </row>
    <row r="4357" customFormat="false" ht="15" hidden="false" customHeight="true" outlineLevel="0" collapsed="false">
      <c r="A4357" s="1" t="s">
        <v>14827</v>
      </c>
      <c r="B4357" s="1" t="s">
        <v>4534</v>
      </c>
      <c r="C4357" s="1" t="s">
        <v>1924</v>
      </c>
      <c r="D4357" s="1" t="n">
        <v>1</v>
      </c>
      <c r="E4357" s="16" t="n">
        <v>1971</v>
      </c>
      <c r="F4357" s="17" t="n">
        <v>0.05</v>
      </c>
      <c r="G4357" s="16" t="n">
        <v>1872.45</v>
      </c>
      <c r="I4357" s="1" t="str">
        <f aca="false">INDEX(Products!$C$2:$C$51,MATCH(C4357,Products!$A$2:$A$51,0))</f>
        <v>Electronics</v>
      </c>
      <c r="J4357" s="1" t="str">
        <f aca="false">INDEX(Orders!$E$2:$E$8001,MATCH(B4357,Orders!$A$2:$A$8001,0))</f>
        <v>Delivered</v>
      </c>
      <c r="K4357" s="1" t="str">
        <f aca="false">LEFT(INDEX(Orders!$C$2:$C$8001,MATCH(B4357,Orders!$A$2:$A$8001,0)),7)</f>
        <v>2025-02</v>
      </c>
    </row>
    <row r="4358" customFormat="false" ht="15" hidden="false" customHeight="true" outlineLevel="0" collapsed="false">
      <c r="A4358" s="1" t="s">
        <v>14828</v>
      </c>
      <c r="B4358" s="1" t="s">
        <v>4535</v>
      </c>
      <c r="C4358" s="1" t="s">
        <v>2006</v>
      </c>
      <c r="D4358" s="1" t="n">
        <v>1</v>
      </c>
      <c r="E4358" s="16" t="n">
        <v>482.17</v>
      </c>
      <c r="F4358" s="17" t="n">
        <v>0</v>
      </c>
      <c r="G4358" s="16" t="n">
        <v>482.17</v>
      </c>
      <c r="I4358" s="1" t="str">
        <f aca="false">INDEX(Products!$C$2:$C$51,MATCH(C4358,Products!$A$2:$A$51,0))</f>
        <v>Books &amp; Stationery</v>
      </c>
      <c r="J4358" s="1" t="str">
        <f aca="false">INDEX(Orders!$E$2:$E$8001,MATCH(B4358,Orders!$A$2:$A$8001,0))</f>
        <v>Delivered</v>
      </c>
      <c r="K4358" s="1" t="str">
        <f aca="false">LEFT(INDEX(Orders!$C$2:$C$8001,MATCH(B4358,Orders!$A$2:$A$8001,0)),7)</f>
        <v>2025-11</v>
      </c>
    </row>
    <row r="4359" customFormat="false" ht="15" hidden="false" customHeight="true" outlineLevel="0" collapsed="false">
      <c r="A4359" s="1" t="s">
        <v>14829</v>
      </c>
      <c r="B4359" s="1" t="s">
        <v>4536</v>
      </c>
      <c r="C4359" s="1" t="s">
        <v>1979</v>
      </c>
      <c r="D4359" s="1" t="n">
        <v>2</v>
      </c>
      <c r="E4359" s="16" t="n">
        <v>623</v>
      </c>
      <c r="F4359" s="17" t="n">
        <v>0.2</v>
      </c>
      <c r="G4359" s="16" t="n">
        <v>996.8</v>
      </c>
      <c r="I4359" s="1" t="str">
        <f aca="false">INDEX(Products!$C$2:$C$51,MATCH(C4359,Products!$A$2:$A$51,0))</f>
        <v>Beauty &amp; Personal Care</v>
      </c>
      <c r="J4359" s="1" t="str">
        <f aca="false">INDEX(Orders!$E$2:$E$8001,MATCH(B4359,Orders!$A$2:$A$8001,0))</f>
        <v>Delivered</v>
      </c>
      <c r="K4359" s="1" t="str">
        <f aca="false">LEFT(INDEX(Orders!$C$2:$C$8001,MATCH(B4359,Orders!$A$2:$A$8001,0)),7)</f>
        <v>2024-10</v>
      </c>
    </row>
    <row r="4360" customFormat="false" ht="15" hidden="false" customHeight="true" outlineLevel="0" collapsed="false">
      <c r="A4360" s="1" t="s">
        <v>14830</v>
      </c>
      <c r="B4360" s="1" t="s">
        <v>4536</v>
      </c>
      <c r="C4360" s="1" t="s">
        <v>1975</v>
      </c>
      <c r="D4360" s="1" t="n">
        <v>1</v>
      </c>
      <c r="E4360" s="16" t="n">
        <v>862.99</v>
      </c>
      <c r="F4360" s="17" t="n">
        <v>0</v>
      </c>
      <c r="G4360" s="16" t="n">
        <v>862.99</v>
      </c>
      <c r="I4360" s="1" t="str">
        <f aca="false">INDEX(Products!$C$2:$C$51,MATCH(C4360,Products!$A$2:$A$51,0))</f>
        <v>Beauty &amp; Personal Care</v>
      </c>
      <c r="J4360" s="1" t="str">
        <f aca="false">INDEX(Orders!$E$2:$E$8001,MATCH(B4360,Orders!$A$2:$A$8001,0))</f>
        <v>Delivered</v>
      </c>
      <c r="K4360" s="1" t="str">
        <f aca="false">LEFT(INDEX(Orders!$C$2:$C$8001,MATCH(B4360,Orders!$A$2:$A$8001,0)),7)</f>
        <v>2024-10</v>
      </c>
    </row>
    <row r="4361" customFormat="false" ht="15" hidden="false" customHeight="true" outlineLevel="0" collapsed="false">
      <c r="A4361" s="1" t="s">
        <v>14831</v>
      </c>
      <c r="B4361" s="1" t="s">
        <v>4537</v>
      </c>
      <c r="C4361" s="1" t="s">
        <v>1991</v>
      </c>
      <c r="D4361" s="1" t="n">
        <v>1</v>
      </c>
      <c r="E4361" s="16" t="n">
        <v>579.12</v>
      </c>
      <c r="F4361" s="17" t="n">
        <v>0.1</v>
      </c>
      <c r="G4361" s="16" t="n">
        <v>521.21</v>
      </c>
      <c r="I4361" s="1" t="str">
        <f aca="false">INDEX(Products!$C$2:$C$51,MATCH(C4361,Products!$A$2:$A$51,0))</f>
        <v>Sports &amp; Fitness</v>
      </c>
      <c r="J4361" s="1" t="str">
        <f aca="false">INDEX(Orders!$E$2:$E$8001,MATCH(B4361,Orders!$A$2:$A$8001,0))</f>
        <v>Delivered</v>
      </c>
      <c r="K4361" s="1" t="str">
        <f aca="false">LEFT(INDEX(Orders!$C$2:$C$8001,MATCH(B4361,Orders!$A$2:$A$8001,0)),7)</f>
        <v>2025-08</v>
      </c>
    </row>
    <row r="4362" customFormat="false" ht="15" hidden="false" customHeight="true" outlineLevel="0" collapsed="false">
      <c r="A4362" s="1" t="s">
        <v>14832</v>
      </c>
      <c r="B4362" s="1" t="s">
        <v>4537</v>
      </c>
      <c r="C4362" s="1" t="s">
        <v>1997</v>
      </c>
      <c r="D4362" s="1" t="n">
        <v>1</v>
      </c>
      <c r="E4362" s="16" t="n">
        <v>311.15</v>
      </c>
      <c r="F4362" s="17" t="n">
        <v>0.15</v>
      </c>
      <c r="G4362" s="16" t="n">
        <v>264.48</v>
      </c>
      <c r="I4362" s="1" t="str">
        <f aca="false">INDEX(Products!$C$2:$C$51,MATCH(C4362,Products!$A$2:$A$51,0))</f>
        <v>Sports &amp; Fitness</v>
      </c>
      <c r="J4362" s="1" t="str">
        <f aca="false">INDEX(Orders!$E$2:$E$8001,MATCH(B4362,Orders!$A$2:$A$8001,0))</f>
        <v>Delivered</v>
      </c>
      <c r="K4362" s="1" t="str">
        <f aca="false">LEFT(INDEX(Orders!$C$2:$C$8001,MATCH(B4362,Orders!$A$2:$A$8001,0)),7)</f>
        <v>2025-08</v>
      </c>
    </row>
    <row r="4363" customFormat="false" ht="15" hidden="false" customHeight="true" outlineLevel="0" collapsed="false">
      <c r="A4363" s="1" t="s">
        <v>14833</v>
      </c>
      <c r="B4363" s="1" t="s">
        <v>4537</v>
      </c>
      <c r="C4363" s="1" t="s">
        <v>1975</v>
      </c>
      <c r="D4363" s="1" t="n">
        <v>2</v>
      </c>
      <c r="E4363" s="16" t="n">
        <v>862.99</v>
      </c>
      <c r="F4363" s="17" t="n">
        <v>0.15</v>
      </c>
      <c r="G4363" s="16" t="n">
        <v>1467.08</v>
      </c>
      <c r="I4363" s="1" t="str">
        <f aca="false">INDEX(Products!$C$2:$C$51,MATCH(C4363,Products!$A$2:$A$51,0))</f>
        <v>Beauty &amp; Personal Care</v>
      </c>
      <c r="J4363" s="1" t="str">
        <f aca="false">INDEX(Orders!$E$2:$E$8001,MATCH(B4363,Orders!$A$2:$A$8001,0))</f>
        <v>Delivered</v>
      </c>
      <c r="K4363" s="1" t="str">
        <f aca="false">LEFT(INDEX(Orders!$C$2:$C$8001,MATCH(B4363,Orders!$A$2:$A$8001,0)),7)</f>
        <v>2025-08</v>
      </c>
    </row>
    <row r="4364" customFormat="false" ht="15" hidden="false" customHeight="true" outlineLevel="0" collapsed="false">
      <c r="A4364" s="1" t="s">
        <v>14834</v>
      </c>
      <c r="B4364" s="1" t="s">
        <v>4538</v>
      </c>
      <c r="C4364" s="1" t="s">
        <v>1998</v>
      </c>
      <c r="D4364" s="1" t="n">
        <v>3</v>
      </c>
      <c r="E4364" s="16" t="n">
        <v>1335.85</v>
      </c>
      <c r="F4364" s="17" t="n">
        <v>0</v>
      </c>
      <c r="G4364" s="16" t="n">
        <v>4007.55</v>
      </c>
      <c r="I4364" s="1" t="str">
        <f aca="false">INDEX(Products!$C$2:$C$51,MATCH(C4364,Products!$A$2:$A$51,0))</f>
        <v>Sports &amp; Fitness</v>
      </c>
      <c r="J4364" s="1" t="str">
        <f aca="false">INDEX(Orders!$E$2:$E$8001,MATCH(B4364,Orders!$A$2:$A$8001,0))</f>
        <v>Delivered</v>
      </c>
      <c r="K4364" s="1" t="str">
        <f aca="false">LEFT(INDEX(Orders!$C$2:$C$8001,MATCH(B4364,Orders!$A$2:$A$8001,0)),7)</f>
        <v>2024-02</v>
      </c>
    </row>
    <row r="4365" customFormat="false" ht="15" hidden="false" customHeight="true" outlineLevel="0" collapsed="false">
      <c r="A4365" s="1" t="s">
        <v>14835</v>
      </c>
      <c r="B4365" s="1" t="s">
        <v>4538</v>
      </c>
      <c r="C4365" s="1" t="s">
        <v>1930</v>
      </c>
      <c r="D4365" s="1" t="n">
        <v>3</v>
      </c>
      <c r="E4365" s="16" t="n">
        <v>2398.35</v>
      </c>
      <c r="F4365" s="17" t="n">
        <v>0.15</v>
      </c>
      <c r="G4365" s="16" t="n">
        <v>6115.79</v>
      </c>
      <c r="I4365" s="1" t="str">
        <f aca="false">INDEX(Products!$C$2:$C$51,MATCH(C4365,Products!$A$2:$A$51,0))</f>
        <v>Electronics</v>
      </c>
      <c r="J4365" s="1" t="str">
        <f aca="false">INDEX(Orders!$E$2:$E$8001,MATCH(B4365,Orders!$A$2:$A$8001,0))</f>
        <v>Delivered</v>
      </c>
      <c r="K4365" s="1" t="str">
        <f aca="false">LEFT(INDEX(Orders!$C$2:$C$8001,MATCH(B4365,Orders!$A$2:$A$8001,0)),7)</f>
        <v>2024-02</v>
      </c>
    </row>
    <row r="4366" customFormat="false" ht="15" hidden="false" customHeight="true" outlineLevel="0" collapsed="false">
      <c r="A4366" s="1" t="s">
        <v>14836</v>
      </c>
      <c r="B4366" s="1" t="s">
        <v>4539</v>
      </c>
      <c r="C4366" s="1" t="s">
        <v>1951</v>
      </c>
      <c r="D4366" s="1" t="n">
        <v>3</v>
      </c>
      <c r="E4366" s="16" t="n">
        <v>957.5</v>
      </c>
      <c r="F4366" s="17" t="n">
        <v>0.1</v>
      </c>
      <c r="G4366" s="16" t="n">
        <v>2585.25</v>
      </c>
      <c r="I4366" s="1" t="str">
        <f aca="false">INDEX(Products!$C$2:$C$51,MATCH(C4366,Products!$A$2:$A$51,0))</f>
        <v>Fashion</v>
      </c>
      <c r="J4366" s="1" t="str">
        <f aca="false">INDEX(Orders!$E$2:$E$8001,MATCH(B4366,Orders!$A$2:$A$8001,0))</f>
        <v>Delivered</v>
      </c>
      <c r="K4366" s="1" t="str">
        <f aca="false">LEFT(INDEX(Orders!$C$2:$C$8001,MATCH(B4366,Orders!$A$2:$A$8001,0)),7)</f>
        <v>2025-04</v>
      </c>
    </row>
    <row r="4367" customFormat="false" ht="15" hidden="false" customHeight="true" outlineLevel="0" collapsed="false">
      <c r="A4367" s="1" t="s">
        <v>14837</v>
      </c>
      <c r="B4367" s="1" t="s">
        <v>4539</v>
      </c>
      <c r="C4367" s="1" t="s">
        <v>1975</v>
      </c>
      <c r="D4367" s="1" t="n">
        <v>3</v>
      </c>
      <c r="E4367" s="16" t="n">
        <v>862.99</v>
      </c>
      <c r="F4367" s="17" t="n">
        <v>0.15</v>
      </c>
      <c r="G4367" s="16" t="n">
        <v>2200.62</v>
      </c>
      <c r="I4367" s="1" t="str">
        <f aca="false">INDEX(Products!$C$2:$C$51,MATCH(C4367,Products!$A$2:$A$51,0))</f>
        <v>Beauty &amp; Personal Care</v>
      </c>
      <c r="J4367" s="1" t="str">
        <f aca="false">INDEX(Orders!$E$2:$E$8001,MATCH(B4367,Orders!$A$2:$A$8001,0))</f>
        <v>Delivered</v>
      </c>
      <c r="K4367" s="1" t="str">
        <f aca="false">LEFT(INDEX(Orders!$C$2:$C$8001,MATCH(B4367,Orders!$A$2:$A$8001,0)),7)</f>
        <v>2025-04</v>
      </c>
    </row>
    <row r="4368" customFormat="false" ht="15" hidden="false" customHeight="true" outlineLevel="0" collapsed="false">
      <c r="A4368" s="1" t="s">
        <v>14838</v>
      </c>
      <c r="B4368" s="1" t="s">
        <v>4539</v>
      </c>
      <c r="C4368" s="1" t="s">
        <v>2007</v>
      </c>
      <c r="D4368" s="1" t="n">
        <v>1</v>
      </c>
      <c r="E4368" s="16" t="n">
        <v>750.27</v>
      </c>
      <c r="F4368" s="17" t="n">
        <v>0.2</v>
      </c>
      <c r="G4368" s="16" t="n">
        <v>600.22</v>
      </c>
      <c r="I4368" s="1" t="str">
        <f aca="false">INDEX(Products!$C$2:$C$51,MATCH(C4368,Products!$A$2:$A$51,0))</f>
        <v>Books &amp; Stationery</v>
      </c>
      <c r="J4368" s="1" t="str">
        <f aca="false">INDEX(Orders!$E$2:$E$8001,MATCH(B4368,Orders!$A$2:$A$8001,0))</f>
        <v>Delivered</v>
      </c>
      <c r="K4368" s="1" t="str">
        <f aca="false">LEFT(INDEX(Orders!$C$2:$C$8001,MATCH(B4368,Orders!$A$2:$A$8001,0)),7)</f>
        <v>2025-04</v>
      </c>
    </row>
    <row r="4369" customFormat="false" ht="15" hidden="false" customHeight="true" outlineLevel="0" collapsed="false">
      <c r="A4369" s="1" t="s">
        <v>14839</v>
      </c>
      <c r="B4369" s="1" t="s">
        <v>4540</v>
      </c>
      <c r="C4369" s="1" t="s">
        <v>1947</v>
      </c>
      <c r="D4369" s="1" t="n">
        <v>1</v>
      </c>
      <c r="E4369" s="16" t="n">
        <v>4778.51</v>
      </c>
      <c r="F4369" s="17" t="n">
        <v>0</v>
      </c>
      <c r="G4369" s="16" t="n">
        <v>4778.51</v>
      </c>
      <c r="I4369" s="1" t="str">
        <f aca="false">INDEX(Products!$C$2:$C$51,MATCH(C4369,Products!$A$2:$A$51,0))</f>
        <v>Fashion</v>
      </c>
      <c r="J4369" s="1" t="str">
        <f aca="false">INDEX(Orders!$E$2:$E$8001,MATCH(B4369,Orders!$A$2:$A$8001,0))</f>
        <v>Delivered</v>
      </c>
      <c r="K4369" s="1" t="str">
        <f aca="false">LEFT(INDEX(Orders!$C$2:$C$8001,MATCH(B4369,Orders!$A$2:$A$8001,0)),7)</f>
        <v>2024-07</v>
      </c>
    </row>
    <row r="4370" customFormat="false" ht="15" hidden="false" customHeight="true" outlineLevel="0" collapsed="false">
      <c r="A4370" s="1" t="s">
        <v>14840</v>
      </c>
      <c r="B4370" s="1" t="s">
        <v>4540</v>
      </c>
      <c r="C4370" s="1" t="s">
        <v>1957</v>
      </c>
      <c r="D4370" s="1" t="n">
        <v>2</v>
      </c>
      <c r="E4370" s="16" t="n">
        <v>1469.28</v>
      </c>
      <c r="F4370" s="17" t="n">
        <v>0.2</v>
      </c>
      <c r="G4370" s="16" t="n">
        <v>2350.85</v>
      </c>
      <c r="I4370" s="1" t="str">
        <f aca="false">INDEX(Products!$C$2:$C$51,MATCH(C4370,Products!$A$2:$A$51,0))</f>
        <v>Home &amp; Kitchen</v>
      </c>
      <c r="J4370" s="1" t="str">
        <f aca="false">INDEX(Orders!$E$2:$E$8001,MATCH(B4370,Orders!$A$2:$A$8001,0))</f>
        <v>Delivered</v>
      </c>
      <c r="K4370" s="1" t="str">
        <f aca="false">LEFT(INDEX(Orders!$C$2:$C$8001,MATCH(B4370,Orders!$A$2:$A$8001,0)),7)</f>
        <v>2024-07</v>
      </c>
    </row>
    <row r="4371" customFormat="false" ht="15" hidden="false" customHeight="true" outlineLevel="0" collapsed="false">
      <c r="A4371" s="1" t="s">
        <v>14841</v>
      </c>
      <c r="B4371" s="1" t="s">
        <v>4541</v>
      </c>
      <c r="C4371" s="1" t="s">
        <v>1928</v>
      </c>
      <c r="D4371" s="1" t="n">
        <v>2</v>
      </c>
      <c r="E4371" s="16" t="n">
        <v>657.82</v>
      </c>
      <c r="F4371" s="17" t="n">
        <v>0.05</v>
      </c>
      <c r="G4371" s="16" t="n">
        <v>1249.86</v>
      </c>
      <c r="I4371" s="1" t="str">
        <f aca="false">INDEX(Products!$C$2:$C$51,MATCH(C4371,Products!$A$2:$A$51,0))</f>
        <v>Electronics</v>
      </c>
      <c r="J4371" s="1" t="str">
        <f aca="false">INDEX(Orders!$E$2:$E$8001,MATCH(B4371,Orders!$A$2:$A$8001,0))</f>
        <v>Delivered</v>
      </c>
      <c r="K4371" s="1" t="str">
        <f aca="false">LEFT(INDEX(Orders!$C$2:$C$8001,MATCH(B4371,Orders!$A$2:$A$8001,0)),7)</f>
        <v>2025-07</v>
      </c>
    </row>
    <row r="4372" customFormat="false" ht="15" hidden="false" customHeight="true" outlineLevel="0" collapsed="false">
      <c r="A4372" s="1" t="s">
        <v>14842</v>
      </c>
      <c r="B4372" s="1" t="s">
        <v>4542</v>
      </c>
      <c r="C4372" s="1" t="s">
        <v>1940</v>
      </c>
      <c r="D4372" s="1" t="n">
        <v>1</v>
      </c>
      <c r="E4372" s="16" t="n">
        <v>2374.52</v>
      </c>
      <c r="F4372" s="17" t="n">
        <v>0.05</v>
      </c>
      <c r="G4372" s="16" t="n">
        <v>2255.79</v>
      </c>
      <c r="I4372" s="1" t="str">
        <f aca="false">INDEX(Products!$C$2:$C$51,MATCH(C4372,Products!$A$2:$A$51,0))</f>
        <v>Fashion</v>
      </c>
      <c r="J4372" s="1" t="str">
        <f aca="false">INDEX(Orders!$E$2:$E$8001,MATCH(B4372,Orders!$A$2:$A$8001,0))</f>
        <v>Delivered</v>
      </c>
      <c r="K4372" s="1" t="str">
        <f aca="false">LEFT(INDEX(Orders!$C$2:$C$8001,MATCH(B4372,Orders!$A$2:$A$8001,0)),7)</f>
        <v>2025-02</v>
      </c>
    </row>
    <row r="4373" customFormat="false" ht="15" hidden="false" customHeight="true" outlineLevel="0" collapsed="false">
      <c r="A4373" s="1" t="s">
        <v>14843</v>
      </c>
      <c r="B4373" s="1" t="s">
        <v>4543</v>
      </c>
      <c r="C4373" s="1" t="s">
        <v>1979</v>
      </c>
      <c r="D4373" s="1" t="n">
        <v>1</v>
      </c>
      <c r="E4373" s="16" t="n">
        <v>623</v>
      </c>
      <c r="F4373" s="17" t="n">
        <v>0</v>
      </c>
      <c r="G4373" s="16" t="n">
        <v>623</v>
      </c>
      <c r="I4373" s="1" t="str">
        <f aca="false">INDEX(Products!$C$2:$C$51,MATCH(C4373,Products!$A$2:$A$51,0))</f>
        <v>Beauty &amp; Personal Care</v>
      </c>
      <c r="J4373" s="1" t="str">
        <f aca="false">INDEX(Orders!$E$2:$E$8001,MATCH(B4373,Orders!$A$2:$A$8001,0))</f>
        <v>Delivered</v>
      </c>
      <c r="K4373" s="1" t="str">
        <f aca="false">LEFT(INDEX(Orders!$C$2:$C$8001,MATCH(B4373,Orders!$A$2:$A$8001,0)),7)</f>
        <v>2025-10</v>
      </c>
    </row>
    <row r="4374" customFormat="false" ht="15" hidden="false" customHeight="true" outlineLevel="0" collapsed="false">
      <c r="A4374" s="1" t="s">
        <v>14844</v>
      </c>
      <c r="B4374" s="1" t="s">
        <v>4543</v>
      </c>
      <c r="C4374" s="1" t="s">
        <v>2006</v>
      </c>
      <c r="D4374" s="1" t="n">
        <v>1</v>
      </c>
      <c r="E4374" s="16" t="n">
        <v>482.17</v>
      </c>
      <c r="F4374" s="17" t="n">
        <v>0</v>
      </c>
      <c r="G4374" s="16" t="n">
        <v>482.17</v>
      </c>
      <c r="I4374" s="1" t="str">
        <f aca="false">INDEX(Products!$C$2:$C$51,MATCH(C4374,Products!$A$2:$A$51,0))</f>
        <v>Books &amp; Stationery</v>
      </c>
      <c r="J4374" s="1" t="str">
        <f aca="false">INDEX(Orders!$E$2:$E$8001,MATCH(B4374,Orders!$A$2:$A$8001,0))</f>
        <v>Delivered</v>
      </c>
      <c r="K4374" s="1" t="str">
        <f aca="false">LEFT(INDEX(Orders!$C$2:$C$8001,MATCH(B4374,Orders!$A$2:$A$8001,0)),7)</f>
        <v>2025-10</v>
      </c>
    </row>
    <row r="4375" customFormat="false" ht="15" hidden="false" customHeight="true" outlineLevel="0" collapsed="false">
      <c r="A4375" s="1" t="s">
        <v>14845</v>
      </c>
      <c r="B4375" s="1" t="s">
        <v>4544</v>
      </c>
      <c r="C4375" s="1" t="s">
        <v>1940</v>
      </c>
      <c r="D4375" s="1" t="n">
        <v>2</v>
      </c>
      <c r="E4375" s="16" t="n">
        <v>2374.52</v>
      </c>
      <c r="F4375" s="17" t="n">
        <v>0</v>
      </c>
      <c r="G4375" s="16" t="n">
        <v>4749.04</v>
      </c>
      <c r="I4375" s="1" t="str">
        <f aca="false">INDEX(Products!$C$2:$C$51,MATCH(C4375,Products!$A$2:$A$51,0))</f>
        <v>Fashion</v>
      </c>
      <c r="J4375" s="1" t="str">
        <f aca="false">INDEX(Orders!$E$2:$E$8001,MATCH(B4375,Orders!$A$2:$A$8001,0))</f>
        <v>Returned</v>
      </c>
      <c r="K4375" s="1" t="str">
        <f aca="false">LEFT(INDEX(Orders!$C$2:$C$8001,MATCH(B4375,Orders!$A$2:$A$8001,0)),7)</f>
        <v>2025-11</v>
      </c>
    </row>
    <row r="4376" customFormat="false" ht="15" hidden="false" customHeight="true" outlineLevel="0" collapsed="false">
      <c r="A4376" s="1" t="s">
        <v>14846</v>
      </c>
      <c r="B4376" s="1" t="s">
        <v>4544</v>
      </c>
      <c r="C4376" s="1" t="s">
        <v>1976</v>
      </c>
      <c r="D4376" s="1" t="n">
        <v>1</v>
      </c>
      <c r="E4376" s="16" t="n">
        <v>1603.35</v>
      </c>
      <c r="F4376" s="17" t="n">
        <v>0</v>
      </c>
      <c r="G4376" s="16" t="n">
        <v>1603.35</v>
      </c>
      <c r="I4376" s="1" t="str">
        <f aca="false">INDEX(Products!$C$2:$C$51,MATCH(C4376,Products!$A$2:$A$51,0))</f>
        <v>Beauty &amp; Personal Care</v>
      </c>
      <c r="J4376" s="1" t="str">
        <f aca="false">INDEX(Orders!$E$2:$E$8001,MATCH(B4376,Orders!$A$2:$A$8001,0))</f>
        <v>Returned</v>
      </c>
      <c r="K4376" s="1" t="str">
        <f aca="false">LEFT(INDEX(Orders!$C$2:$C$8001,MATCH(B4376,Orders!$A$2:$A$8001,0)),7)</f>
        <v>2025-11</v>
      </c>
    </row>
    <row r="4377" customFormat="false" ht="15" hidden="false" customHeight="true" outlineLevel="0" collapsed="false">
      <c r="A4377" s="1" t="s">
        <v>14847</v>
      </c>
      <c r="B4377" s="1" t="s">
        <v>4544</v>
      </c>
      <c r="C4377" s="1" t="s">
        <v>2006</v>
      </c>
      <c r="D4377" s="1" t="n">
        <v>2</v>
      </c>
      <c r="E4377" s="16" t="n">
        <v>482.17</v>
      </c>
      <c r="F4377" s="17" t="n">
        <v>0.2</v>
      </c>
      <c r="G4377" s="16" t="n">
        <v>771.47</v>
      </c>
      <c r="I4377" s="1" t="str">
        <f aca="false">INDEX(Products!$C$2:$C$51,MATCH(C4377,Products!$A$2:$A$51,0))</f>
        <v>Books &amp; Stationery</v>
      </c>
      <c r="J4377" s="1" t="str">
        <f aca="false">INDEX(Orders!$E$2:$E$8001,MATCH(B4377,Orders!$A$2:$A$8001,0))</f>
        <v>Returned</v>
      </c>
      <c r="K4377" s="1" t="str">
        <f aca="false">LEFT(INDEX(Orders!$C$2:$C$8001,MATCH(B4377,Orders!$A$2:$A$8001,0)),7)</f>
        <v>2025-11</v>
      </c>
    </row>
    <row r="4378" customFormat="false" ht="15" hidden="false" customHeight="true" outlineLevel="0" collapsed="false">
      <c r="A4378" s="1" t="s">
        <v>14848</v>
      </c>
      <c r="B4378" s="1" t="s">
        <v>4544</v>
      </c>
      <c r="C4378" s="1" t="s">
        <v>1930</v>
      </c>
      <c r="D4378" s="1" t="n">
        <v>1</v>
      </c>
      <c r="E4378" s="16" t="n">
        <v>2398.35</v>
      </c>
      <c r="F4378" s="17" t="n">
        <v>0</v>
      </c>
      <c r="G4378" s="16" t="n">
        <v>2398.35</v>
      </c>
      <c r="I4378" s="1" t="str">
        <f aca="false">INDEX(Products!$C$2:$C$51,MATCH(C4378,Products!$A$2:$A$51,0))</f>
        <v>Electronics</v>
      </c>
      <c r="J4378" s="1" t="str">
        <f aca="false">INDEX(Orders!$E$2:$E$8001,MATCH(B4378,Orders!$A$2:$A$8001,0))</f>
        <v>Returned</v>
      </c>
      <c r="K4378" s="1" t="str">
        <f aca="false">LEFT(INDEX(Orders!$C$2:$C$8001,MATCH(B4378,Orders!$A$2:$A$8001,0)),7)</f>
        <v>2025-11</v>
      </c>
    </row>
    <row r="4379" customFormat="false" ht="15" hidden="false" customHeight="true" outlineLevel="0" collapsed="false">
      <c r="A4379" s="1" t="s">
        <v>14849</v>
      </c>
      <c r="B4379" s="1" t="s">
        <v>4545</v>
      </c>
      <c r="C4379" s="1" t="s">
        <v>1990</v>
      </c>
      <c r="D4379" s="1" t="n">
        <v>2</v>
      </c>
      <c r="E4379" s="16" t="n">
        <v>5311.32</v>
      </c>
      <c r="F4379" s="17" t="n">
        <v>0</v>
      </c>
      <c r="G4379" s="16" t="n">
        <v>10622.64</v>
      </c>
      <c r="I4379" s="1" t="str">
        <f aca="false">INDEX(Products!$C$2:$C$51,MATCH(C4379,Products!$A$2:$A$51,0))</f>
        <v>Sports &amp; Fitness</v>
      </c>
      <c r="J4379" s="1" t="str">
        <f aca="false">INDEX(Orders!$E$2:$E$8001,MATCH(B4379,Orders!$A$2:$A$8001,0))</f>
        <v>Delivered</v>
      </c>
      <c r="K4379" s="1" t="str">
        <f aca="false">LEFT(INDEX(Orders!$C$2:$C$8001,MATCH(B4379,Orders!$A$2:$A$8001,0)),7)</f>
        <v>2024-06</v>
      </c>
    </row>
    <row r="4380" customFormat="false" ht="15" hidden="false" customHeight="true" outlineLevel="0" collapsed="false">
      <c r="A4380" s="1" t="s">
        <v>14850</v>
      </c>
      <c r="B4380" s="1" t="s">
        <v>4545</v>
      </c>
      <c r="C4380" s="1" t="s">
        <v>1969</v>
      </c>
      <c r="D4380" s="1" t="n">
        <v>1</v>
      </c>
      <c r="E4380" s="16" t="n">
        <v>9171.98</v>
      </c>
      <c r="F4380" s="17" t="n">
        <v>0.05</v>
      </c>
      <c r="G4380" s="16" t="n">
        <v>8713.38</v>
      </c>
      <c r="I4380" s="1" t="str">
        <f aca="false">INDEX(Products!$C$2:$C$51,MATCH(C4380,Products!$A$2:$A$51,0))</f>
        <v>Home &amp; Kitchen</v>
      </c>
      <c r="J4380" s="1" t="str">
        <f aca="false">INDEX(Orders!$E$2:$E$8001,MATCH(B4380,Orders!$A$2:$A$8001,0))</f>
        <v>Delivered</v>
      </c>
      <c r="K4380" s="1" t="str">
        <f aca="false">LEFT(INDEX(Orders!$C$2:$C$8001,MATCH(B4380,Orders!$A$2:$A$8001,0)),7)</f>
        <v>2024-06</v>
      </c>
    </row>
    <row r="4381" customFormat="false" ht="15" hidden="false" customHeight="true" outlineLevel="0" collapsed="false">
      <c r="A4381" s="1" t="s">
        <v>14851</v>
      </c>
      <c r="B4381" s="1" t="s">
        <v>4546</v>
      </c>
      <c r="C4381" s="1" t="s">
        <v>1937</v>
      </c>
      <c r="D4381" s="1" t="n">
        <v>1</v>
      </c>
      <c r="E4381" s="16" t="n">
        <v>1364.75</v>
      </c>
      <c r="F4381" s="17" t="n">
        <v>0</v>
      </c>
      <c r="G4381" s="16" t="n">
        <v>1364.75</v>
      </c>
      <c r="I4381" s="1" t="str">
        <f aca="false">INDEX(Products!$C$2:$C$51,MATCH(C4381,Products!$A$2:$A$51,0))</f>
        <v>Fashion</v>
      </c>
      <c r="J4381" s="1" t="str">
        <f aca="false">INDEX(Orders!$E$2:$E$8001,MATCH(B4381,Orders!$A$2:$A$8001,0))</f>
        <v>Delivered</v>
      </c>
      <c r="K4381" s="1" t="str">
        <f aca="false">LEFT(INDEX(Orders!$C$2:$C$8001,MATCH(B4381,Orders!$A$2:$A$8001,0)),7)</f>
        <v>2025-08</v>
      </c>
    </row>
    <row r="4382" customFormat="false" ht="15" hidden="false" customHeight="true" outlineLevel="0" collapsed="false">
      <c r="A4382" s="1" t="s">
        <v>14852</v>
      </c>
      <c r="B4382" s="1" t="s">
        <v>4546</v>
      </c>
      <c r="C4382" s="1" t="s">
        <v>1977</v>
      </c>
      <c r="D4382" s="1" t="n">
        <v>1</v>
      </c>
      <c r="E4382" s="16" t="n">
        <v>2386.05</v>
      </c>
      <c r="F4382" s="17" t="n">
        <v>0</v>
      </c>
      <c r="G4382" s="16" t="n">
        <v>2386.05</v>
      </c>
      <c r="I4382" s="1" t="str">
        <f aca="false">INDEX(Products!$C$2:$C$51,MATCH(C4382,Products!$A$2:$A$51,0))</f>
        <v>Beauty &amp; Personal Care</v>
      </c>
      <c r="J4382" s="1" t="str">
        <f aca="false">INDEX(Orders!$E$2:$E$8001,MATCH(B4382,Orders!$A$2:$A$8001,0))</f>
        <v>Delivered</v>
      </c>
      <c r="K4382" s="1" t="str">
        <f aca="false">LEFT(INDEX(Orders!$C$2:$C$8001,MATCH(B4382,Orders!$A$2:$A$8001,0)),7)</f>
        <v>2025-08</v>
      </c>
    </row>
    <row r="4383" customFormat="false" ht="15" hidden="false" customHeight="true" outlineLevel="0" collapsed="false">
      <c r="A4383" s="1" t="s">
        <v>14853</v>
      </c>
      <c r="B4383" s="1" t="s">
        <v>4546</v>
      </c>
      <c r="C4383" s="1" t="s">
        <v>2006</v>
      </c>
      <c r="D4383" s="1" t="n">
        <v>2</v>
      </c>
      <c r="E4383" s="16" t="n">
        <v>482.17</v>
      </c>
      <c r="F4383" s="17" t="n">
        <v>0</v>
      </c>
      <c r="G4383" s="16" t="n">
        <v>964.34</v>
      </c>
      <c r="I4383" s="1" t="str">
        <f aca="false">INDEX(Products!$C$2:$C$51,MATCH(C4383,Products!$A$2:$A$51,0))</f>
        <v>Books &amp; Stationery</v>
      </c>
      <c r="J4383" s="1" t="str">
        <f aca="false">INDEX(Orders!$E$2:$E$8001,MATCH(B4383,Orders!$A$2:$A$8001,0))</f>
        <v>Delivered</v>
      </c>
      <c r="K4383" s="1" t="str">
        <f aca="false">LEFT(INDEX(Orders!$C$2:$C$8001,MATCH(B4383,Orders!$A$2:$A$8001,0)),7)</f>
        <v>2025-08</v>
      </c>
    </row>
    <row r="4384" customFormat="false" ht="15" hidden="false" customHeight="true" outlineLevel="0" collapsed="false">
      <c r="A4384" s="1" t="s">
        <v>14854</v>
      </c>
      <c r="B4384" s="1" t="s">
        <v>4546</v>
      </c>
      <c r="C4384" s="1" t="s">
        <v>1940</v>
      </c>
      <c r="D4384" s="1" t="n">
        <v>1</v>
      </c>
      <c r="E4384" s="16" t="n">
        <v>2374.52</v>
      </c>
      <c r="F4384" s="17" t="n">
        <v>0.1</v>
      </c>
      <c r="G4384" s="16" t="n">
        <v>2137.07</v>
      </c>
      <c r="I4384" s="1" t="str">
        <f aca="false">INDEX(Products!$C$2:$C$51,MATCH(C4384,Products!$A$2:$A$51,0))</f>
        <v>Fashion</v>
      </c>
      <c r="J4384" s="1" t="str">
        <f aca="false">INDEX(Orders!$E$2:$E$8001,MATCH(B4384,Orders!$A$2:$A$8001,0))</f>
        <v>Delivered</v>
      </c>
      <c r="K4384" s="1" t="str">
        <f aca="false">LEFT(INDEX(Orders!$C$2:$C$8001,MATCH(B4384,Orders!$A$2:$A$8001,0)),7)</f>
        <v>2025-08</v>
      </c>
    </row>
    <row r="4385" customFormat="false" ht="15" hidden="false" customHeight="true" outlineLevel="0" collapsed="false">
      <c r="A4385" s="1" t="s">
        <v>14855</v>
      </c>
      <c r="B4385" s="1" t="s">
        <v>4547</v>
      </c>
      <c r="C4385" s="1" t="s">
        <v>1997</v>
      </c>
      <c r="D4385" s="1" t="n">
        <v>1</v>
      </c>
      <c r="E4385" s="16" t="n">
        <v>311.15</v>
      </c>
      <c r="F4385" s="17" t="n">
        <v>0.05</v>
      </c>
      <c r="G4385" s="16" t="n">
        <v>295.59</v>
      </c>
      <c r="I4385" s="1" t="str">
        <f aca="false">INDEX(Products!$C$2:$C$51,MATCH(C4385,Products!$A$2:$A$51,0))</f>
        <v>Sports &amp; Fitness</v>
      </c>
      <c r="J4385" s="1" t="str">
        <f aca="false">INDEX(Orders!$E$2:$E$8001,MATCH(B4385,Orders!$A$2:$A$8001,0))</f>
        <v>Delivered</v>
      </c>
      <c r="K4385" s="1" t="str">
        <f aca="false">LEFT(INDEX(Orders!$C$2:$C$8001,MATCH(B4385,Orders!$A$2:$A$8001,0)),7)</f>
        <v>2025-10</v>
      </c>
    </row>
    <row r="4386" customFormat="false" ht="15" hidden="false" customHeight="true" outlineLevel="0" collapsed="false">
      <c r="A4386" s="1" t="s">
        <v>14856</v>
      </c>
      <c r="B4386" s="1" t="s">
        <v>4547</v>
      </c>
      <c r="C4386" s="1" t="s">
        <v>1979</v>
      </c>
      <c r="D4386" s="1" t="n">
        <v>1</v>
      </c>
      <c r="E4386" s="16" t="n">
        <v>623</v>
      </c>
      <c r="F4386" s="17" t="n">
        <v>0</v>
      </c>
      <c r="G4386" s="16" t="n">
        <v>623</v>
      </c>
      <c r="I4386" s="1" t="str">
        <f aca="false">INDEX(Products!$C$2:$C$51,MATCH(C4386,Products!$A$2:$A$51,0))</f>
        <v>Beauty &amp; Personal Care</v>
      </c>
      <c r="J4386" s="1" t="str">
        <f aca="false">INDEX(Orders!$E$2:$E$8001,MATCH(B4386,Orders!$A$2:$A$8001,0))</f>
        <v>Delivered</v>
      </c>
      <c r="K4386" s="1" t="str">
        <f aca="false">LEFT(INDEX(Orders!$C$2:$C$8001,MATCH(B4386,Orders!$A$2:$A$8001,0)),7)</f>
        <v>2025-10</v>
      </c>
    </row>
    <row r="4387" customFormat="false" ht="15" hidden="false" customHeight="true" outlineLevel="0" collapsed="false">
      <c r="A4387" s="1" t="s">
        <v>14857</v>
      </c>
      <c r="B4387" s="1" t="s">
        <v>4548</v>
      </c>
      <c r="C4387" s="1" t="s">
        <v>1959</v>
      </c>
      <c r="D4387" s="1" t="n">
        <v>1</v>
      </c>
      <c r="E4387" s="16" t="n">
        <v>2142.79</v>
      </c>
      <c r="F4387" s="17" t="n">
        <v>0</v>
      </c>
      <c r="G4387" s="16" t="n">
        <v>2142.79</v>
      </c>
      <c r="I4387" s="1" t="str">
        <f aca="false">INDEX(Products!$C$2:$C$51,MATCH(C4387,Products!$A$2:$A$51,0))</f>
        <v>Home &amp; Kitchen</v>
      </c>
      <c r="J4387" s="1" t="str">
        <f aca="false">INDEX(Orders!$E$2:$E$8001,MATCH(B4387,Orders!$A$2:$A$8001,0))</f>
        <v>Delivered</v>
      </c>
      <c r="K4387" s="1" t="str">
        <f aca="false">LEFT(INDEX(Orders!$C$2:$C$8001,MATCH(B4387,Orders!$A$2:$A$8001,0)),7)</f>
        <v>2025-11</v>
      </c>
    </row>
    <row r="4388" customFormat="false" ht="15" hidden="false" customHeight="true" outlineLevel="0" collapsed="false">
      <c r="A4388" s="1" t="s">
        <v>14858</v>
      </c>
      <c r="B4388" s="1" t="s">
        <v>4549</v>
      </c>
      <c r="C4388" s="1" t="s">
        <v>1984</v>
      </c>
      <c r="D4388" s="1" t="n">
        <v>1</v>
      </c>
      <c r="E4388" s="16" t="n">
        <v>1134.82</v>
      </c>
      <c r="F4388" s="17" t="n">
        <v>0</v>
      </c>
      <c r="G4388" s="16" t="n">
        <v>1134.82</v>
      </c>
      <c r="I4388" s="1" t="str">
        <f aca="false">INDEX(Products!$C$2:$C$51,MATCH(C4388,Products!$A$2:$A$51,0))</f>
        <v>Beauty &amp; Personal Care</v>
      </c>
      <c r="J4388" s="1" t="str">
        <f aca="false">INDEX(Orders!$E$2:$E$8001,MATCH(B4388,Orders!$A$2:$A$8001,0))</f>
        <v>Delivered</v>
      </c>
      <c r="K4388" s="1" t="str">
        <f aca="false">LEFT(INDEX(Orders!$C$2:$C$8001,MATCH(B4388,Orders!$A$2:$A$8001,0)),7)</f>
        <v>2024-03</v>
      </c>
    </row>
    <row r="4389" customFormat="false" ht="15" hidden="false" customHeight="true" outlineLevel="0" collapsed="false">
      <c r="A4389" s="1" t="s">
        <v>14859</v>
      </c>
      <c r="B4389" s="1" t="s">
        <v>4549</v>
      </c>
      <c r="C4389" s="1" t="s">
        <v>1953</v>
      </c>
      <c r="D4389" s="1" t="n">
        <v>2</v>
      </c>
      <c r="E4389" s="16" t="n">
        <v>4914.12</v>
      </c>
      <c r="F4389" s="17" t="n">
        <v>0.1</v>
      </c>
      <c r="G4389" s="16" t="n">
        <v>8845.42</v>
      </c>
      <c r="I4389" s="1" t="str">
        <f aca="false">INDEX(Products!$C$2:$C$51,MATCH(C4389,Products!$A$2:$A$51,0))</f>
        <v>Fashion</v>
      </c>
      <c r="J4389" s="1" t="str">
        <f aca="false">INDEX(Orders!$E$2:$E$8001,MATCH(B4389,Orders!$A$2:$A$8001,0))</f>
        <v>Delivered</v>
      </c>
      <c r="K4389" s="1" t="str">
        <f aca="false">LEFT(INDEX(Orders!$C$2:$C$8001,MATCH(B4389,Orders!$A$2:$A$8001,0)),7)</f>
        <v>2024-03</v>
      </c>
    </row>
    <row r="4390" customFormat="false" ht="15" hidden="false" customHeight="true" outlineLevel="0" collapsed="false">
      <c r="A4390" s="1" t="s">
        <v>14860</v>
      </c>
      <c r="B4390" s="1" t="s">
        <v>4551</v>
      </c>
      <c r="C4390" s="1" t="s">
        <v>2007</v>
      </c>
      <c r="D4390" s="1" t="n">
        <v>2</v>
      </c>
      <c r="E4390" s="16" t="n">
        <v>750.27</v>
      </c>
      <c r="F4390" s="17" t="n">
        <v>0.15</v>
      </c>
      <c r="G4390" s="16" t="n">
        <v>1275.46</v>
      </c>
      <c r="I4390" s="1" t="str">
        <f aca="false">INDEX(Products!$C$2:$C$51,MATCH(C4390,Products!$A$2:$A$51,0))</f>
        <v>Books &amp; Stationery</v>
      </c>
      <c r="J4390" s="1" t="str">
        <f aca="false">INDEX(Orders!$E$2:$E$8001,MATCH(B4390,Orders!$A$2:$A$8001,0))</f>
        <v>Returned</v>
      </c>
      <c r="K4390" s="1" t="str">
        <f aca="false">LEFT(INDEX(Orders!$C$2:$C$8001,MATCH(B4390,Orders!$A$2:$A$8001,0)),7)</f>
        <v>2025-12</v>
      </c>
    </row>
    <row r="4391" customFormat="false" ht="15" hidden="false" customHeight="true" outlineLevel="0" collapsed="false">
      <c r="A4391" s="1" t="s">
        <v>14861</v>
      </c>
      <c r="B4391" s="1" t="s">
        <v>4552</v>
      </c>
      <c r="C4391" s="1" t="s">
        <v>1935</v>
      </c>
      <c r="D4391" s="1" t="n">
        <v>1</v>
      </c>
      <c r="E4391" s="16" t="n">
        <v>14558.72</v>
      </c>
      <c r="F4391" s="17" t="n">
        <v>0.05</v>
      </c>
      <c r="G4391" s="16" t="n">
        <v>13830.78</v>
      </c>
      <c r="I4391" s="1" t="str">
        <f aca="false">INDEX(Products!$C$2:$C$51,MATCH(C4391,Products!$A$2:$A$51,0))</f>
        <v>Electronics</v>
      </c>
      <c r="J4391" s="1" t="str">
        <f aca="false">INDEX(Orders!$E$2:$E$8001,MATCH(B4391,Orders!$A$2:$A$8001,0))</f>
        <v>Delivered</v>
      </c>
      <c r="K4391" s="1" t="str">
        <f aca="false">LEFT(INDEX(Orders!$C$2:$C$8001,MATCH(B4391,Orders!$A$2:$A$8001,0)),7)</f>
        <v>2025-08</v>
      </c>
    </row>
    <row r="4392" customFormat="false" ht="15" hidden="false" customHeight="true" outlineLevel="0" collapsed="false">
      <c r="A4392" s="1" t="s">
        <v>14862</v>
      </c>
      <c r="B4392" s="1" t="s">
        <v>4553</v>
      </c>
      <c r="C4392" s="1" t="s">
        <v>2006</v>
      </c>
      <c r="D4392" s="1" t="n">
        <v>3</v>
      </c>
      <c r="E4392" s="16" t="n">
        <v>482.17</v>
      </c>
      <c r="F4392" s="17" t="n">
        <v>0.05</v>
      </c>
      <c r="G4392" s="16" t="n">
        <v>1374.18</v>
      </c>
      <c r="I4392" s="1" t="str">
        <f aca="false">INDEX(Products!$C$2:$C$51,MATCH(C4392,Products!$A$2:$A$51,0))</f>
        <v>Books &amp; Stationery</v>
      </c>
      <c r="J4392" s="1" t="str">
        <f aca="false">INDEX(Orders!$E$2:$E$8001,MATCH(B4392,Orders!$A$2:$A$8001,0))</f>
        <v>Delivered</v>
      </c>
      <c r="K4392" s="1" t="str">
        <f aca="false">LEFT(INDEX(Orders!$C$2:$C$8001,MATCH(B4392,Orders!$A$2:$A$8001,0)),7)</f>
        <v>2025-11</v>
      </c>
    </row>
    <row r="4393" customFormat="false" ht="15" hidden="false" customHeight="true" outlineLevel="0" collapsed="false">
      <c r="A4393" s="1" t="s">
        <v>14863</v>
      </c>
      <c r="B4393" s="1" t="s">
        <v>4553</v>
      </c>
      <c r="C4393" s="1" t="s">
        <v>2000</v>
      </c>
      <c r="D4393" s="1" t="n">
        <v>1</v>
      </c>
      <c r="E4393" s="16" t="n">
        <v>425.08</v>
      </c>
      <c r="F4393" s="17" t="n">
        <v>0.05</v>
      </c>
      <c r="G4393" s="16" t="n">
        <v>403.83</v>
      </c>
      <c r="I4393" s="1" t="str">
        <f aca="false">INDEX(Products!$C$2:$C$51,MATCH(C4393,Products!$A$2:$A$51,0))</f>
        <v>Books &amp; Stationery</v>
      </c>
      <c r="J4393" s="1" t="str">
        <f aca="false">INDEX(Orders!$E$2:$E$8001,MATCH(B4393,Orders!$A$2:$A$8001,0))</f>
        <v>Delivered</v>
      </c>
      <c r="K4393" s="1" t="str">
        <f aca="false">LEFT(INDEX(Orders!$C$2:$C$8001,MATCH(B4393,Orders!$A$2:$A$8001,0)),7)</f>
        <v>2025-11</v>
      </c>
    </row>
    <row r="4394" customFormat="false" ht="15" hidden="false" customHeight="true" outlineLevel="0" collapsed="false">
      <c r="A4394" s="1" t="s">
        <v>14864</v>
      </c>
      <c r="B4394" s="1" t="s">
        <v>4554</v>
      </c>
      <c r="C4394" s="1" t="s">
        <v>1997</v>
      </c>
      <c r="D4394" s="1" t="n">
        <v>1</v>
      </c>
      <c r="E4394" s="16" t="n">
        <v>311.15</v>
      </c>
      <c r="F4394" s="17" t="n">
        <v>0</v>
      </c>
      <c r="G4394" s="16" t="n">
        <v>311.15</v>
      </c>
      <c r="I4394" s="1" t="str">
        <f aca="false">INDEX(Products!$C$2:$C$51,MATCH(C4394,Products!$A$2:$A$51,0))</f>
        <v>Sports &amp; Fitness</v>
      </c>
      <c r="J4394" s="1" t="str">
        <f aca="false">INDEX(Orders!$E$2:$E$8001,MATCH(B4394,Orders!$A$2:$A$8001,0))</f>
        <v>Returned</v>
      </c>
      <c r="K4394" s="1" t="str">
        <f aca="false">LEFT(INDEX(Orders!$C$2:$C$8001,MATCH(B4394,Orders!$A$2:$A$8001,0)),7)</f>
        <v>2025-12</v>
      </c>
    </row>
    <row r="4395" customFormat="false" ht="15" hidden="false" customHeight="true" outlineLevel="0" collapsed="false">
      <c r="A4395" s="1" t="s">
        <v>14865</v>
      </c>
      <c r="B4395" s="1" t="s">
        <v>4555</v>
      </c>
      <c r="C4395" s="1" t="s">
        <v>1920</v>
      </c>
      <c r="D4395" s="1" t="n">
        <v>1</v>
      </c>
      <c r="E4395" s="16" t="n">
        <v>4273.58</v>
      </c>
      <c r="F4395" s="17" t="n">
        <v>0.05</v>
      </c>
      <c r="G4395" s="16" t="n">
        <v>4059.9</v>
      </c>
      <c r="I4395" s="1" t="str">
        <f aca="false">INDEX(Products!$C$2:$C$51,MATCH(C4395,Products!$A$2:$A$51,0))</f>
        <v>Electronics</v>
      </c>
      <c r="J4395" s="1" t="str">
        <f aca="false">INDEX(Orders!$E$2:$E$8001,MATCH(B4395,Orders!$A$2:$A$8001,0))</f>
        <v>Delivered</v>
      </c>
      <c r="K4395" s="1" t="str">
        <f aca="false">LEFT(INDEX(Orders!$C$2:$C$8001,MATCH(B4395,Orders!$A$2:$A$8001,0)),7)</f>
        <v>2025-11</v>
      </c>
    </row>
    <row r="4396" customFormat="false" ht="15" hidden="false" customHeight="true" outlineLevel="0" collapsed="false">
      <c r="A4396" s="1" t="s">
        <v>14866</v>
      </c>
      <c r="B4396" s="1" t="s">
        <v>4555</v>
      </c>
      <c r="C4396" s="1" t="s">
        <v>1951</v>
      </c>
      <c r="D4396" s="1" t="n">
        <v>1</v>
      </c>
      <c r="E4396" s="16" t="n">
        <v>957.5</v>
      </c>
      <c r="F4396" s="17" t="n">
        <v>0</v>
      </c>
      <c r="G4396" s="16" t="n">
        <v>957.5</v>
      </c>
      <c r="I4396" s="1" t="str">
        <f aca="false">INDEX(Products!$C$2:$C$51,MATCH(C4396,Products!$A$2:$A$51,0))</f>
        <v>Fashion</v>
      </c>
      <c r="J4396" s="1" t="str">
        <f aca="false">INDEX(Orders!$E$2:$E$8001,MATCH(B4396,Orders!$A$2:$A$8001,0))</f>
        <v>Delivered</v>
      </c>
      <c r="K4396" s="1" t="str">
        <f aca="false">LEFT(INDEX(Orders!$C$2:$C$8001,MATCH(B4396,Orders!$A$2:$A$8001,0)),7)</f>
        <v>2025-11</v>
      </c>
    </row>
    <row r="4397" customFormat="false" ht="15" hidden="false" customHeight="true" outlineLevel="0" collapsed="false">
      <c r="A4397" s="1" t="s">
        <v>14867</v>
      </c>
      <c r="B4397" s="1" t="s">
        <v>4556</v>
      </c>
      <c r="C4397" s="1" t="s">
        <v>1940</v>
      </c>
      <c r="D4397" s="1" t="n">
        <v>1</v>
      </c>
      <c r="E4397" s="16" t="n">
        <v>2374.52</v>
      </c>
      <c r="F4397" s="17" t="n">
        <v>0</v>
      </c>
      <c r="G4397" s="16" t="n">
        <v>2374.52</v>
      </c>
      <c r="I4397" s="1" t="str">
        <f aca="false">INDEX(Products!$C$2:$C$51,MATCH(C4397,Products!$A$2:$A$51,0))</f>
        <v>Fashion</v>
      </c>
      <c r="J4397" s="1" t="str">
        <f aca="false">INDEX(Orders!$E$2:$E$8001,MATCH(B4397,Orders!$A$2:$A$8001,0))</f>
        <v>Delivered</v>
      </c>
      <c r="K4397" s="1" t="str">
        <f aca="false">LEFT(INDEX(Orders!$C$2:$C$8001,MATCH(B4397,Orders!$A$2:$A$8001,0)),7)</f>
        <v>2025-09</v>
      </c>
    </row>
    <row r="4398" customFormat="false" ht="15" hidden="false" customHeight="true" outlineLevel="0" collapsed="false">
      <c r="A4398" s="1" t="s">
        <v>14868</v>
      </c>
      <c r="B4398" s="1" t="s">
        <v>4556</v>
      </c>
      <c r="C4398" s="1" t="s">
        <v>1930</v>
      </c>
      <c r="D4398" s="1" t="n">
        <v>1</v>
      </c>
      <c r="E4398" s="16" t="n">
        <v>2398.35</v>
      </c>
      <c r="F4398" s="17" t="n">
        <v>0</v>
      </c>
      <c r="G4398" s="16" t="n">
        <v>2398.35</v>
      </c>
      <c r="I4398" s="1" t="str">
        <f aca="false">INDEX(Products!$C$2:$C$51,MATCH(C4398,Products!$A$2:$A$51,0))</f>
        <v>Electronics</v>
      </c>
      <c r="J4398" s="1" t="str">
        <f aca="false">INDEX(Orders!$E$2:$E$8001,MATCH(B4398,Orders!$A$2:$A$8001,0))</f>
        <v>Delivered</v>
      </c>
      <c r="K4398" s="1" t="str">
        <f aca="false">LEFT(INDEX(Orders!$C$2:$C$8001,MATCH(B4398,Orders!$A$2:$A$8001,0)),7)</f>
        <v>2025-09</v>
      </c>
    </row>
    <row r="4399" customFormat="false" ht="15" hidden="false" customHeight="true" outlineLevel="0" collapsed="false">
      <c r="A4399" s="1" t="s">
        <v>14869</v>
      </c>
      <c r="B4399" s="1" t="s">
        <v>4557</v>
      </c>
      <c r="C4399" s="1" t="s">
        <v>1979</v>
      </c>
      <c r="D4399" s="1" t="n">
        <v>1</v>
      </c>
      <c r="E4399" s="16" t="n">
        <v>623</v>
      </c>
      <c r="F4399" s="17" t="n">
        <v>0</v>
      </c>
      <c r="G4399" s="16" t="n">
        <v>623</v>
      </c>
      <c r="I4399" s="1" t="str">
        <f aca="false">INDEX(Products!$C$2:$C$51,MATCH(C4399,Products!$A$2:$A$51,0))</f>
        <v>Beauty &amp; Personal Care</v>
      </c>
      <c r="J4399" s="1" t="str">
        <f aca="false">INDEX(Orders!$E$2:$E$8001,MATCH(B4399,Orders!$A$2:$A$8001,0))</f>
        <v>Delivered</v>
      </c>
      <c r="K4399" s="1" t="str">
        <f aca="false">LEFT(INDEX(Orders!$C$2:$C$8001,MATCH(B4399,Orders!$A$2:$A$8001,0)),7)</f>
        <v>2025-03</v>
      </c>
    </row>
    <row r="4400" customFormat="false" ht="15" hidden="false" customHeight="true" outlineLevel="0" collapsed="false">
      <c r="A4400" s="1" t="s">
        <v>14870</v>
      </c>
      <c r="B4400" s="1" t="s">
        <v>4558</v>
      </c>
      <c r="C4400" s="1" t="s">
        <v>1997</v>
      </c>
      <c r="D4400" s="1" t="n">
        <v>1</v>
      </c>
      <c r="E4400" s="16" t="n">
        <v>311.15</v>
      </c>
      <c r="F4400" s="17" t="n">
        <v>0.1</v>
      </c>
      <c r="G4400" s="16" t="n">
        <v>280.03</v>
      </c>
      <c r="I4400" s="1" t="str">
        <f aca="false">INDEX(Products!$C$2:$C$51,MATCH(C4400,Products!$A$2:$A$51,0))</f>
        <v>Sports &amp; Fitness</v>
      </c>
      <c r="J4400" s="1" t="str">
        <f aca="false">INDEX(Orders!$E$2:$E$8001,MATCH(B4400,Orders!$A$2:$A$8001,0))</f>
        <v>Returned</v>
      </c>
      <c r="K4400" s="1" t="str">
        <f aca="false">LEFT(INDEX(Orders!$C$2:$C$8001,MATCH(B4400,Orders!$A$2:$A$8001,0)),7)</f>
        <v>2025-07</v>
      </c>
    </row>
    <row r="4401" customFormat="false" ht="15" hidden="false" customHeight="true" outlineLevel="0" collapsed="false">
      <c r="A4401" s="1" t="s">
        <v>14871</v>
      </c>
      <c r="B4401" s="1" t="s">
        <v>4558</v>
      </c>
      <c r="C4401" s="1" t="s">
        <v>1930</v>
      </c>
      <c r="D4401" s="1" t="n">
        <v>1</v>
      </c>
      <c r="E4401" s="16" t="n">
        <v>2398.35</v>
      </c>
      <c r="F4401" s="17" t="n">
        <v>0.2</v>
      </c>
      <c r="G4401" s="16" t="n">
        <v>1918.68</v>
      </c>
      <c r="I4401" s="1" t="str">
        <f aca="false">INDEX(Products!$C$2:$C$51,MATCH(C4401,Products!$A$2:$A$51,0))</f>
        <v>Electronics</v>
      </c>
      <c r="J4401" s="1" t="str">
        <f aca="false">INDEX(Orders!$E$2:$E$8001,MATCH(B4401,Orders!$A$2:$A$8001,0))</f>
        <v>Returned</v>
      </c>
      <c r="K4401" s="1" t="str">
        <f aca="false">LEFT(INDEX(Orders!$C$2:$C$8001,MATCH(B4401,Orders!$A$2:$A$8001,0)),7)</f>
        <v>2025-07</v>
      </c>
    </row>
    <row r="4402" customFormat="false" ht="15" hidden="false" customHeight="true" outlineLevel="0" collapsed="false">
      <c r="A4402" s="1" t="s">
        <v>14872</v>
      </c>
      <c r="B4402" s="1" t="s">
        <v>4558</v>
      </c>
      <c r="C4402" s="1" t="s">
        <v>1988</v>
      </c>
      <c r="D4402" s="1" t="n">
        <v>2</v>
      </c>
      <c r="E4402" s="16" t="n">
        <v>681.07</v>
      </c>
      <c r="F4402" s="17" t="n">
        <v>0</v>
      </c>
      <c r="G4402" s="16" t="n">
        <v>1362.14</v>
      </c>
      <c r="I4402" s="1" t="str">
        <f aca="false">INDEX(Products!$C$2:$C$51,MATCH(C4402,Products!$A$2:$A$51,0))</f>
        <v>Sports &amp; Fitness</v>
      </c>
      <c r="J4402" s="1" t="str">
        <f aca="false">INDEX(Orders!$E$2:$E$8001,MATCH(B4402,Orders!$A$2:$A$8001,0))</f>
        <v>Returned</v>
      </c>
      <c r="K4402" s="1" t="str">
        <f aca="false">LEFT(INDEX(Orders!$C$2:$C$8001,MATCH(B4402,Orders!$A$2:$A$8001,0)),7)</f>
        <v>2025-07</v>
      </c>
    </row>
    <row r="4403" customFormat="false" ht="15" hidden="false" customHeight="true" outlineLevel="0" collapsed="false">
      <c r="A4403" s="1" t="s">
        <v>14873</v>
      </c>
      <c r="B4403" s="1" t="s">
        <v>4559</v>
      </c>
      <c r="C4403" s="1" t="s">
        <v>2000</v>
      </c>
      <c r="D4403" s="1" t="n">
        <v>2</v>
      </c>
      <c r="E4403" s="16" t="n">
        <v>425.08</v>
      </c>
      <c r="F4403" s="17" t="n">
        <v>0.05</v>
      </c>
      <c r="G4403" s="16" t="n">
        <v>807.65</v>
      </c>
      <c r="I4403" s="1" t="str">
        <f aca="false">INDEX(Products!$C$2:$C$51,MATCH(C4403,Products!$A$2:$A$51,0))</f>
        <v>Books &amp; Stationery</v>
      </c>
      <c r="J4403" s="1" t="str">
        <f aca="false">INDEX(Orders!$E$2:$E$8001,MATCH(B4403,Orders!$A$2:$A$8001,0))</f>
        <v>Delivered</v>
      </c>
      <c r="K4403" s="1" t="str">
        <f aca="false">LEFT(INDEX(Orders!$C$2:$C$8001,MATCH(B4403,Orders!$A$2:$A$8001,0)),7)</f>
        <v>2025-11</v>
      </c>
    </row>
    <row r="4404" customFormat="false" ht="15" hidden="false" customHeight="true" outlineLevel="0" collapsed="false">
      <c r="A4404" s="1" t="s">
        <v>14874</v>
      </c>
      <c r="B4404" s="1" t="s">
        <v>4559</v>
      </c>
      <c r="C4404" s="1" t="s">
        <v>1990</v>
      </c>
      <c r="D4404" s="1" t="n">
        <v>1</v>
      </c>
      <c r="E4404" s="16" t="n">
        <v>5311.32</v>
      </c>
      <c r="F4404" s="17" t="n">
        <v>0.1</v>
      </c>
      <c r="G4404" s="16" t="n">
        <v>4780.19</v>
      </c>
      <c r="I4404" s="1" t="str">
        <f aca="false">INDEX(Products!$C$2:$C$51,MATCH(C4404,Products!$A$2:$A$51,0))</f>
        <v>Sports &amp; Fitness</v>
      </c>
      <c r="J4404" s="1" t="str">
        <f aca="false">INDEX(Orders!$E$2:$E$8001,MATCH(B4404,Orders!$A$2:$A$8001,0))</f>
        <v>Delivered</v>
      </c>
      <c r="K4404" s="1" t="str">
        <f aca="false">LEFT(INDEX(Orders!$C$2:$C$8001,MATCH(B4404,Orders!$A$2:$A$8001,0)),7)</f>
        <v>2025-11</v>
      </c>
    </row>
    <row r="4405" customFormat="false" ht="15" hidden="false" customHeight="true" outlineLevel="0" collapsed="false">
      <c r="A4405" s="1" t="s">
        <v>14875</v>
      </c>
      <c r="B4405" s="1" t="s">
        <v>4559</v>
      </c>
      <c r="C4405" s="1" t="s">
        <v>1997</v>
      </c>
      <c r="D4405" s="1" t="n">
        <v>1</v>
      </c>
      <c r="E4405" s="16" t="n">
        <v>311.15</v>
      </c>
      <c r="F4405" s="17" t="n">
        <v>0.15</v>
      </c>
      <c r="G4405" s="16" t="n">
        <v>264.48</v>
      </c>
      <c r="I4405" s="1" t="str">
        <f aca="false">INDEX(Products!$C$2:$C$51,MATCH(C4405,Products!$A$2:$A$51,0))</f>
        <v>Sports &amp; Fitness</v>
      </c>
      <c r="J4405" s="1" t="str">
        <f aca="false">INDEX(Orders!$E$2:$E$8001,MATCH(B4405,Orders!$A$2:$A$8001,0))</f>
        <v>Delivered</v>
      </c>
      <c r="K4405" s="1" t="str">
        <f aca="false">LEFT(INDEX(Orders!$C$2:$C$8001,MATCH(B4405,Orders!$A$2:$A$8001,0)),7)</f>
        <v>2025-11</v>
      </c>
    </row>
    <row r="4406" customFormat="false" ht="15" hidden="false" customHeight="true" outlineLevel="0" collapsed="false">
      <c r="A4406" s="1" t="s">
        <v>14876</v>
      </c>
      <c r="B4406" s="1" t="s">
        <v>4560</v>
      </c>
      <c r="C4406" s="1" t="s">
        <v>1997</v>
      </c>
      <c r="D4406" s="1" t="n">
        <v>3</v>
      </c>
      <c r="E4406" s="16" t="n">
        <v>311.15</v>
      </c>
      <c r="F4406" s="17" t="n">
        <v>0</v>
      </c>
      <c r="G4406" s="16" t="n">
        <v>933.45</v>
      </c>
      <c r="I4406" s="1" t="str">
        <f aca="false">INDEX(Products!$C$2:$C$51,MATCH(C4406,Products!$A$2:$A$51,0))</f>
        <v>Sports &amp; Fitness</v>
      </c>
      <c r="J4406" s="1" t="str">
        <f aca="false">INDEX(Orders!$E$2:$E$8001,MATCH(B4406,Orders!$A$2:$A$8001,0))</f>
        <v>Delivered</v>
      </c>
      <c r="K4406" s="1" t="str">
        <f aca="false">LEFT(INDEX(Orders!$C$2:$C$8001,MATCH(B4406,Orders!$A$2:$A$8001,0)),7)</f>
        <v>2025-09</v>
      </c>
    </row>
    <row r="4407" customFormat="false" ht="15" hidden="false" customHeight="true" outlineLevel="0" collapsed="false">
      <c r="A4407" s="1" t="s">
        <v>14877</v>
      </c>
      <c r="B4407" s="1" t="s">
        <v>4561</v>
      </c>
      <c r="C4407" s="1" t="s">
        <v>1924</v>
      </c>
      <c r="D4407" s="1" t="n">
        <v>1</v>
      </c>
      <c r="E4407" s="16" t="n">
        <v>1971</v>
      </c>
      <c r="F4407" s="17" t="n">
        <v>0</v>
      </c>
      <c r="G4407" s="16" t="n">
        <v>1971</v>
      </c>
      <c r="I4407" s="1" t="str">
        <f aca="false">INDEX(Products!$C$2:$C$51,MATCH(C4407,Products!$A$2:$A$51,0))</f>
        <v>Electronics</v>
      </c>
      <c r="J4407" s="1" t="str">
        <f aca="false">INDEX(Orders!$E$2:$E$8001,MATCH(B4407,Orders!$A$2:$A$8001,0))</f>
        <v>Delivered</v>
      </c>
      <c r="K4407" s="1" t="str">
        <f aca="false">LEFT(INDEX(Orders!$C$2:$C$8001,MATCH(B4407,Orders!$A$2:$A$8001,0)),7)</f>
        <v>2025-07</v>
      </c>
    </row>
    <row r="4408" customFormat="false" ht="15" hidden="false" customHeight="true" outlineLevel="0" collapsed="false">
      <c r="A4408" s="1" t="s">
        <v>14878</v>
      </c>
      <c r="B4408" s="1" t="s">
        <v>4561</v>
      </c>
      <c r="C4408" s="1" t="s">
        <v>2006</v>
      </c>
      <c r="D4408" s="1" t="n">
        <v>1</v>
      </c>
      <c r="E4408" s="16" t="n">
        <v>482.17</v>
      </c>
      <c r="F4408" s="17" t="n">
        <v>0</v>
      </c>
      <c r="G4408" s="16" t="n">
        <v>482.17</v>
      </c>
      <c r="I4408" s="1" t="str">
        <f aca="false">INDEX(Products!$C$2:$C$51,MATCH(C4408,Products!$A$2:$A$51,0))</f>
        <v>Books &amp; Stationery</v>
      </c>
      <c r="J4408" s="1" t="str">
        <f aca="false">INDEX(Orders!$E$2:$E$8001,MATCH(B4408,Orders!$A$2:$A$8001,0))</f>
        <v>Delivered</v>
      </c>
      <c r="K4408" s="1" t="str">
        <f aca="false">LEFT(INDEX(Orders!$C$2:$C$8001,MATCH(B4408,Orders!$A$2:$A$8001,0)),7)</f>
        <v>2025-07</v>
      </c>
    </row>
    <row r="4409" customFormat="false" ht="15" hidden="false" customHeight="true" outlineLevel="0" collapsed="false">
      <c r="A4409" s="1" t="s">
        <v>14879</v>
      </c>
      <c r="B4409" s="1" t="s">
        <v>4562</v>
      </c>
      <c r="C4409" s="1" t="s">
        <v>1959</v>
      </c>
      <c r="D4409" s="1" t="n">
        <v>2</v>
      </c>
      <c r="E4409" s="16" t="n">
        <v>2142.79</v>
      </c>
      <c r="F4409" s="17" t="n">
        <v>0.05</v>
      </c>
      <c r="G4409" s="16" t="n">
        <v>4071.3</v>
      </c>
      <c r="I4409" s="1" t="str">
        <f aca="false">INDEX(Products!$C$2:$C$51,MATCH(C4409,Products!$A$2:$A$51,0))</f>
        <v>Home &amp; Kitchen</v>
      </c>
      <c r="J4409" s="1" t="str">
        <f aca="false">INDEX(Orders!$E$2:$E$8001,MATCH(B4409,Orders!$A$2:$A$8001,0))</f>
        <v>Delivered</v>
      </c>
      <c r="K4409" s="1" t="str">
        <f aca="false">LEFT(INDEX(Orders!$C$2:$C$8001,MATCH(B4409,Orders!$A$2:$A$8001,0)),7)</f>
        <v>2025-01</v>
      </c>
    </row>
    <row r="4410" customFormat="false" ht="15" hidden="false" customHeight="true" outlineLevel="0" collapsed="false">
      <c r="A4410" s="1" t="s">
        <v>14880</v>
      </c>
      <c r="B4410" s="1" t="s">
        <v>4562</v>
      </c>
      <c r="C4410" s="1" t="s">
        <v>1990</v>
      </c>
      <c r="D4410" s="1" t="n">
        <v>1</v>
      </c>
      <c r="E4410" s="16" t="n">
        <v>5311.32</v>
      </c>
      <c r="F4410" s="17" t="n">
        <v>0</v>
      </c>
      <c r="G4410" s="16" t="n">
        <v>5311.32</v>
      </c>
      <c r="I4410" s="1" t="str">
        <f aca="false">INDEX(Products!$C$2:$C$51,MATCH(C4410,Products!$A$2:$A$51,0))</f>
        <v>Sports &amp; Fitness</v>
      </c>
      <c r="J4410" s="1" t="str">
        <f aca="false">INDEX(Orders!$E$2:$E$8001,MATCH(B4410,Orders!$A$2:$A$8001,0))</f>
        <v>Delivered</v>
      </c>
      <c r="K4410" s="1" t="str">
        <f aca="false">LEFT(INDEX(Orders!$C$2:$C$8001,MATCH(B4410,Orders!$A$2:$A$8001,0)),7)</f>
        <v>2025-01</v>
      </c>
    </row>
    <row r="4411" customFormat="false" ht="15" hidden="false" customHeight="true" outlineLevel="0" collapsed="false">
      <c r="A4411" s="1" t="s">
        <v>14881</v>
      </c>
      <c r="B4411" s="1" t="s">
        <v>4563</v>
      </c>
      <c r="C4411" s="1" t="s">
        <v>2006</v>
      </c>
      <c r="D4411" s="1" t="n">
        <v>2</v>
      </c>
      <c r="E4411" s="16" t="n">
        <v>482.17</v>
      </c>
      <c r="F4411" s="17" t="n">
        <v>0.2</v>
      </c>
      <c r="G4411" s="16" t="n">
        <v>771.47</v>
      </c>
      <c r="I4411" s="1" t="str">
        <f aca="false">INDEX(Products!$C$2:$C$51,MATCH(C4411,Products!$A$2:$A$51,0))</f>
        <v>Books &amp; Stationery</v>
      </c>
      <c r="J4411" s="1" t="str">
        <f aca="false">INDEX(Orders!$E$2:$E$8001,MATCH(B4411,Orders!$A$2:$A$8001,0))</f>
        <v>Delivered</v>
      </c>
      <c r="K4411" s="1" t="str">
        <f aca="false">LEFT(INDEX(Orders!$C$2:$C$8001,MATCH(B4411,Orders!$A$2:$A$8001,0)),7)</f>
        <v>2024-11</v>
      </c>
    </row>
    <row r="4412" customFormat="false" ht="15" hidden="false" customHeight="true" outlineLevel="0" collapsed="false">
      <c r="A4412" s="1" t="s">
        <v>14882</v>
      </c>
      <c r="B4412" s="1" t="s">
        <v>4563</v>
      </c>
      <c r="C4412" s="1" t="s">
        <v>1920</v>
      </c>
      <c r="D4412" s="1" t="n">
        <v>1</v>
      </c>
      <c r="E4412" s="16" t="n">
        <v>4273.58</v>
      </c>
      <c r="F4412" s="17" t="n">
        <v>0</v>
      </c>
      <c r="G4412" s="16" t="n">
        <v>4273.58</v>
      </c>
      <c r="I4412" s="1" t="str">
        <f aca="false">INDEX(Products!$C$2:$C$51,MATCH(C4412,Products!$A$2:$A$51,0))</f>
        <v>Electronics</v>
      </c>
      <c r="J4412" s="1" t="str">
        <f aca="false">INDEX(Orders!$E$2:$E$8001,MATCH(B4412,Orders!$A$2:$A$8001,0))</f>
        <v>Delivered</v>
      </c>
      <c r="K4412" s="1" t="str">
        <f aca="false">LEFT(INDEX(Orders!$C$2:$C$8001,MATCH(B4412,Orders!$A$2:$A$8001,0)),7)</f>
        <v>2024-11</v>
      </c>
    </row>
    <row r="4413" customFormat="false" ht="15" hidden="false" customHeight="true" outlineLevel="0" collapsed="false">
      <c r="A4413" s="1" t="s">
        <v>14883</v>
      </c>
      <c r="B4413" s="1" t="s">
        <v>4564</v>
      </c>
      <c r="C4413" s="1" t="s">
        <v>1940</v>
      </c>
      <c r="D4413" s="1" t="n">
        <v>2</v>
      </c>
      <c r="E4413" s="16" t="n">
        <v>2374.52</v>
      </c>
      <c r="F4413" s="17" t="n">
        <v>0.15</v>
      </c>
      <c r="G4413" s="16" t="n">
        <v>4036.68</v>
      </c>
      <c r="I4413" s="1" t="str">
        <f aca="false">INDEX(Products!$C$2:$C$51,MATCH(C4413,Products!$A$2:$A$51,0))</f>
        <v>Fashion</v>
      </c>
      <c r="J4413" s="1" t="str">
        <f aca="false">INDEX(Orders!$E$2:$E$8001,MATCH(B4413,Orders!$A$2:$A$8001,0))</f>
        <v>Delivered</v>
      </c>
      <c r="K4413" s="1" t="str">
        <f aca="false">LEFT(INDEX(Orders!$C$2:$C$8001,MATCH(B4413,Orders!$A$2:$A$8001,0)),7)</f>
        <v>2025-04</v>
      </c>
    </row>
    <row r="4414" customFormat="false" ht="15" hidden="false" customHeight="true" outlineLevel="0" collapsed="false">
      <c r="A4414" s="1" t="s">
        <v>14884</v>
      </c>
      <c r="B4414" s="1" t="s">
        <v>4564</v>
      </c>
      <c r="C4414" s="1" t="s">
        <v>1979</v>
      </c>
      <c r="D4414" s="1" t="n">
        <v>2</v>
      </c>
      <c r="E4414" s="16" t="n">
        <v>623</v>
      </c>
      <c r="F4414" s="17" t="n">
        <v>0.15</v>
      </c>
      <c r="G4414" s="16" t="n">
        <v>1059.1</v>
      </c>
      <c r="I4414" s="1" t="str">
        <f aca="false">INDEX(Products!$C$2:$C$51,MATCH(C4414,Products!$A$2:$A$51,0))</f>
        <v>Beauty &amp; Personal Care</v>
      </c>
      <c r="J4414" s="1" t="str">
        <f aca="false">INDEX(Orders!$E$2:$E$8001,MATCH(B4414,Orders!$A$2:$A$8001,0))</f>
        <v>Delivered</v>
      </c>
      <c r="K4414" s="1" t="str">
        <f aca="false">LEFT(INDEX(Orders!$C$2:$C$8001,MATCH(B4414,Orders!$A$2:$A$8001,0)),7)</f>
        <v>2025-04</v>
      </c>
    </row>
    <row r="4415" customFormat="false" ht="15" hidden="false" customHeight="true" outlineLevel="0" collapsed="false">
      <c r="A4415" s="1" t="s">
        <v>14885</v>
      </c>
      <c r="B4415" s="1" t="s">
        <v>4565</v>
      </c>
      <c r="C4415" s="1" t="s">
        <v>2007</v>
      </c>
      <c r="D4415" s="1" t="n">
        <v>1</v>
      </c>
      <c r="E4415" s="16" t="n">
        <v>750.27</v>
      </c>
      <c r="F4415" s="17" t="n">
        <v>0.1</v>
      </c>
      <c r="G4415" s="16" t="n">
        <v>675.24</v>
      </c>
      <c r="I4415" s="1" t="str">
        <f aca="false">INDEX(Products!$C$2:$C$51,MATCH(C4415,Products!$A$2:$A$51,0))</f>
        <v>Books &amp; Stationery</v>
      </c>
      <c r="J4415" s="1" t="str">
        <f aca="false">INDEX(Orders!$E$2:$E$8001,MATCH(B4415,Orders!$A$2:$A$8001,0))</f>
        <v>Delivered</v>
      </c>
      <c r="K4415" s="1" t="str">
        <f aca="false">LEFT(INDEX(Orders!$C$2:$C$8001,MATCH(B4415,Orders!$A$2:$A$8001,0)),7)</f>
        <v>2025-03</v>
      </c>
    </row>
    <row r="4416" customFormat="false" ht="15" hidden="false" customHeight="true" outlineLevel="0" collapsed="false">
      <c r="A4416" s="1" t="s">
        <v>14886</v>
      </c>
      <c r="B4416" s="1" t="s">
        <v>4565</v>
      </c>
      <c r="C4416" s="1" t="s">
        <v>1979</v>
      </c>
      <c r="D4416" s="1" t="n">
        <v>1</v>
      </c>
      <c r="E4416" s="16" t="n">
        <v>623</v>
      </c>
      <c r="F4416" s="17" t="n">
        <v>0.15</v>
      </c>
      <c r="G4416" s="16" t="n">
        <v>529.55</v>
      </c>
      <c r="I4416" s="1" t="str">
        <f aca="false">INDEX(Products!$C$2:$C$51,MATCH(C4416,Products!$A$2:$A$51,0))</f>
        <v>Beauty &amp; Personal Care</v>
      </c>
      <c r="J4416" s="1" t="str">
        <f aca="false">INDEX(Orders!$E$2:$E$8001,MATCH(B4416,Orders!$A$2:$A$8001,0))</f>
        <v>Delivered</v>
      </c>
      <c r="K4416" s="1" t="str">
        <f aca="false">LEFT(INDEX(Orders!$C$2:$C$8001,MATCH(B4416,Orders!$A$2:$A$8001,0)),7)</f>
        <v>2025-03</v>
      </c>
    </row>
    <row r="4417" customFormat="false" ht="15" hidden="false" customHeight="true" outlineLevel="0" collapsed="false">
      <c r="A4417" s="1" t="s">
        <v>14887</v>
      </c>
      <c r="B4417" s="1" t="s">
        <v>4566</v>
      </c>
      <c r="C4417" s="1" t="s">
        <v>2006</v>
      </c>
      <c r="D4417" s="1" t="n">
        <v>2</v>
      </c>
      <c r="E4417" s="16" t="n">
        <v>482.17</v>
      </c>
      <c r="F4417" s="17" t="n">
        <v>0.05</v>
      </c>
      <c r="G4417" s="16" t="n">
        <v>916.12</v>
      </c>
      <c r="I4417" s="1" t="str">
        <f aca="false">INDEX(Products!$C$2:$C$51,MATCH(C4417,Products!$A$2:$A$51,0))</f>
        <v>Books &amp; Stationery</v>
      </c>
      <c r="J4417" s="1" t="str">
        <f aca="false">INDEX(Orders!$E$2:$E$8001,MATCH(B4417,Orders!$A$2:$A$8001,0))</f>
        <v>Delivered</v>
      </c>
      <c r="K4417" s="1" t="str">
        <f aca="false">LEFT(INDEX(Orders!$C$2:$C$8001,MATCH(B4417,Orders!$A$2:$A$8001,0)),7)</f>
        <v>2025-04</v>
      </c>
    </row>
    <row r="4418" customFormat="false" ht="15" hidden="false" customHeight="true" outlineLevel="0" collapsed="false">
      <c r="A4418" s="1" t="s">
        <v>14888</v>
      </c>
      <c r="B4418" s="1" t="s">
        <v>4567</v>
      </c>
      <c r="C4418" s="1" t="s">
        <v>2007</v>
      </c>
      <c r="D4418" s="1" t="n">
        <v>2</v>
      </c>
      <c r="E4418" s="16" t="n">
        <v>750.27</v>
      </c>
      <c r="F4418" s="17" t="n">
        <v>0</v>
      </c>
      <c r="G4418" s="16" t="n">
        <v>1500.54</v>
      </c>
      <c r="I4418" s="1" t="str">
        <f aca="false">INDEX(Products!$C$2:$C$51,MATCH(C4418,Products!$A$2:$A$51,0))</f>
        <v>Books &amp; Stationery</v>
      </c>
      <c r="J4418" s="1" t="str">
        <f aca="false">INDEX(Orders!$E$2:$E$8001,MATCH(B4418,Orders!$A$2:$A$8001,0))</f>
        <v>Cancelled</v>
      </c>
      <c r="K4418" s="1" t="str">
        <f aca="false">LEFT(INDEX(Orders!$C$2:$C$8001,MATCH(B4418,Orders!$A$2:$A$8001,0)),7)</f>
        <v>2025-06</v>
      </c>
    </row>
    <row r="4419" customFormat="false" ht="15" hidden="false" customHeight="true" outlineLevel="0" collapsed="false">
      <c r="A4419" s="1" t="s">
        <v>14889</v>
      </c>
      <c r="B4419" s="1" t="s">
        <v>4568</v>
      </c>
      <c r="C4419" s="1" t="s">
        <v>1953</v>
      </c>
      <c r="D4419" s="1" t="n">
        <v>3</v>
      </c>
      <c r="E4419" s="16" t="n">
        <v>4914.12</v>
      </c>
      <c r="F4419" s="17" t="n">
        <v>0.05</v>
      </c>
      <c r="G4419" s="16" t="n">
        <v>14005.24</v>
      </c>
      <c r="I4419" s="1" t="str">
        <f aca="false">INDEX(Products!$C$2:$C$51,MATCH(C4419,Products!$A$2:$A$51,0))</f>
        <v>Fashion</v>
      </c>
      <c r="J4419" s="1" t="str">
        <f aca="false">INDEX(Orders!$E$2:$E$8001,MATCH(B4419,Orders!$A$2:$A$8001,0))</f>
        <v>Delivered</v>
      </c>
      <c r="K4419" s="1" t="str">
        <f aca="false">LEFT(INDEX(Orders!$C$2:$C$8001,MATCH(B4419,Orders!$A$2:$A$8001,0)),7)</f>
        <v>2024-09</v>
      </c>
    </row>
    <row r="4420" customFormat="false" ht="15" hidden="false" customHeight="true" outlineLevel="0" collapsed="false">
      <c r="A4420" s="1" t="s">
        <v>14890</v>
      </c>
      <c r="B4420" s="1" t="s">
        <v>4568</v>
      </c>
      <c r="C4420" s="1" t="s">
        <v>1997</v>
      </c>
      <c r="D4420" s="1" t="n">
        <v>1</v>
      </c>
      <c r="E4420" s="16" t="n">
        <v>311.15</v>
      </c>
      <c r="F4420" s="17" t="n">
        <v>0.05</v>
      </c>
      <c r="G4420" s="16" t="n">
        <v>295.59</v>
      </c>
      <c r="I4420" s="1" t="str">
        <f aca="false">INDEX(Products!$C$2:$C$51,MATCH(C4420,Products!$A$2:$A$51,0))</f>
        <v>Sports &amp; Fitness</v>
      </c>
      <c r="J4420" s="1" t="str">
        <f aca="false">INDEX(Orders!$E$2:$E$8001,MATCH(B4420,Orders!$A$2:$A$8001,0))</f>
        <v>Delivered</v>
      </c>
      <c r="K4420" s="1" t="str">
        <f aca="false">LEFT(INDEX(Orders!$C$2:$C$8001,MATCH(B4420,Orders!$A$2:$A$8001,0)),7)</f>
        <v>2024-09</v>
      </c>
    </row>
    <row r="4421" customFormat="false" ht="15" hidden="false" customHeight="true" outlineLevel="0" collapsed="false">
      <c r="A4421" s="1" t="s">
        <v>14891</v>
      </c>
      <c r="B4421" s="1" t="s">
        <v>4569</v>
      </c>
      <c r="C4421" s="1" t="s">
        <v>2007</v>
      </c>
      <c r="D4421" s="1" t="n">
        <v>1</v>
      </c>
      <c r="E4421" s="16" t="n">
        <v>750.27</v>
      </c>
      <c r="F4421" s="17" t="n">
        <v>0.15</v>
      </c>
      <c r="G4421" s="16" t="n">
        <v>637.73</v>
      </c>
      <c r="I4421" s="1" t="str">
        <f aca="false">INDEX(Products!$C$2:$C$51,MATCH(C4421,Products!$A$2:$A$51,0))</f>
        <v>Books &amp; Stationery</v>
      </c>
      <c r="J4421" s="1" t="str">
        <f aca="false">INDEX(Orders!$E$2:$E$8001,MATCH(B4421,Orders!$A$2:$A$8001,0))</f>
        <v>Delivered</v>
      </c>
      <c r="K4421" s="1" t="str">
        <f aca="false">LEFT(INDEX(Orders!$C$2:$C$8001,MATCH(B4421,Orders!$A$2:$A$8001,0)),7)</f>
        <v>2025-09</v>
      </c>
    </row>
    <row r="4422" customFormat="false" ht="15" hidden="false" customHeight="true" outlineLevel="0" collapsed="false">
      <c r="A4422" s="1" t="s">
        <v>14892</v>
      </c>
      <c r="B4422" s="1" t="s">
        <v>4570</v>
      </c>
      <c r="C4422" s="1" t="s">
        <v>1975</v>
      </c>
      <c r="D4422" s="1" t="n">
        <v>1</v>
      </c>
      <c r="E4422" s="16" t="n">
        <v>862.99</v>
      </c>
      <c r="F4422" s="17" t="n">
        <v>0.15</v>
      </c>
      <c r="G4422" s="16" t="n">
        <v>733.54</v>
      </c>
      <c r="I4422" s="1" t="str">
        <f aca="false">INDEX(Products!$C$2:$C$51,MATCH(C4422,Products!$A$2:$A$51,0))</f>
        <v>Beauty &amp; Personal Care</v>
      </c>
      <c r="J4422" s="1" t="str">
        <f aca="false">INDEX(Orders!$E$2:$E$8001,MATCH(B4422,Orders!$A$2:$A$8001,0))</f>
        <v>Delivered</v>
      </c>
      <c r="K4422" s="1" t="str">
        <f aca="false">LEFT(INDEX(Orders!$C$2:$C$8001,MATCH(B4422,Orders!$A$2:$A$8001,0)),7)</f>
        <v>2025-12</v>
      </c>
    </row>
    <row r="4423" customFormat="false" ht="15" hidden="false" customHeight="true" outlineLevel="0" collapsed="false">
      <c r="A4423" s="1" t="s">
        <v>14893</v>
      </c>
      <c r="B4423" s="1" t="s">
        <v>4571</v>
      </c>
      <c r="C4423" s="1" t="s">
        <v>1990</v>
      </c>
      <c r="D4423" s="1" t="n">
        <v>2</v>
      </c>
      <c r="E4423" s="16" t="n">
        <v>5311.32</v>
      </c>
      <c r="F4423" s="17" t="n">
        <v>0.15</v>
      </c>
      <c r="G4423" s="16" t="n">
        <v>9029.24</v>
      </c>
      <c r="I4423" s="1" t="str">
        <f aca="false">INDEX(Products!$C$2:$C$51,MATCH(C4423,Products!$A$2:$A$51,0))</f>
        <v>Sports &amp; Fitness</v>
      </c>
      <c r="J4423" s="1" t="str">
        <f aca="false">INDEX(Orders!$E$2:$E$8001,MATCH(B4423,Orders!$A$2:$A$8001,0))</f>
        <v>Delivered</v>
      </c>
      <c r="K4423" s="1" t="str">
        <f aca="false">LEFT(INDEX(Orders!$C$2:$C$8001,MATCH(B4423,Orders!$A$2:$A$8001,0)),7)</f>
        <v>2024-12</v>
      </c>
    </row>
    <row r="4424" customFormat="false" ht="15" hidden="false" customHeight="true" outlineLevel="0" collapsed="false">
      <c r="A4424" s="1" t="s">
        <v>14894</v>
      </c>
      <c r="B4424" s="1" t="s">
        <v>4571</v>
      </c>
      <c r="C4424" s="1" t="s">
        <v>1933</v>
      </c>
      <c r="D4424" s="1" t="n">
        <v>1</v>
      </c>
      <c r="E4424" s="16" t="n">
        <v>7194.38</v>
      </c>
      <c r="F4424" s="17" t="n">
        <v>0.05</v>
      </c>
      <c r="G4424" s="16" t="n">
        <v>6834.66</v>
      </c>
      <c r="I4424" s="1" t="str">
        <f aca="false">INDEX(Products!$C$2:$C$51,MATCH(C4424,Products!$A$2:$A$51,0))</f>
        <v>Electronics</v>
      </c>
      <c r="J4424" s="1" t="str">
        <f aca="false">INDEX(Orders!$E$2:$E$8001,MATCH(B4424,Orders!$A$2:$A$8001,0))</f>
        <v>Delivered</v>
      </c>
      <c r="K4424" s="1" t="str">
        <f aca="false">LEFT(INDEX(Orders!$C$2:$C$8001,MATCH(B4424,Orders!$A$2:$A$8001,0)),7)</f>
        <v>2024-12</v>
      </c>
    </row>
    <row r="4425" customFormat="false" ht="15" hidden="false" customHeight="true" outlineLevel="0" collapsed="false">
      <c r="A4425" s="1" t="s">
        <v>14895</v>
      </c>
      <c r="B4425" s="1" t="s">
        <v>4571</v>
      </c>
      <c r="C4425" s="1" t="s">
        <v>1997</v>
      </c>
      <c r="D4425" s="1" t="n">
        <v>3</v>
      </c>
      <c r="E4425" s="16" t="n">
        <v>311.15</v>
      </c>
      <c r="F4425" s="17" t="n">
        <v>0</v>
      </c>
      <c r="G4425" s="16" t="n">
        <v>933.45</v>
      </c>
      <c r="I4425" s="1" t="str">
        <f aca="false">INDEX(Products!$C$2:$C$51,MATCH(C4425,Products!$A$2:$A$51,0))</f>
        <v>Sports &amp; Fitness</v>
      </c>
      <c r="J4425" s="1" t="str">
        <f aca="false">INDEX(Orders!$E$2:$E$8001,MATCH(B4425,Orders!$A$2:$A$8001,0))</f>
        <v>Delivered</v>
      </c>
      <c r="K4425" s="1" t="str">
        <f aca="false">LEFT(INDEX(Orders!$C$2:$C$8001,MATCH(B4425,Orders!$A$2:$A$8001,0)),7)</f>
        <v>2024-12</v>
      </c>
    </row>
    <row r="4426" customFormat="false" ht="15" hidden="false" customHeight="true" outlineLevel="0" collapsed="false">
      <c r="A4426" s="1" t="s">
        <v>14896</v>
      </c>
      <c r="B4426" s="1" t="s">
        <v>4572</v>
      </c>
      <c r="C4426" s="1" t="s">
        <v>2006</v>
      </c>
      <c r="D4426" s="1" t="n">
        <v>1</v>
      </c>
      <c r="E4426" s="16" t="n">
        <v>482.17</v>
      </c>
      <c r="F4426" s="17" t="n">
        <v>0</v>
      </c>
      <c r="G4426" s="16" t="n">
        <v>482.17</v>
      </c>
      <c r="I4426" s="1" t="str">
        <f aca="false">INDEX(Products!$C$2:$C$51,MATCH(C4426,Products!$A$2:$A$51,0))</f>
        <v>Books &amp; Stationery</v>
      </c>
      <c r="J4426" s="1" t="str">
        <f aca="false">INDEX(Orders!$E$2:$E$8001,MATCH(B4426,Orders!$A$2:$A$8001,0))</f>
        <v>Delivered</v>
      </c>
      <c r="K4426" s="1" t="str">
        <f aca="false">LEFT(INDEX(Orders!$C$2:$C$8001,MATCH(B4426,Orders!$A$2:$A$8001,0)),7)</f>
        <v>2025-05</v>
      </c>
    </row>
    <row r="4427" customFormat="false" ht="15" hidden="false" customHeight="true" outlineLevel="0" collapsed="false">
      <c r="A4427" s="1" t="s">
        <v>14897</v>
      </c>
      <c r="B4427" s="1" t="s">
        <v>4573</v>
      </c>
      <c r="C4427" s="1" t="s">
        <v>1933</v>
      </c>
      <c r="D4427" s="1" t="n">
        <v>1</v>
      </c>
      <c r="E4427" s="16" t="n">
        <v>7194.38</v>
      </c>
      <c r="F4427" s="17" t="n">
        <v>0</v>
      </c>
      <c r="G4427" s="16" t="n">
        <v>7194.38</v>
      </c>
      <c r="I4427" s="1" t="str">
        <f aca="false">INDEX(Products!$C$2:$C$51,MATCH(C4427,Products!$A$2:$A$51,0))</f>
        <v>Electronics</v>
      </c>
      <c r="J4427" s="1" t="str">
        <f aca="false">INDEX(Orders!$E$2:$E$8001,MATCH(B4427,Orders!$A$2:$A$8001,0))</f>
        <v>Delivered</v>
      </c>
      <c r="K4427" s="1" t="str">
        <f aca="false">LEFT(INDEX(Orders!$C$2:$C$8001,MATCH(B4427,Orders!$A$2:$A$8001,0)),7)</f>
        <v>2025-02</v>
      </c>
    </row>
    <row r="4428" customFormat="false" ht="15" hidden="false" customHeight="true" outlineLevel="0" collapsed="false">
      <c r="A4428" s="1" t="s">
        <v>14898</v>
      </c>
      <c r="B4428" s="1" t="s">
        <v>4574</v>
      </c>
      <c r="C4428" s="1" t="s">
        <v>1976</v>
      </c>
      <c r="D4428" s="1" t="n">
        <v>1</v>
      </c>
      <c r="E4428" s="16" t="n">
        <v>1603.35</v>
      </c>
      <c r="F4428" s="17" t="n">
        <v>0.05</v>
      </c>
      <c r="G4428" s="16" t="n">
        <v>1523.18</v>
      </c>
      <c r="I4428" s="1" t="str">
        <f aca="false">INDEX(Products!$C$2:$C$51,MATCH(C4428,Products!$A$2:$A$51,0))</f>
        <v>Beauty &amp; Personal Care</v>
      </c>
      <c r="J4428" s="1" t="str">
        <f aca="false">INDEX(Orders!$E$2:$E$8001,MATCH(B4428,Orders!$A$2:$A$8001,0))</f>
        <v>Delivered</v>
      </c>
      <c r="K4428" s="1" t="str">
        <f aca="false">LEFT(INDEX(Orders!$C$2:$C$8001,MATCH(B4428,Orders!$A$2:$A$8001,0)),7)</f>
        <v>2024-07</v>
      </c>
    </row>
    <row r="4429" customFormat="false" ht="15" hidden="false" customHeight="true" outlineLevel="0" collapsed="false">
      <c r="A4429" s="1" t="s">
        <v>14899</v>
      </c>
      <c r="B4429" s="1" t="s">
        <v>4574</v>
      </c>
      <c r="C4429" s="1" t="s">
        <v>1997</v>
      </c>
      <c r="D4429" s="1" t="n">
        <v>1</v>
      </c>
      <c r="E4429" s="16" t="n">
        <v>311.15</v>
      </c>
      <c r="F4429" s="17" t="n">
        <v>0</v>
      </c>
      <c r="G4429" s="16" t="n">
        <v>311.15</v>
      </c>
      <c r="I4429" s="1" t="str">
        <f aca="false">INDEX(Products!$C$2:$C$51,MATCH(C4429,Products!$A$2:$A$51,0))</f>
        <v>Sports &amp; Fitness</v>
      </c>
      <c r="J4429" s="1" t="str">
        <f aca="false">INDEX(Orders!$E$2:$E$8001,MATCH(B4429,Orders!$A$2:$A$8001,0))</f>
        <v>Delivered</v>
      </c>
      <c r="K4429" s="1" t="str">
        <f aca="false">LEFT(INDEX(Orders!$C$2:$C$8001,MATCH(B4429,Orders!$A$2:$A$8001,0)),7)</f>
        <v>2024-07</v>
      </c>
    </row>
    <row r="4430" customFormat="false" ht="15" hidden="false" customHeight="true" outlineLevel="0" collapsed="false">
      <c r="A4430" s="1" t="s">
        <v>14900</v>
      </c>
      <c r="B4430" s="1" t="s">
        <v>4574</v>
      </c>
      <c r="C4430" s="1" t="s">
        <v>1924</v>
      </c>
      <c r="D4430" s="1" t="n">
        <v>1</v>
      </c>
      <c r="E4430" s="16" t="n">
        <v>1971</v>
      </c>
      <c r="F4430" s="17" t="n">
        <v>0.05</v>
      </c>
      <c r="G4430" s="16" t="n">
        <v>1872.45</v>
      </c>
      <c r="I4430" s="1" t="str">
        <f aca="false">INDEX(Products!$C$2:$C$51,MATCH(C4430,Products!$A$2:$A$51,0))</f>
        <v>Electronics</v>
      </c>
      <c r="J4430" s="1" t="str">
        <f aca="false">INDEX(Orders!$E$2:$E$8001,MATCH(B4430,Orders!$A$2:$A$8001,0))</f>
        <v>Delivered</v>
      </c>
      <c r="K4430" s="1" t="str">
        <f aca="false">LEFT(INDEX(Orders!$C$2:$C$8001,MATCH(B4430,Orders!$A$2:$A$8001,0)),7)</f>
        <v>2024-07</v>
      </c>
    </row>
    <row r="4431" customFormat="false" ht="15" hidden="false" customHeight="true" outlineLevel="0" collapsed="false">
      <c r="A4431" s="1" t="s">
        <v>14901</v>
      </c>
      <c r="B4431" s="1" t="s">
        <v>4574</v>
      </c>
      <c r="C4431" s="1" t="s">
        <v>1955</v>
      </c>
      <c r="D4431" s="1" t="n">
        <v>2</v>
      </c>
      <c r="E4431" s="16" t="n">
        <v>3340.76</v>
      </c>
      <c r="F4431" s="17" t="n">
        <v>0.05</v>
      </c>
      <c r="G4431" s="16" t="n">
        <v>6347.44</v>
      </c>
      <c r="I4431" s="1" t="str">
        <f aca="false">INDEX(Products!$C$2:$C$51,MATCH(C4431,Products!$A$2:$A$51,0))</f>
        <v>Home &amp; Kitchen</v>
      </c>
      <c r="J4431" s="1" t="str">
        <f aca="false">INDEX(Orders!$E$2:$E$8001,MATCH(B4431,Orders!$A$2:$A$8001,0))</f>
        <v>Delivered</v>
      </c>
      <c r="K4431" s="1" t="str">
        <f aca="false">LEFT(INDEX(Orders!$C$2:$C$8001,MATCH(B4431,Orders!$A$2:$A$8001,0)),7)</f>
        <v>2024-07</v>
      </c>
    </row>
    <row r="4432" customFormat="false" ht="15" hidden="false" customHeight="true" outlineLevel="0" collapsed="false">
      <c r="A4432" s="1" t="s">
        <v>14902</v>
      </c>
      <c r="B4432" s="1" t="s">
        <v>4575</v>
      </c>
      <c r="C4432" s="1" t="s">
        <v>2007</v>
      </c>
      <c r="D4432" s="1" t="n">
        <v>1</v>
      </c>
      <c r="E4432" s="16" t="n">
        <v>750.27</v>
      </c>
      <c r="F4432" s="17" t="n">
        <v>0</v>
      </c>
      <c r="G4432" s="16" t="n">
        <v>750.27</v>
      </c>
      <c r="I4432" s="1" t="str">
        <f aca="false">INDEX(Products!$C$2:$C$51,MATCH(C4432,Products!$A$2:$A$51,0))</f>
        <v>Books &amp; Stationery</v>
      </c>
      <c r="J4432" s="1" t="str">
        <f aca="false">INDEX(Orders!$E$2:$E$8001,MATCH(B4432,Orders!$A$2:$A$8001,0))</f>
        <v>Delivered</v>
      </c>
      <c r="K4432" s="1" t="str">
        <f aca="false">LEFT(INDEX(Orders!$C$2:$C$8001,MATCH(B4432,Orders!$A$2:$A$8001,0)),7)</f>
        <v>2025-12</v>
      </c>
    </row>
    <row r="4433" customFormat="false" ht="15" hidden="false" customHeight="true" outlineLevel="0" collapsed="false">
      <c r="A4433" s="1" t="s">
        <v>14903</v>
      </c>
      <c r="B4433" s="1" t="s">
        <v>4576</v>
      </c>
      <c r="C4433" s="1" t="s">
        <v>1975</v>
      </c>
      <c r="D4433" s="1" t="n">
        <v>2</v>
      </c>
      <c r="E4433" s="16" t="n">
        <v>862.99</v>
      </c>
      <c r="F4433" s="17" t="n">
        <v>0.15</v>
      </c>
      <c r="G4433" s="16" t="n">
        <v>1467.08</v>
      </c>
      <c r="I4433" s="1" t="str">
        <f aca="false">INDEX(Products!$C$2:$C$51,MATCH(C4433,Products!$A$2:$A$51,0))</f>
        <v>Beauty &amp; Personal Care</v>
      </c>
      <c r="J4433" s="1" t="str">
        <f aca="false">INDEX(Orders!$E$2:$E$8001,MATCH(B4433,Orders!$A$2:$A$8001,0))</f>
        <v>Delivered</v>
      </c>
      <c r="K4433" s="1" t="str">
        <f aca="false">LEFT(INDEX(Orders!$C$2:$C$8001,MATCH(B4433,Orders!$A$2:$A$8001,0)),7)</f>
        <v>2025-05</v>
      </c>
    </row>
    <row r="4434" customFormat="false" ht="15" hidden="false" customHeight="true" outlineLevel="0" collapsed="false">
      <c r="A4434" s="1" t="s">
        <v>14904</v>
      </c>
      <c r="B4434" s="1" t="s">
        <v>4576</v>
      </c>
      <c r="C4434" s="1" t="s">
        <v>1933</v>
      </c>
      <c r="D4434" s="1" t="n">
        <v>2</v>
      </c>
      <c r="E4434" s="16" t="n">
        <v>7194.38</v>
      </c>
      <c r="F4434" s="17" t="n">
        <v>0</v>
      </c>
      <c r="G4434" s="16" t="n">
        <v>14388.76</v>
      </c>
      <c r="I4434" s="1" t="str">
        <f aca="false">INDEX(Products!$C$2:$C$51,MATCH(C4434,Products!$A$2:$A$51,0))</f>
        <v>Electronics</v>
      </c>
      <c r="J4434" s="1" t="str">
        <f aca="false">INDEX(Orders!$E$2:$E$8001,MATCH(B4434,Orders!$A$2:$A$8001,0))</f>
        <v>Delivered</v>
      </c>
      <c r="K4434" s="1" t="str">
        <f aca="false">LEFT(INDEX(Orders!$C$2:$C$8001,MATCH(B4434,Orders!$A$2:$A$8001,0)),7)</f>
        <v>2025-05</v>
      </c>
    </row>
    <row r="4435" customFormat="false" ht="15" hidden="false" customHeight="true" outlineLevel="0" collapsed="false">
      <c r="A4435" s="1" t="s">
        <v>14905</v>
      </c>
      <c r="B4435" s="1" t="s">
        <v>4576</v>
      </c>
      <c r="C4435" s="1" t="s">
        <v>1940</v>
      </c>
      <c r="D4435" s="1" t="n">
        <v>1</v>
      </c>
      <c r="E4435" s="16" t="n">
        <v>2374.52</v>
      </c>
      <c r="F4435" s="17" t="n">
        <v>0.05</v>
      </c>
      <c r="G4435" s="16" t="n">
        <v>2255.79</v>
      </c>
      <c r="I4435" s="1" t="str">
        <f aca="false">INDEX(Products!$C$2:$C$51,MATCH(C4435,Products!$A$2:$A$51,0))</f>
        <v>Fashion</v>
      </c>
      <c r="J4435" s="1" t="str">
        <f aca="false">INDEX(Orders!$E$2:$E$8001,MATCH(B4435,Orders!$A$2:$A$8001,0))</f>
        <v>Delivered</v>
      </c>
      <c r="K4435" s="1" t="str">
        <f aca="false">LEFT(INDEX(Orders!$C$2:$C$8001,MATCH(B4435,Orders!$A$2:$A$8001,0)),7)</f>
        <v>2025-05</v>
      </c>
    </row>
    <row r="4436" customFormat="false" ht="15" hidden="false" customHeight="true" outlineLevel="0" collapsed="false">
      <c r="A4436" s="1" t="s">
        <v>14906</v>
      </c>
      <c r="B4436" s="1" t="s">
        <v>4576</v>
      </c>
      <c r="C4436" s="1" t="s">
        <v>2006</v>
      </c>
      <c r="D4436" s="1" t="n">
        <v>2</v>
      </c>
      <c r="E4436" s="16" t="n">
        <v>482.17</v>
      </c>
      <c r="F4436" s="17" t="n">
        <v>0.05</v>
      </c>
      <c r="G4436" s="16" t="n">
        <v>916.12</v>
      </c>
      <c r="I4436" s="1" t="str">
        <f aca="false">INDEX(Products!$C$2:$C$51,MATCH(C4436,Products!$A$2:$A$51,0))</f>
        <v>Books &amp; Stationery</v>
      </c>
      <c r="J4436" s="1" t="str">
        <f aca="false">INDEX(Orders!$E$2:$E$8001,MATCH(B4436,Orders!$A$2:$A$8001,0))</f>
        <v>Delivered</v>
      </c>
      <c r="K4436" s="1" t="str">
        <f aca="false">LEFT(INDEX(Orders!$C$2:$C$8001,MATCH(B4436,Orders!$A$2:$A$8001,0)),7)</f>
        <v>2025-05</v>
      </c>
    </row>
    <row r="4437" customFormat="false" ht="15" hidden="false" customHeight="true" outlineLevel="0" collapsed="false">
      <c r="A4437" s="1" t="s">
        <v>14907</v>
      </c>
      <c r="B4437" s="1" t="s">
        <v>4576</v>
      </c>
      <c r="C4437" s="1" t="s">
        <v>1979</v>
      </c>
      <c r="D4437" s="1" t="n">
        <v>1</v>
      </c>
      <c r="E4437" s="16" t="n">
        <v>623</v>
      </c>
      <c r="F4437" s="17" t="n">
        <v>0</v>
      </c>
      <c r="G4437" s="16" t="n">
        <v>623</v>
      </c>
      <c r="I4437" s="1" t="str">
        <f aca="false">INDEX(Products!$C$2:$C$51,MATCH(C4437,Products!$A$2:$A$51,0))</f>
        <v>Beauty &amp; Personal Care</v>
      </c>
      <c r="J4437" s="1" t="str">
        <f aca="false">INDEX(Orders!$E$2:$E$8001,MATCH(B4437,Orders!$A$2:$A$8001,0))</f>
        <v>Delivered</v>
      </c>
      <c r="K4437" s="1" t="str">
        <f aca="false">LEFT(INDEX(Orders!$C$2:$C$8001,MATCH(B4437,Orders!$A$2:$A$8001,0)),7)</f>
        <v>2025-05</v>
      </c>
    </row>
    <row r="4438" customFormat="false" ht="15" hidden="false" customHeight="true" outlineLevel="0" collapsed="false">
      <c r="A4438" s="1" t="s">
        <v>14908</v>
      </c>
      <c r="B4438" s="1" t="s">
        <v>4577</v>
      </c>
      <c r="C4438" s="1" t="s">
        <v>1975</v>
      </c>
      <c r="D4438" s="1" t="n">
        <v>1</v>
      </c>
      <c r="E4438" s="16" t="n">
        <v>862.99</v>
      </c>
      <c r="F4438" s="17" t="n">
        <v>0.05</v>
      </c>
      <c r="G4438" s="16" t="n">
        <v>819.84</v>
      </c>
      <c r="I4438" s="1" t="str">
        <f aca="false">INDEX(Products!$C$2:$C$51,MATCH(C4438,Products!$A$2:$A$51,0))</f>
        <v>Beauty &amp; Personal Care</v>
      </c>
      <c r="J4438" s="1" t="str">
        <f aca="false">INDEX(Orders!$E$2:$E$8001,MATCH(B4438,Orders!$A$2:$A$8001,0))</f>
        <v>Delivered</v>
      </c>
      <c r="K4438" s="1" t="str">
        <f aca="false">LEFT(INDEX(Orders!$C$2:$C$8001,MATCH(B4438,Orders!$A$2:$A$8001,0)),7)</f>
        <v>2025-02</v>
      </c>
    </row>
    <row r="4439" customFormat="false" ht="15" hidden="false" customHeight="true" outlineLevel="0" collapsed="false">
      <c r="A4439" s="1" t="s">
        <v>14909</v>
      </c>
      <c r="B4439" s="1" t="s">
        <v>4577</v>
      </c>
      <c r="C4439" s="1" t="s">
        <v>1940</v>
      </c>
      <c r="D4439" s="1" t="n">
        <v>3</v>
      </c>
      <c r="E4439" s="16" t="n">
        <v>2374.52</v>
      </c>
      <c r="F4439" s="17" t="n">
        <v>0.05</v>
      </c>
      <c r="G4439" s="16" t="n">
        <v>6767.38</v>
      </c>
      <c r="I4439" s="1" t="str">
        <f aca="false">INDEX(Products!$C$2:$C$51,MATCH(C4439,Products!$A$2:$A$51,0))</f>
        <v>Fashion</v>
      </c>
      <c r="J4439" s="1" t="str">
        <f aca="false">INDEX(Orders!$E$2:$E$8001,MATCH(B4439,Orders!$A$2:$A$8001,0))</f>
        <v>Delivered</v>
      </c>
      <c r="K4439" s="1" t="str">
        <f aca="false">LEFT(INDEX(Orders!$C$2:$C$8001,MATCH(B4439,Orders!$A$2:$A$8001,0)),7)</f>
        <v>2025-02</v>
      </c>
    </row>
    <row r="4440" customFormat="false" ht="15" hidden="false" customHeight="true" outlineLevel="0" collapsed="false">
      <c r="A4440" s="1" t="s">
        <v>14910</v>
      </c>
      <c r="B4440" s="1" t="s">
        <v>4577</v>
      </c>
      <c r="C4440" s="1" t="s">
        <v>2006</v>
      </c>
      <c r="D4440" s="1" t="n">
        <v>1</v>
      </c>
      <c r="E4440" s="16" t="n">
        <v>482.17</v>
      </c>
      <c r="F4440" s="17" t="n">
        <v>0</v>
      </c>
      <c r="G4440" s="16" t="n">
        <v>482.17</v>
      </c>
      <c r="I4440" s="1" t="str">
        <f aca="false">INDEX(Products!$C$2:$C$51,MATCH(C4440,Products!$A$2:$A$51,0))</f>
        <v>Books &amp; Stationery</v>
      </c>
      <c r="J4440" s="1" t="str">
        <f aca="false">INDEX(Orders!$E$2:$E$8001,MATCH(B4440,Orders!$A$2:$A$8001,0))</f>
        <v>Delivered</v>
      </c>
      <c r="K4440" s="1" t="str">
        <f aca="false">LEFT(INDEX(Orders!$C$2:$C$8001,MATCH(B4440,Orders!$A$2:$A$8001,0)),7)</f>
        <v>2025-02</v>
      </c>
    </row>
    <row r="4441" customFormat="false" ht="15" hidden="false" customHeight="true" outlineLevel="0" collapsed="false">
      <c r="A4441" s="1" t="s">
        <v>14911</v>
      </c>
      <c r="B4441" s="1" t="s">
        <v>4578</v>
      </c>
      <c r="C4441" s="1" t="s">
        <v>1930</v>
      </c>
      <c r="D4441" s="1" t="n">
        <v>3</v>
      </c>
      <c r="E4441" s="16" t="n">
        <v>2398.35</v>
      </c>
      <c r="F4441" s="17" t="n">
        <v>0.2</v>
      </c>
      <c r="G4441" s="16" t="n">
        <v>5756.04</v>
      </c>
      <c r="I4441" s="1" t="str">
        <f aca="false">INDEX(Products!$C$2:$C$51,MATCH(C4441,Products!$A$2:$A$51,0))</f>
        <v>Electronics</v>
      </c>
      <c r="J4441" s="1" t="str">
        <f aca="false">INDEX(Orders!$E$2:$E$8001,MATCH(B4441,Orders!$A$2:$A$8001,0))</f>
        <v>Cancelled</v>
      </c>
      <c r="K4441" s="1" t="str">
        <f aca="false">LEFT(INDEX(Orders!$C$2:$C$8001,MATCH(B4441,Orders!$A$2:$A$8001,0)),7)</f>
        <v>2025-05</v>
      </c>
    </row>
    <row r="4442" customFormat="false" ht="15" hidden="false" customHeight="true" outlineLevel="0" collapsed="false">
      <c r="A4442" s="1" t="s">
        <v>14912</v>
      </c>
      <c r="B4442" s="1" t="s">
        <v>4578</v>
      </c>
      <c r="C4442" s="1" t="s">
        <v>1990</v>
      </c>
      <c r="D4442" s="1" t="n">
        <v>2</v>
      </c>
      <c r="E4442" s="16" t="n">
        <v>5311.32</v>
      </c>
      <c r="F4442" s="17" t="n">
        <v>0.15</v>
      </c>
      <c r="G4442" s="16" t="n">
        <v>9029.24</v>
      </c>
      <c r="I4442" s="1" t="str">
        <f aca="false">INDEX(Products!$C$2:$C$51,MATCH(C4442,Products!$A$2:$A$51,0))</f>
        <v>Sports &amp; Fitness</v>
      </c>
      <c r="J4442" s="1" t="str">
        <f aca="false">INDEX(Orders!$E$2:$E$8001,MATCH(B4442,Orders!$A$2:$A$8001,0))</f>
        <v>Cancelled</v>
      </c>
      <c r="K4442" s="1" t="str">
        <f aca="false">LEFT(INDEX(Orders!$C$2:$C$8001,MATCH(B4442,Orders!$A$2:$A$8001,0)),7)</f>
        <v>2025-05</v>
      </c>
    </row>
    <row r="4443" customFormat="false" ht="15" hidden="false" customHeight="true" outlineLevel="0" collapsed="false">
      <c r="A4443" s="1" t="s">
        <v>14913</v>
      </c>
      <c r="B4443" s="1" t="s">
        <v>4578</v>
      </c>
      <c r="C4443" s="1" t="s">
        <v>2006</v>
      </c>
      <c r="D4443" s="1" t="n">
        <v>1</v>
      </c>
      <c r="E4443" s="16" t="n">
        <v>482.17</v>
      </c>
      <c r="F4443" s="17" t="n">
        <v>0.2</v>
      </c>
      <c r="G4443" s="16" t="n">
        <v>385.74</v>
      </c>
      <c r="I4443" s="1" t="str">
        <f aca="false">INDEX(Products!$C$2:$C$51,MATCH(C4443,Products!$A$2:$A$51,0))</f>
        <v>Books &amp; Stationery</v>
      </c>
      <c r="J4443" s="1" t="str">
        <f aca="false">INDEX(Orders!$E$2:$E$8001,MATCH(B4443,Orders!$A$2:$A$8001,0))</f>
        <v>Cancelled</v>
      </c>
      <c r="K4443" s="1" t="str">
        <f aca="false">LEFT(INDEX(Orders!$C$2:$C$8001,MATCH(B4443,Orders!$A$2:$A$8001,0)),7)</f>
        <v>2025-05</v>
      </c>
    </row>
    <row r="4444" customFormat="false" ht="15" hidden="false" customHeight="true" outlineLevel="0" collapsed="false">
      <c r="A4444" s="1" t="s">
        <v>14914</v>
      </c>
      <c r="B4444" s="1" t="s">
        <v>4578</v>
      </c>
      <c r="C4444" s="1" t="s">
        <v>1953</v>
      </c>
      <c r="D4444" s="1" t="n">
        <v>1</v>
      </c>
      <c r="E4444" s="16" t="n">
        <v>4914.12</v>
      </c>
      <c r="F4444" s="17" t="n">
        <v>0</v>
      </c>
      <c r="G4444" s="16" t="n">
        <v>4914.12</v>
      </c>
      <c r="I4444" s="1" t="str">
        <f aca="false">INDEX(Products!$C$2:$C$51,MATCH(C4444,Products!$A$2:$A$51,0))</f>
        <v>Fashion</v>
      </c>
      <c r="J4444" s="1" t="str">
        <f aca="false">INDEX(Orders!$E$2:$E$8001,MATCH(B4444,Orders!$A$2:$A$8001,0))</f>
        <v>Cancelled</v>
      </c>
      <c r="K4444" s="1" t="str">
        <f aca="false">LEFT(INDEX(Orders!$C$2:$C$8001,MATCH(B4444,Orders!$A$2:$A$8001,0)),7)</f>
        <v>2025-05</v>
      </c>
    </row>
    <row r="4445" customFormat="false" ht="15" hidden="false" customHeight="true" outlineLevel="0" collapsed="false">
      <c r="A4445" s="1" t="s">
        <v>14915</v>
      </c>
      <c r="B4445" s="1" t="s">
        <v>4579</v>
      </c>
      <c r="C4445" s="1" t="s">
        <v>2007</v>
      </c>
      <c r="D4445" s="1" t="n">
        <v>1</v>
      </c>
      <c r="E4445" s="16" t="n">
        <v>750.27</v>
      </c>
      <c r="F4445" s="17" t="n">
        <v>0.05</v>
      </c>
      <c r="G4445" s="16" t="n">
        <v>712.76</v>
      </c>
      <c r="I4445" s="1" t="str">
        <f aca="false">INDEX(Products!$C$2:$C$51,MATCH(C4445,Products!$A$2:$A$51,0))</f>
        <v>Books &amp; Stationery</v>
      </c>
      <c r="J4445" s="1" t="str">
        <f aca="false">INDEX(Orders!$E$2:$E$8001,MATCH(B4445,Orders!$A$2:$A$8001,0))</f>
        <v>Delivered</v>
      </c>
      <c r="K4445" s="1" t="str">
        <f aca="false">LEFT(INDEX(Orders!$C$2:$C$8001,MATCH(B4445,Orders!$A$2:$A$8001,0)),7)</f>
        <v>2025-06</v>
      </c>
    </row>
    <row r="4446" customFormat="false" ht="15" hidden="false" customHeight="true" outlineLevel="0" collapsed="false">
      <c r="A4446" s="1" t="s">
        <v>14916</v>
      </c>
      <c r="B4446" s="1" t="s">
        <v>4579</v>
      </c>
      <c r="C4446" s="1" t="s">
        <v>1930</v>
      </c>
      <c r="D4446" s="1" t="n">
        <v>1</v>
      </c>
      <c r="E4446" s="16" t="n">
        <v>2398.35</v>
      </c>
      <c r="F4446" s="17" t="n">
        <v>0.2</v>
      </c>
      <c r="G4446" s="16" t="n">
        <v>1918.68</v>
      </c>
      <c r="I4446" s="1" t="str">
        <f aca="false">INDEX(Products!$C$2:$C$51,MATCH(C4446,Products!$A$2:$A$51,0))</f>
        <v>Electronics</v>
      </c>
      <c r="J4446" s="1" t="str">
        <f aca="false">INDEX(Orders!$E$2:$E$8001,MATCH(B4446,Orders!$A$2:$A$8001,0))</f>
        <v>Delivered</v>
      </c>
      <c r="K4446" s="1" t="str">
        <f aca="false">LEFT(INDEX(Orders!$C$2:$C$8001,MATCH(B4446,Orders!$A$2:$A$8001,0)),7)</f>
        <v>2025-06</v>
      </c>
    </row>
    <row r="4447" customFormat="false" ht="15" hidden="false" customHeight="true" outlineLevel="0" collapsed="false">
      <c r="A4447" s="1" t="s">
        <v>14917</v>
      </c>
      <c r="B4447" s="1" t="s">
        <v>4579</v>
      </c>
      <c r="C4447" s="1" t="s">
        <v>1975</v>
      </c>
      <c r="D4447" s="1" t="n">
        <v>1</v>
      </c>
      <c r="E4447" s="16" t="n">
        <v>862.99</v>
      </c>
      <c r="F4447" s="17" t="n">
        <v>0.05</v>
      </c>
      <c r="G4447" s="16" t="n">
        <v>819.84</v>
      </c>
      <c r="I4447" s="1" t="str">
        <f aca="false">INDEX(Products!$C$2:$C$51,MATCH(C4447,Products!$A$2:$A$51,0))</f>
        <v>Beauty &amp; Personal Care</v>
      </c>
      <c r="J4447" s="1" t="str">
        <f aca="false">INDEX(Orders!$E$2:$E$8001,MATCH(B4447,Orders!$A$2:$A$8001,0))</f>
        <v>Delivered</v>
      </c>
      <c r="K4447" s="1" t="str">
        <f aca="false">LEFT(INDEX(Orders!$C$2:$C$8001,MATCH(B4447,Orders!$A$2:$A$8001,0)),7)</f>
        <v>2025-06</v>
      </c>
    </row>
    <row r="4448" customFormat="false" ht="15" hidden="false" customHeight="true" outlineLevel="0" collapsed="false">
      <c r="A4448" s="1" t="s">
        <v>14918</v>
      </c>
      <c r="B4448" s="1" t="s">
        <v>4579</v>
      </c>
      <c r="C4448" s="1" t="s">
        <v>1979</v>
      </c>
      <c r="D4448" s="1" t="n">
        <v>1</v>
      </c>
      <c r="E4448" s="16" t="n">
        <v>623</v>
      </c>
      <c r="F4448" s="17" t="n">
        <v>0.15</v>
      </c>
      <c r="G4448" s="16" t="n">
        <v>529.55</v>
      </c>
      <c r="I4448" s="1" t="str">
        <f aca="false">INDEX(Products!$C$2:$C$51,MATCH(C4448,Products!$A$2:$A$51,0))</f>
        <v>Beauty &amp; Personal Care</v>
      </c>
      <c r="J4448" s="1" t="str">
        <f aca="false">INDEX(Orders!$E$2:$E$8001,MATCH(B4448,Orders!$A$2:$A$8001,0))</f>
        <v>Delivered</v>
      </c>
      <c r="K4448" s="1" t="str">
        <f aca="false">LEFT(INDEX(Orders!$C$2:$C$8001,MATCH(B4448,Orders!$A$2:$A$8001,0)),7)</f>
        <v>2025-06</v>
      </c>
    </row>
    <row r="4449" customFormat="false" ht="15" hidden="false" customHeight="true" outlineLevel="0" collapsed="false">
      <c r="A4449" s="1" t="s">
        <v>14919</v>
      </c>
      <c r="B4449" s="1" t="s">
        <v>4580</v>
      </c>
      <c r="C4449" s="1" t="s">
        <v>2006</v>
      </c>
      <c r="D4449" s="1" t="n">
        <v>1</v>
      </c>
      <c r="E4449" s="16" t="n">
        <v>482.17</v>
      </c>
      <c r="F4449" s="17" t="n">
        <v>0</v>
      </c>
      <c r="G4449" s="16" t="n">
        <v>482.17</v>
      </c>
      <c r="I4449" s="1" t="str">
        <f aca="false">INDEX(Products!$C$2:$C$51,MATCH(C4449,Products!$A$2:$A$51,0))</f>
        <v>Books &amp; Stationery</v>
      </c>
      <c r="J4449" s="1" t="str">
        <f aca="false">INDEX(Orders!$E$2:$E$8001,MATCH(B4449,Orders!$A$2:$A$8001,0))</f>
        <v>Refunded</v>
      </c>
      <c r="K4449" s="1" t="str">
        <f aca="false">LEFT(INDEX(Orders!$C$2:$C$8001,MATCH(B4449,Orders!$A$2:$A$8001,0)),7)</f>
        <v>2025-10</v>
      </c>
    </row>
    <row r="4450" customFormat="false" ht="15" hidden="false" customHeight="true" outlineLevel="0" collapsed="false">
      <c r="A4450" s="1" t="s">
        <v>14920</v>
      </c>
      <c r="B4450" s="1" t="s">
        <v>4581</v>
      </c>
      <c r="C4450" s="1" t="s">
        <v>2006</v>
      </c>
      <c r="D4450" s="1" t="n">
        <v>2</v>
      </c>
      <c r="E4450" s="16" t="n">
        <v>482.17</v>
      </c>
      <c r="F4450" s="17" t="n">
        <v>0</v>
      </c>
      <c r="G4450" s="16" t="n">
        <v>964.34</v>
      </c>
      <c r="I4450" s="1" t="str">
        <f aca="false">INDEX(Products!$C$2:$C$51,MATCH(C4450,Products!$A$2:$A$51,0))</f>
        <v>Books &amp; Stationery</v>
      </c>
      <c r="J4450" s="1" t="str">
        <f aca="false">INDEX(Orders!$E$2:$E$8001,MATCH(B4450,Orders!$A$2:$A$8001,0))</f>
        <v>Delivered</v>
      </c>
      <c r="K4450" s="1" t="str">
        <f aca="false">LEFT(INDEX(Orders!$C$2:$C$8001,MATCH(B4450,Orders!$A$2:$A$8001,0)),7)</f>
        <v>2025-11</v>
      </c>
    </row>
    <row r="4451" customFormat="false" ht="15" hidden="false" customHeight="true" outlineLevel="0" collapsed="false">
      <c r="A4451" s="1" t="s">
        <v>14921</v>
      </c>
      <c r="B4451" s="1" t="s">
        <v>4581</v>
      </c>
      <c r="C4451" s="1" t="s">
        <v>1969</v>
      </c>
      <c r="D4451" s="1" t="n">
        <v>3</v>
      </c>
      <c r="E4451" s="16" t="n">
        <v>9171.98</v>
      </c>
      <c r="F4451" s="17" t="n">
        <v>0</v>
      </c>
      <c r="G4451" s="16" t="n">
        <v>27515.94</v>
      </c>
      <c r="I4451" s="1" t="str">
        <f aca="false">INDEX(Products!$C$2:$C$51,MATCH(C4451,Products!$A$2:$A$51,0))</f>
        <v>Home &amp; Kitchen</v>
      </c>
      <c r="J4451" s="1" t="str">
        <f aca="false">INDEX(Orders!$E$2:$E$8001,MATCH(B4451,Orders!$A$2:$A$8001,0))</f>
        <v>Delivered</v>
      </c>
      <c r="K4451" s="1" t="str">
        <f aca="false">LEFT(INDEX(Orders!$C$2:$C$8001,MATCH(B4451,Orders!$A$2:$A$8001,0)),7)</f>
        <v>2025-11</v>
      </c>
    </row>
    <row r="4452" customFormat="false" ht="15" hidden="false" customHeight="true" outlineLevel="0" collapsed="false">
      <c r="A4452" s="1" t="s">
        <v>14922</v>
      </c>
      <c r="B4452" s="1" t="s">
        <v>4581</v>
      </c>
      <c r="C4452" s="1" t="s">
        <v>1959</v>
      </c>
      <c r="D4452" s="1" t="n">
        <v>2</v>
      </c>
      <c r="E4452" s="16" t="n">
        <v>2142.79</v>
      </c>
      <c r="F4452" s="17" t="n">
        <v>0</v>
      </c>
      <c r="G4452" s="16" t="n">
        <v>4285.58</v>
      </c>
      <c r="I4452" s="1" t="str">
        <f aca="false">INDEX(Products!$C$2:$C$51,MATCH(C4452,Products!$A$2:$A$51,0))</f>
        <v>Home &amp; Kitchen</v>
      </c>
      <c r="J4452" s="1" t="str">
        <f aca="false">INDEX(Orders!$E$2:$E$8001,MATCH(B4452,Orders!$A$2:$A$8001,0))</f>
        <v>Delivered</v>
      </c>
      <c r="K4452" s="1" t="str">
        <f aca="false">LEFT(INDEX(Orders!$C$2:$C$8001,MATCH(B4452,Orders!$A$2:$A$8001,0)),7)</f>
        <v>2025-11</v>
      </c>
    </row>
    <row r="4453" customFormat="false" ht="15" hidden="false" customHeight="true" outlineLevel="0" collapsed="false">
      <c r="A4453" s="1" t="s">
        <v>14923</v>
      </c>
      <c r="B4453" s="1" t="s">
        <v>4581</v>
      </c>
      <c r="C4453" s="1" t="s">
        <v>2007</v>
      </c>
      <c r="D4453" s="1" t="n">
        <v>1</v>
      </c>
      <c r="E4453" s="16" t="n">
        <v>750.27</v>
      </c>
      <c r="F4453" s="17" t="n">
        <v>0</v>
      </c>
      <c r="G4453" s="16" t="n">
        <v>750.27</v>
      </c>
      <c r="I4453" s="1" t="str">
        <f aca="false">INDEX(Products!$C$2:$C$51,MATCH(C4453,Products!$A$2:$A$51,0))</f>
        <v>Books &amp; Stationery</v>
      </c>
      <c r="J4453" s="1" t="str">
        <f aca="false">INDEX(Orders!$E$2:$E$8001,MATCH(B4453,Orders!$A$2:$A$8001,0))</f>
        <v>Delivered</v>
      </c>
      <c r="K4453" s="1" t="str">
        <f aca="false">LEFT(INDEX(Orders!$C$2:$C$8001,MATCH(B4453,Orders!$A$2:$A$8001,0)),7)</f>
        <v>2025-11</v>
      </c>
    </row>
    <row r="4454" customFormat="false" ht="15" hidden="false" customHeight="true" outlineLevel="0" collapsed="false">
      <c r="A4454" s="1" t="s">
        <v>14924</v>
      </c>
      <c r="B4454" s="1" t="s">
        <v>4582</v>
      </c>
      <c r="C4454" s="1" t="s">
        <v>1949</v>
      </c>
      <c r="D4454" s="1" t="n">
        <v>1</v>
      </c>
      <c r="E4454" s="16" t="n">
        <v>4185.64</v>
      </c>
      <c r="F4454" s="17" t="n">
        <v>0</v>
      </c>
      <c r="G4454" s="16" t="n">
        <v>4185.64</v>
      </c>
      <c r="I4454" s="1" t="str">
        <f aca="false">INDEX(Products!$C$2:$C$51,MATCH(C4454,Products!$A$2:$A$51,0))</f>
        <v>Fashion</v>
      </c>
      <c r="J4454" s="1" t="str">
        <f aca="false">INDEX(Orders!$E$2:$E$8001,MATCH(B4454,Orders!$A$2:$A$8001,0))</f>
        <v>Delivered</v>
      </c>
      <c r="K4454" s="1" t="str">
        <f aca="false">LEFT(INDEX(Orders!$C$2:$C$8001,MATCH(B4454,Orders!$A$2:$A$8001,0)),7)</f>
        <v>2025-02</v>
      </c>
    </row>
    <row r="4455" customFormat="false" ht="15" hidden="false" customHeight="true" outlineLevel="0" collapsed="false">
      <c r="A4455" s="1" t="s">
        <v>14925</v>
      </c>
      <c r="B4455" s="1" t="s">
        <v>4582</v>
      </c>
      <c r="C4455" s="1" t="s">
        <v>1930</v>
      </c>
      <c r="D4455" s="1" t="n">
        <v>1</v>
      </c>
      <c r="E4455" s="16" t="n">
        <v>2398.35</v>
      </c>
      <c r="F4455" s="17" t="n">
        <v>0</v>
      </c>
      <c r="G4455" s="16" t="n">
        <v>2398.35</v>
      </c>
      <c r="I4455" s="1" t="str">
        <f aca="false">INDEX(Products!$C$2:$C$51,MATCH(C4455,Products!$A$2:$A$51,0))</f>
        <v>Electronics</v>
      </c>
      <c r="J4455" s="1" t="str">
        <f aca="false">INDEX(Orders!$E$2:$E$8001,MATCH(B4455,Orders!$A$2:$A$8001,0))</f>
        <v>Delivered</v>
      </c>
      <c r="K4455" s="1" t="str">
        <f aca="false">LEFT(INDEX(Orders!$C$2:$C$8001,MATCH(B4455,Orders!$A$2:$A$8001,0)),7)</f>
        <v>2025-02</v>
      </c>
    </row>
    <row r="4456" customFormat="false" ht="15" hidden="false" customHeight="true" outlineLevel="0" collapsed="false">
      <c r="A4456" s="1" t="s">
        <v>14926</v>
      </c>
      <c r="B4456" s="1" t="s">
        <v>4582</v>
      </c>
      <c r="C4456" s="1" t="s">
        <v>1997</v>
      </c>
      <c r="D4456" s="1" t="n">
        <v>2</v>
      </c>
      <c r="E4456" s="16" t="n">
        <v>311.15</v>
      </c>
      <c r="F4456" s="17" t="n">
        <v>0.05</v>
      </c>
      <c r="G4456" s="16" t="n">
        <v>591.18</v>
      </c>
      <c r="I4456" s="1" t="str">
        <f aca="false">INDEX(Products!$C$2:$C$51,MATCH(C4456,Products!$A$2:$A$51,0))</f>
        <v>Sports &amp; Fitness</v>
      </c>
      <c r="J4456" s="1" t="str">
        <f aca="false">INDEX(Orders!$E$2:$E$8001,MATCH(B4456,Orders!$A$2:$A$8001,0))</f>
        <v>Delivered</v>
      </c>
      <c r="K4456" s="1" t="str">
        <f aca="false">LEFT(INDEX(Orders!$C$2:$C$8001,MATCH(B4456,Orders!$A$2:$A$8001,0)),7)</f>
        <v>2025-02</v>
      </c>
    </row>
    <row r="4457" customFormat="false" ht="15" hidden="false" customHeight="true" outlineLevel="0" collapsed="false">
      <c r="A4457" s="1" t="s">
        <v>14927</v>
      </c>
      <c r="B4457" s="1" t="s">
        <v>4582</v>
      </c>
      <c r="C4457" s="1" t="s">
        <v>1940</v>
      </c>
      <c r="D4457" s="1" t="n">
        <v>1</v>
      </c>
      <c r="E4457" s="16" t="n">
        <v>2374.52</v>
      </c>
      <c r="F4457" s="17" t="n">
        <v>0</v>
      </c>
      <c r="G4457" s="16" t="n">
        <v>2374.52</v>
      </c>
      <c r="I4457" s="1" t="str">
        <f aca="false">INDEX(Products!$C$2:$C$51,MATCH(C4457,Products!$A$2:$A$51,0))</f>
        <v>Fashion</v>
      </c>
      <c r="J4457" s="1" t="str">
        <f aca="false">INDEX(Orders!$E$2:$E$8001,MATCH(B4457,Orders!$A$2:$A$8001,0))</f>
        <v>Delivered</v>
      </c>
      <c r="K4457" s="1" t="str">
        <f aca="false">LEFT(INDEX(Orders!$C$2:$C$8001,MATCH(B4457,Orders!$A$2:$A$8001,0)),7)</f>
        <v>2025-02</v>
      </c>
    </row>
    <row r="4458" customFormat="false" ht="15" hidden="false" customHeight="true" outlineLevel="0" collapsed="false">
      <c r="A4458" s="1" t="s">
        <v>14928</v>
      </c>
      <c r="B4458" s="1" t="s">
        <v>4582</v>
      </c>
      <c r="C4458" s="1" t="s">
        <v>1969</v>
      </c>
      <c r="D4458" s="1" t="n">
        <v>2</v>
      </c>
      <c r="E4458" s="16" t="n">
        <v>9171.98</v>
      </c>
      <c r="F4458" s="17" t="n">
        <v>0</v>
      </c>
      <c r="G4458" s="16" t="n">
        <v>18343.96</v>
      </c>
      <c r="I4458" s="1" t="str">
        <f aca="false">INDEX(Products!$C$2:$C$51,MATCH(C4458,Products!$A$2:$A$51,0))</f>
        <v>Home &amp; Kitchen</v>
      </c>
      <c r="J4458" s="1" t="str">
        <f aca="false">INDEX(Orders!$E$2:$E$8001,MATCH(B4458,Orders!$A$2:$A$8001,0))</f>
        <v>Delivered</v>
      </c>
      <c r="K4458" s="1" t="str">
        <f aca="false">LEFT(INDEX(Orders!$C$2:$C$8001,MATCH(B4458,Orders!$A$2:$A$8001,0)),7)</f>
        <v>2025-02</v>
      </c>
    </row>
    <row r="4459" customFormat="false" ht="15" hidden="false" customHeight="true" outlineLevel="0" collapsed="false">
      <c r="A4459" s="1" t="s">
        <v>14929</v>
      </c>
      <c r="B4459" s="1" t="s">
        <v>4583</v>
      </c>
      <c r="C4459" s="1" t="s">
        <v>1976</v>
      </c>
      <c r="D4459" s="1" t="n">
        <v>1</v>
      </c>
      <c r="E4459" s="16" t="n">
        <v>1603.35</v>
      </c>
      <c r="F4459" s="17" t="n">
        <v>0</v>
      </c>
      <c r="G4459" s="16" t="n">
        <v>1603.35</v>
      </c>
      <c r="I4459" s="1" t="str">
        <f aca="false">INDEX(Products!$C$2:$C$51,MATCH(C4459,Products!$A$2:$A$51,0))</f>
        <v>Beauty &amp; Personal Care</v>
      </c>
      <c r="J4459" s="1" t="str">
        <f aca="false">INDEX(Orders!$E$2:$E$8001,MATCH(B4459,Orders!$A$2:$A$8001,0))</f>
        <v>Delivered</v>
      </c>
      <c r="K4459" s="1" t="str">
        <f aca="false">LEFT(INDEX(Orders!$C$2:$C$8001,MATCH(B4459,Orders!$A$2:$A$8001,0)),7)</f>
        <v>2025-09</v>
      </c>
    </row>
    <row r="4460" customFormat="false" ht="15" hidden="false" customHeight="true" outlineLevel="0" collapsed="false">
      <c r="A4460" s="1" t="s">
        <v>14930</v>
      </c>
      <c r="B4460" s="1" t="s">
        <v>4584</v>
      </c>
      <c r="C4460" s="1" t="s">
        <v>2006</v>
      </c>
      <c r="D4460" s="1" t="n">
        <v>1</v>
      </c>
      <c r="E4460" s="16" t="n">
        <v>482.17</v>
      </c>
      <c r="F4460" s="17" t="n">
        <v>0</v>
      </c>
      <c r="G4460" s="16" t="n">
        <v>482.17</v>
      </c>
      <c r="I4460" s="1" t="str">
        <f aca="false">INDEX(Products!$C$2:$C$51,MATCH(C4460,Products!$A$2:$A$51,0))</f>
        <v>Books &amp; Stationery</v>
      </c>
      <c r="J4460" s="1" t="str">
        <f aca="false">INDEX(Orders!$E$2:$E$8001,MATCH(B4460,Orders!$A$2:$A$8001,0))</f>
        <v>Delivered</v>
      </c>
      <c r="K4460" s="1" t="str">
        <f aca="false">LEFT(INDEX(Orders!$C$2:$C$8001,MATCH(B4460,Orders!$A$2:$A$8001,0)),7)</f>
        <v>2024-10</v>
      </c>
    </row>
    <row r="4461" customFormat="false" ht="15" hidden="false" customHeight="true" outlineLevel="0" collapsed="false">
      <c r="A4461" s="1" t="s">
        <v>14931</v>
      </c>
      <c r="B4461" s="1" t="s">
        <v>4584</v>
      </c>
      <c r="C4461" s="1" t="s">
        <v>1930</v>
      </c>
      <c r="D4461" s="1" t="n">
        <v>3</v>
      </c>
      <c r="E4461" s="16" t="n">
        <v>2398.35</v>
      </c>
      <c r="F4461" s="17" t="n">
        <v>0.05</v>
      </c>
      <c r="G4461" s="16" t="n">
        <v>6835.3</v>
      </c>
      <c r="I4461" s="1" t="str">
        <f aca="false">INDEX(Products!$C$2:$C$51,MATCH(C4461,Products!$A$2:$A$51,0))</f>
        <v>Electronics</v>
      </c>
      <c r="J4461" s="1" t="str">
        <f aca="false">INDEX(Orders!$E$2:$E$8001,MATCH(B4461,Orders!$A$2:$A$8001,0))</f>
        <v>Delivered</v>
      </c>
      <c r="K4461" s="1" t="str">
        <f aca="false">LEFT(INDEX(Orders!$C$2:$C$8001,MATCH(B4461,Orders!$A$2:$A$8001,0)),7)</f>
        <v>2024-10</v>
      </c>
    </row>
    <row r="4462" customFormat="false" ht="15" hidden="false" customHeight="true" outlineLevel="0" collapsed="false">
      <c r="A4462" s="1" t="s">
        <v>14932</v>
      </c>
      <c r="B4462" s="1" t="s">
        <v>4586</v>
      </c>
      <c r="C4462" s="1" t="s">
        <v>1940</v>
      </c>
      <c r="D4462" s="1" t="n">
        <v>1</v>
      </c>
      <c r="E4462" s="16" t="n">
        <v>2374.52</v>
      </c>
      <c r="F4462" s="17" t="n">
        <v>0</v>
      </c>
      <c r="G4462" s="16" t="n">
        <v>2374.52</v>
      </c>
      <c r="I4462" s="1" t="str">
        <f aca="false">INDEX(Products!$C$2:$C$51,MATCH(C4462,Products!$A$2:$A$51,0))</f>
        <v>Fashion</v>
      </c>
      <c r="J4462" s="1" t="str">
        <f aca="false">INDEX(Orders!$E$2:$E$8001,MATCH(B4462,Orders!$A$2:$A$8001,0))</f>
        <v>Returned</v>
      </c>
      <c r="K4462" s="1" t="str">
        <f aca="false">LEFT(INDEX(Orders!$C$2:$C$8001,MATCH(B4462,Orders!$A$2:$A$8001,0)),7)</f>
        <v>2025-09</v>
      </c>
    </row>
    <row r="4463" customFormat="false" ht="15" hidden="false" customHeight="true" outlineLevel="0" collapsed="false">
      <c r="A4463" s="1" t="s">
        <v>14933</v>
      </c>
      <c r="B4463" s="1" t="s">
        <v>4586</v>
      </c>
      <c r="C4463" s="1" t="s">
        <v>1997</v>
      </c>
      <c r="D4463" s="1" t="n">
        <v>1</v>
      </c>
      <c r="E4463" s="16" t="n">
        <v>311.15</v>
      </c>
      <c r="F4463" s="17" t="n">
        <v>0.05</v>
      </c>
      <c r="G4463" s="16" t="n">
        <v>295.59</v>
      </c>
      <c r="I4463" s="1" t="str">
        <f aca="false">INDEX(Products!$C$2:$C$51,MATCH(C4463,Products!$A$2:$A$51,0))</f>
        <v>Sports &amp; Fitness</v>
      </c>
      <c r="J4463" s="1" t="str">
        <f aca="false">INDEX(Orders!$E$2:$E$8001,MATCH(B4463,Orders!$A$2:$A$8001,0))</f>
        <v>Returned</v>
      </c>
      <c r="K4463" s="1" t="str">
        <f aca="false">LEFT(INDEX(Orders!$C$2:$C$8001,MATCH(B4463,Orders!$A$2:$A$8001,0)),7)</f>
        <v>2025-09</v>
      </c>
    </row>
    <row r="4464" customFormat="false" ht="15" hidden="false" customHeight="true" outlineLevel="0" collapsed="false">
      <c r="A4464" s="1" t="s">
        <v>14934</v>
      </c>
      <c r="B4464" s="1" t="s">
        <v>4587</v>
      </c>
      <c r="C4464" s="1" t="s">
        <v>1930</v>
      </c>
      <c r="D4464" s="1" t="n">
        <v>1</v>
      </c>
      <c r="E4464" s="16" t="n">
        <v>2398.35</v>
      </c>
      <c r="F4464" s="17" t="n">
        <v>0</v>
      </c>
      <c r="G4464" s="16" t="n">
        <v>2398.35</v>
      </c>
      <c r="I4464" s="1" t="str">
        <f aca="false">INDEX(Products!$C$2:$C$51,MATCH(C4464,Products!$A$2:$A$51,0))</f>
        <v>Electronics</v>
      </c>
      <c r="J4464" s="1" t="str">
        <f aca="false">INDEX(Orders!$E$2:$E$8001,MATCH(B4464,Orders!$A$2:$A$8001,0))</f>
        <v>Delivered</v>
      </c>
      <c r="K4464" s="1" t="str">
        <f aca="false">LEFT(INDEX(Orders!$C$2:$C$8001,MATCH(B4464,Orders!$A$2:$A$8001,0)),7)</f>
        <v>2025-03</v>
      </c>
    </row>
    <row r="4465" customFormat="false" ht="15" hidden="false" customHeight="true" outlineLevel="0" collapsed="false">
      <c r="A4465" s="1" t="s">
        <v>14935</v>
      </c>
      <c r="B4465" s="1" t="s">
        <v>4587</v>
      </c>
      <c r="C4465" s="1" t="s">
        <v>1979</v>
      </c>
      <c r="D4465" s="1" t="n">
        <v>1</v>
      </c>
      <c r="E4465" s="16" t="n">
        <v>623</v>
      </c>
      <c r="F4465" s="17" t="n">
        <v>0.05</v>
      </c>
      <c r="G4465" s="16" t="n">
        <v>591.85</v>
      </c>
      <c r="I4465" s="1" t="str">
        <f aca="false">INDEX(Products!$C$2:$C$51,MATCH(C4465,Products!$A$2:$A$51,0))</f>
        <v>Beauty &amp; Personal Care</v>
      </c>
      <c r="J4465" s="1" t="str">
        <f aca="false">INDEX(Orders!$E$2:$E$8001,MATCH(B4465,Orders!$A$2:$A$8001,0))</f>
        <v>Delivered</v>
      </c>
      <c r="K4465" s="1" t="str">
        <f aca="false">LEFT(INDEX(Orders!$C$2:$C$8001,MATCH(B4465,Orders!$A$2:$A$8001,0)),7)</f>
        <v>2025-03</v>
      </c>
    </row>
    <row r="4466" customFormat="false" ht="15" hidden="false" customHeight="true" outlineLevel="0" collapsed="false">
      <c r="A4466" s="1" t="s">
        <v>14936</v>
      </c>
      <c r="B4466" s="1" t="s">
        <v>4588</v>
      </c>
      <c r="C4466" s="1" t="s">
        <v>1975</v>
      </c>
      <c r="D4466" s="1" t="n">
        <v>3</v>
      </c>
      <c r="E4466" s="16" t="n">
        <v>862.99</v>
      </c>
      <c r="F4466" s="17" t="n">
        <v>0.15</v>
      </c>
      <c r="G4466" s="16" t="n">
        <v>2200.62</v>
      </c>
      <c r="I4466" s="1" t="str">
        <f aca="false">INDEX(Products!$C$2:$C$51,MATCH(C4466,Products!$A$2:$A$51,0))</f>
        <v>Beauty &amp; Personal Care</v>
      </c>
      <c r="J4466" s="1" t="str">
        <f aca="false">INDEX(Orders!$E$2:$E$8001,MATCH(B4466,Orders!$A$2:$A$8001,0))</f>
        <v>Delivered</v>
      </c>
      <c r="K4466" s="1" t="str">
        <f aca="false">LEFT(INDEX(Orders!$C$2:$C$8001,MATCH(B4466,Orders!$A$2:$A$8001,0)),7)</f>
        <v>2024-05</v>
      </c>
    </row>
    <row r="4467" customFormat="false" ht="15" hidden="false" customHeight="true" outlineLevel="0" collapsed="false">
      <c r="A4467" s="1" t="s">
        <v>14937</v>
      </c>
      <c r="B4467" s="1" t="s">
        <v>4589</v>
      </c>
      <c r="C4467" s="1" t="s">
        <v>1995</v>
      </c>
      <c r="D4467" s="1" t="n">
        <v>2</v>
      </c>
      <c r="E4467" s="16" t="n">
        <v>2914.27</v>
      </c>
      <c r="F4467" s="17" t="n">
        <v>0</v>
      </c>
      <c r="G4467" s="16" t="n">
        <v>5828.54</v>
      </c>
      <c r="I4467" s="1" t="str">
        <f aca="false">INDEX(Products!$C$2:$C$51,MATCH(C4467,Products!$A$2:$A$51,0))</f>
        <v>Sports &amp; Fitness</v>
      </c>
      <c r="J4467" s="1" t="str">
        <f aca="false">INDEX(Orders!$E$2:$E$8001,MATCH(B4467,Orders!$A$2:$A$8001,0))</f>
        <v>Cancelled</v>
      </c>
      <c r="K4467" s="1" t="str">
        <f aca="false">LEFT(INDEX(Orders!$C$2:$C$8001,MATCH(B4467,Orders!$A$2:$A$8001,0)),7)</f>
        <v>2025-07</v>
      </c>
    </row>
    <row r="4468" customFormat="false" ht="15" hidden="false" customHeight="true" outlineLevel="0" collapsed="false">
      <c r="A4468" s="1" t="s">
        <v>14938</v>
      </c>
      <c r="B4468" s="1" t="s">
        <v>4590</v>
      </c>
      <c r="C4468" s="1" t="s">
        <v>1979</v>
      </c>
      <c r="D4468" s="1" t="n">
        <v>2</v>
      </c>
      <c r="E4468" s="16" t="n">
        <v>623</v>
      </c>
      <c r="F4468" s="17" t="n">
        <v>0.15</v>
      </c>
      <c r="G4468" s="16" t="n">
        <v>1059.1</v>
      </c>
      <c r="I4468" s="1" t="str">
        <f aca="false">INDEX(Products!$C$2:$C$51,MATCH(C4468,Products!$A$2:$A$51,0))</f>
        <v>Beauty &amp; Personal Care</v>
      </c>
      <c r="J4468" s="1" t="str">
        <f aca="false">INDEX(Orders!$E$2:$E$8001,MATCH(B4468,Orders!$A$2:$A$8001,0))</f>
        <v>Delivered</v>
      </c>
      <c r="K4468" s="1" t="str">
        <f aca="false">LEFT(INDEX(Orders!$C$2:$C$8001,MATCH(B4468,Orders!$A$2:$A$8001,0)),7)</f>
        <v>2025-01</v>
      </c>
    </row>
    <row r="4469" customFormat="false" ht="15" hidden="false" customHeight="true" outlineLevel="0" collapsed="false">
      <c r="A4469" s="1" t="s">
        <v>14939</v>
      </c>
      <c r="B4469" s="1" t="s">
        <v>4590</v>
      </c>
      <c r="C4469" s="1" t="s">
        <v>2007</v>
      </c>
      <c r="D4469" s="1" t="n">
        <v>2</v>
      </c>
      <c r="E4469" s="16" t="n">
        <v>750.27</v>
      </c>
      <c r="F4469" s="17" t="n">
        <v>0</v>
      </c>
      <c r="G4469" s="16" t="n">
        <v>1500.54</v>
      </c>
      <c r="I4469" s="1" t="str">
        <f aca="false">INDEX(Products!$C$2:$C$51,MATCH(C4469,Products!$A$2:$A$51,0))</f>
        <v>Books &amp; Stationery</v>
      </c>
      <c r="J4469" s="1" t="str">
        <f aca="false">INDEX(Orders!$E$2:$E$8001,MATCH(B4469,Orders!$A$2:$A$8001,0))</f>
        <v>Delivered</v>
      </c>
      <c r="K4469" s="1" t="str">
        <f aca="false">LEFT(INDEX(Orders!$C$2:$C$8001,MATCH(B4469,Orders!$A$2:$A$8001,0)),7)</f>
        <v>2025-01</v>
      </c>
    </row>
    <row r="4470" customFormat="false" ht="15" hidden="false" customHeight="true" outlineLevel="0" collapsed="false">
      <c r="A4470" s="1" t="s">
        <v>14940</v>
      </c>
      <c r="B4470" s="1" t="s">
        <v>4591</v>
      </c>
      <c r="C4470" s="1" t="s">
        <v>1949</v>
      </c>
      <c r="D4470" s="1" t="n">
        <v>1</v>
      </c>
      <c r="E4470" s="16" t="n">
        <v>4185.64</v>
      </c>
      <c r="F4470" s="17" t="n">
        <v>0.05</v>
      </c>
      <c r="G4470" s="16" t="n">
        <v>3976.36</v>
      </c>
      <c r="I4470" s="1" t="str">
        <f aca="false">INDEX(Products!$C$2:$C$51,MATCH(C4470,Products!$A$2:$A$51,0))</f>
        <v>Fashion</v>
      </c>
      <c r="J4470" s="1" t="str">
        <f aca="false">INDEX(Orders!$E$2:$E$8001,MATCH(B4470,Orders!$A$2:$A$8001,0))</f>
        <v>Delivered</v>
      </c>
      <c r="K4470" s="1" t="str">
        <f aca="false">LEFT(INDEX(Orders!$C$2:$C$8001,MATCH(B4470,Orders!$A$2:$A$8001,0)),7)</f>
        <v>2025-03</v>
      </c>
    </row>
    <row r="4471" customFormat="false" ht="15" hidden="false" customHeight="true" outlineLevel="0" collapsed="false">
      <c r="A4471" s="1" t="s">
        <v>14941</v>
      </c>
      <c r="B4471" s="1" t="s">
        <v>4591</v>
      </c>
      <c r="C4471" s="1" t="s">
        <v>1979</v>
      </c>
      <c r="D4471" s="1" t="n">
        <v>1</v>
      </c>
      <c r="E4471" s="16" t="n">
        <v>623</v>
      </c>
      <c r="F4471" s="17" t="n">
        <v>0</v>
      </c>
      <c r="G4471" s="16" t="n">
        <v>623</v>
      </c>
      <c r="I4471" s="1" t="str">
        <f aca="false">INDEX(Products!$C$2:$C$51,MATCH(C4471,Products!$A$2:$A$51,0))</f>
        <v>Beauty &amp; Personal Care</v>
      </c>
      <c r="J4471" s="1" t="str">
        <f aca="false">INDEX(Orders!$E$2:$E$8001,MATCH(B4471,Orders!$A$2:$A$8001,0))</f>
        <v>Delivered</v>
      </c>
      <c r="K4471" s="1" t="str">
        <f aca="false">LEFT(INDEX(Orders!$C$2:$C$8001,MATCH(B4471,Orders!$A$2:$A$8001,0)),7)</f>
        <v>2025-03</v>
      </c>
    </row>
    <row r="4472" customFormat="false" ht="15" hidden="false" customHeight="true" outlineLevel="0" collapsed="false">
      <c r="A4472" s="1" t="s">
        <v>14942</v>
      </c>
      <c r="B4472" s="1" t="s">
        <v>4592</v>
      </c>
      <c r="C4472" s="1" t="s">
        <v>1973</v>
      </c>
      <c r="D4472" s="1" t="n">
        <v>1</v>
      </c>
      <c r="E4472" s="16" t="n">
        <v>1158.24</v>
      </c>
      <c r="F4472" s="17" t="n">
        <v>0</v>
      </c>
      <c r="G4472" s="16" t="n">
        <v>1158.24</v>
      </c>
      <c r="I4472" s="1" t="str">
        <f aca="false">INDEX(Products!$C$2:$C$51,MATCH(C4472,Products!$A$2:$A$51,0))</f>
        <v>Home &amp; Kitchen</v>
      </c>
      <c r="J4472" s="1" t="str">
        <f aca="false">INDEX(Orders!$E$2:$E$8001,MATCH(B4472,Orders!$A$2:$A$8001,0))</f>
        <v>Delivered</v>
      </c>
      <c r="K4472" s="1" t="str">
        <f aca="false">LEFT(INDEX(Orders!$C$2:$C$8001,MATCH(B4472,Orders!$A$2:$A$8001,0)),7)</f>
        <v>2024-11</v>
      </c>
    </row>
    <row r="4473" customFormat="false" ht="15" hidden="false" customHeight="true" outlineLevel="0" collapsed="false">
      <c r="A4473" s="1" t="s">
        <v>14943</v>
      </c>
      <c r="B4473" s="1" t="s">
        <v>4592</v>
      </c>
      <c r="C4473" s="1" t="s">
        <v>1990</v>
      </c>
      <c r="D4473" s="1" t="n">
        <v>2</v>
      </c>
      <c r="E4473" s="16" t="n">
        <v>5311.32</v>
      </c>
      <c r="F4473" s="17" t="n">
        <v>0</v>
      </c>
      <c r="G4473" s="16" t="n">
        <v>10622.64</v>
      </c>
      <c r="I4473" s="1" t="str">
        <f aca="false">INDEX(Products!$C$2:$C$51,MATCH(C4473,Products!$A$2:$A$51,0))</f>
        <v>Sports &amp; Fitness</v>
      </c>
      <c r="J4473" s="1" t="str">
        <f aca="false">INDEX(Orders!$E$2:$E$8001,MATCH(B4473,Orders!$A$2:$A$8001,0))</f>
        <v>Delivered</v>
      </c>
      <c r="K4473" s="1" t="str">
        <f aca="false">LEFT(INDEX(Orders!$C$2:$C$8001,MATCH(B4473,Orders!$A$2:$A$8001,0)),7)</f>
        <v>2024-11</v>
      </c>
    </row>
    <row r="4474" customFormat="false" ht="15" hidden="false" customHeight="true" outlineLevel="0" collapsed="false">
      <c r="A4474" s="1" t="s">
        <v>14944</v>
      </c>
      <c r="B4474" s="1" t="s">
        <v>4592</v>
      </c>
      <c r="C4474" s="1" t="s">
        <v>1930</v>
      </c>
      <c r="D4474" s="1" t="n">
        <v>2</v>
      </c>
      <c r="E4474" s="16" t="n">
        <v>2398.35</v>
      </c>
      <c r="F4474" s="17" t="n">
        <v>0</v>
      </c>
      <c r="G4474" s="16" t="n">
        <v>4796.7</v>
      </c>
      <c r="I4474" s="1" t="str">
        <f aca="false">INDEX(Products!$C$2:$C$51,MATCH(C4474,Products!$A$2:$A$51,0))</f>
        <v>Electronics</v>
      </c>
      <c r="J4474" s="1" t="str">
        <f aca="false">INDEX(Orders!$E$2:$E$8001,MATCH(B4474,Orders!$A$2:$A$8001,0))</f>
        <v>Delivered</v>
      </c>
      <c r="K4474" s="1" t="str">
        <f aca="false">LEFT(INDEX(Orders!$C$2:$C$8001,MATCH(B4474,Orders!$A$2:$A$8001,0)),7)</f>
        <v>2024-11</v>
      </c>
    </row>
    <row r="4475" customFormat="false" ht="15" hidden="false" customHeight="true" outlineLevel="0" collapsed="false">
      <c r="A4475" s="1" t="s">
        <v>14945</v>
      </c>
      <c r="B4475" s="1" t="s">
        <v>4592</v>
      </c>
      <c r="C4475" s="1" t="s">
        <v>2006</v>
      </c>
      <c r="D4475" s="1" t="n">
        <v>1</v>
      </c>
      <c r="E4475" s="16" t="n">
        <v>482.17</v>
      </c>
      <c r="F4475" s="17" t="n">
        <v>0.05</v>
      </c>
      <c r="G4475" s="16" t="n">
        <v>458.06</v>
      </c>
      <c r="I4475" s="1" t="str">
        <f aca="false">INDEX(Products!$C$2:$C$51,MATCH(C4475,Products!$A$2:$A$51,0))</f>
        <v>Books &amp; Stationery</v>
      </c>
      <c r="J4475" s="1" t="str">
        <f aca="false">INDEX(Orders!$E$2:$E$8001,MATCH(B4475,Orders!$A$2:$A$8001,0))</f>
        <v>Delivered</v>
      </c>
      <c r="K4475" s="1" t="str">
        <f aca="false">LEFT(INDEX(Orders!$C$2:$C$8001,MATCH(B4475,Orders!$A$2:$A$8001,0)),7)</f>
        <v>2024-11</v>
      </c>
    </row>
    <row r="4476" customFormat="false" ht="15" hidden="false" customHeight="true" outlineLevel="0" collapsed="false">
      <c r="A4476" s="1" t="s">
        <v>14946</v>
      </c>
      <c r="B4476" s="1" t="s">
        <v>4593</v>
      </c>
      <c r="C4476" s="1" t="s">
        <v>1997</v>
      </c>
      <c r="D4476" s="1" t="n">
        <v>3</v>
      </c>
      <c r="E4476" s="16" t="n">
        <v>311.15</v>
      </c>
      <c r="F4476" s="17" t="n">
        <v>0</v>
      </c>
      <c r="G4476" s="16" t="n">
        <v>933.45</v>
      </c>
      <c r="I4476" s="1" t="str">
        <f aca="false">INDEX(Products!$C$2:$C$51,MATCH(C4476,Products!$A$2:$A$51,0))</f>
        <v>Sports &amp; Fitness</v>
      </c>
      <c r="J4476" s="1" t="str">
        <f aca="false">INDEX(Orders!$E$2:$E$8001,MATCH(B4476,Orders!$A$2:$A$8001,0))</f>
        <v>Delivered</v>
      </c>
      <c r="K4476" s="1" t="str">
        <f aca="false">LEFT(INDEX(Orders!$C$2:$C$8001,MATCH(B4476,Orders!$A$2:$A$8001,0)),7)</f>
        <v>2025-01</v>
      </c>
    </row>
    <row r="4477" customFormat="false" ht="15" hidden="false" customHeight="true" outlineLevel="0" collapsed="false">
      <c r="A4477" s="1" t="s">
        <v>14947</v>
      </c>
      <c r="B4477" s="1" t="s">
        <v>4594</v>
      </c>
      <c r="C4477" s="1" t="s">
        <v>2000</v>
      </c>
      <c r="D4477" s="1" t="n">
        <v>2</v>
      </c>
      <c r="E4477" s="16" t="n">
        <v>425.08</v>
      </c>
      <c r="F4477" s="17" t="n">
        <v>0</v>
      </c>
      <c r="G4477" s="16" t="n">
        <v>850.16</v>
      </c>
      <c r="I4477" s="1" t="str">
        <f aca="false">INDEX(Products!$C$2:$C$51,MATCH(C4477,Products!$A$2:$A$51,0))</f>
        <v>Books &amp; Stationery</v>
      </c>
      <c r="J4477" s="1" t="str">
        <f aca="false">INDEX(Orders!$E$2:$E$8001,MATCH(B4477,Orders!$A$2:$A$8001,0))</f>
        <v>Delivered</v>
      </c>
      <c r="K4477" s="1" t="str">
        <f aca="false">LEFT(INDEX(Orders!$C$2:$C$8001,MATCH(B4477,Orders!$A$2:$A$8001,0)),7)</f>
        <v>2024-09</v>
      </c>
    </row>
    <row r="4478" customFormat="false" ht="15" hidden="false" customHeight="true" outlineLevel="0" collapsed="false">
      <c r="A4478" s="1" t="s">
        <v>14948</v>
      </c>
      <c r="B4478" s="1" t="s">
        <v>4594</v>
      </c>
      <c r="C4478" s="1" t="s">
        <v>1940</v>
      </c>
      <c r="D4478" s="1" t="n">
        <v>2</v>
      </c>
      <c r="E4478" s="16" t="n">
        <v>2374.52</v>
      </c>
      <c r="F4478" s="17" t="n">
        <v>0</v>
      </c>
      <c r="G4478" s="16" t="n">
        <v>4749.04</v>
      </c>
      <c r="I4478" s="1" t="str">
        <f aca="false">INDEX(Products!$C$2:$C$51,MATCH(C4478,Products!$A$2:$A$51,0))</f>
        <v>Fashion</v>
      </c>
      <c r="J4478" s="1" t="str">
        <f aca="false">INDEX(Orders!$E$2:$E$8001,MATCH(B4478,Orders!$A$2:$A$8001,0))</f>
        <v>Delivered</v>
      </c>
      <c r="K4478" s="1" t="str">
        <f aca="false">LEFT(INDEX(Orders!$C$2:$C$8001,MATCH(B4478,Orders!$A$2:$A$8001,0)),7)</f>
        <v>2024-09</v>
      </c>
    </row>
    <row r="4479" customFormat="false" ht="15" hidden="false" customHeight="true" outlineLevel="0" collapsed="false">
      <c r="A4479" s="1" t="s">
        <v>14949</v>
      </c>
      <c r="B4479" s="1" t="s">
        <v>4594</v>
      </c>
      <c r="C4479" s="1" t="s">
        <v>1953</v>
      </c>
      <c r="D4479" s="1" t="n">
        <v>1</v>
      </c>
      <c r="E4479" s="16" t="n">
        <v>4914.12</v>
      </c>
      <c r="F4479" s="17" t="n">
        <v>0.15</v>
      </c>
      <c r="G4479" s="16" t="n">
        <v>4177</v>
      </c>
      <c r="I4479" s="1" t="str">
        <f aca="false">INDEX(Products!$C$2:$C$51,MATCH(C4479,Products!$A$2:$A$51,0))</f>
        <v>Fashion</v>
      </c>
      <c r="J4479" s="1" t="str">
        <f aca="false">INDEX(Orders!$E$2:$E$8001,MATCH(B4479,Orders!$A$2:$A$8001,0))</f>
        <v>Delivered</v>
      </c>
      <c r="K4479" s="1" t="str">
        <f aca="false">LEFT(INDEX(Orders!$C$2:$C$8001,MATCH(B4479,Orders!$A$2:$A$8001,0)),7)</f>
        <v>2024-09</v>
      </c>
    </row>
    <row r="4480" customFormat="false" ht="15" hidden="false" customHeight="true" outlineLevel="0" collapsed="false">
      <c r="A4480" s="1" t="s">
        <v>14950</v>
      </c>
      <c r="B4480" s="1" t="s">
        <v>4594</v>
      </c>
      <c r="C4480" s="1" t="s">
        <v>1924</v>
      </c>
      <c r="D4480" s="1" t="n">
        <v>1</v>
      </c>
      <c r="E4480" s="16" t="n">
        <v>1971</v>
      </c>
      <c r="F4480" s="17" t="n">
        <v>0.15</v>
      </c>
      <c r="G4480" s="16" t="n">
        <v>1675.35</v>
      </c>
      <c r="I4480" s="1" t="str">
        <f aca="false">INDEX(Products!$C$2:$C$51,MATCH(C4480,Products!$A$2:$A$51,0))</f>
        <v>Electronics</v>
      </c>
      <c r="J4480" s="1" t="str">
        <f aca="false">INDEX(Orders!$E$2:$E$8001,MATCH(B4480,Orders!$A$2:$A$8001,0))</f>
        <v>Delivered</v>
      </c>
      <c r="K4480" s="1" t="str">
        <f aca="false">LEFT(INDEX(Orders!$C$2:$C$8001,MATCH(B4480,Orders!$A$2:$A$8001,0)),7)</f>
        <v>2024-09</v>
      </c>
    </row>
    <row r="4481" customFormat="false" ht="15" hidden="false" customHeight="true" outlineLevel="0" collapsed="false">
      <c r="A4481" s="1" t="s">
        <v>14951</v>
      </c>
      <c r="B4481" s="1" t="s">
        <v>4595</v>
      </c>
      <c r="C4481" s="1" t="s">
        <v>2007</v>
      </c>
      <c r="D4481" s="1" t="n">
        <v>2</v>
      </c>
      <c r="E4481" s="16" t="n">
        <v>750.27</v>
      </c>
      <c r="F4481" s="17" t="n">
        <v>0.1</v>
      </c>
      <c r="G4481" s="16" t="n">
        <v>1350.49</v>
      </c>
      <c r="I4481" s="1" t="str">
        <f aca="false">INDEX(Products!$C$2:$C$51,MATCH(C4481,Products!$A$2:$A$51,0))</f>
        <v>Books &amp; Stationery</v>
      </c>
      <c r="J4481" s="1" t="str">
        <f aca="false">INDEX(Orders!$E$2:$E$8001,MATCH(B4481,Orders!$A$2:$A$8001,0))</f>
        <v>Returned</v>
      </c>
      <c r="K4481" s="1" t="str">
        <f aca="false">LEFT(INDEX(Orders!$C$2:$C$8001,MATCH(B4481,Orders!$A$2:$A$8001,0)),7)</f>
        <v>2024-03</v>
      </c>
    </row>
    <row r="4482" customFormat="false" ht="15" hidden="false" customHeight="true" outlineLevel="0" collapsed="false">
      <c r="A4482" s="1" t="s">
        <v>14952</v>
      </c>
      <c r="B4482" s="1" t="s">
        <v>4595</v>
      </c>
      <c r="C4482" s="1" t="s">
        <v>1997</v>
      </c>
      <c r="D4482" s="1" t="n">
        <v>1</v>
      </c>
      <c r="E4482" s="16" t="n">
        <v>311.15</v>
      </c>
      <c r="F4482" s="17" t="n">
        <v>0</v>
      </c>
      <c r="G4482" s="16" t="n">
        <v>311.15</v>
      </c>
      <c r="I4482" s="1" t="str">
        <f aca="false">INDEX(Products!$C$2:$C$51,MATCH(C4482,Products!$A$2:$A$51,0))</f>
        <v>Sports &amp; Fitness</v>
      </c>
      <c r="J4482" s="1" t="str">
        <f aca="false">INDEX(Orders!$E$2:$E$8001,MATCH(B4482,Orders!$A$2:$A$8001,0))</f>
        <v>Returned</v>
      </c>
      <c r="K4482" s="1" t="str">
        <f aca="false">LEFT(INDEX(Orders!$C$2:$C$8001,MATCH(B4482,Orders!$A$2:$A$8001,0)),7)</f>
        <v>2024-03</v>
      </c>
    </row>
    <row r="4483" customFormat="false" ht="15" hidden="false" customHeight="true" outlineLevel="0" collapsed="false">
      <c r="A4483" s="1" t="s">
        <v>14953</v>
      </c>
      <c r="B4483" s="1" t="s">
        <v>4595</v>
      </c>
      <c r="C4483" s="1" t="s">
        <v>2006</v>
      </c>
      <c r="D4483" s="1" t="n">
        <v>1</v>
      </c>
      <c r="E4483" s="16" t="n">
        <v>482.17</v>
      </c>
      <c r="F4483" s="17" t="n">
        <v>0.1</v>
      </c>
      <c r="G4483" s="16" t="n">
        <v>433.95</v>
      </c>
      <c r="I4483" s="1" t="str">
        <f aca="false">INDEX(Products!$C$2:$C$51,MATCH(C4483,Products!$A$2:$A$51,0))</f>
        <v>Books &amp; Stationery</v>
      </c>
      <c r="J4483" s="1" t="str">
        <f aca="false">INDEX(Orders!$E$2:$E$8001,MATCH(B4483,Orders!$A$2:$A$8001,0))</f>
        <v>Returned</v>
      </c>
      <c r="K4483" s="1" t="str">
        <f aca="false">LEFT(INDEX(Orders!$C$2:$C$8001,MATCH(B4483,Orders!$A$2:$A$8001,0)),7)</f>
        <v>2024-03</v>
      </c>
    </row>
    <row r="4484" customFormat="false" ht="15" hidden="false" customHeight="true" outlineLevel="0" collapsed="false">
      <c r="A4484" s="1" t="s">
        <v>14954</v>
      </c>
      <c r="B4484" s="1" t="s">
        <v>4596</v>
      </c>
      <c r="C4484" s="1" t="s">
        <v>1930</v>
      </c>
      <c r="D4484" s="1" t="n">
        <v>1</v>
      </c>
      <c r="E4484" s="16" t="n">
        <v>2398.35</v>
      </c>
      <c r="F4484" s="17" t="n">
        <v>0.05</v>
      </c>
      <c r="G4484" s="16" t="n">
        <v>2278.43</v>
      </c>
      <c r="I4484" s="1" t="str">
        <f aca="false">INDEX(Products!$C$2:$C$51,MATCH(C4484,Products!$A$2:$A$51,0))</f>
        <v>Electronics</v>
      </c>
      <c r="J4484" s="1" t="str">
        <f aca="false">INDEX(Orders!$E$2:$E$8001,MATCH(B4484,Orders!$A$2:$A$8001,0))</f>
        <v>Delivered</v>
      </c>
      <c r="K4484" s="1" t="str">
        <f aca="false">LEFT(INDEX(Orders!$C$2:$C$8001,MATCH(B4484,Orders!$A$2:$A$8001,0)),7)</f>
        <v>2025-11</v>
      </c>
    </row>
    <row r="4485" customFormat="false" ht="15" hidden="false" customHeight="true" outlineLevel="0" collapsed="false">
      <c r="A4485" s="1" t="s">
        <v>14955</v>
      </c>
      <c r="B4485" s="1" t="s">
        <v>4597</v>
      </c>
      <c r="C4485" s="1" t="s">
        <v>1977</v>
      </c>
      <c r="D4485" s="1" t="n">
        <v>1</v>
      </c>
      <c r="E4485" s="16" t="n">
        <v>2386.05</v>
      </c>
      <c r="F4485" s="17" t="n">
        <v>0</v>
      </c>
      <c r="G4485" s="16" t="n">
        <v>2386.05</v>
      </c>
      <c r="I4485" s="1" t="str">
        <f aca="false">INDEX(Products!$C$2:$C$51,MATCH(C4485,Products!$A$2:$A$51,0))</f>
        <v>Beauty &amp; Personal Care</v>
      </c>
      <c r="J4485" s="1" t="str">
        <f aca="false">INDEX(Orders!$E$2:$E$8001,MATCH(B4485,Orders!$A$2:$A$8001,0))</f>
        <v>Delivered</v>
      </c>
      <c r="K4485" s="1" t="str">
        <f aca="false">LEFT(INDEX(Orders!$C$2:$C$8001,MATCH(B4485,Orders!$A$2:$A$8001,0)),7)</f>
        <v>2025-02</v>
      </c>
    </row>
    <row r="4486" customFormat="false" ht="15" hidden="false" customHeight="true" outlineLevel="0" collapsed="false">
      <c r="A4486" s="1" t="s">
        <v>14956</v>
      </c>
      <c r="B4486" s="1" t="s">
        <v>4598</v>
      </c>
      <c r="C4486" s="1" t="s">
        <v>1931</v>
      </c>
      <c r="D4486" s="1" t="n">
        <v>1</v>
      </c>
      <c r="E4486" s="16" t="n">
        <v>1111.28</v>
      </c>
      <c r="F4486" s="17" t="n">
        <v>0.1</v>
      </c>
      <c r="G4486" s="16" t="n">
        <v>1000.15</v>
      </c>
      <c r="I4486" s="1" t="str">
        <f aca="false">INDEX(Products!$C$2:$C$51,MATCH(C4486,Products!$A$2:$A$51,0))</f>
        <v>Electronics</v>
      </c>
      <c r="J4486" s="1" t="str">
        <f aca="false">INDEX(Orders!$E$2:$E$8001,MATCH(B4486,Orders!$A$2:$A$8001,0))</f>
        <v>Delivered</v>
      </c>
      <c r="K4486" s="1" t="str">
        <f aca="false">LEFT(INDEX(Orders!$C$2:$C$8001,MATCH(B4486,Orders!$A$2:$A$8001,0)),7)</f>
        <v>2025-09</v>
      </c>
    </row>
    <row r="4487" customFormat="false" ht="15" hidden="false" customHeight="true" outlineLevel="0" collapsed="false">
      <c r="A4487" s="1" t="s">
        <v>14957</v>
      </c>
      <c r="B4487" s="1" t="s">
        <v>4598</v>
      </c>
      <c r="C4487" s="1" t="s">
        <v>1949</v>
      </c>
      <c r="D4487" s="1" t="n">
        <v>2</v>
      </c>
      <c r="E4487" s="16" t="n">
        <v>4185.64</v>
      </c>
      <c r="F4487" s="17" t="n">
        <v>0</v>
      </c>
      <c r="G4487" s="16" t="n">
        <v>8371.28</v>
      </c>
      <c r="I4487" s="1" t="str">
        <f aca="false">INDEX(Products!$C$2:$C$51,MATCH(C4487,Products!$A$2:$A$51,0))</f>
        <v>Fashion</v>
      </c>
      <c r="J4487" s="1" t="str">
        <f aca="false">INDEX(Orders!$E$2:$E$8001,MATCH(B4487,Orders!$A$2:$A$8001,0))</f>
        <v>Delivered</v>
      </c>
      <c r="K4487" s="1" t="str">
        <f aca="false">LEFT(INDEX(Orders!$C$2:$C$8001,MATCH(B4487,Orders!$A$2:$A$8001,0)),7)</f>
        <v>2025-09</v>
      </c>
    </row>
    <row r="4488" customFormat="false" ht="15" hidden="false" customHeight="true" outlineLevel="0" collapsed="false">
      <c r="A4488" s="1" t="s">
        <v>14958</v>
      </c>
      <c r="B4488" s="1" t="s">
        <v>4599</v>
      </c>
      <c r="C4488" s="1" t="s">
        <v>1940</v>
      </c>
      <c r="D4488" s="1" t="n">
        <v>3</v>
      </c>
      <c r="E4488" s="16" t="n">
        <v>2374.52</v>
      </c>
      <c r="F4488" s="17" t="n">
        <v>0</v>
      </c>
      <c r="G4488" s="16" t="n">
        <v>7123.56</v>
      </c>
      <c r="I4488" s="1" t="str">
        <f aca="false">INDEX(Products!$C$2:$C$51,MATCH(C4488,Products!$A$2:$A$51,0))</f>
        <v>Fashion</v>
      </c>
      <c r="J4488" s="1" t="str">
        <f aca="false">INDEX(Orders!$E$2:$E$8001,MATCH(B4488,Orders!$A$2:$A$8001,0))</f>
        <v>Returned</v>
      </c>
      <c r="K4488" s="1" t="str">
        <f aca="false">LEFT(INDEX(Orders!$C$2:$C$8001,MATCH(B4488,Orders!$A$2:$A$8001,0)),7)</f>
        <v>2025-08</v>
      </c>
    </row>
    <row r="4489" customFormat="false" ht="15" hidden="false" customHeight="true" outlineLevel="0" collapsed="false">
      <c r="A4489" s="1" t="s">
        <v>14959</v>
      </c>
      <c r="B4489" s="1" t="s">
        <v>4599</v>
      </c>
      <c r="C4489" s="1" t="s">
        <v>2007</v>
      </c>
      <c r="D4489" s="1" t="n">
        <v>1</v>
      </c>
      <c r="E4489" s="16" t="n">
        <v>750.27</v>
      </c>
      <c r="F4489" s="17" t="n">
        <v>0</v>
      </c>
      <c r="G4489" s="16" t="n">
        <v>750.27</v>
      </c>
      <c r="I4489" s="1" t="str">
        <f aca="false">INDEX(Products!$C$2:$C$51,MATCH(C4489,Products!$A$2:$A$51,0))</f>
        <v>Books &amp; Stationery</v>
      </c>
      <c r="J4489" s="1" t="str">
        <f aca="false">INDEX(Orders!$E$2:$E$8001,MATCH(B4489,Orders!$A$2:$A$8001,0))</f>
        <v>Returned</v>
      </c>
      <c r="K4489" s="1" t="str">
        <f aca="false">LEFT(INDEX(Orders!$C$2:$C$8001,MATCH(B4489,Orders!$A$2:$A$8001,0)),7)</f>
        <v>2025-08</v>
      </c>
    </row>
    <row r="4490" customFormat="false" ht="15" hidden="false" customHeight="true" outlineLevel="0" collapsed="false">
      <c r="A4490" s="1" t="s">
        <v>14960</v>
      </c>
      <c r="B4490" s="1" t="s">
        <v>4600</v>
      </c>
      <c r="C4490" s="1" t="s">
        <v>1997</v>
      </c>
      <c r="D4490" s="1" t="n">
        <v>1</v>
      </c>
      <c r="E4490" s="16" t="n">
        <v>311.15</v>
      </c>
      <c r="F4490" s="17" t="n">
        <v>0.2</v>
      </c>
      <c r="G4490" s="16" t="n">
        <v>248.92</v>
      </c>
      <c r="I4490" s="1" t="str">
        <f aca="false">INDEX(Products!$C$2:$C$51,MATCH(C4490,Products!$A$2:$A$51,0))</f>
        <v>Sports &amp; Fitness</v>
      </c>
      <c r="J4490" s="1" t="str">
        <f aca="false">INDEX(Orders!$E$2:$E$8001,MATCH(B4490,Orders!$A$2:$A$8001,0))</f>
        <v>Delivered</v>
      </c>
      <c r="K4490" s="1" t="str">
        <f aca="false">LEFT(INDEX(Orders!$C$2:$C$8001,MATCH(B4490,Orders!$A$2:$A$8001,0)),7)</f>
        <v>2025-06</v>
      </c>
    </row>
    <row r="4491" customFormat="false" ht="15" hidden="false" customHeight="true" outlineLevel="0" collapsed="false">
      <c r="A4491" s="1" t="s">
        <v>14961</v>
      </c>
      <c r="B4491" s="1" t="s">
        <v>4600</v>
      </c>
      <c r="C4491" s="1" t="s">
        <v>2007</v>
      </c>
      <c r="D4491" s="1" t="n">
        <v>2</v>
      </c>
      <c r="E4491" s="16" t="n">
        <v>750.27</v>
      </c>
      <c r="F4491" s="17" t="n">
        <v>0.1</v>
      </c>
      <c r="G4491" s="16" t="n">
        <v>1350.49</v>
      </c>
      <c r="I4491" s="1" t="str">
        <f aca="false">INDEX(Products!$C$2:$C$51,MATCH(C4491,Products!$A$2:$A$51,0))</f>
        <v>Books &amp; Stationery</v>
      </c>
      <c r="J4491" s="1" t="str">
        <f aca="false">INDEX(Orders!$E$2:$E$8001,MATCH(B4491,Orders!$A$2:$A$8001,0))</f>
        <v>Delivered</v>
      </c>
      <c r="K4491" s="1" t="str">
        <f aca="false">LEFT(INDEX(Orders!$C$2:$C$8001,MATCH(B4491,Orders!$A$2:$A$8001,0)),7)</f>
        <v>2025-06</v>
      </c>
    </row>
    <row r="4492" customFormat="false" ht="15" hidden="false" customHeight="true" outlineLevel="0" collapsed="false">
      <c r="A4492" s="1" t="s">
        <v>14962</v>
      </c>
      <c r="B4492" s="1" t="s">
        <v>4600</v>
      </c>
      <c r="C4492" s="1" t="s">
        <v>1988</v>
      </c>
      <c r="D4492" s="1" t="n">
        <v>1</v>
      </c>
      <c r="E4492" s="16" t="n">
        <v>681.07</v>
      </c>
      <c r="F4492" s="17" t="n">
        <v>0.05</v>
      </c>
      <c r="G4492" s="16" t="n">
        <v>647.02</v>
      </c>
      <c r="I4492" s="1" t="str">
        <f aca="false">INDEX(Products!$C$2:$C$51,MATCH(C4492,Products!$A$2:$A$51,0))</f>
        <v>Sports &amp; Fitness</v>
      </c>
      <c r="J4492" s="1" t="str">
        <f aca="false">INDEX(Orders!$E$2:$E$8001,MATCH(B4492,Orders!$A$2:$A$8001,0))</f>
        <v>Delivered</v>
      </c>
      <c r="K4492" s="1" t="str">
        <f aca="false">LEFT(INDEX(Orders!$C$2:$C$8001,MATCH(B4492,Orders!$A$2:$A$8001,0)),7)</f>
        <v>2025-06</v>
      </c>
    </row>
    <row r="4493" customFormat="false" ht="15" hidden="false" customHeight="true" outlineLevel="0" collapsed="false">
      <c r="A4493" s="1" t="s">
        <v>14963</v>
      </c>
      <c r="B4493" s="1" t="s">
        <v>4601</v>
      </c>
      <c r="C4493" s="1" t="s">
        <v>1931</v>
      </c>
      <c r="D4493" s="1" t="n">
        <v>1</v>
      </c>
      <c r="E4493" s="16" t="n">
        <v>1111.28</v>
      </c>
      <c r="F4493" s="17" t="n">
        <v>0.15</v>
      </c>
      <c r="G4493" s="16" t="n">
        <v>944.59</v>
      </c>
      <c r="I4493" s="1" t="str">
        <f aca="false">INDEX(Products!$C$2:$C$51,MATCH(C4493,Products!$A$2:$A$51,0))</f>
        <v>Electronics</v>
      </c>
      <c r="J4493" s="1" t="str">
        <f aca="false">INDEX(Orders!$E$2:$E$8001,MATCH(B4493,Orders!$A$2:$A$8001,0))</f>
        <v>Delivered</v>
      </c>
      <c r="K4493" s="1" t="str">
        <f aca="false">LEFT(INDEX(Orders!$C$2:$C$8001,MATCH(B4493,Orders!$A$2:$A$8001,0)),7)</f>
        <v>2025-07</v>
      </c>
    </row>
    <row r="4494" customFormat="false" ht="15" hidden="false" customHeight="true" outlineLevel="0" collapsed="false">
      <c r="A4494" s="1" t="s">
        <v>14964</v>
      </c>
      <c r="B4494" s="1" t="s">
        <v>4602</v>
      </c>
      <c r="C4494" s="1" t="s">
        <v>2006</v>
      </c>
      <c r="D4494" s="1" t="n">
        <v>2</v>
      </c>
      <c r="E4494" s="16" t="n">
        <v>482.17</v>
      </c>
      <c r="F4494" s="17" t="n">
        <v>0</v>
      </c>
      <c r="G4494" s="16" t="n">
        <v>964.34</v>
      </c>
      <c r="I4494" s="1" t="str">
        <f aca="false">INDEX(Products!$C$2:$C$51,MATCH(C4494,Products!$A$2:$A$51,0))</f>
        <v>Books &amp; Stationery</v>
      </c>
      <c r="J4494" s="1" t="str">
        <f aca="false">INDEX(Orders!$E$2:$E$8001,MATCH(B4494,Orders!$A$2:$A$8001,0))</f>
        <v>Delivered</v>
      </c>
      <c r="K4494" s="1" t="str">
        <f aca="false">LEFT(INDEX(Orders!$C$2:$C$8001,MATCH(B4494,Orders!$A$2:$A$8001,0)),7)</f>
        <v>2024-12</v>
      </c>
    </row>
    <row r="4495" customFormat="false" ht="15" hidden="false" customHeight="true" outlineLevel="0" collapsed="false">
      <c r="A4495" s="1" t="s">
        <v>14965</v>
      </c>
      <c r="B4495" s="1" t="s">
        <v>4602</v>
      </c>
      <c r="C4495" s="1" t="s">
        <v>1953</v>
      </c>
      <c r="D4495" s="1" t="n">
        <v>1</v>
      </c>
      <c r="E4495" s="16" t="n">
        <v>4914.12</v>
      </c>
      <c r="F4495" s="17" t="n">
        <v>0</v>
      </c>
      <c r="G4495" s="16" t="n">
        <v>4914.12</v>
      </c>
      <c r="I4495" s="1" t="str">
        <f aca="false">INDEX(Products!$C$2:$C$51,MATCH(C4495,Products!$A$2:$A$51,0))</f>
        <v>Fashion</v>
      </c>
      <c r="J4495" s="1" t="str">
        <f aca="false">INDEX(Orders!$E$2:$E$8001,MATCH(B4495,Orders!$A$2:$A$8001,0))</f>
        <v>Delivered</v>
      </c>
      <c r="K4495" s="1" t="str">
        <f aca="false">LEFT(INDEX(Orders!$C$2:$C$8001,MATCH(B4495,Orders!$A$2:$A$8001,0)),7)</f>
        <v>2024-12</v>
      </c>
    </row>
    <row r="4496" customFormat="false" ht="15" hidden="false" customHeight="true" outlineLevel="0" collapsed="false">
      <c r="A4496" s="1" t="s">
        <v>14966</v>
      </c>
      <c r="B4496" s="1" t="s">
        <v>4603</v>
      </c>
      <c r="C4496" s="1" t="s">
        <v>1990</v>
      </c>
      <c r="D4496" s="1" t="n">
        <v>2</v>
      </c>
      <c r="E4496" s="16" t="n">
        <v>5311.32</v>
      </c>
      <c r="F4496" s="17" t="n">
        <v>0</v>
      </c>
      <c r="G4496" s="16" t="n">
        <v>10622.64</v>
      </c>
      <c r="I4496" s="1" t="str">
        <f aca="false">INDEX(Products!$C$2:$C$51,MATCH(C4496,Products!$A$2:$A$51,0))</f>
        <v>Sports &amp; Fitness</v>
      </c>
      <c r="J4496" s="1" t="str">
        <f aca="false">INDEX(Orders!$E$2:$E$8001,MATCH(B4496,Orders!$A$2:$A$8001,0))</f>
        <v>Returned</v>
      </c>
      <c r="K4496" s="1" t="str">
        <f aca="false">LEFT(INDEX(Orders!$C$2:$C$8001,MATCH(B4496,Orders!$A$2:$A$8001,0)),7)</f>
        <v>2025-06</v>
      </c>
    </row>
    <row r="4497" customFormat="false" ht="15" hidden="false" customHeight="true" outlineLevel="0" collapsed="false">
      <c r="A4497" s="1" t="s">
        <v>14967</v>
      </c>
      <c r="B4497" s="1" t="s">
        <v>4603</v>
      </c>
      <c r="C4497" s="1" t="s">
        <v>1986</v>
      </c>
      <c r="D4497" s="1" t="n">
        <v>2</v>
      </c>
      <c r="E4497" s="16" t="n">
        <v>2871.85</v>
      </c>
      <c r="F4497" s="17" t="n">
        <v>0</v>
      </c>
      <c r="G4497" s="16" t="n">
        <v>5743.7</v>
      </c>
      <c r="I4497" s="1" t="str">
        <f aca="false">INDEX(Products!$C$2:$C$51,MATCH(C4497,Products!$A$2:$A$51,0))</f>
        <v>Beauty &amp; Personal Care</v>
      </c>
      <c r="J4497" s="1" t="str">
        <f aca="false">INDEX(Orders!$E$2:$E$8001,MATCH(B4497,Orders!$A$2:$A$8001,0))</f>
        <v>Returned</v>
      </c>
      <c r="K4497" s="1" t="str">
        <f aca="false">LEFT(INDEX(Orders!$C$2:$C$8001,MATCH(B4497,Orders!$A$2:$A$8001,0)),7)</f>
        <v>2025-06</v>
      </c>
    </row>
    <row r="4498" customFormat="false" ht="15" hidden="false" customHeight="true" outlineLevel="0" collapsed="false">
      <c r="A4498" s="1" t="s">
        <v>14968</v>
      </c>
      <c r="B4498" s="1" t="s">
        <v>4604</v>
      </c>
      <c r="C4498" s="1" t="s">
        <v>2006</v>
      </c>
      <c r="D4498" s="1" t="n">
        <v>1</v>
      </c>
      <c r="E4498" s="16" t="n">
        <v>482.17</v>
      </c>
      <c r="F4498" s="17" t="n">
        <v>0</v>
      </c>
      <c r="G4498" s="16" t="n">
        <v>482.17</v>
      </c>
      <c r="I4498" s="1" t="str">
        <f aca="false">INDEX(Products!$C$2:$C$51,MATCH(C4498,Products!$A$2:$A$51,0))</f>
        <v>Books &amp; Stationery</v>
      </c>
      <c r="J4498" s="1" t="str">
        <f aca="false">INDEX(Orders!$E$2:$E$8001,MATCH(B4498,Orders!$A$2:$A$8001,0))</f>
        <v>Cancelled</v>
      </c>
      <c r="K4498" s="1" t="str">
        <f aca="false">LEFT(INDEX(Orders!$C$2:$C$8001,MATCH(B4498,Orders!$A$2:$A$8001,0)),7)</f>
        <v>2025-12</v>
      </c>
    </row>
    <row r="4499" customFormat="false" ht="15" hidden="false" customHeight="true" outlineLevel="0" collapsed="false">
      <c r="A4499" s="1" t="s">
        <v>14969</v>
      </c>
      <c r="B4499" s="1" t="s">
        <v>4604</v>
      </c>
      <c r="C4499" s="1" t="s">
        <v>1940</v>
      </c>
      <c r="D4499" s="1" t="n">
        <v>2</v>
      </c>
      <c r="E4499" s="16" t="n">
        <v>2374.52</v>
      </c>
      <c r="F4499" s="17" t="n">
        <v>0.15</v>
      </c>
      <c r="G4499" s="16" t="n">
        <v>4036.68</v>
      </c>
      <c r="I4499" s="1" t="str">
        <f aca="false">INDEX(Products!$C$2:$C$51,MATCH(C4499,Products!$A$2:$A$51,0))</f>
        <v>Fashion</v>
      </c>
      <c r="J4499" s="1" t="str">
        <f aca="false">INDEX(Orders!$E$2:$E$8001,MATCH(B4499,Orders!$A$2:$A$8001,0))</f>
        <v>Cancelled</v>
      </c>
      <c r="K4499" s="1" t="str">
        <f aca="false">LEFT(INDEX(Orders!$C$2:$C$8001,MATCH(B4499,Orders!$A$2:$A$8001,0)),7)</f>
        <v>2025-12</v>
      </c>
    </row>
    <row r="4500" customFormat="false" ht="15" hidden="false" customHeight="true" outlineLevel="0" collapsed="false">
      <c r="A4500" s="1" t="s">
        <v>14970</v>
      </c>
      <c r="B4500" s="1" t="s">
        <v>4604</v>
      </c>
      <c r="C4500" s="1" t="s">
        <v>1969</v>
      </c>
      <c r="D4500" s="1" t="n">
        <v>1</v>
      </c>
      <c r="E4500" s="16" t="n">
        <v>9171.98</v>
      </c>
      <c r="F4500" s="17" t="n">
        <v>0.05</v>
      </c>
      <c r="G4500" s="16" t="n">
        <v>8713.38</v>
      </c>
      <c r="I4500" s="1" t="str">
        <f aca="false">INDEX(Products!$C$2:$C$51,MATCH(C4500,Products!$A$2:$A$51,0))</f>
        <v>Home &amp; Kitchen</v>
      </c>
      <c r="J4500" s="1" t="str">
        <f aca="false">INDEX(Orders!$E$2:$E$8001,MATCH(B4500,Orders!$A$2:$A$8001,0))</f>
        <v>Cancelled</v>
      </c>
      <c r="K4500" s="1" t="str">
        <f aca="false">LEFT(INDEX(Orders!$C$2:$C$8001,MATCH(B4500,Orders!$A$2:$A$8001,0)),7)</f>
        <v>2025-12</v>
      </c>
    </row>
    <row r="4501" customFormat="false" ht="15" hidden="false" customHeight="true" outlineLevel="0" collapsed="false">
      <c r="A4501" s="1" t="s">
        <v>14971</v>
      </c>
      <c r="B4501" s="1" t="s">
        <v>4604</v>
      </c>
      <c r="C4501" s="1" t="s">
        <v>1918</v>
      </c>
      <c r="D4501" s="1" t="n">
        <v>1</v>
      </c>
      <c r="E4501" s="16" t="n">
        <v>2978.99</v>
      </c>
      <c r="F4501" s="17" t="n">
        <v>0.05</v>
      </c>
      <c r="G4501" s="16" t="n">
        <v>2830.04</v>
      </c>
      <c r="I4501" s="1" t="str">
        <f aca="false">INDEX(Products!$C$2:$C$51,MATCH(C4501,Products!$A$2:$A$51,0))</f>
        <v>Electronics</v>
      </c>
      <c r="J4501" s="1" t="str">
        <f aca="false">INDEX(Orders!$E$2:$E$8001,MATCH(B4501,Orders!$A$2:$A$8001,0))</f>
        <v>Cancelled</v>
      </c>
      <c r="K4501" s="1" t="str">
        <f aca="false">LEFT(INDEX(Orders!$C$2:$C$8001,MATCH(B4501,Orders!$A$2:$A$8001,0)),7)</f>
        <v>2025-12</v>
      </c>
    </row>
    <row r="4502" customFormat="false" ht="15" hidden="false" customHeight="true" outlineLevel="0" collapsed="false">
      <c r="A4502" s="1" t="s">
        <v>14972</v>
      </c>
      <c r="B4502" s="1" t="s">
        <v>4604</v>
      </c>
      <c r="C4502" s="1" t="s">
        <v>1930</v>
      </c>
      <c r="D4502" s="1" t="n">
        <v>2</v>
      </c>
      <c r="E4502" s="16" t="n">
        <v>2398.35</v>
      </c>
      <c r="F4502" s="17" t="n">
        <v>0.15</v>
      </c>
      <c r="G4502" s="16" t="n">
        <v>4077.2</v>
      </c>
      <c r="I4502" s="1" t="str">
        <f aca="false">INDEX(Products!$C$2:$C$51,MATCH(C4502,Products!$A$2:$A$51,0))</f>
        <v>Electronics</v>
      </c>
      <c r="J4502" s="1" t="str">
        <f aca="false">INDEX(Orders!$E$2:$E$8001,MATCH(B4502,Orders!$A$2:$A$8001,0))</f>
        <v>Cancelled</v>
      </c>
      <c r="K4502" s="1" t="str">
        <f aca="false">LEFT(INDEX(Orders!$C$2:$C$8001,MATCH(B4502,Orders!$A$2:$A$8001,0)),7)</f>
        <v>2025-12</v>
      </c>
    </row>
    <row r="4503" customFormat="false" ht="15" hidden="false" customHeight="true" outlineLevel="0" collapsed="false">
      <c r="A4503" s="1" t="s">
        <v>14973</v>
      </c>
      <c r="B4503" s="1" t="s">
        <v>4605</v>
      </c>
      <c r="C4503" s="1" t="s">
        <v>1973</v>
      </c>
      <c r="D4503" s="1" t="n">
        <v>1</v>
      </c>
      <c r="E4503" s="16" t="n">
        <v>1158.24</v>
      </c>
      <c r="F4503" s="17" t="n">
        <v>0</v>
      </c>
      <c r="G4503" s="16" t="n">
        <v>1158.24</v>
      </c>
      <c r="I4503" s="1" t="str">
        <f aca="false">INDEX(Products!$C$2:$C$51,MATCH(C4503,Products!$A$2:$A$51,0))</f>
        <v>Home &amp; Kitchen</v>
      </c>
      <c r="J4503" s="1" t="str">
        <f aca="false">INDEX(Orders!$E$2:$E$8001,MATCH(B4503,Orders!$A$2:$A$8001,0))</f>
        <v>Returned</v>
      </c>
      <c r="K4503" s="1" t="str">
        <f aca="false">LEFT(INDEX(Orders!$C$2:$C$8001,MATCH(B4503,Orders!$A$2:$A$8001,0)),7)</f>
        <v>2025-10</v>
      </c>
    </row>
    <row r="4504" customFormat="false" ht="15" hidden="false" customHeight="true" outlineLevel="0" collapsed="false">
      <c r="A4504" s="1" t="s">
        <v>14974</v>
      </c>
      <c r="B4504" s="1" t="s">
        <v>4605</v>
      </c>
      <c r="C4504" s="1" t="s">
        <v>1941</v>
      </c>
      <c r="D4504" s="1" t="n">
        <v>1</v>
      </c>
      <c r="E4504" s="16" t="n">
        <v>2757.65</v>
      </c>
      <c r="F4504" s="17" t="n">
        <v>0.1</v>
      </c>
      <c r="G4504" s="16" t="n">
        <v>2481.89</v>
      </c>
      <c r="I4504" s="1" t="str">
        <f aca="false">INDEX(Products!$C$2:$C$51,MATCH(C4504,Products!$A$2:$A$51,0))</f>
        <v>Fashion</v>
      </c>
      <c r="J4504" s="1" t="str">
        <f aca="false">INDEX(Orders!$E$2:$E$8001,MATCH(B4504,Orders!$A$2:$A$8001,0))</f>
        <v>Returned</v>
      </c>
      <c r="K4504" s="1" t="str">
        <f aca="false">LEFT(INDEX(Orders!$C$2:$C$8001,MATCH(B4504,Orders!$A$2:$A$8001,0)),7)</f>
        <v>2025-10</v>
      </c>
    </row>
    <row r="4505" customFormat="false" ht="15" hidden="false" customHeight="true" outlineLevel="0" collapsed="false">
      <c r="A4505" s="1" t="s">
        <v>14975</v>
      </c>
      <c r="B4505" s="1" t="s">
        <v>4606</v>
      </c>
      <c r="C4505" s="1" t="s">
        <v>1938</v>
      </c>
      <c r="D4505" s="1" t="n">
        <v>1</v>
      </c>
      <c r="E4505" s="16" t="n">
        <v>1572.6</v>
      </c>
      <c r="F4505" s="17" t="n">
        <v>0.05</v>
      </c>
      <c r="G4505" s="16" t="n">
        <v>1493.97</v>
      </c>
      <c r="I4505" s="1" t="str">
        <f aca="false">INDEX(Products!$C$2:$C$51,MATCH(C4505,Products!$A$2:$A$51,0))</f>
        <v>Fashion</v>
      </c>
      <c r="J4505" s="1" t="str">
        <f aca="false">INDEX(Orders!$E$2:$E$8001,MATCH(B4505,Orders!$A$2:$A$8001,0))</f>
        <v>Delivered</v>
      </c>
      <c r="K4505" s="1" t="str">
        <f aca="false">LEFT(INDEX(Orders!$C$2:$C$8001,MATCH(B4505,Orders!$A$2:$A$8001,0)),7)</f>
        <v>2024-11</v>
      </c>
    </row>
    <row r="4506" customFormat="false" ht="15" hidden="false" customHeight="true" outlineLevel="0" collapsed="false">
      <c r="A4506" s="1" t="s">
        <v>14976</v>
      </c>
      <c r="B4506" s="1" t="s">
        <v>4607</v>
      </c>
      <c r="C4506" s="1" t="s">
        <v>1931</v>
      </c>
      <c r="D4506" s="1" t="n">
        <v>1</v>
      </c>
      <c r="E4506" s="16" t="n">
        <v>1111.28</v>
      </c>
      <c r="F4506" s="17" t="n">
        <v>0</v>
      </c>
      <c r="G4506" s="16" t="n">
        <v>1111.28</v>
      </c>
      <c r="I4506" s="1" t="str">
        <f aca="false">INDEX(Products!$C$2:$C$51,MATCH(C4506,Products!$A$2:$A$51,0))</f>
        <v>Electronics</v>
      </c>
      <c r="J4506" s="1" t="str">
        <f aca="false">INDEX(Orders!$E$2:$E$8001,MATCH(B4506,Orders!$A$2:$A$8001,0))</f>
        <v>Returned</v>
      </c>
      <c r="K4506" s="1" t="str">
        <f aca="false">LEFT(INDEX(Orders!$C$2:$C$8001,MATCH(B4506,Orders!$A$2:$A$8001,0)),7)</f>
        <v>2025-10</v>
      </c>
    </row>
    <row r="4507" customFormat="false" ht="15" hidden="false" customHeight="true" outlineLevel="0" collapsed="false">
      <c r="A4507" s="1" t="s">
        <v>14977</v>
      </c>
      <c r="B4507" s="1" t="s">
        <v>4607</v>
      </c>
      <c r="C4507" s="1" t="s">
        <v>1961</v>
      </c>
      <c r="D4507" s="1" t="n">
        <v>1</v>
      </c>
      <c r="E4507" s="16" t="n">
        <v>3493.68</v>
      </c>
      <c r="F4507" s="17" t="n">
        <v>0</v>
      </c>
      <c r="G4507" s="16" t="n">
        <v>3493.68</v>
      </c>
      <c r="I4507" s="1" t="str">
        <f aca="false">INDEX(Products!$C$2:$C$51,MATCH(C4507,Products!$A$2:$A$51,0))</f>
        <v>Home &amp; Kitchen</v>
      </c>
      <c r="J4507" s="1" t="str">
        <f aca="false">INDEX(Orders!$E$2:$E$8001,MATCH(B4507,Orders!$A$2:$A$8001,0))</f>
        <v>Returned</v>
      </c>
      <c r="K4507" s="1" t="str">
        <f aca="false">LEFT(INDEX(Orders!$C$2:$C$8001,MATCH(B4507,Orders!$A$2:$A$8001,0)),7)</f>
        <v>2025-10</v>
      </c>
    </row>
    <row r="4508" customFormat="false" ht="15" hidden="false" customHeight="true" outlineLevel="0" collapsed="false">
      <c r="A4508" s="1" t="s">
        <v>14978</v>
      </c>
      <c r="B4508" s="1" t="s">
        <v>4608</v>
      </c>
      <c r="C4508" s="1" t="s">
        <v>1997</v>
      </c>
      <c r="D4508" s="1" t="n">
        <v>1</v>
      </c>
      <c r="E4508" s="16" t="n">
        <v>311.15</v>
      </c>
      <c r="F4508" s="17" t="n">
        <v>0</v>
      </c>
      <c r="G4508" s="16" t="n">
        <v>311.15</v>
      </c>
      <c r="I4508" s="1" t="str">
        <f aca="false">INDEX(Products!$C$2:$C$51,MATCH(C4508,Products!$A$2:$A$51,0))</f>
        <v>Sports &amp; Fitness</v>
      </c>
      <c r="J4508" s="1" t="str">
        <f aca="false">INDEX(Orders!$E$2:$E$8001,MATCH(B4508,Orders!$A$2:$A$8001,0))</f>
        <v>Delivered</v>
      </c>
      <c r="K4508" s="1" t="str">
        <f aca="false">LEFT(INDEX(Orders!$C$2:$C$8001,MATCH(B4508,Orders!$A$2:$A$8001,0)),7)</f>
        <v>2024-04</v>
      </c>
    </row>
    <row r="4509" customFormat="false" ht="15" hidden="false" customHeight="true" outlineLevel="0" collapsed="false">
      <c r="A4509" s="1" t="s">
        <v>14979</v>
      </c>
      <c r="B4509" s="1" t="s">
        <v>4608</v>
      </c>
      <c r="C4509" s="1" t="s">
        <v>1967</v>
      </c>
      <c r="D4509" s="1" t="n">
        <v>1</v>
      </c>
      <c r="E4509" s="16" t="n">
        <v>6822.61</v>
      </c>
      <c r="F4509" s="17" t="n">
        <v>0.05</v>
      </c>
      <c r="G4509" s="16" t="n">
        <v>6481.48</v>
      </c>
      <c r="I4509" s="1" t="str">
        <f aca="false">INDEX(Products!$C$2:$C$51,MATCH(C4509,Products!$A$2:$A$51,0))</f>
        <v>Home &amp; Kitchen</v>
      </c>
      <c r="J4509" s="1" t="str">
        <f aca="false">INDEX(Orders!$E$2:$E$8001,MATCH(B4509,Orders!$A$2:$A$8001,0))</f>
        <v>Delivered</v>
      </c>
      <c r="K4509" s="1" t="str">
        <f aca="false">LEFT(INDEX(Orders!$C$2:$C$8001,MATCH(B4509,Orders!$A$2:$A$8001,0)),7)</f>
        <v>2024-04</v>
      </c>
    </row>
    <row r="4510" customFormat="false" ht="15" hidden="false" customHeight="true" outlineLevel="0" collapsed="false">
      <c r="A4510" s="1" t="s">
        <v>14980</v>
      </c>
      <c r="B4510" s="1" t="s">
        <v>4609</v>
      </c>
      <c r="C4510" s="1" t="s">
        <v>1998</v>
      </c>
      <c r="D4510" s="1" t="n">
        <v>2</v>
      </c>
      <c r="E4510" s="16" t="n">
        <v>1335.85</v>
      </c>
      <c r="F4510" s="17" t="n">
        <v>0.05</v>
      </c>
      <c r="G4510" s="16" t="n">
        <v>2538.11</v>
      </c>
      <c r="I4510" s="1" t="str">
        <f aca="false">INDEX(Products!$C$2:$C$51,MATCH(C4510,Products!$A$2:$A$51,0))</f>
        <v>Sports &amp; Fitness</v>
      </c>
      <c r="J4510" s="1" t="str">
        <f aca="false">INDEX(Orders!$E$2:$E$8001,MATCH(B4510,Orders!$A$2:$A$8001,0))</f>
        <v>Returned</v>
      </c>
      <c r="K4510" s="1" t="str">
        <f aca="false">LEFT(INDEX(Orders!$C$2:$C$8001,MATCH(B4510,Orders!$A$2:$A$8001,0)),7)</f>
        <v>2025-02</v>
      </c>
    </row>
    <row r="4511" customFormat="false" ht="15" hidden="false" customHeight="true" outlineLevel="0" collapsed="false">
      <c r="A4511" s="1" t="s">
        <v>14981</v>
      </c>
      <c r="B4511" s="1" t="s">
        <v>4609</v>
      </c>
      <c r="C4511" s="1" t="s">
        <v>2006</v>
      </c>
      <c r="D4511" s="1" t="n">
        <v>1</v>
      </c>
      <c r="E4511" s="16" t="n">
        <v>482.17</v>
      </c>
      <c r="F4511" s="17" t="n">
        <v>0.1</v>
      </c>
      <c r="G4511" s="16" t="n">
        <v>433.95</v>
      </c>
      <c r="I4511" s="1" t="str">
        <f aca="false">INDEX(Products!$C$2:$C$51,MATCH(C4511,Products!$A$2:$A$51,0))</f>
        <v>Books &amp; Stationery</v>
      </c>
      <c r="J4511" s="1" t="str">
        <f aca="false">INDEX(Orders!$E$2:$E$8001,MATCH(B4511,Orders!$A$2:$A$8001,0))</f>
        <v>Returned</v>
      </c>
      <c r="K4511" s="1" t="str">
        <f aca="false">LEFT(INDEX(Orders!$C$2:$C$8001,MATCH(B4511,Orders!$A$2:$A$8001,0)),7)</f>
        <v>2025-02</v>
      </c>
    </row>
    <row r="4512" customFormat="false" ht="15" hidden="false" customHeight="true" outlineLevel="0" collapsed="false">
      <c r="A4512" s="1" t="s">
        <v>14982</v>
      </c>
      <c r="B4512" s="1" t="s">
        <v>4610</v>
      </c>
      <c r="C4512" s="1" t="s">
        <v>1959</v>
      </c>
      <c r="D4512" s="1" t="n">
        <v>2</v>
      </c>
      <c r="E4512" s="16" t="n">
        <v>2142.79</v>
      </c>
      <c r="F4512" s="17" t="n">
        <v>0.05</v>
      </c>
      <c r="G4512" s="16" t="n">
        <v>4071.3</v>
      </c>
      <c r="I4512" s="1" t="str">
        <f aca="false">INDEX(Products!$C$2:$C$51,MATCH(C4512,Products!$A$2:$A$51,0))</f>
        <v>Home &amp; Kitchen</v>
      </c>
      <c r="J4512" s="1" t="str">
        <f aca="false">INDEX(Orders!$E$2:$E$8001,MATCH(B4512,Orders!$A$2:$A$8001,0))</f>
        <v>Delivered</v>
      </c>
      <c r="K4512" s="1" t="str">
        <f aca="false">LEFT(INDEX(Orders!$C$2:$C$8001,MATCH(B4512,Orders!$A$2:$A$8001,0)),7)</f>
        <v>2025-04</v>
      </c>
    </row>
    <row r="4513" customFormat="false" ht="15" hidden="false" customHeight="true" outlineLevel="0" collapsed="false">
      <c r="A4513" s="1" t="s">
        <v>14983</v>
      </c>
      <c r="B4513" s="1" t="s">
        <v>4610</v>
      </c>
      <c r="C4513" s="1" t="s">
        <v>1930</v>
      </c>
      <c r="D4513" s="1" t="n">
        <v>1</v>
      </c>
      <c r="E4513" s="16" t="n">
        <v>2398.35</v>
      </c>
      <c r="F4513" s="17" t="n">
        <v>0</v>
      </c>
      <c r="G4513" s="16" t="n">
        <v>2398.35</v>
      </c>
      <c r="I4513" s="1" t="str">
        <f aca="false">INDEX(Products!$C$2:$C$51,MATCH(C4513,Products!$A$2:$A$51,0))</f>
        <v>Electronics</v>
      </c>
      <c r="J4513" s="1" t="str">
        <f aca="false">INDEX(Orders!$E$2:$E$8001,MATCH(B4513,Orders!$A$2:$A$8001,0))</f>
        <v>Delivered</v>
      </c>
      <c r="K4513" s="1" t="str">
        <f aca="false">LEFT(INDEX(Orders!$C$2:$C$8001,MATCH(B4513,Orders!$A$2:$A$8001,0)),7)</f>
        <v>2025-04</v>
      </c>
    </row>
    <row r="4514" customFormat="false" ht="15" hidden="false" customHeight="true" outlineLevel="0" collapsed="false">
      <c r="A4514" s="1" t="s">
        <v>14984</v>
      </c>
      <c r="B4514" s="1" t="s">
        <v>4611</v>
      </c>
      <c r="C4514" s="1" t="s">
        <v>2007</v>
      </c>
      <c r="D4514" s="1" t="n">
        <v>3</v>
      </c>
      <c r="E4514" s="16" t="n">
        <v>750.27</v>
      </c>
      <c r="F4514" s="17" t="n">
        <v>0.2</v>
      </c>
      <c r="G4514" s="16" t="n">
        <v>1800.65</v>
      </c>
      <c r="I4514" s="1" t="str">
        <f aca="false">INDEX(Products!$C$2:$C$51,MATCH(C4514,Products!$A$2:$A$51,0))</f>
        <v>Books &amp; Stationery</v>
      </c>
      <c r="J4514" s="1" t="str">
        <f aca="false">INDEX(Orders!$E$2:$E$8001,MATCH(B4514,Orders!$A$2:$A$8001,0))</f>
        <v>Delivered</v>
      </c>
      <c r="K4514" s="1" t="str">
        <f aca="false">LEFT(INDEX(Orders!$C$2:$C$8001,MATCH(B4514,Orders!$A$2:$A$8001,0)),7)</f>
        <v>2024-10</v>
      </c>
    </row>
    <row r="4515" customFormat="false" ht="15" hidden="false" customHeight="true" outlineLevel="0" collapsed="false">
      <c r="A4515" s="1" t="s">
        <v>14985</v>
      </c>
      <c r="B4515" s="1" t="s">
        <v>4611</v>
      </c>
      <c r="C4515" s="1" t="s">
        <v>1988</v>
      </c>
      <c r="D4515" s="1" t="n">
        <v>1</v>
      </c>
      <c r="E4515" s="16" t="n">
        <v>681.07</v>
      </c>
      <c r="F4515" s="17" t="n">
        <v>0.05</v>
      </c>
      <c r="G4515" s="16" t="n">
        <v>647.02</v>
      </c>
      <c r="I4515" s="1" t="str">
        <f aca="false">INDEX(Products!$C$2:$C$51,MATCH(C4515,Products!$A$2:$A$51,0))</f>
        <v>Sports &amp; Fitness</v>
      </c>
      <c r="J4515" s="1" t="str">
        <f aca="false">INDEX(Orders!$E$2:$E$8001,MATCH(B4515,Orders!$A$2:$A$8001,0))</f>
        <v>Delivered</v>
      </c>
      <c r="K4515" s="1" t="str">
        <f aca="false">LEFT(INDEX(Orders!$C$2:$C$8001,MATCH(B4515,Orders!$A$2:$A$8001,0)),7)</f>
        <v>2024-10</v>
      </c>
    </row>
    <row r="4516" customFormat="false" ht="15" hidden="false" customHeight="true" outlineLevel="0" collapsed="false">
      <c r="A4516" s="1" t="s">
        <v>14986</v>
      </c>
      <c r="B4516" s="1" t="s">
        <v>4612</v>
      </c>
      <c r="C4516" s="1" t="s">
        <v>1930</v>
      </c>
      <c r="D4516" s="1" t="n">
        <v>1</v>
      </c>
      <c r="E4516" s="16" t="n">
        <v>2398.35</v>
      </c>
      <c r="F4516" s="17" t="n">
        <v>0.15</v>
      </c>
      <c r="G4516" s="16" t="n">
        <v>2038.6</v>
      </c>
      <c r="I4516" s="1" t="str">
        <f aca="false">INDEX(Products!$C$2:$C$51,MATCH(C4516,Products!$A$2:$A$51,0))</f>
        <v>Electronics</v>
      </c>
      <c r="J4516" s="1" t="str">
        <f aca="false">INDEX(Orders!$E$2:$E$8001,MATCH(B4516,Orders!$A$2:$A$8001,0))</f>
        <v>Delivered</v>
      </c>
      <c r="K4516" s="1" t="str">
        <f aca="false">LEFT(INDEX(Orders!$C$2:$C$8001,MATCH(B4516,Orders!$A$2:$A$8001,0)),7)</f>
        <v>2025-03</v>
      </c>
    </row>
    <row r="4517" customFormat="false" ht="15" hidden="false" customHeight="true" outlineLevel="0" collapsed="false">
      <c r="A4517" s="1" t="s">
        <v>14987</v>
      </c>
      <c r="B4517" s="1" t="s">
        <v>4612</v>
      </c>
      <c r="C4517" s="1" t="s">
        <v>1982</v>
      </c>
      <c r="D4517" s="1" t="n">
        <v>2</v>
      </c>
      <c r="E4517" s="16" t="n">
        <v>1808.21</v>
      </c>
      <c r="F4517" s="17" t="n">
        <v>0</v>
      </c>
      <c r="G4517" s="16" t="n">
        <v>3616.42</v>
      </c>
      <c r="I4517" s="1" t="str">
        <f aca="false">INDEX(Products!$C$2:$C$51,MATCH(C4517,Products!$A$2:$A$51,0))</f>
        <v>Beauty &amp; Personal Care</v>
      </c>
      <c r="J4517" s="1" t="str">
        <f aca="false">INDEX(Orders!$E$2:$E$8001,MATCH(B4517,Orders!$A$2:$A$8001,0))</f>
        <v>Delivered</v>
      </c>
      <c r="K4517" s="1" t="str">
        <f aca="false">LEFT(INDEX(Orders!$C$2:$C$8001,MATCH(B4517,Orders!$A$2:$A$8001,0)),7)</f>
        <v>2025-03</v>
      </c>
    </row>
    <row r="4518" customFormat="false" ht="15" hidden="false" customHeight="true" outlineLevel="0" collapsed="false">
      <c r="A4518" s="1" t="s">
        <v>14988</v>
      </c>
      <c r="B4518" s="1" t="s">
        <v>4613</v>
      </c>
      <c r="C4518" s="1" t="s">
        <v>1940</v>
      </c>
      <c r="D4518" s="1" t="n">
        <v>2</v>
      </c>
      <c r="E4518" s="16" t="n">
        <v>2374.52</v>
      </c>
      <c r="F4518" s="17" t="n">
        <v>0.1</v>
      </c>
      <c r="G4518" s="16" t="n">
        <v>4274.14</v>
      </c>
      <c r="I4518" s="1" t="str">
        <f aca="false">INDEX(Products!$C$2:$C$51,MATCH(C4518,Products!$A$2:$A$51,0))</f>
        <v>Fashion</v>
      </c>
      <c r="J4518" s="1" t="str">
        <f aca="false">INDEX(Orders!$E$2:$E$8001,MATCH(B4518,Orders!$A$2:$A$8001,0))</f>
        <v>Cancelled</v>
      </c>
      <c r="K4518" s="1" t="str">
        <f aca="false">LEFT(INDEX(Orders!$C$2:$C$8001,MATCH(B4518,Orders!$A$2:$A$8001,0)),7)</f>
        <v>2025-08</v>
      </c>
    </row>
    <row r="4519" customFormat="false" ht="15" hidden="false" customHeight="true" outlineLevel="0" collapsed="false">
      <c r="A4519" s="1" t="s">
        <v>14989</v>
      </c>
      <c r="B4519" s="1" t="s">
        <v>4613</v>
      </c>
      <c r="C4519" s="1" t="s">
        <v>1961</v>
      </c>
      <c r="D4519" s="1" t="n">
        <v>3</v>
      </c>
      <c r="E4519" s="16" t="n">
        <v>3493.68</v>
      </c>
      <c r="F4519" s="17" t="n">
        <v>0.1</v>
      </c>
      <c r="G4519" s="16" t="n">
        <v>9432.94</v>
      </c>
      <c r="I4519" s="1" t="str">
        <f aca="false">INDEX(Products!$C$2:$C$51,MATCH(C4519,Products!$A$2:$A$51,0))</f>
        <v>Home &amp; Kitchen</v>
      </c>
      <c r="J4519" s="1" t="str">
        <f aca="false">INDEX(Orders!$E$2:$E$8001,MATCH(B4519,Orders!$A$2:$A$8001,0))</f>
        <v>Cancelled</v>
      </c>
      <c r="K4519" s="1" t="str">
        <f aca="false">LEFT(INDEX(Orders!$C$2:$C$8001,MATCH(B4519,Orders!$A$2:$A$8001,0)),7)</f>
        <v>2025-08</v>
      </c>
    </row>
    <row r="4520" customFormat="false" ht="15" hidden="false" customHeight="true" outlineLevel="0" collapsed="false">
      <c r="A4520" s="1" t="s">
        <v>14990</v>
      </c>
      <c r="B4520" s="1" t="s">
        <v>4614</v>
      </c>
      <c r="C4520" s="1" t="s">
        <v>1940</v>
      </c>
      <c r="D4520" s="1" t="n">
        <v>1</v>
      </c>
      <c r="E4520" s="16" t="n">
        <v>2374.52</v>
      </c>
      <c r="F4520" s="17" t="n">
        <v>0.1</v>
      </c>
      <c r="G4520" s="16" t="n">
        <v>2137.07</v>
      </c>
      <c r="I4520" s="1" t="str">
        <f aca="false">INDEX(Products!$C$2:$C$51,MATCH(C4520,Products!$A$2:$A$51,0))</f>
        <v>Fashion</v>
      </c>
      <c r="J4520" s="1" t="str">
        <f aca="false">INDEX(Orders!$E$2:$E$8001,MATCH(B4520,Orders!$A$2:$A$8001,0))</f>
        <v>Delivered</v>
      </c>
      <c r="K4520" s="1" t="str">
        <f aca="false">LEFT(INDEX(Orders!$C$2:$C$8001,MATCH(B4520,Orders!$A$2:$A$8001,0)),7)</f>
        <v>2024-04</v>
      </c>
    </row>
    <row r="4521" customFormat="false" ht="15" hidden="false" customHeight="true" outlineLevel="0" collapsed="false">
      <c r="A4521" s="1" t="s">
        <v>14991</v>
      </c>
      <c r="B4521" s="1" t="s">
        <v>4615</v>
      </c>
      <c r="C4521" s="1" t="s">
        <v>2006</v>
      </c>
      <c r="D4521" s="1" t="n">
        <v>1</v>
      </c>
      <c r="E4521" s="16" t="n">
        <v>482.17</v>
      </c>
      <c r="F4521" s="17" t="n">
        <v>0.05</v>
      </c>
      <c r="G4521" s="16" t="n">
        <v>458.06</v>
      </c>
      <c r="I4521" s="1" t="str">
        <f aca="false">INDEX(Products!$C$2:$C$51,MATCH(C4521,Products!$A$2:$A$51,0))</f>
        <v>Books &amp; Stationery</v>
      </c>
      <c r="J4521" s="1" t="str">
        <f aca="false">INDEX(Orders!$E$2:$E$8001,MATCH(B4521,Orders!$A$2:$A$8001,0))</f>
        <v>Delivered</v>
      </c>
      <c r="K4521" s="1" t="str">
        <f aca="false">LEFT(INDEX(Orders!$C$2:$C$8001,MATCH(B4521,Orders!$A$2:$A$8001,0)),7)</f>
        <v>2025-04</v>
      </c>
    </row>
    <row r="4522" customFormat="false" ht="15" hidden="false" customHeight="true" outlineLevel="0" collapsed="false">
      <c r="A4522" s="1" t="s">
        <v>14992</v>
      </c>
      <c r="B4522" s="1" t="s">
        <v>4615</v>
      </c>
      <c r="C4522" s="1" t="s">
        <v>2007</v>
      </c>
      <c r="D4522" s="1" t="n">
        <v>1</v>
      </c>
      <c r="E4522" s="16" t="n">
        <v>750.27</v>
      </c>
      <c r="F4522" s="17" t="n">
        <v>0</v>
      </c>
      <c r="G4522" s="16" t="n">
        <v>750.27</v>
      </c>
      <c r="I4522" s="1" t="str">
        <f aca="false">INDEX(Products!$C$2:$C$51,MATCH(C4522,Products!$A$2:$A$51,0))</f>
        <v>Books &amp; Stationery</v>
      </c>
      <c r="J4522" s="1" t="str">
        <f aca="false">INDEX(Orders!$E$2:$E$8001,MATCH(B4522,Orders!$A$2:$A$8001,0))</f>
        <v>Delivered</v>
      </c>
      <c r="K4522" s="1" t="str">
        <f aca="false">LEFT(INDEX(Orders!$C$2:$C$8001,MATCH(B4522,Orders!$A$2:$A$8001,0)),7)</f>
        <v>2025-04</v>
      </c>
    </row>
    <row r="4523" customFormat="false" ht="15" hidden="false" customHeight="true" outlineLevel="0" collapsed="false">
      <c r="A4523" s="1" t="s">
        <v>14993</v>
      </c>
      <c r="B4523" s="1" t="s">
        <v>4615</v>
      </c>
      <c r="C4523" s="1" t="s">
        <v>1937</v>
      </c>
      <c r="D4523" s="1" t="n">
        <v>1</v>
      </c>
      <c r="E4523" s="16" t="n">
        <v>1364.75</v>
      </c>
      <c r="F4523" s="17" t="n">
        <v>0.05</v>
      </c>
      <c r="G4523" s="16" t="n">
        <v>1296.51</v>
      </c>
      <c r="I4523" s="1" t="str">
        <f aca="false">INDEX(Products!$C$2:$C$51,MATCH(C4523,Products!$A$2:$A$51,0))</f>
        <v>Fashion</v>
      </c>
      <c r="J4523" s="1" t="str">
        <f aca="false">INDEX(Orders!$E$2:$E$8001,MATCH(B4523,Orders!$A$2:$A$8001,0))</f>
        <v>Delivered</v>
      </c>
      <c r="K4523" s="1" t="str">
        <f aca="false">LEFT(INDEX(Orders!$C$2:$C$8001,MATCH(B4523,Orders!$A$2:$A$8001,0)),7)</f>
        <v>2025-04</v>
      </c>
    </row>
    <row r="4524" customFormat="false" ht="15" hidden="false" customHeight="true" outlineLevel="0" collapsed="false">
      <c r="A4524" s="1" t="s">
        <v>14994</v>
      </c>
      <c r="B4524" s="1" t="s">
        <v>4616</v>
      </c>
      <c r="C4524" s="1" t="s">
        <v>2007</v>
      </c>
      <c r="D4524" s="1" t="n">
        <v>2</v>
      </c>
      <c r="E4524" s="16" t="n">
        <v>750.27</v>
      </c>
      <c r="F4524" s="17" t="n">
        <v>0</v>
      </c>
      <c r="G4524" s="16" t="n">
        <v>1500.54</v>
      </c>
      <c r="I4524" s="1" t="str">
        <f aca="false">INDEX(Products!$C$2:$C$51,MATCH(C4524,Products!$A$2:$A$51,0))</f>
        <v>Books &amp; Stationery</v>
      </c>
      <c r="J4524" s="1" t="str">
        <f aca="false">INDEX(Orders!$E$2:$E$8001,MATCH(B4524,Orders!$A$2:$A$8001,0))</f>
        <v>Delivered</v>
      </c>
      <c r="K4524" s="1" t="str">
        <f aca="false">LEFT(INDEX(Orders!$C$2:$C$8001,MATCH(B4524,Orders!$A$2:$A$8001,0)),7)</f>
        <v>2025-03</v>
      </c>
    </row>
    <row r="4525" customFormat="false" ht="15" hidden="false" customHeight="true" outlineLevel="0" collapsed="false">
      <c r="A4525" s="1" t="s">
        <v>14995</v>
      </c>
      <c r="B4525" s="1" t="s">
        <v>4617</v>
      </c>
      <c r="C4525" s="1" t="s">
        <v>2000</v>
      </c>
      <c r="D4525" s="1" t="n">
        <v>1</v>
      </c>
      <c r="E4525" s="16" t="n">
        <v>425.08</v>
      </c>
      <c r="F4525" s="17" t="n">
        <v>0.15</v>
      </c>
      <c r="G4525" s="16" t="n">
        <v>361.32</v>
      </c>
      <c r="I4525" s="1" t="str">
        <f aca="false">INDEX(Products!$C$2:$C$51,MATCH(C4525,Products!$A$2:$A$51,0))</f>
        <v>Books &amp; Stationery</v>
      </c>
      <c r="J4525" s="1" t="str">
        <f aca="false">INDEX(Orders!$E$2:$E$8001,MATCH(B4525,Orders!$A$2:$A$8001,0))</f>
        <v>Delivered</v>
      </c>
      <c r="K4525" s="1" t="str">
        <f aca="false">LEFT(INDEX(Orders!$C$2:$C$8001,MATCH(B4525,Orders!$A$2:$A$8001,0)),7)</f>
        <v>2025-08</v>
      </c>
    </row>
    <row r="4526" customFormat="false" ht="15" hidden="false" customHeight="true" outlineLevel="0" collapsed="false">
      <c r="A4526" s="1" t="s">
        <v>14996</v>
      </c>
      <c r="B4526" s="1" t="s">
        <v>4618</v>
      </c>
      <c r="C4526" s="1" t="s">
        <v>1979</v>
      </c>
      <c r="D4526" s="1" t="n">
        <v>1</v>
      </c>
      <c r="E4526" s="16" t="n">
        <v>623</v>
      </c>
      <c r="F4526" s="17" t="n">
        <v>0.05</v>
      </c>
      <c r="G4526" s="16" t="n">
        <v>591.85</v>
      </c>
      <c r="I4526" s="1" t="str">
        <f aca="false">INDEX(Products!$C$2:$C$51,MATCH(C4526,Products!$A$2:$A$51,0))</f>
        <v>Beauty &amp; Personal Care</v>
      </c>
      <c r="J4526" s="1" t="str">
        <f aca="false">INDEX(Orders!$E$2:$E$8001,MATCH(B4526,Orders!$A$2:$A$8001,0))</f>
        <v>Delivered</v>
      </c>
      <c r="K4526" s="1" t="str">
        <f aca="false">LEFT(INDEX(Orders!$C$2:$C$8001,MATCH(B4526,Orders!$A$2:$A$8001,0)),7)</f>
        <v>2025-11</v>
      </c>
    </row>
    <row r="4527" customFormat="false" ht="15" hidden="false" customHeight="true" outlineLevel="0" collapsed="false">
      <c r="A4527" s="1" t="s">
        <v>14997</v>
      </c>
      <c r="B4527" s="1" t="s">
        <v>4619</v>
      </c>
      <c r="C4527" s="1" t="s">
        <v>1976</v>
      </c>
      <c r="D4527" s="1" t="n">
        <v>1</v>
      </c>
      <c r="E4527" s="16" t="n">
        <v>1603.35</v>
      </c>
      <c r="F4527" s="17" t="n">
        <v>0.05</v>
      </c>
      <c r="G4527" s="16" t="n">
        <v>1523.18</v>
      </c>
      <c r="I4527" s="1" t="str">
        <f aca="false">INDEX(Products!$C$2:$C$51,MATCH(C4527,Products!$A$2:$A$51,0))</f>
        <v>Beauty &amp; Personal Care</v>
      </c>
      <c r="J4527" s="1" t="str">
        <f aca="false">INDEX(Orders!$E$2:$E$8001,MATCH(B4527,Orders!$A$2:$A$8001,0))</f>
        <v>Delivered</v>
      </c>
      <c r="K4527" s="1" t="str">
        <f aca="false">LEFT(INDEX(Orders!$C$2:$C$8001,MATCH(B4527,Orders!$A$2:$A$8001,0)),7)</f>
        <v>2024-11</v>
      </c>
    </row>
    <row r="4528" customFormat="false" ht="15" hidden="false" customHeight="true" outlineLevel="0" collapsed="false">
      <c r="A4528" s="1" t="s">
        <v>14998</v>
      </c>
      <c r="B4528" s="1" t="s">
        <v>4619</v>
      </c>
      <c r="C4528" s="1" t="s">
        <v>1953</v>
      </c>
      <c r="D4528" s="1" t="n">
        <v>1</v>
      </c>
      <c r="E4528" s="16" t="n">
        <v>4914.12</v>
      </c>
      <c r="F4528" s="17" t="n">
        <v>0.1</v>
      </c>
      <c r="G4528" s="16" t="n">
        <v>4422.71</v>
      </c>
      <c r="I4528" s="1" t="str">
        <f aca="false">INDEX(Products!$C$2:$C$51,MATCH(C4528,Products!$A$2:$A$51,0))</f>
        <v>Fashion</v>
      </c>
      <c r="J4528" s="1" t="str">
        <f aca="false">INDEX(Orders!$E$2:$E$8001,MATCH(B4528,Orders!$A$2:$A$8001,0))</f>
        <v>Delivered</v>
      </c>
      <c r="K4528" s="1" t="str">
        <f aca="false">LEFT(INDEX(Orders!$C$2:$C$8001,MATCH(B4528,Orders!$A$2:$A$8001,0)),7)</f>
        <v>2024-11</v>
      </c>
    </row>
    <row r="4529" customFormat="false" ht="15" hidden="false" customHeight="true" outlineLevel="0" collapsed="false">
      <c r="A4529" s="1" t="s">
        <v>14999</v>
      </c>
      <c r="B4529" s="1" t="s">
        <v>4619</v>
      </c>
      <c r="C4529" s="1" t="s">
        <v>1940</v>
      </c>
      <c r="D4529" s="1" t="n">
        <v>2</v>
      </c>
      <c r="E4529" s="16" t="n">
        <v>2374.52</v>
      </c>
      <c r="F4529" s="17" t="n">
        <v>0</v>
      </c>
      <c r="G4529" s="16" t="n">
        <v>4749.04</v>
      </c>
      <c r="I4529" s="1" t="str">
        <f aca="false">INDEX(Products!$C$2:$C$51,MATCH(C4529,Products!$A$2:$A$51,0))</f>
        <v>Fashion</v>
      </c>
      <c r="J4529" s="1" t="str">
        <f aca="false">INDEX(Orders!$E$2:$E$8001,MATCH(B4529,Orders!$A$2:$A$8001,0))</f>
        <v>Delivered</v>
      </c>
      <c r="K4529" s="1" t="str">
        <f aca="false">LEFT(INDEX(Orders!$C$2:$C$8001,MATCH(B4529,Orders!$A$2:$A$8001,0)),7)</f>
        <v>2024-11</v>
      </c>
    </row>
    <row r="4530" customFormat="false" ht="15" hidden="false" customHeight="true" outlineLevel="0" collapsed="false">
      <c r="A4530" s="1" t="s">
        <v>15000</v>
      </c>
      <c r="B4530" s="1" t="s">
        <v>4620</v>
      </c>
      <c r="C4530" s="1" t="s">
        <v>1953</v>
      </c>
      <c r="D4530" s="1" t="n">
        <v>1</v>
      </c>
      <c r="E4530" s="16" t="n">
        <v>4914.12</v>
      </c>
      <c r="F4530" s="17" t="n">
        <v>0.05</v>
      </c>
      <c r="G4530" s="16" t="n">
        <v>4668.41</v>
      </c>
      <c r="I4530" s="1" t="str">
        <f aca="false">INDEX(Products!$C$2:$C$51,MATCH(C4530,Products!$A$2:$A$51,0))</f>
        <v>Fashion</v>
      </c>
      <c r="J4530" s="1" t="str">
        <f aca="false">INDEX(Orders!$E$2:$E$8001,MATCH(B4530,Orders!$A$2:$A$8001,0))</f>
        <v>Delivered</v>
      </c>
      <c r="K4530" s="1" t="str">
        <f aca="false">LEFT(INDEX(Orders!$C$2:$C$8001,MATCH(B4530,Orders!$A$2:$A$8001,0)),7)</f>
        <v>2025-03</v>
      </c>
    </row>
    <row r="4531" customFormat="false" ht="15" hidden="false" customHeight="true" outlineLevel="0" collapsed="false">
      <c r="A4531" s="1" t="s">
        <v>15001</v>
      </c>
      <c r="B4531" s="1" t="s">
        <v>4621</v>
      </c>
      <c r="C4531" s="1" t="s">
        <v>1990</v>
      </c>
      <c r="D4531" s="1" t="n">
        <v>2</v>
      </c>
      <c r="E4531" s="16" t="n">
        <v>5311.32</v>
      </c>
      <c r="F4531" s="17" t="n">
        <v>0.05</v>
      </c>
      <c r="G4531" s="16" t="n">
        <v>10091.51</v>
      </c>
      <c r="I4531" s="1" t="str">
        <f aca="false">INDEX(Products!$C$2:$C$51,MATCH(C4531,Products!$A$2:$A$51,0))</f>
        <v>Sports &amp; Fitness</v>
      </c>
      <c r="J4531" s="1" t="str">
        <f aca="false">INDEX(Orders!$E$2:$E$8001,MATCH(B4531,Orders!$A$2:$A$8001,0))</f>
        <v>Delivered</v>
      </c>
      <c r="K4531" s="1" t="str">
        <f aca="false">LEFT(INDEX(Orders!$C$2:$C$8001,MATCH(B4531,Orders!$A$2:$A$8001,0)),7)</f>
        <v>2025-09</v>
      </c>
    </row>
    <row r="4532" customFormat="false" ht="15" hidden="false" customHeight="true" outlineLevel="0" collapsed="false">
      <c r="A4532" s="1" t="s">
        <v>15002</v>
      </c>
      <c r="B4532" s="1" t="s">
        <v>4621</v>
      </c>
      <c r="C4532" s="1" t="s">
        <v>1940</v>
      </c>
      <c r="D4532" s="1" t="n">
        <v>1</v>
      </c>
      <c r="E4532" s="16" t="n">
        <v>2374.52</v>
      </c>
      <c r="F4532" s="17" t="n">
        <v>0.1</v>
      </c>
      <c r="G4532" s="16" t="n">
        <v>2137.07</v>
      </c>
      <c r="I4532" s="1" t="str">
        <f aca="false">INDEX(Products!$C$2:$C$51,MATCH(C4532,Products!$A$2:$A$51,0))</f>
        <v>Fashion</v>
      </c>
      <c r="J4532" s="1" t="str">
        <f aca="false">INDEX(Orders!$E$2:$E$8001,MATCH(B4532,Orders!$A$2:$A$8001,0))</f>
        <v>Delivered</v>
      </c>
      <c r="K4532" s="1" t="str">
        <f aca="false">LEFT(INDEX(Orders!$C$2:$C$8001,MATCH(B4532,Orders!$A$2:$A$8001,0)),7)</f>
        <v>2025-09</v>
      </c>
    </row>
    <row r="4533" customFormat="false" ht="15" hidden="false" customHeight="true" outlineLevel="0" collapsed="false">
      <c r="A4533" s="1" t="s">
        <v>15003</v>
      </c>
      <c r="B4533" s="1" t="s">
        <v>4622</v>
      </c>
      <c r="C4533" s="1" t="s">
        <v>2006</v>
      </c>
      <c r="D4533" s="1" t="n">
        <v>1</v>
      </c>
      <c r="E4533" s="16" t="n">
        <v>482.17</v>
      </c>
      <c r="F4533" s="17" t="n">
        <v>0.05</v>
      </c>
      <c r="G4533" s="16" t="n">
        <v>458.06</v>
      </c>
      <c r="I4533" s="1" t="str">
        <f aca="false">INDEX(Products!$C$2:$C$51,MATCH(C4533,Products!$A$2:$A$51,0))</f>
        <v>Books &amp; Stationery</v>
      </c>
      <c r="J4533" s="1" t="str">
        <f aca="false">INDEX(Orders!$E$2:$E$8001,MATCH(B4533,Orders!$A$2:$A$8001,0))</f>
        <v>Delivered</v>
      </c>
      <c r="K4533" s="1" t="str">
        <f aca="false">LEFT(INDEX(Orders!$C$2:$C$8001,MATCH(B4533,Orders!$A$2:$A$8001,0)),7)</f>
        <v>2024-12</v>
      </c>
    </row>
    <row r="4534" customFormat="false" ht="15" hidden="false" customHeight="true" outlineLevel="0" collapsed="false">
      <c r="A4534" s="1" t="s">
        <v>15004</v>
      </c>
      <c r="B4534" s="1" t="s">
        <v>4623</v>
      </c>
      <c r="C4534" s="1" t="s">
        <v>1988</v>
      </c>
      <c r="D4534" s="1" t="n">
        <v>1</v>
      </c>
      <c r="E4534" s="16" t="n">
        <v>681.07</v>
      </c>
      <c r="F4534" s="17" t="n">
        <v>0.1</v>
      </c>
      <c r="G4534" s="16" t="n">
        <v>612.96</v>
      </c>
      <c r="I4534" s="1" t="str">
        <f aca="false">INDEX(Products!$C$2:$C$51,MATCH(C4534,Products!$A$2:$A$51,0))</f>
        <v>Sports &amp; Fitness</v>
      </c>
      <c r="J4534" s="1" t="str">
        <f aca="false">INDEX(Orders!$E$2:$E$8001,MATCH(B4534,Orders!$A$2:$A$8001,0))</f>
        <v>Delivered</v>
      </c>
      <c r="K4534" s="1" t="str">
        <f aca="false">LEFT(INDEX(Orders!$C$2:$C$8001,MATCH(B4534,Orders!$A$2:$A$8001,0)),7)</f>
        <v>2025-04</v>
      </c>
    </row>
    <row r="4535" customFormat="false" ht="15" hidden="false" customHeight="true" outlineLevel="0" collapsed="false">
      <c r="A4535" s="1" t="s">
        <v>15005</v>
      </c>
      <c r="B4535" s="1" t="s">
        <v>4623</v>
      </c>
      <c r="C4535" s="1" t="s">
        <v>2002</v>
      </c>
      <c r="D4535" s="1" t="n">
        <v>1</v>
      </c>
      <c r="E4535" s="16" t="n">
        <v>392.75</v>
      </c>
      <c r="F4535" s="17" t="n">
        <v>0.1</v>
      </c>
      <c r="G4535" s="16" t="n">
        <v>353.48</v>
      </c>
      <c r="I4535" s="1" t="str">
        <f aca="false">INDEX(Products!$C$2:$C$51,MATCH(C4535,Products!$A$2:$A$51,0))</f>
        <v>Books &amp; Stationery</v>
      </c>
      <c r="J4535" s="1" t="str">
        <f aca="false">INDEX(Orders!$E$2:$E$8001,MATCH(B4535,Orders!$A$2:$A$8001,0))</f>
        <v>Delivered</v>
      </c>
      <c r="K4535" s="1" t="str">
        <f aca="false">LEFT(INDEX(Orders!$C$2:$C$8001,MATCH(B4535,Orders!$A$2:$A$8001,0)),7)</f>
        <v>2025-04</v>
      </c>
    </row>
    <row r="4536" customFormat="false" ht="15" hidden="false" customHeight="true" outlineLevel="0" collapsed="false">
      <c r="A4536" s="1" t="s">
        <v>15006</v>
      </c>
      <c r="B4536" s="1" t="s">
        <v>4623</v>
      </c>
      <c r="C4536" s="1" t="s">
        <v>1969</v>
      </c>
      <c r="D4536" s="1" t="n">
        <v>1</v>
      </c>
      <c r="E4536" s="16" t="n">
        <v>9171.98</v>
      </c>
      <c r="F4536" s="17" t="n">
        <v>0.1</v>
      </c>
      <c r="G4536" s="16" t="n">
        <v>8254.78</v>
      </c>
      <c r="I4536" s="1" t="str">
        <f aca="false">INDEX(Products!$C$2:$C$51,MATCH(C4536,Products!$A$2:$A$51,0))</f>
        <v>Home &amp; Kitchen</v>
      </c>
      <c r="J4536" s="1" t="str">
        <f aca="false">INDEX(Orders!$E$2:$E$8001,MATCH(B4536,Orders!$A$2:$A$8001,0))</f>
        <v>Delivered</v>
      </c>
      <c r="K4536" s="1" t="str">
        <f aca="false">LEFT(INDEX(Orders!$C$2:$C$8001,MATCH(B4536,Orders!$A$2:$A$8001,0)),7)</f>
        <v>2025-04</v>
      </c>
    </row>
    <row r="4537" customFormat="false" ht="15" hidden="false" customHeight="true" outlineLevel="0" collapsed="false">
      <c r="A4537" s="1" t="s">
        <v>15007</v>
      </c>
      <c r="B4537" s="1" t="s">
        <v>4624</v>
      </c>
      <c r="C4537" s="1" t="s">
        <v>2006</v>
      </c>
      <c r="D4537" s="1" t="n">
        <v>1</v>
      </c>
      <c r="E4537" s="16" t="n">
        <v>482.17</v>
      </c>
      <c r="F4537" s="17" t="n">
        <v>0.05</v>
      </c>
      <c r="G4537" s="16" t="n">
        <v>458.06</v>
      </c>
      <c r="I4537" s="1" t="str">
        <f aca="false">INDEX(Products!$C$2:$C$51,MATCH(C4537,Products!$A$2:$A$51,0))</f>
        <v>Books &amp; Stationery</v>
      </c>
      <c r="J4537" s="1" t="str">
        <f aca="false">INDEX(Orders!$E$2:$E$8001,MATCH(B4537,Orders!$A$2:$A$8001,0))</f>
        <v>Delivered</v>
      </c>
      <c r="K4537" s="1" t="str">
        <f aca="false">LEFT(INDEX(Orders!$C$2:$C$8001,MATCH(B4537,Orders!$A$2:$A$8001,0)),7)</f>
        <v>2025-10</v>
      </c>
    </row>
    <row r="4538" customFormat="false" ht="15" hidden="false" customHeight="true" outlineLevel="0" collapsed="false">
      <c r="A4538" s="1" t="s">
        <v>15008</v>
      </c>
      <c r="B4538" s="1" t="s">
        <v>4625</v>
      </c>
      <c r="C4538" s="1" t="s">
        <v>2006</v>
      </c>
      <c r="D4538" s="1" t="n">
        <v>1</v>
      </c>
      <c r="E4538" s="16" t="n">
        <v>482.17</v>
      </c>
      <c r="F4538" s="17" t="n">
        <v>0.05</v>
      </c>
      <c r="G4538" s="16" t="n">
        <v>458.06</v>
      </c>
      <c r="I4538" s="1" t="str">
        <f aca="false">INDEX(Products!$C$2:$C$51,MATCH(C4538,Products!$A$2:$A$51,0))</f>
        <v>Books &amp; Stationery</v>
      </c>
      <c r="J4538" s="1" t="str">
        <f aca="false">INDEX(Orders!$E$2:$E$8001,MATCH(B4538,Orders!$A$2:$A$8001,0))</f>
        <v>Delivered</v>
      </c>
      <c r="K4538" s="1" t="str">
        <f aca="false">LEFT(INDEX(Orders!$C$2:$C$8001,MATCH(B4538,Orders!$A$2:$A$8001,0)),7)</f>
        <v>2025-04</v>
      </c>
    </row>
    <row r="4539" customFormat="false" ht="15" hidden="false" customHeight="true" outlineLevel="0" collapsed="false">
      <c r="A4539" s="1" t="s">
        <v>15009</v>
      </c>
      <c r="B4539" s="1" t="s">
        <v>4625</v>
      </c>
      <c r="C4539" s="1" t="s">
        <v>1976</v>
      </c>
      <c r="D4539" s="1" t="n">
        <v>2</v>
      </c>
      <c r="E4539" s="16" t="n">
        <v>1603.35</v>
      </c>
      <c r="F4539" s="17" t="n">
        <v>0</v>
      </c>
      <c r="G4539" s="16" t="n">
        <v>3206.7</v>
      </c>
      <c r="I4539" s="1" t="str">
        <f aca="false">INDEX(Products!$C$2:$C$51,MATCH(C4539,Products!$A$2:$A$51,0))</f>
        <v>Beauty &amp; Personal Care</v>
      </c>
      <c r="J4539" s="1" t="str">
        <f aca="false">INDEX(Orders!$E$2:$E$8001,MATCH(B4539,Orders!$A$2:$A$8001,0))</f>
        <v>Delivered</v>
      </c>
      <c r="K4539" s="1" t="str">
        <f aca="false">LEFT(INDEX(Orders!$C$2:$C$8001,MATCH(B4539,Orders!$A$2:$A$8001,0)),7)</f>
        <v>2025-04</v>
      </c>
    </row>
    <row r="4540" customFormat="false" ht="15" hidden="false" customHeight="true" outlineLevel="0" collapsed="false">
      <c r="A4540" s="1" t="s">
        <v>15010</v>
      </c>
      <c r="B4540" s="1" t="s">
        <v>4626</v>
      </c>
      <c r="C4540" s="1" t="s">
        <v>1961</v>
      </c>
      <c r="D4540" s="1" t="n">
        <v>1</v>
      </c>
      <c r="E4540" s="16" t="n">
        <v>3493.68</v>
      </c>
      <c r="F4540" s="17" t="n">
        <v>0</v>
      </c>
      <c r="G4540" s="16" t="n">
        <v>3493.68</v>
      </c>
      <c r="I4540" s="1" t="str">
        <f aca="false">INDEX(Products!$C$2:$C$51,MATCH(C4540,Products!$A$2:$A$51,0))</f>
        <v>Home &amp; Kitchen</v>
      </c>
      <c r="J4540" s="1" t="str">
        <f aca="false">INDEX(Orders!$E$2:$E$8001,MATCH(B4540,Orders!$A$2:$A$8001,0))</f>
        <v>Delivered</v>
      </c>
      <c r="K4540" s="1" t="str">
        <f aca="false">LEFT(INDEX(Orders!$C$2:$C$8001,MATCH(B4540,Orders!$A$2:$A$8001,0)),7)</f>
        <v>2024-12</v>
      </c>
    </row>
    <row r="4541" customFormat="false" ht="15" hidden="false" customHeight="true" outlineLevel="0" collapsed="false">
      <c r="A4541" s="1" t="s">
        <v>15011</v>
      </c>
      <c r="B4541" s="1" t="s">
        <v>4626</v>
      </c>
      <c r="C4541" s="1" t="s">
        <v>1959</v>
      </c>
      <c r="D4541" s="1" t="n">
        <v>1</v>
      </c>
      <c r="E4541" s="16" t="n">
        <v>2142.79</v>
      </c>
      <c r="F4541" s="17" t="n">
        <v>0</v>
      </c>
      <c r="G4541" s="16" t="n">
        <v>2142.79</v>
      </c>
      <c r="I4541" s="1" t="str">
        <f aca="false">INDEX(Products!$C$2:$C$51,MATCH(C4541,Products!$A$2:$A$51,0))</f>
        <v>Home &amp; Kitchen</v>
      </c>
      <c r="J4541" s="1" t="str">
        <f aca="false">INDEX(Orders!$E$2:$E$8001,MATCH(B4541,Orders!$A$2:$A$8001,0))</f>
        <v>Delivered</v>
      </c>
      <c r="K4541" s="1" t="str">
        <f aca="false">LEFT(INDEX(Orders!$C$2:$C$8001,MATCH(B4541,Orders!$A$2:$A$8001,0)),7)</f>
        <v>2024-12</v>
      </c>
    </row>
    <row r="4542" customFormat="false" ht="15" hidden="false" customHeight="true" outlineLevel="0" collapsed="false">
      <c r="A4542" s="1" t="s">
        <v>15012</v>
      </c>
      <c r="B4542" s="1" t="s">
        <v>4626</v>
      </c>
      <c r="C4542" s="1" t="s">
        <v>1918</v>
      </c>
      <c r="D4542" s="1" t="n">
        <v>2</v>
      </c>
      <c r="E4542" s="16" t="n">
        <v>2978.99</v>
      </c>
      <c r="F4542" s="17" t="n">
        <v>0</v>
      </c>
      <c r="G4542" s="16" t="n">
        <v>5957.98</v>
      </c>
      <c r="I4542" s="1" t="str">
        <f aca="false">INDEX(Products!$C$2:$C$51,MATCH(C4542,Products!$A$2:$A$51,0))</f>
        <v>Electronics</v>
      </c>
      <c r="J4542" s="1" t="str">
        <f aca="false">INDEX(Orders!$E$2:$E$8001,MATCH(B4542,Orders!$A$2:$A$8001,0))</f>
        <v>Delivered</v>
      </c>
      <c r="K4542" s="1" t="str">
        <f aca="false">LEFT(INDEX(Orders!$C$2:$C$8001,MATCH(B4542,Orders!$A$2:$A$8001,0)),7)</f>
        <v>2024-12</v>
      </c>
    </row>
    <row r="4543" customFormat="false" ht="15" hidden="false" customHeight="true" outlineLevel="0" collapsed="false">
      <c r="A4543" s="1" t="s">
        <v>15013</v>
      </c>
      <c r="B4543" s="1" t="s">
        <v>4626</v>
      </c>
      <c r="C4543" s="1" t="s">
        <v>1990</v>
      </c>
      <c r="D4543" s="1" t="n">
        <v>1</v>
      </c>
      <c r="E4543" s="16" t="n">
        <v>5311.32</v>
      </c>
      <c r="F4543" s="17" t="n">
        <v>0</v>
      </c>
      <c r="G4543" s="16" t="n">
        <v>5311.32</v>
      </c>
      <c r="I4543" s="1" t="str">
        <f aca="false">INDEX(Products!$C$2:$C$51,MATCH(C4543,Products!$A$2:$A$51,0))</f>
        <v>Sports &amp; Fitness</v>
      </c>
      <c r="J4543" s="1" t="str">
        <f aca="false">INDEX(Orders!$E$2:$E$8001,MATCH(B4543,Orders!$A$2:$A$8001,0))</f>
        <v>Delivered</v>
      </c>
      <c r="K4543" s="1" t="str">
        <f aca="false">LEFT(INDEX(Orders!$C$2:$C$8001,MATCH(B4543,Orders!$A$2:$A$8001,0)),7)</f>
        <v>2024-12</v>
      </c>
    </row>
    <row r="4544" customFormat="false" ht="15" hidden="false" customHeight="true" outlineLevel="0" collapsed="false">
      <c r="A4544" s="1" t="s">
        <v>15014</v>
      </c>
      <c r="B4544" s="1" t="s">
        <v>4627</v>
      </c>
      <c r="C4544" s="1" t="s">
        <v>1997</v>
      </c>
      <c r="D4544" s="1" t="n">
        <v>1</v>
      </c>
      <c r="E4544" s="16" t="n">
        <v>311.15</v>
      </c>
      <c r="F4544" s="17" t="n">
        <v>0.1</v>
      </c>
      <c r="G4544" s="16" t="n">
        <v>280.03</v>
      </c>
      <c r="I4544" s="1" t="str">
        <f aca="false">INDEX(Products!$C$2:$C$51,MATCH(C4544,Products!$A$2:$A$51,0))</f>
        <v>Sports &amp; Fitness</v>
      </c>
      <c r="J4544" s="1" t="str">
        <f aca="false">INDEX(Orders!$E$2:$E$8001,MATCH(B4544,Orders!$A$2:$A$8001,0))</f>
        <v>Delivered</v>
      </c>
      <c r="K4544" s="1" t="str">
        <f aca="false">LEFT(INDEX(Orders!$C$2:$C$8001,MATCH(B4544,Orders!$A$2:$A$8001,0)),7)</f>
        <v>2025-03</v>
      </c>
    </row>
    <row r="4545" customFormat="false" ht="15" hidden="false" customHeight="true" outlineLevel="0" collapsed="false">
      <c r="A4545" s="1" t="s">
        <v>15015</v>
      </c>
      <c r="B4545" s="1" t="s">
        <v>4628</v>
      </c>
      <c r="C4545" s="1" t="s">
        <v>2007</v>
      </c>
      <c r="D4545" s="1" t="n">
        <v>1</v>
      </c>
      <c r="E4545" s="16" t="n">
        <v>750.27</v>
      </c>
      <c r="F4545" s="17" t="n">
        <v>0.1</v>
      </c>
      <c r="G4545" s="16" t="n">
        <v>675.24</v>
      </c>
      <c r="I4545" s="1" t="str">
        <f aca="false">INDEX(Products!$C$2:$C$51,MATCH(C4545,Products!$A$2:$A$51,0))</f>
        <v>Books &amp; Stationery</v>
      </c>
      <c r="J4545" s="1" t="str">
        <f aca="false">INDEX(Orders!$E$2:$E$8001,MATCH(B4545,Orders!$A$2:$A$8001,0))</f>
        <v>Delivered</v>
      </c>
      <c r="K4545" s="1" t="str">
        <f aca="false">LEFT(INDEX(Orders!$C$2:$C$8001,MATCH(B4545,Orders!$A$2:$A$8001,0)),7)</f>
        <v>2025-09</v>
      </c>
    </row>
    <row r="4546" customFormat="false" ht="15" hidden="false" customHeight="true" outlineLevel="0" collapsed="false">
      <c r="A4546" s="1" t="s">
        <v>15016</v>
      </c>
      <c r="B4546" s="1" t="s">
        <v>4629</v>
      </c>
      <c r="C4546" s="1" t="s">
        <v>1997</v>
      </c>
      <c r="D4546" s="1" t="n">
        <v>1</v>
      </c>
      <c r="E4546" s="16" t="n">
        <v>311.15</v>
      </c>
      <c r="F4546" s="17" t="n">
        <v>0</v>
      </c>
      <c r="G4546" s="16" t="n">
        <v>311.15</v>
      </c>
      <c r="I4546" s="1" t="str">
        <f aca="false">INDEX(Products!$C$2:$C$51,MATCH(C4546,Products!$A$2:$A$51,0))</f>
        <v>Sports &amp; Fitness</v>
      </c>
      <c r="J4546" s="1" t="str">
        <f aca="false">INDEX(Orders!$E$2:$E$8001,MATCH(B4546,Orders!$A$2:$A$8001,0))</f>
        <v>Delivered</v>
      </c>
      <c r="K4546" s="1" t="str">
        <f aca="false">LEFT(INDEX(Orders!$C$2:$C$8001,MATCH(B4546,Orders!$A$2:$A$8001,0)),7)</f>
        <v>2024-08</v>
      </c>
    </row>
    <row r="4547" customFormat="false" ht="15" hidden="false" customHeight="true" outlineLevel="0" collapsed="false">
      <c r="A4547" s="1" t="s">
        <v>15017</v>
      </c>
      <c r="B4547" s="1" t="s">
        <v>4630</v>
      </c>
      <c r="C4547" s="1" t="s">
        <v>1990</v>
      </c>
      <c r="D4547" s="1" t="n">
        <v>1</v>
      </c>
      <c r="E4547" s="16" t="n">
        <v>5311.32</v>
      </c>
      <c r="F4547" s="17" t="n">
        <v>0</v>
      </c>
      <c r="G4547" s="16" t="n">
        <v>5311.32</v>
      </c>
      <c r="I4547" s="1" t="str">
        <f aca="false">INDEX(Products!$C$2:$C$51,MATCH(C4547,Products!$A$2:$A$51,0))</f>
        <v>Sports &amp; Fitness</v>
      </c>
      <c r="J4547" s="1" t="str">
        <f aca="false">INDEX(Orders!$E$2:$E$8001,MATCH(B4547,Orders!$A$2:$A$8001,0))</f>
        <v>Delivered</v>
      </c>
      <c r="K4547" s="1" t="str">
        <f aca="false">LEFT(INDEX(Orders!$C$2:$C$8001,MATCH(B4547,Orders!$A$2:$A$8001,0)),7)</f>
        <v>2025-09</v>
      </c>
    </row>
    <row r="4548" customFormat="false" ht="15" hidden="false" customHeight="true" outlineLevel="0" collapsed="false">
      <c r="A4548" s="1" t="s">
        <v>15018</v>
      </c>
      <c r="B4548" s="1" t="s">
        <v>4630</v>
      </c>
      <c r="C4548" s="1" t="s">
        <v>1969</v>
      </c>
      <c r="D4548" s="1" t="n">
        <v>1</v>
      </c>
      <c r="E4548" s="16" t="n">
        <v>9171.98</v>
      </c>
      <c r="F4548" s="17" t="n">
        <v>0</v>
      </c>
      <c r="G4548" s="16" t="n">
        <v>9171.98</v>
      </c>
      <c r="I4548" s="1" t="str">
        <f aca="false">INDEX(Products!$C$2:$C$51,MATCH(C4548,Products!$A$2:$A$51,0))</f>
        <v>Home &amp; Kitchen</v>
      </c>
      <c r="J4548" s="1" t="str">
        <f aca="false">INDEX(Orders!$E$2:$E$8001,MATCH(B4548,Orders!$A$2:$A$8001,0))</f>
        <v>Delivered</v>
      </c>
      <c r="K4548" s="1" t="str">
        <f aca="false">LEFT(INDEX(Orders!$C$2:$C$8001,MATCH(B4548,Orders!$A$2:$A$8001,0)),7)</f>
        <v>2025-09</v>
      </c>
    </row>
    <row r="4549" customFormat="false" ht="15" hidden="false" customHeight="true" outlineLevel="0" collapsed="false">
      <c r="A4549" s="1" t="s">
        <v>15019</v>
      </c>
      <c r="B4549" s="1" t="s">
        <v>4631</v>
      </c>
      <c r="C4549" s="1" t="s">
        <v>1990</v>
      </c>
      <c r="D4549" s="1" t="n">
        <v>1</v>
      </c>
      <c r="E4549" s="16" t="n">
        <v>5311.32</v>
      </c>
      <c r="F4549" s="17" t="n">
        <v>0</v>
      </c>
      <c r="G4549" s="16" t="n">
        <v>5311.32</v>
      </c>
      <c r="I4549" s="1" t="str">
        <f aca="false">INDEX(Products!$C$2:$C$51,MATCH(C4549,Products!$A$2:$A$51,0))</f>
        <v>Sports &amp; Fitness</v>
      </c>
      <c r="J4549" s="1" t="str">
        <f aca="false">INDEX(Orders!$E$2:$E$8001,MATCH(B4549,Orders!$A$2:$A$8001,0))</f>
        <v>Delivered</v>
      </c>
      <c r="K4549" s="1" t="str">
        <f aca="false">LEFT(INDEX(Orders!$C$2:$C$8001,MATCH(B4549,Orders!$A$2:$A$8001,0)),7)</f>
        <v>2024-04</v>
      </c>
    </row>
    <row r="4550" customFormat="false" ht="15" hidden="false" customHeight="true" outlineLevel="0" collapsed="false">
      <c r="A4550" s="1" t="s">
        <v>15020</v>
      </c>
      <c r="B4550" s="1" t="s">
        <v>4631</v>
      </c>
      <c r="C4550" s="1" t="s">
        <v>1933</v>
      </c>
      <c r="D4550" s="1" t="n">
        <v>1</v>
      </c>
      <c r="E4550" s="16" t="n">
        <v>7194.38</v>
      </c>
      <c r="F4550" s="17" t="n">
        <v>0</v>
      </c>
      <c r="G4550" s="16" t="n">
        <v>7194.38</v>
      </c>
      <c r="I4550" s="1" t="str">
        <f aca="false">INDEX(Products!$C$2:$C$51,MATCH(C4550,Products!$A$2:$A$51,0))</f>
        <v>Electronics</v>
      </c>
      <c r="J4550" s="1" t="str">
        <f aca="false">INDEX(Orders!$E$2:$E$8001,MATCH(B4550,Orders!$A$2:$A$8001,0))</f>
        <v>Delivered</v>
      </c>
      <c r="K4550" s="1" t="str">
        <f aca="false">LEFT(INDEX(Orders!$C$2:$C$8001,MATCH(B4550,Orders!$A$2:$A$8001,0)),7)</f>
        <v>2024-04</v>
      </c>
    </row>
    <row r="4551" customFormat="false" ht="15" hidden="false" customHeight="true" outlineLevel="0" collapsed="false">
      <c r="A4551" s="1" t="s">
        <v>15021</v>
      </c>
      <c r="B4551" s="1" t="s">
        <v>4631</v>
      </c>
      <c r="C4551" s="1" t="s">
        <v>1940</v>
      </c>
      <c r="D4551" s="1" t="n">
        <v>1</v>
      </c>
      <c r="E4551" s="16" t="n">
        <v>2374.52</v>
      </c>
      <c r="F4551" s="17" t="n">
        <v>0.2</v>
      </c>
      <c r="G4551" s="16" t="n">
        <v>1899.62</v>
      </c>
      <c r="I4551" s="1" t="str">
        <f aca="false">INDEX(Products!$C$2:$C$51,MATCH(C4551,Products!$A$2:$A$51,0))</f>
        <v>Fashion</v>
      </c>
      <c r="J4551" s="1" t="str">
        <f aca="false">INDEX(Orders!$E$2:$E$8001,MATCH(B4551,Orders!$A$2:$A$8001,0))</f>
        <v>Delivered</v>
      </c>
      <c r="K4551" s="1" t="str">
        <f aca="false">LEFT(INDEX(Orders!$C$2:$C$8001,MATCH(B4551,Orders!$A$2:$A$8001,0)),7)</f>
        <v>2024-04</v>
      </c>
    </row>
    <row r="4552" customFormat="false" ht="15" hidden="false" customHeight="true" outlineLevel="0" collapsed="false">
      <c r="A4552" s="1" t="s">
        <v>15022</v>
      </c>
      <c r="B4552" s="1" t="s">
        <v>4632</v>
      </c>
      <c r="C4552" s="1" t="s">
        <v>1940</v>
      </c>
      <c r="D4552" s="1" t="n">
        <v>1</v>
      </c>
      <c r="E4552" s="16" t="n">
        <v>2374.52</v>
      </c>
      <c r="F4552" s="17" t="n">
        <v>0.05</v>
      </c>
      <c r="G4552" s="16" t="n">
        <v>2255.79</v>
      </c>
      <c r="I4552" s="1" t="str">
        <f aca="false">INDEX(Products!$C$2:$C$51,MATCH(C4552,Products!$A$2:$A$51,0))</f>
        <v>Fashion</v>
      </c>
      <c r="J4552" s="1" t="str">
        <f aca="false">INDEX(Orders!$E$2:$E$8001,MATCH(B4552,Orders!$A$2:$A$8001,0))</f>
        <v>Delivered</v>
      </c>
      <c r="K4552" s="1" t="str">
        <f aca="false">LEFT(INDEX(Orders!$C$2:$C$8001,MATCH(B4552,Orders!$A$2:$A$8001,0)),7)</f>
        <v>2025-09</v>
      </c>
    </row>
    <row r="4553" customFormat="false" ht="15" hidden="false" customHeight="true" outlineLevel="0" collapsed="false">
      <c r="A4553" s="1" t="s">
        <v>15023</v>
      </c>
      <c r="B4553" s="1" t="s">
        <v>4632</v>
      </c>
      <c r="C4553" s="1" t="s">
        <v>2007</v>
      </c>
      <c r="D4553" s="1" t="n">
        <v>2</v>
      </c>
      <c r="E4553" s="16" t="n">
        <v>750.27</v>
      </c>
      <c r="F4553" s="17" t="n">
        <v>0</v>
      </c>
      <c r="G4553" s="16" t="n">
        <v>1500.54</v>
      </c>
      <c r="I4553" s="1" t="str">
        <f aca="false">INDEX(Products!$C$2:$C$51,MATCH(C4553,Products!$A$2:$A$51,0))</f>
        <v>Books &amp; Stationery</v>
      </c>
      <c r="J4553" s="1" t="str">
        <f aca="false">INDEX(Orders!$E$2:$E$8001,MATCH(B4553,Orders!$A$2:$A$8001,0))</f>
        <v>Delivered</v>
      </c>
      <c r="K4553" s="1" t="str">
        <f aca="false">LEFT(INDEX(Orders!$C$2:$C$8001,MATCH(B4553,Orders!$A$2:$A$8001,0)),7)</f>
        <v>2025-09</v>
      </c>
    </row>
    <row r="4554" customFormat="false" ht="15" hidden="false" customHeight="true" outlineLevel="0" collapsed="false">
      <c r="A4554" s="1" t="s">
        <v>15024</v>
      </c>
      <c r="B4554" s="1" t="s">
        <v>4633</v>
      </c>
      <c r="C4554" s="1" t="s">
        <v>1990</v>
      </c>
      <c r="D4554" s="1" t="n">
        <v>1</v>
      </c>
      <c r="E4554" s="16" t="n">
        <v>5311.32</v>
      </c>
      <c r="F4554" s="17" t="n">
        <v>0.15</v>
      </c>
      <c r="G4554" s="16" t="n">
        <v>4514.62</v>
      </c>
      <c r="I4554" s="1" t="str">
        <f aca="false">INDEX(Products!$C$2:$C$51,MATCH(C4554,Products!$A$2:$A$51,0))</f>
        <v>Sports &amp; Fitness</v>
      </c>
      <c r="J4554" s="1" t="str">
        <f aca="false">INDEX(Orders!$E$2:$E$8001,MATCH(B4554,Orders!$A$2:$A$8001,0))</f>
        <v>Delivered</v>
      </c>
      <c r="K4554" s="1" t="str">
        <f aca="false">LEFT(INDEX(Orders!$C$2:$C$8001,MATCH(B4554,Orders!$A$2:$A$8001,0)),7)</f>
        <v>2025-12</v>
      </c>
    </row>
    <row r="4555" customFormat="false" ht="15" hidden="false" customHeight="true" outlineLevel="0" collapsed="false">
      <c r="A4555" s="1" t="s">
        <v>15025</v>
      </c>
      <c r="B4555" s="1" t="s">
        <v>4633</v>
      </c>
      <c r="C4555" s="1" t="s">
        <v>1940</v>
      </c>
      <c r="D4555" s="1" t="n">
        <v>2</v>
      </c>
      <c r="E4555" s="16" t="n">
        <v>2374.52</v>
      </c>
      <c r="F4555" s="17" t="n">
        <v>0.15</v>
      </c>
      <c r="G4555" s="16" t="n">
        <v>4036.68</v>
      </c>
      <c r="I4555" s="1" t="str">
        <f aca="false">INDEX(Products!$C$2:$C$51,MATCH(C4555,Products!$A$2:$A$51,0))</f>
        <v>Fashion</v>
      </c>
      <c r="J4555" s="1" t="str">
        <f aca="false">INDEX(Orders!$E$2:$E$8001,MATCH(B4555,Orders!$A$2:$A$8001,0))</f>
        <v>Delivered</v>
      </c>
      <c r="K4555" s="1" t="str">
        <f aca="false">LEFT(INDEX(Orders!$C$2:$C$8001,MATCH(B4555,Orders!$A$2:$A$8001,0)),7)</f>
        <v>2025-12</v>
      </c>
    </row>
    <row r="4556" customFormat="false" ht="15" hidden="false" customHeight="true" outlineLevel="0" collapsed="false">
      <c r="A4556" s="1" t="s">
        <v>15026</v>
      </c>
      <c r="B4556" s="1" t="s">
        <v>4633</v>
      </c>
      <c r="C4556" s="1" t="s">
        <v>1949</v>
      </c>
      <c r="D4556" s="1" t="n">
        <v>1</v>
      </c>
      <c r="E4556" s="16" t="n">
        <v>4185.64</v>
      </c>
      <c r="F4556" s="17" t="n">
        <v>0.15</v>
      </c>
      <c r="G4556" s="16" t="n">
        <v>3557.79</v>
      </c>
      <c r="I4556" s="1" t="str">
        <f aca="false">INDEX(Products!$C$2:$C$51,MATCH(C4556,Products!$A$2:$A$51,0))</f>
        <v>Fashion</v>
      </c>
      <c r="J4556" s="1" t="str">
        <f aca="false">INDEX(Orders!$E$2:$E$8001,MATCH(B4556,Orders!$A$2:$A$8001,0))</f>
        <v>Delivered</v>
      </c>
      <c r="K4556" s="1" t="str">
        <f aca="false">LEFT(INDEX(Orders!$C$2:$C$8001,MATCH(B4556,Orders!$A$2:$A$8001,0)),7)</f>
        <v>2025-12</v>
      </c>
    </row>
    <row r="4557" customFormat="false" ht="15" hidden="false" customHeight="true" outlineLevel="0" collapsed="false">
      <c r="A4557" s="1" t="s">
        <v>15027</v>
      </c>
      <c r="B4557" s="1" t="s">
        <v>4633</v>
      </c>
      <c r="C4557" s="1" t="s">
        <v>1918</v>
      </c>
      <c r="D4557" s="1" t="n">
        <v>1</v>
      </c>
      <c r="E4557" s="16" t="n">
        <v>2978.99</v>
      </c>
      <c r="F4557" s="17" t="n">
        <v>0</v>
      </c>
      <c r="G4557" s="16" t="n">
        <v>2978.99</v>
      </c>
      <c r="I4557" s="1" t="str">
        <f aca="false">INDEX(Products!$C$2:$C$51,MATCH(C4557,Products!$A$2:$A$51,0))</f>
        <v>Electronics</v>
      </c>
      <c r="J4557" s="1" t="str">
        <f aca="false">INDEX(Orders!$E$2:$E$8001,MATCH(B4557,Orders!$A$2:$A$8001,0))</f>
        <v>Delivered</v>
      </c>
      <c r="K4557" s="1" t="str">
        <f aca="false">LEFT(INDEX(Orders!$C$2:$C$8001,MATCH(B4557,Orders!$A$2:$A$8001,0)),7)</f>
        <v>2025-12</v>
      </c>
    </row>
    <row r="4558" customFormat="false" ht="15" hidden="false" customHeight="true" outlineLevel="0" collapsed="false">
      <c r="A4558" s="1" t="s">
        <v>15028</v>
      </c>
      <c r="B4558" s="1" t="s">
        <v>4633</v>
      </c>
      <c r="C4558" s="1" t="s">
        <v>1998</v>
      </c>
      <c r="D4558" s="1" t="n">
        <v>3</v>
      </c>
      <c r="E4558" s="16" t="n">
        <v>1335.85</v>
      </c>
      <c r="F4558" s="17" t="n">
        <v>0</v>
      </c>
      <c r="G4558" s="16" t="n">
        <v>4007.55</v>
      </c>
      <c r="I4558" s="1" t="str">
        <f aca="false">INDEX(Products!$C$2:$C$51,MATCH(C4558,Products!$A$2:$A$51,0))</f>
        <v>Sports &amp; Fitness</v>
      </c>
      <c r="J4558" s="1" t="str">
        <f aca="false">INDEX(Orders!$E$2:$E$8001,MATCH(B4558,Orders!$A$2:$A$8001,0))</f>
        <v>Delivered</v>
      </c>
      <c r="K4558" s="1" t="str">
        <f aca="false">LEFT(INDEX(Orders!$C$2:$C$8001,MATCH(B4558,Orders!$A$2:$A$8001,0)),7)</f>
        <v>2025-12</v>
      </c>
    </row>
    <row r="4559" customFormat="false" ht="15" hidden="false" customHeight="true" outlineLevel="0" collapsed="false">
      <c r="A4559" s="1" t="s">
        <v>15029</v>
      </c>
      <c r="B4559" s="1" t="s">
        <v>4634</v>
      </c>
      <c r="C4559" s="1" t="s">
        <v>1940</v>
      </c>
      <c r="D4559" s="1" t="n">
        <v>2</v>
      </c>
      <c r="E4559" s="16" t="n">
        <v>2374.52</v>
      </c>
      <c r="F4559" s="17" t="n">
        <v>0</v>
      </c>
      <c r="G4559" s="16" t="n">
        <v>4749.04</v>
      </c>
      <c r="I4559" s="1" t="str">
        <f aca="false">INDEX(Products!$C$2:$C$51,MATCH(C4559,Products!$A$2:$A$51,0))</f>
        <v>Fashion</v>
      </c>
      <c r="J4559" s="1" t="str">
        <f aca="false">INDEX(Orders!$E$2:$E$8001,MATCH(B4559,Orders!$A$2:$A$8001,0))</f>
        <v>Delivered</v>
      </c>
      <c r="K4559" s="1" t="str">
        <f aca="false">LEFT(INDEX(Orders!$C$2:$C$8001,MATCH(B4559,Orders!$A$2:$A$8001,0)),7)</f>
        <v>2024-07</v>
      </c>
    </row>
    <row r="4560" customFormat="false" ht="15" hidden="false" customHeight="true" outlineLevel="0" collapsed="false">
      <c r="A4560" s="1" t="s">
        <v>15030</v>
      </c>
      <c r="B4560" s="1" t="s">
        <v>4634</v>
      </c>
      <c r="C4560" s="1" t="s">
        <v>1976</v>
      </c>
      <c r="D4560" s="1" t="n">
        <v>1</v>
      </c>
      <c r="E4560" s="16" t="n">
        <v>1603.35</v>
      </c>
      <c r="F4560" s="17" t="n">
        <v>0.2</v>
      </c>
      <c r="G4560" s="16" t="n">
        <v>1282.68</v>
      </c>
      <c r="I4560" s="1" t="str">
        <f aca="false">INDEX(Products!$C$2:$C$51,MATCH(C4560,Products!$A$2:$A$51,0))</f>
        <v>Beauty &amp; Personal Care</v>
      </c>
      <c r="J4560" s="1" t="str">
        <f aca="false">INDEX(Orders!$E$2:$E$8001,MATCH(B4560,Orders!$A$2:$A$8001,0))</f>
        <v>Delivered</v>
      </c>
      <c r="K4560" s="1" t="str">
        <f aca="false">LEFT(INDEX(Orders!$C$2:$C$8001,MATCH(B4560,Orders!$A$2:$A$8001,0)),7)</f>
        <v>2024-07</v>
      </c>
    </row>
    <row r="4561" customFormat="false" ht="15" hidden="false" customHeight="true" outlineLevel="0" collapsed="false">
      <c r="A4561" s="1" t="s">
        <v>15031</v>
      </c>
      <c r="B4561" s="1" t="s">
        <v>4634</v>
      </c>
      <c r="C4561" s="1" t="s">
        <v>1953</v>
      </c>
      <c r="D4561" s="1" t="n">
        <v>1</v>
      </c>
      <c r="E4561" s="16" t="n">
        <v>4914.12</v>
      </c>
      <c r="F4561" s="17" t="n">
        <v>0.15</v>
      </c>
      <c r="G4561" s="16" t="n">
        <v>4177</v>
      </c>
      <c r="I4561" s="1" t="str">
        <f aca="false">INDEX(Products!$C$2:$C$51,MATCH(C4561,Products!$A$2:$A$51,0))</f>
        <v>Fashion</v>
      </c>
      <c r="J4561" s="1" t="str">
        <f aca="false">INDEX(Orders!$E$2:$E$8001,MATCH(B4561,Orders!$A$2:$A$8001,0))</f>
        <v>Delivered</v>
      </c>
      <c r="K4561" s="1" t="str">
        <f aca="false">LEFT(INDEX(Orders!$C$2:$C$8001,MATCH(B4561,Orders!$A$2:$A$8001,0)),7)</f>
        <v>2024-07</v>
      </c>
    </row>
    <row r="4562" customFormat="false" ht="15" hidden="false" customHeight="true" outlineLevel="0" collapsed="false">
      <c r="A4562" s="1" t="s">
        <v>15032</v>
      </c>
      <c r="B4562" s="1" t="s">
        <v>4635</v>
      </c>
      <c r="C4562" s="1" t="s">
        <v>2006</v>
      </c>
      <c r="D4562" s="1" t="n">
        <v>1</v>
      </c>
      <c r="E4562" s="16" t="n">
        <v>482.17</v>
      </c>
      <c r="F4562" s="17" t="n">
        <v>0</v>
      </c>
      <c r="G4562" s="16" t="n">
        <v>482.17</v>
      </c>
      <c r="I4562" s="1" t="str">
        <f aca="false">INDEX(Products!$C$2:$C$51,MATCH(C4562,Products!$A$2:$A$51,0))</f>
        <v>Books &amp; Stationery</v>
      </c>
      <c r="J4562" s="1" t="str">
        <f aca="false">INDEX(Orders!$E$2:$E$8001,MATCH(B4562,Orders!$A$2:$A$8001,0))</f>
        <v>Delivered</v>
      </c>
      <c r="K4562" s="1" t="str">
        <f aca="false">LEFT(INDEX(Orders!$C$2:$C$8001,MATCH(B4562,Orders!$A$2:$A$8001,0)),7)</f>
        <v>2025-08</v>
      </c>
    </row>
    <row r="4563" customFormat="false" ht="15" hidden="false" customHeight="true" outlineLevel="0" collapsed="false">
      <c r="A4563" s="1" t="s">
        <v>15033</v>
      </c>
      <c r="B4563" s="1" t="s">
        <v>4635</v>
      </c>
      <c r="C4563" s="1" t="s">
        <v>1953</v>
      </c>
      <c r="D4563" s="1" t="n">
        <v>1</v>
      </c>
      <c r="E4563" s="16" t="n">
        <v>4914.12</v>
      </c>
      <c r="F4563" s="17" t="n">
        <v>0.05</v>
      </c>
      <c r="G4563" s="16" t="n">
        <v>4668.41</v>
      </c>
      <c r="I4563" s="1" t="str">
        <f aca="false">INDEX(Products!$C$2:$C$51,MATCH(C4563,Products!$A$2:$A$51,0))</f>
        <v>Fashion</v>
      </c>
      <c r="J4563" s="1" t="str">
        <f aca="false">INDEX(Orders!$E$2:$E$8001,MATCH(B4563,Orders!$A$2:$A$8001,0))</f>
        <v>Delivered</v>
      </c>
      <c r="K4563" s="1" t="str">
        <f aca="false">LEFT(INDEX(Orders!$C$2:$C$8001,MATCH(B4563,Orders!$A$2:$A$8001,0)),7)</f>
        <v>2025-08</v>
      </c>
    </row>
    <row r="4564" customFormat="false" ht="15" hidden="false" customHeight="true" outlineLevel="0" collapsed="false">
      <c r="A4564" s="1" t="s">
        <v>15034</v>
      </c>
      <c r="B4564" s="1" t="s">
        <v>4635</v>
      </c>
      <c r="C4564" s="1" t="s">
        <v>2007</v>
      </c>
      <c r="D4564" s="1" t="n">
        <v>1</v>
      </c>
      <c r="E4564" s="16" t="n">
        <v>750.27</v>
      </c>
      <c r="F4564" s="17" t="n">
        <v>0</v>
      </c>
      <c r="G4564" s="16" t="n">
        <v>750.27</v>
      </c>
      <c r="I4564" s="1" t="str">
        <f aca="false">INDEX(Products!$C$2:$C$51,MATCH(C4564,Products!$A$2:$A$51,0))</f>
        <v>Books &amp; Stationery</v>
      </c>
      <c r="J4564" s="1" t="str">
        <f aca="false">INDEX(Orders!$E$2:$E$8001,MATCH(B4564,Orders!$A$2:$A$8001,0))</f>
        <v>Delivered</v>
      </c>
      <c r="K4564" s="1" t="str">
        <f aca="false">LEFT(INDEX(Orders!$C$2:$C$8001,MATCH(B4564,Orders!$A$2:$A$8001,0)),7)</f>
        <v>2025-08</v>
      </c>
    </row>
    <row r="4565" customFormat="false" ht="15" hidden="false" customHeight="true" outlineLevel="0" collapsed="false">
      <c r="A4565" s="1" t="s">
        <v>15035</v>
      </c>
      <c r="B4565" s="1" t="s">
        <v>4636</v>
      </c>
      <c r="C4565" s="1" t="s">
        <v>1930</v>
      </c>
      <c r="D4565" s="1" t="n">
        <v>1</v>
      </c>
      <c r="E4565" s="16" t="n">
        <v>2398.35</v>
      </c>
      <c r="F4565" s="17" t="n">
        <v>0.05</v>
      </c>
      <c r="G4565" s="16" t="n">
        <v>2278.43</v>
      </c>
      <c r="I4565" s="1" t="str">
        <f aca="false">INDEX(Products!$C$2:$C$51,MATCH(C4565,Products!$A$2:$A$51,0))</f>
        <v>Electronics</v>
      </c>
      <c r="J4565" s="1" t="str">
        <f aca="false">INDEX(Orders!$E$2:$E$8001,MATCH(B4565,Orders!$A$2:$A$8001,0))</f>
        <v>Delivered</v>
      </c>
      <c r="K4565" s="1" t="str">
        <f aca="false">LEFT(INDEX(Orders!$C$2:$C$8001,MATCH(B4565,Orders!$A$2:$A$8001,0)),7)</f>
        <v>2025-12</v>
      </c>
    </row>
    <row r="4566" customFormat="false" ht="15" hidden="false" customHeight="true" outlineLevel="0" collapsed="false">
      <c r="A4566" s="1" t="s">
        <v>15036</v>
      </c>
      <c r="B4566" s="1" t="s">
        <v>4636</v>
      </c>
      <c r="C4566" s="1" t="s">
        <v>2006</v>
      </c>
      <c r="D4566" s="1" t="n">
        <v>1</v>
      </c>
      <c r="E4566" s="16" t="n">
        <v>482.17</v>
      </c>
      <c r="F4566" s="17" t="n">
        <v>0</v>
      </c>
      <c r="G4566" s="16" t="n">
        <v>482.17</v>
      </c>
      <c r="I4566" s="1" t="str">
        <f aca="false">INDEX(Products!$C$2:$C$51,MATCH(C4566,Products!$A$2:$A$51,0))</f>
        <v>Books &amp; Stationery</v>
      </c>
      <c r="J4566" s="1" t="str">
        <f aca="false">INDEX(Orders!$E$2:$E$8001,MATCH(B4566,Orders!$A$2:$A$8001,0))</f>
        <v>Delivered</v>
      </c>
      <c r="K4566" s="1" t="str">
        <f aca="false">LEFT(INDEX(Orders!$C$2:$C$8001,MATCH(B4566,Orders!$A$2:$A$8001,0)),7)</f>
        <v>2025-12</v>
      </c>
    </row>
    <row r="4567" customFormat="false" ht="15" hidden="false" customHeight="true" outlineLevel="0" collapsed="false">
      <c r="A4567" s="1" t="s">
        <v>15037</v>
      </c>
      <c r="B4567" s="1" t="s">
        <v>4636</v>
      </c>
      <c r="C4567" s="1" t="s">
        <v>1988</v>
      </c>
      <c r="D4567" s="1" t="n">
        <v>1</v>
      </c>
      <c r="E4567" s="16" t="n">
        <v>681.07</v>
      </c>
      <c r="F4567" s="17" t="n">
        <v>0.05</v>
      </c>
      <c r="G4567" s="16" t="n">
        <v>647.02</v>
      </c>
      <c r="I4567" s="1" t="str">
        <f aca="false">INDEX(Products!$C$2:$C$51,MATCH(C4567,Products!$A$2:$A$51,0))</f>
        <v>Sports &amp; Fitness</v>
      </c>
      <c r="J4567" s="1" t="str">
        <f aca="false">INDEX(Orders!$E$2:$E$8001,MATCH(B4567,Orders!$A$2:$A$8001,0))</f>
        <v>Delivered</v>
      </c>
      <c r="K4567" s="1" t="str">
        <f aca="false">LEFT(INDEX(Orders!$C$2:$C$8001,MATCH(B4567,Orders!$A$2:$A$8001,0)),7)</f>
        <v>2025-12</v>
      </c>
    </row>
    <row r="4568" customFormat="false" ht="15" hidden="false" customHeight="true" outlineLevel="0" collapsed="false">
      <c r="A4568" s="1" t="s">
        <v>15038</v>
      </c>
      <c r="B4568" s="1" t="s">
        <v>4637</v>
      </c>
      <c r="C4568" s="1" t="s">
        <v>1933</v>
      </c>
      <c r="D4568" s="1" t="n">
        <v>1</v>
      </c>
      <c r="E4568" s="16" t="n">
        <v>7194.38</v>
      </c>
      <c r="F4568" s="17" t="n">
        <v>0</v>
      </c>
      <c r="G4568" s="16" t="n">
        <v>7194.38</v>
      </c>
      <c r="I4568" s="1" t="str">
        <f aca="false">INDEX(Products!$C$2:$C$51,MATCH(C4568,Products!$A$2:$A$51,0))</f>
        <v>Electronics</v>
      </c>
      <c r="J4568" s="1" t="str">
        <f aca="false">INDEX(Orders!$E$2:$E$8001,MATCH(B4568,Orders!$A$2:$A$8001,0))</f>
        <v>Delivered</v>
      </c>
      <c r="K4568" s="1" t="str">
        <f aca="false">LEFT(INDEX(Orders!$C$2:$C$8001,MATCH(B4568,Orders!$A$2:$A$8001,0)),7)</f>
        <v>2024-12</v>
      </c>
    </row>
    <row r="4569" customFormat="false" ht="15" hidden="false" customHeight="true" outlineLevel="0" collapsed="false">
      <c r="A4569" s="1" t="s">
        <v>15039</v>
      </c>
      <c r="B4569" s="1" t="s">
        <v>4638</v>
      </c>
      <c r="C4569" s="1" t="s">
        <v>1961</v>
      </c>
      <c r="D4569" s="1" t="n">
        <v>1</v>
      </c>
      <c r="E4569" s="16" t="n">
        <v>3493.68</v>
      </c>
      <c r="F4569" s="17" t="n">
        <v>0</v>
      </c>
      <c r="G4569" s="16" t="n">
        <v>3493.68</v>
      </c>
      <c r="I4569" s="1" t="str">
        <f aca="false">INDEX(Products!$C$2:$C$51,MATCH(C4569,Products!$A$2:$A$51,0))</f>
        <v>Home &amp; Kitchen</v>
      </c>
      <c r="J4569" s="1" t="str">
        <f aca="false">INDEX(Orders!$E$2:$E$8001,MATCH(B4569,Orders!$A$2:$A$8001,0))</f>
        <v>Delivered</v>
      </c>
      <c r="K4569" s="1" t="str">
        <f aca="false">LEFT(INDEX(Orders!$C$2:$C$8001,MATCH(B4569,Orders!$A$2:$A$8001,0)),7)</f>
        <v>2024-03</v>
      </c>
    </row>
    <row r="4570" customFormat="false" ht="15" hidden="false" customHeight="true" outlineLevel="0" collapsed="false">
      <c r="A4570" s="1" t="s">
        <v>15040</v>
      </c>
      <c r="B4570" s="1" t="s">
        <v>4638</v>
      </c>
      <c r="C4570" s="1" t="s">
        <v>1977</v>
      </c>
      <c r="D4570" s="1" t="n">
        <v>3</v>
      </c>
      <c r="E4570" s="16" t="n">
        <v>2386.05</v>
      </c>
      <c r="F4570" s="17" t="n">
        <v>0</v>
      </c>
      <c r="G4570" s="16" t="n">
        <v>7158.15</v>
      </c>
      <c r="I4570" s="1" t="str">
        <f aca="false">INDEX(Products!$C$2:$C$51,MATCH(C4570,Products!$A$2:$A$51,0))</f>
        <v>Beauty &amp; Personal Care</v>
      </c>
      <c r="J4570" s="1" t="str">
        <f aca="false">INDEX(Orders!$E$2:$E$8001,MATCH(B4570,Orders!$A$2:$A$8001,0))</f>
        <v>Delivered</v>
      </c>
      <c r="K4570" s="1" t="str">
        <f aca="false">LEFT(INDEX(Orders!$C$2:$C$8001,MATCH(B4570,Orders!$A$2:$A$8001,0)),7)</f>
        <v>2024-03</v>
      </c>
    </row>
    <row r="4571" customFormat="false" ht="15" hidden="false" customHeight="true" outlineLevel="0" collapsed="false">
      <c r="A4571" s="1" t="s">
        <v>15041</v>
      </c>
      <c r="B4571" s="1" t="s">
        <v>4639</v>
      </c>
      <c r="C4571" s="1" t="s">
        <v>1955</v>
      </c>
      <c r="D4571" s="1" t="n">
        <v>1</v>
      </c>
      <c r="E4571" s="16" t="n">
        <v>3340.76</v>
      </c>
      <c r="F4571" s="17" t="n">
        <v>0</v>
      </c>
      <c r="G4571" s="16" t="n">
        <v>3340.76</v>
      </c>
      <c r="I4571" s="1" t="str">
        <f aca="false">INDEX(Products!$C$2:$C$51,MATCH(C4571,Products!$A$2:$A$51,0))</f>
        <v>Home &amp; Kitchen</v>
      </c>
      <c r="J4571" s="1" t="str">
        <f aca="false">INDEX(Orders!$E$2:$E$8001,MATCH(B4571,Orders!$A$2:$A$8001,0))</f>
        <v>Delivered</v>
      </c>
      <c r="K4571" s="1" t="str">
        <f aca="false">LEFT(INDEX(Orders!$C$2:$C$8001,MATCH(B4571,Orders!$A$2:$A$8001,0)),7)</f>
        <v>2024-11</v>
      </c>
    </row>
    <row r="4572" customFormat="false" ht="15" hidden="false" customHeight="true" outlineLevel="0" collapsed="false">
      <c r="A4572" s="1" t="s">
        <v>15042</v>
      </c>
      <c r="B4572" s="1" t="s">
        <v>4639</v>
      </c>
      <c r="C4572" s="1" t="s">
        <v>1922</v>
      </c>
      <c r="D4572" s="1" t="n">
        <v>3</v>
      </c>
      <c r="E4572" s="16" t="n">
        <v>3142.61</v>
      </c>
      <c r="F4572" s="17" t="n">
        <v>0</v>
      </c>
      <c r="G4572" s="16" t="n">
        <v>9427.83</v>
      </c>
      <c r="I4572" s="1" t="str">
        <f aca="false">INDEX(Products!$C$2:$C$51,MATCH(C4572,Products!$A$2:$A$51,0))</f>
        <v>Electronics</v>
      </c>
      <c r="J4572" s="1" t="str">
        <f aca="false">INDEX(Orders!$E$2:$E$8001,MATCH(B4572,Orders!$A$2:$A$8001,0))</f>
        <v>Delivered</v>
      </c>
      <c r="K4572" s="1" t="str">
        <f aca="false">LEFT(INDEX(Orders!$C$2:$C$8001,MATCH(B4572,Orders!$A$2:$A$8001,0)),7)</f>
        <v>2024-11</v>
      </c>
    </row>
    <row r="4573" customFormat="false" ht="15" hidden="false" customHeight="true" outlineLevel="0" collapsed="false">
      <c r="A4573" s="1" t="s">
        <v>15043</v>
      </c>
      <c r="B4573" s="1" t="s">
        <v>4639</v>
      </c>
      <c r="C4573" s="1" t="s">
        <v>1931</v>
      </c>
      <c r="D4573" s="1" t="n">
        <v>3</v>
      </c>
      <c r="E4573" s="16" t="n">
        <v>1111.28</v>
      </c>
      <c r="F4573" s="17" t="n">
        <v>0.05</v>
      </c>
      <c r="G4573" s="16" t="n">
        <v>3167.15</v>
      </c>
      <c r="I4573" s="1" t="str">
        <f aca="false">INDEX(Products!$C$2:$C$51,MATCH(C4573,Products!$A$2:$A$51,0))</f>
        <v>Electronics</v>
      </c>
      <c r="J4573" s="1" t="str">
        <f aca="false">INDEX(Orders!$E$2:$E$8001,MATCH(B4573,Orders!$A$2:$A$8001,0))</f>
        <v>Delivered</v>
      </c>
      <c r="K4573" s="1" t="str">
        <f aca="false">LEFT(INDEX(Orders!$C$2:$C$8001,MATCH(B4573,Orders!$A$2:$A$8001,0)),7)</f>
        <v>2024-11</v>
      </c>
    </row>
    <row r="4574" customFormat="false" ht="15" hidden="false" customHeight="true" outlineLevel="0" collapsed="false">
      <c r="A4574" s="1" t="s">
        <v>15044</v>
      </c>
      <c r="B4574" s="1" t="s">
        <v>4639</v>
      </c>
      <c r="C4574" s="1" t="s">
        <v>1924</v>
      </c>
      <c r="D4574" s="1" t="n">
        <v>1</v>
      </c>
      <c r="E4574" s="16" t="n">
        <v>1971</v>
      </c>
      <c r="F4574" s="17" t="n">
        <v>0.1</v>
      </c>
      <c r="G4574" s="16" t="n">
        <v>1773.9</v>
      </c>
      <c r="I4574" s="1" t="str">
        <f aca="false">INDEX(Products!$C$2:$C$51,MATCH(C4574,Products!$A$2:$A$51,0))</f>
        <v>Electronics</v>
      </c>
      <c r="J4574" s="1" t="str">
        <f aca="false">INDEX(Orders!$E$2:$E$8001,MATCH(B4574,Orders!$A$2:$A$8001,0))</f>
        <v>Delivered</v>
      </c>
      <c r="K4574" s="1" t="str">
        <f aca="false">LEFT(INDEX(Orders!$C$2:$C$8001,MATCH(B4574,Orders!$A$2:$A$8001,0)),7)</f>
        <v>2024-11</v>
      </c>
    </row>
    <row r="4575" customFormat="false" ht="15" hidden="false" customHeight="true" outlineLevel="0" collapsed="false">
      <c r="A4575" s="1" t="s">
        <v>15045</v>
      </c>
      <c r="B4575" s="1" t="s">
        <v>4639</v>
      </c>
      <c r="C4575" s="1" t="s">
        <v>2007</v>
      </c>
      <c r="D4575" s="1" t="n">
        <v>1</v>
      </c>
      <c r="E4575" s="16" t="n">
        <v>750.27</v>
      </c>
      <c r="F4575" s="17" t="n">
        <v>0</v>
      </c>
      <c r="G4575" s="16" t="n">
        <v>750.27</v>
      </c>
      <c r="I4575" s="1" t="str">
        <f aca="false">INDEX(Products!$C$2:$C$51,MATCH(C4575,Products!$A$2:$A$51,0))</f>
        <v>Books &amp; Stationery</v>
      </c>
      <c r="J4575" s="1" t="str">
        <f aca="false">INDEX(Orders!$E$2:$E$8001,MATCH(B4575,Orders!$A$2:$A$8001,0))</f>
        <v>Delivered</v>
      </c>
      <c r="K4575" s="1" t="str">
        <f aca="false">LEFT(INDEX(Orders!$C$2:$C$8001,MATCH(B4575,Orders!$A$2:$A$8001,0)),7)</f>
        <v>2024-11</v>
      </c>
    </row>
    <row r="4576" customFormat="false" ht="15" hidden="false" customHeight="true" outlineLevel="0" collapsed="false">
      <c r="A4576" s="1" t="s">
        <v>15046</v>
      </c>
      <c r="B4576" s="1" t="s">
        <v>4640</v>
      </c>
      <c r="C4576" s="1" t="s">
        <v>1990</v>
      </c>
      <c r="D4576" s="1" t="n">
        <v>1</v>
      </c>
      <c r="E4576" s="16" t="n">
        <v>5311.32</v>
      </c>
      <c r="F4576" s="17" t="n">
        <v>0.05</v>
      </c>
      <c r="G4576" s="16" t="n">
        <v>5045.75</v>
      </c>
      <c r="I4576" s="1" t="str">
        <f aca="false">INDEX(Products!$C$2:$C$51,MATCH(C4576,Products!$A$2:$A$51,0))</f>
        <v>Sports &amp; Fitness</v>
      </c>
      <c r="J4576" s="1" t="str">
        <f aca="false">INDEX(Orders!$E$2:$E$8001,MATCH(B4576,Orders!$A$2:$A$8001,0))</f>
        <v>Cancelled</v>
      </c>
      <c r="K4576" s="1" t="str">
        <f aca="false">LEFT(INDEX(Orders!$C$2:$C$8001,MATCH(B4576,Orders!$A$2:$A$8001,0)),7)</f>
        <v>2024-03</v>
      </c>
    </row>
    <row r="4577" customFormat="false" ht="15" hidden="false" customHeight="true" outlineLevel="0" collapsed="false">
      <c r="A4577" s="1" t="s">
        <v>15047</v>
      </c>
      <c r="B4577" s="1" t="s">
        <v>4641</v>
      </c>
      <c r="C4577" s="1" t="s">
        <v>2006</v>
      </c>
      <c r="D4577" s="1" t="n">
        <v>1</v>
      </c>
      <c r="E4577" s="16" t="n">
        <v>482.17</v>
      </c>
      <c r="F4577" s="17" t="n">
        <v>0.2</v>
      </c>
      <c r="G4577" s="16" t="n">
        <v>385.74</v>
      </c>
      <c r="I4577" s="1" t="str">
        <f aca="false">INDEX(Products!$C$2:$C$51,MATCH(C4577,Products!$A$2:$A$51,0))</f>
        <v>Books &amp; Stationery</v>
      </c>
      <c r="J4577" s="1" t="str">
        <f aca="false">INDEX(Orders!$E$2:$E$8001,MATCH(B4577,Orders!$A$2:$A$8001,0))</f>
        <v>Delivered</v>
      </c>
      <c r="K4577" s="1" t="str">
        <f aca="false">LEFT(INDEX(Orders!$C$2:$C$8001,MATCH(B4577,Orders!$A$2:$A$8001,0)),7)</f>
        <v>2025-12</v>
      </c>
    </row>
    <row r="4578" customFormat="false" ht="15" hidden="false" customHeight="true" outlineLevel="0" collapsed="false">
      <c r="A4578" s="1" t="s">
        <v>15048</v>
      </c>
      <c r="B4578" s="1" t="s">
        <v>4641</v>
      </c>
      <c r="C4578" s="1" t="s">
        <v>1931</v>
      </c>
      <c r="D4578" s="1" t="n">
        <v>1</v>
      </c>
      <c r="E4578" s="16" t="n">
        <v>1111.28</v>
      </c>
      <c r="F4578" s="17" t="n">
        <v>0</v>
      </c>
      <c r="G4578" s="16" t="n">
        <v>1111.28</v>
      </c>
      <c r="I4578" s="1" t="str">
        <f aca="false">INDEX(Products!$C$2:$C$51,MATCH(C4578,Products!$A$2:$A$51,0))</f>
        <v>Electronics</v>
      </c>
      <c r="J4578" s="1" t="str">
        <f aca="false">INDEX(Orders!$E$2:$E$8001,MATCH(B4578,Orders!$A$2:$A$8001,0))</f>
        <v>Delivered</v>
      </c>
      <c r="K4578" s="1" t="str">
        <f aca="false">LEFT(INDEX(Orders!$C$2:$C$8001,MATCH(B4578,Orders!$A$2:$A$8001,0)),7)</f>
        <v>2025-12</v>
      </c>
    </row>
    <row r="4579" customFormat="false" ht="15" hidden="false" customHeight="true" outlineLevel="0" collapsed="false">
      <c r="A4579" s="1" t="s">
        <v>15049</v>
      </c>
      <c r="B4579" s="1" t="s">
        <v>4642</v>
      </c>
      <c r="C4579" s="1" t="s">
        <v>1969</v>
      </c>
      <c r="D4579" s="1" t="n">
        <v>3</v>
      </c>
      <c r="E4579" s="16" t="n">
        <v>9171.98</v>
      </c>
      <c r="F4579" s="17" t="n">
        <v>0.05</v>
      </c>
      <c r="G4579" s="16" t="n">
        <v>26140.14</v>
      </c>
      <c r="I4579" s="1" t="str">
        <f aca="false">INDEX(Products!$C$2:$C$51,MATCH(C4579,Products!$A$2:$A$51,0))</f>
        <v>Home &amp; Kitchen</v>
      </c>
      <c r="J4579" s="1" t="str">
        <f aca="false">INDEX(Orders!$E$2:$E$8001,MATCH(B4579,Orders!$A$2:$A$8001,0))</f>
        <v>Delivered</v>
      </c>
      <c r="K4579" s="1" t="str">
        <f aca="false">LEFT(INDEX(Orders!$C$2:$C$8001,MATCH(B4579,Orders!$A$2:$A$8001,0)),7)</f>
        <v>2024-05</v>
      </c>
    </row>
    <row r="4580" customFormat="false" ht="15" hidden="false" customHeight="true" outlineLevel="0" collapsed="false">
      <c r="A4580" s="1" t="s">
        <v>15050</v>
      </c>
      <c r="B4580" s="1" t="s">
        <v>4643</v>
      </c>
      <c r="C4580" s="1" t="s">
        <v>1949</v>
      </c>
      <c r="D4580" s="1" t="n">
        <v>1</v>
      </c>
      <c r="E4580" s="16" t="n">
        <v>4185.64</v>
      </c>
      <c r="F4580" s="17" t="n">
        <v>0</v>
      </c>
      <c r="G4580" s="16" t="n">
        <v>4185.64</v>
      </c>
      <c r="I4580" s="1" t="str">
        <f aca="false">INDEX(Products!$C$2:$C$51,MATCH(C4580,Products!$A$2:$A$51,0))</f>
        <v>Fashion</v>
      </c>
      <c r="J4580" s="1" t="str">
        <f aca="false">INDEX(Orders!$E$2:$E$8001,MATCH(B4580,Orders!$A$2:$A$8001,0))</f>
        <v>Delivered</v>
      </c>
      <c r="K4580" s="1" t="str">
        <f aca="false">LEFT(INDEX(Orders!$C$2:$C$8001,MATCH(B4580,Orders!$A$2:$A$8001,0)),7)</f>
        <v>2024-05</v>
      </c>
    </row>
    <row r="4581" customFormat="false" ht="15" hidden="false" customHeight="true" outlineLevel="0" collapsed="false">
      <c r="A4581" s="1" t="s">
        <v>15051</v>
      </c>
      <c r="B4581" s="1" t="s">
        <v>4645</v>
      </c>
      <c r="C4581" s="1" t="s">
        <v>1959</v>
      </c>
      <c r="D4581" s="1" t="n">
        <v>1</v>
      </c>
      <c r="E4581" s="16" t="n">
        <v>2142.79</v>
      </c>
      <c r="F4581" s="17" t="n">
        <v>0</v>
      </c>
      <c r="G4581" s="16" t="n">
        <v>2142.79</v>
      </c>
      <c r="I4581" s="1" t="str">
        <f aca="false">INDEX(Products!$C$2:$C$51,MATCH(C4581,Products!$A$2:$A$51,0))</f>
        <v>Home &amp; Kitchen</v>
      </c>
      <c r="J4581" s="1" t="str">
        <f aca="false">INDEX(Orders!$E$2:$E$8001,MATCH(B4581,Orders!$A$2:$A$8001,0))</f>
        <v>Delivered</v>
      </c>
      <c r="K4581" s="1" t="str">
        <f aca="false">LEFT(INDEX(Orders!$C$2:$C$8001,MATCH(B4581,Orders!$A$2:$A$8001,0)),7)</f>
        <v>2025-12</v>
      </c>
    </row>
    <row r="4582" customFormat="false" ht="15" hidden="false" customHeight="true" outlineLevel="0" collapsed="false">
      <c r="A4582" s="1" t="s">
        <v>15052</v>
      </c>
      <c r="B4582" s="1" t="s">
        <v>4646</v>
      </c>
      <c r="C4582" s="1" t="s">
        <v>1973</v>
      </c>
      <c r="D4582" s="1" t="n">
        <v>1</v>
      </c>
      <c r="E4582" s="16" t="n">
        <v>1158.24</v>
      </c>
      <c r="F4582" s="17" t="n">
        <v>0</v>
      </c>
      <c r="G4582" s="16" t="n">
        <v>1158.24</v>
      </c>
      <c r="I4582" s="1" t="str">
        <f aca="false">INDEX(Products!$C$2:$C$51,MATCH(C4582,Products!$A$2:$A$51,0))</f>
        <v>Home &amp; Kitchen</v>
      </c>
      <c r="J4582" s="1" t="str">
        <f aca="false">INDEX(Orders!$E$2:$E$8001,MATCH(B4582,Orders!$A$2:$A$8001,0))</f>
        <v>Delivered</v>
      </c>
      <c r="K4582" s="1" t="str">
        <f aca="false">LEFT(INDEX(Orders!$C$2:$C$8001,MATCH(B4582,Orders!$A$2:$A$8001,0)),7)</f>
        <v>2025-02</v>
      </c>
    </row>
    <row r="4583" customFormat="false" ht="15" hidden="false" customHeight="true" outlineLevel="0" collapsed="false">
      <c r="A4583" s="1" t="s">
        <v>15053</v>
      </c>
      <c r="B4583" s="1" t="s">
        <v>4647</v>
      </c>
      <c r="C4583" s="1" t="s">
        <v>1955</v>
      </c>
      <c r="D4583" s="1" t="n">
        <v>1</v>
      </c>
      <c r="E4583" s="16" t="n">
        <v>3340.76</v>
      </c>
      <c r="F4583" s="17" t="n">
        <v>0.05</v>
      </c>
      <c r="G4583" s="16" t="n">
        <v>3173.72</v>
      </c>
      <c r="I4583" s="1" t="str">
        <f aca="false">INDEX(Products!$C$2:$C$51,MATCH(C4583,Products!$A$2:$A$51,0))</f>
        <v>Home &amp; Kitchen</v>
      </c>
      <c r="J4583" s="1" t="str">
        <f aca="false">INDEX(Orders!$E$2:$E$8001,MATCH(B4583,Orders!$A$2:$A$8001,0))</f>
        <v>Delivered</v>
      </c>
      <c r="K4583" s="1" t="str">
        <f aca="false">LEFT(INDEX(Orders!$C$2:$C$8001,MATCH(B4583,Orders!$A$2:$A$8001,0)),7)</f>
        <v>2025-11</v>
      </c>
    </row>
    <row r="4584" customFormat="false" ht="15" hidden="false" customHeight="true" outlineLevel="0" collapsed="false">
      <c r="A4584" s="1" t="s">
        <v>15054</v>
      </c>
      <c r="B4584" s="1" t="s">
        <v>4647</v>
      </c>
      <c r="C4584" s="1" t="s">
        <v>2006</v>
      </c>
      <c r="D4584" s="1" t="n">
        <v>1</v>
      </c>
      <c r="E4584" s="16" t="n">
        <v>482.17</v>
      </c>
      <c r="F4584" s="17" t="n">
        <v>0</v>
      </c>
      <c r="G4584" s="16" t="n">
        <v>482.17</v>
      </c>
      <c r="I4584" s="1" t="str">
        <f aca="false">INDEX(Products!$C$2:$C$51,MATCH(C4584,Products!$A$2:$A$51,0))</f>
        <v>Books &amp; Stationery</v>
      </c>
      <c r="J4584" s="1" t="str">
        <f aca="false">INDEX(Orders!$E$2:$E$8001,MATCH(B4584,Orders!$A$2:$A$8001,0))</f>
        <v>Delivered</v>
      </c>
      <c r="K4584" s="1" t="str">
        <f aca="false">LEFT(INDEX(Orders!$C$2:$C$8001,MATCH(B4584,Orders!$A$2:$A$8001,0)),7)</f>
        <v>2025-11</v>
      </c>
    </row>
    <row r="4585" customFormat="false" ht="15" hidden="false" customHeight="true" outlineLevel="0" collapsed="false">
      <c r="A4585" s="1" t="s">
        <v>15055</v>
      </c>
      <c r="B4585" s="1" t="s">
        <v>4647</v>
      </c>
      <c r="C4585" s="1" t="s">
        <v>1949</v>
      </c>
      <c r="D4585" s="1" t="n">
        <v>1</v>
      </c>
      <c r="E4585" s="16" t="n">
        <v>4185.64</v>
      </c>
      <c r="F4585" s="17" t="n">
        <v>0.15</v>
      </c>
      <c r="G4585" s="16" t="n">
        <v>3557.79</v>
      </c>
      <c r="I4585" s="1" t="str">
        <f aca="false">INDEX(Products!$C$2:$C$51,MATCH(C4585,Products!$A$2:$A$51,0))</f>
        <v>Fashion</v>
      </c>
      <c r="J4585" s="1" t="str">
        <f aca="false">INDEX(Orders!$E$2:$E$8001,MATCH(B4585,Orders!$A$2:$A$8001,0))</f>
        <v>Delivered</v>
      </c>
      <c r="K4585" s="1" t="str">
        <f aca="false">LEFT(INDEX(Orders!$C$2:$C$8001,MATCH(B4585,Orders!$A$2:$A$8001,0)),7)</f>
        <v>2025-11</v>
      </c>
    </row>
    <row r="4586" customFormat="false" ht="15" hidden="false" customHeight="true" outlineLevel="0" collapsed="false">
      <c r="A4586" s="1" t="s">
        <v>15056</v>
      </c>
      <c r="B4586" s="1" t="s">
        <v>4647</v>
      </c>
      <c r="C4586" s="1" t="s">
        <v>1975</v>
      </c>
      <c r="D4586" s="1" t="n">
        <v>2</v>
      </c>
      <c r="E4586" s="16" t="n">
        <v>862.99</v>
      </c>
      <c r="F4586" s="17" t="n">
        <v>0</v>
      </c>
      <c r="G4586" s="16" t="n">
        <v>1725.98</v>
      </c>
      <c r="I4586" s="1" t="str">
        <f aca="false">INDEX(Products!$C$2:$C$51,MATCH(C4586,Products!$A$2:$A$51,0))</f>
        <v>Beauty &amp; Personal Care</v>
      </c>
      <c r="J4586" s="1" t="str">
        <f aca="false">INDEX(Orders!$E$2:$E$8001,MATCH(B4586,Orders!$A$2:$A$8001,0))</f>
        <v>Delivered</v>
      </c>
      <c r="K4586" s="1" t="str">
        <f aca="false">LEFT(INDEX(Orders!$C$2:$C$8001,MATCH(B4586,Orders!$A$2:$A$8001,0)),7)</f>
        <v>2025-11</v>
      </c>
    </row>
    <row r="4587" customFormat="false" ht="15" hidden="false" customHeight="true" outlineLevel="0" collapsed="false">
      <c r="A4587" s="1" t="s">
        <v>15057</v>
      </c>
      <c r="B4587" s="1" t="s">
        <v>4647</v>
      </c>
      <c r="C4587" s="1" t="s">
        <v>1959</v>
      </c>
      <c r="D4587" s="1" t="n">
        <v>1</v>
      </c>
      <c r="E4587" s="16" t="n">
        <v>2142.79</v>
      </c>
      <c r="F4587" s="17" t="n">
        <v>0</v>
      </c>
      <c r="G4587" s="16" t="n">
        <v>2142.79</v>
      </c>
      <c r="I4587" s="1" t="str">
        <f aca="false">INDEX(Products!$C$2:$C$51,MATCH(C4587,Products!$A$2:$A$51,0))</f>
        <v>Home &amp; Kitchen</v>
      </c>
      <c r="J4587" s="1" t="str">
        <f aca="false">INDEX(Orders!$E$2:$E$8001,MATCH(B4587,Orders!$A$2:$A$8001,0))</f>
        <v>Delivered</v>
      </c>
      <c r="K4587" s="1" t="str">
        <f aca="false">LEFT(INDEX(Orders!$C$2:$C$8001,MATCH(B4587,Orders!$A$2:$A$8001,0)),7)</f>
        <v>2025-11</v>
      </c>
    </row>
    <row r="4588" customFormat="false" ht="15" hidden="false" customHeight="true" outlineLevel="0" collapsed="false">
      <c r="A4588" s="1" t="s">
        <v>15058</v>
      </c>
      <c r="B4588" s="1" t="s">
        <v>4648</v>
      </c>
      <c r="C4588" s="1" t="s">
        <v>1997</v>
      </c>
      <c r="D4588" s="1" t="n">
        <v>1</v>
      </c>
      <c r="E4588" s="16" t="n">
        <v>311.15</v>
      </c>
      <c r="F4588" s="17" t="n">
        <v>0.1</v>
      </c>
      <c r="G4588" s="16" t="n">
        <v>280.03</v>
      </c>
      <c r="I4588" s="1" t="str">
        <f aca="false">INDEX(Products!$C$2:$C$51,MATCH(C4588,Products!$A$2:$A$51,0))</f>
        <v>Sports &amp; Fitness</v>
      </c>
      <c r="J4588" s="1" t="str">
        <f aca="false">INDEX(Orders!$E$2:$E$8001,MATCH(B4588,Orders!$A$2:$A$8001,0))</f>
        <v>Delivered</v>
      </c>
      <c r="K4588" s="1" t="str">
        <f aca="false">LEFT(INDEX(Orders!$C$2:$C$8001,MATCH(B4588,Orders!$A$2:$A$8001,0)),7)</f>
        <v>2025-11</v>
      </c>
    </row>
    <row r="4589" customFormat="false" ht="15" hidden="false" customHeight="true" outlineLevel="0" collapsed="false">
      <c r="A4589" s="1" t="s">
        <v>15059</v>
      </c>
      <c r="B4589" s="1" t="s">
        <v>4648</v>
      </c>
      <c r="C4589" s="1" t="s">
        <v>1931</v>
      </c>
      <c r="D4589" s="1" t="n">
        <v>1</v>
      </c>
      <c r="E4589" s="16" t="n">
        <v>1111.28</v>
      </c>
      <c r="F4589" s="17" t="n">
        <v>0</v>
      </c>
      <c r="G4589" s="16" t="n">
        <v>1111.28</v>
      </c>
      <c r="I4589" s="1" t="str">
        <f aca="false">INDEX(Products!$C$2:$C$51,MATCH(C4589,Products!$A$2:$A$51,0))</f>
        <v>Electronics</v>
      </c>
      <c r="J4589" s="1" t="str">
        <f aca="false">INDEX(Orders!$E$2:$E$8001,MATCH(B4589,Orders!$A$2:$A$8001,0))</f>
        <v>Delivered</v>
      </c>
      <c r="K4589" s="1" t="str">
        <f aca="false">LEFT(INDEX(Orders!$C$2:$C$8001,MATCH(B4589,Orders!$A$2:$A$8001,0)),7)</f>
        <v>2025-11</v>
      </c>
    </row>
    <row r="4590" customFormat="false" ht="15" hidden="false" customHeight="true" outlineLevel="0" collapsed="false">
      <c r="A4590" s="1" t="s">
        <v>15060</v>
      </c>
      <c r="B4590" s="1" t="s">
        <v>4648</v>
      </c>
      <c r="C4590" s="1" t="s">
        <v>2006</v>
      </c>
      <c r="D4590" s="1" t="n">
        <v>2</v>
      </c>
      <c r="E4590" s="16" t="n">
        <v>482.17</v>
      </c>
      <c r="F4590" s="17" t="n">
        <v>0.15</v>
      </c>
      <c r="G4590" s="16" t="n">
        <v>819.69</v>
      </c>
      <c r="I4590" s="1" t="str">
        <f aca="false">INDEX(Products!$C$2:$C$51,MATCH(C4590,Products!$A$2:$A$51,0))</f>
        <v>Books &amp; Stationery</v>
      </c>
      <c r="J4590" s="1" t="str">
        <f aca="false">INDEX(Orders!$E$2:$E$8001,MATCH(B4590,Orders!$A$2:$A$8001,0))</f>
        <v>Delivered</v>
      </c>
      <c r="K4590" s="1" t="str">
        <f aca="false">LEFT(INDEX(Orders!$C$2:$C$8001,MATCH(B4590,Orders!$A$2:$A$8001,0)),7)</f>
        <v>2025-11</v>
      </c>
    </row>
    <row r="4591" customFormat="false" ht="15" hidden="false" customHeight="true" outlineLevel="0" collapsed="false">
      <c r="A4591" s="1" t="s">
        <v>15061</v>
      </c>
      <c r="B4591" s="1" t="s">
        <v>4648</v>
      </c>
      <c r="C4591" s="1" t="s">
        <v>1941</v>
      </c>
      <c r="D4591" s="1" t="n">
        <v>3</v>
      </c>
      <c r="E4591" s="16" t="n">
        <v>2757.65</v>
      </c>
      <c r="F4591" s="17" t="n">
        <v>0</v>
      </c>
      <c r="G4591" s="16" t="n">
        <v>8272.95</v>
      </c>
      <c r="I4591" s="1" t="str">
        <f aca="false">INDEX(Products!$C$2:$C$51,MATCH(C4591,Products!$A$2:$A$51,0))</f>
        <v>Fashion</v>
      </c>
      <c r="J4591" s="1" t="str">
        <f aca="false">INDEX(Orders!$E$2:$E$8001,MATCH(B4591,Orders!$A$2:$A$8001,0))</f>
        <v>Delivered</v>
      </c>
      <c r="K4591" s="1" t="str">
        <f aca="false">LEFT(INDEX(Orders!$C$2:$C$8001,MATCH(B4591,Orders!$A$2:$A$8001,0)),7)</f>
        <v>2025-11</v>
      </c>
    </row>
    <row r="4592" customFormat="false" ht="15" hidden="false" customHeight="true" outlineLevel="0" collapsed="false">
      <c r="A4592" s="1" t="s">
        <v>15062</v>
      </c>
      <c r="B4592" s="1" t="s">
        <v>4649</v>
      </c>
      <c r="C4592" s="1" t="s">
        <v>1930</v>
      </c>
      <c r="D4592" s="1" t="n">
        <v>1</v>
      </c>
      <c r="E4592" s="16" t="n">
        <v>2398.35</v>
      </c>
      <c r="F4592" s="17" t="n">
        <v>0.1</v>
      </c>
      <c r="G4592" s="16" t="n">
        <v>2158.52</v>
      </c>
      <c r="I4592" s="1" t="str">
        <f aca="false">INDEX(Products!$C$2:$C$51,MATCH(C4592,Products!$A$2:$A$51,0))</f>
        <v>Electronics</v>
      </c>
      <c r="J4592" s="1" t="str">
        <f aca="false">INDEX(Orders!$E$2:$E$8001,MATCH(B4592,Orders!$A$2:$A$8001,0))</f>
        <v>Delivered</v>
      </c>
      <c r="K4592" s="1" t="str">
        <f aca="false">LEFT(INDEX(Orders!$C$2:$C$8001,MATCH(B4592,Orders!$A$2:$A$8001,0)),7)</f>
        <v>2025-11</v>
      </c>
    </row>
    <row r="4593" customFormat="false" ht="15" hidden="false" customHeight="true" outlineLevel="0" collapsed="false">
      <c r="A4593" s="1" t="s">
        <v>15063</v>
      </c>
      <c r="B4593" s="1" t="s">
        <v>4649</v>
      </c>
      <c r="C4593" s="1" t="s">
        <v>1940</v>
      </c>
      <c r="D4593" s="1" t="n">
        <v>1</v>
      </c>
      <c r="E4593" s="16" t="n">
        <v>2374.52</v>
      </c>
      <c r="F4593" s="17" t="n">
        <v>0.15</v>
      </c>
      <c r="G4593" s="16" t="n">
        <v>2018.34</v>
      </c>
      <c r="I4593" s="1" t="str">
        <f aca="false">INDEX(Products!$C$2:$C$51,MATCH(C4593,Products!$A$2:$A$51,0))</f>
        <v>Fashion</v>
      </c>
      <c r="J4593" s="1" t="str">
        <f aca="false">INDEX(Orders!$E$2:$E$8001,MATCH(B4593,Orders!$A$2:$A$8001,0))</f>
        <v>Delivered</v>
      </c>
      <c r="K4593" s="1" t="str">
        <f aca="false">LEFT(INDEX(Orders!$C$2:$C$8001,MATCH(B4593,Orders!$A$2:$A$8001,0)),7)</f>
        <v>2025-11</v>
      </c>
    </row>
    <row r="4594" customFormat="false" ht="15" hidden="false" customHeight="true" outlineLevel="0" collapsed="false">
      <c r="A4594" s="1" t="s">
        <v>15064</v>
      </c>
      <c r="B4594" s="1" t="s">
        <v>4649</v>
      </c>
      <c r="C4594" s="1" t="s">
        <v>1976</v>
      </c>
      <c r="D4594" s="1" t="n">
        <v>3</v>
      </c>
      <c r="E4594" s="16" t="n">
        <v>1603.35</v>
      </c>
      <c r="F4594" s="17" t="n">
        <v>0</v>
      </c>
      <c r="G4594" s="16" t="n">
        <v>4810.05</v>
      </c>
      <c r="I4594" s="1" t="str">
        <f aca="false">INDEX(Products!$C$2:$C$51,MATCH(C4594,Products!$A$2:$A$51,0))</f>
        <v>Beauty &amp; Personal Care</v>
      </c>
      <c r="J4594" s="1" t="str">
        <f aca="false">INDEX(Orders!$E$2:$E$8001,MATCH(B4594,Orders!$A$2:$A$8001,0))</f>
        <v>Delivered</v>
      </c>
      <c r="K4594" s="1" t="str">
        <f aca="false">LEFT(INDEX(Orders!$C$2:$C$8001,MATCH(B4594,Orders!$A$2:$A$8001,0)),7)</f>
        <v>2025-11</v>
      </c>
    </row>
    <row r="4595" customFormat="false" ht="15" hidden="false" customHeight="true" outlineLevel="0" collapsed="false">
      <c r="A4595" s="1" t="s">
        <v>15065</v>
      </c>
      <c r="B4595" s="1" t="s">
        <v>4649</v>
      </c>
      <c r="C4595" s="1" t="s">
        <v>1975</v>
      </c>
      <c r="D4595" s="1" t="n">
        <v>1</v>
      </c>
      <c r="E4595" s="16" t="n">
        <v>862.99</v>
      </c>
      <c r="F4595" s="17" t="n">
        <v>0.1</v>
      </c>
      <c r="G4595" s="16" t="n">
        <v>776.69</v>
      </c>
      <c r="I4595" s="1" t="str">
        <f aca="false">INDEX(Products!$C$2:$C$51,MATCH(C4595,Products!$A$2:$A$51,0))</f>
        <v>Beauty &amp; Personal Care</v>
      </c>
      <c r="J4595" s="1" t="str">
        <f aca="false">INDEX(Orders!$E$2:$E$8001,MATCH(B4595,Orders!$A$2:$A$8001,0))</f>
        <v>Delivered</v>
      </c>
      <c r="K4595" s="1" t="str">
        <f aca="false">LEFT(INDEX(Orders!$C$2:$C$8001,MATCH(B4595,Orders!$A$2:$A$8001,0)),7)</f>
        <v>2025-11</v>
      </c>
    </row>
    <row r="4596" customFormat="false" ht="15" hidden="false" customHeight="true" outlineLevel="0" collapsed="false">
      <c r="A4596" s="1" t="s">
        <v>15066</v>
      </c>
      <c r="B4596" s="1" t="s">
        <v>4650</v>
      </c>
      <c r="C4596" s="1" t="s">
        <v>1990</v>
      </c>
      <c r="D4596" s="1" t="n">
        <v>1</v>
      </c>
      <c r="E4596" s="16" t="n">
        <v>5311.32</v>
      </c>
      <c r="F4596" s="17" t="n">
        <v>0.2</v>
      </c>
      <c r="G4596" s="16" t="n">
        <v>4249.06</v>
      </c>
      <c r="I4596" s="1" t="str">
        <f aca="false">INDEX(Products!$C$2:$C$51,MATCH(C4596,Products!$A$2:$A$51,0))</f>
        <v>Sports &amp; Fitness</v>
      </c>
      <c r="J4596" s="1" t="str">
        <f aca="false">INDEX(Orders!$E$2:$E$8001,MATCH(B4596,Orders!$A$2:$A$8001,0))</f>
        <v>Delivered</v>
      </c>
      <c r="K4596" s="1" t="str">
        <f aca="false">LEFT(INDEX(Orders!$C$2:$C$8001,MATCH(B4596,Orders!$A$2:$A$8001,0)),7)</f>
        <v>2024-08</v>
      </c>
    </row>
    <row r="4597" customFormat="false" ht="15" hidden="false" customHeight="true" outlineLevel="0" collapsed="false">
      <c r="A4597" s="1" t="s">
        <v>15067</v>
      </c>
      <c r="B4597" s="1" t="s">
        <v>4651</v>
      </c>
      <c r="C4597" s="1" t="s">
        <v>2006</v>
      </c>
      <c r="D4597" s="1" t="n">
        <v>1</v>
      </c>
      <c r="E4597" s="16" t="n">
        <v>482.17</v>
      </c>
      <c r="F4597" s="17" t="n">
        <v>0.15</v>
      </c>
      <c r="G4597" s="16" t="n">
        <v>409.84</v>
      </c>
      <c r="I4597" s="1" t="str">
        <f aca="false">INDEX(Products!$C$2:$C$51,MATCH(C4597,Products!$A$2:$A$51,0))</f>
        <v>Books &amp; Stationery</v>
      </c>
      <c r="J4597" s="1" t="str">
        <f aca="false">INDEX(Orders!$E$2:$E$8001,MATCH(B4597,Orders!$A$2:$A$8001,0))</f>
        <v>Delivered</v>
      </c>
      <c r="K4597" s="1" t="str">
        <f aca="false">LEFT(INDEX(Orders!$C$2:$C$8001,MATCH(B4597,Orders!$A$2:$A$8001,0)),7)</f>
        <v>2025-01</v>
      </c>
    </row>
    <row r="4598" customFormat="false" ht="15" hidden="false" customHeight="true" outlineLevel="0" collapsed="false">
      <c r="A4598" s="1" t="s">
        <v>15068</v>
      </c>
      <c r="B4598" s="1" t="s">
        <v>4652</v>
      </c>
      <c r="C4598" s="1" t="s">
        <v>1995</v>
      </c>
      <c r="D4598" s="1" t="n">
        <v>2</v>
      </c>
      <c r="E4598" s="16" t="n">
        <v>2914.27</v>
      </c>
      <c r="F4598" s="17" t="n">
        <v>0.05</v>
      </c>
      <c r="G4598" s="16" t="n">
        <v>5537.11</v>
      </c>
      <c r="I4598" s="1" t="str">
        <f aca="false">INDEX(Products!$C$2:$C$51,MATCH(C4598,Products!$A$2:$A$51,0))</f>
        <v>Sports &amp; Fitness</v>
      </c>
      <c r="J4598" s="1" t="str">
        <f aca="false">INDEX(Orders!$E$2:$E$8001,MATCH(B4598,Orders!$A$2:$A$8001,0))</f>
        <v>Delivered</v>
      </c>
      <c r="K4598" s="1" t="str">
        <f aca="false">LEFT(INDEX(Orders!$C$2:$C$8001,MATCH(B4598,Orders!$A$2:$A$8001,0)),7)</f>
        <v>2024-11</v>
      </c>
    </row>
    <row r="4599" customFormat="false" ht="15" hidden="false" customHeight="true" outlineLevel="0" collapsed="false">
      <c r="A4599" s="1" t="s">
        <v>15069</v>
      </c>
      <c r="B4599" s="1" t="s">
        <v>4652</v>
      </c>
      <c r="C4599" s="1" t="s">
        <v>2007</v>
      </c>
      <c r="D4599" s="1" t="n">
        <v>1</v>
      </c>
      <c r="E4599" s="16" t="n">
        <v>750.27</v>
      </c>
      <c r="F4599" s="17" t="n">
        <v>0.1</v>
      </c>
      <c r="G4599" s="16" t="n">
        <v>675.24</v>
      </c>
      <c r="I4599" s="1" t="str">
        <f aca="false">INDEX(Products!$C$2:$C$51,MATCH(C4599,Products!$A$2:$A$51,0))</f>
        <v>Books &amp; Stationery</v>
      </c>
      <c r="J4599" s="1" t="str">
        <f aca="false">INDEX(Orders!$E$2:$E$8001,MATCH(B4599,Orders!$A$2:$A$8001,0))</f>
        <v>Delivered</v>
      </c>
      <c r="K4599" s="1" t="str">
        <f aca="false">LEFT(INDEX(Orders!$C$2:$C$8001,MATCH(B4599,Orders!$A$2:$A$8001,0)),7)</f>
        <v>2024-11</v>
      </c>
    </row>
    <row r="4600" customFormat="false" ht="15" hidden="false" customHeight="true" outlineLevel="0" collapsed="false">
      <c r="A4600" s="1" t="s">
        <v>15070</v>
      </c>
      <c r="B4600" s="1" t="s">
        <v>4653</v>
      </c>
      <c r="C4600" s="1" t="s">
        <v>1988</v>
      </c>
      <c r="D4600" s="1" t="n">
        <v>2</v>
      </c>
      <c r="E4600" s="16" t="n">
        <v>681.07</v>
      </c>
      <c r="F4600" s="17" t="n">
        <v>0.1</v>
      </c>
      <c r="G4600" s="16" t="n">
        <v>1225.93</v>
      </c>
      <c r="I4600" s="1" t="str">
        <f aca="false">INDEX(Products!$C$2:$C$51,MATCH(C4600,Products!$A$2:$A$51,0))</f>
        <v>Sports &amp; Fitness</v>
      </c>
      <c r="J4600" s="1" t="str">
        <f aca="false">INDEX(Orders!$E$2:$E$8001,MATCH(B4600,Orders!$A$2:$A$8001,0))</f>
        <v>Delivered</v>
      </c>
      <c r="K4600" s="1" t="str">
        <f aca="false">LEFT(INDEX(Orders!$C$2:$C$8001,MATCH(B4600,Orders!$A$2:$A$8001,0)),7)</f>
        <v>2025-11</v>
      </c>
    </row>
    <row r="4601" customFormat="false" ht="15" hidden="false" customHeight="true" outlineLevel="0" collapsed="false">
      <c r="A4601" s="1" t="s">
        <v>15071</v>
      </c>
      <c r="B4601" s="1" t="s">
        <v>4653</v>
      </c>
      <c r="C4601" s="1" t="s">
        <v>1961</v>
      </c>
      <c r="D4601" s="1" t="n">
        <v>1</v>
      </c>
      <c r="E4601" s="16" t="n">
        <v>3493.68</v>
      </c>
      <c r="F4601" s="17" t="n">
        <v>0.15</v>
      </c>
      <c r="G4601" s="16" t="n">
        <v>2969.63</v>
      </c>
      <c r="I4601" s="1" t="str">
        <f aca="false">INDEX(Products!$C$2:$C$51,MATCH(C4601,Products!$A$2:$A$51,0))</f>
        <v>Home &amp; Kitchen</v>
      </c>
      <c r="J4601" s="1" t="str">
        <f aca="false">INDEX(Orders!$E$2:$E$8001,MATCH(B4601,Orders!$A$2:$A$8001,0))</f>
        <v>Delivered</v>
      </c>
      <c r="K4601" s="1" t="str">
        <f aca="false">LEFT(INDEX(Orders!$C$2:$C$8001,MATCH(B4601,Orders!$A$2:$A$8001,0)),7)</f>
        <v>2025-11</v>
      </c>
    </row>
    <row r="4602" customFormat="false" ht="15" hidden="false" customHeight="true" outlineLevel="0" collapsed="false">
      <c r="A4602" s="1" t="s">
        <v>15072</v>
      </c>
      <c r="B4602" s="1" t="s">
        <v>4654</v>
      </c>
      <c r="C4602" s="1" t="s">
        <v>2006</v>
      </c>
      <c r="D4602" s="1" t="n">
        <v>1</v>
      </c>
      <c r="E4602" s="16" t="n">
        <v>482.17</v>
      </c>
      <c r="F4602" s="17" t="n">
        <v>0.15</v>
      </c>
      <c r="G4602" s="16" t="n">
        <v>409.84</v>
      </c>
      <c r="I4602" s="1" t="str">
        <f aca="false">INDEX(Products!$C$2:$C$51,MATCH(C4602,Products!$A$2:$A$51,0))</f>
        <v>Books &amp; Stationery</v>
      </c>
      <c r="J4602" s="1" t="str">
        <f aca="false">INDEX(Orders!$E$2:$E$8001,MATCH(B4602,Orders!$A$2:$A$8001,0))</f>
        <v>Cancelled</v>
      </c>
      <c r="K4602" s="1" t="str">
        <f aca="false">LEFT(INDEX(Orders!$C$2:$C$8001,MATCH(B4602,Orders!$A$2:$A$8001,0)),7)</f>
        <v>2025-02</v>
      </c>
    </row>
    <row r="4603" customFormat="false" ht="15" hidden="false" customHeight="true" outlineLevel="0" collapsed="false">
      <c r="A4603" s="1" t="s">
        <v>15073</v>
      </c>
      <c r="B4603" s="1" t="s">
        <v>4654</v>
      </c>
      <c r="C4603" s="1" t="s">
        <v>1976</v>
      </c>
      <c r="D4603" s="1" t="n">
        <v>2</v>
      </c>
      <c r="E4603" s="16" t="n">
        <v>1603.35</v>
      </c>
      <c r="F4603" s="17" t="n">
        <v>0</v>
      </c>
      <c r="G4603" s="16" t="n">
        <v>3206.7</v>
      </c>
      <c r="I4603" s="1" t="str">
        <f aca="false">INDEX(Products!$C$2:$C$51,MATCH(C4603,Products!$A$2:$A$51,0))</f>
        <v>Beauty &amp; Personal Care</v>
      </c>
      <c r="J4603" s="1" t="str">
        <f aca="false">INDEX(Orders!$E$2:$E$8001,MATCH(B4603,Orders!$A$2:$A$8001,0))</f>
        <v>Cancelled</v>
      </c>
      <c r="K4603" s="1" t="str">
        <f aca="false">LEFT(INDEX(Orders!$C$2:$C$8001,MATCH(B4603,Orders!$A$2:$A$8001,0)),7)</f>
        <v>2025-02</v>
      </c>
    </row>
    <row r="4604" customFormat="false" ht="15" hidden="false" customHeight="true" outlineLevel="0" collapsed="false">
      <c r="A4604" s="1" t="s">
        <v>15074</v>
      </c>
      <c r="B4604" s="1" t="s">
        <v>4654</v>
      </c>
      <c r="C4604" s="1" t="s">
        <v>1990</v>
      </c>
      <c r="D4604" s="1" t="n">
        <v>3</v>
      </c>
      <c r="E4604" s="16" t="n">
        <v>5311.32</v>
      </c>
      <c r="F4604" s="17" t="n">
        <v>0</v>
      </c>
      <c r="G4604" s="16" t="n">
        <v>15933.96</v>
      </c>
      <c r="I4604" s="1" t="str">
        <f aca="false">INDEX(Products!$C$2:$C$51,MATCH(C4604,Products!$A$2:$A$51,0))</f>
        <v>Sports &amp; Fitness</v>
      </c>
      <c r="J4604" s="1" t="str">
        <f aca="false">INDEX(Orders!$E$2:$E$8001,MATCH(B4604,Orders!$A$2:$A$8001,0))</f>
        <v>Cancelled</v>
      </c>
      <c r="K4604" s="1" t="str">
        <f aca="false">LEFT(INDEX(Orders!$C$2:$C$8001,MATCH(B4604,Orders!$A$2:$A$8001,0)),7)</f>
        <v>2025-02</v>
      </c>
    </row>
    <row r="4605" customFormat="false" ht="15" hidden="false" customHeight="true" outlineLevel="0" collapsed="false">
      <c r="A4605" s="1" t="s">
        <v>15075</v>
      </c>
      <c r="B4605" s="1" t="s">
        <v>4654</v>
      </c>
      <c r="C4605" s="1" t="s">
        <v>1961</v>
      </c>
      <c r="D4605" s="1" t="n">
        <v>2</v>
      </c>
      <c r="E4605" s="16" t="n">
        <v>3493.68</v>
      </c>
      <c r="F4605" s="17" t="n">
        <v>0.2</v>
      </c>
      <c r="G4605" s="16" t="n">
        <v>5589.89</v>
      </c>
      <c r="I4605" s="1" t="str">
        <f aca="false">INDEX(Products!$C$2:$C$51,MATCH(C4605,Products!$A$2:$A$51,0))</f>
        <v>Home &amp; Kitchen</v>
      </c>
      <c r="J4605" s="1" t="str">
        <f aca="false">INDEX(Orders!$E$2:$E$8001,MATCH(B4605,Orders!$A$2:$A$8001,0))</f>
        <v>Cancelled</v>
      </c>
      <c r="K4605" s="1" t="str">
        <f aca="false">LEFT(INDEX(Orders!$C$2:$C$8001,MATCH(B4605,Orders!$A$2:$A$8001,0)),7)</f>
        <v>2025-02</v>
      </c>
    </row>
    <row r="4606" customFormat="false" ht="15" hidden="false" customHeight="true" outlineLevel="0" collapsed="false">
      <c r="A4606" s="1" t="s">
        <v>15076</v>
      </c>
      <c r="B4606" s="1" t="s">
        <v>4655</v>
      </c>
      <c r="C4606" s="1" t="s">
        <v>1953</v>
      </c>
      <c r="D4606" s="1" t="n">
        <v>3</v>
      </c>
      <c r="E4606" s="16" t="n">
        <v>4914.12</v>
      </c>
      <c r="F4606" s="17" t="n">
        <v>0.2</v>
      </c>
      <c r="G4606" s="16" t="n">
        <v>11793.89</v>
      </c>
      <c r="I4606" s="1" t="str">
        <f aca="false">INDEX(Products!$C$2:$C$51,MATCH(C4606,Products!$A$2:$A$51,0))</f>
        <v>Fashion</v>
      </c>
      <c r="J4606" s="1" t="str">
        <f aca="false">INDEX(Orders!$E$2:$E$8001,MATCH(B4606,Orders!$A$2:$A$8001,0))</f>
        <v>Delivered</v>
      </c>
      <c r="K4606" s="1" t="str">
        <f aca="false">LEFT(INDEX(Orders!$C$2:$C$8001,MATCH(B4606,Orders!$A$2:$A$8001,0)),7)</f>
        <v>2024-05</v>
      </c>
    </row>
    <row r="4607" customFormat="false" ht="15" hidden="false" customHeight="true" outlineLevel="0" collapsed="false">
      <c r="A4607" s="1" t="s">
        <v>15077</v>
      </c>
      <c r="B4607" s="1" t="s">
        <v>4655</v>
      </c>
      <c r="C4607" s="1" t="s">
        <v>1976</v>
      </c>
      <c r="D4607" s="1" t="n">
        <v>1</v>
      </c>
      <c r="E4607" s="16" t="n">
        <v>1603.35</v>
      </c>
      <c r="F4607" s="17" t="n">
        <v>0</v>
      </c>
      <c r="G4607" s="16" t="n">
        <v>1603.35</v>
      </c>
      <c r="I4607" s="1" t="str">
        <f aca="false">INDEX(Products!$C$2:$C$51,MATCH(C4607,Products!$A$2:$A$51,0))</f>
        <v>Beauty &amp; Personal Care</v>
      </c>
      <c r="J4607" s="1" t="str">
        <f aca="false">INDEX(Orders!$E$2:$E$8001,MATCH(B4607,Orders!$A$2:$A$8001,0))</f>
        <v>Delivered</v>
      </c>
      <c r="K4607" s="1" t="str">
        <f aca="false">LEFT(INDEX(Orders!$C$2:$C$8001,MATCH(B4607,Orders!$A$2:$A$8001,0)),7)</f>
        <v>2024-05</v>
      </c>
    </row>
    <row r="4608" customFormat="false" ht="15" hidden="false" customHeight="true" outlineLevel="0" collapsed="false">
      <c r="A4608" s="1" t="s">
        <v>15078</v>
      </c>
      <c r="B4608" s="1" t="s">
        <v>4655</v>
      </c>
      <c r="C4608" s="1" t="s">
        <v>2006</v>
      </c>
      <c r="D4608" s="1" t="n">
        <v>2</v>
      </c>
      <c r="E4608" s="16" t="n">
        <v>482.17</v>
      </c>
      <c r="F4608" s="17" t="n">
        <v>0.05</v>
      </c>
      <c r="G4608" s="16" t="n">
        <v>916.12</v>
      </c>
      <c r="I4608" s="1" t="str">
        <f aca="false">INDEX(Products!$C$2:$C$51,MATCH(C4608,Products!$A$2:$A$51,0))</f>
        <v>Books &amp; Stationery</v>
      </c>
      <c r="J4608" s="1" t="str">
        <f aca="false">INDEX(Orders!$E$2:$E$8001,MATCH(B4608,Orders!$A$2:$A$8001,0))</f>
        <v>Delivered</v>
      </c>
      <c r="K4608" s="1" t="str">
        <f aca="false">LEFT(INDEX(Orders!$C$2:$C$8001,MATCH(B4608,Orders!$A$2:$A$8001,0)),7)</f>
        <v>2024-05</v>
      </c>
    </row>
    <row r="4609" customFormat="false" ht="15" hidden="false" customHeight="true" outlineLevel="0" collapsed="false">
      <c r="A4609" s="1" t="s">
        <v>15079</v>
      </c>
      <c r="B4609" s="1" t="s">
        <v>4655</v>
      </c>
      <c r="C4609" s="1" t="s">
        <v>1979</v>
      </c>
      <c r="D4609" s="1" t="n">
        <v>2</v>
      </c>
      <c r="E4609" s="16" t="n">
        <v>623</v>
      </c>
      <c r="F4609" s="17" t="n">
        <v>0.15</v>
      </c>
      <c r="G4609" s="16" t="n">
        <v>1059.1</v>
      </c>
      <c r="I4609" s="1" t="str">
        <f aca="false">INDEX(Products!$C$2:$C$51,MATCH(C4609,Products!$A$2:$A$51,0))</f>
        <v>Beauty &amp; Personal Care</v>
      </c>
      <c r="J4609" s="1" t="str">
        <f aca="false">INDEX(Orders!$E$2:$E$8001,MATCH(B4609,Orders!$A$2:$A$8001,0))</f>
        <v>Delivered</v>
      </c>
      <c r="K4609" s="1" t="str">
        <f aca="false">LEFT(INDEX(Orders!$C$2:$C$8001,MATCH(B4609,Orders!$A$2:$A$8001,0)),7)</f>
        <v>2024-05</v>
      </c>
    </row>
    <row r="4610" customFormat="false" ht="15" hidden="false" customHeight="true" outlineLevel="0" collapsed="false">
      <c r="A4610" s="1" t="s">
        <v>15080</v>
      </c>
      <c r="B4610" s="1" t="s">
        <v>4656</v>
      </c>
      <c r="C4610" s="1" t="s">
        <v>1963</v>
      </c>
      <c r="D4610" s="1" t="n">
        <v>1</v>
      </c>
      <c r="E4610" s="16" t="n">
        <v>1494.98</v>
      </c>
      <c r="F4610" s="17" t="n">
        <v>0.05</v>
      </c>
      <c r="G4610" s="16" t="n">
        <v>1420.23</v>
      </c>
      <c r="I4610" s="1" t="str">
        <f aca="false">INDEX(Products!$C$2:$C$51,MATCH(C4610,Products!$A$2:$A$51,0))</f>
        <v>Home &amp; Kitchen</v>
      </c>
      <c r="J4610" s="1" t="str">
        <f aca="false">INDEX(Orders!$E$2:$E$8001,MATCH(B4610,Orders!$A$2:$A$8001,0))</f>
        <v>Cancelled</v>
      </c>
      <c r="K4610" s="1" t="str">
        <f aca="false">LEFT(INDEX(Orders!$C$2:$C$8001,MATCH(B4610,Orders!$A$2:$A$8001,0)),7)</f>
        <v>2024-12</v>
      </c>
    </row>
    <row r="4611" customFormat="false" ht="15" hidden="false" customHeight="true" outlineLevel="0" collapsed="false">
      <c r="A4611" s="1" t="s">
        <v>15081</v>
      </c>
      <c r="B4611" s="1" t="s">
        <v>4656</v>
      </c>
      <c r="C4611" s="1" t="s">
        <v>1930</v>
      </c>
      <c r="D4611" s="1" t="n">
        <v>2</v>
      </c>
      <c r="E4611" s="16" t="n">
        <v>2398.35</v>
      </c>
      <c r="F4611" s="17" t="n">
        <v>0.15</v>
      </c>
      <c r="G4611" s="16" t="n">
        <v>4077.2</v>
      </c>
      <c r="I4611" s="1" t="str">
        <f aca="false">INDEX(Products!$C$2:$C$51,MATCH(C4611,Products!$A$2:$A$51,0))</f>
        <v>Electronics</v>
      </c>
      <c r="J4611" s="1" t="str">
        <f aca="false">INDEX(Orders!$E$2:$E$8001,MATCH(B4611,Orders!$A$2:$A$8001,0))</f>
        <v>Cancelled</v>
      </c>
      <c r="K4611" s="1" t="str">
        <f aca="false">LEFT(INDEX(Orders!$C$2:$C$8001,MATCH(B4611,Orders!$A$2:$A$8001,0)),7)</f>
        <v>2024-12</v>
      </c>
    </row>
    <row r="4612" customFormat="false" ht="15" hidden="false" customHeight="true" outlineLevel="0" collapsed="false">
      <c r="A4612" s="1" t="s">
        <v>15082</v>
      </c>
      <c r="B4612" s="1" t="s">
        <v>4657</v>
      </c>
      <c r="C4612" s="1" t="s">
        <v>1933</v>
      </c>
      <c r="D4612" s="1" t="n">
        <v>1</v>
      </c>
      <c r="E4612" s="16" t="n">
        <v>7194.38</v>
      </c>
      <c r="F4612" s="17" t="n">
        <v>0.05</v>
      </c>
      <c r="G4612" s="16" t="n">
        <v>6834.66</v>
      </c>
      <c r="I4612" s="1" t="str">
        <f aca="false">INDEX(Products!$C$2:$C$51,MATCH(C4612,Products!$A$2:$A$51,0))</f>
        <v>Electronics</v>
      </c>
      <c r="J4612" s="1" t="str">
        <f aca="false">INDEX(Orders!$E$2:$E$8001,MATCH(B4612,Orders!$A$2:$A$8001,0))</f>
        <v>Delivered</v>
      </c>
      <c r="K4612" s="1" t="str">
        <f aca="false">LEFT(INDEX(Orders!$C$2:$C$8001,MATCH(B4612,Orders!$A$2:$A$8001,0)),7)</f>
        <v>2025-11</v>
      </c>
    </row>
    <row r="4613" customFormat="false" ht="15" hidden="false" customHeight="true" outlineLevel="0" collapsed="false">
      <c r="A4613" s="1" t="s">
        <v>15083</v>
      </c>
      <c r="B4613" s="1" t="s">
        <v>4658</v>
      </c>
      <c r="C4613" s="1" t="s">
        <v>1979</v>
      </c>
      <c r="D4613" s="1" t="n">
        <v>2</v>
      </c>
      <c r="E4613" s="16" t="n">
        <v>623</v>
      </c>
      <c r="F4613" s="17" t="n">
        <v>0.05</v>
      </c>
      <c r="G4613" s="16" t="n">
        <v>1183.7</v>
      </c>
      <c r="I4613" s="1" t="str">
        <f aca="false">INDEX(Products!$C$2:$C$51,MATCH(C4613,Products!$A$2:$A$51,0))</f>
        <v>Beauty &amp; Personal Care</v>
      </c>
      <c r="J4613" s="1" t="str">
        <f aca="false">INDEX(Orders!$E$2:$E$8001,MATCH(B4613,Orders!$A$2:$A$8001,0))</f>
        <v>Delivered</v>
      </c>
      <c r="K4613" s="1" t="str">
        <f aca="false">LEFT(INDEX(Orders!$C$2:$C$8001,MATCH(B4613,Orders!$A$2:$A$8001,0)),7)</f>
        <v>2025-12</v>
      </c>
    </row>
    <row r="4614" customFormat="false" ht="15" hidden="false" customHeight="true" outlineLevel="0" collapsed="false">
      <c r="A4614" s="1" t="s">
        <v>15084</v>
      </c>
      <c r="B4614" s="1" t="s">
        <v>4658</v>
      </c>
      <c r="C4614" s="1" t="s">
        <v>1930</v>
      </c>
      <c r="D4614" s="1" t="n">
        <v>1</v>
      </c>
      <c r="E4614" s="16" t="n">
        <v>2398.35</v>
      </c>
      <c r="F4614" s="17" t="n">
        <v>0</v>
      </c>
      <c r="G4614" s="16" t="n">
        <v>2398.35</v>
      </c>
      <c r="I4614" s="1" t="str">
        <f aca="false">INDEX(Products!$C$2:$C$51,MATCH(C4614,Products!$A$2:$A$51,0))</f>
        <v>Electronics</v>
      </c>
      <c r="J4614" s="1" t="str">
        <f aca="false">INDEX(Orders!$E$2:$E$8001,MATCH(B4614,Orders!$A$2:$A$8001,0))</f>
        <v>Delivered</v>
      </c>
      <c r="K4614" s="1" t="str">
        <f aca="false">LEFT(INDEX(Orders!$C$2:$C$8001,MATCH(B4614,Orders!$A$2:$A$8001,0)),7)</f>
        <v>2025-12</v>
      </c>
    </row>
    <row r="4615" customFormat="false" ht="15" hidden="false" customHeight="true" outlineLevel="0" collapsed="false">
      <c r="A4615" s="1" t="s">
        <v>15085</v>
      </c>
      <c r="B4615" s="1" t="s">
        <v>4659</v>
      </c>
      <c r="C4615" s="1" t="s">
        <v>2006</v>
      </c>
      <c r="D4615" s="1" t="n">
        <v>1</v>
      </c>
      <c r="E4615" s="16" t="n">
        <v>482.17</v>
      </c>
      <c r="F4615" s="17" t="n">
        <v>0</v>
      </c>
      <c r="G4615" s="16" t="n">
        <v>482.17</v>
      </c>
      <c r="I4615" s="1" t="str">
        <f aca="false">INDEX(Products!$C$2:$C$51,MATCH(C4615,Products!$A$2:$A$51,0))</f>
        <v>Books &amp; Stationery</v>
      </c>
      <c r="J4615" s="1" t="str">
        <f aca="false">INDEX(Orders!$E$2:$E$8001,MATCH(B4615,Orders!$A$2:$A$8001,0))</f>
        <v>Returned</v>
      </c>
      <c r="K4615" s="1" t="str">
        <f aca="false">LEFT(INDEX(Orders!$C$2:$C$8001,MATCH(B4615,Orders!$A$2:$A$8001,0)),7)</f>
        <v>2025-06</v>
      </c>
    </row>
    <row r="4616" customFormat="false" ht="15" hidden="false" customHeight="true" outlineLevel="0" collapsed="false">
      <c r="A4616" s="1" t="s">
        <v>15086</v>
      </c>
      <c r="B4616" s="1" t="s">
        <v>4659</v>
      </c>
      <c r="C4616" s="1" t="s">
        <v>2007</v>
      </c>
      <c r="D4616" s="1" t="n">
        <v>1</v>
      </c>
      <c r="E4616" s="16" t="n">
        <v>750.27</v>
      </c>
      <c r="F4616" s="17" t="n">
        <v>0</v>
      </c>
      <c r="G4616" s="16" t="n">
        <v>750.27</v>
      </c>
      <c r="I4616" s="1" t="str">
        <f aca="false">INDEX(Products!$C$2:$C$51,MATCH(C4616,Products!$A$2:$A$51,0))</f>
        <v>Books &amp; Stationery</v>
      </c>
      <c r="J4616" s="1" t="str">
        <f aca="false">INDEX(Orders!$E$2:$E$8001,MATCH(B4616,Orders!$A$2:$A$8001,0))</f>
        <v>Returned</v>
      </c>
      <c r="K4616" s="1" t="str">
        <f aca="false">LEFT(INDEX(Orders!$C$2:$C$8001,MATCH(B4616,Orders!$A$2:$A$8001,0)),7)</f>
        <v>2025-06</v>
      </c>
    </row>
    <row r="4617" customFormat="false" ht="15" hidden="false" customHeight="true" outlineLevel="0" collapsed="false">
      <c r="A4617" s="1" t="s">
        <v>15087</v>
      </c>
      <c r="B4617" s="1" t="s">
        <v>4659</v>
      </c>
      <c r="C4617" s="1" t="s">
        <v>1971</v>
      </c>
      <c r="D4617" s="1" t="n">
        <v>2</v>
      </c>
      <c r="E4617" s="16" t="n">
        <v>2073.63</v>
      </c>
      <c r="F4617" s="17" t="n">
        <v>0</v>
      </c>
      <c r="G4617" s="16" t="n">
        <v>4147.26</v>
      </c>
      <c r="I4617" s="1" t="str">
        <f aca="false">INDEX(Products!$C$2:$C$51,MATCH(C4617,Products!$A$2:$A$51,0))</f>
        <v>Home &amp; Kitchen</v>
      </c>
      <c r="J4617" s="1" t="str">
        <f aca="false">INDEX(Orders!$E$2:$E$8001,MATCH(B4617,Orders!$A$2:$A$8001,0))</f>
        <v>Returned</v>
      </c>
      <c r="K4617" s="1" t="str">
        <f aca="false">LEFT(INDEX(Orders!$C$2:$C$8001,MATCH(B4617,Orders!$A$2:$A$8001,0)),7)</f>
        <v>2025-06</v>
      </c>
    </row>
    <row r="4618" customFormat="false" ht="15" hidden="false" customHeight="true" outlineLevel="0" collapsed="false">
      <c r="A4618" s="1" t="s">
        <v>15088</v>
      </c>
      <c r="B4618" s="1" t="s">
        <v>4660</v>
      </c>
      <c r="C4618" s="1" t="s">
        <v>1997</v>
      </c>
      <c r="D4618" s="1" t="n">
        <v>1</v>
      </c>
      <c r="E4618" s="16" t="n">
        <v>311.15</v>
      </c>
      <c r="F4618" s="17" t="n">
        <v>0.15</v>
      </c>
      <c r="G4618" s="16" t="n">
        <v>264.48</v>
      </c>
      <c r="I4618" s="1" t="str">
        <f aca="false">INDEX(Products!$C$2:$C$51,MATCH(C4618,Products!$A$2:$A$51,0))</f>
        <v>Sports &amp; Fitness</v>
      </c>
      <c r="J4618" s="1" t="str">
        <f aca="false">INDEX(Orders!$E$2:$E$8001,MATCH(B4618,Orders!$A$2:$A$8001,0))</f>
        <v>Delivered</v>
      </c>
      <c r="K4618" s="1" t="str">
        <f aca="false">LEFT(INDEX(Orders!$C$2:$C$8001,MATCH(B4618,Orders!$A$2:$A$8001,0)),7)</f>
        <v>2025-09</v>
      </c>
    </row>
    <row r="4619" customFormat="false" ht="15" hidden="false" customHeight="true" outlineLevel="0" collapsed="false">
      <c r="A4619" s="1" t="s">
        <v>15089</v>
      </c>
      <c r="B4619" s="1" t="s">
        <v>4661</v>
      </c>
      <c r="C4619" s="1" t="s">
        <v>1949</v>
      </c>
      <c r="D4619" s="1" t="n">
        <v>1</v>
      </c>
      <c r="E4619" s="16" t="n">
        <v>4185.64</v>
      </c>
      <c r="F4619" s="17" t="n">
        <v>0</v>
      </c>
      <c r="G4619" s="16" t="n">
        <v>4185.64</v>
      </c>
      <c r="I4619" s="1" t="str">
        <f aca="false">INDEX(Products!$C$2:$C$51,MATCH(C4619,Products!$A$2:$A$51,0))</f>
        <v>Fashion</v>
      </c>
      <c r="J4619" s="1" t="str">
        <f aca="false">INDEX(Orders!$E$2:$E$8001,MATCH(B4619,Orders!$A$2:$A$8001,0))</f>
        <v>Delivered</v>
      </c>
      <c r="K4619" s="1" t="str">
        <f aca="false">LEFT(INDEX(Orders!$C$2:$C$8001,MATCH(B4619,Orders!$A$2:$A$8001,0)),7)</f>
        <v>2024-10</v>
      </c>
    </row>
    <row r="4620" customFormat="false" ht="15" hidden="false" customHeight="true" outlineLevel="0" collapsed="false">
      <c r="A4620" s="1" t="s">
        <v>15090</v>
      </c>
      <c r="B4620" s="1" t="s">
        <v>4661</v>
      </c>
      <c r="C4620" s="1" t="s">
        <v>1940</v>
      </c>
      <c r="D4620" s="1" t="n">
        <v>1</v>
      </c>
      <c r="E4620" s="16" t="n">
        <v>2374.52</v>
      </c>
      <c r="F4620" s="17" t="n">
        <v>0.2</v>
      </c>
      <c r="G4620" s="16" t="n">
        <v>1899.62</v>
      </c>
      <c r="I4620" s="1" t="str">
        <f aca="false">INDEX(Products!$C$2:$C$51,MATCH(C4620,Products!$A$2:$A$51,0))</f>
        <v>Fashion</v>
      </c>
      <c r="J4620" s="1" t="str">
        <f aca="false">INDEX(Orders!$E$2:$E$8001,MATCH(B4620,Orders!$A$2:$A$8001,0))</f>
        <v>Delivered</v>
      </c>
      <c r="K4620" s="1" t="str">
        <f aca="false">LEFT(INDEX(Orders!$C$2:$C$8001,MATCH(B4620,Orders!$A$2:$A$8001,0)),7)</f>
        <v>2024-10</v>
      </c>
    </row>
    <row r="4621" customFormat="false" ht="15" hidden="false" customHeight="true" outlineLevel="0" collapsed="false">
      <c r="A4621" s="1" t="s">
        <v>15091</v>
      </c>
      <c r="B4621" s="1" t="s">
        <v>4661</v>
      </c>
      <c r="C4621" s="1" t="s">
        <v>1990</v>
      </c>
      <c r="D4621" s="1" t="n">
        <v>1</v>
      </c>
      <c r="E4621" s="16" t="n">
        <v>5311.32</v>
      </c>
      <c r="F4621" s="17" t="n">
        <v>0</v>
      </c>
      <c r="G4621" s="16" t="n">
        <v>5311.32</v>
      </c>
      <c r="I4621" s="1" t="str">
        <f aca="false">INDEX(Products!$C$2:$C$51,MATCH(C4621,Products!$A$2:$A$51,0))</f>
        <v>Sports &amp; Fitness</v>
      </c>
      <c r="J4621" s="1" t="str">
        <f aca="false">INDEX(Orders!$E$2:$E$8001,MATCH(B4621,Orders!$A$2:$A$8001,0))</f>
        <v>Delivered</v>
      </c>
      <c r="K4621" s="1" t="str">
        <f aca="false">LEFT(INDEX(Orders!$C$2:$C$8001,MATCH(B4621,Orders!$A$2:$A$8001,0)),7)</f>
        <v>2024-10</v>
      </c>
    </row>
    <row r="4622" customFormat="false" ht="15" hidden="false" customHeight="true" outlineLevel="0" collapsed="false">
      <c r="A4622" s="1" t="s">
        <v>15092</v>
      </c>
      <c r="B4622" s="1" t="s">
        <v>4662</v>
      </c>
      <c r="C4622" s="1" t="s">
        <v>1933</v>
      </c>
      <c r="D4622" s="1" t="n">
        <v>2</v>
      </c>
      <c r="E4622" s="16" t="n">
        <v>7194.38</v>
      </c>
      <c r="F4622" s="17" t="n">
        <v>0.15</v>
      </c>
      <c r="G4622" s="16" t="n">
        <v>12230.45</v>
      </c>
      <c r="I4622" s="1" t="str">
        <f aca="false">INDEX(Products!$C$2:$C$51,MATCH(C4622,Products!$A$2:$A$51,0))</f>
        <v>Electronics</v>
      </c>
      <c r="J4622" s="1" t="str">
        <f aca="false">INDEX(Orders!$E$2:$E$8001,MATCH(B4622,Orders!$A$2:$A$8001,0))</f>
        <v>Cancelled</v>
      </c>
      <c r="K4622" s="1" t="str">
        <f aca="false">LEFT(INDEX(Orders!$C$2:$C$8001,MATCH(B4622,Orders!$A$2:$A$8001,0)),7)</f>
        <v>2024-10</v>
      </c>
    </row>
    <row r="4623" customFormat="false" ht="15" hidden="false" customHeight="true" outlineLevel="0" collapsed="false">
      <c r="A4623" s="1" t="s">
        <v>15093</v>
      </c>
      <c r="B4623" s="1" t="s">
        <v>4663</v>
      </c>
      <c r="C4623" s="1" t="s">
        <v>2006</v>
      </c>
      <c r="D4623" s="1" t="n">
        <v>2</v>
      </c>
      <c r="E4623" s="16" t="n">
        <v>482.17</v>
      </c>
      <c r="F4623" s="17" t="n">
        <v>0.05</v>
      </c>
      <c r="G4623" s="16" t="n">
        <v>916.12</v>
      </c>
      <c r="I4623" s="1" t="str">
        <f aca="false">INDEX(Products!$C$2:$C$51,MATCH(C4623,Products!$A$2:$A$51,0))</f>
        <v>Books &amp; Stationery</v>
      </c>
      <c r="J4623" s="1" t="str">
        <f aca="false">INDEX(Orders!$E$2:$E$8001,MATCH(B4623,Orders!$A$2:$A$8001,0))</f>
        <v>Returned</v>
      </c>
      <c r="K4623" s="1" t="str">
        <f aca="false">LEFT(INDEX(Orders!$C$2:$C$8001,MATCH(B4623,Orders!$A$2:$A$8001,0)),7)</f>
        <v>2025-07</v>
      </c>
    </row>
    <row r="4624" customFormat="false" ht="15" hidden="false" customHeight="true" outlineLevel="0" collapsed="false">
      <c r="A4624" s="1" t="s">
        <v>15094</v>
      </c>
      <c r="B4624" s="1" t="s">
        <v>4664</v>
      </c>
      <c r="C4624" s="1" t="s">
        <v>1976</v>
      </c>
      <c r="D4624" s="1" t="n">
        <v>1</v>
      </c>
      <c r="E4624" s="16" t="n">
        <v>1603.35</v>
      </c>
      <c r="F4624" s="17" t="n">
        <v>0</v>
      </c>
      <c r="G4624" s="16" t="n">
        <v>1603.35</v>
      </c>
      <c r="I4624" s="1" t="str">
        <f aca="false">INDEX(Products!$C$2:$C$51,MATCH(C4624,Products!$A$2:$A$51,0))</f>
        <v>Beauty &amp; Personal Care</v>
      </c>
      <c r="J4624" s="1" t="str">
        <f aca="false">INDEX(Orders!$E$2:$E$8001,MATCH(B4624,Orders!$A$2:$A$8001,0))</f>
        <v>Delivered</v>
      </c>
      <c r="K4624" s="1" t="str">
        <f aca="false">LEFT(INDEX(Orders!$C$2:$C$8001,MATCH(B4624,Orders!$A$2:$A$8001,0)),7)</f>
        <v>2024-10</v>
      </c>
    </row>
    <row r="4625" customFormat="false" ht="15" hidden="false" customHeight="true" outlineLevel="0" collapsed="false">
      <c r="A4625" s="1" t="s">
        <v>15095</v>
      </c>
      <c r="B4625" s="1" t="s">
        <v>4665</v>
      </c>
      <c r="C4625" s="1" t="s">
        <v>1969</v>
      </c>
      <c r="D4625" s="1" t="n">
        <v>1</v>
      </c>
      <c r="E4625" s="16" t="n">
        <v>9171.98</v>
      </c>
      <c r="F4625" s="17" t="n">
        <v>0.15</v>
      </c>
      <c r="G4625" s="16" t="n">
        <v>7796.18</v>
      </c>
      <c r="I4625" s="1" t="str">
        <f aca="false">INDEX(Products!$C$2:$C$51,MATCH(C4625,Products!$A$2:$A$51,0))</f>
        <v>Home &amp; Kitchen</v>
      </c>
      <c r="J4625" s="1" t="str">
        <f aca="false">INDEX(Orders!$E$2:$E$8001,MATCH(B4625,Orders!$A$2:$A$8001,0))</f>
        <v>Delivered</v>
      </c>
      <c r="K4625" s="1" t="str">
        <f aca="false">LEFT(INDEX(Orders!$C$2:$C$8001,MATCH(B4625,Orders!$A$2:$A$8001,0)),7)</f>
        <v>2024-11</v>
      </c>
    </row>
    <row r="4626" customFormat="false" ht="15" hidden="false" customHeight="true" outlineLevel="0" collapsed="false">
      <c r="A4626" s="1" t="s">
        <v>15096</v>
      </c>
      <c r="B4626" s="1" t="s">
        <v>4665</v>
      </c>
      <c r="C4626" s="1" t="s">
        <v>1971</v>
      </c>
      <c r="D4626" s="1" t="n">
        <v>1</v>
      </c>
      <c r="E4626" s="16" t="n">
        <v>2073.63</v>
      </c>
      <c r="F4626" s="17" t="n">
        <v>0</v>
      </c>
      <c r="G4626" s="16" t="n">
        <v>2073.63</v>
      </c>
      <c r="I4626" s="1" t="str">
        <f aca="false">INDEX(Products!$C$2:$C$51,MATCH(C4626,Products!$A$2:$A$51,0))</f>
        <v>Home &amp; Kitchen</v>
      </c>
      <c r="J4626" s="1" t="str">
        <f aca="false">INDEX(Orders!$E$2:$E$8001,MATCH(B4626,Orders!$A$2:$A$8001,0))</f>
        <v>Delivered</v>
      </c>
      <c r="K4626" s="1" t="str">
        <f aca="false">LEFT(INDEX(Orders!$C$2:$C$8001,MATCH(B4626,Orders!$A$2:$A$8001,0)),7)</f>
        <v>2024-11</v>
      </c>
    </row>
    <row r="4627" customFormat="false" ht="15" hidden="false" customHeight="true" outlineLevel="0" collapsed="false">
      <c r="A4627" s="1" t="s">
        <v>15097</v>
      </c>
      <c r="B4627" s="1" t="s">
        <v>4666</v>
      </c>
      <c r="C4627" s="1" t="s">
        <v>1955</v>
      </c>
      <c r="D4627" s="1" t="n">
        <v>3</v>
      </c>
      <c r="E4627" s="16" t="n">
        <v>3340.76</v>
      </c>
      <c r="F4627" s="17" t="n">
        <v>0</v>
      </c>
      <c r="G4627" s="16" t="n">
        <v>10022.28</v>
      </c>
      <c r="I4627" s="1" t="str">
        <f aca="false">INDEX(Products!$C$2:$C$51,MATCH(C4627,Products!$A$2:$A$51,0))</f>
        <v>Home &amp; Kitchen</v>
      </c>
      <c r="J4627" s="1" t="str">
        <f aca="false">INDEX(Orders!$E$2:$E$8001,MATCH(B4627,Orders!$A$2:$A$8001,0))</f>
        <v>Delivered</v>
      </c>
      <c r="K4627" s="1" t="str">
        <f aca="false">LEFT(INDEX(Orders!$C$2:$C$8001,MATCH(B4627,Orders!$A$2:$A$8001,0)),7)</f>
        <v>2025-08</v>
      </c>
    </row>
    <row r="4628" customFormat="false" ht="15" hidden="false" customHeight="true" outlineLevel="0" collapsed="false">
      <c r="A4628" s="1" t="s">
        <v>15098</v>
      </c>
      <c r="B4628" s="1" t="s">
        <v>4666</v>
      </c>
      <c r="C4628" s="1" t="s">
        <v>1969</v>
      </c>
      <c r="D4628" s="1" t="n">
        <v>1</v>
      </c>
      <c r="E4628" s="16" t="n">
        <v>9171.98</v>
      </c>
      <c r="F4628" s="17" t="n">
        <v>0</v>
      </c>
      <c r="G4628" s="16" t="n">
        <v>9171.98</v>
      </c>
      <c r="I4628" s="1" t="str">
        <f aca="false">INDEX(Products!$C$2:$C$51,MATCH(C4628,Products!$A$2:$A$51,0))</f>
        <v>Home &amp; Kitchen</v>
      </c>
      <c r="J4628" s="1" t="str">
        <f aca="false">INDEX(Orders!$E$2:$E$8001,MATCH(B4628,Orders!$A$2:$A$8001,0))</f>
        <v>Delivered</v>
      </c>
      <c r="K4628" s="1" t="str">
        <f aca="false">LEFT(INDEX(Orders!$C$2:$C$8001,MATCH(B4628,Orders!$A$2:$A$8001,0)),7)</f>
        <v>2025-08</v>
      </c>
    </row>
    <row r="4629" customFormat="false" ht="15" hidden="false" customHeight="true" outlineLevel="0" collapsed="false">
      <c r="A4629" s="1" t="s">
        <v>15099</v>
      </c>
      <c r="B4629" s="1" t="s">
        <v>4666</v>
      </c>
      <c r="C4629" s="1" t="s">
        <v>1979</v>
      </c>
      <c r="D4629" s="1" t="n">
        <v>1</v>
      </c>
      <c r="E4629" s="16" t="n">
        <v>623</v>
      </c>
      <c r="F4629" s="17" t="n">
        <v>0.15</v>
      </c>
      <c r="G4629" s="16" t="n">
        <v>529.55</v>
      </c>
      <c r="I4629" s="1" t="str">
        <f aca="false">INDEX(Products!$C$2:$C$51,MATCH(C4629,Products!$A$2:$A$51,0))</f>
        <v>Beauty &amp; Personal Care</v>
      </c>
      <c r="J4629" s="1" t="str">
        <f aca="false">INDEX(Orders!$E$2:$E$8001,MATCH(B4629,Orders!$A$2:$A$8001,0))</f>
        <v>Delivered</v>
      </c>
      <c r="K4629" s="1" t="str">
        <f aca="false">LEFT(INDEX(Orders!$C$2:$C$8001,MATCH(B4629,Orders!$A$2:$A$8001,0)),7)</f>
        <v>2025-08</v>
      </c>
    </row>
    <row r="4630" customFormat="false" ht="15" hidden="false" customHeight="true" outlineLevel="0" collapsed="false">
      <c r="A4630" s="1" t="s">
        <v>15100</v>
      </c>
      <c r="B4630" s="1" t="s">
        <v>4667</v>
      </c>
      <c r="C4630" s="1" t="s">
        <v>1975</v>
      </c>
      <c r="D4630" s="1" t="n">
        <v>1</v>
      </c>
      <c r="E4630" s="16" t="n">
        <v>862.99</v>
      </c>
      <c r="F4630" s="17" t="n">
        <v>0.1</v>
      </c>
      <c r="G4630" s="16" t="n">
        <v>776.69</v>
      </c>
      <c r="I4630" s="1" t="str">
        <f aca="false">INDEX(Products!$C$2:$C$51,MATCH(C4630,Products!$A$2:$A$51,0))</f>
        <v>Beauty &amp; Personal Care</v>
      </c>
      <c r="J4630" s="1" t="str">
        <f aca="false">INDEX(Orders!$E$2:$E$8001,MATCH(B4630,Orders!$A$2:$A$8001,0))</f>
        <v>Returned</v>
      </c>
      <c r="K4630" s="1" t="str">
        <f aca="false">LEFT(INDEX(Orders!$C$2:$C$8001,MATCH(B4630,Orders!$A$2:$A$8001,0)),7)</f>
        <v>2025-04</v>
      </c>
    </row>
    <row r="4631" customFormat="false" ht="15" hidden="false" customHeight="true" outlineLevel="0" collapsed="false">
      <c r="A4631" s="1" t="s">
        <v>15101</v>
      </c>
      <c r="B4631" s="1" t="s">
        <v>4667</v>
      </c>
      <c r="C4631" s="1" t="s">
        <v>1990</v>
      </c>
      <c r="D4631" s="1" t="n">
        <v>1</v>
      </c>
      <c r="E4631" s="16" t="n">
        <v>5311.32</v>
      </c>
      <c r="F4631" s="17" t="n">
        <v>0</v>
      </c>
      <c r="G4631" s="16" t="n">
        <v>5311.32</v>
      </c>
      <c r="I4631" s="1" t="str">
        <f aca="false">INDEX(Products!$C$2:$C$51,MATCH(C4631,Products!$A$2:$A$51,0))</f>
        <v>Sports &amp; Fitness</v>
      </c>
      <c r="J4631" s="1" t="str">
        <f aca="false">INDEX(Orders!$E$2:$E$8001,MATCH(B4631,Orders!$A$2:$A$8001,0))</f>
        <v>Returned</v>
      </c>
      <c r="K4631" s="1" t="str">
        <f aca="false">LEFT(INDEX(Orders!$C$2:$C$8001,MATCH(B4631,Orders!$A$2:$A$8001,0)),7)</f>
        <v>2025-04</v>
      </c>
    </row>
    <row r="4632" customFormat="false" ht="15" hidden="false" customHeight="true" outlineLevel="0" collapsed="false">
      <c r="A4632" s="1" t="s">
        <v>15102</v>
      </c>
      <c r="B4632" s="1" t="s">
        <v>4667</v>
      </c>
      <c r="C4632" s="1" t="s">
        <v>1979</v>
      </c>
      <c r="D4632" s="1" t="n">
        <v>1</v>
      </c>
      <c r="E4632" s="16" t="n">
        <v>623</v>
      </c>
      <c r="F4632" s="17" t="n">
        <v>0</v>
      </c>
      <c r="G4632" s="16" t="n">
        <v>623</v>
      </c>
      <c r="I4632" s="1" t="str">
        <f aca="false">INDEX(Products!$C$2:$C$51,MATCH(C4632,Products!$A$2:$A$51,0))</f>
        <v>Beauty &amp; Personal Care</v>
      </c>
      <c r="J4632" s="1" t="str">
        <f aca="false">INDEX(Orders!$E$2:$E$8001,MATCH(B4632,Orders!$A$2:$A$8001,0))</f>
        <v>Returned</v>
      </c>
      <c r="K4632" s="1" t="str">
        <f aca="false">LEFT(INDEX(Orders!$C$2:$C$8001,MATCH(B4632,Orders!$A$2:$A$8001,0)),7)</f>
        <v>2025-04</v>
      </c>
    </row>
    <row r="4633" customFormat="false" ht="15" hidden="false" customHeight="true" outlineLevel="0" collapsed="false">
      <c r="A4633" s="1" t="s">
        <v>15103</v>
      </c>
      <c r="B4633" s="1" t="s">
        <v>4667</v>
      </c>
      <c r="C4633" s="1" t="s">
        <v>2006</v>
      </c>
      <c r="D4633" s="1" t="n">
        <v>1</v>
      </c>
      <c r="E4633" s="16" t="n">
        <v>482.17</v>
      </c>
      <c r="F4633" s="17" t="n">
        <v>0.05</v>
      </c>
      <c r="G4633" s="16" t="n">
        <v>458.06</v>
      </c>
      <c r="I4633" s="1" t="str">
        <f aca="false">INDEX(Products!$C$2:$C$51,MATCH(C4633,Products!$A$2:$A$51,0))</f>
        <v>Books &amp; Stationery</v>
      </c>
      <c r="J4633" s="1" t="str">
        <f aca="false">INDEX(Orders!$E$2:$E$8001,MATCH(B4633,Orders!$A$2:$A$8001,0))</f>
        <v>Returned</v>
      </c>
      <c r="K4633" s="1" t="str">
        <f aca="false">LEFT(INDEX(Orders!$C$2:$C$8001,MATCH(B4633,Orders!$A$2:$A$8001,0)),7)</f>
        <v>2025-04</v>
      </c>
    </row>
    <row r="4634" customFormat="false" ht="15" hidden="false" customHeight="true" outlineLevel="0" collapsed="false">
      <c r="A4634" s="1" t="s">
        <v>15104</v>
      </c>
      <c r="B4634" s="1" t="s">
        <v>4667</v>
      </c>
      <c r="C4634" s="1" t="s">
        <v>1953</v>
      </c>
      <c r="D4634" s="1" t="n">
        <v>1</v>
      </c>
      <c r="E4634" s="16" t="n">
        <v>4914.12</v>
      </c>
      <c r="F4634" s="17" t="n">
        <v>0</v>
      </c>
      <c r="G4634" s="16" t="n">
        <v>4914.12</v>
      </c>
      <c r="I4634" s="1" t="str">
        <f aca="false">INDEX(Products!$C$2:$C$51,MATCH(C4634,Products!$A$2:$A$51,0))</f>
        <v>Fashion</v>
      </c>
      <c r="J4634" s="1" t="str">
        <f aca="false">INDEX(Orders!$E$2:$E$8001,MATCH(B4634,Orders!$A$2:$A$8001,0))</f>
        <v>Returned</v>
      </c>
      <c r="K4634" s="1" t="str">
        <f aca="false">LEFT(INDEX(Orders!$C$2:$C$8001,MATCH(B4634,Orders!$A$2:$A$8001,0)),7)</f>
        <v>2025-04</v>
      </c>
    </row>
    <row r="4635" customFormat="false" ht="15" hidden="false" customHeight="true" outlineLevel="0" collapsed="false">
      <c r="A4635" s="1" t="s">
        <v>15105</v>
      </c>
      <c r="B4635" s="1" t="s">
        <v>4668</v>
      </c>
      <c r="C4635" s="1" t="s">
        <v>1940</v>
      </c>
      <c r="D4635" s="1" t="n">
        <v>1</v>
      </c>
      <c r="E4635" s="16" t="n">
        <v>2374.52</v>
      </c>
      <c r="F4635" s="17" t="n">
        <v>0</v>
      </c>
      <c r="G4635" s="16" t="n">
        <v>2374.52</v>
      </c>
      <c r="I4635" s="1" t="str">
        <f aca="false">INDEX(Products!$C$2:$C$51,MATCH(C4635,Products!$A$2:$A$51,0))</f>
        <v>Fashion</v>
      </c>
      <c r="J4635" s="1" t="str">
        <f aca="false">INDEX(Orders!$E$2:$E$8001,MATCH(B4635,Orders!$A$2:$A$8001,0))</f>
        <v>Delivered</v>
      </c>
      <c r="K4635" s="1" t="str">
        <f aca="false">LEFT(INDEX(Orders!$C$2:$C$8001,MATCH(B4635,Orders!$A$2:$A$8001,0)),7)</f>
        <v>2025-01</v>
      </c>
    </row>
    <row r="4636" customFormat="false" ht="15" hidden="false" customHeight="true" outlineLevel="0" collapsed="false">
      <c r="A4636" s="1" t="s">
        <v>15106</v>
      </c>
      <c r="B4636" s="1" t="s">
        <v>4668</v>
      </c>
      <c r="C4636" s="1" t="s">
        <v>1976</v>
      </c>
      <c r="D4636" s="1" t="n">
        <v>3</v>
      </c>
      <c r="E4636" s="16" t="n">
        <v>1603.35</v>
      </c>
      <c r="F4636" s="17" t="n">
        <v>0.15</v>
      </c>
      <c r="G4636" s="16" t="n">
        <v>4088.54</v>
      </c>
      <c r="I4636" s="1" t="str">
        <f aca="false">INDEX(Products!$C$2:$C$51,MATCH(C4636,Products!$A$2:$A$51,0))</f>
        <v>Beauty &amp; Personal Care</v>
      </c>
      <c r="J4636" s="1" t="str">
        <f aca="false">INDEX(Orders!$E$2:$E$8001,MATCH(B4636,Orders!$A$2:$A$8001,0))</f>
        <v>Delivered</v>
      </c>
      <c r="K4636" s="1" t="str">
        <f aca="false">LEFT(INDEX(Orders!$C$2:$C$8001,MATCH(B4636,Orders!$A$2:$A$8001,0)),7)</f>
        <v>2025-01</v>
      </c>
    </row>
    <row r="4637" customFormat="false" ht="15" hidden="false" customHeight="true" outlineLevel="0" collapsed="false">
      <c r="A4637" s="1" t="s">
        <v>15107</v>
      </c>
      <c r="B4637" s="1" t="s">
        <v>4668</v>
      </c>
      <c r="C4637" s="1" t="s">
        <v>1953</v>
      </c>
      <c r="D4637" s="1" t="n">
        <v>2</v>
      </c>
      <c r="E4637" s="16" t="n">
        <v>4914.12</v>
      </c>
      <c r="F4637" s="17" t="n">
        <v>0</v>
      </c>
      <c r="G4637" s="16" t="n">
        <v>9828.24</v>
      </c>
      <c r="I4637" s="1" t="str">
        <f aca="false">INDEX(Products!$C$2:$C$51,MATCH(C4637,Products!$A$2:$A$51,0))</f>
        <v>Fashion</v>
      </c>
      <c r="J4637" s="1" t="str">
        <f aca="false">INDEX(Orders!$E$2:$E$8001,MATCH(B4637,Orders!$A$2:$A$8001,0))</f>
        <v>Delivered</v>
      </c>
      <c r="K4637" s="1" t="str">
        <f aca="false">LEFT(INDEX(Orders!$C$2:$C$8001,MATCH(B4637,Orders!$A$2:$A$8001,0)),7)</f>
        <v>2025-01</v>
      </c>
    </row>
    <row r="4638" customFormat="false" ht="15" hidden="false" customHeight="true" outlineLevel="0" collapsed="false">
      <c r="A4638" s="1" t="s">
        <v>15108</v>
      </c>
      <c r="B4638" s="1" t="s">
        <v>4669</v>
      </c>
      <c r="C4638" s="1" t="s">
        <v>2007</v>
      </c>
      <c r="D4638" s="1" t="n">
        <v>1</v>
      </c>
      <c r="E4638" s="16" t="n">
        <v>750.27</v>
      </c>
      <c r="F4638" s="17" t="n">
        <v>0.2</v>
      </c>
      <c r="G4638" s="16" t="n">
        <v>600.22</v>
      </c>
      <c r="I4638" s="1" t="str">
        <f aca="false">INDEX(Products!$C$2:$C$51,MATCH(C4638,Products!$A$2:$A$51,0))</f>
        <v>Books &amp; Stationery</v>
      </c>
      <c r="J4638" s="1" t="str">
        <f aca="false">INDEX(Orders!$E$2:$E$8001,MATCH(B4638,Orders!$A$2:$A$8001,0))</f>
        <v>Delivered</v>
      </c>
      <c r="K4638" s="1" t="str">
        <f aca="false">LEFT(INDEX(Orders!$C$2:$C$8001,MATCH(B4638,Orders!$A$2:$A$8001,0)),7)</f>
        <v>2024-03</v>
      </c>
    </row>
    <row r="4639" customFormat="false" ht="15" hidden="false" customHeight="true" outlineLevel="0" collapsed="false">
      <c r="A4639" s="1" t="s">
        <v>15109</v>
      </c>
      <c r="B4639" s="1" t="s">
        <v>4670</v>
      </c>
      <c r="C4639" s="1" t="s">
        <v>1937</v>
      </c>
      <c r="D4639" s="1" t="n">
        <v>2</v>
      </c>
      <c r="E4639" s="16" t="n">
        <v>1364.75</v>
      </c>
      <c r="F4639" s="17" t="n">
        <v>0.1</v>
      </c>
      <c r="G4639" s="16" t="n">
        <v>2456.55</v>
      </c>
      <c r="I4639" s="1" t="str">
        <f aca="false">INDEX(Products!$C$2:$C$51,MATCH(C4639,Products!$A$2:$A$51,0))</f>
        <v>Fashion</v>
      </c>
      <c r="J4639" s="1" t="str">
        <f aca="false">INDEX(Orders!$E$2:$E$8001,MATCH(B4639,Orders!$A$2:$A$8001,0))</f>
        <v>Delivered</v>
      </c>
      <c r="K4639" s="1" t="str">
        <f aca="false">LEFT(INDEX(Orders!$C$2:$C$8001,MATCH(B4639,Orders!$A$2:$A$8001,0)),7)</f>
        <v>2024-07</v>
      </c>
    </row>
    <row r="4640" customFormat="false" ht="15" hidden="false" customHeight="true" outlineLevel="0" collapsed="false">
      <c r="A4640" s="1" t="s">
        <v>15110</v>
      </c>
      <c r="B4640" s="1" t="s">
        <v>4670</v>
      </c>
      <c r="C4640" s="1" t="s">
        <v>1997</v>
      </c>
      <c r="D4640" s="1" t="n">
        <v>1</v>
      </c>
      <c r="E4640" s="16" t="n">
        <v>311.15</v>
      </c>
      <c r="F4640" s="17" t="n">
        <v>0.15</v>
      </c>
      <c r="G4640" s="16" t="n">
        <v>264.48</v>
      </c>
      <c r="I4640" s="1" t="str">
        <f aca="false">INDEX(Products!$C$2:$C$51,MATCH(C4640,Products!$A$2:$A$51,0))</f>
        <v>Sports &amp; Fitness</v>
      </c>
      <c r="J4640" s="1" t="str">
        <f aca="false">INDEX(Orders!$E$2:$E$8001,MATCH(B4640,Orders!$A$2:$A$8001,0))</f>
        <v>Delivered</v>
      </c>
      <c r="K4640" s="1" t="str">
        <f aca="false">LEFT(INDEX(Orders!$C$2:$C$8001,MATCH(B4640,Orders!$A$2:$A$8001,0)),7)</f>
        <v>2024-07</v>
      </c>
    </row>
    <row r="4641" customFormat="false" ht="15" hidden="false" customHeight="true" outlineLevel="0" collapsed="false">
      <c r="A4641" s="1" t="s">
        <v>15111</v>
      </c>
      <c r="B4641" s="1" t="s">
        <v>4670</v>
      </c>
      <c r="C4641" s="1" t="s">
        <v>1930</v>
      </c>
      <c r="D4641" s="1" t="n">
        <v>2</v>
      </c>
      <c r="E4641" s="16" t="n">
        <v>2398.35</v>
      </c>
      <c r="F4641" s="17" t="n">
        <v>0.15</v>
      </c>
      <c r="G4641" s="16" t="n">
        <v>4077.2</v>
      </c>
      <c r="I4641" s="1" t="str">
        <f aca="false">INDEX(Products!$C$2:$C$51,MATCH(C4641,Products!$A$2:$A$51,0))</f>
        <v>Electronics</v>
      </c>
      <c r="J4641" s="1" t="str">
        <f aca="false">INDEX(Orders!$E$2:$E$8001,MATCH(B4641,Orders!$A$2:$A$8001,0))</f>
        <v>Delivered</v>
      </c>
      <c r="K4641" s="1" t="str">
        <f aca="false">LEFT(INDEX(Orders!$C$2:$C$8001,MATCH(B4641,Orders!$A$2:$A$8001,0)),7)</f>
        <v>2024-07</v>
      </c>
    </row>
    <row r="4642" customFormat="false" ht="15" hidden="false" customHeight="true" outlineLevel="0" collapsed="false">
      <c r="A4642" s="1" t="s">
        <v>15112</v>
      </c>
      <c r="B4642" s="1" t="s">
        <v>4671</v>
      </c>
      <c r="C4642" s="1" t="s">
        <v>2007</v>
      </c>
      <c r="D4642" s="1" t="n">
        <v>1</v>
      </c>
      <c r="E4642" s="16" t="n">
        <v>750.27</v>
      </c>
      <c r="F4642" s="17" t="n">
        <v>0.05</v>
      </c>
      <c r="G4642" s="16" t="n">
        <v>712.76</v>
      </c>
      <c r="I4642" s="1" t="str">
        <f aca="false">INDEX(Products!$C$2:$C$51,MATCH(C4642,Products!$A$2:$A$51,0))</f>
        <v>Books &amp; Stationery</v>
      </c>
      <c r="J4642" s="1" t="str">
        <f aca="false">INDEX(Orders!$E$2:$E$8001,MATCH(B4642,Orders!$A$2:$A$8001,0))</f>
        <v>Delivered</v>
      </c>
      <c r="K4642" s="1" t="str">
        <f aca="false">LEFT(INDEX(Orders!$C$2:$C$8001,MATCH(B4642,Orders!$A$2:$A$8001,0)),7)</f>
        <v>2025-04</v>
      </c>
    </row>
    <row r="4643" customFormat="false" ht="15" hidden="false" customHeight="true" outlineLevel="0" collapsed="false">
      <c r="A4643" s="1" t="s">
        <v>15113</v>
      </c>
      <c r="B4643" s="1" t="s">
        <v>4671</v>
      </c>
      <c r="C4643" s="1" t="s">
        <v>1990</v>
      </c>
      <c r="D4643" s="1" t="n">
        <v>1</v>
      </c>
      <c r="E4643" s="16" t="n">
        <v>5311.32</v>
      </c>
      <c r="F4643" s="17" t="n">
        <v>0.05</v>
      </c>
      <c r="G4643" s="16" t="n">
        <v>5045.75</v>
      </c>
      <c r="I4643" s="1" t="str">
        <f aca="false">INDEX(Products!$C$2:$C$51,MATCH(C4643,Products!$A$2:$A$51,0))</f>
        <v>Sports &amp; Fitness</v>
      </c>
      <c r="J4643" s="1" t="str">
        <f aca="false">INDEX(Orders!$E$2:$E$8001,MATCH(B4643,Orders!$A$2:$A$8001,0))</f>
        <v>Delivered</v>
      </c>
      <c r="K4643" s="1" t="str">
        <f aca="false">LEFT(INDEX(Orders!$C$2:$C$8001,MATCH(B4643,Orders!$A$2:$A$8001,0)),7)</f>
        <v>2025-04</v>
      </c>
    </row>
    <row r="4644" customFormat="false" ht="15" hidden="false" customHeight="true" outlineLevel="0" collapsed="false">
      <c r="A4644" s="1" t="s">
        <v>15114</v>
      </c>
      <c r="B4644" s="1" t="s">
        <v>4671</v>
      </c>
      <c r="C4644" s="1" t="s">
        <v>1930</v>
      </c>
      <c r="D4644" s="1" t="n">
        <v>1</v>
      </c>
      <c r="E4644" s="16" t="n">
        <v>2398.35</v>
      </c>
      <c r="F4644" s="17" t="n">
        <v>0.15</v>
      </c>
      <c r="G4644" s="16" t="n">
        <v>2038.6</v>
      </c>
      <c r="I4644" s="1" t="str">
        <f aca="false">INDEX(Products!$C$2:$C$51,MATCH(C4644,Products!$A$2:$A$51,0))</f>
        <v>Electronics</v>
      </c>
      <c r="J4644" s="1" t="str">
        <f aca="false">INDEX(Orders!$E$2:$E$8001,MATCH(B4644,Orders!$A$2:$A$8001,0))</f>
        <v>Delivered</v>
      </c>
      <c r="K4644" s="1" t="str">
        <f aca="false">LEFT(INDEX(Orders!$C$2:$C$8001,MATCH(B4644,Orders!$A$2:$A$8001,0)),7)</f>
        <v>2025-04</v>
      </c>
    </row>
    <row r="4645" customFormat="false" ht="15" hidden="false" customHeight="true" outlineLevel="0" collapsed="false">
      <c r="A4645" s="1" t="s">
        <v>15115</v>
      </c>
      <c r="B4645" s="1" t="s">
        <v>4671</v>
      </c>
      <c r="C4645" s="1" t="s">
        <v>1976</v>
      </c>
      <c r="D4645" s="1" t="n">
        <v>2</v>
      </c>
      <c r="E4645" s="16" t="n">
        <v>1603.35</v>
      </c>
      <c r="F4645" s="17" t="n">
        <v>0</v>
      </c>
      <c r="G4645" s="16" t="n">
        <v>3206.7</v>
      </c>
      <c r="I4645" s="1" t="str">
        <f aca="false">INDEX(Products!$C$2:$C$51,MATCH(C4645,Products!$A$2:$A$51,0))</f>
        <v>Beauty &amp; Personal Care</v>
      </c>
      <c r="J4645" s="1" t="str">
        <f aca="false">INDEX(Orders!$E$2:$E$8001,MATCH(B4645,Orders!$A$2:$A$8001,0))</f>
        <v>Delivered</v>
      </c>
      <c r="K4645" s="1" t="str">
        <f aca="false">LEFT(INDEX(Orders!$C$2:$C$8001,MATCH(B4645,Orders!$A$2:$A$8001,0)),7)</f>
        <v>2025-04</v>
      </c>
    </row>
    <row r="4646" customFormat="false" ht="15" hidden="false" customHeight="true" outlineLevel="0" collapsed="false">
      <c r="A4646" s="1" t="s">
        <v>15116</v>
      </c>
      <c r="B4646" s="1" t="s">
        <v>4671</v>
      </c>
      <c r="C4646" s="1" t="s">
        <v>1977</v>
      </c>
      <c r="D4646" s="1" t="n">
        <v>2</v>
      </c>
      <c r="E4646" s="16" t="n">
        <v>2386.05</v>
      </c>
      <c r="F4646" s="17" t="n">
        <v>0</v>
      </c>
      <c r="G4646" s="16" t="n">
        <v>4772.1</v>
      </c>
      <c r="I4646" s="1" t="str">
        <f aca="false">INDEX(Products!$C$2:$C$51,MATCH(C4646,Products!$A$2:$A$51,0))</f>
        <v>Beauty &amp; Personal Care</v>
      </c>
      <c r="J4646" s="1" t="str">
        <f aca="false">INDEX(Orders!$E$2:$E$8001,MATCH(B4646,Orders!$A$2:$A$8001,0))</f>
        <v>Delivered</v>
      </c>
      <c r="K4646" s="1" t="str">
        <f aca="false">LEFT(INDEX(Orders!$C$2:$C$8001,MATCH(B4646,Orders!$A$2:$A$8001,0)),7)</f>
        <v>2025-04</v>
      </c>
    </row>
    <row r="4647" customFormat="false" ht="15" hidden="false" customHeight="true" outlineLevel="0" collapsed="false">
      <c r="A4647" s="1" t="s">
        <v>15117</v>
      </c>
      <c r="B4647" s="1" t="s">
        <v>4672</v>
      </c>
      <c r="C4647" s="1" t="s">
        <v>1997</v>
      </c>
      <c r="D4647" s="1" t="n">
        <v>1</v>
      </c>
      <c r="E4647" s="16" t="n">
        <v>311.15</v>
      </c>
      <c r="F4647" s="17" t="n">
        <v>0.1</v>
      </c>
      <c r="G4647" s="16" t="n">
        <v>280.03</v>
      </c>
      <c r="I4647" s="1" t="str">
        <f aca="false">INDEX(Products!$C$2:$C$51,MATCH(C4647,Products!$A$2:$A$51,0))</f>
        <v>Sports &amp; Fitness</v>
      </c>
      <c r="J4647" s="1" t="str">
        <f aca="false">INDEX(Orders!$E$2:$E$8001,MATCH(B4647,Orders!$A$2:$A$8001,0))</f>
        <v>Delivered</v>
      </c>
      <c r="K4647" s="1" t="str">
        <f aca="false">LEFT(INDEX(Orders!$C$2:$C$8001,MATCH(B4647,Orders!$A$2:$A$8001,0)),7)</f>
        <v>2025-07</v>
      </c>
    </row>
    <row r="4648" customFormat="false" ht="15" hidden="false" customHeight="true" outlineLevel="0" collapsed="false">
      <c r="A4648" s="1" t="s">
        <v>15118</v>
      </c>
      <c r="B4648" s="1" t="s">
        <v>4672</v>
      </c>
      <c r="C4648" s="1" t="s">
        <v>1930</v>
      </c>
      <c r="D4648" s="1" t="n">
        <v>1</v>
      </c>
      <c r="E4648" s="16" t="n">
        <v>2398.35</v>
      </c>
      <c r="F4648" s="17" t="n">
        <v>0.05</v>
      </c>
      <c r="G4648" s="16" t="n">
        <v>2278.43</v>
      </c>
      <c r="I4648" s="1" t="str">
        <f aca="false">INDEX(Products!$C$2:$C$51,MATCH(C4648,Products!$A$2:$A$51,0))</f>
        <v>Electronics</v>
      </c>
      <c r="J4648" s="1" t="str">
        <f aca="false">INDEX(Orders!$E$2:$E$8001,MATCH(B4648,Orders!$A$2:$A$8001,0))</f>
        <v>Delivered</v>
      </c>
      <c r="K4648" s="1" t="str">
        <f aca="false">LEFT(INDEX(Orders!$C$2:$C$8001,MATCH(B4648,Orders!$A$2:$A$8001,0)),7)</f>
        <v>2025-07</v>
      </c>
    </row>
    <row r="4649" customFormat="false" ht="15" hidden="false" customHeight="true" outlineLevel="0" collapsed="false">
      <c r="A4649" s="1" t="s">
        <v>15119</v>
      </c>
      <c r="B4649" s="1" t="s">
        <v>4673</v>
      </c>
      <c r="C4649" s="1" t="s">
        <v>1930</v>
      </c>
      <c r="D4649" s="1" t="n">
        <v>1</v>
      </c>
      <c r="E4649" s="16" t="n">
        <v>2398.35</v>
      </c>
      <c r="F4649" s="17" t="n">
        <v>0</v>
      </c>
      <c r="G4649" s="16" t="n">
        <v>2398.35</v>
      </c>
      <c r="I4649" s="1" t="str">
        <f aca="false">INDEX(Products!$C$2:$C$51,MATCH(C4649,Products!$A$2:$A$51,0))</f>
        <v>Electronics</v>
      </c>
      <c r="J4649" s="1" t="str">
        <f aca="false">INDEX(Orders!$E$2:$E$8001,MATCH(B4649,Orders!$A$2:$A$8001,0))</f>
        <v>Delivered</v>
      </c>
      <c r="K4649" s="1" t="str">
        <f aca="false">LEFT(INDEX(Orders!$C$2:$C$8001,MATCH(B4649,Orders!$A$2:$A$8001,0)),7)</f>
        <v>2025-02</v>
      </c>
    </row>
    <row r="4650" customFormat="false" ht="15" hidden="false" customHeight="true" outlineLevel="0" collapsed="false">
      <c r="A4650" s="1" t="s">
        <v>15120</v>
      </c>
      <c r="B4650" s="1" t="s">
        <v>4673</v>
      </c>
      <c r="C4650" s="1" t="s">
        <v>1988</v>
      </c>
      <c r="D4650" s="1" t="n">
        <v>2</v>
      </c>
      <c r="E4650" s="16" t="n">
        <v>681.07</v>
      </c>
      <c r="F4650" s="17" t="n">
        <v>0.15</v>
      </c>
      <c r="G4650" s="16" t="n">
        <v>1157.82</v>
      </c>
      <c r="I4650" s="1" t="str">
        <f aca="false">INDEX(Products!$C$2:$C$51,MATCH(C4650,Products!$A$2:$A$51,0))</f>
        <v>Sports &amp; Fitness</v>
      </c>
      <c r="J4650" s="1" t="str">
        <f aca="false">INDEX(Orders!$E$2:$E$8001,MATCH(B4650,Orders!$A$2:$A$8001,0))</f>
        <v>Delivered</v>
      </c>
      <c r="K4650" s="1" t="str">
        <f aca="false">LEFT(INDEX(Orders!$C$2:$C$8001,MATCH(B4650,Orders!$A$2:$A$8001,0)),7)</f>
        <v>2025-02</v>
      </c>
    </row>
    <row r="4651" customFormat="false" ht="15" hidden="false" customHeight="true" outlineLevel="0" collapsed="false">
      <c r="A4651" s="1" t="s">
        <v>15121</v>
      </c>
      <c r="B4651" s="1" t="s">
        <v>4673</v>
      </c>
      <c r="C4651" s="1" t="s">
        <v>2007</v>
      </c>
      <c r="D4651" s="1" t="n">
        <v>2</v>
      </c>
      <c r="E4651" s="16" t="n">
        <v>750.27</v>
      </c>
      <c r="F4651" s="17" t="n">
        <v>0.1</v>
      </c>
      <c r="G4651" s="16" t="n">
        <v>1350.49</v>
      </c>
      <c r="I4651" s="1" t="str">
        <f aca="false">INDEX(Products!$C$2:$C$51,MATCH(C4651,Products!$A$2:$A$51,0))</f>
        <v>Books &amp; Stationery</v>
      </c>
      <c r="J4651" s="1" t="str">
        <f aca="false">INDEX(Orders!$E$2:$E$8001,MATCH(B4651,Orders!$A$2:$A$8001,0))</f>
        <v>Delivered</v>
      </c>
      <c r="K4651" s="1" t="str">
        <f aca="false">LEFT(INDEX(Orders!$C$2:$C$8001,MATCH(B4651,Orders!$A$2:$A$8001,0)),7)</f>
        <v>2025-02</v>
      </c>
    </row>
    <row r="4652" customFormat="false" ht="15" hidden="false" customHeight="true" outlineLevel="0" collapsed="false">
      <c r="A4652" s="1" t="s">
        <v>15122</v>
      </c>
      <c r="B4652" s="1" t="s">
        <v>4674</v>
      </c>
      <c r="C4652" s="1" t="s">
        <v>2006</v>
      </c>
      <c r="D4652" s="1" t="n">
        <v>1</v>
      </c>
      <c r="E4652" s="16" t="n">
        <v>482.17</v>
      </c>
      <c r="F4652" s="17" t="n">
        <v>0</v>
      </c>
      <c r="G4652" s="16" t="n">
        <v>482.17</v>
      </c>
      <c r="I4652" s="1" t="str">
        <f aca="false">INDEX(Products!$C$2:$C$51,MATCH(C4652,Products!$A$2:$A$51,0))</f>
        <v>Books &amp; Stationery</v>
      </c>
      <c r="J4652" s="1" t="str">
        <f aca="false">INDEX(Orders!$E$2:$E$8001,MATCH(B4652,Orders!$A$2:$A$8001,0))</f>
        <v>Delivered</v>
      </c>
      <c r="K4652" s="1" t="str">
        <f aca="false">LEFT(INDEX(Orders!$C$2:$C$8001,MATCH(B4652,Orders!$A$2:$A$8001,0)),7)</f>
        <v>2025-08</v>
      </c>
    </row>
    <row r="4653" customFormat="false" ht="15" hidden="false" customHeight="true" outlineLevel="0" collapsed="false">
      <c r="A4653" s="1" t="s">
        <v>15123</v>
      </c>
      <c r="B4653" s="1" t="s">
        <v>4675</v>
      </c>
      <c r="C4653" s="1" t="s">
        <v>2006</v>
      </c>
      <c r="D4653" s="1" t="n">
        <v>1</v>
      </c>
      <c r="E4653" s="16" t="n">
        <v>482.17</v>
      </c>
      <c r="F4653" s="17" t="n">
        <v>0.15</v>
      </c>
      <c r="G4653" s="16" t="n">
        <v>409.84</v>
      </c>
      <c r="I4653" s="1" t="str">
        <f aca="false">INDEX(Products!$C$2:$C$51,MATCH(C4653,Products!$A$2:$A$51,0))</f>
        <v>Books &amp; Stationery</v>
      </c>
      <c r="J4653" s="1" t="str">
        <f aca="false">INDEX(Orders!$E$2:$E$8001,MATCH(B4653,Orders!$A$2:$A$8001,0))</f>
        <v>Cancelled</v>
      </c>
      <c r="K4653" s="1" t="str">
        <f aca="false">LEFT(INDEX(Orders!$C$2:$C$8001,MATCH(B4653,Orders!$A$2:$A$8001,0)),7)</f>
        <v>2024-03</v>
      </c>
    </row>
    <row r="4654" customFormat="false" ht="15" hidden="false" customHeight="true" outlineLevel="0" collapsed="false">
      <c r="A4654" s="1" t="s">
        <v>15124</v>
      </c>
      <c r="B4654" s="1" t="s">
        <v>4676</v>
      </c>
      <c r="C4654" s="1" t="s">
        <v>1959</v>
      </c>
      <c r="D4654" s="1" t="n">
        <v>2</v>
      </c>
      <c r="E4654" s="16" t="n">
        <v>2142.79</v>
      </c>
      <c r="F4654" s="17" t="n">
        <v>0.1</v>
      </c>
      <c r="G4654" s="16" t="n">
        <v>3857.02</v>
      </c>
      <c r="I4654" s="1" t="str">
        <f aca="false">INDEX(Products!$C$2:$C$51,MATCH(C4654,Products!$A$2:$A$51,0))</f>
        <v>Home &amp; Kitchen</v>
      </c>
      <c r="J4654" s="1" t="str">
        <f aca="false">INDEX(Orders!$E$2:$E$8001,MATCH(B4654,Orders!$A$2:$A$8001,0))</f>
        <v>Delivered</v>
      </c>
      <c r="K4654" s="1" t="str">
        <f aca="false">LEFT(INDEX(Orders!$C$2:$C$8001,MATCH(B4654,Orders!$A$2:$A$8001,0)),7)</f>
        <v>2025-11</v>
      </c>
    </row>
    <row r="4655" customFormat="false" ht="15" hidden="false" customHeight="true" outlineLevel="0" collapsed="false">
      <c r="A4655" s="1" t="s">
        <v>15125</v>
      </c>
      <c r="B4655" s="1" t="s">
        <v>4677</v>
      </c>
      <c r="C4655" s="1" t="s">
        <v>1920</v>
      </c>
      <c r="D4655" s="1" t="n">
        <v>1</v>
      </c>
      <c r="E4655" s="16" t="n">
        <v>4273.58</v>
      </c>
      <c r="F4655" s="17" t="n">
        <v>0.1</v>
      </c>
      <c r="G4655" s="16" t="n">
        <v>3846.22</v>
      </c>
      <c r="I4655" s="1" t="str">
        <f aca="false">INDEX(Products!$C$2:$C$51,MATCH(C4655,Products!$A$2:$A$51,0))</f>
        <v>Electronics</v>
      </c>
      <c r="J4655" s="1" t="str">
        <f aca="false">INDEX(Orders!$E$2:$E$8001,MATCH(B4655,Orders!$A$2:$A$8001,0))</f>
        <v>Delivered</v>
      </c>
      <c r="K4655" s="1" t="str">
        <f aca="false">LEFT(INDEX(Orders!$C$2:$C$8001,MATCH(B4655,Orders!$A$2:$A$8001,0)),7)</f>
        <v>2024-11</v>
      </c>
    </row>
    <row r="4656" customFormat="false" ht="15" hidden="false" customHeight="true" outlineLevel="0" collapsed="false">
      <c r="A4656" s="1" t="s">
        <v>15126</v>
      </c>
      <c r="B4656" s="1" t="s">
        <v>4677</v>
      </c>
      <c r="C4656" s="1" t="s">
        <v>2006</v>
      </c>
      <c r="D4656" s="1" t="n">
        <v>2</v>
      </c>
      <c r="E4656" s="16" t="n">
        <v>482.17</v>
      </c>
      <c r="F4656" s="17" t="n">
        <v>0</v>
      </c>
      <c r="G4656" s="16" t="n">
        <v>964.34</v>
      </c>
      <c r="I4656" s="1" t="str">
        <f aca="false">INDEX(Products!$C$2:$C$51,MATCH(C4656,Products!$A$2:$A$51,0))</f>
        <v>Books &amp; Stationery</v>
      </c>
      <c r="J4656" s="1" t="str">
        <f aca="false">INDEX(Orders!$E$2:$E$8001,MATCH(B4656,Orders!$A$2:$A$8001,0))</f>
        <v>Delivered</v>
      </c>
      <c r="K4656" s="1" t="str">
        <f aca="false">LEFT(INDEX(Orders!$C$2:$C$8001,MATCH(B4656,Orders!$A$2:$A$8001,0)),7)</f>
        <v>2024-11</v>
      </c>
    </row>
    <row r="4657" customFormat="false" ht="15" hidden="false" customHeight="true" outlineLevel="0" collapsed="false">
      <c r="A4657" s="1" t="s">
        <v>15127</v>
      </c>
      <c r="B4657" s="1" t="s">
        <v>4677</v>
      </c>
      <c r="C4657" s="1" t="s">
        <v>1930</v>
      </c>
      <c r="D4657" s="1" t="n">
        <v>2</v>
      </c>
      <c r="E4657" s="16" t="n">
        <v>2398.35</v>
      </c>
      <c r="F4657" s="17" t="n">
        <v>0</v>
      </c>
      <c r="G4657" s="16" t="n">
        <v>4796.7</v>
      </c>
      <c r="I4657" s="1" t="str">
        <f aca="false">INDEX(Products!$C$2:$C$51,MATCH(C4657,Products!$A$2:$A$51,0))</f>
        <v>Electronics</v>
      </c>
      <c r="J4657" s="1" t="str">
        <f aca="false">INDEX(Orders!$E$2:$E$8001,MATCH(B4657,Orders!$A$2:$A$8001,0))</f>
        <v>Delivered</v>
      </c>
      <c r="K4657" s="1" t="str">
        <f aca="false">LEFT(INDEX(Orders!$C$2:$C$8001,MATCH(B4657,Orders!$A$2:$A$8001,0)),7)</f>
        <v>2024-11</v>
      </c>
    </row>
    <row r="4658" customFormat="false" ht="15" hidden="false" customHeight="true" outlineLevel="0" collapsed="false">
      <c r="A4658" s="1" t="s">
        <v>15128</v>
      </c>
      <c r="B4658" s="1" t="s">
        <v>4678</v>
      </c>
      <c r="C4658" s="1" t="s">
        <v>1953</v>
      </c>
      <c r="D4658" s="1" t="n">
        <v>1</v>
      </c>
      <c r="E4658" s="16" t="n">
        <v>4914.12</v>
      </c>
      <c r="F4658" s="17" t="n">
        <v>0.2</v>
      </c>
      <c r="G4658" s="16" t="n">
        <v>3931.3</v>
      </c>
      <c r="I4658" s="1" t="str">
        <f aca="false">INDEX(Products!$C$2:$C$51,MATCH(C4658,Products!$A$2:$A$51,0))</f>
        <v>Fashion</v>
      </c>
      <c r="J4658" s="1" t="str">
        <f aca="false">INDEX(Orders!$E$2:$E$8001,MATCH(B4658,Orders!$A$2:$A$8001,0))</f>
        <v>Delivered</v>
      </c>
      <c r="K4658" s="1" t="str">
        <f aca="false">LEFT(INDEX(Orders!$C$2:$C$8001,MATCH(B4658,Orders!$A$2:$A$8001,0)),7)</f>
        <v>2025-02</v>
      </c>
    </row>
    <row r="4659" customFormat="false" ht="15" hidden="false" customHeight="true" outlineLevel="0" collapsed="false">
      <c r="A4659" s="1" t="s">
        <v>15129</v>
      </c>
      <c r="B4659" s="1" t="s">
        <v>4680</v>
      </c>
      <c r="C4659" s="1" t="s">
        <v>1943</v>
      </c>
      <c r="D4659" s="1" t="n">
        <v>3</v>
      </c>
      <c r="E4659" s="16" t="n">
        <v>1250.54</v>
      </c>
      <c r="F4659" s="17" t="n">
        <v>0</v>
      </c>
      <c r="G4659" s="16" t="n">
        <v>3751.62</v>
      </c>
      <c r="I4659" s="1" t="str">
        <f aca="false">INDEX(Products!$C$2:$C$51,MATCH(C4659,Products!$A$2:$A$51,0))</f>
        <v>Fashion</v>
      </c>
      <c r="J4659" s="1" t="str">
        <f aca="false">INDEX(Orders!$E$2:$E$8001,MATCH(B4659,Orders!$A$2:$A$8001,0))</f>
        <v>Delivered</v>
      </c>
      <c r="K4659" s="1" t="str">
        <f aca="false">LEFT(INDEX(Orders!$C$2:$C$8001,MATCH(B4659,Orders!$A$2:$A$8001,0)),7)</f>
        <v>2024-07</v>
      </c>
    </row>
    <row r="4660" customFormat="false" ht="15" hidden="false" customHeight="true" outlineLevel="0" collapsed="false">
      <c r="A4660" s="1" t="s">
        <v>15130</v>
      </c>
      <c r="B4660" s="1" t="s">
        <v>4680</v>
      </c>
      <c r="C4660" s="1" t="s">
        <v>1937</v>
      </c>
      <c r="D4660" s="1" t="n">
        <v>1</v>
      </c>
      <c r="E4660" s="16" t="n">
        <v>1364.75</v>
      </c>
      <c r="F4660" s="17" t="n">
        <v>0</v>
      </c>
      <c r="G4660" s="16" t="n">
        <v>1364.75</v>
      </c>
      <c r="I4660" s="1" t="str">
        <f aca="false">INDEX(Products!$C$2:$C$51,MATCH(C4660,Products!$A$2:$A$51,0))</f>
        <v>Fashion</v>
      </c>
      <c r="J4660" s="1" t="str">
        <f aca="false">INDEX(Orders!$E$2:$E$8001,MATCH(B4660,Orders!$A$2:$A$8001,0))</f>
        <v>Delivered</v>
      </c>
      <c r="K4660" s="1" t="str">
        <f aca="false">LEFT(INDEX(Orders!$C$2:$C$8001,MATCH(B4660,Orders!$A$2:$A$8001,0)),7)</f>
        <v>2024-07</v>
      </c>
    </row>
    <row r="4661" customFormat="false" ht="15" hidden="false" customHeight="true" outlineLevel="0" collapsed="false">
      <c r="A4661" s="1" t="s">
        <v>15131</v>
      </c>
      <c r="B4661" s="1" t="s">
        <v>4680</v>
      </c>
      <c r="C4661" s="1" t="s">
        <v>2006</v>
      </c>
      <c r="D4661" s="1" t="n">
        <v>1</v>
      </c>
      <c r="E4661" s="16" t="n">
        <v>482.17</v>
      </c>
      <c r="F4661" s="17" t="n">
        <v>0</v>
      </c>
      <c r="G4661" s="16" t="n">
        <v>482.17</v>
      </c>
      <c r="I4661" s="1" t="str">
        <f aca="false">INDEX(Products!$C$2:$C$51,MATCH(C4661,Products!$A$2:$A$51,0))</f>
        <v>Books &amp; Stationery</v>
      </c>
      <c r="J4661" s="1" t="str">
        <f aca="false">INDEX(Orders!$E$2:$E$8001,MATCH(B4661,Orders!$A$2:$A$8001,0))</f>
        <v>Delivered</v>
      </c>
      <c r="K4661" s="1" t="str">
        <f aca="false">LEFT(INDEX(Orders!$C$2:$C$8001,MATCH(B4661,Orders!$A$2:$A$8001,0)),7)</f>
        <v>2024-07</v>
      </c>
    </row>
    <row r="4662" customFormat="false" ht="15" hidden="false" customHeight="true" outlineLevel="0" collapsed="false">
      <c r="A4662" s="1" t="s">
        <v>15132</v>
      </c>
      <c r="B4662" s="1" t="s">
        <v>4680</v>
      </c>
      <c r="C4662" s="1" t="s">
        <v>1998</v>
      </c>
      <c r="D4662" s="1" t="n">
        <v>1</v>
      </c>
      <c r="E4662" s="16" t="n">
        <v>1335.85</v>
      </c>
      <c r="F4662" s="17" t="n">
        <v>0</v>
      </c>
      <c r="G4662" s="16" t="n">
        <v>1335.85</v>
      </c>
      <c r="I4662" s="1" t="str">
        <f aca="false">INDEX(Products!$C$2:$C$51,MATCH(C4662,Products!$A$2:$A$51,0))</f>
        <v>Sports &amp; Fitness</v>
      </c>
      <c r="J4662" s="1" t="str">
        <f aca="false">INDEX(Orders!$E$2:$E$8001,MATCH(B4662,Orders!$A$2:$A$8001,0))</f>
        <v>Delivered</v>
      </c>
      <c r="K4662" s="1" t="str">
        <f aca="false">LEFT(INDEX(Orders!$C$2:$C$8001,MATCH(B4662,Orders!$A$2:$A$8001,0)),7)</f>
        <v>2024-07</v>
      </c>
    </row>
    <row r="4663" customFormat="false" ht="15" hidden="false" customHeight="true" outlineLevel="0" collapsed="false">
      <c r="A4663" s="1" t="s">
        <v>15133</v>
      </c>
      <c r="B4663" s="1" t="s">
        <v>4681</v>
      </c>
      <c r="C4663" s="1" t="s">
        <v>1937</v>
      </c>
      <c r="D4663" s="1" t="n">
        <v>1</v>
      </c>
      <c r="E4663" s="16" t="n">
        <v>1364.75</v>
      </c>
      <c r="F4663" s="17" t="n">
        <v>0.2</v>
      </c>
      <c r="G4663" s="16" t="n">
        <v>1091.8</v>
      </c>
      <c r="I4663" s="1" t="str">
        <f aca="false">INDEX(Products!$C$2:$C$51,MATCH(C4663,Products!$A$2:$A$51,0))</f>
        <v>Fashion</v>
      </c>
      <c r="J4663" s="1" t="str">
        <f aca="false">INDEX(Orders!$E$2:$E$8001,MATCH(B4663,Orders!$A$2:$A$8001,0))</f>
        <v>Delivered</v>
      </c>
      <c r="K4663" s="1" t="str">
        <f aca="false">LEFT(INDEX(Orders!$C$2:$C$8001,MATCH(B4663,Orders!$A$2:$A$8001,0)),7)</f>
        <v>2025-04</v>
      </c>
    </row>
    <row r="4664" customFormat="false" ht="15" hidden="false" customHeight="true" outlineLevel="0" collapsed="false">
      <c r="A4664" s="1" t="s">
        <v>15134</v>
      </c>
      <c r="B4664" s="1" t="s">
        <v>4681</v>
      </c>
      <c r="C4664" s="1" t="s">
        <v>1975</v>
      </c>
      <c r="D4664" s="1" t="n">
        <v>1</v>
      </c>
      <c r="E4664" s="16" t="n">
        <v>862.99</v>
      </c>
      <c r="F4664" s="17" t="n">
        <v>0.1</v>
      </c>
      <c r="G4664" s="16" t="n">
        <v>776.69</v>
      </c>
      <c r="I4664" s="1" t="str">
        <f aca="false">INDEX(Products!$C$2:$C$51,MATCH(C4664,Products!$A$2:$A$51,0))</f>
        <v>Beauty &amp; Personal Care</v>
      </c>
      <c r="J4664" s="1" t="str">
        <f aca="false">INDEX(Orders!$E$2:$E$8001,MATCH(B4664,Orders!$A$2:$A$8001,0))</f>
        <v>Delivered</v>
      </c>
      <c r="K4664" s="1" t="str">
        <f aca="false">LEFT(INDEX(Orders!$C$2:$C$8001,MATCH(B4664,Orders!$A$2:$A$8001,0)),7)</f>
        <v>2025-04</v>
      </c>
    </row>
    <row r="4665" customFormat="false" ht="15" hidden="false" customHeight="true" outlineLevel="0" collapsed="false">
      <c r="A4665" s="1" t="s">
        <v>15135</v>
      </c>
      <c r="B4665" s="1" t="s">
        <v>4682</v>
      </c>
      <c r="C4665" s="1" t="s">
        <v>1941</v>
      </c>
      <c r="D4665" s="1" t="n">
        <v>1</v>
      </c>
      <c r="E4665" s="16" t="n">
        <v>2757.65</v>
      </c>
      <c r="F4665" s="17" t="n">
        <v>0.1</v>
      </c>
      <c r="G4665" s="16" t="n">
        <v>2481.89</v>
      </c>
      <c r="I4665" s="1" t="str">
        <f aca="false">INDEX(Products!$C$2:$C$51,MATCH(C4665,Products!$A$2:$A$51,0))</f>
        <v>Fashion</v>
      </c>
      <c r="J4665" s="1" t="str">
        <f aca="false">INDEX(Orders!$E$2:$E$8001,MATCH(B4665,Orders!$A$2:$A$8001,0))</f>
        <v>Delivered</v>
      </c>
      <c r="K4665" s="1" t="str">
        <f aca="false">LEFT(INDEX(Orders!$C$2:$C$8001,MATCH(B4665,Orders!$A$2:$A$8001,0)),7)</f>
        <v>2025-09</v>
      </c>
    </row>
    <row r="4666" customFormat="false" ht="15" hidden="false" customHeight="true" outlineLevel="0" collapsed="false">
      <c r="A4666" s="1" t="s">
        <v>15136</v>
      </c>
      <c r="B4666" s="1" t="s">
        <v>4683</v>
      </c>
      <c r="C4666" s="1" t="s">
        <v>1953</v>
      </c>
      <c r="D4666" s="1" t="n">
        <v>1</v>
      </c>
      <c r="E4666" s="16" t="n">
        <v>4914.12</v>
      </c>
      <c r="F4666" s="17" t="n">
        <v>0</v>
      </c>
      <c r="G4666" s="16" t="n">
        <v>4914.12</v>
      </c>
      <c r="I4666" s="1" t="str">
        <f aca="false">INDEX(Products!$C$2:$C$51,MATCH(C4666,Products!$A$2:$A$51,0))</f>
        <v>Fashion</v>
      </c>
      <c r="J4666" s="1" t="str">
        <f aca="false">INDEX(Orders!$E$2:$E$8001,MATCH(B4666,Orders!$A$2:$A$8001,0))</f>
        <v>Delivered</v>
      </c>
      <c r="K4666" s="1" t="str">
        <f aca="false">LEFT(INDEX(Orders!$C$2:$C$8001,MATCH(B4666,Orders!$A$2:$A$8001,0)),7)</f>
        <v>2024-05</v>
      </c>
    </row>
    <row r="4667" customFormat="false" ht="15" hidden="false" customHeight="true" outlineLevel="0" collapsed="false">
      <c r="A4667" s="1" t="s">
        <v>15137</v>
      </c>
      <c r="B4667" s="1" t="s">
        <v>4683</v>
      </c>
      <c r="C4667" s="1" t="s">
        <v>1928</v>
      </c>
      <c r="D4667" s="1" t="n">
        <v>1</v>
      </c>
      <c r="E4667" s="16" t="n">
        <v>657.82</v>
      </c>
      <c r="F4667" s="17" t="n">
        <v>0</v>
      </c>
      <c r="G4667" s="16" t="n">
        <v>657.82</v>
      </c>
      <c r="I4667" s="1" t="str">
        <f aca="false">INDEX(Products!$C$2:$C$51,MATCH(C4667,Products!$A$2:$A$51,0))</f>
        <v>Electronics</v>
      </c>
      <c r="J4667" s="1" t="str">
        <f aca="false">INDEX(Orders!$E$2:$E$8001,MATCH(B4667,Orders!$A$2:$A$8001,0))</f>
        <v>Delivered</v>
      </c>
      <c r="K4667" s="1" t="str">
        <f aca="false">LEFT(INDEX(Orders!$C$2:$C$8001,MATCH(B4667,Orders!$A$2:$A$8001,0)),7)</f>
        <v>2024-05</v>
      </c>
    </row>
    <row r="4668" customFormat="false" ht="15" hidden="false" customHeight="true" outlineLevel="0" collapsed="false">
      <c r="A4668" s="1" t="s">
        <v>15138</v>
      </c>
      <c r="B4668" s="1" t="s">
        <v>4683</v>
      </c>
      <c r="C4668" s="1" t="s">
        <v>2007</v>
      </c>
      <c r="D4668" s="1" t="n">
        <v>1</v>
      </c>
      <c r="E4668" s="16" t="n">
        <v>750.27</v>
      </c>
      <c r="F4668" s="17" t="n">
        <v>0</v>
      </c>
      <c r="G4668" s="16" t="n">
        <v>750.27</v>
      </c>
      <c r="I4668" s="1" t="str">
        <f aca="false">INDEX(Products!$C$2:$C$51,MATCH(C4668,Products!$A$2:$A$51,0))</f>
        <v>Books &amp; Stationery</v>
      </c>
      <c r="J4668" s="1" t="str">
        <f aca="false">INDEX(Orders!$E$2:$E$8001,MATCH(B4668,Orders!$A$2:$A$8001,0))</f>
        <v>Delivered</v>
      </c>
      <c r="K4668" s="1" t="str">
        <f aca="false">LEFT(INDEX(Orders!$C$2:$C$8001,MATCH(B4668,Orders!$A$2:$A$8001,0)),7)</f>
        <v>2024-05</v>
      </c>
    </row>
    <row r="4669" customFormat="false" ht="15" hidden="false" customHeight="true" outlineLevel="0" collapsed="false">
      <c r="A4669" s="1" t="s">
        <v>15139</v>
      </c>
      <c r="B4669" s="1" t="s">
        <v>4685</v>
      </c>
      <c r="C4669" s="1" t="s">
        <v>1965</v>
      </c>
      <c r="D4669" s="1" t="n">
        <v>1</v>
      </c>
      <c r="E4669" s="16" t="n">
        <v>1145.07</v>
      </c>
      <c r="F4669" s="17" t="n">
        <v>0</v>
      </c>
      <c r="G4669" s="16" t="n">
        <v>1145.07</v>
      </c>
      <c r="I4669" s="1" t="str">
        <f aca="false">INDEX(Products!$C$2:$C$51,MATCH(C4669,Products!$A$2:$A$51,0))</f>
        <v>Home &amp; Kitchen</v>
      </c>
      <c r="J4669" s="1" t="str">
        <f aca="false">INDEX(Orders!$E$2:$E$8001,MATCH(B4669,Orders!$A$2:$A$8001,0))</f>
        <v>Cancelled</v>
      </c>
      <c r="K4669" s="1" t="str">
        <f aca="false">LEFT(INDEX(Orders!$C$2:$C$8001,MATCH(B4669,Orders!$A$2:$A$8001,0)),7)</f>
        <v>2025-07</v>
      </c>
    </row>
    <row r="4670" customFormat="false" ht="15" hidden="false" customHeight="true" outlineLevel="0" collapsed="false">
      <c r="A4670" s="1" t="s">
        <v>15140</v>
      </c>
      <c r="B4670" s="1" t="s">
        <v>4685</v>
      </c>
      <c r="C4670" s="1" t="s">
        <v>1930</v>
      </c>
      <c r="D4670" s="1" t="n">
        <v>2</v>
      </c>
      <c r="E4670" s="16" t="n">
        <v>2398.35</v>
      </c>
      <c r="F4670" s="17" t="n">
        <v>0.15</v>
      </c>
      <c r="G4670" s="16" t="n">
        <v>4077.2</v>
      </c>
      <c r="I4670" s="1" t="str">
        <f aca="false">INDEX(Products!$C$2:$C$51,MATCH(C4670,Products!$A$2:$A$51,0))</f>
        <v>Electronics</v>
      </c>
      <c r="J4670" s="1" t="str">
        <f aca="false">INDEX(Orders!$E$2:$E$8001,MATCH(B4670,Orders!$A$2:$A$8001,0))</f>
        <v>Cancelled</v>
      </c>
      <c r="K4670" s="1" t="str">
        <f aca="false">LEFT(INDEX(Orders!$C$2:$C$8001,MATCH(B4670,Orders!$A$2:$A$8001,0)),7)</f>
        <v>2025-07</v>
      </c>
    </row>
    <row r="4671" customFormat="false" ht="15" hidden="false" customHeight="true" outlineLevel="0" collapsed="false">
      <c r="A4671" s="1" t="s">
        <v>15141</v>
      </c>
      <c r="B4671" s="1" t="s">
        <v>4686</v>
      </c>
      <c r="C4671" s="1" t="s">
        <v>1990</v>
      </c>
      <c r="D4671" s="1" t="n">
        <v>2</v>
      </c>
      <c r="E4671" s="16" t="n">
        <v>5311.32</v>
      </c>
      <c r="F4671" s="17" t="n">
        <v>0.1</v>
      </c>
      <c r="G4671" s="16" t="n">
        <v>9560.38</v>
      </c>
      <c r="I4671" s="1" t="str">
        <f aca="false">INDEX(Products!$C$2:$C$51,MATCH(C4671,Products!$A$2:$A$51,0))</f>
        <v>Sports &amp; Fitness</v>
      </c>
      <c r="J4671" s="1" t="str">
        <f aca="false">INDEX(Orders!$E$2:$E$8001,MATCH(B4671,Orders!$A$2:$A$8001,0))</f>
        <v>Delivered</v>
      </c>
      <c r="K4671" s="1" t="str">
        <f aca="false">LEFT(INDEX(Orders!$C$2:$C$8001,MATCH(B4671,Orders!$A$2:$A$8001,0)),7)</f>
        <v>2025-04</v>
      </c>
    </row>
    <row r="4672" customFormat="false" ht="15" hidden="false" customHeight="true" outlineLevel="0" collapsed="false">
      <c r="A4672" s="1" t="s">
        <v>15142</v>
      </c>
      <c r="B4672" s="1" t="s">
        <v>4687</v>
      </c>
      <c r="C4672" s="1" t="s">
        <v>1945</v>
      </c>
      <c r="D4672" s="1" t="n">
        <v>1</v>
      </c>
      <c r="E4672" s="16" t="n">
        <v>2390.13</v>
      </c>
      <c r="F4672" s="17" t="n">
        <v>0.15</v>
      </c>
      <c r="G4672" s="16" t="n">
        <v>2031.61</v>
      </c>
      <c r="I4672" s="1" t="str">
        <f aca="false">INDEX(Products!$C$2:$C$51,MATCH(C4672,Products!$A$2:$A$51,0))</f>
        <v>Fashion</v>
      </c>
      <c r="J4672" s="1" t="str">
        <f aca="false">INDEX(Orders!$E$2:$E$8001,MATCH(B4672,Orders!$A$2:$A$8001,0))</f>
        <v>Delivered</v>
      </c>
      <c r="K4672" s="1" t="str">
        <f aca="false">LEFT(INDEX(Orders!$C$2:$C$8001,MATCH(B4672,Orders!$A$2:$A$8001,0)),7)</f>
        <v>2024-10</v>
      </c>
    </row>
    <row r="4673" customFormat="false" ht="15" hidden="false" customHeight="true" outlineLevel="0" collapsed="false">
      <c r="A4673" s="1" t="s">
        <v>15143</v>
      </c>
      <c r="B4673" s="1" t="s">
        <v>4688</v>
      </c>
      <c r="C4673" s="1" t="s">
        <v>1997</v>
      </c>
      <c r="D4673" s="1" t="n">
        <v>1</v>
      </c>
      <c r="E4673" s="16" t="n">
        <v>311.15</v>
      </c>
      <c r="F4673" s="17" t="n">
        <v>0</v>
      </c>
      <c r="G4673" s="16" t="n">
        <v>311.15</v>
      </c>
      <c r="I4673" s="1" t="str">
        <f aca="false">INDEX(Products!$C$2:$C$51,MATCH(C4673,Products!$A$2:$A$51,0))</f>
        <v>Sports &amp; Fitness</v>
      </c>
      <c r="J4673" s="1" t="str">
        <f aca="false">INDEX(Orders!$E$2:$E$8001,MATCH(B4673,Orders!$A$2:$A$8001,0))</f>
        <v>Delivered</v>
      </c>
      <c r="K4673" s="1" t="str">
        <f aca="false">LEFT(INDEX(Orders!$C$2:$C$8001,MATCH(B4673,Orders!$A$2:$A$8001,0)),7)</f>
        <v>2025-08</v>
      </c>
    </row>
    <row r="4674" customFormat="false" ht="15" hidden="false" customHeight="true" outlineLevel="0" collapsed="false">
      <c r="A4674" s="1" t="s">
        <v>15144</v>
      </c>
      <c r="B4674" s="1" t="s">
        <v>4688</v>
      </c>
      <c r="C4674" s="1" t="s">
        <v>2006</v>
      </c>
      <c r="D4674" s="1" t="n">
        <v>3</v>
      </c>
      <c r="E4674" s="16" t="n">
        <v>482.17</v>
      </c>
      <c r="F4674" s="17" t="n">
        <v>0.15</v>
      </c>
      <c r="G4674" s="16" t="n">
        <v>1229.53</v>
      </c>
      <c r="I4674" s="1" t="str">
        <f aca="false">INDEX(Products!$C$2:$C$51,MATCH(C4674,Products!$A$2:$A$51,0))</f>
        <v>Books &amp; Stationery</v>
      </c>
      <c r="J4674" s="1" t="str">
        <f aca="false">INDEX(Orders!$E$2:$E$8001,MATCH(B4674,Orders!$A$2:$A$8001,0))</f>
        <v>Delivered</v>
      </c>
      <c r="K4674" s="1" t="str">
        <f aca="false">LEFT(INDEX(Orders!$C$2:$C$8001,MATCH(B4674,Orders!$A$2:$A$8001,0)),7)</f>
        <v>2025-08</v>
      </c>
    </row>
    <row r="4675" customFormat="false" ht="15" hidden="false" customHeight="true" outlineLevel="0" collapsed="false">
      <c r="A4675" s="1" t="s">
        <v>15145</v>
      </c>
      <c r="B4675" s="1" t="s">
        <v>4688</v>
      </c>
      <c r="C4675" s="1" t="s">
        <v>1940</v>
      </c>
      <c r="D4675" s="1" t="n">
        <v>2</v>
      </c>
      <c r="E4675" s="16" t="n">
        <v>2374.52</v>
      </c>
      <c r="F4675" s="17" t="n">
        <v>0.05</v>
      </c>
      <c r="G4675" s="16" t="n">
        <v>4511.59</v>
      </c>
      <c r="I4675" s="1" t="str">
        <f aca="false">INDEX(Products!$C$2:$C$51,MATCH(C4675,Products!$A$2:$A$51,0))</f>
        <v>Fashion</v>
      </c>
      <c r="J4675" s="1" t="str">
        <f aca="false">INDEX(Orders!$E$2:$E$8001,MATCH(B4675,Orders!$A$2:$A$8001,0))</f>
        <v>Delivered</v>
      </c>
      <c r="K4675" s="1" t="str">
        <f aca="false">LEFT(INDEX(Orders!$C$2:$C$8001,MATCH(B4675,Orders!$A$2:$A$8001,0)),7)</f>
        <v>2025-08</v>
      </c>
    </row>
    <row r="4676" customFormat="false" ht="15" hidden="false" customHeight="true" outlineLevel="0" collapsed="false">
      <c r="A4676" s="1" t="s">
        <v>15146</v>
      </c>
      <c r="B4676" s="1" t="s">
        <v>4689</v>
      </c>
      <c r="C4676" s="1" t="s">
        <v>2000</v>
      </c>
      <c r="D4676" s="1" t="n">
        <v>1</v>
      </c>
      <c r="E4676" s="16" t="n">
        <v>425.08</v>
      </c>
      <c r="F4676" s="17" t="n">
        <v>0.1</v>
      </c>
      <c r="G4676" s="16" t="n">
        <v>382.57</v>
      </c>
      <c r="I4676" s="1" t="str">
        <f aca="false">INDEX(Products!$C$2:$C$51,MATCH(C4676,Products!$A$2:$A$51,0))</f>
        <v>Books &amp; Stationery</v>
      </c>
      <c r="J4676" s="1" t="str">
        <f aca="false">INDEX(Orders!$E$2:$E$8001,MATCH(B4676,Orders!$A$2:$A$8001,0))</f>
        <v>Delivered</v>
      </c>
      <c r="K4676" s="1" t="str">
        <f aca="false">LEFT(INDEX(Orders!$C$2:$C$8001,MATCH(B4676,Orders!$A$2:$A$8001,0)),7)</f>
        <v>2025-10</v>
      </c>
    </row>
    <row r="4677" customFormat="false" ht="15" hidden="false" customHeight="true" outlineLevel="0" collapsed="false">
      <c r="A4677" s="1" t="s">
        <v>15147</v>
      </c>
      <c r="B4677" s="1" t="s">
        <v>4690</v>
      </c>
      <c r="C4677" s="1" t="s">
        <v>1940</v>
      </c>
      <c r="D4677" s="1" t="n">
        <v>1</v>
      </c>
      <c r="E4677" s="16" t="n">
        <v>2374.52</v>
      </c>
      <c r="F4677" s="17" t="n">
        <v>0.2</v>
      </c>
      <c r="G4677" s="16" t="n">
        <v>1899.62</v>
      </c>
      <c r="I4677" s="1" t="str">
        <f aca="false">INDEX(Products!$C$2:$C$51,MATCH(C4677,Products!$A$2:$A$51,0))</f>
        <v>Fashion</v>
      </c>
      <c r="J4677" s="1" t="str">
        <f aca="false">INDEX(Orders!$E$2:$E$8001,MATCH(B4677,Orders!$A$2:$A$8001,0))</f>
        <v>Returned</v>
      </c>
      <c r="K4677" s="1" t="str">
        <f aca="false">LEFT(INDEX(Orders!$C$2:$C$8001,MATCH(B4677,Orders!$A$2:$A$8001,0)),7)</f>
        <v>2025-10</v>
      </c>
    </row>
    <row r="4678" customFormat="false" ht="15" hidden="false" customHeight="true" outlineLevel="0" collapsed="false">
      <c r="A4678" s="1" t="s">
        <v>15148</v>
      </c>
      <c r="B4678" s="1" t="s">
        <v>4691</v>
      </c>
      <c r="C4678" s="1" t="s">
        <v>1940</v>
      </c>
      <c r="D4678" s="1" t="n">
        <v>2</v>
      </c>
      <c r="E4678" s="16" t="n">
        <v>2374.52</v>
      </c>
      <c r="F4678" s="17" t="n">
        <v>0</v>
      </c>
      <c r="G4678" s="16" t="n">
        <v>4749.04</v>
      </c>
      <c r="I4678" s="1" t="str">
        <f aca="false">INDEX(Products!$C$2:$C$51,MATCH(C4678,Products!$A$2:$A$51,0))</f>
        <v>Fashion</v>
      </c>
      <c r="J4678" s="1" t="str">
        <f aca="false">INDEX(Orders!$E$2:$E$8001,MATCH(B4678,Orders!$A$2:$A$8001,0))</f>
        <v>Delivered</v>
      </c>
      <c r="K4678" s="1" t="str">
        <f aca="false">LEFT(INDEX(Orders!$C$2:$C$8001,MATCH(B4678,Orders!$A$2:$A$8001,0)),7)</f>
        <v>2025-10</v>
      </c>
    </row>
    <row r="4679" customFormat="false" ht="15" hidden="false" customHeight="true" outlineLevel="0" collapsed="false">
      <c r="A4679" s="1" t="s">
        <v>15149</v>
      </c>
      <c r="B4679" s="1" t="s">
        <v>4692</v>
      </c>
      <c r="C4679" s="1" t="s">
        <v>2006</v>
      </c>
      <c r="D4679" s="1" t="n">
        <v>1</v>
      </c>
      <c r="E4679" s="16" t="n">
        <v>482.17</v>
      </c>
      <c r="F4679" s="17" t="n">
        <v>0</v>
      </c>
      <c r="G4679" s="16" t="n">
        <v>482.17</v>
      </c>
      <c r="I4679" s="1" t="str">
        <f aca="false">INDEX(Products!$C$2:$C$51,MATCH(C4679,Products!$A$2:$A$51,0))</f>
        <v>Books &amp; Stationery</v>
      </c>
      <c r="J4679" s="1" t="str">
        <f aca="false">INDEX(Orders!$E$2:$E$8001,MATCH(B4679,Orders!$A$2:$A$8001,0))</f>
        <v>Delivered</v>
      </c>
      <c r="K4679" s="1" t="str">
        <f aca="false">LEFT(INDEX(Orders!$C$2:$C$8001,MATCH(B4679,Orders!$A$2:$A$8001,0)),7)</f>
        <v>2024-12</v>
      </c>
    </row>
    <row r="4680" customFormat="false" ht="15" hidden="false" customHeight="true" outlineLevel="0" collapsed="false">
      <c r="A4680" s="1" t="s">
        <v>15150</v>
      </c>
      <c r="B4680" s="1" t="s">
        <v>4692</v>
      </c>
      <c r="C4680" s="1" t="s">
        <v>1922</v>
      </c>
      <c r="D4680" s="1" t="n">
        <v>1</v>
      </c>
      <c r="E4680" s="16" t="n">
        <v>3142.61</v>
      </c>
      <c r="F4680" s="17" t="n">
        <v>0</v>
      </c>
      <c r="G4680" s="16" t="n">
        <v>3142.61</v>
      </c>
      <c r="I4680" s="1" t="str">
        <f aca="false">INDEX(Products!$C$2:$C$51,MATCH(C4680,Products!$A$2:$A$51,0))</f>
        <v>Electronics</v>
      </c>
      <c r="J4680" s="1" t="str">
        <f aca="false">INDEX(Orders!$E$2:$E$8001,MATCH(B4680,Orders!$A$2:$A$8001,0))</f>
        <v>Delivered</v>
      </c>
      <c r="K4680" s="1" t="str">
        <f aca="false">LEFT(INDEX(Orders!$C$2:$C$8001,MATCH(B4680,Orders!$A$2:$A$8001,0)),7)</f>
        <v>2024-12</v>
      </c>
    </row>
    <row r="4681" customFormat="false" ht="15" hidden="false" customHeight="true" outlineLevel="0" collapsed="false">
      <c r="A4681" s="1" t="s">
        <v>15151</v>
      </c>
      <c r="B4681" s="1" t="s">
        <v>4692</v>
      </c>
      <c r="C4681" s="1" t="s">
        <v>1971</v>
      </c>
      <c r="D4681" s="1" t="n">
        <v>2</v>
      </c>
      <c r="E4681" s="16" t="n">
        <v>2073.63</v>
      </c>
      <c r="F4681" s="17" t="n">
        <v>0.05</v>
      </c>
      <c r="G4681" s="16" t="n">
        <v>3939.9</v>
      </c>
      <c r="I4681" s="1" t="str">
        <f aca="false">INDEX(Products!$C$2:$C$51,MATCH(C4681,Products!$A$2:$A$51,0))</f>
        <v>Home &amp; Kitchen</v>
      </c>
      <c r="J4681" s="1" t="str">
        <f aca="false">INDEX(Orders!$E$2:$E$8001,MATCH(B4681,Orders!$A$2:$A$8001,0))</f>
        <v>Delivered</v>
      </c>
      <c r="K4681" s="1" t="str">
        <f aca="false">LEFT(INDEX(Orders!$C$2:$C$8001,MATCH(B4681,Orders!$A$2:$A$8001,0)),7)</f>
        <v>2024-12</v>
      </c>
    </row>
    <row r="4682" customFormat="false" ht="15" hidden="false" customHeight="true" outlineLevel="0" collapsed="false">
      <c r="A4682" s="1" t="s">
        <v>15152</v>
      </c>
      <c r="B4682" s="1" t="s">
        <v>4693</v>
      </c>
      <c r="C4682" s="1" t="s">
        <v>1940</v>
      </c>
      <c r="D4682" s="1" t="n">
        <v>3</v>
      </c>
      <c r="E4682" s="16" t="n">
        <v>2374.52</v>
      </c>
      <c r="F4682" s="17" t="n">
        <v>0.1</v>
      </c>
      <c r="G4682" s="16" t="n">
        <v>6411.2</v>
      </c>
      <c r="I4682" s="1" t="str">
        <f aca="false">INDEX(Products!$C$2:$C$51,MATCH(C4682,Products!$A$2:$A$51,0))</f>
        <v>Fashion</v>
      </c>
      <c r="J4682" s="1" t="str">
        <f aca="false">INDEX(Orders!$E$2:$E$8001,MATCH(B4682,Orders!$A$2:$A$8001,0))</f>
        <v>Delivered</v>
      </c>
      <c r="K4682" s="1" t="str">
        <f aca="false">LEFT(INDEX(Orders!$C$2:$C$8001,MATCH(B4682,Orders!$A$2:$A$8001,0)),7)</f>
        <v>2025-12</v>
      </c>
    </row>
    <row r="4683" customFormat="false" ht="15" hidden="false" customHeight="true" outlineLevel="0" collapsed="false">
      <c r="A4683" s="1" t="s">
        <v>15153</v>
      </c>
      <c r="B4683" s="1" t="s">
        <v>4694</v>
      </c>
      <c r="C4683" s="1" t="s">
        <v>1940</v>
      </c>
      <c r="D4683" s="1" t="n">
        <v>1</v>
      </c>
      <c r="E4683" s="16" t="n">
        <v>2374.52</v>
      </c>
      <c r="F4683" s="17" t="n">
        <v>0</v>
      </c>
      <c r="G4683" s="16" t="n">
        <v>2374.52</v>
      </c>
      <c r="I4683" s="1" t="str">
        <f aca="false">INDEX(Products!$C$2:$C$51,MATCH(C4683,Products!$A$2:$A$51,0))</f>
        <v>Fashion</v>
      </c>
      <c r="J4683" s="1" t="str">
        <f aca="false">INDEX(Orders!$E$2:$E$8001,MATCH(B4683,Orders!$A$2:$A$8001,0))</f>
        <v>Delivered</v>
      </c>
      <c r="K4683" s="1" t="str">
        <f aca="false">LEFT(INDEX(Orders!$C$2:$C$8001,MATCH(B4683,Orders!$A$2:$A$8001,0)),7)</f>
        <v>2024-12</v>
      </c>
    </row>
    <row r="4684" customFormat="false" ht="15" hidden="false" customHeight="true" outlineLevel="0" collapsed="false">
      <c r="A4684" s="1" t="s">
        <v>15154</v>
      </c>
      <c r="B4684" s="1" t="s">
        <v>4694</v>
      </c>
      <c r="C4684" s="1" t="s">
        <v>2006</v>
      </c>
      <c r="D4684" s="1" t="n">
        <v>1</v>
      </c>
      <c r="E4684" s="16" t="n">
        <v>482.17</v>
      </c>
      <c r="F4684" s="17" t="n">
        <v>0.1</v>
      </c>
      <c r="G4684" s="16" t="n">
        <v>433.95</v>
      </c>
      <c r="I4684" s="1" t="str">
        <f aca="false">INDEX(Products!$C$2:$C$51,MATCH(C4684,Products!$A$2:$A$51,0))</f>
        <v>Books &amp; Stationery</v>
      </c>
      <c r="J4684" s="1" t="str">
        <f aca="false">INDEX(Orders!$E$2:$E$8001,MATCH(B4684,Orders!$A$2:$A$8001,0))</f>
        <v>Delivered</v>
      </c>
      <c r="K4684" s="1" t="str">
        <f aca="false">LEFT(INDEX(Orders!$C$2:$C$8001,MATCH(B4684,Orders!$A$2:$A$8001,0)),7)</f>
        <v>2024-12</v>
      </c>
    </row>
    <row r="4685" customFormat="false" ht="15" hidden="false" customHeight="true" outlineLevel="0" collapsed="false">
      <c r="A4685" s="1" t="s">
        <v>15155</v>
      </c>
      <c r="B4685" s="1" t="s">
        <v>4694</v>
      </c>
      <c r="C4685" s="1" t="s">
        <v>1930</v>
      </c>
      <c r="D4685" s="1" t="n">
        <v>1</v>
      </c>
      <c r="E4685" s="16" t="n">
        <v>2398.35</v>
      </c>
      <c r="F4685" s="17" t="n">
        <v>0.15</v>
      </c>
      <c r="G4685" s="16" t="n">
        <v>2038.6</v>
      </c>
      <c r="I4685" s="1" t="str">
        <f aca="false">INDEX(Products!$C$2:$C$51,MATCH(C4685,Products!$A$2:$A$51,0))</f>
        <v>Electronics</v>
      </c>
      <c r="J4685" s="1" t="str">
        <f aca="false">INDEX(Orders!$E$2:$E$8001,MATCH(B4685,Orders!$A$2:$A$8001,0))</f>
        <v>Delivered</v>
      </c>
      <c r="K4685" s="1" t="str">
        <f aca="false">LEFT(INDEX(Orders!$C$2:$C$8001,MATCH(B4685,Orders!$A$2:$A$8001,0)),7)</f>
        <v>2024-12</v>
      </c>
    </row>
    <row r="4686" customFormat="false" ht="15" hidden="false" customHeight="true" outlineLevel="0" collapsed="false">
      <c r="A4686" s="1" t="s">
        <v>15156</v>
      </c>
      <c r="B4686" s="1" t="s">
        <v>4695</v>
      </c>
      <c r="C4686" s="1" t="s">
        <v>2006</v>
      </c>
      <c r="D4686" s="1" t="n">
        <v>2</v>
      </c>
      <c r="E4686" s="16" t="n">
        <v>482.17</v>
      </c>
      <c r="F4686" s="17" t="n">
        <v>0</v>
      </c>
      <c r="G4686" s="16" t="n">
        <v>964.34</v>
      </c>
      <c r="I4686" s="1" t="str">
        <f aca="false">INDEX(Products!$C$2:$C$51,MATCH(C4686,Products!$A$2:$A$51,0))</f>
        <v>Books &amp; Stationery</v>
      </c>
      <c r="J4686" s="1" t="str">
        <f aca="false">INDEX(Orders!$E$2:$E$8001,MATCH(B4686,Orders!$A$2:$A$8001,0))</f>
        <v>Returned</v>
      </c>
      <c r="K4686" s="1" t="str">
        <f aca="false">LEFT(INDEX(Orders!$C$2:$C$8001,MATCH(B4686,Orders!$A$2:$A$8001,0)),7)</f>
        <v>2024-04</v>
      </c>
    </row>
    <row r="4687" customFormat="false" ht="15" hidden="false" customHeight="true" outlineLevel="0" collapsed="false">
      <c r="A4687" s="1" t="s">
        <v>15157</v>
      </c>
      <c r="B4687" s="1" t="s">
        <v>4695</v>
      </c>
      <c r="C4687" s="1" t="s">
        <v>1940</v>
      </c>
      <c r="D4687" s="1" t="n">
        <v>1</v>
      </c>
      <c r="E4687" s="16" t="n">
        <v>2374.52</v>
      </c>
      <c r="F4687" s="17" t="n">
        <v>0.05</v>
      </c>
      <c r="G4687" s="16" t="n">
        <v>2255.79</v>
      </c>
      <c r="I4687" s="1" t="str">
        <f aca="false">INDEX(Products!$C$2:$C$51,MATCH(C4687,Products!$A$2:$A$51,0))</f>
        <v>Fashion</v>
      </c>
      <c r="J4687" s="1" t="str">
        <f aca="false">INDEX(Orders!$E$2:$E$8001,MATCH(B4687,Orders!$A$2:$A$8001,0))</f>
        <v>Returned</v>
      </c>
      <c r="K4687" s="1" t="str">
        <f aca="false">LEFT(INDEX(Orders!$C$2:$C$8001,MATCH(B4687,Orders!$A$2:$A$8001,0)),7)</f>
        <v>2024-04</v>
      </c>
    </row>
    <row r="4688" customFormat="false" ht="15" hidden="false" customHeight="true" outlineLevel="0" collapsed="false">
      <c r="A4688" s="1" t="s">
        <v>15158</v>
      </c>
      <c r="B4688" s="1" t="s">
        <v>4697</v>
      </c>
      <c r="C4688" s="1" t="s">
        <v>1997</v>
      </c>
      <c r="D4688" s="1" t="n">
        <v>1</v>
      </c>
      <c r="E4688" s="16" t="n">
        <v>311.15</v>
      </c>
      <c r="F4688" s="17" t="n">
        <v>0.1</v>
      </c>
      <c r="G4688" s="16" t="n">
        <v>280.03</v>
      </c>
      <c r="I4688" s="1" t="str">
        <f aca="false">INDEX(Products!$C$2:$C$51,MATCH(C4688,Products!$A$2:$A$51,0))</f>
        <v>Sports &amp; Fitness</v>
      </c>
      <c r="J4688" s="1" t="str">
        <f aca="false">INDEX(Orders!$E$2:$E$8001,MATCH(B4688,Orders!$A$2:$A$8001,0))</f>
        <v>Cancelled</v>
      </c>
      <c r="K4688" s="1" t="str">
        <f aca="false">LEFT(INDEX(Orders!$C$2:$C$8001,MATCH(B4688,Orders!$A$2:$A$8001,0)),7)</f>
        <v>2025-11</v>
      </c>
    </row>
    <row r="4689" customFormat="false" ht="15" hidden="false" customHeight="true" outlineLevel="0" collapsed="false">
      <c r="A4689" s="1" t="s">
        <v>15159</v>
      </c>
      <c r="B4689" s="1" t="s">
        <v>4698</v>
      </c>
      <c r="C4689" s="1" t="s">
        <v>1940</v>
      </c>
      <c r="D4689" s="1" t="n">
        <v>1</v>
      </c>
      <c r="E4689" s="16" t="n">
        <v>2374.52</v>
      </c>
      <c r="F4689" s="17" t="n">
        <v>0</v>
      </c>
      <c r="G4689" s="16" t="n">
        <v>2374.52</v>
      </c>
      <c r="I4689" s="1" t="str">
        <f aca="false">INDEX(Products!$C$2:$C$51,MATCH(C4689,Products!$A$2:$A$51,0))</f>
        <v>Fashion</v>
      </c>
      <c r="J4689" s="1" t="str">
        <f aca="false">INDEX(Orders!$E$2:$E$8001,MATCH(B4689,Orders!$A$2:$A$8001,0))</f>
        <v>Delivered</v>
      </c>
      <c r="K4689" s="1" t="str">
        <f aca="false">LEFT(INDEX(Orders!$C$2:$C$8001,MATCH(B4689,Orders!$A$2:$A$8001,0)),7)</f>
        <v>2025-05</v>
      </c>
    </row>
    <row r="4690" customFormat="false" ht="15" hidden="false" customHeight="true" outlineLevel="0" collapsed="false">
      <c r="A4690" s="1" t="s">
        <v>15160</v>
      </c>
      <c r="B4690" s="1" t="s">
        <v>4698</v>
      </c>
      <c r="C4690" s="1" t="s">
        <v>1937</v>
      </c>
      <c r="D4690" s="1" t="n">
        <v>1</v>
      </c>
      <c r="E4690" s="16" t="n">
        <v>1364.75</v>
      </c>
      <c r="F4690" s="17" t="n">
        <v>0.2</v>
      </c>
      <c r="G4690" s="16" t="n">
        <v>1091.8</v>
      </c>
      <c r="I4690" s="1" t="str">
        <f aca="false">INDEX(Products!$C$2:$C$51,MATCH(C4690,Products!$A$2:$A$51,0))</f>
        <v>Fashion</v>
      </c>
      <c r="J4690" s="1" t="str">
        <f aca="false">INDEX(Orders!$E$2:$E$8001,MATCH(B4690,Orders!$A$2:$A$8001,0))</f>
        <v>Delivered</v>
      </c>
      <c r="K4690" s="1" t="str">
        <f aca="false">LEFT(INDEX(Orders!$C$2:$C$8001,MATCH(B4690,Orders!$A$2:$A$8001,0)),7)</f>
        <v>2025-05</v>
      </c>
    </row>
    <row r="4691" customFormat="false" ht="15" hidden="false" customHeight="true" outlineLevel="0" collapsed="false">
      <c r="A4691" s="1" t="s">
        <v>15161</v>
      </c>
      <c r="B4691" s="1" t="s">
        <v>4699</v>
      </c>
      <c r="C4691" s="1" t="s">
        <v>1969</v>
      </c>
      <c r="D4691" s="1" t="n">
        <v>2</v>
      </c>
      <c r="E4691" s="16" t="n">
        <v>9171.98</v>
      </c>
      <c r="F4691" s="17" t="n">
        <v>0</v>
      </c>
      <c r="G4691" s="16" t="n">
        <v>18343.96</v>
      </c>
      <c r="I4691" s="1" t="str">
        <f aca="false">INDEX(Products!$C$2:$C$51,MATCH(C4691,Products!$A$2:$A$51,0))</f>
        <v>Home &amp; Kitchen</v>
      </c>
      <c r="J4691" s="1" t="str">
        <f aca="false">INDEX(Orders!$E$2:$E$8001,MATCH(B4691,Orders!$A$2:$A$8001,0))</f>
        <v>Cancelled</v>
      </c>
      <c r="K4691" s="1" t="str">
        <f aca="false">LEFT(INDEX(Orders!$C$2:$C$8001,MATCH(B4691,Orders!$A$2:$A$8001,0)),7)</f>
        <v>2024-11</v>
      </c>
    </row>
    <row r="4692" customFormat="false" ht="15" hidden="false" customHeight="true" outlineLevel="0" collapsed="false">
      <c r="A4692" s="1" t="s">
        <v>15162</v>
      </c>
      <c r="B4692" s="1" t="s">
        <v>4700</v>
      </c>
      <c r="C4692" s="1" t="s">
        <v>2007</v>
      </c>
      <c r="D4692" s="1" t="n">
        <v>1</v>
      </c>
      <c r="E4692" s="16" t="n">
        <v>750.27</v>
      </c>
      <c r="F4692" s="17" t="n">
        <v>0</v>
      </c>
      <c r="G4692" s="16" t="n">
        <v>750.27</v>
      </c>
      <c r="I4692" s="1" t="str">
        <f aca="false">INDEX(Products!$C$2:$C$51,MATCH(C4692,Products!$A$2:$A$51,0))</f>
        <v>Books &amp; Stationery</v>
      </c>
      <c r="J4692" s="1" t="str">
        <f aca="false">INDEX(Orders!$E$2:$E$8001,MATCH(B4692,Orders!$A$2:$A$8001,0))</f>
        <v>Delivered</v>
      </c>
      <c r="K4692" s="1" t="str">
        <f aca="false">LEFT(INDEX(Orders!$C$2:$C$8001,MATCH(B4692,Orders!$A$2:$A$8001,0)),7)</f>
        <v>2025-07</v>
      </c>
    </row>
    <row r="4693" customFormat="false" ht="15" hidden="false" customHeight="true" outlineLevel="0" collapsed="false">
      <c r="A4693" s="1" t="s">
        <v>15163</v>
      </c>
      <c r="B4693" s="1" t="s">
        <v>4701</v>
      </c>
      <c r="C4693" s="1" t="s">
        <v>1953</v>
      </c>
      <c r="D4693" s="1" t="n">
        <v>2</v>
      </c>
      <c r="E4693" s="16" t="n">
        <v>4914.12</v>
      </c>
      <c r="F4693" s="17" t="n">
        <v>0.15</v>
      </c>
      <c r="G4693" s="16" t="n">
        <v>8354</v>
      </c>
      <c r="I4693" s="1" t="str">
        <f aca="false">INDEX(Products!$C$2:$C$51,MATCH(C4693,Products!$A$2:$A$51,0))</f>
        <v>Fashion</v>
      </c>
      <c r="J4693" s="1" t="str">
        <f aca="false">INDEX(Orders!$E$2:$E$8001,MATCH(B4693,Orders!$A$2:$A$8001,0))</f>
        <v>Delivered</v>
      </c>
      <c r="K4693" s="1" t="str">
        <f aca="false">LEFT(INDEX(Orders!$C$2:$C$8001,MATCH(B4693,Orders!$A$2:$A$8001,0)),7)</f>
        <v>2025-12</v>
      </c>
    </row>
    <row r="4694" customFormat="false" ht="15" hidden="false" customHeight="true" outlineLevel="0" collapsed="false">
      <c r="A4694" s="1" t="s">
        <v>15164</v>
      </c>
      <c r="B4694" s="1" t="s">
        <v>4701</v>
      </c>
      <c r="C4694" s="1" t="s">
        <v>2006</v>
      </c>
      <c r="D4694" s="1" t="n">
        <v>3</v>
      </c>
      <c r="E4694" s="16" t="n">
        <v>482.17</v>
      </c>
      <c r="F4694" s="17" t="n">
        <v>0.05</v>
      </c>
      <c r="G4694" s="16" t="n">
        <v>1374.18</v>
      </c>
      <c r="I4694" s="1" t="str">
        <f aca="false">INDEX(Products!$C$2:$C$51,MATCH(C4694,Products!$A$2:$A$51,0))</f>
        <v>Books &amp; Stationery</v>
      </c>
      <c r="J4694" s="1" t="str">
        <f aca="false">INDEX(Orders!$E$2:$E$8001,MATCH(B4694,Orders!$A$2:$A$8001,0))</f>
        <v>Delivered</v>
      </c>
      <c r="K4694" s="1" t="str">
        <f aca="false">LEFT(INDEX(Orders!$C$2:$C$8001,MATCH(B4694,Orders!$A$2:$A$8001,0)),7)</f>
        <v>2025-12</v>
      </c>
    </row>
    <row r="4695" customFormat="false" ht="15" hidden="false" customHeight="true" outlineLevel="0" collapsed="false">
      <c r="A4695" s="1" t="s">
        <v>15165</v>
      </c>
      <c r="B4695" s="1" t="s">
        <v>4702</v>
      </c>
      <c r="C4695" s="1" t="s">
        <v>2007</v>
      </c>
      <c r="D4695" s="1" t="n">
        <v>1</v>
      </c>
      <c r="E4695" s="16" t="n">
        <v>750.27</v>
      </c>
      <c r="F4695" s="17" t="n">
        <v>0.05</v>
      </c>
      <c r="G4695" s="16" t="n">
        <v>712.76</v>
      </c>
      <c r="I4695" s="1" t="str">
        <f aca="false">INDEX(Products!$C$2:$C$51,MATCH(C4695,Products!$A$2:$A$51,0))</f>
        <v>Books &amp; Stationery</v>
      </c>
      <c r="J4695" s="1" t="str">
        <f aca="false">INDEX(Orders!$E$2:$E$8001,MATCH(B4695,Orders!$A$2:$A$8001,0))</f>
        <v>Delivered</v>
      </c>
      <c r="K4695" s="1" t="str">
        <f aca="false">LEFT(INDEX(Orders!$C$2:$C$8001,MATCH(B4695,Orders!$A$2:$A$8001,0)),7)</f>
        <v>2025-04</v>
      </c>
    </row>
    <row r="4696" customFormat="false" ht="15" hidden="false" customHeight="true" outlineLevel="0" collapsed="false">
      <c r="A4696" s="1" t="s">
        <v>15166</v>
      </c>
      <c r="B4696" s="1" t="s">
        <v>4703</v>
      </c>
      <c r="C4696" s="1" t="s">
        <v>2007</v>
      </c>
      <c r="D4696" s="1" t="n">
        <v>1</v>
      </c>
      <c r="E4696" s="16" t="n">
        <v>750.27</v>
      </c>
      <c r="F4696" s="17" t="n">
        <v>0.15</v>
      </c>
      <c r="G4696" s="16" t="n">
        <v>637.73</v>
      </c>
      <c r="I4696" s="1" t="str">
        <f aca="false">INDEX(Products!$C$2:$C$51,MATCH(C4696,Products!$A$2:$A$51,0))</f>
        <v>Books &amp; Stationery</v>
      </c>
      <c r="J4696" s="1" t="str">
        <f aca="false">INDEX(Orders!$E$2:$E$8001,MATCH(B4696,Orders!$A$2:$A$8001,0))</f>
        <v>Delivered</v>
      </c>
      <c r="K4696" s="1" t="str">
        <f aca="false">LEFT(INDEX(Orders!$C$2:$C$8001,MATCH(B4696,Orders!$A$2:$A$8001,0)),7)</f>
        <v>2025-06</v>
      </c>
    </row>
    <row r="4697" customFormat="false" ht="15" hidden="false" customHeight="true" outlineLevel="0" collapsed="false">
      <c r="A4697" s="1" t="s">
        <v>15167</v>
      </c>
      <c r="B4697" s="1" t="s">
        <v>4703</v>
      </c>
      <c r="C4697" s="1" t="s">
        <v>1933</v>
      </c>
      <c r="D4697" s="1" t="n">
        <v>1</v>
      </c>
      <c r="E4697" s="16" t="n">
        <v>7194.38</v>
      </c>
      <c r="F4697" s="17" t="n">
        <v>0.15</v>
      </c>
      <c r="G4697" s="16" t="n">
        <v>6115.22</v>
      </c>
      <c r="I4697" s="1" t="str">
        <f aca="false">INDEX(Products!$C$2:$C$51,MATCH(C4697,Products!$A$2:$A$51,0))</f>
        <v>Electronics</v>
      </c>
      <c r="J4697" s="1" t="str">
        <f aca="false">INDEX(Orders!$E$2:$E$8001,MATCH(B4697,Orders!$A$2:$A$8001,0))</f>
        <v>Delivered</v>
      </c>
      <c r="K4697" s="1" t="str">
        <f aca="false">LEFT(INDEX(Orders!$C$2:$C$8001,MATCH(B4697,Orders!$A$2:$A$8001,0)),7)</f>
        <v>2025-06</v>
      </c>
    </row>
    <row r="4698" customFormat="false" ht="15" hidden="false" customHeight="true" outlineLevel="0" collapsed="false">
      <c r="A4698" s="1" t="s">
        <v>15168</v>
      </c>
      <c r="B4698" s="1" t="s">
        <v>4704</v>
      </c>
      <c r="C4698" s="1" t="s">
        <v>1941</v>
      </c>
      <c r="D4698" s="1" t="n">
        <v>1</v>
      </c>
      <c r="E4698" s="16" t="n">
        <v>2757.65</v>
      </c>
      <c r="F4698" s="17" t="n">
        <v>0</v>
      </c>
      <c r="G4698" s="16" t="n">
        <v>2757.65</v>
      </c>
      <c r="I4698" s="1" t="str">
        <f aca="false">INDEX(Products!$C$2:$C$51,MATCH(C4698,Products!$A$2:$A$51,0))</f>
        <v>Fashion</v>
      </c>
      <c r="J4698" s="1" t="str">
        <f aca="false">INDEX(Orders!$E$2:$E$8001,MATCH(B4698,Orders!$A$2:$A$8001,0))</f>
        <v>Delivered</v>
      </c>
      <c r="K4698" s="1" t="str">
        <f aca="false">LEFT(INDEX(Orders!$C$2:$C$8001,MATCH(B4698,Orders!$A$2:$A$8001,0)),7)</f>
        <v>2025-09</v>
      </c>
    </row>
    <row r="4699" customFormat="false" ht="15" hidden="false" customHeight="true" outlineLevel="0" collapsed="false">
      <c r="A4699" s="1" t="s">
        <v>15169</v>
      </c>
      <c r="B4699" s="1" t="s">
        <v>4705</v>
      </c>
      <c r="C4699" s="1" t="s">
        <v>2007</v>
      </c>
      <c r="D4699" s="1" t="n">
        <v>1</v>
      </c>
      <c r="E4699" s="16" t="n">
        <v>750.27</v>
      </c>
      <c r="F4699" s="17" t="n">
        <v>0</v>
      </c>
      <c r="G4699" s="16" t="n">
        <v>750.27</v>
      </c>
      <c r="I4699" s="1" t="str">
        <f aca="false">INDEX(Products!$C$2:$C$51,MATCH(C4699,Products!$A$2:$A$51,0))</f>
        <v>Books &amp; Stationery</v>
      </c>
      <c r="J4699" s="1" t="str">
        <f aca="false">INDEX(Orders!$E$2:$E$8001,MATCH(B4699,Orders!$A$2:$A$8001,0))</f>
        <v>Delivered</v>
      </c>
      <c r="K4699" s="1" t="str">
        <f aca="false">LEFT(INDEX(Orders!$C$2:$C$8001,MATCH(B4699,Orders!$A$2:$A$8001,0)),7)</f>
        <v>2024-11</v>
      </c>
    </row>
    <row r="4700" customFormat="false" ht="15" hidden="false" customHeight="true" outlineLevel="0" collapsed="false">
      <c r="A4700" s="1" t="s">
        <v>15170</v>
      </c>
      <c r="B4700" s="1" t="s">
        <v>4705</v>
      </c>
      <c r="C4700" s="1" t="s">
        <v>1940</v>
      </c>
      <c r="D4700" s="1" t="n">
        <v>1</v>
      </c>
      <c r="E4700" s="16" t="n">
        <v>2374.52</v>
      </c>
      <c r="F4700" s="17" t="n">
        <v>0.15</v>
      </c>
      <c r="G4700" s="16" t="n">
        <v>2018.34</v>
      </c>
      <c r="I4700" s="1" t="str">
        <f aca="false">INDEX(Products!$C$2:$C$51,MATCH(C4700,Products!$A$2:$A$51,0))</f>
        <v>Fashion</v>
      </c>
      <c r="J4700" s="1" t="str">
        <f aca="false">INDEX(Orders!$E$2:$E$8001,MATCH(B4700,Orders!$A$2:$A$8001,0))</f>
        <v>Delivered</v>
      </c>
      <c r="K4700" s="1" t="str">
        <f aca="false">LEFT(INDEX(Orders!$C$2:$C$8001,MATCH(B4700,Orders!$A$2:$A$8001,0)),7)</f>
        <v>2024-11</v>
      </c>
    </row>
    <row r="4701" customFormat="false" ht="15" hidden="false" customHeight="true" outlineLevel="0" collapsed="false">
      <c r="A4701" s="1" t="s">
        <v>15171</v>
      </c>
      <c r="B4701" s="1" t="s">
        <v>4705</v>
      </c>
      <c r="C4701" s="1" t="s">
        <v>1997</v>
      </c>
      <c r="D4701" s="1" t="n">
        <v>1</v>
      </c>
      <c r="E4701" s="16" t="n">
        <v>311.15</v>
      </c>
      <c r="F4701" s="17" t="n">
        <v>0</v>
      </c>
      <c r="G4701" s="16" t="n">
        <v>311.15</v>
      </c>
      <c r="I4701" s="1" t="str">
        <f aca="false">INDEX(Products!$C$2:$C$51,MATCH(C4701,Products!$A$2:$A$51,0))</f>
        <v>Sports &amp; Fitness</v>
      </c>
      <c r="J4701" s="1" t="str">
        <f aca="false">INDEX(Orders!$E$2:$E$8001,MATCH(B4701,Orders!$A$2:$A$8001,0))</f>
        <v>Delivered</v>
      </c>
      <c r="K4701" s="1" t="str">
        <f aca="false">LEFT(INDEX(Orders!$C$2:$C$8001,MATCH(B4701,Orders!$A$2:$A$8001,0)),7)</f>
        <v>2024-11</v>
      </c>
    </row>
    <row r="4702" customFormat="false" ht="15" hidden="false" customHeight="true" outlineLevel="0" collapsed="false">
      <c r="A4702" s="1" t="s">
        <v>15172</v>
      </c>
      <c r="B4702" s="1" t="s">
        <v>4705</v>
      </c>
      <c r="C4702" s="1" t="s">
        <v>1980</v>
      </c>
      <c r="D4702" s="1" t="n">
        <v>2</v>
      </c>
      <c r="E4702" s="16" t="n">
        <v>2299.69</v>
      </c>
      <c r="F4702" s="17" t="n">
        <v>0</v>
      </c>
      <c r="G4702" s="16" t="n">
        <v>4599.38</v>
      </c>
      <c r="I4702" s="1" t="str">
        <f aca="false">INDEX(Products!$C$2:$C$51,MATCH(C4702,Products!$A$2:$A$51,0))</f>
        <v>Beauty &amp; Personal Care</v>
      </c>
      <c r="J4702" s="1" t="str">
        <f aca="false">INDEX(Orders!$E$2:$E$8001,MATCH(B4702,Orders!$A$2:$A$8001,0))</f>
        <v>Delivered</v>
      </c>
      <c r="K4702" s="1" t="str">
        <f aca="false">LEFT(INDEX(Orders!$C$2:$C$8001,MATCH(B4702,Orders!$A$2:$A$8001,0)),7)</f>
        <v>2024-11</v>
      </c>
    </row>
    <row r="4703" customFormat="false" ht="15" hidden="false" customHeight="true" outlineLevel="0" collapsed="false">
      <c r="A4703" s="1" t="s">
        <v>15173</v>
      </c>
      <c r="B4703" s="1" t="s">
        <v>4705</v>
      </c>
      <c r="C4703" s="1" t="s">
        <v>1938</v>
      </c>
      <c r="D4703" s="1" t="n">
        <v>1</v>
      </c>
      <c r="E4703" s="16" t="n">
        <v>1572.6</v>
      </c>
      <c r="F4703" s="17" t="n">
        <v>0</v>
      </c>
      <c r="G4703" s="16" t="n">
        <v>1572.6</v>
      </c>
      <c r="I4703" s="1" t="str">
        <f aca="false">INDEX(Products!$C$2:$C$51,MATCH(C4703,Products!$A$2:$A$51,0))</f>
        <v>Fashion</v>
      </c>
      <c r="J4703" s="1" t="str">
        <f aca="false">INDEX(Orders!$E$2:$E$8001,MATCH(B4703,Orders!$A$2:$A$8001,0))</f>
        <v>Delivered</v>
      </c>
      <c r="K4703" s="1" t="str">
        <f aca="false">LEFT(INDEX(Orders!$C$2:$C$8001,MATCH(B4703,Orders!$A$2:$A$8001,0)),7)</f>
        <v>2024-11</v>
      </c>
    </row>
    <row r="4704" customFormat="false" ht="15" hidden="false" customHeight="true" outlineLevel="0" collapsed="false">
      <c r="A4704" s="1" t="s">
        <v>15174</v>
      </c>
      <c r="B4704" s="1" t="s">
        <v>4706</v>
      </c>
      <c r="C4704" s="1" t="s">
        <v>1949</v>
      </c>
      <c r="D4704" s="1" t="n">
        <v>2</v>
      </c>
      <c r="E4704" s="16" t="n">
        <v>4185.64</v>
      </c>
      <c r="F4704" s="17" t="n">
        <v>0.15</v>
      </c>
      <c r="G4704" s="16" t="n">
        <v>7115.59</v>
      </c>
      <c r="I4704" s="1" t="str">
        <f aca="false">INDEX(Products!$C$2:$C$51,MATCH(C4704,Products!$A$2:$A$51,0))</f>
        <v>Fashion</v>
      </c>
      <c r="J4704" s="1" t="str">
        <f aca="false">INDEX(Orders!$E$2:$E$8001,MATCH(B4704,Orders!$A$2:$A$8001,0))</f>
        <v>Delivered</v>
      </c>
      <c r="K4704" s="1" t="str">
        <f aca="false">LEFT(INDEX(Orders!$C$2:$C$8001,MATCH(B4704,Orders!$A$2:$A$8001,0)),7)</f>
        <v>2025-07</v>
      </c>
    </row>
    <row r="4705" customFormat="false" ht="15" hidden="false" customHeight="true" outlineLevel="0" collapsed="false">
      <c r="A4705" s="1" t="s">
        <v>15175</v>
      </c>
      <c r="B4705" s="1" t="s">
        <v>4706</v>
      </c>
      <c r="C4705" s="1" t="s">
        <v>1977</v>
      </c>
      <c r="D4705" s="1" t="n">
        <v>2</v>
      </c>
      <c r="E4705" s="16" t="n">
        <v>2386.05</v>
      </c>
      <c r="F4705" s="17" t="n">
        <v>0.05</v>
      </c>
      <c r="G4705" s="16" t="n">
        <v>4533.5</v>
      </c>
      <c r="I4705" s="1" t="str">
        <f aca="false">INDEX(Products!$C$2:$C$51,MATCH(C4705,Products!$A$2:$A$51,0))</f>
        <v>Beauty &amp; Personal Care</v>
      </c>
      <c r="J4705" s="1" t="str">
        <f aca="false">INDEX(Orders!$E$2:$E$8001,MATCH(B4705,Orders!$A$2:$A$8001,0))</f>
        <v>Delivered</v>
      </c>
      <c r="K4705" s="1" t="str">
        <f aca="false">LEFT(INDEX(Orders!$C$2:$C$8001,MATCH(B4705,Orders!$A$2:$A$8001,0)),7)</f>
        <v>2025-07</v>
      </c>
    </row>
    <row r="4706" customFormat="false" ht="15" hidden="false" customHeight="true" outlineLevel="0" collapsed="false">
      <c r="A4706" s="1" t="s">
        <v>15176</v>
      </c>
      <c r="B4706" s="1" t="s">
        <v>4707</v>
      </c>
      <c r="C4706" s="1" t="s">
        <v>1990</v>
      </c>
      <c r="D4706" s="1" t="n">
        <v>2</v>
      </c>
      <c r="E4706" s="16" t="n">
        <v>5311.32</v>
      </c>
      <c r="F4706" s="17" t="n">
        <v>0.2</v>
      </c>
      <c r="G4706" s="16" t="n">
        <v>8498.11</v>
      </c>
      <c r="I4706" s="1" t="str">
        <f aca="false">INDEX(Products!$C$2:$C$51,MATCH(C4706,Products!$A$2:$A$51,0))</f>
        <v>Sports &amp; Fitness</v>
      </c>
      <c r="J4706" s="1" t="str">
        <f aca="false">INDEX(Orders!$E$2:$E$8001,MATCH(B4706,Orders!$A$2:$A$8001,0))</f>
        <v>Delivered</v>
      </c>
      <c r="K4706" s="1" t="str">
        <f aca="false">LEFT(INDEX(Orders!$C$2:$C$8001,MATCH(B4706,Orders!$A$2:$A$8001,0)),7)</f>
        <v>2024-10</v>
      </c>
    </row>
    <row r="4707" customFormat="false" ht="15" hidden="false" customHeight="true" outlineLevel="0" collapsed="false">
      <c r="A4707" s="1" t="s">
        <v>15177</v>
      </c>
      <c r="B4707" s="1" t="s">
        <v>4707</v>
      </c>
      <c r="C4707" s="1" t="s">
        <v>1931</v>
      </c>
      <c r="D4707" s="1" t="n">
        <v>1</v>
      </c>
      <c r="E4707" s="16" t="n">
        <v>1111.28</v>
      </c>
      <c r="F4707" s="17" t="n">
        <v>0.1</v>
      </c>
      <c r="G4707" s="16" t="n">
        <v>1000.15</v>
      </c>
      <c r="I4707" s="1" t="str">
        <f aca="false">INDEX(Products!$C$2:$C$51,MATCH(C4707,Products!$A$2:$A$51,0))</f>
        <v>Electronics</v>
      </c>
      <c r="J4707" s="1" t="str">
        <f aca="false">INDEX(Orders!$E$2:$E$8001,MATCH(B4707,Orders!$A$2:$A$8001,0))</f>
        <v>Delivered</v>
      </c>
      <c r="K4707" s="1" t="str">
        <f aca="false">LEFT(INDEX(Orders!$C$2:$C$8001,MATCH(B4707,Orders!$A$2:$A$8001,0)),7)</f>
        <v>2024-10</v>
      </c>
    </row>
    <row r="4708" customFormat="false" ht="15" hidden="false" customHeight="true" outlineLevel="0" collapsed="false">
      <c r="A4708" s="1" t="s">
        <v>15178</v>
      </c>
      <c r="B4708" s="1" t="s">
        <v>4707</v>
      </c>
      <c r="C4708" s="1" t="s">
        <v>1997</v>
      </c>
      <c r="D4708" s="1" t="n">
        <v>1</v>
      </c>
      <c r="E4708" s="16" t="n">
        <v>311.15</v>
      </c>
      <c r="F4708" s="17" t="n">
        <v>0.05</v>
      </c>
      <c r="G4708" s="16" t="n">
        <v>295.59</v>
      </c>
      <c r="I4708" s="1" t="str">
        <f aca="false">INDEX(Products!$C$2:$C$51,MATCH(C4708,Products!$A$2:$A$51,0))</f>
        <v>Sports &amp; Fitness</v>
      </c>
      <c r="J4708" s="1" t="str">
        <f aca="false">INDEX(Orders!$E$2:$E$8001,MATCH(B4708,Orders!$A$2:$A$8001,0))</f>
        <v>Delivered</v>
      </c>
      <c r="K4708" s="1" t="str">
        <f aca="false">LEFT(INDEX(Orders!$C$2:$C$8001,MATCH(B4708,Orders!$A$2:$A$8001,0)),7)</f>
        <v>2024-10</v>
      </c>
    </row>
    <row r="4709" customFormat="false" ht="15" hidden="false" customHeight="true" outlineLevel="0" collapsed="false">
      <c r="A4709" s="1" t="s">
        <v>15179</v>
      </c>
      <c r="B4709" s="1" t="s">
        <v>4707</v>
      </c>
      <c r="C4709" s="1" t="s">
        <v>1930</v>
      </c>
      <c r="D4709" s="1" t="n">
        <v>1</v>
      </c>
      <c r="E4709" s="16" t="n">
        <v>2398.35</v>
      </c>
      <c r="F4709" s="17" t="n">
        <v>0</v>
      </c>
      <c r="G4709" s="16" t="n">
        <v>2398.35</v>
      </c>
      <c r="I4709" s="1" t="str">
        <f aca="false">INDEX(Products!$C$2:$C$51,MATCH(C4709,Products!$A$2:$A$51,0))</f>
        <v>Electronics</v>
      </c>
      <c r="J4709" s="1" t="str">
        <f aca="false">INDEX(Orders!$E$2:$E$8001,MATCH(B4709,Orders!$A$2:$A$8001,0))</f>
        <v>Delivered</v>
      </c>
      <c r="K4709" s="1" t="str">
        <f aca="false">LEFT(INDEX(Orders!$C$2:$C$8001,MATCH(B4709,Orders!$A$2:$A$8001,0)),7)</f>
        <v>2024-10</v>
      </c>
    </row>
    <row r="4710" customFormat="false" ht="15" hidden="false" customHeight="true" outlineLevel="0" collapsed="false">
      <c r="A4710" s="1" t="s">
        <v>15180</v>
      </c>
      <c r="B4710" s="1" t="s">
        <v>4708</v>
      </c>
      <c r="C4710" s="1" t="s">
        <v>1975</v>
      </c>
      <c r="D4710" s="1" t="n">
        <v>3</v>
      </c>
      <c r="E4710" s="16" t="n">
        <v>862.99</v>
      </c>
      <c r="F4710" s="17" t="n">
        <v>0</v>
      </c>
      <c r="G4710" s="16" t="n">
        <v>2588.97</v>
      </c>
      <c r="I4710" s="1" t="str">
        <f aca="false">INDEX(Products!$C$2:$C$51,MATCH(C4710,Products!$A$2:$A$51,0))</f>
        <v>Beauty &amp; Personal Care</v>
      </c>
      <c r="J4710" s="1" t="str">
        <f aca="false">INDEX(Orders!$E$2:$E$8001,MATCH(B4710,Orders!$A$2:$A$8001,0))</f>
        <v>Delivered</v>
      </c>
      <c r="K4710" s="1" t="str">
        <f aca="false">LEFT(INDEX(Orders!$C$2:$C$8001,MATCH(B4710,Orders!$A$2:$A$8001,0)),7)</f>
        <v>2025-05</v>
      </c>
    </row>
    <row r="4711" customFormat="false" ht="15" hidden="false" customHeight="true" outlineLevel="0" collapsed="false">
      <c r="A4711" s="1" t="s">
        <v>15181</v>
      </c>
      <c r="B4711" s="1" t="s">
        <v>4709</v>
      </c>
      <c r="C4711" s="1" t="s">
        <v>1973</v>
      </c>
      <c r="D4711" s="1" t="n">
        <v>1</v>
      </c>
      <c r="E4711" s="16" t="n">
        <v>1158.24</v>
      </c>
      <c r="F4711" s="17" t="n">
        <v>0.15</v>
      </c>
      <c r="G4711" s="16" t="n">
        <v>984.5</v>
      </c>
      <c r="I4711" s="1" t="str">
        <f aca="false">INDEX(Products!$C$2:$C$51,MATCH(C4711,Products!$A$2:$A$51,0))</f>
        <v>Home &amp; Kitchen</v>
      </c>
      <c r="J4711" s="1" t="str">
        <f aca="false">INDEX(Orders!$E$2:$E$8001,MATCH(B4711,Orders!$A$2:$A$8001,0))</f>
        <v>Delivered</v>
      </c>
      <c r="K4711" s="1" t="str">
        <f aca="false">LEFT(INDEX(Orders!$C$2:$C$8001,MATCH(B4711,Orders!$A$2:$A$8001,0)),7)</f>
        <v>2025-10</v>
      </c>
    </row>
    <row r="4712" customFormat="false" ht="15" hidden="false" customHeight="true" outlineLevel="0" collapsed="false">
      <c r="A4712" s="1" t="s">
        <v>15182</v>
      </c>
      <c r="B4712" s="1" t="s">
        <v>4709</v>
      </c>
      <c r="C4712" s="1" t="s">
        <v>1935</v>
      </c>
      <c r="D4712" s="1" t="n">
        <v>1</v>
      </c>
      <c r="E4712" s="16" t="n">
        <v>14558.72</v>
      </c>
      <c r="F4712" s="17" t="n">
        <v>0.2</v>
      </c>
      <c r="G4712" s="16" t="n">
        <v>11646.98</v>
      </c>
      <c r="I4712" s="1" t="str">
        <f aca="false">INDEX(Products!$C$2:$C$51,MATCH(C4712,Products!$A$2:$A$51,0))</f>
        <v>Electronics</v>
      </c>
      <c r="J4712" s="1" t="str">
        <f aca="false">INDEX(Orders!$E$2:$E$8001,MATCH(B4712,Orders!$A$2:$A$8001,0))</f>
        <v>Delivered</v>
      </c>
      <c r="K4712" s="1" t="str">
        <f aca="false">LEFT(INDEX(Orders!$C$2:$C$8001,MATCH(B4712,Orders!$A$2:$A$8001,0)),7)</f>
        <v>2025-10</v>
      </c>
    </row>
    <row r="4713" customFormat="false" ht="15" hidden="false" customHeight="true" outlineLevel="0" collapsed="false">
      <c r="A4713" s="1" t="s">
        <v>15183</v>
      </c>
      <c r="B4713" s="1" t="s">
        <v>4710</v>
      </c>
      <c r="C4713" s="1" t="s">
        <v>1955</v>
      </c>
      <c r="D4713" s="1" t="n">
        <v>2</v>
      </c>
      <c r="E4713" s="16" t="n">
        <v>3340.76</v>
      </c>
      <c r="F4713" s="17" t="n">
        <v>0</v>
      </c>
      <c r="G4713" s="16" t="n">
        <v>6681.52</v>
      </c>
      <c r="I4713" s="1" t="str">
        <f aca="false">INDEX(Products!$C$2:$C$51,MATCH(C4713,Products!$A$2:$A$51,0))</f>
        <v>Home &amp; Kitchen</v>
      </c>
      <c r="J4713" s="1" t="str">
        <f aca="false">INDEX(Orders!$E$2:$E$8001,MATCH(B4713,Orders!$A$2:$A$8001,0))</f>
        <v>Delivered</v>
      </c>
      <c r="K4713" s="1" t="str">
        <f aca="false">LEFT(INDEX(Orders!$C$2:$C$8001,MATCH(B4713,Orders!$A$2:$A$8001,0)),7)</f>
        <v>2025-11</v>
      </c>
    </row>
    <row r="4714" customFormat="false" ht="15" hidden="false" customHeight="true" outlineLevel="0" collapsed="false">
      <c r="A4714" s="1" t="s">
        <v>15184</v>
      </c>
      <c r="B4714" s="1" t="s">
        <v>4711</v>
      </c>
      <c r="C4714" s="1" t="s">
        <v>2007</v>
      </c>
      <c r="D4714" s="1" t="n">
        <v>1</v>
      </c>
      <c r="E4714" s="16" t="n">
        <v>750.27</v>
      </c>
      <c r="F4714" s="17" t="n">
        <v>0</v>
      </c>
      <c r="G4714" s="16" t="n">
        <v>750.27</v>
      </c>
      <c r="I4714" s="1" t="str">
        <f aca="false">INDEX(Products!$C$2:$C$51,MATCH(C4714,Products!$A$2:$A$51,0))</f>
        <v>Books &amp; Stationery</v>
      </c>
      <c r="J4714" s="1" t="str">
        <f aca="false">INDEX(Orders!$E$2:$E$8001,MATCH(B4714,Orders!$A$2:$A$8001,0))</f>
        <v>Delivered</v>
      </c>
      <c r="K4714" s="1" t="str">
        <f aca="false">LEFT(INDEX(Orders!$C$2:$C$8001,MATCH(B4714,Orders!$A$2:$A$8001,0)),7)</f>
        <v>2024-08</v>
      </c>
    </row>
    <row r="4715" customFormat="false" ht="15" hidden="false" customHeight="true" outlineLevel="0" collapsed="false">
      <c r="A4715" s="1" t="s">
        <v>15185</v>
      </c>
      <c r="B4715" s="1" t="s">
        <v>4712</v>
      </c>
      <c r="C4715" s="1" t="s">
        <v>1933</v>
      </c>
      <c r="D4715" s="1" t="n">
        <v>2</v>
      </c>
      <c r="E4715" s="16" t="n">
        <v>7194.38</v>
      </c>
      <c r="F4715" s="17" t="n">
        <v>0</v>
      </c>
      <c r="G4715" s="16" t="n">
        <v>14388.76</v>
      </c>
      <c r="I4715" s="1" t="str">
        <f aca="false">INDEX(Products!$C$2:$C$51,MATCH(C4715,Products!$A$2:$A$51,0))</f>
        <v>Electronics</v>
      </c>
      <c r="J4715" s="1" t="str">
        <f aca="false">INDEX(Orders!$E$2:$E$8001,MATCH(B4715,Orders!$A$2:$A$8001,0))</f>
        <v>Delivered</v>
      </c>
      <c r="K4715" s="1" t="str">
        <f aca="false">LEFT(INDEX(Orders!$C$2:$C$8001,MATCH(B4715,Orders!$A$2:$A$8001,0)),7)</f>
        <v>2025-05</v>
      </c>
    </row>
    <row r="4716" customFormat="false" ht="15" hidden="false" customHeight="true" outlineLevel="0" collapsed="false">
      <c r="A4716" s="1" t="s">
        <v>15186</v>
      </c>
      <c r="B4716" s="1" t="s">
        <v>4712</v>
      </c>
      <c r="C4716" s="1" t="s">
        <v>1928</v>
      </c>
      <c r="D4716" s="1" t="n">
        <v>2</v>
      </c>
      <c r="E4716" s="16" t="n">
        <v>657.82</v>
      </c>
      <c r="F4716" s="17" t="n">
        <v>0</v>
      </c>
      <c r="G4716" s="16" t="n">
        <v>1315.64</v>
      </c>
      <c r="I4716" s="1" t="str">
        <f aca="false">INDEX(Products!$C$2:$C$51,MATCH(C4716,Products!$A$2:$A$51,0))</f>
        <v>Electronics</v>
      </c>
      <c r="J4716" s="1" t="str">
        <f aca="false">INDEX(Orders!$E$2:$E$8001,MATCH(B4716,Orders!$A$2:$A$8001,0))</f>
        <v>Delivered</v>
      </c>
      <c r="K4716" s="1" t="str">
        <f aca="false">LEFT(INDEX(Orders!$C$2:$C$8001,MATCH(B4716,Orders!$A$2:$A$8001,0)),7)</f>
        <v>2025-05</v>
      </c>
    </row>
    <row r="4717" customFormat="false" ht="15" hidden="false" customHeight="true" outlineLevel="0" collapsed="false">
      <c r="A4717" s="1" t="s">
        <v>15187</v>
      </c>
      <c r="B4717" s="1" t="s">
        <v>4712</v>
      </c>
      <c r="C4717" s="1" t="s">
        <v>1961</v>
      </c>
      <c r="D4717" s="1" t="n">
        <v>1</v>
      </c>
      <c r="E4717" s="16" t="n">
        <v>3493.68</v>
      </c>
      <c r="F4717" s="17" t="n">
        <v>0.1</v>
      </c>
      <c r="G4717" s="16" t="n">
        <v>3144.31</v>
      </c>
      <c r="I4717" s="1" t="str">
        <f aca="false">INDEX(Products!$C$2:$C$51,MATCH(C4717,Products!$A$2:$A$51,0))</f>
        <v>Home &amp; Kitchen</v>
      </c>
      <c r="J4717" s="1" t="str">
        <f aca="false">INDEX(Orders!$E$2:$E$8001,MATCH(B4717,Orders!$A$2:$A$8001,0))</f>
        <v>Delivered</v>
      </c>
      <c r="K4717" s="1" t="str">
        <f aca="false">LEFT(INDEX(Orders!$C$2:$C$8001,MATCH(B4717,Orders!$A$2:$A$8001,0)),7)</f>
        <v>2025-05</v>
      </c>
    </row>
    <row r="4718" customFormat="false" ht="15" hidden="false" customHeight="true" outlineLevel="0" collapsed="false">
      <c r="A4718" s="1" t="s">
        <v>15188</v>
      </c>
      <c r="B4718" s="1" t="s">
        <v>4713</v>
      </c>
      <c r="C4718" s="1" t="s">
        <v>2006</v>
      </c>
      <c r="D4718" s="1" t="n">
        <v>3</v>
      </c>
      <c r="E4718" s="16" t="n">
        <v>482.17</v>
      </c>
      <c r="F4718" s="17" t="n">
        <v>0.1</v>
      </c>
      <c r="G4718" s="16" t="n">
        <v>1301.86</v>
      </c>
      <c r="I4718" s="1" t="str">
        <f aca="false">INDEX(Products!$C$2:$C$51,MATCH(C4718,Products!$A$2:$A$51,0))</f>
        <v>Books &amp; Stationery</v>
      </c>
      <c r="J4718" s="1" t="str">
        <f aca="false">INDEX(Orders!$E$2:$E$8001,MATCH(B4718,Orders!$A$2:$A$8001,0))</f>
        <v>Delivered</v>
      </c>
      <c r="K4718" s="1" t="str">
        <f aca="false">LEFT(INDEX(Orders!$C$2:$C$8001,MATCH(B4718,Orders!$A$2:$A$8001,0)),7)</f>
        <v>2025-03</v>
      </c>
    </row>
    <row r="4719" customFormat="false" ht="15" hidden="false" customHeight="true" outlineLevel="0" collapsed="false">
      <c r="A4719" s="1" t="s">
        <v>15189</v>
      </c>
      <c r="B4719" s="1" t="s">
        <v>4713</v>
      </c>
      <c r="C4719" s="1" t="s">
        <v>1990</v>
      </c>
      <c r="D4719" s="1" t="n">
        <v>2</v>
      </c>
      <c r="E4719" s="16" t="n">
        <v>5311.32</v>
      </c>
      <c r="F4719" s="17" t="n">
        <v>0</v>
      </c>
      <c r="G4719" s="16" t="n">
        <v>10622.64</v>
      </c>
      <c r="I4719" s="1" t="str">
        <f aca="false">INDEX(Products!$C$2:$C$51,MATCH(C4719,Products!$A$2:$A$51,0))</f>
        <v>Sports &amp; Fitness</v>
      </c>
      <c r="J4719" s="1" t="str">
        <f aca="false">INDEX(Orders!$E$2:$E$8001,MATCH(B4719,Orders!$A$2:$A$8001,0))</f>
        <v>Delivered</v>
      </c>
      <c r="K4719" s="1" t="str">
        <f aca="false">LEFT(INDEX(Orders!$C$2:$C$8001,MATCH(B4719,Orders!$A$2:$A$8001,0)),7)</f>
        <v>2025-03</v>
      </c>
    </row>
    <row r="4720" customFormat="false" ht="15" hidden="false" customHeight="true" outlineLevel="0" collapsed="false">
      <c r="A4720" s="1" t="s">
        <v>15190</v>
      </c>
      <c r="B4720" s="1" t="s">
        <v>4713</v>
      </c>
      <c r="C4720" s="1" t="s">
        <v>1973</v>
      </c>
      <c r="D4720" s="1" t="n">
        <v>1</v>
      </c>
      <c r="E4720" s="16" t="n">
        <v>1158.24</v>
      </c>
      <c r="F4720" s="17" t="n">
        <v>0.15</v>
      </c>
      <c r="G4720" s="16" t="n">
        <v>984.5</v>
      </c>
      <c r="I4720" s="1" t="str">
        <f aca="false">INDEX(Products!$C$2:$C$51,MATCH(C4720,Products!$A$2:$A$51,0))</f>
        <v>Home &amp; Kitchen</v>
      </c>
      <c r="J4720" s="1" t="str">
        <f aca="false">INDEX(Orders!$E$2:$E$8001,MATCH(B4720,Orders!$A$2:$A$8001,0))</f>
        <v>Delivered</v>
      </c>
      <c r="K4720" s="1" t="str">
        <f aca="false">LEFT(INDEX(Orders!$C$2:$C$8001,MATCH(B4720,Orders!$A$2:$A$8001,0)),7)</f>
        <v>2025-03</v>
      </c>
    </row>
    <row r="4721" customFormat="false" ht="15" hidden="false" customHeight="true" outlineLevel="0" collapsed="false">
      <c r="A4721" s="1" t="s">
        <v>15191</v>
      </c>
      <c r="B4721" s="1" t="s">
        <v>4714</v>
      </c>
      <c r="C4721" s="1" t="s">
        <v>1961</v>
      </c>
      <c r="D4721" s="1" t="n">
        <v>1</v>
      </c>
      <c r="E4721" s="16" t="n">
        <v>3493.68</v>
      </c>
      <c r="F4721" s="17" t="n">
        <v>0.1</v>
      </c>
      <c r="G4721" s="16" t="n">
        <v>3144.31</v>
      </c>
      <c r="I4721" s="1" t="str">
        <f aca="false">INDEX(Products!$C$2:$C$51,MATCH(C4721,Products!$A$2:$A$51,0))</f>
        <v>Home &amp; Kitchen</v>
      </c>
      <c r="J4721" s="1" t="str">
        <f aca="false">INDEX(Orders!$E$2:$E$8001,MATCH(B4721,Orders!$A$2:$A$8001,0))</f>
        <v>Delivered</v>
      </c>
      <c r="K4721" s="1" t="str">
        <f aca="false">LEFT(INDEX(Orders!$C$2:$C$8001,MATCH(B4721,Orders!$A$2:$A$8001,0)),7)</f>
        <v>2025-02</v>
      </c>
    </row>
    <row r="4722" customFormat="false" ht="15" hidden="false" customHeight="true" outlineLevel="0" collapsed="false">
      <c r="A4722" s="1" t="s">
        <v>15192</v>
      </c>
      <c r="B4722" s="1" t="s">
        <v>4714</v>
      </c>
      <c r="C4722" s="1" t="s">
        <v>1943</v>
      </c>
      <c r="D4722" s="1" t="n">
        <v>1</v>
      </c>
      <c r="E4722" s="16" t="n">
        <v>1250.54</v>
      </c>
      <c r="F4722" s="17" t="n">
        <v>0</v>
      </c>
      <c r="G4722" s="16" t="n">
        <v>1250.54</v>
      </c>
      <c r="I4722" s="1" t="str">
        <f aca="false">INDEX(Products!$C$2:$C$51,MATCH(C4722,Products!$A$2:$A$51,0))</f>
        <v>Fashion</v>
      </c>
      <c r="J4722" s="1" t="str">
        <f aca="false">INDEX(Orders!$E$2:$E$8001,MATCH(B4722,Orders!$A$2:$A$8001,0))</f>
        <v>Delivered</v>
      </c>
      <c r="K4722" s="1" t="str">
        <f aca="false">LEFT(INDEX(Orders!$C$2:$C$8001,MATCH(B4722,Orders!$A$2:$A$8001,0)),7)</f>
        <v>2025-02</v>
      </c>
    </row>
    <row r="4723" customFormat="false" ht="15" hidden="false" customHeight="true" outlineLevel="0" collapsed="false">
      <c r="A4723" s="1" t="s">
        <v>15193</v>
      </c>
      <c r="B4723" s="1" t="s">
        <v>4715</v>
      </c>
      <c r="C4723" s="1" t="s">
        <v>1977</v>
      </c>
      <c r="D4723" s="1" t="n">
        <v>2</v>
      </c>
      <c r="E4723" s="16" t="n">
        <v>2386.05</v>
      </c>
      <c r="F4723" s="17" t="n">
        <v>0.05</v>
      </c>
      <c r="G4723" s="16" t="n">
        <v>4533.5</v>
      </c>
      <c r="I4723" s="1" t="str">
        <f aca="false">INDEX(Products!$C$2:$C$51,MATCH(C4723,Products!$A$2:$A$51,0))</f>
        <v>Beauty &amp; Personal Care</v>
      </c>
      <c r="J4723" s="1" t="str">
        <f aca="false">INDEX(Orders!$E$2:$E$8001,MATCH(B4723,Orders!$A$2:$A$8001,0))</f>
        <v>Cancelled</v>
      </c>
      <c r="K4723" s="1" t="str">
        <f aca="false">LEFT(INDEX(Orders!$C$2:$C$8001,MATCH(B4723,Orders!$A$2:$A$8001,0)),7)</f>
        <v>2024-11</v>
      </c>
    </row>
    <row r="4724" customFormat="false" ht="15" hidden="false" customHeight="true" outlineLevel="0" collapsed="false">
      <c r="A4724" s="1" t="s">
        <v>15194</v>
      </c>
      <c r="B4724" s="1" t="s">
        <v>4715</v>
      </c>
      <c r="C4724" s="1" t="s">
        <v>1930</v>
      </c>
      <c r="D4724" s="1" t="n">
        <v>2</v>
      </c>
      <c r="E4724" s="16" t="n">
        <v>2398.35</v>
      </c>
      <c r="F4724" s="17" t="n">
        <v>0</v>
      </c>
      <c r="G4724" s="16" t="n">
        <v>4796.7</v>
      </c>
      <c r="I4724" s="1" t="str">
        <f aca="false">INDEX(Products!$C$2:$C$51,MATCH(C4724,Products!$A$2:$A$51,0))</f>
        <v>Electronics</v>
      </c>
      <c r="J4724" s="1" t="str">
        <f aca="false">INDEX(Orders!$E$2:$E$8001,MATCH(B4724,Orders!$A$2:$A$8001,0))</f>
        <v>Cancelled</v>
      </c>
      <c r="K4724" s="1" t="str">
        <f aca="false">LEFT(INDEX(Orders!$C$2:$C$8001,MATCH(B4724,Orders!$A$2:$A$8001,0)),7)</f>
        <v>2024-11</v>
      </c>
    </row>
    <row r="4725" customFormat="false" ht="15" hidden="false" customHeight="true" outlineLevel="0" collapsed="false">
      <c r="A4725" s="1" t="s">
        <v>15195</v>
      </c>
      <c r="B4725" s="1" t="s">
        <v>4715</v>
      </c>
      <c r="C4725" s="1" t="s">
        <v>1955</v>
      </c>
      <c r="D4725" s="1" t="n">
        <v>1</v>
      </c>
      <c r="E4725" s="16" t="n">
        <v>3340.76</v>
      </c>
      <c r="F4725" s="17" t="n">
        <v>0</v>
      </c>
      <c r="G4725" s="16" t="n">
        <v>3340.76</v>
      </c>
      <c r="I4725" s="1" t="str">
        <f aca="false">INDEX(Products!$C$2:$C$51,MATCH(C4725,Products!$A$2:$A$51,0))</f>
        <v>Home &amp; Kitchen</v>
      </c>
      <c r="J4725" s="1" t="str">
        <f aca="false">INDEX(Orders!$E$2:$E$8001,MATCH(B4725,Orders!$A$2:$A$8001,0))</f>
        <v>Cancelled</v>
      </c>
      <c r="K4725" s="1" t="str">
        <f aca="false">LEFT(INDEX(Orders!$C$2:$C$8001,MATCH(B4725,Orders!$A$2:$A$8001,0)),7)</f>
        <v>2024-11</v>
      </c>
    </row>
    <row r="4726" customFormat="false" ht="15" hidden="false" customHeight="true" outlineLevel="0" collapsed="false">
      <c r="A4726" s="1" t="s">
        <v>15196</v>
      </c>
      <c r="B4726" s="1" t="s">
        <v>4716</v>
      </c>
      <c r="C4726" s="1" t="s">
        <v>1940</v>
      </c>
      <c r="D4726" s="1" t="n">
        <v>2</v>
      </c>
      <c r="E4726" s="16" t="n">
        <v>2374.52</v>
      </c>
      <c r="F4726" s="17" t="n">
        <v>0.2</v>
      </c>
      <c r="G4726" s="16" t="n">
        <v>3799.23</v>
      </c>
      <c r="I4726" s="1" t="str">
        <f aca="false">INDEX(Products!$C$2:$C$51,MATCH(C4726,Products!$A$2:$A$51,0))</f>
        <v>Fashion</v>
      </c>
      <c r="J4726" s="1" t="str">
        <f aca="false">INDEX(Orders!$E$2:$E$8001,MATCH(B4726,Orders!$A$2:$A$8001,0))</f>
        <v>Delivered</v>
      </c>
      <c r="K4726" s="1" t="str">
        <f aca="false">LEFT(INDEX(Orders!$C$2:$C$8001,MATCH(B4726,Orders!$A$2:$A$8001,0)),7)</f>
        <v>2025-12</v>
      </c>
    </row>
    <row r="4727" customFormat="false" ht="15" hidden="false" customHeight="true" outlineLevel="0" collapsed="false">
      <c r="A4727" s="1" t="s">
        <v>15197</v>
      </c>
      <c r="B4727" s="1" t="s">
        <v>4716</v>
      </c>
      <c r="C4727" s="1" t="s">
        <v>1920</v>
      </c>
      <c r="D4727" s="1" t="n">
        <v>2</v>
      </c>
      <c r="E4727" s="16" t="n">
        <v>4273.58</v>
      </c>
      <c r="F4727" s="17" t="n">
        <v>0</v>
      </c>
      <c r="G4727" s="16" t="n">
        <v>8547.16</v>
      </c>
      <c r="I4727" s="1" t="str">
        <f aca="false">INDEX(Products!$C$2:$C$51,MATCH(C4727,Products!$A$2:$A$51,0))</f>
        <v>Electronics</v>
      </c>
      <c r="J4727" s="1" t="str">
        <f aca="false">INDEX(Orders!$E$2:$E$8001,MATCH(B4727,Orders!$A$2:$A$8001,0))</f>
        <v>Delivered</v>
      </c>
      <c r="K4727" s="1" t="str">
        <f aca="false">LEFT(INDEX(Orders!$C$2:$C$8001,MATCH(B4727,Orders!$A$2:$A$8001,0)),7)</f>
        <v>2025-12</v>
      </c>
    </row>
    <row r="4728" customFormat="false" ht="15" hidden="false" customHeight="true" outlineLevel="0" collapsed="false">
      <c r="A4728" s="1" t="s">
        <v>15198</v>
      </c>
      <c r="B4728" s="1" t="s">
        <v>4716</v>
      </c>
      <c r="C4728" s="1" t="s">
        <v>1969</v>
      </c>
      <c r="D4728" s="1" t="n">
        <v>1</v>
      </c>
      <c r="E4728" s="16" t="n">
        <v>9171.98</v>
      </c>
      <c r="F4728" s="17" t="n">
        <v>0.1</v>
      </c>
      <c r="G4728" s="16" t="n">
        <v>8254.78</v>
      </c>
      <c r="I4728" s="1" t="str">
        <f aca="false">INDEX(Products!$C$2:$C$51,MATCH(C4728,Products!$A$2:$A$51,0))</f>
        <v>Home &amp; Kitchen</v>
      </c>
      <c r="J4728" s="1" t="str">
        <f aca="false">INDEX(Orders!$E$2:$E$8001,MATCH(B4728,Orders!$A$2:$A$8001,0))</f>
        <v>Delivered</v>
      </c>
      <c r="K4728" s="1" t="str">
        <f aca="false">LEFT(INDEX(Orders!$C$2:$C$8001,MATCH(B4728,Orders!$A$2:$A$8001,0)),7)</f>
        <v>2025-12</v>
      </c>
    </row>
    <row r="4729" customFormat="false" ht="15" hidden="false" customHeight="true" outlineLevel="0" collapsed="false">
      <c r="A4729" s="1" t="s">
        <v>15199</v>
      </c>
      <c r="B4729" s="1" t="s">
        <v>4716</v>
      </c>
      <c r="C4729" s="1" t="s">
        <v>1953</v>
      </c>
      <c r="D4729" s="1" t="n">
        <v>1</v>
      </c>
      <c r="E4729" s="16" t="n">
        <v>4914.12</v>
      </c>
      <c r="F4729" s="17" t="n">
        <v>0.1</v>
      </c>
      <c r="G4729" s="16" t="n">
        <v>4422.71</v>
      </c>
      <c r="I4729" s="1" t="str">
        <f aca="false">INDEX(Products!$C$2:$C$51,MATCH(C4729,Products!$A$2:$A$51,0))</f>
        <v>Fashion</v>
      </c>
      <c r="J4729" s="1" t="str">
        <f aca="false">INDEX(Orders!$E$2:$E$8001,MATCH(B4729,Orders!$A$2:$A$8001,0))</f>
        <v>Delivered</v>
      </c>
      <c r="K4729" s="1" t="str">
        <f aca="false">LEFT(INDEX(Orders!$C$2:$C$8001,MATCH(B4729,Orders!$A$2:$A$8001,0)),7)</f>
        <v>2025-12</v>
      </c>
    </row>
    <row r="4730" customFormat="false" ht="15" hidden="false" customHeight="true" outlineLevel="0" collapsed="false">
      <c r="A4730" s="1" t="s">
        <v>15200</v>
      </c>
      <c r="B4730" s="1" t="s">
        <v>4716</v>
      </c>
      <c r="C4730" s="1" t="s">
        <v>1979</v>
      </c>
      <c r="D4730" s="1" t="n">
        <v>1</v>
      </c>
      <c r="E4730" s="16" t="n">
        <v>623</v>
      </c>
      <c r="F4730" s="17" t="n">
        <v>0</v>
      </c>
      <c r="G4730" s="16" t="n">
        <v>623</v>
      </c>
      <c r="I4730" s="1" t="str">
        <f aca="false">INDEX(Products!$C$2:$C$51,MATCH(C4730,Products!$A$2:$A$51,0))</f>
        <v>Beauty &amp; Personal Care</v>
      </c>
      <c r="J4730" s="1" t="str">
        <f aca="false">INDEX(Orders!$E$2:$E$8001,MATCH(B4730,Orders!$A$2:$A$8001,0))</f>
        <v>Delivered</v>
      </c>
      <c r="K4730" s="1" t="str">
        <f aca="false">LEFT(INDEX(Orders!$C$2:$C$8001,MATCH(B4730,Orders!$A$2:$A$8001,0)),7)</f>
        <v>2025-12</v>
      </c>
    </row>
    <row r="4731" customFormat="false" ht="15" hidden="false" customHeight="true" outlineLevel="0" collapsed="false">
      <c r="A4731" s="1" t="s">
        <v>15201</v>
      </c>
      <c r="B4731" s="1" t="s">
        <v>4717</v>
      </c>
      <c r="C4731" s="1" t="s">
        <v>1997</v>
      </c>
      <c r="D4731" s="1" t="n">
        <v>1</v>
      </c>
      <c r="E4731" s="16" t="n">
        <v>311.15</v>
      </c>
      <c r="F4731" s="17" t="n">
        <v>0</v>
      </c>
      <c r="G4731" s="16" t="n">
        <v>311.15</v>
      </c>
      <c r="I4731" s="1" t="str">
        <f aca="false">INDEX(Products!$C$2:$C$51,MATCH(C4731,Products!$A$2:$A$51,0))</f>
        <v>Sports &amp; Fitness</v>
      </c>
      <c r="J4731" s="1" t="str">
        <f aca="false">INDEX(Orders!$E$2:$E$8001,MATCH(B4731,Orders!$A$2:$A$8001,0))</f>
        <v>Delivered</v>
      </c>
      <c r="K4731" s="1" t="str">
        <f aca="false">LEFT(INDEX(Orders!$C$2:$C$8001,MATCH(B4731,Orders!$A$2:$A$8001,0)),7)</f>
        <v>2024-02</v>
      </c>
    </row>
    <row r="4732" customFormat="false" ht="15" hidden="false" customHeight="true" outlineLevel="0" collapsed="false">
      <c r="A4732" s="1" t="s">
        <v>15202</v>
      </c>
      <c r="B4732" s="1" t="s">
        <v>4718</v>
      </c>
      <c r="C4732" s="1" t="s">
        <v>1969</v>
      </c>
      <c r="D4732" s="1" t="n">
        <v>2</v>
      </c>
      <c r="E4732" s="16" t="n">
        <v>9171.98</v>
      </c>
      <c r="F4732" s="17" t="n">
        <v>0.05</v>
      </c>
      <c r="G4732" s="16" t="n">
        <v>17426.76</v>
      </c>
      <c r="I4732" s="1" t="str">
        <f aca="false">INDEX(Products!$C$2:$C$51,MATCH(C4732,Products!$A$2:$A$51,0))</f>
        <v>Home &amp; Kitchen</v>
      </c>
      <c r="J4732" s="1" t="str">
        <f aca="false">INDEX(Orders!$E$2:$E$8001,MATCH(B4732,Orders!$A$2:$A$8001,0))</f>
        <v>Delivered</v>
      </c>
      <c r="K4732" s="1" t="str">
        <f aca="false">LEFT(INDEX(Orders!$C$2:$C$8001,MATCH(B4732,Orders!$A$2:$A$8001,0)),7)</f>
        <v>2024-06</v>
      </c>
    </row>
    <row r="4733" customFormat="false" ht="15" hidden="false" customHeight="true" outlineLevel="0" collapsed="false">
      <c r="A4733" s="1" t="s">
        <v>15203</v>
      </c>
      <c r="B4733" s="1" t="s">
        <v>4719</v>
      </c>
      <c r="C4733" s="1" t="s">
        <v>1937</v>
      </c>
      <c r="D4733" s="1" t="n">
        <v>1</v>
      </c>
      <c r="E4733" s="16" t="n">
        <v>1364.75</v>
      </c>
      <c r="F4733" s="17" t="n">
        <v>0</v>
      </c>
      <c r="G4733" s="16" t="n">
        <v>1364.75</v>
      </c>
      <c r="I4733" s="1" t="str">
        <f aca="false">INDEX(Products!$C$2:$C$51,MATCH(C4733,Products!$A$2:$A$51,0))</f>
        <v>Fashion</v>
      </c>
      <c r="J4733" s="1" t="str">
        <f aca="false">INDEX(Orders!$E$2:$E$8001,MATCH(B4733,Orders!$A$2:$A$8001,0))</f>
        <v>Delivered</v>
      </c>
      <c r="K4733" s="1" t="str">
        <f aca="false">LEFT(INDEX(Orders!$C$2:$C$8001,MATCH(B4733,Orders!$A$2:$A$8001,0)),7)</f>
        <v>2024-12</v>
      </c>
    </row>
    <row r="4734" customFormat="false" ht="15" hidden="false" customHeight="true" outlineLevel="0" collapsed="false">
      <c r="A4734" s="1" t="s">
        <v>15204</v>
      </c>
      <c r="B4734" s="1" t="s">
        <v>4719</v>
      </c>
      <c r="C4734" s="1" t="s">
        <v>1998</v>
      </c>
      <c r="D4734" s="1" t="n">
        <v>2</v>
      </c>
      <c r="E4734" s="16" t="n">
        <v>1335.85</v>
      </c>
      <c r="F4734" s="17" t="n">
        <v>0</v>
      </c>
      <c r="G4734" s="16" t="n">
        <v>2671.7</v>
      </c>
      <c r="I4734" s="1" t="str">
        <f aca="false">INDEX(Products!$C$2:$C$51,MATCH(C4734,Products!$A$2:$A$51,0))</f>
        <v>Sports &amp; Fitness</v>
      </c>
      <c r="J4734" s="1" t="str">
        <f aca="false">INDEX(Orders!$E$2:$E$8001,MATCH(B4734,Orders!$A$2:$A$8001,0))</f>
        <v>Delivered</v>
      </c>
      <c r="K4734" s="1" t="str">
        <f aca="false">LEFT(INDEX(Orders!$C$2:$C$8001,MATCH(B4734,Orders!$A$2:$A$8001,0)),7)</f>
        <v>2024-12</v>
      </c>
    </row>
    <row r="4735" customFormat="false" ht="15" hidden="false" customHeight="true" outlineLevel="0" collapsed="false">
      <c r="A4735" s="1" t="s">
        <v>15205</v>
      </c>
      <c r="B4735" s="1" t="s">
        <v>4719</v>
      </c>
      <c r="C4735" s="1" t="s">
        <v>1975</v>
      </c>
      <c r="D4735" s="1" t="n">
        <v>2</v>
      </c>
      <c r="E4735" s="16" t="n">
        <v>862.99</v>
      </c>
      <c r="F4735" s="17" t="n">
        <v>0.1</v>
      </c>
      <c r="G4735" s="16" t="n">
        <v>1553.38</v>
      </c>
      <c r="I4735" s="1" t="str">
        <f aca="false">INDEX(Products!$C$2:$C$51,MATCH(C4735,Products!$A$2:$A$51,0))</f>
        <v>Beauty &amp; Personal Care</v>
      </c>
      <c r="J4735" s="1" t="str">
        <f aca="false">INDEX(Orders!$E$2:$E$8001,MATCH(B4735,Orders!$A$2:$A$8001,0))</f>
        <v>Delivered</v>
      </c>
      <c r="K4735" s="1" t="str">
        <f aca="false">LEFT(INDEX(Orders!$C$2:$C$8001,MATCH(B4735,Orders!$A$2:$A$8001,0)),7)</f>
        <v>2024-12</v>
      </c>
    </row>
    <row r="4736" customFormat="false" ht="15" hidden="false" customHeight="true" outlineLevel="0" collapsed="false">
      <c r="A4736" s="1" t="s">
        <v>15206</v>
      </c>
      <c r="B4736" s="1" t="s">
        <v>4720</v>
      </c>
      <c r="C4736" s="1" t="s">
        <v>1920</v>
      </c>
      <c r="D4736" s="1" t="n">
        <v>2</v>
      </c>
      <c r="E4736" s="16" t="n">
        <v>4273.58</v>
      </c>
      <c r="F4736" s="17" t="n">
        <v>0.05</v>
      </c>
      <c r="G4736" s="16" t="n">
        <v>8119.8</v>
      </c>
      <c r="I4736" s="1" t="str">
        <f aca="false">INDEX(Products!$C$2:$C$51,MATCH(C4736,Products!$A$2:$A$51,0))</f>
        <v>Electronics</v>
      </c>
      <c r="J4736" s="1" t="str">
        <f aca="false">INDEX(Orders!$E$2:$E$8001,MATCH(B4736,Orders!$A$2:$A$8001,0))</f>
        <v>Delivered</v>
      </c>
      <c r="K4736" s="1" t="str">
        <f aca="false">LEFT(INDEX(Orders!$C$2:$C$8001,MATCH(B4736,Orders!$A$2:$A$8001,0)),7)</f>
        <v>2024-11</v>
      </c>
    </row>
    <row r="4737" customFormat="false" ht="15" hidden="false" customHeight="true" outlineLevel="0" collapsed="false">
      <c r="A4737" s="1" t="s">
        <v>15207</v>
      </c>
      <c r="B4737" s="1" t="s">
        <v>4720</v>
      </c>
      <c r="C4737" s="1" t="s">
        <v>1979</v>
      </c>
      <c r="D4737" s="1" t="n">
        <v>2</v>
      </c>
      <c r="E4737" s="16" t="n">
        <v>623</v>
      </c>
      <c r="F4737" s="17" t="n">
        <v>0</v>
      </c>
      <c r="G4737" s="16" t="n">
        <v>1246</v>
      </c>
      <c r="I4737" s="1" t="str">
        <f aca="false">INDEX(Products!$C$2:$C$51,MATCH(C4737,Products!$A$2:$A$51,0))</f>
        <v>Beauty &amp; Personal Care</v>
      </c>
      <c r="J4737" s="1" t="str">
        <f aca="false">INDEX(Orders!$E$2:$E$8001,MATCH(B4737,Orders!$A$2:$A$8001,0))</f>
        <v>Delivered</v>
      </c>
      <c r="K4737" s="1" t="str">
        <f aca="false">LEFT(INDEX(Orders!$C$2:$C$8001,MATCH(B4737,Orders!$A$2:$A$8001,0)),7)</f>
        <v>2024-11</v>
      </c>
    </row>
    <row r="4738" customFormat="false" ht="15" hidden="false" customHeight="true" outlineLevel="0" collapsed="false">
      <c r="A4738" s="1" t="s">
        <v>15208</v>
      </c>
      <c r="B4738" s="1" t="s">
        <v>4720</v>
      </c>
      <c r="C4738" s="1" t="s">
        <v>1997</v>
      </c>
      <c r="D4738" s="1" t="n">
        <v>1</v>
      </c>
      <c r="E4738" s="16" t="n">
        <v>311.15</v>
      </c>
      <c r="F4738" s="17" t="n">
        <v>0</v>
      </c>
      <c r="G4738" s="16" t="n">
        <v>311.15</v>
      </c>
      <c r="I4738" s="1" t="str">
        <f aca="false">INDEX(Products!$C$2:$C$51,MATCH(C4738,Products!$A$2:$A$51,0))</f>
        <v>Sports &amp; Fitness</v>
      </c>
      <c r="J4738" s="1" t="str">
        <f aca="false">INDEX(Orders!$E$2:$E$8001,MATCH(B4738,Orders!$A$2:$A$8001,0))</f>
        <v>Delivered</v>
      </c>
      <c r="K4738" s="1" t="str">
        <f aca="false">LEFT(INDEX(Orders!$C$2:$C$8001,MATCH(B4738,Orders!$A$2:$A$8001,0)),7)</f>
        <v>2024-11</v>
      </c>
    </row>
    <row r="4739" customFormat="false" ht="15" hidden="false" customHeight="true" outlineLevel="0" collapsed="false">
      <c r="A4739" s="1" t="s">
        <v>15209</v>
      </c>
      <c r="B4739" s="1" t="s">
        <v>4720</v>
      </c>
      <c r="C4739" s="1" t="s">
        <v>1990</v>
      </c>
      <c r="D4739" s="1" t="n">
        <v>2</v>
      </c>
      <c r="E4739" s="16" t="n">
        <v>5311.32</v>
      </c>
      <c r="F4739" s="17" t="n">
        <v>0.15</v>
      </c>
      <c r="G4739" s="16" t="n">
        <v>9029.24</v>
      </c>
      <c r="I4739" s="1" t="str">
        <f aca="false">INDEX(Products!$C$2:$C$51,MATCH(C4739,Products!$A$2:$A$51,0))</f>
        <v>Sports &amp; Fitness</v>
      </c>
      <c r="J4739" s="1" t="str">
        <f aca="false">INDEX(Orders!$E$2:$E$8001,MATCH(B4739,Orders!$A$2:$A$8001,0))</f>
        <v>Delivered</v>
      </c>
      <c r="K4739" s="1" t="str">
        <f aca="false">LEFT(INDEX(Orders!$C$2:$C$8001,MATCH(B4739,Orders!$A$2:$A$8001,0)),7)</f>
        <v>2024-11</v>
      </c>
    </row>
    <row r="4740" customFormat="false" ht="15" hidden="false" customHeight="true" outlineLevel="0" collapsed="false">
      <c r="A4740" s="1" t="s">
        <v>15210</v>
      </c>
      <c r="B4740" s="1" t="s">
        <v>4721</v>
      </c>
      <c r="C4740" s="1" t="s">
        <v>1997</v>
      </c>
      <c r="D4740" s="1" t="n">
        <v>1</v>
      </c>
      <c r="E4740" s="16" t="n">
        <v>311.15</v>
      </c>
      <c r="F4740" s="17" t="n">
        <v>0</v>
      </c>
      <c r="G4740" s="16" t="n">
        <v>311.15</v>
      </c>
      <c r="I4740" s="1" t="str">
        <f aca="false">INDEX(Products!$C$2:$C$51,MATCH(C4740,Products!$A$2:$A$51,0))</f>
        <v>Sports &amp; Fitness</v>
      </c>
      <c r="J4740" s="1" t="str">
        <f aca="false">INDEX(Orders!$E$2:$E$8001,MATCH(B4740,Orders!$A$2:$A$8001,0))</f>
        <v>Delivered</v>
      </c>
      <c r="K4740" s="1" t="str">
        <f aca="false">LEFT(INDEX(Orders!$C$2:$C$8001,MATCH(B4740,Orders!$A$2:$A$8001,0)),7)</f>
        <v>2025-05</v>
      </c>
    </row>
    <row r="4741" customFormat="false" ht="15" hidden="false" customHeight="true" outlineLevel="0" collapsed="false">
      <c r="A4741" s="1" t="s">
        <v>15211</v>
      </c>
      <c r="B4741" s="1" t="s">
        <v>4721</v>
      </c>
      <c r="C4741" s="1" t="s">
        <v>2006</v>
      </c>
      <c r="D4741" s="1" t="n">
        <v>1</v>
      </c>
      <c r="E4741" s="16" t="n">
        <v>482.17</v>
      </c>
      <c r="F4741" s="17" t="n">
        <v>0</v>
      </c>
      <c r="G4741" s="16" t="n">
        <v>482.17</v>
      </c>
      <c r="I4741" s="1" t="str">
        <f aca="false">INDEX(Products!$C$2:$C$51,MATCH(C4741,Products!$A$2:$A$51,0))</f>
        <v>Books &amp; Stationery</v>
      </c>
      <c r="J4741" s="1" t="str">
        <f aca="false">INDEX(Orders!$E$2:$E$8001,MATCH(B4741,Orders!$A$2:$A$8001,0))</f>
        <v>Delivered</v>
      </c>
      <c r="K4741" s="1" t="str">
        <f aca="false">LEFT(INDEX(Orders!$C$2:$C$8001,MATCH(B4741,Orders!$A$2:$A$8001,0)),7)</f>
        <v>2025-05</v>
      </c>
    </row>
    <row r="4742" customFormat="false" ht="15" hidden="false" customHeight="true" outlineLevel="0" collapsed="false">
      <c r="A4742" s="1" t="s">
        <v>15212</v>
      </c>
      <c r="B4742" s="1" t="s">
        <v>4722</v>
      </c>
      <c r="C4742" s="1" t="s">
        <v>1991</v>
      </c>
      <c r="D4742" s="1" t="n">
        <v>3</v>
      </c>
      <c r="E4742" s="16" t="n">
        <v>579.12</v>
      </c>
      <c r="F4742" s="17" t="n">
        <v>0.05</v>
      </c>
      <c r="G4742" s="16" t="n">
        <v>1650.49</v>
      </c>
      <c r="I4742" s="1" t="str">
        <f aca="false">INDEX(Products!$C$2:$C$51,MATCH(C4742,Products!$A$2:$A$51,0))</f>
        <v>Sports &amp; Fitness</v>
      </c>
      <c r="J4742" s="1" t="str">
        <f aca="false">INDEX(Orders!$E$2:$E$8001,MATCH(B4742,Orders!$A$2:$A$8001,0))</f>
        <v>Returned</v>
      </c>
      <c r="K4742" s="1" t="str">
        <f aca="false">LEFT(INDEX(Orders!$C$2:$C$8001,MATCH(B4742,Orders!$A$2:$A$8001,0)),7)</f>
        <v>2025-11</v>
      </c>
    </row>
    <row r="4743" customFormat="false" ht="15" hidden="false" customHeight="true" outlineLevel="0" collapsed="false">
      <c r="A4743" s="1" t="s">
        <v>15213</v>
      </c>
      <c r="B4743" s="1" t="s">
        <v>4723</v>
      </c>
      <c r="C4743" s="1" t="s">
        <v>2006</v>
      </c>
      <c r="D4743" s="1" t="n">
        <v>1</v>
      </c>
      <c r="E4743" s="16" t="n">
        <v>482.17</v>
      </c>
      <c r="F4743" s="17" t="n">
        <v>0.15</v>
      </c>
      <c r="G4743" s="16" t="n">
        <v>409.84</v>
      </c>
      <c r="I4743" s="1" t="str">
        <f aca="false">INDEX(Products!$C$2:$C$51,MATCH(C4743,Products!$A$2:$A$51,0))</f>
        <v>Books &amp; Stationery</v>
      </c>
      <c r="J4743" s="1" t="str">
        <f aca="false">INDEX(Orders!$E$2:$E$8001,MATCH(B4743,Orders!$A$2:$A$8001,0))</f>
        <v>Delivered</v>
      </c>
      <c r="K4743" s="1" t="str">
        <f aca="false">LEFT(INDEX(Orders!$C$2:$C$8001,MATCH(B4743,Orders!$A$2:$A$8001,0)),7)</f>
        <v>2025-10</v>
      </c>
    </row>
    <row r="4744" customFormat="false" ht="15" hidden="false" customHeight="true" outlineLevel="0" collapsed="false">
      <c r="A4744" s="1" t="s">
        <v>15214</v>
      </c>
      <c r="B4744" s="1" t="s">
        <v>4724</v>
      </c>
      <c r="C4744" s="1" t="s">
        <v>1975</v>
      </c>
      <c r="D4744" s="1" t="n">
        <v>1</v>
      </c>
      <c r="E4744" s="16" t="n">
        <v>862.99</v>
      </c>
      <c r="F4744" s="17" t="n">
        <v>0.1</v>
      </c>
      <c r="G4744" s="16" t="n">
        <v>776.69</v>
      </c>
      <c r="I4744" s="1" t="str">
        <f aca="false">INDEX(Products!$C$2:$C$51,MATCH(C4744,Products!$A$2:$A$51,0))</f>
        <v>Beauty &amp; Personal Care</v>
      </c>
      <c r="J4744" s="1" t="str">
        <f aca="false">INDEX(Orders!$E$2:$E$8001,MATCH(B4744,Orders!$A$2:$A$8001,0))</f>
        <v>Delivered</v>
      </c>
      <c r="K4744" s="1" t="str">
        <f aca="false">LEFT(INDEX(Orders!$C$2:$C$8001,MATCH(B4744,Orders!$A$2:$A$8001,0)),7)</f>
        <v>2025-11</v>
      </c>
    </row>
    <row r="4745" customFormat="false" ht="15" hidden="false" customHeight="true" outlineLevel="0" collapsed="false">
      <c r="A4745" s="1" t="s">
        <v>15215</v>
      </c>
      <c r="B4745" s="1" t="s">
        <v>4725</v>
      </c>
      <c r="C4745" s="1" t="s">
        <v>2006</v>
      </c>
      <c r="D4745" s="1" t="n">
        <v>2</v>
      </c>
      <c r="E4745" s="16" t="n">
        <v>482.17</v>
      </c>
      <c r="F4745" s="17" t="n">
        <v>0.05</v>
      </c>
      <c r="G4745" s="16" t="n">
        <v>916.12</v>
      </c>
      <c r="I4745" s="1" t="str">
        <f aca="false">INDEX(Products!$C$2:$C$51,MATCH(C4745,Products!$A$2:$A$51,0))</f>
        <v>Books &amp; Stationery</v>
      </c>
      <c r="J4745" s="1" t="str">
        <f aca="false">INDEX(Orders!$E$2:$E$8001,MATCH(B4745,Orders!$A$2:$A$8001,0))</f>
        <v>Delivered</v>
      </c>
      <c r="K4745" s="1" t="str">
        <f aca="false">LEFT(INDEX(Orders!$C$2:$C$8001,MATCH(B4745,Orders!$A$2:$A$8001,0)),7)</f>
        <v>2025-07</v>
      </c>
    </row>
    <row r="4746" customFormat="false" ht="15" hidden="false" customHeight="true" outlineLevel="0" collapsed="false">
      <c r="A4746" s="1" t="s">
        <v>15216</v>
      </c>
      <c r="B4746" s="1" t="s">
        <v>4725</v>
      </c>
      <c r="C4746" s="1" t="s">
        <v>1971</v>
      </c>
      <c r="D4746" s="1" t="n">
        <v>2</v>
      </c>
      <c r="E4746" s="16" t="n">
        <v>2073.63</v>
      </c>
      <c r="F4746" s="17" t="n">
        <v>0.1</v>
      </c>
      <c r="G4746" s="16" t="n">
        <v>3732.53</v>
      </c>
      <c r="I4746" s="1" t="str">
        <f aca="false">INDEX(Products!$C$2:$C$51,MATCH(C4746,Products!$A$2:$A$51,0))</f>
        <v>Home &amp; Kitchen</v>
      </c>
      <c r="J4746" s="1" t="str">
        <f aca="false">INDEX(Orders!$E$2:$E$8001,MATCH(B4746,Orders!$A$2:$A$8001,0))</f>
        <v>Delivered</v>
      </c>
      <c r="K4746" s="1" t="str">
        <f aca="false">LEFT(INDEX(Orders!$C$2:$C$8001,MATCH(B4746,Orders!$A$2:$A$8001,0)),7)</f>
        <v>2025-07</v>
      </c>
    </row>
    <row r="4747" customFormat="false" ht="15" hidden="false" customHeight="true" outlineLevel="0" collapsed="false">
      <c r="A4747" s="1" t="s">
        <v>15217</v>
      </c>
      <c r="B4747" s="1" t="s">
        <v>4726</v>
      </c>
      <c r="C4747" s="1" t="s">
        <v>1997</v>
      </c>
      <c r="D4747" s="1" t="n">
        <v>2</v>
      </c>
      <c r="E4747" s="16" t="n">
        <v>311.15</v>
      </c>
      <c r="F4747" s="17" t="n">
        <v>0.2</v>
      </c>
      <c r="G4747" s="16" t="n">
        <v>497.84</v>
      </c>
      <c r="I4747" s="1" t="str">
        <f aca="false">INDEX(Products!$C$2:$C$51,MATCH(C4747,Products!$A$2:$A$51,0))</f>
        <v>Sports &amp; Fitness</v>
      </c>
      <c r="J4747" s="1" t="str">
        <f aca="false">INDEX(Orders!$E$2:$E$8001,MATCH(B4747,Orders!$A$2:$A$8001,0))</f>
        <v>Returned</v>
      </c>
      <c r="K4747" s="1" t="str">
        <f aca="false">LEFT(INDEX(Orders!$C$2:$C$8001,MATCH(B4747,Orders!$A$2:$A$8001,0)),7)</f>
        <v>2025-07</v>
      </c>
    </row>
    <row r="4748" customFormat="false" ht="15" hidden="false" customHeight="true" outlineLevel="0" collapsed="false">
      <c r="A4748" s="1" t="s">
        <v>15218</v>
      </c>
      <c r="B4748" s="1" t="s">
        <v>4726</v>
      </c>
      <c r="C4748" s="1" t="s">
        <v>1940</v>
      </c>
      <c r="D4748" s="1" t="n">
        <v>3</v>
      </c>
      <c r="E4748" s="16" t="n">
        <v>2374.52</v>
      </c>
      <c r="F4748" s="17" t="n">
        <v>0</v>
      </c>
      <c r="G4748" s="16" t="n">
        <v>7123.56</v>
      </c>
      <c r="I4748" s="1" t="str">
        <f aca="false">INDEX(Products!$C$2:$C$51,MATCH(C4748,Products!$A$2:$A$51,0))</f>
        <v>Fashion</v>
      </c>
      <c r="J4748" s="1" t="str">
        <f aca="false">INDEX(Orders!$E$2:$E$8001,MATCH(B4748,Orders!$A$2:$A$8001,0))</f>
        <v>Returned</v>
      </c>
      <c r="K4748" s="1" t="str">
        <f aca="false">LEFT(INDEX(Orders!$C$2:$C$8001,MATCH(B4748,Orders!$A$2:$A$8001,0)),7)</f>
        <v>2025-07</v>
      </c>
    </row>
    <row r="4749" customFormat="false" ht="15" hidden="false" customHeight="true" outlineLevel="0" collapsed="false">
      <c r="A4749" s="1" t="s">
        <v>15219</v>
      </c>
      <c r="B4749" s="1" t="s">
        <v>4727</v>
      </c>
      <c r="C4749" s="1" t="s">
        <v>1990</v>
      </c>
      <c r="D4749" s="1" t="n">
        <v>1</v>
      </c>
      <c r="E4749" s="16" t="n">
        <v>5311.32</v>
      </c>
      <c r="F4749" s="17" t="n">
        <v>0.05</v>
      </c>
      <c r="G4749" s="16" t="n">
        <v>5045.75</v>
      </c>
      <c r="I4749" s="1" t="str">
        <f aca="false">INDEX(Products!$C$2:$C$51,MATCH(C4749,Products!$A$2:$A$51,0))</f>
        <v>Sports &amp; Fitness</v>
      </c>
      <c r="J4749" s="1" t="str">
        <f aca="false">INDEX(Orders!$E$2:$E$8001,MATCH(B4749,Orders!$A$2:$A$8001,0))</f>
        <v>Delivered</v>
      </c>
      <c r="K4749" s="1" t="str">
        <f aca="false">LEFT(INDEX(Orders!$C$2:$C$8001,MATCH(B4749,Orders!$A$2:$A$8001,0)),7)</f>
        <v>2024-12</v>
      </c>
    </row>
    <row r="4750" customFormat="false" ht="15" hidden="false" customHeight="true" outlineLevel="0" collapsed="false">
      <c r="A4750" s="1" t="s">
        <v>15220</v>
      </c>
      <c r="B4750" s="1" t="s">
        <v>4727</v>
      </c>
      <c r="C4750" s="1" t="s">
        <v>1979</v>
      </c>
      <c r="D4750" s="1" t="n">
        <v>1</v>
      </c>
      <c r="E4750" s="16" t="n">
        <v>623</v>
      </c>
      <c r="F4750" s="17" t="n">
        <v>0</v>
      </c>
      <c r="G4750" s="16" t="n">
        <v>623</v>
      </c>
      <c r="I4750" s="1" t="str">
        <f aca="false">INDEX(Products!$C$2:$C$51,MATCH(C4750,Products!$A$2:$A$51,0))</f>
        <v>Beauty &amp; Personal Care</v>
      </c>
      <c r="J4750" s="1" t="str">
        <f aca="false">INDEX(Orders!$E$2:$E$8001,MATCH(B4750,Orders!$A$2:$A$8001,0))</f>
        <v>Delivered</v>
      </c>
      <c r="K4750" s="1" t="str">
        <f aca="false">LEFT(INDEX(Orders!$C$2:$C$8001,MATCH(B4750,Orders!$A$2:$A$8001,0)),7)</f>
        <v>2024-12</v>
      </c>
    </row>
    <row r="4751" customFormat="false" ht="15" hidden="false" customHeight="true" outlineLevel="0" collapsed="false">
      <c r="A4751" s="1" t="s">
        <v>15221</v>
      </c>
      <c r="B4751" s="1" t="s">
        <v>4727</v>
      </c>
      <c r="C4751" s="1" t="s">
        <v>2006</v>
      </c>
      <c r="D4751" s="1" t="n">
        <v>2</v>
      </c>
      <c r="E4751" s="16" t="n">
        <v>482.17</v>
      </c>
      <c r="F4751" s="17" t="n">
        <v>0</v>
      </c>
      <c r="G4751" s="16" t="n">
        <v>964.34</v>
      </c>
      <c r="I4751" s="1" t="str">
        <f aca="false">INDEX(Products!$C$2:$C$51,MATCH(C4751,Products!$A$2:$A$51,0))</f>
        <v>Books &amp; Stationery</v>
      </c>
      <c r="J4751" s="1" t="str">
        <f aca="false">INDEX(Orders!$E$2:$E$8001,MATCH(B4751,Orders!$A$2:$A$8001,0))</f>
        <v>Delivered</v>
      </c>
      <c r="K4751" s="1" t="str">
        <f aca="false">LEFT(INDEX(Orders!$C$2:$C$8001,MATCH(B4751,Orders!$A$2:$A$8001,0)),7)</f>
        <v>2024-12</v>
      </c>
    </row>
    <row r="4752" customFormat="false" ht="15" hidden="false" customHeight="true" outlineLevel="0" collapsed="false">
      <c r="A4752" s="1" t="s">
        <v>15222</v>
      </c>
      <c r="B4752" s="1" t="s">
        <v>4728</v>
      </c>
      <c r="C4752" s="1" t="s">
        <v>1924</v>
      </c>
      <c r="D4752" s="1" t="n">
        <v>3</v>
      </c>
      <c r="E4752" s="16" t="n">
        <v>1971</v>
      </c>
      <c r="F4752" s="17" t="n">
        <v>0</v>
      </c>
      <c r="G4752" s="16" t="n">
        <v>5913</v>
      </c>
      <c r="I4752" s="1" t="str">
        <f aca="false">INDEX(Products!$C$2:$C$51,MATCH(C4752,Products!$A$2:$A$51,0))</f>
        <v>Electronics</v>
      </c>
      <c r="J4752" s="1" t="str">
        <f aca="false">INDEX(Orders!$E$2:$E$8001,MATCH(B4752,Orders!$A$2:$A$8001,0))</f>
        <v>Delivered</v>
      </c>
      <c r="K4752" s="1" t="str">
        <f aca="false">LEFT(INDEX(Orders!$C$2:$C$8001,MATCH(B4752,Orders!$A$2:$A$8001,0)),7)</f>
        <v>2025-06</v>
      </c>
    </row>
    <row r="4753" customFormat="false" ht="15" hidden="false" customHeight="true" outlineLevel="0" collapsed="false">
      <c r="A4753" s="1" t="s">
        <v>15223</v>
      </c>
      <c r="B4753" s="1" t="s">
        <v>4729</v>
      </c>
      <c r="C4753" s="1" t="s">
        <v>1997</v>
      </c>
      <c r="D4753" s="1" t="n">
        <v>2</v>
      </c>
      <c r="E4753" s="16" t="n">
        <v>311.15</v>
      </c>
      <c r="F4753" s="17" t="n">
        <v>0.1</v>
      </c>
      <c r="G4753" s="16" t="n">
        <v>560.07</v>
      </c>
      <c r="I4753" s="1" t="str">
        <f aca="false">INDEX(Products!$C$2:$C$51,MATCH(C4753,Products!$A$2:$A$51,0))</f>
        <v>Sports &amp; Fitness</v>
      </c>
      <c r="J4753" s="1" t="str">
        <f aca="false">INDEX(Orders!$E$2:$E$8001,MATCH(B4753,Orders!$A$2:$A$8001,0))</f>
        <v>Delivered</v>
      </c>
      <c r="K4753" s="1" t="str">
        <f aca="false">LEFT(INDEX(Orders!$C$2:$C$8001,MATCH(B4753,Orders!$A$2:$A$8001,0)),7)</f>
        <v>2024-05</v>
      </c>
    </row>
    <row r="4754" customFormat="false" ht="15" hidden="false" customHeight="true" outlineLevel="0" collapsed="false">
      <c r="A4754" s="1" t="s">
        <v>15224</v>
      </c>
      <c r="B4754" s="1" t="s">
        <v>4729</v>
      </c>
      <c r="C4754" s="1" t="s">
        <v>1930</v>
      </c>
      <c r="D4754" s="1" t="n">
        <v>1</v>
      </c>
      <c r="E4754" s="16" t="n">
        <v>2398.35</v>
      </c>
      <c r="F4754" s="17" t="n">
        <v>0</v>
      </c>
      <c r="G4754" s="16" t="n">
        <v>2398.35</v>
      </c>
      <c r="I4754" s="1" t="str">
        <f aca="false">INDEX(Products!$C$2:$C$51,MATCH(C4754,Products!$A$2:$A$51,0))</f>
        <v>Electronics</v>
      </c>
      <c r="J4754" s="1" t="str">
        <f aca="false">INDEX(Orders!$E$2:$E$8001,MATCH(B4754,Orders!$A$2:$A$8001,0))</f>
        <v>Delivered</v>
      </c>
      <c r="K4754" s="1" t="str">
        <f aca="false">LEFT(INDEX(Orders!$C$2:$C$8001,MATCH(B4754,Orders!$A$2:$A$8001,0)),7)</f>
        <v>2024-05</v>
      </c>
    </row>
    <row r="4755" customFormat="false" ht="15" hidden="false" customHeight="true" outlineLevel="0" collapsed="false">
      <c r="A4755" s="1" t="s">
        <v>15225</v>
      </c>
      <c r="B4755" s="1" t="s">
        <v>4729</v>
      </c>
      <c r="C4755" s="1" t="s">
        <v>1993</v>
      </c>
      <c r="D4755" s="1" t="n">
        <v>1</v>
      </c>
      <c r="E4755" s="16" t="n">
        <v>3177.33</v>
      </c>
      <c r="F4755" s="17" t="n">
        <v>0</v>
      </c>
      <c r="G4755" s="16" t="n">
        <v>3177.33</v>
      </c>
      <c r="I4755" s="1" t="str">
        <f aca="false">INDEX(Products!$C$2:$C$51,MATCH(C4755,Products!$A$2:$A$51,0))</f>
        <v>Sports &amp; Fitness</v>
      </c>
      <c r="J4755" s="1" t="str">
        <f aca="false">INDEX(Orders!$E$2:$E$8001,MATCH(B4755,Orders!$A$2:$A$8001,0))</f>
        <v>Delivered</v>
      </c>
      <c r="K4755" s="1" t="str">
        <f aca="false">LEFT(INDEX(Orders!$C$2:$C$8001,MATCH(B4755,Orders!$A$2:$A$8001,0)),7)</f>
        <v>2024-05</v>
      </c>
    </row>
    <row r="4756" customFormat="false" ht="15" hidden="false" customHeight="true" outlineLevel="0" collapsed="false">
      <c r="A4756" s="1" t="s">
        <v>15226</v>
      </c>
      <c r="B4756" s="1" t="s">
        <v>4730</v>
      </c>
      <c r="C4756" s="1" t="s">
        <v>2006</v>
      </c>
      <c r="D4756" s="1" t="n">
        <v>1</v>
      </c>
      <c r="E4756" s="16" t="n">
        <v>482.17</v>
      </c>
      <c r="F4756" s="17" t="n">
        <v>0</v>
      </c>
      <c r="G4756" s="16" t="n">
        <v>482.17</v>
      </c>
      <c r="I4756" s="1" t="str">
        <f aca="false">INDEX(Products!$C$2:$C$51,MATCH(C4756,Products!$A$2:$A$51,0))</f>
        <v>Books &amp; Stationery</v>
      </c>
      <c r="J4756" s="1" t="str">
        <f aca="false">INDEX(Orders!$E$2:$E$8001,MATCH(B4756,Orders!$A$2:$A$8001,0))</f>
        <v>Delivered</v>
      </c>
      <c r="K4756" s="1" t="str">
        <f aca="false">LEFT(INDEX(Orders!$C$2:$C$8001,MATCH(B4756,Orders!$A$2:$A$8001,0)),7)</f>
        <v>2024-12</v>
      </c>
    </row>
    <row r="4757" customFormat="false" ht="15" hidden="false" customHeight="true" outlineLevel="0" collapsed="false">
      <c r="A4757" s="1" t="s">
        <v>15227</v>
      </c>
      <c r="B4757" s="1" t="s">
        <v>4730</v>
      </c>
      <c r="C4757" s="1" t="s">
        <v>2007</v>
      </c>
      <c r="D4757" s="1" t="n">
        <v>1</v>
      </c>
      <c r="E4757" s="16" t="n">
        <v>750.27</v>
      </c>
      <c r="F4757" s="17" t="n">
        <v>0.05</v>
      </c>
      <c r="G4757" s="16" t="n">
        <v>712.76</v>
      </c>
      <c r="I4757" s="1" t="str">
        <f aca="false">INDEX(Products!$C$2:$C$51,MATCH(C4757,Products!$A$2:$A$51,0))</f>
        <v>Books &amp; Stationery</v>
      </c>
      <c r="J4757" s="1" t="str">
        <f aca="false">INDEX(Orders!$E$2:$E$8001,MATCH(B4757,Orders!$A$2:$A$8001,0))</f>
        <v>Delivered</v>
      </c>
      <c r="K4757" s="1" t="str">
        <f aca="false">LEFT(INDEX(Orders!$C$2:$C$8001,MATCH(B4757,Orders!$A$2:$A$8001,0)),7)</f>
        <v>2024-12</v>
      </c>
    </row>
    <row r="4758" customFormat="false" ht="15" hidden="false" customHeight="true" outlineLevel="0" collapsed="false">
      <c r="A4758" s="1" t="s">
        <v>15228</v>
      </c>
      <c r="B4758" s="1" t="s">
        <v>4730</v>
      </c>
      <c r="C4758" s="1" t="s">
        <v>1984</v>
      </c>
      <c r="D4758" s="1" t="n">
        <v>1</v>
      </c>
      <c r="E4758" s="16" t="n">
        <v>1134.82</v>
      </c>
      <c r="F4758" s="17" t="n">
        <v>0</v>
      </c>
      <c r="G4758" s="16" t="n">
        <v>1134.82</v>
      </c>
      <c r="I4758" s="1" t="str">
        <f aca="false">INDEX(Products!$C$2:$C$51,MATCH(C4758,Products!$A$2:$A$51,0))</f>
        <v>Beauty &amp; Personal Care</v>
      </c>
      <c r="J4758" s="1" t="str">
        <f aca="false">INDEX(Orders!$E$2:$E$8001,MATCH(B4758,Orders!$A$2:$A$8001,0))</f>
        <v>Delivered</v>
      </c>
      <c r="K4758" s="1" t="str">
        <f aca="false">LEFT(INDEX(Orders!$C$2:$C$8001,MATCH(B4758,Orders!$A$2:$A$8001,0)),7)</f>
        <v>2024-12</v>
      </c>
    </row>
    <row r="4759" customFormat="false" ht="15" hidden="false" customHeight="true" outlineLevel="0" collapsed="false">
      <c r="A4759" s="1" t="s">
        <v>15229</v>
      </c>
      <c r="B4759" s="1" t="s">
        <v>4730</v>
      </c>
      <c r="C4759" s="1" t="s">
        <v>2000</v>
      </c>
      <c r="D4759" s="1" t="n">
        <v>2</v>
      </c>
      <c r="E4759" s="16" t="n">
        <v>425.08</v>
      </c>
      <c r="F4759" s="17" t="n">
        <v>0</v>
      </c>
      <c r="G4759" s="16" t="n">
        <v>850.16</v>
      </c>
      <c r="I4759" s="1" t="str">
        <f aca="false">INDEX(Products!$C$2:$C$51,MATCH(C4759,Products!$A$2:$A$51,0))</f>
        <v>Books &amp; Stationery</v>
      </c>
      <c r="J4759" s="1" t="str">
        <f aca="false">INDEX(Orders!$E$2:$E$8001,MATCH(B4759,Orders!$A$2:$A$8001,0))</f>
        <v>Delivered</v>
      </c>
      <c r="K4759" s="1" t="str">
        <f aca="false">LEFT(INDEX(Orders!$C$2:$C$8001,MATCH(B4759,Orders!$A$2:$A$8001,0)),7)</f>
        <v>2024-12</v>
      </c>
    </row>
    <row r="4760" customFormat="false" ht="15" hidden="false" customHeight="true" outlineLevel="0" collapsed="false">
      <c r="A4760" s="1" t="s">
        <v>15230</v>
      </c>
      <c r="B4760" s="1" t="s">
        <v>4731</v>
      </c>
      <c r="C4760" s="1" t="s">
        <v>2006</v>
      </c>
      <c r="D4760" s="1" t="n">
        <v>1</v>
      </c>
      <c r="E4760" s="16" t="n">
        <v>482.17</v>
      </c>
      <c r="F4760" s="17" t="n">
        <v>0.05</v>
      </c>
      <c r="G4760" s="16" t="n">
        <v>458.06</v>
      </c>
      <c r="I4760" s="1" t="str">
        <f aca="false">INDEX(Products!$C$2:$C$51,MATCH(C4760,Products!$A$2:$A$51,0))</f>
        <v>Books &amp; Stationery</v>
      </c>
      <c r="J4760" s="1" t="str">
        <f aca="false">INDEX(Orders!$E$2:$E$8001,MATCH(B4760,Orders!$A$2:$A$8001,0))</f>
        <v>Delivered</v>
      </c>
      <c r="K4760" s="1" t="str">
        <f aca="false">LEFT(INDEX(Orders!$C$2:$C$8001,MATCH(B4760,Orders!$A$2:$A$8001,0)),7)</f>
        <v>2025-10</v>
      </c>
    </row>
    <row r="4761" customFormat="false" ht="15" hidden="false" customHeight="true" outlineLevel="0" collapsed="false">
      <c r="A4761" s="1" t="s">
        <v>15231</v>
      </c>
      <c r="B4761" s="1" t="s">
        <v>4731</v>
      </c>
      <c r="C4761" s="1" t="s">
        <v>1930</v>
      </c>
      <c r="D4761" s="1" t="n">
        <v>1</v>
      </c>
      <c r="E4761" s="16" t="n">
        <v>2398.35</v>
      </c>
      <c r="F4761" s="17" t="n">
        <v>0.05</v>
      </c>
      <c r="G4761" s="16" t="n">
        <v>2278.43</v>
      </c>
      <c r="I4761" s="1" t="str">
        <f aca="false">INDEX(Products!$C$2:$C$51,MATCH(C4761,Products!$A$2:$A$51,0))</f>
        <v>Electronics</v>
      </c>
      <c r="J4761" s="1" t="str">
        <f aca="false">INDEX(Orders!$E$2:$E$8001,MATCH(B4761,Orders!$A$2:$A$8001,0))</f>
        <v>Delivered</v>
      </c>
      <c r="K4761" s="1" t="str">
        <f aca="false">LEFT(INDEX(Orders!$C$2:$C$8001,MATCH(B4761,Orders!$A$2:$A$8001,0)),7)</f>
        <v>2025-10</v>
      </c>
    </row>
    <row r="4762" customFormat="false" ht="15" hidden="false" customHeight="true" outlineLevel="0" collapsed="false">
      <c r="A4762" s="1" t="s">
        <v>15232</v>
      </c>
      <c r="B4762" s="1" t="s">
        <v>4731</v>
      </c>
      <c r="C4762" s="1" t="s">
        <v>1990</v>
      </c>
      <c r="D4762" s="1" t="n">
        <v>1</v>
      </c>
      <c r="E4762" s="16" t="n">
        <v>5311.32</v>
      </c>
      <c r="F4762" s="17" t="n">
        <v>0.05</v>
      </c>
      <c r="G4762" s="16" t="n">
        <v>5045.75</v>
      </c>
      <c r="I4762" s="1" t="str">
        <f aca="false">INDEX(Products!$C$2:$C$51,MATCH(C4762,Products!$A$2:$A$51,0))</f>
        <v>Sports &amp; Fitness</v>
      </c>
      <c r="J4762" s="1" t="str">
        <f aca="false">INDEX(Orders!$E$2:$E$8001,MATCH(B4762,Orders!$A$2:$A$8001,0))</f>
        <v>Delivered</v>
      </c>
      <c r="K4762" s="1" t="str">
        <f aca="false">LEFT(INDEX(Orders!$C$2:$C$8001,MATCH(B4762,Orders!$A$2:$A$8001,0)),7)</f>
        <v>2025-10</v>
      </c>
    </row>
    <row r="4763" customFormat="false" ht="15" hidden="false" customHeight="true" outlineLevel="0" collapsed="false">
      <c r="A4763" s="1" t="s">
        <v>15233</v>
      </c>
      <c r="B4763" s="1" t="s">
        <v>4731</v>
      </c>
      <c r="C4763" s="1" t="s">
        <v>1953</v>
      </c>
      <c r="D4763" s="1" t="n">
        <v>1</v>
      </c>
      <c r="E4763" s="16" t="n">
        <v>4914.12</v>
      </c>
      <c r="F4763" s="17" t="n">
        <v>0.05</v>
      </c>
      <c r="G4763" s="16" t="n">
        <v>4668.41</v>
      </c>
      <c r="I4763" s="1" t="str">
        <f aca="false">INDEX(Products!$C$2:$C$51,MATCH(C4763,Products!$A$2:$A$51,0))</f>
        <v>Fashion</v>
      </c>
      <c r="J4763" s="1" t="str">
        <f aca="false">INDEX(Orders!$E$2:$E$8001,MATCH(B4763,Orders!$A$2:$A$8001,0))</f>
        <v>Delivered</v>
      </c>
      <c r="K4763" s="1" t="str">
        <f aca="false">LEFT(INDEX(Orders!$C$2:$C$8001,MATCH(B4763,Orders!$A$2:$A$8001,0)),7)</f>
        <v>2025-10</v>
      </c>
    </row>
    <row r="4764" customFormat="false" ht="15" hidden="false" customHeight="true" outlineLevel="0" collapsed="false">
      <c r="A4764" s="1" t="s">
        <v>15234</v>
      </c>
      <c r="B4764" s="1" t="s">
        <v>4732</v>
      </c>
      <c r="C4764" s="1" t="s">
        <v>1971</v>
      </c>
      <c r="D4764" s="1" t="n">
        <v>1</v>
      </c>
      <c r="E4764" s="16" t="n">
        <v>2073.63</v>
      </c>
      <c r="F4764" s="17" t="n">
        <v>0.15</v>
      </c>
      <c r="G4764" s="16" t="n">
        <v>1762.59</v>
      </c>
      <c r="I4764" s="1" t="str">
        <f aca="false">INDEX(Products!$C$2:$C$51,MATCH(C4764,Products!$A$2:$A$51,0))</f>
        <v>Home &amp; Kitchen</v>
      </c>
      <c r="J4764" s="1" t="str">
        <f aca="false">INDEX(Orders!$E$2:$E$8001,MATCH(B4764,Orders!$A$2:$A$8001,0))</f>
        <v>Delivered</v>
      </c>
      <c r="K4764" s="1" t="str">
        <f aca="false">LEFT(INDEX(Orders!$C$2:$C$8001,MATCH(B4764,Orders!$A$2:$A$8001,0)),7)</f>
        <v>2025-06</v>
      </c>
    </row>
    <row r="4765" customFormat="false" ht="15" hidden="false" customHeight="true" outlineLevel="0" collapsed="false">
      <c r="A4765" s="1" t="s">
        <v>15235</v>
      </c>
      <c r="B4765" s="1" t="s">
        <v>4732</v>
      </c>
      <c r="C4765" s="1" t="s">
        <v>1959</v>
      </c>
      <c r="D4765" s="1" t="n">
        <v>1</v>
      </c>
      <c r="E4765" s="16" t="n">
        <v>2142.79</v>
      </c>
      <c r="F4765" s="17" t="n">
        <v>0.1</v>
      </c>
      <c r="G4765" s="16" t="n">
        <v>1928.51</v>
      </c>
      <c r="I4765" s="1" t="str">
        <f aca="false">INDEX(Products!$C$2:$C$51,MATCH(C4765,Products!$A$2:$A$51,0))</f>
        <v>Home &amp; Kitchen</v>
      </c>
      <c r="J4765" s="1" t="str">
        <f aca="false">INDEX(Orders!$E$2:$E$8001,MATCH(B4765,Orders!$A$2:$A$8001,0))</f>
        <v>Delivered</v>
      </c>
      <c r="K4765" s="1" t="str">
        <f aca="false">LEFT(INDEX(Orders!$C$2:$C$8001,MATCH(B4765,Orders!$A$2:$A$8001,0)),7)</f>
        <v>2025-06</v>
      </c>
    </row>
    <row r="4766" customFormat="false" ht="15" hidden="false" customHeight="true" outlineLevel="0" collapsed="false">
      <c r="A4766" s="1" t="s">
        <v>15236</v>
      </c>
      <c r="B4766" s="1" t="s">
        <v>4732</v>
      </c>
      <c r="C4766" s="1" t="s">
        <v>1940</v>
      </c>
      <c r="D4766" s="1" t="n">
        <v>3</v>
      </c>
      <c r="E4766" s="16" t="n">
        <v>2374.52</v>
      </c>
      <c r="F4766" s="17" t="n">
        <v>0.05</v>
      </c>
      <c r="G4766" s="16" t="n">
        <v>6767.38</v>
      </c>
      <c r="I4766" s="1" t="str">
        <f aca="false">INDEX(Products!$C$2:$C$51,MATCH(C4766,Products!$A$2:$A$51,0))</f>
        <v>Fashion</v>
      </c>
      <c r="J4766" s="1" t="str">
        <f aca="false">INDEX(Orders!$E$2:$E$8001,MATCH(B4766,Orders!$A$2:$A$8001,0))</f>
        <v>Delivered</v>
      </c>
      <c r="K4766" s="1" t="str">
        <f aca="false">LEFT(INDEX(Orders!$C$2:$C$8001,MATCH(B4766,Orders!$A$2:$A$8001,0)),7)</f>
        <v>2025-06</v>
      </c>
    </row>
    <row r="4767" customFormat="false" ht="15" hidden="false" customHeight="true" outlineLevel="0" collapsed="false">
      <c r="A4767" s="1" t="s">
        <v>15237</v>
      </c>
      <c r="B4767" s="1" t="s">
        <v>4733</v>
      </c>
      <c r="C4767" s="1" t="s">
        <v>1979</v>
      </c>
      <c r="D4767" s="1" t="n">
        <v>1</v>
      </c>
      <c r="E4767" s="16" t="n">
        <v>623</v>
      </c>
      <c r="F4767" s="17" t="n">
        <v>0</v>
      </c>
      <c r="G4767" s="16" t="n">
        <v>623</v>
      </c>
      <c r="I4767" s="1" t="str">
        <f aca="false">INDEX(Products!$C$2:$C$51,MATCH(C4767,Products!$A$2:$A$51,0))</f>
        <v>Beauty &amp; Personal Care</v>
      </c>
      <c r="J4767" s="1" t="str">
        <f aca="false">INDEX(Orders!$E$2:$E$8001,MATCH(B4767,Orders!$A$2:$A$8001,0))</f>
        <v>Delivered</v>
      </c>
      <c r="K4767" s="1" t="str">
        <f aca="false">LEFT(INDEX(Orders!$C$2:$C$8001,MATCH(B4767,Orders!$A$2:$A$8001,0)),7)</f>
        <v>2025-03</v>
      </c>
    </row>
    <row r="4768" customFormat="false" ht="15" hidden="false" customHeight="true" outlineLevel="0" collapsed="false">
      <c r="A4768" s="1" t="s">
        <v>15238</v>
      </c>
      <c r="B4768" s="1" t="s">
        <v>4734</v>
      </c>
      <c r="C4768" s="1" t="s">
        <v>1920</v>
      </c>
      <c r="D4768" s="1" t="n">
        <v>1</v>
      </c>
      <c r="E4768" s="16" t="n">
        <v>4273.58</v>
      </c>
      <c r="F4768" s="17" t="n">
        <v>0.2</v>
      </c>
      <c r="G4768" s="16" t="n">
        <v>3418.86</v>
      </c>
      <c r="I4768" s="1" t="str">
        <f aca="false">INDEX(Products!$C$2:$C$51,MATCH(C4768,Products!$A$2:$A$51,0))</f>
        <v>Electronics</v>
      </c>
      <c r="J4768" s="1" t="str">
        <f aca="false">INDEX(Orders!$E$2:$E$8001,MATCH(B4768,Orders!$A$2:$A$8001,0))</f>
        <v>Delivered</v>
      </c>
      <c r="K4768" s="1" t="str">
        <f aca="false">LEFT(INDEX(Orders!$C$2:$C$8001,MATCH(B4768,Orders!$A$2:$A$8001,0)),7)</f>
        <v>2024-03</v>
      </c>
    </row>
    <row r="4769" customFormat="false" ht="15" hidden="false" customHeight="true" outlineLevel="0" collapsed="false">
      <c r="A4769" s="1" t="s">
        <v>15239</v>
      </c>
      <c r="B4769" s="1" t="s">
        <v>4736</v>
      </c>
      <c r="C4769" s="1" t="s">
        <v>1959</v>
      </c>
      <c r="D4769" s="1" t="n">
        <v>1</v>
      </c>
      <c r="E4769" s="16" t="n">
        <v>2142.79</v>
      </c>
      <c r="F4769" s="17" t="n">
        <v>0</v>
      </c>
      <c r="G4769" s="16" t="n">
        <v>2142.79</v>
      </c>
      <c r="I4769" s="1" t="str">
        <f aca="false">INDEX(Products!$C$2:$C$51,MATCH(C4769,Products!$A$2:$A$51,0))</f>
        <v>Home &amp; Kitchen</v>
      </c>
      <c r="J4769" s="1" t="str">
        <f aca="false">INDEX(Orders!$E$2:$E$8001,MATCH(B4769,Orders!$A$2:$A$8001,0))</f>
        <v>Delivered</v>
      </c>
      <c r="K4769" s="1" t="str">
        <f aca="false">LEFT(INDEX(Orders!$C$2:$C$8001,MATCH(B4769,Orders!$A$2:$A$8001,0)),7)</f>
        <v>2025-03</v>
      </c>
    </row>
    <row r="4770" customFormat="false" ht="15" hidden="false" customHeight="true" outlineLevel="0" collapsed="false">
      <c r="A4770" s="1" t="s">
        <v>15240</v>
      </c>
      <c r="B4770" s="1" t="s">
        <v>4737</v>
      </c>
      <c r="C4770" s="1" t="s">
        <v>1933</v>
      </c>
      <c r="D4770" s="1" t="n">
        <v>1</v>
      </c>
      <c r="E4770" s="16" t="n">
        <v>7194.38</v>
      </c>
      <c r="F4770" s="17" t="n">
        <v>0.2</v>
      </c>
      <c r="G4770" s="16" t="n">
        <v>5755.5</v>
      </c>
      <c r="I4770" s="1" t="str">
        <f aca="false">INDEX(Products!$C$2:$C$51,MATCH(C4770,Products!$A$2:$A$51,0))</f>
        <v>Electronics</v>
      </c>
      <c r="J4770" s="1" t="str">
        <f aca="false">INDEX(Orders!$E$2:$E$8001,MATCH(B4770,Orders!$A$2:$A$8001,0))</f>
        <v>Delivered</v>
      </c>
      <c r="K4770" s="1" t="str">
        <f aca="false">LEFT(INDEX(Orders!$C$2:$C$8001,MATCH(B4770,Orders!$A$2:$A$8001,0)),7)</f>
        <v>2024-04</v>
      </c>
    </row>
    <row r="4771" customFormat="false" ht="15" hidden="false" customHeight="true" outlineLevel="0" collapsed="false">
      <c r="A4771" s="1" t="s">
        <v>15241</v>
      </c>
      <c r="B4771" s="1" t="s">
        <v>4738</v>
      </c>
      <c r="C4771" s="1" t="s">
        <v>1940</v>
      </c>
      <c r="D4771" s="1" t="n">
        <v>1</v>
      </c>
      <c r="E4771" s="16" t="n">
        <v>2374.52</v>
      </c>
      <c r="F4771" s="17" t="n">
        <v>0.05</v>
      </c>
      <c r="G4771" s="16" t="n">
        <v>2255.79</v>
      </c>
      <c r="I4771" s="1" t="str">
        <f aca="false">INDEX(Products!$C$2:$C$51,MATCH(C4771,Products!$A$2:$A$51,0))</f>
        <v>Fashion</v>
      </c>
      <c r="J4771" s="1" t="str">
        <f aca="false">INDEX(Orders!$E$2:$E$8001,MATCH(B4771,Orders!$A$2:$A$8001,0))</f>
        <v>Delivered</v>
      </c>
      <c r="K4771" s="1" t="str">
        <f aca="false">LEFT(INDEX(Orders!$C$2:$C$8001,MATCH(B4771,Orders!$A$2:$A$8001,0)),7)</f>
        <v>2024-03</v>
      </c>
    </row>
    <row r="4772" customFormat="false" ht="15" hidden="false" customHeight="true" outlineLevel="0" collapsed="false">
      <c r="A4772" s="1" t="s">
        <v>15242</v>
      </c>
      <c r="B4772" s="1" t="s">
        <v>4738</v>
      </c>
      <c r="C4772" s="1" t="s">
        <v>1930</v>
      </c>
      <c r="D4772" s="1" t="n">
        <v>2</v>
      </c>
      <c r="E4772" s="16" t="n">
        <v>2398.35</v>
      </c>
      <c r="F4772" s="17" t="n">
        <v>0.1</v>
      </c>
      <c r="G4772" s="16" t="n">
        <v>4317.03</v>
      </c>
      <c r="I4772" s="1" t="str">
        <f aca="false">INDEX(Products!$C$2:$C$51,MATCH(C4772,Products!$A$2:$A$51,0))</f>
        <v>Electronics</v>
      </c>
      <c r="J4772" s="1" t="str">
        <f aca="false">INDEX(Orders!$E$2:$E$8001,MATCH(B4772,Orders!$A$2:$A$8001,0))</f>
        <v>Delivered</v>
      </c>
      <c r="K4772" s="1" t="str">
        <f aca="false">LEFT(INDEX(Orders!$C$2:$C$8001,MATCH(B4772,Orders!$A$2:$A$8001,0)),7)</f>
        <v>2024-03</v>
      </c>
    </row>
    <row r="4773" customFormat="false" ht="15" hidden="false" customHeight="true" outlineLevel="0" collapsed="false">
      <c r="A4773" s="1" t="s">
        <v>15243</v>
      </c>
      <c r="B4773" s="1" t="s">
        <v>4739</v>
      </c>
      <c r="C4773" s="1" t="s">
        <v>2007</v>
      </c>
      <c r="D4773" s="1" t="n">
        <v>1</v>
      </c>
      <c r="E4773" s="16" t="n">
        <v>750.27</v>
      </c>
      <c r="F4773" s="17" t="n">
        <v>0</v>
      </c>
      <c r="G4773" s="16" t="n">
        <v>750.27</v>
      </c>
      <c r="I4773" s="1" t="str">
        <f aca="false">INDEX(Products!$C$2:$C$51,MATCH(C4773,Products!$A$2:$A$51,0))</f>
        <v>Books &amp; Stationery</v>
      </c>
      <c r="J4773" s="1" t="str">
        <f aca="false">INDEX(Orders!$E$2:$E$8001,MATCH(B4773,Orders!$A$2:$A$8001,0))</f>
        <v>Delivered</v>
      </c>
      <c r="K4773" s="1" t="str">
        <f aca="false">LEFT(INDEX(Orders!$C$2:$C$8001,MATCH(B4773,Orders!$A$2:$A$8001,0)),7)</f>
        <v>2025-07</v>
      </c>
    </row>
    <row r="4774" customFormat="false" ht="15" hidden="false" customHeight="true" outlineLevel="0" collapsed="false">
      <c r="A4774" s="1" t="s">
        <v>15244</v>
      </c>
      <c r="B4774" s="1" t="s">
        <v>4739</v>
      </c>
      <c r="C4774" s="1" t="s">
        <v>2006</v>
      </c>
      <c r="D4774" s="1" t="n">
        <v>1</v>
      </c>
      <c r="E4774" s="16" t="n">
        <v>482.17</v>
      </c>
      <c r="F4774" s="17" t="n">
        <v>0</v>
      </c>
      <c r="G4774" s="16" t="n">
        <v>482.17</v>
      </c>
      <c r="I4774" s="1" t="str">
        <f aca="false">INDEX(Products!$C$2:$C$51,MATCH(C4774,Products!$A$2:$A$51,0))</f>
        <v>Books &amp; Stationery</v>
      </c>
      <c r="J4774" s="1" t="str">
        <f aca="false">INDEX(Orders!$E$2:$E$8001,MATCH(B4774,Orders!$A$2:$A$8001,0))</f>
        <v>Delivered</v>
      </c>
      <c r="K4774" s="1" t="str">
        <f aca="false">LEFT(INDEX(Orders!$C$2:$C$8001,MATCH(B4774,Orders!$A$2:$A$8001,0)),7)</f>
        <v>2025-07</v>
      </c>
    </row>
    <row r="4775" customFormat="false" ht="15" hidden="false" customHeight="true" outlineLevel="0" collapsed="false">
      <c r="A4775" s="1" t="s">
        <v>15245</v>
      </c>
      <c r="B4775" s="1" t="s">
        <v>4739</v>
      </c>
      <c r="C4775" s="1" t="s">
        <v>1990</v>
      </c>
      <c r="D4775" s="1" t="n">
        <v>3</v>
      </c>
      <c r="E4775" s="16" t="n">
        <v>5311.32</v>
      </c>
      <c r="F4775" s="17" t="n">
        <v>0</v>
      </c>
      <c r="G4775" s="16" t="n">
        <v>15933.96</v>
      </c>
      <c r="I4775" s="1" t="str">
        <f aca="false">INDEX(Products!$C$2:$C$51,MATCH(C4775,Products!$A$2:$A$51,0))</f>
        <v>Sports &amp; Fitness</v>
      </c>
      <c r="J4775" s="1" t="str">
        <f aca="false">INDEX(Orders!$E$2:$E$8001,MATCH(B4775,Orders!$A$2:$A$8001,0))</f>
        <v>Delivered</v>
      </c>
      <c r="K4775" s="1" t="str">
        <f aca="false">LEFT(INDEX(Orders!$C$2:$C$8001,MATCH(B4775,Orders!$A$2:$A$8001,0)),7)</f>
        <v>2025-07</v>
      </c>
    </row>
    <row r="4776" customFormat="false" ht="15" hidden="false" customHeight="true" outlineLevel="0" collapsed="false">
      <c r="A4776" s="1" t="s">
        <v>15246</v>
      </c>
      <c r="B4776" s="1" t="s">
        <v>4739</v>
      </c>
      <c r="C4776" s="1" t="s">
        <v>1955</v>
      </c>
      <c r="D4776" s="1" t="n">
        <v>1</v>
      </c>
      <c r="E4776" s="16" t="n">
        <v>3340.76</v>
      </c>
      <c r="F4776" s="17" t="n">
        <v>0</v>
      </c>
      <c r="G4776" s="16" t="n">
        <v>3340.76</v>
      </c>
      <c r="I4776" s="1" t="str">
        <f aca="false">INDEX(Products!$C$2:$C$51,MATCH(C4776,Products!$A$2:$A$51,0))</f>
        <v>Home &amp; Kitchen</v>
      </c>
      <c r="J4776" s="1" t="str">
        <f aca="false">INDEX(Orders!$E$2:$E$8001,MATCH(B4776,Orders!$A$2:$A$8001,0))</f>
        <v>Delivered</v>
      </c>
      <c r="K4776" s="1" t="str">
        <f aca="false">LEFT(INDEX(Orders!$C$2:$C$8001,MATCH(B4776,Orders!$A$2:$A$8001,0)),7)</f>
        <v>2025-07</v>
      </c>
    </row>
    <row r="4777" customFormat="false" ht="15" hidden="false" customHeight="true" outlineLevel="0" collapsed="false">
      <c r="A4777" s="1" t="s">
        <v>15247</v>
      </c>
      <c r="B4777" s="1" t="s">
        <v>4740</v>
      </c>
      <c r="C4777" s="1" t="s">
        <v>1963</v>
      </c>
      <c r="D4777" s="1" t="n">
        <v>1</v>
      </c>
      <c r="E4777" s="16" t="n">
        <v>1494.98</v>
      </c>
      <c r="F4777" s="17" t="n">
        <v>0</v>
      </c>
      <c r="G4777" s="16" t="n">
        <v>1494.98</v>
      </c>
      <c r="I4777" s="1" t="str">
        <f aca="false">INDEX(Products!$C$2:$C$51,MATCH(C4777,Products!$A$2:$A$51,0))</f>
        <v>Home &amp; Kitchen</v>
      </c>
      <c r="J4777" s="1" t="str">
        <f aca="false">INDEX(Orders!$E$2:$E$8001,MATCH(B4777,Orders!$A$2:$A$8001,0))</f>
        <v>Delivered</v>
      </c>
      <c r="K4777" s="1" t="str">
        <f aca="false">LEFT(INDEX(Orders!$C$2:$C$8001,MATCH(B4777,Orders!$A$2:$A$8001,0)),7)</f>
        <v>2025-07</v>
      </c>
    </row>
    <row r="4778" customFormat="false" ht="15" hidden="false" customHeight="true" outlineLevel="0" collapsed="false">
      <c r="A4778" s="1" t="s">
        <v>15248</v>
      </c>
      <c r="B4778" s="1" t="s">
        <v>4740</v>
      </c>
      <c r="C4778" s="1" t="s">
        <v>1976</v>
      </c>
      <c r="D4778" s="1" t="n">
        <v>2</v>
      </c>
      <c r="E4778" s="16" t="n">
        <v>1603.35</v>
      </c>
      <c r="F4778" s="17" t="n">
        <v>0</v>
      </c>
      <c r="G4778" s="16" t="n">
        <v>3206.7</v>
      </c>
      <c r="I4778" s="1" t="str">
        <f aca="false">INDEX(Products!$C$2:$C$51,MATCH(C4778,Products!$A$2:$A$51,0))</f>
        <v>Beauty &amp; Personal Care</v>
      </c>
      <c r="J4778" s="1" t="str">
        <f aca="false">INDEX(Orders!$E$2:$E$8001,MATCH(B4778,Orders!$A$2:$A$8001,0))</f>
        <v>Delivered</v>
      </c>
      <c r="K4778" s="1" t="str">
        <f aca="false">LEFT(INDEX(Orders!$C$2:$C$8001,MATCH(B4778,Orders!$A$2:$A$8001,0)),7)</f>
        <v>2025-07</v>
      </c>
    </row>
    <row r="4779" customFormat="false" ht="15" hidden="false" customHeight="true" outlineLevel="0" collapsed="false">
      <c r="A4779" s="1" t="s">
        <v>15249</v>
      </c>
      <c r="B4779" s="1" t="s">
        <v>4741</v>
      </c>
      <c r="C4779" s="1" t="s">
        <v>2006</v>
      </c>
      <c r="D4779" s="1" t="n">
        <v>1</v>
      </c>
      <c r="E4779" s="16" t="n">
        <v>482.17</v>
      </c>
      <c r="F4779" s="17" t="n">
        <v>0</v>
      </c>
      <c r="G4779" s="16" t="n">
        <v>482.17</v>
      </c>
      <c r="I4779" s="1" t="str">
        <f aca="false">INDEX(Products!$C$2:$C$51,MATCH(C4779,Products!$A$2:$A$51,0))</f>
        <v>Books &amp; Stationery</v>
      </c>
      <c r="J4779" s="1" t="str">
        <f aca="false">INDEX(Orders!$E$2:$E$8001,MATCH(B4779,Orders!$A$2:$A$8001,0))</f>
        <v>Delivered</v>
      </c>
      <c r="K4779" s="1" t="str">
        <f aca="false">LEFT(INDEX(Orders!$C$2:$C$8001,MATCH(B4779,Orders!$A$2:$A$8001,0)),7)</f>
        <v>2025-11</v>
      </c>
    </row>
    <row r="4780" customFormat="false" ht="15" hidden="false" customHeight="true" outlineLevel="0" collapsed="false">
      <c r="A4780" s="1" t="s">
        <v>15250</v>
      </c>
      <c r="B4780" s="1" t="s">
        <v>4742</v>
      </c>
      <c r="C4780" s="1" t="s">
        <v>1930</v>
      </c>
      <c r="D4780" s="1" t="n">
        <v>1</v>
      </c>
      <c r="E4780" s="16" t="n">
        <v>2398.35</v>
      </c>
      <c r="F4780" s="17" t="n">
        <v>0.15</v>
      </c>
      <c r="G4780" s="16" t="n">
        <v>2038.6</v>
      </c>
      <c r="I4780" s="1" t="str">
        <f aca="false">INDEX(Products!$C$2:$C$51,MATCH(C4780,Products!$A$2:$A$51,0))</f>
        <v>Electronics</v>
      </c>
      <c r="J4780" s="1" t="str">
        <f aca="false">INDEX(Orders!$E$2:$E$8001,MATCH(B4780,Orders!$A$2:$A$8001,0))</f>
        <v>Delivered</v>
      </c>
      <c r="K4780" s="1" t="str">
        <f aca="false">LEFT(INDEX(Orders!$C$2:$C$8001,MATCH(B4780,Orders!$A$2:$A$8001,0)),7)</f>
        <v>2024-09</v>
      </c>
    </row>
    <row r="4781" customFormat="false" ht="15" hidden="false" customHeight="true" outlineLevel="0" collapsed="false">
      <c r="A4781" s="1" t="s">
        <v>15251</v>
      </c>
      <c r="B4781" s="1" t="s">
        <v>4743</v>
      </c>
      <c r="C4781" s="1" t="s">
        <v>1990</v>
      </c>
      <c r="D4781" s="1" t="n">
        <v>2</v>
      </c>
      <c r="E4781" s="16" t="n">
        <v>5311.32</v>
      </c>
      <c r="F4781" s="17" t="n">
        <v>0.1</v>
      </c>
      <c r="G4781" s="16" t="n">
        <v>9560.38</v>
      </c>
      <c r="I4781" s="1" t="str">
        <f aca="false">INDEX(Products!$C$2:$C$51,MATCH(C4781,Products!$A$2:$A$51,0))</f>
        <v>Sports &amp; Fitness</v>
      </c>
      <c r="J4781" s="1" t="str">
        <f aca="false">INDEX(Orders!$E$2:$E$8001,MATCH(B4781,Orders!$A$2:$A$8001,0))</f>
        <v>Delivered</v>
      </c>
      <c r="K4781" s="1" t="str">
        <f aca="false">LEFT(INDEX(Orders!$C$2:$C$8001,MATCH(B4781,Orders!$A$2:$A$8001,0)),7)</f>
        <v>2025-07</v>
      </c>
    </row>
    <row r="4782" customFormat="false" ht="15" hidden="false" customHeight="true" outlineLevel="0" collapsed="false">
      <c r="A4782" s="1" t="s">
        <v>15252</v>
      </c>
      <c r="B4782" s="1" t="s">
        <v>4743</v>
      </c>
      <c r="C4782" s="1" t="s">
        <v>1997</v>
      </c>
      <c r="D4782" s="1" t="n">
        <v>1</v>
      </c>
      <c r="E4782" s="16" t="n">
        <v>311.15</v>
      </c>
      <c r="F4782" s="17" t="n">
        <v>0.15</v>
      </c>
      <c r="G4782" s="16" t="n">
        <v>264.48</v>
      </c>
      <c r="I4782" s="1" t="str">
        <f aca="false">INDEX(Products!$C$2:$C$51,MATCH(C4782,Products!$A$2:$A$51,0))</f>
        <v>Sports &amp; Fitness</v>
      </c>
      <c r="J4782" s="1" t="str">
        <f aca="false">INDEX(Orders!$E$2:$E$8001,MATCH(B4782,Orders!$A$2:$A$8001,0))</f>
        <v>Delivered</v>
      </c>
      <c r="K4782" s="1" t="str">
        <f aca="false">LEFT(INDEX(Orders!$C$2:$C$8001,MATCH(B4782,Orders!$A$2:$A$8001,0)),7)</f>
        <v>2025-07</v>
      </c>
    </row>
    <row r="4783" customFormat="false" ht="15" hidden="false" customHeight="true" outlineLevel="0" collapsed="false">
      <c r="A4783" s="1" t="s">
        <v>15253</v>
      </c>
      <c r="B4783" s="1" t="s">
        <v>4744</v>
      </c>
      <c r="C4783" s="1" t="s">
        <v>1997</v>
      </c>
      <c r="D4783" s="1" t="n">
        <v>1</v>
      </c>
      <c r="E4783" s="16" t="n">
        <v>311.15</v>
      </c>
      <c r="F4783" s="17" t="n">
        <v>0.05</v>
      </c>
      <c r="G4783" s="16" t="n">
        <v>295.59</v>
      </c>
      <c r="I4783" s="1" t="str">
        <f aca="false">INDEX(Products!$C$2:$C$51,MATCH(C4783,Products!$A$2:$A$51,0))</f>
        <v>Sports &amp; Fitness</v>
      </c>
      <c r="J4783" s="1" t="str">
        <f aca="false">INDEX(Orders!$E$2:$E$8001,MATCH(B4783,Orders!$A$2:$A$8001,0))</f>
        <v>Delivered</v>
      </c>
      <c r="K4783" s="1" t="str">
        <f aca="false">LEFT(INDEX(Orders!$C$2:$C$8001,MATCH(B4783,Orders!$A$2:$A$8001,0)),7)</f>
        <v>2025-01</v>
      </c>
    </row>
    <row r="4784" customFormat="false" ht="15" hidden="false" customHeight="true" outlineLevel="0" collapsed="false">
      <c r="A4784" s="1" t="s">
        <v>15254</v>
      </c>
      <c r="B4784" s="1" t="s">
        <v>4744</v>
      </c>
      <c r="C4784" s="1" t="s">
        <v>1920</v>
      </c>
      <c r="D4784" s="1" t="n">
        <v>2</v>
      </c>
      <c r="E4784" s="16" t="n">
        <v>4273.58</v>
      </c>
      <c r="F4784" s="17" t="n">
        <v>0.1</v>
      </c>
      <c r="G4784" s="16" t="n">
        <v>7692.44</v>
      </c>
      <c r="I4784" s="1" t="str">
        <f aca="false">INDEX(Products!$C$2:$C$51,MATCH(C4784,Products!$A$2:$A$51,0))</f>
        <v>Electronics</v>
      </c>
      <c r="J4784" s="1" t="str">
        <f aca="false">INDEX(Orders!$E$2:$E$8001,MATCH(B4784,Orders!$A$2:$A$8001,0))</f>
        <v>Delivered</v>
      </c>
      <c r="K4784" s="1" t="str">
        <f aca="false">LEFT(INDEX(Orders!$C$2:$C$8001,MATCH(B4784,Orders!$A$2:$A$8001,0)),7)</f>
        <v>2025-01</v>
      </c>
    </row>
    <row r="4785" customFormat="false" ht="15" hidden="false" customHeight="true" outlineLevel="0" collapsed="false">
      <c r="A4785" s="1" t="s">
        <v>15255</v>
      </c>
      <c r="B4785" s="1" t="s">
        <v>4745</v>
      </c>
      <c r="C4785" s="1" t="s">
        <v>2006</v>
      </c>
      <c r="D4785" s="1" t="n">
        <v>3</v>
      </c>
      <c r="E4785" s="16" t="n">
        <v>482.17</v>
      </c>
      <c r="F4785" s="17" t="n">
        <v>0</v>
      </c>
      <c r="G4785" s="16" t="n">
        <v>1446.51</v>
      </c>
      <c r="I4785" s="1" t="str">
        <f aca="false">INDEX(Products!$C$2:$C$51,MATCH(C4785,Products!$A$2:$A$51,0))</f>
        <v>Books &amp; Stationery</v>
      </c>
      <c r="J4785" s="1" t="str">
        <f aca="false">INDEX(Orders!$E$2:$E$8001,MATCH(B4785,Orders!$A$2:$A$8001,0))</f>
        <v>Returned</v>
      </c>
      <c r="K4785" s="1" t="str">
        <f aca="false">LEFT(INDEX(Orders!$C$2:$C$8001,MATCH(B4785,Orders!$A$2:$A$8001,0)),7)</f>
        <v>2025-06</v>
      </c>
    </row>
    <row r="4786" customFormat="false" ht="15" hidden="false" customHeight="true" outlineLevel="0" collapsed="false">
      <c r="A4786" s="1" t="s">
        <v>15256</v>
      </c>
      <c r="B4786" s="1" t="s">
        <v>4745</v>
      </c>
      <c r="C4786" s="1" t="s">
        <v>1997</v>
      </c>
      <c r="D4786" s="1" t="n">
        <v>1</v>
      </c>
      <c r="E4786" s="16" t="n">
        <v>311.15</v>
      </c>
      <c r="F4786" s="17" t="n">
        <v>0.15</v>
      </c>
      <c r="G4786" s="16" t="n">
        <v>264.48</v>
      </c>
      <c r="I4786" s="1" t="str">
        <f aca="false">INDEX(Products!$C$2:$C$51,MATCH(C4786,Products!$A$2:$A$51,0))</f>
        <v>Sports &amp; Fitness</v>
      </c>
      <c r="J4786" s="1" t="str">
        <f aca="false">INDEX(Orders!$E$2:$E$8001,MATCH(B4786,Orders!$A$2:$A$8001,0))</f>
        <v>Returned</v>
      </c>
      <c r="K4786" s="1" t="str">
        <f aca="false">LEFT(INDEX(Orders!$C$2:$C$8001,MATCH(B4786,Orders!$A$2:$A$8001,0)),7)</f>
        <v>2025-06</v>
      </c>
    </row>
    <row r="4787" customFormat="false" ht="15" hidden="false" customHeight="true" outlineLevel="0" collapsed="false">
      <c r="A4787" s="1" t="s">
        <v>15257</v>
      </c>
      <c r="B4787" s="1" t="s">
        <v>4745</v>
      </c>
      <c r="C4787" s="1" t="s">
        <v>1969</v>
      </c>
      <c r="D4787" s="1" t="n">
        <v>1</v>
      </c>
      <c r="E4787" s="16" t="n">
        <v>9171.98</v>
      </c>
      <c r="F4787" s="17" t="n">
        <v>0.1</v>
      </c>
      <c r="G4787" s="16" t="n">
        <v>8254.78</v>
      </c>
      <c r="I4787" s="1" t="str">
        <f aca="false">INDEX(Products!$C$2:$C$51,MATCH(C4787,Products!$A$2:$A$51,0))</f>
        <v>Home &amp; Kitchen</v>
      </c>
      <c r="J4787" s="1" t="str">
        <f aca="false">INDEX(Orders!$E$2:$E$8001,MATCH(B4787,Orders!$A$2:$A$8001,0))</f>
        <v>Returned</v>
      </c>
      <c r="K4787" s="1" t="str">
        <f aca="false">LEFT(INDEX(Orders!$C$2:$C$8001,MATCH(B4787,Orders!$A$2:$A$8001,0)),7)</f>
        <v>2025-06</v>
      </c>
    </row>
    <row r="4788" customFormat="false" ht="15" hidden="false" customHeight="true" outlineLevel="0" collapsed="false">
      <c r="A4788" s="1" t="s">
        <v>15258</v>
      </c>
      <c r="B4788" s="1" t="s">
        <v>4746</v>
      </c>
      <c r="C4788" s="1" t="s">
        <v>1937</v>
      </c>
      <c r="D4788" s="1" t="n">
        <v>1</v>
      </c>
      <c r="E4788" s="16" t="n">
        <v>1364.75</v>
      </c>
      <c r="F4788" s="17" t="n">
        <v>0</v>
      </c>
      <c r="G4788" s="16" t="n">
        <v>1364.75</v>
      </c>
      <c r="I4788" s="1" t="str">
        <f aca="false">INDEX(Products!$C$2:$C$51,MATCH(C4788,Products!$A$2:$A$51,0))</f>
        <v>Fashion</v>
      </c>
      <c r="J4788" s="1" t="str">
        <f aca="false">INDEX(Orders!$E$2:$E$8001,MATCH(B4788,Orders!$A$2:$A$8001,0))</f>
        <v>Delivered</v>
      </c>
      <c r="K4788" s="1" t="str">
        <f aca="false">LEFT(INDEX(Orders!$C$2:$C$8001,MATCH(B4788,Orders!$A$2:$A$8001,0)),7)</f>
        <v>2024-09</v>
      </c>
    </row>
    <row r="4789" customFormat="false" ht="15" hidden="false" customHeight="true" outlineLevel="0" collapsed="false">
      <c r="A4789" s="1" t="s">
        <v>15259</v>
      </c>
      <c r="B4789" s="1" t="s">
        <v>4746</v>
      </c>
      <c r="C4789" s="1" t="s">
        <v>1930</v>
      </c>
      <c r="D4789" s="1" t="n">
        <v>1</v>
      </c>
      <c r="E4789" s="16" t="n">
        <v>2398.35</v>
      </c>
      <c r="F4789" s="17" t="n">
        <v>0.1</v>
      </c>
      <c r="G4789" s="16" t="n">
        <v>2158.52</v>
      </c>
      <c r="I4789" s="1" t="str">
        <f aca="false">INDEX(Products!$C$2:$C$51,MATCH(C4789,Products!$A$2:$A$51,0))</f>
        <v>Electronics</v>
      </c>
      <c r="J4789" s="1" t="str">
        <f aca="false">INDEX(Orders!$E$2:$E$8001,MATCH(B4789,Orders!$A$2:$A$8001,0))</f>
        <v>Delivered</v>
      </c>
      <c r="K4789" s="1" t="str">
        <f aca="false">LEFT(INDEX(Orders!$C$2:$C$8001,MATCH(B4789,Orders!$A$2:$A$8001,0)),7)</f>
        <v>2024-09</v>
      </c>
    </row>
    <row r="4790" customFormat="false" ht="15" hidden="false" customHeight="true" outlineLevel="0" collapsed="false">
      <c r="A4790" s="1" t="s">
        <v>15260</v>
      </c>
      <c r="B4790" s="1" t="s">
        <v>4746</v>
      </c>
      <c r="C4790" s="1" t="s">
        <v>2006</v>
      </c>
      <c r="D4790" s="1" t="n">
        <v>1</v>
      </c>
      <c r="E4790" s="16" t="n">
        <v>482.17</v>
      </c>
      <c r="F4790" s="17" t="n">
        <v>0</v>
      </c>
      <c r="G4790" s="16" t="n">
        <v>482.17</v>
      </c>
      <c r="I4790" s="1" t="str">
        <f aca="false">INDEX(Products!$C$2:$C$51,MATCH(C4790,Products!$A$2:$A$51,0))</f>
        <v>Books &amp; Stationery</v>
      </c>
      <c r="J4790" s="1" t="str">
        <f aca="false">INDEX(Orders!$E$2:$E$8001,MATCH(B4790,Orders!$A$2:$A$8001,0))</f>
        <v>Delivered</v>
      </c>
      <c r="K4790" s="1" t="str">
        <f aca="false">LEFT(INDEX(Orders!$C$2:$C$8001,MATCH(B4790,Orders!$A$2:$A$8001,0)),7)</f>
        <v>2024-09</v>
      </c>
    </row>
    <row r="4791" customFormat="false" ht="15" hidden="false" customHeight="true" outlineLevel="0" collapsed="false">
      <c r="A4791" s="1" t="s">
        <v>15261</v>
      </c>
      <c r="B4791" s="1" t="s">
        <v>4746</v>
      </c>
      <c r="C4791" s="1" t="s">
        <v>2007</v>
      </c>
      <c r="D4791" s="1" t="n">
        <v>1</v>
      </c>
      <c r="E4791" s="16" t="n">
        <v>750.27</v>
      </c>
      <c r="F4791" s="17" t="n">
        <v>0</v>
      </c>
      <c r="G4791" s="16" t="n">
        <v>750.27</v>
      </c>
      <c r="I4791" s="1" t="str">
        <f aca="false">INDEX(Products!$C$2:$C$51,MATCH(C4791,Products!$A$2:$A$51,0))</f>
        <v>Books &amp; Stationery</v>
      </c>
      <c r="J4791" s="1" t="str">
        <f aca="false">INDEX(Orders!$E$2:$E$8001,MATCH(B4791,Orders!$A$2:$A$8001,0))</f>
        <v>Delivered</v>
      </c>
      <c r="K4791" s="1" t="str">
        <f aca="false">LEFT(INDEX(Orders!$C$2:$C$8001,MATCH(B4791,Orders!$A$2:$A$8001,0)),7)</f>
        <v>2024-09</v>
      </c>
    </row>
    <row r="4792" customFormat="false" ht="15" hidden="false" customHeight="true" outlineLevel="0" collapsed="false">
      <c r="A4792" s="1" t="s">
        <v>15262</v>
      </c>
      <c r="B4792" s="1" t="s">
        <v>4747</v>
      </c>
      <c r="C4792" s="1" t="s">
        <v>1940</v>
      </c>
      <c r="D4792" s="1" t="n">
        <v>1</v>
      </c>
      <c r="E4792" s="16" t="n">
        <v>2374.52</v>
      </c>
      <c r="F4792" s="17" t="n">
        <v>0.15</v>
      </c>
      <c r="G4792" s="16" t="n">
        <v>2018.34</v>
      </c>
      <c r="I4792" s="1" t="str">
        <f aca="false">INDEX(Products!$C$2:$C$51,MATCH(C4792,Products!$A$2:$A$51,0))</f>
        <v>Fashion</v>
      </c>
      <c r="J4792" s="1" t="str">
        <f aca="false">INDEX(Orders!$E$2:$E$8001,MATCH(B4792,Orders!$A$2:$A$8001,0))</f>
        <v>Delivered</v>
      </c>
      <c r="K4792" s="1" t="str">
        <f aca="false">LEFT(INDEX(Orders!$C$2:$C$8001,MATCH(B4792,Orders!$A$2:$A$8001,0)),7)</f>
        <v>2025-11</v>
      </c>
    </row>
    <row r="4793" customFormat="false" ht="15" hidden="false" customHeight="true" outlineLevel="0" collapsed="false">
      <c r="A4793" s="1" t="s">
        <v>15263</v>
      </c>
      <c r="B4793" s="1" t="s">
        <v>4748</v>
      </c>
      <c r="C4793" s="1" t="s">
        <v>1933</v>
      </c>
      <c r="D4793" s="1" t="n">
        <v>1</v>
      </c>
      <c r="E4793" s="16" t="n">
        <v>7194.38</v>
      </c>
      <c r="F4793" s="17" t="n">
        <v>0.05</v>
      </c>
      <c r="G4793" s="16" t="n">
        <v>6834.66</v>
      </c>
      <c r="I4793" s="1" t="str">
        <f aca="false">INDEX(Products!$C$2:$C$51,MATCH(C4793,Products!$A$2:$A$51,0))</f>
        <v>Electronics</v>
      </c>
      <c r="J4793" s="1" t="str">
        <f aca="false">INDEX(Orders!$E$2:$E$8001,MATCH(B4793,Orders!$A$2:$A$8001,0))</f>
        <v>Delivered</v>
      </c>
      <c r="K4793" s="1" t="str">
        <f aca="false">LEFT(INDEX(Orders!$C$2:$C$8001,MATCH(B4793,Orders!$A$2:$A$8001,0)),7)</f>
        <v>2024-04</v>
      </c>
    </row>
    <row r="4794" customFormat="false" ht="15" hidden="false" customHeight="true" outlineLevel="0" collapsed="false">
      <c r="A4794" s="1" t="s">
        <v>15264</v>
      </c>
      <c r="B4794" s="1" t="s">
        <v>4748</v>
      </c>
      <c r="C4794" s="1" t="s">
        <v>2007</v>
      </c>
      <c r="D4794" s="1" t="n">
        <v>1</v>
      </c>
      <c r="E4794" s="16" t="n">
        <v>750.27</v>
      </c>
      <c r="F4794" s="17" t="n">
        <v>0</v>
      </c>
      <c r="G4794" s="16" t="n">
        <v>750.27</v>
      </c>
      <c r="I4794" s="1" t="str">
        <f aca="false">INDEX(Products!$C$2:$C$51,MATCH(C4794,Products!$A$2:$A$51,0))</f>
        <v>Books &amp; Stationery</v>
      </c>
      <c r="J4794" s="1" t="str">
        <f aca="false">INDEX(Orders!$E$2:$E$8001,MATCH(B4794,Orders!$A$2:$A$8001,0))</f>
        <v>Delivered</v>
      </c>
      <c r="K4794" s="1" t="str">
        <f aca="false">LEFT(INDEX(Orders!$C$2:$C$8001,MATCH(B4794,Orders!$A$2:$A$8001,0)),7)</f>
        <v>2024-04</v>
      </c>
    </row>
    <row r="4795" customFormat="false" ht="15" hidden="false" customHeight="true" outlineLevel="0" collapsed="false">
      <c r="A4795" s="1" t="s">
        <v>15265</v>
      </c>
      <c r="B4795" s="1" t="s">
        <v>4748</v>
      </c>
      <c r="C4795" s="1" t="s">
        <v>1955</v>
      </c>
      <c r="D4795" s="1" t="n">
        <v>1</v>
      </c>
      <c r="E4795" s="16" t="n">
        <v>3340.76</v>
      </c>
      <c r="F4795" s="17" t="n">
        <v>0.05</v>
      </c>
      <c r="G4795" s="16" t="n">
        <v>3173.72</v>
      </c>
      <c r="I4795" s="1" t="str">
        <f aca="false">INDEX(Products!$C$2:$C$51,MATCH(C4795,Products!$A$2:$A$51,0))</f>
        <v>Home &amp; Kitchen</v>
      </c>
      <c r="J4795" s="1" t="str">
        <f aca="false">INDEX(Orders!$E$2:$E$8001,MATCH(B4795,Orders!$A$2:$A$8001,0))</f>
        <v>Delivered</v>
      </c>
      <c r="K4795" s="1" t="str">
        <f aca="false">LEFT(INDEX(Orders!$C$2:$C$8001,MATCH(B4795,Orders!$A$2:$A$8001,0)),7)</f>
        <v>2024-04</v>
      </c>
    </row>
    <row r="4796" customFormat="false" ht="15" hidden="false" customHeight="true" outlineLevel="0" collapsed="false">
      <c r="A4796" s="1" t="s">
        <v>15266</v>
      </c>
      <c r="B4796" s="1" t="s">
        <v>4749</v>
      </c>
      <c r="C4796" s="1" t="s">
        <v>2004</v>
      </c>
      <c r="D4796" s="1" t="n">
        <v>2</v>
      </c>
      <c r="E4796" s="16" t="n">
        <v>645.89</v>
      </c>
      <c r="F4796" s="17" t="n">
        <v>0</v>
      </c>
      <c r="G4796" s="16" t="n">
        <v>1291.78</v>
      </c>
      <c r="I4796" s="1" t="str">
        <f aca="false">INDEX(Products!$C$2:$C$51,MATCH(C4796,Products!$A$2:$A$51,0))</f>
        <v>Books &amp; Stationery</v>
      </c>
      <c r="J4796" s="1" t="str">
        <f aca="false">INDEX(Orders!$E$2:$E$8001,MATCH(B4796,Orders!$A$2:$A$8001,0))</f>
        <v>Returned</v>
      </c>
      <c r="K4796" s="1" t="str">
        <f aca="false">LEFT(INDEX(Orders!$C$2:$C$8001,MATCH(B4796,Orders!$A$2:$A$8001,0)),7)</f>
        <v>2025-03</v>
      </c>
    </row>
    <row r="4797" customFormat="false" ht="15" hidden="false" customHeight="true" outlineLevel="0" collapsed="false">
      <c r="A4797" s="1" t="s">
        <v>15267</v>
      </c>
      <c r="B4797" s="1" t="s">
        <v>4749</v>
      </c>
      <c r="C4797" s="1" t="s">
        <v>1995</v>
      </c>
      <c r="D4797" s="1" t="n">
        <v>1</v>
      </c>
      <c r="E4797" s="16" t="n">
        <v>2914.27</v>
      </c>
      <c r="F4797" s="17" t="n">
        <v>0</v>
      </c>
      <c r="G4797" s="16" t="n">
        <v>2914.27</v>
      </c>
      <c r="I4797" s="1" t="str">
        <f aca="false">INDEX(Products!$C$2:$C$51,MATCH(C4797,Products!$A$2:$A$51,0))</f>
        <v>Sports &amp; Fitness</v>
      </c>
      <c r="J4797" s="1" t="str">
        <f aca="false">INDEX(Orders!$E$2:$E$8001,MATCH(B4797,Orders!$A$2:$A$8001,0))</f>
        <v>Returned</v>
      </c>
      <c r="K4797" s="1" t="str">
        <f aca="false">LEFT(INDEX(Orders!$C$2:$C$8001,MATCH(B4797,Orders!$A$2:$A$8001,0)),7)</f>
        <v>2025-03</v>
      </c>
    </row>
    <row r="4798" customFormat="false" ht="15" hidden="false" customHeight="true" outlineLevel="0" collapsed="false">
      <c r="A4798" s="1" t="s">
        <v>15268</v>
      </c>
      <c r="B4798" s="1" t="s">
        <v>4749</v>
      </c>
      <c r="C4798" s="1" t="s">
        <v>1971</v>
      </c>
      <c r="D4798" s="1" t="n">
        <v>3</v>
      </c>
      <c r="E4798" s="16" t="n">
        <v>2073.63</v>
      </c>
      <c r="F4798" s="17" t="n">
        <v>0.05</v>
      </c>
      <c r="G4798" s="16" t="n">
        <v>5909.85</v>
      </c>
      <c r="I4798" s="1" t="str">
        <f aca="false">INDEX(Products!$C$2:$C$51,MATCH(C4798,Products!$A$2:$A$51,0))</f>
        <v>Home &amp; Kitchen</v>
      </c>
      <c r="J4798" s="1" t="str">
        <f aca="false">INDEX(Orders!$E$2:$E$8001,MATCH(B4798,Orders!$A$2:$A$8001,0))</f>
        <v>Returned</v>
      </c>
      <c r="K4798" s="1" t="str">
        <f aca="false">LEFT(INDEX(Orders!$C$2:$C$8001,MATCH(B4798,Orders!$A$2:$A$8001,0)),7)</f>
        <v>2025-03</v>
      </c>
    </row>
    <row r="4799" customFormat="false" ht="15" hidden="false" customHeight="true" outlineLevel="0" collapsed="false">
      <c r="A4799" s="1" t="s">
        <v>15269</v>
      </c>
      <c r="B4799" s="1" t="s">
        <v>4750</v>
      </c>
      <c r="C4799" s="1" t="s">
        <v>1979</v>
      </c>
      <c r="D4799" s="1" t="n">
        <v>2</v>
      </c>
      <c r="E4799" s="16" t="n">
        <v>623</v>
      </c>
      <c r="F4799" s="17" t="n">
        <v>0.05</v>
      </c>
      <c r="G4799" s="16" t="n">
        <v>1183.7</v>
      </c>
      <c r="I4799" s="1" t="str">
        <f aca="false">INDEX(Products!$C$2:$C$51,MATCH(C4799,Products!$A$2:$A$51,0))</f>
        <v>Beauty &amp; Personal Care</v>
      </c>
      <c r="J4799" s="1" t="str">
        <f aca="false">INDEX(Orders!$E$2:$E$8001,MATCH(B4799,Orders!$A$2:$A$8001,0))</f>
        <v>Delivered</v>
      </c>
      <c r="K4799" s="1" t="str">
        <f aca="false">LEFT(INDEX(Orders!$C$2:$C$8001,MATCH(B4799,Orders!$A$2:$A$8001,0)),7)</f>
        <v>2025-10</v>
      </c>
    </row>
    <row r="4800" customFormat="false" ht="15" hidden="false" customHeight="true" outlineLevel="0" collapsed="false">
      <c r="A4800" s="1" t="s">
        <v>15270</v>
      </c>
      <c r="B4800" s="1" t="s">
        <v>4751</v>
      </c>
      <c r="C4800" s="1" t="s">
        <v>1937</v>
      </c>
      <c r="D4800" s="1" t="n">
        <v>1</v>
      </c>
      <c r="E4800" s="16" t="n">
        <v>1364.75</v>
      </c>
      <c r="F4800" s="17" t="n">
        <v>0.2</v>
      </c>
      <c r="G4800" s="16" t="n">
        <v>1091.8</v>
      </c>
      <c r="I4800" s="1" t="str">
        <f aca="false">INDEX(Products!$C$2:$C$51,MATCH(C4800,Products!$A$2:$A$51,0))</f>
        <v>Fashion</v>
      </c>
      <c r="J4800" s="1" t="str">
        <f aca="false">INDEX(Orders!$E$2:$E$8001,MATCH(B4800,Orders!$A$2:$A$8001,0))</f>
        <v>Delivered</v>
      </c>
      <c r="K4800" s="1" t="str">
        <f aca="false">LEFT(INDEX(Orders!$C$2:$C$8001,MATCH(B4800,Orders!$A$2:$A$8001,0)),7)</f>
        <v>2025-02</v>
      </c>
    </row>
    <row r="4801" customFormat="false" ht="15" hidden="false" customHeight="true" outlineLevel="0" collapsed="false">
      <c r="A4801" s="1" t="s">
        <v>15271</v>
      </c>
      <c r="B4801" s="1" t="s">
        <v>4752</v>
      </c>
      <c r="C4801" s="1" t="s">
        <v>1990</v>
      </c>
      <c r="D4801" s="1" t="n">
        <v>1</v>
      </c>
      <c r="E4801" s="16" t="n">
        <v>5311.32</v>
      </c>
      <c r="F4801" s="17" t="n">
        <v>0</v>
      </c>
      <c r="G4801" s="16" t="n">
        <v>5311.32</v>
      </c>
      <c r="I4801" s="1" t="str">
        <f aca="false">INDEX(Products!$C$2:$C$51,MATCH(C4801,Products!$A$2:$A$51,0))</f>
        <v>Sports &amp; Fitness</v>
      </c>
      <c r="J4801" s="1" t="str">
        <f aca="false">INDEX(Orders!$E$2:$E$8001,MATCH(B4801,Orders!$A$2:$A$8001,0))</f>
        <v>Delivered</v>
      </c>
      <c r="K4801" s="1" t="str">
        <f aca="false">LEFT(INDEX(Orders!$C$2:$C$8001,MATCH(B4801,Orders!$A$2:$A$8001,0)),7)</f>
        <v>2025-03</v>
      </c>
    </row>
    <row r="4802" customFormat="false" ht="15" hidden="false" customHeight="true" outlineLevel="0" collapsed="false">
      <c r="A4802" s="1" t="s">
        <v>15272</v>
      </c>
      <c r="B4802" s="1" t="s">
        <v>4753</v>
      </c>
      <c r="C4802" s="1" t="s">
        <v>1995</v>
      </c>
      <c r="D4802" s="1" t="n">
        <v>2</v>
      </c>
      <c r="E4802" s="16" t="n">
        <v>2914.27</v>
      </c>
      <c r="F4802" s="17" t="n">
        <v>0.1</v>
      </c>
      <c r="G4802" s="16" t="n">
        <v>5245.69</v>
      </c>
      <c r="I4802" s="1" t="str">
        <f aca="false">INDEX(Products!$C$2:$C$51,MATCH(C4802,Products!$A$2:$A$51,0))</f>
        <v>Sports &amp; Fitness</v>
      </c>
      <c r="J4802" s="1" t="str">
        <f aca="false">INDEX(Orders!$E$2:$E$8001,MATCH(B4802,Orders!$A$2:$A$8001,0))</f>
        <v>Delivered</v>
      </c>
      <c r="K4802" s="1" t="str">
        <f aca="false">LEFT(INDEX(Orders!$C$2:$C$8001,MATCH(B4802,Orders!$A$2:$A$8001,0)),7)</f>
        <v>2024-04</v>
      </c>
    </row>
    <row r="4803" customFormat="false" ht="15" hidden="false" customHeight="true" outlineLevel="0" collapsed="false">
      <c r="A4803" s="1" t="s">
        <v>15273</v>
      </c>
      <c r="B4803" s="1" t="s">
        <v>4754</v>
      </c>
      <c r="C4803" s="1" t="s">
        <v>1997</v>
      </c>
      <c r="D4803" s="1" t="n">
        <v>2</v>
      </c>
      <c r="E4803" s="16" t="n">
        <v>311.15</v>
      </c>
      <c r="F4803" s="17" t="n">
        <v>0.05</v>
      </c>
      <c r="G4803" s="16" t="n">
        <v>591.18</v>
      </c>
      <c r="I4803" s="1" t="str">
        <f aca="false">INDEX(Products!$C$2:$C$51,MATCH(C4803,Products!$A$2:$A$51,0))</f>
        <v>Sports &amp; Fitness</v>
      </c>
      <c r="J4803" s="1" t="str">
        <f aca="false">INDEX(Orders!$E$2:$E$8001,MATCH(B4803,Orders!$A$2:$A$8001,0))</f>
        <v>Delivered</v>
      </c>
      <c r="K4803" s="1" t="str">
        <f aca="false">LEFT(INDEX(Orders!$C$2:$C$8001,MATCH(B4803,Orders!$A$2:$A$8001,0)),7)</f>
        <v>2025-10</v>
      </c>
    </row>
    <row r="4804" customFormat="false" ht="15" hidden="false" customHeight="true" outlineLevel="0" collapsed="false">
      <c r="A4804" s="1" t="s">
        <v>15274</v>
      </c>
      <c r="B4804" s="1" t="s">
        <v>4754</v>
      </c>
      <c r="C4804" s="1" t="s">
        <v>2006</v>
      </c>
      <c r="D4804" s="1" t="n">
        <v>1</v>
      </c>
      <c r="E4804" s="16" t="n">
        <v>482.17</v>
      </c>
      <c r="F4804" s="17" t="n">
        <v>0</v>
      </c>
      <c r="G4804" s="16" t="n">
        <v>482.17</v>
      </c>
      <c r="I4804" s="1" t="str">
        <f aca="false">INDEX(Products!$C$2:$C$51,MATCH(C4804,Products!$A$2:$A$51,0))</f>
        <v>Books &amp; Stationery</v>
      </c>
      <c r="J4804" s="1" t="str">
        <f aca="false">INDEX(Orders!$E$2:$E$8001,MATCH(B4804,Orders!$A$2:$A$8001,0))</f>
        <v>Delivered</v>
      </c>
      <c r="K4804" s="1" t="str">
        <f aca="false">LEFT(INDEX(Orders!$C$2:$C$8001,MATCH(B4804,Orders!$A$2:$A$8001,0)),7)</f>
        <v>2025-10</v>
      </c>
    </row>
    <row r="4805" customFormat="false" ht="15" hidden="false" customHeight="true" outlineLevel="0" collapsed="false">
      <c r="A4805" s="1" t="s">
        <v>15275</v>
      </c>
      <c r="B4805" s="1" t="s">
        <v>4755</v>
      </c>
      <c r="C4805" s="1" t="s">
        <v>1949</v>
      </c>
      <c r="D4805" s="1" t="n">
        <v>1</v>
      </c>
      <c r="E4805" s="16" t="n">
        <v>4185.64</v>
      </c>
      <c r="F4805" s="17" t="n">
        <v>0.15</v>
      </c>
      <c r="G4805" s="16" t="n">
        <v>3557.79</v>
      </c>
      <c r="I4805" s="1" t="str">
        <f aca="false">INDEX(Products!$C$2:$C$51,MATCH(C4805,Products!$A$2:$A$51,0))</f>
        <v>Fashion</v>
      </c>
      <c r="J4805" s="1" t="str">
        <f aca="false">INDEX(Orders!$E$2:$E$8001,MATCH(B4805,Orders!$A$2:$A$8001,0))</f>
        <v>Delivered</v>
      </c>
      <c r="K4805" s="1" t="str">
        <f aca="false">LEFT(INDEX(Orders!$C$2:$C$8001,MATCH(B4805,Orders!$A$2:$A$8001,0)),7)</f>
        <v>2024-06</v>
      </c>
    </row>
    <row r="4806" customFormat="false" ht="15" hidden="false" customHeight="true" outlineLevel="0" collapsed="false">
      <c r="A4806" s="1" t="s">
        <v>15276</v>
      </c>
      <c r="B4806" s="1" t="s">
        <v>4755</v>
      </c>
      <c r="C4806" s="1" t="s">
        <v>1930</v>
      </c>
      <c r="D4806" s="1" t="n">
        <v>1</v>
      </c>
      <c r="E4806" s="16" t="n">
        <v>2398.35</v>
      </c>
      <c r="F4806" s="17" t="n">
        <v>0</v>
      </c>
      <c r="G4806" s="16" t="n">
        <v>2398.35</v>
      </c>
      <c r="I4806" s="1" t="str">
        <f aca="false">INDEX(Products!$C$2:$C$51,MATCH(C4806,Products!$A$2:$A$51,0))</f>
        <v>Electronics</v>
      </c>
      <c r="J4806" s="1" t="str">
        <f aca="false">INDEX(Orders!$E$2:$E$8001,MATCH(B4806,Orders!$A$2:$A$8001,0))</f>
        <v>Delivered</v>
      </c>
      <c r="K4806" s="1" t="str">
        <f aca="false">LEFT(INDEX(Orders!$C$2:$C$8001,MATCH(B4806,Orders!$A$2:$A$8001,0)),7)</f>
        <v>2024-06</v>
      </c>
    </row>
    <row r="4807" customFormat="false" ht="15" hidden="false" customHeight="true" outlineLevel="0" collapsed="false">
      <c r="A4807" s="1" t="s">
        <v>15277</v>
      </c>
      <c r="B4807" s="1" t="s">
        <v>4755</v>
      </c>
      <c r="C4807" s="1" t="s">
        <v>1997</v>
      </c>
      <c r="D4807" s="1" t="n">
        <v>1</v>
      </c>
      <c r="E4807" s="16" t="n">
        <v>311.15</v>
      </c>
      <c r="F4807" s="17" t="n">
        <v>0</v>
      </c>
      <c r="G4807" s="16" t="n">
        <v>311.15</v>
      </c>
      <c r="I4807" s="1" t="str">
        <f aca="false">INDEX(Products!$C$2:$C$51,MATCH(C4807,Products!$A$2:$A$51,0))</f>
        <v>Sports &amp; Fitness</v>
      </c>
      <c r="J4807" s="1" t="str">
        <f aca="false">INDEX(Orders!$E$2:$E$8001,MATCH(B4807,Orders!$A$2:$A$8001,0))</f>
        <v>Delivered</v>
      </c>
      <c r="K4807" s="1" t="str">
        <f aca="false">LEFT(INDEX(Orders!$C$2:$C$8001,MATCH(B4807,Orders!$A$2:$A$8001,0)),7)</f>
        <v>2024-06</v>
      </c>
    </row>
    <row r="4808" customFormat="false" ht="15" hidden="false" customHeight="true" outlineLevel="0" collapsed="false">
      <c r="A4808" s="1" t="s">
        <v>15278</v>
      </c>
      <c r="B4808" s="1" t="s">
        <v>4756</v>
      </c>
      <c r="C4808" s="1" t="s">
        <v>1922</v>
      </c>
      <c r="D4808" s="1" t="n">
        <v>1</v>
      </c>
      <c r="E4808" s="16" t="n">
        <v>3142.61</v>
      </c>
      <c r="F4808" s="17" t="n">
        <v>0</v>
      </c>
      <c r="G4808" s="16" t="n">
        <v>3142.61</v>
      </c>
      <c r="I4808" s="1" t="str">
        <f aca="false">INDEX(Products!$C$2:$C$51,MATCH(C4808,Products!$A$2:$A$51,0))</f>
        <v>Electronics</v>
      </c>
      <c r="J4808" s="1" t="str">
        <f aca="false">INDEX(Orders!$E$2:$E$8001,MATCH(B4808,Orders!$A$2:$A$8001,0))</f>
        <v>Returned</v>
      </c>
      <c r="K4808" s="1" t="str">
        <f aca="false">LEFT(INDEX(Orders!$C$2:$C$8001,MATCH(B4808,Orders!$A$2:$A$8001,0)),7)</f>
        <v>2025-11</v>
      </c>
    </row>
    <row r="4809" customFormat="false" ht="15" hidden="false" customHeight="true" outlineLevel="0" collapsed="false">
      <c r="A4809" s="1" t="s">
        <v>15279</v>
      </c>
      <c r="B4809" s="1" t="s">
        <v>4757</v>
      </c>
      <c r="C4809" s="1" t="s">
        <v>1979</v>
      </c>
      <c r="D4809" s="1" t="n">
        <v>1</v>
      </c>
      <c r="E4809" s="16" t="n">
        <v>623</v>
      </c>
      <c r="F4809" s="17" t="n">
        <v>0</v>
      </c>
      <c r="G4809" s="16" t="n">
        <v>623</v>
      </c>
      <c r="I4809" s="1" t="str">
        <f aca="false">INDEX(Products!$C$2:$C$51,MATCH(C4809,Products!$A$2:$A$51,0))</f>
        <v>Beauty &amp; Personal Care</v>
      </c>
      <c r="J4809" s="1" t="str">
        <f aca="false">INDEX(Orders!$E$2:$E$8001,MATCH(B4809,Orders!$A$2:$A$8001,0))</f>
        <v>Delivered</v>
      </c>
      <c r="K4809" s="1" t="str">
        <f aca="false">LEFT(INDEX(Orders!$C$2:$C$8001,MATCH(B4809,Orders!$A$2:$A$8001,0)),7)</f>
        <v>2024-09</v>
      </c>
    </row>
    <row r="4810" customFormat="false" ht="15" hidden="false" customHeight="true" outlineLevel="0" collapsed="false">
      <c r="A4810" s="1" t="s">
        <v>15280</v>
      </c>
      <c r="B4810" s="1" t="s">
        <v>4758</v>
      </c>
      <c r="C4810" s="1" t="s">
        <v>1995</v>
      </c>
      <c r="D4810" s="1" t="n">
        <v>1</v>
      </c>
      <c r="E4810" s="16" t="n">
        <v>2914.27</v>
      </c>
      <c r="F4810" s="17" t="n">
        <v>0.05</v>
      </c>
      <c r="G4810" s="16" t="n">
        <v>2768.56</v>
      </c>
      <c r="I4810" s="1" t="str">
        <f aca="false">INDEX(Products!$C$2:$C$51,MATCH(C4810,Products!$A$2:$A$51,0))</f>
        <v>Sports &amp; Fitness</v>
      </c>
      <c r="J4810" s="1" t="str">
        <f aca="false">INDEX(Orders!$E$2:$E$8001,MATCH(B4810,Orders!$A$2:$A$8001,0))</f>
        <v>Delivered</v>
      </c>
      <c r="K4810" s="1" t="str">
        <f aca="false">LEFT(INDEX(Orders!$C$2:$C$8001,MATCH(B4810,Orders!$A$2:$A$8001,0)),7)</f>
        <v>2024-08</v>
      </c>
    </row>
    <row r="4811" customFormat="false" ht="15" hidden="false" customHeight="true" outlineLevel="0" collapsed="false">
      <c r="A4811" s="1" t="s">
        <v>15281</v>
      </c>
      <c r="B4811" s="1" t="s">
        <v>4759</v>
      </c>
      <c r="C4811" s="1" t="s">
        <v>1943</v>
      </c>
      <c r="D4811" s="1" t="n">
        <v>2</v>
      </c>
      <c r="E4811" s="16" t="n">
        <v>1250.54</v>
      </c>
      <c r="F4811" s="17" t="n">
        <v>0.05</v>
      </c>
      <c r="G4811" s="16" t="n">
        <v>2376.03</v>
      </c>
      <c r="I4811" s="1" t="str">
        <f aca="false">INDEX(Products!$C$2:$C$51,MATCH(C4811,Products!$A$2:$A$51,0))</f>
        <v>Fashion</v>
      </c>
      <c r="J4811" s="1" t="str">
        <f aca="false">INDEX(Orders!$E$2:$E$8001,MATCH(B4811,Orders!$A$2:$A$8001,0))</f>
        <v>Delivered</v>
      </c>
      <c r="K4811" s="1" t="str">
        <f aca="false">LEFT(INDEX(Orders!$C$2:$C$8001,MATCH(B4811,Orders!$A$2:$A$8001,0)),7)</f>
        <v>2025-10</v>
      </c>
    </row>
    <row r="4812" customFormat="false" ht="15" hidden="false" customHeight="true" outlineLevel="0" collapsed="false">
      <c r="A4812" s="1" t="s">
        <v>15282</v>
      </c>
      <c r="B4812" s="1" t="s">
        <v>4760</v>
      </c>
      <c r="C4812" s="1" t="s">
        <v>1930</v>
      </c>
      <c r="D4812" s="1" t="n">
        <v>3</v>
      </c>
      <c r="E4812" s="16" t="n">
        <v>2398.35</v>
      </c>
      <c r="F4812" s="17" t="n">
        <v>0</v>
      </c>
      <c r="G4812" s="16" t="n">
        <v>7195.05</v>
      </c>
      <c r="I4812" s="1" t="str">
        <f aca="false">INDEX(Products!$C$2:$C$51,MATCH(C4812,Products!$A$2:$A$51,0))</f>
        <v>Electronics</v>
      </c>
      <c r="J4812" s="1" t="str">
        <f aca="false">INDEX(Orders!$E$2:$E$8001,MATCH(B4812,Orders!$A$2:$A$8001,0))</f>
        <v>Delivered</v>
      </c>
      <c r="K4812" s="1" t="str">
        <f aca="false">LEFT(INDEX(Orders!$C$2:$C$8001,MATCH(B4812,Orders!$A$2:$A$8001,0)),7)</f>
        <v>2024-09</v>
      </c>
    </row>
    <row r="4813" customFormat="false" ht="15" hidden="false" customHeight="true" outlineLevel="0" collapsed="false">
      <c r="A4813" s="1" t="s">
        <v>15283</v>
      </c>
      <c r="B4813" s="1" t="s">
        <v>4761</v>
      </c>
      <c r="C4813" s="1" t="s">
        <v>1976</v>
      </c>
      <c r="D4813" s="1" t="n">
        <v>1</v>
      </c>
      <c r="E4813" s="16" t="n">
        <v>1603.35</v>
      </c>
      <c r="F4813" s="17" t="n">
        <v>0</v>
      </c>
      <c r="G4813" s="16" t="n">
        <v>1603.35</v>
      </c>
      <c r="I4813" s="1" t="str">
        <f aca="false">INDEX(Products!$C$2:$C$51,MATCH(C4813,Products!$A$2:$A$51,0))</f>
        <v>Beauty &amp; Personal Care</v>
      </c>
      <c r="J4813" s="1" t="str">
        <f aca="false">INDEX(Orders!$E$2:$E$8001,MATCH(B4813,Orders!$A$2:$A$8001,0))</f>
        <v>Delivered</v>
      </c>
      <c r="K4813" s="1" t="str">
        <f aca="false">LEFT(INDEX(Orders!$C$2:$C$8001,MATCH(B4813,Orders!$A$2:$A$8001,0)),7)</f>
        <v>2025-02</v>
      </c>
    </row>
    <row r="4814" customFormat="false" ht="15" hidden="false" customHeight="true" outlineLevel="0" collapsed="false">
      <c r="A4814" s="1" t="s">
        <v>15284</v>
      </c>
      <c r="B4814" s="1" t="s">
        <v>4761</v>
      </c>
      <c r="C4814" s="1" t="s">
        <v>1930</v>
      </c>
      <c r="D4814" s="1" t="n">
        <v>1</v>
      </c>
      <c r="E4814" s="16" t="n">
        <v>2398.35</v>
      </c>
      <c r="F4814" s="17" t="n">
        <v>0</v>
      </c>
      <c r="G4814" s="16" t="n">
        <v>2398.35</v>
      </c>
      <c r="I4814" s="1" t="str">
        <f aca="false">INDEX(Products!$C$2:$C$51,MATCH(C4814,Products!$A$2:$A$51,0))</f>
        <v>Electronics</v>
      </c>
      <c r="J4814" s="1" t="str">
        <f aca="false">INDEX(Orders!$E$2:$E$8001,MATCH(B4814,Orders!$A$2:$A$8001,0))</f>
        <v>Delivered</v>
      </c>
      <c r="K4814" s="1" t="str">
        <f aca="false">LEFT(INDEX(Orders!$C$2:$C$8001,MATCH(B4814,Orders!$A$2:$A$8001,0)),7)</f>
        <v>2025-02</v>
      </c>
    </row>
    <row r="4815" customFormat="false" ht="15" hidden="false" customHeight="true" outlineLevel="0" collapsed="false">
      <c r="A4815" s="1" t="s">
        <v>15285</v>
      </c>
      <c r="B4815" s="1" t="s">
        <v>4762</v>
      </c>
      <c r="C4815" s="1" t="s">
        <v>1997</v>
      </c>
      <c r="D4815" s="1" t="n">
        <v>1</v>
      </c>
      <c r="E4815" s="16" t="n">
        <v>311.15</v>
      </c>
      <c r="F4815" s="17" t="n">
        <v>0.2</v>
      </c>
      <c r="G4815" s="16" t="n">
        <v>248.92</v>
      </c>
      <c r="I4815" s="1" t="str">
        <f aca="false">INDEX(Products!$C$2:$C$51,MATCH(C4815,Products!$A$2:$A$51,0))</f>
        <v>Sports &amp; Fitness</v>
      </c>
      <c r="J4815" s="1" t="str">
        <f aca="false">INDEX(Orders!$E$2:$E$8001,MATCH(B4815,Orders!$A$2:$A$8001,0))</f>
        <v>Delivered</v>
      </c>
      <c r="K4815" s="1" t="str">
        <f aca="false">LEFT(INDEX(Orders!$C$2:$C$8001,MATCH(B4815,Orders!$A$2:$A$8001,0)),7)</f>
        <v>2024-11</v>
      </c>
    </row>
    <row r="4816" customFormat="false" ht="15" hidden="false" customHeight="true" outlineLevel="0" collapsed="false">
      <c r="A4816" s="1" t="s">
        <v>15286</v>
      </c>
      <c r="B4816" s="1" t="s">
        <v>4762</v>
      </c>
      <c r="C4816" s="1" t="s">
        <v>1995</v>
      </c>
      <c r="D4816" s="1" t="n">
        <v>1</v>
      </c>
      <c r="E4816" s="16" t="n">
        <v>2914.27</v>
      </c>
      <c r="F4816" s="17" t="n">
        <v>0</v>
      </c>
      <c r="G4816" s="16" t="n">
        <v>2914.27</v>
      </c>
      <c r="I4816" s="1" t="str">
        <f aca="false">INDEX(Products!$C$2:$C$51,MATCH(C4816,Products!$A$2:$A$51,0))</f>
        <v>Sports &amp; Fitness</v>
      </c>
      <c r="J4816" s="1" t="str">
        <f aca="false">INDEX(Orders!$E$2:$E$8001,MATCH(B4816,Orders!$A$2:$A$8001,0))</f>
        <v>Delivered</v>
      </c>
      <c r="K4816" s="1" t="str">
        <f aca="false">LEFT(INDEX(Orders!$C$2:$C$8001,MATCH(B4816,Orders!$A$2:$A$8001,0)),7)</f>
        <v>2024-11</v>
      </c>
    </row>
    <row r="4817" customFormat="false" ht="15" hidden="false" customHeight="true" outlineLevel="0" collapsed="false">
      <c r="A4817" s="1" t="s">
        <v>15287</v>
      </c>
      <c r="B4817" s="1" t="s">
        <v>4762</v>
      </c>
      <c r="C4817" s="1" t="s">
        <v>1931</v>
      </c>
      <c r="D4817" s="1" t="n">
        <v>2</v>
      </c>
      <c r="E4817" s="16" t="n">
        <v>1111.28</v>
      </c>
      <c r="F4817" s="17" t="n">
        <v>0</v>
      </c>
      <c r="G4817" s="16" t="n">
        <v>2222.56</v>
      </c>
      <c r="I4817" s="1" t="str">
        <f aca="false">INDEX(Products!$C$2:$C$51,MATCH(C4817,Products!$A$2:$A$51,0))</f>
        <v>Electronics</v>
      </c>
      <c r="J4817" s="1" t="str">
        <f aca="false">INDEX(Orders!$E$2:$E$8001,MATCH(B4817,Orders!$A$2:$A$8001,0))</f>
        <v>Delivered</v>
      </c>
      <c r="K4817" s="1" t="str">
        <f aca="false">LEFT(INDEX(Orders!$C$2:$C$8001,MATCH(B4817,Orders!$A$2:$A$8001,0)),7)</f>
        <v>2024-11</v>
      </c>
    </row>
    <row r="4818" customFormat="false" ht="15" hidden="false" customHeight="true" outlineLevel="0" collapsed="false">
      <c r="A4818" s="1" t="s">
        <v>15288</v>
      </c>
      <c r="B4818" s="1" t="s">
        <v>4763</v>
      </c>
      <c r="C4818" s="1" t="s">
        <v>1975</v>
      </c>
      <c r="D4818" s="1" t="n">
        <v>2</v>
      </c>
      <c r="E4818" s="16" t="n">
        <v>862.99</v>
      </c>
      <c r="F4818" s="17" t="n">
        <v>0</v>
      </c>
      <c r="G4818" s="16" t="n">
        <v>1725.98</v>
      </c>
      <c r="I4818" s="1" t="str">
        <f aca="false">INDEX(Products!$C$2:$C$51,MATCH(C4818,Products!$A$2:$A$51,0))</f>
        <v>Beauty &amp; Personal Care</v>
      </c>
      <c r="J4818" s="1" t="str">
        <f aca="false">INDEX(Orders!$E$2:$E$8001,MATCH(B4818,Orders!$A$2:$A$8001,0))</f>
        <v>Delivered</v>
      </c>
      <c r="K4818" s="1" t="str">
        <f aca="false">LEFT(INDEX(Orders!$C$2:$C$8001,MATCH(B4818,Orders!$A$2:$A$8001,0)),7)</f>
        <v>2025-12</v>
      </c>
    </row>
    <row r="4819" customFormat="false" ht="15" hidden="false" customHeight="true" outlineLevel="0" collapsed="false">
      <c r="A4819" s="1" t="s">
        <v>15289</v>
      </c>
      <c r="B4819" s="1" t="s">
        <v>4764</v>
      </c>
      <c r="C4819" s="1" t="s">
        <v>2006</v>
      </c>
      <c r="D4819" s="1" t="n">
        <v>1</v>
      </c>
      <c r="E4819" s="16" t="n">
        <v>482.17</v>
      </c>
      <c r="F4819" s="17" t="n">
        <v>0</v>
      </c>
      <c r="G4819" s="16" t="n">
        <v>482.17</v>
      </c>
      <c r="I4819" s="1" t="str">
        <f aca="false">INDEX(Products!$C$2:$C$51,MATCH(C4819,Products!$A$2:$A$51,0))</f>
        <v>Books &amp; Stationery</v>
      </c>
      <c r="J4819" s="1" t="str">
        <f aca="false">INDEX(Orders!$E$2:$E$8001,MATCH(B4819,Orders!$A$2:$A$8001,0))</f>
        <v>Delivered</v>
      </c>
      <c r="K4819" s="1" t="str">
        <f aca="false">LEFT(INDEX(Orders!$C$2:$C$8001,MATCH(B4819,Orders!$A$2:$A$8001,0)),7)</f>
        <v>2025-02</v>
      </c>
    </row>
    <row r="4820" customFormat="false" ht="15" hidden="false" customHeight="true" outlineLevel="0" collapsed="false">
      <c r="A4820" s="1" t="s">
        <v>15290</v>
      </c>
      <c r="B4820" s="1" t="s">
        <v>4764</v>
      </c>
      <c r="C4820" s="1" t="s">
        <v>1930</v>
      </c>
      <c r="D4820" s="1" t="n">
        <v>2</v>
      </c>
      <c r="E4820" s="16" t="n">
        <v>2398.35</v>
      </c>
      <c r="F4820" s="17" t="n">
        <v>0</v>
      </c>
      <c r="G4820" s="16" t="n">
        <v>4796.7</v>
      </c>
      <c r="I4820" s="1" t="str">
        <f aca="false">INDEX(Products!$C$2:$C$51,MATCH(C4820,Products!$A$2:$A$51,0))</f>
        <v>Electronics</v>
      </c>
      <c r="J4820" s="1" t="str">
        <f aca="false">INDEX(Orders!$E$2:$E$8001,MATCH(B4820,Orders!$A$2:$A$8001,0))</f>
        <v>Delivered</v>
      </c>
      <c r="K4820" s="1" t="str">
        <f aca="false">LEFT(INDEX(Orders!$C$2:$C$8001,MATCH(B4820,Orders!$A$2:$A$8001,0)),7)</f>
        <v>2025-02</v>
      </c>
    </row>
    <row r="4821" customFormat="false" ht="15" hidden="false" customHeight="true" outlineLevel="0" collapsed="false">
      <c r="A4821" s="1" t="s">
        <v>15291</v>
      </c>
      <c r="B4821" s="1" t="s">
        <v>4764</v>
      </c>
      <c r="C4821" s="1" t="s">
        <v>2007</v>
      </c>
      <c r="D4821" s="1" t="n">
        <v>1</v>
      </c>
      <c r="E4821" s="16" t="n">
        <v>750.27</v>
      </c>
      <c r="F4821" s="17" t="n">
        <v>0.1</v>
      </c>
      <c r="G4821" s="16" t="n">
        <v>675.24</v>
      </c>
      <c r="I4821" s="1" t="str">
        <f aca="false">INDEX(Products!$C$2:$C$51,MATCH(C4821,Products!$A$2:$A$51,0))</f>
        <v>Books &amp; Stationery</v>
      </c>
      <c r="J4821" s="1" t="str">
        <f aca="false">INDEX(Orders!$E$2:$E$8001,MATCH(B4821,Orders!$A$2:$A$8001,0))</f>
        <v>Delivered</v>
      </c>
      <c r="K4821" s="1" t="str">
        <f aca="false">LEFT(INDEX(Orders!$C$2:$C$8001,MATCH(B4821,Orders!$A$2:$A$8001,0)),7)</f>
        <v>2025-02</v>
      </c>
    </row>
    <row r="4822" customFormat="false" ht="15" hidden="false" customHeight="true" outlineLevel="0" collapsed="false">
      <c r="A4822" s="1" t="s">
        <v>15292</v>
      </c>
      <c r="B4822" s="1" t="s">
        <v>4764</v>
      </c>
      <c r="C4822" s="1" t="s">
        <v>1971</v>
      </c>
      <c r="D4822" s="1" t="n">
        <v>1</v>
      </c>
      <c r="E4822" s="16" t="n">
        <v>2073.63</v>
      </c>
      <c r="F4822" s="17" t="n">
        <v>0.1</v>
      </c>
      <c r="G4822" s="16" t="n">
        <v>1866.27</v>
      </c>
      <c r="I4822" s="1" t="str">
        <f aca="false">INDEX(Products!$C$2:$C$51,MATCH(C4822,Products!$A$2:$A$51,0))</f>
        <v>Home &amp; Kitchen</v>
      </c>
      <c r="J4822" s="1" t="str">
        <f aca="false">INDEX(Orders!$E$2:$E$8001,MATCH(B4822,Orders!$A$2:$A$8001,0))</f>
        <v>Delivered</v>
      </c>
      <c r="K4822" s="1" t="str">
        <f aca="false">LEFT(INDEX(Orders!$C$2:$C$8001,MATCH(B4822,Orders!$A$2:$A$8001,0)),7)</f>
        <v>2025-02</v>
      </c>
    </row>
    <row r="4823" customFormat="false" ht="15" hidden="false" customHeight="true" outlineLevel="0" collapsed="false">
      <c r="A4823" s="1" t="s">
        <v>15293</v>
      </c>
      <c r="B4823" s="1" t="s">
        <v>4764</v>
      </c>
      <c r="C4823" s="1" t="s">
        <v>1955</v>
      </c>
      <c r="D4823" s="1" t="n">
        <v>3</v>
      </c>
      <c r="E4823" s="16" t="n">
        <v>3340.76</v>
      </c>
      <c r="F4823" s="17" t="n">
        <v>0.15</v>
      </c>
      <c r="G4823" s="16" t="n">
        <v>8518.94</v>
      </c>
      <c r="I4823" s="1" t="str">
        <f aca="false">INDEX(Products!$C$2:$C$51,MATCH(C4823,Products!$A$2:$A$51,0))</f>
        <v>Home &amp; Kitchen</v>
      </c>
      <c r="J4823" s="1" t="str">
        <f aca="false">INDEX(Orders!$E$2:$E$8001,MATCH(B4823,Orders!$A$2:$A$8001,0))</f>
        <v>Delivered</v>
      </c>
      <c r="K4823" s="1" t="str">
        <f aca="false">LEFT(INDEX(Orders!$C$2:$C$8001,MATCH(B4823,Orders!$A$2:$A$8001,0)),7)</f>
        <v>2025-02</v>
      </c>
    </row>
    <row r="4824" customFormat="false" ht="15" hidden="false" customHeight="true" outlineLevel="0" collapsed="false">
      <c r="A4824" s="1" t="s">
        <v>15294</v>
      </c>
      <c r="B4824" s="1" t="s">
        <v>4765</v>
      </c>
      <c r="C4824" s="1" t="s">
        <v>1937</v>
      </c>
      <c r="D4824" s="1" t="n">
        <v>2</v>
      </c>
      <c r="E4824" s="16" t="n">
        <v>1364.75</v>
      </c>
      <c r="F4824" s="17" t="n">
        <v>0.05</v>
      </c>
      <c r="G4824" s="16" t="n">
        <v>2593.02</v>
      </c>
      <c r="I4824" s="1" t="str">
        <f aca="false">INDEX(Products!$C$2:$C$51,MATCH(C4824,Products!$A$2:$A$51,0))</f>
        <v>Fashion</v>
      </c>
      <c r="J4824" s="1" t="str">
        <f aca="false">INDEX(Orders!$E$2:$E$8001,MATCH(B4824,Orders!$A$2:$A$8001,0))</f>
        <v>Returned</v>
      </c>
      <c r="K4824" s="1" t="str">
        <f aca="false">LEFT(INDEX(Orders!$C$2:$C$8001,MATCH(B4824,Orders!$A$2:$A$8001,0)),7)</f>
        <v>2024-06</v>
      </c>
    </row>
    <row r="4825" customFormat="false" ht="15" hidden="false" customHeight="true" outlineLevel="0" collapsed="false">
      <c r="A4825" s="1" t="s">
        <v>15295</v>
      </c>
      <c r="B4825" s="1" t="s">
        <v>4765</v>
      </c>
      <c r="C4825" s="1" t="s">
        <v>1935</v>
      </c>
      <c r="D4825" s="1" t="n">
        <v>1</v>
      </c>
      <c r="E4825" s="16" t="n">
        <v>14558.72</v>
      </c>
      <c r="F4825" s="17" t="n">
        <v>0</v>
      </c>
      <c r="G4825" s="16" t="n">
        <v>14558.72</v>
      </c>
      <c r="I4825" s="1" t="str">
        <f aca="false">INDEX(Products!$C$2:$C$51,MATCH(C4825,Products!$A$2:$A$51,0))</f>
        <v>Electronics</v>
      </c>
      <c r="J4825" s="1" t="str">
        <f aca="false">INDEX(Orders!$E$2:$E$8001,MATCH(B4825,Orders!$A$2:$A$8001,0))</f>
        <v>Returned</v>
      </c>
      <c r="K4825" s="1" t="str">
        <f aca="false">LEFT(INDEX(Orders!$C$2:$C$8001,MATCH(B4825,Orders!$A$2:$A$8001,0)),7)</f>
        <v>2024-06</v>
      </c>
    </row>
    <row r="4826" customFormat="false" ht="15" hidden="false" customHeight="true" outlineLevel="0" collapsed="false">
      <c r="A4826" s="1" t="s">
        <v>15296</v>
      </c>
      <c r="B4826" s="1" t="s">
        <v>4766</v>
      </c>
      <c r="C4826" s="1" t="s">
        <v>1975</v>
      </c>
      <c r="D4826" s="1" t="n">
        <v>2</v>
      </c>
      <c r="E4826" s="16" t="n">
        <v>862.99</v>
      </c>
      <c r="F4826" s="17" t="n">
        <v>0</v>
      </c>
      <c r="G4826" s="16" t="n">
        <v>1725.98</v>
      </c>
      <c r="I4826" s="1" t="str">
        <f aca="false">INDEX(Products!$C$2:$C$51,MATCH(C4826,Products!$A$2:$A$51,0))</f>
        <v>Beauty &amp; Personal Care</v>
      </c>
      <c r="J4826" s="1" t="str">
        <f aca="false">INDEX(Orders!$E$2:$E$8001,MATCH(B4826,Orders!$A$2:$A$8001,0))</f>
        <v>Delivered</v>
      </c>
      <c r="K4826" s="1" t="str">
        <f aca="false">LEFT(INDEX(Orders!$C$2:$C$8001,MATCH(B4826,Orders!$A$2:$A$8001,0)),7)</f>
        <v>2025-05</v>
      </c>
    </row>
    <row r="4827" customFormat="false" ht="15" hidden="false" customHeight="true" outlineLevel="0" collapsed="false">
      <c r="A4827" s="1" t="s">
        <v>15297</v>
      </c>
      <c r="B4827" s="1" t="s">
        <v>4766</v>
      </c>
      <c r="C4827" s="1" t="s">
        <v>1940</v>
      </c>
      <c r="D4827" s="1" t="n">
        <v>1</v>
      </c>
      <c r="E4827" s="16" t="n">
        <v>2374.52</v>
      </c>
      <c r="F4827" s="17" t="n">
        <v>0.15</v>
      </c>
      <c r="G4827" s="16" t="n">
        <v>2018.34</v>
      </c>
      <c r="I4827" s="1" t="str">
        <f aca="false">INDEX(Products!$C$2:$C$51,MATCH(C4827,Products!$A$2:$A$51,0))</f>
        <v>Fashion</v>
      </c>
      <c r="J4827" s="1" t="str">
        <f aca="false">INDEX(Orders!$E$2:$E$8001,MATCH(B4827,Orders!$A$2:$A$8001,0))</f>
        <v>Delivered</v>
      </c>
      <c r="K4827" s="1" t="str">
        <f aca="false">LEFT(INDEX(Orders!$C$2:$C$8001,MATCH(B4827,Orders!$A$2:$A$8001,0)),7)</f>
        <v>2025-05</v>
      </c>
    </row>
    <row r="4828" customFormat="false" ht="15" hidden="false" customHeight="true" outlineLevel="0" collapsed="false">
      <c r="A4828" s="1" t="s">
        <v>15298</v>
      </c>
      <c r="B4828" s="1" t="s">
        <v>4766</v>
      </c>
      <c r="C4828" s="1" t="s">
        <v>1953</v>
      </c>
      <c r="D4828" s="1" t="n">
        <v>1</v>
      </c>
      <c r="E4828" s="16" t="n">
        <v>4914.12</v>
      </c>
      <c r="F4828" s="17" t="n">
        <v>0.15</v>
      </c>
      <c r="G4828" s="16" t="n">
        <v>4177</v>
      </c>
      <c r="I4828" s="1" t="str">
        <f aca="false">INDEX(Products!$C$2:$C$51,MATCH(C4828,Products!$A$2:$A$51,0))</f>
        <v>Fashion</v>
      </c>
      <c r="J4828" s="1" t="str">
        <f aca="false">INDEX(Orders!$E$2:$E$8001,MATCH(B4828,Orders!$A$2:$A$8001,0))</f>
        <v>Delivered</v>
      </c>
      <c r="K4828" s="1" t="str">
        <f aca="false">LEFT(INDEX(Orders!$C$2:$C$8001,MATCH(B4828,Orders!$A$2:$A$8001,0)),7)</f>
        <v>2025-05</v>
      </c>
    </row>
    <row r="4829" customFormat="false" ht="15" hidden="false" customHeight="true" outlineLevel="0" collapsed="false">
      <c r="A4829" s="1" t="s">
        <v>15299</v>
      </c>
      <c r="B4829" s="1" t="s">
        <v>4767</v>
      </c>
      <c r="C4829" s="1" t="s">
        <v>2007</v>
      </c>
      <c r="D4829" s="1" t="n">
        <v>1</v>
      </c>
      <c r="E4829" s="16" t="n">
        <v>750.27</v>
      </c>
      <c r="F4829" s="17" t="n">
        <v>0.2</v>
      </c>
      <c r="G4829" s="16" t="n">
        <v>600.22</v>
      </c>
      <c r="I4829" s="1" t="str">
        <f aca="false">INDEX(Products!$C$2:$C$51,MATCH(C4829,Products!$A$2:$A$51,0))</f>
        <v>Books &amp; Stationery</v>
      </c>
      <c r="J4829" s="1" t="str">
        <f aca="false">INDEX(Orders!$E$2:$E$8001,MATCH(B4829,Orders!$A$2:$A$8001,0))</f>
        <v>Delivered</v>
      </c>
      <c r="K4829" s="1" t="str">
        <f aca="false">LEFT(INDEX(Orders!$C$2:$C$8001,MATCH(B4829,Orders!$A$2:$A$8001,0)),7)</f>
        <v>2025-12</v>
      </c>
    </row>
    <row r="4830" customFormat="false" ht="15" hidden="false" customHeight="true" outlineLevel="0" collapsed="false">
      <c r="A4830" s="1" t="s">
        <v>15300</v>
      </c>
      <c r="B4830" s="1" t="s">
        <v>4768</v>
      </c>
      <c r="C4830" s="1" t="s">
        <v>2006</v>
      </c>
      <c r="D4830" s="1" t="n">
        <v>1</v>
      </c>
      <c r="E4830" s="16" t="n">
        <v>482.17</v>
      </c>
      <c r="F4830" s="17" t="n">
        <v>0.05</v>
      </c>
      <c r="G4830" s="16" t="n">
        <v>458.06</v>
      </c>
      <c r="I4830" s="1" t="str">
        <f aca="false">INDEX(Products!$C$2:$C$51,MATCH(C4830,Products!$A$2:$A$51,0))</f>
        <v>Books &amp; Stationery</v>
      </c>
      <c r="J4830" s="1" t="str">
        <f aca="false">INDEX(Orders!$E$2:$E$8001,MATCH(B4830,Orders!$A$2:$A$8001,0))</f>
        <v>Delivered</v>
      </c>
      <c r="K4830" s="1" t="str">
        <f aca="false">LEFT(INDEX(Orders!$C$2:$C$8001,MATCH(B4830,Orders!$A$2:$A$8001,0)),7)</f>
        <v>2024-05</v>
      </c>
    </row>
    <row r="4831" customFormat="false" ht="15" hidden="false" customHeight="true" outlineLevel="0" collapsed="false">
      <c r="A4831" s="1" t="s">
        <v>15301</v>
      </c>
      <c r="B4831" s="1" t="s">
        <v>4768</v>
      </c>
      <c r="C4831" s="1" t="s">
        <v>1940</v>
      </c>
      <c r="D4831" s="1" t="n">
        <v>1</v>
      </c>
      <c r="E4831" s="16" t="n">
        <v>2374.52</v>
      </c>
      <c r="F4831" s="17" t="n">
        <v>0</v>
      </c>
      <c r="G4831" s="16" t="n">
        <v>2374.52</v>
      </c>
      <c r="I4831" s="1" t="str">
        <f aca="false">INDEX(Products!$C$2:$C$51,MATCH(C4831,Products!$A$2:$A$51,0))</f>
        <v>Fashion</v>
      </c>
      <c r="J4831" s="1" t="str">
        <f aca="false">INDEX(Orders!$E$2:$E$8001,MATCH(B4831,Orders!$A$2:$A$8001,0))</f>
        <v>Delivered</v>
      </c>
      <c r="K4831" s="1" t="str">
        <f aca="false">LEFT(INDEX(Orders!$C$2:$C$8001,MATCH(B4831,Orders!$A$2:$A$8001,0)),7)</f>
        <v>2024-05</v>
      </c>
    </row>
    <row r="4832" customFormat="false" ht="15" hidden="false" customHeight="true" outlineLevel="0" collapsed="false">
      <c r="A4832" s="1" t="s">
        <v>15302</v>
      </c>
      <c r="B4832" s="1" t="s">
        <v>4769</v>
      </c>
      <c r="C4832" s="1" t="s">
        <v>1997</v>
      </c>
      <c r="D4832" s="1" t="n">
        <v>2</v>
      </c>
      <c r="E4832" s="16" t="n">
        <v>311.15</v>
      </c>
      <c r="F4832" s="17" t="n">
        <v>0.05</v>
      </c>
      <c r="G4832" s="16" t="n">
        <v>591.18</v>
      </c>
      <c r="I4832" s="1" t="str">
        <f aca="false">INDEX(Products!$C$2:$C$51,MATCH(C4832,Products!$A$2:$A$51,0))</f>
        <v>Sports &amp; Fitness</v>
      </c>
      <c r="J4832" s="1" t="str">
        <f aca="false">INDEX(Orders!$E$2:$E$8001,MATCH(B4832,Orders!$A$2:$A$8001,0))</f>
        <v>Delivered</v>
      </c>
      <c r="K4832" s="1" t="str">
        <f aca="false">LEFT(INDEX(Orders!$C$2:$C$8001,MATCH(B4832,Orders!$A$2:$A$8001,0)),7)</f>
        <v>2025-04</v>
      </c>
    </row>
    <row r="4833" customFormat="false" ht="15" hidden="false" customHeight="true" outlineLevel="0" collapsed="false">
      <c r="A4833" s="1" t="s">
        <v>15303</v>
      </c>
      <c r="B4833" s="1" t="s">
        <v>4770</v>
      </c>
      <c r="C4833" s="1" t="s">
        <v>1959</v>
      </c>
      <c r="D4833" s="1" t="n">
        <v>2</v>
      </c>
      <c r="E4833" s="16" t="n">
        <v>2142.79</v>
      </c>
      <c r="F4833" s="17" t="n">
        <v>0</v>
      </c>
      <c r="G4833" s="16" t="n">
        <v>4285.58</v>
      </c>
      <c r="I4833" s="1" t="str">
        <f aca="false">INDEX(Products!$C$2:$C$51,MATCH(C4833,Products!$A$2:$A$51,0))</f>
        <v>Home &amp; Kitchen</v>
      </c>
      <c r="J4833" s="1" t="str">
        <f aca="false">INDEX(Orders!$E$2:$E$8001,MATCH(B4833,Orders!$A$2:$A$8001,0))</f>
        <v>Delivered</v>
      </c>
      <c r="K4833" s="1" t="str">
        <f aca="false">LEFT(INDEX(Orders!$C$2:$C$8001,MATCH(B4833,Orders!$A$2:$A$8001,0)),7)</f>
        <v>2025-01</v>
      </c>
    </row>
    <row r="4834" customFormat="false" ht="15" hidden="false" customHeight="true" outlineLevel="0" collapsed="false">
      <c r="A4834" s="1" t="s">
        <v>15304</v>
      </c>
      <c r="B4834" s="1" t="s">
        <v>4770</v>
      </c>
      <c r="C4834" s="1" t="s">
        <v>2007</v>
      </c>
      <c r="D4834" s="1" t="n">
        <v>1</v>
      </c>
      <c r="E4834" s="16" t="n">
        <v>750.27</v>
      </c>
      <c r="F4834" s="17" t="n">
        <v>0</v>
      </c>
      <c r="G4834" s="16" t="n">
        <v>750.27</v>
      </c>
      <c r="I4834" s="1" t="str">
        <f aca="false">INDEX(Products!$C$2:$C$51,MATCH(C4834,Products!$A$2:$A$51,0))</f>
        <v>Books &amp; Stationery</v>
      </c>
      <c r="J4834" s="1" t="str">
        <f aca="false">INDEX(Orders!$E$2:$E$8001,MATCH(B4834,Orders!$A$2:$A$8001,0))</f>
        <v>Delivered</v>
      </c>
      <c r="K4834" s="1" t="str">
        <f aca="false">LEFT(INDEX(Orders!$C$2:$C$8001,MATCH(B4834,Orders!$A$2:$A$8001,0)),7)</f>
        <v>2025-01</v>
      </c>
    </row>
    <row r="4835" customFormat="false" ht="15" hidden="false" customHeight="true" outlineLevel="0" collapsed="false">
      <c r="A4835" s="1" t="s">
        <v>15305</v>
      </c>
      <c r="B4835" s="1" t="s">
        <v>4771</v>
      </c>
      <c r="C4835" s="1" t="s">
        <v>1975</v>
      </c>
      <c r="D4835" s="1" t="n">
        <v>2</v>
      </c>
      <c r="E4835" s="16" t="n">
        <v>862.99</v>
      </c>
      <c r="F4835" s="17" t="n">
        <v>0.1</v>
      </c>
      <c r="G4835" s="16" t="n">
        <v>1553.38</v>
      </c>
      <c r="I4835" s="1" t="str">
        <f aca="false">INDEX(Products!$C$2:$C$51,MATCH(C4835,Products!$A$2:$A$51,0))</f>
        <v>Beauty &amp; Personal Care</v>
      </c>
      <c r="J4835" s="1" t="str">
        <f aca="false">INDEX(Orders!$E$2:$E$8001,MATCH(B4835,Orders!$A$2:$A$8001,0))</f>
        <v>Delivered</v>
      </c>
      <c r="K4835" s="1" t="str">
        <f aca="false">LEFT(INDEX(Orders!$C$2:$C$8001,MATCH(B4835,Orders!$A$2:$A$8001,0)),7)</f>
        <v>2024-11</v>
      </c>
    </row>
    <row r="4836" customFormat="false" ht="15" hidden="false" customHeight="true" outlineLevel="0" collapsed="false">
      <c r="A4836" s="1" t="s">
        <v>15306</v>
      </c>
      <c r="B4836" s="1" t="s">
        <v>4771</v>
      </c>
      <c r="C4836" s="1" t="s">
        <v>2006</v>
      </c>
      <c r="D4836" s="1" t="n">
        <v>1</v>
      </c>
      <c r="E4836" s="16" t="n">
        <v>482.17</v>
      </c>
      <c r="F4836" s="17" t="n">
        <v>0.05</v>
      </c>
      <c r="G4836" s="16" t="n">
        <v>458.06</v>
      </c>
      <c r="I4836" s="1" t="str">
        <f aca="false">INDEX(Products!$C$2:$C$51,MATCH(C4836,Products!$A$2:$A$51,0))</f>
        <v>Books &amp; Stationery</v>
      </c>
      <c r="J4836" s="1" t="str">
        <f aca="false">INDEX(Orders!$E$2:$E$8001,MATCH(B4836,Orders!$A$2:$A$8001,0))</f>
        <v>Delivered</v>
      </c>
      <c r="K4836" s="1" t="str">
        <f aca="false">LEFT(INDEX(Orders!$C$2:$C$8001,MATCH(B4836,Orders!$A$2:$A$8001,0)),7)</f>
        <v>2024-11</v>
      </c>
    </row>
    <row r="4837" customFormat="false" ht="15" hidden="false" customHeight="true" outlineLevel="0" collapsed="false">
      <c r="A4837" s="1" t="s">
        <v>15307</v>
      </c>
      <c r="B4837" s="1" t="s">
        <v>4772</v>
      </c>
      <c r="C4837" s="1" t="s">
        <v>2007</v>
      </c>
      <c r="D4837" s="1" t="n">
        <v>2</v>
      </c>
      <c r="E4837" s="16" t="n">
        <v>750.27</v>
      </c>
      <c r="F4837" s="17" t="n">
        <v>0</v>
      </c>
      <c r="G4837" s="16" t="n">
        <v>1500.54</v>
      </c>
      <c r="I4837" s="1" t="str">
        <f aca="false">INDEX(Products!$C$2:$C$51,MATCH(C4837,Products!$A$2:$A$51,0))</f>
        <v>Books &amp; Stationery</v>
      </c>
      <c r="J4837" s="1" t="str">
        <f aca="false">INDEX(Orders!$E$2:$E$8001,MATCH(B4837,Orders!$A$2:$A$8001,0))</f>
        <v>Cancelled</v>
      </c>
      <c r="K4837" s="1" t="str">
        <f aca="false">LEFT(INDEX(Orders!$C$2:$C$8001,MATCH(B4837,Orders!$A$2:$A$8001,0)),7)</f>
        <v>2025-10</v>
      </c>
    </row>
    <row r="4838" customFormat="false" ht="15" hidden="false" customHeight="true" outlineLevel="0" collapsed="false">
      <c r="A4838" s="1" t="s">
        <v>15308</v>
      </c>
      <c r="B4838" s="1" t="s">
        <v>4772</v>
      </c>
      <c r="C4838" s="1" t="s">
        <v>1940</v>
      </c>
      <c r="D4838" s="1" t="n">
        <v>3</v>
      </c>
      <c r="E4838" s="16" t="n">
        <v>2374.52</v>
      </c>
      <c r="F4838" s="17" t="n">
        <v>0</v>
      </c>
      <c r="G4838" s="16" t="n">
        <v>7123.56</v>
      </c>
      <c r="I4838" s="1" t="str">
        <f aca="false">INDEX(Products!$C$2:$C$51,MATCH(C4838,Products!$A$2:$A$51,0))</f>
        <v>Fashion</v>
      </c>
      <c r="J4838" s="1" t="str">
        <f aca="false">INDEX(Orders!$E$2:$E$8001,MATCH(B4838,Orders!$A$2:$A$8001,0))</f>
        <v>Cancelled</v>
      </c>
      <c r="K4838" s="1" t="str">
        <f aca="false">LEFT(INDEX(Orders!$C$2:$C$8001,MATCH(B4838,Orders!$A$2:$A$8001,0)),7)</f>
        <v>2025-10</v>
      </c>
    </row>
    <row r="4839" customFormat="false" ht="15" hidden="false" customHeight="true" outlineLevel="0" collapsed="false">
      <c r="A4839" s="1" t="s">
        <v>15309</v>
      </c>
      <c r="B4839" s="1" t="s">
        <v>4772</v>
      </c>
      <c r="C4839" s="1" t="s">
        <v>2006</v>
      </c>
      <c r="D4839" s="1" t="n">
        <v>1</v>
      </c>
      <c r="E4839" s="16" t="n">
        <v>482.17</v>
      </c>
      <c r="F4839" s="17" t="n">
        <v>0.15</v>
      </c>
      <c r="G4839" s="16" t="n">
        <v>409.84</v>
      </c>
      <c r="I4839" s="1" t="str">
        <f aca="false">INDEX(Products!$C$2:$C$51,MATCH(C4839,Products!$A$2:$A$51,0))</f>
        <v>Books &amp; Stationery</v>
      </c>
      <c r="J4839" s="1" t="str">
        <f aca="false">INDEX(Orders!$E$2:$E$8001,MATCH(B4839,Orders!$A$2:$A$8001,0))</f>
        <v>Cancelled</v>
      </c>
      <c r="K4839" s="1" t="str">
        <f aca="false">LEFT(INDEX(Orders!$C$2:$C$8001,MATCH(B4839,Orders!$A$2:$A$8001,0)),7)</f>
        <v>2025-10</v>
      </c>
    </row>
    <row r="4840" customFormat="false" ht="15" hidden="false" customHeight="true" outlineLevel="0" collapsed="false">
      <c r="A4840" s="1" t="s">
        <v>15310</v>
      </c>
      <c r="B4840" s="1" t="s">
        <v>4773</v>
      </c>
      <c r="C4840" s="1" t="s">
        <v>1933</v>
      </c>
      <c r="D4840" s="1" t="n">
        <v>1</v>
      </c>
      <c r="E4840" s="16" t="n">
        <v>7194.38</v>
      </c>
      <c r="F4840" s="17" t="n">
        <v>0</v>
      </c>
      <c r="G4840" s="16" t="n">
        <v>7194.38</v>
      </c>
      <c r="I4840" s="1" t="str">
        <f aca="false">INDEX(Products!$C$2:$C$51,MATCH(C4840,Products!$A$2:$A$51,0))</f>
        <v>Electronics</v>
      </c>
      <c r="J4840" s="1" t="str">
        <f aca="false">INDEX(Orders!$E$2:$E$8001,MATCH(B4840,Orders!$A$2:$A$8001,0))</f>
        <v>Delivered</v>
      </c>
      <c r="K4840" s="1" t="str">
        <f aca="false">LEFT(INDEX(Orders!$C$2:$C$8001,MATCH(B4840,Orders!$A$2:$A$8001,0)),7)</f>
        <v>2025-05</v>
      </c>
    </row>
    <row r="4841" customFormat="false" ht="15" hidden="false" customHeight="true" outlineLevel="0" collapsed="false">
      <c r="A4841" s="1" t="s">
        <v>15311</v>
      </c>
      <c r="B4841" s="1" t="s">
        <v>4773</v>
      </c>
      <c r="C4841" s="1" t="s">
        <v>1930</v>
      </c>
      <c r="D4841" s="1" t="n">
        <v>1</v>
      </c>
      <c r="E4841" s="16" t="n">
        <v>2398.35</v>
      </c>
      <c r="F4841" s="17" t="n">
        <v>0.05</v>
      </c>
      <c r="G4841" s="16" t="n">
        <v>2278.43</v>
      </c>
      <c r="I4841" s="1" t="str">
        <f aca="false">INDEX(Products!$C$2:$C$51,MATCH(C4841,Products!$A$2:$A$51,0))</f>
        <v>Electronics</v>
      </c>
      <c r="J4841" s="1" t="str">
        <f aca="false">INDEX(Orders!$E$2:$E$8001,MATCH(B4841,Orders!$A$2:$A$8001,0))</f>
        <v>Delivered</v>
      </c>
      <c r="K4841" s="1" t="str">
        <f aca="false">LEFT(INDEX(Orders!$C$2:$C$8001,MATCH(B4841,Orders!$A$2:$A$8001,0)),7)</f>
        <v>2025-05</v>
      </c>
    </row>
    <row r="4842" customFormat="false" ht="15" hidden="false" customHeight="true" outlineLevel="0" collapsed="false">
      <c r="A4842" s="1" t="s">
        <v>15312</v>
      </c>
      <c r="B4842" s="1" t="s">
        <v>4774</v>
      </c>
      <c r="C4842" s="1" t="s">
        <v>1935</v>
      </c>
      <c r="D4842" s="1" t="n">
        <v>3</v>
      </c>
      <c r="E4842" s="16" t="n">
        <v>14558.72</v>
      </c>
      <c r="F4842" s="17" t="n">
        <v>0.1</v>
      </c>
      <c r="G4842" s="16" t="n">
        <v>39308.54</v>
      </c>
      <c r="I4842" s="1" t="str">
        <f aca="false">INDEX(Products!$C$2:$C$51,MATCH(C4842,Products!$A$2:$A$51,0))</f>
        <v>Electronics</v>
      </c>
      <c r="J4842" s="1" t="str">
        <f aca="false">INDEX(Orders!$E$2:$E$8001,MATCH(B4842,Orders!$A$2:$A$8001,0))</f>
        <v>Delivered</v>
      </c>
      <c r="K4842" s="1" t="str">
        <f aca="false">LEFT(INDEX(Orders!$C$2:$C$8001,MATCH(B4842,Orders!$A$2:$A$8001,0)),7)</f>
        <v>2024-10</v>
      </c>
    </row>
    <row r="4843" customFormat="false" ht="15" hidden="false" customHeight="true" outlineLevel="0" collapsed="false">
      <c r="A4843" s="1" t="s">
        <v>15313</v>
      </c>
      <c r="B4843" s="1" t="s">
        <v>4775</v>
      </c>
      <c r="C4843" s="1" t="s">
        <v>1990</v>
      </c>
      <c r="D4843" s="1" t="n">
        <v>1</v>
      </c>
      <c r="E4843" s="16" t="n">
        <v>5311.32</v>
      </c>
      <c r="F4843" s="17" t="n">
        <v>0.2</v>
      </c>
      <c r="G4843" s="16" t="n">
        <v>4249.06</v>
      </c>
      <c r="I4843" s="1" t="str">
        <f aca="false">INDEX(Products!$C$2:$C$51,MATCH(C4843,Products!$A$2:$A$51,0))</f>
        <v>Sports &amp; Fitness</v>
      </c>
      <c r="J4843" s="1" t="str">
        <f aca="false">INDEX(Orders!$E$2:$E$8001,MATCH(B4843,Orders!$A$2:$A$8001,0))</f>
        <v>Delivered</v>
      </c>
      <c r="K4843" s="1" t="str">
        <f aca="false">LEFT(INDEX(Orders!$C$2:$C$8001,MATCH(B4843,Orders!$A$2:$A$8001,0)),7)</f>
        <v>2024-10</v>
      </c>
    </row>
    <row r="4844" customFormat="false" ht="15" hidden="false" customHeight="true" outlineLevel="0" collapsed="false">
      <c r="A4844" s="1" t="s">
        <v>15314</v>
      </c>
      <c r="B4844" s="1" t="s">
        <v>4775</v>
      </c>
      <c r="C4844" s="1" t="s">
        <v>1997</v>
      </c>
      <c r="D4844" s="1" t="n">
        <v>3</v>
      </c>
      <c r="E4844" s="16" t="n">
        <v>311.15</v>
      </c>
      <c r="F4844" s="17" t="n">
        <v>0.05</v>
      </c>
      <c r="G4844" s="16" t="n">
        <v>886.78</v>
      </c>
      <c r="I4844" s="1" t="str">
        <f aca="false">INDEX(Products!$C$2:$C$51,MATCH(C4844,Products!$A$2:$A$51,0))</f>
        <v>Sports &amp; Fitness</v>
      </c>
      <c r="J4844" s="1" t="str">
        <f aca="false">INDEX(Orders!$E$2:$E$8001,MATCH(B4844,Orders!$A$2:$A$8001,0))</f>
        <v>Delivered</v>
      </c>
      <c r="K4844" s="1" t="str">
        <f aca="false">LEFT(INDEX(Orders!$C$2:$C$8001,MATCH(B4844,Orders!$A$2:$A$8001,0)),7)</f>
        <v>2024-10</v>
      </c>
    </row>
    <row r="4845" customFormat="false" ht="15" hidden="false" customHeight="true" outlineLevel="0" collapsed="false">
      <c r="A4845" s="1" t="s">
        <v>15315</v>
      </c>
      <c r="B4845" s="1" t="s">
        <v>4775</v>
      </c>
      <c r="C4845" s="1" t="s">
        <v>2007</v>
      </c>
      <c r="D4845" s="1" t="n">
        <v>2</v>
      </c>
      <c r="E4845" s="16" t="n">
        <v>750.27</v>
      </c>
      <c r="F4845" s="17" t="n">
        <v>0.05</v>
      </c>
      <c r="G4845" s="16" t="n">
        <v>1425.51</v>
      </c>
      <c r="I4845" s="1" t="str">
        <f aca="false">INDEX(Products!$C$2:$C$51,MATCH(C4845,Products!$A$2:$A$51,0))</f>
        <v>Books &amp; Stationery</v>
      </c>
      <c r="J4845" s="1" t="str">
        <f aca="false">INDEX(Orders!$E$2:$E$8001,MATCH(B4845,Orders!$A$2:$A$8001,0))</f>
        <v>Delivered</v>
      </c>
      <c r="K4845" s="1" t="str">
        <f aca="false">LEFT(INDEX(Orders!$C$2:$C$8001,MATCH(B4845,Orders!$A$2:$A$8001,0)),7)</f>
        <v>2024-10</v>
      </c>
    </row>
    <row r="4846" customFormat="false" ht="15" hidden="false" customHeight="true" outlineLevel="0" collapsed="false">
      <c r="A4846" s="1" t="s">
        <v>15316</v>
      </c>
      <c r="B4846" s="1" t="s">
        <v>4776</v>
      </c>
      <c r="C4846" s="1" t="s">
        <v>1930</v>
      </c>
      <c r="D4846" s="1" t="n">
        <v>3</v>
      </c>
      <c r="E4846" s="16" t="n">
        <v>2398.35</v>
      </c>
      <c r="F4846" s="17" t="n">
        <v>0</v>
      </c>
      <c r="G4846" s="16" t="n">
        <v>7195.05</v>
      </c>
      <c r="I4846" s="1" t="str">
        <f aca="false">INDEX(Products!$C$2:$C$51,MATCH(C4846,Products!$A$2:$A$51,0))</f>
        <v>Electronics</v>
      </c>
      <c r="J4846" s="1" t="str">
        <f aca="false">INDEX(Orders!$E$2:$E$8001,MATCH(B4846,Orders!$A$2:$A$8001,0))</f>
        <v>Returned</v>
      </c>
      <c r="K4846" s="1" t="str">
        <f aca="false">LEFT(INDEX(Orders!$C$2:$C$8001,MATCH(B4846,Orders!$A$2:$A$8001,0)),7)</f>
        <v>2025-03</v>
      </c>
    </row>
    <row r="4847" customFormat="false" ht="15" hidden="false" customHeight="true" outlineLevel="0" collapsed="false">
      <c r="A4847" s="1" t="s">
        <v>15317</v>
      </c>
      <c r="B4847" s="1" t="s">
        <v>4776</v>
      </c>
      <c r="C4847" s="1" t="s">
        <v>1940</v>
      </c>
      <c r="D4847" s="1" t="n">
        <v>1</v>
      </c>
      <c r="E4847" s="16" t="n">
        <v>2374.52</v>
      </c>
      <c r="F4847" s="17" t="n">
        <v>0</v>
      </c>
      <c r="G4847" s="16" t="n">
        <v>2374.52</v>
      </c>
      <c r="I4847" s="1" t="str">
        <f aca="false">INDEX(Products!$C$2:$C$51,MATCH(C4847,Products!$A$2:$A$51,0))</f>
        <v>Fashion</v>
      </c>
      <c r="J4847" s="1" t="str">
        <f aca="false">INDEX(Orders!$E$2:$E$8001,MATCH(B4847,Orders!$A$2:$A$8001,0))</f>
        <v>Returned</v>
      </c>
      <c r="K4847" s="1" t="str">
        <f aca="false">LEFT(INDEX(Orders!$C$2:$C$8001,MATCH(B4847,Orders!$A$2:$A$8001,0)),7)</f>
        <v>2025-03</v>
      </c>
    </row>
    <row r="4848" customFormat="false" ht="15" hidden="false" customHeight="true" outlineLevel="0" collapsed="false">
      <c r="A4848" s="1" t="s">
        <v>15318</v>
      </c>
      <c r="B4848" s="1" t="s">
        <v>4777</v>
      </c>
      <c r="C4848" s="1" t="s">
        <v>1920</v>
      </c>
      <c r="D4848" s="1" t="n">
        <v>2</v>
      </c>
      <c r="E4848" s="16" t="n">
        <v>4273.58</v>
      </c>
      <c r="F4848" s="17" t="n">
        <v>0</v>
      </c>
      <c r="G4848" s="16" t="n">
        <v>8547.16</v>
      </c>
      <c r="I4848" s="1" t="str">
        <f aca="false">INDEX(Products!$C$2:$C$51,MATCH(C4848,Products!$A$2:$A$51,0))</f>
        <v>Electronics</v>
      </c>
      <c r="J4848" s="1" t="str">
        <f aca="false">INDEX(Orders!$E$2:$E$8001,MATCH(B4848,Orders!$A$2:$A$8001,0))</f>
        <v>Delivered</v>
      </c>
      <c r="K4848" s="1" t="str">
        <f aca="false">LEFT(INDEX(Orders!$C$2:$C$8001,MATCH(B4848,Orders!$A$2:$A$8001,0)),7)</f>
        <v>2024-11</v>
      </c>
    </row>
    <row r="4849" customFormat="false" ht="15" hidden="false" customHeight="true" outlineLevel="0" collapsed="false">
      <c r="A4849" s="1" t="s">
        <v>15319</v>
      </c>
      <c r="B4849" s="1" t="s">
        <v>4777</v>
      </c>
      <c r="C4849" s="1" t="s">
        <v>1997</v>
      </c>
      <c r="D4849" s="1" t="n">
        <v>1</v>
      </c>
      <c r="E4849" s="16" t="n">
        <v>311.15</v>
      </c>
      <c r="F4849" s="17" t="n">
        <v>0.05</v>
      </c>
      <c r="G4849" s="16" t="n">
        <v>295.59</v>
      </c>
      <c r="I4849" s="1" t="str">
        <f aca="false">INDEX(Products!$C$2:$C$51,MATCH(C4849,Products!$A$2:$A$51,0))</f>
        <v>Sports &amp; Fitness</v>
      </c>
      <c r="J4849" s="1" t="str">
        <f aca="false">INDEX(Orders!$E$2:$E$8001,MATCH(B4849,Orders!$A$2:$A$8001,0))</f>
        <v>Delivered</v>
      </c>
      <c r="K4849" s="1" t="str">
        <f aca="false">LEFT(INDEX(Orders!$C$2:$C$8001,MATCH(B4849,Orders!$A$2:$A$8001,0)),7)</f>
        <v>2024-11</v>
      </c>
    </row>
    <row r="4850" customFormat="false" ht="15" hidden="false" customHeight="true" outlineLevel="0" collapsed="false">
      <c r="A4850" s="1" t="s">
        <v>15320</v>
      </c>
      <c r="B4850" s="1" t="s">
        <v>4778</v>
      </c>
      <c r="C4850" s="1" t="s">
        <v>1930</v>
      </c>
      <c r="D4850" s="1" t="n">
        <v>1</v>
      </c>
      <c r="E4850" s="16" t="n">
        <v>2398.35</v>
      </c>
      <c r="F4850" s="17" t="n">
        <v>0</v>
      </c>
      <c r="G4850" s="16" t="n">
        <v>2398.35</v>
      </c>
      <c r="I4850" s="1" t="str">
        <f aca="false">INDEX(Products!$C$2:$C$51,MATCH(C4850,Products!$A$2:$A$51,0))</f>
        <v>Electronics</v>
      </c>
      <c r="J4850" s="1" t="str">
        <f aca="false">INDEX(Orders!$E$2:$E$8001,MATCH(B4850,Orders!$A$2:$A$8001,0))</f>
        <v>Delivered</v>
      </c>
      <c r="K4850" s="1" t="str">
        <f aca="false">LEFT(INDEX(Orders!$C$2:$C$8001,MATCH(B4850,Orders!$A$2:$A$8001,0)),7)</f>
        <v>2025-12</v>
      </c>
    </row>
    <row r="4851" customFormat="false" ht="15" hidden="false" customHeight="true" outlineLevel="0" collapsed="false">
      <c r="A4851" s="1" t="s">
        <v>15321</v>
      </c>
      <c r="B4851" s="1" t="s">
        <v>4778</v>
      </c>
      <c r="C4851" s="1" t="s">
        <v>1990</v>
      </c>
      <c r="D4851" s="1" t="n">
        <v>1</v>
      </c>
      <c r="E4851" s="16" t="n">
        <v>5311.32</v>
      </c>
      <c r="F4851" s="17" t="n">
        <v>0.15</v>
      </c>
      <c r="G4851" s="16" t="n">
        <v>4514.62</v>
      </c>
      <c r="I4851" s="1" t="str">
        <f aca="false">INDEX(Products!$C$2:$C$51,MATCH(C4851,Products!$A$2:$A$51,0))</f>
        <v>Sports &amp; Fitness</v>
      </c>
      <c r="J4851" s="1" t="str">
        <f aca="false">INDEX(Orders!$E$2:$E$8001,MATCH(B4851,Orders!$A$2:$A$8001,0))</f>
        <v>Delivered</v>
      </c>
      <c r="K4851" s="1" t="str">
        <f aca="false">LEFT(INDEX(Orders!$C$2:$C$8001,MATCH(B4851,Orders!$A$2:$A$8001,0)),7)</f>
        <v>2025-12</v>
      </c>
    </row>
    <row r="4852" customFormat="false" ht="15" hidden="false" customHeight="true" outlineLevel="0" collapsed="false">
      <c r="A4852" s="1" t="s">
        <v>15322</v>
      </c>
      <c r="B4852" s="1" t="s">
        <v>4779</v>
      </c>
      <c r="C4852" s="1" t="s">
        <v>1979</v>
      </c>
      <c r="D4852" s="1" t="n">
        <v>1</v>
      </c>
      <c r="E4852" s="16" t="n">
        <v>623</v>
      </c>
      <c r="F4852" s="17" t="n">
        <v>0.05</v>
      </c>
      <c r="G4852" s="16" t="n">
        <v>591.85</v>
      </c>
      <c r="I4852" s="1" t="str">
        <f aca="false">INDEX(Products!$C$2:$C$51,MATCH(C4852,Products!$A$2:$A$51,0))</f>
        <v>Beauty &amp; Personal Care</v>
      </c>
      <c r="J4852" s="1" t="str">
        <f aca="false">INDEX(Orders!$E$2:$E$8001,MATCH(B4852,Orders!$A$2:$A$8001,0))</f>
        <v>Delivered</v>
      </c>
      <c r="K4852" s="1" t="str">
        <f aca="false">LEFT(INDEX(Orders!$C$2:$C$8001,MATCH(B4852,Orders!$A$2:$A$8001,0)),7)</f>
        <v>2025-10</v>
      </c>
    </row>
    <row r="4853" customFormat="false" ht="15" hidden="false" customHeight="true" outlineLevel="0" collapsed="false">
      <c r="A4853" s="1" t="s">
        <v>15323</v>
      </c>
      <c r="B4853" s="1" t="s">
        <v>4779</v>
      </c>
      <c r="C4853" s="1" t="s">
        <v>2007</v>
      </c>
      <c r="D4853" s="1" t="n">
        <v>1</v>
      </c>
      <c r="E4853" s="16" t="n">
        <v>750.27</v>
      </c>
      <c r="F4853" s="17" t="n">
        <v>0.05</v>
      </c>
      <c r="G4853" s="16" t="n">
        <v>712.76</v>
      </c>
      <c r="I4853" s="1" t="str">
        <f aca="false">INDEX(Products!$C$2:$C$51,MATCH(C4853,Products!$A$2:$A$51,0))</f>
        <v>Books &amp; Stationery</v>
      </c>
      <c r="J4853" s="1" t="str">
        <f aca="false">INDEX(Orders!$E$2:$E$8001,MATCH(B4853,Orders!$A$2:$A$8001,0))</f>
        <v>Delivered</v>
      </c>
      <c r="K4853" s="1" t="str">
        <f aca="false">LEFT(INDEX(Orders!$C$2:$C$8001,MATCH(B4853,Orders!$A$2:$A$8001,0)),7)</f>
        <v>2025-10</v>
      </c>
    </row>
    <row r="4854" customFormat="false" ht="15" hidden="false" customHeight="true" outlineLevel="0" collapsed="false">
      <c r="A4854" s="1" t="s">
        <v>15324</v>
      </c>
      <c r="B4854" s="1" t="s">
        <v>4779</v>
      </c>
      <c r="C4854" s="1" t="s">
        <v>1986</v>
      </c>
      <c r="D4854" s="1" t="n">
        <v>2</v>
      </c>
      <c r="E4854" s="16" t="n">
        <v>2871.85</v>
      </c>
      <c r="F4854" s="17" t="n">
        <v>0.1</v>
      </c>
      <c r="G4854" s="16" t="n">
        <v>5169.33</v>
      </c>
      <c r="I4854" s="1" t="str">
        <f aca="false">INDEX(Products!$C$2:$C$51,MATCH(C4854,Products!$A$2:$A$51,0))</f>
        <v>Beauty &amp; Personal Care</v>
      </c>
      <c r="J4854" s="1" t="str">
        <f aca="false">INDEX(Orders!$E$2:$E$8001,MATCH(B4854,Orders!$A$2:$A$8001,0))</f>
        <v>Delivered</v>
      </c>
      <c r="K4854" s="1" t="str">
        <f aca="false">LEFT(INDEX(Orders!$C$2:$C$8001,MATCH(B4854,Orders!$A$2:$A$8001,0)),7)</f>
        <v>2025-10</v>
      </c>
    </row>
    <row r="4855" customFormat="false" ht="15" hidden="false" customHeight="true" outlineLevel="0" collapsed="false">
      <c r="A4855" s="1" t="s">
        <v>15325</v>
      </c>
      <c r="B4855" s="1" t="s">
        <v>4780</v>
      </c>
      <c r="C4855" s="1" t="s">
        <v>1975</v>
      </c>
      <c r="D4855" s="1" t="n">
        <v>3</v>
      </c>
      <c r="E4855" s="16" t="n">
        <v>862.99</v>
      </c>
      <c r="F4855" s="17" t="n">
        <v>0.05</v>
      </c>
      <c r="G4855" s="16" t="n">
        <v>2459.52</v>
      </c>
      <c r="I4855" s="1" t="str">
        <f aca="false">INDEX(Products!$C$2:$C$51,MATCH(C4855,Products!$A$2:$A$51,0))</f>
        <v>Beauty &amp; Personal Care</v>
      </c>
      <c r="J4855" s="1" t="str">
        <f aca="false">INDEX(Orders!$E$2:$E$8001,MATCH(B4855,Orders!$A$2:$A$8001,0))</f>
        <v>Delivered</v>
      </c>
      <c r="K4855" s="1" t="str">
        <f aca="false">LEFT(INDEX(Orders!$C$2:$C$8001,MATCH(B4855,Orders!$A$2:$A$8001,0)),7)</f>
        <v>2025-10</v>
      </c>
    </row>
    <row r="4856" customFormat="false" ht="15" hidden="false" customHeight="true" outlineLevel="0" collapsed="false">
      <c r="A4856" s="1" t="s">
        <v>15326</v>
      </c>
      <c r="B4856" s="1" t="s">
        <v>4780</v>
      </c>
      <c r="C4856" s="1" t="s">
        <v>2007</v>
      </c>
      <c r="D4856" s="1" t="n">
        <v>3</v>
      </c>
      <c r="E4856" s="16" t="n">
        <v>750.27</v>
      </c>
      <c r="F4856" s="17" t="n">
        <v>0.05</v>
      </c>
      <c r="G4856" s="16" t="n">
        <v>2138.27</v>
      </c>
      <c r="I4856" s="1" t="str">
        <f aca="false">INDEX(Products!$C$2:$C$51,MATCH(C4856,Products!$A$2:$A$51,0))</f>
        <v>Books &amp; Stationery</v>
      </c>
      <c r="J4856" s="1" t="str">
        <f aca="false">INDEX(Orders!$E$2:$E$8001,MATCH(B4856,Orders!$A$2:$A$8001,0))</f>
        <v>Delivered</v>
      </c>
      <c r="K4856" s="1" t="str">
        <f aca="false">LEFT(INDEX(Orders!$C$2:$C$8001,MATCH(B4856,Orders!$A$2:$A$8001,0)),7)</f>
        <v>2025-10</v>
      </c>
    </row>
    <row r="4857" customFormat="false" ht="15" hidden="false" customHeight="true" outlineLevel="0" collapsed="false">
      <c r="A4857" s="1" t="s">
        <v>15327</v>
      </c>
      <c r="B4857" s="1" t="s">
        <v>4781</v>
      </c>
      <c r="C4857" s="1" t="s">
        <v>2006</v>
      </c>
      <c r="D4857" s="1" t="n">
        <v>2</v>
      </c>
      <c r="E4857" s="16" t="n">
        <v>482.17</v>
      </c>
      <c r="F4857" s="17" t="n">
        <v>0.1</v>
      </c>
      <c r="G4857" s="16" t="n">
        <v>867.91</v>
      </c>
      <c r="I4857" s="1" t="str">
        <f aca="false">INDEX(Products!$C$2:$C$51,MATCH(C4857,Products!$A$2:$A$51,0))</f>
        <v>Books &amp; Stationery</v>
      </c>
      <c r="J4857" s="1" t="str">
        <f aca="false">INDEX(Orders!$E$2:$E$8001,MATCH(B4857,Orders!$A$2:$A$8001,0))</f>
        <v>Delivered</v>
      </c>
      <c r="K4857" s="1" t="str">
        <f aca="false">LEFT(INDEX(Orders!$C$2:$C$8001,MATCH(B4857,Orders!$A$2:$A$8001,0)),7)</f>
        <v>2025-10</v>
      </c>
    </row>
    <row r="4858" customFormat="false" ht="15" hidden="false" customHeight="true" outlineLevel="0" collapsed="false">
      <c r="A4858" s="1" t="s">
        <v>15328</v>
      </c>
      <c r="B4858" s="1" t="s">
        <v>4782</v>
      </c>
      <c r="C4858" s="1" t="s">
        <v>1988</v>
      </c>
      <c r="D4858" s="1" t="n">
        <v>1</v>
      </c>
      <c r="E4858" s="16" t="n">
        <v>681.07</v>
      </c>
      <c r="F4858" s="17" t="n">
        <v>0</v>
      </c>
      <c r="G4858" s="16" t="n">
        <v>681.07</v>
      </c>
      <c r="I4858" s="1" t="str">
        <f aca="false">INDEX(Products!$C$2:$C$51,MATCH(C4858,Products!$A$2:$A$51,0))</f>
        <v>Sports &amp; Fitness</v>
      </c>
      <c r="J4858" s="1" t="str">
        <f aca="false">INDEX(Orders!$E$2:$E$8001,MATCH(B4858,Orders!$A$2:$A$8001,0))</f>
        <v>Delivered</v>
      </c>
      <c r="K4858" s="1" t="str">
        <f aca="false">LEFT(INDEX(Orders!$C$2:$C$8001,MATCH(B4858,Orders!$A$2:$A$8001,0)),7)</f>
        <v>2025-12</v>
      </c>
    </row>
    <row r="4859" customFormat="false" ht="15" hidden="false" customHeight="true" outlineLevel="0" collapsed="false">
      <c r="A4859" s="1" t="s">
        <v>15329</v>
      </c>
      <c r="B4859" s="1" t="s">
        <v>4783</v>
      </c>
      <c r="C4859" s="1" t="s">
        <v>1957</v>
      </c>
      <c r="D4859" s="1" t="n">
        <v>3</v>
      </c>
      <c r="E4859" s="16" t="n">
        <v>1469.28</v>
      </c>
      <c r="F4859" s="17" t="n">
        <v>0.1</v>
      </c>
      <c r="G4859" s="16" t="n">
        <v>3967.06</v>
      </c>
      <c r="I4859" s="1" t="str">
        <f aca="false">INDEX(Products!$C$2:$C$51,MATCH(C4859,Products!$A$2:$A$51,0))</f>
        <v>Home &amp; Kitchen</v>
      </c>
      <c r="J4859" s="1" t="str">
        <f aca="false">INDEX(Orders!$E$2:$E$8001,MATCH(B4859,Orders!$A$2:$A$8001,0))</f>
        <v>Delivered</v>
      </c>
      <c r="K4859" s="1" t="str">
        <f aca="false">LEFT(INDEX(Orders!$C$2:$C$8001,MATCH(B4859,Orders!$A$2:$A$8001,0)),7)</f>
        <v>2024-12</v>
      </c>
    </row>
    <row r="4860" customFormat="false" ht="15" hidden="false" customHeight="true" outlineLevel="0" collapsed="false">
      <c r="A4860" s="1" t="s">
        <v>15330</v>
      </c>
      <c r="B4860" s="1" t="s">
        <v>4783</v>
      </c>
      <c r="C4860" s="1" t="s">
        <v>1930</v>
      </c>
      <c r="D4860" s="1" t="n">
        <v>2</v>
      </c>
      <c r="E4860" s="16" t="n">
        <v>2398.35</v>
      </c>
      <c r="F4860" s="17" t="n">
        <v>0</v>
      </c>
      <c r="G4860" s="16" t="n">
        <v>4796.7</v>
      </c>
      <c r="I4860" s="1" t="str">
        <f aca="false">INDEX(Products!$C$2:$C$51,MATCH(C4860,Products!$A$2:$A$51,0))</f>
        <v>Electronics</v>
      </c>
      <c r="J4860" s="1" t="str">
        <f aca="false">INDEX(Orders!$E$2:$E$8001,MATCH(B4860,Orders!$A$2:$A$8001,0))</f>
        <v>Delivered</v>
      </c>
      <c r="K4860" s="1" t="str">
        <f aca="false">LEFT(INDEX(Orders!$C$2:$C$8001,MATCH(B4860,Orders!$A$2:$A$8001,0)),7)</f>
        <v>2024-12</v>
      </c>
    </row>
    <row r="4861" customFormat="false" ht="15" hidden="false" customHeight="true" outlineLevel="0" collapsed="false">
      <c r="A4861" s="1" t="s">
        <v>15331</v>
      </c>
      <c r="B4861" s="1" t="s">
        <v>4784</v>
      </c>
      <c r="C4861" s="1" t="s">
        <v>1920</v>
      </c>
      <c r="D4861" s="1" t="n">
        <v>1</v>
      </c>
      <c r="E4861" s="16" t="n">
        <v>4273.58</v>
      </c>
      <c r="F4861" s="17" t="n">
        <v>0</v>
      </c>
      <c r="G4861" s="16" t="n">
        <v>4273.58</v>
      </c>
      <c r="I4861" s="1" t="str">
        <f aca="false">INDEX(Products!$C$2:$C$51,MATCH(C4861,Products!$A$2:$A$51,0))</f>
        <v>Electronics</v>
      </c>
      <c r="J4861" s="1" t="str">
        <f aca="false">INDEX(Orders!$E$2:$E$8001,MATCH(B4861,Orders!$A$2:$A$8001,0))</f>
        <v>Delivered</v>
      </c>
      <c r="K4861" s="1" t="str">
        <f aca="false">LEFT(INDEX(Orders!$C$2:$C$8001,MATCH(B4861,Orders!$A$2:$A$8001,0)),7)</f>
        <v>2025-10</v>
      </c>
    </row>
    <row r="4862" customFormat="false" ht="15" hidden="false" customHeight="true" outlineLevel="0" collapsed="false">
      <c r="A4862" s="1" t="s">
        <v>15332</v>
      </c>
      <c r="B4862" s="1" t="s">
        <v>4784</v>
      </c>
      <c r="C4862" s="1" t="s">
        <v>1955</v>
      </c>
      <c r="D4862" s="1" t="n">
        <v>2</v>
      </c>
      <c r="E4862" s="16" t="n">
        <v>3340.76</v>
      </c>
      <c r="F4862" s="17" t="n">
        <v>0.15</v>
      </c>
      <c r="G4862" s="16" t="n">
        <v>5679.29</v>
      </c>
      <c r="I4862" s="1" t="str">
        <f aca="false">INDEX(Products!$C$2:$C$51,MATCH(C4862,Products!$A$2:$A$51,0))</f>
        <v>Home &amp; Kitchen</v>
      </c>
      <c r="J4862" s="1" t="str">
        <f aca="false">INDEX(Orders!$E$2:$E$8001,MATCH(B4862,Orders!$A$2:$A$8001,0))</f>
        <v>Delivered</v>
      </c>
      <c r="K4862" s="1" t="str">
        <f aca="false">LEFT(INDEX(Orders!$C$2:$C$8001,MATCH(B4862,Orders!$A$2:$A$8001,0)),7)</f>
        <v>2025-10</v>
      </c>
    </row>
    <row r="4863" customFormat="false" ht="15" hidden="false" customHeight="true" outlineLevel="0" collapsed="false">
      <c r="A4863" s="1" t="s">
        <v>15333</v>
      </c>
      <c r="B4863" s="1" t="s">
        <v>4784</v>
      </c>
      <c r="C4863" s="1" t="s">
        <v>1990</v>
      </c>
      <c r="D4863" s="1" t="n">
        <v>1</v>
      </c>
      <c r="E4863" s="16" t="n">
        <v>5311.32</v>
      </c>
      <c r="F4863" s="17" t="n">
        <v>0.05</v>
      </c>
      <c r="G4863" s="16" t="n">
        <v>5045.75</v>
      </c>
      <c r="I4863" s="1" t="str">
        <f aca="false">INDEX(Products!$C$2:$C$51,MATCH(C4863,Products!$A$2:$A$51,0))</f>
        <v>Sports &amp; Fitness</v>
      </c>
      <c r="J4863" s="1" t="str">
        <f aca="false">INDEX(Orders!$E$2:$E$8001,MATCH(B4863,Orders!$A$2:$A$8001,0))</f>
        <v>Delivered</v>
      </c>
      <c r="K4863" s="1" t="str">
        <f aca="false">LEFT(INDEX(Orders!$C$2:$C$8001,MATCH(B4863,Orders!$A$2:$A$8001,0)),7)</f>
        <v>2025-10</v>
      </c>
    </row>
    <row r="4864" customFormat="false" ht="15" hidden="false" customHeight="true" outlineLevel="0" collapsed="false">
      <c r="A4864" s="1" t="s">
        <v>15334</v>
      </c>
      <c r="B4864" s="1" t="s">
        <v>4785</v>
      </c>
      <c r="C4864" s="1" t="s">
        <v>1997</v>
      </c>
      <c r="D4864" s="1" t="n">
        <v>1</v>
      </c>
      <c r="E4864" s="16" t="n">
        <v>311.15</v>
      </c>
      <c r="F4864" s="17" t="n">
        <v>0.05</v>
      </c>
      <c r="G4864" s="16" t="n">
        <v>295.59</v>
      </c>
      <c r="I4864" s="1" t="str">
        <f aca="false">INDEX(Products!$C$2:$C$51,MATCH(C4864,Products!$A$2:$A$51,0))</f>
        <v>Sports &amp; Fitness</v>
      </c>
      <c r="J4864" s="1" t="str">
        <f aca="false">INDEX(Orders!$E$2:$E$8001,MATCH(B4864,Orders!$A$2:$A$8001,0))</f>
        <v>Delivered</v>
      </c>
      <c r="K4864" s="1" t="str">
        <f aca="false">LEFT(INDEX(Orders!$C$2:$C$8001,MATCH(B4864,Orders!$A$2:$A$8001,0)),7)</f>
        <v>2024-12</v>
      </c>
    </row>
    <row r="4865" customFormat="false" ht="15" hidden="false" customHeight="true" outlineLevel="0" collapsed="false">
      <c r="A4865" s="1" t="s">
        <v>15335</v>
      </c>
      <c r="B4865" s="1" t="s">
        <v>4786</v>
      </c>
      <c r="C4865" s="1" t="s">
        <v>1971</v>
      </c>
      <c r="D4865" s="1" t="n">
        <v>1</v>
      </c>
      <c r="E4865" s="16" t="n">
        <v>2073.63</v>
      </c>
      <c r="F4865" s="17" t="n">
        <v>0</v>
      </c>
      <c r="G4865" s="16" t="n">
        <v>2073.63</v>
      </c>
      <c r="I4865" s="1" t="str">
        <f aca="false">INDEX(Products!$C$2:$C$51,MATCH(C4865,Products!$A$2:$A$51,0))</f>
        <v>Home &amp; Kitchen</v>
      </c>
      <c r="J4865" s="1" t="str">
        <f aca="false">INDEX(Orders!$E$2:$E$8001,MATCH(B4865,Orders!$A$2:$A$8001,0))</f>
        <v>Delivered</v>
      </c>
      <c r="K4865" s="1" t="str">
        <f aca="false">LEFT(INDEX(Orders!$C$2:$C$8001,MATCH(B4865,Orders!$A$2:$A$8001,0)),7)</f>
        <v>2024-10</v>
      </c>
    </row>
    <row r="4866" customFormat="false" ht="15" hidden="false" customHeight="true" outlineLevel="0" collapsed="false">
      <c r="A4866" s="1" t="s">
        <v>15336</v>
      </c>
      <c r="B4866" s="1" t="s">
        <v>4787</v>
      </c>
      <c r="C4866" s="1" t="s">
        <v>2006</v>
      </c>
      <c r="D4866" s="1" t="n">
        <v>1</v>
      </c>
      <c r="E4866" s="16" t="n">
        <v>482.17</v>
      </c>
      <c r="F4866" s="17" t="n">
        <v>0</v>
      </c>
      <c r="G4866" s="16" t="n">
        <v>482.17</v>
      </c>
      <c r="I4866" s="1" t="str">
        <f aca="false">INDEX(Products!$C$2:$C$51,MATCH(C4866,Products!$A$2:$A$51,0))</f>
        <v>Books &amp; Stationery</v>
      </c>
      <c r="J4866" s="1" t="str">
        <f aca="false">INDEX(Orders!$E$2:$E$8001,MATCH(B4866,Orders!$A$2:$A$8001,0))</f>
        <v>Delivered</v>
      </c>
      <c r="K4866" s="1" t="str">
        <f aca="false">LEFT(INDEX(Orders!$C$2:$C$8001,MATCH(B4866,Orders!$A$2:$A$8001,0)),7)</f>
        <v>2025-03</v>
      </c>
    </row>
    <row r="4867" customFormat="false" ht="15" hidden="false" customHeight="true" outlineLevel="0" collapsed="false">
      <c r="A4867" s="1" t="s">
        <v>15337</v>
      </c>
      <c r="B4867" s="1" t="s">
        <v>4788</v>
      </c>
      <c r="C4867" s="1" t="s">
        <v>1976</v>
      </c>
      <c r="D4867" s="1" t="n">
        <v>2</v>
      </c>
      <c r="E4867" s="16" t="n">
        <v>1603.35</v>
      </c>
      <c r="F4867" s="17" t="n">
        <v>0.05</v>
      </c>
      <c r="G4867" s="16" t="n">
        <v>3046.36</v>
      </c>
      <c r="I4867" s="1" t="str">
        <f aca="false">INDEX(Products!$C$2:$C$51,MATCH(C4867,Products!$A$2:$A$51,0))</f>
        <v>Beauty &amp; Personal Care</v>
      </c>
      <c r="J4867" s="1" t="str">
        <f aca="false">INDEX(Orders!$E$2:$E$8001,MATCH(B4867,Orders!$A$2:$A$8001,0))</f>
        <v>Delivered</v>
      </c>
      <c r="K4867" s="1" t="str">
        <f aca="false">LEFT(INDEX(Orders!$C$2:$C$8001,MATCH(B4867,Orders!$A$2:$A$8001,0)),7)</f>
        <v>2025-04</v>
      </c>
    </row>
    <row r="4868" customFormat="false" ht="15" hidden="false" customHeight="true" outlineLevel="0" collapsed="false">
      <c r="A4868" s="1" t="s">
        <v>15338</v>
      </c>
      <c r="B4868" s="1" t="s">
        <v>4788</v>
      </c>
      <c r="C4868" s="1" t="s">
        <v>1930</v>
      </c>
      <c r="D4868" s="1" t="n">
        <v>1</v>
      </c>
      <c r="E4868" s="16" t="n">
        <v>2398.35</v>
      </c>
      <c r="F4868" s="17" t="n">
        <v>0</v>
      </c>
      <c r="G4868" s="16" t="n">
        <v>2398.35</v>
      </c>
      <c r="I4868" s="1" t="str">
        <f aca="false">INDEX(Products!$C$2:$C$51,MATCH(C4868,Products!$A$2:$A$51,0))</f>
        <v>Electronics</v>
      </c>
      <c r="J4868" s="1" t="str">
        <f aca="false">INDEX(Orders!$E$2:$E$8001,MATCH(B4868,Orders!$A$2:$A$8001,0))</f>
        <v>Delivered</v>
      </c>
      <c r="K4868" s="1" t="str">
        <f aca="false">LEFT(INDEX(Orders!$C$2:$C$8001,MATCH(B4868,Orders!$A$2:$A$8001,0)),7)</f>
        <v>2025-04</v>
      </c>
    </row>
    <row r="4869" customFormat="false" ht="15" hidden="false" customHeight="true" outlineLevel="0" collapsed="false">
      <c r="A4869" s="1" t="s">
        <v>15339</v>
      </c>
      <c r="B4869" s="1" t="s">
        <v>4789</v>
      </c>
      <c r="C4869" s="1" t="s">
        <v>1979</v>
      </c>
      <c r="D4869" s="1" t="n">
        <v>1</v>
      </c>
      <c r="E4869" s="16" t="n">
        <v>623</v>
      </c>
      <c r="F4869" s="17" t="n">
        <v>0.05</v>
      </c>
      <c r="G4869" s="16" t="n">
        <v>591.85</v>
      </c>
      <c r="I4869" s="1" t="str">
        <f aca="false">INDEX(Products!$C$2:$C$51,MATCH(C4869,Products!$A$2:$A$51,0))</f>
        <v>Beauty &amp; Personal Care</v>
      </c>
      <c r="J4869" s="1" t="str">
        <f aca="false">INDEX(Orders!$E$2:$E$8001,MATCH(B4869,Orders!$A$2:$A$8001,0))</f>
        <v>Refunded</v>
      </c>
      <c r="K4869" s="1" t="str">
        <f aca="false">LEFT(INDEX(Orders!$C$2:$C$8001,MATCH(B4869,Orders!$A$2:$A$8001,0)),7)</f>
        <v>2024-05</v>
      </c>
    </row>
    <row r="4870" customFormat="false" ht="15" hidden="false" customHeight="true" outlineLevel="0" collapsed="false">
      <c r="A4870" s="1" t="s">
        <v>15340</v>
      </c>
      <c r="B4870" s="1" t="s">
        <v>4789</v>
      </c>
      <c r="C4870" s="1" t="s">
        <v>1930</v>
      </c>
      <c r="D4870" s="1" t="n">
        <v>1</v>
      </c>
      <c r="E4870" s="16" t="n">
        <v>2398.35</v>
      </c>
      <c r="F4870" s="17" t="n">
        <v>0.05</v>
      </c>
      <c r="G4870" s="16" t="n">
        <v>2278.43</v>
      </c>
      <c r="I4870" s="1" t="str">
        <f aca="false">INDEX(Products!$C$2:$C$51,MATCH(C4870,Products!$A$2:$A$51,0))</f>
        <v>Electronics</v>
      </c>
      <c r="J4870" s="1" t="str">
        <f aca="false">INDEX(Orders!$E$2:$E$8001,MATCH(B4870,Orders!$A$2:$A$8001,0))</f>
        <v>Refunded</v>
      </c>
      <c r="K4870" s="1" t="str">
        <f aca="false">LEFT(INDEX(Orders!$C$2:$C$8001,MATCH(B4870,Orders!$A$2:$A$8001,0)),7)</f>
        <v>2024-05</v>
      </c>
    </row>
    <row r="4871" customFormat="false" ht="15" hidden="false" customHeight="true" outlineLevel="0" collapsed="false">
      <c r="A4871" s="1" t="s">
        <v>15341</v>
      </c>
      <c r="B4871" s="1" t="s">
        <v>4789</v>
      </c>
      <c r="C4871" s="1" t="s">
        <v>1957</v>
      </c>
      <c r="D4871" s="1" t="n">
        <v>2</v>
      </c>
      <c r="E4871" s="16" t="n">
        <v>1469.28</v>
      </c>
      <c r="F4871" s="17" t="n">
        <v>0.1</v>
      </c>
      <c r="G4871" s="16" t="n">
        <v>2644.7</v>
      </c>
      <c r="I4871" s="1" t="str">
        <f aca="false">INDEX(Products!$C$2:$C$51,MATCH(C4871,Products!$A$2:$A$51,0))</f>
        <v>Home &amp; Kitchen</v>
      </c>
      <c r="J4871" s="1" t="str">
        <f aca="false">INDEX(Orders!$E$2:$E$8001,MATCH(B4871,Orders!$A$2:$A$8001,0))</f>
        <v>Refunded</v>
      </c>
      <c r="K4871" s="1" t="str">
        <f aca="false">LEFT(INDEX(Orders!$C$2:$C$8001,MATCH(B4871,Orders!$A$2:$A$8001,0)),7)</f>
        <v>2024-05</v>
      </c>
    </row>
    <row r="4872" customFormat="false" ht="15" hidden="false" customHeight="true" outlineLevel="0" collapsed="false">
      <c r="A4872" s="1" t="s">
        <v>15342</v>
      </c>
      <c r="B4872" s="1" t="s">
        <v>4790</v>
      </c>
      <c r="C4872" s="1" t="s">
        <v>1980</v>
      </c>
      <c r="D4872" s="1" t="n">
        <v>1</v>
      </c>
      <c r="E4872" s="16" t="n">
        <v>2299.69</v>
      </c>
      <c r="F4872" s="17" t="n">
        <v>0</v>
      </c>
      <c r="G4872" s="16" t="n">
        <v>2299.69</v>
      </c>
      <c r="I4872" s="1" t="str">
        <f aca="false">INDEX(Products!$C$2:$C$51,MATCH(C4872,Products!$A$2:$A$51,0))</f>
        <v>Beauty &amp; Personal Care</v>
      </c>
      <c r="J4872" s="1" t="str">
        <f aca="false">INDEX(Orders!$E$2:$E$8001,MATCH(B4872,Orders!$A$2:$A$8001,0))</f>
        <v>Delivered</v>
      </c>
      <c r="K4872" s="1" t="str">
        <f aca="false">LEFT(INDEX(Orders!$C$2:$C$8001,MATCH(B4872,Orders!$A$2:$A$8001,0)),7)</f>
        <v>2025-10</v>
      </c>
    </row>
    <row r="4873" customFormat="false" ht="15" hidden="false" customHeight="true" outlineLevel="0" collapsed="false">
      <c r="A4873" s="1" t="s">
        <v>15343</v>
      </c>
      <c r="B4873" s="1" t="s">
        <v>4790</v>
      </c>
      <c r="C4873" s="1" t="s">
        <v>1979</v>
      </c>
      <c r="D4873" s="1" t="n">
        <v>1</v>
      </c>
      <c r="E4873" s="16" t="n">
        <v>623</v>
      </c>
      <c r="F4873" s="17" t="n">
        <v>0</v>
      </c>
      <c r="G4873" s="16" t="n">
        <v>623</v>
      </c>
      <c r="I4873" s="1" t="str">
        <f aca="false">INDEX(Products!$C$2:$C$51,MATCH(C4873,Products!$A$2:$A$51,0))</f>
        <v>Beauty &amp; Personal Care</v>
      </c>
      <c r="J4873" s="1" t="str">
        <f aca="false">INDEX(Orders!$E$2:$E$8001,MATCH(B4873,Orders!$A$2:$A$8001,0))</f>
        <v>Delivered</v>
      </c>
      <c r="K4873" s="1" t="str">
        <f aca="false">LEFT(INDEX(Orders!$C$2:$C$8001,MATCH(B4873,Orders!$A$2:$A$8001,0)),7)</f>
        <v>2025-10</v>
      </c>
    </row>
    <row r="4874" customFormat="false" ht="15" hidden="false" customHeight="true" outlineLevel="0" collapsed="false">
      <c r="A4874" s="1" t="s">
        <v>15344</v>
      </c>
      <c r="B4874" s="1" t="s">
        <v>4790</v>
      </c>
      <c r="C4874" s="1" t="s">
        <v>1940</v>
      </c>
      <c r="D4874" s="1" t="n">
        <v>3</v>
      </c>
      <c r="E4874" s="16" t="n">
        <v>2374.52</v>
      </c>
      <c r="F4874" s="17" t="n">
        <v>0</v>
      </c>
      <c r="G4874" s="16" t="n">
        <v>7123.56</v>
      </c>
      <c r="I4874" s="1" t="str">
        <f aca="false">INDEX(Products!$C$2:$C$51,MATCH(C4874,Products!$A$2:$A$51,0))</f>
        <v>Fashion</v>
      </c>
      <c r="J4874" s="1" t="str">
        <f aca="false">INDEX(Orders!$E$2:$E$8001,MATCH(B4874,Orders!$A$2:$A$8001,0))</f>
        <v>Delivered</v>
      </c>
      <c r="K4874" s="1" t="str">
        <f aca="false">LEFT(INDEX(Orders!$C$2:$C$8001,MATCH(B4874,Orders!$A$2:$A$8001,0)),7)</f>
        <v>2025-10</v>
      </c>
    </row>
    <row r="4875" customFormat="false" ht="15" hidden="false" customHeight="true" outlineLevel="0" collapsed="false">
      <c r="A4875" s="1" t="s">
        <v>15345</v>
      </c>
      <c r="B4875" s="1" t="s">
        <v>4790</v>
      </c>
      <c r="C4875" s="1" t="s">
        <v>1990</v>
      </c>
      <c r="D4875" s="1" t="n">
        <v>2</v>
      </c>
      <c r="E4875" s="16" t="n">
        <v>5311.32</v>
      </c>
      <c r="F4875" s="17" t="n">
        <v>0</v>
      </c>
      <c r="G4875" s="16" t="n">
        <v>10622.64</v>
      </c>
      <c r="I4875" s="1" t="str">
        <f aca="false">INDEX(Products!$C$2:$C$51,MATCH(C4875,Products!$A$2:$A$51,0))</f>
        <v>Sports &amp; Fitness</v>
      </c>
      <c r="J4875" s="1" t="str">
        <f aca="false">INDEX(Orders!$E$2:$E$8001,MATCH(B4875,Orders!$A$2:$A$8001,0))</f>
        <v>Delivered</v>
      </c>
      <c r="K4875" s="1" t="str">
        <f aca="false">LEFT(INDEX(Orders!$C$2:$C$8001,MATCH(B4875,Orders!$A$2:$A$8001,0)),7)</f>
        <v>2025-10</v>
      </c>
    </row>
    <row r="4876" customFormat="false" ht="15" hidden="false" customHeight="true" outlineLevel="0" collapsed="false">
      <c r="A4876" s="1" t="s">
        <v>15346</v>
      </c>
      <c r="B4876" s="1" t="s">
        <v>4791</v>
      </c>
      <c r="C4876" s="1" t="s">
        <v>1937</v>
      </c>
      <c r="D4876" s="1" t="n">
        <v>2</v>
      </c>
      <c r="E4876" s="16" t="n">
        <v>1364.75</v>
      </c>
      <c r="F4876" s="17" t="n">
        <v>0</v>
      </c>
      <c r="G4876" s="16" t="n">
        <v>2729.5</v>
      </c>
      <c r="I4876" s="1" t="str">
        <f aca="false">INDEX(Products!$C$2:$C$51,MATCH(C4876,Products!$A$2:$A$51,0))</f>
        <v>Fashion</v>
      </c>
      <c r="J4876" s="1" t="str">
        <f aca="false">INDEX(Orders!$E$2:$E$8001,MATCH(B4876,Orders!$A$2:$A$8001,0))</f>
        <v>Delivered</v>
      </c>
      <c r="K4876" s="1" t="str">
        <f aca="false">LEFT(INDEX(Orders!$C$2:$C$8001,MATCH(B4876,Orders!$A$2:$A$8001,0)),7)</f>
        <v>2025-08</v>
      </c>
    </row>
    <row r="4877" customFormat="false" ht="15" hidden="false" customHeight="true" outlineLevel="0" collapsed="false">
      <c r="A4877" s="1" t="s">
        <v>15347</v>
      </c>
      <c r="B4877" s="1" t="s">
        <v>4791</v>
      </c>
      <c r="C4877" s="1" t="s">
        <v>1943</v>
      </c>
      <c r="D4877" s="1" t="n">
        <v>1</v>
      </c>
      <c r="E4877" s="16" t="n">
        <v>1250.54</v>
      </c>
      <c r="F4877" s="17" t="n">
        <v>0</v>
      </c>
      <c r="G4877" s="16" t="n">
        <v>1250.54</v>
      </c>
      <c r="I4877" s="1" t="str">
        <f aca="false">INDEX(Products!$C$2:$C$51,MATCH(C4877,Products!$A$2:$A$51,0))</f>
        <v>Fashion</v>
      </c>
      <c r="J4877" s="1" t="str">
        <f aca="false">INDEX(Orders!$E$2:$E$8001,MATCH(B4877,Orders!$A$2:$A$8001,0))</f>
        <v>Delivered</v>
      </c>
      <c r="K4877" s="1" t="str">
        <f aca="false">LEFT(INDEX(Orders!$C$2:$C$8001,MATCH(B4877,Orders!$A$2:$A$8001,0)),7)</f>
        <v>2025-08</v>
      </c>
    </row>
    <row r="4878" customFormat="false" ht="15" hidden="false" customHeight="true" outlineLevel="0" collapsed="false">
      <c r="A4878" s="1" t="s">
        <v>15348</v>
      </c>
      <c r="B4878" s="1" t="s">
        <v>4792</v>
      </c>
      <c r="C4878" s="1" t="s">
        <v>1990</v>
      </c>
      <c r="D4878" s="1" t="n">
        <v>2</v>
      </c>
      <c r="E4878" s="16" t="n">
        <v>5311.32</v>
      </c>
      <c r="F4878" s="17" t="n">
        <v>0</v>
      </c>
      <c r="G4878" s="16" t="n">
        <v>10622.64</v>
      </c>
      <c r="I4878" s="1" t="str">
        <f aca="false">INDEX(Products!$C$2:$C$51,MATCH(C4878,Products!$A$2:$A$51,0))</f>
        <v>Sports &amp; Fitness</v>
      </c>
      <c r="J4878" s="1" t="str">
        <f aca="false">INDEX(Orders!$E$2:$E$8001,MATCH(B4878,Orders!$A$2:$A$8001,0))</f>
        <v>Delivered</v>
      </c>
      <c r="K4878" s="1" t="str">
        <f aca="false">LEFT(INDEX(Orders!$C$2:$C$8001,MATCH(B4878,Orders!$A$2:$A$8001,0)),7)</f>
        <v>2025-11</v>
      </c>
    </row>
    <row r="4879" customFormat="false" ht="15" hidden="false" customHeight="true" outlineLevel="0" collapsed="false">
      <c r="A4879" s="1" t="s">
        <v>15349</v>
      </c>
      <c r="B4879" s="1" t="s">
        <v>4792</v>
      </c>
      <c r="C4879" s="1" t="s">
        <v>1976</v>
      </c>
      <c r="D4879" s="1" t="n">
        <v>3</v>
      </c>
      <c r="E4879" s="16" t="n">
        <v>1603.35</v>
      </c>
      <c r="F4879" s="17" t="n">
        <v>0</v>
      </c>
      <c r="G4879" s="16" t="n">
        <v>4810.05</v>
      </c>
      <c r="I4879" s="1" t="str">
        <f aca="false">INDEX(Products!$C$2:$C$51,MATCH(C4879,Products!$A$2:$A$51,0))</f>
        <v>Beauty &amp; Personal Care</v>
      </c>
      <c r="J4879" s="1" t="str">
        <f aca="false">INDEX(Orders!$E$2:$E$8001,MATCH(B4879,Orders!$A$2:$A$8001,0))</f>
        <v>Delivered</v>
      </c>
      <c r="K4879" s="1" t="str">
        <f aca="false">LEFT(INDEX(Orders!$C$2:$C$8001,MATCH(B4879,Orders!$A$2:$A$8001,0)),7)</f>
        <v>2025-11</v>
      </c>
    </row>
    <row r="4880" customFormat="false" ht="15" hidden="false" customHeight="true" outlineLevel="0" collapsed="false">
      <c r="A4880" s="1" t="s">
        <v>15350</v>
      </c>
      <c r="B4880" s="1" t="s">
        <v>4793</v>
      </c>
      <c r="C4880" s="1" t="s">
        <v>1997</v>
      </c>
      <c r="D4880" s="1" t="n">
        <v>1</v>
      </c>
      <c r="E4880" s="16" t="n">
        <v>311.15</v>
      </c>
      <c r="F4880" s="17" t="n">
        <v>0.15</v>
      </c>
      <c r="G4880" s="16" t="n">
        <v>264.48</v>
      </c>
      <c r="I4880" s="1" t="str">
        <f aca="false">INDEX(Products!$C$2:$C$51,MATCH(C4880,Products!$A$2:$A$51,0))</f>
        <v>Sports &amp; Fitness</v>
      </c>
      <c r="J4880" s="1" t="str">
        <f aca="false">INDEX(Orders!$E$2:$E$8001,MATCH(B4880,Orders!$A$2:$A$8001,0))</f>
        <v>Delivered</v>
      </c>
      <c r="K4880" s="1" t="str">
        <f aca="false">LEFT(INDEX(Orders!$C$2:$C$8001,MATCH(B4880,Orders!$A$2:$A$8001,0)),7)</f>
        <v>2024-04</v>
      </c>
    </row>
    <row r="4881" customFormat="false" ht="15" hidden="false" customHeight="true" outlineLevel="0" collapsed="false">
      <c r="A4881" s="1" t="s">
        <v>15351</v>
      </c>
      <c r="B4881" s="1" t="s">
        <v>4794</v>
      </c>
      <c r="C4881" s="1" t="s">
        <v>2006</v>
      </c>
      <c r="D4881" s="1" t="n">
        <v>1</v>
      </c>
      <c r="E4881" s="16" t="n">
        <v>482.17</v>
      </c>
      <c r="F4881" s="17" t="n">
        <v>0.2</v>
      </c>
      <c r="G4881" s="16" t="n">
        <v>385.74</v>
      </c>
      <c r="I4881" s="1" t="str">
        <f aca="false">INDEX(Products!$C$2:$C$51,MATCH(C4881,Products!$A$2:$A$51,0))</f>
        <v>Books &amp; Stationery</v>
      </c>
      <c r="J4881" s="1" t="str">
        <f aca="false">INDEX(Orders!$E$2:$E$8001,MATCH(B4881,Orders!$A$2:$A$8001,0))</f>
        <v>Delivered</v>
      </c>
      <c r="K4881" s="1" t="str">
        <f aca="false">LEFT(INDEX(Orders!$C$2:$C$8001,MATCH(B4881,Orders!$A$2:$A$8001,0)),7)</f>
        <v>2025-07</v>
      </c>
    </row>
    <row r="4882" customFormat="false" ht="15" hidden="false" customHeight="true" outlineLevel="0" collapsed="false">
      <c r="A4882" s="1" t="s">
        <v>15352</v>
      </c>
      <c r="B4882" s="1" t="s">
        <v>4794</v>
      </c>
      <c r="C4882" s="1" t="s">
        <v>1979</v>
      </c>
      <c r="D4882" s="1" t="n">
        <v>1</v>
      </c>
      <c r="E4882" s="16" t="n">
        <v>623</v>
      </c>
      <c r="F4882" s="17" t="n">
        <v>0</v>
      </c>
      <c r="G4882" s="16" t="n">
        <v>623</v>
      </c>
      <c r="I4882" s="1" t="str">
        <f aca="false">INDEX(Products!$C$2:$C$51,MATCH(C4882,Products!$A$2:$A$51,0))</f>
        <v>Beauty &amp; Personal Care</v>
      </c>
      <c r="J4882" s="1" t="str">
        <f aca="false">INDEX(Orders!$E$2:$E$8001,MATCH(B4882,Orders!$A$2:$A$8001,0))</f>
        <v>Delivered</v>
      </c>
      <c r="K4882" s="1" t="str">
        <f aca="false">LEFT(INDEX(Orders!$C$2:$C$8001,MATCH(B4882,Orders!$A$2:$A$8001,0)),7)</f>
        <v>2025-07</v>
      </c>
    </row>
    <row r="4883" customFormat="false" ht="15" hidden="false" customHeight="true" outlineLevel="0" collapsed="false">
      <c r="A4883" s="1" t="s">
        <v>15353</v>
      </c>
      <c r="B4883" s="1" t="s">
        <v>4795</v>
      </c>
      <c r="C4883" s="1" t="s">
        <v>2006</v>
      </c>
      <c r="D4883" s="1" t="n">
        <v>1</v>
      </c>
      <c r="E4883" s="16" t="n">
        <v>482.17</v>
      </c>
      <c r="F4883" s="17" t="n">
        <v>0.1</v>
      </c>
      <c r="G4883" s="16" t="n">
        <v>433.95</v>
      </c>
      <c r="I4883" s="1" t="str">
        <f aca="false">INDEX(Products!$C$2:$C$51,MATCH(C4883,Products!$A$2:$A$51,0))</f>
        <v>Books &amp; Stationery</v>
      </c>
      <c r="J4883" s="1" t="str">
        <f aca="false">INDEX(Orders!$E$2:$E$8001,MATCH(B4883,Orders!$A$2:$A$8001,0))</f>
        <v>Returned</v>
      </c>
      <c r="K4883" s="1" t="str">
        <f aca="false">LEFT(INDEX(Orders!$C$2:$C$8001,MATCH(B4883,Orders!$A$2:$A$8001,0)),7)</f>
        <v>2024-11</v>
      </c>
    </row>
    <row r="4884" customFormat="false" ht="15" hidden="false" customHeight="true" outlineLevel="0" collapsed="false">
      <c r="A4884" s="1" t="s">
        <v>15354</v>
      </c>
      <c r="B4884" s="1" t="s">
        <v>4795</v>
      </c>
      <c r="C4884" s="1" t="s">
        <v>1997</v>
      </c>
      <c r="D4884" s="1" t="n">
        <v>2</v>
      </c>
      <c r="E4884" s="16" t="n">
        <v>311.15</v>
      </c>
      <c r="F4884" s="17" t="n">
        <v>0.1</v>
      </c>
      <c r="G4884" s="16" t="n">
        <v>560.07</v>
      </c>
      <c r="I4884" s="1" t="str">
        <f aca="false">INDEX(Products!$C$2:$C$51,MATCH(C4884,Products!$A$2:$A$51,0))</f>
        <v>Sports &amp; Fitness</v>
      </c>
      <c r="J4884" s="1" t="str">
        <f aca="false">INDEX(Orders!$E$2:$E$8001,MATCH(B4884,Orders!$A$2:$A$8001,0))</f>
        <v>Returned</v>
      </c>
      <c r="K4884" s="1" t="str">
        <f aca="false">LEFT(INDEX(Orders!$C$2:$C$8001,MATCH(B4884,Orders!$A$2:$A$8001,0)),7)</f>
        <v>2024-11</v>
      </c>
    </row>
    <row r="4885" customFormat="false" ht="15" hidden="false" customHeight="true" outlineLevel="0" collapsed="false">
      <c r="A4885" s="1" t="s">
        <v>15355</v>
      </c>
      <c r="B4885" s="1" t="s">
        <v>4796</v>
      </c>
      <c r="C4885" s="1" t="s">
        <v>1930</v>
      </c>
      <c r="D4885" s="1" t="n">
        <v>1</v>
      </c>
      <c r="E4885" s="16" t="n">
        <v>2398.35</v>
      </c>
      <c r="F4885" s="17" t="n">
        <v>0</v>
      </c>
      <c r="G4885" s="16" t="n">
        <v>2398.35</v>
      </c>
      <c r="I4885" s="1" t="str">
        <f aca="false">INDEX(Products!$C$2:$C$51,MATCH(C4885,Products!$A$2:$A$51,0))</f>
        <v>Electronics</v>
      </c>
      <c r="J4885" s="1" t="str">
        <f aca="false">INDEX(Orders!$E$2:$E$8001,MATCH(B4885,Orders!$A$2:$A$8001,0))</f>
        <v>Returned</v>
      </c>
      <c r="K4885" s="1" t="str">
        <f aca="false">LEFT(INDEX(Orders!$C$2:$C$8001,MATCH(B4885,Orders!$A$2:$A$8001,0)),7)</f>
        <v>2024-11</v>
      </c>
    </row>
    <row r="4886" customFormat="false" ht="15" hidden="false" customHeight="true" outlineLevel="0" collapsed="false">
      <c r="A4886" s="1" t="s">
        <v>15356</v>
      </c>
      <c r="B4886" s="1" t="s">
        <v>4798</v>
      </c>
      <c r="C4886" s="1" t="s">
        <v>2006</v>
      </c>
      <c r="D4886" s="1" t="n">
        <v>1</v>
      </c>
      <c r="E4886" s="16" t="n">
        <v>482.17</v>
      </c>
      <c r="F4886" s="17" t="n">
        <v>0.2</v>
      </c>
      <c r="G4886" s="16" t="n">
        <v>385.74</v>
      </c>
      <c r="I4886" s="1" t="str">
        <f aca="false">INDEX(Products!$C$2:$C$51,MATCH(C4886,Products!$A$2:$A$51,0))</f>
        <v>Books &amp; Stationery</v>
      </c>
      <c r="J4886" s="1" t="str">
        <f aca="false">INDEX(Orders!$E$2:$E$8001,MATCH(B4886,Orders!$A$2:$A$8001,0))</f>
        <v>Delivered</v>
      </c>
      <c r="K4886" s="1" t="str">
        <f aca="false">LEFT(INDEX(Orders!$C$2:$C$8001,MATCH(B4886,Orders!$A$2:$A$8001,0)),7)</f>
        <v>2024-12</v>
      </c>
    </row>
    <row r="4887" customFormat="false" ht="15" hidden="false" customHeight="true" outlineLevel="0" collapsed="false">
      <c r="A4887" s="1" t="s">
        <v>15357</v>
      </c>
      <c r="B4887" s="1" t="s">
        <v>4799</v>
      </c>
      <c r="C4887" s="1" t="s">
        <v>1928</v>
      </c>
      <c r="D4887" s="1" t="n">
        <v>1</v>
      </c>
      <c r="E4887" s="16" t="n">
        <v>657.82</v>
      </c>
      <c r="F4887" s="17" t="n">
        <v>0.1</v>
      </c>
      <c r="G4887" s="16" t="n">
        <v>592.04</v>
      </c>
      <c r="I4887" s="1" t="str">
        <f aca="false">INDEX(Products!$C$2:$C$51,MATCH(C4887,Products!$A$2:$A$51,0))</f>
        <v>Electronics</v>
      </c>
      <c r="J4887" s="1" t="str">
        <f aca="false">INDEX(Orders!$E$2:$E$8001,MATCH(B4887,Orders!$A$2:$A$8001,0))</f>
        <v>Delivered</v>
      </c>
      <c r="K4887" s="1" t="str">
        <f aca="false">LEFT(INDEX(Orders!$C$2:$C$8001,MATCH(B4887,Orders!$A$2:$A$8001,0)),7)</f>
        <v>2025-02</v>
      </c>
    </row>
    <row r="4888" customFormat="false" ht="15" hidden="false" customHeight="true" outlineLevel="0" collapsed="false">
      <c r="A4888" s="1" t="s">
        <v>15358</v>
      </c>
      <c r="B4888" s="1" t="s">
        <v>4799</v>
      </c>
      <c r="C4888" s="1" t="s">
        <v>1940</v>
      </c>
      <c r="D4888" s="1" t="n">
        <v>1</v>
      </c>
      <c r="E4888" s="16" t="n">
        <v>2374.52</v>
      </c>
      <c r="F4888" s="17" t="n">
        <v>0.2</v>
      </c>
      <c r="G4888" s="16" t="n">
        <v>1899.62</v>
      </c>
      <c r="I4888" s="1" t="str">
        <f aca="false">INDEX(Products!$C$2:$C$51,MATCH(C4888,Products!$A$2:$A$51,0))</f>
        <v>Fashion</v>
      </c>
      <c r="J4888" s="1" t="str">
        <f aca="false">INDEX(Orders!$E$2:$E$8001,MATCH(B4888,Orders!$A$2:$A$8001,0))</f>
        <v>Delivered</v>
      </c>
      <c r="K4888" s="1" t="str">
        <f aca="false">LEFT(INDEX(Orders!$C$2:$C$8001,MATCH(B4888,Orders!$A$2:$A$8001,0)),7)</f>
        <v>2025-02</v>
      </c>
    </row>
    <row r="4889" customFormat="false" ht="15" hidden="false" customHeight="true" outlineLevel="0" collapsed="false">
      <c r="A4889" s="1" t="s">
        <v>15359</v>
      </c>
      <c r="B4889" s="1" t="s">
        <v>4800</v>
      </c>
      <c r="C4889" s="1" t="s">
        <v>2006</v>
      </c>
      <c r="D4889" s="1" t="n">
        <v>1</v>
      </c>
      <c r="E4889" s="16" t="n">
        <v>482.17</v>
      </c>
      <c r="F4889" s="17" t="n">
        <v>0</v>
      </c>
      <c r="G4889" s="16" t="n">
        <v>482.17</v>
      </c>
      <c r="I4889" s="1" t="str">
        <f aca="false">INDEX(Products!$C$2:$C$51,MATCH(C4889,Products!$A$2:$A$51,0))</f>
        <v>Books &amp; Stationery</v>
      </c>
      <c r="J4889" s="1" t="str">
        <f aca="false">INDEX(Orders!$E$2:$E$8001,MATCH(B4889,Orders!$A$2:$A$8001,0))</f>
        <v>Delivered</v>
      </c>
      <c r="K4889" s="1" t="str">
        <f aca="false">LEFT(INDEX(Orders!$C$2:$C$8001,MATCH(B4889,Orders!$A$2:$A$8001,0)),7)</f>
        <v>2025-07</v>
      </c>
    </row>
    <row r="4890" customFormat="false" ht="15" hidden="false" customHeight="true" outlineLevel="0" collapsed="false">
      <c r="A4890" s="1" t="s">
        <v>15360</v>
      </c>
      <c r="B4890" s="1" t="s">
        <v>4801</v>
      </c>
      <c r="C4890" s="1" t="s">
        <v>1975</v>
      </c>
      <c r="D4890" s="1" t="n">
        <v>1</v>
      </c>
      <c r="E4890" s="16" t="n">
        <v>862.99</v>
      </c>
      <c r="F4890" s="17" t="n">
        <v>0</v>
      </c>
      <c r="G4890" s="16" t="n">
        <v>862.99</v>
      </c>
      <c r="I4890" s="1" t="str">
        <f aca="false">INDEX(Products!$C$2:$C$51,MATCH(C4890,Products!$A$2:$A$51,0))</f>
        <v>Beauty &amp; Personal Care</v>
      </c>
      <c r="J4890" s="1" t="str">
        <f aca="false">INDEX(Orders!$E$2:$E$8001,MATCH(B4890,Orders!$A$2:$A$8001,0))</f>
        <v>Delivered</v>
      </c>
      <c r="K4890" s="1" t="str">
        <f aca="false">LEFT(INDEX(Orders!$C$2:$C$8001,MATCH(B4890,Orders!$A$2:$A$8001,0)),7)</f>
        <v>2025-07</v>
      </c>
    </row>
    <row r="4891" customFormat="false" ht="15" hidden="false" customHeight="true" outlineLevel="0" collapsed="false">
      <c r="A4891" s="1" t="s">
        <v>15361</v>
      </c>
      <c r="B4891" s="1" t="s">
        <v>4801</v>
      </c>
      <c r="C4891" s="1" t="s">
        <v>1990</v>
      </c>
      <c r="D4891" s="1" t="n">
        <v>2</v>
      </c>
      <c r="E4891" s="16" t="n">
        <v>5311.32</v>
      </c>
      <c r="F4891" s="17" t="n">
        <v>0.15</v>
      </c>
      <c r="G4891" s="16" t="n">
        <v>9029.24</v>
      </c>
      <c r="I4891" s="1" t="str">
        <f aca="false">INDEX(Products!$C$2:$C$51,MATCH(C4891,Products!$A$2:$A$51,0))</f>
        <v>Sports &amp; Fitness</v>
      </c>
      <c r="J4891" s="1" t="str">
        <f aca="false">INDEX(Orders!$E$2:$E$8001,MATCH(B4891,Orders!$A$2:$A$8001,0))</f>
        <v>Delivered</v>
      </c>
      <c r="K4891" s="1" t="str">
        <f aca="false">LEFT(INDEX(Orders!$C$2:$C$8001,MATCH(B4891,Orders!$A$2:$A$8001,0)),7)</f>
        <v>2025-07</v>
      </c>
    </row>
    <row r="4892" customFormat="false" ht="15" hidden="false" customHeight="true" outlineLevel="0" collapsed="false">
      <c r="A4892" s="1" t="s">
        <v>15362</v>
      </c>
      <c r="B4892" s="1" t="s">
        <v>4801</v>
      </c>
      <c r="C4892" s="1" t="s">
        <v>1953</v>
      </c>
      <c r="D4892" s="1" t="n">
        <v>1</v>
      </c>
      <c r="E4892" s="16" t="n">
        <v>4914.12</v>
      </c>
      <c r="F4892" s="17" t="n">
        <v>0</v>
      </c>
      <c r="G4892" s="16" t="n">
        <v>4914.12</v>
      </c>
      <c r="I4892" s="1" t="str">
        <f aca="false">INDEX(Products!$C$2:$C$51,MATCH(C4892,Products!$A$2:$A$51,0))</f>
        <v>Fashion</v>
      </c>
      <c r="J4892" s="1" t="str">
        <f aca="false">INDEX(Orders!$E$2:$E$8001,MATCH(B4892,Orders!$A$2:$A$8001,0))</f>
        <v>Delivered</v>
      </c>
      <c r="K4892" s="1" t="str">
        <f aca="false">LEFT(INDEX(Orders!$C$2:$C$8001,MATCH(B4892,Orders!$A$2:$A$8001,0)),7)</f>
        <v>2025-07</v>
      </c>
    </row>
    <row r="4893" customFormat="false" ht="15" hidden="false" customHeight="true" outlineLevel="0" collapsed="false">
      <c r="A4893" s="1" t="s">
        <v>15363</v>
      </c>
      <c r="B4893" s="1" t="s">
        <v>4801</v>
      </c>
      <c r="C4893" s="1" t="s">
        <v>1997</v>
      </c>
      <c r="D4893" s="1" t="n">
        <v>2</v>
      </c>
      <c r="E4893" s="16" t="n">
        <v>311.15</v>
      </c>
      <c r="F4893" s="17" t="n">
        <v>0</v>
      </c>
      <c r="G4893" s="16" t="n">
        <v>622.3</v>
      </c>
      <c r="I4893" s="1" t="str">
        <f aca="false">INDEX(Products!$C$2:$C$51,MATCH(C4893,Products!$A$2:$A$51,0))</f>
        <v>Sports &amp; Fitness</v>
      </c>
      <c r="J4893" s="1" t="str">
        <f aca="false">INDEX(Orders!$E$2:$E$8001,MATCH(B4893,Orders!$A$2:$A$8001,0))</f>
        <v>Delivered</v>
      </c>
      <c r="K4893" s="1" t="str">
        <f aca="false">LEFT(INDEX(Orders!$C$2:$C$8001,MATCH(B4893,Orders!$A$2:$A$8001,0)),7)</f>
        <v>2025-07</v>
      </c>
    </row>
    <row r="4894" customFormat="false" ht="15" hidden="false" customHeight="true" outlineLevel="0" collapsed="false">
      <c r="A4894" s="1" t="s">
        <v>15364</v>
      </c>
      <c r="B4894" s="1" t="s">
        <v>4801</v>
      </c>
      <c r="C4894" s="1" t="s">
        <v>1973</v>
      </c>
      <c r="D4894" s="1" t="n">
        <v>2</v>
      </c>
      <c r="E4894" s="16" t="n">
        <v>1158.24</v>
      </c>
      <c r="F4894" s="17" t="n">
        <v>0</v>
      </c>
      <c r="G4894" s="16" t="n">
        <v>2316.48</v>
      </c>
      <c r="I4894" s="1" t="str">
        <f aca="false">INDEX(Products!$C$2:$C$51,MATCH(C4894,Products!$A$2:$A$51,0))</f>
        <v>Home &amp; Kitchen</v>
      </c>
      <c r="J4894" s="1" t="str">
        <f aca="false">INDEX(Orders!$E$2:$E$8001,MATCH(B4894,Orders!$A$2:$A$8001,0))</f>
        <v>Delivered</v>
      </c>
      <c r="K4894" s="1" t="str">
        <f aca="false">LEFT(INDEX(Orders!$C$2:$C$8001,MATCH(B4894,Orders!$A$2:$A$8001,0)),7)</f>
        <v>2025-07</v>
      </c>
    </row>
    <row r="4895" customFormat="false" ht="15" hidden="false" customHeight="true" outlineLevel="0" collapsed="false">
      <c r="A4895" s="1" t="s">
        <v>15365</v>
      </c>
      <c r="B4895" s="1" t="s">
        <v>4802</v>
      </c>
      <c r="C4895" s="1" t="s">
        <v>2007</v>
      </c>
      <c r="D4895" s="1" t="n">
        <v>1</v>
      </c>
      <c r="E4895" s="16" t="n">
        <v>750.27</v>
      </c>
      <c r="F4895" s="17" t="n">
        <v>0</v>
      </c>
      <c r="G4895" s="16" t="n">
        <v>750.27</v>
      </c>
      <c r="I4895" s="1" t="str">
        <f aca="false">INDEX(Products!$C$2:$C$51,MATCH(C4895,Products!$A$2:$A$51,0))</f>
        <v>Books &amp; Stationery</v>
      </c>
      <c r="J4895" s="1" t="str">
        <f aca="false">INDEX(Orders!$E$2:$E$8001,MATCH(B4895,Orders!$A$2:$A$8001,0))</f>
        <v>Delivered</v>
      </c>
      <c r="K4895" s="1" t="str">
        <f aca="false">LEFT(INDEX(Orders!$C$2:$C$8001,MATCH(B4895,Orders!$A$2:$A$8001,0)),7)</f>
        <v>2025-01</v>
      </c>
    </row>
    <row r="4896" customFormat="false" ht="15" hidden="false" customHeight="true" outlineLevel="0" collapsed="false">
      <c r="A4896" s="1" t="s">
        <v>15366</v>
      </c>
      <c r="B4896" s="1" t="s">
        <v>4804</v>
      </c>
      <c r="C4896" s="1" t="s">
        <v>2006</v>
      </c>
      <c r="D4896" s="1" t="n">
        <v>1</v>
      </c>
      <c r="E4896" s="16" t="n">
        <v>482.17</v>
      </c>
      <c r="F4896" s="17" t="n">
        <v>0.1</v>
      </c>
      <c r="G4896" s="16" t="n">
        <v>433.95</v>
      </c>
      <c r="I4896" s="1" t="str">
        <f aca="false">INDEX(Products!$C$2:$C$51,MATCH(C4896,Products!$A$2:$A$51,0))</f>
        <v>Books &amp; Stationery</v>
      </c>
      <c r="J4896" s="1" t="str">
        <f aca="false">INDEX(Orders!$E$2:$E$8001,MATCH(B4896,Orders!$A$2:$A$8001,0))</f>
        <v>Delivered</v>
      </c>
      <c r="K4896" s="1" t="str">
        <f aca="false">LEFT(INDEX(Orders!$C$2:$C$8001,MATCH(B4896,Orders!$A$2:$A$8001,0)),7)</f>
        <v>2025-03</v>
      </c>
    </row>
    <row r="4897" customFormat="false" ht="15" hidden="false" customHeight="true" outlineLevel="0" collapsed="false">
      <c r="A4897" s="1" t="s">
        <v>15367</v>
      </c>
      <c r="B4897" s="1" t="s">
        <v>4804</v>
      </c>
      <c r="C4897" s="1" t="s">
        <v>1990</v>
      </c>
      <c r="D4897" s="1" t="n">
        <v>2</v>
      </c>
      <c r="E4897" s="16" t="n">
        <v>5311.32</v>
      </c>
      <c r="F4897" s="17" t="n">
        <v>0.1</v>
      </c>
      <c r="G4897" s="16" t="n">
        <v>9560.38</v>
      </c>
      <c r="I4897" s="1" t="str">
        <f aca="false">INDEX(Products!$C$2:$C$51,MATCH(C4897,Products!$A$2:$A$51,0))</f>
        <v>Sports &amp; Fitness</v>
      </c>
      <c r="J4897" s="1" t="str">
        <f aca="false">INDEX(Orders!$E$2:$E$8001,MATCH(B4897,Orders!$A$2:$A$8001,0))</f>
        <v>Delivered</v>
      </c>
      <c r="K4897" s="1" t="str">
        <f aca="false">LEFT(INDEX(Orders!$C$2:$C$8001,MATCH(B4897,Orders!$A$2:$A$8001,0)),7)</f>
        <v>2025-03</v>
      </c>
    </row>
    <row r="4898" customFormat="false" ht="15" hidden="false" customHeight="true" outlineLevel="0" collapsed="false">
      <c r="A4898" s="1" t="s">
        <v>15368</v>
      </c>
      <c r="B4898" s="1" t="s">
        <v>4804</v>
      </c>
      <c r="C4898" s="1" t="s">
        <v>1930</v>
      </c>
      <c r="D4898" s="1" t="n">
        <v>2</v>
      </c>
      <c r="E4898" s="16" t="n">
        <v>2398.35</v>
      </c>
      <c r="F4898" s="17" t="n">
        <v>0.15</v>
      </c>
      <c r="G4898" s="16" t="n">
        <v>4077.2</v>
      </c>
      <c r="I4898" s="1" t="str">
        <f aca="false">INDEX(Products!$C$2:$C$51,MATCH(C4898,Products!$A$2:$A$51,0))</f>
        <v>Electronics</v>
      </c>
      <c r="J4898" s="1" t="str">
        <f aca="false">INDEX(Orders!$E$2:$E$8001,MATCH(B4898,Orders!$A$2:$A$8001,0))</f>
        <v>Delivered</v>
      </c>
      <c r="K4898" s="1" t="str">
        <f aca="false">LEFT(INDEX(Orders!$C$2:$C$8001,MATCH(B4898,Orders!$A$2:$A$8001,0)),7)</f>
        <v>2025-03</v>
      </c>
    </row>
    <row r="4899" customFormat="false" ht="15" hidden="false" customHeight="true" outlineLevel="0" collapsed="false">
      <c r="A4899" s="1" t="s">
        <v>15369</v>
      </c>
      <c r="B4899" s="1" t="s">
        <v>4804</v>
      </c>
      <c r="C4899" s="1" t="s">
        <v>1957</v>
      </c>
      <c r="D4899" s="1" t="n">
        <v>2</v>
      </c>
      <c r="E4899" s="16" t="n">
        <v>1469.28</v>
      </c>
      <c r="F4899" s="17" t="n">
        <v>0</v>
      </c>
      <c r="G4899" s="16" t="n">
        <v>2938.56</v>
      </c>
      <c r="I4899" s="1" t="str">
        <f aca="false">INDEX(Products!$C$2:$C$51,MATCH(C4899,Products!$A$2:$A$51,0))</f>
        <v>Home &amp; Kitchen</v>
      </c>
      <c r="J4899" s="1" t="str">
        <f aca="false">INDEX(Orders!$E$2:$E$8001,MATCH(B4899,Orders!$A$2:$A$8001,0))</f>
        <v>Delivered</v>
      </c>
      <c r="K4899" s="1" t="str">
        <f aca="false">LEFT(INDEX(Orders!$C$2:$C$8001,MATCH(B4899,Orders!$A$2:$A$8001,0)),7)</f>
        <v>2025-03</v>
      </c>
    </row>
    <row r="4900" customFormat="false" ht="15" hidden="false" customHeight="true" outlineLevel="0" collapsed="false">
      <c r="A4900" s="1" t="s">
        <v>15370</v>
      </c>
      <c r="B4900" s="1" t="s">
        <v>4805</v>
      </c>
      <c r="C4900" s="1" t="s">
        <v>1951</v>
      </c>
      <c r="D4900" s="1" t="n">
        <v>1</v>
      </c>
      <c r="E4900" s="16" t="n">
        <v>957.5</v>
      </c>
      <c r="F4900" s="17" t="n">
        <v>0</v>
      </c>
      <c r="G4900" s="16" t="n">
        <v>957.5</v>
      </c>
      <c r="I4900" s="1" t="str">
        <f aca="false">INDEX(Products!$C$2:$C$51,MATCH(C4900,Products!$A$2:$A$51,0))</f>
        <v>Fashion</v>
      </c>
      <c r="J4900" s="1" t="str">
        <f aca="false">INDEX(Orders!$E$2:$E$8001,MATCH(B4900,Orders!$A$2:$A$8001,0))</f>
        <v>Delivered</v>
      </c>
      <c r="K4900" s="1" t="str">
        <f aca="false">LEFT(INDEX(Orders!$C$2:$C$8001,MATCH(B4900,Orders!$A$2:$A$8001,0)),7)</f>
        <v>2025-05</v>
      </c>
    </row>
    <row r="4901" customFormat="false" ht="15" hidden="false" customHeight="true" outlineLevel="0" collapsed="false">
      <c r="A4901" s="1" t="s">
        <v>15371</v>
      </c>
      <c r="B4901" s="1" t="s">
        <v>4807</v>
      </c>
      <c r="C4901" s="1" t="s">
        <v>1997</v>
      </c>
      <c r="D4901" s="1" t="n">
        <v>1</v>
      </c>
      <c r="E4901" s="16" t="n">
        <v>311.15</v>
      </c>
      <c r="F4901" s="17" t="n">
        <v>0.05</v>
      </c>
      <c r="G4901" s="16" t="n">
        <v>295.59</v>
      </c>
      <c r="I4901" s="1" t="str">
        <f aca="false">INDEX(Products!$C$2:$C$51,MATCH(C4901,Products!$A$2:$A$51,0))</f>
        <v>Sports &amp; Fitness</v>
      </c>
      <c r="J4901" s="1" t="str">
        <f aca="false">INDEX(Orders!$E$2:$E$8001,MATCH(B4901,Orders!$A$2:$A$8001,0))</f>
        <v>Delivered</v>
      </c>
      <c r="K4901" s="1" t="str">
        <f aca="false">LEFT(INDEX(Orders!$C$2:$C$8001,MATCH(B4901,Orders!$A$2:$A$8001,0)),7)</f>
        <v>2025-07</v>
      </c>
    </row>
    <row r="4902" customFormat="false" ht="15" hidden="false" customHeight="true" outlineLevel="0" collapsed="false">
      <c r="A4902" s="1" t="s">
        <v>15372</v>
      </c>
      <c r="B4902" s="1" t="s">
        <v>4807</v>
      </c>
      <c r="C4902" s="1" t="s">
        <v>1973</v>
      </c>
      <c r="D4902" s="1" t="n">
        <v>1</v>
      </c>
      <c r="E4902" s="16" t="n">
        <v>1158.24</v>
      </c>
      <c r="F4902" s="17" t="n">
        <v>0.1</v>
      </c>
      <c r="G4902" s="16" t="n">
        <v>1042.42</v>
      </c>
      <c r="I4902" s="1" t="str">
        <f aca="false">INDEX(Products!$C$2:$C$51,MATCH(C4902,Products!$A$2:$A$51,0))</f>
        <v>Home &amp; Kitchen</v>
      </c>
      <c r="J4902" s="1" t="str">
        <f aca="false">INDEX(Orders!$E$2:$E$8001,MATCH(B4902,Orders!$A$2:$A$8001,0))</f>
        <v>Delivered</v>
      </c>
      <c r="K4902" s="1" t="str">
        <f aca="false">LEFT(INDEX(Orders!$C$2:$C$8001,MATCH(B4902,Orders!$A$2:$A$8001,0)),7)</f>
        <v>2025-07</v>
      </c>
    </row>
    <row r="4903" customFormat="false" ht="15" hidden="false" customHeight="true" outlineLevel="0" collapsed="false">
      <c r="A4903" s="1" t="s">
        <v>15373</v>
      </c>
      <c r="B4903" s="1" t="s">
        <v>4807</v>
      </c>
      <c r="C4903" s="1" t="s">
        <v>1930</v>
      </c>
      <c r="D4903" s="1" t="n">
        <v>2</v>
      </c>
      <c r="E4903" s="16" t="n">
        <v>2398.35</v>
      </c>
      <c r="F4903" s="17" t="n">
        <v>0.15</v>
      </c>
      <c r="G4903" s="16" t="n">
        <v>4077.2</v>
      </c>
      <c r="I4903" s="1" t="str">
        <f aca="false">INDEX(Products!$C$2:$C$51,MATCH(C4903,Products!$A$2:$A$51,0))</f>
        <v>Electronics</v>
      </c>
      <c r="J4903" s="1" t="str">
        <f aca="false">INDEX(Orders!$E$2:$E$8001,MATCH(B4903,Orders!$A$2:$A$8001,0))</f>
        <v>Delivered</v>
      </c>
      <c r="K4903" s="1" t="str">
        <f aca="false">LEFT(INDEX(Orders!$C$2:$C$8001,MATCH(B4903,Orders!$A$2:$A$8001,0)),7)</f>
        <v>2025-07</v>
      </c>
    </row>
    <row r="4904" customFormat="false" ht="15" hidden="false" customHeight="true" outlineLevel="0" collapsed="false">
      <c r="A4904" s="1" t="s">
        <v>15374</v>
      </c>
      <c r="B4904" s="1" t="s">
        <v>4808</v>
      </c>
      <c r="C4904" s="1" t="s">
        <v>1937</v>
      </c>
      <c r="D4904" s="1" t="n">
        <v>2</v>
      </c>
      <c r="E4904" s="16" t="n">
        <v>1364.75</v>
      </c>
      <c r="F4904" s="17" t="n">
        <v>0</v>
      </c>
      <c r="G4904" s="16" t="n">
        <v>2729.5</v>
      </c>
      <c r="I4904" s="1" t="str">
        <f aca="false">INDEX(Products!$C$2:$C$51,MATCH(C4904,Products!$A$2:$A$51,0))</f>
        <v>Fashion</v>
      </c>
      <c r="J4904" s="1" t="str">
        <f aca="false">INDEX(Orders!$E$2:$E$8001,MATCH(B4904,Orders!$A$2:$A$8001,0))</f>
        <v>Delivered</v>
      </c>
      <c r="K4904" s="1" t="str">
        <f aca="false">LEFT(INDEX(Orders!$C$2:$C$8001,MATCH(B4904,Orders!$A$2:$A$8001,0)),7)</f>
        <v>2024-08</v>
      </c>
    </row>
    <row r="4905" customFormat="false" ht="15" hidden="false" customHeight="true" outlineLevel="0" collapsed="false">
      <c r="A4905" s="1" t="s">
        <v>15375</v>
      </c>
      <c r="B4905" s="1" t="s">
        <v>4808</v>
      </c>
      <c r="C4905" s="1" t="s">
        <v>1997</v>
      </c>
      <c r="D4905" s="1" t="n">
        <v>1</v>
      </c>
      <c r="E4905" s="16" t="n">
        <v>311.15</v>
      </c>
      <c r="F4905" s="17" t="n">
        <v>0</v>
      </c>
      <c r="G4905" s="16" t="n">
        <v>311.15</v>
      </c>
      <c r="I4905" s="1" t="str">
        <f aca="false">INDEX(Products!$C$2:$C$51,MATCH(C4905,Products!$A$2:$A$51,0))</f>
        <v>Sports &amp; Fitness</v>
      </c>
      <c r="J4905" s="1" t="str">
        <f aca="false">INDEX(Orders!$E$2:$E$8001,MATCH(B4905,Orders!$A$2:$A$8001,0))</f>
        <v>Delivered</v>
      </c>
      <c r="K4905" s="1" t="str">
        <f aca="false">LEFT(INDEX(Orders!$C$2:$C$8001,MATCH(B4905,Orders!$A$2:$A$8001,0)),7)</f>
        <v>2024-08</v>
      </c>
    </row>
    <row r="4906" customFormat="false" ht="15" hidden="false" customHeight="true" outlineLevel="0" collapsed="false">
      <c r="A4906" s="1" t="s">
        <v>15376</v>
      </c>
      <c r="B4906" s="1" t="s">
        <v>4808</v>
      </c>
      <c r="C4906" s="1" t="s">
        <v>1995</v>
      </c>
      <c r="D4906" s="1" t="n">
        <v>1</v>
      </c>
      <c r="E4906" s="16" t="n">
        <v>2914.27</v>
      </c>
      <c r="F4906" s="17" t="n">
        <v>0</v>
      </c>
      <c r="G4906" s="16" t="n">
        <v>2914.27</v>
      </c>
      <c r="I4906" s="1" t="str">
        <f aca="false">INDEX(Products!$C$2:$C$51,MATCH(C4906,Products!$A$2:$A$51,0))</f>
        <v>Sports &amp; Fitness</v>
      </c>
      <c r="J4906" s="1" t="str">
        <f aca="false">INDEX(Orders!$E$2:$E$8001,MATCH(B4906,Orders!$A$2:$A$8001,0))</f>
        <v>Delivered</v>
      </c>
      <c r="K4906" s="1" t="str">
        <f aca="false">LEFT(INDEX(Orders!$C$2:$C$8001,MATCH(B4906,Orders!$A$2:$A$8001,0)),7)</f>
        <v>2024-08</v>
      </c>
    </row>
    <row r="4907" customFormat="false" ht="15" hidden="false" customHeight="true" outlineLevel="0" collapsed="false">
      <c r="A4907" s="1" t="s">
        <v>15377</v>
      </c>
      <c r="B4907" s="1" t="s">
        <v>4809</v>
      </c>
      <c r="C4907" s="1" t="s">
        <v>1998</v>
      </c>
      <c r="D4907" s="1" t="n">
        <v>1</v>
      </c>
      <c r="E4907" s="16" t="n">
        <v>1335.85</v>
      </c>
      <c r="F4907" s="17" t="n">
        <v>0.1</v>
      </c>
      <c r="G4907" s="16" t="n">
        <v>1202.26</v>
      </c>
      <c r="I4907" s="1" t="str">
        <f aca="false">INDEX(Products!$C$2:$C$51,MATCH(C4907,Products!$A$2:$A$51,0))</f>
        <v>Sports &amp; Fitness</v>
      </c>
      <c r="J4907" s="1" t="str">
        <f aca="false">INDEX(Orders!$E$2:$E$8001,MATCH(B4907,Orders!$A$2:$A$8001,0))</f>
        <v>Returned</v>
      </c>
      <c r="K4907" s="1" t="str">
        <f aca="false">LEFT(INDEX(Orders!$C$2:$C$8001,MATCH(B4907,Orders!$A$2:$A$8001,0)),7)</f>
        <v>2024-07</v>
      </c>
    </row>
    <row r="4908" customFormat="false" ht="15" hidden="false" customHeight="true" outlineLevel="0" collapsed="false">
      <c r="A4908" s="1" t="s">
        <v>15378</v>
      </c>
      <c r="B4908" s="1" t="s">
        <v>4809</v>
      </c>
      <c r="C4908" s="1" t="s">
        <v>2007</v>
      </c>
      <c r="D4908" s="1" t="n">
        <v>1</v>
      </c>
      <c r="E4908" s="16" t="n">
        <v>750.27</v>
      </c>
      <c r="F4908" s="17" t="n">
        <v>0.1</v>
      </c>
      <c r="G4908" s="16" t="n">
        <v>675.24</v>
      </c>
      <c r="I4908" s="1" t="str">
        <f aca="false">INDEX(Products!$C$2:$C$51,MATCH(C4908,Products!$A$2:$A$51,0))</f>
        <v>Books &amp; Stationery</v>
      </c>
      <c r="J4908" s="1" t="str">
        <f aca="false">INDEX(Orders!$E$2:$E$8001,MATCH(B4908,Orders!$A$2:$A$8001,0))</f>
        <v>Returned</v>
      </c>
      <c r="K4908" s="1" t="str">
        <f aca="false">LEFT(INDEX(Orders!$C$2:$C$8001,MATCH(B4908,Orders!$A$2:$A$8001,0)),7)</f>
        <v>2024-07</v>
      </c>
    </row>
    <row r="4909" customFormat="false" ht="15" hidden="false" customHeight="true" outlineLevel="0" collapsed="false">
      <c r="A4909" s="1" t="s">
        <v>15379</v>
      </c>
      <c r="B4909" s="1" t="s">
        <v>4809</v>
      </c>
      <c r="C4909" s="1" t="s">
        <v>1930</v>
      </c>
      <c r="D4909" s="1" t="n">
        <v>1</v>
      </c>
      <c r="E4909" s="16" t="n">
        <v>2398.35</v>
      </c>
      <c r="F4909" s="17" t="n">
        <v>0.15</v>
      </c>
      <c r="G4909" s="16" t="n">
        <v>2038.6</v>
      </c>
      <c r="I4909" s="1" t="str">
        <f aca="false">INDEX(Products!$C$2:$C$51,MATCH(C4909,Products!$A$2:$A$51,0))</f>
        <v>Electronics</v>
      </c>
      <c r="J4909" s="1" t="str">
        <f aca="false">INDEX(Orders!$E$2:$E$8001,MATCH(B4909,Orders!$A$2:$A$8001,0))</f>
        <v>Returned</v>
      </c>
      <c r="K4909" s="1" t="str">
        <f aca="false">LEFT(INDEX(Orders!$C$2:$C$8001,MATCH(B4909,Orders!$A$2:$A$8001,0)),7)</f>
        <v>2024-07</v>
      </c>
    </row>
    <row r="4910" customFormat="false" ht="15" hidden="false" customHeight="true" outlineLevel="0" collapsed="false">
      <c r="A4910" s="1" t="s">
        <v>15380</v>
      </c>
      <c r="B4910" s="1" t="s">
        <v>4810</v>
      </c>
      <c r="C4910" s="1" t="s">
        <v>1990</v>
      </c>
      <c r="D4910" s="1" t="n">
        <v>1</v>
      </c>
      <c r="E4910" s="16" t="n">
        <v>5311.32</v>
      </c>
      <c r="F4910" s="17" t="n">
        <v>0.15</v>
      </c>
      <c r="G4910" s="16" t="n">
        <v>4514.62</v>
      </c>
      <c r="I4910" s="1" t="str">
        <f aca="false">INDEX(Products!$C$2:$C$51,MATCH(C4910,Products!$A$2:$A$51,0))</f>
        <v>Sports &amp; Fitness</v>
      </c>
      <c r="J4910" s="1" t="str">
        <f aca="false">INDEX(Orders!$E$2:$E$8001,MATCH(B4910,Orders!$A$2:$A$8001,0))</f>
        <v>Refunded</v>
      </c>
      <c r="K4910" s="1" t="str">
        <f aca="false">LEFT(INDEX(Orders!$C$2:$C$8001,MATCH(B4910,Orders!$A$2:$A$8001,0)),7)</f>
        <v>2024-10</v>
      </c>
    </row>
    <row r="4911" customFormat="false" ht="15" hidden="false" customHeight="true" outlineLevel="0" collapsed="false">
      <c r="A4911" s="1" t="s">
        <v>15381</v>
      </c>
      <c r="B4911" s="1" t="s">
        <v>4811</v>
      </c>
      <c r="C4911" s="1" t="s">
        <v>2007</v>
      </c>
      <c r="D4911" s="1" t="n">
        <v>1</v>
      </c>
      <c r="E4911" s="16" t="n">
        <v>750.27</v>
      </c>
      <c r="F4911" s="17" t="n">
        <v>0</v>
      </c>
      <c r="G4911" s="16" t="n">
        <v>750.27</v>
      </c>
      <c r="I4911" s="1" t="str">
        <f aca="false">INDEX(Products!$C$2:$C$51,MATCH(C4911,Products!$A$2:$A$51,0))</f>
        <v>Books &amp; Stationery</v>
      </c>
      <c r="J4911" s="1" t="str">
        <f aca="false">INDEX(Orders!$E$2:$E$8001,MATCH(B4911,Orders!$A$2:$A$8001,0))</f>
        <v>Delivered</v>
      </c>
      <c r="K4911" s="1" t="str">
        <f aca="false">LEFT(INDEX(Orders!$C$2:$C$8001,MATCH(B4911,Orders!$A$2:$A$8001,0)),7)</f>
        <v>2025-05</v>
      </c>
    </row>
    <row r="4912" customFormat="false" ht="15" hidden="false" customHeight="true" outlineLevel="0" collapsed="false">
      <c r="A4912" s="1" t="s">
        <v>15382</v>
      </c>
      <c r="B4912" s="1" t="s">
        <v>4812</v>
      </c>
      <c r="C4912" s="1" t="s">
        <v>1961</v>
      </c>
      <c r="D4912" s="1" t="n">
        <v>1</v>
      </c>
      <c r="E4912" s="16" t="n">
        <v>3493.68</v>
      </c>
      <c r="F4912" s="17" t="n">
        <v>0</v>
      </c>
      <c r="G4912" s="16" t="n">
        <v>3493.68</v>
      </c>
      <c r="I4912" s="1" t="str">
        <f aca="false">INDEX(Products!$C$2:$C$51,MATCH(C4912,Products!$A$2:$A$51,0))</f>
        <v>Home &amp; Kitchen</v>
      </c>
      <c r="J4912" s="1" t="str">
        <f aca="false">INDEX(Orders!$E$2:$E$8001,MATCH(B4912,Orders!$A$2:$A$8001,0))</f>
        <v>Delivered</v>
      </c>
      <c r="K4912" s="1" t="str">
        <f aca="false">LEFT(INDEX(Orders!$C$2:$C$8001,MATCH(B4912,Orders!$A$2:$A$8001,0)),7)</f>
        <v>2025-11</v>
      </c>
    </row>
    <row r="4913" customFormat="false" ht="15" hidden="false" customHeight="true" outlineLevel="0" collapsed="false">
      <c r="A4913" s="1" t="s">
        <v>15383</v>
      </c>
      <c r="B4913" s="1" t="s">
        <v>4812</v>
      </c>
      <c r="C4913" s="1" t="s">
        <v>2006</v>
      </c>
      <c r="D4913" s="1" t="n">
        <v>1</v>
      </c>
      <c r="E4913" s="16" t="n">
        <v>482.17</v>
      </c>
      <c r="F4913" s="17" t="n">
        <v>0</v>
      </c>
      <c r="G4913" s="16" t="n">
        <v>482.17</v>
      </c>
      <c r="I4913" s="1" t="str">
        <f aca="false">INDEX(Products!$C$2:$C$51,MATCH(C4913,Products!$A$2:$A$51,0))</f>
        <v>Books &amp; Stationery</v>
      </c>
      <c r="J4913" s="1" t="str">
        <f aca="false">INDEX(Orders!$E$2:$E$8001,MATCH(B4913,Orders!$A$2:$A$8001,0))</f>
        <v>Delivered</v>
      </c>
      <c r="K4913" s="1" t="str">
        <f aca="false">LEFT(INDEX(Orders!$C$2:$C$8001,MATCH(B4913,Orders!$A$2:$A$8001,0)),7)</f>
        <v>2025-11</v>
      </c>
    </row>
    <row r="4914" customFormat="false" ht="15" hidden="false" customHeight="true" outlineLevel="0" collapsed="false">
      <c r="A4914" s="1" t="s">
        <v>15384</v>
      </c>
      <c r="B4914" s="1" t="s">
        <v>4813</v>
      </c>
      <c r="C4914" s="1" t="s">
        <v>1990</v>
      </c>
      <c r="D4914" s="1" t="n">
        <v>1</v>
      </c>
      <c r="E4914" s="16" t="n">
        <v>5311.32</v>
      </c>
      <c r="F4914" s="17" t="n">
        <v>0</v>
      </c>
      <c r="G4914" s="16" t="n">
        <v>5311.32</v>
      </c>
      <c r="I4914" s="1" t="str">
        <f aca="false">INDEX(Products!$C$2:$C$51,MATCH(C4914,Products!$A$2:$A$51,0))</f>
        <v>Sports &amp; Fitness</v>
      </c>
      <c r="J4914" s="1" t="str">
        <f aca="false">INDEX(Orders!$E$2:$E$8001,MATCH(B4914,Orders!$A$2:$A$8001,0))</f>
        <v>Delivered</v>
      </c>
      <c r="K4914" s="1" t="str">
        <f aca="false">LEFT(INDEX(Orders!$C$2:$C$8001,MATCH(B4914,Orders!$A$2:$A$8001,0)),7)</f>
        <v>2025-11</v>
      </c>
    </row>
    <row r="4915" customFormat="false" ht="15" hidden="false" customHeight="true" outlineLevel="0" collapsed="false">
      <c r="A4915" s="1" t="s">
        <v>15385</v>
      </c>
      <c r="B4915" s="1" t="s">
        <v>4814</v>
      </c>
      <c r="C4915" s="1" t="s">
        <v>1997</v>
      </c>
      <c r="D4915" s="1" t="n">
        <v>1</v>
      </c>
      <c r="E4915" s="16" t="n">
        <v>311.15</v>
      </c>
      <c r="F4915" s="17" t="n">
        <v>0.05</v>
      </c>
      <c r="G4915" s="16" t="n">
        <v>295.59</v>
      </c>
      <c r="I4915" s="1" t="str">
        <f aca="false">INDEX(Products!$C$2:$C$51,MATCH(C4915,Products!$A$2:$A$51,0))</f>
        <v>Sports &amp; Fitness</v>
      </c>
      <c r="J4915" s="1" t="str">
        <f aca="false">INDEX(Orders!$E$2:$E$8001,MATCH(B4915,Orders!$A$2:$A$8001,0))</f>
        <v>Delivered</v>
      </c>
      <c r="K4915" s="1" t="str">
        <f aca="false">LEFT(INDEX(Orders!$C$2:$C$8001,MATCH(B4915,Orders!$A$2:$A$8001,0)),7)</f>
        <v>2024-12</v>
      </c>
    </row>
    <row r="4916" customFormat="false" ht="15" hidden="false" customHeight="true" outlineLevel="0" collapsed="false">
      <c r="A4916" s="1" t="s">
        <v>15386</v>
      </c>
      <c r="B4916" s="1" t="s">
        <v>4814</v>
      </c>
      <c r="C4916" s="1" t="s">
        <v>1930</v>
      </c>
      <c r="D4916" s="1" t="n">
        <v>2</v>
      </c>
      <c r="E4916" s="16" t="n">
        <v>2398.35</v>
      </c>
      <c r="F4916" s="17" t="n">
        <v>0.2</v>
      </c>
      <c r="G4916" s="16" t="n">
        <v>3837.36</v>
      </c>
      <c r="I4916" s="1" t="str">
        <f aca="false">INDEX(Products!$C$2:$C$51,MATCH(C4916,Products!$A$2:$A$51,0))</f>
        <v>Electronics</v>
      </c>
      <c r="J4916" s="1" t="str">
        <f aca="false">INDEX(Orders!$E$2:$E$8001,MATCH(B4916,Orders!$A$2:$A$8001,0))</f>
        <v>Delivered</v>
      </c>
      <c r="K4916" s="1" t="str">
        <f aca="false">LEFT(INDEX(Orders!$C$2:$C$8001,MATCH(B4916,Orders!$A$2:$A$8001,0)),7)</f>
        <v>2024-12</v>
      </c>
    </row>
    <row r="4917" customFormat="false" ht="15" hidden="false" customHeight="true" outlineLevel="0" collapsed="false">
      <c r="A4917" s="1" t="s">
        <v>15387</v>
      </c>
      <c r="B4917" s="1" t="s">
        <v>4814</v>
      </c>
      <c r="C4917" s="1" t="s">
        <v>1940</v>
      </c>
      <c r="D4917" s="1" t="n">
        <v>2</v>
      </c>
      <c r="E4917" s="16" t="n">
        <v>2374.52</v>
      </c>
      <c r="F4917" s="17" t="n">
        <v>0.15</v>
      </c>
      <c r="G4917" s="16" t="n">
        <v>4036.68</v>
      </c>
      <c r="I4917" s="1" t="str">
        <f aca="false">INDEX(Products!$C$2:$C$51,MATCH(C4917,Products!$A$2:$A$51,0))</f>
        <v>Fashion</v>
      </c>
      <c r="J4917" s="1" t="str">
        <f aca="false">INDEX(Orders!$E$2:$E$8001,MATCH(B4917,Orders!$A$2:$A$8001,0))</f>
        <v>Delivered</v>
      </c>
      <c r="K4917" s="1" t="str">
        <f aca="false">LEFT(INDEX(Orders!$C$2:$C$8001,MATCH(B4917,Orders!$A$2:$A$8001,0)),7)</f>
        <v>2024-12</v>
      </c>
    </row>
    <row r="4918" customFormat="false" ht="15" hidden="false" customHeight="true" outlineLevel="0" collapsed="false">
      <c r="A4918" s="1" t="s">
        <v>15388</v>
      </c>
      <c r="B4918" s="1" t="s">
        <v>4814</v>
      </c>
      <c r="C4918" s="1" t="s">
        <v>2007</v>
      </c>
      <c r="D4918" s="1" t="n">
        <v>1</v>
      </c>
      <c r="E4918" s="16" t="n">
        <v>750.27</v>
      </c>
      <c r="F4918" s="17" t="n">
        <v>0</v>
      </c>
      <c r="G4918" s="16" t="n">
        <v>750.27</v>
      </c>
      <c r="I4918" s="1" t="str">
        <f aca="false">INDEX(Products!$C$2:$C$51,MATCH(C4918,Products!$A$2:$A$51,0))</f>
        <v>Books &amp; Stationery</v>
      </c>
      <c r="J4918" s="1" t="str">
        <f aca="false">INDEX(Orders!$E$2:$E$8001,MATCH(B4918,Orders!$A$2:$A$8001,0))</f>
        <v>Delivered</v>
      </c>
      <c r="K4918" s="1" t="str">
        <f aca="false">LEFT(INDEX(Orders!$C$2:$C$8001,MATCH(B4918,Orders!$A$2:$A$8001,0)),7)</f>
        <v>2024-12</v>
      </c>
    </row>
    <row r="4919" customFormat="false" ht="15" hidden="false" customHeight="true" outlineLevel="0" collapsed="false">
      <c r="A4919" s="1" t="s">
        <v>15389</v>
      </c>
      <c r="B4919" s="1" t="s">
        <v>4814</v>
      </c>
      <c r="C4919" s="1" t="s">
        <v>2006</v>
      </c>
      <c r="D4919" s="1" t="n">
        <v>1</v>
      </c>
      <c r="E4919" s="16" t="n">
        <v>482.17</v>
      </c>
      <c r="F4919" s="17" t="n">
        <v>0.1</v>
      </c>
      <c r="G4919" s="16" t="n">
        <v>433.95</v>
      </c>
      <c r="I4919" s="1" t="str">
        <f aca="false">INDEX(Products!$C$2:$C$51,MATCH(C4919,Products!$A$2:$A$51,0))</f>
        <v>Books &amp; Stationery</v>
      </c>
      <c r="J4919" s="1" t="str">
        <f aca="false">INDEX(Orders!$E$2:$E$8001,MATCH(B4919,Orders!$A$2:$A$8001,0))</f>
        <v>Delivered</v>
      </c>
      <c r="K4919" s="1" t="str">
        <f aca="false">LEFT(INDEX(Orders!$C$2:$C$8001,MATCH(B4919,Orders!$A$2:$A$8001,0)),7)</f>
        <v>2024-12</v>
      </c>
    </row>
    <row r="4920" customFormat="false" ht="15" hidden="false" customHeight="true" outlineLevel="0" collapsed="false">
      <c r="A4920" s="1" t="s">
        <v>15390</v>
      </c>
      <c r="B4920" s="1" t="s">
        <v>4815</v>
      </c>
      <c r="C4920" s="1" t="s">
        <v>2006</v>
      </c>
      <c r="D4920" s="1" t="n">
        <v>2</v>
      </c>
      <c r="E4920" s="16" t="n">
        <v>482.17</v>
      </c>
      <c r="F4920" s="17" t="n">
        <v>0.1</v>
      </c>
      <c r="G4920" s="16" t="n">
        <v>867.91</v>
      </c>
      <c r="I4920" s="1" t="str">
        <f aca="false">INDEX(Products!$C$2:$C$51,MATCH(C4920,Products!$A$2:$A$51,0))</f>
        <v>Books &amp; Stationery</v>
      </c>
      <c r="J4920" s="1" t="str">
        <f aca="false">INDEX(Orders!$E$2:$E$8001,MATCH(B4920,Orders!$A$2:$A$8001,0))</f>
        <v>Returned</v>
      </c>
      <c r="K4920" s="1" t="str">
        <f aca="false">LEFT(INDEX(Orders!$C$2:$C$8001,MATCH(B4920,Orders!$A$2:$A$8001,0)),7)</f>
        <v>2025-05</v>
      </c>
    </row>
    <row r="4921" customFormat="false" ht="15" hidden="false" customHeight="true" outlineLevel="0" collapsed="false">
      <c r="A4921" s="1" t="s">
        <v>15391</v>
      </c>
      <c r="B4921" s="1" t="s">
        <v>4815</v>
      </c>
      <c r="C4921" s="1" t="s">
        <v>1963</v>
      </c>
      <c r="D4921" s="1" t="n">
        <v>1</v>
      </c>
      <c r="E4921" s="16" t="n">
        <v>1494.98</v>
      </c>
      <c r="F4921" s="17" t="n">
        <v>0.2</v>
      </c>
      <c r="G4921" s="16" t="n">
        <v>1195.98</v>
      </c>
      <c r="I4921" s="1" t="str">
        <f aca="false">INDEX(Products!$C$2:$C$51,MATCH(C4921,Products!$A$2:$A$51,0))</f>
        <v>Home &amp; Kitchen</v>
      </c>
      <c r="J4921" s="1" t="str">
        <f aca="false">INDEX(Orders!$E$2:$E$8001,MATCH(B4921,Orders!$A$2:$A$8001,0))</f>
        <v>Returned</v>
      </c>
      <c r="K4921" s="1" t="str">
        <f aca="false">LEFT(INDEX(Orders!$C$2:$C$8001,MATCH(B4921,Orders!$A$2:$A$8001,0)),7)</f>
        <v>2025-05</v>
      </c>
    </row>
    <row r="4922" customFormat="false" ht="15" hidden="false" customHeight="true" outlineLevel="0" collapsed="false">
      <c r="A4922" s="1" t="s">
        <v>15392</v>
      </c>
      <c r="B4922" s="1" t="s">
        <v>4815</v>
      </c>
      <c r="C4922" s="1" t="s">
        <v>1949</v>
      </c>
      <c r="D4922" s="1" t="n">
        <v>1</v>
      </c>
      <c r="E4922" s="16" t="n">
        <v>4185.64</v>
      </c>
      <c r="F4922" s="17" t="n">
        <v>0</v>
      </c>
      <c r="G4922" s="16" t="n">
        <v>4185.64</v>
      </c>
      <c r="I4922" s="1" t="str">
        <f aca="false">INDEX(Products!$C$2:$C$51,MATCH(C4922,Products!$A$2:$A$51,0))</f>
        <v>Fashion</v>
      </c>
      <c r="J4922" s="1" t="str">
        <f aca="false">INDEX(Orders!$E$2:$E$8001,MATCH(B4922,Orders!$A$2:$A$8001,0))</f>
        <v>Returned</v>
      </c>
      <c r="K4922" s="1" t="str">
        <f aca="false">LEFT(INDEX(Orders!$C$2:$C$8001,MATCH(B4922,Orders!$A$2:$A$8001,0)),7)</f>
        <v>2025-05</v>
      </c>
    </row>
    <row r="4923" customFormat="false" ht="15" hidden="false" customHeight="true" outlineLevel="0" collapsed="false">
      <c r="A4923" s="1" t="s">
        <v>15393</v>
      </c>
      <c r="B4923" s="1" t="s">
        <v>4816</v>
      </c>
      <c r="C4923" s="1" t="s">
        <v>1953</v>
      </c>
      <c r="D4923" s="1" t="n">
        <v>3</v>
      </c>
      <c r="E4923" s="16" t="n">
        <v>4914.12</v>
      </c>
      <c r="F4923" s="17" t="n">
        <v>0</v>
      </c>
      <c r="G4923" s="16" t="n">
        <v>14742.36</v>
      </c>
      <c r="I4923" s="1" t="str">
        <f aca="false">INDEX(Products!$C$2:$C$51,MATCH(C4923,Products!$A$2:$A$51,0))</f>
        <v>Fashion</v>
      </c>
      <c r="J4923" s="1" t="str">
        <f aca="false">INDEX(Orders!$E$2:$E$8001,MATCH(B4923,Orders!$A$2:$A$8001,0))</f>
        <v>Delivered</v>
      </c>
      <c r="K4923" s="1" t="str">
        <f aca="false">LEFT(INDEX(Orders!$C$2:$C$8001,MATCH(B4923,Orders!$A$2:$A$8001,0)),7)</f>
        <v>2025-05</v>
      </c>
    </row>
    <row r="4924" customFormat="false" ht="15" hidden="false" customHeight="true" outlineLevel="0" collapsed="false">
      <c r="A4924" s="1" t="s">
        <v>15394</v>
      </c>
      <c r="B4924" s="1" t="s">
        <v>4816</v>
      </c>
      <c r="C4924" s="1" t="s">
        <v>1940</v>
      </c>
      <c r="D4924" s="1" t="n">
        <v>2</v>
      </c>
      <c r="E4924" s="16" t="n">
        <v>2374.52</v>
      </c>
      <c r="F4924" s="17" t="n">
        <v>0.05</v>
      </c>
      <c r="G4924" s="16" t="n">
        <v>4511.59</v>
      </c>
      <c r="I4924" s="1" t="str">
        <f aca="false">INDEX(Products!$C$2:$C$51,MATCH(C4924,Products!$A$2:$A$51,0))</f>
        <v>Fashion</v>
      </c>
      <c r="J4924" s="1" t="str">
        <f aca="false">INDEX(Orders!$E$2:$E$8001,MATCH(B4924,Orders!$A$2:$A$8001,0))</f>
        <v>Delivered</v>
      </c>
      <c r="K4924" s="1" t="str">
        <f aca="false">LEFT(INDEX(Orders!$C$2:$C$8001,MATCH(B4924,Orders!$A$2:$A$8001,0)),7)</f>
        <v>2025-05</v>
      </c>
    </row>
    <row r="4925" customFormat="false" ht="15" hidden="false" customHeight="true" outlineLevel="0" collapsed="false">
      <c r="A4925" s="1" t="s">
        <v>15395</v>
      </c>
      <c r="B4925" s="1" t="s">
        <v>4817</v>
      </c>
      <c r="C4925" s="1" t="s">
        <v>2006</v>
      </c>
      <c r="D4925" s="1" t="n">
        <v>1</v>
      </c>
      <c r="E4925" s="16" t="n">
        <v>482.17</v>
      </c>
      <c r="F4925" s="17" t="n">
        <v>0</v>
      </c>
      <c r="G4925" s="16" t="n">
        <v>482.17</v>
      </c>
      <c r="I4925" s="1" t="str">
        <f aca="false">INDEX(Products!$C$2:$C$51,MATCH(C4925,Products!$A$2:$A$51,0))</f>
        <v>Books &amp; Stationery</v>
      </c>
      <c r="J4925" s="1" t="str">
        <f aca="false">INDEX(Orders!$E$2:$E$8001,MATCH(B4925,Orders!$A$2:$A$8001,0))</f>
        <v>Returned</v>
      </c>
      <c r="K4925" s="1" t="str">
        <f aca="false">LEFT(INDEX(Orders!$C$2:$C$8001,MATCH(B4925,Orders!$A$2:$A$8001,0)),7)</f>
        <v>2025-09</v>
      </c>
    </row>
    <row r="4926" customFormat="false" ht="15" hidden="false" customHeight="true" outlineLevel="0" collapsed="false">
      <c r="A4926" s="1" t="s">
        <v>15396</v>
      </c>
      <c r="B4926" s="1" t="s">
        <v>4817</v>
      </c>
      <c r="C4926" s="1" t="s">
        <v>1988</v>
      </c>
      <c r="D4926" s="1" t="n">
        <v>3</v>
      </c>
      <c r="E4926" s="16" t="n">
        <v>681.07</v>
      </c>
      <c r="F4926" s="17" t="n">
        <v>0.15</v>
      </c>
      <c r="G4926" s="16" t="n">
        <v>1736.73</v>
      </c>
      <c r="I4926" s="1" t="str">
        <f aca="false">INDEX(Products!$C$2:$C$51,MATCH(C4926,Products!$A$2:$A$51,0))</f>
        <v>Sports &amp; Fitness</v>
      </c>
      <c r="J4926" s="1" t="str">
        <f aca="false">INDEX(Orders!$E$2:$E$8001,MATCH(B4926,Orders!$A$2:$A$8001,0))</f>
        <v>Returned</v>
      </c>
      <c r="K4926" s="1" t="str">
        <f aca="false">LEFT(INDEX(Orders!$C$2:$C$8001,MATCH(B4926,Orders!$A$2:$A$8001,0)),7)</f>
        <v>2025-09</v>
      </c>
    </row>
    <row r="4927" customFormat="false" ht="15" hidden="false" customHeight="true" outlineLevel="0" collapsed="false">
      <c r="A4927" s="1" t="s">
        <v>15397</v>
      </c>
      <c r="B4927" s="1" t="s">
        <v>4817</v>
      </c>
      <c r="C4927" s="1" t="s">
        <v>2007</v>
      </c>
      <c r="D4927" s="1" t="n">
        <v>1</v>
      </c>
      <c r="E4927" s="16" t="n">
        <v>750.27</v>
      </c>
      <c r="F4927" s="17" t="n">
        <v>0.05</v>
      </c>
      <c r="G4927" s="16" t="n">
        <v>712.76</v>
      </c>
      <c r="I4927" s="1" t="str">
        <f aca="false">INDEX(Products!$C$2:$C$51,MATCH(C4927,Products!$A$2:$A$51,0))</f>
        <v>Books &amp; Stationery</v>
      </c>
      <c r="J4927" s="1" t="str">
        <f aca="false">INDEX(Orders!$E$2:$E$8001,MATCH(B4927,Orders!$A$2:$A$8001,0))</f>
        <v>Returned</v>
      </c>
      <c r="K4927" s="1" t="str">
        <f aca="false">LEFT(INDEX(Orders!$C$2:$C$8001,MATCH(B4927,Orders!$A$2:$A$8001,0)),7)</f>
        <v>2025-09</v>
      </c>
    </row>
    <row r="4928" customFormat="false" ht="15" hidden="false" customHeight="true" outlineLevel="0" collapsed="false">
      <c r="A4928" s="1" t="s">
        <v>15398</v>
      </c>
      <c r="B4928" s="1" t="s">
        <v>4818</v>
      </c>
      <c r="C4928" s="1" t="s">
        <v>1990</v>
      </c>
      <c r="D4928" s="1" t="n">
        <v>3</v>
      </c>
      <c r="E4928" s="16" t="n">
        <v>5311.32</v>
      </c>
      <c r="F4928" s="17" t="n">
        <v>0</v>
      </c>
      <c r="G4928" s="16" t="n">
        <v>15933.96</v>
      </c>
      <c r="I4928" s="1" t="str">
        <f aca="false">INDEX(Products!$C$2:$C$51,MATCH(C4928,Products!$A$2:$A$51,0))</f>
        <v>Sports &amp; Fitness</v>
      </c>
      <c r="J4928" s="1" t="str">
        <f aca="false">INDEX(Orders!$E$2:$E$8001,MATCH(B4928,Orders!$A$2:$A$8001,0))</f>
        <v>Delivered</v>
      </c>
      <c r="K4928" s="1" t="str">
        <f aca="false">LEFT(INDEX(Orders!$C$2:$C$8001,MATCH(B4928,Orders!$A$2:$A$8001,0)),7)</f>
        <v>2025-01</v>
      </c>
    </row>
    <row r="4929" customFormat="false" ht="15" hidden="false" customHeight="true" outlineLevel="0" collapsed="false">
      <c r="A4929" s="1" t="s">
        <v>15399</v>
      </c>
      <c r="B4929" s="1" t="s">
        <v>4818</v>
      </c>
      <c r="C4929" s="1" t="s">
        <v>2007</v>
      </c>
      <c r="D4929" s="1" t="n">
        <v>3</v>
      </c>
      <c r="E4929" s="16" t="n">
        <v>750.27</v>
      </c>
      <c r="F4929" s="17" t="n">
        <v>0.05</v>
      </c>
      <c r="G4929" s="16" t="n">
        <v>2138.27</v>
      </c>
      <c r="I4929" s="1" t="str">
        <f aca="false">INDEX(Products!$C$2:$C$51,MATCH(C4929,Products!$A$2:$A$51,0))</f>
        <v>Books &amp; Stationery</v>
      </c>
      <c r="J4929" s="1" t="str">
        <f aca="false">INDEX(Orders!$E$2:$E$8001,MATCH(B4929,Orders!$A$2:$A$8001,0))</f>
        <v>Delivered</v>
      </c>
      <c r="K4929" s="1" t="str">
        <f aca="false">LEFT(INDEX(Orders!$C$2:$C$8001,MATCH(B4929,Orders!$A$2:$A$8001,0)),7)</f>
        <v>2025-01</v>
      </c>
    </row>
    <row r="4930" customFormat="false" ht="15" hidden="false" customHeight="true" outlineLevel="0" collapsed="false">
      <c r="A4930" s="1" t="s">
        <v>15400</v>
      </c>
      <c r="B4930" s="1" t="s">
        <v>4819</v>
      </c>
      <c r="C4930" s="1" t="s">
        <v>2006</v>
      </c>
      <c r="D4930" s="1" t="n">
        <v>1</v>
      </c>
      <c r="E4930" s="16" t="n">
        <v>482.17</v>
      </c>
      <c r="F4930" s="17" t="n">
        <v>0.05</v>
      </c>
      <c r="G4930" s="16" t="n">
        <v>458.06</v>
      </c>
      <c r="I4930" s="1" t="str">
        <f aca="false">INDEX(Products!$C$2:$C$51,MATCH(C4930,Products!$A$2:$A$51,0))</f>
        <v>Books &amp; Stationery</v>
      </c>
      <c r="J4930" s="1" t="str">
        <f aca="false">INDEX(Orders!$E$2:$E$8001,MATCH(B4930,Orders!$A$2:$A$8001,0))</f>
        <v>Delivered</v>
      </c>
      <c r="K4930" s="1" t="str">
        <f aca="false">LEFT(INDEX(Orders!$C$2:$C$8001,MATCH(B4930,Orders!$A$2:$A$8001,0)),7)</f>
        <v>2024-10</v>
      </c>
    </row>
    <row r="4931" customFormat="false" ht="15" hidden="false" customHeight="true" outlineLevel="0" collapsed="false">
      <c r="A4931" s="1" t="s">
        <v>15401</v>
      </c>
      <c r="B4931" s="1" t="s">
        <v>4819</v>
      </c>
      <c r="C4931" s="1" t="s">
        <v>1940</v>
      </c>
      <c r="D4931" s="1" t="n">
        <v>3</v>
      </c>
      <c r="E4931" s="16" t="n">
        <v>2374.52</v>
      </c>
      <c r="F4931" s="17" t="n">
        <v>0.15</v>
      </c>
      <c r="G4931" s="16" t="n">
        <v>6055.03</v>
      </c>
      <c r="I4931" s="1" t="str">
        <f aca="false">INDEX(Products!$C$2:$C$51,MATCH(C4931,Products!$A$2:$A$51,0))</f>
        <v>Fashion</v>
      </c>
      <c r="J4931" s="1" t="str">
        <f aca="false">INDEX(Orders!$E$2:$E$8001,MATCH(B4931,Orders!$A$2:$A$8001,0))</f>
        <v>Delivered</v>
      </c>
      <c r="K4931" s="1" t="str">
        <f aca="false">LEFT(INDEX(Orders!$C$2:$C$8001,MATCH(B4931,Orders!$A$2:$A$8001,0)),7)</f>
        <v>2024-10</v>
      </c>
    </row>
    <row r="4932" customFormat="false" ht="15" hidden="false" customHeight="true" outlineLevel="0" collapsed="false">
      <c r="A4932" s="1" t="s">
        <v>15402</v>
      </c>
      <c r="B4932" s="1" t="s">
        <v>4820</v>
      </c>
      <c r="C4932" s="1" t="s">
        <v>1937</v>
      </c>
      <c r="D4932" s="1" t="n">
        <v>1</v>
      </c>
      <c r="E4932" s="16" t="n">
        <v>1364.75</v>
      </c>
      <c r="F4932" s="17" t="n">
        <v>0.15</v>
      </c>
      <c r="G4932" s="16" t="n">
        <v>1160.04</v>
      </c>
      <c r="I4932" s="1" t="str">
        <f aca="false">INDEX(Products!$C$2:$C$51,MATCH(C4932,Products!$A$2:$A$51,0))</f>
        <v>Fashion</v>
      </c>
      <c r="J4932" s="1" t="str">
        <f aca="false">INDEX(Orders!$E$2:$E$8001,MATCH(B4932,Orders!$A$2:$A$8001,0))</f>
        <v>Delivered</v>
      </c>
      <c r="K4932" s="1" t="str">
        <f aca="false">LEFT(INDEX(Orders!$C$2:$C$8001,MATCH(B4932,Orders!$A$2:$A$8001,0)),7)</f>
        <v>2025-12</v>
      </c>
    </row>
    <row r="4933" customFormat="false" ht="15" hidden="false" customHeight="true" outlineLevel="0" collapsed="false">
      <c r="A4933" s="1" t="s">
        <v>15403</v>
      </c>
      <c r="B4933" s="1" t="s">
        <v>4820</v>
      </c>
      <c r="C4933" s="1" t="s">
        <v>1997</v>
      </c>
      <c r="D4933" s="1" t="n">
        <v>1</v>
      </c>
      <c r="E4933" s="16" t="n">
        <v>311.15</v>
      </c>
      <c r="F4933" s="17" t="n">
        <v>0</v>
      </c>
      <c r="G4933" s="16" t="n">
        <v>311.15</v>
      </c>
      <c r="I4933" s="1" t="str">
        <f aca="false">INDEX(Products!$C$2:$C$51,MATCH(C4933,Products!$A$2:$A$51,0))</f>
        <v>Sports &amp; Fitness</v>
      </c>
      <c r="J4933" s="1" t="str">
        <f aca="false">INDEX(Orders!$E$2:$E$8001,MATCH(B4933,Orders!$A$2:$A$8001,0))</f>
        <v>Delivered</v>
      </c>
      <c r="K4933" s="1" t="str">
        <f aca="false">LEFT(INDEX(Orders!$C$2:$C$8001,MATCH(B4933,Orders!$A$2:$A$8001,0)),7)</f>
        <v>2025-12</v>
      </c>
    </row>
    <row r="4934" customFormat="false" ht="15" hidden="false" customHeight="true" outlineLevel="0" collapsed="false">
      <c r="A4934" s="1" t="s">
        <v>15404</v>
      </c>
      <c r="B4934" s="1" t="s">
        <v>4820</v>
      </c>
      <c r="C4934" s="1" t="s">
        <v>1990</v>
      </c>
      <c r="D4934" s="1" t="n">
        <v>1</v>
      </c>
      <c r="E4934" s="16" t="n">
        <v>5311.32</v>
      </c>
      <c r="F4934" s="17" t="n">
        <v>0.1</v>
      </c>
      <c r="G4934" s="16" t="n">
        <v>4780.19</v>
      </c>
      <c r="I4934" s="1" t="str">
        <f aca="false">INDEX(Products!$C$2:$C$51,MATCH(C4934,Products!$A$2:$A$51,0))</f>
        <v>Sports &amp; Fitness</v>
      </c>
      <c r="J4934" s="1" t="str">
        <f aca="false">INDEX(Orders!$E$2:$E$8001,MATCH(B4934,Orders!$A$2:$A$8001,0))</f>
        <v>Delivered</v>
      </c>
      <c r="K4934" s="1" t="str">
        <f aca="false">LEFT(INDEX(Orders!$C$2:$C$8001,MATCH(B4934,Orders!$A$2:$A$8001,0)),7)</f>
        <v>2025-12</v>
      </c>
    </row>
    <row r="4935" customFormat="false" ht="15" hidden="false" customHeight="true" outlineLevel="0" collapsed="false">
      <c r="A4935" s="1" t="s">
        <v>15405</v>
      </c>
      <c r="B4935" s="1" t="s">
        <v>4821</v>
      </c>
      <c r="C4935" s="1" t="s">
        <v>1953</v>
      </c>
      <c r="D4935" s="1" t="n">
        <v>2</v>
      </c>
      <c r="E4935" s="16" t="n">
        <v>4914.12</v>
      </c>
      <c r="F4935" s="17" t="n">
        <v>0</v>
      </c>
      <c r="G4935" s="16" t="n">
        <v>9828.24</v>
      </c>
      <c r="I4935" s="1" t="str">
        <f aca="false">INDEX(Products!$C$2:$C$51,MATCH(C4935,Products!$A$2:$A$51,0))</f>
        <v>Fashion</v>
      </c>
      <c r="J4935" s="1" t="str">
        <f aca="false">INDEX(Orders!$E$2:$E$8001,MATCH(B4935,Orders!$A$2:$A$8001,0))</f>
        <v>Delivered</v>
      </c>
      <c r="K4935" s="1" t="str">
        <f aca="false">LEFT(INDEX(Orders!$C$2:$C$8001,MATCH(B4935,Orders!$A$2:$A$8001,0)),7)</f>
        <v>2025-07</v>
      </c>
    </row>
    <row r="4936" customFormat="false" ht="15" hidden="false" customHeight="true" outlineLevel="0" collapsed="false">
      <c r="A4936" s="1" t="s">
        <v>15406</v>
      </c>
      <c r="B4936" s="1" t="s">
        <v>4821</v>
      </c>
      <c r="C4936" s="1" t="s">
        <v>1979</v>
      </c>
      <c r="D4936" s="1" t="n">
        <v>1</v>
      </c>
      <c r="E4936" s="16" t="n">
        <v>623</v>
      </c>
      <c r="F4936" s="17" t="n">
        <v>0</v>
      </c>
      <c r="G4936" s="16" t="n">
        <v>623</v>
      </c>
      <c r="I4936" s="1" t="str">
        <f aca="false">INDEX(Products!$C$2:$C$51,MATCH(C4936,Products!$A$2:$A$51,0))</f>
        <v>Beauty &amp; Personal Care</v>
      </c>
      <c r="J4936" s="1" t="str">
        <f aca="false">INDEX(Orders!$E$2:$E$8001,MATCH(B4936,Orders!$A$2:$A$8001,0))</f>
        <v>Delivered</v>
      </c>
      <c r="K4936" s="1" t="str">
        <f aca="false">LEFT(INDEX(Orders!$C$2:$C$8001,MATCH(B4936,Orders!$A$2:$A$8001,0)),7)</f>
        <v>2025-07</v>
      </c>
    </row>
    <row r="4937" customFormat="false" ht="15" hidden="false" customHeight="true" outlineLevel="0" collapsed="false">
      <c r="A4937" s="1" t="s">
        <v>15407</v>
      </c>
      <c r="B4937" s="1" t="s">
        <v>4822</v>
      </c>
      <c r="C4937" s="1" t="s">
        <v>2006</v>
      </c>
      <c r="D4937" s="1" t="n">
        <v>1</v>
      </c>
      <c r="E4937" s="16" t="n">
        <v>482.17</v>
      </c>
      <c r="F4937" s="17" t="n">
        <v>0</v>
      </c>
      <c r="G4937" s="16" t="n">
        <v>482.17</v>
      </c>
      <c r="I4937" s="1" t="str">
        <f aca="false">INDEX(Products!$C$2:$C$51,MATCH(C4937,Products!$A$2:$A$51,0))</f>
        <v>Books &amp; Stationery</v>
      </c>
      <c r="J4937" s="1" t="str">
        <f aca="false">INDEX(Orders!$E$2:$E$8001,MATCH(B4937,Orders!$A$2:$A$8001,0))</f>
        <v>Delivered</v>
      </c>
      <c r="K4937" s="1" t="str">
        <f aca="false">LEFT(INDEX(Orders!$C$2:$C$8001,MATCH(B4937,Orders!$A$2:$A$8001,0)),7)</f>
        <v>2025-01</v>
      </c>
    </row>
    <row r="4938" customFormat="false" ht="15" hidden="false" customHeight="true" outlineLevel="0" collapsed="false">
      <c r="A4938" s="1" t="s">
        <v>15408</v>
      </c>
      <c r="B4938" s="1" t="s">
        <v>4823</v>
      </c>
      <c r="C4938" s="1" t="s">
        <v>2006</v>
      </c>
      <c r="D4938" s="1" t="n">
        <v>1</v>
      </c>
      <c r="E4938" s="16" t="n">
        <v>482.17</v>
      </c>
      <c r="F4938" s="17" t="n">
        <v>0</v>
      </c>
      <c r="G4938" s="16" t="n">
        <v>482.17</v>
      </c>
      <c r="I4938" s="1" t="str">
        <f aca="false">INDEX(Products!$C$2:$C$51,MATCH(C4938,Products!$A$2:$A$51,0))</f>
        <v>Books &amp; Stationery</v>
      </c>
      <c r="J4938" s="1" t="str">
        <f aca="false">INDEX(Orders!$E$2:$E$8001,MATCH(B4938,Orders!$A$2:$A$8001,0))</f>
        <v>Delivered</v>
      </c>
      <c r="K4938" s="1" t="str">
        <f aca="false">LEFT(INDEX(Orders!$C$2:$C$8001,MATCH(B4938,Orders!$A$2:$A$8001,0)),7)</f>
        <v>2024-08</v>
      </c>
    </row>
    <row r="4939" customFormat="false" ht="15" hidden="false" customHeight="true" outlineLevel="0" collapsed="false">
      <c r="A4939" s="1" t="s">
        <v>15409</v>
      </c>
      <c r="B4939" s="1" t="s">
        <v>4824</v>
      </c>
      <c r="C4939" s="1" t="s">
        <v>1953</v>
      </c>
      <c r="D4939" s="1" t="n">
        <v>2</v>
      </c>
      <c r="E4939" s="16" t="n">
        <v>4914.12</v>
      </c>
      <c r="F4939" s="17" t="n">
        <v>0.1</v>
      </c>
      <c r="G4939" s="16" t="n">
        <v>8845.42</v>
      </c>
      <c r="I4939" s="1" t="str">
        <f aca="false">INDEX(Products!$C$2:$C$51,MATCH(C4939,Products!$A$2:$A$51,0))</f>
        <v>Fashion</v>
      </c>
      <c r="J4939" s="1" t="str">
        <f aca="false">INDEX(Orders!$E$2:$E$8001,MATCH(B4939,Orders!$A$2:$A$8001,0))</f>
        <v>Delivered</v>
      </c>
      <c r="K4939" s="1" t="str">
        <f aca="false">LEFT(INDEX(Orders!$C$2:$C$8001,MATCH(B4939,Orders!$A$2:$A$8001,0)),7)</f>
        <v>2025-06</v>
      </c>
    </row>
    <row r="4940" customFormat="false" ht="15" hidden="false" customHeight="true" outlineLevel="0" collapsed="false">
      <c r="A4940" s="1" t="s">
        <v>15410</v>
      </c>
      <c r="B4940" s="1" t="s">
        <v>4825</v>
      </c>
      <c r="C4940" s="1" t="s">
        <v>1997</v>
      </c>
      <c r="D4940" s="1" t="n">
        <v>1</v>
      </c>
      <c r="E4940" s="16" t="n">
        <v>311.15</v>
      </c>
      <c r="F4940" s="17" t="n">
        <v>0.15</v>
      </c>
      <c r="G4940" s="16" t="n">
        <v>264.48</v>
      </c>
      <c r="I4940" s="1" t="str">
        <f aca="false">INDEX(Products!$C$2:$C$51,MATCH(C4940,Products!$A$2:$A$51,0))</f>
        <v>Sports &amp; Fitness</v>
      </c>
      <c r="J4940" s="1" t="str">
        <f aca="false">INDEX(Orders!$E$2:$E$8001,MATCH(B4940,Orders!$A$2:$A$8001,0))</f>
        <v>Delivered</v>
      </c>
      <c r="K4940" s="1" t="str">
        <f aca="false">LEFT(INDEX(Orders!$C$2:$C$8001,MATCH(B4940,Orders!$A$2:$A$8001,0)),7)</f>
        <v>2025-12</v>
      </c>
    </row>
    <row r="4941" customFormat="false" ht="15" hidden="false" customHeight="true" outlineLevel="0" collapsed="false">
      <c r="A4941" s="1" t="s">
        <v>15411</v>
      </c>
      <c r="B4941" s="1" t="s">
        <v>4825</v>
      </c>
      <c r="C4941" s="1" t="s">
        <v>2007</v>
      </c>
      <c r="D4941" s="1" t="n">
        <v>2</v>
      </c>
      <c r="E4941" s="16" t="n">
        <v>750.27</v>
      </c>
      <c r="F4941" s="17" t="n">
        <v>0.1</v>
      </c>
      <c r="G4941" s="16" t="n">
        <v>1350.49</v>
      </c>
      <c r="I4941" s="1" t="str">
        <f aca="false">INDEX(Products!$C$2:$C$51,MATCH(C4941,Products!$A$2:$A$51,0))</f>
        <v>Books &amp; Stationery</v>
      </c>
      <c r="J4941" s="1" t="str">
        <f aca="false">INDEX(Orders!$E$2:$E$8001,MATCH(B4941,Orders!$A$2:$A$8001,0))</f>
        <v>Delivered</v>
      </c>
      <c r="K4941" s="1" t="str">
        <f aca="false">LEFT(INDEX(Orders!$C$2:$C$8001,MATCH(B4941,Orders!$A$2:$A$8001,0)),7)</f>
        <v>2025-12</v>
      </c>
    </row>
    <row r="4942" customFormat="false" ht="15" hidden="false" customHeight="true" outlineLevel="0" collapsed="false">
      <c r="A4942" s="1" t="s">
        <v>15412</v>
      </c>
      <c r="B4942" s="1" t="s">
        <v>4825</v>
      </c>
      <c r="C4942" s="1" t="s">
        <v>2006</v>
      </c>
      <c r="D4942" s="1" t="n">
        <v>1</v>
      </c>
      <c r="E4942" s="16" t="n">
        <v>482.17</v>
      </c>
      <c r="F4942" s="17" t="n">
        <v>0</v>
      </c>
      <c r="G4942" s="16" t="n">
        <v>482.17</v>
      </c>
      <c r="I4942" s="1" t="str">
        <f aca="false">INDEX(Products!$C$2:$C$51,MATCH(C4942,Products!$A$2:$A$51,0))</f>
        <v>Books &amp; Stationery</v>
      </c>
      <c r="J4942" s="1" t="str">
        <f aca="false">INDEX(Orders!$E$2:$E$8001,MATCH(B4942,Orders!$A$2:$A$8001,0))</f>
        <v>Delivered</v>
      </c>
      <c r="K4942" s="1" t="str">
        <f aca="false">LEFT(INDEX(Orders!$C$2:$C$8001,MATCH(B4942,Orders!$A$2:$A$8001,0)),7)</f>
        <v>2025-12</v>
      </c>
    </row>
    <row r="4943" customFormat="false" ht="15" hidden="false" customHeight="true" outlineLevel="0" collapsed="false">
      <c r="A4943" s="1" t="s">
        <v>15413</v>
      </c>
      <c r="B4943" s="1" t="s">
        <v>4826</v>
      </c>
      <c r="C4943" s="1" t="s">
        <v>2007</v>
      </c>
      <c r="D4943" s="1" t="n">
        <v>1</v>
      </c>
      <c r="E4943" s="16" t="n">
        <v>750.27</v>
      </c>
      <c r="F4943" s="17" t="n">
        <v>0</v>
      </c>
      <c r="G4943" s="16" t="n">
        <v>750.27</v>
      </c>
      <c r="I4943" s="1" t="str">
        <f aca="false">INDEX(Products!$C$2:$C$51,MATCH(C4943,Products!$A$2:$A$51,0))</f>
        <v>Books &amp; Stationery</v>
      </c>
      <c r="J4943" s="1" t="str">
        <f aca="false">INDEX(Orders!$E$2:$E$8001,MATCH(B4943,Orders!$A$2:$A$8001,0))</f>
        <v>Returned</v>
      </c>
      <c r="K4943" s="1" t="str">
        <f aca="false">LEFT(INDEX(Orders!$C$2:$C$8001,MATCH(B4943,Orders!$A$2:$A$8001,0)),7)</f>
        <v>2024-07</v>
      </c>
    </row>
    <row r="4944" customFormat="false" ht="15" hidden="false" customHeight="true" outlineLevel="0" collapsed="false">
      <c r="A4944" s="1" t="s">
        <v>15414</v>
      </c>
      <c r="B4944" s="1" t="s">
        <v>4826</v>
      </c>
      <c r="C4944" s="1" t="s">
        <v>2006</v>
      </c>
      <c r="D4944" s="1" t="n">
        <v>1</v>
      </c>
      <c r="E4944" s="16" t="n">
        <v>482.17</v>
      </c>
      <c r="F4944" s="17" t="n">
        <v>0.1</v>
      </c>
      <c r="G4944" s="16" t="n">
        <v>433.95</v>
      </c>
      <c r="I4944" s="1" t="str">
        <f aca="false">INDEX(Products!$C$2:$C$51,MATCH(C4944,Products!$A$2:$A$51,0))</f>
        <v>Books &amp; Stationery</v>
      </c>
      <c r="J4944" s="1" t="str">
        <f aca="false">INDEX(Orders!$E$2:$E$8001,MATCH(B4944,Orders!$A$2:$A$8001,0))</f>
        <v>Returned</v>
      </c>
      <c r="K4944" s="1" t="str">
        <f aca="false">LEFT(INDEX(Orders!$C$2:$C$8001,MATCH(B4944,Orders!$A$2:$A$8001,0)),7)</f>
        <v>2024-07</v>
      </c>
    </row>
    <row r="4945" customFormat="false" ht="15" hidden="false" customHeight="true" outlineLevel="0" collapsed="false">
      <c r="A4945" s="1" t="s">
        <v>15415</v>
      </c>
      <c r="B4945" s="1" t="s">
        <v>4826</v>
      </c>
      <c r="C4945" s="1" t="s">
        <v>1918</v>
      </c>
      <c r="D4945" s="1" t="n">
        <v>1</v>
      </c>
      <c r="E4945" s="16" t="n">
        <v>2978.99</v>
      </c>
      <c r="F4945" s="17" t="n">
        <v>0.05</v>
      </c>
      <c r="G4945" s="16" t="n">
        <v>2830.04</v>
      </c>
      <c r="I4945" s="1" t="str">
        <f aca="false">INDEX(Products!$C$2:$C$51,MATCH(C4945,Products!$A$2:$A$51,0))</f>
        <v>Electronics</v>
      </c>
      <c r="J4945" s="1" t="str">
        <f aca="false">INDEX(Orders!$E$2:$E$8001,MATCH(B4945,Orders!$A$2:$A$8001,0))</f>
        <v>Returned</v>
      </c>
      <c r="K4945" s="1" t="str">
        <f aca="false">LEFT(INDEX(Orders!$C$2:$C$8001,MATCH(B4945,Orders!$A$2:$A$8001,0)),7)</f>
        <v>2024-07</v>
      </c>
    </row>
    <row r="4946" customFormat="false" ht="15" hidden="false" customHeight="true" outlineLevel="0" collapsed="false">
      <c r="A4946" s="1" t="s">
        <v>15416</v>
      </c>
      <c r="B4946" s="1" t="s">
        <v>4826</v>
      </c>
      <c r="C4946" s="1" t="s">
        <v>1940</v>
      </c>
      <c r="D4946" s="1" t="n">
        <v>1</v>
      </c>
      <c r="E4946" s="16" t="n">
        <v>2374.52</v>
      </c>
      <c r="F4946" s="17" t="n">
        <v>0.15</v>
      </c>
      <c r="G4946" s="16" t="n">
        <v>2018.34</v>
      </c>
      <c r="I4946" s="1" t="str">
        <f aca="false">INDEX(Products!$C$2:$C$51,MATCH(C4946,Products!$A$2:$A$51,0))</f>
        <v>Fashion</v>
      </c>
      <c r="J4946" s="1" t="str">
        <f aca="false">INDEX(Orders!$E$2:$E$8001,MATCH(B4946,Orders!$A$2:$A$8001,0))</f>
        <v>Returned</v>
      </c>
      <c r="K4946" s="1" t="str">
        <f aca="false">LEFT(INDEX(Orders!$C$2:$C$8001,MATCH(B4946,Orders!$A$2:$A$8001,0)),7)</f>
        <v>2024-07</v>
      </c>
    </row>
    <row r="4947" customFormat="false" ht="15" hidden="false" customHeight="true" outlineLevel="0" collapsed="false">
      <c r="A4947" s="1" t="s">
        <v>15417</v>
      </c>
      <c r="B4947" s="1" t="s">
        <v>4827</v>
      </c>
      <c r="C4947" s="1" t="s">
        <v>2007</v>
      </c>
      <c r="D4947" s="1" t="n">
        <v>2</v>
      </c>
      <c r="E4947" s="16" t="n">
        <v>750.27</v>
      </c>
      <c r="F4947" s="17" t="n">
        <v>0.05</v>
      </c>
      <c r="G4947" s="16" t="n">
        <v>1425.51</v>
      </c>
      <c r="I4947" s="1" t="str">
        <f aca="false">INDEX(Products!$C$2:$C$51,MATCH(C4947,Products!$A$2:$A$51,0))</f>
        <v>Books &amp; Stationery</v>
      </c>
      <c r="J4947" s="1" t="str">
        <f aca="false">INDEX(Orders!$E$2:$E$8001,MATCH(B4947,Orders!$A$2:$A$8001,0))</f>
        <v>Delivered</v>
      </c>
      <c r="K4947" s="1" t="str">
        <f aca="false">LEFT(INDEX(Orders!$C$2:$C$8001,MATCH(B4947,Orders!$A$2:$A$8001,0)),7)</f>
        <v>2025-10</v>
      </c>
    </row>
    <row r="4948" customFormat="false" ht="15" hidden="false" customHeight="true" outlineLevel="0" collapsed="false">
      <c r="A4948" s="1" t="s">
        <v>15418</v>
      </c>
      <c r="B4948" s="1" t="s">
        <v>4827</v>
      </c>
      <c r="C4948" s="1" t="s">
        <v>1976</v>
      </c>
      <c r="D4948" s="1" t="n">
        <v>1</v>
      </c>
      <c r="E4948" s="16" t="n">
        <v>1603.35</v>
      </c>
      <c r="F4948" s="17" t="n">
        <v>0.2</v>
      </c>
      <c r="G4948" s="16" t="n">
        <v>1282.68</v>
      </c>
      <c r="I4948" s="1" t="str">
        <f aca="false">INDEX(Products!$C$2:$C$51,MATCH(C4948,Products!$A$2:$A$51,0))</f>
        <v>Beauty &amp; Personal Care</v>
      </c>
      <c r="J4948" s="1" t="str">
        <f aca="false">INDEX(Orders!$E$2:$E$8001,MATCH(B4948,Orders!$A$2:$A$8001,0))</f>
        <v>Delivered</v>
      </c>
      <c r="K4948" s="1" t="str">
        <f aca="false">LEFT(INDEX(Orders!$C$2:$C$8001,MATCH(B4948,Orders!$A$2:$A$8001,0)),7)</f>
        <v>2025-10</v>
      </c>
    </row>
    <row r="4949" customFormat="false" ht="15" hidden="false" customHeight="true" outlineLevel="0" collapsed="false">
      <c r="A4949" s="1" t="s">
        <v>15419</v>
      </c>
      <c r="B4949" s="1" t="s">
        <v>4828</v>
      </c>
      <c r="C4949" s="1" t="s">
        <v>1976</v>
      </c>
      <c r="D4949" s="1" t="n">
        <v>1</v>
      </c>
      <c r="E4949" s="16" t="n">
        <v>1603.35</v>
      </c>
      <c r="F4949" s="17" t="n">
        <v>0</v>
      </c>
      <c r="G4949" s="16" t="n">
        <v>1603.35</v>
      </c>
      <c r="I4949" s="1" t="str">
        <f aca="false">INDEX(Products!$C$2:$C$51,MATCH(C4949,Products!$A$2:$A$51,0))</f>
        <v>Beauty &amp; Personal Care</v>
      </c>
      <c r="J4949" s="1" t="str">
        <f aca="false">INDEX(Orders!$E$2:$E$8001,MATCH(B4949,Orders!$A$2:$A$8001,0))</f>
        <v>Delivered</v>
      </c>
      <c r="K4949" s="1" t="str">
        <f aca="false">LEFT(INDEX(Orders!$C$2:$C$8001,MATCH(B4949,Orders!$A$2:$A$8001,0)),7)</f>
        <v>2024-08</v>
      </c>
    </row>
    <row r="4950" customFormat="false" ht="15" hidden="false" customHeight="true" outlineLevel="0" collapsed="false">
      <c r="A4950" s="1" t="s">
        <v>15420</v>
      </c>
      <c r="B4950" s="1" t="s">
        <v>4829</v>
      </c>
      <c r="C4950" s="1" t="s">
        <v>2006</v>
      </c>
      <c r="D4950" s="1" t="n">
        <v>1</v>
      </c>
      <c r="E4950" s="16" t="n">
        <v>482.17</v>
      </c>
      <c r="F4950" s="17" t="n">
        <v>0.05</v>
      </c>
      <c r="G4950" s="16" t="n">
        <v>458.06</v>
      </c>
      <c r="I4950" s="1" t="str">
        <f aca="false">INDEX(Products!$C$2:$C$51,MATCH(C4950,Products!$A$2:$A$51,0))</f>
        <v>Books &amp; Stationery</v>
      </c>
      <c r="J4950" s="1" t="str">
        <f aca="false">INDEX(Orders!$E$2:$E$8001,MATCH(B4950,Orders!$A$2:$A$8001,0))</f>
        <v>Delivered</v>
      </c>
      <c r="K4950" s="1" t="str">
        <f aca="false">LEFT(INDEX(Orders!$C$2:$C$8001,MATCH(B4950,Orders!$A$2:$A$8001,0)),7)</f>
        <v>2025-06</v>
      </c>
    </row>
    <row r="4951" customFormat="false" ht="15" hidden="false" customHeight="true" outlineLevel="0" collapsed="false">
      <c r="A4951" s="1" t="s">
        <v>15421</v>
      </c>
      <c r="B4951" s="1" t="s">
        <v>4830</v>
      </c>
      <c r="C4951" s="1" t="s">
        <v>1928</v>
      </c>
      <c r="D4951" s="1" t="n">
        <v>1</v>
      </c>
      <c r="E4951" s="16" t="n">
        <v>657.82</v>
      </c>
      <c r="F4951" s="17" t="n">
        <v>0.05</v>
      </c>
      <c r="G4951" s="16" t="n">
        <v>624.93</v>
      </c>
      <c r="I4951" s="1" t="str">
        <f aca="false">INDEX(Products!$C$2:$C$51,MATCH(C4951,Products!$A$2:$A$51,0))</f>
        <v>Electronics</v>
      </c>
      <c r="J4951" s="1" t="str">
        <f aca="false">INDEX(Orders!$E$2:$E$8001,MATCH(B4951,Orders!$A$2:$A$8001,0))</f>
        <v>Delivered</v>
      </c>
      <c r="K4951" s="1" t="str">
        <f aca="false">LEFT(INDEX(Orders!$C$2:$C$8001,MATCH(B4951,Orders!$A$2:$A$8001,0)),7)</f>
        <v>2024-10</v>
      </c>
    </row>
    <row r="4952" customFormat="false" ht="15" hidden="false" customHeight="true" outlineLevel="0" collapsed="false">
      <c r="A4952" s="1" t="s">
        <v>15422</v>
      </c>
      <c r="B4952" s="1" t="s">
        <v>4830</v>
      </c>
      <c r="C4952" s="1" t="s">
        <v>1979</v>
      </c>
      <c r="D4952" s="1" t="n">
        <v>2</v>
      </c>
      <c r="E4952" s="16" t="n">
        <v>623</v>
      </c>
      <c r="F4952" s="17" t="n">
        <v>0</v>
      </c>
      <c r="G4952" s="16" t="n">
        <v>1246</v>
      </c>
      <c r="I4952" s="1" t="str">
        <f aca="false">INDEX(Products!$C$2:$C$51,MATCH(C4952,Products!$A$2:$A$51,0))</f>
        <v>Beauty &amp; Personal Care</v>
      </c>
      <c r="J4952" s="1" t="str">
        <f aca="false">INDEX(Orders!$E$2:$E$8001,MATCH(B4952,Orders!$A$2:$A$8001,0))</f>
        <v>Delivered</v>
      </c>
      <c r="K4952" s="1" t="str">
        <f aca="false">LEFT(INDEX(Orders!$C$2:$C$8001,MATCH(B4952,Orders!$A$2:$A$8001,0)),7)</f>
        <v>2024-10</v>
      </c>
    </row>
    <row r="4953" customFormat="false" ht="15" hidden="false" customHeight="true" outlineLevel="0" collapsed="false">
      <c r="A4953" s="1" t="s">
        <v>15423</v>
      </c>
      <c r="B4953" s="1" t="s">
        <v>4830</v>
      </c>
      <c r="C4953" s="1" t="s">
        <v>1940</v>
      </c>
      <c r="D4953" s="1" t="n">
        <v>1</v>
      </c>
      <c r="E4953" s="16" t="n">
        <v>2374.52</v>
      </c>
      <c r="F4953" s="17" t="n">
        <v>0.1</v>
      </c>
      <c r="G4953" s="16" t="n">
        <v>2137.07</v>
      </c>
      <c r="I4953" s="1" t="str">
        <f aca="false">INDEX(Products!$C$2:$C$51,MATCH(C4953,Products!$A$2:$A$51,0))</f>
        <v>Fashion</v>
      </c>
      <c r="J4953" s="1" t="str">
        <f aca="false">INDEX(Orders!$E$2:$E$8001,MATCH(B4953,Orders!$A$2:$A$8001,0))</f>
        <v>Delivered</v>
      </c>
      <c r="K4953" s="1" t="str">
        <f aca="false">LEFT(INDEX(Orders!$C$2:$C$8001,MATCH(B4953,Orders!$A$2:$A$8001,0)),7)</f>
        <v>2024-10</v>
      </c>
    </row>
    <row r="4954" customFormat="false" ht="15" hidden="false" customHeight="true" outlineLevel="0" collapsed="false">
      <c r="A4954" s="1" t="s">
        <v>15424</v>
      </c>
      <c r="B4954" s="1" t="s">
        <v>4831</v>
      </c>
      <c r="C4954" s="1" t="s">
        <v>1990</v>
      </c>
      <c r="D4954" s="1" t="n">
        <v>1</v>
      </c>
      <c r="E4954" s="16" t="n">
        <v>5311.32</v>
      </c>
      <c r="F4954" s="17" t="n">
        <v>0.05</v>
      </c>
      <c r="G4954" s="16" t="n">
        <v>5045.75</v>
      </c>
      <c r="I4954" s="1" t="str">
        <f aca="false">INDEX(Products!$C$2:$C$51,MATCH(C4954,Products!$A$2:$A$51,0))</f>
        <v>Sports &amp; Fitness</v>
      </c>
      <c r="J4954" s="1" t="str">
        <f aca="false">INDEX(Orders!$E$2:$E$8001,MATCH(B4954,Orders!$A$2:$A$8001,0))</f>
        <v>Delivered</v>
      </c>
      <c r="K4954" s="1" t="str">
        <f aca="false">LEFT(INDEX(Orders!$C$2:$C$8001,MATCH(B4954,Orders!$A$2:$A$8001,0)),7)</f>
        <v>2024-07</v>
      </c>
    </row>
    <row r="4955" customFormat="false" ht="15" hidden="false" customHeight="true" outlineLevel="0" collapsed="false">
      <c r="A4955" s="1" t="s">
        <v>15425</v>
      </c>
      <c r="B4955" s="1" t="s">
        <v>4831</v>
      </c>
      <c r="C4955" s="1" t="s">
        <v>1920</v>
      </c>
      <c r="D4955" s="1" t="n">
        <v>1</v>
      </c>
      <c r="E4955" s="16" t="n">
        <v>4273.58</v>
      </c>
      <c r="F4955" s="17" t="n">
        <v>0.1</v>
      </c>
      <c r="G4955" s="16" t="n">
        <v>3846.22</v>
      </c>
      <c r="I4955" s="1" t="str">
        <f aca="false">INDEX(Products!$C$2:$C$51,MATCH(C4955,Products!$A$2:$A$51,0))</f>
        <v>Electronics</v>
      </c>
      <c r="J4955" s="1" t="str">
        <f aca="false">INDEX(Orders!$E$2:$E$8001,MATCH(B4955,Orders!$A$2:$A$8001,0))</f>
        <v>Delivered</v>
      </c>
      <c r="K4955" s="1" t="str">
        <f aca="false">LEFT(INDEX(Orders!$C$2:$C$8001,MATCH(B4955,Orders!$A$2:$A$8001,0)),7)</f>
        <v>2024-07</v>
      </c>
    </row>
    <row r="4956" customFormat="false" ht="15" hidden="false" customHeight="true" outlineLevel="0" collapsed="false">
      <c r="A4956" s="1" t="s">
        <v>15426</v>
      </c>
      <c r="B4956" s="1" t="s">
        <v>4832</v>
      </c>
      <c r="C4956" s="1" t="s">
        <v>1990</v>
      </c>
      <c r="D4956" s="1" t="n">
        <v>2</v>
      </c>
      <c r="E4956" s="16" t="n">
        <v>5311.32</v>
      </c>
      <c r="F4956" s="17" t="n">
        <v>0</v>
      </c>
      <c r="G4956" s="16" t="n">
        <v>10622.64</v>
      </c>
      <c r="I4956" s="1" t="str">
        <f aca="false">INDEX(Products!$C$2:$C$51,MATCH(C4956,Products!$A$2:$A$51,0))</f>
        <v>Sports &amp; Fitness</v>
      </c>
      <c r="J4956" s="1" t="str">
        <f aca="false">INDEX(Orders!$E$2:$E$8001,MATCH(B4956,Orders!$A$2:$A$8001,0))</f>
        <v>Delivered</v>
      </c>
      <c r="K4956" s="1" t="str">
        <f aca="false">LEFT(INDEX(Orders!$C$2:$C$8001,MATCH(B4956,Orders!$A$2:$A$8001,0)),7)</f>
        <v>2024-10</v>
      </c>
    </row>
    <row r="4957" customFormat="false" ht="15" hidden="false" customHeight="true" outlineLevel="0" collapsed="false">
      <c r="A4957" s="1" t="s">
        <v>15427</v>
      </c>
      <c r="B4957" s="1" t="s">
        <v>4832</v>
      </c>
      <c r="C4957" s="1" t="s">
        <v>1953</v>
      </c>
      <c r="D4957" s="1" t="n">
        <v>1</v>
      </c>
      <c r="E4957" s="16" t="n">
        <v>4914.12</v>
      </c>
      <c r="F4957" s="17" t="n">
        <v>0.05</v>
      </c>
      <c r="G4957" s="16" t="n">
        <v>4668.41</v>
      </c>
      <c r="I4957" s="1" t="str">
        <f aca="false">INDEX(Products!$C$2:$C$51,MATCH(C4957,Products!$A$2:$A$51,0))</f>
        <v>Fashion</v>
      </c>
      <c r="J4957" s="1" t="str">
        <f aca="false">INDEX(Orders!$E$2:$E$8001,MATCH(B4957,Orders!$A$2:$A$8001,0))</f>
        <v>Delivered</v>
      </c>
      <c r="K4957" s="1" t="str">
        <f aca="false">LEFT(INDEX(Orders!$C$2:$C$8001,MATCH(B4957,Orders!$A$2:$A$8001,0)),7)</f>
        <v>2024-10</v>
      </c>
    </row>
    <row r="4958" customFormat="false" ht="15" hidden="false" customHeight="true" outlineLevel="0" collapsed="false">
      <c r="A4958" s="1" t="s">
        <v>15428</v>
      </c>
      <c r="B4958" s="1" t="s">
        <v>4832</v>
      </c>
      <c r="C4958" s="1" t="s">
        <v>1997</v>
      </c>
      <c r="D4958" s="1" t="n">
        <v>2</v>
      </c>
      <c r="E4958" s="16" t="n">
        <v>311.15</v>
      </c>
      <c r="F4958" s="17" t="n">
        <v>0</v>
      </c>
      <c r="G4958" s="16" t="n">
        <v>622.3</v>
      </c>
      <c r="I4958" s="1" t="str">
        <f aca="false">INDEX(Products!$C$2:$C$51,MATCH(C4958,Products!$A$2:$A$51,0))</f>
        <v>Sports &amp; Fitness</v>
      </c>
      <c r="J4958" s="1" t="str">
        <f aca="false">INDEX(Orders!$E$2:$E$8001,MATCH(B4958,Orders!$A$2:$A$8001,0))</f>
        <v>Delivered</v>
      </c>
      <c r="K4958" s="1" t="str">
        <f aca="false">LEFT(INDEX(Orders!$C$2:$C$8001,MATCH(B4958,Orders!$A$2:$A$8001,0)),7)</f>
        <v>2024-10</v>
      </c>
    </row>
    <row r="4959" customFormat="false" ht="15" hidden="false" customHeight="true" outlineLevel="0" collapsed="false">
      <c r="A4959" s="1" t="s">
        <v>15429</v>
      </c>
      <c r="B4959" s="1" t="s">
        <v>4833</v>
      </c>
      <c r="C4959" s="1" t="s">
        <v>2000</v>
      </c>
      <c r="D4959" s="1" t="n">
        <v>1</v>
      </c>
      <c r="E4959" s="16" t="n">
        <v>425.08</v>
      </c>
      <c r="F4959" s="17" t="n">
        <v>0</v>
      </c>
      <c r="G4959" s="16" t="n">
        <v>425.08</v>
      </c>
      <c r="I4959" s="1" t="str">
        <f aca="false">INDEX(Products!$C$2:$C$51,MATCH(C4959,Products!$A$2:$A$51,0))</f>
        <v>Books &amp; Stationery</v>
      </c>
      <c r="J4959" s="1" t="str">
        <f aca="false">INDEX(Orders!$E$2:$E$8001,MATCH(B4959,Orders!$A$2:$A$8001,0))</f>
        <v>Delivered</v>
      </c>
      <c r="K4959" s="1" t="str">
        <f aca="false">LEFT(INDEX(Orders!$C$2:$C$8001,MATCH(B4959,Orders!$A$2:$A$8001,0)),7)</f>
        <v>2025-07</v>
      </c>
    </row>
    <row r="4960" customFormat="false" ht="15" hidden="false" customHeight="true" outlineLevel="0" collapsed="false">
      <c r="A4960" s="1" t="s">
        <v>15430</v>
      </c>
      <c r="B4960" s="1" t="s">
        <v>4834</v>
      </c>
      <c r="C4960" s="1" t="s">
        <v>1975</v>
      </c>
      <c r="D4960" s="1" t="n">
        <v>2</v>
      </c>
      <c r="E4960" s="16" t="n">
        <v>862.99</v>
      </c>
      <c r="F4960" s="17" t="n">
        <v>0.1</v>
      </c>
      <c r="G4960" s="16" t="n">
        <v>1553.38</v>
      </c>
      <c r="I4960" s="1" t="str">
        <f aca="false">INDEX(Products!$C$2:$C$51,MATCH(C4960,Products!$A$2:$A$51,0))</f>
        <v>Beauty &amp; Personal Care</v>
      </c>
      <c r="J4960" s="1" t="str">
        <f aca="false">INDEX(Orders!$E$2:$E$8001,MATCH(B4960,Orders!$A$2:$A$8001,0))</f>
        <v>Delivered</v>
      </c>
      <c r="K4960" s="1" t="str">
        <f aca="false">LEFT(INDEX(Orders!$C$2:$C$8001,MATCH(B4960,Orders!$A$2:$A$8001,0)),7)</f>
        <v>2025-08</v>
      </c>
    </row>
    <row r="4961" customFormat="false" ht="15" hidden="false" customHeight="true" outlineLevel="0" collapsed="false">
      <c r="A4961" s="1" t="s">
        <v>15431</v>
      </c>
      <c r="B4961" s="1" t="s">
        <v>4834</v>
      </c>
      <c r="C4961" s="1" t="s">
        <v>1937</v>
      </c>
      <c r="D4961" s="1" t="n">
        <v>2</v>
      </c>
      <c r="E4961" s="16" t="n">
        <v>1364.75</v>
      </c>
      <c r="F4961" s="17" t="n">
        <v>0.15</v>
      </c>
      <c r="G4961" s="16" t="n">
        <v>2320.07</v>
      </c>
      <c r="I4961" s="1" t="str">
        <f aca="false">INDEX(Products!$C$2:$C$51,MATCH(C4961,Products!$A$2:$A$51,0))</f>
        <v>Fashion</v>
      </c>
      <c r="J4961" s="1" t="str">
        <f aca="false">INDEX(Orders!$E$2:$E$8001,MATCH(B4961,Orders!$A$2:$A$8001,0))</f>
        <v>Delivered</v>
      </c>
      <c r="K4961" s="1" t="str">
        <f aca="false">LEFT(INDEX(Orders!$C$2:$C$8001,MATCH(B4961,Orders!$A$2:$A$8001,0)),7)</f>
        <v>2025-08</v>
      </c>
    </row>
    <row r="4962" customFormat="false" ht="15" hidden="false" customHeight="true" outlineLevel="0" collapsed="false">
      <c r="A4962" s="1" t="s">
        <v>15432</v>
      </c>
      <c r="B4962" s="1" t="s">
        <v>4834</v>
      </c>
      <c r="C4962" s="1" t="s">
        <v>1930</v>
      </c>
      <c r="D4962" s="1" t="n">
        <v>1</v>
      </c>
      <c r="E4962" s="16" t="n">
        <v>2398.35</v>
      </c>
      <c r="F4962" s="17" t="n">
        <v>0</v>
      </c>
      <c r="G4962" s="16" t="n">
        <v>2398.35</v>
      </c>
      <c r="I4962" s="1" t="str">
        <f aca="false">INDEX(Products!$C$2:$C$51,MATCH(C4962,Products!$A$2:$A$51,0))</f>
        <v>Electronics</v>
      </c>
      <c r="J4962" s="1" t="str">
        <f aca="false">INDEX(Orders!$E$2:$E$8001,MATCH(B4962,Orders!$A$2:$A$8001,0))</f>
        <v>Delivered</v>
      </c>
      <c r="K4962" s="1" t="str">
        <f aca="false">LEFT(INDEX(Orders!$C$2:$C$8001,MATCH(B4962,Orders!$A$2:$A$8001,0)),7)</f>
        <v>2025-08</v>
      </c>
    </row>
    <row r="4963" customFormat="false" ht="15" hidden="false" customHeight="true" outlineLevel="0" collapsed="false">
      <c r="A4963" s="1" t="s">
        <v>15433</v>
      </c>
      <c r="B4963" s="1" t="s">
        <v>4835</v>
      </c>
      <c r="C4963" s="1" t="s">
        <v>1969</v>
      </c>
      <c r="D4963" s="1" t="n">
        <v>1</v>
      </c>
      <c r="E4963" s="16" t="n">
        <v>9171.98</v>
      </c>
      <c r="F4963" s="17" t="n">
        <v>0.05</v>
      </c>
      <c r="G4963" s="16" t="n">
        <v>8713.38</v>
      </c>
      <c r="I4963" s="1" t="str">
        <f aca="false">INDEX(Products!$C$2:$C$51,MATCH(C4963,Products!$A$2:$A$51,0))</f>
        <v>Home &amp; Kitchen</v>
      </c>
      <c r="J4963" s="1" t="str">
        <f aca="false">INDEX(Orders!$E$2:$E$8001,MATCH(B4963,Orders!$A$2:$A$8001,0))</f>
        <v>Delivered</v>
      </c>
      <c r="K4963" s="1" t="str">
        <f aca="false">LEFT(INDEX(Orders!$C$2:$C$8001,MATCH(B4963,Orders!$A$2:$A$8001,0)),7)</f>
        <v>2025-04</v>
      </c>
    </row>
    <row r="4964" customFormat="false" ht="15" hidden="false" customHeight="true" outlineLevel="0" collapsed="false">
      <c r="A4964" s="1" t="s">
        <v>15434</v>
      </c>
      <c r="B4964" s="1" t="s">
        <v>4835</v>
      </c>
      <c r="C4964" s="1" t="s">
        <v>1988</v>
      </c>
      <c r="D4964" s="1" t="n">
        <v>1</v>
      </c>
      <c r="E4964" s="16" t="n">
        <v>681.07</v>
      </c>
      <c r="F4964" s="17" t="n">
        <v>0.05</v>
      </c>
      <c r="G4964" s="16" t="n">
        <v>647.02</v>
      </c>
      <c r="I4964" s="1" t="str">
        <f aca="false">INDEX(Products!$C$2:$C$51,MATCH(C4964,Products!$A$2:$A$51,0))</f>
        <v>Sports &amp; Fitness</v>
      </c>
      <c r="J4964" s="1" t="str">
        <f aca="false">INDEX(Orders!$E$2:$E$8001,MATCH(B4964,Orders!$A$2:$A$8001,0))</f>
        <v>Delivered</v>
      </c>
      <c r="K4964" s="1" t="str">
        <f aca="false">LEFT(INDEX(Orders!$C$2:$C$8001,MATCH(B4964,Orders!$A$2:$A$8001,0)),7)</f>
        <v>2025-04</v>
      </c>
    </row>
    <row r="4965" customFormat="false" ht="15" hidden="false" customHeight="true" outlineLevel="0" collapsed="false">
      <c r="A4965" s="1" t="s">
        <v>15435</v>
      </c>
      <c r="B4965" s="1" t="s">
        <v>4835</v>
      </c>
      <c r="C4965" s="1" t="s">
        <v>2006</v>
      </c>
      <c r="D4965" s="1" t="n">
        <v>1</v>
      </c>
      <c r="E4965" s="16" t="n">
        <v>482.17</v>
      </c>
      <c r="F4965" s="17" t="n">
        <v>0</v>
      </c>
      <c r="G4965" s="16" t="n">
        <v>482.17</v>
      </c>
      <c r="I4965" s="1" t="str">
        <f aca="false">INDEX(Products!$C$2:$C$51,MATCH(C4965,Products!$A$2:$A$51,0))</f>
        <v>Books &amp; Stationery</v>
      </c>
      <c r="J4965" s="1" t="str">
        <f aca="false">INDEX(Orders!$E$2:$E$8001,MATCH(B4965,Orders!$A$2:$A$8001,0))</f>
        <v>Delivered</v>
      </c>
      <c r="K4965" s="1" t="str">
        <f aca="false">LEFT(INDEX(Orders!$C$2:$C$8001,MATCH(B4965,Orders!$A$2:$A$8001,0)),7)</f>
        <v>2025-04</v>
      </c>
    </row>
    <row r="4966" customFormat="false" ht="15" hidden="false" customHeight="true" outlineLevel="0" collapsed="false">
      <c r="A4966" s="1" t="s">
        <v>15436</v>
      </c>
      <c r="B4966" s="1" t="s">
        <v>4835</v>
      </c>
      <c r="C4966" s="1" t="s">
        <v>1997</v>
      </c>
      <c r="D4966" s="1" t="n">
        <v>2</v>
      </c>
      <c r="E4966" s="16" t="n">
        <v>311.15</v>
      </c>
      <c r="F4966" s="17" t="n">
        <v>0.05</v>
      </c>
      <c r="G4966" s="16" t="n">
        <v>591.18</v>
      </c>
      <c r="I4966" s="1" t="str">
        <f aca="false">INDEX(Products!$C$2:$C$51,MATCH(C4966,Products!$A$2:$A$51,0))</f>
        <v>Sports &amp; Fitness</v>
      </c>
      <c r="J4966" s="1" t="str">
        <f aca="false">INDEX(Orders!$E$2:$E$8001,MATCH(B4966,Orders!$A$2:$A$8001,0))</f>
        <v>Delivered</v>
      </c>
      <c r="K4966" s="1" t="str">
        <f aca="false">LEFT(INDEX(Orders!$C$2:$C$8001,MATCH(B4966,Orders!$A$2:$A$8001,0)),7)</f>
        <v>2025-04</v>
      </c>
    </row>
    <row r="4967" customFormat="false" ht="15" hidden="false" customHeight="true" outlineLevel="0" collapsed="false">
      <c r="A4967" s="1" t="s">
        <v>15437</v>
      </c>
      <c r="B4967" s="1" t="s">
        <v>4835</v>
      </c>
      <c r="C4967" s="1" t="s">
        <v>2007</v>
      </c>
      <c r="D4967" s="1" t="n">
        <v>2</v>
      </c>
      <c r="E4967" s="16" t="n">
        <v>750.27</v>
      </c>
      <c r="F4967" s="17" t="n">
        <v>0</v>
      </c>
      <c r="G4967" s="16" t="n">
        <v>1500.54</v>
      </c>
      <c r="I4967" s="1" t="str">
        <f aca="false">INDEX(Products!$C$2:$C$51,MATCH(C4967,Products!$A$2:$A$51,0))</f>
        <v>Books &amp; Stationery</v>
      </c>
      <c r="J4967" s="1" t="str">
        <f aca="false">INDEX(Orders!$E$2:$E$8001,MATCH(B4967,Orders!$A$2:$A$8001,0))</f>
        <v>Delivered</v>
      </c>
      <c r="K4967" s="1" t="str">
        <f aca="false">LEFT(INDEX(Orders!$C$2:$C$8001,MATCH(B4967,Orders!$A$2:$A$8001,0)),7)</f>
        <v>2025-04</v>
      </c>
    </row>
    <row r="4968" customFormat="false" ht="15" hidden="false" customHeight="true" outlineLevel="0" collapsed="false">
      <c r="A4968" s="1" t="s">
        <v>15438</v>
      </c>
      <c r="B4968" s="1" t="s">
        <v>4836</v>
      </c>
      <c r="C4968" s="1" t="s">
        <v>1969</v>
      </c>
      <c r="D4968" s="1" t="n">
        <v>3</v>
      </c>
      <c r="E4968" s="16" t="n">
        <v>9171.98</v>
      </c>
      <c r="F4968" s="17" t="n">
        <v>0</v>
      </c>
      <c r="G4968" s="16" t="n">
        <v>27515.94</v>
      </c>
      <c r="I4968" s="1" t="str">
        <f aca="false">INDEX(Products!$C$2:$C$51,MATCH(C4968,Products!$A$2:$A$51,0))</f>
        <v>Home &amp; Kitchen</v>
      </c>
      <c r="J4968" s="1" t="str">
        <f aca="false">INDEX(Orders!$E$2:$E$8001,MATCH(B4968,Orders!$A$2:$A$8001,0))</f>
        <v>Delivered</v>
      </c>
      <c r="K4968" s="1" t="str">
        <f aca="false">LEFT(INDEX(Orders!$C$2:$C$8001,MATCH(B4968,Orders!$A$2:$A$8001,0)),7)</f>
        <v>2025-12</v>
      </c>
    </row>
    <row r="4969" customFormat="false" ht="15" hidden="false" customHeight="true" outlineLevel="0" collapsed="false">
      <c r="A4969" s="1" t="s">
        <v>15439</v>
      </c>
      <c r="B4969" s="1" t="s">
        <v>4836</v>
      </c>
      <c r="C4969" s="1" t="s">
        <v>1940</v>
      </c>
      <c r="D4969" s="1" t="n">
        <v>1</v>
      </c>
      <c r="E4969" s="16" t="n">
        <v>2374.52</v>
      </c>
      <c r="F4969" s="17" t="n">
        <v>0</v>
      </c>
      <c r="G4969" s="16" t="n">
        <v>2374.52</v>
      </c>
      <c r="I4969" s="1" t="str">
        <f aca="false">INDEX(Products!$C$2:$C$51,MATCH(C4969,Products!$A$2:$A$51,0))</f>
        <v>Fashion</v>
      </c>
      <c r="J4969" s="1" t="str">
        <f aca="false">INDEX(Orders!$E$2:$E$8001,MATCH(B4969,Orders!$A$2:$A$8001,0))</f>
        <v>Delivered</v>
      </c>
      <c r="K4969" s="1" t="str">
        <f aca="false">LEFT(INDEX(Orders!$C$2:$C$8001,MATCH(B4969,Orders!$A$2:$A$8001,0)),7)</f>
        <v>2025-12</v>
      </c>
    </row>
    <row r="4970" customFormat="false" ht="15" hidden="false" customHeight="true" outlineLevel="0" collapsed="false">
      <c r="A4970" s="1" t="s">
        <v>15440</v>
      </c>
      <c r="B4970" s="1" t="s">
        <v>4836</v>
      </c>
      <c r="C4970" s="1" t="s">
        <v>2006</v>
      </c>
      <c r="D4970" s="1" t="n">
        <v>1</v>
      </c>
      <c r="E4970" s="16" t="n">
        <v>482.17</v>
      </c>
      <c r="F4970" s="17" t="n">
        <v>0.1</v>
      </c>
      <c r="G4970" s="16" t="n">
        <v>433.95</v>
      </c>
      <c r="I4970" s="1" t="str">
        <f aca="false">INDEX(Products!$C$2:$C$51,MATCH(C4970,Products!$A$2:$A$51,0))</f>
        <v>Books &amp; Stationery</v>
      </c>
      <c r="J4970" s="1" t="str">
        <f aca="false">INDEX(Orders!$E$2:$E$8001,MATCH(B4970,Orders!$A$2:$A$8001,0))</f>
        <v>Delivered</v>
      </c>
      <c r="K4970" s="1" t="str">
        <f aca="false">LEFT(INDEX(Orders!$C$2:$C$8001,MATCH(B4970,Orders!$A$2:$A$8001,0)),7)</f>
        <v>2025-12</v>
      </c>
    </row>
    <row r="4971" customFormat="false" ht="15" hidden="false" customHeight="true" outlineLevel="0" collapsed="false">
      <c r="A4971" s="1" t="s">
        <v>15441</v>
      </c>
      <c r="B4971" s="1" t="s">
        <v>4837</v>
      </c>
      <c r="C4971" s="1" t="s">
        <v>1940</v>
      </c>
      <c r="D4971" s="1" t="n">
        <v>1</v>
      </c>
      <c r="E4971" s="16" t="n">
        <v>2374.52</v>
      </c>
      <c r="F4971" s="17" t="n">
        <v>0.1</v>
      </c>
      <c r="G4971" s="16" t="n">
        <v>2137.07</v>
      </c>
      <c r="I4971" s="1" t="str">
        <f aca="false">INDEX(Products!$C$2:$C$51,MATCH(C4971,Products!$A$2:$A$51,0))</f>
        <v>Fashion</v>
      </c>
      <c r="J4971" s="1" t="str">
        <f aca="false">INDEX(Orders!$E$2:$E$8001,MATCH(B4971,Orders!$A$2:$A$8001,0))</f>
        <v>Delivered</v>
      </c>
      <c r="K4971" s="1" t="str">
        <f aca="false">LEFT(INDEX(Orders!$C$2:$C$8001,MATCH(B4971,Orders!$A$2:$A$8001,0)),7)</f>
        <v>2025-09</v>
      </c>
    </row>
    <row r="4972" customFormat="false" ht="15" hidden="false" customHeight="true" outlineLevel="0" collapsed="false">
      <c r="A4972" s="1" t="s">
        <v>15442</v>
      </c>
      <c r="B4972" s="1" t="s">
        <v>4837</v>
      </c>
      <c r="C4972" s="1" t="s">
        <v>1930</v>
      </c>
      <c r="D4972" s="1" t="n">
        <v>3</v>
      </c>
      <c r="E4972" s="16" t="n">
        <v>2398.35</v>
      </c>
      <c r="F4972" s="17" t="n">
        <v>0</v>
      </c>
      <c r="G4972" s="16" t="n">
        <v>7195.05</v>
      </c>
      <c r="I4972" s="1" t="str">
        <f aca="false">INDEX(Products!$C$2:$C$51,MATCH(C4972,Products!$A$2:$A$51,0))</f>
        <v>Electronics</v>
      </c>
      <c r="J4972" s="1" t="str">
        <f aca="false">INDEX(Orders!$E$2:$E$8001,MATCH(B4972,Orders!$A$2:$A$8001,0))</f>
        <v>Delivered</v>
      </c>
      <c r="K4972" s="1" t="str">
        <f aca="false">LEFT(INDEX(Orders!$C$2:$C$8001,MATCH(B4972,Orders!$A$2:$A$8001,0)),7)</f>
        <v>2025-09</v>
      </c>
    </row>
    <row r="4973" customFormat="false" ht="15" hidden="false" customHeight="true" outlineLevel="0" collapsed="false">
      <c r="A4973" s="1" t="s">
        <v>15443</v>
      </c>
      <c r="B4973" s="1" t="s">
        <v>4837</v>
      </c>
      <c r="C4973" s="1" t="s">
        <v>1975</v>
      </c>
      <c r="D4973" s="1" t="n">
        <v>1</v>
      </c>
      <c r="E4973" s="16" t="n">
        <v>862.99</v>
      </c>
      <c r="F4973" s="17" t="n">
        <v>0</v>
      </c>
      <c r="G4973" s="16" t="n">
        <v>862.99</v>
      </c>
      <c r="I4973" s="1" t="str">
        <f aca="false">INDEX(Products!$C$2:$C$51,MATCH(C4973,Products!$A$2:$A$51,0))</f>
        <v>Beauty &amp; Personal Care</v>
      </c>
      <c r="J4973" s="1" t="str">
        <f aca="false">INDEX(Orders!$E$2:$E$8001,MATCH(B4973,Orders!$A$2:$A$8001,0))</f>
        <v>Delivered</v>
      </c>
      <c r="K4973" s="1" t="str">
        <f aca="false">LEFT(INDEX(Orders!$C$2:$C$8001,MATCH(B4973,Orders!$A$2:$A$8001,0)),7)</f>
        <v>2025-09</v>
      </c>
    </row>
    <row r="4974" customFormat="false" ht="15" hidden="false" customHeight="true" outlineLevel="0" collapsed="false">
      <c r="A4974" s="1" t="s">
        <v>15444</v>
      </c>
      <c r="B4974" s="1" t="s">
        <v>4837</v>
      </c>
      <c r="C4974" s="1" t="s">
        <v>1937</v>
      </c>
      <c r="D4974" s="1" t="n">
        <v>1</v>
      </c>
      <c r="E4974" s="16" t="n">
        <v>1364.75</v>
      </c>
      <c r="F4974" s="17" t="n">
        <v>0.1</v>
      </c>
      <c r="G4974" s="16" t="n">
        <v>1228.28</v>
      </c>
      <c r="I4974" s="1" t="str">
        <f aca="false">INDEX(Products!$C$2:$C$51,MATCH(C4974,Products!$A$2:$A$51,0))</f>
        <v>Fashion</v>
      </c>
      <c r="J4974" s="1" t="str">
        <f aca="false">INDEX(Orders!$E$2:$E$8001,MATCH(B4974,Orders!$A$2:$A$8001,0))</f>
        <v>Delivered</v>
      </c>
      <c r="K4974" s="1" t="str">
        <f aca="false">LEFT(INDEX(Orders!$C$2:$C$8001,MATCH(B4974,Orders!$A$2:$A$8001,0)),7)</f>
        <v>2025-09</v>
      </c>
    </row>
    <row r="4975" customFormat="false" ht="15" hidden="false" customHeight="true" outlineLevel="0" collapsed="false">
      <c r="A4975" s="1" t="s">
        <v>15445</v>
      </c>
      <c r="B4975" s="1" t="s">
        <v>4837</v>
      </c>
      <c r="C4975" s="1" t="s">
        <v>1955</v>
      </c>
      <c r="D4975" s="1" t="n">
        <v>2</v>
      </c>
      <c r="E4975" s="16" t="n">
        <v>3340.76</v>
      </c>
      <c r="F4975" s="17" t="n">
        <v>0.05</v>
      </c>
      <c r="G4975" s="16" t="n">
        <v>6347.44</v>
      </c>
      <c r="I4975" s="1" t="str">
        <f aca="false">INDEX(Products!$C$2:$C$51,MATCH(C4975,Products!$A$2:$A$51,0))</f>
        <v>Home &amp; Kitchen</v>
      </c>
      <c r="J4975" s="1" t="str">
        <f aca="false">INDEX(Orders!$E$2:$E$8001,MATCH(B4975,Orders!$A$2:$A$8001,0))</f>
        <v>Delivered</v>
      </c>
      <c r="K4975" s="1" t="str">
        <f aca="false">LEFT(INDEX(Orders!$C$2:$C$8001,MATCH(B4975,Orders!$A$2:$A$8001,0)),7)</f>
        <v>2025-09</v>
      </c>
    </row>
    <row r="4976" customFormat="false" ht="15" hidden="false" customHeight="true" outlineLevel="0" collapsed="false">
      <c r="A4976" s="1" t="s">
        <v>15446</v>
      </c>
      <c r="B4976" s="1" t="s">
        <v>4839</v>
      </c>
      <c r="C4976" s="1" t="s">
        <v>2006</v>
      </c>
      <c r="D4976" s="1" t="n">
        <v>1</v>
      </c>
      <c r="E4976" s="16" t="n">
        <v>482.17</v>
      </c>
      <c r="F4976" s="17" t="n">
        <v>0</v>
      </c>
      <c r="G4976" s="16" t="n">
        <v>482.17</v>
      </c>
      <c r="I4976" s="1" t="str">
        <f aca="false">INDEX(Products!$C$2:$C$51,MATCH(C4976,Products!$A$2:$A$51,0))</f>
        <v>Books &amp; Stationery</v>
      </c>
      <c r="J4976" s="1" t="str">
        <f aca="false">INDEX(Orders!$E$2:$E$8001,MATCH(B4976,Orders!$A$2:$A$8001,0))</f>
        <v>Delivered</v>
      </c>
      <c r="K4976" s="1" t="str">
        <f aca="false">LEFT(INDEX(Orders!$C$2:$C$8001,MATCH(B4976,Orders!$A$2:$A$8001,0)),7)</f>
        <v>2025-06</v>
      </c>
    </row>
    <row r="4977" customFormat="false" ht="15" hidden="false" customHeight="true" outlineLevel="0" collapsed="false">
      <c r="A4977" s="1" t="s">
        <v>15447</v>
      </c>
      <c r="B4977" s="1" t="s">
        <v>4839</v>
      </c>
      <c r="C4977" s="1" t="s">
        <v>1990</v>
      </c>
      <c r="D4977" s="1" t="n">
        <v>1</v>
      </c>
      <c r="E4977" s="16" t="n">
        <v>5311.32</v>
      </c>
      <c r="F4977" s="17" t="n">
        <v>0.15</v>
      </c>
      <c r="G4977" s="16" t="n">
        <v>4514.62</v>
      </c>
      <c r="I4977" s="1" t="str">
        <f aca="false">INDEX(Products!$C$2:$C$51,MATCH(C4977,Products!$A$2:$A$51,0))</f>
        <v>Sports &amp; Fitness</v>
      </c>
      <c r="J4977" s="1" t="str">
        <f aca="false">INDEX(Orders!$E$2:$E$8001,MATCH(B4977,Orders!$A$2:$A$8001,0))</f>
        <v>Delivered</v>
      </c>
      <c r="K4977" s="1" t="str">
        <f aca="false">LEFT(INDEX(Orders!$C$2:$C$8001,MATCH(B4977,Orders!$A$2:$A$8001,0)),7)</f>
        <v>2025-06</v>
      </c>
    </row>
    <row r="4978" customFormat="false" ht="15" hidden="false" customHeight="true" outlineLevel="0" collapsed="false">
      <c r="A4978" s="1" t="s">
        <v>15448</v>
      </c>
      <c r="B4978" s="1" t="s">
        <v>4839</v>
      </c>
      <c r="C4978" s="1" t="s">
        <v>2007</v>
      </c>
      <c r="D4978" s="1" t="n">
        <v>2</v>
      </c>
      <c r="E4978" s="16" t="n">
        <v>750.27</v>
      </c>
      <c r="F4978" s="17" t="n">
        <v>0.05</v>
      </c>
      <c r="G4978" s="16" t="n">
        <v>1425.51</v>
      </c>
      <c r="I4978" s="1" t="str">
        <f aca="false">INDEX(Products!$C$2:$C$51,MATCH(C4978,Products!$A$2:$A$51,0))</f>
        <v>Books &amp; Stationery</v>
      </c>
      <c r="J4978" s="1" t="str">
        <f aca="false">INDEX(Orders!$E$2:$E$8001,MATCH(B4978,Orders!$A$2:$A$8001,0))</f>
        <v>Delivered</v>
      </c>
      <c r="K4978" s="1" t="str">
        <f aca="false">LEFT(INDEX(Orders!$C$2:$C$8001,MATCH(B4978,Orders!$A$2:$A$8001,0)),7)</f>
        <v>2025-06</v>
      </c>
    </row>
    <row r="4979" customFormat="false" ht="15" hidden="false" customHeight="true" outlineLevel="0" collapsed="false">
      <c r="A4979" s="1" t="s">
        <v>15449</v>
      </c>
      <c r="B4979" s="1" t="s">
        <v>4840</v>
      </c>
      <c r="C4979" s="1" t="s">
        <v>1961</v>
      </c>
      <c r="D4979" s="1" t="n">
        <v>3</v>
      </c>
      <c r="E4979" s="16" t="n">
        <v>3493.68</v>
      </c>
      <c r="F4979" s="17" t="n">
        <v>0</v>
      </c>
      <c r="G4979" s="16" t="n">
        <v>10481.04</v>
      </c>
      <c r="I4979" s="1" t="str">
        <f aca="false">INDEX(Products!$C$2:$C$51,MATCH(C4979,Products!$A$2:$A$51,0))</f>
        <v>Home &amp; Kitchen</v>
      </c>
      <c r="J4979" s="1" t="str">
        <f aca="false">INDEX(Orders!$E$2:$E$8001,MATCH(B4979,Orders!$A$2:$A$8001,0))</f>
        <v>Delivered</v>
      </c>
      <c r="K4979" s="1" t="str">
        <f aca="false">LEFT(INDEX(Orders!$C$2:$C$8001,MATCH(B4979,Orders!$A$2:$A$8001,0)),7)</f>
        <v>2025-02</v>
      </c>
    </row>
    <row r="4980" customFormat="false" ht="15" hidden="false" customHeight="true" outlineLevel="0" collapsed="false">
      <c r="A4980" s="1" t="s">
        <v>15450</v>
      </c>
      <c r="B4980" s="1" t="s">
        <v>4841</v>
      </c>
      <c r="C4980" s="1" t="s">
        <v>2006</v>
      </c>
      <c r="D4980" s="1" t="n">
        <v>1</v>
      </c>
      <c r="E4980" s="16" t="n">
        <v>482.17</v>
      </c>
      <c r="F4980" s="17" t="n">
        <v>0.2</v>
      </c>
      <c r="G4980" s="16" t="n">
        <v>385.74</v>
      </c>
      <c r="I4980" s="1" t="str">
        <f aca="false">INDEX(Products!$C$2:$C$51,MATCH(C4980,Products!$A$2:$A$51,0))</f>
        <v>Books &amp; Stationery</v>
      </c>
      <c r="J4980" s="1" t="str">
        <f aca="false">INDEX(Orders!$E$2:$E$8001,MATCH(B4980,Orders!$A$2:$A$8001,0))</f>
        <v>Delivered</v>
      </c>
      <c r="K4980" s="1" t="str">
        <f aca="false">LEFT(INDEX(Orders!$C$2:$C$8001,MATCH(B4980,Orders!$A$2:$A$8001,0)),7)</f>
        <v>2024-08</v>
      </c>
    </row>
    <row r="4981" customFormat="false" ht="15" hidden="false" customHeight="true" outlineLevel="0" collapsed="false">
      <c r="A4981" s="1" t="s">
        <v>15451</v>
      </c>
      <c r="B4981" s="1" t="s">
        <v>4841</v>
      </c>
      <c r="C4981" s="1" t="s">
        <v>1979</v>
      </c>
      <c r="D4981" s="1" t="n">
        <v>3</v>
      </c>
      <c r="E4981" s="16" t="n">
        <v>623</v>
      </c>
      <c r="F4981" s="17" t="n">
        <v>0.2</v>
      </c>
      <c r="G4981" s="16" t="n">
        <v>1495.2</v>
      </c>
      <c r="I4981" s="1" t="str">
        <f aca="false">INDEX(Products!$C$2:$C$51,MATCH(C4981,Products!$A$2:$A$51,0))</f>
        <v>Beauty &amp; Personal Care</v>
      </c>
      <c r="J4981" s="1" t="str">
        <f aca="false">INDEX(Orders!$E$2:$E$8001,MATCH(B4981,Orders!$A$2:$A$8001,0))</f>
        <v>Delivered</v>
      </c>
      <c r="K4981" s="1" t="str">
        <f aca="false">LEFT(INDEX(Orders!$C$2:$C$8001,MATCH(B4981,Orders!$A$2:$A$8001,0)),7)</f>
        <v>2024-08</v>
      </c>
    </row>
    <row r="4982" customFormat="false" ht="15" hidden="false" customHeight="true" outlineLevel="0" collapsed="false">
      <c r="A4982" s="1" t="s">
        <v>15452</v>
      </c>
      <c r="B4982" s="1" t="s">
        <v>4841</v>
      </c>
      <c r="C4982" s="1" t="s">
        <v>1990</v>
      </c>
      <c r="D4982" s="1" t="n">
        <v>1</v>
      </c>
      <c r="E4982" s="16" t="n">
        <v>5311.32</v>
      </c>
      <c r="F4982" s="17" t="n">
        <v>0</v>
      </c>
      <c r="G4982" s="16" t="n">
        <v>5311.32</v>
      </c>
      <c r="I4982" s="1" t="str">
        <f aca="false">INDEX(Products!$C$2:$C$51,MATCH(C4982,Products!$A$2:$A$51,0))</f>
        <v>Sports &amp; Fitness</v>
      </c>
      <c r="J4982" s="1" t="str">
        <f aca="false">INDEX(Orders!$E$2:$E$8001,MATCH(B4982,Orders!$A$2:$A$8001,0))</f>
        <v>Delivered</v>
      </c>
      <c r="K4982" s="1" t="str">
        <f aca="false">LEFT(INDEX(Orders!$C$2:$C$8001,MATCH(B4982,Orders!$A$2:$A$8001,0)),7)</f>
        <v>2024-08</v>
      </c>
    </row>
    <row r="4983" customFormat="false" ht="15" hidden="false" customHeight="true" outlineLevel="0" collapsed="false">
      <c r="A4983" s="1" t="s">
        <v>15453</v>
      </c>
      <c r="B4983" s="1" t="s">
        <v>4841</v>
      </c>
      <c r="C4983" s="1" t="s">
        <v>1975</v>
      </c>
      <c r="D4983" s="1" t="n">
        <v>1</v>
      </c>
      <c r="E4983" s="16" t="n">
        <v>862.99</v>
      </c>
      <c r="F4983" s="17" t="n">
        <v>0</v>
      </c>
      <c r="G4983" s="16" t="n">
        <v>862.99</v>
      </c>
      <c r="I4983" s="1" t="str">
        <f aca="false">INDEX(Products!$C$2:$C$51,MATCH(C4983,Products!$A$2:$A$51,0))</f>
        <v>Beauty &amp; Personal Care</v>
      </c>
      <c r="J4983" s="1" t="str">
        <f aca="false">INDEX(Orders!$E$2:$E$8001,MATCH(B4983,Orders!$A$2:$A$8001,0))</f>
        <v>Delivered</v>
      </c>
      <c r="K4983" s="1" t="str">
        <f aca="false">LEFT(INDEX(Orders!$C$2:$C$8001,MATCH(B4983,Orders!$A$2:$A$8001,0)),7)</f>
        <v>2024-08</v>
      </c>
    </row>
    <row r="4984" customFormat="false" ht="15" hidden="false" customHeight="true" outlineLevel="0" collapsed="false">
      <c r="A4984" s="1" t="s">
        <v>15454</v>
      </c>
      <c r="B4984" s="1" t="s">
        <v>4841</v>
      </c>
      <c r="C4984" s="1" t="s">
        <v>2007</v>
      </c>
      <c r="D4984" s="1" t="n">
        <v>1</v>
      </c>
      <c r="E4984" s="16" t="n">
        <v>750.27</v>
      </c>
      <c r="F4984" s="17" t="n">
        <v>0</v>
      </c>
      <c r="G4984" s="16" t="n">
        <v>750.27</v>
      </c>
      <c r="I4984" s="1" t="str">
        <f aca="false">INDEX(Products!$C$2:$C$51,MATCH(C4984,Products!$A$2:$A$51,0))</f>
        <v>Books &amp; Stationery</v>
      </c>
      <c r="J4984" s="1" t="str">
        <f aca="false">INDEX(Orders!$E$2:$E$8001,MATCH(B4984,Orders!$A$2:$A$8001,0))</f>
        <v>Delivered</v>
      </c>
      <c r="K4984" s="1" t="str">
        <f aca="false">LEFT(INDEX(Orders!$C$2:$C$8001,MATCH(B4984,Orders!$A$2:$A$8001,0)),7)</f>
        <v>2024-08</v>
      </c>
    </row>
    <row r="4985" customFormat="false" ht="15" hidden="false" customHeight="true" outlineLevel="0" collapsed="false">
      <c r="A4985" s="1" t="s">
        <v>15455</v>
      </c>
      <c r="B4985" s="1" t="s">
        <v>4842</v>
      </c>
      <c r="C4985" s="1" t="s">
        <v>2007</v>
      </c>
      <c r="D4985" s="1" t="n">
        <v>1</v>
      </c>
      <c r="E4985" s="16" t="n">
        <v>750.27</v>
      </c>
      <c r="F4985" s="17" t="n">
        <v>0</v>
      </c>
      <c r="G4985" s="16" t="n">
        <v>750.27</v>
      </c>
      <c r="I4985" s="1" t="str">
        <f aca="false">INDEX(Products!$C$2:$C$51,MATCH(C4985,Products!$A$2:$A$51,0))</f>
        <v>Books &amp; Stationery</v>
      </c>
      <c r="J4985" s="1" t="str">
        <f aca="false">INDEX(Orders!$E$2:$E$8001,MATCH(B4985,Orders!$A$2:$A$8001,0))</f>
        <v>Returned</v>
      </c>
      <c r="K4985" s="1" t="str">
        <f aca="false">LEFT(INDEX(Orders!$C$2:$C$8001,MATCH(B4985,Orders!$A$2:$A$8001,0)),7)</f>
        <v>2024-12</v>
      </c>
    </row>
    <row r="4986" customFormat="false" ht="15" hidden="false" customHeight="true" outlineLevel="0" collapsed="false">
      <c r="A4986" s="1" t="s">
        <v>15456</v>
      </c>
      <c r="B4986" s="1" t="s">
        <v>4843</v>
      </c>
      <c r="C4986" s="1" t="s">
        <v>1930</v>
      </c>
      <c r="D4986" s="1" t="n">
        <v>2</v>
      </c>
      <c r="E4986" s="16" t="n">
        <v>2398.35</v>
      </c>
      <c r="F4986" s="17" t="n">
        <v>0.1</v>
      </c>
      <c r="G4986" s="16" t="n">
        <v>4317.03</v>
      </c>
      <c r="I4986" s="1" t="str">
        <f aca="false">INDEX(Products!$C$2:$C$51,MATCH(C4986,Products!$A$2:$A$51,0))</f>
        <v>Electronics</v>
      </c>
      <c r="J4986" s="1" t="str">
        <f aca="false">INDEX(Orders!$E$2:$E$8001,MATCH(B4986,Orders!$A$2:$A$8001,0))</f>
        <v>Delivered</v>
      </c>
      <c r="K4986" s="1" t="str">
        <f aca="false">LEFT(INDEX(Orders!$C$2:$C$8001,MATCH(B4986,Orders!$A$2:$A$8001,0)),7)</f>
        <v>2024-11</v>
      </c>
    </row>
    <row r="4987" customFormat="false" ht="15" hidden="false" customHeight="true" outlineLevel="0" collapsed="false">
      <c r="A4987" s="1" t="s">
        <v>15457</v>
      </c>
      <c r="B4987" s="1" t="s">
        <v>4843</v>
      </c>
      <c r="C4987" s="1" t="s">
        <v>1931</v>
      </c>
      <c r="D4987" s="1" t="n">
        <v>1</v>
      </c>
      <c r="E4987" s="16" t="n">
        <v>1111.28</v>
      </c>
      <c r="F4987" s="17" t="n">
        <v>0.2</v>
      </c>
      <c r="G4987" s="16" t="n">
        <v>889.02</v>
      </c>
      <c r="I4987" s="1" t="str">
        <f aca="false">INDEX(Products!$C$2:$C$51,MATCH(C4987,Products!$A$2:$A$51,0))</f>
        <v>Electronics</v>
      </c>
      <c r="J4987" s="1" t="str">
        <f aca="false">INDEX(Orders!$E$2:$E$8001,MATCH(B4987,Orders!$A$2:$A$8001,0))</f>
        <v>Delivered</v>
      </c>
      <c r="K4987" s="1" t="str">
        <f aca="false">LEFT(INDEX(Orders!$C$2:$C$8001,MATCH(B4987,Orders!$A$2:$A$8001,0)),7)</f>
        <v>2024-11</v>
      </c>
    </row>
    <row r="4988" customFormat="false" ht="15" hidden="false" customHeight="true" outlineLevel="0" collapsed="false">
      <c r="A4988" s="1" t="s">
        <v>15458</v>
      </c>
      <c r="B4988" s="1" t="s">
        <v>4844</v>
      </c>
      <c r="C4988" s="1" t="s">
        <v>1969</v>
      </c>
      <c r="D4988" s="1" t="n">
        <v>1</v>
      </c>
      <c r="E4988" s="16" t="n">
        <v>9171.98</v>
      </c>
      <c r="F4988" s="17" t="n">
        <v>0.05</v>
      </c>
      <c r="G4988" s="16" t="n">
        <v>8713.38</v>
      </c>
      <c r="I4988" s="1" t="str">
        <f aca="false">INDEX(Products!$C$2:$C$51,MATCH(C4988,Products!$A$2:$A$51,0))</f>
        <v>Home &amp; Kitchen</v>
      </c>
      <c r="J4988" s="1" t="str">
        <f aca="false">INDEX(Orders!$E$2:$E$8001,MATCH(B4988,Orders!$A$2:$A$8001,0))</f>
        <v>Delivered</v>
      </c>
      <c r="K4988" s="1" t="str">
        <f aca="false">LEFT(INDEX(Orders!$C$2:$C$8001,MATCH(B4988,Orders!$A$2:$A$8001,0)),7)</f>
        <v>2024-07</v>
      </c>
    </row>
    <row r="4989" customFormat="false" ht="15" hidden="false" customHeight="true" outlineLevel="0" collapsed="false">
      <c r="A4989" s="1" t="s">
        <v>15459</v>
      </c>
      <c r="B4989" s="1" t="s">
        <v>4846</v>
      </c>
      <c r="C4989" s="1" t="s">
        <v>2006</v>
      </c>
      <c r="D4989" s="1" t="n">
        <v>2</v>
      </c>
      <c r="E4989" s="16" t="n">
        <v>482.17</v>
      </c>
      <c r="F4989" s="17" t="n">
        <v>0</v>
      </c>
      <c r="G4989" s="16" t="n">
        <v>964.34</v>
      </c>
      <c r="I4989" s="1" t="str">
        <f aca="false">INDEX(Products!$C$2:$C$51,MATCH(C4989,Products!$A$2:$A$51,0))</f>
        <v>Books &amp; Stationery</v>
      </c>
      <c r="J4989" s="1" t="str">
        <f aca="false">INDEX(Orders!$E$2:$E$8001,MATCH(B4989,Orders!$A$2:$A$8001,0))</f>
        <v>Delivered</v>
      </c>
      <c r="K4989" s="1" t="str">
        <f aca="false">LEFT(INDEX(Orders!$C$2:$C$8001,MATCH(B4989,Orders!$A$2:$A$8001,0)),7)</f>
        <v>2024-10</v>
      </c>
    </row>
    <row r="4990" customFormat="false" ht="15" hidden="false" customHeight="true" outlineLevel="0" collapsed="false">
      <c r="A4990" s="1" t="s">
        <v>15460</v>
      </c>
      <c r="B4990" s="1" t="s">
        <v>4847</v>
      </c>
      <c r="C4990" s="1" t="s">
        <v>1930</v>
      </c>
      <c r="D4990" s="1" t="n">
        <v>1</v>
      </c>
      <c r="E4990" s="16" t="n">
        <v>2398.35</v>
      </c>
      <c r="F4990" s="17" t="n">
        <v>0</v>
      </c>
      <c r="G4990" s="16" t="n">
        <v>2398.35</v>
      </c>
      <c r="I4990" s="1" t="str">
        <f aca="false">INDEX(Products!$C$2:$C$51,MATCH(C4990,Products!$A$2:$A$51,0))</f>
        <v>Electronics</v>
      </c>
      <c r="J4990" s="1" t="str">
        <f aca="false">INDEX(Orders!$E$2:$E$8001,MATCH(B4990,Orders!$A$2:$A$8001,0))</f>
        <v>Delivered</v>
      </c>
      <c r="K4990" s="1" t="str">
        <f aca="false">LEFT(INDEX(Orders!$C$2:$C$8001,MATCH(B4990,Orders!$A$2:$A$8001,0)),7)</f>
        <v>2024-10</v>
      </c>
    </row>
    <row r="4991" customFormat="false" ht="15" hidden="false" customHeight="true" outlineLevel="0" collapsed="false">
      <c r="A4991" s="1" t="s">
        <v>15461</v>
      </c>
      <c r="B4991" s="1" t="s">
        <v>4848</v>
      </c>
      <c r="C4991" s="1" t="s">
        <v>2006</v>
      </c>
      <c r="D4991" s="1" t="n">
        <v>2</v>
      </c>
      <c r="E4991" s="16" t="n">
        <v>482.17</v>
      </c>
      <c r="F4991" s="17" t="n">
        <v>0.1</v>
      </c>
      <c r="G4991" s="16" t="n">
        <v>867.91</v>
      </c>
      <c r="I4991" s="1" t="str">
        <f aca="false">INDEX(Products!$C$2:$C$51,MATCH(C4991,Products!$A$2:$A$51,0))</f>
        <v>Books &amp; Stationery</v>
      </c>
      <c r="J4991" s="1" t="str">
        <f aca="false">INDEX(Orders!$E$2:$E$8001,MATCH(B4991,Orders!$A$2:$A$8001,0))</f>
        <v>Delivered</v>
      </c>
      <c r="K4991" s="1" t="str">
        <f aca="false">LEFT(INDEX(Orders!$C$2:$C$8001,MATCH(B4991,Orders!$A$2:$A$8001,0)),7)</f>
        <v>2024-11</v>
      </c>
    </row>
    <row r="4992" customFormat="false" ht="15" hidden="false" customHeight="true" outlineLevel="0" collapsed="false">
      <c r="A4992" s="1" t="s">
        <v>15462</v>
      </c>
      <c r="B4992" s="1" t="s">
        <v>4849</v>
      </c>
      <c r="C4992" s="1" t="s">
        <v>1930</v>
      </c>
      <c r="D4992" s="1" t="n">
        <v>1</v>
      </c>
      <c r="E4992" s="16" t="n">
        <v>2398.35</v>
      </c>
      <c r="F4992" s="17" t="n">
        <v>0.05</v>
      </c>
      <c r="G4992" s="16" t="n">
        <v>2278.43</v>
      </c>
      <c r="I4992" s="1" t="str">
        <f aca="false">INDEX(Products!$C$2:$C$51,MATCH(C4992,Products!$A$2:$A$51,0))</f>
        <v>Electronics</v>
      </c>
      <c r="J4992" s="1" t="str">
        <f aca="false">INDEX(Orders!$E$2:$E$8001,MATCH(B4992,Orders!$A$2:$A$8001,0))</f>
        <v>Delivered</v>
      </c>
      <c r="K4992" s="1" t="str">
        <f aca="false">LEFT(INDEX(Orders!$C$2:$C$8001,MATCH(B4992,Orders!$A$2:$A$8001,0)),7)</f>
        <v>2025-03</v>
      </c>
    </row>
    <row r="4993" customFormat="false" ht="15" hidden="false" customHeight="true" outlineLevel="0" collapsed="false">
      <c r="A4993" s="1" t="s">
        <v>15463</v>
      </c>
      <c r="B4993" s="1" t="s">
        <v>4849</v>
      </c>
      <c r="C4993" s="1" t="s">
        <v>1943</v>
      </c>
      <c r="D4993" s="1" t="n">
        <v>1</v>
      </c>
      <c r="E4993" s="16" t="n">
        <v>1250.54</v>
      </c>
      <c r="F4993" s="17" t="n">
        <v>0.1</v>
      </c>
      <c r="G4993" s="16" t="n">
        <v>1125.49</v>
      </c>
      <c r="I4993" s="1" t="str">
        <f aca="false">INDEX(Products!$C$2:$C$51,MATCH(C4993,Products!$A$2:$A$51,0))</f>
        <v>Fashion</v>
      </c>
      <c r="J4993" s="1" t="str">
        <f aca="false">INDEX(Orders!$E$2:$E$8001,MATCH(B4993,Orders!$A$2:$A$8001,0))</f>
        <v>Delivered</v>
      </c>
      <c r="K4993" s="1" t="str">
        <f aca="false">LEFT(INDEX(Orders!$C$2:$C$8001,MATCH(B4993,Orders!$A$2:$A$8001,0)),7)</f>
        <v>2025-03</v>
      </c>
    </row>
    <row r="4994" customFormat="false" ht="15" hidden="false" customHeight="true" outlineLevel="0" collapsed="false">
      <c r="A4994" s="1" t="s">
        <v>15464</v>
      </c>
      <c r="B4994" s="1" t="s">
        <v>4849</v>
      </c>
      <c r="C4994" s="1" t="s">
        <v>1973</v>
      </c>
      <c r="D4994" s="1" t="n">
        <v>1</v>
      </c>
      <c r="E4994" s="16" t="n">
        <v>1158.24</v>
      </c>
      <c r="F4994" s="17" t="n">
        <v>0.1</v>
      </c>
      <c r="G4994" s="16" t="n">
        <v>1042.42</v>
      </c>
      <c r="I4994" s="1" t="str">
        <f aca="false">INDEX(Products!$C$2:$C$51,MATCH(C4994,Products!$A$2:$A$51,0))</f>
        <v>Home &amp; Kitchen</v>
      </c>
      <c r="J4994" s="1" t="str">
        <f aca="false">INDEX(Orders!$E$2:$E$8001,MATCH(B4994,Orders!$A$2:$A$8001,0))</f>
        <v>Delivered</v>
      </c>
      <c r="K4994" s="1" t="str">
        <f aca="false">LEFT(INDEX(Orders!$C$2:$C$8001,MATCH(B4994,Orders!$A$2:$A$8001,0)),7)</f>
        <v>2025-03</v>
      </c>
    </row>
    <row r="4995" customFormat="false" ht="15" hidden="false" customHeight="true" outlineLevel="0" collapsed="false">
      <c r="A4995" s="1" t="s">
        <v>15465</v>
      </c>
      <c r="B4995" s="1" t="s">
        <v>4849</v>
      </c>
      <c r="C4995" s="1" t="s">
        <v>1975</v>
      </c>
      <c r="D4995" s="1" t="n">
        <v>1</v>
      </c>
      <c r="E4995" s="16" t="n">
        <v>862.99</v>
      </c>
      <c r="F4995" s="17" t="n">
        <v>0</v>
      </c>
      <c r="G4995" s="16" t="n">
        <v>862.99</v>
      </c>
      <c r="I4995" s="1" t="str">
        <f aca="false">INDEX(Products!$C$2:$C$51,MATCH(C4995,Products!$A$2:$A$51,0))</f>
        <v>Beauty &amp; Personal Care</v>
      </c>
      <c r="J4995" s="1" t="str">
        <f aca="false">INDEX(Orders!$E$2:$E$8001,MATCH(B4995,Orders!$A$2:$A$8001,0))</f>
        <v>Delivered</v>
      </c>
      <c r="K4995" s="1" t="str">
        <f aca="false">LEFT(INDEX(Orders!$C$2:$C$8001,MATCH(B4995,Orders!$A$2:$A$8001,0)),7)</f>
        <v>2025-03</v>
      </c>
    </row>
    <row r="4996" customFormat="false" ht="15" hidden="false" customHeight="true" outlineLevel="0" collapsed="false">
      <c r="A4996" s="1" t="s">
        <v>15466</v>
      </c>
      <c r="B4996" s="1" t="s">
        <v>4850</v>
      </c>
      <c r="C4996" s="1" t="s">
        <v>1953</v>
      </c>
      <c r="D4996" s="1" t="n">
        <v>3</v>
      </c>
      <c r="E4996" s="16" t="n">
        <v>4914.12</v>
      </c>
      <c r="F4996" s="17" t="n">
        <v>0</v>
      </c>
      <c r="G4996" s="16" t="n">
        <v>14742.36</v>
      </c>
      <c r="I4996" s="1" t="str">
        <f aca="false">INDEX(Products!$C$2:$C$51,MATCH(C4996,Products!$A$2:$A$51,0))</f>
        <v>Fashion</v>
      </c>
      <c r="J4996" s="1" t="str">
        <f aca="false">INDEX(Orders!$E$2:$E$8001,MATCH(B4996,Orders!$A$2:$A$8001,0))</f>
        <v>Delivered</v>
      </c>
      <c r="K4996" s="1" t="str">
        <f aca="false">LEFT(INDEX(Orders!$C$2:$C$8001,MATCH(B4996,Orders!$A$2:$A$8001,0)),7)</f>
        <v>2025-03</v>
      </c>
    </row>
    <row r="4997" customFormat="false" ht="15" hidden="false" customHeight="true" outlineLevel="0" collapsed="false">
      <c r="A4997" s="1" t="s">
        <v>15467</v>
      </c>
      <c r="B4997" s="1" t="s">
        <v>4850</v>
      </c>
      <c r="C4997" s="1" t="s">
        <v>1975</v>
      </c>
      <c r="D4997" s="1" t="n">
        <v>1</v>
      </c>
      <c r="E4997" s="16" t="n">
        <v>862.99</v>
      </c>
      <c r="F4997" s="17" t="n">
        <v>0.1</v>
      </c>
      <c r="G4997" s="16" t="n">
        <v>776.69</v>
      </c>
      <c r="I4997" s="1" t="str">
        <f aca="false">INDEX(Products!$C$2:$C$51,MATCH(C4997,Products!$A$2:$A$51,0))</f>
        <v>Beauty &amp; Personal Care</v>
      </c>
      <c r="J4997" s="1" t="str">
        <f aca="false">INDEX(Orders!$E$2:$E$8001,MATCH(B4997,Orders!$A$2:$A$8001,0))</f>
        <v>Delivered</v>
      </c>
      <c r="K4997" s="1" t="str">
        <f aca="false">LEFT(INDEX(Orders!$C$2:$C$8001,MATCH(B4997,Orders!$A$2:$A$8001,0)),7)</f>
        <v>2025-03</v>
      </c>
    </row>
    <row r="4998" customFormat="false" ht="15" hidden="false" customHeight="true" outlineLevel="0" collapsed="false">
      <c r="A4998" s="1" t="s">
        <v>15468</v>
      </c>
      <c r="B4998" s="1" t="s">
        <v>4851</v>
      </c>
      <c r="C4998" s="1" t="s">
        <v>2006</v>
      </c>
      <c r="D4998" s="1" t="n">
        <v>1</v>
      </c>
      <c r="E4998" s="16" t="n">
        <v>482.17</v>
      </c>
      <c r="F4998" s="17" t="n">
        <v>0</v>
      </c>
      <c r="G4998" s="16" t="n">
        <v>482.17</v>
      </c>
      <c r="I4998" s="1" t="str">
        <f aca="false">INDEX(Products!$C$2:$C$51,MATCH(C4998,Products!$A$2:$A$51,0))</f>
        <v>Books &amp; Stationery</v>
      </c>
      <c r="J4998" s="1" t="str">
        <f aca="false">INDEX(Orders!$E$2:$E$8001,MATCH(B4998,Orders!$A$2:$A$8001,0))</f>
        <v>Delivered</v>
      </c>
      <c r="K4998" s="1" t="str">
        <f aca="false">LEFT(INDEX(Orders!$C$2:$C$8001,MATCH(B4998,Orders!$A$2:$A$8001,0)),7)</f>
        <v>2025-10</v>
      </c>
    </row>
    <row r="4999" customFormat="false" ht="15" hidden="false" customHeight="true" outlineLevel="0" collapsed="false">
      <c r="A4999" s="1" t="s">
        <v>15469</v>
      </c>
      <c r="B4999" s="1" t="s">
        <v>4851</v>
      </c>
      <c r="C4999" s="1" t="s">
        <v>1976</v>
      </c>
      <c r="D4999" s="1" t="n">
        <v>1</v>
      </c>
      <c r="E4999" s="16" t="n">
        <v>1603.35</v>
      </c>
      <c r="F4999" s="17" t="n">
        <v>0</v>
      </c>
      <c r="G4999" s="16" t="n">
        <v>1603.35</v>
      </c>
      <c r="I4999" s="1" t="str">
        <f aca="false">INDEX(Products!$C$2:$C$51,MATCH(C4999,Products!$A$2:$A$51,0))</f>
        <v>Beauty &amp; Personal Care</v>
      </c>
      <c r="J4999" s="1" t="str">
        <f aca="false">INDEX(Orders!$E$2:$E$8001,MATCH(B4999,Orders!$A$2:$A$8001,0))</f>
        <v>Delivered</v>
      </c>
      <c r="K4999" s="1" t="str">
        <f aca="false">LEFT(INDEX(Orders!$C$2:$C$8001,MATCH(B4999,Orders!$A$2:$A$8001,0)),7)</f>
        <v>2025-10</v>
      </c>
    </row>
    <row r="5000" customFormat="false" ht="15" hidden="false" customHeight="true" outlineLevel="0" collapsed="false">
      <c r="A5000" s="1" t="s">
        <v>15470</v>
      </c>
      <c r="B5000" s="1" t="s">
        <v>4851</v>
      </c>
      <c r="C5000" s="1" t="s">
        <v>1940</v>
      </c>
      <c r="D5000" s="1" t="n">
        <v>3</v>
      </c>
      <c r="E5000" s="16" t="n">
        <v>2374.52</v>
      </c>
      <c r="F5000" s="17" t="n">
        <v>0.2</v>
      </c>
      <c r="G5000" s="16" t="n">
        <v>5698.85</v>
      </c>
      <c r="I5000" s="1" t="str">
        <f aca="false">INDEX(Products!$C$2:$C$51,MATCH(C5000,Products!$A$2:$A$51,0))</f>
        <v>Fashion</v>
      </c>
      <c r="J5000" s="1" t="str">
        <f aca="false">INDEX(Orders!$E$2:$E$8001,MATCH(B5000,Orders!$A$2:$A$8001,0))</f>
        <v>Delivered</v>
      </c>
      <c r="K5000" s="1" t="str">
        <f aca="false">LEFT(INDEX(Orders!$C$2:$C$8001,MATCH(B5000,Orders!$A$2:$A$8001,0)),7)</f>
        <v>2025-10</v>
      </c>
    </row>
    <row r="5001" customFormat="false" ht="15" hidden="false" customHeight="true" outlineLevel="0" collapsed="false">
      <c r="A5001" s="1" t="s">
        <v>15471</v>
      </c>
      <c r="B5001" s="1" t="s">
        <v>4852</v>
      </c>
      <c r="C5001" s="1" t="s">
        <v>1953</v>
      </c>
      <c r="D5001" s="1" t="n">
        <v>1</v>
      </c>
      <c r="E5001" s="16" t="n">
        <v>4914.12</v>
      </c>
      <c r="F5001" s="17" t="n">
        <v>0</v>
      </c>
      <c r="G5001" s="16" t="n">
        <v>4914.12</v>
      </c>
      <c r="I5001" s="1" t="str">
        <f aca="false">INDEX(Products!$C$2:$C$51,MATCH(C5001,Products!$A$2:$A$51,0))</f>
        <v>Fashion</v>
      </c>
      <c r="J5001" s="1" t="str">
        <f aca="false">INDEX(Orders!$E$2:$E$8001,MATCH(B5001,Orders!$A$2:$A$8001,0))</f>
        <v>Delivered</v>
      </c>
      <c r="K5001" s="1" t="str">
        <f aca="false">LEFT(INDEX(Orders!$C$2:$C$8001,MATCH(B5001,Orders!$A$2:$A$8001,0)),7)</f>
        <v>2025-05</v>
      </c>
    </row>
    <row r="5002" customFormat="false" ht="15" hidden="false" customHeight="true" outlineLevel="0" collapsed="false">
      <c r="A5002" s="1" t="s">
        <v>15472</v>
      </c>
      <c r="B5002" s="1" t="s">
        <v>4852</v>
      </c>
      <c r="C5002" s="1" t="s">
        <v>2006</v>
      </c>
      <c r="D5002" s="1" t="n">
        <v>3</v>
      </c>
      <c r="E5002" s="16" t="n">
        <v>482.17</v>
      </c>
      <c r="F5002" s="17" t="n">
        <v>0</v>
      </c>
      <c r="G5002" s="16" t="n">
        <v>1446.51</v>
      </c>
      <c r="I5002" s="1" t="str">
        <f aca="false">INDEX(Products!$C$2:$C$51,MATCH(C5002,Products!$A$2:$A$51,0))</f>
        <v>Books &amp; Stationery</v>
      </c>
      <c r="J5002" s="1" t="str">
        <f aca="false">INDEX(Orders!$E$2:$E$8001,MATCH(B5002,Orders!$A$2:$A$8001,0))</f>
        <v>Delivered</v>
      </c>
      <c r="K5002" s="1" t="str">
        <f aca="false">LEFT(INDEX(Orders!$C$2:$C$8001,MATCH(B5002,Orders!$A$2:$A$8001,0)),7)</f>
        <v>2025-05</v>
      </c>
    </row>
    <row r="5003" customFormat="false" ht="15" hidden="false" customHeight="true" outlineLevel="0" collapsed="false">
      <c r="A5003" s="1" t="s">
        <v>15473</v>
      </c>
      <c r="B5003" s="1" t="s">
        <v>4853</v>
      </c>
      <c r="C5003" s="1" t="s">
        <v>1928</v>
      </c>
      <c r="D5003" s="1" t="n">
        <v>1</v>
      </c>
      <c r="E5003" s="16" t="n">
        <v>657.82</v>
      </c>
      <c r="F5003" s="17" t="n">
        <v>0</v>
      </c>
      <c r="G5003" s="16" t="n">
        <v>657.82</v>
      </c>
      <c r="I5003" s="1" t="str">
        <f aca="false">INDEX(Products!$C$2:$C$51,MATCH(C5003,Products!$A$2:$A$51,0))</f>
        <v>Electronics</v>
      </c>
      <c r="J5003" s="1" t="str">
        <f aca="false">INDEX(Orders!$E$2:$E$8001,MATCH(B5003,Orders!$A$2:$A$8001,0))</f>
        <v>Returned</v>
      </c>
      <c r="K5003" s="1" t="str">
        <f aca="false">LEFT(INDEX(Orders!$C$2:$C$8001,MATCH(B5003,Orders!$A$2:$A$8001,0)),7)</f>
        <v>2025-02</v>
      </c>
    </row>
    <row r="5004" customFormat="false" ht="15" hidden="false" customHeight="true" outlineLevel="0" collapsed="false">
      <c r="A5004" s="1" t="s">
        <v>15474</v>
      </c>
      <c r="B5004" s="1" t="s">
        <v>4853</v>
      </c>
      <c r="C5004" s="1" t="s">
        <v>1940</v>
      </c>
      <c r="D5004" s="1" t="n">
        <v>2</v>
      </c>
      <c r="E5004" s="16" t="n">
        <v>2374.52</v>
      </c>
      <c r="F5004" s="17" t="n">
        <v>0.1</v>
      </c>
      <c r="G5004" s="16" t="n">
        <v>4274.14</v>
      </c>
      <c r="I5004" s="1" t="str">
        <f aca="false">INDEX(Products!$C$2:$C$51,MATCH(C5004,Products!$A$2:$A$51,0))</f>
        <v>Fashion</v>
      </c>
      <c r="J5004" s="1" t="str">
        <f aca="false">INDEX(Orders!$E$2:$E$8001,MATCH(B5004,Orders!$A$2:$A$8001,0))</f>
        <v>Returned</v>
      </c>
      <c r="K5004" s="1" t="str">
        <f aca="false">LEFT(INDEX(Orders!$C$2:$C$8001,MATCH(B5004,Orders!$A$2:$A$8001,0)),7)</f>
        <v>2025-02</v>
      </c>
    </row>
    <row r="5005" customFormat="false" ht="15" hidden="false" customHeight="true" outlineLevel="0" collapsed="false">
      <c r="A5005" s="1" t="s">
        <v>15475</v>
      </c>
      <c r="B5005" s="1" t="s">
        <v>4854</v>
      </c>
      <c r="C5005" s="1" t="s">
        <v>1963</v>
      </c>
      <c r="D5005" s="1" t="n">
        <v>1</v>
      </c>
      <c r="E5005" s="16" t="n">
        <v>1494.98</v>
      </c>
      <c r="F5005" s="17" t="n">
        <v>0.1</v>
      </c>
      <c r="G5005" s="16" t="n">
        <v>1345.48</v>
      </c>
      <c r="I5005" s="1" t="str">
        <f aca="false">INDEX(Products!$C$2:$C$51,MATCH(C5005,Products!$A$2:$A$51,0))</f>
        <v>Home &amp; Kitchen</v>
      </c>
      <c r="J5005" s="1" t="str">
        <f aca="false">INDEX(Orders!$E$2:$E$8001,MATCH(B5005,Orders!$A$2:$A$8001,0))</f>
        <v>Delivered</v>
      </c>
      <c r="K5005" s="1" t="str">
        <f aca="false">LEFT(INDEX(Orders!$C$2:$C$8001,MATCH(B5005,Orders!$A$2:$A$8001,0)),7)</f>
        <v>2024-12</v>
      </c>
    </row>
    <row r="5006" customFormat="false" ht="15" hidden="false" customHeight="true" outlineLevel="0" collapsed="false">
      <c r="A5006" s="1" t="s">
        <v>15476</v>
      </c>
      <c r="B5006" s="1" t="s">
        <v>4854</v>
      </c>
      <c r="C5006" s="1" t="s">
        <v>2007</v>
      </c>
      <c r="D5006" s="1" t="n">
        <v>2</v>
      </c>
      <c r="E5006" s="16" t="n">
        <v>750.27</v>
      </c>
      <c r="F5006" s="17" t="n">
        <v>0.1</v>
      </c>
      <c r="G5006" s="16" t="n">
        <v>1350.49</v>
      </c>
      <c r="I5006" s="1" t="str">
        <f aca="false">INDEX(Products!$C$2:$C$51,MATCH(C5006,Products!$A$2:$A$51,0))</f>
        <v>Books &amp; Stationery</v>
      </c>
      <c r="J5006" s="1" t="str">
        <f aca="false">INDEX(Orders!$E$2:$E$8001,MATCH(B5006,Orders!$A$2:$A$8001,0))</f>
        <v>Delivered</v>
      </c>
      <c r="K5006" s="1" t="str">
        <f aca="false">LEFT(INDEX(Orders!$C$2:$C$8001,MATCH(B5006,Orders!$A$2:$A$8001,0)),7)</f>
        <v>2024-12</v>
      </c>
    </row>
    <row r="5007" customFormat="false" ht="15" hidden="false" customHeight="true" outlineLevel="0" collapsed="false">
      <c r="A5007" s="1" t="s">
        <v>15477</v>
      </c>
      <c r="B5007" s="1" t="s">
        <v>4855</v>
      </c>
      <c r="C5007" s="1" t="s">
        <v>2006</v>
      </c>
      <c r="D5007" s="1" t="n">
        <v>1</v>
      </c>
      <c r="E5007" s="16" t="n">
        <v>482.17</v>
      </c>
      <c r="F5007" s="17" t="n">
        <v>0</v>
      </c>
      <c r="G5007" s="16" t="n">
        <v>482.17</v>
      </c>
      <c r="I5007" s="1" t="str">
        <f aca="false">INDEX(Products!$C$2:$C$51,MATCH(C5007,Products!$A$2:$A$51,0))</f>
        <v>Books &amp; Stationery</v>
      </c>
      <c r="J5007" s="1" t="str">
        <f aca="false">INDEX(Orders!$E$2:$E$8001,MATCH(B5007,Orders!$A$2:$A$8001,0))</f>
        <v>Delivered</v>
      </c>
      <c r="K5007" s="1" t="str">
        <f aca="false">LEFT(INDEX(Orders!$C$2:$C$8001,MATCH(B5007,Orders!$A$2:$A$8001,0)),7)</f>
        <v>2024-07</v>
      </c>
    </row>
    <row r="5008" customFormat="false" ht="15" hidden="false" customHeight="true" outlineLevel="0" collapsed="false">
      <c r="A5008" s="1" t="s">
        <v>15478</v>
      </c>
      <c r="B5008" s="1" t="s">
        <v>4855</v>
      </c>
      <c r="C5008" s="1" t="s">
        <v>1924</v>
      </c>
      <c r="D5008" s="1" t="n">
        <v>1</v>
      </c>
      <c r="E5008" s="16" t="n">
        <v>1971</v>
      </c>
      <c r="F5008" s="17" t="n">
        <v>0</v>
      </c>
      <c r="G5008" s="16" t="n">
        <v>1971</v>
      </c>
      <c r="I5008" s="1" t="str">
        <f aca="false">INDEX(Products!$C$2:$C$51,MATCH(C5008,Products!$A$2:$A$51,0))</f>
        <v>Electronics</v>
      </c>
      <c r="J5008" s="1" t="str">
        <f aca="false">INDEX(Orders!$E$2:$E$8001,MATCH(B5008,Orders!$A$2:$A$8001,0))</f>
        <v>Delivered</v>
      </c>
      <c r="K5008" s="1" t="str">
        <f aca="false">LEFT(INDEX(Orders!$C$2:$C$8001,MATCH(B5008,Orders!$A$2:$A$8001,0)),7)</f>
        <v>2024-07</v>
      </c>
    </row>
    <row r="5009" customFormat="false" ht="15" hidden="false" customHeight="true" outlineLevel="0" collapsed="false">
      <c r="A5009" s="1" t="s">
        <v>15479</v>
      </c>
      <c r="B5009" s="1" t="s">
        <v>4855</v>
      </c>
      <c r="C5009" s="1" t="s">
        <v>1971</v>
      </c>
      <c r="D5009" s="1" t="n">
        <v>1</v>
      </c>
      <c r="E5009" s="16" t="n">
        <v>2073.63</v>
      </c>
      <c r="F5009" s="17" t="n">
        <v>0.15</v>
      </c>
      <c r="G5009" s="16" t="n">
        <v>1762.59</v>
      </c>
      <c r="I5009" s="1" t="str">
        <f aca="false">INDEX(Products!$C$2:$C$51,MATCH(C5009,Products!$A$2:$A$51,0))</f>
        <v>Home &amp; Kitchen</v>
      </c>
      <c r="J5009" s="1" t="str">
        <f aca="false">INDEX(Orders!$E$2:$E$8001,MATCH(B5009,Orders!$A$2:$A$8001,0))</f>
        <v>Delivered</v>
      </c>
      <c r="K5009" s="1" t="str">
        <f aca="false">LEFT(INDEX(Orders!$C$2:$C$8001,MATCH(B5009,Orders!$A$2:$A$8001,0)),7)</f>
        <v>2024-07</v>
      </c>
    </row>
    <row r="5010" customFormat="false" ht="15" hidden="false" customHeight="true" outlineLevel="0" collapsed="false">
      <c r="A5010" s="1" t="s">
        <v>15480</v>
      </c>
      <c r="B5010" s="1" t="s">
        <v>4856</v>
      </c>
      <c r="C5010" s="1" t="s">
        <v>1930</v>
      </c>
      <c r="D5010" s="1" t="n">
        <v>1</v>
      </c>
      <c r="E5010" s="16" t="n">
        <v>2398.35</v>
      </c>
      <c r="F5010" s="17" t="n">
        <v>0.05</v>
      </c>
      <c r="G5010" s="16" t="n">
        <v>2278.43</v>
      </c>
      <c r="I5010" s="1" t="str">
        <f aca="false">INDEX(Products!$C$2:$C$51,MATCH(C5010,Products!$A$2:$A$51,0))</f>
        <v>Electronics</v>
      </c>
      <c r="J5010" s="1" t="str">
        <f aca="false">INDEX(Orders!$E$2:$E$8001,MATCH(B5010,Orders!$A$2:$A$8001,0))</f>
        <v>Delivered</v>
      </c>
      <c r="K5010" s="1" t="str">
        <f aca="false">LEFT(INDEX(Orders!$C$2:$C$8001,MATCH(B5010,Orders!$A$2:$A$8001,0)),7)</f>
        <v>2025-12</v>
      </c>
    </row>
    <row r="5011" customFormat="false" ht="15" hidden="false" customHeight="true" outlineLevel="0" collapsed="false">
      <c r="A5011" s="1" t="s">
        <v>15481</v>
      </c>
      <c r="B5011" s="1" t="s">
        <v>4856</v>
      </c>
      <c r="C5011" s="1" t="s">
        <v>1997</v>
      </c>
      <c r="D5011" s="1" t="n">
        <v>2</v>
      </c>
      <c r="E5011" s="16" t="n">
        <v>311.15</v>
      </c>
      <c r="F5011" s="17" t="n">
        <v>0</v>
      </c>
      <c r="G5011" s="16" t="n">
        <v>622.3</v>
      </c>
      <c r="I5011" s="1" t="str">
        <f aca="false">INDEX(Products!$C$2:$C$51,MATCH(C5011,Products!$A$2:$A$51,0))</f>
        <v>Sports &amp; Fitness</v>
      </c>
      <c r="J5011" s="1" t="str">
        <f aca="false">INDEX(Orders!$E$2:$E$8001,MATCH(B5011,Orders!$A$2:$A$8001,0))</f>
        <v>Delivered</v>
      </c>
      <c r="K5011" s="1" t="str">
        <f aca="false">LEFT(INDEX(Orders!$C$2:$C$8001,MATCH(B5011,Orders!$A$2:$A$8001,0)),7)</f>
        <v>2025-12</v>
      </c>
    </row>
    <row r="5012" customFormat="false" ht="15" hidden="false" customHeight="true" outlineLevel="0" collapsed="false">
      <c r="A5012" s="1" t="s">
        <v>15482</v>
      </c>
      <c r="B5012" s="1" t="s">
        <v>4856</v>
      </c>
      <c r="C5012" s="1" t="s">
        <v>1982</v>
      </c>
      <c r="D5012" s="1" t="n">
        <v>1</v>
      </c>
      <c r="E5012" s="16" t="n">
        <v>1808.21</v>
      </c>
      <c r="F5012" s="17" t="n">
        <v>0.1</v>
      </c>
      <c r="G5012" s="16" t="n">
        <v>1627.39</v>
      </c>
      <c r="I5012" s="1" t="str">
        <f aca="false">INDEX(Products!$C$2:$C$51,MATCH(C5012,Products!$A$2:$A$51,0))</f>
        <v>Beauty &amp; Personal Care</v>
      </c>
      <c r="J5012" s="1" t="str">
        <f aca="false">INDEX(Orders!$E$2:$E$8001,MATCH(B5012,Orders!$A$2:$A$8001,0))</f>
        <v>Delivered</v>
      </c>
      <c r="K5012" s="1" t="str">
        <f aca="false">LEFT(INDEX(Orders!$C$2:$C$8001,MATCH(B5012,Orders!$A$2:$A$8001,0)),7)</f>
        <v>2025-12</v>
      </c>
    </row>
    <row r="5013" customFormat="false" ht="15" hidden="false" customHeight="true" outlineLevel="0" collapsed="false">
      <c r="A5013" s="1" t="s">
        <v>15483</v>
      </c>
      <c r="B5013" s="1" t="s">
        <v>4856</v>
      </c>
      <c r="C5013" s="1" t="s">
        <v>1976</v>
      </c>
      <c r="D5013" s="1" t="n">
        <v>1</v>
      </c>
      <c r="E5013" s="16" t="n">
        <v>1603.35</v>
      </c>
      <c r="F5013" s="17" t="n">
        <v>0.15</v>
      </c>
      <c r="G5013" s="16" t="n">
        <v>1362.85</v>
      </c>
      <c r="I5013" s="1" t="str">
        <f aca="false">INDEX(Products!$C$2:$C$51,MATCH(C5013,Products!$A$2:$A$51,0))</f>
        <v>Beauty &amp; Personal Care</v>
      </c>
      <c r="J5013" s="1" t="str">
        <f aca="false">INDEX(Orders!$E$2:$E$8001,MATCH(B5013,Orders!$A$2:$A$8001,0))</f>
        <v>Delivered</v>
      </c>
      <c r="K5013" s="1" t="str">
        <f aca="false">LEFT(INDEX(Orders!$C$2:$C$8001,MATCH(B5013,Orders!$A$2:$A$8001,0)),7)</f>
        <v>2025-12</v>
      </c>
    </row>
    <row r="5014" customFormat="false" ht="15" hidden="false" customHeight="true" outlineLevel="0" collapsed="false">
      <c r="A5014" s="1" t="s">
        <v>15484</v>
      </c>
      <c r="B5014" s="1" t="s">
        <v>4856</v>
      </c>
      <c r="C5014" s="1" t="s">
        <v>2007</v>
      </c>
      <c r="D5014" s="1" t="n">
        <v>2</v>
      </c>
      <c r="E5014" s="16" t="n">
        <v>750.27</v>
      </c>
      <c r="F5014" s="17" t="n">
        <v>0.05</v>
      </c>
      <c r="G5014" s="16" t="n">
        <v>1425.51</v>
      </c>
      <c r="I5014" s="1" t="str">
        <f aca="false">INDEX(Products!$C$2:$C$51,MATCH(C5014,Products!$A$2:$A$51,0))</f>
        <v>Books &amp; Stationery</v>
      </c>
      <c r="J5014" s="1" t="str">
        <f aca="false">INDEX(Orders!$E$2:$E$8001,MATCH(B5014,Orders!$A$2:$A$8001,0))</f>
        <v>Delivered</v>
      </c>
      <c r="K5014" s="1" t="str">
        <f aca="false">LEFT(INDEX(Orders!$C$2:$C$8001,MATCH(B5014,Orders!$A$2:$A$8001,0)),7)</f>
        <v>2025-12</v>
      </c>
    </row>
    <row r="5015" customFormat="false" ht="15" hidden="false" customHeight="true" outlineLevel="0" collapsed="false">
      <c r="A5015" s="1" t="s">
        <v>15485</v>
      </c>
      <c r="B5015" s="1" t="s">
        <v>4857</v>
      </c>
      <c r="C5015" s="1" t="s">
        <v>2006</v>
      </c>
      <c r="D5015" s="1" t="n">
        <v>1</v>
      </c>
      <c r="E5015" s="16" t="n">
        <v>482.17</v>
      </c>
      <c r="F5015" s="17" t="n">
        <v>0.15</v>
      </c>
      <c r="G5015" s="16" t="n">
        <v>409.84</v>
      </c>
      <c r="I5015" s="1" t="str">
        <f aca="false">INDEX(Products!$C$2:$C$51,MATCH(C5015,Products!$A$2:$A$51,0))</f>
        <v>Books &amp; Stationery</v>
      </c>
      <c r="J5015" s="1" t="str">
        <f aca="false">INDEX(Orders!$E$2:$E$8001,MATCH(B5015,Orders!$A$2:$A$8001,0))</f>
        <v>Delivered</v>
      </c>
      <c r="K5015" s="1" t="str">
        <f aca="false">LEFT(INDEX(Orders!$C$2:$C$8001,MATCH(B5015,Orders!$A$2:$A$8001,0)),7)</f>
        <v>2024-11</v>
      </c>
    </row>
    <row r="5016" customFormat="false" ht="15" hidden="false" customHeight="true" outlineLevel="0" collapsed="false">
      <c r="A5016" s="1" t="s">
        <v>15486</v>
      </c>
      <c r="B5016" s="1" t="s">
        <v>4858</v>
      </c>
      <c r="C5016" s="1" t="s">
        <v>1963</v>
      </c>
      <c r="D5016" s="1" t="n">
        <v>1</v>
      </c>
      <c r="E5016" s="16" t="n">
        <v>1494.98</v>
      </c>
      <c r="F5016" s="17" t="n">
        <v>0</v>
      </c>
      <c r="G5016" s="16" t="n">
        <v>1494.98</v>
      </c>
      <c r="I5016" s="1" t="str">
        <f aca="false">INDEX(Products!$C$2:$C$51,MATCH(C5016,Products!$A$2:$A$51,0))</f>
        <v>Home &amp; Kitchen</v>
      </c>
      <c r="J5016" s="1" t="str">
        <f aca="false">INDEX(Orders!$E$2:$E$8001,MATCH(B5016,Orders!$A$2:$A$8001,0))</f>
        <v>Delivered</v>
      </c>
      <c r="K5016" s="1" t="str">
        <f aca="false">LEFT(INDEX(Orders!$C$2:$C$8001,MATCH(B5016,Orders!$A$2:$A$8001,0)),7)</f>
        <v>2024-11</v>
      </c>
    </row>
    <row r="5017" customFormat="false" ht="15" hidden="false" customHeight="true" outlineLevel="0" collapsed="false">
      <c r="A5017" s="1" t="s">
        <v>15487</v>
      </c>
      <c r="B5017" s="1" t="s">
        <v>4859</v>
      </c>
      <c r="C5017" s="1" t="s">
        <v>1975</v>
      </c>
      <c r="D5017" s="1" t="n">
        <v>1</v>
      </c>
      <c r="E5017" s="16" t="n">
        <v>862.99</v>
      </c>
      <c r="F5017" s="17" t="n">
        <v>0</v>
      </c>
      <c r="G5017" s="16" t="n">
        <v>862.99</v>
      </c>
      <c r="I5017" s="1" t="str">
        <f aca="false">INDEX(Products!$C$2:$C$51,MATCH(C5017,Products!$A$2:$A$51,0))</f>
        <v>Beauty &amp; Personal Care</v>
      </c>
      <c r="J5017" s="1" t="str">
        <f aca="false">INDEX(Orders!$E$2:$E$8001,MATCH(B5017,Orders!$A$2:$A$8001,0))</f>
        <v>Delivered</v>
      </c>
      <c r="K5017" s="1" t="str">
        <f aca="false">LEFT(INDEX(Orders!$C$2:$C$8001,MATCH(B5017,Orders!$A$2:$A$8001,0)),7)</f>
        <v>2024-01</v>
      </c>
    </row>
    <row r="5018" customFormat="false" ht="15" hidden="false" customHeight="true" outlineLevel="0" collapsed="false">
      <c r="A5018" s="1" t="s">
        <v>15488</v>
      </c>
      <c r="B5018" s="1" t="s">
        <v>4859</v>
      </c>
      <c r="C5018" s="1" t="s">
        <v>1976</v>
      </c>
      <c r="D5018" s="1" t="n">
        <v>1</v>
      </c>
      <c r="E5018" s="16" t="n">
        <v>1603.35</v>
      </c>
      <c r="F5018" s="17" t="n">
        <v>0.2</v>
      </c>
      <c r="G5018" s="16" t="n">
        <v>1282.68</v>
      </c>
      <c r="I5018" s="1" t="str">
        <f aca="false">INDEX(Products!$C$2:$C$51,MATCH(C5018,Products!$A$2:$A$51,0))</f>
        <v>Beauty &amp; Personal Care</v>
      </c>
      <c r="J5018" s="1" t="str">
        <f aca="false">INDEX(Orders!$E$2:$E$8001,MATCH(B5018,Orders!$A$2:$A$8001,0))</f>
        <v>Delivered</v>
      </c>
      <c r="K5018" s="1" t="str">
        <f aca="false">LEFT(INDEX(Orders!$C$2:$C$8001,MATCH(B5018,Orders!$A$2:$A$8001,0)),7)</f>
        <v>2024-01</v>
      </c>
    </row>
    <row r="5019" customFormat="false" ht="15" hidden="false" customHeight="true" outlineLevel="0" collapsed="false">
      <c r="A5019" s="1" t="s">
        <v>15489</v>
      </c>
      <c r="B5019" s="1" t="s">
        <v>4860</v>
      </c>
      <c r="C5019" s="1" t="s">
        <v>1990</v>
      </c>
      <c r="D5019" s="1" t="n">
        <v>2</v>
      </c>
      <c r="E5019" s="16" t="n">
        <v>5311.32</v>
      </c>
      <c r="F5019" s="17" t="n">
        <v>0.1</v>
      </c>
      <c r="G5019" s="16" t="n">
        <v>9560.38</v>
      </c>
      <c r="I5019" s="1" t="str">
        <f aca="false">INDEX(Products!$C$2:$C$51,MATCH(C5019,Products!$A$2:$A$51,0))</f>
        <v>Sports &amp; Fitness</v>
      </c>
      <c r="J5019" s="1" t="str">
        <f aca="false">INDEX(Orders!$E$2:$E$8001,MATCH(B5019,Orders!$A$2:$A$8001,0))</f>
        <v>Delivered</v>
      </c>
      <c r="K5019" s="1" t="str">
        <f aca="false">LEFT(INDEX(Orders!$C$2:$C$8001,MATCH(B5019,Orders!$A$2:$A$8001,0)),7)</f>
        <v>2025-07</v>
      </c>
    </row>
    <row r="5020" customFormat="false" ht="15" hidden="false" customHeight="true" outlineLevel="0" collapsed="false">
      <c r="A5020" s="1" t="s">
        <v>15490</v>
      </c>
      <c r="B5020" s="1" t="s">
        <v>4860</v>
      </c>
      <c r="C5020" s="1" t="s">
        <v>1997</v>
      </c>
      <c r="D5020" s="1" t="n">
        <v>2</v>
      </c>
      <c r="E5020" s="16" t="n">
        <v>311.15</v>
      </c>
      <c r="F5020" s="17" t="n">
        <v>0</v>
      </c>
      <c r="G5020" s="16" t="n">
        <v>622.3</v>
      </c>
      <c r="I5020" s="1" t="str">
        <f aca="false">INDEX(Products!$C$2:$C$51,MATCH(C5020,Products!$A$2:$A$51,0))</f>
        <v>Sports &amp; Fitness</v>
      </c>
      <c r="J5020" s="1" t="str">
        <f aca="false">INDEX(Orders!$E$2:$E$8001,MATCH(B5020,Orders!$A$2:$A$8001,0))</f>
        <v>Delivered</v>
      </c>
      <c r="K5020" s="1" t="str">
        <f aca="false">LEFT(INDEX(Orders!$C$2:$C$8001,MATCH(B5020,Orders!$A$2:$A$8001,0)),7)</f>
        <v>2025-07</v>
      </c>
    </row>
    <row r="5021" customFormat="false" ht="15" hidden="false" customHeight="true" outlineLevel="0" collapsed="false">
      <c r="A5021" s="1" t="s">
        <v>15491</v>
      </c>
      <c r="B5021" s="1" t="s">
        <v>4860</v>
      </c>
      <c r="C5021" s="1" t="s">
        <v>1940</v>
      </c>
      <c r="D5021" s="1" t="n">
        <v>1</v>
      </c>
      <c r="E5021" s="16" t="n">
        <v>2374.52</v>
      </c>
      <c r="F5021" s="17" t="n">
        <v>0</v>
      </c>
      <c r="G5021" s="16" t="n">
        <v>2374.52</v>
      </c>
      <c r="I5021" s="1" t="str">
        <f aca="false">INDEX(Products!$C$2:$C$51,MATCH(C5021,Products!$A$2:$A$51,0))</f>
        <v>Fashion</v>
      </c>
      <c r="J5021" s="1" t="str">
        <f aca="false">INDEX(Orders!$E$2:$E$8001,MATCH(B5021,Orders!$A$2:$A$8001,0))</f>
        <v>Delivered</v>
      </c>
      <c r="K5021" s="1" t="str">
        <f aca="false">LEFT(INDEX(Orders!$C$2:$C$8001,MATCH(B5021,Orders!$A$2:$A$8001,0)),7)</f>
        <v>2025-07</v>
      </c>
    </row>
    <row r="5022" customFormat="false" ht="15" hidden="false" customHeight="true" outlineLevel="0" collapsed="false">
      <c r="A5022" s="1" t="s">
        <v>15492</v>
      </c>
      <c r="B5022" s="1" t="s">
        <v>4860</v>
      </c>
      <c r="C5022" s="1" t="s">
        <v>1918</v>
      </c>
      <c r="D5022" s="1" t="n">
        <v>1</v>
      </c>
      <c r="E5022" s="16" t="n">
        <v>2978.99</v>
      </c>
      <c r="F5022" s="17" t="n">
        <v>0.05</v>
      </c>
      <c r="G5022" s="16" t="n">
        <v>2830.04</v>
      </c>
      <c r="I5022" s="1" t="str">
        <f aca="false">INDEX(Products!$C$2:$C$51,MATCH(C5022,Products!$A$2:$A$51,0))</f>
        <v>Electronics</v>
      </c>
      <c r="J5022" s="1" t="str">
        <f aca="false">INDEX(Orders!$E$2:$E$8001,MATCH(B5022,Orders!$A$2:$A$8001,0))</f>
        <v>Delivered</v>
      </c>
      <c r="K5022" s="1" t="str">
        <f aca="false">LEFT(INDEX(Orders!$C$2:$C$8001,MATCH(B5022,Orders!$A$2:$A$8001,0)),7)</f>
        <v>2025-07</v>
      </c>
    </row>
    <row r="5023" customFormat="false" ht="15" hidden="false" customHeight="true" outlineLevel="0" collapsed="false">
      <c r="A5023" s="1" t="s">
        <v>15493</v>
      </c>
      <c r="B5023" s="1" t="s">
        <v>4861</v>
      </c>
      <c r="C5023" s="1" t="s">
        <v>1930</v>
      </c>
      <c r="D5023" s="1" t="n">
        <v>2</v>
      </c>
      <c r="E5023" s="16" t="n">
        <v>2398.35</v>
      </c>
      <c r="F5023" s="17" t="n">
        <v>0</v>
      </c>
      <c r="G5023" s="16" t="n">
        <v>4796.7</v>
      </c>
      <c r="I5023" s="1" t="str">
        <f aca="false">INDEX(Products!$C$2:$C$51,MATCH(C5023,Products!$A$2:$A$51,0))</f>
        <v>Electronics</v>
      </c>
      <c r="J5023" s="1" t="str">
        <f aca="false">INDEX(Orders!$E$2:$E$8001,MATCH(B5023,Orders!$A$2:$A$8001,0))</f>
        <v>Delivered</v>
      </c>
      <c r="K5023" s="1" t="str">
        <f aca="false">LEFT(INDEX(Orders!$C$2:$C$8001,MATCH(B5023,Orders!$A$2:$A$8001,0)),7)</f>
        <v>2025-06</v>
      </c>
    </row>
    <row r="5024" customFormat="false" ht="15" hidden="false" customHeight="true" outlineLevel="0" collapsed="false">
      <c r="A5024" s="1" t="s">
        <v>15494</v>
      </c>
      <c r="B5024" s="1" t="s">
        <v>4861</v>
      </c>
      <c r="C5024" s="1" t="s">
        <v>1969</v>
      </c>
      <c r="D5024" s="1" t="n">
        <v>1</v>
      </c>
      <c r="E5024" s="16" t="n">
        <v>9171.98</v>
      </c>
      <c r="F5024" s="17" t="n">
        <v>0</v>
      </c>
      <c r="G5024" s="16" t="n">
        <v>9171.98</v>
      </c>
      <c r="I5024" s="1" t="str">
        <f aca="false">INDEX(Products!$C$2:$C$51,MATCH(C5024,Products!$A$2:$A$51,0))</f>
        <v>Home &amp; Kitchen</v>
      </c>
      <c r="J5024" s="1" t="str">
        <f aca="false">INDEX(Orders!$E$2:$E$8001,MATCH(B5024,Orders!$A$2:$A$8001,0))</f>
        <v>Delivered</v>
      </c>
      <c r="K5024" s="1" t="str">
        <f aca="false">LEFT(INDEX(Orders!$C$2:$C$8001,MATCH(B5024,Orders!$A$2:$A$8001,0)),7)</f>
        <v>2025-06</v>
      </c>
    </row>
    <row r="5025" customFormat="false" ht="15" hidden="false" customHeight="true" outlineLevel="0" collapsed="false">
      <c r="A5025" s="1" t="s">
        <v>15495</v>
      </c>
      <c r="B5025" s="1" t="s">
        <v>4861</v>
      </c>
      <c r="C5025" s="1" t="s">
        <v>1959</v>
      </c>
      <c r="D5025" s="1" t="n">
        <v>2</v>
      </c>
      <c r="E5025" s="16" t="n">
        <v>2142.79</v>
      </c>
      <c r="F5025" s="17" t="n">
        <v>0.2</v>
      </c>
      <c r="G5025" s="16" t="n">
        <v>3428.46</v>
      </c>
      <c r="I5025" s="1" t="str">
        <f aca="false">INDEX(Products!$C$2:$C$51,MATCH(C5025,Products!$A$2:$A$51,0))</f>
        <v>Home &amp; Kitchen</v>
      </c>
      <c r="J5025" s="1" t="str">
        <f aca="false">INDEX(Orders!$E$2:$E$8001,MATCH(B5025,Orders!$A$2:$A$8001,0))</f>
        <v>Delivered</v>
      </c>
      <c r="K5025" s="1" t="str">
        <f aca="false">LEFT(INDEX(Orders!$C$2:$C$8001,MATCH(B5025,Orders!$A$2:$A$8001,0)),7)</f>
        <v>2025-06</v>
      </c>
    </row>
    <row r="5026" customFormat="false" ht="15" hidden="false" customHeight="true" outlineLevel="0" collapsed="false">
      <c r="A5026" s="1" t="s">
        <v>15496</v>
      </c>
      <c r="B5026" s="1" t="s">
        <v>4861</v>
      </c>
      <c r="C5026" s="1" t="s">
        <v>1920</v>
      </c>
      <c r="D5026" s="1" t="n">
        <v>1</v>
      </c>
      <c r="E5026" s="16" t="n">
        <v>4273.58</v>
      </c>
      <c r="F5026" s="17" t="n">
        <v>0.15</v>
      </c>
      <c r="G5026" s="16" t="n">
        <v>3632.54</v>
      </c>
      <c r="I5026" s="1" t="str">
        <f aca="false">INDEX(Products!$C$2:$C$51,MATCH(C5026,Products!$A$2:$A$51,0))</f>
        <v>Electronics</v>
      </c>
      <c r="J5026" s="1" t="str">
        <f aca="false">INDEX(Orders!$E$2:$E$8001,MATCH(B5026,Orders!$A$2:$A$8001,0))</f>
        <v>Delivered</v>
      </c>
      <c r="K5026" s="1" t="str">
        <f aca="false">LEFT(INDEX(Orders!$C$2:$C$8001,MATCH(B5026,Orders!$A$2:$A$8001,0)),7)</f>
        <v>2025-06</v>
      </c>
    </row>
    <row r="5027" customFormat="false" ht="15" hidden="false" customHeight="true" outlineLevel="0" collapsed="false">
      <c r="A5027" s="1" t="s">
        <v>15497</v>
      </c>
      <c r="B5027" s="1" t="s">
        <v>4862</v>
      </c>
      <c r="C5027" s="1" t="s">
        <v>2006</v>
      </c>
      <c r="D5027" s="1" t="n">
        <v>1</v>
      </c>
      <c r="E5027" s="16" t="n">
        <v>482.17</v>
      </c>
      <c r="F5027" s="17" t="n">
        <v>0.05</v>
      </c>
      <c r="G5027" s="16" t="n">
        <v>458.06</v>
      </c>
      <c r="I5027" s="1" t="str">
        <f aca="false">INDEX(Products!$C$2:$C$51,MATCH(C5027,Products!$A$2:$A$51,0))</f>
        <v>Books &amp; Stationery</v>
      </c>
      <c r="J5027" s="1" t="str">
        <f aca="false">INDEX(Orders!$E$2:$E$8001,MATCH(B5027,Orders!$A$2:$A$8001,0))</f>
        <v>Delivered</v>
      </c>
      <c r="K5027" s="1" t="str">
        <f aca="false">LEFT(INDEX(Orders!$C$2:$C$8001,MATCH(B5027,Orders!$A$2:$A$8001,0)),7)</f>
        <v>2024-07</v>
      </c>
    </row>
    <row r="5028" customFormat="false" ht="15" hidden="false" customHeight="true" outlineLevel="0" collapsed="false">
      <c r="A5028" s="1" t="s">
        <v>15498</v>
      </c>
      <c r="B5028" s="1" t="s">
        <v>4863</v>
      </c>
      <c r="C5028" s="1" t="s">
        <v>2006</v>
      </c>
      <c r="D5028" s="1" t="n">
        <v>1</v>
      </c>
      <c r="E5028" s="16" t="n">
        <v>482.17</v>
      </c>
      <c r="F5028" s="17" t="n">
        <v>0</v>
      </c>
      <c r="G5028" s="16" t="n">
        <v>482.17</v>
      </c>
      <c r="I5028" s="1" t="str">
        <f aca="false">INDEX(Products!$C$2:$C$51,MATCH(C5028,Products!$A$2:$A$51,0))</f>
        <v>Books &amp; Stationery</v>
      </c>
      <c r="J5028" s="1" t="str">
        <f aca="false">INDEX(Orders!$E$2:$E$8001,MATCH(B5028,Orders!$A$2:$A$8001,0))</f>
        <v>Delivered</v>
      </c>
      <c r="K5028" s="1" t="str">
        <f aca="false">LEFT(INDEX(Orders!$C$2:$C$8001,MATCH(B5028,Orders!$A$2:$A$8001,0)),7)</f>
        <v>2024-07</v>
      </c>
    </row>
    <row r="5029" customFormat="false" ht="15" hidden="false" customHeight="true" outlineLevel="0" collapsed="false">
      <c r="A5029" s="1" t="s">
        <v>15499</v>
      </c>
      <c r="B5029" s="1" t="s">
        <v>4864</v>
      </c>
      <c r="C5029" s="1" t="s">
        <v>1930</v>
      </c>
      <c r="D5029" s="1" t="n">
        <v>2</v>
      </c>
      <c r="E5029" s="16" t="n">
        <v>2398.35</v>
      </c>
      <c r="F5029" s="17" t="n">
        <v>0.1</v>
      </c>
      <c r="G5029" s="16" t="n">
        <v>4317.03</v>
      </c>
      <c r="I5029" s="1" t="str">
        <f aca="false">INDEX(Products!$C$2:$C$51,MATCH(C5029,Products!$A$2:$A$51,0))</f>
        <v>Electronics</v>
      </c>
      <c r="J5029" s="1" t="str">
        <f aca="false">INDEX(Orders!$E$2:$E$8001,MATCH(B5029,Orders!$A$2:$A$8001,0))</f>
        <v>Delivered</v>
      </c>
      <c r="K5029" s="1" t="str">
        <f aca="false">LEFT(INDEX(Orders!$C$2:$C$8001,MATCH(B5029,Orders!$A$2:$A$8001,0)),7)</f>
        <v>2025-07</v>
      </c>
    </row>
    <row r="5030" customFormat="false" ht="15" hidden="false" customHeight="true" outlineLevel="0" collapsed="false">
      <c r="A5030" s="1" t="s">
        <v>15500</v>
      </c>
      <c r="B5030" s="1" t="s">
        <v>4865</v>
      </c>
      <c r="C5030" s="1" t="s">
        <v>1920</v>
      </c>
      <c r="D5030" s="1" t="n">
        <v>1</v>
      </c>
      <c r="E5030" s="16" t="n">
        <v>4273.58</v>
      </c>
      <c r="F5030" s="17" t="n">
        <v>0.15</v>
      </c>
      <c r="G5030" s="16" t="n">
        <v>3632.54</v>
      </c>
      <c r="I5030" s="1" t="str">
        <f aca="false">INDEX(Products!$C$2:$C$51,MATCH(C5030,Products!$A$2:$A$51,0))</f>
        <v>Electronics</v>
      </c>
      <c r="J5030" s="1" t="str">
        <f aca="false">INDEX(Orders!$E$2:$E$8001,MATCH(B5030,Orders!$A$2:$A$8001,0))</f>
        <v>Delivered</v>
      </c>
      <c r="K5030" s="1" t="str">
        <f aca="false">LEFT(INDEX(Orders!$C$2:$C$8001,MATCH(B5030,Orders!$A$2:$A$8001,0)),7)</f>
        <v>2025-07</v>
      </c>
    </row>
    <row r="5031" customFormat="false" ht="15" hidden="false" customHeight="true" outlineLevel="0" collapsed="false">
      <c r="A5031" s="1" t="s">
        <v>15501</v>
      </c>
      <c r="B5031" s="1" t="s">
        <v>4866</v>
      </c>
      <c r="C5031" s="1" t="s">
        <v>1930</v>
      </c>
      <c r="D5031" s="1" t="n">
        <v>1</v>
      </c>
      <c r="E5031" s="16" t="n">
        <v>2398.35</v>
      </c>
      <c r="F5031" s="17" t="n">
        <v>0.2</v>
      </c>
      <c r="G5031" s="16" t="n">
        <v>1918.68</v>
      </c>
      <c r="I5031" s="1" t="str">
        <f aca="false">INDEX(Products!$C$2:$C$51,MATCH(C5031,Products!$A$2:$A$51,0))</f>
        <v>Electronics</v>
      </c>
      <c r="J5031" s="1" t="str">
        <f aca="false">INDEX(Orders!$E$2:$E$8001,MATCH(B5031,Orders!$A$2:$A$8001,0))</f>
        <v>Delivered</v>
      </c>
      <c r="K5031" s="1" t="str">
        <f aca="false">LEFT(INDEX(Orders!$C$2:$C$8001,MATCH(B5031,Orders!$A$2:$A$8001,0)),7)</f>
        <v>2024-01</v>
      </c>
    </row>
    <row r="5032" customFormat="false" ht="15" hidden="false" customHeight="true" outlineLevel="0" collapsed="false">
      <c r="A5032" s="1" t="s">
        <v>15502</v>
      </c>
      <c r="B5032" s="1" t="s">
        <v>4867</v>
      </c>
      <c r="C5032" s="1" t="s">
        <v>1953</v>
      </c>
      <c r="D5032" s="1" t="n">
        <v>1</v>
      </c>
      <c r="E5032" s="16" t="n">
        <v>4914.12</v>
      </c>
      <c r="F5032" s="17" t="n">
        <v>0</v>
      </c>
      <c r="G5032" s="16" t="n">
        <v>4914.12</v>
      </c>
      <c r="I5032" s="1" t="str">
        <f aca="false">INDEX(Products!$C$2:$C$51,MATCH(C5032,Products!$A$2:$A$51,0))</f>
        <v>Fashion</v>
      </c>
      <c r="J5032" s="1" t="str">
        <f aca="false">INDEX(Orders!$E$2:$E$8001,MATCH(B5032,Orders!$A$2:$A$8001,0))</f>
        <v>Returned</v>
      </c>
      <c r="K5032" s="1" t="str">
        <f aca="false">LEFT(INDEX(Orders!$C$2:$C$8001,MATCH(B5032,Orders!$A$2:$A$8001,0)),7)</f>
        <v>2025-11</v>
      </c>
    </row>
    <row r="5033" customFormat="false" ht="15" hidden="false" customHeight="true" outlineLevel="0" collapsed="false">
      <c r="A5033" s="1" t="s">
        <v>15503</v>
      </c>
      <c r="B5033" s="1" t="s">
        <v>4867</v>
      </c>
      <c r="C5033" s="1" t="s">
        <v>1995</v>
      </c>
      <c r="D5033" s="1" t="n">
        <v>1</v>
      </c>
      <c r="E5033" s="16" t="n">
        <v>2914.27</v>
      </c>
      <c r="F5033" s="17" t="n">
        <v>0</v>
      </c>
      <c r="G5033" s="16" t="n">
        <v>2914.27</v>
      </c>
      <c r="I5033" s="1" t="str">
        <f aca="false">INDEX(Products!$C$2:$C$51,MATCH(C5033,Products!$A$2:$A$51,0))</f>
        <v>Sports &amp; Fitness</v>
      </c>
      <c r="J5033" s="1" t="str">
        <f aca="false">INDEX(Orders!$E$2:$E$8001,MATCH(B5033,Orders!$A$2:$A$8001,0))</f>
        <v>Returned</v>
      </c>
      <c r="K5033" s="1" t="str">
        <f aca="false">LEFT(INDEX(Orders!$C$2:$C$8001,MATCH(B5033,Orders!$A$2:$A$8001,0)),7)</f>
        <v>2025-11</v>
      </c>
    </row>
    <row r="5034" customFormat="false" ht="15" hidden="false" customHeight="true" outlineLevel="0" collapsed="false">
      <c r="A5034" s="1" t="s">
        <v>15504</v>
      </c>
      <c r="B5034" s="1" t="s">
        <v>4867</v>
      </c>
      <c r="C5034" s="1" t="s">
        <v>1940</v>
      </c>
      <c r="D5034" s="1" t="n">
        <v>3</v>
      </c>
      <c r="E5034" s="16" t="n">
        <v>2374.52</v>
      </c>
      <c r="F5034" s="17" t="n">
        <v>0</v>
      </c>
      <c r="G5034" s="16" t="n">
        <v>7123.56</v>
      </c>
      <c r="I5034" s="1" t="str">
        <f aca="false">INDEX(Products!$C$2:$C$51,MATCH(C5034,Products!$A$2:$A$51,0))</f>
        <v>Fashion</v>
      </c>
      <c r="J5034" s="1" t="str">
        <f aca="false">INDEX(Orders!$E$2:$E$8001,MATCH(B5034,Orders!$A$2:$A$8001,0))</f>
        <v>Returned</v>
      </c>
      <c r="K5034" s="1" t="str">
        <f aca="false">LEFT(INDEX(Orders!$C$2:$C$8001,MATCH(B5034,Orders!$A$2:$A$8001,0)),7)</f>
        <v>2025-11</v>
      </c>
    </row>
    <row r="5035" customFormat="false" ht="15" hidden="false" customHeight="true" outlineLevel="0" collapsed="false">
      <c r="A5035" s="1" t="s">
        <v>15505</v>
      </c>
      <c r="B5035" s="1" t="s">
        <v>4867</v>
      </c>
      <c r="C5035" s="1" t="s">
        <v>1990</v>
      </c>
      <c r="D5035" s="1" t="n">
        <v>1</v>
      </c>
      <c r="E5035" s="16" t="n">
        <v>5311.32</v>
      </c>
      <c r="F5035" s="17" t="n">
        <v>0</v>
      </c>
      <c r="G5035" s="16" t="n">
        <v>5311.32</v>
      </c>
      <c r="I5035" s="1" t="str">
        <f aca="false">INDEX(Products!$C$2:$C$51,MATCH(C5035,Products!$A$2:$A$51,0))</f>
        <v>Sports &amp; Fitness</v>
      </c>
      <c r="J5035" s="1" t="str">
        <f aca="false">INDEX(Orders!$E$2:$E$8001,MATCH(B5035,Orders!$A$2:$A$8001,0))</f>
        <v>Returned</v>
      </c>
      <c r="K5035" s="1" t="str">
        <f aca="false">LEFT(INDEX(Orders!$C$2:$C$8001,MATCH(B5035,Orders!$A$2:$A$8001,0)),7)</f>
        <v>2025-11</v>
      </c>
    </row>
    <row r="5036" customFormat="false" ht="15" hidden="false" customHeight="true" outlineLevel="0" collapsed="false">
      <c r="A5036" s="1" t="s">
        <v>15506</v>
      </c>
      <c r="B5036" s="1" t="s">
        <v>4868</v>
      </c>
      <c r="C5036" s="1" t="s">
        <v>1961</v>
      </c>
      <c r="D5036" s="1" t="n">
        <v>2</v>
      </c>
      <c r="E5036" s="16" t="n">
        <v>3493.68</v>
      </c>
      <c r="F5036" s="17" t="n">
        <v>0.2</v>
      </c>
      <c r="G5036" s="16" t="n">
        <v>5589.89</v>
      </c>
      <c r="I5036" s="1" t="str">
        <f aca="false">INDEX(Products!$C$2:$C$51,MATCH(C5036,Products!$A$2:$A$51,0))</f>
        <v>Home &amp; Kitchen</v>
      </c>
      <c r="J5036" s="1" t="str">
        <f aca="false">INDEX(Orders!$E$2:$E$8001,MATCH(B5036,Orders!$A$2:$A$8001,0))</f>
        <v>Delivered</v>
      </c>
      <c r="K5036" s="1" t="str">
        <f aca="false">LEFT(INDEX(Orders!$C$2:$C$8001,MATCH(B5036,Orders!$A$2:$A$8001,0)),7)</f>
        <v>2025-11</v>
      </c>
    </row>
    <row r="5037" customFormat="false" ht="15" hidden="false" customHeight="true" outlineLevel="0" collapsed="false">
      <c r="A5037" s="1" t="s">
        <v>15507</v>
      </c>
      <c r="B5037" s="1" t="s">
        <v>4869</v>
      </c>
      <c r="C5037" s="1" t="s">
        <v>1997</v>
      </c>
      <c r="D5037" s="1" t="n">
        <v>1</v>
      </c>
      <c r="E5037" s="16" t="n">
        <v>311.15</v>
      </c>
      <c r="F5037" s="17" t="n">
        <v>0.05</v>
      </c>
      <c r="G5037" s="16" t="n">
        <v>295.59</v>
      </c>
      <c r="I5037" s="1" t="str">
        <f aca="false">INDEX(Products!$C$2:$C$51,MATCH(C5037,Products!$A$2:$A$51,0))</f>
        <v>Sports &amp; Fitness</v>
      </c>
      <c r="J5037" s="1" t="str">
        <f aca="false">INDEX(Orders!$E$2:$E$8001,MATCH(B5037,Orders!$A$2:$A$8001,0))</f>
        <v>Delivered</v>
      </c>
      <c r="K5037" s="1" t="str">
        <f aca="false">LEFT(INDEX(Orders!$C$2:$C$8001,MATCH(B5037,Orders!$A$2:$A$8001,0)),7)</f>
        <v>2025-03</v>
      </c>
    </row>
    <row r="5038" customFormat="false" ht="15" hidden="false" customHeight="true" outlineLevel="0" collapsed="false">
      <c r="A5038" s="1" t="s">
        <v>15508</v>
      </c>
      <c r="B5038" s="1" t="s">
        <v>4870</v>
      </c>
      <c r="C5038" s="1" t="s">
        <v>1930</v>
      </c>
      <c r="D5038" s="1" t="n">
        <v>1</v>
      </c>
      <c r="E5038" s="16" t="n">
        <v>2398.35</v>
      </c>
      <c r="F5038" s="17" t="n">
        <v>0</v>
      </c>
      <c r="G5038" s="16" t="n">
        <v>2398.35</v>
      </c>
      <c r="I5038" s="1" t="str">
        <f aca="false">INDEX(Products!$C$2:$C$51,MATCH(C5038,Products!$A$2:$A$51,0))</f>
        <v>Electronics</v>
      </c>
      <c r="J5038" s="1" t="str">
        <f aca="false">INDEX(Orders!$E$2:$E$8001,MATCH(B5038,Orders!$A$2:$A$8001,0))</f>
        <v>Delivered</v>
      </c>
      <c r="K5038" s="1" t="str">
        <f aca="false">LEFT(INDEX(Orders!$C$2:$C$8001,MATCH(B5038,Orders!$A$2:$A$8001,0)),7)</f>
        <v>2024-06</v>
      </c>
    </row>
    <row r="5039" customFormat="false" ht="15" hidden="false" customHeight="true" outlineLevel="0" collapsed="false">
      <c r="A5039" s="1" t="s">
        <v>15509</v>
      </c>
      <c r="B5039" s="1" t="s">
        <v>4870</v>
      </c>
      <c r="C5039" s="1" t="s">
        <v>1940</v>
      </c>
      <c r="D5039" s="1" t="n">
        <v>1</v>
      </c>
      <c r="E5039" s="16" t="n">
        <v>2374.52</v>
      </c>
      <c r="F5039" s="17" t="n">
        <v>0.2</v>
      </c>
      <c r="G5039" s="16" t="n">
        <v>1899.62</v>
      </c>
      <c r="I5039" s="1" t="str">
        <f aca="false">INDEX(Products!$C$2:$C$51,MATCH(C5039,Products!$A$2:$A$51,0))</f>
        <v>Fashion</v>
      </c>
      <c r="J5039" s="1" t="str">
        <f aca="false">INDEX(Orders!$E$2:$E$8001,MATCH(B5039,Orders!$A$2:$A$8001,0))</f>
        <v>Delivered</v>
      </c>
      <c r="K5039" s="1" t="str">
        <f aca="false">LEFT(INDEX(Orders!$C$2:$C$8001,MATCH(B5039,Orders!$A$2:$A$8001,0)),7)</f>
        <v>2024-06</v>
      </c>
    </row>
    <row r="5040" customFormat="false" ht="15" hidden="false" customHeight="true" outlineLevel="0" collapsed="false">
      <c r="A5040" s="1" t="s">
        <v>15510</v>
      </c>
      <c r="B5040" s="1" t="s">
        <v>4871</v>
      </c>
      <c r="C5040" s="1" t="s">
        <v>2007</v>
      </c>
      <c r="D5040" s="1" t="n">
        <v>3</v>
      </c>
      <c r="E5040" s="16" t="n">
        <v>750.27</v>
      </c>
      <c r="F5040" s="17" t="n">
        <v>0.1</v>
      </c>
      <c r="G5040" s="16" t="n">
        <v>2025.73</v>
      </c>
      <c r="I5040" s="1" t="str">
        <f aca="false">INDEX(Products!$C$2:$C$51,MATCH(C5040,Products!$A$2:$A$51,0))</f>
        <v>Books &amp; Stationery</v>
      </c>
      <c r="J5040" s="1" t="str">
        <f aca="false">INDEX(Orders!$E$2:$E$8001,MATCH(B5040,Orders!$A$2:$A$8001,0))</f>
        <v>Delivered</v>
      </c>
      <c r="K5040" s="1" t="str">
        <f aca="false">LEFT(INDEX(Orders!$C$2:$C$8001,MATCH(B5040,Orders!$A$2:$A$8001,0)),7)</f>
        <v>2024-09</v>
      </c>
    </row>
    <row r="5041" customFormat="false" ht="15" hidden="false" customHeight="true" outlineLevel="0" collapsed="false">
      <c r="A5041" s="1" t="s">
        <v>15511</v>
      </c>
      <c r="B5041" s="1" t="s">
        <v>4872</v>
      </c>
      <c r="C5041" s="1" t="s">
        <v>1930</v>
      </c>
      <c r="D5041" s="1" t="n">
        <v>1</v>
      </c>
      <c r="E5041" s="16" t="n">
        <v>2398.35</v>
      </c>
      <c r="F5041" s="17" t="n">
        <v>0</v>
      </c>
      <c r="G5041" s="16" t="n">
        <v>2398.35</v>
      </c>
      <c r="I5041" s="1" t="str">
        <f aca="false">INDEX(Products!$C$2:$C$51,MATCH(C5041,Products!$A$2:$A$51,0))</f>
        <v>Electronics</v>
      </c>
      <c r="J5041" s="1" t="str">
        <f aca="false">INDEX(Orders!$E$2:$E$8001,MATCH(B5041,Orders!$A$2:$A$8001,0))</f>
        <v>Delivered</v>
      </c>
      <c r="K5041" s="1" t="str">
        <f aca="false">LEFT(INDEX(Orders!$C$2:$C$8001,MATCH(B5041,Orders!$A$2:$A$8001,0)),7)</f>
        <v>2024-12</v>
      </c>
    </row>
    <row r="5042" customFormat="false" ht="15" hidden="false" customHeight="true" outlineLevel="0" collapsed="false">
      <c r="A5042" s="1" t="s">
        <v>15512</v>
      </c>
      <c r="B5042" s="1" t="s">
        <v>4872</v>
      </c>
      <c r="C5042" s="1" t="s">
        <v>2007</v>
      </c>
      <c r="D5042" s="1" t="n">
        <v>2</v>
      </c>
      <c r="E5042" s="16" t="n">
        <v>750.27</v>
      </c>
      <c r="F5042" s="17" t="n">
        <v>0</v>
      </c>
      <c r="G5042" s="16" t="n">
        <v>1500.54</v>
      </c>
      <c r="I5042" s="1" t="str">
        <f aca="false">INDEX(Products!$C$2:$C$51,MATCH(C5042,Products!$A$2:$A$51,0))</f>
        <v>Books &amp; Stationery</v>
      </c>
      <c r="J5042" s="1" t="str">
        <f aca="false">INDEX(Orders!$E$2:$E$8001,MATCH(B5042,Orders!$A$2:$A$8001,0))</f>
        <v>Delivered</v>
      </c>
      <c r="K5042" s="1" t="str">
        <f aca="false">LEFT(INDEX(Orders!$C$2:$C$8001,MATCH(B5042,Orders!$A$2:$A$8001,0)),7)</f>
        <v>2024-12</v>
      </c>
    </row>
    <row r="5043" customFormat="false" ht="15" hidden="false" customHeight="true" outlineLevel="0" collapsed="false">
      <c r="A5043" s="1" t="s">
        <v>15513</v>
      </c>
      <c r="B5043" s="1" t="s">
        <v>4873</v>
      </c>
      <c r="C5043" s="1" t="s">
        <v>1937</v>
      </c>
      <c r="D5043" s="1" t="n">
        <v>1</v>
      </c>
      <c r="E5043" s="16" t="n">
        <v>1364.75</v>
      </c>
      <c r="F5043" s="17" t="n">
        <v>0</v>
      </c>
      <c r="G5043" s="16" t="n">
        <v>1364.75</v>
      </c>
      <c r="I5043" s="1" t="str">
        <f aca="false">INDEX(Products!$C$2:$C$51,MATCH(C5043,Products!$A$2:$A$51,0))</f>
        <v>Fashion</v>
      </c>
      <c r="J5043" s="1" t="str">
        <f aca="false">INDEX(Orders!$E$2:$E$8001,MATCH(B5043,Orders!$A$2:$A$8001,0))</f>
        <v>Delivered</v>
      </c>
      <c r="K5043" s="1" t="str">
        <f aca="false">LEFT(INDEX(Orders!$C$2:$C$8001,MATCH(B5043,Orders!$A$2:$A$8001,0)),7)</f>
        <v>2025-11</v>
      </c>
    </row>
    <row r="5044" customFormat="false" ht="15" hidden="false" customHeight="true" outlineLevel="0" collapsed="false">
      <c r="A5044" s="1" t="s">
        <v>15514</v>
      </c>
      <c r="B5044" s="1" t="s">
        <v>4874</v>
      </c>
      <c r="C5044" s="1" t="s">
        <v>1933</v>
      </c>
      <c r="D5044" s="1" t="n">
        <v>1</v>
      </c>
      <c r="E5044" s="16" t="n">
        <v>7194.38</v>
      </c>
      <c r="F5044" s="17" t="n">
        <v>0.05</v>
      </c>
      <c r="G5044" s="16" t="n">
        <v>6834.66</v>
      </c>
      <c r="I5044" s="1" t="str">
        <f aca="false">INDEX(Products!$C$2:$C$51,MATCH(C5044,Products!$A$2:$A$51,0))</f>
        <v>Electronics</v>
      </c>
      <c r="J5044" s="1" t="str">
        <f aca="false">INDEX(Orders!$E$2:$E$8001,MATCH(B5044,Orders!$A$2:$A$8001,0))</f>
        <v>Delivered</v>
      </c>
      <c r="K5044" s="1" t="str">
        <f aca="false">LEFT(INDEX(Orders!$C$2:$C$8001,MATCH(B5044,Orders!$A$2:$A$8001,0)),7)</f>
        <v>2024-06</v>
      </c>
    </row>
    <row r="5045" customFormat="false" ht="15" hidden="false" customHeight="true" outlineLevel="0" collapsed="false">
      <c r="A5045" s="1" t="s">
        <v>15515</v>
      </c>
      <c r="B5045" s="1" t="s">
        <v>4875</v>
      </c>
      <c r="C5045" s="1" t="s">
        <v>1990</v>
      </c>
      <c r="D5045" s="1" t="n">
        <v>1</v>
      </c>
      <c r="E5045" s="16" t="n">
        <v>5311.32</v>
      </c>
      <c r="F5045" s="17" t="n">
        <v>0</v>
      </c>
      <c r="G5045" s="16" t="n">
        <v>5311.32</v>
      </c>
      <c r="I5045" s="1" t="str">
        <f aca="false">INDEX(Products!$C$2:$C$51,MATCH(C5045,Products!$A$2:$A$51,0))</f>
        <v>Sports &amp; Fitness</v>
      </c>
      <c r="J5045" s="1" t="str">
        <f aca="false">INDEX(Orders!$E$2:$E$8001,MATCH(B5045,Orders!$A$2:$A$8001,0))</f>
        <v>Delivered</v>
      </c>
      <c r="K5045" s="1" t="str">
        <f aca="false">LEFT(INDEX(Orders!$C$2:$C$8001,MATCH(B5045,Orders!$A$2:$A$8001,0)),7)</f>
        <v>2024-10</v>
      </c>
    </row>
    <row r="5046" customFormat="false" ht="15" hidden="false" customHeight="true" outlineLevel="0" collapsed="false">
      <c r="A5046" s="1" t="s">
        <v>15516</v>
      </c>
      <c r="B5046" s="1" t="s">
        <v>4875</v>
      </c>
      <c r="C5046" s="1" t="s">
        <v>2007</v>
      </c>
      <c r="D5046" s="1" t="n">
        <v>1</v>
      </c>
      <c r="E5046" s="16" t="n">
        <v>750.27</v>
      </c>
      <c r="F5046" s="17" t="n">
        <v>0.05</v>
      </c>
      <c r="G5046" s="16" t="n">
        <v>712.76</v>
      </c>
      <c r="I5046" s="1" t="str">
        <f aca="false">INDEX(Products!$C$2:$C$51,MATCH(C5046,Products!$A$2:$A$51,0))</f>
        <v>Books &amp; Stationery</v>
      </c>
      <c r="J5046" s="1" t="str">
        <f aca="false">INDEX(Orders!$E$2:$E$8001,MATCH(B5046,Orders!$A$2:$A$8001,0))</f>
        <v>Delivered</v>
      </c>
      <c r="K5046" s="1" t="str">
        <f aca="false">LEFT(INDEX(Orders!$C$2:$C$8001,MATCH(B5046,Orders!$A$2:$A$8001,0)),7)</f>
        <v>2024-10</v>
      </c>
    </row>
    <row r="5047" customFormat="false" ht="15" hidden="false" customHeight="true" outlineLevel="0" collapsed="false">
      <c r="A5047" s="1" t="s">
        <v>15517</v>
      </c>
      <c r="B5047" s="1" t="s">
        <v>4876</v>
      </c>
      <c r="C5047" s="1" t="s">
        <v>1940</v>
      </c>
      <c r="D5047" s="1" t="n">
        <v>1</v>
      </c>
      <c r="E5047" s="16" t="n">
        <v>2374.52</v>
      </c>
      <c r="F5047" s="17" t="n">
        <v>0.15</v>
      </c>
      <c r="G5047" s="16" t="n">
        <v>2018.34</v>
      </c>
      <c r="I5047" s="1" t="str">
        <f aca="false">INDEX(Products!$C$2:$C$51,MATCH(C5047,Products!$A$2:$A$51,0))</f>
        <v>Fashion</v>
      </c>
      <c r="J5047" s="1" t="str">
        <f aca="false">INDEX(Orders!$E$2:$E$8001,MATCH(B5047,Orders!$A$2:$A$8001,0))</f>
        <v>Returned</v>
      </c>
      <c r="K5047" s="1" t="str">
        <f aca="false">LEFT(INDEX(Orders!$C$2:$C$8001,MATCH(B5047,Orders!$A$2:$A$8001,0)),7)</f>
        <v>2025-10</v>
      </c>
    </row>
    <row r="5048" customFormat="false" ht="15" hidden="false" customHeight="true" outlineLevel="0" collapsed="false">
      <c r="A5048" s="1" t="s">
        <v>15518</v>
      </c>
      <c r="B5048" s="1" t="s">
        <v>4876</v>
      </c>
      <c r="C5048" s="1" t="s">
        <v>2006</v>
      </c>
      <c r="D5048" s="1" t="n">
        <v>1</v>
      </c>
      <c r="E5048" s="16" t="n">
        <v>482.17</v>
      </c>
      <c r="F5048" s="17" t="n">
        <v>0.05</v>
      </c>
      <c r="G5048" s="16" t="n">
        <v>458.06</v>
      </c>
      <c r="I5048" s="1" t="str">
        <f aca="false">INDEX(Products!$C$2:$C$51,MATCH(C5048,Products!$A$2:$A$51,0))</f>
        <v>Books &amp; Stationery</v>
      </c>
      <c r="J5048" s="1" t="str">
        <f aca="false">INDEX(Orders!$E$2:$E$8001,MATCH(B5048,Orders!$A$2:$A$8001,0))</f>
        <v>Returned</v>
      </c>
      <c r="K5048" s="1" t="str">
        <f aca="false">LEFT(INDEX(Orders!$C$2:$C$8001,MATCH(B5048,Orders!$A$2:$A$8001,0)),7)</f>
        <v>2025-10</v>
      </c>
    </row>
    <row r="5049" customFormat="false" ht="15" hidden="false" customHeight="true" outlineLevel="0" collapsed="false">
      <c r="A5049" s="1" t="s">
        <v>15519</v>
      </c>
      <c r="B5049" s="1" t="s">
        <v>4876</v>
      </c>
      <c r="C5049" s="1" t="s">
        <v>2007</v>
      </c>
      <c r="D5049" s="1" t="n">
        <v>2</v>
      </c>
      <c r="E5049" s="16" t="n">
        <v>750.27</v>
      </c>
      <c r="F5049" s="17" t="n">
        <v>0.2</v>
      </c>
      <c r="G5049" s="16" t="n">
        <v>1200.43</v>
      </c>
      <c r="I5049" s="1" t="str">
        <f aca="false">INDEX(Products!$C$2:$C$51,MATCH(C5049,Products!$A$2:$A$51,0))</f>
        <v>Books &amp; Stationery</v>
      </c>
      <c r="J5049" s="1" t="str">
        <f aca="false">INDEX(Orders!$E$2:$E$8001,MATCH(B5049,Orders!$A$2:$A$8001,0))</f>
        <v>Returned</v>
      </c>
      <c r="K5049" s="1" t="str">
        <f aca="false">LEFT(INDEX(Orders!$C$2:$C$8001,MATCH(B5049,Orders!$A$2:$A$8001,0)),7)</f>
        <v>2025-10</v>
      </c>
    </row>
    <row r="5050" customFormat="false" ht="15" hidden="false" customHeight="true" outlineLevel="0" collapsed="false">
      <c r="A5050" s="1" t="s">
        <v>15520</v>
      </c>
      <c r="B5050" s="1" t="s">
        <v>4877</v>
      </c>
      <c r="C5050" s="1" t="s">
        <v>2006</v>
      </c>
      <c r="D5050" s="1" t="n">
        <v>1</v>
      </c>
      <c r="E5050" s="16" t="n">
        <v>482.17</v>
      </c>
      <c r="F5050" s="17" t="n">
        <v>0</v>
      </c>
      <c r="G5050" s="16" t="n">
        <v>482.17</v>
      </c>
      <c r="I5050" s="1" t="str">
        <f aca="false">INDEX(Products!$C$2:$C$51,MATCH(C5050,Products!$A$2:$A$51,0))</f>
        <v>Books &amp; Stationery</v>
      </c>
      <c r="J5050" s="1" t="str">
        <f aca="false">INDEX(Orders!$E$2:$E$8001,MATCH(B5050,Orders!$A$2:$A$8001,0))</f>
        <v>Delivered</v>
      </c>
      <c r="K5050" s="1" t="str">
        <f aca="false">LEFT(INDEX(Orders!$C$2:$C$8001,MATCH(B5050,Orders!$A$2:$A$8001,0)),7)</f>
        <v>2025-09</v>
      </c>
    </row>
    <row r="5051" customFormat="false" ht="15" hidden="false" customHeight="true" outlineLevel="0" collapsed="false">
      <c r="A5051" s="1" t="s">
        <v>15521</v>
      </c>
      <c r="B5051" s="1" t="s">
        <v>4878</v>
      </c>
      <c r="C5051" s="1" t="s">
        <v>1990</v>
      </c>
      <c r="D5051" s="1" t="n">
        <v>1</v>
      </c>
      <c r="E5051" s="16" t="n">
        <v>5311.32</v>
      </c>
      <c r="F5051" s="17" t="n">
        <v>0</v>
      </c>
      <c r="G5051" s="16" t="n">
        <v>5311.32</v>
      </c>
      <c r="I5051" s="1" t="str">
        <f aca="false">INDEX(Products!$C$2:$C$51,MATCH(C5051,Products!$A$2:$A$51,0))</f>
        <v>Sports &amp; Fitness</v>
      </c>
      <c r="J5051" s="1" t="str">
        <f aca="false">INDEX(Orders!$E$2:$E$8001,MATCH(B5051,Orders!$A$2:$A$8001,0))</f>
        <v>Delivered</v>
      </c>
      <c r="K5051" s="1" t="str">
        <f aca="false">LEFT(INDEX(Orders!$C$2:$C$8001,MATCH(B5051,Orders!$A$2:$A$8001,0)),7)</f>
        <v>2024-07</v>
      </c>
    </row>
    <row r="5052" customFormat="false" ht="15" hidden="false" customHeight="true" outlineLevel="0" collapsed="false">
      <c r="A5052" s="1" t="s">
        <v>15522</v>
      </c>
      <c r="B5052" s="1" t="s">
        <v>4879</v>
      </c>
      <c r="C5052" s="1" t="s">
        <v>1933</v>
      </c>
      <c r="D5052" s="1" t="n">
        <v>1</v>
      </c>
      <c r="E5052" s="16" t="n">
        <v>7194.38</v>
      </c>
      <c r="F5052" s="17" t="n">
        <v>0.05</v>
      </c>
      <c r="G5052" s="16" t="n">
        <v>6834.66</v>
      </c>
      <c r="I5052" s="1" t="str">
        <f aca="false">INDEX(Products!$C$2:$C$51,MATCH(C5052,Products!$A$2:$A$51,0))</f>
        <v>Electronics</v>
      </c>
      <c r="J5052" s="1" t="str">
        <f aca="false">INDEX(Orders!$E$2:$E$8001,MATCH(B5052,Orders!$A$2:$A$8001,0))</f>
        <v>Delivered</v>
      </c>
      <c r="K5052" s="1" t="str">
        <f aca="false">LEFT(INDEX(Orders!$C$2:$C$8001,MATCH(B5052,Orders!$A$2:$A$8001,0)),7)</f>
        <v>2025-03</v>
      </c>
    </row>
    <row r="5053" customFormat="false" ht="15" hidden="false" customHeight="true" outlineLevel="0" collapsed="false">
      <c r="A5053" s="1" t="s">
        <v>15523</v>
      </c>
      <c r="B5053" s="1" t="s">
        <v>4879</v>
      </c>
      <c r="C5053" s="1" t="s">
        <v>1988</v>
      </c>
      <c r="D5053" s="1" t="n">
        <v>1</v>
      </c>
      <c r="E5053" s="16" t="n">
        <v>681.07</v>
      </c>
      <c r="F5053" s="17" t="n">
        <v>0.1</v>
      </c>
      <c r="G5053" s="16" t="n">
        <v>612.96</v>
      </c>
      <c r="I5053" s="1" t="str">
        <f aca="false">INDEX(Products!$C$2:$C$51,MATCH(C5053,Products!$A$2:$A$51,0))</f>
        <v>Sports &amp; Fitness</v>
      </c>
      <c r="J5053" s="1" t="str">
        <f aca="false">INDEX(Orders!$E$2:$E$8001,MATCH(B5053,Orders!$A$2:$A$8001,0))</f>
        <v>Delivered</v>
      </c>
      <c r="K5053" s="1" t="str">
        <f aca="false">LEFT(INDEX(Orders!$C$2:$C$8001,MATCH(B5053,Orders!$A$2:$A$8001,0)),7)</f>
        <v>2025-03</v>
      </c>
    </row>
    <row r="5054" customFormat="false" ht="15" hidden="false" customHeight="true" outlineLevel="0" collapsed="false">
      <c r="A5054" s="1" t="s">
        <v>15524</v>
      </c>
      <c r="B5054" s="1" t="s">
        <v>4879</v>
      </c>
      <c r="C5054" s="1" t="s">
        <v>1953</v>
      </c>
      <c r="D5054" s="1" t="n">
        <v>1</v>
      </c>
      <c r="E5054" s="16" t="n">
        <v>4914.12</v>
      </c>
      <c r="F5054" s="17" t="n">
        <v>0</v>
      </c>
      <c r="G5054" s="16" t="n">
        <v>4914.12</v>
      </c>
      <c r="I5054" s="1" t="str">
        <f aca="false">INDEX(Products!$C$2:$C$51,MATCH(C5054,Products!$A$2:$A$51,0))</f>
        <v>Fashion</v>
      </c>
      <c r="J5054" s="1" t="str">
        <f aca="false">INDEX(Orders!$E$2:$E$8001,MATCH(B5054,Orders!$A$2:$A$8001,0))</f>
        <v>Delivered</v>
      </c>
      <c r="K5054" s="1" t="str">
        <f aca="false">LEFT(INDEX(Orders!$C$2:$C$8001,MATCH(B5054,Orders!$A$2:$A$8001,0)),7)</f>
        <v>2025-03</v>
      </c>
    </row>
    <row r="5055" customFormat="false" ht="15" hidden="false" customHeight="true" outlineLevel="0" collapsed="false">
      <c r="A5055" s="1" t="s">
        <v>15525</v>
      </c>
      <c r="B5055" s="1" t="s">
        <v>4879</v>
      </c>
      <c r="C5055" s="1" t="s">
        <v>1973</v>
      </c>
      <c r="D5055" s="1" t="n">
        <v>3</v>
      </c>
      <c r="E5055" s="16" t="n">
        <v>1158.24</v>
      </c>
      <c r="F5055" s="17" t="n">
        <v>0.05</v>
      </c>
      <c r="G5055" s="16" t="n">
        <v>3300.98</v>
      </c>
      <c r="I5055" s="1" t="str">
        <f aca="false">INDEX(Products!$C$2:$C$51,MATCH(C5055,Products!$A$2:$A$51,0))</f>
        <v>Home &amp; Kitchen</v>
      </c>
      <c r="J5055" s="1" t="str">
        <f aca="false">INDEX(Orders!$E$2:$E$8001,MATCH(B5055,Orders!$A$2:$A$8001,0))</f>
        <v>Delivered</v>
      </c>
      <c r="K5055" s="1" t="str">
        <f aca="false">LEFT(INDEX(Orders!$C$2:$C$8001,MATCH(B5055,Orders!$A$2:$A$8001,0)),7)</f>
        <v>2025-03</v>
      </c>
    </row>
    <row r="5056" customFormat="false" ht="15" hidden="false" customHeight="true" outlineLevel="0" collapsed="false">
      <c r="A5056" s="1" t="s">
        <v>15526</v>
      </c>
      <c r="B5056" s="1" t="s">
        <v>4880</v>
      </c>
      <c r="C5056" s="1" t="s">
        <v>1979</v>
      </c>
      <c r="D5056" s="1" t="n">
        <v>1</v>
      </c>
      <c r="E5056" s="16" t="n">
        <v>623</v>
      </c>
      <c r="F5056" s="17" t="n">
        <v>0.05</v>
      </c>
      <c r="G5056" s="16" t="n">
        <v>591.85</v>
      </c>
      <c r="I5056" s="1" t="str">
        <f aca="false">INDEX(Products!$C$2:$C$51,MATCH(C5056,Products!$A$2:$A$51,0))</f>
        <v>Beauty &amp; Personal Care</v>
      </c>
      <c r="J5056" s="1" t="str">
        <f aca="false">INDEX(Orders!$E$2:$E$8001,MATCH(B5056,Orders!$A$2:$A$8001,0))</f>
        <v>Delivered</v>
      </c>
      <c r="K5056" s="1" t="str">
        <f aca="false">LEFT(INDEX(Orders!$C$2:$C$8001,MATCH(B5056,Orders!$A$2:$A$8001,0)),7)</f>
        <v>2025-04</v>
      </c>
    </row>
    <row r="5057" customFormat="false" ht="15" hidden="false" customHeight="true" outlineLevel="0" collapsed="false">
      <c r="A5057" s="1" t="s">
        <v>15527</v>
      </c>
      <c r="B5057" s="1" t="s">
        <v>4881</v>
      </c>
      <c r="C5057" s="1" t="s">
        <v>1937</v>
      </c>
      <c r="D5057" s="1" t="n">
        <v>1</v>
      </c>
      <c r="E5057" s="16" t="n">
        <v>1364.75</v>
      </c>
      <c r="F5057" s="17" t="n">
        <v>0</v>
      </c>
      <c r="G5057" s="16" t="n">
        <v>1364.75</v>
      </c>
      <c r="I5057" s="1" t="str">
        <f aca="false">INDEX(Products!$C$2:$C$51,MATCH(C5057,Products!$A$2:$A$51,0))</f>
        <v>Fashion</v>
      </c>
      <c r="J5057" s="1" t="str">
        <f aca="false">INDEX(Orders!$E$2:$E$8001,MATCH(B5057,Orders!$A$2:$A$8001,0))</f>
        <v>Delivered</v>
      </c>
      <c r="K5057" s="1" t="str">
        <f aca="false">LEFT(INDEX(Orders!$C$2:$C$8001,MATCH(B5057,Orders!$A$2:$A$8001,0)),7)</f>
        <v>2024-10</v>
      </c>
    </row>
    <row r="5058" customFormat="false" ht="15" hidden="false" customHeight="true" outlineLevel="0" collapsed="false">
      <c r="A5058" s="1" t="s">
        <v>15528</v>
      </c>
      <c r="B5058" s="1" t="s">
        <v>4882</v>
      </c>
      <c r="C5058" s="1" t="s">
        <v>1940</v>
      </c>
      <c r="D5058" s="1" t="n">
        <v>3</v>
      </c>
      <c r="E5058" s="16" t="n">
        <v>2374.52</v>
      </c>
      <c r="F5058" s="17" t="n">
        <v>0.05</v>
      </c>
      <c r="G5058" s="16" t="n">
        <v>6767.38</v>
      </c>
      <c r="I5058" s="1" t="str">
        <f aca="false">INDEX(Products!$C$2:$C$51,MATCH(C5058,Products!$A$2:$A$51,0))</f>
        <v>Fashion</v>
      </c>
      <c r="J5058" s="1" t="str">
        <f aca="false">INDEX(Orders!$E$2:$E$8001,MATCH(B5058,Orders!$A$2:$A$8001,0))</f>
        <v>Delivered</v>
      </c>
      <c r="K5058" s="1" t="str">
        <f aca="false">LEFT(INDEX(Orders!$C$2:$C$8001,MATCH(B5058,Orders!$A$2:$A$8001,0)),7)</f>
        <v>2025-10</v>
      </c>
    </row>
    <row r="5059" customFormat="false" ht="15" hidden="false" customHeight="true" outlineLevel="0" collapsed="false">
      <c r="A5059" s="1" t="s">
        <v>15529</v>
      </c>
      <c r="B5059" s="1" t="s">
        <v>4883</v>
      </c>
      <c r="C5059" s="1" t="s">
        <v>1971</v>
      </c>
      <c r="D5059" s="1" t="n">
        <v>1</v>
      </c>
      <c r="E5059" s="16" t="n">
        <v>2073.63</v>
      </c>
      <c r="F5059" s="17" t="n">
        <v>0.05</v>
      </c>
      <c r="G5059" s="16" t="n">
        <v>1969.95</v>
      </c>
      <c r="I5059" s="1" t="str">
        <f aca="false">INDEX(Products!$C$2:$C$51,MATCH(C5059,Products!$A$2:$A$51,0))</f>
        <v>Home &amp; Kitchen</v>
      </c>
      <c r="J5059" s="1" t="str">
        <f aca="false">INDEX(Orders!$E$2:$E$8001,MATCH(B5059,Orders!$A$2:$A$8001,0))</f>
        <v>Delivered</v>
      </c>
      <c r="K5059" s="1" t="str">
        <f aca="false">LEFT(INDEX(Orders!$C$2:$C$8001,MATCH(B5059,Orders!$A$2:$A$8001,0)),7)</f>
        <v>2025-10</v>
      </c>
    </row>
    <row r="5060" customFormat="false" ht="15" hidden="false" customHeight="true" outlineLevel="0" collapsed="false">
      <c r="A5060" s="1" t="s">
        <v>15530</v>
      </c>
      <c r="B5060" s="1" t="s">
        <v>4883</v>
      </c>
      <c r="C5060" s="1" t="s">
        <v>2007</v>
      </c>
      <c r="D5060" s="1" t="n">
        <v>1</v>
      </c>
      <c r="E5060" s="16" t="n">
        <v>750.27</v>
      </c>
      <c r="F5060" s="17" t="n">
        <v>0</v>
      </c>
      <c r="G5060" s="16" t="n">
        <v>750.27</v>
      </c>
      <c r="I5060" s="1" t="str">
        <f aca="false">INDEX(Products!$C$2:$C$51,MATCH(C5060,Products!$A$2:$A$51,0))</f>
        <v>Books &amp; Stationery</v>
      </c>
      <c r="J5060" s="1" t="str">
        <f aca="false">INDEX(Orders!$E$2:$E$8001,MATCH(B5060,Orders!$A$2:$A$8001,0))</f>
        <v>Delivered</v>
      </c>
      <c r="K5060" s="1" t="str">
        <f aca="false">LEFT(INDEX(Orders!$C$2:$C$8001,MATCH(B5060,Orders!$A$2:$A$8001,0)),7)</f>
        <v>2025-10</v>
      </c>
    </row>
    <row r="5061" customFormat="false" ht="15" hidden="false" customHeight="true" outlineLevel="0" collapsed="false">
      <c r="A5061" s="1" t="s">
        <v>15531</v>
      </c>
      <c r="B5061" s="1" t="s">
        <v>4883</v>
      </c>
      <c r="C5061" s="1" t="s">
        <v>1940</v>
      </c>
      <c r="D5061" s="1" t="n">
        <v>1</v>
      </c>
      <c r="E5061" s="16" t="n">
        <v>2374.52</v>
      </c>
      <c r="F5061" s="17" t="n">
        <v>0</v>
      </c>
      <c r="G5061" s="16" t="n">
        <v>2374.52</v>
      </c>
      <c r="I5061" s="1" t="str">
        <f aca="false">INDEX(Products!$C$2:$C$51,MATCH(C5061,Products!$A$2:$A$51,0))</f>
        <v>Fashion</v>
      </c>
      <c r="J5061" s="1" t="str">
        <f aca="false">INDEX(Orders!$E$2:$E$8001,MATCH(B5061,Orders!$A$2:$A$8001,0))</f>
        <v>Delivered</v>
      </c>
      <c r="K5061" s="1" t="str">
        <f aca="false">LEFT(INDEX(Orders!$C$2:$C$8001,MATCH(B5061,Orders!$A$2:$A$8001,0)),7)</f>
        <v>2025-10</v>
      </c>
    </row>
    <row r="5062" customFormat="false" ht="15" hidden="false" customHeight="true" outlineLevel="0" collapsed="false">
      <c r="A5062" s="1" t="s">
        <v>15532</v>
      </c>
      <c r="B5062" s="1" t="s">
        <v>4883</v>
      </c>
      <c r="C5062" s="1" t="s">
        <v>1990</v>
      </c>
      <c r="D5062" s="1" t="n">
        <v>1</v>
      </c>
      <c r="E5062" s="16" t="n">
        <v>5311.32</v>
      </c>
      <c r="F5062" s="17" t="n">
        <v>0</v>
      </c>
      <c r="G5062" s="16" t="n">
        <v>5311.32</v>
      </c>
      <c r="I5062" s="1" t="str">
        <f aca="false">INDEX(Products!$C$2:$C$51,MATCH(C5062,Products!$A$2:$A$51,0))</f>
        <v>Sports &amp; Fitness</v>
      </c>
      <c r="J5062" s="1" t="str">
        <f aca="false">INDEX(Orders!$E$2:$E$8001,MATCH(B5062,Orders!$A$2:$A$8001,0))</f>
        <v>Delivered</v>
      </c>
      <c r="K5062" s="1" t="str">
        <f aca="false">LEFT(INDEX(Orders!$C$2:$C$8001,MATCH(B5062,Orders!$A$2:$A$8001,0)),7)</f>
        <v>2025-10</v>
      </c>
    </row>
    <row r="5063" customFormat="false" ht="15" hidden="false" customHeight="true" outlineLevel="0" collapsed="false">
      <c r="A5063" s="1" t="s">
        <v>15533</v>
      </c>
      <c r="B5063" s="1" t="s">
        <v>4884</v>
      </c>
      <c r="C5063" s="1" t="s">
        <v>2006</v>
      </c>
      <c r="D5063" s="1" t="n">
        <v>1</v>
      </c>
      <c r="E5063" s="16" t="n">
        <v>482.17</v>
      </c>
      <c r="F5063" s="17" t="n">
        <v>0.15</v>
      </c>
      <c r="G5063" s="16" t="n">
        <v>409.84</v>
      </c>
      <c r="I5063" s="1" t="str">
        <f aca="false">INDEX(Products!$C$2:$C$51,MATCH(C5063,Products!$A$2:$A$51,0))</f>
        <v>Books &amp; Stationery</v>
      </c>
      <c r="J5063" s="1" t="str">
        <f aca="false">INDEX(Orders!$E$2:$E$8001,MATCH(B5063,Orders!$A$2:$A$8001,0))</f>
        <v>Delivered</v>
      </c>
      <c r="K5063" s="1" t="str">
        <f aca="false">LEFT(INDEX(Orders!$C$2:$C$8001,MATCH(B5063,Orders!$A$2:$A$8001,0)),7)</f>
        <v>2024-08</v>
      </c>
    </row>
    <row r="5064" customFormat="false" ht="15" hidden="false" customHeight="true" outlineLevel="0" collapsed="false">
      <c r="A5064" s="1" t="s">
        <v>15534</v>
      </c>
      <c r="B5064" s="1" t="s">
        <v>4884</v>
      </c>
      <c r="C5064" s="1" t="s">
        <v>2007</v>
      </c>
      <c r="D5064" s="1" t="n">
        <v>1</v>
      </c>
      <c r="E5064" s="16" t="n">
        <v>750.27</v>
      </c>
      <c r="F5064" s="17" t="n">
        <v>0</v>
      </c>
      <c r="G5064" s="16" t="n">
        <v>750.27</v>
      </c>
      <c r="I5064" s="1" t="str">
        <f aca="false">INDEX(Products!$C$2:$C$51,MATCH(C5064,Products!$A$2:$A$51,0))</f>
        <v>Books &amp; Stationery</v>
      </c>
      <c r="J5064" s="1" t="str">
        <f aca="false">INDEX(Orders!$E$2:$E$8001,MATCH(B5064,Orders!$A$2:$A$8001,0))</f>
        <v>Delivered</v>
      </c>
      <c r="K5064" s="1" t="str">
        <f aca="false">LEFT(INDEX(Orders!$C$2:$C$8001,MATCH(B5064,Orders!$A$2:$A$8001,0)),7)</f>
        <v>2024-08</v>
      </c>
    </row>
    <row r="5065" customFormat="false" ht="15" hidden="false" customHeight="true" outlineLevel="0" collapsed="false">
      <c r="A5065" s="1" t="s">
        <v>15535</v>
      </c>
      <c r="B5065" s="1" t="s">
        <v>4884</v>
      </c>
      <c r="C5065" s="1" t="s">
        <v>1997</v>
      </c>
      <c r="D5065" s="1" t="n">
        <v>1</v>
      </c>
      <c r="E5065" s="16" t="n">
        <v>311.15</v>
      </c>
      <c r="F5065" s="17" t="n">
        <v>0.05</v>
      </c>
      <c r="G5065" s="16" t="n">
        <v>295.59</v>
      </c>
      <c r="I5065" s="1" t="str">
        <f aca="false">INDEX(Products!$C$2:$C$51,MATCH(C5065,Products!$A$2:$A$51,0))</f>
        <v>Sports &amp; Fitness</v>
      </c>
      <c r="J5065" s="1" t="str">
        <f aca="false">INDEX(Orders!$E$2:$E$8001,MATCH(B5065,Orders!$A$2:$A$8001,0))</f>
        <v>Delivered</v>
      </c>
      <c r="K5065" s="1" t="str">
        <f aca="false">LEFT(INDEX(Orders!$C$2:$C$8001,MATCH(B5065,Orders!$A$2:$A$8001,0)),7)</f>
        <v>2024-08</v>
      </c>
    </row>
    <row r="5066" customFormat="false" ht="15" hidden="false" customHeight="true" outlineLevel="0" collapsed="false">
      <c r="A5066" s="1" t="s">
        <v>15536</v>
      </c>
      <c r="B5066" s="1" t="s">
        <v>4884</v>
      </c>
      <c r="C5066" s="1" t="s">
        <v>1959</v>
      </c>
      <c r="D5066" s="1" t="n">
        <v>2</v>
      </c>
      <c r="E5066" s="16" t="n">
        <v>2142.79</v>
      </c>
      <c r="F5066" s="17" t="n">
        <v>0</v>
      </c>
      <c r="G5066" s="16" t="n">
        <v>4285.58</v>
      </c>
      <c r="I5066" s="1" t="str">
        <f aca="false">INDEX(Products!$C$2:$C$51,MATCH(C5066,Products!$A$2:$A$51,0))</f>
        <v>Home &amp; Kitchen</v>
      </c>
      <c r="J5066" s="1" t="str">
        <f aca="false">INDEX(Orders!$E$2:$E$8001,MATCH(B5066,Orders!$A$2:$A$8001,0))</f>
        <v>Delivered</v>
      </c>
      <c r="K5066" s="1" t="str">
        <f aca="false">LEFT(INDEX(Orders!$C$2:$C$8001,MATCH(B5066,Orders!$A$2:$A$8001,0)),7)</f>
        <v>2024-08</v>
      </c>
    </row>
    <row r="5067" customFormat="false" ht="15" hidden="false" customHeight="true" outlineLevel="0" collapsed="false">
      <c r="A5067" s="1" t="s">
        <v>15537</v>
      </c>
      <c r="B5067" s="1" t="s">
        <v>4885</v>
      </c>
      <c r="C5067" s="1" t="s">
        <v>1997</v>
      </c>
      <c r="D5067" s="1" t="n">
        <v>1</v>
      </c>
      <c r="E5067" s="16" t="n">
        <v>311.15</v>
      </c>
      <c r="F5067" s="17" t="n">
        <v>0.05</v>
      </c>
      <c r="G5067" s="16" t="n">
        <v>295.59</v>
      </c>
      <c r="I5067" s="1" t="str">
        <f aca="false">INDEX(Products!$C$2:$C$51,MATCH(C5067,Products!$A$2:$A$51,0))</f>
        <v>Sports &amp; Fitness</v>
      </c>
      <c r="J5067" s="1" t="str">
        <f aca="false">INDEX(Orders!$E$2:$E$8001,MATCH(B5067,Orders!$A$2:$A$8001,0))</f>
        <v>Delivered</v>
      </c>
      <c r="K5067" s="1" t="str">
        <f aca="false">LEFT(INDEX(Orders!$C$2:$C$8001,MATCH(B5067,Orders!$A$2:$A$8001,0)),7)</f>
        <v>2024-06</v>
      </c>
    </row>
    <row r="5068" customFormat="false" ht="15" hidden="false" customHeight="true" outlineLevel="0" collapsed="false">
      <c r="A5068" s="1" t="s">
        <v>15538</v>
      </c>
      <c r="B5068" s="1" t="s">
        <v>4885</v>
      </c>
      <c r="C5068" s="1" t="s">
        <v>1930</v>
      </c>
      <c r="D5068" s="1" t="n">
        <v>3</v>
      </c>
      <c r="E5068" s="16" t="n">
        <v>2398.35</v>
      </c>
      <c r="F5068" s="17" t="n">
        <v>0.1</v>
      </c>
      <c r="G5068" s="16" t="n">
        <v>6475.54</v>
      </c>
      <c r="I5068" s="1" t="str">
        <f aca="false">INDEX(Products!$C$2:$C$51,MATCH(C5068,Products!$A$2:$A$51,0))</f>
        <v>Electronics</v>
      </c>
      <c r="J5068" s="1" t="str">
        <f aca="false">INDEX(Orders!$E$2:$E$8001,MATCH(B5068,Orders!$A$2:$A$8001,0))</f>
        <v>Delivered</v>
      </c>
      <c r="K5068" s="1" t="str">
        <f aca="false">LEFT(INDEX(Orders!$C$2:$C$8001,MATCH(B5068,Orders!$A$2:$A$8001,0)),7)</f>
        <v>2024-06</v>
      </c>
    </row>
    <row r="5069" customFormat="false" ht="15" hidden="false" customHeight="true" outlineLevel="0" collapsed="false">
      <c r="A5069" s="1" t="s">
        <v>15539</v>
      </c>
      <c r="B5069" s="1" t="s">
        <v>4886</v>
      </c>
      <c r="C5069" s="1" t="s">
        <v>1930</v>
      </c>
      <c r="D5069" s="1" t="n">
        <v>1</v>
      </c>
      <c r="E5069" s="16" t="n">
        <v>2398.35</v>
      </c>
      <c r="F5069" s="17" t="n">
        <v>0</v>
      </c>
      <c r="G5069" s="16" t="n">
        <v>2398.35</v>
      </c>
      <c r="I5069" s="1" t="str">
        <f aca="false">INDEX(Products!$C$2:$C$51,MATCH(C5069,Products!$A$2:$A$51,0))</f>
        <v>Electronics</v>
      </c>
      <c r="J5069" s="1" t="str">
        <f aca="false">INDEX(Orders!$E$2:$E$8001,MATCH(B5069,Orders!$A$2:$A$8001,0))</f>
        <v>Delivered</v>
      </c>
      <c r="K5069" s="1" t="str">
        <f aca="false">LEFT(INDEX(Orders!$C$2:$C$8001,MATCH(B5069,Orders!$A$2:$A$8001,0)),7)</f>
        <v>2024-11</v>
      </c>
    </row>
    <row r="5070" customFormat="false" ht="15" hidden="false" customHeight="true" outlineLevel="0" collapsed="false">
      <c r="A5070" s="1" t="s">
        <v>15540</v>
      </c>
      <c r="B5070" s="1" t="s">
        <v>4887</v>
      </c>
      <c r="C5070" s="1" t="s">
        <v>1930</v>
      </c>
      <c r="D5070" s="1" t="n">
        <v>2</v>
      </c>
      <c r="E5070" s="16" t="n">
        <v>2398.35</v>
      </c>
      <c r="F5070" s="17" t="n">
        <v>0</v>
      </c>
      <c r="G5070" s="16" t="n">
        <v>4796.7</v>
      </c>
      <c r="I5070" s="1" t="str">
        <f aca="false">INDEX(Products!$C$2:$C$51,MATCH(C5070,Products!$A$2:$A$51,0))</f>
        <v>Electronics</v>
      </c>
      <c r="J5070" s="1" t="str">
        <f aca="false">INDEX(Orders!$E$2:$E$8001,MATCH(B5070,Orders!$A$2:$A$8001,0))</f>
        <v>Returned</v>
      </c>
      <c r="K5070" s="1" t="str">
        <f aca="false">LEFT(INDEX(Orders!$C$2:$C$8001,MATCH(B5070,Orders!$A$2:$A$8001,0)),7)</f>
        <v>2025-09</v>
      </c>
    </row>
    <row r="5071" customFormat="false" ht="15" hidden="false" customHeight="true" outlineLevel="0" collapsed="false">
      <c r="A5071" s="1" t="s">
        <v>15541</v>
      </c>
      <c r="B5071" s="1" t="s">
        <v>4887</v>
      </c>
      <c r="C5071" s="1" t="s">
        <v>2006</v>
      </c>
      <c r="D5071" s="1" t="n">
        <v>1</v>
      </c>
      <c r="E5071" s="16" t="n">
        <v>482.17</v>
      </c>
      <c r="F5071" s="17" t="n">
        <v>0.1</v>
      </c>
      <c r="G5071" s="16" t="n">
        <v>433.95</v>
      </c>
      <c r="I5071" s="1" t="str">
        <f aca="false">INDEX(Products!$C$2:$C$51,MATCH(C5071,Products!$A$2:$A$51,0))</f>
        <v>Books &amp; Stationery</v>
      </c>
      <c r="J5071" s="1" t="str">
        <f aca="false">INDEX(Orders!$E$2:$E$8001,MATCH(B5071,Orders!$A$2:$A$8001,0))</f>
        <v>Returned</v>
      </c>
      <c r="K5071" s="1" t="str">
        <f aca="false">LEFT(INDEX(Orders!$C$2:$C$8001,MATCH(B5071,Orders!$A$2:$A$8001,0)),7)</f>
        <v>2025-09</v>
      </c>
    </row>
    <row r="5072" customFormat="false" ht="15" hidden="false" customHeight="true" outlineLevel="0" collapsed="false">
      <c r="A5072" s="1" t="s">
        <v>15542</v>
      </c>
      <c r="B5072" s="1" t="s">
        <v>4888</v>
      </c>
      <c r="C5072" s="1" t="s">
        <v>1998</v>
      </c>
      <c r="D5072" s="1" t="n">
        <v>1</v>
      </c>
      <c r="E5072" s="16" t="n">
        <v>1335.85</v>
      </c>
      <c r="F5072" s="17" t="n">
        <v>0.05</v>
      </c>
      <c r="G5072" s="16" t="n">
        <v>1269.06</v>
      </c>
      <c r="I5072" s="1" t="str">
        <f aca="false">INDEX(Products!$C$2:$C$51,MATCH(C5072,Products!$A$2:$A$51,0))</f>
        <v>Sports &amp; Fitness</v>
      </c>
      <c r="J5072" s="1" t="str">
        <f aca="false">INDEX(Orders!$E$2:$E$8001,MATCH(B5072,Orders!$A$2:$A$8001,0))</f>
        <v>Delivered</v>
      </c>
      <c r="K5072" s="1" t="str">
        <f aca="false">LEFT(INDEX(Orders!$C$2:$C$8001,MATCH(B5072,Orders!$A$2:$A$8001,0)),7)</f>
        <v>2025-02</v>
      </c>
    </row>
    <row r="5073" customFormat="false" ht="15" hidden="false" customHeight="true" outlineLevel="0" collapsed="false">
      <c r="A5073" s="1" t="s">
        <v>15543</v>
      </c>
      <c r="B5073" s="1" t="s">
        <v>4888</v>
      </c>
      <c r="C5073" s="1" t="s">
        <v>2006</v>
      </c>
      <c r="D5073" s="1" t="n">
        <v>1</v>
      </c>
      <c r="E5073" s="16" t="n">
        <v>482.17</v>
      </c>
      <c r="F5073" s="17" t="n">
        <v>0</v>
      </c>
      <c r="G5073" s="16" t="n">
        <v>482.17</v>
      </c>
      <c r="I5073" s="1" t="str">
        <f aca="false">INDEX(Products!$C$2:$C$51,MATCH(C5073,Products!$A$2:$A$51,0))</f>
        <v>Books &amp; Stationery</v>
      </c>
      <c r="J5073" s="1" t="str">
        <f aca="false">INDEX(Orders!$E$2:$E$8001,MATCH(B5073,Orders!$A$2:$A$8001,0))</f>
        <v>Delivered</v>
      </c>
      <c r="K5073" s="1" t="str">
        <f aca="false">LEFT(INDEX(Orders!$C$2:$C$8001,MATCH(B5073,Orders!$A$2:$A$8001,0)),7)</f>
        <v>2025-02</v>
      </c>
    </row>
    <row r="5074" customFormat="false" ht="15" hidden="false" customHeight="true" outlineLevel="0" collapsed="false">
      <c r="A5074" s="1" t="s">
        <v>15544</v>
      </c>
      <c r="B5074" s="1" t="s">
        <v>4888</v>
      </c>
      <c r="C5074" s="1" t="s">
        <v>1940</v>
      </c>
      <c r="D5074" s="1" t="n">
        <v>1</v>
      </c>
      <c r="E5074" s="16" t="n">
        <v>2374.52</v>
      </c>
      <c r="F5074" s="17" t="n">
        <v>0</v>
      </c>
      <c r="G5074" s="16" t="n">
        <v>2374.52</v>
      </c>
      <c r="I5074" s="1" t="str">
        <f aca="false">INDEX(Products!$C$2:$C$51,MATCH(C5074,Products!$A$2:$A$51,0))</f>
        <v>Fashion</v>
      </c>
      <c r="J5074" s="1" t="str">
        <f aca="false">INDEX(Orders!$E$2:$E$8001,MATCH(B5074,Orders!$A$2:$A$8001,0))</f>
        <v>Delivered</v>
      </c>
      <c r="K5074" s="1" t="str">
        <f aca="false">LEFT(INDEX(Orders!$C$2:$C$8001,MATCH(B5074,Orders!$A$2:$A$8001,0)),7)</f>
        <v>2025-02</v>
      </c>
    </row>
    <row r="5075" customFormat="false" ht="15" hidden="false" customHeight="true" outlineLevel="0" collapsed="false">
      <c r="A5075" s="1" t="s">
        <v>15545</v>
      </c>
      <c r="B5075" s="1" t="s">
        <v>4889</v>
      </c>
      <c r="C5075" s="1" t="s">
        <v>1979</v>
      </c>
      <c r="D5075" s="1" t="n">
        <v>2</v>
      </c>
      <c r="E5075" s="16" t="n">
        <v>623</v>
      </c>
      <c r="F5075" s="17" t="n">
        <v>0.15</v>
      </c>
      <c r="G5075" s="16" t="n">
        <v>1059.1</v>
      </c>
      <c r="I5075" s="1" t="str">
        <f aca="false">INDEX(Products!$C$2:$C$51,MATCH(C5075,Products!$A$2:$A$51,0))</f>
        <v>Beauty &amp; Personal Care</v>
      </c>
      <c r="J5075" s="1" t="str">
        <f aca="false">INDEX(Orders!$E$2:$E$8001,MATCH(B5075,Orders!$A$2:$A$8001,0))</f>
        <v>Delivered</v>
      </c>
      <c r="K5075" s="1" t="str">
        <f aca="false">LEFT(INDEX(Orders!$C$2:$C$8001,MATCH(B5075,Orders!$A$2:$A$8001,0)),7)</f>
        <v>2025-01</v>
      </c>
    </row>
    <row r="5076" customFormat="false" ht="15" hidden="false" customHeight="true" outlineLevel="0" collapsed="false">
      <c r="A5076" s="1" t="s">
        <v>15546</v>
      </c>
      <c r="B5076" s="1" t="s">
        <v>4889</v>
      </c>
      <c r="C5076" s="1" t="s">
        <v>2006</v>
      </c>
      <c r="D5076" s="1" t="n">
        <v>3</v>
      </c>
      <c r="E5076" s="16" t="n">
        <v>482.17</v>
      </c>
      <c r="F5076" s="17" t="n">
        <v>0</v>
      </c>
      <c r="G5076" s="16" t="n">
        <v>1446.51</v>
      </c>
      <c r="I5076" s="1" t="str">
        <f aca="false">INDEX(Products!$C$2:$C$51,MATCH(C5076,Products!$A$2:$A$51,0))</f>
        <v>Books &amp; Stationery</v>
      </c>
      <c r="J5076" s="1" t="str">
        <f aca="false">INDEX(Orders!$E$2:$E$8001,MATCH(B5076,Orders!$A$2:$A$8001,0))</f>
        <v>Delivered</v>
      </c>
      <c r="K5076" s="1" t="str">
        <f aca="false">LEFT(INDEX(Orders!$C$2:$C$8001,MATCH(B5076,Orders!$A$2:$A$8001,0)),7)</f>
        <v>2025-01</v>
      </c>
    </row>
    <row r="5077" customFormat="false" ht="15" hidden="false" customHeight="true" outlineLevel="0" collapsed="false">
      <c r="A5077" s="1" t="s">
        <v>15547</v>
      </c>
      <c r="B5077" s="1" t="s">
        <v>4889</v>
      </c>
      <c r="C5077" s="1" t="s">
        <v>1940</v>
      </c>
      <c r="D5077" s="1" t="n">
        <v>2</v>
      </c>
      <c r="E5077" s="16" t="n">
        <v>2374.52</v>
      </c>
      <c r="F5077" s="17" t="n">
        <v>0</v>
      </c>
      <c r="G5077" s="16" t="n">
        <v>4749.04</v>
      </c>
      <c r="I5077" s="1" t="str">
        <f aca="false">INDEX(Products!$C$2:$C$51,MATCH(C5077,Products!$A$2:$A$51,0))</f>
        <v>Fashion</v>
      </c>
      <c r="J5077" s="1" t="str">
        <f aca="false">INDEX(Orders!$E$2:$E$8001,MATCH(B5077,Orders!$A$2:$A$8001,0))</f>
        <v>Delivered</v>
      </c>
      <c r="K5077" s="1" t="str">
        <f aca="false">LEFT(INDEX(Orders!$C$2:$C$8001,MATCH(B5077,Orders!$A$2:$A$8001,0)),7)</f>
        <v>2025-01</v>
      </c>
    </row>
    <row r="5078" customFormat="false" ht="15" hidden="false" customHeight="true" outlineLevel="0" collapsed="false">
      <c r="A5078" s="1" t="s">
        <v>15548</v>
      </c>
      <c r="B5078" s="1" t="s">
        <v>4890</v>
      </c>
      <c r="C5078" s="1" t="s">
        <v>1937</v>
      </c>
      <c r="D5078" s="1" t="n">
        <v>2</v>
      </c>
      <c r="E5078" s="16" t="n">
        <v>1364.75</v>
      </c>
      <c r="F5078" s="17" t="n">
        <v>0.1</v>
      </c>
      <c r="G5078" s="16" t="n">
        <v>2456.55</v>
      </c>
      <c r="I5078" s="1" t="str">
        <f aca="false">INDEX(Products!$C$2:$C$51,MATCH(C5078,Products!$A$2:$A$51,0))</f>
        <v>Fashion</v>
      </c>
      <c r="J5078" s="1" t="str">
        <f aca="false">INDEX(Orders!$E$2:$E$8001,MATCH(B5078,Orders!$A$2:$A$8001,0))</f>
        <v>Delivered</v>
      </c>
      <c r="K5078" s="1" t="str">
        <f aca="false">LEFT(INDEX(Orders!$C$2:$C$8001,MATCH(B5078,Orders!$A$2:$A$8001,0)),7)</f>
        <v>2025-08</v>
      </c>
    </row>
    <row r="5079" customFormat="false" ht="15" hidden="false" customHeight="true" outlineLevel="0" collapsed="false">
      <c r="A5079" s="1" t="s">
        <v>15549</v>
      </c>
      <c r="B5079" s="1" t="s">
        <v>4890</v>
      </c>
      <c r="C5079" s="1" t="s">
        <v>1995</v>
      </c>
      <c r="D5079" s="1" t="n">
        <v>3</v>
      </c>
      <c r="E5079" s="16" t="n">
        <v>2914.27</v>
      </c>
      <c r="F5079" s="17" t="n">
        <v>0</v>
      </c>
      <c r="G5079" s="16" t="n">
        <v>8742.81</v>
      </c>
      <c r="I5079" s="1" t="str">
        <f aca="false">INDEX(Products!$C$2:$C$51,MATCH(C5079,Products!$A$2:$A$51,0))</f>
        <v>Sports &amp; Fitness</v>
      </c>
      <c r="J5079" s="1" t="str">
        <f aca="false">INDEX(Orders!$E$2:$E$8001,MATCH(B5079,Orders!$A$2:$A$8001,0))</f>
        <v>Delivered</v>
      </c>
      <c r="K5079" s="1" t="str">
        <f aca="false">LEFT(INDEX(Orders!$C$2:$C$8001,MATCH(B5079,Orders!$A$2:$A$8001,0)),7)</f>
        <v>2025-08</v>
      </c>
    </row>
    <row r="5080" customFormat="false" ht="15" hidden="false" customHeight="true" outlineLevel="0" collapsed="false">
      <c r="A5080" s="1" t="s">
        <v>15550</v>
      </c>
      <c r="B5080" s="1" t="s">
        <v>4891</v>
      </c>
      <c r="C5080" s="1" t="s">
        <v>2007</v>
      </c>
      <c r="D5080" s="1" t="n">
        <v>1</v>
      </c>
      <c r="E5080" s="16" t="n">
        <v>750.27</v>
      </c>
      <c r="F5080" s="17" t="n">
        <v>0.15</v>
      </c>
      <c r="G5080" s="16" t="n">
        <v>637.73</v>
      </c>
      <c r="I5080" s="1" t="str">
        <f aca="false">INDEX(Products!$C$2:$C$51,MATCH(C5080,Products!$A$2:$A$51,0))</f>
        <v>Books &amp; Stationery</v>
      </c>
      <c r="J5080" s="1" t="str">
        <f aca="false">INDEX(Orders!$E$2:$E$8001,MATCH(B5080,Orders!$A$2:$A$8001,0))</f>
        <v>Delivered</v>
      </c>
      <c r="K5080" s="1" t="str">
        <f aca="false">LEFT(INDEX(Orders!$C$2:$C$8001,MATCH(B5080,Orders!$A$2:$A$8001,0)),7)</f>
        <v>2025-02</v>
      </c>
    </row>
    <row r="5081" customFormat="false" ht="15" hidden="false" customHeight="true" outlineLevel="0" collapsed="false">
      <c r="A5081" s="1" t="s">
        <v>15551</v>
      </c>
      <c r="B5081" s="1" t="s">
        <v>4891</v>
      </c>
      <c r="C5081" s="1" t="s">
        <v>1937</v>
      </c>
      <c r="D5081" s="1" t="n">
        <v>1</v>
      </c>
      <c r="E5081" s="16" t="n">
        <v>1364.75</v>
      </c>
      <c r="F5081" s="17" t="n">
        <v>0</v>
      </c>
      <c r="G5081" s="16" t="n">
        <v>1364.75</v>
      </c>
      <c r="I5081" s="1" t="str">
        <f aca="false">INDEX(Products!$C$2:$C$51,MATCH(C5081,Products!$A$2:$A$51,0))</f>
        <v>Fashion</v>
      </c>
      <c r="J5081" s="1" t="str">
        <f aca="false">INDEX(Orders!$E$2:$E$8001,MATCH(B5081,Orders!$A$2:$A$8001,0))</f>
        <v>Delivered</v>
      </c>
      <c r="K5081" s="1" t="str">
        <f aca="false">LEFT(INDEX(Orders!$C$2:$C$8001,MATCH(B5081,Orders!$A$2:$A$8001,0)),7)</f>
        <v>2025-02</v>
      </c>
    </row>
    <row r="5082" customFormat="false" ht="15" hidden="false" customHeight="true" outlineLevel="0" collapsed="false">
      <c r="A5082" s="1" t="s">
        <v>15552</v>
      </c>
      <c r="B5082" s="1" t="s">
        <v>4892</v>
      </c>
      <c r="C5082" s="1" t="s">
        <v>2006</v>
      </c>
      <c r="D5082" s="1" t="n">
        <v>1</v>
      </c>
      <c r="E5082" s="16" t="n">
        <v>482.17</v>
      </c>
      <c r="F5082" s="17" t="n">
        <v>0</v>
      </c>
      <c r="G5082" s="16" t="n">
        <v>482.17</v>
      </c>
      <c r="I5082" s="1" t="str">
        <f aca="false">INDEX(Products!$C$2:$C$51,MATCH(C5082,Products!$A$2:$A$51,0))</f>
        <v>Books &amp; Stationery</v>
      </c>
      <c r="J5082" s="1" t="str">
        <f aca="false">INDEX(Orders!$E$2:$E$8001,MATCH(B5082,Orders!$A$2:$A$8001,0))</f>
        <v>Delivered</v>
      </c>
      <c r="K5082" s="1" t="str">
        <f aca="false">LEFT(INDEX(Orders!$C$2:$C$8001,MATCH(B5082,Orders!$A$2:$A$8001,0)),7)</f>
        <v>2024-06</v>
      </c>
    </row>
    <row r="5083" customFormat="false" ht="15" hidden="false" customHeight="true" outlineLevel="0" collapsed="false">
      <c r="A5083" s="1" t="s">
        <v>15553</v>
      </c>
      <c r="B5083" s="1" t="s">
        <v>4893</v>
      </c>
      <c r="C5083" s="1" t="s">
        <v>2007</v>
      </c>
      <c r="D5083" s="1" t="n">
        <v>1</v>
      </c>
      <c r="E5083" s="16" t="n">
        <v>750.27</v>
      </c>
      <c r="F5083" s="17" t="n">
        <v>0</v>
      </c>
      <c r="G5083" s="16" t="n">
        <v>750.27</v>
      </c>
      <c r="I5083" s="1" t="str">
        <f aca="false">INDEX(Products!$C$2:$C$51,MATCH(C5083,Products!$A$2:$A$51,0))</f>
        <v>Books &amp; Stationery</v>
      </c>
      <c r="J5083" s="1" t="str">
        <f aca="false">INDEX(Orders!$E$2:$E$8001,MATCH(B5083,Orders!$A$2:$A$8001,0))</f>
        <v>Delivered</v>
      </c>
      <c r="K5083" s="1" t="str">
        <f aca="false">LEFT(INDEX(Orders!$C$2:$C$8001,MATCH(B5083,Orders!$A$2:$A$8001,0)),7)</f>
        <v>2024-11</v>
      </c>
    </row>
    <row r="5084" customFormat="false" ht="15" hidden="false" customHeight="true" outlineLevel="0" collapsed="false">
      <c r="A5084" s="1" t="s">
        <v>15554</v>
      </c>
      <c r="B5084" s="1" t="s">
        <v>4893</v>
      </c>
      <c r="C5084" s="1" t="s">
        <v>1969</v>
      </c>
      <c r="D5084" s="1" t="n">
        <v>1</v>
      </c>
      <c r="E5084" s="16" t="n">
        <v>9171.98</v>
      </c>
      <c r="F5084" s="17" t="n">
        <v>0.05</v>
      </c>
      <c r="G5084" s="16" t="n">
        <v>8713.38</v>
      </c>
      <c r="I5084" s="1" t="str">
        <f aca="false">INDEX(Products!$C$2:$C$51,MATCH(C5084,Products!$A$2:$A$51,0))</f>
        <v>Home &amp; Kitchen</v>
      </c>
      <c r="J5084" s="1" t="str">
        <f aca="false">INDEX(Orders!$E$2:$E$8001,MATCH(B5084,Orders!$A$2:$A$8001,0))</f>
        <v>Delivered</v>
      </c>
      <c r="K5084" s="1" t="str">
        <f aca="false">LEFT(INDEX(Orders!$C$2:$C$8001,MATCH(B5084,Orders!$A$2:$A$8001,0)),7)</f>
        <v>2024-11</v>
      </c>
    </row>
    <row r="5085" customFormat="false" ht="15" hidden="false" customHeight="true" outlineLevel="0" collapsed="false">
      <c r="A5085" s="1" t="s">
        <v>15555</v>
      </c>
      <c r="B5085" s="1" t="s">
        <v>4893</v>
      </c>
      <c r="C5085" s="1" t="s">
        <v>1924</v>
      </c>
      <c r="D5085" s="1" t="n">
        <v>1</v>
      </c>
      <c r="E5085" s="16" t="n">
        <v>1971</v>
      </c>
      <c r="F5085" s="17" t="n">
        <v>0.15</v>
      </c>
      <c r="G5085" s="16" t="n">
        <v>1675.35</v>
      </c>
      <c r="I5085" s="1" t="str">
        <f aca="false">INDEX(Products!$C$2:$C$51,MATCH(C5085,Products!$A$2:$A$51,0))</f>
        <v>Electronics</v>
      </c>
      <c r="J5085" s="1" t="str">
        <f aca="false">INDEX(Orders!$E$2:$E$8001,MATCH(B5085,Orders!$A$2:$A$8001,0))</f>
        <v>Delivered</v>
      </c>
      <c r="K5085" s="1" t="str">
        <f aca="false">LEFT(INDEX(Orders!$C$2:$C$8001,MATCH(B5085,Orders!$A$2:$A$8001,0)),7)</f>
        <v>2024-11</v>
      </c>
    </row>
    <row r="5086" customFormat="false" ht="15" hidden="false" customHeight="true" outlineLevel="0" collapsed="false">
      <c r="A5086" s="1" t="s">
        <v>15556</v>
      </c>
      <c r="B5086" s="1" t="s">
        <v>4893</v>
      </c>
      <c r="C5086" s="1" t="s">
        <v>2000</v>
      </c>
      <c r="D5086" s="1" t="n">
        <v>2</v>
      </c>
      <c r="E5086" s="16" t="n">
        <v>425.08</v>
      </c>
      <c r="F5086" s="17" t="n">
        <v>0.05</v>
      </c>
      <c r="G5086" s="16" t="n">
        <v>807.65</v>
      </c>
      <c r="I5086" s="1" t="str">
        <f aca="false">INDEX(Products!$C$2:$C$51,MATCH(C5086,Products!$A$2:$A$51,0))</f>
        <v>Books &amp; Stationery</v>
      </c>
      <c r="J5086" s="1" t="str">
        <f aca="false">INDEX(Orders!$E$2:$E$8001,MATCH(B5086,Orders!$A$2:$A$8001,0))</f>
        <v>Delivered</v>
      </c>
      <c r="K5086" s="1" t="str">
        <f aca="false">LEFT(INDEX(Orders!$C$2:$C$8001,MATCH(B5086,Orders!$A$2:$A$8001,0)),7)</f>
        <v>2024-11</v>
      </c>
    </row>
    <row r="5087" customFormat="false" ht="15" hidden="false" customHeight="true" outlineLevel="0" collapsed="false">
      <c r="A5087" s="1" t="s">
        <v>15557</v>
      </c>
      <c r="B5087" s="1" t="s">
        <v>4893</v>
      </c>
      <c r="C5087" s="1" t="s">
        <v>1988</v>
      </c>
      <c r="D5087" s="1" t="n">
        <v>1</v>
      </c>
      <c r="E5087" s="16" t="n">
        <v>681.07</v>
      </c>
      <c r="F5087" s="17" t="n">
        <v>0.2</v>
      </c>
      <c r="G5087" s="16" t="n">
        <v>544.86</v>
      </c>
      <c r="I5087" s="1" t="str">
        <f aca="false">INDEX(Products!$C$2:$C$51,MATCH(C5087,Products!$A$2:$A$51,0))</f>
        <v>Sports &amp; Fitness</v>
      </c>
      <c r="J5087" s="1" t="str">
        <f aca="false">INDEX(Orders!$E$2:$E$8001,MATCH(B5087,Orders!$A$2:$A$8001,0))</f>
        <v>Delivered</v>
      </c>
      <c r="K5087" s="1" t="str">
        <f aca="false">LEFT(INDEX(Orders!$C$2:$C$8001,MATCH(B5087,Orders!$A$2:$A$8001,0)),7)</f>
        <v>2024-11</v>
      </c>
    </row>
    <row r="5088" customFormat="false" ht="15" hidden="false" customHeight="true" outlineLevel="0" collapsed="false">
      <c r="A5088" s="1" t="s">
        <v>15558</v>
      </c>
      <c r="B5088" s="1" t="s">
        <v>4894</v>
      </c>
      <c r="C5088" s="1" t="s">
        <v>2007</v>
      </c>
      <c r="D5088" s="1" t="n">
        <v>2</v>
      </c>
      <c r="E5088" s="16" t="n">
        <v>750.27</v>
      </c>
      <c r="F5088" s="17" t="n">
        <v>0.2</v>
      </c>
      <c r="G5088" s="16" t="n">
        <v>1200.43</v>
      </c>
      <c r="I5088" s="1" t="str">
        <f aca="false">INDEX(Products!$C$2:$C$51,MATCH(C5088,Products!$A$2:$A$51,0))</f>
        <v>Books &amp; Stationery</v>
      </c>
      <c r="J5088" s="1" t="str">
        <f aca="false">INDEX(Orders!$E$2:$E$8001,MATCH(B5088,Orders!$A$2:$A$8001,0))</f>
        <v>Delivered</v>
      </c>
      <c r="K5088" s="1" t="str">
        <f aca="false">LEFT(INDEX(Orders!$C$2:$C$8001,MATCH(B5088,Orders!$A$2:$A$8001,0)),7)</f>
        <v>2025-05</v>
      </c>
    </row>
    <row r="5089" customFormat="false" ht="15" hidden="false" customHeight="true" outlineLevel="0" collapsed="false">
      <c r="A5089" s="1" t="s">
        <v>15559</v>
      </c>
      <c r="B5089" s="1" t="s">
        <v>4895</v>
      </c>
      <c r="C5089" s="1" t="s">
        <v>1976</v>
      </c>
      <c r="D5089" s="1" t="n">
        <v>1</v>
      </c>
      <c r="E5089" s="16" t="n">
        <v>1603.35</v>
      </c>
      <c r="F5089" s="17" t="n">
        <v>0</v>
      </c>
      <c r="G5089" s="16" t="n">
        <v>1603.35</v>
      </c>
      <c r="I5089" s="1" t="str">
        <f aca="false">INDEX(Products!$C$2:$C$51,MATCH(C5089,Products!$A$2:$A$51,0))</f>
        <v>Beauty &amp; Personal Care</v>
      </c>
      <c r="J5089" s="1" t="str">
        <f aca="false">INDEX(Orders!$E$2:$E$8001,MATCH(B5089,Orders!$A$2:$A$8001,0))</f>
        <v>Delivered</v>
      </c>
      <c r="K5089" s="1" t="str">
        <f aca="false">LEFT(INDEX(Orders!$C$2:$C$8001,MATCH(B5089,Orders!$A$2:$A$8001,0)),7)</f>
        <v>2025-12</v>
      </c>
    </row>
    <row r="5090" customFormat="false" ht="15" hidden="false" customHeight="true" outlineLevel="0" collapsed="false">
      <c r="A5090" s="1" t="s">
        <v>15560</v>
      </c>
      <c r="B5090" s="1" t="s">
        <v>4896</v>
      </c>
      <c r="C5090" s="1" t="s">
        <v>1937</v>
      </c>
      <c r="D5090" s="1" t="n">
        <v>1</v>
      </c>
      <c r="E5090" s="16" t="n">
        <v>1364.75</v>
      </c>
      <c r="F5090" s="17" t="n">
        <v>0</v>
      </c>
      <c r="G5090" s="16" t="n">
        <v>1364.75</v>
      </c>
      <c r="I5090" s="1" t="str">
        <f aca="false">INDEX(Products!$C$2:$C$51,MATCH(C5090,Products!$A$2:$A$51,0))</f>
        <v>Fashion</v>
      </c>
      <c r="J5090" s="1" t="str">
        <f aca="false">INDEX(Orders!$E$2:$E$8001,MATCH(B5090,Orders!$A$2:$A$8001,0))</f>
        <v>Delivered</v>
      </c>
      <c r="K5090" s="1" t="str">
        <f aca="false">LEFT(INDEX(Orders!$C$2:$C$8001,MATCH(B5090,Orders!$A$2:$A$8001,0)),7)</f>
        <v>2025-02</v>
      </c>
    </row>
    <row r="5091" customFormat="false" ht="15" hidden="false" customHeight="true" outlineLevel="0" collapsed="false">
      <c r="A5091" s="1" t="s">
        <v>15561</v>
      </c>
      <c r="B5091" s="1" t="s">
        <v>4897</v>
      </c>
      <c r="C5091" s="1" t="s">
        <v>1976</v>
      </c>
      <c r="D5091" s="1" t="n">
        <v>2</v>
      </c>
      <c r="E5091" s="16" t="n">
        <v>1603.35</v>
      </c>
      <c r="F5091" s="17" t="n">
        <v>0.1</v>
      </c>
      <c r="G5091" s="16" t="n">
        <v>2886.03</v>
      </c>
      <c r="I5091" s="1" t="str">
        <f aca="false">INDEX(Products!$C$2:$C$51,MATCH(C5091,Products!$A$2:$A$51,0))</f>
        <v>Beauty &amp; Personal Care</v>
      </c>
      <c r="J5091" s="1" t="str">
        <f aca="false">INDEX(Orders!$E$2:$E$8001,MATCH(B5091,Orders!$A$2:$A$8001,0))</f>
        <v>Delivered</v>
      </c>
      <c r="K5091" s="1" t="str">
        <f aca="false">LEFT(INDEX(Orders!$C$2:$C$8001,MATCH(B5091,Orders!$A$2:$A$8001,0)),7)</f>
        <v>2025-03</v>
      </c>
    </row>
    <row r="5092" customFormat="false" ht="15" hidden="false" customHeight="true" outlineLevel="0" collapsed="false">
      <c r="A5092" s="1" t="s">
        <v>15562</v>
      </c>
      <c r="B5092" s="1" t="s">
        <v>4897</v>
      </c>
      <c r="C5092" s="1" t="s">
        <v>1930</v>
      </c>
      <c r="D5092" s="1" t="n">
        <v>3</v>
      </c>
      <c r="E5092" s="16" t="n">
        <v>2398.35</v>
      </c>
      <c r="F5092" s="17" t="n">
        <v>0.05</v>
      </c>
      <c r="G5092" s="16" t="n">
        <v>6835.3</v>
      </c>
      <c r="I5092" s="1" t="str">
        <f aca="false">INDEX(Products!$C$2:$C$51,MATCH(C5092,Products!$A$2:$A$51,0))</f>
        <v>Electronics</v>
      </c>
      <c r="J5092" s="1" t="str">
        <f aca="false">INDEX(Orders!$E$2:$E$8001,MATCH(B5092,Orders!$A$2:$A$8001,0))</f>
        <v>Delivered</v>
      </c>
      <c r="K5092" s="1" t="str">
        <f aca="false">LEFT(INDEX(Orders!$C$2:$C$8001,MATCH(B5092,Orders!$A$2:$A$8001,0)),7)</f>
        <v>2025-03</v>
      </c>
    </row>
    <row r="5093" customFormat="false" ht="15" hidden="false" customHeight="true" outlineLevel="0" collapsed="false">
      <c r="A5093" s="1" t="s">
        <v>15563</v>
      </c>
      <c r="B5093" s="1" t="s">
        <v>4898</v>
      </c>
      <c r="C5093" s="1" t="s">
        <v>1990</v>
      </c>
      <c r="D5093" s="1" t="n">
        <v>3</v>
      </c>
      <c r="E5093" s="16" t="n">
        <v>5311.32</v>
      </c>
      <c r="F5093" s="17" t="n">
        <v>0</v>
      </c>
      <c r="G5093" s="16" t="n">
        <v>15933.96</v>
      </c>
      <c r="I5093" s="1" t="str">
        <f aca="false">INDEX(Products!$C$2:$C$51,MATCH(C5093,Products!$A$2:$A$51,0))</f>
        <v>Sports &amp; Fitness</v>
      </c>
      <c r="J5093" s="1" t="str">
        <f aca="false">INDEX(Orders!$E$2:$E$8001,MATCH(B5093,Orders!$A$2:$A$8001,0))</f>
        <v>Delivered</v>
      </c>
      <c r="K5093" s="1" t="str">
        <f aca="false">LEFT(INDEX(Orders!$C$2:$C$8001,MATCH(B5093,Orders!$A$2:$A$8001,0)),7)</f>
        <v>2025-11</v>
      </c>
    </row>
    <row r="5094" customFormat="false" ht="15" hidden="false" customHeight="true" outlineLevel="0" collapsed="false">
      <c r="A5094" s="1" t="s">
        <v>15564</v>
      </c>
      <c r="B5094" s="1" t="s">
        <v>4898</v>
      </c>
      <c r="C5094" s="1" t="s">
        <v>2007</v>
      </c>
      <c r="D5094" s="1" t="n">
        <v>2</v>
      </c>
      <c r="E5094" s="16" t="n">
        <v>750.27</v>
      </c>
      <c r="F5094" s="17" t="n">
        <v>0.1</v>
      </c>
      <c r="G5094" s="16" t="n">
        <v>1350.49</v>
      </c>
      <c r="I5094" s="1" t="str">
        <f aca="false">INDEX(Products!$C$2:$C$51,MATCH(C5094,Products!$A$2:$A$51,0))</f>
        <v>Books &amp; Stationery</v>
      </c>
      <c r="J5094" s="1" t="str">
        <f aca="false">INDEX(Orders!$E$2:$E$8001,MATCH(B5094,Orders!$A$2:$A$8001,0))</f>
        <v>Delivered</v>
      </c>
      <c r="K5094" s="1" t="str">
        <f aca="false">LEFT(INDEX(Orders!$C$2:$C$8001,MATCH(B5094,Orders!$A$2:$A$8001,0)),7)</f>
        <v>2025-11</v>
      </c>
    </row>
    <row r="5095" customFormat="false" ht="15" hidden="false" customHeight="true" outlineLevel="0" collapsed="false">
      <c r="A5095" s="1" t="s">
        <v>15565</v>
      </c>
      <c r="B5095" s="1" t="s">
        <v>4899</v>
      </c>
      <c r="C5095" s="1" t="s">
        <v>2006</v>
      </c>
      <c r="D5095" s="1" t="n">
        <v>1</v>
      </c>
      <c r="E5095" s="16" t="n">
        <v>482.17</v>
      </c>
      <c r="F5095" s="17" t="n">
        <v>0.05</v>
      </c>
      <c r="G5095" s="16" t="n">
        <v>458.06</v>
      </c>
      <c r="I5095" s="1" t="str">
        <f aca="false">INDEX(Products!$C$2:$C$51,MATCH(C5095,Products!$A$2:$A$51,0))</f>
        <v>Books &amp; Stationery</v>
      </c>
      <c r="J5095" s="1" t="str">
        <f aca="false">INDEX(Orders!$E$2:$E$8001,MATCH(B5095,Orders!$A$2:$A$8001,0))</f>
        <v>Delivered</v>
      </c>
      <c r="K5095" s="1" t="str">
        <f aca="false">LEFT(INDEX(Orders!$C$2:$C$8001,MATCH(B5095,Orders!$A$2:$A$8001,0)),7)</f>
        <v>2024-03</v>
      </c>
    </row>
    <row r="5096" customFormat="false" ht="15" hidden="false" customHeight="true" outlineLevel="0" collapsed="false">
      <c r="A5096" s="1" t="s">
        <v>15566</v>
      </c>
      <c r="B5096" s="1" t="s">
        <v>4899</v>
      </c>
      <c r="C5096" s="1" t="s">
        <v>1961</v>
      </c>
      <c r="D5096" s="1" t="n">
        <v>1</v>
      </c>
      <c r="E5096" s="16" t="n">
        <v>3493.68</v>
      </c>
      <c r="F5096" s="17" t="n">
        <v>0.1</v>
      </c>
      <c r="G5096" s="16" t="n">
        <v>3144.31</v>
      </c>
      <c r="I5096" s="1" t="str">
        <f aca="false">INDEX(Products!$C$2:$C$51,MATCH(C5096,Products!$A$2:$A$51,0))</f>
        <v>Home &amp; Kitchen</v>
      </c>
      <c r="J5096" s="1" t="str">
        <f aca="false">INDEX(Orders!$E$2:$E$8001,MATCH(B5096,Orders!$A$2:$A$8001,0))</f>
        <v>Delivered</v>
      </c>
      <c r="K5096" s="1" t="str">
        <f aca="false">LEFT(INDEX(Orders!$C$2:$C$8001,MATCH(B5096,Orders!$A$2:$A$8001,0)),7)</f>
        <v>2024-03</v>
      </c>
    </row>
    <row r="5097" customFormat="false" ht="15" hidden="false" customHeight="true" outlineLevel="0" collapsed="false">
      <c r="A5097" s="1" t="s">
        <v>15567</v>
      </c>
      <c r="B5097" s="1" t="s">
        <v>4900</v>
      </c>
      <c r="C5097" s="1" t="s">
        <v>1924</v>
      </c>
      <c r="D5097" s="1" t="n">
        <v>1</v>
      </c>
      <c r="E5097" s="16" t="n">
        <v>1971</v>
      </c>
      <c r="F5097" s="17" t="n">
        <v>0</v>
      </c>
      <c r="G5097" s="16" t="n">
        <v>1971</v>
      </c>
      <c r="I5097" s="1" t="str">
        <f aca="false">INDEX(Products!$C$2:$C$51,MATCH(C5097,Products!$A$2:$A$51,0))</f>
        <v>Electronics</v>
      </c>
      <c r="J5097" s="1" t="str">
        <f aca="false">INDEX(Orders!$E$2:$E$8001,MATCH(B5097,Orders!$A$2:$A$8001,0))</f>
        <v>Delivered</v>
      </c>
      <c r="K5097" s="1" t="str">
        <f aca="false">LEFT(INDEX(Orders!$C$2:$C$8001,MATCH(B5097,Orders!$A$2:$A$8001,0)),7)</f>
        <v>2024-05</v>
      </c>
    </row>
    <row r="5098" customFormat="false" ht="15" hidden="false" customHeight="true" outlineLevel="0" collapsed="false">
      <c r="A5098" s="1" t="s">
        <v>15568</v>
      </c>
      <c r="B5098" s="1" t="s">
        <v>4900</v>
      </c>
      <c r="C5098" s="1" t="s">
        <v>1931</v>
      </c>
      <c r="D5098" s="1" t="n">
        <v>3</v>
      </c>
      <c r="E5098" s="16" t="n">
        <v>1111.28</v>
      </c>
      <c r="F5098" s="17" t="n">
        <v>0.05</v>
      </c>
      <c r="G5098" s="16" t="n">
        <v>3167.15</v>
      </c>
      <c r="I5098" s="1" t="str">
        <f aca="false">INDEX(Products!$C$2:$C$51,MATCH(C5098,Products!$A$2:$A$51,0))</f>
        <v>Electronics</v>
      </c>
      <c r="J5098" s="1" t="str">
        <f aca="false">INDEX(Orders!$E$2:$E$8001,MATCH(B5098,Orders!$A$2:$A$8001,0))</f>
        <v>Delivered</v>
      </c>
      <c r="K5098" s="1" t="str">
        <f aca="false">LEFT(INDEX(Orders!$C$2:$C$8001,MATCH(B5098,Orders!$A$2:$A$8001,0)),7)</f>
        <v>2024-05</v>
      </c>
    </row>
    <row r="5099" customFormat="false" ht="15" hidden="false" customHeight="true" outlineLevel="0" collapsed="false">
      <c r="A5099" s="1" t="s">
        <v>15569</v>
      </c>
      <c r="B5099" s="1" t="s">
        <v>4900</v>
      </c>
      <c r="C5099" s="1" t="s">
        <v>1930</v>
      </c>
      <c r="D5099" s="1" t="n">
        <v>1</v>
      </c>
      <c r="E5099" s="16" t="n">
        <v>2398.35</v>
      </c>
      <c r="F5099" s="17" t="n">
        <v>0.1</v>
      </c>
      <c r="G5099" s="16" t="n">
        <v>2158.52</v>
      </c>
      <c r="I5099" s="1" t="str">
        <f aca="false">INDEX(Products!$C$2:$C$51,MATCH(C5099,Products!$A$2:$A$51,0))</f>
        <v>Electronics</v>
      </c>
      <c r="J5099" s="1" t="str">
        <f aca="false">INDEX(Orders!$E$2:$E$8001,MATCH(B5099,Orders!$A$2:$A$8001,0))</f>
        <v>Delivered</v>
      </c>
      <c r="K5099" s="1" t="str">
        <f aca="false">LEFT(INDEX(Orders!$C$2:$C$8001,MATCH(B5099,Orders!$A$2:$A$8001,0)),7)</f>
        <v>2024-05</v>
      </c>
    </row>
    <row r="5100" customFormat="false" ht="15" hidden="false" customHeight="true" outlineLevel="0" collapsed="false">
      <c r="A5100" s="1" t="s">
        <v>15570</v>
      </c>
      <c r="B5100" s="1" t="s">
        <v>4902</v>
      </c>
      <c r="C5100" s="1" t="s">
        <v>1924</v>
      </c>
      <c r="D5100" s="1" t="n">
        <v>1</v>
      </c>
      <c r="E5100" s="16" t="n">
        <v>1971</v>
      </c>
      <c r="F5100" s="17" t="n">
        <v>0</v>
      </c>
      <c r="G5100" s="16" t="n">
        <v>1971</v>
      </c>
      <c r="I5100" s="1" t="str">
        <f aca="false">INDEX(Products!$C$2:$C$51,MATCH(C5100,Products!$A$2:$A$51,0))</f>
        <v>Electronics</v>
      </c>
      <c r="J5100" s="1" t="str">
        <f aca="false">INDEX(Orders!$E$2:$E$8001,MATCH(B5100,Orders!$A$2:$A$8001,0))</f>
        <v>Delivered</v>
      </c>
      <c r="K5100" s="1" t="str">
        <f aca="false">LEFT(INDEX(Orders!$C$2:$C$8001,MATCH(B5100,Orders!$A$2:$A$8001,0)),7)</f>
        <v>2024-05</v>
      </c>
    </row>
    <row r="5101" customFormat="false" ht="15" hidden="false" customHeight="true" outlineLevel="0" collapsed="false">
      <c r="A5101" s="1" t="s">
        <v>15571</v>
      </c>
      <c r="B5101" s="1" t="s">
        <v>4902</v>
      </c>
      <c r="C5101" s="1" t="s">
        <v>2000</v>
      </c>
      <c r="D5101" s="1" t="n">
        <v>3</v>
      </c>
      <c r="E5101" s="16" t="n">
        <v>425.08</v>
      </c>
      <c r="F5101" s="17" t="n">
        <v>0</v>
      </c>
      <c r="G5101" s="16" t="n">
        <v>1275.24</v>
      </c>
      <c r="I5101" s="1" t="str">
        <f aca="false">INDEX(Products!$C$2:$C$51,MATCH(C5101,Products!$A$2:$A$51,0))</f>
        <v>Books &amp; Stationery</v>
      </c>
      <c r="J5101" s="1" t="str">
        <f aca="false">INDEX(Orders!$E$2:$E$8001,MATCH(B5101,Orders!$A$2:$A$8001,0))</f>
        <v>Delivered</v>
      </c>
      <c r="K5101" s="1" t="str">
        <f aca="false">LEFT(INDEX(Orders!$C$2:$C$8001,MATCH(B5101,Orders!$A$2:$A$8001,0)),7)</f>
        <v>2024-05</v>
      </c>
    </row>
    <row r="5102" customFormat="false" ht="15" hidden="false" customHeight="true" outlineLevel="0" collapsed="false">
      <c r="A5102" s="1" t="s">
        <v>15572</v>
      </c>
      <c r="B5102" s="1" t="s">
        <v>4902</v>
      </c>
      <c r="C5102" s="1" t="s">
        <v>1990</v>
      </c>
      <c r="D5102" s="1" t="n">
        <v>1</v>
      </c>
      <c r="E5102" s="16" t="n">
        <v>5311.32</v>
      </c>
      <c r="F5102" s="17" t="n">
        <v>0.2</v>
      </c>
      <c r="G5102" s="16" t="n">
        <v>4249.06</v>
      </c>
      <c r="I5102" s="1" t="str">
        <f aca="false">INDEX(Products!$C$2:$C$51,MATCH(C5102,Products!$A$2:$A$51,0))</f>
        <v>Sports &amp; Fitness</v>
      </c>
      <c r="J5102" s="1" t="str">
        <f aca="false">INDEX(Orders!$E$2:$E$8001,MATCH(B5102,Orders!$A$2:$A$8001,0))</f>
        <v>Delivered</v>
      </c>
      <c r="K5102" s="1" t="str">
        <f aca="false">LEFT(INDEX(Orders!$C$2:$C$8001,MATCH(B5102,Orders!$A$2:$A$8001,0)),7)</f>
        <v>2024-05</v>
      </c>
    </row>
    <row r="5103" customFormat="false" ht="15" hidden="false" customHeight="true" outlineLevel="0" collapsed="false">
      <c r="A5103" s="1" t="s">
        <v>15573</v>
      </c>
      <c r="B5103" s="1" t="s">
        <v>4902</v>
      </c>
      <c r="C5103" s="1" t="s">
        <v>2006</v>
      </c>
      <c r="D5103" s="1" t="n">
        <v>1</v>
      </c>
      <c r="E5103" s="16" t="n">
        <v>482.17</v>
      </c>
      <c r="F5103" s="17" t="n">
        <v>0.2</v>
      </c>
      <c r="G5103" s="16" t="n">
        <v>385.74</v>
      </c>
      <c r="I5103" s="1" t="str">
        <f aca="false">INDEX(Products!$C$2:$C$51,MATCH(C5103,Products!$A$2:$A$51,0))</f>
        <v>Books &amp; Stationery</v>
      </c>
      <c r="J5103" s="1" t="str">
        <f aca="false">INDEX(Orders!$E$2:$E$8001,MATCH(B5103,Orders!$A$2:$A$8001,0))</f>
        <v>Delivered</v>
      </c>
      <c r="K5103" s="1" t="str">
        <f aca="false">LEFT(INDEX(Orders!$C$2:$C$8001,MATCH(B5103,Orders!$A$2:$A$8001,0)),7)</f>
        <v>2024-05</v>
      </c>
    </row>
    <row r="5104" customFormat="false" ht="15" hidden="false" customHeight="true" outlineLevel="0" collapsed="false">
      <c r="A5104" s="1" t="s">
        <v>15574</v>
      </c>
      <c r="B5104" s="1" t="s">
        <v>4903</v>
      </c>
      <c r="C5104" s="1" t="s">
        <v>1979</v>
      </c>
      <c r="D5104" s="1" t="n">
        <v>3</v>
      </c>
      <c r="E5104" s="16" t="n">
        <v>623</v>
      </c>
      <c r="F5104" s="17" t="n">
        <v>0.05</v>
      </c>
      <c r="G5104" s="16" t="n">
        <v>1775.55</v>
      </c>
      <c r="I5104" s="1" t="str">
        <f aca="false">INDEX(Products!$C$2:$C$51,MATCH(C5104,Products!$A$2:$A$51,0))</f>
        <v>Beauty &amp; Personal Care</v>
      </c>
      <c r="J5104" s="1" t="str">
        <f aca="false">INDEX(Orders!$E$2:$E$8001,MATCH(B5104,Orders!$A$2:$A$8001,0))</f>
        <v>Delivered</v>
      </c>
      <c r="K5104" s="1" t="str">
        <f aca="false">LEFT(INDEX(Orders!$C$2:$C$8001,MATCH(B5104,Orders!$A$2:$A$8001,0)),7)</f>
        <v>2025-09</v>
      </c>
    </row>
    <row r="5105" customFormat="false" ht="15" hidden="false" customHeight="true" outlineLevel="0" collapsed="false">
      <c r="A5105" s="1" t="s">
        <v>15575</v>
      </c>
      <c r="B5105" s="1" t="s">
        <v>4903</v>
      </c>
      <c r="C5105" s="1" t="s">
        <v>1928</v>
      </c>
      <c r="D5105" s="1" t="n">
        <v>1</v>
      </c>
      <c r="E5105" s="16" t="n">
        <v>657.82</v>
      </c>
      <c r="F5105" s="17" t="n">
        <v>0.05</v>
      </c>
      <c r="G5105" s="16" t="n">
        <v>624.93</v>
      </c>
      <c r="I5105" s="1" t="str">
        <f aca="false">INDEX(Products!$C$2:$C$51,MATCH(C5105,Products!$A$2:$A$51,0))</f>
        <v>Electronics</v>
      </c>
      <c r="J5105" s="1" t="str">
        <f aca="false">INDEX(Orders!$E$2:$E$8001,MATCH(B5105,Orders!$A$2:$A$8001,0))</f>
        <v>Delivered</v>
      </c>
      <c r="K5105" s="1" t="str">
        <f aca="false">LEFT(INDEX(Orders!$C$2:$C$8001,MATCH(B5105,Orders!$A$2:$A$8001,0)),7)</f>
        <v>2025-09</v>
      </c>
    </row>
    <row r="5106" customFormat="false" ht="15" hidden="false" customHeight="true" outlineLevel="0" collapsed="false">
      <c r="A5106" s="1" t="s">
        <v>15576</v>
      </c>
      <c r="B5106" s="1" t="s">
        <v>4903</v>
      </c>
      <c r="C5106" s="1" t="s">
        <v>1961</v>
      </c>
      <c r="D5106" s="1" t="n">
        <v>1</v>
      </c>
      <c r="E5106" s="16" t="n">
        <v>3493.68</v>
      </c>
      <c r="F5106" s="17" t="n">
        <v>0.2</v>
      </c>
      <c r="G5106" s="16" t="n">
        <v>2794.94</v>
      </c>
      <c r="I5106" s="1" t="str">
        <f aca="false">INDEX(Products!$C$2:$C$51,MATCH(C5106,Products!$A$2:$A$51,0))</f>
        <v>Home &amp; Kitchen</v>
      </c>
      <c r="J5106" s="1" t="str">
        <f aca="false">INDEX(Orders!$E$2:$E$8001,MATCH(B5106,Orders!$A$2:$A$8001,0))</f>
        <v>Delivered</v>
      </c>
      <c r="K5106" s="1" t="str">
        <f aca="false">LEFT(INDEX(Orders!$C$2:$C$8001,MATCH(B5106,Orders!$A$2:$A$8001,0)),7)</f>
        <v>2025-09</v>
      </c>
    </row>
    <row r="5107" customFormat="false" ht="15" hidden="false" customHeight="true" outlineLevel="0" collapsed="false">
      <c r="A5107" s="1" t="s">
        <v>15577</v>
      </c>
      <c r="B5107" s="1" t="s">
        <v>4903</v>
      </c>
      <c r="C5107" s="1" t="s">
        <v>1965</v>
      </c>
      <c r="D5107" s="1" t="n">
        <v>2</v>
      </c>
      <c r="E5107" s="16" t="n">
        <v>1145.07</v>
      </c>
      <c r="F5107" s="17" t="n">
        <v>0</v>
      </c>
      <c r="G5107" s="16" t="n">
        <v>2290.14</v>
      </c>
      <c r="I5107" s="1" t="str">
        <f aca="false">INDEX(Products!$C$2:$C$51,MATCH(C5107,Products!$A$2:$A$51,0))</f>
        <v>Home &amp; Kitchen</v>
      </c>
      <c r="J5107" s="1" t="str">
        <f aca="false">INDEX(Orders!$E$2:$E$8001,MATCH(B5107,Orders!$A$2:$A$8001,0))</f>
        <v>Delivered</v>
      </c>
      <c r="K5107" s="1" t="str">
        <f aca="false">LEFT(INDEX(Orders!$C$2:$C$8001,MATCH(B5107,Orders!$A$2:$A$8001,0)),7)</f>
        <v>2025-09</v>
      </c>
    </row>
    <row r="5108" customFormat="false" ht="15" hidden="false" customHeight="true" outlineLevel="0" collapsed="false">
      <c r="A5108" s="1" t="s">
        <v>15578</v>
      </c>
      <c r="B5108" s="1" t="s">
        <v>4904</v>
      </c>
      <c r="C5108" s="1" t="s">
        <v>2006</v>
      </c>
      <c r="D5108" s="1" t="n">
        <v>2</v>
      </c>
      <c r="E5108" s="16" t="n">
        <v>482.17</v>
      </c>
      <c r="F5108" s="17" t="n">
        <v>0.15</v>
      </c>
      <c r="G5108" s="16" t="n">
        <v>819.69</v>
      </c>
      <c r="I5108" s="1" t="str">
        <f aca="false">INDEX(Products!$C$2:$C$51,MATCH(C5108,Products!$A$2:$A$51,0))</f>
        <v>Books &amp; Stationery</v>
      </c>
      <c r="J5108" s="1" t="str">
        <f aca="false">INDEX(Orders!$E$2:$E$8001,MATCH(B5108,Orders!$A$2:$A$8001,0))</f>
        <v>Delivered</v>
      </c>
      <c r="K5108" s="1" t="str">
        <f aca="false">LEFT(INDEX(Orders!$C$2:$C$8001,MATCH(B5108,Orders!$A$2:$A$8001,0)),7)</f>
        <v>2025-08</v>
      </c>
    </row>
    <row r="5109" customFormat="false" ht="15" hidden="false" customHeight="true" outlineLevel="0" collapsed="false">
      <c r="A5109" s="1" t="s">
        <v>15579</v>
      </c>
      <c r="B5109" s="1" t="s">
        <v>4905</v>
      </c>
      <c r="C5109" s="1" t="s">
        <v>2006</v>
      </c>
      <c r="D5109" s="1" t="n">
        <v>1</v>
      </c>
      <c r="E5109" s="16" t="n">
        <v>482.17</v>
      </c>
      <c r="F5109" s="17" t="n">
        <v>0.05</v>
      </c>
      <c r="G5109" s="16" t="n">
        <v>458.06</v>
      </c>
      <c r="I5109" s="1" t="str">
        <f aca="false">INDEX(Products!$C$2:$C$51,MATCH(C5109,Products!$A$2:$A$51,0))</f>
        <v>Books &amp; Stationery</v>
      </c>
      <c r="J5109" s="1" t="str">
        <f aca="false">INDEX(Orders!$E$2:$E$8001,MATCH(B5109,Orders!$A$2:$A$8001,0))</f>
        <v>Refunded</v>
      </c>
      <c r="K5109" s="1" t="str">
        <f aca="false">LEFT(INDEX(Orders!$C$2:$C$8001,MATCH(B5109,Orders!$A$2:$A$8001,0)),7)</f>
        <v>2025-07</v>
      </c>
    </row>
    <row r="5110" customFormat="false" ht="15" hidden="false" customHeight="true" outlineLevel="0" collapsed="false">
      <c r="A5110" s="1" t="s">
        <v>15580</v>
      </c>
      <c r="B5110" s="1" t="s">
        <v>4905</v>
      </c>
      <c r="C5110" s="1" t="s">
        <v>2007</v>
      </c>
      <c r="D5110" s="1" t="n">
        <v>1</v>
      </c>
      <c r="E5110" s="16" t="n">
        <v>750.27</v>
      </c>
      <c r="F5110" s="17" t="n">
        <v>0.05</v>
      </c>
      <c r="G5110" s="16" t="n">
        <v>712.76</v>
      </c>
      <c r="I5110" s="1" t="str">
        <f aca="false">INDEX(Products!$C$2:$C$51,MATCH(C5110,Products!$A$2:$A$51,0))</f>
        <v>Books &amp; Stationery</v>
      </c>
      <c r="J5110" s="1" t="str">
        <f aca="false">INDEX(Orders!$E$2:$E$8001,MATCH(B5110,Orders!$A$2:$A$8001,0))</f>
        <v>Refunded</v>
      </c>
      <c r="K5110" s="1" t="str">
        <f aca="false">LEFT(INDEX(Orders!$C$2:$C$8001,MATCH(B5110,Orders!$A$2:$A$8001,0)),7)</f>
        <v>2025-07</v>
      </c>
    </row>
    <row r="5111" customFormat="false" ht="15" hidden="false" customHeight="true" outlineLevel="0" collapsed="false">
      <c r="A5111" s="1" t="s">
        <v>15581</v>
      </c>
      <c r="B5111" s="1" t="s">
        <v>4905</v>
      </c>
      <c r="C5111" s="1" t="s">
        <v>1933</v>
      </c>
      <c r="D5111" s="1" t="n">
        <v>1</v>
      </c>
      <c r="E5111" s="16" t="n">
        <v>7194.38</v>
      </c>
      <c r="F5111" s="17" t="n">
        <v>0.1</v>
      </c>
      <c r="G5111" s="16" t="n">
        <v>6474.94</v>
      </c>
      <c r="I5111" s="1" t="str">
        <f aca="false">INDEX(Products!$C$2:$C$51,MATCH(C5111,Products!$A$2:$A$51,0))</f>
        <v>Electronics</v>
      </c>
      <c r="J5111" s="1" t="str">
        <f aca="false">INDEX(Orders!$E$2:$E$8001,MATCH(B5111,Orders!$A$2:$A$8001,0))</f>
        <v>Refunded</v>
      </c>
      <c r="K5111" s="1" t="str">
        <f aca="false">LEFT(INDEX(Orders!$C$2:$C$8001,MATCH(B5111,Orders!$A$2:$A$8001,0)),7)</f>
        <v>2025-07</v>
      </c>
    </row>
    <row r="5112" customFormat="false" ht="15" hidden="false" customHeight="true" outlineLevel="0" collapsed="false">
      <c r="A5112" s="1" t="s">
        <v>15582</v>
      </c>
      <c r="B5112" s="1" t="s">
        <v>4906</v>
      </c>
      <c r="C5112" s="1" t="s">
        <v>2007</v>
      </c>
      <c r="D5112" s="1" t="n">
        <v>1</v>
      </c>
      <c r="E5112" s="16" t="n">
        <v>750.27</v>
      </c>
      <c r="F5112" s="17" t="n">
        <v>0</v>
      </c>
      <c r="G5112" s="16" t="n">
        <v>750.27</v>
      </c>
      <c r="I5112" s="1" t="str">
        <f aca="false">INDEX(Products!$C$2:$C$51,MATCH(C5112,Products!$A$2:$A$51,0))</f>
        <v>Books &amp; Stationery</v>
      </c>
      <c r="J5112" s="1" t="str">
        <f aca="false">INDEX(Orders!$E$2:$E$8001,MATCH(B5112,Orders!$A$2:$A$8001,0))</f>
        <v>Cancelled</v>
      </c>
      <c r="K5112" s="1" t="str">
        <f aca="false">LEFT(INDEX(Orders!$C$2:$C$8001,MATCH(B5112,Orders!$A$2:$A$8001,0)),7)</f>
        <v>2025-10</v>
      </c>
    </row>
    <row r="5113" customFormat="false" ht="15" hidden="false" customHeight="true" outlineLevel="0" collapsed="false">
      <c r="A5113" s="1" t="s">
        <v>15583</v>
      </c>
      <c r="B5113" s="1" t="s">
        <v>4906</v>
      </c>
      <c r="C5113" s="1" t="s">
        <v>1940</v>
      </c>
      <c r="D5113" s="1" t="n">
        <v>1</v>
      </c>
      <c r="E5113" s="16" t="n">
        <v>2374.52</v>
      </c>
      <c r="F5113" s="17" t="n">
        <v>0.05</v>
      </c>
      <c r="G5113" s="16" t="n">
        <v>2255.79</v>
      </c>
      <c r="I5113" s="1" t="str">
        <f aca="false">INDEX(Products!$C$2:$C$51,MATCH(C5113,Products!$A$2:$A$51,0))</f>
        <v>Fashion</v>
      </c>
      <c r="J5113" s="1" t="str">
        <f aca="false">INDEX(Orders!$E$2:$E$8001,MATCH(B5113,Orders!$A$2:$A$8001,0))</f>
        <v>Cancelled</v>
      </c>
      <c r="K5113" s="1" t="str">
        <f aca="false">LEFT(INDEX(Orders!$C$2:$C$8001,MATCH(B5113,Orders!$A$2:$A$8001,0)),7)</f>
        <v>2025-10</v>
      </c>
    </row>
    <row r="5114" customFormat="false" ht="15" hidden="false" customHeight="true" outlineLevel="0" collapsed="false">
      <c r="A5114" s="1" t="s">
        <v>15584</v>
      </c>
      <c r="B5114" s="1" t="s">
        <v>4906</v>
      </c>
      <c r="C5114" s="1" t="s">
        <v>1997</v>
      </c>
      <c r="D5114" s="1" t="n">
        <v>1</v>
      </c>
      <c r="E5114" s="16" t="n">
        <v>311.15</v>
      </c>
      <c r="F5114" s="17" t="n">
        <v>0</v>
      </c>
      <c r="G5114" s="16" t="n">
        <v>311.15</v>
      </c>
      <c r="I5114" s="1" t="str">
        <f aca="false">INDEX(Products!$C$2:$C$51,MATCH(C5114,Products!$A$2:$A$51,0))</f>
        <v>Sports &amp; Fitness</v>
      </c>
      <c r="J5114" s="1" t="str">
        <f aca="false">INDEX(Orders!$E$2:$E$8001,MATCH(B5114,Orders!$A$2:$A$8001,0))</f>
        <v>Cancelled</v>
      </c>
      <c r="K5114" s="1" t="str">
        <f aca="false">LEFT(INDEX(Orders!$C$2:$C$8001,MATCH(B5114,Orders!$A$2:$A$8001,0)),7)</f>
        <v>2025-10</v>
      </c>
    </row>
    <row r="5115" customFormat="false" ht="15" hidden="false" customHeight="true" outlineLevel="0" collapsed="false">
      <c r="A5115" s="1" t="s">
        <v>15585</v>
      </c>
      <c r="B5115" s="1" t="s">
        <v>4907</v>
      </c>
      <c r="C5115" s="1" t="s">
        <v>1979</v>
      </c>
      <c r="D5115" s="1" t="n">
        <v>1</v>
      </c>
      <c r="E5115" s="16" t="n">
        <v>623</v>
      </c>
      <c r="F5115" s="17" t="n">
        <v>0</v>
      </c>
      <c r="G5115" s="16" t="n">
        <v>623</v>
      </c>
      <c r="I5115" s="1" t="str">
        <f aca="false">INDEX(Products!$C$2:$C$51,MATCH(C5115,Products!$A$2:$A$51,0))</f>
        <v>Beauty &amp; Personal Care</v>
      </c>
      <c r="J5115" s="1" t="str">
        <f aca="false">INDEX(Orders!$E$2:$E$8001,MATCH(B5115,Orders!$A$2:$A$8001,0))</f>
        <v>Delivered</v>
      </c>
      <c r="K5115" s="1" t="str">
        <f aca="false">LEFT(INDEX(Orders!$C$2:$C$8001,MATCH(B5115,Orders!$A$2:$A$8001,0)),7)</f>
        <v>2025-11</v>
      </c>
    </row>
    <row r="5116" customFormat="false" ht="15" hidden="false" customHeight="true" outlineLevel="0" collapsed="false">
      <c r="A5116" s="1" t="s">
        <v>15586</v>
      </c>
      <c r="B5116" s="1" t="s">
        <v>4907</v>
      </c>
      <c r="C5116" s="1" t="s">
        <v>1940</v>
      </c>
      <c r="D5116" s="1" t="n">
        <v>3</v>
      </c>
      <c r="E5116" s="16" t="n">
        <v>2374.52</v>
      </c>
      <c r="F5116" s="17" t="n">
        <v>0</v>
      </c>
      <c r="G5116" s="16" t="n">
        <v>7123.56</v>
      </c>
      <c r="I5116" s="1" t="str">
        <f aca="false">INDEX(Products!$C$2:$C$51,MATCH(C5116,Products!$A$2:$A$51,0))</f>
        <v>Fashion</v>
      </c>
      <c r="J5116" s="1" t="str">
        <f aca="false">INDEX(Orders!$E$2:$E$8001,MATCH(B5116,Orders!$A$2:$A$8001,0))</f>
        <v>Delivered</v>
      </c>
      <c r="K5116" s="1" t="str">
        <f aca="false">LEFT(INDEX(Orders!$C$2:$C$8001,MATCH(B5116,Orders!$A$2:$A$8001,0)),7)</f>
        <v>2025-11</v>
      </c>
    </row>
    <row r="5117" customFormat="false" ht="15" hidden="false" customHeight="true" outlineLevel="0" collapsed="false">
      <c r="A5117" s="1" t="s">
        <v>15587</v>
      </c>
      <c r="B5117" s="1" t="s">
        <v>4907</v>
      </c>
      <c r="C5117" s="1" t="s">
        <v>1953</v>
      </c>
      <c r="D5117" s="1" t="n">
        <v>1</v>
      </c>
      <c r="E5117" s="16" t="n">
        <v>4914.12</v>
      </c>
      <c r="F5117" s="17" t="n">
        <v>0</v>
      </c>
      <c r="G5117" s="16" t="n">
        <v>4914.12</v>
      </c>
      <c r="I5117" s="1" t="str">
        <f aca="false">INDEX(Products!$C$2:$C$51,MATCH(C5117,Products!$A$2:$A$51,0))</f>
        <v>Fashion</v>
      </c>
      <c r="J5117" s="1" t="str">
        <f aca="false">INDEX(Orders!$E$2:$E$8001,MATCH(B5117,Orders!$A$2:$A$8001,0))</f>
        <v>Delivered</v>
      </c>
      <c r="K5117" s="1" t="str">
        <f aca="false">LEFT(INDEX(Orders!$C$2:$C$8001,MATCH(B5117,Orders!$A$2:$A$8001,0)),7)</f>
        <v>2025-11</v>
      </c>
    </row>
    <row r="5118" customFormat="false" ht="15" hidden="false" customHeight="true" outlineLevel="0" collapsed="false">
      <c r="A5118" s="1" t="s">
        <v>15588</v>
      </c>
      <c r="B5118" s="1" t="s">
        <v>4908</v>
      </c>
      <c r="C5118" s="1" t="s">
        <v>1975</v>
      </c>
      <c r="D5118" s="1" t="n">
        <v>3</v>
      </c>
      <c r="E5118" s="16" t="n">
        <v>862.99</v>
      </c>
      <c r="F5118" s="17" t="n">
        <v>0</v>
      </c>
      <c r="G5118" s="16" t="n">
        <v>2588.97</v>
      </c>
      <c r="I5118" s="1" t="str">
        <f aca="false">INDEX(Products!$C$2:$C$51,MATCH(C5118,Products!$A$2:$A$51,0))</f>
        <v>Beauty &amp; Personal Care</v>
      </c>
      <c r="J5118" s="1" t="str">
        <f aca="false">INDEX(Orders!$E$2:$E$8001,MATCH(B5118,Orders!$A$2:$A$8001,0))</f>
        <v>Delivered</v>
      </c>
      <c r="K5118" s="1" t="str">
        <f aca="false">LEFT(INDEX(Orders!$C$2:$C$8001,MATCH(B5118,Orders!$A$2:$A$8001,0)),7)</f>
        <v>2025-12</v>
      </c>
    </row>
    <row r="5119" customFormat="false" ht="15" hidden="false" customHeight="true" outlineLevel="0" collapsed="false">
      <c r="A5119" s="1" t="s">
        <v>15589</v>
      </c>
      <c r="B5119" s="1" t="s">
        <v>4908</v>
      </c>
      <c r="C5119" s="1" t="s">
        <v>2007</v>
      </c>
      <c r="D5119" s="1" t="n">
        <v>1</v>
      </c>
      <c r="E5119" s="16" t="n">
        <v>750.27</v>
      </c>
      <c r="F5119" s="17" t="n">
        <v>0.05</v>
      </c>
      <c r="G5119" s="16" t="n">
        <v>712.76</v>
      </c>
      <c r="I5119" s="1" t="str">
        <f aca="false">INDEX(Products!$C$2:$C$51,MATCH(C5119,Products!$A$2:$A$51,0))</f>
        <v>Books &amp; Stationery</v>
      </c>
      <c r="J5119" s="1" t="str">
        <f aca="false">INDEX(Orders!$E$2:$E$8001,MATCH(B5119,Orders!$A$2:$A$8001,0))</f>
        <v>Delivered</v>
      </c>
      <c r="K5119" s="1" t="str">
        <f aca="false">LEFT(INDEX(Orders!$C$2:$C$8001,MATCH(B5119,Orders!$A$2:$A$8001,0)),7)</f>
        <v>2025-12</v>
      </c>
    </row>
    <row r="5120" customFormat="false" ht="15" hidden="false" customHeight="true" outlineLevel="0" collapsed="false">
      <c r="A5120" s="1" t="s">
        <v>15590</v>
      </c>
      <c r="B5120" s="1" t="s">
        <v>4908</v>
      </c>
      <c r="C5120" s="1" t="s">
        <v>1961</v>
      </c>
      <c r="D5120" s="1" t="n">
        <v>1</v>
      </c>
      <c r="E5120" s="16" t="n">
        <v>3493.68</v>
      </c>
      <c r="F5120" s="17" t="n">
        <v>0.2</v>
      </c>
      <c r="G5120" s="16" t="n">
        <v>2794.94</v>
      </c>
      <c r="I5120" s="1" t="str">
        <f aca="false">INDEX(Products!$C$2:$C$51,MATCH(C5120,Products!$A$2:$A$51,0))</f>
        <v>Home &amp; Kitchen</v>
      </c>
      <c r="J5120" s="1" t="str">
        <f aca="false">INDEX(Orders!$E$2:$E$8001,MATCH(B5120,Orders!$A$2:$A$8001,0))</f>
        <v>Delivered</v>
      </c>
      <c r="K5120" s="1" t="str">
        <f aca="false">LEFT(INDEX(Orders!$C$2:$C$8001,MATCH(B5120,Orders!$A$2:$A$8001,0)),7)</f>
        <v>2025-12</v>
      </c>
    </row>
    <row r="5121" customFormat="false" ht="15" hidden="false" customHeight="true" outlineLevel="0" collapsed="false">
      <c r="A5121" s="1" t="s">
        <v>15591</v>
      </c>
      <c r="B5121" s="1" t="s">
        <v>4908</v>
      </c>
      <c r="C5121" s="1" t="s">
        <v>1924</v>
      </c>
      <c r="D5121" s="1" t="n">
        <v>1</v>
      </c>
      <c r="E5121" s="16" t="n">
        <v>1971</v>
      </c>
      <c r="F5121" s="17" t="n">
        <v>0</v>
      </c>
      <c r="G5121" s="16" t="n">
        <v>1971</v>
      </c>
      <c r="I5121" s="1" t="str">
        <f aca="false">INDEX(Products!$C$2:$C$51,MATCH(C5121,Products!$A$2:$A$51,0))</f>
        <v>Electronics</v>
      </c>
      <c r="J5121" s="1" t="str">
        <f aca="false">INDEX(Orders!$E$2:$E$8001,MATCH(B5121,Orders!$A$2:$A$8001,0))</f>
        <v>Delivered</v>
      </c>
      <c r="K5121" s="1" t="str">
        <f aca="false">LEFT(INDEX(Orders!$C$2:$C$8001,MATCH(B5121,Orders!$A$2:$A$8001,0)),7)</f>
        <v>2025-12</v>
      </c>
    </row>
    <row r="5122" customFormat="false" ht="15" hidden="false" customHeight="true" outlineLevel="0" collapsed="false">
      <c r="A5122" s="1" t="s">
        <v>15592</v>
      </c>
      <c r="B5122" s="1" t="s">
        <v>4908</v>
      </c>
      <c r="C5122" s="1" t="s">
        <v>1940</v>
      </c>
      <c r="D5122" s="1" t="n">
        <v>1</v>
      </c>
      <c r="E5122" s="16" t="n">
        <v>2374.52</v>
      </c>
      <c r="F5122" s="17" t="n">
        <v>0</v>
      </c>
      <c r="G5122" s="16" t="n">
        <v>2374.52</v>
      </c>
      <c r="I5122" s="1" t="str">
        <f aca="false">INDEX(Products!$C$2:$C$51,MATCH(C5122,Products!$A$2:$A$51,0))</f>
        <v>Fashion</v>
      </c>
      <c r="J5122" s="1" t="str">
        <f aca="false">INDEX(Orders!$E$2:$E$8001,MATCH(B5122,Orders!$A$2:$A$8001,0))</f>
        <v>Delivered</v>
      </c>
      <c r="K5122" s="1" t="str">
        <f aca="false">LEFT(INDEX(Orders!$C$2:$C$8001,MATCH(B5122,Orders!$A$2:$A$8001,0)),7)</f>
        <v>2025-12</v>
      </c>
    </row>
    <row r="5123" customFormat="false" ht="15" hidden="false" customHeight="true" outlineLevel="0" collapsed="false">
      <c r="A5123" s="1" t="s">
        <v>15593</v>
      </c>
      <c r="B5123" s="1" t="s">
        <v>4909</v>
      </c>
      <c r="C5123" s="1" t="s">
        <v>2006</v>
      </c>
      <c r="D5123" s="1" t="n">
        <v>3</v>
      </c>
      <c r="E5123" s="16" t="n">
        <v>482.17</v>
      </c>
      <c r="F5123" s="17" t="n">
        <v>0.1</v>
      </c>
      <c r="G5123" s="16" t="n">
        <v>1301.86</v>
      </c>
      <c r="I5123" s="1" t="str">
        <f aca="false">INDEX(Products!$C$2:$C$51,MATCH(C5123,Products!$A$2:$A$51,0))</f>
        <v>Books &amp; Stationery</v>
      </c>
      <c r="J5123" s="1" t="str">
        <f aca="false">INDEX(Orders!$E$2:$E$8001,MATCH(B5123,Orders!$A$2:$A$8001,0))</f>
        <v>Delivered</v>
      </c>
      <c r="K5123" s="1" t="str">
        <f aca="false">LEFT(INDEX(Orders!$C$2:$C$8001,MATCH(B5123,Orders!$A$2:$A$8001,0)),7)</f>
        <v>2024-03</v>
      </c>
    </row>
    <row r="5124" customFormat="false" ht="15" hidden="false" customHeight="true" outlineLevel="0" collapsed="false">
      <c r="A5124" s="1" t="s">
        <v>15594</v>
      </c>
      <c r="B5124" s="1" t="s">
        <v>4909</v>
      </c>
      <c r="C5124" s="1" t="s">
        <v>1997</v>
      </c>
      <c r="D5124" s="1" t="n">
        <v>1</v>
      </c>
      <c r="E5124" s="16" t="n">
        <v>311.15</v>
      </c>
      <c r="F5124" s="17" t="n">
        <v>0.15</v>
      </c>
      <c r="G5124" s="16" t="n">
        <v>264.48</v>
      </c>
      <c r="I5124" s="1" t="str">
        <f aca="false">INDEX(Products!$C$2:$C$51,MATCH(C5124,Products!$A$2:$A$51,0))</f>
        <v>Sports &amp; Fitness</v>
      </c>
      <c r="J5124" s="1" t="str">
        <f aca="false">INDEX(Orders!$E$2:$E$8001,MATCH(B5124,Orders!$A$2:$A$8001,0))</f>
        <v>Delivered</v>
      </c>
      <c r="K5124" s="1" t="str">
        <f aca="false">LEFT(INDEX(Orders!$C$2:$C$8001,MATCH(B5124,Orders!$A$2:$A$8001,0)),7)</f>
        <v>2024-03</v>
      </c>
    </row>
    <row r="5125" customFormat="false" ht="15" hidden="false" customHeight="true" outlineLevel="0" collapsed="false">
      <c r="A5125" s="1" t="s">
        <v>15595</v>
      </c>
      <c r="B5125" s="1" t="s">
        <v>4910</v>
      </c>
      <c r="C5125" s="1" t="s">
        <v>2006</v>
      </c>
      <c r="D5125" s="1" t="n">
        <v>2</v>
      </c>
      <c r="E5125" s="16" t="n">
        <v>482.17</v>
      </c>
      <c r="F5125" s="17" t="n">
        <v>0</v>
      </c>
      <c r="G5125" s="16" t="n">
        <v>964.34</v>
      </c>
      <c r="I5125" s="1" t="str">
        <f aca="false">INDEX(Products!$C$2:$C$51,MATCH(C5125,Products!$A$2:$A$51,0))</f>
        <v>Books &amp; Stationery</v>
      </c>
      <c r="J5125" s="1" t="str">
        <f aca="false">INDEX(Orders!$E$2:$E$8001,MATCH(B5125,Orders!$A$2:$A$8001,0))</f>
        <v>Delivered</v>
      </c>
      <c r="K5125" s="1" t="str">
        <f aca="false">LEFT(INDEX(Orders!$C$2:$C$8001,MATCH(B5125,Orders!$A$2:$A$8001,0)),7)</f>
        <v>2025-05</v>
      </c>
    </row>
    <row r="5126" customFormat="false" ht="15" hidden="false" customHeight="true" outlineLevel="0" collapsed="false">
      <c r="A5126" s="1" t="s">
        <v>15596</v>
      </c>
      <c r="B5126" s="1" t="s">
        <v>4910</v>
      </c>
      <c r="C5126" s="1" t="s">
        <v>1990</v>
      </c>
      <c r="D5126" s="1" t="n">
        <v>2</v>
      </c>
      <c r="E5126" s="16" t="n">
        <v>5311.32</v>
      </c>
      <c r="F5126" s="17" t="n">
        <v>0.05</v>
      </c>
      <c r="G5126" s="16" t="n">
        <v>10091.51</v>
      </c>
      <c r="I5126" s="1" t="str">
        <f aca="false">INDEX(Products!$C$2:$C$51,MATCH(C5126,Products!$A$2:$A$51,0))</f>
        <v>Sports &amp; Fitness</v>
      </c>
      <c r="J5126" s="1" t="str">
        <f aca="false">INDEX(Orders!$E$2:$E$8001,MATCH(B5126,Orders!$A$2:$A$8001,0))</f>
        <v>Delivered</v>
      </c>
      <c r="K5126" s="1" t="str">
        <f aca="false">LEFT(INDEX(Orders!$C$2:$C$8001,MATCH(B5126,Orders!$A$2:$A$8001,0)),7)</f>
        <v>2025-05</v>
      </c>
    </row>
    <row r="5127" customFormat="false" ht="15" hidden="false" customHeight="true" outlineLevel="0" collapsed="false">
      <c r="A5127" s="1" t="s">
        <v>15597</v>
      </c>
      <c r="B5127" s="1" t="s">
        <v>4911</v>
      </c>
      <c r="C5127" s="1" t="s">
        <v>1984</v>
      </c>
      <c r="D5127" s="1" t="n">
        <v>1</v>
      </c>
      <c r="E5127" s="16" t="n">
        <v>1134.82</v>
      </c>
      <c r="F5127" s="17" t="n">
        <v>0</v>
      </c>
      <c r="G5127" s="16" t="n">
        <v>1134.82</v>
      </c>
      <c r="I5127" s="1" t="str">
        <f aca="false">INDEX(Products!$C$2:$C$51,MATCH(C5127,Products!$A$2:$A$51,0))</f>
        <v>Beauty &amp; Personal Care</v>
      </c>
      <c r="J5127" s="1" t="str">
        <f aca="false">INDEX(Orders!$E$2:$E$8001,MATCH(B5127,Orders!$A$2:$A$8001,0))</f>
        <v>Delivered</v>
      </c>
      <c r="K5127" s="1" t="str">
        <f aca="false">LEFT(INDEX(Orders!$C$2:$C$8001,MATCH(B5127,Orders!$A$2:$A$8001,0)),7)</f>
        <v>2024-12</v>
      </c>
    </row>
    <row r="5128" customFormat="false" ht="15" hidden="false" customHeight="true" outlineLevel="0" collapsed="false">
      <c r="A5128" s="1" t="s">
        <v>15598</v>
      </c>
      <c r="B5128" s="1" t="s">
        <v>4912</v>
      </c>
      <c r="C5128" s="1" t="s">
        <v>1930</v>
      </c>
      <c r="D5128" s="1" t="n">
        <v>1</v>
      </c>
      <c r="E5128" s="16" t="n">
        <v>2398.35</v>
      </c>
      <c r="F5128" s="17" t="n">
        <v>0</v>
      </c>
      <c r="G5128" s="16" t="n">
        <v>2398.35</v>
      </c>
      <c r="I5128" s="1" t="str">
        <f aca="false">INDEX(Products!$C$2:$C$51,MATCH(C5128,Products!$A$2:$A$51,0))</f>
        <v>Electronics</v>
      </c>
      <c r="J5128" s="1" t="str">
        <f aca="false">INDEX(Orders!$E$2:$E$8001,MATCH(B5128,Orders!$A$2:$A$8001,0))</f>
        <v>Cancelled</v>
      </c>
      <c r="K5128" s="1" t="str">
        <f aca="false">LEFT(INDEX(Orders!$C$2:$C$8001,MATCH(B5128,Orders!$A$2:$A$8001,0)),7)</f>
        <v>2025-12</v>
      </c>
    </row>
    <row r="5129" customFormat="false" ht="15" hidden="false" customHeight="true" outlineLevel="0" collapsed="false">
      <c r="A5129" s="1" t="s">
        <v>15599</v>
      </c>
      <c r="B5129" s="1" t="s">
        <v>4913</v>
      </c>
      <c r="C5129" s="1" t="s">
        <v>2006</v>
      </c>
      <c r="D5129" s="1" t="n">
        <v>1</v>
      </c>
      <c r="E5129" s="16" t="n">
        <v>482.17</v>
      </c>
      <c r="F5129" s="17" t="n">
        <v>0.05</v>
      </c>
      <c r="G5129" s="16" t="n">
        <v>458.06</v>
      </c>
      <c r="I5129" s="1" t="str">
        <f aca="false">INDEX(Products!$C$2:$C$51,MATCH(C5129,Products!$A$2:$A$51,0))</f>
        <v>Books &amp; Stationery</v>
      </c>
      <c r="J5129" s="1" t="str">
        <f aca="false">INDEX(Orders!$E$2:$E$8001,MATCH(B5129,Orders!$A$2:$A$8001,0))</f>
        <v>Refunded</v>
      </c>
      <c r="K5129" s="1" t="str">
        <f aca="false">LEFT(INDEX(Orders!$C$2:$C$8001,MATCH(B5129,Orders!$A$2:$A$8001,0)),7)</f>
        <v>2025-10</v>
      </c>
    </row>
    <row r="5130" customFormat="false" ht="15" hidden="false" customHeight="true" outlineLevel="0" collapsed="false">
      <c r="A5130" s="1" t="s">
        <v>15600</v>
      </c>
      <c r="B5130" s="1" t="s">
        <v>4913</v>
      </c>
      <c r="C5130" s="1" t="s">
        <v>1949</v>
      </c>
      <c r="D5130" s="1" t="n">
        <v>2</v>
      </c>
      <c r="E5130" s="16" t="n">
        <v>4185.64</v>
      </c>
      <c r="F5130" s="17" t="n">
        <v>0</v>
      </c>
      <c r="G5130" s="16" t="n">
        <v>8371.28</v>
      </c>
      <c r="I5130" s="1" t="str">
        <f aca="false">INDEX(Products!$C$2:$C$51,MATCH(C5130,Products!$A$2:$A$51,0))</f>
        <v>Fashion</v>
      </c>
      <c r="J5130" s="1" t="str">
        <f aca="false">INDEX(Orders!$E$2:$E$8001,MATCH(B5130,Orders!$A$2:$A$8001,0))</f>
        <v>Refunded</v>
      </c>
      <c r="K5130" s="1" t="str">
        <f aca="false">LEFT(INDEX(Orders!$C$2:$C$8001,MATCH(B5130,Orders!$A$2:$A$8001,0)),7)</f>
        <v>2025-10</v>
      </c>
    </row>
    <row r="5131" customFormat="false" ht="15" hidden="false" customHeight="true" outlineLevel="0" collapsed="false">
      <c r="A5131" s="1" t="s">
        <v>15601</v>
      </c>
      <c r="B5131" s="1" t="s">
        <v>4913</v>
      </c>
      <c r="C5131" s="1" t="s">
        <v>1930</v>
      </c>
      <c r="D5131" s="1" t="n">
        <v>2</v>
      </c>
      <c r="E5131" s="16" t="n">
        <v>2398.35</v>
      </c>
      <c r="F5131" s="17" t="n">
        <v>0</v>
      </c>
      <c r="G5131" s="16" t="n">
        <v>4796.7</v>
      </c>
      <c r="I5131" s="1" t="str">
        <f aca="false">INDEX(Products!$C$2:$C$51,MATCH(C5131,Products!$A$2:$A$51,0))</f>
        <v>Electronics</v>
      </c>
      <c r="J5131" s="1" t="str">
        <f aca="false">INDEX(Orders!$E$2:$E$8001,MATCH(B5131,Orders!$A$2:$A$8001,0))</f>
        <v>Refunded</v>
      </c>
      <c r="K5131" s="1" t="str">
        <f aca="false">LEFT(INDEX(Orders!$C$2:$C$8001,MATCH(B5131,Orders!$A$2:$A$8001,0)),7)</f>
        <v>2025-10</v>
      </c>
    </row>
    <row r="5132" customFormat="false" ht="15" hidden="false" customHeight="true" outlineLevel="0" collapsed="false">
      <c r="A5132" s="1" t="s">
        <v>15602</v>
      </c>
      <c r="B5132" s="1" t="s">
        <v>4914</v>
      </c>
      <c r="C5132" s="1" t="s">
        <v>2007</v>
      </c>
      <c r="D5132" s="1" t="n">
        <v>1</v>
      </c>
      <c r="E5132" s="16" t="n">
        <v>750.27</v>
      </c>
      <c r="F5132" s="17" t="n">
        <v>0</v>
      </c>
      <c r="G5132" s="16" t="n">
        <v>750.27</v>
      </c>
      <c r="I5132" s="1" t="str">
        <f aca="false">INDEX(Products!$C$2:$C$51,MATCH(C5132,Products!$A$2:$A$51,0))</f>
        <v>Books &amp; Stationery</v>
      </c>
      <c r="J5132" s="1" t="str">
        <f aca="false">INDEX(Orders!$E$2:$E$8001,MATCH(B5132,Orders!$A$2:$A$8001,0))</f>
        <v>Delivered</v>
      </c>
      <c r="K5132" s="1" t="str">
        <f aca="false">LEFT(INDEX(Orders!$C$2:$C$8001,MATCH(B5132,Orders!$A$2:$A$8001,0)),7)</f>
        <v>2025-06</v>
      </c>
    </row>
    <row r="5133" customFormat="false" ht="15" hidden="false" customHeight="true" outlineLevel="0" collapsed="false">
      <c r="A5133" s="1" t="s">
        <v>15603</v>
      </c>
      <c r="B5133" s="1" t="s">
        <v>4915</v>
      </c>
      <c r="C5133" s="1" t="s">
        <v>2000</v>
      </c>
      <c r="D5133" s="1" t="n">
        <v>1</v>
      </c>
      <c r="E5133" s="16" t="n">
        <v>425.08</v>
      </c>
      <c r="F5133" s="17" t="n">
        <v>0.1</v>
      </c>
      <c r="G5133" s="16" t="n">
        <v>382.57</v>
      </c>
      <c r="I5133" s="1" t="str">
        <f aca="false">INDEX(Products!$C$2:$C$51,MATCH(C5133,Products!$A$2:$A$51,0))</f>
        <v>Books &amp; Stationery</v>
      </c>
      <c r="J5133" s="1" t="str">
        <f aca="false">INDEX(Orders!$E$2:$E$8001,MATCH(B5133,Orders!$A$2:$A$8001,0))</f>
        <v>Delivered</v>
      </c>
      <c r="K5133" s="1" t="str">
        <f aca="false">LEFT(INDEX(Orders!$C$2:$C$8001,MATCH(B5133,Orders!$A$2:$A$8001,0)),7)</f>
        <v>2025-08</v>
      </c>
    </row>
    <row r="5134" customFormat="false" ht="15" hidden="false" customHeight="true" outlineLevel="0" collapsed="false">
      <c r="A5134" s="1" t="s">
        <v>15604</v>
      </c>
      <c r="B5134" s="1" t="s">
        <v>4916</v>
      </c>
      <c r="C5134" s="1" t="s">
        <v>2006</v>
      </c>
      <c r="D5134" s="1" t="n">
        <v>1</v>
      </c>
      <c r="E5134" s="16" t="n">
        <v>482.17</v>
      </c>
      <c r="F5134" s="17" t="n">
        <v>0.15</v>
      </c>
      <c r="G5134" s="16" t="n">
        <v>409.84</v>
      </c>
      <c r="I5134" s="1" t="str">
        <f aca="false">INDEX(Products!$C$2:$C$51,MATCH(C5134,Products!$A$2:$A$51,0))</f>
        <v>Books &amp; Stationery</v>
      </c>
      <c r="J5134" s="1" t="str">
        <f aca="false">INDEX(Orders!$E$2:$E$8001,MATCH(B5134,Orders!$A$2:$A$8001,0))</f>
        <v>Refunded</v>
      </c>
      <c r="K5134" s="1" t="str">
        <f aca="false">LEFT(INDEX(Orders!$C$2:$C$8001,MATCH(B5134,Orders!$A$2:$A$8001,0)),7)</f>
        <v>2025-07</v>
      </c>
    </row>
    <row r="5135" customFormat="false" ht="15" hidden="false" customHeight="true" outlineLevel="0" collapsed="false">
      <c r="A5135" s="1" t="s">
        <v>15605</v>
      </c>
      <c r="B5135" s="1" t="s">
        <v>4916</v>
      </c>
      <c r="C5135" s="1" t="s">
        <v>1982</v>
      </c>
      <c r="D5135" s="1" t="n">
        <v>2</v>
      </c>
      <c r="E5135" s="16" t="n">
        <v>1808.21</v>
      </c>
      <c r="F5135" s="17" t="n">
        <v>0.1</v>
      </c>
      <c r="G5135" s="16" t="n">
        <v>3254.78</v>
      </c>
      <c r="I5135" s="1" t="str">
        <f aca="false">INDEX(Products!$C$2:$C$51,MATCH(C5135,Products!$A$2:$A$51,0))</f>
        <v>Beauty &amp; Personal Care</v>
      </c>
      <c r="J5135" s="1" t="str">
        <f aca="false">INDEX(Orders!$E$2:$E$8001,MATCH(B5135,Orders!$A$2:$A$8001,0))</f>
        <v>Refunded</v>
      </c>
      <c r="K5135" s="1" t="str">
        <f aca="false">LEFT(INDEX(Orders!$C$2:$C$8001,MATCH(B5135,Orders!$A$2:$A$8001,0)),7)</f>
        <v>2025-07</v>
      </c>
    </row>
    <row r="5136" customFormat="false" ht="15" hidden="false" customHeight="true" outlineLevel="0" collapsed="false">
      <c r="A5136" s="1" t="s">
        <v>15606</v>
      </c>
      <c r="B5136" s="1" t="s">
        <v>4917</v>
      </c>
      <c r="C5136" s="1" t="s">
        <v>1979</v>
      </c>
      <c r="D5136" s="1" t="n">
        <v>1</v>
      </c>
      <c r="E5136" s="16" t="n">
        <v>623</v>
      </c>
      <c r="F5136" s="17" t="n">
        <v>0.15</v>
      </c>
      <c r="G5136" s="16" t="n">
        <v>529.55</v>
      </c>
      <c r="I5136" s="1" t="str">
        <f aca="false">INDEX(Products!$C$2:$C$51,MATCH(C5136,Products!$A$2:$A$51,0))</f>
        <v>Beauty &amp; Personal Care</v>
      </c>
      <c r="J5136" s="1" t="str">
        <f aca="false">INDEX(Orders!$E$2:$E$8001,MATCH(B5136,Orders!$A$2:$A$8001,0))</f>
        <v>Delivered</v>
      </c>
      <c r="K5136" s="1" t="str">
        <f aca="false">LEFT(INDEX(Orders!$C$2:$C$8001,MATCH(B5136,Orders!$A$2:$A$8001,0)),7)</f>
        <v>2025-03</v>
      </c>
    </row>
    <row r="5137" customFormat="false" ht="15" hidden="false" customHeight="true" outlineLevel="0" collapsed="false">
      <c r="A5137" s="1" t="s">
        <v>15607</v>
      </c>
      <c r="B5137" s="1" t="s">
        <v>4917</v>
      </c>
      <c r="C5137" s="1" t="s">
        <v>2006</v>
      </c>
      <c r="D5137" s="1" t="n">
        <v>1</v>
      </c>
      <c r="E5137" s="16" t="n">
        <v>482.17</v>
      </c>
      <c r="F5137" s="17" t="n">
        <v>0</v>
      </c>
      <c r="G5137" s="16" t="n">
        <v>482.17</v>
      </c>
      <c r="I5137" s="1" t="str">
        <f aca="false">INDEX(Products!$C$2:$C$51,MATCH(C5137,Products!$A$2:$A$51,0))</f>
        <v>Books &amp; Stationery</v>
      </c>
      <c r="J5137" s="1" t="str">
        <f aca="false">INDEX(Orders!$E$2:$E$8001,MATCH(B5137,Orders!$A$2:$A$8001,0))</f>
        <v>Delivered</v>
      </c>
      <c r="K5137" s="1" t="str">
        <f aca="false">LEFT(INDEX(Orders!$C$2:$C$8001,MATCH(B5137,Orders!$A$2:$A$8001,0)),7)</f>
        <v>2025-03</v>
      </c>
    </row>
    <row r="5138" customFormat="false" ht="15" hidden="false" customHeight="true" outlineLevel="0" collapsed="false">
      <c r="A5138" s="1" t="s">
        <v>15608</v>
      </c>
      <c r="B5138" s="1" t="s">
        <v>4917</v>
      </c>
      <c r="C5138" s="1" t="s">
        <v>1971</v>
      </c>
      <c r="D5138" s="1" t="n">
        <v>2</v>
      </c>
      <c r="E5138" s="16" t="n">
        <v>2073.63</v>
      </c>
      <c r="F5138" s="17" t="n">
        <v>0</v>
      </c>
      <c r="G5138" s="16" t="n">
        <v>4147.26</v>
      </c>
      <c r="I5138" s="1" t="str">
        <f aca="false">INDEX(Products!$C$2:$C$51,MATCH(C5138,Products!$A$2:$A$51,0))</f>
        <v>Home &amp; Kitchen</v>
      </c>
      <c r="J5138" s="1" t="str">
        <f aca="false">INDEX(Orders!$E$2:$E$8001,MATCH(B5138,Orders!$A$2:$A$8001,0))</f>
        <v>Delivered</v>
      </c>
      <c r="K5138" s="1" t="str">
        <f aca="false">LEFT(INDEX(Orders!$C$2:$C$8001,MATCH(B5138,Orders!$A$2:$A$8001,0)),7)</f>
        <v>2025-03</v>
      </c>
    </row>
    <row r="5139" customFormat="false" ht="15" hidden="false" customHeight="true" outlineLevel="0" collapsed="false">
      <c r="A5139" s="1" t="s">
        <v>15609</v>
      </c>
      <c r="B5139" s="1" t="s">
        <v>4917</v>
      </c>
      <c r="C5139" s="1" t="s">
        <v>1961</v>
      </c>
      <c r="D5139" s="1" t="n">
        <v>2</v>
      </c>
      <c r="E5139" s="16" t="n">
        <v>3493.68</v>
      </c>
      <c r="F5139" s="17" t="n">
        <v>0.1</v>
      </c>
      <c r="G5139" s="16" t="n">
        <v>6288.62</v>
      </c>
      <c r="I5139" s="1" t="str">
        <f aca="false">INDEX(Products!$C$2:$C$51,MATCH(C5139,Products!$A$2:$A$51,0))</f>
        <v>Home &amp; Kitchen</v>
      </c>
      <c r="J5139" s="1" t="str">
        <f aca="false">INDEX(Orders!$E$2:$E$8001,MATCH(B5139,Orders!$A$2:$A$8001,0))</f>
        <v>Delivered</v>
      </c>
      <c r="K5139" s="1" t="str">
        <f aca="false">LEFT(INDEX(Orders!$C$2:$C$8001,MATCH(B5139,Orders!$A$2:$A$8001,0)),7)</f>
        <v>2025-03</v>
      </c>
    </row>
    <row r="5140" customFormat="false" ht="15" hidden="false" customHeight="true" outlineLevel="0" collapsed="false">
      <c r="A5140" s="1" t="s">
        <v>15610</v>
      </c>
      <c r="B5140" s="1" t="s">
        <v>4918</v>
      </c>
      <c r="C5140" s="1" t="s">
        <v>1988</v>
      </c>
      <c r="D5140" s="1" t="n">
        <v>1</v>
      </c>
      <c r="E5140" s="16" t="n">
        <v>681.07</v>
      </c>
      <c r="F5140" s="17" t="n">
        <v>0.05</v>
      </c>
      <c r="G5140" s="16" t="n">
        <v>647.02</v>
      </c>
      <c r="I5140" s="1" t="str">
        <f aca="false">INDEX(Products!$C$2:$C$51,MATCH(C5140,Products!$A$2:$A$51,0))</f>
        <v>Sports &amp; Fitness</v>
      </c>
      <c r="J5140" s="1" t="str">
        <f aca="false">INDEX(Orders!$E$2:$E$8001,MATCH(B5140,Orders!$A$2:$A$8001,0))</f>
        <v>Delivered</v>
      </c>
      <c r="K5140" s="1" t="str">
        <f aca="false">LEFT(INDEX(Orders!$C$2:$C$8001,MATCH(B5140,Orders!$A$2:$A$8001,0)),7)</f>
        <v>2024-05</v>
      </c>
    </row>
    <row r="5141" customFormat="false" ht="15" hidden="false" customHeight="true" outlineLevel="0" collapsed="false">
      <c r="A5141" s="1" t="s">
        <v>15611</v>
      </c>
      <c r="B5141" s="1" t="s">
        <v>4918</v>
      </c>
      <c r="C5141" s="1" t="s">
        <v>2006</v>
      </c>
      <c r="D5141" s="1" t="n">
        <v>1</v>
      </c>
      <c r="E5141" s="16" t="n">
        <v>482.17</v>
      </c>
      <c r="F5141" s="17" t="n">
        <v>0.15</v>
      </c>
      <c r="G5141" s="16" t="n">
        <v>409.84</v>
      </c>
      <c r="I5141" s="1" t="str">
        <f aca="false">INDEX(Products!$C$2:$C$51,MATCH(C5141,Products!$A$2:$A$51,0))</f>
        <v>Books &amp; Stationery</v>
      </c>
      <c r="J5141" s="1" t="str">
        <f aca="false">INDEX(Orders!$E$2:$E$8001,MATCH(B5141,Orders!$A$2:$A$8001,0))</f>
        <v>Delivered</v>
      </c>
      <c r="K5141" s="1" t="str">
        <f aca="false">LEFT(INDEX(Orders!$C$2:$C$8001,MATCH(B5141,Orders!$A$2:$A$8001,0)),7)</f>
        <v>2024-05</v>
      </c>
    </row>
    <row r="5142" customFormat="false" ht="15" hidden="false" customHeight="true" outlineLevel="0" collapsed="false">
      <c r="A5142" s="1" t="s">
        <v>15612</v>
      </c>
      <c r="B5142" s="1" t="s">
        <v>4918</v>
      </c>
      <c r="C5142" s="1" t="s">
        <v>1953</v>
      </c>
      <c r="D5142" s="1" t="n">
        <v>2</v>
      </c>
      <c r="E5142" s="16" t="n">
        <v>4914.12</v>
      </c>
      <c r="F5142" s="17" t="n">
        <v>0</v>
      </c>
      <c r="G5142" s="16" t="n">
        <v>9828.24</v>
      </c>
      <c r="I5142" s="1" t="str">
        <f aca="false">INDEX(Products!$C$2:$C$51,MATCH(C5142,Products!$A$2:$A$51,0))</f>
        <v>Fashion</v>
      </c>
      <c r="J5142" s="1" t="str">
        <f aca="false">INDEX(Orders!$E$2:$E$8001,MATCH(B5142,Orders!$A$2:$A$8001,0))</f>
        <v>Delivered</v>
      </c>
      <c r="K5142" s="1" t="str">
        <f aca="false">LEFT(INDEX(Orders!$C$2:$C$8001,MATCH(B5142,Orders!$A$2:$A$8001,0)),7)</f>
        <v>2024-05</v>
      </c>
    </row>
    <row r="5143" customFormat="false" ht="15" hidden="false" customHeight="true" outlineLevel="0" collapsed="false">
      <c r="A5143" s="1" t="s">
        <v>15613</v>
      </c>
      <c r="B5143" s="1" t="s">
        <v>4918</v>
      </c>
      <c r="C5143" s="1" t="s">
        <v>1955</v>
      </c>
      <c r="D5143" s="1" t="n">
        <v>2</v>
      </c>
      <c r="E5143" s="16" t="n">
        <v>3340.76</v>
      </c>
      <c r="F5143" s="17" t="n">
        <v>0.05</v>
      </c>
      <c r="G5143" s="16" t="n">
        <v>6347.44</v>
      </c>
      <c r="I5143" s="1" t="str">
        <f aca="false">INDEX(Products!$C$2:$C$51,MATCH(C5143,Products!$A$2:$A$51,0))</f>
        <v>Home &amp; Kitchen</v>
      </c>
      <c r="J5143" s="1" t="str">
        <f aca="false">INDEX(Orders!$E$2:$E$8001,MATCH(B5143,Orders!$A$2:$A$8001,0))</f>
        <v>Delivered</v>
      </c>
      <c r="K5143" s="1" t="str">
        <f aca="false">LEFT(INDEX(Orders!$C$2:$C$8001,MATCH(B5143,Orders!$A$2:$A$8001,0)),7)</f>
        <v>2024-05</v>
      </c>
    </row>
    <row r="5144" customFormat="false" ht="15" hidden="false" customHeight="true" outlineLevel="0" collapsed="false">
      <c r="A5144" s="1" t="s">
        <v>15614</v>
      </c>
      <c r="B5144" s="1" t="s">
        <v>4918</v>
      </c>
      <c r="C5144" s="1" t="s">
        <v>1990</v>
      </c>
      <c r="D5144" s="1" t="n">
        <v>1</v>
      </c>
      <c r="E5144" s="16" t="n">
        <v>5311.32</v>
      </c>
      <c r="F5144" s="17" t="n">
        <v>0</v>
      </c>
      <c r="G5144" s="16" t="n">
        <v>5311.32</v>
      </c>
      <c r="I5144" s="1" t="str">
        <f aca="false">INDEX(Products!$C$2:$C$51,MATCH(C5144,Products!$A$2:$A$51,0))</f>
        <v>Sports &amp; Fitness</v>
      </c>
      <c r="J5144" s="1" t="str">
        <f aca="false">INDEX(Orders!$E$2:$E$8001,MATCH(B5144,Orders!$A$2:$A$8001,0))</f>
        <v>Delivered</v>
      </c>
      <c r="K5144" s="1" t="str">
        <f aca="false">LEFT(INDEX(Orders!$C$2:$C$8001,MATCH(B5144,Orders!$A$2:$A$8001,0)),7)</f>
        <v>2024-05</v>
      </c>
    </row>
    <row r="5145" customFormat="false" ht="15" hidden="false" customHeight="true" outlineLevel="0" collapsed="false">
      <c r="A5145" s="1" t="s">
        <v>15615</v>
      </c>
      <c r="B5145" s="1" t="s">
        <v>4919</v>
      </c>
      <c r="C5145" s="1" t="s">
        <v>1953</v>
      </c>
      <c r="D5145" s="1" t="n">
        <v>1</v>
      </c>
      <c r="E5145" s="16" t="n">
        <v>4914.12</v>
      </c>
      <c r="F5145" s="17" t="n">
        <v>0</v>
      </c>
      <c r="G5145" s="16" t="n">
        <v>4914.12</v>
      </c>
      <c r="I5145" s="1" t="str">
        <f aca="false">INDEX(Products!$C$2:$C$51,MATCH(C5145,Products!$A$2:$A$51,0))</f>
        <v>Fashion</v>
      </c>
      <c r="J5145" s="1" t="str">
        <f aca="false">INDEX(Orders!$E$2:$E$8001,MATCH(B5145,Orders!$A$2:$A$8001,0))</f>
        <v>Delivered</v>
      </c>
      <c r="K5145" s="1" t="str">
        <f aca="false">LEFT(INDEX(Orders!$C$2:$C$8001,MATCH(B5145,Orders!$A$2:$A$8001,0)),7)</f>
        <v>2025-01</v>
      </c>
    </row>
    <row r="5146" customFormat="false" ht="15" hidden="false" customHeight="true" outlineLevel="0" collapsed="false">
      <c r="A5146" s="1" t="s">
        <v>15616</v>
      </c>
      <c r="B5146" s="1" t="s">
        <v>4919</v>
      </c>
      <c r="C5146" s="1" t="s">
        <v>1979</v>
      </c>
      <c r="D5146" s="1" t="n">
        <v>1</v>
      </c>
      <c r="E5146" s="16" t="n">
        <v>623</v>
      </c>
      <c r="F5146" s="17" t="n">
        <v>0.05</v>
      </c>
      <c r="G5146" s="16" t="n">
        <v>591.85</v>
      </c>
      <c r="I5146" s="1" t="str">
        <f aca="false">INDEX(Products!$C$2:$C$51,MATCH(C5146,Products!$A$2:$A$51,0))</f>
        <v>Beauty &amp; Personal Care</v>
      </c>
      <c r="J5146" s="1" t="str">
        <f aca="false">INDEX(Orders!$E$2:$E$8001,MATCH(B5146,Orders!$A$2:$A$8001,0))</f>
        <v>Delivered</v>
      </c>
      <c r="K5146" s="1" t="str">
        <f aca="false">LEFT(INDEX(Orders!$C$2:$C$8001,MATCH(B5146,Orders!$A$2:$A$8001,0)),7)</f>
        <v>2025-01</v>
      </c>
    </row>
    <row r="5147" customFormat="false" ht="15" hidden="false" customHeight="true" outlineLevel="0" collapsed="false">
      <c r="A5147" s="1" t="s">
        <v>15617</v>
      </c>
      <c r="B5147" s="1" t="s">
        <v>4920</v>
      </c>
      <c r="C5147" s="1" t="s">
        <v>1940</v>
      </c>
      <c r="D5147" s="1" t="n">
        <v>1</v>
      </c>
      <c r="E5147" s="16" t="n">
        <v>2374.52</v>
      </c>
      <c r="F5147" s="17" t="n">
        <v>0.05</v>
      </c>
      <c r="G5147" s="16" t="n">
        <v>2255.79</v>
      </c>
      <c r="I5147" s="1" t="str">
        <f aca="false">INDEX(Products!$C$2:$C$51,MATCH(C5147,Products!$A$2:$A$51,0))</f>
        <v>Fashion</v>
      </c>
      <c r="J5147" s="1" t="str">
        <f aca="false">INDEX(Orders!$E$2:$E$8001,MATCH(B5147,Orders!$A$2:$A$8001,0))</f>
        <v>Delivered</v>
      </c>
      <c r="K5147" s="1" t="str">
        <f aca="false">LEFT(INDEX(Orders!$C$2:$C$8001,MATCH(B5147,Orders!$A$2:$A$8001,0)),7)</f>
        <v>2024-10</v>
      </c>
    </row>
    <row r="5148" customFormat="false" ht="15" hidden="false" customHeight="true" outlineLevel="0" collapsed="false">
      <c r="A5148" s="1" t="s">
        <v>15618</v>
      </c>
      <c r="B5148" s="1" t="s">
        <v>4920</v>
      </c>
      <c r="C5148" s="1" t="s">
        <v>2006</v>
      </c>
      <c r="D5148" s="1" t="n">
        <v>1</v>
      </c>
      <c r="E5148" s="16" t="n">
        <v>482.17</v>
      </c>
      <c r="F5148" s="17" t="n">
        <v>0.2</v>
      </c>
      <c r="G5148" s="16" t="n">
        <v>385.74</v>
      </c>
      <c r="I5148" s="1" t="str">
        <f aca="false">INDEX(Products!$C$2:$C$51,MATCH(C5148,Products!$A$2:$A$51,0))</f>
        <v>Books &amp; Stationery</v>
      </c>
      <c r="J5148" s="1" t="str">
        <f aca="false">INDEX(Orders!$E$2:$E$8001,MATCH(B5148,Orders!$A$2:$A$8001,0))</f>
        <v>Delivered</v>
      </c>
      <c r="K5148" s="1" t="str">
        <f aca="false">LEFT(INDEX(Orders!$C$2:$C$8001,MATCH(B5148,Orders!$A$2:$A$8001,0)),7)</f>
        <v>2024-10</v>
      </c>
    </row>
    <row r="5149" customFormat="false" ht="15" hidden="false" customHeight="true" outlineLevel="0" collapsed="false">
      <c r="A5149" s="1" t="s">
        <v>15619</v>
      </c>
      <c r="B5149" s="1" t="s">
        <v>4921</v>
      </c>
      <c r="C5149" s="1" t="s">
        <v>1930</v>
      </c>
      <c r="D5149" s="1" t="n">
        <v>1</v>
      </c>
      <c r="E5149" s="16" t="n">
        <v>2398.35</v>
      </c>
      <c r="F5149" s="17" t="n">
        <v>0.15</v>
      </c>
      <c r="G5149" s="16" t="n">
        <v>2038.6</v>
      </c>
      <c r="I5149" s="1" t="str">
        <f aca="false">INDEX(Products!$C$2:$C$51,MATCH(C5149,Products!$A$2:$A$51,0))</f>
        <v>Electronics</v>
      </c>
      <c r="J5149" s="1" t="str">
        <f aca="false">INDEX(Orders!$E$2:$E$8001,MATCH(B5149,Orders!$A$2:$A$8001,0))</f>
        <v>Delivered</v>
      </c>
      <c r="K5149" s="1" t="str">
        <f aca="false">LEFT(INDEX(Orders!$C$2:$C$8001,MATCH(B5149,Orders!$A$2:$A$8001,0)),7)</f>
        <v>2025-11</v>
      </c>
    </row>
    <row r="5150" customFormat="false" ht="15" hidden="false" customHeight="true" outlineLevel="0" collapsed="false">
      <c r="A5150" s="1" t="s">
        <v>15620</v>
      </c>
      <c r="B5150" s="1" t="s">
        <v>4921</v>
      </c>
      <c r="C5150" s="1" t="s">
        <v>1975</v>
      </c>
      <c r="D5150" s="1" t="n">
        <v>1</v>
      </c>
      <c r="E5150" s="16" t="n">
        <v>862.99</v>
      </c>
      <c r="F5150" s="17" t="n">
        <v>0</v>
      </c>
      <c r="G5150" s="16" t="n">
        <v>862.99</v>
      </c>
      <c r="I5150" s="1" t="str">
        <f aca="false">INDEX(Products!$C$2:$C$51,MATCH(C5150,Products!$A$2:$A$51,0))</f>
        <v>Beauty &amp; Personal Care</v>
      </c>
      <c r="J5150" s="1" t="str">
        <f aca="false">INDEX(Orders!$E$2:$E$8001,MATCH(B5150,Orders!$A$2:$A$8001,0))</f>
        <v>Delivered</v>
      </c>
      <c r="K5150" s="1" t="str">
        <f aca="false">LEFT(INDEX(Orders!$C$2:$C$8001,MATCH(B5150,Orders!$A$2:$A$8001,0)),7)</f>
        <v>2025-11</v>
      </c>
    </row>
    <row r="5151" customFormat="false" ht="15" hidden="false" customHeight="true" outlineLevel="0" collapsed="false">
      <c r="A5151" s="1" t="s">
        <v>15621</v>
      </c>
      <c r="B5151" s="1" t="s">
        <v>4921</v>
      </c>
      <c r="C5151" s="1" t="s">
        <v>1971</v>
      </c>
      <c r="D5151" s="1" t="n">
        <v>1</v>
      </c>
      <c r="E5151" s="16" t="n">
        <v>2073.63</v>
      </c>
      <c r="F5151" s="17" t="n">
        <v>0.15</v>
      </c>
      <c r="G5151" s="16" t="n">
        <v>1762.59</v>
      </c>
      <c r="I5151" s="1" t="str">
        <f aca="false">INDEX(Products!$C$2:$C$51,MATCH(C5151,Products!$A$2:$A$51,0))</f>
        <v>Home &amp; Kitchen</v>
      </c>
      <c r="J5151" s="1" t="str">
        <f aca="false">INDEX(Orders!$E$2:$E$8001,MATCH(B5151,Orders!$A$2:$A$8001,0))</f>
        <v>Delivered</v>
      </c>
      <c r="K5151" s="1" t="str">
        <f aca="false">LEFT(INDEX(Orders!$C$2:$C$8001,MATCH(B5151,Orders!$A$2:$A$8001,0)),7)</f>
        <v>2025-11</v>
      </c>
    </row>
    <row r="5152" customFormat="false" ht="15" hidden="false" customHeight="true" outlineLevel="0" collapsed="false">
      <c r="A5152" s="1" t="s">
        <v>15622</v>
      </c>
      <c r="B5152" s="1" t="s">
        <v>4921</v>
      </c>
      <c r="C5152" s="1" t="s">
        <v>1918</v>
      </c>
      <c r="D5152" s="1" t="n">
        <v>3</v>
      </c>
      <c r="E5152" s="16" t="n">
        <v>2978.99</v>
      </c>
      <c r="F5152" s="17" t="n">
        <v>0.15</v>
      </c>
      <c r="G5152" s="16" t="n">
        <v>7596.42</v>
      </c>
      <c r="I5152" s="1" t="str">
        <f aca="false">INDEX(Products!$C$2:$C$51,MATCH(C5152,Products!$A$2:$A$51,0))</f>
        <v>Electronics</v>
      </c>
      <c r="J5152" s="1" t="str">
        <f aca="false">INDEX(Orders!$E$2:$E$8001,MATCH(B5152,Orders!$A$2:$A$8001,0))</f>
        <v>Delivered</v>
      </c>
      <c r="K5152" s="1" t="str">
        <f aca="false">LEFT(INDEX(Orders!$C$2:$C$8001,MATCH(B5152,Orders!$A$2:$A$8001,0)),7)</f>
        <v>2025-11</v>
      </c>
    </row>
    <row r="5153" customFormat="false" ht="15" hidden="false" customHeight="true" outlineLevel="0" collapsed="false">
      <c r="A5153" s="1" t="s">
        <v>15623</v>
      </c>
      <c r="B5153" s="1" t="s">
        <v>4922</v>
      </c>
      <c r="C5153" s="1" t="s">
        <v>1971</v>
      </c>
      <c r="D5153" s="1" t="n">
        <v>1</v>
      </c>
      <c r="E5153" s="16" t="n">
        <v>2073.63</v>
      </c>
      <c r="F5153" s="17" t="n">
        <v>0</v>
      </c>
      <c r="G5153" s="16" t="n">
        <v>2073.63</v>
      </c>
      <c r="I5153" s="1" t="str">
        <f aca="false">INDEX(Products!$C$2:$C$51,MATCH(C5153,Products!$A$2:$A$51,0))</f>
        <v>Home &amp; Kitchen</v>
      </c>
      <c r="J5153" s="1" t="str">
        <f aca="false">INDEX(Orders!$E$2:$E$8001,MATCH(B5153,Orders!$A$2:$A$8001,0))</f>
        <v>Delivered</v>
      </c>
      <c r="K5153" s="1" t="str">
        <f aca="false">LEFT(INDEX(Orders!$C$2:$C$8001,MATCH(B5153,Orders!$A$2:$A$8001,0)),7)</f>
        <v>2024-03</v>
      </c>
    </row>
    <row r="5154" customFormat="false" ht="15" hidden="false" customHeight="true" outlineLevel="0" collapsed="false">
      <c r="A5154" s="1" t="s">
        <v>15624</v>
      </c>
      <c r="B5154" s="1" t="s">
        <v>4922</v>
      </c>
      <c r="C5154" s="1" t="s">
        <v>2006</v>
      </c>
      <c r="D5154" s="1" t="n">
        <v>1</v>
      </c>
      <c r="E5154" s="16" t="n">
        <v>482.17</v>
      </c>
      <c r="F5154" s="17" t="n">
        <v>0</v>
      </c>
      <c r="G5154" s="16" t="n">
        <v>482.17</v>
      </c>
      <c r="I5154" s="1" t="str">
        <f aca="false">INDEX(Products!$C$2:$C$51,MATCH(C5154,Products!$A$2:$A$51,0))</f>
        <v>Books &amp; Stationery</v>
      </c>
      <c r="J5154" s="1" t="str">
        <f aca="false">INDEX(Orders!$E$2:$E$8001,MATCH(B5154,Orders!$A$2:$A$8001,0))</f>
        <v>Delivered</v>
      </c>
      <c r="K5154" s="1" t="str">
        <f aca="false">LEFT(INDEX(Orders!$C$2:$C$8001,MATCH(B5154,Orders!$A$2:$A$8001,0)),7)</f>
        <v>2024-03</v>
      </c>
    </row>
    <row r="5155" customFormat="false" ht="15" hidden="false" customHeight="true" outlineLevel="0" collapsed="false">
      <c r="A5155" s="1" t="s">
        <v>15625</v>
      </c>
      <c r="B5155" s="1" t="s">
        <v>4924</v>
      </c>
      <c r="C5155" s="1" t="s">
        <v>1982</v>
      </c>
      <c r="D5155" s="1" t="n">
        <v>1</v>
      </c>
      <c r="E5155" s="16" t="n">
        <v>1808.21</v>
      </c>
      <c r="F5155" s="17" t="n">
        <v>0.15</v>
      </c>
      <c r="G5155" s="16" t="n">
        <v>1536.98</v>
      </c>
      <c r="I5155" s="1" t="str">
        <f aca="false">INDEX(Products!$C$2:$C$51,MATCH(C5155,Products!$A$2:$A$51,0))</f>
        <v>Beauty &amp; Personal Care</v>
      </c>
      <c r="J5155" s="1" t="str">
        <f aca="false">INDEX(Orders!$E$2:$E$8001,MATCH(B5155,Orders!$A$2:$A$8001,0))</f>
        <v>Delivered</v>
      </c>
      <c r="K5155" s="1" t="str">
        <f aca="false">LEFT(INDEX(Orders!$C$2:$C$8001,MATCH(B5155,Orders!$A$2:$A$8001,0)),7)</f>
        <v>2025-07</v>
      </c>
    </row>
    <row r="5156" customFormat="false" ht="15" hidden="false" customHeight="true" outlineLevel="0" collapsed="false">
      <c r="A5156" s="1" t="s">
        <v>15626</v>
      </c>
      <c r="B5156" s="1" t="s">
        <v>4924</v>
      </c>
      <c r="C5156" s="1" t="s">
        <v>1933</v>
      </c>
      <c r="D5156" s="1" t="n">
        <v>1</v>
      </c>
      <c r="E5156" s="16" t="n">
        <v>7194.38</v>
      </c>
      <c r="F5156" s="17" t="n">
        <v>0.1</v>
      </c>
      <c r="G5156" s="16" t="n">
        <v>6474.94</v>
      </c>
      <c r="I5156" s="1" t="str">
        <f aca="false">INDEX(Products!$C$2:$C$51,MATCH(C5156,Products!$A$2:$A$51,0))</f>
        <v>Electronics</v>
      </c>
      <c r="J5156" s="1" t="str">
        <f aca="false">INDEX(Orders!$E$2:$E$8001,MATCH(B5156,Orders!$A$2:$A$8001,0))</f>
        <v>Delivered</v>
      </c>
      <c r="K5156" s="1" t="str">
        <f aca="false">LEFT(INDEX(Orders!$C$2:$C$8001,MATCH(B5156,Orders!$A$2:$A$8001,0)),7)</f>
        <v>2025-07</v>
      </c>
    </row>
    <row r="5157" customFormat="false" ht="15" hidden="false" customHeight="true" outlineLevel="0" collapsed="false">
      <c r="A5157" s="1" t="s">
        <v>15627</v>
      </c>
      <c r="B5157" s="1" t="s">
        <v>4925</v>
      </c>
      <c r="C5157" s="1" t="s">
        <v>1937</v>
      </c>
      <c r="D5157" s="1" t="n">
        <v>1</v>
      </c>
      <c r="E5157" s="16" t="n">
        <v>1364.75</v>
      </c>
      <c r="F5157" s="17" t="n">
        <v>0.1</v>
      </c>
      <c r="G5157" s="16" t="n">
        <v>1228.28</v>
      </c>
      <c r="I5157" s="1" t="str">
        <f aca="false">INDEX(Products!$C$2:$C$51,MATCH(C5157,Products!$A$2:$A$51,0))</f>
        <v>Fashion</v>
      </c>
      <c r="J5157" s="1" t="str">
        <f aca="false">INDEX(Orders!$E$2:$E$8001,MATCH(B5157,Orders!$A$2:$A$8001,0))</f>
        <v>Delivered</v>
      </c>
      <c r="K5157" s="1" t="str">
        <f aca="false">LEFT(INDEX(Orders!$C$2:$C$8001,MATCH(B5157,Orders!$A$2:$A$8001,0)),7)</f>
        <v>2025-03</v>
      </c>
    </row>
    <row r="5158" customFormat="false" ht="15" hidden="false" customHeight="true" outlineLevel="0" collapsed="false">
      <c r="A5158" s="1" t="s">
        <v>15628</v>
      </c>
      <c r="B5158" s="1" t="s">
        <v>4925</v>
      </c>
      <c r="C5158" s="1" t="s">
        <v>1940</v>
      </c>
      <c r="D5158" s="1" t="n">
        <v>1</v>
      </c>
      <c r="E5158" s="16" t="n">
        <v>2374.52</v>
      </c>
      <c r="F5158" s="17" t="n">
        <v>0</v>
      </c>
      <c r="G5158" s="16" t="n">
        <v>2374.52</v>
      </c>
      <c r="I5158" s="1" t="str">
        <f aca="false">INDEX(Products!$C$2:$C$51,MATCH(C5158,Products!$A$2:$A$51,0))</f>
        <v>Fashion</v>
      </c>
      <c r="J5158" s="1" t="str">
        <f aca="false">INDEX(Orders!$E$2:$E$8001,MATCH(B5158,Orders!$A$2:$A$8001,0))</f>
        <v>Delivered</v>
      </c>
      <c r="K5158" s="1" t="str">
        <f aca="false">LEFT(INDEX(Orders!$C$2:$C$8001,MATCH(B5158,Orders!$A$2:$A$8001,0)),7)</f>
        <v>2025-03</v>
      </c>
    </row>
    <row r="5159" customFormat="false" ht="15" hidden="false" customHeight="true" outlineLevel="0" collapsed="false">
      <c r="A5159" s="1" t="s">
        <v>15629</v>
      </c>
      <c r="B5159" s="1" t="s">
        <v>4926</v>
      </c>
      <c r="C5159" s="1" t="s">
        <v>1940</v>
      </c>
      <c r="D5159" s="1" t="n">
        <v>1</v>
      </c>
      <c r="E5159" s="16" t="n">
        <v>2374.52</v>
      </c>
      <c r="F5159" s="17" t="n">
        <v>0</v>
      </c>
      <c r="G5159" s="16" t="n">
        <v>2374.52</v>
      </c>
      <c r="I5159" s="1" t="str">
        <f aca="false">INDEX(Products!$C$2:$C$51,MATCH(C5159,Products!$A$2:$A$51,0))</f>
        <v>Fashion</v>
      </c>
      <c r="J5159" s="1" t="str">
        <f aca="false">INDEX(Orders!$E$2:$E$8001,MATCH(B5159,Orders!$A$2:$A$8001,0))</f>
        <v>Delivered</v>
      </c>
      <c r="K5159" s="1" t="str">
        <f aca="false">LEFT(INDEX(Orders!$C$2:$C$8001,MATCH(B5159,Orders!$A$2:$A$8001,0)),7)</f>
        <v>2024-12</v>
      </c>
    </row>
    <row r="5160" customFormat="false" ht="15" hidden="false" customHeight="true" outlineLevel="0" collapsed="false">
      <c r="A5160" s="1" t="s">
        <v>15630</v>
      </c>
      <c r="B5160" s="1" t="s">
        <v>4926</v>
      </c>
      <c r="C5160" s="1" t="s">
        <v>1930</v>
      </c>
      <c r="D5160" s="1" t="n">
        <v>1</v>
      </c>
      <c r="E5160" s="16" t="n">
        <v>2398.35</v>
      </c>
      <c r="F5160" s="17" t="n">
        <v>0</v>
      </c>
      <c r="G5160" s="16" t="n">
        <v>2398.35</v>
      </c>
      <c r="I5160" s="1" t="str">
        <f aca="false">INDEX(Products!$C$2:$C$51,MATCH(C5160,Products!$A$2:$A$51,0))</f>
        <v>Electronics</v>
      </c>
      <c r="J5160" s="1" t="str">
        <f aca="false">INDEX(Orders!$E$2:$E$8001,MATCH(B5160,Orders!$A$2:$A$8001,0))</f>
        <v>Delivered</v>
      </c>
      <c r="K5160" s="1" t="str">
        <f aca="false">LEFT(INDEX(Orders!$C$2:$C$8001,MATCH(B5160,Orders!$A$2:$A$8001,0)),7)</f>
        <v>2024-12</v>
      </c>
    </row>
    <row r="5161" customFormat="false" ht="15" hidden="false" customHeight="true" outlineLevel="0" collapsed="false">
      <c r="A5161" s="1" t="s">
        <v>15631</v>
      </c>
      <c r="B5161" s="1" t="s">
        <v>4927</v>
      </c>
      <c r="C5161" s="1" t="s">
        <v>1997</v>
      </c>
      <c r="D5161" s="1" t="n">
        <v>1</v>
      </c>
      <c r="E5161" s="16" t="n">
        <v>311.15</v>
      </c>
      <c r="F5161" s="17" t="n">
        <v>0</v>
      </c>
      <c r="G5161" s="16" t="n">
        <v>311.15</v>
      </c>
      <c r="I5161" s="1" t="str">
        <f aca="false">INDEX(Products!$C$2:$C$51,MATCH(C5161,Products!$A$2:$A$51,0))</f>
        <v>Sports &amp; Fitness</v>
      </c>
      <c r="J5161" s="1" t="str">
        <f aca="false">INDEX(Orders!$E$2:$E$8001,MATCH(B5161,Orders!$A$2:$A$8001,0))</f>
        <v>Returned</v>
      </c>
      <c r="K5161" s="1" t="str">
        <f aca="false">LEFT(INDEX(Orders!$C$2:$C$8001,MATCH(B5161,Orders!$A$2:$A$8001,0)),7)</f>
        <v>2024-11</v>
      </c>
    </row>
    <row r="5162" customFormat="false" ht="15" hidden="false" customHeight="true" outlineLevel="0" collapsed="false">
      <c r="A5162" s="1" t="s">
        <v>15632</v>
      </c>
      <c r="B5162" s="1" t="s">
        <v>4927</v>
      </c>
      <c r="C5162" s="1" t="s">
        <v>1990</v>
      </c>
      <c r="D5162" s="1" t="n">
        <v>2</v>
      </c>
      <c r="E5162" s="16" t="n">
        <v>5311.32</v>
      </c>
      <c r="F5162" s="17" t="n">
        <v>0.1</v>
      </c>
      <c r="G5162" s="16" t="n">
        <v>9560.38</v>
      </c>
      <c r="I5162" s="1" t="str">
        <f aca="false">INDEX(Products!$C$2:$C$51,MATCH(C5162,Products!$A$2:$A$51,0))</f>
        <v>Sports &amp; Fitness</v>
      </c>
      <c r="J5162" s="1" t="str">
        <f aca="false">INDEX(Orders!$E$2:$E$8001,MATCH(B5162,Orders!$A$2:$A$8001,0))</f>
        <v>Returned</v>
      </c>
      <c r="K5162" s="1" t="str">
        <f aca="false">LEFT(INDEX(Orders!$C$2:$C$8001,MATCH(B5162,Orders!$A$2:$A$8001,0)),7)</f>
        <v>2024-11</v>
      </c>
    </row>
    <row r="5163" customFormat="false" ht="15" hidden="false" customHeight="true" outlineLevel="0" collapsed="false">
      <c r="A5163" s="1" t="s">
        <v>15633</v>
      </c>
      <c r="B5163" s="1" t="s">
        <v>4927</v>
      </c>
      <c r="C5163" s="1" t="s">
        <v>2006</v>
      </c>
      <c r="D5163" s="1" t="n">
        <v>1</v>
      </c>
      <c r="E5163" s="16" t="n">
        <v>482.17</v>
      </c>
      <c r="F5163" s="17" t="n">
        <v>0.05</v>
      </c>
      <c r="G5163" s="16" t="n">
        <v>458.06</v>
      </c>
      <c r="I5163" s="1" t="str">
        <f aca="false">INDEX(Products!$C$2:$C$51,MATCH(C5163,Products!$A$2:$A$51,0))</f>
        <v>Books &amp; Stationery</v>
      </c>
      <c r="J5163" s="1" t="str">
        <f aca="false">INDEX(Orders!$E$2:$E$8001,MATCH(B5163,Orders!$A$2:$A$8001,0))</f>
        <v>Returned</v>
      </c>
      <c r="K5163" s="1" t="str">
        <f aca="false">LEFT(INDEX(Orders!$C$2:$C$8001,MATCH(B5163,Orders!$A$2:$A$8001,0)),7)</f>
        <v>2024-11</v>
      </c>
    </row>
    <row r="5164" customFormat="false" ht="15" hidden="false" customHeight="true" outlineLevel="0" collapsed="false">
      <c r="A5164" s="1" t="s">
        <v>15634</v>
      </c>
      <c r="B5164" s="1" t="s">
        <v>4928</v>
      </c>
      <c r="C5164" s="1" t="s">
        <v>2007</v>
      </c>
      <c r="D5164" s="1" t="n">
        <v>1</v>
      </c>
      <c r="E5164" s="16" t="n">
        <v>750.27</v>
      </c>
      <c r="F5164" s="17" t="n">
        <v>0.15</v>
      </c>
      <c r="G5164" s="16" t="n">
        <v>637.73</v>
      </c>
      <c r="I5164" s="1" t="str">
        <f aca="false">INDEX(Products!$C$2:$C$51,MATCH(C5164,Products!$A$2:$A$51,0))</f>
        <v>Books &amp; Stationery</v>
      </c>
      <c r="J5164" s="1" t="str">
        <f aca="false">INDEX(Orders!$E$2:$E$8001,MATCH(B5164,Orders!$A$2:$A$8001,0))</f>
        <v>Delivered</v>
      </c>
      <c r="K5164" s="1" t="str">
        <f aca="false">LEFT(INDEX(Orders!$C$2:$C$8001,MATCH(B5164,Orders!$A$2:$A$8001,0)),7)</f>
        <v>2025-06</v>
      </c>
    </row>
    <row r="5165" customFormat="false" ht="15" hidden="false" customHeight="true" outlineLevel="0" collapsed="false">
      <c r="A5165" s="1" t="s">
        <v>15635</v>
      </c>
      <c r="B5165" s="1" t="s">
        <v>4929</v>
      </c>
      <c r="C5165" s="1" t="s">
        <v>1933</v>
      </c>
      <c r="D5165" s="1" t="n">
        <v>1</v>
      </c>
      <c r="E5165" s="16" t="n">
        <v>7194.38</v>
      </c>
      <c r="F5165" s="17" t="n">
        <v>0</v>
      </c>
      <c r="G5165" s="16" t="n">
        <v>7194.38</v>
      </c>
      <c r="I5165" s="1" t="str">
        <f aca="false">INDEX(Products!$C$2:$C$51,MATCH(C5165,Products!$A$2:$A$51,0))</f>
        <v>Electronics</v>
      </c>
      <c r="J5165" s="1" t="str">
        <f aca="false">INDEX(Orders!$E$2:$E$8001,MATCH(B5165,Orders!$A$2:$A$8001,0))</f>
        <v>Delivered</v>
      </c>
      <c r="K5165" s="1" t="str">
        <f aca="false">LEFT(INDEX(Orders!$C$2:$C$8001,MATCH(B5165,Orders!$A$2:$A$8001,0)),7)</f>
        <v>2024-10</v>
      </c>
    </row>
    <row r="5166" customFormat="false" ht="15" hidden="false" customHeight="true" outlineLevel="0" collapsed="false">
      <c r="A5166" s="1" t="s">
        <v>15636</v>
      </c>
      <c r="B5166" s="1" t="s">
        <v>4930</v>
      </c>
      <c r="C5166" s="1" t="s">
        <v>1930</v>
      </c>
      <c r="D5166" s="1" t="n">
        <v>1</v>
      </c>
      <c r="E5166" s="16" t="n">
        <v>2398.35</v>
      </c>
      <c r="F5166" s="17" t="n">
        <v>0.2</v>
      </c>
      <c r="G5166" s="16" t="n">
        <v>1918.68</v>
      </c>
      <c r="I5166" s="1" t="str">
        <f aca="false">INDEX(Products!$C$2:$C$51,MATCH(C5166,Products!$A$2:$A$51,0))</f>
        <v>Electronics</v>
      </c>
      <c r="J5166" s="1" t="str">
        <f aca="false">INDEX(Orders!$E$2:$E$8001,MATCH(B5166,Orders!$A$2:$A$8001,0))</f>
        <v>Delivered</v>
      </c>
      <c r="K5166" s="1" t="str">
        <f aca="false">LEFT(INDEX(Orders!$C$2:$C$8001,MATCH(B5166,Orders!$A$2:$A$8001,0)),7)</f>
        <v>2025-02</v>
      </c>
    </row>
    <row r="5167" customFormat="false" ht="15" hidden="false" customHeight="true" outlineLevel="0" collapsed="false">
      <c r="A5167" s="1" t="s">
        <v>15637</v>
      </c>
      <c r="B5167" s="1" t="s">
        <v>4931</v>
      </c>
      <c r="C5167" s="1" t="s">
        <v>2007</v>
      </c>
      <c r="D5167" s="1" t="n">
        <v>1</v>
      </c>
      <c r="E5167" s="16" t="n">
        <v>750.27</v>
      </c>
      <c r="F5167" s="17" t="n">
        <v>0</v>
      </c>
      <c r="G5167" s="16" t="n">
        <v>750.27</v>
      </c>
      <c r="I5167" s="1" t="str">
        <f aca="false">INDEX(Products!$C$2:$C$51,MATCH(C5167,Products!$A$2:$A$51,0))</f>
        <v>Books &amp; Stationery</v>
      </c>
      <c r="J5167" s="1" t="str">
        <f aca="false">INDEX(Orders!$E$2:$E$8001,MATCH(B5167,Orders!$A$2:$A$8001,0))</f>
        <v>Delivered</v>
      </c>
      <c r="K5167" s="1" t="str">
        <f aca="false">LEFT(INDEX(Orders!$C$2:$C$8001,MATCH(B5167,Orders!$A$2:$A$8001,0)),7)</f>
        <v>2025-12</v>
      </c>
    </row>
    <row r="5168" customFormat="false" ht="15" hidden="false" customHeight="true" outlineLevel="0" collapsed="false">
      <c r="A5168" s="1" t="s">
        <v>15638</v>
      </c>
      <c r="B5168" s="1" t="s">
        <v>4932</v>
      </c>
      <c r="C5168" s="1" t="s">
        <v>2007</v>
      </c>
      <c r="D5168" s="1" t="n">
        <v>1</v>
      </c>
      <c r="E5168" s="16" t="n">
        <v>750.27</v>
      </c>
      <c r="F5168" s="17" t="n">
        <v>0</v>
      </c>
      <c r="G5168" s="16" t="n">
        <v>750.27</v>
      </c>
      <c r="I5168" s="1" t="str">
        <f aca="false">INDEX(Products!$C$2:$C$51,MATCH(C5168,Products!$A$2:$A$51,0))</f>
        <v>Books &amp; Stationery</v>
      </c>
      <c r="J5168" s="1" t="str">
        <f aca="false">INDEX(Orders!$E$2:$E$8001,MATCH(B5168,Orders!$A$2:$A$8001,0))</f>
        <v>Delivered</v>
      </c>
      <c r="K5168" s="1" t="str">
        <f aca="false">LEFT(INDEX(Orders!$C$2:$C$8001,MATCH(B5168,Orders!$A$2:$A$8001,0)),7)</f>
        <v>2025-01</v>
      </c>
    </row>
    <row r="5169" customFormat="false" ht="15" hidden="false" customHeight="true" outlineLevel="0" collapsed="false">
      <c r="A5169" s="1" t="s">
        <v>15639</v>
      </c>
      <c r="B5169" s="1" t="s">
        <v>4932</v>
      </c>
      <c r="C5169" s="1" t="s">
        <v>2006</v>
      </c>
      <c r="D5169" s="1" t="n">
        <v>2</v>
      </c>
      <c r="E5169" s="16" t="n">
        <v>482.17</v>
      </c>
      <c r="F5169" s="17" t="n">
        <v>0.05</v>
      </c>
      <c r="G5169" s="16" t="n">
        <v>916.12</v>
      </c>
      <c r="I5169" s="1" t="str">
        <f aca="false">INDEX(Products!$C$2:$C$51,MATCH(C5169,Products!$A$2:$A$51,0))</f>
        <v>Books &amp; Stationery</v>
      </c>
      <c r="J5169" s="1" t="str">
        <f aca="false">INDEX(Orders!$E$2:$E$8001,MATCH(B5169,Orders!$A$2:$A$8001,0))</f>
        <v>Delivered</v>
      </c>
      <c r="K5169" s="1" t="str">
        <f aca="false">LEFT(INDEX(Orders!$C$2:$C$8001,MATCH(B5169,Orders!$A$2:$A$8001,0)),7)</f>
        <v>2025-01</v>
      </c>
    </row>
    <row r="5170" customFormat="false" ht="15" hidden="false" customHeight="true" outlineLevel="0" collapsed="false">
      <c r="A5170" s="1" t="s">
        <v>15640</v>
      </c>
      <c r="B5170" s="1" t="s">
        <v>4932</v>
      </c>
      <c r="C5170" s="1" t="s">
        <v>1947</v>
      </c>
      <c r="D5170" s="1" t="n">
        <v>2</v>
      </c>
      <c r="E5170" s="16" t="n">
        <v>4778.51</v>
      </c>
      <c r="F5170" s="17" t="n">
        <v>0.15</v>
      </c>
      <c r="G5170" s="16" t="n">
        <v>8123.47</v>
      </c>
      <c r="I5170" s="1" t="str">
        <f aca="false">INDEX(Products!$C$2:$C$51,MATCH(C5170,Products!$A$2:$A$51,0))</f>
        <v>Fashion</v>
      </c>
      <c r="J5170" s="1" t="str">
        <f aca="false">INDEX(Orders!$E$2:$E$8001,MATCH(B5170,Orders!$A$2:$A$8001,0))</f>
        <v>Delivered</v>
      </c>
      <c r="K5170" s="1" t="str">
        <f aca="false">LEFT(INDEX(Orders!$C$2:$C$8001,MATCH(B5170,Orders!$A$2:$A$8001,0)),7)</f>
        <v>2025-01</v>
      </c>
    </row>
    <row r="5171" customFormat="false" ht="15" hidden="false" customHeight="true" outlineLevel="0" collapsed="false">
      <c r="A5171" s="1" t="s">
        <v>15641</v>
      </c>
      <c r="B5171" s="1" t="s">
        <v>4932</v>
      </c>
      <c r="C5171" s="1" t="s">
        <v>1961</v>
      </c>
      <c r="D5171" s="1" t="n">
        <v>1</v>
      </c>
      <c r="E5171" s="16" t="n">
        <v>3493.68</v>
      </c>
      <c r="F5171" s="17" t="n">
        <v>0</v>
      </c>
      <c r="G5171" s="16" t="n">
        <v>3493.68</v>
      </c>
      <c r="I5171" s="1" t="str">
        <f aca="false">INDEX(Products!$C$2:$C$51,MATCH(C5171,Products!$A$2:$A$51,0))</f>
        <v>Home &amp; Kitchen</v>
      </c>
      <c r="J5171" s="1" t="str">
        <f aca="false">INDEX(Orders!$E$2:$E$8001,MATCH(B5171,Orders!$A$2:$A$8001,0))</f>
        <v>Delivered</v>
      </c>
      <c r="K5171" s="1" t="str">
        <f aca="false">LEFT(INDEX(Orders!$C$2:$C$8001,MATCH(B5171,Orders!$A$2:$A$8001,0)),7)</f>
        <v>2025-01</v>
      </c>
    </row>
    <row r="5172" customFormat="false" ht="15" hidden="false" customHeight="true" outlineLevel="0" collapsed="false">
      <c r="A5172" s="1" t="s">
        <v>15642</v>
      </c>
      <c r="B5172" s="1" t="s">
        <v>4933</v>
      </c>
      <c r="C5172" s="1" t="s">
        <v>1990</v>
      </c>
      <c r="D5172" s="1" t="n">
        <v>1</v>
      </c>
      <c r="E5172" s="16" t="n">
        <v>5311.32</v>
      </c>
      <c r="F5172" s="17" t="n">
        <v>0.15</v>
      </c>
      <c r="G5172" s="16" t="n">
        <v>4514.62</v>
      </c>
      <c r="I5172" s="1" t="str">
        <f aca="false">INDEX(Products!$C$2:$C$51,MATCH(C5172,Products!$A$2:$A$51,0))</f>
        <v>Sports &amp; Fitness</v>
      </c>
      <c r="J5172" s="1" t="str">
        <f aca="false">INDEX(Orders!$E$2:$E$8001,MATCH(B5172,Orders!$A$2:$A$8001,0))</f>
        <v>Cancelled</v>
      </c>
      <c r="K5172" s="1" t="str">
        <f aca="false">LEFT(INDEX(Orders!$C$2:$C$8001,MATCH(B5172,Orders!$A$2:$A$8001,0)),7)</f>
        <v>2025-05</v>
      </c>
    </row>
    <row r="5173" customFormat="false" ht="15" hidden="false" customHeight="true" outlineLevel="0" collapsed="false">
      <c r="A5173" s="1" t="s">
        <v>15643</v>
      </c>
      <c r="B5173" s="1" t="s">
        <v>4933</v>
      </c>
      <c r="C5173" s="1" t="s">
        <v>1959</v>
      </c>
      <c r="D5173" s="1" t="n">
        <v>1</v>
      </c>
      <c r="E5173" s="16" t="n">
        <v>2142.79</v>
      </c>
      <c r="F5173" s="17" t="n">
        <v>0.05</v>
      </c>
      <c r="G5173" s="16" t="n">
        <v>2035.65</v>
      </c>
      <c r="I5173" s="1" t="str">
        <f aca="false">INDEX(Products!$C$2:$C$51,MATCH(C5173,Products!$A$2:$A$51,0))</f>
        <v>Home &amp; Kitchen</v>
      </c>
      <c r="J5173" s="1" t="str">
        <f aca="false">INDEX(Orders!$E$2:$E$8001,MATCH(B5173,Orders!$A$2:$A$8001,0))</f>
        <v>Cancelled</v>
      </c>
      <c r="K5173" s="1" t="str">
        <f aca="false">LEFT(INDEX(Orders!$C$2:$C$8001,MATCH(B5173,Orders!$A$2:$A$8001,0)),7)</f>
        <v>2025-05</v>
      </c>
    </row>
    <row r="5174" customFormat="false" ht="15" hidden="false" customHeight="true" outlineLevel="0" collapsed="false">
      <c r="A5174" s="1" t="s">
        <v>15644</v>
      </c>
      <c r="B5174" s="1" t="s">
        <v>4934</v>
      </c>
      <c r="C5174" s="1" t="s">
        <v>1997</v>
      </c>
      <c r="D5174" s="1" t="n">
        <v>1</v>
      </c>
      <c r="E5174" s="16" t="n">
        <v>311.15</v>
      </c>
      <c r="F5174" s="17" t="n">
        <v>0</v>
      </c>
      <c r="G5174" s="16" t="n">
        <v>311.15</v>
      </c>
      <c r="I5174" s="1" t="str">
        <f aca="false">INDEX(Products!$C$2:$C$51,MATCH(C5174,Products!$A$2:$A$51,0))</f>
        <v>Sports &amp; Fitness</v>
      </c>
      <c r="J5174" s="1" t="str">
        <f aca="false">INDEX(Orders!$E$2:$E$8001,MATCH(B5174,Orders!$A$2:$A$8001,0))</f>
        <v>Delivered</v>
      </c>
      <c r="K5174" s="1" t="str">
        <f aca="false">LEFT(INDEX(Orders!$C$2:$C$8001,MATCH(B5174,Orders!$A$2:$A$8001,0)),7)</f>
        <v>2025-10</v>
      </c>
    </row>
    <row r="5175" customFormat="false" ht="15" hidden="false" customHeight="true" outlineLevel="0" collapsed="false">
      <c r="A5175" s="1" t="s">
        <v>15645</v>
      </c>
      <c r="B5175" s="1" t="s">
        <v>4934</v>
      </c>
      <c r="C5175" s="1" t="s">
        <v>1979</v>
      </c>
      <c r="D5175" s="1" t="n">
        <v>1</v>
      </c>
      <c r="E5175" s="16" t="n">
        <v>623</v>
      </c>
      <c r="F5175" s="17" t="n">
        <v>0</v>
      </c>
      <c r="G5175" s="16" t="n">
        <v>623</v>
      </c>
      <c r="I5175" s="1" t="str">
        <f aca="false">INDEX(Products!$C$2:$C$51,MATCH(C5175,Products!$A$2:$A$51,0))</f>
        <v>Beauty &amp; Personal Care</v>
      </c>
      <c r="J5175" s="1" t="str">
        <f aca="false">INDEX(Orders!$E$2:$E$8001,MATCH(B5175,Orders!$A$2:$A$8001,0))</f>
        <v>Delivered</v>
      </c>
      <c r="K5175" s="1" t="str">
        <f aca="false">LEFT(INDEX(Orders!$C$2:$C$8001,MATCH(B5175,Orders!$A$2:$A$8001,0)),7)</f>
        <v>2025-10</v>
      </c>
    </row>
    <row r="5176" customFormat="false" ht="15" hidden="false" customHeight="true" outlineLevel="0" collapsed="false">
      <c r="A5176" s="1" t="s">
        <v>15646</v>
      </c>
      <c r="B5176" s="1" t="s">
        <v>4934</v>
      </c>
      <c r="C5176" s="1" t="s">
        <v>1940</v>
      </c>
      <c r="D5176" s="1" t="n">
        <v>2</v>
      </c>
      <c r="E5176" s="16" t="n">
        <v>2374.52</v>
      </c>
      <c r="F5176" s="17" t="n">
        <v>0.1</v>
      </c>
      <c r="G5176" s="16" t="n">
        <v>4274.14</v>
      </c>
      <c r="I5176" s="1" t="str">
        <f aca="false">INDEX(Products!$C$2:$C$51,MATCH(C5176,Products!$A$2:$A$51,0))</f>
        <v>Fashion</v>
      </c>
      <c r="J5176" s="1" t="str">
        <f aca="false">INDEX(Orders!$E$2:$E$8001,MATCH(B5176,Orders!$A$2:$A$8001,0))</f>
        <v>Delivered</v>
      </c>
      <c r="K5176" s="1" t="str">
        <f aca="false">LEFT(INDEX(Orders!$C$2:$C$8001,MATCH(B5176,Orders!$A$2:$A$8001,0)),7)</f>
        <v>2025-10</v>
      </c>
    </row>
    <row r="5177" customFormat="false" ht="15" hidden="false" customHeight="true" outlineLevel="0" collapsed="false">
      <c r="A5177" s="1" t="s">
        <v>15647</v>
      </c>
      <c r="B5177" s="1" t="s">
        <v>4934</v>
      </c>
      <c r="C5177" s="1" t="s">
        <v>2007</v>
      </c>
      <c r="D5177" s="1" t="n">
        <v>1</v>
      </c>
      <c r="E5177" s="16" t="n">
        <v>750.27</v>
      </c>
      <c r="F5177" s="17" t="n">
        <v>0</v>
      </c>
      <c r="G5177" s="16" t="n">
        <v>750.27</v>
      </c>
      <c r="I5177" s="1" t="str">
        <f aca="false">INDEX(Products!$C$2:$C$51,MATCH(C5177,Products!$A$2:$A$51,0))</f>
        <v>Books &amp; Stationery</v>
      </c>
      <c r="J5177" s="1" t="str">
        <f aca="false">INDEX(Orders!$E$2:$E$8001,MATCH(B5177,Orders!$A$2:$A$8001,0))</f>
        <v>Delivered</v>
      </c>
      <c r="K5177" s="1" t="str">
        <f aca="false">LEFT(INDEX(Orders!$C$2:$C$8001,MATCH(B5177,Orders!$A$2:$A$8001,0)),7)</f>
        <v>2025-10</v>
      </c>
    </row>
    <row r="5178" customFormat="false" ht="15" hidden="false" customHeight="true" outlineLevel="0" collapsed="false">
      <c r="A5178" s="1" t="s">
        <v>15648</v>
      </c>
      <c r="B5178" s="1" t="s">
        <v>4934</v>
      </c>
      <c r="C5178" s="1" t="s">
        <v>1986</v>
      </c>
      <c r="D5178" s="1" t="n">
        <v>1</v>
      </c>
      <c r="E5178" s="16" t="n">
        <v>2871.85</v>
      </c>
      <c r="F5178" s="17" t="n">
        <v>0</v>
      </c>
      <c r="G5178" s="16" t="n">
        <v>2871.85</v>
      </c>
      <c r="I5178" s="1" t="str">
        <f aca="false">INDEX(Products!$C$2:$C$51,MATCH(C5178,Products!$A$2:$A$51,0))</f>
        <v>Beauty &amp; Personal Care</v>
      </c>
      <c r="J5178" s="1" t="str">
        <f aca="false">INDEX(Orders!$E$2:$E$8001,MATCH(B5178,Orders!$A$2:$A$8001,0))</f>
        <v>Delivered</v>
      </c>
      <c r="K5178" s="1" t="str">
        <f aca="false">LEFT(INDEX(Orders!$C$2:$C$8001,MATCH(B5178,Orders!$A$2:$A$8001,0)),7)</f>
        <v>2025-10</v>
      </c>
    </row>
    <row r="5179" customFormat="false" ht="15" hidden="false" customHeight="true" outlineLevel="0" collapsed="false">
      <c r="A5179" s="1" t="s">
        <v>15649</v>
      </c>
      <c r="B5179" s="1" t="s">
        <v>4935</v>
      </c>
      <c r="C5179" s="1" t="s">
        <v>1963</v>
      </c>
      <c r="D5179" s="1" t="n">
        <v>2</v>
      </c>
      <c r="E5179" s="16" t="n">
        <v>1494.98</v>
      </c>
      <c r="F5179" s="17" t="n">
        <v>0.05</v>
      </c>
      <c r="G5179" s="16" t="n">
        <v>2840.46</v>
      </c>
      <c r="I5179" s="1" t="str">
        <f aca="false">INDEX(Products!$C$2:$C$51,MATCH(C5179,Products!$A$2:$A$51,0))</f>
        <v>Home &amp; Kitchen</v>
      </c>
      <c r="J5179" s="1" t="str">
        <f aca="false">INDEX(Orders!$E$2:$E$8001,MATCH(B5179,Orders!$A$2:$A$8001,0))</f>
        <v>Cancelled</v>
      </c>
      <c r="K5179" s="1" t="str">
        <f aca="false">LEFT(INDEX(Orders!$C$2:$C$8001,MATCH(B5179,Orders!$A$2:$A$8001,0)),7)</f>
        <v>2025-09</v>
      </c>
    </row>
    <row r="5180" customFormat="false" ht="15" hidden="false" customHeight="true" outlineLevel="0" collapsed="false">
      <c r="A5180" s="1" t="s">
        <v>15650</v>
      </c>
      <c r="B5180" s="1" t="s">
        <v>4935</v>
      </c>
      <c r="C5180" s="1" t="s">
        <v>1953</v>
      </c>
      <c r="D5180" s="1" t="n">
        <v>2</v>
      </c>
      <c r="E5180" s="16" t="n">
        <v>4914.12</v>
      </c>
      <c r="F5180" s="17" t="n">
        <v>0</v>
      </c>
      <c r="G5180" s="16" t="n">
        <v>9828.24</v>
      </c>
      <c r="I5180" s="1" t="str">
        <f aca="false">INDEX(Products!$C$2:$C$51,MATCH(C5180,Products!$A$2:$A$51,0))</f>
        <v>Fashion</v>
      </c>
      <c r="J5180" s="1" t="str">
        <f aca="false">INDEX(Orders!$E$2:$E$8001,MATCH(B5180,Orders!$A$2:$A$8001,0))</f>
        <v>Cancelled</v>
      </c>
      <c r="K5180" s="1" t="str">
        <f aca="false">LEFT(INDEX(Orders!$C$2:$C$8001,MATCH(B5180,Orders!$A$2:$A$8001,0)),7)</f>
        <v>2025-09</v>
      </c>
    </row>
    <row r="5181" customFormat="false" ht="15" hidden="false" customHeight="true" outlineLevel="0" collapsed="false">
      <c r="A5181" s="1" t="s">
        <v>15651</v>
      </c>
      <c r="B5181" s="1" t="s">
        <v>4936</v>
      </c>
      <c r="C5181" s="1" t="s">
        <v>1979</v>
      </c>
      <c r="D5181" s="1" t="n">
        <v>2</v>
      </c>
      <c r="E5181" s="16" t="n">
        <v>623</v>
      </c>
      <c r="F5181" s="17" t="n">
        <v>0.15</v>
      </c>
      <c r="G5181" s="16" t="n">
        <v>1059.1</v>
      </c>
      <c r="I5181" s="1" t="str">
        <f aca="false">INDEX(Products!$C$2:$C$51,MATCH(C5181,Products!$A$2:$A$51,0))</f>
        <v>Beauty &amp; Personal Care</v>
      </c>
      <c r="J5181" s="1" t="str">
        <f aca="false">INDEX(Orders!$E$2:$E$8001,MATCH(B5181,Orders!$A$2:$A$8001,0))</f>
        <v>Delivered</v>
      </c>
      <c r="K5181" s="1" t="str">
        <f aca="false">LEFT(INDEX(Orders!$C$2:$C$8001,MATCH(B5181,Orders!$A$2:$A$8001,0)),7)</f>
        <v>2025-04</v>
      </c>
    </row>
    <row r="5182" customFormat="false" ht="15" hidden="false" customHeight="true" outlineLevel="0" collapsed="false">
      <c r="A5182" s="1" t="s">
        <v>15652</v>
      </c>
      <c r="B5182" s="1" t="s">
        <v>4936</v>
      </c>
      <c r="C5182" s="1" t="s">
        <v>2006</v>
      </c>
      <c r="D5182" s="1" t="n">
        <v>1</v>
      </c>
      <c r="E5182" s="16" t="n">
        <v>482.17</v>
      </c>
      <c r="F5182" s="17" t="n">
        <v>0.1</v>
      </c>
      <c r="G5182" s="16" t="n">
        <v>433.95</v>
      </c>
      <c r="I5182" s="1" t="str">
        <f aca="false">INDEX(Products!$C$2:$C$51,MATCH(C5182,Products!$A$2:$A$51,0))</f>
        <v>Books &amp; Stationery</v>
      </c>
      <c r="J5182" s="1" t="str">
        <f aca="false">INDEX(Orders!$E$2:$E$8001,MATCH(B5182,Orders!$A$2:$A$8001,0))</f>
        <v>Delivered</v>
      </c>
      <c r="K5182" s="1" t="str">
        <f aca="false">LEFT(INDEX(Orders!$C$2:$C$8001,MATCH(B5182,Orders!$A$2:$A$8001,0)),7)</f>
        <v>2025-04</v>
      </c>
    </row>
    <row r="5183" customFormat="false" ht="15" hidden="false" customHeight="true" outlineLevel="0" collapsed="false">
      <c r="A5183" s="1" t="s">
        <v>15653</v>
      </c>
      <c r="B5183" s="1" t="s">
        <v>4936</v>
      </c>
      <c r="C5183" s="1" t="s">
        <v>1940</v>
      </c>
      <c r="D5183" s="1" t="n">
        <v>1</v>
      </c>
      <c r="E5183" s="16" t="n">
        <v>2374.52</v>
      </c>
      <c r="F5183" s="17" t="n">
        <v>0.1</v>
      </c>
      <c r="G5183" s="16" t="n">
        <v>2137.07</v>
      </c>
      <c r="I5183" s="1" t="str">
        <f aca="false">INDEX(Products!$C$2:$C$51,MATCH(C5183,Products!$A$2:$A$51,0))</f>
        <v>Fashion</v>
      </c>
      <c r="J5183" s="1" t="str">
        <f aca="false">INDEX(Orders!$E$2:$E$8001,MATCH(B5183,Orders!$A$2:$A$8001,0))</f>
        <v>Delivered</v>
      </c>
      <c r="K5183" s="1" t="str">
        <f aca="false">LEFT(INDEX(Orders!$C$2:$C$8001,MATCH(B5183,Orders!$A$2:$A$8001,0)),7)</f>
        <v>2025-04</v>
      </c>
    </row>
    <row r="5184" customFormat="false" ht="15" hidden="false" customHeight="true" outlineLevel="0" collapsed="false">
      <c r="A5184" s="1" t="s">
        <v>15654</v>
      </c>
      <c r="B5184" s="1" t="s">
        <v>4936</v>
      </c>
      <c r="C5184" s="1" t="s">
        <v>1953</v>
      </c>
      <c r="D5184" s="1" t="n">
        <v>1</v>
      </c>
      <c r="E5184" s="16" t="n">
        <v>4914.12</v>
      </c>
      <c r="F5184" s="17" t="n">
        <v>0</v>
      </c>
      <c r="G5184" s="16" t="n">
        <v>4914.12</v>
      </c>
      <c r="I5184" s="1" t="str">
        <f aca="false">INDEX(Products!$C$2:$C$51,MATCH(C5184,Products!$A$2:$A$51,0))</f>
        <v>Fashion</v>
      </c>
      <c r="J5184" s="1" t="str">
        <f aca="false">INDEX(Orders!$E$2:$E$8001,MATCH(B5184,Orders!$A$2:$A$8001,0))</f>
        <v>Delivered</v>
      </c>
      <c r="K5184" s="1" t="str">
        <f aca="false">LEFT(INDEX(Orders!$C$2:$C$8001,MATCH(B5184,Orders!$A$2:$A$8001,0)),7)</f>
        <v>2025-04</v>
      </c>
    </row>
    <row r="5185" customFormat="false" ht="15" hidden="false" customHeight="true" outlineLevel="0" collapsed="false">
      <c r="A5185" s="1" t="s">
        <v>15655</v>
      </c>
      <c r="B5185" s="1" t="s">
        <v>4937</v>
      </c>
      <c r="C5185" s="1" t="s">
        <v>2007</v>
      </c>
      <c r="D5185" s="1" t="n">
        <v>1</v>
      </c>
      <c r="E5185" s="16" t="n">
        <v>750.27</v>
      </c>
      <c r="F5185" s="17" t="n">
        <v>0</v>
      </c>
      <c r="G5185" s="16" t="n">
        <v>750.27</v>
      </c>
      <c r="I5185" s="1" t="str">
        <f aca="false">INDEX(Products!$C$2:$C$51,MATCH(C5185,Products!$A$2:$A$51,0))</f>
        <v>Books &amp; Stationery</v>
      </c>
      <c r="J5185" s="1" t="str">
        <f aca="false">INDEX(Orders!$E$2:$E$8001,MATCH(B5185,Orders!$A$2:$A$8001,0))</f>
        <v>Delivered</v>
      </c>
      <c r="K5185" s="1" t="str">
        <f aca="false">LEFT(INDEX(Orders!$C$2:$C$8001,MATCH(B5185,Orders!$A$2:$A$8001,0)),7)</f>
        <v>2025-08</v>
      </c>
    </row>
    <row r="5186" customFormat="false" ht="15" hidden="false" customHeight="true" outlineLevel="0" collapsed="false">
      <c r="A5186" s="1" t="s">
        <v>15656</v>
      </c>
      <c r="B5186" s="1" t="s">
        <v>4938</v>
      </c>
      <c r="C5186" s="1" t="s">
        <v>1937</v>
      </c>
      <c r="D5186" s="1" t="n">
        <v>1</v>
      </c>
      <c r="E5186" s="16" t="n">
        <v>1364.75</v>
      </c>
      <c r="F5186" s="17" t="n">
        <v>0.05</v>
      </c>
      <c r="G5186" s="16" t="n">
        <v>1296.51</v>
      </c>
      <c r="I5186" s="1" t="str">
        <f aca="false">INDEX(Products!$C$2:$C$51,MATCH(C5186,Products!$A$2:$A$51,0))</f>
        <v>Fashion</v>
      </c>
      <c r="J5186" s="1" t="str">
        <f aca="false">INDEX(Orders!$E$2:$E$8001,MATCH(B5186,Orders!$A$2:$A$8001,0))</f>
        <v>Delivered</v>
      </c>
      <c r="K5186" s="1" t="str">
        <f aca="false">LEFT(INDEX(Orders!$C$2:$C$8001,MATCH(B5186,Orders!$A$2:$A$8001,0)),7)</f>
        <v>2025-10</v>
      </c>
    </row>
    <row r="5187" customFormat="false" ht="15" hidden="false" customHeight="true" outlineLevel="0" collapsed="false">
      <c r="A5187" s="1" t="s">
        <v>15657</v>
      </c>
      <c r="B5187" s="1" t="s">
        <v>4938</v>
      </c>
      <c r="C5187" s="1" t="s">
        <v>1990</v>
      </c>
      <c r="D5187" s="1" t="n">
        <v>1</v>
      </c>
      <c r="E5187" s="16" t="n">
        <v>5311.32</v>
      </c>
      <c r="F5187" s="17" t="n">
        <v>0.05</v>
      </c>
      <c r="G5187" s="16" t="n">
        <v>5045.75</v>
      </c>
      <c r="I5187" s="1" t="str">
        <f aca="false">INDEX(Products!$C$2:$C$51,MATCH(C5187,Products!$A$2:$A$51,0))</f>
        <v>Sports &amp; Fitness</v>
      </c>
      <c r="J5187" s="1" t="str">
        <f aca="false">INDEX(Orders!$E$2:$E$8001,MATCH(B5187,Orders!$A$2:$A$8001,0))</f>
        <v>Delivered</v>
      </c>
      <c r="K5187" s="1" t="str">
        <f aca="false">LEFT(INDEX(Orders!$C$2:$C$8001,MATCH(B5187,Orders!$A$2:$A$8001,0)),7)</f>
        <v>2025-10</v>
      </c>
    </row>
    <row r="5188" customFormat="false" ht="15" hidden="false" customHeight="true" outlineLevel="0" collapsed="false">
      <c r="A5188" s="1" t="s">
        <v>15658</v>
      </c>
      <c r="B5188" s="1" t="s">
        <v>4938</v>
      </c>
      <c r="C5188" s="1" t="s">
        <v>1967</v>
      </c>
      <c r="D5188" s="1" t="n">
        <v>2</v>
      </c>
      <c r="E5188" s="16" t="n">
        <v>6822.61</v>
      </c>
      <c r="F5188" s="17" t="n">
        <v>0</v>
      </c>
      <c r="G5188" s="16" t="n">
        <v>13645.22</v>
      </c>
      <c r="I5188" s="1" t="str">
        <f aca="false">INDEX(Products!$C$2:$C$51,MATCH(C5188,Products!$A$2:$A$51,0))</f>
        <v>Home &amp; Kitchen</v>
      </c>
      <c r="J5188" s="1" t="str">
        <f aca="false">INDEX(Orders!$E$2:$E$8001,MATCH(B5188,Orders!$A$2:$A$8001,0))</f>
        <v>Delivered</v>
      </c>
      <c r="K5188" s="1" t="str">
        <f aca="false">LEFT(INDEX(Orders!$C$2:$C$8001,MATCH(B5188,Orders!$A$2:$A$8001,0)),7)</f>
        <v>2025-10</v>
      </c>
    </row>
    <row r="5189" customFormat="false" ht="15" hidden="false" customHeight="true" outlineLevel="0" collapsed="false">
      <c r="A5189" s="1" t="s">
        <v>15659</v>
      </c>
      <c r="B5189" s="1" t="s">
        <v>4938</v>
      </c>
      <c r="C5189" s="1" t="s">
        <v>2006</v>
      </c>
      <c r="D5189" s="1" t="n">
        <v>1</v>
      </c>
      <c r="E5189" s="16" t="n">
        <v>482.17</v>
      </c>
      <c r="F5189" s="17" t="n">
        <v>0</v>
      </c>
      <c r="G5189" s="16" t="n">
        <v>482.17</v>
      </c>
      <c r="I5189" s="1" t="str">
        <f aca="false">INDEX(Products!$C$2:$C$51,MATCH(C5189,Products!$A$2:$A$51,0))</f>
        <v>Books &amp; Stationery</v>
      </c>
      <c r="J5189" s="1" t="str">
        <f aca="false">INDEX(Orders!$E$2:$E$8001,MATCH(B5189,Orders!$A$2:$A$8001,0))</f>
        <v>Delivered</v>
      </c>
      <c r="K5189" s="1" t="str">
        <f aca="false">LEFT(INDEX(Orders!$C$2:$C$8001,MATCH(B5189,Orders!$A$2:$A$8001,0)),7)</f>
        <v>2025-10</v>
      </c>
    </row>
    <row r="5190" customFormat="false" ht="15" hidden="false" customHeight="true" outlineLevel="0" collapsed="false">
      <c r="A5190" s="1" t="s">
        <v>15660</v>
      </c>
      <c r="B5190" s="1" t="s">
        <v>4938</v>
      </c>
      <c r="C5190" s="1" t="s">
        <v>2002</v>
      </c>
      <c r="D5190" s="1" t="n">
        <v>3</v>
      </c>
      <c r="E5190" s="16" t="n">
        <v>392.75</v>
      </c>
      <c r="F5190" s="17" t="n">
        <v>0</v>
      </c>
      <c r="G5190" s="16" t="n">
        <v>1178.25</v>
      </c>
      <c r="I5190" s="1" t="str">
        <f aca="false">INDEX(Products!$C$2:$C$51,MATCH(C5190,Products!$A$2:$A$51,0))</f>
        <v>Books &amp; Stationery</v>
      </c>
      <c r="J5190" s="1" t="str">
        <f aca="false">INDEX(Orders!$E$2:$E$8001,MATCH(B5190,Orders!$A$2:$A$8001,0))</f>
        <v>Delivered</v>
      </c>
      <c r="K5190" s="1" t="str">
        <f aca="false">LEFT(INDEX(Orders!$C$2:$C$8001,MATCH(B5190,Orders!$A$2:$A$8001,0)),7)</f>
        <v>2025-10</v>
      </c>
    </row>
    <row r="5191" customFormat="false" ht="15" hidden="false" customHeight="true" outlineLevel="0" collapsed="false">
      <c r="A5191" s="1" t="s">
        <v>15661</v>
      </c>
      <c r="B5191" s="1" t="s">
        <v>4939</v>
      </c>
      <c r="C5191" s="1" t="s">
        <v>2000</v>
      </c>
      <c r="D5191" s="1" t="n">
        <v>1</v>
      </c>
      <c r="E5191" s="16" t="n">
        <v>425.08</v>
      </c>
      <c r="F5191" s="17" t="n">
        <v>0.1</v>
      </c>
      <c r="G5191" s="16" t="n">
        <v>382.57</v>
      </c>
      <c r="I5191" s="1" t="str">
        <f aca="false">INDEX(Products!$C$2:$C$51,MATCH(C5191,Products!$A$2:$A$51,0))</f>
        <v>Books &amp; Stationery</v>
      </c>
      <c r="J5191" s="1" t="str">
        <f aca="false">INDEX(Orders!$E$2:$E$8001,MATCH(B5191,Orders!$A$2:$A$8001,0))</f>
        <v>Delivered</v>
      </c>
      <c r="K5191" s="1" t="str">
        <f aca="false">LEFT(INDEX(Orders!$C$2:$C$8001,MATCH(B5191,Orders!$A$2:$A$8001,0)),7)</f>
        <v>2024-12</v>
      </c>
    </row>
    <row r="5192" customFormat="false" ht="15" hidden="false" customHeight="true" outlineLevel="0" collapsed="false">
      <c r="A5192" s="1" t="s">
        <v>15662</v>
      </c>
      <c r="B5192" s="1" t="s">
        <v>4940</v>
      </c>
      <c r="C5192" s="1" t="s">
        <v>1937</v>
      </c>
      <c r="D5192" s="1" t="n">
        <v>1</v>
      </c>
      <c r="E5192" s="16" t="n">
        <v>1364.75</v>
      </c>
      <c r="F5192" s="17" t="n">
        <v>0.05</v>
      </c>
      <c r="G5192" s="16" t="n">
        <v>1296.51</v>
      </c>
      <c r="I5192" s="1" t="str">
        <f aca="false">INDEX(Products!$C$2:$C$51,MATCH(C5192,Products!$A$2:$A$51,0))</f>
        <v>Fashion</v>
      </c>
      <c r="J5192" s="1" t="str">
        <f aca="false">INDEX(Orders!$E$2:$E$8001,MATCH(B5192,Orders!$A$2:$A$8001,0))</f>
        <v>Delivered</v>
      </c>
      <c r="K5192" s="1" t="str">
        <f aca="false">LEFT(INDEX(Orders!$C$2:$C$8001,MATCH(B5192,Orders!$A$2:$A$8001,0)),7)</f>
        <v>2024-11</v>
      </c>
    </row>
    <row r="5193" customFormat="false" ht="15" hidden="false" customHeight="true" outlineLevel="0" collapsed="false">
      <c r="A5193" s="1" t="s">
        <v>15663</v>
      </c>
      <c r="B5193" s="1" t="s">
        <v>4941</v>
      </c>
      <c r="C5193" s="1" t="s">
        <v>1930</v>
      </c>
      <c r="D5193" s="1" t="n">
        <v>3</v>
      </c>
      <c r="E5193" s="16" t="n">
        <v>2398.35</v>
      </c>
      <c r="F5193" s="17" t="n">
        <v>0.05</v>
      </c>
      <c r="G5193" s="16" t="n">
        <v>6835.3</v>
      </c>
      <c r="I5193" s="1" t="str">
        <f aca="false">INDEX(Products!$C$2:$C$51,MATCH(C5193,Products!$A$2:$A$51,0))</f>
        <v>Electronics</v>
      </c>
      <c r="J5193" s="1" t="str">
        <f aca="false">INDEX(Orders!$E$2:$E$8001,MATCH(B5193,Orders!$A$2:$A$8001,0))</f>
        <v>Delivered</v>
      </c>
      <c r="K5193" s="1" t="str">
        <f aca="false">LEFT(INDEX(Orders!$C$2:$C$8001,MATCH(B5193,Orders!$A$2:$A$8001,0)),7)</f>
        <v>2025-11</v>
      </c>
    </row>
    <row r="5194" customFormat="false" ht="15" hidden="false" customHeight="true" outlineLevel="0" collapsed="false">
      <c r="A5194" s="1" t="s">
        <v>15664</v>
      </c>
      <c r="B5194" s="1" t="s">
        <v>4941</v>
      </c>
      <c r="C5194" s="1" t="s">
        <v>1988</v>
      </c>
      <c r="D5194" s="1" t="n">
        <v>2</v>
      </c>
      <c r="E5194" s="16" t="n">
        <v>681.07</v>
      </c>
      <c r="F5194" s="17" t="n">
        <v>0</v>
      </c>
      <c r="G5194" s="16" t="n">
        <v>1362.14</v>
      </c>
      <c r="I5194" s="1" t="str">
        <f aca="false">INDEX(Products!$C$2:$C$51,MATCH(C5194,Products!$A$2:$A$51,0))</f>
        <v>Sports &amp; Fitness</v>
      </c>
      <c r="J5194" s="1" t="str">
        <f aca="false">INDEX(Orders!$E$2:$E$8001,MATCH(B5194,Orders!$A$2:$A$8001,0))</f>
        <v>Delivered</v>
      </c>
      <c r="K5194" s="1" t="str">
        <f aca="false">LEFT(INDEX(Orders!$C$2:$C$8001,MATCH(B5194,Orders!$A$2:$A$8001,0)),7)</f>
        <v>2025-11</v>
      </c>
    </row>
    <row r="5195" customFormat="false" ht="15" hidden="false" customHeight="true" outlineLevel="0" collapsed="false">
      <c r="A5195" s="1" t="s">
        <v>15665</v>
      </c>
      <c r="B5195" s="1" t="s">
        <v>4941</v>
      </c>
      <c r="C5195" s="1" t="s">
        <v>1975</v>
      </c>
      <c r="D5195" s="1" t="n">
        <v>1</v>
      </c>
      <c r="E5195" s="16" t="n">
        <v>862.99</v>
      </c>
      <c r="F5195" s="17" t="n">
        <v>0</v>
      </c>
      <c r="G5195" s="16" t="n">
        <v>862.99</v>
      </c>
      <c r="I5195" s="1" t="str">
        <f aca="false">INDEX(Products!$C$2:$C$51,MATCH(C5195,Products!$A$2:$A$51,0))</f>
        <v>Beauty &amp; Personal Care</v>
      </c>
      <c r="J5195" s="1" t="str">
        <f aca="false">INDEX(Orders!$E$2:$E$8001,MATCH(B5195,Orders!$A$2:$A$8001,0))</f>
        <v>Delivered</v>
      </c>
      <c r="K5195" s="1" t="str">
        <f aca="false">LEFT(INDEX(Orders!$C$2:$C$8001,MATCH(B5195,Orders!$A$2:$A$8001,0)),7)</f>
        <v>2025-11</v>
      </c>
    </row>
    <row r="5196" customFormat="false" ht="15" hidden="false" customHeight="true" outlineLevel="0" collapsed="false">
      <c r="A5196" s="1" t="s">
        <v>15666</v>
      </c>
      <c r="B5196" s="1" t="s">
        <v>4942</v>
      </c>
      <c r="C5196" s="1" t="s">
        <v>1930</v>
      </c>
      <c r="D5196" s="1" t="n">
        <v>1</v>
      </c>
      <c r="E5196" s="16" t="n">
        <v>2398.35</v>
      </c>
      <c r="F5196" s="17" t="n">
        <v>0</v>
      </c>
      <c r="G5196" s="16" t="n">
        <v>2398.35</v>
      </c>
      <c r="I5196" s="1" t="str">
        <f aca="false">INDEX(Products!$C$2:$C$51,MATCH(C5196,Products!$A$2:$A$51,0))</f>
        <v>Electronics</v>
      </c>
      <c r="J5196" s="1" t="str">
        <f aca="false">INDEX(Orders!$E$2:$E$8001,MATCH(B5196,Orders!$A$2:$A$8001,0))</f>
        <v>Delivered</v>
      </c>
      <c r="K5196" s="1" t="str">
        <f aca="false">LEFT(INDEX(Orders!$C$2:$C$8001,MATCH(B5196,Orders!$A$2:$A$8001,0)),7)</f>
        <v>2025-11</v>
      </c>
    </row>
    <row r="5197" customFormat="false" ht="15" hidden="false" customHeight="true" outlineLevel="0" collapsed="false">
      <c r="A5197" s="1" t="s">
        <v>15667</v>
      </c>
      <c r="B5197" s="1" t="s">
        <v>4942</v>
      </c>
      <c r="C5197" s="1" t="s">
        <v>1953</v>
      </c>
      <c r="D5197" s="1" t="n">
        <v>2</v>
      </c>
      <c r="E5197" s="16" t="n">
        <v>4914.12</v>
      </c>
      <c r="F5197" s="17" t="n">
        <v>0</v>
      </c>
      <c r="G5197" s="16" t="n">
        <v>9828.24</v>
      </c>
      <c r="I5197" s="1" t="str">
        <f aca="false">INDEX(Products!$C$2:$C$51,MATCH(C5197,Products!$A$2:$A$51,0))</f>
        <v>Fashion</v>
      </c>
      <c r="J5197" s="1" t="str">
        <f aca="false">INDEX(Orders!$E$2:$E$8001,MATCH(B5197,Orders!$A$2:$A$8001,0))</f>
        <v>Delivered</v>
      </c>
      <c r="K5197" s="1" t="str">
        <f aca="false">LEFT(INDEX(Orders!$C$2:$C$8001,MATCH(B5197,Orders!$A$2:$A$8001,0)),7)</f>
        <v>2025-11</v>
      </c>
    </row>
    <row r="5198" customFormat="false" ht="15" hidden="false" customHeight="true" outlineLevel="0" collapsed="false">
      <c r="A5198" s="1" t="s">
        <v>15668</v>
      </c>
      <c r="B5198" s="1" t="s">
        <v>4943</v>
      </c>
      <c r="C5198" s="1" t="s">
        <v>1930</v>
      </c>
      <c r="D5198" s="1" t="n">
        <v>2</v>
      </c>
      <c r="E5198" s="16" t="n">
        <v>2398.35</v>
      </c>
      <c r="F5198" s="17" t="n">
        <v>0.05</v>
      </c>
      <c r="G5198" s="16" t="n">
        <v>4556.86</v>
      </c>
      <c r="I5198" s="1" t="str">
        <f aca="false">INDEX(Products!$C$2:$C$51,MATCH(C5198,Products!$A$2:$A$51,0))</f>
        <v>Electronics</v>
      </c>
      <c r="J5198" s="1" t="str">
        <f aca="false">INDEX(Orders!$E$2:$E$8001,MATCH(B5198,Orders!$A$2:$A$8001,0))</f>
        <v>Returned</v>
      </c>
      <c r="K5198" s="1" t="str">
        <f aca="false">LEFT(INDEX(Orders!$C$2:$C$8001,MATCH(B5198,Orders!$A$2:$A$8001,0)),7)</f>
        <v>2024-12</v>
      </c>
    </row>
    <row r="5199" customFormat="false" ht="15" hidden="false" customHeight="true" outlineLevel="0" collapsed="false">
      <c r="A5199" s="1" t="s">
        <v>15669</v>
      </c>
      <c r="B5199" s="1" t="s">
        <v>4943</v>
      </c>
      <c r="C5199" s="1" t="s">
        <v>1997</v>
      </c>
      <c r="D5199" s="1" t="n">
        <v>2</v>
      </c>
      <c r="E5199" s="16" t="n">
        <v>311.15</v>
      </c>
      <c r="F5199" s="17" t="n">
        <v>0</v>
      </c>
      <c r="G5199" s="16" t="n">
        <v>622.3</v>
      </c>
      <c r="I5199" s="1" t="str">
        <f aca="false">INDEX(Products!$C$2:$C$51,MATCH(C5199,Products!$A$2:$A$51,0))</f>
        <v>Sports &amp; Fitness</v>
      </c>
      <c r="J5199" s="1" t="str">
        <f aca="false">INDEX(Orders!$E$2:$E$8001,MATCH(B5199,Orders!$A$2:$A$8001,0))</f>
        <v>Returned</v>
      </c>
      <c r="K5199" s="1" t="str">
        <f aca="false">LEFT(INDEX(Orders!$C$2:$C$8001,MATCH(B5199,Orders!$A$2:$A$8001,0)),7)</f>
        <v>2024-12</v>
      </c>
    </row>
    <row r="5200" customFormat="false" ht="15" hidden="false" customHeight="true" outlineLevel="0" collapsed="false">
      <c r="A5200" s="1" t="s">
        <v>15670</v>
      </c>
      <c r="B5200" s="1" t="s">
        <v>4944</v>
      </c>
      <c r="C5200" s="1" t="s">
        <v>1933</v>
      </c>
      <c r="D5200" s="1" t="n">
        <v>1</v>
      </c>
      <c r="E5200" s="16" t="n">
        <v>7194.38</v>
      </c>
      <c r="F5200" s="17" t="n">
        <v>0</v>
      </c>
      <c r="G5200" s="16" t="n">
        <v>7194.38</v>
      </c>
      <c r="I5200" s="1" t="str">
        <f aca="false">INDEX(Products!$C$2:$C$51,MATCH(C5200,Products!$A$2:$A$51,0))</f>
        <v>Electronics</v>
      </c>
      <c r="J5200" s="1" t="str">
        <f aca="false">INDEX(Orders!$E$2:$E$8001,MATCH(B5200,Orders!$A$2:$A$8001,0))</f>
        <v>Delivered</v>
      </c>
      <c r="K5200" s="1" t="str">
        <f aca="false">LEFT(INDEX(Orders!$C$2:$C$8001,MATCH(B5200,Orders!$A$2:$A$8001,0)),7)</f>
        <v>2025-03</v>
      </c>
    </row>
    <row r="5201" customFormat="false" ht="15" hidden="false" customHeight="true" outlineLevel="0" collapsed="false">
      <c r="A5201" s="1" t="s">
        <v>15671</v>
      </c>
      <c r="B5201" s="1" t="s">
        <v>4944</v>
      </c>
      <c r="C5201" s="1" t="s">
        <v>1930</v>
      </c>
      <c r="D5201" s="1" t="n">
        <v>3</v>
      </c>
      <c r="E5201" s="16" t="n">
        <v>2398.35</v>
      </c>
      <c r="F5201" s="17" t="n">
        <v>0</v>
      </c>
      <c r="G5201" s="16" t="n">
        <v>7195.05</v>
      </c>
      <c r="I5201" s="1" t="str">
        <f aca="false">INDEX(Products!$C$2:$C$51,MATCH(C5201,Products!$A$2:$A$51,0))</f>
        <v>Electronics</v>
      </c>
      <c r="J5201" s="1" t="str">
        <f aca="false">INDEX(Orders!$E$2:$E$8001,MATCH(B5201,Orders!$A$2:$A$8001,0))</f>
        <v>Delivered</v>
      </c>
      <c r="K5201" s="1" t="str">
        <f aca="false">LEFT(INDEX(Orders!$C$2:$C$8001,MATCH(B5201,Orders!$A$2:$A$8001,0)),7)</f>
        <v>2025-03</v>
      </c>
    </row>
    <row r="5202" customFormat="false" ht="15" hidden="false" customHeight="true" outlineLevel="0" collapsed="false">
      <c r="A5202" s="1" t="s">
        <v>15672</v>
      </c>
      <c r="B5202" s="1" t="s">
        <v>4944</v>
      </c>
      <c r="C5202" s="1" t="s">
        <v>1961</v>
      </c>
      <c r="D5202" s="1" t="n">
        <v>1</v>
      </c>
      <c r="E5202" s="16" t="n">
        <v>3493.68</v>
      </c>
      <c r="F5202" s="17" t="n">
        <v>0</v>
      </c>
      <c r="G5202" s="16" t="n">
        <v>3493.68</v>
      </c>
      <c r="I5202" s="1" t="str">
        <f aca="false">INDEX(Products!$C$2:$C$51,MATCH(C5202,Products!$A$2:$A$51,0))</f>
        <v>Home &amp; Kitchen</v>
      </c>
      <c r="J5202" s="1" t="str">
        <f aca="false">INDEX(Orders!$E$2:$E$8001,MATCH(B5202,Orders!$A$2:$A$8001,0))</f>
        <v>Delivered</v>
      </c>
      <c r="K5202" s="1" t="str">
        <f aca="false">LEFT(INDEX(Orders!$C$2:$C$8001,MATCH(B5202,Orders!$A$2:$A$8001,0)),7)</f>
        <v>2025-03</v>
      </c>
    </row>
    <row r="5203" customFormat="false" ht="15" hidden="false" customHeight="true" outlineLevel="0" collapsed="false">
      <c r="A5203" s="1" t="s">
        <v>15673</v>
      </c>
      <c r="B5203" s="1" t="s">
        <v>4945</v>
      </c>
      <c r="C5203" s="1" t="s">
        <v>1930</v>
      </c>
      <c r="D5203" s="1" t="n">
        <v>1</v>
      </c>
      <c r="E5203" s="16" t="n">
        <v>2398.35</v>
      </c>
      <c r="F5203" s="17" t="n">
        <v>0.15</v>
      </c>
      <c r="G5203" s="16" t="n">
        <v>2038.6</v>
      </c>
      <c r="I5203" s="1" t="str">
        <f aca="false">INDEX(Products!$C$2:$C$51,MATCH(C5203,Products!$A$2:$A$51,0))</f>
        <v>Electronics</v>
      </c>
      <c r="J5203" s="1" t="str">
        <f aca="false">INDEX(Orders!$E$2:$E$8001,MATCH(B5203,Orders!$A$2:$A$8001,0))</f>
        <v>Delivered</v>
      </c>
      <c r="K5203" s="1" t="str">
        <f aca="false">LEFT(INDEX(Orders!$C$2:$C$8001,MATCH(B5203,Orders!$A$2:$A$8001,0)),7)</f>
        <v>2025-07</v>
      </c>
    </row>
    <row r="5204" customFormat="false" ht="15" hidden="false" customHeight="true" outlineLevel="0" collapsed="false">
      <c r="A5204" s="1" t="s">
        <v>15674</v>
      </c>
      <c r="B5204" s="1" t="s">
        <v>4946</v>
      </c>
      <c r="C5204" s="1" t="s">
        <v>2006</v>
      </c>
      <c r="D5204" s="1" t="n">
        <v>1</v>
      </c>
      <c r="E5204" s="16" t="n">
        <v>482.17</v>
      </c>
      <c r="F5204" s="17" t="n">
        <v>0.05</v>
      </c>
      <c r="G5204" s="16" t="n">
        <v>458.06</v>
      </c>
      <c r="I5204" s="1" t="str">
        <f aca="false">INDEX(Products!$C$2:$C$51,MATCH(C5204,Products!$A$2:$A$51,0))</f>
        <v>Books &amp; Stationery</v>
      </c>
      <c r="J5204" s="1" t="str">
        <f aca="false">INDEX(Orders!$E$2:$E$8001,MATCH(B5204,Orders!$A$2:$A$8001,0))</f>
        <v>Delivered</v>
      </c>
      <c r="K5204" s="1" t="str">
        <f aca="false">LEFT(INDEX(Orders!$C$2:$C$8001,MATCH(B5204,Orders!$A$2:$A$8001,0)),7)</f>
        <v>2025-06</v>
      </c>
    </row>
    <row r="5205" customFormat="false" ht="15" hidden="false" customHeight="true" outlineLevel="0" collapsed="false">
      <c r="A5205" s="1" t="s">
        <v>15675</v>
      </c>
      <c r="B5205" s="1" t="s">
        <v>4947</v>
      </c>
      <c r="C5205" s="1" t="s">
        <v>1930</v>
      </c>
      <c r="D5205" s="1" t="n">
        <v>1</v>
      </c>
      <c r="E5205" s="16" t="n">
        <v>2398.35</v>
      </c>
      <c r="F5205" s="17" t="n">
        <v>0</v>
      </c>
      <c r="G5205" s="16" t="n">
        <v>2398.35</v>
      </c>
      <c r="I5205" s="1" t="str">
        <f aca="false">INDEX(Products!$C$2:$C$51,MATCH(C5205,Products!$A$2:$A$51,0))</f>
        <v>Electronics</v>
      </c>
      <c r="J5205" s="1" t="str">
        <f aca="false">INDEX(Orders!$E$2:$E$8001,MATCH(B5205,Orders!$A$2:$A$8001,0))</f>
        <v>Returned</v>
      </c>
      <c r="K5205" s="1" t="str">
        <f aca="false">LEFT(INDEX(Orders!$C$2:$C$8001,MATCH(B5205,Orders!$A$2:$A$8001,0)),7)</f>
        <v>2025-06</v>
      </c>
    </row>
    <row r="5206" customFormat="false" ht="15" hidden="false" customHeight="true" outlineLevel="0" collapsed="false">
      <c r="A5206" s="1" t="s">
        <v>15676</v>
      </c>
      <c r="B5206" s="1" t="s">
        <v>4948</v>
      </c>
      <c r="C5206" s="1" t="s">
        <v>1990</v>
      </c>
      <c r="D5206" s="1" t="n">
        <v>1</v>
      </c>
      <c r="E5206" s="16" t="n">
        <v>5311.32</v>
      </c>
      <c r="F5206" s="17" t="n">
        <v>0.05</v>
      </c>
      <c r="G5206" s="16" t="n">
        <v>5045.75</v>
      </c>
      <c r="I5206" s="1" t="str">
        <f aca="false">INDEX(Products!$C$2:$C$51,MATCH(C5206,Products!$A$2:$A$51,0))</f>
        <v>Sports &amp; Fitness</v>
      </c>
      <c r="J5206" s="1" t="str">
        <f aca="false">INDEX(Orders!$E$2:$E$8001,MATCH(B5206,Orders!$A$2:$A$8001,0))</f>
        <v>Delivered</v>
      </c>
      <c r="K5206" s="1" t="str">
        <f aca="false">LEFT(INDEX(Orders!$C$2:$C$8001,MATCH(B5206,Orders!$A$2:$A$8001,0)),7)</f>
        <v>2024-11</v>
      </c>
    </row>
    <row r="5207" customFormat="false" ht="15" hidden="false" customHeight="true" outlineLevel="0" collapsed="false">
      <c r="A5207" s="1" t="s">
        <v>15677</v>
      </c>
      <c r="B5207" s="1" t="s">
        <v>4949</v>
      </c>
      <c r="C5207" s="1" t="s">
        <v>1976</v>
      </c>
      <c r="D5207" s="1" t="n">
        <v>1</v>
      </c>
      <c r="E5207" s="16" t="n">
        <v>1603.35</v>
      </c>
      <c r="F5207" s="17" t="n">
        <v>0.05</v>
      </c>
      <c r="G5207" s="16" t="n">
        <v>1523.18</v>
      </c>
      <c r="I5207" s="1" t="str">
        <f aca="false">INDEX(Products!$C$2:$C$51,MATCH(C5207,Products!$A$2:$A$51,0))</f>
        <v>Beauty &amp; Personal Care</v>
      </c>
      <c r="J5207" s="1" t="str">
        <f aca="false">INDEX(Orders!$E$2:$E$8001,MATCH(B5207,Orders!$A$2:$A$8001,0))</f>
        <v>Delivered</v>
      </c>
      <c r="K5207" s="1" t="str">
        <f aca="false">LEFT(INDEX(Orders!$C$2:$C$8001,MATCH(B5207,Orders!$A$2:$A$8001,0)),7)</f>
        <v>2025-09</v>
      </c>
    </row>
    <row r="5208" customFormat="false" ht="15" hidden="false" customHeight="true" outlineLevel="0" collapsed="false">
      <c r="A5208" s="1" t="s">
        <v>15678</v>
      </c>
      <c r="B5208" s="1" t="s">
        <v>4949</v>
      </c>
      <c r="C5208" s="1" t="s">
        <v>1940</v>
      </c>
      <c r="D5208" s="1" t="n">
        <v>1</v>
      </c>
      <c r="E5208" s="16" t="n">
        <v>2374.52</v>
      </c>
      <c r="F5208" s="17" t="n">
        <v>0</v>
      </c>
      <c r="G5208" s="16" t="n">
        <v>2374.52</v>
      </c>
      <c r="I5208" s="1" t="str">
        <f aca="false">INDEX(Products!$C$2:$C$51,MATCH(C5208,Products!$A$2:$A$51,0))</f>
        <v>Fashion</v>
      </c>
      <c r="J5208" s="1" t="str">
        <f aca="false">INDEX(Orders!$E$2:$E$8001,MATCH(B5208,Orders!$A$2:$A$8001,0))</f>
        <v>Delivered</v>
      </c>
      <c r="K5208" s="1" t="str">
        <f aca="false">LEFT(INDEX(Orders!$C$2:$C$8001,MATCH(B5208,Orders!$A$2:$A$8001,0)),7)</f>
        <v>2025-09</v>
      </c>
    </row>
    <row r="5209" customFormat="false" ht="15" hidden="false" customHeight="true" outlineLevel="0" collapsed="false">
      <c r="A5209" s="1" t="s">
        <v>15679</v>
      </c>
      <c r="B5209" s="1" t="s">
        <v>4949</v>
      </c>
      <c r="C5209" s="1" t="s">
        <v>2006</v>
      </c>
      <c r="D5209" s="1" t="n">
        <v>1</v>
      </c>
      <c r="E5209" s="16" t="n">
        <v>482.17</v>
      </c>
      <c r="F5209" s="17" t="n">
        <v>0.15</v>
      </c>
      <c r="G5209" s="16" t="n">
        <v>409.84</v>
      </c>
      <c r="I5209" s="1" t="str">
        <f aca="false">INDEX(Products!$C$2:$C$51,MATCH(C5209,Products!$A$2:$A$51,0))</f>
        <v>Books &amp; Stationery</v>
      </c>
      <c r="J5209" s="1" t="str">
        <f aca="false">INDEX(Orders!$E$2:$E$8001,MATCH(B5209,Orders!$A$2:$A$8001,0))</f>
        <v>Delivered</v>
      </c>
      <c r="K5209" s="1" t="str">
        <f aca="false">LEFT(INDEX(Orders!$C$2:$C$8001,MATCH(B5209,Orders!$A$2:$A$8001,0)),7)</f>
        <v>2025-09</v>
      </c>
    </row>
    <row r="5210" customFormat="false" ht="15" hidden="false" customHeight="true" outlineLevel="0" collapsed="false">
      <c r="A5210" s="1" t="s">
        <v>15680</v>
      </c>
      <c r="B5210" s="1" t="s">
        <v>4950</v>
      </c>
      <c r="C5210" s="1" t="s">
        <v>1965</v>
      </c>
      <c r="D5210" s="1" t="n">
        <v>2</v>
      </c>
      <c r="E5210" s="16" t="n">
        <v>1145.07</v>
      </c>
      <c r="F5210" s="17" t="n">
        <v>0.15</v>
      </c>
      <c r="G5210" s="16" t="n">
        <v>1946.62</v>
      </c>
      <c r="I5210" s="1" t="str">
        <f aca="false">INDEX(Products!$C$2:$C$51,MATCH(C5210,Products!$A$2:$A$51,0))</f>
        <v>Home &amp; Kitchen</v>
      </c>
      <c r="J5210" s="1" t="str">
        <f aca="false">INDEX(Orders!$E$2:$E$8001,MATCH(B5210,Orders!$A$2:$A$8001,0))</f>
        <v>Delivered</v>
      </c>
      <c r="K5210" s="1" t="str">
        <f aca="false">LEFT(INDEX(Orders!$C$2:$C$8001,MATCH(B5210,Orders!$A$2:$A$8001,0)),7)</f>
        <v>2025-06</v>
      </c>
    </row>
    <row r="5211" customFormat="false" ht="15" hidden="false" customHeight="true" outlineLevel="0" collapsed="false">
      <c r="A5211" s="1" t="s">
        <v>15681</v>
      </c>
      <c r="B5211" s="1" t="s">
        <v>4950</v>
      </c>
      <c r="C5211" s="1" t="s">
        <v>1930</v>
      </c>
      <c r="D5211" s="1" t="n">
        <v>1</v>
      </c>
      <c r="E5211" s="16" t="n">
        <v>2398.35</v>
      </c>
      <c r="F5211" s="17" t="n">
        <v>0</v>
      </c>
      <c r="G5211" s="16" t="n">
        <v>2398.35</v>
      </c>
      <c r="I5211" s="1" t="str">
        <f aca="false">INDEX(Products!$C$2:$C$51,MATCH(C5211,Products!$A$2:$A$51,0))</f>
        <v>Electronics</v>
      </c>
      <c r="J5211" s="1" t="str">
        <f aca="false">INDEX(Orders!$E$2:$E$8001,MATCH(B5211,Orders!$A$2:$A$8001,0))</f>
        <v>Delivered</v>
      </c>
      <c r="K5211" s="1" t="str">
        <f aca="false">LEFT(INDEX(Orders!$C$2:$C$8001,MATCH(B5211,Orders!$A$2:$A$8001,0)),7)</f>
        <v>2025-06</v>
      </c>
    </row>
    <row r="5212" customFormat="false" ht="15" hidden="false" customHeight="true" outlineLevel="0" collapsed="false">
      <c r="A5212" s="1" t="s">
        <v>15682</v>
      </c>
      <c r="B5212" s="1" t="s">
        <v>4951</v>
      </c>
      <c r="C5212" s="1" t="s">
        <v>1930</v>
      </c>
      <c r="D5212" s="1" t="n">
        <v>1</v>
      </c>
      <c r="E5212" s="16" t="n">
        <v>2398.35</v>
      </c>
      <c r="F5212" s="17" t="n">
        <v>0.05</v>
      </c>
      <c r="G5212" s="16" t="n">
        <v>2278.43</v>
      </c>
      <c r="I5212" s="1" t="str">
        <f aca="false">INDEX(Products!$C$2:$C$51,MATCH(C5212,Products!$A$2:$A$51,0))</f>
        <v>Electronics</v>
      </c>
      <c r="J5212" s="1" t="str">
        <f aca="false">INDEX(Orders!$E$2:$E$8001,MATCH(B5212,Orders!$A$2:$A$8001,0))</f>
        <v>Delivered</v>
      </c>
      <c r="K5212" s="1" t="str">
        <f aca="false">LEFT(INDEX(Orders!$C$2:$C$8001,MATCH(B5212,Orders!$A$2:$A$8001,0)),7)</f>
        <v>2024-11</v>
      </c>
    </row>
    <row r="5213" customFormat="false" ht="15" hidden="false" customHeight="true" outlineLevel="0" collapsed="false">
      <c r="A5213" s="1" t="s">
        <v>15683</v>
      </c>
      <c r="B5213" s="1" t="s">
        <v>4952</v>
      </c>
      <c r="C5213" s="1" t="s">
        <v>1977</v>
      </c>
      <c r="D5213" s="1" t="n">
        <v>1</v>
      </c>
      <c r="E5213" s="16" t="n">
        <v>2386.05</v>
      </c>
      <c r="F5213" s="17" t="n">
        <v>0.05</v>
      </c>
      <c r="G5213" s="16" t="n">
        <v>2266.75</v>
      </c>
      <c r="I5213" s="1" t="str">
        <f aca="false">INDEX(Products!$C$2:$C$51,MATCH(C5213,Products!$A$2:$A$51,0))</f>
        <v>Beauty &amp; Personal Care</v>
      </c>
      <c r="J5213" s="1" t="str">
        <f aca="false">INDEX(Orders!$E$2:$E$8001,MATCH(B5213,Orders!$A$2:$A$8001,0))</f>
        <v>Delivered</v>
      </c>
      <c r="K5213" s="1" t="str">
        <f aca="false">LEFT(INDEX(Orders!$C$2:$C$8001,MATCH(B5213,Orders!$A$2:$A$8001,0)),7)</f>
        <v>2024-07</v>
      </c>
    </row>
    <row r="5214" customFormat="false" ht="15" hidden="false" customHeight="true" outlineLevel="0" collapsed="false">
      <c r="A5214" s="1" t="s">
        <v>15684</v>
      </c>
      <c r="B5214" s="1" t="s">
        <v>4952</v>
      </c>
      <c r="C5214" s="1" t="s">
        <v>1975</v>
      </c>
      <c r="D5214" s="1" t="n">
        <v>2</v>
      </c>
      <c r="E5214" s="16" t="n">
        <v>862.99</v>
      </c>
      <c r="F5214" s="17" t="n">
        <v>0</v>
      </c>
      <c r="G5214" s="16" t="n">
        <v>1725.98</v>
      </c>
      <c r="I5214" s="1" t="str">
        <f aca="false">INDEX(Products!$C$2:$C$51,MATCH(C5214,Products!$A$2:$A$51,0))</f>
        <v>Beauty &amp; Personal Care</v>
      </c>
      <c r="J5214" s="1" t="str">
        <f aca="false">INDEX(Orders!$E$2:$E$8001,MATCH(B5214,Orders!$A$2:$A$8001,0))</f>
        <v>Delivered</v>
      </c>
      <c r="K5214" s="1" t="str">
        <f aca="false">LEFT(INDEX(Orders!$C$2:$C$8001,MATCH(B5214,Orders!$A$2:$A$8001,0)),7)</f>
        <v>2024-07</v>
      </c>
    </row>
    <row r="5215" customFormat="false" ht="15" hidden="false" customHeight="true" outlineLevel="0" collapsed="false">
      <c r="A5215" s="1" t="s">
        <v>15685</v>
      </c>
      <c r="B5215" s="1" t="s">
        <v>4952</v>
      </c>
      <c r="C5215" s="1" t="s">
        <v>1997</v>
      </c>
      <c r="D5215" s="1" t="n">
        <v>1</v>
      </c>
      <c r="E5215" s="16" t="n">
        <v>311.15</v>
      </c>
      <c r="F5215" s="17" t="n">
        <v>0</v>
      </c>
      <c r="G5215" s="16" t="n">
        <v>311.15</v>
      </c>
      <c r="I5215" s="1" t="str">
        <f aca="false">INDEX(Products!$C$2:$C$51,MATCH(C5215,Products!$A$2:$A$51,0))</f>
        <v>Sports &amp; Fitness</v>
      </c>
      <c r="J5215" s="1" t="str">
        <f aca="false">INDEX(Orders!$E$2:$E$8001,MATCH(B5215,Orders!$A$2:$A$8001,0))</f>
        <v>Delivered</v>
      </c>
      <c r="K5215" s="1" t="str">
        <f aca="false">LEFT(INDEX(Orders!$C$2:$C$8001,MATCH(B5215,Orders!$A$2:$A$8001,0)),7)</f>
        <v>2024-07</v>
      </c>
    </row>
    <row r="5216" customFormat="false" ht="15" hidden="false" customHeight="true" outlineLevel="0" collapsed="false">
      <c r="A5216" s="1" t="s">
        <v>15686</v>
      </c>
      <c r="B5216" s="1" t="s">
        <v>4952</v>
      </c>
      <c r="C5216" s="1" t="s">
        <v>2007</v>
      </c>
      <c r="D5216" s="1" t="n">
        <v>1</v>
      </c>
      <c r="E5216" s="16" t="n">
        <v>750.27</v>
      </c>
      <c r="F5216" s="17" t="n">
        <v>0.05</v>
      </c>
      <c r="G5216" s="16" t="n">
        <v>712.76</v>
      </c>
      <c r="I5216" s="1" t="str">
        <f aca="false">INDEX(Products!$C$2:$C$51,MATCH(C5216,Products!$A$2:$A$51,0))</f>
        <v>Books &amp; Stationery</v>
      </c>
      <c r="J5216" s="1" t="str">
        <f aca="false">INDEX(Orders!$E$2:$E$8001,MATCH(B5216,Orders!$A$2:$A$8001,0))</f>
        <v>Delivered</v>
      </c>
      <c r="K5216" s="1" t="str">
        <f aca="false">LEFT(INDEX(Orders!$C$2:$C$8001,MATCH(B5216,Orders!$A$2:$A$8001,0)),7)</f>
        <v>2024-07</v>
      </c>
    </row>
    <row r="5217" customFormat="false" ht="15" hidden="false" customHeight="true" outlineLevel="0" collapsed="false">
      <c r="A5217" s="1" t="s">
        <v>15687</v>
      </c>
      <c r="B5217" s="1" t="s">
        <v>4953</v>
      </c>
      <c r="C5217" s="1" t="s">
        <v>1940</v>
      </c>
      <c r="D5217" s="1" t="n">
        <v>1</v>
      </c>
      <c r="E5217" s="16" t="n">
        <v>2374.52</v>
      </c>
      <c r="F5217" s="17" t="n">
        <v>0</v>
      </c>
      <c r="G5217" s="16" t="n">
        <v>2374.52</v>
      </c>
      <c r="I5217" s="1" t="str">
        <f aca="false">INDEX(Products!$C$2:$C$51,MATCH(C5217,Products!$A$2:$A$51,0))</f>
        <v>Fashion</v>
      </c>
      <c r="J5217" s="1" t="str">
        <f aca="false">INDEX(Orders!$E$2:$E$8001,MATCH(B5217,Orders!$A$2:$A$8001,0))</f>
        <v>Delivered</v>
      </c>
      <c r="K5217" s="1" t="str">
        <f aca="false">LEFT(INDEX(Orders!$C$2:$C$8001,MATCH(B5217,Orders!$A$2:$A$8001,0)),7)</f>
        <v>2024-09</v>
      </c>
    </row>
    <row r="5218" customFormat="false" ht="15" hidden="false" customHeight="true" outlineLevel="0" collapsed="false">
      <c r="A5218" s="1" t="s">
        <v>15688</v>
      </c>
      <c r="B5218" s="1" t="s">
        <v>4953</v>
      </c>
      <c r="C5218" s="1" t="s">
        <v>1977</v>
      </c>
      <c r="D5218" s="1" t="n">
        <v>1</v>
      </c>
      <c r="E5218" s="16" t="n">
        <v>2386.05</v>
      </c>
      <c r="F5218" s="17" t="n">
        <v>0</v>
      </c>
      <c r="G5218" s="16" t="n">
        <v>2386.05</v>
      </c>
      <c r="I5218" s="1" t="str">
        <f aca="false">INDEX(Products!$C$2:$C$51,MATCH(C5218,Products!$A$2:$A$51,0))</f>
        <v>Beauty &amp; Personal Care</v>
      </c>
      <c r="J5218" s="1" t="str">
        <f aca="false">INDEX(Orders!$E$2:$E$8001,MATCH(B5218,Orders!$A$2:$A$8001,0))</f>
        <v>Delivered</v>
      </c>
      <c r="K5218" s="1" t="str">
        <f aca="false">LEFT(INDEX(Orders!$C$2:$C$8001,MATCH(B5218,Orders!$A$2:$A$8001,0)),7)</f>
        <v>2024-09</v>
      </c>
    </row>
    <row r="5219" customFormat="false" ht="15" hidden="false" customHeight="true" outlineLevel="0" collapsed="false">
      <c r="A5219" s="1" t="s">
        <v>15689</v>
      </c>
      <c r="B5219" s="1" t="s">
        <v>4954</v>
      </c>
      <c r="C5219" s="1" t="s">
        <v>2007</v>
      </c>
      <c r="D5219" s="1" t="n">
        <v>1</v>
      </c>
      <c r="E5219" s="16" t="n">
        <v>750.27</v>
      </c>
      <c r="F5219" s="17" t="n">
        <v>0</v>
      </c>
      <c r="G5219" s="16" t="n">
        <v>750.27</v>
      </c>
      <c r="I5219" s="1" t="str">
        <f aca="false">INDEX(Products!$C$2:$C$51,MATCH(C5219,Products!$A$2:$A$51,0))</f>
        <v>Books &amp; Stationery</v>
      </c>
      <c r="J5219" s="1" t="str">
        <f aca="false">INDEX(Orders!$E$2:$E$8001,MATCH(B5219,Orders!$A$2:$A$8001,0))</f>
        <v>Delivered</v>
      </c>
      <c r="K5219" s="1" t="str">
        <f aca="false">LEFT(INDEX(Orders!$C$2:$C$8001,MATCH(B5219,Orders!$A$2:$A$8001,0)),7)</f>
        <v>2025-10</v>
      </c>
    </row>
    <row r="5220" customFormat="false" ht="15" hidden="false" customHeight="true" outlineLevel="0" collapsed="false">
      <c r="A5220" s="1" t="s">
        <v>15690</v>
      </c>
      <c r="B5220" s="1" t="s">
        <v>4954</v>
      </c>
      <c r="C5220" s="1" t="s">
        <v>1930</v>
      </c>
      <c r="D5220" s="1" t="n">
        <v>1</v>
      </c>
      <c r="E5220" s="16" t="n">
        <v>2398.35</v>
      </c>
      <c r="F5220" s="17" t="n">
        <v>0.05</v>
      </c>
      <c r="G5220" s="16" t="n">
        <v>2278.43</v>
      </c>
      <c r="I5220" s="1" t="str">
        <f aca="false">INDEX(Products!$C$2:$C$51,MATCH(C5220,Products!$A$2:$A$51,0))</f>
        <v>Electronics</v>
      </c>
      <c r="J5220" s="1" t="str">
        <f aca="false">INDEX(Orders!$E$2:$E$8001,MATCH(B5220,Orders!$A$2:$A$8001,0))</f>
        <v>Delivered</v>
      </c>
      <c r="K5220" s="1" t="str">
        <f aca="false">LEFT(INDEX(Orders!$C$2:$C$8001,MATCH(B5220,Orders!$A$2:$A$8001,0)),7)</f>
        <v>2025-10</v>
      </c>
    </row>
    <row r="5221" customFormat="false" ht="15" hidden="false" customHeight="true" outlineLevel="0" collapsed="false">
      <c r="A5221" s="1" t="s">
        <v>15691</v>
      </c>
      <c r="B5221" s="1" t="s">
        <v>4955</v>
      </c>
      <c r="C5221" s="1" t="s">
        <v>1930</v>
      </c>
      <c r="D5221" s="1" t="n">
        <v>2</v>
      </c>
      <c r="E5221" s="16" t="n">
        <v>2398.35</v>
      </c>
      <c r="F5221" s="17" t="n">
        <v>0</v>
      </c>
      <c r="G5221" s="16" t="n">
        <v>4796.7</v>
      </c>
      <c r="I5221" s="1" t="str">
        <f aca="false">INDEX(Products!$C$2:$C$51,MATCH(C5221,Products!$A$2:$A$51,0))</f>
        <v>Electronics</v>
      </c>
      <c r="J5221" s="1" t="str">
        <f aca="false">INDEX(Orders!$E$2:$E$8001,MATCH(B5221,Orders!$A$2:$A$8001,0))</f>
        <v>Cancelled</v>
      </c>
      <c r="K5221" s="1" t="str">
        <f aca="false">LEFT(INDEX(Orders!$C$2:$C$8001,MATCH(B5221,Orders!$A$2:$A$8001,0)),7)</f>
        <v>2025-04</v>
      </c>
    </row>
    <row r="5222" customFormat="false" ht="15" hidden="false" customHeight="true" outlineLevel="0" collapsed="false">
      <c r="A5222" s="1" t="s">
        <v>15692</v>
      </c>
      <c r="B5222" s="1" t="s">
        <v>4955</v>
      </c>
      <c r="C5222" s="1" t="s">
        <v>1935</v>
      </c>
      <c r="D5222" s="1" t="n">
        <v>2</v>
      </c>
      <c r="E5222" s="16" t="n">
        <v>14558.72</v>
      </c>
      <c r="F5222" s="17" t="n">
        <v>0.05</v>
      </c>
      <c r="G5222" s="16" t="n">
        <v>27661.57</v>
      </c>
      <c r="I5222" s="1" t="str">
        <f aca="false">INDEX(Products!$C$2:$C$51,MATCH(C5222,Products!$A$2:$A$51,0))</f>
        <v>Electronics</v>
      </c>
      <c r="J5222" s="1" t="str">
        <f aca="false">INDEX(Orders!$E$2:$E$8001,MATCH(B5222,Orders!$A$2:$A$8001,0))</f>
        <v>Cancelled</v>
      </c>
      <c r="K5222" s="1" t="str">
        <f aca="false">LEFT(INDEX(Orders!$C$2:$C$8001,MATCH(B5222,Orders!$A$2:$A$8001,0)),7)</f>
        <v>2025-04</v>
      </c>
    </row>
    <row r="5223" customFormat="false" ht="15" hidden="false" customHeight="true" outlineLevel="0" collapsed="false">
      <c r="A5223" s="1" t="s">
        <v>15693</v>
      </c>
      <c r="B5223" s="1" t="s">
        <v>4956</v>
      </c>
      <c r="C5223" s="1" t="s">
        <v>1940</v>
      </c>
      <c r="D5223" s="1" t="n">
        <v>1</v>
      </c>
      <c r="E5223" s="16" t="n">
        <v>2374.52</v>
      </c>
      <c r="F5223" s="17" t="n">
        <v>0</v>
      </c>
      <c r="G5223" s="16" t="n">
        <v>2374.52</v>
      </c>
      <c r="I5223" s="1" t="str">
        <f aca="false">INDEX(Products!$C$2:$C$51,MATCH(C5223,Products!$A$2:$A$51,0))</f>
        <v>Fashion</v>
      </c>
      <c r="J5223" s="1" t="str">
        <f aca="false">INDEX(Orders!$E$2:$E$8001,MATCH(B5223,Orders!$A$2:$A$8001,0))</f>
        <v>Delivered</v>
      </c>
      <c r="K5223" s="1" t="str">
        <f aca="false">LEFT(INDEX(Orders!$C$2:$C$8001,MATCH(B5223,Orders!$A$2:$A$8001,0)),7)</f>
        <v>2025-06</v>
      </c>
    </row>
    <row r="5224" customFormat="false" ht="15" hidden="false" customHeight="true" outlineLevel="0" collapsed="false">
      <c r="A5224" s="1" t="s">
        <v>15694</v>
      </c>
      <c r="B5224" s="1" t="s">
        <v>4956</v>
      </c>
      <c r="C5224" s="1" t="s">
        <v>1969</v>
      </c>
      <c r="D5224" s="1" t="n">
        <v>1</v>
      </c>
      <c r="E5224" s="16" t="n">
        <v>9171.98</v>
      </c>
      <c r="F5224" s="17" t="n">
        <v>0.05</v>
      </c>
      <c r="G5224" s="16" t="n">
        <v>8713.38</v>
      </c>
      <c r="I5224" s="1" t="str">
        <f aca="false">INDEX(Products!$C$2:$C$51,MATCH(C5224,Products!$A$2:$A$51,0))</f>
        <v>Home &amp; Kitchen</v>
      </c>
      <c r="J5224" s="1" t="str">
        <f aca="false">INDEX(Orders!$E$2:$E$8001,MATCH(B5224,Orders!$A$2:$A$8001,0))</f>
        <v>Delivered</v>
      </c>
      <c r="K5224" s="1" t="str">
        <f aca="false">LEFT(INDEX(Orders!$C$2:$C$8001,MATCH(B5224,Orders!$A$2:$A$8001,0)),7)</f>
        <v>2025-06</v>
      </c>
    </row>
    <row r="5225" customFormat="false" ht="15" hidden="false" customHeight="true" outlineLevel="0" collapsed="false">
      <c r="A5225" s="1" t="s">
        <v>15695</v>
      </c>
      <c r="B5225" s="1" t="s">
        <v>4957</v>
      </c>
      <c r="C5225" s="1" t="s">
        <v>1940</v>
      </c>
      <c r="D5225" s="1" t="n">
        <v>1</v>
      </c>
      <c r="E5225" s="16" t="n">
        <v>2374.52</v>
      </c>
      <c r="F5225" s="17" t="n">
        <v>0.1</v>
      </c>
      <c r="G5225" s="16" t="n">
        <v>2137.07</v>
      </c>
      <c r="I5225" s="1" t="str">
        <f aca="false">INDEX(Products!$C$2:$C$51,MATCH(C5225,Products!$A$2:$A$51,0))</f>
        <v>Fashion</v>
      </c>
      <c r="J5225" s="1" t="str">
        <f aca="false">INDEX(Orders!$E$2:$E$8001,MATCH(B5225,Orders!$A$2:$A$8001,0))</f>
        <v>Delivered</v>
      </c>
      <c r="K5225" s="1" t="str">
        <f aca="false">LEFT(INDEX(Orders!$C$2:$C$8001,MATCH(B5225,Orders!$A$2:$A$8001,0)),7)</f>
        <v>2024-03</v>
      </c>
    </row>
    <row r="5226" customFormat="false" ht="15" hidden="false" customHeight="true" outlineLevel="0" collapsed="false">
      <c r="A5226" s="1" t="s">
        <v>15696</v>
      </c>
      <c r="B5226" s="1" t="s">
        <v>4957</v>
      </c>
      <c r="C5226" s="1" t="s">
        <v>1990</v>
      </c>
      <c r="D5226" s="1" t="n">
        <v>1</v>
      </c>
      <c r="E5226" s="16" t="n">
        <v>5311.32</v>
      </c>
      <c r="F5226" s="17" t="n">
        <v>0.05</v>
      </c>
      <c r="G5226" s="16" t="n">
        <v>5045.75</v>
      </c>
      <c r="I5226" s="1" t="str">
        <f aca="false">INDEX(Products!$C$2:$C$51,MATCH(C5226,Products!$A$2:$A$51,0))</f>
        <v>Sports &amp; Fitness</v>
      </c>
      <c r="J5226" s="1" t="str">
        <f aca="false">INDEX(Orders!$E$2:$E$8001,MATCH(B5226,Orders!$A$2:$A$8001,0))</f>
        <v>Delivered</v>
      </c>
      <c r="K5226" s="1" t="str">
        <f aca="false">LEFT(INDEX(Orders!$C$2:$C$8001,MATCH(B5226,Orders!$A$2:$A$8001,0)),7)</f>
        <v>2024-03</v>
      </c>
    </row>
    <row r="5227" customFormat="false" ht="15" hidden="false" customHeight="true" outlineLevel="0" collapsed="false">
      <c r="A5227" s="1" t="s">
        <v>15697</v>
      </c>
      <c r="B5227" s="1" t="s">
        <v>4957</v>
      </c>
      <c r="C5227" s="1" t="s">
        <v>2007</v>
      </c>
      <c r="D5227" s="1" t="n">
        <v>1</v>
      </c>
      <c r="E5227" s="16" t="n">
        <v>750.27</v>
      </c>
      <c r="F5227" s="17" t="n">
        <v>0</v>
      </c>
      <c r="G5227" s="16" t="n">
        <v>750.27</v>
      </c>
      <c r="I5227" s="1" t="str">
        <f aca="false">INDEX(Products!$C$2:$C$51,MATCH(C5227,Products!$A$2:$A$51,0))</f>
        <v>Books &amp; Stationery</v>
      </c>
      <c r="J5227" s="1" t="str">
        <f aca="false">INDEX(Orders!$E$2:$E$8001,MATCH(B5227,Orders!$A$2:$A$8001,0))</f>
        <v>Delivered</v>
      </c>
      <c r="K5227" s="1" t="str">
        <f aca="false">LEFT(INDEX(Orders!$C$2:$C$8001,MATCH(B5227,Orders!$A$2:$A$8001,0)),7)</f>
        <v>2024-03</v>
      </c>
    </row>
    <row r="5228" customFormat="false" ht="15" hidden="false" customHeight="true" outlineLevel="0" collapsed="false">
      <c r="A5228" s="1" t="s">
        <v>15698</v>
      </c>
      <c r="B5228" s="1" t="s">
        <v>4958</v>
      </c>
      <c r="C5228" s="1" t="s">
        <v>1930</v>
      </c>
      <c r="D5228" s="1" t="n">
        <v>1</v>
      </c>
      <c r="E5228" s="16" t="n">
        <v>2398.35</v>
      </c>
      <c r="F5228" s="17" t="n">
        <v>0.15</v>
      </c>
      <c r="G5228" s="16" t="n">
        <v>2038.6</v>
      </c>
      <c r="I5228" s="1" t="str">
        <f aca="false">INDEX(Products!$C$2:$C$51,MATCH(C5228,Products!$A$2:$A$51,0))</f>
        <v>Electronics</v>
      </c>
      <c r="J5228" s="1" t="str">
        <f aca="false">INDEX(Orders!$E$2:$E$8001,MATCH(B5228,Orders!$A$2:$A$8001,0))</f>
        <v>Returned</v>
      </c>
      <c r="K5228" s="1" t="str">
        <f aca="false">LEFT(INDEX(Orders!$C$2:$C$8001,MATCH(B5228,Orders!$A$2:$A$8001,0)),7)</f>
        <v>2024-11</v>
      </c>
    </row>
    <row r="5229" customFormat="false" ht="15" hidden="false" customHeight="true" outlineLevel="0" collapsed="false">
      <c r="A5229" s="1" t="s">
        <v>15699</v>
      </c>
      <c r="B5229" s="1" t="s">
        <v>4959</v>
      </c>
      <c r="C5229" s="1" t="s">
        <v>1940</v>
      </c>
      <c r="D5229" s="1" t="n">
        <v>1</v>
      </c>
      <c r="E5229" s="16" t="n">
        <v>2374.52</v>
      </c>
      <c r="F5229" s="17" t="n">
        <v>0.2</v>
      </c>
      <c r="G5229" s="16" t="n">
        <v>1899.62</v>
      </c>
      <c r="I5229" s="1" t="str">
        <f aca="false">INDEX(Products!$C$2:$C$51,MATCH(C5229,Products!$A$2:$A$51,0))</f>
        <v>Fashion</v>
      </c>
      <c r="J5229" s="1" t="str">
        <f aca="false">INDEX(Orders!$E$2:$E$8001,MATCH(B5229,Orders!$A$2:$A$8001,0))</f>
        <v>Delivered</v>
      </c>
      <c r="K5229" s="1" t="str">
        <f aca="false">LEFT(INDEX(Orders!$C$2:$C$8001,MATCH(B5229,Orders!$A$2:$A$8001,0)),7)</f>
        <v>2024-02</v>
      </c>
    </row>
    <row r="5230" customFormat="false" ht="15" hidden="false" customHeight="true" outlineLevel="0" collapsed="false">
      <c r="A5230" s="1" t="s">
        <v>15700</v>
      </c>
      <c r="B5230" s="1" t="s">
        <v>4959</v>
      </c>
      <c r="C5230" s="1" t="s">
        <v>1990</v>
      </c>
      <c r="D5230" s="1" t="n">
        <v>1</v>
      </c>
      <c r="E5230" s="16" t="n">
        <v>5311.32</v>
      </c>
      <c r="F5230" s="17" t="n">
        <v>0</v>
      </c>
      <c r="G5230" s="16" t="n">
        <v>5311.32</v>
      </c>
      <c r="I5230" s="1" t="str">
        <f aca="false">INDEX(Products!$C$2:$C$51,MATCH(C5230,Products!$A$2:$A$51,0))</f>
        <v>Sports &amp; Fitness</v>
      </c>
      <c r="J5230" s="1" t="str">
        <f aca="false">INDEX(Orders!$E$2:$E$8001,MATCH(B5230,Orders!$A$2:$A$8001,0))</f>
        <v>Delivered</v>
      </c>
      <c r="K5230" s="1" t="str">
        <f aca="false">LEFT(INDEX(Orders!$C$2:$C$8001,MATCH(B5230,Orders!$A$2:$A$8001,0)),7)</f>
        <v>2024-02</v>
      </c>
    </row>
    <row r="5231" customFormat="false" ht="15" hidden="false" customHeight="true" outlineLevel="0" collapsed="false">
      <c r="A5231" s="1" t="s">
        <v>15701</v>
      </c>
      <c r="B5231" s="1" t="s">
        <v>4959</v>
      </c>
      <c r="C5231" s="1" t="s">
        <v>1997</v>
      </c>
      <c r="D5231" s="1" t="n">
        <v>1</v>
      </c>
      <c r="E5231" s="16" t="n">
        <v>311.15</v>
      </c>
      <c r="F5231" s="17" t="n">
        <v>0</v>
      </c>
      <c r="G5231" s="16" t="n">
        <v>311.15</v>
      </c>
      <c r="I5231" s="1" t="str">
        <f aca="false">INDEX(Products!$C$2:$C$51,MATCH(C5231,Products!$A$2:$A$51,0))</f>
        <v>Sports &amp; Fitness</v>
      </c>
      <c r="J5231" s="1" t="str">
        <f aca="false">INDEX(Orders!$E$2:$E$8001,MATCH(B5231,Orders!$A$2:$A$8001,0))</f>
        <v>Delivered</v>
      </c>
      <c r="K5231" s="1" t="str">
        <f aca="false">LEFT(INDEX(Orders!$C$2:$C$8001,MATCH(B5231,Orders!$A$2:$A$8001,0)),7)</f>
        <v>2024-02</v>
      </c>
    </row>
    <row r="5232" customFormat="false" ht="15" hidden="false" customHeight="true" outlineLevel="0" collapsed="false">
      <c r="A5232" s="1" t="s">
        <v>15702</v>
      </c>
      <c r="B5232" s="1" t="s">
        <v>4960</v>
      </c>
      <c r="C5232" s="1" t="s">
        <v>2007</v>
      </c>
      <c r="D5232" s="1" t="n">
        <v>1</v>
      </c>
      <c r="E5232" s="16" t="n">
        <v>750.27</v>
      </c>
      <c r="F5232" s="17" t="n">
        <v>0.1</v>
      </c>
      <c r="G5232" s="16" t="n">
        <v>675.24</v>
      </c>
      <c r="I5232" s="1" t="str">
        <f aca="false">INDEX(Products!$C$2:$C$51,MATCH(C5232,Products!$A$2:$A$51,0))</f>
        <v>Books &amp; Stationery</v>
      </c>
      <c r="J5232" s="1" t="str">
        <f aca="false">INDEX(Orders!$E$2:$E$8001,MATCH(B5232,Orders!$A$2:$A$8001,0))</f>
        <v>Delivered</v>
      </c>
      <c r="K5232" s="1" t="str">
        <f aca="false">LEFT(INDEX(Orders!$C$2:$C$8001,MATCH(B5232,Orders!$A$2:$A$8001,0)),7)</f>
        <v>2024-12</v>
      </c>
    </row>
    <row r="5233" customFormat="false" ht="15" hidden="false" customHeight="true" outlineLevel="0" collapsed="false">
      <c r="A5233" s="1" t="s">
        <v>15703</v>
      </c>
      <c r="B5233" s="1" t="s">
        <v>4960</v>
      </c>
      <c r="C5233" s="1" t="s">
        <v>1969</v>
      </c>
      <c r="D5233" s="1" t="n">
        <v>1</v>
      </c>
      <c r="E5233" s="16" t="n">
        <v>9171.98</v>
      </c>
      <c r="F5233" s="17" t="n">
        <v>0.05</v>
      </c>
      <c r="G5233" s="16" t="n">
        <v>8713.38</v>
      </c>
      <c r="I5233" s="1" t="str">
        <f aca="false">INDEX(Products!$C$2:$C$51,MATCH(C5233,Products!$A$2:$A$51,0))</f>
        <v>Home &amp; Kitchen</v>
      </c>
      <c r="J5233" s="1" t="str">
        <f aca="false">INDEX(Orders!$E$2:$E$8001,MATCH(B5233,Orders!$A$2:$A$8001,0))</f>
        <v>Delivered</v>
      </c>
      <c r="K5233" s="1" t="str">
        <f aca="false">LEFT(INDEX(Orders!$C$2:$C$8001,MATCH(B5233,Orders!$A$2:$A$8001,0)),7)</f>
        <v>2024-12</v>
      </c>
    </row>
    <row r="5234" customFormat="false" ht="15" hidden="false" customHeight="true" outlineLevel="0" collapsed="false">
      <c r="A5234" s="1" t="s">
        <v>15704</v>
      </c>
      <c r="B5234" s="1" t="s">
        <v>4961</v>
      </c>
      <c r="C5234" s="1" t="s">
        <v>1930</v>
      </c>
      <c r="D5234" s="1" t="n">
        <v>1</v>
      </c>
      <c r="E5234" s="16" t="n">
        <v>2398.35</v>
      </c>
      <c r="F5234" s="17" t="n">
        <v>0.05</v>
      </c>
      <c r="G5234" s="16" t="n">
        <v>2278.43</v>
      </c>
      <c r="I5234" s="1" t="str">
        <f aca="false">INDEX(Products!$C$2:$C$51,MATCH(C5234,Products!$A$2:$A$51,0))</f>
        <v>Electronics</v>
      </c>
      <c r="J5234" s="1" t="str">
        <f aca="false">INDEX(Orders!$E$2:$E$8001,MATCH(B5234,Orders!$A$2:$A$8001,0))</f>
        <v>Returned</v>
      </c>
      <c r="K5234" s="1" t="str">
        <f aca="false">LEFT(INDEX(Orders!$C$2:$C$8001,MATCH(B5234,Orders!$A$2:$A$8001,0)),7)</f>
        <v>2024-03</v>
      </c>
    </row>
    <row r="5235" customFormat="false" ht="15" hidden="false" customHeight="true" outlineLevel="0" collapsed="false">
      <c r="A5235" s="1" t="s">
        <v>15705</v>
      </c>
      <c r="B5235" s="1" t="s">
        <v>4962</v>
      </c>
      <c r="C5235" s="1" t="s">
        <v>1922</v>
      </c>
      <c r="D5235" s="1" t="n">
        <v>2</v>
      </c>
      <c r="E5235" s="16" t="n">
        <v>3142.61</v>
      </c>
      <c r="F5235" s="17" t="n">
        <v>0</v>
      </c>
      <c r="G5235" s="16" t="n">
        <v>6285.22</v>
      </c>
      <c r="I5235" s="1" t="str">
        <f aca="false">INDEX(Products!$C$2:$C$51,MATCH(C5235,Products!$A$2:$A$51,0))</f>
        <v>Electronics</v>
      </c>
      <c r="J5235" s="1" t="str">
        <f aca="false">INDEX(Orders!$E$2:$E$8001,MATCH(B5235,Orders!$A$2:$A$8001,0))</f>
        <v>Delivered</v>
      </c>
      <c r="K5235" s="1" t="str">
        <f aca="false">LEFT(INDEX(Orders!$C$2:$C$8001,MATCH(B5235,Orders!$A$2:$A$8001,0)),7)</f>
        <v>2024-01</v>
      </c>
    </row>
    <row r="5236" customFormat="false" ht="15" hidden="false" customHeight="true" outlineLevel="0" collapsed="false">
      <c r="A5236" s="1" t="s">
        <v>15706</v>
      </c>
      <c r="B5236" s="1" t="s">
        <v>4963</v>
      </c>
      <c r="C5236" s="1" t="s">
        <v>1940</v>
      </c>
      <c r="D5236" s="1" t="n">
        <v>1</v>
      </c>
      <c r="E5236" s="16" t="n">
        <v>2374.52</v>
      </c>
      <c r="F5236" s="17" t="n">
        <v>0.15</v>
      </c>
      <c r="G5236" s="16" t="n">
        <v>2018.34</v>
      </c>
      <c r="I5236" s="1" t="str">
        <f aca="false">INDEX(Products!$C$2:$C$51,MATCH(C5236,Products!$A$2:$A$51,0))</f>
        <v>Fashion</v>
      </c>
      <c r="J5236" s="1" t="str">
        <f aca="false">INDEX(Orders!$E$2:$E$8001,MATCH(B5236,Orders!$A$2:$A$8001,0))</f>
        <v>Returned</v>
      </c>
      <c r="K5236" s="1" t="str">
        <f aca="false">LEFT(INDEX(Orders!$C$2:$C$8001,MATCH(B5236,Orders!$A$2:$A$8001,0)),7)</f>
        <v>2025-11</v>
      </c>
    </row>
    <row r="5237" customFormat="false" ht="15" hidden="false" customHeight="true" outlineLevel="0" collapsed="false">
      <c r="A5237" s="1" t="s">
        <v>15707</v>
      </c>
      <c r="B5237" s="1" t="s">
        <v>4963</v>
      </c>
      <c r="C5237" s="1" t="s">
        <v>1975</v>
      </c>
      <c r="D5237" s="1" t="n">
        <v>1</v>
      </c>
      <c r="E5237" s="16" t="n">
        <v>862.99</v>
      </c>
      <c r="F5237" s="17" t="n">
        <v>0.05</v>
      </c>
      <c r="G5237" s="16" t="n">
        <v>819.84</v>
      </c>
      <c r="I5237" s="1" t="str">
        <f aca="false">INDEX(Products!$C$2:$C$51,MATCH(C5237,Products!$A$2:$A$51,0))</f>
        <v>Beauty &amp; Personal Care</v>
      </c>
      <c r="J5237" s="1" t="str">
        <f aca="false">INDEX(Orders!$E$2:$E$8001,MATCH(B5237,Orders!$A$2:$A$8001,0))</f>
        <v>Returned</v>
      </c>
      <c r="K5237" s="1" t="str">
        <f aca="false">LEFT(INDEX(Orders!$C$2:$C$8001,MATCH(B5237,Orders!$A$2:$A$8001,0)),7)</f>
        <v>2025-11</v>
      </c>
    </row>
    <row r="5238" customFormat="false" ht="15" hidden="false" customHeight="true" outlineLevel="0" collapsed="false">
      <c r="A5238" s="1" t="s">
        <v>15708</v>
      </c>
      <c r="B5238" s="1" t="s">
        <v>4964</v>
      </c>
      <c r="C5238" s="1" t="s">
        <v>2006</v>
      </c>
      <c r="D5238" s="1" t="n">
        <v>1</v>
      </c>
      <c r="E5238" s="16" t="n">
        <v>482.17</v>
      </c>
      <c r="F5238" s="17" t="n">
        <v>0</v>
      </c>
      <c r="G5238" s="16" t="n">
        <v>482.17</v>
      </c>
      <c r="I5238" s="1" t="str">
        <f aca="false">INDEX(Products!$C$2:$C$51,MATCH(C5238,Products!$A$2:$A$51,0))</f>
        <v>Books &amp; Stationery</v>
      </c>
      <c r="J5238" s="1" t="str">
        <f aca="false">INDEX(Orders!$E$2:$E$8001,MATCH(B5238,Orders!$A$2:$A$8001,0))</f>
        <v>Delivered</v>
      </c>
      <c r="K5238" s="1" t="str">
        <f aca="false">LEFT(INDEX(Orders!$C$2:$C$8001,MATCH(B5238,Orders!$A$2:$A$8001,0)),7)</f>
        <v>2025-06</v>
      </c>
    </row>
    <row r="5239" customFormat="false" ht="15" hidden="false" customHeight="true" outlineLevel="0" collapsed="false">
      <c r="A5239" s="1" t="s">
        <v>15709</v>
      </c>
      <c r="B5239" s="1" t="s">
        <v>4965</v>
      </c>
      <c r="C5239" s="1" t="s">
        <v>1969</v>
      </c>
      <c r="D5239" s="1" t="n">
        <v>1</v>
      </c>
      <c r="E5239" s="16" t="n">
        <v>9171.98</v>
      </c>
      <c r="F5239" s="17" t="n">
        <v>0</v>
      </c>
      <c r="G5239" s="16" t="n">
        <v>9171.98</v>
      </c>
      <c r="I5239" s="1" t="str">
        <f aca="false">INDEX(Products!$C$2:$C$51,MATCH(C5239,Products!$A$2:$A$51,0))</f>
        <v>Home &amp; Kitchen</v>
      </c>
      <c r="J5239" s="1" t="str">
        <f aca="false">INDEX(Orders!$E$2:$E$8001,MATCH(B5239,Orders!$A$2:$A$8001,0))</f>
        <v>Delivered</v>
      </c>
      <c r="K5239" s="1" t="str">
        <f aca="false">LEFT(INDEX(Orders!$C$2:$C$8001,MATCH(B5239,Orders!$A$2:$A$8001,0)),7)</f>
        <v>2024-12</v>
      </c>
    </row>
    <row r="5240" customFormat="false" ht="15" hidden="false" customHeight="true" outlineLevel="0" collapsed="false">
      <c r="A5240" s="1" t="s">
        <v>15710</v>
      </c>
      <c r="B5240" s="1" t="s">
        <v>4965</v>
      </c>
      <c r="C5240" s="1" t="s">
        <v>1961</v>
      </c>
      <c r="D5240" s="1" t="n">
        <v>1</v>
      </c>
      <c r="E5240" s="16" t="n">
        <v>3493.68</v>
      </c>
      <c r="F5240" s="17" t="n">
        <v>0.05</v>
      </c>
      <c r="G5240" s="16" t="n">
        <v>3319</v>
      </c>
      <c r="I5240" s="1" t="str">
        <f aca="false">INDEX(Products!$C$2:$C$51,MATCH(C5240,Products!$A$2:$A$51,0))</f>
        <v>Home &amp; Kitchen</v>
      </c>
      <c r="J5240" s="1" t="str">
        <f aca="false">INDEX(Orders!$E$2:$E$8001,MATCH(B5240,Orders!$A$2:$A$8001,0))</f>
        <v>Delivered</v>
      </c>
      <c r="K5240" s="1" t="str">
        <f aca="false">LEFT(INDEX(Orders!$C$2:$C$8001,MATCH(B5240,Orders!$A$2:$A$8001,0)),7)</f>
        <v>2024-12</v>
      </c>
    </row>
    <row r="5241" customFormat="false" ht="15" hidden="false" customHeight="true" outlineLevel="0" collapsed="false">
      <c r="A5241" s="1" t="s">
        <v>15711</v>
      </c>
      <c r="B5241" s="1" t="s">
        <v>4966</v>
      </c>
      <c r="C5241" s="1" t="s">
        <v>1963</v>
      </c>
      <c r="D5241" s="1" t="n">
        <v>1</v>
      </c>
      <c r="E5241" s="16" t="n">
        <v>1494.98</v>
      </c>
      <c r="F5241" s="17" t="n">
        <v>0.2</v>
      </c>
      <c r="G5241" s="16" t="n">
        <v>1195.98</v>
      </c>
      <c r="I5241" s="1" t="str">
        <f aca="false">INDEX(Products!$C$2:$C$51,MATCH(C5241,Products!$A$2:$A$51,0))</f>
        <v>Home &amp; Kitchen</v>
      </c>
      <c r="J5241" s="1" t="str">
        <f aca="false">INDEX(Orders!$E$2:$E$8001,MATCH(B5241,Orders!$A$2:$A$8001,0))</f>
        <v>Delivered</v>
      </c>
      <c r="K5241" s="1" t="str">
        <f aca="false">LEFT(INDEX(Orders!$C$2:$C$8001,MATCH(B5241,Orders!$A$2:$A$8001,0)),7)</f>
        <v>2025-06</v>
      </c>
    </row>
    <row r="5242" customFormat="false" ht="15" hidden="false" customHeight="true" outlineLevel="0" collapsed="false">
      <c r="A5242" s="1" t="s">
        <v>15712</v>
      </c>
      <c r="B5242" s="1" t="s">
        <v>4967</v>
      </c>
      <c r="C5242" s="1" t="s">
        <v>1997</v>
      </c>
      <c r="D5242" s="1" t="n">
        <v>3</v>
      </c>
      <c r="E5242" s="16" t="n">
        <v>311.15</v>
      </c>
      <c r="F5242" s="17" t="n">
        <v>0</v>
      </c>
      <c r="G5242" s="16" t="n">
        <v>933.45</v>
      </c>
      <c r="I5242" s="1" t="str">
        <f aca="false">INDEX(Products!$C$2:$C$51,MATCH(C5242,Products!$A$2:$A$51,0))</f>
        <v>Sports &amp; Fitness</v>
      </c>
      <c r="J5242" s="1" t="str">
        <f aca="false">INDEX(Orders!$E$2:$E$8001,MATCH(B5242,Orders!$A$2:$A$8001,0))</f>
        <v>Delivered</v>
      </c>
      <c r="K5242" s="1" t="str">
        <f aca="false">LEFT(INDEX(Orders!$C$2:$C$8001,MATCH(B5242,Orders!$A$2:$A$8001,0)),7)</f>
        <v>2025-09</v>
      </c>
    </row>
    <row r="5243" customFormat="false" ht="15" hidden="false" customHeight="true" outlineLevel="0" collapsed="false">
      <c r="A5243" s="1" t="s">
        <v>15713</v>
      </c>
      <c r="B5243" s="1" t="s">
        <v>4967</v>
      </c>
      <c r="C5243" s="1" t="s">
        <v>2006</v>
      </c>
      <c r="D5243" s="1" t="n">
        <v>1</v>
      </c>
      <c r="E5243" s="16" t="n">
        <v>482.17</v>
      </c>
      <c r="F5243" s="17" t="n">
        <v>0.2</v>
      </c>
      <c r="G5243" s="16" t="n">
        <v>385.74</v>
      </c>
      <c r="I5243" s="1" t="str">
        <f aca="false">INDEX(Products!$C$2:$C$51,MATCH(C5243,Products!$A$2:$A$51,0))</f>
        <v>Books &amp; Stationery</v>
      </c>
      <c r="J5243" s="1" t="str">
        <f aca="false">INDEX(Orders!$E$2:$E$8001,MATCH(B5243,Orders!$A$2:$A$8001,0))</f>
        <v>Delivered</v>
      </c>
      <c r="K5243" s="1" t="str">
        <f aca="false">LEFT(INDEX(Orders!$C$2:$C$8001,MATCH(B5243,Orders!$A$2:$A$8001,0)),7)</f>
        <v>2025-09</v>
      </c>
    </row>
    <row r="5244" customFormat="false" ht="15" hidden="false" customHeight="true" outlineLevel="0" collapsed="false">
      <c r="A5244" s="1" t="s">
        <v>15714</v>
      </c>
      <c r="B5244" s="1" t="s">
        <v>4967</v>
      </c>
      <c r="C5244" s="1" t="s">
        <v>2007</v>
      </c>
      <c r="D5244" s="1" t="n">
        <v>1</v>
      </c>
      <c r="E5244" s="16" t="n">
        <v>750.27</v>
      </c>
      <c r="F5244" s="17" t="n">
        <v>0.2</v>
      </c>
      <c r="G5244" s="16" t="n">
        <v>600.22</v>
      </c>
      <c r="I5244" s="1" t="str">
        <f aca="false">INDEX(Products!$C$2:$C$51,MATCH(C5244,Products!$A$2:$A$51,0))</f>
        <v>Books &amp; Stationery</v>
      </c>
      <c r="J5244" s="1" t="str">
        <f aca="false">INDEX(Orders!$E$2:$E$8001,MATCH(B5244,Orders!$A$2:$A$8001,0))</f>
        <v>Delivered</v>
      </c>
      <c r="K5244" s="1" t="str">
        <f aca="false">LEFT(INDEX(Orders!$C$2:$C$8001,MATCH(B5244,Orders!$A$2:$A$8001,0)),7)</f>
        <v>2025-09</v>
      </c>
    </row>
    <row r="5245" customFormat="false" ht="15" hidden="false" customHeight="true" outlineLevel="0" collapsed="false">
      <c r="A5245" s="1" t="s">
        <v>15715</v>
      </c>
      <c r="B5245" s="1" t="s">
        <v>4967</v>
      </c>
      <c r="C5245" s="1" t="s">
        <v>1971</v>
      </c>
      <c r="D5245" s="1" t="n">
        <v>1</v>
      </c>
      <c r="E5245" s="16" t="n">
        <v>2073.63</v>
      </c>
      <c r="F5245" s="17" t="n">
        <v>0.1</v>
      </c>
      <c r="G5245" s="16" t="n">
        <v>1866.27</v>
      </c>
      <c r="I5245" s="1" t="str">
        <f aca="false">INDEX(Products!$C$2:$C$51,MATCH(C5245,Products!$A$2:$A$51,0))</f>
        <v>Home &amp; Kitchen</v>
      </c>
      <c r="J5245" s="1" t="str">
        <f aca="false">INDEX(Orders!$E$2:$E$8001,MATCH(B5245,Orders!$A$2:$A$8001,0))</f>
        <v>Delivered</v>
      </c>
      <c r="K5245" s="1" t="str">
        <f aca="false">LEFT(INDEX(Orders!$C$2:$C$8001,MATCH(B5245,Orders!$A$2:$A$8001,0)),7)</f>
        <v>2025-09</v>
      </c>
    </row>
    <row r="5246" customFormat="false" ht="15" hidden="false" customHeight="true" outlineLevel="0" collapsed="false">
      <c r="A5246" s="1" t="s">
        <v>15716</v>
      </c>
      <c r="B5246" s="1" t="s">
        <v>4968</v>
      </c>
      <c r="C5246" s="1" t="s">
        <v>1976</v>
      </c>
      <c r="D5246" s="1" t="n">
        <v>1</v>
      </c>
      <c r="E5246" s="16" t="n">
        <v>1603.35</v>
      </c>
      <c r="F5246" s="17" t="n">
        <v>0</v>
      </c>
      <c r="G5246" s="16" t="n">
        <v>1603.35</v>
      </c>
      <c r="I5246" s="1" t="str">
        <f aca="false">INDEX(Products!$C$2:$C$51,MATCH(C5246,Products!$A$2:$A$51,0))</f>
        <v>Beauty &amp; Personal Care</v>
      </c>
      <c r="J5246" s="1" t="str">
        <f aca="false">INDEX(Orders!$E$2:$E$8001,MATCH(B5246,Orders!$A$2:$A$8001,0))</f>
        <v>Cancelled</v>
      </c>
      <c r="K5246" s="1" t="str">
        <f aca="false">LEFT(INDEX(Orders!$C$2:$C$8001,MATCH(B5246,Orders!$A$2:$A$8001,0)),7)</f>
        <v>2025-12</v>
      </c>
    </row>
    <row r="5247" customFormat="false" ht="15" hidden="false" customHeight="true" outlineLevel="0" collapsed="false">
      <c r="A5247" s="1" t="s">
        <v>15717</v>
      </c>
      <c r="B5247" s="1" t="s">
        <v>4969</v>
      </c>
      <c r="C5247" s="1" t="s">
        <v>2006</v>
      </c>
      <c r="D5247" s="1" t="n">
        <v>1</v>
      </c>
      <c r="E5247" s="16" t="n">
        <v>482.17</v>
      </c>
      <c r="F5247" s="17" t="n">
        <v>0.2</v>
      </c>
      <c r="G5247" s="16" t="n">
        <v>385.74</v>
      </c>
      <c r="I5247" s="1" t="str">
        <f aca="false">INDEX(Products!$C$2:$C$51,MATCH(C5247,Products!$A$2:$A$51,0))</f>
        <v>Books &amp; Stationery</v>
      </c>
      <c r="J5247" s="1" t="str">
        <f aca="false">INDEX(Orders!$E$2:$E$8001,MATCH(B5247,Orders!$A$2:$A$8001,0))</f>
        <v>Delivered</v>
      </c>
      <c r="K5247" s="1" t="str">
        <f aca="false">LEFT(INDEX(Orders!$C$2:$C$8001,MATCH(B5247,Orders!$A$2:$A$8001,0)),7)</f>
        <v>2024-09</v>
      </c>
    </row>
    <row r="5248" customFormat="false" ht="15" hidden="false" customHeight="true" outlineLevel="0" collapsed="false">
      <c r="A5248" s="1" t="s">
        <v>15718</v>
      </c>
      <c r="B5248" s="1" t="s">
        <v>4969</v>
      </c>
      <c r="C5248" s="1" t="s">
        <v>1940</v>
      </c>
      <c r="D5248" s="1" t="n">
        <v>2</v>
      </c>
      <c r="E5248" s="16" t="n">
        <v>2374.52</v>
      </c>
      <c r="F5248" s="17" t="n">
        <v>0</v>
      </c>
      <c r="G5248" s="16" t="n">
        <v>4749.04</v>
      </c>
      <c r="I5248" s="1" t="str">
        <f aca="false">INDEX(Products!$C$2:$C$51,MATCH(C5248,Products!$A$2:$A$51,0))</f>
        <v>Fashion</v>
      </c>
      <c r="J5248" s="1" t="str">
        <f aca="false">INDEX(Orders!$E$2:$E$8001,MATCH(B5248,Orders!$A$2:$A$8001,0))</f>
        <v>Delivered</v>
      </c>
      <c r="K5248" s="1" t="str">
        <f aca="false">LEFT(INDEX(Orders!$C$2:$C$8001,MATCH(B5248,Orders!$A$2:$A$8001,0)),7)</f>
        <v>2024-09</v>
      </c>
    </row>
    <row r="5249" customFormat="false" ht="15" hidden="false" customHeight="true" outlineLevel="0" collapsed="false">
      <c r="A5249" s="1" t="s">
        <v>15719</v>
      </c>
      <c r="B5249" s="1" t="s">
        <v>4969</v>
      </c>
      <c r="C5249" s="1" t="s">
        <v>1949</v>
      </c>
      <c r="D5249" s="1" t="n">
        <v>1</v>
      </c>
      <c r="E5249" s="16" t="n">
        <v>4185.64</v>
      </c>
      <c r="F5249" s="17" t="n">
        <v>0.05</v>
      </c>
      <c r="G5249" s="16" t="n">
        <v>3976.36</v>
      </c>
      <c r="I5249" s="1" t="str">
        <f aca="false">INDEX(Products!$C$2:$C$51,MATCH(C5249,Products!$A$2:$A$51,0))</f>
        <v>Fashion</v>
      </c>
      <c r="J5249" s="1" t="str">
        <f aca="false">INDEX(Orders!$E$2:$E$8001,MATCH(B5249,Orders!$A$2:$A$8001,0))</f>
        <v>Delivered</v>
      </c>
      <c r="K5249" s="1" t="str">
        <f aca="false">LEFT(INDEX(Orders!$C$2:$C$8001,MATCH(B5249,Orders!$A$2:$A$8001,0)),7)</f>
        <v>2024-09</v>
      </c>
    </row>
    <row r="5250" customFormat="false" ht="15" hidden="false" customHeight="true" outlineLevel="0" collapsed="false">
      <c r="A5250" s="1" t="s">
        <v>15720</v>
      </c>
      <c r="B5250" s="1" t="s">
        <v>4969</v>
      </c>
      <c r="C5250" s="1" t="s">
        <v>1955</v>
      </c>
      <c r="D5250" s="1" t="n">
        <v>2</v>
      </c>
      <c r="E5250" s="16" t="n">
        <v>3340.76</v>
      </c>
      <c r="F5250" s="17" t="n">
        <v>0.2</v>
      </c>
      <c r="G5250" s="16" t="n">
        <v>5345.22</v>
      </c>
      <c r="I5250" s="1" t="str">
        <f aca="false">INDEX(Products!$C$2:$C$51,MATCH(C5250,Products!$A$2:$A$51,0))</f>
        <v>Home &amp; Kitchen</v>
      </c>
      <c r="J5250" s="1" t="str">
        <f aca="false">INDEX(Orders!$E$2:$E$8001,MATCH(B5250,Orders!$A$2:$A$8001,0))</f>
        <v>Delivered</v>
      </c>
      <c r="K5250" s="1" t="str">
        <f aca="false">LEFT(INDEX(Orders!$C$2:$C$8001,MATCH(B5250,Orders!$A$2:$A$8001,0)),7)</f>
        <v>2024-09</v>
      </c>
    </row>
    <row r="5251" customFormat="false" ht="15" hidden="false" customHeight="true" outlineLevel="0" collapsed="false">
      <c r="A5251" s="1" t="s">
        <v>15721</v>
      </c>
      <c r="B5251" s="1" t="s">
        <v>4969</v>
      </c>
      <c r="C5251" s="1" t="s">
        <v>1961</v>
      </c>
      <c r="D5251" s="1" t="n">
        <v>3</v>
      </c>
      <c r="E5251" s="16" t="n">
        <v>3493.68</v>
      </c>
      <c r="F5251" s="17" t="n">
        <v>0.1</v>
      </c>
      <c r="G5251" s="16" t="n">
        <v>9432.94</v>
      </c>
      <c r="I5251" s="1" t="str">
        <f aca="false">INDEX(Products!$C$2:$C$51,MATCH(C5251,Products!$A$2:$A$51,0))</f>
        <v>Home &amp; Kitchen</v>
      </c>
      <c r="J5251" s="1" t="str">
        <f aca="false">INDEX(Orders!$E$2:$E$8001,MATCH(B5251,Orders!$A$2:$A$8001,0))</f>
        <v>Delivered</v>
      </c>
      <c r="K5251" s="1" t="str">
        <f aca="false">LEFT(INDEX(Orders!$C$2:$C$8001,MATCH(B5251,Orders!$A$2:$A$8001,0)),7)</f>
        <v>2024-09</v>
      </c>
    </row>
    <row r="5252" customFormat="false" ht="15" hidden="false" customHeight="true" outlineLevel="0" collapsed="false">
      <c r="A5252" s="1" t="s">
        <v>15722</v>
      </c>
      <c r="B5252" s="1" t="s">
        <v>4970</v>
      </c>
      <c r="C5252" s="1" t="s">
        <v>1976</v>
      </c>
      <c r="D5252" s="1" t="n">
        <v>1</v>
      </c>
      <c r="E5252" s="16" t="n">
        <v>1603.35</v>
      </c>
      <c r="F5252" s="17" t="n">
        <v>0.1</v>
      </c>
      <c r="G5252" s="16" t="n">
        <v>1443.02</v>
      </c>
      <c r="I5252" s="1" t="str">
        <f aca="false">INDEX(Products!$C$2:$C$51,MATCH(C5252,Products!$A$2:$A$51,0))</f>
        <v>Beauty &amp; Personal Care</v>
      </c>
      <c r="J5252" s="1" t="str">
        <f aca="false">INDEX(Orders!$E$2:$E$8001,MATCH(B5252,Orders!$A$2:$A$8001,0))</f>
        <v>Delivered</v>
      </c>
      <c r="K5252" s="1" t="str">
        <f aca="false">LEFT(INDEX(Orders!$C$2:$C$8001,MATCH(B5252,Orders!$A$2:$A$8001,0)),7)</f>
        <v>2024-10</v>
      </c>
    </row>
    <row r="5253" customFormat="false" ht="15" hidden="false" customHeight="true" outlineLevel="0" collapsed="false">
      <c r="A5253" s="1" t="s">
        <v>15723</v>
      </c>
      <c r="B5253" s="1" t="s">
        <v>4970</v>
      </c>
      <c r="C5253" s="1" t="s">
        <v>1959</v>
      </c>
      <c r="D5253" s="1" t="n">
        <v>1</v>
      </c>
      <c r="E5253" s="16" t="n">
        <v>2142.79</v>
      </c>
      <c r="F5253" s="17" t="n">
        <v>0</v>
      </c>
      <c r="G5253" s="16" t="n">
        <v>2142.79</v>
      </c>
      <c r="I5253" s="1" t="str">
        <f aca="false">INDEX(Products!$C$2:$C$51,MATCH(C5253,Products!$A$2:$A$51,0))</f>
        <v>Home &amp; Kitchen</v>
      </c>
      <c r="J5253" s="1" t="str">
        <f aca="false">INDEX(Orders!$E$2:$E$8001,MATCH(B5253,Orders!$A$2:$A$8001,0))</f>
        <v>Delivered</v>
      </c>
      <c r="K5253" s="1" t="str">
        <f aca="false">LEFT(INDEX(Orders!$C$2:$C$8001,MATCH(B5253,Orders!$A$2:$A$8001,0)),7)</f>
        <v>2024-10</v>
      </c>
    </row>
    <row r="5254" customFormat="false" ht="15" hidden="false" customHeight="true" outlineLevel="0" collapsed="false">
      <c r="A5254" s="1" t="s">
        <v>15724</v>
      </c>
      <c r="B5254" s="1" t="s">
        <v>4970</v>
      </c>
      <c r="C5254" s="1" t="s">
        <v>1945</v>
      </c>
      <c r="D5254" s="1" t="n">
        <v>1</v>
      </c>
      <c r="E5254" s="16" t="n">
        <v>2390.13</v>
      </c>
      <c r="F5254" s="17" t="n">
        <v>0</v>
      </c>
      <c r="G5254" s="16" t="n">
        <v>2390.13</v>
      </c>
      <c r="I5254" s="1" t="str">
        <f aca="false">INDEX(Products!$C$2:$C$51,MATCH(C5254,Products!$A$2:$A$51,0))</f>
        <v>Fashion</v>
      </c>
      <c r="J5254" s="1" t="str">
        <f aca="false">INDEX(Orders!$E$2:$E$8001,MATCH(B5254,Orders!$A$2:$A$8001,0))</f>
        <v>Delivered</v>
      </c>
      <c r="K5254" s="1" t="str">
        <f aca="false">LEFT(INDEX(Orders!$C$2:$C$8001,MATCH(B5254,Orders!$A$2:$A$8001,0)),7)</f>
        <v>2024-10</v>
      </c>
    </row>
    <row r="5255" customFormat="false" ht="15" hidden="false" customHeight="true" outlineLevel="0" collapsed="false">
      <c r="A5255" s="1" t="s">
        <v>15725</v>
      </c>
      <c r="B5255" s="1" t="s">
        <v>4971</v>
      </c>
      <c r="C5255" s="1" t="s">
        <v>1980</v>
      </c>
      <c r="D5255" s="1" t="n">
        <v>1</v>
      </c>
      <c r="E5255" s="16" t="n">
        <v>2299.69</v>
      </c>
      <c r="F5255" s="17" t="n">
        <v>0.15</v>
      </c>
      <c r="G5255" s="16" t="n">
        <v>1954.74</v>
      </c>
      <c r="I5255" s="1" t="str">
        <f aca="false">INDEX(Products!$C$2:$C$51,MATCH(C5255,Products!$A$2:$A$51,0))</f>
        <v>Beauty &amp; Personal Care</v>
      </c>
      <c r="J5255" s="1" t="str">
        <f aca="false">INDEX(Orders!$E$2:$E$8001,MATCH(B5255,Orders!$A$2:$A$8001,0))</f>
        <v>Returned</v>
      </c>
      <c r="K5255" s="1" t="str">
        <f aca="false">LEFT(INDEX(Orders!$C$2:$C$8001,MATCH(B5255,Orders!$A$2:$A$8001,0)),7)</f>
        <v>2025-11</v>
      </c>
    </row>
    <row r="5256" customFormat="false" ht="15" hidden="false" customHeight="true" outlineLevel="0" collapsed="false">
      <c r="A5256" s="1" t="s">
        <v>15726</v>
      </c>
      <c r="B5256" s="1" t="s">
        <v>4971</v>
      </c>
      <c r="C5256" s="1" t="s">
        <v>1969</v>
      </c>
      <c r="D5256" s="1" t="n">
        <v>2</v>
      </c>
      <c r="E5256" s="16" t="n">
        <v>9171.98</v>
      </c>
      <c r="F5256" s="17" t="n">
        <v>0.2</v>
      </c>
      <c r="G5256" s="16" t="n">
        <v>14675.17</v>
      </c>
      <c r="I5256" s="1" t="str">
        <f aca="false">INDEX(Products!$C$2:$C$51,MATCH(C5256,Products!$A$2:$A$51,0))</f>
        <v>Home &amp; Kitchen</v>
      </c>
      <c r="J5256" s="1" t="str">
        <f aca="false">INDEX(Orders!$E$2:$E$8001,MATCH(B5256,Orders!$A$2:$A$8001,0))</f>
        <v>Returned</v>
      </c>
      <c r="K5256" s="1" t="str">
        <f aca="false">LEFT(INDEX(Orders!$C$2:$C$8001,MATCH(B5256,Orders!$A$2:$A$8001,0)),7)</f>
        <v>2025-11</v>
      </c>
    </row>
    <row r="5257" customFormat="false" ht="15" hidden="false" customHeight="true" outlineLevel="0" collapsed="false">
      <c r="A5257" s="1" t="s">
        <v>15727</v>
      </c>
      <c r="B5257" s="1" t="s">
        <v>4972</v>
      </c>
      <c r="C5257" s="1" t="s">
        <v>1975</v>
      </c>
      <c r="D5257" s="1" t="n">
        <v>1</v>
      </c>
      <c r="E5257" s="16" t="n">
        <v>862.99</v>
      </c>
      <c r="F5257" s="17" t="n">
        <v>0.2</v>
      </c>
      <c r="G5257" s="16" t="n">
        <v>690.39</v>
      </c>
      <c r="I5257" s="1" t="str">
        <f aca="false">INDEX(Products!$C$2:$C$51,MATCH(C5257,Products!$A$2:$A$51,0))</f>
        <v>Beauty &amp; Personal Care</v>
      </c>
      <c r="J5257" s="1" t="str">
        <f aca="false">INDEX(Orders!$E$2:$E$8001,MATCH(B5257,Orders!$A$2:$A$8001,0))</f>
        <v>Returned</v>
      </c>
      <c r="K5257" s="1" t="str">
        <f aca="false">LEFT(INDEX(Orders!$C$2:$C$8001,MATCH(B5257,Orders!$A$2:$A$8001,0)),7)</f>
        <v>2025-04</v>
      </c>
    </row>
    <row r="5258" customFormat="false" ht="15" hidden="false" customHeight="true" outlineLevel="0" collapsed="false">
      <c r="A5258" s="1" t="s">
        <v>15728</v>
      </c>
      <c r="B5258" s="1" t="s">
        <v>4972</v>
      </c>
      <c r="C5258" s="1" t="s">
        <v>1930</v>
      </c>
      <c r="D5258" s="1" t="n">
        <v>2</v>
      </c>
      <c r="E5258" s="16" t="n">
        <v>2398.35</v>
      </c>
      <c r="F5258" s="17" t="n">
        <v>0.1</v>
      </c>
      <c r="G5258" s="16" t="n">
        <v>4317.03</v>
      </c>
      <c r="I5258" s="1" t="str">
        <f aca="false">INDEX(Products!$C$2:$C$51,MATCH(C5258,Products!$A$2:$A$51,0))</f>
        <v>Electronics</v>
      </c>
      <c r="J5258" s="1" t="str">
        <f aca="false">INDEX(Orders!$E$2:$E$8001,MATCH(B5258,Orders!$A$2:$A$8001,0))</f>
        <v>Returned</v>
      </c>
      <c r="K5258" s="1" t="str">
        <f aca="false">LEFT(INDEX(Orders!$C$2:$C$8001,MATCH(B5258,Orders!$A$2:$A$8001,0)),7)</f>
        <v>2025-04</v>
      </c>
    </row>
    <row r="5259" customFormat="false" ht="15" hidden="false" customHeight="true" outlineLevel="0" collapsed="false">
      <c r="A5259" s="1" t="s">
        <v>15729</v>
      </c>
      <c r="B5259" s="1" t="s">
        <v>4973</v>
      </c>
      <c r="C5259" s="1" t="s">
        <v>1953</v>
      </c>
      <c r="D5259" s="1" t="n">
        <v>1</v>
      </c>
      <c r="E5259" s="16" t="n">
        <v>4914.12</v>
      </c>
      <c r="F5259" s="17" t="n">
        <v>0.1</v>
      </c>
      <c r="G5259" s="16" t="n">
        <v>4422.71</v>
      </c>
      <c r="I5259" s="1" t="str">
        <f aca="false">INDEX(Products!$C$2:$C$51,MATCH(C5259,Products!$A$2:$A$51,0))</f>
        <v>Fashion</v>
      </c>
      <c r="J5259" s="1" t="str">
        <f aca="false">INDEX(Orders!$E$2:$E$8001,MATCH(B5259,Orders!$A$2:$A$8001,0))</f>
        <v>Delivered</v>
      </c>
      <c r="K5259" s="1" t="str">
        <f aca="false">LEFT(INDEX(Orders!$C$2:$C$8001,MATCH(B5259,Orders!$A$2:$A$8001,0)),7)</f>
        <v>2025-07</v>
      </c>
    </row>
    <row r="5260" customFormat="false" ht="15" hidden="false" customHeight="true" outlineLevel="0" collapsed="false">
      <c r="A5260" s="1" t="s">
        <v>15730</v>
      </c>
      <c r="B5260" s="1" t="s">
        <v>4973</v>
      </c>
      <c r="C5260" s="1" t="s">
        <v>2007</v>
      </c>
      <c r="D5260" s="1" t="n">
        <v>1</v>
      </c>
      <c r="E5260" s="16" t="n">
        <v>750.27</v>
      </c>
      <c r="F5260" s="17" t="n">
        <v>0</v>
      </c>
      <c r="G5260" s="16" t="n">
        <v>750.27</v>
      </c>
      <c r="I5260" s="1" t="str">
        <f aca="false">INDEX(Products!$C$2:$C$51,MATCH(C5260,Products!$A$2:$A$51,0))</f>
        <v>Books &amp; Stationery</v>
      </c>
      <c r="J5260" s="1" t="str">
        <f aca="false">INDEX(Orders!$E$2:$E$8001,MATCH(B5260,Orders!$A$2:$A$8001,0))</f>
        <v>Delivered</v>
      </c>
      <c r="K5260" s="1" t="str">
        <f aca="false">LEFT(INDEX(Orders!$C$2:$C$8001,MATCH(B5260,Orders!$A$2:$A$8001,0)),7)</f>
        <v>2025-07</v>
      </c>
    </row>
    <row r="5261" customFormat="false" ht="15" hidden="false" customHeight="true" outlineLevel="0" collapsed="false">
      <c r="A5261" s="1" t="s">
        <v>15731</v>
      </c>
      <c r="B5261" s="1" t="s">
        <v>4973</v>
      </c>
      <c r="C5261" s="1" t="s">
        <v>1930</v>
      </c>
      <c r="D5261" s="1" t="n">
        <v>2</v>
      </c>
      <c r="E5261" s="16" t="n">
        <v>2398.35</v>
      </c>
      <c r="F5261" s="17" t="n">
        <v>0.2</v>
      </c>
      <c r="G5261" s="16" t="n">
        <v>3837.36</v>
      </c>
      <c r="I5261" s="1" t="str">
        <f aca="false">INDEX(Products!$C$2:$C$51,MATCH(C5261,Products!$A$2:$A$51,0))</f>
        <v>Electronics</v>
      </c>
      <c r="J5261" s="1" t="str">
        <f aca="false">INDEX(Orders!$E$2:$E$8001,MATCH(B5261,Orders!$A$2:$A$8001,0))</f>
        <v>Delivered</v>
      </c>
      <c r="K5261" s="1" t="str">
        <f aca="false">LEFT(INDEX(Orders!$C$2:$C$8001,MATCH(B5261,Orders!$A$2:$A$8001,0)),7)</f>
        <v>2025-07</v>
      </c>
    </row>
    <row r="5262" customFormat="false" ht="15" hidden="false" customHeight="true" outlineLevel="0" collapsed="false">
      <c r="A5262" s="1" t="s">
        <v>15732</v>
      </c>
      <c r="B5262" s="1" t="s">
        <v>4973</v>
      </c>
      <c r="C5262" s="1" t="s">
        <v>1975</v>
      </c>
      <c r="D5262" s="1" t="n">
        <v>1</v>
      </c>
      <c r="E5262" s="16" t="n">
        <v>862.99</v>
      </c>
      <c r="F5262" s="17" t="n">
        <v>0.05</v>
      </c>
      <c r="G5262" s="16" t="n">
        <v>819.84</v>
      </c>
      <c r="I5262" s="1" t="str">
        <f aca="false">INDEX(Products!$C$2:$C$51,MATCH(C5262,Products!$A$2:$A$51,0))</f>
        <v>Beauty &amp; Personal Care</v>
      </c>
      <c r="J5262" s="1" t="str">
        <f aca="false">INDEX(Orders!$E$2:$E$8001,MATCH(B5262,Orders!$A$2:$A$8001,0))</f>
        <v>Delivered</v>
      </c>
      <c r="K5262" s="1" t="str">
        <f aca="false">LEFT(INDEX(Orders!$C$2:$C$8001,MATCH(B5262,Orders!$A$2:$A$8001,0)),7)</f>
        <v>2025-07</v>
      </c>
    </row>
    <row r="5263" customFormat="false" ht="15" hidden="false" customHeight="true" outlineLevel="0" collapsed="false">
      <c r="A5263" s="1" t="s">
        <v>15733</v>
      </c>
      <c r="B5263" s="1" t="s">
        <v>4974</v>
      </c>
      <c r="C5263" s="1" t="s">
        <v>1937</v>
      </c>
      <c r="D5263" s="1" t="n">
        <v>2</v>
      </c>
      <c r="E5263" s="16" t="n">
        <v>1364.75</v>
      </c>
      <c r="F5263" s="17" t="n">
        <v>0.1</v>
      </c>
      <c r="G5263" s="16" t="n">
        <v>2456.55</v>
      </c>
      <c r="I5263" s="1" t="str">
        <f aca="false">INDEX(Products!$C$2:$C$51,MATCH(C5263,Products!$A$2:$A$51,0))</f>
        <v>Fashion</v>
      </c>
      <c r="J5263" s="1" t="str">
        <f aca="false">INDEX(Orders!$E$2:$E$8001,MATCH(B5263,Orders!$A$2:$A$8001,0))</f>
        <v>Delivered</v>
      </c>
      <c r="K5263" s="1" t="str">
        <f aca="false">LEFT(INDEX(Orders!$C$2:$C$8001,MATCH(B5263,Orders!$A$2:$A$8001,0)),7)</f>
        <v>2024-02</v>
      </c>
    </row>
    <row r="5264" customFormat="false" ht="15" hidden="false" customHeight="true" outlineLevel="0" collapsed="false">
      <c r="A5264" s="1" t="s">
        <v>15734</v>
      </c>
      <c r="B5264" s="1" t="s">
        <v>4974</v>
      </c>
      <c r="C5264" s="1" t="s">
        <v>2007</v>
      </c>
      <c r="D5264" s="1" t="n">
        <v>1</v>
      </c>
      <c r="E5264" s="16" t="n">
        <v>750.27</v>
      </c>
      <c r="F5264" s="17" t="n">
        <v>0.05</v>
      </c>
      <c r="G5264" s="16" t="n">
        <v>712.76</v>
      </c>
      <c r="I5264" s="1" t="str">
        <f aca="false">INDEX(Products!$C$2:$C$51,MATCH(C5264,Products!$A$2:$A$51,0))</f>
        <v>Books &amp; Stationery</v>
      </c>
      <c r="J5264" s="1" t="str">
        <f aca="false">INDEX(Orders!$E$2:$E$8001,MATCH(B5264,Orders!$A$2:$A$8001,0))</f>
        <v>Delivered</v>
      </c>
      <c r="K5264" s="1" t="str">
        <f aca="false">LEFT(INDEX(Orders!$C$2:$C$8001,MATCH(B5264,Orders!$A$2:$A$8001,0)),7)</f>
        <v>2024-02</v>
      </c>
    </row>
    <row r="5265" customFormat="false" ht="15" hidden="false" customHeight="true" outlineLevel="0" collapsed="false">
      <c r="A5265" s="1" t="s">
        <v>15735</v>
      </c>
      <c r="B5265" s="1" t="s">
        <v>4975</v>
      </c>
      <c r="C5265" s="1" t="s">
        <v>2007</v>
      </c>
      <c r="D5265" s="1" t="n">
        <v>1</v>
      </c>
      <c r="E5265" s="16" t="n">
        <v>750.27</v>
      </c>
      <c r="F5265" s="17" t="n">
        <v>0</v>
      </c>
      <c r="G5265" s="16" t="n">
        <v>750.27</v>
      </c>
      <c r="I5265" s="1" t="str">
        <f aca="false">INDEX(Products!$C$2:$C$51,MATCH(C5265,Products!$A$2:$A$51,0))</f>
        <v>Books &amp; Stationery</v>
      </c>
      <c r="J5265" s="1" t="str">
        <f aca="false">INDEX(Orders!$E$2:$E$8001,MATCH(B5265,Orders!$A$2:$A$8001,0))</f>
        <v>Delivered</v>
      </c>
      <c r="K5265" s="1" t="str">
        <f aca="false">LEFT(INDEX(Orders!$C$2:$C$8001,MATCH(B5265,Orders!$A$2:$A$8001,0)),7)</f>
        <v>2025-02</v>
      </c>
    </row>
    <row r="5266" customFormat="false" ht="15" hidden="false" customHeight="true" outlineLevel="0" collapsed="false">
      <c r="A5266" s="1" t="s">
        <v>15736</v>
      </c>
      <c r="B5266" s="1" t="s">
        <v>4975</v>
      </c>
      <c r="C5266" s="1" t="s">
        <v>1953</v>
      </c>
      <c r="D5266" s="1" t="n">
        <v>1</v>
      </c>
      <c r="E5266" s="16" t="n">
        <v>4914.12</v>
      </c>
      <c r="F5266" s="17" t="n">
        <v>0.05</v>
      </c>
      <c r="G5266" s="16" t="n">
        <v>4668.41</v>
      </c>
      <c r="I5266" s="1" t="str">
        <f aca="false">INDEX(Products!$C$2:$C$51,MATCH(C5266,Products!$A$2:$A$51,0))</f>
        <v>Fashion</v>
      </c>
      <c r="J5266" s="1" t="str">
        <f aca="false">INDEX(Orders!$E$2:$E$8001,MATCH(B5266,Orders!$A$2:$A$8001,0))</f>
        <v>Delivered</v>
      </c>
      <c r="K5266" s="1" t="str">
        <f aca="false">LEFT(INDEX(Orders!$C$2:$C$8001,MATCH(B5266,Orders!$A$2:$A$8001,0)),7)</f>
        <v>2025-02</v>
      </c>
    </row>
    <row r="5267" customFormat="false" ht="15" hidden="false" customHeight="true" outlineLevel="0" collapsed="false">
      <c r="A5267" s="1" t="s">
        <v>15737</v>
      </c>
      <c r="B5267" s="1" t="s">
        <v>4975</v>
      </c>
      <c r="C5267" s="1" t="s">
        <v>2006</v>
      </c>
      <c r="D5267" s="1" t="n">
        <v>3</v>
      </c>
      <c r="E5267" s="16" t="n">
        <v>482.17</v>
      </c>
      <c r="F5267" s="17" t="n">
        <v>0.05</v>
      </c>
      <c r="G5267" s="16" t="n">
        <v>1374.18</v>
      </c>
      <c r="I5267" s="1" t="str">
        <f aca="false">INDEX(Products!$C$2:$C$51,MATCH(C5267,Products!$A$2:$A$51,0))</f>
        <v>Books &amp; Stationery</v>
      </c>
      <c r="J5267" s="1" t="str">
        <f aca="false">INDEX(Orders!$E$2:$E$8001,MATCH(B5267,Orders!$A$2:$A$8001,0))</f>
        <v>Delivered</v>
      </c>
      <c r="K5267" s="1" t="str">
        <f aca="false">LEFT(INDEX(Orders!$C$2:$C$8001,MATCH(B5267,Orders!$A$2:$A$8001,0)),7)</f>
        <v>2025-02</v>
      </c>
    </row>
    <row r="5268" customFormat="false" ht="15" hidden="false" customHeight="true" outlineLevel="0" collapsed="false">
      <c r="A5268" s="1" t="s">
        <v>15738</v>
      </c>
      <c r="B5268" s="1" t="s">
        <v>4976</v>
      </c>
      <c r="C5268" s="1" t="s">
        <v>1940</v>
      </c>
      <c r="D5268" s="1" t="n">
        <v>3</v>
      </c>
      <c r="E5268" s="16" t="n">
        <v>2374.52</v>
      </c>
      <c r="F5268" s="17" t="n">
        <v>0.15</v>
      </c>
      <c r="G5268" s="16" t="n">
        <v>6055.03</v>
      </c>
      <c r="I5268" s="1" t="str">
        <f aca="false">INDEX(Products!$C$2:$C$51,MATCH(C5268,Products!$A$2:$A$51,0))</f>
        <v>Fashion</v>
      </c>
      <c r="J5268" s="1" t="str">
        <f aca="false">INDEX(Orders!$E$2:$E$8001,MATCH(B5268,Orders!$A$2:$A$8001,0))</f>
        <v>Delivered</v>
      </c>
      <c r="K5268" s="1" t="str">
        <f aca="false">LEFT(INDEX(Orders!$C$2:$C$8001,MATCH(B5268,Orders!$A$2:$A$8001,0)),7)</f>
        <v>2025-01</v>
      </c>
    </row>
    <row r="5269" customFormat="false" ht="15" hidden="false" customHeight="true" outlineLevel="0" collapsed="false">
      <c r="A5269" s="1" t="s">
        <v>15739</v>
      </c>
      <c r="B5269" s="1" t="s">
        <v>4976</v>
      </c>
      <c r="C5269" s="1" t="s">
        <v>1949</v>
      </c>
      <c r="D5269" s="1" t="n">
        <v>1</v>
      </c>
      <c r="E5269" s="16" t="n">
        <v>4185.64</v>
      </c>
      <c r="F5269" s="17" t="n">
        <v>0.1</v>
      </c>
      <c r="G5269" s="16" t="n">
        <v>3767.08</v>
      </c>
      <c r="I5269" s="1" t="str">
        <f aca="false">INDEX(Products!$C$2:$C$51,MATCH(C5269,Products!$A$2:$A$51,0))</f>
        <v>Fashion</v>
      </c>
      <c r="J5269" s="1" t="str">
        <f aca="false">INDEX(Orders!$E$2:$E$8001,MATCH(B5269,Orders!$A$2:$A$8001,0))</f>
        <v>Delivered</v>
      </c>
      <c r="K5269" s="1" t="str">
        <f aca="false">LEFT(INDEX(Orders!$C$2:$C$8001,MATCH(B5269,Orders!$A$2:$A$8001,0)),7)</f>
        <v>2025-01</v>
      </c>
    </row>
    <row r="5270" customFormat="false" ht="15" hidden="false" customHeight="true" outlineLevel="0" collapsed="false">
      <c r="A5270" s="1" t="s">
        <v>15740</v>
      </c>
      <c r="B5270" s="1" t="s">
        <v>4977</v>
      </c>
      <c r="C5270" s="1" t="s">
        <v>2007</v>
      </c>
      <c r="D5270" s="1" t="n">
        <v>1</v>
      </c>
      <c r="E5270" s="16" t="n">
        <v>750.27</v>
      </c>
      <c r="F5270" s="17" t="n">
        <v>0</v>
      </c>
      <c r="G5270" s="16" t="n">
        <v>750.27</v>
      </c>
      <c r="I5270" s="1" t="str">
        <f aca="false">INDEX(Products!$C$2:$C$51,MATCH(C5270,Products!$A$2:$A$51,0))</f>
        <v>Books &amp; Stationery</v>
      </c>
      <c r="J5270" s="1" t="str">
        <f aca="false">INDEX(Orders!$E$2:$E$8001,MATCH(B5270,Orders!$A$2:$A$8001,0))</f>
        <v>Delivered</v>
      </c>
      <c r="K5270" s="1" t="str">
        <f aca="false">LEFT(INDEX(Orders!$C$2:$C$8001,MATCH(B5270,Orders!$A$2:$A$8001,0)),7)</f>
        <v>2025-10</v>
      </c>
    </row>
    <row r="5271" customFormat="false" ht="15" hidden="false" customHeight="true" outlineLevel="0" collapsed="false">
      <c r="A5271" s="1" t="s">
        <v>15741</v>
      </c>
      <c r="B5271" s="1" t="s">
        <v>4977</v>
      </c>
      <c r="C5271" s="1" t="s">
        <v>1949</v>
      </c>
      <c r="D5271" s="1" t="n">
        <v>1</v>
      </c>
      <c r="E5271" s="16" t="n">
        <v>4185.64</v>
      </c>
      <c r="F5271" s="17" t="n">
        <v>0.15</v>
      </c>
      <c r="G5271" s="16" t="n">
        <v>3557.79</v>
      </c>
      <c r="I5271" s="1" t="str">
        <f aca="false">INDEX(Products!$C$2:$C$51,MATCH(C5271,Products!$A$2:$A$51,0))</f>
        <v>Fashion</v>
      </c>
      <c r="J5271" s="1" t="str">
        <f aca="false">INDEX(Orders!$E$2:$E$8001,MATCH(B5271,Orders!$A$2:$A$8001,0))</f>
        <v>Delivered</v>
      </c>
      <c r="K5271" s="1" t="str">
        <f aca="false">LEFT(INDEX(Orders!$C$2:$C$8001,MATCH(B5271,Orders!$A$2:$A$8001,0)),7)</f>
        <v>2025-10</v>
      </c>
    </row>
    <row r="5272" customFormat="false" ht="15" hidden="false" customHeight="true" outlineLevel="0" collapsed="false">
      <c r="A5272" s="1" t="s">
        <v>15742</v>
      </c>
      <c r="B5272" s="1" t="s">
        <v>4978</v>
      </c>
      <c r="C5272" s="1" t="s">
        <v>2007</v>
      </c>
      <c r="D5272" s="1" t="n">
        <v>1</v>
      </c>
      <c r="E5272" s="16" t="n">
        <v>750.27</v>
      </c>
      <c r="F5272" s="17" t="n">
        <v>0</v>
      </c>
      <c r="G5272" s="16" t="n">
        <v>750.27</v>
      </c>
      <c r="I5272" s="1" t="str">
        <f aca="false">INDEX(Products!$C$2:$C$51,MATCH(C5272,Products!$A$2:$A$51,0))</f>
        <v>Books &amp; Stationery</v>
      </c>
      <c r="J5272" s="1" t="str">
        <f aca="false">INDEX(Orders!$E$2:$E$8001,MATCH(B5272,Orders!$A$2:$A$8001,0))</f>
        <v>Delivered</v>
      </c>
      <c r="K5272" s="1" t="str">
        <f aca="false">LEFT(INDEX(Orders!$C$2:$C$8001,MATCH(B5272,Orders!$A$2:$A$8001,0)),7)</f>
        <v>2024-11</v>
      </c>
    </row>
    <row r="5273" customFormat="false" ht="15" hidden="false" customHeight="true" outlineLevel="0" collapsed="false">
      <c r="A5273" s="1" t="s">
        <v>15743</v>
      </c>
      <c r="B5273" s="1" t="s">
        <v>4978</v>
      </c>
      <c r="C5273" s="1" t="s">
        <v>1979</v>
      </c>
      <c r="D5273" s="1" t="n">
        <v>1</v>
      </c>
      <c r="E5273" s="16" t="n">
        <v>623</v>
      </c>
      <c r="F5273" s="17" t="n">
        <v>0.1</v>
      </c>
      <c r="G5273" s="16" t="n">
        <v>560.7</v>
      </c>
      <c r="I5273" s="1" t="str">
        <f aca="false">INDEX(Products!$C$2:$C$51,MATCH(C5273,Products!$A$2:$A$51,0))</f>
        <v>Beauty &amp; Personal Care</v>
      </c>
      <c r="J5273" s="1" t="str">
        <f aca="false">INDEX(Orders!$E$2:$E$8001,MATCH(B5273,Orders!$A$2:$A$8001,0))</f>
        <v>Delivered</v>
      </c>
      <c r="K5273" s="1" t="str">
        <f aca="false">LEFT(INDEX(Orders!$C$2:$C$8001,MATCH(B5273,Orders!$A$2:$A$8001,0)),7)</f>
        <v>2024-11</v>
      </c>
    </row>
    <row r="5274" customFormat="false" ht="15" hidden="false" customHeight="true" outlineLevel="0" collapsed="false">
      <c r="A5274" s="1" t="s">
        <v>15744</v>
      </c>
      <c r="B5274" s="1" t="s">
        <v>4978</v>
      </c>
      <c r="C5274" s="1" t="s">
        <v>2006</v>
      </c>
      <c r="D5274" s="1" t="n">
        <v>1</v>
      </c>
      <c r="E5274" s="16" t="n">
        <v>482.17</v>
      </c>
      <c r="F5274" s="17" t="n">
        <v>0.1</v>
      </c>
      <c r="G5274" s="16" t="n">
        <v>433.95</v>
      </c>
      <c r="I5274" s="1" t="str">
        <f aca="false">INDEX(Products!$C$2:$C$51,MATCH(C5274,Products!$A$2:$A$51,0))</f>
        <v>Books &amp; Stationery</v>
      </c>
      <c r="J5274" s="1" t="str">
        <f aca="false">INDEX(Orders!$E$2:$E$8001,MATCH(B5274,Orders!$A$2:$A$8001,0))</f>
        <v>Delivered</v>
      </c>
      <c r="K5274" s="1" t="str">
        <f aca="false">LEFT(INDEX(Orders!$C$2:$C$8001,MATCH(B5274,Orders!$A$2:$A$8001,0)),7)</f>
        <v>2024-11</v>
      </c>
    </row>
    <row r="5275" customFormat="false" ht="15" hidden="false" customHeight="true" outlineLevel="0" collapsed="false">
      <c r="A5275" s="1" t="s">
        <v>15745</v>
      </c>
      <c r="B5275" s="1" t="s">
        <v>4978</v>
      </c>
      <c r="C5275" s="1" t="s">
        <v>1976</v>
      </c>
      <c r="D5275" s="1" t="n">
        <v>1</v>
      </c>
      <c r="E5275" s="16" t="n">
        <v>1603.35</v>
      </c>
      <c r="F5275" s="17" t="n">
        <v>0</v>
      </c>
      <c r="G5275" s="16" t="n">
        <v>1603.35</v>
      </c>
      <c r="I5275" s="1" t="str">
        <f aca="false">INDEX(Products!$C$2:$C$51,MATCH(C5275,Products!$A$2:$A$51,0))</f>
        <v>Beauty &amp; Personal Care</v>
      </c>
      <c r="J5275" s="1" t="str">
        <f aca="false">INDEX(Orders!$E$2:$E$8001,MATCH(B5275,Orders!$A$2:$A$8001,0))</f>
        <v>Delivered</v>
      </c>
      <c r="K5275" s="1" t="str">
        <f aca="false">LEFT(INDEX(Orders!$C$2:$C$8001,MATCH(B5275,Orders!$A$2:$A$8001,0)),7)</f>
        <v>2024-11</v>
      </c>
    </row>
    <row r="5276" customFormat="false" ht="15" hidden="false" customHeight="true" outlineLevel="0" collapsed="false">
      <c r="A5276" s="1" t="s">
        <v>15746</v>
      </c>
      <c r="B5276" s="1" t="s">
        <v>4979</v>
      </c>
      <c r="C5276" s="1" t="s">
        <v>1930</v>
      </c>
      <c r="D5276" s="1" t="n">
        <v>1</v>
      </c>
      <c r="E5276" s="16" t="n">
        <v>2398.35</v>
      </c>
      <c r="F5276" s="17" t="n">
        <v>0.1</v>
      </c>
      <c r="G5276" s="16" t="n">
        <v>2158.52</v>
      </c>
      <c r="I5276" s="1" t="str">
        <f aca="false">INDEX(Products!$C$2:$C$51,MATCH(C5276,Products!$A$2:$A$51,0))</f>
        <v>Electronics</v>
      </c>
      <c r="J5276" s="1" t="str">
        <f aca="false">INDEX(Orders!$E$2:$E$8001,MATCH(B5276,Orders!$A$2:$A$8001,0))</f>
        <v>Delivered</v>
      </c>
      <c r="K5276" s="1" t="str">
        <f aca="false">LEFT(INDEX(Orders!$C$2:$C$8001,MATCH(B5276,Orders!$A$2:$A$8001,0)),7)</f>
        <v>2024-09</v>
      </c>
    </row>
    <row r="5277" customFormat="false" ht="15" hidden="false" customHeight="true" outlineLevel="0" collapsed="false">
      <c r="A5277" s="1" t="s">
        <v>15747</v>
      </c>
      <c r="B5277" s="1" t="s">
        <v>4980</v>
      </c>
      <c r="C5277" s="1" t="s">
        <v>2006</v>
      </c>
      <c r="D5277" s="1" t="n">
        <v>3</v>
      </c>
      <c r="E5277" s="16" t="n">
        <v>482.17</v>
      </c>
      <c r="F5277" s="17" t="n">
        <v>0.1</v>
      </c>
      <c r="G5277" s="16" t="n">
        <v>1301.86</v>
      </c>
      <c r="I5277" s="1" t="str">
        <f aca="false">INDEX(Products!$C$2:$C$51,MATCH(C5277,Products!$A$2:$A$51,0))</f>
        <v>Books &amp; Stationery</v>
      </c>
      <c r="J5277" s="1" t="str">
        <f aca="false">INDEX(Orders!$E$2:$E$8001,MATCH(B5277,Orders!$A$2:$A$8001,0))</f>
        <v>Delivered</v>
      </c>
      <c r="K5277" s="1" t="str">
        <f aca="false">LEFT(INDEX(Orders!$C$2:$C$8001,MATCH(B5277,Orders!$A$2:$A$8001,0)),7)</f>
        <v>2024-08</v>
      </c>
    </row>
    <row r="5278" customFormat="false" ht="15" hidden="false" customHeight="true" outlineLevel="0" collapsed="false">
      <c r="A5278" s="1" t="s">
        <v>15748</v>
      </c>
      <c r="B5278" s="1" t="s">
        <v>4981</v>
      </c>
      <c r="C5278" s="1" t="s">
        <v>1940</v>
      </c>
      <c r="D5278" s="1" t="n">
        <v>1</v>
      </c>
      <c r="E5278" s="16" t="n">
        <v>2374.52</v>
      </c>
      <c r="F5278" s="17" t="n">
        <v>0</v>
      </c>
      <c r="G5278" s="16" t="n">
        <v>2374.52</v>
      </c>
      <c r="I5278" s="1" t="str">
        <f aca="false">INDEX(Products!$C$2:$C$51,MATCH(C5278,Products!$A$2:$A$51,0))</f>
        <v>Fashion</v>
      </c>
      <c r="J5278" s="1" t="str">
        <f aca="false">INDEX(Orders!$E$2:$E$8001,MATCH(B5278,Orders!$A$2:$A$8001,0))</f>
        <v>Delivered</v>
      </c>
      <c r="K5278" s="1" t="str">
        <f aca="false">LEFT(INDEX(Orders!$C$2:$C$8001,MATCH(B5278,Orders!$A$2:$A$8001,0)),7)</f>
        <v>2025-07</v>
      </c>
    </row>
    <row r="5279" customFormat="false" ht="15" hidden="false" customHeight="true" outlineLevel="0" collapsed="false">
      <c r="A5279" s="1" t="s">
        <v>15749</v>
      </c>
      <c r="B5279" s="1" t="s">
        <v>4981</v>
      </c>
      <c r="C5279" s="1" t="s">
        <v>2007</v>
      </c>
      <c r="D5279" s="1" t="n">
        <v>1</v>
      </c>
      <c r="E5279" s="16" t="n">
        <v>750.27</v>
      </c>
      <c r="F5279" s="17" t="n">
        <v>0</v>
      </c>
      <c r="G5279" s="16" t="n">
        <v>750.27</v>
      </c>
      <c r="I5279" s="1" t="str">
        <f aca="false">INDEX(Products!$C$2:$C$51,MATCH(C5279,Products!$A$2:$A$51,0))</f>
        <v>Books &amp; Stationery</v>
      </c>
      <c r="J5279" s="1" t="str">
        <f aca="false">INDEX(Orders!$E$2:$E$8001,MATCH(B5279,Orders!$A$2:$A$8001,0))</f>
        <v>Delivered</v>
      </c>
      <c r="K5279" s="1" t="str">
        <f aca="false">LEFT(INDEX(Orders!$C$2:$C$8001,MATCH(B5279,Orders!$A$2:$A$8001,0)),7)</f>
        <v>2025-07</v>
      </c>
    </row>
    <row r="5280" customFormat="false" ht="15" hidden="false" customHeight="true" outlineLevel="0" collapsed="false">
      <c r="A5280" s="1" t="s">
        <v>15750</v>
      </c>
      <c r="B5280" s="1" t="s">
        <v>4981</v>
      </c>
      <c r="C5280" s="1" t="s">
        <v>2006</v>
      </c>
      <c r="D5280" s="1" t="n">
        <v>1</v>
      </c>
      <c r="E5280" s="16" t="n">
        <v>482.17</v>
      </c>
      <c r="F5280" s="17" t="n">
        <v>0.05</v>
      </c>
      <c r="G5280" s="16" t="n">
        <v>458.06</v>
      </c>
      <c r="I5280" s="1" t="str">
        <f aca="false">INDEX(Products!$C$2:$C$51,MATCH(C5280,Products!$A$2:$A$51,0))</f>
        <v>Books &amp; Stationery</v>
      </c>
      <c r="J5280" s="1" t="str">
        <f aca="false">INDEX(Orders!$E$2:$E$8001,MATCH(B5280,Orders!$A$2:$A$8001,0))</f>
        <v>Delivered</v>
      </c>
      <c r="K5280" s="1" t="str">
        <f aca="false">LEFT(INDEX(Orders!$C$2:$C$8001,MATCH(B5280,Orders!$A$2:$A$8001,0)),7)</f>
        <v>2025-07</v>
      </c>
    </row>
    <row r="5281" customFormat="false" ht="15" hidden="false" customHeight="true" outlineLevel="0" collapsed="false">
      <c r="A5281" s="1" t="s">
        <v>15751</v>
      </c>
      <c r="B5281" s="1" t="s">
        <v>4981</v>
      </c>
      <c r="C5281" s="1" t="s">
        <v>1997</v>
      </c>
      <c r="D5281" s="1" t="n">
        <v>1</v>
      </c>
      <c r="E5281" s="16" t="n">
        <v>311.15</v>
      </c>
      <c r="F5281" s="17" t="n">
        <v>0.15</v>
      </c>
      <c r="G5281" s="16" t="n">
        <v>264.48</v>
      </c>
      <c r="I5281" s="1" t="str">
        <f aca="false">INDEX(Products!$C$2:$C$51,MATCH(C5281,Products!$A$2:$A$51,0))</f>
        <v>Sports &amp; Fitness</v>
      </c>
      <c r="J5281" s="1" t="str">
        <f aca="false">INDEX(Orders!$E$2:$E$8001,MATCH(B5281,Orders!$A$2:$A$8001,0))</f>
        <v>Delivered</v>
      </c>
      <c r="K5281" s="1" t="str">
        <f aca="false">LEFT(INDEX(Orders!$C$2:$C$8001,MATCH(B5281,Orders!$A$2:$A$8001,0)),7)</f>
        <v>2025-07</v>
      </c>
    </row>
    <row r="5282" customFormat="false" ht="15" hidden="false" customHeight="true" outlineLevel="0" collapsed="false">
      <c r="A5282" s="1" t="s">
        <v>15752</v>
      </c>
      <c r="B5282" s="1" t="s">
        <v>4982</v>
      </c>
      <c r="C5282" s="1" t="s">
        <v>1969</v>
      </c>
      <c r="D5282" s="1" t="n">
        <v>1</v>
      </c>
      <c r="E5282" s="16" t="n">
        <v>9171.98</v>
      </c>
      <c r="F5282" s="17" t="n">
        <v>0</v>
      </c>
      <c r="G5282" s="16" t="n">
        <v>9171.98</v>
      </c>
      <c r="I5282" s="1" t="str">
        <f aca="false">INDEX(Products!$C$2:$C$51,MATCH(C5282,Products!$A$2:$A$51,0))</f>
        <v>Home &amp; Kitchen</v>
      </c>
      <c r="J5282" s="1" t="str">
        <f aca="false">INDEX(Orders!$E$2:$E$8001,MATCH(B5282,Orders!$A$2:$A$8001,0))</f>
        <v>Delivered</v>
      </c>
      <c r="K5282" s="1" t="str">
        <f aca="false">LEFT(INDEX(Orders!$C$2:$C$8001,MATCH(B5282,Orders!$A$2:$A$8001,0)),7)</f>
        <v>2025-07</v>
      </c>
    </row>
    <row r="5283" customFormat="false" ht="15" hidden="false" customHeight="true" outlineLevel="0" collapsed="false">
      <c r="A5283" s="1" t="s">
        <v>15753</v>
      </c>
      <c r="B5283" s="1" t="s">
        <v>4983</v>
      </c>
      <c r="C5283" s="1" t="s">
        <v>1975</v>
      </c>
      <c r="D5283" s="1" t="n">
        <v>1</v>
      </c>
      <c r="E5283" s="16" t="n">
        <v>862.99</v>
      </c>
      <c r="F5283" s="17" t="n">
        <v>0.05</v>
      </c>
      <c r="G5283" s="16" t="n">
        <v>819.84</v>
      </c>
      <c r="I5283" s="1" t="str">
        <f aca="false">INDEX(Products!$C$2:$C$51,MATCH(C5283,Products!$A$2:$A$51,0))</f>
        <v>Beauty &amp; Personal Care</v>
      </c>
      <c r="J5283" s="1" t="str">
        <f aca="false">INDEX(Orders!$E$2:$E$8001,MATCH(B5283,Orders!$A$2:$A$8001,0))</f>
        <v>Delivered</v>
      </c>
      <c r="K5283" s="1" t="str">
        <f aca="false">LEFT(INDEX(Orders!$C$2:$C$8001,MATCH(B5283,Orders!$A$2:$A$8001,0)),7)</f>
        <v>2024-06</v>
      </c>
    </row>
    <row r="5284" customFormat="false" ht="15" hidden="false" customHeight="true" outlineLevel="0" collapsed="false">
      <c r="A5284" s="1" t="s">
        <v>15754</v>
      </c>
      <c r="B5284" s="1" t="s">
        <v>4984</v>
      </c>
      <c r="C5284" s="1" t="s">
        <v>1935</v>
      </c>
      <c r="D5284" s="1" t="n">
        <v>3</v>
      </c>
      <c r="E5284" s="16" t="n">
        <v>14558.72</v>
      </c>
      <c r="F5284" s="17" t="n">
        <v>0.05</v>
      </c>
      <c r="G5284" s="16" t="n">
        <v>41492.35</v>
      </c>
      <c r="I5284" s="1" t="str">
        <f aca="false">INDEX(Products!$C$2:$C$51,MATCH(C5284,Products!$A$2:$A$51,0))</f>
        <v>Electronics</v>
      </c>
      <c r="J5284" s="1" t="str">
        <f aca="false">INDEX(Orders!$E$2:$E$8001,MATCH(B5284,Orders!$A$2:$A$8001,0))</f>
        <v>Delivered</v>
      </c>
      <c r="K5284" s="1" t="str">
        <f aca="false">LEFT(INDEX(Orders!$C$2:$C$8001,MATCH(B5284,Orders!$A$2:$A$8001,0)),7)</f>
        <v>2025-12</v>
      </c>
    </row>
    <row r="5285" customFormat="false" ht="15" hidden="false" customHeight="true" outlineLevel="0" collapsed="false">
      <c r="A5285" s="1" t="s">
        <v>15755</v>
      </c>
      <c r="B5285" s="1" t="s">
        <v>4984</v>
      </c>
      <c r="C5285" s="1" t="s">
        <v>1990</v>
      </c>
      <c r="D5285" s="1" t="n">
        <v>2</v>
      </c>
      <c r="E5285" s="16" t="n">
        <v>5311.32</v>
      </c>
      <c r="F5285" s="17" t="n">
        <v>0.1</v>
      </c>
      <c r="G5285" s="16" t="n">
        <v>9560.38</v>
      </c>
      <c r="I5285" s="1" t="str">
        <f aca="false">INDEX(Products!$C$2:$C$51,MATCH(C5285,Products!$A$2:$A$51,0))</f>
        <v>Sports &amp; Fitness</v>
      </c>
      <c r="J5285" s="1" t="str">
        <f aca="false">INDEX(Orders!$E$2:$E$8001,MATCH(B5285,Orders!$A$2:$A$8001,0))</f>
        <v>Delivered</v>
      </c>
      <c r="K5285" s="1" t="str">
        <f aca="false">LEFT(INDEX(Orders!$C$2:$C$8001,MATCH(B5285,Orders!$A$2:$A$8001,0)),7)</f>
        <v>2025-12</v>
      </c>
    </row>
    <row r="5286" customFormat="false" ht="15" hidden="false" customHeight="true" outlineLevel="0" collapsed="false">
      <c r="A5286" s="1" t="s">
        <v>15756</v>
      </c>
      <c r="B5286" s="1" t="s">
        <v>4984</v>
      </c>
      <c r="C5286" s="1" t="s">
        <v>1977</v>
      </c>
      <c r="D5286" s="1" t="n">
        <v>1</v>
      </c>
      <c r="E5286" s="16" t="n">
        <v>2386.05</v>
      </c>
      <c r="F5286" s="17" t="n">
        <v>0</v>
      </c>
      <c r="G5286" s="16" t="n">
        <v>2386.05</v>
      </c>
      <c r="I5286" s="1" t="str">
        <f aca="false">INDEX(Products!$C$2:$C$51,MATCH(C5286,Products!$A$2:$A$51,0))</f>
        <v>Beauty &amp; Personal Care</v>
      </c>
      <c r="J5286" s="1" t="str">
        <f aca="false">INDEX(Orders!$E$2:$E$8001,MATCH(B5286,Orders!$A$2:$A$8001,0))</f>
        <v>Delivered</v>
      </c>
      <c r="K5286" s="1" t="str">
        <f aca="false">LEFT(INDEX(Orders!$C$2:$C$8001,MATCH(B5286,Orders!$A$2:$A$8001,0)),7)</f>
        <v>2025-12</v>
      </c>
    </row>
    <row r="5287" customFormat="false" ht="15" hidden="false" customHeight="true" outlineLevel="0" collapsed="false">
      <c r="A5287" s="1" t="s">
        <v>15757</v>
      </c>
      <c r="B5287" s="1" t="s">
        <v>4985</v>
      </c>
      <c r="C5287" s="1" t="s">
        <v>1997</v>
      </c>
      <c r="D5287" s="1" t="n">
        <v>1</v>
      </c>
      <c r="E5287" s="16" t="n">
        <v>311.15</v>
      </c>
      <c r="F5287" s="17" t="n">
        <v>0.1</v>
      </c>
      <c r="G5287" s="16" t="n">
        <v>280.03</v>
      </c>
      <c r="I5287" s="1" t="str">
        <f aca="false">INDEX(Products!$C$2:$C$51,MATCH(C5287,Products!$A$2:$A$51,0))</f>
        <v>Sports &amp; Fitness</v>
      </c>
      <c r="J5287" s="1" t="str">
        <f aca="false">INDEX(Orders!$E$2:$E$8001,MATCH(B5287,Orders!$A$2:$A$8001,0))</f>
        <v>Delivered</v>
      </c>
      <c r="K5287" s="1" t="str">
        <f aca="false">LEFT(INDEX(Orders!$C$2:$C$8001,MATCH(B5287,Orders!$A$2:$A$8001,0)),7)</f>
        <v>2025-10</v>
      </c>
    </row>
    <row r="5288" customFormat="false" ht="15" hidden="false" customHeight="true" outlineLevel="0" collapsed="false">
      <c r="A5288" s="1" t="s">
        <v>15758</v>
      </c>
      <c r="B5288" s="1" t="s">
        <v>4986</v>
      </c>
      <c r="C5288" s="1" t="s">
        <v>1990</v>
      </c>
      <c r="D5288" s="1" t="n">
        <v>2</v>
      </c>
      <c r="E5288" s="16" t="n">
        <v>5311.32</v>
      </c>
      <c r="F5288" s="17" t="n">
        <v>0.15</v>
      </c>
      <c r="G5288" s="16" t="n">
        <v>9029.24</v>
      </c>
      <c r="I5288" s="1" t="str">
        <f aca="false">INDEX(Products!$C$2:$C$51,MATCH(C5288,Products!$A$2:$A$51,0))</f>
        <v>Sports &amp; Fitness</v>
      </c>
      <c r="J5288" s="1" t="str">
        <f aca="false">INDEX(Orders!$E$2:$E$8001,MATCH(B5288,Orders!$A$2:$A$8001,0))</f>
        <v>Refunded</v>
      </c>
      <c r="K5288" s="1" t="str">
        <f aca="false">LEFT(INDEX(Orders!$C$2:$C$8001,MATCH(B5288,Orders!$A$2:$A$8001,0)),7)</f>
        <v>2024-06</v>
      </c>
    </row>
    <row r="5289" customFormat="false" ht="15" hidden="false" customHeight="true" outlineLevel="0" collapsed="false">
      <c r="A5289" s="1" t="s">
        <v>15759</v>
      </c>
      <c r="B5289" s="1" t="s">
        <v>4987</v>
      </c>
      <c r="C5289" s="1" t="s">
        <v>1930</v>
      </c>
      <c r="D5289" s="1" t="n">
        <v>1</v>
      </c>
      <c r="E5289" s="16" t="n">
        <v>2398.35</v>
      </c>
      <c r="F5289" s="17" t="n">
        <v>0</v>
      </c>
      <c r="G5289" s="16" t="n">
        <v>2398.35</v>
      </c>
      <c r="I5289" s="1" t="str">
        <f aca="false">INDEX(Products!$C$2:$C$51,MATCH(C5289,Products!$A$2:$A$51,0))</f>
        <v>Electronics</v>
      </c>
      <c r="J5289" s="1" t="str">
        <f aca="false">INDEX(Orders!$E$2:$E$8001,MATCH(B5289,Orders!$A$2:$A$8001,0))</f>
        <v>Delivered</v>
      </c>
      <c r="K5289" s="1" t="str">
        <f aca="false">LEFT(INDEX(Orders!$C$2:$C$8001,MATCH(B5289,Orders!$A$2:$A$8001,0)),7)</f>
        <v>2024-09</v>
      </c>
    </row>
    <row r="5290" customFormat="false" ht="15" hidden="false" customHeight="true" outlineLevel="0" collapsed="false">
      <c r="A5290" s="1" t="s">
        <v>15760</v>
      </c>
      <c r="B5290" s="1" t="s">
        <v>4989</v>
      </c>
      <c r="C5290" s="1" t="s">
        <v>1997</v>
      </c>
      <c r="D5290" s="1" t="n">
        <v>2</v>
      </c>
      <c r="E5290" s="16" t="n">
        <v>311.15</v>
      </c>
      <c r="F5290" s="17" t="n">
        <v>0</v>
      </c>
      <c r="G5290" s="16" t="n">
        <v>622.3</v>
      </c>
      <c r="I5290" s="1" t="str">
        <f aca="false">INDEX(Products!$C$2:$C$51,MATCH(C5290,Products!$A$2:$A$51,0))</f>
        <v>Sports &amp; Fitness</v>
      </c>
      <c r="J5290" s="1" t="str">
        <f aca="false">INDEX(Orders!$E$2:$E$8001,MATCH(B5290,Orders!$A$2:$A$8001,0))</f>
        <v>Delivered</v>
      </c>
      <c r="K5290" s="1" t="str">
        <f aca="false">LEFT(INDEX(Orders!$C$2:$C$8001,MATCH(B5290,Orders!$A$2:$A$8001,0)),7)</f>
        <v>2025-10</v>
      </c>
    </row>
    <row r="5291" customFormat="false" ht="15" hidden="false" customHeight="true" outlineLevel="0" collapsed="false">
      <c r="A5291" s="1" t="s">
        <v>15761</v>
      </c>
      <c r="B5291" s="1" t="s">
        <v>4990</v>
      </c>
      <c r="C5291" s="1" t="s">
        <v>1997</v>
      </c>
      <c r="D5291" s="1" t="n">
        <v>1</v>
      </c>
      <c r="E5291" s="16" t="n">
        <v>311.15</v>
      </c>
      <c r="F5291" s="17" t="n">
        <v>0</v>
      </c>
      <c r="G5291" s="16" t="n">
        <v>311.15</v>
      </c>
      <c r="I5291" s="1" t="str">
        <f aca="false">INDEX(Products!$C$2:$C$51,MATCH(C5291,Products!$A$2:$A$51,0))</f>
        <v>Sports &amp; Fitness</v>
      </c>
      <c r="J5291" s="1" t="str">
        <f aca="false">INDEX(Orders!$E$2:$E$8001,MATCH(B5291,Orders!$A$2:$A$8001,0))</f>
        <v>Delivered</v>
      </c>
      <c r="K5291" s="1" t="str">
        <f aca="false">LEFT(INDEX(Orders!$C$2:$C$8001,MATCH(B5291,Orders!$A$2:$A$8001,0)),7)</f>
        <v>2025-09</v>
      </c>
    </row>
    <row r="5292" customFormat="false" ht="15" hidden="false" customHeight="true" outlineLevel="0" collapsed="false">
      <c r="A5292" s="1" t="s">
        <v>15762</v>
      </c>
      <c r="B5292" s="1" t="s">
        <v>4991</v>
      </c>
      <c r="C5292" s="1" t="s">
        <v>1940</v>
      </c>
      <c r="D5292" s="1" t="n">
        <v>2</v>
      </c>
      <c r="E5292" s="16" t="n">
        <v>2374.52</v>
      </c>
      <c r="F5292" s="17" t="n">
        <v>0</v>
      </c>
      <c r="G5292" s="16" t="n">
        <v>4749.04</v>
      </c>
      <c r="I5292" s="1" t="str">
        <f aca="false">INDEX(Products!$C$2:$C$51,MATCH(C5292,Products!$A$2:$A$51,0))</f>
        <v>Fashion</v>
      </c>
      <c r="J5292" s="1" t="str">
        <f aca="false">INDEX(Orders!$E$2:$E$8001,MATCH(B5292,Orders!$A$2:$A$8001,0))</f>
        <v>Delivered</v>
      </c>
      <c r="K5292" s="1" t="str">
        <f aca="false">LEFT(INDEX(Orders!$C$2:$C$8001,MATCH(B5292,Orders!$A$2:$A$8001,0)),7)</f>
        <v>2024-03</v>
      </c>
    </row>
    <row r="5293" customFormat="false" ht="15" hidden="false" customHeight="true" outlineLevel="0" collapsed="false">
      <c r="A5293" s="1" t="s">
        <v>15763</v>
      </c>
      <c r="B5293" s="1" t="s">
        <v>4992</v>
      </c>
      <c r="C5293" s="1" t="s">
        <v>1980</v>
      </c>
      <c r="D5293" s="1" t="n">
        <v>2</v>
      </c>
      <c r="E5293" s="16" t="n">
        <v>2299.69</v>
      </c>
      <c r="F5293" s="17" t="n">
        <v>0</v>
      </c>
      <c r="G5293" s="16" t="n">
        <v>4599.38</v>
      </c>
      <c r="I5293" s="1" t="str">
        <f aca="false">INDEX(Products!$C$2:$C$51,MATCH(C5293,Products!$A$2:$A$51,0))</f>
        <v>Beauty &amp; Personal Care</v>
      </c>
      <c r="J5293" s="1" t="str">
        <f aca="false">INDEX(Orders!$E$2:$E$8001,MATCH(B5293,Orders!$A$2:$A$8001,0))</f>
        <v>Delivered</v>
      </c>
      <c r="K5293" s="1" t="str">
        <f aca="false">LEFT(INDEX(Orders!$C$2:$C$8001,MATCH(B5293,Orders!$A$2:$A$8001,0)),7)</f>
        <v>2025-11</v>
      </c>
    </row>
    <row r="5294" customFormat="false" ht="15" hidden="false" customHeight="true" outlineLevel="0" collapsed="false">
      <c r="A5294" s="1" t="s">
        <v>15764</v>
      </c>
      <c r="B5294" s="1" t="s">
        <v>4993</v>
      </c>
      <c r="C5294" s="1" t="s">
        <v>1940</v>
      </c>
      <c r="D5294" s="1" t="n">
        <v>2</v>
      </c>
      <c r="E5294" s="16" t="n">
        <v>2374.52</v>
      </c>
      <c r="F5294" s="17" t="n">
        <v>0</v>
      </c>
      <c r="G5294" s="16" t="n">
        <v>4749.04</v>
      </c>
      <c r="I5294" s="1" t="str">
        <f aca="false">INDEX(Products!$C$2:$C$51,MATCH(C5294,Products!$A$2:$A$51,0))</f>
        <v>Fashion</v>
      </c>
      <c r="J5294" s="1" t="str">
        <f aca="false">INDEX(Orders!$E$2:$E$8001,MATCH(B5294,Orders!$A$2:$A$8001,0))</f>
        <v>Delivered</v>
      </c>
      <c r="K5294" s="1" t="str">
        <f aca="false">LEFT(INDEX(Orders!$C$2:$C$8001,MATCH(B5294,Orders!$A$2:$A$8001,0)),7)</f>
        <v>2025-11</v>
      </c>
    </row>
    <row r="5295" customFormat="false" ht="15" hidden="false" customHeight="true" outlineLevel="0" collapsed="false">
      <c r="A5295" s="1" t="s">
        <v>15765</v>
      </c>
      <c r="B5295" s="1" t="s">
        <v>4993</v>
      </c>
      <c r="C5295" s="1" t="s">
        <v>2006</v>
      </c>
      <c r="D5295" s="1" t="n">
        <v>2</v>
      </c>
      <c r="E5295" s="16" t="n">
        <v>482.17</v>
      </c>
      <c r="F5295" s="17" t="n">
        <v>0.2</v>
      </c>
      <c r="G5295" s="16" t="n">
        <v>771.47</v>
      </c>
      <c r="I5295" s="1" t="str">
        <f aca="false">INDEX(Products!$C$2:$C$51,MATCH(C5295,Products!$A$2:$A$51,0))</f>
        <v>Books &amp; Stationery</v>
      </c>
      <c r="J5295" s="1" t="str">
        <f aca="false">INDEX(Orders!$E$2:$E$8001,MATCH(B5295,Orders!$A$2:$A$8001,0))</f>
        <v>Delivered</v>
      </c>
      <c r="K5295" s="1" t="str">
        <f aca="false">LEFT(INDEX(Orders!$C$2:$C$8001,MATCH(B5295,Orders!$A$2:$A$8001,0)),7)</f>
        <v>2025-11</v>
      </c>
    </row>
    <row r="5296" customFormat="false" ht="15" hidden="false" customHeight="true" outlineLevel="0" collapsed="false">
      <c r="A5296" s="1" t="s">
        <v>15766</v>
      </c>
      <c r="B5296" s="1" t="s">
        <v>4993</v>
      </c>
      <c r="C5296" s="1" t="s">
        <v>2007</v>
      </c>
      <c r="D5296" s="1" t="n">
        <v>1</v>
      </c>
      <c r="E5296" s="16" t="n">
        <v>750.27</v>
      </c>
      <c r="F5296" s="17" t="n">
        <v>0.1</v>
      </c>
      <c r="G5296" s="16" t="n">
        <v>675.24</v>
      </c>
      <c r="I5296" s="1" t="str">
        <f aca="false">INDEX(Products!$C$2:$C$51,MATCH(C5296,Products!$A$2:$A$51,0))</f>
        <v>Books &amp; Stationery</v>
      </c>
      <c r="J5296" s="1" t="str">
        <f aca="false">INDEX(Orders!$E$2:$E$8001,MATCH(B5296,Orders!$A$2:$A$8001,0))</f>
        <v>Delivered</v>
      </c>
      <c r="K5296" s="1" t="str">
        <f aca="false">LEFT(INDEX(Orders!$C$2:$C$8001,MATCH(B5296,Orders!$A$2:$A$8001,0)),7)</f>
        <v>2025-11</v>
      </c>
    </row>
    <row r="5297" customFormat="false" ht="15" hidden="false" customHeight="true" outlineLevel="0" collapsed="false">
      <c r="A5297" s="1" t="s">
        <v>15767</v>
      </c>
      <c r="B5297" s="1" t="s">
        <v>4993</v>
      </c>
      <c r="C5297" s="1" t="s">
        <v>2002</v>
      </c>
      <c r="D5297" s="1" t="n">
        <v>2</v>
      </c>
      <c r="E5297" s="16" t="n">
        <v>392.75</v>
      </c>
      <c r="F5297" s="17" t="n">
        <v>0.1</v>
      </c>
      <c r="G5297" s="16" t="n">
        <v>706.95</v>
      </c>
      <c r="I5297" s="1" t="str">
        <f aca="false">INDEX(Products!$C$2:$C$51,MATCH(C5297,Products!$A$2:$A$51,0))</f>
        <v>Books &amp; Stationery</v>
      </c>
      <c r="J5297" s="1" t="str">
        <f aca="false">INDEX(Orders!$E$2:$E$8001,MATCH(B5297,Orders!$A$2:$A$8001,0))</f>
        <v>Delivered</v>
      </c>
      <c r="K5297" s="1" t="str">
        <f aca="false">LEFT(INDEX(Orders!$C$2:$C$8001,MATCH(B5297,Orders!$A$2:$A$8001,0)),7)</f>
        <v>2025-11</v>
      </c>
    </row>
    <row r="5298" customFormat="false" ht="15" hidden="false" customHeight="true" outlineLevel="0" collapsed="false">
      <c r="A5298" s="1" t="s">
        <v>15768</v>
      </c>
      <c r="B5298" s="1" t="s">
        <v>4993</v>
      </c>
      <c r="C5298" s="1" t="s">
        <v>1933</v>
      </c>
      <c r="D5298" s="1" t="n">
        <v>2</v>
      </c>
      <c r="E5298" s="16" t="n">
        <v>7194.38</v>
      </c>
      <c r="F5298" s="17" t="n">
        <v>0.15</v>
      </c>
      <c r="G5298" s="16" t="n">
        <v>12230.45</v>
      </c>
      <c r="I5298" s="1" t="str">
        <f aca="false">INDEX(Products!$C$2:$C$51,MATCH(C5298,Products!$A$2:$A$51,0))</f>
        <v>Electronics</v>
      </c>
      <c r="J5298" s="1" t="str">
        <f aca="false">INDEX(Orders!$E$2:$E$8001,MATCH(B5298,Orders!$A$2:$A$8001,0))</f>
        <v>Delivered</v>
      </c>
      <c r="K5298" s="1" t="str">
        <f aca="false">LEFT(INDEX(Orders!$C$2:$C$8001,MATCH(B5298,Orders!$A$2:$A$8001,0)),7)</f>
        <v>2025-11</v>
      </c>
    </row>
    <row r="5299" customFormat="false" ht="15" hidden="false" customHeight="true" outlineLevel="0" collapsed="false">
      <c r="A5299" s="1" t="s">
        <v>15769</v>
      </c>
      <c r="B5299" s="1" t="s">
        <v>4994</v>
      </c>
      <c r="C5299" s="1" t="s">
        <v>1979</v>
      </c>
      <c r="D5299" s="1" t="n">
        <v>3</v>
      </c>
      <c r="E5299" s="16" t="n">
        <v>623</v>
      </c>
      <c r="F5299" s="17" t="n">
        <v>0</v>
      </c>
      <c r="G5299" s="16" t="n">
        <v>1869</v>
      </c>
      <c r="I5299" s="1" t="str">
        <f aca="false">INDEX(Products!$C$2:$C$51,MATCH(C5299,Products!$A$2:$A$51,0))</f>
        <v>Beauty &amp; Personal Care</v>
      </c>
      <c r="J5299" s="1" t="str">
        <f aca="false">INDEX(Orders!$E$2:$E$8001,MATCH(B5299,Orders!$A$2:$A$8001,0))</f>
        <v>Delivered</v>
      </c>
      <c r="K5299" s="1" t="str">
        <f aca="false">LEFT(INDEX(Orders!$C$2:$C$8001,MATCH(B5299,Orders!$A$2:$A$8001,0)),7)</f>
        <v>2024-10</v>
      </c>
    </row>
    <row r="5300" customFormat="false" ht="15" hidden="false" customHeight="true" outlineLevel="0" collapsed="false">
      <c r="A5300" s="1" t="s">
        <v>15770</v>
      </c>
      <c r="B5300" s="1" t="s">
        <v>4995</v>
      </c>
      <c r="C5300" s="1" t="s">
        <v>1940</v>
      </c>
      <c r="D5300" s="1" t="n">
        <v>1</v>
      </c>
      <c r="E5300" s="16" t="n">
        <v>2374.52</v>
      </c>
      <c r="F5300" s="17" t="n">
        <v>0.2</v>
      </c>
      <c r="G5300" s="16" t="n">
        <v>1899.62</v>
      </c>
      <c r="I5300" s="1" t="str">
        <f aca="false">INDEX(Products!$C$2:$C$51,MATCH(C5300,Products!$A$2:$A$51,0))</f>
        <v>Fashion</v>
      </c>
      <c r="J5300" s="1" t="str">
        <f aca="false">INDEX(Orders!$E$2:$E$8001,MATCH(B5300,Orders!$A$2:$A$8001,0))</f>
        <v>Delivered</v>
      </c>
      <c r="K5300" s="1" t="str">
        <f aca="false">LEFT(INDEX(Orders!$C$2:$C$8001,MATCH(B5300,Orders!$A$2:$A$8001,0)),7)</f>
        <v>2025-10</v>
      </c>
    </row>
    <row r="5301" customFormat="false" ht="15" hidden="false" customHeight="true" outlineLevel="0" collapsed="false">
      <c r="A5301" s="1" t="s">
        <v>15771</v>
      </c>
      <c r="B5301" s="1" t="s">
        <v>4995</v>
      </c>
      <c r="C5301" s="1" t="s">
        <v>1933</v>
      </c>
      <c r="D5301" s="1" t="n">
        <v>1</v>
      </c>
      <c r="E5301" s="16" t="n">
        <v>7194.38</v>
      </c>
      <c r="F5301" s="17" t="n">
        <v>0</v>
      </c>
      <c r="G5301" s="16" t="n">
        <v>7194.38</v>
      </c>
      <c r="I5301" s="1" t="str">
        <f aca="false">INDEX(Products!$C$2:$C$51,MATCH(C5301,Products!$A$2:$A$51,0))</f>
        <v>Electronics</v>
      </c>
      <c r="J5301" s="1" t="str">
        <f aca="false">INDEX(Orders!$E$2:$E$8001,MATCH(B5301,Orders!$A$2:$A$8001,0))</f>
        <v>Delivered</v>
      </c>
      <c r="K5301" s="1" t="str">
        <f aca="false">LEFT(INDEX(Orders!$C$2:$C$8001,MATCH(B5301,Orders!$A$2:$A$8001,0)),7)</f>
        <v>2025-10</v>
      </c>
    </row>
    <row r="5302" customFormat="false" ht="15" hidden="false" customHeight="true" outlineLevel="0" collapsed="false">
      <c r="A5302" s="1" t="s">
        <v>15772</v>
      </c>
      <c r="B5302" s="1" t="s">
        <v>4996</v>
      </c>
      <c r="C5302" s="1" t="s">
        <v>1990</v>
      </c>
      <c r="D5302" s="1" t="n">
        <v>3</v>
      </c>
      <c r="E5302" s="16" t="n">
        <v>5311.32</v>
      </c>
      <c r="F5302" s="17" t="n">
        <v>0.1</v>
      </c>
      <c r="G5302" s="16" t="n">
        <v>14340.56</v>
      </c>
      <c r="I5302" s="1" t="str">
        <f aca="false">INDEX(Products!$C$2:$C$51,MATCH(C5302,Products!$A$2:$A$51,0))</f>
        <v>Sports &amp; Fitness</v>
      </c>
      <c r="J5302" s="1" t="str">
        <f aca="false">INDEX(Orders!$E$2:$E$8001,MATCH(B5302,Orders!$A$2:$A$8001,0))</f>
        <v>Delivered</v>
      </c>
      <c r="K5302" s="1" t="str">
        <f aca="false">LEFT(INDEX(Orders!$C$2:$C$8001,MATCH(B5302,Orders!$A$2:$A$8001,0)),7)</f>
        <v>2025-01</v>
      </c>
    </row>
    <row r="5303" customFormat="false" ht="15" hidden="false" customHeight="true" outlineLevel="0" collapsed="false">
      <c r="A5303" s="1" t="s">
        <v>15773</v>
      </c>
      <c r="B5303" s="1" t="s">
        <v>4996</v>
      </c>
      <c r="C5303" s="1" t="s">
        <v>1930</v>
      </c>
      <c r="D5303" s="1" t="n">
        <v>2</v>
      </c>
      <c r="E5303" s="16" t="n">
        <v>2398.35</v>
      </c>
      <c r="F5303" s="17" t="n">
        <v>0</v>
      </c>
      <c r="G5303" s="16" t="n">
        <v>4796.7</v>
      </c>
      <c r="I5303" s="1" t="str">
        <f aca="false">INDEX(Products!$C$2:$C$51,MATCH(C5303,Products!$A$2:$A$51,0))</f>
        <v>Electronics</v>
      </c>
      <c r="J5303" s="1" t="str">
        <f aca="false">INDEX(Orders!$E$2:$E$8001,MATCH(B5303,Orders!$A$2:$A$8001,0))</f>
        <v>Delivered</v>
      </c>
      <c r="K5303" s="1" t="str">
        <f aca="false">LEFT(INDEX(Orders!$C$2:$C$8001,MATCH(B5303,Orders!$A$2:$A$8001,0)),7)</f>
        <v>2025-01</v>
      </c>
    </row>
    <row r="5304" customFormat="false" ht="15" hidden="false" customHeight="true" outlineLevel="0" collapsed="false">
      <c r="A5304" s="1" t="s">
        <v>15774</v>
      </c>
      <c r="B5304" s="1" t="s">
        <v>4997</v>
      </c>
      <c r="C5304" s="1" t="s">
        <v>1976</v>
      </c>
      <c r="D5304" s="1" t="n">
        <v>1</v>
      </c>
      <c r="E5304" s="16" t="n">
        <v>1603.35</v>
      </c>
      <c r="F5304" s="17" t="n">
        <v>0.2</v>
      </c>
      <c r="G5304" s="16" t="n">
        <v>1282.68</v>
      </c>
      <c r="I5304" s="1" t="str">
        <f aca="false">INDEX(Products!$C$2:$C$51,MATCH(C5304,Products!$A$2:$A$51,0))</f>
        <v>Beauty &amp; Personal Care</v>
      </c>
      <c r="J5304" s="1" t="str">
        <f aca="false">INDEX(Orders!$E$2:$E$8001,MATCH(B5304,Orders!$A$2:$A$8001,0))</f>
        <v>Delivered</v>
      </c>
      <c r="K5304" s="1" t="str">
        <f aca="false">LEFT(INDEX(Orders!$C$2:$C$8001,MATCH(B5304,Orders!$A$2:$A$8001,0)),7)</f>
        <v>2025-11</v>
      </c>
    </row>
    <row r="5305" customFormat="false" ht="15" hidden="false" customHeight="true" outlineLevel="0" collapsed="false">
      <c r="A5305" s="1" t="s">
        <v>15775</v>
      </c>
      <c r="B5305" s="1" t="s">
        <v>4997</v>
      </c>
      <c r="C5305" s="1" t="s">
        <v>1937</v>
      </c>
      <c r="D5305" s="1" t="n">
        <v>2</v>
      </c>
      <c r="E5305" s="16" t="n">
        <v>1364.75</v>
      </c>
      <c r="F5305" s="17" t="n">
        <v>0.05</v>
      </c>
      <c r="G5305" s="16" t="n">
        <v>2593.02</v>
      </c>
      <c r="I5305" s="1" t="str">
        <f aca="false">INDEX(Products!$C$2:$C$51,MATCH(C5305,Products!$A$2:$A$51,0))</f>
        <v>Fashion</v>
      </c>
      <c r="J5305" s="1" t="str">
        <f aca="false">INDEX(Orders!$E$2:$E$8001,MATCH(B5305,Orders!$A$2:$A$8001,0))</f>
        <v>Delivered</v>
      </c>
      <c r="K5305" s="1" t="str">
        <f aca="false">LEFT(INDEX(Orders!$C$2:$C$8001,MATCH(B5305,Orders!$A$2:$A$8001,0)),7)</f>
        <v>2025-11</v>
      </c>
    </row>
    <row r="5306" customFormat="false" ht="15" hidden="false" customHeight="true" outlineLevel="0" collapsed="false">
      <c r="A5306" s="1" t="s">
        <v>15776</v>
      </c>
      <c r="B5306" s="1" t="s">
        <v>4998</v>
      </c>
      <c r="C5306" s="1" t="s">
        <v>1940</v>
      </c>
      <c r="D5306" s="1" t="n">
        <v>1</v>
      </c>
      <c r="E5306" s="16" t="n">
        <v>2374.52</v>
      </c>
      <c r="F5306" s="17" t="n">
        <v>0</v>
      </c>
      <c r="G5306" s="16" t="n">
        <v>2374.52</v>
      </c>
      <c r="I5306" s="1" t="str">
        <f aca="false">INDEX(Products!$C$2:$C$51,MATCH(C5306,Products!$A$2:$A$51,0))</f>
        <v>Fashion</v>
      </c>
      <c r="J5306" s="1" t="str">
        <f aca="false">INDEX(Orders!$E$2:$E$8001,MATCH(B5306,Orders!$A$2:$A$8001,0))</f>
        <v>Returned</v>
      </c>
      <c r="K5306" s="1" t="str">
        <f aca="false">LEFT(INDEX(Orders!$C$2:$C$8001,MATCH(B5306,Orders!$A$2:$A$8001,0)),7)</f>
        <v>2024-06</v>
      </c>
    </row>
    <row r="5307" customFormat="false" ht="15" hidden="false" customHeight="true" outlineLevel="0" collapsed="false">
      <c r="A5307" s="1" t="s">
        <v>15777</v>
      </c>
      <c r="B5307" s="1" t="s">
        <v>4998</v>
      </c>
      <c r="C5307" s="1" t="s">
        <v>1990</v>
      </c>
      <c r="D5307" s="1" t="n">
        <v>2</v>
      </c>
      <c r="E5307" s="16" t="n">
        <v>5311.32</v>
      </c>
      <c r="F5307" s="17" t="n">
        <v>0.05</v>
      </c>
      <c r="G5307" s="16" t="n">
        <v>10091.51</v>
      </c>
      <c r="I5307" s="1" t="str">
        <f aca="false">INDEX(Products!$C$2:$C$51,MATCH(C5307,Products!$A$2:$A$51,0))</f>
        <v>Sports &amp; Fitness</v>
      </c>
      <c r="J5307" s="1" t="str">
        <f aca="false">INDEX(Orders!$E$2:$E$8001,MATCH(B5307,Orders!$A$2:$A$8001,0))</f>
        <v>Returned</v>
      </c>
      <c r="K5307" s="1" t="str">
        <f aca="false">LEFT(INDEX(Orders!$C$2:$C$8001,MATCH(B5307,Orders!$A$2:$A$8001,0)),7)</f>
        <v>2024-06</v>
      </c>
    </row>
    <row r="5308" customFormat="false" ht="15" hidden="false" customHeight="true" outlineLevel="0" collapsed="false">
      <c r="A5308" s="1" t="s">
        <v>15778</v>
      </c>
      <c r="B5308" s="1" t="s">
        <v>4998</v>
      </c>
      <c r="C5308" s="1" t="s">
        <v>1997</v>
      </c>
      <c r="D5308" s="1" t="n">
        <v>1</v>
      </c>
      <c r="E5308" s="16" t="n">
        <v>311.15</v>
      </c>
      <c r="F5308" s="17" t="n">
        <v>0</v>
      </c>
      <c r="G5308" s="16" t="n">
        <v>311.15</v>
      </c>
      <c r="I5308" s="1" t="str">
        <f aca="false">INDEX(Products!$C$2:$C$51,MATCH(C5308,Products!$A$2:$A$51,0))</f>
        <v>Sports &amp; Fitness</v>
      </c>
      <c r="J5308" s="1" t="str">
        <f aca="false">INDEX(Orders!$E$2:$E$8001,MATCH(B5308,Orders!$A$2:$A$8001,0))</f>
        <v>Returned</v>
      </c>
      <c r="K5308" s="1" t="str">
        <f aca="false">LEFT(INDEX(Orders!$C$2:$C$8001,MATCH(B5308,Orders!$A$2:$A$8001,0)),7)</f>
        <v>2024-06</v>
      </c>
    </row>
    <row r="5309" customFormat="false" ht="15" hidden="false" customHeight="true" outlineLevel="0" collapsed="false">
      <c r="A5309" s="1" t="s">
        <v>15779</v>
      </c>
      <c r="B5309" s="1" t="s">
        <v>4999</v>
      </c>
      <c r="C5309" s="1" t="s">
        <v>1922</v>
      </c>
      <c r="D5309" s="1" t="n">
        <v>2</v>
      </c>
      <c r="E5309" s="16" t="n">
        <v>3142.61</v>
      </c>
      <c r="F5309" s="17" t="n">
        <v>0.05</v>
      </c>
      <c r="G5309" s="16" t="n">
        <v>5970.96</v>
      </c>
      <c r="I5309" s="1" t="str">
        <f aca="false">INDEX(Products!$C$2:$C$51,MATCH(C5309,Products!$A$2:$A$51,0))</f>
        <v>Electronics</v>
      </c>
      <c r="J5309" s="1" t="str">
        <f aca="false">INDEX(Orders!$E$2:$E$8001,MATCH(B5309,Orders!$A$2:$A$8001,0))</f>
        <v>Delivered</v>
      </c>
      <c r="K5309" s="1" t="str">
        <f aca="false">LEFT(INDEX(Orders!$C$2:$C$8001,MATCH(B5309,Orders!$A$2:$A$8001,0)),7)</f>
        <v>2025-10</v>
      </c>
    </row>
    <row r="5310" customFormat="false" ht="15" hidden="false" customHeight="true" outlineLevel="0" collapsed="false">
      <c r="A5310" s="1" t="s">
        <v>15780</v>
      </c>
      <c r="B5310" s="1" t="s">
        <v>4999</v>
      </c>
      <c r="C5310" s="1" t="s">
        <v>1940</v>
      </c>
      <c r="D5310" s="1" t="n">
        <v>1</v>
      </c>
      <c r="E5310" s="16" t="n">
        <v>2374.52</v>
      </c>
      <c r="F5310" s="17" t="n">
        <v>0.1</v>
      </c>
      <c r="G5310" s="16" t="n">
        <v>2137.07</v>
      </c>
      <c r="I5310" s="1" t="str">
        <f aca="false">INDEX(Products!$C$2:$C$51,MATCH(C5310,Products!$A$2:$A$51,0))</f>
        <v>Fashion</v>
      </c>
      <c r="J5310" s="1" t="str">
        <f aca="false">INDEX(Orders!$E$2:$E$8001,MATCH(B5310,Orders!$A$2:$A$8001,0))</f>
        <v>Delivered</v>
      </c>
      <c r="K5310" s="1" t="str">
        <f aca="false">LEFT(INDEX(Orders!$C$2:$C$8001,MATCH(B5310,Orders!$A$2:$A$8001,0)),7)</f>
        <v>2025-10</v>
      </c>
    </row>
    <row r="5311" customFormat="false" ht="15" hidden="false" customHeight="true" outlineLevel="0" collapsed="false">
      <c r="A5311" s="1" t="s">
        <v>15781</v>
      </c>
      <c r="B5311" s="1" t="s">
        <v>4999</v>
      </c>
      <c r="C5311" s="1" t="s">
        <v>1930</v>
      </c>
      <c r="D5311" s="1" t="n">
        <v>2</v>
      </c>
      <c r="E5311" s="16" t="n">
        <v>2398.35</v>
      </c>
      <c r="F5311" s="17" t="n">
        <v>0</v>
      </c>
      <c r="G5311" s="16" t="n">
        <v>4796.7</v>
      </c>
      <c r="I5311" s="1" t="str">
        <f aca="false">INDEX(Products!$C$2:$C$51,MATCH(C5311,Products!$A$2:$A$51,0))</f>
        <v>Electronics</v>
      </c>
      <c r="J5311" s="1" t="str">
        <f aca="false">INDEX(Orders!$E$2:$E$8001,MATCH(B5311,Orders!$A$2:$A$8001,0))</f>
        <v>Delivered</v>
      </c>
      <c r="K5311" s="1" t="str">
        <f aca="false">LEFT(INDEX(Orders!$C$2:$C$8001,MATCH(B5311,Orders!$A$2:$A$8001,0)),7)</f>
        <v>2025-10</v>
      </c>
    </row>
    <row r="5312" customFormat="false" ht="15" hidden="false" customHeight="true" outlineLevel="0" collapsed="false">
      <c r="A5312" s="1" t="s">
        <v>15782</v>
      </c>
      <c r="B5312" s="1" t="s">
        <v>4999</v>
      </c>
      <c r="C5312" s="1" t="s">
        <v>1971</v>
      </c>
      <c r="D5312" s="1" t="n">
        <v>1</v>
      </c>
      <c r="E5312" s="16" t="n">
        <v>2073.63</v>
      </c>
      <c r="F5312" s="17" t="n">
        <v>0.15</v>
      </c>
      <c r="G5312" s="16" t="n">
        <v>1762.59</v>
      </c>
      <c r="I5312" s="1" t="str">
        <f aca="false">INDEX(Products!$C$2:$C$51,MATCH(C5312,Products!$A$2:$A$51,0))</f>
        <v>Home &amp; Kitchen</v>
      </c>
      <c r="J5312" s="1" t="str">
        <f aca="false">INDEX(Orders!$E$2:$E$8001,MATCH(B5312,Orders!$A$2:$A$8001,0))</f>
        <v>Delivered</v>
      </c>
      <c r="K5312" s="1" t="str">
        <f aca="false">LEFT(INDEX(Orders!$C$2:$C$8001,MATCH(B5312,Orders!$A$2:$A$8001,0)),7)</f>
        <v>2025-10</v>
      </c>
    </row>
    <row r="5313" customFormat="false" ht="15" hidden="false" customHeight="true" outlineLevel="0" collapsed="false">
      <c r="A5313" s="1" t="s">
        <v>15783</v>
      </c>
      <c r="B5313" s="1" t="s">
        <v>5000</v>
      </c>
      <c r="C5313" s="1" t="s">
        <v>2006</v>
      </c>
      <c r="D5313" s="1" t="n">
        <v>3</v>
      </c>
      <c r="E5313" s="16" t="n">
        <v>482.17</v>
      </c>
      <c r="F5313" s="17" t="n">
        <v>0</v>
      </c>
      <c r="G5313" s="16" t="n">
        <v>1446.51</v>
      </c>
      <c r="I5313" s="1" t="str">
        <f aca="false">INDEX(Products!$C$2:$C$51,MATCH(C5313,Products!$A$2:$A$51,0))</f>
        <v>Books &amp; Stationery</v>
      </c>
      <c r="J5313" s="1" t="str">
        <f aca="false">INDEX(Orders!$E$2:$E$8001,MATCH(B5313,Orders!$A$2:$A$8001,0))</f>
        <v>Delivered</v>
      </c>
      <c r="K5313" s="1" t="str">
        <f aca="false">LEFT(INDEX(Orders!$C$2:$C$8001,MATCH(B5313,Orders!$A$2:$A$8001,0)),7)</f>
        <v>2025-09</v>
      </c>
    </row>
    <row r="5314" customFormat="false" ht="15" hidden="false" customHeight="true" outlineLevel="0" collapsed="false">
      <c r="A5314" s="1" t="s">
        <v>15784</v>
      </c>
      <c r="B5314" s="1" t="s">
        <v>5000</v>
      </c>
      <c r="C5314" s="1" t="s">
        <v>1940</v>
      </c>
      <c r="D5314" s="1" t="n">
        <v>1</v>
      </c>
      <c r="E5314" s="16" t="n">
        <v>2374.52</v>
      </c>
      <c r="F5314" s="17" t="n">
        <v>0</v>
      </c>
      <c r="G5314" s="16" t="n">
        <v>2374.52</v>
      </c>
      <c r="I5314" s="1" t="str">
        <f aca="false">INDEX(Products!$C$2:$C$51,MATCH(C5314,Products!$A$2:$A$51,0))</f>
        <v>Fashion</v>
      </c>
      <c r="J5314" s="1" t="str">
        <f aca="false">INDEX(Orders!$E$2:$E$8001,MATCH(B5314,Orders!$A$2:$A$8001,0))</f>
        <v>Delivered</v>
      </c>
      <c r="K5314" s="1" t="str">
        <f aca="false">LEFT(INDEX(Orders!$C$2:$C$8001,MATCH(B5314,Orders!$A$2:$A$8001,0)),7)</f>
        <v>2025-09</v>
      </c>
    </row>
    <row r="5315" customFormat="false" ht="15" hidden="false" customHeight="true" outlineLevel="0" collapsed="false">
      <c r="A5315" s="1" t="s">
        <v>15785</v>
      </c>
      <c r="B5315" s="1" t="s">
        <v>5001</v>
      </c>
      <c r="C5315" s="1" t="s">
        <v>2006</v>
      </c>
      <c r="D5315" s="1" t="n">
        <v>1</v>
      </c>
      <c r="E5315" s="16" t="n">
        <v>482.17</v>
      </c>
      <c r="F5315" s="17" t="n">
        <v>0</v>
      </c>
      <c r="G5315" s="16" t="n">
        <v>482.17</v>
      </c>
      <c r="I5315" s="1" t="str">
        <f aca="false">INDEX(Products!$C$2:$C$51,MATCH(C5315,Products!$A$2:$A$51,0))</f>
        <v>Books &amp; Stationery</v>
      </c>
      <c r="J5315" s="1" t="str">
        <f aca="false">INDEX(Orders!$E$2:$E$8001,MATCH(B5315,Orders!$A$2:$A$8001,0))</f>
        <v>Delivered</v>
      </c>
      <c r="K5315" s="1" t="str">
        <f aca="false">LEFT(INDEX(Orders!$C$2:$C$8001,MATCH(B5315,Orders!$A$2:$A$8001,0)),7)</f>
        <v>2025-08</v>
      </c>
    </row>
    <row r="5316" customFormat="false" ht="15" hidden="false" customHeight="true" outlineLevel="0" collapsed="false">
      <c r="A5316" s="1" t="s">
        <v>15786</v>
      </c>
      <c r="B5316" s="1" t="s">
        <v>5001</v>
      </c>
      <c r="C5316" s="1" t="s">
        <v>1926</v>
      </c>
      <c r="D5316" s="1" t="n">
        <v>1</v>
      </c>
      <c r="E5316" s="16" t="n">
        <v>1478.08</v>
      </c>
      <c r="F5316" s="17" t="n">
        <v>0</v>
      </c>
      <c r="G5316" s="16" t="n">
        <v>1478.08</v>
      </c>
      <c r="I5316" s="1" t="str">
        <f aca="false">INDEX(Products!$C$2:$C$51,MATCH(C5316,Products!$A$2:$A$51,0))</f>
        <v>Electronics</v>
      </c>
      <c r="J5316" s="1" t="str">
        <f aca="false">INDEX(Orders!$E$2:$E$8001,MATCH(B5316,Orders!$A$2:$A$8001,0))</f>
        <v>Delivered</v>
      </c>
      <c r="K5316" s="1" t="str">
        <f aca="false">LEFT(INDEX(Orders!$C$2:$C$8001,MATCH(B5316,Orders!$A$2:$A$8001,0)),7)</f>
        <v>2025-08</v>
      </c>
    </row>
    <row r="5317" customFormat="false" ht="15" hidden="false" customHeight="true" outlineLevel="0" collapsed="false">
      <c r="A5317" s="1" t="s">
        <v>15787</v>
      </c>
      <c r="B5317" s="1" t="s">
        <v>5002</v>
      </c>
      <c r="C5317" s="1" t="s">
        <v>1953</v>
      </c>
      <c r="D5317" s="1" t="n">
        <v>1</v>
      </c>
      <c r="E5317" s="16" t="n">
        <v>4914.12</v>
      </c>
      <c r="F5317" s="17" t="n">
        <v>0</v>
      </c>
      <c r="G5317" s="16" t="n">
        <v>4914.12</v>
      </c>
      <c r="I5317" s="1" t="str">
        <f aca="false">INDEX(Products!$C$2:$C$51,MATCH(C5317,Products!$A$2:$A$51,0))</f>
        <v>Fashion</v>
      </c>
      <c r="J5317" s="1" t="str">
        <f aca="false">INDEX(Orders!$E$2:$E$8001,MATCH(B5317,Orders!$A$2:$A$8001,0))</f>
        <v>Delivered</v>
      </c>
      <c r="K5317" s="1" t="str">
        <f aca="false">LEFT(INDEX(Orders!$C$2:$C$8001,MATCH(B5317,Orders!$A$2:$A$8001,0)),7)</f>
        <v>2024-06</v>
      </c>
    </row>
    <row r="5318" customFormat="false" ht="15" hidden="false" customHeight="true" outlineLevel="0" collapsed="false">
      <c r="A5318" s="1" t="s">
        <v>15788</v>
      </c>
      <c r="B5318" s="1" t="s">
        <v>5003</v>
      </c>
      <c r="C5318" s="1" t="s">
        <v>1930</v>
      </c>
      <c r="D5318" s="1" t="n">
        <v>1</v>
      </c>
      <c r="E5318" s="16" t="n">
        <v>2398.35</v>
      </c>
      <c r="F5318" s="17" t="n">
        <v>0.15</v>
      </c>
      <c r="G5318" s="16" t="n">
        <v>2038.6</v>
      </c>
      <c r="I5318" s="1" t="str">
        <f aca="false">INDEX(Products!$C$2:$C$51,MATCH(C5318,Products!$A$2:$A$51,0))</f>
        <v>Electronics</v>
      </c>
      <c r="J5318" s="1" t="str">
        <f aca="false">INDEX(Orders!$E$2:$E$8001,MATCH(B5318,Orders!$A$2:$A$8001,0))</f>
        <v>Delivered</v>
      </c>
      <c r="K5318" s="1" t="str">
        <f aca="false">LEFT(INDEX(Orders!$C$2:$C$8001,MATCH(B5318,Orders!$A$2:$A$8001,0)),7)</f>
        <v>2024-12</v>
      </c>
    </row>
    <row r="5319" customFormat="false" ht="15" hidden="false" customHeight="true" outlineLevel="0" collapsed="false">
      <c r="A5319" s="1" t="s">
        <v>15789</v>
      </c>
      <c r="B5319" s="1" t="s">
        <v>5003</v>
      </c>
      <c r="C5319" s="1" t="s">
        <v>1997</v>
      </c>
      <c r="D5319" s="1" t="n">
        <v>1</v>
      </c>
      <c r="E5319" s="16" t="n">
        <v>311.15</v>
      </c>
      <c r="F5319" s="17" t="n">
        <v>0</v>
      </c>
      <c r="G5319" s="16" t="n">
        <v>311.15</v>
      </c>
      <c r="I5319" s="1" t="str">
        <f aca="false">INDEX(Products!$C$2:$C$51,MATCH(C5319,Products!$A$2:$A$51,0))</f>
        <v>Sports &amp; Fitness</v>
      </c>
      <c r="J5319" s="1" t="str">
        <f aca="false">INDEX(Orders!$E$2:$E$8001,MATCH(B5319,Orders!$A$2:$A$8001,0))</f>
        <v>Delivered</v>
      </c>
      <c r="K5319" s="1" t="str">
        <f aca="false">LEFT(INDEX(Orders!$C$2:$C$8001,MATCH(B5319,Orders!$A$2:$A$8001,0)),7)</f>
        <v>2024-12</v>
      </c>
    </row>
    <row r="5320" customFormat="false" ht="15" hidden="false" customHeight="true" outlineLevel="0" collapsed="false">
      <c r="A5320" s="1" t="s">
        <v>15790</v>
      </c>
      <c r="B5320" s="1" t="s">
        <v>5003</v>
      </c>
      <c r="C5320" s="1" t="s">
        <v>1940</v>
      </c>
      <c r="D5320" s="1" t="n">
        <v>1</v>
      </c>
      <c r="E5320" s="16" t="n">
        <v>2374.52</v>
      </c>
      <c r="F5320" s="17" t="n">
        <v>0</v>
      </c>
      <c r="G5320" s="16" t="n">
        <v>2374.52</v>
      </c>
      <c r="I5320" s="1" t="str">
        <f aca="false">INDEX(Products!$C$2:$C$51,MATCH(C5320,Products!$A$2:$A$51,0))</f>
        <v>Fashion</v>
      </c>
      <c r="J5320" s="1" t="str">
        <f aca="false">INDEX(Orders!$E$2:$E$8001,MATCH(B5320,Orders!$A$2:$A$8001,0))</f>
        <v>Delivered</v>
      </c>
      <c r="K5320" s="1" t="str">
        <f aca="false">LEFT(INDEX(Orders!$C$2:$C$8001,MATCH(B5320,Orders!$A$2:$A$8001,0)),7)</f>
        <v>2024-12</v>
      </c>
    </row>
    <row r="5321" customFormat="false" ht="15" hidden="false" customHeight="true" outlineLevel="0" collapsed="false">
      <c r="A5321" s="1" t="s">
        <v>15791</v>
      </c>
      <c r="B5321" s="1" t="s">
        <v>5003</v>
      </c>
      <c r="C5321" s="1" t="s">
        <v>1965</v>
      </c>
      <c r="D5321" s="1" t="n">
        <v>2</v>
      </c>
      <c r="E5321" s="16" t="n">
        <v>1145.07</v>
      </c>
      <c r="F5321" s="17" t="n">
        <v>0.05</v>
      </c>
      <c r="G5321" s="16" t="n">
        <v>2175.63</v>
      </c>
      <c r="I5321" s="1" t="str">
        <f aca="false">INDEX(Products!$C$2:$C$51,MATCH(C5321,Products!$A$2:$A$51,0))</f>
        <v>Home &amp; Kitchen</v>
      </c>
      <c r="J5321" s="1" t="str">
        <f aca="false">INDEX(Orders!$E$2:$E$8001,MATCH(B5321,Orders!$A$2:$A$8001,0))</f>
        <v>Delivered</v>
      </c>
      <c r="K5321" s="1" t="str">
        <f aca="false">LEFT(INDEX(Orders!$C$2:$C$8001,MATCH(B5321,Orders!$A$2:$A$8001,0)),7)</f>
        <v>2024-12</v>
      </c>
    </row>
    <row r="5322" customFormat="false" ht="15" hidden="false" customHeight="true" outlineLevel="0" collapsed="false">
      <c r="A5322" s="1" t="s">
        <v>15792</v>
      </c>
      <c r="B5322" s="1" t="s">
        <v>5003</v>
      </c>
      <c r="C5322" s="1" t="s">
        <v>1924</v>
      </c>
      <c r="D5322" s="1" t="n">
        <v>2</v>
      </c>
      <c r="E5322" s="16" t="n">
        <v>1971</v>
      </c>
      <c r="F5322" s="17" t="n">
        <v>0</v>
      </c>
      <c r="G5322" s="16" t="n">
        <v>3942</v>
      </c>
      <c r="I5322" s="1" t="str">
        <f aca="false">INDEX(Products!$C$2:$C$51,MATCH(C5322,Products!$A$2:$A$51,0))</f>
        <v>Electronics</v>
      </c>
      <c r="J5322" s="1" t="str">
        <f aca="false">INDEX(Orders!$E$2:$E$8001,MATCH(B5322,Orders!$A$2:$A$8001,0))</f>
        <v>Delivered</v>
      </c>
      <c r="K5322" s="1" t="str">
        <f aca="false">LEFT(INDEX(Orders!$C$2:$C$8001,MATCH(B5322,Orders!$A$2:$A$8001,0)),7)</f>
        <v>2024-12</v>
      </c>
    </row>
    <row r="5323" customFormat="false" ht="15" hidden="false" customHeight="true" outlineLevel="0" collapsed="false">
      <c r="A5323" s="1" t="s">
        <v>15793</v>
      </c>
      <c r="B5323" s="1" t="s">
        <v>5004</v>
      </c>
      <c r="C5323" s="1" t="s">
        <v>1951</v>
      </c>
      <c r="D5323" s="1" t="n">
        <v>1</v>
      </c>
      <c r="E5323" s="16" t="n">
        <v>957.5</v>
      </c>
      <c r="F5323" s="17" t="n">
        <v>0.05</v>
      </c>
      <c r="G5323" s="16" t="n">
        <v>909.62</v>
      </c>
      <c r="I5323" s="1" t="str">
        <f aca="false">INDEX(Products!$C$2:$C$51,MATCH(C5323,Products!$A$2:$A$51,0))</f>
        <v>Fashion</v>
      </c>
      <c r="J5323" s="1" t="str">
        <f aca="false">INDEX(Orders!$E$2:$E$8001,MATCH(B5323,Orders!$A$2:$A$8001,0))</f>
        <v>Delivered</v>
      </c>
      <c r="K5323" s="1" t="str">
        <f aca="false">LEFT(INDEX(Orders!$C$2:$C$8001,MATCH(B5323,Orders!$A$2:$A$8001,0)),7)</f>
        <v>2025-12</v>
      </c>
    </row>
    <row r="5324" customFormat="false" ht="15" hidden="false" customHeight="true" outlineLevel="0" collapsed="false">
      <c r="A5324" s="1" t="s">
        <v>15794</v>
      </c>
      <c r="B5324" s="1" t="s">
        <v>5005</v>
      </c>
      <c r="C5324" s="1" t="s">
        <v>1959</v>
      </c>
      <c r="D5324" s="1" t="n">
        <v>1</v>
      </c>
      <c r="E5324" s="16" t="n">
        <v>2142.79</v>
      </c>
      <c r="F5324" s="17" t="n">
        <v>0.05</v>
      </c>
      <c r="G5324" s="16" t="n">
        <v>2035.65</v>
      </c>
      <c r="I5324" s="1" t="str">
        <f aca="false">INDEX(Products!$C$2:$C$51,MATCH(C5324,Products!$A$2:$A$51,0))</f>
        <v>Home &amp; Kitchen</v>
      </c>
      <c r="J5324" s="1" t="str">
        <f aca="false">INDEX(Orders!$E$2:$E$8001,MATCH(B5324,Orders!$A$2:$A$8001,0))</f>
        <v>Delivered</v>
      </c>
      <c r="K5324" s="1" t="str">
        <f aca="false">LEFT(INDEX(Orders!$C$2:$C$8001,MATCH(B5324,Orders!$A$2:$A$8001,0)),7)</f>
        <v>2024-10</v>
      </c>
    </row>
    <row r="5325" customFormat="false" ht="15" hidden="false" customHeight="true" outlineLevel="0" collapsed="false">
      <c r="A5325" s="1" t="s">
        <v>15795</v>
      </c>
      <c r="B5325" s="1" t="s">
        <v>5005</v>
      </c>
      <c r="C5325" s="1" t="s">
        <v>1931</v>
      </c>
      <c r="D5325" s="1" t="n">
        <v>1</v>
      </c>
      <c r="E5325" s="16" t="n">
        <v>1111.28</v>
      </c>
      <c r="F5325" s="17" t="n">
        <v>0</v>
      </c>
      <c r="G5325" s="16" t="n">
        <v>1111.28</v>
      </c>
      <c r="I5325" s="1" t="str">
        <f aca="false">INDEX(Products!$C$2:$C$51,MATCH(C5325,Products!$A$2:$A$51,0))</f>
        <v>Electronics</v>
      </c>
      <c r="J5325" s="1" t="str">
        <f aca="false">INDEX(Orders!$E$2:$E$8001,MATCH(B5325,Orders!$A$2:$A$8001,0))</f>
        <v>Delivered</v>
      </c>
      <c r="K5325" s="1" t="str">
        <f aca="false">LEFT(INDEX(Orders!$C$2:$C$8001,MATCH(B5325,Orders!$A$2:$A$8001,0)),7)</f>
        <v>2024-10</v>
      </c>
    </row>
    <row r="5326" customFormat="false" ht="15" hidden="false" customHeight="true" outlineLevel="0" collapsed="false">
      <c r="A5326" s="1" t="s">
        <v>15796</v>
      </c>
      <c r="B5326" s="1" t="s">
        <v>5006</v>
      </c>
      <c r="C5326" s="1" t="s">
        <v>1997</v>
      </c>
      <c r="D5326" s="1" t="n">
        <v>1</v>
      </c>
      <c r="E5326" s="16" t="n">
        <v>311.15</v>
      </c>
      <c r="F5326" s="17" t="n">
        <v>0.05</v>
      </c>
      <c r="G5326" s="16" t="n">
        <v>295.59</v>
      </c>
      <c r="I5326" s="1" t="str">
        <f aca="false">INDEX(Products!$C$2:$C$51,MATCH(C5326,Products!$A$2:$A$51,0))</f>
        <v>Sports &amp; Fitness</v>
      </c>
      <c r="J5326" s="1" t="str">
        <f aca="false">INDEX(Orders!$E$2:$E$8001,MATCH(B5326,Orders!$A$2:$A$8001,0))</f>
        <v>Delivered</v>
      </c>
      <c r="K5326" s="1" t="str">
        <f aca="false">LEFT(INDEX(Orders!$C$2:$C$8001,MATCH(B5326,Orders!$A$2:$A$8001,0)),7)</f>
        <v>2025-03</v>
      </c>
    </row>
    <row r="5327" customFormat="false" ht="15" hidden="false" customHeight="true" outlineLevel="0" collapsed="false">
      <c r="A5327" s="1" t="s">
        <v>15797</v>
      </c>
      <c r="B5327" s="1" t="s">
        <v>5007</v>
      </c>
      <c r="C5327" s="1" t="s">
        <v>1940</v>
      </c>
      <c r="D5327" s="1" t="n">
        <v>1</v>
      </c>
      <c r="E5327" s="16" t="n">
        <v>2374.52</v>
      </c>
      <c r="F5327" s="17" t="n">
        <v>0</v>
      </c>
      <c r="G5327" s="16" t="n">
        <v>2374.52</v>
      </c>
      <c r="I5327" s="1" t="str">
        <f aca="false">INDEX(Products!$C$2:$C$51,MATCH(C5327,Products!$A$2:$A$51,0))</f>
        <v>Fashion</v>
      </c>
      <c r="J5327" s="1" t="str">
        <f aca="false">INDEX(Orders!$E$2:$E$8001,MATCH(B5327,Orders!$A$2:$A$8001,0))</f>
        <v>Delivered</v>
      </c>
      <c r="K5327" s="1" t="str">
        <f aca="false">LEFT(INDEX(Orders!$C$2:$C$8001,MATCH(B5327,Orders!$A$2:$A$8001,0)),7)</f>
        <v>2025-01</v>
      </c>
    </row>
    <row r="5328" customFormat="false" ht="15" hidden="false" customHeight="true" outlineLevel="0" collapsed="false">
      <c r="A5328" s="1" t="s">
        <v>15798</v>
      </c>
      <c r="B5328" s="1" t="s">
        <v>5007</v>
      </c>
      <c r="C5328" s="1" t="s">
        <v>2006</v>
      </c>
      <c r="D5328" s="1" t="n">
        <v>1</v>
      </c>
      <c r="E5328" s="16" t="n">
        <v>482.17</v>
      </c>
      <c r="F5328" s="17" t="n">
        <v>0</v>
      </c>
      <c r="G5328" s="16" t="n">
        <v>482.17</v>
      </c>
      <c r="I5328" s="1" t="str">
        <f aca="false">INDEX(Products!$C$2:$C$51,MATCH(C5328,Products!$A$2:$A$51,0))</f>
        <v>Books &amp; Stationery</v>
      </c>
      <c r="J5328" s="1" t="str">
        <f aca="false">INDEX(Orders!$E$2:$E$8001,MATCH(B5328,Orders!$A$2:$A$8001,0))</f>
        <v>Delivered</v>
      </c>
      <c r="K5328" s="1" t="str">
        <f aca="false">LEFT(INDEX(Orders!$C$2:$C$8001,MATCH(B5328,Orders!$A$2:$A$8001,0)),7)</f>
        <v>2025-01</v>
      </c>
    </row>
    <row r="5329" customFormat="false" ht="15" hidden="false" customHeight="true" outlineLevel="0" collapsed="false">
      <c r="A5329" s="1" t="s">
        <v>15799</v>
      </c>
      <c r="B5329" s="1" t="s">
        <v>5008</v>
      </c>
      <c r="C5329" s="1" t="s">
        <v>1930</v>
      </c>
      <c r="D5329" s="1" t="n">
        <v>2</v>
      </c>
      <c r="E5329" s="16" t="n">
        <v>2398.35</v>
      </c>
      <c r="F5329" s="17" t="n">
        <v>0.15</v>
      </c>
      <c r="G5329" s="16" t="n">
        <v>4077.2</v>
      </c>
      <c r="I5329" s="1" t="str">
        <f aca="false">INDEX(Products!$C$2:$C$51,MATCH(C5329,Products!$A$2:$A$51,0))</f>
        <v>Electronics</v>
      </c>
      <c r="J5329" s="1" t="str">
        <f aca="false">INDEX(Orders!$E$2:$E$8001,MATCH(B5329,Orders!$A$2:$A$8001,0))</f>
        <v>Delivered</v>
      </c>
      <c r="K5329" s="1" t="str">
        <f aca="false">LEFT(INDEX(Orders!$C$2:$C$8001,MATCH(B5329,Orders!$A$2:$A$8001,0)),7)</f>
        <v>2025-08</v>
      </c>
    </row>
    <row r="5330" customFormat="false" ht="15" hidden="false" customHeight="true" outlineLevel="0" collapsed="false">
      <c r="A5330" s="1" t="s">
        <v>15800</v>
      </c>
      <c r="B5330" s="1" t="s">
        <v>5009</v>
      </c>
      <c r="C5330" s="1" t="s">
        <v>2006</v>
      </c>
      <c r="D5330" s="1" t="n">
        <v>2</v>
      </c>
      <c r="E5330" s="16" t="n">
        <v>482.17</v>
      </c>
      <c r="F5330" s="17" t="n">
        <v>0</v>
      </c>
      <c r="G5330" s="16" t="n">
        <v>964.34</v>
      </c>
      <c r="I5330" s="1" t="str">
        <f aca="false">INDEX(Products!$C$2:$C$51,MATCH(C5330,Products!$A$2:$A$51,0))</f>
        <v>Books &amp; Stationery</v>
      </c>
      <c r="J5330" s="1" t="str">
        <f aca="false">INDEX(Orders!$E$2:$E$8001,MATCH(B5330,Orders!$A$2:$A$8001,0))</f>
        <v>Delivered</v>
      </c>
      <c r="K5330" s="1" t="str">
        <f aca="false">LEFT(INDEX(Orders!$C$2:$C$8001,MATCH(B5330,Orders!$A$2:$A$8001,0)),7)</f>
        <v>2024-09</v>
      </c>
    </row>
    <row r="5331" customFormat="false" ht="15" hidden="false" customHeight="true" outlineLevel="0" collapsed="false">
      <c r="A5331" s="1" t="s">
        <v>15801</v>
      </c>
      <c r="B5331" s="1" t="s">
        <v>5009</v>
      </c>
      <c r="C5331" s="1" t="s">
        <v>1928</v>
      </c>
      <c r="D5331" s="1" t="n">
        <v>1</v>
      </c>
      <c r="E5331" s="16" t="n">
        <v>657.82</v>
      </c>
      <c r="F5331" s="17" t="n">
        <v>0.05</v>
      </c>
      <c r="G5331" s="16" t="n">
        <v>624.93</v>
      </c>
      <c r="I5331" s="1" t="str">
        <f aca="false">INDEX(Products!$C$2:$C$51,MATCH(C5331,Products!$A$2:$A$51,0))</f>
        <v>Electronics</v>
      </c>
      <c r="J5331" s="1" t="str">
        <f aca="false">INDEX(Orders!$E$2:$E$8001,MATCH(B5331,Orders!$A$2:$A$8001,0))</f>
        <v>Delivered</v>
      </c>
      <c r="K5331" s="1" t="str">
        <f aca="false">LEFT(INDEX(Orders!$C$2:$C$8001,MATCH(B5331,Orders!$A$2:$A$8001,0)),7)</f>
        <v>2024-09</v>
      </c>
    </row>
    <row r="5332" customFormat="false" ht="15" hidden="false" customHeight="true" outlineLevel="0" collapsed="false">
      <c r="A5332" s="1" t="s">
        <v>15802</v>
      </c>
      <c r="B5332" s="1" t="s">
        <v>5010</v>
      </c>
      <c r="C5332" s="1" t="s">
        <v>1940</v>
      </c>
      <c r="D5332" s="1" t="n">
        <v>1</v>
      </c>
      <c r="E5332" s="16" t="n">
        <v>2374.52</v>
      </c>
      <c r="F5332" s="17" t="n">
        <v>0.15</v>
      </c>
      <c r="G5332" s="16" t="n">
        <v>2018.34</v>
      </c>
      <c r="I5332" s="1" t="str">
        <f aca="false">INDEX(Products!$C$2:$C$51,MATCH(C5332,Products!$A$2:$A$51,0))</f>
        <v>Fashion</v>
      </c>
      <c r="J5332" s="1" t="str">
        <f aca="false">INDEX(Orders!$E$2:$E$8001,MATCH(B5332,Orders!$A$2:$A$8001,0))</f>
        <v>Cancelled</v>
      </c>
      <c r="K5332" s="1" t="str">
        <f aca="false">LEFT(INDEX(Orders!$C$2:$C$8001,MATCH(B5332,Orders!$A$2:$A$8001,0)),7)</f>
        <v>2024-11</v>
      </c>
    </row>
    <row r="5333" customFormat="false" ht="15" hidden="false" customHeight="true" outlineLevel="0" collapsed="false">
      <c r="A5333" s="1" t="s">
        <v>15803</v>
      </c>
      <c r="B5333" s="1" t="s">
        <v>5010</v>
      </c>
      <c r="C5333" s="1" t="s">
        <v>1930</v>
      </c>
      <c r="D5333" s="1" t="n">
        <v>2</v>
      </c>
      <c r="E5333" s="16" t="n">
        <v>2398.35</v>
      </c>
      <c r="F5333" s="17" t="n">
        <v>0.05</v>
      </c>
      <c r="G5333" s="16" t="n">
        <v>4556.86</v>
      </c>
      <c r="I5333" s="1" t="str">
        <f aca="false">INDEX(Products!$C$2:$C$51,MATCH(C5333,Products!$A$2:$A$51,0))</f>
        <v>Electronics</v>
      </c>
      <c r="J5333" s="1" t="str">
        <f aca="false">INDEX(Orders!$E$2:$E$8001,MATCH(B5333,Orders!$A$2:$A$8001,0))</f>
        <v>Cancelled</v>
      </c>
      <c r="K5333" s="1" t="str">
        <f aca="false">LEFT(INDEX(Orders!$C$2:$C$8001,MATCH(B5333,Orders!$A$2:$A$8001,0)),7)</f>
        <v>2024-11</v>
      </c>
    </row>
    <row r="5334" customFormat="false" ht="15" hidden="false" customHeight="true" outlineLevel="0" collapsed="false">
      <c r="A5334" s="1" t="s">
        <v>15804</v>
      </c>
      <c r="B5334" s="1" t="s">
        <v>5010</v>
      </c>
      <c r="C5334" s="1" t="s">
        <v>2007</v>
      </c>
      <c r="D5334" s="1" t="n">
        <v>2</v>
      </c>
      <c r="E5334" s="16" t="n">
        <v>750.27</v>
      </c>
      <c r="F5334" s="17" t="n">
        <v>0</v>
      </c>
      <c r="G5334" s="16" t="n">
        <v>1500.54</v>
      </c>
      <c r="I5334" s="1" t="str">
        <f aca="false">INDEX(Products!$C$2:$C$51,MATCH(C5334,Products!$A$2:$A$51,0))</f>
        <v>Books &amp; Stationery</v>
      </c>
      <c r="J5334" s="1" t="str">
        <f aca="false">INDEX(Orders!$E$2:$E$8001,MATCH(B5334,Orders!$A$2:$A$8001,0))</f>
        <v>Cancelled</v>
      </c>
      <c r="K5334" s="1" t="str">
        <f aca="false">LEFT(INDEX(Orders!$C$2:$C$8001,MATCH(B5334,Orders!$A$2:$A$8001,0)),7)</f>
        <v>2024-11</v>
      </c>
    </row>
    <row r="5335" customFormat="false" ht="15" hidden="false" customHeight="true" outlineLevel="0" collapsed="false">
      <c r="A5335" s="1" t="s">
        <v>15805</v>
      </c>
      <c r="B5335" s="1" t="s">
        <v>5010</v>
      </c>
      <c r="C5335" s="1" t="s">
        <v>1995</v>
      </c>
      <c r="D5335" s="1" t="n">
        <v>2</v>
      </c>
      <c r="E5335" s="16" t="n">
        <v>2914.27</v>
      </c>
      <c r="F5335" s="17" t="n">
        <v>0</v>
      </c>
      <c r="G5335" s="16" t="n">
        <v>5828.54</v>
      </c>
      <c r="I5335" s="1" t="str">
        <f aca="false">INDEX(Products!$C$2:$C$51,MATCH(C5335,Products!$A$2:$A$51,0))</f>
        <v>Sports &amp; Fitness</v>
      </c>
      <c r="J5335" s="1" t="str">
        <f aca="false">INDEX(Orders!$E$2:$E$8001,MATCH(B5335,Orders!$A$2:$A$8001,0))</f>
        <v>Cancelled</v>
      </c>
      <c r="K5335" s="1" t="str">
        <f aca="false">LEFT(INDEX(Orders!$C$2:$C$8001,MATCH(B5335,Orders!$A$2:$A$8001,0)),7)</f>
        <v>2024-11</v>
      </c>
    </row>
    <row r="5336" customFormat="false" ht="15" hidden="false" customHeight="true" outlineLevel="0" collapsed="false">
      <c r="A5336" s="1" t="s">
        <v>15806</v>
      </c>
      <c r="B5336" s="1" t="s">
        <v>5010</v>
      </c>
      <c r="C5336" s="1" t="s">
        <v>1969</v>
      </c>
      <c r="D5336" s="1" t="n">
        <v>1</v>
      </c>
      <c r="E5336" s="16" t="n">
        <v>9171.98</v>
      </c>
      <c r="F5336" s="17" t="n">
        <v>0.15</v>
      </c>
      <c r="G5336" s="16" t="n">
        <v>7796.18</v>
      </c>
      <c r="I5336" s="1" t="str">
        <f aca="false">INDEX(Products!$C$2:$C$51,MATCH(C5336,Products!$A$2:$A$51,0))</f>
        <v>Home &amp; Kitchen</v>
      </c>
      <c r="J5336" s="1" t="str">
        <f aca="false">INDEX(Orders!$E$2:$E$8001,MATCH(B5336,Orders!$A$2:$A$8001,0))</f>
        <v>Cancelled</v>
      </c>
      <c r="K5336" s="1" t="str">
        <f aca="false">LEFT(INDEX(Orders!$C$2:$C$8001,MATCH(B5336,Orders!$A$2:$A$8001,0)),7)</f>
        <v>2024-11</v>
      </c>
    </row>
    <row r="5337" customFormat="false" ht="15" hidden="false" customHeight="true" outlineLevel="0" collapsed="false">
      <c r="A5337" s="1" t="s">
        <v>15807</v>
      </c>
      <c r="B5337" s="1" t="s">
        <v>5011</v>
      </c>
      <c r="C5337" s="1" t="s">
        <v>1988</v>
      </c>
      <c r="D5337" s="1" t="n">
        <v>1</v>
      </c>
      <c r="E5337" s="16" t="n">
        <v>681.07</v>
      </c>
      <c r="F5337" s="17" t="n">
        <v>0</v>
      </c>
      <c r="G5337" s="16" t="n">
        <v>681.07</v>
      </c>
      <c r="I5337" s="1" t="str">
        <f aca="false">INDEX(Products!$C$2:$C$51,MATCH(C5337,Products!$A$2:$A$51,0))</f>
        <v>Sports &amp; Fitness</v>
      </c>
      <c r="J5337" s="1" t="str">
        <f aca="false">INDEX(Orders!$E$2:$E$8001,MATCH(B5337,Orders!$A$2:$A$8001,0))</f>
        <v>Delivered</v>
      </c>
      <c r="K5337" s="1" t="str">
        <f aca="false">LEFT(INDEX(Orders!$C$2:$C$8001,MATCH(B5337,Orders!$A$2:$A$8001,0)),7)</f>
        <v>2024-09</v>
      </c>
    </row>
    <row r="5338" customFormat="false" ht="15" hidden="false" customHeight="true" outlineLevel="0" collapsed="false">
      <c r="A5338" s="1" t="s">
        <v>15808</v>
      </c>
      <c r="B5338" s="1" t="s">
        <v>5012</v>
      </c>
      <c r="C5338" s="1" t="s">
        <v>2006</v>
      </c>
      <c r="D5338" s="1" t="n">
        <v>1</v>
      </c>
      <c r="E5338" s="16" t="n">
        <v>482.17</v>
      </c>
      <c r="F5338" s="17" t="n">
        <v>0.15</v>
      </c>
      <c r="G5338" s="16" t="n">
        <v>409.84</v>
      </c>
      <c r="I5338" s="1" t="str">
        <f aca="false">INDEX(Products!$C$2:$C$51,MATCH(C5338,Products!$A$2:$A$51,0))</f>
        <v>Books &amp; Stationery</v>
      </c>
      <c r="J5338" s="1" t="str">
        <f aca="false">INDEX(Orders!$E$2:$E$8001,MATCH(B5338,Orders!$A$2:$A$8001,0))</f>
        <v>Delivered</v>
      </c>
      <c r="K5338" s="1" t="str">
        <f aca="false">LEFT(INDEX(Orders!$C$2:$C$8001,MATCH(B5338,Orders!$A$2:$A$8001,0)),7)</f>
        <v>2024-05</v>
      </c>
    </row>
    <row r="5339" customFormat="false" ht="15" hidden="false" customHeight="true" outlineLevel="0" collapsed="false">
      <c r="A5339" s="1" t="s">
        <v>15809</v>
      </c>
      <c r="B5339" s="1" t="s">
        <v>5012</v>
      </c>
      <c r="C5339" s="1" t="s">
        <v>1975</v>
      </c>
      <c r="D5339" s="1" t="n">
        <v>1</v>
      </c>
      <c r="E5339" s="16" t="n">
        <v>862.99</v>
      </c>
      <c r="F5339" s="17" t="n">
        <v>0</v>
      </c>
      <c r="G5339" s="16" t="n">
        <v>862.99</v>
      </c>
      <c r="I5339" s="1" t="str">
        <f aca="false">INDEX(Products!$C$2:$C$51,MATCH(C5339,Products!$A$2:$A$51,0))</f>
        <v>Beauty &amp; Personal Care</v>
      </c>
      <c r="J5339" s="1" t="str">
        <f aca="false">INDEX(Orders!$E$2:$E$8001,MATCH(B5339,Orders!$A$2:$A$8001,0))</f>
        <v>Delivered</v>
      </c>
      <c r="K5339" s="1" t="str">
        <f aca="false">LEFT(INDEX(Orders!$C$2:$C$8001,MATCH(B5339,Orders!$A$2:$A$8001,0)),7)</f>
        <v>2024-05</v>
      </c>
    </row>
    <row r="5340" customFormat="false" ht="15" hidden="false" customHeight="true" outlineLevel="0" collapsed="false">
      <c r="A5340" s="1" t="s">
        <v>15810</v>
      </c>
      <c r="B5340" s="1" t="s">
        <v>5013</v>
      </c>
      <c r="C5340" s="1" t="s">
        <v>1976</v>
      </c>
      <c r="D5340" s="1" t="n">
        <v>2</v>
      </c>
      <c r="E5340" s="16" t="n">
        <v>1603.35</v>
      </c>
      <c r="F5340" s="17" t="n">
        <v>0</v>
      </c>
      <c r="G5340" s="16" t="n">
        <v>3206.7</v>
      </c>
      <c r="I5340" s="1" t="str">
        <f aca="false">INDEX(Products!$C$2:$C$51,MATCH(C5340,Products!$A$2:$A$51,0))</f>
        <v>Beauty &amp; Personal Care</v>
      </c>
      <c r="J5340" s="1" t="str">
        <f aca="false">INDEX(Orders!$E$2:$E$8001,MATCH(B5340,Orders!$A$2:$A$8001,0))</f>
        <v>Refunded</v>
      </c>
      <c r="K5340" s="1" t="str">
        <f aca="false">LEFT(INDEX(Orders!$C$2:$C$8001,MATCH(B5340,Orders!$A$2:$A$8001,0)),7)</f>
        <v>2025-09</v>
      </c>
    </row>
    <row r="5341" customFormat="false" ht="15" hidden="false" customHeight="true" outlineLevel="0" collapsed="false">
      <c r="A5341" s="1" t="s">
        <v>15811</v>
      </c>
      <c r="B5341" s="1" t="s">
        <v>5013</v>
      </c>
      <c r="C5341" s="1" t="s">
        <v>1940</v>
      </c>
      <c r="D5341" s="1" t="n">
        <v>1</v>
      </c>
      <c r="E5341" s="16" t="n">
        <v>2374.52</v>
      </c>
      <c r="F5341" s="17" t="n">
        <v>0</v>
      </c>
      <c r="G5341" s="16" t="n">
        <v>2374.52</v>
      </c>
      <c r="I5341" s="1" t="str">
        <f aca="false">INDEX(Products!$C$2:$C$51,MATCH(C5341,Products!$A$2:$A$51,0))</f>
        <v>Fashion</v>
      </c>
      <c r="J5341" s="1" t="str">
        <f aca="false">INDEX(Orders!$E$2:$E$8001,MATCH(B5341,Orders!$A$2:$A$8001,0))</f>
        <v>Refunded</v>
      </c>
      <c r="K5341" s="1" t="str">
        <f aca="false">LEFT(INDEX(Orders!$C$2:$C$8001,MATCH(B5341,Orders!$A$2:$A$8001,0)),7)</f>
        <v>2025-09</v>
      </c>
    </row>
    <row r="5342" customFormat="false" ht="15" hidden="false" customHeight="true" outlineLevel="0" collapsed="false">
      <c r="A5342" s="1" t="s">
        <v>15812</v>
      </c>
      <c r="B5342" s="1" t="s">
        <v>5014</v>
      </c>
      <c r="C5342" s="1" t="s">
        <v>1976</v>
      </c>
      <c r="D5342" s="1" t="n">
        <v>1</v>
      </c>
      <c r="E5342" s="16" t="n">
        <v>1603.35</v>
      </c>
      <c r="F5342" s="17" t="n">
        <v>0.05</v>
      </c>
      <c r="G5342" s="16" t="n">
        <v>1523.18</v>
      </c>
      <c r="I5342" s="1" t="str">
        <f aca="false">INDEX(Products!$C$2:$C$51,MATCH(C5342,Products!$A$2:$A$51,0))</f>
        <v>Beauty &amp; Personal Care</v>
      </c>
      <c r="J5342" s="1" t="str">
        <f aca="false">INDEX(Orders!$E$2:$E$8001,MATCH(B5342,Orders!$A$2:$A$8001,0))</f>
        <v>Delivered</v>
      </c>
      <c r="K5342" s="1" t="str">
        <f aca="false">LEFT(INDEX(Orders!$C$2:$C$8001,MATCH(B5342,Orders!$A$2:$A$8001,0)),7)</f>
        <v>2025-01</v>
      </c>
    </row>
    <row r="5343" customFormat="false" ht="15" hidden="false" customHeight="true" outlineLevel="0" collapsed="false">
      <c r="A5343" s="1" t="s">
        <v>15813</v>
      </c>
      <c r="B5343" s="1" t="s">
        <v>5015</v>
      </c>
      <c r="C5343" s="1" t="s">
        <v>1961</v>
      </c>
      <c r="D5343" s="1" t="n">
        <v>1</v>
      </c>
      <c r="E5343" s="16" t="n">
        <v>3493.68</v>
      </c>
      <c r="F5343" s="17" t="n">
        <v>0</v>
      </c>
      <c r="G5343" s="16" t="n">
        <v>3493.68</v>
      </c>
      <c r="I5343" s="1" t="str">
        <f aca="false">INDEX(Products!$C$2:$C$51,MATCH(C5343,Products!$A$2:$A$51,0))</f>
        <v>Home &amp; Kitchen</v>
      </c>
      <c r="J5343" s="1" t="str">
        <f aca="false">INDEX(Orders!$E$2:$E$8001,MATCH(B5343,Orders!$A$2:$A$8001,0))</f>
        <v>Returned</v>
      </c>
      <c r="K5343" s="1" t="str">
        <f aca="false">LEFT(INDEX(Orders!$C$2:$C$8001,MATCH(B5343,Orders!$A$2:$A$8001,0)),7)</f>
        <v>2025-07</v>
      </c>
    </row>
    <row r="5344" customFormat="false" ht="15" hidden="false" customHeight="true" outlineLevel="0" collapsed="false">
      <c r="A5344" s="1" t="s">
        <v>15814</v>
      </c>
      <c r="B5344" s="1" t="s">
        <v>5015</v>
      </c>
      <c r="C5344" s="1" t="s">
        <v>1990</v>
      </c>
      <c r="D5344" s="1" t="n">
        <v>1</v>
      </c>
      <c r="E5344" s="16" t="n">
        <v>5311.32</v>
      </c>
      <c r="F5344" s="17" t="n">
        <v>0</v>
      </c>
      <c r="G5344" s="16" t="n">
        <v>5311.32</v>
      </c>
      <c r="I5344" s="1" t="str">
        <f aca="false">INDEX(Products!$C$2:$C$51,MATCH(C5344,Products!$A$2:$A$51,0))</f>
        <v>Sports &amp; Fitness</v>
      </c>
      <c r="J5344" s="1" t="str">
        <f aca="false">INDEX(Orders!$E$2:$E$8001,MATCH(B5344,Orders!$A$2:$A$8001,0))</f>
        <v>Returned</v>
      </c>
      <c r="K5344" s="1" t="str">
        <f aca="false">LEFT(INDEX(Orders!$C$2:$C$8001,MATCH(B5344,Orders!$A$2:$A$8001,0)),7)</f>
        <v>2025-07</v>
      </c>
    </row>
    <row r="5345" customFormat="false" ht="15" hidden="false" customHeight="true" outlineLevel="0" collapsed="false">
      <c r="A5345" s="1" t="s">
        <v>15815</v>
      </c>
      <c r="B5345" s="1" t="s">
        <v>5015</v>
      </c>
      <c r="C5345" s="1" t="s">
        <v>1980</v>
      </c>
      <c r="D5345" s="1" t="n">
        <v>3</v>
      </c>
      <c r="E5345" s="16" t="n">
        <v>2299.69</v>
      </c>
      <c r="F5345" s="17" t="n">
        <v>0.15</v>
      </c>
      <c r="G5345" s="16" t="n">
        <v>5864.21</v>
      </c>
      <c r="I5345" s="1" t="str">
        <f aca="false">INDEX(Products!$C$2:$C$51,MATCH(C5345,Products!$A$2:$A$51,0))</f>
        <v>Beauty &amp; Personal Care</v>
      </c>
      <c r="J5345" s="1" t="str">
        <f aca="false">INDEX(Orders!$E$2:$E$8001,MATCH(B5345,Orders!$A$2:$A$8001,0))</f>
        <v>Returned</v>
      </c>
      <c r="K5345" s="1" t="str">
        <f aca="false">LEFT(INDEX(Orders!$C$2:$C$8001,MATCH(B5345,Orders!$A$2:$A$8001,0)),7)</f>
        <v>2025-07</v>
      </c>
    </row>
    <row r="5346" customFormat="false" ht="15" hidden="false" customHeight="true" outlineLevel="0" collapsed="false">
      <c r="A5346" s="1" t="s">
        <v>15816</v>
      </c>
      <c r="B5346" s="1" t="s">
        <v>5016</v>
      </c>
      <c r="C5346" s="1" t="s">
        <v>1943</v>
      </c>
      <c r="D5346" s="1" t="n">
        <v>1</v>
      </c>
      <c r="E5346" s="16" t="n">
        <v>1250.54</v>
      </c>
      <c r="F5346" s="17" t="n">
        <v>0.15</v>
      </c>
      <c r="G5346" s="16" t="n">
        <v>1062.96</v>
      </c>
      <c r="I5346" s="1" t="str">
        <f aca="false">INDEX(Products!$C$2:$C$51,MATCH(C5346,Products!$A$2:$A$51,0))</f>
        <v>Fashion</v>
      </c>
      <c r="J5346" s="1" t="str">
        <f aca="false">INDEX(Orders!$E$2:$E$8001,MATCH(B5346,Orders!$A$2:$A$8001,0))</f>
        <v>Delivered</v>
      </c>
      <c r="K5346" s="1" t="str">
        <f aca="false">LEFT(INDEX(Orders!$C$2:$C$8001,MATCH(B5346,Orders!$A$2:$A$8001,0)),7)</f>
        <v>2024-06</v>
      </c>
    </row>
    <row r="5347" customFormat="false" ht="15" hidden="false" customHeight="true" outlineLevel="0" collapsed="false">
      <c r="A5347" s="1" t="s">
        <v>15817</v>
      </c>
      <c r="B5347" s="1" t="s">
        <v>5017</v>
      </c>
      <c r="C5347" s="1" t="s">
        <v>2006</v>
      </c>
      <c r="D5347" s="1" t="n">
        <v>2</v>
      </c>
      <c r="E5347" s="16" t="n">
        <v>482.17</v>
      </c>
      <c r="F5347" s="17" t="n">
        <v>0</v>
      </c>
      <c r="G5347" s="16" t="n">
        <v>964.34</v>
      </c>
      <c r="I5347" s="1" t="str">
        <f aca="false">INDEX(Products!$C$2:$C$51,MATCH(C5347,Products!$A$2:$A$51,0))</f>
        <v>Books &amp; Stationery</v>
      </c>
      <c r="J5347" s="1" t="str">
        <f aca="false">INDEX(Orders!$E$2:$E$8001,MATCH(B5347,Orders!$A$2:$A$8001,0))</f>
        <v>Delivered</v>
      </c>
      <c r="K5347" s="1" t="str">
        <f aca="false">LEFT(INDEX(Orders!$C$2:$C$8001,MATCH(B5347,Orders!$A$2:$A$8001,0)),7)</f>
        <v>2025-05</v>
      </c>
    </row>
    <row r="5348" customFormat="false" ht="15" hidden="false" customHeight="true" outlineLevel="0" collapsed="false">
      <c r="A5348" s="1" t="s">
        <v>15818</v>
      </c>
      <c r="B5348" s="1" t="s">
        <v>5017</v>
      </c>
      <c r="C5348" s="1" t="s">
        <v>1990</v>
      </c>
      <c r="D5348" s="1" t="n">
        <v>1</v>
      </c>
      <c r="E5348" s="16" t="n">
        <v>5311.32</v>
      </c>
      <c r="F5348" s="17" t="n">
        <v>0.2</v>
      </c>
      <c r="G5348" s="16" t="n">
        <v>4249.06</v>
      </c>
      <c r="I5348" s="1" t="str">
        <f aca="false">INDEX(Products!$C$2:$C$51,MATCH(C5348,Products!$A$2:$A$51,0))</f>
        <v>Sports &amp; Fitness</v>
      </c>
      <c r="J5348" s="1" t="str">
        <f aca="false">INDEX(Orders!$E$2:$E$8001,MATCH(B5348,Orders!$A$2:$A$8001,0))</f>
        <v>Delivered</v>
      </c>
      <c r="K5348" s="1" t="str">
        <f aca="false">LEFT(INDEX(Orders!$C$2:$C$8001,MATCH(B5348,Orders!$A$2:$A$8001,0)),7)</f>
        <v>2025-05</v>
      </c>
    </row>
    <row r="5349" customFormat="false" ht="15" hidden="false" customHeight="true" outlineLevel="0" collapsed="false">
      <c r="A5349" s="1" t="s">
        <v>15819</v>
      </c>
      <c r="B5349" s="1" t="s">
        <v>5017</v>
      </c>
      <c r="C5349" s="1" t="s">
        <v>1973</v>
      </c>
      <c r="D5349" s="1" t="n">
        <v>2</v>
      </c>
      <c r="E5349" s="16" t="n">
        <v>1158.24</v>
      </c>
      <c r="F5349" s="17" t="n">
        <v>0.15</v>
      </c>
      <c r="G5349" s="16" t="n">
        <v>1969.01</v>
      </c>
      <c r="I5349" s="1" t="str">
        <f aca="false">INDEX(Products!$C$2:$C$51,MATCH(C5349,Products!$A$2:$A$51,0))</f>
        <v>Home &amp; Kitchen</v>
      </c>
      <c r="J5349" s="1" t="str">
        <f aca="false">INDEX(Orders!$E$2:$E$8001,MATCH(B5349,Orders!$A$2:$A$8001,0))</f>
        <v>Delivered</v>
      </c>
      <c r="K5349" s="1" t="str">
        <f aca="false">LEFT(INDEX(Orders!$C$2:$C$8001,MATCH(B5349,Orders!$A$2:$A$8001,0)),7)</f>
        <v>2025-05</v>
      </c>
    </row>
    <row r="5350" customFormat="false" ht="15" hidden="false" customHeight="true" outlineLevel="0" collapsed="false">
      <c r="A5350" s="1" t="s">
        <v>15820</v>
      </c>
      <c r="B5350" s="1" t="s">
        <v>5017</v>
      </c>
      <c r="C5350" s="1" t="s">
        <v>2007</v>
      </c>
      <c r="D5350" s="1" t="n">
        <v>1</v>
      </c>
      <c r="E5350" s="16" t="n">
        <v>750.27</v>
      </c>
      <c r="F5350" s="17" t="n">
        <v>0.05</v>
      </c>
      <c r="G5350" s="16" t="n">
        <v>712.76</v>
      </c>
      <c r="I5350" s="1" t="str">
        <f aca="false">INDEX(Products!$C$2:$C$51,MATCH(C5350,Products!$A$2:$A$51,0))</f>
        <v>Books &amp; Stationery</v>
      </c>
      <c r="J5350" s="1" t="str">
        <f aca="false">INDEX(Orders!$E$2:$E$8001,MATCH(B5350,Orders!$A$2:$A$8001,0))</f>
        <v>Delivered</v>
      </c>
      <c r="K5350" s="1" t="str">
        <f aca="false">LEFT(INDEX(Orders!$C$2:$C$8001,MATCH(B5350,Orders!$A$2:$A$8001,0)),7)</f>
        <v>2025-05</v>
      </c>
    </row>
    <row r="5351" customFormat="false" ht="15" hidden="false" customHeight="true" outlineLevel="0" collapsed="false">
      <c r="A5351" s="1" t="s">
        <v>15821</v>
      </c>
      <c r="B5351" s="1" t="s">
        <v>5018</v>
      </c>
      <c r="C5351" s="1" t="s">
        <v>1930</v>
      </c>
      <c r="D5351" s="1" t="n">
        <v>1</v>
      </c>
      <c r="E5351" s="16" t="n">
        <v>2398.35</v>
      </c>
      <c r="F5351" s="17" t="n">
        <v>0</v>
      </c>
      <c r="G5351" s="16" t="n">
        <v>2398.35</v>
      </c>
      <c r="I5351" s="1" t="str">
        <f aca="false">INDEX(Products!$C$2:$C$51,MATCH(C5351,Products!$A$2:$A$51,0))</f>
        <v>Electronics</v>
      </c>
      <c r="J5351" s="1" t="str">
        <f aca="false">INDEX(Orders!$E$2:$E$8001,MATCH(B5351,Orders!$A$2:$A$8001,0))</f>
        <v>Delivered</v>
      </c>
      <c r="K5351" s="1" t="str">
        <f aca="false">LEFT(INDEX(Orders!$C$2:$C$8001,MATCH(B5351,Orders!$A$2:$A$8001,0)),7)</f>
        <v>2025-11</v>
      </c>
    </row>
    <row r="5352" customFormat="false" ht="15" hidden="false" customHeight="true" outlineLevel="0" collapsed="false">
      <c r="A5352" s="1" t="s">
        <v>15822</v>
      </c>
      <c r="B5352" s="1" t="s">
        <v>5018</v>
      </c>
      <c r="C5352" s="1" t="s">
        <v>1953</v>
      </c>
      <c r="D5352" s="1" t="n">
        <v>3</v>
      </c>
      <c r="E5352" s="16" t="n">
        <v>4914.12</v>
      </c>
      <c r="F5352" s="17" t="n">
        <v>0</v>
      </c>
      <c r="G5352" s="16" t="n">
        <v>14742.36</v>
      </c>
      <c r="I5352" s="1" t="str">
        <f aca="false">INDEX(Products!$C$2:$C$51,MATCH(C5352,Products!$A$2:$A$51,0))</f>
        <v>Fashion</v>
      </c>
      <c r="J5352" s="1" t="str">
        <f aca="false">INDEX(Orders!$E$2:$E$8001,MATCH(B5352,Orders!$A$2:$A$8001,0))</f>
        <v>Delivered</v>
      </c>
      <c r="K5352" s="1" t="str">
        <f aca="false">LEFT(INDEX(Orders!$C$2:$C$8001,MATCH(B5352,Orders!$A$2:$A$8001,0)),7)</f>
        <v>2025-11</v>
      </c>
    </row>
    <row r="5353" customFormat="false" ht="15" hidden="false" customHeight="true" outlineLevel="0" collapsed="false">
      <c r="A5353" s="1" t="s">
        <v>15823</v>
      </c>
      <c r="B5353" s="1" t="s">
        <v>5019</v>
      </c>
      <c r="C5353" s="1" t="s">
        <v>1937</v>
      </c>
      <c r="D5353" s="1" t="n">
        <v>1</v>
      </c>
      <c r="E5353" s="16" t="n">
        <v>1364.75</v>
      </c>
      <c r="F5353" s="17" t="n">
        <v>0</v>
      </c>
      <c r="G5353" s="16" t="n">
        <v>1364.75</v>
      </c>
      <c r="I5353" s="1" t="str">
        <f aca="false">INDEX(Products!$C$2:$C$51,MATCH(C5353,Products!$A$2:$A$51,0))</f>
        <v>Fashion</v>
      </c>
      <c r="J5353" s="1" t="str">
        <f aca="false">INDEX(Orders!$E$2:$E$8001,MATCH(B5353,Orders!$A$2:$A$8001,0))</f>
        <v>Delivered</v>
      </c>
      <c r="K5353" s="1" t="str">
        <f aca="false">LEFT(INDEX(Orders!$C$2:$C$8001,MATCH(B5353,Orders!$A$2:$A$8001,0)),7)</f>
        <v>2025-12</v>
      </c>
    </row>
    <row r="5354" customFormat="false" ht="15" hidden="false" customHeight="true" outlineLevel="0" collapsed="false">
      <c r="A5354" s="1" t="s">
        <v>15824</v>
      </c>
      <c r="B5354" s="1" t="s">
        <v>5019</v>
      </c>
      <c r="C5354" s="1" t="s">
        <v>1997</v>
      </c>
      <c r="D5354" s="1" t="n">
        <v>1</v>
      </c>
      <c r="E5354" s="16" t="n">
        <v>311.15</v>
      </c>
      <c r="F5354" s="17" t="n">
        <v>0</v>
      </c>
      <c r="G5354" s="16" t="n">
        <v>311.15</v>
      </c>
      <c r="I5354" s="1" t="str">
        <f aca="false">INDEX(Products!$C$2:$C$51,MATCH(C5354,Products!$A$2:$A$51,0))</f>
        <v>Sports &amp; Fitness</v>
      </c>
      <c r="J5354" s="1" t="str">
        <f aca="false">INDEX(Orders!$E$2:$E$8001,MATCH(B5354,Orders!$A$2:$A$8001,0))</f>
        <v>Delivered</v>
      </c>
      <c r="K5354" s="1" t="str">
        <f aca="false">LEFT(INDEX(Orders!$C$2:$C$8001,MATCH(B5354,Orders!$A$2:$A$8001,0)),7)</f>
        <v>2025-12</v>
      </c>
    </row>
    <row r="5355" customFormat="false" ht="15" hidden="false" customHeight="true" outlineLevel="0" collapsed="false">
      <c r="A5355" s="1" t="s">
        <v>15825</v>
      </c>
      <c r="B5355" s="1" t="s">
        <v>5020</v>
      </c>
      <c r="C5355" s="1" t="s">
        <v>2006</v>
      </c>
      <c r="D5355" s="1" t="n">
        <v>1</v>
      </c>
      <c r="E5355" s="16" t="n">
        <v>482.17</v>
      </c>
      <c r="F5355" s="17" t="n">
        <v>0.05</v>
      </c>
      <c r="G5355" s="16" t="n">
        <v>458.06</v>
      </c>
      <c r="I5355" s="1" t="str">
        <f aca="false">INDEX(Products!$C$2:$C$51,MATCH(C5355,Products!$A$2:$A$51,0))</f>
        <v>Books &amp; Stationery</v>
      </c>
      <c r="J5355" s="1" t="str">
        <f aca="false">INDEX(Orders!$E$2:$E$8001,MATCH(B5355,Orders!$A$2:$A$8001,0))</f>
        <v>Delivered</v>
      </c>
      <c r="K5355" s="1" t="str">
        <f aca="false">LEFT(INDEX(Orders!$C$2:$C$8001,MATCH(B5355,Orders!$A$2:$A$8001,0)),7)</f>
        <v>2025-06</v>
      </c>
    </row>
    <row r="5356" customFormat="false" ht="15" hidden="false" customHeight="true" outlineLevel="0" collapsed="false">
      <c r="A5356" s="1" t="s">
        <v>15826</v>
      </c>
      <c r="B5356" s="1" t="s">
        <v>5021</v>
      </c>
      <c r="C5356" s="1" t="s">
        <v>1937</v>
      </c>
      <c r="D5356" s="1" t="n">
        <v>2</v>
      </c>
      <c r="E5356" s="16" t="n">
        <v>1364.75</v>
      </c>
      <c r="F5356" s="17" t="n">
        <v>0.15</v>
      </c>
      <c r="G5356" s="16" t="n">
        <v>2320.07</v>
      </c>
      <c r="I5356" s="1" t="str">
        <f aca="false">INDEX(Products!$C$2:$C$51,MATCH(C5356,Products!$A$2:$A$51,0))</f>
        <v>Fashion</v>
      </c>
      <c r="J5356" s="1" t="str">
        <f aca="false">INDEX(Orders!$E$2:$E$8001,MATCH(B5356,Orders!$A$2:$A$8001,0))</f>
        <v>Returned</v>
      </c>
      <c r="K5356" s="1" t="str">
        <f aca="false">LEFT(INDEX(Orders!$C$2:$C$8001,MATCH(B5356,Orders!$A$2:$A$8001,0)),7)</f>
        <v>2024-10</v>
      </c>
    </row>
    <row r="5357" customFormat="false" ht="15" hidden="false" customHeight="true" outlineLevel="0" collapsed="false">
      <c r="A5357" s="1" t="s">
        <v>15827</v>
      </c>
      <c r="B5357" s="1" t="s">
        <v>5022</v>
      </c>
      <c r="C5357" s="1" t="s">
        <v>1975</v>
      </c>
      <c r="D5357" s="1" t="n">
        <v>1</v>
      </c>
      <c r="E5357" s="16" t="n">
        <v>862.99</v>
      </c>
      <c r="F5357" s="17" t="n">
        <v>0</v>
      </c>
      <c r="G5357" s="16" t="n">
        <v>862.99</v>
      </c>
      <c r="I5357" s="1" t="str">
        <f aca="false">INDEX(Products!$C$2:$C$51,MATCH(C5357,Products!$A$2:$A$51,0))</f>
        <v>Beauty &amp; Personal Care</v>
      </c>
      <c r="J5357" s="1" t="str">
        <f aca="false">INDEX(Orders!$E$2:$E$8001,MATCH(B5357,Orders!$A$2:$A$8001,0))</f>
        <v>Delivered</v>
      </c>
      <c r="K5357" s="1" t="str">
        <f aca="false">LEFT(INDEX(Orders!$C$2:$C$8001,MATCH(B5357,Orders!$A$2:$A$8001,0)),7)</f>
        <v>2024-10</v>
      </c>
    </row>
    <row r="5358" customFormat="false" ht="15" hidden="false" customHeight="true" outlineLevel="0" collapsed="false">
      <c r="A5358" s="1" t="s">
        <v>15828</v>
      </c>
      <c r="B5358" s="1" t="s">
        <v>5023</v>
      </c>
      <c r="C5358" s="1" t="s">
        <v>1940</v>
      </c>
      <c r="D5358" s="1" t="n">
        <v>1</v>
      </c>
      <c r="E5358" s="16" t="n">
        <v>2374.52</v>
      </c>
      <c r="F5358" s="17" t="n">
        <v>0.15</v>
      </c>
      <c r="G5358" s="16" t="n">
        <v>2018.34</v>
      </c>
      <c r="I5358" s="1" t="str">
        <f aca="false">INDEX(Products!$C$2:$C$51,MATCH(C5358,Products!$A$2:$A$51,0))</f>
        <v>Fashion</v>
      </c>
      <c r="J5358" s="1" t="str">
        <f aca="false">INDEX(Orders!$E$2:$E$8001,MATCH(B5358,Orders!$A$2:$A$8001,0))</f>
        <v>Returned</v>
      </c>
      <c r="K5358" s="1" t="str">
        <f aca="false">LEFT(INDEX(Orders!$C$2:$C$8001,MATCH(B5358,Orders!$A$2:$A$8001,0)),7)</f>
        <v>2025-05</v>
      </c>
    </row>
    <row r="5359" customFormat="false" ht="15" hidden="false" customHeight="true" outlineLevel="0" collapsed="false">
      <c r="A5359" s="1" t="s">
        <v>15829</v>
      </c>
      <c r="B5359" s="1" t="s">
        <v>5023</v>
      </c>
      <c r="C5359" s="1" t="s">
        <v>1975</v>
      </c>
      <c r="D5359" s="1" t="n">
        <v>1</v>
      </c>
      <c r="E5359" s="16" t="n">
        <v>862.99</v>
      </c>
      <c r="F5359" s="17" t="n">
        <v>0</v>
      </c>
      <c r="G5359" s="16" t="n">
        <v>862.99</v>
      </c>
      <c r="I5359" s="1" t="str">
        <f aca="false">INDEX(Products!$C$2:$C$51,MATCH(C5359,Products!$A$2:$A$51,0))</f>
        <v>Beauty &amp; Personal Care</v>
      </c>
      <c r="J5359" s="1" t="str">
        <f aca="false">INDEX(Orders!$E$2:$E$8001,MATCH(B5359,Orders!$A$2:$A$8001,0))</f>
        <v>Returned</v>
      </c>
      <c r="K5359" s="1" t="str">
        <f aca="false">LEFT(INDEX(Orders!$C$2:$C$8001,MATCH(B5359,Orders!$A$2:$A$8001,0)),7)</f>
        <v>2025-05</v>
      </c>
    </row>
    <row r="5360" customFormat="false" ht="15" hidden="false" customHeight="true" outlineLevel="0" collapsed="false">
      <c r="A5360" s="1" t="s">
        <v>15830</v>
      </c>
      <c r="B5360" s="1" t="s">
        <v>5023</v>
      </c>
      <c r="C5360" s="1" t="s">
        <v>2006</v>
      </c>
      <c r="D5360" s="1" t="n">
        <v>1</v>
      </c>
      <c r="E5360" s="16" t="n">
        <v>482.17</v>
      </c>
      <c r="F5360" s="17" t="n">
        <v>0</v>
      </c>
      <c r="G5360" s="16" t="n">
        <v>482.17</v>
      </c>
      <c r="I5360" s="1" t="str">
        <f aca="false">INDEX(Products!$C$2:$C$51,MATCH(C5360,Products!$A$2:$A$51,0))</f>
        <v>Books &amp; Stationery</v>
      </c>
      <c r="J5360" s="1" t="str">
        <f aca="false">INDEX(Orders!$E$2:$E$8001,MATCH(B5360,Orders!$A$2:$A$8001,0))</f>
        <v>Returned</v>
      </c>
      <c r="K5360" s="1" t="str">
        <f aca="false">LEFT(INDEX(Orders!$C$2:$C$8001,MATCH(B5360,Orders!$A$2:$A$8001,0)),7)</f>
        <v>2025-05</v>
      </c>
    </row>
    <row r="5361" customFormat="false" ht="15" hidden="false" customHeight="true" outlineLevel="0" collapsed="false">
      <c r="A5361" s="1" t="s">
        <v>15831</v>
      </c>
      <c r="B5361" s="1" t="s">
        <v>5023</v>
      </c>
      <c r="C5361" s="1" t="s">
        <v>1930</v>
      </c>
      <c r="D5361" s="1" t="n">
        <v>1</v>
      </c>
      <c r="E5361" s="16" t="n">
        <v>2398.35</v>
      </c>
      <c r="F5361" s="17" t="n">
        <v>0</v>
      </c>
      <c r="G5361" s="16" t="n">
        <v>2398.35</v>
      </c>
      <c r="I5361" s="1" t="str">
        <f aca="false">INDEX(Products!$C$2:$C$51,MATCH(C5361,Products!$A$2:$A$51,0))</f>
        <v>Electronics</v>
      </c>
      <c r="J5361" s="1" t="str">
        <f aca="false">INDEX(Orders!$E$2:$E$8001,MATCH(B5361,Orders!$A$2:$A$8001,0))</f>
        <v>Returned</v>
      </c>
      <c r="K5361" s="1" t="str">
        <f aca="false">LEFT(INDEX(Orders!$C$2:$C$8001,MATCH(B5361,Orders!$A$2:$A$8001,0)),7)</f>
        <v>2025-05</v>
      </c>
    </row>
    <row r="5362" customFormat="false" ht="15" hidden="false" customHeight="true" outlineLevel="0" collapsed="false">
      <c r="A5362" s="1" t="s">
        <v>15832</v>
      </c>
      <c r="B5362" s="1" t="s">
        <v>5024</v>
      </c>
      <c r="C5362" s="1" t="s">
        <v>1940</v>
      </c>
      <c r="D5362" s="1" t="n">
        <v>1</v>
      </c>
      <c r="E5362" s="16" t="n">
        <v>2374.52</v>
      </c>
      <c r="F5362" s="17" t="n">
        <v>0</v>
      </c>
      <c r="G5362" s="16" t="n">
        <v>2374.52</v>
      </c>
      <c r="I5362" s="1" t="str">
        <f aca="false">INDEX(Products!$C$2:$C$51,MATCH(C5362,Products!$A$2:$A$51,0))</f>
        <v>Fashion</v>
      </c>
      <c r="J5362" s="1" t="str">
        <f aca="false">INDEX(Orders!$E$2:$E$8001,MATCH(B5362,Orders!$A$2:$A$8001,0))</f>
        <v>Returned</v>
      </c>
      <c r="K5362" s="1" t="str">
        <f aca="false">LEFT(INDEX(Orders!$C$2:$C$8001,MATCH(B5362,Orders!$A$2:$A$8001,0)),7)</f>
        <v>2024-06</v>
      </c>
    </row>
    <row r="5363" customFormat="false" ht="15" hidden="false" customHeight="true" outlineLevel="0" collapsed="false">
      <c r="A5363" s="1" t="s">
        <v>15833</v>
      </c>
      <c r="B5363" s="1" t="s">
        <v>5024</v>
      </c>
      <c r="C5363" s="1" t="s">
        <v>1941</v>
      </c>
      <c r="D5363" s="1" t="n">
        <v>3</v>
      </c>
      <c r="E5363" s="16" t="n">
        <v>2757.65</v>
      </c>
      <c r="F5363" s="17" t="n">
        <v>0.05</v>
      </c>
      <c r="G5363" s="16" t="n">
        <v>7859.3</v>
      </c>
      <c r="I5363" s="1" t="str">
        <f aca="false">INDEX(Products!$C$2:$C$51,MATCH(C5363,Products!$A$2:$A$51,0))</f>
        <v>Fashion</v>
      </c>
      <c r="J5363" s="1" t="str">
        <f aca="false">INDEX(Orders!$E$2:$E$8001,MATCH(B5363,Orders!$A$2:$A$8001,0))</f>
        <v>Returned</v>
      </c>
      <c r="K5363" s="1" t="str">
        <f aca="false">LEFT(INDEX(Orders!$C$2:$C$8001,MATCH(B5363,Orders!$A$2:$A$8001,0)),7)</f>
        <v>2024-06</v>
      </c>
    </row>
    <row r="5364" customFormat="false" ht="15" hidden="false" customHeight="true" outlineLevel="0" collapsed="false">
      <c r="A5364" s="1" t="s">
        <v>15834</v>
      </c>
      <c r="B5364" s="1" t="s">
        <v>5025</v>
      </c>
      <c r="C5364" s="1" t="s">
        <v>1940</v>
      </c>
      <c r="D5364" s="1" t="n">
        <v>1</v>
      </c>
      <c r="E5364" s="16" t="n">
        <v>2374.52</v>
      </c>
      <c r="F5364" s="17" t="n">
        <v>0.05</v>
      </c>
      <c r="G5364" s="16" t="n">
        <v>2255.79</v>
      </c>
      <c r="I5364" s="1" t="str">
        <f aca="false">INDEX(Products!$C$2:$C$51,MATCH(C5364,Products!$A$2:$A$51,0))</f>
        <v>Fashion</v>
      </c>
      <c r="J5364" s="1" t="str">
        <f aca="false">INDEX(Orders!$E$2:$E$8001,MATCH(B5364,Orders!$A$2:$A$8001,0))</f>
        <v>Refunded</v>
      </c>
      <c r="K5364" s="1" t="str">
        <f aca="false">LEFT(INDEX(Orders!$C$2:$C$8001,MATCH(B5364,Orders!$A$2:$A$8001,0)),7)</f>
        <v>2025-06</v>
      </c>
    </row>
    <row r="5365" customFormat="false" ht="15" hidden="false" customHeight="true" outlineLevel="0" collapsed="false">
      <c r="A5365" s="1" t="s">
        <v>15835</v>
      </c>
      <c r="B5365" s="1" t="s">
        <v>5026</v>
      </c>
      <c r="C5365" s="1" t="s">
        <v>2007</v>
      </c>
      <c r="D5365" s="1" t="n">
        <v>1</v>
      </c>
      <c r="E5365" s="16" t="n">
        <v>750.27</v>
      </c>
      <c r="F5365" s="17" t="n">
        <v>0</v>
      </c>
      <c r="G5365" s="16" t="n">
        <v>750.27</v>
      </c>
      <c r="I5365" s="1" t="str">
        <f aca="false">INDEX(Products!$C$2:$C$51,MATCH(C5365,Products!$A$2:$A$51,0))</f>
        <v>Books &amp; Stationery</v>
      </c>
      <c r="J5365" s="1" t="str">
        <f aca="false">INDEX(Orders!$E$2:$E$8001,MATCH(B5365,Orders!$A$2:$A$8001,0))</f>
        <v>Delivered</v>
      </c>
      <c r="K5365" s="1" t="str">
        <f aca="false">LEFT(INDEX(Orders!$C$2:$C$8001,MATCH(B5365,Orders!$A$2:$A$8001,0)),7)</f>
        <v>2025-09</v>
      </c>
    </row>
    <row r="5366" customFormat="false" ht="15" hidden="false" customHeight="true" outlineLevel="0" collapsed="false">
      <c r="A5366" s="1" t="s">
        <v>15836</v>
      </c>
      <c r="B5366" s="1" t="s">
        <v>5026</v>
      </c>
      <c r="C5366" s="1" t="s">
        <v>1930</v>
      </c>
      <c r="D5366" s="1" t="n">
        <v>1</v>
      </c>
      <c r="E5366" s="16" t="n">
        <v>2398.35</v>
      </c>
      <c r="F5366" s="17" t="n">
        <v>0</v>
      </c>
      <c r="G5366" s="16" t="n">
        <v>2398.35</v>
      </c>
      <c r="I5366" s="1" t="str">
        <f aca="false">INDEX(Products!$C$2:$C$51,MATCH(C5366,Products!$A$2:$A$51,0))</f>
        <v>Electronics</v>
      </c>
      <c r="J5366" s="1" t="str">
        <f aca="false">INDEX(Orders!$E$2:$E$8001,MATCH(B5366,Orders!$A$2:$A$8001,0))</f>
        <v>Delivered</v>
      </c>
      <c r="K5366" s="1" t="str">
        <f aca="false">LEFT(INDEX(Orders!$C$2:$C$8001,MATCH(B5366,Orders!$A$2:$A$8001,0)),7)</f>
        <v>2025-09</v>
      </c>
    </row>
    <row r="5367" customFormat="false" ht="15" hidden="false" customHeight="true" outlineLevel="0" collapsed="false">
      <c r="A5367" s="1" t="s">
        <v>15837</v>
      </c>
      <c r="B5367" s="1" t="s">
        <v>5026</v>
      </c>
      <c r="C5367" s="1" t="s">
        <v>1928</v>
      </c>
      <c r="D5367" s="1" t="n">
        <v>1</v>
      </c>
      <c r="E5367" s="16" t="n">
        <v>657.82</v>
      </c>
      <c r="F5367" s="17" t="n">
        <v>0.05</v>
      </c>
      <c r="G5367" s="16" t="n">
        <v>624.93</v>
      </c>
      <c r="I5367" s="1" t="str">
        <f aca="false">INDEX(Products!$C$2:$C$51,MATCH(C5367,Products!$A$2:$A$51,0))</f>
        <v>Electronics</v>
      </c>
      <c r="J5367" s="1" t="str">
        <f aca="false">INDEX(Orders!$E$2:$E$8001,MATCH(B5367,Orders!$A$2:$A$8001,0))</f>
        <v>Delivered</v>
      </c>
      <c r="K5367" s="1" t="str">
        <f aca="false">LEFT(INDEX(Orders!$C$2:$C$8001,MATCH(B5367,Orders!$A$2:$A$8001,0)),7)</f>
        <v>2025-09</v>
      </c>
    </row>
    <row r="5368" customFormat="false" ht="15" hidden="false" customHeight="true" outlineLevel="0" collapsed="false">
      <c r="A5368" s="1" t="s">
        <v>15838</v>
      </c>
      <c r="B5368" s="1" t="s">
        <v>5027</v>
      </c>
      <c r="C5368" s="1" t="s">
        <v>1937</v>
      </c>
      <c r="D5368" s="1" t="n">
        <v>3</v>
      </c>
      <c r="E5368" s="16" t="n">
        <v>1364.75</v>
      </c>
      <c r="F5368" s="17" t="n">
        <v>0</v>
      </c>
      <c r="G5368" s="16" t="n">
        <v>4094.25</v>
      </c>
      <c r="I5368" s="1" t="str">
        <f aca="false">INDEX(Products!$C$2:$C$51,MATCH(C5368,Products!$A$2:$A$51,0))</f>
        <v>Fashion</v>
      </c>
      <c r="J5368" s="1" t="str">
        <f aca="false">INDEX(Orders!$E$2:$E$8001,MATCH(B5368,Orders!$A$2:$A$8001,0))</f>
        <v>Delivered</v>
      </c>
      <c r="K5368" s="1" t="str">
        <f aca="false">LEFT(INDEX(Orders!$C$2:$C$8001,MATCH(B5368,Orders!$A$2:$A$8001,0)),7)</f>
        <v>2025-11</v>
      </c>
    </row>
    <row r="5369" customFormat="false" ht="15" hidden="false" customHeight="true" outlineLevel="0" collapsed="false">
      <c r="A5369" s="1" t="s">
        <v>15839</v>
      </c>
      <c r="B5369" s="1" t="s">
        <v>5028</v>
      </c>
      <c r="C5369" s="1" t="s">
        <v>1975</v>
      </c>
      <c r="D5369" s="1" t="n">
        <v>1</v>
      </c>
      <c r="E5369" s="16" t="n">
        <v>862.99</v>
      </c>
      <c r="F5369" s="17" t="n">
        <v>0</v>
      </c>
      <c r="G5369" s="16" t="n">
        <v>862.99</v>
      </c>
      <c r="I5369" s="1" t="str">
        <f aca="false">INDEX(Products!$C$2:$C$51,MATCH(C5369,Products!$A$2:$A$51,0))</f>
        <v>Beauty &amp; Personal Care</v>
      </c>
      <c r="J5369" s="1" t="str">
        <f aca="false">INDEX(Orders!$E$2:$E$8001,MATCH(B5369,Orders!$A$2:$A$8001,0))</f>
        <v>Delivered</v>
      </c>
      <c r="K5369" s="1" t="str">
        <f aca="false">LEFT(INDEX(Orders!$C$2:$C$8001,MATCH(B5369,Orders!$A$2:$A$8001,0)),7)</f>
        <v>2025-06</v>
      </c>
    </row>
    <row r="5370" customFormat="false" ht="15" hidden="false" customHeight="true" outlineLevel="0" collapsed="false">
      <c r="A5370" s="1" t="s">
        <v>15840</v>
      </c>
      <c r="B5370" s="1" t="s">
        <v>5028</v>
      </c>
      <c r="C5370" s="1" t="s">
        <v>1940</v>
      </c>
      <c r="D5370" s="1" t="n">
        <v>1</v>
      </c>
      <c r="E5370" s="16" t="n">
        <v>2374.52</v>
      </c>
      <c r="F5370" s="17" t="n">
        <v>0</v>
      </c>
      <c r="G5370" s="16" t="n">
        <v>2374.52</v>
      </c>
      <c r="I5370" s="1" t="str">
        <f aca="false">INDEX(Products!$C$2:$C$51,MATCH(C5370,Products!$A$2:$A$51,0))</f>
        <v>Fashion</v>
      </c>
      <c r="J5370" s="1" t="str">
        <f aca="false">INDEX(Orders!$E$2:$E$8001,MATCH(B5370,Orders!$A$2:$A$8001,0))</f>
        <v>Delivered</v>
      </c>
      <c r="K5370" s="1" t="str">
        <f aca="false">LEFT(INDEX(Orders!$C$2:$C$8001,MATCH(B5370,Orders!$A$2:$A$8001,0)),7)</f>
        <v>2025-06</v>
      </c>
    </row>
    <row r="5371" customFormat="false" ht="15" hidden="false" customHeight="true" outlineLevel="0" collapsed="false">
      <c r="A5371" s="1" t="s">
        <v>15841</v>
      </c>
      <c r="B5371" s="1" t="s">
        <v>5028</v>
      </c>
      <c r="C5371" s="1" t="s">
        <v>1937</v>
      </c>
      <c r="D5371" s="1" t="n">
        <v>1</v>
      </c>
      <c r="E5371" s="16" t="n">
        <v>1364.75</v>
      </c>
      <c r="F5371" s="17" t="n">
        <v>0.05</v>
      </c>
      <c r="G5371" s="16" t="n">
        <v>1296.51</v>
      </c>
      <c r="I5371" s="1" t="str">
        <f aca="false">INDEX(Products!$C$2:$C$51,MATCH(C5371,Products!$A$2:$A$51,0))</f>
        <v>Fashion</v>
      </c>
      <c r="J5371" s="1" t="str">
        <f aca="false">INDEX(Orders!$E$2:$E$8001,MATCH(B5371,Orders!$A$2:$A$8001,0))</f>
        <v>Delivered</v>
      </c>
      <c r="K5371" s="1" t="str">
        <f aca="false">LEFT(INDEX(Orders!$C$2:$C$8001,MATCH(B5371,Orders!$A$2:$A$8001,0)),7)</f>
        <v>2025-06</v>
      </c>
    </row>
    <row r="5372" customFormat="false" ht="15" hidden="false" customHeight="true" outlineLevel="0" collapsed="false">
      <c r="A5372" s="1" t="s">
        <v>15842</v>
      </c>
      <c r="B5372" s="1" t="s">
        <v>5028</v>
      </c>
      <c r="C5372" s="1" t="s">
        <v>1997</v>
      </c>
      <c r="D5372" s="1" t="n">
        <v>1</v>
      </c>
      <c r="E5372" s="16" t="n">
        <v>311.15</v>
      </c>
      <c r="F5372" s="17" t="n">
        <v>0.05</v>
      </c>
      <c r="G5372" s="16" t="n">
        <v>295.59</v>
      </c>
      <c r="I5372" s="1" t="str">
        <f aca="false">INDEX(Products!$C$2:$C$51,MATCH(C5372,Products!$A$2:$A$51,0))</f>
        <v>Sports &amp; Fitness</v>
      </c>
      <c r="J5372" s="1" t="str">
        <f aca="false">INDEX(Orders!$E$2:$E$8001,MATCH(B5372,Orders!$A$2:$A$8001,0))</f>
        <v>Delivered</v>
      </c>
      <c r="K5372" s="1" t="str">
        <f aca="false">LEFT(INDEX(Orders!$C$2:$C$8001,MATCH(B5372,Orders!$A$2:$A$8001,0)),7)</f>
        <v>2025-06</v>
      </c>
    </row>
    <row r="5373" customFormat="false" ht="15" hidden="false" customHeight="true" outlineLevel="0" collapsed="false">
      <c r="A5373" s="1" t="s">
        <v>15843</v>
      </c>
      <c r="B5373" s="1" t="s">
        <v>5028</v>
      </c>
      <c r="C5373" s="1" t="s">
        <v>1924</v>
      </c>
      <c r="D5373" s="1" t="n">
        <v>1</v>
      </c>
      <c r="E5373" s="16" t="n">
        <v>1971</v>
      </c>
      <c r="F5373" s="17" t="n">
        <v>0</v>
      </c>
      <c r="G5373" s="16" t="n">
        <v>1971</v>
      </c>
      <c r="I5373" s="1" t="str">
        <f aca="false">INDEX(Products!$C$2:$C$51,MATCH(C5373,Products!$A$2:$A$51,0))</f>
        <v>Electronics</v>
      </c>
      <c r="J5373" s="1" t="str">
        <f aca="false">INDEX(Orders!$E$2:$E$8001,MATCH(B5373,Orders!$A$2:$A$8001,0))</f>
        <v>Delivered</v>
      </c>
      <c r="K5373" s="1" t="str">
        <f aca="false">LEFT(INDEX(Orders!$C$2:$C$8001,MATCH(B5373,Orders!$A$2:$A$8001,0)),7)</f>
        <v>2025-06</v>
      </c>
    </row>
    <row r="5374" customFormat="false" ht="15" hidden="false" customHeight="true" outlineLevel="0" collapsed="false">
      <c r="A5374" s="1" t="s">
        <v>15844</v>
      </c>
      <c r="B5374" s="1" t="s">
        <v>5029</v>
      </c>
      <c r="C5374" s="1" t="s">
        <v>2006</v>
      </c>
      <c r="D5374" s="1" t="n">
        <v>3</v>
      </c>
      <c r="E5374" s="16" t="n">
        <v>482.17</v>
      </c>
      <c r="F5374" s="17" t="n">
        <v>0</v>
      </c>
      <c r="G5374" s="16" t="n">
        <v>1446.51</v>
      </c>
      <c r="I5374" s="1" t="str">
        <f aca="false">INDEX(Products!$C$2:$C$51,MATCH(C5374,Products!$A$2:$A$51,0))</f>
        <v>Books &amp; Stationery</v>
      </c>
      <c r="J5374" s="1" t="str">
        <f aca="false">INDEX(Orders!$E$2:$E$8001,MATCH(B5374,Orders!$A$2:$A$8001,0))</f>
        <v>Delivered</v>
      </c>
      <c r="K5374" s="1" t="str">
        <f aca="false">LEFT(INDEX(Orders!$C$2:$C$8001,MATCH(B5374,Orders!$A$2:$A$8001,0)),7)</f>
        <v>2025-09</v>
      </c>
    </row>
    <row r="5375" customFormat="false" ht="15" hidden="false" customHeight="true" outlineLevel="0" collapsed="false">
      <c r="A5375" s="1" t="s">
        <v>15845</v>
      </c>
      <c r="B5375" s="1" t="s">
        <v>5030</v>
      </c>
      <c r="C5375" s="1" t="s">
        <v>1931</v>
      </c>
      <c r="D5375" s="1" t="n">
        <v>1</v>
      </c>
      <c r="E5375" s="16" t="n">
        <v>1111.28</v>
      </c>
      <c r="F5375" s="17" t="n">
        <v>0</v>
      </c>
      <c r="G5375" s="16" t="n">
        <v>1111.28</v>
      </c>
      <c r="I5375" s="1" t="str">
        <f aca="false">INDEX(Products!$C$2:$C$51,MATCH(C5375,Products!$A$2:$A$51,0))</f>
        <v>Electronics</v>
      </c>
      <c r="J5375" s="1" t="str">
        <f aca="false">INDEX(Orders!$E$2:$E$8001,MATCH(B5375,Orders!$A$2:$A$8001,0))</f>
        <v>Delivered</v>
      </c>
      <c r="K5375" s="1" t="str">
        <f aca="false">LEFT(INDEX(Orders!$C$2:$C$8001,MATCH(B5375,Orders!$A$2:$A$8001,0)),7)</f>
        <v>2024-03</v>
      </c>
    </row>
    <row r="5376" customFormat="false" ht="15" hidden="false" customHeight="true" outlineLevel="0" collapsed="false">
      <c r="A5376" s="1" t="s">
        <v>15846</v>
      </c>
      <c r="B5376" s="1" t="s">
        <v>5030</v>
      </c>
      <c r="C5376" s="1" t="s">
        <v>2006</v>
      </c>
      <c r="D5376" s="1" t="n">
        <v>2</v>
      </c>
      <c r="E5376" s="16" t="n">
        <v>482.17</v>
      </c>
      <c r="F5376" s="17" t="n">
        <v>0.15</v>
      </c>
      <c r="G5376" s="16" t="n">
        <v>819.69</v>
      </c>
      <c r="I5376" s="1" t="str">
        <f aca="false">INDEX(Products!$C$2:$C$51,MATCH(C5376,Products!$A$2:$A$51,0))</f>
        <v>Books &amp; Stationery</v>
      </c>
      <c r="J5376" s="1" t="str">
        <f aca="false">INDEX(Orders!$E$2:$E$8001,MATCH(B5376,Orders!$A$2:$A$8001,0))</f>
        <v>Delivered</v>
      </c>
      <c r="K5376" s="1" t="str">
        <f aca="false">LEFT(INDEX(Orders!$C$2:$C$8001,MATCH(B5376,Orders!$A$2:$A$8001,0)),7)</f>
        <v>2024-03</v>
      </c>
    </row>
    <row r="5377" customFormat="false" ht="15" hidden="false" customHeight="true" outlineLevel="0" collapsed="false">
      <c r="A5377" s="1" t="s">
        <v>15847</v>
      </c>
      <c r="B5377" s="1" t="s">
        <v>5031</v>
      </c>
      <c r="C5377" s="1" t="s">
        <v>1940</v>
      </c>
      <c r="D5377" s="1" t="n">
        <v>1</v>
      </c>
      <c r="E5377" s="16" t="n">
        <v>2374.52</v>
      </c>
      <c r="F5377" s="17" t="n">
        <v>0.05</v>
      </c>
      <c r="G5377" s="16" t="n">
        <v>2255.79</v>
      </c>
      <c r="I5377" s="1" t="str">
        <f aca="false">INDEX(Products!$C$2:$C$51,MATCH(C5377,Products!$A$2:$A$51,0))</f>
        <v>Fashion</v>
      </c>
      <c r="J5377" s="1" t="str">
        <f aca="false">INDEX(Orders!$E$2:$E$8001,MATCH(B5377,Orders!$A$2:$A$8001,0))</f>
        <v>Delivered</v>
      </c>
      <c r="K5377" s="1" t="str">
        <f aca="false">LEFT(INDEX(Orders!$C$2:$C$8001,MATCH(B5377,Orders!$A$2:$A$8001,0)),7)</f>
        <v>2025-06</v>
      </c>
    </row>
    <row r="5378" customFormat="false" ht="15" hidden="false" customHeight="true" outlineLevel="0" collapsed="false">
      <c r="A5378" s="1" t="s">
        <v>15848</v>
      </c>
      <c r="B5378" s="1" t="s">
        <v>5032</v>
      </c>
      <c r="C5378" s="1" t="s">
        <v>1955</v>
      </c>
      <c r="D5378" s="1" t="n">
        <v>2</v>
      </c>
      <c r="E5378" s="16" t="n">
        <v>3340.76</v>
      </c>
      <c r="F5378" s="17" t="n">
        <v>0.05</v>
      </c>
      <c r="G5378" s="16" t="n">
        <v>6347.44</v>
      </c>
      <c r="I5378" s="1" t="str">
        <f aca="false">INDEX(Products!$C$2:$C$51,MATCH(C5378,Products!$A$2:$A$51,0))</f>
        <v>Home &amp; Kitchen</v>
      </c>
      <c r="J5378" s="1" t="str">
        <f aca="false">INDEX(Orders!$E$2:$E$8001,MATCH(B5378,Orders!$A$2:$A$8001,0))</f>
        <v>Delivered</v>
      </c>
      <c r="K5378" s="1" t="str">
        <f aca="false">LEFT(INDEX(Orders!$C$2:$C$8001,MATCH(B5378,Orders!$A$2:$A$8001,0)),7)</f>
        <v>2025-04</v>
      </c>
    </row>
    <row r="5379" customFormat="false" ht="15" hidden="false" customHeight="true" outlineLevel="0" collapsed="false">
      <c r="A5379" s="1" t="s">
        <v>15849</v>
      </c>
      <c r="B5379" s="1" t="s">
        <v>5032</v>
      </c>
      <c r="C5379" s="1" t="s">
        <v>2002</v>
      </c>
      <c r="D5379" s="1" t="n">
        <v>3</v>
      </c>
      <c r="E5379" s="16" t="n">
        <v>392.75</v>
      </c>
      <c r="F5379" s="17" t="n">
        <v>0.1</v>
      </c>
      <c r="G5379" s="16" t="n">
        <v>1060.42</v>
      </c>
      <c r="I5379" s="1" t="str">
        <f aca="false">INDEX(Products!$C$2:$C$51,MATCH(C5379,Products!$A$2:$A$51,0))</f>
        <v>Books &amp; Stationery</v>
      </c>
      <c r="J5379" s="1" t="str">
        <f aca="false">INDEX(Orders!$E$2:$E$8001,MATCH(B5379,Orders!$A$2:$A$8001,0))</f>
        <v>Delivered</v>
      </c>
      <c r="K5379" s="1" t="str">
        <f aca="false">LEFT(INDEX(Orders!$C$2:$C$8001,MATCH(B5379,Orders!$A$2:$A$8001,0)),7)</f>
        <v>2025-04</v>
      </c>
    </row>
    <row r="5380" customFormat="false" ht="15" hidden="false" customHeight="true" outlineLevel="0" collapsed="false">
      <c r="A5380" s="1" t="s">
        <v>15850</v>
      </c>
      <c r="B5380" s="1" t="s">
        <v>5032</v>
      </c>
      <c r="C5380" s="1" t="s">
        <v>1969</v>
      </c>
      <c r="D5380" s="1" t="n">
        <v>1</v>
      </c>
      <c r="E5380" s="16" t="n">
        <v>9171.98</v>
      </c>
      <c r="F5380" s="17" t="n">
        <v>0</v>
      </c>
      <c r="G5380" s="16" t="n">
        <v>9171.98</v>
      </c>
      <c r="I5380" s="1" t="str">
        <f aca="false">INDEX(Products!$C$2:$C$51,MATCH(C5380,Products!$A$2:$A$51,0))</f>
        <v>Home &amp; Kitchen</v>
      </c>
      <c r="J5380" s="1" t="str">
        <f aca="false">INDEX(Orders!$E$2:$E$8001,MATCH(B5380,Orders!$A$2:$A$8001,0))</f>
        <v>Delivered</v>
      </c>
      <c r="K5380" s="1" t="str">
        <f aca="false">LEFT(INDEX(Orders!$C$2:$C$8001,MATCH(B5380,Orders!$A$2:$A$8001,0)),7)</f>
        <v>2025-04</v>
      </c>
    </row>
    <row r="5381" customFormat="false" ht="15" hidden="false" customHeight="true" outlineLevel="0" collapsed="false">
      <c r="A5381" s="1" t="s">
        <v>15851</v>
      </c>
      <c r="B5381" s="1" t="s">
        <v>5033</v>
      </c>
      <c r="C5381" s="1" t="s">
        <v>1990</v>
      </c>
      <c r="D5381" s="1" t="n">
        <v>1</v>
      </c>
      <c r="E5381" s="16" t="n">
        <v>5311.32</v>
      </c>
      <c r="F5381" s="17" t="n">
        <v>0.2</v>
      </c>
      <c r="G5381" s="16" t="n">
        <v>4249.06</v>
      </c>
      <c r="I5381" s="1" t="str">
        <f aca="false">INDEX(Products!$C$2:$C$51,MATCH(C5381,Products!$A$2:$A$51,0))</f>
        <v>Sports &amp; Fitness</v>
      </c>
      <c r="J5381" s="1" t="str">
        <f aca="false">INDEX(Orders!$E$2:$E$8001,MATCH(B5381,Orders!$A$2:$A$8001,0))</f>
        <v>Delivered</v>
      </c>
      <c r="K5381" s="1" t="str">
        <f aca="false">LEFT(INDEX(Orders!$C$2:$C$8001,MATCH(B5381,Orders!$A$2:$A$8001,0)),7)</f>
        <v>2025-10</v>
      </c>
    </row>
    <row r="5382" customFormat="false" ht="15" hidden="false" customHeight="true" outlineLevel="0" collapsed="false">
      <c r="A5382" s="1" t="s">
        <v>15852</v>
      </c>
      <c r="B5382" s="1" t="s">
        <v>5033</v>
      </c>
      <c r="C5382" s="1" t="s">
        <v>1969</v>
      </c>
      <c r="D5382" s="1" t="n">
        <v>1</v>
      </c>
      <c r="E5382" s="16" t="n">
        <v>9171.98</v>
      </c>
      <c r="F5382" s="17" t="n">
        <v>0.05</v>
      </c>
      <c r="G5382" s="16" t="n">
        <v>8713.38</v>
      </c>
      <c r="I5382" s="1" t="str">
        <f aca="false">INDEX(Products!$C$2:$C$51,MATCH(C5382,Products!$A$2:$A$51,0))</f>
        <v>Home &amp; Kitchen</v>
      </c>
      <c r="J5382" s="1" t="str">
        <f aca="false">INDEX(Orders!$E$2:$E$8001,MATCH(B5382,Orders!$A$2:$A$8001,0))</f>
        <v>Delivered</v>
      </c>
      <c r="K5382" s="1" t="str">
        <f aca="false">LEFT(INDEX(Orders!$C$2:$C$8001,MATCH(B5382,Orders!$A$2:$A$8001,0)),7)</f>
        <v>2025-10</v>
      </c>
    </row>
    <row r="5383" customFormat="false" ht="15" hidden="false" customHeight="true" outlineLevel="0" collapsed="false">
      <c r="A5383" s="1" t="s">
        <v>15853</v>
      </c>
      <c r="B5383" s="1" t="s">
        <v>5033</v>
      </c>
      <c r="C5383" s="1" t="s">
        <v>1940</v>
      </c>
      <c r="D5383" s="1" t="n">
        <v>3</v>
      </c>
      <c r="E5383" s="16" t="n">
        <v>2374.52</v>
      </c>
      <c r="F5383" s="17" t="n">
        <v>0.15</v>
      </c>
      <c r="G5383" s="16" t="n">
        <v>6055.03</v>
      </c>
      <c r="I5383" s="1" t="str">
        <f aca="false">INDEX(Products!$C$2:$C$51,MATCH(C5383,Products!$A$2:$A$51,0))</f>
        <v>Fashion</v>
      </c>
      <c r="J5383" s="1" t="str">
        <f aca="false">INDEX(Orders!$E$2:$E$8001,MATCH(B5383,Orders!$A$2:$A$8001,0))</f>
        <v>Delivered</v>
      </c>
      <c r="K5383" s="1" t="str">
        <f aca="false">LEFT(INDEX(Orders!$C$2:$C$8001,MATCH(B5383,Orders!$A$2:$A$8001,0)),7)</f>
        <v>2025-10</v>
      </c>
    </row>
    <row r="5384" customFormat="false" ht="15" hidden="false" customHeight="true" outlineLevel="0" collapsed="false">
      <c r="A5384" s="1" t="s">
        <v>15854</v>
      </c>
      <c r="B5384" s="1" t="s">
        <v>5034</v>
      </c>
      <c r="C5384" s="1" t="s">
        <v>2006</v>
      </c>
      <c r="D5384" s="1" t="n">
        <v>1</v>
      </c>
      <c r="E5384" s="16" t="n">
        <v>482.17</v>
      </c>
      <c r="F5384" s="17" t="n">
        <v>0.15</v>
      </c>
      <c r="G5384" s="16" t="n">
        <v>409.84</v>
      </c>
      <c r="I5384" s="1" t="str">
        <f aca="false">INDEX(Products!$C$2:$C$51,MATCH(C5384,Products!$A$2:$A$51,0))</f>
        <v>Books &amp; Stationery</v>
      </c>
      <c r="J5384" s="1" t="str">
        <f aca="false">INDEX(Orders!$E$2:$E$8001,MATCH(B5384,Orders!$A$2:$A$8001,0))</f>
        <v>Delivered</v>
      </c>
      <c r="K5384" s="1" t="str">
        <f aca="false">LEFT(INDEX(Orders!$C$2:$C$8001,MATCH(B5384,Orders!$A$2:$A$8001,0)),7)</f>
        <v>2025-07</v>
      </c>
    </row>
    <row r="5385" customFormat="false" ht="15" hidden="false" customHeight="true" outlineLevel="0" collapsed="false">
      <c r="A5385" s="1" t="s">
        <v>15855</v>
      </c>
      <c r="B5385" s="1" t="s">
        <v>5034</v>
      </c>
      <c r="C5385" s="1" t="s">
        <v>1940</v>
      </c>
      <c r="D5385" s="1" t="n">
        <v>2</v>
      </c>
      <c r="E5385" s="16" t="n">
        <v>2374.52</v>
      </c>
      <c r="F5385" s="17" t="n">
        <v>0.1</v>
      </c>
      <c r="G5385" s="16" t="n">
        <v>4274.14</v>
      </c>
      <c r="I5385" s="1" t="str">
        <f aca="false">INDEX(Products!$C$2:$C$51,MATCH(C5385,Products!$A$2:$A$51,0))</f>
        <v>Fashion</v>
      </c>
      <c r="J5385" s="1" t="str">
        <f aca="false">INDEX(Orders!$E$2:$E$8001,MATCH(B5385,Orders!$A$2:$A$8001,0))</f>
        <v>Delivered</v>
      </c>
      <c r="K5385" s="1" t="str">
        <f aca="false">LEFT(INDEX(Orders!$C$2:$C$8001,MATCH(B5385,Orders!$A$2:$A$8001,0)),7)</f>
        <v>2025-07</v>
      </c>
    </row>
    <row r="5386" customFormat="false" ht="15" hidden="false" customHeight="true" outlineLevel="0" collapsed="false">
      <c r="A5386" s="1" t="s">
        <v>15856</v>
      </c>
      <c r="B5386" s="1" t="s">
        <v>5034</v>
      </c>
      <c r="C5386" s="1" t="s">
        <v>1920</v>
      </c>
      <c r="D5386" s="1" t="n">
        <v>2</v>
      </c>
      <c r="E5386" s="16" t="n">
        <v>4273.58</v>
      </c>
      <c r="F5386" s="17" t="n">
        <v>0</v>
      </c>
      <c r="G5386" s="16" t="n">
        <v>8547.16</v>
      </c>
      <c r="I5386" s="1" t="str">
        <f aca="false">INDEX(Products!$C$2:$C$51,MATCH(C5386,Products!$A$2:$A$51,0))</f>
        <v>Electronics</v>
      </c>
      <c r="J5386" s="1" t="str">
        <f aca="false">INDEX(Orders!$E$2:$E$8001,MATCH(B5386,Orders!$A$2:$A$8001,0))</f>
        <v>Delivered</v>
      </c>
      <c r="K5386" s="1" t="str">
        <f aca="false">LEFT(INDEX(Orders!$C$2:$C$8001,MATCH(B5386,Orders!$A$2:$A$8001,0)),7)</f>
        <v>2025-07</v>
      </c>
    </row>
    <row r="5387" customFormat="false" ht="15" hidden="false" customHeight="true" outlineLevel="0" collapsed="false">
      <c r="A5387" s="1" t="s">
        <v>15857</v>
      </c>
      <c r="B5387" s="1" t="s">
        <v>5035</v>
      </c>
      <c r="C5387" s="1" t="s">
        <v>2007</v>
      </c>
      <c r="D5387" s="1" t="n">
        <v>1</v>
      </c>
      <c r="E5387" s="16" t="n">
        <v>750.27</v>
      </c>
      <c r="F5387" s="17" t="n">
        <v>0</v>
      </c>
      <c r="G5387" s="16" t="n">
        <v>750.27</v>
      </c>
      <c r="I5387" s="1" t="str">
        <f aca="false">INDEX(Products!$C$2:$C$51,MATCH(C5387,Products!$A$2:$A$51,0))</f>
        <v>Books &amp; Stationery</v>
      </c>
      <c r="J5387" s="1" t="str">
        <f aca="false">INDEX(Orders!$E$2:$E$8001,MATCH(B5387,Orders!$A$2:$A$8001,0))</f>
        <v>Delivered</v>
      </c>
      <c r="K5387" s="1" t="str">
        <f aca="false">LEFT(INDEX(Orders!$C$2:$C$8001,MATCH(B5387,Orders!$A$2:$A$8001,0)),7)</f>
        <v>2024-09</v>
      </c>
    </row>
    <row r="5388" customFormat="false" ht="15" hidden="false" customHeight="true" outlineLevel="0" collapsed="false">
      <c r="A5388" s="1" t="s">
        <v>15858</v>
      </c>
      <c r="B5388" s="1" t="s">
        <v>5035</v>
      </c>
      <c r="C5388" s="1" t="s">
        <v>2006</v>
      </c>
      <c r="D5388" s="1" t="n">
        <v>1</v>
      </c>
      <c r="E5388" s="16" t="n">
        <v>482.17</v>
      </c>
      <c r="F5388" s="17" t="n">
        <v>0.15</v>
      </c>
      <c r="G5388" s="16" t="n">
        <v>409.84</v>
      </c>
      <c r="I5388" s="1" t="str">
        <f aca="false">INDEX(Products!$C$2:$C$51,MATCH(C5388,Products!$A$2:$A$51,0))</f>
        <v>Books &amp; Stationery</v>
      </c>
      <c r="J5388" s="1" t="str">
        <f aca="false">INDEX(Orders!$E$2:$E$8001,MATCH(B5388,Orders!$A$2:$A$8001,0))</f>
        <v>Delivered</v>
      </c>
      <c r="K5388" s="1" t="str">
        <f aca="false">LEFT(INDEX(Orders!$C$2:$C$8001,MATCH(B5388,Orders!$A$2:$A$8001,0)),7)</f>
        <v>2024-09</v>
      </c>
    </row>
    <row r="5389" customFormat="false" ht="15" hidden="false" customHeight="true" outlineLevel="0" collapsed="false">
      <c r="A5389" s="1" t="s">
        <v>15859</v>
      </c>
      <c r="B5389" s="1" t="s">
        <v>5035</v>
      </c>
      <c r="C5389" s="1" t="s">
        <v>1990</v>
      </c>
      <c r="D5389" s="1" t="n">
        <v>1</v>
      </c>
      <c r="E5389" s="16" t="n">
        <v>5311.32</v>
      </c>
      <c r="F5389" s="17" t="n">
        <v>0</v>
      </c>
      <c r="G5389" s="16" t="n">
        <v>5311.32</v>
      </c>
      <c r="I5389" s="1" t="str">
        <f aca="false">INDEX(Products!$C$2:$C$51,MATCH(C5389,Products!$A$2:$A$51,0))</f>
        <v>Sports &amp; Fitness</v>
      </c>
      <c r="J5389" s="1" t="str">
        <f aca="false">INDEX(Orders!$E$2:$E$8001,MATCH(B5389,Orders!$A$2:$A$8001,0))</f>
        <v>Delivered</v>
      </c>
      <c r="K5389" s="1" t="str">
        <f aca="false">LEFT(INDEX(Orders!$C$2:$C$8001,MATCH(B5389,Orders!$A$2:$A$8001,0)),7)</f>
        <v>2024-09</v>
      </c>
    </row>
    <row r="5390" customFormat="false" ht="15" hidden="false" customHeight="true" outlineLevel="0" collapsed="false">
      <c r="A5390" s="1" t="s">
        <v>15860</v>
      </c>
      <c r="B5390" s="1" t="s">
        <v>5036</v>
      </c>
      <c r="C5390" s="1" t="s">
        <v>1959</v>
      </c>
      <c r="D5390" s="1" t="n">
        <v>1</v>
      </c>
      <c r="E5390" s="16" t="n">
        <v>2142.79</v>
      </c>
      <c r="F5390" s="17" t="n">
        <v>0</v>
      </c>
      <c r="G5390" s="16" t="n">
        <v>2142.79</v>
      </c>
      <c r="I5390" s="1" t="str">
        <f aca="false">INDEX(Products!$C$2:$C$51,MATCH(C5390,Products!$A$2:$A$51,0))</f>
        <v>Home &amp; Kitchen</v>
      </c>
      <c r="J5390" s="1" t="str">
        <f aca="false">INDEX(Orders!$E$2:$E$8001,MATCH(B5390,Orders!$A$2:$A$8001,0))</f>
        <v>Delivered</v>
      </c>
      <c r="K5390" s="1" t="str">
        <f aca="false">LEFT(INDEX(Orders!$C$2:$C$8001,MATCH(B5390,Orders!$A$2:$A$8001,0)),7)</f>
        <v>2025-09</v>
      </c>
    </row>
    <row r="5391" customFormat="false" ht="15" hidden="false" customHeight="true" outlineLevel="0" collapsed="false">
      <c r="A5391" s="1" t="s">
        <v>15861</v>
      </c>
      <c r="B5391" s="1" t="s">
        <v>5036</v>
      </c>
      <c r="C5391" s="1" t="s">
        <v>2006</v>
      </c>
      <c r="D5391" s="1" t="n">
        <v>1</v>
      </c>
      <c r="E5391" s="16" t="n">
        <v>482.17</v>
      </c>
      <c r="F5391" s="17" t="n">
        <v>0</v>
      </c>
      <c r="G5391" s="16" t="n">
        <v>482.17</v>
      </c>
      <c r="I5391" s="1" t="str">
        <f aca="false">INDEX(Products!$C$2:$C$51,MATCH(C5391,Products!$A$2:$A$51,0))</f>
        <v>Books &amp; Stationery</v>
      </c>
      <c r="J5391" s="1" t="str">
        <f aca="false">INDEX(Orders!$E$2:$E$8001,MATCH(B5391,Orders!$A$2:$A$8001,0))</f>
        <v>Delivered</v>
      </c>
      <c r="K5391" s="1" t="str">
        <f aca="false">LEFT(INDEX(Orders!$C$2:$C$8001,MATCH(B5391,Orders!$A$2:$A$8001,0)),7)</f>
        <v>2025-09</v>
      </c>
    </row>
    <row r="5392" customFormat="false" ht="15" hidden="false" customHeight="true" outlineLevel="0" collapsed="false">
      <c r="A5392" s="1" t="s">
        <v>15862</v>
      </c>
      <c r="B5392" s="1" t="s">
        <v>5036</v>
      </c>
      <c r="C5392" s="1" t="s">
        <v>1951</v>
      </c>
      <c r="D5392" s="1" t="n">
        <v>1</v>
      </c>
      <c r="E5392" s="16" t="n">
        <v>957.5</v>
      </c>
      <c r="F5392" s="17" t="n">
        <v>0</v>
      </c>
      <c r="G5392" s="16" t="n">
        <v>957.5</v>
      </c>
      <c r="I5392" s="1" t="str">
        <f aca="false">INDEX(Products!$C$2:$C$51,MATCH(C5392,Products!$A$2:$A$51,0))</f>
        <v>Fashion</v>
      </c>
      <c r="J5392" s="1" t="str">
        <f aca="false">INDEX(Orders!$E$2:$E$8001,MATCH(B5392,Orders!$A$2:$A$8001,0))</f>
        <v>Delivered</v>
      </c>
      <c r="K5392" s="1" t="str">
        <f aca="false">LEFT(INDEX(Orders!$C$2:$C$8001,MATCH(B5392,Orders!$A$2:$A$8001,0)),7)</f>
        <v>2025-09</v>
      </c>
    </row>
    <row r="5393" customFormat="false" ht="15" hidden="false" customHeight="true" outlineLevel="0" collapsed="false">
      <c r="A5393" s="1" t="s">
        <v>15863</v>
      </c>
      <c r="B5393" s="1" t="s">
        <v>5037</v>
      </c>
      <c r="C5393" s="1" t="s">
        <v>2006</v>
      </c>
      <c r="D5393" s="1" t="n">
        <v>3</v>
      </c>
      <c r="E5393" s="16" t="n">
        <v>482.17</v>
      </c>
      <c r="F5393" s="17" t="n">
        <v>0</v>
      </c>
      <c r="G5393" s="16" t="n">
        <v>1446.51</v>
      </c>
      <c r="I5393" s="1" t="str">
        <f aca="false">INDEX(Products!$C$2:$C$51,MATCH(C5393,Products!$A$2:$A$51,0))</f>
        <v>Books &amp; Stationery</v>
      </c>
      <c r="J5393" s="1" t="str">
        <f aca="false">INDEX(Orders!$E$2:$E$8001,MATCH(B5393,Orders!$A$2:$A$8001,0))</f>
        <v>Delivered</v>
      </c>
      <c r="K5393" s="1" t="str">
        <f aca="false">LEFT(INDEX(Orders!$C$2:$C$8001,MATCH(B5393,Orders!$A$2:$A$8001,0)),7)</f>
        <v>2025-12</v>
      </c>
    </row>
    <row r="5394" customFormat="false" ht="15" hidden="false" customHeight="true" outlineLevel="0" collapsed="false">
      <c r="A5394" s="1" t="s">
        <v>15864</v>
      </c>
      <c r="B5394" s="1" t="s">
        <v>5037</v>
      </c>
      <c r="C5394" s="1" t="s">
        <v>1971</v>
      </c>
      <c r="D5394" s="1" t="n">
        <v>1</v>
      </c>
      <c r="E5394" s="16" t="n">
        <v>2073.63</v>
      </c>
      <c r="F5394" s="17" t="n">
        <v>0.1</v>
      </c>
      <c r="G5394" s="16" t="n">
        <v>1866.27</v>
      </c>
      <c r="I5394" s="1" t="str">
        <f aca="false">INDEX(Products!$C$2:$C$51,MATCH(C5394,Products!$A$2:$A$51,0))</f>
        <v>Home &amp; Kitchen</v>
      </c>
      <c r="J5394" s="1" t="str">
        <f aca="false">INDEX(Orders!$E$2:$E$8001,MATCH(B5394,Orders!$A$2:$A$8001,0))</f>
        <v>Delivered</v>
      </c>
      <c r="K5394" s="1" t="str">
        <f aca="false">LEFT(INDEX(Orders!$C$2:$C$8001,MATCH(B5394,Orders!$A$2:$A$8001,0)),7)</f>
        <v>2025-12</v>
      </c>
    </row>
    <row r="5395" customFormat="false" ht="15" hidden="false" customHeight="true" outlineLevel="0" collapsed="false">
      <c r="A5395" s="1" t="s">
        <v>15865</v>
      </c>
      <c r="B5395" s="1" t="s">
        <v>5038</v>
      </c>
      <c r="C5395" s="1" t="s">
        <v>1973</v>
      </c>
      <c r="D5395" s="1" t="n">
        <v>1</v>
      </c>
      <c r="E5395" s="16" t="n">
        <v>1158.24</v>
      </c>
      <c r="F5395" s="17" t="n">
        <v>0.1</v>
      </c>
      <c r="G5395" s="16" t="n">
        <v>1042.42</v>
      </c>
      <c r="I5395" s="1" t="str">
        <f aca="false">INDEX(Products!$C$2:$C$51,MATCH(C5395,Products!$A$2:$A$51,0))</f>
        <v>Home &amp; Kitchen</v>
      </c>
      <c r="J5395" s="1" t="str">
        <f aca="false">INDEX(Orders!$E$2:$E$8001,MATCH(B5395,Orders!$A$2:$A$8001,0))</f>
        <v>Delivered</v>
      </c>
      <c r="K5395" s="1" t="str">
        <f aca="false">LEFT(INDEX(Orders!$C$2:$C$8001,MATCH(B5395,Orders!$A$2:$A$8001,0)),7)</f>
        <v>2024-10</v>
      </c>
    </row>
    <row r="5396" customFormat="false" ht="15" hidden="false" customHeight="true" outlineLevel="0" collapsed="false">
      <c r="A5396" s="1" t="s">
        <v>15866</v>
      </c>
      <c r="B5396" s="1" t="s">
        <v>5039</v>
      </c>
      <c r="C5396" s="1" t="s">
        <v>2007</v>
      </c>
      <c r="D5396" s="1" t="n">
        <v>1</v>
      </c>
      <c r="E5396" s="16" t="n">
        <v>750.27</v>
      </c>
      <c r="F5396" s="17" t="n">
        <v>0</v>
      </c>
      <c r="G5396" s="16" t="n">
        <v>750.27</v>
      </c>
      <c r="I5396" s="1" t="str">
        <f aca="false">INDEX(Products!$C$2:$C$51,MATCH(C5396,Products!$A$2:$A$51,0))</f>
        <v>Books &amp; Stationery</v>
      </c>
      <c r="J5396" s="1" t="str">
        <f aca="false">INDEX(Orders!$E$2:$E$8001,MATCH(B5396,Orders!$A$2:$A$8001,0))</f>
        <v>Delivered</v>
      </c>
      <c r="K5396" s="1" t="str">
        <f aca="false">LEFT(INDEX(Orders!$C$2:$C$8001,MATCH(B5396,Orders!$A$2:$A$8001,0)),7)</f>
        <v>2025-05</v>
      </c>
    </row>
    <row r="5397" customFormat="false" ht="15" hidden="false" customHeight="true" outlineLevel="0" collapsed="false">
      <c r="A5397" s="1" t="s">
        <v>15867</v>
      </c>
      <c r="B5397" s="1" t="s">
        <v>5039</v>
      </c>
      <c r="C5397" s="1" t="s">
        <v>2006</v>
      </c>
      <c r="D5397" s="1" t="n">
        <v>1</v>
      </c>
      <c r="E5397" s="16" t="n">
        <v>482.17</v>
      </c>
      <c r="F5397" s="17" t="n">
        <v>0</v>
      </c>
      <c r="G5397" s="16" t="n">
        <v>482.17</v>
      </c>
      <c r="I5397" s="1" t="str">
        <f aca="false">INDEX(Products!$C$2:$C$51,MATCH(C5397,Products!$A$2:$A$51,0))</f>
        <v>Books &amp; Stationery</v>
      </c>
      <c r="J5397" s="1" t="str">
        <f aca="false">INDEX(Orders!$E$2:$E$8001,MATCH(B5397,Orders!$A$2:$A$8001,0))</f>
        <v>Delivered</v>
      </c>
      <c r="K5397" s="1" t="str">
        <f aca="false">LEFT(INDEX(Orders!$C$2:$C$8001,MATCH(B5397,Orders!$A$2:$A$8001,0)),7)</f>
        <v>2025-05</v>
      </c>
    </row>
    <row r="5398" customFormat="false" ht="15" hidden="false" customHeight="true" outlineLevel="0" collapsed="false">
      <c r="A5398" s="1" t="s">
        <v>15868</v>
      </c>
      <c r="B5398" s="1" t="s">
        <v>5040</v>
      </c>
      <c r="C5398" s="1" t="s">
        <v>1940</v>
      </c>
      <c r="D5398" s="1" t="n">
        <v>2</v>
      </c>
      <c r="E5398" s="16" t="n">
        <v>2374.52</v>
      </c>
      <c r="F5398" s="17" t="n">
        <v>0.2</v>
      </c>
      <c r="G5398" s="16" t="n">
        <v>3799.23</v>
      </c>
      <c r="I5398" s="1" t="str">
        <f aca="false">INDEX(Products!$C$2:$C$51,MATCH(C5398,Products!$A$2:$A$51,0))</f>
        <v>Fashion</v>
      </c>
      <c r="J5398" s="1" t="str">
        <f aca="false">INDEX(Orders!$E$2:$E$8001,MATCH(B5398,Orders!$A$2:$A$8001,0))</f>
        <v>Delivered</v>
      </c>
      <c r="K5398" s="1" t="str">
        <f aca="false">LEFT(INDEX(Orders!$C$2:$C$8001,MATCH(B5398,Orders!$A$2:$A$8001,0)),7)</f>
        <v>2025-05</v>
      </c>
    </row>
    <row r="5399" customFormat="false" ht="15" hidden="false" customHeight="true" outlineLevel="0" collapsed="false">
      <c r="A5399" s="1" t="s">
        <v>15869</v>
      </c>
      <c r="B5399" s="1" t="s">
        <v>5041</v>
      </c>
      <c r="C5399" s="1" t="s">
        <v>2006</v>
      </c>
      <c r="D5399" s="1" t="n">
        <v>2</v>
      </c>
      <c r="E5399" s="16" t="n">
        <v>482.17</v>
      </c>
      <c r="F5399" s="17" t="n">
        <v>0</v>
      </c>
      <c r="G5399" s="16" t="n">
        <v>964.34</v>
      </c>
      <c r="I5399" s="1" t="str">
        <f aca="false">INDEX(Products!$C$2:$C$51,MATCH(C5399,Products!$A$2:$A$51,0))</f>
        <v>Books &amp; Stationery</v>
      </c>
      <c r="J5399" s="1" t="str">
        <f aca="false">INDEX(Orders!$E$2:$E$8001,MATCH(B5399,Orders!$A$2:$A$8001,0))</f>
        <v>Cancelled</v>
      </c>
      <c r="K5399" s="1" t="str">
        <f aca="false">LEFT(INDEX(Orders!$C$2:$C$8001,MATCH(B5399,Orders!$A$2:$A$8001,0)),7)</f>
        <v>2025-09</v>
      </c>
    </row>
    <row r="5400" customFormat="false" ht="15" hidden="false" customHeight="true" outlineLevel="0" collapsed="false">
      <c r="A5400" s="1" t="s">
        <v>15870</v>
      </c>
      <c r="B5400" s="1" t="s">
        <v>5042</v>
      </c>
      <c r="C5400" s="1" t="s">
        <v>2006</v>
      </c>
      <c r="D5400" s="1" t="n">
        <v>1</v>
      </c>
      <c r="E5400" s="16" t="n">
        <v>482.17</v>
      </c>
      <c r="F5400" s="17" t="n">
        <v>0.05</v>
      </c>
      <c r="G5400" s="16" t="n">
        <v>458.06</v>
      </c>
      <c r="I5400" s="1" t="str">
        <f aca="false">INDEX(Products!$C$2:$C$51,MATCH(C5400,Products!$A$2:$A$51,0))</f>
        <v>Books &amp; Stationery</v>
      </c>
      <c r="J5400" s="1" t="str">
        <f aca="false">INDEX(Orders!$E$2:$E$8001,MATCH(B5400,Orders!$A$2:$A$8001,0))</f>
        <v>Delivered</v>
      </c>
      <c r="K5400" s="1" t="str">
        <f aca="false">LEFT(INDEX(Orders!$C$2:$C$8001,MATCH(B5400,Orders!$A$2:$A$8001,0)),7)</f>
        <v>2025-10</v>
      </c>
    </row>
    <row r="5401" customFormat="false" ht="15" hidden="false" customHeight="true" outlineLevel="0" collapsed="false">
      <c r="A5401" s="1" t="s">
        <v>15871</v>
      </c>
      <c r="B5401" s="1" t="s">
        <v>5042</v>
      </c>
      <c r="C5401" s="1" t="s">
        <v>1976</v>
      </c>
      <c r="D5401" s="1" t="n">
        <v>1</v>
      </c>
      <c r="E5401" s="16" t="n">
        <v>1603.35</v>
      </c>
      <c r="F5401" s="17" t="n">
        <v>0.05</v>
      </c>
      <c r="G5401" s="16" t="n">
        <v>1523.18</v>
      </c>
      <c r="I5401" s="1" t="str">
        <f aca="false">INDEX(Products!$C$2:$C$51,MATCH(C5401,Products!$A$2:$A$51,0))</f>
        <v>Beauty &amp; Personal Care</v>
      </c>
      <c r="J5401" s="1" t="str">
        <f aca="false">INDEX(Orders!$E$2:$E$8001,MATCH(B5401,Orders!$A$2:$A$8001,0))</f>
        <v>Delivered</v>
      </c>
      <c r="K5401" s="1" t="str">
        <f aca="false">LEFT(INDEX(Orders!$C$2:$C$8001,MATCH(B5401,Orders!$A$2:$A$8001,0)),7)</f>
        <v>2025-10</v>
      </c>
    </row>
    <row r="5402" customFormat="false" ht="15" hidden="false" customHeight="true" outlineLevel="0" collapsed="false">
      <c r="A5402" s="1" t="s">
        <v>15872</v>
      </c>
      <c r="B5402" s="1" t="s">
        <v>5042</v>
      </c>
      <c r="C5402" s="1" t="s">
        <v>2007</v>
      </c>
      <c r="D5402" s="1" t="n">
        <v>2</v>
      </c>
      <c r="E5402" s="16" t="n">
        <v>750.27</v>
      </c>
      <c r="F5402" s="17" t="n">
        <v>0.1</v>
      </c>
      <c r="G5402" s="16" t="n">
        <v>1350.49</v>
      </c>
      <c r="I5402" s="1" t="str">
        <f aca="false">INDEX(Products!$C$2:$C$51,MATCH(C5402,Products!$A$2:$A$51,0))</f>
        <v>Books &amp; Stationery</v>
      </c>
      <c r="J5402" s="1" t="str">
        <f aca="false">INDEX(Orders!$E$2:$E$8001,MATCH(B5402,Orders!$A$2:$A$8001,0))</f>
        <v>Delivered</v>
      </c>
      <c r="K5402" s="1" t="str">
        <f aca="false">LEFT(INDEX(Orders!$C$2:$C$8001,MATCH(B5402,Orders!$A$2:$A$8001,0)),7)</f>
        <v>2025-10</v>
      </c>
    </row>
    <row r="5403" customFormat="false" ht="15" hidden="false" customHeight="true" outlineLevel="0" collapsed="false">
      <c r="A5403" s="1" t="s">
        <v>15873</v>
      </c>
      <c r="B5403" s="1" t="s">
        <v>5043</v>
      </c>
      <c r="C5403" s="1" t="s">
        <v>2006</v>
      </c>
      <c r="D5403" s="1" t="n">
        <v>1</v>
      </c>
      <c r="E5403" s="16" t="n">
        <v>482.17</v>
      </c>
      <c r="F5403" s="17" t="n">
        <v>0.15</v>
      </c>
      <c r="G5403" s="16" t="n">
        <v>409.84</v>
      </c>
      <c r="I5403" s="1" t="str">
        <f aca="false">INDEX(Products!$C$2:$C$51,MATCH(C5403,Products!$A$2:$A$51,0))</f>
        <v>Books &amp; Stationery</v>
      </c>
      <c r="J5403" s="1" t="str">
        <f aca="false">INDEX(Orders!$E$2:$E$8001,MATCH(B5403,Orders!$A$2:$A$8001,0))</f>
        <v>Delivered</v>
      </c>
      <c r="K5403" s="1" t="str">
        <f aca="false">LEFT(INDEX(Orders!$C$2:$C$8001,MATCH(B5403,Orders!$A$2:$A$8001,0)),7)</f>
        <v>2025-02</v>
      </c>
    </row>
    <row r="5404" customFormat="false" ht="15" hidden="false" customHeight="true" outlineLevel="0" collapsed="false">
      <c r="A5404" s="1" t="s">
        <v>15874</v>
      </c>
      <c r="B5404" s="1" t="s">
        <v>5044</v>
      </c>
      <c r="C5404" s="1" t="s">
        <v>1997</v>
      </c>
      <c r="D5404" s="1" t="n">
        <v>1</v>
      </c>
      <c r="E5404" s="16" t="n">
        <v>311.15</v>
      </c>
      <c r="F5404" s="17" t="n">
        <v>0</v>
      </c>
      <c r="G5404" s="16" t="n">
        <v>311.15</v>
      </c>
      <c r="I5404" s="1" t="str">
        <f aca="false">INDEX(Products!$C$2:$C$51,MATCH(C5404,Products!$A$2:$A$51,0))</f>
        <v>Sports &amp; Fitness</v>
      </c>
      <c r="J5404" s="1" t="str">
        <f aca="false">INDEX(Orders!$E$2:$E$8001,MATCH(B5404,Orders!$A$2:$A$8001,0))</f>
        <v>Cancelled</v>
      </c>
      <c r="K5404" s="1" t="str">
        <f aca="false">LEFT(INDEX(Orders!$C$2:$C$8001,MATCH(B5404,Orders!$A$2:$A$8001,0)),7)</f>
        <v>2025-05</v>
      </c>
    </row>
    <row r="5405" customFormat="false" ht="15" hidden="false" customHeight="true" outlineLevel="0" collapsed="false">
      <c r="A5405" s="1" t="s">
        <v>15875</v>
      </c>
      <c r="B5405" s="1" t="s">
        <v>5044</v>
      </c>
      <c r="C5405" s="1" t="s">
        <v>1955</v>
      </c>
      <c r="D5405" s="1" t="n">
        <v>1</v>
      </c>
      <c r="E5405" s="16" t="n">
        <v>3340.76</v>
      </c>
      <c r="F5405" s="17" t="n">
        <v>0.15</v>
      </c>
      <c r="G5405" s="16" t="n">
        <v>2839.65</v>
      </c>
      <c r="I5405" s="1" t="str">
        <f aca="false">INDEX(Products!$C$2:$C$51,MATCH(C5405,Products!$A$2:$A$51,0))</f>
        <v>Home &amp; Kitchen</v>
      </c>
      <c r="J5405" s="1" t="str">
        <f aca="false">INDEX(Orders!$E$2:$E$8001,MATCH(B5405,Orders!$A$2:$A$8001,0))</f>
        <v>Cancelled</v>
      </c>
      <c r="K5405" s="1" t="str">
        <f aca="false">LEFT(INDEX(Orders!$C$2:$C$8001,MATCH(B5405,Orders!$A$2:$A$8001,0)),7)</f>
        <v>2025-05</v>
      </c>
    </row>
    <row r="5406" customFormat="false" ht="15" hidden="false" customHeight="true" outlineLevel="0" collapsed="false">
      <c r="A5406" s="1" t="s">
        <v>15876</v>
      </c>
      <c r="B5406" s="1" t="s">
        <v>5045</v>
      </c>
      <c r="C5406" s="1" t="s">
        <v>1940</v>
      </c>
      <c r="D5406" s="1" t="n">
        <v>3</v>
      </c>
      <c r="E5406" s="16" t="n">
        <v>2374.52</v>
      </c>
      <c r="F5406" s="17" t="n">
        <v>0.05</v>
      </c>
      <c r="G5406" s="16" t="n">
        <v>6767.38</v>
      </c>
      <c r="I5406" s="1" t="str">
        <f aca="false">INDEX(Products!$C$2:$C$51,MATCH(C5406,Products!$A$2:$A$51,0))</f>
        <v>Fashion</v>
      </c>
      <c r="J5406" s="1" t="str">
        <f aca="false">INDEX(Orders!$E$2:$E$8001,MATCH(B5406,Orders!$A$2:$A$8001,0))</f>
        <v>Delivered</v>
      </c>
      <c r="K5406" s="1" t="str">
        <f aca="false">LEFT(INDEX(Orders!$C$2:$C$8001,MATCH(B5406,Orders!$A$2:$A$8001,0)),7)</f>
        <v>2025-10</v>
      </c>
    </row>
    <row r="5407" customFormat="false" ht="15" hidden="false" customHeight="true" outlineLevel="0" collapsed="false">
      <c r="A5407" s="1" t="s">
        <v>15877</v>
      </c>
      <c r="B5407" s="1" t="s">
        <v>5046</v>
      </c>
      <c r="C5407" s="1" t="s">
        <v>1997</v>
      </c>
      <c r="D5407" s="1" t="n">
        <v>1</v>
      </c>
      <c r="E5407" s="16" t="n">
        <v>311.15</v>
      </c>
      <c r="F5407" s="17" t="n">
        <v>0</v>
      </c>
      <c r="G5407" s="16" t="n">
        <v>311.15</v>
      </c>
      <c r="I5407" s="1" t="str">
        <f aca="false">INDEX(Products!$C$2:$C$51,MATCH(C5407,Products!$A$2:$A$51,0))</f>
        <v>Sports &amp; Fitness</v>
      </c>
      <c r="J5407" s="1" t="str">
        <f aca="false">INDEX(Orders!$E$2:$E$8001,MATCH(B5407,Orders!$A$2:$A$8001,0))</f>
        <v>Delivered</v>
      </c>
      <c r="K5407" s="1" t="str">
        <f aca="false">LEFT(INDEX(Orders!$C$2:$C$8001,MATCH(B5407,Orders!$A$2:$A$8001,0)),7)</f>
        <v>2024-10</v>
      </c>
    </row>
    <row r="5408" customFormat="false" ht="15" hidden="false" customHeight="true" outlineLevel="0" collapsed="false">
      <c r="A5408" s="1" t="s">
        <v>15878</v>
      </c>
      <c r="B5408" s="1" t="s">
        <v>5046</v>
      </c>
      <c r="C5408" s="1" t="s">
        <v>1930</v>
      </c>
      <c r="D5408" s="1" t="n">
        <v>1</v>
      </c>
      <c r="E5408" s="16" t="n">
        <v>2398.35</v>
      </c>
      <c r="F5408" s="17" t="n">
        <v>0</v>
      </c>
      <c r="G5408" s="16" t="n">
        <v>2398.35</v>
      </c>
      <c r="I5408" s="1" t="str">
        <f aca="false">INDEX(Products!$C$2:$C$51,MATCH(C5408,Products!$A$2:$A$51,0))</f>
        <v>Electronics</v>
      </c>
      <c r="J5408" s="1" t="str">
        <f aca="false">INDEX(Orders!$E$2:$E$8001,MATCH(B5408,Orders!$A$2:$A$8001,0))</f>
        <v>Delivered</v>
      </c>
      <c r="K5408" s="1" t="str">
        <f aca="false">LEFT(INDEX(Orders!$C$2:$C$8001,MATCH(B5408,Orders!$A$2:$A$8001,0)),7)</f>
        <v>2024-10</v>
      </c>
    </row>
    <row r="5409" customFormat="false" ht="15" hidden="false" customHeight="true" outlineLevel="0" collapsed="false">
      <c r="A5409" s="1" t="s">
        <v>15879</v>
      </c>
      <c r="B5409" s="1" t="s">
        <v>5046</v>
      </c>
      <c r="C5409" s="1" t="s">
        <v>2007</v>
      </c>
      <c r="D5409" s="1" t="n">
        <v>1</v>
      </c>
      <c r="E5409" s="16" t="n">
        <v>750.27</v>
      </c>
      <c r="F5409" s="17" t="n">
        <v>0.1</v>
      </c>
      <c r="G5409" s="16" t="n">
        <v>675.24</v>
      </c>
      <c r="I5409" s="1" t="str">
        <f aca="false">INDEX(Products!$C$2:$C$51,MATCH(C5409,Products!$A$2:$A$51,0))</f>
        <v>Books &amp; Stationery</v>
      </c>
      <c r="J5409" s="1" t="str">
        <f aca="false">INDEX(Orders!$E$2:$E$8001,MATCH(B5409,Orders!$A$2:$A$8001,0))</f>
        <v>Delivered</v>
      </c>
      <c r="K5409" s="1" t="str">
        <f aca="false">LEFT(INDEX(Orders!$C$2:$C$8001,MATCH(B5409,Orders!$A$2:$A$8001,0)),7)</f>
        <v>2024-10</v>
      </c>
    </row>
    <row r="5410" customFormat="false" ht="15" hidden="false" customHeight="true" outlineLevel="0" collapsed="false">
      <c r="A5410" s="1" t="s">
        <v>15880</v>
      </c>
      <c r="B5410" s="1" t="s">
        <v>5047</v>
      </c>
      <c r="C5410" s="1" t="s">
        <v>1930</v>
      </c>
      <c r="D5410" s="1" t="n">
        <v>2</v>
      </c>
      <c r="E5410" s="16" t="n">
        <v>2398.35</v>
      </c>
      <c r="F5410" s="17" t="n">
        <v>0.05</v>
      </c>
      <c r="G5410" s="16" t="n">
        <v>4556.86</v>
      </c>
      <c r="I5410" s="1" t="str">
        <f aca="false">INDEX(Products!$C$2:$C$51,MATCH(C5410,Products!$A$2:$A$51,0))</f>
        <v>Electronics</v>
      </c>
      <c r="J5410" s="1" t="str">
        <f aca="false">INDEX(Orders!$E$2:$E$8001,MATCH(B5410,Orders!$A$2:$A$8001,0))</f>
        <v>Delivered</v>
      </c>
      <c r="K5410" s="1" t="str">
        <f aca="false">LEFT(INDEX(Orders!$C$2:$C$8001,MATCH(B5410,Orders!$A$2:$A$8001,0)),7)</f>
        <v>2025-11</v>
      </c>
    </row>
    <row r="5411" customFormat="false" ht="15" hidden="false" customHeight="true" outlineLevel="0" collapsed="false">
      <c r="A5411" s="1" t="s">
        <v>15881</v>
      </c>
      <c r="B5411" s="1" t="s">
        <v>5048</v>
      </c>
      <c r="C5411" s="1" t="s">
        <v>1990</v>
      </c>
      <c r="D5411" s="1" t="n">
        <v>2</v>
      </c>
      <c r="E5411" s="16" t="n">
        <v>5311.32</v>
      </c>
      <c r="F5411" s="17" t="n">
        <v>0</v>
      </c>
      <c r="G5411" s="16" t="n">
        <v>10622.64</v>
      </c>
      <c r="I5411" s="1" t="str">
        <f aca="false">INDEX(Products!$C$2:$C$51,MATCH(C5411,Products!$A$2:$A$51,0))</f>
        <v>Sports &amp; Fitness</v>
      </c>
      <c r="J5411" s="1" t="str">
        <f aca="false">INDEX(Orders!$E$2:$E$8001,MATCH(B5411,Orders!$A$2:$A$8001,0))</f>
        <v>Delivered</v>
      </c>
      <c r="K5411" s="1" t="str">
        <f aca="false">LEFT(INDEX(Orders!$C$2:$C$8001,MATCH(B5411,Orders!$A$2:$A$8001,0)),7)</f>
        <v>2025-04</v>
      </c>
    </row>
    <row r="5412" customFormat="false" ht="15" hidden="false" customHeight="true" outlineLevel="0" collapsed="false">
      <c r="A5412" s="1" t="s">
        <v>15882</v>
      </c>
      <c r="B5412" s="1" t="s">
        <v>5049</v>
      </c>
      <c r="C5412" s="1" t="s">
        <v>2004</v>
      </c>
      <c r="D5412" s="1" t="n">
        <v>1</v>
      </c>
      <c r="E5412" s="16" t="n">
        <v>645.89</v>
      </c>
      <c r="F5412" s="17" t="n">
        <v>0.05</v>
      </c>
      <c r="G5412" s="16" t="n">
        <v>613.6</v>
      </c>
      <c r="I5412" s="1" t="str">
        <f aca="false">INDEX(Products!$C$2:$C$51,MATCH(C5412,Products!$A$2:$A$51,0))</f>
        <v>Books &amp; Stationery</v>
      </c>
      <c r="J5412" s="1" t="str">
        <f aca="false">INDEX(Orders!$E$2:$E$8001,MATCH(B5412,Orders!$A$2:$A$8001,0))</f>
        <v>Delivered</v>
      </c>
      <c r="K5412" s="1" t="str">
        <f aca="false">LEFT(INDEX(Orders!$C$2:$C$8001,MATCH(B5412,Orders!$A$2:$A$8001,0)),7)</f>
        <v>2025-02</v>
      </c>
    </row>
    <row r="5413" customFormat="false" ht="15" hidden="false" customHeight="true" outlineLevel="0" collapsed="false">
      <c r="A5413" s="1" t="s">
        <v>15883</v>
      </c>
      <c r="B5413" s="1" t="s">
        <v>5050</v>
      </c>
      <c r="C5413" s="1" t="s">
        <v>1940</v>
      </c>
      <c r="D5413" s="1" t="n">
        <v>1</v>
      </c>
      <c r="E5413" s="16" t="n">
        <v>2374.52</v>
      </c>
      <c r="F5413" s="17" t="n">
        <v>0.2</v>
      </c>
      <c r="G5413" s="16" t="n">
        <v>1899.62</v>
      </c>
      <c r="I5413" s="1" t="str">
        <f aca="false">INDEX(Products!$C$2:$C$51,MATCH(C5413,Products!$A$2:$A$51,0))</f>
        <v>Fashion</v>
      </c>
      <c r="J5413" s="1" t="str">
        <f aca="false">INDEX(Orders!$E$2:$E$8001,MATCH(B5413,Orders!$A$2:$A$8001,0))</f>
        <v>Delivered</v>
      </c>
      <c r="K5413" s="1" t="str">
        <f aca="false">LEFT(INDEX(Orders!$C$2:$C$8001,MATCH(B5413,Orders!$A$2:$A$8001,0)),7)</f>
        <v>2025-02</v>
      </c>
    </row>
    <row r="5414" customFormat="false" ht="15" hidden="false" customHeight="true" outlineLevel="0" collapsed="false">
      <c r="A5414" s="1" t="s">
        <v>15884</v>
      </c>
      <c r="B5414" s="1" t="s">
        <v>5050</v>
      </c>
      <c r="C5414" s="1" t="s">
        <v>1971</v>
      </c>
      <c r="D5414" s="1" t="n">
        <v>1</v>
      </c>
      <c r="E5414" s="16" t="n">
        <v>2073.63</v>
      </c>
      <c r="F5414" s="17" t="n">
        <v>0.1</v>
      </c>
      <c r="G5414" s="16" t="n">
        <v>1866.27</v>
      </c>
      <c r="I5414" s="1" t="str">
        <f aca="false">INDEX(Products!$C$2:$C$51,MATCH(C5414,Products!$A$2:$A$51,0))</f>
        <v>Home &amp; Kitchen</v>
      </c>
      <c r="J5414" s="1" t="str">
        <f aca="false">INDEX(Orders!$E$2:$E$8001,MATCH(B5414,Orders!$A$2:$A$8001,0))</f>
        <v>Delivered</v>
      </c>
      <c r="K5414" s="1" t="str">
        <f aca="false">LEFT(INDEX(Orders!$C$2:$C$8001,MATCH(B5414,Orders!$A$2:$A$8001,0)),7)</f>
        <v>2025-02</v>
      </c>
    </row>
    <row r="5415" customFormat="false" ht="15" hidden="false" customHeight="true" outlineLevel="0" collapsed="false">
      <c r="A5415" s="1" t="s">
        <v>15885</v>
      </c>
      <c r="B5415" s="1" t="s">
        <v>5050</v>
      </c>
      <c r="C5415" s="1" t="s">
        <v>1930</v>
      </c>
      <c r="D5415" s="1" t="n">
        <v>3</v>
      </c>
      <c r="E5415" s="16" t="n">
        <v>2398.35</v>
      </c>
      <c r="F5415" s="17" t="n">
        <v>0.1</v>
      </c>
      <c r="G5415" s="16" t="n">
        <v>6475.54</v>
      </c>
      <c r="I5415" s="1" t="str">
        <f aca="false">INDEX(Products!$C$2:$C$51,MATCH(C5415,Products!$A$2:$A$51,0))</f>
        <v>Electronics</v>
      </c>
      <c r="J5415" s="1" t="str">
        <f aca="false">INDEX(Orders!$E$2:$E$8001,MATCH(B5415,Orders!$A$2:$A$8001,0))</f>
        <v>Delivered</v>
      </c>
      <c r="K5415" s="1" t="str">
        <f aca="false">LEFT(INDEX(Orders!$C$2:$C$8001,MATCH(B5415,Orders!$A$2:$A$8001,0)),7)</f>
        <v>2025-02</v>
      </c>
    </row>
    <row r="5416" customFormat="false" ht="15" hidden="false" customHeight="true" outlineLevel="0" collapsed="false">
      <c r="A5416" s="1" t="s">
        <v>15886</v>
      </c>
      <c r="B5416" s="1" t="s">
        <v>5050</v>
      </c>
      <c r="C5416" s="1" t="s">
        <v>2006</v>
      </c>
      <c r="D5416" s="1" t="n">
        <v>1</v>
      </c>
      <c r="E5416" s="16" t="n">
        <v>482.17</v>
      </c>
      <c r="F5416" s="17" t="n">
        <v>0.1</v>
      </c>
      <c r="G5416" s="16" t="n">
        <v>433.95</v>
      </c>
      <c r="I5416" s="1" t="str">
        <f aca="false">INDEX(Products!$C$2:$C$51,MATCH(C5416,Products!$A$2:$A$51,0))</f>
        <v>Books &amp; Stationery</v>
      </c>
      <c r="J5416" s="1" t="str">
        <f aca="false">INDEX(Orders!$E$2:$E$8001,MATCH(B5416,Orders!$A$2:$A$8001,0))</f>
        <v>Delivered</v>
      </c>
      <c r="K5416" s="1" t="str">
        <f aca="false">LEFT(INDEX(Orders!$C$2:$C$8001,MATCH(B5416,Orders!$A$2:$A$8001,0)),7)</f>
        <v>2025-02</v>
      </c>
    </row>
    <row r="5417" customFormat="false" ht="15" hidden="false" customHeight="true" outlineLevel="0" collapsed="false">
      <c r="A5417" s="1" t="s">
        <v>15887</v>
      </c>
      <c r="B5417" s="1" t="s">
        <v>5050</v>
      </c>
      <c r="C5417" s="1" t="s">
        <v>1979</v>
      </c>
      <c r="D5417" s="1" t="n">
        <v>1</v>
      </c>
      <c r="E5417" s="16" t="n">
        <v>623</v>
      </c>
      <c r="F5417" s="17" t="n">
        <v>0.05</v>
      </c>
      <c r="G5417" s="16" t="n">
        <v>591.85</v>
      </c>
      <c r="I5417" s="1" t="str">
        <f aca="false">INDEX(Products!$C$2:$C$51,MATCH(C5417,Products!$A$2:$A$51,0))</f>
        <v>Beauty &amp; Personal Care</v>
      </c>
      <c r="J5417" s="1" t="str">
        <f aca="false">INDEX(Orders!$E$2:$E$8001,MATCH(B5417,Orders!$A$2:$A$8001,0))</f>
        <v>Delivered</v>
      </c>
      <c r="K5417" s="1" t="str">
        <f aca="false">LEFT(INDEX(Orders!$C$2:$C$8001,MATCH(B5417,Orders!$A$2:$A$8001,0)),7)</f>
        <v>2025-02</v>
      </c>
    </row>
    <row r="5418" customFormat="false" ht="15" hidden="false" customHeight="true" outlineLevel="0" collapsed="false">
      <c r="A5418" s="1" t="s">
        <v>15888</v>
      </c>
      <c r="B5418" s="1" t="s">
        <v>5051</v>
      </c>
      <c r="C5418" s="1" t="s">
        <v>2007</v>
      </c>
      <c r="D5418" s="1" t="n">
        <v>1</v>
      </c>
      <c r="E5418" s="16" t="n">
        <v>750.27</v>
      </c>
      <c r="F5418" s="17" t="n">
        <v>0.05</v>
      </c>
      <c r="G5418" s="16" t="n">
        <v>712.76</v>
      </c>
      <c r="I5418" s="1" t="str">
        <f aca="false">INDEX(Products!$C$2:$C$51,MATCH(C5418,Products!$A$2:$A$51,0))</f>
        <v>Books &amp; Stationery</v>
      </c>
      <c r="J5418" s="1" t="str">
        <f aca="false">INDEX(Orders!$E$2:$E$8001,MATCH(B5418,Orders!$A$2:$A$8001,0))</f>
        <v>Delivered</v>
      </c>
      <c r="K5418" s="1" t="str">
        <f aca="false">LEFT(INDEX(Orders!$C$2:$C$8001,MATCH(B5418,Orders!$A$2:$A$8001,0)),7)</f>
        <v>2024-10</v>
      </c>
    </row>
    <row r="5419" customFormat="false" ht="15" hidden="false" customHeight="true" outlineLevel="0" collapsed="false">
      <c r="A5419" s="1" t="s">
        <v>15889</v>
      </c>
      <c r="B5419" s="1" t="s">
        <v>5051</v>
      </c>
      <c r="C5419" s="1" t="s">
        <v>2006</v>
      </c>
      <c r="D5419" s="1" t="n">
        <v>2</v>
      </c>
      <c r="E5419" s="16" t="n">
        <v>482.17</v>
      </c>
      <c r="F5419" s="17" t="n">
        <v>0</v>
      </c>
      <c r="G5419" s="16" t="n">
        <v>964.34</v>
      </c>
      <c r="I5419" s="1" t="str">
        <f aca="false">INDEX(Products!$C$2:$C$51,MATCH(C5419,Products!$A$2:$A$51,0))</f>
        <v>Books &amp; Stationery</v>
      </c>
      <c r="J5419" s="1" t="str">
        <f aca="false">INDEX(Orders!$E$2:$E$8001,MATCH(B5419,Orders!$A$2:$A$8001,0))</f>
        <v>Delivered</v>
      </c>
      <c r="K5419" s="1" t="str">
        <f aca="false">LEFT(INDEX(Orders!$C$2:$C$8001,MATCH(B5419,Orders!$A$2:$A$8001,0)),7)</f>
        <v>2024-10</v>
      </c>
    </row>
    <row r="5420" customFormat="false" ht="15" hidden="false" customHeight="true" outlineLevel="0" collapsed="false">
      <c r="A5420" s="1" t="s">
        <v>15890</v>
      </c>
      <c r="B5420" s="1" t="s">
        <v>5052</v>
      </c>
      <c r="C5420" s="1" t="s">
        <v>1941</v>
      </c>
      <c r="D5420" s="1" t="n">
        <v>3</v>
      </c>
      <c r="E5420" s="16" t="n">
        <v>2757.65</v>
      </c>
      <c r="F5420" s="17" t="n">
        <v>0.2</v>
      </c>
      <c r="G5420" s="16" t="n">
        <v>6618.36</v>
      </c>
      <c r="I5420" s="1" t="str">
        <f aca="false">INDEX(Products!$C$2:$C$51,MATCH(C5420,Products!$A$2:$A$51,0))</f>
        <v>Fashion</v>
      </c>
      <c r="J5420" s="1" t="str">
        <f aca="false">INDEX(Orders!$E$2:$E$8001,MATCH(B5420,Orders!$A$2:$A$8001,0))</f>
        <v>Delivered</v>
      </c>
      <c r="K5420" s="1" t="str">
        <f aca="false">LEFT(INDEX(Orders!$C$2:$C$8001,MATCH(B5420,Orders!$A$2:$A$8001,0)),7)</f>
        <v>2024-11</v>
      </c>
    </row>
    <row r="5421" customFormat="false" ht="15" hidden="false" customHeight="true" outlineLevel="0" collapsed="false">
      <c r="A5421" s="1" t="s">
        <v>15891</v>
      </c>
      <c r="B5421" s="1" t="s">
        <v>5052</v>
      </c>
      <c r="C5421" s="1" t="s">
        <v>1949</v>
      </c>
      <c r="D5421" s="1" t="n">
        <v>1</v>
      </c>
      <c r="E5421" s="16" t="n">
        <v>4185.64</v>
      </c>
      <c r="F5421" s="17" t="n">
        <v>0.1</v>
      </c>
      <c r="G5421" s="16" t="n">
        <v>3767.08</v>
      </c>
      <c r="I5421" s="1" t="str">
        <f aca="false">INDEX(Products!$C$2:$C$51,MATCH(C5421,Products!$A$2:$A$51,0))</f>
        <v>Fashion</v>
      </c>
      <c r="J5421" s="1" t="str">
        <f aca="false">INDEX(Orders!$E$2:$E$8001,MATCH(B5421,Orders!$A$2:$A$8001,0))</f>
        <v>Delivered</v>
      </c>
      <c r="K5421" s="1" t="str">
        <f aca="false">LEFT(INDEX(Orders!$C$2:$C$8001,MATCH(B5421,Orders!$A$2:$A$8001,0)),7)</f>
        <v>2024-11</v>
      </c>
    </row>
    <row r="5422" customFormat="false" ht="15" hidden="false" customHeight="true" outlineLevel="0" collapsed="false">
      <c r="A5422" s="1" t="s">
        <v>15892</v>
      </c>
      <c r="B5422" s="1" t="s">
        <v>5052</v>
      </c>
      <c r="C5422" s="1" t="s">
        <v>2007</v>
      </c>
      <c r="D5422" s="1" t="n">
        <v>1</v>
      </c>
      <c r="E5422" s="16" t="n">
        <v>750.27</v>
      </c>
      <c r="F5422" s="17" t="n">
        <v>0.15</v>
      </c>
      <c r="G5422" s="16" t="n">
        <v>637.73</v>
      </c>
      <c r="I5422" s="1" t="str">
        <f aca="false">INDEX(Products!$C$2:$C$51,MATCH(C5422,Products!$A$2:$A$51,0))</f>
        <v>Books &amp; Stationery</v>
      </c>
      <c r="J5422" s="1" t="str">
        <f aca="false">INDEX(Orders!$E$2:$E$8001,MATCH(B5422,Orders!$A$2:$A$8001,0))</f>
        <v>Delivered</v>
      </c>
      <c r="K5422" s="1" t="str">
        <f aca="false">LEFT(INDEX(Orders!$C$2:$C$8001,MATCH(B5422,Orders!$A$2:$A$8001,0)),7)</f>
        <v>2024-11</v>
      </c>
    </row>
    <row r="5423" customFormat="false" ht="15" hidden="false" customHeight="true" outlineLevel="0" collapsed="false">
      <c r="A5423" s="1" t="s">
        <v>15893</v>
      </c>
      <c r="B5423" s="1" t="s">
        <v>5052</v>
      </c>
      <c r="C5423" s="1" t="s">
        <v>1930</v>
      </c>
      <c r="D5423" s="1" t="n">
        <v>1</v>
      </c>
      <c r="E5423" s="16" t="n">
        <v>2398.35</v>
      </c>
      <c r="F5423" s="17" t="n">
        <v>0.05</v>
      </c>
      <c r="G5423" s="16" t="n">
        <v>2278.43</v>
      </c>
      <c r="I5423" s="1" t="str">
        <f aca="false">INDEX(Products!$C$2:$C$51,MATCH(C5423,Products!$A$2:$A$51,0))</f>
        <v>Electronics</v>
      </c>
      <c r="J5423" s="1" t="str">
        <f aca="false">INDEX(Orders!$E$2:$E$8001,MATCH(B5423,Orders!$A$2:$A$8001,0))</f>
        <v>Delivered</v>
      </c>
      <c r="K5423" s="1" t="str">
        <f aca="false">LEFT(INDEX(Orders!$C$2:$C$8001,MATCH(B5423,Orders!$A$2:$A$8001,0)),7)</f>
        <v>2024-11</v>
      </c>
    </row>
    <row r="5424" customFormat="false" ht="15" hidden="false" customHeight="true" outlineLevel="0" collapsed="false">
      <c r="A5424" s="1" t="s">
        <v>15894</v>
      </c>
      <c r="B5424" s="1" t="s">
        <v>5052</v>
      </c>
      <c r="C5424" s="1" t="s">
        <v>2006</v>
      </c>
      <c r="D5424" s="1" t="n">
        <v>1</v>
      </c>
      <c r="E5424" s="16" t="n">
        <v>482.17</v>
      </c>
      <c r="F5424" s="17" t="n">
        <v>0</v>
      </c>
      <c r="G5424" s="16" t="n">
        <v>482.17</v>
      </c>
      <c r="I5424" s="1" t="str">
        <f aca="false">INDEX(Products!$C$2:$C$51,MATCH(C5424,Products!$A$2:$A$51,0))</f>
        <v>Books &amp; Stationery</v>
      </c>
      <c r="J5424" s="1" t="str">
        <f aca="false">INDEX(Orders!$E$2:$E$8001,MATCH(B5424,Orders!$A$2:$A$8001,0))</f>
        <v>Delivered</v>
      </c>
      <c r="K5424" s="1" t="str">
        <f aca="false">LEFT(INDEX(Orders!$C$2:$C$8001,MATCH(B5424,Orders!$A$2:$A$8001,0)),7)</f>
        <v>2024-11</v>
      </c>
    </row>
    <row r="5425" customFormat="false" ht="15" hidden="false" customHeight="true" outlineLevel="0" collapsed="false">
      <c r="A5425" s="1" t="s">
        <v>15895</v>
      </c>
      <c r="B5425" s="1" t="s">
        <v>5053</v>
      </c>
      <c r="C5425" s="1" t="s">
        <v>1969</v>
      </c>
      <c r="D5425" s="1" t="n">
        <v>1</v>
      </c>
      <c r="E5425" s="16" t="n">
        <v>9171.98</v>
      </c>
      <c r="F5425" s="17" t="n">
        <v>0</v>
      </c>
      <c r="G5425" s="16" t="n">
        <v>9171.98</v>
      </c>
      <c r="I5425" s="1" t="str">
        <f aca="false">INDEX(Products!$C$2:$C$51,MATCH(C5425,Products!$A$2:$A$51,0))</f>
        <v>Home &amp; Kitchen</v>
      </c>
      <c r="J5425" s="1" t="str">
        <f aca="false">INDEX(Orders!$E$2:$E$8001,MATCH(B5425,Orders!$A$2:$A$8001,0))</f>
        <v>Delivered</v>
      </c>
      <c r="K5425" s="1" t="str">
        <f aca="false">LEFT(INDEX(Orders!$C$2:$C$8001,MATCH(B5425,Orders!$A$2:$A$8001,0)),7)</f>
        <v>2024-11</v>
      </c>
    </row>
    <row r="5426" customFormat="false" ht="15" hidden="false" customHeight="true" outlineLevel="0" collapsed="false">
      <c r="A5426" s="1" t="s">
        <v>15896</v>
      </c>
      <c r="B5426" s="1" t="s">
        <v>5053</v>
      </c>
      <c r="C5426" s="1" t="s">
        <v>1979</v>
      </c>
      <c r="D5426" s="1" t="n">
        <v>2</v>
      </c>
      <c r="E5426" s="16" t="n">
        <v>623</v>
      </c>
      <c r="F5426" s="17" t="n">
        <v>0.1</v>
      </c>
      <c r="G5426" s="16" t="n">
        <v>1121.4</v>
      </c>
      <c r="I5426" s="1" t="str">
        <f aca="false">INDEX(Products!$C$2:$C$51,MATCH(C5426,Products!$A$2:$A$51,0))</f>
        <v>Beauty &amp; Personal Care</v>
      </c>
      <c r="J5426" s="1" t="str">
        <f aca="false">INDEX(Orders!$E$2:$E$8001,MATCH(B5426,Orders!$A$2:$A$8001,0))</f>
        <v>Delivered</v>
      </c>
      <c r="K5426" s="1" t="str">
        <f aca="false">LEFT(INDEX(Orders!$C$2:$C$8001,MATCH(B5426,Orders!$A$2:$A$8001,0)),7)</f>
        <v>2024-11</v>
      </c>
    </row>
    <row r="5427" customFormat="false" ht="15" hidden="false" customHeight="true" outlineLevel="0" collapsed="false">
      <c r="A5427" s="1" t="s">
        <v>15897</v>
      </c>
      <c r="B5427" s="1" t="s">
        <v>5054</v>
      </c>
      <c r="C5427" s="1" t="s">
        <v>1941</v>
      </c>
      <c r="D5427" s="1" t="n">
        <v>1</v>
      </c>
      <c r="E5427" s="16" t="n">
        <v>2757.65</v>
      </c>
      <c r="F5427" s="17" t="n">
        <v>0</v>
      </c>
      <c r="G5427" s="16" t="n">
        <v>2757.65</v>
      </c>
      <c r="I5427" s="1" t="str">
        <f aca="false">INDEX(Products!$C$2:$C$51,MATCH(C5427,Products!$A$2:$A$51,0))</f>
        <v>Fashion</v>
      </c>
      <c r="J5427" s="1" t="str">
        <f aca="false">INDEX(Orders!$E$2:$E$8001,MATCH(B5427,Orders!$A$2:$A$8001,0))</f>
        <v>Cancelled</v>
      </c>
      <c r="K5427" s="1" t="str">
        <f aca="false">LEFT(INDEX(Orders!$C$2:$C$8001,MATCH(B5427,Orders!$A$2:$A$8001,0)),7)</f>
        <v>2025-05</v>
      </c>
    </row>
    <row r="5428" customFormat="false" ht="15" hidden="false" customHeight="true" outlineLevel="0" collapsed="false">
      <c r="A5428" s="1" t="s">
        <v>15898</v>
      </c>
      <c r="B5428" s="1" t="s">
        <v>5054</v>
      </c>
      <c r="C5428" s="1" t="s">
        <v>1940</v>
      </c>
      <c r="D5428" s="1" t="n">
        <v>1</v>
      </c>
      <c r="E5428" s="16" t="n">
        <v>2374.52</v>
      </c>
      <c r="F5428" s="17" t="n">
        <v>0.15</v>
      </c>
      <c r="G5428" s="16" t="n">
        <v>2018.34</v>
      </c>
      <c r="I5428" s="1" t="str">
        <f aca="false">INDEX(Products!$C$2:$C$51,MATCH(C5428,Products!$A$2:$A$51,0))</f>
        <v>Fashion</v>
      </c>
      <c r="J5428" s="1" t="str">
        <f aca="false">INDEX(Orders!$E$2:$E$8001,MATCH(B5428,Orders!$A$2:$A$8001,0))</f>
        <v>Cancelled</v>
      </c>
      <c r="K5428" s="1" t="str">
        <f aca="false">LEFT(INDEX(Orders!$C$2:$C$8001,MATCH(B5428,Orders!$A$2:$A$8001,0)),7)</f>
        <v>2025-05</v>
      </c>
    </row>
    <row r="5429" customFormat="false" ht="15" hidden="false" customHeight="true" outlineLevel="0" collapsed="false">
      <c r="A5429" s="1" t="s">
        <v>15899</v>
      </c>
      <c r="B5429" s="1" t="s">
        <v>5055</v>
      </c>
      <c r="C5429" s="1" t="s">
        <v>2007</v>
      </c>
      <c r="D5429" s="1" t="n">
        <v>1</v>
      </c>
      <c r="E5429" s="16" t="n">
        <v>750.27</v>
      </c>
      <c r="F5429" s="17" t="n">
        <v>0.05</v>
      </c>
      <c r="G5429" s="16" t="n">
        <v>712.76</v>
      </c>
      <c r="I5429" s="1" t="str">
        <f aca="false">INDEX(Products!$C$2:$C$51,MATCH(C5429,Products!$A$2:$A$51,0))</f>
        <v>Books &amp; Stationery</v>
      </c>
      <c r="J5429" s="1" t="str">
        <f aca="false">INDEX(Orders!$E$2:$E$8001,MATCH(B5429,Orders!$A$2:$A$8001,0))</f>
        <v>Delivered</v>
      </c>
      <c r="K5429" s="1" t="str">
        <f aca="false">LEFT(INDEX(Orders!$C$2:$C$8001,MATCH(B5429,Orders!$A$2:$A$8001,0)),7)</f>
        <v>2024-07</v>
      </c>
    </row>
    <row r="5430" customFormat="false" ht="15" hidden="false" customHeight="true" outlineLevel="0" collapsed="false">
      <c r="A5430" s="1" t="s">
        <v>15900</v>
      </c>
      <c r="B5430" s="1" t="s">
        <v>5055</v>
      </c>
      <c r="C5430" s="1" t="s">
        <v>1928</v>
      </c>
      <c r="D5430" s="1" t="n">
        <v>1</v>
      </c>
      <c r="E5430" s="16" t="n">
        <v>657.82</v>
      </c>
      <c r="F5430" s="17" t="n">
        <v>0</v>
      </c>
      <c r="G5430" s="16" t="n">
        <v>657.82</v>
      </c>
      <c r="I5430" s="1" t="str">
        <f aca="false">INDEX(Products!$C$2:$C$51,MATCH(C5430,Products!$A$2:$A$51,0))</f>
        <v>Electronics</v>
      </c>
      <c r="J5430" s="1" t="str">
        <f aca="false">INDEX(Orders!$E$2:$E$8001,MATCH(B5430,Orders!$A$2:$A$8001,0))</f>
        <v>Delivered</v>
      </c>
      <c r="K5430" s="1" t="str">
        <f aca="false">LEFT(INDEX(Orders!$C$2:$C$8001,MATCH(B5430,Orders!$A$2:$A$8001,0)),7)</f>
        <v>2024-07</v>
      </c>
    </row>
    <row r="5431" customFormat="false" ht="15" hidden="false" customHeight="true" outlineLevel="0" collapsed="false">
      <c r="A5431" s="1" t="s">
        <v>15901</v>
      </c>
      <c r="B5431" s="1" t="s">
        <v>5056</v>
      </c>
      <c r="C5431" s="1" t="s">
        <v>1969</v>
      </c>
      <c r="D5431" s="1" t="n">
        <v>1</v>
      </c>
      <c r="E5431" s="16" t="n">
        <v>9171.98</v>
      </c>
      <c r="F5431" s="17" t="n">
        <v>0.05</v>
      </c>
      <c r="G5431" s="16" t="n">
        <v>8713.38</v>
      </c>
      <c r="I5431" s="1" t="str">
        <f aca="false">INDEX(Products!$C$2:$C$51,MATCH(C5431,Products!$A$2:$A$51,0))</f>
        <v>Home &amp; Kitchen</v>
      </c>
      <c r="J5431" s="1" t="str">
        <f aca="false">INDEX(Orders!$E$2:$E$8001,MATCH(B5431,Orders!$A$2:$A$8001,0))</f>
        <v>Delivered</v>
      </c>
      <c r="K5431" s="1" t="str">
        <f aca="false">LEFT(INDEX(Orders!$C$2:$C$8001,MATCH(B5431,Orders!$A$2:$A$8001,0)),7)</f>
        <v>2024-08</v>
      </c>
    </row>
    <row r="5432" customFormat="false" ht="15" hidden="false" customHeight="true" outlineLevel="0" collapsed="false">
      <c r="A5432" s="1" t="s">
        <v>15902</v>
      </c>
      <c r="B5432" s="1" t="s">
        <v>5057</v>
      </c>
      <c r="C5432" s="1" t="s">
        <v>1998</v>
      </c>
      <c r="D5432" s="1" t="n">
        <v>3</v>
      </c>
      <c r="E5432" s="16" t="n">
        <v>1335.85</v>
      </c>
      <c r="F5432" s="17" t="n">
        <v>0.05</v>
      </c>
      <c r="G5432" s="16" t="n">
        <v>3807.17</v>
      </c>
      <c r="I5432" s="1" t="str">
        <f aca="false">INDEX(Products!$C$2:$C$51,MATCH(C5432,Products!$A$2:$A$51,0))</f>
        <v>Sports &amp; Fitness</v>
      </c>
      <c r="J5432" s="1" t="str">
        <f aca="false">INDEX(Orders!$E$2:$E$8001,MATCH(B5432,Orders!$A$2:$A$8001,0))</f>
        <v>Delivered</v>
      </c>
      <c r="K5432" s="1" t="str">
        <f aca="false">LEFT(INDEX(Orders!$C$2:$C$8001,MATCH(B5432,Orders!$A$2:$A$8001,0)),7)</f>
        <v>2025-01</v>
      </c>
    </row>
    <row r="5433" customFormat="false" ht="15" hidden="false" customHeight="true" outlineLevel="0" collapsed="false">
      <c r="A5433" s="1" t="s">
        <v>15903</v>
      </c>
      <c r="B5433" s="1" t="s">
        <v>5057</v>
      </c>
      <c r="C5433" s="1" t="s">
        <v>1953</v>
      </c>
      <c r="D5433" s="1" t="n">
        <v>2</v>
      </c>
      <c r="E5433" s="16" t="n">
        <v>4914.12</v>
      </c>
      <c r="F5433" s="17" t="n">
        <v>0.15</v>
      </c>
      <c r="G5433" s="16" t="n">
        <v>8354</v>
      </c>
      <c r="I5433" s="1" t="str">
        <f aca="false">INDEX(Products!$C$2:$C$51,MATCH(C5433,Products!$A$2:$A$51,0))</f>
        <v>Fashion</v>
      </c>
      <c r="J5433" s="1" t="str">
        <f aca="false">INDEX(Orders!$E$2:$E$8001,MATCH(B5433,Orders!$A$2:$A$8001,0))</f>
        <v>Delivered</v>
      </c>
      <c r="K5433" s="1" t="str">
        <f aca="false">LEFT(INDEX(Orders!$C$2:$C$8001,MATCH(B5433,Orders!$A$2:$A$8001,0)),7)</f>
        <v>2025-01</v>
      </c>
    </row>
    <row r="5434" customFormat="false" ht="15" hidden="false" customHeight="true" outlineLevel="0" collapsed="false">
      <c r="A5434" s="1" t="s">
        <v>15904</v>
      </c>
      <c r="B5434" s="1" t="s">
        <v>5058</v>
      </c>
      <c r="C5434" s="1" t="s">
        <v>1980</v>
      </c>
      <c r="D5434" s="1" t="n">
        <v>2</v>
      </c>
      <c r="E5434" s="16" t="n">
        <v>2299.69</v>
      </c>
      <c r="F5434" s="17" t="n">
        <v>0</v>
      </c>
      <c r="G5434" s="16" t="n">
        <v>4599.38</v>
      </c>
      <c r="I5434" s="1" t="str">
        <f aca="false">INDEX(Products!$C$2:$C$51,MATCH(C5434,Products!$A$2:$A$51,0))</f>
        <v>Beauty &amp; Personal Care</v>
      </c>
      <c r="J5434" s="1" t="str">
        <f aca="false">INDEX(Orders!$E$2:$E$8001,MATCH(B5434,Orders!$A$2:$A$8001,0))</f>
        <v>Delivered</v>
      </c>
      <c r="K5434" s="1" t="str">
        <f aca="false">LEFT(INDEX(Orders!$C$2:$C$8001,MATCH(B5434,Orders!$A$2:$A$8001,0)),7)</f>
        <v>2025-10</v>
      </c>
    </row>
    <row r="5435" customFormat="false" ht="15" hidden="false" customHeight="true" outlineLevel="0" collapsed="false">
      <c r="A5435" s="1" t="s">
        <v>15905</v>
      </c>
      <c r="B5435" s="1" t="s">
        <v>5058</v>
      </c>
      <c r="C5435" s="1" t="s">
        <v>1997</v>
      </c>
      <c r="D5435" s="1" t="n">
        <v>1</v>
      </c>
      <c r="E5435" s="16" t="n">
        <v>311.15</v>
      </c>
      <c r="F5435" s="17" t="n">
        <v>0</v>
      </c>
      <c r="G5435" s="16" t="n">
        <v>311.15</v>
      </c>
      <c r="I5435" s="1" t="str">
        <f aca="false">INDEX(Products!$C$2:$C$51,MATCH(C5435,Products!$A$2:$A$51,0))</f>
        <v>Sports &amp; Fitness</v>
      </c>
      <c r="J5435" s="1" t="str">
        <f aca="false">INDEX(Orders!$E$2:$E$8001,MATCH(B5435,Orders!$A$2:$A$8001,0))</f>
        <v>Delivered</v>
      </c>
      <c r="K5435" s="1" t="str">
        <f aca="false">LEFT(INDEX(Orders!$C$2:$C$8001,MATCH(B5435,Orders!$A$2:$A$8001,0)),7)</f>
        <v>2025-10</v>
      </c>
    </row>
    <row r="5436" customFormat="false" ht="15" hidden="false" customHeight="true" outlineLevel="0" collapsed="false">
      <c r="A5436" s="1" t="s">
        <v>15906</v>
      </c>
      <c r="B5436" s="1" t="s">
        <v>5058</v>
      </c>
      <c r="C5436" s="1" t="s">
        <v>1965</v>
      </c>
      <c r="D5436" s="1" t="n">
        <v>1</v>
      </c>
      <c r="E5436" s="16" t="n">
        <v>1145.07</v>
      </c>
      <c r="F5436" s="17" t="n">
        <v>0</v>
      </c>
      <c r="G5436" s="16" t="n">
        <v>1145.07</v>
      </c>
      <c r="I5436" s="1" t="str">
        <f aca="false">INDEX(Products!$C$2:$C$51,MATCH(C5436,Products!$A$2:$A$51,0))</f>
        <v>Home &amp; Kitchen</v>
      </c>
      <c r="J5436" s="1" t="str">
        <f aca="false">INDEX(Orders!$E$2:$E$8001,MATCH(B5436,Orders!$A$2:$A$8001,0))</f>
        <v>Delivered</v>
      </c>
      <c r="K5436" s="1" t="str">
        <f aca="false">LEFT(INDEX(Orders!$C$2:$C$8001,MATCH(B5436,Orders!$A$2:$A$8001,0)),7)</f>
        <v>2025-10</v>
      </c>
    </row>
    <row r="5437" customFormat="false" ht="15" hidden="false" customHeight="true" outlineLevel="0" collapsed="false">
      <c r="A5437" s="1" t="s">
        <v>15907</v>
      </c>
      <c r="B5437" s="1" t="s">
        <v>5058</v>
      </c>
      <c r="C5437" s="1" t="s">
        <v>1940</v>
      </c>
      <c r="D5437" s="1" t="n">
        <v>1</v>
      </c>
      <c r="E5437" s="16" t="n">
        <v>2374.52</v>
      </c>
      <c r="F5437" s="17" t="n">
        <v>0</v>
      </c>
      <c r="G5437" s="16" t="n">
        <v>2374.52</v>
      </c>
      <c r="I5437" s="1" t="str">
        <f aca="false">INDEX(Products!$C$2:$C$51,MATCH(C5437,Products!$A$2:$A$51,0))</f>
        <v>Fashion</v>
      </c>
      <c r="J5437" s="1" t="str">
        <f aca="false">INDEX(Orders!$E$2:$E$8001,MATCH(B5437,Orders!$A$2:$A$8001,0))</f>
        <v>Delivered</v>
      </c>
      <c r="K5437" s="1" t="str">
        <f aca="false">LEFT(INDEX(Orders!$C$2:$C$8001,MATCH(B5437,Orders!$A$2:$A$8001,0)),7)</f>
        <v>2025-10</v>
      </c>
    </row>
    <row r="5438" customFormat="false" ht="15" hidden="false" customHeight="true" outlineLevel="0" collapsed="false">
      <c r="A5438" s="1" t="s">
        <v>15908</v>
      </c>
      <c r="B5438" s="1" t="s">
        <v>5059</v>
      </c>
      <c r="C5438" s="1" t="s">
        <v>2006</v>
      </c>
      <c r="D5438" s="1" t="n">
        <v>1</v>
      </c>
      <c r="E5438" s="16" t="n">
        <v>482.17</v>
      </c>
      <c r="F5438" s="17" t="n">
        <v>0.05</v>
      </c>
      <c r="G5438" s="16" t="n">
        <v>458.06</v>
      </c>
      <c r="I5438" s="1" t="str">
        <f aca="false">INDEX(Products!$C$2:$C$51,MATCH(C5438,Products!$A$2:$A$51,0))</f>
        <v>Books &amp; Stationery</v>
      </c>
      <c r="J5438" s="1" t="str">
        <f aca="false">INDEX(Orders!$E$2:$E$8001,MATCH(B5438,Orders!$A$2:$A$8001,0))</f>
        <v>Delivered</v>
      </c>
      <c r="K5438" s="1" t="str">
        <f aca="false">LEFT(INDEX(Orders!$C$2:$C$8001,MATCH(B5438,Orders!$A$2:$A$8001,0)),7)</f>
        <v>2024-07</v>
      </c>
    </row>
    <row r="5439" customFormat="false" ht="15" hidden="false" customHeight="true" outlineLevel="0" collapsed="false">
      <c r="A5439" s="1" t="s">
        <v>15909</v>
      </c>
      <c r="B5439" s="1" t="s">
        <v>5059</v>
      </c>
      <c r="C5439" s="1" t="s">
        <v>1949</v>
      </c>
      <c r="D5439" s="1" t="n">
        <v>3</v>
      </c>
      <c r="E5439" s="16" t="n">
        <v>4185.64</v>
      </c>
      <c r="F5439" s="17" t="n">
        <v>0.05</v>
      </c>
      <c r="G5439" s="16" t="n">
        <v>11929.07</v>
      </c>
      <c r="I5439" s="1" t="str">
        <f aca="false">INDEX(Products!$C$2:$C$51,MATCH(C5439,Products!$A$2:$A$51,0))</f>
        <v>Fashion</v>
      </c>
      <c r="J5439" s="1" t="str">
        <f aca="false">INDEX(Orders!$E$2:$E$8001,MATCH(B5439,Orders!$A$2:$A$8001,0))</f>
        <v>Delivered</v>
      </c>
      <c r="K5439" s="1" t="str">
        <f aca="false">LEFT(INDEX(Orders!$C$2:$C$8001,MATCH(B5439,Orders!$A$2:$A$8001,0)),7)</f>
        <v>2024-07</v>
      </c>
    </row>
    <row r="5440" customFormat="false" ht="15" hidden="false" customHeight="true" outlineLevel="0" collapsed="false">
      <c r="A5440" s="1" t="s">
        <v>15910</v>
      </c>
      <c r="B5440" s="1" t="s">
        <v>5059</v>
      </c>
      <c r="C5440" s="1" t="s">
        <v>1961</v>
      </c>
      <c r="D5440" s="1" t="n">
        <v>1</v>
      </c>
      <c r="E5440" s="16" t="n">
        <v>3493.68</v>
      </c>
      <c r="F5440" s="17" t="n">
        <v>0</v>
      </c>
      <c r="G5440" s="16" t="n">
        <v>3493.68</v>
      </c>
      <c r="I5440" s="1" t="str">
        <f aca="false">INDEX(Products!$C$2:$C$51,MATCH(C5440,Products!$A$2:$A$51,0))</f>
        <v>Home &amp; Kitchen</v>
      </c>
      <c r="J5440" s="1" t="str">
        <f aca="false">INDEX(Orders!$E$2:$E$8001,MATCH(B5440,Orders!$A$2:$A$8001,0))</f>
        <v>Delivered</v>
      </c>
      <c r="K5440" s="1" t="str">
        <f aca="false">LEFT(INDEX(Orders!$C$2:$C$8001,MATCH(B5440,Orders!$A$2:$A$8001,0)),7)</f>
        <v>2024-07</v>
      </c>
    </row>
    <row r="5441" customFormat="false" ht="15" hidden="false" customHeight="true" outlineLevel="0" collapsed="false">
      <c r="A5441" s="1" t="s">
        <v>15911</v>
      </c>
      <c r="B5441" s="1" t="s">
        <v>5059</v>
      </c>
      <c r="C5441" s="1" t="s">
        <v>1976</v>
      </c>
      <c r="D5441" s="1" t="n">
        <v>1</v>
      </c>
      <c r="E5441" s="16" t="n">
        <v>1603.35</v>
      </c>
      <c r="F5441" s="17" t="n">
        <v>0.05</v>
      </c>
      <c r="G5441" s="16" t="n">
        <v>1523.18</v>
      </c>
      <c r="I5441" s="1" t="str">
        <f aca="false">INDEX(Products!$C$2:$C$51,MATCH(C5441,Products!$A$2:$A$51,0))</f>
        <v>Beauty &amp; Personal Care</v>
      </c>
      <c r="J5441" s="1" t="str">
        <f aca="false">INDEX(Orders!$E$2:$E$8001,MATCH(B5441,Orders!$A$2:$A$8001,0))</f>
        <v>Delivered</v>
      </c>
      <c r="K5441" s="1" t="str">
        <f aca="false">LEFT(INDEX(Orders!$C$2:$C$8001,MATCH(B5441,Orders!$A$2:$A$8001,0)),7)</f>
        <v>2024-07</v>
      </c>
    </row>
    <row r="5442" customFormat="false" ht="15" hidden="false" customHeight="true" outlineLevel="0" collapsed="false">
      <c r="A5442" s="1" t="s">
        <v>15912</v>
      </c>
      <c r="B5442" s="1" t="s">
        <v>5061</v>
      </c>
      <c r="C5442" s="1" t="s">
        <v>2007</v>
      </c>
      <c r="D5442" s="1" t="n">
        <v>1</v>
      </c>
      <c r="E5442" s="16" t="n">
        <v>750.27</v>
      </c>
      <c r="F5442" s="17" t="n">
        <v>0.2</v>
      </c>
      <c r="G5442" s="16" t="n">
        <v>600.22</v>
      </c>
      <c r="I5442" s="1" t="str">
        <f aca="false">INDEX(Products!$C$2:$C$51,MATCH(C5442,Products!$A$2:$A$51,0))</f>
        <v>Books &amp; Stationery</v>
      </c>
      <c r="J5442" s="1" t="str">
        <f aca="false">INDEX(Orders!$E$2:$E$8001,MATCH(B5442,Orders!$A$2:$A$8001,0))</f>
        <v>Delivered</v>
      </c>
      <c r="K5442" s="1" t="str">
        <f aca="false">LEFT(INDEX(Orders!$C$2:$C$8001,MATCH(B5442,Orders!$A$2:$A$8001,0)),7)</f>
        <v>2025-03</v>
      </c>
    </row>
    <row r="5443" customFormat="false" ht="15" hidden="false" customHeight="true" outlineLevel="0" collapsed="false">
      <c r="A5443" s="1" t="s">
        <v>15913</v>
      </c>
      <c r="B5443" s="1" t="s">
        <v>5062</v>
      </c>
      <c r="C5443" s="1" t="s">
        <v>1990</v>
      </c>
      <c r="D5443" s="1" t="n">
        <v>2</v>
      </c>
      <c r="E5443" s="16" t="n">
        <v>5311.32</v>
      </c>
      <c r="F5443" s="17" t="n">
        <v>0</v>
      </c>
      <c r="G5443" s="16" t="n">
        <v>10622.64</v>
      </c>
      <c r="I5443" s="1" t="str">
        <f aca="false">INDEX(Products!$C$2:$C$51,MATCH(C5443,Products!$A$2:$A$51,0))</f>
        <v>Sports &amp; Fitness</v>
      </c>
      <c r="J5443" s="1" t="str">
        <f aca="false">INDEX(Orders!$E$2:$E$8001,MATCH(B5443,Orders!$A$2:$A$8001,0))</f>
        <v>Delivered</v>
      </c>
      <c r="K5443" s="1" t="str">
        <f aca="false">LEFT(INDEX(Orders!$C$2:$C$8001,MATCH(B5443,Orders!$A$2:$A$8001,0)),7)</f>
        <v>2024-12</v>
      </c>
    </row>
    <row r="5444" customFormat="false" ht="15" hidden="false" customHeight="true" outlineLevel="0" collapsed="false">
      <c r="A5444" s="1" t="s">
        <v>15914</v>
      </c>
      <c r="B5444" s="1" t="s">
        <v>5062</v>
      </c>
      <c r="C5444" s="1" t="s">
        <v>1941</v>
      </c>
      <c r="D5444" s="1" t="n">
        <v>1</v>
      </c>
      <c r="E5444" s="16" t="n">
        <v>2757.65</v>
      </c>
      <c r="F5444" s="17" t="n">
        <v>0.15</v>
      </c>
      <c r="G5444" s="16" t="n">
        <v>2344</v>
      </c>
      <c r="I5444" s="1" t="str">
        <f aca="false">INDEX(Products!$C$2:$C$51,MATCH(C5444,Products!$A$2:$A$51,0))</f>
        <v>Fashion</v>
      </c>
      <c r="J5444" s="1" t="str">
        <f aca="false">INDEX(Orders!$E$2:$E$8001,MATCH(B5444,Orders!$A$2:$A$8001,0))</f>
        <v>Delivered</v>
      </c>
      <c r="K5444" s="1" t="str">
        <f aca="false">LEFT(INDEX(Orders!$C$2:$C$8001,MATCH(B5444,Orders!$A$2:$A$8001,0)),7)</f>
        <v>2024-12</v>
      </c>
    </row>
    <row r="5445" customFormat="false" ht="15" hidden="false" customHeight="true" outlineLevel="0" collapsed="false">
      <c r="A5445" s="1" t="s">
        <v>15915</v>
      </c>
      <c r="B5445" s="1" t="s">
        <v>5063</v>
      </c>
      <c r="C5445" s="1" t="s">
        <v>1940</v>
      </c>
      <c r="D5445" s="1" t="n">
        <v>1</v>
      </c>
      <c r="E5445" s="16" t="n">
        <v>2374.52</v>
      </c>
      <c r="F5445" s="17" t="n">
        <v>0</v>
      </c>
      <c r="G5445" s="16" t="n">
        <v>2374.52</v>
      </c>
      <c r="I5445" s="1" t="str">
        <f aca="false">INDEX(Products!$C$2:$C$51,MATCH(C5445,Products!$A$2:$A$51,0))</f>
        <v>Fashion</v>
      </c>
      <c r="J5445" s="1" t="str">
        <f aca="false">INDEX(Orders!$E$2:$E$8001,MATCH(B5445,Orders!$A$2:$A$8001,0))</f>
        <v>Delivered</v>
      </c>
      <c r="K5445" s="1" t="str">
        <f aca="false">LEFT(INDEX(Orders!$C$2:$C$8001,MATCH(B5445,Orders!$A$2:$A$8001,0)),7)</f>
        <v>2025-11</v>
      </c>
    </row>
    <row r="5446" customFormat="false" ht="15" hidden="false" customHeight="true" outlineLevel="0" collapsed="false">
      <c r="A5446" s="1" t="s">
        <v>15916</v>
      </c>
      <c r="B5446" s="1" t="s">
        <v>5064</v>
      </c>
      <c r="C5446" s="1" t="s">
        <v>1931</v>
      </c>
      <c r="D5446" s="1" t="n">
        <v>1</v>
      </c>
      <c r="E5446" s="16" t="n">
        <v>1111.28</v>
      </c>
      <c r="F5446" s="17" t="n">
        <v>0</v>
      </c>
      <c r="G5446" s="16" t="n">
        <v>1111.28</v>
      </c>
      <c r="I5446" s="1" t="str">
        <f aca="false">INDEX(Products!$C$2:$C$51,MATCH(C5446,Products!$A$2:$A$51,0))</f>
        <v>Electronics</v>
      </c>
      <c r="J5446" s="1" t="str">
        <f aca="false">INDEX(Orders!$E$2:$E$8001,MATCH(B5446,Orders!$A$2:$A$8001,0))</f>
        <v>Delivered</v>
      </c>
      <c r="K5446" s="1" t="str">
        <f aca="false">LEFT(INDEX(Orders!$C$2:$C$8001,MATCH(B5446,Orders!$A$2:$A$8001,0)),7)</f>
        <v>2025-03</v>
      </c>
    </row>
    <row r="5447" customFormat="false" ht="15" hidden="false" customHeight="true" outlineLevel="0" collapsed="false">
      <c r="A5447" s="1" t="s">
        <v>15917</v>
      </c>
      <c r="B5447" s="1" t="s">
        <v>5065</v>
      </c>
      <c r="C5447" s="1" t="s">
        <v>1990</v>
      </c>
      <c r="D5447" s="1" t="n">
        <v>1</v>
      </c>
      <c r="E5447" s="16" t="n">
        <v>5311.32</v>
      </c>
      <c r="F5447" s="17" t="n">
        <v>0.05</v>
      </c>
      <c r="G5447" s="16" t="n">
        <v>5045.75</v>
      </c>
      <c r="I5447" s="1" t="str">
        <f aca="false">INDEX(Products!$C$2:$C$51,MATCH(C5447,Products!$A$2:$A$51,0))</f>
        <v>Sports &amp; Fitness</v>
      </c>
      <c r="J5447" s="1" t="str">
        <f aca="false">INDEX(Orders!$E$2:$E$8001,MATCH(B5447,Orders!$A$2:$A$8001,0))</f>
        <v>Delivered</v>
      </c>
      <c r="K5447" s="1" t="str">
        <f aca="false">LEFT(INDEX(Orders!$C$2:$C$8001,MATCH(B5447,Orders!$A$2:$A$8001,0)),7)</f>
        <v>2025-11</v>
      </c>
    </row>
    <row r="5448" customFormat="false" ht="15" hidden="false" customHeight="true" outlineLevel="0" collapsed="false">
      <c r="A5448" s="1" t="s">
        <v>15918</v>
      </c>
      <c r="B5448" s="1" t="s">
        <v>5065</v>
      </c>
      <c r="C5448" s="1" t="s">
        <v>1995</v>
      </c>
      <c r="D5448" s="1" t="n">
        <v>1</v>
      </c>
      <c r="E5448" s="16" t="n">
        <v>2914.27</v>
      </c>
      <c r="F5448" s="17" t="n">
        <v>0.15</v>
      </c>
      <c r="G5448" s="16" t="n">
        <v>2477.13</v>
      </c>
      <c r="I5448" s="1" t="str">
        <f aca="false">INDEX(Products!$C$2:$C$51,MATCH(C5448,Products!$A$2:$A$51,0))</f>
        <v>Sports &amp; Fitness</v>
      </c>
      <c r="J5448" s="1" t="str">
        <f aca="false">INDEX(Orders!$E$2:$E$8001,MATCH(B5448,Orders!$A$2:$A$8001,0))</f>
        <v>Delivered</v>
      </c>
      <c r="K5448" s="1" t="str">
        <f aca="false">LEFT(INDEX(Orders!$C$2:$C$8001,MATCH(B5448,Orders!$A$2:$A$8001,0)),7)</f>
        <v>2025-11</v>
      </c>
    </row>
    <row r="5449" customFormat="false" ht="15" hidden="false" customHeight="true" outlineLevel="0" collapsed="false">
      <c r="A5449" s="1" t="s">
        <v>15919</v>
      </c>
      <c r="B5449" s="1" t="s">
        <v>5065</v>
      </c>
      <c r="C5449" s="1" t="s">
        <v>1931</v>
      </c>
      <c r="D5449" s="1" t="n">
        <v>1</v>
      </c>
      <c r="E5449" s="16" t="n">
        <v>1111.28</v>
      </c>
      <c r="F5449" s="17" t="n">
        <v>0.1</v>
      </c>
      <c r="G5449" s="16" t="n">
        <v>1000.15</v>
      </c>
      <c r="I5449" s="1" t="str">
        <f aca="false">INDEX(Products!$C$2:$C$51,MATCH(C5449,Products!$A$2:$A$51,0))</f>
        <v>Electronics</v>
      </c>
      <c r="J5449" s="1" t="str">
        <f aca="false">INDEX(Orders!$E$2:$E$8001,MATCH(B5449,Orders!$A$2:$A$8001,0))</f>
        <v>Delivered</v>
      </c>
      <c r="K5449" s="1" t="str">
        <f aca="false">LEFT(INDEX(Orders!$C$2:$C$8001,MATCH(B5449,Orders!$A$2:$A$8001,0)),7)</f>
        <v>2025-11</v>
      </c>
    </row>
    <row r="5450" customFormat="false" ht="15" hidden="false" customHeight="true" outlineLevel="0" collapsed="false">
      <c r="A5450" s="1" t="s">
        <v>15920</v>
      </c>
      <c r="B5450" s="1" t="s">
        <v>5065</v>
      </c>
      <c r="C5450" s="1" t="s">
        <v>1976</v>
      </c>
      <c r="D5450" s="1" t="n">
        <v>1</v>
      </c>
      <c r="E5450" s="16" t="n">
        <v>1603.35</v>
      </c>
      <c r="F5450" s="17" t="n">
        <v>0.05</v>
      </c>
      <c r="G5450" s="16" t="n">
        <v>1523.18</v>
      </c>
      <c r="I5450" s="1" t="str">
        <f aca="false">INDEX(Products!$C$2:$C$51,MATCH(C5450,Products!$A$2:$A$51,0))</f>
        <v>Beauty &amp; Personal Care</v>
      </c>
      <c r="J5450" s="1" t="str">
        <f aca="false">INDEX(Orders!$E$2:$E$8001,MATCH(B5450,Orders!$A$2:$A$8001,0))</f>
        <v>Delivered</v>
      </c>
      <c r="K5450" s="1" t="str">
        <f aca="false">LEFT(INDEX(Orders!$C$2:$C$8001,MATCH(B5450,Orders!$A$2:$A$8001,0)),7)</f>
        <v>2025-11</v>
      </c>
    </row>
    <row r="5451" customFormat="false" ht="15" hidden="false" customHeight="true" outlineLevel="0" collapsed="false">
      <c r="A5451" s="1" t="s">
        <v>15921</v>
      </c>
      <c r="B5451" s="1" t="s">
        <v>5065</v>
      </c>
      <c r="C5451" s="1" t="s">
        <v>1953</v>
      </c>
      <c r="D5451" s="1" t="n">
        <v>1</v>
      </c>
      <c r="E5451" s="16" t="n">
        <v>4914.12</v>
      </c>
      <c r="F5451" s="17" t="n">
        <v>0.05</v>
      </c>
      <c r="G5451" s="16" t="n">
        <v>4668.41</v>
      </c>
      <c r="I5451" s="1" t="str">
        <f aca="false">INDEX(Products!$C$2:$C$51,MATCH(C5451,Products!$A$2:$A$51,0))</f>
        <v>Fashion</v>
      </c>
      <c r="J5451" s="1" t="str">
        <f aca="false">INDEX(Orders!$E$2:$E$8001,MATCH(B5451,Orders!$A$2:$A$8001,0))</f>
        <v>Delivered</v>
      </c>
      <c r="K5451" s="1" t="str">
        <f aca="false">LEFT(INDEX(Orders!$C$2:$C$8001,MATCH(B5451,Orders!$A$2:$A$8001,0)),7)</f>
        <v>2025-11</v>
      </c>
    </row>
    <row r="5452" customFormat="false" ht="15" hidden="false" customHeight="true" outlineLevel="0" collapsed="false">
      <c r="A5452" s="1" t="s">
        <v>15922</v>
      </c>
      <c r="B5452" s="1" t="s">
        <v>5066</v>
      </c>
      <c r="C5452" s="1" t="s">
        <v>2006</v>
      </c>
      <c r="D5452" s="1" t="n">
        <v>1</v>
      </c>
      <c r="E5452" s="16" t="n">
        <v>482.17</v>
      </c>
      <c r="F5452" s="17" t="n">
        <v>0.1</v>
      </c>
      <c r="G5452" s="16" t="n">
        <v>433.95</v>
      </c>
      <c r="I5452" s="1" t="str">
        <f aca="false">INDEX(Products!$C$2:$C$51,MATCH(C5452,Products!$A$2:$A$51,0))</f>
        <v>Books &amp; Stationery</v>
      </c>
      <c r="J5452" s="1" t="str">
        <f aca="false">INDEX(Orders!$E$2:$E$8001,MATCH(B5452,Orders!$A$2:$A$8001,0))</f>
        <v>Delivered</v>
      </c>
      <c r="K5452" s="1" t="str">
        <f aca="false">LEFT(INDEX(Orders!$C$2:$C$8001,MATCH(B5452,Orders!$A$2:$A$8001,0)),7)</f>
        <v>2025-12</v>
      </c>
    </row>
    <row r="5453" customFormat="false" ht="15" hidden="false" customHeight="true" outlineLevel="0" collapsed="false">
      <c r="A5453" s="1" t="s">
        <v>15923</v>
      </c>
      <c r="B5453" s="1" t="s">
        <v>5067</v>
      </c>
      <c r="C5453" s="1" t="s">
        <v>1938</v>
      </c>
      <c r="D5453" s="1" t="n">
        <v>1</v>
      </c>
      <c r="E5453" s="16" t="n">
        <v>1572.6</v>
      </c>
      <c r="F5453" s="17" t="n">
        <v>0.1</v>
      </c>
      <c r="G5453" s="16" t="n">
        <v>1415.34</v>
      </c>
      <c r="I5453" s="1" t="str">
        <f aca="false">INDEX(Products!$C$2:$C$51,MATCH(C5453,Products!$A$2:$A$51,0))</f>
        <v>Fashion</v>
      </c>
      <c r="J5453" s="1" t="str">
        <f aca="false">INDEX(Orders!$E$2:$E$8001,MATCH(B5453,Orders!$A$2:$A$8001,0))</f>
        <v>Delivered</v>
      </c>
      <c r="K5453" s="1" t="str">
        <f aca="false">LEFT(INDEX(Orders!$C$2:$C$8001,MATCH(B5453,Orders!$A$2:$A$8001,0)),7)</f>
        <v>2024-05</v>
      </c>
    </row>
    <row r="5454" customFormat="false" ht="15" hidden="false" customHeight="true" outlineLevel="0" collapsed="false">
      <c r="A5454" s="1" t="s">
        <v>15924</v>
      </c>
      <c r="B5454" s="1" t="s">
        <v>5068</v>
      </c>
      <c r="C5454" s="1" t="s">
        <v>1990</v>
      </c>
      <c r="D5454" s="1" t="n">
        <v>1</v>
      </c>
      <c r="E5454" s="16" t="n">
        <v>5311.32</v>
      </c>
      <c r="F5454" s="17" t="n">
        <v>0</v>
      </c>
      <c r="G5454" s="16" t="n">
        <v>5311.32</v>
      </c>
      <c r="I5454" s="1" t="str">
        <f aca="false">INDEX(Products!$C$2:$C$51,MATCH(C5454,Products!$A$2:$A$51,0))</f>
        <v>Sports &amp; Fitness</v>
      </c>
      <c r="J5454" s="1" t="str">
        <f aca="false">INDEX(Orders!$E$2:$E$8001,MATCH(B5454,Orders!$A$2:$A$8001,0))</f>
        <v>Delivered</v>
      </c>
      <c r="K5454" s="1" t="str">
        <f aca="false">LEFT(INDEX(Orders!$C$2:$C$8001,MATCH(B5454,Orders!$A$2:$A$8001,0)),7)</f>
        <v>2024-12</v>
      </c>
    </row>
    <row r="5455" customFormat="false" ht="15" hidden="false" customHeight="true" outlineLevel="0" collapsed="false">
      <c r="A5455" s="1" t="s">
        <v>15925</v>
      </c>
      <c r="B5455" s="1" t="s">
        <v>5068</v>
      </c>
      <c r="C5455" s="1" t="s">
        <v>1940</v>
      </c>
      <c r="D5455" s="1" t="n">
        <v>2</v>
      </c>
      <c r="E5455" s="16" t="n">
        <v>2374.52</v>
      </c>
      <c r="F5455" s="17" t="n">
        <v>0</v>
      </c>
      <c r="G5455" s="16" t="n">
        <v>4749.04</v>
      </c>
      <c r="I5455" s="1" t="str">
        <f aca="false">INDEX(Products!$C$2:$C$51,MATCH(C5455,Products!$A$2:$A$51,0))</f>
        <v>Fashion</v>
      </c>
      <c r="J5455" s="1" t="str">
        <f aca="false">INDEX(Orders!$E$2:$E$8001,MATCH(B5455,Orders!$A$2:$A$8001,0))</f>
        <v>Delivered</v>
      </c>
      <c r="K5455" s="1" t="str">
        <f aca="false">LEFT(INDEX(Orders!$C$2:$C$8001,MATCH(B5455,Orders!$A$2:$A$8001,0)),7)</f>
        <v>2024-12</v>
      </c>
    </row>
    <row r="5456" customFormat="false" ht="15" hidden="false" customHeight="true" outlineLevel="0" collapsed="false">
      <c r="A5456" s="1" t="s">
        <v>15926</v>
      </c>
      <c r="B5456" s="1" t="s">
        <v>5069</v>
      </c>
      <c r="C5456" s="1" t="s">
        <v>2006</v>
      </c>
      <c r="D5456" s="1" t="n">
        <v>1</v>
      </c>
      <c r="E5456" s="16" t="n">
        <v>482.17</v>
      </c>
      <c r="F5456" s="17" t="n">
        <v>0.2</v>
      </c>
      <c r="G5456" s="16" t="n">
        <v>385.74</v>
      </c>
      <c r="I5456" s="1" t="str">
        <f aca="false">INDEX(Products!$C$2:$C$51,MATCH(C5456,Products!$A$2:$A$51,0))</f>
        <v>Books &amp; Stationery</v>
      </c>
      <c r="J5456" s="1" t="str">
        <f aca="false">INDEX(Orders!$E$2:$E$8001,MATCH(B5456,Orders!$A$2:$A$8001,0))</f>
        <v>Delivered</v>
      </c>
      <c r="K5456" s="1" t="str">
        <f aca="false">LEFT(INDEX(Orders!$C$2:$C$8001,MATCH(B5456,Orders!$A$2:$A$8001,0)),7)</f>
        <v>2024-03</v>
      </c>
    </row>
    <row r="5457" customFormat="false" ht="15" hidden="false" customHeight="true" outlineLevel="0" collapsed="false">
      <c r="A5457" s="1" t="s">
        <v>15927</v>
      </c>
      <c r="B5457" s="1" t="s">
        <v>5069</v>
      </c>
      <c r="C5457" s="1" t="s">
        <v>1949</v>
      </c>
      <c r="D5457" s="1" t="n">
        <v>2</v>
      </c>
      <c r="E5457" s="16" t="n">
        <v>4185.64</v>
      </c>
      <c r="F5457" s="17" t="n">
        <v>0.1</v>
      </c>
      <c r="G5457" s="16" t="n">
        <v>7534.15</v>
      </c>
      <c r="I5457" s="1" t="str">
        <f aca="false">INDEX(Products!$C$2:$C$51,MATCH(C5457,Products!$A$2:$A$51,0))</f>
        <v>Fashion</v>
      </c>
      <c r="J5457" s="1" t="str">
        <f aca="false">INDEX(Orders!$E$2:$E$8001,MATCH(B5457,Orders!$A$2:$A$8001,0))</f>
        <v>Delivered</v>
      </c>
      <c r="K5457" s="1" t="str">
        <f aca="false">LEFT(INDEX(Orders!$C$2:$C$8001,MATCH(B5457,Orders!$A$2:$A$8001,0)),7)</f>
        <v>2024-03</v>
      </c>
    </row>
    <row r="5458" customFormat="false" ht="15" hidden="false" customHeight="true" outlineLevel="0" collapsed="false">
      <c r="A5458" s="1" t="s">
        <v>15928</v>
      </c>
      <c r="B5458" s="1" t="s">
        <v>5070</v>
      </c>
      <c r="C5458" s="1" t="s">
        <v>1930</v>
      </c>
      <c r="D5458" s="1" t="n">
        <v>1</v>
      </c>
      <c r="E5458" s="16" t="n">
        <v>2398.35</v>
      </c>
      <c r="F5458" s="17" t="n">
        <v>0</v>
      </c>
      <c r="G5458" s="16" t="n">
        <v>2398.35</v>
      </c>
      <c r="I5458" s="1" t="str">
        <f aca="false">INDEX(Products!$C$2:$C$51,MATCH(C5458,Products!$A$2:$A$51,0))</f>
        <v>Electronics</v>
      </c>
      <c r="J5458" s="1" t="str">
        <f aca="false">INDEX(Orders!$E$2:$E$8001,MATCH(B5458,Orders!$A$2:$A$8001,0))</f>
        <v>Delivered</v>
      </c>
      <c r="K5458" s="1" t="str">
        <f aca="false">LEFT(INDEX(Orders!$C$2:$C$8001,MATCH(B5458,Orders!$A$2:$A$8001,0)),7)</f>
        <v>2025-09</v>
      </c>
    </row>
    <row r="5459" customFormat="false" ht="15" hidden="false" customHeight="true" outlineLevel="0" collapsed="false">
      <c r="A5459" s="1" t="s">
        <v>15929</v>
      </c>
      <c r="B5459" s="1" t="s">
        <v>5070</v>
      </c>
      <c r="C5459" s="1" t="s">
        <v>1988</v>
      </c>
      <c r="D5459" s="1" t="n">
        <v>1</v>
      </c>
      <c r="E5459" s="16" t="n">
        <v>681.07</v>
      </c>
      <c r="F5459" s="17" t="n">
        <v>0.2</v>
      </c>
      <c r="G5459" s="16" t="n">
        <v>544.86</v>
      </c>
      <c r="I5459" s="1" t="str">
        <f aca="false">INDEX(Products!$C$2:$C$51,MATCH(C5459,Products!$A$2:$A$51,0))</f>
        <v>Sports &amp; Fitness</v>
      </c>
      <c r="J5459" s="1" t="str">
        <f aca="false">INDEX(Orders!$E$2:$E$8001,MATCH(B5459,Orders!$A$2:$A$8001,0))</f>
        <v>Delivered</v>
      </c>
      <c r="K5459" s="1" t="str">
        <f aca="false">LEFT(INDEX(Orders!$C$2:$C$8001,MATCH(B5459,Orders!$A$2:$A$8001,0)),7)</f>
        <v>2025-09</v>
      </c>
    </row>
    <row r="5460" customFormat="false" ht="15" hidden="false" customHeight="true" outlineLevel="0" collapsed="false">
      <c r="A5460" s="1" t="s">
        <v>15930</v>
      </c>
      <c r="B5460" s="1" t="s">
        <v>5070</v>
      </c>
      <c r="C5460" s="1" t="s">
        <v>1997</v>
      </c>
      <c r="D5460" s="1" t="n">
        <v>1</v>
      </c>
      <c r="E5460" s="16" t="n">
        <v>311.15</v>
      </c>
      <c r="F5460" s="17" t="n">
        <v>0.05</v>
      </c>
      <c r="G5460" s="16" t="n">
        <v>295.59</v>
      </c>
      <c r="I5460" s="1" t="str">
        <f aca="false">INDEX(Products!$C$2:$C$51,MATCH(C5460,Products!$A$2:$A$51,0))</f>
        <v>Sports &amp; Fitness</v>
      </c>
      <c r="J5460" s="1" t="str">
        <f aca="false">INDEX(Orders!$E$2:$E$8001,MATCH(B5460,Orders!$A$2:$A$8001,0))</f>
        <v>Delivered</v>
      </c>
      <c r="K5460" s="1" t="str">
        <f aca="false">LEFT(INDEX(Orders!$C$2:$C$8001,MATCH(B5460,Orders!$A$2:$A$8001,0)),7)</f>
        <v>2025-09</v>
      </c>
    </row>
    <row r="5461" customFormat="false" ht="15" hidden="false" customHeight="true" outlineLevel="0" collapsed="false">
      <c r="A5461" s="1" t="s">
        <v>15931</v>
      </c>
      <c r="B5461" s="1" t="s">
        <v>5070</v>
      </c>
      <c r="C5461" s="1" t="s">
        <v>2007</v>
      </c>
      <c r="D5461" s="1" t="n">
        <v>1</v>
      </c>
      <c r="E5461" s="16" t="n">
        <v>750.27</v>
      </c>
      <c r="F5461" s="17" t="n">
        <v>0.15</v>
      </c>
      <c r="G5461" s="16" t="n">
        <v>637.73</v>
      </c>
      <c r="I5461" s="1" t="str">
        <f aca="false">INDEX(Products!$C$2:$C$51,MATCH(C5461,Products!$A$2:$A$51,0))</f>
        <v>Books &amp; Stationery</v>
      </c>
      <c r="J5461" s="1" t="str">
        <f aca="false">INDEX(Orders!$E$2:$E$8001,MATCH(B5461,Orders!$A$2:$A$8001,0))</f>
        <v>Delivered</v>
      </c>
      <c r="K5461" s="1" t="str">
        <f aca="false">LEFT(INDEX(Orders!$C$2:$C$8001,MATCH(B5461,Orders!$A$2:$A$8001,0)),7)</f>
        <v>2025-09</v>
      </c>
    </row>
    <row r="5462" customFormat="false" ht="15" hidden="false" customHeight="true" outlineLevel="0" collapsed="false">
      <c r="A5462" s="1" t="s">
        <v>15932</v>
      </c>
      <c r="B5462" s="1" t="s">
        <v>5070</v>
      </c>
      <c r="C5462" s="1" t="s">
        <v>1961</v>
      </c>
      <c r="D5462" s="1" t="n">
        <v>1</v>
      </c>
      <c r="E5462" s="16" t="n">
        <v>3493.68</v>
      </c>
      <c r="F5462" s="17" t="n">
        <v>0.15</v>
      </c>
      <c r="G5462" s="16" t="n">
        <v>2969.63</v>
      </c>
      <c r="I5462" s="1" t="str">
        <f aca="false">INDEX(Products!$C$2:$C$51,MATCH(C5462,Products!$A$2:$A$51,0))</f>
        <v>Home &amp; Kitchen</v>
      </c>
      <c r="J5462" s="1" t="str">
        <f aca="false">INDEX(Orders!$E$2:$E$8001,MATCH(B5462,Orders!$A$2:$A$8001,0))</f>
        <v>Delivered</v>
      </c>
      <c r="K5462" s="1" t="str">
        <f aca="false">LEFT(INDEX(Orders!$C$2:$C$8001,MATCH(B5462,Orders!$A$2:$A$8001,0)),7)</f>
        <v>2025-09</v>
      </c>
    </row>
    <row r="5463" customFormat="false" ht="15" hidden="false" customHeight="true" outlineLevel="0" collapsed="false">
      <c r="A5463" s="1" t="s">
        <v>15933</v>
      </c>
      <c r="B5463" s="1" t="s">
        <v>5071</v>
      </c>
      <c r="C5463" s="1" t="s">
        <v>1997</v>
      </c>
      <c r="D5463" s="1" t="n">
        <v>1</v>
      </c>
      <c r="E5463" s="16" t="n">
        <v>311.15</v>
      </c>
      <c r="F5463" s="17" t="n">
        <v>0</v>
      </c>
      <c r="G5463" s="16" t="n">
        <v>311.15</v>
      </c>
      <c r="I5463" s="1" t="str">
        <f aca="false">INDEX(Products!$C$2:$C$51,MATCH(C5463,Products!$A$2:$A$51,0))</f>
        <v>Sports &amp; Fitness</v>
      </c>
      <c r="J5463" s="1" t="str">
        <f aca="false">INDEX(Orders!$E$2:$E$8001,MATCH(B5463,Orders!$A$2:$A$8001,0))</f>
        <v>Delivered</v>
      </c>
      <c r="K5463" s="1" t="str">
        <f aca="false">LEFT(INDEX(Orders!$C$2:$C$8001,MATCH(B5463,Orders!$A$2:$A$8001,0)),7)</f>
        <v>2024-03</v>
      </c>
    </row>
    <row r="5464" customFormat="false" ht="15" hidden="false" customHeight="true" outlineLevel="0" collapsed="false">
      <c r="A5464" s="1" t="s">
        <v>15934</v>
      </c>
      <c r="B5464" s="1" t="s">
        <v>5071</v>
      </c>
      <c r="C5464" s="1" t="s">
        <v>1990</v>
      </c>
      <c r="D5464" s="1" t="n">
        <v>1</v>
      </c>
      <c r="E5464" s="16" t="n">
        <v>5311.32</v>
      </c>
      <c r="F5464" s="17" t="n">
        <v>0.15</v>
      </c>
      <c r="G5464" s="16" t="n">
        <v>4514.62</v>
      </c>
      <c r="I5464" s="1" t="str">
        <f aca="false">INDEX(Products!$C$2:$C$51,MATCH(C5464,Products!$A$2:$A$51,0))</f>
        <v>Sports &amp; Fitness</v>
      </c>
      <c r="J5464" s="1" t="str">
        <f aca="false">INDEX(Orders!$E$2:$E$8001,MATCH(B5464,Orders!$A$2:$A$8001,0))</f>
        <v>Delivered</v>
      </c>
      <c r="K5464" s="1" t="str">
        <f aca="false">LEFT(INDEX(Orders!$C$2:$C$8001,MATCH(B5464,Orders!$A$2:$A$8001,0)),7)</f>
        <v>2024-03</v>
      </c>
    </row>
    <row r="5465" customFormat="false" ht="15" hidden="false" customHeight="true" outlineLevel="0" collapsed="false">
      <c r="A5465" s="1" t="s">
        <v>15935</v>
      </c>
      <c r="B5465" s="1" t="s">
        <v>5072</v>
      </c>
      <c r="C5465" s="1" t="s">
        <v>2007</v>
      </c>
      <c r="D5465" s="1" t="n">
        <v>1</v>
      </c>
      <c r="E5465" s="16" t="n">
        <v>750.27</v>
      </c>
      <c r="F5465" s="17" t="n">
        <v>0.1</v>
      </c>
      <c r="G5465" s="16" t="n">
        <v>675.24</v>
      </c>
      <c r="I5465" s="1" t="str">
        <f aca="false">INDEX(Products!$C$2:$C$51,MATCH(C5465,Products!$A$2:$A$51,0))</f>
        <v>Books &amp; Stationery</v>
      </c>
      <c r="J5465" s="1" t="str">
        <f aca="false">INDEX(Orders!$E$2:$E$8001,MATCH(B5465,Orders!$A$2:$A$8001,0))</f>
        <v>Delivered</v>
      </c>
      <c r="K5465" s="1" t="str">
        <f aca="false">LEFT(INDEX(Orders!$C$2:$C$8001,MATCH(B5465,Orders!$A$2:$A$8001,0)),7)</f>
        <v>2024-08</v>
      </c>
    </row>
    <row r="5466" customFormat="false" ht="15" hidden="false" customHeight="true" outlineLevel="0" collapsed="false">
      <c r="A5466" s="1" t="s">
        <v>15936</v>
      </c>
      <c r="B5466" s="1" t="s">
        <v>5072</v>
      </c>
      <c r="C5466" s="1" t="s">
        <v>1990</v>
      </c>
      <c r="D5466" s="1" t="n">
        <v>1</v>
      </c>
      <c r="E5466" s="16" t="n">
        <v>5311.32</v>
      </c>
      <c r="F5466" s="17" t="n">
        <v>0.15</v>
      </c>
      <c r="G5466" s="16" t="n">
        <v>4514.62</v>
      </c>
      <c r="I5466" s="1" t="str">
        <f aca="false">INDEX(Products!$C$2:$C$51,MATCH(C5466,Products!$A$2:$A$51,0))</f>
        <v>Sports &amp; Fitness</v>
      </c>
      <c r="J5466" s="1" t="str">
        <f aca="false">INDEX(Orders!$E$2:$E$8001,MATCH(B5466,Orders!$A$2:$A$8001,0))</f>
        <v>Delivered</v>
      </c>
      <c r="K5466" s="1" t="str">
        <f aca="false">LEFT(INDEX(Orders!$C$2:$C$8001,MATCH(B5466,Orders!$A$2:$A$8001,0)),7)</f>
        <v>2024-08</v>
      </c>
    </row>
    <row r="5467" customFormat="false" ht="15" hidden="false" customHeight="true" outlineLevel="0" collapsed="false">
      <c r="A5467" s="1" t="s">
        <v>15937</v>
      </c>
      <c r="B5467" s="1" t="s">
        <v>5073</v>
      </c>
      <c r="C5467" s="1" t="s">
        <v>1975</v>
      </c>
      <c r="D5467" s="1" t="n">
        <v>1</v>
      </c>
      <c r="E5467" s="16" t="n">
        <v>862.99</v>
      </c>
      <c r="F5467" s="17" t="n">
        <v>0</v>
      </c>
      <c r="G5467" s="16" t="n">
        <v>862.99</v>
      </c>
      <c r="I5467" s="1" t="str">
        <f aca="false">INDEX(Products!$C$2:$C$51,MATCH(C5467,Products!$A$2:$A$51,0))</f>
        <v>Beauty &amp; Personal Care</v>
      </c>
      <c r="J5467" s="1" t="str">
        <f aca="false">INDEX(Orders!$E$2:$E$8001,MATCH(B5467,Orders!$A$2:$A$8001,0))</f>
        <v>Delivered</v>
      </c>
      <c r="K5467" s="1" t="str">
        <f aca="false">LEFT(INDEX(Orders!$C$2:$C$8001,MATCH(B5467,Orders!$A$2:$A$8001,0)),7)</f>
        <v>2024-09</v>
      </c>
    </row>
    <row r="5468" customFormat="false" ht="15" hidden="false" customHeight="true" outlineLevel="0" collapsed="false">
      <c r="A5468" s="1" t="s">
        <v>15938</v>
      </c>
      <c r="B5468" s="1" t="s">
        <v>5073</v>
      </c>
      <c r="C5468" s="1" t="s">
        <v>1940</v>
      </c>
      <c r="D5468" s="1" t="n">
        <v>3</v>
      </c>
      <c r="E5468" s="16" t="n">
        <v>2374.52</v>
      </c>
      <c r="F5468" s="17" t="n">
        <v>0.05</v>
      </c>
      <c r="G5468" s="16" t="n">
        <v>6767.38</v>
      </c>
      <c r="I5468" s="1" t="str">
        <f aca="false">INDEX(Products!$C$2:$C$51,MATCH(C5468,Products!$A$2:$A$51,0))</f>
        <v>Fashion</v>
      </c>
      <c r="J5468" s="1" t="str">
        <f aca="false">INDEX(Orders!$E$2:$E$8001,MATCH(B5468,Orders!$A$2:$A$8001,0))</f>
        <v>Delivered</v>
      </c>
      <c r="K5468" s="1" t="str">
        <f aca="false">LEFT(INDEX(Orders!$C$2:$C$8001,MATCH(B5468,Orders!$A$2:$A$8001,0)),7)</f>
        <v>2024-09</v>
      </c>
    </row>
    <row r="5469" customFormat="false" ht="15" hidden="false" customHeight="true" outlineLevel="0" collapsed="false">
      <c r="A5469" s="1" t="s">
        <v>15939</v>
      </c>
      <c r="B5469" s="1" t="s">
        <v>5073</v>
      </c>
      <c r="C5469" s="1" t="s">
        <v>2006</v>
      </c>
      <c r="D5469" s="1" t="n">
        <v>3</v>
      </c>
      <c r="E5469" s="16" t="n">
        <v>482.17</v>
      </c>
      <c r="F5469" s="17" t="n">
        <v>0.1</v>
      </c>
      <c r="G5469" s="16" t="n">
        <v>1301.86</v>
      </c>
      <c r="I5469" s="1" t="str">
        <f aca="false">INDEX(Products!$C$2:$C$51,MATCH(C5469,Products!$A$2:$A$51,0))</f>
        <v>Books &amp; Stationery</v>
      </c>
      <c r="J5469" s="1" t="str">
        <f aca="false">INDEX(Orders!$E$2:$E$8001,MATCH(B5469,Orders!$A$2:$A$8001,0))</f>
        <v>Delivered</v>
      </c>
      <c r="K5469" s="1" t="str">
        <f aca="false">LEFT(INDEX(Orders!$C$2:$C$8001,MATCH(B5469,Orders!$A$2:$A$8001,0)),7)</f>
        <v>2024-09</v>
      </c>
    </row>
    <row r="5470" customFormat="false" ht="15" hidden="false" customHeight="true" outlineLevel="0" collapsed="false">
      <c r="A5470" s="1" t="s">
        <v>15940</v>
      </c>
      <c r="B5470" s="1" t="s">
        <v>5073</v>
      </c>
      <c r="C5470" s="1" t="s">
        <v>1930</v>
      </c>
      <c r="D5470" s="1" t="n">
        <v>3</v>
      </c>
      <c r="E5470" s="16" t="n">
        <v>2398.35</v>
      </c>
      <c r="F5470" s="17" t="n">
        <v>0.1</v>
      </c>
      <c r="G5470" s="16" t="n">
        <v>6475.54</v>
      </c>
      <c r="I5470" s="1" t="str">
        <f aca="false">INDEX(Products!$C$2:$C$51,MATCH(C5470,Products!$A$2:$A$51,0))</f>
        <v>Electronics</v>
      </c>
      <c r="J5470" s="1" t="str">
        <f aca="false">INDEX(Orders!$E$2:$E$8001,MATCH(B5470,Orders!$A$2:$A$8001,0))</f>
        <v>Delivered</v>
      </c>
      <c r="K5470" s="1" t="str">
        <f aca="false">LEFT(INDEX(Orders!$C$2:$C$8001,MATCH(B5470,Orders!$A$2:$A$8001,0)),7)</f>
        <v>2024-09</v>
      </c>
    </row>
    <row r="5471" customFormat="false" ht="15" hidden="false" customHeight="true" outlineLevel="0" collapsed="false">
      <c r="A5471" s="1" t="s">
        <v>15941</v>
      </c>
      <c r="B5471" s="1" t="s">
        <v>5073</v>
      </c>
      <c r="C5471" s="1" t="s">
        <v>1997</v>
      </c>
      <c r="D5471" s="1" t="n">
        <v>1</v>
      </c>
      <c r="E5471" s="16" t="n">
        <v>311.15</v>
      </c>
      <c r="F5471" s="17" t="n">
        <v>0.05</v>
      </c>
      <c r="G5471" s="16" t="n">
        <v>295.59</v>
      </c>
      <c r="I5471" s="1" t="str">
        <f aca="false">INDEX(Products!$C$2:$C$51,MATCH(C5471,Products!$A$2:$A$51,0))</f>
        <v>Sports &amp; Fitness</v>
      </c>
      <c r="J5471" s="1" t="str">
        <f aca="false">INDEX(Orders!$E$2:$E$8001,MATCH(B5471,Orders!$A$2:$A$8001,0))</f>
        <v>Delivered</v>
      </c>
      <c r="K5471" s="1" t="str">
        <f aca="false">LEFT(INDEX(Orders!$C$2:$C$8001,MATCH(B5471,Orders!$A$2:$A$8001,0)),7)</f>
        <v>2024-09</v>
      </c>
    </row>
    <row r="5472" customFormat="false" ht="15" hidden="false" customHeight="true" outlineLevel="0" collapsed="false">
      <c r="A5472" s="1" t="s">
        <v>15942</v>
      </c>
      <c r="B5472" s="1" t="s">
        <v>5074</v>
      </c>
      <c r="C5472" s="1" t="s">
        <v>1940</v>
      </c>
      <c r="D5472" s="1" t="n">
        <v>1</v>
      </c>
      <c r="E5472" s="16" t="n">
        <v>2374.52</v>
      </c>
      <c r="F5472" s="17" t="n">
        <v>0</v>
      </c>
      <c r="G5472" s="16" t="n">
        <v>2374.52</v>
      </c>
      <c r="I5472" s="1" t="str">
        <f aca="false">INDEX(Products!$C$2:$C$51,MATCH(C5472,Products!$A$2:$A$51,0))</f>
        <v>Fashion</v>
      </c>
      <c r="J5472" s="1" t="str">
        <f aca="false">INDEX(Orders!$E$2:$E$8001,MATCH(B5472,Orders!$A$2:$A$8001,0))</f>
        <v>Returned</v>
      </c>
      <c r="K5472" s="1" t="str">
        <f aca="false">LEFT(INDEX(Orders!$C$2:$C$8001,MATCH(B5472,Orders!$A$2:$A$8001,0)),7)</f>
        <v>2025-08</v>
      </c>
    </row>
    <row r="5473" customFormat="false" ht="15" hidden="false" customHeight="true" outlineLevel="0" collapsed="false">
      <c r="A5473" s="1" t="s">
        <v>15943</v>
      </c>
      <c r="B5473" s="1" t="s">
        <v>5075</v>
      </c>
      <c r="C5473" s="1" t="s">
        <v>1920</v>
      </c>
      <c r="D5473" s="1" t="n">
        <v>2</v>
      </c>
      <c r="E5473" s="16" t="n">
        <v>4273.58</v>
      </c>
      <c r="F5473" s="17" t="n">
        <v>0.15</v>
      </c>
      <c r="G5473" s="16" t="n">
        <v>7265.09</v>
      </c>
      <c r="I5473" s="1" t="str">
        <f aca="false">INDEX(Products!$C$2:$C$51,MATCH(C5473,Products!$A$2:$A$51,0))</f>
        <v>Electronics</v>
      </c>
      <c r="J5473" s="1" t="str">
        <f aca="false">INDEX(Orders!$E$2:$E$8001,MATCH(B5473,Orders!$A$2:$A$8001,0))</f>
        <v>Delivered</v>
      </c>
      <c r="K5473" s="1" t="str">
        <f aca="false">LEFT(INDEX(Orders!$C$2:$C$8001,MATCH(B5473,Orders!$A$2:$A$8001,0)),7)</f>
        <v>2025-06</v>
      </c>
    </row>
    <row r="5474" customFormat="false" ht="15" hidden="false" customHeight="true" outlineLevel="0" collapsed="false">
      <c r="A5474" s="1" t="s">
        <v>15944</v>
      </c>
      <c r="B5474" s="1" t="s">
        <v>5076</v>
      </c>
      <c r="C5474" s="1" t="s">
        <v>1922</v>
      </c>
      <c r="D5474" s="1" t="n">
        <v>2</v>
      </c>
      <c r="E5474" s="16" t="n">
        <v>3142.61</v>
      </c>
      <c r="F5474" s="17" t="n">
        <v>0</v>
      </c>
      <c r="G5474" s="16" t="n">
        <v>6285.22</v>
      </c>
      <c r="I5474" s="1" t="str">
        <f aca="false">INDEX(Products!$C$2:$C$51,MATCH(C5474,Products!$A$2:$A$51,0))</f>
        <v>Electronics</v>
      </c>
      <c r="J5474" s="1" t="str">
        <f aca="false">INDEX(Orders!$E$2:$E$8001,MATCH(B5474,Orders!$A$2:$A$8001,0))</f>
        <v>Delivered</v>
      </c>
      <c r="K5474" s="1" t="str">
        <f aca="false">LEFT(INDEX(Orders!$C$2:$C$8001,MATCH(B5474,Orders!$A$2:$A$8001,0)),7)</f>
        <v>2025-08</v>
      </c>
    </row>
    <row r="5475" customFormat="false" ht="15" hidden="false" customHeight="true" outlineLevel="0" collapsed="false">
      <c r="A5475" s="1" t="s">
        <v>15945</v>
      </c>
      <c r="B5475" s="1" t="s">
        <v>5076</v>
      </c>
      <c r="C5475" s="1" t="s">
        <v>1986</v>
      </c>
      <c r="D5475" s="1" t="n">
        <v>1</v>
      </c>
      <c r="E5475" s="16" t="n">
        <v>2871.85</v>
      </c>
      <c r="F5475" s="17" t="n">
        <v>0.1</v>
      </c>
      <c r="G5475" s="16" t="n">
        <v>2584.66</v>
      </c>
      <c r="I5475" s="1" t="str">
        <f aca="false">INDEX(Products!$C$2:$C$51,MATCH(C5475,Products!$A$2:$A$51,0))</f>
        <v>Beauty &amp; Personal Care</v>
      </c>
      <c r="J5475" s="1" t="str">
        <f aca="false">INDEX(Orders!$E$2:$E$8001,MATCH(B5475,Orders!$A$2:$A$8001,0))</f>
        <v>Delivered</v>
      </c>
      <c r="K5475" s="1" t="str">
        <f aca="false">LEFT(INDEX(Orders!$C$2:$C$8001,MATCH(B5475,Orders!$A$2:$A$8001,0)),7)</f>
        <v>2025-08</v>
      </c>
    </row>
    <row r="5476" customFormat="false" ht="15" hidden="false" customHeight="true" outlineLevel="0" collapsed="false">
      <c r="A5476" s="1" t="s">
        <v>15946</v>
      </c>
      <c r="B5476" s="1" t="s">
        <v>5076</v>
      </c>
      <c r="C5476" s="1" t="s">
        <v>2006</v>
      </c>
      <c r="D5476" s="1" t="n">
        <v>1</v>
      </c>
      <c r="E5476" s="16" t="n">
        <v>482.17</v>
      </c>
      <c r="F5476" s="17" t="n">
        <v>0.05</v>
      </c>
      <c r="G5476" s="16" t="n">
        <v>458.06</v>
      </c>
      <c r="I5476" s="1" t="str">
        <f aca="false">INDEX(Products!$C$2:$C$51,MATCH(C5476,Products!$A$2:$A$51,0))</f>
        <v>Books &amp; Stationery</v>
      </c>
      <c r="J5476" s="1" t="str">
        <f aca="false">INDEX(Orders!$E$2:$E$8001,MATCH(B5476,Orders!$A$2:$A$8001,0))</f>
        <v>Delivered</v>
      </c>
      <c r="K5476" s="1" t="str">
        <f aca="false">LEFT(INDEX(Orders!$C$2:$C$8001,MATCH(B5476,Orders!$A$2:$A$8001,0)),7)</f>
        <v>2025-08</v>
      </c>
    </row>
    <row r="5477" customFormat="false" ht="15" hidden="false" customHeight="true" outlineLevel="0" collapsed="false">
      <c r="A5477" s="1" t="s">
        <v>15947</v>
      </c>
      <c r="B5477" s="1" t="s">
        <v>5076</v>
      </c>
      <c r="C5477" s="1" t="s">
        <v>1924</v>
      </c>
      <c r="D5477" s="1" t="n">
        <v>1</v>
      </c>
      <c r="E5477" s="16" t="n">
        <v>1971</v>
      </c>
      <c r="F5477" s="17" t="n">
        <v>0.05</v>
      </c>
      <c r="G5477" s="16" t="n">
        <v>1872.45</v>
      </c>
      <c r="I5477" s="1" t="str">
        <f aca="false">INDEX(Products!$C$2:$C$51,MATCH(C5477,Products!$A$2:$A$51,0))</f>
        <v>Electronics</v>
      </c>
      <c r="J5477" s="1" t="str">
        <f aca="false">INDEX(Orders!$E$2:$E$8001,MATCH(B5477,Orders!$A$2:$A$8001,0))</f>
        <v>Delivered</v>
      </c>
      <c r="K5477" s="1" t="str">
        <f aca="false">LEFT(INDEX(Orders!$C$2:$C$8001,MATCH(B5477,Orders!$A$2:$A$8001,0)),7)</f>
        <v>2025-08</v>
      </c>
    </row>
    <row r="5478" customFormat="false" ht="15" hidden="false" customHeight="true" outlineLevel="0" collapsed="false">
      <c r="A5478" s="1" t="s">
        <v>15948</v>
      </c>
      <c r="B5478" s="1" t="s">
        <v>5076</v>
      </c>
      <c r="C5478" s="1" t="s">
        <v>2007</v>
      </c>
      <c r="D5478" s="1" t="n">
        <v>1</v>
      </c>
      <c r="E5478" s="16" t="n">
        <v>750.27</v>
      </c>
      <c r="F5478" s="17" t="n">
        <v>0</v>
      </c>
      <c r="G5478" s="16" t="n">
        <v>750.27</v>
      </c>
      <c r="I5478" s="1" t="str">
        <f aca="false">INDEX(Products!$C$2:$C$51,MATCH(C5478,Products!$A$2:$A$51,0))</f>
        <v>Books &amp; Stationery</v>
      </c>
      <c r="J5478" s="1" t="str">
        <f aca="false">INDEX(Orders!$E$2:$E$8001,MATCH(B5478,Orders!$A$2:$A$8001,0))</f>
        <v>Delivered</v>
      </c>
      <c r="K5478" s="1" t="str">
        <f aca="false">LEFT(INDEX(Orders!$C$2:$C$8001,MATCH(B5478,Orders!$A$2:$A$8001,0)),7)</f>
        <v>2025-08</v>
      </c>
    </row>
    <row r="5479" customFormat="false" ht="15" hidden="false" customHeight="true" outlineLevel="0" collapsed="false">
      <c r="A5479" s="1" t="s">
        <v>15949</v>
      </c>
      <c r="B5479" s="1" t="s">
        <v>5077</v>
      </c>
      <c r="C5479" s="1" t="s">
        <v>1997</v>
      </c>
      <c r="D5479" s="1" t="n">
        <v>1</v>
      </c>
      <c r="E5479" s="16" t="n">
        <v>311.15</v>
      </c>
      <c r="F5479" s="17" t="n">
        <v>0.1</v>
      </c>
      <c r="G5479" s="16" t="n">
        <v>280.03</v>
      </c>
      <c r="I5479" s="1" t="str">
        <f aca="false">INDEX(Products!$C$2:$C$51,MATCH(C5479,Products!$A$2:$A$51,0))</f>
        <v>Sports &amp; Fitness</v>
      </c>
      <c r="J5479" s="1" t="str">
        <f aca="false">INDEX(Orders!$E$2:$E$8001,MATCH(B5479,Orders!$A$2:$A$8001,0))</f>
        <v>Delivered</v>
      </c>
      <c r="K5479" s="1" t="str">
        <f aca="false">LEFT(INDEX(Orders!$C$2:$C$8001,MATCH(B5479,Orders!$A$2:$A$8001,0)),7)</f>
        <v>2024-11</v>
      </c>
    </row>
    <row r="5480" customFormat="false" ht="15" hidden="false" customHeight="true" outlineLevel="0" collapsed="false">
      <c r="A5480" s="1" t="s">
        <v>15950</v>
      </c>
      <c r="B5480" s="1" t="s">
        <v>5078</v>
      </c>
      <c r="C5480" s="1" t="s">
        <v>1979</v>
      </c>
      <c r="D5480" s="1" t="n">
        <v>2</v>
      </c>
      <c r="E5480" s="16" t="n">
        <v>623</v>
      </c>
      <c r="F5480" s="17" t="n">
        <v>0.2</v>
      </c>
      <c r="G5480" s="16" t="n">
        <v>996.8</v>
      </c>
      <c r="I5480" s="1" t="str">
        <f aca="false">INDEX(Products!$C$2:$C$51,MATCH(C5480,Products!$A$2:$A$51,0))</f>
        <v>Beauty &amp; Personal Care</v>
      </c>
      <c r="J5480" s="1" t="str">
        <f aca="false">INDEX(Orders!$E$2:$E$8001,MATCH(B5480,Orders!$A$2:$A$8001,0))</f>
        <v>Delivered</v>
      </c>
      <c r="K5480" s="1" t="str">
        <f aca="false">LEFT(INDEX(Orders!$C$2:$C$8001,MATCH(B5480,Orders!$A$2:$A$8001,0)),7)</f>
        <v>2024-05</v>
      </c>
    </row>
    <row r="5481" customFormat="false" ht="15" hidden="false" customHeight="true" outlineLevel="0" collapsed="false">
      <c r="A5481" s="1" t="s">
        <v>15951</v>
      </c>
      <c r="B5481" s="1" t="s">
        <v>5079</v>
      </c>
      <c r="C5481" s="1" t="s">
        <v>1953</v>
      </c>
      <c r="D5481" s="1" t="n">
        <v>2</v>
      </c>
      <c r="E5481" s="16" t="n">
        <v>4914.12</v>
      </c>
      <c r="F5481" s="17" t="n">
        <v>0</v>
      </c>
      <c r="G5481" s="16" t="n">
        <v>9828.24</v>
      </c>
      <c r="I5481" s="1" t="str">
        <f aca="false">INDEX(Products!$C$2:$C$51,MATCH(C5481,Products!$A$2:$A$51,0))</f>
        <v>Fashion</v>
      </c>
      <c r="J5481" s="1" t="str">
        <f aca="false">INDEX(Orders!$E$2:$E$8001,MATCH(B5481,Orders!$A$2:$A$8001,0))</f>
        <v>Delivered</v>
      </c>
      <c r="K5481" s="1" t="str">
        <f aca="false">LEFT(INDEX(Orders!$C$2:$C$8001,MATCH(B5481,Orders!$A$2:$A$8001,0)),7)</f>
        <v>2025-07</v>
      </c>
    </row>
    <row r="5482" customFormat="false" ht="15" hidden="false" customHeight="true" outlineLevel="0" collapsed="false">
      <c r="A5482" s="1" t="s">
        <v>15952</v>
      </c>
      <c r="B5482" s="1" t="s">
        <v>5079</v>
      </c>
      <c r="C5482" s="1" t="s">
        <v>1941</v>
      </c>
      <c r="D5482" s="1" t="n">
        <v>1</v>
      </c>
      <c r="E5482" s="16" t="n">
        <v>2757.65</v>
      </c>
      <c r="F5482" s="17" t="n">
        <v>0.05</v>
      </c>
      <c r="G5482" s="16" t="n">
        <v>2619.77</v>
      </c>
      <c r="I5482" s="1" t="str">
        <f aca="false">INDEX(Products!$C$2:$C$51,MATCH(C5482,Products!$A$2:$A$51,0))</f>
        <v>Fashion</v>
      </c>
      <c r="J5482" s="1" t="str">
        <f aca="false">INDEX(Orders!$E$2:$E$8001,MATCH(B5482,Orders!$A$2:$A$8001,0))</f>
        <v>Delivered</v>
      </c>
      <c r="K5482" s="1" t="str">
        <f aca="false">LEFT(INDEX(Orders!$C$2:$C$8001,MATCH(B5482,Orders!$A$2:$A$8001,0)),7)</f>
        <v>2025-07</v>
      </c>
    </row>
    <row r="5483" customFormat="false" ht="15" hidden="false" customHeight="true" outlineLevel="0" collapsed="false">
      <c r="A5483" s="1" t="s">
        <v>15953</v>
      </c>
      <c r="B5483" s="1" t="s">
        <v>5080</v>
      </c>
      <c r="C5483" s="1" t="s">
        <v>1990</v>
      </c>
      <c r="D5483" s="1" t="n">
        <v>2</v>
      </c>
      <c r="E5483" s="16" t="n">
        <v>5311.32</v>
      </c>
      <c r="F5483" s="17" t="n">
        <v>0</v>
      </c>
      <c r="G5483" s="16" t="n">
        <v>10622.64</v>
      </c>
      <c r="I5483" s="1" t="str">
        <f aca="false">INDEX(Products!$C$2:$C$51,MATCH(C5483,Products!$A$2:$A$51,0))</f>
        <v>Sports &amp; Fitness</v>
      </c>
      <c r="J5483" s="1" t="str">
        <f aca="false">INDEX(Orders!$E$2:$E$8001,MATCH(B5483,Orders!$A$2:$A$8001,0))</f>
        <v>Delivered</v>
      </c>
      <c r="K5483" s="1" t="str">
        <f aca="false">LEFT(INDEX(Orders!$C$2:$C$8001,MATCH(B5483,Orders!$A$2:$A$8001,0)),7)</f>
        <v>2025-05</v>
      </c>
    </row>
    <row r="5484" customFormat="false" ht="15" hidden="false" customHeight="true" outlineLevel="0" collapsed="false">
      <c r="A5484" s="1" t="s">
        <v>15954</v>
      </c>
      <c r="B5484" s="1" t="s">
        <v>5080</v>
      </c>
      <c r="C5484" s="1" t="s">
        <v>2006</v>
      </c>
      <c r="D5484" s="1" t="n">
        <v>2</v>
      </c>
      <c r="E5484" s="16" t="n">
        <v>482.17</v>
      </c>
      <c r="F5484" s="17" t="n">
        <v>0</v>
      </c>
      <c r="G5484" s="16" t="n">
        <v>964.34</v>
      </c>
      <c r="I5484" s="1" t="str">
        <f aca="false">INDEX(Products!$C$2:$C$51,MATCH(C5484,Products!$A$2:$A$51,0))</f>
        <v>Books &amp; Stationery</v>
      </c>
      <c r="J5484" s="1" t="str">
        <f aca="false">INDEX(Orders!$E$2:$E$8001,MATCH(B5484,Orders!$A$2:$A$8001,0))</f>
        <v>Delivered</v>
      </c>
      <c r="K5484" s="1" t="str">
        <f aca="false">LEFT(INDEX(Orders!$C$2:$C$8001,MATCH(B5484,Orders!$A$2:$A$8001,0)),7)</f>
        <v>2025-05</v>
      </c>
    </row>
    <row r="5485" customFormat="false" ht="15" hidden="false" customHeight="true" outlineLevel="0" collapsed="false">
      <c r="A5485" s="1" t="s">
        <v>15955</v>
      </c>
      <c r="B5485" s="1" t="s">
        <v>5080</v>
      </c>
      <c r="C5485" s="1" t="s">
        <v>1995</v>
      </c>
      <c r="D5485" s="1" t="n">
        <v>1</v>
      </c>
      <c r="E5485" s="16" t="n">
        <v>2914.27</v>
      </c>
      <c r="F5485" s="17" t="n">
        <v>0.15</v>
      </c>
      <c r="G5485" s="16" t="n">
        <v>2477.13</v>
      </c>
      <c r="I5485" s="1" t="str">
        <f aca="false">INDEX(Products!$C$2:$C$51,MATCH(C5485,Products!$A$2:$A$51,0))</f>
        <v>Sports &amp; Fitness</v>
      </c>
      <c r="J5485" s="1" t="str">
        <f aca="false">INDEX(Orders!$E$2:$E$8001,MATCH(B5485,Orders!$A$2:$A$8001,0))</f>
        <v>Delivered</v>
      </c>
      <c r="K5485" s="1" t="str">
        <f aca="false">LEFT(INDEX(Orders!$C$2:$C$8001,MATCH(B5485,Orders!$A$2:$A$8001,0)),7)</f>
        <v>2025-05</v>
      </c>
    </row>
    <row r="5486" customFormat="false" ht="15" hidden="false" customHeight="true" outlineLevel="0" collapsed="false">
      <c r="A5486" s="1" t="s">
        <v>15956</v>
      </c>
      <c r="B5486" s="1" t="s">
        <v>5080</v>
      </c>
      <c r="C5486" s="1" t="s">
        <v>1975</v>
      </c>
      <c r="D5486" s="1" t="n">
        <v>1</v>
      </c>
      <c r="E5486" s="16" t="n">
        <v>862.99</v>
      </c>
      <c r="F5486" s="17" t="n">
        <v>0</v>
      </c>
      <c r="G5486" s="16" t="n">
        <v>862.99</v>
      </c>
      <c r="I5486" s="1" t="str">
        <f aca="false">INDEX(Products!$C$2:$C$51,MATCH(C5486,Products!$A$2:$A$51,0))</f>
        <v>Beauty &amp; Personal Care</v>
      </c>
      <c r="J5486" s="1" t="str">
        <f aca="false">INDEX(Orders!$E$2:$E$8001,MATCH(B5486,Orders!$A$2:$A$8001,0))</f>
        <v>Delivered</v>
      </c>
      <c r="K5486" s="1" t="str">
        <f aca="false">LEFT(INDEX(Orders!$C$2:$C$8001,MATCH(B5486,Orders!$A$2:$A$8001,0)),7)</f>
        <v>2025-05</v>
      </c>
    </row>
    <row r="5487" customFormat="false" ht="15" hidden="false" customHeight="true" outlineLevel="0" collapsed="false">
      <c r="A5487" s="1" t="s">
        <v>15957</v>
      </c>
      <c r="B5487" s="1" t="s">
        <v>5081</v>
      </c>
      <c r="C5487" s="1" t="s">
        <v>1953</v>
      </c>
      <c r="D5487" s="1" t="n">
        <v>1</v>
      </c>
      <c r="E5487" s="16" t="n">
        <v>4914.12</v>
      </c>
      <c r="F5487" s="17" t="n">
        <v>0.1</v>
      </c>
      <c r="G5487" s="16" t="n">
        <v>4422.71</v>
      </c>
      <c r="I5487" s="1" t="str">
        <f aca="false">INDEX(Products!$C$2:$C$51,MATCH(C5487,Products!$A$2:$A$51,0))</f>
        <v>Fashion</v>
      </c>
      <c r="J5487" s="1" t="str">
        <f aca="false">INDEX(Orders!$E$2:$E$8001,MATCH(B5487,Orders!$A$2:$A$8001,0))</f>
        <v>Delivered</v>
      </c>
      <c r="K5487" s="1" t="str">
        <f aca="false">LEFT(INDEX(Orders!$C$2:$C$8001,MATCH(B5487,Orders!$A$2:$A$8001,0)),7)</f>
        <v>2025-08</v>
      </c>
    </row>
    <row r="5488" customFormat="false" ht="15" hidden="false" customHeight="true" outlineLevel="0" collapsed="false">
      <c r="A5488" s="1" t="s">
        <v>15958</v>
      </c>
      <c r="B5488" s="1" t="s">
        <v>5081</v>
      </c>
      <c r="C5488" s="1" t="s">
        <v>1957</v>
      </c>
      <c r="D5488" s="1" t="n">
        <v>2</v>
      </c>
      <c r="E5488" s="16" t="n">
        <v>1469.28</v>
      </c>
      <c r="F5488" s="17" t="n">
        <v>0.1</v>
      </c>
      <c r="G5488" s="16" t="n">
        <v>2644.7</v>
      </c>
      <c r="I5488" s="1" t="str">
        <f aca="false">INDEX(Products!$C$2:$C$51,MATCH(C5488,Products!$A$2:$A$51,0))</f>
        <v>Home &amp; Kitchen</v>
      </c>
      <c r="J5488" s="1" t="str">
        <f aca="false">INDEX(Orders!$E$2:$E$8001,MATCH(B5488,Orders!$A$2:$A$8001,0))</f>
        <v>Delivered</v>
      </c>
      <c r="K5488" s="1" t="str">
        <f aca="false">LEFT(INDEX(Orders!$C$2:$C$8001,MATCH(B5488,Orders!$A$2:$A$8001,0)),7)</f>
        <v>2025-08</v>
      </c>
    </row>
    <row r="5489" customFormat="false" ht="15" hidden="false" customHeight="true" outlineLevel="0" collapsed="false">
      <c r="A5489" s="1" t="s">
        <v>15959</v>
      </c>
      <c r="B5489" s="1" t="s">
        <v>5081</v>
      </c>
      <c r="C5489" s="1" t="s">
        <v>2006</v>
      </c>
      <c r="D5489" s="1" t="n">
        <v>1</v>
      </c>
      <c r="E5489" s="16" t="n">
        <v>482.17</v>
      </c>
      <c r="F5489" s="17" t="n">
        <v>0.2</v>
      </c>
      <c r="G5489" s="16" t="n">
        <v>385.74</v>
      </c>
      <c r="I5489" s="1" t="str">
        <f aca="false">INDEX(Products!$C$2:$C$51,MATCH(C5489,Products!$A$2:$A$51,0))</f>
        <v>Books &amp; Stationery</v>
      </c>
      <c r="J5489" s="1" t="str">
        <f aca="false">INDEX(Orders!$E$2:$E$8001,MATCH(B5489,Orders!$A$2:$A$8001,0))</f>
        <v>Delivered</v>
      </c>
      <c r="K5489" s="1" t="str">
        <f aca="false">LEFT(INDEX(Orders!$C$2:$C$8001,MATCH(B5489,Orders!$A$2:$A$8001,0)),7)</f>
        <v>2025-08</v>
      </c>
    </row>
    <row r="5490" customFormat="false" ht="15" hidden="false" customHeight="true" outlineLevel="0" collapsed="false">
      <c r="A5490" s="1" t="s">
        <v>15960</v>
      </c>
      <c r="B5490" s="1" t="s">
        <v>5081</v>
      </c>
      <c r="C5490" s="1" t="s">
        <v>1976</v>
      </c>
      <c r="D5490" s="1" t="n">
        <v>1</v>
      </c>
      <c r="E5490" s="16" t="n">
        <v>1603.35</v>
      </c>
      <c r="F5490" s="17" t="n">
        <v>0.1</v>
      </c>
      <c r="G5490" s="16" t="n">
        <v>1443.02</v>
      </c>
      <c r="I5490" s="1" t="str">
        <f aca="false">INDEX(Products!$C$2:$C$51,MATCH(C5490,Products!$A$2:$A$51,0))</f>
        <v>Beauty &amp; Personal Care</v>
      </c>
      <c r="J5490" s="1" t="str">
        <f aca="false">INDEX(Orders!$E$2:$E$8001,MATCH(B5490,Orders!$A$2:$A$8001,0))</f>
        <v>Delivered</v>
      </c>
      <c r="K5490" s="1" t="str">
        <f aca="false">LEFT(INDEX(Orders!$C$2:$C$8001,MATCH(B5490,Orders!$A$2:$A$8001,0)),7)</f>
        <v>2025-08</v>
      </c>
    </row>
    <row r="5491" customFormat="false" ht="15" hidden="false" customHeight="true" outlineLevel="0" collapsed="false">
      <c r="A5491" s="1" t="s">
        <v>15961</v>
      </c>
      <c r="B5491" s="1" t="s">
        <v>5082</v>
      </c>
      <c r="C5491" s="1" t="s">
        <v>1975</v>
      </c>
      <c r="D5491" s="1" t="n">
        <v>3</v>
      </c>
      <c r="E5491" s="16" t="n">
        <v>862.99</v>
      </c>
      <c r="F5491" s="17" t="n">
        <v>0.1</v>
      </c>
      <c r="G5491" s="16" t="n">
        <v>2330.07</v>
      </c>
      <c r="I5491" s="1" t="str">
        <f aca="false">INDEX(Products!$C$2:$C$51,MATCH(C5491,Products!$A$2:$A$51,0))</f>
        <v>Beauty &amp; Personal Care</v>
      </c>
      <c r="J5491" s="1" t="str">
        <f aca="false">INDEX(Orders!$E$2:$E$8001,MATCH(B5491,Orders!$A$2:$A$8001,0))</f>
        <v>Delivered</v>
      </c>
      <c r="K5491" s="1" t="str">
        <f aca="false">LEFT(INDEX(Orders!$C$2:$C$8001,MATCH(B5491,Orders!$A$2:$A$8001,0)),7)</f>
        <v>2025-09</v>
      </c>
    </row>
    <row r="5492" customFormat="false" ht="15" hidden="false" customHeight="true" outlineLevel="0" collapsed="false">
      <c r="A5492" s="1" t="s">
        <v>15962</v>
      </c>
      <c r="B5492" s="1" t="s">
        <v>5083</v>
      </c>
      <c r="C5492" s="1" t="s">
        <v>2007</v>
      </c>
      <c r="D5492" s="1" t="n">
        <v>1</v>
      </c>
      <c r="E5492" s="16" t="n">
        <v>750.27</v>
      </c>
      <c r="F5492" s="17" t="n">
        <v>0</v>
      </c>
      <c r="G5492" s="16" t="n">
        <v>750.27</v>
      </c>
      <c r="I5492" s="1" t="str">
        <f aca="false">INDEX(Products!$C$2:$C$51,MATCH(C5492,Products!$A$2:$A$51,0))</f>
        <v>Books &amp; Stationery</v>
      </c>
      <c r="J5492" s="1" t="str">
        <f aca="false">INDEX(Orders!$E$2:$E$8001,MATCH(B5492,Orders!$A$2:$A$8001,0))</f>
        <v>Delivered</v>
      </c>
      <c r="K5492" s="1" t="str">
        <f aca="false">LEFT(INDEX(Orders!$C$2:$C$8001,MATCH(B5492,Orders!$A$2:$A$8001,0)),7)</f>
        <v>2025-12</v>
      </c>
    </row>
    <row r="5493" customFormat="false" ht="15" hidden="false" customHeight="true" outlineLevel="0" collapsed="false">
      <c r="A5493" s="1" t="s">
        <v>15963</v>
      </c>
      <c r="B5493" s="1" t="s">
        <v>5084</v>
      </c>
      <c r="C5493" s="1" t="s">
        <v>1931</v>
      </c>
      <c r="D5493" s="1" t="n">
        <v>2</v>
      </c>
      <c r="E5493" s="16" t="n">
        <v>1111.28</v>
      </c>
      <c r="F5493" s="17" t="n">
        <v>0</v>
      </c>
      <c r="G5493" s="16" t="n">
        <v>2222.56</v>
      </c>
      <c r="I5493" s="1" t="str">
        <f aca="false">INDEX(Products!$C$2:$C$51,MATCH(C5493,Products!$A$2:$A$51,0))</f>
        <v>Electronics</v>
      </c>
      <c r="J5493" s="1" t="str">
        <f aca="false">INDEX(Orders!$E$2:$E$8001,MATCH(B5493,Orders!$A$2:$A$8001,0))</f>
        <v>Delivered</v>
      </c>
      <c r="K5493" s="1" t="str">
        <f aca="false">LEFT(INDEX(Orders!$C$2:$C$8001,MATCH(B5493,Orders!$A$2:$A$8001,0)),7)</f>
        <v>2024-11</v>
      </c>
    </row>
    <row r="5494" customFormat="false" ht="15" hidden="false" customHeight="true" outlineLevel="0" collapsed="false">
      <c r="A5494" s="1" t="s">
        <v>15964</v>
      </c>
      <c r="B5494" s="1" t="s">
        <v>5085</v>
      </c>
      <c r="C5494" s="1" t="s">
        <v>2006</v>
      </c>
      <c r="D5494" s="1" t="n">
        <v>1</v>
      </c>
      <c r="E5494" s="16" t="n">
        <v>482.17</v>
      </c>
      <c r="F5494" s="17" t="n">
        <v>0.1</v>
      </c>
      <c r="G5494" s="16" t="n">
        <v>433.95</v>
      </c>
      <c r="I5494" s="1" t="str">
        <f aca="false">INDEX(Products!$C$2:$C$51,MATCH(C5494,Products!$A$2:$A$51,0))</f>
        <v>Books &amp; Stationery</v>
      </c>
      <c r="J5494" s="1" t="str">
        <f aca="false">INDEX(Orders!$E$2:$E$8001,MATCH(B5494,Orders!$A$2:$A$8001,0))</f>
        <v>Delivered</v>
      </c>
      <c r="K5494" s="1" t="str">
        <f aca="false">LEFT(INDEX(Orders!$C$2:$C$8001,MATCH(B5494,Orders!$A$2:$A$8001,0)),7)</f>
        <v>2025-05</v>
      </c>
    </row>
    <row r="5495" customFormat="false" ht="15" hidden="false" customHeight="true" outlineLevel="0" collapsed="false">
      <c r="A5495" s="1" t="s">
        <v>15965</v>
      </c>
      <c r="B5495" s="1" t="s">
        <v>5085</v>
      </c>
      <c r="C5495" s="1" t="s">
        <v>1990</v>
      </c>
      <c r="D5495" s="1" t="n">
        <v>1</v>
      </c>
      <c r="E5495" s="16" t="n">
        <v>5311.32</v>
      </c>
      <c r="F5495" s="17" t="n">
        <v>0</v>
      </c>
      <c r="G5495" s="16" t="n">
        <v>5311.32</v>
      </c>
      <c r="I5495" s="1" t="str">
        <f aca="false">INDEX(Products!$C$2:$C$51,MATCH(C5495,Products!$A$2:$A$51,0))</f>
        <v>Sports &amp; Fitness</v>
      </c>
      <c r="J5495" s="1" t="str">
        <f aca="false">INDEX(Orders!$E$2:$E$8001,MATCH(B5495,Orders!$A$2:$A$8001,0))</f>
        <v>Delivered</v>
      </c>
      <c r="K5495" s="1" t="str">
        <f aca="false">LEFT(INDEX(Orders!$C$2:$C$8001,MATCH(B5495,Orders!$A$2:$A$8001,0)),7)</f>
        <v>2025-05</v>
      </c>
    </row>
    <row r="5496" customFormat="false" ht="15" hidden="false" customHeight="true" outlineLevel="0" collapsed="false">
      <c r="A5496" s="1" t="s">
        <v>15966</v>
      </c>
      <c r="B5496" s="1" t="s">
        <v>5086</v>
      </c>
      <c r="C5496" s="1" t="s">
        <v>1975</v>
      </c>
      <c r="D5496" s="1" t="n">
        <v>1</v>
      </c>
      <c r="E5496" s="16" t="n">
        <v>862.99</v>
      </c>
      <c r="F5496" s="17" t="n">
        <v>0</v>
      </c>
      <c r="G5496" s="16" t="n">
        <v>862.99</v>
      </c>
      <c r="I5496" s="1" t="str">
        <f aca="false">INDEX(Products!$C$2:$C$51,MATCH(C5496,Products!$A$2:$A$51,0))</f>
        <v>Beauty &amp; Personal Care</v>
      </c>
      <c r="J5496" s="1" t="str">
        <f aca="false">INDEX(Orders!$E$2:$E$8001,MATCH(B5496,Orders!$A$2:$A$8001,0))</f>
        <v>Delivered</v>
      </c>
      <c r="K5496" s="1" t="str">
        <f aca="false">LEFT(INDEX(Orders!$C$2:$C$8001,MATCH(B5496,Orders!$A$2:$A$8001,0)),7)</f>
        <v>2024-09</v>
      </c>
    </row>
    <row r="5497" customFormat="false" ht="15" hidden="false" customHeight="true" outlineLevel="0" collapsed="false">
      <c r="A5497" s="1" t="s">
        <v>15967</v>
      </c>
      <c r="B5497" s="1" t="s">
        <v>5086</v>
      </c>
      <c r="C5497" s="1" t="s">
        <v>2006</v>
      </c>
      <c r="D5497" s="1" t="n">
        <v>1</v>
      </c>
      <c r="E5497" s="16" t="n">
        <v>482.17</v>
      </c>
      <c r="F5497" s="17" t="n">
        <v>0</v>
      </c>
      <c r="G5497" s="16" t="n">
        <v>482.17</v>
      </c>
      <c r="I5497" s="1" t="str">
        <f aca="false">INDEX(Products!$C$2:$C$51,MATCH(C5497,Products!$A$2:$A$51,0))</f>
        <v>Books &amp; Stationery</v>
      </c>
      <c r="J5497" s="1" t="str">
        <f aca="false">INDEX(Orders!$E$2:$E$8001,MATCH(B5497,Orders!$A$2:$A$8001,0))</f>
        <v>Delivered</v>
      </c>
      <c r="K5497" s="1" t="str">
        <f aca="false">LEFT(INDEX(Orders!$C$2:$C$8001,MATCH(B5497,Orders!$A$2:$A$8001,0)),7)</f>
        <v>2024-09</v>
      </c>
    </row>
    <row r="5498" customFormat="false" ht="15" hidden="false" customHeight="true" outlineLevel="0" collapsed="false">
      <c r="A5498" s="1" t="s">
        <v>15968</v>
      </c>
      <c r="B5498" s="1" t="s">
        <v>5087</v>
      </c>
      <c r="C5498" s="1" t="s">
        <v>2007</v>
      </c>
      <c r="D5498" s="1" t="n">
        <v>1</v>
      </c>
      <c r="E5498" s="16" t="n">
        <v>750.27</v>
      </c>
      <c r="F5498" s="17" t="n">
        <v>0.05</v>
      </c>
      <c r="G5498" s="16" t="n">
        <v>712.76</v>
      </c>
      <c r="I5498" s="1" t="str">
        <f aca="false">INDEX(Products!$C$2:$C$51,MATCH(C5498,Products!$A$2:$A$51,0))</f>
        <v>Books &amp; Stationery</v>
      </c>
      <c r="J5498" s="1" t="str">
        <f aca="false">INDEX(Orders!$E$2:$E$8001,MATCH(B5498,Orders!$A$2:$A$8001,0))</f>
        <v>Delivered</v>
      </c>
      <c r="K5498" s="1" t="str">
        <f aca="false">LEFT(INDEX(Orders!$C$2:$C$8001,MATCH(B5498,Orders!$A$2:$A$8001,0)),7)</f>
        <v>2024-11</v>
      </c>
    </row>
    <row r="5499" customFormat="false" ht="15" hidden="false" customHeight="true" outlineLevel="0" collapsed="false">
      <c r="A5499" s="1" t="s">
        <v>15969</v>
      </c>
      <c r="B5499" s="1" t="s">
        <v>5087</v>
      </c>
      <c r="C5499" s="1" t="s">
        <v>2006</v>
      </c>
      <c r="D5499" s="1" t="n">
        <v>1</v>
      </c>
      <c r="E5499" s="16" t="n">
        <v>482.17</v>
      </c>
      <c r="F5499" s="17" t="n">
        <v>0.2</v>
      </c>
      <c r="G5499" s="16" t="n">
        <v>385.74</v>
      </c>
      <c r="I5499" s="1" t="str">
        <f aca="false">INDEX(Products!$C$2:$C$51,MATCH(C5499,Products!$A$2:$A$51,0))</f>
        <v>Books &amp; Stationery</v>
      </c>
      <c r="J5499" s="1" t="str">
        <f aca="false">INDEX(Orders!$E$2:$E$8001,MATCH(B5499,Orders!$A$2:$A$8001,0))</f>
        <v>Delivered</v>
      </c>
      <c r="K5499" s="1" t="str">
        <f aca="false">LEFT(INDEX(Orders!$C$2:$C$8001,MATCH(B5499,Orders!$A$2:$A$8001,0)),7)</f>
        <v>2024-11</v>
      </c>
    </row>
    <row r="5500" customFormat="false" ht="15" hidden="false" customHeight="true" outlineLevel="0" collapsed="false">
      <c r="A5500" s="1" t="s">
        <v>15970</v>
      </c>
      <c r="B5500" s="1" t="s">
        <v>5087</v>
      </c>
      <c r="C5500" s="1" t="s">
        <v>1976</v>
      </c>
      <c r="D5500" s="1" t="n">
        <v>1</v>
      </c>
      <c r="E5500" s="16" t="n">
        <v>1603.35</v>
      </c>
      <c r="F5500" s="17" t="n">
        <v>0.15</v>
      </c>
      <c r="G5500" s="16" t="n">
        <v>1362.85</v>
      </c>
      <c r="I5500" s="1" t="str">
        <f aca="false">INDEX(Products!$C$2:$C$51,MATCH(C5500,Products!$A$2:$A$51,0))</f>
        <v>Beauty &amp; Personal Care</v>
      </c>
      <c r="J5500" s="1" t="str">
        <f aca="false">INDEX(Orders!$E$2:$E$8001,MATCH(B5500,Orders!$A$2:$A$8001,0))</f>
        <v>Delivered</v>
      </c>
      <c r="K5500" s="1" t="str">
        <f aca="false">LEFT(INDEX(Orders!$C$2:$C$8001,MATCH(B5500,Orders!$A$2:$A$8001,0)),7)</f>
        <v>2024-11</v>
      </c>
    </row>
    <row r="5501" customFormat="false" ht="15" hidden="false" customHeight="true" outlineLevel="0" collapsed="false">
      <c r="A5501" s="1" t="s">
        <v>15971</v>
      </c>
      <c r="B5501" s="1" t="s">
        <v>5087</v>
      </c>
      <c r="C5501" s="1" t="s">
        <v>1990</v>
      </c>
      <c r="D5501" s="1" t="n">
        <v>3</v>
      </c>
      <c r="E5501" s="16" t="n">
        <v>5311.32</v>
      </c>
      <c r="F5501" s="17" t="n">
        <v>0.05</v>
      </c>
      <c r="G5501" s="16" t="n">
        <v>15137.26</v>
      </c>
      <c r="I5501" s="1" t="str">
        <f aca="false">INDEX(Products!$C$2:$C$51,MATCH(C5501,Products!$A$2:$A$51,0))</f>
        <v>Sports &amp; Fitness</v>
      </c>
      <c r="J5501" s="1" t="str">
        <f aca="false">INDEX(Orders!$E$2:$E$8001,MATCH(B5501,Orders!$A$2:$A$8001,0))</f>
        <v>Delivered</v>
      </c>
      <c r="K5501" s="1" t="str">
        <f aca="false">LEFT(INDEX(Orders!$C$2:$C$8001,MATCH(B5501,Orders!$A$2:$A$8001,0)),7)</f>
        <v>2024-11</v>
      </c>
    </row>
    <row r="5502" customFormat="false" ht="15" hidden="false" customHeight="true" outlineLevel="0" collapsed="false">
      <c r="A5502" s="1" t="s">
        <v>15972</v>
      </c>
      <c r="B5502" s="1" t="s">
        <v>5088</v>
      </c>
      <c r="C5502" s="1" t="s">
        <v>1953</v>
      </c>
      <c r="D5502" s="1" t="n">
        <v>1</v>
      </c>
      <c r="E5502" s="16" t="n">
        <v>4914.12</v>
      </c>
      <c r="F5502" s="17" t="n">
        <v>0.05</v>
      </c>
      <c r="G5502" s="16" t="n">
        <v>4668.41</v>
      </c>
      <c r="I5502" s="1" t="str">
        <f aca="false">INDEX(Products!$C$2:$C$51,MATCH(C5502,Products!$A$2:$A$51,0))</f>
        <v>Fashion</v>
      </c>
      <c r="J5502" s="1" t="str">
        <f aca="false">INDEX(Orders!$E$2:$E$8001,MATCH(B5502,Orders!$A$2:$A$8001,0))</f>
        <v>Delivered</v>
      </c>
      <c r="K5502" s="1" t="str">
        <f aca="false">LEFT(INDEX(Orders!$C$2:$C$8001,MATCH(B5502,Orders!$A$2:$A$8001,0)),7)</f>
        <v>2024-10</v>
      </c>
    </row>
    <row r="5503" customFormat="false" ht="15" hidden="false" customHeight="true" outlineLevel="0" collapsed="false">
      <c r="A5503" s="1" t="s">
        <v>15973</v>
      </c>
      <c r="B5503" s="1" t="s">
        <v>5089</v>
      </c>
      <c r="C5503" s="1" t="s">
        <v>2006</v>
      </c>
      <c r="D5503" s="1" t="n">
        <v>1</v>
      </c>
      <c r="E5503" s="16" t="n">
        <v>482.17</v>
      </c>
      <c r="F5503" s="17" t="n">
        <v>0.05</v>
      </c>
      <c r="G5503" s="16" t="n">
        <v>458.06</v>
      </c>
      <c r="I5503" s="1" t="str">
        <f aca="false">INDEX(Products!$C$2:$C$51,MATCH(C5503,Products!$A$2:$A$51,0))</f>
        <v>Books &amp; Stationery</v>
      </c>
      <c r="J5503" s="1" t="str">
        <f aca="false">INDEX(Orders!$E$2:$E$8001,MATCH(B5503,Orders!$A$2:$A$8001,0))</f>
        <v>Delivered</v>
      </c>
      <c r="K5503" s="1" t="str">
        <f aca="false">LEFT(INDEX(Orders!$C$2:$C$8001,MATCH(B5503,Orders!$A$2:$A$8001,0)),7)</f>
        <v>2024-11</v>
      </c>
    </row>
    <row r="5504" customFormat="false" ht="15" hidden="false" customHeight="true" outlineLevel="0" collapsed="false">
      <c r="A5504" s="1" t="s">
        <v>15974</v>
      </c>
      <c r="B5504" s="1" t="s">
        <v>5090</v>
      </c>
      <c r="C5504" s="1" t="s">
        <v>1990</v>
      </c>
      <c r="D5504" s="1" t="n">
        <v>1</v>
      </c>
      <c r="E5504" s="16" t="n">
        <v>5311.32</v>
      </c>
      <c r="F5504" s="17" t="n">
        <v>0</v>
      </c>
      <c r="G5504" s="16" t="n">
        <v>5311.32</v>
      </c>
      <c r="I5504" s="1" t="str">
        <f aca="false">INDEX(Products!$C$2:$C$51,MATCH(C5504,Products!$A$2:$A$51,0))</f>
        <v>Sports &amp; Fitness</v>
      </c>
      <c r="J5504" s="1" t="str">
        <f aca="false">INDEX(Orders!$E$2:$E$8001,MATCH(B5504,Orders!$A$2:$A$8001,0))</f>
        <v>Delivered</v>
      </c>
      <c r="K5504" s="1" t="str">
        <f aca="false">LEFT(INDEX(Orders!$C$2:$C$8001,MATCH(B5504,Orders!$A$2:$A$8001,0)),7)</f>
        <v>2025-02</v>
      </c>
    </row>
    <row r="5505" customFormat="false" ht="15" hidden="false" customHeight="true" outlineLevel="0" collapsed="false">
      <c r="A5505" s="1" t="s">
        <v>15975</v>
      </c>
      <c r="B5505" s="1" t="s">
        <v>5090</v>
      </c>
      <c r="C5505" s="1" t="s">
        <v>1953</v>
      </c>
      <c r="D5505" s="1" t="n">
        <v>2</v>
      </c>
      <c r="E5505" s="16" t="n">
        <v>4914.12</v>
      </c>
      <c r="F5505" s="17" t="n">
        <v>0.1</v>
      </c>
      <c r="G5505" s="16" t="n">
        <v>8845.42</v>
      </c>
      <c r="I5505" s="1" t="str">
        <f aca="false">INDEX(Products!$C$2:$C$51,MATCH(C5505,Products!$A$2:$A$51,0))</f>
        <v>Fashion</v>
      </c>
      <c r="J5505" s="1" t="str">
        <f aca="false">INDEX(Orders!$E$2:$E$8001,MATCH(B5505,Orders!$A$2:$A$8001,0))</f>
        <v>Delivered</v>
      </c>
      <c r="K5505" s="1" t="str">
        <f aca="false">LEFT(INDEX(Orders!$C$2:$C$8001,MATCH(B5505,Orders!$A$2:$A$8001,0)),7)</f>
        <v>2025-02</v>
      </c>
    </row>
    <row r="5506" customFormat="false" ht="15" hidden="false" customHeight="true" outlineLevel="0" collapsed="false">
      <c r="A5506" s="1" t="s">
        <v>15976</v>
      </c>
      <c r="B5506" s="1" t="s">
        <v>5091</v>
      </c>
      <c r="C5506" s="1" t="s">
        <v>1940</v>
      </c>
      <c r="D5506" s="1" t="n">
        <v>2</v>
      </c>
      <c r="E5506" s="16" t="n">
        <v>2374.52</v>
      </c>
      <c r="F5506" s="17" t="n">
        <v>0</v>
      </c>
      <c r="G5506" s="16" t="n">
        <v>4749.04</v>
      </c>
      <c r="I5506" s="1" t="str">
        <f aca="false">INDEX(Products!$C$2:$C$51,MATCH(C5506,Products!$A$2:$A$51,0))</f>
        <v>Fashion</v>
      </c>
      <c r="J5506" s="1" t="str">
        <f aca="false">INDEX(Orders!$E$2:$E$8001,MATCH(B5506,Orders!$A$2:$A$8001,0))</f>
        <v>Delivered</v>
      </c>
      <c r="K5506" s="1" t="str">
        <f aca="false">LEFT(INDEX(Orders!$C$2:$C$8001,MATCH(B5506,Orders!$A$2:$A$8001,0)),7)</f>
        <v>2025-09</v>
      </c>
    </row>
    <row r="5507" customFormat="false" ht="15" hidden="false" customHeight="true" outlineLevel="0" collapsed="false">
      <c r="A5507" s="1" t="s">
        <v>15977</v>
      </c>
      <c r="B5507" s="1" t="s">
        <v>5091</v>
      </c>
      <c r="C5507" s="1" t="s">
        <v>1935</v>
      </c>
      <c r="D5507" s="1" t="n">
        <v>1</v>
      </c>
      <c r="E5507" s="16" t="n">
        <v>14558.72</v>
      </c>
      <c r="F5507" s="17" t="n">
        <v>0.2</v>
      </c>
      <c r="G5507" s="16" t="n">
        <v>11646.98</v>
      </c>
      <c r="I5507" s="1" t="str">
        <f aca="false">INDEX(Products!$C$2:$C$51,MATCH(C5507,Products!$A$2:$A$51,0))</f>
        <v>Electronics</v>
      </c>
      <c r="J5507" s="1" t="str">
        <f aca="false">INDEX(Orders!$E$2:$E$8001,MATCH(B5507,Orders!$A$2:$A$8001,0))</f>
        <v>Delivered</v>
      </c>
      <c r="K5507" s="1" t="str">
        <f aca="false">LEFT(INDEX(Orders!$C$2:$C$8001,MATCH(B5507,Orders!$A$2:$A$8001,0)),7)</f>
        <v>2025-09</v>
      </c>
    </row>
    <row r="5508" customFormat="false" ht="15" hidden="false" customHeight="true" outlineLevel="0" collapsed="false">
      <c r="A5508" s="1" t="s">
        <v>15978</v>
      </c>
      <c r="B5508" s="1" t="s">
        <v>5092</v>
      </c>
      <c r="C5508" s="1" t="s">
        <v>2006</v>
      </c>
      <c r="D5508" s="1" t="n">
        <v>1</v>
      </c>
      <c r="E5508" s="16" t="n">
        <v>482.17</v>
      </c>
      <c r="F5508" s="17" t="n">
        <v>0</v>
      </c>
      <c r="G5508" s="16" t="n">
        <v>482.17</v>
      </c>
      <c r="I5508" s="1" t="str">
        <f aca="false">INDEX(Products!$C$2:$C$51,MATCH(C5508,Products!$A$2:$A$51,0))</f>
        <v>Books &amp; Stationery</v>
      </c>
      <c r="J5508" s="1" t="str">
        <f aca="false">INDEX(Orders!$E$2:$E$8001,MATCH(B5508,Orders!$A$2:$A$8001,0))</f>
        <v>Delivered</v>
      </c>
      <c r="K5508" s="1" t="str">
        <f aca="false">LEFT(INDEX(Orders!$C$2:$C$8001,MATCH(B5508,Orders!$A$2:$A$8001,0)),7)</f>
        <v>2025-01</v>
      </c>
    </row>
    <row r="5509" customFormat="false" ht="15" hidden="false" customHeight="true" outlineLevel="0" collapsed="false">
      <c r="A5509" s="1" t="s">
        <v>15979</v>
      </c>
      <c r="B5509" s="1" t="s">
        <v>5092</v>
      </c>
      <c r="C5509" s="1" t="s">
        <v>1973</v>
      </c>
      <c r="D5509" s="1" t="n">
        <v>1</v>
      </c>
      <c r="E5509" s="16" t="n">
        <v>1158.24</v>
      </c>
      <c r="F5509" s="17" t="n">
        <v>0.1</v>
      </c>
      <c r="G5509" s="16" t="n">
        <v>1042.42</v>
      </c>
      <c r="I5509" s="1" t="str">
        <f aca="false">INDEX(Products!$C$2:$C$51,MATCH(C5509,Products!$A$2:$A$51,0))</f>
        <v>Home &amp; Kitchen</v>
      </c>
      <c r="J5509" s="1" t="str">
        <f aca="false">INDEX(Orders!$E$2:$E$8001,MATCH(B5509,Orders!$A$2:$A$8001,0))</f>
        <v>Delivered</v>
      </c>
      <c r="K5509" s="1" t="str">
        <f aca="false">LEFT(INDEX(Orders!$C$2:$C$8001,MATCH(B5509,Orders!$A$2:$A$8001,0)),7)</f>
        <v>2025-01</v>
      </c>
    </row>
    <row r="5510" customFormat="false" ht="15" hidden="false" customHeight="true" outlineLevel="0" collapsed="false">
      <c r="A5510" s="1" t="s">
        <v>15980</v>
      </c>
      <c r="B5510" s="1" t="s">
        <v>5092</v>
      </c>
      <c r="C5510" s="1" t="s">
        <v>1990</v>
      </c>
      <c r="D5510" s="1" t="n">
        <v>1</v>
      </c>
      <c r="E5510" s="16" t="n">
        <v>5311.32</v>
      </c>
      <c r="F5510" s="17" t="n">
        <v>0.05</v>
      </c>
      <c r="G5510" s="16" t="n">
        <v>5045.75</v>
      </c>
      <c r="I5510" s="1" t="str">
        <f aca="false">INDEX(Products!$C$2:$C$51,MATCH(C5510,Products!$A$2:$A$51,0))</f>
        <v>Sports &amp; Fitness</v>
      </c>
      <c r="J5510" s="1" t="str">
        <f aca="false">INDEX(Orders!$E$2:$E$8001,MATCH(B5510,Orders!$A$2:$A$8001,0))</f>
        <v>Delivered</v>
      </c>
      <c r="K5510" s="1" t="str">
        <f aca="false">LEFT(INDEX(Orders!$C$2:$C$8001,MATCH(B5510,Orders!$A$2:$A$8001,0)),7)</f>
        <v>2025-01</v>
      </c>
    </row>
    <row r="5511" customFormat="false" ht="15" hidden="false" customHeight="true" outlineLevel="0" collapsed="false">
      <c r="A5511" s="1" t="s">
        <v>15981</v>
      </c>
      <c r="B5511" s="1" t="s">
        <v>5092</v>
      </c>
      <c r="C5511" s="1" t="s">
        <v>1957</v>
      </c>
      <c r="D5511" s="1" t="n">
        <v>2</v>
      </c>
      <c r="E5511" s="16" t="n">
        <v>1469.28</v>
      </c>
      <c r="F5511" s="17" t="n">
        <v>0</v>
      </c>
      <c r="G5511" s="16" t="n">
        <v>2938.56</v>
      </c>
      <c r="I5511" s="1" t="str">
        <f aca="false">INDEX(Products!$C$2:$C$51,MATCH(C5511,Products!$A$2:$A$51,0))</f>
        <v>Home &amp; Kitchen</v>
      </c>
      <c r="J5511" s="1" t="str">
        <f aca="false">INDEX(Orders!$E$2:$E$8001,MATCH(B5511,Orders!$A$2:$A$8001,0))</f>
        <v>Delivered</v>
      </c>
      <c r="K5511" s="1" t="str">
        <f aca="false">LEFT(INDEX(Orders!$C$2:$C$8001,MATCH(B5511,Orders!$A$2:$A$8001,0)),7)</f>
        <v>2025-01</v>
      </c>
    </row>
    <row r="5512" customFormat="false" ht="15" hidden="false" customHeight="true" outlineLevel="0" collapsed="false">
      <c r="A5512" s="1" t="s">
        <v>15982</v>
      </c>
      <c r="B5512" s="1" t="s">
        <v>5092</v>
      </c>
      <c r="C5512" s="1" t="s">
        <v>1930</v>
      </c>
      <c r="D5512" s="1" t="n">
        <v>1</v>
      </c>
      <c r="E5512" s="16" t="n">
        <v>2398.35</v>
      </c>
      <c r="F5512" s="17" t="n">
        <v>0</v>
      </c>
      <c r="G5512" s="16" t="n">
        <v>2398.35</v>
      </c>
      <c r="I5512" s="1" t="str">
        <f aca="false">INDEX(Products!$C$2:$C$51,MATCH(C5512,Products!$A$2:$A$51,0))</f>
        <v>Electronics</v>
      </c>
      <c r="J5512" s="1" t="str">
        <f aca="false">INDEX(Orders!$E$2:$E$8001,MATCH(B5512,Orders!$A$2:$A$8001,0))</f>
        <v>Delivered</v>
      </c>
      <c r="K5512" s="1" t="str">
        <f aca="false">LEFT(INDEX(Orders!$C$2:$C$8001,MATCH(B5512,Orders!$A$2:$A$8001,0)),7)</f>
        <v>2025-01</v>
      </c>
    </row>
    <row r="5513" customFormat="false" ht="15" hidden="false" customHeight="true" outlineLevel="0" collapsed="false">
      <c r="A5513" s="1" t="s">
        <v>15983</v>
      </c>
      <c r="B5513" s="1" t="s">
        <v>5093</v>
      </c>
      <c r="C5513" s="1" t="s">
        <v>1926</v>
      </c>
      <c r="D5513" s="1" t="n">
        <v>1</v>
      </c>
      <c r="E5513" s="16" t="n">
        <v>1478.08</v>
      </c>
      <c r="F5513" s="17" t="n">
        <v>0</v>
      </c>
      <c r="G5513" s="16" t="n">
        <v>1478.08</v>
      </c>
      <c r="I5513" s="1" t="str">
        <f aca="false">INDEX(Products!$C$2:$C$51,MATCH(C5513,Products!$A$2:$A$51,0))</f>
        <v>Electronics</v>
      </c>
      <c r="J5513" s="1" t="str">
        <f aca="false">INDEX(Orders!$E$2:$E$8001,MATCH(B5513,Orders!$A$2:$A$8001,0))</f>
        <v>Delivered</v>
      </c>
      <c r="K5513" s="1" t="str">
        <f aca="false">LEFT(INDEX(Orders!$C$2:$C$8001,MATCH(B5513,Orders!$A$2:$A$8001,0)),7)</f>
        <v>2024-10</v>
      </c>
    </row>
    <row r="5514" customFormat="false" ht="15" hidden="false" customHeight="true" outlineLevel="0" collapsed="false">
      <c r="A5514" s="1" t="s">
        <v>15984</v>
      </c>
      <c r="B5514" s="1" t="s">
        <v>5094</v>
      </c>
      <c r="C5514" s="1" t="s">
        <v>1940</v>
      </c>
      <c r="D5514" s="1" t="n">
        <v>1</v>
      </c>
      <c r="E5514" s="16" t="n">
        <v>2374.52</v>
      </c>
      <c r="F5514" s="17" t="n">
        <v>0</v>
      </c>
      <c r="G5514" s="16" t="n">
        <v>2374.52</v>
      </c>
      <c r="I5514" s="1" t="str">
        <f aca="false">INDEX(Products!$C$2:$C$51,MATCH(C5514,Products!$A$2:$A$51,0))</f>
        <v>Fashion</v>
      </c>
      <c r="J5514" s="1" t="str">
        <f aca="false">INDEX(Orders!$E$2:$E$8001,MATCH(B5514,Orders!$A$2:$A$8001,0))</f>
        <v>Delivered</v>
      </c>
      <c r="K5514" s="1" t="str">
        <f aca="false">LEFT(INDEX(Orders!$C$2:$C$8001,MATCH(B5514,Orders!$A$2:$A$8001,0)),7)</f>
        <v>2025-08</v>
      </c>
    </row>
    <row r="5515" customFormat="false" ht="15" hidden="false" customHeight="true" outlineLevel="0" collapsed="false">
      <c r="A5515" s="1" t="s">
        <v>15985</v>
      </c>
      <c r="B5515" s="1" t="s">
        <v>5094</v>
      </c>
      <c r="C5515" s="1" t="s">
        <v>1976</v>
      </c>
      <c r="D5515" s="1" t="n">
        <v>1</v>
      </c>
      <c r="E5515" s="16" t="n">
        <v>1603.35</v>
      </c>
      <c r="F5515" s="17" t="n">
        <v>0</v>
      </c>
      <c r="G5515" s="16" t="n">
        <v>1603.35</v>
      </c>
      <c r="I5515" s="1" t="str">
        <f aca="false">INDEX(Products!$C$2:$C$51,MATCH(C5515,Products!$A$2:$A$51,0))</f>
        <v>Beauty &amp; Personal Care</v>
      </c>
      <c r="J5515" s="1" t="str">
        <f aca="false">INDEX(Orders!$E$2:$E$8001,MATCH(B5515,Orders!$A$2:$A$8001,0))</f>
        <v>Delivered</v>
      </c>
      <c r="K5515" s="1" t="str">
        <f aca="false">LEFT(INDEX(Orders!$C$2:$C$8001,MATCH(B5515,Orders!$A$2:$A$8001,0)),7)</f>
        <v>2025-08</v>
      </c>
    </row>
    <row r="5516" customFormat="false" ht="15" hidden="false" customHeight="true" outlineLevel="0" collapsed="false">
      <c r="A5516" s="1" t="s">
        <v>15986</v>
      </c>
      <c r="B5516" s="1" t="s">
        <v>5095</v>
      </c>
      <c r="C5516" s="1" t="s">
        <v>2007</v>
      </c>
      <c r="D5516" s="1" t="n">
        <v>2</v>
      </c>
      <c r="E5516" s="16" t="n">
        <v>750.27</v>
      </c>
      <c r="F5516" s="17" t="n">
        <v>0</v>
      </c>
      <c r="G5516" s="16" t="n">
        <v>1500.54</v>
      </c>
      <c r="I5516" s="1" t="str">
        <f aca="false">INDEX(Products!$C$2:$C$51,MATCH(C5516,Products!$A$2:$A$51,0))</f>
        <v>Books &amp; Stationery</v>
      </c>
      <c r="J5516" s="1" t="str">
        <f aca="false">INDEX(Orders!$E$2:$E$8001,MATCH(B5516,Orders!$A$2:$A$8001,0))</f>
        <v>Returned</v>
      </c>
      <c r="K5516" s="1" t="str">
        <f aca="false">LEFT(INDEX(Orders!$C$2:$C$8001,MATCH(B5516,Orders!$A$2:$A$8001,0)),7)</f>
        <v>2025-10</v>
      </c>
    </row>
    <row r="5517" customFormat="false" ht="15" hidden="false" customHeight="true" outlineLevel="0" collapsed="false">
      <c r="A5517" s="1" t="s">
        <v>15987</v>
      </c>
      <c r="B5517" s="1" t="s">
        <v>5096</v>
      </c>
      <c r="C5517" s="1" t="s">
        <v>1940</v>
      </c>
      <c r="D5517" s="1" t="n">
        <v>1</v>
      </c>
      <c r="E5517" s="16" t="n">
        <v>2374.52</v>
      </c>
      <c r="F5517" s="17" t="n">
        <v>0.2</v>
      </c>
      <c r="G5517" s="16" t="n">
        <v>1899.62</v>
      </c>
      <c r="I5517" s="1" t="str">
        <f aca="false">INDEX(Products!$C$2:$C$51,MATCH(C5517,Products!$A$2:$A$51,0))</f>
        <v>Fashion</v>
      </c>
      <c r="J5517" s="1" t="str">
        <f aca="false">INDEX(Orders!$E$2:$E$8001,MATCH(B5517,Orders!$A$2:$A$8001,0))</f>
        <v>Delivered</v>
      </c>
      <c r="K5517" s="1" t="str">
        <f aca="false">LEFT(INDEX(Orders!$C$2:$C$8001,MATCH(B5517,Orders!$A$2:$A$8001,0)),7)</f>
        <v>2025-12</v>
      </c>
    </row>
    <row r="5518" customFormat="false" ht="15" hidden="false" customHeight="true" outlineLevel="0" collapsed="false">
      <c r="A5518" s="1" t="s">
        <v>15988</v>
      </c>
      <c r="B5518" s="1" t="s">
        <v>5097</v>
      </c>
      <c r="C5518" s="1" t="s">
        <v>1951</v>
      </c>
      <c r="D5518" s="1" t="n">
        <v>3</v>
      </c>
      <c r="E5518" s="16" t="n">
        <v>957.5</v>
      </c>
      <c r="F5518" s="17" t="n">
        <v>0.05</v>
      </c>
      <c r="G5518" s="16" t="n">
        <v>2728.88</v>
      </c>
      <c r="I5518" s="1" t="str">
        <f aca="false">INDEX(Products!$C$2:$C$51,MATCH(C5518,Products!$A$2:$A$51,0))</f>
        <v>Fashion</v>
      </c>
      <c r="J5518" s="1" t="str">
        <f aca="false">INDEX(Orders!$E$2:$E$8001,MATCH(B5518,Orders!$A$2:$A$8001,0))</f>
        <v>Delivered</v>
      </c>
      <c r="K5518" s="1" t="str">
        <f aca="false">LEFT(INDEX(Orders!$C$2:$C$8001,MATCH(B5518,Orders!$A$2:$A$8001,0)),7)</f>
        <v>2025-12</v>
      </c>
    </row>
    <row r="5519" customFormat="false" ht="15" hidden="false" customHeight="true" outlineLevel="0" collapsed="false">
      <c r="A5519" s="1" t="s">
        <v>15989</v>
      </c>
      <c r="B5519" s="1" t="s">
        <v>5097</v>
      </c>
      <c r="C5519" s="1" t="s">
        <v>1961</v>
      </c>
      <c r="D5519" s="1" t="n">
        <v>2</v>
      </c>
      <c r="E5519" s="16" t="n">
        <v>3493.68</v>
      </c>
      <c r="F5519" s="17" t="n">
        <v>0.05</v>
      </c>
      <c r="G5519" s="16" t="n">
        <v>6637.99</v>
      </c>
      <c r="I5519" s="1" t="str">
        <f aca="false">INDEX(Products!$C$2:$C$51,MATCH(C5519,Products!$A$2:$A$51,0))</f>
        <v>Home &amp; Kitchen</v>
      </c>
      <c r="J5519" s="1" t="str">
        <f aca="false">INDEX(Orders!$E$2:$E$8001,MATCH(B5519,Orders!$A$2:$A$8001,0))</f>
        <v>Delivered</v>
      </c>
      <c r="K5519" s="1" t="str">
        <f aca="false">LEFT(INDEX(Orders!$C$2:$C$8001,MATCH(B5519,Orders!$A$2:$A$8001,0)),7)</f>
        <v>2025-12</v>
      </c>
    </row>
    <row r="5520" customFormat="false" ht="15" hidden="false" customHeight="true" outlineLevel="0" collapsed="false">
      <c r="A5520" s="1" t="s">
        <v>15990</v>
      </c>
      <c r="B5520" s="1" t="s">
        <v>5097</v>
      </c>
      <c r="C5520" s="1" t="s">
        <v>2006</v>
      </c>
      <c r="D5520" s="1" t="n">
        <v>1</v>
      </c>
      <c r="E5520" s="16" t="n">
        <v>482.17</v>
      </c>
      <c r="F5520" s="17" t="n">
        <v>0</v>
      </c>
      <c r="G5520" s="16" t="n">
        <v>482.17</v>
      </c>
      <c r="I5520" s="1" t="str">
        <f aca="false">INDEX(Products!$C$2:$C$51,MATCH(C5520,Products!$A$2:$A$51,0))</f>
        <v>Books &amp; Stationery</v>
      </c>
      <c r="J5520" s="1" t="str">
        <f aca="false">INDEX(Orders!$E$2:$E$8001,MATCH(B5520,Orders!$A$2:$A$8001,0))</f>
        <v>Delivered</v>
      </c>
      <c r="K5520" s="1" t="str">
        <f aca="false">LEFT(INDEX(Orders!$C$2:$C$8001,MATCH(B5520,Orders!$A$2:$A$8001,0)),7)</f>
        <v>2025-12</v>
      </c>
    </row>
    <row r="5521" customFormat="false" ht="15" hidden="false" customHeight="true" outlineLevel="0" collapsed="false">
      <c r="A5521" s="1" t="s">
        <v>15991</v>
      </c>
      <c r="B5521" s="1" t="s">
        <v>5097</v>
      </c>
      <c r="C5521" s="1" t="s">
        <v>2004</v>
      </c>
      <c r="D5521" s="1" t="n">
        <v>1</v>
      </c>
      <c r="E5521" s="16" t="n">
        <v>645.89</v>
      </c>
      <c r="F5521" s="17" t="n">
        <v>0</v>
      </c>
      <c r="G5521" s="16" t="n">
        <v>645.89</v>
      </c>
      <c r="I5521" s="1" t="str">
        <f aca="false">INDEX(Products!$C$2:$C$51,MATCH(C5521,Products!$A$2:$A$51,0))</f>
        <v>Books &amp; Stationery</v>
      </c>
      <c r="J5521" s="1" t="str">
        <f aca="false">INDEX(Orders!$E$2:$E$8001,MATCH(B5521,Orders!$A$2:$A$8001,0))</f>
        <v>Delivered</v>
      </c>
      <c r="K5521" s="1" t="str">
        <f aca="false">LEFT(INDEX(Orders!$C$2:$C$8001,MATCH(B5521,Orders!$A$2:$A$8001,0)),7)</f>
        <v>2025-12</v>
      </c>
    </row>
    <row r="5522" customFormat="false" ht="15" hidden="false" customHeight="true" outlineLevel="0" collapsed="false">
      <c r="A5522" s="1" t="s">
        <v>15992</v>
      </c>
      <c r="B5522" s="1" t="s">
        <v>5098</v>
      </c>
      <c r="C5522" s="1" t="s">
        <v>1969</v>
      </c>
      <c r="D5522" s="1" t="n">
        <v>1</v>
      </c>
      <c r="E5522" s="16" t="n">
        <v>9171.98</v>
      </c>
      <c r="F5522" s="17" t="n">
        <v>0.1</v>
      </c>
      <c r="G5522" s="16" t="n">
        <v>8254.78</v>
      </c>
      <c r="I5522" s="1" t="str">
        <f aca="false">INDEX(Products!$C$2:$C$51,MATCH(C5522,Products!$A$2:$A$51,0))</f>
        <v>Home &amp; Kitchen</v>
      </c>
      <c r="J5522" s="1" t="str">
        <f aca="false">INDEX(Orders!$E$2:$E$8001,MATCH(B5522,Orders!$A$2:$A$8001,0))</f>
        <v>Delivered</v>
      </c>
      <c r="K5522" s="1" t="str">
        <f aca="false">LEFT(INDEX(Orders!$C$2:$C$8001,MATCH(B5522,Orders!$A$2:$A$8001,0)),7)</f>
        <v>2025-11</v>
      </c>
    </row>
    <row r="5523" customFormat="false" ht="15" hidden="false" customHeight="true" outlineLevel="0" collapsed="false">
      <c r="A5523" s="1" t="s">
        <v>15993</v>
      </c>
      <c r="B5523" s="1" t="s">
        <v>5099</v>
      </c>
      <c r="C5523" s="1" t="s">
        <v>1961</v>
      </c>
      <c r="D5523" s="1" t="n">
        <v>2</v>
      </c>
      <c r="E5523" s="16" t="n">
        <v>3493.68</v>
      </c>
      <c r="F5523" s="17" t="n">
        <v>0</v>
      </c>
      <c r="G5523" s="16" t="n">
        <v>6987.36</v>
      </c>
      <c r="I5523" s="1" t="str">
        <f aca="false">INDEX(Products!$C$2:$C$51,MATCH(C5523,Products!$A$2:$A$51,0))</f>
        <v>Home &amp; Kitchen</v>
      </c>
      <c r="J5523" s="1" t="str">
        <f aca="false">INDEX(Orders!$E$2:$E$8001,MATCH(B5523,Orders!$A$2:$A$8001,0))</f>
        <v>Delivered</v>
      </c>
      <c r="K5523" s="1" t="str">
        <f aca="false">LEFT(INDEX(Orders!$C$2:$C$8001,MATCH(B5523,Orders!$A$2:$A$8001,0)),7)</f>
        <v>2024-06</v>
      </c>
    </row>
    <row r="5524" customFormat="false" ht="15" hidden="false" customHeight="true" outlineLevel="0" collapsed="false">
      <c r="A5524" s="1" t="s">
        <v>15994</v>
      </c>
      <c r="B5524" s="1" t="s">
        <v>5100</v>
      </c>
      <c r="C5524" s="1" t="s">
        <v>2007</v>
      </c>
      <c r="D5524" s="1" t="n">
        <v>1</v>
      </c>
      <c r="E5524" s="16" t="n">
        <v>750.27</v>
      </c>
      <c r="F5524" s="17" t="n">
        <v>0</v>
      </c>
      <c r="G5524" s="16" t="n">
        <v>750.27</v>
      </c>
      <c r="I5524" s="1" t="str">
        <f aca="false">INDEX(Products!$C$2:$C$51,MATCH(C5524,Products!$A$2:$A$51,0))</f>
        <v>Books &amp; Stationery</v>
      </c>
      <c r="J5524" s="1" t="str">
        <f aca="false">INDEX(Orders!$E$2:$E$8001,MATCH(B5524,Orders!$A$2:$A$8001,0))</f>
        <v>Returned</v>
      </c>
      <c r="K5524" s="1" t="str">
        <f aca="false">LEFT(INDEX(Orders!$C$2:$C$8001,MATCH(B5524,Orders!$A$2:$A$8001,0)),7)</f>
        <v>2024-12</v>
      </c>
    </row>
    <row r="5525" customFormat="false" ht="15" hidden="false" customHeight="true" outlineLevel="0" collapsed="false">
      <c r="A5525" s="1" t="s">
        <v>15995</v>
      </c>
      <c r="B5525" s="1" t="s">
        <v>5101</v>
      </c>
      <c r="C5525" s="1" t="s">
        <v>1940</v>
      </c>
      <c r="D5525" s="1" t="n">
        <v>3</v>
      </c>
      <c r="E5525" s="16" t="n">
        <v>2374.52</v>
      </c>
      <c r="F5525" s="17" t="n">
        <v>0</v>
      </c>
      <c r="G5525" s="16" t="n">
        <v>7123.56</v>
      </c>
      <c r="I5525" s="1" t="str">
        <f aca="false">INDEX(Products!$C$2:$C$51,MATCH(C5525,Products!$A$2:$A$51,0))</f>
        <v>Fashion</v>
      </c>
      <c r="J5525" s="1" t="str">
        <f aca="false">INDEX(Orders!$E$2:$E$8001,MATCH(B5525,Orders!$A$2:$A$8001,0))</f>
        <v>Delivered</v>
      </c>
      <c r="K5525" s="1" t="str">
        <f aca="false">LEFT(INDEX(Orders!$C$2:$C$8001,MATCH(B5525,Orders!$A$2:$A$8001,0)),7)</f>
        <v>2024-02</v>
      </c>
    </row>
    <row r="5526" customFormat="false" ht="15" hidden="false" customHeight="true" outlineLevel="0" collapsed="false">
      <c r="A5526" s="1" t="s">
        <v>15996</v>
      </c>
      <c r="B5526" s="1" t="s">
        <v>5101</v>
      </c>
      <c r="C5526" s="1" t="s">
        <v>2007</v>
      </c>
      <c r="D5526" s="1" t="n">
        <v>1</v>
      </c>
      <c r="E5526" s="16" t="n">
        <v>750.27</v>
      </c>
      <c r="F5526" s="17" t="n">
        <v>0.15</v>
      </c>
      <c r="G5526" s="16" t="n">
        <v>637.73</v>
      </c>
      <c r="I5526" s="1" t="str">
        <f aca="false">INDEX(Products!$C$2:$C$51,MATCH(C5526,Products!$A$2:$A$51,0))</f>
        <v>Books &amp; Stationery</v>
      </c>
      <c r="J5526" s="1" t="str">
        <f aca="false">INDEX(Orders!$E$2:$E$8001,MATCH(B5526,Orders!$A$2:$A$8001,0))</f>
        <v>Delivered</v>
      </c>
      <c r="K5526" s="1" t="str">
        <f aca="false">LEFT(INDEX(Orders!$C$2:$C$8001,MATCH(B5526,Orders!$A$2:$A$8001,0)),7)</f>
        <v>2024-02</v>
      </c>
    </row>
    <row r="5527" customFormat="false" ht="15" hidden="false" customHeight="true" outlineLevel="0" collapsed="false">
      <c r="A5527" s="1" t="s">
        <v>15997</v>
      </c>
      <c r="B5527" s="1" t="s">
        <v>5101</v>
      </c>
      <c r="C5527" s="1" t="s">
        <v>1976</v>
      </c>
      <c r="D5527" s="1" t="n">
        <v>1</v>
      </c>
      <c r="E5527" s="16" t="n">
        <v>1603.35</v>
      </c>
      <c r="F5527" s="17" t="n">
        <v>0.05</v>
      </c>
      <c r="G5527" s="16" t="n">
        <v>1523.18</v>
      </c>
      <c r="I5527" s="1" t="str">
        <f aca="false">INDEX(Products!$C$2:$C$51,MATCH(C5527,Products!$A$2:$A$51,0))</f>
        <v>Beauty &amp; Personal Care</v>
      </c>
      <c r="J5527" s="1" t="str">
        <f aca="false">INDEX(Orders!$E$2:$E$8001,MATCH(B5527,Orders!$A$2:$A$8001,0))</f>
        <v>Delivered</v>
      </c>
      <c r="K5527" s="1" t="str">
        <f aca="false">LEFT(INDEX(Orders!$C$2:$C$8001,MATCH(B5527,Orders!$A$2:$A$8001,0)),7)</f>
        <v>2024-02</v>
      </c>
    </row>
    <row r="5528" customFormat="false" ht="15" hidden="false" customHeight="true" outlineLevel="0" collapsed="false">
      <c r="A5528" s="1" t="s">
        <v>15998</v>
      </c>
      <c r="B5528" s="1" t="s">
        <v>5102</v>
      </c>
      <c r="C5528" s="1" t="s">
        <v>1971</v>
      </c>
      <c r="D5528" s="1" t="n">
        <v>1</v>
      </c>
      <c r="E5528" s="16" t="n">
        <v>2073.63</v>
      </c>
      <c r="F5528" s="17" t="n">
        <v>0.15</v>
      </c>
      <c r="G5528" s="16" t="n">
        <v>1762.59</v>
      </c>
      <c r="I5528" s="1" t="str">
        <f aca="false">INDEX(Products!$C$2:$C$51,MATCH(C5528,Products!$A$2:$A$51,0))</f>
        <v>Home &amp; Kitchen</v>
      </c>
      <c r="J5528" s="1" t="str">
        <f aca="false">INDEX(Orders!$E$2:$E$8001,MATCH(B5528,Orders!$A$2:$A$8001,0))</f>
        <v>Delivered</v>
      </c>
      <c r="K5528" s="1" t="str">
        <f aca="false">LEFT(INDEX(Orders!$C$2:$C$8001,MATCH(B5528,Orders!$A$2:$A$8001,0)),7)</f>
        <v>2024-12</v>
      </c>
    </row>
    <row r="5529" customFormat="false" ht="15" hidden="false" customHeight="true" outlineLevel="0" collapsed="false">
      <c r="A5529" s="1" t="s">
        <v>15999</v>
      </c>
      <c r="B5529" s="1" t="s">
        <v>5102</v>
      </c>
      <c r="C5529" s="1" t="s">
        <v>1924</v>
      </c>
      <c r="D5529" s="1" t="n">
        <v>1</v>
      </c>
      <c r="E5529" s="16" t="n">
        <v>1971</v>
      </c>
      <c r="F5529" s="17" t="n">
        <v>0</v>
      </c>
      <c r="G5529" s="16" t="n">
        <v>1971</v>
      </c>
      <c r="I5529" s="1" t="str">
        <f aca="false">INDEX(Products!$C$2:$C$51,MATCH(C5529,Products!$A$2:$A$51,0))</f>
        <v>Electronics</v>
      </c>
      <c r="J5529" s="1" t="str">
        <f aca="false">INDEX(Orders!$E$2:$E$8001,MATCH(B5529,Orders!$A$2:$A$8001,0))</f>
        <v>Delivered</v>
      </c>
      <c r="K5529" s="1" t="str">
        <f aca="false">LEFT(INDEX(Orders!$C$2:$C$8001,MATCH(B5529,Orders!$A$2:$A$8001,0)),7)</f>
        <v>2024-12</v>
      </c>
    </row>
    <row r="5530" customFormat="false" ht="15" hidden="false" customHeight="true" outlineLevel="0" collapsed="false">
      <c r="A5530" s="1" t="s">
        <v>16000</v>
      </c>
      <c r="B5530" s="1" t="s">
        <v>5103</v>
      </c>
      <c r="C5530" s="1" t="s">
        <v>2007</v>
      </c>
      <c r="D5530" s="1" t="n">
        <v>1</v>
      </c>
      <c r="E5530" s="16" t="n">
        <v>750.27</v>
      </c>
      <c r="F5530" s="17" t="n">
        <v>0</v>
      </c>
      <c r="G5530" s="16" t="n">
        <v>750.27</v>
      </c>
      <c r="I5530" s="1" t="str">
        <f aca="false">INDEX(Products!$C$2:$C$51,MATCH(C5530,Products!$A$2:$A$51,0))</f>
        <v>Books &amp; Stationery</v>
      </c>
      <c r="J5530" s="1" t="str">
        <f aca="false">INDEX(Orders!$E$2:$E$8001,MATCH(B5530,Orders!$A$2:$A$8001,0))</f>
        <v>Delivered</v>
      </c>
      <c r="K5530" s="1" t="str">
        <f aca="false">LEFT(INDEX(Orders!$C$2:$C$8001,MATCH(B5530,Orders!$A$2:$A$8001,0)),7)</f>
        <v>2025-10</v>
      </c>
    </row>
    <row r="5531" customFormat="false" ht="15" hidden="false" customHeight="true" outlineLevel="0" collapsed="false">
      <c r="A5531" s="1" t="s">
        <v>16001</v>
      </c>
      <c r="B5531" s="1" t="s">
        <v>5103</v>
      </c>
      <c r="C5531" s="1" t="s">
        <v>1990</v>
      </c>
      <c r="D5531" s="1" t="n">
        <v>1</v>
      </c>
      <c r="E5531" s="16" t="n">
        <v>5311.32</v>
      </c>
      <c r="F5531" s="17" t="n">
        <v>0.15</v>
      </c>
      <c r="G5531" s="16" t="n">
        <v>4514.62</v>
      </c>
      <c r="I5531" s="1" t="str">
        <f aca="false">INDEX(Products!$C$2:$C$51,MATCH(C5531,Products!$A$2:$A$51,0))</f>
        <v>Sports &amp; Fitness</v>
      </c>
      <c r="J5531" s="1" t="str">
        <f aca="false">INDEX(Orders!$E$2:$E$8001,MATCH(B5531,Orders!$A$2:$A$8001,0))</f>
        <v>Delivered</v>
      </c>
      <c r="K5531" s="1" t="str">
        <f aca="false">LEFT(INDEX(Orders!$C$2:$C$8001,MATCH(B5531,Orders!$A$2:$A$8001,0)),7)</f>
        <v>2025-10</v>
      </c>
    </row>
    <row r="5532" customFormat="false" ht="15" hidden="false" customHeight="true" outlineLevel="0" collapsed="false">
      <c r="A5532" s="1" t="s">
        <v>16002</v>
      </c>
      <c r="B5532" s="1" t="s">
        <v>5103</v>
      </c>
      <c r="C5532" s="1" t="s">
        <v>1940</v>
      </c>
      <c r="D5532" s="1" t="n">
        <v>1</v>
      </c>
      <c r="E5532" s="16" t="n">
        <v>2374.52</v>
      </c>
      <c r="F5532" s="17" t="n">
        <v>0.2</v>
      </c>
      <c r="G5532" s="16" t="n">
        <v>1899.62</v>
      </c>
      <c r="I5532" s="1" t="str">
        <f aca="false">INDEX(Products!$C$2:$C$51,MATCH(C5532,Products!$A$2:$A$51,0))</f>
        <v>Fashion</v>
      </c>
      <c r="J5532" s="1" t="str">
        <f aca="false">INDEX(Orders!$E$2:$E$8001,MATCH(B5532,Orders!$A$2:$A$8001,0))</f>
        <v>Delivered</v>
      </c>
      <c r="K5532" s="1" t="str">
        <f aca="false">LEFT(INDEX(Orders!$C$2:$C$8001,MATCH(B5532,Orders!$A$2:$A$8001,0)),7)</f>
        <v>2025-10</v>
      </c>
    </row>
    <row r="5533" customFormat="false" ht="15" hidden="false" customHeight="true" outlineLevel="0" collapsed="false">
      <c r="A5533" s="1" t="s">
        <v>16003</v>
      </c>
      <c r="B5533" s="1" t="s">
        <v>5104</v>
      </c>
      <c r="C5533" s="1" t="s">
        <v>2000</v>
      </c>
      <c r="D5533" s="1" t="n">
        <v>1</v>
      </c>
      <c r="E5533" s="16" t="n">
        <v>425.08</v>
      </c>
      <c r="F5533" s="17" t="n">
        <v>0.05</v>
      </c>
      <c r="G5533" s="16" t="n">
        <v>403.83</v>
      </c>
      <c r="I5533" s="1" t="str">
        <f aca="false">INDEX(Products!$C$2:$C$51,MATCH(C5533,Products!$A$2:$A$51,0))</f>
        <v>Books &amp; Stationery</v>
      </c>
      <c r="J5533" s="1" t="str">
        <f aca="false">INDEX(Orders!$E$2:$E$8001,MATCH(B5533,Orders!$A$2:$A$8001,0))</f>
        <v>Delivered</v>
      </c>
      <c r="K5533" s="1" t="str">
        <f aca="false">LEFT(INDEX(Orders!$C$2:$C$8001,MATCH(B5533,Orders!$A$2:$A$8001,0)),7)</f>
        <v>2025-11</v>
      </c>
    </row>
    <row r="5534" customFormat="false" ht="15" hidden="false" customHeight="true" outlineLevel="0" collapsed="false">
      <c r="A5534" s="1" t="s">
        <v>16004</v>
      </c>
      <c r="B5534" s="1" t="s">
        <v>5105</v>
      </c>
      <c r="C5534" s="1" t="s">
        <v>2006</v>
      </c>
      <c r="D5534" s="1" t="n">
        <v>1</v>
      </c>
      <c r="E5534" s="16" t="n">
        <v>482.17</v>
      </c>
      <c r="F5534" s="17" t="n">
        <v>0</v>
      </c>
      <c r="G5534" s="16" t="n">
        <v>482.17</v>
      </c>
      <c r="I5534" s="1" t="str">
        <f aca="false">INDEX(Products!$C$2:$C$51,MATCH(C5534,Products!$A$2:$A$51,0))</f>
        <v>Books &amp; Stationery</v>
      </c>
      <c r="J5534" s="1" t="str">
        <f aca="false">INDEX(Orders!$E$2:$E$8001,MATCH(B5534,Orders!$A$2:$A$8001,0))</f>
        <v>Delivered</v>
      </c>
      <c r="K5534" s="1" t="str">
        <f aca="false">LEFT(INDEX(Orders!$C$2:$C$8001,MATCH(B5534,Orders!$A$2:$A$8001,0)),7)</f>
        <v>2024-06</v>
      </c>
    </row>
    <row r="5535" customFormat="false" ht="15" hidden="false" customHeight="true" outlineLevel="0" collapsed="false">
      <c r="A5535" s="1" t="s">
        <v>16005</v>
      </c>
      <c r="B5535" s="1" t="s">
        <v>5105</v>
      </c>
      <c r="C5535" s="1" t="s">
        <v>1984</v>
      </c>
      <c r="D5535" s="1" t="n">
        <v>2</v>
      </c>
      <c r="E5535" s="16" t="n">
        <v>1134.82</v>
      </c>
      <c r="F5535" s="17" t="n">
        <v>0</v>
      </c>
      <c r="G5535" s="16" t="n">
        <v>2269.64</v>
      </c>
      <c r="I5535" s="1" t="str">
        <f aca="false">INDEX(Products!$C$2:$C$51,MATCH(C5535,Products!$A$2:$A$51,0))</f>
        <v>Beauty &amp; Personal Care</v>
      </c>
      <c r="J5535" s="1" t="str">
        <f aca="false">INDEX(Orders!$E$2:$E$8001,MATCH(B5535,Orders!$A$2:$A$8001,0))</f>
        <v>Delivered</v>
      </c>
      <c r="K5535" s="1" t="str">
        <f aca="false">LEFT(INDEX(Orders!$C$2:$C$8001,MATCH(B5535,Orders!$A$2:$A$8001,0)),7)</f>
        <v>2024-06</v>
      </c>
    </row>
    <row r="5536" customFormat="false" ht="15" hidden="false" customHeight="true" outlineLevel="0" collapsed="false">
      <c r="A5536" s="1" t="s">
        <v>16006</v>
      </c>
      <c r="B5536" s="1" t="s">
        <v>5105</v>
      </c>
      <c r="C5536" s="1" t="s">
        <v>1957</v>
      </c>
      <c r="D5536" s="1" t="n">
        <v>1</v>
      </c>
      <c r="E5536" s="16" t="n">
        <v>1469.28</v>
      </c>
      <c r="F5536" s="17" t="n">
        <v>0.1</v>
      </c>
      <c r="G5536" s="16" t="n">
        <v>1322.35</v>
      </c>
      <c r="I5536" s="1" t="str">
        <f aca="false">INDEX(Products!$C$2:$C$51,MATCH(C5536,Products!$A$2:$A$51,0))</f>
        <v>Home &amp; Kitchen</v>
      </c>
      <c r="J5536" s="1" t="str">
        <f aca="false">INDEX(Orders!$E$2:$E$8001,MATCH(B5536,Orders!$A$2:$A$8001,0))</f>
        <v>Delivered</v>
      </c>
      <c r="K5536" s="1" t="str">
        <f aca="false">LEFT(INDEX(Orders!$C$2:$C$8001,MATCH(B5536,Orders!$A$2:$A$8001,0)),7)</f>
        <v>2024-06</v>
      </c>
    </row>
    <row r="5537" customFormat="false" ht="15" hidden="false" customHeight="true" outlineLevel="0" collapsed="false">
      <c r="A5537" s="1" t="s">
        <v>16007</v>
      </c>
      <c r="B5537" s="1" t="s">
        <v>5105</v>
      </c>
      <c r="C5537" s="1" t="s">
        <v>1930</v>
      </c>
      <c r="D5537" s="1" t="n">
        <v>1</v>
      </c>
      <c r="E5537" s="16" t="n">
        <v>2398.35</v>
      </c>
      <c r="F5537" s="17" t="n">
        <v>0.2</v>
      </c>
      <c r="G5537" s="16" t="n">
        <v>1918.68</v>
      </c>
      <c r="I5537" s="1" t="str">
        <f aca="false">INDEX(Products!$C$2:$C$51,MATCH(C5537,Products!$A$2:$A$51,0))</f>
        <v>Electronics</v>
      </c>
      <c r="J5537" s="1" t="str">
        <f aca="false">INDEX(Orders!$E$2:$E$8001,MATCH(B5537,Orders!$A$2:$A$8001,0))</f>
        <v>Delivered</v>
      </c>
      <c r="K5537" s="1" t="str">
        <f aca="false">LEFT(INDEX(Orders!$C$2:$C$8001,MATCH(B5537,Orders!$A$2:$A$8001,0)),7)</f>
        <v>2024-06</v>
      </c>
    </row>
    <row r="5538" customFormat="false" ht="15" hidden="false" customHeight="true" outlineLevel="0" collapsed="false">
      <c r="A5538" s="1" t="s">
        <v>16008</v>
      </c>
      <c r="B5538" s="1" t="s">
        <v>5107</v>
      </c>
      <c r="C5538" s="1" t="s">
        <v>1930</v>
      </c>
      <c r="D5538" s="1" t="n">
        <v>1</v>
      </c>
      <c r="E5538" s="16" t="n">
        <v>2398.35</v>
      </c>
      <c r="F5538" s="17" t="n">
        <v>0</v>
      </c>
      <c r="G5538" s="16" t="n">
        <v>2398.35</v>
      </c>
      <c r="I5538" s="1" t="str">
        <f aca="false">INDEX(Products!$C$2:$C$51,MATCH(C5538,Products!$A$2:$A$51,0))</f>
        <v>Electronics</v>
      </c>
      <c r="J5538" s="1" t="str">
        <f aca="false">INDEX(Orders!$E$2:$E$8001,MATCH(B5538,Orders!$A$2:$A$8001,0))</f>
        <v>Delivered</v>
      </c>
      <c r="K5538" s="1" t="str">
        <f aca="false">LEFT(INDEX(Orders!$C$2:$C$8001,MATCH(B5538,Orders!$A$2:$A$8001,0)),7)</f>
        <v>2025-11</v>
      </c>
    </row>
    <row r="5539" customFormat="false" ht="15" hidden="false" customHeight="true" outlineLevel="0" collapsed="false">
      <c r="A5539" s="1" t="s">
        <v>16009</v>
      </c>
      <c r="B5539" s="1" t="s">
        <v>5107</v>
      </c>
      <c r="C5539" s="1" t="s">
        <v>1937</v>
      </c>
      <c r="D5539" s="1" t="n">
        <v>1</v>
      </c>
      <c r="E5539" s="16" t="n">
        <v>1364.75</v>
      </c>
      <c r="F5539" s="17" t="n">
        <v>0</v>
      </c>
      <c r="G5539" s="16" t="n">
        <v>1364.75</v>
      </c>
      <c r="I5539" s="1" t="str">
        <f aca="false">INDEX(Products!$C$2:$C$51,MATCH(C5539,Products!$A$2:$A$51,0))</f>
        <v>Fashion</v>
      </c>
      <c r="J5539" s="1" t="str">
        <f aca="false">INDEX(Orders!$E$2:$E$8001,MATCH(B5539,Orders!$A$2:$A$8001,0))</f>
        <v>Delivered</v>
      </c>
      <c r="K5539" s="1" t="str">
        <f aca="false">LEFT(INDEX(Orders!$C$2:$C$8001,MATCH(B5539,Orders!$A$2:$A$8001,0)),7)</f>
        <v>2025-11</v>
      </c>
    </row>
    <row r="5540" customFormat="false" ht="15" hidden="false" customHeight="true" outlineLevel="0" collapsed="false">
      <c r="A5540" s="1" t="s">
        <v>16010</v>
      </c>
      <c r="B5540" s="1" t="s">
        <v>5108</v>
      </c>
      <c r="C5540" s="1" t="s">
        <v>1971</v>
      </c>
      <c r="D5540" s="1" t="n">
        <v>2</v>
      </c>
      <c r="E5540" s="16" t="n">
        <v>2073.63</v>
      </c>
      <c r="F5540" s="17" t="n">
        <v>0.15</v>
      </c>
      <c r="G5540" s="16" t="n">
        <v>3525.17</v>
      </c>
      <c r="I5540" s="1" t="str">
        <f aca="false">INDEX(Products!$C$2:$C$51,MATCH(C5540,Products!$A$2:$A$51,0))</f>
        <v>Home &amp; Kitchen</v>
      </c>
      <c r="J5540" s="1" t="str">
        <f aca="false">INDEX(Orders!$E$2:$E$8001,MATCH(B5540,Orders!$A$2:$A$8001,0))</f>
        <v>Delivered</v>
      </c>
      <c r="K5540" s="1" t="str">
        <f aca="false">LEFT(INDEX(Orders!$C$2:$C$8001,MATCH(B5540,Orders!$A$2:$A$8001,0)),7)</f>
        <v>2025-10</v>
      </c>
    </row>
    <row r="5541" customFormat="false" ht="15" hidden="false" customHeight="true" outlineLevel="0" collapsed="false">
      <c r="A5541" s="1" t="s">
        <v>16011</v>
      </c>
      <c r="B5541" s="1" t="s">
        <v>5109</v>
      </c>
      <c r="C5541" s="1" t="s">
        <v>1935</v>
      </c>
      <c r="D5541" s="1" t="n">
        <v>2</v>
      </c>
      <c r="E5541" s="16" t="n">
        <v>14558.72</v>
      </c>
      <c r="F5541" s="17" t="n">
        <v>0</v>
      </c>
      <c r="G5541" s="16" t="n">
        <v>29117.44</v>
      </c>
      <c r="I5541" s="1" t="str">
        <f aca="false">INDEX(Products!$C$2:$C$51,MATCH(C5541,Products!$A$2:$A$51,0))</f>
        <v>Electronics</v>
      </c>
      <c r="J5541" s="1" t="str">
        <f aca="false">INDEX(Orders!$E$2:$E$8001,MATCH(B5541,Orders!$A$2:$A$8001,0))</f>
        <v>Delivered</v>
      </c>
      <c r="K5541" s="1" t="str">
        <f aca="false">LEFT(INDEX(Orders!$C$2:$C$8001,MATCH(B5541,Orders!$A$2:$A$8001,0)),7)</f>
        <v>2025-12</v>
      </c>
    </row>
    <row r="5542" customFormat="false" ht="15" hidden="false" customHeight="true" outlineLevel="0" collapsed="false">
      <c r="A5542" s="1" t="s">
        <v>16012</v>
      </c>
      <c r="B5542" s="1" t="s">
        <v>5110</v>
      </c>
      <c r="C5542" s="1" t="s">
        <v>2006</v>
      </c>
      <c r="D5542" s="1" t="n">
        <v>2</v>
      </c>
      <c r="E5542" s="16" t="n">
        <v>482.17</v>
      </c>
      <c r="F5542" s="17" t="n">
        <v>0.1</v>
      </c>
      <c r="G5542" s="16" t="n">
        <v>867.91</v>
      </c>
      <c r="I5542" s="1" t="str">
        <f aca="false">INDEX(Products!$C$2:$C$51,MATCH(C5542,Products!$A$2:$A$51,0))</f>
        <v>Books &amp; Stationery</v>
      </c>
      <c r="J5542" s="1" t="str">
        <f aca="false">INDEX(Orders!$E$2:$E$8001,MATCH(B5542,Orders!$A$2:$A$8001,0))</f>
        <v>Delivered</v>
      </c>
      <c r="K5542" s="1" t="str">
        <f aca="false">LEFT(INDEX(Orders!$C$2:$C$8001,MATCH(B5542,Orders!$A$2:$A$8001,0)),7)</f>
        <v>2025-06</v>
      </c>
    </row>
    <row r="5543" customFormat="false" ht="15" hidden="false" customHeight="true" outlineLevel="0" collapsed="false">
      <c r="A5543" s="1" t="s">
        <v>16013</v>
      </c>
      <c r="B5543" s="1" t="s">
        <v>5110</v>
      </c>
      <c r="C5543" s="1" t="s">
        <v>1940</v>
      </c>
      <c r="D5543" s="1" t="n">
        <v>1</v>
      </c>
      <c r="E5543" s="16" t="n">
        <v>2374.52</v>
      </c>
      <c r="F5543" s="17" t="n">
        <v>0.05</v>
      </c>
      <c r="G5543" s="16" t="n">
        <v>2255.79</v>
      </c>
      <c r="I5543" s="1" t="str">
        <f aca="false">INDEX(Products!$C$2:$C$51,MATCH(C5543,Products!$A$2:$A$51,0))</f>
        <v>Fashion</v>
      </c>
      <c r="J5543" s="1" t="str">
        <f aca="false">INDEX(Orders!$E$2:$E$8001,MATCH(B5543,Orders!$A$2:$A$8001,0))</f>
        <v>Delivered</v>
      </c>
      <c r="K5543" s="1" t="str">
        <f aca="false">LEFT(INDEX(Orders!$C$2:$C$8001,MATCH(B5543,Orders!$A$2:$A$8001,0)),7)</f>
        <v>2025-06</v>
      </c>
    </row>
    <row r="5544" customFormat="false" ht="15" hidden="false" customHeight="true" outlineLevel="0" collapsed="false">
      <c r="A5544" s="1" t="s">
        <v>16014</v>
      </c>
      <c r="B5544" s="1" t="s">
        <v>5111</v>
      </c>
      <c r="C5544" s="1" t="s">
        <v>1997</v>
      </c>
      <c r="D5544" s="1" t="n">
        <v>2</v>
      </c>
      <c r="E5544" s="16" t="n">
        <v>311.15</v>
      </c>
      <c r="F5544" s="17" t="n">
        <v>0.15</v>
      </c>
      <c r="G5544" s="16" t="n">
        <v>528.95</v>
      </c>
      <c r="I5544" s="1" t="str">
        <f aca="false">INDEX(Products!$C$2:$C$51,MATCH(C5544,Products!$A$2:$A$51,0))</f>
        <v>Sports &amp; Fitness</v>
      </c>
      <c r="J5544" s="1" t="str">
        <f aca="false">INDEX(Orders!$E$2:$E$8001,MATCH(B5544,Orders!$A$2:$A$8001,0))</f>
        <v>Delivered</v>
      </c>
      <c r="K5544" s="1" t="str">
        <f aca="false">LEFT(INDEX(Orders!$C$2:$C$8001,MATCH(B5544,Orders!$A$2:$A$8001,0)),7)</f>
        <v>2025-08</v>
      </c>
    </row>
    <row r="5545" customFormat="false" ht="15" hidden="false" customHeight="true" outlineLevel="0" collapsed="false">
      <c r="A5545" s="1" t="s">
        <v>16015</v>
      </c>
      <c r="B5545" s="1" t="s">
        <v>5112</v>
      </c>
      <c r="C5545" s="1" t="s">
        <v>1990</v>
      </c>
      <c r="D5545" s="1" t="n">
        <v>2</v>
      </c>
      <c r="E5545" s="16" t="n">
        <v>5311.32</v>
      </c>
      <c r="F5545" s="17" t="n">
        <v>0</v>
      </c>
      <c r="G5545" s="16" t="n">
        <v>10622.64</v>
      </c>
      <c r="I5545" s="1" t="str">
        <f aca="false">INDEX(Products!$C$2:$C$51,MATCH(C5545,Products!$A$2:$A$51,0))</f>
        <v>Sports &amp; Fitness</v>
      </c>
      <c r="J5545" s="1" t="str">
        <f aca="false">INDEX(Orders!$E$2:$E$8001,MATCH(B5545,Orders!$A$2:$A$8001,0))</f>
        <v>Delivered</v>
      </c>
      <c r="K5545" s="1" t="str">
        <f aca="false">LEFT(INDEX(Orders!$C$2:$C$8001,MATCH(B5545,Orders!$A$2:$A$8001,0)),7)</f>
        <v>2025-12</v>
      </c>
    </row>
    <row r="5546" customFormat="false" ht="15" hidden="false" customHeight="true" outlineLevel="0" collapsed="false">
      <c r="A5546" s="1" t="s">
        <v>16016</v>
      </c>
      <c r="B5546" s="1" t="s">
        <v>5112</v>
      </c>
      <c r="C5546" s="1" t="s">
        <v>1976</v>
      </c>
      <c r="D5546" s="1" t="n">
        <v>1</v>
      </c>
      <c r="E5546" s="16" t="n">
        <v>1603.35</v>
      </c>
      <c r="F5546" s="17" t="n">
        <v>0</v>
      </c>
      <c r="G5546" s="16" t="n">
        <v>1603.35</v>
      </c>
      <c r="I5546" s="1" t="str">
        <f aca="false">INDEX(Products!$C$2:$C$51,MATCH(C5546,Products!$A$2:$A$51,0))</f>
        <v>Beauty &amp; Personal Care</v>
      </c>
      <c r="J5546" s="1" t="str">
        <f aca="false">INDEX(Orders!$E$2:$E$8001,MATCH(B5546,Orders!$A$2:$A$8001,0))</f>
        <v>Delivered</v>
      </c>
      <c r="K5546" s="1" t="str">
        <f aca="false">LEFT(INDEX(Orders!$C$2:$C$8001,MATCH(B5546,Orders!$A$2:$A$8001,0)),7)</f>
        <v>2025-12</v>
      </c>
    </row>
    <row r="5547" customFormat="false" ht="15" hidden="false" customHeight="true" outlineLevel="0" collapsed="false">
      <c r="A5547" s="1" t="s">
        <v>16017</v>
      </c>
      <c r="B5547" s="1" t="s">
        <v>5113</v>
      </c>
      <c r="C5547" s="1" t="s">
        <v>2006</v>
      </c>
      <c r="D5547" s="1" t="n">
        <v>1</v>
      </c>
      <c r="E5547" s="16" t="n">
        <v>482.17</v>
      </c>
      <c r="F5547" s="17" t="n">
        <v>0</v>
      </c>
      <c r="G5547" s="16" t="n">
        <v>482.17</v>
      </c>
      <c r="I5547" s="1" t="str">
        <f aca="false">INDEX(Products!$C$2:$C$51,MATCH(C5547,Products!$A$2:$A$51,0))</f>
        <v>Books &amp; Stationery</v>
      </c>
      <c r="J5547" s="1" t="str">
        <f aca="false">INDEX(Orders!$E$2:$E$8001,MATCH(B5547,Orders!$A$2:$A$8001,0))</f>
        <v>Delivered</v>
      </c>
      <c r="K5547" s="1" t="str">
        <f aca="false">LEFT(INDEX(Orders!$C$2:$C$8001,MATCH(B5547,Orders!$A$2:$A$8001,0)),7)</f>
        <v>2024-08</v>
      </c>
    </row>
    <row r="5548" customFormat="false" ht="15" hidden="false" customHeight="true" outlineLevel="0" collapsed="false">
      <c r="A5548" s="1" t="s">
        <v>16018</v>
      </c>
      <c r="B5548" s="1" t="s">
        <v>5114</v>
      </c>
      <c r="C5548" s="1" t="s">
        <v>1979</v>
      </c>
      <c r="D5548" s="1" t="n">
        <v>1</v>
      </c>
      <c r="E5548" s="16" t="n">
        <v>623</v>
      </c>
      <c r="F5548" s="17" t="n">
        <v>0.15</v>
      </c>
      <c r="G5548" s="16" t="n">
        <v>529.55</v>
      </c>
      <c r="I5548" s="1" t="str">
        <f aca="false">INDEX(Products!$C$2:$C$51,MATCH(C5548,Products!$A$2:$A$51,0))</f>
        <v>Beauty &amp; Personal Care</v>
      </c>
      <c r="J5548" s="1" t="str">
        <f aca="false">INDEX(Orders!$E$2:$E$8001,MATCH(B5548,Orders!$A$2:$A$8001,0))</f>
        <v>Delivered</v>
      </c>
      <c r="K5548" s="1" t="str">
        <f aca="false">LEFT(INDEX(Orders!$C$2:$C$8001,MATCH(B5548,Orders!$A$2:$A$8001,0)),7)</f>
        <v>2024-12</v>
      </c>
    </row>
    <row r="5549" customFormat="false" ht="15" hidden="false" customHeight="true" outlineLevel="0" collapsed="false">
      <c r="A5549" s="1" t="s">
        <v>16019</v>
      </c>
      <c r="B5549" s="1" t="s">
        <v>5114</v>
      </c>
      <c r="C5549" s="1" t="s">
        <v>1918</v>
      </c>
      <c r="D5549" s="1" t="n">
        <v>1</v>
      </c>
      <c r="E5549" s="16" t="n">
        <v>2978.99</v>
      </c>
      <c r="F5549" s="17" t="n">
        <v>0.1</v>
      </c>
      <c r="G5549" s="16" t="n">
        <v>2681.09</v>
      </c>
      <c r="I5549" s="1" t="str">
        <f aca="false">INDEX(Products!$C$2:$C$51,MATCH(C5549,Products!$A$2:$A$51,0))</f>
        <v>Electronics</v>
      </c>
      <c r="J5549" s="1" t="str">
        <f aca="false">INDEX(Orders!$E$2:$E$8001,MATCH(B5549,Orders!$A$2:$A$8001,0))</f>
        <v>Delivered</v>
      </c>
      <c r="K5549" s="1" t="str">
        <f aca="false">LEFT(INDEX(Orders!$C$2:$C$8001,MATCH(B5549,Orders!$A$2:$A$8001,0)),7)</f>
        <v>2024-12</v>
      </c>
    </row>
    <row r="5550" customFormat="false" ht="15" hidden="false" customHeight="true" outlineLevel="0" collapsed="false">
      <c r="A5550" s="1" t="s">
        <v>16020</v>
      </c>
      <c r="B5550" s="1" t="s">
        <v>5115</v>
      </c>
      <c r="C5550" s="1" t="s">
        <v>1975</v>
      </c>
      <c r="D5550" s="1" t="n">
        <v>1</v>
      </c>
      <c r="E5550" s="16" t="n">
        <v>862.99</v>
      </c>
      <c r="F5550" s="17" t="n">
        <v>0.15</v>
      </c>
      <c r="G5550" s="16" t="n">
        <v>733.54</v>
      </c>
      <c r="I5550" s="1" t="str">
        <f aca="false">INDEX(Products!$C$2:$C$51,MATCH(C5550,Products!$A$2:$A$51,0))</f>
        <v>Beauty &amp; Personal Care</v>
      </c>
      <c r="J5550" s="1" t="str">
        <f aca="false">INDEX(Orders!$E$2:$E$8001,MATCH(B5550,Orders!$A$2:$A$8001,0))</f>
        <v>Delivered</v>
      </c>
      <c r="K5550" s="1" t="str">
        <f aca="false">LEFT(INDEX(Orders!$C$2:$C$8001,MATCH(B5550,Orders!$A$2:$A$8001,0)),7)</f>
        <v>2025-07</v>
      </c>
    </row>
    <row r="5551" customFormat="false" ht="15" hidden="false" customHeight="true" outlineLevel="0" collapsed="false">
      <c r="A5551" s="1" t="s">
        <v>16021</v>
      </c>
      <c r="B5551" s="1" t="s">
        <v>5116</v>
      </c>
      <c r="C5551" s="1" t="s">
        <v>1976</v>
      </c>
      <c r="D5551" s="1" t="n">
        <v>1</v>
      </c>
      <c r="E5551" s="16" t="n">
        <v>1603.35</v>
      </c>
      <c r="F5551" s="17" t="n">
        <v>0.05</v>
      </c>
      <c r="G5551" s="16" t="n">
        <v>1523.18</v>
      </c>
      <c r="I5551" s="1" t="str">
        <f aca="false">INDEX(Products!$C$2:$C$51,MATCH(C5551,Products!$A$2:$A$51,0))</f>
        <v>Beauty &amp; Personal Care</v>
      </c>
      <c r="J5551" s="1" t="str">
        <f aca="false">INDEX(Orders!$E$2:$E$8001,MATCH(B5551,Orders!$A$2:$A$8001,0))</f>
        <v>Delivered</v>
      </c>
      <c r="K5551" s="1" t="str">
        <f aca="false">LEFT(INDEX(Orders!$C$2:$C$8001,MATCH(B5551,Orders!$A$2:$A$8001,0)),7)</f>
        <v>2025-11</v>
      </c>
    </row>
    <row r="5552" customFormat="false" ht="15" hidden="false" customHeight="true" outlineLevel="0" collapsed="false">
      <c r="A5552" s="1" t="s">
        <v>16022</v>
      </c>
      <c r="B5552" s="1" t="s">
        <v>5116</v>
      </c>
      <c r="C5552" s="1" t="s">
        <v>1990</v>
      </c>
      <c r="D5552" s="1" t="n">
        <v>1</v>
      </c>
      <c r="E5552" s="16" t="n">
        <v>5311.32</v>
      </c>
      <c r="F5552" s="17" t="n">
        <v>0</v>
      </c>
      <c r="G5552" s="16" t="n">
        <v>5311.32</v>
      </c>
      <c r="I5552" s="1" t="str">
        <f aca="false">INDEX(Products!$C$2:$C$51,MATCH(C5552,Products!$A$2:$A$51,0))</f>
        <v>Sports &amp; Fitness</v>
      </c>
      <c r="J5552" s="1" t="str">
        <f aca="false">INDEX(Orders!$E$2:$E$8001,MATCH(B5552,Orders!$A$2:$A$8001,0))</f>
        <v>Delivered</v>
      </c>
      <c r="K5552" s="1" t="str">
        <f aca="false">LEFT(INDEX(Orders!$C$2:$C$8001,MATCH(B5552,Orders!$A$2:$A$8001,0)),7)</f>
        <v>2025-11</v>
      </c>
    </row>
    <row r="5553" customFormat="false" ht="15" hidden="false" customHeight="true" outlineLevel="0" collapsed="false">
      <c r="A5553" s="1" t="s">
        <v>16023</v>
      </c>
      <c r="B5553" s="1" t="s">
        <v>5116</v>
      </c>
      <c r="C5553" s="1" t="s">
        <v>1941</v>
      </c>
      <c r="D5553" s="1" t="n">
        <v>3</v>
      </c>
      <c r="E5553" s="16" t="n">
        <v>2757.65</v>
      </c>
      <c r="F5553" s="17" t="n">
        <v>0</v>
      </c>
      <c r="G5553" s="16" t="n">
        <v>8272.95</v>
      </c>
      <c r="I5553" s="1" t="str">
        <f aca="false">INDEX(Products!$C$2:$C$51,MATCH(C5553,Products!$A$2:$A$51,0))</f>
        <v>Fashion</v>
      </c>
      <c r="J5553" s="1" t="str">
        <f aca="false">INDEX(Orders!$E$2:$E$8001,MATCH(B5553,Orders!$A$2:$A$8001,0))</f>
        <v>Delivered</v>
      </c>
      <c r="K5553" s="1" t="str">
        <f aca="false">LEFT(INDEX(Orders!$C$2:$C$8001,MATCH(B5553,Orders!$A$2:$A$8001,0)),7)</f>
        <v>2025-11</v>
      </c>
    </row>
    <row r="5554" customFormat="false" ht="15" hidden="false" customHeight="true" outlineLevel="0" collapsed="false">
      <c r="A5554" s="1" t="s">
        <v>16024</v>
      </c>
      <c r="B5554" s="1" t="s">
        <v>5116</v>
      </c>
      <c r="C5554" s="1" t="s">
        <v>2007</v>
      </c>
      <c r="D5554" s="1" t="n">
        <v>2</v>
      </c>
      <c r="E5554" s="16" t="n">
        <v>750.27</v>
      </c>
      <c r="F5554" s="17" t="n">
        <v>0.05</v>
      </c>
      <c r="G5554" s="16" t="n">
        <v>1425.51</v>
      </c>
      <c r="I5554" s="1" t="str">
        <f aca="false">INDEX(Products!$C$2:$C$51,MATCH(C5554,Products!$A$2:$A$51,0))</f>
        <v>Books &amp; Stationery</v>
      </c>
      <c r="J5554" s="1" t="str">
        <f aca="false">INDEX(Orders!$E$2:$E$8001,MATCH(B5554,Orders!$A$2:$A$8001,0))</f>
        <v>Delivered</v>
      </c>
      <c r="K5554" s="1" t="str">
        <f aca="false">LEFT(INDEX(Orders!$C$2:$C$8001,MATCH(B5554,Orders!$A$2:$A$8001,0)),7)</f>
        <v>2025-11</v>
      </c>
    </row>
    <row r="5555" customFormat="false" ht="15" hidden="false" customHeight="true" outlineLevel="0" collapsed="false">
      <c r="A5555" s="1" t="s">
        <v>16025</v>
      </c>
      <c r="B5555" s="1" t="s">
        <v>5117</v>
      </c>
      <c r="C5555" s="1" t="s">
        <v>1940</v>
      </c>
      <c r="D5555" s="1" t="n">
        <v>1</v>
      </c>
      <c r="E5555" s="16" t="n">
        <v>2374.52</v>
      </c>
      <c r="F5555" s="17" t="n">
        <v>0</v>
      </c>
      <c r="G5555" s="16" t="n">
        <v>2374.52</v>
      </c>
      <c r="I5555" s="1" t="str">
        <f aca="false">INDEX(Products!$C$2:$C$51,MATCH(C5555,Products!$A$2:$A$51,0))</f>
        <v>Fashion</v>
      </c>
      <c r="J5555" s="1" t="str">
        <f aca="false">INDEX(Orders!$E$2:$E$8001,MATCH(B5555,Orders!$A$2:$A$8001,0))</f>
        <v>Delivered</v>
      </c>
      <c r="K5555" s="1" t="str">
        <f aca="false">LEFT(INDEX(Orders!$C$2:$C$8001,MATCH(B5555,Orders!$A$2:$A$8001,0)),7)</f>
        <v>2025-02</v>
      </c>
    </row>
    <row r="5556" customFormat="false" ht="15" hidden="false" customHeight="true" outlineLevel="0" collapsed="false">
      <c r="A5556" s="1" t="s">
        <v>16026</v>
      </c>
      <c r="B5556" s="1" t="s">
        <v>5117</v>
      </c>
      <c r="C5556" s="1" t="s">
        <v>1961</v>
      </c>
      <c r="D5556" s="1" t="n">
        <v>2</v>
      </c>
      <c r="E5556" s="16" t="n">
        <v>3493.68</v>
      </c>
      <c r="F5556" s="17" t="n">
        <v>0</v>
      </c>
      <c r="G5556" s="16" t="n">
        <v>6987.36</v>
      </c>
      <c r="I5556" s="1" t="str">
        <f aca="false">INDEX(Products!$C$2:$C$51,MATCH(C5556,Products!$A$2:$A$51,0))</f>
        <v>Home &amp; Kitchen</v>
      </c>
      <c r="J5556" s="1" t="str">
        <f aca="false">INDEX(Orders!$E$2:$E$8001,MATCH(B5556,Orders!$A$2:$A$8001,0))</f>
        <v>Delivered</v>
      </c>
      <c r="K5556" s="1" t="str">
        <f aca="false">LEFT(INDEX(Orders!$C$2:$C$8001,MATCH(B5556,Orders!$A$2:$A$8001,0)),7)</f>
        <v>2025-02</v>
      </c>
    </row>
    <row r="5557" customFormat="false" ht="15" hidden="false" customHeight="true" outlineLevel="0" collapsed="false">
      <c r="A5557" s="1" t="s">
        <v>16027</v>
      </c>
      <c r="B5557" s="1" t="s">
        <v>5117</v>
      </c>
      <c r="C5557" s="1" t="s">
        <v>1953</v>
      </c>
      <c r="D5557" s="1" t="n">
        <v>1</v>
      </c>
      <c r="E5557" s="16" t="n">
        <v>4914.12</v>
      </c>
      <c r="F5557" s="17" t="n">
        <v>0</v>
      </c>
      <c r="G5557" s="16" t="n">
        <v>4914.12</v>
      </c>
      <c r="I5557" s="1" t="str">
        <f aca="false">INDEX(Products!$C$2:$C$51,MATCH(C5557,Products!$A$2:$A$51,0))</f>
        <v>Fashion</v>
      </c>
      <c r="J5557" s="1" t="str">
        <f aca="false">INDEX(Orders!$E$2:$E$8001,MATCH(B5557,Orders!$A$2:$A$8001,0))</f>
        <v>Delivered</v>
      </c>
      <c r="K5557" s="1" t="str">
        <f aca="false">LEFT(INDEX(Orders!$C$2:$C$8001,MATCH(B5557,Orders!$A$2:$A$8001,0)),7)</f>
        <v>2025-02</v>
      </c>
    </row>
    <row r="5558" customFormat="false" ht="15" hidden="false" customHeight="true" outlineLevel="0" collapsed="false">
      <c r="A5558" s="1" t="s">
        <v>16028</v>
      </c>
      <c r="B5558" s="1" t="s">
        <v>5118</v>
      </c>
      <c r="C5558" s="1" t="s">
        <v>2007</v>
      </c>
      <c r="D5558" s="1" t="n">
        <v>3</v>
      </c>
      <c r="E5558" s="16" t="n">
        <v>750.27</v>
      </c>
      <c r="F5558" s="17" t="n">
        <v>0.05</v>
      </c>
      <c r="G5558" s="16" t="n">
        <v>2138.27</v>
      </c>
      <c r="I5558" s="1" t="str">
        <f aca="false">INDEX(Products!$C$2:$C$51,MATCH(C5558,Products!$A$2:$A$51,0))</f>
        <v>Books &amp; Stationery</v>
      </c>
      <c r="J5558" s="1" t="str">
        <f aca="false">INDEX(Orders!$E$2:$E$8001,MATCH(B5558,Orders!$A$2:$A$8001,0))</f>
        <v>Delivered</v>
      </c>
      <c r="K5558" s="1" t="str">
        <f aca="false">LEFT(INDEX(Orders!$C$2:$C$8001,MATCH(B5558,Orders!$A$2:$A$8001,0)),7)</f>
        <v>2024-02</v>
      </c>
    </row>
    <row r="5559" customFormat="false" ht="15" hidden="false" customHeight="true" outlineLevel="0" collapsed="false">
      <c r="A5559" s="1" t="s">
        <v>16029</v>
      </c>
      <c r="B5559" s="1" t="s">
        <v>5119</v>
      </c>
      <c r="C5559" s="1" t="s">
        <v>1977</v>
      </c>
      <c r="D5559" s="1" t="n">
        <v>1</v>
      </c>
      <c r="E5559" s="16" t="n">
        <v>2386.05</v>
      </c>
      <c r="F5559" s="17" t="n">
        <v>0</v>
      </c>
      <c r="G5559" s="16" t="n">
        <v>2386.05</v>
      </c>
      <c r="I5559" s="1" t="str">
        <f aca="false">INDEX(Products!$C$2:$C$51,MATCH(C5559,Products!$A$2:$A$51,0))</f>
        <v>Beauty &amp; Personal Care</v>
      </c>
      <c r="J5559" s="1" t="str">
        <f aca="false">INDEX(Orders!$E$2:$E$8001,MATCH(B5559,Orders!$A$2:$A$8001,0))</f>
        <v>Delivered</v>
      </c>
      <c r="K5559" s="1" t="str">
        <f aca="false">LEFT(INDEX(Orders!$C$2:$C$8001,MATCH(B5559,Orders!$A$2:$A$8001,0)),7)</f>
        <v>2025-12</v>
      </c>
    </row>
    <row r="5560" customFormat="false" ht="15" hidden="false" customHeight="true" outlineLevel="0" collapsed="false">
      <c r="A5560" s="1" t="s">
        <v>16030</v>
      </c>
      <c r="B5560" s="1" t="s">
        <v>5120</v>
      </c>
      <c r="C5560" s="1" t="s">
        <v>2007</v>
      </c>
      <c r="D5560" s="1" t="n">
        <v>2</v>
      </c>
      <c r="E5560" s="16" t="n">
        <v>750.27</v>
      </c>
      <c r="F5560" s="17" t="n">
        <v>0</v>
      </c>
      <c r="G5560" s="16" t="n">
        <v>1500.54</v>
      </c>
      <c r="I5560" s="1" t="str">
        <f aca="false">INDEX(Products!$C$2:$C$51,MATCH(C5560,Products!$A$2:$A$51,0))</f>
        <v>Books &amp; Stationery</v>
      </c>
      <c r="J5560" s="1" t="str">
        <f aca="false">INDEX(Orders!$E$2:$E$8001,MATCH(B5560,Orders!$A$2:$A$8001,0))</f>
        <v>Returned</v>
      </c>
      <c r="K5560" s="1" t="str">
        <f aca="false">LEFT(INDEX(Orders!$C$2:$C$8001,MATCH(B5560,Orders!$A$2:$A$8001,0)),7)</f>
        <v>2024-08</v>
      </c>
    </row>
    <row r="5561" customFormat="false" ht="15" hidden="false" customHeight="true" outlineLevel="0" collapsed="false">
      <c r="A5561" s="1" t="s">
        <v>16031</v>
      </c>
      <c r="B5561" s="1" t="s">
        <v>5121</v>
      </c>
      <c r="C5561" s="1" t="s">
        <v>2006</v>
      </c>
      <c r="D5561" s="1" t="n">
        <v>1</v>
      </c>
      <c r="E5561" s="16" t="n">
        <v>482.17</v>
      </c>
      <c r="F5561" s="17" t="n">
        <v>0</v>
      </c>
      <c r="G5561" s="16" t="n">
        <v>482.17</v>
      </c>
      <c r="I5561" s="1" t="str">
        <f aca="false">INDEX(Products!$C$2:$C$51,MATCH(C5561,Products!$A$2:$A$51,0))</f>
        <v>Books &amp; Stationery</v>
      </c>
      <c r="J5561" s="1" t="str">
        <f aca="false">INDEX(Orders!$E$2:$E$8001,MATCH(B5561,Orders!$A$2:$A$8001,0))</f>
        <v>Delivered</v>
      </c>
      <c r="K5561" s="1" t="str">
        <f aca="false">LEFT(INDEX(Orders!$C$2:$C$8001,MATCH(B5561,Orders!$A$2:$A$8001,0)),7)</f>
        <v>2025-03</v>
      </c>
    </row>
    <row r="5562" customFormat="false" ht="15" hidden="false" customHeight="true" outlineLevel="0" collapsed="false">
      <c r="A5562" s="1" t="s">
        <v>16032</v>
      </c>
      <c r="B5562" s="1" t="s">
        <v>5121</v>
      </c>
      <c r="C5562" s="1" t="s">
        <v>1997</v>
      </c>
      <c r="D5562" s="1" t="n">
        <v>1</v>
      </c>
      <c r="E5562" s="16" t="n">
        <v>311.15</v>
      </c>
      <c r="F5562" s="17" t="n">
        <v>0</v>
      </c>
      <c r="G5562" s="16" t="n">
        <v>311.15</v>
      </c>
      <c r="I5562" s="1" t="str">
        <f aca="false">INDEX(Products!$C$2:$C$51,MATCH(C5562,Products!$A$2:$A$51,0))</f>
        <v>Sports &amp; Fitness</v>
      </c>
      <c r="J5562" s="1" t="str">
        <f aca="false">INDEX(Orders!$E$2:$E$8001,MATCH(B5562,Orders!$A$2:$A$8001,0))</f>
        <v>Delivered</v>
      </c>
      <c r="K5562" s="1" t="str">
        <f aca="false">LEFT(INDEX(Orders!$C$2:$C$8001,MATCH(B5562,Orders!$A$2:$A$8001,0)),7)</f>
        <v>2025-03</v>
      </c>
    </row>
    <row r="5563" customFormat="false" ht="15" hidden="false" customHeight="true" outlineLevel="0" collapsed="false">
      <c r="A5563" s="1" t="s">
        <v>16033</v>
      </c>
      <c r="B5563" s="1" t="s">
        <v>5122</v>
      </c>
      <c r="C5563" s="1" t="s">
        <v>1930</v>
      </c>
      <c r="D5563" s="1" t="n">
        <v>2</v>
      </c>
      <c r="E5563" s="16" t="n">
        <v>2398.35</v>
      </c>
      <c r="F5563" s="17" t="n">
        <v>0</v>
      </c>
      <c r="G5563" s="16" t="n">
        <v>4796.7</v>
      </c>
      <c r="I5563" s="1" t="str">
        <f aca="false">INDEX(Products!$C$2:$C$51,MATCH(C5563,Products!$A$2:$A$51,0))</f>
        <v>Electronics</v>
      </c>
      <c r="J5563" s="1" t="str">
        <f aca="false">INDEX(Orders!$E$2:$E$8001,MATCH(B5563,Orders!$A$2:$A$8001,0))</f>
        <v>Delivered</v>
      </c>
      <c r="K5563" s="1" t="str">
        <f aca="false">LEFT(INDEX(Orders!$C$2:$C$8001,MATCH(B5563,Orders!$A$2:$A$8001,0)),7)</f>
        <v>2024-11</v>
      </c>
    </row>
    <row r="5564" customFormat="false" ht="15" hidden="false" customHeight="true" outlineLevel="0" collapsed="false">
      <c r="A5564" s="1" t="s">
        <v>16034</v>
      </c>
      <c r="B5564" s="1" t="s">
        <v>5123</v>
      </c>
      <c r="C5564" s="1" t="s">
        <v>1990</v>
      </c>
      <c r="D5564" s="1" t="n">
        <v>1</v>
      </c>
      <c r="E5564" s="16" t="n">
        <v>5311.32</v>
      </c>
      <c r="F5564" s="17" t="n">
        <v>0.1</v>
      </c>
      <c r="G5564" s="16" t="n">
        <v>4780.19</v>
      </c>
      <c r="I5564" s="1" t="str">
        <f aca="false">INDEX(Products!$C$2:$C$51,MATCH(C5564,Products!$A$2:$A$51,0))</f>
        <v>Sports &amp; Fitness</v>
      </c>
      <c r="J5564" s="1" t="str">
        <f aca="false">INDEX(Orders!$E$2:$E$8001,MATCH(B5564,Orders!$A$2:$A$8001,0))</f>
        <v>Delivered</v>
      </c>
      <c r="K5564" s="1" t="str">
        <f aca="false">LEFT(INDEX(Orders!$C$2:$C$8001,MATCH(B5564,Orders!$A$2:$A$8001,0)),7)</f>
        <v>2025-11</v>
      </c>
    </row>
    <row r="5565" customFormat="false" ht="15" hidden="false" customHeight="true" outlineLevel="0" collapsed="false">
      <c r="A5565" s="1" t="s">
        <v>16035</v>
      </c>
      <c r="B5565" s="1" t="s">
        <v>5123</v>
      </c>
      <c r="C5565" s="1" t="s">
        <v>1979</v>
      </c>
      <c r="D5565" s="1" t="n">
        <v>1</v>
      </c>
      <c r="E5565" s="16" t="n">
        <v>623</v>
      </c>
      <c r="F5565" s="17" t="n">
        <v>0.05</v>
      </c>
      <c r="G5565" s="16" t="n">
        <v>591.85</v>
      </c>
      <c r="I5565" s="1" t="str">
        <f aca="false">INDEX(Products!$C$2:$C$51,MATCH(C5565,Products!$A$2:$A$51,0))</f>
        <v>Beauty &amp; Personal Care</v>
      </c>
      <c r="J5565" s="1" t="str">
        <f aca="false">INDEX(Orders!$E$2:$E$8001,MATCH(B5565,Orders!$A$2:$A$8001,0))</f>
        <v>Delivered</v>
      </c>
      <c r="K5565" s="1" t="str">
        <f aca="false">LEFT(INDEX(Orders!$C$2:$C$8001,MATCH(B5565,Orders!$A$2:$A$8001,0)),7)</f>
        <v>2025-11</v>
      </c>
    </row>
    <row r="5566" customFormat="false" ht="15" hidden="false" customHeight="true" outlineLevel="0" collapsed="false">
      <c r="A5566" s="1" t="s">
        <v>16036</v>
      </c>
      <c r="B5566" s="1" t="s">
        <v>5124</v>
      </c>
      <c r="C5566" s="1" t="s">
        <v>1941</v>
      </c>
      <c r="D5566" s="1" t="n">
        <v>1</v>
      </c>
      <c r="E5566" s="16" t="n">
        <v>2757.65</v>
      </c>
      <c r="F5566" s="17" t="n">
        <v>0</v>
      </c>
      <c r="G5566" s="16" t="n">
        <v>2757.65</v>
      </c>
      <c r="I5566" s="1" t="str">
        <f aca="false">INDEX(Products!$C$2:$C$51,MATCH(C5566,Products!$A$2:$A$51,0))</f>
        <v>Fashion</v>
      </c>
      <c r="J5566" s="1" t="str">
        <f aca="false">INDEX(Orders!$E$2:$E$8001,MATCH(B5566,Orders!$A$2:$A$8001,0))</f>
        <v>Delivered</v>
      </c>
      <c r="K5566" s="1" t="str">
        <f aca="false">LEFT(INDEX(Orders!$C$2:$C$8001,MATCH(B5566,Orders!$A$2:$A$8001,0)),7)</f>
        <v>2024-10</v>
      </c>
    </row>
    <row r="5567" customFormat="false" ht="15" hidden="false" customHeight="true" outlineLevel="0" collapsed="false">
      <c r="A5567" s="1" t="s">
        <v>16037</v>
      </c>
      <c r="B5567" s="1" t="s">
        <v>5124</v>
      </c>
      <c r="C5567" s="1" t="s">
        <v>2007</v>
      </c>
      <c r="D5567" s="1" t="n">
        <v>2</v>
      </c>
      <c r="E5567" s="16" t="n">
        <v>750.27</v>
      </c>
      <c r="F5567" s="17" t="n">
        <v>0</v>
      </c>
      <c r="G5567" s="16" t="n">
        <v>1500.54</v>
      </c>
      <c r="I5567" s="1" t="str">
        <f aca="false">INDEX(Products!$C$2:$C$51,MATCH(C5567,Products!$A$2:$A$51,0))</f>
        <v>Books &amp; Stationery</v>
      </c>
      <c r="J5567" s="1" t="str">
        <f aca="false">INDEX(Orders!$E$2:$E$8001,MATCH(B5567,Orders!$A$2:$A$8001,0))</f>
        <v>Delivered</v>
      </c>
      <c r="K5567" s="1" t="str">
        <f aca="false">LEFT(INDEX(Orders!$C$2:$C$8001,MATCH(B5567,Orders!$A$2:$A$8001,0)),7)</f>
        <v>2024-10</v>
      </c>
    </row>
    <row r="5568" customFormat="false" ht="15" hidden="false" customHeight="true" outlineLevel="0" collapsed="false">
      <c r="A5568" s="1" t="s">
        <v>16038</v>
      </c>
      <c r="B5568" s="1" t="s">
        <v>5124</v>
      </c>
      <c r="C5568" s="1" t="s">
        <v>1940</v>
      </c>
      <c r="D5568" s="1" t="n">
        <v>1</v>
      </c>
      <c r="E5568" s="16" t="n">
        <v>2374.52</v>
      </c>
      <c r="F5568" s="17" t="n">
        <v>0</v>
      </c>
      <c r="G5568" s="16" t="n">
        <v>2374.52</v>
      </c>
      <c r="I5568" s="1" t="str">
        <f aca="false">INDEX(Products!$C$2:$C$51,MATCH(C5568,Products!$A$2:$A$51,0))</f>
        <v>Fashion</v>
      </c>
      <c r="J5568" s="1" t="str">
        <f aca="false">INDEX(Orders!$E$2:$E$8001,MATCH(B5568,Orders!$A$2:$A$8001,0))</f>
        <v>Delivered</v>
      </c>
      <c r="K5568" s="1" t="str">
        <f aca="false">LEFT(INDEX(Orders!$C$2:$C$8001,MATCH(B5568,Orders!$A$2:$A$8001,0)),7)</f>
        <v>2024-10</v>
      </c>
    </row>
    <row r="5569" customFormat="false" ht="15" hidden="false" customHeight="true" outlineLevel="0" collapsed="false">
      <c r="A5569" s="1" t="s">
        <v>16039</v>
      </c>
      <c r="B5569" s="1" t="s">
        <v>5124</v>
      </c>
      <c r="C5569" s="1" t="s">
        <v>1947</v>
      </c>
      <c r="D5569" s="1" t="n">
        <v>2</v>
      </c>
      <c r="E5569" s="16" t="n">
        <v>4778.51</v>
      </c>
      <c r="F5569" s="17" t="n">
        <v>0</v>
      </c>
      <c r="G5569" s="16" t="n">
        <v>9557.02</v>
      </c>
      <c r="I5569" s="1" t="str">
        <f aca="false">INDEX(Products!$C$2:$C$51,MATCH(C5569,Products!$A$2:$A$51,0))</f>
        <v>Fashion</v>
      </c>
      <c r="J5569" s="1" t="str">
        <f aca="false">INDEX(Orders!$E$2:$E$8001,MATCH(B5569,Orders!$A$2:$A$8001,0))</f>
        <v>Delivered</v>
      </c>
      <c r="K5569" s="1" t="str">
        <f aca="false">LEFT(INDEX(Orders!$C$2:$C$8001,MATCH(B5569,Orders!$A$2:$A$8001,0)),7)</f>
        <v>2024-10</v>
      </c>
    </row>
    <row r="5570" customFormat="false" ht="15" hidden="false" customHeight="true" outlineLevel="0" collapsed="false">
      <c r="A5570" s="1" t="s">
        <v>16040</v>
      </c>
      <c r="B5570" s="1" t="s">
        <v>5125</v>
      </c>
      <c r="C5570" s="1" t="s">
        <v>2006</v>
      </c>
      <c r="D5570" s="1" t="n">
        <v>1</v>
      </c>
      <c r="E5570" s="16" t="n">
        <v>482.17</v>
      </c>
      <c r="F5570" s="17" t="n">
        <v>0.05</v>
      </c>
      <c r="G5570" s="16" t="n">
        <v>458.06</v>
      </c>
      <c r="I5570" s="1" t="str">
        <f aca="false">INDEX(Products!$C$2:$C$51,MATCH(C5570,Products!$A$2:$A$51,0))</f>
        <v>Books &amp; Stationery</v>
      </c>
      <c r="J5570" s="1" t="str">
        <f aca="false">INDEX(Orders!$E$2:$E$8001,MATCH(B5570,Orders!$A$2:$A$8001,0))</f>
        <v>Delivered</v>
      </c>
      <c r="K5570" s="1" t="str">
        <f aca="false">LEFT(INDEX(Orders!$C$2:$C$8001,MATCH(B5570,Orders!$A$2:$A$8001,0)),7)</f>
        <v>2024-02</v>
      </c>
    </row>
    <row r="5571" customFormat="false" ht="15" hidden="false" customHeight="true" outlineLevel="0" collapsed="false">
      <c r="A5571" s="1" t="s">
        <v>16041</v>
      </c>
      <c r="B5571" s="1" t="s">
        <v>5126</v>
      </c>
      <c r="C5571" s="1" t="s">
        <v>2007</v>
      </c>
      <c r="D5571" s="1" t="n">
        <v>1</v>
      </c>
      <c r="E5571" s="16" t="n">
        <v>750.27</v>
      </c>
      <c r="F5571" s="17" t="n">
        <v>0.15</v>
      </c>
      <c r="G5571" s="16" t="n">
        <v>637.73</v>
      </c>
      <c r="I5571" s="1" t="str">
        <f aca="false">INDEX(Products!$C$2:$C$51,MATCH(C5571,Products!$A$2:$A$51,0))</f>
        <v>Books &amp; Stationery</v>
      </c>
      <c r="J5571" s="1" t="str">
        <f aca="false">INDEX(Orders!$E$2:$E$8001,MATCH(B5571,Orders!$A$2:$A$8001,0))</f>
        <v>Delivered</v>
      </c>
      <c r="K5571" s="1" t="str">
        <f aca="false">LEFT(INDEX(Orders!$C$2:$C$8001,MATCH(B5571,Orders!$A$2:$A$8001,0)),7)</f>
        <v>2025-10</v>
      </c>
    </row>
    <row r="5572" customFormat="false" ht="15" hidden="false" customHeight="true" outlineLevel="0" collapsed="false">
      <c r="A5572" s="1" t="s">
        <v>16042</v>
      </c>
      <c r="B5572" s="1" t="s">
        <v>5127</v>
      </c>
      <c r="C5572" s="1" t="s">
        <v>1940</v>
      </c>
      <c r="D5572" s="1" t="n">
        <v>1</v>
      </c>
      <c r="E5572" s="16" t="n">
        <v>2374.52</v>
      </c>
      <c r="F5572" s="17" t="n">
        <v>0</v>
      </c>
      <c r="G5572" s="16" t="n">
        <v>2374.52</v>
      </c>
      <c r="I5572" s="1" t="str">
        <f aca="false">INDEX(Products!$C$2:$C$51,MATCH(C5572,Products!$A$2:$A$51,0))</f>
        <v>Fashion</v>
      </c>
      <c r="J5572" s="1" t="str">
        <f aca="false">INDEX(Orders!$E$2:$E$8001,MATCH(B5572,Orders!$A$2:$A$8001,0))</f>
        <v>Delivered</v>
      </c>
      <c r="K5572" s="1" t="str">
        <f aca="false">LEFT(INDEX(Orders!$C$2:$C$8001,MATCH(B5572,Orders!$A$2:$A$8001,0)),7)</f>
        <v>2024-07</v>
      </c>
    </row>
    <row r="5573" customFormat="false" ht="15" hidden="false" customHeight="true" outlineLevel="0" collapsed="false">
      <c r="A5573" s="1" t="s">
        <v>16043</v>
      </c>
      <c r="B5573" s="1" t="s">
        <v>5129</v>
      </c>
      <c r="C5573" s="1" t="s">
        <v>1997</v>
      </c>
      <c r="D5573" s="1" t="n">
        <v>3</v>
      </c>
      <c r="E5573" s="16" t="n">
        <v>311.15</v>
      </c>
      <c r="F5573" s="17" t="n">
        <v>0.05</v>
      </c>
      <c r="G5573" s="16" t="n">
        <v>886.78</v>
      </c>
      <c r="I5573" s="1" t="str">
        <f aca="false">INDEX(Products!$C$2:$C$51,MATCH(C5573,Products!$A$2:$A$51,0))</f>
        <v>Sports &amp; Fitness</v>
      </c>
      <c r="J5573" s="1" t="str">
        <f aca="false">INDEX(Orders!$E$2:$E$8001,MATCH(B5573,Orders!$A$2:$A$8001,0))</f>
        <v>Delivered</v>
      </c>
      <c r="K5573" s="1" t="str">
        <f aca="false">LEFT(INDEX(Orders!$C$2:$C$8001,MATCH(B5573,Orders!$A$2:$A$8001,0)),7)</f>
        <v>2025-10</v>
      </c>
    </row>
    <row r="5574" customFormat="false" ht="15" hidden="false" customHeight="true" outlineLevel="0" collapsed="false">
      <c r="A5574" s="1" t="s">
        <v>16044</v>
      </c>
      <c r="B5574" s="1" t="s">
        <v>5129</v>
      </c>
      <c r="C5574" s="1" t="s">
        <v>2006</v>
      </c>
      <c r="D5574" s="1" t="n">
        <v>2</v>
      </c>
      <c r="E5574" s="16" t="n">
        <v>482.17</v>
      </c>
      <c r="F5574" s="17" t="n">
        <v>0</v>
      </c>
      <c r="G5574" s="16" t="n">
        <v>964.34</v>
      </c>
      <c r="I5574" s="1" t="str">
        <f aca="false">INDEX(Products!$C$2:$C$51,MATCH(C5574,Products!$A$2:$A$51,0))</f>
        <v>Books &amp; Stationery</v>
      </c>
      <c r="J5574" s="1" t="str">
        <f aca="false">INDEX(Orders!$E$2:$E$8001,MATCH(B5574,Orders!$A$2:$A$8001,0))</f>
        <v>Delivered</v>
      </c>
      <c r="K5574" s="1" t="str">
        <f aca="false">LEFT(INDEX(Orders!$C$2:$C$8001,MATCH(B5574,Orders!$A$2:$A$8001,0)),7)</f>
        <v>2025-10</v>
      </c>
    </row>
    <row r="5575" customFormat="false" ht="15" hidden="false" customHeight="true" outlineLevel="0" collapsed="false">
      <c r="A5575" s="1" t="s">
        <v>16045</v>
      </c>
      <c r="B5575" s="1" t="s">
        <v>5130</v>
      </c>
      <c r="C5575" s="1" t="s">
        <v>1997</v>
      </c>
      <c r="D5575" s="1" t="n">
        <v>3</v>
      </c>
      <c r="E5575" s="16" t="n">
        <v>311.15</v>
      </c>
      <c r="F5575" s="17" t="n">
        <v>0.05</v>
      </c>
      <c r="G5575" s="16" t="n">
        <v>886.78</v>
      </c>
      <c r="I5575" s="1" t="str">
        <f aca="false">INDEX(Products!$C$2:$C$51,MATCH(C5575,Products!$A$2:$A$51,0))</f>
        <v>Sports &amp; Fitness</v>
      </c>
      <c r="J5575" s="1" t="str">
        <f aca="false">INDEX(Orders!$E$2:$E$8001,MATCH(B5575,Orders!$A$2:$A$8001,0))</f>
        <v>Returned</v>
      </c>
      <c r="K5575" s="1" t="str">
        <f aca="false">LEFT(INDEX(Orders!$C$2:$C$8001,MATCH(B5575,Orders!$A$2:$A$8001,0)),7)</f>
        <v>2025-10</v>
      </c>
    </row>
    <row r="5576" customFormat="false" ht="15" hidden="false" customHeight="true" outlineLevel="0" collapsed="false">
      <c r="A5576" s="1" t="s">
        <v>16046</v>
      </c>
      <c r="B5576" s="1" t="s">
        <v>5131</v>
      </c>
      <c r="C5576" s="1" t="s">
        <v>1990</v>
      </c>
      <c r="D5576" s="1" t="n">
        <v>2</v>
      </c>
      <c r="E5576" s="16" t="n">
        <v>5311.32</v>
      </c>
      <c r="F5576" s="17" t="n">
        <v>0.05</v>
      </c>
      <c r="G5576" s="16" t="n">
        <v>10091.51</v>
      </c>
      <c r="I5576" s="1" t="str">
        <f aca="false">INDEX(Products!$C$2:$C$51,MATCH(C5576,Products!$A$2:$A$51,0))</f>
        <v>Sports &amp; Fitness</v>
      </c>
      <c r="J5576" s="1" t="str">
        <f aca="false">INDEX(Orders!$E$2:$E$8001,MATCH(B5576,Orders!$A$2:$A$8001,0))</f>
        <v>Delivered</v>
      </c>
      <c r="K5576" s="1" t="str">
        <f aca="false">LEFT(INDEX(Orders!$C$2:$C$8001,MATCH(B5576,Orders!$A$2:$A$8001,0)),7)</f>
        <v>2025-10</v>
      </c>
    </row>
    <row r="5577" customFormat="false" ht="15" hidden="false" customHeight="true" outlineLevel="0" collapsed="false">
      <c r="A5577" s="1" t="s">
        <v>16047</v>
      </c>
      <c r="B5577" s="1" t="s">
        <v>5131</v>
      </c>
      <c r="C5577" s="1" t="s">
        <v>1997</v>
      </c>
      <c r="D5577" s="1" t="n">
        <v>1</v>
      </c>
      <c r="E5577" s="16" t="n">
        <v>311.15</v>
      </c>
      <c r="F5577" s="17" t="n">
        <v>0.05</v>
      </c>
      <c r="G5577" s="16" t="n">
        <v>295.59</v>
      </c>
      <c r="I5577" s="1" t="str">
        <f aca="false">INDEX(Products!$C$2:$C$51,MATCH(C5577,Products!$A$2:$A$51,0))</f>
        <v>Sports &amp; Fitness</v>
      </c>
      <c r="J5577" s="1" t="str">
        <f aca="false">INDEX(Orders!$E$2:$E$8001,MATCH(B5577,Orders!$A$2:$A$8001,0))</f>
        <v>Delivered</v>
      </c>
      <c r="K5577" s="1" t="str">
        <f aca="false">LEFT(INDEX(Orders!$C$2:$C$8001,MATCH(B5577,Orders!$A$2:$A$8001,0)),7)</f>
        <v>2025-10</v>
      </c>
    </row>
    <row r="5578" customFormat="false" ht="15" hidden="false" customHeight="true" outlineLevel="0" collapsed="false">
      <c r="A5578" s="1" t="s">
        <v>16048</v>
      </c>
      <c r="B5578" s="1" t="s">
        <v>5132</v>
      </c>
      <c r="C5578" s="1" t="s">
        <v>1940</v>
      </c>
      <c r="D5578" s="1" t="n">
        <v>3</v>
      </c>
      <c r="E5578" s="16" t="n">
        <v>2374.52</v>
      </c>
      <c r="F5578" s="17" t="n">
        <v>0.1</v>
      </c>
      <c r="G5578" s="16" t="n">
        <v>6411.2</v>
      </c>
      <c r="I5578" s="1" t="str">
        <f aca="false">INDEX(Products!$C$2:$C$51,MATCH(C5578,Products!$A$2:$A$51,0))</f>
        <v>Fashion</v>
      </c>
      <c r="J5578" s="1" t="str">
        <f aca="false">INDEX(Orders!$E$2:$E$8001,MATCH(B5578,Orders!$A$2:$A$8001,0))</f>
        <v>Delivered</v>
      </c>
      <c r="K5578" s="1" t="str">
        <f aca="false">LEFT(INDEX(Orders!$C$2:$C$8001,MATCH(B5578,Orders!$A$2:$A$8001,0)),7)</f>
        <v>2024-07</v>
      </c>
    </row>
    <row r="5579" customFormat="false" ht="15" hidden="false" customHeight="true" outlineLevel="0" collapsed="false">
      <c r="A5579" s="1" t="s">
        <v>16049</v>
      </c>
      <c r="B5579" s="1" t="s">
        <v>5132</v>
      </c>
      <c r="C5579" s="1" t="s">
        <v>1949</v>
      </c>
      <c r="D5579" s="1" t="n">
        <v>2</v>
      </c>
      <c r="E5579" s="16" t="n">
        <v>4185.64</v>
      </c>
      <c r="F5579" s="17" t="n">
        <v>0.1</v>
      </c>
      <c r="G5579" s="16" t="n">
        <v>7534.15</v>
      </c>
      <c r="I5579" s="1" t="str">
        <f aca="false">INDEX(Products!$C$2:$C$51,MATCH(C5579,Products!$A$2:$A$51,0))</f>
        <v>Fashion</v>
      </c>
      <c r="J5579" s="1" t="str">
        <f aca="false">INDEX(Orders!$E$2:$E$8001,MATCH(B5579,Orders!$A$2:$A$8001,0))</f>
        <v>Delivered</v>
      </c>
      <c r="K5579" s="1" t="str">
        <f aca="false">LEFT(INDEX(Orders!$C$2:$C$8001,MATCH(B5579,Orders!$A$2:$A$8001,0)),7)</f>
        <v>2024-07</v>
      </c>
    </row>
    <row r="5580" customFormat="false" ht="15" hidden="false" customHeight="true" outlineLevel="0" collapsed="false">
      <c r="A5580" s="1" t="s">
        <v>16050</v>
      </c>
      <c r="B5580" s="1" t="s">
        <v>5133</v>
      </c>
      <c r="C5580" s="1" t="s">
        <v>1940</v>
      </c>
      <c r="D5580" s="1" t="n">
        <v>1</v>
      </c>
      <c r="E5580" s="16" t="n">
        <v>2374.52</v>
      </c>
      <c r="F5580" s="17" t="n">
        <v>0</v>
      </c>
      <c r="G5580" s="16" t="n">
        <v>2374.52</v>
      </c>
      <c r="I5580" s="1" t="str">
        <f aca="false">INDEX(Products!$C$2:$C$51,MATCH(C5580,Products!$A$2:$A$51,0))</f>
        <v>Fashion</v>
      </c>
      <c r="J5580" s="1" t="str">
        <f aca="false">INDEX(Orders!$E$2:$E$8001,MATCH(B5580,Orders!$A$2:$A$8001,0))</f>
        <v>Delivered</v>
      </c>
      <c r="K5580" s="1" t="str">
        <f aca="false">LEFT(INDEX(Orders!$C$2:$C$8001,MATCH(B5580,Orders!$A$2:$A$8001,0)),7)</f>
        <v>2024-11</v>
      </c>
    </row>
    <row r="5581" customFormat="false" ht="15" hidden="false" customHeight="true" outlineLevel="0" collapsed="false">
      <c r="A5581" s="1" t="s">
        <v>16051</v>
      </c>
      <c r="B5581" s="1" t="s">
        <v>5134</v>
      </c>
      <c r="C5581" s="1" t="s">
        <v>1920</v>
      </c>
      <c r="D5581" s="1" t="n">
        <v>1</v>
      </c>
      <c r="E5581" s="16" t="n">
        <v>4273.58</v>
      </c>
      <c r="F5581" s="17" t="n">
        <v>0</v>
      </c>
      <c r="G5581" s="16" t="n">
        <v>4273.58</v>
      </c>
      <c r="I5581" s="1" t="str">
        <f aca="false">INDEX(Products!$C$2:$C$51,MATCH(C5581,Products!$A$2:$A$51,0))</f>
        <v>Electronics</v>
      </c>
      <c r="J5581" s="1" t="str">
        <f aca="false">INDEX(Orders!$E$2:$E$8001,MATCH(B5581,Orders!$A$2:$A$8001,0))</f>
        <v>Delivered</v>
      </c>
      <c r="K5581" s="1" t="str">
        <f aca="false">LEFT(INDEX(Orders!$C$2:$C$8001,MATCH(B5581,Orders!$A$2:$A$8001,0)),7)</f>
        <v>2025-03</v>
      </c>
    </row>
    <row r="5582" customFormat="false" ht="15" hidden="false" customHeight="true" outlineLevel="0" collapsed="false">
      <c r="A5582" s="1" t="s">
        <v>16052</v>
      </c>
      <c r="B5582" s="1" t="s">
        <v>5134</v>
      </c>
      <c r="C5582" s="1" t="s">
        <v>1930</v>
      </c>
      <c r="D5582" s="1" t="n">
        <v>1</v>
      </c>
      <c r="E5582" s="16" t="n">
        <v>2398.35</v>
      </c>
      <c r="F5582" s="17" t="n">
        <v>0.1</v>
      </c>
      <c r="G5582" s="16" t="n">
        <v>2158.52</v>
      </c>
      <c r="I5582" s="1" t="str">
        <f aca="false">INDEX(Products!$C$2:$C$51,MATCH(C5582,Products!$A$2:$A$51,0))</f>
        <v>Electronics</v>
      </c>
      <c r="J5582" s="1" t="str">
        <f aca="false">INDEX(Orders!$E$2:$E$8001,MATCH(B5582,Orders!$A$2:$A$8001,0))</f>
        <v>Delivered</v>
      </c>
      <c r="K5582" s="1" t="str">
        <f aca="false">LEFT(INDEX(Orders!$C$2:$C$8001,MATCH(B5582,Orders!$A$2:$A$8001,0)),7)</f>
        <v>2025-03</v>
      </c>
    </row>
    <row r="5583" customFormat="false" ht="15" hidden="false" customHeight="true" outlineLevel="0" collapsed="false">
      <c r="A5583" s="1" t="s">
        <v>16053</v>
      </c>
      <c r="B5583" s="1" t="s">
        <v>5134</v>
      </c>
      <c r="C5583" s="1" t="s">
        <v>1953</v>
      </c>
      <c r="D5583" s="1" t="n">
        <v>1</v>
      </c>
      <c r="E5583" s="16" t="n">
        <v>4914.12</v>
      </c>
      <c r="F5583" s="17" t="n">
        <v>0</v>
      </c>
      <c r="G5583" s="16" t="n">
        <v>4914.12</v>
      </c>
      <c r="I5583" s="1" t="str">
        <f aca="false">INDEX(Products!$C$2:$C$51,MATCH(C5583,Products!$A$2:$A$51,0))</f>
        <v>Fashion</v>
      </c>
      <c r="J5583" s="1" t="str">
        <f aca="false">INDEX(Orders!$E$2:$E$8001,MATCH(B5583,Orders!$A$2:$A$8001,0))</f>
        <v>Delivered</v>
      </c>
      <c r="K5583" s="1" t="str">
        <f aca="false">LEFT(INDEX(Orders!$C$2:$C$8001,MATCH(B5583,Orders!$A$2:$A$8001,0)),7)</f>
        <v>2025-03</v>
      </c>
    </row>
    <row r="5584" customFormat="false" ht="15" hidden="false" customHeight="true" outlineLevel="0" collapsed="false">
      <c r="A5584" s="1" t="s">
        <v>16054</v>
      </c>
      <c r="B5584" s="1" t="s">
        <v>5135</v>
      </c>
      <c r="C5584" s="1" t="s">
        <v>1993</v>
      </c>
      <c r="D5584" s="1" t="n">
        <v>3</v>
      </c>
      <c r="E5584" s="16" t="n">
        <v>3177.33</v>
      </c>
      <c r="F5584" s="17" t="n">
        <v>0.15</v>
      </c>
      <c r="G5584" s="16" t="n">
        <v>8102.19</v>
      </c>
      <c r="I5584" s="1" t="str">
        <f aca="false">INDEX(Products!$C$2:$C$51,MATCH(C5584,Products!$A$2:$A$51,0))</f>
        <v>Sports &amp; Fitness</v>
      </c>
      <c r="J5584" s="1" t="str">
        <f aca="false">INDEX(Orders!$E$2:$E$8001,MATCH(B5584,Orders!$A$2:$A$8001,0))</f>
        <v>Returned</v>
      </c>
      <c r="K5584" s="1" t="str">
        <f aca="false">LEFT(INDEX(Orders!$C$2:$C$8001,MATCH(B5584,Orders!$A$2:$A$8001,0)),7)</f>
        <v>2025-09</v>
      </c>
    </row>
    <row r="5585" customFormat="false" ht="15" hidden="false" customHeight="true" outlineLevel="0" collapsed="false">
      <c r="A5585" s="1" t="s">
        <v>16055</v>
      </c>
      <c r="B5585" s="1" t="s">
        <v>5135</v>
      </c>
      <c r="C5585" s="1" t="s">
        <v>1997</v>
      </c>
      <c r="D5585" s="1" t="n">
        <v>1</v>
      </c>
      <c r="E5585" s="16" t="n">
        <v>311.15</v>
      </c>
      <c r="F5585" s="17" t="n">
        <v>0</v>
      </c>
      <c r="G5585" s="16" t="n">
        <v>311.15</v>
      </c>
      <c r="I5585" s="1" t="str">
        <f aca="false">INDEX(Products!$C$2:$C$51,MATCH(C5585,Products!$A$2:$A$51,0))</f>
        <v>Sports &amp; Fitness</v>
      </c>
      <c r="J5585" s="1" t="str">
        <f aca="false">INDEX(Orders!$E$2:$E$8001,MATCH(B5585,Orders!$A$2:$A$8001,0))</f>
        <v>Returned</v>
      </c>
      <c r="K5585" s="1" t="str">
        <f aca="false">LEFT(INDEX(Orders!$C$2:$C$8001,MATCH(B5585,Orders!$A$2:$A$8001,0)),7)</f>
        <v>2025-09</v>
      </c>
    </row>
    <row r="5586" customFormat="false" ht="15" hidden="false" customHeight="true" outlineLevel="0" collapsed="false">
      <c r="A5586" s="1" t="s">
        <v>16056</v>
      </c>
      <c r="B5586" s="1" t="s">
        <v>5135</v>
      </c>
      <c r="C5586" s="1" t="s">
        <v>1940</v>
      </c>
      <c r="D5586" s="1" t="n">
        <v>1</v>
      </c>
      <c r="E5586" s="16" t="n">
        <v>2374.52</v>
      </c>
      <c r="F5586" s="17" t="n">
        <v>0.15</v>
      </c>
      <c r="G5586" s="16" t="n">
        <v>2018.34</v>
      </c>
      <c r="I5586" s="1" t="str">
        <f aca="false">INDEX(Products!$C$2:$C$51,MATCH(C5586,Products!$A$2:$A$51,0))</f>
        <v>Fashion</v>
      </c>
      <c r="J5586" s="1" t="str">
        <f aca="false">INDEX(Orders!$E$2:$E$8001,MATCH(B5586,Orders!$A$2:$A$8001,0))</f>
        <v>Returned</v>
      </c>
      <c r="K5586" s="1" t="str">
        <f aca="false">LEFT(INDEX(Orders!$C$2:$C$8001,MATCH(B5586,Orders!$A$2:$A$8001,0)),7)</f>
        <v>2025-09</v>
      </c>
    </row>
    <row r="5587" customFormat="false" ht="15" hidden="false" customHeight="true" outlineLevel="0" collapsed="false">
      <c r="A5587" s="1" t="s">
        <v>16057</v>
      </c>
      <c r="B5587" s="1" t="s">
        <v>5136</v>
      </c>
      <c r="C5587" s="1" t="s">
        <v>2006</v>
      </c>
      <c r="D5587" s="1" t="n">
        <v>3</v>
      </c>
      <c r="E5587" s="16" t="n">
        <v>482.17</v>
      </c>
      <c r="F5587" s="17" t="n">
        <v>0.2</v>
      </c>
      <c r="G5587" s="16" t="n">
        <v>1157.21</v>
      </c>
      <c r="I5587" s="1" t="str">
        <f aca="false">INDEX(Products!$C$2:$C$51,MATCH(C5587,Products!$A$2:$A$51,0))</f>
        <v>Books &amp; Stationery</v>
      </c>
      <c r="J5587" s="1" t="str">
        <f aca="false">INDEX(Orders!$E$2:$E$8001,MATCH(B5587,Orders!$A$2:$A$8001,0))</f>
        <v>Delivered</v>
      </c>
      <c r="K5587" s="1" t="str">
        <f aca="false">LEFT(INDEX(Orders!$C$2:$C$8001,MATCH(B5587,Orders!$A$2:$A$8001,0)),7)</f>
        <v>2024-12</v>
      </c>
    </row>
    <row r="5588" customFormat="false" ht="15" hidden="false" customHeight="true" outlineLevel="0" collapsed="false">
      <c r="A5588" s="1" t="s">
        <v>16058</v>
      </c>
      <c r="B5588" s="1" t="s">
        <v>5136</v>
      </c>
      <c r="C5588" s="1" t="s">
        <v>1990</v>
      </c>
      <c r="D5588" s="1" t="n">
        <v>1</v>
      </c>
      <c r="E5588" s="16" t="n">
        <v>5311.32</v>
      </c>
      <c r="F5588" s="17" t="n">
        <v>0.05</v>
      </c>
      <c r="G5588" s="16" t="n">
        <v>5045.75</v>
      </c>
      <c r="I5588" s="1" t="str">
        <f aca="false">INDEX(Products!$C$2:$C$51,MATCH(C5588,Products!$A$2:$A$51,0))</f>
        <v>Sports &amp; Fitness</v>
      </c>
      <c r="J5588" s="1" t="str">
        <f aca="false">INDEX(Orders!$E$2:$E$8001,MATCH(B5588,Orders!$A$2:$A$8001,0))</f>
        <v>Delivered</v>
      </c>
      <c r="K5588" s="1" t="str">
        <f aca="false">LEFT(INDEX(Orders!$C$2:$C$8001,MATCH(B5588,Orders!$A$2:$A$8001,0)),7)</f>
        <v>2024-12</v>
      </c>
    </row>
    <row r="5589" customFormat="false" ht="15" hidden="false" customHeight="true" outlineLevel="0" collapsed="false">
      <c r="A5589" s="1" t="s">
        <v>16059</v>
      </c>
      <c r="B5589" s="1" t="s">
        <v>5136</v>
      </c>
      <c r="C5589" s="1" t="s">
        <v>1976</v>
      </c>
      <c r="D5589" s="1" t="n">
        <v>1</v>
      </c>
      <c r="E5589" s="16" t="n">
        <v>1603.35</v>
      </c>
      <c r="F5589" s="17" t="n">
        <v>0.05</v>
      </c>
      <c r="G5589" s="16" t="n">
        <v>1523.18</v>
      </c>
      <c r="I5589" s="1" t="str">
        <f aca="false">INDEX(Products!$C$2:$C$51,MATCH(C5589,Products!$A$2:$A$51,0))</f>
        <v>Beauty &amp; Personal Care</v>
      </c>
      <c r="J5589" s="1" t="str">
        <f aca="false">INDEX(Orders!$E$2:$E$8001,MATCH(B5589,Orders!$A$2:$A$8001,0))</f>
        <v>Delivered</v>
      </c>
      <c r="K5589" s="1" t="str">
        <f aca="false">LEFT(INDEX(Orders!$C$2:$C$8001,MATCH(B5589,Orders!$A$2:$A$8001,0)),7)</f>
        <v>2024-12</v>
      </c>
    </row>
    <row r="5590" customFormat="false" ht="15" hidden="false" customHeight="true" outlineLevel="0" collapsed="false">
      <c r="A5590" s="1" t="s">
        <v>16060</v>
      </c>
      <c r="B5590" s="1" t="s">
        <v>5136</v>
      </c>
      <c r="C5590" s="1" t="s">
        <v>2007</v>
      </c>
      <c r="D5590" s="1" t="n">
        <v>2</v>
      </c>
      <c r="E5590" s="16" t="n">
        <v>750.27</v>
      </c>
      <c r="F5590" s="17" t="n">
        <v>0</v>
      </c>
      <c r="G5590" s="16" t="n">
        <v>1500.54</v>
      </c>
      <c r="I5590" s="1" t="str">
        <f aca="false">INDEX(Products!$C$2:$C$51,MATCH(C5590,Products!$A$2:$A$51,0))</f>
        <v>Books &amp; Stationery</v>
      </c>
      <c r="J5590" s="1" t="str">
        <f aca="false">INDEX(Orders!$E$2:$E$8001,MATCH(B5590,Orders!$A$2:$A$8001,0))</f>
        <v>Delivered</v>
      </c>
      <c r="K5590" s="1" t="str">
        <f aca="false">LEFT(INDEX(Orders!$C$2:$C$8001,MATCH(B5590,Orders!$A$2:$A$8001,0)),7)</f>
        <v>2024-12</v>
      </c>
    </row>
    <row r="5591" customFormat="false" ht="15" hidden="false" customHeight="true" outlineLevel="0" collapsed="false">
      <c r="A5591" s="1" t="s">
        <v>16061</v>
      </c>
      <c r="B5591" s="1" t="s">
        <v>5136</v>
      </c>
      <c r="C5591" s="1" t="s">
        <v>1997</v>
      </c>
      <c r="D5591" s="1" t="n">
        <v>1</v>
      </c>
      <c r="E5591" s="16" t="n">
        <v>311.15</v>
      </c>
      <c r="F5591" s="17" t="n">
        <v>0.05</v>
      </c>
      <c r="G5591" s="16" t="n">
        <v>295.59</v>
      </c>
      <c r="I5591" s="1" t="str">
        <f aca="false">INDEX(Products!$C$2:$C$51,MATCH(C5591,Products!$A$2:$A$51,0))</f>
        <v>Sports &amp; Fitness</v>
      </c>
      <c r="J5591" s="1" t="str">
        <f aca="false">INDEX(Orders!$E$2:$E$8001,MATCH(B5591,Orders!$A$2:$A$8001,0))</f>
        <v>Delivered</v>
      </c>
      <c r="K5591" s="1" t="str">
        <f aca="false">LEFT(INDEX(Orders!$C$2:$C$8001,MATCH(B5591,Orders!$A$2:$A$8001,0)),7)</f>
        <v>2024-12</v>
      </c>
    </row>
    <row r="5592" customFormat="false" ht="15" hidden="false" customHeight="true" outlineLevel="0" collapsed="false">
      <c r="A5592" s="1" t="s">
        <v>16062</v>
      </c>
      <c r="B5592" s="1" t="s">
        <v>5137</v>
      </c>
      <c r="C5592" s="1" t="s">
        <v>1953</v>
      </c>
      <c r="D5592" s="1" t="n">
        <v>1</v>
      </c>
      <c r="E5592" s="16" t="n">
        <v>4914.12</v>
      </c>
      <c r="F5592" s="17" t="n">
        <v>0</v>
      </c>
      <c r="G5592" s="16" t="n">
        <v>4914.12</v>
      </c>
      <c r="I5592" s="1" t="str">
        <f aca="false">INDEX(Products!$C$2:$C$51,MATCH(C5592,Products!$A$2:$A$51,0))</f>
        <v>Fashion</v>
      </c>
      <c r="J5592" s="1" t="str">
        <f aca="false">INDEX(Orders!$E$2:$E$8001,MATCH(B5592,Orders!$A$2:$A$8001,0))</f>
        <v>Delivered</v>
      </c>
      <c r="K5592" s="1" t="str">
        <f aca="false">LEFT(INDEX(Orders!$C$2:$C$8001,MATCH(B5592,Orders!$A$2:$A$8001,0)),7)</f>
        <v>2025-12</v>
      </c>
    </row>
    <row r="5593" customFormat="false" ht="15" hidden="false" customHeight="true" outlineLevel="0" collapsed="false">
      <c r="A5593" s="1" t="s">
        <v>16063</v>
      </c>
      <c r="B5593" s="1" t="s">
        <v>5137</v>
      </c>
      <c r="C5593" s="1" t="s">
        <v>1997</v>
      </c>
      <c r="D5593" s="1" t="n">
        <v>3</v>
      </c>
      <c r="E5593" s="16" t="n">
        <v>311.15</v>
      </c>
      <c r="F5593" s="17" t="n">
        <v>0.05</v>
      </c>
      <c r="G5593" s="16" t="n">
        <v>886.78</v>
      </c>
      <c r="I5593" s="1" t="str">
        <f aca="false">INDEX(Products!$C$2:$C$51,MATCH(C5593,Products!$A$2:$A$51,0))</f>
        <v>Sports &amp; Fitness</v>
      </c>
      <c r="J5593" s="1" t="str">
        <f aca="false">INDEX(Orders!$E$2:$E$8001,MATCH(B5593,Orders!$A$2:$A$8001,0))</f>
        <v>Delivered</v>
      </c>
      <c r="K5593" s="1" t="str">
        <f aca="false">LEFT(INDEX(Orders!$C$2:$C$8001,MATCH(B5593,Orders!$A$2:$A$8001,0)),7)</f>
        <v>2025-12</v>
      </c>
    </row>
    <row r="5594" customFormat="false" ht="15" hidden="false" customHeight="true" outlineLevel="0" collapsed="false">
      <c r="A5594" s="1" t="s">
        <v>16064</v>
      </c>
      <c r="B5594" s="1" t="s">
        <v>5137</v>
      </c>
      <c r="C5594" s="1" t="s">
        <v>1975</v>
      </c>
      <c r="D5594" s="1" t="n">
        <v>1</v>
      </c>
      <c r="E5594" s="16" t="n">
        <v>862.99</v>
      </c>
      <c r="F5594" s="17" t="n">
        <v>0</v>
      </c>
      <c r="G5594" s="16" t="n">
        <v>862.99</v>
      </c>
      <c r="I5594" s="1" t="str">
        <f aca="false">INDEX(Products!$C$2:$C$51,MATCH(C5594,Products!$A$2:$A$51,0))</f>
        <v>Beauty &amp; Personal Care</v>
      </c>
      <c r="J5594" s="1" t="str">
        <f aca="false">INDEX(Orders!$E$2:$E$8001,MATCH(B5594,Orders!$A$2:$A$8001,0))</f>
        <v>Delivered</v>
      </c>
      <c r="K5594" s="1" t="str">
        <f aca="false">LEFT(INDEX(Orders!$C$2:$C$8001,MATCH(B5594,Orders!$A$2:$A$8001,0)),7)</f>
        <v>2025-12</v>
      </c>
    </row>
    <row r="5595" customFormat="false" ht="15" hidden="false" customHeight="true" outlineLevel="0" collapsed="false">
      <c r="A5595" s="1" t="s">
        <v>16065</v>
      </c>
      <c r="B5595" s="1" t="s">
        <v>5137</v>
      </c>
      <c r="C5595" s="1" t="s">
        <v>1990</v>
      </c>
      <c r="D5595" s="1" t="n">
        <v>1</v>
      </c>
      <c r="E5595" s="16" t="n">
        <v>5311.32</v>
      </c>
      <c r="F5595" s="17" t="n">
        <v>0</v>
      </c>
      <c r="G5595" s="16" t="n">
        <v>5311.32</v>
      </c>
      <c r="I5595" s="1" t="str">
        <f aca="false">INDEX(Products!$C$2:$C$51,MATCH(C5595,Products!$A$2:$A$51,0))</f>
        <v>Sports &amp; Fitness</v>
      </c>
      <c r="J5595" s="1" t="str">
        <f aca="false">INDEX(Orders!$E$2:$E$8001,MATCH(B5595,Orders!$A$2:$A$8001,0))</f>
        <v>Delivered</v>
      </c>
      <c r="K5595" s="1" t="str">
        <f aca="false">LEFT(INDEX(Orders!$C$2:$C$8001,MATCH(B5595,Orders!$A$2:$A$8001,0)),7)</f>
        <v>2025-12</v>
      </c>
    </row>
    <row r="5596" customFormat="false" ht="15" hidden="false" customHeight="true" outlineLevel="0" collapsed="false">
      <c r="A5596" s="1" t="s">
        <v>16066</v>
      </c>
      <c r="B5596" s="1" t="s">
        <v>5138</v>
      </c>
      <c r="C5596" s="1" t="s">
        <v>1930</v>
      </c>
      <c r="D5596" s="1" t="n">
        <v>2</v>
      </c>
      <c r="E5596" s="16" t="n">
        <v>2398.35</v>
      </c>
      <c r="F5596" s="17" t="n">
        <v>0</v>
      </c>
      <c r="G5596" s="16" t="n">
        <v>4796.7</v>
      </c>
      <c r="I5596" s="1" t="str">
        <f aca="false">INDEX(Products!$C$2:$C$51,MATCH(C5596,Products!$A$2:$A$51,0))</f>
        <v>Electronics</v>
      </c>
      <c r="J5596" s="1" t="str">
        <f aca="false">INDEX(Orders!$E$2:$E$8001,MATCH(B5596,Orders!$A$2:$A$8001,0))</f>
        <v>Delivered</v>
      </c>
      <c r="K5596" s="1" t="str">
        <f aca="false">LEFT(INDEX(Orders!$C$2:$C$8001,MATCH(B5596,Orders!$A$2:$A$8001,0)),7)</f>
        <v>2025-11</v>
      </c>
    </row>
    <row r="5597" customFormat="false" ht="15" hidden="false" customHeight="true" outlineLevel="0" collapsed="false">
      <c r="A5597" s="1" t="s">
        <v>16067</v>
      </c>
      <c r="B5597" s="1" t="s">
        <v>5139</v>
      </c>
      <c r="C5597" s="1" t="s">
        <v>2006</v>
      </c>
      <c r="D5597" s="1" t="n">
        <v>2</v>
      </c>
      <c r="E5597" s="16" t="n">
        <v>482.17</v>
      </c>
      <c r="F5597" s="17" t="n">
        <v>0.05</v>
      </c>
      <c r="G5597" s="16" t="n">
        <v>916.12</v>
      </c>
      <c r="I5597" s="1" t="str">
        <f aca="false">INDEX(Products!$C$2:$C$51,MATCH(C5597,Products!$A$2:$A$51,0))</f>
        <v>Books &amp; Stationery</v>
      </c>
      <c r="J5597" s="1" t="str">
        <f aca="false">INDEX(Orders!$E$2:$E$8001,MATCH(B5597,Orders!$A$2:$A$8001,0))</f>
        <v>Delivered</v>
      </c>
      <c r="K5597" s="1" t="str">
        <f aca="false">LEFT(INDEX(Orders!$C$2:$C$8001,MATCH(B5597,Orders!$A$2:$A$8001,0)),7)</f>
        <v>2024-09</v>
      </c>
    </row>
    <row r="5598" customFormat="false" ht="15" hidden="false" customHeight="true" outlineLevel="0" collapsed="false">
      <c r="A5598" s="1" t="s">
        <v>16068</v>
      </c>
      <c r="B5598" s="1" t="s">
        <v>5139</v>
      </c>
      <c r="C5598" s="1" t="s">
        <v>1930</v>
      </c>
      <c r="D5598" s="1" t="n">
        <v>1</v>
      </c>
      <c r="E5598" s="16" t="n">
        <v>2398.35</v>
      </c>
      <c r="F5598" s="17" t="n">
        <v>0</v>
      </c>
      <c r="G5598" s="16" t="n">
        <v>2398.35</v>
      </c>
      <c r="I5598" s="1" t="str">
        <f aca="false">INDEX(Products!$C$2:$C$51,MATCH(C5598,Products!$A$2:$A$51,0))</f>
        <v>Electronics</v>
      </c>
      <c r="J5598" s="1" t="str">
        <f aca="false">INDEX(Orders!$E$2:$E$8001,MATCH(B5598,Orders!$A$2:$A$8001,0))</f>
        <v>Delivered</v>
      </c>
      <c r="K5598" s="1" t="str">
        <f aca="false">LEFT(INDEX(Orders!$C$2:$C$8001,MATCH(B5598,Orders!$A$2:$A$8001,0)),7)</f>
        <v>2024-09</v>
      </c>
    </row>
    <row r="5599" customFormat="false" ht="15" hidden="false" customHeight="true" outlineLevel="0" collapsed="false">
      <c r="A5599" s="1" t="s">
        <v>16069</v>
      </c>
      <c r="B5599" s="1" t="s">
        <v>5139</v>
      </c>
      <c r="C5599" s="1" t="s">
        <v>2007</v>
      </c>
      <c r="D5599" s="1" t="n">
        <v>1</v>
      </c>
      <c r="E5599" s="16" t="n">
        <v>750.27</v>
      </c>
      <c r="F5599" s="17" t="n">
        <v>0</v>
      </c>
      <c r="G5599" s="16" t="n">
        <v>750.27</v>
      </c>
      <c r="I5599" s="1" t="str">
        <f aca="false">INDEX(Products!$C$2:$C$51,MATCH(C5599,Products!$A$2:$A$51,0))</f>
        <v>Books &amp; Stationery</v>
      </c>
      <c r="J5599" s="1" t="str">
        <f aca="false">INDEX(Orders!$E$2:$E$8001,MATCH(B5599,Orders!$A$2:$A$8001,0))</f>
        <v>Delivered</v>
      </c>
      <c r="K5599" s="1" t="str">
        <f aca="false">LEFT(INDEX(Orders!$C$2:$C$8001,MATCH(B5599,Orders!$A$2:$A$8001,0)),7)</f>
        <v>2024-09</v>
      </c>
    </row>
    <row r="5600" customFormat="false" ht="15" hidden="false" customHeight="true" outlineLevel="0" collapsed="false">
      <c r="A5600" s="1" t="s">
        <v>16070</v>
      </c>
      <c r="B5600" s="1" t="s">
        <v>5139</v>
      </c>
      <c r="C5600" s="1" t="s">
        <v>1931</v>
      </c>
      <c r="D5600" s="1" t="n">
        <v>1</v>
      </c>
      <c r="E5600" s="16" t="n">
        <v>1111.28</v>
      </c>
      <c r="F5600" s="17" t="n">
        <v>0</v>
      </c>
      <c r="G5600" s="16" t="n">
        <v>1111.28</v>
      </c>
      <c r="I5600" s="1" t="str">
        <f aca="false">INDEX(Products!$C$2:$C$51,MATCH(C5600,Products!$A$2:$A$51,0))</f>
        <v>Electronics</v>
      </c>
      <c r="J5600" s="1" t="str">
        <f aca="false">INDEX(Orders!$E$2:$E$8001,MATCH(B5600,Orders!$A$2:$A$8001,0))</f>
        <v>Delivered</v>
      </c>
      <c r="K5600" s="1" t="str">
        <f aca="false">LEFT(INDEX(Orders!$C$2:$C$8001,MATCH(B5600,Orders!$A$2:$A$8001,0)),7)</f>
        <v>2024-09</v>
      </c>
    </row>
    <row r="5601" customFormat="false" ht="15" hidden="false" customHeight="true" outlineLevel="0" collapsed="false">
      <c r="A5601" s="1" t="s">
        <v>16071</v>
      </c>
      <c r="B5601" s="1" t="s">
        <v>5140</v>
      </c>
      <c r="C5601" s="1" t="s">
        <v>1924</v>
      </c>
      <c r="D5601" s="1" t="n">
        <v>2</v>
      </c>
      <c r="E5601" s="16" t="n">
        <v>1971</v>
      </c>
      <c r="F5601" s="17" t="n">
        <v>0.1</v>
      </c>
      <c r="G5601" s="16" t="n">
        <v>3547.8</v>
      </c>
      <c r="I5601" s="1" t="str">
        <f aca="false">INDEX(Products!$C$2:$C$51,MATCH(C5601,Products!$A$2:$A$51,0))</f>
        <v>Electronics</v>
      </c>
      <c r="J5601" s="1" t="str">
        <f aca="false">INDEX(Orders!$E$2:$E$8001,MATCH(B5601,Orders!$A$2:$A$8001,0))</f>
        <v>Delivered</v>
      </c>
      <c r="K5601" s="1" t="str">
        <f aca="false">LEFT(INDEX(Orders!$C$2:$C$8001,MATCH(B5601,Orders!$A$2:$A$8001,0)),7)</f>
        <v>2025-06</v>
      </c>
    </row>
    <row r="5602" customFormat="false" ht="15" hidden="false" customHeight="true" outlineLevel="0" collapsed="false">
      <c r="A5602" s="1" t="s">
        <v>16072</v>
      </c>
      <c r="B5602" s="1" t="s">
        <v>5140</v>
      </c>
      <c r="C5602" s="1" t="s">
        <v>1971</v>
      </c>
      <c r="D5602" s="1" t="n">
        <v>1</v>
      </c>
      <c r="E5602" s="16" t="n">
        <v>2073.63</v>
      </c>
      <c r="F5602" s="17" t="n">
        <v>0.2</v>
      </c>
      <c r="G5602" s="16" t="n">
        <v>1658.9</v>
      </c>
      <c r="I5602" s="1" t="str">
        <f aca="false">INDEX(Products!$C$2:$C$51,MATCH(C5602,Products!$A$2:$A$51,0))</f>
        <v>Home &amp; Kitchen</v>
      </c>
      <c r="J5602" s="1" t="str">
        <f aca="false">INDEX(Orders!$E$2:$E$8001,MATCH(B5602,Orders!$A$2:$A$8001,0))</f>
        <v>Delivered</v>
      </c>
      <c r="K5602" s="1" t="str">
        <f aca="false">LEFT(INDEX(Orders!$C$2:$C$8001,MATCH(B5602,Orders!$A$2:$A$8001,0)),7)</f>
        <v>2025-06</v>
      </c>
    </row>
    <row r="5603" customFormat="false" ht="15" hidden="false" customHeight="true" outlineLevel="0" collapsed="false">
      <c r="A5603" s="1" t="s">
        <v>16073</v>
      </c>
      <c r="B5603" s="1" t="s">
        <v>5140</v>
      </c>
      <c r="C5603" s="1" t="s">
        <v>1931</v>
      </c>
      <c r="D5603" s="1" t="n">
        <v>1</v>
      </c>
      <c r="E5603" s="16" t="n">
        <v>1111.28</v>
      </c>
      <c r="F5603" s="17" t="n">
        <v>0.1</v>
      </c>
      <c r="G5603" s="16" t="n">
        <v>1000.15</v>
      </c>
      <c r="I5603" s="1" t="str">
        <f aca="false">INDEX(Products!$C$2:$C$51,MATCH(C5603,Products!$A$2:$A$51,0))</f>
        <v>Electronics</v>
      </c>
      <c r="J5603" s="1" t="str">
        <f aca="false">INDEX(Orders!$E$2:$E$8001,MATCH(B5603,Orders!$A$2:$A$8001,0))</f>
        <v>Delivered</v>
      </c>
      <c r="K5603" s="1" t="str">
        <f aca="false">LEFT(INDEX(Orders!$C$2:$C$8001,MATCH(B5603,Orders!$A$2:$A$8001,0)),7)</f>
        <v>2025-06</v>
      </c>
    </row>
    <row r="5604" customFormat="false" ht="15" hidden="false" customHeight="true" outlineLevel="0" collapsed="false">
      <c r="A5604" s="1" t="s">
        <v>16074</v>
      </c>
      <c r="B5604" s="1" t="s">
        <v>5141</v>
      </c>
      <c r="C5604" s="1" t="s">
        <v>2006</v>
      </c>
      <c r="D5604" s="1" t="n">
        <v>1</v>
      </c>
      <c r="E5604" s="16" t="n">
        <v>482.17</v>
      </c>
      <c r="F5604" s="17" t="n">
        <v>0.15</v>
      </c>
      <c r="G5604" s="16" t="n">
        <v>409.84</v>
      </c>
      <c r="I5604" s="1" t="str">
        <f aca="false">INDEX(Products!$C$2:$C$51,MATCH(C5604,Products!$A$2:$A$51,0))</f>
        <v>Books &amp; Stationery</v>
      </c>
      <c r="J5604" s="1" t="str">
        <f aca="false">INDEX(Orders!$E$2:$E$8001,MATCH(B5604,Orders!$A$2:$A$8001,0))</f>
        <v>Delivered</v>
      </c>
      <c r="K5604" s="1" t="str">
        <f aca="false">LEFT(INDEX(Orders!$C$2:$C$8001,MATCH(B5604,Orders!$A$2:$A$8001,0)),7)</f>
        <v>2024-11</v>
      </c>
    </row>
    <row r="5605" customFormat="false" ht="15" hidden="false" customHeight="true" outlineLevel="0" collapsed="false">
      <c r="A5605" s="1" t="s">
        <v>16075</v>
      </c>
      <c r="B5605" s="1" t="s">
        <v>5141</v>
      </c>
      <c r="C5605" s="1" t="s">
        <v>1930</v>
      </c>
      <c r="D5605" s="1" t="n">
        <v>1</v>
      </c>
      <c r="E5605" s="16" t="n">
        <v>2398.35</v>
      </c>
      <c r="F5605" s="17" t="n">
        <v>0.2</v>
      </c>
      <c r="G5605" s="16" t="n">
        <v>1918.68</v>
      </c>
      <c r="I5605" s="1" t="str">
        <f aca="false">INDEX(Products!$C$2:$C$51,MATCH(C5605,Products!$A$2:$A$51,0))</f>
        <v>Electronics</v>
      </c>
      <c r="J5605" s="1" t="str">
        <f aca="false">INDEX(Orders!$E$2:$E$8001,MATCH(B5605,Orders!$A$2:$A$8001,0))</f>
        <v>Delivered</v>
      </c>
      <c r="K5605" s="1" t="str">
        <f aca="false">LEFT(INDEX(Orders!$C$2:$C$8001,MATCH(B5605,Orders!$A$2:$A$8001,0)),7)</f>
        <v>2024-11</v>
      </c>
    </row>
    <row r="5606" customFormat="false" ht="15" hidden="false" customHeight="true" outlineLevel="0" collapsed="false">
      <c r="A5606" s="1" t="s">
        <v>16076</v>
      </c>
      <c r="B5606" s="1" t="s">
        <v>5142</v>
      </c>
      <c r="C5606" s="1" t="s">
        <v>1933</v>
      </c>
      <c r="D5606" s="1" t="n">
        <v>1</v>
      </c>
      <c r="E5606" s="16" t="n">
        <v>7194.38</v>
      </c>
      <c r="F5606" s="17" t="n">
        <v>0.15</v>
      </c>
      <c r="G5606" s="16" t="n">
        <v>6115.22</v>
      </c>
      <c r="I5606" s="1" t="str">
        <f aca="false">INDEX(Products!$C$2:$C$51,MATCH(C5606,Products!$A$2:$A$51,0))</f>
        <v>Electronics</v>
      </c>
      <c r="J5606" s="1" t="str">
        <f aca="false">INDEX(Orders!$E$2:$E$8001,MATCH(B5606,Orders!$A$2:$A$8001,0))</f>
        <v>Returned</v>
      </c>
      <c r="K5606" s="1" t="str">
        <f aca="false">LEFT(INDEX(Orders!$C$2:$C$8001,MATCH(B5606,Orders!$A$2:$A$8001,0)),7)</f>
        <v>2025-12</v>
      </c>
    </row>
    <row r="5607" customFormat="false" ht="15" hidden="false" customHeight="true" outlineLevel="0" collapsed="false">
      <c r="A5607" s="1" t="s">
        <v>16077</v>
      </c>
      <c r="B5607" s="1" t="s">
        <v>5143</v>
      </c>
      <c r="C5607" s="1" t="s">
        <v>1937</v>
      </c>
      <c r="D5607" s="1" t="n">
        <v>1</v>
      </c>
      <c r="E5607" s="16" t="n">
        <v>1364.75</v>
      </c>
      <c r="F5607" s="17" t="n">
        <v>0.05</v>
      </c>
      <c r="G5607" s="16" t="n">
        <v>1296.51</v>
      </c>
      <c r="I5607" s="1" t="str">
        <f aca="false">INDEX(Products!$C$2:$C$51,MATCH(C5607,Products!$A$2:$A$51,0))</f>
        <v>Fashion</v>
      </c>
      <c r="J5607" s="1" t="str">
        <f aca="false">INDEX(Orders!$E$2:$E$8001,MATCH(B5607,Orders!$A$2:$A$8001,0))</f>
        <v>Delivered</v>
      </c>
      <c r="K5607" s="1" t="str">
        <f aca="false">LEFT(INDEX(Orders!$C$2:$C$8001,MATCH(B5607,Orders!$A$2:$A$8001,0)),7)</f>
        <v>2024-11</v>
      </c>
    </row>
    <row r="5608" customFormat="false" ht="15" hidden="false" customHeight="true" outlineLevel="0" collapsed="false">
      <c r="A5608" s="1" t="s">
        <v>16078</v>
      </c>
      <c r="B5608" s="1" t="s">
        <v>5144</v>
      </c>
      <c r="C5608" s="1" t="s">
        <v>2007</v>
      </c>
      <c r="D5608" s="1" t="n">
        <v>1</v>
      </c>
      <c r="E5608" s="16" t="n">
        <v>750.27</v>
      </c>
      <c r="F5608" s="17" t="n">
        <v>0</v>
      </c>
      <c r="G5608" s="16" t="n">
        <v>750.27</v>
      </c>
      <c r="I5608" s="1" t="str">
        <f aca="false">INDEX(Products!$C$2:$C$51,MATCH(C5608,Products!$A$2:$A$51,0))</f>
        <v>Books &amp; Stationery</v>
      </c>
      <c r="J5608" s="1" t="str">
        <f aca="false">INDEX(Orders!$E$2:$E$8001,MATCH(B5608,Orders!$A$2:$A$8001,0))</f>
        <v>Delivered</v>
      </c>
      <c r="K5608" s="1" t="str">
        <f aca="false">LEFT(INDEX(Orders!$C$2:$C$8001,MATCH(B5608,Orders!$A$2:$A$8001,0)),7)</f>
        <v>2025-06</v>
      </c>
    </row>
    <row r="5609" customFormat="false" ht="15" hidden="false" customHeight="true" outlineLevel="0" collapsed="false">
      <c r="A5609" s="1" t="s">
        <v>16079</v>
      </c>
      <c r="B5609" s="1" t="s">
        <v>5145</v>
      </c>
      <c r="C5609" s="1" t="s">
        <v>2006</v>
      </c>
      <c r="D5609" s="1" t="n">
        <v>2</v>
      </c>
      <c r="E5609" s="16" t="n">
        <v>482.17</v>
      </c>
      <c r="F5609" s="17" t="n">
        <v>0.1</v>
      </c>
      <c r="G5609" s="16" t="n">
        <v>867.91</v>
      </c>
      <c r="I5609" s="1" t="str">
        <f aca="false">INDEX(Products!$C$2:$C$51,MATCH(C5609,Products!$A$2:$A$51,0))</f>
        <v>Books &amp; Stationery</v>
      </c>
      <c r="J5609" s="1" t="str">
        <f aca="false">INDEX(Orders!$E$2:$E$8001,MATCH(B5609,Orders!$A$2:$A$8001,0))</f>
        <v>Delivered</v>
      </c>
      <c r="K5609" s="1" t="str">
        <f aca="false">LEFT(INDEX(Orders!$C$2:$C$8001,MATCH(B5609,Orders!$A$2:$A$8001,0)),7)</f>
        <v>2025-07</v>
      </c>
    </row>
    <row r="5610" customFormat="false" ht="15" hidden="false" customHeight="true" outlineLevel="0" collapsed="false">
      <c r="A5610" s="1" t="s">
        <v>16080</v>
      </c>
      <c r="B5610" s="1" t="s">
        <v>5146</v>
      </c>
      <c r="C5610" s="1" t="s">
        <v>1997</v>
      </c>
      <c r="D5610" s="1" t="n">
        <v>1</v>
      </c>
      <c r="E5610" s="16" t="n">
        <v>311.15</v>
      </c>
      <c r="F5610" s="17" t="n">
        <v>0.05</v>
      </c>
      <c r="G5610" s="16" t="n">
        <v>295.59</v>
      </c>
      <c r="I5610" s="1" t="str">
        <f aca="false">INDEX(Products!$C$2:$C$51,MATCH(C5610,Products!$A$2:$A$51,0))</f>
        <v>Sports &amp; Fitness</v>
      </c>
      <c r="J5610" s="1" t="str">
        <f aca="false">INDEX(Orders!$E$2:$E$8001,MATCH(B5610,Orders!$A$2:$A$8001,0))</f>
        <v>Cancelled</v>
      </c>
      <c r="K5610" s="1" t="str">
        <f aca="false">LEFT(INDEX(Orders!$C$2:$C$8001,MATCH(B5610,Orders!$A$2:$A$8001,0)),7)</f>
        <v>2024-11</v>
      </c>
    </row>
    <row r="5611" customFormat="false" ht="15" hidden="false" customHeight="true" outlineLevel="0" collapsed="false">
      <c r="A5611" s="1" t="s">
        <v>16081</v>
      </c>
      <c r="B5611" s="1" t="s">
        <v>5147</v>
      </c>
      <c r="C5611" s="1" t="s">
        <v>1940</v>
      </c>
      <c r="D5611" s="1" t="n">
        <v>1</v>
      </c>
      <c r="E5611" s="16" t="n">
        <v>2374.52</v>
      </c>
      <c r="F5611" s="17" t="n">
        <v>0.2</v>
      </c>
      <c r="G5611" s="16" t="n">
        <v>1899.62</v>
      </c>
      <c r="I5611" s="1" t="str">
        <f aca="false">INDEX(Products!$C$2:$C$51,MATCH(C5611,Products!$A$2:$A$51,0))</f>
        <v>Fashion</v>
      </c>
      <c r="J5611" s="1" t="str">
        <f aca="false">INDEX(Orders!$E$2:$E$8001,MATCH(B5611,Orders!$A$2:$A$8001,0))</f>
        <v>Delivered</v>
      </c>
      <c r="K5611" s="1" t="str">
        <f aca="false">LEFT(INDEX(Orders!$C$2:$C$8001,MATCH(B5611,Orders!$A$2:$A$8001,0)),7)</f>
        <v>2025-10</v>
      </c>
    </row>
    <row r="5612" customFormat="false" ht="15" hidden="false" customHeight="true" outlineLevel="0" collapsed="false">
      <c r="A5612" s="1" t="s">
        <v>16082</v>
      </c>
      <c r="B5612" s="1" t="s">
        <v>5148</v>
      </c>
      <c r="C5612" s="1" t="s">
        <v>1940</v>
      </c>
      <c r="D5612" s="1" t="n">
        <v>3</v>
      </c>
      <c r="E5612" s="16" t="n">
        <v>2374.52</v>
      </c>
      <c r="F5612" s="17" t="n">
        <v>0.1</v>
      </c>
      <c r="G5612" s="16" t="n">
        <v>6411.2</v>
      </c>
      <c r="I5612" s="1" t="str">
        <f aca="false">INDEX(Products!$C$2:$C$51,MATCH(C5612,Products!$A$2:$A$51,0))</f>
        <v>Fashion</v>
      </c>
      <c r="J5612" s="1" t="str">
        <f aca="false">INDEX(Orders!$E$2:$E$8001,MATCH(B5612,Orders!$A$2:$A$8001,0))</f>
        <v>Refunded</v>
      </c>
      <c r="K5612" s="1" t="str">
        <f aca="false">LEFT(INDEX(Orders!$C$2:$C$8001,MATCH(B5612,Orders!$A$2:$A$8001,0)),7)</f>
        <v>2025-01</v>
      </c>
    </row>
    <row r="5613" customFormat="false" ht="15" hidden="false" customHeight="true" outlineLevel="0" collapsed="false">
      <c r="A5613" s="1" t="s">
        <v>16083</v>
      </c>
      <c r="B5613" s="1" t="s">
        <v>5148</v>
      </c>
      <c r="C5613" s="1" t="s">
        <v>1997</v>
      </c>
      <c r="D5613" s="1" t="n">
        <v>3</v>
      </c>
      <c r="E5613" s="16" t="n">
        <v>311.15</v>
      </c>
      <c r="F5613" s="17" t="n">
        <v>0.05</v>
      </c>
      <c r="G5613" s="16" t="n">
        <v>886.78</v>
      </c>
      <c r="I5613" s="1" t="str">
        <f aca="false">INDEX(Products!$C$2:$C$51,MATCH(C5613,Products!$A$2:$A$51,0))</f>
        <v>Sports &amp; Fitness</v>
      </c>
      <c r="J5613" s="1" t="str">
        <f aca="false">INDEX(Orders!$E$2:$E$8001,MATCH(B5613,Orders!$A$2:$A$8001,0))</f>
        <v>Refunded</v>
      </c>
      <c r="K5613" s="1" t="str">
        <f aca="false">LEFT(INDEX(Orders!$C$2:$C$8001,MATCH(B5613,Orders!$A$2:$A$8001,0)),7)</f>
        <v>2025-01</v>
      </c>
    </row>
    <row r="5614" customFormat="false" ht="15" hidden="false" customHeight="true" outlineLevel="0" collapsed="false">
      <c r="A5614" s="1" t="s">
        <v>16084</v>
      </c>
      <c r="B5614" s="1" t="s">
        <v>5148</v>
      </c>
      <c r="C5614" s="1" t="s">
        <v>1980</v>
      </c>
      <c r="D5614" s="1" t="n">
        <v>2</v>
      </c>
      <c r="E5614" s="16" t="n">
        <v>2299.69</v>
      </c>
      <c r="F5614" s="17" t="n">
        <v>0.05</v>
      </c>
      <c r="G5614" s="16" t="n">
        <v>4369.41</v>
      </c>
      <c r="I5614" s="1" t="str">
        <f aca="false">INDEX(Products!$C$2:$C$51,MATCH(C5614,Products!$A$2:$A$51,0))</f>
        <v>Beauty &amp; Personal Care</v>
      </c>
      <c r="J5614" s="1" t="str">
        <f aca="false">INDEX(Orders!$E$2:$E$8001,MATCH(B5614,Orders!$A$2:$A$8001,0))</f>
        <v>Refunded</v>
      </c>
      <c r="K5614" s="1" t="str">
        <f aca="false">LEFT(INDEX(Orders!$C$2:$C$8001,MATCH(B5614,Orders!$A$2:$A$8001,0)),7)</f>
        <v>2025-01</v>
      </c>
    </row>
    <row r="5615" customFormat="false" ht="15" hidden="false" customHeight="true" outlineLevel="0" collapsed="false">
      <c r="A5615" s="1" t="s">
        <v>16085</v>
      </c>
      <c r="B5615" s="1" t="s">
        <v>5149</v>
      </c>
      <c r="C5615" s="1" t="s">
        <v>2007</v>
      </c>
      <c r="D5615" s="1" t="n">
        <v>1</v>
      </c>
      <c r="E5615" s="16" t="n">
        <v>750.27</v>
      </c>
      <c r="F5615" s="17" t="n">
        <v>0.15</v>
      </c>
      <c r="G5615" s="16" t="n">
        <v>637.73</v>
      </c>
      <c r="I5615" s="1" t="str">
        <f aca="false">INDEX(Products!$C$2:$C$51,MATCH(C5615,Products!$A$2:$A$51,0))</f>
        <v>Books &amp; Stationery</v>
      </c>
      <c r="J5615" s="1" t="str">
        <f aca="false">INDEX(Orders!$E$2:$E$8001,MATCH(B5615,Orders!$A$2:$A$8001,0))</f>
        <v>Delivered</v>
      </c>
      <c r="K5615" s="1" t="str">
        <f aca="false">LEFT(INDEX(Orders!$C$2:$C$8001,MATCH(B5615,Orders!$A$2:$A$8001,0)),7)</f>
        <v>2025-08</v>
      </c>
    </row>
    <row r="5616" customFormat="false" ht="15" hidden="false" customHeight="true" outlineLevel="0" collapsed="false">
      <c r="A5616" s="1" t="s">
        <v>16086</v>
      </c>
      <c r="B5616" s="1" t="s">
        <v>5149</v>
      </c>
      <c r="C5616" s="1" t="s">
        <v>1922</v>
      </c>
      <c r="D5616" s="1" t="n">
        <v>1</v>
      </c>
      <c r="E5616" s="16" t="n">
        <v>3142.61</v>
      </c>
      <c r="F5616" s="17" t="n">
        <v>0</v>
      </c>
      <c r="G5616" s="16" t="n">
        <v>3142.61</v>
      </c>
      <c r="I5616" s="1" t="str">
        <f aca="false">INDEX(Products!$C$2:$C$51,MATCH(C5616,Products!$A$2:$A$51,0))</f>
        <v>Electronics</v>
      </c>
      <c r="J5616" s="1" t="str">
        <f aca="false">INDEX(Orders!$E$2:$E$8001,MATCH(B5616,Orders!$A$2:$A$8001,0))</f>
        <v>Delivered</v>
      </c>
      <c r="K5616" s="1" t="str">
        <f aca="false">LEFT(INDEX(Orders!$C$2:$C$8001,MATCH(B5616,Orders!$A$2:$A$8001,0)),7)</f>
        <v>2025-08</v>
      </c>
    </row>
    <row r="5617" customFormat="false" ht="15" hidden="false" customHeight="true" outlineLevel="0" collapsed="false">
      <c r="A5617" s="1" t="s">
        <v>16087</v>
      </c>
      <c r="B5617" s="1" t="s">
        <v>5149</v>
      </c>
      <c r="C5617" s="1" t="s">
        <v>1977</v>
      </c>
      <c r="D5617" s="1" t="n">
        <v>1</v>
      </c>
      <c r="E5617" s="16" t="n">
        <v>2386.05</v>
      </c>
      <c r="F5617" s="17" t="n">
        <v>0</v>
      </c>
      <c r="G5617" s="16" t="n">
        <v>2386.05</v>
      </c>
      <c r="I5617" s="1" t="str">
        <f aca="false">INDEX(Products!$C$2:$C$51,MATCH(C5617,Products!$A$2:$A$51,0))</f>
        <v>Beauty &amp; Personal Care</v>
      </c>
      <c r="J5617" s="1" t="str">
        <f aca="false">INDEX(Orders!$E$2:$E$8001,MATCH(B5617,Orders!$A$2:$A$8001,0))</f>
        <v>Delivered</v>
      </c>
      <c r="K5617" s="1" t="str">
        <f aca="false">LEFT(INDEX(Orders!$C$2:$C$8001,MATCH(B5617,Orders!$A$2:$A$8001,0)),7)</f>
        <v>2025-08</v>
      </c>
    </row>
    <row r="5618" customFormat="false" ht="15" hidden="false" customHeight="true" outlineLevel="0" collapsed="false">
      <c r="A5618" s="1" t="s">
        <v>16088</v>
      </c>
      <c r="B5618" s="1" t="s">
        <v>5150</v>
      </c>
      <c r="C5618" s="1" t="s">
        <v>1979</v>
      </c>
      <c r="D5618" s="1" t="n">
        <v>1</v>
      </c>
      <c r="E5618" s="16" t="n">
        <v>623</v>
      </c>
      <c r="F5618" s="17" t="n">
        <v>0.05</v>
      </c>
      <c r="G5618" s="16" t="n">
        <v>591.85</v>
      </c>
      <c r="I5618" s="1" t="str">
        <f aca="false">INDEX(Products!$C$2:$C$51,MATCH(C5618,Products!$A$2:$A$51,0))</f>
        <v>Beauty &amp; Personal Care</v>
      </c>
      <c r="J5618" s="1" t="str">
        <f aca="false">INDEX(Orders!$E$2:$E$8001,MATCH(B5618,Orders!$A$2:$A$8001,0))</f>
        <v>Cancelled</v>
      </c>
      <c r="K5618" s="1" t="str">
        <f aca="false">LEFT(INDEX(Orders!$C$2:$C$8001,MATCH(B5618,Orders!$A$2:$A$8001,0)),7)</f>
        <v>2025-09</v>
      </c>
    </row>
    <row r="5619" customFormat="false" ht="15" hidden="false" customHeight="true" outlineLevel="0" collapsed="false">
      <c r="A5619" s="1" t="s">
        <v>16089</v>
      </c>
      <c r="B5619" s="1" t="s">
        <v>5150</v>
      </c>
      <c r="C5619" s="1" t="s">
        <v>2006</v>
      </c>
      <c r="D5619" s="1" t="n">
        <v>1</v>
      </c>
      <c r="E5619" s="16" t="n">
        <v>482.17</v>
      </c>
      <c r="F5619" s="17" t="n">
        <v>0.2</v>
      </c>
      <c r="G5619" s="16" t="n">
        <v>385.74</v>
      </c>
      <c r="I5619" s="1" t="str">
        <f aca="false">INDEX(Products!$C$2:$C$51,MATCH(C5619,Products!$A$2:$A$51,0))</f>
        <v>Books &amp; Stationery</v>
      </c>
      <c r="J5619" s="1" t="str">
        <f aca="false">INDEX(Orders!$E$2:$E$8001,MATCH(B5619,Orders!$A$2:$A$8001,0))</f>
        <v>Cancelled</v>
      </c>
      <c r="K5619" s="1" t="str">
        <f aca="false">LEFT(INDEX(Orders!$C$2:$C$8001,MATCH(B5619,Orders!$A$2:$A$8001,0)),7)</f>
        <v>2025-09</v>
      </c>
    </row>
    <row r="5620" customFormat="false" ht="15" hidden="false" customHeight="true" outlineLevel="0" collapsed="false">
      <c r="A5620" s="1" t="s">
        <v>16090</v>
      </c>
      <c r="B5620" s="1" t="s">
        <v>5150</v>
      </c>
      <c r="C5620" s="1" t="s">
        <v>1949</v>
      </c>
      <c r="D5620" s="1" t="n">
        <v>1</v>
      </c>
      <c r="E5620" s="16" t="n">
        <v>4185.64</v>
      </c>
      <c r="F5620" s="17" t="n">
        <v>0.2</v>
      </c>
      <c r="G5620" s="16" t="n">
        <v>3348.51</v>
      </c>
      <c r="I5620" s="1" t="str">
        <f aca="false">INDEX(Products!$C$2:$C$51,MATCH(C5620,Products!$A$2:$A$51,0))</f>
        <v>Fashion</v>
      </c>
      <c r="J5620" s="1" t="str">
        <f aca="false">INDEX(Orders!$E$2:$E$8001,MATCH(B5620,Orders!$A$2:$A$8001,0))</f>
        <v>Cancelled</v>
      </c>
      <c r="K5620" s="1" t="str">
        <f aca="false">LEFT(INDEX(Orders!$C$2:$C$8001,MATCH(B5620,Orders!$A$2:$A$8001,0)),7)</f>
        <v>2025-09</v>
      </c>
    </row>
    <row r="5621" customFormat="false" ht="15" hidden="false" customHeight="true" outlineLevel="0" collapsed="false">
      <c r="A5621" s="1" t="s">
        <v>16091</v>
      </c>
      <c r="B5621" s="1" t="s">
        <v>5150</v>
      </c>
      <c r="C5621" s="1" t="s">
        <v>1969</v>
      </c>
      <c r="D5621" s="1" t="n">
        <v>1</v>
      </c>
      <c r="E5621" s="16" t="n">
        <v>9171.98</v>
      </c>
      <c r="F5621" s="17" t="n">
        <v>0.05</v>
      </c>
      <c r="G5621" s="16" t="n">
        <v>8713.38</v>
      </c>
      <c r="I5621" s="1" t="str">
        <f aca="false">INDEX(Products!$C$2:$C$51,MATCH(C5621,Products!$A$2:$A$51,0))</f>
        <v>Home &amp; Kitchen</v>
      </c>
      <c r="J5621" s="1" t="str">
        <f aca="false">INDEX(Orders!$E$2:$E$8001,MATCH(B5621,Orders!$A$2:$A$8001,0))</f>
        <v>Cancelled</v>
      </c>
      <c r="K5621" s="1" t="str">
        <f aca="false">LEFT(INDEX(Orders!$C$2:$C$8001,MATCH(B5621,Orders!$A$2:$A$8001,0)),7)</f>
        <v>2025-09</v>
      </c>
    </row>
    <row r="5622" customFormat="false" ht="15" hidden="false" customHeight="true" outlineLevel="0" collapsed="false">
      <c r="A5622" s="1" t="s">
        <v>16092</v>
      </c>
      <c r="B5622" s="1" t="s">
        <v>5150</v>
      </c>
      <c r="C5622" s="1" t="s">
        <v>1975</v>
      </c>
      <c r="D5622" s="1" t="n">
        <v>1</v>
      </c>
      <c r="E5622" s="16" t="n">
        <v>862.99</v>
      </c>
      <c r="F5622" s="17" t="n">
        <v>0.15</v>
      </c>
      <c r="G5622" s="16" t="n">
        <v>733.54</v>
      </c>
      <c r="I5622" s="1" t="str">
        <f aca="false">INDEX(Products!$C$2:$C$51,MATCH(C5622,Products!$A$2:$A$51,0))</f>
        <v>Beauty &amp; Personal Care</v>
      </c>
      <c r="J5622" s="1" t="str">
        <f aca="false">INDEX(Orders!$E$2:$E$8001,MATCH(B5622,Orders!$A$2:$A$8001,0))</f>
        <v>Cancelled</v>
      </c>
      <c r="K5622" s="1" t="str">
        <f aca="false">LEFT(INDEX(Orders!$C$2:$C$8001,MATCH(B5622,Orders!$A$2:$A$8001,0)),7)</f>
        <v>2025-09</v>
      </c>
    </row>
    <row r="5623" customFormat="false" ht="15" hidden="false" customHeight="true" outlineLevel="0" collapsed="false">
      <c r="A5623" s="1" t="s">
        <v>16093</v>
      </c>
      <c r="B5623" s="1" t="s">
        <v>5151</v>
      </c>
      <c r="C5623" s="1" t="s">
        <v>1930</v>
      </c>
      <c r="D5623" s="1" t="n">
        <v>1</v>
      </c>
      <c r="E5623" s="16" t="n">
        <v>2398.35</v>
      </c>
      <c r="F5623" s="17" t="n">
        <v>0</v>
      </c>
      <c r="G5623" s="16" t="n">
        <v>2398.35</v>
      </c>
      <c r="I5623" s="1" t="str">
        <f aca="false">INDEX(Products!$C$2:$C$51,MATCH(C5623,Products!$A$2:$A$51,0))</f>
        <v>Electronics</v>
      </c>
      <c r="J5623" s="1" t="str">
        <f aca="false">INDEX(Orders!$E$2:$E$8001,MATCH(B5623,Orders!$A$2:$A$8001,0))</f>
        <v>Delivered</v>
      </c>
      <c r="K5623" s="1" t="str">
        <f aca="false">LEFT(INDEX(Orders!$C$2:$C$8001,MATCH(B5623,Orders!$A$2:$A$8001,0)),7)</f>
        <v>2025-01</v>
      </c>
    </row>
    <row r="5624" customFormat="false" ht="15" hidden="false" customHeight="true" outlineLevel="0" collapsed="false">
      <c r="A5624" s="1" t="s">
        <v>16094</v>
      </c>
      <c r="B5624" s="1" t="s">
        <v>5151</v>
      </c>
      <c r="C5624" s="1" t="s">
        <v>1940</v>
      </c>
      <c r="D5624" s="1" t="n">
        <v>1</v>
      </c>
      <c r="E5624" s="16" t="n">
        <v>2374.52</v>
      </c>
      <c r="F5624" s="17" t="n">
        <v>0</v>
      </c>
      <c r="G5624" s="16" t="n">
        <v>2374.52</v>
      </c>
      <c r="I5624" s="1" t="str">
        <f aca="false">INDEX(Products!$C$2:$C$51,MATCH(C5624,Products!$A$2:$A$51,0))</f>
        <v>Fashion</v>
      </c>
      <c r="J5624" s="1" t="str">
        <f aca="false">INDEX(Orders!$E$2:$E$8001,MATCH(B5624,Orders!$A$2:$A$8001,0))</f>
        <v>Delivered</v>
      </c>
      <c r="K5624" s="1" t="str">
        <f aca="false">LEFT(INDEX(Orders!$C$2:$C$8001,MATCH(B5624,Orders!$A$2:$A$8001,0)),7)</f>
        <v>2025-01</v>
      </c>
    </row>
    <row r="5625" customFormat="false" ht="15" hidden="false" customHeight="true" outlineLevel="0" collapsed="false">
      <c r="A5625" s="1" t="s">
        <v>16095</v>
      </c>
      <c r="B5625" s="1" t="s">
        <v>5152</v>
      </c>
      <c r="C5625" s="1" t="s">
        <v>1990</v>
      </c>
      <c r="D5625" s="1" t="n">
        <v>1</v>
      </c>
      <c r="E5625" s="16" t="n">
        <v>5311.32</v>
      </c>
      <c r="F5625" s="17" t="n">
        <v>0.05</v>
      </c>
      <c r="G5625" s="16" t="n">
        <v>5045.75</v>
      </c>
      <c r="I5625" s="1" t="str">
        <f aca="false">INDEX(Products!$C$2:$C$51,MATCH(C5625,Products!$A$2:$A$51,0))</f>
        <v>Sports &amp; Fitness</v>
      </c>
      <c r="J5625" s="1" t="str">
        <f aca="false">INDEX(Orders!$E$2:$E$8001,MATCH(B5625,Orders!$A$2:$A$8001,0))</f>
        <v>Delivered</v>
      </c>
      <c r="K5625" s="1" t="str">
        <f aca="false">LEFT(INDEX(Orders!$C$2:$C$8001,MATCH(B5625,Orders!$A$2:$A$8001,0)),7)</f>
        <v>2025-10</v>
      </c>
    </row>
    <row r="5626" customFormat="false" ht="15" hidden="false" customHeight="true" outlineLevel="0" collapsed="false">
      <c r="A5626" s="1" t="s">
        <v>16096</v>
      </c>
      <c r="B5626" s="1" t="s">
        <v>5153</v>
      </c>
      <c r="C5626" s="1" t="s">
        <v>1943</v>
      </c>
      <c r="D5626" s="1" t="n">
        <v>1</v>
      </c>
      <c r="E5626" s="16" t="n">
        <v>1250.54</v>
      </c>
      <c r="F5626" s="17" t="n">
        <v>0.05</v>
      </c>
      <c r="G5626" s="16" t="n">
        <v>1188.01</v>
      </c>
      <c r="I5626" s="1" t="str">
        <f aca="false">INDEX(Products!$C$2:$C$51,MATCH(C5626,Products!$A$2:$A$51,0))</f>
        <v>Fashion</v>
      </c>
      <c r="J5626" s="1" t="str">
        <f aca="false">INDEX(Orders!$E$2:$E$8001,MATCH(B5626,Orders!$A$2:$A$8001,0))</f>
        <v>Delivered</v>
      </c>
      <c r="K5626" s="1" t="str">
        <f aca="false">LEFT(INDEX(Orders!$C$2:$C$8001,MATCH(B5626,Orders!$A$2:$A$8001,0)),7)</f>
        <v>2024-12</v>
      </c>
    </row>
    <row r="5627" customFormat="false" ht="15" hidden="false" customHeight="true" outlineLevel="0" collapsed="false">
      <c r="A5627" s="1" t="s">
        <v>16097</v>
      </c>
      <c r="B5627" s="1" t="s">
        <v>5153</v>
      </c>
      <c r="C5627" s="1" t="s">
        <v>2007</v>
      </c>
      <c r="D5627" s="1" t="n">
        <v>3</v>
      </c>
      <c r="E5627" s="16" t="n">
        <v>750.27</v>
      </c>
      <c r="F5627" s="17" t="n">
        <v>0.2</v>
      </c>
      <c r="G5627" s="16" t="n">
        <v>1800.65</v>
      </c>
      <c r="I5627" s="1" t="str">
        <f aca="false">INDEX(Products!$C$2:$C$51,MATCH(C5627,Products!$A$2:$A$51,0))</f>
        <v>Books &amp; Stationery</v>
      </c>
      <c r="J5627" s="1" t="str">
        <f aca="false">INDEX(Orders!$E$2:$E$8001,MATCH(B5627,Orders!$A$2:$A$8001,0))</f>
        <v>Delivered</v>
      </c>
      <c r="K5627" s="1" t="str">
        <f aca="false">LEFT(INDEX(Orders!$C$2:$C$8001,MATCH(B5627,Orders!$A$2:$A$8001,0)),7)</f>
        <v>2024-12</v>
      </c>
    </row>
    <row r="5628" customFormat="false" ht="15" hidden="false" customHeight="true" outlineLevel="0" collapsed="false">
      <c r="A5628" s="1" t="s">
        <v>16098</v>
      </c>
      <c r="B5628" s="1" t="s">
        <v>5153</v>
      </c>
      <c r="C5628" s="1" t="s">
        <v>1951</v>
      </c>
      <c r="D5628" s="1" t="n">
        <v>2</v>
      </c>
      <c r="E5628" s="16" t="n">
        <v>957.5</v>
      </c>
      <c r="F5628" s="17" t="n">
        <v>0.05</v>
      </c>
      <c r="G5628" s="16" t="n">
        <v>1819.25</v>
      </c>
      <c r="I5628" s="1" t="str">
        <f aca="false">INDEX(Products!$C$2:$C$51,MATCH(C5628,Products!$A$2:$A$51,0))</f>
        <v>Fashion</v>
      </c>
      <c r="J5628" s="1" t="str">
        <f aca="false">INDEX(Orders!$E$2:$E$8001,MATCH(B5628,Orders!$A$2:$A$8001,0))</f>
        <v>Delivered</v>
      </c>
      <c r="K5628" s="1" t="str">
        <f aca="false">LEFT(INDEX(Orders!$C$2:$C$8001,MATCH(B5628,Orders!$A$2:$A$8001,0)),7)</f>
        <v>2024-12</v>
      </c>
    </row>
    <row r="5629" customFormat="false" ht="15" hidden="false" customHeight="true" outlineLevel="0" collapsed="false">
      <c r="A5629" s="1" t="s">
        <v>16099</v>
      </c>
      <c r="B5629" s="1" t="s">
        <v>5154</v>
      </c>
      <c r="C5629" s="1" t="s">
        <v>1937</v>
      </c>
      <c r="D5629" s="1" t="n">
        <v>1</v>
      </c>
      <c r="E5629" s="16" t="n">
        <v>1364.75</v>
      </c>
      <c r="F5629" s="17" t="n">
        <v>0</v>
      </c>
      <c r="G5629" s="16" t="n">
        <v>1364.75</v>
      </c>
      <c r="I5629" s="1" t="str">
        <f aca="false">INDEX(Products!$C$2:$C$51,MATCH(C5629,Products!$A$2:$A$51,0))</f>
        <v>Fashion</v>
      </c>
      <c r="J5629" s="1" t="str">
        <f aca="false">INDEX(Orders!$E$2:$E$8001,MATCH(B5629,Orders!$A$2:$A$8001,0))</f>
        <v>Delivered</v>
      </c>
      <c r="K5629" s="1" t="str">
        <f aca="false">LEFT(INDEX(Orders!$C$2:$C$8001,MATCH(B5629,Orders!$A$2:$A$8001,0)),7)</f>
        <v>2024-12</v>
      </c>
    </row>
    <row r="5630" customFormat="false" ht="15" hidden="false" customHeight="true" outlineLevel="0" collapsed="false">
      <c r="A5630" s="1" t="s">
        <v>16100</v>
      </c>
      <c r="B5630" s="1" t="s">
        <v>5154</v>
      </c>
      <c r="C5630" s="1" t="s">
        <v>1938</v>
      </c>
      <c r="D5630" s="1" t="n">
        <v>2</v>
      </c>
      <c r="E5630" s="16" t="n">
        <v>1572.6</v>
      </c>
      <c r="F5630" s="17" t="n">
        <v>0</v>
      </c>
      <c r="G5630" s="16" t="n">
        <v>3145.2</v>
      </c>
      <c r="I5630" s="1" t="str">
        <f aca="false">INDEX(Products!$C$2:$C$51,MATCH(C5630,Products!$A$2:$A$51,0))</f>
        <v>Fashion</v>
      </c>
      <c r="J5630" s="1" t="str">
        <f aca="false">INDEX(Orders!$E$2:$E$8001,MATCH(B5630,Orders!$A$2:$A$8001,0))</f>
        <v>Delivered</v>
      </c>
      <c r="K5630" s="1" t="str">
        <f aca="false">LEFT(INDEX(Orders!$C$2:$C$8001,MATCH(B5630,Orders!$A$2:$A$8001,0)),7)</f>
        <v>2024-12</v>
      </c>
    </row>
    <row r="5631" customFormat="false" ht="15" hidden="false" customHeight="true" outlineLevel="0" collapsed="false">
      <c r="A5631" s="1" t="s">
        <v>16101</v>
      </c>
      <c r="B5631" s="1" t="s">
        <v>5155</v>
      </c>
      <c r="C5631" s="1" t="s">
        <v>1975</v>
      </c>
      <c r="D5631" s="1" t="n">
        <v>1</v>
      </c>
      <c r="E5631" s="16" t="n">
        <v>862.99</v>
      </c>
      <c r="F5631" s="17" t="n">
        <v>0</v>
      </c>
      <c r="G5631" s="16" t="n">
        <v>862.99</v>
      </c>
      <c r="I5631" s="1" t="str">
        <f aca="false">INDEX(Products!$C$2:$C$51,MATCH(C5631,Products!$A$2:$A$51,0))</f>
        <v>Beauty &amp; Personal Care</v>
      </c>
      <c r="J5631" s="1" t="str">
        <f aca="false">INDEX(Orders!$E$2:$E$8001,MATCH(B5631,Orders!$A$2:$A$8001,0))</f>
        <v>Delivered</v>
      </c>
      <c r="K5631" s="1" t="str">
        <f aca="false">LEFT(INDEX(Orders!$C$2:$C$8001,MATCH(B5631,Orders!$A$2:$A$8001,0)),7)</f>
        <v>2024-01</v>
      </c>
    </row>
    <row r="5632" customFormat="false" ht="15" hidden="false" customHeight="true" outlineLevel="0" collapsed="false">
      <c r="A5632" s="1" t="s">
        <v>16102</v>
      </c>
      <c r="B5632" s="1" t="s">
        <v>5156</v>
      </c>
      <c r="C5632" s="1" t="s">
        <v>1984</v>
      </c>
      <c r="D5632" s="1" t="n">
        <v>1</v>
      </c>
      <c r="E5632" s="16" t="n">
        <v>1134.82</v>
      </c>
      <c r="F5632" s="17" t="n">
        <v>0</v>
      </c>
      <c r="G5632" s="16" t="n">
        <v>1134.82</v>
      </c>
      <c r="I5632" s="1" t="str">
        <f aca="false">INDEX(Products!$C$2:$C$51,MATCH(C5632,Products!$A$2:$A$51,0))</f>
        <v>Beauty &amp; Personal Care</v>
      </c>
      <c r="J5632" s="1" t="str">
        <f aca="false">INDEX(Orders!$E$2:$E$8001,MATCH(B5632,Orders!$A$2:$A$8001,0))</f>
        <v>Returned</v>
      </c>
      <c r="K5632" s="1" t="str">
        <f aca="false">LEFT(INDEX(Orders!$C$2:$C$8001,MATCH(B5632,Orders!$A$2:$A$8001,0)),7)</f>
        <v>2025-08</v>
      </c>
    </row>
    <row r="5633" customFormat="false" ht="15" hidden="false" customHeight="true" outlineLevel="0" collapsed="false">
      <c r="A5633" s="1" t="s">
        <v>16103</v>
      </c>
      <c r="B5633" s="1" t="s">
        <v>5157</v>
      </c>
      <c r="C5633" s="1" t="s">
        <v>1933</v>
      </c>
      <c r="D5633" s="1" t="n">
        <v>2</v>
      </c>
      <c r="E5633" s="16" t="n">
        <v>7194.38</v>
      </c>
      <c r="F5633" s="17" t="n">
        <v>0</v>
      </c>
      <c r="G5633" s="16" t="n">
        <v>14388.76</v>
      </c>
      <c r="I5633" s="1" t="str">
        <f aca="false">INDEX(Products!$C$2:$C$51,MATCH(C5633,Products!$A$2:$A$51,0))</f>
        <v>Electronics</v>
      </c>
      <c r="J5633" s="1" t="str">
        <f aca="false">INDEX(Orders!$E$2:$E$8001,MATCH(B5633,Orders!$A$2:$A$8001,0))</f>
        <v>Delivered</v>
      </c>
      <c r="K5633" s="1" t="str">
        <f aca="false">LEFT(INDEX(Orders!$C$2:$C$8001,MATCH(B5633,Orders!$A$2:$A$8001,0)),7)</f>
        <v>2024-11</v>
      </c>
    </row>
    <row r="5634" customFormat="false" ht="15" hidden="false" customHeight="true" outlineLevel="0" collapsed="false">
      <c r="A5634" s="1" t="s">
        <v>16104</v>
      </c>
      <c r="B5634" s="1" t="s">
        <v>5157</v>
      </c>
      <c r="C5634" s="1" t="s">
        <v>1977</v>
      </c>
      <c r="D5634" s="1" t="n">
        <v>1</v>
      </c>
      <c r="E5634" s="16" t="n">
        <v>2386.05</v>
      </c>
      <c r="F5634" s="17" t="n">
        <v>0.05</v>
      </c>
      <c r="G5634" s="16" t="n">
        <v>2266.75</v>
      </c>
      <c r="I5634" s="1" t="str">
        <f aca="false">INDEX(Products!$C$2:$C$51,MATCH(C5634,Products!$A$2:$A$51,0))</f>
        <v>Beauty &amp; Personal Care</v>
      </c>
      <c r="J5634" s="1" t="str">
        <f aca="false">INDEX(Orders!$E$2:$E$8001,MATCH(B5634,Orders!$A$2:$A$8001,0))</f>
        <v>Delivered</v>
      </c>
      <c r="K5634" s="1" t="str">
        <f aca="false">LEFT(INDEX(Orders!$C$2:$C$8001,MATCH(B5634,Orders!$A$2:$A$8001,0)),7)</f>
        <v>2024-11</v>
      </c>
    </row>
    <row r="5635" customFormat="false" ht="15" hidden="false" customHeight="true" outlineLevel="0" collapsed="false">
      <c r="A5635" s="1" t="s">
        <v>16105</v>
      </c>
      <c r="B5635" s="1" t="s">
        <v>5158</v>
      </c>
      <c r="C5635" s="1" t="s">
        <v>1931</v>
      </c>
      <c r="D5635" s="1" t="n">
        <v>1</v>
      </c>
      <c r="E5635" s="16" t="n">
        <v>1111.28</v>
      </c>
      <c r="F5635" s="17" t="n">
        <v>0.15</v>
      </c>
      <c r="G5635" s="16" t="n">
        <v>944.59</v>
      </c>
      <c r="I5635" s="1" t="str">
        <f aca="false">INDEX(Products!$C$2:$C$51,MATCH(C5635,Products!$A$2:$A$51,0))</f>
        <v>Electronics</v>
      </c>
      <c r="J5635" s="1" t="str">
        <f aca="false">INDEX(Orders!$E$2:$E$8001,MATCH(B5635,Orders!$A$2:$A$8001,0))</f>
        <v>Delivered</v>
      </c>
      <c r="K5635" s="1" t="str">
        <f aca="false">LEFT(INDEX(Orders!$C$2:$C$8001,MATCH(B5635,Orders!$A$2:$A$8001,0)),7)</f>
        <v>2025-05</v>
      </c>
    </row>
    <row r="5636" customFormat="false" ht="15" hidden="false" customHeight="true" outlineLevel="0" collapsed="false">
      <c r="A5636" s="1" t="s">
        <v>16106</v>
      </c>
      <c r="B5636" s="1" t="s">
        <v>5159</v>
      </c>
      <c r="C5636" s="1" t="s">
        <v>1963</v>
      </c>
      <c r="D5636" s="1" t="n">
        <v>1</v>
      </c>
      <c r="E5636" s="16" t="n">
        <v>1494.98</v>
      </c>
      <c r="F5636" s="17" t="n">
        <v>0.05</v>
      </c>
      <c r="G5636" s="16" t="n">
        <v>1420.23</v>
      </c>
      <c r="I5636" s="1" t="str">
        <f aca="false">INDEX(Products!$C$2:$C$51,MATCH(C5636,Products!$A$2:$A$51,0))</f>
        <v>Home &amp; Kitchen</v>
      </c>
      <c r="J5636" s="1" t="str">
        <f aca="false">INDEX(Orders!$E$2:$E$8001,MATCH(B5636,Orders!$A$2:$A$8001,0))</f>
        <v>Delivered</v>
      </c>
      <c r="K5636" s="1" t="str">
        <f aca="false">LEFT(INDEX(Orders!$C$2:$C$8001,MATCH(B5636,Orders!$A$2:$A$8001,0)),7)</f>
        <v>2025-09</v>
      </c>
    </row>
    <row r="5637" customFormat="false" ht="15" hidden="false" customHeight="true" outlineLevel="0" collapsed="false">
      <c r="A5637" s="1" t="s">
        <v>16107</v>
      </c>
      <c r="B5637" s="1" t="s">
        <v>5159</v>
      </c>
      <c r="C5637" s="1" t="s">
        <v>1940</v>
      </c>
      <c r="D5637" s="1" t="n">
        <v>2</v>
      </c>
      <c r="E5637" s="16" t="n">
        <v>2374.52</v>
      </c>
      <c r="F5637" s="17" t="n">
        <v>0</v>
      </c>
      <c r="G5637" s="16" t="n">
        <v>4749.04</v>
      </c>
      <c r="I5637" s="1" t="str">
        <f aca="false">INDEX(Products!$C$2:$C$51,MATCH(C5637,Products!$A$2:$A$51,0))</f>
        <v>Fashion</v>
      </c>
      <c r="J5637" s="1" t="str">
        <f aca="false">INDEX(Orders!$E$2:$E$8001,MATCH(B5637,Orders!$A$2:$A$8001,0))</f>
        <v>Delivered</v>
      </c>
      <c r="K5637" s="1" t="str">
        <f aca="false">LEFT(INDEX(Orders!$C$2:$C$8001,MATCH(B5637,Orders!$A$2:$A$8001,0)),7)</f>
        <v>2025-09</v>
      </c>
    </row>
    <row r="5638" customFormat="false" ht="15" hidden="false" customHeight="true" outlineLevel="0" collapsed="false">
      <c r="A5638" s="1" t="s">
        <v>16108</v>
      </c>
      <c r="B5638" s="1" t="s">
        <v>5160</v>
      </c>
      <c r="C5638" s="1" t="s">
        <v>2006</v>
      </c>
      <c r="D5638" s="1" t="n">
        <v>1</v>
      </c>
      <c r="E5638" s="16" t="n">
        <v>482.17</v>
      </c>
      <c r="F5638" s="17" t="n">
        <v>0.1</v>
      </c>
      <c r="G5638" s="16" t="n">
        <v>433.95</v>
      </c>
      <c r="I5638" s="1" t="str">
        <f aca="false">INDEX(Products!$C$2:$C$51,MATCH(C5638,Products!$A$2:$A$51,0))</f>
        <v>Books &amp; Stationery</v>
      </c>
      <c r="J5638" s="1" t="str">
        <f aca="false">INDEX(Orders!$E$2:$E$8001,MATCH(B5638,Orders!$A$2:$A$8001,0))</f>
        <v>Cancelled</v>
      </c>
      <c r="K5638" s="1" t="str">
        <f aca="false">LEFT(INDEX(Orders!$C$2:$C$8001,MATCH(B5638,Orders!$A$2:$A$8001,0)),7)</f>
        <v>2025-10</v>
      </c>
    </row>
    <row r="5639" customFormat="false" ht="15" hidden="false" customHeight="true" outlineLevel="0" collapsed="false">
      <c r="A5639" s="1" t="s">
        <v>16109</v>
      </c>
      <c r="B5639" s="1" t="s">
        <v>5161</v>
      </c>
      <c r="C5639" s="1" t="s">
        <v>1969</v>
      </c>
      <c r="D5639" s="1" t="n">
        <v>1</v>
      </c>
      <c r="E5639" s="16" t="n">
        <v>9171.98</v>
      </c>
      <c r="F5639" s="17" t="n">
        <v>0.2</v>
      </c>
      <c r="G5639" s="16" t="n">
        <v>7337.58</v>
      </c>
      <c r="I5639" s="1" t="str">
        <f aca="false">INDEX(Products!$C$2:$C$51,MATCH(C5639,Products!$A$2:$A$51,0))</f>
        <v>Home &amp; Kitchen</v>
      </c>
      <c r="J5639" s="1" t="str">
        <f aca="false">INDEX(Orders!$E$2:$E$8001,MATCH(B5639,Orders!$A$2:$A$8001,0))</f>
        <v>Delivered</v>
      </c>
      <c r="K5639" s="1" t="str">
        <f aca="false">LEFT(INDEX(Orders!$C$2:$C$8001,MATCH(B5639,Orders!$A$2:$A$8001,0)),7)</f>
        <v>2025-07</v>
      </c>
    </row>
    <row r="5640" customFormat="false" ht="15" hidden="false" customHeight="true" outlineLevel="0" collapsed="false">
      <c r="A5640" s="1" t="s">
        <v>16110</v>
      </c>
      <c r="B5640" s="1" t="s">
        <v>5162</v>
      </c>
      <c r="C5640" s="1" t="s">
        <v>1990</v>
      </c>
      <c r="D5640" s="1" t="n">
        <v>1</v>
      </c>
      <c r="E5640" s="16" t="n">
        <v>5311.32</v>
      </c>
      <c r="F5640" s="17" t="n">
        <v>0</v>
      </c>
      <c r="G5640" s="16" t="n">
        <v>5311.32</v>
      </c>
      <c r="I5640" s="1" t="str">
        <f aca="false">INDEX(Products!$C$2:$C$51,MATCH(C5640,Products!$A$2:$A$51,0))</f>
        <v>Sports &amp; Fitness</v>
      </c>
      <c r="J5640" s="1" t="str">
        <f aca="false">INDEX(Orders!$E$2:$E$8001,MATCH(B5640,Orders!$A$2:$A$8001,0))</f>
        <v>Delivered</v>
      </c>
      <c r="K5640" s="1" t="str">
        <f aca="false">LEFT(INDEX(Orders!$C$2:$C$8001,MATCH(B5640,Orders!$A$2:$A$8001,0)),7)</f>
        <v>2025-06</v>
      </c>
    </row>
    <row r="5641" customFormat="false" ht="15" hidden="false" customHeight="true" outlineLevel="0" collapsed="false">
      <c r="A5641" s="1" t="s">
        <v>16111</v>
      </c>
      <c r="B5641" s="1" t="s">
        <v>5162</v>
      </c>
      <c r="C5641" s="1" t="s">
        <v>1933</v>
      </c>
      <c r="D5641" s="1" t="n">
        <v>1</v>
      </c>
      <c r="E5641" s="16" t="n">
        <v>7194.38</v>
      </c>
      <c r="F5641" s="17" t="n">
        <v>0.05</v>
      </c>
      <c r="G5641" s="16" t="n">
        <v>6834.66</v>
      </c>
      <c r="I5641" s="1" t="str">
        <f aca="false">INDEX(Products!$C$2:$C$51,MATCH(C5641,Products!$A$2:$A$51,0))</f>
        <v>Electronics</v>
      </c>
      <c r="J5641" s="1" t="str">
        <f aca="false">INDEX(Orders!$E$2:$E$8001,MATCH(B5641,Orders!$A$2:$A$8001,0))</f>
        <v>Delivered</v>
      </c>
      <c r="K5641" s="1" t="str">
        <f aca="false">LEFT(INDEX(Orders!$C$2:$C$8001,MATCH(B5641,Orders!$A$2:$A$8001,0)),7)</f>
        <v>2025-06</v>
      </c>
    </row>
    <row r="5642" customFormat="false" ht="15" hidden="false" customHeight="true" outlineLevel="0" collapsed="false">
      <c r="A5642" s="1" t="s">
        <v>16112</v>
      </c>
      <c r="B5642" s="1" t="s">
        <v>5162</v>
      </c>
      <c r="C5642" s="1" t="s">
        <v>1922</v>
      </c>
      <c r="D5642" s="1" t="n">
        <v>1</v>
      </c>
      <c r="E5642" s="16" t="n">
        <v>3142.61</v>
      </c>
      <c r="F5642" s="17" t="n">
        <v>0</v>
      </c>
      <c r="G5642" s="16" t="n">
        <v>3142.61</v>
      </c>
      <c r="I5642" s="1" t="str">
        <f aca="false">INDEX(Products!$C$2:$C$51,MATCH(C5642,Products!$A$2:$A$51,0))</f>
        <v>Electronics</v>
      </c>
      <c r="J5642" s="1" t="str">
        <f aca="false">INDEX(Orders!$E$2:$E$8001,MATCH(B5642,Orders!$A$2:$A$8001,0))</f>
        <v>Delivered</v>
      </c>
      <c r="K5642" s="1" t="str">
        <f aca="false">LEFT(INDEX(Orders!$C$2:$C$8001,MATCH(B5642,Orders!$A$2:$A$8001,0)),7)</f>
        <v>2025-06</v>
      </c>
    </row>
    <row r="5643" customFormat="false" ht="15" hidden="false" customHeight="true" outlineLevel="0" collapsed="false">
      <c r="A5643" s="1" t="s">
        <v>16113</v>
      </c>
      <c r="B5643" s="1" t="s">
        <v>5162</v>
      </c>
      <c r="C5643" s="1" t="s">
        <v>2006</v>
      </c>
      <c r="D5643" s="1" t="n">
        <v>1</v>
      </c>
      <c r="E5643" s="16" t="n">
        <v>482.17</v>
      </c>
      <c r="F5643" s="17" t="n">
        <v>0</v>
      </c>
      <c r="G5643" s="16" t="n">
        <v>482.17</v>
      </c>
      <c r="I5643" s="1" t="str">
        <f aca="false">INDEX(Products!$C$2:$C$51,MATCH(C5643,Products!$A$2:$A$51,0))</f>
        <v>Books &amp; Stationery</v>
      </c>
      <c r="J5643" s="1" t="str">
        <f aca="false">INDEX(Orders!$E$2:$E$8001,MATCH(B5643,Orders!$A$2:$A$8001,0))</f>
        <v>Delivered</v>
      </c>
      <c r="K5643" s="1" t="str">
        <f aca="false">LEFT(INDEX(Orders!$C$2:$C$8001,MATCH(B5643,Orders!$A$2:$A$8001,0)),7)</f>
        <v>2025-06</v>
      </c>
    </row>
    <row r="5644" customFormat="false" ht="15" hidden="false" customHeight="true" outlineLevel="0" collapsed="false">
      <c r="A5644" s="1" t="s">
        <v>16114</v>
      </c>
      <c r="B5644" s="1" t="s">
        <v>5162</v>
      </c>
      <c r="C5644" s="1" t="s">
        <v>1930</v>
      </c>
      <c r="D5644" s="1" t="n">
        <v>1</v>
      </c>
      <c r="E5644" s="16" t="n">
        <v>2398.35</v>
      </c>
      <c r="F5644" s="17" t="n">
        <v>0.15</v>
      </c>
      <c r="G5644" s="16" t="n">
        <v>2038.6</v>
      </c>
      <c r="I5644" s="1" t="str">
        <f aca="false">INDEX(Products!$C$2:$C$51,MATCH(C5644,Products!$A$2:$A$51,0))</f>
        <v>Electronics</v>
      </c>
      <c r="J5644" s="1" t="str">
        <f aca="false">INDEX(Orders!$E$2:$E$8001,MATCH(B5644,Orders!$A$2:$A$8001,0))</f>
        <v>Delivered</v>
      </c>
      <c r="K5644" s="1" t="str">
        <f aca="false">LEFT(INDEX(Orders!$C$2:$C$8001,MATCH(B5644,Orders!$A$2:$A$8001,0)),7)</f>
        <v>2025-06</v>
      </c>
    </row>
    <row r="5645" customFormat="false" ht="15" hidden="false" customHeight="true" outlineLevel="0" collapsed="false">
      <c r="A5645" s="1" t="s">
        <v>16115</v>
      </c>
      <c r="B5645" s="1" t="s">
        <v>5163</v>
      </c>
      <c r="C5645" s="1" t="s">
        <v>1997</v>
      </c>
      <c r="D5645" s="1" t="n">
        <v>3</v>
      </c>
      <c r="E5645" s="16" t="n">
        <v>311.15</v>
      </c>
      <c r="F5645" s="17" t="n">
        <v>0</v>
      </c>
      <c r="G5645" s="16" t="n">
        <v>933.45</v>
      </c>
      <c r="I5645" s="1" t="str">
        <f aca="false">INDEX(Products!$C$2:$C$51,MATCH(C5645,Products!$A$2:$A$51,0))</f>
        <v>Sports &amp; Fitness</v>
      </c>
      <c r="J5645" s="1" t="str">
        <f aca="false">INDEX(Orders!$E$2:$E$8001,MATCH(B5645,Orders!$A$2:$A$8001,0))</f>
        <v>Delivered</v>
      </c>
      <c r="K5645" s="1" t="str">
        <f aca="false">LEFT(INDEX(Orders!$C$2:$C$8001,MATCH(B5645,Orders!$A$2:$A$8001,0)),7)</f>
        <v>2025-08</v>
      </c>
    </row>
    <row r="5646" customFormat="false" ht="15" hidden="false" customHeight="true" outlineLevel="0" collapsed="false">
      <c r="A5646" s="1" t="s">
        <v>16116</v>
      </c>
      <c r="B5646" s="1" t="s">
        <v>5164</v>
      </c>
      <c r="C5646" s="1" t="s">
        <v>1977</v>
      </c>
      <c r="D5646" s="1" t="n">
        <v>1</v>
      </c>
      <c r="E5646" s="16" t="n">
        <v>2386.05</v>
      </c>
      <c r="F5646" s="17" t="n">
        <v>0.05</v>
      </c>
      <c r="G5646" s="16" t="n">
        <v>2266.75</v>
      </c>
      <c r="I5646" s="1" t="str">
        <f aca="false">INDEX(Products!$C$2:$C$51,MATCH(C5646,Products!$A$2:$A$51,0))</f>
        <v>Beauty &amp; Personal Care</v>
      </c>
      <c r="J5646" s="1" t="str">
        <f aca="false">INDEX(Orders!$E$2:$E$8001,MATCH(B5646,Orders!$A$2:$A$8001,0))</f>
        <v>Delivered</v>
      </c>
      <c r="K5646" s="1" t="str">
        <f aca="false">LEFT(INDEX(Orders!$C$2:$C$8001,MATCH(B5646,Orders!$A$2:$A$8001,0)),7)</f>
        <v>2025-06</v>
      </c>
    </row>
    <row r="5647" customFormat="false" ht="15" hidden="false" customHeight="true" outlineLevel="0" collapsed="false">
      <c r="A5647" s="1" t="s">
        <v>16117</v>
      </c>
      <c r="B5647" s="1" t="s">
        <v>5165</v>
      </c>
      <c r="C5647" s="1" t="s">
        <v>1930</v>
      </c>
      <c r="D5647" s="1" t="n">
        <v>1</v>
      </c>
      <c r="E5647" s="16" t="n">
        <v>2398.35</v>
      </c>
      <c r="F5647" s="17" t="n">
        <v>0.05</v>
      </c>
      <c r="G5647" s="16" t="n">
        <v>2278.43</v>
      </c>
      <c r="I5647" s="1" t="str">
        <f aca="false">INDEX(Products!$C$2:$C$51,MATCH(C5647,Products!$A$2:$A$51,0))</f>
        <v>Electronics</v>
      </c>
      <c r="J5647" s="1" t="str">
        <f aca="false">INDEX(Orders!$E$2:$E$8001,MATCH(B5647,Orders!$A$2:$A$8001,0))</f>
        <v>Delivered</v>
      </c>
      <c r="K5647" s="1" t="str">
        <f aca="false">LEFT(INDEX(Orders!$C$2:$C$8001,MATCH(B5647,Orders!$A$2:$A$8001,0)),7)</f>
        <v>2025-06</v>
      </c>
    </row>
    <row r="5648" customFormat="false" ht="15" hidden="false" customHeight="true" outlineLevel="0" collapsed="false">
      <c r="A5648" s="1" t="s">
        <v>16118</v>
      </c>
      <c r="B5648" s="1" t="s">
        <v>5166</v>
      </c>
      <c r="C5648" s="1" t="s">
        <v>1949</v>
      </c>
      <c r="D5648" s="1" t="n">
        <v>1</v>
      </c>
      <c r="E5648" s="16" t="n">
        <v>4185.64</v>
      </c>
      <c r="F5648" s="17" t="n">
        <v>0</v>
      </c>
      <c r="G5648" s="16" t="n">
        <v>4185.64</v>
      </c>
      <c r="I5648" s="1" t="str">
        <f aca="false">INDEX(Products!$C$2:$C$51,MATCH(C5648,Products!$A$2:$A$51,0))</f>
        <v>Fashion</v>
      </c>
      <c r="J5648" s="1" t="str">
        <f aca="false">INDEX(Orders!$E$2:$E$8001,MATCH(B5648,Orders!$A$2:$A$8001,0))</f>
        <v>Returned</v>
      </c>
      <c r="K5648" s="1" t="str">
        <f aca="false">LEFT(INDEX(Orders!$C$2:$C$8001,MATCH(B5648,Orders!$A$2:$A$8001,0)),7)</f>
        <v>2025-07</v>
      </c>
    </row>
    <row r="5649" customFormat="false" ht="15" hidden="false" customHeight="true" outlineLevel="0" collapsed="false">
      <c r="A5649" s="1" t="s">
        <v>16119</v>
      </c>
      <c r="B5649" s="1" t="s">
        <v>5166</v>
      </c>
      <c r="C5649" s="1" t="s">
        <v>1973</v>
      </c>
      <c r="D5649" s="1" t="n">
        <v>2</v>
      </c>
      <c r="E5649" s="16" t="n">
        <v>1158.24</v>
      </c>
      <c r="F5649" s="17" t="n">
        <v>0.2</v>
      </c>
      <c r="G5649" s="16" t="n">
        <v>1853.18</v>
      </c>
      <c r="I5649" s="1" t="str">
        <f aca="false">INDEX(Products!$C$2:$C$51,MATCH(C5649,Products!$A$2:$A$51,0))</f>
        <v>Home &amp; Kitchen</v>
      </c>
      <c r="J5649" s="1" t="str">
        <f aca="false">INDEX(Orders!$E$2:$E$8001,MATCH(B5649,Orders!$A$2:$A$8001,0))</f>
        <v>Returned</v>
      </c>
      <c r="K5649" s="1" t="str">
        <f aca="false">LEFT(INDEX(Orders!$C$2:$C$8001,MATCH(B5649,Orders!$A$2:$A$8001,0)),7)</f>
        <v>2025-07</v>
      </c>
    </row>
    <row r="5650" customFormat="false" ht="15" hidden="false" customHeight="true" outlineLevel="0" collapsed="false">
      <c r="A5650" s="1" t="s">
        <v>16120</v>
      </c>
      <c r="B5650" s="1" t="s">
        <v>5167</v>
      </c>
      <c r="C5650" s="1" t="s">
        <v>1930</v>
      </c>
      <c r="D5650" s="1" t="n">
        <v>3</v>
      </c>
      <c r="E5650" s="16" t="n">
        <v>2398.35</v>
      </c>
      <c r="F5650" s="17" t="n">
        <v>0.05</v>
      </c>
      <c r="G5650" s="16" t="n">
        <v>6835.3</v>
      </c>
      <c r="I5650" s="1" t="str">
        <f aca="false">INDEX(Products!$C$2:$C$51,MATCH(C5650,Products!$A$2:$A$51,0))</f>
        <v>Electronics</v>
      </c>
      <c r="J5650" s="1" t="str">
        <f aca="false">INDEX(Orders!$E$2:$E$8001,MATCH(B5650,Orders!$A$2:$A$8001,0))</f>
        <v>Delivered</v>
      </c>
      <c r="K5650" s="1" t="str">
        <f aca="false">LEFT(INDEX(Orders!$C$2:$C$8001,MATCH(B5650,Orders!$A$2:$A$8001,0)),7)</f>
        <v>2025-03</v>
      </c>
    </row>
    <row r="5651" customFormat="false" ht="15" hidden="false" customHeight="true" outlineLevel="0" collapsed="false">
      <c r="A5651" s="1" t="s">
        <v>16121</v>
      </c>
      <c r="B5651" s="1" t="s">
        <v>5167</v>
      </c>
      <c r="C5651" s="1" t="s">
        <v>1935</v>
      </c>
      <c r="D5651" s="1" t="n">
        <v>2</v>
      </c>
      <c r="E5651" s="16" t="n">
        <v>14558.72</v>
      </c>
      <c r="F5651" s="17" t="n">
        <v>0.15</v>
      </c>
      <c r="G5651" s="16" t="n">
        <v>24749.82</v>
      </c>
      <c r="I5651" s="1" t="str">
        <f aca="false">INDEX(Products!$C$2:$C$51,MATCH(C5651,Products!$A$2:$A$51,0))</f>
        <v>Electronics</v>
      </c>
      <c r="J5651" s="1" t="str">
        <f aca="false">INDEX(Orders!$E$2:$E$8001,MATCH(B5651,Orders!$A$2:$A$8001,0))</f>
        <v>Delivered</v>
      </c>
      <c r="K5651" s="1" t="str">
        <f aca="false">LEFT(INDEX(Orders!$C$2:$C$8001,MATCH(B5651,Orders!$A$2:$A$8001,0)),7)</f>
        <v>2025-03</v>
      </c>
    </row>
    <row r="5652" customFormat="false" ht="15" hidden="false" customHeight="true" outlineLevel="0" collapsed="false">
      <c r="A5652" s="1" t="s">
        <v>16122</v>
      </c>
      <c r="B5652" s="1" t="s">
        <v>5168</v>
      </c>
      <c r="C5652" s="1" t="s">
        <v>1943</v>
      </c>
      <c r="D5652" s="1" t="n">
        <v>1</v>
      </c>
      <c r="E5652" s="16" t="n">
        <v>1250.54</v>
      </c>
      <c r="F5652" s="17" t="n">
        <v>0.15</v>
      </c>
      <c r="G5652" s="16" t="n">
        <v>1062.96</v>
      </c>
      <c r="I5652" s="1" t="str">
        <f aca="false">INDEX(Products!$C$2:$C$51,MATCH(C5652,Products!$A$2:$A$51,0))</f>
        <v>Fashion</v>
      </c>
      <c r="J5652" s="1" t="str">
        <f aca="false">INDEX(Orders!$E$2:$E$8001,MATCH(B5652,Orders!$A$2:$A$8001,0))</f>
        <v>Delivered</v>
      </c>
      <c r="K5652" s="1" t="str">
        <f aca="false">LEFT(INDEX(Orders!$C$2:$C$8001,MATCH(B5652,Orders!$A$2:$A$8001,0)),7)</f>
        <v>2025-10</v>
      </c>
    </row>
    <row r="5653" customFormat="false" ht="15" hidden="false" customHeight="true" outlineLevel="0" collapsed="false">
      <c r="A5653" s="1" t="s">
        <v>16123</v>
      </c>
      <c r="B5653" s="1" t="s">
        <v>5169</v>
      </c>
      <c r="C5653" s="1" t="s">
        <v>1943</v>
      </c>
      <c r="D5653" s="1" t="n">
        <v>1</v>
      </c>
      <c r="E5653" s="16" t="n">
        <v>1250.54</v>
      </c>
      <c r="F5653" s="17" t="n">
        <v>0</v>
      </c>
      <c r="G5653" s="16" t="n">
        <v>1250.54</v>
      </c>
      <c r="I5653" s="1" t="str">
        <f aca="false">INDEX(Products!$C$2:$C$51,MATCH(C5653,Products!$A$2:$A$51,0))</f>
        <v>Fashion</v>
      </c>
      <c r="J5653" s="1" t="str">
        <f aca="false">INDEX(Orders!$E$2:$E$8001,MATCH(B5653,Orders!$A$2:$A$8001,0))</f>
        <v>Delivered</v>
      </c>
      <c r="K5653" s="1" t="str">
        <f aca="false">LEFT(INDEX(Orders!$C$2:$C$8001,MATCH(B5653,Orders!$A$2:$A$8001,0)),7)</f>
        <v>2025-10</v>
      </c>
    </row>
    <row r="5654" customFormat="false" ht="15" hidden="false" customHeight="true" outlineLevel="0" collapsed="false">
      <c r="A5654" s="1" t="s">
        <v>16124</v>
      </c>
      <c r="B5654" s="1" t="s">
        <v>5170</v>
      </c>
      <c r="C5654" s="1" t="s">
        <v>2007</v>
      </c>
      <c r="D5654" s="1" t="n">
        <v>1</v>
      </c>
      <c r="E5654" s="16" t="n">
        <v>750.27</v>
      </c>
      <c r="F5654" s="17" t="n">
        <v>0</v>
      </c>
      <c r="G5654" s="16" t="n">
        <v>750.27</v>
      </c>
      <c r="I5654" s="1" t="str">
        <f aca="false">INDEX(Products!$C$2:$C$51,MATCH(C5654,Products!$A$2:$A$51,0))</f>
        <v>Books &amp; Stationery</v>
      </c>
      <c r="J5654" s="1" t="str">
        <f aca="false">INDEX(Orders!$E$2:$E$8001,MATCH(B5654,Orders!$A$2:$A$8001,0))</f>
        <v>Delivered</v>
      </c>
      <c r="K5654" s="1" t="str">
        <f aca="false">LEFT(INDEX(Orders!$C$2:$C$8001,MATCH(B5654,Orders!$A$2:$A$8001,0)),7)</f>
        <v>2025-02</v>
      </c>
    </row>
    <row r="5655" customFormat="false" ht="15" hidden="false" customHeight="true" outlineLevel="0" collapsed="false">
      <c r="A5655" s="1" t="s">
        <v>16125</v>
      </c>
      <c r="B5655" s="1" t="s">
        <v>5171</v>
      </c>
      <c r="C5655" s="1" t="s">
        <v>2006</v>
      </c>
      <c r="D5655" s="1" t="n">
        <v>2</v>
      </c>
      <c r="E5655" s="16" t="n">
        <v>482.17</v>
      </c>
      <c r="F5655" s="17" t="n">
        <v>0</v>
      </c>
      <c r="G5655" s="16" t="n">
        <v>964.34</v>
      </c>
      <c r="I5655" s="1" t="str">
        <f aca="false">INDEX(Products!$C$2:$C$51,MATCH(C5655,Products!$A$2:$A$51,0))</f>
        <v>Books &amp; Stationery</v>
      </c>
      <c r="J5655" s="1" t="str">
        <f aca="false">INDEX(Orders!$E$2:$E$8001,MATCH(B5655,Orders!$A$2:$A$8001,0))</f>
        <v>Cancelled</v>
      </c>
      <c r="K5655" s="1" t="str">
        <f aca="false">LEFT(INDEX(Orders!$C$2:$C$8001,MATCH(B5655,Orders!$A$2:$A$8001,0)),7)</f>
        <v>2024-10</v>
      </c>
    </row>
    <row r="5656" customFormat="false" ht="15" hidden="false" customHeight="true" outlineLevel="0" collapsed="false">
      <c r="A5656" s="1" t="s">
        <v>16126</v>
      </c>
      <c r="B5656" s="1" t="s">
        <v>5171</v>
      </c>
      <c r="C5656" s="1" t="s">
        <v>1937</v>
      </c>
      <c r="D5656" s="1" t="n">
        <v>2</v>
      </c>
      <c r="E5656" s="16" t="n">
        <v>1364.75</v>
      </c>
      <c r="F5656" s="17" t="n">
        <v>0</v>
      </c>
      <c r="G5656" s="16" t="n">
        <v>2729.5</v>
      </c>
      <c r="I5656" s="1" t="str">
        <f aca="false">INDEX(Products!$C$2:$C$51,MATCH(C5656,Products!$A$2:$A$51,0))</f>
        <v>Fashion</v>
      </c>
      <c r="J5656" s="1" t="str">
        <f aca="false">INDEX(Orders!$E$2:$E$8001,MATCH(B5656,Orders!$A$2:$A$8001,0))</f>
        <v>Cancelled</v>
      </c>
      <c r="K5656" s="1" t="str">
        <f aca="false">LEFT(INDEX(Orders!$C$2:$C$8001,MATCH(B5656,Orders!$A$2:$A$8001,0)),7)</f>
        <v>2024-10</v>
      </c>
    </row>
    <row r="5657" customFormat="false" ht="15" hidden="false" customHeight="true" outlineLevel="0" collapsed="false">
      <c r="A5657" s="1" t="s">
        <v>16127</v>
      </c>
      <c r="B5657" s="1" t="s">
        <v>5172</v>
      </c>
      <c r="C5657" s="1" t="s">
        <v>1988</v>
      </c>
      <c r="D5657" s="1" t="n">
        <v>2</v>
      </c>
      <c r="E5657" s="16" t="n">
        <v>681.07</v>
      </c>
      <c r="F5657" s="17" t="n">
        <v>0.1</v>
      </c>
      <c r="G5657" s="16" t="n">
        <v>1225.93</v>
      </c>
      <c r="I5657" s="1" t="str">
        <f aca="false">INDEX(Products!$C$2:$C$51,MATCH(C5657,Products!$A$2:$A$51,0))</f>
        <v>Sports &amp; Fitness</v>
      </c>
      <c r="J5657" s="1" t="str">
        <f aca="false">INDEX(Orders!$E$2:$E$8001,MATCH(B5657,Orders!$A$2:$A$8001,0))</f>
        <v>Delivered</v>
      </c>
      <c r="K5657" s="1" t="str">
        <f aca="false">LEFT(INDEX(Orders!$C$2:$C$8001,MATCH(B5657,Orders!$A$2:$A$8001,0)),7)</f>
        <v>2025-10</v>
      </c>
    </row>
    <row r="5658" customFormat="false" ht="15" hidden="false" customHeight="true" outlineLevel="0" collapsed="false">
      <c r="A5658" s="1" t="s">
        <v>16128</v>
      </c>
      <c r="B5658" s="1" t="s">
        <v>5173</v>
      </c>
      <c r="C5658" s="1" t="s">
        <v>1997</v>
      </c>
      <c r="D5658" s="1" t="n">
        <v>2</v>
      </c>
      <c r="E5658" s="16" t="n">
        <v>311.15</v>
      </c>
      <c r="F5658" s="17" t="n">
        <v>0.05</v>
      </c>
      <c r="G5658" s="16" t="n">
        <v>591.18</v>
      </c>
      <c r="I5658" s="1" t="str">
        <f aca="false">INDEX(Products!$C$2:$C$51,MATCH(C5658,Products!$A$2:$A$51,0))</f>
        <v>Sports &amp; Fitness</v>
      </c>
      <c r="J5658" s="1" t="str">
        <f aca="false">INDEX(Orders!$E$2:$E$8001,MATCH(B5658,Orders!$A$2:$A$8001,0))</f>
        <v>Cancelled</v>
      </c>
      <c r="K5658" s="1" t="str">
        <f aca="false">LEFT(INDEX(Orders!$C$2:$C$8001,MATCH(B5658,Orders!$A$2:$A$8001,0)),7)</f>
        <v>2025-03</v>
      </c>
    </row>
    <row r="5659" customFormat="false" ht="15" hidden="false" customHeight="true" outlineLevel="0" collapsed="false">
      <c r="A5659" s="1" t="s">
        <v>16129</v>
      </c>
      <c r="B5659" s="1" t="s">
        <v>5174</v>
      </c>
      <c r="C5659" s="1" t="s">
        <v>1982</v>
      </c>
      <c r="D5659" s="1" t="n">
        <v>2</v>
      </c>
      <c r="E5659" s="16" t="n">
        <v>1808.21</v>
      </c>
      <c r="F5659" s="17" t="n">
        <v>0</v>
      </c>
      <c r="G5659" s="16" t="n">
        <v>3616.42</v>
      </c>
      <c r="I5659" s="1" t="str">
        <f aca="false">INDEX(Products!$C$2:$C$51,MATCH(C5659,Products!$A$2:$A$51,0))</f>
        <v>Beauty &amp; Personal Care</v>
      </c>
      <c r="J5659" s="1" t="str">
        <f aca="false">INDEX(Orders!$E$2:$E$8001,MATCH(B5659,Orders!$A$2:$A$8001,0))</f>
        <v>Delivered</v>
      </c>
      <c r="K5659" s="1" t="str">
        <f aca="false">LEFT(INDEX(Orders!$C$2:$C$8001,MATCH(B5659,Orders!$A$2:$A$8001,0)),7)</f>
        <v>2024-06</v>
      </c>
    </row>
    <row r="5660" customFormat="false" ht="15" hidden="false" customHeight="true" outlineLevel="0" collapsed="false">
      <c r="A5660" s="1" t="s">
        <v>16130</v>
      </c>
      <c r="B5660" s="1" t="s">
        <v>5175</v>
      </c>
      <c r="C5660" s="1" t="s">
        <v>1997</v>
      </c>
      <c r="D5660" s="1" t="n">
        <v>3</v>
      </c>
      <c r="E5660" s="16" t="n">
        <v>311.15</v>
      </c>
      <c r="F5660" s="17" t="n">
        <v>0</v>
      </c>
      <c r="G5660" s="16" t="n">
        <v>933.45</v>
      </c>
      <c r="I5660" s="1" t="str">
        <f aca="false">INDEX(Products!$C$2:$C$51,MATCH(C5660,Products!$A$2:$A$51,0))</f>
        <v>Sports &amp; Fitness</v>
      </c>
      <c r="J5660" s="1" t="str">
        <f aca="false">INDEX(Orders!$E$2:$E$8001,MATCH(B5660,Orders!$A$2:$A$8001,0))</f>
        <v>Delivered</v>
      </c>
      <c r="K5660" s="1" t="str">
        <f aca="false">LEFT(INDEX(Orders!$C$2:$C$8001,MATCH(B5660,Orders!$A$2:$A$8001,0)),7)</f>
        <v>2025-09</v>
      </c>
    </row>
    <row r="5661" customFormat="false" ht="15" hidden="false" customHeight="true" outlineLevel="0" collapsed="false">
      <c r="A5661" s="1" t="s">
        <v>16131</v>
      </c>
      <c r="B5661" s="1" t="s">
        <v>5176</v>
      </c>
      <c r="C5661" s="1" t="s">
        <v>2000</v>
      </c>
      <c r="D5661" s="1" t="n">
        <v>2</v>
      </c>
      <c r="E5661" s="16" t="n">
        <v>425.08</v>
      </c>
      <c r="F5661" s="17" t="n">
        <v>0</v>
      </c>
      <c r="G5661" s="16" t="n">
        <v>850.16</v>
      </c>
      <c r="I5661" s="1" t="str">
        <f aca="false">INDEX(Products!$C$2:$C$51,MATCH(C5661,Products!$A$2:$A$51,0))</f>
        <v>Books &amp; Stationery</v>
      </c>
      <c r="J5661" s="1" t="str">
        <f aca="false">INDEX(Orders!$E$2:$E$8001,MATCH(B5661,Orders!$A$2:$A$8001,0))</f>
        <v>Refunded</v>
      </c>
      <c r="K5661" s="1" t="str">
        <f aca="false">LEFT(INDEX(Orders!$C$2:$C$8001,MATCH(B5661,Orders!$A$2:$A$8001,0)),7)</f>
        <v>2025-11</v>
      </c>
    </row>
    <row r="5662" customFormat="false" ht="15" hidden="false" customHeight="true" outlineLevel="0" collapsed="false">
      <c r="A5662" s="1" t="s">
        <v>16132</v>
      </c>
      <c r="B5662" s="1" t="s">
        <v>5177</v>
      </c>
      <c r="C5662" s="1" t="s">
        <v>1971</v>
      </c>
      <c r="D5662" s="1" t="n">
        <v>2</v>
      </c>
      <c r="E5662" s="16" t="n">
        <v>2073.63</v>
      </c>
      <c r="F5662" s="17" t="n">
        <v>0</v>
      </c>
      <c r="G5662" s="16" t="n">
        <v>4147.26</v>
      </c>
      <c r="I5662" s="1" t="str">
        <f aca="false">INDEX(Products!$C$2:$C$51,MATCH(C5662,Products!$A$2:$A$51,0))</f>
        <v>Home &amp; Kitchen</v>
      </c>
      <c r="J5662" s="1" t="str">
        <f aca="false">INDEX(Orders!$E$2:$E$8001,MATCH(B5662,Orders!$A$2:$A$8001,0))</f>
        <v>Delivered</v>
      </c>
      <c r="K5662" s="1" t="str">
        <f aca="false">LEFT(INDEX(Orders!$C$2:$C$8001,MATCH(B5662,Orders!$A$2:$A$8001,0)),7)</f>
        <v>2025-06</v>
      </c>
    </row>
    <row r="5663" customFormat="false" ht="15" hidden="false" customHeight="true" outlineLevel="0" collapsed="false">
      <c r="A5663" s="1" t="s">
        <v>16133</v>
      </c>
      <c r="B5663" s="1" t="s">
        <v>5177</v>
      </c>
      <c r="C5663" s="1" t="s">
        <v>1930</v>
      </c>
      <c r="D5663" s="1" t="n">
        <v>2</v>
      </c>
      <c r="E5663" s="16" t="n">
        <v>2398.35</v>
      </c>
      <c r="F5663" s="17" t="n">
        <v>0</v>
      </c>
      <c r="G5663" s="16" t="n">
        <v>4796.7</v>
      </c>
      <c r="I5663" s="1" t="str">
        <f aca="false">INDEX(Products!$C$2:$C$51,MATCH(C5663,Products!$A$2:$A$51,0))</f>
        <v>Electronics</v>
      </c>
      <c r="J5663" s="1" t="str">
        <f aca="false">INDEX(Orders!$E$2:$E$8001,MATCH(B5663,Orders!$A$2:$A$8001,0))</f>
        <v>Delivered</v>
      </c>
      <c r="K5663" s="1" t="str">
        <f aca="false">LEFT(INDEX(Orders!$C$2:$C$8001,MATCH(B5663,Orders!$A$2:$A$8001,0)),7)</f>
        <v>2025-06</v>
      </c>
    </row>
    <row r="5664" customFormat="false" ht="15" hidden="false" customHeight="true" outlineLevel="0" collapsed="false">
      <c r="A5664" s="1" t="s">
        <v>16134</v>
      </c>
      <c r="B5664" s="1" t="s">
        <v>5177</v>
      </c>
      <c r="C5664" s="1" t="s">
        <v>1990</v>
      </c>
      <c r="D5664" s="1" t="n">
        <v>2</v>
      </c>
      <c r="E5664" s="16" t="n">
        <v>5311.32</v>
      </c>
      <c r="F5664" s="17" t="n">
        <v>0.15</v>
      </c>
      <c r="G5664" s="16" t="n">
        <v>9029.24</v>
      </c>
      <c r="I5664" s="1" t="str">
        <f aca="false">INDEX(Products!$C$2:$C$51,MATCH(C5664,Products!$A$2:$A$51,0))</f>
        <v>Sports &amp; Fitness</v>
      </c>
      <c r="J5664" s="1" t="str">
        <f aca="false">INDEX(Orders!$E$2:$E$8001,MATCH(B5664,Orders!$A$2:$A$8001,0))</f>
        <v>Delivered</v>
      </c>
      <c r="K5664" s="1" t="str">
        <f aca="false">LEFT(INDEX(Orders!$C$2:$C$8001,MATCH(B5664,Orders!$A$2:$A$8001,0)),7)</f>
        <v>2025-06</v>
      </c>
    </row>
    <row r="5665" customFormat="false" ht="15" hidden="false" customHeight="true" outlineLevel="0" collapsed="false">
      <c r="A5665" s="1" t="s">
        <v>16135</v>
      </c>
      <c r="B5665" s="1" t="s">
        <v>5177</v>
      </c>
      <c r="C5665" s="1" t="s">
        <v>1969</v>
      </c>
      <c r="D5665" s="1" t="n">
        <v>1</v>
      </c>
      <c r="E5665" s="16" t="n">
        <v>9171.98</v>
      </c>
      <c r="F5665" s="17" t="n">
        <v>0</v>
      </c>
      <c r="G5665" s="16" t="n">
        <v>9171.98</v>
      </c>
      <c r="I5665" s="1" t="str">
        <f aca="false">INDEX(Products!$C$2:$C$51,MATCH(C5665,Products!$A$2:$A$51,0))</f>
        <v>Home &amp; Kitchen</v>
      </c>
      <c r="J5665" s="1" t="str">
        <f aca="false">INDEX(Orders!$E$2:$E$8001,MATCH(B5665,Orders!$A$2:$A$8001,0))</f>
        <v>Delivered</v>
      </c>
      <c r="K5665" s="1" t="str">
        <f aca="false">LEFT(INDEX(Orders!$C$2:$C$8001,MATCH(B5665,Orders!$A$2:$A$8001,0)),7)</f>
        <v>2025-06</v>
      </c>
    </row>
    <row r="5666" customFormat="false" ht="15" hidden="false" customHeight="true" outlineLevel="0" collapsed="false">
      <c r="A5666" s="1" t="s">
        <v>16136</v>
      </c>
      <c r="B5666" s="1" t="s">
        <v>5177</v>
      </c>
      <c r="C5666" s="1" t="s">
        <v>1935</v>
      </c>
      <c r="D5666" s="1" t="n">
        <v>1</v>
      </c>
      <c r="E5666" s="16" t="n">
        <v>14558.72</v>
      </c>
      <c r="F5666" s="17" t="n">
        <v>0</v>
      </c>
      <c r="G5666" s="16" t="n">
        <v>14558.72</v>
      </c>
      <c r="I5666" s="1" t="str">
        <f aca="false">INDEX(Products!$C$2:$C$51,MATCH(C5666,Products!$A$2:$A$51,0))</f>
        <v>Electronics</v>
      </c>
      <c r="J5666" s="1" t="str">
        <f aca="false">INDEX(Orders!$E$2:$E$8001,MATCH(B5666,Orders!$A$2:$A$8001,0))</f>
        <v>Delivered</v>
      </c>
      <c r="K5666" s="1" t="str">
        <f aca="false">LEFT(INDEX(Orders!$C$2:$C$8001,MATCH(B5666,Orders!$A$2:$A$8001,0)),7)</f>
        <v>2025-06</v>
      </c>
    </row>
    <row r="5667" customFormat="false" ht="15" hidden="false" customHeight="true" outlineLevel="0" collapsed="false">
      <c r="A5667" s="1" t="s">
        <v>16137</v>
      </c>
      <c r="B5667" s="1" t="s">
        <v>5178</v>
      </c>
      <c r="C5667" s="1" t="s">
        <v>2006</v>
      </c>
      <c r="D5667" s="1" t="n">
        <v>1</v>
      </c>
      <c r="E5667" s="16" t="n">
        <v>482.17</v>
      </c>
      <c r="F5667" s="17" t="n">
        <v>0.15</v>
      </c>
      <c r="G5667" s="16" t="n">
        <v>409.84</v>
      </c>
      <c r="I5667" s="1" t="str">
        <f aca="false">INDEX(Products!$C$2:$C$51,MATCH(C5667,Products!$A$2:$A$51,0))</f>
        <v>Books &amp; Stationery</v>
      </c>
      <c r="J5667" s="1" t="str">
        <f aca="false">INDEX(Orders!$E$2:$E$8001,MATCH(B5667,Orders!$A$2:$A$8001,0))</f>
        <v>Delivered</v>
      </c>
      <c r="K5667" s="1" t="str">
        <f aca="false">LEFT(INDEX(Orders!$C$2:$C$8001,MATCH(B5667,Orders!$A$2:$A$8001,0)),7)</f>
        <v>2024-01</v>
      </c>
    </row>
    <row r="5668" customFormat="false" ht="15" hidden="false" customHeight="true" outlineLevel="0" collapsed="false">
      <c r="A5668" s="1" t="s">
        <v>16138</v>
      </c>
      <c r="B5668" s="1" t="s">
        <v>5179</v>
      </c>
      <c r="C5668" s="1" t="s">
        <v>2007</v>
      </c>
      <c r="D5668" s="1" t="n">
        <v>1</v>
      </c>
      <c r="E5668" s="16" t="n">
        <v>750.27</v>
      </c>
      <c r="F5668" s="17" t="n">
        <v>0.2</v>
      </c>
      <c r="G5668" s="16" t="n">
        <v>600.22</v>
      </c>
      <c r="I5668" s="1" t="str">
        <f aca="false">INDEX(Products!$C$2:$C$51,MATCH(C5668,Products!$A$2:$A$51,0))</f>
        <v>Books &amp; Stationery</v>
      </c>
      <c r="J5668" s="1" t="str">
        <f aca="false">INDEX(Orders!$E$2:$E$8001,MATCH(B5668,Orders!$A$2:$A$8001,0))</f>
        <v>Delivered</v>
      </c>
      <c r="K5668" s="1" t="str">
        <f aca="false">LEFT(INDEX(Orders!$C$2:$C$8001,MATCH(B5668,Orders!$A$2:$A$8001,0)),7)</f>
        <v>2025-10</v>
      </c>
    </row>
    <row r="5669" customFormat="false" ht="15" hidden="false" customHeight="true" outlineLevel="0" collapsed="false">
      <c r="A5669" s="1" t="s">
        <v>16139</v>
      </c>
      <c r="B5669" s="1" t="s">
        <v>5179</v>
      </c>
      <c r="C5669" s="1" t="s">
        <v>1933</v>
      </c>
      <c r="D5669" s="1" t="n">
        <v>1</v>
      </c>
      <c r="E5669" s="16" t="n">
        <v>7194.38</v>
      </c>
      <c r="F5669" s="17" t="n">
        <v>0.05</v>
      </c>
      <c r="G5669" s="16" t="n">
        <v>6834.66</v>
      </c>
      <c r="I5669" s="1" t="str">
        <f aca="false">INDEX(Products!$C$2:$C$51,MATCH(C5669,Products!$A$2:$A$51,0))</f>
        <v>Electronics</v>
      </c>
      <c r="J5669" s="1" t="str">
        <f aca="false">INDEX(Orders!$E$2:$E$8001,MATCH(B5669,Orders!$A$2:$A$8001,0))</f>
        <v>Delivered</v>
      </c>
      <c r="K5669" s="1" t="str">
        <f aca="false">LEFT(INDEX(Orders!$C$2:$C$8001,MATCH(B5669,Orders!$A$2:$A$8001,0)),7)</f>
        <v>2025-10</v>
      </c>
    </row>
    <row r="5670" customFormat="false" ht="15" hidden="false" customHeight="true" outlineLevel="0" collapsed="false">
      <c r="A5670" s="1" t="s">
        <v>16140</v>
      </c>
      <c r="B5670" s="1" t="s">
        <v>5180</v>
      </c>
      <c r="C5670" s="1" t="s">
        <v>1977</v>
      </c>
      <c r="D5670" s="1" t="n">
        <v>1</v>
      </c>
      <c r="E5670" s="16" t="n">
        <v>2386.05</v>
      </c>
      <c r="F5670" s="17" t="n">
        <v>0</v>
      </c>
      <c r="G5670" s="16" t="n">
        <v>2386.05</v>
      </c>
      <c r="I5670" s="1" t="str">
        <f aca="false">INDEX(Products!$C$2:$C$51,MATCH(C5670,Products!$A$2:$A$51,0))</f>
        <v>Beauty &amp; Personal Care</v>
      </c>
      <c r="J5670" s="1" t="str">
        <f aca="false">INDEX(Orders!$E$2:$E$8001,MATCH(B5670,Orders!$A$2:$A$8001,0))</f>
        <v>Delivered</v>
      </c>
      <c r="K5670" s="1" t="str">
        <f aca="false">LEFT(INDEX(Orders!$C$2:$C$8001,MATCH(B5670,Orders!$A$2:$A$8001,0)),7)</f>
        <v>2025-09</v>
      </c>
    </row>
    <row r="5671" customFormat="false" ht="15" hidden="false" customHeight="true" outlineLevel="0" collapsed="false">
      <c r="A5671" s="1" t="s">
        <v>16141</v>
      </c>
      <c r="B5671" s="1" t="s">
        <v>5181</v>
      </c>
      <c r="C5671" s="1" t="s">
        <v>1976</v>
      </c>
      <c r="D5671" s="1" t="n">
        <v>3</v>
      </c>
      <c r="E5671" s="16" t="n">
        <v>1603.35</v>
      </c>
      <c r="F5671" s="17" t="n">
        <v>0</v>
      </c>
      <c r="G5671" s="16" t="n">
        <v>4810.05</v>
      </c>
      <c r="I5671" s="1" t="str">
        <f aca="false">INDEX(Products!$C$2:$C$51,MATCH(C5671,Products!$A$2:$A$51,0))</f>
        <v>Beauty &amp; Personal Care</v>
      </c>
      <c r="J5671" s="1" t="str">
        <f aca="false">INDEX(Orders!$E$2:$E$8001,MATCH(B5671,Orders!$A$2:$A$8001,0))</f>
        <v>Delivered</v>
      </c>
      <c r="K5671" s="1" t="str">
        <f aca="false">LEFT(INDEX(Orders!$C$2:$C$8001,MATCH(B5671,Orders!$A$2:$A$8001,0)),7)</f>
        <v>2025-05</v>
      </c>
    </row>
    <row r="5672" customFormat="false" ht="15" hidden="false" customHeight="true" outlineLevel="0" collapsed="false">
      <c r="A5672" s="1" t="s">
        <v>16142</v>
      </c>
      <c r="B5672" s="1" t="s">
        <v>5182</v>
      </c>
      <c r="C5672" s="1" t="s">
        <v>2006</v>
      </c>
      <c r="D5672" s="1" t="n">
        <v>2</v>
      </c>
      <c r="E5672" s="16" t="n">
        <v>482.17</v>
      </c>
      <c r="F5672" s="17" t="n">
        <v>0</v>
      </c>
      <c r="G5672" s="16" t="n">
        <v>964.34</v>
      </c>
      <c r="I5672" s="1" t="str">
        <f aca="false">INDEX(Products!$C$2:$C$51,MATCH(C5672,Products!$A$2:$A$51,0))</f>
        <v>Books &amp; Stationery</v>
      </c>
      <c r="J5672" s="1" t="str">
        <f aca="false">INDEX(Orders!$E$2:$E$8001,MATCH(B5672,Orders!$A$2:$A$8001,0))</f>
        <v>Delivered</v>
      </c>
      <c r="K5672" s="1" t="str">
        <f aca="false">LEFT(INDEX(Orders!$C$2:$C$8001,MATCH(B5672,Orders!$A$2:$A$8001,0)),7)</f>
        <v>2024-04</v>
      </c>
    </row>
    <row r="5673" customFormat="false" ht="15" hidden="false" customHeight="true" outlineLevel="0" collapsed="false">
      <c r="A5673" s="1" t="s">
        <v>16143</v>
      </c>
      <c r="B5673" s="1" t="s">
        <v>5182</v>
      </c>
      <c r="C5673" s="1" t="s">
        <v>1961</v>
      </c>
      <c r="D5673" s="1" t="n">
        <v>3</v>
      </c>
      <c r="E5673" s="16" t="n">
        <v>3493.68</v>
      </c>
      <c r="F5673" s="17" t="n">
        <v>0.15</v>
      </c>
      <c r="G5673" s="16" t="n">
        <v>8908.88</v>
      </c>
      <c r="I5673" s="1" t="str">
        <f aca="false">INDEX(Products!$C$2:$C$51,MATCH(C5673,Products!$A$2:$A$51,0))</f>
        <v>Home &amp; Kitchen</v>
      </c>
      <c r="J5673" s="1" t="str">
        <f aca="false">INDEX(Orders!$E$2:$E$8001,MATCH(B5673,Orders!$A$2:$A$8001,0))</f>
        <v>Delivered</v>
      </c>
      <c r="K5673" s="1" t="str">
        <f aca="false">LEFT(INDEX(Orders!$C$2:$C$8001,MATCH(B5673,Orders!$A$2:$A$8001,0)),7)</f>
        <v>2024-04</v>
      </c>
    </row>
    <row r="5674" customFormat="false" ht="15" hidden="false" customHeight="true" outlineLevel="0" collapsed="false">
      <c r="A5674" s="1" t="s">
        <v>16144</v>
      </c>
      <c r="B5674" s="1" t="s">
        <v>5182</v>
      </c>
      <c r="C5674" s="1" t="s">
        <v>1997</v>
      </c>
      <c r="D5674" s="1" t="n">
        <v>1</v>
      </c>
      <c r="E5674" s="16" t="n">
        <v>311.15</v>
      </c>
      <c r="F5674" s="17" t="n">
        <v>0</v>
      </c>
      <c r="G5674" s="16" t="n">
        <v>311.15</v>
      </c>
      <c r="I5674" s="1" t="str">
        <f aca="false">INDEX(Products!$C$2:$C$51,MATCH(C5674,Products!$A$2:$A$51,0))</f>
        <v>Sports &amp; Fitness</v>
      </c>
      <c r="J5674" s="1" t="str">
        <f aca="false">INDEX(Orders!$E$2:$E$8001,MATCH(B5674,Orders!$A$2:$A$8001,0))</f>
        <v>Delivered</v>
      </c>
      <c r="K5674" s="1" t="str">
        <f aca="false">LEFT(INDEX(Orders!$C$2:$C$8001,MATCH(B5674,Orders!$A$2:$A$8001,0)),7)</f>
        <v>2024-04</v>
      </c>
    </row>
    <row r="5675" customFormat="false" ht="15" hidden="false" customHeight="true" outlineLevel="0" collapsed="false">
      <c r="A5675" s="1" t="s">
        <v>16145</v>
      </c>
      <c r="B5675" s="1" t="s">
        <v>5182</v>
      </c>
      <c r="C5675" s="1" t="s">
        <v>1930</v>
      </c>
      <c r="D5675" s="1" t="n">
        <v>1</v>
      </c>
      <c r="E5675" s="16" t="n">
        <v>2398.35</v>
      </c>
      <c r="F5675" s="17" t="n">
        <v>0.05</v>
      </c>
      <c r="G5675" s="16" t="n">
        <v>2278.43</v>
      </c>
      <c r="I5675" s="1" t="str">
        <f aca="false">INDEX(Products!$C$2:$C$51,MATCH(C5675,Products!$A$2:$A$51,0))</f>
        <v>Electronics</v>
      </c>
      <c r="J5675" s="1" t="str">
        <f aca="false">INDEX(Orders!$E$2:$E$8001,MATCH(B5675,Orders!$A$2:$A$8001,0))</f>
        <v>Delivered</v>
      </c>
      <c r="K5675" s="1" t="str">
        <f aca="false">LEFT(INDEX(Orders!$C$2:$C$8001,MATCH(B5675,Orders!$A$2:$A$8001,0)),7)</f>
        <v>2024-04</v>
      </c>
    </row>
    <row r="5676" customFormat="false" ht="15" hidden="false" customHeight="true" outlineLevel="0" collapsed="false">
      <c r="A5676" s="1" t="s">
        <v>16146</v>
      </c>
      <c r="B5676" s="1" t="s">
        <v>5183</v>
      </c>
      <c r="C5676" s="1" t="s">
        <v>1990</v>
      </c>
      <c r="D5676" s="1" t="n">
        <v>1</v>
      </c>
      <c r="E5676" s="16" t="n">
        <v>5311.32</v>
      </c>
      <c r="F5676" s="17" t="n">
        <v>0</v>
      </c>
      <c r="G5676" s="16" t="n">
        <v>5311.32</v>
      </c>
      <c r="I5676" s="1" t="str">
        <f aca="false">INDEX(Products!$C$2:$C$51,MATCH(C5676,Products!$A$2:$A$51,0))</f>
        <v>Sports &amp; Fitness</v>
      </c>
      <c r="J5676" s="1" t="str">
        <f aca="false">INDEX(Orders!$E$2:$E$8001,MATCH(B5676,Orders!$A$2:$A$8001,0))</f>
        <v>Delivered</v>
      </c>
      <c r="K5676" s="1" t="str">
        <f aca="false">LEFT(INDEX(Orders!$C$2:$C$8001,MATCH(B5676,Orders!$A$2:$A$8001,0)),7)</f>
        <v>2024-08</v>
      </c>
    </row>
    <row r="5677" customFormat="false" ht="15" hidden="false" customHeight="true" outlineLevel="0" collapsed="false">
      <c r="A5677" s="1" t="s">
        <v>16147</v>
      </c>
      <c r="B5677" s="1" t="s">
        <v>5183</v>
      </c>
      <c r="C5677" s="1" t="s">
        <v>1922</v>
      </c>
      <c r="D5677" s="1" t="n">
        <v>1</v>
      </c>
      <c r="E5677" s="16" t="n">
        <v>3142.61</v>
      </c>
      <c r="F5677" s="17" t="n">
        <v>0</v>
      </c>
      <c r="G5677" s="16" t="n">
        <v>3142.61</v>
      </c>
      <c r="I5677" s="1" t="str">
        <f aca="false">INDEX(Products!$C$2:$C$51,MATCH(C5677,Products!$A$2:$A$51,0))</f>
        <v>Electronics</v>
      </c>
      <c r="J5677" s="1" t="str">
        <f aca="false">INDEX(Orders!$E$2:$E$8001,MATCH(B5677,Orders!$A$2:$A$8001,0))</f>
        <v>Delivered</v>
      </c>
      <c r="K5677" s="1" t="str">
        <f aca="false">LEFT(INDEX(Orders!$C$2:$C$8001,MATCH(B5677,Orders!$A$2:$A$8001,0)),7)</f>
        <v>2024-08</v>
      </c>
    </row>
    <row r="5678" customFormat="false" ht="15" hidden="false" customHeight="true" outlineLevel="0" collapsed="false">
      <c r="A5678" s="1" t="s">
        <v>16148</v>
      </c>
      <c r="B5678" s="1" t="s">
        <v>5184</v>
      </c>
      <c r="C5678" s="1" t="s">
        <v>1997</v>
      </c>
      <c r="D5678" s="1" t="n">
        <v>1</v>
      </c>
      <c r="E5678" s="16" t="n">
        <v>311.15</v>
      </c>
      <c r="F5678" s="17" t="n">
        <v>0</v>
      </c>
      <c r="G5678" s="16" t="n">
        <v>311.15</v>
      </c>
      <c r="I5678" s="1" t="str">
        <f aca="false">INDEX(Products!$C$2:$C$51,MATCH(C5678,Products!$A$2:$A$51,0))</f>
        <v>Sports &amp; Fitness</v>
      </c>
      <c r="J5678" s="1" t="str">
        <f aca="false">INDEX(Orders!$E$2:$E$8001,MATCH(B5678,Orders!$A$2:$A$8001,0))</f>
        <v>Delivered</v>
      </c>
      <c r="K5678" s="1" t="str">
        <f aca="false">LEFT(INDEX(Orders!$C$2:$C$8001,MATCH(B5678,Orders!$A$2:$A$8001,0)),7)</f>
        <v>2024-07</v>
      </c>
    </row>
    <row r="5679" customFormat="false" ht="15" hidden="false" customHeight="true" outlineLevel="0" collapsed="false">
      <c r="A5679" s="1" t="s">
        <v>16149</v>
      </c>
      <c r="B5679" s="1" t="s">
        <v>5185</v>
      </c>
      <c r="C5679" s="1" t="s">
        <v>2000</v>
      </c>
      <c r="D5679" s="1" t="n">
        <v>3</v>
      </c>
      <c r="E5679" s="16" t="n">
        <v>425.08</v>
      </c>
      <c r="F5679" s="17" t="n">
        <v>0</v>
      </c>
      <c r="G5679" s="16" t="n">
        <v>1275.24</v>
      </c>
      <c r="I5679" s="1" t="str">
        <f aca="false">INDEX(Products!$C$2:$C$51,MATCH(C5679,Products!$A$2:$A$51,0))</f>
        <v>Books &amp; Stationery</v>
      </c>
      <c r="J5679" s="1" t="str">
        <f aca="false">INDEX(Orders!$E$2:$E$8001,MATCH(B5679,Orders!$A$2:$A$8001,0))</f>
        <v>Delivered</v>
      </c>
      <c r="K5679" s="1" t="str">
        <f aca="false">LEFT(INDEX(Orders!$C$2:$C$8001,MATCH(B5679,Orders!$A$2:$A$8001,0)),7)</f>
        <v>2025-10</v>
      </c>
    </row>
    <row r="5680" customFormat="false" ht="15" hidden="false" customHeight="true" outlineLevel="0" collapsed="false">
      <c r="A5680" s="1" t="s">
        <v>16150</v>
      </c>
      <c r="B5680" s="1" t="s">
        <v>5185</v>
      </c>
      <c r="C5680" s="1" t="s">
        <v>1961</v>
      </c>
      <c r="D5680" s="1" t="n">
        <v>1</v>
      </c>
      <c r="E5680" s="16" t="n">
        <v>3493.68</v>
      </c>
      <c r="F5680" s="17" t="n">
        <v>0.1</v>
      </c>
      <c r="G5680" s="16" t="n">
        <v>3144.31</v>
      </c>
      <c r="I5680" s="1" t="str">
        <f aca="false">INDEX(Products!$C$2:$C$51,MATCH(C5680,Products!$A$2:$A$51,0))</f>
        <v>Home &amp; Kitchen</v>
      </c>
      <c r="J5680" s="1" t="str">
        <f aca="false">INDEX(Orders!$E$2:$E$8001,MATCH(B5680,Orders!$A$2:$A$8001,0))</f>
        <v>Delivered</v>
      </c>
      <c r="K5680" s="1" t="str">
        <f aca="false">LEFT(INDEX(Orders!$C$2:$C$8001,MATCH(B5680,Orders!$A$2:$A$8001,0)),7)</f>
        <v>2025-10</v>
      </c>
    </row>
    <row r="5681" customFormat="false" ht="15" hidden="false" customHeight="true" outlineLevel="0" collapsed="false">
      <c r="A5681" s="1" t="s">
        <v>16151</v>
      </c>
      <c r="B5681" s="1" t="s">
        <v>5185</v>
      </c>
      <c r="C5681" s="1" t="s">
        <v>1930</v>
      </c>
      <c r="D5681" s="1" t="n">
        <v>1</v>
      </c>
      <c r="E5681" s="16" t="n">
        <v>2398.35</v>
      </c>
      <c r="F5681" s="17" t="n">
        <v>0.15</v>
      </c>
      <c r="G5681" s="16" t="n">
        <v>2038.6</v>
      </c>
      <c r="I5681" s="1" t="str">
        <f aca="false">INDEX(Products!$C$2:$C$51,MATCH(C5681,Products!$A$2:$A$51,0))</f>
        <v>Electronics</v>
      </c>
      <c r="J5681" s="1" t="str">
        <f aca="false">INDEX(Orders!$E$2:$E$8001,MATCH(B5681,Orders!$A$2:$A$8001,0))</f>
        <v>Delivered</v>
      </c>
      <c r="K5681" s="1" t="str">
        <f aca="false">LEFT(INDEX(Orders!$C$2:$C$8001,MATCH(B5681,Orders!$A$2:$A$8001,0)),7)</f>
        <v>2025-10</v>
      </c>
    </row>
    <row r="5682" customFormat="false" ht="15" hidden="false" customHeight="true" outlineLevel="0" collapsed="false">
      <c r="A5682" s="1" t="s">
        <v>16152</v>
      </c>
      <c r="B5682" s="1" t="s">
        <v>5185</v>
      </c>
      <c r="C5682" s="1" t="s">
        <v>1940</v>
      </c>
      <c r="D5682" s="1" t="n">
        <v>1</v>
      </c>
      <c r="E5682" s="16" t="n">
        <v>2374.52</v>
      </c>
      <c r="F5682" s="17" t="n">
        <v>0.1</v>
      </c>
      <c r="G5682" s="16" t="n">
        <v>2137.07</v>
      </c>
      <c r="I5682" s="1" t="str">
        <f aca="false">INDEX(Products!$C$2:$C$51,MATCH(C5682,Products!$A$2:$A$51,0))</f>
        <v>Fashion</v>
      </c>
      <c r="J5682" s="1" t="str">
        <f aca="false">INDEX(Orders!$E$2:$E$8001,MATCH(B5682,Orders!$A$2:$A$8001,0))</f>
        <v>Delivered</v>
      </c>
      <c r="K5682" s="1" t="str">
        <f aca="false">LEFT(INDEX(Orders!$C$2:$C$8001,MATCH(B5682,Orders!$A$2:$A$8001,0)),7)</f>
        <v>2025-10</v>
      </c>
    </row>
    <row r="5683" customFormat="false" ht="15" hidden="false" customHeight="true" outlineLevel="0" collapsed="false">
      <c r="A5683" s="1" t="s">
        <v>16153</v>
      </c>
      <c r="B5683" s="1" t="s">
        <v>5186</v>
      </c>
      <c r="C5683" s="1" t="s">
        <v>1965</v>
      </c>
      <c r="D5683" s="1" t="n">
        <v>1</v>
      </c>
      <c r="E5683" s="16" t="n">
        <v>1145.07</v>
      </c>
      <c r="F5683" s="17" t="n">
        <v>0</v>
      </c>
      <c r="G5683" s="16" t="n">
        <v>1145.07</v>
      </c>
      <c r="I5683" s="1" t="str">
        <f aca="false">INDEX(Products!$C$2:$C$51,MATCH(C5683,Products!$A$2:$A$51,0))</f>
        <v>Home &amp; Kitchen</v>
      </c>
      <c r="J5683" s="1" t="str">
        <f aca="false">INDEX(Orders!$E$2:$E$8001,MATCH(B5683,Orders!$A$2:$A$8001,0))</f>
        <v>Delivered</v>
      </c>
      <c r="K5683" s="1" t="str">
        <f aca="false">LEFT(INDEX(Orders!$C$2:$C$8001,MATCH(B5683,Orders!$A$2:$A$8001,0)),7)</f>
        <v>2025-09</v>
      </c>
    </row>
    <row r="5684" customFormat="false" ht="15" hidden="false" customHeight="true" outlineLevel="0" collapsed="false">
      <c r="A5684" s="1" t="s">
        <v>16154</v>
      </c>
      <c r="B5684" s="1" t="s">
        <v>5187</v>
      </c>
      <c r="C5684" s="1" t="s">
        <v>2006</v>
      </c>
      <c r="D5684" s="1" t="n">
        <v>1</v>
      </c>
      <c r="E5684" s="16" t="n">
        <v>482.17</v>
      </c>
      <c r="F5684" s="17" t="n">
        <v>0.05</v>
      </c>
      <c r="G5684" s="16" t="n">
        <v>458.06</v>
      </c>
      <c r="I5684" s="1" t="str">
        <f aca="false">INDEX(Products!$C$2:$C$51,MATCH(C5684,Products!$A$2:$A$51,0))</f>
        <v>Books &amp; Stationery</v>
      </c>
      <c r="J5684" s="1" t="str">
        <f aca="false">INDEX(Orders!$E$2:$E$8001,MATCH(B5684,Orders!$A$2:$A$8001,0))</f>
        <v>Delivered</v>
      </c>
      <c r="K5684" s="1" t="str">
        <f aca="false">LEFT(INDEX(Orders!$C$2:$C$8001,MATCH(B5684,Orders!$A$2:$A$8001,0)),7)</f>
        <v>2024-11</v>
      </c>
    </row>
    <row r="5685" customFormat="false" ht="15" hidden="false" customHeight="true" outlineLevel="0" collapsed="false">
      <c r="A5685" s="1" t="s">
        <v>16155</v>
      </c>
      <c r="B5685" s="1" t="s">
        <v>5187</v>
      </c>
      <c r="C5685" s="1" t="s">
        <v>1930</v>
      </c>
      <c r="D5685" s="1" t="n">
        <v>1</v>
      </c>
      <c r="E5685" s="16" t="n">
        <v>2398.35</v>
      </c>
      <c r="F5685" s="17" t="n">
        <v>0.15</v>
      </c>
      <c r="G5685" s="16" t="n">
        <v>2038.6</v>
      </c>
      <c r="I5685" s="1" t="str">
        <f aca="false">INDEX(Products!$C$2:$C$51,MATCH(C5685,Products!$A$2:$A$51,0))</f>
        <v>Electronics</v>
      </c>
      <c r="J5685" s="1" t="str">
        <f aca="false">INDEX(Orders!$E$2:$E$8001,MATCH(B5685,Orders!$A$2:$A$8001,0))</f>
        <v>Delivered</v>
      </c>
      <c r="K5685" s="1" t="str">
        <f aca="false">LEFT(INDEX(Orders!$C$2:$C$8001,MATCH(B5685,Orders!$A$2:$A$8001,0)),7)</f>
        <v>2024-11</v>
      </c>
    </row>
    <row r="5686" customFormat="false" ht="15" hidden="false" customHeight="true" outlineLevel="0" collapsed="false">
      <c r="A5686" s="1" t="s">
        <v>16156</v>
      </c>
      <c r="B5686" s="1" t="s">
        <v>5187</v>
      </c>
      <c r="C5686" s="1" t="s">
        <v>1997</v>
      </c>
      <c r="D5686" s="1" t="n">
        <v>3</v>
      </c>
      <c r="E5686" s="16" t="n">
        <v>311.15</v>
      </c>
      <c r="F5686" s="17" t="n">
        <v>0.1</v>
      </c>
      <c r="G5686" s="16" t="n">
        <v>840.1</v>
      </c>
      <c r="I5686" s="1" t="str">
        <f aca="false">INDEX(Products!$C$2:$C$51,MATCH(C5686,Products!$A$2:$A$51,0))</f>
        <v>Sports &amp; Fitness</v>
      </c>
      <c r="J5686" s="1" t="str">
        <f aca="false">INDEX(Orders!$E$2:$E$8001,MATCH(B5686,Orders!$A$2:$A$8001,0))</f>
        <v>Delivered</v>
      </c>
      <c r="K5686" s="1" t="str">
        <f aca="false">LEFT(INDEX(Orders!$C$2:$C$8001,MATCH(B5686,Orders!$A$2:$A$8001,0)),7)</f>
        <v>2024-11</v>
      </c>
    </row>
    <row r="5687" customFormat="false" ht="15" hidden="false" customHeight="true" outlineLevel="0" collapsed="false">
      <c r="A5687" s="1" t="s">
        <v>16157</v>
      </c>
      <c r="B5687" s="1" t="s">
        <v>5188</v>
      </c>
      <c r="C5687" s="1" t="s">
        <v>2007</v>
      </c>
      <c r="D5687" s="1" t="n">
        <v>1</v>
      </c>
      <c r="E5687" s="16" t="n">
        <v>750.27</v>
      </c>
      <c r="F5687" s="17" t="n">
        <v>0</v>
      </c>
      <c r="G5687" s="16" t="n">
        <v>750.27</v>
      </c>
      <c r="I5687" s="1" t="str">
        <f aca="false">INDEX(Products!$C$2:$C$51,MATCH(C5687,Products!$A$2:$A$51,0))</f>
        <v>Books &amp; Stationery</v>
      </c>
      <c r="J5687" s="1" t="str">
        <f aca="false">INDEX(Orders!$E$2:$E$8001,MATCH(B5687,Orders!$A$2:$A$8001,0))</f>
        <v>Cancelled</v>
      </c>
      <c r="K5687" s="1" t="str">
        <f aca="false">LEFT(INDEX(Orders!$C$2:$C$8001,MATCH(B5687,Orders!$A$2:$A$8001,0)),7)</f>
        <v>2025-10</v>
      </c>
    </row>
    <row r="5688" customFormat="false" ht="15" hidden="false" customHeight="true" outlineLevel="0" collapsed="false">
      <c r="A5688" s="1" t="s">
        <v>16158</v>
      </c>
      <c r="B5688" s="1" t="s">
        <v>5188</v>
      </c>
      <c r="C5688" s="1" t="s">
        <v>1990</v>
      </c>
      <c r="D5688" s="1" t="n">
        <v>2</v>
      </c>
      <c r="E5688" s="16" t="n">
        <v>5311.32</v>
      </c>
      <c r="F5688" s="17" t="n">
        <v>0.05</v>
      </c>
      <c r="G5688" s="16" t="n">
        <v>10091.51</v>
      </c>
      <c r="I5688" s="1" t="str">
        <f aca="false">INDEX(Products!$C$2:$C$51,MATCH(C5688,Products!$A$2:$A$51,0))</f>
        <v>Sports &amp; Fitness</v>
      </c>
      <c r="J5688" s="1" t="str">
        <f aca="false">INDEX(Orders!$E$2:$E$8001,MATCH(B5688,Orders!$A$2:$A$8001,0))</f>
        <v>Cancelled</v>
      </c>
      <c r="K5688" s="1" t="str">
        <f aca="false">LEFT(INDEX(Orders!$C$2:$C$8001,MATCH(B5688,Orders!$A$2:$A$8001,0)),7)</f>
        <v>2025-10</v>
      </c>
    </row>
    <row r="5689" customFormat="false" ht="15" hidden="false" customHeight="true" outlineLevel="0" collapsed="false">
      <c r="A5689" s="1" t="s">
        <v>16159</v>
      </c>
      <c r="B5689" s="1" t="s">
        <v>5188</v>
      </c>
      <c r="C5689" s="1" t="s">
        <v>2002</v>
      </c>
      <c r="D5689" s="1" t="n">
        <v>1</v>
      </c>
      <c r="E5689" s="16" t="n">
        <v>392.75</v>
      </c>
      <c r="F5689" s="17" t="n">
        <v>0.1</v>
      </c>
      <c r="G5689" s="16" t="n">
        <v>353.48</v>
      </c>
      <c r="I5689" s="1" t="str">
        <f aca="false">INDEX(Products!$C$2:$C$51,MATCH(C5689,Products!$A$2:$A$51,0))</f>
        <v>Books &amp; Stationery</v>
      </c>
      <c r="J5689" s="1" t="str">
        <f aca="false">INDEX(Orders!$E$2:$E$8001,MATCH(B5689,Orders!$A$2:$A$8001,0))</f>
        <v>Cancelled</v>
      </c>
      <c r="K5689" s="1" t="str">
        <f aca="false">LEFT(INDEX(Orders!$C$2:$C$8001,MATCH(B5689,Orders!$A$2:$A$8001,0)),7)</f>
        <v>2025-10</v>
      </c>
    </row>
    <row r="5690" customFormat="false" ht="15" hidden="false" customHeight="true" outlineLevel="0" collapsed="false">
      <c r="A5690" s="1" t="s">
        <v>16160</v>
      </c>
      <c r="B5690" s="1" t="s">
        <v>5188</v>
      </c>
      <c r="C5690" s="1" t="s">
        <v>1938</v>
      </c>
      <c r="D5690" s="1" t="n">
        <v>1</v>
      </c>
      <c r="E5690" s="16" t="n">
        <v>1572.6</v>
      </c>
      <c r="F5690" s="17" t="n">
        <v>0.05</v>
      </c>
      <c r="G5690" s="16" t="n">
        <v>1493.97</v>
      </c>
      <c r="I5690" s="1" t="str">
        <f aca="false">INDEX(Products!$C$2:$C$51,MATCH(C5690,Products!$A$2:$A$51,0))</f>
        <v>Fashion</v>
      </c>
      <c r="J5690" s="1" t="str">
        <f aca="false">INDEX(Orders!$E$2:$E$8001,MATCH(B5690,Orders!$A$2:$A$8001,0))</f>
        <v>Cancelled</v>
      </c>
      <c r="K5690" s="1" t="str">
        <f aca="false">LEFT(INDEX(Orders!$C$2:$C$8001,MATCH(B5690,Orders!$A$2:$A$8001,0)),7)</f>
        <v>2025-10</v>
      </c>
    </row>
    <row r="5691" customFormat="false" ht="15" hidden="false" customHeight="true" outlineLevel="0" collapsed="false">
      <c r="A5691" s="1" t="s">
        <v>16161</v>
      </c>
      <c r="B5691" s="1" t="s">
        <v>5189</v>
      </c>
      <c r="C5691" s="1" t="s">
        <v>1997</v>
      </c>
      <c r="D5691" s="1" t="n">
        <v>2</v>
      </c>
      <c r="E5691" s="16" t="n">
        <v>311.15</v>
      </c>
      <c r="F5691" s="17" t="n">
        <v>0</v>
      </c>
      <c r="G5691" s="16" t="n">
        <v>622.3</v>
      </c>
      <c r="I5691" s="1" t="str">
        <f aca="false">INDEX(Products!$C$2:$C$51,MATCH(C5691,Products!$A$2:$A$51,0))</f>
        <v>Sports &amp; Fitness</v>
      </c>
      <c r="J5691" s="1" t="str">
        <f aca="false">INDEX(Orders!$E$2:$E$8001,MATCH(B5691,Orders!$A$2:$A$8001,0))</f>
        <v>Delivered</v>
      </c>
      <c r="K5691" s="1" t="str">
        <f aca="false">LEFT(INDEX(Orders!$C$2:$C$8001,MATCH(B5691,Orders!$A$2:$A$8001,0)),7)</f>
        <v>2025-05</v>
      </c>
    </row>
    <row r="5692" customFormat="false" ht="15" hidden="false" customHeight="true" outlineLevel="0" collapsed="false">
      <c r="A5692" s="1" t="s">
        <v>16162</v>
      </c>
      <c r="B5692" s="1" t="s">
        <v>5189</v>
      </c>
      <c r="C5692" s="1" t="s">
        <v>1977</v>
      </c>
      <c r="D5692" s="1" t="n">
        <v>1</v>
      </c>
      <c r="E5692" s="16" t="n">
        <v>2386.05</v>
      </c>
      <c r="F5692" s="17" t="n">
        <v>0</v>
      </c>
      <c r="G5692" s="16" t="n">
        <v>2386.05</v>
      </c>
      <c r="I5692" s="1" t="str">
        <f aca="false">INDEX(Products!$C$2:$C$51,MATCH(C5692,Products!$A$2:$A$51,0))</f>
        <v>Beauty &amp; Personal Care</v>
      </c>
      <c r="J5692" s="1" t="str">
        <f aca="false">INDEX(Orders!$E$2:$E$8001,MATCH(B5692,Orders!$A$2:$A$8001,0))</f>
        <v>Delivered</v>
      </c>
      <c r="K5692" s="1" t="str">
        <f aca="false">LEFT(INDEX(Orders!$C$2:$C$8001,MATCH(B5692,Orders!$A$2:$A$8001,0)),7)</f>
        <v>2025-05</v>
      </c>
    </row>
    <row r="5693" customFormat="false" ht="15" hidden="false" customHeight="true" outlineLevel="0" collapsed="false">
      <c r="A5693" s="1" t="s">
        <v>16163</v>
      </c>
      <c r="B5693" s="1" t="s">
        <v>5189</v>
      </c>
      <c r="C5693" s="1" t="s">
        <v>2007</v>
      </c>
      <c r="D5693" s="1" t="n">
        <v>1</v>
      </c>
      <c r="E5693" s="16" t="n">
        <v>750.27</v>
      </c>
      <c r="F5693" s="17" t="n">
        <v>0.15</v>
      </c>
      <c r="G5693" s="16" t="n">
        <v>637.73</v>
      </c>
      <c r="I5693" s="1" t="str">
        <f aca="false">INDEX(Products!$C$2:$C$51,MATCH(C5693,Products!$A$2:$A$51,0))</f>
        <v>Books &amp; Stationery</v>
      </c>
      <c r="J5693" s="1" t="str">
        <f aca="false">INDEX(Orders!$E$2:$E$8001,MATCH(B5693,Orders!$A$2:$A$8001,0))</f>
        <v>Delivered</v>
      </c>
      <c r="K5693" s="1" t="str">
        <f aca="false">LEFT(INDEX(Orders!$C$2:$C$8001,MATCH(B5693,Orders!$A$2:$A$8001,0)),7)</f>
        <v>2025-05</v>
      </c>
    </row>
    <row r="5694" customFormat="false" ht="15" hidden="false" customHeight="true" outlineLevel="0" collapsed="false">
      <c r="A5694" s="1" t="s">
        <v>16164</v>
      </c>
      <c r="B5694" s="1" t="s">
        <v>5189</v>
      </c>
      <c r="C5694" s="1" t="s">
        <v>2006</v>
      </c>
      <c r="D5694" s="1" t="n">
        <v>1</v>
      </c>
      <c r="E5694" s="16" t="n">
        <v>482.17</v>
      </c>
      <c r="F5694" s="17" t="n">
        <v>0</v>
      </c>
      <c r="G5694" s="16" t="n">
        <v>482.17</v>
      </c>
      <c r="I5694" s="1" t="str">
        <f aca="false">INDEX(Products!$C$2:$C$51,MATCH(C5694,Products!$A$2:$A$51,0))</f>
        <v>Books &amp; Stationery</v>
      </c>
      <c r="J5694" s="1" t="str">
        <f aca="false">INDEX(Orders!$E$2:$E$8001,MATCH(B5694,Orders!$A$2:$A$8001,0))</f>
        <v>Delivered</v>
      </c>
      <c r="K5694" s="1" t="str">
        <f aca="false">LEFT(INDEX(Orders!$C$2:$C$8001,MATCH(B5694,Orders!$A$2:$A$8001,0)),7)</f>
        <v>2025-05</v>
      </c>
    </row>
    <row r="5695" customFormat="false" ht="15" hidden="false" customHeight="true" outlineLevel="0" collapsed="false">
      <c r="A5695" s="1" t="s">
        <v>16165</v>
      </c>
      <c r="B5695" s="1" t="s">
        <v>5189</v>
      </c>
      <c r="C5695" s="1" t="s">
        <v>1976</v>
      </c>
      <c r="D5695" s="1" t="n">
        <v>1</v>
      </c>
      <c r="E5695" s="16" t="n">
        <v>1603.35</v>
      </c>
      <c r="F5695" s="17" t="n">
        <v>0</v>
      </c>
      <c r="G5695" s="16" t="n">
        <v>1603.35</v>
      </c>
      <c r="I5695" s="1" t="str">
        <f aca="false">INDEX(Products!$C$2:$C$51,MATCH(C5695,Products!$A$2:$A$51,0))</f>
        <v>Beauty &amp; Personal Care</v>
      </c>
      <c r="J5695" s="1" t="str">
        <f aca="false">INDEX(Orders!$E$2:$E$8001,MATCH(B5695,Orders!$A$2:$A$8001,0))</f>
        <v>Delivered</v>
      </c>
      <c r="K5695" s="1" t="str">
        <f aca="false">LEFT(INDEX(Orders!$C$2:$C$8001,MATCH(B5695,Orders!$A$2:$A$8001,0)),7)</f>
        <v>2025-05</v>
      </c>
    </row>
    <row r="5696" customFormat="false" ht="15" hidden="false" customHeight="true" outlineLevel="0" collapsed="false">
      <c r="A5696" s="1" t="s">
        <v>16166</v>
      </c>
      <c r="B5696" s="1" t="s">
        <v>5190</v>
      </c>
      <c r="C5696" s="1" t="s">
        <v>1922</v>
      </c>
      <c r="D5696" s="1" t="n">
        <v>1</v>
      </c>
      <c r="E5696" s="16" t="n">
        <v>3142.61</v>
      </c>
      <c r="F5696" s="17" t="n">
        <v>0.2</v>
      </c>
      <c r="G5696" s="16" t="n">
        <v>2514.09</v>
      </c>
      <c r="I5696" s="1" t="str">
        <f aca="false">INDEX(Products!$C$2:$C$51,MATCH(C5696,Products!$A$2:$A$51,0))</f>
        <v>Electronics</v>
      </c>
      <c r="J5696" s="1" t="str">
        <f aca="false">INDEX(Orders!$E$2:$E$8001,MATCH(B5696,Orders!$A$2:$A$8001,0))</f>
        <v>Delivered</v>
      </c>
      <c r="K5696" s="1" t="str">
        <f aca="false">LEFT(INDEX(Orders!$C$2:$C$8001,MATCH(B5696,Orders!$A$2:$A$8001,0)),7)</f>
        <v>2025-02</v>
      </c>
    </row>
    <row r="5697" customFormat="false" ht="15" hidden="false" customHeight="true" outlineLevel="0" collapsed="false">
      <c r="A5697" s="1" t="s">
        <v>16167</v>
      </c>
      <c r="B5697" s="1" t="s">
        <v>5190</v>
      </c>
      <c r="C5697" s="1" t="s">
        <v>1930</v>
      </c>
      <c r="D5697" s="1" t="n">
        <v>1</v>
      </c>
      <c r="E5697" s="16" t="n">
        <v>2398.35</v>
      </c>
      <c r="F5697" s="17" t="n">
        <v>0.1</v>
      </c>
      <c r="G5697" s="16" t="n">
        <v>2158.52</v>
      </c>
      <c r="I5697" s="1" t="str">
        <f aca="false">INDEX(Products!$C$2:$C$51,MATCH(C5697,Products!$A$2:$A$51,0))</f>
        <v>Electronics</v>
      </c>
      <c r="J5697" s="1" t="str">
        <f aca="false">INDEX(Orders!$E$2:$E$8001,MATCH(B5697,Orders!$A$2:$A$8001,0))</f>
        <v>Delivered</v>
      </c>
      <c r="K5697" s="1" t="str">
        <f aca="false">LEFT(INDEX(Orders!$C$2:$C$8001,MATCH(B5697,Orders!$A$2:$A$8001,0)),7)</f>
        <v>2025-02</v>
      </c>
    </row>
    <row r="5698" customFormat="false" ht="15" hidden="false" customHeight="true" outlineLevel="0" collapsed="false">
      <c r="A5698" s="1" t="s">
        <v>16168</v>
      </c>
      <c r="B5698" s="1" t="s">
        <v>5191</v>
      </c>
      <c r="C5698" s="1" t="s">
        <v>1941</v>
      </c>
      <c r="D5698" s="1" t="n">
        <v>2</v>
      </c>
      <c r="E5698" s="16" t="n">
        <v>2757.65</v>
      </c>
      <c r="F5698" s="17" t="n">
        <v>0.15</v>
      </c>
      <c r="G5698" s="16" t="n">
        <v>4688</v>
      </c>
      <c r="I5698" s="1" t="str">
        <f aca="false">INDEX(Products!$C$2:$C$51,MATCH(C5698,Products!$A$2:$A$51,0))</f>
        <v>Fashion</v>
      </c>
      <c r="J5698" s="1" t="str">
        <f aca="false">INDEX(Orders!$E$2:$E$8001,MATCH(B5698,Orders!$A$2:$A$8001,0))</f>
        <v>Delivered</v>
      </c>
      <c r="K5698" s="1" t="str">
        <f aca="false">LEFT(INDEX(Orders!$C$2:$C$8001,MATCH(B5698,Orders!$A$2:$A$8001,0)),7)</f>
        <v>2025-05</v>
      </c>
    </row>
    <row r="5699" customFormat="false" ht="15" hidden="false" customHeight="true" outlineLevel="0" collapsed="false">
      <c r="A5699" s="1" t="s">
        <v>16169</v>
      </c>
      <c r="B5699" s="1" t="s">
        <v>5191</v>
      </c>
      <c r="C5699" s="1" t="s">
        <v>1990</v>
      </c>
      <c r="D5699" s="1" t="n">
        <v>3</v>
      </c>
      <c r="E5699" s="16" t="n">
        <v>5311.32</v>
      </c>
      <c r="F5699" s="17" t="n">
        <v>0.05</v>
      </c>
      <c r="G5699" s="16" t="n">
        <v>15137.26</v>
      </c>
      <c r="I5699" s="1" t="str">
        <f aca="false">INDEX(Products!$C$2:$C$51,MATCH(C5699,Products!$A$2:$A$51,0))</f>
        <v>Sports &amp; Fitness</v>
      </c>
      <c r="J5699" s="1" t="str">
        <f aca="false">INDEX(Orders!$E$2:$E$8001,MATCH(B5699,Orders!$A$2:$A$8001,0))</f>
        <v>Delivered</v>
      </c>
      <c r="K5699" s="1" t="str">
        <f aca="false">LEFT(INDEX(Orders!$C$2:$C$8001,MATCH(B5699,Orders!$A$2:$A$8001,0)),7)</f>
        <v>2025-05</v>
      </c>
    </row>
    <row r="5700" customFormat="false" ht="15" hidden="false" customHeight="true" outlineLevel="0" collapsed="false">
      <c r="A5700" s="1" t="s">
        <v>16170</v>
      </c>
      <c r="B5700" s="1" t="s">
        <v>5192</v>
      </c>
      <c r="C5700" s="1" t="s">
        <v>1997</v>
      </c>
      <c r="D5700" s="1" t="n">
        <v>3</v>
      </c>
      <c r="E5700" s="16" t="n">
        <v>311.15</v>
      </c>
      <c r="F5700" s="17" t="n">
        <v>0.05</v>
      </c>
      <c r="G5700" s="16" t="n">
        <v>886.78</v>
      </c>
      <c r="I5700" s="1" t="str">
        <f aca="false">INDEX(Products!$C$2:$C$51,MATCH(C5700,Products!$A$2:$A$51,0))</f>
        <v>Sports &amp; Fitness</v>
      </c>
      <c r="J5700" s="1" t="str">
        <f aca="false">INDEX(Orders!$E$2:$E$8001,MATCH(B5700,Orders!$A$2:$A$8001,0))</f>
        <v>Delivered</v>
      </c>
      <c r="K5700" s="1" t="str">
        <f aca="false">LEFT(INDEX(Orders!$C$2:$C$8001,MATCH(B5700,Orders!$A$2:$A$8001,0)),7)</f>
        <v>2025-10</v>
      </c>
    </row>
    <row r="5701" customFormat="false" ht="15" hidden="false" customHeight="true" outlineLevel="0" collapsed="false">
      <c r="A5701" s="1" t="s">
        <v>16171</v>
      </c>
      <c r="B5701" s="1" t="s">
        <v>5193</v>
      </c>
      <c r="C5701" s="1" t="s">
        <v>1998</v>
      </c>
      <c r="D5701" s="1" t="n">
        <v>1</v>
      </c>
      <c r="E5701" s="16" t="n">
        <v>1335.85</v>
      </c>
      <c r="F5701" s="17" t="n">
        <v>0.2</v>
      </c>
      <c r="G5701" s="16" t="n">
        <v>1068.68</v>
      </c>
      <c r="I5701" s="1" t="str">
        <f aca="false">INDEX(Products!$C$2:$C$51,MATCH(C5701,Products!$A$2:$A$51,0))</f>
        <v>Sports &amp; Fitness</v>
      </c>
      <c r="J5701" s="1" t="str">
        <f aca="false">INDEX(Orders!$E$2:$E$8001,MATCH(B5701,Orders!$A$2:$A$8001,0))</f>
        <v>Delivered</v>
      </c>
      <c r="K5701" s="1" t="str">
        <f aca="false">LEFT(INDEX(Orders!$C$2:$C$8001,MATCH(B5701,Orders!$A$2:$A$8001,0)),7)</f>
        <v>2024-12</v>
      </c>
    </row>
    <row r="5702" customFormat="false" ht="15" hidden="false" customHeight="true" outlineLevel="0" collapsed="false">
      <c r="A5702" s="1" t="s">
        <v>16172</v>
      </c>
      <c r="B5702" s="1" t="s">
        <v>5194</v>
      </c>
      <c r="C5702" s="1" t="s">
        <v>1951</v>
      </c>
      <c r="D5702" s="1" t="n">
        <v>1</v>
      </c>
      <c r="E5702" s="16" t="n">
        <v>957.5</v>
      </c>
      <c r="F5702" s="17" t="n">
        <v>0</v>
      </c>
      <c r="G5702" s="16" t="n">
        <v>957.5</v>
      </c>
      <c r="I5702" s="1" t="str">
        <f aca="false">INDEX(Products!$C$2:$C$51,MATCH(C5702,Products!$A$2:$A$51,0))</f>
        <v>Fashion</v>
      </c>
      <c r="J5702" s="1" t="str">
        <f aca="false">INDEX(Orders!$E$2:$E$8001,MATCH(B5702,Orders!$A$2:$A$8001,0))</f>
        <v>Delivered</v>
      </c>
      <c r="K5702" s="1" t="str">
        <f aca="false">LEFT(INDEX(Orders!$C$2:$C$8001,MATCH(B5702,Orders!$A$2:$A$8001,0)),7)</f>
        <v>2024-03</v>
      </c>
    </row>
    <row r="5703" customFormat="false" ht="15" hidden="false" customHeight="true" outlineLevel="0" collapsed="false">
      <c r="A5703" s="1" t="s">
        <v>16173</v>
      </c>
      <c r="B5703" s="1" t="s">
        <v>5194</v>
      </c>
      <c r="C5703" s="1" t="s">
        <v>1953</v>
      </c>
      <c r="D5703" s="1" t="n">
        <v>1</v>
      </c>
      <c r="E5703" s="16" t="n">
        <v>4914.12</v>
      </c>
      <c r="F5703" s="17" t="n">
        <v>0.05</v>
      </c>
      <c r="G5703" s="16" t="n">
        <v>4668.41</v>
      </c>
      <c r="I5703" s="1" t="str">
        <f aca="false">INDEX(Products!$C$2:$C$51,MATCH(C5703,Products!$A$2:$A$51,0))</f>
        <v>Fashion</v>
      </c>
      <c r="J5703" s="1" t="str">
        <f aca="false">INDEX(Orders!$E$2:$E$8001,MATCH(B5703,Orders!$A$2:$A$8001,0))</f>
        <v>Delivered</v>
      </c>
      <c r="K5703" s="1" t="str">
        <f aca="false">LEFT(INDEX(Orders!$C$2:$C$8001,MATCH(B5703,Orders!$A$2:$A$8001,0)),7)</f>
        <v>2024-03</v>
      </c>
    </row>
    <row r="5704" customFormat="false" ht="15" hidden="false" customHeight="true" outlineLevel="0" collapsed="false">
      <c r="A5704" s="1" t="s">
        <v>16174</v>
      </c>
      <c r="B5704" s="1" t="s">
        <v>5195</v>
      </c>
      <c r="C5704" s="1" t="s">
        <v>1995</v>
      </c>
      <c r="D5704" s="1" t="n">
        <v>2</v>
      </c>
      <c r="E5704" s="16" t="n">
        <v>2914.27</v>
      </c>
      <c r="F5704" s="17" t="n">
        <v>0.15</v>
      </c>
      <c r="G5704" s="16" t="n">
        <v>4954.26</v>
      </c>
      <c r="I5704" s="1" t="str">
        <f aca="false">INDEX(Products!$C$2:$C$51,MATCH(C5704,Products!$A$2:$A$51,0))</f>
        <v>Sports &amp; Fitness</v>
      </c>
      <c r="J5704" s="1" t="str">
        <f aca="false">INDEX(Orders!$E$2:$E$8001,MATCH(B5704,Orders!$A$2:$A$8001,0))</f>
        <v>Delivered</v>
      </c>
      <c r="K5704" s="1" t="str">
        <f aca="false">LEFT(INDEX(Orders!$C$2:$C$8001,MATCH(B5704,Orders!$A$2:$A$8001,0)),7)</f>
        <v>2024-10</v>
      </c>
    </row>
    <row r="5705" customFormat="false" ht="15" hidden="false" customHeight="true" outlineLevel="0" collapsed="false">
      <c r="A5705" s="1" t="s">
        <v>16175</v>
      </c>
      <c r="B5705" s="1" t="s">
        <v>5195</v>
      </c>
      <c r="C5705" s="1" t="s">
        <v>1940</v>
      </c>
      <c r="D5705" s="1" t="n">
        <v>1</v>
      </c>
      <c r="E5705" s="16" t="n">
        <v>2374.52</v>
      </c>
      <c r="F5705" s="17" t="n">
        <v>0</v>
      </c>
      <c r="G5705" s="16" t="n">
        <v>2374.52</v>
      </c>
      <c r="I5705" s="1" t="str">
        <f aca="false">INDEX(Products!$C$2:$C$51,MATCH(C5705,Products!$A$2:$A$51,0))</f>
        <v>Fashion</v>
      </c>
      <c r="J5705" s="1" t="str">
        <f aca="false">INDEX(Orders!$E$2:$E$8001,MATCH(B5705,Orders!$A$2:$A$8001,0))</f>
        <v>Delivered</v>
      </c>
      <c r="K5705" s="1" t="str">
        <f aca="false">LEFT(INDEX(Orders!$C$2:$C$8001,MATCH(B5705,Orders!$A$2:$A$8001,0)),7)</f>
        <v>2024-10</v>
      </c>
    </row>
    <row r="5706" customFormat="false" ht="15" hidden="false" customHeight="true" outlineLevel="0" collapsed="false">
      <c r="A5706" s="1" t="s">
        <v>16176</v>
      </c>
      <c r="B5706" s="1" t="s">
        <v>5195</v>
      </c>
      <c r="C5706" s="1" t="s">
        <v>1977</v>
      </c>
      <c r="D5706" s="1" t="n">
        <v>1</v>
      </c>
      <c r="E5706" s="16" t="n">
        <v>2386.05</v>
      </c>
      <c r="F5706" s="17" t="n">
        <v>0.05</v>
      </c>
      <c r="G5706" s="16" t="n">
        <v>2266.75</v>
      </c>
      <c r="I5706" s="1" t="str">
        <f aca="false">INDEX(Products!$C$2:$C$51,MATCH(C5706,Products!$A$2:$A$51,0))</f>
        <v>Beauty &amp; Personal Care</v>
      </c>
      <c r="J5706" s="1" t="str">
        <f aca="false">INDEX(Orders!$E$2:$E$8001,MATCH(B5706,Orders!$A$2:$A$8001,0))</f>
        <v>Delivered</v>
      </c>
      <c r="K5706" s="1" t="str">
        <f aca="false">LEFT(INDEX(Orders!$C$2:$C$8001,MATCH(B5706,Orders!$A$2:$A$8001,0)),7)</f>
        <v>2024-10</v>
      </c>
    </row>
    <row r="5707" customFormat="false" ht="15" hidden="false" customHeight="true" outlineLevel="0" collapsed="false">
      <c r="A5707" s="1" t="s">
        <v>16177</v>
      </c>
      <c r="B5707" s="1" t="s">
        <v>5196</v>
      </c>
      <c r="C5707" s="1" t="s">
        <v>2000</v>
      </c>
      <c r="D5707" s="1" t="n">
        <v>1</v>
      </c>
      <c r="E5707" s="16" t="n">
        <v>425.08</v>
      </c>
      <c r="F5707" s="17" t="n">
        <v>0</v>
      </c>
      <c r="G5707" s="16" t="n">
        <v>425.08</v>
      </c>
      <c r="I5707" s="1" t="str">
        <f aca="false">INDEX(Products!$C$2:$C$51,MATCH(C5707,Products!$A$2:$A$51,0))</f>
        <v>Books &amp; Stationery</v>
      </c>
      <c r="J5707" s="1" t="str">
        <f aca="false">INDEX(Orders!$E$2:$E$8001,MATCH(B5707,Orders!$A$2:$A$8001,0))</f>
        <v>Delivered</v>
      </c>
      <c r="K5707" s="1" t="str">
        <f aca="false">LEFT(INDEX(Orders!$C$2:$C$8001,MATCH(B5707,Orders!$A$2:$A$8001,0)),7)</f>
        <v>2025-02</v>
      </c>
    </row>
    <row r="5708" customFormat="false" ht="15" hidden="false" customHeight="true" outlineLevel="0" collapsed="false">
      <c r="A5708" s="1" t="s">
        <v>16178</v>
      </c>
      <c r="B5708" s="1" t="s">
        <v>5197</v>
      </c>
      <c r="C5708" s="1" t="s">
        <v>1930</v>
      </c>
      <c r="D5708" s="1" t="n">
        <v>2</v>
      </c>
      <c r="E5708" s="16" t="n">
        <v>2398.35</v>
      </c>
      <c r="F5708" s="17" t="n">
        <v>0.1</v>
      </c>
      <c r="G5708" s="16" t="n">
        <v>4317.03</v>
      </c>
      <c r="I5708" s="1" t="str">
        <f aca="false">INDEX(Products!$C$2:$C$51,MATCH(C5708,Products!$A$2:$A$51,0))</f>
        <v>Electronics</v>
      </c>
      <c r="J5708" s="1" t="str">
        <f aca="false">INDEX(Orders!$E$2:$E$8001,MATCH(B5708,Orders!$A$2:$A$8001,0))</f>
        <v>Delivered</v>
      </c>
      <c r="K5708" s="1" t="str">
        <f aca="false">LEFT(INDEX(Orders!$C$2:$C$8001,MATCH(B5708,Orders!$A$2:$A$8001,0)),7)</f>
        <v>2025-11</v>
      </c>
    </row>
    <row r="5709" customFormat="false" ht="15" hidden="false" customHeight="true" outlineLevel="0" collapsed="false">
      <c r="A5709" s="1" t="s">
        <v>16179</v>
      </c>
      <c r="B5709" s="1" t="s">
        <v>5197</v>
      </c>
      <c r="C5709" s="1" t="s">
        <v>1979</v>
      </c>
      <c r="D5709" s="1" t="n">
        <v>1</v>
      </c>
      <c r="E5709" s="16" t="n">
        <v>623</v>
      </c>
      <c r="F5709" s="17" t="n">
        <v>0</v>
      </c>
      <c r="G5709" s="16" t="n">
        <v>623</v>
      </c>
      <c r="I5709" s="1" t="str">
        <f aca="false">INDEX(Products!$C$2:$C$51,MATCH(C5709,Products!$A$2:$A$51,0))</f>
        <v>Beauty &amp; Personal Care</v>
      </c>
      <c r="J5709" s="1" t="str">
        <f aca="false">INDEX(Orders!$E$2:$E$8001,MATCH(B5709,Orders!$A$2:$A$8001,0))</f>
        <v>Delivered</v>
      </c>
      <c r="K5709" s="1" t="str">
        <f aca="false">LEFT(INDEX(Orders!$C$2:$C$8001,MATCH(B5709,Orders!$A$2:$A$8001,0)),7)</f>
        <v>2025-11</v>
      </c>
    </row>
    <row r="5710" customFormat="false" ht="15" hidden="false" customHeight="true" outlineLevel="0" collapsed="false">
      <c r="A5710" s="1" t="s">
        <v>16180</v>
      </c>
      <c r="B5710" s="1" t="s">
        <v>5197</v>
      </c>
      <c r="C5710" s="1" t="s">
        <v>1969</v>
      </c>
      <c r="D5710" s="1" t="n">
        <v>1</v>
      </c>
      <c r="E5710" s="16" t="n">
        <v>9171.98</v>
      </c>
      <c r="F5710" s="17" t="n">
        <v>0.1</v>
      </c>
      <c r="G5710" s="16" t="n">
        <v>8254.78</v>
      </c>
      <c r="I5710" s="1" t="str">
        <f aca="false">INDEX(Products!$C$2:$C$51,MATCH(C5710,Products!$A$2:$A$51,0))</f>
        <v>Home &amp; Kitchen</v>
      </c>
      <c r="J5710" s="1" t="str">
        <f aca="false">INDEX(Orders!$E$2:$E$8001,MATCH(B5710,Orders!$A$2:$A$8001,0))</f>
        <v>Delivered</v>
      </c>
      <c r="K5710" s="1" t="str">
        <f aca="false">LEFT(INDEX(Orders!$C$2:$C$8001,MATCH(B5710,Orders!$A$2:$A$8001,0)),7)</f>
        <v>2025-11</v>
      </c>
    </row>
    <row r="5711" customFormat="false" ht="15" hidden="false" customHeight="true" outlineLevel="0" collapsed="false">
      <c r="A5711" s="1" t="s">
        <v>16181</v>
      </c>
      <c r="B5711" s="1" t="s">
        <v>5198</v>
      </c>
      <c r="C5711" s="1" t="s">
        <v>2006</v>
      </c>
      <c r="D5711" s="1" t="n">
        <v>2</v>
      </c>
      <c r="E5711" s="16" t="n">
        <v>482.17</v>
      </c>
      <c r="F5711" s="17" t="n">
        <v>0.1</v>
      </c>
      <c r="G5711" s="16" t="n">
        <v>867.91</v>
      </c>
      <c r="I5711" s="1" t="str">
        <f aca="false">INDEX(Products!$C$2:$C$51,MATCH(C5711,Products!$A$2:$A$51,0))</f>
        <v>Books &amp; Stationery</v>
      </c>
      <c r="J5711" s="1" t="str">
        <f aca="false">INDEX(Orders!$E$2:$E$8001,MATCH(B5711,Orders!$A$2:$A$8001,0))</f>
        <v>Delivered</v>
      </c>
      <c r="K5711" s="1" t="str">
        <f aca="false">LEFT(INDEX(Orders!$C$2:$C$8001,MATCH(B5711,Orders!$A$2:$A$8001,0)),7)</f>
        <v>2024-07</v>
      </c>
    </row>
    <row r="5712" customFormat="false" ht="15" hidden="false" customHeight="true" outlineLevel="0" collapsed="false">
      <c r="A5712" s="1" t="s">
        <v>16182</v>
      </c>
      <c r="B5712" s="1" t="s">
        <v>5199</v>
      </c>
      <c r="C5712" s="1" t="s">
        <v>1920</v>
      </c>
      <c r="D5712" s="1" t="n">
        <v>2</v>
      </c>
      <c r="E5712" s="16" t="n">
        <v>4273.58</v>
      </c>
      <c r="F5712" s="17" t="n">
        <v>0</v>
      </c>
      <c r="G5712" s="16" t="n">
        <v>8547.16</v>
      </c>
      <c r="I5712" s="1" t="str">
        <f aca="false">INDEX(Products!$C$2:$C$51,MATCH(C5712,Products!$A$2:$A$51,0))</f>
        <v>Electronics</v>
      </c>
      <c r="J5712" s="1" t="str">
        <f aca="false">INDEX(Orders!$E$2:$E$8001,MATCH(B5712,Orders!$A$2:$A$8001,0))</f>
        <v>Delivered</v>
      </c>
      <c r="K5712" s="1" t="str">
        <f aca="false">LEFT(INDEX(Orders!$C$2:$C$8001,MATCH(B5712,Orders!$A$2:$A$8001,0)),7)</f>
        <v>2025-10</v>
      </c>
    </row>
    <row r="5713" customFormat="false" ht="15" hidden="false" customHeight="true" outlineLevel="0" collapsed="false">
      <c r="A5713" s="1" t="s">
        <v>16183</v>
      </c>
      <c r="B5713" s="1" t="s">
        <v>5199</v>
      </c>
      <c r="C5713" s="1" t="s">
        <v>2006</v>
      </c>
      <c r="D5713" s="1" t="n">
        <v>1</v>
      </c>
      <c r="E5713" s="16" t="n">
        <v>482.17</v>
      </c>
      <c r="F5713" s="17" t="n">
        <v>0.05</v>
      </c>
      <c r="G5713" s="16" t="n">
        <v>458.06</v>
      </c>
      <c r="I5713" s="1" t="str">
        <f aca="false">INDEX(Products!$C$2:$C$51,MATCH(C5713,Products!$A$2:$A$51,0))</f>
        <v>Books &amp; Stationery</v>
      </c>
      <c r="J5713" s="1" t="str">
        <f aca="false">INDEX(Orders!$E$2:$E$8001,MATCH(B5713,Orders!$A$2:$A$8001,0))</f>
        <v>Delivered</v>
      </c>
      <c r="K5713" s="1" t="str">
        <f aca="false">LEFT(INDEX(Orders!$C$2:$C$8001,MATCH(B5713,Orders!$A$2:$A$8001,0)),7)</f>
        <v>2025-10</v>
      </c>
    </row>
    <row r="5714" customFormat="false" ht="15" hidden="false" customHeight="true" outlineLevel="0" collapsed="false">
      <c r="A5714" s="1" t="s">
        <v>16184</v>
      </c>
      <c r="B5714" s="1" t="s">
        <v>5200</v>
      </c>
      <c r="C5714" s="1" t="s">
        <v>1940</v>
      </c>
      <c r="D5714" s="1" t="n">
        <v>2</v>
      </c>
      <c r="E5714" s="16" t="n">
        <v>2374.52</v>
      </c>
      <c r="F5714" s="17" t="n">
        <v>0</v>
      </c>
      <c r="G5714" s="16" t="n">
        <v>4749.04</v>
      </c>
      <c r="I5714" s="1" t="str">
        <f aca="false">INDEX(Products!$C$2:$C$51,MATCH(C5714,Products!$A$2:$A$51,0))</f>
        <v>Fashion</v>
      </c>
      <c r="J5714" s="1" t="str">
        <f aca="false">INDEX(Orders!$E$2:$E$8001,MATCH(B5714,Orders!$A$2:$A$8001,0))</f>
        <v>Delivered</v>
      </c>
      <c r="K5714" s="1" t="str">
        <f aca="false">LEFT(INDEX(Orders!$C$2:$C$8001,MATCH(B5714,Orders!$A$2:$A$8001,0)),7)</f>
        <v>2025-07</v>
      </c>
    </row>
    <row r="5715" customFormat="false" ht="15" hidden="false" customHeight="true" outlineLevel="0" collapsed="false">
      <c r="A5715" s="1" t="s">
        <v>16185</v>
      </c>
      <c r="B5715" s="1" t="s">
        <v>5200</v>
      </c>
      <c r="C5715" s="1" t="s">
        <v>2007</v>
      </c>
      <c r="D5715" s="1" t="n">
        <v>2</v>
      </c>
      <c r="E5715" s="16" t="n">
        <v>750.27</v>
      </c>
      <c r="F5715" s="17" t="n">
        <v>0.05</v>
      </c>
      <c r="G5715" s="16" t="n">
        <v>1425.51</v>
      </c>
      <c r="I5715" s="1" t="str">
        <f aca="false">INDEX(Products!$C$2:$C$51,MATCH(C5715,Products!$A$2:$A$51,0))</f>
        <v>Books &amp; Stationery</v>
      </c>
      <c r="J5715" s="1" t="str">
        <f aca="false">INDEX(Orders!$E$2:$E$8001,MATCH(B5715,Orders!$A$2:$A$8001,0))</f>
        <v>Delivered</v>
      </c>
      <c r="K5715" s="1" t="str">
        <f aca="false">LEFT(INDEX(Orders!$C$2:$C$8001,MATCH(B5715,Orders!$A$2:$A$8001,0)),7)</f>
        <v>2025-07</v>
      </c>
    </row>
    <row r="5716" customFormat="false" ht="15" hidden="false" customHeight="true" outlineLevel="0" collapsed="false">
      <c r="A5716" s="1" t="s">
        <v>16186</v>
      </c>
      <c r="B5716" s="1" t="s">
        <v>5201</v>
      </c>
      <c r="C5716" s="1" t="s">
        <v>1949</v>
      </c>
      <c r="D5716" s="1" t="n">
        <v>1</v>
      </c>
      <c r="E5716" s="16" t="n">
        <v>4185.64</v>
      </c>
      <c r="F5716" s="17" t="n">
        <v>0</v>
      </c>
      <c r="G5716" s="16" t="n">
        <v>4185.64</v>
      </c>
      <c r="I5716" s="1" t="str">
        <f aca="false">INDEX(Products!$C$2:$C$51,MATCH(C5716,Products!$A$2:$A$51,0))</f>
        <v>Fashion</v>
      </c>
      <c r="J5716" s="1" t="str">
        <f aca="false">INDEX(Orders!$E$2:$E$8001,MATCH(B5716,Orders!$A$2:$A$8001,0))</f>
        <v>Delivered</v>
      </c>
      <c r="K5716" s="1" t="str">
        <f aca="false">LEFT(INDEX(Orders!$C$2:$C$8001,MATCH(B5716,Orders!$A$2:$A$8001,0)),7)</f>
        <v>2025-11</v>
      </c>
    </row>
    <row r="5717" customFormat="false" ht="15" hidden="false" customHeight="true" outlineLevel="0" collapsed="false">
      <c r="A5717" s="1" t="s">
        <v>16187</v>
      </c>
      <c r="B5717" s="1" t="s">
        <v>5201</v>
      </c>
      <c r="C5717" s="1" t="s">
        <v>1997</v>
      </c>
      <c r="D5717" s="1" t="n">
        <v>3</v>
      </c>
      <c r="E5717" s="16" t="n">
        <v>311.15</v>
      </c>
      <c r="F5717" s="17" t="n">
        <v>0</v>
      </c>
      <c r="G5717" s="16" t="n">
        <v>933.45</v>
      </c>
      <c r="I5717" s="1" t="str">
        <f aca="false">INDEX(Products!$C$2:$C$51,MATCH(C5717,Products!$A$2:$A$51,0))</f>
        <v>Sports &amp; Fitness</v>
      </c>
      <c r="J5717" s="1" t="str">
        <f aca="false">INDEX(Orders!$E$2:$E$8001,MATCH(B5717,Orders!$A$2:$A$8001,0))</f>
        <v>Delivered</v>
      </c>
      <c r="K5717" s="1" t="str">
        <f aca="false">LEFT(INDEX(Orders!$C$2:$C$8001,MATCH(B5717,Orders!$A$2:$A$8001,0)),7)</f>
        <v>2025-11</v>
      </c>
    </row>
    <row r="5718" customFormat="false" ht="15" hidden="false" customHeight="true" outlineLevel="0" collapsed="false">
      <c r="A5718" s="1" t="s">
        <v>16188</v>
      </c>
      <c r="B5718" s="1" t="s">
        <v>5201</v>
      </c>
      <c r="C5718" s="1" t="s">
        <v>1920</v>
      </c>
      <c r="D5718" s="1" t="n">
        <v>1</v>
      </c>
      <c r="E5718" s="16" t="n">
        <v>4273.58</v>
      </c>
      <c r="F5718" s="17" t="n">
        <v>0</v>
      </c>
      <c r="G5718" s="16" t="n">
        <v>4273.58</v>
      </c>
      <c r="I5718" s="1" t="str">
        <f aca="false">INDEX(Products!$C$2:$C$51,MATCH(C5718,Products!$A$2:$A$51,0))</f>
        <v>Electronics</v>
      </c>
      <c r="J5718" s="1" t="str">
        <f aca="false">INDEX(Orders!$E$2:$E$8001,MATCH(B5718,Orders!$A$2:$A$8001,0))</f>
        <v>Delivered</v>
      </c>
      <c r="K5718" s="1" t="str">
        <f aca="false">LEFT(INDEX(Orders!$C$2:$C$8001,MATCH(B5718,Orders!$A$2:$A$8001,0)),7)</f>
        <v>2025-11</v>
      </c>
    </row>
    <row r="5719" customFormat="false" ht="15" hidden="false" customHeight="true" outlineLevel="0" collapsed="false">
      <c r="A5719" s="1" t="s">
        <v>16189</v>
      </c>
      <c r="B5719" s="1" t="s">
        <v>5201</v>
      </c>
      <c r="C5719" s="1" t="s">
        <v>1953</v>
      </c>
      <c r="D5719" s="1" t="n">
        <v>1</v>
      </c>
      <c r="E5719" s="16" t="n">
        <v>4914.12</v>
      </c>
      <c r="F5719" s="17" t="n">
        <v>0.2</v>
      </c>
      <c r="G5719" s="16" t="n">
        <v>3931.3</v>
      </c>
      <c r="I5719" s="1" t="str">
        <f aca="false">INDEX(Products!$C$2:$C$51,MATCH(C5719,Products!$A$2:$A$51,0))</f>
        <v>Fashion</v>
      </c>
      <c r="J5719" s="1" t="str">
        <f aca="false">INDEX(Orders!$E$2:$E$8001,MATCH(B5719,Orders!$A$2:$A$8001,0))</f>
        <v>Delivered</v>
      </c>
      <c r="K5719" s="1" t="str">
        <f aca="false">LEFT(INDEX(Orders!$C$2:$C$8001,MATCH(B5719,Orders!$A$2:$A$8001,0)),7)</f>
        <v>2025-11</v>
      </c>
    </row>
    <row r="5720" customFormat="false" ht="15" hidden="false" customHeight="true" outlineLevel="0" collapsed="false">
      <c r="A5720" s="1" t="s">
        <v>16190</v>
      </c>
      <c r="B5720" s="1" t="s">
        <v>5202</v>
      </c>
      <c r="C5720" s="1" t="s">
        <v>1990</v>
      </c>
      <c r="D5720" s="1" t="n">
        <v>2</v>
      </c>
      <c r="E5720" s="16" t="n">
        <v>5311.32</v>
      </c>
      <c r="F5720" s="17" t="n">
        <v>0.05</v>
      </c>
      <c r="G5720" s="16" t="n">
        <v>10091.51</v>
      </c>
      <c r="I5720" s="1" t="str">
        <f aca="false">INDEX(Products!$C$2:$C$51,MATCH(C5720,Products!$A$2:$A$51,0))</f>
        <v>Sports &amp; Fitness</v>
      </c>
      <c r="J5720" s="1" t="str">
        <f aca="false">INDEX(Orders!$E$2:$E$8001,MATCH(B5720,Orders!$A$2:$A$8001,0))</f>
        <v>Delivered</v>
      </c>
      <c r="K5720" s="1" t="str">
        <f aca="false">LEFT(INDEX(Orders!$C$2:$C$8001,MATCH(B5720,Orders!$A$2:$A$8001,0)),7)</f>
        <v>2025-09</v>
      </c>
    </row>
    <row r="5721" customFormat="false" ht="15" hidden="false" customHeight="true" outlineLevel="0" collapsed="false">
      <c r="A5721" s="1" t="s">
        <v>16191</v>
      </c>
      <c r="B5721" s="1" t="s">
        <v>5202</v>
      </c>
      <c r="C5721" s="1" t="s">
        <v>1933</v>
      </c>
      <c r="D5721" s="1" t="n">
        <v>1</v>
      </c>
      <c r="E5721" s="16" t="n">
        <v>7194.38</v>
      </c>
      <c r="F5721" s="17" t="n">
        <v>0</v>
      </c>
      <c r="G5721" s="16" t="n">
        <v>7194.38</v>
      </c>
      <c r="I5721" s="1" t="str">
        <f aca="false">INDEX(Products!$C$2:$C$51,MATCH(C5721,Products!$A$2:$A$51,0))</f>
        <v>Electronics</v>
      </c>
      <c r="J5721" s="1" t="str">
        <f aca="false">INDEX(Orders!$E$2:$E$8001,MATCH(B5721,Orders!$A$2:$A$8001,0))</f>
        <v>Delivered</v>
      </c>
      <c r="K5721" s="1" t="str">
        <f aca="false">LEFT(INDEX(Orders!$C$2:$C$8001,MATCH(B5721,Orders!$A$2:$A$8001,0)),7)</f>
        <v>2025-09</v>
      </c>
    </row>
    <row r="5722" customFormat="false" ht="15" hidden="false" customHeight="true" outlineLevel="0" collapsed="false">
      <c r="A5722" s="1" t="s">
        <v>16192</v>
      </c>
      <c r="B5722" s="1" t="s">
        <v>5203</v>
      </c>
      <c r="C5722" s="1" t="s">
        <v>2007</v>
      </c>
      <c r="D5722" s="1" t="n">
        <v>2</v>
      </c>
      <c r="E5722" s="16" t="n">
        <v>750.27</v>
      </c>
      <c r="F5722" s="17" t="n">
        <v>0</v>
      </c>
      <c r="G5722" s="16" t="n">
        <v>1500.54</v>
      </c>
      <c r="I5722" s="1" t="str">
        <f aca="false">INDEX(Products!$C$2:$C$51,MATCH(C5722,Products!$A$2:$A$51,0))</f>
        <v>Books &amp; Stationery</v>
      </c>
      <c r="J5722" s="1" t="str">
        <f aca="false">INDEX(Orders!$E$2:$E$8001,MATCH(B5722,Orders!$A$2:$A$8001,0))</f>
        <v>Delivered</v>
      </c>
      <c r="K5722" s="1" t="str">
        <f aca="false">LEFT(INDEX(Orders!$C$2:$C$8001,MATCH(B5722,Orders!$A$2:$A$8001,0)),7)</f>
        <v>2024-07</v>
      </c>
    </row>
    <row r="5723" customFormat="false" ht="15" hidden="false" customHeight="true" outlineLevel="0" collapsed="false">
      <c r="A5723" s="1" t="s">
        <v>16193</v>
      </c>
      <c r="B5723" s="1" t="s">
        <v>5204</v>
      </c>
      <c r="C5723" s="1" t="s">
        <v>1940</v>
      </c>
      <c r="D5723" s="1" t="n">
        <v>1</v>
      </c>
      <c r="E5723" s="16" t="n">
        <v>2374.52</v>
      </c>
      <c r="F5723" s="17" t="n">
        <v>0.15</v>
      </c>
      <c r="G5723" s="16" t="n">
        <v>2018.34</v>
      </c>
      <c r="I5723" s="1" t="str">
        <f aca="false">INDEX(Products!$C$2:$C$51,MATCH(C5723,Products!$A$2:$A$51,0))</f>
        <v>Fashion</v>
      </c>
      <c r="J5723" s="1" t="str">
        <f aca="false">INDEX(Orders!$E$2:$E$8001,MATCH(B5723,Orders!$A$2:$A$8001,0))</f>
        <v>Cancelled</v>
      </c>
      <c r="K5723" s="1" t="str">
        <f aca="false">LEFT(INDEX(Orders!$C$2:$C$8001,MATCH(B5723,Orders!$A$2:$A$8001,0)),7)</f>
        <v>2025-04</v>
      </c>
    </row>
    <row r="5724" customFormat="false" ht="15" hidden="false" customHeight="true" outlineLevel="0" collapsed="false">
      <c r="A5724" s="1" t="s">
        <v>16194</v>
      </c>
      <c r="B5724" s="1" t="s">
        <v>5205</v>
      </c>
      <c r="C5724" s="1" t="s">
        <v>1975</v>
      </c>
      <c r="D5724" s="1" t="n">
        <v>1</v>
      </c>
      <c r="E5724" s="16" t="n">
        <v>862.99</v>
      </c>
      <c r="F5724" s="17" t="n">
        <v>0</v>
      </c>
      <c r="G5724" s="16" t="n">
        <v>862.99</v>
      </c>
      <c r="I5724" s="1" t="str">
        <f aca="false">INDEX(Products!$C$2:$C$51,MATCH(C5724,Products!$A$2:$A$51,0))</f>
        <v>Beauty &amp; Personal Care</v>
      </c>
      <c r="J5724" s="1" t="str">
        <f aca="false">INDEX(Orders!$E$2:$E$8001,MATCH(B5724,Orders!$A$2:$A$8001,0))</f>
        <v>Delivered</v>
      </c>
      <c r="K5724" s="1" t="str">
        <f aca="false">LEFT(INDEX(Orders!$C$2:$C$8001,MATCH(B5724,Orders!$A$2:$A$8001,0)),7)</f>
        <v>2025-09</v>
      </c>
    </row>
    <row r="5725" customFormat="false" ht="15" hidden="false" customHeight="true" outlineLevel="0" collapsed="false">
      <c r="A5725" s="1" t="s">
        <v>16195</v>
      </c>
      <c r="B5725" s="1" t="s">
        <v>5206</v>
      </c>
      <c r="C5725" s="1" t="s">
        <v>1941</v>
      </c>
      <c r="D5725" s="1" t="n">
        <v>1</v>
      </c>
      <c r="E5725" s="16" t="n">
        <v>2757.65</v>
      </c>
      <c r="F5725" s="17" t="n">
        <v>0.1</v>
      </c>
      <c r="G5725" s="16" t="n">
        <v>2481.89</v>
      </c>
      <c r="I5725" s="1" t="str">
        <f aca="false">INDEX(Products!$C$2:$C$51,MATCH(C5725,Products!$A$2:$A$51,0))</f>
        <v>Fashion</v>
      </c>
      <c r="J5725" s="1" t="str">
        <f aca="false">INDEX(Orders!$E$2:$E$8001,MATCH(B5725,Orders!$A$2:$A$8001,0))</f>
        <v>Returned</v>
      </c>
      <c r="K5725" s="1" t="str">
        <f aca="false">LEFT(INDEX(Orders!$C$2:$C$8001,MATCH(B5725,Orders!$A$2:$A$8001,0)),7)</f>
        <v>2025-06</v>
      </c>
    </row>
    <row r="5726" customFormat="false" ht="15" hidden="false" customHeight="true" outlineLevel="0" collapsed="false">
      <c r="A5726" s="1" t="s">
        <v>16196</v>
      </c>
      <c r="B5726" s="1" t="s">
        <v>5206</v>
      </c>
      <c r="C5726" s="1" t="s">
        <v>2006</v>
      </c>
      <c r="D5726" s="1" t="n">
        <v>2</v>
      </c>
      <c r="E5726" s="16" t="n">
        <v>482.17</v>
      </c>
      <c r="F5726" s="17" t="n">
        <v>0</v>
      </c>
      <c r="G5726" s="16" t="n">
        <v>964.34</v>
      </c>
      <c r="I5726" s="1" t="str">
        <f aca="false">INDEX(Products!$C$2:$C$51,MATCH(C5726,Products!$A$2:$A$51,0))</f>
        <v>Books &amp; Stationery</v>
      </c>
      <c r="J5726" s="1" t="str">
        <f aca="false">INDEX(Orders!$E$2:$E$8001,MATCH(B5726,Orders!$A$2:$A$8001,0))</f>
        <v>Returned</v>
      </c>
      <c r="K5726" s="1" t="str">
        <f aca="false">LEFT(INDEX(Orders!$C$2:$C$8001,MATCH(B5726,Orders!$A$2:$A$8001,0)),7)</f>
        <v>2025-06</v>
      </c>
    </row>
    <row r="5727" customFormat="false" ht="15" hidden="false" customHeight="true" outlineLevel="0" collapsed="false">
      <c r="A5727" s="1" t="s">
        <v>16197</v>
      </c>
      <c r="B5727" s="1" t="s">
        <v>5207</v>
      </c>
      <c r="C5727" s="1" t="s">
        <v>1930</v>
      </c>
      <c r="D5727" s="1" t="n">
        <v>1</v>
      </c>
      <c r="E5727" s="16" t="n">
        <v>2398.35</v>
      </c>
      <c r="F5727" s="17" t="n">
        <v>0</v>
      </c>
      <c r="G5727" s="16" t="n">
        <v>2398.35</v>
      </c>
      <c r="I5727" s="1" t="str">
        <f aca="false">INDEX(Products!$C$2:$C$51,MATCH(C5727,Products!$A$2:$A$51,0))</f>
        <v>Electronics</v>
      </c>
      <c r="J5727" s="1" t="str">
        <f aca="false">INDEX(Orders!$E$2:$E$8001,MATCH(B5727,Orders!$A$2:$A$8001,0))</f>
        <v>Delivered</v>
      </c>
      <c r="K5727" s="1" t="str">
        <f aca="false">LEFT(INDEX(Orders!$C$2:$C$8001,MATCH(B5727,Orders!$A$2:$A$8001,0)),7)</f>
        <v>2024-11</v>
      </c>
    </row>
    <row r="5728" customFormat="false" ht="15" hidden="false" customHeight="true" outlineLevel="0" collapsed="false">
      <c r="A5728" s="1" t="s">
        <v>16198</v>
      </c>
      <c r="B5728" s="1" t="s">
        <v>5207</v>
      </c>
      <c r="C5728" s="1" t="s">
        <v>2006</v>
      </c>
      <c r="D5728" s="1" t="n">
        <v>1</v>
      </c>
      <c r="E5728" s="16" t="n">
        <v>482.17</v>
      </c>
      <c r="F5728" s="17" t="n">
        <v>0</v>
      </c>
      <c r="G5728" s="16" t="n">
        <v>482.17</v>
      </c>
      <c r="I5728" s="1" t="str">
        <f aca="false">INDEX(Products!$C$2:$C$51,MATCH(C5728,Products!$A$2:$A$51,0))</f>
        <v>Books &amp; Stationery</v>
      </c>
      <c r="J5728" s="1" t="str">
        <f aca="false">INDEX(Orders!$E$2:$E$8001,MATCH(B5728,Orders!$A$2:$A$8001,0))</f>
        <v>Delivered</v>
      </c>
      <c r="K5728" s="1" t="str">
        <f aca="false">LEFT(INDEX(Orders!$C$2:$C$8001,MATCH(B5728,Orders!$A$2:$A$8001,0)),7)</f>
        <v>2024-11</v>
      </c>
    </row>
    <row r="5729" customFormat="false" ht="15" hidden="false" customHeight="true" outlineLevel="0" collapsed="false">
      <c r="A5729" s="1" t="s">
        <v>16199</v>
      </c>
      <c r="B5729" s="1" t="s">
        <v>5207</v>
      </c>
      <c r="C5729" s="1" t="s">
        <v>1997</v>
      </c>
      <c r="D5729" s="1" t="n">
        <v>1</v>
      </c>
      <c r="E5729" s="16" t="n">
        <v>311.15</v>
      </c>
      <c r="F5729" s="17" t="n">
        <v>0</v>
      </c>
      <c r="G5729" s="16" t="n">
        <v>311.15</v>
      </c>
      <c r="I5729" s="1" t="str">
        <f aca="false">INDEX(Products!$C$2:$C$51,MATCH(C5729,Products!$A$2:$A$51,0))</f>
        <v>Sports &amp; Fitness</v>
      </c>
      <c r="J5729" s="1" t="str">
        <f aca="false">INDEX(Orders!$E$2:$E$8001,MATCH(B5729,Orders!$A$2:$A$8001,0))</f>
        <v>Delivered</v>
      </c>
      <c r="K5729" s="1" t="str">
        <f aca="false">LEFT(INDEX(Orders!$C$2:$C$8001,MATCH(B5729,Orders!$A$2:$A$8001,0)),7)</f>
        <v>2024-11</v>
      </c>
    </row>
    <row r="5730" customFormat="false" ht="15" hidden="false" customHeight="true" outlineLevel="0" collapsed="false">
      <c r="A5730" s="1" t="s">
        <v>16200</v>
      </c>
      <c r="B5730" s="1" t="s">
        <v>5208</v>
      </c>
      <c r="C5730" s="1" t="s">
        <v>1990</v>
      </c>
      <c r="D5730" s="1" t="n">
        <v>1</v>
      </c>
      <c r="E5730" s="16" t="n">
        <v>5311.32</v>
      </c>
      <c r="F5730" s="17" t="n">
        <v>0.2</v>
      </c>
      <c r="G5730" s="16" t="n">
        <v>4249.06</v>
      </c>
      <c r="I5730" s="1" t="str">
        <f aca="false">INDEX(Products!$C$2:$C$51,MATCH(C5730,Products!$A$2:$A$51,0))</f>
        <v>Sports &amp; Fitness</v>
      </c>
      <c r="J5730" s="1" t="str">
        <f aca="false">INDEX(Orders!$E$2:$E$8001,MATCH(B5730,Orders!$A$2:$A$8001,0))</f>
        <v>Delivered</v>
      </c>
      <c r="K5730" s="1" t="str">
        <f aca="false">LEFT(INDEX(Orders!$C$2:$C$8001,MATCH(B5730,Orders!$A$2:$A$8001,0)),7)</f>
        <v>2025-06</v>
      </c>
    </row>
    <row r="5731" customFormat="false" ht="15" hidden="false" customHeight="true" outlineLevel="0" collapsed="false">
      <c r="A5731" s="1" t="s">
        <v>16201</v>
      </c>
      <c r="B5731" s="1" t="s">
        <v>5208</v>
      </c>
      <c r="C5731" s="1" t="s">
        <v>2006</v>
      </c>
      <c r="D5731" s="1" t="n">
        <v>2</v>
      </c>
      <c r="E5731" s="16" t="n">
        <v>482.17</v>
      </c>
      <c r="F5731" s="17" t="n">
        <v>0</v>
      </c>
      <c r="G5731" s="16" t="n">
        <v>964.34</v>
      </c>
      <c r="I5731" s="1" t="str">
        <f aca="false">INDEX(Products!$C$2:$C$51,MATCH(C5731,Products!$A$2:$A$51,0))</f>
        <v>Books &amp; Stationery</v>
      </c>
      <c r="J5731" s="1" t="str">
        <f aca="false">INDEX(Orders!$E$2:$E$8001,MATCH(B5731,Orders!$A$2:$A$8001,0))</f>
        <v>Delivered</v>
      </c>
      <c r="K5731" s="1" t="str">
        <f aca="false">LEFT(INDEX(Orders!$C$2:$C$8001,MATCH(B5731,Orders!$A$2:$A$8001,0)),7)</f>
        <v>2025-06</v>
      </c>
    </row>
    <row r="5732" customFormat="false" ht="15" hidden="false" customHeight="true" outlineLevel="0" collapsed="false">
      <c r="A5732" s="1" t="s">
        <v>16202</v>
      </c>
      <c r="B5732" s="1" t="s">
        <v>5208</v>
      </c>
      <c r="C5732" s="1" t="s">
        <v>1979</v>
      </c>
      <c r="D5732" s="1" t="n">
        <v>1</v>
      </c>
      <c r="E5732" s="16" t="n">
        <v>623</v>
      </c>
      <c r="F5732" s="17" t="n">
        <v>0.15</v>
      </c>
      <c r="G5732" s="16" t="n">
        <v>529.55</v>
      </c>
      <c r="I5732" s="1" t="str">
        <f aca="false">INDEX(Products!$C$2:$C$51,MATCH(C5732,Products!$A$2:$A$51,0))</f>
        <v>Beauty &amp; Personal Care</v>
      </c>
      <c r="J5732" s="1" t="str">
        <f aca="false">INDEX(Orders!$E$2:$E$8001,MATCH(B5732,Orders!$A$2:$A$8001,0))</f>
        <v>Delivered</v>
      </c>
      <c r="K5732" s="1" t="str">
        <f aca="false">LEFT(INDEX(Orders!$C$2:$C$8001,MATCH(B5732,Orders!$A$2:$A$8001,0)),7)</f>
        <v>2025-06</v>
      </c>
    </row>
    <row r="5733" customFormat="false" ht="15" hidden="false" customHeight="true" outlineLevel="0" collapsed="false">
      <c r="A5733" s="1" t="s">
        <v>16203</v>
      </c>
      <c r="B5733" s="1" t="s">
        <v>5209</v>
      </c>
      <c r="C5733" s="1" t="s">
        <v>1922</v>
      </c>
      <c r="D5733" s="1" t="n">
        <v>1</v>
      </c>
      <c r="E5733" s="16" t="n">
        <v>3142.61</v>
      </c>
      <c r="F5733" s="17" t="n">
        <v>0.05</v>
      </c>
      <c r="G5733" s="16" t="n">
        <v>2985.48</v>
      </c>
      <c r="I5733" s="1" t="str">
        <f aca="false">INDEX(Products!$C$2:$C$51,MATCH(C5733,Products!$A$2:$A$51,0))</f>
        <v>Electronics</v>
      </c>
      <c r="J5733" s="1" t="str">
        <f aca="false">INDEX(Orders!$E$2:$E$8001,MATCH(B5733,Orders!$A$2:$A$8001,0))</f>
        <v>Cancelled</v>
      </c>
      <c r="K5733" s="1" t="str">
        <f aca="false">LEFT(INDEX(Orders!$C$2:$C$8001,MATCH(B5733,Orders!$A$2:$A$8001,0)),7)</f>
        <v>2024-10</v>
      </c>
    </row>
    <row r="5734" customFormat="false" ht="15" hidden="false" customHeight="true" outlineLevel="0" collapsed="false">
      <c r="A5734" s="1" t="s">
        <v>16204</v>
      </c>
      <c r="B5734" s="1" t="s">
        <v>5209</v>
      </c>
      <c r="C5734" s="1" t="s">
        <v>1930</v>
      </c>
      <c r="D5734" s="1" t="n">
        <v>3</v>
      </c>
      <c r="E5734" s="16" t="n">
        <v>2398.35</v>
      </c>
      <c r="F5734" s="17" t="n">
        <v>0</v>
      </c>
      <c r="G5734" s="16" t="n">
        <v>7195.05</v>
      </c>
      <c r="I5734" s="1" t="str">
        <f aca="false">INDEX(Products!$C$2:$C$51,MATCH(C5734,Products!$A$2:$A$51,0))</f>
        <v>Electronics</v>
      </c>
      <c r="J5734" s="1" t="str">
        <f aca="false">INDEX(Orders!$E$2:$E$8001,MATCH(B5734,Orders!$A$2:$A$8001,0))</f>
        <v>Cancelled</v>
      </c>
      <c r="K5734" s="1" t="str">
        <f aca="false">LEFT(INDEX(Orders!$C$2:$C$8001,MATCH(B5734,Orders!$A$2:$A$8001,0)),7)</f>
        <v>2024-10</v>
      </c>
    </row>
    <row r="5735" customFormat="false" ht="15" hidden="false" customHeight="true" outlineLevel="0" collapsed="false">
      <c r="A5735" s="1" t="s">
        <v>16205</v>
      </c>
      <c r="B5735" s="1" t="s">
        <v>5210</v>
      </c>
      <c r="C5735" s="1" t="s">
        <v>1940</v>
      </c>
      <c r="D5735" s="1" t="n">
        <v>1</v>
      </c>
      <c r="E5735" s="16" t="n">
        <v>2374.52</v>
      </c>
      <c r="F5735" s="17" t="n">
        <v>0.1</v>
      </c>
      <c r="G5735" s="16" t="n">
        <v>2137.07</v>
      </c>
      <c r="I5735" s="1" t="str">
        <f aca="false">INDEX(Products!$C$2:$C$51,MATCH(C5735,Products!$A$2:$A$51,0))</f>
        <v>Fashion</v>
      </c>
      <c r="J5735" s="1" t="str">
        <f aca="false">INDEX(Orders!$E$2:$E$8001,MATCH(B5735,Orders!$A$2:$A$8001,0))</f>
        <v>Delivered</v>
      </c>
      <c r="K5735" s="1" t="str">
        <f aca="false">LEFT(INDEX(Orders!$C$2:$C$8001,MATCH(B5735,Orders!$A$2:$A$8001,0)),7)</f>
        <v>2025-02</v>
      </c>
    </row>
    <row r="5736" customFormat="false" ht="15" hidden="false" customHeight="true" outlineLevel="0" collapsed="false">
      <c r="A5736" s="1" t="s">
        <v>16206</v>
      </c>
      <c r="B5736" s="1" t="s">
        <v>5211</v>
      </c>
      <c r="C5736" s="1" t="s">
        <v>1930</v>
      </c>
      <c r="D5736" s="1" t="n">
        <v>2</v>
      </c>
      <c r="E5736" s="16" t="n">
        <v>2398.35</v>
      </c>
      <c r="F5736" s="17" t="n">
        <v>0.05</v>
      </c>
      <c r="G5736" s="16" t="n">
        <v>4556.86</v>
      </c>
      <c r="I5736" s="1" t="str">
        <f aca="false">INDEX(Products!$C$2:$C$51,MATCH(C5736,Products!$A$2:$A$51,0))</f>
        <v>Electronics</v>
      </c>
      <c r="J5736" s="1" t="str">
        <f aca="false">INDEX(Orders!$E$2:$E$8001,MATCH(B5736,Orders!$A$2:$A$8001,0))</f>
        <v>Delivered</v>
      </c>
      <c r="K5736" s="1" t="str">
        <f aca="false">LEFT(INDEX(Orders!$C$2:$C$8001,MATCH(B5736,Orders!$A$2:$A$8001,0)),7)</f>
        <v>2025-09</v>
      </c>
    </row>
    <row r="5737" customFormat="false" ht="15" hidden="false" customHeight="true" outlineLevel="0" collapsed="false">
      <c r="A5737" s="1" t="s">
        <v>16207</v>
      </c>
      <c r="B5737" s="1" t="s">
        <v>5212</v>
      </c>
      <c r="C5737" s="1" t="s">
        <v>1930</v>
      </c>
      <c r="D5737" s="1" t="n">
        <v>1</v>
      </c>
      <c r="E5737" s="16" t="n">
        <v>2398.35</v>
      </c>
      <c r="F5737" s="17" t="n">
        <v>0.1</v>
      </c>
      <c r="G5737" s="16" t="n">
        <v>2158.52</v>
      </c>
      <c r="I5737" s="1" t="str">
        <f aca="false">INDEX(Products!$C$2:$C$51,MATCH(C5737,Products!$A$2:$A$51,0))</f>
        <v>Electronics</v>
      </c>
      <c r="J5737" s="1" t="str">
        <f aca="false">INDEX(Orders!$E$2:$E$8001,MATCH(B5737,Orders!$A$2:$A$8001,0))</f>
        <v>Delivered</v>
      </c>
      <c r="K5737" s="1" t="str">
        <f aca="false">LEFT(INDEX(Orders!$C$2:$C$8001,MATCH(B5737,Orders!$A$2:$A$8001,0)),7)</f>
        <v>2025-11</v>
      </c>
    </row>
    <row r="5738" customFormat="false" ht="15" hidden="false" customHeight="true" outlineLevel="0" collapsed="false">
      <c r="A5738" s="1" t="s">
        <v>16208</v>
      </c>
      <c r="B5738" s="1" t="s">
        <v>5212</v>
      </c>
      <c r="C5738" s="1" t="s">
        <v>1998</v>
      </c>
      <c r="D5738" s="1" t="n">
        <v>1</v>
      </c>
      <c r="E5738" s="16" t="n">
        <v>1335.85</v>
      </c>
      <c r="F5738" s="17" t="n">
        <v>0</v>
      </c>
      <c r="G5738" s="16" t="n">
        <v>1335.85</v>
      </c>
      <c r="I5738" s="1" t="str">
        <f aca="false">INDEX(Products!$C$2:$C$51,MATCH(C5738,Products!$A$2:$A$51,0))</f>
        <v>Sports &amp; Fitness</v>
      </c>
      <c r="J5738" s="1" t="str">
        <f aca="false">INDEX(Orders!$E$2:$E$8001,MATCH(B5738,Orders!$A$2:$A$8001,0))</f>
        <v>Delivered</v>
      </c>
      <c r="K5738" s="1" t="str">
        <f aca="false">LEFT(INDEX(Orders!$C$2:$C$8001,MATCH(B5738,Orders!$A$2:$A$8001,0)),7)</f>
        <v>2025-11</v>
      </c>
    </row>
    <row r="5739" customFormat="false" ht="15" hidden="false" customHeight="true" outlineLevel="0" collapsed="false">
      <c r="A5739" s="1" t="s">
        <v>16209</v>
      </c>
      <c r="B5739" s="1" t="s">
        <v>5213</v>
      </c>
      <c r="C5739" s="1" t="s">
        <v>1998</v>
      </c>
      <c r="D5739" s="1" t="n">
        <v>2</v>
      </c>
      <c r="E5739" s="16" t="n">
        <v>1335.85</v>
      </c>
      <c r="F5739" s="17" t="n">
        <v>0</v>
      </c>
      <c r="G5739" s="16" t="n">
        <v>2671.7</v>
      </c>
      <c r="I5739" s="1" t="str">
        <f aca="false">INDEX(Products!$C$2:$C$51,MATCH(C5739,Products!$A$2:$A$51,0))</f>
        <v>Sports &amp; Fitness</v>
      </c>
      <c r="J5739" s="1" t="str">
        <f aca="false">INDEX(Orders!$E$2:$E$8001,MATCH(B5739,Orders!$A$2:$A$8001,0))</f>
        <v>Delivered</v>
      </c>
      <c r="K5739" s="1" t="str">
        <f aca="false">LEFT(INDEX(Orders!$C$2:$C$8001,MATCH(B5739,Orders!$A$2:$A$8001,0)),7)</f>
        <v>2025-08</v>
      </c>
    </row>
    <row r="5740" customFormat="false" ht="15" hidden="false" customHeight="true" outlineLevel="0" collapsed="false">
      <c r="A5740" s="1" t="s">
        <v>16210</v>
      </c>
      <c r="B5740" s="1" t="s">
        <v>5213</v>
      </c>
      <c r="C5740" s="1" t="s">
        <v>1997</v>
      </c>
      <c r="D5740" s="1" t="n">
        <v>1</v>
      </c>
      <c r="E5740" s="16" t="n">
        <v>311.15</v>
      </c>
      <c r="F5740" s="17" t="n">
        <v>0.05</v>
      </c>
      <c r="G5740" s="16" t="n">
        <v>295.59</v>
      </c>
      <c r="I5740" s="1" t="str">
        <f aca="false">INDEX(Products!$C$2:$C$51,MATCH(C5740,Products!$A$2:$A$51,0))</f>
        <v>Sports &amp; Fitness</v>
      </c>
      <c r="J5740" s="1" t="str">
        <f aca="false">INDEX(Orders!$E$2:$E$8001,MATCH(B5740,Orders!$A$2:$A$8001,0))</f>
        <v>Delivered</v>
      </c>
      <c r="K5740" s="1" t="str">
        <f aca="false">LEFT(INDEX(Orders!$C$2:$C$8001,MATCH(B5740,Orders!$A$2:$A$8001,0)),7)</f>
        <v>2025-08</v>
      </c>
    </row>
    <row r="5741" customFormat="false" ht="15" hidden="false" customHeight="true" outlineLevel="0" collapsed="false">
      <c r="A5741" s="1" t="s">
        <v>16211</v>
      </c>
      <c r="B5741" s="1" t="s">
        <v>5213</v>
      </c>
      <c r="C5741" s="1" t="s">
        <v>1940</v>
      </c>
      <c r="D5741" s="1" t="n">
        <v>1</v>
      </c>
      <c r="E5741" s="16" t="n">
        <v>2374.52</v>
      </c>
      <c r="F5741" s="17" t="n">
        <v>0.1</v>
      </c>
      <c r="G5741" s="16" t="n">
        <v>2137.07</v>
      </c>
      <c r="I5741" s="1" t="str">
        <f aca="false">INDEX(Products!$C$2:$C$51,MATCH(C5741,Products!$A$2:$A$51,0))</f>
        <v>Fashion</v>
      </c>
      <c r="J5741" s="1" t="str">
        <f aca="false">INDEX(Orders!$E$2:$E$8001,MATCH(B5741,Orders!$A$2:$A$8001,0))</f>
        <v>Delivered</v>
      </c>
      <c r="K5741" s="1" t="str">
        <f aca="false">LEFT(INDEX(Orders!$C$2:$C$8001,MATCH(B5741,Orders!$A$2:$A$8001,0)),7)</f>
        <v>2025-08</v>
      </c>
    </row>
    <row r="5742" customFormat="false" ht="15" hidden="false" customHeight="true" outlineLevel="0" collapsed="false">
      <c r="A5742" s="1" t="s">
        <v>16212</v>
      </c>
      <c r="B5742" s="1" t="s">
        <v>5213</v>
      </c>
      <c r="C5742" s="1" t="s">
        <v>2007</v>
      </c>
      <c r="D5742" s="1" t="n">
        <v>2</v>
      </c>
      <c r="E5742" s="16" t="n">
        <v>750.27</v>
      </c>
      <c r="F5742" s="17" t="n">
        <v>0</v>
      </c>
      <c r="G5742" s="16" t="n">
        <v>1500.54</v>
      </c>
      <c r="I5742" s="1" t="str">
        <f aca="false">INDEX(Products!$C$2:$C$51,MATCH(C5742,Products!$A$2:$A$51,0))</f>
        <v>Books &amp; Stationery</v>
      </c>
      <c r="J5742" s="1" t="str">
        <f aca="false">INDEX(Orders!$E$2:$E$8001,MATCH(B5742,Orders!$A$2:$A$8001,0))</f>
        <v>Delivered</v>
      </c>
      <c r="K5742" s="1" t="str">
        <f aca="false">LEFT(INDEX(Orders!$C$2:$C$8001,MATCH(B5742,Orders!$A$2:$A$8001,0)),7)</f>
        <v>2025-08</v>
      </c>
    </row>
    <row r="5743" customFormat="false" ht="15" hidden="false" customHeight="true" outlineLevel="0" collapsed="false">
      <c r="A5743" s="1" t="s">
        <v>16213</v>
      </c>
      <c r="B5743" s="1" t="s">
        <v>5213</v>
      </c>
      <c r="C5743" s="1" t="s">
        <v>1937</v>
      </c>
      <c r="D5743" s="1" t="n">
        <v>1</v>
      </c>
      <c r="E5743" s="16" t="n">
        <v>1364.75</v>
      </c>
      <c r="F5743" s="17" t="n">
        <v>0</v>
      </c>
      <c r="G5743" s="16" t="n">
        <v>1364.75</v>
      </c>
      <c r="I5743" s="1" t="str">
        <f aca="false">INDEX(Products!$C$2:$C$51,MATCH(C5743,Products!$A$2:$A$51,0))</f>
        <v>Fashion</v>
      </c>
      <c r="J5743" s="1" t="str">
        <f aca="false">INDEX(Orders!$E$2:$E$8001,MATCH(B5743,Orders!$A$2:$A$8001,0))</f>
        <v>Delivered</v>
      </c>
      <c r="K5743" s="1" t="str">
        <f aca="false">LEFT(INDEX(Orders!$C$2:$C$8001,MATCH(B5743,Orders!$A$2:$A$8001,0)),7)</f>
        <v>2025-08</v>
      </c>
    </row>
    <row r="5744" customFormat="false" ht="15" hidden="false" customHeight="true" outlineLevel="0" collapsed="false">
      <c r="A5744" s="1" t="s">
        <v>16214</v>
      </c>
      <c r="B5744" s="1" t="s">
        <v>5214</v>
      </c>
      <c r="C5744" s="1" t="s">
        <v>1997</v>
      </c>
      <c r="D5744" s="1" t="n">
        <v>2</v>
      </c>
      <c r="E5744" s="16" t="n">
        <v>311.15</v>
      </c>
      <c r="F5744" s="17" t="n">
        <v>0.05</v>
      </c>
      <c r="G5744" s="16" t="n">
        <v>591.18</v>
      </c>
      <c r="I5744" s="1" t="str">
        <f aca="false">INDEX(Products!$C$2:$C$51,MATCH(C5744,Products!$A$2:$A$51,0))</f>
        <v>Sports &amp; Fitness</v>
      </c>
      <c r="J5744" s="1" t="str">
        <f aca="false">INDEX(Orders!$E$2:$E$8001,MATCH(B5744,Orders!$A$2:$A$8001,0))</f>
        <v>Delivered</v>
      </c>
      <c r="K5744" s="1" t="str">
        <f aca="false">LEFT(INDEX(Orders!$C$2:$C$8001,MATCH(B5744,Orders!$A$2:$A$8001,0)),7)</f>
        <v>2025-10</v>
      </c>
    </row>
    <row r="5745" customFormat="false" ht="15" hidden="false" customHeight="true" outlineLevel="0" collapsed="false">
      <c r="A5745" s="1" t="s">
        <v>16215</v>
      </c>
      <c r="B5745" s="1" t="s">
        <v>5214</v>
      </c>
      <c r="C5745" s="1" t="s">
        <v>1993</v>
      </c>
      <c r="D5745" s="1" t="n">
        <v>1</v>
      </c>
      <c r="E5745" s="16" t="n">
        <v>3177.33</v>
      </c>
      <c r="F5745" s="17" t="n">
        <v>0</v>
      </c>
      <c r="G5745" s="16" t="n">
        <v>3177.33</v>
      </c>
      <c r="I5745" s="1" t="str">
        <f aca="false">INDEX(Products!$C$2:$C$51,MATCH(C5745,Products!$A$2:$A$51,0))</f>
        <v>Sports &amp; Fitness</v>
      </c>
      <c r="J5745" s="1" t="str">
        <f aca="false">INDEX(Orders!$E$2:$E$8001,MATCH(B5745,Orders!$A$2:$A$8001,0))</f>
        <v>Delivered</v>
      </c>
      <c r="K5745" s="1" t="str">
        <f aca="false">LEFT(INDEX(Orders!$C$2:$C$8001,MATCH(B5745,Orders!$A$2:$A$8001,0)),7)</f>
        <v>2025-10</v>
      </c>
    </row>
    <row r="5746" customFormat="false" ht="15" hidden="false" customHeight="true" outlineLevel="0" collapsed="false">
      <c r="A5746" s="1" t="s">
        <v>16216</v>
      </c>
      <c r="B5746" s="1" t="s">
        <v>5214</v>
      </c>
      <c r="C5746" s="1" t="s">
        <v>1955</v>
      </c>
      <c r="D5746" s="1" t="n">
        <v>1</v>
      </c>
      <c r="E5746" s="16" t="n">
        <v>3340.76</v>
      </c>
      <c r="F5746" s="17" t="n">
        <v>0.2</v>
      </c>
      <c r="G5746" s="16" t="n">
        <v>2672.61</v>
      </c>
      <c r="I5746" s="1" t="str">
        <f aca="false">INDEX(Products!$C$2:$C$51,MATCH(C5746,Products!$A$2:$A$51,0))</f>
        <v>Home &amp; Kitchen</v>
      </c>
      <c r="J5746" s="1" t="str">
        <f aca="false">INDEX(Orders!$E$2:$E$8001,MATCH(B5746,Orders!$A$2:$A$8001,0))</f>
        <v>Delivered</v>
      </c>
      <c r="K5746" s="1" t="str">
        <f aca="false">LEFT(INDEX(Orders!$C$2:$C$8001,MATCH(B5746,Orders!$A$2:$A$8001,0)),7)</f>
        <v>2025-10</v>
      </c>
    </row>
    <row r="5747" customFormat="false" ht="15" hidden="false" customHeight="true" outlineLevel="0" collapsed="false">
      <c r="A5747" s="1" t="s">
        <v>16217</v>
      </c>
      <c r="B5747" s="1" t="s">
        <v>5214</v>
      </c>
      <c r="C5747" s="1" t="s">
        <v>1930</v>
      </c>
      <c r="D5747" s="1" t="n">
        <v>1</v>
      </c>
      <c r="E5747" s="16" t="n">
        <v>2398.35</v>
      </c>
      <c r="F5747" s="17" t="n">
        <v>0</v>
      </c>
      <c r="G5747" s="16" t="n">
        <v>2398.35</v>
      </c>
      <c r="I5747" s="1" t="str">
        <f aca="false">INDEX(Products!$C$2:$C$51,MATCH(C5747,Products!$A$2:$A$51,0))</f>
        <v>Electronics</v>
      </c>
      <c r="J5747" s="1" t="str">
        <f aca="false">INDEX(Orders!$E$2:$E$8001,MATCH(B5747,Orders!$A$2:$A$8001,0))</f>
        <v>Delivered</v>
      </c>
      <c r="K5747" s="1" t="str">
        <f aca="false">LEFT(INDEX(Orders!$C$2:$C$8001,MATCH(B5747,Orders!$A$2:$A$8001,0)),7)</f>
        <v>2025-10</v>
      </c>
    </row>
    <row r="5748" customFormat="false" ht="15" hidden="false" customHeight="true" outlineLevel="0" collapsed="false">
      <c r="A5748" s="1" t="s">
        <v>16218</v>
      </c>
      <c r="B5748" s="1" t="s">
        <v>5215</v>
      </c>
      <c r="C5748" s="1" t="s">
        <v>1930</v>
      </c>
      <c r="D5748" s="1" t="n">
        <v>2</v>
      </c>
      <c r="E5748" s="16" t="n">
        <v>2398.35</v>
      </c>
      <c r="F5748" s="17" t="n">
        <v>0</v>
      </c>
      <c r="G5748" s="16" t="n">
        <v>4796.7</v>
      </c>
      <c r="I5748" s="1" t="str">
        <f aca="false">INDEX(Products!$C$2:$C$51,MATCH(C5748,Products!$A$2:$A$51,0))</f>
        <v>Electronics</v>
      </c>
      <c r="J5748" s="1" t="str">
        <f aca="false">INDEX(Orders!$E$2:$E$8001,MATCH(B5748,Orders!$A$2:$A$8001,0))</f>
        <v>Delivered</v>
      </c>
      <c r="K5748" s="1" t="str">
        <f aca="false">LEFT(INDEX(Orders!$C$2:$C$8001,MATCH(B5748,Orders!$A$2:$A$8001,0)),7)</f>
        <v>2025-11</v>
      </c>
    </row>
    <row r="5749" customFormat="false" ht="15" hidden="false" customHeight="true" outlineLevel="0" collapsed="false">
      <c r="A5749" s="1" t="s">
        <v>16219</v>
      </c>
      <c r="B5749" s="1" t="s">
        <v>5216</v>
      </c>
      <c r="C5749" s="1" t="s">
        <v>1930</v>
      </c>
      <c r="D5749" s="1" t="n">
        <v>1</v>
      </c>
      <c r="E5749" s="16" t="n">
        <v>2398.35</v>
      </c>
      <c r="F5749" s="17" t="n">
        <v>0.1</v>
      </c>
      <c r="G5749" s="16" t="n">
        <v>2158.52</v>
      </c>
      <c r="I5749" s="1" t="str">
        <f aca="false">INDEX(Products!$C$2:$C$51,MATCH(C5749,Products!$A$2:$A$51,0))</f>
        <v>Electronics</v>
      </c>
      <c r="J5749" s="1" t="str">
        <f aca="false">INDEX(Orders!$E$2:$E$8001,MATCH(B5749,Orders!$A$2:$A$8001,0))</f>
        <v>Cancelled</v>
      </c>
      <c r="K5749" s="1" t="str">
        <f aca="false">LEFT(INDEX(Orders!$C$2:$C$8001,MATCH(B5749,Orders!$A$2:$A$8001,0)),7)</f>
        <v>2025-02</v>
      </c>
    </row>
    <row r="5750" customFormat="false" ht="15" hidden="false" customHeight="true" outlineLevel="0" collapsed="false">
      <c r="A5750" s="1" t="s">
        <v>16220</v>
      </c>
      <c r="B5750" s="1" t="s">
        <v>5217</v>
      </c>
      <c r="C5750" s="1" t="s">
        <v>1928</v>
      </c>
      <c r="D5750" s="1" t="n">
        <v>1</v>
      </c>
      <c r="E5750" s="16" t="n">
        <v>657.82</v>
      </c>
      <c r="F5750" s="17" t="n">
        <v>0.1</v>
      </c>
      <c r="G5750" s="16" t="n">
        <v>592.04</v>
      </c>
      <c r="I5750" s="1" t="str">
        <f aca="false">INDEX(Products!$C$2:$C$51,MATCH(C5750,Products!$A$2:$A$51,0))</f>
        <v>Electronics</v>
      </c>
      <c r="J5750" s="1" t="str">
        <f aca="false">INDEX(Orders!$E$2:$E$8001,MATCH(B5750,Orders!$A$2:$A$8001,0))</f>
        <v>Delivered</v>
      </c>
      <c r="K5750" s="1" t="str">
        <f aca="false">LEFT(INDEX(Orders!$C$2:$C$8001,MATCH(B5750,Orders!$A$2:$A$8001,0)),7)</f>
        <v>2024-03</v>
      </c>
    </row>
    <row r="5751" customFormat="false" ht="15" hidden="false" customHeight="true" outlineLevel="0" collapsed="false">
      <c r="A5751" s="1" t="s">
        <v>16221</v>
      </c>
      <c r="B5751" s="1" t="s">
        <v>5217</v>
      </c>
      <c r="C5751" s="1" t="s">
        <v>2006</v>
      </c>
      <c r="D5751" s="1" t="n">
        <v>1</v>
      </c>
      <c r="E5751" s="16" t="n">
        <v>482.17</v>
      </c>
      <c r="F5751" s="17" t="n">
        <v>0.05</v>
      </c>
      <c r="G5751" s="16" t="n">
        <v>458.06</v>
      </c>
      <c r="I5751" s="1" t="str">
        <f aca="false">INDEX(Products!$C$2:$C$51,MATCH(C5751,Products!$A$2:$A$51,0))</f>
        <v>Books &amp; Stationery</v>
      </c>
      <c r="J5751" s="1" t="str">
        <f aca="false">INDEX(Orders!$E$2:$E$8001,MATCH(B5751,Orders!$A$2:$A$8001,0))</f>
        <v>Delivered</v>
      </c>
      <c r="K5751" s="1" t="str">
        <f aca="false">LEFT(INDEX(Orders!$C$2:$C$8001,MATCH(B5751,Orders!$A$2:$A$8001,0)),7)</f>
        <v>2024-03</v>
      </c>
    </row>
    <row r="5752" customFormat="false" ht="15" hidden="false" customHeight="true" outlineLevel="0" collapsed="false">
      <c r="A5752" s="1" t="s">
        <v>16222</v>
      </c>
      <c r="B5752" s="1" t="s">
        <v>5217</v>
      </c>
      <c r="C5752" s="1" t="s">
        <v>1961</v>
      </c>
      <c r="D5752" s="1" t="n">
        <v>2</v>
      </c>
      <c r="E5752" s="16" t="n">
        <v>3493.68</v>
      </c>
      <c r="F5752" s="17" t="n">
        <v>0</v>
      </c>
      <c r="G5752" s="16" t="n">
        <v>6987.36</v>
      </c>
      <c r="I5752" s="1" t="str">
        <f aca="false">INDEX(Products!$C$2:$C$51,MATCH(C5752,Products!$A$2:$A$51,0))</f>
        <v>Home &amp; Kitchen</v>
      </c>
      <c r="J5752" s="1" t="str">
        <f aca="false">INDEX(Orders!$E$2:$E$8001,MATCH(B5752,Orders!$A$2:$A$8001,0))</f>
        <v>Delivered</v>
      </c>
      <c r="K5752" s="1" t="str">
        <f aca="false">LEFT(INDEX(Orders!$C$2:$C$8001,MATCH(B5752,Orders!$A$2:$A$8001,0)),7)</f>
        <v>2024-03</v>
      </c>
    </row>
    <row r="5753" customFormat="false" ht="15" hidden="false" customHeight="true" outlineLevel="0" collapsed="false">
      <c r="A5753" s="1" t="s">
        <v>16223</v>
      </c>
      <c r="B5753" s="1" t="s">
        <v>5219</v>
      </c>
      <c r="C5753" s="1" t="s">
        <v>1924</v>
      </c>
      <c r="D5753" s="1" t="n">
        <v>2</v>
      </c>
      <c r="E5753" s="16" t="n">
        <v>1971</v>
      </c>
      <c r="F5753" s="17" t="n">
        <v>0</v>
      </c>
      <c r="G5753" s="16" t="n">
        <v>3942</v>
      </c>
      <c r="I5753" s="1" t="str">
        <f aca="false">INDEX(Products!$C$2:$C$51,MATCH(C5753,Products!$A$2:$A$51,0))</f>
        <v>Electronics</v>
      </c>
      <c r="J5753" s="1" t="str">
        <f aca="false">INDEX(Orders!$E$2:$E$8001,MATCH(B5753,Orders!$A$2:$A$8001,0))</f>
        <v>Refunded</v>
      </c>
      <c r="K5753" s="1" t="str">
        <f aca="false">LEFT(INDEX(Orders!$C$2:$C$8001,MATCH(B5753,Orders!$A$2:$A$8001,0)),7)</f>
        <v>2025-01</v>
      </c>
    </row>
    <row r="5754" customFormat="false" ht="15" hidden="false" customHeight="true" outlineLevel="0" collapsed="false">
      <c r="A5754" s="1" t="s">
        <v>16224</v>
      </c>
      <c r="B5754" s="1" t="s">
        <v>5219</v>
      </c>
      <c r="C5754" s="1" t="s">
        <v>1973</v>
      </c>
      <c r="D5754" s="1" t="n">
        <v>2</v>
      </c>
      <c r="E5754" s="16" t="n">
        <v>1158.24</v>
      </c>
      <c r="F5754" s="17" t="n">
        <v>0</v>
      </c>
      <c r="G5754" s="16" t="n">
        <v>2316.48</v>
      </c>
      <c r="I5754" s="1" t="str">
        <f aca="false">INDEX(Products!$C$2:$C$51,MATCH(C5754,Products!$A$2:$A$51,0))</f>
        <v>Home &amp; Kitchen</v>
      </c>
      <c r="J5754" s="1" t="str">
        <f aca="false">INDEX(Orders!$E$2:$E$8001,MATCH(B5754,Orders!$A$2:$A$8001,0))</f>
        <v>Refunded</v>
      </c>
      <c r="K5754" s="1" t="str">
        <f aca="false">LEFT(INDEX(Orders!$C$2:$C$8001,MATCH(B5754,Orders!$A$2:$A$8001,0)),7)</f>
        <v>2025-01</v>
      </c>
    </row>
    <row r="5755" customFormat="false" ht="15" hidden="false" customHeight="true" outlineLevel="0" collapsed="false">
      <c r="A5755" s="1" t="s">
        <v>16225</v>
      </c>
      <c r="B5755" s="1" t="s">
        <v>5220</v>
      </c>
      <c r="C5755" s="1" t="s">
        <v>2006</v>
      </c>
      <c r="D5755" s="1" t="n">
        <v>2</v>
      </c>
      <c r="E5755" s="16" t="n">
        <v>482.17</v>
      </c>
      <c r="F5755" s="17" t="n">
        <v>0.05</v>
      </c>
      <c r="G5755" s="16" t="n">
        <v>916.12</v>
      </c>
      <c r="I5755" s="1" t="str">
        <f aca="false">INDEX(Products!$C$2:$C$51,MATCH(C5755,Products!$A$2:$A$51,0))</f>
        <v>Books &amp; Stationery</v>
      </c>
      <c r="J5755" s="1" t="str">
        <f aca="false">INDEX(Orders!$E$2:$E$8001,MATCH(B5755,Orders!$A$2:$A$8001,0))</f>
        <v>Delivered</v>
      </c>
      <c r="K5755" s="1" t="str">
        <f aca="false">LEFT(INDEX(Orders!$C$2:$C$8001,MATCH(B5755,Orders!$A$2:$A$8001,0)),7)</f>
        <v>2024-12</v>
      </c>
    </row>
    <row r="5756" customFormat="false" ht="15" hidden="false" customHeight="true" outlineLevel="0" collapsed="false">
      <c r="A5756" s="1" t="s">
        <v>16226</v>
      </c>
      <c r="B5756" s="1" t="s">
        <v>5221</v>
      </c>
      <c r="C5756" s="1" t="s">
        <v>1995</v>
      </c>
      <c r="D5756" s="1" t="n">
        <v>1</v>
      </c>
      <c r="E5756" s="16" t="n">
        <v>2914.27</v>
      </c>
      <c r="F5756" s="17" t="n">
        <v>0.05</v>
      </c>
      <c r="G5756" s="16" t="n">
        <v>2768.56</v>
      </c>
      <c r="I5756" s="1" t="str">
        <f aca="false">INDEX(Products!$C$2:$C$51,MATCH(C5756,Products!$A$2:$A$51,0))</f>
        <v>Sports &amp; Fitness</v>
      </c>
      <c r="J5756" s="1" t="str">
        <f aca="false">INDEX(Orders!$E$2:$E$8001,MATCH(B5756,Orders!$A$2:$A$8001,0))</f>
        <v>Returned</v>
      </c>
      <c r="K5756" s="1" t="str">
        <f aca="false">LEFT(INDEX(Orders!$C$2:$C$8001,MATCH(B5756,Orders!$A$2:$A$8001,0)),7)</f>
        <v>2025-07</v>
      </c>
    </row>
    <row r="5757" customFormat="false" ht="15" hidden="false" customHeight="true" outlineLevel="0" collapsed="false">
      <c r="A5757" s="1" t="s">
        <v>16227</v>
      </c>
      <c r="B5757" s="1" t="s">
        <v>5221</v>
      </c>
      <c r="C5757" s="1" t="s">
        <v>1979</v>
      </c>
      <c r="D5757" s="1" t="n">
        <v>1</v>
      </c>
      <c r="E5757" s="16" t="n">
        <v>623</v>
      </c>
      <c r="F5757" s="17" t="n">
        <v>0.2</v>
      </c>
      <c r="G5757" s="16" t="n">
        <v>498.4</v>
      </c>
      <c r="I5757" s="1" t="str">
        <f aca="false">INDEX(Products!$C$2:$C$51,MATCH(C5757,Products!$A$2:$A$51,0))</f>
        <v>Beauty &amp; Personal Care</v>
      </c>
      <c r="J5757" s="1" t="str">
        <f aca="false">INDEX(Orders!$E$2:$E$8001,MATCH(B5757,Orders!$A$2:$A$8001,0))</f>
        <v>Returned</v>
      </c>
      <c r="K5757" s="1" t="str">
        <f aca="false">LEFT(INDEX(Orders!$C$2:$C$8001,MATCH(B5757,Orders!$A$2:$A$8001,0)),7)</f>
        <v>2025-07</v>
      </c>
    </row>
    <row r="5758" customFormat="false" ht="15" hidden="false" customHeight="true" outlineLevel="0" collapsed="false">
      <c r="A5758" s="1" t="s">
        <v>16228</v>
      </c>
      <c r="B5758" s="1" t="s">
        <v>5223</v>
      </c>
      <c r="C5758" s="1" t="s">
        <v>1930</v>
      </c>
      <c r="D5758" s="1" t="n">
        <v>1</v>
      </c>
      <c r="E5758" s="16" t="n">
        <v>2398.35</v>
      </c>
      <c r="F5758" s="17" t="n">
        <v>0.05</v>
      </c>
      <c r="G5758" s="16" t="n">
        <v>2278.43</v>
      </c>
      <c r="I5758" s="1" t="str">
        <f aca="false">INDEX(Products!$C$2:$C$51,MATCH(C5758,Products!$A$2:$A$51,0))</f>
        <v>Electronics</v>
      </c>
      <c r="J5758" s="1" t="str">
        <f aca="false">INDEX(Orders!$E$2:$E$8001,MATCH(B5758,Orders!$A$2:$A$8001,0))</f>
        <v>Delivered</v>
      </c>
      <c r="K5758" s="1" t="str">
        <f aca="false">LEFT(INDEX(Orders!$C$2:$C$8001,MATCH(B5758,Orders!$A$2:$A$8001,0)),7)</f>
        <v>2025-07</v>
      </c>
    </row>
    <row r="5759" customFormat="false" ht="15" hidden="false" customHeight="true" outlineLevel="0" collapsed="false">
      <c r="A5759" s="1" t="s">
        <v>16229</v>
      </c>
      <c r="B5759" s="1" t="s">
        <v>5224</v>
      </c>
      <c r="C5759" s="1" t="s">
        <v>1937</v>
      </c>
      <c r="D5759" s="1" t="n">
        <v>1</v>
      </c>
      <c r="E5759" s="16" t="n">
        <v>1364.75</v>
      </c>
      <c r="F5759" s="17" t="n">
        <v>0</v>
      </c>
      <c r="G5759" s="16" t="n">
        <v>1364.75</v>
      </c>
      <c r="I5759" s="1" t="str">
        <f aca="false">INDEX(Products!$C$2:$C$51,MATCH(C5759,Products!$A$2:$A$51,0))</f>
        <v>Fashion</v>
      </c>
      <c r="J5759" s="1" t="str">
        <f aca="false">INDEX(Orders!$E$2:$E$8001,MATCH(B5759,Orders!$A$2:$A$8001,0))</f>
        <v>Cancelled</v>
      </c>
      <c r="K5759" s="1" t="str">
        <f aca="false">LEFT(INDEX(Orders!$C$2:$C$8001,MATCH(B5759,Orders!$A$2:$A$8001,0)),7)</f>
        <v>2025-10</v>
      </c>
    </row>
    <row r="5760" customFormat="false" ht="15" hidden="false" customHeight="true" outlineLevel="0" collapsed="false">
      <c r="A5760" s="1" t="s">
        <v>16230</v>
      </c>
      <c r="B5760" s="1" t="s">
        <v>5224</v>
      </c>
      <c r="C5760" s="1" t="s">
        <v>1969</v>
      </c>
      <c r="D5760" s="1" t="n">
        <v>1</v>
      </c>
      <c r="E5760" s="16" t="n">
        <v>9171.98</v>
      </c>
      <c r="F5760" s="17" t="n">
        <v>0.15</v>
      </c>
      <c r="G5760" s="16" t="n">
        <v>7796.18</v>
      </c>
      <c r="I5760" s="1" t="str">
        <f aca="false">INDEX(Products!$C$2:$C$51,MATCH(C5760,Products!$A$2:$A$51,0))</f>
        <v>Home &amp; Kitchen</v>
      </c>
      <c r="J5760" s="1" t="str">
        <f aca="false">INDEX(Orders!$E$2:$E$8001,MATCH(B5760,Orders!$A$2:$A$8001,0))</f>
        <v>Cancelled</v>
      </c>
      <c r="K5760" s="1" t="str">
        <f aca="false">LEFT(INDEX(Orders!$C$2:$C$8001,MATCH(B5760,Orders!$A$2:$A$8001,0)),7)</f>
        <v>2025-10</v>
      </c>
    </row>
    <row r="5761" customFormat="false" ht="15" hidden="false" customHeight="true" outlineLevel="0" collapsed="false">
      <c r="A5761" s="1" t="s">
        <v>16231</v>
      </c>
      <c r="B5761" s="1" t="s">
        <v>5224</v>
      </c>
      <c r="C5761" s="1" t="s">
        <v>1930</v>
      </c>
      <c r="D5761" s="1" t="n">
        <v>1</v>
      </c>
      <c r="E5761" s="16" t="n">
        <v>2398.35</v>
      </c>
      <c r="F5761" s="17" t="n">
        <v>0</v>
      </c>
      <c r="G5761" s="16" t="n">
        <v>2398.35</v>
      </c>
      <c r="I5761" s="1" t="str">
        <f aca="false">INDEX(Products!$C$2:$C$51,MATCH(C5761,Products!$A$2:$A$51,0))</f>
        <v>Electronics</v>
      </c>
      <c r="J5761" s="1" t="str">
        <f aca="false">INDEX(Orders!$E$2:$E$8001,MATCH(B5761,Orders!$A$2:$A$8001,0))</f>
        <v>Cancelled</v>
      </c>
      <c r="K5761" s="1" t="str">
        <f aca="false">LEFT(INDEX(Orders!$C$2:$C$8001,MATCH(B5761,Orders!$A$2:$A$8001,0)),7)</f>
        <v>2025-10</v>
      </c>
    </row>
    <row r="5762" customFormat="false" ht="15" hidden="false" customHeight="true" outlineLevel="0" collapsed="false">
      <c r="A5762" s="1" t="s">
        <v>16232</v>
      </c>
      <c r="B5762" s="1" t="s">
        <v>5225</v>
      </c>
      <c r="C5762" s="1" t="s">
        <v>1937</v>
      </c>
      <c r="D5762" s="1" t="n">
        <v>3</v>
      </c>
      <c r="E5762" s="16" t="n">
        <v>1364.75</v>
      </c>
      <c r="F5762" s="17" t="n">
        <v>0</v>
      </c>
      <c r="G5762" s="16" t="n">
        <v>4094.25</v>
      </c>
      <c r="I5762" s="1" t="str">
        <f aca="false">INDEX(Products!$C$2:$C$51,MATCH(C5762,Products!$A$2:$A$51,0))</f>
        <v>Fashion</v>
      </c>
      <c r="J5762" s="1" t="str">
        <f aca="false">INDEX(Orders!$E$2:$E$8001,MATCH(B5762,Orders!$A$2:$A$8001,0))</f>
        <v>Refunded</v>
      </c>
      <c r="K5762" s="1" t="str">
        <f aca="false">LEFT(INDEX(Orders!$C$2:$C$8001,MATCH(B5762,Orders!$A$2:$A$8001,0)),7)</f>
        <v>2024-07</v>
      </c>
    </row>
    <row r="5763" customFormat="false" ht="15" hidden="false" customHeight="true" outlineLevel="0" collapsed="false">
      <c r="A5763" s="1" t="s">
        <v>16233</v>
      </c>
      <c r="B5763" s="1" t="s">
        <v>5225</v>
      </c>
      <c r="C5763" s="1" t="s">
        <v>1920</v>
      </c>
      <c r="D5763" s="1" t="n">
        <v>1</v>
      </c>
      <c r="E5763" s="16" t="n">
        <v>4273.58</v>
      </c>
      <c r="F5763" s="17" t="n">
        <v>0.1</v>
      </c>
      <c r="G5763" s="16" t="n">
        <v>3846.22</v>
      </c>
      <c r="I5763" s="1" t="str">
        <f aca="false">INDEX(Products!$C$2:$C$51,MATCH(C5763,Products!$A$2:$A$51,0))</f>
        <v>Electronics</v>
      </c>
      <c r="J5763" s="1" t="str">
        <f aca="false">INDEX(Orders!$E$2:$E$8001,MATCH(B5763,Orders!$A$2:$A$8001,0))</f>
        <v>Refunded</v>
      </c>
      <c r="K5763" s="1" t="str">
        <f aca="false">LEFT(INDEX(Orders!$C$2:$C$8001,MATCH(B5763,Orders!$A$2:$A$8001,0)),7)</f>
        <v>2024-07</v>
      </c>
    </row>
    <row r="5764" customFormat="false" ht="15" hidden="false" customHeight="true" outlineLevel="0" collapsed="false">
      <c r="A5764" s="1" t="s">
        <v>16234</v>
      </c>
      <c r="B5764" s="1" t="s">
        <v>5225</v>
      </c>
      <c r="C5764" s="1" t="s">
        <v>1990</v>
      </c>
      <c r="D5764" s="1" t="n">
        <v>1</v>
      </c>
      <c r="E5764" s="16" t="n">
        <v>5311.32</v>
      </c>
      <c r="F5764" s="17" t="n">
        <v>0</v>
      </c>
      <c r="G5764" s="16" t="n">
        <v>5311.32</v>
      </c>
      <c r="I5764" s="1" t="str">
        <f aca="false">INDEX(Products!$C$2:$C$51,MATCH(C5764,Products!$A$2:$A$51,0))</f>
        <v>Sports &amp; Fitness</v>
      </c>
      <c r="J5764" s="1" t="str">
        <f aca="false">INDEX(Orders!$E$2:$E$8001,MATCH(B5764,Orders!$A$2:$A$8001,0))</f>
        <v>Refunded</v>
      </c>
      <c r="K5764" s="1" t="str">
        <f aca="false">LEFT(INDEX(Orders!$C$2:$C$8001,MATCH(B5764,Orders!$A$2:$A$8001,0)),7)</f>
        <v>2024-07</v>
      </c>
    </row>
    <row r="5765" customFormat="false" ht="15" hidden="false" customHeight="true" outlineLevel="0" collapsed="false">
      <c r="A5765" s="1" t="s">
        <v>16235</v>
      </c>
      <c r="B5765" s="1" t="s">
        <v>5225</v>
      </c>
      <c r="C5765" s="1" t="s">
        <v>1930</v>
      </c>
      <c r="D5765" s="1" t="n">
        <v>1</v>
      </c>
      <c r="E5765" s="16" t="n">
        <v>2398.35</v>
      </c>
      <c r="F5765" s="17" t="n">
        <v>0.15</v>
      </c>
      <c r="G5765" s="16" t="n">
        <v>2038.6</v>
      </c>
      <c r="I5765" s="1" t="str">
        <f aca="false">INDEX(Products!$C$2:$C$51,MATCH(C5765,Products!$A$2:$A$51,0))</f>
        <v>Electronics</v>
      </c>
      <c r="J5765" s="1" t="str">
        <f aca="false">INDEX(Orders!$E$2:$E$8001,MATCH(B5765,Orders!$A$2:$A$8001,0))</f>
        <v>Refunded</v>
      </c>
      <c r="K5765" s="1" t="str">
        <f aca="false">LEFT(INDEX(Orders!$C$2:$C$8001,MATCH(B5765,Orders!$A$2:$A$8001,0)),7)</f>
        <v>2024-07</v>
      </c>
    </row>
    <row r="5766" customFormat="false" ht="15" hidden="false" customHeight="true" outlineLevel="0" collapsed="false">
      <c r="A5766" s="1" t="s">
        <v>16236</v>
      </c>
      <c r="B5766" s="1" t="s">
        <v>5226</v>
      </c>
      <c r="C5766" s="1" t="s">
        <v>1990</v>
      </c>
      <c r="D5766" s="1" t="n">
        <v>1</v>
      </c>
      <c r="E5766" s="16" t="n">
        <v>5311.32</v>
      </c>
      <c r="F5766" s="17" t="n">
        <v>0.15</v>
      </c>
      <c r="G5766" s="16" t="n">
        <v>4514.62</v>
      </c>
      <c r="I5766" s="1" t="str">
        <f aca="false">INDEX(Products!$C$2:$C$51,MATCH(C5766,Products!$A$2:$A$51,0))</f>
        <v>Sports &amp; Fitness</v>
      </c>
      <c r="J5766" s="1" t="str">
        <f aca="false">INDEX(Orders!$E$2:$E$8001,MATCH(B5766,Orders!$A$2:$A$8001,0))</f>
        <v>Delivered</v>
      </c>
      <c r="K5766" s="1" t="str">
        <f aca="false">LEFT(INDEX(Orders!$C$2:$C$8001,MATCH(B5766,Orders!$A$2:$A$8001,0)),7)</f>
        <v>2025-03</v>
      </c>
    </row>
    <row r="5767" customFormat="false" ht="15" hidden="false" customHeight="true" outlineLevel="0" collapsed="false">
      <c r="A5767" s="1" t="s">
        <v>16237</v>
      </c>
      <c r="B5767" s="1" t="s">
        <v>5226</v>
      </c>
      <c r="C5767" s="1" t="s">
        <v>1937</v>
      </c>
      <c r="D5767" s="1" t="n">
        <v>1</v>
      </c>
      <c r="E5767" s="16" t="n">
        <v>1364.75</v>
      </c>
      <c r="F5767" s="17" t="n">
        <v>0.05</v>
      </c>
      <c r="G5767" s="16" t="n">
        <v>1296.51</v>
      </c>
      <c r="I5767" s="1" t="str">
        <f aca="false">INDEX(Products!$C$2:$C$51,MATCH(C5767,Products!$A$2:$A$51,0))</f>
        <v>Fashion</v>
      </c>
      <c r="J5767" s="1" t="str">
        <f aca="false">INDEX(Orders!$E$2:$E$8001,MATCH(B5767,Orders!$A$2:$A$8001,0))</f>
        <v>Delivered</v>
      </c>
      <c r="K5767" s="1" t="str">
        <f aca="false">LEFT(INDEX(Orders!$C$2:$C$8001,MATCH(B5767,Orders!$A$2:$A$8001,0)),7)</f>
        <v>2025-03</v>
      </c>
    </row>
    <row r="5768" customFormat="false" ht="15" hidden="false" customHeight="true" outlineLevel="0" collapsed="false">
      <c r="A5768" s="1" t="s">
        <v>16238</v>
      </c>
      <c r="B5768" s="1" t="s">
        <v>5226</v>
      </c>
      <c r="C5768" s="1" t="s">
        <v>1979</v>
      </c>
      <c r="D5768" s="1" t="n">
        <v>1</v>
      </c>
      <c r="E5768" s="16" t="n">
        <v>623</v>
      </c>
      <c r="F5768" s="17" t="n">
        <v>0</v>
      </c>
      <c r="G5768" s="16" t="n">
        <v>623</v>
      </c>
      <c r="I5768" s="1" t="str">
        <f aca="false">INDEX(Products!$C$2:$C$51,MATCH(C5768,Products!$A$2:$A$51,0))</f>
        <v>Beauty &amp; Personal Care</v>
      </c>
      <c r="J5768" s="1" t="str">
        <f aca="false">INDEX(Orders!$E$2:$E$8001,MATCH(B5768,Orders!$A$2:$A$8001,0))</f>
        <v>Delivered</v>
      </c>
      <c r="K5768" s="1" t="str">
        <f aca="false">LEFT(INDEX(Orders!$C$2:$C$8001,MATCH(B5768,Orders!$A$2:$A$8001,0)),7)</f>
        <v>2025-03</v>
      </c>
    </row>
    <row r="5769" customFormat="false" ht="15" hidden="false" customHeight="true" outlineLevel="0" collapsed="false">
      <c r="A5769" s="1" t="s">
        <v>16239</v>
      </c>
      <c r="B5769" s="1" t="s">
        <v>5226</v>
      </c>
      <c r="C5769" s="1" t="s">
        <v>1930</v>
      </c>
      <c r="D5769" s="1" t="n">
        <v>1</v>
      </c>
      <c r="E5769" s="16" t="n">
        <v>2398.35</v>
      </c>
      <c r="F5769" s="17" t="n">
        <v>0</v>
      </c>
      <c r="G5769" s="16" t="n">
        <v>2398.35</v>
      </c>
      <c r="I5769" s="1" t="str">
        <f aca="false">INDEX(Products!$C$2:$C$51,MATCH(C5769,Products!$A$2:$A$51,0))</f>
        <v>Electronics</v>
      </c>
      <c r="J5769" s="1" t="str">
        <f aca="false">INDEX(Orders!$E$2:$E$8001,MATCH(B5769,Orders!$A$2:$A$8001,0))</f>
        <v>Delivered</v>
      </c>
      <c r="K5769" s="1" t="str">
        <f aca="false">LEFT(INDEX(Orders!$C$2:$C$8001,MATCH(B5769,Orders!$A$2:$A$8001,0)),7)</f>
        <v>2025-03</v>
      </c>
    </row>
    <row r="5770" customFormat="false" ht="15" hidden="false" customHeight="true" outlineLevel="0" collapsed="false">
      <c r="A5770" s="1" t="s">
        <v>16240</v>
      </c>
      <c r="B5770" s="1" t="s">
        <v>5227</v>
      </c>
      <c r="C5770" s="1" t="s">
        <v>1990</v>
      </c>
      <c r="D5770" s="1" t="n">
        <v>1</v>
      </c>
      <c r="E5770" s="16" t="n">
        <v>5311.32</v>
      </c>
      <c r="F5770" s="17" t="n">
        <v>0</v>
      </c>
      <c r="G5770" s="16" t="n">
        <v>5311.32</v>
      </c>
      <c r="I5770" s="1" t="str">
        <f aca="false">INDEX(Products!$C$2:$C$51,MATCH(C5770,Products!$A$2:$A$51,0))</f>
        <v>Sports &amp; Fitness</v>
      </c>
      <c r="J5770" s="1" t="str">
        <f aca="false">INDEX(Orders!$E$2:$E$8001,MATCH(B5770,Orders!$A$2:$A$8001,0))</f>
        <v>Delivered</v>
      </c>
      <c r="K5770" s="1" t="str">
        <f aca="false">LEFT(INDEX(Orders!$C$2:$C$8001,MATCH(B5770,Orders!$A$2:$A$8001,0)),7)</f>
        <v>2024-06</v>
      </c>
    </row>
    <row r="5771" customFormat="false" ht="15" hidden="false" customHeight="true" outlineLevel="0" collapsed="false">
      <c r="A5771" s="1" t="s">
        <v>16241</v>
      </c>
      <c r="B5771" s="1" t="s">
        <v>5228</v>
      </c>
      <c r="C5771" s="1" t="s">
        <v>2007</v>
      </c>
      <c r="D5771" s="1" t="n">
        <v>2</v>
      </c>
      <c r="E5771" s="16" t="n">
        <v>750.27</v>
      </c>
      <c r="F5771" s="17" t="n">
        <v>0.05</v>
      </c>
      <c r="G5771" s="16" t="n">
        <v>1425.51</v>
      </c>
      <c r="I5771" s="1" t="str">
        <f aca="false">INDEX(Products!$C$2:$C$51,MATCH(C5771,Products!$A$2:$A$51,0))</f>
        <v>Books &amp; Stationery</v>
      </c>
      <c r="J5771" s="1" t="str">
        <f aca="false">INDEX(Orders!$E$2:$E$8001,MATCH(B5771,Orders!$A$2:$A$8001,0))</f>
        <v>Delivered</v>
      </c>
      <c r="K5771" s="1" t="str">
        <f aca="false">LEFT(INDEX(Orders!$C$2:$C$8001,MATCH(B5771,Orders!$A$2:$A$8001,0)),7)</f>
        <v>2025-09</v>
      </c>
    </row>
    <row r="5772" customFormat="false" ht="15" hidden="false" customHeight="true" outlineLevel="0" collapsed="false">
      <c r="A5772" s="1" t="s">
        <v>16242</v>
      </c>
      <c r="B5772" s="1" t="s">
        <v>5228</v>
      </c>
      <c r="C5772" s="1" t="s">
        <v>2006</v>
      </c>
      <c r="D5772" s="1" t="n">
        <v>2</v>
      </c>
      <c r="E5772" s="16" t="n">
        <v>482.17</v>
      </c>
      <c r="F5772" s="17" t="n">
        <v>0</v>
      </c>
      <c r="G5772" s="16" t="n">
        <v>964.34</v>
      </c>
      <c r="I5772" s="1" t="str">
        <f aca="false">INDEX(Products!$C$2:$C$51,MATCH(C5772,Products!$A$2:$A$51,0))</f>
        <v>Books &amp; Stationery</v>
      </c>
      <c r="J5772" s="1" t="str">
        <f aca="false">INDEX(Orders!$E$2:$E$8001,MATCH(B5772,Orders!$A$2:$A$8001,0))</f>
        <v>Delivered</v>
      </c>
      <c r="K5772" s="1" t="str">
        <f aca="false">LEFT(INDEX(Orders!$C$2:$C$8001,MATCH(B5772,Orders!$A$2:$A$8001,0)),7)</f>
        <v>2025-09</v>
      </c>
    </row>
    <row r="5773" customFormat="false" ht="15" hidden="false" customHeight="true" outlineLevel="0" collapsed="false">
      <c r="A5773" s="1" t="s">
        <v>16243</v>
      </c>
      <c r="B5773" s="1" t="s">
        <v>5228</v>
      </c>
      <c r="C5773" s="1" t="s">
        <v>1997</v>
      </c>
      <c r="D5773" s="1" t="n">
        <v>1</v>
      </c>
      <c r="E5773" s="16" t="n">
        <v>311.15</v>
      </c>
      <c r="F5773" s="17" t="n">
        <v>0</v>
      </c>
      <c r="G5773" s="16" t="n">
        <v>311.15</v>
      </c>
      <c r="I5773" s="1" t="str">
        <f aca="false">INDEX(Products!$C$2:$C$51,MATCH(C5773,Products!$A$2:$A$51,0))</f>
        <v>Sports &amp; Fitness</v>
      </c>
      <c r="J5773" s="1" t="str">
        <f aca="false">INDEX(Orders!$E$2:$E$8001,MATCH(B5773,Orders!$A$2:$A$8001,0))</f>
        <v>Delivered</v>
      </c>
      <c r="K5773" s="1" t="str">
        <f aca="false">LEFT(INDEX(Orders!$C$2:$C$8001,MATCH(B5773,Orders!$A$2:$A$8001,0)),7)</f>
        <v>2025-09</v>
      </c>
    </row>
    <row r="5774" customFormat="false" ht="15" hidden="false" customHeight="true" outlineLevel="0" collapsed="false">
      <c r="A5774" s="1" t="s">
        <v>16244</v>
      </c>
      <c r="B5774" s="1" t="s">
        <v>5229</v>
      </c>
      <c r="C5774" s="1" t="s">
        <v>2006</v>
      </c>
      <c r="D5774" s="1" t="n">
        <v>1</v>
      </c>
      <c r="E5774" s="16" t="n">
        <v>482.17</v>
      </c>
      <c r="F5774" s="17" t="n">
        <v>0.05</v>
      </c>
      <c r="G5774" s="16" t="n">
        <v>458.06</v>
      </c>
      <c r="I5774" s="1" t="str">
        <f aca="false">INDEX(Products!$C$2:$C$51,MATCH(C5774,Products!$A$2:$A$51,0))</f>
        <v>Books &amp; Stationery</v>
      </c>
      <c r="J5774" s="1" t="str">
        <f aca="false">INDEX(Orders!$E$2:$E$8001,MATCH(B5774,Orders!$A$2:$A$8001,0))</f>
        <v>Delivered</v>
      </c>
      <c r="K5774" s="1" t="str">
        <f aca="false">LEFT(INDEX(Orders!$C$2:$C$8001,MATCH(B5774,Orders!$A$2:$A$8001,0)),7)</f>
        <v>2025-08</v>
      </c>
    </row>
    <row r="5775" customFormat="false" ht="15" hidden="false" customHeight="true" outlineLevel="0" collapsed="false">
      <c r="A5775" s="1" t="s">
        <v>16245</v>
      </c>
      <c r="B5775" s="1" t="s">
        <v>5229</v>
      </c>
      <c r="C5775" s="1" t="s">
        <v>1947</v>
      </c>
      <c r="D5775" s="1" t="n">
        <v>2</v>
      </c>
      <c r="E5775" s="16" t="n">
        <v>4778.51</v>
      </c>
      <c r="F5775" s="17" t="n">
        <v>0.05</v>
      </c>
      <c r="G5775" s="16" t="n">
        <v>9079.17</v>
      </c>
      <c r="I5775" s="1" t="str">
        <f aca="false">INDEX(Products!$C$2:$C$51,MATCH(C5775,Products!$A$2:$A$51,0))</f>
        <v>Fashion</v>
      </c>
      <c r="J5775" s="1" t="str">
        <f aca="false">INDEX(Orders!$E$2:$E$8001,MATCH(B5775,Orders!$A$2:$A$8001,0))</f>
        <v>Delivered</v>
      </c>
      <c r="K5775" s="1" t="str">
        <f aca="false">LEFT(INDEX(Orders!$C$2:$C$8001,MATCH(B5775,Orders!$A$2:$A$8001,0)),7)</f>
        <v>2025-08</v>
      </c>
    </row>
    <row r="5776" customFormat="false" ht="15" hidden="false" customHeight="true" outlineLevel="0" collapsed="false">
      <c r="A5776" s="1" t="s">
        <v>16246</v>
      </c>
      <c r="B5776" s="1" t="s">
        <v>5230</v>
      </c>
      <c r="C5776" s="1" t="s">
        <v>2006</v>
      </c>
      <c r="D5776" s="1" t="n">
        <v>1</v>
      </c>
      <c r="E5776" s="16" t="n">
        <v>482.17</v>
      </c>
      <c r="F5776" s="17" t="n">
        <v>0</v>
      </c>
      <c r="G5776" s="16" t="n">
        <v>482.17</v>
      </c>
      <c r="I5776" s="1" t="str">
        <f aca="false">INDEX(Products!$C$2:$C$51,MATCH(C5776,Products!$A$2:$A$51,0))</f>
        <v>Books &amp; Stationery</v>
      </c>
      <c r="J5776" s="1" t="str">
        <f aca="false">INDEX(Orders!$E$2:$E$8001,MATCH(B5776,Orders!$A$2:$A$8001,0))</f>
        <v>Delivered</v>
      </c>
      <c r="K5776" s="1" t="str">
        <f aca="false">LEFT(INDEX(Orders!$C$2:$C$8001,MATCH(B5776,Orders!$A$2:$A$8001,0)),7)</f>
        <v>2025-11</v>
      </c>
    </row>
    <row r="5777" customFormat="false" ht="15" hidden="false" customHeight="true" outlineLevel="0" collapsed="false">
      <c r="A5777" s="1" t="s">
        <v>16247</v>
      </c>
      <c r="B5777" s="1" t="s">
        <v>5230</v>
      </c>
      <c r="C5777" s="1" t="s">
        <v>1947</v>
      </c>
      <c r="D5777" s="1" t="n">
        <v>1</v>
      </c>
      <c r="E5777" s="16" t="n">
        <v>4778.51</v>
      </c>
      <c r="F5777" s="17" t="n">
        <v>0.2</v>
      </c>
      <c r="G5777" s="16" t="n">
        <v>3822.81</v>
      </c>
      <c r="I5777" s="1" t="str">
        <f aca="false">INDEX(Products!$C$2:$C$51,MATCH(C5777,Products!$A$2:$A$51,0))</f>
        <v>Fashion</v>
      </c>
      <c r="J5777" s="1" t="str">
        <f aca="false">INDEX(Orders!$E$2:$E$8001,MATCH(B5777,Orders!$A$2:$A$8001,0))</f>
        <v>Delivered</v>
      </c>
      <c r="K5777" s="1" t="str">
        <f aca="false">LEFT(INDEX(Orders!$C$2:$C$8001,MATCH(B5777,Orders!$A$2:$A$8001,0)),7)</f>
        <v>2025-11</v>
      </c>
    </row>
    <row r="5778" customFormat="false" ht="15" hidden="false" customHeight="true" outlineLevel="0" collapsed="false">
      <c r="A5778" s="1" t="s">
        <v>16248</v>
      </c>
      <c r="B5778" s="1" t="s">
        <v>5230</v>
      </c>
      <c r="C5778" s="1" t="s">
        <v>1953</v>
      </c>
      <c r="D5778" s="1" t="n">
        <v>1</v>
      </c>
      <c r="E5778" s="16" t="n">
        <v>4914.12</v>
      </c>
      <c r="F5778" s="17" t="n">
        <v>0.2</v>
      </c>
      <c r="G5778" s="16" t="n">
        <v>3931.3</v>
      </c>
      <c r="I5778" s="1" t="str">
        <f aca="false">INDEX(Products!$C$2:$C$51,MATCH(C5778,Products!$A$2:$A$51,0))</f>
        <v>Fashion</v>
      </c>
      <c r="J5778" s="1" t="str">
        <f aca="false">INDEX(Orders!$E$2:$E$8001,MATCH(B5778,Orders!$A$2:$A$8001,0))</f>
        <v>Delivered</v>
      </c>
      <c r="K5778" s="1" t="str">
        <f aca="false">LEFT(INDEX(Orders!$C$2:$C$8001,MATCH(B5778,Orders!$A$2:$A$8001,0)),7)</f>
        <v>2025-11</v>
      </c>
    </row>
    <row r="5779" customFormat="false" ht="15" hidden="false" customHeight="true" outlineLevel="0" collapsed="false">
      <c r="A5779" s="1" t="s">
        <v>16249</v>
      </c>
      <c r="B5779" s="1" t="s">
        <v>5230</v>
      </c>
      <c r="C5779" s="1" t="s">
        <v>1928</v>
      </c>
      <c r="D5779" s="1" t="n">
        <v>1</v>
      </c>
      <c r="E5779" s="16" t="n">
        <v>657.82</v>
      </c>
      <c r="F5779" s="17" t="n">
        <v>0</v>
      </c>
      <c r="G5779" s="16" t="n">
        <v>657.82</v>
      </c>
      <c r="I5779" s="1" t="str">
        <f aca="false">INDEX(Products!$C$2:$C$51,MATCH(C5779,Products!$A$2:$A$51,0))</f>
        <v>Electronics</v>
      </c>
      <c r="J5779" s="1" t="str">
        <f aca="false">INDEX(Orders!$E$2:$E$8001,MATCH(B5779,Orders!$A$2:$A$8001,0))</f>
        <v>Delivered</v>
      </c>
      <c r="K5779" s="1" t="str">
        <f aca="false">LEFT(INDEX(Orders!$C$2:$C$8001,MATCH(B5779,Orders!$A$2:$A$8001,0)),7)</f>
        <v>2025-11</v>
      </c>
    </row>
    <row r="5780" customFormat="false" ht="15" hidden="false" customHeight="true" outlineLevel="0" collapsed="false">
      <c r="A5780" s="1" t="s">
        <v>16250</v>
      </c>
      <c r="B5780" s="1" t="s">
        <v>5231</v>
      </c>
      <c r="C5780" s="1" t="s">
        <v>1937</v>
      </c>
      <c r="D5780" s="1" t="n">
        <v>2</v>
      </c>
      <c r="E5780" s="16" t="n">
        <v>1364.75</v>
      </c>
      <c r="F5780" s="17" t="n">
        <v>0.1</v>
      </c>
      <c r="G5780" s="16" t="n">
        <v>2456.55</v>
      </c>
      <c r="I5780" s="1" t="str">
        <f aca="false">INDEX(Products!$C$2:$C$51,MATCH(C5780,Products!$A$2:$A$51,0))</f>
        <v>Fashion</v>
      </c>
      <c r="J5780" s="1" t="str">
        <f aca="false">INDEX(Orders!$E$2:$E$8001,MATCH(B5780,Orders!$A$2:$A$8001,0))</f>
        <v>Delivered</v>
      </c>
      <c r="K5780" s="1" t="str">
        <f aca="false">LEFT(INDEX(Orders!$C$2:$C$8001,MATCH(B5780,Orders!$A$2:$A$8001,0)),7)</f>
        <v>2025-10</v>
      </c>
    </row>
    <row r="5781" customFormat="false" ht="15" hidden="false" customHeight="true" outlineLevel="0" collapsed="false">
      <c r="A5781" s="1" t="s">
        <v>16251</v>
      </c>
      <c r="B5781" s="1" t="s">
        <v>5231</v>
      </c>
      <c r="C5781" s="1" t="s">
        <v>2006</v>
      </c>
      <c r="D5781" s="1" t="n">
        <v>1</v>
      </c>
      <c r="E5781" s="16" t="n">
        <v>482.17</v>
      </c>
      <c r="F5781" s="17" t="n">
        <v>0</v>
      </c>
      <c r="G5781" s="16" t="n">
        <v>482.17</v>
      </c>
      <c r="I5781" s="1" t="str">
        <f aca="false">INDEX(Products!$C$2:$C$51,MATCH(C5781,Products!$A$2:$A$51,0))</f>
        <v>Books &amp; Stationery</v>
      </c>
      <c r="J5781" s="1" t="str">
        <f aca="false">INDEX(Orders!$E$2:$E$8001,MATCH(B5781,Orders!$A$2:$A$8001,0))</f>
        <v>Delivered</v>
      </c>
      <c r="K5781" s="1" t="str">
        <f aca="false">LEFT(INDEX(Orders!$C$2:$C$8001,MATCH(B5781,Orders!$A$2:$A$8001,0)),7)</f>
        <v>2025-10</v>
      </c>
    </row>
    <row r="5782" customFormat="false" ht="15" hidden="false" customHeight="true" outlineLevel="0" collapsed="false">
      <c r="A5782" s="1" t="s">
        <v>16252</v>
      </c>
      <c r="B5782" s="1" t="s">
        <v>5232</v>
      </c>
      <c r="C5782" s="1" t="s">
        <v>1997</v>
      </c>
      <c r="D5782" s="1" t="n">
        <v>1</v>
      </c>
      <c r="E5782" s="16" t="n">
        <v>311.15</v>
      </c>
      <c r="F5782" s="17" t="n">
        <v>0.1</v>
      </c>
      <c r="G5782" s="16" t="n">
        <v>280.03</v>
      </c>
      <c r="I5782" s="1" t="str">
        <f aca="false">INDEX(Products!$C$2:$C$51,MATCH(C5782,Products!$A$2:$A$51,0))</f>
        <v>Sports &amp; Fitness</v>
      </c>
      <c r="J5782" s="1" t="str">
        <f aca="false">INDEX(Orders!$E$2:$E$8001,MATCH(B5782,Orders!$A$2:$A$8001,0))</f>
        <v>Cancelled</v>
      </c>
      <c r="K5782" s="1" t="str">
        <f aca="false">LEFT(INDEX(Orders!$C$2:$C$8001,MATCH(B5782,Orders!$A$2:$A$8001,0)),7)</f>
        <v>2025-11</v>
      </c>
    </row>
    <row r="5783" customFormat="false" ht="15" hidden="false" customHeight="true" outlineLevel="0" collapsed="false">
      <c r="A5783" s="1" t="s">
        <v>16253</v>
      </c>
      <c r="B5783" s="1" t="s">
        <v>5232</v>
      </c>
      <c r="C5783" s="1" t="s">
        <v>1930</v>
      </c>
      <c r="D5783" s="1" t="n">
        <v>1</v>
      </c>
      <c r="E5783" s="16" t="n">
        <v>2398.35</v>
      </c>
      <c r="F5783" s="17" t="n">
        <v>0.2</v>
      </c>
      <c r="G5783" s="16" t="n">
        <v>1918.68</v>
      </c>
      <c r="I5783" s="1" t="str">
        <f aca="false">INDEX(Products!$C$2:$C$51,MATCH(C5783,Products!$A$2:$A$51,0))</f>
        <v>Electronics</v>
      </c>
      <c r="J5783" s="1" t="str">
        <f aca="false">INDEX(Orders!$E$2:$E$8001,MATCH(B5783,Orders!$A$2:$A$8001,0))</f>
        <v>Cancelled</v>
      </c>
      <c r="K5783" s="1" t="str">
        <f aca="false">LEFT(INDEX(Orders!$C$2:$C$8001,MATCH(B5783,Orders!$A$2:$A$8001,0)),7)</f>
        <v>2025-11</v>
      </c>
    </row>
    <row r="5784" customFormat="false" ht="15" hidden="false" customHeight="true" outlineLevel="0" collapsed="false">
      <c r="A5784" s="1" t="s">
        <v>16254</v>
      </c>
      <c r="B5784" s="1" t="s">
        <v>5232</v>
      </c>
      <c r="C5784" s="1" t="s">
        <v>1940</v>
      </c>
      <c r="D5784" s="1" t="n">
        <v>1</v>
      </c>
      <c r="E5784" s="16" t="n">
        <v>2374.52</v>
      </c>
      <c r="F5784" s="17" t="n">
        <v>0</v>
      </c>
      <c r="G5784" s="16" t="n">
        <v>2374.52</v>
      </c>
      <c r="I5784" s="1" t="str">
        <f aca="false">INDEX(Products!$C$2:$C$51,MATCH(C5784,Products!$A$2:$A$51,0))</f>
        <v>Fashion</v>
      </c>
      <c r="J5784" s="1" t="str">
        <f aca="false">INDEX(Orders!$E$2:$E$8001,MATCH(B5784,Orders!$A$2:$A$8001,0))</f>
        <v>Cancelled</v>
      </c>
      <c r="K5784" s="1" t="str">
        <f aca="false">LEFT(INDEX(Orders!$C$2:$C$8001,MATCH(B5784,Orders!$A$2:$A$8001,0)),7)</f>
        <v>2025-11</v>
      </c>
    </row>
    <row r="5785" customFormat="false" ht="15" hidden="false" customHeight="true" outlineLevel="0" collapsed="false">
      <c r="A5785" s="1" t="s">
        <v>16255</v>
      </c>
      <c r="B5785" s="1" t="s">
        <v>5233</v>
      </c>
      <c r="C5785" s="1" t="s">
        <v>1988</v>
      </c>
      <c r="D5785" s="1" t="n">
        <v>1</v>
      </c>
      <c r="E5785" s="16" t="n">
        <v>681.07</v>
      </c>
      <c r="F5785" s="17" t="n">
        <v>0</v>
      </c>
      <c r="G5785" s="16" t="n">
        <v>681.07</v>
      </c>
      <c r="I5785" s="1" t="str">
        <f aca="false">INDEX(Products!$C$2:$C$51,MATCH(C5785,Products!$A$2:$A$51,0))</f>
        <v>Sports &amp; Fitness</v>
      </c>
      <c r="J5785" s="1" t="str">
        <f aca="false">INDEX(Orders!$E$2:$E$8001,MATCH(B5785,Orders!$A$2:$A$8001,0))</f>
        <v>Returned</v>
      </c>
      <c r="K5785" s="1" t="str">
        <f aca="false">LEFT(INDEX(Orders!$C$2:$C$8001,MATCH(B5785,Orders!$A$2:$A$8001,0)),7)</f>
        <v>2025-11</v>
      </c>
    </row>
    <row r="5786" customFormat="false" ht="15" hidden="false" customHeight="true" outlineLevel="0" collapsed="false">
      <c r="A5786" s="1" t="s">
        <v>16256</v>
      </c>
      <c r="B5786" s="1" t="s">
        <v>5233</v>
      </c>
      <c r="C5786" s="1" t="s">
        <v>1940</v>
      </c>
      <c r="D5786" s="1" t="n">
        <v>3</v>
      </c>
      <c r="E5786" s="16" t="n">
        <v>2374.52</v>
      </c>
      <c r="F5786" s="17" t="n">
        <v>0.1</v>
      </c>
      <c r="G5786" s="16" t="n">
        <v>6411.2</v>
      </c>
      <c r="I5786" s="1" t="str">
        <f aca="false">INDEX(Products!$C$2:$C$51,MATCH(C5786,Products!$A$2:$A$51,0))</f>
        <v>Fashion</v>
      </c>
      <c r="J5786" s="1" t="str">
        <f aca="false">INDEX(Orders!$E$2:$E$8001,MATCH(B5786,Orders!$A$2:$A$8001,0))</f>
        <v>Returned</v>
      </c>
      <c r="K5786" s="1" t="str">
        <f aca="false">LEFT(INDEX(Orders!$C$2:$C$8001,MATCH(B5786,Orders!$A$2:$A$8001,0)),7)</f>
        <v>2025-11</v>
      </c>
    </row>
    <row r="5787" customFormat="false" ht="15" hidden="false" customHeight="true" outlineLevel="0" collapsed="false">
      <c r="A5787" s="1" t="s">
        <v>16257</v>
      </c>
      <c r="B5787" s="1" t="s">
        <v>5233</v>
      </c>
      <c r="C5787" s="1" t="s">
        <v>1975</v>
      </c>
      <c r="D5787" s="1" t="n">
        <v>2</v>
      </c>
      <c r="E5787" s="16" t="n">
        <v>862.99</v>
      </c>
      <c r="F5787" s="17" t="n">
        <v>0</v>
      </c>
      <c r="G5787" s="16" t="n">
        <v>1725.98</v>
      </c>
      <c r="I5787" s="1" t="str">
        <f aca="false">INDEX(Products!$C$2:$C$51,MATCH(C5787,Products!$A$2:$A$51,0))</f>
        <v>Beauty &amp; Personal Care</v>
      </c>
      <c r="J5787" s="1" t="str">
        <f aca="false">INDEX(Orders!$E$2:$E$8001,MATCH(B5787,Orders!$A$2:$A$8001,0))</f>
        <v>Returned</v>
      </c>
      <c r="K5787" s="1" t="str">
        <f aca="false">LEFT(INDEX(Orders!$C$2:$C$8001,MATCH(B5787,Orders!$A$2:$A$8001,0)),7)</f>
        <v>2025-11</v>
      </c>
    </row>
    <row r="5788" customFormat="false" ht="15" hidden="false" customHeight="true" outlineLevel="0" collapsed="false">
      <c r="A5788" s="1" t="s">
        <v>16258</v>
      </c>
      <c r="B5788" s="1" t="s">
        <v>5233</v>
      </c>
      <c r="C5788" s="1" t="s">
        <v>2007</v>
      </c>
      <c r="D5788" s="1" t="n">
        <v>1</v>
      </c>
      <c r="E5788" s="16" t="n">
        <v>750.27</v>
      </c>
      <c r="F5788" s="17" t="n">
        <v>0.05</v>
      </c>
      <c r="G5788" s="16" t="n">
        <v>712.76</v>
      </c>
      <c r="I5788" s="1" t="str">
        <f aca="false">INDEX(Products!$C$2:$C$51,MATCH(C5788,Products!$A$2:$A$51,0))</f>
        <v>Books &amp; Stationery</v>
      </c>
      <c r="J5788" s="1" t="str">
        <f aca="false">INDEX(Orders!$E$2:$E$8001,MATCH(B5788,Orders!$A$2:$A$8001,0))</f>
        <v>Returned</v>
      </c>
      <c r="K5788" s="1" t="str">
        <f aca="false">LEFT(INDEX(Orders!$C$2:$C$8001,MATCH(B5788,Orders!$A$2:$A$8001,0)),7)</f>
        <v>2025-11</v>
      </c>
    </row>
    <row r="5789" customFormat="false" ht="15" hidden="false" customHeight="true" outlineLevel="0" collapsed="false">
      <c r="A5789" s="1" t="s">
        <v>16259</v>
      </c>
      <c r="B5789" s="1" t="s">
        <v>5233</v>
      </c>
      <c r="C5789" s="1" t="s">
        <v>2006</v>
      </c>
      <c r="D5789" s="1" t="n">
        <v>1</v>
      </c>
      <c r="E5789" s="16" t="n">
        <v>482.17</v>
      </c>
      <c r="F5789" s="17" t="n">
        <v>0.1</v>
      </c>
      <c r="G5789" s="16" t="n">
        <v>433.95</v>
      </c>
      <c r="I5789" s="1" t="str">
        <f aca="false">INDEX(Products!$C$2:$C$51,MATCH(C5789,Products!$A$2:$A$51,0))</f>
        <v>Books &amp; Stationery</v>
      </c>
      <c r="J5789" s="1" t="str">
        <f aca="false">INDEX(Orders!$E$2:$E$8001,MATCH(B5789,Orders!$A$2:$A$8001,0))</f>
        <v>Returned</v>
      </c>
      <c r="K5789" s="1" t="str">
        <f aca="false">LEFT(INDEX(Orders!$C$2:$C$8001,MATCH(B5789,Orders!$A$2:$A$8001,0)),7)</f>
        <v>2025-11</v>
      </c>
    </row>
    <row r="5790" customFormat="false" ht="15" hidden="false" customHeight="true" outlineLevel="0" collapsed="false">
      <c r="A5790" s="1" t="s">
        <v>16260</v>
      </c>
      <c r="B5790" s="1" t="s">
        <v>5234</v>
      </c>
      <c r="C5790" s="1" t="s">
        <v>1930</v>
      </c>
      <c r="D5790" s="1" t="n">
        <v>3</v>
      </c>
      <c r="E5790" s="16" t="n">
        <v>2398.35</v>
      </c>
      <c r="F5790" s="17" t="n">
        <v>0</v>
      </c>
      <c r="G5790" s="16" t="n">
        <v>7195.05</v>
      </c>
      <c r="I5790" s="1" t="str">
        <f aca="false">INDEX(Products!$C$2:$C$51,MATCH(C5790,Products!$A$2:$A$51,0))</f>
        <v>Electronics</v>
      </c>
      <c r="J5790" s="1" t="str">
        <f aca="false">INDEX(Orders!$E$2:$E$8001,MATCH(B5790,Orders!$A$2:$A$8001,0))</f>
        <v>Delivered</v>
      </c>
      <c r="K5790" s="1" t="str">
        <f aca="false">LEFT(INDEX(Orders!$C$2:$C$8001,MATCH(B5790,Orders!$A$2:$A$8001,0)),7)</f>
        <v>2025-08</v>
      </c>
    </row>
    <row r="5791" customFormat="false" ht="15" hidden="false" customHeight="true" outlineLevel="0" collapsed="false">
      <c r="A5791" s="1" t="s">
        <v>16261</v>
      </c>
      <c r="B5791" s="1" t="s">
        <v>5234</v>
      </c>
      <c r="C5791" s="1" t="s">
        <v>1975</v>
      </c>
      <c r="D5791" s="1" t="n">
        <v>2</v>
      </c>
      <c r="E5791" s="16" t="n">
        <v>862.99</v>
      </c>
      <c r="F5791" s="17" t="n">
        <v>0.2</v>
      </c>
      <c r="G5791" s="16" t="n">
        <v>1380.78</v>
      </c>
      <c r="I5791" s="1" t="str">
        <f aca="false">INDEX(Products!$C$2:$C$51,MATCH(C5791,Products!$A$2:$A$51,0))</f>
        <v>Beauty &amp; Personal Care</v>
      </c>
      <c r="J5791" s="1" t="str">
        <f aca="false">INDEX(Orders!$E$2:$E$8001,MATCH(B5791,Orders!$A$2:$A$8001,0))</f>
        <v>Delivered</v>
      </c>
      <c r="K5791" s="1" t="str">
        <f aca="false">LEFT(INDEX(Orders!$C$2:$C$8001,MATCH(B5791,Orders!$A$2:$A$8001,0)),7)</f>
        <v>2025-08</v>
      </c>
    </row>
    <row r="5792" customFormat="false" ht="15" hidden="false" customHeight="true" outlineLevel="0" collapsed="false">
      <c r="A5792" s="1" t="s">
        <v>16262</v>
      </c>
      <c r="B5792" s="1" t="s">
        <v>5234</v>
      </c>
      <c r="C5792" s="1" t="s">
        <v>1920</v>
      </c>
      <c r="D5792" s="1" t="n">
        <v>1</v>
      </c>
      <c r="E5792" s="16" t="n">
        <v>4273.58</v>
      </c>
      <c r="F5792" s="17" t="n">
        <v>0.2</v>
      </c>
      <c r="G5792" s="16" t="n">
        <v>3418.86</v>
      </c>
      <c r="I5792" s="1" t="str">
        <f aca="false">INDEX(Products!$C$2:$C$51,MATCH(C5792,Products!$A$2:$A$51,0))</f>
        <v>Electronics</v>
      </c>
      <c r="J5792" s="1" t="str">
        <f aca="false">INDEX(Orders!$E$2:$E$8001,MATCH(B5792,Orders!$A$2:$A$8001,0))</f>
        <v>Delivered</v>
      </c>
      <c r="K5792" s="1" t="str">
        <f aca="false">LEFT(INDEX(Orders!$C$2:$C$8001,MATCH(B5792,Orders!$A$2:$A$8001,0)),7)</f>
        <v>2025-08</v>
      </c>
    </row>
    <row r="5793" customFormat="false" ht="15" hidden="false" customHeight="true" outlineLevel="0" collapsed="false">
      <c r="A5793" s="1" t="s">
        <v>16263</v>
      </c>
      <c r="B5793" s="1" t="s">
        <v>5235</v>
      </c>
      <c r="C5793" s="1" t="s">
        <v>1930</v>
      </c>
      <c r="D5793" s="1" t="n">
        <v>1</v>
      </c>
      <c r="E5793" s="16" t="n">
        <v>2398.35</v>
      </c>
      <c r="F5793" s="17" t="n">
        <v>0.1</v>
      </c>
      <c r="G5793" s="16" t="n">
        <v>2158.52</v>
      </c>
      <c r="I5793" s="1" t="str">
        <f aca="false">INDEX(Products!$C$2:$C$51,MATCH(C5793,Products!$A$2:$A$51,0))</f>
        <v>Electronics</v>
      </c>
      <c r="J5793" s="1" t="str">
        <f aca="false">INDEX(Orders!$E$2:$E$8001,MATCH(B5793,Orders!$A$2:$A$8001,0))</f>
        <v>Delivered</v>
      </c>
      <c r="K5793" s="1" t="str">
        <f aca="false">LEFT(INDEX(Orders!$C$2:$C$8001,MATCH(B5793,Orders!$A$2:$A$8001,0)),7)</f>
        <v>2024-12</v>
      </c>
    </row>
    <row r="5794" customFormat="false" ht="15" hidden="false" customHeight="true" outlineLevel="0" collapsed="false">
      <c r="A5794" s="1" t="s">
        <v>16264</v>
      </c>
      <c r="B5794" s="1" t="s">
        <v>5235</v>
      </c>
      <c r="C5794" s="1" t="s">
        <v>2006</v>
      </c>
      <c r="D5794" s="1" t="n">
        <v>1</v>
      </c>
      <c r="E5794" s="16" t="n">
        <v>482.17</v>
      </c>
      <c r="F5794" s="17" t="n">
        <v>0.2</v>
      </c>
      <c r="G5794" s="16" t="n">
        <v>385.74</v>
      </c>
      <c r="I5794" s="1" t="str">
        <f aca="false">INDEX(Products!$C$2:$C$51,MATCH(C5794,Products!$A$2:$A$51,0))</f>
        <v>Books &amp; Stationery</v>
      </c>
      <c r="J5794" s="1" t="str">
        <f aca="false">INDEX(Orders!$E$2:$E$8001,MATCH(B5794,Orders!$A$2:$A$8001,0))</f>
        <v>Delivered</v>
      </c>
      <c r="K5794" s="1" t="str">
        <f aca="false">LEFT(INDEX(Orders!$C$2:$C$8001,MATCH(B5794,Orders!$A$2:$A$8001,0)),7)</f>
        <v>2024-12</v>
      </c>
    </row>
    <row r="5795" customFormat="false" ht="15" hidden="false" customHeight="true" outlineLevel="0" collapsed="false">
      <c r="A5795" s="1" t="s">
        <v>16265</v>
      </c>
      <c r="B5795" s="1" t="s">
        <v>5235</v>
      </c>
      <c r="C5795" s="1" t="s">
        <v>2007</v>
      </c>
      <c r="D5795" s="1" t="n">
        <v>1</v>
      </c>
      <c r="E5795" s="16" t="n">
        <v>750.27</v>
      </c>
      <c r="F5795" s="17" t="n">
        <v>0.1</v>
      </c>
      <c r="G5795" s="16" t="n">
        <v>675.24</v>
      </c>
      <c r="I5795" s="1" t="str">
        <f aca="false">INDEX(Products!$C$2:$C$51,MATCH(C5795,Products!$A$2:$A$51,0))</f>
        <v>Books &amp; Stationery</v>
      </c>
      <c r="J5795" s="1" t="str">
        <f aca="false">INDEX(Orders!$E$2:$E$8001,MATCH(B5795,Orders!$A$2:$A$8001,0))</f>
        <v>Delivered</v>
      </c>
      <c r="K5795" s="1" t="str">
        <f aca="false">LEFT(INDEX(Orders!$C$2:$C$8001,MATCH(B5795,Orders!$A$2:$A$8001,0)),7)</f>
        <v>2024-12</v>
      </c>
    </row>
    <row r="5796" customFormat="false" ht="15" hidden="false" customHeight="true" outlineLevel="0" collapsed="false">
      <c r="A5796" s="1" t="s">
        <v>16266</v>
      </c>
      <c r="B5796" s="1" t="s">
        <v>5236</v>
      </c>
      <c r="C5796" s="1" t="s">
        <v>1979</v>
      </c>
      <c r="D5796" s="1" t="n">
        <v>2</v>
      </c>
      <c r="E5796" s="16" t="n">
        <v>623</v>
      </c>
      <c r="F5796" s="17" t="n">
        <v>0</v>
      </c>
      <c r="G5796" s="16" t="n">
        <v>1246</v>
      </c>
      <c r="I5796" s="1" t="str">
        <f aca="false">INDEX(Products!$C$2:$C$51,MATCH(C5796,Products!$A$2:$A$51,0))</f>
        <v>Beauty &amp; Personal Care</v>
      </c>
      <c r="J5796" s="1" t="str">
        <f aca="false">INDEX(Orders!$E$2:$E$8001,MATCH(B5796,Orders!$A$2:$A$8001,0))</f>
        <v>Delivered</v>
      </c>
      <c r="K5796" s="1" t="str">
        <f aca="false">LEFT(INDEX(Orders!$C$2:$C$8001,MATCH(B5796,Orders!$A$2:$A$8001,0)),7)</f>
        <v>2024-12</v>
      </c>
    </row>
    <row r="5797" customFormat="false" ht="15" hidden="false" customHeight="true" outlineLevel="0" collapsed="false">
      <c r="A5797" s="1" t="s">
        <v>16267</v>
      </c>
      <c r="B5797" s="1" t="s">
        <v>5236</v>
      </c>
      <c r="C5797" s="1" t="s">
        <v>1953</v>
      </c>
      <c r="D5797" s="1" t="n">
        <v>1</v>
      </c>
      <c r="E5797" s="16" t="n">
        <v>4914.12</v>
      </c>
      <c r="F5797" s="17" t="n">
        <v>0</v>
      </c>
      <c r="G5797" s="16" t="n">
        <v>4914.12</v>
      </c>
      <c r="I5797" s="1" t="str">
        <f aca="false">INDEX(Products!$C$2:$C$51,MATCH(C5797,Products!$A$2:$A$51,0))</f>
        <v>Fashion</v>
      </c>
      <c r="J5797" s="1" t="str">
        <f aca="false">INDEX(Orders!$E$2:$E$8001,MATCH(B5797,Orders!$A$2:$A$8001,0))</f>
        <v>Delivered</v>
      </c>
      <c r="K5797" s="1" t="str">
        <f aca="false">LEFT(INDEX(Orders!$C$2:$C$8001,MATCH(B5797,Orders!$A$2:$A$8001,0)),7)</f>
        <v>2024-12</v>
      </c>
    </row>
    <row r="5798" customFormat="false" ht="15" hidden="false" customHeight="true" outlineLevel="0" collapsed="false">
      <c r="A5798" s="1" t="s">
        <v>16268</v>
      </c>
      <c r="B5798" s="1" t="s">
        <v>5237</v>
      </c>
      <c r="C5798" s="1" t="s">
        <v>1997</v>
      </c>
      <c r="D5798" s="1" t="n">
        <v>2</v>
      </c>
      <c r="E5798" s="16" t="n">
        <v>311.15</v>
      </c>
      <c r="F5798" s="17" t="n">
        <v>0.1</v>
      </c>
      <c r="G5798" s="16" t="n">
        <v>560.07</v>
      </c>
      <c r="I5798" s="1" t="str">
        <f aca="false">INDEX(Products!$C$2:$C$51,MATCH(C5798,Products!$A$2:$A$51,0))</f>
        <v>Sports &amp; Fitness</v>
      </c>
      <c r="J5798" s="1" t="str">
        <f aca="false">INDEX(Orders!$E$2:$E$8001,MATCH(B5798,Orders!$A$2:$A$8001,0))</f>
        <v>Delivered</v>
      </c>
      <c r="K5798" s="1" t="str">
        <f aca="false">LEFT(INDEX(Orders!$C$2:$C$8001,MATCH(B5798,Orders!$A$2:$A$8001,0)),7)</f>
        <v>2025-02</v>
      </c>
    </row>
    <row r="5799" customFormat="false" ht="15" hidden="false" customHeight="true" outlineLevel="0" collapsed="false">
      <c r="A5799" s="1" t="s">
        <v>16269</v>
      </c>
      <c r="B5799" s="1" t="s">
        <v>5238</v>
      </c>
      <c r="C5799" s="1" t="s">
        <v>1953</v>
      </c>
      <c r="D5799" s="1" t="n">
        <v>1</v>
      </c>
      <c r="E5799" s="16" t="n">
        <v>4914.12</v>
      </c>
      <c r="F5799" s="17" t="n">
        <v>0.05</v>
      </c>
      <c r="G5799" s="16" t="n">
        <v>4668.41</v>
      </c>
      <c r="I5799" s="1" t="str">
        <f aca="false">INDEX(Products!$C$2:$C$51,MATCH(C5799,Products!$A$2:$A$51,0))</f>
        <v>Fashion</v>
      </c>
      <c r="J5799" s="1" t="str">
        <f aca="false">INDEX(Orders!$E$2:$E$8001,MATCH(B5799,Orders!$A$2:$A$8001,0))</f>
        <v>Returned</v>
      </c>
      <c r="K5799" s="1" t="str">
        <f aca="false">LEFT(INDEX(Orders!$C$2:$C$8001,MATCH(B5799,Orders!$A$2:$A$8001,0)),7)</f>
        <v>2025-06</v>
      </c>
    </row>
    <row r="5800" customFormat="false" ht="15" hidden="false" customHeight="true" outlineLevel="0" collapsed="false">
      <c r="A5800" s="1" t="s">
        <v>16270</v>
      </c>
      <c r="B5800" s="1" t="s">
        <v>5239</v>
      </c>
      <c r="C5800" s="1" t="s">
        <v>2007</v>
      </c>
      <c r="D5800" s="1" t="n">
        <v>2</v>
      </c>
      <c r="E5800" s="16" t="n">
        <v>750.27</v>
      </c>
      <c r="F5800" s="17" t="n">
        <v>0.15</v>
      </c>
      <c r="G5800" s="16" t="n">
        <v>1275.46</v>
      </c>
      <c r="I5800" s="1" t="str">
        <f aca="false">INDEX(Products!$C$2:$C$51,MATCH(C5800,Products!$A$2:$A$51,0))</f>
        <v>Books &amp; Stationery</v>
      </c>
      <c r="J5800" s="1" t="str">
        <f aca="false">INDEX(Orders!$E$2:$E$8001,MATCH(B5800,Orders!$A$2:$A$8001,0))</f>
        <v>Delivered</v>
      </c>
      <c r="K5800" s="1" t="str">
        <f aca="false">LEFT(INDEX(Orders!$C$2:$C$8001,MATCH(B5800,Orders!$A$2:$A$8001,0)),7)</f>
        <v>2025-12</v>
      </c>
    </row>
    <row r="5801" customFormat="false" ht="15" hidden="false" customHeight="true" outlineLevel="0" collapsed="false">
      <c r="A5801" s="1" t="s">
        <v>16271</v>
      </c>
      <c r="B5801" s="1" t="s">
        <v>5240</v>
      </c>
      <c r="C5801" s="1" t="s">
        <v>2007</v>
      </c>
      <c r="D5801" s="1" t="n">
        <v>1</v>
      </c>
      <c r="E5801" s="16" t="n">
        <v>750.27</v>
      </c>
      <c r="F5801" s="17" t="n">
        <v>0.05</v>
      </c>
      <c r="G5801" s="16" t="n">
        <v>712.76</v>
      </c>
      <c r="I5801" s="1" t="str">
        <f aca="false">INDEX(Products!$C$2:$C$51,MATCH(C5801,Products!$A$2:$A$51,0))</f>
        <v>Books &amp; Stationery</v>
      </c>
      <c r="J5801" s="1" t="str">
        <f aca="false">INDEX(Orders!$E$2:$E$8001,MATCH(B5801,Orders!$A$2:$A$8001,0))</f>
        <v>Delivered</v>
      </c>
      <c r="K5801" s="1" t="str">
        <f aca="false">LEFT(INDEX(Orders!$C$2:$C$8001,MATCH(B5801,Orders!$A$2:$A$8001,0)),7)</f>
        <v>2025-08</v>
      </c>
    </row>
    <row r="5802" customFormat="false" ht="15" hidden="false" customHeight="true" outlineLevel="0" collapsed="false">
      <c r="A5802" s="1" t="s">
        <v>16272</v>
      </c>
      <c r="B5802" s="1" t="s">
        <v>5241</v>
      </c>
      <c r="C5802" s="1" t="s">
        <v>1930</v>
      </c>
      <c r="D5802" s="1" t="n">
        <v>2</v>
      </c>
      <c r="E5802" s="16" t="n">
        <v>2398.35</v>
      </c>
      <c r="F5802" s="17" t="n">
        <v>0.2</v>
      </c>
      <c r="G5802" s="16" t="n">
        <v>3837.36</v>
      </c>
      <c r="I5802" s="1" t="str">
        <f aca="false">INDEX(Products!$C$2:$C$51,MATCH(C5802,Products!$A$2:$A$51,0))</f>
        <v>Electronics</v>
      </c>
      <c r="J5802" s="1" t="str">
        <f aca="false">INDEX(Orders!$E$2:$E$8001,MATCH(B5802,Orders!$A$2:$A$8001,0))</f>
        <v>Delivered</v>
      </c>
      <c r="K5802" s="1" t="str">
        <f aca="false">LEFT(INDEX(Orders!$C$2:$C$8001,MATCH(B5802,Orders!$A$2:$A$8001,0)),7)</f>
        <v>2025-11</v>
      </c>
    </row>
    <row r="5803" customFormat="false" ht="15" hidden="false" customHeight="true" outlineLevel="0" collapsed="false">
      <c r="A5803" s="1" t="s">
        <v>16273</v>
      </c>
      <c r="B5803" s="1" t="s">
        <v>5241</v>
      </c>
      <c r="C5803" s="1" t="s">
        <v>2007</v>
      </c>
      <c r="D5803" s="1" t="n">
        <v>2</v>
      </c>
      <c r="E5803" s="16" t="n">
        <v>750.27</v>
      </c>
      <c r="F5803" s="17" t="n">
        <v>0.15</v>
      </c>
      <c r="G5803" s="16" t="n">
        <v>1275.46</v>
      </c>
      <c r="I5803" s="1" t="str">
        <f aca="false">INDEX(Products!$C$2:$C$51,MATCH(C5803,Products!$A$2:$A$51,0))</f>
        <v>Books &amp; Stationery</v>
      </c>
      <c r="J5803" s="1" t="str">
        <f aca="false">INDEX(Orders!$E$2:$E$8001,MATCH(B5803,Orders!$A$2:$A$8001,0))</f>
        <v>Delivered</v>
      </c>
      <c r="K5803" s="1" t="str">
        <f aca="false">LEFT(INDEX(Orders!$C$2:$C$8001,MATCH(B5803,Orders!$A$2:$A$8001,0)),7)</f>
        <v>2025-11</v>
      </c>
    </row>
    <row r="5804" customFormat="false" ht="15" hidden="false" customHeight="true" outlineLevel="0" collapsed="false">
      <c r="A5804" s="1" t="s">
        <v>16274</v>
      </c>
      <c r="B5804" s="1" t="s">
        <v>5241</v>
      </c>
      <c r="C5804" s="1" t="s">
        <v>1953</v>
      </c>
      <c r="D5804" s="1" t="n">
        <v>1</v>
      </c>
      <c r="E5804" s="16" t="n">
        <v>4914.12</v>
      </c>
      <c r="F5804" s="17" t="n">
        <v>0</v>
      </c>
      <c r="G5804" s="16" t="n">
        <v>4914.12</v>
      </c>
      <c r="I5804" s="1" t="str">
        <f aca="false">INDEX(Products!$C$2:$C$51,MATCH(C5804,Products!$A$2:$A$51,0))</f>
        <v>Fashion</v>
      </c>
      <c r="J5804" s="1" t="str">
        <f aca="false">INDEX(Orders!$E$2:$E$8001,MATCH(B5804,Orders!$A$2:$A$8001,0))</f>
        <v>Delivered</v>
      </c>
      <c r="K5804" s="1" t="str">
        <f aca="false">LEFT(INDEX(Orders!$C$2:$C$8001,MATCH(B5804,Orders!$A$2:$A$8001,0)),7)</f>
        <v>2025-11</v>
      </c>
    </row>
    <row r="5805" customFormat="false" ht="15" hidden="false" customHeight="true" outlineLevel="0" collapsed="false">
      <c r="A5805" s="1" t="s">
        <v>16275</v>
      </c>
      <c r="B5805" s="1" t="s">
        <v>5241</v>
      </c>
      <c r="C5805" s="1" t="s">
        <v>1997</v>
      </c>
      <c r="D5805" s="1" t="n">
        <v>1</v>
      </c>
      <c r="E5805" s="16" t="n">
        <v>311.15</v>
      </c>
      <c r="F5805" s="17" t="n">
        <v>0.1</v>
      </c>
      <c r="G5805" s="16" t="n">
        <v>280.03</v>
      </c>
      <c r="I5805" s="1" t="str">
        <f aca="false">INDEX(Products!$C$2:$C$51,MATCH(C5805,Products!$A$2:$A$51,0))</f>
        <v>Sports &amp; Fitness</v>
      </c>
      <c r="J5805" s="1" t="str">
        <f aca="false">INDEX(Orders!$E$2:$E$8001,MATCH(B5805,Orders!$A$2:$A$8001,0))</f>
        <v>Delivered</v>
      </c>
      <c r="K5805" s="1" t="str">
        <f aca="false">LEFT(INDEX(Orders!$C$2:$C$8001,MATCH(B5805,Orders!$A$2:$A$8001,0)),7)</f>
        <v>2025-11</v>
      </c>
    </row>
    <row r="5806" customFormat="false" ht="15" hidden="false" customHeight="true" outlineLevel="0" collapsed="false">
      <c r="A5806" s="1" t="s">
        <v>16276</v>
      </c>
      <c r="B5806" s="1" t="s">
        <v>5242</v>
      </c>
      <c r="C5806" s="1" t="s">
        <v>2006</v>
      </c>
      <c r="D5806" s="1" t="n">
        <v>1</v>
      </c>
      <c r="E5806" s="16" t="n">
        <v>482.17</v>
      </c>
      <c r="F5806" s="17" t="n">
        <v>0.2</v>
      </c>
      <c r="G5806" s="16" t="n">
        <v>385.74</v>
      </c>
      <c r="I5806" s="1" t="str">
        <f aca="false">INDEX(Products!$C$2:$C$51,MATCH(C5806,Products!$A$2:$A$51,0))</f>
        <v>Books &amp; Stationery</v>
      </c>
      <c r="J5806" s="1" t="str">
        <f aca="false">INDEX(Orders!$E$2:$E$8001,MATCH(B5806,Orders!$A$2:$A$8001,0))</f>
        <v>Delivered</v>
      </c>
      <c r="K5806" s="1" t="str">
        <f aca="false">LEFT(INDEX(Orders!$C$2:$C$8001,MATCH(B5806,Orders!$A$2:$A$8001,0)),7)</f>
        <v>2025-10</v>
      </c>
    </row>
    <row r="5807" customFormat="false" ht="15" hidden="false" customHeight="true" outlineLevel="0" collapsed="false">
      <c r="A5807" s="1" t="s">
        <v>16277</v>
      </c>
      <c r="B5807" s="1" t="s">
        <v>5243</v>
      </c>
      <c r="C5807" s="1" t="s">
        <v>1975</v>
      </c>
      <c r="D5807" s="1" t="n">
        <v>1</v>
      </c>
      <c r="E5807" s="16" t="n">
        <v>862.99</v>
      </c>
      <c r="F5807" s="17" t="n">
        <v>0.05</v>
      </c>
      <c r="G5807" s="16" t="n">
        <v>819.84</v>
      </c>
      <c r="I5807" s="1" t="str">
        <f aca="false">INDEX(Products!$C$2:$C$51,MATCH(C5807,Products!$A$2:$A$51,0))</f>
        <v>Beauty &amp; Personal Care</v>
      </c>
      <c r="J5807" s="1" t="str">
        <f aca="false">INDEX(Orders!$E$2:$E$8001,MATCH(B5807,Orders!$A$2:$A$8001,0))</f>
        <v>Delivered</v>
      </c>
      <c r="K5807" s="1" t="str">
        <f aca="false">LEFT(INDEX(Orders!$C$2:$C$8001,MATCH(B5807,Orders!$A$2:$A$8001,0)),7)</f>
        <v>2025-08</v>
      </c>
    </row>
    <row r="5808" customFormat="false" ht="15" hidden="false" customHeight="true" outlineLevel="0" collapsed="false">
      <c r="A5808" s="1" t="s">
        <v>16278</v>
      </c>
      <c r="B5808" s="1" t="s">
        <v>5244</v>
      </c>
      <c r="C5808" s="1" t="s">
        <v>1937</v>
      </c>
      <c r="D5808" s="1" t="n">
        <v>2</v>
      </c>
      <c r="E5808" s="16" t="n">
        <v>1364.75</v>
      </c>
      <c r="F5808" s="17" t="n">
        <v>0</v>
      </c>
      <c r="G5808" s="16" t="n">
        <v>2729.5</v>
      </c>
      <c r="I5808" s="1" t="str">
        <f aca="false">INDEX(Products!$C$2:$C$51,MATCH(C5808,Products!$A$2:$A$51,0))</f>
        <v>Fashion</v>
      </c>
      <c r="J5808" s="1" t="str">
        <f aca="false">INDEX(Orders!$E$2:$E$8001,MATCH(B5808,Orders!$A$2:$A$8001,0))</f>
        <v>Delivered</v>
      </c>
      <c r="K5808" s="1" t="str">
        <f aca="false">LEFT(INDEX(Orders!$C$2:$C$8001,MATCH(B5808,Orders!$A$2:$A$8001,0)),7)</f>
        <v>2025-01</v>
      </c>
    </row>
    <row r="5809" customFormat="false" ht="15" hidden="false" customHeight="true" outlineLevel="0" collapsed="false">
      <c r="A5809" s="1" t="s">
        <v>16279</v>
      </c>
      <c r="B5809" s="1" t="s">
        <v>5245</v>
      </c>
      <c r="C5809" s="1" t="s">
        <v>2006</v>
      </c>
      <c r="D5809" s="1" t="n">
        <v>1</v>
      </c>
      <c r="E5809" s="16" t="n">
        <v>482.17</v>
      </c>
      <c r="F5809" s="17" t="n">
        <v>0</v>
      </c>
      <c r="G5809" s="16" t="n">
        <v>482.17</v>
      </c>
      <c r="I5809" s="1" t="str">
        <f aca="false">INDEX(Products!$C$2:$C$51,MATCH(C5809,Products!$A$2:$A$51,0))</f>
        <v>Books &amp; Stationery</v>
      </c>
      <c r="J5809" s="1" t="str">
        <f aca="false">INDEX(Orders!$E$2:$E$8001,MATCH(B5809,Orders!$A$2:$A$8001,0))</f>
        <v>Delivered</v>
      </c>
      <c r="K5809" s="1" t="str">
        <f aca="false">LEFT(INDEX(Orders!$C$2:$C$8001,MATCH(B5809,Orders!$A$2:$A$8001,0)),7)</f>
        <v>2024-11</v>
      </c>
    </row>
    <row r="5810" customFormat="false" ht="15" hidden="false" customHeight="true" outlineLevel="0" collapsed="false">
      <c r="A5810" s="1" t="s">
        <v>16280</v>
      </c>
      <c r="B5810" s="1" t="s">
        <v>5245</v>
      </c>
      <c r="C5810" s="1" t="s">
        <v>1997</v>
      </c>
      <c r="D5810" s="1" t="n">
        <v>2</v>
      </c>
      <c r="E5810" s="16" t="n">
        <v>311.15</v>
      </c>
      <c r="F5810" s="17" t="n">
        <v>0.2</v>
      </c>
      <c r="G5810" s="16" t="n">
        <v>497.84</v>
      </c>
      <c r="I5810" s="1" t="str">
        <f aca="false">INDEX(Products!$C$2:$C$51,MATCH(C5810,Products!$A$2:$A$51,0))</f>
        <v>Sports &amp; Fitness</v>
      </c>
      <c r="J5810" s="1" t="str">
        <f aca="false">INDEX(Orders!$E$2:$E$8001,MATCH(B5810,Orders!$A$2:$A$8001,0))</f>
        <v>Delivered</v>
      </c>
      <c r="K5810" s="1" t="str">
        <f aca="false">LEFT(INDEX(Orders!$C$2:$C$8001,MATCH(B5810,Orders!$A$2:$A$8001,0)),7)</f>
        <v>2024-11</v>
      </c>
    </row>
    <row r="5811" customFormat="false" ht="15" hidden="false" customHeight="true" outlineLevel="0" collapsed="false">
      <c r="A5811" s="1" t="s">
        <v>16281</v>
      </c>
      <c r="B5811" s="1" t="s">
        <v>5246</v>
      </c>
      <c r="C5811" s="1" t="s">
        <v>1979</v>
      </c>
      <c r="D5811" s="1" t="n">
        <v>1</v>
      </c>
      <c r="E5811" s="16" t="n">
        <v>623</v>
      </c>
      <c r="F5811" s="17" t="n">
        <v>0.05</v>
      </c>
      <c r="G5811" s="16" t="n">
        <v>591.85</v>
      </c>
      <c r="I5811" s="1" t="str">
        <f aca="false">INDEX(Products!$C$2:$C$51,MATCH(C5811,Products!$A$2:$A$51,0))</f>
        <v>Beauty &amp; Personal Care</v>
      </c>
      <c r="J5811" s="1" t="str">
        <f aca="false">INDEX(Orders!$E$2:$E$8001,MATCH(B5811,Orders!$A$2:$A$8001,0))</f>
        <v>Returned</v>
      </c>
      <c r="K5811" s="1" t="str">
        <f aca="false">LEFT(INDEX(Orders!$C$2:$C$8001,MATCH(B5811,Orders!$A$2:$A$8001,0)),7)</f>
        <v>2025-12</v>
      </c>
    </row>
    <row r="5812" customFormat="false" ht="15" hidden="false" customHeight="true" outlineLevel="0" collapsed="false">
      <c r="A5812" s="1" t="s">
        <v>16282</v>
      </c>
      <c r="B5812" s="1" t="s">
        <v>5246</v>
      </c>
      <c r="C5812" s="1" t="s">
        <v>1973</v>
      </c>
      <c r="D5812" s="1" t="n">
        <v>1</v>
      </c>
      <c r="E5812" s="16" t="n">
        <v>1158.24</v>
      </c>
      <c r="F5812" s="17" t="n">
        <v>0.1</v>
      </c>
      <c r="G5812" s="16" t="n">
        <v>1042.42</v>
      </c>
      <c r="I5812" s="1" t="str">
        <f aca="false">INDEX(Products!$C$2:$C$51,MATCH(C5812,Products!$A$2:$A$51,0))</f>
        <v>Home &amp; Kitchen</v>
      </c>
      <c r="J5812" s="1" t="str">
        <f aca="false">INDEX(Orders!$E$2:$E$8001,MATCH(B5812,Orders!$A$2:$A$8001,0))</f>
        <v>Returned</v>
      </c>
      <c r="K5812" s="1" t="str">
        <f aca="false">LEFT(INDEX(Orders!$C$2:$C$8001,MATCH(B5812,Orders!$A$2:$A$8001,0)),7)</f>
        <v>2025-12</v>
      </c>
    </row>
    <row r="5813" customFormat="false" ht="15" hidden="false" customHeight="true" outlineLevel="0" collapsed="false">
      <c r="A5813" s="1" t="s">
        <v>16283</v>
      </c>
      <c r="B5813" s="1" t="s">
        <v>5246</v>
      </c>
      <c r="C5813" s="1" t="s">
        <v>1951</v>
      </c>
      <c r="D5813" s="1" t="n">
        <v>1</v>
      </c>
      <c r="E5813" s="16" t="n">
        <v>957.5</v>
      </c>
      <c r="F5813" s="17" t="n">
        <v>0</v>
      </c>
      <c r="G5813" s="16" t="n">
        <v>957.5</v>
      </c>
      <c r="I5813" s="1" t="str">
        <f aca="false">INDEX(Products!$C$2:$C$51,MATCH(C5813,Products!$A$2:$A$51,0))</f>
        <v>Fashion</v>
      </c>
      <c r="J5813" s="1" t="str">
        <f aca="false">INDEX(Orders!$E$2:$E$8001,MATCH(B5813,Orders!$A$2:$A$8001,0))</f>
        <v>Returned</v>
      </c>
      <c r="K5813" s="1" t="str">
        <f aca="false">LEFT(INDEX(Orders!$C$2:$C$8001,MATCH(B5813,Orders!$A$2:$A$8001,0)),7)</f>
        <v>2025-12</v>
      </c>
    </row>
    <row r="5814" customFormat="false" ht="15" hidden="false" customHeight="true" outlineLevel="0" collapsed="false">
      <c r="A5814" s="1" t="s">
        <v>16284</v>
      </c>
      <c r="B5814" s="1" t="s">
        <v>5246</v>
      </c>
      <c r="C5814" s="1" t="s">
        <v>1990</v>
      </c>
      <c r="D5814" s="1" t="n">
        <v>1</v>
      </c>
      <c r="E5814" s="16" t="n">
        <v>5311.32</v>
      </c>
      <c r="F5814" s="17" t="n">
        <v>0.05</v>
      </c>
      <c r="G5814" s="16" t="n">
        <v>5045.75</v>
      </c>
      <c r="I5814" s="1" t="str">
        <f aca="false">INDEX(Products!$C$2:$C$51,MATCH(C5814,Products!$A$2:$A$51,0))</f>
        <v>Sports &amp; Fitness</v>
      </c>
      <c r="J5814" s="1" t="str">
        <f aca="false">INDEX(Orders!$E$2:$E$8001,MATCH(B5814,Orders!$A$2:$A$8001,0))</f>
        <v>Returned</v>
      </c>
      <c r="K5814" s="1" t="str">
        <f aca="false">LEFT(INDEX(Orders!$C$2:$C$8001,MATCH(B5814,Orders!$A$2:$A$8001,0)),7)</f>
        <v>2025-12</v>
      </c>
    </row>
    <row r="5815" customFormat="false" ht="15" hidden="false" customHeight="true" outlineLevel="0" collapsed="false">
      <c r="A5815" s="1" t="s">
        <v>16285</v>
      </c>
      <c r="B5815" s="1" t="s">
        <v>5246</v>
      </c>
      <c r="C5815" s="1" t="s">
        <v>1940</v>
      </c>
      <c r="D5815" s="1" t="n">
        <v>1</v>
      </c>
      <c r="E5815" s="16" t="n">
        <v>2374.52</v>
      </c>
      <c r="F5815" s="17" t="n">
        <v>0</v>
      </c>
      <c r="G5815" s="16" t="n">
        <v>2374.52</v>
      </c>
      <c r="I5815" s="1" t="str">
        <f aca="false">INDEX(Products!$C$2:$C$51,MATCH(C5815,Products!$A$2:$A$51,0))</f>
        <v>Fashion</v>
      </c>
      <c r="J5815" s="1" t="str">
        <f aca="false">INDEX(Orders!$E$2:$E$8001,MATCH(B5815,Orders!$A$2:$A$8001,0))</f>
        <v>Returned</v>
      </c>
      <c r="K5815" s="1" t="str">
        <f aca="false">LEFT(INDEX(Orders!$C$2:$C$8001,MATCH(B5815,Orders!$A$2:$A$8001,0)),7)</f>
        <v>2025-12</v>
      </c>
    </row>
    <row r="5816" customFormat="false" ht="15" hidden="false" customHeight="true" outlineLevel="0" collapsed="false">
      <c r="A5816" s="1" t="s">
        <v>16286</v>
      </c>
      <c r="B5816" s="1" t="s">
        <v>5247</v>
      </c>
      <c r="C5816" s="1" t="s">
        <v>1969</v>
      </c>
      <c r="D5816" s="1" t="n">
        <v>1</v>
      </c>
      <c r="E5816" s="16" t="n">
        <v>9171.98</v>
      </c>
      <c r="F5816" s="17" t="n">
        <v>0</v>
      </c>
      <c r="G5816" s="16" t="n">
        <v>9171.98</v>
      </c>
      <c r="I5816" s="1" t="str">
        <f aca="false">INDEX(Products!$C$2:$C$51,MATCH(C5816,Products!$A$2:$A$51,0))</f>
        <v>Home &amp; Kitchen</v>
      </c>
      <c r="J5816" s="1" t="str">
        <f aca="false">INDEX(Orders!$E$2:$E$8001,MATCH(B5816,Orders!$A$2:$A$8001,0))</f>
        <v>Cancelled</v>
      </c>
      <c r="K5816" s="1" t="str">
        <f aca="false">LEFT(INDEX(Orders!$C$2:$C$8001,MATCH(B5816,Orders!$A$2:$A$8001,0)),7)</f>
        <v>2024-09</v>
      </c>
    </row>
    <row r="5817" customFormat="false" ht="15" hidden="false" customHeight="true" outlineLevel="0" collapsed="false">
      <c r="A5817" s="1" t="s">
        <v>16287</v>
      </c>
      <c r="B5817" s="1" t="s">
        <v>5248</v>
      </c>
      <c r="C5817" s="1" t="s">
        <v>2000</v>
      </c>
      <c r="D5817" s="1" t="n">
        <v>1</v>
      </c>
      <c r="E5817" s="16" t="n">
        <v>425.08</v>
      </c>
      <c r="F5817" s="17" t="n">
        <v>0</v>
      </c>
      <c r="G5817" s="16" t="n">
        <v>425.08</v>
      </c>
      <c r="I5817" s="1" t="str">
        <f aca="false">INDEX(Products!$C$2:$C$51,MATCH(C5817,Products!$A$2:$A$51,0))</f>
        <v>Books &amp; Stationery</v>
      </c>
      <c r="J5817" s="1" t="str">
        <f aca="false">INDEX(Orders!$E$2:$E$8001,MATCH(B5817,Orders!$A$2:$A$8001,0))</f>
        <v>Delivered</v>
      </c>
      <c r="K5817" s="1" t="str">
        <f aca="false">LEFT(INDEX(Orders!$C$2:$C$8001,MATCH(B5817,Orders!$A$2:$A$8001,0)),7)</f>
        <v>2024-08</v>
      </c>
    </row>
    <row r="5818" customFormat="false" ht="15" hidden="false" customHeight="true" outlineLevel="0" collapsed="false">
      <c r="A5818" s="1" t="s">
        <v>16288</v>
      </c>
      <c r="B5818" s="1" t="s">
        <v>5248</v>
      </c>
      <c r="C5818" s="1" t="s">
        <v>1937</v>
      </c>
      <c r="D5818" s="1" t="n">
        <v>1</v>
      </c>
      <c r="E5818" s="16" t="n">
        <v>1364.75</v>
      </c>
      <c r="F5818" s="17" t="n">
        <v>0</v>
      </c>
      <c r="G5818" s="16" t="n">
        <v>1364.75</v>
      </c>
      <c r="I5818" s="1" t="str">
        <f aca="false">INDEX(Products!$C$2:$C$51,MATCH(C5818,Products!$A$2:$A$51,0))</f>
        <v>Fashion</v>
      </c>
      <c r="J5818" s="1" t="str">
        <f aca="false">INDEX(Orders!$E$2:$E$8001,MATCH(B5818,Orders!$A$2:$A$8001,0))</f>
        <v>Delivered</v>
      </c>
      <c r="K5818" s="1" t="str">
        <f aca="false">LEFT(INDEX(Orders!$C$2:$C$8001,MATCH(B5818,Orders!$A$2:$A$8001,0)),7)</f>
        <v>2024-08</v>
      </c>
    </row>
    <row r="5819" customFormat="false" ht="15" hidden="false" customHeight="true" outlineLevel="0" collapsed="false">
      <c r="A5819" s="1" t="s">
        <v>16289</v>
      </c>
      <c r="B5819" s="1" t="s">
        <v>5249</v>
      </c>
      <c r="C5819" s="1" t="s">
        <v>1955</v>
      </c>
      <c r="D5819" s="1" t="n">
        <v>3</v>
      </c>
      <c r="E5819" s="16" t="n">
        <v>3340.76</v>
      </c>
      <c r="F5819" s="17" t="n">
        <v>0.15</v>
      </c>
      <c r="G5819" s="16" t="n">
        <v>8518.94</v>
      </c>
      <c r="I5819" s="1" t="str">
        <f aca="false">INDEX(Products!$C$2:$C$51,MATCH(C5819,Products!$A$2:$A$51,0))</f>
        <v>Home &amp; Kitchen</v>
      </c>
      <c r="J5819" s="1" t="str">
        <f aca="false">INDEX(Orders!$E$2:$E$8001,MATCH(B5819,Orders!$A$2:$A$8001,0))</f>
        <v>Delivered</v>
      </c>
      <c r="K5819" s="1" t="str">
        <f aca="false">LEFT(INDEX(Orders!$C$2:$C$8001,MATCH(B5819,Orders!$A$2:$A$8001,0)),7)</f>
        <v>2025-10</v>
      </c>
    </row>
    <row r="5820" customFormat="false" ht="15" hidden="false" customHeight="true" outlineLevel="0" collapsed="false">
      <c r="A5820" s="1" t="s">
        <v>16290</v>
      </c>
      <c r="B5820" s="1" t="s">
        <v>5250</v>
      </c>
      <c r="C5820" s="1" t="s">
        <v>1988</v>
      </c>
      <c r="D5820" s="1" t="n">
        <v>3</v>
      </c>
      <c r="E5820" s="16" t="n">
        <v>681.07</v>
      </c>
      <c r="F5820" s="17" t="n">
        <v>0.05</v>
      </c>
      <c r="G5820" s="16" t="n">
        <v>1941.05</v>
      </c>
      <c r="I5820" s="1" t="str">
        <f aca="false">INDEX(Products!$C$2:$C$51,MATCH(C5820,Products!$A$2:$A$51,0))</f>
        <v>Sports &amp; Fitness</v>
      </c>
      <c r="J5820" s="1" t="str">
        <f aca="false">INDEX(Orders!$E$2:$E$8001,MATCH(B5820,Orders!$A$2:$A$8001,0))</f>
        <v>Delivered</v>
      </c>
      <c r="K5820" s="1" t="str">
        <f aca="false">LEFT(INDEX(Orders!$C$2:$C$8001,MATCH(B5820,Orders!$A$2:$A$8001,0)),7)</f>
        <v>2024-11</v>
      </c>
    </row>
    <row r="5821" customFormat="false" ht="15" hidden="false" customHeight="true" outlineLevel="0" collapsed="false">
      <c r="A5821" s="1" t="s">
        <v>16291</v>
      </c>
      <c r="B5821" s="1" t="s">
        <v>5251</v>
      </c>
      <c r="C5821" s="1" t="s">
        <v>1975</v>
      </c>
      <c r="D5821" s="1" t="n">
        <v>1</v>
      </c>
      <c r="E5821" s="16" t="n">
        <v>862.99</v>
      </c>
      <c r="F5821" s="17" t="n">
        <v>0</v>
      </c>
      <c r="G5821" s="16" t="n">
        <v>862.99</v>
      </c>
      <c r="I5821" s="1" t="str">
        <f aca="false">INDEX(Products!$C$2:$C$51,MATCH(C5821,Products!$A$2:$A$51,0))</f>
        <v>Beauty &amp; Personal Care</v>
      </c>
      <c r="J5821" s="1" t="str">
        <f aca="false">INDEX(Orders!$E$2:$E$8001,MATCH(B5821,Orders!$A$2:$A$8001,0))</f>
        <v>Delivered</v>
      </c>
      <c r="K5821" s="1" t="str">
        <f aca="false">LEFT(INDEX(Orders!$C$2:$C$8001,MATCH(B5821,Orders!$A$2:$A$8001,0)),7)</f>
        <v>2025-12</v>
      </c>
    </row>
    <row r="5822" customFormat="false" ht="15" hidden="false" customHeight="true" outlineLevel="0" collapsed="false">
      <c r="A5822" s="1" t="s">
        <v>16292</v>
      </c>
      <c r="B5822" s="1" t="s">
        <v>5252</v>
      </c>
      <c r="C5822" s="1" t="s">
        <v>1920</v>
      </c>
      <c r="D5822" s="1" t="n">
        <v>3</v>
      </c>
      <c r="E5822" s="16" t="n">
        <v>4273.58</v>
      </c>
      <c r="F5822" s="17" t="n">
        <v>0.1</v>
      </c>
      <c r="G5822" s="16" t="n">
        <v>11538.67</v>
      </c>
      <c r="I5822" s="1" t="str">
        <f aca="false">INDEX(Products!$C$2:$C$51,MATCH(C5822,Products!$A$2:$A$51,0))</f>
        <v>Electronics</v>
      </c>
      <c r="J5822" s="1" t="str">
        <f aca="false">INDEX(Orders!$E$2:$E$8001,MATCH(B5822,Orders!$A$2:$A$8001,0))</f>
        <v>Delivered</v>
      </c>
      <c r="K5822" s="1" t="str">
        <f aca="false">LEFT(INDEX(Orders!$C$2:$C$8001,MATCH(B5822,Orders!$A$2:$A$8001,0)),7)</f>
        <v>2025-12</v>
      </c>
    </row>
    <row r="5823" customFormat="false" ht="15" hidden="false" customHeight="true" outlineLevel="0" collapsed="false">
      <c r="A5823" s="1" t="s">
        <v>16293</v>
      </c>
      <c r="B5823" s="1" t="s">
        <v>5252</v>
      </c>
      <c r="C5823" s="1" t="s">
        <v>1976</v>
      </c>
      <c r="D5823" s="1" t="n">
        <v>1</v>
      </c>
      <c r="E5823" s="16" t="n">
        <v>1603.35</v>
      </c>
      <c r="F5823" s="17" t="n">
        <v>0</v>
      </c>
      <c r="G5823" s="16" t="n">
        <v>1603.35</v>
      </c>
      <c r="I5823" s="1" t="str">
        <f aca="false">INDEX(Products!$C$2:$C$51,MATCH(C5823,Products!$A$2:$A$51,0))</f>
        <v>Beauty &amp; Personal Care</v>
      </c>
      <c r="J5823" s="1" t="str">
        <f aca="false">INDEX(Orders!$E$2:$E$8001,MATCH(B5823,Orders!$A$2:$A$8001,0))</f>
        <v>Delivered</v>
      </c>
      <c r="K5823" s="1" t="str">
        <f aca="false">LEFT(INDEX(Orders!$C$2:$C$8001,MATCH(B5823,Orders!$A$2:$A$8001,0)),7)</f>
        <v>2025-12</v>
      </c>
    </row>
    <row r="5824" customFormat="false" ht="15" hidden="false" customHeight="true" outlineLevel="0" collapsed="false">
      <c r="A5824" s="1" t="s">
        <v>16294</v>
      </c>
      <c r="B5824" s="1" t="s">
        <v>5253</v>
      </c>
      <c r="C5824" s="1" t="s">
        <v>2007</v>
      </c>
      <c r="D5824" s="1" t="n">
        <v>3</v>
      </c>
      <c r="E5824" s="16" t="n">
        <v>750.27</v>
      </c>
      <c r="F5824" s="17" t="n">
        <v>0.05</v>
      </c>
      <c r="G5824" s="16" t="n">
        <v>2138.27</v>
      </c>
      <c r="I5824" s="1" t="str">
        <f aca="false">INDEX(Products!$C$2:$C$51,MATCH(C5824,Products!$A$2:$A$51,0))</f>
        <v>Books &amp; Stationery</v>
      </c>
      <c r="J5824" s="1" t="str">
        <f aca="false">INDEX(Orders!$E$2:$E$8001,MATCH(B5824,Orders!$A$2:$A$8001,0))</f>
        <v>Delivered</v>
      </c>
      <c r="K5824" s="1" t="str">
        <f aca="false">LEFT(INDEX(Orders!$C$2:$C$8001,MATCH(B5824,Orders!$A$2:$A$8001,0)),7)</f>
        <v>2024-06</v>
      </c>
    </row>
    <row r="5825" customFormat="false" ht="15" hidden="false" customHeight="true" outlineLevel="0" collapsed="false">
      <c r="A5825" s="1" t="s">
        <v>16295</v>
      </c>
      <c r="B5825" s="1" t="s">
        <v>5254</v>
      </c>
      <c r="C5825" s="1" t="s">
        <v>1986</v>
      </c>
      <c r="D5825" s="1" t="n">
        <v>2</v>
      </c>
      <c r="E5825" s="16" t="n">
        <v>2871.85</v>
      </c>
      <c r="F5825" s="17" t="n">
        <v>0.1</v>
      </c>
      <c r="G5825" s="16" t="n">
        <v>5169.33</v>
      </c>
      <c r="I5825" s="1" t="str">
        <f aca="false">INDEX(Products!$C$2:$C$51,MATCH(C5825,Products!$A$2:$A$51,0))</f>
        <v>Beauty &amp; Personal Care</v>
      </c>
      <c r="J5825" s="1" t="str">
        <f aca="false">INDEX(Orders!$E$2:$E$8001,MATCH(B5825,Orders!$A$2:$A$8001,0))</f>
        <v>Delivered</v>
      </c>
      <c r="K5825" s="1" t="str">
        <f aca="false">LEFT(INDEX(Orders!$C$2:$C$8001,MATCH(B5825,Orders!$A$2:$A$8001,0)),7)</f>
        <v>2025-12</v>
      </c>
    </row>
    <row r="5826" customFormat="false" ht="15" hidden="false" customHeight="true" outlineLevel="0" collapsed="false">
      <c r="A5826" s="1" t="s">
        <v>16296</v>
      </c>
      <c r="B5826" s="1" t="s">
        <v>5254</v>
      </c>
      <c r="C5826" s="1" t="s">
        <v>1979</v>
      </c>
      <c r="D5826" s="1" t="n">
        <v>1</v>
      </c>
      <c r="E5826" s="16" t="n">
        <v>623</v>
      </c>
      <c r="F5826" s="17" t="n">
        <v>0.15</v>
      </c>
      <c r="G5826" s="16" t="n">
        <v>529.55</v>
      </c>
      <c r="I5826" s="1" t="str">
        <f aca="false">INDEX(Products!$C$2:$C$51,MATCH(C5826,Products!$A$2:$A$51,0))</f>
        <v>Beauty &amp; Personal Care</v>
      </c>
      <c r="J5826" s="1" t="str">
        <f aca="false">INDEX(Orders!$E$2:$E$8001,MATCH(B5826,Orders!$A$2:$A$8001,0))</f>
        <v>Delivered</v>
      </c>
      <c r="K5826" s="1" t="str">
        <f aca="false">LEFT(INDEX(Orders!$C$2:$C$8001,MATCH(B5826,Orders!$A$2:$A$8001,0)),7)</f>
        <v>2025-12</v>
      </c>
    </row>
    <row r="5827" customFormat="false" ht="15" hidden="false" customHeight="true" outlineLevel="0" collapsed="false">
      <c r="A5827" s="1" t="s">
        <v>16297</v>
      </c>
      <c r="B5827" s="1" t="s">
        <v>5255</v>
      </c>
      <c r="C5827" s="1" t="s">
        <v>2006</v>
      </c>
      <c r="D5827" s="1" t="n">
        <v>2</v>
      </c>
      <c r="E5827" s="16" t="n">
        <v>482.17</v>
      </c>
      <c r="F5827" s="17" t="n">
        <v>0.05</v>
      </c>
      <c r="G5827" s="16" t="n">
        <v>916.12</v>
      </c>
      <c r="I5827" s="1" t="str">
        <f aca="false">INDEX(Products!$C$2:$C$51,MATCH(C5827,Products!$A$2:$A$51,0))</f>
        <v>Books &amp; Stationery</v>
      </c>
      <c r="J5827" s="1" t="str">
        <f aca="false">INDEX(Orders!$E$2:$E$8001,MATCH(B5827,Orders!$A$2:$A$8001,0))</f>
        <v>Delivered</v>
      </c>
      <c r="K5827" s="1" t="str">
        <f aca="false">LEFT(INDEX(Orders!$C$2:$C$8001,MATCH(B5827,Orders!$A$2:$A$8001,0)),7)</f>
        <v>2025-06</v>
      </c>
    </row>
    <row r="5828" customFormat="false" ht="15" hidden="false" customHeight="true" outlineLevel="0" collapsed="false">
      <c r="A5828" s="1" t="s">
        <v>16298</v>
      </c>
      <c r="B5828" s="1" t="s">
        <v>5256</v>
      </c>
      <c r="C5828" s="1" t="s">
        <v>1997</v>
      </c>
      <c r="D5828" s="1" t="n">
        <v>1</v>
      </c>
      <c r="E5828" s="16" t="n">
        <v>311.15</v>
      </c>
      <c r="F5828" s="17" t="n">
        <v>0.05</v>
      </c>
      <c r="G5828" s="16" t="n">
        <v>295.59</v>
      </c>
      <c r="I5828" s="1" t="str">
        <f aca="false">INDEX(Products!$C$2:$C$51,MATCH(C5828,Products!$A$2:$A$51,0))</f>
        <v>Sports &amp; Fitness</v>
      </c>
      <c r="J5828" s="1" t="str">
        <f aca="false">INDEX(Orders!$E$2:$E$8001,MATCH(B5828,Orders!$A$2:$A$8001,0))</f>
        <v>Delivered</v>
      </c>
      <c r="K5828" s="1" t="str">
        <f aca="false">LEFT(INDEX(Orders!$C$2:$C$8001,MATCH(B5828,Orders!$A$2:$A$8001,0)),7)</f>
        <v>2025-02</v>
      </c>
    </row>
    <row r="5829" customFormat="false" ht="15" hidden="false" customHeight="true" outlineLevel="0" collapsed="false">
      <c r="A5829" s="1" t="s">
        <v>16299</v>
      </c>
      <c r="B5829" s="1" t="s">
        <v>5256</v>
      </c>
      <c r="C5829" s="1" t="s">
        <v>1963</v>
      </c>
      <c r="D5829" s="1" t="n">
        <v>2</v>
      </c>
      <c r="E5829" s="16" t="n">
        <v>1494.98</v>
      </c>
      <c r="F5829" s="17" t="n">
        <v>0</v>
      </c>
      <c r="G5829" s="16" t="n">
        <v>2989.96</v>
      </c>
      <c r="I5829" s="1" t="str">
        <f aca="false">INDEX(Products!$C$2:$C$51,MATCH(C5829,Products!$A$2:$A$51,0))</f>
        <v>Home &amp; Kitchen</v>
      </c>
      <c r="J5829" s="1" t="str">
        <f aca="false">INDEX(Orders!$E$2:$E$8001,MATCH(B5829,Orders!$A$2:$A$8001,0))</f>
        <v>Delivered</v>
      </c>
      <c r="K5829" s="1" t="str">
        <f aca="false">LEFT(INDEX(Orders!$C$2:$C$8001,MATCH(B5829,Orders!$A$2:$A$8001,0)),7)</f>
        <v>2025-02</v>
      </c>
    </row>
    <row r="5830" customFormat="false" ht="15" hidden="false" customHeight="true" outlineLevel="0" collapsed="false">
      <c r="A5830" s="1" t="s">
        <v>16300</v>
      </c>
      <c r="B5830" s="1" t="s">
        <v>5256</v>
      </c>
      <c r="C5830" s="1" t="s">
        <v>1988</v>
      </c>
      <c r="D5830" s="1" t="n">
        <v>1</v>
      </c>
      <c r="E5830" s="16" t="n">
        <v>681.07</v>
      </c>
      <c r="F5830" s="17" t="n">
        <v>0.2</v>
      </c>
      <c r="G5830" s="16" t="n">
        <v>544.86</v>
      </c>
      <c r="I5830" s="1" t="str">
        <f aca="false">INDEX(Products!$C$2:$C$51,MATCH(C5830,Products!$A$2:$A$51,0))</f>
        <v>Sports &amp; Fitness</v>
      </c>
      <c r="J5830" s="1" t="str">
        <f aca="false">INDEX(Orders!$E$2:$E$8001,MATCH(B5830,Orders!$A$2:$A$8001,0))</f>
        <v>Delivered</v>
      </c>
      <c r="K5830" s="1" t="str">
        <f aca="false">LEFT(INDEX(Orders!$C$2:$C$8001,MATCH(B5830,Orders!$A$2:$A$8001,0)),7)</f>
        <v>2025-02</v>
      </c>
    </row>
    <row r="5831" customFormat="false" ht="15" hidden="false" customHeight="true" outlineLevel="0" collapsed="false">
      <c r="A5831" s="1" t="s">
        <v>16301</v>
      </c>
      <c r="B5831" s="1" t="s">
        <v>5256</v>
      </c>
      <c r="C5831" s="1" t="s">
        <v>1969</v>
      </c>
      <c r="D5831" s="1" t="n">
        <v>1</v>
      </c>
      <c r="E5831" s="16" t="n">
        <v>9171.98</v>
      </c>
      <c r="F5831" s="17" t="n">
        <v>0.05</v>
      </c>
      <c r="G5831" s="16" t="n">
        <v>8713.38</v>
      </c>
      <c r="I5831" s="1" t="str">
        <f aca="false">INDEX(Products!$C$2:$C$51,MATCH(C5831,Products!$A$2:$A$51,0))</f>
        <v>Home &amp; Kitchen</v>
      </c>
      <c r="J5831" s="1" t="str">
        <f aca="false">INDEX(Orders!$E$2:$E$8001,MATCH(B5831,Orders!$A$2:$A$8001,0))</f>
        <v>Delivered</v>
      </c>
      <c r="K5831" s="1" t="str">
        <f aca="false">LEFT(INDEX(Orders!$C$2:$C$8001,MATCH(B5831,Orders!$A$2:$A$8001,0)),7)</f>
        <v>2025-02</v>
      </c>
    </row>
    <row r="5832" customFormat="false" ht="15" hidden="false" customHeight="true" outlineLevel="0" collapsed="false">
      <c r="A5832" s="1" t="s">
        <v>16302</v>
      </c>
      <c r="B5832" s="1" t="s">
        <v>5257</v>
      </c>
      <c r="C5832" s="1" t="s">
        <v>1940</v>
      </c>
      <c r="D5832" s="1" t="n">
        <v>1</v>
      </c>
      <c r="E5832" s="16" t="n">
        <v>2374.52</v>
      </c>
      <c r="F5832" s="17" t="n">
        <v>0</v>
      </c>
      <c r="G5832" s="16" t="n">
        <v>2374.52</v>
      </c>
      <c r="I5832" s="1" t="str">
        <f aca="false">INDEX(Products!$C$2:$C$51,MATCH(C5832,Products!$A$2:$A$51,0))</f>
        <v>Fashion</v>
      </c>
      <c r="J5832" s="1" t="str">
        <f aca="false">INDEX(Orders!$E$2:$E$8001,MATCH(B5832,Orders!$A$2:$A$8001,0))</f>
        <v>Delivered</v>
      </c>
      <c r="K5832" s="1" t="str">
        <f aca="false">LEFT(INDEX(Orders!$C$2:$C$8001,MATCH(B5832,Orders!$A$2:$A$8001,0)),7)</f>
        <v>2024-01</v>
      </c>
    </row>
    <row r="5833" customFormat="false" ht="15" hidden="false" customHeight="true" outlineLevel="0" collapsed="false">
      <c r="A5833" s="1" t="s">
        <v>16303</v>
      </c>
      <c r="B5833" s="1" t="s">
        <v>5259</v>
      </c>
      <c r="C5833" s="1" t="s">
        <v>1990</v>
      </c>
      <c r="D5833" s="1" t="n">
        <v>1</v>
      </c>
      <c r="E5833" s="16" t="n">
        <v>5311.32</v>
      </c>
      <c r="F5833" s="17" t="n">
        <v>0</v>
      </c>
      <c r="G5833" s="16" t="n">
        <v>5311.32</v>
      </c>
      <c r="I5833" s="1" t="str">
        <f aca="false">INDEX(Products!$C$2:$C$51,MATCH(C5833,Products!$A$2:$A$51,0))</f>
        <v>Sports &amp; Fitness</v>
      </c>
      <c r="J5833" s="1" t="str">
        <f aca="false">INDEX(Orders!$E$2:$E$8001,MATCH(B5833,Orders!$A$2:$A$8001,0))</f>
        <v>Delivered</v>
      </c>
      <c r="K5833" s="1" t="str">
        <f aca="false">LEFT(INDEX(Orders!$C$2:$C$8001,MATCH(B5833,Orders!$A$2:$A$8001,0)),7)</f>
        <v>2024-07</v>
      </c>
    </row>
    <row r="5834" customFormat="false" ht="15" hidden="false" customHeight="true" outlineLevel="0" collapsed="false">
      <c r="A5834" s="1" t="s">
        <v>16304</v>
      </c>
      <c r="B5834" s="1" t="s">
        <v>5260</v>
      </c>
      <c r="C5834" s="1" t="s">
        <v>2007</v>
      </c>
      <c r="D5834" s="1" t="n">
        <v>1</v>
      </c>
      <c r="E5834" s="16" t="n">
        <v>750.27</v>
      </c>
      <c r="F5834" s="17" t="n">
        <v>0.2</v>
      </c>
      <c r="G5834" s="16" t="n">
        <v>600.22</v>
      </c>
      <c r="I5834" s="1" t="str">
        <f aca="false">INDEX(Products!$C$2:$C$51,MATCH(C5834,Products!$A$2:$A$51,0))</f>
        <v>Books &amp; Stationery</v>
      </c>
      <c r="J5834" s="1" t="str">
        <f aca="false">INDEX(Orders!$E$2:$E$8001,MATCH(B5834,Orders!$A$2:$A$8001,0))</f>
        <v>Delivered</v>
      </c>
      <c r="K5834" s="1" t="str">
        <f aca="false">LEFT(INDEX(Orders!$C$2:$C$8001,MATCH(B5834,Orders!$A$2:$A$8001,0)),7)</f>
        <v>2024-09</v>
      </c>
    </row>
    <row r="5835" customFormat="false" ht="15" hidden="false" customHeight="true" outlineLevel="0" collapsed="false">
      <c r="A5835" s="1" t="s">
        <v>16305</v>
      </c>
      <c r="B5835" s="1" t="s">
        <v>5260</v>
      </c>
      <c r="C5835" s="1" t="s">
        <v>1918</v>
      </c>
      <c r="D5835" s="1" t="n">
        <v>1</v>
      </c>
      <c r="E5835" s="16" t="n">
        <v>2978.99</v>
      </c>
      <c r="F5835" s="17" t="n">
        <v>0.05</v>
      </c>
      <c r="G5835" s="16" t="n">
        <v>2830.04</v>
      </c>
      <c r="I5835" s="1" t="str">
        <f aca="false">INDEX(Products!$C$2:$C$51,MATCH(C5835,Products!$A$2:$A$51,0))</f>
        <v>Electronics</v>
      </c>
      <c r="J5835" s="1" t="str">
        <f aca="false">INDEX(Orders!$E$2:$E$8001,MATCH(B5835,Orders!$A$2:$A$8001,0))</f>
        <v>Delivered</v>
      </c>
      <c r="K5835" s="1" t="str">
        <f aca="false">LEFT(INDEX(Orders!$C$2:$C$8001,MATCH(B5835,Orders!$A$2:$A$8001,0)),7)</f>
        <v>2024-09</v>
      </c>
    </row>
    <row r="5836" customFormat="false" ht="15" hidden="false" customHeight="true" outlineLevel="0" collapsed="false">
      <c r="A5836" s="1" t="s">
        <v>16306</v>
      </c>
      <c r="B5836" s="1" t="s">
        <v>5260</v>
      </c>
      <c r="C5836" s="1" t="s">
        <v>2006</v>
      </c>
      <c r="D5836" s="1" t="n">
        <v>1</v>
      </c>
      <c r="E5836" s="16" t="n">
        <v>482.17</v>
      </c>
      <c r="F5836" s="17" t="n">
        <v>0.2</v>
      </c>
      <c r="G5836" s="16" t="n">
        <v>385.74</v>
      </c>
      <c r="I5836" s="1" t="str">
        <f aca="false">INDEX(Products!$C$2:$C$51,MATCH(C5836,Products!$A$2:$A$51,0))</f>
        <v>Books &amp; Stationery</v>
      </c>
      <c r="J5836" s="1" t="str">
        <f aca="false">INDEX(Orders!$E$2:$E$8001,MATCH(B5836,Orders!$A$2:$A$8001,0))</f>
        <v>Delivered</v>
      </c>
      <c r="K5836" s="1" t="str">
        <f aca="false">LEFT(INDEX(Orders!$C$2:$C$8001,MATCH(B5836,Orders!$A$2:$A$8001,0)),7)</f>
        <v>2024-09</v>
      </c>
    </row>
    <row r="5837" customFormat="false" ht="15" hidden="false" customHeight="true" outlineLevel="0" collapsed="false">
      <c r="A5837" s="1" t="s">
        <v>16307</v>
      </c>
      <c r="B5837" s="1" t="s">
        <v>5260</v>
      </c>
      <c r="C5837" s="1" t="s">
        <v>1953</v>
      </c>
      <c r="D5837" s="1" t="n">
        <v>1</v>
      </c>
      <c r="E5837" s="16" t="n">
        <v>4914.12</v>
      </c>
      <c r="F5837" s="17" t="n">
        <v>0.1</v>
      </c>
      <c r="G5837" s="16" t="n">
        <v>4422.71</v>
      </c>
      <c r="I5837" s="1" t="str">
        <f aca="false">INDEX(Products!$C$2:$C$51,MATCH(C5837,Products!$A$2:$A$51,0))</f>
        <v>Fashion</v>
      </c>
      <c r="J5837" s="1" t="str">
        <f aca="false">INDEX(Orders!$E$2:$E$8001,MATCH(B5837,Orders!$A$2:$A$8001,0))</f>
        <v>Delivered</v>
      </c>
      <c r="K5837" s="1" t="str">
        <f aca="false">LEFT(INDEX(Orders!$C$2:$C$8001,MATCH(B5837,Orders!$A$2:$A$8001,0)),7)</f>
        <v>2024-09</v>
      </c>
    </row>
    <row r="5838" customFormat="false" ht="15" hidden="false" customHeight="true" outlineLevel="0" collapsed="false">
      <c r="A5838" s="1" t="s">
        <v>16308</v>
      </c>
      <c r="B5838" s="1" t="s">
        <v>5260</v>
      </c>
      <c r="C5838" s="1" t="s">
        <v>1930</v>
      </c>
      <c r="D5838" s="1" t="n">
        <v>2</v>
      </c>
      <c r="E5838" s="16" t="n">
        <v>2398.35</v>
      </c>
      <c r="F5838" s="17" t="n">
        <v>0</v>
      </c>
      <c r="G5838" s="16" t="n">
        <v>4796.7</v>
      </c>
      <c r="I5838" s="1" t="str">
        <f aca="false">INDEX(Products!$C$2:$C$51,MATCH(C5838,Products!$A$2:$A$51,0))</f>
        <v>Electronics</v>
      </c>
      <c r="J5838" s="1" t="str">
        <f aca="false">INDEX(Orders!$E$2:$E$8001,MATCH(B5838,Orders!$A$2:$A$8001,0))</f>
        <v>Delivered</v>
      </c>
      <c r="K5838" s="1" t="str">
        <f aca="false">LEFT(INDEX(Orders!$C$2:$C$8001,MATCH(B5838,Orders!$A$2:$A$8001,0)),7)</f>
        <v>2024-09</v>
      </c>
    </row>
    <row r="5839" customFormat="false" ht="15" hidden="false" customHeight="true" outlineLevel="0" collapsed="false">
      <c r="A5839" s="1" t="s">
        <v>16309</v>
      </c>
      <c r="B5839" s="1" t="s">
        <v>5261</v>
      </c>
      <c r="C5839" s="1" t="s">
        <v>1953</v>
      </c>
      <c r="D5839" s="1" t="n">
        <v>3</v>
      </c>
      <c r="E5839" s="16" t="n">
        <v>4914.12</v>
      </c>
      <c r="F5839" s="17" t="n">
        <v>0.05</v>
      </c>
      <c r="G5839" s="16" t="n">
        <v>14005.24</v>
      </c>
      <c r="I5839" s="1" t="str">
        <f aca="false">INDEX(Products!$C$2:$C$51,MATCH(C5839,Products!$A$2:$A$51,0))</f>
        <v>Fashion</v>
      </c>
      <c r="J5839" s="1" t="str">
        <f aca="false">INDEX(Orders!$E$2:$E$8001,MATCH(B5839,Orders!$A$2:$A$8001,0))</f>
        <v>Delivered</v>
      </c>
      <c r="K5839" s="1" t="str">
        <f aca="false">LEFT(INDEX(Orders!$C$2:$C$8001,MATCH(B5839,Orders!$A$2:$A$8001,0)),7)</f>
        <v>2025-07</v>
      </c>
    </row>
    <row r="5840" customFormat="false" ht="15" hidden="false" customHeight="true" outlineLevel="0" collapsed="false">
      <c r="A5840" s="1" t="s">
        <v>16310</v>
      </c>
      <c r="B5840" s="1" t="s">
        <v>5262</v>
      </c>
      <c r="C5840" s="1" t="s">
        <v>1961</v>
      </c>
      <c r="D5840" s="1" t="n">
        <v>1</v>
      </c>
      <c r="E5840" s="16" t="n">
        <v>3493.68</v>
      </c>
      <c r="F5840" s="17" t="n">
        <v>0</v>
      </c>
      <c r="G5840" s="16" t="n">
        <v>3493.68</v>
      </c>
      <c r="I5840" s="1" t="str">
        <f aca="false">INDEX(Products!$C$2:$C$51,MATCH(C5840,Products!$A$2:$A$51,0))</f>
        <v>Home &amp; Kitchen</v>
      </c>
      <c r="J5840" s="1" t="str">
        <f aca="false">INDEX(Orders!$E$2:$E$8001,MATCH(B5840,Orders!$A$2:$A$8001,0))</f>
        <v>Cancelled</v>
      </c>
      <c r="K5840" s="1" t="str">
        <f aca="false">LEFT(INDEX(Orders!$C$2:$C$8001,MATCH(B5840,Orders!$A$2:$A$8001,0)),7)</f>
        <v>2025-08</v>
      </c>
    </row>
    <row r="5841" customFormat="false" ht="15" hidden="false" customHeight="true" outlineLevel="0" collapsed="false">
      <c r="A5841" s="1" t="s">
        <v>16311</v>
      </c>
      <c r="B5841" s="1" t="s">
        <v>5262</v>
      </c>
      <c r="C5841" s="1" t="s">
        <v>1959</v>
      </c>
      <c r="D5841" s="1" t="n">
        <v>1</v>
      </c>
      <c r="E5841" s="16" t="n">
        <v>2142.79</v>
      </c>
      <c r="F5841" s="17" t="n">
        <v>0.05</v>
      </c>
      <c r="G5841" s="16" t="n">
        <v>2035.65</v>
      </c>
      <c r="I5841" s="1" t="str">
        <f aca="false">INDEX(Products!$C$2:$C$51,MATCH(C5841,Products!$A$2:$A$51,0))</f>
        <v>Home &amp; Kitchen</v>
      </c>
      <c r="J5841" s="1" t="str">
        <f aca="false">INDEX(Orders!$E$2:$E$8001,MATCH(B5841,Orders!$A$2:$A$8001,0))</f>
        <v>Cancelled</v>
      </c>
      <c r="K5841" s="1" t="str">
        <f aca="false">LEFT(INDEX(Orders!$C$2:$C$8001,MATCH(B5841,Orders!$A$2:$A$8001,0)),7)</f>
        <v>2025-08</v>
      </c>
    </row>
    <row r="5842" customFormat="false" ht="15" hidden="false" customHeight="true" outlineLevel="0" collapsed="false">
      <c r="A5842" s="1" t="s">
        <v>16312</v>
      </c>
      <c r="B5842" s="1" t="s">
        <v>5263</v>
      </c>
      <c r="C5842" s="1" t="s">
        <v>2006</v>
      </c>
      <c r="D5842" s="1" t="n">
        <v>2</v>
      </c>
      <c r="E5842" s="16" t="n">
        <v>482.17</v>
      </c>
      <c r="F5842" s="17" t="n">
        <v>0.2</v>
      </c>
      <c r="G5842" s="16" t="n">
        <v>771.47</v>
      </c>
      <c r="I5842" s="1" t="str">
        <f aca="false">INDEX(Products!$C$2:$C$51,MATCH(C5842,Products!$A$2:$A$51,0))</f>
        <v>Books &amp; Stationery</v>
      </c>
      <c r="J5842" s="1" t="str">
        <f aca="false">INDEX(Orders!$E$2:$E$8001,MATCH(B5842,Orders!$A$2:$A$8001,0))</f>
        <v>Delivered</v>
      </c>
      <c r="K5842" s="1" t="str">
        <f aca="false">LEFT(INDEX(Orders!$C$2:$C$8001,MATCH(B5842,Orders!$A$2:$A$8001,0)),7)</f>
        <v>2025-10</v>
      </c>
    </row>
    <row r="5843" customFormat="false" ht="15" hidden="false" customHeight="true" outlineLevel="0" collapsed="false">
      <c r="A5843" s="1" t="s">
        <v>16313</v>
      </c>
      <c r="B5843" s="1" t="s">
        <v>5264</v>
      </c>
      <c r="C5843" s="1" t="s">
        <v>1977</v>
      </c>
      <c r="D5843" s="1" t="n">
        <v>1</v>
      </c>
      <c r="E5843" s="16" t="n">
        <v>2386.05</v>
      </c>
      <c r="F5843" s="17" t="n">
        <v>0.15</v>
      </c>
      <c r="G5843" s="16" t="n">
        <v>2028.14</v>
      </c>
      <c r="I5843" s="1" t="str">
        <f aca="false">INDEX(Products!$C$2:$C$51,MATCH(C5843,Products!$A$2:$A$51,0))</f>
        <v>Beauty &amp; Personal Care</v>
      </c>
      <c r="J5843" s="1" t="str">
        <f aca="false">INDEX(Orders!$E$2:$E$8001,MATCH(B5843,Orders!$A$2:$A$8001,0))</f>
        <v>Returned</v>
      </c>
      <c r="K5843" s="1" t="str">
        <f aca="false">LEFT(INDEX(Orders!$C$2:$C$8001,MATCH(B5843,Orders!$A$2:$A$8001,0)),7)</f>
        <v>2024-11</v>
      </c>
    </row>
    <row r="5844" customFormat="false" ht="15" hidden="false" customHeight="true" outlineLevel="0" collapsed="false">
      <c r="A5844" s="1" t="s">
        <v>16314</v>
      </c>
      <c r="B5844" s="1" t="s">
        <v>5265</v>
      </c>
      <c r="C5844" s="1" t="s">
        <v>1998</v>
      </c>
      <c r="D5844" s="1" t="n">
        <v>2</v>
      </c>
      <c r="E5844" s="16" t="n">
        <v>1335.85</v>
      </c>
      <c r="F5844" s="17" t="n">
        <v>0.2</v>
      </c>
      <c r="G5844" s="16" t="n">
        <v>2137.36</v>
      </c>
      <c r="I5844" s="1" t="str">
        <f aca="false">INDEX(Products!$C$2:$C$51,MATCH(C5844,Products!$A$2:$A$51,0))</f>
        <v>Sports &amp; Fitness</v>
      </c>
      <c r="J5844" s="1" t="str">
        <f aca="false">INDEX(Orders!$E$2:$E$8001,MATCH(B5844,Orders!$A$2:$A$8001,0))</f>
        <v>Delivered</v>
      </c>
      <c r="K5844" s="1" t="str">
        <f aca="false">LEFT(INDEX(Orders!$C$2:$C$8001,MATCH(B5844,Orders!$A$2:$A$8001,0)),7)</f>
        <v>2025-08</v>
      </c>
    </row>
    <row r="5845" customFormat="false" ht="15" hidden="false" customHeight="true" outlineLevel="0" collapsed="false">
      <c r="A5845" s="1" t="s">
        <v>16315</v>
      </c>
      <c r="B5845" s="1" t="s">
        <v>5266</v>
      </c>
      <c r="C5845" s="1" t="s">
        <v>1930</v>
      </c>
      <c r="D5845" s="1" t="n">
        <v>1</v>
      </c>
      <c r="E5845" s="16" t="n">
        <v>2398.35</v>
      </c>
      <c r="F5845" s="17" t="n">
        <v>0</v>
      </c>
      <c r="G5845" s="16" t="n">
        <v>2398.35</v>
      </c>
      <c r="I5845" s="1" t="str">
        <f aca="false">INDEX(Products!$C$2:$C$51,MATCH(C5845,Products!$A$2:$A$51,0))</f>
        <v>Electronics</v>
      </c>
      <c r="J5845" s="1" t="str">
        <f aca="false">INDEX(Orders!$E$2:$E$8001,MATCH(B5845,Orders!$A$2:$A$8001,0))</f>
        <v>Delivered</v>
      </c>
      <c r="K5845" s="1" t="str">
        <f aca="false">LEFT(INDEX(Orders!$C$2:$C$8001,MATCH(B5845,Orders!$A$2:$A$8001,0)),7)</f>
        <v>2024-05</v>
      </c>
    </row>
    <row r="5846" customFormat="false" ht="15" hidden="false" customHeight="true" outlineLevel="0" collapsed="false">
      <c r="A5846" s="1" t="s">
        <v>16316</v>
      </c>
      <c r="B5846" s="1" t="s">
        <v>5266</v>
      </c>
      <c r="C5846" s="1" t="s">
        <v>1990</v>
      </c>
      <c r="D5846" s="1" t="n">
        <v>1</v>
      </c>
      <c r="E5846" s="16" t="n">
        <v>5311.32</v>
      </c>
      <c r="F5846" s="17" t="n">
        <v>0</v>
      </c>
      <c r="G5846" s="16" t="n">
        <v>5311.32</v>
      </c>
      <c r="I5846" s="1" t="str">
        <f aca="false">INDEX(Products!$C$2:$C$51,MATCH(C5846,Products!$A$2:$A$51,0))</f>
        <v>Sports &amp; Fitness</v>
      </c>
      <c r="J5846" s="1" t="str">
        <f aca="false">INDEX(Orders!$E$2:$E$8001,MATCH(B5846,Orders!$A$2:$A$8001,0))</f>
        <v>Delivered</v>
      </c>
      <c r="K5846" s="1" t="str">
        <f aca="false">LEFT(INDEX(Orders!$C$2:$C$8001,MATCH(B5846,Orders!$A$2:$A$8001,0)),7)</f>
        <v>2024-05</v>
      </c>
    </row>
    <row r="5847" customFormat="false" ht="15" hidden="false" customHeight="true" outlineLevel="0" collapsed="false">
      <c r="A5847" s="1" t="s">
        <v>16317</v>
      </c>
      <c r="B5847" s="1" t="s">
        <v>5267</v>
      </c>
      <c r="C5847" s="1" t="s">
        <v>1976</v>
      </c>
      <c r="D5847" s="1" t="n">
        <v>1</v>
      </c>
      <c r="E5847" s="16" t="n">
        <v>1603.35</v>
      </c>
      <c r="F5847" s="17" t="n">
        <v>0</v>
      </c>
      <c r="G5847" s="16" t="n">
        <v>1603.35</v>
      </c>
      <c r="I5847" s="1" t="str">
        <f aca="false">INDEX(Products!$C$2:$C$51,MATCH(C5847,Products!$A$2:$A$51,0))</f>
        <v>Beauty &amp; Personal Care</v>
      </c>
      <c r="J5847" s="1" t="str">
        <f aca="false">INDEX(Orders!$E$2:$E$8001,MATCH(B5847,Orders!$A$2:$A$8001,0))</f>
        <v>Delivered</v>
      </c>
      <c r="K5847" s="1" t="str">
        <f aca="false">LEFT(INDEX(Orders!$C$2:$C$8001,MATCH(B5847,Orders!$A$2:$A$8001,0)),7)</f>
        <v>2025-11</v>
      </c>
    </row>
    <row r="5848" customFormat="false" ht="15" hidden="false" customHeight="true" outlineLevel="0" collapsed="false">
      <c r="A5848" s="1" t="s">
        <v>16318</v>
      </c>
      <c r="B5848" s="1" t="s">
        <v>5267</v>
      </c>
      <c r="C5848" s="1" t="s">
        <v>1930</v>
      </c>
      <c r="D5848" s="1" t="n">
        <v>1</v>
      </c>
      <c r="E5848" s="16" t="n">
        <v>2398.35</v>
      </c>
      <c r="F5848" s="17" t="n">
        <v>0.15</v>
      </c>
      <c r="G5848" s="16" t="n">
        <v>2038.6</v>
      </c>
      <c r="I5848" s="1" t="str">
        <f aca="false">INDEX(Products!$C$2:$C$51,MATCH(C5848,Products!$A$2:$A$51,0))</f>
        <v>Electronics</v>
      </c>
      <c r="J5848" s="1" t="str">
        <f aca="false">INDEX(Orders!$E$2:$E$8001,MATCH(B5848,Orders!$A$2:$A$8001,0))</f>
        <v>Delivered</v>
      </c>
      <c r="K5848" s="1" t="str">
        <f aca="false">LEFT(INDEX(Orders!$C$2:$C$8001,MATCH(B5848,Orders!$A$2:$A$8001,0)),7)</f>
        <v>2025-11</v>
      </c>
    </row>
    <row r="5849" customFormat="false" ht="15" hidden="false" customHeight="true" outlineLevel="0" collapsed="false">
      <c r="A5849" s="1" t="s">
        <v>16319</v>
      </c>
      <c r="B5849" s="1" t="s">
        <v>5267</v>
      </c>
      <c r="C5849" s="1" t="s">
        <v>1975</v>
      </c>
      <c r="D5849" s="1" t="n">
        <v>1</v>
      </c>
      <c r="E5849" s="16" t="n">
        <v>862.99</v>
      </c>
      <c r="F5849" s="17" t="n">
        <v>0</v>
      </c>
      <c r="G5849" s="16" t="n">
        <v>862.99</v>
      </c>
      <c r="I5849" s="1" t="str">
        <f aca="false">INDEX(Products!$C$2:$C$51,MATCH(C5849,Products!$A$2:$A$51,0))</f>
        <v>Beauty &amp; Personal Care</v>
      </c>
      <c r="J5849" s="1" t="str">
        <f aca="false">INDEX(Orders!$E$2:$E$8001,MATCH(B5849,Orders!$A$2:$A$8001,0))</f>
        <v>Delivered</v>
      </c>
      <c r="K5849" s="1" t="str">
        <f aca="false">LEFT(INDEX(Orders!$C$2:$C$8001,MATCH(B5849,Orders!$A$2:$A$8001,0)),7)</f>
        <v>2025-11</v>
      </c>
    </row>
    <row r="5850" customFormat="false" ht="15" hidden="false" customHeight="true" outlineLevel="0" collapsed="false">
      <c r="A5850" s="1" t="s">
        <v>16320</v>
      </c>
      <c r="B5850" s="1" t="s">
        <v>5267</v>
      </c>
      <c r="C5850" s="1" t="s">
        <v>1937</v>
      </c>
      <c r="D5850" s="1" t="n">
        <v>1</v>
      </c>
      <c r="E5850" s="16" t="n">
        <v>1364.75</v>
      </c>
      <c r="F5850" s="17" t="n">
        <v>0.1</v>
      </c>
      <c r="G5850" s="16" t="n">
        <v>1228.28</v>
      </c>
      <c r="I5850" s="1" t="str">
        <f aca="false">INDEX(Products!$C$2:$C$51,MATCH(C5850,Products!$A$2:$A$51,0))</f>
        <v>Fashion</v>
      </c>
      <c r="J5850" s="1" t="str">
        <f aca="false">INDEX(Orders!$E$2:$E$8001,MATCH(B5850,Orders!$A$2:$A$8001,0))</f>
        <v>Delivered</v>
      </c>
      <c r="K5850" s="1" t="str">
        <f aca="false">LEFT(INDEX(Orders!$C$2:$C$8001,MATCH(B5850,Orders!$A$2:$A$8001,0)),7)</f>
        <v>2025-11</v>
      </c>
    </row>
    <row r="5851" customFormat="false" ht="15" hidden="false" customHeight="true" outlineLevel="0" collapsed="false">
      <c r="A5851" s="1" t="s">
        <v>16321</v>
      </c>
      <c r="B5851" s="1" t="s">
        <v>5267</v>
      </c>
      <c r="C5851" s="1" t="s">
        <v>1988</v>
      </c>
      <c r="D5851" s="1" t="n">
        <v>1</v>
      </c>
      <c r="E5851" s="16" t="n">
        <v>681.07</v>
      </c>
      <c r="F5851" s="17" t="n">
        <v>0</v>
      </c>
      <c r="G5851" s="16" t="n">
        <v>681.07</v>
      </c>
      <c r="I5851" s="1" t="str">
        <f aca="false">INDEX(Products!$C$2:$C$51,MATCH(C5851,Products!$A$2:$A$51,0))</f>
        <v>Sports &amp; Fitness</v>
      </c>
      <c r="J5851" s="1" t="str">
        <f aca="false">INDEX(Orders!$E$2:$E$8001,MATCH(B5851,Orders!$A$2:$A$8001,0))</f>
        <v>Delivered</v>
      </c>
      <c r="K5851" s="1" t="str">
        <f aca="false">LEFT(INDEX(Orders!$C$2:$C$8001,MATCH(B5851,Orders!$A$2:$A$8001,0)),7)</f>
        <v>2025-11</v>
      </c>
    </row>
    <row r="5852" customFormat="false" ht="15" hidden="false" customHeight="true" outlineLevel="0" collapsed="false">
      <c r="A5852" s="1" t="s">
        <v>16322</v>
      </c>
      <c r="B5852" s="1" t="s">
        <v>5268</v>
      </c>
      <c r="C5852" s="1" t="s">
        <v>1931</v>
      </c>
      <c r="D5852" s="1" t="n">
        <v>1</v>
      </c>
      <c r="E5852" s="16" t="n">
        <v>1111.28</v>
      </c>
      <c r="F5852" s="17" t="n">
        <v>0.15</v>
      </c>
      <c r="G5852" s="16" t="n">
        <v>944.59</v>
      </c>
      <c r="I5852" s="1" t="str">
        <f aca="false">INDEX(Products!$C$2:$C$51,MATCH(C5852,Products!$A$2:$A$51,0))</f>
        <v>Electronics</v>
      </c>
      <c r="J5852" s="1" t="str">
        <f aca="false">INDEX(Orders!$E$2:$E$8001,MATCH(B5852,Orders!$A$2:$A$8001,0))</f>
        <v>Delivered</v>
      </c>
      <c r="K5852" s="1" t="str">
        <f aca="false">LEFT(INDEX(Orders!$C$2:$C$8001,MATCH(B5852,Orders!$A$2:$A$8001,0)),7)</f>
        <v>2025-06</v>
      </c>
    </row>
    <row r="5853" customFormat="false" ht="15" hidden="false" customHeight="true" outlineLevel="0" collapsed="false">
      <c r="A5853" s="1" t="s">
        <v>16323</v>
      </c>
      <c r="B5853" s="1" t="s">
        <v>5268</v>
      </c>
      <c r="C5853" s="1" t="s">
        <v>1977</v>
      </c>
      <c r="D5853" s="1" t="n">
        <v>1</v>
      </c>
      <c r="E5853" s="16" t="n">
        <v>2386.05</v>
      </c>
      <c r="F5853" s="17" t="n">
        <v>0.05</v>
      </c>
      <c r="G5853" s="16" t="n">
        <v>2266.75</v>
      </c>
      <c r="I5853" s="1" t="str">
        <f aca="false">INDEX(Products!$C$2:$C$51,MATCH(C5853,Products!$A$2:$A$51,0))</f>
        <v>Beauty &amp; Personal Care</v>
      </c>
      <c r="J5853" s="1" t="str">
        <f aca="false">INDEX(Orders!$E$2:$E$8001,MATCH(B5853,Orders!$A$2:$A$8001,0))</f>
        <v>Delivered</v>
      </c>
      <c r="K5853" s="1" t="str">
        <f aca="false">LEFT(INDEX(Orders!$C$2:$C$8001,MATCH(B5853,Orders!$A$2:$A$8001,0)),7)</f>
        <v>2025-06</v>
      </c>
    </row>
    <row r="5854" customFormat="false" ht="15" hidden="false" customHeight="true" outlineLevel="0" collapsed="false">
      <c r="A5854" s="1" t="s">
        <v>16324</v>
      </c>
      <c r="B5854" s="1" t="s">
        <v>5268</v>
      </c>
      <c r="C5854" s="1" t="s">
        <v>1979</v>
      </c>
      <c r="D5854" s="1" t="n">
        <v>1</v>
      </c>
      <c r="E5854" s="16" t="n">
        <v>623</v>
      </c>
      <c r="F5854" s="17" t="n">
        <v>0.05</v>
      </c>
      <c r="G5854" s="16" t="n">
        <v>591.85</v>
      </c>
      <c r="I5854" s="1" t="str">
        <f aca="false">INDEX(Products!$C$2:$C$51,MATCH(C5854,Products!$A$2:$A$51,0))</f>
        <v>Beauty &amp; Personal Care</v>
      </c>
      <c r="J5854" s="1" t="str">
        <f aca="false">INDEX(Orders!$E$2:$E$8001,MATCH(B5854,Orders!$A$2:$A$8001,0))</f>
        <v>Delivered</v>
      </c>
      <c r="K5854" s="1" t="str">
        <f aca="false">LEFT(INDEX(Orders!$C$2:$C$8001,MATCH(B5854,Orders!$A$2:$A$8001,0)),7)</f>
        <v>2025-06</v>
      </c>
    </row>
    <row r="5855" customFormat="false" ht="15" hidden="false" customHeight="true" outlineLevel="0" collapsed="false">
      <c r="A5855" s="1" t="s">
        <v>16325</v>
      </c>
      <c r="B5855" s="1" t="s">
        <v>5268</v>
      </c>
      <c r="C5855" s="1" t="s">
        <v>2007</v>
      </c>
      <c r="D5855" s="1" t="n">
        <v>2</v>
      </c>
      <c r="E5855" s="16" t="n">
        <v>750.27</v>
      </c>
      <c r="F5855" s="17" t="n">
        <v>0.1</v>
      </c>
      <c r="G5855" s="16" t="n">
        <v>1350.49</v>
      </c>
      <c r="I5855" s="1" t="str">
        <f aca="false">INDEX(Products!$C$2:$C$51,MATCH(C5855,Products!$A$2:$A$51,0))</f>
        <v>Books &amp; Stationery</v>
      </c>
      <c r="J5855" s="1" t="str">
        <f aca="false">INDEX(Orders!$E$2:$E$8001,MATCH(B5855,Orders!$A$2:$A$8001,0))</f>
        <v>Delivered</v>
      </c>
      <c r="K5855" s="1" t="str">
        <f aca="false">LEFT(INDEX(Orders!$C$2:$C$8001,MATCH(B5855,Orders!$A$2:$A$8001,0)),7)</f>
        <v>2025-06</v>
      </c>
    </row>
    <row r="5856" customFormat="false" ht="15" hidden="false" customHeight="true" outlineLevel="0" collapsed="false">
      <c r="A5856" s="1" t="s">
        <v>16326</v>
      </c>
      <c r="B5856" s="1" t="s">
        <v>5268</v>
      </c>
      <c r="C5856" s="1" t="s">
        <v>1990</v>
      </c>
      <c r="D5856" s="1" t="n">
        <v>2</v>
      </c>
      <c r="E5856" s="16" t="n">
        <v>5311.32</v>
      </c>
      <c r="F5856" s="17" t="n">
        <v>0.05</v>
      </c>
      <c r="G5856" s="16" t="n">
        <v>10091.51</v>
      </c>
      <c r="I5856" s="1" t="str">
        <f aca="false">INDEX(Products!$C$2:$C$51,MATCH(C5856,Products!$A$2:$A$51,0))</f>
        <v>Sports &amp; Fitness</v>
      </c>
      <c r="J5856" s="1" t="str">
        <f aca="false">INDEX(Orders!$E$2:$E$8001,MATCH(B5856,Orders!$A$2:$A$8001,0))</f>
        <v>Delivered</v>
      </c>
      <c r="K5856" s="1" t="str">
        <f aca="false">LEFT(INDEX(Orders!$C$2:$C$8001,MATCH(B5856,Orders!$A$2:$A$8001,0)),7)</f>
        <v>2025-06</v>
      </c>
    </row>
    <row r="5857" customFormat="false" ht="15" hidden="false" customHeight="true" outlineLevel="0" collapsed="false">
      <c r="A5857" s="1" t="s">
        <v>16327</v>
      </c>
      <c r="B5857" s="1" t="s">
        <v>5269</v>
      </c>
      <c r="C5857" s="1" t="s">
        <v>2007</v>
      </c>
      <c r="D5857" s="1" t="n">
        <v>2</v>
      </c>
      <c r="E5857" s="16" t="n">
        <v>750.27</v>
      </c>
      <c r="F5857" s="17" t="n">
        <v>0</v>
      </c>
      <c r="G5857" s="16" t="n">
        <v>1500.54</v>
      </c>
      <c r="I5857" s="1" t="str">
        <f aca="false">INDEX(Products!$C$2:$C$51,MATCH(C5857,Products!$A$2:$A$51,0))</f>
        <v>Books &amp; Stationery</v>
      </c>
      <c r="J5857" s="1" t="str">
        <f aca="false">INDEX(Orders!$E$2:$E$8001,MATCH(B5857,Orders!$A$2:$A$8001,0))</f>
        <v>Delivered</v>
      </c>
      <c r="K5857" s="1" t="str">
        <f aca="false">LEFT(INDEX(Orders!$C$2:$C$8001,MATCH(B5857,Orders!$A$2:$A$8001,0)),7)</f>
        <v>2024-06</v>
      </c>
    </row>
    <row r="5858" customFormat="false" ht="15" hidden="false" customHeight="true" outlineLevel="0" collapsed="false">
      <c r="A5858" s="1" t="s">
        <v>16328</v>
      </c>
      <c r="B5858" s="1" t="s">
        <v>5270</v>
      </c>
      <c r="C5858" s="1" t="s">
        <v>1926</v>
      </c>
      <c r="D5858" s="1" t="n">
        <v>1</v>
      </c>
      <c r="E5858" s="16" t="n">
        <v>1478.08</v>
      </c>
      <c r="F5858" s="17" t="n">
        <v>0</v>
      </c>
      <c r="G5858" s="16" t="n">
        <v>1478.08</v>
      </c>
      <c r="I5858" s="1" t="str">
        <f aca="false">INDEX(Products!$C$2:$C$51,MATCH(C5858,Products!$A$2:$A$51,0))</f>
        <v>Electronics</v>
      </c>
      <c r="J5858" s="1" t="str">
        <f aca="false">INDEX(Orders!$E$2:$E$8001,MATCH(B5858,Orders!$A$2:$A$8001,0))</f>
        <v>Delivered</v>
      </c>
      <c r="K5858" s="1" t="str">
        <f aca="false">LEFT(INDEX(Orders!$C$2:$C$8001,MATCH(B5858,Orders!$A$2:$A$8001,0)),7)</f>
        <v>2025-06</v>
      </c>
    </row>
    <row r="5859" customFormat="false" ht="15" hidden="false" customHeight="true" outlineLevel="0" collapsed="false">
      <c r="A5859" s="1" t="s">
        <v>16329</v>
      </c>
      <c r="B5859" s="1" t="s">
        <v>5271</v>
      </c>
      <c r="C5859" s="1" t="s">
        <v>2006</v>
      </c>
      <c r="D5859" s="1" t="n">
        <v>1</v>
      </c>
      <c r="E5859" s="16" t="n">
        <v>482.17</v>
      </c>
      <c r="F5859" s="17" t="n">
        <v>0.15</v>
      </c>
      <c r="G5859" s="16" t="n">
        <v>409.84</v>
      </c>
      <c r="I5859" s="1" t="str">
        <f aca="false">INDEX(Products!$C$2:$C$51,MATCH(C5859,Products!$A$2:$A$51,0))</f>
        <v>Books &amp; Stationery</v>
      </c>
      <c r="J5859" s="1" t="str">
        <f aca="false">INDEX(Orders!$E$2:$E$8001,MATCH(B5859,Orders!$A$2:$A$8001,0))</f>
        <v>Delivered</v>
      </c>
      <c r="K5859" s="1" t="str">
        <f aca="false">LEFT(INDEX(Orders!$C$2:$C$8001,MATCH(B5859,Orders!$A$2:$A$8001,0)),7)</f>
        <v>2024-03</v>
      </c>
    </row>
    <row r="5860" customFormat="false" ht="15" hidden="false" customHeight="true" outlineLevel="0" collapsed="false">
      <c r="A5860" s="1" t="s">
        <v>16330</v>
      </c>
      <c r="B5860" s="1" t="s">
        <v>5272</v>
      </c>
      <c r="C5860" s="1" t="s">
        <v>1940</v>
      </c>
      <c r="D5860" s="1" t="n">
        <v>1</v>
      </c>
      <c r="E5860" s="16" t="n">
        <v>2374.52</v>
      </c>
      <c r="F5860" s="17" t="n">
        <v>0.05</v>
      </c>
      <c r="G5860" s="16" t="n">
        <v>2255.79</v>
      </c>
      <c r="I5860" s="1" t="str">
        <f aca="false">INDEX(Products!$C$2:$C$51,MATCH(C5860,Products!$A$2:$A$51,0))</f>
        <v>Fashion</v>
      </c>
      <c r="J5860" s="1" t="str">
        <f aca="false">INDEX(Orders!$E$2:$E$8001,MATCH(B5860,Orders!$A$2:$A$8001,0))</f>
        <v>Delivered</v>
      </c>
      <c r="K5860" s="1" t="str">
        <f aca="false">LEFT(INDEX(Orders!$C$2:$C$8001,MATCH(B5860,Orders!$A$2:$A$8001,0)),7)</f>
        <v>2025-06</v>
      </c>
    </row>
    <row r="5861" customFormat="false" ht="15" hidden="false" customHeight="true" outlineLevel="0" collapsed="false">
      <c r="A5861" s="1" t="s">
        <v>16331</v>
      </c>
      <c r="B5861" s="1" t="s">
        <v>5273</v>
      </c>
      <c r="C5861" s="1" t="s">
        <v>2006</v>
      </c>
      <c r="D5861" s="1" t="n">
        <v>1</v>
      </c>
      <c r="E5861" s="16" t="n">
        <v>482.17</v>
      </c>
      <c r="F5861" s="17" t="n">
        <v>0.1</v>
      </c>
      <c r="G5861" s="16" t="n">
        <v>433.95</v>
      </c>
      <c r="I5861" s="1" t="str">
        <f aca="false">INDEX(Products!$C$2:$C$51,MATCH(C5861,Products!$A$2:$A$51,0))</f>
        <v>Books &amp; Stationery</v>
      </c>
      <c r="J5861" s="1" t="str">
        <f aca="false">INDEX(Orders!$E$2:$E$8001,MATCH(B5861,Orders!$A$2:$A$8001,0))</f>
        <v>Delivered</v>
      </c>
      <c r="K5861" s="1" t="str">
        <f aca="false">LEFT(INDEX(Orders!$C$2:$C$8001,MATCH(B5861,Orders!$A$2:$A$8001,0)),7)</f>
        <v>2025-09</v>
      </c>
    </row>
    <row r="5862" customFormat="false" ht="15" hidden="false" customHeight="true" outlineLevel="0" collapsed="false">
      <c r="A5862" s="1" t="s">
        <v>16332</v>
      </c>
      <c r="B5862" s="1" t="s">
        <v>5274</v>
      </c>
      <c r="C5862" s="1" t="s">
        <v>2007</v>
      </c>
      <c r="D5862" s="1" t="n">
        <v>1</v>
      </c>
      <c r="E5862" s="16" t="n">
        <v>750.27</v>
      </c>
      <c r="F5862" s="17" t="n">
        <v>0</v>
      </c>
      <c r="G5862" s="16" t="n">
        <v>750.27</v>
      </c>
      <c r="I5862" s="1" t="str">
        <f aca="false">INDEX(Products!$C$2:$C$51,MATCH(C5862,Products!$A$2:$A$51,0))</f>
        <v>Books &amp; Stationery</v>
      </c>
      <c r="J5862" s="1" t="str">
        <f aca="false">INDEX(Orders!$E$2:$E$8001,MATCH(B5862,Orders!$A$2:$A$8001,0))</f>
        <v>Delivered</v>
      </c>
      <c r="K5862" s="1" t="str">
        <f aca="false">LEFT(INDEX(Orders!$C$2:$C$8001,MATCH(B5862,Orders!$A$2:$A$8001,0)),7)</f>
        <v>2025-10</v>
      </c>
    </row>
    <row r="5863" customFormat="false" ht="15" hidden="false" customHeight="true" outlineLevel="0" collapsed="false">
      <c r="A5863" s="1" t="s">
        <v>16333</v>
      </c>
      <c r="B5863" s="1" t="s">
        <v>5274</v>
      </c>
      <c r="C5863" s="1" t="s">
        <v>2000</v>
      </c>
      <c r="D5863" s="1" t="n">
        <v>2</v>
      </c>
      <c r="E5863" s="16" t="n">
        <v>425.08</v>
      </c>
      <c r="F5863" s="17" t="n">
        <v>0</v>
      </c>
      <c r="G5863" s="16" t="n">
        <v>850.16</v>
      </c>
      <c r="I5863" s="1" t="str">
        <f aca="false">INDEX(Products!$C$2:$C$51,MATCH(C5863,Products!$A$2:$A$51,0))</f>
        <v>Books &amp; Stationery</v>
      </c>
      <c r="J5863" s="1" t="str">
        <f aca="false">INDEX(Orders!$E$2:$E$8001,MATCH(B5863,Orders!$A$2:$A$8001,0))</f>
        <v>Delivered</v>
      </c>
      <c r="K5863" s="1" t="str">
        <f aca="false">LEFT(INDEX(Orders!$C$2:$C$8001,MATCH(B5863,Orders!$A$2:$A$8001,0)),7)</f>
        <v>2025-10</v>
      </c>
    </row>
    <row r="5864" customFormat="false" ht="15" hidden="false" customHeight="true" outlineLevel="0" collapsed="false">
      <c r="A5864" s="1" t="s">
        <v>16334</v>
      </c>
      <c r="B5864" s="1" t="s">
        <v>5274</v>
      </c>
      <c r="C5864" s="1" t="s">
        <v>1971</v>
      </c>
      <c r="D5864" s="1" t="n">
        <v>1</v>
      </c>
      <c r="E5864" s="16" t="n">
        <v>2073.63</v>
      </c>
      <c r="F5864" s="17" t="n">
        <v>0</v>
      </c>
      <c r="G5864" s="16" t="n">
        <v>2073.63</v>
      </c>
      <c r="I5864" s="1" t="str">
        <f aca="false">INDEX(Products!$C$2:$C$51,MATCH(C5864,Products!$A$2:$A$51,0))</f>
        <v>Home &amp; Kitchen</v>
      </c>
      <c r="J5864" s="1" t="str">
        <f aca="false">INDEX(Orders!$E$2:$E$8001,MATCH(B5864,Orders!$A$2:$A$8001,0))</f>
        <v>Delivered</v>
      </c>
      <c r="K5864" s="1" t="str">
        <f aca="false">LEFT(INDEX(Orders!$C$2:$C$8001,MATCH(B5864,Orders!$A$2:$A$8001,0)),7)</f>
        <v>2025-10</v>
      </c>
    </row>
    <row r="5865" customFormat="false" ht="15" hidden="false" customHeight="true" outlineLevel="0" collapsed="false">
      <c r="A5865" s="1" t="s">
        <v>16335</v>
      </c>
      <c r="B5865" s="1" t="s">
        <v>5275</v>
      </c>
      <c r="C5865" s="1" t="s">
        <v>1928</v>
      </c>
      <c r="D5865" s="1" t="n">
        <v>2</v>
      </c>
      <c r="E5865" s="16" t="n">
        <v>657.82</v>
      </c>
      <c r="F5865" s="17" t="n">
        <v>0.1</v>
      </c>
      <c r="G5865" s="16" t="n">
        <v>1184.08</v>
      </c>
      <c r="I5865" s="1" t="str">
        <f aca="false">INDEX(Products!$C$2:$C$51,MATCH(C5865,Products!$A$2:$A$51,0))</f>
        <v>Electronics</v>
      </c>
      <c r="J5865" s="1" t="str">
        <f aca="false">INDEX(Orders!$E$2:$E$8001,MATCH(B5865,Orders!$A$2:$A$8001,0))</f>
        <v>Delivered</v>
      </c>
      <c r="K5865" s="1" t="str">
        <f aca="false">LEFT(INDEX(Orders!$C$2:$C$8001,MATCH(B5865,Orders!$A$2:$A$8001,0)),7)</f>
        <v>2024-03</v>
      </c>
    </row>
    <row r="5866" customFormat="false" ht="15" hidden="false" customHeight="true" outlineLevel="0" collapsed="false">
      <c r="A5866" s="1" t="s">
        <v>16336</v>
      </c>
      <c r="B5866" s="1" t="s">
        <v>5276</v>
      </c>
      <c r="C5866" s="1" t="s">
        <v>2006</v>
      </c>
      <c r="D5866" s="1" t="n">
        <v>2</v>
      </c>
      <c r="E5866" s="16" t="n">
        <v>482.17</v>
      </c>
      <c r="F5866" s="17" t="n">
        <v>0.2</v>
      </c>
      <c r="G5866" s="16" t="n">
        <v>771.47</v>
      </c>
      <c r="I5866" s="1" t="str">
        <f aca="false">INDEX(Products!$C$2:$C$51,MATCH(C5866,Products!$A$2:$A$51,0))</f>
        <v>Books &amp; Stationery</v>
      </c>
      <c r="J5866" s="1" t="str">
        <f aca="false">INDEX(Orders!$E$2:$E$8001,MATCH(B5866,Orders!$A$2:$A$8001,0))</f>
        <v>Delivered</v>
      </c>
      <c r="K5866" s="1" t="str">
        <f aca="false">LEFT(INDEX(Orders!$C$2:$C$8001,MATCH(B5866,Orders!$A$2:$A$8001,0)),7)</f>
        <v>2025-06</v>
      </c>
    </row>
    <row r="5867" customFormat="false" ht="15" hidden="false" customHeight="true" outlineLevel="0" collapsed="false">
      <c r="A5867" s="1" t="s">
        <v>16337</v>
      </c>
      <c r="B5867" s="1" t="s">
        <v>5276</v>
      </c>
      <c r="C5867" s="1" t="s">
        <v>1918</v>
      </c>
      <c r="D5867" s="1" t="n">
        <v>1</v>
      </c>
      <c r="E5867" s="16" t="n">
        <v>2978.99</v>
      </c>
      <c r="F5867" s="17" t="n">
        <v>0.05</v>
      </c>
      <c r="G5867" s="16" t="n">
        <v>2830.04</v>
      </c>
      <c r="I5867" s="1" t="str">
        <f aca="false">INDEX(Products!$C$2:$C$51,MATCH(C5867,Products!$A$2:$A$51,0))</f>
        <v>Electronics</v>
      </c>
      <c r="J5867" s="1" t="str">
        <f aca="false">INDEX(Orders!$E$2:$E$8001,MATCH(B5867,Orders!$A$2:$A$8001,0))</f>
        <v>Delivered</v>
      </c>
      <c r="K5867" s="1" t="str">
        <f aca="false">LEFT(INDEX(Orders!$C$2:$C$8001,MATCH(B5867,Orders!$A$2:$A$8001,0)),7)</f>
        <v>2025-06</v>
      </c>
    </row>
    <row r="5868" customFormat="false" ht="15" hidden="false" customHeight="true" outlineLevel="0" collapsed="false">
      <c r="A5868" s="1" t="s">
        <v>16338</v>
      </c>
      <c r="B5868" s="1" t="s">
        <v>5276</v>
      </c>
      <c r="C5868" s="1" t="s">
        <v>1997</v>
      </c>
      <c r="D5868" s="1" t="n">
        <v>1</v>
      </c>
      <c r="E5868" s="16" t="n">
        <v>311.15</v>
      </c>
      <c r="F5868" s="17" t="n">
        <v>0.1</v>
      </c>
      <c r="G5868" s="16" t="n">
        <v>280.03</v>
      </c>
      <c r="I5868" s="1" t="str">
        <f aca="false">INDEX(Products!$C$2:$C$51,MATCH(C5868,Products!$A$2:$A$51,0))</f>
        <v>Sports &amp; Fitness</v>
      </c>
      <c r="J5868" s="1" t="str">
        <f aca="false">INDEX(Orders!$E$2:$E$8001,MATCH(B5868,Orders!$A$2:$A$8001,0))</f>
        <v>Delivered</v>
      </c>
      <c r="K5868" s="1" t="str">
        <f aca="false">LEFT(INDEX(Orders!$C$2:$C$8001,MATCH(B5868,Orders!$A$2:$A$8001,0)),7)</f>
        <v>2025-06</v>
      </c>
    </row>
    <row r="5869" customFormat="false" ht="15" hidden="false" customHeight="true" outlineLevel="0" collapsed="false">
      <c r="A5869" s="1" t="s">
        <v>16339</v>
      </c>
      <c r="B5869" s="1" t="s">
        <v>5277</v>
      </c>
      <c r="C5869" s="1" t="s">
        <v>1930</v>
      </c>
      <c r="D5869" s="1" t="n">
        <v>1</v>
      </c>
      <c r="E5869" s="16" t="n">
        <v>2398.35</v>
      </c>
      <c r="F5869" s="17" t="n">
        <v>0.15</v>
      </c>
      <c r="G5869" s="16" t="n">
        <v>2038.6</v>
      </c>
      <c r="I5869" s="1" t="str">
        <f aca="false">INDEX(Products!$C$2:$C$51,MATCH(C5869,Products!$A$2:$A$51,0))</f>
        <v>Electronics</v>
      </c>
      <c r="J5869" s="1" t="str">
        <f aca="false">INDEX(Orders!$E$2:$E$8001,MATCH(B5869,Orders!$A$2:$A$8001,0))</f>
        <v>Delivered</v>
      </c>
      <c r="K5869" s="1" t="str">
        <f aca="false">LEFT(INDEX(Orders!$C$2:$C$8001,MATCH(B5869,Orders!$A$2:$A$8001,0)),7)</f>
        <v>2024-06</v>
      </c>
    </row>
    <row r="5870" customFormat="false" ht="15" hidden="false" customHeight="true" outlineLevel="0" collapsed="false">
      <c r="A5870" s="1" t="s">
        <v>16340</v>
      </c>
      <c r="B5870" s="1" t="s">
        <v>5277</v>
      </c>
      <c r="C5870" s="1" t="s">
        <v>2006</v>
      </c>
      <c r="D5870" s="1" t="n">
        <v>1</v>
      </c>
      <c r="E5870" s="16" t="n">
        <v>482.17</v>
      </c>
      <c r="F5870" s="17" t="n">
        <v>0.2</v>
      </c>
      <c r="G5870" s="16" t="n">
        <v>385.74</v>
      </c>
      <c r="I5870" s="1" t="str">
        <f aca="false">INDEX(Products!$C$2:$C$51,MATCH(C5870,Products!$A$2:$A$51,0))</f>
        <v>Books &amp; Stationery</v>
      </c>
      <c r="J5870" s="1" t="str">
        <f aca="false">INDEX(Orders!$E$2:$E$8001,MATCH(B5870,Orders!$A$2:$A$8001,0))</f>
        <v>Delivered</v>
      </c>
      <c r="K5870" s="1" t="str">
        <f aca="false">LEFT(INDEX(Orders!$C$2:$C$8001,MATCH(B5870,Orders!$A$2:$A$8001,0)),7)</f>
        <v>2024-06</v>
      </c>
    </row>
    <row r="5871" customFormat="false" ht="15" hidden="false" customHeight="true" outlineLevel="0" collapsed="false">
      <c r="A5871" s="1" t="s">
        <v>16341</v>
      </c>
      <c r="B5871" s="1" t="s">
        <v>5277</v>
      </c>
      <c r="C5871" s="1" t="s">
        <v>1953</v>
      </c>
      <c r="D5871" s="1" t="n">
        <v>3</v>
      </c>
      <c r="E5871" s="16" t="n">
        <v>4914.12</v>
      </c>
      <c r="F5871" s="17" t="n">
        <v>0.2</v>
      </c>
      <c r="G5871" s="16" t="n">
        <v>11793.89</v>
      </c>
      <c r="I5871" s="1" t="str">
        <f aca="false">INDEX(Products!$C$2:$C$51,MATCH(C5871,Products!$A$2:$A$51,0))</f>
        <v>Fashion</v>
      </c>
      <c r="J5871" s="1" t="str">
        <f aca="false">INDEX(Orders!$E$2:$E$8001,MATCH(B5871,Orders!$A$2:$A$8001,0))</f>
        <v>Delivered</v>
      </c>
      <c r="K5871" s="1" t="str">
        <f aca="false">LEFT(INDEX(Orders!$C$2:$C$8001,MATCH(B5871,Orders!$A$2:$A$8001,0)),7)</f>
        <v>2024-06</v>
      </c>
    </row>
    <row r="5872" customFormat="false" ht="15" hidden="false" customHeight="true" outlineLevel="0" collapsed="false">
      <c r="A5872" s="1" t="s">
        <v>16342</v>
      </c>
      <c r="B5872" s="1" t="s">
        <v>5278</v>
      </c>
      <c r="C5872" s="1" t="s">
        <v>1979</v>
      </c>
      <c r="D5872" s="1" t="n">
        <v>1</v>
      </c>
      <c r="E5872" s="16" t="n">
        <v>623</v>
      </c>
      <c r="F5872" s="17" t="n">
        <v>0</v>
      </c>
      <c r="G5872" s="16" t="n">
        <v>623</v>
      </c>
      <c r="I5872" s="1" t="str">
        <f aca="false">INDEX(Products!$C$2:$C$51,MATCH(C5872,Products!$A$2:$A$51,0))</f>
        <v>Beauty &amp; Personal Care</v>
      </c>
      <c r="J5872" s="1" t="str">
        <f aca="false">INDEX(Orders!$E$2:$E$8001,MATCH(B5872,Orders!$A$2:$A$8001,0))</f>
        <v>Delivered</v>
      </c>
      <c r="K5872" s="1" t="str">
        <f aca="false">LEFT(INDEX(Orders!$C$2:$C$8001,MATCH(B5872,Orders!$A$2:$A$8001,0)),7)</f>
        <v>2025-02</v>
      </c>
    </row>
    <row r="5873" customFormat="false" ht="15" hidden="false" customHeight="true" outlineLevel="0" collapsed="false">
      <c r="A5873" s="1" t="s">
        <v>16343</v>
      </c>
      <c r="B5873" s="1" t="s">
        <v>5278</v>
      </c>
      <c r="C5873" s="1" t="s">
        <v>2006</v>
      </c>
      <c r="D5873" s="1" t="n">
        <v>2</v>
      </c>
      <c r="E5873" s="16" t="n">
        <v>482.17</v>
      </c>
      <c r="F5873" s="17" t="n">
        <v>0</v>
      </c>
      <c r="G5873" s="16" t="n">
        <v>964.34</v>
      </c>
      <c r="I5873" s="1" t="str">
        <f aca="false">INDEX(Products!$C$2:$C$51,MATCH(C5873,Products!$A$2:$A$51,0))</f>
        <v>Books &amp; Stationery</v>
      </c>
      <c r="J5873" s="1" t="str">
        <f aca="false">INDEX(Orders!$E$2:$E$8001,MATCH(B5873,Orders!$A$2:$A$8001,0))</f>
        <v>Delivered</v>
      </c>
      <c r="K5873" s="1" t="str">
        <f aca="false">LEFT(INDEX(Orders!$C$2:$C$8001,MATCH(B5873,Orders!$A$2:$A$8001,0)),7)</f>
        <v>2025-02</v>
      </c>
    </row>
    <row r="5874" customFormat="false" ht="15" hidden="false" customHeight="true" outlineLevel="0" collapsed="false">
      <c r="A5874" s="1" t="s">
        <v>16344</v>
      </c>
      <c r="B5874" s="1" t="s">
        <v>5279</v>
      </c>
      <c r="C5874" s="1" t="s">
        <v>1997</v>
      </c>
      <c r="D5874" s="1" t="n">
        <v>1</v>
      </c>
      <c r="E5874" s="16" t="n">
        <v>311.15</v>
      </c>
      <c r="F5874" s="17" t="n">
        <v>0</v>
      </c>
      <c r="G5874" s="16" t="n">
        <v>311.15</v>
      </c>
      <c r="I5874" s="1" t="str">
        <f aca="false">INDEX(Products!$C$2:$C$51,MATCH(C5874,Products!$A$2:$A$51,0))</f>
        <v>Sports &amp; Fitness</v>
      </c>
      <c r="J5874" s="1" t="str">
        <f aca="false">INDEX(Orders!$E$2:$E$8001,MATCH(B5874,Orders!$A$2:$A$8001,0))</f>
        <v>Delivered</v>
      </c>
      <c r="K5874" s="1" t="str">
        <f aca="false">LEFT(INDEX(Orders!$C$2:$C$8001,MATCH(B5874,Orders!$A$2:$A$8001,0)),7)</f>
        <v>2025-03</v>
      </c>
    </row>
    <row r="5875" customFormat="false" ht="15" hidden="false" customHeight="true" outlineLevel="0" collapsed="false">
      <c r="A5875" s="1" t="s">
        <v>16345</v>
      </c>
      <c r="B5875" s="1" t="s">
        <v>5279</v>
      </c>
      <c r="C5875" s="1" t="s">
        <v>2007</v>
      </c>
      <c r="D5875" s="1" t="n">
        <v>1</v>
      </c>
      <c r="E5875" s="16" t="n">
        <v>750.27</v>
      </c>
      <c r="F5875" s="17" t="n">
        <v>0</v>
      </c>
      <c r="G5875" s="16" t="n">
        <v>750.27</v>
      </c>
      <c r="I5875" s="1" t="str">
        <f aca="false">INDEX(Products!$C$2:$C$51,MATCH(C5875,Products!$A$2:$A$51,0))</f>
        <v>Books &amp; Stationery</v>
      </c>
      <c r="J5875" s="1" t="str">
        <f aca="false">INDEX(Orders!$E$2:$E$8001,MATCH(B5875,Orders!$A$2:$A$8001,0))</f>
        <v>Delivered</v>
      </c>
      <c r="K5875" s="1" t="str">
        <f aca="false">LEFT(INDEX(Orders!$C$2:$C$8001,MATCH(B5875,Orders!$A$2:$A$8001,0)),7)</f>
        <v>2025-03</v>
      </c>
    </row>
    <row r="5876" customFormat="false" ht="15" hidden="false" customHeight="true" outlineLevel="0" collapsed="false">
      <c r="A5876" s="1" t="s">
        <v>16346</v>
      </c>
      <c r="B5876" s="1" t="s">
        <v>5279</v>
      </c>
      <c r="C5876" s="1" t="s">
        <v>1930</v>
      </c>
      <c r="D5876" s="1" t="n">
        <v>2</v>
      </c>
      <c r="E5876" s="16" t="n">
        <v>2398.35</v>
      </c>
      <c r="F5876" s="17" t="n">
        <v>0</v>
      </c>
      <c r="G5876" s="16" t="n">
        <v>4796.7</v>
      </c>
      <c r="I5876" s="1" t="str">
        <f aca="false">INDEX(Products!$C$2:$C$51,MATCH(C5876,Products!$A$2:$A$51,0))</f>
        <v>Electronics</v>
      </c>
      <c r="J5876" s="1" t="str">
        <f aca="false">INDEX(Orders!$E$2:$E$8001,MATCH(B5876,Orders!$A$2:$A$8001,0))</f>
        <v>Delivered</v>
      </c>
      <c r="K5876" s="1" t="str">
        <f aca="false">LEFT(INDEX(Orders!$C$2:$C$8001,MATCH(B5876,Orders!$A$2:$A$8001,0)),7)</f>
        <v>2025-03</v>
      </c>
    </row>
    <row r="5877" customFormat="false" ht="15" hidden="false" customHeight="true" outlineLevel="0" collapsed="false">
      <c r="A5877" s="1" t="s">
        <v>16347</v>
      </c>
      <c r="B5877" s="1" t="s">
        <v>5279</v>
      </c>
      <c r="C5877" s="1" t="s">
        <v>1967</v>
      </c>
      <c r="D5877" s="1" t="n">
        <v>3</v>
      </c>
      <c r="E5877" s="16" t="n">
        <v>6822.61</v>
      </c>
      <c r="F5877" s="17" t="n">
        <v>0.15</v>
      </c>
      <c r="G5877" s="16" t="n">
        <v>17397.66</v>
      </c>
      <c r="I5877" s="1" t="str">
        <f aca="false">INDEX(Products!$C$2:$C$51,MATCH(C5877,Products!$A$2:$A$51,0))</f>
        <v>Home &amp; Kitchen</v>
      </c>
      <c r="J5877" s="1" t="str">
        <f aca="false">INDEX(Orders!$E$2:$E$8001,MATCH(B5877,Orders!$A$2:$A$8001,0))</f>
        <v>Delivered</v>
      </c>
      <c r="K5877" s="1" t="str">
        <f aca="false">LEFT(INDEX(Orders!$C$2:$C$8001,MATCH(B5877,Orders!$A$2:$A$8001,0)),7)</f>
        <v>2025-03</v>
      </c>
    </row>
    <row r="5878" customFormat="false" ht="15" hidden="false" customHeight="true" outlineLevel="0" collapsed="false">
      <c r="A5878" s="1" t="s">
        <v>16348</v>
      </c>
      <c r="B5878" s="1" t="s">
        <v>5280</v>
      </c>
      <c r="C5878" s="1" t="s">
        <v>1997</v>
      </c>
      <c r="D5878" s="1" t="n">
        <v>3</v>
      </c>
      <c r="E5878" s="16" t="n">
        <v>311.15</v>
      </c>
      <c r="F5878" s="17" t="n">
        <v>0</v>
      </c>
      <c r="G5878" s="16" t="n">
        <v>933.45</v>
      </c>
      <c r="I5878" s="1" t="str">
        <f aca="false">INDEX(Products!$C$2:$C$51,MATCH(C5878,Products!$A$2:$A$51,0))</f>
        <v>Sports &amp; Fitness</v>
      </c>
      <c r="J5878" s="1" t="str">
        <f aca="false">INDEX(Orders!$E$2:$E$8001,MATCH(B5878,Orders!$A$2:$A$8001,0))</f>
        <v>Delivered</v>
      </c>
      <c r="K5878" s="1" t="str">
        <f aca="false">LEFT(INDEX(Orders!$C$2:$C$8001,MATCH(B5878,Orders!$A$2:$A$8001,0)),7)</f>
        <v>2025-03</v>
      </c>
    </row>
    <row r="5879" customFormat="false" ht="15" hidden="false" customHeight="true" outlineLevel="0" collapsed="false">
      <c r="A5879" s="1" t="s">
        <v>16349</v>
      </c>
      <c r="B5879" s="1" t="s">
        <v>5280</v>
      </c>
      <c r="C5879" s="1" t="s">
        <v>1940</v>
      </c>
      <c r="D5879" s="1" t="n">
        <v>1</v>
      </c>
      <c r="E5879" s="16" t="n">
        <v>2374.52</v>
      </c>
      <c r="F5879" s="17" t="n">
        <v>0</v>
      </c>
      <c r="G5879" s="16" t="n">
        <v>2374.52</v>
      </c>
      <c r="I5879" s="1" t="str">
        <f aca="false">INDEX(Products!$C$2:$C$51,MATCH(C5879,Products!$A$2:$A$51,0))</f>
        <v>Fashion</v>
      </c>
      <c r="J5879" s="1" t="str">
        <f aca="false">INDEX(Orders!$E$2:$E$8001,MATCH(B5879,Orders!$A$2:$A$8001,0))</f>
        <v>Delivered</v>
      </c>
      <c r="K5879" s="1" t="str">
        <f aca="false">LEFT(INDEX(Orders!$C$2:$C$8001,MATCH(B5879,Orders!$A$2:$A$8001,0)),7)</f>
        <v>2025-03</v>
      </c>
    </row>
    <row r="5880" customFormat="false" ht="15" hidden="false" customHeight="true" outlineLevel="0" collapsed="false">
      <c r="A5880" s="1" t="s">
        <v>16350</v>
      </c>
      <c r="B5880" s="1" t="s">
        <v>5280</v>
      </c>
      <c r="C5880" s="1" t="s">
        <v>1990</v>
      </c>
      <c r="D5880" s="1" t="n">
        <v>2</v>
      </c>
      <c r="E5880" s="16" t="n">
        <v>5311.32</v>
      </c>
      <c r="F5880" s="17" t="n">
        <v>0.15</v>
      </c>
      <c r="G5880" s="16" t="n">
        <v>9029.24</v>
      </c>
      <c r="I5880" s="1" t="str">
        <f aca="false">INDEX(Products!$C$2:$C$51,MATCH(C5880,Products!$A$2:$A$51,0))</f>
        <v>Sports &amp; Fitness</v>
      </c>
      <c r="J5880" s="1" t="str">
        <f aca="false">INDEX(Orders!$E$2:$E$8001,MATCH(B5880,Orders!$A$2:$A$8001,0))</f>
        <v>Delivered</v>
      </c>
      <c r="K5880" s="1" t="str">
        <f aca="false">LEFT(INDEX(Orders!$C$2:$C$8001,MATCH(B5880,Orders!$A$2:$A$8001,0)),7)</f>
        <v>2025-03</v>
      </c>
    </row>
    <row r="5881" customFormat="false" ht="15" hidden="false" customHeight="true" outlineLevel="0" collapsed="false">
      <c r="A5881" s="1" t="s">
        <v>16351</v>
      </c>
      <c r="B5881" s="1" t="s">
        <v>5280</v>
      </c>
      <c r="C5881" s="1" t="s">
        <v>2007</v>
      </c>
      <c r="D5881" s="1" t="n">
        <v>1</v>
      </c>
      <c r="E5881" s="16" t="n">
        <v>750.27</v>
      </c>
      <c r="F5881" s="17" t="n">
        <v>0.2</v>
      </c>
      <c r="G5881" s="16" t="n">
        <v>600.22</v>
      </c>
      <c r="I5881" s="1" t="str">
        <f aca="false">INDEX(Products!$C$2:$C$51,MATCH(C5881,Products!$A$2:$A$51,0))</f>
        <v>Books &amp; Stationery</v>
      </c>
      <c r="J5881" s="1" t="str">
        <f aca="false">INDEX(Orders!$E$2:$E$8001,MATCH(B5881,Orders!$A$2:$A$8001,0))</f>
        <v>Delivered</v>
      </c>
      <c r="K5881" s="1" t="str">
        <f aca="false">LEFT(INDEX(Orders!$C$2:$C$8001,MATCH(B5881,Orders!$A$2:$A$8001,0)),7)</f>
        <v>2025-03</v>
      </c>
    </row>
    <row r="5882" customFormat="false" ht="15" hidden="false" customHeight="true" outlineLevel="0" collapsed="false">
      <c r="A5882" s="1" t="s">
        <v>16352</v>
      </c>
      <c r="B5882" s="1" t="s">
        <v>5281</v>
      </c>
      <c r="C5882" s="1" t="s">
        <v>1937</v>
      </c>
      <c r="D5882" s="1" t="n">
        <v>1</v>
      </c>
      <c r="E5882" s="16" t="n">
        <v>1364.75</v>
      </c>
      <c r="F5882" s="17" t="n">
        <v>0.15</v>
      </c>
      <c r="G5882" s="16" t="n">
        <v>1160.04</v>
      </c>
      <c r="I5882" s="1" t="str">
        <f aca="false">INDEX(Products!$C$2:$C$51,MATCH(C5882,Products!$A$2:$A$51,0))</f>
        <v>Fashion</v>
      </c>
      <c r="J5882" s="1" t="str">
        <f aca="false">INDEX(Orders!$E$2:$E$8001,MATCH(B5882,Orders!$A$2:$A$8001,0))</f>
        <v>Delivered</v>
      </c>
      <c r="K5882" s="1" t="str">
        <f aca="false">LEFT(INDEX(Orders!$C$2:$C$8001,MATCH(B5882,Orders!$A$2:$A$8001,0)),7)</f>
        <v>2024-07</v>
      </c>
    </row>
    <row r="5883" customFormat="false" ht="15" hidden="false" customHeight="true" outlineLevel="0" collapsed="false">
      <c r="A5883" s="1" t="s">
        <v>16353</v>
      </c>
      <c r="B5883" s="1" t="s">
        <v>5282</v>
      </c>
      <c r="C5883" s="1" t="s">
        <v>2007</v>
      </c>
      <c r="D5883" s="1" t="n">
        <v>2</v>
      </c>
      <c r="E5883" s="16" t="n">
        <v>750.27</v>
      </c>
      <c r="F5883" s="17" t="n">
        <v>0.15</v>
      </c>
      <c r="G5883" s="16" t="n">
        <v>1275.46</v>
      </c>
      <c r="I5883" s="1" t="str">
        <f aca="false">INDEX(Products!$C$2:$C$51,MATCH(C5883,Products!$A$2:$A$51,0))</f>
        <v>Books &amp; Stationery</v>
      </c>
      <c r="J5883" s="1" t="str">
        <f aca="false">INDEX(Orders!$E$2:$E$8001,MATCH(B5883,Orders!$A$2:$A$8001,0))</f>
        <v>Delivered</v>
      </c>
      <c r="K5883" s="1" t="str">
        <f aca="false">LEFT(INDEX(Orders!$C$2:$C$8001,MATCH(B5883,Orders!$A$2:$A$8001,0)),7)</f>
        <v>2025-03</v>
      </c>
    </row>
    <row r="5884" customFormat="false" ht="15" hidden="false" customHeight="true" outlineLevel="0" collapsed="false">
      <c r="A5884" s="1" t="s">
        <v>16354</v>
      </c>
      <c r="B5884" s="1" t="s">
        <v>5283</v>
      </c>
      <c r="C5884" s="1" t="s">
        <v>1991</v>
      </c>
      <c r="D5884" s="1" t="n">
        <v>1</v>
      </c>
      <c r="E5884" s="16" t="n">
        <v>579.12</v>
      </c>
      <c r="F5884" s="17" t="n">
        <v>0</v>
      </c>
      <c r="G5884" s="16" t="n">
        <v>579.12</v>
      </c>
      <c r="I5884" s="1" t="str">
        <f aca="false">INDEX(Products!$C$2:$C$51,MATCH(C5884,Products!$A$2:$A$51,0))</f>
        <v>Sports &amp; Fitness</v>
      </c>
      <c r="J5884" s="1" t="str">
        <f aca="false">INDEX(Orders!$E$2:$E$8001,MATCH(B5884,Orders!$A$2:$A$8001,0))</f>
        <v>Delivered</v>
      </c>
      <c r="K5884" s="1" t="str">
        <f aca="false">LEFT(INDEX(Orders!$C$2:$C$8001,MATCH(B5884,Orders!$A$2:$A$8001,0)),7)</f>
        <v>2025-10</v>
      </c>
    </row>
    <row r="5885" customFormat="false" ht="15" hidden="false" customHeight="true" outlineLevel="0" collapsed="false">
      <c r="A5885" s="1" t="s">
        <v>16355</v>
      </c>
      <c r="B5885" s="1" t="s">
        <v>5283</v>
      </c>
      <c r="C5885" s="1" t="s">
        <v>1959</v>
      </c>
      <c r="D5885" s="1" t="n">
        <v>1</v>
      </c>
      <c r="E5885" s="16" t="n">
        <v>2142.79</v>
      </c>
      <c r="F5885" s="17" t="n">
        <v>0.05</v>
      </c>
      <c r="G5885" s="16" t="n">
        <v>2035.65</v>
      </c>
      <c r="I5885" s="1" t="str">
        <f aca="false">INDEX(Products!$C$2:$C$51,MATCH(C5885,Products!$A$2:$A$51,0))</f>
        <v>Home &amp; Kitchen</v>
      </c>
      <c r="J5885" s="1" t="str">
        <f aca="false">INDEX(Orders!$E$2:$E$8001,MATCH(B5885,Orders!$A$2:$A$8001,0))</f>
        <v>Delivered</v>
      </c>
      <c r="K5885" s="1" t="str">
        <f aca="false">LEFT(INDEX(Orders!$C$2:$C$8001,MATCH(B5885,Orders!$A$2:$A$8001,0)),7)</f>
        <v>2025-10</v>
      </c>
    </row>
    <row r="5886" customFormat="false" ht="15" hidden="false" customHeight="true" outlineLevel="0" collapsed="false">
      <c r="A5886" s="1" t="s">
        <v>16356</v>
      </c>
      <c r="B5886" s="1" t="s">
        <v>5283</v>
      </c>
      <c r="C5886" s="1" t="s">
        <v>1965</v>
      </c>
      <c r="D5886" s="1" t="n">
        <v>1</v>
      </c>
      <c r="E5886" s="16" t="n">
        <v>1145.07</v>
      </c>
      <c r="F5886" s="17" t="n">
        <v>0</v>
      </c>
      <c r="G5886" s="16" t="n">
        <v>1145.07</v>
      </c>
      <c r="I5886" s="1" t="str">
        <f aca="false">INDEX(Products!$C$2:$C$51,MATCH(C5886,Products!$A$2:$A$51,0))</f>
        <v>Home &amp; Kitchen</v>
      </c>
      <c r="J5886" s="1" t="str">
        <f aca="false">INDEX(Orders!$E$2:$E$8001,MATCH(B5886,Orders!$A$2:$A$8001,0))</f>
        <v>Delivered</v>
      </c>
      <c r="K5886" s="1" t="str">
        <f aca="false">LEFT(INDEX(Orders!$C$2:$C$8001,MATCH(B5886,Orders!$A$2:$A$8001,0)),7)</f>
        <v>2025-10</v>
      </c>
    </row>
    <row r="5887" customFormat="false" ht="15" hidden="false" customHeight="true" outlineLevel="0" collapsed="false">
      <c r="A5887" s="1" t="s">
        <v>16357</v>
      </c>
      <c r="B5887" s="1" t="s">
        <v>5284</v>
      </c>
      <c r="C5887" s="1" t="s">
        <v>1957</v>
      </c>
      <c r="D5887" s="1" t="n">
        <v>1</v>
      </c>
      <c r="E5887" s="16" t="n">
        <v>1469.28</v>
      </c>
      <c r="F5887" s="17" t="n">
        <v>0</v>
      </c>
      <c r="G5887" s="16" t="n">
        <v>1469.28</v>
      </c>
      <c r="I5887" s="1" t="str">
        <f aca="false">INDEX(Products!$C$2:$C$51,MATCH(C5887,Products!$A$2:$A$51,0))</f>
        <v>Home &amp; Kitchen</v>
      </c>
      <c r="J5887" s="1" t="str">
        <f aca="false">INDEX(Orders!$E$2:$E$8001,MATCH(B5887,Orders!$A$2:$A$8001,0))</f>
        <v>Delivered</v>
      </c>
      <c r="K5887" s="1" t="str">
        <f aca="false">LEFT(INDEX(Orders!$C$2:$C$8001,MATCH(B5887,Orders!$A$2:$A$8001,0)),7)</f>
        <v>2025-06</v>
      </c>
    </row>
    <row r="5888" customFormat="false" ht="15" hidden="false" customHeight="true" outlineLevel="0" collapsed="false">
      <c r="A5888" s="1" t="s">
        <v>16358</v>
      </c>
      <c r="B5888" s="1" t="s">
        <v>5284</v>
      </c>
      <c r="C5888" s="1" t="s">
        <v>2006</v>
      </c>
      <c r="D5888" s="1" t="n">
        <v>2</v>
      </c>
      <c r="E5888" s="16" t="n">
        <v>482.17</v>
      </c>
      <c r="F5888" s="17" t="n">
        <v>0</v>
      </c>
      <c r="G5888" s="16" t="n">
        <v>964.34</v>
      </c>
      <c r="I5888" s="1" t="str">
        <f aca="false">INDEX(Products!$C$2:$C$51,MATCH(C5888,Products!$A$2:$A$51,0))</f>
        <v>Books &amp; Stationery</v>
      </c>
      <c r="J5888" s="1" t="str">
        <f aca="false">INDEX(Orders!$E$2:$E$8001,MATCH(B5888,Orders!$A$2:$A$8001,0))</f>
        <v>Delivered</v>
      </c>
      <c r="K5888" s="1" t="str">
        <f aca="false">LEFT(INDEX(Orders!$C$2:$C$8001,MATCH(B5888,Orders!$A$2:$A$8001,0)),7)</f>
        <v>2025-06</v>
      </c>
    </row>
    <row r="5889" customFormat="false" ht="15" hidden="false" customHeight="true" outlineLevel="0" collapsed="false">
      <c r="A5889" s="1" t="s">
        <v>16359</v>
      </c>
      <c r="B5889" s="1" t="s">
        <v>5284</v>
      </c>
      <c r="C5889" s="1" t="s">
        <v>1918</v>
      </c>
      <c r="D5889" s="1" t="n">
        <v>1</v>
      </c>
      <c r="E5889" s="16" t="n">
        <v>2978.99</v>
      </c>
      <c r="F5889" s="17" t="n">
        <v>0.05</v>
      </c>
      <c r="G5889" s="16" t="n">
        <v>2830.04</v>
      </c>
      <c r="I5889" s="1" t="str">
        <f aca="false">INDEX(Products!$C$2:$C$51,MATCH(C5889,Products!$A$2:$A$51,0))</f>
        <v>Electronics</v>
      </c>
      <c r="J5889" s="1" t="str">
        <f aca="false">INDEX(Orders!$E$2:$E$8001,MATCH(B5889,Orders!$A$2:$A$8001,0))</f>
        <v>Delivered</v>
      </c>
      <c r="K5889" s="1" t="str">
        <f aca="false">LEFT(INDEX(Orders!$C$2:$C$8001,MATCH(B5889,Orders!$A$2:$A$8001,0)),7)</f>
        <v>2025-06</v>
      </c>
    </row>
    <row r="5890" customFormat="false" ht="15" hidden="false" customHeight="true" outlineLevel="0" collapsed="false">
      <c r="A5890" s="1" t="s">
        <v>16360</v>
      </c>
      <c r="B5890" s="1" t="s">
        <v>5285</v>
      </c>
      <c r="C5890" s="1" t="s">
        <v>1979</v>
      </c>
      <c r="D5890" s="1" t="n">
        <v>1</v>
      </c>
      <c r="E5890" s="16" t="n">
        <v>623</v>
      </c>
      <c r="F5890" s="17" t="n">
        <v>0.05</v>
      </c>
      <c r="G5890" s="16" t="n">
        <v>591.85</v>
      </c>
      <c r="I5890" s="1" t="str">
        <f aca="false">INDEX(Products!$C$2:$C$51,MATCH(C5890,Products!$A$2:$A$51,0))</f>
        <v>Beauty &amp; Personal Care</v>
      </c>
      <c r="J5890" s="1" t="str">
        <f aca="false">INDEX(Orders!$E$2:$E$8001,MATCH(B5890,Orders!$A$2:$A$8001,0))</f>
        <v>Delivered</v>
      </c>
      <c r="K5890" s="1" t="str">
        <f aca="false">LEFT(INDEX(Orders!$C$2:$C$8001,MATCH(B5890,Orders!$A$2:$A$8001,0)),7)</f>
        <v>2025-04</v>
      </c>
    </row>
    <row r="5891" customFormat="false" ht="15" hidden="false" customHeight="true" outlineLevel="0" collapsed="false">
      <c r="A5891" s="1" t="s">
        <v>16361</v>
      </c>
      <c r="B5891" s="1" t="s">
        <v>5285</v>
      </c>
      <c r="C5891" s="1" t="s">
        <v>2006</v>
      </c>
      <c r="D5891" s="1" t="n">
        <v>1</v>
      </c>
      <c r="E5891" s="16" t="n">
        <v>482.17</v>
      </c>
      <c r="F5891" s="17" t="n">
        <v>0</v>
      </c>
      <c r="G5891" s="16" t="n">
        <v>482.17</v>
      </c>
      <c r="I5891" s="1" t="str">
        <f aca="false">INDEX(Products!$C$2:$C$51,MATCH(C5891,Products!$A$2:$A$51,0))</f>
        <v>Books &amp; Stationery</v>
      </c>
      <c r="J5891" s="1" t="str">
        <f aca="false">INDEX(Orders!$E$2:$E$8001,MATCH(B5891,Orders!$A$2:$A$8001,0))</f>
        <v>Delivered</v>
      </c>
      <c r="K5891" s="1" t="str">
        <f aca="false">LEFT(INDEX(Orders!$C$2:$C$8001,MATCH(B5891,Orders!$A$2:$A$8001,0)),7)</f>
        <v>2025-04</v>
      </c>
    </row>
    <row r="5892" customFormat="false" ht="15" hidden="false" customHeight="true" outlineLevel="0" collapsed="false">
      <c r="A5892" s="1" t="s">
        <v>16362</v>
      </c>
      <c r="B5892" s="1" t="s">
        <v>5285</v>
      </c>
      <c r="C5892" s="1" t="s">
        <v>2007</v>
      </c>
      <c r="D5892" s="1" t="n">
        <v>1</v>
      </c>
      <c r="E5892" s="16" t="n">
        <v>750.27</v>
      </c>
      <c r="F5892" s="17" t="n">
        <v>0.05</v>
      </c>
      <c r="G5892" s="16" t="n">
        <v>712.76</v>
      </c>
      <c r="I5892" s="1" t="str">
        <f aca="false">INDEX(Products!$C$2:$C$51,MATCH(C5892,Products!$A$2:$A$51,0))</f>
        <v>Books &amp; Stationery</v>
      </c>
      <c r="J5892" s="1" t="str">
        <f aca="false">INDEX(Orders!$E$2:$E$8001,MATCH(B5892,Orders!$A$2:$A$8001,0))</f>
        <v>Delivered</v>
      </c>
      <c r="K5892" s="1" t="str">
        <f aca="false">LEFT(INDEX(Orders!$C$2:$C$8001,MATCH(B5892,Orders!$A$2:$A$8001,0)),7)</f>
        <v>2025-04</v>
      </c>
    </row>
    <row r="5893" customFormat="false" ht="15" hidden="false" customHeight="true" outlineLevel="0" collapsed="false">
      <c r="A5893" s="1" t="s">
        <v>16363</v>
      </c>
      <c r="B5893" s="1" t="s">
        <v>5285</v>
      </c>
      <c r="C5893" s="1" t="s">
        <v>1997</v>
      </c>
      <c r="D5893" s="1" t="n">
        <v>1</v>
      </c>
      <c r="E5893" s="16" t="n">
        <v>311.15</v>
      </c>
      <c r="F5893" s="17" t="n">
        <v>0.1</v>
      </c>
      <c r="G5893" s="16" t="n">
        <v>280.03</v>
      </c>
      <c r="I5893" s="1" t="str">
        <f aca="false">INDEX(Products!$C$2:$C$51,MATCH(C5893,Products!$A$2:$A$51,0))</f>
        <v>Sports &amp; Fitness</v>
      </c>
      <c r="J5893" s="1" t="str">
        <f aca="false">INDEX(Orders!$E$2:$E$8001,MATCH(B5893,Orders!$A$2:$A$8001,0))</f>
        <v>Delivered</v>
      </c>
      <c r="K5893" s="1" t="str">
        <f aca="false">LEFT(INDEX(Orders!$C$2:$C$8001,MATCH(B5893,Orders!$A$2:$A$8001,0)),7)</f>
        <v>2025-04</v>
      </c>
    </row>
    <row r="5894" customFormat="false" ht="15" hidden="false" customHeight="true" outlineLevel="0" collapsed="false">
      <c r="A5894" s="1" t="s">
        <v>16364</v>
      </c>
      <c r="B5894" s="1" t="s">
        <v>5286</v>
      </c>
      <c r="C5894" s="1" t="s">
        <v>1940</v>
      </c>
      <c r="D5894" s="1" t="n">
        <v>1</v>
      </c>
      <c r="E5894" s="16" t="n">
        <v>2374.52</v>
      </c>
      <c r="F5894" s="17" t="n">
        <v>0.05</v>
      </c>
      <c r="G5894" s="16" t="n">
        <v>2255.79</v>
      </c>
      <c r="I5894" s="1" t="str">
        <f aca="false">INDEX(Products!$C$2:$C$51,MATCH(C5894,Products!$A$2:$A$51,0))</f>
        <v>Fashion</v>
      </c>
      <c r="J5894" s="1" t="str">
        <f aca="false">INDEX(Orders!$E$2:$E$8001,MATCH(B5894,Orders!$A$2:$A$8001,0))</f>
        <v>Delivered</v>
      </c>
      <c r="K5894" s="1" t="str">
        <f aca="false">LEFT(INDEX(Orders!$C$2:$C$8001,MATCH(B5894,Orders!$A$2:$A$8001,0)),7)</f>
        <v>2025-10</v>
      </c>
    </row>
    <row r="5895" customFormat="false" ht="15" hidden="false" customHeight="true" outlineLevel="0" collapsed="false">
      <c r="A5895" s="1" t="s">
        <v>16365</v>
      </c>
      <c r="B5895" s="1" t="s">
        <v>5286</v>
      </c>
      <c r="C5895" s="1" t="s">
        <v>2000</v>
      </c>
      <c r="D5895" s="1" t="n">
        <v>1</v>
      </c>
      <c r="E5895" s="16" t="n">
        <v>425.08</v>
      </c>
      <c r="F5895" s="17" t="n">
        <v>0.05</v>
      </c>
      <c r="G5895" s="16" t="n">
        <v>403.83</v>
      </c>
      <c r="I5895" s="1" t="str">
        <f aca="false">INDEX(Products!$C$2:$C$51,MATCH(C5895,Products!$A$2:$A$51,0))</f>
        <v>Books &amp; Stationery</v>
      </c>
      <c r="J5895" s="1" t="str">
        <f aca="false">INDEX(Orders!$E$2:$E$8001,MATCH(B5895,Orders!$A$2:$A$8001,0))</f>
        <v>Delivered</v>
      </c>
      <c r="K5895" s="1" t="str">
        <f aca="false">LEFT(INDEX(Orders!$C$2:$C$8001,MATCH(B5895,Orders!$A$2:$A$8001,0)),7)</f>
        <v>2025-10</v>
      </c>
    </row>
    <row r="5896" customFormat="false" ht="15" hidden="false" customHeight="true" outlineLevel="0" collapsed="false">
      <c r="A5896" s="1" t="s">
        <v>16366</v>
      </c>
      <c r="B5896" s="1" t="s">
        <v>5286</v>
      </c>
      <c r="C5896" s="1" t="s">
        <v>1967</v>
      </c>
      <c r="D5896" s="1" t="n">
        <v>1</v>
      </c>
      <c r="E5896" s="16" t="n">
        <v>6822.61</v>
      </c>
      <c r="F5896" s="17" t="n">
        <v>0</v>
      </c>
      <c r="G5896" s="16" t="n">
        <v>6822.61</v>
      </c>
      <c r="I5896" s="1" t="str">
        <f aca="false">INDEX(Products!$C$2:$C$51,MATCH(C5896,Products!$A$2:$A$51,0))</f>
        <v>Home &amp; Kitchen</v>
      </c>
      <c r="J5896" s="1" t="str">
        <f aca="false">INDEX(Orders!$E$2:$E$8001,MATCH(B5896,Orders!$A$2:$A$8001,0))</f>
        <v>Delivered</v>
      </c>
      <c r="K5896" s="1" t="str">
        <f aca="false">LEFT(INDEX(Orders!$C$2:$C$8001,MATCH(B5896,Orders!$A$2:$A$8001,0)),7)</f>
        <v>2025-10</v>
      </c>
    </row>
    <row r="5897" customFormat="false" ht="15" hidden="false" customHeight="true" outlineLevel="0" collapsed="false">
      <c r="A5897" s="1" t="s">
        <v>16367</v>
      </c>
      <c r="B5897" s="1" t="s">
        <v>5286</v>
      </c>
      <c r="C5897" s="1" t="s">
        <v>1975</v>
      </c>
      <c r="D5897" s="1" t="n">
        <v>1</v>
      </c>
      <c r="E5897" s="16" t="n">
        <v>862.99</v>
      </c>
      <c r="F5897" s="17" t="n">
        <v>0.05</v>
      </c>
      <c r="G5897" s="16" t="n">
        <v>819.84</v>
      </c>
      <c r="I5897" s="1" t="str">
        <f aca="false">INDEX(Products!$C$2:$C$51,MATCH(C5897,Products!$A$2:$A$51,0))</f>
        <v>Beauty &amp; Personal Care</v>
      </c>
      <c r="J5897" s="1" t="str">
        <f aca="false">INDEX(Orders!$E$2:$E$8001,MATCH(B5897,Orders!$A$2:$A$8001,0))</f>
        <v>Delivered</v>
      </c>
      <c r="K5897" s="1" t="str">
        <f aca="false">LEFT(INDEX(Orders!$C$2:$C$8001,MATCH(B5897,Orders!$A$2:$A$8001,0)),7)</f>
        <v>2025-10</v>
      </c>
    </row>
    <row r="5898" customFormat="false" ht="15" hidden="false" customHeight="true" outlineLevel="0" collapsed="false">
      <c r="A5898" s="1" t="s">
        <v>16368</v>
      </c>
      <c r="B5898" s="1" t="s">
        <v>5286</v>
      </c>
      <c r="C5898" s="1" t="s">
        <v>2006</v>
      </c>
      <c r="D5898" s="1" t="n">
        <v>2</v>
      </c>
      <c r="E5898" s="16" t="n">
        <v>482.17</v>
      </c>
      <c r="F5898" s="17" t="n">
        <v>0.1</v>
      </c>
      <c r="G5898" s="16" t="n">
        <v>867.91</v>
      </c>
      <c r="I5898" s="1" t="str">
        <f aca="false">INDEX(Products!$C$2:$C$51,MATCH(C5898,Products!$A$2:$A$51,0))</f>
        <v>Books &amp; Stationery</v>
      </c>
      <c r="J5898" s="1" t="str">
        <f aca="false">INDEX(Orders!$E$2:$E$8001,MATCH(B5898,Orders!$A$2:$A$8001,0))</f>
        <v>Delivered</v>
      </c>
      <c r="K5898" s="1" t="str">
        <f aca="false">LEFT(INDEX(Orders!$C$2:$C$8001,MATCH(B5898,Orders!$A$2:$A$8001,0)),7)</f>
        <v>2025-10</v>
      </c>
    </row>
    <row r="5899" customFormat="false" ht="15" hidden="false" customHeight="true" outlineLevel="0" collapsed="false">
      <c r="A5899" s="1" t="s">
        <v>16369</v>
      </c>
      <c r="B5899" s="1" t="s">
        <v>5287</v>
      </c>
      <c r="C5899" s="1" t="s">
        <v>1997</v>
      </c>
      <c r="D5899" s="1" t="n">
        <v>3</v>
      </c>
      <c r="E5899" s="16" t="n">
        <v>311.15</v>
      </c>
      <c r="F5899" s="17" t="n">
        <v>0</v>
      </c>
      <c r="G5899" s="16" t="n">
        <v>933.45</v>
      </c>
      <c r="I5899" s="1" t="str">
        <f aca="false">INDEX(Products!$C$2:$C$51,MATCH(C5899,Products!$A$2:$A$51,0))</f>
        <v>Sports &amp; Fitness</v>
      </c>
      <c r="J5899" s="1" t="str">
        <f aca="false">INDEX(Orders!$E$2:$E$8001,MATCH(B5899,Orders!$A$2:$A$8001,0))</f>
        <v>Delivered</v>
      </c>
      <c r="K5899" s="1" t="str">
        <f aca="false">LEFT(INDEX(Orders!$C$2:$C$8001,MATCH(B5899,Orders!$A$2:$A$8001,0)),7)</f>
        <v>2025-12</v>
      </c>
    </row>
    <row r="5900" customFormat="false" ht="15" hidden="false" customHeight="true" outlineLevel="0" collapsed="false">
      <c r="A5900" s="1" t="s">
        <v>16370</v>
      </c>
      <c r="B5900" s="1" t="s">
        <v>5287</v>
      </c>
      <c r="C5900" s="1" t="s">
        <v>2007</v>
      </c>
      <c r="D5900" s="1" t="n">
        <v>2</v>
      </c>
      <c r="E5900" s="16" t="n">
        <v>750.27</v>
      </c>
      <c r="F5900" s="17" t="n">
        <v>0</v>
      </c>
      <c r="G5900" s="16" t="n">
        <v>1500.54</v>
      </c>
      <c r="I5900" s="1" t="str">
        <f aca="false">INDEX(Products!$C$2:$C$51,MATCH(C5900,Products!$A$2:$A$51,0))</f>
        <v>Books &amp; Stationery</v>
      </c>
      <c r="J5900" s="1" t="str">
        <f aca="false">INDEX(Orders!$E$2:$E$8001,MATCH(B5900,Orders!$A$2:$A$8001,0))</f>
        <v>Delivered</v>
      </c>
      <c r="K5900" s="1" t="str">
        <f aca="false">LEFT(INDEX(Orders!$C$2:$C$8001,MATCH(B5900,Orders!$A$2:$A$8001,0)),7)</f>
        <v>2025-12</v>
      </c>
    </row>
    <row r="5901" customFormat="false" ht="15" hidden="false" customHeight="true" outlineLevel="0" collapsed="false">
      <c r="A5901" s="1" t="s">
        <v>16371</v>
      </c>
      <c r="B5901" s="1" t="s">
        <v>5288</v>
      </c>
      <c r="C5901" s="1" t="s">
        <v>1984</v>
      </c>
      <c r="D5901" s="1" t="n">
        <v>2</v>
      </c>
      <c r="E5901" s="16" t="n">
        <v>1134.82</v>
      </c>
      <c r="F5901" s="17" t="n">
        <v>0.15</v>
      </c>
      <c r="G5901" s="16" t="n">
        <v>1929.19</v>
      </c>
      <c r="I5901" s="1" t="str">
        <f aca="false">INDEX(Products!$C$2:$C$51,MATCH(C5901,Products!$A$2:$A$51,0))</f>
        <v>Beauty &amp; Personal Care</v>
      </c>
      <c r="J5901" s="1" t="str">
        <f aca="false">INDEX(Orders!$E$2:$E$8001,MATCH(B5901,Orders!$A$2:$A$8001,0))</f>
        <v>Returned</v>
      </c>
      <c r="K5901" s="1" t="str">
        <f aca="false">LEFT(INDEX(Orders!$C$2:$C$8001,MATCH(B5901,Orders!$A$2:$A$8001,0)),7)</f>
        <v>2025-08</v>
      </c>
    </row>
    <row r="5902" customFormat="false" ht="15" hidden="false" customHeight="true" outlineLevel="0" collapsed="false">
      <c r="A5902" s="1" t="s">
        <v>16372</v>
      </c>
      <c r="B5902" s="1" t="s">
        <v>5289</v>
      </c>
      <c r="C5902" s="1" t="s">
        <v>1997</v>
      </c>
      <c r="D5902" s="1" t="n">
        <v>1</v>
      </c>
      <c r="E5902" s="16" t="n">
        <v>311.15</v>
      </c>
      <c r="F5902" s="17" t="n">
        <v>0.2</v>
      </c>
      <c r="G5902" s="16" t="n">
        <v>248.92</v>
      </c>
      <c r="I5902" s="1" t="str">
        <f aca="false">INDEX(Products!$C$2:$C$51,MATCH(C5902,Products!$A$2:$A$51,0))</f>
        <v>Sports &amp; Fitness</v>
      </c>
      <c r="J5902" s="1" t="str">
        <f aca="false">INDEX(Orders!$E$2:$E$8001,MATCH(B5902,Orders!$A$2:$A$8001,0))</f>
        <v>Delivered</v>
      </c>
      <c r="K5902" s="1" t="str">
        <f aca="false">LEFT(INDEX(Orders!$C$2:$C$8001,MATCH(B5902,Orders!$A$2:$A$8001,0)),7)</f>
        <v>2025-05</v>
      </c>
    </row>
    <row r="5903" customFormat="false" ht="15" hidden="false" customHeight="true" outlineLevel="0" collapsed="false">
      <c r="A5903" s="1" t="s">
        <v>16373</v>
      </c>
      <c r="B5903" s="1" t="s">
        <v>5289</v>
      </c>
      <c r="C5903" s="1" t="s">
        <v>1930</v>
      </c>
      <c r="D5903" s="1" t="n">
        <v>1</v>
      </c>
      <c r="E5903" s="16" t="n">
        <v>2398.35</v>
      </c>
      <c r="F5903" s="17" t="n">
        <v>0</v>
      </c>
      <c r="G5903" s="16" t="n">
        <v>2398.35</v>
      </c>
      <c r="I5903" s="1" t="str">
        <f aca="false">INDEX(Products!$C$2:$C$51,MATCH(C5903,Products!$A$2:$A$51,0))</f>
        <v>Electronics</v>
      </c>
      <c r="J5903" s="1" t="str">
        <f aca="false">INDEX(Orders!$E$2:$E$8001,MATCH(B5903,Orders!$A$2:$A$8001,0))</f>
        <v>Delivered</v>
      </c>
      <c r="K5903" s="1" t="str">
        <f aca="false">LEFT(INDEX(Orders!$C$2:$C$8001,MATCH(B5903,Orders!$A$2:$A$8001,0)),7)</f>
        <v>2025-05</v>
      </c>
    </row>
    <row r="5904" customFormat="false" ht="15" hidden="false" customHeight="true" outlineLevel="0" collapsed="false">
      <c r="A5904" s="1" t="s">
        <v>16374</v>
      </c>
      <c r="B5904" s="1" t="s">
        <v>5290</v>
      </c>
      <c r="C5904" s="1" t="s">
        <v>1940</v>
      </c>
      <c r="D5904" s="1" t="n">
        <v>1</v>
      </c>
      <c r="E5904" s="16" t="n">
        <v>2374.52</v>
      </c>
      <c r="F5904" s="17" t="n">
        <v>0</v>
      </c>
      <c r="G5904" s="16" t="n">
        <v>2374.52</v>
      </c>
      <c r="I5904" s="1" t="str">
        <f aca="false">INDEX(Products!$C$2:$C$51,MATCH(C5904,Products!$A$2:$A$51,0))</f>
        <v>Fashion</v>
      </c>
      <c r="J5904" s="1" t="str">
        <f aca="false">INDEX(Orders!$E$2:$E$8001,MATCH(B5904,Orders!$A$2:$A$8001,0))</f>
        <v>Delivered</v>
      </c>
      <c r="K5904" s="1" t="str">
        <f aca="false">LEFT(INDEX(Orders!$C$2:$C$8001,MATCH(B5904,Orders!$A$2:$A$8001,0)),7)</f>
        <v>2025-11</v>
      </c>
    </row>
    <row r="5905" customFormat="false" ht="15" hidden="false" customHeight="true" outlineLevel="0" collapsed="false">
      <c r="A5905" s="1" t="s">
        <v>16375</v>
      </c>
      <c r="B5905" s="1" t="s">
        <v>5290</v>
      </c>
      <c r="C5905" s="1" t="s">
        <v>1975</v>
      </c>
      <c r="D5905" s="1" t="n">
        <v>1</v>
      </c>
      <c r="E5905" s="16" t="n">
        <v>862.99</v>
      </c>
      <c r="F5905" s="17" t="n">
        <v>0.15</v>
      </c>
      <c r="G5905" s="16" t="n">
        <v>733.54</v>
      </c>
      <c r="I5905" s="1" t="str">
        <f aca="false">INDEX(Products!$C$2:$C$51,MATCH(C5905,Products!$A$2:$A$51,0))</f>
        <v>Beauty &amp; Personal Care</v>
      </c>
      <c r="J5905" s="1" t="str">
        <f aca="false">INDEX(Orders!$E$2:$E$8001,MATCH(B5905,Orders!$A$2:$A$8001,0))</f>
        <v>Delivered</v>
      </c>
      <c r="K5905" s="1" t="str">
        <f aca="false">LEFT(INDEX(Orders!$C$2:$C$8001,MATCH(B5905,Orders!$A$2:$A$8001,0)),7)</f>
        <v>2025-11</v>
      </c>
    </row>
    <row r="5906" customFormat="false" ht="15" hidden="false" customHeight="true" outlineLevel="0" collapsed="false">
      <c r="A5906" s="1" t="s">
        <v>16376</v>
      </c>
      <c r="B5906" s="1" t="s">
        <v>5290</v>
      </c>
      <c r="C5906" s="1" t="s">
        <v>2007</v>
      </c>
      <c r="D5906" s="1" t="n">
        <v>1</v>
      </c>
      <c r="E5906" s="16" t="n">
        <v>750.27</v>
      </c>
      <c r="F5906" s="17" t="n">
        <v>0.05</v>
      </c>
      <c r="G5906" s="16" t="n">
        <v>712.76</v>
      </c>
      <c r="I5906" s="1" t="str">
        <f aca="false">INDEX(Products!$C$2:$C$51,MATCH(C5906,Products!$A$2:$A$51,0))</f>
        <v>Books &amp; Stationery</v>
      </c>
      <c r="J5906" s="1" t="str">
        <f aca="false">INDEX(Orders!$E$2:$E$8001,MATCH(B5906,Orders!$A$2:$A$8001,0))</f>
        <v>Delivered</v>
      </c>
      <c r="K5906" s="1" t="str">
        <f aca="false">LEFT(INDEX(Orders!$C$2:$C$8001,MATCH(B5906,Orders!$A$2:$A$8001,0)),7)</f>
        <v>2025-11</v>
      </c>
    </row>
    <row r="5907" customFormat="false" ht="15" hidden="false" customHeight="true" outlineLevel="0" collapsed="false">
      <c r="A5907" s="1" t="s">
        <v>16377</v>
      </c>
      <c r="B5907" s="1" t="s">
        <v>5291</v>
      </c>
      <c r="C5907" s="1" t="s">
        <v>1973</v>
      </c>
      <c r="D5907" s="1" t="n">
        <v>1</v>
      </c>
      <c r="E5907" s="16" t="n">
        <v>1158.24</v>
      </c>
      <c r="F5907" s="17" t="n">
        <v>0</v>
      </c>
      <c r="G5907" s="16" t="n">
        <v>1158.24</v>
      </c>
      <c r="I5907" s="1" t="str">
        <f aca="false">INDEX(Products!$C$2:$C$51,MATCH(C5907,Products!$A$2:$A$51,0))</f>
        <v>Home &amp; Kitchen</v>
      </c>
      <c r="J5907" s="1" t="str">
        <f aca="false">INDEX(Orders!$E$2:$E$8001,MATCH(B5907,Orders!$A$2:$A$8001,0))</f>
        <v>Delivered</v>
      </c>
      <c r="K5907" s="1" t="str">
        <f aca="false">LEFT(INDEX(Orders!$C$2:$C$8001,MATCH(B5907,Orders!$A$2:$A$8001,0)),7)</f>
        <v>2025-11</v>
      </c>
    </row>
    <row r="5908" customFormat="false" ht="15" hidden="false" customHeight="true" outlineLevel="0" collapsed="false">
      <c r="A5908" s="1" t="s">
        <v>16378</v>
      </c>
      <c r="B5908" s="1" t="s">
        <v>5291</v>
      </c>
      <c r="C5908" s="1" t="s">
        <v>1959</v>
      </c>
      <c r="D5908" s="1" t="n">
        <v>1</v>
      </c>
      <c r="E5908" s="16" t="n">
        <v>2142.79</v>
      </c>
      <c r="F5908" s="17" t="n">
        <v>0</v>
      </c>
      <c r="G5908" s="16" t="n">
        <v>2142.79</v>
      </c>
      <c r="I5908" s="1" t="str">
        <f aca="false">INDEX(Products!$C$2:$C$51,MATCH(C5908,Products!$A$2:$A$51,0))</f>
        <v>Home &amp; Kitchen</v>
      </c>
      <c r="J5908" s="1" t="str">
        <f aca="false">INDEX(Orders!$E$2:$E$8001,MATCH(B5908,Orders!$A$2:$A$8001,0))</f>
        <v>Delivered</v>
      </c>
      <c r="K5908" s="1" t="str">
        <f aca="false">LEFT(INDEX(Orders!$C$2:$C$8001,MATCH(B5908,Orders!$A$2:$A$8001,0)),7)</f>
        <v>2025-11</v>
      </c>
    </row>
    <row r="5909" customFormat="false" ht="15" hidden="false" customHeight="true" outlineLevel="0" collapsed="false">
      <c r="A5909" s="1" t="s">
        <v>16379</v>
      </c>
      <c r="B5909" s="1" t="s">
        <v>5292</v>
      </c>
      <c r="C5909" s="1" t="s">
        <v>2006</v>
      </c>
      <c r="D5909" s="1" t="n">
        <v>1</v>
      </c>
      <c r="E5909" s="16" t="n">
        <v>482.17</v>
      </c>
      <c r="F5909" s="17" t="n">
        <v>0</v>
      </c>
      <c r="G5909" s="16" t="n">
        <v>482.17</v>
      </c>
      <c r="I5909" s="1" t="str">
        <f aca="false">INDEX(Products!$C$2:$C$51,MATCH(C5909,Products!$A$2:$A$51,0))</f>
        <v>Books &amp; Stationery</v>
      </c>
      <c r="J5909" s="1" t="str">
        <f aca="false">INDEX(Orders!$E$2:$E$8001,MATCH(B5909,Orders!$A$2:$A$8001,0))</f>
        <v>Delivered</v>
      </c>
      <c r="K5909" s="1" t="str">
        <f aca="false">LEFT(INDEX(Orders!$C$2:$C$8001,MATCH(B5909,Orders!$A$2:$A$8001,0)),7)</f>
        <v>2025-07</v>
      </c>
    </row>
    <row r="5910" customFormat="false" ht="15" hidden="false" customHeight="true" outlineLevel="0" collapsed="false">
      <c r="A5910" s="1" t="s">
        <v>16380</v>
      </c>
      <c r="B5910" s="1" t="s">
        <v>5292</v>
      </c>
      <c r="C5910" s="1" t="s">
        <v>2007</v>
      </c>
      <c r="D5910" s="1" t="n">
        <v>2</v>
      </c>
      <c r="E5910" s="16" t="n">
        <v>750.27</v>
      </c>
      <c r="F5910" s="17" t="n">
        <v>0.2</v>
      </c>
      <c r="G5910" s="16" t="n">
        <v>1200.43</v>
      </c>
      <c r="I5910" s="1" t="str">
        <f aca="false">INDEX(Products!$C$2:$C$51,MATCH(C5910,Products!$A$2:$A$51,0))</f>
        <v>Books &amp; Stationery</v>
      </c>
      <c r="J5910" s="1" t="str">
        <f aca="false">INDEX(Orders!$E$2:$E$8001,MATCH(B5910,Orders!$A$2:$A$8001,0))</f>
        <v>Delivered</v>
      </c>
      <c r="K5910" s="1" t="str">
        <f aca="false">LEFT(INDEX(Orders!$C$2:$C$8001,MATCH(B5910,Orders!$A$2:$A$8001,0)),7)</f>
        <v>2025-07</v>
      </c>
    </row>
    <row r="5911" customFormat="false" ht="15" hidden="false" customHeight="true" outlineLevel="0" collapsed="false">
      <c r="A5911" s="1" t="s">
        <v>16381</v>
      </c>
      <c r="B5911" s="1" t="s">
        <v>5292</v>
      </c>
      <c r="C5911" s="1" t="s">
        <v>1933</v>
      </c>
      <c r="D5911" s="1" t="n">
        <v>1</v>
      </c>
      <c r="E5911" s="16" t="n">
        <v>7194.38</v>
      </c>
      <c r="F5911" s="17" t="n">
        <v>0.15</v>
      </c>
      <c r="G5911" s="16" t="n">
        <v>6115.22</v>
      </c>
      <c r="I5911" s="1" t="str">
        <f aca="false">INDEX(Products!$C$2:$C$51,MATCH(C5911,Products!$A$2:$A$51,0))</f>
        <v>Electronics</v>
      </c>
      <c r="J5911" s="1" t="str">
        <f aca="false">INDEX(Orders!$E$2:$E$8001,MATCH(B5911,Orders!$A$2:$A$8001,0))</f>
        <v>Delivered</v>
      </c>
      <c r="K5911" s="1" t="str">
        <f aca="false">LEFT(INDEX(Orders!$C$2:$C$8001,MATCH(B5911,Orders!$A$2:$A$8001,0)),7)</f>
        <v>2025-07</v>
      </c>
    </row>
    <row r="5912" customFormat="false" ht="15" hidden="false" customHeight="true" outlineLevel="0" collapsed="false">
      <c r="A5912" s="1" t="s">
        <v>16382</v>
      </c>
      <c r="B5912" s="1" t="s">
        <v>5293</v>
      </c>
      <c r="C5912" s="1" t="s">
        <v>1965</v>
      </c>
      <c r="D5912" s="1" t="n">
        <v>1</v>
      </c>
      <c r="E5912" s="16" t="n">
        <v>1145.07</v>
      </c>
      <c r="F5912" s="17" t="n">
        <v>0.1</v>
      </c>
      <c r="G5912" s="16" t="n">
        <v>1030.56</v>
      </c>
      <c r="I5912" s="1" t="str">
        <f aca="false">INDEX(Products!$C$2:$C$51,MATCH(C5912,Products!$A$2:$A$51,0))</f>
        <v>Home &amp; Kitchen</v>
      </c>
      <c r="J5912" s="1" t="str">
        <f aca="false">INDEX(Orders!$E$2:$E$8001,MATCH(B5912,Orders!$A$2:$A$8001,0))</f>
        <v>Delivered</v>
      </c>
      <c r="K5912" s="1" t="str">
        <f aca="false">LEFT(INDEX(Orders!$C$2:$C$8001,MATCH(B5912,Orders!$A$2:$A$8001,0)),7)</f>
        <v>2025-09</v>
      </c>
    </row>
    <row r="5913" customFormat="false" ht="15" hidden="false" customHeight="true" outlineLevel="0" collapsed="false">
      <c r="A5913" s="1" t="s">
        <v>16383</v>
      </c>
      <c r="B5913" s="1" t="s">
        <v>5294</v>
      </c>
      <c r="C5913" s="1" t="s">
        <v>1990</v>
      </c>
      <c r="D5913" s="1" t="n">
        <v>1</v>
      </c>
      <c r="E5913" s="16" t="n">
        <v>5311.32</v>
      </c>
      <c r="F5913" s="17" t="n">
        <v>0.05</v>
      </c>
      <c r="G5913" s="16" t="n">
        <v>5045.75</v>
      </c>
      <c r="I5913" s="1" t="str">
        <f aca="false">INDEX(Products!$C$2:$C$51,MATCH(C5913,Products!$A$2:$A$51,0))</f>
        <v>Sports &amp; Fitness</v>
      </c>
      <c r="J5913" s="1" t="str">
        <f aca="false">INDEX(Orders!$E$2:$E$8001,MATCH(B5913,Orders!$A$2:$A$8001,0))</f>
        <v>Delivered</v>
      </c>
      <c r="K5913" s="1" t="str">
        <f aca="false">LEFT(INDEX(Orders!$C$2:$C$8001,MATCH(B5913,Orders!$A$2:$A$8001,0)),7)</f>
        <v>2025-10</v>
      </c>
    </row>
    <row r="5914" customFormat="false" ht="15" hidden="false" customHeight="true" outlineLevel="0" collapsed="false">
      <c r="A5914" s="1" t="s">
        <v>16384</v>
      </c>
      <c r="B5914" s="1" t="s">
        <v>5294</v>
      </c>
      <c r="C5914" s="1" t="s">
        <v>1977</v>
      </c>
      <c r="D5914" s="1" t="n">
        <v>1</v>
      </c>
      <c r="E5914" s="16" t="n">
        <v>2386.05</v>
      </c>
      <c r="F5914" s="17" t="n">
        <v>0.05</v>
      </c>
      <c r="G5914" s="16" t="n">
        <v>2266.75</v>
      </c>
      <c r="I5914" s="1" t="str">
        <f aca="false">INDEX(Products!$C$2:$C$51,MATCH(C5914,Products!$A$2:$A$51,0))</f>
        <v>Beauty &amp; Personal Care</v>
      </c>
      <c r="J5914" s="1" t="str">
        <f aca="false">INDEX(Orders!$E$2:$E$8001,MATCH(B5914,Orders!$A$2:$A$8001,0))</f>
        <v>Delivered</v>
      </c>
      <c r="K5914" s="1" t="str">
        <f aca="false">LEFT(INDEX(Orders!$C$2:$C$8001,MATCH(B5914,Orders!$A$2:$A$8001,0)),7)</f>
        <v>2025-10</v>
      </c>
    </row>
    <row r="5915" customFormat="false" ht="15" hidden="false" customHeight="true" outlineLevel="0" collapsed="false">
      <c r="A5915" s="1" t="s">
        <v>16385</v>
      </c>
      <c r="B5915" s="1" t="s">
        <v>5294</v>
      </c>
      <c r="C5915" s="1" t="s">
        <v>1949</v>
      </c>
      <c r="D5915" s="1" t="n">
        <v>2</v>
      </c>
      <c r="E5915" s="16" t="n">
        <v>4185.64</v>
      </c>
      <c r="F5915" s="17" t="n">
        <v>0.1</v>
      </c>
      <c r="G5915" s="16" t="n">
        <v>7534.15</v>
      </c>
      <c r="I5915" s="1" t="str">
        <f aca="false">INDEX(Products!$C$2:$C$51,MATCH(C5915,Products!$A$2:$A$51,0))</f>
        <v>Fashion</v>
      </c>
      <c r="J5915" s="1" t="str">
        <f aca="false">INDEX(Orders!$E$2:$E$8001,MATCH(B5915,Orders!$A$2:$A$8001,0))</f>
        <v>Delivered</v>
      </c>
      <c r="K5915" s="1" t="str">
        <f aca="false">LEFT(INDEX(Orders!$C$2:$C$8001,MATCH(B5915,Orders!$A$2:$A$8001,0)),7)</f>
        <v>2025-10</v>
      </c>
    </row>
    <row r="5916" customFormat="false" ht="15" hidden="false" customHeight="true" outlineLevel="0" collapsed="false">
      <c r="A5916" s="1" t="s">
        <v>16386</v>
      </c>
      <c r="B5916" s="1" t="s">
        <v>5294</v>
      </c>
      <c r="C5916" s="1" t="s">
        <v>1940</v>
      </c>
      <c r="D5916" s="1" t="n">
        <v>1</v>
      </c>
      <c r="E5916" s="16" t="n">
        <v>2374.52</v>
      </c>
      <c r="F5916" s="17" t="n">
        <v>0.1</v>
      </c>
      <c r="G5916" s="16" t="n">
        <v>2137.07</v>
      </c>
      <c r="I5916" s="1" t="str">
        <f aca="false">INDEX(Products!$C$2:$C$51,MATCH(C5916,Products!$A$2:$A$51,0))</f>
        <v>Fashion</v>
      </c>
      <c r="J5916" s="1" t="str">
        <f aca="false">INDEX(Orders!$E$2:$E$8001,MATCH(B5916,Orders!$A$2:$A$8001,0))</f>
        <v>Delivered</v>
      </c>
      <c r="K5916" s="1" t="str">
        <f aca="false">LEFT(INDEX(Orders!$C$2:$C$8001,MATCH(B5916,Orders!$A$2:$A$8001,0)),7)</f>
        <v>2025-10</v>
      </c>
    </row>
    <row r="5917" customFormat="false" ht="15" hidden="false" customHeight="true" outlineLevel="0" collapsed="false">
      <c r="A5917" s="1" t="s">
        <v>16387</v>
      </c>
      <c r="B5917" s="1" t="s">
        <v>5295</v>
      </c>
      <c r="C5917" s="1" t="s">
        <v>1969</v>
      </c>
      <c r="D5917" s="1" t="n">
        <v>1</v>
      </c>
      <c r="E5917" s="16" t="n">
        <v>9171.98</v>
      </c>
      <c r="F5917" s="17" t="n">
        <v>0.05</v>
      </c>
      <c r="G5917" s="16" t="n">
        <v>8713.38</v>
      </c>
      <c r="I5917" s="1" t="str">
        <f aca="false">INDEX(Products!$C$2:$C$51,MATCH(C5917,Products!$A$2:$A$51,0))</f>
        <v>Home &amp; Kitchen</v>
      </c>
      <c r="J5917" s="1" t="str">
        <f aca="false">INDEX(Orders!$E$2:$E$8001,MATCH(B5917,Orders!$A$2:$A$8001,0))</f>
        <v>Delivered</v>
      </c>
      <c r="K5917" s="1" t="str">
        <f aca="false">LEFT(INDEX(Orders!$C$2:$C$8001,MATCH(B5917,Orders!$A$2:$A$8001,0)),7)</f>
        <v>2025-01</v>
      </c>
    </row>
    <row r="5918" customFormat="false" ht="15" hidden="false" customHeight="true" outlineLevel="0" collapsed="false">
      <c r="A5918" s="1" t="s">
        <v>16388</v>
      </c>
      <c r="B5918" s="1" t="s">
        <v>5295</v>
      </c>
      <c r="C5918" s="1" t="s">
        <v>1940</v>
      </c>
      <c r="D5918" s="1" t="n">
        <v>1</v>
      </c>
      <c r="E5918" s="16" t="n">
        <v>2374.52</v>
      </c>
      <c r="F5918" s="17" t="n">
        <v>0.1</v>
      </c>
      <c r="G5918" s="16" t="n">
        <v>2137.07</v>
      </c>
      <c r="I5918" s="1" t="str">
        <f aca="false">INDEX(Products!$C$2:$C$51,MATCH(C5918,Products!$A$2:$A$51,0))</f>
        <v>Fashion</v>
      </c>
      <c r="J5918" s="1" t="str">
        <f aca="false">INDEX(Orders!$E$2:$E$8001,MATCH(B5918,Orders!$A$2:$A$8001,0))</f>
        <v>Delivered</v>
      </c>
      <c r="K5918" s="1" t="str">
        <f aca="false">LEFT(INDEX(Orders!$C$2:$C$8001,MATCH(B5918,Orders!$A$2:$A$8001,0)),7)</f>
        <v>2025-01</v>
      </c>
    </row>
    <row r="5919" customFormat="false" ht="15" hidden="false" customHeight="true" outlineLevel="0" collapsed="false">
      <c r="A5919" s="1" t="s">
        <v>16389</v>
      </c>
      <c r="B5919" s="1" t="s">
        <v>5295</v>
      </c>
      <c r="C5919" s="1" t="s">
        <v>2006</v>
      </c>
      <c r="D5919" s="1" t="n">
        <v>1</v>
      </c>
      <c r="E5919" s="16" t="n">
        <v>482.17</v>
      </c>
      <c r="F5919" s="17" t="n">
        <v>0</v>
      </c>
      <c r="G5919" s="16" t="n">
        <v>482.17</v>
      </c>
      <c r="I5919" s="1" t="str">
        <f aca="false">INDEX(Products!$C$2:$C$51,MATCH(C5919,Products!$A$2:$A$51,0))</f>
        <v>Books &amp; Stationery</v>
      </c>
      <c r="J5919" s="1" t="str">
        <f aca="false">INDEX(Orders!$E$2:$E$8001,MATCH(B5919,Orders!$A$2:$A$8001,0))</f>
        <v>Delivered</v>
      </c>
      <c r="K5919" s="1" t="str">
        <f aca="false">LEFT(INDEX(Orders!$C$2:$C$8001,MATCH(B5919,Orders!$A$2:$A$8001,0)),7)</f>
        <v>2025-01</v>
      </c>
    </row>
    <row r="5920" customFormat="false" ht="15" hidden="false" customHeight="true" outlineLevel="0" collapsed="false">
      <c r="A5920" s="1" t="s">
        <v>16390</v>
      </c>
      <c r="B5920" s="1" t="s">
        <v>5296</v>
      </c>
      <c r="C5920" s="1" t="s">
        <v>2006</v>
      </c>
      <c r="D5920" s="1" t="n">
        <v>1</v>
      </c>
      <c r="E5920" s="16" t="n">
        <v>482.17</v>
      </c>
      <c r="F5920" s="17" t="n">
        <v>0.05</v>
      </c>
      <c r="G5920" s="16" t="n">
        <v>458.06</v>
      </c>
      <c r="I5920" s="1" t="str">
        <f aca="false">INDEX(Products!$C$2:$C$51,MATCH(C5920,Products!$A$2:$A$51,0))</f>
        <v>Books &amp; Stationery</v>
      </c>
      <c r="J5920" s="1" t="str">
        <f aca="false">INDEX(Orders!$E$2:$E$8001,MATCH(B5920,Orders!$A$2:$A$8001,0))</f>
        <v>Delivered</v>
      </c>
      <c r="K5920" s="1" t="str">
        <f aca="false">LEFT(INDEX(Orders!$C$2:$C$8001,MATCH(B5920,Orders!$A$2:$A$8001,0)),7)</f>
        <v>2025-07</v>
      </c>
    </row>
    <row r="5921" customFormat="false" ht="15" hidden="false" customHeight="true" outlineLevel="0" collapsed="false">
      <c r="A5921" s="1" t="s">
        <v>16391</v>
      </c>
      <c r="B5921" s="1" t="s">
        <v>5297</v>
      </c>
      <c r="C5921" s="1" t="s">
        <v>1930</v>
      </c>
      <c r="D5921" s="1" t="n">
        <v>1</v>
      </c>
      <c r="E5921" s="16" t="n">
        <v>2398.35</v>
      </c>
      <c r="F5921" s="17" t="n">
        <v>0</v>
      </c>
      <c r="G5921" s="16" t="n">
        <v>2398.35</v>
      </c>
      <c r="I5921" s="1" t="str">
        <f aca="false">INDEX(Products!$C$2:$C$51,MATCH(C5921,Products!$A$2:$A$51,0))</f>
        <v>Electronics</v>
      </c>
      <c r="J5921" s="1" t="str">
        <f aca="false">INDEX(Orders!$E$2:$E$8001,MATCH(B5921,Orders!$A$2:$A$8001,0))</f>
        <v>Delivered</v>
      </c>
      <c r="K5921" s="1" t="str">
        <f aca="false">LEFT(INDEX(Orders!$C$2:$C$8001,MATCH(B5921,Orders!$A$2:$A$8001,0)),7)</f>
        <v>2025-07</v>
      </c>
    </row>
    <row r="5922" customFormat="false" ht="15" hidden="false" customHeight="true" outlineLevel="0" collapsed="false">
      <c r="A5922" s="1" t="s">
        <v>16392</v>
      </c>
      <c r="B5922" s="1" t="s">
        <v>5298</v>
      </c>
      <c r="C5922" s="1" t="s">
        <v>2007</v>
      </c>
      <c r="D5922" s="1" t="n">
        <v>1</v>
      </c>
      <c r="E5922" s="16" t="n">
        <v>750.27</v>
      </c>
      <c r="F5922" s="17" t="n">
        <v>0</v>
      </c>
      <c r="G5922" s="16" t="n">
        <v>750.27</v>
      </c>
      <c r="I5922" s="1" t="str">
        <f aca="false">INDEX(Products!$C$2:$C$51,MATCH(C5922,Products!$A$2:$A$51,0))</f>
        <v>Books &amp; Stationery</v>
      </c>
      <c r="J5922" s="1" t="str">
        <f aca="false">INDEX(Orders!$E$2:$E$8001,MATCH(B5922,Orders!$A$2:$A$8001,0))</f>
        <v>Delivered</v>
      </c>
      <c r="K5922" s="1" t="str">
        <f aca="false">LEFT(INDEX(Orders!$C$2:$C$8001,MATCH(B5922,Orders!$A$2:$A$8001,0)),7)</f>
        <v>2025-05</v>
      </c>
    </row>
    <row r="5923" customFormat="false" ht="15" hidden="false" customHeight="true" outlineLevel="0" collapsed="false">
      <c r="A5923" s="1" t="s">
        <v>16393</v>
      </c>
      <c r="B5923" s="1" t="s">
        <v>5299</v>
      </c>
      <c r="C5923" s="1" t="s">
        <v>2006</v>
      </c>
      <c r="D5923" s="1" t="n">
        <v>2</v>
      </c>
      <c r="E5923" s="16" t="n">
        <v>482.17</v>
      </c>
      <c r="F5923" s="17" t="n">
        <v>0</v>
      </c>
      <c r="G5923" s="16" t="n">
        <v>964.34</v>
      </c>
      <c r="I5923" s="1" t="str">
        <f aca="false">INDEX(Products!$C$2:$C$51,MATCH(C5923,Products!$A$2:$A$51,0))</f>
        <v>Books &amp; Stationery</v>
      </c>
      <c r="J5923" s="1" t="str">
        <f aca="false">INDEX(Orders!$E$2:$E$8001,MATCH(B5923,Orders!$A$2:$A$8001,0))</f>
        <v>Delivered</v>
      </c>
      <c r="K5923" s="1" t="str">
        <f aca="false">LEFT(INDEX(Orders!$C$2:$C$8001,MATCH(B5923,Orders!$A$2:$A$8001,0)),7)</f>
        <v>2025-09</v>
      </c>
    </row>
    <row r="5924" customFormat="false" ht="15" hidden="false" customHeight="true" outlineLevel="0" collapsed="false">
      <c r="A5924" s="1" t="s">
        <v>16394</v>
      </c>
      <c r="B5924" s="1" t="s">
        <v>5299</v>
      </c>
      <c r="C5924" s="1" t="s">
        <v>1949</v>
      </c>
      <c r="D5924" s="1" t="n">
        <v>2</v>
      </c>
      <c r="E5924" s="16" t="n">
        <v>4185.64</v>
      </c>
      <c r="F5924" s="17" t="n">
        <v>0</v>
      </c>
      <c r="G5924" s="16" t="n">
        <v>8371.28</v>
      </c>
      <c r="I5924" s="1" t="str">
        <f aca="false">INDEX(Products!$C$2:$C$51,MATCH(C5924,Products!$A$2:$A$51,0))</f>
        <v>Fashion</v>
      </c>
      <c r="J5924" s="1" t="str">
        <f aca="false">INDEX(Orders!$E$2:$E$8001,MATCH(B5924,Orders!$A$2:$A$8001,0))</f>
        <v>Delivered</v>
      </c>
      <c r="K5924" s="1" t="str">
        <f aca="false">LEFT(INDEX(Orders!$C$2:$C$8001,MATCH(B5924,Orders!$A$2:$A$8001,0)),7)</f>
        <v>2025-09</v>
      </c>
    </row>
    <row r="5925" customFormat="false" ht="15" hidden="false" customHeight="true" outlineLevel="0" collapsed="false">
      <c r="A5925" s="1" t="s">
        <v>16395</v>
      </c>
      <c r="B5925" s="1" t="s">
        <v>5299</v>
      </c>
      <c r="C5925" s="1" t="s">
        <v>2007</v>
      </c>
      <c r="D5925" s="1" t="n">
        <v>1</v>
      </c>
      <c r="E5925" s="16" t="n">
        <v>750.27</v>
      </c>
      <c r="F5925" s="17" t="n">
        <v>0.1</v>
      </c>
      <c r="G5925" s="16" t="n">
        <v>675.24</v>
      </c>
      <c r="I5925" s="1" t="str">
        <f aca="false">INDEX(Products!$C$2:$C$51,MATCH(C5925,Products!$A$2:$A$51,0))</f>
        <v>Books &amp; Stationery</v>
      </c>
      <c r="J5925" s="1" t="str">
        <f aca="false">INDEX(Orders!$E$2:$E$8001,MATCH(B5925,Orders!$A$2:$A$8001,0))</f>
        <v>Delivered</v>
      </c>
      <c r="K5925" s="1" t="str">
        <f aca="false">LEFT(INDEX(Orders!$C$2:$C$8001,MATCH(B5925,Orders!$A$2:$A$8001,0)),7)</f>
        <v>2025-09</v>
      </c>
    </row>
    <row r="5926" customFormat="false" ht="15" hidden="false" customHeight="true" outlineLevel="0" collapsed="false">
      <c r="A5926" s="1" t="s">
        <v>16396</v>
      </c>
      <c r="B5926" s="1" t="s">
        <v>5299</v>
      </c>
      <c r="C5926" s="1" t="s">
        <v>1920</v>
      </c>
      <c r="D5926" s="1" t="n">
        <v>1</v>
      </c>
      <c r="E5926" s="16" t="n">
        <v>4273.58</v>
      </c>
      <c r="F5926" s="17" t="n">
        <v>0.2</v>
      </c>
      <c r="G5926" s="16" t="n">
        <v>3418.86</v>
      </c>
      <c r="I5926" s="1" t="str">
        <f aca="false">INDEX(Products!$C$2:$C$51,MATCH(C5926,Products!$A$2:$A$51,0))</f>
        <v>Electronics</v>
      </c>
      <c r="J5926" s="1" t="str">
        <f aca="false">INDEX(Orders!$E$2:$E$8001,MATCH(B5926,Orders!$A$2:$A$8001,0))</f>
        <v>Delivered</v>
      </c>
      <c r="K5926" s="1" t="str">
        <f aca="false">LEFT(INDEX(Orders!$C$2:$C$8001,MATCH(B5926,Orders!$A$2:$A$8001,0)),7)</f>
        <v>2025-09</v>
      </c>
    </row>
    <row r="5927" customFormat="false" ht="15" hidden="false" customHeight="true" outlineLevel="0" collapsed="false">
      <c r="A5927" s="1" t="s">
        <v>16397</v>
      </c>
      <c r="B5927" s="1" t="s">
        <v>5299</v>
      </c>
      <c r="C5927" s="1" t="s">
        <v>1997</v>
      </c>
      <c r="D5927" s="1" t="n">
        <v>3</v>
      </c>
      <c r="E5927" s="16" t="n">
        <v>311.15</v>
      </c>
      <c r="F5927" s="17" t="n">
        <v>0.15</v>
      </c>
      <c r="G5927" s="16" t="n">
        <v>793.43</v>
      </c>
      <c r="I5927" s="1" t="str">
        <f aca="false">INDEX(Products!$C$2:$C$51,MATCH(C5927,Products!$A$2:$A$51,0))</f>
        <v>Sports &amp; Fitness</v>
      </c>
      <c r="J5927" s="1" t="str">
        <f aca="false">INDEX(Orders!$E$2:$E$8001,MATCH(B5927,Orders!$A$2:$A$8001,0))</f>
        <v>Delivered</v>
      </c>
      <c r="K5927" s="1" t="str">
        <f aca="false">LEFT(INDEX(Orders!$C$2:$C$8001,MATCH(B5927,Orders!$A$2:$A$8001,0)),7)</f>
        <v>2025-09</v>
      </c>
    </row>
    <row r="5928" customFormat="false" ht="15" hidden="false" customHeight="true" outlineLevel="0" collapsed="false">
      <c r="A5928" s="1" t="s">
        <v>16398</v>
      </c>
      <c r="B5928" s="1" t="s">
        <v>5300</v>
      </c>
      <c r="C5928" s="1" t="s">
        <v>1930</v>
      </c>
      <c r="D5928" s="1" t="n">
        <v>1</v>
      </c>
      <c r="E5928" s="16" t="n">
        <v>2398.35</v>
      </c>
      <c r="F5928" s="17" t="n">
        <v>0.15</v>
      </c>
      <c r="G5928" s="16" t="n">
        <v>2038.6</v>
      </c>
      <c r="I5928" s="1" t="str">
        <f aca="false">INDEX(Products!$C$2:$C$51,MATCH(C5928,Products!$A$2:$A$51,0))</f>
        <v>Electronics</v>
      </c>
      <c r="J5928" s="1" t="str">
        <f aca="false">INDEX(Orders!$E$2:$E$8001,MATCH(B5928,Orders!$A$2:$A$8001,0))</f>
        <v>Delivered</v>
      </c>
      <c r="K5928" s="1" t="str">
        <f aca="false">LEFT(INDEX(Orders!$C$2:$C$8001,MATCH(B5928,Orders!$A$2:$A$8001,0)),7)</f>
        <v>2025-01</v>
      </c>
    </row>
    <row r="5929" customFormat="false" ht="15" hidden="false" customHeight="true" outlineLevel="0" collapsed="false">
      <c r="A5929" s="1" t="s">
        <v>16399</v>
      </c>
      <c r="B5929" s="1" t="s">
        <v>5300</v>
      </c>
      <c r="C5929" s="1" t="s">
        <v>1965</v>
      </c>
      <c r="D5929" s="1" t="n">
        <v>1</v>
      </c>
      <c r="E5929" s="16" t="n">
        <v>1145.07</v>
      </c>
      <c r="F5929" s="17" t="n">
        <v>0</v>
      </c>
      <c r="G5929" s="16" t="n">
        <v>1145.07</v>
      </c>
      <c r="I5929" s="1" t="str">
        <f aca="false">INDEX(Products!$C$2:$C$51,MATCH(C5929,Products!$A$2:$A$51,0))</f>
        <v>Home &amp; Kitchen</v>
      </c>
      <c r="J5929" s="1" t="str">
        <f aca="false">INDEX(Orders!$E$2:$E$8001,MATCH(B5929,Orders!$A$2:$A$8001,0))</f>
        <v>Delivered</v>
      </c>
      <c r="K5929" s="1" t="str">
        <f aca="false">LEFT(INDEX(Orders!$C$2:$C$8001,MATCH(B5929,Orders!$A$2:$A$8001,0)),7)</f>
        <v>2025-01</v>
      </c>
    </row>
    <row r="5930" customFormat="false" ht="15" hidden="false" customHeight="true" outlineLevel="0" collapsed="false">
      <c r="A5930" s="1" t="s">
        <v>16400</v>
      </c>
      <c r="B5930" s="1" t="s">
        <v>5300</v>
      </c>
      <c r="C5930" s="1" t="s">
        <v>1957</v>
      </c>
      <c r="D5930" s="1" t="n">
        <v>1</v>
      </c>
      <c r="E5930" s="16" t="n">
        <v>1469.28</v>
      </c>
      <c r="F5930" s="17" t="n">
        <v>0.05</v>
      </c>
      <c r="G5930" s="16" t="n">
        <v>1395.82</v>
      </c>
      <c r="I5930" s="1" t="str">
        <f aca="false">INDEX(Products!$C$2:$C$51,MATCH(C5930,Products!$A$2:$A$51,0))</f>
        <v>Home &amp; Kitchen</v>
      </c>
      <c r="J5930" s="1" t="str">
        <f aca="false">INDEX(Orders!$E$2:$E$8001,MATCH(B5930,Orders!$A$2:$A$8001,0))</f>
        <v>Delivered</v>
      </c>
      <c r="K5930" s="1" t="str">
        <f aca="false">LEFT(INDEX(Orders!$C$2:$C$8001,MATCH(B5930,Orders!$A$2:$A$8001,0)),7)</f>
        <v>2025-01</v>
      </c>
    </row>
    <row r="5931" customFormat="false" ht="15" hidden="false" customHeight="true" outlineLevel="0" collapsed="false">
      <c r="A5931" s="1" t="s">
        <v>16401</v>
      </c>
      <c r="B5931" s="1" t="s">
        <v>5301</v>
      </c>
      <c r="C5931" s="1" t="s">
        <v>1976</v>
      </c>
      <c r="D5931" s="1" t="n">
        <v>3</v>
      </c>
      <c r="E5931" s="16" t="n">
        <v>1603.35</v>
      </c>
      <c r="F5931" s="17" t="n">
        <v>0.15</v>
      </c>
      <c r="G5931" s="16" t="n">
        <v>4088.54</v>
      </c>
      <c r="I5931" s="1" t="str">
        <f aca="false">INDEX(Products!$C$2:$C$51,MATCH(C5931,Products!$A$2:$A$51,0))</f>
        <v>Beauty &amp; Personal Care</v>
      </c>
      <c r="J5931" s="1" t="str">
        <f aca="false">INDEX(Orders!$E$2:$E$8001,MATCH(B5931,Orders!$A$2:$A$8001,0))</f>
        <v>Delivered</v>
      </c>
      <c r="K5931" s="1" t="str">
        <f aca="false">LEFT(INDEX(Orders!$C$2:$C$8001,MATCH(B5931,Orders!$A$2:$A$8001,0)),7)</f>
        <v>2024-06</v>
      </c>
    </row>
    <row r="5932" customFormat="false" ht="15" hidden="false" customHeight="true" outlineLevel="0" collapsed="false">
      <c r="A5932" s="1" t="s">
        <v>16402</v>
      </c>
      <c r="B5932" s="1" t="s">
        <v>5301</v>
      </c>
      <c r="C5932" s="1" t="s">
        <v>1941</v>
      </c>
      <c r="D5932" s="1" t="n">
        <v>1</v>
      </c>
      <c r="E5932" s="16" t="n">
        <v>2757.65</v>
      </c>
      <c r="F5932" s="17" t="n">
        <v>0</v>
      </c>
      <c r="G5932" s="16" t="n">
        <v>2757.65</v>
      </c>
      <c r="I5932" s="1" t="str">
        <f aca="false">INDEX(Products!$C$2:$C$51,MATCH(C5932,Products!$A$2:$A$51,0))</f>
        <v>Fashion</v>
      </c>
      <c r="J5932" s="1" t="str">
        <f aca="false">INDEX(Orders!$E$2:$E$8001,MATCH(B5932,Orders!$A$2:$A$8001,0))</f>
        <v>Delivered</v>
      </c>
      <c r="K5932" s="1" t="str">
        <f aca="false">LEFT(INDEX(Orders!$C$2:$C$8001,MATCH(B5932,Orders!$A$2:$A$8001,0)),7)</f>
        <v>2024-06</v>
      </c>
    </row>
    <row r="5933" customFormat="false" ht="15" hidden="false" customHeight="true" outlineLevel="0" collapsed="false">
      <c r="A5933" s="1" t="s">
        <v>16403</v>
      </c>
      <c r="B5933" s="1" t="s">
        <v>5301</v>
      </c>
      <c r="C5933" s="1" t="s">
        <v>1933</v>
      </c>
      <c r="D5933" s="1" t="n">
        <v>1</v>
      </c>
      <c r="E5933" s="16" t="n">
        <v>7194.38</v>
      </c>
      <c r="F5933" s="17" t="n">
        <v>0</v>
      </c>
      <c r="G5933" s="16" t="n">
        <v>7194.38</v>
      </c>
      <c r="I5933" s="1" t="str">
        <f aca="false">INDEX(Products!$C$2:$C$51,MATCH(C5933,Products!$A$2:$A$51,0))</f>
        <v>Electronics</v>
      </c>
      <c r="J5933" s="1" t="str">
        <f aca="false">INDEX(Orders!$E$2:$E$8001,MATCH(B5933,Orders!$A$2:$A$8001,0))</f>
        <v>Delivered</v>
      </c>
      <c r="K5933" s="1" t="str">
        <f aca="false">LEFT(INDEX(Orders!$C$2:$C$8001,MATCH(B5933,Orders!$A$2:$A$8001,0)),7)</f>
        <v>2024-06</v>
      </c>
    </row>
    <row r="5934" customFormat="false" ht="15" hidden="false" customHeight="true" outlineLevel="0" collapsed="false">
      <c r="A5934" s="1" t="s">
        <v>16404</v>
      </c>
      <c r="B5934" s="1" t="s">
        <v>5301</v>
      </c>
      <c r="C5934" s="1" t="s">
        <v>2006</v>
      </c>
      <c r="D5934" s="1" t="n">
        <v>1</v>
      </c>
      <c r="E5934" s="16" t="n">
        <v>482.17</v>
      </c>
      <c r="F5934" s="17" t="n">
        <v>0.05</v>
      </c>
      <c r="G5934" s="16" t="n">
        <v>458.06</v>
      </c>
      <c r="I5934" s="1" t="str">
        <f aca="false">INDEX(Products!$C$2:$C$51,MATCH(C5934,Products!$A$2:$A$51,0))</f>
        <v>Books &amp; Stationery</v>
      </c>
      <c r="J5934" s="1" t="str">
        <f aca="false">INDEX(Orders!$E$2:$E$8001,MATCH(B5934,Orders!$A$2:$A$8001,0))</f>
        <v>Delivered</v>
      </c>
      <c r="K5934" s="1" t="str">
        <f aca="false">LEFT(INDEX(Orders!$C$2:$C$8001,MATCH(B5934,Orders!$A$2:$A$8001,0)),7)</f>
        <v>2024-06</v>
      </c>
    </row>
    <row r="5935" customFormat="false" ht="15" hidden="false" customHeight="true" outlineLevel="0" collapsed="false">
      <c r="A5935" s="1" t="s">
        <v>16405</v>
      </c>
      <c r="B5935" s="1" t="s">
        <v>5302</v>
      </c>
      <c r="C5935" s="1" t="s">
        <v>1997</v>
      </c>
      <c r="D5935" s="1" t="n">
        <v>1</v>
      </c>
      <c r="E5935" s="16" t="n">
        <v>311.15</v>
      </c>
      <c r="F5935" s="17" t="n">
        <v>0</v>
      </c>
      <c r="G5935" s="16" t="n">
        <v>311.15</v>
      </c>
      <c r="I5935" s="1" t="str">
        <f aca="false">INDEX(Products!$C$2:$C$51,MATCH(C5935,Products!$A$2:$A$51,0))</f>
        <v>Sports &amp; Fitness</v>
      </c>
      <c r="J5935" s="1" t="str">
        <f aca="false">INDEX(Orders!$E$2:$E$8001,MATCH(B5935,Orders!$A$2:$A$8001,0))</f>
        <v>Delivered</v>
      </c>
      <c r="K5935" s="1" t="str">
        <f aca="false">LEFT(INDEX(Orders!$C$2:$C$8001,MATCH(B5935,Orders!$A$2:$A$8001,0)),7)</f>
        <v>2025-08</v>
      </c>
    </row>
    <row r="5936" customFormat="false" ht="15" hidden="false" customHeight="true" outlineLevel="0" collapsed="false">
      <c r="A5936" s="1" t="s">
        <v>16406</v>
      </c>
      <c r="B5936" s="1" t="s">
        <v>5302</v>
      </c>
      <c r="C5936" s="1" t="s">
        <v>2007</v>
      </c>
      <c r="D5936" s="1" t="n">
        <v>3</v>
      </c>
      <c r="E5936" s="16" t="n">
        <v>750.27</v>
      </c>
      <c r="F5936" s="17" t="n">
        <v>0.15</v>
      </c>
      <c r="G5936" s="16" t="n">
        <v>1913.19</v>
      </c>
      <c r="I5936" s="1" t="str">
        <f aca="false">INDEX(Products!$C$2:$C$51,MATCH(C5936,Products!$A$2:$A$51,0))</f>
        <v>Books &amp; Stationery</v>
      </c>
      <c r="J5936" s="1" t="str">
        <f aca="false">INDEX(Orders!$E$2:$E$8001,MATCH(B5936,Orders!$A$2:$A$8001,0))</f>
        <v>Delivered</v>
      </c>
      <c r="K5936" s="1" t="str">
        <f aca="false">LEFT(INDEX(Orders!$C$2:$C$8001,MATCH(B5936,Orders!$A$2:$A$8001,0)),7)</f>
        <v>2025-08</v>
      </c>
    </row>
    <row r="5937" customFormat="false" ht="15" hidden="false" customHeight="true" outlineLevel="0" collapsed="false">
      <c r="A5937" s="1" t="s">
        <v>16407</v>
      </c>
      <c r="B5937" s="1" t="s">
        <v>5303</v>
      </c>
      <c r="C5937" s="1" t="s">
        <v>1975</v>
      </c>
      <c r="D5937" s="1" t="n">
        <v>1</v>
      </c>
      <c r="E5937" s="16" t="n">
        <v>862.99</v>
      </c>
      <c r="F5937" s="17" t="n">
        <v>0</v>
      </c>
      <c r="G5937" s="16" t="n">
        <v>862.99</v>
      </c>
      <c r="I5937" s="1" t="str">
        <f aca="false">INDEX(Products!$C$2:$C$51,MATCH(C5937,Products!$A$2:$A$51,0))</f>
        <v>Beauty &amp; Personal Care</v>
      </c>
      <c r="J5937" s="1" t="str">
        <f aca="false">INDEX(Orders!$E$2:$E$8001,MATCH(B5937,Orders!$A$2:$A$8001,0))</f>
        <v>Delivered</v>
      </c>
      <c r="K5937" s="1" t="str">
        <f aca="false">LEFT(INDEX(Orders!$C$2:$C$8001,MATCH(B5937,Orders!$A$2:$A$8001,0)),7)</f>
        <v>2024-11</v>
      </c>
    </row>
    <row r="5938" customFormat="false" ht="15" hidden="false" customHeight="true" outlineLevel="0" collapsed="false">
      <c r="A5938" s="1" t="s">
        <v>16408</v>
      </c>
      <c r="B5938" s="1" t="s">
        <v>5303</v>
      </c>
      <c r="C5938" s="1" t="s">
        <v>1997</v>
      </c>
      <c r="D5938" s="1" t="n">
        <v>1</v>
      </c>
      <c r="E5938" s="16" t="n">
        <v>311.15</v>
      </c>
      <c r="F5938" s="17" t="n">
        <v>0.1</v>
      </c>
      <c r="G5938" s="16" t="n">
        <v>280.03</v>
      </c>
      <c r="I5938" s="1" t="str">
        <f aca="false">INDEX(Products!$C$2:$C$51,MATCH(C5938,Products!$A$2:$A$51,0))</f>
        <v>Sports &amp; Fitness</v>
      </c>
      <c r="J5938" s="1" t="str">
        <f aca="false">INDEX(Orders!$E$2:$E$8001,MATCH(B5938,Orders!$A$2:$A$8001,0))</f>
        <v>Delivered</v>
      </c>
      <c r="K5938" s="1" t="str">
        <f aca="false">LEFT(INDEX(Orders!$C$2:$C$8001,MATCH(B5938,Orders!$A$2:$A$8001,0)),7)</f>
        <v>2024-11</v>
      </c>
    </row>
    <row r="5939" customFormat="false" ht="15" hidden="false" customHeight="true" outlineLevel="0" collapsed="false">
      <c r="A5939" s="1" t="s">
        <v>16409</v>
      </c>
      <c r="B5939" s="1" t="s">
        <v>5304</v>
      </c>
      <c r="C5939" s="1" t="s">
        <v>2007</v>
      </c>
      <c r="D5939" s="1" t="n">
        <v>1</v>
      </c>
      <c r="E5939" s="16" t="n">
        <v>750.27</v>
      </c>
      <c r="F5939" s="17" t="n">
        <v>0.15</v>
      </c>
      <c r="G5939" s="16" t="n">
        <v>637.73</v>
      </c>
      <c r="I5939" s="1" t="str">
        <f aca="false">INDEX(Products!$C$2:$C$51,MATCH(C5939,Products!$A$2:$A$51,0))</f>
        <v>Books &amp; Stationery</v>
      </c>
      <c r="J5939" s="1" t="str">
        <f aca="false">INDEX(Orders!$E$2:$E$8001,MATCH(B5939,Orders!$A$2:$A$8001,0))</f>
        <v>Cancelled</v>
      </c>
      <c r="K5939" s="1" t="str">
        <f aca="false">LEFT(INDEX(Orders!$C$2:$C$8001,MATCH(B5939,Orders!$A$2:$A$8001,0)),7)</f>
        <v>2024-12</v>
      </c>
    </row>
    <row r="5940" customFormat="false" ht="15" hidden="false" customHeight="true" outlineLevel="0" collapsed="false">
      <c r="A5940" s="1" t="s">
        <v>16410</v>
      </c>
      <c r="B5940" s="1" t="s">
        <v>5305</v>
      </c>
      <c r="C5940" s="1" t="s">
        <v>1943</v>
      </c>
      <c r="D5940" s="1" t="n">
        <v>1</v>
      </c>
      <c r="E5940" s="16" t="n">
        <v>1250.54</v>
      </c>
      <c r="F5940" s="17" t="n">
        <v>0</v>
      </c>
      <c r="G5940" s="16" t="n">
        <v>1250.54</v>
      </c>
      <c r="I5940" s="1" t="str">
        <f aca="false">INDEX(Products!$C$2:$C$51,MATCH(C5940,Products!$A$2:$A$51,0))</f>
        <v>Fashion</v>
      </c>
      <c r="J5940" s="1" t="str">
        <f aca="false">INDEX(Orders!$E$2:$E$8001,MATCH(B5940,Orders!$A$2:$A$8001,0))</f>
        <v>Returned</v>
      </c>
      <c r="K5940" s="1" t="str">
        <f aca="false">LEFT(INDEX(Orders!$C$2:$C$8001,MATCH(B5940,Orders!$A$2:$A$8001,0)),7)</f>
        <v>2024-11</v>
      </c>
    </row>
    <row r="5941" customFormat="false" ht="15" hidden="false" customHeight="true" outlineLevel="0" collapsed="false">
      <c r="A5941" s="1" t="s">
        <v>16411</v>
      </c>
      <c r="B5941" s="1" t="s">
        <v>5305</v>
      </c>
      <c r="C5941" s="1" t="s">
        <v>1975</v>
      </c>
      <c r="D5941" s="1" t="n">
        <v>1</v>
      </c>
      <c r="E5941" s="16" t="n">
        <v>862.99</v>
      </c>
      <c r="F5941" s="17" t="n">
        <v>0.15</v>
      </c>
      <c r="G5941" s="16" t="n">
        <v>733.54</v>
      </c>
      <c r="I5941" s="1" t="str">
        <f aca="false">INDEX(Products!$C$2:$C$51,MATCH(C5941,Products!$A$2:$A$51,0))</f>
        <v>Beauty &amp; Personal Care</v>
      </c>
      <c r="J5941" s="1" t="str">
        <f aca="false">INDEX(Orders!$E$2:$E$8001,MATCH(B5941,Orders!$A$2:$A$8001,0))</f>
        <v>Returned</v>
      </c>
      <c r="K5941" s="1" t="str">
        <f aca="false">LEFT(INDEX(Orders!$C$2:$C$8001,MATCH(B5941,Orders!$A$2:$A$8001,0)),7)</f>
        <v>2024-11</v>
      </c>
    </row>
    <row r="5942" customFormat="false" ht="15" hidden="false" customHeight="true" outlineLevel="0" collapsed="false">
      <c r="A5942" s="1" t="s">
        <v>16412</v>
      </c>
      <c r="B5942" s="1" t="s">
        <v>5306</v>
      </c>
      <c r="C5942" s="1" t="s">
        <v>1928</v>
      </c>
      <c r="D5942" s="1" t="n">
        <v>2</v>
      </c>
      <c r="E5942" s="16" t="n">
        <v>657.82</v>
      </c>
      <c r="F5942" s="17" t="n">
        <v>0</v>
      </c>
      <c r="G5942" s="16" t="n">
        <v>1315.64</v>
      </c>
      <c r="I5942" s="1" t="str">
        <f aca="false">INDEX(Products!$C$2:$C$51,MATCH(C5942,Products!$A$2:$A$51,0))</f>
        <v>Electronics</v>
      </c>
      <c r="J5942" s="1" t="str">
        <f aca="false">INDEX(Orders!$E$2:$E$8001,MATCH(B5942,Orders!$A$2:$A$8001,0))</f>
        <v>Delivered</v>
      </c>
      <c r="K5942" s="1" t="str">
        <f aca="false">LEFT(INDEX(Orders!$C$2:$C$8001,MATCH(B5942,Orders!$A$2:$A$8001,0)),7)</f>
        <v>2025-08</v>
      </c>
    </row>
    <row r="5943" customFormat="false" ht="15" hidden="false" customHeight="true" outlineLevel="0" collapsed="false">
      <c r="A5943" s="1" t="s">
        <v>16413</v>
      </c>
      <c r="B5943" s="1" t="s">
        <v>5307</v>
      </c>
      <c r="C5943" s="1" t="s">
        <v>1953</v>
      </c>
      <c r="D5943" s="1" t="n">
        <v>2</v>
      </c>
      <c r="E5943" s="16" t="n">
        <v>4914.12</v>
      </c>
      <c r="F5943" s="17" t="n">
        <v>0</v>
      </c>
      <c r="G5943" s="16" t="n">
        <v>9828.24</v>
      </c>
      <c r="I5943" s="1" t="str">
        <f aca="false">INDEX(Products!$C$2:$C$51,MATCH(C5943,Products!$A$2:$A$51,0))</f>
        <v>Fashion</v>
      </c>
      <c r="J5943" s="1" t="str">
        <f aca="false">INDEX(Orders!$E$2:$E$8001,MATCH(B5943,Orders!$A$2:$A$8001,0))</f>
        <v>Returned</v>
      </c>
      <c r="K5943" s="1" t="str">
        <f aca="false">LEFT(INDEX(Orders!$C$2:$C$8001,MATCH(B5943,Orders!$A$2:$A$8001,0)),7)</f>
        <v>2024-06</v>
      </c>
    </row>
    <row r="5944" customFormat="false" ht="15" hidden="false" customHeight="true" outlineLevel="0" collapsed="false">
      <c r="A5944" s="1" t="s">
        <v>16414</v>
      </c>
      <c r="B5944" s="1" t="s">
        <v>5307</v>
      </c>
      <c r="C5944" s="1" t="s">
        <v>1998</v>
      </c>
      <c r="D5944" s="1" t="n">
        <v>1</v>
      </c>
      <c r="E5944" s="16" t="n">
        <v>1335.85</v>
      </c>
      <c r="F5944" s="17" t="n">
        <v>0.05</v>
      </c>
      <c r="G5944" s="16" t="n">
        <v>1269.06</v>
      </c>
      <c r="I5944" s="1" t="str">
        <f aca="false">INDEX(Products!$C$2:$C$51,MATCH(C5944,Products!$A$2:$A$51,0))</f>
        <v>Sports &amp; Fitness</v>
      </c>
      <c r="J5944" s="1" t="str">
        <f aca="false">INDEX(Orders!$E$2:$E$8001,MATCH(B5944,Orders!$A$2:$A$8001,0))</f>
        <v>Returned</v>
      </c>
      <c r="K5944" s="1" t="str">
        <f aca="false">LEFT(INDEX(Orders!$C$2:$C$8001,MATCH(B5944,Orders!$A$2:$A$8001,0)),7)</f>
        <v>2024-06</v>
      </c>
    </row>
    <row r="5945" customFormat="false" ht="15" hidden="false" customHeight="true" outlineLevel="0" collapsed="false">
      <c r="A5945" s="1" t="s">
        <v>16415</v>
      </c>
      <c r="B5945" s="1" t="s">
        <v>5308</v>
      </c>
      <c r="C5945" s="1" t="s">
        <v>1997</v>
      </c>
      <c r="D5945" s="1" t="n">
        <v>1</v>
      </c>
      <c r="E5945" s="16" t="n">
        <v>311.15</v>
      </c>
      <c r="F5945" s="17" t="n">
        <v>0.1</v>
      </c>
      <c r="G5945" s="16" t="n">
        <v>280.03</v>
      </c>
      <c r="I5945" s="1" t="str">
        <f aca="false">INDEX(Products!$C$2:$C$51,MATCH(C5945,Products!$A$2:$A$51,0))</f>
        <v>Sports &amp; Fitness</v>
      </c>
      <c r="J5945" s="1" t="str">
        <f aca="false">INDEX(Orders!$E$2:$E$8001,MATCH(B5945,Orders!$A$2:$A$8001,0))</f>
        <v>Cancelled</v>
      </c>
      <c r="K5945" s="1" t="str">
        <f aca="false">LEFT(INDEX(Orders!$C$2:$C$8001,MATCH(B5945,Orders!$A$2:$A$8001,0)),7)</f>
        <v>2025-10</v>
      </c>
    </row>
    <row r="5946" customFormat="false" ht="15" hidden="false" customHeight="true" outlineLevel="0" collapsed="false">
      <c r="A5946" s="1" t="s">
        <v>16416</v>
      </c>
      <c r="B5946" s="1" t="s">
        <v>5308</v>
      </c>
      <c r="C5946" s="1" t="s">
        <v>1940</v>
      </c>
      <c r="D5946" s="1" t="n">
        <v>1</v>
      </c>
      <c r="E5946" s="16" t="n">
        <v>2374.52</v>
      </c>
      <c r="F5946" s="17" t="n">
        <v>0</v>
      </c>
      <c r="G5946" s="16" t="n">
        <v>2374.52</v>
      </c>
      <c r="I5946" s="1" t="str">
        <f aca="false">INDEX(Products!$C$2:$C$51,MATCH(C5946,Products!$A$2:$A$51,0))</f>
        <v>Fashion</v>
      </c>
      <c r="J5946" s="1" t="str">
        <f aca="false">INDEX(Orders!$E$2:$E$8001,MATCH(B5946,Orders!$A$2:$A$8001,0))</f>
        <v>Cancelled</v>
      </c>
      <c r="K5946" s="1" t="str">
        <f aca="false">LEFT(INDEX(Orders!$C$2:$C$8001,MATCH(B5946,Orders!$A$2:$A$8001,0)),7)</f>
        <v>2025-10</v>
      </c>
    </row>
    <row r="5947" customFormat="false" ht="15" hidden="false" customHeight="true" outlineLevel="0" collapsed="false">
      <c r="A5947" s="1" t="s">
        <v>16417</v>
      </c>
      <c r="B5947" s="1" t="s">
        <v>5308</v>
      </c>
      <c r="C5947" s="1" t="s">
        <v>1937</v>
      </c>
      <c r="D5947" s="1" t="n">
        <v>1</v>
      </c>
      <c r="E5947" s="16" t="n">
        <v>1364.75</v>
      </c>
      <c r="F5947" s="17" t="n">
        <v>0</v>
      </c>
      <c r="G5947" s="16" t="n">
        <v>1364.75</v>
      </c>
      <c r="I5947" s="1" t="str">
        <f aca="false">INDEX(Products!$C$2:$C$51,MATCH(C5947,Products!$A$2:$A$51,0))</f>
        <v>Fashion</v>
      </c>
      <c r="J5947" s="1" t="str">
        <f aca="false">INDEX(Orders!$E$2:$E$8001,MATCH(B5947,Orders!$A$2:$A$8001,0))</f>
        <v>Cancelled</v>
      </c>
      <c r="K5947" s="1" t="str">
        <f aca="false">LEFT(INDEX(Orders!$C$2:$C$8001,MATCH(B5947,Orders!$A$2:$A$8001,0)),7)</f>
        <v>2025-10</v>
      </c>
    </row>
    <row r="5948" customFormat="false" ht="15" hidden="false" customHeight="true" outlineLevel="0" collapsed="false">
      <c r="A5948" s="1" t="s">
        <v>16418</v>
      </c>
      <c r="B5948" s="1" t="s">
        <v>5308</v>
      </c>
      <c r="C5948" s="1" t="s">
        <v>1953</v>
      </c>
      <c r="D5948" s="1" t="n">
        <v>1</v>
      </c>
      <c r="E5948" s="16" t="n">
        <v>4914.12</v>
      </c>
      <c r="F5948" s="17" t="n">
        <v>0</v>
      </c>
      <c r="G5948" s="16" t="n">
        <v>4914.12</v>
      </c>
      <c r="I5948" s="1" t="str">
        <f aca="false">INDEX(Products!$C$2:$C$51,MATCH(C5948,Products!$A$2:$A$51,0))</f>
        <v>Fashion</v>
      </c>
      <c r="J5948" s="1" t="str">
        <f aca="false">INDEX(Orders!$E$2:$E$8001,MATCH(B5948,Orders!$A$2:$A$8001,0))</f>
        <v>Cancelled</v>
      </c>
      <c r="K5948" s="1" t="str">
        <f aca="false">LEFT(INDEX(Orders!$C$2:$C$8001,MATCH(B5948,Orders!$A$2:$A$8001,0)),7)</f>
        <v>2025-10</v>
      </c>
    </row>
    <row r="5949" customFormat="false" ht="15" hidden="false" customHeight="true" outlineLevel="0" collapsed="false">
      <c r="A5949" s="1" t="s">
        <v>16419</v>
      </c>
      <c r="B5949" s="1" t="s">
        <v>5309</v>
      </c>
      <c r="C5949" s="1" t="s">
        <v>1930</v>
      </c>
      <c r="D5949" s="1" t="n">
        <v>1</v>
      </c>
      <c r="E5949" s="16" t="n">
        <v>2398.35</v>
      </c>
      <c r="F5949" s="17" t="n">
        <v>0.2</v>
      </c>
      <c r="G5949" s="16" t="n">
        <v>1918.68</v>
      </c>
      <c r="I5949" s="1" t="str">
        <f aca="false">INDEX(Products!$C$2:$C$51,MATCH(C5949,Products!$A$2:$A$51,0))</f>
        <v>Electronics</v>
      </c>
      <c r="J5949" s="1" t="str">
        <f aca="false">INDEX(Orders!$E$2:$E$8001,MATCH(B5949,Orders!$A$2:$A$8001,0))</f>
        <v>Delivered</v>
      </c>
      <c r="K5949" s="1" t="str">
        <f aca="false">LEFT(INDEX(Orders!$C$2:$C$8001,MATCH(B5949,Orders!$A$2:$A$8001,0)),7)</f>
        <v>2025-04</v>
      </c>
    </row>
    <row r="5950" customFormat="false" ht="15" hidden="false" customHeight="true" outlineLevel="0" collapsed="false">
      <c r="A5950" s="1" t="s">
        <v>16420</v>
      </c>
      <c r="B5950" s="1" t="s">
        <v>5310</v>
      </c>
      <c r="C5950" s="1" t="s">
        <v>1959</v>
      </c>
      <c r="D5950" s="1" t="n">
        <v>1</v>
      </c>
      <c r="E5950" s="16" t="n">
        <v>2142.79</v>
      </c>
      <c r="F5950" s="17" t="n">
        <v>0</v>
      </c>
      <c r="G5950" s="16" t="n">
        <v>2142.79</v>
      </c>
      <c r="I5950" s="1" t="str">
        <f aca="false">INDEX(Products!$C$2:$C$51,MATCH(C5950,Products!$A$2:$A$51,0))</f>
        <v>Home &amp; Kitchen</v>
      </c>
      <c r="J5950" s="1" t="str">
        <f aca="false">INDEX(Orders!$E$2:$E$8001,MATCH(B5950,Orders!$A$2:$A$8001,0))</f>
        <v>Cancelled</v>
      </c>
      <c r="K5950" s="1" t="str">
        <f aca="false">LEFT(INDEX(Orders!$C$2:$C$8001,MATCH(B5950,Orders!$A$2:$A$8001,0)),7)</f>
        <v>2025-10</v>
      </c>
    </row>
    <row r="5951" customFormat="false" ht="15" hidden="false" customHeight="true" outlineLevel="0" collapsed="false">
      <c r="A5951" s="1" t="s">
        <v>16421</v>
      </c>
      <c r="B5951" s="1" t="s">
        <v>5311</v>
      </c>
      <c r="C5951" s="1" t="s">
        <v>1947</v>
      </c>
      <c r="D5951" s="1" t="n">
        <v>2</v>
      </c>
      <c r="E5951" s="16" t="n">
        <v>4778.51</v>
      </c>
      <c r="F5951" s="17" t="n">
        <v>0.1</v>
      </c>
      <c r="G5951" s="16" t="n">
        <v>8601.32</v>
      </c>
      <c r="I5951" s="1" t="str">
        <f aca="false">INDEX(Products!$C$2:$C$51,MATCH(C5951,Products!$A$2:$A$51,0))</f>
        <v>Fashion</v>
      </c>
      <c r="J5951" s="1" t="str">
        <f aca="false">INDEX(Orders!$E$2:$E$8001,MATCH(B5951,Orders!$A$2:$A$8001,0))</f>
        <v>Delivered</v>
      </c>
      <c r="K5951" s="1" t="str">
        <f aca="false">LEFT(INDEX(Orders!$C$2:$C$8001,MATCH(B5951,Orders!$A$2:$A$8001,0)),7)</f>
        <v>2025-03</v>
      </c>
    </row>
    <row r="5952" customFormat="false" ht="15" hidden="false" customHeight="true" outlineLevel="0" collapsed="false">
      <c r="A5952" s="1" t="s">
        <v>16422</v>
      </c>
      <c r="B5952" s="1" t="s">
        <v>5311</v>
      </c>
      <c r="C5952" s="1" t="s">
        <v>1930</v>
      </c>
      <c r="D5952" s="1" t="n">
        <v>2</v>
      </c>
      <c r="E5952" s="16" t="n">
        <v>2398.35</v>
      </c>
      <c r="F5952" s="17" t="n">
        <v>0.2</v>
      </c>
      <c r="G5952" s="16" t="n">
        <v>3837.36</v>
      </c>
      <c r="I5952" s="1" t="str">
        <f aca="false">INDEX(Products!$C$2:$C$51,MATCH(C5952,Products!$A$2:$A$51,0))</f>
        <v>Electronics</v>
      </c>
      <c r="J5952" s="1" t="str">
        <f aca="false">INDEX(Orders!$E$2:$E$8001,MATCH(B5952,Orders!$A$2:$A$8001,0))</f>
        <v>Delivered</v>
      </c>
      <c r="K5952" s="1" t="str">
        <f aca="false">LEFT(INDEX(Orders!$C$2:$C$8001,MATCH(B5952,Orders!$A$2:$A$8001,0)),7)</f>
        <v>2025-03</v>
      </c>
    </row>
    <row r="5953" customFormat="false" ht="15" hidden="false" customHeight="true" outlineLevel="0" collapsed="false">
      <c r="A5953" s="1" t="s">
        <v>16423</v>
      </c>
      <c r="B5953" s="1" t="s">
        <v>5312</v>
      </c>
      <c r="C5953" s="1" t="s">
        <v>1997</v>
      </c>
      <c r="D5953" s="1" t="n">
        <v>2</v>
      </c>
      <c r="E5953" s="16" t="n">
        <v>311.15</v>
      </c>
      <c r="F5953" s="17" t="n">
        <v>0.2</v>
      </c>
      <c r="G5953" s="16" t="n">
        <v>497.84</v>
      </c>
      <c r="I5953" s="1" t="str">
        <f aca="false">INDEX(Products!$C$2:$C$51,MATCH(C5953,Products!$A$2:$A$51,0))</f>
        <v>Sports &amp; Fitness</v>
      </c>
      <c r="J5953" s="1" t="str">
        <f aca="false">INDEX(Orders!$E$2:$E$8001,MATCH(B5953,Orders!$A$2:$A$8001,0))</f>
        <v>Delivered</v>
      </c>
      <c r="K5953" s="1" t="str">
        <f aca="false">LEFT(INDEX(Orders!$C$2:$C$8001,MATCH(B5953,Orders!$A$2:$A$8001,0)),7)</f>
        <v>2025-12</v>
      </c>
    </row>
    <row r="5954" customFormat="false" ht="15" hidden="false" customHeight="true" outlineLevel="0" collapsed="false">
      <c r="A5954" s="1" t="s">
        <v>16424</v>
      </c>
      <c r="B5954" s="1" t="s">
        <v>5312</v>
      </c>
      <c r="C5954" s="1" t="s">
        <v>2007</v>
      </c>
      <c r="D5954" s="1" t="n">
        <v>1</v>
      </c>
      <c r="E5954" s="16" t="n">
        <v>750.27</v>
      </c>
      <c r="F5954" s="17" t="n">
        <v>0.05</v>
      </c>
      <c r="G5954" s="16" t="n">
        <v>712.76</v>
      </c>
      <c r="I5954" s="1" t="str">
        <f aca="false">INDEX(Products!$C$2:$C$51,MATCH(C5954,Products!$A$2:$A$51,0))</f>
        <v>Books &amp; Stationery</v>
      </c>
      <c r="J5954" s="1" t="str">
        <f aca="false">INDEX(Orders!$E$2:$E$8001,MATCH(B5954,Orders!$A$2:$A$8001,0))</f>
        <v>Delivered</v>
      </c>
      <c r="K5954" s="1" t="str">
        <f aca="false">LEFT(INDEX(Orders!$C$2:$C$8001,MATCH(B5954,Orders!$A$2:$A$8001,0)),7)</f>
        <v>2025-12</v>
      </c>
    </row>
    <row r="5955" customFormat="false" ht="15" hidden="false" customHeight="true" outlineLevel="0" collapsed="false">
      <c r="A5955" s="1" t="s">
        <v>16425</v>
      </c>
      <c r="B5955" s="1" t="s">
        <v>5312</v>
      </c>
      <c r="C5955" s="1" t="s">
        <v>1940</v>
      </c>
      <c r="D5955" s="1" t="n">
        <v>1</v>
      </c>
      <c r="E5955" s="16" t="n">
        <v>2374.52</v>
      </c>
      <c r="F5955" s="17" t="n">
        <v>0.15</v>
      </c>
      <c r="G5955" s="16" t="n">
        <v>2018.34</v>
      </c>
      <c r="I5955" s="1" t="str">
        <f aca="false">INDEX(Products!$C$2:$C$51,MATCH(C5955,Products!$A$2:$A$51,0))</f>
        <v>Fashion</v>
      </c>
      <c r="J5955" s="1" t="str">
        <f aca="false">INDEX(Orders!$E$2:$E$8001,MATCH(B5955,Orders!$A$2:$A$8001,0))</f>
        <v>Delivered</v>
      </c>
      <c r="K5955" s="1" t="str">
        <f aca="false">LEFT(INDEX(Orders!$C$2:$C$8001,MATCH(B5955,Orders!$A$2:$A$8001,0)),7)</f>
        <v>2025-12</v>
      </c>
    </row>
    <row r="5956" customFormat="false" ht="15" hidden="false" customHeight="true" outlineLevel="0" collapsed="false">
      <c r="A5956" s="1" t="s">
        <v>16426</v>
      </c>
      <c r="B5956" s="1" t="s">
        <v>5313</v>
      </c>
      <c r="C5956" s="1" t="s">
        <v>1955</v>
      </c>
      <c r="D5956" s="1" t="n">
        <v>1</v>
      </c>
      <c r="E5956" s="16" t="n">
        <v>3340.76</v>
      </c>
      <c r="F5956" s="17" t="n">
        <v>0.1</v>
      </c>
      <c r="G5956" s="16" t="n">
        <v>3006.68</v>
      </c>
      <c r="I5956" s="1" t="str">
        <f aca="false">INDEX(Products!$C$2:$C$51,MATCH(C5956,Products!$A$2:$A$51,0))</f>
        <v>Home &amp; Kitchen</v>
      </c>
      <c r="J5956" s="1" t="str">
        <f aca="false">INDEX(Orders!$E$2:$E$8001,MATCH(B5956,Orders!$A$2:$A$8001,0))</f>
        <v>Delivered</v>
      </c>
      <c r="K5956" s="1" t="str">
        <f aca="false">LEFT(INDEX(Orders!$C$2:$C$8001,MATCH(B5956,Orders!$A$2:$A$8001,0)),7)</f>
        <v>2025-08</v>
      </c>
    </row>
    <row r="5957" customFormat="false" ht="15" hidden="false" customHeight="true" outlineLevel="0" collapsed="false">
      <c r="A5957" s="1" t="s">
        <v>16427</v>
      </c>
      <c r="B5957" s="1" t="s">
        <v>5313</v>
      </c>
      <c r="C5957" s="1" t="s">
        <v>1976</v>
      </c>
      <c r="D5957" s="1" t="n">
        <v>1</v>
      </c>
      <c r="E5957" s="16" t="n">
        <v>1603.35</v>
      </c>
      <c r="F5957" s="17" t="n">
        <v>0</v>
      </c>
      <c r="G5957" s="16" t="n">
        <v>1603.35</v>
      </c>
      <c r="I5957" s="1" t="str">
        <f aca="false">INDEX(Products!$C$2:$C$51,MATCH(C5957,Products!$A$2:$A$51,0))</f>
        <v>Beauty &amp; Personal Care</v>
      </c>
      <c r="J5957" s="1" t="str">
        <f aca="false">INDEX(Orders!$E$2:$E$8001,MATCH(B5957,Orders!$A$2:$A$8001,0))</f>
        <v>Delivered</v>
      </c>
      <c r="K5957" s="1" t="str">
        <f aca="false">LEFT(INDEX(Orders!$C$2:$C$8001,MATCH(B5957,Orders!$A$2:$A$8001,0)),7)</f>
        <v>2025-08</v>
      </c>
    </row>
    <row r="5958" customFormat="false" ht="15" hidden="false" customHeight="true" outlineLevel="0" collapsed="false">
      <c r="A5958" s="1" t="s">
        <v>16428</v>
      </c>
      <c r="B5958" s="1" t="s">
        <v>5313</v>
      </c>
      <c r="C5958" s="1" t="s">
        <v>1930</v>
      </c>
      <c r="D5958" s="1" t="n">
        <v>2</v>
      </c>
      <c r="E5958" s="16" t="n">
        <v>2398.35</v>
      </c>
      <c r="F5958" s="17" t="n">
        <v>0</v>
      </c>
      <c r="G5958" s="16" t="n">
        <v>4796.7</v>
      </c>
      <c r="I5958" s="1" t="str">
        <f aca="false">INDEX(Products!$C$2:$C$51,MATCH(C5958,Products!$A$2:$A$51,0))</f>
        <v>Electronics</v>
      </c>
      <c r="J5958" s="1" t="str">
        <f aca="false">INDEX(Orders!$E$2:$E$8001,MATCH(B5958,Orders!$A$2:$A$8001,0))</f>
        <v>Delivered</v>
      </c>
      <c r="K5958" s="1" t="str">
        <f aca="false">LEFT(INDEX(Orders!$C$2:$C$8001,MATCH(B5958,Orders!$A$2:$A$8001,0)),7)</f>
        <v>2025-08</v>
      </c>
    </row>
    <row r="5959" customFormat="false" ht="15" hidden="false" customHeight="true" outlineLevel="0" collapsed="false">
      <c r="A5959" s="1" t="s">
        <v>16429</v>
      </c>
      <c r="B5959" s="1" t="s">
        <v>5313</v>
      </c>
      <c r="C5959" s="1" t="s">
        <v>1965</v>
      </c>
      <c r="D5959" s="1" t="n">
        <v>1</v>
      </c>
      <c r="E5959" s="16" t="n">
        <v>1145.07</v>
      </c>
      <c r="F5959" s="17" t="n">
        <v>0.1</v>
      </c>
      <c r="G5959" s="16" t="n">
        <v>1030.56</v>
      </c>
      <c r="I5959" s="1" t="str">
        <f aca="false">INDEX(Products!$C$2:$C$51,MATCH(C5959,Products!$A$2:$A$51,0))</f>
        <v>Home &amp; Kitchen</v>
      </c>
      <c r="J5959" s="1" t="str">
        <f aca="false">INDEX(Orders!$E$2:$E$8001,MATCH(B5959,Orders!$A$2:$A$8001,0))</f>
        <v>Delivered</v>
      </c>
      <c r="K5959" s="1" t="str">
        <f aca="false">LEFT(INDEX(Orders!$C$2:$C$8001,MATCH(B5959,Orders!$A$2:$A$8001,0)),7)</f>
        <v>2025-08</v>
      </c>
    </row>
    <row r="5960" customFormat="false" ht="15" hidden="false" customHeight="true" outlineLevel="0" collapsed="false">
      <c r="A5960" s="1" t="s">
        <v>16430</v>
      </c>
      <c r="B5960" s="1" t="s">
        <v>5314</v>
      </c>
      <c r="C5960" s="1" t="s">
        <v>2006</v>
      </c>
      <c r="D5960" s="1" t="n">
        <v>2</v>
      </c>
      <c r="E5960" s="16" t="n">
        <v>482.17</v>
      </c>
      <c r="F5960" s="17" t="n">
        <v>0.15</v>
      </c>
      <c r="G5960" s="16" t="n">
        <v>819.69</v>
      </c>
      <c r="I5960" s="1" t="str">
        <f aca="false">INDEX(Products!$C$2:$C$51,MATCH(C5960,Products!$A$2:$A$51,0))</f>
        <v>Books &amp; Stationery</v>
      </c>
      <c r="J5960" s="1" t="str">
        <f aca="false">INDEX(Orders!$E$2:$E$8001,MATCH(B5960,Orders!$A$2:$A$8001,0))</f>
        <v>Delivered</v>
      </c>
      <c r="K5960" s="1" t="str">
        <f aca="false">LEFT(INDEX(Orders!$C$2:$C$8001,MATCH(B5960,Orders!$A$2:$A$8001,0)),7)</f>
        <v>2025-11</v>
      </c>
    </row>
    <row r="5961" customFormat="false" ht="15" hidden="false" customHeight="true" outlineLevel="0" collapsed="false">
      <c r="A5961" s="1" t="s">
        <v>16431</v>
      </c>
      <c r="B5961" s="1" t="s">
        <v>5314</v>
      </c>
      <c r="C5961" s="1" t="s">
        <v>1937</v>
      </c>
      <c r="D5961" s="1" t="n">
        <v>2</v>
      </c>
      <c r="E5961" s="16" t="n">
        <v>1364.75</v>
      </c>
      <c r="F5961" s="17" t="n">
        <v>0.1</v>
      </c>
      <c r="G5961" s="16" t="n">
        <v>2456.55</v>
      </c>
      <c r="I5961" s="1" t="str">
        <f aca="false">INDEX(Products!$C$2:$C$51,MATCH(C5961,Products!$A$2:$A$51,0))</f>
        <v>Fashion</v>
      </c>
      <c r="J5961" s="1" t="str">
        <f aca="false">INDEX(Orders!$E$2:$E$8001,MATCH(B5961,Orders!$A$2:$A$8001,0))</f>
        <v>Delivered</v>
      </c>
      <c r="K5961" s="1" t="str">
        <f aca="false">LEFT(INDEX(Orders!$C$2:$C$8001,MATCH(B5961,Orders!$A$2:$A$8001,0)),7)</f>
        <v>2025-11</v>
      </c>
    </row>
    <row r="5962" customFormat="false" ht="15" hidden="false" customHeight="true" outlineLevel="0" collapsed="false">
      <c r="A5962" s="1" t="s">
        <v>16432</v>
      </c>
      <c r="B5962" s="1" t="s">
        <v>5314</v>
      </c>
      <c r="C5962" s="1" t="s">
        <v>1940</v>
      </c>
      <c r="D5962" s="1" t="n">
        <v>1</v>
      </c>
      <c r="E5962" s="16" t="n">
        <v>2374.52</v>
      </c>
      <c r="F5962" s="17" t="n">
        <v>0</v>
      </c>
      <c r="G5962" s="16" t="n">
        <v>2374.52</v>
      </c>
      <c r="I5962" s="1" t="str">
        <f aca="false">INDEX(Products!$C$2:$C$51,MATCH(C5962,Products!$A$2:$A$51,0))</f>
        <v>Fashion</v>
      </c>
      <c r="J5962" s="1" t="str">
        <f aca="false">INDEX(Orders!$E$2:$E$8001,MATCH(B5962,Orders!$A$2:$A$8001,0))</f>
        <v>Delivered</v>
      </c>
      <c r="K5962" s="1" t="str">
        <f aca="false">LEFT(INDEX(Orders!$C$2:$C$8001,MATCH(B5962,Orders!$A$2:$A$8001,0)),7)</f>
        <v>2025-11</v>
      </c>
    </row>
    <row r="5963" customFormat="false" ht="15" hidden="false" customHeight="true" outlineLevel="0" collapsed="false">
      <c r="A5963" s="1" t="s">
        <v>16433</v>
      </c>
      <c r="B5963" s="1" t="s">
        <v>5314</v>
      </c>
      <c r="C5963" s="1" t="s">
        <v>2007</v>
      </c>
      <c r="D5963" s="1" t="n">
        <v>1</v>
      </c>
      <c r="E5963" s="16" t="n">
        <v>750.27</v>
      </c>
      <c r="F5963" s="17" t="n">
        <v>0.05</v>
      </c>
      <c r="G5963" s="16" t="n">
        <v>712.76</v>
      </c>
      <c r="I5963" s="1" t="str">
        <f aca="false">INDEX(Products!$C$2:$C$51,MATCH(C5963,Products!$A$2:$A$51,0))</f>
        <v>Books &amp; Stationery</v>
      </c>
      <c r="J5963" s="1" t="str">
        <f aca="false">INDEX(Orders!$E$2:$E$8001,MATCH(B5963,Orders!$A$2:$A$8001,0))</f>
        <v>Delivered</v>
      </c>
      <c r="K5963" s="1" t="str">
        <f aca="false">LEFT(INDEX(Orders!$C$2:$C$8001,MATCH(B5963,Orders!$A$2:$A$8001,0)),7)</f>
        <v>2025-11</v>
      </c>
    </row>
    <row r="5964" customFormat="false" ht="15" hidden="false" customHeight="true" outlineLevel="0" collapsed="false">
      <c r="A5964" s="1" t="s">
        <v>16434</v>
      </c>
      <c r="B5964" s="1" t="s">
        <v>5315</v>
      </c>
      <c r="C5964" s="1" t="s">
        <v>2007</v>
      </c>
      <c r="D5964" s="1" t="n">
        <v>1</v>
      </c>
      <c r="E5964" s="16" t="n">
        <v>750.27</v>
      </c>
      <c r="F5964" s="17" t="n">
        <v>0</v>
      </c>
      <c r="G5964" s="16" t="n">
        <v>750.27</v>
      </c>
      <c r="I5964" s="1" t="str">
        <f aca="false">INDEX(Products!$C$2:$C$51,MATCH(C5964,Products!$A$2:$A$51,0))</f>
        <v>Books &amp; Stationery</v>
      </c>
      <c r="J5964" s="1" t="str">
        <f aca="false">INDEX(Orders!$E$2:$E$8001,MATCH(B5964,Orders!$A$2:$A$8001,0))</f>
        <v>Delivered</v>
      </c>
      <c r="K5964" s="1" t="str">
        <f aca="false">LEFT(INDEX(Orders!$C$2:$C$8001,MATCH(B5964,Orders!$A$2:$A$8001,0)),7)</f>
        <v>2025-10</v>
      </c>
    </row>
    <row r="5965" customFormat="false" ht="15" hidden="false" customHeight="true" outlineLevel="0" collapsed="false">
      <c r="A5965" s="1" t="s">
        <v>16435</v>
      </c>
      <c r="B5965" s="1" t="s">
        <v>5316</v>
      </c>
      <c r="C5965" s="1" t="s">
        <v>1928</v>
      </c>
      <c r="D5965" s="1" t="n">
        <v>2</v>
      </c>
      <c r="E5965" s="16" t="n">
        <v>657.82</v>
      </c>
      <c r="F5965" s="17" t="n">
        <v>0</v>
      </c>
      <c r="G5965" s="16" t="n">
        <v>1315.64</v>
      </c>
      <c r="I5965" s="1" t="str">
        <f aca="false">INDEX(Products!$C$2:$C$51,MATCH(C5965,Products!$A$2:$A$51,0))</f>
        <v>Electronics</v>
      </c>
      <c r="J5965" s="1" t="str">
        <f aca="false">INDEX(Orders!$E$2:$E$8001,MATCH(B5965,Orders!$A$2:$A$8001,0))</f>
        <v>Returned</v>
      </c>
      <c r="K5965" s="1" t="str">
        <f aca="false">LEFT(INDEX(Orders!$C$2:$C$8001,MATCH(B5965,Orders!$A$2:$A$8001,0)),7)</f>
        <v>2025-04</v>
      </c>
    </row>
    <row r="5966" customFormat="false" ht="15" hidden="false" customHeight="true" outlineLevel="0" collapsed="false">
      <c r="A5966" s="1" t="s">
        <v>16436</v>
      </c>
      <c r="B5966" s="1" t="s">
        <v>5317</v>
      </c>
      <c r="C5966" s="1" t="s">
        <v>2006</v>
      </c>
      <c r="D5966" s="1" t="n">
        <v>1</v>
      </c>
      <c r="E5966" s="16" t="n">
        <v>482.17</v>
      </c>
      <c r="F5966" s="17" t="n">
        <v>0.1</v>
      </c>
      <c r="G5966" s="16" t="n">
        <v>433.95</v>
      </c>
      <c r="I5966" s="1" t="str">
        <f aca="false">INDEX(Products!$C$2:$C$51,MATCH(C5966,Products!$A$2:$A$51,0))</f>
        <v>Books &amp; Stationery</v>
      </c>
      <c r="J5966" s="1" t="str">
        <f aca="false">INDEX(Orders!$E$2:$E$8001,MATCH(B5966,Orders!$A$2:$A$8001,0))</f>
        <v>Delivered</v>
      </c>
      <c r="K5966" s="1" t="str">
        <f aca="false">LEFT(INDEX(Orders!$C$2:$C$8001,MATCH(B5966,Orders!$A$2:$A$8001,0)),7)</f>
        <v>2024-11</v>
      </c>
    </row>
    <row r="5967" customFormat="false" ht="15" hidden="false" customHeight="true" outlineLevel="0" collapsed="false">
      <c r="A5967" s="1" t="s">
        <v>16437</v>
      </c>
      <c r="B5967" s="1" t="s">
        <v>5317</v>
      </c>
      <c r="C5967" s="1" t="s">
        <v>1984</v>
      </c>
      <c r="D5967" s="1" t="n">
        <v>2</v>
      </c>
      <c r="E5967" s="16" t="n">
        <v>1134.82</v>
      </c>
      <c r="F5967" s="17" t="n">
        <v>0.05</v>
      </c>
      <c r="G5967" s="16" t="n">
        <v>2156.16</v>
      </c>
      <c r="I5967" s="1" t="str">
        <f aca="false">INDEX(Products!$C$2:$C$51,MATCH(C5967,Products!$A$2:$A$51,0))</f>
        <v>Beauty &amp; Personal Care</v>
      </c>
      <c r="J5967" s="1" t="str">
        <f aca="false">INDEX(Orders!$E$2:$E$8001,MATCH(B5967,Orders!$A$2:$A$8001,0))</f>
        <v>Delivered</v>
      </c>
      <c r="K5967" s="1" t="str">
        <f aca="false">LEFT(INDEX(Orders!$C$2:$C$8001,MATCH(B5967,Orders!$A$2:$A$8001,0)),7)</f>
        <v>2024-11</v>
      </c>
    </row>
    <row r="5968" customFormat="false" ht="15" hidden="false" customHeight="true" outlineLevel="0" collapsed="false">
      <c r="A5968" s="1" t="s">
        <v>16438</v>
      </c>
      <c r="B5968" s="1" t="s">
        <v>5317</v>
      </c>
      <c r="C5968" s="1" t="s">
        <v>1933</v>
      </c>
      <c r="D5968" s="1" t="n">
        <v>1</v>
      </c>
      <c r="E5968" s="16" t="n">
        <v>7194.38</v>
      </c>
      <c r="F5968" s="17" t="n">
        <v>0</v>
      </c>
      <c r="G5968" s="16" t="n">
        <v>7194.38</v>
      </c>
      <c r="I5968" s="1" t="str">
        <f aca="false">INDEX(Products!$C$2:$C$51,MATCH(C5968,Products!$A$2:$A$51,0))</f>
        <v>Electronics</v>
      </c>
      <c r="J5968" s="1" t="str">
        <f aca="false">INDEX(Orders!$E$2:$E$8001,MATCH(B5968,Orders!$A$2:$A$8001,0))</f>
        <v>Delivered</v>
      </c>
      <c r="K5968" s="1" t="str">
        <f aca="false">LEFT(INDEX(Orders!$C$2:$C$8001,MATCH(B5968,Orders!$A$2:$A$8001,0)),7)</f>
        <v>2024-11</v>
      </c>
    </row>
    <row r="5969" customFormat="false" ht="15" hidden="false" customHeight="true" outlineLevel="0" collapsed="false">
      <c r="A5969" s="1" t="s">
        <v>16439</v>
      </c>
      <c r="B5969" s="1" t="s">
        <v>5318</v>
      </c>
      <c r="C5969" s="1" t="s">
        <v>1930</v>
      </c>
      <c r="D5969" s="1" t="n">
        <v>1</v>
      </c>
      <c r="E5969" s="16" t="n">
        <v>2398.35</v>
      </c>
      <c r="F5969" s="17" t="n">
        <v>0</v>
      </c>
      <c r="G5969" s="16" t="n">
        <v>2398.35</v>
      </c>
      <c r="I5969" s="1" t="str">
        <f aca="false">INDEX(Products!$C$2:$C$51,MATCH(C5969,Products!$A$2:$A$51,0))</f>
        <v>Electronics</v>
      </c>
      <c r="J5969" s="1" t="str">
        <f aca="false">INDEX(Orders!$E$2:$E$8001,MATCH(B5969,Orders!$A$2:$A$8001,0))</f>
        <v>Delivered</v>
      </c>
      <c r="K5969" s="1" t="str">
        <f aca="false">LEFT(INDEX(Orders!$C$2:$C$8001,MATCH(B5969,Orders!$A$2:$A$8001,0)),7)</f>
        <v>2025-05</v>
      </c>
    </row>
    <row r="5970" customFormat="false" ht="15" hidden="false" customHeight="true" outlineLevel="0" collapsed="false">
      <c r="A5970" s="1" t="s">
        <v>16440</v>
      </c>
      <c r="B5970" s="1" t="s">
        <v>5318</v>
      </c>
      <c r="C5970" s="1" t="s">
        <v>2007</v>
      </c>
      <c r="D5970" s="1" t="n">
        <v>1</v>
      </c>
      <c r="E5970" s="16" t="n">
        <v>750.27</v>
      </c>
      <c r="F5970" s="17" t="n">
        <v>0.05</v>
      </c>
      <c r="G5970" s="16" t="n">
        <v>712.76</v>
      </c>
      <c r="I5970" s="1" t="str">
        <f aca="false">INDEX(Products!$C$2:$C$51,MATCH(C5970,Products!$A$2:$A$51,0))</f>
        <v>Books &amp; Stationery</v>
      </c>
      <c r="J5970" s="1" t="str">
        <f aca="false">INDEX(Orders!$E$2:$E$8001,MATCH(B5970,Orders!$A$2:$A$8001,0))</f>
        <v>Delivered</v>
      </c>
      <c r="K5970" s="1" t="str">
        <f aca="false">LEFT(INDEX(Orders!$C$2:$C$8001,MATCH(B5970,Orders!$A$2:$A$8001,0)),7)</f>
        <v>2025-05</v>
      </c>
    </row>
    <row r="5971" customFormat="false" ht="15" hidden="false" customHeight="true" outlineLevel="0" collapsed="false">
      <c r="A5971" s="1" t="s">
        <v>16441</v>
      </c>
      <c r="B5971" s="1" t="s">
        <v>5319</v>
      </c>
      <c r="C5971" s="1" t="s">
        <v>1941</v>
      </c>
      <c r="D5971" s="1" t="n">
        <v>1</v>
      </c>
      <c r="E5971" s="16" t="n">
        <v>2757.65</v>
      </c>
      <c r="F5971" s="17" t="n">
        <v>0.05</v>
      </c>
      <c r="G5971" s="16" t="n">
        <v>2619.77</v>
      </c>
      <c r="I5971" s="1" t="str">
        <f aca="false">INDEX(Products!$C$2:$C$51,MATCH(C5971,Products!$A$2:$A$51,0))</f>
        <v>Fashion</v>
      </c>
      <c r="J5971" s="1" t="str">
        <f aca="false">INDEX(Orders!$E$2:$E$8001,MATCH(B5971,Orders!$A$2:$A$8001,0))</f>
        <v>Delivered</v>
      </c>
      <c r="K5971" s="1" t="str">
        <f aca="false">LEFT(INDEX(Orders!$C$2:$C$8001,MATCH(B5971,Orders!$A$2:$A$8001,0)),7)</f>
        <v>2025-11</v>
      </c>
    </row>
    <row r="5972" customFormat="false" ht="15" hidden="false" customHeight="true" outlineLevel="0" collapsed="false">
      <c r="A5972" s="1" t="s">
        <v>16442</v>
      </c>
      <c r="B5972" s="1" t="s">
        <v>5319</v>
      </c>
      <c r="C5972" s="1" t="s">
        <v>2007</v>
      </c>
      <c r="D5972" s="1" t="n">
        <v>1</v>
      </c>
      <c r="E5972" s="16" t="n">
        <v>750.27</v>
      </c>
      <c r="F5972" s="17" t="n">
        <v>0.15</v>
      </c>
      <c r="G5972" s="16" t="n">
        <v>637.73</v>
      </c>
      <c r="I5972" s="1" t="str">
        <f aca="false">INDEX(Products!$C$2:$C$51,MATCH(C5972,Products!$A$2:$A$51,0))</f>
        <v>Books &amp; Stationery</v>
      </c>
      <c r="J5972" s="1" t="str">
        <f aca="false">INDEX(Orders!$E$2:$E$8001,MATCH(B5972,Orders!$A$2:$A$8001,0))</f>
        <v>Delivered</v>
      </c>
      <c r="K5972" s="1" t="str">
        <f aca="false">LEFT(INDEX(Orders!$C$2:$C$8001,MATCH(B5972,Orders!$A$2:$A$8001,0)),7)</f>
        <v>2025-11</v>
      </c>
    </row>
    <row r="5973" customFormat="false" ht="15" hidden="false" customHeight="true" outlineLevel="0" collapsed="false">
      <c r="A5973" s="1" t="s">
        <v>16443</v>
      </c>
      <c r="B5973" s="1" t="s">
        <v>5320</v>
      </c>
      <c r="C5973" s="1" t="s">
        <v>1975</v>
      </c>
      <c r="D5973" s="1" t="n">
        <v>1</v>
      </c>
      <c r="E5973" s="16" t="n">
        <v>862.99</v>
      </c>
      <c r="F5973" s="17" t="n">
        <v>0</v>
      </c>
      <c r="G5973" s="16" t="n">
        <v>862.99</v>
      </c>
      <c r="I5973" s="1" t="str">
        <f aca="false">INDEX(Products!$C$2:$C$51,MATCH(C5973,Products!$A$2:$A$51,0))</f>
        <v>Beauty &amp; Personal Care</v>
      </c>
      <c r="J5973" s="1" t="str">
        <f aca="false">INDEX(Orders!$E$2:$E$8001,MATCH(B5973,Orders!$A$2:$A$8001,0))</f>
        <v>Cancelled</v>
      </c>
      <c r="K5973" s="1" t="str">
        <f aca="false">LEFT(INDEX(Orders!$C$2:$C$8001,MATCH(B5973,Orders!$A$2:$A$8001,0)),7)</f>
        <v>2025-03</v>
      </c>
    </row>
    <row r="5974" customFormat="false" ht="15" hidden="false" customHeight="true" outlineLevel="0" collapsed="false">
      <c r="A5974" s="1" t="s">
        <v>16444</v>
      </c>
      <c r="B5974" s="1" t="s">
        <v>5320</v>
      </c>
      <c r="C5974" s="1" t="s">
        <v>2006</v>
      </c>
      <c r="D5974" s="1" t="n">
        <v>1</v>
      </c>
      <c r="E5974" s="16" t="n">
        <v>482.17</v>
      </c>
      <c r="F5974" s="17" t="n">
        <v>0.2</v>
      </c>
      <c r="G5974" s="16" t="n">
        <v>385.74</v>
      </c>
      <c r="I5974" s="1" t="str">
        <f aca="false">INDEX(Products!$C$2:$C$51,MATCH(C5974,Products!$A$2:$A$51,0))</f>
        <v>Books &amp; Stationery</v>
      </c>
      <c r="J5974" s="1" t="str">
        <f aca="false">INDEX(Orders!$E$2:$E$8001,MATCH(B5974,Orders!$A$2:$A$8001,0))</f>
        <v>Cancelled</v>
      </c>
      <c r="K5974" s="1" t="str">
        <f aca="false">LEFT(INDEX(Orders!$C$2:$C$8001,MATCH(B5974,Orders!$A$2:$A$8001,0)),7)</f>
        <v>2025-03</v>
      </c>
    </row>
    <row r="5975" customFormat="false" ht="15" hidden="false" customHeight="true" outlineLevel="0" collapsed="false">
      <c r="A5975" s="1" t="s">
        <v>16445</v>
      </c>
      <c r="B5975" s="1" t="s">
        <v>5320</v>
      </c>
      <c r="C5975" s="1" t="s">
        <v>1990</v>
      </c>
      <c r="D5975" s="1" t="n">
        <v>2</v>
      </c>
      <c r="E5975" s="16" t="n">
        <v>5311.32</v>
      </c>
      <c r="F5975" s="17" t="n">
        <v>0.1</v>
      </c>
      <c r="G5975" s="16" t="n">
        <v>9560.38</v>
      </c>
      <c r="I5975" s="1" t="str">
        <f aca="false">INDEX(Products!$C$2:$C$51,MATCH(C5975,Products!$A$2:$A$51,0))</f>
        <v>Sports &amp; Fitness</v>
      </c>
      <c r="J5975" s="1" t="str">
        <f aca="false">INDEX(Orders!$E$2:$E$8001,MATCH(B5975,Orders!$A$2:$A$8001,0))</f>
        <v>Cancelled</v>
      </c>
      <c r="K5975" s="1" t="str">
        <f aca="false">LEFT(INDEX(Orders!$C$2:$C$8001,MATCH(B5975,Orders!$A$2:$A$8001,0)),7)</f>
        <v>2025-03</v>
      </c>
    </row>
    <row r="5976" customFormat="false" ht="15" hidden="false" customHeight="true" outlineLevel="0" collapsed="false">
      <c r="A5976" s="1" t="s">
        <v>16446</v>
      </c>
      <c r="B5976" s="1" t="s">
        <v>5320</v>
      </c>
      <c r="C5976" s="1" t="s">
        <v>1997</v>
      </c>
      <c r="D5976" s="1" t="n">
        <v>1</v>
      </c>
      <c r="E5976" s="16" t="n">
        <v>311.15</v>
      </c>
      <c r="F5976" s="17" t="n">
        <v>0</v>
      </c>
      <c r="G5976" s="16" t="n">
        <v>311.15</v>
      </c>
      <c r="I5976" s="1" t="str">
        <f aca="false">INDEX(Products!$C$2:$C$51,MATCH(C5976,Products!$A$2:$A$51,0))</f>
        <v>Sports &amp; Fitness</v>
      </c>
      <c r="J5976" s="1" t="str">
        <f aca="false">INDEX(Orders!$E$2:$E$8001,MATCH(B5976,Orders!$A$2:$A$8001,0))</f>
        <v>Cancelled</v>
      </c>
      <c r="K5976" s="1" t="str">
        <f aca="false">LEFT(INDEX(Orders!$C$2:$C$8001,MATCH(B5976,Orders!$A$2:$A$8001,0)),7)</f>
        <v>2025-03</v>
      </c>
    </row>
    <row r="5977" customFormat="false" ht="15" hidden="false" customHeight="true" outlineLevel="0" collapsed="false">
      <c r="A5977" s="1" t="s">
        <v>16447</v>
      </c>
      <c r="B5977" s="1" t="s">
        <v>5321</v>
      </c>
      <c r="C5977" s="1" t="s">
        <v>2000</v>
      </c>
      <c r="D5977" s="1" t="n">
        <v>2</v>
      </c>
      <c r="E5977" s="16" t="n">
        <v>425.08</v>
      </c>
      <c r="F5977" s="17" t="n">
        <v>0.1</v>
      </c>
      <c r="G5977" s="16" t="n">
        <v>765.14</v>
      </c>
      <c r="I5977" s="1" t="str">
        <f aca="false">INDEX(Products!$C$2:$C$51,MATCH(C5977,Products!$A$2:$A$51,0))</f>
        <v>Books &amp; Stationery</v>
      </c>
      <c r="J5977" s="1" t="str">
        <f aca="false">INDEX(Orders!$E$2:$E$8001,MATCH(B5977,Orders!$A$2:$A$8001,0))</f>
        <v>Cancelled</v>
      </c>
      <c r="K5977" s="1" t="str">
        <f aca="false">LEFT(INDEX(Orders!$C$2:$C$8001,MATCH(B5977,Orders!$A$2:$A$8001,0)),7)</f>
        <v>2024-11</v>
      </c>
    </row>
    <row r="5978" customFormat="false" ht="15" hidden="false" customHeight="true" outlineLevel="0" collapsed="false">
      <c r="A5978" s="1" t="s">
        <v>16448</v>
      </c>
      <c r="B5978" s="1" t="s">
        <v>5322</v>
      </c>
      <c r="C5978" s="1" t="s">
        <v>2006</v>
      </c>
      <c r="D5978" s="1" t="n">
        <v>1</v>
      </c>
      <c r="E5978" s="16" t="n">
        <v>482.17</v>
      </c>
      <c r="F5978" s="17" t="n">
        <v>0</v>
      </c>
      <c r="G5978" s="16" t="n">
        <v>482.17</v>
      </c>
      <c r="I5978" s="1" t="str">
        <f aca="false">INDEX(Products!$C$2:$C$51,MATCH(C5978,Products!$A$2:$A$51,0))</f>
        <v>Books &amp; Stationery</v>
      </c>
      <c r="J5978" s="1" t="str">
        <f aca="false">INDEX(Orders!$E$2:$E$8001,MATCH(B5978,Orders!$A$2:$A$8001,0))</f>
        <v>Delivered</v>
      </c>
      <c r="K5978" s="1" t="str">
        <f aca="false">LEFT(INDEX(Orders!$C$2:$C$8001,MATCH(B5978,Orders!$A$2:$A$8001,0)),7)</f>
        <v>2025-04</v>
      </c>
    </row>
    <row r="5979" customFormat="false" ht="15" hidden="false" customHeight="true" outlineLevel="0" collapsed="false">
      <c r="A5979" s="1" t="s">
        <v>16449</v>
      </c>
      <c r="B5979" s="1" t="s">
        <v>5323</v>
      </c>
      <c r="C5979" s="1" t="s">
        <v>2006</v>
      </c>
      <c r="D5979" s="1" t="n">
        <v>1</v>
      </c>
      <c r="E5979" s="16" t="n">
        <v>482.17</v>
      </c>
      <c r="F5979" s="17" t="n">
        <v>0.1</v>
      </c>
      <c r="G5979" s="16" t="n">
        <v>433.95</v>
      </c>
      <c r="I5979" s="1" t="str">
        <f aca="false">INDEX(Products!$C$2:$C$51,MATCH(C5979,Products!$A$2:$A$51,0))</f>
        <v>Books &amp; Stationery</v>
      </c>
      <c r="J5979" s="1" t="str">
        <f aca="false">INDEX(Orders!$E$2:$E$8001,MATCH(B5979,Orders!$A$2:$A$8001,0))</f>
        <v>Delivered</v>
      </c>
      <c r="K5979" s="1" t="str">
        <f aca="false">LEFT(INDEX(Orders!$C$2:$C$8001,MATCH(B5979,Orders!$A$2:$A$8001,0)),7)</f>
        <v>2025-07</v>
      </c>
    </row>
    <row r="5980" customFormat="false" ht="15" hidden="false" customHeight="true" outlineLevel="0" collapsed="false">
      <c r="A5980" s="1" t="s">
        <v>16450</v>
      </c>
      <c r="B5980" s="1" t="s">
        <v>5324</v>
      </c>
      <c r="C5980" s="1" t="s">
        <v>1990</v>
      </c>
      <c r="D5980" s="1" t="n">
        <v>1</v>
      </c>
      <c r="E5980" s="16" t="n">
        <v>5311.32</v>
      </c>
      <c r="F5980" s="17" t="n">
        <v>0</v>
      </c>
      <c r="G5980" s="16" t="n">
        <v>5311.32</v>
      </c>
      <c r="I5980" s="1" t="str">
        <f aca="false">INDEX(Products!$C$2:$C$51,MATCH(C5980,Products!$A$2:$A$51,0))</f>
        <v>Sports &amp; Fitness</v>
      </c>
      <c r="J5980" s="1" t="str">
        <f aca="false">INDEX(Orders!$E$2:$E$8001,MATCH(B5980,Orders!$A$2:$A$8001,0))</f>
        <v>Delivered</v>
      </c>
      <c r="K5980" s="1" t="str">
        <f aca="false">LEFT(INDEX(Orders!$C$2:$C$8001,MATCH(B5980,Orders!$A$2:$A$8001,0)),7)</f>
        <v>2025-12</v>
      </c>
    </row>
    <row r="5981" customFormat="false" ht="15" hidden="false" customHeight="true" outlineLevel="0" collapsed="false">
      <c r="A5981" s="1" t="s">
        <v>16451</v>
      </c>
      <c r="B5981" s="1" t="s">
        <v>5324</v>
      </c>
      <c r="C5981" s="1" t="s">
        <v>1930</v>
      </c>
      <c r="D5981" s="1" t="n">
        <v>3</v>
      </c>
      <c r="E5981" s="16" t="n">
        <v>2398.35</v>
      </c>
      <c r="F5981" s="17" t="n">
        <v>0.05</v>
      </c>
      <c r="G5981" s="16" t="n">
        <v>6835.3</v>
      </c>
      <c r="I5981" s="1" t="str">
        <f aca="false">INDEX(Products!$C$2:$C$51,MATCH(C5981,Products!$A$2:$A$51,0))</f>
        <v>Electronics</v>
      </c>
      <c r="J5981" s="1" t="str">
        <f aca="false">INDEX(Orders!$E$2:$E$8001,MATCH(B5981,Orders!$A$2:$A$8001,0))</f>
        <v>Delivered</v>
      </c>
      <c r="K5981" s="1" t="str">
        <f aca="false">LEFT(INDEX(Orders!$C$2:$C$8001,MATCH(B5981,Orders!$A$2:$A$8001,0)),7)</f>
        <v>2025-12</v>
      </c>
    </row>
    <row r="5982" customFormat="false" ht="15" hidden="false" customHeight="true" outlineLevel="0" collapsed="false">
      <c r="A5982" s="1" t="s">
        <v>16452</v>
      </c>
      <c r="B5982" s="1" t="s">
        <v>5325</v>
      </c>
      <c r="C5982" s="1" t="s">
        <v>1990</v>
      </c>
      <c r="D5982" s="1" t="n">
        <v>1</v>
      </c>
      <c r="E5982" s="16" t="n">
        <v>5311.32</v>
      </c>
      <c r="F5982" s="17" t="n">
        <v>0</v>
      </c>
      <c r="G5982" s="16" t="n">
        <v>5311.32</v>
      </c>
      <c r="I5982" s="1" t="str">
        <f aca="false">INDEX(Products!$C$2:$C$51,MATCH(C5982,Products!$A$2:$A$51,0))</f>
        <v>Sports &amp; Fitness</v>
      </c>
      <c r="J5982" s="1" t="str">
        <f aca="false">INDEX(Orders!$E$2:$E$8001,MATCH(B5982,Orders!$A$2:$A$8001,0))</f>
        <v>Cancelled</v>
      </c>
      <c r="K5982" s="1" t="str">
        <f aca="false">LEFT(INDEX(Orders!$C$2:$C$8001,MATCH(B5982,Orders!$A$2:$A$8001,0)),7)</f>
        <v>2024-07</v>
      </c>
    </row>
    <row r="5983" customFormat="false" ht="15" hidden="false" customHeight="true" outlineLevel="0" collapsed="false">
      <c r="A5983" s="1" t="s">
        <v>16453</v>
      </c>
      <c r="B5983" s="1" t="s">
        <v>5325</v>
      </c>
      <c r="C5983" s="1" t="s">
        <v>1940</v>
      </c>
      <c r="D5983" s="1" t="n">
        <v>3</v>
      </c>
      <c r="E5983" s="16" t="n">
        <v>2374.52</v>
      </c>
      <c r="F5983" s="17" t="n">
        <v>0.05</v>
      </c>
      <c r="G5983" s="16" t="n">
        <v>6767.38</v>
      </c>
      <c r="I5983" s="1" t="str">
        <f aca="false">INDEX(Products!$C$2:$C$51,MATCH(C5983,Products!$A$2:$A$51,0))</f>
        <v>Fashion</v>
      </c>
      <c r="J5983" s="1" t="str">
        <f aca="false">INDEX(Orders!$E$2:$E$8001,MATCH(B5983,Orders!$A$2:$A$8001,0))</f>
        <v>Cancelled</v>
      </c>
      <c r="K5983" s="1" t="str">
        <f aca="false">LEFT(INDEX(Orders!$C$2:$C$8001,MATCH(B5983,Orders!$A$2:$A$8001,0)),7)</f>
        <v>2024-07</v>
      </c>
    </row>
    <row r="5984" customFormat="false" ht="15" hidden="false" customHeight="true" outlineLevel="0" collapsed="false">
      <c r="A5984" s="1" t="s">
        <v>16454</v>
      </c>
      <c r="B5984" s="1" t="s">
        <v>5326</v>
      </c>
      <c r="C5984" s="1" t="s">
        <v>1979</v>
      </c>
      <c r="D5984" s="1" t="n">
        <v>1</v>
      </c>
      <c r="E5984" s="16" t="n">
        <v>623</v>
      </c>
      <c r="F5984" s="17" t="n">
        <v>0.1</v>
      </c>
      <c r="G5984" s="16" t="n">
        <v>560.7</v>
      </c>
      <c r="I5984" s="1" t="str">
        <f aca="false">INDEX(Products!$C$2:$C$51,MATCH(C5984,Products!$A$2:$A$51,0))</f>
        <v>Beauty &amp; Personal Care</v>
      </c>
      <c r="J5984" s="1" t="str">
        <f aca="false">INDEX(Orders!$E$2:$E$8001,MATCH(B5984,Orders!$A$2:$A$8001,0))</f>
        <v>Delivered</v>
      </c>
      <c r="K5984" s="1" t="str">
        <f aca="false">LEFT(INDEX(Orders!$C$2:$C$8001,MATCH(B5984,Orders!$A$2:$A$8001,0)),7)</f>
        <v>2024-06</v>
      </c>
    </row>
    <row r="5985" customFormat="false" ht="15" hidden="false" customHeight="true" outlineLevel="0" collapsed="false">
      <c r="A5985" s="1" t="s">
        <v>16455</v>
      </c>
      <c r="B5985" s="1" t="s">
        <v>5326</v>
      </c>
      <c r="C5985" s="1" t="s">
        <v>1990</v>
      </c>
      <c r="D5985" s="1" t="n">
        <v>1</v>
      </c>
      <c r="E5985" s="16" t="n">
        <v>5311.32</v>
      </c>
      <c r="F5985" s="17" t="n">
        <v>0.1</v>
      </c>
      <c r="G5985" s="16" t="n">
        <v>4780.19</v>
      </c>
      <c r="I5985" s="1" t="str">
        <f aca="false">INDEX(Products!$C$2:$C$51,MATCH(C5985,Products!$A$2:$A$51,0))</f>
        <v>Sports &amp; Fitness</v>
      </c>
      <c r="J5985" s="1" t="str">
        <f aca="false">INDEX(Orders!$E$2:$E$8001,MATCH(B5985,Orders!$A$2:$A$8001,0))</f>
        <v>Delivered</v>
      </c>
      <c r="K5985" s="1" t="str">
        <f aca="false">LEFT(INDEX(Orders!$C$2:$C$8001,MATCH(B5985,Orders!$A$2:$A$8001,0)),7)</f>
        <v>2024-06</v>
      </c>
    </row>
    <row r="5986" customFormat="false" ht="15" hidden="false" customHeight="true" outlineLevel="0" collapsed="false">
      <c r="A5986" s="1" t="s">
        <v>16456</v>
      </c>
      <c r="B5986" s="1" t="s">
        <v>5327</v>
      </c>
      <c r="C5986" s="1" t="s">
        <v>1963</v>
      </c>
      <c r="D5986" s="1" t="n">
        <v>2</v>
      </c>
      <c r="E5986" s="16" t="n">
        <v>1494.98</v>
      </c>
      <c r="F5986" s="17" t="n">
        <v>0.15</v>
      </c>
      <c r="G5986" s="16" t="n">
        <v>2541.47</v>
      </c>
      <c r="I5986" s="1" t="str">
        <f aca="false">INDEX(Products!$C$2:$C$51,MATCH(C5986,Products!$A$2:$A$51,0))</f>
        <v>Home &amp; Kitchen</v>
      </c>
      <c r="J5986" s="1" t="str">
        <f aca="false">INDEX(Orders!$E$2:$E$8001,MATCH(B5986,Orders!$A$2:$A$8001,0))</f>
        <v>Returned</v>
      </c>
      <c r="K5986" s="1" t="str">
        <f aca="false">LEFT(INDEX(Orders!$C$2:$C$8001,MATCH(B5986,Orders!$A$2:$A$8001,0)),7)</f>
        <v>2025-11</v>
      </c>
    </row>
    <row r="5987" customFormat="false" ht="15" hidden="false" customHeight="true" outlineLevel="0" collapsed="false">
      <c r="A5987" s="1" t="s">
        <v>16457</v>
      </c>
      <c r="B5987" s="1" t="s">
        <v>5328</v>
      </c>
      <c r="C5987" s="1" t="s">
        <v>1933</v>
      </c>
      <c r="D5987" s="1" t="n">
        <v>1</v>
      </c>
      <c r="E5987" s="16" t="n">
        <v>7194.38</v>
      </c>
      <c r="F5987" s="17" t="n">
        <v>0</v>
      </c>
      <c r="G5987" s="16" t="n">
        <v>7194.38</v>
      </c>
      <c r="I5987" s="1" t="str">
        <f aca="false">INDEX(Products!$C$2:$C$51,MATCH(C5987,Products!$A$2:$A$51,0))</f>
        <v>Electronics</v>
      </c>
      <c r="J5987" s="1" t="str">
        <f aca="false">INDEX(Orders!$E$2:$E$8001,MATCH(B5987,Orders!$A$2:$A$8001,0))</f>
        <v>Delivered</v>
      </c>
      <c r="K5987" s="1" t="str">
        <f aca="false">LEFT(INDEX(Orders!$C$2:$C$8001,MATCH(B5987,Orders!$A$2:$A$8001,0)),7)</f>
        <v>2025-12</v>
      </c>
    </row>
    <row r="5988" customFormat="false" ht="15" hidden="false" customHeight="true" outlineLevel="0" collapsed="false">
      <c r="A5988" s="1" t="s">
        <v>16458</v>
      </c>
      <c r="B5988" s="1" t="s">
        <v>5328</v>
      </c>
      <c r="C5988" s="1" t="s">
        <v>2007</v>
      </c>
      <c r="D5988" s="1" t="n">
        <v>1</v>
      </c>
      <c r="E5988" s="16" t="n">
        <v>750.27</v>
      </c>
      <c r="F5988" s="17" t="n">
        <v>0.15</v>
      </c>
      <c r="G5988" s="16" t="n">
        <v>637.73</v>
      </c>
      <c r="I5988" s="1" t="str">
        <f aca="false">INDEX(Products!$C$2:$C$51,MATCH(C5988,Products!$A$2:$A$51,0))</f>
        <v>Books &amp; Stationery</v>
      </c>
      <c r="J5988" s="1" t="str">
        <f aca="false">INDEX(Orders!$E$2:$E$8001,MATCH(B5988,Orders!$A$2:$A$8001,0))</f>
        <v>Delivered</v>
      </c>
      <c r="K5988" s="1" t="str">
        <f aca="false">LEFT(INDEX(Orders!$C$2:$C$8001,MATCH(B5988,Orders!$A$2:$A$8001,0)),7)</f>
        <v>2025-12</v>
      </c>
    </row>
    <row r="5989" customFormat="false" ht="15" hidden="false" customHeight="true" outlineLevel="0" collapsed="false">
      <c r="A5989" s="1" t="s">
        <v>16459</v>
      </c>
      <c r="B5989" s="1" t="s">
        <v>5328</v>
      </c>
      <c r="C5989" s="1" t="s">
        <v>2006</v>
      </c>
      <c r="D5989" s="1" t="n">
        <v>1</v>
      </c>
      <c r="E5989" s="16" t="n">
        <v>482.17</v>
      </c>
      <c r="F5989" s="17" t="n">
        <v>0.2</v>
      </c>
      <c r="G5989" s="16" t="n">
        <v>385.74</v>
      </c>
      <c r="I5989" s="1" t="str">
        <f aca="false">INDEX(Products!$C$2:$C$51,MATCH(C5989,Products!$A$2:$A$51,0))</f>
        <v>Books &amp; Stationery</v>
      </c>
      <c r="J5989" s="1" t="str">
        <f aca="false">INDEX(Orders!$E$2:$E$8001,MATCH(B5989,Orders!$A$2:$A$8001,0))</f>
        <v>Delivered</v>
      </c>
      <c r="K5989" s="1" t="str">
        <f aca="false">LEFT(INDEX(Orders!$C$2:$C$8001,MATCH(B5989,Orders!$A$2:$A$8001,0)),7)</f>
        <v>2025-12</v>
      </c>
    </row>
    <row r="5990" customFormat="false" ht="15" hidden="false" customHeight="true" outlineLevel="0" collapsed="false">
      <c r="A5990" s="1" t="s">
        <v>16460</v>
      </c>
      <c r="B5990" s="1" t="s">
        <v>5328</v>
      </c>
      <c r="C5990" s="1" t="s">
        <v>1957</v>
      </c>
      <c r="D5990" s="1" t="n">
        <v>1</v>
      </c>
      <c r="E5990" s="16" t="n">
        <v>1469.28</v>
      </c>
      <c r="F5990" s="17" t="n">
        <v>0</v>
      </c>
      <c r="G5990" s="16" t="n">
        <v>1469.28</v>
      </c>
      <c r="I5990" s="1" t="str">
        <f aca="false">INDEX(Products!$C$2:$C$51,MATCH(C5990,Products!$A$2:$A$51,0))</f>
        <v>Home &amp; Kitchen</v>
      </c>
      <c r="J5990" s="1" t="str">
        <f aca="false">INDEX(Orders!$E$2:$E$8001,MATCH(B5990,Orders!$A$2:$A$8001,0))</f>
        <v>Delivered</v>
      </c>
      <c r="K5990" s="1" t="str">
        <f aca="false">LEFT(INDEX(Orders!$C$2:$C$8001,MATCH(B5990,Orders!$A$2:$A$8001,0)),7)</f>
        <v>2025-12</v>
      </c>
    </row>
    <row r="5991" customFormat="false" ht="15" hidden="false" customHeight="true" outlineLevel="0" collapsed="false">
      <c r="A5991" s="1" t="s">
        <v>16461</v>
      </c>
      <c r="B5991" s="1" t="s">
        <v>5329</v>
      </c>
      <c r="C5991" s="1" t="s">
        <v>1940</v>
      </c>
      <c r="D5991" s="1" t="n">
        <v>1</v>
      </c>
      <c r="E5991" s="16" t="n">
        <v>2374.52</v>
      </c>
      <c r="F5991" s="17" t="n">
        <v>0.05</v>
      </c>
      <c r="G5991" s="16" t="n">
        <v>2255.79</v>
      </c>
      <c r="I5991" s="1" t="str">
        <f aca="false">INDEX(Products!$C$2:$C$51,MATCH(C5991,Products!$A$2:$A$51,0))</f>
        <v>Fashion</v>
      </c>
      <c r="J5991" s="1" t="str">
        <f aca="false">INDEX(Orders!$E$2:$E$8001,MATCH(B5991,Orders!$A$2:$A$8001,0))</f>
        <v>Returned</v>
      </c>
      <c r="K5991" s="1" t="str">
        <f aca="false">LEFT(INDEX(Orders!$C$2:$C$8001,MATCH(B5991,Orders!$A$2:$A$8001,0)),7)</f>
        <v>2025-05</v>
      </c>
    </row>
    <row r="5992" customFormat="false" ht="15" hidden="false" customHeight="true" outlineLevel="0" collapsed="false">
      <c r="A5992" s="1" t="s">
        <v>16462</v>
      </c>
      <c r="B5992" s="1" t="s">
        <v>5329</v>
      </c>
      <c r="C5992" s="1" t="s">
        <v>2006</v>
      </c>
      <c r="D5992" s="1" t="n">
        <v>2</v>
      </c>
      <c r="E5992" s="16" t="n">
        <v>482.17</v>
      </c>
      <c r="F5992" s="17" t="n">
        <v>0.2</v>
      </c>
      <c r="G5992" s="16" t="n">
        <v>771.47</v>
      </c>
      <c r="I5992" s="1" t="str">
        <f aca="false">INDEX(Products!$C$2:$C$51,MATCH(C5992,Products!$A$2:$A$51,0))</f>
        <v>Books &amp; Stationery</v>
      </c>
      <c r="J5992" s="1" t="str">
        <f aca="false">INDEX(Orders!$E$2:$E$8001,MATCH(B5992,Orders!$A$2:$A$8001,0))</f>
        <v>Returned</v>
      </c>
      <c r="K5992" s="1" t="str">
        <f aca="false">LEFT(INDEX(Orders!$C$2:$C$8001,MATCH(B5992,Orders!$A$2:$A$8001,0)),7)</f>
        <v>2025-05</v>
      </c>
    </row>
    <row r="5993" customFormat="false" ht="15" hidden="false" customHeight="true" outlineLevel="0" collapsed="false">
      <c r="A5993" s="1" t="s">
        <v>16463</v>
      </c>
      <c r="B5993" s="1" t="s">
        <v>5330</v>
      </c>
      <c r="C5993" s="1" t="s">
        <v>1930</v>
      </c>
      <c r="D5993" s="1" t="n">
        <v>1</v>
      </c>
      <c r="E5993" s="16" t="n">
        <v>2398.35</v>
      </c>
      <c r="F5993" s="17" t="n">
        <v>0.2</v>
      </c>
      <c r="G5993" s="16" t="n">
        <v>1918.68</v>
      </c>
      <c r="I5993" s="1" t="str">
        <f aca="false">INDEX(Products!$C$2:$C$51,MATCH(C5993,Products!$A$2:$A$51,0))</f>
        <v>Electronics</v>
      </c>
      <c r="J5993" s="1" t="str">
        <f aca="false">INDEX(Orders!$E$2:$E$8001,MATCH(B5993,Orders!$A$2:$A$8001,0))</f>
        <v>Delivered</v>
      </c>
      <c r="K5993" s="1" t="str">
        <f aca="false">LEFT(INDEX(Orders!$C$2:$C$8001,MATCH(B5993,Orders!$A$2:$A$8001,0)),7)</f>
        <v>2025-11</v>
      </c>
    </row>
    <row r="5994" customFormat="false" ht="15" hidden="false" customHeight="true" outlineLevel="0" collapsed="false">
      <c r="A5994" s="1" t="s">
        <v>16464</v>
      </c>
      <c r="B5994" s="1" t="s">
        <v>5330</v>
      </c>
      <c r="C5994" s="1" t="s">
        <v>1969</v>
      </c>
      <c r="D5994" s="1" t="n">
        <v>1</v>
      </c>
      <c r="E5994" s="16" t="n">
        <v>9171.98</v>
      </c>
      <c r="F5994" s="17" t="n">
        <v>0</v>
      </c>
      <c r="G5994" s="16" t="n">
        <v>9171.98</v>
      </c>
      <c r="I5994" s="1" t="str">
        <f aca="false">INDEX(Products!$C$2:$C$51,MATCH(C5994,Products!$A$2:$A$51,0))</f>
        <v>Home &amp; Kitchen</v>
      </c>
      <c r="J5994" s="1" t="str">
        <f aca="false">INDEX(Orders!$E$2:$E$8001,MATCH(B5994,Orders!$A$2:$A$8001,0))</f>
        <v>Delivered</v>
      </c>
      <c r="K5994" s="1" t="str">
        <f aca="false">LEFT(INDEX(Orders!$C$2:$C$8001,MATCH(B5994,Orders!$A$2:$A$8001,0)),7)</f>
        <v>2025-11</v>
      </c>
    </row>
    <row r="5995" customFormat="false" ht="15" hidden="false" customHeight="true" outlineLevel="0" collapsed="false">
      <c r="A5995" s="1" t="s">
        <v>16465</v>
      </c>
      <c r="B5995" s="1" t="s">
        <v>5330</v>
      </c>
      <c r="C5995" s="1" t="s">
        <v>2007</v>
      </c>
      <c r="D5995" s="1" t="n">
        <v>2</v>
      </c>
      <c r="E5995" s="16" t="n">
        <v>750.27</v>
      </c>
      <c r="F5995" s="17" t="n">
        <v>0</v>
      </c>
      <c r="G5995" s="16" t="n">
        <v>1500.54</v>
      </c>
      <c r="I5995" s="1" t="str">
        <f aca="false">INDEX(Products!$C$2:$C$51,MATCH(C5995,Products!$A$2:$A$51,0))</f>
        <v>Books &amp; Stationery</v>
      </c>
      <c r="J5995" s="1" t="str">
        <f aca="false">INDEX(Orders!$E$2:$E$8001,MATCH(B5995,Orders!$A$2:$A$8001,0))</f>
        <v>Delivered</v>
      </c>
      <c r="K5995" s="1" t="str">
        <f aca="false">LEFT(INDEX(Orders!$C$2:$C$8001,MATCH(B5995,Orders!$A$2:$A$8001,0)),7)</f>
        <v>2025-11</v>
      </c>
    </row>
    <row r="5996" customFormat="false" ht="15" hidden="false" customHeight="true" outlineLevel="0" collapsed="false">
      <c r="A5996" s="1" t="s">
        <v>16466</v>
      </c>
      <c r="B5996" s="1" t="s">
        <v>5331</v>
      </c>
      <c r="C5996" s="1" t="s">
        <v>1973</v>
      </c>
      <c r="D5996" s="1" t="n">
        <v>1</v>
      </c>
      <c r="E5996" s="16" t="n">
        <v>1158.24</v>
      </c>
      <c r="F5996" s="17" t="n">
        <v>0.05</v>
      </c>
      <c r="G5996" s="16" t="n">
        <v>1100.33</v>
      </c>
      <c r="I5996" s="1" t="str">
        <f aca="false">INDEX(Products!$C$2:$C$51,MATCH(C5996,Products!$A$2:$A$51,0))</f>
        <v>Home &amp; Kitchen</v>
      </c>
      <c r="J5996" s="1" t="str">
        <f aca="false">INDEX(Orders!$E$2:$E$8001,MATCH(B5996,Orders!$A$2:$A$8001,0))</f>
        <v>Delivered</v>
      </c>
      <c r="K5996" s="1" t="str">
        <f aca="false">LEFT(INDEX(Orders!$C$2:$C$8001,MATCH(B5996,Orders!$A$2:$A$8001,0)),7)</f>
        <v>2025-11</v>
      </c>
    </row>
    <row r="5997" customFormat="false" ht="15" hidden="false" customHeight="true" outlineLevel="0" collapsed="false">
      <c r="A5997" s="1" t="s">
        <v>16467</v>
      </c>
      <c r="B5997" s="1" t="s">
        <v>5331</v>
      </c>
      <c r="C5997" s="1" t="s">
        <v>1990</v>
      </c>
      <c r="D5997" s="1" t="n">
        <v>2</v>
      </c>
      <c r="E5997" s="16" t="n">
        <v>5311.32</v>
      </c>
      <c r="F5997" s="17" t="n">
        <v>0.15</v>
      </c>
      <c r="G5997" s="16" t="n">
        <v>9029.24</v>
      </c>
      <c r="I5997" s="1" t="str">
        <f aca="false">INDEX(Products!$C$2:$C$51,MATCH(C5997,Products!$A$2:$A$51,0))</f>
        <v>Sports &amp; Fitness</v>
      </c>
      <c r="J5997" s="1" t="str">
        <f aca="false">INDEX(Orders!$E$2:$E$8001,MATCH(B5997,Orders!$A$2:$A$8001,0))</f>
        <v>Delivered</v>
      </c>
      <c r="K5997" s="1" t="str">
        <f aca="false">LEFT(INDEX(Orders!$C$2:$C$8001,MATCH(B5997,Orders!$A$2:$A$8001,0)),7)</f>
        <v>2025-11</v>
      </c>
    </row>
    <row r="5998" customFormat="false" ht="15" hidden="false" customHeight="true" outlineLevel="0" collapsed="false">
      <c r="A5998" s="1" t="s">
        <v>16468</v>
      </c>
      <c r="B5998" s="1" t="s">
        <v>5332</v>
      </c>
      <c r="C5998" s="1" t="s">
        <v>1975</v>
      </c>
      <c r="D5998" s="1" t="n">
        <v>2</v>
      </c>
      <c r="E5998" s="16" t="n">
        <v>862.99</v>
      </c>
      <c r="F5998" s="17" t="n">
        <v>0</v>
      </c>
      <c r="G5998" s="16" t="n">
        <v>1725.98</v>
      </c>
      <c r="I5998" s="1" t="str">
        <f aca="false">INDEX(Products!$C$2:$C$51,MATCH(C5998,Products!$A$2:$A$51,0))</f>
        <v>Beauty &amp; Personal Care</v>
      </c>
      <c r="J5998" s="1" t="str">
        <f aca="false">INDEX(Orders!$E$2:$E$8001,MATCH(B5998,Orders!$A$2:$A$8001,0))</f>
        <v>Delivered</v>
      </c>
      <c r="K5998" s="1" t="str">
        <f aca="false">LEFT(INDEX(Orders!$C$2:$C$8001,MATCH(B5998,Orders!$A$2:$A$8001,0)),7)</f>
        <v>2025-05</v>
      </c>
    </row>
    <row r="5999" customFormat="false" ht="15" hidden="false" customHeight="true" outlineLevel="0" collapsed="false">
      <c r="A5999" s="1" t="s">
        <v>16469</v>
      </c>
      <c r="B5999" s="1" t="s">
        <v>5332</v>
      </c>
      <c r="C5999" s="1" t="s">
        <v>2006</v>
      </c>
      <c r="D5999" s="1" t="n">
        <v>2</v>
      </c>
      <c r="E5999" s="16" t="n">
        <v>482.17</v>
      </c>
      <c r="F5999" s="17" t="n">
        <v>0</v>
      </c>
      <c r="G5999" s="16" t="n">
        <v>964.34</v>
      </c>
      <c r="I5999" s="1" t="str">
        <f aca="false">INDEX(Products!$C$2:$C$51,MATCH(C5999,Products!$A$2:$A$51,0))</f>
        <v>Books &amp; Stationery</v>
      </c>
      <c r="J5999" s="1" t="str">
        <f aca="false">INDEX(Orders!$E$2:$E$8001,MATCH(B5999,Orders!$A$2:$A$8001,0))</f>
        <v>Delivered</v>
      </c>
      <c r="K5999" s="1" t="str">
        <f aca="false">LEFT(INDEX(Orders!$C$2:$C$8001,MATCH(B5999,Orders!$A$2:$A$8001,0)),7)</f>
        <v>2025-05</v>
      </c>
    </row>
    <row r="6000" customFormat="false" ht="15" hidden="false" customHeight="true" outlineLevel="0" collapsed="false">
      <c r="A6000" s="1" t="s">
        <v>16470</v>
      </c>
      <c r="B6000" s="1" t="s">
        <v>5332</v>
      </c>
      <c r="C6000" s="1" t="s">
        <v>1928</v>
      </c>
      <c r="D6000" s="1" t="n">
        <v>1</v>
      </c>
      <c r="E6000" s="16" t="n">
        <v>657.82</v>
      </c>
      <c r="F6000" s="17" t="n">
        <v>0.15</v>
      </c>
      <c r="G6000" s="16" t="n">
        <v>559.15</v>
      </c>
      <c r="I6000" s="1" t="str">
        <f aca="false">INDEX(Products!$C$2:$C$51,MATCH(C6000,Products!$A$2:$A$51,0))</f>
        <v>Electronics</v>
      </c>
      <c r="J6000" s="1" t="str">
        <f aca="false">INDEX(Orders!$E$2:$E$8001,MATCH(B6000,Orders!$A$2:$A$8001,0))</f>
        <v>Delivered</v>
      </c>
      <c r="K6000" s="1" t="str">
        <f aca="false">LEFT(INDEX(Orders!$C$2:$C$8001,MATCH(B6000,Orders!$A$2:$A$8001,0)),7)</f>
        <v>2025-05</v>
      </c>
    </row>
    <row r="6001" customFormat="false" ht="15" hidden="false" customHeight="true" outlineLevel="0" collapsed="false">
      <c r="A6001" s="1" t="s">
        <v>16471</v>
      </c>
      <c r="B6001" s="1" t="s">
        <v>5332</v>
      </c>
      <c r="C6001" s="1" t="s">
        <v>1940</v>
      </c>
      <c r="D6001" s="1" t="n">
        <v>1</v>
      </c>
      <c r="E6001" s="16" t="n">
        <v>2374.52</v>
      </c>
      <c r="F6001" s="17" t="n">
        <v>0.2</v>
      </c>
      <c r="G6001" s="16" t="n">
        <v>1899.62</v>
      </c>
      <c r="I6001" s="1" t="str">
        <f aca="false">INDEX(Products!$C$2:$C$51,MATCH(C6001,Products!$A$2:$A$51,0))</f>
        <v>Fashion</v>
      </c>
      <c r="J6001" s="1" t="str">
        <f aca="false">INDEX(Orders!$E$2:$E$8001,MATCH(B6001,Orders!$A$2:$A$8001,0))</f>
        <v>Delivered</v>
      </c>
      <c r="K6001" s="1" t="str">
        <f aca="false">LEFT(INDEX(Orders!$C$2:$C$8001,MATCH(B6001,Orders!$A$2:$A$8001,0)),7)</f>
        <v>2025-05</v>
      </c>
    </row>
    <row r="6002" customFormat="false" ht="15" hidden="false" customHeight="true" outlineLevel="0" collapsed="false">
      <c r="A6002" s="1" t="s">
        <v>16472</v>
      </c>
      <c r="B6002" s="1" t="s">
        <v>5333</v>
      </c>
      <c r="C6002" s="1" t="s">
        <v>1937</v>
      </c>
      <c r="D6002" s="1" t="n">
        <v>1</v>
      </c>
      <c r="E6002" s="16" t="n">
        <v>1364.75</v>
      </c>
      <c r="F6002" s="17" t="n">
        <v>0.05</v>
      </c>
      <c r="G6002" s="16" t="n">
        <v>1296.51</v>
      </c>
      <c r="I6002" s="1" t="str">
        <f aca="false">INDEX(Products!$C$2:$C$51,MATCH(C6002,Products!$A$2:$A$51,0))</f>
        <v>Fashion</v>
      </c>
      <c r="J6002" s="1" t="str">
        <f aca="false">INDEX(Orders!$E$2:$E$8001,MATCH(B6002,Orders!$A$2:$A$8001,0))</f>
        <v>Delivered</v>
      </c>
      <c r="K6002" s="1" t="str">
        <f aca="false">LEFT(INDEX(Orders!$C$2:$C$8001,MATCH(B6002,Orders!$A$2:$A$8001,0)),7)</f>
        <v>2024-08</v>
      </c>
    </row>
    <row r="6003" customFormat="false" ht="15" hidden="false" customHeight="true" outlineLevel="0" collapsed="false">
      <c r="A6003" s="1" t="s">
        <v>16473</v>
      </c>
      <c r="B6003" s="1" t="s">
        <v>5334</v>
      </c>
      <c r="C6003" s="1" t="s">
        <v>1918</v>
      </c>
      <c r="D6003" s="1" t="n">
        <v>1</v>
      </c>
      <c r="E6003" s="16" t="n">
        <v>2978.99</v>
      </c>
      <c r="F6003" s="17" t="n">
        <v>0</v>
      </c>
      <c r="G6003" s="16" t="n">
        <v>2978.99</v>
      </c>
      <c r="I6003" s="1" t="str">
        <f aca="false">INDEX(Products!$C$2:$C$51,MATCH(C6003,Products!$A$2:$A$51,0))</f>
        <v>Electronics</v>
      </c>
      <c r="J6003" s="1" t="str">
        <f aca="false">INDEX(Orders!$E$2:$E$8001,MATCH(B6003,Orders!$A$2:$A$8001,0))</f>
        <v>Delivered</v>
      </c>
      <c r="K6003" s="1" t="str">
        <f aca="false">LEFT(INDEX(Orders!$C$2:$C$8001,MATCH(B6003,Orders!$A$2:$A$8001,0)),7)</f>
        <v>2024-07</v>
      </c>
    </row>
    <row r="6004" customFormat="false" ht="15" hidden="false" customHeight="true" outlineLevel="0" collapsed="false">
      <c r="A6004" s="1" t="s">
        <v>16474</v>
      </c>
      <c r="B6004" s="1" t="s">
        <v>5335</v>
      </c>
      <c r="C6004" s="1" t="s">
        <v>1963</v>
      </c>
      <c r="D6004" s="1" t="n">
        <v>1</v>
      </c>
      <c r="E6004" s="16" t="n">
        <v>1494.98</v>
      </c>
      <c r="F6004" s="17" t="n">
        <v>0</v>
      </c>
      <c r="G6004" s="16" t="n">
        <v>1494.98</v>
      </c>
      <c r="I6004" s="1" t="str">
        <f aca="false">INDEX(Products!$C$2:$C$51,MATCH(C6004,Products!$A$2:$A$51,0))</f>
        <v>Home &amp; Kitchen</v>
      </c>
      <c r="J6004" s="1" t="str">
        <f aca="false">INDEX(Orders!$E$2:$E$8001,MATCH(B6004,Orders!$A$2:$A$8001,0))</f>
        <v>Returned</v>
      </c>
      <c r="K6004" s="1" t="str">
        <f aca="false">LEFT(INDEX(Orders!$C$2:$C$8001,MATCH(B6004,Orders!$A$2:$A$8001,0)),7)</f>
        <v>2024-12</v>
      </c>
    </row>
    <row r="6005" customFormat="false" ht="15" hidden="false" customHeight="true" outlineLevel="0" collapsed="false">
      <c r="A6005" s="1" t="s">
        <v>16475</v>
      </c>
      <c r="B6005" s="1" t="s">
        <v>5335</v>
      </c>
      <c r="C6005" s="1" t="s">
        <v>2006</v>
      </c>
      <c r="D6005" s="1" t="n">
        <v>3</v>
      </c>
      <c r="E6005" s="16" t="n">
        <v>482.17</v>
      </c>
      <c r="F6005" s="17" t="n">
        <v>0</v>
      </c>
      <c r="G6005" s="16" t="n">
        <v>1446.51</v>
      </c>
      <c r="I6005" s="1" t="str">
        <f aca="false">INDEX(Products!$C$2:$C$51,MATCH(C6005,Products!$A$2:$A$51,0))</f>
        <v>Books &amp; Stationery</v>
      </c>
      <c r="J6005" s="1" t="str">
        <f aca="false">INDEX(Orders!$E$2:$E$8001,MATCH(B6005,Orders!$A$2:$A$8001,0))</f>
        <v>Returned</v>
      </c>
      <c r="K6005" s="1" t="str">
        <f aca="false">LEFT(INDEX(Orders!$C$2:$C$8001,MATCH(B6005,Orders!$A$2:$A$8001,0)),7)</f>
        <v>2024-12</v>
      </c>
    </row>
    <row r="6006" customFormat="false" ht="15" hidden="false" customHeight="true" outlineLevel="0" collapsed="false">
      <c r="A6006" s="1" t="s">
        <v>16476</v>
      </c>
      <c r="B6006" s="1" t="s">
        <v>5336</v>
      </c>
      <c r="C6006" s="1" t="s">
        <v>1977</v>
      </c>
      <c r="D6006" s="1" t="n">
        <v>1</v>
      </c>
      <c r="E6006" s="16" t="n">
        <v>2386.05</v>
      </c>
      <c r="F6006" s="17" t="n">
        <v>0.05</v>
      </c>
      <c r="G6006" s="16" t="n">
        <v>2266.75</v>
      </c>
      <c r="I6006" s="1" t="str">
        <f aca="false">INDEX(Products!$C$2:$C$51,MATCH(C6006,Products!$A$2:$A$51,0))</f>
        <v>Beauty &amp; Personal Care</v>
      </c>
      <c r="J6006" s="1" t="str">
        <f aca="false">INDEX(Orders!$E$2:$E$8001,MATCH(B6006,Orders!$A$2:$A$8001,0))</f>
        <v>Delivered</v>
      </c>
      <c r="K6006" s="1" t="str">
        <f aca="false">LEFT(INDEX(Orders!$C$2:$C$8001,MATCH(B6006,Orders!$A$2:$A$8001,0)),7)</f>
        <v>2025-04</v>
      </c>
    </row>
    <row r="6007" customFormat="false" ht="15" hidden="false" customHeight="true" outlineLevel="0" collapsed="false">
      <c r="A6007" s="1" t="s">
        <v>16477</v>
      </c>
      <c r="B6007" s="1" t="s">
        <v>5337</v>
      </c>
      <c r="C6007" s="1" t="s">
        <v>1979</v>
      </c>
      <c r="D6007" s="1" t="n">
        <v>1</v>
      </c>
      <c r="E6007" s="16" t="n">
        <v>623</v>
      </c>
      <c r="F6007" s="17" t="n">
        <v>0</v>
      </c>
      <c r="G6007" s="16" t="n">
        <v>623</v>
      </c>
      <c r="I6007" s="1" t="str">
        <f aca="false">INDEX(Products!$C$2:$C$51,MATCH(C6007,Products!$A$2:$A$51,0))</f>
        <v>Beauty &amp; Personal Care</v>
      </c>
      <c r="J6007" s="1" t="str">
        <f aca="false">INDEX(Orders!$E$2:$E$8001,MATCH(B6007,Orders!$A$2:$A$8001,0))</f>
        <v>Refunded</v>
      </c>
      <c r="K6007" s="1" t="str">
        <f aca="false">LEFT(INDEX(Orders!$C$2:$C$8001,MATCH(B6007,Orders!$A$2:$A$8001,0)),7)</f>
        <v>2025-04</v>
      </c>
    </row>
    <row r="6008" customFormat="false" ht="15" hidden="false" customHeight="true" outlineLevel="0" collapsed="false">
      <c r="A6008" s="1" t="s">
        <v>16478</v>
      </c>
      <c r="B6008" s="1" t="s">
        <v>5337</v>
      </c>
      <c r="C6008" s="1" t="s">
        <v>1930</v>
      </c>
      <c r="D6008" s="1" t="n">
        <v>2</v>
      </c>
      <c r="E6008" s="16" t="n">
        <v>2398.35</v>
      </c>
      <c r="F6008" s="17" t="n">
        <v>0</v>
      </c>
      <c r="G6008" s="16" t="n">
        <v>4796.7</v>
      </c>
      <c r="I6008" s="1" t="str">
        <f aca="false">INDEX(Products!$C$2:$C$51,MATCH(C6008,Products!$A$2:$A$51,0))</f>
        <v>Electronics</v>
      </c>
      <c r="J6008" s="1" t="str">
        <f aca="false">INDEX(Orders!$E$2:$E$8001,MATCH(B6008,Orders!$A$2:$A$8001,0))</f>
        <v>Refunded</v>
      </c>
      <c r="K6008" s="1" t="str">
        <f aca="false">LEFT(INDEX(Orders!$C$2:$C$8001,MATCH(B6008,Orders!$A$2:$A$8001,0)),7)</f>
        <v>2025-04</v>
      </c>
    </row>
    <row r="6009" customFormat="false" ht="15" hidden="false" customHeight="true" outlineLevel="0" collapsed="false">
      <c r="A6009" s="1" t="s">
        <v>16479</v>
      </c>
      <c r="B6009" s="1" t="s">
        <v>5338</v>
      </c>
      <c r="C6009" s="1" t="s">
        <v>2007</v>
      </c>
      <c r="D6009" s="1" t="n">
        <v>3</v>
      </c>
      <c r="E6009" s="16" t="n">
        <v>750.27</v>
      </c>
      <c r="F6009" s="17" t="n">
        <v>0</v>
      </c>
      <c r="G6009" s="16" t="n">
        <v>2250.81</v>
      </c>
      <c r="I6009" s="1" t="str">
        <f aca="false">INDEX(Products!$C$2:$C$51,MATCH(C6009,Products!$A$2:$A$51,0))</f>
        <v>Books &amp; Stationery</v>
      </c>
      <c r="J6009" s="1" t="str">
        <f aca="false">INDEX(Orders!$E$2:$E$8001,MATCH(B6009,Orders!$A$2:$A$8001,0))</f>
        <v>Delivered</v>
      </c>
      <c r="K6009" s="1" t="str">
        <f aca="false">LEFT(INDEX(Orders!$C$2:$C$8001,MATCH(B6009,Orders!$A$2:$A$8001,0)),7)</f>
        <v>2025-11</v>
      </c>
    </row>
    <row r="6010" customFormat="false" ht="15" hidden="false" customHeight="true" outlineLevel="0" collapsed="false">
      <c r="A6010" s="1" t="s">
        <v>16480</v>
      </c>
      <c r="B6010" s="1" t="s">
        <v>5338</v>
      </c>
      <c r="C6010" s="1" t="s">
        <v>1931</v>
      </c>
      <c r="D6010" s="1" t="n">
        <v>1</v>
      </c>
      <c r="E6010" s="16" t="n">
        <v>1111.28</v>
      </c>
      <c r="F6010" s="17" t="n">
        <v>0.05</v>
      </c>
      <c r="G6010" s="16" t="n">
        <v>1055.72</v>
      </c>
      <c r="I6010" s="1" t="str">
        <f aca="false">INDEX(Products!$C$2:$C$51,MATCH(C6010,Products!$A$2:$A$51,0))</f>
        <v>Electronics</v>
      </c>
      <c r="J6010" s="1" t="str">
        <f aca="false">INDEX(Orders!$E$2:$E$8001,MATCH(B6010,Orders!$A$2:$A$8001,0))</f>
        <v>Delivered</v>
      </c>
      <c r="K6010" s="1" t="str">
        <f aca="false">LEFT(INDEX(Orders!$C$2:$C$8001,MATCH(B6010,Orders!$A$2:$A$8001,0)),7)</f>
        <v>2025-11</v>
      </c>
    </row>
    <row r="6011" customFormat="false" ht="15" hidden="false" customHeight="true" outlineLevel="0" collapsed="false">
      <c r="A6011" s="1" t="s">
        <v>16481</v>
      </c>
      <c r="B6011" s="1" t="s">
        <v>5339</v>
      </c>
      <c r="C6011" s="1" t="s">
        <v>2007</v>
      </c>
      <c r="D6011" s="1" t="n">
        <v>1</v>
      </c>
      <c r="E6011" s="16" t="n">
        <v>750.27</v>
      </c>
      <c r="F6011" s="17" t="n">
        <v>0.15</v>
      </c>
      <c r="G6011" s="16" t="n">
        <v>637.73</v>
      </c>
      <c r="I6011" s="1" t="str">
        <f aca="false">INDEX(Products!$C$2:$C$51,MATCH(C6011,Products!$A$2:$A$51,0))</f>
        <v>Books &amp; Stationery</v>
      </c>
      <c r="J6011" s="1" t="str">
        <f aca="false">INDEX(Orders!$E$2:$E$8001,MATCH(B6011,Orders!$A$2:$A$8001,0))</f>
        <v>Delivered</v>
      </c>
      <c r="K6011" s="1" t="str">
        <f aca="false">LEFT(INDEX(Orders!$C$2:$C$8001,MATCH(B6011,Orders!$A$2:$A$8001,0)),7)</f>
        <v>2025-03</v>
      </c>
    </row>
    <row r="6012" customFormat="false" ht="15" hidden="false" customHeight="true" outlineLevel="0" collapsed="false">
      <c r="A6012" s="1" t="s">
        <v>16482</v>
      </c>
      <c r="B6012" s="1" t="s">
        <v>5340</v>
      </c>
      <c r="C6012" s="1" t="s">
        <v>1990</v>
      </c>
      <c r="D6012" s="1" t="n">
        <v>1</v>
      </c>
      <c r="E6012" s="16" t="n">
        <v>5311.32</v>
      </c>
      <c r="F6012" s="17" t="n">
        <v>0.1</v>
      </c>
      <c r="G6012" s="16" t="n">
        <v>4780.19</v>
      </c>
      <c r="I6012" s="1" t="str">
        <f aca="false">INDEX(Products!$C$2:$C$51,MATCH(C6012,Products!$A$2:$A$51,0))</f>
        <v>Sports &amp; Fitness</v>
      </c>
      <c r="J6012" s="1" t="str">
        <f aca="false">INDEX(Orders!$E$2:$E$8001,MATCH(B6012,Orders!$A$2:$A$8001,0))</f>
        <v>Delivered</v>
      </c>
      <c r="K6012" s="1" t="str">
        <f aca="false">LEFT(INDEX(Orders!$C$2:$C$8001,MATCH(B6012,Orders!$A$2:$A$8001,0)),7)</f>
        <v>2024-06</v>
      </c>
    </row>
    <row r="6013" customFormat="false" ht="15" hidden="false" customHeight="true" outlineLevel="0" collapsed="false">
      <c r="A6013" s="1" t="s">
        <v>16483</v>
      </c>
      <c r="B6013" s="1" t="s">
        <v>5341</v>
      </c>
      <c r="C6013" s="1" t="s">
        <v>1976</v>
      </c>
      <c r="D6013" s="1" t="n">
        <v>1</v>
      </c>
      <c r="E6013" s="16" t="n">
        <v>1603.35</v>
      </c>
      <c r="F6013" s="17" t="n">
        <v>0</v>
      </c>
      <c r="G6013" s="16" t="n">
        <v>1603.35</v>
      </c>
      <c r="I6013" s="1" t="str">
        <f aca="false">INDEX(Products!$C$2:$C$51,MATCH(C6013,Products!$A$2:$A$51,0))</f>
        <v>Beauty &amp; Personal Care</v>
      </c>
      <c r="J6013" s="1" t="str">
        <f aca="false">INDEX(Orders!$E$2:$E$8001,MATCH(B6013,Orders!$A$2:$A$8001,0))</f>
        <v>Delivered</v>
      </c>
      <c r="K6013" s="1" t="str">
        <f aca="false">LEFT(INDEX(Orders!$C$2:$C$8001,MATCH(B6013,Orders!$A$2:$A$8001,0)),7)</f>
        <v>2024-12</v>
      </c>
    </row>
    <row r="6014" customFormat="false" ht="15" hidden="false" customHeight="true" outlineLevel="0" collapsed="false">
      <c r="A6014" s="1" t="s">
        <v>16484</v>
      </c>
      <c r="B6014" s="1" t="s">
        <v>5341</v>
      </c>
      <c r="C6014" s="1" t="s">
        <v>1922</v>
      </c>
      <c r="D6014" s="1" t="n">
        <v>1</v>
      </c>
      <c r="E6014" s="16" t="n">
        <v>3142.61</v>
      </c>
      <c r="F6014" s="17" t="n">
        <v>0.05</v>
      </c>
      <c r="G6014" s="16" t="n">
        <v>2985.48</v>
      </c>
      <c r="I6014" s="1" t="str">
        <f aca="false">INDEX(Products!$C$2:$C$51,MATCH(C6014,Products!$A$2:$A$51,0))</f>
        <v>Electronics</v>
      </c>
      <c r="J6014" s="1" t="str">
        <f aca="false">INDEX(Orders!$E$2:$E$8001,MATCH(B6014,Orders!$A$2:$A$8001,0))</f>
        <v>Delivered</v>
      </c>
      <c r="K6014" s="1" t="str">
        <f aca="false">LEFT(INDEX(Orders!$C$2:$C$8001,MATCH(B6014,Orders!$A$2:$A$8001,0)),7)</f>
        <v>2024-12</v>
      </c>
    </row>
    <row r="6015" customFormat="false" ht="15" hidden="false" customHeight="true" outlineLevel="0" collapsed="false">
      <c r="A6015" s="1" t="s">
        <v>16485</v>
      </c>
      <c r="B6015" s="1" t="s">
        <v>5342</v>
      </c>
      <c r="C6015" s="1" t="s">
        <v>1941</v>
      </c>
      <c r="D6015" s="1" t="n">
        <v>2</v>
      </c>
      <c r="E6015" s="16" t="n">
        <v>2757.65</v>
      </c>
      <c r="F6015" s="17" t="n">
        <v>0.15</v>
      </c>
      <c r="G6015" s="16" t="n">
        <v>4688</v>
      </c>
      <c r="I6015" s="1" t="str">
        <f aca="false">INDEX(Products!$C$2:$C$51,MATCH(C6015,Products!$A$2:$A$51,0))</f>
        <v>Fashion</v>
      </c>
      <c r="J6015" s="1" t="str">
        <f aca="false">INDEX(Orders!$E$2:$E$8001,MATCH(B6015,Orders!$A$2:$A$8001,0))</f>
        <v>Delivered</v>
      </c>
      <c r="K6015" s="1" t="str">
        <f aca="false">LEFT(INDEX(Orders!$C$2:$C$8001,MATCH(B6015,Orders!$A$2:$A$8001,0)),7)</f>
        <v>2025-11</v>
      </c>
    </row>
    <row r="6016" customFormat="false" ht="15" hidden="false" customHeight="true" outlineLevel="0" collapsed="false">
      <c r="A6016" s="1" t="s">
        <v>16486</v>
      </c>
      <c r="B6016" s="1" t="s">
        <v>5342</v>
      </c>
      <c r="C6016" s="1" t="s">
        <v>2006</v>
      </c>
      <c r="D6016" s="1" t="n">
        <v>2</v>
      </c>
      <c r="E6016" s="16" t="n">
        <v>482.17</v>
      </c>
      <c r="F6016" s="17" t="n">
        <v>0</v>
      </c>
      <c r="G6016" s="16" t="n">
        <v>964.34</v>
      </c>
      <c r="I6016" s="1" t="str">
        <f aca="false">INDEX(Products!$C$2:$C$51,MATCH(C6016,Products!$A$2:$A$51,0))</f>
        <v>Books &amp; Stationery</v>
      </c>
      <c r="J6016" s="1" t="str">
        <f aca="false">INDEX(Orders!$E$2:$E$8001,MATCH(B6016,Orders!$A$2:$A$8001,0))</f>
        <v>Delivered</v>
      </c>
      <c r="K6016" s="1" t="str">
        <f aca="false">LEFT(INDEX(Orders!$C$2:$C$8001,MATCH(B6016,Orders!$A$2:$A$8001,0)),7)</f>
        <v>2025-11</v>
      </c>
    </row>
    <row r="6017" customFormat="false" ht="15" hidden="false" customHeight="true" outlineLevel="0" collapsed="false">
      <c r="A6017" s="1" t="s">
        <v>16487</v>
      </c>
      <c r="B6017" s="1" t="s">
        <v>5342</v>
      </c>
      <c r="C6017" s="1" t="s">
        <v>1990</v>
      </c>
      <c r="D6017" s="1" t="n">
        <v>1</v>
      </c>
      <c r="E6017" s="16" t="n">
        <v>5311.32</v>
      </c>
      <c r="F6017" s="17" t="n">
        <v>0.2</v>
      </c>
      <c r="G6017" s="16" t="n">
        <v>4249.06</v>
      </c>
      <c r="I6017" s="1" t="str">
        <f aca="false">INDEX(Products!$C$2:$C$51,MATCH(C6017,Products!$A$2:$A$51,0))</f>
        <v>Sports &amp; Fitness</v>
      </c>
      <c r="J6017" s="1" t="str">
        <f aca="false">INDEX(Orders!$E$2:$E$8001,MATCH(B6017,Orders!$A$2:$A$8001,0))</f>
        <v>Delivered</v>
      </c>
      <c r="K6017" s="1" t="str">
        <f aca="false">LEFT(INDEX(Orders!$C$2:$C$8001,MATCH(B6017,Orders!$A$2:$A$8001,0)),7)</f>
        <v>2025-11</v>
      </c>
    </row>
    <row r="6018" customFormat="false" ht="15" hidden="false" customHeight="true" outlineLevel="0" collapsed="false">
      <c r="A6018" s="1" t="s">
        <v>16488</v>
      </c>
      <c r="B6018" s="1" t="s">
        <v>5342</v>
      </c>
      <c r="C6018" s="1" t="s">
        <v>1971</v>
      </c>
      <c r="D6018" s="1" t="n">
        <v>1</v>
      </c>
      <c r="E6018" s="16" t="n">
        <v>2073.63</v>
      </c>
      <c r="F6018" s="17" t="n">
        <v>0.1</v>
      </c>
      <c r="G6018" s="16" t="n">
        <v>1866.27</v>
      </c>
      <c r="I6018" s="1" t="str">
        <f aca="false">INDEX(Products!$C$2:$C$51,MATCH(C6018,Products!$A$2:$A$51,0))</f>
        <v>Home &amp; Kitchen</v>
      </c>
      <c r="J6018" s="1" t="str">
        <f aca="false">INDEX(Orders!$E$2:$E$8001,MATCH(B6018,Orders!$A$2:$A$8001,0))</f>
        <v>Delivered</v>
      </c>
      <c r="K6018" s="1" t="str">
        <f aca="false">LEFT(INDEX(Orders!$C$2:$C$8001,MATCH(B6018,Orders!$A$2:$A$8001,0)),7)</f>
        <v>2025-11</v>
      </c>
    </row>
    <row r="6019" customFormat="false" ht="15" hidden="false" customHeight="true" outlineLevel="0" collapsed="false">
      <c r="A6019" s="1" t="s">
        <v>16489</v>
      </c>
      <c r="B6019" s="1" t="s">
        <v>5342</v>
      </c>
      <c r="C6019" s="1" t="s">
        <v>1940</v>
      </c>
      <c r="D6019" s="1" t="n">
        <v>1</v>
      </c>
      <c r="E6019" s="16" t="n">
        <v>2374.52</v>
      </c>
      <c r="F6019" s="17" t="n">
        <v>0.2</v>
      </c>
      <c r="G6019" s="16" t="n">
        <v>1899.62</v>
      </c>
      <c r="I6019" s="1" t="str">
        <f aca="false">INDEX(Products!$C$2:$C$51,MATCH(C6019,Products!$A$2:$A$51,0))</f>
        <v>Fashion</v>
      </c>
      <c r="J6019" s="1" t="str">
        <f aca="false">INDEX(Orders!$E$2:$E$8001,MATCH(B6019,Orders!$A$2:$A$8001,0))</f>
        <v>Delivered</v>
      </c>
      <c r="K6019" s="1" t="str">
        <f aca="false">LEFT(INDEX(Orders!$C$2:$C$8001,MATCH(B6019,Orders!$A$2:$A$8001,0)),7)</f>
        <v>2025-11</v>
      </c>
    </row>
    <row r="6020" customFormat="false" ht="15" hidden="false" customHeight="true" outlineLevel="0" collapsed="false">
      <c r="A6020" s="1" t="s">
        <v>16490</v>
      </c>
      <c r="B6020" s="1" t="s">
        <v>5343</v>
      </c>
      <c r="C6020" s="1" t="s">
        <v>1967</v>
      </c>
      <c r="D6020" s="1" t="n">
        <v>1</v>
      </c>
      <c r="E6020" s="16" t="n">
        <v>6822.61</v>
      </c>
      <c r="F6020" s="17" t="n">
        <v>0</v>
      </c>
      <c r="G6020" s="16" t="n">
        <v>6822.61</v>
      </c>
      <c r="I6020" s="1" t="str">
        <f aca="false">INDEX(Products!$C$2:$C$51,MATCH(C6020,Products!$A$2:$A$51,0))</f>
        <v>Home &amp; Kitchen</v>
      </c>
      <c r="J6020" s="1" t="str">
        <f aca="false">INDEX(Orders!$E$2:$E$8001,MATCH(B6020,Orders!$A$2:$A$8001,0))</f>
        <v>Delivered</v>
      </c>
      <c r="K6020" s="1" t="str">
        <f aca="false">LEFT(INDEX(Orders!$C$2:$C$8001,MATCH(B6020,Orders!$A$2:$A$8001,0)),7)</f>
        <v>2025-12</v>
      </c>
    </row>
    <row r="6021" customFormat="false" ht="15" hidden="false" customHeight="true" outlineLevel="0" collapsed="false">
      <c r="A6021" s="1" t="s">
        <v>16491</v>
      </c>
      <c r="B6021" s="1" t="s">
        <v>5344</v>
      </c>
      <c r="C6021" s="1" t="s">
        <v>1940</v>
      </c>
      <c r="D6021" s="1" t="n">
        <v>1</v>
      </c>
      <c r="E6021" s="16" t="n">
        <v>2374.52</v>
      </c>
      <c r="F6021" s="17" t="n">
        <v>0.15</v>
      </c>
      <c r="G6021" s="16" t="n">
        <v>2018.34</v>
      </c>
      <c r="I6021" s="1" t="str">
        <f aca="false">INDEX(Products!$C$2:$C$51,MATCH(C6021,Products!$A$2:$A$51,0))</f>
        <v>Fashion</v>
      </c>
      <c r="J6021" s="1" t="str">
        <f aca="false">INDEX(Orders!$E$2:$E$8001,MATCH(B6021,Orders!$A$2:$A$8001,0))</f>
        <v>Delivered</v>
      </c>
      <c r="K6021" s="1" t="str">
        <f aca="false">LEFT(INDEX(Orders!$C$2:$C$8001,MATCH(B6021,Orders!$A$2:$A$8001,0)),7)</f>
        <v>2025-10</v>
      </c>
    </row>
    <row r="6022" customFormat="false" ht="15" hidden="false" customHeight="true" outlineLevel="0" collapsed="false">
      <c r="A6022" s="1" t="s">
        <v>16492</v>
      </c>
      <c r="B6022" s="1" t="s">
        <v>5344</v>
      </c>
      <c r="C6022" s="1" t="s">
        <v>2007</v>
      </c>
      <c r="D6022" s="1" t="n">
        <v>3</v>
      </c>
      <c r="E6022" s="16" t="n">
        <v>750.27</v>
      </c>
      <c r="F6022" s="17" t="n">
        <v>0</v>
      </c>
      <c r="G6022" s="16" t="n">
        <v>2250.81</v>
      </c>
      <c r="I6022" s="1" t="str">
        <f aca="false">INDEX(Products!$C$2:$C$51,MATCH(C6022,Products!$A$2:$A$51,0))</f>
        <v>Books &amp; Stationery</v>
      </c>
      <c r="J6022" s="1" t="str">
        <f aca="false">INDEX(Orders!$E$2:$E$8001,MATCH(B6022,Orders!$A$2:$A$8001,0))</f>
        <v>Delivered</v>
      </c>
      <c r="K6022" s="1" t="str">
        <f aca="false">LEFT(INDEX(Orders!$C$2:$C$8001,MATCH(B6022,Orders!$A$2:$A$8001,0)),7)</f>
        <v>2025-10</v>
      </c>
    </row>
    <row r="6023" customFormat="false" ht="15" hidden="false" customHeight="true" outlineLevel="0" collapsed="false">
      <c r="A6023" s="1" t="s">
        <v>16493</v>
      </c>
      <c r="B6023" s="1" t="s">
        <v>5345</v>
      </c>
      <c r="C6023" s="1" t="s">
        <v>1953</v>
      </c>
      <c r="D6023" s="1" t="n">
        <v>2</v>
      </c>
      <c r="E6023" s="16" t="n">
        <v>4914.12</v>
      </c>
      <c r="F6023" s="17" t="n">
        <v>0</v>
      </c>
      <c r="G6023" s="16" t="n">
        <v>9828.24</v>
      </c>
      <c r="I6023" s="1" t="str">
        <f aca="false">INDEX(Products!$C$2:$C$51,MATCH(C6023,Products!$A$2:$A$51,0))</f>
        <v>Fashion</v>
      </c>
      <c r="J6023" s="1" t="str">
        <f aca="false">INDEX(Orders!$E$2:$E$8001,MATCH(B6023,Orders!$A$2:$A$8001,0))</f>
        <v>Delivered</v>
      </c>
      <c r="K6023" s="1" t="str">
        <f aca="false">LEFT(INDEX(Orders!$C$2:$C$8001,MATCH(B6023,Orders!$A$2:$A$8001,0)),7)</f>
        <v>2025-05</v>
      </c>
    </row>
    <row r="6024" customFormat="false" ht="15" hidden="false" customHeight="true" outlineLevel="0" collapsed="false">
      <c r="A6024" s="1" t="s">
        <v>16494</v>
      </c>
      <c r="B6024" s="1" t="s">
        <v>5345</v>
      </c>
      <c r="C6024" s="1" t="s">
        <v>2007</v>
      </c>
      <c r="D6024" s="1" t="n">
        <v>3</v>
      </c>
      <c r="E6024" s="16" t="n">
        <v>750.27</v>
      </c>
      <c r="F6024" s="17" t="n">
        <v>0.15</v>
      </c>
      <c r="G6024" s="16" t="n">
        <v>1913.19</v>
      </c>
      <c r="I6024" s="1" t="str">
        <f aca="false">INDEX(Products!$C$2:$C$51,MATCH(C6024,Products!$A$2:$A$51,0))</f>
        <v>Books &amp; Stationery</v>
      </c>
      <c r="J6024" s="1" t="str">
        <f aca="false">INDEX(Orders!$E$2:$E$8001,MATCH(B6024,Orders!$A$2:$A$8001,0))</f>
        <v>Delivered</v>
      </c>
      <c r="K6024" s="1" t="str">
        <f aca="false">LEFT(INDEX(Orders!$C$2:$C$8001,MATCH(B6024,Orders!$A$2:$A$8001,0)),7)</f>
        <v>2025-05</v>
      </c>
    </row>
    <row r="6025" customFormat="false" ht="15" hidden="false" customHeight="true" outlineLevel="0" collapsed="false">
      <c r="A6025" s="1" t="s">
        <v>16495</v>
      </c>
      <c r="B6025" s="1" t="s">
        <v>5345</v>
      </c>
      <c r="C6025" s="1" t="s">
        <v>1922</v>
      </c>
      <c r="D6025" s="1" t="n">
        <v>1</v>
      </c>
      <c r="E6025" s="16" t="n">
        <v>3142.61</v>
      </c>
      <c r="F6025" s="17" t="n">
        <v>0.15</v>
      </c>
      <c r="G6025" s="16" t="n">
        <v>2671.22</v>
      </c>
      <c r="I6025" s="1" t="str">
        <f aca="false">INDEX(Products!$C$2:$C$51,MATCH(C6025,Products!$A$2:$A$51,0))</f>
        <v>Electronics</v>
      </c>
      <c r="J6025" s="1" t="str">
        <f aca="false">INDEX(Orders!$E$2:$E$8001,MATCH(B6025,Orders!$A$2:$A$8001,0))</f>
        <v>Delivered</v>
      </c>
      <c r="K6025" s="1" t="str">
        <f aca="false">LEFT(INDEX(Orders!$C$2:$C$8001,MATCH(B6025,Orders!$A$2:$A$8001,0)),7)</f>
        <v>2025-05</v>
      </c>
    </row>
    <row r="6026" customFormat="false" ht="15" hidden="false" customHeight="true" outlineLevel="0" collapsed="false">
      <c r="A6026" s="1" t="s">
        <v>16496</v>
      </c>
      <c r="B6026" s="1" t="s">
        <v>5346</v>
      </c>
      <c r="C6026" s="1" t="s">
        <v>2006</v>
      </c>
      <c r="D6026" s="1" t="n">
        <v>1</v>
      </c>
      <c r="E6026" s="16" t="n">
        <v>482.17</v>
      </c>
      <c r="F6026" s="17" t="n">
        <v>0</v>
      </c>
      <c r="G6026" s="16" t="n">
        <v>482.17</v>
      </c>
      <c r="I6026" s="1" t="str">
        <f aca="false">INDEX(Products!$C$2:$C$51,MATCH(C6026,Products!$A$2:$A$51,0))</f>
        <v>Books &amp; Stationery</v>
      </c>
      <c r="J6026" s="1" t="str">
        <f aca="false">INDEX(Orders!$E$2:$E$8001,MATCH(B6026,Orders!$A$2:$A$8001,0))</f>
        <v>Cancelled</v>
      </c>
      <c r="K6026" s="1" t="str">
        <f aca="false">LEFT(INDEX(Orders!$C$2:$C$8001,MATCH(B6026,Orders!$A$2:$A$8001,0)),7)</f>
        <v>2025-05</v>
      </c>
    </row>
    <row r="6027" customFormat="false" ht="15" hidden="false" customHeight="true" outlineLevel="0" collapsed="false">
      <c r="A6027" s="1" t="s">
        <v>16497</v>
      </c>
      <c r="B6027" s="1" t="s">
        <v>5346</v>
      </c>
      <c r="C6027" s="1" t="s">
        <v>1990</v>
      </c>
      <c r="D6027" s="1" t="n">
        <v>1</v>
      </c>
      <c r="E6027" s="16" t="n">
        <v>5311.32</v>
      </c>
      <c r="F6027" s="17" t="n">
        <v>0.1</v>
      </c>
      <c r="G6027" s="16" t="n">
        <v>4780.19</v>
      </c>
      <c r="I6027" s="1" t="str">
        <f aca="false">INDEX(Products!$C$2:$C$51,MATCH(C6027,Products!$A$2:$A$51,0))</f>
        <v>Sports &amp; Fitness</v>
      </c>
      <c r="J6027" s="1" t="str">
        <f aca="false">INDEX(Orders!$E$2:$E$8001,MATCH(B6027,Orders!$A$2:$A$8001,0))</f>
        <v>Cancelled</v>
      </c>
      <c r="K6027" s="1" t="str">
        <f aca="false">LEFT(INDEX(Orders!$C$2:$C$8001,MATCH(B6027,Orders!$A$2:$A$8001,0)),7)</f>
        <v>2025-05</v>
      </c>
    </row>
    <row r="6028" customFormat="false" ht="15" hidden="false" customHeight="true" outlineLevel="0" collapsed="false">
      <c r="A6028" s="1" t="s">
        <v>16498</v>
      </c>
      <c r="B6028" s="1" t="s">
        <v>5346</v>
      </c>
      <c r="C6028" s="1" t="s">
        <v>1940</v>
      </c>
      <c r="D6028" s="1" t="n">
        <v>1</v>
      </c>
      <c r="E6028" s="16" t="n">
        <v>2374.52</v>
      </c>
      <c r="F6028" s="17" t="n">
        <v>0</v>
      </c>
      <c r="G6028" s="16" t="n">
        <v>2374.52</v>
      </c>
      <c r="I6028" s="1" t="str">
        <f aca="false">INDEX(Products!$C$2:$C$51,MATCH(C6028,Products!$A$2:$A$51,0))</f>
        <v>Fashion</v>
      </c>
      <c r="J6028" s="1" t="str">
        <f aca="false">INDEX(Orders!$E$2:$E$8001,MATCH(B6028,Orders!$A$2:$A$8001,0))</f>
        <v>Cancelled</v>
      </c>
      <c r="K6028" s="1" t="str">
        <f aca="false">LEFT(INDEX(Orders!$C$2:$C$8001,MATCH(B6028,Orders!$A$2:$A$8001,0)),7)</f>
        <v>2025-05</v>
      </c>
    </row>
    <row r="6029" customFormat="false" ht="15" hidden="false" customHeight="true" outlineLevel="0" collapsed="false">
      <c r="A6029" s="1" t="s">
        <v>16499</v>
      </c>
      <c r="B6029" s="1" t="s">
        <v>5347</v>
      </c>
      <c r="C6029" s="1" t="s">
        <v>2006</v>
      </c>
      <c r="D6029" s="1" t="n">
        <v>1</v>
      </c>
      <c r="E6029" s="16" t="n">
        <v>482.17</v>
      </c>
      <c r="F6029" s="17" t="n">
        <v>0.1</v>
      </c>
      <c r="G6029" s="16" t="n">
        <v>433.95</v>
      </c>
      <c r="I6029" s="1" t="str">
        <f aca="false">INDEX(Products!$C$2:$C$51,MATCH(C6029,Products!$A$2:$A$51,0))</f>
        <v>Books &amp; Stationery</v>
      </c>
      <c r="J6029" s="1" t="str">
        <f aca="false">INDEX(Orders!$E$2:$E$8001,MATCH(B6029,Orders!$A$2:$A$8001,0))</f>
        <v>Delivered</v>
      </c>
      <c r="K6029" s="1" t="str">
        <f aca="false">LEFT(INDEX(Orders!$C$2:$C$8001,MATCH(B6029,Orders!$A$2:$A$8001,0)),7)</f>
        <v>2024-11</v>
      </c>
    </row>
    <row r="6030" customFormat="false" ht="15" hidden="false" customHeight="true" outlineLevel="0" collapsed="false">
      <c r="A6030" s="1" t="s">
        <v>16500</v>
      </c>
      <c r="B6030" s="1" t="s">
        <v>5348</v>
      </c>
      <c r="C6030" s="1" t="s">
        <v>1997</v>
      </c>
      <c r="D6030" s="1" t="n">
        <v>2</v>
      </c>
      <c r="E6030" s="16" t="n">
        <v>311.15</v>
      </c>
      <c r="F6030" s="17" t="n">
        <v>0</v>
      </c>
      <c r="G6030" s="16" t="n">
        <v>622.3</v>
      </c>
      <c r="I6030" s="1" t="str">
        <f aca="false">INDEX(Products!$C$2:$C$51,MATCH(C6030,Products!$A$2:$A$51,0))</f>
        <v>Sports &amp; Fitness</v>
      </c>
      <c r="J6030" s="1" t="str">
        <f aca="false">INDEX(Orders!$E$2:$E$8001,MATCH(B6030,Orders!$A$2:$A$8001,0))</f>
        <v>Delivered</v>
      </c>
      <c r="K6030" s="1" t="str">
        <f aca="false">LEFT(INDEX(Orders!$C$2:$C$8001,MATCH(B6030,Orders!$A$2:$A$8001,0)),7)</f>
        <v>2025-06</v>
      </c>
    </row>
    <row r="6031" customFormat="false" ht="15" hidden="false" customHeight="true" outlineLevel="0" collapsed="false">
      <c r="A6031" s="1" t="s">
        <v>16501</v>
      </c>
      <c r="B6031" s="1" t="s">
        <v>5348</v>
      </c>
      <c r="C6031" s="1" t="s">
        <v>2006</v>
      </c>
      <c r="D6031" s="1" t="n">
        <v>2</v>
      </c>
      <c r="E6031" s="16" t="n">
        <v>482.17</v>
      </c>
      <c r="F6031" s="17" t="n">
        <v>0</v>
      </c>
      <c r="G6031" s="16" t="n">
        <v>964.34</v>
      </c>
      <c r="I6031" s="1" t="str">
        <f aca="false">INDEX(Products!$C$2:$C$51,MATCH(C6031,Products!$A$2:$A$51,0))</f>
        <v>Books &amp; Stationery</v>
      </c>
      <c r="J6031" s="1" t="str">
        <f aca="false">INDEX(Orders!$E$2:$E$8001,MATCH(B6031,Orders!$A$2:$A$8001,0))</f>
        <v>Delivered</v>
      </c>
      <c r="K6031" s="1" t="str">
        <f aca="false">LEFT(INDEX(Orders!$C$2:$C$8001,MATCH(B6031,Orders!$A$2:$A$8001,0)),7)</f>
        <v>2025-06</v>
      </c>
    </row>
    <row r="6032" customFormat="false" ht="15" hidden="false" customHeight="true" outlineLevel="0" collapsed="false">
      <c r="A6032" s="1" t="s">
        <v>16502</v>
      </c>
      <c r="B6032" s="1" t="s">
        <v>5348</v>
      </c>
      <c r="C6032" s="1" t="s">
        <v>1995</v>
      </c>
      <c r="D6032" s="1" t="n">
        <v>1</v>
      </c>
      <c r="E6032" s="16" t="n">
        <v>2914.27</v>
      </c>
      <c r="F6032" s="17" t="n">
        <v>0</v>
      </c>
      <c r="G6032" s="16" t="n">
        <v>2914.27</v>
      </c>
      <c r="I6032" s="1" t="str">
        <f aca="false">INDEX(Products!$C$2:$C$51,MATCH(C6032,Products!$A$2:$A$51,0))</f>
        <v>Sports &amp; Fitness</v>
      </c>
      <c r="J6032" s="1" t="str">
        <f aca="false">INDEX(Orders!$E$2:$E$8001,MATCH(B6032,Orders!$A$2:$A$8001,0))</f>
        <v>Delivered</v>
      </c>
      <c r="K6032" s="1" t="str">
        <f aca="false">LEFT(INDEX(Orders!$C$2:$C$8001,MATCH(B6032,Orders!$A$2:$A$8001,0)),7)</f>
        <v>2025-06</v>
      </c>
    </row>
    <row r="6033" customFormat="false" ht="15" hidden="false" customHeight="true" outlineLevel="0" collapsed="false">
      <c r="A6033" s="1" t="s">
        <v>16503</v>
      </c>
      <c r="B6033" s="1" t="s">
        <v>5348</v>
      </c>
      <c r="C6033" s="1" t="s">
        <v>1940</v>
      </c>
      <c r="D6033" s="1" t="n">
        <v>2</v>
      </c>
      <c r="E6033" s="16" t="n">
        <v>2374.52</v>
      </c>
      <c r="F6033" s="17" t="n">
        <v>0.15</v>
      </c>
      <c r="G6033" s="16" t="n">
        <v>4036.68</v>
      </c>
      <c r="I6033" s="1" t="str">
        <f aca="false">INDEX(Products!$C$2:$C$51,MATCH(C6033,Products!$A$2:$A$51,0))</f>
        <v>Fashion</v>
      </c>
      <c r="J6033" s="1" t="str">
        <f aca="false">INDEX(Orders!$E$2:$E$8001,MATCH(B6033,Orders!$A$2:$A$8001,0))</f>
        <v>Delivered</v>
      </c>
      <c r="K6033" s="1" t="str">
        <f aca="false">LEFT(INDEX(Orders!$C$2:$C$8001,MATCH(B6033,Orders!$A$2:$A$8001,0)),7)</f>
        <v>2025-06</v>
      </c>
    </row>
    <row r="6034" customFormat="false" ht="15" hidden="false" customHeight="true" outlineLevel="0" collapsed="false">
      <c r="A6034" s="1" t="s">
        <v>16504</v>
      </c>
      <c r="B6034" s="1" t="s">
        <v>5349</v>
      </c>
      <c r="C6034" s="1" t="s">
        <v>1949</v>
      </c>
      <c r="D6034" s="1" t="n">
        <v>1</v>
      </c>
      <c r="E6034" s="16" t="n">
        <v>4185.64</v>
      </c>
      <c r="F6034" s="17" t="n">
        <v>0</v>
      </c>
      <c r="G6034" s="16" t="n">
        <v>4185.64</v>
      </c>
      <c r="I6034" s="1" t="str">
        <f aca="false">INDEX(Products!$C$2:$C$51,MATCH(C6034,Products!$A$2:$A$51,0))</f>
        <v>Fashion</v>
      </c>
      <c r="J6034" s="1" t="str">
        <f aca="false">INDEX(Orders!$E$2:$E$8001,MATCH(B6034,Orders!$A$2:$A$8001,0))</f>
        <v>Delivered</v>
      </c>
      <c r="K6034" s="1" t="str">
        <f aca="false">LEFT(INDEX(Orders!$C$2:$C$8001,MATCH(B6034,Orders!$A$2:$A$8001,0)),7)</f>
        <v>2025-10</v>
      </c>
    </row>
    <row r="6035" customFormat="false" ht="15" hidden="false" customHeight="true" outlineLevel="0" collapsed="false">
      <c r="A6035" s="1" t="s">
        <v>16505</v>
      </c>
      <c r="B6035" s="1" t="s">
        <v>5349</v>
      </c>
      <c r="C6035" s="1" t="s">
        <v>1969</v>
      </c>
      <c r="D6035" s="1" t="n">
        <v>1</v>
      </c>
      <c r="E6035" s="16" t="n">
        <v>9171.98</v>
      </c>
      <c r="F6035" s="17" t="n">
        <v>0</v>
      </c>
      <c r="G6035" s="16" t="n">
        <v>9171.98</v>
      </c>
      <c r="I6035" s="1" t="str">
        <f aca="false">INDEX(Products!$C$2:$C$51,MATCH(C6035,Products!$A$2:$A$51,0))</f>
        <v>Home &amp; Kitchen</v>
      </c>
      <c r="J6035" s="1" t="str">
        <f aca="false">INDEX(Orders!$E$2:$E$8001,MATCH(B6035,Orders!$A$2:$A$8001,0))</f>
        <v>Delivered</v>
      </c>
      <c r="K6035" s="1" t="str">
        <f aca="false">LEFT(INDEX(Orders!$C$2:$C$8001,MATCH(B6035,Orders!$A$2:$A$8001,0)),7)</f>
        <v>2025-10</v>
      </c>
    </row>
    <row r="6036" customFormat="false" ht="15" hidden="false" customHeight="true" outlineLevel="0" collapsed="false">
      <c r="A6036" s="1" t="s">
        <v>16506</v>
      </c>
      <c r="B6036" s="1" t="s">
        <v>5349</v>
      </c>
      <c r="C6036" s="1" t="s">
        <v>1930</v>
      </c>
      <c r="D6036" s="1" t="n">
        <v>1</v>
      </c>
      <c r="E6036" s="16" t="n">
        <v>2398.35</v>
      </c>
      <c r="F6036" s="17" t="n">
        <v>0.05</v>
      </c>
      <c r="G6036" s="16" t="n">
        <v>2278.43</v>
      </c>
      <c r="I6036" s="1" t="str">
        <f aca="false">INDEX(Products!$C$2:$C$51,MATCH(C6036,Products!$A$2:$A$51,0))</f>
        <v>Electronics</v>
      </c>
      <c r="J6036" s="1" t="str">
        <f aca="false">INDEX(Orders!$E$2:$E$8001,MATCH(B6036,Orders!$A$2:$A$8001,0))</f>
        <v>Delivered</v>
      </c>
      <c r="K6036" s="1" t="str">
        <f aca="false">LEFT(INDEX(Orders!$C$2:$C$8001,MATCH(B6036,Orders!$A$2:$A$8001,0)),7)</f>
        <v>2025-10</v>
      </c>
    </row>
    <row r="6037" customFormat="false" ht="15" hidden="false" customHeight="true" outlineLevel="0" collapsed="false">
      <c r="A6037" s="1" t="s">
        <v>16507</v>
      </c>
      <c r="B6037" s="1" t="s">
        <v>5349</v>
      </c>
      <c r="C6037" s="1" t="s">
        <v>1940</v>
      </c>
      <c r="D6037" s="1" t="n">
        <v>2</v>
      </c>
      <c r="E6037" s="16" t="n">
        <v>2374.52</v>
      </c>
      <c r="F6037" s="17" t="n">
        <v>0</v>
      </c>
      <c r="G6037" s="16" t="n">
        <v>4749.04</v>
      </c>
      <c r="I6037" s="1" t="str">
        <f aca="false">INDEX(Products!$C$2:$C$51,MATCH(C6037,Products!$A$2:$A$51,0))</f>
        <v>Fashion</v>
      </c>
      <c r="J6037" s="1" t="str">
        <f aca="false">INDEX(Orders!$E$2:$E$8001,MATCH(B6037,Orders!$A$2:$A$8001,0))</f>
        <v>Delivered</v>
      </c>
      <c r="K6037" s="1" t="str">
        <f aca="false">LEFT(INDEX(Orders!$C$2:$C$8001,MATCH(B6037,Orders!$A$2:$A$8001,0)),7)</f>
        <v>2025-10</v>
      </c>
    </row>
    <row r="6038" customFormat="false" ht="15" hidden="false" customHeight="true" outlineLevel="0" collapsed="false">
      <c r="A6038" s="1" t="s">
        <v>16508</v>
      </c>
      <c r="B6038" s="1" t="s">
        <v>5349</v>
      </c>
      <c r="C6038" s="1" t="s">
        <v>2006</v>
      </c>
      <c r="D6038" s="1" t="n">
        <v>1</v>
      </c>
      <c r="E6038" s="16" t="n">
        <v>482.17</v>
      </c>
      <c r="F6038" s="17" t="n">
        <v>0</v>
      </c>
      <c r="G6038" s="16" t="n">
        <v>482.17</v>
      </c>
      <c r="I6038" s="1" t="str">
        <f aca="false">INDEX(Products!$C$2:$C$51,MATCH(C6038,Products!$A$2:$A$51,0))</f>
        <v>Books &amp; Stationery</v>
      </c>
      <c r="J6038" s="1" t="str">
        <f aca="false">INDEX(Orders!$E$2:$E$8001,MATCH(B6038,Orders!$A$2:$A$8001,0))</f>
        <v>Delivered</v>
      </c>
      <c r="K6038" s="1" t="str">
        <f aca="false">LEFT(INDEX(Orders!$C$2:$C$8001,MATCH(B6038,Orders!$A$2:$A$8001,0)),7)</f>
        <v>2025-10</v>
      </c>
    </row>
    <row r="6039" customFormat="false" ht="15" hidden="false" customHeight="true" outlineLevel="0" collapsed="false">
      <c r="A6039" s="1" t="s">
        <v>16509</v>
      </c>
      <c r="B6039" s="1" t="s">
        <v>5350</v>
      </c>
      <c r="C6039" s="1" t="s">
        <v>2007</v>
      </c>
      <c r="D6039" s="1" t="n">
        <v>2</v>
      </c>
      <c r="E6039" s="16" t="n">
        <v>750.27</v>
      </c>
      <c r="F6039" s="17" t="n">
        <v>0</v>
      </c>
      <c r="G6039" s="16" t="n">
        <v>1500.54</v>
      </c>
      <c r="I6039" s="1" t="str">
        <f aca="false">INDEX(Products!$C$2:$C$51,MATCH(C6039,Products!$A$2:$A$51,0))</f>
        <v>Books &amp; Stationery</v>
      </c>
      <c r="J6039" s="1" t="str">
        <f aca="false">INDEX(Orders!$E$2:$E$8001,MATCH(B6039,Orders!$A$2:$A$8001,0))</f>
        <v>Delivered</v>
      </c>
      <c r="K6039" s="1" t="str">
        <f aca="false">LEFT(INDEX(Orders!$C$2:$C$8001,MATCH(B6039,Orders!$A$2:$A$8001,0)),7)</f>
        <v>2025-05</v>
      </c>
    </row>
    <row r="6040" customFormat="false" ht="15" hidden="false" customHeight="true" outlineLevel="0" collapsed="false">
      <c r="A6040" s="1" t="s">
        <v>16510</v>
      </c>
      <c r="B6040" s="1" t="s">
        <v>5351</v>
      </c>
      <c r="C6040" s="1" t="s">
        <v>2006</v>
      </c>
      <c r="D6040" s="1" t="n">
        <v>1</v>
      </c>
      <c r="E6040" s="16" t="n">
        <v>482.17</v>
      </c>
      <c r="F6040" s="17" t="n">
        <v>0</v>
      </c>
      <c r="G6040" s="16" t="n">
        <v>482.17</v>
      </c>
      <c r="I6040" s="1" t="str">
        <f aca="false">INDEX(Products!$C$2:$C$51,MATCH(C6040,Products!$A$2:$A$51,0))</f>
        <v>Books &amp; Stationery</v>
      </c>
      <c r="J6040" s="1" t="str">
        <f aca="false">INDEX(Orders!$E$2:$E$8001,MATCH(B6040,Orders!$A$2:$A$8001,0))</f>
        <v>Delivered</v>
      </c>
      <c r="K6040" s="1" t="str">
        <f aca="false">LEFT(INDEX(Orders!$C$2:$C$8001,MATCH(B6040,Orders!$A$2:$A$8001,0)),7)</f>
        <v>2024-12</v>
      </c>
    </row>
    <row r="6041" customFormat="false" ht="15" hidden="false" customHeight="true" outlineLevel="0" collapsed="false">
      <c r="A6041" s="1" t="s">
        <v>16511</v>
      </c>
      <c r="B6041" s="1" t="s">
        <v>5352</v>
      </c>
      <c r="C6041" s="1" t="s">
        <v>1940</v>
      </c>
      <c r="D6041" s="1" t="n">
        <v>1</v>
      </c>
      <c r="E6041" s="16" t="n">
        <v>2374.52</v>
      </c>
      <c r="F6041" s="17" t="n">
        <v>0.05</v>
      </c>
      <c r="G6041" s="16" t="n">
        <v>2255.79</v>
      </c>
      <c r="I6041" s="1" t="str">
        <f aca="false">INDEX(Products!$C$2:$C$51,MATCH(C6041,Products!$A$2:$A$51,0))</f>
        <v>Fashion</v>
      </c>
      <c r="J6041" s="1" t="str">
        <f aca="false">INDEX(Orders!$E$2:$E$8001,MATCH(B6041,Orders!$A$2:$A$8001,0))</f>
        <v>Delivered</v>
      </c>
      <c r="K6041" s="1" t="str">
        <f aca="false">LEFT(INDEX(Orders!$C$2:$C$8001,MATCH(B6041,Orders!$A$2:$A$8001,0)),7)</f>
        <v>2025-08</v>
      </c>
    </row>
    <row r="6042" customFormat="false" ht="15" hidden="false" customHeight="true" outlineLevel="0" collapsed="false">
      <c r="A6042" s="1" t="s">
        <v>16512</v>
      </c>
      <c r="B6042" s="1" t="s">
        <v>5353</v>
      </c>
      <c r="C6042" s="1" t="s">
        <v>1997</v>
      </c>
      <c r="D6042" s="1" t="n">
        <v>2</v>
      </c>
      <c r="E6042" s="16" t="n">
        <v>311.15</v>
      </c>
      <c r="F6042" s="17" t="n">
        <v>0</v>
      </c>
      <c r="G6042" s="16" t="n">
        <v>622.3</v>
      </c>
      <c r="I6042" s="1" t="str">
        <f aca="false">INDEX(Products!$C$2:$C$51,MATCH(C6042,Products!$A$2:$A$51,0))</f>
        <v>Sports &amp; Fitness</v>
      </c>
      <c r="J6042" s="1" t="str">
        <f aca="false">INDEX(Orders!$E$2:$E$8001,MATCH(B6042,Orders!$A$2:$A$8001,0))</f>
        <v>Delivered</v>
      </c>
      <c r="K6042" s="1" t="str">
        <f aca="false">LEFT(INDEX(Orders!$C$2:$C$8001,MATCH(B6042,Orders!$A$2:$A$8001,0)),7)</f>
        <v>2025-08</v>
      </c>
    </row>
    <row r="6043" customFormat="false" ht="15" hidden="false" customHeight="true" outlineLevel="0" collapsed="false">
      <c r="A6043" s="1" t="s">
        <v>16513</v>
      </c>
      <c r="B6043" s="1" t="s">
        <v>5353</v>
      </c>
      <c r="C6043" s="1" t="s">
        <v>1990</v>
      </c>
      <c r="D6043" s="1" t="n">
        <v>1</v>
      </c>
      <c r="E6043" s="16" t="n">
        <v>5311.32</v>
      </c>
      <c r="F6043" s="17" t="n">
        <v>0.15</v>
      </c>
      <c r="G6043" s="16" t="n">
        <v>4514.62</v>
      </c>
      <c r="I6043" s="1" t="str">
        <f aca="false">INDEX(Products!$C$2:$C$51,MATCH(C6043,Products!$A$2:$A$51,0))</f>
        <v>Sports &amp; Fitness</v>
      </c>
      <c r="J6043" s="1" t="str">
        <f aca="false">INDEX(Orders!$E$2:$E$8001,MATCH(B6043,Orders!$A$2:$A$8001,0))</f>
        <v>Delivered</v>
      </c>
      <c r="K6043" s="1" t="str">
        <f aca="false">LEFT(INDEX(Orders!$C$2:$C$8001,MATCH(B6043,Orders!$A$2:$A$8001,0)),7)</f>
        <v>2025-08</v>
      </c>
    </row>
    <row r="6044" customFormat="false" ht="15" hidden="false" customHeight="true" outlineLevel="0" collapsed="false">
      <c r="A6044" s="1" t="s">
        <v>16514</v>
      </c>
      <c r="B6044" s="1" t="s">
        <v>5354</v>
      </c>
      <c r="C6044" s="1" t="s">
        <v>1990</v>
      </c>
      <c r="D6044" s="1" t="n">
        <v>1</v>
      </c>
      <c r="E6044" s="16" t="n">
        <v>5311.32</v>
      </c>
      <c r="F6044" s="17" t="n">
        <v>0</v>
      </c>
      <c r="G6044" s="16" t="n">
        <v>5311.32</v>
      </c>
      <c r="I6044" s="1" t="str">
        <f aca="false">INDEX(Products!$C$2:$C$51,MATCH(C6044,Products!$A$2:$A$51,0))</f>
        <v>Sports &amp; Fitness</v>
      </c>
      <c r="J6044" s="1" t="str">
        <f aca="false">INDEX(Orders!$E$2:$E$8001,MATCH(B6044,Orders!$A$2:$A$8001,0))</f>
        <v>Delivered</v>
      </c>
      <c r="K6044" s="1" t="str">
        <f aca="false">LEFT(INDEX(Orders!$C$2:$C$8001,MATCH(B6044,Orders!$A$2:$A$8001,0)),7)</f>
        <v>2025-03</v>
      </c>
    </row>
    <row r="6045" customFormat="false" ht="15" hidden="false" customHeight="true" outlineLevel="0" collapsed="false">
      <c r="A6045" s="1" t="s">
        <v>16515</v>
      </c>
      <c r="B6045" s="1" t="s">
        <v>5354</v>
      </c>
      <c r="C6045" s="1" t="s">
        <v>1997</v>
      </c>
      <c r="D6045" s="1" t="n">
        <v>2</v>
      </c>
      <c r="E6045" s="16" t="n">
        <v>311.15</v>
      </c>
      <c r="F6045" s="17" t="n">
        <v>0</v>
      </c>
      <c r="G6045" s="16" t="n">
        <v>622.3</v>
      </c>
      <c r="I6045" s="1" t="str">
        <f aca="false">INDEX(Products!$C$2:$C$51,MATCH(C6045,Products!$A$2:$A$51,0))</f>
        <v>Sports &amp; Fitness</v>
      </c>
      <c r="J6045" s="1" t="str">
        <f aca="false">INDEX(Orders!$E$2:$E$8001,MATCH(B6045,Orders!$A$2:$A$8001,0))</f>
        <v>Delivered</v>
      </c>
      <c r="K6045" s="1" t="str">
        <f aca="false">LEFT(INDEX(Orders!$C$2:$C$8001,MATCH(B6045,Orders!$A$2:$A$8001,0)),7)</f>
        <v>2025-03</v>
      </c>
    </row>
    <row r="6046" customFormat="false" ht="15" hidden="false" customHeight="true" outlineLevel="0" collapsed="false">
      <c r="A6046" s="1" t="s">
        <v>16516</v>
      </c>
      <c r="B6046" s="1" t="s">
        <v>5355</v>
      </c>
      <c r="C6046" s="1" t="s">
        <v>1940</v>
      </c>
      <c r="D6046" s="1" t="n">
        <v>3</v>
      </c>
      <c r="E6046" s="16" t="n">
        <v>2374.52</v>
      </c>
      <c r="F6046" s="17" t="n">
        <v>0.05</v>
      </c>
      <c r="G6046" s="16" t="n">
        <v>6767.38</v>
      </c>
      <c r="I6046" s="1" t="str">
        <f aca="false">INDEX(Products!$C$2:$C$51,MATCH(C6046,Products!$A$2:$A$51,0))</f>
        <v>Fashion</v>
      </c>
      <c r="J6046" s="1" t="str">
        <f aca="false">INDEX(Orders!$E$2:$E$8001,MATCH(B6046,Orders!$A$2:$A$8001,0))</f>
        <v>Delivered</v>
      </c>
      <c r="K6046" s="1" t="str">
        <f aca="false">LEFT(INDEX(Orders!$C$2:$C$8001,MATCH(B6046,Orders!$A$2:$A$8001,0)),7)</f>
        <v>2025-11</v>
      </c>
    </row>
    <row r="6047" customFormat="false" ht="15" hidden="false" customHeight="true" outlineLevel="0" collapsed="false">
      <c r="A6047" s="1" t="s">
        <v>16517</v>
      </c>
      <c r="B6047" s="1" t="s">
        <v>5355</v>
      </c>
      <c r="C6047" s="1" t="s">
        <v>1971</v>
      </c>
      <c r="D6047" s="1" t="n">
        <v>1</v>
      </c>
      <c r="E6047" s="16" t="n">
        <v>2073.63</v>
      </c>
      <c r="F6047" s="17" t="n">
        <v>0.2</v>
      </c>
      <c r="G6047" s="16" t="n">
        <v>1658.9</v>
      </c>
      <c r="I6047" s="1" t="str">
        <f aca="false">INDEX(Products!$C$2:$C$51,MATCH(C6047,Products!$A$2:$A$51,0))</f>
        <v>Home &amp; Kitchen</v>
      </c>
      <c r="J6047" s="1" t="str">
        <f aca="false">INDEX(Orders!$E$2:$E$8001,MATCH(B6047,Orders!$A$2:$A$8001,0))</f>
        <v>Delivered</v>
      </c>
      <c r="K6047" s="1" t="str">
        <f aca="false">LEFT(INDEX(Orders!$C$2:$C$8001,MATCH(B6047,Orders!$A$2:$A$8001,0)),7)</f>
        <v>2025-11</v>
      </c>
    </row>
    <row r="6048" customFormat="false" ht="15" hidden="false" customHeight="true" outlineLevel="0" collapsed="false">
      <c r="A6048" s="1" t="s">
        <v>16518</v>
      </c>
      <c r="B6048" s="1" t="s">
        <v>5355</v>
      </c>
      <c r="C6048" s="1" t="s">
        <v>2006</v>
      </c>
      <c r="D6048" s="1" t="n">
        <v>1</v>
      </c>
      <c r="E6048" s="16" t="n">
        <v>482.17</v>
      </c>
      <c r="F6048" s="17" t="n">
        <v>0</v>
      </c>
      <c r="G6048" s="16" t="n">
        <v>482.17</v>
      </c>
      <c r="I6048" s="1" t="str">
        <f aca="false">INDEX(Products!$C$2:$C$51,MATCH(C6048,Products!$A$2:$A$51,0))</f>
        <v>Books &amp; Stationery</v>
      </c>
      <c r="J6048" s="1" t="str">
        <f aca="false">INDEX(Orders!$E$2:$E$8001,MATCH(B6048,Orders!$A$2:$A$8001,0))</f>
        <v>Delivered</v>
      </c>
      <c r="K6048" s="1" t="str">
        <f aca="false">LEFT(INDEX(Orders!$C$2:$C$8001,MATCH(B6048,Orders!$A$2:$A$8001,0)),7)</f>
        <v>2025-11</v>
      </c>
    </row>
    <row r="6049" customFormat="false" ht="15" hidden="false" customHeight="true" outlineLevel="0" collapsed="false">
      <c r="A6049" s="1" t="s">
        <v>16519</v>
      </c>
      <c r="B6049" s="1" t="s">
        <v>5355</v>
      </c>
      <c r="C6049" s="1" t="s">
        <v>2007</v>
      </c>
      <c r="D6049" s="1" t="n">
        <v>1</v>
      </c>
      <c r="E6049" s="16" t="n">
        <v>750.27</v>
      </c>
      <c r="F6049" s="17" t="n">
        <v>0</v>
      </c>
      <c r="G6049" s="16" t="n">
        <v>750.27</v>
      </c>
      <c r="I6049" s="1" t="str">
        <f aca="false">INDEX(Products!$C$2:$C$51,MATCH(C6049,Products!$A$2:$A$51,0))</f>
        <v>Books &amp; Stationery</v>
      </c>
      <c r="J6049" s="1" t="str">
        <f aca="false">INDEX(Orders!$E$2:$E$8001,MATCH(B6049,Orders!$A$2:$A$8001,0))</f>
        <v>Delivered</v>
      </c>
      <c r="K6049" s="1" t="str">
        <f aca="false">LEFT(INDEX(Orders!$C$2:$C$8001,MATCH(B6049,Orders!$A$2:$A$8001,0)),7)</f>
        <v>2025-11</v>
      </c>
    </row>
    <row r="6050" customFormat="false" ht="15" hidden="false" customHeight="true" outlineLevel="0" collapsed="false">
      <c r="A6050" s="1" t="s">
        <v>16520</v>
      </c>
      <c r="B6050" s="1" t="s">
        <v>5356</v>
      </c>
      <c r="C6050" s="1" t="s">
        <v>1976</v>
      </c>
      <c r="D6050" s="1" t="n">
        <v>1</v>
      </c>
      <c r="E6050" s="16" t="n">
        <v>1603.35</v>
      </c>
      <c r="F6050" s="17" t="n">
        <v>0.2</v>
      </c>
      <c r="G6050" s="16" t="n">
        <v>1282.68</v>
      </c>
      <c r="I6050" s="1" t="str">
        <f aca="false">INDEX(Products!$C$2:$C$51,MATCH(C6050,Products!$A$2:$A$51,0))</f>
        <v>Beauty &amp; Personal Care</v>
      </c>
      <c r="J6050" s="1" t="str">
        <f aca="false">INDEX(Orders!$E$2:$E$8001,MATCH(B6050,Orders!$A$2:$A$8001,0))</f>
        <v>Returned</v>
      </c>
      <c r="K6050" s="1" t="str">
        <f aca="false">LEFT(INDEX(Orders!$C$2:$C$8001,MATCH(B6050,Orders!$A$2:$A$8001,0)),7)</f>
        <v>2025-10</v>
      </c>
    </row>
    <row r="6051" customFormat="false" ht="15" hidden="false" customHeight="true" outlineLevel="0" collapsed="false">
      <c r="A6051" s="1" t="s">
        <v>16521</v>
      </c>
      <c r="B6051" s="1" t="s">
        <v>5356</v>
      </c>
      <c r="C6051" s="1" t="s">
        <v>2006</v>
      </c>
      <c r="D6051" s="1" t="n">
        <v>1</v>
      </c>
      <c r="E6051" s="16" t="n">
        <v>482.17</v>
      </c>
      <c r="F6051" s="17" t="n">
        <v>0.2</v>
      </c>
      <c r="G6051" s="16" t="n">
        <v>385.74</v>
      </c>
      <c r="I6051" s="1" t="str">
        <f aca="false">INDEX(Products!$C$2:$C$51,MATCH(C6051,Products!$A$2:$A$51,0))</f>
        <v>Books &amp; Stationery</v>
      </c>
      <c r="J6051" s="1" t="str">
        <f aca="false">INDEX(Orders!$E$2:$E$8001,MATCH(B6051,Orders!$A$2:$A$8001,0))</f>
        <v>Returned</v>
      </c>
      <c r="K6051" s="1" t="str">
        <f aca="false">LEFT(INDEX(Orders!$C$2:$C$8001,MATCH(B6051,Orders!$A$2:$A$8001,0)),7)</f>
        <v>2025-10</v>
      </c>
    </row>
    <row r="6052" customFormat="false" ht="15" hidden="false" customHeight="true" outlineLevel="0" collapsed="false">
      <c r="A6052" s="1" t="s">
        <v>16522</v>
      </c>
      <c r="B6052" s="1" t="s">
        <v>5356</v>
      </c>
      <c r="C6052" s="1" t="s">
        <v>2000</v>
      </c>
      <c r="D6052" s="1" t="n">
        <v>1</v>
      </c>
      <c r="E6052" s="16" t="n">
        <v>425.08</v>
      </c>
      <c r="F6052" s="17" t="n">
        <v>0</v>
      </c>
      <c r="G6052" s="16" t="n">
        <v>425.08</v>
      </c>
      <c r="I6052" s="1" t="str">
        <f aca="false">INDEX(Products!$C$2:$C$51,MATCH(C6052,Products!$A$2:$A$51,0))</f>
        <v>Books &amp; Stationery</v>
      </c>
      <c r="J6052" s="1" t="str">
        <f aca="false">INDEX(Orders!$E$2:$E$8001,MATCH(B6052,Orders!$A$2:$A$8001,0))</f>
        <v>Returned</v>
      </c>
      <c r="K6052" s="1" t="str">
        <f aca="false">LEFT(INDEX(Orders!$C$2:$C$8001,MATCH(B6052,Orders!$A$2:$A$8001,0)),7)</f>
        <v>2025-10</v>
      </c>
    </row>
    <row r="6053" customFormat="false" ht="15" hidden="false" customHeight="true" outlineLevel="0" collapsed="false">
      <c r="A6053" s="1" t="s">
        <v>16523</v>
      </c>
      <c r="B6053" s="1" t="s">
        <v>5357</v>
      </c>
      <c r="C6053" s="1" t="s">
        <v>2006</v>
      </c>
      <c r="D6053" s="1" t="n">
        <v>1</v>
      </c>
      <c r="E6053" s="16" t="n">
        <v>482.17</v>
      </c>
      <c r="F6053" s="17" t="n">
        <v>0.1</v>
      </c>
      <c r="G6053" s="16" t="n">
        <v>433.95</v>
      </c>
      <c r="I6053" s="1" t="str">
        <f aca="false">INDEX(Products!$C$2:$C$51,MATCH(C6053,Products!$A$2:$A$51,0))</f>
        <v>Books &amp; Stationery</v>
      </c>
      <c r="J6053" s="1" t="str">
        <f aca="false">INDEX(Orders!$E$2:$E$8001,MATCH(B6053,Orders!$A$2:$A$8001,0))</f>
        <v>Delivered</v>
      </c>
      <c r="K6053" s="1" t="str">
        <f aca="false">LEFT(INDEX(Orders!$C$2:$C$8001,MATCH(B6053,Orders!$A$2:$A$8001,0)),7)</f>
        <v>2024-12</v>
      </c>
    </row>
    <row r="6054" customFormat="false" ht="15" hidden="false" customHeight="true" outlineLevel="0" collapsed="false">
      <c r="A6054" s="1" t="s">
        <v>16524</v>
      </c>
      <c r="B6054" s="1" t="s">
        <v>5357</v>
      </c>
      <c r="C6054" s="1" t="s">
        <v>1997</v>
      </c>
      <c r="D6054" s="1" t="n">
        <v>2</v>
      </c>
      <c r="E6054" s="16" t="n">
        <v>311.15</v>
      </c>
      <c r="F6054" s="17" t="n">
        <v>0.15</v>
      </c>
      <c r="G6054" s="16" t="n">
        <v>528.95</v>
      </c>
      <c r="I6054" s="1" t="str">
        <f aca="false">INDEX(Products!$C$2:$C$51,MATCH(C6054,Products!$A$2:$A$51,0))</f>
        <v>Sports &amp; Fitness</v>
      </c>
      <c r="J6054" s="1" t="str">
        <f aca="false">INDEX(Orders!$E$2:$E$8001,MATCH(B6054,Orders!$A$2:$A$8001,0))</f>
        <v>Delivered</v>
      </c>
      <c r="K6054" s="1" t="str">
        <f aca="false">LEFT(INDEX(Orders!$C$2:$C$8001,MATCH(B6054,Orders!$A$2:$A$8001,0)),7)</f>
        <v>2024-12</v>
      </c>
    </row>
    <row r="6055" customFormat="false" ht="15" hidden="false" customHeight="true" outlineLevel="0" collapsed="false">
      <c r="A6055" s="1" t="s">
        <v>16525</v>
      </c>
      <c r="B6055" s="1" t="s">
        <v>5358</v>
      </c>
      <c r="C6055" s="1" t="s">
        <v>1969</v>
      </c>
      <c r="D6055" s="1" t="n">
        <v>1</v>
      </c>
      <c r="E6055" s="16" t="n">
        <v>9171.98</v>
      </c>
      <c r="F6055" s="17" t="n">
        <v>0</v>
      </c>
      <c r="G6055" s="16" t="n">
        <v>9171.98</v>
      </c>
      <c r="I6055" s="1" t="str">
        <f aca="false">INDEX(Products!$C$2:$C$51,MATCH(C6055,Products!$A$2:$A$51,0))</f>
        <v>Home &amp; Kitchen</v>
      </c>
      <c r="J6055" s="1" t="str">
        <f aca="false">INDEX(Orders!$E$2:$E$8001,MATCH(B6055,Orders!$A$2:$A$8001,0))</f>
        <v>Delivered</v>
      </c>
      <c r="K6055" s="1" t="str">
        <f aca="false">LEFT(INDEX(Orders!$C$2:$C$8001,MATCH(B6055,Orders!$A$2:$A$8001,0)),7)</f>
        <v>2024-02</v>
      </c>
    </row>
    <row r="6056" customFormat="false" ht="15" hidden="false" customHeight="true" outlineLevel="0" collapsed="false">
      <c r="A6056" s="1" t="s">
        <v>16526</v>
      </c>
      <c r="B6056" s="1" t="s">
        <v>5359</v>
      </c>
      <c r="C6056" s="1" t="s">
        <v>1940</v>
      </c>
      <c r="D6056" s="1" t="n">
        <v>1</v>
      </c>
      <c r="E6056" s="16" t="n">
        <v>2374.52</v>
      </c>
      <c r="F6056" s="17" t="n">
        <v>0.2</v>
      </c>
      <c r="G6056" s="16" t="n">
        <v>1899.62</v>
      </c>
      <c r="I6056" s="1" t="str">
        <f aca="false">INDEX(Products!$C$2:$C$51,MATCH(C6056,Products!$A$2:$A$51,0))</f>
        <v>Fashion</v>
      </c>
      <c r="J6056" s="1" t="str">
        <f aca="false">INDEX(Orders!$E$2:$E$8001,MATCH(B6056,Orders!$A$2:$A$8001,0))</f>
        <v>Delivered</v>
      </c>
      <c r="K6056" s="1" t="str">
        <f aca="false">LEFT(INDEX(Orders!$C$2:$C$8001,MATCH(B6056,Orders!$A$2:$A$8001,0)),7)</f>
        <v>2025-12</v>
      </c>
    </row>
    <row r="6057" customFormat="false" ht="15" hidden="false" customHeight="true" outlineLevel="0" collapsed="false">
      <c r="A6057" s="1" t="s">
        <v>16527</v>
      </c>
      <c r="B6057" s="1" t="s">
        <v>5359</v>
      </c>
      <c r="C6057" s="1" t="s">
        <v>1949</v>
      </c>
      <c r="D6057" s="1" t="n">
        <v>1</v>
      </c>
      <c r="E6057" s="16" t="n">
        <v>4185.64</v>
      </c>
      <c r="F6057" s="17" t="n">
        <v>0.05</v>
      </c>
      <c r="G6057" s="16" t="n">
        <v>3976.36</v>
      </c>
      <c r="I6057" s="1" t="str">
        <f aca="false">INDEX(Products!$C$2:$C$51,MATCH(C6057,Products!$A$2:$A$51,0))</f>
        <v>Fashion</v>
      </c>
      <c r="J6057" s="1" t="str">
        <f aca="false">INDEX(Orders!$E$2:$E$8001,MATCH(B6057,Orders!$A$2:$A$8001,0))</f>
        <v>Delivered</v>
      </c>
      <c r="K6057" s="1" t="str">
        <f aca="false">LEFT(INDEX(Orders!$C$2:$C$8001,MATCH(B6057,Orders!$A$2:$A$8001,0)),7)</f>
        <v>2025-12</v>
      </c>
    </row>
    <row r="6058" customFormat="false" ht="15" hidden="false" customHeight="true" outlineLevel="0" collapsed="false">
      <c r="A6058" s="1" t="s">
        <v>16528</v>
      </c>
      <c r="B6058" s="1" t="s">
        <v>5360</v>
      </c>
      <c r="C6058" s="1" t="s">
        <v>2006</v>
      </c>
      <c r="D6058" s="1" t="n">
        <v>2</v>
      </c>
      <c r="E6058" s="16" t="n">
        <v>482.17</v>
      </c>
      <c r="F6058" s="17" t="n">
        <v>0.05</v>
      </c>
      <c r="G6058" s="16" t="n">
        <v>916.12</v>
      </c>
      <c r="I6058" s="1" t="str">
        <f aca="false">INDEX(Products!$C$2:$C$51,MATCH(C6058,Products!$A$2:$A$51,0))</f>
        <v>Books &amp; Stationery</v>
      </c>
      <c r="J6058" s="1" t="str">
        <f aca="false">INDEX(Orders!$E$2:$E$8001,MATCH(B6058,Orders!$A$2:$A$8001,0))</f>
        <v>Delivered</v>
      </c>
      <c r="K6058" s="1" t="str">
        <f aca="false">LEFT(INDEX(Orders!$C$2:$C$8001,MATCH(B6058,Orders!$A$2:$A$8001,0)),7)</f>
        <v>2025-11</v>
      </c>
    </row>
    <row r="6059" customFormat="false" ht="15" hidden="false" customHeight="true" outlineLevel="0" collapsed="false">
      <c r="A6059" s="1" t="s">
        <v>16529</v>
      </c>
      <c r="B6059" s="1" t="s">
        <v>5360</v>
      </c>
      <c r="C6059" s="1" t="s">
        <v>1930</v>
      </c>
      <c r="D6059" s="1" t="n">
        <v>1</v>
      </c>
      <c r="E6059" s="16" t="n">
        <v>2398.35</v>
      </c>
      <c r="F6059" s="17" t="n">
        <v>0.2</v>
      </c>
      <c r="G6059" s="16" t="n">
        <v>1918.68</v>
      </c>
      <c r="I6059" s="1" t="str">
        <f aca="false">INDEX(Products!$C$2:$C$51,MATCH(C6059,Products!$A$2:$A$51,0))</f>
        <v>Electronics</v>
      </c>
      <c r="J6059" s="1" t="str">
        <f aca="false">INDEX(Orders!$E$2:$E$8001,MATCH(B6059,Orders!$A$2:$A$8001,0))</f>
        <v>Delivered</v>
      </c>
      <c r="K6059" s="1" t="str">
        <f aca="false">LEFT(INDEX(Orders!$C$2:$C$8001,MATCH(B6059,Orders!$A$2:$A$8001,0)),7)</f>
        <v>2025-11</v>
      </c>
    </row>
    <row r="6060" customFormat="false" ht="15" hidden="false" customHeight="true" outlineLevel="0" collapsed="false">
      <c r="A6060" s="1" t="s">
        <v>16530</v>
      </c>
      <c r="B6060" s="1" t="s">
        <v>5361</v>
      </c>
      <c r="C6060" s="1" t="s">
        <v>1940</v>
      </c>
      <c r="D6060" s="1" t="n">
        <v>3</v>
      </c>
      <c r="E6060" s="16" t="n">
        <v>2374.52</v>
      </c>
      <c r="F6060" s="17" t="n">
        <v>0</v>
      </c>
      <c r="G6060" s="16" t="n">
        <v>7123.56</v>
      </c>
      <c r="I6060" s="1" t="str">
        <f aca="false">INDEX(Products!$C$2:$C$51,MATCH(C6060,Products!$A$2:$A$51,0))</f>
        <v>Fashion</v>
      </c>
      <c r="J6060" s="1" t="str">
        <f aca="false">INDEX(Orders!$E$2:$E$8001,MATCH(B6060,Orders!$A$2:$A$8001,0))</f>
        <v>Delivered</v>
      </c>
      <c r="K6060" s="1" t="str">
        <f aca="false">LEFT(INDEX(Orders!$C$2:$C$8001,MATCH(B6060,Orders!$A$2:$A$8001,0)),7)</f>
        <v>2025-06</v>
      </c>
    </row>
    <row r="6061" customFormat="false" ht="15" hidden="false" customHeight="true" outlineLevel="0" collapsed="false">
      <c r="A6061" s="1" t="s">
        <v>16531</v>
      </c>
      <c r="B6061" s="1" t="s">
        <v>5362</v>
      </c>
      <c r="C6061" s="1" t="s">
        <v>1940</v>
      </c>
      <c r="D6061" s="1" t="n">
        <v>1</v>
      </c>
      <c r="E6061" s="16" t="n">
        <v>2374.52</v>
      </c>
      <c r="F6061" s="17" t="n">
        <v>0</v>
      </c>
      <c r="G6061" s="16" t="n">
        <v>2374.52</v>
      </c>
      <c r="I6061" s="1" t="str">
        <f aca="false">INDEX(Products!$C$2:$C$51,MATCH(C6061,Products!$A$2:$A$51,0))</f>
        <v>Fashion</v>
      </c>
      <c r="J6061" s="1" t="str">
        <f aca="false">INDEX(Orders!$E$2:$E$8001,MATCH(B6061,Orders!$A$2:$A$8001,0))</f>
        <v>Delivered</v>
      </c>
      <c r="K6061" s="1" t="str">
        <f aca="false">LEFT(INDEX(Orders!$C$2:$C$8001,MATCH(B6061,Orders!$A$2:$A$8001,0)),7)</f>
        <v>2025-06</v>
      </c>
    </row>
    <row r="6062" customFormat="false" ht="15" hidden="false" customHeight="true" outlineLevel="0" collapsed="false">
      <c r="A6062" s="1" t="s">
        <v>16532</v>
      </c>
      <c r="B6062" s="1" t="s">
        <v>5362</v>
      </c>
      <c r="C6062" s="1" t="s">
        <v>1976</v>
      </c>
      <c r="D6062" s="1" t="n">
        <v>2</v>
      </c>
      <c r="E6062" s="16" t="n">
        <v>1603.35</v>
      </c>
      <c r="F6062" s="17" t="n">
        <v>0.1</v>
      </c>
      <c r="G6062" s="16" t="n">
        <v>2886.03</v>
      </c>
      <c r="I6062" s="1" t="str">
        <f aca="false">INDEX(Products!$C$2:$C$51,MATCH(C6062,Products!$A$2:$A$51,0))</f>
        <v>Beauty &amp; Personal Care</v>
      </c>
      <c r="J6062" s="1" t="str">
        <f aca="false">INDEX(Orders!$E$2:$E$8001,MATCH(B6062,Orders!$A$2:$A$8001,0))</f>
        <v>Delivered</v>
      </c>
      <c r="K6062" s="1" t="str">
        <f aca="false">LEFT(INDEX(Orders!$C$2:$C$8001,MATCH(B6062,Orders!$A$2:$A$8001,0)),7)</f>
        <v>2025-06</v>
      </c>
    </row>
    <row r="6063" customFormat="false" ht="15" hidden="false" customHeight="true" outlineLevel="0" collapsed="false">
      <c r="A6063" s="1" t="s">
        <v>16533</v>
      </c>
      <c r="B6063" s="1" t="s">
        <v>5363</v>
      </c>
      <c r="C6063" s="1" t="s">
        <v>1980</v>
      </c>
      <c r="D6063" s="1" t="n">
        <v>1</v>
      </c>
      <c r="E6063" s="16" t="n">
        <v>2299.69</v>
      </c>
      <c r="F6063" s="17" t="n">
        <v>0</v>
      </c>
      <c r="G6063" s="16" t="n">
        <v>2299.69</v>
      </c>
      <c r="I6063" s="1" t="str">
        <f aca="false">INDEX(Products!$C$2:$C$51,MATCH(C6063,Products!$A$2:$A$51,0))</f>
        <v>Beauty &amp; Personal Care</v>
      </c>
      <c r="J6063" s="1" t="str">
        <f aca="false">INDEX(Orders!$E$2:$E$8001,MATCH(B6063,Orders!$A$2:$A$8001,0))</f>
        <v>Cancelled</v>
      </c>
      <c r="K6063" s="1" t="str">
        <f aca="false">LEFT(INDEX(Orders!$C$2:$C$8001,MATCH(B6063,Orders!$A$2:$A$8001,0)),7)</f>
        <v>2025-10</v>
      </c>
    </row>
    <row r="6064" customFormat="false" ht="15" hidden="false" customHeight="true" outlineLevel="0" collapsed="false">
      <c r="A6064" s="1" t="s">
        <v>16534</v>
      </c>
      <c r="B6064" s="1" t="s">
        <v>5363</v>
      </c>
      <c r="C6064" s="1" t="s">
        <v>2007</v>
      </c>
      <c r="D6064" s="1" t="n">
        <v>2</v>
      </c>
      <c r="E6064" s="16" t="n">
        <v>750.27</v>
      </c>
      <c r="F6064" s="17" t="n">
        <v>0.1</v>
      </c>
      <c r="G6064" s="16" t="n">
        <v>1350.49</v>
      </c>
      <c r="I6064" s="1" t="str">
        <f aca="false">INDEX(Products!$C$2:$C$51,MATCH(C6064,Products!$A$2:$A$51,0))</f>
        <v>Books &amp; Stationery</v>
      </c>
      <c r="J6064" s="1" t="str">
        <f aca="false">INDEX(Orders!$E$2:$E$8001,MATCH(B6064,Orders!$A$2:$A$8001,0))</f>
        <v>Cancelled</v>
      </c>
      <c r="K6064" s="1" t="str">
        <f aca="false">LEFT(INDEX(Orders!$C$2:$C$8001,MATCH(B6064,Orders!$A$2:$A$8001,0)),7)</f>
        <v>2025-10</v>
      </c>
    </row>
    <row r="6065" customFormat="false" ht="15" hidden="false" customHeight="true" outlineLevel="0" collapsed="false">
      <c r="A6065" s="1" t="s">
        <v>16535</v>
      </c>
      <c r="B6065" s="1" t="s">
        <v>5364</v>
      </c>
      <c r="C6065" s="1" t="s">
        <v>2007</v>
      </c>
      <c r="D6065" s="1" t="n">
        <v>1</v>
      </c>
      <c r="E6065" s="16" t="n">
        <v>750.27</v>
      </c>
      <c r="F6065" s="17" t="n">
        <v>0.1</v>
      </c>
      <c r="G6065" s="16" t="n">
        <v>675.24</v>
      </c>
      <c r="I6065" s="1" t="str">
        <f aca="false">INDEX(Products!$C$2:$C$51,MATCH(C6065,Products!$A$2:$A$51,0))</f>
        <v>Books &amp; Stationery</v>
      </c>
      <c r="J6065" s="1" t="str">
        <f aca="false">INDEX(Orders!$E$2:$E$8001,MATCH(B6065,Orders!$A$2:$A$8001,0))</f>
        <v>Cancelled</v>
      </c>
      <c r="K6065" s="1" t="str">
        <f aca="false">LEFT(INDEX(Orders!$C$2:$C$8001,MATCH(B6065,Orders!$A$2:$A$8001,0)),7)</f>
        <v>2025-03</v>
      </c>
    </row>
    <row r="6066" customFormat="false" ht="15" hidden="false" customHeight="true" outlineLevel="0" collapsed="false">
      <c r="A6066" s="1" t="s">
        <v>16536</v>
      </c>
      <c r="B6066" s="1" t="s">
        <v>5364</v>
      </c>
      <c r="C6066" s="1" t="s">
        <v>1984</v>
      </c>
      <c r="D6066" s="1" t="n">
        <v>2</v>
      </c>
      <c r="E6066" s="16" t="n">
        <v>1134.82</v>
      </c>
      <c r="F6066" s="17" t="n">
        <v>0.05</v>
      </c>
      <c r="G6066" s="16" t="n">
        <v>2156.16</v>
      </c>
      <c r="I6066" s="1" t="str">
        <f aca="false">INDEX(Products!$C$2:$C$51,MATCH(C6066,Products!$A$2:$A$51,0))</f>
        <v>Beauty &amp; Personal Care</v>
      </c>
      <c r="J6066" s="1" t="str">
        <f aca="false">INDEX(Orders!$E$2:$E$8001,MATCH(B6066,Orders!$A$2:$A$8001,0))</f>
        <v>Cancelled</v>
      </c>
      <c r="K6066" s="1" t="str">
        <f aca="false">LEFT(INDEX(Orders!$C$2:$C$8001,MATCH(B6066,Orders!$A$2:$A$8001,0)),7)</f>
        <v>2025-03</v>
      </c>
    </row>
    <row r="6067" customFormat="false" ht="15" hidden="false" customHeight="true" outlineLevel="0" collapsed="false">
      <c r="A6067" s="1" t="s">
        <v>16537</v>
      </c>
      <c r="B6067" s="1" t="s">
        <v>5364</v>
      </c>
      <c r="C6067" s="1" t="s">
        <v>1940</v>
      </c>
      <c r="D6067" s="1" t="n">
        <v>2</v>
      </c>
      <c r="E6067" s="16" t="n">
        <v>2374.52</v>
      </c>
      <c r="F6067" s="17" t="n">
        <v>0</v>
      </c>
      <c r="G6067" s="16" t="n">
        <v>4749.04</v>
      </c>
      <c r="I6067" s="1" t="str">
        <f aca="false">INDEX(Products!$C$2:$C$51,MATCH(C6067,Products!$A$2:$A$51,0))</f>
        <v>Fashion</v>
      </c>
      <c r="J6067" s="1" t="str">
        <f aca="false">INDEX(Orders!$E$2:$E$8001,MATCH(B6067,Orders!$A$2:$A$8001,0))</f>
        <v>Cancelled</v>
      </c>
      <c r="K6067" s="1" t="str">
        <f aca="false">LEFT(INDEX(Orders!$C$2:$C$8001,MATCH(B6067,Orders!$A$2:$A$8001,0)),7)</f>
        <v>2025-03</v>
      </c>
    </row>
    <row r="6068" customFormat="false" ht="15" hidden="false" customHeight="true" outlineLevel="0" collapsed="false">
      <c r="A6068" s="1" t="s">
        <v>16538</v>
      </c>
      <c r="B6068" s="1" t="s">
        <v>5365</v>
      </c>
      <c r="C6068" s="1" t="s">
        <v>2006</v>
      </c>
      <c r="D6068" s="1" t="n">
        <v>1</v>
      </c>
      <c r="E6068" s="16" t="n">
        <v>482.17</v>
      </c>
      <c r="F6068" s="17" t="n">
        <v>0</v>
      </c>
      <c r="G6068" s="16" t="n">
        <v>482.17</v>
      </c>
      <c r="I6068" s="1" t="str">
        <f aca="false">INDEX(Products!$C$2:$C$51,MATCH(C6068,Products!$A$2:$A$51,0))</f>
        <v>Books &amp; Stationery</v>
      </c>
      <c r="J6068" s="1" t="str">
        <f aca="false">INDEX(Orders!$E$2:$E$8001,MATCH(B6068,Orders!$A$2:$A$8001,0))</f>
        <v>Delivered</v>
      </c>
      <c r="K6068" s="1" t="str">
        <f aca="false">LEFT(INDEX(Orders!$C$2:$C$8001,MATCH(B6068,Orders!$A$2:$A$8001,0)),7)</f>
        <v>2024-01</v>
      </c>
    </row>
    <row r="6069" customFormat="false" ht="15" hidden="false" customHeight="true" outlineLevel="0" collapsed="false">
      <c r="A6069" s="1" t="s">
        <v>16539</v>
      </c>
      <c r="B6069" s="1" t="s">
        <v>5366</v>
      </c>
      <c r="C6069" s="1" t="s">
        <v>2007</v>
      </c>
      <c r="D6069" s="1" t="n">
        <v>1</v>
      </c>
      <c r="E6069" s="16" t="n">
        <v>750.27</v>
      </c>
      <c r="F6069" s="17" t="n">
        <v>0.05</v>
      </c>
      <c r="G6069" s="16" t="n">
        <v>712.76</v>
      </c>
      <c r="I6069" s="1" t="str">
        <f aca="false">INDEX(Products!$C$2:$C$51,MATCH(C6069,Products!$A$2:$A$51,0))</f>
        <v>Books &amp; Stationery</v>
      </c>
      <c r="J6069" s="1" t="str">
        <f aca="false">INDEX(Orders!$E$2:$E$8001,MATCH(B6069,Orders!$A$2:$A$8001,0))</f>
        <v>Returned</v>
      </c>
      <c r="K6069" s="1" t="str">
        <f aca="false">LEFT(INDEX(Orders!$C$2:$C$8001,MATCH(B6069,Orders!$A$2:$A$8001,0)),7)</f>
        <v>2025-06</v>
      </c>
    </row>
    <row r="6070" customFormat="false" ht="15" hidden="false" customHeight="true" outlineLevel="0" collapsed="false">
      <c r="A6070" s="1" t="s">
        <v>16540</v>
      </c>
      <c r="B6070" s="1" t="s">
        <v>5367</v>
      </c>
      <c r="C6070" s="1" t="s">
        <v>1990</v>
      </c>
      <c r="D6070" s="1" t="n">
        <v>1</v>
      </c>
      <c r="E6070" s="16" t="n">
        <v>5311.32</v>
      </c>
      <c r="F6070" s="17" t="n">
        <v>0.05</v>
      </c>
      <c r="G6070" s="16" t="n">
        <v>5045.75</v>
      </c>
      <c r="I6070" s="1" t="str">
        <f aca="false">INDEX(Products!$C$2:$C$51,MATCH(C6070,Products!$A$2:$A$51,0))</f>
        <v>Sports &amp; Fitness</v>
      </c>
      <c r="J6070" s="1" t="str">
        <f aca="false">INDEX(Orders!$E$2:$E$8001,MATCH(B6070,Orders!$A$2:$A$8001,0))</f>
        <v>Delivered</v>
      </c>
      <c r="K6070" s="1" t="str">
        <f aca="false">LEFT(INDEX(Orders!$C$2:$C$8001,MATCH(B6070,Orders!$A$2:$A$8001,0)),7)</f>
        <v>2025-02</v>
      </c>
    </row>
    <row r="6071" customFormat="false" ht="15" hidden="false" customHeight="true" outlineLevel="0" collapsed="false">
      <c r="A6071" s="1" t="s">
        <v>16541</v>
      </c>
      <c r="B6071" s="1" t="s">
        <v>5367</v>
      </c>
      <c r="C6071" s="1" t="s">
        <v>1949</v>
      </c>
      <c r="D6071" s="1" t="n">
        <v>1</v>
      </c>
      <c r="E6071" s="16" t="n">
        <v>4185.64</v>
      </c>
      <c r="F6071" s="17" t="n">
        <v>0.15</v>
      </c>
      <c r="G6071" s="16" t="n">
        <v>3557.79</v>
      </c>
      <c r="I6071" s="1" t="str">
        <f aca="false">INDEX(Products!$C$2:$C$51,MATCH(C6071,Products!$A$2:$A$51,0))</f>
        <v>Fashion</v>
      </c>
      <c r="J6071" s="1" t="str">
        <f aca="false">INDEX(Orders!$E$2:$E$8001,MATCH(B6071,Orders!$A$2:$A$8001,0))</f>
        <v>Delivered</v>
      </c>
      <c r="K6071" s="1" t="str">
        <f aca="false">LEFT(INDEX(Orders!$C$2:$C$8001,MATCH(B6071,Orders!$A$2:$A$8001,0)),7)</f>
        <v>2025-02</v>
      </c>
    </row>
    <row r="6072" customFormat="false" ht="15" hidden="false" customHeight="true" outlineLevel="0" collapsed="false">
      <c r="A6072" s="1" t="s">
        <v>16542</v>
      </c>
      <c r="B6072" s="1" t="s">
        <v>5368</v>
      </c>
      <c r="C6072" s="1" t="s">
        <v>2007</v>
      </c>
      <c r="D6072" s="1" t="n">
        <v>1</v>
      </c>
      <c r="E6072" s="16" t="n">
        <v>750.27</v>
      </c>
      <c r="F6072" s="17" t="n">
        <v>0</v>
      </c>
      <c r="G6072" s="16" t="n">
        <v>750.27</v>
      </c>
      <c r="I6072" s="1" t="str">
        <f aca="false">INDEX(Products!$C$2:$C$51,MATCH(C6072,Products!$A$2:$A$51,0))</f>
        <v>Books &amp; Stationery</v>
      </c>
      <c r="J6072" s="1" t="str">
        <f aca="false">INDEX(Orders!$E$2:$E$8001,MATCH(B6072,Orders!$A$2:$A$8001,0))</f>
        <v>Delivered</v>
      </c>
      <c r="K6072" s="1" t="str">
        <f aca="false">LEFT(INDEX(Orders!$C$2:$C$8001,MATCH(B6072,Orders!$A$2:$A$8001,0)),7)</f>
        <v>2025-10</v>
      </c>
    </row>
    <row r="6073" customFormat="false" ht="15" hidden="false" customHeight="true" outlineLevel="0" collapsed="false">
      <c r="A6073" s="1" t="s">
        <v>16543</v>
      </c>
      <c r="B6073" s="1" t="s">
        <v>5368</v>
      </c>
      <c r="C6073" s="1" t="s">
        <v>1953</v>
      </c>
      <c r="D6073" s="1" t="n">
        <v>1</v>
      </c>
      <c r="E6073" s="16" t="n">
        <v>4914.12</v>
      </c>
      <c r="F6073" s="17" t="n">
        <v>0</v>
      </c>
      <c r="G6073" s="16" t="n">
        <v>4914.12</v>
      </c>
      <c r="I6073" s="1" t="str">
        <f aca="false">INDEX(Products!$C$2:$C$51,MATCH(C6073,Products!$A$2:$A$51,0))</f>
        <v>Fashion</v>
      </c>
      <c r="J6073" s="1" t="str">
        <f aca="false">INDEX(Orders!$E$2:$E$8001,MATCH(B6073,Orders!$A$2:$A$8001,0))</f>
        <v>Delivered</v>
      </c>
      <c r="K6073" s="1" t="str">
        <f aca="false">LEFT(INDEX(Orders!$C$2:$C$8001,MATCH(B6073,Orders!$A$2:$A$8001,0)),7)</f>
        <v>2025-10</v>
      </c>
    </row>
    <row r="6074" customFormat="false" ht="15" hidden="false" customHeight="true" outlineLevel="0" collapsed="false">
      <c r="A6074" s="1" t="s">
        <v>16544</v>
      </c>
      <c r="B6074" s="1" t="s">
        <v>5368</v>
      </c>
      <c r="C6074" s="1" t="s">
        <v>1961</v>
      </c>
      <c r="D6074" s="1" t="n">
        <v>1</v>
      </c>
      <c r="E6074" s="16" t="n">
        <v>3493.68</v>
      </c>
      <c r="F6074" s="17" t="n">
        <v>0.15</v>
      </c>
      <c r="G6074" s="16" t="n">
        <v>2969.63</v>
      </c>
      <c r="I6074" s="1" t="str">
        <f aca="false">INDEX(Products!$C$2:$C$51,MATCH(C6074,Products!$A$2:$A$51,0))</f>
        <v>Home &amp; Kitchen</v>
      </c>
      <c r="J6074" s="1" t="str">
        <f aca="false">INDEX(Orders!$E$2:$E$8001,MATCH(B6074,Orders!$A$2:$A$8001,0))</f>
        <v>Delivered</v>
      </c>
      <c r="K6074" s="1" t="str">
        <f aca="false">LEFT(INDEX(Orders!$C$2:$C$8001,MATCH(B6074,Orders!$A$2:$A$8001,0)),7)</f>
        <v>2025-10</v>
      </c>
    </row>
    <row r="6075" customFormat="false" ht="15" hidden="false" customHeight="true" outlineLevel="0" collapsed="false">
      <c r="A6075" s="1" t="s">
        <v>16545</v>
      </c>
      <c r="B6075" s="1" t="s">
        <v>5368</v>
      </c>
      <c r="C6075" s="1" t="s">
        <v>2000</v>
      </c>
      <c r="D6075" s="1" t="n">
        <v>1</v>
      </c>
      <c r="E6075" s="16" t="n">
        <v>425.08</v>
      </c>
      <c r="F6075" s="17" t="n">
        <v>0</v>
      </c>
      <c r="G6075" s="16" t="n">
        <v>425.08</v>
      </c>
      <c r="I6075" s="1" t="str">
        <f aca="false">INDEX(Products!$C$2:$C$51,MATCH(C6075,Products!$A$2:$A$51,0))</f>
        <v>Books &amp; Stationery</v>
      </c>
      <c r="J6075" s="1" t="str">
        <f aca="false">INDEX(Orders!$E$2:$E$8001,MATCH(B6075,Orders!$A$2:$A$8001,0))</f>
        <v>Delivered</v>
      </c>
      <c r="K6075" s="1" t="str">
        <f aca="false">LEFT(INDEX(Orders!$C$2:$C$8001,MATCH(B6075,Orders!$A$2:$A$8001,0)),7)</f>
        <v>2025-10</v>
      </c>
    </row>
    <row r="6076" customFormat="false" ht="15" hidden="false" customHeight="true" outlineLevel="0" collapsed="false">
      <c r="A6076" s="1" t="s">
        <v>16546</v>
      </c>
      <c r="B6076" s="1" t="s">
        <v>5368</v>
      </c>
      <c r="C6076" s="1" t="s">
        <v>1930</v>
      </c>
      <c r="D6076" s="1" t="n">
        <v>1</v>
      </c>
      <c r="E6076" s="16" t="n">
        <v>2398.35</v>
      </c>
      <c r="F6076" s="17" t="n">
        <v>0</v>
      </c>
      <c r="G6076" s="16" t="n">
        <v>2398.35</v>
      </c>
      <c r="I6076" s="1" t="str">
        <f aca="false">INDEX(Products!$C$2:$C$51,MATCH(C6076,Products!$A$2:$A$51,0))</f>
        <v>Electronics</v>
      </c>
      <c r="J6076" s="1" t="str">
        <f aca="false">INDEX(Orders!$E$2:$E$8001,MATCH(B6076,Orders!$A$2:$A$8001,0))</f>
        <v>Delivered</v>
      </c>
      <c r="K6076" s="1" t="str">
        <f aca="false">LEFT(INDEX(Orders!$C$2:$C$8001,MATCH(B6076,Orders!$A$2:$A$8001,0)),7)</f>
        <v>2025-10</v>
      </c>
    </row>
    <row r="6077" customFormat="false" ht="15" hidden="false" customHeight="true" outlineLevel="0" collapsed="false">
      <c r="A6077" s="1" t="s">
        <v>16547</v>
      </c>
      <c r="B6077" s="1" t="s">
        <v>5369</v>
      </c>
      <c r="C6077" s="1" t="s">
        <v>2007</v>
      </c>
      <c r="D6077" s="1" t="n">
        <v>1</v>
      </c>
      <c r="E6077" s="16" t="n">
        <v>750.27</v>
      </c>
      <c r="F6077" s="17" t="n">
        <v>0</v>
      </c>
      <c r="G6077" s="16" t="n">
        <v>750.27</v>
      </c>
      <c r="I6077" s="1" t="str">
        <f aca="false">INDEX(Products!$C$2:$C$51,MATCH(C6077,Products!$A$2:$A$51,0))</f>
        <v>Books &amp; Stationery</v>
      </c>
      <c r="J6077" s="1" t="str">
        <f aca="false">INDEX(Orders!$E$2:$E$8001,MATCH(B6077,Orders!$A$2:$A$8001,0))</f>
        <v>Cancelled</v>
      </c>
      <c r="K6077" s="1" t="str">
        <f aca="false">LEFT(INDEX(Orders!$C$2:$C$8001,MATCH(B6077,Orders!$A$2:$A$8001,0)),7)</f>
        <v>2024-01</v>
      </c>
    </row>
    <row r="6078" customFormat="false" ht="15" hidden="false" customHeight="true" outlineLevel="0" collapsed="false">
      <c r="A6078" s="1" t="s">
        <v>16548</v>
      </c>
      <c r="B6078" s="1" t="s">
        <v>5371</v>
      </c>
      <c r="C6078" s="1" t="s">
        <v>1975</v>
      </c>
      <c r="D6078" s="1" t="n">
        <v>1</v>
      </c>
      <c r="E6078" s="16" t="n">
        <v>862.99</v>
      </c>
      <c r="F6078" s="17" t="n">
        <v>0</v>
      </c>
      <c r="G6078" s="16" t="n">
        <v>862.99</v>
      </c>
      <c r="I6078" s="1" t="str">
        <f aca="false">INDEX(Products!$C$2:$C$51,MATCH(C6078,Products!$A$2:$A$51,0))</f>
        <v>Beauty &amp; Personal Care</v>
      </c>
      <c r="J6078" s="1" t="str">
        <f aca="false">INDEX(Orders!$E$2:$E$8001,MATCH(B6078,Orders!$A$2:$A$8001,0))</f>
        <v>Delivered</v>
      </c>
      <c r="K6078" s="1" t="str">
        <f aca="false">LEFT(INDEX(Orders!$C$2:$C$8001,MATCH(B6078,Orders!$A$2:$A$8001,0)),7)</f>
        <v>2025-10</v>
      </c>
    </row>
    <row r="6079" customFormat="false" ht="15" hidden="false" customHeight="true" outlineLevel="0" collapsed="false">
      <c r="A6079" s="1" t="s">
        <v>16549</v>
      </c>
      <c r="B6079" s="1" t="s">
        <v>5372</v>
      </c>
      <c r="C6079" s="1" t="s">
        <v>1940</v>
      </c>
      <c r="D6079" s="1" t="n">
        <v>1</v>
      </c>
      <c r="E6079" s="16" t="n">
        <v>2374.52</v>
      </c>
      <c r="F6079" s="17" t="n">
        <v>0</v>
      </c>
      <c r="G6079" s="16" t="n">
        <v>2374.52</v>
      </c>
      <c r="I6079" s="1" t="str">
        <f aca="false">INDEX(Products!$C$2:$C$51,MATCH(C6079,Products!$A$2:$A$51,0))</f>
        <v>Fashion</v>
      </c>
      <c r="J6079" s="1" t="str">
        <f aca="false">INDEX(Orders!$E$2:$E$8001,MATCH(B6079,Orders!$A$2:$A$8001,0))</f>
        <v>Delivered</v>
      </c>
      <c r="K6079" s="1" t="str">
        <f aca="false">LEFT(INDEX(Orders!$C$2:$C$8001,MATCH(B6079,Orders!$A$2:$A$8001,0)),7)</f>
        <v>2025-10</v>
      </c>
    </row>
    <row r="6080" customFormat="false" ht="15" hidden="false" customHeight="true" outlineLevel="0" collapsed="false">
      <c r="A6080" s="1" t="s">
        <v>16550</v>
      </c>
      <c r="B6080" s="1" t="s">
        <v>5373</v>
      </c>
      <c r="C6080" s="1" t="s">
        <v>1976</v>
      </c>
      <c r="D6080" s="1" t="n">
        <v>2</v>
      </c>
      <c r="E6080" s="16" t="n">
        <v>1603.35</v>
      </c>
      <c r="F6080" s="17" t="n">
        <v>0.15</v>
      </c>
      <c r="G6080" s="16" t="n">
        <v>2725.7</v>
      </c>
      <c r="I6080" s="1" t="str">
        <f aca="false">INDEX(Products!$C$2:$C$51,MATCH(C6080,Products!$A$2:$A$51,0))</f>
        <v>Beauty &amp; Personal Care</v>
      </c>
      <c r="J6080" s="1" t="str">
        <f aca="false">INDEX(Orders!$E$2:$E$8001,MATCH(B6080,Orders!$A$2:$A$8001,0))</f>
        <v>Delivered</v>
      </c>
      <c r="K6080" s="1" t="str">
        <f aca="false">LEFT(INDEX(Orders!$C$2:$C$8001,MATCH(B6080,Orders!$A$2:$A$8001,0)),7)</f>
        <v>2025-09</v>
      </c>
    </row>
    <row r="6081" customFormat="false" ht="15" hidden="false" customHeight="true" outlineLevel="0" collapsed="false">
      <c r="A6081" s="1" t="s">
        <v>16551</v>
      </c>
      <c r="B6081" s="1" t="s">
        <v>5373</v>
      </c>
      <c r="C6081" s="1" t="s">
        <v>1998</v>
      </c>
      <c r="D6081" s="1" t="n">
        <v>2</v>
      </c>
      <c r="E6081" s="16" t="n">
        <v>1335.85</v>
      </c>
      <c r="F6081" s="17" t="n">
        <v>0</v>
      </c>
      <c r="G6081" s="16" t="n">
        <v>2671.7</v>
      </c>
      <c r="I6081" s="1" t="str">
        <f aca="false">INDEX(Products!$C$2:$C$51,MATCH(C6081,Products!$A$2:$A$51,0))</f>
        <v>Sports &amp; Fitness</v>
      </c>
      <c r="J6081" s="1" t="str">
        <f aca="false">INDEX(Orders!$E$2:$E$8001,MATCH(B6081,Orders!$A$2:$A$8001,0))</f>
        <v>Delivered</v>
      </c>
      <c r="K6081" s="1" t="str">
        <f aca="false">LEFT(INDEX(Orders!$C$2:$C$8001,MATCH(B6081,Orders!$A$2:$A$8001,0)),7)</f>
        <v>2025-09</v>
      </c>
    </row>
    <row r="6082" customFormat="false" ht="15" hidden="false" customHeight="true" outlineLevel="0" collapsed="false">
      <c r="A6082" s="1" t="s">
        <v>16552</v>
      </c>
      <c r="B6082" s="1" t="s">
        <v>5373</v>
      </c>
      <c r="C6082" s="1" t="s">
        <v>1997</v>
      </c>
      <c r="D6082" s="1" t="n">
        <v>1</v>
      </c>
      <c r="E6082" s="16" t="n">
        <v>311.15</v>
      </c>
      <c r="F6082" s="17" t="n">
        <v>0.1</v>
      </c>
      <c r="G6082" s="16" t="n">
        <v>280.03</v>
      </c>
      <c r="I6082" s="1" t="str">
        <f aca="false">INDEX(Products!$C$2:$C$51,MATCH(C6082,Products!$A$2:$A$51,0))</f>
        <v>Sports &amp; Fitness</v>
      </c>
      <c r="J6082" s="1" t="str">
        <f aca="false">INDEX(Orders!$E$2:$E$8001,MATCH(B6082,Orders!$A$2:$A$8001,0))</f>
        <v>Delivered</v>
      </c>
      <c r="K6082" s="1" t="str">
        <f aca="false">LEFT(INDEX(Orders!$C$2:$C$8001,MATCH(B6082,Orders!$A$2:$A$8001,0)),7)</f>
        <v>2025-09</v>
      </c>
    </row>
    <row r="6083" customFormat="false" ht="15" hidden="false" customHeight="true" outlineLevel="0" collapsed="false">
      <c r="A6083" s="1" t="s">
        <v>16553</v>
      </c>
      <c r="B6083" s="1" t="s">
        <v>5373</v>
      </c>
      <c r="C6083" s="1" t="s">
        <v>2006</v>
      </c>
      <c r="D6083" s="1" t="n">
        <v>1</v>
      </c>
      <c r="E6083" s="16" t="n">
        <v>482.17</v>
      </c>
      <c r="F6083" s="17" t="n">
        <v>0</v>
      </c>
      <c r="G6083" s="16" t="n">
        <v>482.17</v>
      </c>
      <c r="I6083" s="1" t="str">
        <f aca="false">INDEX(Products!$C$2:$C$51,MATCH(C6083,Products!$A$2:$A$51,0))</f>
        <v>Books &amp; Stationery</v>
      </c>
      <c r="J6083" s="1" t="str">
        <f aca="false">INDEX(Orders!$E$2:$E$8001,MATCH(B6083,Orders!$A$2:$A$8001,0))</f>
        <v>Delivered</v>
      </c>
      <c r="K6083" s="1" t="str">
        <f aca="false">LEFT(INDEX(Orders!$C$2:$C$8001,MATCH(B6083,Orders!$A$2:$A$8001,0)),7)</f>
        <v>2025-09</v>
      </c>
    </row>
    <row r="6084" customFormat="false" ht="15" hidden="false" customHeight="true" outlineLevel="0" collapsed="false">
      <c r="A6084" s="1" t="s">
        <v>16554</v>
      </c>
      <c r="B6084" s="1" t="s">
        <v>5373</v>
      </c>
      <c r="C6084" s="1" t="s">
        <v>1940</v>
      </c>
      <c r="D6084" s="1" t="n">
        <v>3</v>
      </c>
      <c r="E6084" s="16" t="n">
        <v>2374.52</v>
      </c>
      <c r="F6084" s="17" t="n">
        <v>0</v>
      </c>
      <c r="G6084" s="16" t="n">
        <v>7123.56</v>
      </c>
      <c r="I6084" s="1" t="str">
        <f aca="false">INDEX(Products!$C$2:$C$51,MATCH(C6084,Products!$A$2:$A$51,0))</f>
        <v>Fashion</v>
      </c>
      <c r="J6084" s="1" t="str">
        <f aca="false">INDEX(Orders!$E$2:$E$8001,MATCH(B6084,Orders!$A$2:$A$8001,0))</f>
        <v>Delivered</v>
      </c>
      <c r="K6084" s="1" t="str">
        <f aca="false">LEFT(INDEX(Orders!$C$2:$C$8001,MATCH(B6084,Orders!$A$2:$A$8001,0)),7)</f>
        <v>2025-09</v>
      </c>
    </row>
    <row r="6085" customFormat="false" ht="15" hidden="false" customHeight="true" outlineLevel="0" collapsed="false">
      <c r="A6085" s="1" t="s">
        <v>16555</v>
      </c>
      <c r="B6085" s="1" t="s">
        <v>5374</v>
      </c>
      <c r="C6085" s="1" t="s">
        <v>1961</v>
      </c>
      <c r="D6085" s="1" t="n">
        <v>1</v>
      </c>
      <c r="E6085" s="16" t="n">
        <v>3493.68</v>
      </c>
      <c r="F6085" s="17" t="n">
        <v>0.15</v>
      </c>
      <c r="G6085" s="16" t="n">
        <v>2969.63</v>
      </c>
      <c r="I6085" s="1" t="str">
        <f aca="false">INDEX(Products!$C$2:$C$51,MATCH(C6085,Products!$A$2:$A$51,0))</f>
        <v>Home &amp; Kitchen</v>
      </c>
      <c r="J6085" s="1" t="str">
        <f aca="false">INDEX(Orders!$E$2:$E$8001,MATCH(B6085,Orders!$A$2:$A$8001,0))</f>
        <v>Delivered</v>
      </c>
      <c r="K6085" s="1" t="str">
        <f aca="false">LEFT(INDEX(Orders!$C$2:$C$8001,MATCH(B6085,Orders!$A$2:$A$8001,0)),7)</f>
        <v>2025-08</v>
      </c>
    </row>
    <row r="6086" customFormat="false" ht="15" hidden="false" customHeight="true" outlineLevel="0" collapsed="false">
      <c r="A6086" s="1" t="s">
        <v>16556</v>
      </c>
      <c r="B6086" s="1" t="s">
        <v>5374</v>
      </c>
      <c r="C6086" s="1" t="s">
        <v>1975</v>
      </c>
      <c r="D6086" s="1" t="n">
        <v>1</v>
      </c>
      <c r="E6086" s="16" t="n">
        <v>862.99</v>
      </c>
      <c r="F6086" s="17" t="n">
        <v>0.05</v>
      </c>
      <c r="G6086" s="16" t="n">
        <v>819.84</v>
      </c>
      <c r="I6086" s="1" t="str">
        <f aca="false">INDEX(Products!$C$2:$C$51,MATCH(C6086,Products!$A$2:$A$51,0))</f>
        <v>Beauty &amp; Personal Care</v>
      </c>
      <c r="J6086" s="1" t="str">
        <f aca="false">INDEX(Orders!$E$2:$E$8001,MATCH(B6086,Orders!$A$2:$A$8001,0))</f>
        <v>Delivered</v>
      </c>
      <c r="K6086" s="1" t="str">
        <f aca="false">LEFT(INDEX(Orders!$C$2:$C$8001,MATCH(B6086,Orders!$A$2:$A$8001,0)),7)</f>
        <v>2025-08</v>
      </c>
    </row>
    <row r="6087" customFormat="false" ht="15" hidden="false" customHeight="true" outlineLevel="0" collapsed="false">
      <c r="A6087" s="1" t="s">
        <v>16557</v>
      </c>
      <c r="B6087" s="1" t="s">
        <v>5375</v>
      </c>
      <c r="C6087" s="1" t="s">
        <v>1933</v>
      </c>
      <c r="D6087" s="1" t="n">
        <v>2</v>
      </c>
      <c r="E6087" s="16" t="n">
        <v>7194.38</v>
      </c>
      <c r="F6087" s="17" t="n">
        <v>0.15</v>
      </c>
      <c r="G6087" s="16" t="n">
        <v>12230.45</v>
      </c>
      <c r="I6087" s="1" t="str">
        <f aca="false">INDEX(Products!$C$2:$C$51,MATCH(C6087,Products!$A$2:$A$51,0))</f>
        <v>Electronics</v>
      </c>
      <c r="J6087" s="1" t="str">
        <f aca="false">INDEX(Orders!$E$2:$E$8001,MATCH(B6087,Orders!$A$2:$A$8001,0))</f>
        <v>Returned</v>
      </c>
      <c r="K6087" s="1" t="str">
        <f aca="false">LEFT(INDEX(Orders!$C$2:$C$8001,MATCH(B6087,Orders!$A$2:$A$8001,0)),7)</f>
        <v>2025-06</v>
      </c>
    </row>
    <row r="6088" customFormat="false" ht="15" hidden="false" customHeight="true" outlineLevel="0" collapsed="false">
      <c r="A6088" s="1" t="s">
        <v>16558</v>
      </c>
      <c r="B6088" s="1" t="s">
        <v>5375</v>
      </c>
      <c r="C6088" s="1" t="s">
        <v>2006</v>
      </c>
      <c r="D6088" s="1" t="n">
        <v>1</v>
      </c>
      <c r="E6088" s="16" t="n">
        <v>482.17</v>
      </c>
      <c r="F6088" s="17" t="n">
        <v>0</v>
      </c>
      <c r="G6088" s="16" t="n">
        <v>482.17</v>
      </c>
      <c r="I6088" s="1" t="str">
        <f aca="false">INDEX(Products!$C$2:$C$51,MATCH(C6088,Products!$A$2:$A$51,0))</f>
        <v>Books &amp; Stationery</v>
      </c>
      <c r="J6088" s="1" t="str">
        <f aca="false">INDEX(Orders!$E$2:$E$8001,MATCH(B6088,Orders!$A$2:$A$8001,0))</f>
        <v>Returned</v>
      </c>
      <c r="K6088" s="1" t="str">
        <f aca="false">LEFT(INDEX(Orders!$C$2:$C$8001,MATCH(B6088,Orders!$A$2:$A$8001,0)),7)</f>
        <v>2025-06</v>
      </c>
    </row>
    <row r="6089" customFormat="false" ht="15" hidden="false" customHeight="true" outlineLevel="0" collapsed="false">
      <c r="A6089" s="1" t="s">
        <v>16559</v>
      </c>
      <c r="B6089" s="1" t="s">
        <v>5375</v>
      </c>
      <c r="C6089" s="1" t="s">
        <v>1940</v>
      </c>
      <c r="D6089" s="1" t="n">
        <v>1</v>
      </c>
      <c r="E6089" s="16" t="n">
        <v>2374.52</v>
      </c>
      <c r="F6089" s="17" t="n">
        <v>0</v>
      </c>
      <c r="G6089" s="16" t="n">
        <v>2374.52</v>
      </c>
      <c r="I6089" s="1" t="str">
        <f aca="false">INDEX(Products!$C$2:$C$51,MATCH(C6089,Products!$A$2:$A$51,0))</f>
        <v>Fashion</v>
      </c>
      <c r="J6089" s="1" t="str">
        <f aca="false">INDEX(Orders!$E$2:$E$8001,MATCH(B6089,Orders!$A$2:$A$8001,0))</f>
        <v>Returned</v>
      </c>
      <c r="K6089" s="1" t="str">
        <f aca="false">LEFT(INDEX(Orders!$C$2:$C$8001,MATCH(B6089,Orders!$A$2:$A$8001,0)),7)</f>
        <v>2025-06</v>
      </c>
    </row>
    <row r="6090" customFormat="false" ht="15" hidden="false" customHeight="true" outlineLevel="0" collapsed="false">
      <c r="A6090" s="1" t="s">
        <v>16560</v>
      </c>
      <c r="B6090" s="1" t="s">
        <v>5375</v>
      </c>
      <c r="C6090" s="1" t="s">
        <v>1969</v>
      </c>
      <c r="D6090" s="1" t="n">
        <v>1</v>
      </c>
      <c r="E6090" s="16" t="n">
        <v>9171.98</v>
      </c>
      <c r="F6090" s="17" t="n">
        <v>0</v>
      </c>
      <c r="G6090" s="16" t="n">
        <v>9171.98</v>
      </c>
      <c r="I6090" s="1" t="str">
        <f aca="false">INDEX(Products!$C$2:$C$51,MATCH(C6090,Products!$A$2:$A$51,0))</f>
        <v>Home &amp; Kitchen</v>
      </c>
      <c r="J6090" s="1" t="str">
        <f aca="false">INDEX(Orders!$E$2:$E$8001,MATCH(B6090,Orders!$A$2:$A$8001,0))</f>
        <v>Returned</v>
      </c>
      <c r="K6090" s="1" t="str">
        <f aca="false">LEFT(INDEX(Orders!$C$2:$C$8001,MATCH(B6090,Orders!$A$2:$A$8001,0)),7)</f>
        <v>2025-06</v>
      </c>
    </row>
    <row r="6091" customFormat="false" ht="15" hidden="false" customHeight="true" outlineLevel="0" collapsed="false">
      <c r="A6091" s="1" t="s">
        <v>16561</v>
      </c>
      <c r="B6091" s="1" t="s">
        <v>5376</v>
      </c>
      <c r="C6091" s="1" t="s">
        <v>2006</v>
      </c>
      <c r="D6091" s="1" t="n">
        <v>3</v>
      </c>
      <c r="E6091" s="16" t="n">
        <v>482.17</v>
      </c>
      <c r="F6091" s="17" t="n">
        <v>0.2</v>
      </c>
      <c r="G6091" s="16" t="n">
        <v>1157.21</v>
      </c>
      <c r="I6091" s="1" t="str">
        <f aca="false">INDEX(Products!$C$2:$C$51,MATCH(C6091,Products!$A$2:$A$51,0))</f>
        <v>Books &amp; Stationery</v>
      </c>
      <c r="J6091" s="1" t="str">
        <f aca="false">INDEX(Orders!$E$2:$E$8001,MATCH(B6091,Orders!$A$2:$A$8001,0))</f>
        <v>Refunded</v>
      </c>
      <c r="K6091" s="1" t="str">
        <f aca="false">LEFT(INDEX(Orders!$C$2:$C$8001,MATCH(B6091,Orders!$A$2:$A$8001,0)),7)</f>
        <v>2024-12</v>
      </c>
    </row>
    <row r="6092" customFormat="false" ht="15" hidden="false" customHeight="true" outlineLevel="0" collapsed="false">
      <c r="A6092" s="1" t="s">
        <v>16562</v>
      </c>
      <c r="B6092" s="1" t="s">
        <v>5376</v>
      </c>
      <c r="C6092" s="1" t="s">
        <v>2000</v>
      </c>
      <c r="D6092" s="1" t="n">
        <v>1</v>
      </c>
      <c r="E6092" s="16" t="n">
        <v>425.08</v>
      </c>
      <c r="F6092" s="17" t="n">
        <v>0.2</v>
      </c>
      <c r="G6092" s="16" t="n">
        <v>340.06</v>
      </c>
      <c r="I6092" s="1" t="str">
        <f aca="false">INDEX(Products!$C$2:$C$51,MATCH(C6092,Products!$A$2:$A$51,0))</f>
        <v>Books &amp; Stationery</v>
      </c>
      <c r="J6092" s="1" t="str">
        <f aca="false">INDEX(Orders!$E$2:$E$8001,MATCH(B6092,Orders!$A$2:$A$8001,0))</f>
        <v>Refunded</v>
      </c>
      <c r="K6092" s="1" t="str">
        <f aca="false">LEFT(INDEX(Orders!$C$2:$C$8001,MATCH(B6092,Orders!$A$2:$A$8001,0)),7)</f>
        <v>2024-12</v>
      </c>
    </row>
    <row r="6093" customFormat="false" ht="15" hidden="false" customHeight="true" outlineLevel="0" collapsed="false">
      <c r="A6093" s="1" t="s">
        <v>16563</v>
      </c>
      <c r="B6093" s="1" t="s">
        <v>5376</v>
      </c>
      <c r="C6093" s="1" t="s">
        <v>1930</v>
      </c>
      <c r="D6093" s="1" t="n">
        <v>2</v>
      </c>
      <c r="E6093" s="16" t="n">
        <v>2398.35</v>
      </c>
      <c r="F6093" s="17" t="n">
        <v>0.05</v>
      </c>
      <c r="G6093" s="16" t="n">
        <v>4556.86</v>
      </c>
      <c r="I6093" s="1" t="str">
        <f aca="false">INDEX(Products!$C$2:$C$51,MATCH(C6093,Products!$A$2:$A$51,0))</f>
        <v>Electronics</v>
      </c>
      <c r="J6093" s="1" t="str">
        <f aca="false">INDEX(Orders!$E$2:$E$8001,MATCH(B6093,Orders!$A$2:$A$8001,0))</f>
        <v>Refunded</v>
      </c>
      <c r="K6093" s="1" t="str">
        <f aca="false">LEFT(INDEX(Orders!$C$2:$C$8001,MATCH(B6093,Orders!$A$2:$A$8001,0)),7)</f>
        <v>2024-12</v>
      </c>
    </row>
    <row r="6094" customFormat="false" ht="15" hidden="false" customHeight="true" outlineLevel="0" collapsed="false">
      <c r="A6094" s="1" t="s">
        <v>16564</v>
      </c>
      <c r="B6094" s="1" t="s">
        <v>5376</v>
      </c>
      <c r="C6094" s="1" t="s">
        <v>2007</v>
      </c>
      <c r="D6094" s="1" t="n">
        <v>2</v>
      </c>
      <c r="E6094" s="16" t="n">
        <v>750.27</v>
      </c>
      <c r="F6094" s="17" t="n">
        <v>0.1</v>
      </c>
      <c r="G6094" s="16" t="n">
        <v>1350.49</v>
      </c>
      <c r="I6094" s="1" t="str">
        <f aca="false">INDEX(Products!$C$2:$C$51,MATCH(C6094,Products!$A$2:$A$51,0))</f>
        <v>Books &amp; Stationery</v>
      </c>
      <c r="J6094" s="1" t="str">
        <f aca="false">INDEX(Orders!$E$2:$E$8001,MATCH(B6094,Orders!$A$2:$A$8001,0))</f>
        <v>Refunded</v>
      </c>
      <c r="K6094" s="1" t="str">
        <f aca="false">LEFT(INDEX(Orders!$C$2:$C$8001,MATCH(B6094,Orders!$A$2:$A$8001,0)),7)</f>
        <v>2024-12</v>
      </c>
    </row>
    <row r="6095" customFormat="false" ht="15" hidden="false" customHeight="true" outlineLevel="0" collapsed="false">
      <c r="A6095" s="1" t="s">
        <v>16565</v>
      </c>
      <c r="B6095" s="1" t="s">
        <v>5376</v>
      </c>
      <c r="C6095" s="1" t="s">
        <v>1959</v>
      </c>
      <c r="D6095" s="1" t="n">
        <v>3</v>
      </c>
      <c r="E6095" s="16" t="n">
        <v>2142.79</v>
      </c>
      <c r="F6095" s="17" t="n">
        <v>0.2</v>
      </c>
      <c r="G6095" s="16" t="n">
        <v>5142.7</v>
      </c>
      <c r="I6095" s="1" t="str">
        <f aca="false">INDEX(Products!$C$2:$C$51,MATCH(C6095,Products!$A$2:$A$51,0))</f>
        <v>Home &amp; Kitchen</v>
      </c>
      <c r="J6095" s="1" t="str">
        <f aca="false">INDEX(Orders!$E$2:$E$8001,MATCH(B6095,Orders!$A$2:$A$8001,0))</f>
        <v>Refunded</v>
      </c>
      <c r="K6095" s="1" t="str">
        <f aca="false">LEFT(INDEX(Orders!$C$2:$C$8001,MATCH(B6095,Orders!$A$2:$A$8001,0)),7)</f>
        <v>2024-12</v>
      </c>
    </row>
    <row r="6096" customFormat="false" ht="15" hidden="false" customHeight="true" outlineLevel="0" collapsed="false">
      <c r="A6096" s="1" t="s">
        <v>16566</v>
      </c>
      <c r="B6096" s="1" t="s">
        <v>5377</v>
      </c>
      <c r="C6096" s="1" t="s">
        <v>1955</v>
      </c>
      <c r="D6096" s="1" t="n">
        <v>1</v>
      </c>
      <c r="E6096" s="16" t="n">
        <v>3340.76</v>
      </c>
      <c r="F6096" s="17" t="n">
        <v>0.05</v>
      </c>
      <c r="G6096" s="16" t="n">
        <v>3173.72</v>
      </c>
      <c r="I6096" s="1" t="str">
        <f aca="false">INDEX(Products!$C$2:$C$51,MATCH(C6096,Products!$A$2:$A$51,0))</f>
        <v>Home &amp; Kitchen</v>
      </c>
      <c r="J6096" s="1" t="str">
        <f aca="false">INDEX(Orders!$E$2:$E$8001,MATCH(B6096,Orders!$A$2:$A$8001,0))</f>
        <v>Delivered</v>
      </c>
      <c r="K6096" s="1" t="str">
        <f aca="false">LEFT(INDEX(Orders!$C$2:$C$8001,MATCH(B6096,Orders!$A$2:$A$8001,0)),7)</f>
        <v>2025-08</v>
      </c>
    </row>
    <row r="6097" customFormat="false" ht="15" hidden="false" customHeight="true" outlineLevel="0" collapsed="false">
      <c r="A6097" s="1" t="s">
        <v>16567</v>
      </c>
      <c r="B6097" s="1" t="s">
        <v>5377</v>
      </c>
      <c r="C6097" s="1" t="s">
        <v>1937</v>
      </c>
      <c r="D6097" s="1" t="n">
        <v>1</v>
      </c>
      <c r="E6097" s="16" t="n">
        <v>1364.75</v>
      </c>
      <c r="F6097" s="17" t="n">
        <v>0</v>
      </c>
      <c r="G6097" s="16" t="n">
        <v>1364.75</v>
      </c>
      <c r="I6097" s="1" t="str">
        <f aca="false">INDEX(Products!$C$2:$C$51,MATCH(C6097,Products!$A$2:$A$51,0))</f>
        <v>Fashion</v>
      </c>
      <c r="J6097" s="1" t="str">
        <f aca="false">INDEX(Orders!$E$2:$E$8001,MATCH(B6097,Orders!$A$2:$A$8001,0))</f>
        <v>Delivered</v>
      </c>
      <c r="K6097" s="1" t="str">
        <f aca="false">LEFT(INDEX(Orders!$C$2:$C$8001,MATCH(B6097,Orders!$A$2:$A$8001,0)),7)</f>
        <v>2025-08</v>
      </c>
    </row>
    <row r="6098" customFormat="false" ht="15" hidden="false" customHeight="true" outlineLevel="0" collapsed="false">
      <c r="A6098" s="1" t="s">
        <v>16568</v>
      </c>
      <c r="B6098" s="1" t="s">
        <v>5378</v>
      </c>
      <c r="C6098" s="1" t="s">
        <v>1930</v>
      </c>
      <c r="D6098" s="1" t="n">
        <v>1</v>
      </c>
      <c r="E6098" s="16" t="n">
        <v>2398.35</v>
      </c>
      <c r="F6098" s="17" t="n">
        <v>0.1</v>
      </c>
      <c r="G6098" s="16" t="n">
        <v>2158.52</v>
      </c>
      <c r="I6098" s="1" t="str">
        <f aca="false">INDEX(Products!$C$2:$C$51,MATCH(C6098,Products!$A$2:$A$51,0))</f>
        <v>Electronics</v>
      </c>
      <c r="J6098" s="1" t="str">
        <f aca="false">INDEX(Orders!$E$2:$E$8001,MATCH(B6098,Orders!$A$2:$A$8001,0))</f>
        <v>Delivered</v>
      </c>
      <c r="K6098" s="1" t="str">
        <f aca="false">LEFT(INDEX(Orders!$C$2:$C$8001,MATCH(B6098,Orders!$A$2:$A$8001,0)),7)</f>
        <v>2025-02</v>
      </c>
    </row>
    <row r="6099" customFormat="false" ht="15" hidden="false" customHeight="true" outlineLevel="0" collapsed="false">
      <c r="A6099" s="1" t="s">
        <v>16569</v>
      </c>
      <c r="B6099" s="1" t="s">
        <v>5378</v>
      </c>
      <c r="C6099" s="1" t="s">
        <v>1940</v>
      </c>
      <c r="D6099" s="1" t="n">
        <v>1</v>
      </c>
      <c r="E6099" s="16" t="n">
        <v>2374.52</v>
      </c>
      <c r="F6099" s="17" t="n">
        <v>0</v>
      </c>
      <c r="G6099" s="16" t="n">
        <v>2374.52</v>
      </c>
      <c r="I6099" s="1" t="str">
        <f aca="false">INDEX(Products!$C$2:$C$51,MATCH(C6099,Products!$A$2:$A$51,0))</f>
        <v>Fashion</v>
      </c>
      <c r="J6099" s="1" t="str">
        <f aca="false">INDEX(Orders!$E$2:$E$8001,MATCH(B6099,Orders!$A$2:$A$8001,0))</f>
        <v>Delivered</v>
      </c>
      <c r="K6099" s="1" t="str">
        <f aca="false">LEFT(INDEX(Orders!$C$2:$C$8001,MATCH(B6099,Orders!$A$2:$A$8001,0)),7)</f>
        <v>2025-02</v>
      </c>
    </row>
    <row r="6100" customFormat="false" ht="15" hidden="false" customHeight="true" outlineLevel="0" collapsed="false">
      <c r="A6100" s="1" t="s">
        <v>16570</v>
      </c>
      <c r="B6100" s="1" t="s">
        <v>5378</v>
      </c>
      <c r="C6100" s="1" t="s">
        <v>1935</v>
      </c>
      <c r="D6100" s="1" t="n">
        <v>1</v>
      </c>
      <c r="E6100" s="16" t="n">
        <v>14558.72</v>
      </c>
      <c r="F6100" s="17" t="n">
        <v>0</v>
      </c>
      <c r="G6100" s="16" t="n">
        <v>14558.72</v>
      </c>
      <c r="I6100" s="1" t="str">
        <f aca="false">INDEX(Products!$C$2:$C$51,MATCH(C6100,Products!$A$2:$A$51,0))</f>
        <v>Electronics</v>
      </c>
      <c r="J6100" s="1" t="str">
        <f aca="false">INDEX(Orders!$E$2:$E$8001,MATCH(B6100,Orders!$A$2:$A$8001,0))</f>
        <v>Delivered</v>
      </c>
      <c r="K6100" s="1" t="str">
        <f aca="false">LEFT(INDEX(Orders!$C$2:$C$8001,MATCH(B6100,Orders!$A$2:$A$8001,0)),7)</f>
        <v>2025-02</v>
      </c>
    </row>
    <row r="6101" customFormat="false" ht="15" hidden="false" customHeight="true" outlineLevel="0" collapsed="false">
      <c r="A6101" s="1" t="s">
        <v>16571</v>
      </c>
      <c r="B6101" s="1" t="s">
        <v>5378</v>
      </c>
      <c r="C6101" s="1" t="s">
        <v>1976</v>
      </c>
      <c r="D6101" s="1" t="n">
        <v>1</v>
      </c>
      <c r="E6101" s="16" t="n">
        <v>1603.35</v>
      </c>
      <c r="F6101" s="17" t="n">
        <v>0</v>
      </c>
      <c r="G6101" s="16" t="n">
        <v>1603.35</v>
      </c>
      <c r="I6101" s="1" t="str">
        <f aca="false">INDEX(Products!$C$2:$C$51,MATCH(C6101,Products!$A$2:$A$51,0))</f>
        <v>Beauty &amp; Personal Care</v>
      </c>
      <c r="J6101" s="1" t="str">
        <f aca="false">INDEX(Orders!$E$2:$E$8001,MATCH(B6101,Orders!$A$2:$A$8001,0))</f>
        <v>Delivered</v>
      </c>
      <c r="K6101" s="1" t="str">
        <f aca="false">LEFT(INDEX(Orders!$C$2:$C$8001,MATCH(B6101,Orders!$A$2:$A$8001,0)),7)</f>
        <v>2025-02</v>
      </c>
    </row>
    <row r="6102" customFormat="false" ht="15" hidden="false" customHeight="true" outlineLevel="0" collapsed="false">
      <c r="A6102" s="1" t="s">
        <v>16572</v>
      </c>
      <c r="B6102" s="1" t="s">
        <v>5379</v>
      </c>
      <c r="C6102" s="1" t="s">
        <v>1930</v>
      </c>
      <c r="D6102" s="1" t="n">
        <v>1</v>
      </c>
      <c r="E6102" s="16" t="n">
        <v>2398.35</v>
      </c>
      <c r="F6102" s="17" t="n">
        <v>0.15</v>
      </c>
      <c r="G6102" s="16" t="n">
        <v>2038.6</v>
      </c>
      <c r="I6102" s="1" t="str">
        <f aca="false">INDEX(Products!$C$2:$C$51,MATCH(C6102,Products!$A$2:$A$51,0))</f>
        <v>Electronics</v>
      </c>
      <c r="J6102" s="1" t="str">
        <f aca="false">INDEX(Orders!$E$2:$E$8001,MATCH(B6102,Orders!$A$2:$A$8001,0))</f>
        <v>Delivered</v>
      </c>
      <c r="K6102" s="1" t="str">
        <f aca="false">LEFT(INDEX(Orders!$C$2:$C$8001,MATCH(B6102,Orders!$A$2:$A$8001,0)),7)</f>
        <v>2025-07</v>
      </c>
    </row>
    <row r="6103" customFormat="false" ht="15" hidden="false" customHeight="true" outlineLevel="0" collapsed="false">
      <c r="A6103" s="1" t="s">
        <v>16573</v>
      </c>
      <c r="B6103" s="1" t="s">
        <v>5380</v>
      </c>
      <c r="C6103" s="1" t="s">
        <v>1973</v>
      </c>
      <c r="D6103" s="1" t="n">
        <v>1</v>
      </c>
      <c r="E6103" s="16" t="n">
        <v>1158.24</v>
      </c>
      <c r="F6103" s="17" t="n">
        <v>0</v>
      </c>
      <c r="G6103" s="16" t="n">
        <v>1158.24</v>
      </c>
      <c r="I6103" s="1" t="str">
        <f aca="false">INDEX(Products!$C$2:$C$51,MATCH(C6103,Products!$A$2:$A$51,0))</f>
        <v>Home &amp; Kitchen</v>
      </c>
      <c r="J6103" s="1" t="str">
        <f aca="false">INDEX(Orders!$E$2:$E$8001,MATCH(B6103,Orders!$A$2:$A$8001,0))</f>
        <v>Delivered</v>
      </c>
      <c r="K6103" s="1" t="str">
        <f aca="false">LEFT(INDEX(Orders!$C$2:$C$8001,MATCH(B6103,Orders!$A$2:$A$8001,0)),7)</f>
        <v>2024-05</v>
      </c>
    </row>
    <row r="6104" customFormat="false" ht="15" hidden="false" customHeight="true" outlineLevel="0" collapsed="false">
      <c r="A6104" s="1" t="s">
        <v>16574</v>
      </c>
      <c r="B6104" s="1" t="s">
        <v>5381</v>
      </c>
      <c r="C6104" s="1" t="s">
        <v>1935</v>
      </c>
      <c r="D6104" s="1" t="n">
        <v>2</v>
      </c>
      <c r="E6104" s="16" t="n">
        <v>14558.72</v>
      </c>
      <c r="F6104" s="17" t="n">
        <v>0</v>
      </c>
      <c r="G6104" s="16" t="n">
        <v>29117.44</v>
      </c>
      <c r="I6104" s="1" t="str">
        <f aca="false">INDEX(Products!$C$2:$C$51,MATCH(C6104,Products!$A$2:$A$51,0))</f>
        <v>Electronics</v>
      </c>
      <c r="J6104" s="1" t="str">
        <f aca="false">INDEX(Orders!$E$2:$E$8001,MATCH(B6104,Orders!$A$2:$A$8001,0))</f>
        <v>Delivered</v>
      </c>
      <c r="K6104" s="1" t="str">
        <f aca="false">LEFT(INDEX(Orders!$C$2:$C$8001,MATCH(B6104,Orders!$A$2:$A$8001,0)),7)</f>
        <v>2025-07</v>
      </c>
    </row>
    <row r="6105" customFormat="false" ht="15" hidden="false" customHeight="true" outlineLevel="0" collapsed="false">
      <c r="A6105" s="1" t="s">
        <v>16575</v>
      </c>
      <c r="B6105" s="1" t="s">
        <v>5381</v>
      </c>
      <c r="C6105" s="1" t="s">
        <v>1918</v>
      </c>
      <c r="D6105" s="1" t="n">
        <v>1</v>
      </c>
      <c r="E6105" s="16" t="n">
        <v>2978.99</v>
      </c>
      <c r="F6105" s="17" t="n">
        <v>0.2</v>
      </c>
      <c r="G6105" s="16" t="n">
        <v>2383.19</v>
      </c>
      <c r="I6105" s="1" t="str">
        <f aca="false">INDEX(Products!$C$2:$C$51,MATCH(C6105,Products!$A$2:$A$51,0))</f>
        <v>Electronics</v>
      </c>
      <c r="J6105" s="1" t="str">
        <f aca="false">INDEX(Orders!$E$2:$E$8001,MATCH(B6105,Orders!$A$2:$A$8001,0))</f>
        <v>Delivered</v>
      </c>
      <c r="K6105" s="1" t="str">
        <f aca="false">LEFT(INDEX(Orders!$C$2:$C$8001,MATCH(B6105,Orders!$A$2:$A$8001,0)),7)</f>
        <v>2025-07</v>
      </c>
    </row>
    <row r="6106" customFormat="false" ht="15" hidden="false" customHeight="true" outlineLevel="0" collapsed="false">
      <c r="A6106" s="1" t="s">
        <v>16576</v>
      </c>
      <c r="B6106" s="1" t="s">
        <v>5382</v>
      </c>
      <c r="C6106" s="1" t="s">
        <v>1975</v>
      </c>
      <c r="D6106" s="1" t="n">
        <v>2</v>
      </c>
      <c r="E6106" s="16" t="n">
        <v>862.99</v>
      </c>
      <c r="F6106" s="17" t="n">
        <v>0</v>
      </c>
      <c r="G6106" s="16" t="n">
        <v>1725.98</v>
      </c>
      <c r="I6106" s="1" t="str">
        <f aca="false">INDEX(Products!$C$2:$C$51,MATCH(C6106,Products!$A$2:$A$51,0))</f>
        <v>Beauty &amp; Personal Care</v>
      </c>
      <c r="J6106" s="1" t="str">
        <f aca="false">INDEX(Orders!$E$2:$E$8001,MATCH(B6106,Orders!$A$2:$A$8001,0))</f>
        <v>Delivered</v>
      </c>
      <c r="K6106" s="1" t="str">
        <f aca="false">LEFT(INDEX(Orders!$C$2:$C$8001,MATCH(B6106,Orders!$A$2:$A$8001,0)),7)</f>
        <v>2024-10</v>
      </c>
    </row>
    <row r="6107" customFormat="false" ht="15" hidden="false" customHeight="true" outlineLevel="0" collapsed="false">
      <c r="A6107" s="1" t="s">
        <v>16577</v>
      </c>
      <c r="B6107" s="1" t="s">
        <v>5382</v>
      </c>
      <c r="C6107" s="1" t="s">
        <v>1967</v>
      </c>
      <c r="D6107" s="1" t="n">
        <v>1</v>
      </c>
      <c r="E6107" s="16" t="n">
        <v>6822.61</v>
      </c>
      <c r="F6107" s="17" t="n">
        <v>0</v>
      </c>
      <c r="G6107" s="16" t="n">
        <v>6822.61</v>
      </c>
      <c r="I6107" s="1" t="str">
        <f aca="false">INDEX(Products!$C$2:$C$51,MATCH(C6107,Products!$A$2:$A$51,0))</f>
        <v>Home &amp; Kitchen</v>
      </c>
      <c r="J6107" s="1" t="str">
        <f aca="false">INDEX(Orders!$E$2:$E$8001,MATCH(B6107,Orders!$A$2:$A$8001,0))</f>
        <v>Delivered</v>
      </c>
      <c r="K6107" s="1" t="str">
        <f aca="false">LEFT(INDEX(Orders!$C$2:$C$8001,MATCH(B6107,Orders!$A$2:$A$8001,0)),7)</f>
        <v>2024-10</v>
      </c>
    </row>
    <row r="6108" customFormat="false" ht="15" hidden="false" customHeight="true" outlineLevel="0" collapsed="false">
      <c r="A6108" s="1" t="s">
        <v>16578</v>
      </c>
      <c r="B6108" s="1" t="s">
        <v>5383</v>
      </c>
      <c r="C6108" s="1" t="s">
        <v>2007</v>
      </c>
      <c r="D6108" s="1" t="n">
        <v>1</v>
      </c>
      <c r="E6108" s="16" t="n">
        <v>750.27</v>
      </c>
      <c r="F6108" s="17" t="n">
        <v>0</v>
      </c>
      <c r="G6108" s="16" t="n">
        <v>750.27</v>
      </c>
      <c r="I6108" s="1" t="str">
        <f aca="false">INDEX(Products!$C$2:$C$51,MATCH(C6108,Products!$A$2:$A$51,0))</f>
        <v>Books &amp; Stationery</v>
      </c>
      <c r="J6108" s="1" t="str">
        <f aca="false">INDEX(Orders!$E$2:$E$8001,MATCH(B6108,Orders!$A$2:$A$8001,0))</f>
        <v>Delivered</v>
      </c>
      <c r="K6108" s="1" t="str">
        <f aca="false">LEFT(INDEX(Orders!$C$2:$C$8001,MATCH(B6108,Orders!$A$2:$A$8001,0)),7)</f>
        <v>2024-11</v>
      </c>
    </row>
    <row r="6109" customFormat="false" ht="15" hidden="false" customHeight="true" outlineLevel="0" collapsed="false">
      <c r="A6109" s="1" t="s">
        <v>16579</v>
      </c>
      <c r="B6109" s="1" t="s">
        <v>5383</v>
      </c>
      <c r="C6109" s="1" t="s">
        <v>2006</v>
      </c>
      <c r="D6109" s="1" t="n">
        <v>2</v>
      </c>
      <c r="E6109" s="16" t="n">
        <v>482.17</v>
      </c>
      <c r="F6109" s="17" t="n">
        <v>0.1</v>
      </c>
      <c r="G6109" s="16" t="n">
        <v>867.91</v>
      </c>
      <c r="I6109" s="1" t="str">
        <f aca="false">INDEX(Products!$C$2:$C$51,MATCH(C6109,Products!$A$2:$A$51,0))</f>
        <v>Books &amp; Stationery</v>
      </c>
      <c r="J6109" s="1" t="str">
        <f aca="false">INDEX(Orders!$E$2:$E$8001,MATCH(B6109,Orders!$A$2:$A$8001,0))</f>
        <v>Delivered</v>
      </c>
      <c r="K6109" s="1" t="str">
        <f aca="false">LEFT(INDEX(Orders!$C$2:$C$8001,MATCH(B6109,Orders!$A$2:$A$8001,0)),7)</f>
        <v>2024-11</v>
      </c>
    </row>
    <row r="6110" customFormat="false" ht="15" hidden="false" customHeight="true" outlineLevel="0" collapsed="false">
      <c r="A6110" s="1" t="s">
        <v>16580</v>
      </c>
      <c r="B6110" s="1" t="s">
        <v>5383</v>
      </c>
      <c r="C6110" s="1" t="s">
        <v>2000</v>
      </c>
      <c r="D6110" s="1" t="n">
        <v>3</v>
      </c>
      <c r="E6110" s="16" t="n">
        <v>425.08</v>
      </c>
      <c r="F6110" s="17" t="n">
        <v>0.05</v>
      </c>
      <c r="G6110" s="16" t="n">
        <v>1211.48</v>
      </c>
      <c r="I6110" s="1" t="str">
        <f aca="false">INDEX(Products!$C$2:$C$51,MATCH(C6110,Products!$A$2:$A$51,0))</f>
        <v>Books &amp; Stationery</v>
      </c>
      <c r="J6110" s="1" t="str">
        <f aca="false">INDEX(Orders!$E$2:$E$8001,MATCH(B6110,Orders!$A$2:$A$8001,0))</f>
        <v>Delivered</v>
      </c>
      <c r="K6110" s="1" t="str">
        <f aca="false">LEFT(INDEX(Orders!$C$2:$C$8001,MATCH(B6110,Orders!$A$2:$A$8001,0)),7)</f>
        <v>2024-11</v>
      </c>
    </row>
    <row r="6111" customFormat="false" ht="15" hidden="false" customHeight="true" outlineLevel="0" collapsed="false">
      <c r="A6111" s="1" t="s">
        <v>16581</v>
      </c>
      <c r="B6111" s="1" t="s">
        <v>5384</v>
      </c>
      <c r="C6111" s="1" t="s">
        <v>2007</v>
      </c>
      <c r="D6111" s="1" t="n">
        <v>1</v>
      </c>
      <c r="E6111" s="16" t="n">
        <v>750.27</v>
      </c>
      <c r="F6111" s="17" t="n">
        <v>0.2</v>
      </c>
      <c r="G6111" s="16" t="n">
        <v>600.22</v>
      </c>
      <c r="I6111" s="1" t="str">
        <f aca="false">INDEX(Products!$C$2:$C$51,MATCH(C6111,Products!$A$2:$A$51,0))</f>
        <v>Books &amp; Stationery</v>
      </c>
      <c r="J6111" s="1" t="str">
        <f aca="false">INDEX(Orders!$E$2:$E$8001,MATCH(B6111,Orders!$A$2:$A$8001,0))</f>
        <v>Delivered</v>
      </c>
      <c r="K6111" s="1" t="str">
        <f aca="false">LEFT(INDEX(Orders!$C$2:$C$8001,MATCH(B6111,Orders!$A$2:$A$8001,0)),7)</f>
        <v>2024-01</v>
      </c>
    </row>
    <row r="6112" customFormat="false" ht="15" hidden="false" customHeight="true" outlineLevel="0" collapsed="false">
      <c r="A6112" s="1" t="s">
        <v>16582</v>
      </c>
      <c r="B6112" s="1" t="s">
        <v>5384</v>
      </c>
      <c r="C6112" s="1" t="s">
        <v>2006</v>
      </c>
      <c r="D6112" s="1" t="n">
        <v>1</v>
      </c>
      <c r="E6112" s="16" t="n">
        <v>482.17</v>
      </c>
      <c r="F6112" s="17" t="n">
        <v>0</v>
      </c>
      <c r="G6112" s="16" t="n">
        <v>482.17</v>
      </c>
      <c r="I6112" s="1" t="str">
        <f aca="false">INDEX(Products!$C$2:$C$51,MATCH(C6112,Products!$A$2:$A$51,0))</f>
        <v>Books &amp; Stationery</v>
      </c>
      <c r="J6112" s="1" t="str">
        <f aca="false">INDEX(Orders!$E$2:$E$8001,MATCH(B6112,Orders!$A$2:$A$8001,0))</f>
        <v>Delivered</v>
      </c>
      <c r="K6112" s="1" t="str">
        <f aca="false">LEFT(INDEX(Orders!$C$2:$C$8001,MATCH(B6112,Orders!$A$2:$A$8001,0)),7)</f>
        <v>2024-01</v>
      </c>
    </row>
    <row r="6113" customFormat="false" ht="15" hidden="false" customHeight="true" outlineLevel="0" collapsed="false">
      <c r="A6113" s="1" t="s">
        <v>16583</v>
      </c>
      <c r="B6113" s="1" t="s">
        <v>5384</v>
      </c>
      <c r="C6113" s="1" t="s">
        <v>1997</v>
      </c>
      <c r="D6113" s="1" t="n">
        <v>1</v>
      </c>
      <c r="E6113" s="16" t="n">
        <v>311.15</v>
      </c>
      <c r="F6113" s="17" t="n">
        <v>0.1</v>
      </c>
      <c r="G6113" s="16" t="n">
        <v>280.03</v>
      </c>
      <c r="I6113" s="1" t="str">
        <f aca="false">INDEX(Products!$C$2:$C$51,MATCH(C6113,Products!$A$2:$A$51,0))</f>
        <v>Sports &amp; Fitness</v>
      </c>
      <c r="J6113" s="1" t="str">
        <f aca="false">INDEX(Orders!$E$2:$E$8001,MATCH(B6113,Orders!$A$2:$A$8001,0))</f>
        <v>Delivered</v>
      </c>
      <c r="K6113" s="1" t="str">
        <f aca="false">LEFT(INDEX(Orders!$C$2:$C$8001,MATCH(B6113,Orders!$A$2:$A$8001,0)),7)</f>
        <v>2024-01</v>
      </c>
    </row>
    <row r="6114" customFormat="false" ht="15" hidden="false" customHeight="true" outlineLevel="0" collapsed="false">
      <c r="A6114" s="1" t="s">
        <v>16584</v>
      </c>
      <c r="B6114" s="1" t="s">
        <v>5385</v>
      </c>
      <c r="C6114" s="1" t="s">
        <v>1961</v>
      </c>
      <c r="D6114" s="1" t="n">
        <v>1</v>
      </c>
      <c r="E6114" s="16" t="n">
        <v>3493.68</v>
      </c>
      <c r="F6114" s="17" t="n">
        <v>0.15</v>
      </c>
      <c r="G6114" s="16" t="n">
        <v>2969.63</v>
      </c>
      <c r="I6114" s="1" t="str">
        <f aca="false">INDEX(Products!$C$2:$C$51,MATCH(C6114,Products!$A$2:$A$51,0))</f>
        <v>Home &amp; Kitchen</v>
      </c>
      <c r="J6114" s="1" t="str">
        <f aca="false">INDEX(Orders!$E$2:$E$8001,MATCH(B6114,Orders!$A$2:$A$8001,0))</f>
        <v>Returned</v>
      </c>
      <c r="K6114" s="1" t="str">
        <f aca="false">LEFT(INDEX(Orders!$C$2:$C$8001,MATCH(B6114,Orders!$A$2:$A$8001,0)),7)</f>
        <v>2025-10</v>
      </c>
    </row>
    <row r="6115" customFormat="false" ht="15" hidden="false" customHeight="true" outlineLevel="0" collapsed="false">
      <c r="A6115" s="1" t="s">
        <v>16585</v>
      </c>
      <c r="B6115" s="1" t="s">
        <v>5385</v>
      </c>
      <c r="C6115" s="1" t="s">
        <v>2007</v>
      </c>
      <c r="D6115" s="1" t="n">
        <v>2</v>
      </c>
      <c r="E6115" s="16" t="n">
        <v>750.27</v>
      </c>
      <c r="F6115" s="17" t="n">
        <v>0.1</v>
      </c>
      <c r="G6115" s="16" t="n">
        <v>1350.49</v>
      </c>
      <c r="I6115" s="1" t="str">
        <f aca="false">INDEX(Products!$C$2:$C$51,MATCH(C6115,Products!$A$2:$A$51,0))</f>
        <v>Books &amp; Stationery</v>
      </c>
      <c r="J6115" s="1" t="str">
        <f aca="false">INDEX(Orders!$E$2:$E$8001,MATCH(B6115,Orders!$A$2:$A$8001,0))</f>
        <v>Returned</v>
      </c>
      <c r="K6115" s="1" t="str">
        <f aca="false">LEFT(INDEX(Orders!$C$2:$C$8001,MATCH(B6115,Orders!$A$2:$A$8001,0)),7)</f>
        <v>2025-10</v>
      </c>
    </row>
    <row r="6116" customFormat="false" ht="15" hidden="false" customHeight="true" outlineLevel="0" collapsed="false">
      <c r="A6116" s="1" t="s">
        <v>16586</v>
      </c>
      <c r="B6116" s="1" t="s">
        <v>5386</v>
      </c>
      <c r="C6116" s="1" t="s">
        <v>2006</v>
      </c>
      <c r="D6116" s="1" t="n">
        <v>1</v>
      </c>
      <c r="E6116" s="16" t="n">
        <v>482.17</v>
      </c>
      <c r="F6116" s="17" t="n">
        <v>0.05</v>
      </c>
      <c r="G6116" s="16" t="n">
        <v>458.06</v>
      </c>
      <c r="I6116" s="1" t="str">
        <f aca="false">INDEX(Products!$C$2:$C$51,MATCH(C6116,Products!$A$2:$A$51,0))</f>
        <v>Books &amp; Stationery</v>
      </c>
      <c r="J6116" s="1" t="str">
        <f aca="false">INDEX(Orders!$E$2:$E$8001,MATCH(B6116,Orders!$A$2:$A$8001,0))</f>
        <v>Delivered</v>
      </c>
      <c r="K6116" s="1" t="str">
        <f aca="false">LEFT(INDEX(Orders!$C$2:$C$8001,MATCH(B6116,Orders!$A$2:$A$8001,0)),7)</f>
        <v>2025-11</v>
      </c>
    </row>
    <row r="6117" customFormat="false" ht="15" hidden="false" customHeight="true" outlineLevel="0" collapsed="false">
      <c r="A6117" s="1" t="s">
        <v>16587</v>
      </c>
      <c r="B6117" s="1" t="s">
        <v>5386</v>
      </c>
      <c r="C6117" s="1" t="s">
        <v>1997</v>
      </c>
      <c r="D6117" s="1" t="n">
        <v>1</v>
      </c>
      <c r="E6117" s="16" t="n">
        <v>311.15</v>
      </c>
      <c r="F6117" s="17" t="n">
        <v>0</v>
      </c>
      <c r="G6117" s="16" t="n">
        <v>311.15</v>
      </c>
      <c r="I6117" s="1" t="str">
        <f aca="false">INDEX(Products!$C$2:$C$51,MATCH(C6117,Products!$A$2:$A$51,0))</f>
        <v>Sports &amp; Fitness</v>
      </c>
      <c r="J6117" s="1" t="str">
        <f aca="false">INDEX(Orders!$E$2:$E$8001,MATCH(B6117,Orders!$A$2:$A$8001,0))</f>
        <v>Delivered</v>
      </c>
      <c r="K6117" s="1" t="str">
        <f aca="false">LEFT(INDEX(Orders!$C$2:$C$8001,MATCH(B6117,Orders!$A$2:$A$8001,0)),7)</f>
        <v>2025-11</v>
      </c>
    </row>
    <row r="6118" customFormat="false" ht="15" hidden="false" customHeight="true" outlineLevel="0" collapsed="false">
      <c r="A6118" s="1" t="s">
        <v>16588</v>
      </c>
      <c r="B6118" s="1" t="s">
        <v>5387</v>
      </c>
      <c r="C6118" s="1" t="s">
        <v>1940</v>
      </c>
      <c r="D6118" s="1" t="n">
        <v>1</v>
      </c>
      <c r="E6118" s="16" t="n">
        <v>2374.52</v>
      </c>
      <c r="F6118" s="17" t="n">
        <v>0</v>
      </c>
      <c r="G6118" s="16" t="n">
        <v>2374.52</v>
      </c>
      <c r="I6118" s="1" t="str">
        <f aca="false">INDEX(Products!$C$2:$C$51,MATCH(C6118,Products!$A$2:$A$51,0))</f>
        <v>Fashion</v>
      </c>
      <c r="J6118" s="1" t="str">
        <f aca="false">INDEX(Orders!$E$2:$E$8001,MATCH(B6118,Orders!$A$2:$A$8001,0))</f>
        <v>Delivered</v>
      </c>
      <c r="K6118" s="1" t="str">
        <f aca="false">LEFT(INDEX(Orders!$C$2:$C$8001,MATCH(B6118,Orders!$A$2:$A$8001,0)),7)</f>
        <v>2025-05</v>
      </c>
    </row>
    <row r="6119" customFormat="false" ht="15" hidden="false" customHeight="true" outlineLevel="0" collapsed="false">
      <c r="A6119" s="1" t="s">
        <v>16589</v>
      </c>
      <c r="B6119" s="1" t="s">
        <v>5388</v>
      </c>
      <c r="C6119" s="1" t="s">
        <v>2006</v>
      </c>
      <c r="D6119" s="1" t="n">
        <v>2</v>
      </c>
      <c r="E6119" s="16" t="n">
        <v>482.17</v>
      </c>
      <c r="F6119" s="17" t="n">
        <v>0.15</v>
      </c>
      <c r="G6119" s="16" t="n">
        <v>819.69</v>
      </c>
      <c r="I6119" s="1" t="str">
        <f aca="false">INDEX(Products!$C$2:$C$51,MATCH(C6119,Products!$A$2:$A$51,0))</f>
        <v>Books &amp; Stationery</v>
      </c>
      <c r="J6119" s="1" t="str">
        <f aca="false">INDEX(Orders!$E$2:$E$8001,MATCH(B6119,Orders!$A$2:$A$8001,0))</f>
        <v>Delivered</v>
      </c>
      <c r="K6119" s="1" t="str">
        <f aca="false">LEFT(INDEX(Orders!$C$2:$C$8001,MATCH(B6119,Orders!$A$2:$A$8001,0)),7)</f>
        <v>2025-12</v>
      </c>
    </row>
    <row r="6120" customFormat="false" ht="15" hidden="false" customHeight="true" outlineLevel="0" collapsed="false">
      <c r="A6120" s="1" t="s">
        <v>16590</v>
      </c>
      <c r="B6120" s="1" t="s">
        <v>5388</v>
      </c>
      <c r="C6120" s="1" t="s">
        <v>1997</v>
      </c>
      <c r="D6120" s="1" t="n">
        <v>2</v>
      </c>
      <c r="E6120" s="16" t="n">
        <v>311.15</v>
      </c>
      <c r="F6120" s="17" t="n">
        <v>0.05</v>
      </c>
      <c r="G6120" s="16" t="n">
        <v>591.18</v>
      </c>
      <c r="I6120" s="1" t="str">
        <f aca="false">INDEX(Products!$C$2:$C$51,MATCH(C6120,Products!$A$2:$A$51,0))</f>
        <v>Sports &amp; Fitness</v>
      </c>
      <c r="J6120" s="1" t="str">
        <f aca="false">INDEX(Orders!$E$2:$E$8001,MATCH(B6120,Orders!$A$2:$A$8001,0))</f>
        <v>Delivered</v>
      </c>
      <c r="K6120" s="1" t="str">
        <f aca="false">LEFT(INDEX(Orders!$C$2:$C$8001,MATCH(B6120,Orders!$A$2:$A$8001,0)),7)</f>
        <v>2025-12</v>
      </c>
    </row>
    <row r="6121" customFormat="false" ht="15" hidden="false" customHeight="true" outlineLevel="0" collapsed="false">
      <c r="A6121" s="1" t="s">
        <v>16591</v>
      </c>
      <c r="B6121" s="1" t="s">
        <v>5388</v>
      </c>
      <c r="C6121" s="1" t="s">
        <v>1963</v>
      </c>
      <c r="D6121" s="1" t="n">
        <v>1</v>
      </c>
      <c r="E6121" s="16" t="n">
        <v>1494.98</v>
      </c>
      <c r="F6121" s="17" t="n">
        <v>0.05</v>
      </c>
      <c r="G6121" s="16" t="n">
        <v>1420.23</v>
      </c>
      <c r="I6121" s="1" t="str">
        <f aca="false">INDEX(Products!$C$2:$C$51,MATCH(C6121,Products!$A$2:$A$51,0))</f>
        <v>Home &amp; Kitchen</v>
      </c>
      <c r="J6121" s="1" t="str">
        <f aca="false">INDEX(Orders!$E$2:$E$8001,MATCH(B6121,Orders!$A$2:$A$8001,0))</f>
        <v>Delivered</v>
      </c>
      <c r="K6121" s="1" t="str">
        <f aca="false">LEFT(INDEX(Orders!$C$2:$C$8001,MATCH(B6121,Orders!$A$2:$A$8001,0)),7)</f>
        <v>2025-12</v>
      </c>
    </row>
    <row r="6122" customFormat="false" ht="15" hidden="false" customHeight="true" outlineLevel="0" collapsed="false">
      <c r="A6122" s="1" t="s">
        <v>16592</v>
      </c>
      <c r="B6122" s="1" t="s">
        <v>5388</v>
      </c>
      <c r="C6122" s="1" t="s">
        <v>1949</v>
      </c>
      <c r="D6122" s="1" t="n">
        <v>1</v>
      </c>
      <c r="E6122" s="16" t="n">
        <v>4185.64</v>
      </c>
      <c r="F6122" s="17" t="n">
        <v>0.2</v>
      </c>
      <c r="G6122" s="16" t="n">
        <v>3348.51</v>
      </c>
      <c r="I6122" s="1" t="str">
        <f aca="false">INDEX(Products!$C$2:$C$51,MATCH(C6122,Products!$A$2:$A$51,0))</f>
        <v>Fashion</v>
      </c>
      <c r="J6122" s="1" t="str">
        <f aca="false">INDEX(Orders!$E$2:$E$8001,MATCH(B6122,Orders!$A$2:$A$8001,0))</f>
        <v>Delivered</v>
      </c>
      <c r="K6122" s="1" t="str">
        <f aca="false">LEFT(INDEX(Orders!$C$2:$C$8001,MATCH(B6122,Orders!$A$2:$A$8001,0)),7)</f>
        <v>2025-12</v>
      </c>
    </row>
    <row r="6123" customFormat="false" ht="15" hidden="false" customHeight="true" outlineLevel="0" collapsed="false">
      <c r="A6123" s="1" t="s">
        <v>16593</v>
      </c>
      <c r="B6123" s="1" t="s">
        <v>5389</v>
      </c>
      <c r="C6123" s="1" t="s">
        <v>2006</v>
      </c>
      <c r="D6123" s="1" t="n">
        <v>1</v>
      </c>
      <c r="E6123" s="16" t="n">
        <v>482.17</v>
      </c>
      <c r="F6123" s="17" t="n">
        <v>0</v>
      </c>
      <c r="G6123" s="16" t="n">
        <v>482.17</v>
      </c>
      <c r="I6123" s="1" t="str">
        <f aca="false">INDEX(Products!$C$2:$C$51,MATCH(C6123,Products!$A$2:$A$51,0))</f>
        <v>Books &amp; Stationery</v>
      </c>
      <c r="J6123" s="1" t="str">
        <f aca="false">INDEX(Orders!$E$2:$E$8001,MATCH(B6123,Orders!$A$2:$A$8001,0))</f>
        <v>Delivered</v>
      </c>
      <c r="K6123" s="1" t="str">
        <f aca="false">LEFT(INDEX(Orders!$C$2:$C$8001,MATCH(B6123,Orders!$A$2:$A$8001,0)),7)</f>
        <v>2025-09</v>
      </c>
    </row>
    <row r="6124" customFormat="false" ht="15" hidden="false" customHeight="true" outlineLevel="0" collapsed="false">
      <c r="A6124" s="1" t="s">
        <v>16594</v>
      </c>
      <c r="B6124" s="1" t="s">
        <v>5390</v>
      </c>
      <c r="C6124" s="1" t="s">
        <v>1976</v>
      </c>
      <c r="D6124" s="1" t="n">
        <v>1</v>
      </c>
      <c r="E6124" s="16" t="n">
        <v>1603.35</v>
      </c>
      <c r="F6124" s="17" t="n">
        <v>0.15</v>
      </c>
      <c r="G6124" s="16" t="n">
        <v>1362.85</v>
      </c>
      <c r="I6124" s="1" t="str">
        <f aca="false">INDEX(Products!$C$2:$C$51,MATCH(C6124,Products!$A$2:$A$51,0))</f>
        <v>Beauty &amp; Personal Care</v>
      </c>
      <c r="J6124" s="1" t="str">
        <f aca="false">INDEX(Orders!$E$2:$E$8001,MATCH(B6124,Orders!$A$2:$A$8001,0))</f>
        <v>Delivered</v>
      </c>
      <c r="K6124" s="1" t="str">
        <f aca="false">LEFT(INDEX(Orders!$C$2:$C$8001,MATCH(B6124,Orders!$A$2:$A$8001,0)),7)</f>
        <v>2025-06</v>
      </c>
    </row>
    <row r="6125" customFormat="false" ht="15" hidden="false" customHeight="true" outlineLevel="0" collapsed="false">
      <c r="A6125" s="1" t="s">
        <v>16595</v>
      </c>
      <c r="B6125" s="1" t="s">
        <v>5390</v>
      </c>
      <c r="C6125" s="1" t="s">
        <v>1940</v>
      </c>
      <c r="D6125" s="1" t="n">
        <v>2</v>
      </c>
      <c r="E6125" s="16" t="n">
        <v>2374.52</v>
      </c>
      <c r="F6125" s="17" t="n">
        <v>0.05</v>
      </c>
      <c r="G6125" s="16" t="n">
        <v>4511.59</v>
      </c>
      <c r="I6125" s="1" t="str">
        <f aca="false">INDEX(Products!$C$2:$C$51,MATCH(C6125,Products!$A$2:$A$51,0))</f>
        <v>Fashion</v>
      </c>
      <c r="J6125" s="1" t="str">
        <f aca="false">INDEX(Orders!$E$2:$E$8001,MATCH(B6125,Orders!$A$2:$A$8001,0))</f>
        <v>Delivered</v>
      </c>
      <c r="K6125" s="1" t="str">
        <f aca="false">LEFT(INDEX(Orders!$C$2:$C$8001,MATCH(B6125,Orders!$A$2:$A$8001,0)),7)</f>
        <v>2025-06</v>
      </c>
    </row>
    <row r="6126" customFormat="false" ht="15" hidden="false" customHeight="true" outlineLevel="0" collapsed="false">
      <c r="A6126" s="1" t="s">
        <v>16596</v>
      </c>
      <c r="B6126" s="1" t="s">
        <v>5391</v>
      </c>
      <c r="C6126" s="1" t="s">
        <v>1975</v>
      </c>
      <c r="D6126" s="1" t="n">
        <v>1</v>
      </c>
      <c r="E6126" s="16" t="n">
        <v>862.99</v>
      </c>
      <c r="F6126" s="17" t="n">
        <v>0.15</v>
      </c>
      <c r="G6126" s="16" t="n">
        <v>733.54</v>
      </c>
      <c r="I6126" s="1" t="str">
        <f aca="false">INDEX(Products!$C$2:$C$51,MATCH(C6126,Products!$A$2:$A$51,0))</f>
        <v>Beauty &amp; Personal Care</v>
      </c>
      <c r="J6126" s="1" t="str">
        <f aca="false">INDEX(Orders!$E$2:$E$8001,MATCH(B6126,Orders!$A$2:$A$8001,0))</f>
        <v>Cancelled</v>
      </c>
      <c r="K6126" s="1" t="str">
        <f aca="false">LEFT(INDEX(Orders!$C$2:$C$8001,MATCH(B6126,Orders!$A$2:$A$8001,0)),7)</f>
        <v>2024-12</v>
      </c>
    </row>
    <row r="6127" customFormat="false" ht="15" hidden="false" customHeight="true" outlineLevel="0" collapsed="false">
      <c r="A6127" s="1" t="s">
        <v>16597</v>
      </c>
      <c r="B6127" s="1" t="s">
        <v>5392</v>
      </c>
      <c r="C6127" s="1" t="s">
        <v>1976</v>
      </c>
      <c r="D6127" s="1" t="n">
        <v>2</v>
      </c>
      <c r="E6127" s="16" t="n">
        <v>1603.35</v>
      </c>
      <c r="F6127" s="17" t="n">
        <v>0.2</v>
      </c>
      <c r="G6127" s="16" t="n">
        <v>2565.36</v>
      </c>
      <c r="I6127" s="1" t="str">
        <f aca="false">INDEX(Products!$C$2:$C$51,MATCH(C6127,Products!$A$2:$A$51,0))</f>
        <v>Beauty &amp; Personal Care</v>
      </c>
      <c r="J6127" s="1" t="str">
        <f aca="false">INDEX(Orders!$E$2:$E$8001,MATCH(B6127,Orders!$A$2:$A$8001,0))</f>
        <v>Delivered</v>
      </c>
      <c r="K6127" s="1" t="str">
        <f aca="false">LEFT(INDEX(Orders!$C$2:$C$8001,MATCH(B6127,Orders!$A$2:$A$8001,0)),7)</f>
        <v>2025-05</v>
      </c>
    </row>
    <row r="6128" customFormat="false" ht="15" hidden="false" customHeight="true" outlineLevel="0" collapsed="false">
      <c r="A6128" s="1" t="s">
        <v>16598</v>
      </c>
      <c r="B6128" s="1" t="s">
        <v>5393</v>
      </c>
      <c r="C6128" s="1" t="s">
        <v>2000</v>
      </c>
      <c r="D6128" s="1" t="n">
        <v>3</v>
      </c>
      <c r="E6128" s="16" t="n">
        <v>425.08</v>
      </c>
      <c r="F6128" s="17" t="n">
        <v>0.15</v>
      </c>
      <c r="G6128" s="16" t="n">
        <v>1083.95</v>
      </c>
      <c r="I6128" s="1" t="str">
        <f aca="false">INDEX(Products!$C$2:$C$51,MATCH(C6128,Products!$A$2:$A$51,0))</f>
        <v>Books &amp; Stationery</v>
      </c>
      <c r="J6128" s="1" t="str">
        <f aca="false">INDEX(Orders!$E$2:$E$8001,MATCH(B6128,Orders!$A$2:$A$8001,0))</f>
        <v>Cancelled</v>
      </c>
      <c r="K6128" s="1" t="str">
        <f aca="false">LEFT(INDEX(Orders!$C$2:$C$8001,MATCH(B6128,Orders!$A$2:$A$8001,0)),7)</f>
        <v>2024-05</v>
      </c>
    </row>
    <row r="6129" customFormat="false" ht="15" hidden="false" customHeight="true" outlineLevel="0" collapsed="false">
      <c r="A6129" s="1" t="s">
        <v>16599</v>
      </c>
      <c r="B6129" s="1" t="s">
        <v>5393</v>
      </c>
      <c r="C6129" s="1" t="s">
        <v>1931</v>
      </c>
      <c r="D6129" s="1" t="n">
        <v>1</v>
      </c>
      <c r="E6129" s="16" t="n">
        <v>1111.28</v>
      </c>
      <c r="F6129" s="17" t="n">
        <v>0.15</v>
      </c>
      <c r="G6129" s="16" t="n">
        <v>944.59</v>
      </c>
      <c r="I6129" s="1" t="str">
        <f aca="false">INDEX(Products!$C$2:$C$51,MATCH(C6129,Products!$A$2:$A$51,0))</f>
        <v>Electronics</v>
      </c>
      <c r="J6129" s="1" t="str">
        <f aca="false">INDEX(Orders!$E$2:$E$8001,MATCH(B6129,Orders!$A$2:$A$8001,0))</f>
        <v>Cancelled</v>
      </c>
      <c r="K6129" s="1" t="str">
        <f aca="false">LEFT(INDEX(Orders!$C$2:$C$8001,MATCH(B6129,Orders!$A$2:$A$8001,0)),7)</f>
        <v>2024-05</v>
      </c>
    </row>
    <row r="6130" customFormat="false" ht="15" hidden="false" customHeight="true" outlineLevel="0" collapsed="false">
      <c r="A6130" s="1" t="s">
        <v>16600</v>
      </c>
      <c r="B6130" s="1" t="s">
        <v>5394</v>
      </c>
      <c r="C6130" s="1" t="s">
        <v>2006</v>
      </c>
      <c r="D6130" s="1" t="n">
        <v>1</v>
      </c>
      <c r="E6130" s="16" t="n">
        <v>482.17</v>
      </c>
      <c r="F6130" s="17" t="n">
        <v>0.15</v>
      </c>
      <c r="G6130" s="16" t="n">
        <v>409.84</v>
      </c>
      <c r="I6130" s="1" t="str">
        <f aca="false">INDEX(Products!$C$2:$C$51,MATCH(C6130,Products!$A$2:$A$51,0))</f>
        <v>Books &amp; Stationery</v>
      </c>
      <c r="J6130" s="1" t="str">
        <f aca="false">INDEX(Orders!$E$2:$E$8001,MATCH(B6130,Orders!$A$2:$A$8001,0))</f>
        <v>Delivered</v>
      </c>
      <c r="K6130" s="1" t="str">
        <f aca="false">LEFT(INDEX(Orders!$C$2:$C$8001,MATCH(B6130,Orders!$A$2:$A$8001,0)),7)</f>
        <v>2025-10</v>
      </c>
    </row>
    <row r="6131" customFormat="false" ht="15" hidden="false" customHeight="true" outlineLevel="0" collapsed="false">
      <c r="A6131" s="1" t="s">
        <v>16601</v>
      </c>
      <c r="B6131" s="1" t="s">
        <v>5394</v>
      </c>
      <c r="C6131" s="1" t="s">
        <v>1961</v>
      </c>
      <c r="D6131" s="1" t="n">
        <v>1</v>
      </c>
      <c r="E6131" s="16" t="n">
        <v>3493.68</v>
      </c>
      <c r="F6131" s="17" t="n">
        <v>0.1</v>
      </c>
      <c r="G6131" s="16" t="n">
        <v>3144.31</v>
      </c>
      <c r="I6131" s="1" t="str">
        <f aca="false">INDEX(Products!$C$2:$C$51,MATCH(C6131,Products!$A$2:$A$51,0))</f>
        <v>Home &amp; Kitchen</v>
      </c>
      <c r="J6131" s="1" t="str">
        <f aca="false">INDEX(Orders!$E$2:$E$8001,MATCH(B6131,Orders!$A$2:$A$8001,0))</f>
        <v>Delivered</v>
      </c>
      <c r="K6131" s="1" t="str">
        <f aca="false">LEFT(INDEX(Orders!$C$2:$C$8001,MATCH(B6131,Orders!$A$2:$A$8001,0)),7)</f>
        <v>2025-10</v>
      </c>
    </row>
    <row r="6132" customFormat="false" ht="15" hidden="false" customHeight="true" outlineLevel="0" collapsed="false">
      <c r="A6132" s="1" t="s">
        <v>16602</v>
      </c>
      <c r="B6132" s="1" t="s">
        <v>5394</v>
      </c>
      <c r="C6132" s="1" t="s">
        <v>1959</v>
      </c>
      <c r="D6132" s="1" t="n">
        <v>2</v>
      </c>
      <c r="E6132" s="16" t="n">
        <v>2142.79</v>
      </c>
      <c r="F6132" s="17" t="n">
        <v>0.2</v>
      </c>
      <c r="G6132" s="16" t="n">
        <v>3428.46</v>
      </c>
      <c r="I6132" s="1" t="str">
        <f aca="false">INDEX(Products!$C$2:$C$51,MATCH(C6132,Products!$A$2:$A$51,0))</f>
        <v>Home &amp; Kitchen</v>
      </c>
      <c r="J6132" s="1" t="str">
        <f aca="false">INDEX(Orders!$E$2:$E$8001,MATCH(B6132,Orders!$A$2:$A$8001,0))</f>
        <v>Delivered</v>
      </c>
      <c r="K6132" s="1" t="str">
        <f aca="false">LEFT(INDEX(Orders!$C$2:$C$8001,MATCH(B6132,Orders!$A$2:$A$8001,0)),7)</f>
        <v>2025-10</v>
      </c>
    </row>
    <row r="6133" customFormat="false" ht="15" hidden="false" customHeight="true" outlineLevel="0" collapsed="false">
      <c r="A6133" s="1" t="s">
        <v>16603</v>
      </c>
      <c r="B6133" s="1" t="s">
        <v>5395</v>
      </c>
      <c r="C6133" s="1" t="s">
        <v>1930</v>
      </c>
      <c r="D6133" s="1" t="n">
        <v>2</v>
      </c>
      <c r="E6133" s="16" t="n">
        <v>2398.35</v>
      </c>
      <c r="F6133" s="17" t="n">
        <v>0</v>
      </c>
      <c r="G6133" s="16" t="n">
        <v>4796.7</v>
      </c>
      <c r="I6133" s="1" t="str">
        <f aca="false">INDEX(Products!$C$2:$C$51,MATCH(C6133,Products!$A$2:$A$51,0))</f>
        <v>Electronics</v>
      </c>
      <c r="J6133" s="1" t="str">
        <f aca="false">INDEX(Orders!$E$2:$E$8001,MATCH(B6133,Orders!$A$2:$A$8001,0))</f>
        <v>Delivered</v>
      </c>
      <c r="K6133" s="1" t="str">
        <f aca="false">LEFT(INDEX(Orders!$C$2:$C$8001,MATCH(B6133,Orders!$A$2:$A$8001,0)),7)</f>
        <v>2025-10</v>
      </c>
    </row>
    <row r="6134" customFormat="false" ht="15" hidden="false" customHeight="true" outlineLevel="0" collapsed="false">
      <c r="A6134" s="1" t="s">
        <v>16604</v>
      </c>
      <c r="B6134" s="1" t="s">
        <v>5395</v>
      </c>
      <c r="C6134" s="1" t="s">
        <v>2007</v>
      </c>
      <c r="D6134" s="1" t="n">
        <v>1</v>
      </c>
      <c r="E6134" s="16" t="n">
        <v>750.27</v>
      </c>
      <c r="F6134" s="17" t="n">
        <v>0</v>
      </c>
      <c r="G6134" s="16" t="n">
        <v>750.27</v>
      </c>
      <c r="I6134" s="1" t="str">
        <f aca="false">INDEX(Products!$C$2:$C$51,MATCH(C6134,Products!$A$2:$A$51,0))</f>
        <v>Books &amp; Stationery</v>
      </c>
      <c r="J6134" s="1" t="str">
        <f aca="false">INDEX(Orders!$E$2:$E$8001,MATCH(B6134,Orders!$A$2:$A$8001,0))</f>
        <v>Delivered</v>
      </c>
      <c r="K6134" s="1" t="str">
        <f aca="false">LEFT(INDEX(Orders!$C$2:$C$8001,MATCH(B6134,Orders!$A$2:$A$8001,0)),7)</f>
        <v>2025-10</v>
      </c>
    </row>
    <row r="6135" customFormat="false" ht="15" hidden="false" customHeight="true" outlineLevel="0" collapsed="false">
      <c r="A6135" s="1" t="s">
        <v>16605</v>
      </c>
      <c r="B6135" s="1" t="s">
        <v>5396</v>
      </c>
      <c r="C6135" s="1" t="s">
        <v>2006</v>
      </c>
      <c r="D6135" s="1" t="n">
        <v>1</v>
      </c>
      <c r="E6135" s="16" t="n">
        <v>482.17</v>
      </c>
      <c r="F6135" s="17" t="n">
        <v>0.05</v>
      </c>
      <c r="G6135" s="16" t="n">
        <v>458.06</v>
      </c>
      <c r="I6135" s="1" t="str">
        <f aca="false">INDEX(Products!$C$2:$C$51,MATCH(C6135,Products!$A$2:$A$51,0))</f>
        <v>Books &amp; Stationery</v>
      </c>
      <c r="J6135" s="1" t="str">
        <f aca="false">INDEX(Orders!$E$2:$E$8001,MATCH(B6135,Orders!$A$2:$A$8001,0))</f>
        <v>Delivered</v>
      </c>
      <c r="K6135" s="1" t="str">
        <f aca="false">LEFT(INDEX(Orders!$C$2:$C$8001,MATCH(B6135,Orders!$A$2:$A$8001,0)),7)</f>
        <v>2025-10</v>
      </c>
    </row>
    <row r="6136" customFormat="false" ht="15" hidden="false" customHeight="true" outlineLevel="0" collapsed="false">
      <c r="A6136" s="1" t="s">
        <v>16606</v>
      </c>
      <c r="B6136" s="1" t="s">
        <v>5397</v>
      </c>
      <c r="C6136" s="1" t="s">
        <v>1924</v>
      </c>
      <c r="D6136" s="1" t="n">
        <v>1</v>
      </c>
      <c r="E6136" s="16" t="n">
        <v>1971</v>
      </c>
      <c r="F6136" s="17" t="n">
        <v>0</v>
      </c>
      <c r="G6136" s="16" t="n">
        <v>1971</v>
      </c>
      <c r="I6136" s="1" t="str">
        <f aca="false">INDEX(Products!$C$2:$C$51,MATCH(C6136,Products!$A$2:$A$51,0))</f>
        <v>Electronics</v>
      </c>
      <c r="J6136" s="1" t="str">
        <f aca="false">INDEX(Orders!$E$2:$E$8001,MATCH(B6136,Orders!$A$2:$A$8001,0))</f>
        <v>Delivered</v>
      </c>
      <c r="K6136" s="1" t="str">
        <f aca="false">LEFT(INDEX(Orders!$C$2:$C$8001,MATCH(B6136,Orders!$A$2:$A$8001,0)),7)</f>
        <v>2024-11</v>
      </c>
    </row>
    <row r="6137" customFormat="false" ht="15" hidden="false" customHeight="true" outlineLevel="0" collapsed="false">
      <c r="A6137" s="1" t="s">
        <v>16607</v>
      </c>
      <c r="B6137" s="1" t="s">
        <v>5397</v>
      </c>
      <c r="C6137" s="1" t="s">
        <v>1940</v>
      </c>
      <c r="D6137" s="1" t="n">
        <v>2</v>
      </c>
      <c r="E6137" s="16" t="n">
        <v>2374.52</v>
      </c>
      <c r="F6137" s="17" t="n">
        <v>0.2</v>
      </c>
      <c r="G6137" s="16" t="n">
        <v>3799.23</v>
      </c>
      <c r="I6137" s="1" t="str">
        <f aca="false">INDEX(Products!$C$2:$C$51,MATCH(C6137,Products!$A$2:$A$51,0))</f>
        <v>Fashion</v>
      </c>
      <c r="J6137" s="1" t="str">
        <f aca="false">INDEX(Orders!$E$2:$E$8001,MATCH(B6137,Orders!$A$2:$A$8001,0))</f>
        <v>Delivered</v>
      </c>
      <c r="K6137" s="1" t="str">
        <f aca="false">LEFT(INDEX(Orders!$C$2:$C$8001,MATCH(B6137,Orders!$A$2:$A$8001,0)),7)</f>
        <v>2024-11</v>
      </c>
    </row>
    <row r="6138" customFormat="false" ht="15" hidden="false" customHeight="true" outlineLevel="0" collapsed="false">
      <c r="A6138" s="1" t="s">
        <v>16608</v>
      </c>
      <c r="B6138" s="1" t="s">
        <v>5397</v>
      </c>
      <c r="C6138" s="1" t="s">
        <v>1990</v>
      </c>
      <c r="D6138" s="1" t="n">
        <v>1</v>
      </c>
      <c r="E6138" s="16" t="n">
        <v>5311.32</v>
      </c>
      <c r="F6138" s="17" t="n">
        <v>0</v>
      </c>
      <c r="G6138" s="16" t="n">
        <v>5311.32</v>
      </c>
      <c r="I6138" s="1" t="str">
        <f aca="false">INDEX(Products!$C$2:$C$51,MATCH(C6138,Products!$A$2:$A$51,0))</f>
        <v>Sports &amp; Fitness</v>
      </c>
      <c r="J6138" s="1" t="str">
        <f aca="false">INDEX(Orders!$E$2:$E$8001,MATCH(B6138,Orders!$A$2:$A$8001,0))</f>
        <v>Delivered</v>
      </c>
      <c r="K6138" s="1" t="str">
        <f aca="false">LEFT(INDEX(Orders!$C$2:$C$8001,MATCH(B6138,Orders!$A$2:$A$8001,0)),7)</f>
        <v>2024-11</v>
      </c>
    </row>
    <row r="6139" customFormat="false" ht="15" hidden="false" customHeight="true" outlineLevel="0" collapsed="false">
      <c r="A6139" s="1" t="s">
        <v>16609</v>
      </c>
      <c r="B6139" s="1" t="s">
        <v>5398</v>
      </c>
      <c r="C6139" s="1" t="s">
        <v>1971</v>
      </c>
      <c r="D6139" s="1" t="n">
        <v>1</v>
      </c>
      <c r="E6139" s="16" t="n">
        <v>2073.63</v>
      </c>
      <c r="F6139" s="17" t="n">
        <v>0.1</v>
      </c>
      <c r="G6139" s="16" t="n">
        <v>1866.27</v>
      </c>
      <c r="I6139" s="1" t="str">
        <f aca="false">INDEX(Products!$C$2:$C$51,MATCH(C6139,Products!$A$2:$A$51,0))</f>
        <v>Home &amp; Kitchen</v>
      </c>
      <c r="J6139" s="1" t="str">
        <f aca="false">INDEX(Orders!$E$2:$E$8001,MATCH(B6139,Orders!$A$2:$A$8001,0))</f>
        <v>Returned</v>
      </c>
      <c r="K6139" s="1" t="str">
        <f aca="false">LEFT(INDEX(Orders!$C$2:$C$8001,MATCH(B6139,Orders!$A$2:$A$8001,0)),7)</f>
        <v>2025-03</v>
      </c>
    </row>
    <row r="6140" customFormat="false" ht="15" hidden="false" customHeight="true" outlineLevel="0" collapsed="false">
      <c r="A6140" s="1" t="s">
        <v>16610</v>
      </c>
      <c r="B6140" s="1" t="s">
        <v>5398</v>
      </c>
      <c r="C6140" s="1" t="s">
        <v>1935</v>
      </c>
      <c r="D6140" s="1" t="n">
        <v>1</v>
      </c>
      <c r="E6140" s="16" t="n">
        <v>14558.72</v>
      </c>
      <c r="F6140" s="17" t="n">
        <v>0.1</v>
      </c>
      <c r="G6140" s="16" t="n">
        <v>13102.85</v>
      </c>
      <c r="I6140" s="1" t="str">
        <f aca="false">INDEX(Products!$C$2:$C$51,MATCH(C6140,Products!$A$2:$A$51,0))</f>
        <v>Electronics</v>
      </c>
      <c r="J6140" s="1" t="str">
        <f aca="false">INDEX(Orders!$E$2:$E$8001,MATCH(B6140,Orders!$A$2:$A$8001,0))</f>
        <v>Returned</v>
      </c>
      <c r="K6140" s="1" t="str">
        <f aca="false">LEFT(INDEX(Orders!$C$2:$C$8001,MATCH(B6140,Orders!$A$2:$A$8001,0)),7)</f>
        <v>2025-03</v>
      </c>
    </row>
    <row r="6141" customFormat="false" ht="15" hidden="false" customHeight="true" outlineLevel="0" collapsed="false">
      <c r="A6141" s="1" t="s">
        <v>16611</v>
      </c>
      <c r="B6141" s="1" t="s">
        <v>5399</v>
      </c>
      <c r="C6141" s="1" t="s">
        <v>1979</v>
      </c>
      <c r="D6141" s="1" t="n">
        <v>1</v>
      </c>
      <c r="E6141" s="16" t="n">
        <v>623</v>
      </c>
      <c r="F6141" s="17" t="n">
        <v>0.2</v>
      </c>
      <c r="G6141" s="16" t="n">
        <v>498.4</v>
      </c>
      <c r="I6141" s="1" t="str">
        <f aca="false">INDEX(Products!$C$2:$C$51,MATCH(C6141,Products!$A$2:$A$51,0))</f>
        <v>Beauty &amp; Personal Care</v>
      </c>
      <c r="J6141" s="1" t="str">
        <f aca="false">INDEX(Orders!$E$2:$E$8001,MATCH(B6141,Orders!$A$2:$A$8001,0))</f>
        <v>Delivered</v>
      </c>
      <c r="K6141" s="1" t="str">
        <f aca="false">LEFT(INDEX(Orders!$C$2:$C$8001,MATCH(B6141,Orders!$A$2:$A$8001,0)),7)</f>
        <v>2024-04</v>
      </c>
    </row>
    <row r="6142" customFormat="false" ht="15" hidden="false" customHeight="true" outlineLevel="0" collapsed="false">
      <c r="A6142" s="1" t="s">
        <v>16612</v>
      </c>
      <c r="B6142" s="1" t="s">
        <v>5399</v>
      </c>
      <c r="C6142" s="1" t="s">
        <v>2006</v>
      </c>
      <c r="D6142" s="1" t="n">
        <v>1</v>
      </c>
      <c r="E6142" s="16" t="n">
        <v>482.17</v>
      </c>
      <c r="F6142" s="17" t="n">
        <v>0.2</v>
      </c>
      <c r="G6142" s="16" t="n">
        <v>385.74</v>
      </c>
      <c r="I6142" s="1" t="str">
        <f aca="false">INDEX(Products!$C$2:$C$51,MATCH(C6142,Products!$A$2:$A$51,0))</f>
        <v>Books &amp; Stationery</v>
      </c>
      <c r="J6142" s="1" t="str">
        <f aca="false">INDEX(Orders!$E$2:$E$8001,MATCH(B6142,Orders!$A$2:$A$8001,0))</f>
        <v>Delivered</v>
      </c>
      <c r="K6142" s="1" t="str">
        <f aca="false">LEFT(INDEX(Orders!$C$2:$C$8001,MATCH(B6142,Orders!$A$2:$A$8001,0)),7)</f>
        <v>2024-04</v>
      </c>
    </row>
    <row r="6143" customFormat="false" ht="15" hidden="false" customHeight="true" outlineLevel="0" collapsed="false">
      <c r="A6143" s="1" t="s">
        <v>16613</v>
      </c>
      <c r="B6143" s="1" t="s">
        <v>5399</v>
      </c>
      <c r="C6143" s="1" t="s">
        <v>1930</v>
      </c>
      <c r="D6143" s="1" t="n">
        <v>1</v>
      </c>
      <c r="E6143" s="16" t="n">
        <v>2398.35</v>
      </c>
      <c r="F6143" s="17" t="n">
        <v>0.05</v>
      </c>
      <c r="G6143" s="16" t="n">
        <v>2278.43</v>
      </c>
      <c r="I6143" s="1" t="str">
        <f aca="false">INDEX(Products!$C$2:$C$51,MATCH(C6143,Products!$A$2:$A$51,0))</f>
        <v>Electronics</v>
      </c>
      <c r="J6143" s="1" t="str">
        <f aca="false">INDEX(Orders!$E$2:$E$8001,MATCH(B6143,Orders!$A$2:$A$8001,0))</f>
        <v>Delivered</v>
      </c>
      <c r="K6143" s="1" t="str">
        <f aca="false">LEFT(INDEX(Orders!$C$2:$C$8001,MATCH(B6143,Orders!$A$2:$A$8001,0)),7)</f>
        <v>2024-04</v>
      </c>
    </row>
    <row r="6144" customFormat="false" ht="15" hidden="false" customHeight="true" outlineLevel="0" collapsed="false">
      <c r="A6144" s="1" t="s">
        <v>16614</v>
      </c>
      <c r="B6144" s="1" t="s">
        <v>5400</v>
      </c>
      <c r="C6144" s="1" t="s">
        <v>1930</v>
      </c>
      <c r="D6144" s="1" t="n">
        <v>2</v>
      </c>
      <c r="E6144" s="16" t="n">
        <v>2398.35</v>
      </c>
      <c r="F6144" s="17" t="n">
        <v>0.1</v>
      </c>
      <c r="G6144" s="16" t="n">
        <v>4317.03</v>
      </c>
      <c r="I6144" s="1" t="str">
        <f aca="false">INDEX(Products!$C$2:$C$51,MATCH(C6144,Products!$A$2:$A$51,0))</f>
        <v>Electronics</v>
      </c>
      <c r="J6144" s="1" t="str">
        <f aca="false">INDEX(Orders!$E$2:$E$8001,MATCH(B6144,Orders!$A$2:$A$8001,0))</f>
        <v>Delivered</v>
      </c>
      <c r="K6144" s="1" t="str">
        <f aca="false">LEFT(INDEX(Orders!$C$2:$C$8001,MATCH(B6144,Orders!$A$2:$A$8001,0)),7)</f>
        <v>2025-06</v>
      </c>
    </row>
    <row r="6145" customFormat="false" ht="15" hidden="false" customHeight="true" outlineLevel="0" collapsed="false">
      <c r="A6145" s="1" t="s">
        <v>16615</v>
      </c>
      <c r="B6145" s="1" t="s">
        <v>5400</v>
      </c>
      <c r="C6145" s="1" t="s">
        <v>1997</v>
      </c>
      <c r="D6145" s="1" t="n">
        <v>3</v>
      </c>
      <c r="E6145" s="16" t="n">
        <v>311.15</v>
      </c>
      <c r="F6145" s="17" t="n">
        <v>0.1</v>
      </c>
      <c r="G6145" s="16" t="n">
        <v>840.1</v>
      </c>
      <c r="I6145" s="1" t="str">
        <f aca="false">INDEX(Products!$C$2:$C$51,MATCH(C6145,Products!$A$2:$A$51,0))</f>
        <v>Sports &amp; Fitness</v>
      </c>
      <c r="J6145" s="1" t="str">
        <f aca="false">INDEX(Orders!$E$2:$E$8001,MATCH(B6145,Orders!$A$2:$A$8001,0))</f>
        <v>Delivered</v>
      </c>
      <c r="K6145" s="1" t="str">
        <f aca="false">LEFT(INDEX(Orders!$C$2:$C$8001,MATCH(B6145,Orders!$A$2:$A$8001,0)),7)</f>
        <v>2025-06</v>
      </c>
    </row>
    <row r="6146" customFormat="false" ht="15" hidden="false" customHeight="true" outlineLevel="0" collapsed="false">
      <c r="A6146" s="1" t="s">
        <v>16616</v>
      </c>
      <c r="B6146" s="1" t="s">
        <v>5401</v>
      </c>
      <c r="C6146" s="1" t="s">
        <v>2006</v>
      </c>
      <c r="D6146" s="1" t="n">
        <v>2</v>
      </c>
      <c r="E6146" s="16" t="n">
        <v>482.17</v>
      </c>
      <c r="F6146" s="17" t="n">
        <v>0.05</v>
      </c>
      <c r="G6146" s="16" t="n">
        <v>916.12</v>
      </c>
      <c r="I6146" s="1" t="str">
        <f aca="false">INDEX(Products!$C$2:$C$51,MATCH(C6146,Products!$A$2:$A$51,0))</f>
        <v>Books &amp; Stationery</v>
      </c>
      <c r="J6146" s="1" t="str">
        <f aca="false">INDEX(Orders!$E$2:$E$8001,MATCH(B6146,Orders!$A$2:$A$8001,0))</f>
        <v>Delivered</v>
      </c>
      <c r="K6146" s="1" t="str">
        <f aca="false">LEFT(INDEX(Orders!$C$2:$C$8001,MATCH(B6146,Orders!$A$2:$A$8001,0)),7)</f>
        <v>2025-06</v>
      </c>
    </row>
    <row r="6147" customFormat="false" ht="15" hidden="false" customHeight="true" outlineLevel="0" collapsed="false">
      <c r="A6147" s="1" t="s">
        <v>16617</v>
      </c>
      <c r="B6147" s="1" t="s">
        <v>5401</v>
      </c>
      <c r="C6147" s="1" t="s">
        <v>2007</v>
      </c>
      <c r="D6147" s="1" t="n">
        <v>1</v>
      </c>
      <c r="E6147" s="16" t="n">
        <v>750.27</v>
      </c>
      <c r="F6147" s="17" t="n">
        <v>0.2</v>
      </c>
      <c r="G6147" s="16" t="n">
        <v>600.22</v>
      </c>
      <c r="I6147" s="1" t="str">
        <f aca="false">INDEX(Products!$C$2:$C$51,MATCH(C6147,Products!$A$2:$A$51,0))</f>
        <v>Books &amp; Stationery</v>
      </c>
      <c r="J6147" s="1" t="str">
        <f aca="false">INDEX(Orders!$E$2:$E$8001,MATCH(B6147,Orders!$A$2:$A$8001,0))</f>
        <v>Delivered</v>
      </c>
      <c r="K6147" s="1" t="str">
        <f aca="false">LEFT(INDEX(Orders!$C$2:$C$8001,MATCH(B6147,Orders!$A$2:$A$8001,0)),7)</f>
        <v>2025-06</v>
      </c>
    </row>
    <row r="6148" customFormat="false" ht="15" hidden="false" customHeight="true" outlineLevel="0" collapsed="false">
      <c r="A6148" s="1" t="s">
        <v>16618</v>
      </c>
      <c r="B6148" s="1" t="s">
        <v>5402</v>
      </c>
      <c r="C6148" s="1" t="s">
        <v>2006</v>
      </c>
      <c r="D6148" s="1" t="n">
        <v>1</v>
      </c>
      <c r="E6148" s="16" t="n">
        <v>482.17</v>
      </c>
      <c r="F6148" s="17" t="n">
        <v>0</v>
      </c>
      <c r="G6148" s="16" t="n">
        <v>482.17</v>
      </c>
      <c r="I6148" s="1" t="str">
        <f aca="false">INDEX(Products!$C$2:$C$51,MATCH(C6148,Products!$A$2:$A$51,0))</f>
        <v>Books &amp; Stationery</v>
      </c>
      <c r="J6148" s="1" t="str">
        <f aca="false">INDEX(Orders!$E$2:$E$8001,MATCH(B6148,Orders!$A$2:$A$8001,0))</f>
        <v>Returned</v>
      </c>
      <c r="K6148" s="1" t="str">
        <f aca="false">LEFT(INDEX(Orders!$C$2:$C$8001,MATCH(B6148,Orders!$A$2:$A$8001,0)),7)</f>
        <v>2024-03</v>
      </c>
    </row>
    <row r="6149" customFormat="false" ht="15" hidden="false" customHeight="true" outlineLevel="0" collapsed="false">
      <c r="A6149" s="1" t="s">
        <v>16619</v>
      </c>
      <c r="B6149" s="1" t="s">
        <v>5402</v>
      </c>
      <c r="C6149" s="1" t="s">
        <v>1930</v>
      </c>
      <c r="D6149" s="1" t="n">
        <v>2</v>
      </c>
      <c r="E6149" s="16" t="n">
        <v>2398.35</v>
      </c>
      <c r="F6149" s="17" t="n">
        <v>0</v>
      </c>
      <c r="G6149" s="16" t="n">
        <v>4796.7</v>
      </c>
      <c r="I6149" s="1" t="str">
        <f aca="false">INDEX(Products!$C$2:$C$51,MATCH(C6149,Products!$A$2:$A$51,0))</f>
        <v>Electronics</v>
      </c>
      <c r="J6149" s="1" t="str">
        <f aca="false">INDEX(Orders!$E$2:$E$8001,MATCH(B6149,Orders!$A$2:$A$8001,0))</f>
        <v>Returned</v>
      </c>
      <c r="K6149" s="1" t="str">
        <f aca="false">LEFT(INDEX(Orders!$C$2:$C$8001,MATCH(B6149,Orders!$A$2:$A$8001,0)),7)</f>
        <v>2024-03</v>
      </c>
    </row>
    <row r="6150" customFormat="false" ht="15" hidden="false" customHeight="true" outlineLevel="0" collapsed="false">
      <c r="A6150" s="1" t="s">
        <v>16620</v>
      </c>
      <c r="B6150" s="1" t="s">
        <v>5402</v>
      </c>
      <c r="C6150" s="1" t="s">
        <v>1990</v>
      </c>
      <c r="D6150" s="1" t="n">
        <v>1</v>
      </c>
      <c r="E6150" s="16" t="n">
        <v>5311.32</v>
      </c>
      <c r="F6150" s="17" t="n">
        <v>0.1</v>
      </c>
      <c r="G6150" s="16" t="n">
        <v>4780.19</v>
      </c>
      <c r="I6150" s="1" t="str">
        <f aca="false">INDEX(Products!$C$2:$C$51,MATCH(C6150,Products!$A$2:$A$51,0))</f>
        <v>Sports &amp; Fitness</v>
      </c>
      <c r="J6150" s="1" t="str">
        <f aca="false">INDEX(Orders!$E$2:$E$8001,MATCH(B6150,Orders!$A$2:$A$8001,0))</f>
        <v>Returned</v>
      </c>
      <c r="K6150" s="1" t="str">
        <f aca="false">LEFT(INDEX(Orders!$C$2:$C$8001,MATCH(B6150,Orders!$A$2:$A$8001,0)),7)</f>
        <v>2024-03</v>
      </c>
    </row>
    <row r="6151" customFormat="false" ht="15" hidden="false" customHeight="true" outlineLevel="0" collapsed="false">
      <c r="A6151" s="1" t="s">
        <v>16621</v>
      </c>
      <c r="B6151" s="1" t="s">
        <v>5404</v>
      </c>
      <c r="C6151" s="1" t="s">
        <v>1990</v>
      </c>
      <c r="D6151" s="1" t="n">
        <v>1</v>
      </c>
      <c r="E6151" s="16" t="n">
        <v>5311.32</v>
      </c>
      <c r="F6151" s="17" t="n">
        <v>0</v>
      </c>
      <c r="G6151" s="16" t="n">
        <v>5311.32</v>
      </c>
      <c r="I6151" s="1" t="str">
        <f aca="false">INDEX(Products!$C$2:$C$51,MATCH(C6151,Products!$A$2:$A$51,0))</f>
        <v>Sports &amp; Fitness</v>
      </c>
      <c r="J6151" s="1" t="str">
        <f aca="false">INDEX(Orders!$E$2:$E$8001,MATCH(B6151,Orders!$A$2:$A$8001,0))</f>
        <v>Delivered</v>
      </c>
      <c r="K6151" s="1" t="str">
        <f aca="false">LEFT(INDEX(Orders!$C$2:$C$8001,MATCH(B6151,Orders!$A$2:$A$8001,0)),7)</f>
        <v>2025-06</v>
      </c>
    </row>
    <row r="6152" customFormat="false" ht="15" hidden="false" customHeight="true" outlineLevel="0" collapsed="false">
      <c r="A6152" s="1" t="s">
        <v>16622</v>
      </c>
      <c r="B6152" s="1" t="s">
        <v>5406</v>
      </c>
      <c r="C6152" s="1" t="s">
        <v>1940</v>
      </c>
      <c r="D6152" s="1" t="n">
        <v>1</v>
      </c>
      <c r="E6152" s="16" t="n">
        <v>2374.52</v>
      </c>
      <c r="F6152" s="17" t="n">
        <v>0.1</v>
      </c>
      <c r="G6152" s="16" t="n">
        <v>2137.07</v>
      </c>
      <c r="I6152" s="1" t="str">
        <f aca="false">INDEX(Products!$C$2:$C$51,MATCH(C6152,Products!$A$2:$A$51,0))</f>
        <v>Fashion</v>
      </c>
      <c r="J6152" s="1" t="str">
        <f aca="false">INDEX(Orders!$E$2:$E$8001,MATCH(B6152,Orders!$A$2:$A$8001,0))</f>
        <v>Delivered</v>
      </c>
      <c r="K6152" s="1" t="str">
        <f aca="false">LEFT(INDEX(Orders!$C$2:$C$8001,MATCH(B6152,Orders!$A$2:$A$8001,0)),7)</f>
        <v>2025-05</v>
      </c>
    </row>
    <row r="6153" customFormat="false" ht="15" hidden="false" customHeight="true" outlineLevel="0" collapsed="false">
      <c r="A6153" s="1" t="s">
        <v>16623</v>
      </c>
      <c r="B6153" s="1" t="s">
        <v>5406</v>
      </c>
      <c r="C6153" s="1" t="s">
        <v>2006</v>
      </c>
      <c r="D6153" s="1" t="n">
        <v>2</v>
      </c>
      <c r="E6153" s="16" t="n">
        <v>482.17</v>
      </c>
      <c r="F6153" s="17" t="n">
        <v>0</v>
      </c>
      <c r="G6153" s="16" t="n">
        <v>964.34</v>
      </c>
      <c r="I6153" s="1" t="str">
        <f aca="false">INDEX(Products!$C$2:$C$51,MATCH(C6153,Products!$A$2:$A$51,0))</f>
        <v>Books &amp; Stationery</v>
      </c>
      <c r="J6153" s="1" t="str">
        <f aca="false">INDEX(Orders!$E$2:$E$8001,MATCH(B6153,Orders!$A$2:$A$8001,0))</f>
        <v>Delivered</v>
      </c>
      <c r="K6153" s="1" t="str">
        <f aca="false">LEFT(INDEX(Orders!$C$2:$C$8001,MATCH(B6153,Orders!$A$2:$A$8001,0)),7)</f>
        <v>2025-05</v>
      </c>
    </row>
    <row r="6154" customFormat="false" ht="15" hidden="false" customHeight="true" outlineLevel="0" collapsed="false">
      <c r="A6154" s="1" t="s">
        <v>16624</v>
      </c>
      <c r="B6154" s="1" t="s">
        <v>5406</v>
      </c>
      <c r="C6154" s="1" t="s">
        <v>1953</v>
      </c>
      <c r="D6154" s="1" t="n">
        <v>1</v>
      </c>
      <c r="E6154" s="16" t="n">
        <v>4914.12</v>
      </c>
      <c r="F6154" s="17" t="n">
        <v>0</v>
      </c>
      <c r="G6154" s="16" t="n">
        <v>4914.12</v>
      </c>
      <c r="I6154" s="1" t="str">
        <f aca="false">INDEX(Products!$C$2:$C$51,MATCH(C6154,Products!$A$2:$A$51,0))</f>
        <v>Fashion</v>
      </c>
      <c r="J6154" s="1" t="str">
        <f aca="false">INDEX(Orders!$E$2:$E$8001,MATCH(B6154,Orders!$A$2:$A$8001,0))</f>
        <v>Delivered</v>
      </c>
      <c r="K6154" s="1" t="str">
        <f aca="false">LEFT(INDEX(Orders!$C$2:$C$8001,MATCH(B6154,Orders!$A$2:$A$8001,0)),7)</f>
        <v>2025-05</v>
      </c>
    </row>
    <row r="6155" customFormat="false" ht="15" hidden="false" customHeight="true" outlineLevel="0" collapsed="false">
      <c r="A6155" s="1" t="s">
        <v>16625</v>
      </c>
      <c r="B6155" s="1" t="s">
        <v>5406</v>
      </c>
      <c r="C6155" s="1" t="s">
        <v>1930</v>
      </c>
      <c r="D6155" s="1" t="n">
        <v>1</v>
      </c>
      <c r="E6155" s="16" t="n">
        <v>2398.35</v>
      </c>
      <c r="F6155" s="17" t="n">
        <v>0</v>
      </c>
      <c r="G6155" s="16" t="n">
        <v>2398.35</v>
      </c>
      <c r="I6155" s="1" t="str">
        <f aca="false">INDEX(Products!$C$2:$C$51,MATCH(C6155,Products!$A$2:$A$51,0))</f>
        <v>Electronics</v>
      </c>
      <c r="J6155" s="1" t="str">
        <f aca="false">INDEX(Orders!$E$2:$E$8001,MATCH(B6155,Orders!$A$2:$A$8001,0))</f>
        <v>Delivered</v>
      </c>
      <c r="K6155" s="1" t="str">
        <f aca="false">LEFT(INDEX(Orders!$C$2:$C$8001,MATCH(B6155,Orders!$A$2:$A$8001,0)),7)</f>
        <v>2025-05</v>
      </c>
    </row>
    <row r="6156" customFormat="false" ht="15" hidden="false" customHeight="true" outlineLevel="0" collapsed="false">
      <c r="A6156" s="1" t="s">
        <v>16626</v>
      </c>
      <c r="B6156" s="1" t="s">
        <v>5406</v>
      </c>
      <c r="C6156" s="1" t="s">
        <v>1967</v>
      </c>
      <c r="D6156" s="1" t="n">
        <v>1</v>
      </c>
      <c r="E6156" s="16" t="n">
        <v>6822.61</v>
      </c>
      <c r="F6156" s="17" t="n">
        <v>0</v>
      </c>
      <c r="G6156" s="16" t="n">
        <v>6822.61</v>
      </c>
      <c r="I6156" s="1" t="str">
        <f aca="false">INDEX(Products!$C$2:$C$51,MATCH(C6156,Products!$A$2:$A$51,0))</f>
        <v>Home &amp; Kitchen</v>
      </c>
      <c r="J6156" s="1" t="str">
        <f aca="false">INDEX(Orders!$E$2:$E$8001,MATCH(B6156,Orders!$A$2:$A$8001,0))</f>
        <v>Delivered</v>
      </c>
      <c r="K6156" s="1" t="str">
        <f aca="false">LEFT(INDEX(Orders!$C$2:$C$8001,MATCH(B6156,Orders!$A$2:$A$8001,0)),7)</f>
        <v>2025-05</v>
      </c>
    </row>
    <row r="6157" customFormat="false" ht="15" hidden="false" customHeight="true" outlineLevel="0" collapsed="false">
      <c r="A6157" s="1" t="s">
        <v>16627</v>
      </c>
      <c r="B6157" s="1" t="s">
        <v>5407</v>
      </c>
      <c r="C6157" s="1" t="s">
        <v>1997</v>
      </c>
      <c r="D6157" s="1" t="n">
        <v>2</v>
      </c>
      <c r="E6157" s="16" t="n">
        <v>311.15</v>
      </c>
      <c r="F6157" s="17" t="n">
        <v>0.1</v>
      </c>
      <c r="G6157" s="16" t="n">
        <v>560.07</v>
      </c>
      <c r="I6157" s="1" t="str">
        <f aca="false">INDEX(Products!$C$2:$C$51,MATCH(C6157,Products!$A$2:$A$51,0))</f>
        <v>Sports &amp; Fitness</v>
      </c>
      <c r="J6157" s="1" t="str">
        <f aca="false">INDEX(Orders!$E$2:$E$8001,MATCH(B6157,Orders!$A$2:$A$8001,0))</f>
        <v>Delivered</v>
      </c>
      <c r="K6157" s="1" t="str">
        <f aca="false">LEFT(INDEX(Orders!$C$2:$C$8001,MATCH(B6157,Orders!$A$2:$A$8001,0)),7)</f>
        <v>2025-12</v>
      </c>
    </row>
    <row r="6158" customFormat="false" ht="15" hidden="false" customHeight="true" outlineLevel="0" collapsed="false">
      <c r="A6158" s="1" t="s">
        <v>16628</v>
      </c>
      <c r="B6158" s="1" t="s">
        <v>5407</v>
      </c>
      <c r="C6158" s="1" t="s">
        <v>2006</v>
      </c>
      <c r="D6158" s="1" t="n">
        <v>1</v>
      </c>
      <c r="E6158" s="16" t="n">
        <v>482.17</v>
      </c>
      <c r="F6158" s="17" t="n">
        <v>0.15</v>
      </c>
      <c r="G6158" s="16" t="n">
        <v>409.84</v>
      </c>
      <c r="I6158" s="1" t="str">
        <f aca="false">INDEX(Products!$C$2:$C$51,MATCH(C6158,Products!$A$2:$A$51,0))</f>
        <v>Books &amp; Stationery</v>
      </c>
      <c r="J6158" s="1" t="str">
        <f aca="false">INDEX(Orders!$E$2:$E$8001,MATCH(B6158,Orders!$A$2:$A$8001,0))</f>
        <v>Delivered</v>
      </c>
      <c r="K6158" s="1" t="str">
        <f aca="false">LEFT(INDEX(Orders!$C$2:$C$8001,MATCH(B6158,Orders!$A$2:$A$8001,0)),7)</f>
        <v>2025-12</v>
      </c>
    </row>
    <row r="6159" customFormat="false" ht="15" hidden="false" customHeight="true" outlineLevel="0" collapsed="false">
      <c r="A6159" s="1" t="s">
        <v>16629</v>
      </c>
      <c r="B6159" s="1" t="s">
        <v>5408</v>
      </c>
      <c r="C6159" s="1" t="s">
        <v>1935</v>
      </c>
      <c r="D6159" s="1" t="n">
        <v>1</v>
      </c>
      <c r="E6159" s="16" t="n">
        <v>14558.72</v>
      </c>
      <c r="F6159" s="17" t="n">
        <v>0.15</v>
      </c>
      <c r="G6159" s="16" t="n">
        <v>12374.91</v>
      </c>
      <c r="I6159" s="1" t="str">
        <f aca="false">INDEX(Products!$C$2:$C$51,MATCH(C6159,Products!$A$2:$A$51,0))</f>
        <v>Electronics</v>
      </c>
      <c r="J6159" s="1" t="str">
        <f aca="false">INDEX(Orders!$E$2:$E$8001,MATCH(B6159,Orders!$A$2:$A$8001,0))</f>
        <v>Returned</v>
      </c>
      <c r="K6159" s="1" t="str">
        <f aca="false">LEFT(INDEX(Orders!$C$2:$C$8001,MATCH(B6159,Orders!$A$2:$A$8001,0)),7)</f>
        <v>2025-11</v>
      </c>
    </row>
    <row r="6160" customFormat="false" ht="15" hidden="false" customHeight="true" outlineLevel="0" collapsed="false">
      <c r="A6160" s="1" t="s">
        <v>16630</v>
      </c>
      <c r="B6160" s="1" t="s">
        <v>5408</v>
      </c>
      <c r="C6160" s="1" t="s">
        <v>1975</v>
      </c>
      <c r="D6160" s="1" t="n">
        <v>1</v>
      </c>
      <c r="E6160" s="16" t="n">
        <v>862.99</v>
      </c>
      <c r="F6160" s="17" t="n">
        <v>0.05</v>
      </c>
      <c r="G6160" s="16" t="n">
        <v>819.84</v>
      </c>
      <c r="I6160" s="1" t="str">
        <f aca="false">INDEX(Products!$C$2:$C$51,MATCH(C6160,Products!$A$2:$A$51,0))</f>
        <v>Beauty &amp; Personal Care</v>
      </c>
      <c r="J6160" s="1" t="str">
        <f aca="false">INDEX(Orders!$E$2:$E$8001,MATCH(B6160,Orders!$A$2:$A$8001,0))</f>
        <v>Returned</v>
      </c>
      <c r="K6160" s="1" t="str">
        <f aca="false">LEFT(INDEX(Orders!$C$2:$C$8001,MATCH(B6160,Orders!$A$2:$A$8001,0)),7)</f>
        <v>2025-11</v>
      </c>
    </row>
    <row r="6161" customFormat="false" ht="15" hidden="false" customHeight="true" outlineLevel="0" collapsed="false">
      <c r="A6161" s="1" t="s">
        <v>16631</v>
      </c>
      <c r="B6161" s="1" t="s">
        <v>5409</v>
      </c>
      <c r="C6161" s="1" t="s">
        <v>2007</v>
      </c>
      <c r="D6161" s="1" t="n">
        <v>2</v>
      </c>
      <c r="E6161" s="16" t="n">
        <v>750.27</v>
      </c>
      <c r="F6161" s="17" t="n">
        <v>0</v>
      </c>
      <c r="G6161" s="16" t="n">
        <v>1500.54</v>
      </c>
      <c r="I6161" s="1" t="str">
        <f aca="false">INDEX(Products!$C$2:$C$51,MATCH(C6161,Products!$A$2:$A$51,0))</f>
        <v>Books &amp; Stationery</v>
      </c>
      <c r="J6161" s="1" t="str">
        <f aca="false">INDEX(Orders!$E$2:$E$8001,MATCH(B6161,Orders!$A$2:$A$8001,0))</f>
        <v>Delivered</v>
      </c>
      <c r="K6161" s="1" t="str">
        <f aca="false">LEFT(INDEX(Orders!$C$2:$C$8001,MATCH(B6161,Orders!$A$2:$A$8001,0)),7)</f>
        <v>2025-06</v>
      </c>
    </row>
    <row r="6162" customFormat="false" ht="15" hidden="false" customHeight="true" outlineLevel="0" collapsed="false">
      <c r="A6162" s="1" t="s">
        <v>16632</v>
      </c>
      <c r="B6162" s="1" t="s">
        <v>5409</v>
      </c>
      <c r="C6162" s="1" t="s">
        <v>1990</v>
      </c>
      <c r="D6162" s="1" t="n">
        <v>1</v>
      </c>
      <c r="E6162" s="16" t="n">
        <v>5311.32</v>
      </c>
      <c r="F6162" s="17" t="n">
        <v>0.1</v>
      </c>
      <c r="G6162" s="16" t="n">
        <v>4780.19</v>
      </c>
      <c r="I6162" s="1" t="str">
        <f aca="false">INDEX(Products!$C$2:$C$51,MATCH(C6162,Products!$A$2:$A$51,0))</f>
        <v>Sports &amp; Fitness</v>
      </c>
      <c r="J6162" s="1" t="str">
        <f aca="false">INDEX(Orders!$E$2:$E$8001,MATCH(B6162,Orders!$A$2:$A$8001,0))</f>
        <v>Delivered</v>
      </c>
      <c r="K6162" s="1" t="str">
        <f aca="false">LEFT(INDEX(Orders!$C$2:$C$8001,MATCH(B6162,Orders!$A$2:$A$8001,0)),7)</f>
        <v>2025-06</v>
      </c>
    </row>
    <row r="6163" customFormat="false" ht="15" hidden="false" customHeight="true" outlineLevel="0" collapsed="false">
      <c r="A6163" s="1" t="s">
        <v>16633</v>
      </c>
      <c r="B6163" s="1" t="s">
        <v>5409</v>
      </c>
      <c r="C6163" s="1" t="s">
        <v>2006</v>
      </c>
      <c r="D6163" s="1" t="n">
        <v>1</v>
      </c>
      <c r="E6163" s="16" t="n">
        <v>482.17</v>
      </c>
      <c r="F6163" s="17" t="n">
        <v>0.1</v>
      </c>
      <c r="G6163" s="16" t="n">
        <v>433.95</v>
      </c>
      <c r="I6163" s="1" t="str">
        <f aca="false">INDEX(Products!$C$2:$C$51,MATCH(C6163,Products!$A$2:$A$51,0))</f>
        <v>Books &amp; Stationery</v>
      </c>
      <c r="J6163" s="1" t="str">
        <f aca="false">INDEX(Orders!$E$2:$E$8001,MATCH(B6163,Orders!$A$2:$A$8001,0))</f>
        <v>Delivered</v>
      </c>
      <c r="K6163" s="1" t="str">
        <f aca="false">LEFT(INDEX(Orders!$C$2:$C$8001,MATCH(B6163,Orders!$A$2:$A$8001,0)),7)</f>
        <v>2025-06</v>
      </c>
    </row>
    <row r="6164" customFormat="false" ht="15" hidden="false" customHeight="true" outlineLevel="0" collapsed="false">
      <c r="A6164" s="1" t="s">
        <v>16634</v>
      </c>
      <c r="B6164" s="1" t="s">
        <v>5409</v>
      </c>
      <c r="C6164" s="1" t="s">
        <v>1930</v>
      </c>
      <c r="D6164" s="1" t="n">
        <v>1</v>
      </c>
      <c r="E6164" s="16" t="n">
        <v>2398.35</v>
      </c>
      <c r="F6164" s="17" t="n">
        <v>0.1</v>
      </c>
      <c r="G6164" s="16" t="n">
        <v>2158.52</v>
      </c>
      <c r="I6164" s="1" t="str">
        <f aca="false">INDEX(Products!$C$2:$C$51,MATCH(C6164,Products!$A$2:$A$51,0))</f>
        <v>Electronics</v>
      </c>
      <c r="J6164" s="1" t="str">
        <f aca="false">INDEX(Orders!$E$2:$E$8001,MATCH(B6164,Orders!$A$2:$A$8001,0))</f>
        <v>Delivered</v>
      </c>
      <c r="K6164" s="1" t="str">
        <f aca="false">LEFT(INDEX(Orders!$C$2:$C$8001,MATCH(B6164,Orders!$A$2:$A$8001,0)),7)</f>
        <v>2025-06</v>
      </c>
    </row>
    <row r="6165" customFormat="false" ht="15" hidden="false" customHeight="true" outlineLevel="0" collapsed="false">
      <c r="A6165" s="1" t="s">
        <v>16635</v>
      </c>
      <c r="B6165" s="1" t="s">
        <v>5410</v>
      </c>
      <c r="C6165" s="1" t="s">
        <v>1955</v>
      </c>
      <c r="D6165" s="1" t="n">
        <v>1</v>
      </c>
      <c r="E6165" s="16" t="n">
        <v>3340.76</v>
      </c>
      <c r="F6165" s="17" t="n">
        <v>0.1</v>
      </c>
      <c r="G6165" s="16" t="n">
        <v>3006.68</v>
      </c>
      <c r="I6165" s="1" t="str">
        <f aca="false">INDEX(Products!$C$2:$C$51,MATCH(C6165,Products!$A$2:$A$51,0))</f>
        <v>Home &amp; Kitchen</v>
      </c>
      <c r="J6165" s="1" t="str">
        <f aca="false">INDEX(Orders!$E$2:$E$8001,MATCH(B6165,Orders!$A$2:$A$8001,0))</f>
        <v>Delivered</v>
      </c>
      <c r="K6165" s="1" t="str">
        <f aca="false">LEFT(INDEX(Orders!$C$2:$C$8001,MATCH(B6165,Orders!$A$2:$A$8001,0)),7)</f>
        <v>2025-03</v>
      </c>
    </row>
    <row r="6166" customFormat="false" ht="15" hidden="false" customHeight="true" outlineLevel="0" collapsed="false">
      <c r="A6166" s="1" t="s">
        <v>16636</v>
      </c>
      <c r="B6166" s="1" t="s">
        <v>5410</v>
      </c>
      <c r="C6166" s="1" t="s">
        <v>2006</v>
      </c>
      <c r="D6166" s="1" t="n">
        <v>1</v>
      </c>
      <c r="E6166" s="16" t="n">
        <v>482.17</v>
      </c>
      <c r="F6166" s="17" t="n">
        <v>0.15</v>
      </c>
      <c r="G6166" s="16" t="n">
        <v>409.84</v>
      </c>
      <c r="I6166" s="1" t="str">
        <f aca="false">INDEX(Products!$C$2:$C$51,MATCH(C6166,Products!$A$2:$A$51,0))</f>
        <v>Books &amp; Stationery</v>
      </c>
      <c r="J6166" s="1" t="str">
        <f aca="false">INDEX(Orders!$E$2:$E$8001,MATCH(B6166,Orders!$A$2:$A$8001,0))</f>
        <v>Delivered</v>
      </c>
      <c r="K6166" s="1" t="str">
        <f aca="false">LEFT(INDEX(Orders!$C$2:$C$8001,MATCH(B6166,Orders!$A$2:$A$8001,0)),7)</f>
        <v>2025-03</v>
      </c>
    </row>
    <row r="6167" customFormat="false" ht="15" hidden="false" customHeight="true" outlineLevel="0" collapsed="false">
      <c r="A6167" s="1" t="s">
        <v>16637</v>
      </c>
      <c r="B6167" s="1" t="s">
        <v>5411</v>
      </c>
      <c r="C6167" s="1" t="s">
        <v>1977</v>
      </c>
      <c r="D6167" s="1" t="n">
        <v>1</v>
      </c>
      <c r="E6167" s="16" t="n">
        <v>2386.05</v>
      </c>
      <c r="F6167" s="17" t="n">
        <v>0</v>
      </c>
      <c r="G6167" s="16" t="n">
        <v>2386.05</v>
      </c>
      <c r="I6167" s="1" t="str">
        <f aca="false">INDEX(Products!$C$2:$C$51,MATCH(C6167,Products!$A$2:$A$51,0))</f>
        <v>Beauty &amp; Personal Care</v>
      </c>
      <c r="J6167" s="1" t="str">
        <f aca="false">INDEX(Orders!$E$2:$E$8001,MATCH(B6167,Orders!$A$2:$A$8001,0))</f>
        <v>Returned</v>
      </c>
      <c r="K6167" s="1" t="str">
        <f aca="false">LEFT(INDEX(Orders!$C$2:$C$8001,MATCH(B6167,Orders!$A$2:$A$8001,0)),7)</f>
        <v>2025-03</v>
      </c>
    </row>
    <row r="6168" customFormat="false" ht="15" hidden="false" customHeight="true" outlineLevel="0" collapsed="false">
      <c r="A6168" s="1" t="s">
        <v>16638</v>
      </c>
      <c r="B6168" s="1" t="s">
        <v>5412</v>
      </c>
      <c r="C6168" s="1" t="s">
        <v>1940</v>
      </c>
      <c r="D6168" s="1" t="n">
        <v>1</v>
      </c>
      <c r="E6168" s="16" t="n">
        <v>2374.52</v>
      </c>
      <c r="F6168" s="17" t="n">
        <v>0</v>
      </c>
      <c r="G6168" s="16" t="n">
        <v>2374.52</v>
      </c>
      <c r="I6168" s="1" t="str">
        <f aca="false">INDEX(Products!$C$2:$C$51,MATCH(C6168,Products!$A$2:$A$51,0))</f>
        <v>Fashion</v>
      </c>
      <c r="J6168" s="1" t="str">
        <f aca="false">INDEX(Orders!$E$2:$E$8001,MATCH(B6168,Orders!$A$2:$A$8001,0))</f>
        <v>Delivered</v>
      </c>
      <c r="K6168" s="1" t="str">
        <f aca="false">LEFT(INDEX(Orders!$C$2:$C$8001,MATCH(B6168,Orders!$A$2:$A$8001,0)),7)</f>
        <v>2024-10</v>
      </c>
    </row>
    <row r="6169" customFormat="false" ht="15" hidden="false" customHeight="true" outlineLevel="0" collapsed="false">
      <c r="A6169" s="1" t="s">
        <v>16639</v>
      </c>
      <c r="B6169" s="1" t="s">
        <v>5412</v>
      </c>
      <c r="C6169" s="1" t="s">
        <v>1930</v>
      </c>
      <c r="D6169" s="1" t="n">
        <v>1</v>
      </c>
      <c r="E6169" s="16" t="n">
        <v>2398.35</v>
      </c>
      <c r="F6169" s="17" t="n">
        <v>0</v>
      </c>
      <c r="G6169" s="16" t="n">
        <v>2398.35</v>
      </c>
      <c r="I6169" s="1" t="str">
        <f aca="false">INDEX(Products!$C$2:$C$51,MATCH(C6169,Products!$A$2:$A$51,0))</f>
        <v>Electronics</v>
      </c>
      <c r="J6169" s="1" t="str">
        <f aca="false">INDEX(Orders!$E$2:$E$8001,MATCH(B6169,Orders!$A$2:$A$8001,0))</f>
        <v>Delivered</v>
      </c>
      <c r="K6169" s="1" t="str">
        <f aca="false">LEFT(INDEX(Orders!$C$2:$C$8001,MATCH(B6169,Orders!$A$2:$A$8001,0)),7)</f>
        <v>2024-10</v>
      </c>
    </row>
    <row r="6170" customFormat="false" ht="15" hidden="false" customHeight="true" outlineLevel="0" collapsed="false">
      <c r="A6170" s="1" t="s">
        <v>16640</v>
      </c>
      <c r="B6170" s="1" t="s">
        <v>5413</v>
      </c>
      <c r="C6170" s="1" t="s">
        <v>1928</v>
      </c>
      <c r="D6170" s="1" t="n">
        <v>1</v>
      </c>
      <c r="E6170" s="16" t="n">
        <v>657.82</v>
      </c>
      <c r="F6170" s="17" t="n">
        <v>0</v>
      </c>
      <c r="G6170" s="16" t="n">
        <v>657.82</v>
      </c>
      <c r="I6170" s="1" t="str">
        <f aca="false">INDEX(Products!$C$2:$C$51,MATCH(C6170,Products!$A$2:$A$51,0))</f>
        <v>Electronics</v>
      </c>
      <c r="J6170" s="1" t="str">
        <f aca="false">INDEX(Orders!$E$2:$E$8001,MATCH(B6170,Orders!$A$2:$A$8001,0))</f>
        <v>Delivered</v>
      </c>
      <c r="K6170" s="1" t="str">
        <f aca="false">LEFT(INDEX(Orders!$C$2:$C$8001,MATCH(B6170,Orders!$A$2:$A$8001,0)),7)</f>
        <v>2025-12</v>
      </c>
    </row>
    <row r="6171" customFormat="false" ht="15" hidden="false" customHeight="true" outlineLevel="0" collapsed="false">
      <c r="A6171" s="1" t="s">
        <v>16641</v>
      </c>
      <c r="B6171" s="1" t="s">
        <v>5413</v>
      </c>
      <c r="C6171" s="1" t="s">
        <v>1930</v>
      </c>
      <c r="D6171" s="1" t="n">
        <v>1</v>
      </c>
      <c r="E6171" s="16" t="n">
        <v>2398.35</v>
      </c>
      <c r="F6171" s="17" t="n">
        <v>0.05</v>
      </c>
      <c r="G6171" s="16" t="n">
        <v>2278.43</v>
      </c>
      <c r="I6171" s="1" t="str">
        <f aca="false">INDEX(Products!$C$2:$C$51,MATCH(C6171,Products!$A$2:$A$51,0))</f>
        <v>Electronics</v>
      </c>
      <c r="J6171" s="1" t="str">
        <f aca="false">INDEX(Orders!$E$2:$E$8001,MATCH(B6171,Orders!$A$2:$A$8001,0))</f>
        <v>Delivered</v>
      </c>
      <c r="K6171" s="1" t="str">
        <f aca="false">LEFT(INDEX(Orders!$C$2:$C$8001,MATCH(B6171,Orders!$A$2:$A$8001,0)),7)</f>
        <v>2025-12</v>
      </c>
    </row>
    <row r="6172" customFormat="false" ht="15" hidden="false" customHeight="true" outlineLevel="0" collapsed="false">
      <c r="A6172" s="1" t="s">
        <v>16642</v>
      </c>
      <c r="B6172" s="1" t="s">
        <v>5413</v>
      </c>
      <c r="C6172" s="1" t="s">
        <v>2006</v>
      </c>
      <c r="D6172" s="1" t="n">
        <v>1</v>
      </c>
      <c r="E6172" s="16" t="n">
        <v>482.17</v>
      </c>
      <c r="F6172" s="17" t="n">
        <v>0</v>
      </c>
      <c r="G6172" s="16" t="n">
        <v>482.17</v>
      </c>
      <c r="I6172" s="1" t="str">
        <f aca="false">INDEX(Products!$C$2:$C$51,MATCH(C6172,Products!$A$2:$A$51,0))</f>
        <v>Books &amp; Stationery</v>
      </c>
      <c r="J6172" s="1" t="str">
        <f aca="false">INDEX(Orders!$E$2:$E$8001,MATCH(B6172,Orders!$A$2:$A$8001,0))</f>
        <v>Delivered</v>
      </c>
      <c r="K6172" s="1" t="str">
        <f aca="false">LEFT(INDEX(Orders!$C$2:$C$8001,MATCH(B6172,Orders!$A$2:$A$8001,0)),7)</f>
        <v>2025-12</v>
      </c>
    </row>
    <row r="6173" customFormat="false" ht="15" hidden="false" customHeight="true" outlineLevel="0" collapsed="false">
      <c r="A6173" s="1" t="s">
        <v>16643</v>
      </c>
      <c r="B6173" s="1" t="s">
        <v>5414</v>
      </c>
      <c r="C6173" s="1" t="s">
        <v>1988</v>
      </c>
      <c r="D6173" s="1" t="n">
        <v>2</v>
      </c>
      <c r="E6173" s="16" t="n">
        <v>681.07</v>
      </c>
      <c r="F6173" s="17" t="n">
        <v>0</v>
      </c>
      <c r="G6173" s="16" t="n">
        <v>1362.14</v>
      </c>
      <c r="I6173" s="1" t="str">
        <f aca="false">INDEX(Products!$C$2:$C$51,MATCH(C6173,Products!$A$2:$A$51,0))</f>
        <v>Sports &amp; Fitness</v>
      </c>
      <c r="J6173" s="1" t="str">
        <f aca="false">INDEX(Orders!$E$2:$E$8001,MATCH(B6173,Orders!$A$2:$A$8001,0))</f>
        <v>Delivered</v>
      </c>
      <c r="K6173" s="1" t="str">
        <f aca="false">LEFT(INDEX(Orders!$C$2:$C$8001,MATCH(B6173,Orders!$A$2:$A$8001,0)),7)</f>
        <v>2025-05</v>
      </c>
    </row>
    <row r="6174" customFormat="false" ht="15" hidden="false" customHeight="true" outlineLevel="0" collapsed="false">
      <c r="A6174" s="1" t="s">
        <v>16644</v>
      </c>
      <c r="B6174" s="1" t="s">
        <v>5415</v>
      </c>
      <c r="C6174" s="1" t="s">
        <v>1997</v>
      </c>
      <c r="D6174" s="1" t="n">
        <v>2</v>
      </c>
      <c r="E6174" s="16" t="n">
        <v>311.15</v>
      </c>
      <c r="F6174" s="17" t="n">
        <v>0</v>
      </c>
      <c r="G6174" s="16" t="n">
        <v>622.3</v>
      </c>
      <c r="I6174" s="1" t="str">
        <f aca="false">INDEX(Products!$C$2:$C$51,MATCH(C6174,Products!$A$2:$A$51,0))</f>
        <v>Sports &amp; Fitness</v>
      </c>
      <c r="J6174" s="1" t="str">
        <f aca="false">INDEX(Orders!$E$2:$E$8001,MATCH(B6174,Orders!$A$2:$A$8001,0))</f>
        <v>Returned</v>
      </c>
      <c r="K6174" s="1" t="str">
        <f aca="false">LEFT(INDEX(Orders!$C$2:$C$8001,MATCH(B6174,Orders!$A$2:$A$8001,0)),7)</f>
        <v>2025-12</v>
      </c>
    </row>
    <row r="6175" customFormat="false" ht="15" hidden="false" customHeight="true" outlineLevel="0" collapsed="false">
      <c r="A6175" s="1" t="s">
        <v>16645</v>
      </c>
      <c r="B6175" s="1" t="s">
        <v>5416</v>
      </c>
      <c r="C6175" s="1" t="s">
        <v>1930</v>
      </c>
      <c r="D6175" s="1" t="n">
        <v>1</v>
      </c>
      <c r="E6175" s="16" t="n">
        <v>2398.35</v>
      </c>
      <c r="F6175" s="17" t="n">
        <v>0.15</v>
      </c>
      <c r="G6175" s="16" t="n">
        <v>2038.6</v>
      </c>
      <c r="I6175" s="1" t="str">
        <f aca="false">INDEX(Products!$C$2:$C$51,MATCH(C6175,Products!$A$2:$A$51,0))</f>
        <v>Electronics</v>
      </c>
      <c r="J6175" s="1" t="str">
        <f aca="false">INDEX(Orders!$E$2:$E$8001,MATCH(B6175,Orders!$A$2:$A$8001,0))</f>
        <v>Delivered</v>
      </c>
      <c r="K6175" s="1" t="str">
        <f aca="false">LEFT(INDEX(Orders!$C$2:$C$8001,MATCH(B6175,Orders!$A$2:$A$8001,0)),7)</f>
        <v>2025-07</v>
      </c>
    </row>
    <row r="6176" customFormat="false" ht="15" hidden="false" customHeight="true" outlineLevel="0" collapsed="false">
      <c r="A6176" s="1" t="s">
        <v>16646</v>
      </c>
      <c r="B6176" s="1" t="s">
        <v>5416</v>
      </c>
      <c r="C6176" s="1" t="s">
        <v>2006</v>
      </c>
      <c r="D6176" s="1" t="n">
        <v>2</v>
      </c>
      <c r="E6176" s="16" t="n">
        <v>482.17</v>
      </c>
      <c r="F6176" s="17" t="n">
        <v>0</v>
      </c>
      <c r="G6176" s="16" t="n">
        <v>964.34</v>
      </c>
      <c r="I6176" s="1" t="str">
        <f aca="false">INDEX(Products!$C$2:$C$51,MATCH(C6176,Products!$A$2:$A$51,0))</f>
        <v>Books &amp; Stationery</v>
      </c>
      <c r="J6176" s="1" t="str">
        <f aca="false">INDEX(Orders!$E$2:$E$8001,MATCH(B6176,Orders!$A$2:$A$8001,0))</f>
        <v>Delivered</v>
      </c>
      <c r="K6176" s="1" t="str">
        <f aca="false">LEFT(INDEX(Orders!$C$2:$C$8001,MATCH(B6176,Orders!$A$2:$A$8001,0)),7)</f>
        <v>2025-07</v>
      </c>
    </row>
    <row r="6177" customFormat="false" ht="15" hidden="false" customHeight="true" outlineLevel="0" collapsed="false">
      <c r="A6177" s="1" t="s">
        <v>16647</v>
      </c>
      <c r="B6177" s="1" t="s">
        <v>5416</v>
      </c>
      <c r="C6177" s="1" t="s">
        <v>1940</v>
      </c>
      <c r="D6177" s="1" t="n">
        <v>1</v>
      </c>
      <c r="E6177" s="16" t="n">
        <v>2374.52</v>
      </c>
      <c r="F6177" s="17" t="n">
        <v>0</v>
      </c>
      <c r="G6177" s="16" t="n">
        <v>2374.52</v>
      </c>
      <c r="I6177" s="1" t="str">
        <f aca="false">INDEX(Products!$C$2:$C$51,MATCH(C6177,Products!$A$2:$A$51,0))</f>
        <v>Fashion</v>
      </c>
      <c r="J6177" s="1" t="str">
        <f aca="false">INDEX(Orders!$E$2:$E$8001,MATCH(B6177,Orders!$A$2:$A$8001,0))</f>
        <v>Delivered</v>
      </c>
      <c r="K6177" s="1" t="str">
        <f aca="false">LEFT(INDEX(Orders!$C$2:$C$8001,MATCH(B6177,Orders!$A$2:$A$8001,0)),7)</f>
        <v>2025-07</v>
      </c>
    </row>
    <row r="6178" customFormat="false" ht="15" hidden="false" customHeight="true" outlineLevel="0" collapsed="false">
      <c r="A6178" s="1" t="s">
        <v>16648</v>
      </c>
      <c r="B6178" s="1" t="s">
        <v>5416</v>
      </c>
      <c r="C6178" s="1" t="s">
        <v>1924</v>
      </c>
      <c r="D6178" s="1" t="n">
        <v>1</v>
      </c>
      <c r="E6178" s="16" t="n">
        <v>1971</v>
      </c>
      <c r="F6178" s="17" t="n">
        <v>0</v>
      </c>
      <c r="G6178" s="16" t="n">
        <v>1971</v>
      </c>
      <c r="I6178" s="1" t="str">
        <f aca="false">INDEX(Products!$C$2:$C$51,MATCH(C6178,Products!$A$2:$A$51,0))</f>
        <v>Electronics</v>
      </c>
      <c r="J6178" s="1" t="str">
        <f aca="false">INDEX(Orders!$E$2:$E$8001,MATCH(B6178,Orders!$A$2:$A$8001,0))</f>
        <v>Delivered</v>
      </c>
      <c r="K6178" s="1" t="str">
        <f aca="false">LEFT(INDEX(Orders!$C$2:$C$8001,MATCH(B6178,Orders!$A$2:$A$8001,0)),7)</f>
        <v>2025-07</v>
      </c>
    </row>
    <row r="6179" customFormat="false" ht="15" hidden="false" customHeight="true" outlineLevel="0" collapsed="false">
      <c r="A6179" s="1" t="s">
        <v>16649</v>
      </c>
      <c r="B6179" s="1" t="s">
        <v>5417</v>
      </c>
      <c r="C6179" s="1" t="s">
        <v>1930</v>
      </c>
      <c r="D6179" s="1" t="n">
        <v>2</v>
      </c>
      <c r="E6179" s="16" t="n">
        <v>2398.35</v>
      </c>
      <c r="F6179" s="17" t="n">
        <v>0</v>
      </c>
      <c r="G6179" s="16" t="n">
        <v>4796.7</v>
      </c>
      <c r="I6179" s="1" t="str">
        <f aca="false">INDEX(Products!$C$2:$C$51,MATCH(C6179,Products!$A$2:$A$51,0))</f>
        <v>Electronics</v>
      </c>
      <c r="J6179" s="1" t="str">
        <f aca="false">INDEX(Orders!$E$2:$E$8001,MATCH(B6179,Orders!$A$2:$A$8001,0))</f>
        <v>Delivered</v>
      </c>
      <c r="K6179" s="1" t="str">
        <f aca="false">LEFT(INDEX(Orders!$C$2:$C$8001,MATCH(B6179,Orders!$A$2:$A$8001,0)),7)</f>
        <v>2025-03</v>
      </c>
    </row>
    <row r="6180" customFormat="false" ht="15" hidden="false" customHeight="true" outlineLevel="0" collapsed="false">
      <c r="A6180" s="1" t="s">
        <v>16650</v>
      </c>
      <c r="B6180" s="1" t="s">
        <v>5418</v>
      </c>
      <c r="C6180" s="1" t="s">
        <v>1976</v>
      </c>
      <c r="D6180" s="1" t="n">
        <v>1</v>
      </c>
      <c r="E6180" s="16" t="n">
        <v>1603.35</v>
      </c>
      <c r="F6180" s="17" t="n">
        <v>0</v>
      </c>
      <c r="G6180" s="16" t="n">
        <v>1603.35</v>
      </c>
      <c r="I6180" s="1" t="str">
        <f aca="false">INDEX(Products!$C$2:$C$51,MATCH(C6180,Products!$A$2:$A$51,0))</f>
        <v>Beauty &amp; Personal Care</v>
      </c>
      <c r="J6180" s="1" t="str">
        <f aca="false">INDEX(Orders!$E$2:$E$8001,MATCH(B6180,Orders!$A$2:$A$8001,0))</f>
        <v>Delivered</v>
      </c>
      <c r="K6180" s="1" t="str">
        <f aca="false">LEFT(INDEX(Orders!$C$2:$C$8001,MATCH(B6180,Orders!$A$2:$A$8001,0)),7)</f>
        <v>2025-10</v>
      </c>
    </row>
    <row r="6181" customFormat="false" ht="15" hidden="false" customHeight="true" outlineLevel="0" collapsed="false">
      <c r="A6181" s="1" t="s">
        <v>16651</v>
      </c>
      <c r="B6181" s="1" t="s">
        <v>5419</v>
      </c>
      <c r="C6181" s="1" t="s">
        <v>1930</v>
      </c>
      <c r="D6181" s="1" t="n">
        <v>1</v>
      </c>
      <c r="E6181" s="16" t="n">
        <v>2398.35</v>
      </c>
      <c r="F6181" s="17" t="n">
        <v>0</v>
      </c>
      <c r="G6181" s="16" t="n">
        <v>2398.35</v>
      </c>
      <c r="I6181" s="1" t="str">
        <f aca="false">INDEX(Products!$C$2:$C$51,MATCH(C6181,Products!$A$2:$A$51,0))</f>
        <v>Electronics</v>
      </c>
      <c r="J6181" s="1" t="str">
        <f aca="false">INDEX(Orders!$E$2:$E$8001,MATCH(B6181,Orders!$A$2:$A$8001,0))</f>
        <v>Delivered</v>
      </c>
      <c r="K6181" s="1" t="str">
        <f aca="false">LEFT(INDEX(Orders!$C$2:$C$8001,MATCH(B6181,Orders!$A$2:$A$8001,0)),7)</f>
        <v>2024-08</v>
      </c>
    </row>
    <row r="6182" customFormat="false" ht="15" hidden="false" customHeight="true" outlineLevel="0" collapsed="false">
      <c r="A6182" s="1" t="s">
        <v>16652</v>
      </c>
      <c r="B6182" s="1" t="s">
        <v>5419</v>
      </c>
      <c r="C6182" s="1" t="s">
        <v>1941</v>
      </c>
      <c r="D6182" s="1" t="n">
        <v>3</v>
      </c>
      <c r="E6182" s="16" t="n">
        <v>2757.65</v>
      </c>
      <c r="F6182" s="17" t="n">
        <v>0.2</v>
      </c>
      <c r="G6182" s="16" t="n">
        <v>6618.36</v>
      </c>
      <c r="I6182" s="1" t="str">
        <f aca="false">INDEX(Products!$C$2:$C$51,MATCH(C6182,Products!$A$2:$A$51,0))</f>
        <v>Fashion</v>
      </c>
      <c r="J6182" s="1" t="str">
        <f aca="false">INDEX(Orders!$E$2:$E$8001,MATCH(B6182,Orders!$A$2:$A$8001,0))</f>
        <v>Delivered</v>
      </c>
      <c r="K6182" s="1" t="str">
        <f aca="false">LEFT(INDEX(Orders!$C$2:$C$8001,MATCH(B6182,Orders!$A$2:$A$8001,0)),7)</f>
        <v>2024-08</v>
      </c>
    </row>
    <row r="6183" customFormat="false" ht="15" hidden="false" customHeight="true" outlineLevel="0" collapsed="false">
      <c r="A6183" s="1" t="s">
        <v>16653</v>
      </c>
      <c r="B6183" s="1" t="s">
        <v>5419</v>
      </c>
      <c r="C6183" s="1" t="s">
        <v>2007</v>
      </c>
      <c r="D6183" s="1" t="n">
        <v>3</v>
      </c>
      <c r="E6183" s="16" t="n">
        <v>750.27</v>
      </c>
      <c r="F6183" s="17" t="n">
        <v>0</v>
      </c>
      <c r="G6183" s="16" t="n">
        <v>2250.81</v>
      </c>
      <c r="I6183" s="1" t="str">
        <f aca="false">INDEX(Products!$C$2:$C$51,MATCH(C6183,Products!$A$2:$A$51,0))</f>
        <v>Books &amp; Stationery</v>
      </c>
      <c r="J6183" s="1" t="str">
        <f aca="false">INDEX(Orders!$E$2:$E$8001,MATCH(B6183,Orders!$A$2:$A$8001,0))</f>
        <v>Delivered</v>
      </c>
      <c r="K6183" s="1" t="str">
        <f aca="false">LEFT(INDEX(Orders!$C$2:$C$8001,MATCH(B6183,Orders!$A$2:$A$8001,0)),7)</f>
        <v>2024-08</v>
      </c>
    </row>
    <row r="6184" customFormat="false" ht="15" hidden="false" customHeight="true" outlineLevel="0" collapsed="false">
      <c r="A6184" s="1" t="s">
        <v>16654</v>
      </c>
      <c r="B6184" s="1" t="s">
        <v>5420</v>
      </c>
      <c r="C6184" s="1" t="s">
        <v>1933</v>
      </c>
      <c r="D6184" s="1" t="n">
        <v>1</v>
      </c>
      <c r="E6184" s="16" t="n">
        <v>7194.38</v>
      </c>
      <c r="F6184" s="17" t="n">
        <v>0</v>
      </c>
      <c r="G6184" s="16" t="n">
        <v>7194.38</v>
      </c>
      <c r="I6184" s="1" t="str">
        <f aca="false">INDEX(Products!$C$2:$C$51,MATCH(C6184,Products!$A$2:$A$51,0))</f>
        <v>Electronics</v>
      </c>
      <c r="J6184" s="1" t="str">
        <f aca="false">INDEX(Orders!$E$2:$E$8001,MATCH(B6184,Orders!$A$2:$A$8001,0))</f>
        <v>Delivered</v>
      </c>
      <c r="K6184" s="1" t="str">
        <f aca="false">LEFT(INDEX(Orders!$C$2:$C$8001,MATCH(B6184,Orders!$A$2:$A$8001,0)),7)</f>
        <v>2025-06</v>
      </c>
    </row>
    <row r="6185" customFormat="false" ht="15" hidden="false" customHeight="true" outlineLevel="0" collapsed="false">
      <c r="A6185" s="1" t="s">
        <v>16655</v>
      </c>
      <c r="B6185" s="1" t="s">
        <v>5420</v>
      </c>
      <c r="C6185" s="1" t="s">
        <v>1940</v>
      </c>
      <c r="D6185" s="1" t="n">
        <v>1</v>
      </c>
      <c r="E6185" s="16" t="n">
        <v>2374.52</v>
      </c>
      <c r="F6185" s="17" t="n">
        <v>0</v>
      </c>
      <c r="G6185" s="16" t="n">
        <v>2374.52</v>
      </c>
      <c r="I6185" s="1" t="str">
        <f aca="false">INDEX(Products!$C$2:$C$51,MATCH(C6185,Products!$A$2:$A$51,0))</f>
        <v>Fashion</v>
      </c>
      <c r="J6185" s="1" t="str">
        <f aca="false">INDEX(Orders!$E$2:$E$8001,MATCH(B6185,Orders!$A$2:$A$8001,0))</f>
        <v>Delivered</v>
      </c>
      <c r="K6185" s="1" t="str">
        <f aca="false">LEFT(INDEX(Orders!$C$2:$C$8001,MATCH(B6185,Orders!$A$2:$A$8001,0)),7)</f>
        <v>2025-06</v>
      </c>
    </row>
    <row r="6186" customFormat="false" ht="15" hidden="false" customHeight="true" outlineLevel="0" collapsed="false">
      <c r="A6186" s="1" t="s">
        <v>16656</v>
      </c>
      <c r="B6186" s="1" t="s">
        <v>5420</v>
      </c>
      <c r="C6186" s="1" t="s">
        <v>2006</v>
      </c>
      <c r="D6186" s="1" t="n">
        <v>1</v>
      </c>
      <c r="E6186" s="16" t="n">
        <v>482.17</v>
      </c>
      <c r="F6186" s="17" t="n">
        <v>0</v>
      </c>
      <c r="G6186" s="16" t="n">
        <v>482.17</v>
      </c>
      <c r="I6186" s="1" t="str">
        <f aca="false">INDEX(Products!$C$2:$C$51,MATCH(C6186,Products!$A$2:$A$51,0))</f>
        <v>Books &amp; Stationery</v>
      </c>
      <c r="J6186" s="1" t="str">
        <f aca="false">INDEX(Orders!$E$2:$E$8001,MATCH(B6186,Orders!$A$2:$A$8001,0))</f>
        <v>Delivered</v>
      </c>
      <c r="K6186" s="1" t="str">
        <f aca="false">LEFT(INDEX(Orders!$C$2:$C$8001,MATCH(B6186,Orders!$A$2:$A$8001,0)),7)</f>
        <v>2025-06</v>
      </c>
    </row>
    <row r="6187" customFormat="false" ht="15" hidden="false" customHeight="true" outlineLevel="0" collapsed="false">
      <c r="A6187" s="1" t="s">
        <v>16657</v>
      </c>
      <c r="B6187" s="1" t="s">
        <v>5421</v>
      </c>
      <c r="C6187" s="1" t="s">
        <v>1940</v>
      </c>
      <c r="D6187" s="1" t="n">
        <v>1</v>
      </c>
      <c r="E6187" s="16" t="n">
        <v>2374.52</v>
      </c>
      <c r="F6187" s="17" t="n">
        <v>0</v>
      </c>
      <c r="G6187" s="16" t="n">
        <v>2374.52</v>
      </c>
      <c r="I6187" s="1" t="str">
        <f aca="false">INDEX(Products!$C$2:$C$51,MATCH(C6187,Products!$A$2:$A$51,0))</f>
        <v>Fashion</v>
      </c>
      <c r="J6187" s="1" t="str">
        <f aca="false">INDEX(Orders!$E$2:$E$8001,MATCH(B6187,Orders!$A$2:$A$8001,0))</f>
        <v>Delivered</v>
      </c>
      <c r="K6187" s="1" t="str">
        <f aca="false">LEFT(INDEX(Orders!$C$2:$C$8001,MATCH(B6187,Orders!$A$2:$A$8001,0)),7)</f>
        <v>2025-07</v>
      </c>
    </row>
    <row r="6188" customFormat="false" ht="15" hidden="false" customHeight="true" outlineLevel="0" collapsed="false">
      <c r="A6188" s="1" t="s">
        <v>16658</v>
      </c>
      <c r="B6188" s="1" t="s">
        <v>5422</v>
      </c>
      <c r="C6188" s="1" t="s">
        <v>1918</v>
      </c>
      <c r="D6188" s="1" t="n">
        <v>1</v>
      </c>
      <c r="E6188" s="16" t="n">
        <v>2978.99</v>
      </c>
      <c r="F6188" s="17" t="n">
        <v>0</v>
      </c>
      <c r="G6188" s="16" t="n">
        <v>2978.99</v>
      </c>
      <c r="I6188" s="1" t="str">
        <f aca="false">INDEX(Products!$C$2:$C$51,MATCH(C6188,Products!$A$2:$A$51,0))</f>
        <v>Electronics</v>
      </c>
      <c r="J6188" s="1" t="str">
        <f aca="false">INDEX(Orders!$E$2:$E$8001,MATCH(B6188,Orders!$A$2:$A$8001,0))</f>
        <v>Delivered</v>
      </c>
      <c r="K6188" s="1" t="str">
        <f aca="false">LEFT(INDEX(Orders!$C$2:$C$8001,MATCH(B6188,Orders!$A$2:$A$8001,0)),7)</f>
        <v>2025-08</v>
      </c>
    </row>
    <row r="6189" customFormat="false" ht="15" hidden="false" customHeight="true" outlineLevel="0" collapsed="false">
      <c r="A6189" s="1" t="s">
        <v>16659</v>
      </c>
      <c r="B6189" s="1" t="s">
        <v>5422</v>
      </c>
      <c r="C6189" s="1" t="s">
        <v>1930</v>
      </c>
      <c r="D6189" s="1" t="n">
        <v>1</v>
      </c>
      <c r="E6189" s="16" t="n">
        <v>2398.35</v>
      </c>
      <c r="F6189" s="17" t="n">
        <v>0</v>
      </c>
      <c r="G6189" s="16" t="n">
        <v>2398.35</v>
      </c>
      <c r="I6189" s="1" t="str">
        <f aca="false">INDEX(Products!$C$2:$C$51,MATCH(C6189,Products!$A$2:$A$51,0))</f>
        <v>Electronics</v>
      </c>
      <c r="J6189" s="1" t="str">
        <f aca="false">INDEX(Orders!$E$2:$E$8001,MATCH(B6189,Orders!$A$2:$A$8001,0))</f>
        <v>Delivered</v>
      </c>
      <c r="K6189" s="1" t="str">
        <f aca="false">LEFT(INDEX(Orders!$C$2:$C$8001,MATCH(B6189,Orders!$A$2:$A$8001,0)),7)</f>
        <v>2025-08</v>
      </c>
    </row>
    <row r="6190" customFormat="false" ht="15" hidden="false" customHeight="true" outlineLevel="0" collapsed="false">
      <c r="A6190" s="1" t="s">
        <v>16660</v>
      </c>
      <c r="B6190" s="1" t="s">
        <v>5423</v>
      </c>
      <c r="C6190" s="1" t="s">
        <v>2000</v>
      </c>
      <c r="D6190" s="1" t="n">
        <v>2</v>
      </c>
      <c r="E6190" s="16" t="n">
        <v>425.08</v>
      </c>
      <c r="F6190" s="17" t="n">
        <v>0.2</v>
      </c>
      <c r="G6190" s="16" t="n">
        <v>680.13</v>
      </c>
      <c r="I6190" s="1" t="str">
        <f aca="false">INDEX(Products!$C$2:$C$51,MATCH(C6190,Products!$A$2:$A$51,0))</f>
        <v>Books &amp; Stationery</v>
      </c>
      <c r="J6190" s="1" t="str">
        <f aca="false">INDEX(Orders!$E$2:$E$8001,MATCH(B6190,Orders!$A$2:$A$8001,0))</f>
        <v>Delivered</v>
      </c>
      <c r="K6190" s="1" t="str">
        <f aca="false">LEFT(INDEX(Orders!$C$2:$C$8001,MATCH(B6190,Orders!$A$2:$A$8001,0)),7)</f>
        <v>2024-05</v>
      </c>
    </row>
    <row r="6191" customFormat="false" ht="15" hidden="false" customHeight="true" outlineLevel="0" collapsed="false">
      <c r="A6191" s="1" t="s">
        <v>16661</v>
      </c>
      <c r="B6191" s="1" t="s">
        <v>5424</v>
      </c>
      <c r="C6191" s="1" t="s">
        <v>2007</v>
      </c>
      <c r="D6191" s="1" t="n">
        <v>1</v>
      </c>
      <c r="E6191" s="16" t="n">
        <v>750.27</v>
      </c>
      <c r="F6191" s="17" t="n">
        <v>0.15</v>
      </c>
      <c r="G6191" s="16" t="n">
        <v>637.73</v>
      </c>
      <c r="I6191" s="1" t="str">
        <f aca="false">INDEX(Products!$C$2:$C$51,MATCH(C6191,Products!$A$2:$A$51,0))</f>
        <v>Books &amp; Stationery</v>
      </c>
      <c r="J6191" s="1" t="str">
        <f aca="false">INDEX(Orders!$E$2:$E$8001,MATCH(B6191,Orders!$A$2:$A$8001,0))</f>
        <v>Delivered</v>
      </c>
      <c r="K6191" s="1" t="str">
        <f aca="false">LEFT(INDEX(Orders!$C$2:$C$8001,MATCH(B6191,Orders!$A$2:$A$8001,0)),7)</f>
        <v>2025-06</v>
      </c>
    </row>
    <row r="6192" customFormat="false" ht="15" hidden="false" customHeight="true" outlineLevel="0" collapsed="false">
      <c r="A6192" s="1" t="s">
        <v>16662</v>
      </c>
      <c r="B6192" s="1" t="s">
        <v>5424</v>
      </c>
      <c r="C6192" s="1" t="s">
        <v>1940</v>
      </c>
      <c r="D6192" s="1" t="n">
        <v>1</v>
      </c>
      <c r="E6192" s="16" t="n">
        <v>2374.52</v>
      </c>
      <c r="F6192" s="17" t="n">
        <v>0.1</v>
      </c>
      <c r="G6192" s="16" t="n">
        <v>2137.07</v>
      </c>
      <c r="I6192" s="1" t="str">
        <f aca="false">INDEX(Products!$C$2:$C$51,MATCH(C6192,Products!$A$2:$A$51,0))</f>
        <v>Fashion</v>
      </c>
      <c r="J6192" s="1" t="str">
        <f aca="false">INDEX(Orders!$E$2:$E$8001,MATCH(B6192,Orders!$A$2:$A$8001,0))</f>
        <v>Delivered</v>
      </c>
      <c r="K6192" s="1" t="str">
        <f aca="false">LEFT(INDEX(Orders!$C$2:$C$8001,MATCH(B6192,Orders!$A$2:$A$8001,0)),7)</f>
        <v>2025-06</v>
      </c>
    </row>
    <row r="6193" customFormat="false" ht="15" hidden="false" customHeight="true" outlineLevel="0" collapsed="false">
      <c r="A6193" s="1" t="s">
        <v>16663</v>
      </c>
      <c r="B6193" s="1" t="s">
        <v>5424</v>
      </c>
      <c r="C6193" s="1" t="s">
        <v>1997</v>
      </c>
      <c r="D6193" s="1" t="n">
        <v>1</v>
      </c>
      <c r="E6193" s="16" t="n">
        <v>311.15</v>
      </c>
      <c r="F6193" s="17" t="n">
        <v>0.2</v>
      </c>
      <c r="G6193" s="16" t="n">
        <v>248.92</v>
      </c>
      <c r="I6193" s="1" t="str">
        <f aca="false">INDEX(Products!$C$2:$C$51,MATCH(C6193,Products!$A$2:$A$51,0))</f>
        <v>Sports &amp; Fitness</v>
      </c>
      <c r="J6193" s="1" t="str">
        <f aca="false">INDEX(Orders!$E$2:$E$8001,MATCH(B6193,Orders!$A$2:$A$8001,0))</f>
        <v>Delivered</v>
      </c>
      <c r="K6193" s="1" t="str">
        <f aca="false">LEFT(INDEX(Orders!$C$2:$C$8001,MATCH(B6193,Orders!$A$2:$A$8001,0)),7)</f>
        <v>2025-06</v>
      </c>
    </row>
    <row r="6194" customFormat="false" ht="15" hidden="false" customHeight="true" outlineLevel="0" collapsed="false">
      <c r="A6194" s="1" t="s">
        <v>16664</v>
      </c>
      <c r="B6194" s="1" t="s">
        <v>5424</v>
      </c>
      <c r="C6194" s="1" t="s">
        <v>2006</v>
      </c>
      <c r="D6194" s="1" t="n">
        <v>1</v>
      </c>
      <c r="E6194" s="16" t="n">
        <v>482.17</v>
      </c>
      <c r="F6194" s="17" t="n">
        <v>0.05</v>
      </c>
      <c r="G6194" s="16" t="n">
        <v>458.06</v>
      </c>
      <c r="I6194" s="1" t="str">
        <f aca="false">INDEX(Products!$C$2:$C$51,MATCH(C6194,Products!$A$2:$A$51,0))</f>
        <v>Books &amp; Stationery</v>
      </c>
      <c r="J6194" s="1" t="str">
        <f aca="false">INDEX(Orders!$E$2:$E$8001,MATCH(B6194,Orders!$A$2:$A$8001,0))</f>
        <v>Delivered</v>
      </c>
      <c r="K6194" s="1" t="str">
        <f aca="false">LEFT(INDEX(Orders!$C$2:$C$8001,MATCH(B6194,Orders!$A$2:$A$8001,0)),7)</f>
        <v>2025-06</v>
      </c>
    </row>
    <row r="6195" customFormat="false" ht="15" hidden="false" customHeight="true" outlineLevel="0" collapsed="false">
      <c r="A6195" s="1" t="s">
        <v>16665</v>
      </c>
      <c r="B6195" s="1" t="s">
        <v>5425</v>
      </c>
      <c r="C6195" s="1" t="s">
        <v>1940</v>
      </c>
      <c r="D6195" s="1" t="n">
        <v>1</v>
      </c>
      <c r="E6195" s="16" t="n">
        <v>2374.52</v>
      </c>
      <c r="F6195" s="17" t="n">
        <v>0.1</v>
      </c>
      <c r="G6195" s="16" t="n">
        <v>2137.07</v>
      </c>
      <c r="I6195" s="1" t="str">
        <f aca="false">INDEX(Products!$C$2:$C$51,MATCH(C6195,Products!$A$2:$A$51,0))</f>
        <v>Fashion</v>
      </c>
      <c r="J6195" s="1" t="str">
        <f aca="false">INDEX(Orders!$E$2:$E$8001,MATCH(B6195,Orders!$A$2:$A$8001,0))</f>
        <v>Delivered</v>
      </c>
      <c r="K6195" s="1" t="str">
        <f aca="false">LEFT(INDEX(Orders!$C$2:$C$8001,MATCH(B6195,Orders!$A$2:$A$8001,0)),7)</f>
        <v>2025-03</v>
      </c>
    </row>
    <row r="6196" customFormat="false" ht="15" hidden="false" customHeight="true" outlineLevel="0" collapsed="false">
      <c r="A6196" s="1" t="s">
        <v>16666</v>
      </c>
      <c r="B6196" s="1" t="s">
        <v>5425</v>
      </c>
      <c r="C6196" s="1" t="s">
        <v>1984</v>
      </c>
      <c r="D6196" s="1" t="n">
        <v>1</v>
      </c>
      <c r="E6196" s="16" t="n">
        <v>1134.82</v>
      </c>
      <c r="F6196" s="17" t="n">
        <v>0.15</v>
      </c>
      <c r="G6196" s="16" t="n">
        <v>964.6</v>
      </c>
      <c r="I6196" s="1" t="str">
        <f aca="false">INDEX(Products!$C$2:$C$51,MATCH(C6196,Products!$A$2:$A$51,0))</f>
        <v>Beauty &amp; Personal Care</v>
      </c>
      <c r="J6196" s="1" t="str">
        <f aca="false">INDEX(Orders!$E$2:$E$8001,MATCH(B6196,Orders!$A$2:$A$8001,0))</f>
        <v>Delivered</v>
      </c>
      <c r="K6196" s="1" t="str">
        <f aca="false">LEFT(INDEX(Orders!$C$2:$C$8001,MATCH(B6196,Orders!$A$2:$A$8001,0)),7)</f>
        <v>2025-03</v>
      </c>
    </row>
    <row r="6197" customFormat="false" ht="15" hidden="false" customHeight="true" outlineLevel="0" collapsed="false">
      <c r="A6197" s="1" t="s">
        <v>16667</v>
      </c>
      <c r="B6197" s="1" t="s">
        <v>5425</v>
      </c>
      <c r="C6197" s="1" t="s">
        <v>1997</v>
      </c>
      <c r="D6197" s="1" t="n">
        <v>2</v>
      </c>
      <c r="E6197" s="16" t="n">
        <v>311.15</v>
      </c>
      <c r="F6197" s="17" t="n">
        <v>0.05</v>
      </c>
      <c r="G6197" s="16" t="n">
        <v>591.18</v>
      </c>
      <c r="I6197" s="1" t="str">
        <f aca="false">INDEX(Products!$C$2:$C$51,MATCH(C6197,Products!$A$2:$A$51,0))</f>
        <v>Sports &amp; Fitness</v>
      </c>
      <c r="J6197" s="1" t="str">
        <f aca="false">INDEX(Orders!$E$2:$E$8001,MATCH(B6197,Orders!$A$2:$A$8001,0))</f>
        <v>Delivered</v>
      </c>
      <c r="K6197" s="1" t="str">
        <f aca="false">LEFT(INDEX(Orders!$C$2:$C$8001,MATCH(B6197,Orders!$A$2:$A$8001,0)),7)</f>
        <v>2025-03</v>
      </c>
    </row>
    <row r="6198" customFormat="false" ht="15" hidden="false" customHeight="true" outlineLevel="0" collapsed="false">
      <c r="A6198" s="1" t="s">
        <v>16668</v>
      </c>
      <c r="B6198" s="1" t="s">
        <v>5426</v>
      </c>
      <c r="C6198" s="1" t="s">
        <v>1976</v>
      </c>
      <c r="D6198" s="1" t="n">
        <v>1</v>
      </c>
      <c r="E6198" s="16" t="n">
        <v>1603.35</v>
      </c>
      <c r="F6198" s="17" t="n">
        <v>0.05</v>
      </c>
      <c r="G6198" s="16" t="n">
        <v>1523.18</v>
      </c>
      <c r="I6198" s="1" t="str">
        <f aca="false">INDEX(Products!$C$2:$C$51,MATCH(C6198,Products!$A$2:$A$51,0))</f>
        <v>Beauty &amp; Personal Care</v>
      </c>
      <c r="J6198" s="1" t="str">
        <f aca="false">INDEX(Orders!$E$2:$E$8001,MATCH(B6198,Orders!$A$2:$A$8001,0))</f>
        <v>Cancelled</v>
      </c>
      <c r="K6198" s="1" t="str">
        <f aca="false">LEFT(INDEX(Orders!$C$2:$C$8001,MATCH(B6198,Orders!$A$2:$A$8001,0)),7)</f>
        <v>2025-03</v>
      </c>
    </row>
    <row r="6199" customFormat="false" ht="15" hidden="false" customHeight="true" outlineLevel="0" collapsed="false">
      <c r="A6199" s="1" t="s">
        <v>16669</v>
      </c>
      <c r="B6199" s="1" t="s">
        <v>5427</v>
      </c>
      <c r="C6199" s="1" t="s">
        <v>1930</v>
      </c>
      <c r="D6199" s="1" t="n">
        <v>1</v>
      </c>
      <c r="E6199" s="16" t="n">
        <v>2398.35</v>
      </c>
      <c r="F6199" s="17" t="n">
        <v>0</v>
      </c>
      <c r="G6199" s="16" t="n">
        <v>2398.35</v>
      </c>
      <c r="I6199" s="1" t="str">
        <f aca="false">INDEX(Products!$C$2:$C$51,MATCH(C6199,Products!$A$2:$A$51,0))</f>
        <v>Electronics</v>
      </c>
      <c r="J6199" s="1" t="str">
        <f aca="false">INDEX(Orders!$E$2:$E$8001,MATCH(B6199,Orders!$A$2:$A$8001,0))</f>
        <v>Delivered</v>
      </c>
      <c r="K6199" s="1" t="str">
        <f aca="false">LEFT(INDEX(Orders!$C$2:$C$8001,MATCH(B6199,Orders!$A$2:$A$8001,0)),7)</f>
        <v>2024-10</v>
      </c>
    </row>
    <row r="6200" customFormat="false" ht="15" hidden="false" customHeight="true" outlineLevel="0" collapsed="false">
      <c r="A6200" s="1" t="s">
        <v>16670</v>
      </c>
      <c r="B6200" s="1" t="s">
        <v>5428</v>
      </c>
      <c r="C6200" s="1" t="s">
        <v>1995</v>
      </c>
      <c r="D6200" s="1" t="n">
        <v>1</v>
      </c>
      <c r="E6200" s="16" t="n">
        <v>2914.27</v>
      </c>
      <c r="F6200" s="17" t="n">
        <v>0</v>
      </c>
      <c r="G6200" s="16" t="n">
        <v>2914.27</v>
      </c>
      <c r="I6200" s="1" t="str">
        <f aca="false">INDEX(Products!$C$2:$C$51,MATCH(C6200,Products!$A$2:$A$51,0))</f>
        <v>Sports &amp; Fitness</v>
      </c>
      <c r="J6200" s="1" t="str">
        <f aca="false">INDEX(Orders!$E$2:$E$8001,MATCH(B6200,Orders!$A$2:$A$8001,0))</f>
        <v>Delivered</v>
      </c>
      <c r="K6200" s="1" t="str">
        <f aca="false">LEFT(INDEX(Orders!$C$2:$C$8001,MATCH(B6200,Orders!$A$2:$A$8001,0)),7)</f>
        <v>2024-03</v>
      </c>
    </row>
    <row r="6201" customFormat="false" ht="15" hidden="false" customHeight="true" outlineLevel="0" collapsed="false">
      <c r="A6201" s="1" t="s">
        <v>16671</v>
      </c>
      <c r="B6201" s="1" t="s">
        <v>5429</v>
      </c>
      <c r="C6201" s="1" t="s">
        <v>1997</v>
      </c>
      <c r="D6201" s="1" t="n">
        <v>1</v>
      </c>
      <c r="E6201" s="16" t="n">
        <v>311.15</v>
      </c>
      <c r="F6201" s="17" t="n">
        <v>0</v>
      </c>
      <c r="G6201" s="16" t="n">
        <v>311.15</v>
      </c>
      <c r="I6201" s="1" t="str">
        <f aca="false">INDEX(Products!$C$2:$C$51,MATCH(C6201,Products!$A$2:$A$51,0))</f>
        <v>Sports &amp; Fitness</v>
      </c>
      <c r="J6201" s="1" t="str">
        <f aca="false">INDEX(Orders!$E$2:$E$8001,MATCH(B6201,Orders!$A$2:$A$8001,0))</f>
        <v>Delivered</v>
      </c>
      <c r="K6201" s="1" t="str">
        <f aca="false">LEFT(INDEX(Orders!$C$2:$C$8001,MATCH(B6201,Orders!$A$2:$A$8001,0)),7)</f>
        <v>2024-11</v>
      </c>
    </row>
    <row r="6202" customFormat="false" ht="15" hidden="false" customHeight="true" outlineLevel="0" collapsed="false">
      <c r="A6202" s="1" t="s">
        <v>16672</v>
      </c>
      <c r="B6202" s="1" t="s">
        <v>5429</v>
      </c>
      <c r="C6202" s="1" t="s">
        <v>1976</v>
      </c>
      <c r="D6202" s="1" t="n">
        <v>2</v>
      </c>
      <c r="E6202" s="16" t="n">
        <v>1603.35</v>
      </c>
      <c r="F6202" s="17" t="n">
        <v>0.05</v>
      </c>
      <c r="G6202" s="16" t="n">
        <v>3046.36</v>
      </c>
      <c r="I6202" s="1" t="str">
        <f aca="false">INDEX(Products!$C$2:$C$51,MATCH(C6202,Products!$A$2:$A$51,0))</f>
        <v>Beauty &amp; Personal Care</v>
      </c>
      <c r="J6202" s="1" t="str">
        <f aca="false">INDEX(Orders!$E$2:$E$8001,MATCH(B6202,Orders!$A$2:$A$8001,0))</f>
        <v>Delivered</v>
      </c>
      <c r="K6202" s="1" t="str">
        <f aca="false">LEFT(INDEX(Orders!$C$2:$C$8001,MATCH(B6202,Orders!$A$2:$A$8001,0)),7)</f>
        <v>2024-11</v>
      </c>
    </row>
    <row r="6203" customFormat="false" ht="15" hidden="false" customHeight="true" outlineLevel="0" collapsed="false">
      <c r="A6203" s="1" t="s">
        <v>16673</v>
      </c>
      <c r="B6203" s="1" t="s">
        <v>5430</v>
      </c>
      <c r="C6203" s="1" t="s">
        <v>2007</v>
      </c>
      <c r="D6203" s="1" t="n">
        <v>1</v>
      </c>
      <c r="E6203" s="16" t="n">
        <v>750.27</v>
      </c>
      <c r="F6203" s="17" t="n">
        <v>0.05</v>
      </c>
      <c r="G6203" s="16" t="n">
        <v>712.76</v>
      </c>
      <c r="I6203" s="1" t="str">
        <f aca="false">INDEX(Products!$C$2:$C$51,MATCH(C6203,Products!$A$2:$A$51,0))</f>
        <v>Books &amp; Stationery</v>
      </c>
      <c r="J6203" s="1" t="str">
        <f aca="false">INDEX(Orders!$E$2:$E$8001,MATCH(B6203,Orders!$A$2:$A$8001,0))</f>
        <v>Cancelled</v>
      </c>
      <c r="K6203" s="1" t="str">
        <f aca="false">LEFT(INDEX(Orders!$C$2:$C$8001,MATCH(B6203,Orders!$A$2:$A$8001,0)),7)</f>
        <v>2025-08</v>
      </c>
    </row>
    <row r="6204" customFormat="false" ht="15" hidden="false" customHeight="true" outlineLevel="0" collapsed="false">
      <c r="A6204" s="1" t="s">
        <v>16674</v>
      </c>
      <c r="B6204" s="1" t="s">
        <v>5430</v>
      </c>
      <c r="C6204" s="1" t="s">
        <v>1957</v>
      </c>
      <c r="D6204" s="1" t="n">
        <v>1</v>
      </c>
      <c r="E6204" s="16" t="n">
        <v>1469.28</v>
      </c>
      <c r="F6204" s="17" t="n">
        <v>0.15</v>
      </c>
      <c r="G6204" s="16" t="n">
        <v>1248.89</v>
      </c>
      <c r="I6204" s="1" t="str">
        <f aca="false">INDEX(Products!$C$2:$C$51,MATCH(C6204,Products!$A$2:$A$51,0))</f>
        <v>Home &amp; Kitchen</v>
      </c>
      <c r="J6204" s="1" t="str">
        <f aca="false">INDEX(Orders!$E$2:$E$8001,MATCH(B6204,Orders!$A$2:$A$8001,0))</f>
        <v>Cancelled</v>
      </c>
      <c r="K6204" s="1" t="str">
        <f aca="false">LEFT(INDEX(Orders!$C$2:$C$8001,MATCH(B6204,Orders!$A$2:$A$8001,0)),7)</f>
        <v>2025-08</v>
      </c>
    </row>
    <row r="6205" customFormat="false" ht="15" hidden="false" customHeight="true" outlineLevel="0" collapsed="false">
      <c r="A6205" s="1" t="s">
        <v>16675</v>
      </c>
      <c r="B6205" s="1" t="s">
        <v>5430</v>
      </c>
      <c r="C6205" s="1" t="s">
        <v>1980</v>
      </c>
      <c r="D6205" s="1" t="n">
        <v>1</v>
      </c>
      <c r="E6205" s="16" t="n">
        <v>2299.69</v>
      </c>
      <c r="F6205" s="17" t="n">
        <v>0.15</v>
      </c>
      <c r="G6205" s="16" t="n">
        <v>1954.74</v>
      </c>
      <c r="I6205" s="1" t="str">
        <f aca="false">INDEX(Products!$C$2:$C$51,MATCH(C6205,Products!$A$2:$A$51,0))</f>
        <v>Beauty &amp; Personal Care</v>
      </c>
      <c r="J6205" s="1" t="str">
        <f aca="false">INDEX(Orders!$E$2:$E$8001,MATCH(B6205,Orders!$A$2:$A$8001,0))</f>
        <v>Cancelled</v>
      </c>
      <c r="K6205" s="1" t="str">
        <f aca="false">LEFT(INDEX(Orders!$C$2:$C$8001,MATCH(B6205,Orders!$A$2:$A$8001,0)),7)</f>
        <v>2025-08</v>
      </c>
    </row>
    <row r="6206" customFormat="false" ht="15" hidden="false" customHeight="true" outlineLevel="0" collapsed="false">
      <c r="A6206" s="1" t="s">
        <v>16676</v>
      </c>
      <c r="B6206" s="1" t="s">
        <v>5431</v>
      </c>
      <c r="C6206" s="1" t="s">
        <v>1920</v>
      </c>
      <c r="D6206" s="1" t="n">
        <v>1</v>
      </c>
      <c r="E6206" s="16" t="n">
        <v>4273.58</v>
      </c>
      <c r="F6206" s="17" t="n">
        <v>0</v>
      </c>
      <c r="G6206" s="16" t="n">
        <v>4273.58</v>
      </c>
      <c r="I6206" s="1" t="str">
        <f aca="false">INDEX(Products!$C$2:$C$51,MATCH(C6206,Products!$A$2:$A$51,0))</f>
        <v>Electronics</v>
      </c>
      <c r="J6206" s="1" t="str">
        <f aca="false">INDEX(Orders!$E$2:$E$8001,MATCH(B6206,Orders!$A$2:$A$8001,0))</f>
        <v>Delivered</v>
      </c>
      <c r="K6206" s="1" t="str">
        <f aca="false">LEFT(INDEX(Orders!$C$2:$C$8001,MATCH(B6206,Orders!$A$2:$A$8001,0)),7)</f>
        <v>2025-10</v>
      </c>
    </row>
    <row r="6207" customFormat="false" ht="15" hidden="false" customHeight="true" outlineLevel="0" collapsed="false">
      <c r="A6207" s="1" t="s">
        <v>16677</v>
      </c>
      <c r="B6207" s="1" t="s">
        <v>5431</v>
      </c>
      <c r="C6207" s="1" t="s">
        <v>1973</v>
      </c>
      <c r="D6207" s="1" t="n">
        <v>1</v>
      </c>
      <c r="E6207" s="16" t="n">
        <v>1158.24</v>
      </c>
      <c r="F6207" s="17" t="n">
        <v>0.05</v>
      </c>
      <c r="G6207" s="16" t="n">
        <v>1100.33</v>
      </c>
      <c r="I6207" s="1" t="str">
        <f aca="false">INDEX(Products!$C$2:$C$51,MATCH(C6207,Products!$A$2:$A$51,0))</f>
        <v>Home &amp; Kitchen</v>
      </c>
      <c r="J6207" s="1" t="str">
        <f aca="false">INDEX(Orders!$E$2:$E$8001,MATCH(B6207,Orders!$A$2:$A$8001,0))</f>
        <v>Delivered</v>
      </c>
      <c r="K6207" s="1" t="str">
        <f aca="false">LEFT(INDEX(Orders!$C$2:$C$8001,MATCH(B6207,Orders!$A$2:$A$8001,0)),7)</f>
        <v>2025-10</v>
      </c>
    </row>
    <row r="6208" customFormat="false" ht="15" hidden="false" customHeight="true" outlineLevel="0" collapsed="false">
      <c r="A6208" s="1" t="s">
        <v>16678</v>
      </c>
      <c r="B6208" s="1" t="s">
        <v>5431</v>
      </c>
      <c r="C6208" s="1" t="s">
        <v>2006</v>
      </c>
      <c r="D6208" s="1" t="n">
        <v>1</v>
      </c>
      <c r="E6208" s="16" t="n">
        <v>482.17</v>
      </c>
      <c r="F6208" s="17" t="n">
        <v>0.2</v>
      </c>
      <c r="G6208" s="16" t="n">
        <v>385.74</v>
      </c>
      <c r="I6208" s="1" t="str">
        <f aca="false">INDEX(Products!$C$2:$C$51,MATCH(C6208,Products!$A$2:$A$51,0))</f>
        <v>Books &amp; Stationery</v>
      </c>
      <c r="J6208" s="1" t="str">
        <f aca="false">INDEX(Orders!$E$2:$E$8001,MATCH(B6208,Orders!$A$2:$A$8001,0))</f>
        <v>Delivered</v>
      </c>
      <c r="K6208" s="1" t="str">
        <f aca="false">LEFT(INDEX(Orders!$C$2:$C$8001,MATCH(B6208,Orders!$A$2:$A$8001,0)),7)</f>
        <v>2025-10</v>
      </c>
    </row>
    <row r="6209" customFormat="false" ht="15" hidden="false" customHeight="true" outlineLevel="0" collapsed="false">
      <c r="A6209" s="1" t="s">
        <v>16679</v>
      </c>
      <c r="B6209" s="1" t="s">
        <v>5432</v>
      </c>
      <c r="C6209" s="1" t="s">
        <v>1995</v>
      </c>
      <c r="D6209" s="1" t="n">
        <v>2</v>
      </c>
      <c r="E6209" s="16" t="n">
        <v>2914.27</v>
      </c>
      <c r="F6209" s="17" t="n">
        <v>0.05</v>
      </c>
      <c r="G6209" s="16" t="n">
        <v>5537.11</v>
      </c>
      <c r="I6209" s="1" t="str">
        <f aca="false">INDEX(Products!$C$2:$C$51,MATCH(C6209,Products!$A$2:$A$51,0))</f>
        <v>Sports &amp; Fitness</v>
      </c>
      <c r="J6209" s="1" t="str">
        <f aca="false">INDEX(Orders!$E$2:$E$8001,MATCH(B6209,Orders!$A$2:$A$8001,0))</f>
        <v>Delivered</v>
      </c>
      <c r="K6209" s="1" t="str">
        <f aca="false">LEFT(INDEX(Orders!$C$2:$C$8001,MATCH(B6209,Orders!$A$2:$A$8001,0)),7)</f>
        <v>2025-08</v>
      </c>
    </row>
    <row r="6210" customFormat="false" ht="15" hidden="false" customHeight="true" outlineLevel="0" collapsed="false">
      <c r="A6210" s="1" t="s">
        <v>16680</v>
      </c>
      <c r="B6210" s="1" t="s">
        <v>5432</v>
      </c>
      <c r="C6210" s="1" t="s">
        <v>1940</v>
      </c>
      <c r="D6210" s="1" t="n">
        <v>1</v>
      </c>
      <c r="E6210" s="16" t="n">
        <v>2374.52</v>
      </c>
      <c r="F6210" s="17" t="n">
        <v>0</v>
      </c>
      <c r="G6210" s="16" t="n">
        <v>2374.52</v>
      </c>
      <c r="I6210" s="1" t="str">
        <f aca="false">INDEX(Products!$C$2:$C$51,MATCH(C6210,Products!$A$2:$A$51,0))</f>
        <v>Fashion</v>
      </c>
      <c r="J6210" s="1" t="str">
        <f aca="false">INDEX(Orders!$E$2:$E$8001,MATCH(B6210,Orders!$A$2:$A$8001,0))</f>
        <v>Delivered</v>
      </c>
      <c r="K6210" s="1" t="str">
        <f aca="false">LEFT(INDEX(Orders!$C$2:$C$8001,MATCH(B6210,Orders!$A$2:$A$8001,0)),7)</f>
        <v>2025-08</v>
      </c>
    </row>
    <row r="6211" customFormat="false" ht="15" hidden="false" customHeight="true" outlineLevel="0" collapsed="false">
      <c r="A6211" s="1" t="s">
        <v>16681</v>
      </c>
      <c r="B6211" s="1" t="s">
        <v>5433</v>
      </c>
      <c r="C6211" s="1" t="s">
        <v>2006</v>
      </c>
      <c r="D6211" s="1" t="n">
        <v>1</v>
      </c>
      <c r="E6211" s="16" t="n">
        <v>482.17</v>
      </c>
      <c r="F6211" s="17" t="n">
        <v>0</v>
      </c>
      <c r="G6211" s="16" t="n">
        <v>482.17</v>
      </c>
      <c r="I6211" s="1" t="str">
        <f aca="false">INDEX(Products!$C$2:$C$51,MATCH(C6211,Products!$A$2:$A$51,0))</f>
        <v>Books &amp; Stationery</v>
      </c>
      <c r="J6211" s="1" t="str">
        <f aca="false">INDEX(Orders!$E$2:$E$8001,MATCH(B6211,Orders!$A$2:$A$8001,0))</f>
        <v>Delivered</v>
      </c>
      <c r="K6211" s="1" t="str">
        <f aca="false">LEFT(INDEX(Orders!$C$2:$C$8001,MATCH(B6211,Orders!$A$2:$A$8001,0)),7)</f>
        <v>2025-03</v>
      </c>
    </row>
    <row r="6212" customFormat="false" ht="15" hidden="false" customHeight="true" outlineLevel="0" collapsed="false">
      <c r="A6212" s="1" t="s">
        <v>16682</v>
      </c>
      <c r="B6212" s="1" t="s">
        <v>5433</v>
      </c>
      <c r="C6212" s="1" t="s">
        <v>1997</v>
      </c>
      <c r="D6212" s="1" t="n">
        <v>1</v>
      </c>
      <c r="E6212" s="16" t="n">
        <v>311.15</v>
      </c>
      <c r="F6212" s="17" t="n">
        <v>0.1</v>
      </c>
      <c r="G6212" s="16" t="n">
        <v>280.03</v>
      </c>
      <c r="I6212" s="1" t="str">
        <f aca="false">INDEX(Products!$C$2:$C$51,MATCH(C6212,Products!$A$2:$A$51,0))</f>
        <v>Sports &amp; Fitness</v>
      </c>
      <c r="J6212" s="1" t="str">
        <f aca="false">INDEX(Orders!$E$2:$E$8001,MATCH(B6212,Orders!$A$2:$A$8001,0))</f>
        <v>Delivered</v>
      </c>
      <c r="K6212" s="1" t="str">
        <f aca="false">LEFT(INDEX(Orders!$C$2:$C$8001,MATCH(B6212,Orders!$A$2:$A$8001,0)),7)</f>
        <v>2025-03</v>
      </c>
    </row>
    <row r="6213" customFormat="false" ht="15" hidden="false" customHeight="true" outlineLevel="0" collapsed="false">
      <c r="A6213" s="1" t="s">
        <v>16683</v>
      </c>
      <c r="B6213" s="1" t="s">
        <v>5433</v>
      </c>
      <c r="C6213" s="1" t="s">
        <v>1953</v>
      </c>
      <c r="D6213" s="1" t="n">
        <v>2</v>
      </c>
      <c r="E6213" s="16" t="n">
        <v>4914.12</v>
      </c>
      <c r="F6213" s="17" t="n">
        <v>0</v>
      </c>
      <c r="G6213" s="16" t="n">
        <v>9828.24</v>
      </c>
      <c r="I6213" s="1" t="str">
        <f aca="false">INDEX(Products!$C$2:$C$51,MATCH(C6213,Products!$A$2:$A$51,0))</f>
        <v>Fashion</v>
      </c>
      <c r="J6213" s="1" t="str">
        <f aca="false">INDEX(Orders!$E$2:$E$8001,MATCH(B6213,Orders!$A$2:$A$8001,0))</f>
        <v>Delivered</v>
      </c>
      <c r="K6213" s="1" t="str">
        <f aca="false">LEFT(INDEX(Orders!$C$2:$C$8001,MATCH(B6213,Orders!$A$2:$A$8001,0)),7)</f>
        <v>2025-03</v>
      </c>
    </row>
    <row r="6214" customFormat="false" ht="15" hidden="false" customHeight="true" outlineLevel="0" collapsed="false">
      <c r="A6214" s="1" t="s">
        <v>16684</v>
      </c>
      <c r="B6214" s="1" t="s">
        <v>5434</v>
      </c>
      <c r="C6214" s="1" t="s">
        <v>1977</v>
      </c>
      <c r="D6214" s="1" t="n">
        <v>1</v>
      </c>
      <c r="E6214" s="16" t="n">
        <v>2386.05</v>
      </c>
      <c r="F6214" s="17" t="n">
        <v>0.1</v>
      </c>
      <c r="G6214" s="16" t="n">
        <v>2147.45</v>
      </c>
      <c r="I6214" s="1" t="str">
        <f aca="false">INDEX(Products!$C$2:$C$51,MATCH(C6214,Products!$A$2:$A$51,0))</f>
        <v>Beauty &amp; Personal Care</v>
      </c>
      <c r="J6214" s="1" t="str">
        <f aca="false">INDEX(Orders!$E$2:$E$8001,MATCH(B6214,Orders!$A$2:$A$8001,0))</f>
        <v>Delivered</v>
      </c>
      <c r="K6214" s="1" t="str">
        <f aca="false">LEFT(INDEX(Orders!$C$2:$C$8001,MATCH(B6214,Orders!$A$2:$A$8001,0)),7)</f>
        <v>2025-10</v>
      </c>
    </row>
    <row r="6215" customFormat="false" ht="15" hidden="false" customHeight="true" outlineLevel="0" collapsed="false">
      <c r="A6215" s="1" t="s">
        <v>16685</v>
      </c>
      <c r="B6215" s="1" t="s">
        <v>5435</v>
      </c>
      <c r="C6215" s="1" t="s">
        <v>1953</v>
      </c>
      <c r="D6215" s="1" t="n">
        <v>1</v>
      </c>
      <c r="E6215" s="16" t="n">
        <v>4914.12</v>
      </c>
      <c r="F6215" s="17" t="n">
        <v>0</v>
      </c>
      <c r="G6215" s="16" t="n">
        <v>4914.12</v>
      </c>
      <c r="I6215" s="1" t="str">
        <f aca="false">INDEX(Products!$C$2:$C$51,MATCH(C6215,Products!$A$2:$A$51,0))</f>
        <v>Fashion</v>
      </c>
      <c r="J6215" s="1" t="str">
        <f aca="false">INDEX(Orders!$E$2:$E$8001,MATCH(B6215,Orders!$A$2:$A$8001,0))</f>
        <v>Delivered</v>
      </c>
      <c r="K6215" s="1" t="str">
        <f aca="false">LEFT(INDEX(Orders!$C$2:$C$8001,MATCH(B6215,Orders!$A$2:$A$8001,0)),7)</f>
        <v>2025-07</v>
      </c>
    </row>
    <row r="6216" customFormat="false" ht="15" hidden="false" customHeight="true" outlineLevel="0" collapsed="false">
      <c r="A6216" s="1" t="s">
        <v>16686</v>
      </c>
      <c r="B6216" s="1" t="s">
        <v>5435</v>
      </c>
      <c r="C6216" s="1" t="s">
        <v>1937</v>
      </c>
      <c r="D6216" s="1" t="n">
        <v>1</v>
      </c>
      <c r="E6216" s="16" t="n">
        <v>1364.75</v>
      </c>
      <c r="F6216" s="17" t="n">
        <v>0.15</v>
      </c>
      <c r="G6216" s="16" t="n">
        <v>1160.04</v>
      </c>
      <c r="I6216" s="1" t="str">
        <f aca="false">INDEX(Products!$C$2:$C$51,MATCH(C6216,Products!$A$2:$A$51,0))</f>
        <v>Fashion</v>
      </c>
      <c r="J6216" s="1" t="str">
        <f aca="false">INDEX(Orders!$E$2:$E$8001,MATCH(B6216,Orders!$A$2:$A$8001,0))</f>
        <v>Delivered</v>
      </c>
      <c r="K6216" s="1" t="str">
        <f aca="false">LEFT(INDEX(Orders!$C$2:$C$8001,MATCH(B6216,Orders!$A$2:$A$8001,0)),7)</f>
        <v>2025-07</v>
      </c>
    </row>
    <row r="6217" customFormat="false" ht="15" hidden="false" customHeight="true" outlineLevel="0" collapsed="false">
      <c r="A6217" s="1" t="s">
        <v>16687</v>
      </c>
      <c r="B6217" s="1" t="s">
        <v>5435</v>
      </c>
      <c r="C6217" s="1" t="s">
        <v>1940</v>
      </c>
      <c r="D6217" s="1" t="n">
        <v>1</v>
      </c>
      <c r="E6217" s="16" t="n">
        <v>2374.52</v>
      </c>
      <c r="F6217" s="17" t="n">
        <v>0.1</v>
      </c>
      <c r="G6217" s="16" t="n">
        <v>2137.07</v>
      </c>
      <c r="I6217" s="1" t="str">
        <f aca="false">INDEX(Products!$C$2:$C$51,MATCH(C6217,Products!$A$2:$A$51,0))</f>
        <v>Fashion</v>
      </c>
      <c r="J6217" s="1" t="str">
        <f aca="false">INDEX(Orders!$E$2:$E$8001,MATCH(B6217,Orders!$A$2:$A$8001,0))</f>
        <v>Delivered</v>
      </c>
      <c r="K6217" s="1" t="str">
        <f aca="false">LEFT(INDEX(Orders!$C$2:$C$8001,MATCH(B6217,Orders!$A$2:$A$8001,0)),7)</f>
        <v>2025-07</v>
      </c>
    </row>
    <row r="6218" customFormat="false" ht="15" hidden="false" customHeight="true" outlineLevel="0" collapsed="false">
      <c r="A6218" s="1" t="s">
        <v>16688</v>
      </c>
      <c r="B6218" s="1" t="s">
        <v>5436</v>
      </c>
      <c r="C6218" s="1" t="s">
        <v>2006</v>
      </c>
      <c r="D6218" s="1" t="n">
        <v>3</v>
      </c>
      <c r="E6218" s="16" t="n">
        <v>482.17</v>
      </c>
      <c r="F6218" s="17" t="n">
        <v>0.1</v>
      </c>
      <c r="G6218" s="16" t="n">
        <v>1301.86</v>
      </c>
      <c r="I6218" s="1" t="str">
        <f aca="false">INDEX(Products!$C$2:$C$51,MATCH(C6218,Products!$A$2:$A$51,0))</f>
        <v>Books &amp; Stationery</v>
      </c>
      <c r="J6218" s="1" t="str">
        <f aca="false">INDEX(Orders!$E$2:$E$8001,MATCH(B6218,Orders!$A$2:$A$8001,0))</f>
        <v>Delivered</v>
      </c>
      <c r="K6218" s="1" t="str">
        <f aca="false">LEFT(INDEX(Orders!$C$2:$C$8001,MATCH(B6218,Orders!$A$2:$A$8001,0)),7)</f>
        <v>2024-10</v>
      </c>
    </row>
    <row r="6219" customFormat="false" ht="15" hidden="false" customHeight="true" outlineLevel="0" collapsed="false">
      <c r="A6219" s="1" t="s">
        <v>16689</v>
      </c>
      <c r="B6219" s="1" t="s">
        <v>5436</v>
      </c>
      <c r="C6219" s="1" t="s">
        <v>1940</v>
      </c>
      <c r="D6219" s="1" t="n">
        <v>1</v>
      </c>
      <c r="E6219" s="16" t="n">
        <v>2374.52</v>
      </c>
      <c r="F6219" s="17" t="n">
        <v>0.05</v>
      </c>
      <c r="G6219" s="16" t="n">
        <v>2255.79</v>
      </c>
      <c r="I6219" s="1" t="str">
        <f aca="false">INDEX(Products!$C$2:$C$51,MATCH(C6219,Products!$A$2:$A$51,0))</f>
        <v>Fashion</v>
      </c>
      <c r="J6219" s="1" t="str">
        <f aca="false">INDEX(Orders!$E$2:$E$8001,MATCH(B6219,Orders!$A$2:$A$8001,0))</f>
        <v>Delivered</v>
      </c>
      <c r="K6219" s="1" t="str">
        <f aca="false">LEFT(INDEX(Orders!$C$2:$C$8001,MATCH(B6219,Orders!$A$2:$A$8001,0)),7)</f>
        <v>2024-10</v>
      </c>
    </row>
    <row r="6220" customFormat="false" ht="15" hidden="false" customHeight="true" outlineLevel="0" collapsed="false">
      <c r="A6220" s="1" t="s">
        <v>16690</v>
      </c>
      <c r="B6220" s="1" t="s">
        <v>5436</v>
      </c>
      <c r="C6220" s="1" t="s">
        <v>1930</v>
      </c>
      <c r="D6220" s="1" t="n">
        <v>1</v>
      </c>
      <c r="E6220" s="16" t="n">
        <v>2398.35</v>
      </c>
      <c r="F6220" s="17" t="n">
        <v>0.1</v>
      </c>
      <c r="G6220" s="16" t="n">
        <v>2158.52</v>
      </c>
      <c r="I6220" s="1" t="str">
        <f aca="false">INDEX(Products!$C$2:$C$51,MATCH(C6220,Products!$A$2:$A$51,0))</f>
        <v>Electronics</v>
      </c>
      <c r="J6220" s="1" t="str">
        <f aca="false">INDEX(Orders!$E$2:$E$8001,MATCH(B6220,Orders!$A$2:$A$8001,0))</f>
        <v>Delivered</v>
      </c>
      <c r="K6220" s="1" t="str">
        <f aca="false">LEFT(INDEX(Orders!$C$2:$C$8001,MATCH(B6220,Orders!$A$2:$A$8001,0)),7)</f>
        <v>2024-10</v>
      </c>
    </row>
    <row r="6221" customFormat="false" ht="15" hidden="false" customHeight="true" outlineLevel="0" collapsed="false">
      <c r="A6221" s="1" t="s">
        <v>16691</v>
      </c>
      <c r="B6221" s="1" t="s">
        <v>5436</v>
      </c>
      <c r="C6221" s="1" t="s">
        <v>1937</v>
      </c>
      <c r="D6221" s="1" t="n">
        <v>2</v>
      </c>
      <c r="E6221" s="16" t="n">
        <v>1364.75</v>
      </c>
      <c r="F6221" s="17" t="n">
        <v>0</v>
      </c>
      <c r="G6221" s="16" t="n">
        <v>2729.5</v>
      </c>
      <c r="I6221" s="1" t="str">
        <f aca="false">INDEX(Products!$C$2:$C$51,MATCH(C6221,Products!$A$2:$A$51,0))</f>
        <v>Fashion</v>
      </c>
      <c r="J6221" s="1" t="str">
        <f aca="false">INDEX(Orders!$E$2:$E$8001,MATCH(B6221,Orders!$A$2:$A$8001,0))</f>
        <v>Delivered</v>
      </c>
      <c r="K6221" s="1" t="str">
        <f aca="false">LEFT(INDEX(Orders!$C$2:$C$8001,MATCH(B6221,Orders!$A$2:$A$8001,0)),7)</f>
        <v>2024-10</v>
      </c>
    </row>
    <row r="6222" customFormat="false" ht="15" hidden="false" customHeight="true" outlineLevel="0" collapsed="false">
      <c r="A6222" s="1" t="s">
        <v>16692</v>
      </c>
      <c r="B6222" s="1" t="s">
        <v>5437</v>
      </c>
      <c r="C6222" s="1" t="s">
        <v>1961</v>
      </c>
      <c r="D6222" s="1" t="n">
        <v>1</v>
      </c>
      <c r="E6222" s="16" t="n">
        <v>3493.68</v>
      </c>
      <c r="F6222" s="17" t="n">
        <v>0.2</v>
      </c>
      <c r="G6222" s="16" t="n">
        <v>2794.94</v>
      </c>
      <c r="I6222" s="1" t="str">
        <f aca="false">INDEX(Products!$C$2:$C$51,MATCH(C6222,Products!$A$2:$A$51,0))</f>
        <v>Home &amp; Kitchen</v>
      </c>
      <c r="J6222" s="1" t="str">
        <f aca="false">INDEX(Orders!$E$2:$E$8001,MATCH(B6222,Orders!$A$2:$A$8001,0))</f>
        <v>Cancelled</v>
      </c>
      <c r="K6222" s="1" t="str">
        <f aca="false">LEFT(INDEX(Orders!$C$2:$C$8001,MATCH(B6222,Orders!$A$2:$A$8001,0)),7)</f>
        <v>2024-11</v>
      </c>
    </row>
    <row r="6223" customFormat="false" ht="15" hidden="false" customHeight="true" outlineLevel="0" collapsed="false">
      <c r="A6223" s="1" t="s">
        <v>16693</v>
      </c>
      <c r="B6223" s="1" t="s">
        <v>5438</v>
      </c>
      <c r="C6223" s="1" t="s">
        <v>1940</v>
      </c>
      <c r="D6223" s="1" t="n">
        <v>3</v>
      </c>
      <c r="E6223" s="16" t="n">
        <v>2374.52</v>
      </c>
      <c r="F6223" s="17" t="n">
        <v>0.15</v>
      </c>
      <c r="G6223" s="16" t="n">
        <v>6055.03</v>
      </c>
      <c r="I6223" s="1" t="str">
        <f aca="false">INDEX(Products!$C$2:$C$51,MATCH(C6223,Products!$A$2:$A$51,0))</f>
        <v>Fashion</v>
      </c>
      <c r="J6223" s="1" t="str">
        <f aca="false">INDEX(Orders!$E$2:$E$8001,MATCH(B6223,Orders!$A$2:$A$8001,0))</f>
        <v>Cancelled</v>
      </c>
      <c r="K6223" s="1" t="str">
        <f aca="false">LEFT(INDEX(Orders!$C$2:$C$8001,MATCH(B6223,Orders!$A$2:$A$8001,0)),7)</f>
        <v>2025-11</v>
      </c>
    </row>
    <row r="6224" customFormat="false" ht="15" hidden="false" customHeight="true" outlineLevel="0" collapsed="false">
      <c r="A6224" s="1" t="s">
        <v>16694</v>
      </c>
      <c r="B6224" s="1" t="s">
        <v>5438</v>
      </c>
      <c r="C6224" s="1" t="s">
        <v>1961</v>
      </c>
      <c r="D6224" s="1" t="n">
        <v>1</v>
      </c>
      <c r="E6224" s="16" t="n">
        <v>3493.68</v>
      </c>
      <c r="F6224" s="17" t="n">
        <v>0</v>
      </c>
      <c r="G6224" s="16" t="n">
        <v>3493.68</v>
      </c>
      <c r="I6224" s="1" t="str">
        <f aca="false">INDEX(Products!$C$2:$C$51,MATCH(C6224,Products!$A$2:$A$51,0))</f>
        <v>Home &amp; Kitchen</v>
      </c>
      <c r="J6224" s="1" t="str">
        <f aca="false">INDEX(Orders!$E$2:$E$8001,MATCH(B6224,Orders!$A$2:$A$8001,0))</f>
        <v>Cancelled</v>
      </c>
      <c r="K6224" s="1" t="str">
        <f aca="false">LEFT(INDEX(Orders!$C$2:$C$8001,MATCH(B6224,Orders!$A$2:$A$8001,0)),7)</f>
        <v>2025-11</v>
      </c>
    </row>
    <row r="6225" customFormat="false" ht="15" hidden="false" customHeight="true" outlineLevel="0" collapsed="false">
      <c r="A6225" s="1" t="s">
        <v>16695</v>
      </c>
      <c r="B6225" s="1" t="s">
        <v>5439</v>
      </c>
      <c r="C6225" s="1" t="s">
        <v>1969</v>
      </c>
      <c r="D6225" s="1" t="n">
        <v>2</v>
      </c>
      <c r="E6225" s="16" t="n">
        <v>9171.98</v>
      </c>
      <c r="F6225" s="17" t="n">
        <v>0</v>
      </c>
      <c r="G6225" s="16" t="n">
        <v>18343.96</v>
      </c>
      <c r="I6225" s="1" t="str">
        <f aca="false">INDEX(Products!$C$2:$C$51,MATCH(C6225,Products!$A$2:$A$51,0))</f>
        <v>Home &amp; Kitchen</v>
      </c>
      <c r="J6225" s="1" t="str">
        <f aca="false">INDEX(Orders!$E$2:$E$8001,MATCH(B6225,Orders!$A$2:$A$8001,0))</f>
        <v>Delivered</v>
      </c>
      <c r="K6225" s="1" t="str">
        <f aca="false">LEFT(INDEX(Orders!$C$2:$C$8001,MATCH(B6225,Orders!$A$2:$A$8001,0)),7)</f>
        <v>2025-08</v>
      </c>
    </row>
    <row r="6226" customFormat="false" ht="15" hidden="false" customHeight="true" outlineLevel="0" collapsed="false">
      <c r="A6226" s="1" t="s">
        <v>16696</v>
      </c>
      <c r="B6226" s="1" t="s">
        <v>5439</v>
      </c>
      <c r="C6226" s="1" t="s">
        <v>1997</v>
      </c>
      <c r="D6226" s="1" t="n">
        <v>1</v>
      </c>
      <c r="E6226" s="16" t="n">
        <v>311.15</v>
      </c>
      <c r="F6226" s="17" t="n">
        <v>0.05</v>
      </c>
      <c r="G6226" s="16" t="n">
        <v>295.59</v>
      </c>
      <c r="I6226" s="1" t="str">
        <f aca="false">INDEX(Products!$C$2:$C$51,MATCH(C6226,Products!$A$2:$A$51,0))</f>
        <v>Sports &amp; Fitness</v>
      </c>
      <c r="J6226" s="1" t="str">
        <f aca="false">INDEX(Orders!$E$2:$E$8001,MATCH(B6226,Orders!$A$2:$A$8001,0))</f>
        <v>Delivered</v>
      </c>
      <c r="K6226" s="1" t="str">
        <f aca="false">LEFT(INDEX(Orders!$C$2:$C$8001,MATCH(B6226,Orders!$A$2:$A$8001,0)),7)</f>
        <v>2025-08</v>
      </c>
    </row>
    <row r="6227" customFormat="false" ht="15" hidden="false" customHeight="true" outlineLevel="0" collapsed="false">
      <c r="A6227" s="1" t="s">
        <v>16697</v>
      </c>
      <c r="B6227" s="1" t="s">
        <v>5440</v>
      </c>
      <c r="C6227" s="1" t="s">
        <v>2007</v>
      </c>
      <c r="D6227" s="1" t="n">
        <v>1</v>
      </c>
      <c r="E6227" s="16" t="n">
        <v>750.27</v>
      </c>
      <c r="F6227" s="17" t="n">
        <v>0</v>
      </c>
      <c r="G6227" s="16" t="n">
        <v>750.27</v>
      </c>
      <c r="I6227" s="1" t="str">
        <f aca="false">INDEX(Products!$C$2:$C$51,MATCH(C6227,Products!$A$2:$A$51,0))</f>
        <v>Books &amp; Stationery</v>
      </c>
      <c r="J6227" s="1" t="str">
        <f aca="false">INDEX(Orders!$E$2:$E$8001,MATCH(B6227,Orders!$A$2:$A$8001,0))</f>
        <v>Delivered</v>
      </c>
      <c r="K6227" s="1" t="str">
        <f aca="false">LEFT(INDEX(Orders!$C$2:$C$8001,MATCH(B6227,Orders!$A$2:$A$8001,0)),7)</f>
        <v>2024-12</v>
      </c>
    </row>
    <row r="6228" customFormat="false" ht="15" hidden="false" customHeight="true" outlineLevel="0" collapsed="false">
      <c r="A6228" s="1" t="s">
        <v>16698</v>
      </c>
      <c r="B6228" s="1" t="s">
        <v>5441</v>
      </c>
      <c r="C6228" s="1" t="s">
        <v>2007</v>
      </c>
      <c r="D6228" s="1" t="n">
        <v>1</v>
      </c>
      <c r="E6228" s="16" t="n">
        <v>750.27</v>
      </c>
      <c r="F6228" s="17" t="n">
        <v>0.2</v>
      </c>
      <c r="G6228" s="16" t="n">
        <v>600.22</v>
      </c>
      <c r="I6228" s="1" t="str">
        <f aca="false">INDEX(Products!$C$2:$C$51,MATCH(C6228,Products!$A$2:$A$51,0))</f>
        <v>Books &amp; Stationery</v>
      </c>
      <c r="J6228" s="1" t="str">
        <f aca="false">INDEX(Orders!$E$2:$E$8001,MATCH(B6228,Orders!$A$2:$A$8001,0))</f>
        <v>Delivered</v>
      </c>
      <c r="K6228" s="1" t="str">
        <f aca="false">LEFT(INDEX(Orders!$C$2:$C$8001,MATCH(B6228,Orders!$A$2:$A$8001,0)),7)</f>
        <v>2025-09</v>
      </c>
    </row>
    <row r="6229" customFormat="false" ht="15" hidden="false" customHeight="true" outlineLevel="0" collapsed="false">
      <c r="A6229" s="1" t="s">
        <v>16699</v>
      </c>
      <c r="B6229" s="1" t="s">
        <v>5441</v>
      </c>
      <c r="C6229" s="1" t="s">
        <v>1990</v>
      </c>
      <c r="D6229" s="1" t="n">
        <v>1</v>
      </c>
      <c r="E6229" s="16" t="n">
        <v>5311.32</v>
      </c>
      <c r="F6229" s="17" t="n">
        <v>0</v>
      </c>
      <c r="G6229" s="16" t="n">
        <v>5311.32</v>
      </c>
      <c r="I6229" s="1" t="str">
        <f aca="false">INDEX(Products!$C$2:$C$51,MATCH(C6229,Products!$A$2:$A$51,0))</f>
        <v>Sports &amp; Fitness</v>
      </c>
      <c r="J6229" s="1" t="str">
        <f aca="false">INDEX(Orders!$E$2:$E$8001,MATCH(B6229,Orders!$A$2:$A$8001,0))</f>
        <v>Delivered</v>
      </c>
      <c r="K6229" s="1" t="str">
        <f aca="false">LEFT(INDEX(Orders!$C$2:$C$8001,MATCH(B6229,Orders!$A$2:$A$8001,0)),7)</f>
        <v>2025-09</v>
      </c>
    </row>
    <row r="6230" customFormat="false" ht="15" hidden="false" customHeight="true" outlineLevel="0" collapsed="false">
      <c r="A6230" s="1" t="s">
        <v>16700</v>
      </c>
      <c r="B6230" s="1" t="s">
        <v>5441</v>
      </c>
      <c r="C6230" s="1" t="s">
        <v>2006</v>
      </c>
      <c r="D6230" s="1" t="n">
        <v>2</v>
      </c>
      <c r="E6230" s="16" t="n">
        <v>482.17</v>
      </c>
      <c r="F6230" s="17" t="n">
        <v>0</v>
      </c>
      <c r="G6230" s="16" t="n">
        <v>964.34</v>
      </c>
      <c r="I6230" s="1" t="str">
        <f aca="false">INDEX(Products!$C$2:$C$51,MATCH(C6230,Products!$A$2:$A$51,0))</f>
        <v>Books &amp; Stationery</v>
      </c>
      <c r="J6230" s="1" t="str">
        <f aca="false">INDEX(Orders!$E$2:$E$8001,MATCH(B6230,Orders!$A$2:$A$8001,0))</f>
        <v>Delivered</v>
      </c>
      <c r="K6230" s="1" t="str">
        <f aca="false">LEFT(INDEX(Orders!$C$2:$C$8001,MATCH(B6230,Orders!$A$2:$A$8001,0)),7)</f>
        <v>2025-09</v>
      </c>
    </row>
    <row r="6231" customFormat="false" ht="15" hidden="false" customHeight="true" outlineLevel="0" collapsed="false">
      <c r="A6231" s="1" t="s">
        <v>16701</v>
      </c>
      <c r="B6231" s="1" t="s">
        <v>5442</v>
      </c>
      <c r="C6231" s="1" t="s">
        <v>2006</v>
      </c>
      <c r="D6231" s="1" t="n">
        <v>1</v>
      </c>
      <c r="E6231" s="16" t="n">
        <v>482.17</v>
      </c>
      <c r="F6231" s="17" t="n">
        <v>0</v>
      </c>
      <c r="G6231" s="16" t="n">
        <v>482.17</v>
      </c>
      <c r="I6231" s="1" t="str">
        <f aca="false">INDEX(Products!$C$2:$C$51,MATCH(C6231,Products!$A$2:$A$51,0))</f>
        <v>Books &amp; Stationery</v>
      </c>
      <c r="J6231" s="1" t="str">
        <f aca="false">INDEX(Orders!$E$2:$E$8001,MATCH(B6231,Orders!$A$2:$A$8001,0))</f>
        <v>Delivered</v>
      </c>
      <c r="K6231" s="1" t="str">
        <f aca="false">LEFT(INDEX(Orders!$C$2:$C$8001,MATCH(B6231,Orders!$A$2:$A$8001,0)),7)</f>
        <v>2025-10</v>
      </c>
    </row>
    <row r="6232" customFormat="false" ht="15" hidden="false" customHeight="true" outlineLevel="0" collapsed="false">
      <c r="A6232" s="1" t="s">
        <v>16702</v>
      </c>
      <c r="B6232" s="1" t="s">
        <v>5442</v>
      </c>
      <c r="C6232" s="1" t="s">
        <v>1947</v>
      </c>
      <c r="D6232" s="1" t="n">
        <v>2</v>
      </c>
      <c r="E6232" s="16" t="n">
        <v>4778.51</v>
      </c>
      <c r="F6232" s="17" t="n">
        <v>0</v>
      </c>
      <c r="G6232" s="16" t="n">
        <v>9557.02</v>
      </c>
      <c r="I6232" s="1" t="str">
        <f aca="false">INDEX(Products!$C$2:$C$51,MATCH(C6232,Products!$A$2:$A$51,0))</f>
        <v>Fashion</v>
      </c>
      <c r="J6232" s="1" t="str">
        <f aca="false">INDEX(Orders!$E$2:$E$8001,MATCH(B6232,Orders!$A$2:$A$8001,0))</f>
        <v>Delivered</v>
      </c>
      <c r="K6232" s="1" t="str">
        <f aca="false">LEFT(INDEX(Orders!$C$2:$C$8001,MATCH(B6232,Orders!$A$2:$A$8001,0)),7)</f>
        <v>2025-10</v>
      </c>
    </row>
    <row r="6233" customFormat="false" ht="15" hidden="false" customHeight="true" outlineLevel="0" collapsed="false">
      <c r="A6233" s="1" t="s">
        <v>16703</v>
      </c>
      <c r="B6233" s="1" t="s">
        <v>5442</v>
      </c>
      <c r="C6233" s="1" t="s">
        <v>1997</v>
      </c>
      <c r="D6233" s="1" t="n">
        <v>1</v>
      </c>
      <c r="E6233" s="16" t="n">
        <v>311.15</v>
      </c>
      <c r="F6233" s="17" t="n">
        <v>0.1</v>
      </c>
      <c r="G6233" s="16" t="n">
        <v>280.03</v>
      </c>
      <c r="I6233" s="1" t="str">
        <f aca="false">INDEX(Products!$C$2:$C$51,MATCH(C6233,Products!$A$2:$A$51,0))</f>
        <v>Sports &amp; Fitness</v>
      </c>
      <c r="J6233" s="1" t="str">
        <f aca="false">INDEX(Orders!$E$2:$E$8001,MATCH(B6233,Orders!$A$2:$A$8001,0))</f>
        <v>Delivered</v>
      </c>
      <c r="K6233" s="1" t="str">
        <f aca="false">LEFT(INDEX(Orders!$C$2:$C$8001,MATCH(B6233,Orders!$A$2:$A$8001,0)),7)</f>
        <v>2025-10</v>
      </c>
    </row>
    <row r="6234" customFormat="false" ht="15" hidden="false" customHeight="true" outlineLevel="0" collapsed="false">
      <c r="A6234" s="1" t="s">
        <v>16704</v>
      </c>
      <c r="B6234" s="1" t="s">
        <v>5443</v>
      </c>
      <c r="C6234" s="1" t="s">
        <v>1937</v>
      </c>
      <c r="D6234" s="1" t="n">
        <v>1</v>
      </c>
      <c r="E6234" s="16" t="n">
        <v>1364.75</v>
      </c>
      <c r="F6234" s="17" t="n">
        <v>0.15</v>
      </c>
      <c r="G6234" s="16" t="n">
        <v>1160.04</v>
      </c>
      <c r="I6234" s="1" t="str">
        <f aca="false">INDEX(Products!$C$2:$C$51,MATCH(C6234,Products!$A$2:$A$51,0))</f>
        <v>Fashion</v>
      </c>
      <c r="J6234" s="1" t="str">
        <f aca="false">INDEX(Orders!$E$2:$E$8001,MATCH(B6234,Orders!$A$2:$A$8001,0))</f>
        <v>Cancelled</v>
      </c>
      <c r="K6234" s="1" t="str">
        <f aca="false">LEFT(INDEX(Orders!$C$2:$C$8001,MATCH(B6234,Orders!$A$2:$A$8001,0)),7)</f>
        <v>2025-04</v>
      </c>
    </row>
    <row r="6235" customFormat="false" ht="15" hidden="false" customHeight="true" outlineLevel="0" collapsed="false">
      <c r="A6235" s="1" t="s">
        <v>16705</v>
      </c>
      <c r="B6235" s="1" t="s">
        <v>5444</v>
      </c>
      <c r="C6235" s="1" t="s">
        <v>1930</v>
      </c>
      <c r="D6235" s="1" t="n">
        <v>1</v>
      </c>
      <c r="E6235" s="16" t="n">
        <v>2398.35</v>
      </c>
      <c r="F6235" s="17" t="n">
        <v>0</v>
      </c>
      <c r="G6235" s="16" t="n">
        <v>2398.35</v>
      </c>
      <c r="I6235" s="1" t="str">
        <f aca="false">INDEX(Products!$C$2:$C$51,MATCH(C6235,Products!$A$2:$A$51,0))</f>
        <v>Electronics</v>
      </c>
      <c r="J6235" s="1" t="str">
        <f aca="false">INDEX(Orders!$E$2:$E$8001,MATCH(B6235,Orders!$A$2:$A$8001,0))</f>
        <v>Delivered</v>
      </c>
      <c r="K6235" s="1" t="str">
        <f aca="false">LEFT(INDEX(Orders!$C$2:$C$8001,MATCH(B6235,Orders!$A$2:$A$8001,0)),7)</f>
        <v>2025-04</v>
      </c>
    </row>
    <row r="6236" customFormat="false" ht="15" hidden="false" customHeight="true" outlineLevel="0" collapsed="false">
      <c r="A6236" s="1" t="s">
        <v>16706</v>
      </c>
      <c r="B6236" s="1" t="s">
        <v>5445</v>
      </c>
      <c r="C6236" s="1" t="s">
        <v>1940</v>
      </c>
      <c r="D6236" s="1" t="n">
        <v>1</v>
      </c>
      <c r="E6236" s="16" t="n">
        <v>2374.52</v>
      </c>
      <c r="F6236" s="17" t="n">
        <v>0</v>
      </c>
      <c r="G6236" s="16" t="n">
        <v>2374.52</v>
      </c>
      <c r="I6236" s="1" t="str">
        <f aca="false">INDEX(Products!$C$2:$C$51,MATCH(C6236,Products!$A$2:$A$51,0))</f>
        <v>Fashion</v>
      </c>
      <c r="J6236" s="1" t="str">
        <f aca="false">INDEX(Orders!$E$2:$E$8001,MATCH(B6236,Orders!$A$2:$A$8001,0))</f>
        <v>Delivered</v>
      </c>
      <c r="K6236" s="1" t="str">
        <f aca="false">LEFT(INDEX(Orders!$C$2:$C$8001,MATCH(B6236,Orders!$A$2:$A$8001,0)),7)</f>
        <v>2025-07</v>
      </c>
    </row>
    <row r="6237" customFormat="false" ht="15" hidden="false" customHeight="true" outlineLevel="0" collapsed="false">
      <c r="A6237" s="1" t="s">
        <v>16707</v>
      </c>
      <c r="B6237" s="1" t="s">
        <v>5446</v>
      </c>
      <c r="C6237" s="1" t="s">
        <v>1990</v>
      </c>
      <c r="D6237" s="1" t="n">
        <v>3</v>
      </c>
      <c r="E6237" s="16" t="n">
        <v>5311.32</v>
      </c>
      <c r="F6237" s="17" t="n">
        <v>0</v>
      </c>
      <c r="G6237" s="16" t="n">
        <v>15933.96</v>
      </c>
      <c r="I6237" s="1" t="str">
        <f aca="false">INDEX(Products!$C$2:$C$51,MATCH(C6237,Products!$A$2:$A$51,0))</f>
        <v>Sports &amp; Fitness</v>
      </c>
      <c r="J6237" s="1" t="str">
        <f aca="false">INDEX(Orders!$E$2:$E$8001,MATCH(B6237,Orders!$A$2:$A$8001,0))</f>
        <v>Delivered</v>
      </c>
      <c r="K6237" s="1" t="str">
        <f aca="false">LEFT(INDEX(Orders!$C$2:$C$8001,MATCH(B6237,Orders!$A$2:$A$8001,0)),7)</f>
        <v>2025-10</v>
      </c>
    </row>
    <row r="6238" customFormat="false" ht="15" hidden="false" customHeight="true" outlineLevel="0" collapsed="false">
      <c r="A6238" s="1" t="s">
        <v>16708</v>
      </c>
      <c r="B6238" s="1" t="s">
        <v>5446</v>
      </c>
      <c r="C6238" s="1" t="s">
        <v>1930</v>
      </c>
      <c r="D6238" s="1" t="n">
        <v>1</v>
      </c>
      <c r="E6238" s="16" t="n">
        <v>2398.35</v>
      </c>
      <c r="F6238" s="17" t="n">
        <v>0</v>
      </c>
      <c r="G6238" s="16" t="n">
        <v>2398.35</v>
      </c>
      <c r="I6238" s="1" t="str">
        <f aca="false">INDEX(Products!$C$2:$C$51,MATCH(C6238,Products!$A$2:$A$51,0))</f>
        <v>Electronics</v>
      </c>
      <c r="J6238" s="1" t="str">
        <f aca="false">INDEX(Orders!$E$2:$E$8001,MATCH(B6238,Orders!$A$2:$A$8001,0))</f>
        <v>Delivered</v>
      </c>
      <c r="K6238" s="1" t="str">
        <f aca="false">LEFT(INDEX(Orders!$C$2:$C$8001,MATCH(B6238,Orders!$A$2:$A$8001,0)),7)</f>
        <v>2025-10</v>
      </c>
    </row>
    <row r="6239" customFormat="false" ht="15" hidden="false" customHeight="true" outlineLevel="0" collapsed="false">
      <c r="A6239" s="1" t="s">
        <v>16709</v>
      </c>
      <c r="B6239" s="1" t="s">
        <v>5446</v>
      </c>
      <c r="C6239" s="1" t="s">
        <v>1975</v>
      </c>
      <c r="D6239" s="1" t="n">
        <v>2</v>
      </c>
      <c r="E6239" s="16" t="n">
        <v>862.99</v>
      </c>
      <c r="F6239" s="17" t="n">
        <v>0</v>
      </c>
      <c r="G6239" s="16" t="n">
        <v>1725.98</v>
      </c>
      <c r="I6239" s="1" t="str">
        <f aca="false">INDEX(Products!$C$2:$C$51,MATCH(C6239,Products!$A$2:$A$51,0))</f>
        <v>Beauty &amp; Personal Care</v>
      </c>
      <c r="J6239" s="1" t="str">
        <f aca="false">INDEX(Orders!$E$2:$E$8001,MATCH(B6239,Orders!$A$2:$A$8001,0))</f>
        <v>Delivered</v>
      </c>
      <c r="K6239" s="1" t="str">
        <f aca="false">LEFT(INDEX(Orders!$C$2:$C$8001,MATCH(B6239,Orders!$A$2:$A$8001,0)),7)</f>
        <v>2025-10</v>
      </c>
    </row>
    <row r="6240" customFormat="false" ht="15" hidden="false" customHeight="true" outlineLevel="0" collapsed="false">
      <c r="A6240" s="1" t="s">
        <v>16710</v>
      </c>
      <c r="B6240" s="1" t="s">
        <v>5447</v>
      </c>
      <c r="C6240" s="1" t="s">
        <v>1975</v>
      </c>
      <c r="D6240" s="1" t="n">
        <v>1</v>
      </c>
      <c r="E6240" s="16" t="n">
        <v>862.99</v>
      </c>
      <c r="F6240" s="17" t="n">
        <v>0.15</v>
      </c>
      <c r="G6240" s="16" t="n">
        <v>733.54</v>
      </c>
      <c r="I6240" s="1" t="str">
        <f aca="false">INDEX(Products!$C$2:$C$51,MATCH(C6240,Products!$A$2:$A$51,0))</f>
        <v>Beauty &amp; Personal Care</v>
      </c>
      <c r="J6240" s="1" t="str">
        <f aca="false">INDEX(Orders!$E$2:$E$8001,MATCH(B6240,Orders!$A$2:$A$8001,0))</f>
        <v>Delivered</v>
      </c>
      <c r="K6240" s="1" t="str">
        <f aca="false">LEFT(INDEX(Orders!$C$2:$C$8001,MATCH(B6240,Orders!$A$2:$A$8001,0)),7)</f>
        <v>2025-07</v>
      </c>
    </row>
    <row r="6241" customFormat="false" ht="15" hidden="false" customHeight="true" outlineLevel="0" collapsed="false">
      <c r="A6241" s="1" t="s">
        <v>16711</v>
      </c>
      <c r="B6241" s="1" t="s">
        <v>5447</v>
      </c>
      <c r="C6241" s="1" t="s">
        <v>1997</v>
      </c>
      <c r="D6241" s="1" t="n">
        <v>1</v>
      </c>
      <c r="E6241" s="16" t="n">
        <v>311.15</v>
      </c>
      <c r="F6241" s="17" t="n">
        <v>0</v>
      </c>
      <c r="G6241" s="16" t="n">
        <v>311.15</v>
      </c>
      <c r="I6241" s="1" t="str">
        <f aca="false">INDEX(Products!$C$2:$C$51,MATCH(C6241,Products!$A$2:$A$51,0))</f>
        <v>Sports &amp; Fitness</v>
      </c>
      <c r="J6241" s="1" t="str">
        <f aca="false">INDEX(Orders!$E$2:$E$8001,MATCH(B6241,Orders!$A$2:$A$8001,0))</f>
        <v>Delivered</v>
      </c>
      <c r="K6241" s="1" t="str">
        <f aca="false">LEFT(INDEX(Orders!$C$2:$C$8001,MATCH(B6241,Orders!$A$2:$A$8001,0)),7)</f>
        <v>2025-07</v>
      </c>
    </row>
    <row r="6242" customFormat="false" ht="15" hidden="false" customHeight="true" outlineLevel="0" collapsed="false">
      <c r="A6242" s="1" t="s">
        <v>16712</v>
      </c>
      <c r="B6242" s="1" t="s">
        <v>5447</v>
      </c>
      <c r="C6242" s="1" t="s">
        <v>1930</v>
      </c>
      <c r="D6242" s="1" t="n">
        <v>1</v>
      </c>
      <c r="E6242" s="16" t="n">
        <v>2398.35</v>
      </c>
      <c r="F6242" s="17" t="n">
        <v>0</v>
      </c>
      <c r="G6242" s="16" t="n">
        <v>2398.35</v>
      </c>
      <c r="I6242" s="1" t="str">
        <f aca="false">INDEX(Products!$C$2:$C$51,MATCH(C6242,Products!$A$2:$A$51,0))</f>
        <v>Electronics</v>
      </c>
      <c r="J6242" s="1" t="str">
        <f aca="false">INDEX(Orders!$E$2:$E$8001,MATCH(B6242,Orders!$A$2:$A$8001,0))</f>
        <v>Delivered</v>
      </c>
      <c r="K6242" s="1" t="str">
        <f aca="false">LEFT(INDEX(Orders!$C$2:$C$8001,MATCH(B6242,Orders!$A$2:$A$8001,0)),7)</f>
        <v>2025-07</v>
      </c>
    </row>
    <row r="6243" customFormat="false" ht="15" hidden="false" customHeight="true" outlineLevel="0" collapsed="false">
      <c r="A6243" s="1" t="s">
        <v>16713</v>
      </c>
      <c r="B6243" s="1" t="s">
        <v>5447</v>
      </c>
      <c r="C6243" s="1" t="s">
        <v>1940</v>
      </c>
      <c r="D6243" s="1" t="n">
        <v>1</v>
      </c>
      <c r="E6243" s="16" t="n">
        <v>2374.52</v>
      </c>
      <c r="F6243" s="17" t="n">
        <v>0.1</v>
      </c>
      <c r="G6243" s="16" t="n">
        <v>2137.07</v>
      </c>
      <c r="I6243" s="1" t="str">
        <f aca="false">INDEX(Products!$C$2:$C$51,MATCH(C6243,Products!$A$2:$A$51,0))</f>
        <v>Fashion</v>
      </c>
      <c r="J6243" s="1" t="str">
        <f aca="false">INDEX(Orders!$E$2:$E$8001,MATCH(B6243,Orders!$A$2:$A$8001,0))</f>
        <v>Delivered</v>
      </c>
      <c r="K6243" s="1" t="str">
        <f aca="false">LEFT(INDEX(Orders!$C$2:$C$8001,MATCH(B6243,Orders!$A$2:$A$8001,0)),7)</f>
        <v>2025-07</v>
      </c>
    </row>
    <row r="6244" customFormat="false" ht="15" hidden="false" customHeight="true" outlineLevel="0" collapsed="false">
      <c r="A6244" s="1" t="s">
        <v>16714</v>
      </c>
      <c r="B6244" s="1" t="s">
        <v>5448</v>
      </c>
      <c r="C6244" s="1" t="s">
        <v>1990</v>
      </c>
      <c r="D6244" s="1" t="n">
        <v>1</v>
      </c>
      <c r="E6244" s="16" t="n">
        <v>5311.32</v>
      </c>
      <c r="F6244" s="17" t="n">
        <v>0</v>
      </c>
      <c r="G6244" s="16" t="n">
        <v>5311.32</v>
      </c>
      <c r="I6244" s="1" t="str">
        <f aca="false">INDEX(Products!$C$2:$C$51,MATCH(C6244,Products!$A$2:$A$51,0))</f>
        <v>Sports &amp; Fitness</v>
      </c>
      <c r="J6244" s="1" t="str">
        <f aca="false">INDEX(Orders!$E$2:$E$8001,MATCH(B6244,Orders!$A$2:$A$8001,0))</f>
        <v>Delivered</v>
      </c>
      <c r="K6244" s="1" t="str">
        <f aca="false">LEFT(INDEX(Orders!$C$2:$C$8001,MATCH(B6244,Orders!$A$2:$A$8001,0)),7)</f>
        <v>2025-05</v>
      </c>
    </row>
    <row r="6245" customFormat="false" ht="15" hidden="false" customHeight="true" outlineLevel="0" collapsed="false">
      <c r="A6245" s="1" t="s">
        <v>16715</v>
      </c>
      <c r="B6245" s="1" t="s">
        <v>5449</v>
      </c>
      <c r="C6245" s="1" t="s">
        <v>1940</v>
      </c>
      <c r="D6245" s="1" t="n">
        <v>3</v>
      </c>
      <c r="E6245" s="16" t="n">
        <v>2374.52</v>
      </c>
      <c r="F6245" s="17" t="n">
        <v>0</v>
      </c>
      <c r="G6245" s="16" t="n">
        <v>7123.56</v>
      </c>
      <c r="I6245" s="1" t="str">
        <f aca="false">INDEX(Products!$C$2:$C$51,MATCH(C6245,Products!$A$2:$A$51,0))</f>
        <v>Fashion</v>
      </c>
      <c r="J6245" s="1" t="str">
        <f aca="false">INDEX(Orders!$E$2:$E$8001,MATCH(B6245,Orders!$A$2:$A$8001,0))</f>
        <v>Delivered</v>
      </c>
      <c r="K6245" s="1" t="str">
        <f aca="false">LEFT(INDEX(Orders!$C$2:$C$8001,MATCH(B6245,Orders!$A$2:$A$8001,0)),7)</f>
        <v>2024-10</v>
      </c>
    </row>
    <row r="6246" customFormat="false" ht="15" hidden="false" customHeight="true" outlineLevel="0" collapsed="false">
      <c r="A6246" s="1" t="s">
        <v>16716</v>
      </c>
      <c r="B6246" s="1" t="s">
        <v>5450</v>
      </c>
      <c r="C6246" s="1" t="s">
        <v>1930</v>
      </c>
      <c r="D6246" s="1" t="n">
        <v>1</v>
      </c>
      <c r="E6246" s="16" t="n">
        <v>2398.35</v>
      </c>
      <c r="F6246" s="17" t="n">
        <v>0.05</v>
      </c>
      <c r="G6246" s="16" t="n">
        <v>2278.43</v>
      </c>
      <c r="I6246" s="1" t="str">
        <f aca="false">INDEX(Products!$C$2:$C$51,MATCH(C6246,Products!$A$2:$A$51,0))</f>
        <v>Electronics</v>
      </c>
      <c r="J6246" s="1" t="str">
        <f aca="false">INDEX(Orders!$E$2:$E$8001,MATCH(B6246,Orders!$A$2:$A$8001,0))</f>
        <v>Delivered</v>
      </c>
      <c r="K6246" s="1" t="str">
        <f aca="false">LEFT(INDEX(Orders!$C$2:$C$8001,MATCH(B6246,Orders!$A$2:$A$8001,0)),7)</f>
        <v>2024-11</v>
      </c>
    </row>
    <row r="6247" customFormat="false" ht="15" hidden="false" customHeight="true" outlineLevel="0" collapsed="false">
      <c r="A6247" s="1" t="s">
        <v>16717</v>
      </c>
      <c r="B6247" s="1" t="s">
        <v>5451</v>
      </c>
      <c r="C6247" s="1" t="s">
        <v>2006</v>
      </c>
      <c r="D6247" s="1" t="n">
        <v>1</v>
      </c>
      <c r="E6247" s="16" t="n">
        <v>482.17</v>
      </c>
      <c r="F6247" s="17" t="n">
        <v>0.2</v>
      </c>
      <c r="G6247" s="16" t="n">
        <v>385.74</v>
      </c>
      <c r="I6247" s="1" t="str">
        <f aca="false">INDEX(Products!$C$2:$C$51,MATCH(C6247,Products!$A$2:$A$51,0))</f>
        <v>Books &amp; Stationery</v>
      </c>
      <c r="J6247" s="1" t="str">
        <f aca="false">INDEX(Orders!$E$2:$E$8001,MATCH(B6247,Orders!$A$2:$A$8001,0))</f>
        <v>Delivered</v>
      </c>
      <c r="K6247" s="1" t="str">
        <f aca="false">LEFT(INDEX(Orders!$C$2:$C$8001,MATCH(B6247,Orders!$A$2:$A$8001,0)),7)</f>
        <v>2024-06</v>
      </c>
    </row>
    <row r="6248" customFormat="false" ht="15" hidden="false" customHeight="true" outlineLevel="0" collapsed="false">
      <c r="A6248" s="1" t="s">
        <v>16718</v>
      </c>
      <c r="B6248" s="1" t="s">
        <v>5452</v>
      </c>
      <c r="C6248" s="1" t="s">
        <v>2006</v>
      </c>
      <c r="D6248" s="1" t="n">
        <v>1</v>
      </c>
      <c r="E6248" s="16" t="n">
        <v>482.17</v>
      </c>
      <c r="F6248" s="17" t="n">
        <v>0.15</v>
      </c>
      <c r="G6248" s="16" t="n">
        <v>409.84</v>
      </c>
      <c r="I6248" s="1" t="str">
        <f aca="false">INDEX(Products!$C$2:$C$51,MATCH(C6248,Products!$A$2:$A$51,0))</f>
        <v>Books &amp; Stationery</v>
      </c>
      <c r="J6248" s="1" t="str">
        <f aca="false">INDEX(Orders!$E$2:$E$8001,MATCH(B6248,Orders!$A$2:$A$8001,0))</f>
        <v>Delivered</v>
      </c>
      <c r="K6248" s="1" t="str">
        <f aca="false">LEFT(INDEX(Orders!$C$2:$C$8001,MATCH(B6248,Orders!$A$2:$A$8001,0)),7)</f>
        <v>2024-12</v>
      </c>
    </row>
    <row r="6249" customFormat="false" ht="15" hidden="false" customHeight="true" outlineLevel="0" collapsed="false">
      <c r="A6249" s="1" t="s">
        <v>16719</v>
      </c>
      <c r="B6249" s="1" t="s">
        <v>5452</v>
      </c>
      <c r="C6249" s="1" t="s">
        <v>1990</v>
      </c>
      <c r="D6249" s="1" t="n">
        <v>1</v>
      </c>
      <c r="E6249" s="16" t="n">
        <v>5311.32</v>
      </c>
      <c r="F6249" s="17" t="n">
        <v>0</v>
      </c>
      <c r="G6249" s="16" t="n">
        <v>5311.32</v>
      </c>
      <c r="I6249" s="1" t="str">
        <f aca="false">INDEX(Products!$C$2:$C$51,MATCH(C6249,Products!$A$2:$A$51,0))</f>
        <v>Sports &amp; Fitness</v>
      </c>
      <c r="J6249" s="1" t="str">
        <f aca="false">INDEX(Orders!$E$2:$E$8001,MATCH(B6249,Orders!$A$2:$A$8001,0))</f>
        <v>Delivered</v>
      </c>
      <c r="K6249" s="1" t="str">
        <f aca="false">LEFT(INDEX(Orders!$C$2:$C$8001,MATCH(B6249,Orders!$A$2:$A$8001,0)),7)</f>
        <v>2024-12</v>
      </c>
    </row>
    <row r="6250" customFormat="false" ht="15" hidden="false" customHeight="true" outlineLevel="0" collapsed="false">
      <c r="A6250" s="1" t="s">
        <v>16720</v>
      </c>
      <c r="B6250" s="1" t="s">
        <v>5453</v>
      </c>
      <c r="C6250" s="1" t="s">
        <v>1937</v>
      </c>
      <c r="D6250" s="1" t="n">
        <v>3</v>
      </c>
      <c r="E6250" s="16" t="n">
        <v>1364.75</v>
      </c>
      <c r="F6250" s="17" t="n">
        <v>0</v>
      </c>
      <c r="G6250" s="16" t="n">
        <v>4094.25</v>
      </c>
      <c r="I6250" s="1" t="str">
        <f aca="false">INDEX(Products!$C$2:$C$51,MATCH(C6250,Products!$A$2:$A$51,0))</f>
        <v>Fashion</v>
      </c>
      <c r="J6250" s="1" t="str">
        <f aca="false">INDEX(Orders!$E$2:$E$8001,MATCH(B6250,Orders!$A$2:$A$8001,0))</f>
        <v>Returned</v>
      </c>
      <c r="K6250" s="1" t="str">
        <f aca="false">LEFT(INDEX(Orders!$C$2:$C$8001,MATCH(B6250,Orders!$A$2:$A$8001,0)),7)</f>
        <v>2025-12</v>
      </c>
    </row>
    <row r="6251" customFormat="false" ht="15" hidden="false" customHeight="true" outlineLevel="0" collapsed="false">
      <c r="A6251" s="1" t="s">
        <v>16721</v>
      </c>
      <c r="B6251" s="1" t="s">
        <v>5453</v>
      </c>
      <c r="C6251" s="1" t="s">
        <v>1975</v>
      </c>
      <c r="D6251" s="1" t="n">
        <v>1</v>
      </c>
      <c r="E6251" s="16" t="n">
        <v>862.99</v>
      </c>
      <c r="F6251" s="17" t="n">
        <v>0.1</v>
      </c>
      <c r="G6251" s="16" t="n">
        <v>776.69</v>
      </c>
      <c r="I6251" s="1" t="str">
        <f aca="false">INDEX(Products!$C$2:$C$51,MATCH(C6251,Products!$A$2:$A$51,0))</f>
        <v>Beauty &amp; Personal Care</v>
      </c>
      <c r="J6251" s="1" t="str">
        <f aca="false">INDEX(Orders!$E$2:$E$8001,MATCH(B6251,Orders!$A$2:$A$8001,0))</f>
        <v>Returned</v>
      </c>
      <c r="K6251" s="1" t="str">
        <f aca="false">LEFT(INDEX(Orders!$C$2:$C$8001,MATCH(B6251,Orders!$A$2:$A$8001,0)),7)</f>
        <v>2025-12</v>
      </c>
    </row>
    <row r="6252" customFormat="false" ht="15" hidden="false" customHeight="true" outlineLevel="0" collapsed="false">
      <c r="A6252" s="1" t="s">
        <v>16722</v>
      </c>
      <c r="B6252" s="1" t="s">
        <v>5453</v>
      </c>
      <c r="C6252" s="1" t="s">
        <v>2006</v>
      </c>
      <c r="D6252" s="1" t="n">
        <v>2</v>
      </c>
      <c r="E6252" s="16" t="n">
        <v>482.17</v>
      </c>
      <c r="F6252" s="17" t="n">
        <v>0.05</v>
      </c>
      <c r="G6252" s="16" t="n">
        <v>916.12</v>
      </c>
      <c r="I6252" s="1" t="str">
        <f aca="false">INDEX(Products!$C$2:$C$51,MATCH(C6252,Products!$A$2:$A$51,0))</f>
        <v>Books &amp; Stationery</v>
      </c>
      <c r="J6252" s="1" t="str">
        <f aca="false">INDEX(Orders!$E$2:$E$8001,MATCH(B6252,Orders!$A$2:$A$8001,0))</f>
        <v>Returned</v>
      </c>
      <c r="K6252" s="1" t="str">
        <f aca="false">LEFT(INDEX(Orders!$C$2:$C$8001,MATCH(B6252,Orders!$A$2:$A$8001,0)),7)</f>
        <v>2025-12</v>
      </c>
    </row>
    <row r="6253" customFormat="false" ht="15" hidden="false" customHeight="true" outlineLevel="0" collapsed="false">
      <c r="A6253" s="1" t="s">
        <v>16723</v>
      </c>
      <c r="B6253" s="1" t="s">
        <v>5453</v>
      </c>
      <c r="C6253" s="1" t="s">
        <v>1949</v>
      </c>
      <c r="D6253" s="1" t="n">
        <v>1</v>
      </c>
      <c r="E6253" s="16" t="n">
        <v>4185.64</v>
      </c>
      <c r="F6253" s="17" t="n">
        <v>0</v>
      </c>
      <c r="G6253" s="16" t="n">
        <v>4185.64</v>
      </c>
      <c r="I6253" s="1" t="str">
        <f aca="false">INDEX(Products!$C$2:$C$51,MATCH(C6253,Products!$A$2:$A$51,0))</f>
        <v>Fashion</v>
      </c>
      <c r="J6253" s="1" t="str">
        <f aca="false">INDEX(Orders!$E$2:$E$8001,MATCH(B6253,Orders!$A$2:$A$8001,0))</f>
        <v>Returned</v>
      </c>
      <c r="K6253" s="1" t="str">
        <f aca="false">LEFT(INDEX(Orders!$C$2:$C$8001,MATCH(B6253,Orders!$A$2:$A$8001,0)),7)</f>
        <v>2025-12</v>
      </c>
    </row>
    <row r="6254" customFormat="false" ht="15" hidden="false" customHeight="true" outlineLevel="0" collapsed="false">
      <c r="A6254" s="1" t="s">
        <v>16724</v>
      </c>
      <c r="B6254" s="1" t="s">
        <v>5454</v>
      </c>
      <c r="C6254" s="1" t="s">
        <v>1922</v>
      </c>
      <c r="D6254" s="1" t="n">
        <v>1</v>
      </c>
      <c r="E6254" s="16" t="n">
        <v>3142.61</v>
      </c>
      <c r="F6254" s="17" t="n">
        <v>0.1</v>
      </c>
      <c r="G6254" s="16" t="n">
        <v>2828.35</v>
      </c>
      <c r="I6254" s="1" t="str">
        <f aca="false">INDEX(Products!$C$2:$C$51,MATCH(C6254,Products!$A$2:$A$51,0))</f>
        <v>Electronics</v>
      </c>
      <c r="J6254" s="1" t="str">
        <f aca="false">INDEX(Orders!$E$2:$E$8001,MATCH(B6254,Orders!$A$2:$A$8001,0))</f>
        <v>Cancelled</v>
      </c>
      <c r="K6254" s="1" t="str">
        <f aca="false">LEFT(INDEX(Orders!$C$2:$C$8001,MATCH(B6254,Orders!$A$2:$A$8001,0)),7)</f>
        <v>2024-03</v>
      </c>
    </row>
    <row r="6255" customFormat="false" ht="15" hidden="false" customHeight="true" outlineLevel="0" collapsed="false">
      <c r="A6255" s="1" t="s">
        <v>16725</v>
      </c>
      <c r="B6255" s="1" t="s">
        <v>5455</v>
      </c>
      <c r="C6255" s="1" t="s">
        <v>1973</v>
      </c>
      <c r="D6255" s="1" t="n">
        <v>1</v>
      </c>
      <c r="E6255" s="16" t="n">
        <v>1158.24</v>
      </c>
      <c r="F6255" s="17" t="n">
        <v>0.15</v>
      </c>
      <c r="G6255" s="16" t="n">
        <v>984.5</v>
      </c>
      <c r="I6255" s="1" t="str">
        <f aca="false">INDEX(Products!$C$2:$C$51,MATCH(C6255,Products!$A$2:$A$51,0))</f>
        <v>Home &amp; Kitchen</v>
      </c>
      <c r="J6255" s="1" t="str">
        <f aca="false">INDEX(Orders!$E$2:$E$8001,MATCH(B6255,Orders!$A$2:$A$8001,0))</f>
        <v>Delivered</v>
      </c>
      <c r="K6255" s="1" t="str">
        <f aca="false">LEFT(INDEX(Orders!$C$2:$C$8001,MATCH(B6255,Orders!$A$2:$A$8001,0)),7)</f>
        <v>2025-05</v>
      </c>
    </row>
    <row r="6256" customFormat="false" ht="15" hidden="false" customHeight="true" outlineLevel="0" collapsed="false">
      <c r="A6256" s="1" t="s">
        <v>16726</v>
      </c>
      <c r="B6256" s="1" t="s">
        <v>5456</v>
      </c>
      <c r="C6256" s="1" t="s">
        <v>1937</v>
      </c>
      <c r="D6256" s="1" t="n">
        <v>1</v>
      </c>
      <c r="E6256" s="16" t="n">
        <v>1364.75</v>
      </c>
      <c r="F6256" s="17" t="n">
        <v>0</v>
      </c>
      <c r="G6256" s="16" t="n">
        <v>1364.75</v>
      </c>
      <c r="I6256" s="1" t="str">
        <f aca="false">INDEX(Products!$C$2:$C$51,MATCH(C6256,Products!$A$2:$A$51,0))</f>
        <v>Fashion</v>
      </c>
      <c r="J6256" s="1" t="str">
        <f aca="false">INDEX(Orders!$E$2:$E$8001,MATCH(B6256,Orders!$A$2:$A$8001,0))</f>
        <v>Delivered</v>
      </c>
      <c r="K6256" s="1" t="str">
        <f aca="false">LEFT(INDEX(Orders!$C$2:$C$8001,MATCH(B6256,Orders!$A$2:$A$8001,0)),7)</f>
        <v>2025-07</v>
      </c>
    </row>
    <row r="6257" customFormat="false" ht="15" hidden="false" customHeight="true" outlineLevel="0" collapsed="false">
      <c r="A6257" s="1" t="s">
        <v>16727</v>
      </c>
      <c r="B6257" s="1" t="s">
        <v>5457</v>
      </c>
      <c r="C6257" s="1" t="s">
        <v>1979</v>
      </c>
      <c r="D6257" s="1" t="n">
        <v>2</v>
      </c>
      <c r="E6257" s="16" t="n">
        <v>623</v>
      </c>
      <c r="F6257" s="17" t="n">
        <v>0</v>
      </c>
      <c r="G6257" s="16" t="n">
        <v>1246</v>
      </c>
      <c r="I6257" s="1" t="str">
        <f aca="false">INDEX(Products!$C$2:$C$51,MATCH(C6257,Products!$A$2:$A$51,0))</f>
        <v>Beauty &amp; Personal Care</v>
      </c>
      <c r="J6257" s="1" t="str">
        <f aca="false">INDEX(Orders!$E$2:$E$8001,MATCH(B6257,Orders!$A$2:$A$8001,0))</f>
        <v>Delivered</v>
      </c>
      <c r="K6257" s="1" t="str">
        <f aca="false">LEFT(INDEX(Orders!$C$2:$C$8001,MATCH(B6257,Orders!$A$2:$A$8001,0)),7)</f>
        <v>2025-11</v>
      </c>
    </row>
    <row r="6258" customFormat="false" ht="15" hidden="false" customHeight="true" outlineLevel="0" collapsed="false">
      <c r="A6258" s="1" t="s">
        <v>16728</v>
      </c>
      <c r="B6258" s="1" t="s">
        <v>5458</v>
      </c>
      <c r="C6258" s="1" t="s">
        <v>2000</v>
      </c>
      <c r="D6258" s="1" t="n">
        <v>1</v>
      </c>
      <c r="E6258" s="16" t="n">
        <v>425.08</v>
      </c>
      <c r="F6258" s="17" t="n">
        <v>0.1</v>
      </c>
      <c r="G6258" s="16" t="n">
        <v>382.57</v>
      </c>
      <c r="I6258" s="1" t="str">
        <f aca="false">INDEX(Products!$C$2:$C$51,MATCH(C6258,Products!$A$2:$A$51,0))</f>
        <v>Books &amp; Stationery</v>
      </c>
      <c r="J6258" s="1" t="str">
        <f aca="false">INDEX(Orders!$E$2:$E$8001,MATCH(B6258,Orders!$A$2:$A$8001,0))</f>
        <v>Returned</v>
      </c>
      <c r="K6258" s="1" t="str">
        <f aca="false">LEFT(INDEX(Orders!$C$2:$C$8001,MATCH(B6258,Orders!$A$2:$A$8001,0)),7)</f>
        <v>2025-05</v>
      </c>
    </row>
    <row r="6259" customFormat="false" ht="15" hidden="false" customHeight="true" outlineLevel="0" collapsed="false">
      <c r="A6259" s="1" t="s">
        <v>16729</v>
      </c>
      <c r="B6259" s="1" t="s">
        <v>5459</v>
      </c>
      <c r="C6259" s="1" t="s">
        <v>2007</v>
      </c>
      <c r="D6259" s="1" t="n">
        <v>1</v>
      </c>
      <c r="E6259" s="16" t="n">
        <v>750.27</v>
      </c>
      <c r="F6259" s="17" t="n">
        <v>0.15</v>
      </c>
      <c r="G6259" s="16" t="n">
        <v>637.73</v>
      </c>
      <c r="I6259" s="1" t="str">
        <f aca="false">INDEX(Products!$C$2:$C$51,MATCH(C6259,Products!$A$2:$A$51,0))</f>
        <v>Books &amp; Stationery</v>
      </c>
      <c r="J6259" s="1" t="str">
        <f aca="false">INDEX(Orders!$E$2:$E$8001,MATCH(B6259,Orders!$A$2:$A$8001,0))</f>
        <v>Delivered</v>
      </c>
      <c r="K6259" s="1" t="str">
        <f aca="false">LEFT(INDEX(Orders!$C$2:$C$8001,MATCH(B6259,Orders!$A$2:$A$8001,0)),7)</f>
        <v>2025-02</v>
      </c>
    </row>
    <row r="6260" customFormat="false" ht="15" hidden="false" customHeight="true" outlineLevel="0" collapsed="false">
      <c r="A6260" s="1" t="s">
        <v>16730</v>
      </c>
      <c r="B6260" s="1" t="s">
        <v>5460</v>
      </c>
      <c r="C6260" s="1" t="s">
        <v>1975</v>
      </c>
      <c r="D6260" s="1" t="n">
        <v>3</v>
      </c>
      <c r="E6260" s="16" t="n">
        <v>862.99</v>
      </c>
      <c r="F6260" s="17" t="n">
        <v>0</v>
      </c>
      <c r="G6260" s="16" t="n">
        <v>2588.97</v>
      </c>
      <c r="I6260" s="1" t="str">
        <f aca="false">INDEX(Products!$C$2:$C$51,MATCH(C6260,Products!$A$2:$A$51,0))</f>
        <v>Beauty &amp; Personal Care</v>
      </c>
      <c r="J6260" s="1" t="str">
        <f aca="false">INDEX(Orders!$E$2:$E$8001,MATCH(B6260,Orders!$A$2:$A$8001,0))</f>
        <v>Cancelled</v>
      </c>
      <c r="K6260" s="1" t="str">
        <f aca="false">LEFT(INDEX(Orders!$C$2:$C$8001,MATCH(B6260,Orders!$A$2:$A$8001,0)),7)</f>
        <v>2025-11</v>
      </c>
    </row>
    <row r="6261" customFormat="false" ht="15" hidden="false" customHeight="true" outlineLevel="0" collapsed="false">
      <c r="A6261" s="1" t="s">
        <v>16731</v>
      </c>
      <c r="B6261" s="1" t="s">
        <v>5461</v>
      </c>
      <c r="C6261" s="1" t="s">
        <v>1979</v>
      </c>
      <c r="D6261" s="1" t="n">
        <v>2</v>
      </c>
      <c r="E6261" s="16" t="n">
        <v>623</v>
      </c>
      <c r="F6261" s="17" t="n">
        <v>0.15</v>
      </c>
      <c r="G6261" s="16" t="n">
        <v>1059.1</v>
      </c>
      <c r="I6261" s="1" t="str">
        <f aca="false">INDEX(Products!$C$2:$C$51,MATCH(C6261,Products!$A$2:$A$51,0))</f>
        <v>Beauty &amp; Personal Care</v>
      </c>
      <c r="J6261" s="1" t="str">
        <f aca="false">INDEX(Orders!$E$2:$E$8001,MATCH(B6261,Orders!$A$2:$A$8001,0))</f>
        <v>Delivered</v>
      </c>
      <c r="K6261" s="1" t="str">
        <f aca="false">LEFT(INDEX(Orders!$C$2:$C$8001,MATCH(B6261,Orders!$A$2:$A$8001,0)),7)</f>
        <v>2024-11</v>
      </c>
    </row>
    <row r="6262" customFormat="false" ht="15" hidden="false" customHeight="true" outlineLevel="0" collapsed="false">
      <c r="A6262" s="1" t="s">
        <v>16732</v>
      </c>
      <c r="B6262" s="1" t="s">
        <v>5462</v>
      </c>
      <c r="C6262" s="1" t="s">
        <v>1918</v>
      </c>
      <c r="D6262" s="1" t="n">
        <v>1</v>
      </c>
      <c r="E6262" s="16" t="n">
        <v>2978.99</v>
      </c>
      <c r="F6262" s="17" t="n">
        <v>0.05</v>
      </c>
      <c r="G6262" s="16" t="n">
        <v>2830.04</v>
      </c>
      <c r="I6262" s="1" t="str">
        <f aca="false">INDEX(Products!$C$2:$C$51,MATCH(C6262,Products!$A$2:$A$51,0))</f>
        <v>Electronics</v>
      </c>
      <c r="J6262" s="1" t="str">
        <f aca="false">INDEX(Orders!$E$2:$E$8001,MATCH(B6262,Orders!$A$2:$A$8001,0))</f>
        <v>Delivered</v>
      </c>
      <c r="K6262" s="1" t="str">
        <f aca="false">LEFT(INDEX(Orders!$C$2:$C$8001,MATCH(B6262,Orders!$A$2:$A$8001,0)),7)</f>
        <v>2025-11</v>
      </c>
    </row>
    <row r="6263" customFormat="false" ht="15" hidden="false" customHeight="true" outlineLevel="0" collapsed="false">
      <c r="A6263" s="1" t="s">
        <v>16733</v>
      </c>
      <c r="B6263" s="1" t="s">
        <v>5462</v>
      </c>
      <c r="C6263" s="1" t="s">
        <v>1940</v>
      </c>
      <c r="D6263" s="1" t="n">
        <v>1</v>
      </c>
      <c r="E6263" s="16" t="n">
        <v>2374.52</v>
      </c>
      <c r="F6263" s="17" t="n">
        <v>0.1</v>
      </c>
      <c r="G6263" s="16" t="n">
        <v>2137.07</v>
      </c>
      <c r="I6263" s="1" t="str">
        <f aca="false">INDEX(Products!$C$2:$C$51,MATCH(C6263,Products!$A$2:$A$51,0))</f>
        <v>Fashion</v>
      </c>
      <c r="J6263" s="1" t="str">
        <f aca="false">INDEX(Orders!$E$2:$E$8001,MATCH(B6263,Orders!$A$2:$A$8001,0))</f>
        <v>Delivered</v>
      </c>
      <c r="K6263" s="1" t="str">
        <f aca="false">LEFT(INDEX(Orders!$C$2:$C$8001,MATCH(B6263,Orders!$A$2:$A$8001,0)),7)</f>
        <v>2025-11</v>
      </c>
    </row>
    <row r="6264" customFormat="false" ht="15" hidden="false" customHeight="true" outlineLevel="0" collapsed="false">
      <c r="A6264" s="1" t="s">
        <v>16734</v>
      </c>
      <c r="B6264" s="1" t="s">
        <v>5463</v>
      </c>
      <c r="C6264" s="1" t="s">
        <v>1995</v>
      </c>
      <c r="D6264" s="1" t="n">
        <v>1</v>
      </c>
      <c r="E6264" s="16" t="n">
        <v>2914.27</v>
      </c>
      <c r="F6264" s="17" t="n">
        <v>0.15</v>
      </c>
      <c r="G6264" s="16" t="n">
        <v>2477.13</v>
      </c>
      <c r="I6264" s="1" t="str">
        <f aca="false">INDEX(Products!$C$2:$C$51,MATCH(C6264,Products!$A$2:$A$51,0))</f>
        <v>Sports &amp; Fitness</v>
      </c>
      <c r="J6264" s="1" t="str">
        <f aca="false">INDEX(Orders!$E$2:$E$8001,MATCH(B6264,Orders!$A$2:$A$8001,0))</f>
        <v>Delivered</v>
      </c>
      <c r="K6264" s="1" t="str">
        <f aca="false">LEFT(INDEX(Orders!$C$2:$C$8001,MATCH(B6264,Orders!$A$2:$A$8001,0)),7)</f>
        <v>2024-10</v>
      </c>
    </row>
    <row r="6265" customFormat="false" ht="15" hidden="false" customHeight="true" outlineLevel="0" collapsed="false">
      <c r="A6265" s="1" t="s">
        <v>16735</v>
      </c>
      <c r="B6265" s="1" t="s">
        <v>5463</v>
      </c>
      <c r="C6265" s="1" t="s">
        <v>1969</v>
      </c>
      <c r="D6265" s="1" t="n">
        <v>1</v>
      </c>
      <c r="E6265" s="16" t="n">
        <v>9171.98</v>
      </c>
      <c r="F6265" s="17" t="n">
        <v>0.05</v>
      </c>
      <c r="G6265" s="16" t="n">
        <v>8713.38</v>
      </c>
      <c r="I6265" s="1" t="str">
        <f aca="false">INDEX(Products!$C$2:$C$51,MATCH(C6265,Products!$A$2:$A$51,0))</f>
        <v>Home &amp; Kitchen</v>
      </c>
      <c r="J6265" s="1" t="str">
        <f aca="false">INDEX(Orders!$E$2:$E$8001,MATCH(B6265,Orders!$A$2:$A$8001,0))</f>
        <v>Delivered</v>
      </c>
      <c r="K6265" s="1" t="str">
        <f aca="false">LEFT(INDEX(Orders!$C$2:$C$8001,MATCH(B6265,Orders!$A$2:$A$8001,0)),7)</f>
        <v>2024-10</v>
      </c>
    </row>
    <row r="6266" customFormat="false" ht="15" hidden="false" customHeight="true" outlineLevel="0" collapsed="false">
      <c r="A6266" s="1" t="s">
        <v>16736</v>
      </c>
      <c r="B6266" s="1" t="s">
        <v>5463</v>
      </c>
      <c r="C6266" s="1" t="s">
        <v>2007</v>
      </c>
      <c r="D6266" s="1" t="n">
        <v>2</v>
      </c>
      <c r="E6266" s="16" t="n">
        <v>750.27</v>
      </c>
      <c r="F6266" s="17" t="n">
        <v>0</v>
      </c>
      <c r="G6266" s="16" t="n">
        <v>1500.54</v>
      </c>
      <c r="I6266" s="1" t="str">
        <f aca="false">INDEX(Products!$C$2:$C$51,MATCH(C6266,Products!$A$2:$A$51,0))</f>
        <v>Books &amp; Stationery</v>
      </c>
      <c r="J6266" s="1" t="str">
        <f aca="false">INDEX(Orders!$E$2:$E$8001,MATCH(B6266,Orders!$A$2:$A$8001,0))</f>
        <v>Delivered</v>
      </c>
      <c r="K6266" s="1" t="str">
        <f aca="false">LEFT(INDEX(Orders!$C$2:$C$8001,MATCH(B6266,Orders!$A$2:$A$8001,0)),7)</f>
        <v>2024-10</v>
      </c>
    </row>
    <row r="6267" customFormat="false" ht="15" hidden="false" customHeight="true" outlineLevel="0" collapsed="false">
      <c r="A6267" s="1" t="s">
        <v>16737</v>
      </c>
      <c r="B6267" s="1" t="s">
        <v>5463</v>
      </c>
      <c r="C6267" s="1" t="s">
        <v>1933</v>
      </c>
      <c r="D6267" s="1" t="n">
        <v>1</v>
      </c>
      <c r="E6267" s="16" t="n">
        <v>7194.38</v>
      </c>
      <c r="F6267" s="17" t="n">
        <v>0</v>
      </c>
      <c r="G6267" s="16" t="n">
        <v>7194.38</v>
      </c>
      <c r="I6267" s="1" t="str">
        <f aca="false">INDEX(Products!$C$2:$C$51,MATCH(C6267,Products!$A$2:$A$51,0))</f>
        <v>Electronics</v>
      </c>
      <c r="J6267" s="1" t="str">
        <f aca="false">INDEX(Orders!$E$2:$E$8001,MATCH(B6267,Orders!$A$2:$A$8001,0))</f>
        <v>Delivered</v>
      </c>
      <c r="K6267" s="1" t="str">
        <f aca="false">LEFT(INDEX(Orders!$C$2:$C$8001,MATCH(B6267,Orders!$A$2:$A$8001,0)),7)</f>
        <v>2024-10</v>
      </c>
    </row>
    <row r="6268" customFormat="false" ht="15" hidden="false" customHeight="true" outlineLevel="0" collapsed="false">
      <c r="A6268" s="1" t="s">
        <v>16738</v>
      </c>
      <c r="B6268" s="1" t="s">
        <v>5463</v>
      </c>
      <c r="C6268" s="1" t="s">
        <v>1975</v>
      </c>
      <c r="D6268" s="1" t="n">
        <v>1</v>
      </c>
      <c r="E6268" s="16" t="n">
        <v>862.99</v>
      </c>
      <c r="F6268" s="17" t="n">
        <v>0.1</v>
      </c>
      <c r="G6268" s="16" t="n">
        <v>776.69</v>
      </c>
      <c r="I6268" s="1" t="str">
        <f aca="false">INDEX(Products!$C$2:$C$51,MATCH(C6268,Products!$A$2:$A$51,0))</f>
        <v>Beauty &amp; Personal Care</v>
      </c>
      <c r="J6268" s="1" t="str">
        <f aca="false">INDEX(Orders!$E$2:$E$8001,MATCH(B6268,Orders!$A$2:$A$8001,0))</f>
        <v>Delivered</v>
      </c>
      <c r="K6268" s="1" t="str">
        <f aca="false">LEFT(INDEX(Orders!$C$2:$C$8001,MATCH(B6268,Orders!$A$2:$A$8001,0)),7)</f>
        <v>2024-10</v>
      </c>
    </row>
    <row r="6269" customFormat="false" ht="15" hidden="false" customHeight="true" outlineLevel="0" collapsed="false">
      <c r="A6269" s="1" t="s">
        <v>16739</v>
      </c>
      <c r="B6269" s="1" t="s">
        <v>5464</v>
      </c>
      <c r="C6269" s="1" t="s">
        <v>1990</v>
      </c>
      <c r="D6269" s="1" t="n">
        <v>1</v>
      </c>
      <c r="E6269" s="16" t="n">
        <v>5311.32</v>
      </c>
      <c r="F6269" s="17" t="n">
        <v>0</v>
      </c>
      <c r="G6269" s="16" t="n">
        <v>5311.32</v>
      </c>
      <c r="I6269" s="1" t="str">
        <f aca="false">INDEX(Products!$C$2:$C$51,MATCH(C6269,Products!$A$2:$A$51,0))</f>
        <v>Sports &amp; Fitness</v>
      </c>
      <c r="J6269" s="1" t="str">
        <f aca="false">INDEX(Orders!$E$2:$E$8001,MATCH(B6269,Orders!$A$2:$A$8001,0))</f>
        <v>Delivered</v>
      </c>
      <c r="K6269" s="1" t="str">
        <f aca="false">LEFT(INDEX(Orders!$C$2:$C$8001,MATCH(B6269,Orders!$A$2:$A$8001,0)),7)</f>
        <v>2025-03</v>
      </c>
    </row>
    <row r="6270" customFormat="false" ht="15" hidden="false" customHeight="true" outlineLevel="0" collapsed="false">
      <c r="A6270" s="1" t="s">
        <v>16740</v>
      </c>
      <c r="B6270" s="1" t="s">
        <v>5464</v>
      </c>
      <c r="C6270" s="1" t="s">
        <v>1979</v>
      </c>
      <c r="D6270" s="1" t="n">
        <v>1</v>
      </c>
      <c r="E6270" s="16" t="n">
        <v>623</v>
      </c>
      <c r="F6270" s="17" t="n">
        <v>0.15</v>
      </c>
      <c r="G6270" s="16" t="n">
        <v>529.55</v>
      </c>
      <c r="I6270" s="1" t="str">
        <f aca="false">INDEX(Products!$C$2:$C$51,MATCH(C6270,Products!$A$2:$A$51,0))</f>
        <v>Beauty &amp; Personal Care</v>
      </c>
      <c r="J6270" s="1" t="str">
        <f aca="false">INDEX(Orders!$E$2:$E$8001,MATCH(B6270,Orders!$A$2:$A$8001,0))</f>
        <v>Delivered</v>
      </c>
      <c r="K6270" s="1" t="str">
        <f aca="false">LEFT(INDEX(Orders!$C$2:$C$8001,MATCH(B6270,Orders!$A$2:$A$8001,0)),7)</f>
        <v>2025-03</v>
      </c>
    </row>
    <row r="6271" customFormat="false" ht="15" hidden="false" customHeight="true" outlineLevel="0" collapsed="false">
      <c r="A6271" s="1" t="s">
        <v>16741</v>
      </c>
      <c r="B6271" s="1" t="s">
        <v>5465</v>
      </c>
      <c r="C6271" s="1" t="s">
        <v>1930</v>
      </c>
      <c r="D6271" s="1" t="n">
        <v>2</v>
      </c>
      <c r="E6271" s="16" t="n">
        <v>2398.35</v>
      </c>
      <c r="F6271" s="17" t="n">
        <v>0.05</v>
      </c>
      <c r="G6271" s="16" t="n">
        <v>4556.86</v>
      </c>
      <c r="I6271" s="1" t="str">
        <f aca="false">INDEX(Products!$C$2:$C$51,MATCH(C6271,Products!$A$2:$A$51,0))</f>
        <v>Electronics</v>
      </c>
      <c r="J6271" s="1" t="str">
        <f aca="false">INDEX(Orders!$E$2:$E$8001,MATCH(B6271,Orders!$A$2:$A$8001,0))</f>
        <v>Delivered</v>
      </c>
      <c r="K6271" s="1" t="str">
        <f aca="false">LEFT(INDEX(Orders!$C$2:$C$8001,MATCH(B6271,Orders!$A$2:$A$8001,0)),7)</f>
        <v>2025-05</v>
      </c>
    </row>
    <row r="6272" customFormat="false" ht="15" hidden="false" customHeight="true" outlineLevel="0" collapsed="false">
      <c r="A6272" s="1" t="s">
        <v>16742</v>
      </c>
      <c r="B6272" s="1" t="s">
        <v>5465</v>
      </c>
      <c r="C6272" s="1" t="s">
        <v>1937</v>
      </c>
      <c r="D6272" s="1" t="n">
        <v>1</v>
      </c>
      <c r="E6272" s="16" t="n">
        <v>1364.75</v>
      </c>
      <c r="F6272" s="17" t="n">
        <v>0</v>
      </c>
      <c r="G6272" s="16" t="n">
        <v>1364.75</v>
      </c>
      <c r="I6272" s="1" t="str">
        <f aca="false">INDEX(Products!$C$2:$C$51,MATCH(C6272,Products!$A$2:$A$51,0))</f>
        <v>Fashion</v>
      </c>
      <c r="J6272" s="1" t="str">
        <f aca="false">INDEX(Orders!$E$2:$E$8001,MATCH(B6272,Orders!$A$2:$A$8001,0))</f>
        <v>Delivered</v>
      </c>
      <c r="K6272" s="1" t="str">
        <f aca="false">LEFT(INDEX(Orders!$C$2:$C$8001,MATCH(B6272,Orders!$A$2:$A$8001,0)),7)</f>
        <v>2025-05</v>
      </c>
    </row>
    <row r="6273" customFormat="false" ht="15" hidden="false" customHeight="true" outlineLevel="0" collapsed="false">
      <c r="A6273" s="1" t="s">
        <v>16743</v>
      </c>
      <c r="B6273" s="1" t="s">
        <v>5466</v>
      </c>
      <c r="C6273" s="1" t="s">
        <v>1997</v>
      </c>
      <c r="D6273" s="1" t="n">
        <v>2</v>
      </c>
      <c r="E6273" s="16" t="n">
        <v>311.15</v>
      </c>
      <c r="F6273" s="17" t="n">
        <v>0.05</v>
      </c>
      <c r="G6273" s="16" t="n">
        <v>591.18</v>
      </c>
      <c r="I6273" s="1" t="str">
        <f aca="false">INDEX(Products!$C$2:$C$51,MATCH(C6273,Products!$A$2:$A$51,0))</f>
        <v>Sports &amp; Fitness</v>
      </c>
      <c r="J6273" s="1" t="str">
        <f aca="false">INDEX(Orders!$E$2:$E$8001,MATCH(B6273,Orders!$A$2:$A$8001,0))</f>
        <v>Cancelled</v>
      </c>
      <c r="K6273" s="1" t="str">
        <f aca="false">LEFT(INDEX(Orders!$C$2:$C$8001,MATCH(B6273,Orders!$A$2:$A$8001,0)),7)</f>
        <v>2025-05</v>
      </c>
    </row>
    <row r="6274" customFormat="false" ht="15" hidden="false" customHeight="true" outlineLevel="0" collapsed="false">
      <c r="A6274" s="1" t="s">
        <v>16744</v>
      </c>
      <c r="B6274" s="1" t="s">
        <v>5467</v>
      </c>
      <c r="C6274" s="1" t="s">
        <v>1963</v>
      </c>
      <c r="D6274" s="1" t="n">
        <v>1</v>
      </c>
      <c r="E6274" s="16" t="n">
        <v>1494.98</v>
      </c>
      <c r="F6274" s="17" t="n">
        <v>0.05</v>
      </c>
      <c r="G6274" s="16" t="n">
        <v>1420.23</v>
      </c>
      <c r="I6274" s="1" t="str">
        <f aca="false">INDEX(Products!$C$2:$C$51,MATCH(C6274,Products!$A$2:$A$51,0))</f>
        <v>Home &amp; Kitchen</v>
      </c>
      <c r="J6274" s="1" t="str">
        <f aca="false">INDEX(Orders!$E$2:$E$8001,MATCH(B6274,Orders!$A$2:$A$8001,0))</f>
        <v>Delivered</v>
      </c>
      <c r="K6274" s="1" t="str">
        <f aca="false">LEFT(INDEX(Orders!$C$2:$C$8001,MATCH(B6274,Orders!$A$2:$A$8001,0)),7)</f>
        <v>2025-01</v>
      </c>
    </row>
    <row r="6275" customFormat="false" ht="15" hidden="false" customHeight="true" outlineLevel="0" collapsed="false">
      <c r="A6275" s="1" t="s">
        <v>16745</v>
      </c>
      <c r="B6275" s="1" t="s">
        <v>5467</v>
      </c>
      <c r="C6275" s="1" t="s">
        <v>2006</v>
      </c>
      <c r="D6275" s="1" t="n">
        <v>2</v>
      </c>
      <c r="E6275" s="16" t="n">
        <v>482.17</v>
      </c>
      <c r="F6275" s="17" t="n">
        <v>0.1</v>
      </c>
      <c r="G6275" s="16" t="n">
        <v>867.91</v>
      </c>
      <c r="I6275" s="1" t="str">
        <f aca="false">INDEX(Products!$C$2:$C$51,MATCH(C6275,Products!$A$2:$A$51,0))</f>
        <v>Books &amp; Stationery</v>
      </c>
      <c r="J6275" s="1" t="str">
        <f aca="false">INDEX(Orders!$E$2:$E$8001,MATCH(B6275,Orders!$A$2:$A$8001,0))</f>
        <v>Delivered</v>
      </c>
      <c r="K6275" s="1" t="str">
        <f aca="false">LEFT(INDEX(Orders!$C$2:$C$8001,MATCH(B6275,Orders!$A$2:$A$8001,0)),7)</f>
        <v>2025-01</v>
      </c>
    </row>
    <row r="6276" customFormat="false" ht="15" hidden="false" customHeight="true" outlineLevel="0" collapsed="false">
      <c r="A6276" s="1" t="s">
        <v>16746</v>
      </c>
      <c r="B6276" s="1" t="s">
        <v>5467</v>
      </c>
      <c r="C6276" s="1" t="s">
        <v>1979</v>
      </c>
      <c r="D6276" s="1" t="n">
        <v>2</v>
      </c>
      <c r="E6276" s="16" t="n">
        <v>623</v>
      </c>
      <c r="F6276" s="17" t="n">
        <v>0</v>
      </c>
      <c r="G6276" s="16" t="n">
        <v>1246</v>
      </c>
      <c r="I6276" s="1" t="str">
        <f aca="false">INDEX(Products!$C$2:$C$51,MATCH(C6276,Products!$A$2:$A$51,0))</f>
        <v>Beauty &amp; Personal Care</v>
      </c>
      <c r="J6276" s="1" t="str">
        <f aca="false">INDEX(Orders!$E$2:$E$8001,MATCH(B6276,Orders!$A$2:$A$8001,0))</f>
        <v>Delivered</v>
      </c>
      <c r="K6276" s="1" t="str">
        <f aca="false">LEFT(INDEX(Orders!$C$2:$C$8001,MATCH(B6276,Orders!$A$2:$A$8001,0)),7)</f>
        <v>2025-01</v>
      </c>
    </row>
    <row r="6277" customFormat="false" ht="15" hidden="false" customHeight="true" outlineLevel="0" collapsed="false">
      <c r="A6277" s="1" t="s">
        <v>16747</v>
      </c>
      <c r="B6277" s="1" t="s">
        <v>5467</v>
      </c>
      <c r="C6277" s="1" t="s">
        <v>1976</v>
      </c>
      <c r="D6277" s="1" t="n">
        <v>2</v>
      </c>
      <c r="E6277" s="16" t="n">
        <v>1603.35</v>
      </c>
      <c r="F6277" s="17" t="n">
        <v>0</v>
      </c>
      <c r="G6277" s="16" t="n">
        <v>3206.7</v>
      </c>
      <c r="I6277" s="1" t="str">
        <f aca="false">INDEX(Products!$C$2:$C$51,MATCH(C6277,Products!$A$2:$A$51,0))</f>
        <v>Beauty &amp; Personal Care</v>
      </c>
      <c r="J6277" s="1" t="str">
        <f aca="false">INDEX(Orders!$E$2:$E$8001,MATCH(B6277,Orders!$A$2:$A$8001,0))</f>
        <v>Delivered</v>
      </c>
      <c r="K6277" s="1" t="str">
        <f aca="false">LEFT(INDEX(Orders!$C$2:$C$8001,MATCH(B6277,Orders!$A$2:$A$8001,0)),7)</f>
        <v>2025-01</v>
      </c>
    </row>
    <row r="6278" customFormat="false" ht="15" hidden="false" customHeight="true" outlineLevel="0" collapsed="false">
      <c r="A6278" s="1" t="s">
        <v>16748</v>
      </c>
      <c r="B6278" s="1" t="s">
        <v>5467</v>
      </c>
      <c r="C6278" s="1" t="s">
        <v>1930</v>
      </c>
      <c r="D6278" s="1" t="n">
        <v>1</v>
      </c>
      <c r="E6278" s="16" t="n">
        <v>2398.35</v>
      </c>
      <c r="F6278" s="17" t="n">
        <v>0</v>
      </c>
      <c r="G6278" s="16" t="n">
        <v>2398.35</v>
      </c>
      <c r="I6278" s="1" t="str">
        <f aca="false">INDEX(Products!$C$2:$C$51,MATCH(C6278,Products!$A$2:$A$51,0))</f>
        <v>Electronics</v>
      </c>
      <c r="J6278" s="1" t="str">
        <f aca="false">INDEX(Orders!$E$2:$E$8001,MATCH(B6278,Orders!$A$2:$A$8001,0))</f>
        <v>Delivered</v>
      </c>
      <c r="K6278" s="1" t="str">
        <f aca="false">LEFT(INDEX(Orders!$C$2:$C$8001,MATCH(B6278,Orders!$A$2:$A$8001,0)),7)</f>
        <v>2025-01</v>
      </c>
    </row>
    <row r="6279" customFormat="false" ht="15" hidden="false" customHeight="true" outlineLevel="0" collapsed="false">
      <c r="A6279" s="1" t="s">
        <v>16749</v>
      </c>
      <c r="B6279" s="1" t="s">
        <v>5468</v>
      </c>
      <c r="C6279" s="1" t="s">
        <v>1980</v>
      </c>
      <c r="D6279" s="1" t="n">
        <v>1</v>
      </c>
      <c r="E6279" s="16" t="n">
        <v>2299.69</v>
      </c>
      <c r="F6279" s="17" t="n">
        <v>0</v>
      </c>
      <c r="G6279" s="16" t="n">
        <v>2299.69</v>
      </c>
      <c r="I6279" s="1" t="str">
        <f aca="false">INDEX(Products!$C$2:$C$51,MATCH(C6279,Products!$A$2:$A$51,0))</f>
        <v>Beauty &amp; Personal Care</v>
      </c>
      <c r="J6279" s="1" t="str">
        <f aca="false">INDEX(Orders!$E$2:$E$8001,MATCH(B6279,Orders!$A$2:$A$8001,0))</f>
        <v>Delivered</v>
      </c>
      <c r="K6279" s="1" t="str">
        <f aca="false">LEFT(INDEX(Orders!$C$2:$C$8001,MATCH(B6279,Orders!$A$2:$A$8001,0)),7)</f>
        <v>2024-10</v>
      </c>
    </row>
    <row r="6280" customFormat="false" ht="15" hidden="false" customHeight="true" outlineLevel="0" collapsed="false">
      <c r="A6280" s="1" t="s">
        <v>16750</v>
      </c>
      <c r="B6280" s="1" t="s">
        <v>5469</v>
      </c>
      <c r="C6280" s="1" t="s">
        <v>1930</v>
      </c>
      <c r="D6280" s="1" t="n">
        <v>2</v>
      </c>
      <c r="E6280" s="16" t="n">
        <v>2398.35</v>
      </c>
      <c r="F6280" s="17" t="n">
        <v>0.2</v>
      </c>
      <c r="G6280" s="16" t="n">
        <v>3837.36</v>
      </c>
      <c r="I6280" s="1" t="str">
        <f aca="false">INDEX(Products!$C$2:$C$51,MATCH(C6280,Products!$A$2:$A$51,0))</f>
        <v>Electronics</v>
      </c>
      <c r="J6280" s="1" t="str">
        <f aca="false">INDEX(Orders!$E$2:$E$8001,MATCH(B6280,Orders!$A$2:$A$8001,0))</f>
        <v>Delivered</v>
      </c>
      <c r="K6280" s="1" t="str">
        <f aca="false">LEFT(INDEX(Orders!$C$2:$C$8001,MATCH(B6280,Orders!$A$2:$A$8001,0)),7)</f>
        <v>2025-10</v>
      </c>
    </row>
    <row r="6281" customFormat="false" ht="15" hidden="false" customHeight="true" outlineLevel="0" collapsed="false">
      <c r="A6281" s="1" t="s">
        <v>16751</v>
      </c>
      <c r="B6281" s="1" t="s">
        <v>5470</v>
      </c>
      <c r="C6281" s="1" t="s">
        <v>2007</v>
      </c>
      <c r="D6281" s="1" t="n">
        <v>1</v>
      </c>
      <c r="E6281" s="16" t="n">
        <v>750.27</v>
      </c>
      <c r="F6281" s="17" t="n">
        <v>0</v>
      </c>
      <c r="G6281" s="16" t="n">
        <v>750.27</v>
      </c>
      <c r="I6281" s="1" t="str">
        <f aca="false">INDEX(Products!$C$2:$C$51,MATCH(C6281,Products!$A$2:$A$51,0))</f>
        <v>Books &amp; Stationery</v>
      </c>
      <c r="J6281" s="1" t="str">
        <f aca="false">INDEX(Orders!$E$2:$E$8001,MATCH(B6281,Orders!$A$2:$A$8001,0))</f>
        <v>Delivered</v>
      </c>
      <c r="K6281" s="1" t="str">
        <f aca="false">LEFT(INDEX(Orders!$C$2:$C$8001,MATCH(B6281,Orders!$A$2:$A$8001,0)),7)</f>
        <v>2025-05</v>
      </c>
    </row>
    <row r="6282" customFormat="false" ht="15" hidden="false" customHeight="true" outlineLevel="0" collapsed="false">
      <c r="A6282" s="1" t="s">
        <v>16752</v>
      </c>
      <c r="B6282" s="1" t="s">
        <v>5470</v>
      </c>
      <c r="C6282" s="1" t="s">
        <v>1997</v>
      </c>
      <c r="D6282" s="1" t="n">
        <v>3</v>
      </c>
      <c r="E6282" s="16" t="n">
        <v>311.15</v>
      </c>
      <c r="F6282" s="17" t="n">
        <v>0.05</v>
      </c>
      <c r="G6282" s="16" t="n">
        <v>886.78</v>
      </c>
      <c r="I6282" s="1" t="str">
        <f aca="false">INDEX(Products!$C$2:$C$51,MATCH(C6282,Products!$A$2:$A$51,0))</f>
        <v>Sports &amp; Fitness</v>
      </c>
      <c r="J6282" s="1" t="str">
        <f aca="false">INDEX(Orders!$E$2:$E$8001,MATCH(B6282,Orders!$A$2:$A$8001,0))</f>
        <v>Delivered</v>
      </c>
      <c r="K6282" s="1" t="str">
        <f aca="false">LEFT(INDEX(Orders!$C$2:$C$8001,MATCH(B6282,Orders!$A$2:$A$8001,0)),7)</f>
        <v>2025-05</v>
      </c>
    </row>
    <row r="6283" customFormat="false" ht="15" hidden="false" customHeight="true" outlineLevel="0" collapsed="false">
      <c r="A6283" s="1" t="s">
        <v>16753</v>
      </c>
      <c r="B6283" s="1" t="s">
        <v>5470</v>
      </c>
      <c r="C6283" s="1" t="s">
        <v>1920</v>
      </c>
      <c r="D6283" s="1" t="n">
        <v>2</v>
      </c>
      <c r="E6283" s="16" t="n">
        <v>4273.58</v>
      </c>
      <c r="F6283" s="17" t="n">
        <v>0.1</v>
      </c>
      <c r="G6283" s="16" t="n">
        <v>7692.44</v>
      </c>
      <c r="I6283" s="1" t="str">
        <f aca="false">INDEX(Products!$C$2:$C$51,MATCH(C6283,Products!$A$2:$A$51,0))</f>
        <v>Electronics</v>
      </c>
      <c r="J6283" s="1" t="str">
        <f aca="false">INDEX(Orders!$E$2:$E$8001,MATCH(B6283,Orders!$A$2:$A$8001,0))</f>
        <v>Delivered</v>
      </c>
      <c r="K6283" s="1" t="str">
        <f aca="false">LEFT(INDEX(Orders!$C$2:$C$8001,MATCH(B6283,Orders!$A$2:$A$8001,0)),7)</f>
        <v>2025-05</v>
      </c>
    </row>
    <row r="6284" customFormat="false" ht="15" hidden="false" customHeight="true" outlineLevel="0" collapsed="false">
      <c r="A6284" s="1" t="s">
        <v>16754</v>
      </c>
      <c r="B6284" s="1" t="s">
        <v>5471</v>
      </c>
      <c r="C6284" s="1" t="s">
        <v>1922</v>
      </c>
      <c r="D6284" s="1" t="n">
        <v>1</v>
      </c>
      <c r="E6284" s="16" t="n">
        <v>3142.61</v>
      </c>
      <c r="F6284" s="17" t="n">
        <v>0</v>
      </c>
      <c r="G6284" s="16" t="n">
        <v>3142.61</v>
      </c>
      <c r="I6284" s="1" t="str">
        <f aca="false">INDEX(Products!$C$2:$C$51,MATCH(C6284,Products!$A$2:$A$51,0))</f>
        <v>Electronics</v>
      </c>
      <c r="J6284" s="1" t="str">
        <f aca="false">INDEX(Orders!$E$2:$E$8001,MATCH(B6284,Orders!$A$2:$A$8001,0))</f>
        <v>Delivered</v>
      </c>
      <c r="K6284" s="1" t="str">
        <f aca="false">LEFT(INDEX(Orders!$C$2:$C$8001,MATCH(B6284,Orders!$A$2:$A$8001,0)),7)</f>
        <v>2025-03</v>
      </c>
    </row>
    <row r="6285" customFormat="false" ht="15" hidden="false" customHeight="true" outlineLevel="0" collapsed="false">
      <c r="A6285" s="1" t="s">
        <v>16755</v>
      </c>
      <c r="B6285" s="1" t="s">
        <v>5472</v>
      </c>
      <c r="C6285" s="1" t="s">
        <v>1997</v>
      </c>
      <c r="D6285" s="1" t="n">
        <v>1</v>
      </c>
      <c r="E6285" s="16" t="n">
        <v>311.15</v>
      </c>
      <c r="F6285" s="17" t="n">
        <v>0.05</v>
      </c>
      <c r="G6285" s="16" t="n">
        <v>295.59</v>
      </c>
      <c r="I6285" s="1" t="str">
        <f aca="false">INDEX(Products!$C$2:$C$51,MATCH(C6285,Products!$A$2:$A$51,0))</f>
        <v>Sports &amp; Fitness</v>
      </c>
      <c r="J6285" s="1" t="str">
        <f aca="false">INDEX(Orders!$E$2:$E$8001,MATCH(B6285,Orders!$A$2:$A$8001,0))</f>
        <v>Delivered</v>
      </c>
      <c r="K6285" s="1" t="str">
        <f aca="false">LEFT(INDEX(Orders!$C$2:$C$8001,MATCH(B6285,Orders!$A$2:$A$8001,0)),7)</f>
        <v>2024-01</v>
      </c>
    </row>
    <row r="6286" customFormat="false" ht="15" hidden="false" customHeight="true" outlineLevel="0" collapsed="false">
      <c r="A6286" s="1" t="s">
        <v>16756</v>
      </c>
      <c r="B6286" s="1" t="s">
        <v>5473</v>
      </c>
      <c r="C6286" s="1" t="s">
        <v>1984</v>
      </c>
      <c r="D6286" s="1" t="n">
        <v>1</v>
      </c>
      <c r="E6286" s="16" t="n">
        <v>1134.82</v>
      </c>
      <c r="F6286" s="17" t="n">
        <v>0</v>
      </c>
      <c r="G6286" s="16" t="n">
        <v>1134.82</v>
      </c>
      <c r="I6286" s="1" t="str">
        <f aca="false">INDEX(Products!$C$2:$C$51,MATCH(C6286,Products!$A$2:$A$51,0))</f>
        <v>Beauty &amp; Personal Care</v>
      </c>
      <c r="J6286" s="1" t="str">
        <f aca="false">INDEX(Orders!$E$2:$E$8001,MATCH(B6286,Orders!$A$2:$A$8001,0))</f>
        <v>Delivered</v>
      </c>
      <c r="K6286" s="1" t="str">
        <f aca="false">LEFT(INDEX(Orders!$C$2:$C$8001,MATCH(B6286,Orders!$A$2:$A$8001,0)),7)</f>
        <v>2025-02</v>
      </c>
    </row>
    <row r="6287" customFormat="false" ht="15" hidden="false" customHeight="true" outlineLevel="0" collapsed="false">
      <c r="A6287" s="1" t="s">
        <v>16757</v>
      </c>
      <c r="B6287" s="1" t="s">
        <v>5473</v>
      </c>
      <c r="C6287" s="1" t="s">
        <v>1930</v>
      </c>
      <c r="D6287" s="1" t="n">
        <v>3</v>
      </c>
      <c r="E6287" s="16" t="n">
        <v>2398.35</v>
      </c>
      <c r="F6287" s="17" t="n">
        <v>0.05</v>
      </c>
      <c r="G6287" s="16" t="n">
        <v>6835.3</v>
      </c>
      <c r="I6287" s="1" t="str">
        <f aca="false">INDEX(Products!$C$2:$C$51,MATCH(C6287,Products!$A$2:$A$51,0))</f>
        <v>Electronics</v>
      </c>
      <c r="J6287" s="1" t="str">
        <f aca="false">INDEX(Orders!$E$2:$E$8001,MATCH(B6287,Orders!$A$2:$A$8001,0))</f>
        <v>Delivered</v>
      </c>
      <c r="K6287" s="1" t="str">
        <f aca="false">LEFT(INDEX(Orders!$C$2:$C$8001,MATCH(B6287,Orders!$A$2:$A$8001,0)),7)</f>
        <v>2025-02</v>
      </c>
    </row>
    <row r="6288" customFormat="false" ht="15" hidden="false" customHeight="true" outlineLevel="0" collapsed="false">
      <c r="A6288" s="1" t="s">
        <v>16758</v>
      </c>
      <c r="B6288" s="1" t="s">
        <v>5473</v>
      </c>
      <c r="C6288" s="1" t="s">
        <v>2006</v>
      </c>
      <c r="D6288" s="1" t="n">
        <v>2</v>
      </c>
      <c r="E6288" s="16" t="n">
        <v>482.17</v>
      </c>
      <c r="F6288" s="17" t="n">
        <v>0</v>
      </c>
      <c r="G6288" s="16" t="n">
        <v>964.34</v>
      </c>
      <c r="I6288" s="1" t="str">
        <f aca="false">INDEX(Products!$C$2:$C$51,MATCH(C6288,Products!$A$2:$A$51,0))</f>
        <v>Books &amp; Stationery</v>
      </c>
      <c r="J6288" s="1" t="str">
        <f aca="false">INDEX(Orders!$E$2:$E$8001,MATCH(B6288,Orders!$A$2:$A$8001,0))</f>
        <v>Delivered</v>
      </c>
      <c r="K6288" s="1" t="str">
        <f aca="false">LEFT(INDEX(Orders!$C$2:$C$8001,MATCH(B6288,Orders!$A$2:$A$8001,0)),7)</f>
        <v>2025-02</v>
      </c>
    </row>
    <row r="6289" customFormat="false" ht="15" hidden="false" customHeight="true" outlineLevel="0" collapsed="false">
      <c r="A6289" s="1" t="s">
        <v>16759</v>
      </c>
      <c r="B6289" s="1" t="s">
        <v>5474</v>
      </c>
      <c r="C6289" s="1" t="s">
        <v>2007</v>
      </c>
      <c r="D6289" s="1" t="n">
        <v>1</v>
      </c>
      <c r="E6289" s="16" t="n">
        <v>750.27</v>
      </c>
      <c r="F6289" s="17" t="n">
        <v>0</v>
      </c>
      <c r="G6289" s="16" t="n">
        <v>750.27</v>
      </c>
      <c r="I6289" s="1" t="str">
        <f aca="false">INDEX(Products!$C$2:$C$51,MATCH(C6289,Products!$A$2:$A$51,0))</f>
        <v>Books &amp; Stationery</v>
      </c>
      <c r="J6289" s="1" t="str">
        <f aca="false">INDEX(Orders!$E$2:$E$8001,MATCH(B6289,Orders!$A$2:$A$8001,0))</f>
        <v>Delivered</v>
      </c>
      <c r="K6289" s="1" t="str">
        <f aca="false">LEFT(INDEX(Orders!$C$2:$C$8001,MATCH(B6289,Orders!$A$2:$A$8001,0)),7)</f>
        <v>2025-11</v>
      </c>
    </row>
    <row r="6290" customFormat="false" ht="15" hidden="false" customHeight="true" outlineLevel="0" collapsed="false">
      <c r="A6290" s="1" t="s">
        <v>16760</v>
      </c>
      <c r="B6290" s="1" t="s">
        <v>5475</v>
      </c>
      <c r="C6290" s="1" t="s">
        <v>1997</v>
      </c>
      <c r="D6290" s="1" t="n">
        <v>2</v>
      </c>
      <c r="E6290" s="16" t="n">
        <v>311.15</v>
      </c>
      <c r="F6290" s="17" t="n">
        <v>0.05</v>
      </c>
      <c r="G6290" s="16" t="n">
        <v>591.18</v>
      </c>
      <c r="I6290" s="1" t="str">
        <f aca="false">INDEX(Products!$C$2:$C$51,MATCH(C6290,Products!$A$2:$A$51,0))</f>
        <v>Sports &amp; Fitness</v>
      </c>
      <c r="J6290" s="1" t="str">
        <f aca="false">INDEX(Orders!$E$2:$E$8001,MATCH(B6290,Orders!$A$2:$A$8001,0))</f>
        <v>Delivered</v>
      </c>
      <c r="K6290" s="1" t="str">
        <f aca="false">LEFT(INDEX(Orders!$C$2:$C$8001,MATCH(B6290,Orders!$A$2:$A$8001,0)),7)</f>
        <v>2024-07</v>
      </c>
    </row>
    <row r="6291" customFormat="false" ht="15" hidden="false" customHeight="true" outlineLevel="0" collapsed="false">
      <c r="A6291" s="1" t="s">
        <v>16761</v>
      </c>
      <c r="B6291" s="1" t="s">
        <v>5476</v>
      </c>
      <c r="C6291" s="1" t="s">
        <v>1963</v>
      </c>
      <c r="D6291" s="1" t="n">
        <v>1</v>
      </c>
      <c r="E6291" s="16" t="n">
        <v>1494.98</v>
      </c>
      <c r="F6291" s="17" t="n">
        <v>0</v>
      </c>
      <c r="G6291" s="16" t="n">
        <v>1494.98</v>
      </c>
      <c r="I6291" s="1" t="str">
        <f aca="false">INDEX(Products!$C$2:$C$51,MATCH(C6291,Products!$A$2:$A$51,0))</f>
        <v>Home &amp; Kitchen</v>
      </c>
      <c r="J6291" s="1" t="str">
        <f aca="false">INDEX(Orders!$E$2:$E$8001,MATCH(B6291,Orders!$A$2:$A$8001,0))</f>
        <v>Cancelled</v>
      </c>
      <c r="K6291" s="1" t="str">
        <f aca="false">LEFT(INDEX(Orders!$C$2:$C$8001,MATCH(B6291,Orders!$A$2:$A$8001,0)),7)</f>
        <v>2025-09</v>
      </c>
    </row>
    <row r="6292" customFormat="false" ht="15" hidden="false" customHeight="true" outlineLevel="0" collapsed="false">
      <c r="A6292" s="1" t="s">
        <v>16762</v>
      </c>
      <c r="B6292" s="1" t="s">
        <v>5477</v>
      </c>
      <c r="C6292" s="1" t="s">
        <v>1977</v>
      </c>
      <c r="D6292" s="1" t="n">
        <v>1</v>
      </c>
      <c r="E6292" s="16" t="n">
        <v>2386.05</v>
      </c>
      <c r="F6292" s="17" t="n">
        <v>0.15</v>
      </c>
      <c r="G6292" s="16" t="n">
        <v>2028.14</v>
      </c>
      <c r="I6292" s="1" t="str">
        <f aca="false">INDEX(Products!$C$2:$C$51,MATCH(C6292,Products!$A$2:$A$51,0))</f>
        <v>Beauty &amp; Personal Care</v>
      </c>
      <c r="J6292" s="1" t="str">
        <f aca="false">INDEX(Orders!$E$2:$E$8001,MATCH(B6292,Orders!$A$2:$A$8001,0))</f>
        <v>Delivered</v>
      </c>
      <c r="K6292" s="1" t="str">
        <f aca="false">LEFT(INDEX(Orders!$C$2:$C$8001,MATCH(B6292,Orders!$A$2:$A$8001,0)),7)</f>
        <v>2025-09</v>
      </c>
    </row>
    <row r="6293" customFormat="false" ht="15" hidden="false" customHeight="true" outlineLevel="0" collapsed="false">
      <c r="A6293" s="1" t="s">
        <v>16763</v>
      </c>
      <c r="B6293" s="1" t="s">
        <v>5477</v>
      </c>
      <c r="C6293" s="1" t="s">
        <v>2006</v>
      </c>
      <c r="D6293" s="1" t="n">
        <v>1</v>
      </c>
      <c r="E6293" s="16" t="n">
        <v>482.17</v>
      </c>
      <c r="F6293" s="17" t="n">
        <v>0.1</v>
      </c>
      <c r="G6293" s="16" t="n">
        <v>433.95</v>
      </c>
      <c r="I6293" s="1" t="str">
        <f aca="false">INDEX(Products!$C$2:$C$51,MATCH(C6293,Products!$A$2:$A$51,0))</f>
        <v>Books &amp; Stationery</v>
      </c>
      <c r="J6293" s="1" t="str">
        <f aca="false">INDEX(Orders!$E$2:$E$8001,MATCH(B6293,Orders!$A$2:$A$8001,0))</f>
        <v>Delivered</v>
      </c>
      <c r="K6293" s="1" t="str">
        <f aca="false">LEFT(INDEX(Orders!$C$2:$C$8001,MATCH(B6293,Orders!$A$2:$A$8001,0)),7)</f>
        <v>2025-09</v>
      </c>
    </row>
    <row r="6294" customFormat="false" ht="15" hidden="false" customHeight="true" outlineLevel="0" collapsed="false">
      <c r="A6294" s="1" t="s">
        <v>16764</v>
      </c>
      <c r="B6294" s="1" t="s">
        <v>5478</v>
      </c>
      <c r="C6294" s="1" t="s">
        <v>1990</v>
      </c>
      <c r="D6294" s="1" t="n">
        <v>1</v>
      </c>
      <c r="E6294" s="16" t="n">
        <v>5311.32</v>
      </c>
      <c r="F6294" s="17" t="n">
        <v>0</v>
      </c>
      <c r="G6294" s="16" t="n">
        <v>5311.32</v>
      </c>
      <c r="I6294" s="1" t="str">
        <f aca="false">INDEX(Products!$C$2:$C$51,MATCH(C6294,Products!$A$2:$A$51,0))</f>
        <v>Sports &amp; Fitness</v>
      </c>
      <c r="J6294" s="1" t="str">
        <f aca="false">INDEX(Orders!$E$2:$E$8001,MATCH(B6294,Orders!$A$2:$A$8001,0))</f>
        <v>Delivered</v>
      </c>
      <c r="K6294" s="1" t="str">
        <f aca="false">LEFT(INDEX(Orders!$C$2:$C$8001,MATCH(B6294,Orders!$A$2:$A$8001,0)),7)</f>
        <v>2025-06</v>
      </c>
    </row>
    <row r="6295" customFormat="false" ht="15" hidden="false" customHeight="true" outlineLevel="0" collapsed="false">
      <c r="A6295" s="1" t="s">
        <v>16765</v>
      </c>
      <c r="B6295" s="1" t="s">
        <v>5479</v>
      </c>
      <c r="C6295" s="1" t="s">
        <v>1979</v>
      </c>
      <c r="D6295" s="1" t="n">
        <v>1</v>
      </c>
      <c r="E6295" s="16" t="n">
        <v>623</v>
      </c>
      <c r="F6295" s="17" t="n">
        <v>0</v>
      </c>
      <c r="G6295" s="16" t="n">
        <v>623</v>
      </c>
      <c r="I6295" s="1" t="str">
        <f aca="false">INDEX(Products!$C$2:$C$51,MATCH(C6295,Products!$A$2:$A$51,0))</f>
        <v>Beauty &amp; Personal Care</v>
      </c>
      <c r="J6295" s="1" t="str">
        <f aca="false">INDEX(Orders!$E$2:$E$8001,MATCH(B6295,Orders!$A$2:$A$8001,0))</f>
        <v>Delivered</v>
      </c>
      <c r="K6295" s="1" t="str">
        <f aca="false">LEFT(INDEX(Orders!$C$2:$C$8001,MATCH(B6295,Orders!$A$2:$A$8001,0)),7)</f>
        <v>2024-10</v>
      </c>
    </row>
    <row r="6296" customFormat="false" ht="15" hidden="false" customHeight="true" outlineLevel="0" collapsed="false">
      <c r="A6296" s="1" t="s">
        <v>16766</v>
      </c>
      <c r="B6296" s="1" t="s">
        <v>5479</v>
      </c>
      <c r="C6296" s="1" t="s">
        <v>1997</v>
      </c>
      <c r="D6296" s="1" t="n">
        <v>1</v>
      </c>
      <c r="E6296" s="16" t="n">
        <v>311.15</v>
      </c>
      <c r="F6296" s="17" t="n">
        <v>0.05</v>
      </c>
      <c r="G6296" s="16" t="n">
        <v>295.59</v>
      </c>
      <c r="I6296" s="1" t="str">
        <f aca="false">INDEX(Products!$C$2:$C$51,MATCH(C6296,Products!$A$2:$A$51,0))</f>
        <v>Sports &amp; Fitness</v>
      </c>
      <c r="J6296" s="1" t="str">
        <f aca="false">INDEX(Orders!$E$2:$E$8001,MATCH(B6296,Orders!$A$2:$A$8001,0))</f>
        <v>Delivered</v>
      </c>
      <c r="K6296" s="1" t="str">
        <f aca="false">LEFT(INDEX(Orders!$C$2:$C$8001,MATCH(B6296,Orders!$A$2:$A$8001,0)),7)</f>
        <v>2024-10</v>
      </c>
    </row>
    <row r="6297" customFormat="false" ht="15" hidden="false" customHeight="true" outlineLevel="0" collapsed="false">
      <c r="A6297" s="1" t="s">
        <v>16767</v>
      </c>
      <c r="B6297" s="1" t="s">
        <v>5479</v>
      </c>
      <c r="C6297" s="1" t="s">
        <v>2006</v>
      </c>
      <c r="D6297" s="1" t="n">
        <v>1</v>
      </c>
      <c r="E6297" s="16" t="n">
        <v>482.17</v>
      </c>
      <c r="F6297" s="17" t="n">
        <v>0.15</v>
      </c>
      <c r="G6297" s="16" t="n">
        <v>409.84</v>
      </c>
      <c r="I6297" s="1" t="str">
        <f aca="false">INDEX(Products!$C$2:$C$51,MATCH(C6297,Products!$A$2:$A$51,0))</f>
        <v>Books &amp; Stationery</v>
      </c>
      <c r="J6297" s="1" t="str">
        <f aca="false">INDEX(Orders!$E$2:$E$8001,MATCH(B6297,Orders!$A$2:$A$8001,0))</f>
        <v>Delivered</v>
      </c>
      <c r="K6297" s="1" t="str">
        <f aca="false">LEFT(INDEX(Orders!$C$2:$C$8001,MATCH(B6297,Orders!$A$2:$A$8001,0)),7)</f>
        <v>2024-10</v>
      </c>
    </row>
    <row r="6298" customFormat="false" ht="15" hidden="false" customHeight="true" outlineLevel="0" collapsed="false">
      <c r="A6298" s="1" t="s">
        <v>16768</v>
      </c>
      <c r="B6298" s="1" t="s">
        <v>5479</v>
      </c>
      <c r="C6298" s="1" t="s">
        <v>2007</v>
      </c>
      <c r="D6298" s="1" t="n">
        <v>1</v>
      </c>
      <c r="E6298" s="16" t="n">
        <v>750.27</v>
      </c>
      <c r="F6298" s="17" t="n">
        <v>0.05</v>
      </c>
      <c r="G6298" s="16" t="n">
        <v>712.76</v>
      </c>
      <c r="I6298" s="1" t="str">
        <f aca="false">INDEX(Products!$C$2:$C$51,MATCH(C6298,Products!$A$2:$A$51,0))</f>
        <v>Books &amp; Stationery</v>
      </c>
      <c r="J6298" s="1" t="str">
        <f aca="false">INDEX(Orders!$E$2:$E$8001,MATCH(B6298,Orders!$A$2:$A$8001,0))</f>
        <v>Delivered</v>
      </c>
      <c r="K6298" s="1" t="str">
        <f aca="false">LEFT(INDEX(Orders!$C$2:$C$8001,MATCH(B6298,Orders!$A$2:$A$8001,0)),7)</f>
        <v>2024-10</v>
      </c>
    </row>
    <row r="6299" customFormat="false" ht="15" hidden="false" customHeight="true" outlineLevel="0" collapsed="false">
      <c r="A6299" s="1" t="s">
        <v>16769</v>
      </c>
      <c r="B6299" s="1" t="s">
        <v>5480</v>
      </c>
      <c r="C6299" s="1" t="s">
        <v>2006</v>
      </c>
      <c r="D6299" s="1" t="n">
        <v>1</v>
      </c>
      <c r="E6299" s="16" t="n">
        <v>482.17</v>
      </c>
      <c r="F6299" s="17" t="n">
        <v>0.1</v>
      </c>
      <c r="G6299" s="16" t="n">
        <v>433.95</v>
      </c>
      <c r="I6299" s="1" t="str">
        <f aca="false">INDEX(Products!$C$2:$C$51,MATCH(C6299,Products!$A$2:$A$51,0))</f>
        <v>Books &amp; Stationery</v>
      </c>
      <c r="J6299" s="1" t="str">
        <f aca="false">INDEX(Orders!$E$2:$E$8001,MATCH(B6299,Orders!$A$2:$A$8001,0))</f>
        <v>Delivered</v>
      </c>
      <c r="K6299" s="1" t="str">
        <f aca="false">LEFT(INDEX(Orders!$C$2:$C$8001,MATCH(B6299,Orders!$A$2:$A$8001,0)),7)</f>
        <v>2024-11</v>
      </c>
    </row>
    <row r="6300" customFormat="false" ht="15" hidden="false" customHeight="true" outlineLevel="0" collapsed="false">
      <c r="A6300" s="1" t="s">
        <v>16770</v>
      </c>
      <c r="B6300" s="1" t="s">
        <v>5480</v>
      </c>
      <c r="C6300" s="1" t="s">
        <v>1930</v>
      </c>
      <c r="D6300" s="1" t="n">
        <v>1</v>
      </c>
      <c r="E6300" s="16" t="n">
        <v>2398.35</v>
      </c>
      <c r="F6300" s="17" t="n">
        <v>0.15</v>
      </c>
      <c r="G6300" s="16" t="n">
        <v>2038.6</v>
      </c>
      <c r="I6300" s="1" t="str">
        <f aca="false">INDEX(Products!$C$2:$C$51,MATCH(C6300,Products!$A$2:$A$51,0))</f>
        <v>Electronics</v>
      </c>
      <c r="J6300" s="1" t="str">
        <f aca="false">INDEX(Orders!$E$2:$E$8001,MATCH(B6300,Orders!$A$2:$A$8001,0))</f>
        <v>Delivered</v>
      </c>
      <c r="K6300" s="1" t="str">
        <f aca="false">LEFT(INDEX(Orders!$C$2:$C$8001,MATCH(B6300,Orders!$A$2:$A$8001,0)),7)</f>
        <v>2024-11</v>
      </c>
    </row>
    <row r="6301" customFormat="false" ht="15" hidden="false" customHeight="true" outlineLevel="0" collapsed="false">
      <c r="A6301" s="1" t="s">
        <v>16771</v>
      </c>
      <c r="B6301" s="1" t="s">
        <v>5480</v>
      </c>
      <c r="C6301" s="1" t="s">
        <v>1977</v>
      </c>
      <c r="D6301" s="1" t="n">
        <v>2</v>
      </c>
      <c r="E6301" s="16" t="n">
        <v>2386.05</v>
      </c>
      <c r="F6301" s="17" t="n">
        <v>0.1</v>
      </c>
      <c r="G6301" s="16" t="n">
        <v>4294.89</v>
      </c>
      <c r="I6301" s="1" t="str">
        <f aca="false">INDEX(Products!$C$2:$C$51,MATCH(C6301,Products!$A$2:$A$51,0))</f>
        <v>Beauty &amp; Personal Care</v>
      </c>
      <c r="J6301" s="1" t="str">
        <f aca="false">INDEX(Orders!$E$2:$E$8001,MATCH(B6301,Orders!$A$2:$A$8001,0))</f>
        <v>Delivered</v>
      </c>
      <c r="K6301" s="1" t="str">
        <f aca="false">LEFT(INDEX(Orders!$C$2:$C$8001,MATCH(B6301,Orders!$A$2:$A$8001,0)),7)</f>
        <v>2024-11</v>
      </c>
    </row>
    <row r="6302" customFormat="false" ht="15" hidden="false" customHeight="true" outlineLevel="0" collapsed="false">
      <c r="A6302" s="1" t="s">
        <v>16772</v>
      </c>
      <c r="B6302" s="1" t="s">
        <v>5481</v>
      </c>
      <c r="C6302" s="1" t="s">
        <v>1965</v>
      </c>
      <c r="D6302" s="1" t="n">
        <v>1</v>
      </c>
      <c r="E6302" s="16" t="n">
        <v>1145.07</v>
      </c>
      <c r="F6302" s="17" t="n">
        <v>0</v>
      </c>
      <c r="G6302" s="16" t="n">
        <v>1145.07</v>
      </c>
      <c r="I6302" s="1" t="str">
        <f aca="false">INDEX(Products!$C$2:$C$51,MATCH(C6302,Products!$A$2:$A$51,0))</f>
        <v>Home &amp; Kitchen</v>
      </c>
      <c r="J6302" s="1" t="str">
        <f aca="false">INDEX(Orders!$E$2:$E$8001,MATCH(B6302,Orders!$A$2:$A$8001,0))</f>
        <v>Delivered</v>
      </c>
      <c r="K6302" s="1" t="str">
        <f aca="false">LEFT(INDEX(Orders!$C$2:$C$8001,MATCH(B6302,Orders!$A$2:$A$8001,0)),7)</f>
        <v>2024-12</v>
      </c>
    </row>
    <row r="6303" customFormat="false" ht="15" hidden="false" customHeight="true" outlineLevel="0" collapsed="false">
      <c r="A6303" s="1" t="s">
        <v>16773</v>
      </c>
      <c r="B6303" s="1" t="s">
        <v>5482</v>
      </c>
      <c r="C6303" s="1" t="s">
        <v>1990</v>
      </c>
      <c r="D6303" s="1" t="n">
        <v>3</v>
      </c>
      <c r="E6303" s="16" t="n">
        <v>5311.32</v>
      </c>
      <c r="F6303" s="17" t="n">
        <v>0.05</v>
      </c>
      <c r="G6303" s="16" t="n">
        <v>15137.26</v>
      </c>
      <c r="I6303" s="1" t="str">
        <f aca="false">INDEX(Products!$C$2:$C$51,MATCH(C6303,Products!$A$2:$A$51,0))</f>
        <v>Sports &amp; Fitness</v>
      </c>
      <c r="J6303" s="1" t="str">
        <f aca="false">INDEX(Orders!$E$2:$E$8001,MATCH(B6303,Orders!$A$2:$A$8001,0))</f>
        <v>Delivered</v>
      </c>
      <c r="K6303" s="1" t="str">
        <f aca="false">LEFT(INDEX(Orders!$C$2:$C$8001,MATCH(B6303,Orders!$A$2:$A$8001,0)),7)</f>
        <v>2024-09</v>
      </c>
    </row>
    <row r="6304" customFormat="false" ht="15" hidden="false" customHeight="true" outlineLevel="0" collapsed="false">
      <c r="A6304" s="1" t="s">
        <v>16774</v>
      </c>
      <c r="B6304" s="1" t="s">
        <v>5483</v>
      </c>
      <c r="C6304" s="1" t="s">
        <v>2006</v>
      </c>
      <c r="D6304" s="1" t="n">
        <v>1</v>
      </c>
      <c r="E6304" s="16" t="n">
        <v>482.17</v>
      </c>
      <c r="F6304" s="17" t="n">
        <v>0.2</v>
      </c>
      <c r="G6304" s="16" t="n">
        <v>385.74</v>
      </c>
      <c r="I6304" s="1" t="str">
        <f aca="false">INDEX(Products!$C$2:$C$51,MATCH(C6304,Products!$A$2:$A$51,0))</f>
        <v>Books &amp; Stationery</v>
      </c>
      <c r="J6304" s="1" t="str">
        <f aca="false">INDEX(Orders!$E$2:$E$8001,MATCH(B6304,Orders!$A$2:$A$8001,0))</f>
        <v>Delivered</v>
      </c>
      <c r="K6304" s="1" t="str">
        <f aca="false">LEFT(INDEX(Orders!$C$2:$C$8001,MATCH(B6304,Orders!$A$2:$A$8001,0)),7)</f>
        <v>2025-10</v>
      </c>
    </row>
    <row r="6305" customFormat="false" ht="15" hidden="false" customHeight="true" outlineLevel="0" collapsed="false">
      <c r="A6305" s="1" t="s">
        <v>16775</v>
      </c>
      <c r="B6305" s="1" t="s">
        <v>5483</v>
      </c>
      <c r="C6305" s="1" t="s">
        <v>1980</v>
      </c>
      <c r="D6305" s="1" t="n">
        <v>2</v>
      </c>
      <c r="E6305" s="16" t="n">
        <v>2299.69</v>
      </c>
      <c r="F6305" s="17" t="n">
        <v>0</v>
      </c>
      <c r="G6305" s="16" t="n">
        <v>4599.38</v>
      </c>
      <c r="I6305" s="1" t="str">
        <f aca="false">INDEX(Products!$C$2:$C$51,MATCH(C6305,Products!$A$2:$A$51,0))</f>
        <v>Beauty &amp; Personal Care</v>
      </c>
      <c r="J6305" s="1" t="str">
        <f aca="false">INDEX(Orders!$E$2:$E$8001,MATCH(B6305,Orders!$A$2:$A$8001,0))</f>
        <v>Delivered</v>
      </c>
      <c r="K6305" s="1" t="str">
        <f aca="false">LEFT(INDEX(Orders!$C$2:$C$8001,MATCH(B6305,Orders!$A$2:$A$8001,0)),7)</f>
        <v>2025-10</v>
      </c>
    </row>
    <row r="6306" customFormat="false" ht="15" hidden="false" customHeight="true" outlineLevel="0" collapsed="false">
      <c r="A6306" s="1" t="s">
        <v>16776</v>
      </c>
      <c r="B6306" s="1" t="s">
        <v>5483</v>
      </c>
      <c r="C6306" s="1" t="s">
        <v>1976</v>
      </c>
      <c r="D6306" s="1" t="n">
        <v>1</v>
      </c>
      <c r="E6306" s="16" t="n">
        <v>1603.35</v>
      </c>
      <c r="F6306" s="17" t="n">
        <v>0</v>
      </c>
      <c r="G6306" s="16" t="n">
        <v>1603.35</v>
      </c>
      <c r="I6306" s="1" t="str">
        <f aca="false">INDEX(Products!$C$2:$C$51,MATCH(C6306,Products!$A$2:$A$51,0))</f>
        <v>Beauty &amp; Personal Care</v>
      </c>
      <c r="J6306" s="1" t="str">
        <f aca="false">INDEX(Orders!$E$2:$E$8001,MATCH(B6306,Orders!$A$2:$A$8001,0))</f>
        <v>Delivered</v>
      </c>
      <c r="K6306" s="1" t="str">
        <f aca="false">LEFT(INDEX(Orders!$C$2:$C$8001,MATCH(B6306,Orders!$A$2:$A$8001,0)),7)</f>
        <v>2025-10</v>
      </c>
    </row>
    <row r="6307" customFormat="false" ht="15" hidden="false" customHeight="true" outlineLevel="0" collapsed="false">
      <c r="A6307" s="1" t="s">
        <v>16777</v>
      </c>
      <c r="B6307" s="1" t="s">
        <v>5484</v>
      </c>
      <c r="C6307" s="1" t="s">
        <v>2007</v>
      </c>
      <c r="D6307" s="1" t="n">
        <v>2</v>
      </c>
      <c r="E6307" s="16" t="n">
        <v>750.27</v>
      </c>
      <c r="F6307" s="17" t="n">
        <v>0</v>
      </c>
      <c r="G6307" s="16" t="n">
        <v>1500.54</v>
      </c>
      <c r="I6307" s="1" t="str">
        <f aca="false">INDEX(Products!$C$2:$C$51,MATCH(C6307,Products!$A$2:$A$51,0))</f>
        <v>Books &amp; Stationery</v>
      </c>
      <c r="J6307" s="1" t="str">
        <f aca="false">INDEX(Orders!$E$2:$E$8001,MATCH(B6307,Orders!$A$2:$A$8001,0))</f>
        <v>Delivered</v>
      </c>
      <c r="K6307" s="1" t="str">
        <f aca="false">LEFT(INDEX(Orders!$C$2:$C$8001,MATCH(B6307,Orders!$A$2:$A$8001,0)),7)</f>
        <v>2024-02</v>
      </c>
    </row>
    <row r="6308" customFormat="false" ht="15" hidden="false" customHeight="true" outlineLevel="0" collapsed="false">
      <c r="A6308" s="1" t="s">
        <v>16778</v>
      </c>
      <c r="B6308" s="1" t="s">
        <v>5485</v>
      </c>
      <c r="C6308" s="1" t="s">
        <v>1940</v>
      </c>
      <c r="D6308" s="1" t="n">
        <v>1</v>
      </c>
      <c r="E6308" s="16" t="n">
        <v>2374.52</v>
      </c>
      <c r="F6308" s="17" t="n">
        <v>0</v>
      </c>
      <c r="G6308" s="16" t="n">
        <v>2374.52</v>
      </c>
      <c r="I6308" s="1" t="str">
        <f aca="false">INDEX(Products!$C$2:$C$51,MATCH(C6308,Products!$A$2:$A$51,0))</f>
        <v>Fashion</v>
      </c>
      <c r="J6308" s="1" t="str">
        <f aca="false">INDEX(Orders!$E$2:$E$8001,MATCH(B6308,Orders!$A$2:$A$8001,0))</f>
        <v>Delivered</v>
      </c>
      <c r="K6308" s="1" t="str">
        <f aca="false">LEFT(INDEX(Orders!$C$2:$C$8001,MATCH(B6308,Orders!$A$2:$A$8001,0)),7)</f>
        <v>2024-10</v>
      </c>
    </row>
    <row r="6309" customFormat="false" ht="15" hidden="false" customHeight="true" outlineLevel="0" collapsed="false">
      <c r="A6309" s="1" t="s">
        <v>16779</v>
      </c>
      <c r="B6309" s="1" t="s">
        <v>5485</v>
      </c>
      <c r="C6309" s="1" t="s">
        <v>2006</v>
      </c>
      <c r="D6309" s="1" t="n">
        <v>1</v>
      </c>
      <c r="E6309" s="16" t="n">
        <v>482.17</v>
      </c>
      <c r="F6309" s="17" t="n">
        <v>0</v>
      </c>
      <c r="G6309" s="16" t="n">
        <v>482.17</v>
      </c>
      <c r="I6309" s="1" t="str">
        <f aca="false">INDEX(Products!$C$2:$C$51,MATCH(C6309,Products!$A$2:$A$51,0))</f>
        <v>Books &amp; Stationery</v>
      </c>
      <c r="J6309" s="1" t="str">
        <f aca="false">INDEX(Orders!$E$2:$E$8001,MATCH(B6309,Orders!$A$2:$A$8001,0))</f>
        <v>Delivered</v>
      </c>
      <c r="K6309" s="1" t="str">
        <f aca="false">LEFT(INDEX(Orders!$C$2:$C$8001,MATCH(B6309,Orders!$A$2:$A$8001,0)),7)</f>
        <v>2024-10</v>
      </c>
    </row>
    <row r="6310" customFormat="false" ht="15" hidden="false" customHeight="true" outlineLevel="0" collapsed="false">
      <c r="A6310" s="1" t="s">
        <v>16780</v>
      </c>
      <c r="B6310" s="1" t="s">
        <v>5485</v>
      </c>
      <c r="C6310" s="1" t="s">
        <v>1937</v>
      </c>
      <c r="D6310" s="1" t="n">
        <v>1</v>
      </c>
      <c r="E6310" s="16" t="n">
        <v>1364.75</v>
      </c>
      <c r="F6310" s="17" t="n">
        <v>0.05</v>
      </c>
      <c r="G6310" s="16" t="n">
        <v>1296.51</v>
      </c>
      <c r="I6310" s="1" t="str">
        <f aca="false">INDEX(Products!$C$2:$C$51,MATCH(C6310,Products!$A$2:$A$51,0))</f>
        <v>Fashion</v>
      </c>
      <c r="J6310" s="1" t="str">
        <f aca="false">INDEX(Orders!$E$2:$E$8001,MATCH(B6310,Orders!$A$2:$A$8001,0))</f>
        <v>Delivered</v>
      </c>
      <c r="K6310" s="1" t="str">
        <f aca="false">LEFT(INDEX(Orders!$C$2:$C$8001,MATCH(B6310,Orders!$A$2:$A$8001,0)),7)</f>
        <v>2024-10</v>
      </c>
    </row>
    <row r="6311" customFormat="false" ht="15" hidden="false" customHeight="true" outlineLevel="0" collapsed="false">
      <c r="A6311" s="1" t="s">
        <v>16781</v>
      </c>
      <c r="B6311" s="1" t="s">
        <v>5486</v>
      </c>
      <c r="C6311" s="1" t="s">
        <v>2006</v>
      </c>
      <c r="D6311" s="1" t="n">
        <v>1</v>
      </c>
      <c r="E6311" s="16" t="n">
        <v>482.17</v>
      </c>
      <c r="F6311" s="17" t="n">
        <v>0.05</v>
      </c>
      <c r="G6311" s="16" t="n">
        <v>458.06</v>
      </c>
      <c r="I6311" s="1" t="str">
        <f aca="false">INDEX(Products!$C$2:$C$51,MATCH(C6311,Products!$A$2:$A$51,0))</f>
        <v>Books &amp; Stationery</v>
      </c>
      <c r="J6311" s="1" t="str">
        <f aca="false">INDEX(Orders!$E$2:$E$8001,MATCH(B6311,Orders!$A$2:$A$8001,0))</f>
        <v>Refunded</v>
      </c>
      <c r="K6311" s="1" t="str">
        <f aca="false">LEFT(INDEX(Orders!$C$2:$C$8001,MATCH(B6311,Orders!$A$2:$A$8001,0)),7)</f>
        <v>2024-03</v>
      </c>
    </row>
    <row r="6312" customFormat="false" ht="15" hidden="false" customHeight="true" outlineLevel="0" collapsed="false">
      <c r="A6312" s="1" t="s">
        <v>16782</v>
      </c>
      <c r="B6312" s="1" t="s">
        <v>5487</v>
      </c>
      <c r="C6312" s="1" t="s">
        <v>1976</v>
      </c>
      <c r="D6312" s="1" t="n">
        <v>1</v>
      </c>
      <c r="E6312" s="16" t="n">
        <v>1603.35</v>
      </c>
      <c r="F6312" s="17" t="n">
        <v>0.2</v>
      </c>
      <c r="G6312" s="16" t="n">
        <v>1282.68</v>
      </c>
      <c r="I6312" s="1" t="str">
        <f aca="false">INDEX(Products!$C$2:$C$51,MATCH(C6312,Products!$A$2:$A$51,0))</f>
        <v>Beauty &amp; Personal Care</v>
      </c>
      <c r="J6312" s="1" t="str">
        <f aca="false">INDEX(Orders!$E$2:$E$8001,MATCH(B6312,Orders!$A$2:$A$8001,0))</f>
        <v>Delivered</v>
      </c>
      <c r="K6312" s="1" t="str">
        <f aca="false">LEFT(INDEX(Orders!$C$2:$C$8001,MATCH(B6312,Orders!$A$2:$A$8001,0)),7)</f>
        <v>2024-12</v>
      </c>
    </row>
    <row r="6313" customFormat="false" ht="15" hidden="false" customHeight="true" outlineLevel="0" collapsed="false">
      <c r="A6313" s="1" t="s">
        <v>16783</v>
      </c>
      <c r="B6313" s="1" t="s">
        <v>5487</v>
      </c>
      <c r="C6313" s="1" t="s">
        <v>1957</v>
      </c>
      <c r="D6313" s="1" t="n">
        <v>1</v>
      </c>
      <c r="E6313" s="16" t="n">
        <v>1469.28</v>
      </c>
      <c r="F6313" s="17" t="n">
        <v>0.05</v>
      </c>
      <c r="G6313" s="16" t="n">
        <v>1395.82</v>
      </c>
      <c r="I6313" s="1" t="str">
        <f aca="false">INDEX(Products!$C$2:$C$51,MATCH(C6313,Products!$A$2:$A$51,0))</f>
        <v>Home &amp; Kitchen</v>
      </c>
      <c r="J6313" s="1" t="str">
        <f aca="false">INDEX(Orders!$E$2:$E$8001,MATCH(B6313,Orders!$A$2:$A$8001,0))</f>
        <v>Delivered</v>
      </c>
      <c r="K6313" s="1" t="str">
        <f aca="false">LEFT(INDEX(Orders!$C$2:$C$8001,MATCH(B6313,Orders!$A$2:$A$8001,0)),7)</f>
        <v>2024-12</v>
      </c>
    </row>
    <row r="6314" customFormat="false" ht="15" hidden="false" customHeight="true" outlineLevel="0" collapsed="false">
      <c r="A6314" s="1" t="s">
        <v>16784</v>
      </c>
      <c r="B6314" s="1" t="s">
        <v>5487</v>
      </c>
      <c r="C6314" s="1" t="s">
        <v>2006</v>
      </c>
      <c r="D6314" s="1" t="n">
        <v>2</v>
      </c>
      <c r="E6314" s="16" t="n">
        <v>482.17</v>
      </c>
      <c r="F6314" s="17" t="n">
        <v>0.1</v>
      </c>
      <c r="G6314" s="16" t="n">
        <v>867.91</v>
      </c>
      <c r="I6314" s="1" t="str">
        <f aca="false">INDEX(Products!$C$2:$C$51,MATCH(C6314,Products!$A$2:$A$51,0))</f>
        <v>Books &amp; Stationery</v>
      </c>
      <c r="J6314" s="1" t="str">
        <f aca="false">INDEX(Orders!$E$2:$E$8001,MATCH(B6314,Orders!$A$2:$A$8001,0))</f>
        <v>Delivered</v>
      </c>
      <c r="K6314" s="1" t="str">
        <f aca="false">LEFT(INDEX(Orders!$C$2:$C$8001,MATCH(B6314,Orders!$A$2:$A$8001,0)),7)</f>
        <v>2024-12</v>
      </c>
    </row>
    <row r="6315" customFormat="false" ht="15" hidden="false" customHeight="true" outlineLevel="0" collapsed="false">
      <c r="A6315" s="1" t="s">
        <v>16785</v>
      </c>
      <c r="B6315" s="1" t="s">
        <v>5487</v>
      </c>
      <c r="C6315" s="1" t="s">
        <v>1945</v>
      </c>
      <c r="D6315" s="1" t="n">
        <v>1</v>
      </c>
      <c r="E6315" s="16" t="n">
        <v>2390.13</v>
      </c>
      <c r="F6315" s="17" t="n">
        <v>0.05</v>
      </c>
      <c r="G6315" s="16" t="n">
        <v>2270.62</v>
      </c>
      <c r="I6315" s="1" t="str">
        <f aca="false">INDEX(Products!$C$2:$C$51,MATCH(C6315,Products!$A$2:$A$51,0))</f>
        <v>Fashion</v>
      </c>
      <c r="J6315" s="1" t="str">
        <f aca="false">INDEX(Orders!$E$2:$E$8001,MATCH(B6315,Orders!$A$2:$A$8001,0))</f>
        <v>Delivered</v>
      </c>
      <c r="K6315" s="1" t="str">
        <f aca="false">LEFT(INDEX(Orders!$C$2:$C$8001,MATCH(B6315,Orders!$A$2:$A$8001,0)),7)</f>
        <v>2024-12</v>
      </c>
    </row>
    <row r="6316" customFormat="false" ht="15" hidden="false" customHeight="true" outlineLevel="0" collapsed="false">
      <c r="A6316" s="1" t="s">
        <v>16786</v>
      </c>
      <c r="B6316" s="1" t="s">
        <v>5488</v>
      </c>
      <c r="C6316" s="1" t="s">
        <v>1940</v>
      </c>
      <c r="D6316" s="1" t="n">
        <v>1</v>
      </c>
      <c r="E6316" s="16" t="n">
        <v>2374.52</v>
      </c>
      <c r="F6316" s="17" t="n">
        <v>0.05</v>
      </c>
      <c r="G6316" s="16" t="n">
        <v>2255.79</v>
      </c>
      <c r="I6316" s="1" t="str">
        <f aca="false">INDEX(Products!$C$2:$C$51,MATCH(C6316,Products!$A$2:$A$51,0))</f>
        <v>Fashion</v>
      </c>
      <c r="J6316" s="1" t="str">
        <f aca="false">INDEX(Orders!$E$2:$E$8001,MATCH(B6316,Orders!$A$2:$A$8001,0))</f>
        <v>Delivered</v>
      </c>
      <c r="K6316" s="1" t="str">
        <f aca="false">LEFT(INDEX(Orders!$C$2:$C$8001,MATCH(B6316,Orders!$A$2:$A$8001,0)),7)</f>
        <v>2025-03</v>
      </c>
    </row>
    <row r="6317" customFormat="false" ht="15" hidden="false" customHeight="true" outlineLevel="0" collapsed="false">
      <c r="A6317" s="1" t="s">
        <v>16787</v>
      </c>
      <c r="B6317" s="1" t="s">
        <v>5488</v>
      </c>
      <c r="C6317" s="1" t="s">
        <v>1969</v>
      </c>
      <c r="D6317" s="1" t="n">
        <v>2</v>
      </c>
      <c r="E6317" s="16" t="n">
        <v>9171.98</v>
      </c>
      <c r="F6317" s="17" t="n">
        <v>0</v>
      </c>
      <c r="G6317" s="16" t="n">
        <v>18343.96</v>
      </c>
      <c r="I6317" s="1" t="str">
        <f aca="false">INDEX(Products!$C$2:$C$51,MATCH(C6317,Products!$A$2:$A$51,0))</f>
        <v>Home &amp; Kitchen</v>
      </c>
      <c r="J6317" s="1" t="str">
        <f aca="false">INDEX(Orders!$E$2:$E$8001,MATCH(B6317,Orders!$A$2:$A$8001,0))</f>
        <v>Delivered</v>
      </c>
      <c r="K6317" s="1" t="str">
        <f aca="false">LEFT(INDEX(Orders!$C$2:$C$8001,MATCH(B6317,Orders!$A$2:$A$8001,0)),7)</f>
        <v>2025-03</v>
      </c>
    </row>
    <row r="6318" customFormat="false" ht="15" hidden="false" customHeight="true" outlineLevel="0" collapsed="false">
      <c r="A6318" s="1" t="s">
        <v>16788</v>
      </c>
      <c r="B6318" s="1" t="s">
        <v>5488</v>
      </c>
      <c r="C6318" s="1" t="s">
        <v>1953</v>
      </c>
      <c r="D6318" s="1" t="n">
        <v>2</v>
      </c>
      <c r="E6318" s="16" t="n">
        <v>4914.12</v>
      </c>
      <c r="F6318" s="17" t="n">
        <v>0</v>
      </c>
      <c r="G6318" s="16" t="n">
        <v>9828.24</v>
      </c>
      <c r="I6318" s="1" t="str">
        <f aca="false">INDEX(Products!$C$2:$C$51,MATCH(C6318,Products!$A$2:$A$51,0))</f>
        <v>Fashion</v>
      </c>
      <c r="J6318" s="1" t="str">
        <f aca="false">INDEX(Orders!$E$2:$E$8001,MATCH(B6318,Orders!$A$2:$A$8001,0))</f>
        <v>Delivered</v>
      </c>
      <c r="K6318" s="1" t="str">
        <f aca="false">LEFT(INDEX(Orders!$C$2:$C$8001,MATCH(B6318,Orders!$A$2:$A$8001,0)),7)</f>
        <v>2025-03</v>
      </c>
    </row>
    <row r="6319" customFormat="false" ht="15" hidden="false" customHeight="true" outlineLevel="0" collapsed="false">
      <c r="A6319" s="1" t="s">
        <v>16789</v>
      </c>
      <c r="B6319" s="1" t="s">
        <v>5488</v>
      </c>
      <c r="C6319" s="1" t="s">
        <v>2006</v>
      </c>
      <c r="D6319" s="1" t="n">
        <v>3</v>
      </c>
      <c r="E6319" s="16" t="n">
        <v>482.17</v>
      </c>
      <c r="F6319" s="17" t="n">
        <v>0</v>
      </c>
      <c r="G6319" s="16" t="n">
        <v>1446.51</v>
      </c>
      <c r="I6319" s="1" t="str">
        <f aca="false">INDEX(Products!$C$2:$C$51,MATCH(C6319,Products!$A$2:$A$51,0))</f>
        <v>Books &amp; Stationery</v>
      </c>
      <c r="J6319" s="1" t="str">
        <f aca="false">INDEX(Orders!$E$2:$E$8001,MATCH(B6319,Orders!$A$2:$A$8001,0))</f>
        <v>Delivered</v>
      </c>
      <c r="K6319" s="1" t="str">
        <f aca="false">LEFT(INDEX(Orders!$C$2:$C$8001,MATCH(B6319,Orders!$A$2:$A$8001,0)),7)</f>
        <v>2025-03</v>
      </c>
    </row>
    <row r="6320" customFormat="false" ht="15" hidden="false" customHeight="true" outlineLevel="0" collapsed="false">
      <c r="A6320" s="1" t="s">
        <v>16790</v>
      </c>
      <c r="B6320" s="1" t="s">
        <v>5489</v>
      </c>
      <c r="C6320" s="1" t="s">
        <v>1997</v>
      </c>
      <c r="D6320" s="1" t="n">
        <v>1</v>
      </c>
      <c r="E6320" s="16" t="n">
        <v>311.15</v>
      </c>
      <c r="F6320" s="17" t="n">
        <v>0</v>
      </c>
      <c r="G6320" s="16" t="n">
        <v>311.15</v>
      </c>
      <c r="I6320" s="1" t="str">
        <f aca="false">INDEX(Products!$C$2:$C$51,MATCH(C6320,Products!$A$2:$A$51,0))</f>
        <v>Sports &amp; Fitness</v>
      </c>
      <c r="J6320" s="1" t="str">
        <f aca="false">INDEX(Orders!$E$2:$E$8001,MATCH(B6320,Orders!$A$2:$A$8001,0))</f>
        <v>Cancelled</v>
      </c>
      <c r="K6320" s="1" t="str">
        <f aca="false">LEFT(INDEX(Orders!$C$2:$C$8001,MATCH(B6320,Orders!$A$2:$A$8001,0)),7)</f>
        <v>2024-11</v>
      </c>
    </row>
    <row r="6321" customFormat="false" ht="15" hidden="false" customHeight="true" outlineLevel="0" collapsed="false">
      <c r="A6321" s="1" t="s">
        <v>16791</v>
      </c>
      <c r="B6321" s="1" t="s">
        <v>5490</v>
      </c>
      <c r="C6321" s="1" t="s">
        <v>2007</v>
      </c>
      <c r="D6321" s="1" t="n">
        <v>1</v>
      </c>
      <c r="E6321" s="16" t="n">
        <v>750.27</v>
      </c>
      <c r="F6321" s="17" t="n">
        <v>0.2</v>
      </c>
      <c r="G6321" s="16" t="n">
        <v>600.22</v>
      </c>
      <c r="I6321" s="1" t="str">
        <f aca="false">INDEX(Products!$C$2:$C$51,MATCH(C6321,Products!$A$2:$A$51,0))</f>
        <v>Books &amp; Stationery</v>
      </c>
      <c r="J6321" s="1" t="str">
        <f aca="false">INDEX(Orders!$E$2:$E$8001,MATCH(B6321,Orders!$A$2:$A$8001,0))</f>
        <v>Delivered</v>
      </c>
      <c r="K6321" s="1" t="str">
        <f aca="false">LEFT(INDEX(Orders!$C$2:$C$8001,MATCH(B6321,Orders!$A$2:$A$8001,0)),7)</f>
        <v>2025-09</v>
      </c>
    </row>
    <row r="6322" customFormat="false" ht="15" hidden="false" customHeight="true" outlineLevel="0" collapsed="false">
      <c r="A6322" s="1" t="s">
        <v>16792</v>
      </c>
      <c r="B6322" s="1" t="s">
        <v>5490</v>
      </c>
      <c r="C6322" s="1" t="s">
        <v>1997</v>
      </c>
      <c r="D6322" s="1" t="n">
        <v>1</v>
      </c>
      <c r="E6322" s="16" t="n">
        <v>311.15</v>
      </c>
      <c r="F6322" s="17" t="n">
        <v>0</v>
      </c>
      <c r="G6322" s="16" t="n">
        <v>311.15</v>
      </c>
      <c r="I6322" s="1" t="str">
        <f aca="false">INDEX(Products!$C$2:$C$51,MATCH(C6322,Products!$A$2:$A$51,0))</f>
        <v>Sports &amp; Fitness</v>
      </c>
      <c r="J6322" s="1" t="str">
        <f aca="false">INDEX(Orders!$E$2:$E$8001,MATCH(B6322,Orders!$A$2:$A$8001,0))</f>
        <v>Delivered</v>
      </c>
      <c r="K6322" s="1" t="str">
        <f aca="false">LEFT(INDEX(Orders!$C$2:$C$8001,MATCH(B6322,Orders!$A$2:$A$8001,0)),7)</f>
        <v>2025-09</v>
      </c>
    </row>
    <row r="6323" customFormat="false" ht="15" hidden="false" customHeight="true" outlineLevel="0" collapsed="false">
      <c r="A6323" s="1" t="s">
        <v>16793</v>
      </c>
      <c r="B6323" s="1" t="s">
        <v>5490</v>
      </c>
      <c r="C6323" s="1" t="s">
        <v>2006</v>
      </c>
      <c r="D6323" s="1" t="n">
        <v>3</v>
      </c>
      <c r="E6323" s="16" t="n">
        <v>482.17</v>
      </c>
      <c r="F6323" s="17" t="n">
        <v>0</v>
      </c>
      <c r="G6323" s="16" t="n">
        <v>1446.51</v>
      </c>
      <c r="I6323" s="1" t="str">
        <f aca="false">INDEX(Products!$C$2:$C$51,MATCH(C6323,Products!$A$2:$A$51,0))</f>
        <v>Books &amp; Stationery</v>
      </c>
      <c r="J6323" s="1" t="str">
        <f aca="false">INDEX(Orders!$E$2:$E$8001,MATCH(B6323,Orders!$A$2:$A$8001,0))</f>
        <v>Delivered</v>
      </c>
      <c r="K6323" s="1" t="str">
        <f aca="false">LEFT(INDEX(Orders!$C$2:$C$8001,MATCH(B6323,Orders!$A$2:$A$8001,0)),7)</f>
        <v>2025-09</v>
      </c>
    </row>
    <row r="6324" customFormat="false" ht="15" hidden="false" customHeight="true" outlineLevel="0" collapsed="false">
      <c r="A6324" s="1" t="s">
        <v>16794</v>
      </c>
      <c r="B6324" s="1" t="s">
        <v>5491</v>
      </c>
      <c r="C6324" s="1" t="s">
        <v>1928</v>
      </c>
      <c r="D6324" s="1" t="n">
        <v>1</v>
      </c>
      <c r="E6324" s="16" t="n">
        <v>657.82</v>
      </c>
      <c r="F6324" s="17" t="n">
        <v>0.1</v>
      </c>
      <c r="G6324" s="16" t="n">
        <v>592.04</v>
      </c>
      <c r="I6324" s="1" t="str">
        <f aca="false">INDEX(Products!$C$2:$C$51,MATCH(C6324,Products!$A$2:$A$51,0))</f>
        <v>Electronics</v>
      </c>
      <c r="J6324" s="1" t="str">
        <f aca="false">INDEX(Orders!$E$2:$E$8001,MATCH(B6324,Orders!$A$2:$A$8001,0))</f>
        <v>Refunded</v>
      </c>
      <c r="K6324" s="1" t="str">
        <f aca="false">LEFT(INDEX(Orders!$C$2:$C$8001,MATCH(B6324,Orders!$A$2:$A$8001,0)),7)</f>
        <v>2025-06</v>
      </c>
    </row>
    <row r="6325" customFormat="false" ht="15" hidden="false" customHeight="true" outlineLevel="0" collapsed="false">
      <c r="A6325" s="1" t="s">
        <v>16795</v>
      </c>
      <c r="B6325" s="1" t="s">
        <v>5492</v>
      </c>
      <c r="C6325" s="1" t="s">
        <v>1976</v>
      </c>
      <c r="D6325" s="1" t="n">
        <v>1</v>
      </c>
      <c r="E6325" s="16" t="n">
        <v>1603.35</v>
      </c>
      <c r="F6325" s="17" t="n">
        <v>0.1</v>
      </c>
      <c r="G6325" s="16" t="n">
        <v>1443.02</v>
      </c>
      <c r="I6325" s="1" t="str">
        <f aca="false">INDEX(Products!$C$2:$C$51,MATCH(C6325,Products!$A$2:$A$51,0))</f>
        <v>Beauty &amp; Personal Care</v>
      </c>
      <c r="J6325" s="1" t="str">
        <f aca="false">INDEX(Orders!$E$2:$E$8001,MATCH(B6325,Orders!$A$2:$A$8001,0))</f>
        <v>Returned</v>
      </c>
      <c r="K6325" s="1" t="str">
        <f aca="false">LEFT(INDEX(Orders!$C$2:$C$8001,MATCH(B6325,Orders!$A$2:$A$8001,0)),7)</f>
        <v>2024-12</v>
      </c>
    </row>
    <row r="6326" customFormat="false" ht="15" hidden="false" customHeight="true" outlineLevel="0" collapsed="false">
      <c r="A6326" s="1" t="s">
        <v>16796</v>
      </c>
      <c r="B6326" s="1" t="s">
        <v>5493</v>
      </c>
      <c r="C6326" s="1" t="s">
        <v>1975</v>
      </c>
      <c r="D6326" s="1" t="n">
        <v>1</v>
      </c>
      <c r="E6326" s="16" t="n">
        <v>862.99</v>
      </c>
      <c r="F6326" s="17" t="n">
        <v>0</v>
      </c>
      <c r="G6326" s="16" t="n">
        <v>862.99</v>
      </c>
      <c r="I6326" s="1" t="str">
        <f aca="false">INDEX(Products!$C$2:$C$51,MATCH(C6326,Products!$A$2:$A$51,0))</f>
        <v>Beauty &amp; Personal Care</v>
      </c>
      <c r="J6326" s="1" t="str">
        <f aca="false">INDEX(Orders!$E$2:$E$8001,MATCH(B6326,Orders!$A$2:$A$8001,0))</f>
        <v>Delivered</v>
      </c>
      <c r="K6326" s="1" t="str">
        <f aca="false">LEFT(INDEX(Orders!$C$2:$C$8001,MATCH(B6326,Orders!$A$2:$A$8001,0)),7)</f>
        <v>2024-07</v>
      </c>
    </row>
    <row r="6327" customFormat="false" ht="15" hidden="false" customHeight="true" outlineLevel="0" collapsed="false">
      <c r="A6327" s="1" t="s">
        <v>16797</v>
      </c>
      <c r="B6327" s="1" t="s">
        <v>5493</v>
      </c>
      <c r="C6327" s="1" t="s">
        <v>2006</v>
      </c>
      <c r="D6327" s="1" t="n">
        <v>1</v>
      </c>
      <c r="E6327" s="16" t="n">
        <v>482.17</v>
      </c>
      <c r="F6327" s="17" t="n">
        <v>0.15</v>
      </c>
      <c r="G6327" s="16" t="n">
        <v>409.84</v>
      </c>
      <c r="I6327" s="1" t="str">
        <f aca="false">INDEX(Products!$C$2:$C$51,MATCH(C6327,Products!$A$2:$A$51,0))</f>
        <v>Books &amp; Stationery</v>
      </c>
      <c r="J6327" s="1" t="str">
        <f aca="false">INDEX(Orders!$E$2:$E$8001,MATCH(B6327,Orders!$A$2:$A$8001,0))</f>
        <v>Delivered</v>
      </c>
      <c r="K6327" s="1" t="str">
        <f aca="false">LEFT(INDEX(Orders!$C$2:$C$8001,MATCH(B6327,Orders!$A$2:$A$8001,0)),7)</f>
        <v>2024-07</v>
      </c>
    </row>
    <row r="6328" customFormat="false" ht="15" hidden="false" customHeight="true" outlineLevel="0" collapsed="false">
      <c r="A6328" s="1" t="s">
        <v>16798</v>
      </c>
      <c r="B6328" s="1" t="s">
        <v>5493</v>
      </c>
      <c r="C6328" s="1" t="s">
        <v>2007</v>
      </c>
      <c r="D6328" s="1" t="n">
        <v>1</v>
      </c>
      <c r="E6328" s="16" t="n">
        <v>750.27</v>
      </c>
      <c r="F6328" s="17" t="n">
        <v>0.05</v>
      </c>
      <c r="G6328" s="16" t="n">
        <v>712.76</v>
      </c>
      <c r="I6328" s="1" t="str">
        <f aca="false">INDEX(Products!$C$2:$C$51,MATCH(C6328,Products!$A$2:$A$51,0))</f>
        <v>Books &amp; Stationery</v>
      </c>
      <c r="J6328" s="1" t="str">
        <f aca="false">INDEX(Orders!$E$2:$E$8001,MATCH(B6328,Orders!$A$2:$A$8001,0))</f>
        <v>Delivered</v>
      </c>
      <c r="K6328" s="1" t="str">
        <f aca="false">LEFT(INDEX(Orders!$C$2:$C$8001,MATCH(B6328,Orders!$A$2:$A$8001,0)),7)</f>
        <v>2024-07</v>
      </c>
    </row>
    <row r="6329" customFormat="false" ht="15" hidden="false" customHeight="true" outlineLevel="0" collapsed="false">
      <c r="A6329" s="1" t="s">
        <v>16799</v>
      </c>
      <c r="B6329" s="1" t="s">
        <v>5493</v>
      </c>
      <c r="C6329" s="1" t="s">
        <v>1930</v>
      </c>
      <c r="D6329" s="1" t="n">
        <v>1</v>
      </c>
      <c r="E6329" s="16" t="n">
        <v>2398.35</v>
      </c>
      <c r="F6329" s="17" t="n">
        <v>0.2</v>
      </c>
      <c r="G6329" s="16" t="n">
        <v>1918.68</v>
      </c>
      <c r="I6329" s="1" t="str">
        <f aca="false">INDEX(Products!$C$2:$C$51,MATCH(C6329,Products!$A$2:$A$51,0))</f>
        <v>Electronics</v>
      </c>
      <c r="J6329" s="1" t="str">
        <f aca="false">INDEX(Orders!$E$2:$E$8001,MATCH(B6329,Orders!$A$2:$A$8001,0))</f>
        <v>Delivered</v>
      </c>
      <c r="K6329" s="1" t="str">
        <f aca="false">LEFT(INDEX(Orders!$C$2:$C$8001,MATCH(B6329,Orders!$A$2:$A$8001,0)),7)</f>
        <v>2024-07</v>
      </c>
    </row>
    <row r="6330" customFormat="false" ht="15" hidden="false" customHeight="true" outlineLevel="0" collapsed="false">
      <c r="A6330" s="1" t="s">
        <v>16800</v>
      </c>
      <c r="B6330" s="1" t="s">
        <v>5494</v>
      </c>
      <c r="C6330" s="1" t="s">
        <v>2007</v>
      </c>
      <c r="D6330" s="1" t="n">
        <v>1</v>
      </c>
      <c r="E6330" s="16" t="n">
        <v>750.27</v>
      </c>
      <c r="F6330" s="17" t="n">
        <v>0.15</v>
      </c>
      <c r="G6330" s="16" t="n">
        <v>637.73</v>
      </c>
      <c r="I6330" s="1" t="str">
        <f aca="false">INDEX(Products!$C$2:$C$51,MATCH(C6330,Products!$A$2:$A$51,0))</f>
        <v>Books &amp; Stationery</v>
      </c>
      <c r="J6330" s="1" t="str">
        <f aca="false">INDEX(Orders!$E$2:$E$8001,MATCH(B6330,Orders!$A$2:$A$8001,0))</f>
        <v>Returned</v>
      </c>
      <c r="K6330" s="1" t="str">
        <f aca="false">LEFT(INDEX(Orders!$C$2:$C$8001,MATCH(B6330,Orders!$A$2:$A$8001,0)),7)</f>
        <v>2024-10</v>
      </c>
    </row>
    <row r="6331" customFormat="false" ht="15" hidden="false" customHeight="true" outlineLevel="0" collapsed="false">
      <c r="A6331" s="1" t="s">
        <v>16801</v>
      </c>
      <c r="B6331" s="1" t="s">
        <v>5495</v>
      </c>
      <c r="C6331" s="1" t="s">
        <v>1940</v>
      </c>
      <c r="D6331" s="1" t="n">
        <v>3</v>
      </c>
      <c r="E6331" s="16" t="n">
        <v>2374.52</v>
      </c>
      <c r="F6331" s="17" t="n">
        <v>0</v>
      </c>
      <c r="G6331" s="16" t="n">
        <v>7123.56</v>
      </c>
      <c r="I6331" s="1" t="str">
        <f aca="false">INDEX(Products!$C$2:$C$51,MATCH(C6331,Products!$A$2:$A$51,0))</f>
        <v>Fashion</v>
      </c>
      <c r="J6331" s="1" t="str">
        <f aca="false">INDEX(Orders!$E$2:$E$8001,MATCH(B6331,Orders!$A$2:$A$8001,0))</f>
        <v>Delivered</v>
      </c>
      <c r="K6331" s="1" t="str">
        <f aca="false">LEFT(INDEX(Orders!$C$2:$C$8001,MATCH(B6331,Orders!$A$2:$A$8001,0)),7)</f>
        <v>2025-11</v>
      </c>
    </row>
    <row r="6332" customFormat="false" ht="15" hidden="false" customHeight="true" outlineLevel="0" collapsed="false">
      <c r="A6332" s="1" t="s">
        <v>16802</v>
      </c>
      <c r="B6332" s="1" t="s">
        <v>5496</v>
      </c>
      <c r="C6332" s="1" t="s">
        <v>1995</v>
      </c>
      <c r="D6332" s="1" t="n">
        <v>1</v>
      </c>
      <c r="E6332" s="16" t="n">
        <v>2914.27</v>
      </c>
      <c r="F6332" s="17" t="n">
        <v>0</v>
      </c>
      <c r="G6332" s="16" t="n">
        <v>2914.27</v>
      </c>
      <c r="I6332" s="1" t="str">
        <f aca="false">INDEX(Products!$C$2:$C$51,MATCH(C6332,Products!$A$2:$A$51,0))</f>
        <v>Sports &amp; Fitness</v>
      </c>
      <c r="J6332" s="1" t="str">
        <f aca="false">INDEX(Orders!$E$2:$E$8001,MATCH(B6332,Orders!$A$2:$A$8001,0))</f>
        <v>Delivered</v>
      </c>
      <c r="K6332" s="1" t="str">
        <f aca="false">LEFT(INDEX(Orders!$C$2:$C$8001,MATCH(B6332,Orders!$A$2:$A$8001,0)),7)</f>
        <v>2024-01</v>
      </c>
    </row>
    <row r="6333" customFormat="false" ht="15" hidden="false" customHeight="true" outlineLevel="0" collapsed="false">
      <c r="A6333" s="1" t="s">
        <v>16803</v>
      </c>
      <c r="B6333" s="1" t="s">
        <v>5496</v>
      </c>
      <c r="C6333" s="1" t="s">
        <v>1953</v>
      </c>
      <c r="D6333" s="1" t="n">
        <v>1</v>
      </c>
      <c r="E6333" s="16" t="n">
        <v>4914.12</v>
      </c>
      <c r="F6333" s="17" t="n">
        <v>0.1</v>
      </c>
      <c r="G6333" s="16" t="n">
        <v>4422.71</v>
      </c>
      <c r="I6333" s="1" t="str">
        <f aca="false">INDEX(Products!$C$2:$C$51,MATCH(C6333,Products!$A$2:$A$51,0))</f>
        <v>Fashion</v>
      </c>
      <c r="J6333" s="1" t="str">
        <f aca="false">INDEX(Orders!$E$2:$E$8001,MATCH(B6333,Orders!$A$2:$A$8001,0))</f>
        <v>Delivered</v>
      </c>
      <c r="K6333" s="1" t="str">
        <f aca="false">LEFT(INDEX(Orders!$C$2:$C$8001,MATCH(B6333,Orders!$A$2:$A$8001,0)),7)</f>
        <v>2024-01</v>
      </c>
    </row>
    <row r="6334" customFormat="false" ht="15" hidden="false" customHeight="true" outlineLevel="0" collapsed="false">
      <c r="A6334" s="1" t="s">
        <v>16804</v>
      </c>
      <c r="B6334" s="1" t="s">
        <v>5496</v>
      </c>
      <c r="C6334" s="1" t="s">
        <v>2007</v>
      </c>
      <c r="D6334" s="1" t="n">
        <v>3</v>
      </c>
      <c r="E6334" s="16" t="n">
        <v>750.27</v>
      </c>
      <c r="F6334" s="17" t="n">
        <v>0.05</v>
      </c>
      <c r="G6334" s="16" t="n">
        <v>2138.27</v>
      </c>
      <c r="I6334" s="1" t="str">
        <f aca="false">INDEX(Products!$C$2:$C$51,MATCH(C6334,Products!$A$2:$A$51,0))</f>
        <v>Books &amp; Stationery</v>
      </c>
      <c r="J6334" s="1" t="str">
        <f aca="false">INDEX(Orders!$E$2:$E$8001,MATCH(B6334,Orders!$A$2:$A$8001,0))</f>
        <v>Delivered</v>
      </c>
      <c r="K6334" s="1" t="str">
        <f aca="false">LEFT(INDEX(Orders!$C$2:$C$8001,MATCH(B6334,Orders!$A$2:$A$8001,0)),7)</f>
        <v>2024-01</v>
      </c>
    </row>
    <row r="6335" customFormat="false" ht="15" hidden="false" customHeight="true" outlineLevel="0" collapsed="false">
      <c r="A6335" s="1" t="s">
        <v>16805</v>
      </c>
      <c r="B6335" s="1" t="s">
        <v>5496</v>
      </c>
      <c r="C6335" s="1" t="s">
        <v>2006</v>
      </c>
      <c r="D6335" s="1" t="n">
        <v>3</v>
      </c>
      <c r="E6335" s="16" t="n">
        <v>482.17</v>
      </c>
      <c r="F6335" s="17" t="n">
        <v>0</v>
      </c>
      <c r="G6335" s="16" t="n">
        <v>1446.51</v>
      </c>
      <c r="I6335" s="1" t="str">
        <f aca="false">INDEX(Products!$C$2:$C$51,MATCH(C6335,Products!$A$2:$A$51,0))</f>
        <v>Books &amp; Stationery</v>
      </c>
      <c r="J6335" s="1" t="str">
        <f aca="false">INDEX(Orders!$E$2:$E$8001,MATCH(B6335,Orders!$A$2:$A$8001,0))</f>
        <v>Delivered</v>
      </c>
      <c r="K6335" s="1" t="str">
        <f aca="false">LEFT(INDEX(Orders!$C$2:$C$8001,MATCH(B6335,Orders!$A$2:$A$8001,0)),7)</f>
        <v>2024-01</v>
      </c>
    </row>
    <row r="6336" customFormat="false" ht="15" hidden="false" customHeight="true" outlineLevel="0" collapsed="false">
      <c r="A6336" s="1" t="s">
        <v>16806</v>
      </c>
      <c r="B6336" s="1" t="s">
        <v>5497</v>
      </c>
      <c r="C6336" s="1" t="s">
        <v>1955</v>
      </c>
      <c r="D6336" s="1" t="n">
        <v>1</v>
      </c>
      <c r="E6336" s="16" t="n">
        <v>3340.76</v>
      </c>
      <c r="F6336" s="17" t="n">
        <v>0</v>
      </c>
      <c r="G6336" s="16" t="n">
        <v>3340.76</v>
      </c>
      <c r="I6336" s="1" t="str">
        <f aca="false">INDEX(Products!$C$2:$C$51,MATCH(C6336,Products!$A$2:$A$51,0))</f>
        <v>Home &amp; Kitchen</v>
      </c>
      <c r="J6336" s="1" t="str">
        <f aca="false">INDEX(Orders!$E$2:$E$8001,MATCH(B6336,Orders!$A$2:$A$8001,0))</f>
        <v>Delivered</v>
      </c>
      <c r="K6336" s="1" t="str">
        <f aca="false">LEFT(INDEX(Orders!$C$2:$C$8001,MATCH(B6336,Orders!$A$2:$A$8001,0)),7)</f>
        <v>2025-03</v>
      </c>
    </row>
    <row r="6337" customFormat="false" ht="15" hidden="false" customHeight="true" outlineLevel="0" collapsed="false">
      <c r="A6337" s="1" t="s">
        <v>16807</v>
      </c>
      <c r="B6337" s="1" t="s">
        <v>5498</v>
      </c>
      <c r="C6337" s="1" t="s">
        <v>1940</v>
      </c>
      <c r="D6337" s="1" t="n">
        <v>1</v>
      </c>
      <c r="E6337" s="16" t="n">
        <v>2374.52</v>
      </c>
      <c r="F6337" s="17" t="n">
        <v>0.1</v>
      </c>
      <c r="G6337" s="16" t="n">
        <v>2137.07</v>
      </c>
      <c r="I6337" s="1" t="str">
        <f aca="false">INDEX(Products!$C$2:$C$51,MATCH(C6337,Products!$A$2:$A$51,0))</f>
        <v>Fashion</v>
      </c>
      <c r="J6337" s="1" t="str">
        <f aca="false">INDEX(Orders!$E$2:$E$8001,MATCH(B6337,Orders!$A$2:$A$8001,0))</f>
        <v>Delivered</v>
      </c>
      <c r="K6337" s="1" t="str">
        <f aca="false">LEFT(INDEX(Orders!$C$2:$C$8001,MATCH(B6337,Orders!$A$2:$A$8001,0)),7)</f>
        <v>2025-02</v>
      </c>
    </row>
    <row r="6338" customFormat="false" ht="15" hidden="false" customHeight="true" outlineLevel="0" collapsed="false">
      <c r="A6338" s="1" t="s">
        <v>16808</v>
      </c>
      <c r="B6338" s="1" t="s">
        <v>5498</v>
      </c>
      <c r="C6338" s="1" t="s">
        <v>1961</v>
      </c>
      <c r="D6338" s="1" t="n">
        <v>3</v>
      </c>
      <c r="E6338" s="16" t="n">
        <v>3493.68</v>
      </c>
      <c r="F6338" s="17" t="n">
        <v>0</v>
      </c>
      <c r="G6338" s="16" t="n">
        <v>10481.04</v>
      </c>
      <c r="I6338" s="1" t="str">
        <f aca="false">INDEX(Products!$C$2:$C$51,MATCH(C6338,Products!$A$2:$A$51,0))</f>
        <v>Home &amp; Kitchen</v>
      </c>
      <c r="J6338" s="1" t="str">
        <f aca="false">INDEX(Orders!$E$2:$E$8001,MATCH(B6338,Orders!$A$2:$A$8001,0))</f>
        <v>Delivered</v>
      </c>
      <c r="K6338" s="1" t="str">
        <f aca="false">LEFT(INDEX(Orders!$C$2:$C$8001,MATCH(B6338,Orders!$A$2:$A$8001,0)),7)</f>
        <v>2025-02</v>
      </c>
    </row>
    <row r="6339" customFormat="false" ht="15" hidden="false" customHeight="true" outlineLevel="0" collapsed="false">
      <c r="A6339" s="1" t="s">
        <v>16809</v>
      </c>
      <c r="B6339" s="1" t="s">
        <v>5499</v>
      </c>
      <c r="C6339" s="1" t="s">
        <v>1953</v>
      </c>
      <c r="D6339" s="1" t="n">
        <v>1</v>
      </c>
      <c r="E6339" s="16" t="n">
        <v>4914.12</v>
      </c>
      <c r="F6339" s="17" t="n">
        <v>0</v>
      </c>
      <c r="G6339" s="16" t="n">
        <v>4914.12</v>
      </c>
      <c r="I6339" s="1" t="str">
        <f aca="false">INDEX(Products!$C$2:$C$51,MATCH(C6339,Products!$A$2:$A$51,0))</f>
        <v>Fashion</v>
      </c>
      <c r="J6339" s="1" t="str">
        <f aca="false">INDEX(Orders!$E$2:$E$8001,MATCH(B6339,Orders!$A$2:$A$8001,0))</f>
        <v>Delivered</v>
      </c>
      <c r="K6339" s="1" t="str">
        <f aca="false">LEFT(INDEX(Orders!$C$2:$C$8001,MATCH(B6339,Orders!$A$2:$A$8001,0)),7)</f>
        <v>2025-10</v>
      </c>
    </row>
    <row r="6340" customFormat="false" ht="15" hidden="false" customHeight="true" outlineLevel="0" collapsed="false">
      <c r="A6340" s="1" t="s">
        <v>16810</v>
      </c>
      <c r="B6340" s="1" t="s">
        <v>5499</v>
      </c>
      <c r="C6340" s="1" t="s">
        <v>1993</v>
      </c>
      <c r="D6340" s="1" t="n">
        <v>1</v>
      </c>
      <c r="E6340" s="16" t="n">
        <v>3177.33</v>
      </c>
      <c r="F6340" s="17" t="n">
        <v>0</v>
      </c>
      <c r="G6340" s="16" t="n">
        <v>3177.33</v>
      </c>
      <c r="I6340" s="1" t="str">
        <f aca="false">INDEX(Products!$C$2:$C$51,MATCH(C6340,Products!$A$2:$A$51,0))</f>
        <v>Sports &amp; Fitness</v>
      </c>
      <c r="J6340" s="1" t="str">
        <f aca="false">INDEX(Orders!$E$2:$E$8001,MATCH(B6340,Orders!$A$2:$A$8001,0))</f>
        <v>Delivered</v>
      </c>
      <c r="K6340" s="1" t="str">
        <f aca="false">LEFT(INDEX(Orders!$C$2:$C$8001,MATCH(B6340,Orders!$A$2:$A$8001,0)),7)</f>
        <v>2025-10</v>
      </c>
    </row>
    <row r="6341" customFormat="false" ht="15" hidden="false" customHeight="true" outlineLevel="0" collapsed="false">
      <c r="A6341" s="1" t="s">
        <v>16811</v>
      </c>
      <c r="B6341" s="1" t="s">
        <v>5499</v>
      </c>
      <c r="C6341" s="1" t="s">
        <v>2007</v>
      </c>
      <c r="D6341" s="1" t="n">
        <v>1</v>
      </c>
      <c r="E6341" s="16" t="n">
        <v>750.27</v>
      </c>
      <c r="F6341" s="17" t="n">
        <v>0</v>
      </c>
      <c r="G6341" s="16" t="n">
        <v>750.27</v>
      </c>
      <c r="I6341" s="1" t="str">
        <f aca="false">INDEX(Products!$C$2:$C$51,MATCH(C6341,Products!$A$2:$A$51,0))</f>
        <v>Books &amp; Stationery</v>
      </c>
      <c r="J6341" s="1" t="str">
        <f aca="false">INDEX(Orders!$E$2:$E$8001,MATCH(B6341,Orders!$A$2:$A$8001,0))</f>
        <v>Delivered</v>
      </c>
      <c r="K6341" s="1" t="str">
        <f aca="false">LEFT(INDEX(Orders!$C$2:$C$8001,MATCH(B6341,Orders!$A$2:$A$8001,0)),7)</f>
        <v>2025-10</v>
      </c>
    </row>
    <row r="6342" customFormat="false" ht="15" hidden="false" customHeight="true" outlineLevel="0" collapsed="false">
      <c r="A6342" s="1" t="s">
        <v>16812</v>
      </c>
      <c r="B6342" s="1" t="s">
        <v>5499</v>
      </c>
      <c r="C6342" s="1" t="s">
        <v>1959</v>
      </c>
      <c r="D6342" s="1" t="n">
        <v>1</v>
      </c>
      <c r="E6342" s="16" t="n">
        <v>2142.79</v>
      </c>
      <c r="F6342" s="17" t="n">
        <v>0</v>
      </c>
      <c r="G6342" s="16" t="n">
        <v>2142.79</v>
      </c>
      <c r="I6342" s="1" t="str">
        <f aca="false">INDEX(Products!$C$2:$C$51,MATCH(C6342,Products!$A$2:$A$51,0))</f>
        <v>Home &amp; Kitchen</v>
      </c>
      <c r="J6342" s="1" t="str">
        <f aca="false">INDEX(Orders!$E$2:$E$8001,MATCH(B6342,Orders!$A$2:$A$8001,0))</f>
        <v>Delivered</v>
      </c>
      <c r="K6342" s="1" t="str">
        <f aca="false">LEFT(INDEX(Orders!$C$2:$C$8001,MATCH(B6342,Orders!$A$2:$A$8001,0)),7)</f>
        <v>2025-10</v>
      </c>
    </row>
    <row r="6343" customFormat="false" ht="15" hidden="false" customHeight="true" outlineLevel="0" collapsed="false">
      <c r="A6343" s="1" t="s">
        <v>16813</v>
      </c>
      <c r="B6343" s="1" t="s">
        <v>5500</v>
      </c>
      <c r="C6343" s="1" t="s">
        <v>2007</v>
      </c>
      <c r="D6343" s="1" t="n">
        <v>1</v>
      </c>
      <c r="E6343" s="16" t="n">
        <v>750.27</v>
      </c>
      <c r="F6343" s="17" t="n">
        <v>0</v>
      </c>
      <c r="G6343" s="16" t="n">
        <v>750.27</v>
      </c>
      <c r="I6343" s="1" t="str">
        <f aca="false">INDEX(Products!$C$2:$C$51,MATCH(C6343,Products!$A$2:$A$51,0))</f>
        <v>Books &amp; Stationery</v>
      </c>
      <c r="J6343" s="1" t="str">
        <f aca="false">INDEX(Orders!$E$2:$E$8001,MATCH(B6343,Orders!$A$2:$A$8001,0))</f>
        <v>Delivered</v>
      </c>
      <c r="K6343" s="1" t="str">
        <f aca="false">LEFT(INDEX(Orders!$C$2:$C$8001,MATCH(B6343,Orders!$A$2:$A$8001,0)),7)</f>
        <v>2025-12</v>
      </c>
    </row>
    <row r="6344" customFormat="false" ht="15" hidden="false" customHeight="true" outlineLevel="0" collapsed="false">
      <c r="A6344" s="1" t="s">
        <v>16814</v>
      </c>
      <c r="B6344" s="1" t="s">
        <v>5500</v>
      </c>
      <c r="C6344" s="1" t="s">
        <v>1940</v>
      </c>
      <c r="D6344" s="1" t="n">
        <v>1</v>
      </c>
      <c r="E6344" s="16" t="n">
        <v>2374.52</v>
      </c>
      <c r="F6344" s="17" t="n">
        <v>0.15</v>
      </c>
      <c r="G6344" s="16" t="n">
        <v>2018.34</v>
      </c>
      <c r="I6344" s="1" t="str">
        <f aca="false">INDEX(Products!$C$2:$C$51,MATCH(C6344,Products!$A$2:$A$51,0))</f>
        <v>Fashion</v>
      </c>
      <c r="J6344" s="1" t="str">
        <f aca="false">INDEX(Orders!$E$2:$E$8001,MATCH(B6344,Orders!$A$2:$A$8001,0))</f>
        <v>Delivered</v>
      </c>
      <c r="K6344" s="1" t="str">
        <f aca="false">LEFT(INDEX(Orders!$C$2:$C$8001,MATCH(B6344,Orders!$A$2:$A$8001,0)),7)</f>
        <v>2025-12</v>
      </c>
    </row>
    <row r="6345" customFormat="false" ht="15" hidden="false" customHeight="true" outlineLevel="0" collapsed="false">
      <c r="A6345" s="1" t="s">
        <v>16815</v>
      </c>
      <c r="B6345" s="1" t="s">
        <v>5500</v>
      </c>
      <c r="C6345" s="1" t="s">
        <v>1961</v>
      </c>
      <c r="D6345" s="1" t="n">
        <v>3</v>
      </c>
      <c r="E6345" s="16" t="n">
        <v>3493.68</v>
      </c>
      <c r="F6345" s="17" t="n">
        <v>0.05</v>
      </c>
      <c r="G6345" s="16" t="n">
        <v>9956.99</v>
      </c>
      <c r="I6345" s="1" t="str">
        <f aca="false">INDEX(Products!$C$2:$C$51,MATCH(C6345,Products!$A$2:$A$51,0))</f>
        <v>Home &amp; Kitchen</v>
      </c>
      <c r="J6345" s="1" t="str">
        <f aca="false">INDEX(Orders!$E$2:$E$8001,MATCH(B6345,Orders!$A$2:$A$8001,0))</f>
        <v>Delivered</v>
      </c>
      <c r="K6345" s="1" t="str">
        <f aca="false">LEFT(INDEX(Orders!$C$2:$C$8001,MATCH(B6345,Orders!$A$2:$A$8001,0)),7)</f>
        <v>2025-12</v>
      </c>
    </row>
    <row r="6346" customFormat="false" ht="15" hidden="false" customHeight="true" outlineLevel="0" collapsed="false">
      <c r="A6346" s="1" t="s">
        <v>16816</v>
      </c>
      <c r="B6346" s="1" t="s">
        <v>5500</v>
      </c>
      <c r="C6346" s="1" t="s">
        <v>1990</v>
      </c>
      <c r="D6346" s="1" t="n">
        <v>2</v>
      </c>
      <c r="E6346" s="16" t="n">
        <v>5311.32</v>
      </c>
      <c r="F6346" s="17" t="n">
        <v>0</v>
      </c>
      <c r="G6346" s="16" t="n">
        <v>10622.64</v>
      </c>
      <c r="I6346" s="1" t="str">
        <f aca="false">INDEX(Products!$C$2:$C$51,MATCH(C6346,Products!$A$2:$A$51,0))</f>
        <v>Sports &amp; Fitness</v>
      </c>
      <c r="J6346" s="1" t="str">
        <f aca="false">INDEX(Orders!$E$2:$E$8001,MATCH(B6346,Orders!$A$2:$A$8001,0))</f>
        <v>Delivered</v>
      </c>
      <c r="K6346" s="1" t="str">
        <f aca="false">LEFT(INDEX(Orders!$C$2:$C$8001,MATCH(B6346,Orders!$A$2:$A$8001,0)),7)</f>
        <v>2025-12</v>
      </c>
    </row>
    <row r="6347" customFormat="false" ht="15" hidden="false" customHeight="true" outlineLevel="0" collapsed="false">
      <c r="A6347" s="1" t="s">
        <v>16817</v>
      </c>
      <c r="B6347" s="1" t="s">
        <v>5501</v>
      </c>
      <c r="C6347" s="1" t="s">
        <v>1975</v>
      </c>
      <c r="D6347" s="1" t="n">
        <v>3</v>
      </c>
      <c r="E6347" s="16" t="n">
        <v>862.99</v>
      </c>
      <c r="F6347" s="17" t="n">
        <v>0.05</v>
      </c>
      <c r="G6347" s="16" t="n">
        <v>2459.52</v>
      </c>
      <c r="I6347" s="1" t="str">
        <f aca="false">INDEX(Products!$C$2:$C$51,MATCH(C6347,Products!$A$2:$A$51,0))</f>
        <v>Beauty &amp; Personal Care</v>
      </c>
      <c r="J6347" s="1" t="str">
        <f aca="false">INDEX(Orders!$E$2:$E$8001,MATCH(B6347,Orders!$A$2:$A$8001,0))</f>
        <v>Delivered</v>
      </c>
      <c r="K6347" s="1" t="str">
        <f aca="false">LEFT(INDEX(Orders!$C$2:$C$8001,MATCH(B6347,Orders!$A$2:$A$8001,0)),7)</f>
        <v>2025-02</v>
      </c>
    </row>
    <row r="6348" customFormat="false" ht="15" hidden="false" customHeight="true" outlineLevel="0" collapsed="false">
      <c r="A6348" s="1" t="s">
        <v>16818</v>
      </c>
      <c r="B6348" s="1" t="s">
        <v>5502</v>
      </c>
      <c r="C6348" s="1" t="s">
        <v>1997</v>
      </c>
      <c r="D6348" s="1" t="n">
        <v>1</v>
      </c>
      <c r="E6348" s="16" t="n">
        <v>311.15</v>
      </c>
      <c r="F6348" s="17" t="n">
        <v>0.1</v>
      </c>
      <c r="G6348" s="16" t="n">
        <v>280.03</v>
      </c>
      <c r="I6348" s="1" t="str">
        <f aca="false">INDEX(Products!$C$2:$C$51,MATCH(C6348,Products!$A$2:$A$51,0))</f>
        <v>Sports &amp; Fitness</v>
      </c>
      <c r="J6348" s="1" t="str">
        <f aca="false">INDEX(Orders!$E$2:$E$8001,MATCH(B6348,Orders!$A$2:$A$8001,0))</f>
        <v>Delivered</v>
      </c>
      <c r="K6348" s="1" t="str">
        <f aca="false">LEFT(INDEX(Orders!$C$2:$C$8001,MATCH(B6348,Orders!$A$2:$A$8001,0)),7)</f>
        <v>2025-11</v>
      </c>
    </row>
    <row r="6349" customFormat="false" ht="15" hidden="false" customHeight="true" outlineLevel="0" collapsed="false">
      <c r="A6349" s="1" t="s">
        <v>16819</v>
      </c>
      <c r="B6349" s="1" t="s">
        <v>5502</v>
      </c>
      <c r="C6349" s="1" t="s">
        <v>1953</v>
      </c>
      <c r="D6349" s="1" t="n">
        <v>1</v>
      </c>
      <c r="E6349" s="16" t="n">
        <v>4914.12</v>
      </c>
      <c r="F6349" s="17" t="n">
        <v>0.2</v>
      </c>
      <c r="G6349" s="16" t="n">
        <v>3931.3</v>
      </c>
      <c r="I6349" s="1" t="str">
        <f aca="false">INDEX(Products!$C$2:$C$51,MATCH(C6349,Products!$A$2:$A$51,0))</f>
        <v>Fashion</v>
      </c>
      <c r="J6349" s="1" t="str">
        <f aca="false">INDEX(Orders!$E$2:$E$8001,MATCH(B6349,Orders!$A$2:$A$8001,0))</f>
        <v>Delivered</v>
      </c>
      <c r="K6349" s="1" t="str">
        <f aca="false">LEFT(INDEX(Orders!$C$2:$C$8001,MATCH(B6349,Orders!$A$2:$A$8001,0)),7)</f>
        <v>2025-11</v>
      </c>
    </row>
    <row r="6350" customFormat="false" ht="15" hidden="false" customHeight="true" outlineLevel="0" collapsed="false">
      <c r="A6350" s="1" t="s">
        <v>16820</v>
      </c>
      <c r="B6350" s="1" t="s">
        <v>5503</v>
      </c>
      <c r="C6350" s="1" t="s">
        <v>1940</v>
      </c>
      <c r="D6350" s="1" t="n">
        <v>1</v>
      </c>
      <c r="E6350" s="16" t="n">
        <v>2374.52</v>
      </c>
      <c r="F6350" s="17" t="n">
        <v>0</v>
      </c>
      <c r="G6350" s="16" t="n">
        <v>2374.52</v>
      </c>
      <c r="I6350" s="1" t="str">
        <f aca="false">INDEX(Products!$C$2:$C$51,MATCH(C6350,Products!$A$2:$A$51,0))</f>
        <v>Fashion</v>
      </c>
      <c r="J6350" s="1" t="str">
        <f aca="false">INDEX(Orders!$E$2:$E$8001,MATCH(B6350,Orders!$A$2:$A$8001,0))</f>
        <v>Delivered</v>
      </c>
      <c r="K6350" s="1" t="str">
        <f aca="false">LEFT(INDEX(Orders!$C$2:$C$8001,MATCH(B6350,Orders!$A$2:$A$8001,0)),7)</f>
        <v>2025-04</v>
      </c>
    </row>
    <row r="6351" customFormat="false" ht="15" hidden="false" customHeight="true" outlineLevel="0" collapsed="false">
      <c r="A6351" s="1" t="s">
        <v>16821</v>
      </c>
      <c r="B6351" s="1" t="s">
        <v>5504</v>
      </c>
      <c r="C6351" s="1" t="s">
        <v>2006</v>
      </c>
      <c r="D6351" s="1" t="n">
        <v>1</v>
      </c>
      <c r="E6351" s="16" t="n">
        <v>482.17</v>
      </c>
      <c r="F6351" s="17" t="n">
        <v>0.1</v>
      </c>
      <c r="G6351" s="16" t="n">
        <v>433.95</v>
      </c>
      <c r="I6351" s="1" t="str">
        <f aca="false">INDEX(Products!$C$2:$C$51,MATCH(C6351,Products!$A$2:$A$51,0))</f>
        <v>Books &amp; Stationery</v>
      </c>
      <c r="J6351" s="1" t="str">
        <f aca="false">INDEX(Orders!$E$2:$E$8001,MATCH(B6351,Orders!$A$2:$A$8001,0))</f>
        <v>Delivered</v>
      </c>
      <c r="K6351" s="1" t="str">
        <f aca="false">LEFT(INDEX(Orders!$C$2:$C$8001,MATCH(B6351,Orders!$A$2:$A$8001,0)),7)</f>
        <v>2025-02</v>
      </c>
    </row>
    <row r="6352" customFormat="false" ht="15" hidden="false" customHeight="true" outlineLevel="0" collapsed="false">
      <c r="A6352" s="1" t="s">
        <v>16822</v>
      </c>
      <c r="B6352" s="1" t="s">
        <v>5505</v>
      </c>
      <c r="C6352" s="1" t="s">
        <v>1997</v>
      </c>
      <c r="D6352" s="1" t="n">
        <v>1</v>
      </c>
      <c r="E6352" s="16" t="n">
        <v>311.15</v>
      </c>
      <c r="F6352" s="17" t="n">
        <v>0</v>
      </c>
      <c r="G6352" s="16" t="n">
        <v>311.15</v>
      </c>
      <c r="I6352" s="1" t="str">
        <f aca="false">INDEX(Products!$C$2:$C$51,MATCH(C6352,Products!$A$2:$A$51,0))</f>
        <v>Sports &amp; Fitness</v>
      </c>
      <c r="J6352" s="1" t="str">
        <f aca="false">INDEX(Orders!$E$2:$E$8001,MATCH(B6352,Orders!$A$2:$A$8001,0))</f>
        <v>Delivered</v>
      </c>
      <c r="K6352" s="1" t="str">
        <f aca="false">LEFT(INDEX(Orders!$C$2:$C$8001,MATCH(B6352,Orders!$A$2:$A$8001,0)),7)</f>
        <v>2024-12</v>
      </c>
    </row>
    <row r="6353" customFormat="false" ht="15" hidden="false" customHeight="true" outlineLevel="0" collapsed="false">
      <c r="A6353" s="1" t="s">
        <v>16823</v>
      </c>
      <c r="B6353" s="1" t="s">
        <v>5505</v>
      </c>
      <c r="C6353" s="1" t="s">
        <v>1969</v>
      </c>
      <c r="D6353" s="1" t="n">
        <v>1</v>
      </c>
      <c r="E6353" s="16" t="n">
        <v>9171.98</v>
      </c>
      <c r="F6353" s="17" t="n">
        <v>0.2</v>
      </c>
      <c r="G6353" s="16" t="n">
        <v>7337.58</v>
      </c>
      <c r="I6353" s="1" t="str">
        <f aca="false">INDEX(Products!$C$2:$C$51,MATCH(C6353,Products!$A$2:$A$51,0))</f>
        <v>Home &amp; Kitchen</v>
      </c>
      <c r="J6353" s="1" t="str">
        <f aca="false">INDEX(Orders!$E$2:$E$8001,MATCH(B6353,Orders!$A$2:$A$8001,0))</f>
        <v>Delivered</v>
      </c>
      <c r="K6353" s="1" t="str">
        <f aca="false">LEFT(INDEX(Orders!$C$2:$C$8001,MATCH(B6353,Orders!$A$2:$A$8001,0)),7)</f>
        <v>2024-12</v>
      </c>
    </row>
    <row r="6354" customFormat="false" ht="15" hidden="false" customHeight="true" outlineLevel="0" collapsed="false">
      <c r="A6354" s="1" t="s">
        <v>16824</v>
      </c>
      <c r="B6354" s="1" t="s">
        <v>5506</v>
      </c>
      <c r="C6354" s="1" t="s">
        <v>2007</v>
      </c>
      <c r="D6354" s="1" t="n">
        <v>1</v>
      </c>
      <c r="E6354" s="16" t="n">
        <v>750.27</v>
      </c>
      <c r="F6354" s="17" t="n">
        <v>0.05</v>
      </c>
      <c r="G6354" s="16" t="n">
        <v>712.76</v>
      </c>
      <c r="I6354" s="1" t="str">
        <f aca="false">INDEX(Products!$C$2:$C$51,MATCH(C6354,Products!$A$2:$A$51,0))</f>
        <v>Books &amp; Stationery</v>
      </c>
      <c r="J6354" s="1" t="str">
        <f aca="false">INDEX(Orders!$E$2:$E$8001,MATCH(B6354,Orders!$A$2:$A$8001,0))</f>
        <v>Delivered</v>
      </c>
      <c r="K6354" s="1" t="str">
        <f aca="false">LEFT(INDEX(Orders!$C$2:$C$8001,MATCH(B6354,Orders!$A$2:$A$8001,0)),7)</f>
        <v>2025-05</v>
      </c>
    </row>
    <row r="6355" customFormat="false" ht="15" hidden="false" customHeight="true" outlineLevel="0" collapsed="false">
      <c r="A6355" s="1" t="s">
        <v>16825</v>
      </c>
      <c r="B6355" s="1" t="s">
        <v>5506</v>
      </c>
      <c r="C6355" s="1" t="s">
        <v>1940</v>
      </c>
      <c r="D6355" s="1" t="n">
        <v>1</v>
      </c>
      <c r="E6355" s="16" t="n">
        <v>2374.52</v>
      </c>
      <c r="F6355" s="17" t="n">
        <v>0</v>
      </c>
      <c r="G6355" s="16" t="n">
        <v>2374.52</v>
      </c>
      <c r="I6355" s="1" t="str">
        <f aca="false">INDEX(Products!$C$2:$C$51,MATCH(C6355,Products!$A$2:$A$51,0))</f>
        <v>Fashion</v>
      </c>
      <c r="J6355" s="1" t="str">
        <f aca="false">INDEX(Orders!$E$2:$E$8001,MATCH(B6355,Orders!$A$2:$A$8001,0))</f>
        <v>Delivered</v>
      </c>
      <c r="K6355" s="1" t="str">
        <f aca="false">LEFT(INDEX(Orders!$C$2:$C$8001,MATCH(B6355,Orders!$A$2:$A$8001,0)),7)</f>
        <v>2025-05</v>
      </c>
    </row>
    <row r="6356" customFormat="false" ht="15" hidden="false" customHeight="true" outlineLevel="0" collapsed="false">
      <c r="A6356" s="1" t="s">
        <v>16826</v>
      </c>
      <c r="B6356" s="1" t="s">
        <v>5507</v>
      </c>
      <c r="C6356" s="1" t="s">
        <v>1955</v>
      </c>
      <c r="D6356" s="1" t="n">
        <v>1</v>
      </c>
      <c r="E6356" s="16" t="n">
        <v>3340.76</v>
      </c>
      <c r="F6356" s="17" t="n">
        <v>0</v>
      </c>
      <c r="G6356" s="16" t="n">
        <v>3340.76</v>
      </c>
      <c r="I6356" s="1" t="str">
        <f aca="false">INDEX(Products!$C$2:$C$51,MATCH(C6356,Products!$A$2:$A$51,0))</f>
        <v>Home &amp; Kitchen</v>
      </c>
      <c r="J6356" s="1" t="str">
        <f aca="false">INDEX(Orders!$E$2:$E$8001,MATCH(B6356,Orders!$A$2:$A$8001,0))</f>
        <v>Delivered</v>
      </c>
      <c r="K6356" s="1" t="str">
        <f aca="false">LEFT(INDEX(Orders!$C$2:$C$8001,MATCH(B6356,Orders!$A$2:$A$8001,0)),7)</f>
        <v>2025-09</v>
      </c>
    </row>
    <row r="6357" customFormat="false" ht="15" hidden="false" customHeight="true" outlineLevel="0" collapsed="false">
      <c r="A6357" s="1" t="s">
        <v>16827</v>
      </c>
      <c r="B6357" s="1" t="s">
        <v>5507</v>
      </c>
      <c r="C6357" s="1" t="s">
        <v>1930</v>
      </c>
      <c r="D6357" s="1" t="n">
        <v>2</v>
      </c>
      <c r="E6357" s="16" t="n">
        <v>2398.35</v>
      </c>
      <c r="F6357" s="17" t="n">
        <v>0</v>
      </c>
      <c r="G6357" s="16" t="n">
        <v>4796.7</v>
      </c>
      <c r="I6357" s="1" t="str">
        <f aca="false">INDEX(Products!$C$2:$C$51,MATCH(C6357,Products!$A$2:$A$51,0))</f>
        <v>Electronics</v>
      </c>
      <c r="J6357" s="1" t="str">
        <f aca="false">INDEX(Orders!$E$2:$E$8001,MATCH(B6357,Orders!$A$2:$A$8001,0))</f>
        <v>Delivered</v>
      </c>
      <c r="K6357" s="1" t="str">
        <f aca="false">LEFT(INDEX(Orders!$C$2:$C$8001,MATCH(B6357,Orders!$A$2:$A$8001,0)),7)</f>
        <v>2025-09</v>
      </c>
    </row>
    <row r="6358" customFormat="false" ht="15" hidden="false" customHeight="true" outlineLevel="0" collapsed="false">
      <c r="A6358" s="1" t="s">
        <v>16828</v>
      </c>
      <c r="B6358" s="1" t="s">
        <v>5507</v>
      </c>
      <c r="C6358" s="1" t="s">
        <v>1953</v>
      </c>
      <c r="D6358" s="1" t="n">
        <v>3</v>
      </c>
      <c r="E6358" s="16" t="n">
        <v>4914.12</v>
      </c>
      <c r="F6358" s="17" t="n">
        <v>0.05</v>
      </c>
      <c r="G6358" s="16" t="n">
        <v>14005.24</v>
      </c>
      <c r="I6358" s="1" t="str">
        <f aca="false">INDEX(Products!$C$2:$C$51,MATCH(C6358,Products!$A$2:$A$51,0))</f>
        <v>Fashion</v>
      </c>
      <c r="J6358" s="1" t="str">
        <f aca="false">INDEX(Orders!$E$2:$E$8001,MATCH(B6358,Orders!$A$2:$A$8001,0))</f>
        <v>Delivered</v>
      </c>
      <c r="K6358" s="1" t="str">
        <f aca="false">LEFT(INDEX(Orders!$C$2:$C$8001,MATCH(B6358,Orders!$A$2:$A$8001,0)),7)</f>
        <v>2025-09</v>
      </c>
    </row>
    <row r="6359" customFormat="false" ht="15" hidden="false" customHeight="true" outlineLevel="0" collapsed="false">
      <c r="A6359" s="1" t="s">
        <v>16829</v>
      </c>
      <c r="B6359" s="1" t="s">
        <v>5508</v>
      </c>
      <c r="C6359" s="1" t="s">
        <v>1931</v>
      </c>
      <c r="D6359" s="1" t="n">
        <v>1</v>
      </c>
      <c r="E6359" s="16" t="n">
        <v>1111.28</v>
      </c>
      <c r="F6359" s="17" t="n">
        <v>0</v>
      </c>
      <c r="G6359" s="16" t="n">
        <v>1111.28</v>
      </c>
      <c r="I6359" s="1" t="str">
        <f aca="false">INDEX(Products!$C$2:$C$51,MATCH(C6359,Products!$A$2:$A$51,0))</f>
        <v>Electronics</v>
      </c>
      <c r="J6359" s="1" t="str">
        <f aca="false">INDEX(Orders!$E$2:$E$8001,MATCH(B6359,Orders!$A$2:$A$8001,0))</f>
        <v>Delivered</v>
      </c>
      <c r="K6359" s="1" t="str">
        <f aca="false">LEFT(INDEX(Orders!$C$2:$C$8001,MATCH(B6359,Orders!$A$2:$A$8001,0)),7)</f>
        <v>2025-10</v>
      </c>
    </row>
    <row r="6360" customFormat="false" ht="15" hidden="false" customHeight="true" outlineLevel="0" collapsed="false">
      <c r="A6360" s="1" t="s">
        <v>16830</v>
      </c>
      <c r="B6360" s="1" t="s">
        <v>5508</v>
      </c>
      <c r="C6360" s="1" t="s">
        <v>1973</v>
      </c>
      <c r="D6360" s="1" t="n">
        <v>3</v>
      </c>
      <c r="E6360" s="16" t="n">
        <v>1158.24</v>
      </c>
      <c r="F6360" s="17" t="n">
        <v>0.2</v>
      </c>
      <c r="G6360" s="16" t="n">
        <v>2779.78</v>
      </c>
      <c r="I6360" s="1" t="str">
        <f aca="false">INDEX(Products!$C$2:$C$51,MATCH(C6360,Products!$A$2:$A$51,0))</f>
        <v>Home &amp; Kitchen</v>
      </c>
      <c r="J6360" s="1" t="str">
        <f aca="false">INDEX(Orders!$E$2:$E$8001,MATCH(B6360,Orders!$A$2:$A$8001,0))</f>
        <v>Delivered</v>
      </c>
      <c r="K6360" s="1" t="str">
        <f aca="false">LEFT(INDEX(Orders!$C$2:$C$8001,MATCH(B6360,Orders!$A$2:$A$8001,0)),7)</f>
        <v>2025-10</v>
      </c>
    </row>
    <row r="6361" customFormat="false" ht="15" hidden="false" customHeight="true" outlineLevel="0" collapsed="false">
      <c r="A6361" s="1" t="s">
        <v>16831</v>
      </c>
      <c r="B6361" s="1" t="s">
        <v>5509</v>
      </c>
      <c r="C6361" s="1" t="s">
        <v>1940</v>
      </c>
      <c r="D6361" s="1" t="n">
        <v>1</v>
      </c>
      <c r="E6361" s="16" t="n">
        <v>2374.52</v>
      </c>
      <c r="F6361" s="17" t="n">
        <v>0.15</v>
      </c>
      <c r="G6361" s="16" t="n">
        <v>2018.34</v>
      </c>
      <c r="I6361" s="1" t="str">
        <f aca="false">INDEX(Products!$C$2:$C$51,MATCH(C6361,Products!$A$2:$A$51,0))</f>
        <v>Fashion</v>
      </c>
      <c r="J6361" s="1" t="str">
        <f aca="false">INDEX(Orders!$E$2:$E$8001,MATCH(B6361,Orders!$A$2:$A$8001,0))</f>
        <v>Delivered</v>
      </c>
      <c r="K6361" s="1" t="str">
        <f aca="false">LEFT(INDEX(Orders!$C$2:$C$8001,MATCH(B6361,Orders!$A$2:$A$8001,0)),7)</f>
        <v>2024-10</v>
      </c>
    </row>
    <row r="6362" customFormat="false" ht="15" hidden="false" customHeight="true" outlineLevel="0" collapsed="false">
      <c r="A6362" s="1" t="s">
        <v>16832</v>
      </c>
      <c r="B6362" s="1" t="s">
        <v>5509</v>
      </c>
      <c r="C6362" s="1" t="s">
        <v>1937</v>
      </c>
      <c r="D6362" s="1" t="n">
        <v>1</v>
      </c>
      <c r="E6362" s="16" t="n">
        <v>1364.75</v>
      </c>
      <c r="F6362" s="17" t="n">
        <v>0.05</v>
      </c>
      <c r="G6362" s="16" t="n">
        <v>1296.51</v>
      </c>
      <c r="I6362" s="1" t="str">
        <f aca="false">INDEX(Products!$C$2:$C$51,MATCH(C6362,Products!$A$2:$A$51,0))</f>
        <v>Fashion</v>
      </c>
      <c r="J6362" s="1" t="str">
        <f aca="false">INDEX(Orders!$E$2:$E$8001,MATCH(B6362,Orders!$A$2:$A$8001,0))</f>
        <v>Delivered</v>
      </c>
      <c r="K6362" s="1" t="str">
        <f aca="false">LEFT(INDEX(Orders!$C$2:$C$8001,MATCH(B6362,Orders!$A$2:$A$8001,0)),7)</f>
        <v>2024-10</v>
      </c>
    </row>
    <row r="6363" customFormat="false" ht="15" hidden="false" customHeight="true" outlineLevel="0" collapsed="false">
      <c r="A6363" s="1" t="s">
        <v>16833</v>
      </c>
      <c r="B6363" s="1" t="s">
        <v>5510</v>
      </c>
      <c r="C6363" s="1" t="s">
        <v>1995</v>
      </c>
      <c r="D6363" s="1" t="n">
        <v>2</v>
      </c>
      <c r="E6363" s="16" t="n">
        <v>2914.27</v>
      </c>
      <c r="F6363" s="17" t="n">
        <v>0</v>
      </c>
      <c r="G6363" s="16" t="n">
        <v>5828.54</v>
      </c>
      <c r="I6363" s="1" t="str">
        <f aca="false">INDEX(Products!$C$2:$C$51,MATCH(C6363,Products!$A$2:$A$51,0))</f>
        <v>Sports &amp; Fitness</v>
      </c>
      <c r="J6363" s="1" t="str">
        <f aca="false">INDEX(Orders!$E$2:$E$8001,MATCH(B6363,Orders!$A$2:$A$8001,0))</f>
        <v>Delivered</v>
      </c>
      <c r="K6363" s="1" t="str">
        <f aca="false">LEFT(INDEX(Orders!$C$2:$C$8001,MATCH(B6363,Orders!$A$2:$A$8001,0)),7)</f>
        <v>2024-01</v>
      </c>
    </row>
    <row r="6364" customFormat="false" ht="15" hidden="false" customHeight="true" outlineLevel="0" collapsed="false">
      <c r="A6364" s="1" t="s">
        <v>16834</v>
      </c>
      <c r="B6364" s="1" t="s">
        <v>5510</v>
      </c>
      <c r="C6364" s="1" t="s">
        <v>2006</v>
      </c>
      <c r="D6364" s="1" t="n">
        <v>1</v>
      </c>
      <c r="E6364" s="16" t="n">
        <v>482.17</v>
      </c>
      <c r="F6364" s="17" t="n">
        <v>0</v>
      </c>
      <c r="G6364" s="16" t="n">
        <v>482.17</v>
      </c>
      <c r="I6364" s="1" t="str">
        <f aca="false">INDEX(Products!$C$2:$C$51,MATCH(C6364,Products!$A$2:$A$51,0))</f>
        <v>Books &amp; Stationery</v>
      </c>
      <c r="J6364" s="1" t="str">
        <f aca="false">INDEX(Orders!$E$2:$E$8001,MATCH(B6364,Orders!$A$2:$A$8001,0))</f>
        <v>Delivered</v>
      </c>
      <c r="K6364" s="1" t="str">
        <f aca="false">LEFT(INDEX(Orders!$C$2:$C$8001,MATCH(B6364,Orders!$A$2:$A$8001,0)),7)</f>
        <v>2024-01</v>
      </c>
    </row>
    <row r="6365" customFormat="false" ht="15" hidden="false" customHeight="true" outlineLevel="0" collapsed="false">
      <c r="A6365" s="1" t="s">
        <v>16835</v>
      </c>
      <c r="B6365" s="1" t="s">
        <v>5510</v>
      </c>
      <c r="C6365" s="1" t="s">
        <v>1930</v>
      </c>
      <c r="D6365" s="1" t="n">
        <v>1</v>
      </c>
      <c r="E6365" s="16" t="n">
        <v>2398.35</v>
      </c>
      <c r="F6365" s="17" t="n">
        <v>0</v>
      </c>
      <c r="G6365" s="16" t="n">
        <v>2398.35</v>
      </c>
      <c r="I6365" s="1" t="str">
        <f aca="false">INDEX(Products!$C$2:$C$51,MATCH(C6365,Products!$A$2:$A$51,0))</f>
        <v>Electronics</v>
      </c>
      <c r="J6365" s="1" t="str">
        <f aca="false">INDEX(Orders!$E$2:$E$8001,MATCH(B6365,Orders!$A$2:$A$8001,0))</f>
        <v>Delivered</v>
      </c>
      <c r="K6365" s="1" t="str">
        <f aca="false">LEFT(INDEX(Orders!$C$2:$C$8001,MATCH(B6365,Orders!$A$2:$A$8001,0)),7)</f>
        <v>2024-01</v>
      </c>
    </row>
    <row r="6366" customFormat="false" ht="15" hidden="false" customHeight="true" outlineLevel="0" collapsed="false">
      <c r="A6366" s="1" t="s">
        <v>16836</v>
      </c>
      <c r="B6366" s="1" t="s">
        <v>5510</v>
      </c>
      <c r="C6366" s="1" t="s">
        <v>1975</v>
      </c>
      <c r="D6366" s="1" t="n">
        <v>1</v>
      </c>
      <c r="E6366" s="16" t="n">
        <v>862.99</v>
      </c>
      <c r="F6366" s="17" t="n">
        <v>0</v>
      </c>
      <c r="G6366" s="16" t="n">
        <v>862.99</v>
      </c>
      <c r="I6366" s="1" t="str">
        <f aca="false">INDEX(Products!$C$2:$C$51,MATCH(C6366,Products!$A$2:$A$51,0))</f>
        <v>Beauty &amp; Personal Care</v>
      </c>
      <c r="J6366" s="1" t="str">
        <f aca="false">INDEX(Orders!$E$2:$E$8001,MATCH(B6366,Orders!$A$2:$A$8001,0))</f>
        <v>Delivered</v>
      </c>
      <c r="K6366" s="1" t="str">
        <f aca="false">LEFT(INDEX(Orders!$C$2:$C$8001,MATCH(B6366,Orders!$A$2:$A$8001,0)),7)</f>
        <v>2024-01</v>
      </c>
    </row>
    <row r="6367" customFormat="false" ht="15" hidden="false" customHeight="true" outlineLevel="0" collapsed="false">
      <c r="A6367" s="1" t="s">
        <v>16837</v>
      </c>
      <c r="B6367" s="1" t="s">
        <v>5510</v>
      </c>
      <c r="C6367" s="1" t="s">
        <v>1940</v>
      </c>
      <c r="D6367" s="1" t="n">
        <v>1</v>
      </c>
      <c r="E6367" s="16" t="n">
        <v>2374.52</v>
      </c>
      <c r="F6367" s="17" t="n">
        <v>0.1</v>
      </c>
      <c r="G6367" s="16" t="n">
        <v>2137.07</v>
      </c>
      <c r="I6367" s="1" t="str">
        <f aca="false">INDEX(Products!$C$2:$C$51,MATCH(C6367,Products!$A$2:$A$51,0))</f>
        <v>Fashion</v>
      </c>
      <c r="J6367" s="1" t="str">
        <f aca="false">INDEX(Orders!$E$2:$E$8001,MATCH(B6367,Orders!$A$2:$A$8001,0))</f>
        <v>Delivered</v>
      </c>
      <c r="K6367" s="1" t="str">
        <f aca="false">LEFT(INDEX(Orders!$C$2:$C$8001,MATCH(B6367,Orders!$A$2:$A$8001,0)),7)</f>
        <v>2024-01</v>
      </c>
    </row>
    <row r="6368" customFormat="false" ht="15" hidden="false" customHeight="true" outlineLevel="0" collapsed="false">
      <c r="A6368" s="1" t="s">
        <v>16838</v>
      </c>
      <c r="B6368" s="1" t="s">
        <v>5511</v>
      </c>
      <c r="C6368" s="1" t="s">
        <v>2006</v>
      </c>
      <c r="D6368" s="1" t="n">
        <v>1</v>
      </c>
      <c r="E6368" s="16" t="n">
        <v>482.17</v>
      </c>
      <c r="F6368" s="17" t="n">
        <v>0.05</v>
      </c>
      <c r="G6368" s="16" t="n">
        <v>458.06</v>
      </c>
      <c r="I6368" s="1" t="str">
        <f aca="false">INDEX(Products!$C$2:$C$51,MATCH(C6368,Products!$A$2:$A$51,0))</f>
        <v>Books &amp; Stationery</v>
      </c>
      <c r="J6368" s="1" t="str">
        <f aca="false">INDEX(Orders!$E$2:$E$8001,MATCH(B6368,Orders!$A$2:$A$8001,0))</f>
        <v>Delivered</v>
      </c>
      <c r="K6368" s="1" t="str">
        <f aca="false">LEFT(INDEX(Orders!$C$2:$C$8001,MATCH(B6368,Orders!$A$2:$A$8001,0)),7)</f>
        <v>2025-10</v>
      </c>
    </row>
    <row r="6369" customFormat="false" ht="15" hidden="false" customHeight="true" outlineLevel="0" collapsed="false">
      <c r="A6369" s="1" t="s">
        <v>16839</v>
      </c>
      <c r="B6369" s="1" t="s">
        <v>5512</v>
      </c>
      <c r="C6369" s="1" t="s">
        <v>2007</v>
      </c>
      <c r="D6369" s="1" t="n">
        <v>1</v>
      </c>
      <c r="E6369" s="16" t="n">
        <v>750.27</v>
      </c>
      <c r="F6369" s="17" t="n">
        <v>0.05</v>
      </c>
      <c r="G6369" s="16" t="n">
        <v>712.76</v>
      </c>
      <c r="I6369" s="1" t="str">
        <f aca="false">INDEX(Products!$C$2:$C$51,MATCH(C6369,Products!$A$2:$A$51,0))</f>
        <v>Books &amp; Stationery</v>
      </c>
      <c r="J6369" s="1" t="str">
        <f aca="false">INDEX(Orders!$E$2:$E$8001,MATCH(B6369,Orders!$A$2:$A$8001,0))</f>
        <v>Delivered</v>
      </c>
      <c r="K6369" s="1" t="str">
        <f aca="false">LEFT(INDEX(Orders!$C$2:$C$8001,MATCH(B6369,Orders!$A$2:$A$8001,0)),7)</f>
        <v>2024-11</v>
      </c>
    </row>
    <row r="6370" customFormat="false" ht="15" hidden="false" customHeight="true" outlineLevel="0" collapsed="false">
      <c r="A6370" s="1" t="s">
        <v>16840</v>
      </c>
      <c r="B6370" s="1" t="s">
        <v>5512</v>
      </c>
      <c r="C6370" s="1" t="s">
        <v>1990</v>
      </c>
      <c r="D6370" s="1" t="n">
        <v>1</v>
      </c>
      <c r="E6370" s="16" t="n">
        <v>5311.32</v>
      </c>
      <c r="F6370" s="17" t="n">
        <v>0.05</v>
      </c>
      <c r="G6370" s="16" t="n">
        <v>5045.75</v>
      </c>
      <c r="I6370" s="1" t="str">
        <f aca="false">INDEX(Products!$C$2:$C$51,MATCH(C6370,Products!$A$2:$A$51,0))</f>
        <v>Sports &amp; Fitness</v>
      </c>
      <c r="J6370" s="1" t="str">
        <f aca="false">INDEX(Orders!$E$2:$E$8001,MATCH(B6370,Orders!$A$2:$A$8001,0))</f>
        <v>Delivered</v>
      </c>
      <c r="K6370" s="1" t="str">
        <f aca="false">LEFT(INDEX(Orders!$C$2:$C$8001,MATCH(B6370,Orders!$A$2:$A$8001,0)),7)</f>
        <v>2024-11</v>
      </c>
    </row>
    <row r="6371" customFormat="false" ht="15" hidden="false" customHeight="true" outlineLevel="0" collapsed="false">
      <c r="A6371" s="1" t="s">
        <v>16841</v>
      </c>
      <c r="B6371" s="1" t="s">
        <v>5512</v>
      </c>
      <c r="C6371" s="1" t="s">
        <v>2006</v>
      </c>
      <c r="D6371" s="1" t="n">
        <v>1</v>
      </c>
      <c r="E6371" s="16" t="n">
        <v>482.17</v>
      </c>
      <c r="F6371" s="17" t="n">
        <v>0</v>
      </c>
      <c r="G6371" s="16" t="n">
        <v>482.17</v>
      </c>
      <c r="I6371" s="1" t="str">
        <f aca="false">INDEX(Products!$C$2:$C$51,MATCH(C6371,Products!$A$2:$A$51,0))</f>
        <v>Books &amp; Stationery</v>
      </c>
      <c r="J6371" s="1" t="str">
        <f aca="false">INDEX(Orders!$E$2:$E$8001,MATCH(B6371,Orders!$A$2:$A$8001,0))</f>
        <v>Delivered</v>
      </c>
      <c r="K6371" s="1" t="str">
        <f aca="false">LEFT(INDEX(Orders!$C$2:$C$8001,MATCH(B6371,Orders!$A$2:$A$8001,0)),7)</f>
        <v>2024-11</v>
      </c>
    </row>
    <row r="6372" customFormat="false" ht="15" hidden="false" customHeight="true" outlineLevel="0" collapsed="false">
      <c r="A6372" s="1" t="s">
        <v>16842</v>
      </c>
      <c r="B6372" s="1" t="s">
        <v>5513</v>
      </c>
      <c r="C6372" s="1" t="s">
        <v>1997</v>
      </c>
      <c r="D6372" s="1" t="n">
        <v>1</v>
      </c>
      <c r="E6372" s="16" t="n">
        <v>311.15</v>
      </c>
      <c r="F6372" s="17" t="n">
        <v>0.05</v>
      </c>
      <c r="G6372" s="16" t="n">
        <v>295.59</v>
      </c>
      <c r="I6372" s="1" t="str">
        <f aca="false">INDEX(Products!$C$2:$C$51,MATCH(C6372,Products!$A$2:$A$51,0))</f>
        <v>Sports &amp; Fitness</v>
      </c>
      <c r="J6372" s="1" t="str">
        <f aca="false">INDEX(Orders!$E$2:$E$8001,MATCH(B6372,Orders!$A$2:$A$8001,0))</f>
        <v>Delivered</v>
      </c>
      <c r="K6372" s="1" t="str">
        <f aca="false">LEFT(INDEX(Orders!$C$2:$C$8001,MATCH(B6372,Orders!$A$2:$A$8001,0)),7)</f>
        <v>2025-05</v>
      </c>
    </row>
    <row r="6373" customFormat="false" ht="15" hidden="false" customHeight="true" outlineLevel="0" collapsed="false">
      <c r="A6373" s="1" t="s">
        <v>16843</v>
      </c>
      <c r="B6373" s="1" t="s">
        <v>5513</v>
      </c>
      <c r="C6373" s="1" t="s">
        <v>2007</v>
      </c>
      <c r="D6373" s="1" t="n">
        <v>1</v>
      </c>
      <c r="E6373" s="16" t="n">
        <v>750.27</v>
      </c>
      <c r="F6373" s="17" t="n">
        <v>0</v>
      </c>
      <c r="G6373" s="16" t="n">
        <v>750.27</v>
      </c>
      <c r="I6373" s="1" t="str">
        <f aca="false">INDEX(Products!$C$2:$C$51,MATCH(C6373,Products!$A$2:$A$51,0))</f>
        <v>Books &amp; Stationery</v>
      </c>
      <c r="J6373" s="1" t="str">
        <f aca="false">INDEX(Orders!$E$2:$E$8001,MATCH(B6373,Orders!$A$2:$A$8001,0))</f>
        <v>Delivered</v>
      </c>
      <c r="K6373" s="1" t="str">
        <f aca="false">LEFT(INDEX(Orders!$C$2:$C$8001,MATCH(B6373,Orders!$A$2:$A$8001,0)),7)</f>
        <v>2025-05</v>
      </c>
    </row>
    <row r="6374" customFormat="false" ht="15" hidden="false" customHeight="true" outlineLevel="0" collapsed="false">
      <c r="A6374" s="1" t="s">
        <v>16844</v>
      </c>
      <c r="B6374" s="1" t="s">
        <v>5513</v>
      </c>
      <c r="C6374" s="1" t="s">
        <v>1976</v>
      </c>
      <c r="D6374" s="1" t="n">
        <v>1</v>
      </c>
      <c r="E6374" s="16" t="n">
        <v>1603.35</v>
      </c>
      <c r="F6374" s="17" t="n">
        <v>0.05</v>
      </c>
      <c r="G6374" s="16" t="n">
        <v>1523.18</v>
      </c>
      <c r="I6374" s="1" t="str">
        <f aca="false">INDEX(Products!$C$2:$C$51,MATCH(C6374,Products!$A$2:$A$51,0))</f>
        <v>Beauty &amp; Personal Care</v>
      </c>
      <c r="J6374" s="1" t="str">
        <f aca="false">INDEX(Orders!$E$2:$E$8001,MATCH(B6374,Orders!$A$2:$A$8001,0))</f>
        <v>Delivered</v>
      </c>
      <c r="K6374" s="1" t="str">
        <f aca="false">LEFT(INDEX(Orders!$C$2:$C$8001,MATCH(B6374,Orders!$A$2:$A$8001,0)),7)</f>
        <v>2025-05</v>
      </c>
    </row>
    <row r="6375" customFormat="false" ht="15" hidden="false" customHeight="true" outlineLevel="0" collapsed="false">
      <c r="A6375" s="1" t="s">
        <v>16845</v>
      </c>
      <c r="B6375" s="1" t="s">
        <v>5514</v>
      </c>
      <c r="C6375" s="1" t="s">
        <v>2007</v>
      </c>
      <c r="D6375" s="1" t="n">
        <v>1</v>
      </c>
      <c r="E6375" s="16" t="n">
        <v>750.27</v>
      </c>
      <c r="F6375" s="17" t="n">
        <v>0.1</v>
      </c>
      <c r="G6375" s="16" t="n">
        <v>675.24</v>
      </c>
      <c r="I6375" s="1" t="str">
        <f aca="false">INDEX(Products!$C$2:$C$51,MATCH(C6375,Products!$A$2:$A$51,0))</f>
        <v>Books &amp; Stationery</v>
      </c>
      <c r="J6375" s="1" t="str">
        <f aca="false">INDEX(Orders!$E$2:$E$8001,MATCH(B6375,Orders!$A$2:$A$8001,0))</f>
        <v>Delivered</v>
      </c>
      <c r="K6375" s="1" t="str">
        <f aca="false">LEFT(INDEX(Orders!$C$2:$C$8001,MATCH(B6375,Orders!$A$2:$A$8001,0)),7)</f>
        <v>2025-11</v>
      </c>
    </row>
    <row r="6376" customFormat="false" ht="15" hidden="false" customHeight="true" outlineLevel="0" collapsed="false">
      <c r="A6376" s="1" t="s">
        <v>16846</v>
      </c>
      <c r="B6376" s="1" t="s">
        <v>5514</v>
      </c>
      <c r="C6376" s="1" t="s">
        <v>1988</v>
      </c>
      <c r="D6376" s="1" t="n">
        <v>1</v>
      </c>
      <c r="E6376" s="16" t="n">
        <v>681.07</v>
      </c>
      <c r="F6376" s="17" t="n">
        <v>0.1</v>
      </c>
      <c r="G6376" s="16" t="n">
        <v>612.96</v>
      </c>
      <c r="I6376" s="1" t="str">
        <f aca="false">INDEX(Products!$C$2:$C$51,MATCH(C6376,Products!$A$2:$A$51,0))</f>
        <v>Sports &amp; Fitness</v>
      </c>
      <c r="J6376" s="1" t="str">
        <f aca="false">INDEX(Orders!$E$2:$E$8001,MATCH(B6376,Orders!$A$2:$A$8001,0))</f>
        <v>Delivered</v>
      </c>
      <c r="K6376" s="1" t="str">
        <f aca="false">LEFT(INDEX(Orders!$C$2:$C$8001,MATCH(B6376,Orders!$A$2:$A$8001,0)),7)</f>
        <v>2025-11</v>
      </c>
    </row>
    <row r="6377" customFormat="false" ht="15" hidden="false" customHeight="true" outlineLevel="0" collapsed="false">
      <c r="A6377" s="1" t="s">
        <v>16847</v>
      </c>
      <c r="B6377" s="1" t="s">
        <v>5514</v>
      </c>
      <c r="C6377" s="1" t="s">
        <v>1951</v>
      </c>
      <c r="D6377" s="1" t="n">
        <v>2</v>
      </c>
      <c r="E6377" s="16" t="n">
        <v>957.5</v>
      </c>
      <c r="F6377" s="17" t="n">
        <v>0</v>
      </c>
      <c r="G6377" s="16" t="n">
        <v>1915</v>
      </c>
      <c r="I6377" s="1" t="str">
        <f aca="false">INDEX(Products!$C$2:$C$51,MATCH(C6377,Products!$A$2:$A$51,0))</f>
        <v>Fashion</v>
      </c>
      <c r="J6377" s="1" t="str">
        <f aca="false">INDEX(Orders!$E$2:$E$8001,MATCH(B6377,Orders!$A$2:$A$8001,0))</f>
        <v>Delivered</v>
      </c>
      <c r="K6377" s="1" t="str">
        <f aca="false">LEFT(INDEX(Orders!$C$2:$C$8001,MATCH(B6377,Orders!$A$2:$A$8001,0)),7)</f>
        <v>2025-11</v>
      </c>
    </row>
    <row r="6378" customFormat="false" ht="15" hidden="false" customHeight="true" outlineLevel="0" collapsed="false">
      <c r="A6378" s="1" t="s">
        <v>16848</v>
      </c>
      <c r="B6378" s="1" t="s">
        <v>5514</v>
      </c>
      <c r="C6378" s="1" t="s">
        <v>1940</v>
      </c>
      <c r="D6378" s="1" t="n">
        <v>1</v>
      </c>
      <c r="E6378" s="16" t="n">
        <v>2374.52</v>
      </c>
      <c r="F6378" s="17" t="n">
        <v>0.2</v>
      </c>
      <c r="G6378" s="16" t="n">
        <v>1899.62</v>
      </c>
      <c r="I6378" s="1" t="str">
        <f aca="false">INDEX(Products!$C$2:$C$51,MATCH(C6378,Products!$A$2:$A$51,0))</f>
        <v>Fashion</v>
      </c>
      <c r="J6378" s="1" t="str">
        <f aca="false">INDEX(Orders!$E$2:$E$8001,MATCH(B6378,Orders!$A$2:$A$8001,0))</f>
        <v>Delivered</v>
      </c>
      <c r="K6378" s="1" t="str">
        <f aca="false">LEFT(INDEX(Orders!$C$2:$C$8001,MATCH(B6378,Orders!$A$2:$A$8001,0)),7)</f>
        <v>2025-11</v>
      </c>
    </row>
    <row r="6379" customFormat="false" ht="15" hidden="false" customHeight="true" outlineLevel="0" collapsed="false">
      <c r="A6379" s="1" t="s">
        <v>16849</v>
      </c>
      <c r="B6379" s="1" t="s">
        <v>5514</v>
      </c>
      <c r="C6379" s="1" t="s">
        <v>1926</v>
      </c>
      <c r="D6379" s="1" t="n">
        <v>1</v>
      </c>
      <c r="E6379" s="16" t="n">
        <v>1478.08</v>
      </c>
      <c r="F6379" s="17" t="n">
        <v>0.1</v>
      </c>
      <c r="G6379" s="16" t="n">
        <v>1330.27</v>
      </c>
      <c r="I6379" s="1" t="str">
        <f aca="false">INDEX(Products!$C$2:$C$51,MATCH(C6379,Products!$A$2:$A$51,0))</f>
        <v>Electronics</v>
      </c>
      <c r="J6379" s="1" t="str">
        <f aca="false">INDEX(Orders!$E$2:$E$8001,MATCH(B6379,Orders!$A$2:$A$8001,0))</f>
        <v>Delivered</v>
      </c>
      <c r="K6379" s="1" t="str">
        <f aca="false">LEFT(INDEX(Orders!$C$2:$C$8001,MATCH(B6379,Orders!$A$2:$A$8001,0)),7)</f>
        <v>2025-11</v>
      </c>
    </row>
    <row r="6380" customFormat="false" ht="15" hidden="false" customHeight="true" outlineLevel="0" collapsed="false">
      <c r="A6380" s="1" t="s">
        <v>16850</v>
      </c>
      <c r="B6380" s="1" t="s">
        <v>5515</v>
      </c>
      <c r="C6380" s="1" t="s">
        <v>1975</v>
      </c>
      <c r="D6380" s="1" t="n">
        <v>2</v>
      </c>
      <c r="E6380" s="16" t="n">
        <v>862.99</v>
      </c>
      <c r="F6380" s="17" t="n">
        <v>0.05</v>
      </c>
      <c r="G6380" s="16" t="n">
        <v>1639.68</v>
      </c>
      <c r="I6380" s="1" t="str">
        <f aca="false">INDEX(Products!$C$2:$C$51,MATCH(C6380,Products!$A$2:$A$51,0))</f>
        <v>Beauty &amp; Personal Care</v>
      </c>
      <c r="J6380" s="1" t="str">
        <f aca="false">INDEX(Orders!$E$2:$E$8001,MATCH(B6380,Orders!$A$2:$A$8001,0))</f>
        <v>Returned</v>
      </c>
      <c r="K6380" s="1" t="str">
        <f aca="false">LEFT(INDEX(Orders!$C$2:$C$8001,MATCH(B6380,Orders!$A$2:$A$8001,0)),7)</f>
        <v>2025-02</v>
      </c>
    </row>
    <row r="6381" customFormat="false" ht="15" hidden="false" customHeight="true" outlineLevel="0" collapsed="false">
      <c r="A6381" s="1" t="s">
        <v>16851</v>
      </c>
      <c r="B6381" s="1" t="s">
        <v>5515</v>
      </c>
      <c r="C6381" s="1" t="s">
        <v>2006</v>
      </c>
      <c r="D6381" s="1" t="n">
        <v>2</v>
      </c>
      <c r="E6381" s="16" t="n">
        <v>482.17</v>
      </c>
      <c r="F6381" s="17" t="n">
        <v>0.05</v>
      </c>
      <c r="G6381" s="16" t="n">
        <v>916.12</v>
      </c>
      <c r="I6381" s="1" t="str">
        <f aca="false">INDEX(Products!$C$2:$C$51,MATCH(C6381,Products!$A$2:$A$51,0))</f>
        <v>Books &amp; Stationery</v>
      </c>
      <c r="J6381" s="1" t="str">
        <f aca="false">INDEX(Orders!$E$2:$E$8001,MATCH(B6381,Orders!$A$2:$A$8001,0))</f>
        <v>Returned</v>
      </c>
      <c r="K6381" s="1" t="str">
        <f aca="false">LEFT(INDEX(Orders!$C$2:$C$8001,MATCH(B6381,Orders!$A$2:$A$8001,0)),7)</f>
        <v>2025-02</v>
      </c>
    </row>
    <row r="6382" customFormat="false" ht="15" hidden="false" customHeight="true" outlineLevel="0" collapsed="false">
      <c r="A6382" s="1" t="s">
        <v>16852</v>
      </c>
      <c r="B6382" s="1" t="s">
        <v>5516</v>
      </c>
      <c r="C6382" s="1" t="s">
        <v>2007</v>
      </c>
      <c r="D6382" s="1" t="n">
        <v>1</v>
      </c>
      <c r="E6382" s="16" t="n">
        <v>750.27</v>
      </c>
      <c r="F6382" s="17" t="n">
        <v>0.05</v>
      </c>
      <c r="G6382" s="16" t="n">
        <v>712.76</v>
      </c>
      <c r="I6382" s="1" t="str">
        <f aca="false">INDEX(Products!$C$2:$C$51,MATCH(C6382,Products!$A$2:$A$51,0))</f>
        <v>Books &amp; Stationery</v>
      </c>
      <c r="J6382" s="1" t="str">
        <f aca="false">INDEX(Orders!$E$2:$E$8001,MATCH(B6382,Orders!$A$2:$A$8001,0))</f>
        <v>Delivered</v>
      </c>
      <c r="K6382" s="1" t="str">
        <f aca="false">LEFT(INDEX(Orders!$C$2:$C$8001,MATCH(B6382,Orders!$A$2:$A$8001,0)),7)</f>
        <v>2024-07</v>
      </c>
    </row>
    <row r="6383" customFormat="false" ht="15" hidden="false" customHeight="true" outlineLevel="0" collapsed="false">
      <c r="A6383" s="1" t="s">
        <v>16853</v>
      </c>
      <c r="B6383" s="1" t="s">
        <v>5517</v>
      </c>
      <c r="C6383" s="1" t="s">
        <v>2007</v>
      </c>
      <c r="D6383" s="1" t="n">
        <v>1</v>
      </c>
      <c r="E6383" s="16" t="n">
        <v>750.27</v>
      </c>
      <c r="F6383" s="17" t="n">
        <v>0</v>
      </c>
      <c r="G6383" s="16" t="n">
        <v>750.27</v>
      </c>
      <c r="I6383" s="1" t="str">
        <f aca="false">INDEX(Products!$C$2:$C$51,MATCH(C6383,Products!$A$2:$A$51,0))</f>
        <v>Books &amp; Stationery</v>
      </c>
      <c r="J6383" s="1" t="str">
        <f aca="false">INDEX(Orders!$E$2:$E$8001,MATCH(B6383,Orders!$A$2:$A$8001,0))</f>
        <v>Delivered</v>
      </c>
      <c r="K6383" s="1" t="str">
        <f aca="false">LEFT(INDEX(Orders!$C$2:$C$8001,MATCH(B6383,Orders!$A$2:$A$8001,0)),7)</f>
        <v>2025-11</v>
      </c>
    </row>
    <row r="6384" customFormat="false" ht="15" hidden="false" customHeight="true" outlineLevel="0" collapsed="false">
      <c r="A6384" s="1" t="s">
        <v>16854</v>
      </c>
      <c r="B6384" s="1" t="s">
        <v>5518</v>
      </c>
      <c r="C6384" s="1" t="s">
        <v>1975</v>
      </c>
      <c r="D6384" s="1" t="n">
        <v>1</v>
      </c>
      <c r="E6384" s="16" t="n">
        <v>862.99</v>
      </c>
      <c r="F6384" s="17" t="n">
        <v>0</v>
      </c>
      <c r="G6384" s="16" t="n">
        <v>862.99</v>
      </c>
      <c r="I6384" s="1" t="str">
        <f aca="false">INDEX(Products!$C$2:$C$51,MATCH(C6384,Products!$A$2:$A$51,0))</f>
        <v>Beauty &amp; Personal Care</v>
      </c>
      <c r="J6384" s="1" t="str">
        <f aca="false">INDEX(Orders!$E$2:$E$8001,MATCH(B6384,Orders!$A$2:$A$8001,0))</f>
        <v>Delivered</v>
      </c>
      <c r="K6384" s="1" t="str">
        <f aca="false">LEFT(INDEX(Orders!$C$2:$C$8001,MATCH(B6384,Orders!$A$2:$A$8001,0)),7)</f>
        <v>2025-10</v>
      </c>
    </row>
    <row r="6385" customFormat="false" ht="15" hidden="false" customHeight="true" outlineLevel="0" collapsed="false">
      <c r="A6385" s="1" t="s">
        <v>16855</v>
      </c>
      <c r="B6385" s="1" t="s">
        <v>5518</v>
      </c>
      <c r="C6385" s="1" t="s">
        <v>1979</v>
      </c>
      <c r="D6385" s="1" t="n">
        <v>1</v>
      </c>
      <c r="E6385" s="16" t="n">
        <v>623</v>
      </c>
      <c r="F6385" s="17" t="n">
        <v>0.2</v>
      </c>
      <c r="G6385" s="16" t="n">
        <v>498.4</v>
      </c>
      <c r="I6385" s="1" t="str">
        <f aca="false">INDEX(Products!$C$2:$C$51,MATCH(C6385,Products!$A$2:$A$51,0))</f>
        <v>Beauty &amp; Personal Care</v>
      </c>
      <c r="J6385" s="1" t="str">
        <f aca="false">INDEX(Orders!$E$2:$E$8001,MATCH(B6385,Orders!$A$2:$A$8001,0))</f>
        <v>Delivered</v>
      </c>
      <c r="K6385" s="1" t="str">
        <f aca="false">LEFT(INDEX(Orders!$C$2:$C$8001,MATCH(B6385,Orders!$A$2:$A$8001,0)),7)</f>
        <v>2025-10</v>
      </c>
    </row>
    <row r="6386" customFormat="false" ht="15" hidden="false" customHeight="true" outlineLevel="0" collapsed="false">
      <c r="A6386" s="1" t="s">
        <v>16856</v>
      </c>
      <c r="B6386" s="1" t="s">
        <v>5518</v>
      </c>
      <c r="C6386" s="1" t="s">
        <v>1997</v>
      </c>
      <c r="D6386" s="1" t="n">
        <v>1</v>
      </c>
      <c r="E6386" s="16" t="n">
        <v>311.15</v>
      </c>
      <c r="F6386" s="17" t="n">
        <v>0.1</v>
      </c>
      <c r="G6386" s="16" t="n">
        <v>280.03</v>
      </c>
      <c r="I6386" s="1" t="str">
        <f aca="false">INDEX(Products!$C$2:$C$51,MATCH(C6386,Products!$A$2:$A$51,0))</f>
        <v>Sports &amp; Fitness</v>
      </c>
      <c r="J6386" s="1" t="str">
        <f aca="false">INDEX(Orders!$E$2:$E$8001,MATCH(B6386,Orders!$A$2:$A$8001,0))</f>
        <v>Delivered</v>
      </c>
      <c r="K6386" s="1" t="str">
        <f aca="false">LEFT(INDEX(Orders!$C$2:$C$8001,MATCH(B6386,Orders!$A$2:$A$8001,0)),7)</f>
        <v>2025-10</v>
      </c>
    </row>
    <row r="6387" customFormat="false" ht="15" hidden="false" customHeight="true" outlineLevel="0" collapsed="false">
      <c r="A6387" s="1" t="s">
        <v>16857</v>
      </c>
      <c r="B6387" s="1" t="s">
        <v>5518</v>
      </c>
      <c r="C6387" s="1" t="s">
        <v>2007</v>
      </c>
      <c r="D6387" s="1" t="n">
        <v>1</v>
      </c>
      <c r="E6387" s="16" t="n">
        <v>750.27</v>
      </c>
      <c r="F6387" s="17" t="n">
        <v>0.1</v>
      </c>
      <c r="G6387" s="16" t="n">
        <v>675.24</v>
      </c>
      <c r="I6387" s="1" t="str">
        <f aca="false">INDEX(Products!$C$2:$C$51,MATCH(C6387,Products!$A$2:$A$51,0))</f>
        <v>Books &amp; Stationery</v>
      </c>
      <c r="J6387" s="1" t="str">
        <f aca="false">INDEX(Orders!$E$2:$E$8001,MATCH(B6387,Orders!$A$2:$A$8001,0))</f>
        <v>Delivered</v>
      </c>
      <c r="K6387" s="1" t="str">
        <f aca="false">LEFT(INDEX(Orders!$C$2:$C$8001,MATCH(B6387,Orders!$A$2:$A$8001,0)),7)</f>
        <v>2025-10</v>
      </c>
    </row>
    <row r="6388" customFormat="false" ht="15" hidden="false" customHeight="true" outlineLevel="0" collapsed="false">
      <c r="A6388" s="1" t="s">
        <v>16858</v>
      </c>
      <c r="B6388" s="1" t="s">
        <v>5518</v>
      </c>
      <c r="C6388" s="1" t="s">
        <v>2006</v>
      </c>
      <c r="D6388" s="1" t="n">
        <v>1</v>
      </c>
      <c r="E6388" s="16" t="n">
        <v>482.17</v>
      </c>
      <c r="F6388" s="17" t="n">
        <v>0.05</v>
      </c>
      <c r="G6388" s="16" t="n">
        <v>458.06</v>
      </c>
      <c r="I6388" s="1" t="str">
        <f aca="false">INDEX(Products!$C$2:$C$51,MATCH(C6388,Products!$A$2:$A$51,0))</f>
        <v>Books &amp; Stationery</v>
      </c>
      <c r="J6388" s="1" t="str">
        <f aca="false">INDEX(Orders!$E$2:$E$8001,MATCH(B6388,Orders!$A$2:$A$8001,0))</f>
        <v>Delivered</v>
      </c>
      <c r="K6388" s="1" t="str">
        <f aca="false">LEFT(INDEX(Orders!$C$2:$C$8001,MATCH(B6388,Orders!$A$2:$A$8001,0)),7)</f>
        <v>2025-10</v>
      </c>
    </row>
    <row r="6389" customFormat="false" ht="15" hidden="false" customHeight="true" outlineLevel="0" collapsed="false">
      <c r="A6389" s="1" t="s">
        <v>16859</v>
      </c>
      <c r="B6389" s="1" t="s">
        <v>5519</v>
      </c>
      <c r="C6389" s="1" t="s">
        <v>1979</v>
      </c>
      <c r="D6389" s="1" t="n">
        <v>1</v>
      </c>
      <c r="E6389" s="16" t="n">
        <v>623</v>
      </c>
      <c r="F6389" s="17" t="n">
        <v>0</v>
      </c>
      <c r="G6389" s="16" t="n">
        <v>623</v>
      </c>
      <c r="I6389" s="1" t="str">
        <f aca="false">INDEX(Products!$C$2:$C$51,MATCH(C6389,Products!$A$2:$A$51,0))</f>
        <v>Beauty &amp; Personal Care</v>
      </c>
      <c r="J6389" s="1" t="str">
        <f aca="false">INDEX(Orders!$E$2:$E$8001,MATCH(B6389,Orders!$A$2:$A$8001,0))</f>
        <v>Delivered</v>
      </c>
      <c r="K6389" s="1" t="str">
        <f aca="false">LEFT(INDEX(Orders!$C$2:$C$8001,MATCH(B6389,Orders!$A$2:$A$8001,0)),7)</f>
        <v>2024-08</v>
      </c>
    </row>
    <row r="6390" customFormat="false" ht="15" hidden="false" customHeight="true" outlineLevel="0" collapsed="false">
      <c r="A6390" s="1" t="s">
        <v>16860</v>
      </c>
      <c r="B6390" s="1" t="s">
        <v>5520</v>
      </c>
      <c r="C6390" s="1" t="s">
        <v>2006</v>
      </c>
      <c r="D6390" s="1" t="n">
        <v>1</v>
      </c>
      <c r="E6390" s="16" t="n">
        <v>482.17</v>
      </c>
      <c r="F6390" s="17" t="n">
        <v>0</v>
      </c>
      <c r="G6390" s="16" t="n">
        <v>482.17</v>
      </c>
      <c r="I6390" s="1" t="str">
        <f aca="false">INDEX(Products!$C$2:$C$51,MATCH(C6390,Products!$A$2:$A$51,0))</f>
        <v>Books &amp; Stationery</v>
      </c>
      <c r="J6390" s="1" t="str">
        <f aca="false">INDEX(Orders!$E$2:$E$8001,MATCH(B6390,Orders!$A$2:$A$8001,0))</f>
        <v>Delivered</v>
      </c>
      <c r="K6390" s="1" t="str">
        <f aca="false">LEFT(INDEX(Orders!$C$2:$C$8001,MATCH(B6390,Orders!$A$2:$A$8001,0)),7)</f>
        <v>2025-03</v>
      </c>
    </row>
    <row r="6391" customFormat="false" ht="15" hidden="false" customHeight="true" outlineLevel="0" collapsed="false">
      <c r="A6391" s="1" t="s">
        <v>16861</v>
      </c>
      <c r="B6391" s="1" t="s">
        <v>5521</v>
      </c>
      <c r="C6391" s="1" t="s">
        <v>2006</v>
      </c>
      <c r="D6391" s="1" t="n">
        <v>2</v>
      </c>
      <c r="E6391" s="16" t="n">
        <v>482.17</v>
      </c>
      <c r="F6391" s="17" t="n">
        <v>0.05</v>
      </c>
      <c r="G6391" s="16" t="n">
        <v>916.12</v>
      </c>
      <c r="I6391" s="1" t="str">
        <f aca="false">INDEX(Products!$C$2:$C$51,MATCH(C6391,Products!$A$2:$A$51,0))</f>
        <v>Books &amp; Stationery</v>
      </c>
      <c r="J6391" s="1" t="str">
        <f aca="false">INDEX(Orders!$E$2:$E$8001,MATCH(B6391,Orders!$A$2:$A$8001,0))</f>
        <v>Delivered</v>
      </c>
      <c r="K6391" s="1" t="str">
        <f aca="false">LEFT(INDEX(Orders!$C$2:$C$8001,MATCH(B6391,Orders!$A$2:$A$8001,0)),7)</f>
        <v>2024-12</v>
      </c>
    </row>
    <row r="6392" customFormat="false" ht="15" hidden="false" customHeight="true" outlineLevel="0" collapsed="false">
      <c r="A6392" s="1" t="s">
        <v>16862</v>
      </c>
      <c r="B6392" s="1" t="s">
        <v>5521</v>
      </c>
      <c r="C6392" s="1" t="s">
        <v>2007</v>
      </c>
      <c r="D6392" s="1" t="n">
        <v>1</v>
      </c>
      <c r="E6392" s="16" t="n">
        <v>750.27</v>
      </c>
      <c r="F6392" s="17" t="n">
        <v>0.1</v>
      </c>
      <c r="G6392" s="16" t="n">
        <v>675.24</v>
      </c>
      <c r="I6392" s="1" t="str">
        <f aca="false">INDEX(Products!$C$2:$C$51,MATCH(C6392,Products!$A$2:$A$51,0))</f>
        <v>Books &amp; Stationery</v>
      </c>
      <c r="J6392" s="1" t="str">
        <f aca="false">INDEX(Orders!$E$2:$E$8001,MATCH(B6392,Orders!$A$2:$A$8001,0))</f>
        <v>Delivered</v>
      </c>
      <c r="K6392" s="1" t="str">
        <f aca="false">LEFT(INDEX(Orders!$C$2:$C$8001,MATCH(B6392,Orders!$A$2:$A$8001,0)),7)</f>
        <v>2024-12</v>
      </c>
    </row>
    <row r="6393" customFormat="false" ht="15" hidden="false" customHeight="true" outlineLevel="0" collapsed="false">
      <c r="A6393" s="1" t="s">
        <v>16863</v>
      </c>
      <c r="B6393" s="1" t="s">
        <v>5521</v>
      </c>
      <c r="C6393" s="1" t="s">
        <v>1943</v>
      </c>
      <c r="D6393" s="1" t="n">
        <v>1</v>
      </c>
      <c r="E6393" s="16" t="n">
        <v>1250.54</v>
      </c>
      <c r="F6393" s="17" t="n">
        <v>0</v>
      </c>
      <c r="G6393" s="16" t="n">
        <v>1250.54</v>
      </c>
      <c r="I6393" s="1" t="str">
        <f aca="false">INDEX(Products!$C$2:$C$51,MATCH(C6393,Products!$A$2:$A$51,0))</f>
        <v>Fashion</v>
      </c>
      <c r="J6393" s="1" t="str">
        <f aca="false">INDEX(Orders!$E$2:$E$8001,MATCH(B6393,Orders!$A$2:$A$8001,0))</f>
        <v>Delivered</v>
      </c>
      <c r="K6393" s="1" t="str">
        <f aca="false">LEFT(INDEX(Orders!$C$2:$C$8001,MATCH(B6393,Orders!$A$2:$A$8001,0)),7)</f>
        <v>2024-12</v>
      </c>
    </row>
    <row r="6394" customFormat="false" ht="15" hidden="false" customHeight="true" outlineLevel="0" collapsed="false">
      <c r="A6394" s="1" t="s">
        <v>16864</v>
      </c>
      <c r="B6394" s="1" t="s">
        <v>5522</v>
      </c>
      <c r="C6394" s="1" t="s">
        <v>1937</v>
      </c>
      <c r="D6394" s="1" t="n">
        <v>1</v>
      </c>
      <c r="E6394" s="16" t="n">
        <v>1364.75</v>
      </c>
      <c r="F6394" s="17" t="n">
        <v>0</v>
      </c>
      <c r="G6394" s="16" t="n">
        <v>1364.75</v>
      </c>
      <c r="I6394" s="1" t="str">
        <f aca="false">INDEX(Products!$C$2:$C$51,MATCH(C6394,Products!$A$2:$A$51,0))</f>
        <v>Fashion</v>
      </c>
      <c r="J6394" s="1" t="str">
        <f aca="false">INDEX(Orders!$E$2:$E$8001,MATCH(B6394,Orders!$A$2:$A$8001,0))</f>
        <v>Delivered</v>
      </c>
      <c r="K6394" s="1" t="str">
        <f aca="false">LEFT(INDEX(Orders!$C$2:$C$8001,MATCH(B6394,Orders!$A$2:$A$8001,0)),7)</f>
        <v>2025-07</v>
      </c>
    </row>
    <row r="6395" customFormat="false" ht="15" hidden="false" customHeight="true" outlineLevel="0" collapsed="false">
      <c r="A6395" s="1" t="s">
        <v>16865</v>
      </c>
      <c r="B6395" s="1" t="s">
        <v>5523</v>
      </c>
      <c r="C6395" s="1" t="s">
        <v>2006</v>
      </c>
      <c r="D6395" s="1" t="n">
        <v>2</v>
      </c>
      <c r="E6395" s="16" t="n">
        <v>482.17</v>
      </c>
      <c r="F6395" s="17" t="n">
        <v>0.05</v>
      </c>
      <c r="G6395" s="16" t="n">
        <v>916.12</v>
      </c>
      <c r="I6395" s="1" t="str">
        <f aca="false">INDEX(Products!$C$2:$C$51,MATCH(C6395,Products!$A$2:$A$51,0))</f>
        <v>Books &amp; Stationery</v>
      </c>
      <c r="J6395" s="1" t="str">
        <f aca="false">INDEX(Orders!$E$2:$E$8001,MATCH(B6395,Orders!$A$2:$A$8001,0))</f>
        <v>Delivered</v>
      </c>
      <c r="K6395" s="1" t="str">
        <f aca="false">LEFT(INDEX(Orders!$C$2:$C$8001,MATCH(B6395,Orders!$A$2:$A$8001,0)),7)</f>
        <v>2025-11</v>
      </c>
    </row>
    <row r="6396" customFormat="false" ht="15" hidden="false" customHeight="true" outlineLevel="0" collapsed="false">
      <c r="A6396" s="1" t="s">
        <v>16866</v>
      </c>
      <c r="B6396" s="1" t="s">
        <v>5523</v>
      </c>
      <c r="C6396" s="1" t="s">
        <v>1937</v>
      </c>
      <c r="D6396" s="1" t="n">
        <v>1</v>
      </c>
      <c r="E6396" s="16" t="n">
        <v>1364.75</v>
      </c>
      <c r="F6396" s="17" t="n">
        <v>0.1</v>
      </c>
      <c r="G6396" s="16" t="n">
        <v>1228.28</v>
      </c>
      <c r="I6396" s="1" t="str">
        <f aca="false">INDEX(Products!$C$2:$C$51,MATCH(C6396,Products!$A$2:$A$51,0))</f>
        <v>Fashion</v>
      </c>
      <c r="J6396" s="1" t="str">
        <f aca="false">INDEX(Orders!$E$2:$E$8001,MATCH(B6396,Orders!$A$2:$A$8001,0))</f>
        <v>Delivered</v>
      </c>
      <c r="K6396" s="1" t="str">
        <f aca="false">LEFT(INDEX(Orders!$C$2:$C$8001,MATCH(B6396,Orders!$A$2:$A$8001,0)),7)</f>
        <v>2025-11</v>
      </c>
    </row>
    <row r="6397" customFormat="false" ht="15" hidden="false" customHeight="true" outlineLevel="0" collapsed="false">
      <c r="A6397" s="1" t="s">
        <v>16867</v>
      </c>
      <c r="B6397" s="1" t="s">
        <v>5524</v>
      </c>
      <c r="C6397" s="1" t="s">
        <v>1928</v>
      </c>
      <c r="D6397" s="1" t="n">
        <v>1</v>
      </c>
      <c r="E6397" s="16" t="n">
        <v>657.82</v>
      </c>
      <c r="F6397" s="17" t="n">
        <v>0.05</v>
      </c>
      <c r="G6397" s="16" t="n">
        <v>624.93</v>
      </c>
      <c r="I6397" s="1" t="str">
        <f aca="false">INDEX(Products!$C$2:$C$51,MATCH(C6397,Products!$A$2:$A$51,0))</f>
        <v>Electronics</v>
      </c>
      <c r="J6397" s="1" t="str">
        <f aca="false">INDEX(Orders!$E$2:$E$8001,MATCH(B6397,Orders!$A$2:$A$8001,0))</f>
        <v>Cancelled</v>
      </c>
      <c r="K6397" s="1" t="str">
        <f aca="false">LEFT(INDEX(Orders!$C$2:$C$8001,MATCH(B6397,Orders!$A$2:$A$8001,0)),7)</f>
        <v>2025-05</v>
      </c>
    </row>
    <row r="6398" customFormat="false" ht="15" hidden="false" customHeight="true" outlineLevel="0" collapsed="false">
      <c r="A6398" s="1" t="s">
        <v>16868</v>
      </c>
      <c r="B6398" s="1" t="s">
        <v>5525</v>
      </c>
      <c r="C6398" s="1" t="s">
        <v>2007</v>
      </c>
      <c r="D6398" s="1" t="n">
        <v>1</v>
      </c>
      <c r="E6398" s="16" t="n">
        <v>750.27</v>
      </c>
      <c r="F6398" s="17" t="n">
        <v>0.15</v>
      </c>
      <c r="G6398" s="16" t="n">
        <v>637.73</v>
      </c>
      <c r="I6398" s="1" t="str">
        <f aca="false">INDEX(Products!$C$2:$C$51,MATCH(C6398,Products!$A$2:$A$51,0))</f>
        <v>Books &amp; Stationery</v>
      </c>
      <c r="J6398" s="1" t="str">
        <f aca="false">INDEX(Orders!$E$2:$E$8001,MATCH(B6398,Orders!$A$2:$A$8001,0))</f>
        <v>Delivered</v>
      </c>
      <c r="K6398" s="1" t="str">
        <f aca="false">LEFT(INDEX(Orders!$C$2:$C$8001,MATCH(B6398,Orders!$A$2:$A$8001,0)),7)</f>
        <v>2024-03</v>
      </c>
    </row>
    <row r="6399" customFormat="false" ht="15" hidden="false" customHeight="true" outlineLevel="0" collapsed="false">
      <c r="A6399" s="1" t="s">
        <v>16869</v>
      </c>
      <c r="B6399" s="1" t="s">
        <v>5526</v>
      </c>
      <c r="C6399" s="1" t="s">
        <v>1959</v>
      </c>
      <c r="D6399" s="1" t="n">
        <v>1</v>
      </c>
      <c r="E6399" s="16" t="n">
        <v>2142.79</v>
      </c>
      <c r="F6399" s="17" t="n">
        <v>0.2</v>
      </c>
      <c r="G6399" s="16" t="n">
        <v>1714.23</v>
      </c>
      <c r="I6399" s="1" t="str">
        <f aca="false">INDEX(Products!$C$2:$C$51,MATCH(C6399,Products!$A$2:$A$51,0))</f>
        <v>Home &amp; Kitchen</v>
      </c>
      <c r="J6399" s="1" t="str">
        <f aca="false">INDEX(Orders!$E$2:$E$8001,MATCH(B6399,Orders!$A$2:$A$8001,0))</f>
        <v>Delivered</v>
      </c>
      <c r="K6399" s="1" t="str">
        <f aca="false">LEFT(INDEX(Orders!$C$2:$C$8001,MATCH(B6399,Orders!$A$2:$A$8001,0)),7)</f>
        <v>2024-07</v>
      </c>
    </row>
    <row r="6400" customFormat="false" ht="15" hidden="false" customHeight="true" outlineLevel="0" collapsed="false">
      <c r="A6400" s="1" t="s">
        <v>16870</v>
      </c>
      <c r="B6400" s="1" t="s">
        <v>5526</v>
      </c>
      <c r="C6400" s="1" t="s">
        <v>2006</v>
      </c>
      <c r="D6400" s="1" t="n">
        <v>1</v>
      </c>
      <c r="E6400" s="16" t="n">
        <v>482.17</v>
      </c>
      <c r="F6400" s="17" t="n">
        <v>0</v>
      </c>
      <c r="G6400" s="16" t="n">
        <v>482.17</v>
      </c>
      <c r="I6400" s="1" t="str">
        <f aca="false">INDEX(Products!$C$2:$C$51,MATCH(C6400,Products!$A$2:$A$51,0))</f>
        <v>Books &amp; Stationery</v>
      </c>
      <c r="J6400" s="1" t="str">
        <f aca="false">INDEX(Orders!$E$2:$E$8001,MATCH(B6400,Orders!$A$2:$A$8001,0))</f>
        <v>Delivered</v>
      </c>
      <c r="K6400" s="1" t="str">
        <f aca="false">LEFT(INDEX(Orders!$C$2:$C$8001,MATCH(B6400,Orders!$A$2:$A$8001,0)),7)</f>
        <v>2024-07</v>
      </c>
    </row>
    <row r="6401" customFormat="false" ht="15" hidden="false" customHeight="true" outlineLevel="0" collapsed="false">
      <c r="A6401" s="1" t="s">
        <v>16871</v>
      </c>
      <c r="B6401" s="1" t="s">
        <v>5526</v>
      </c>
      <c r="C6401" s="1" t="s">
        <v>1953</v>
      </c>
      <c r="D6401" s="1" t="n">
        <v>1</v>
      </c>
      <c r="E6401" s="16" t="n">
        <v>4914.12</v>
      </c>
      <c r="F6401" s="17" t="n">
        <v>0</v>
      </c>
      <c r="G6401" s="16" t="n">
        <v>4914.12</v>
      </c>
      <c r="I6401" s="1" t="str">
        <f aca="false">INDEX(Products!$C$2:$C$51,MATCH(C6401,Products!$A$2:$A$51,0))</f>
        <v>Fashion</v>
      </c>
      <c r="J6401" s="1" t="str">
        <f aca="false">INDEX(Orders!$E$2:$E$8001,MATCH(B6401,Orders!$A$2:$A$8001,0))</f>
        <v>Delivered</v>
      </c>
      <c r="K6401" s="1" t="str">
        <f aca="false">LEFT(INDEX(Orders!$C$2:$C$8001,MATCH(B6401,Orders!$A$2:$A$8001,0)),7)</f>
        <v>2024-07</v>
      </c>
    </row>
    <row r="6402" customFormat="false" ht="15" hidden="false" customHeight="true" outlineLevel="0" collapsed="false">
      <c r="A6402" s="1" t="s">
        <v>16872</v>
      </c>
      <c r="B6402" s="1" t="s">
        <v>5527</v>
      </c>
      <c r="C6402" s="1" t="s">
        <v>1997</v>
      </c>
      <c r="D6402" s="1" t="n">
        <v>1</v>
      </c>
      <c r="E6402" s="16" t="n">
        <v>311.15</v>
      </c>
      <c r="F6402" s="17" t="n">
        <v>0</v>
      </c>
      <c r="G6402" s="16" t="n">
        <v>311.15</v>
      </c>
      <c r="I6402" s="1" t="str">
        <f aca="false">INDEX(Products!$C$2:$C$51,MATCH(C6402,Products!$A$2:$A$51,0))</f>
        <v>Sports &amp; Fitness</v>
      </c>
      <c r="J6402" s="1" t="str">
        <f aca="false">INDEX(Orders!$E$2:$E$8001,MATCH(B6402,Orders!$A$2:$A$8001,0))</f>
        <v>Delivered</v>
      </c>
      <c r="K6402" s="1" t="str">
        <f aca="false">LEFT(INDEX(Orders!$C$2:$C$8001,MATCH(B6402,Orders!$A$2:$A$8001,0)),7)</f>
        <v>2024-10</v>
      </c>
    </row>
    <row r="6403" customFormat="false" ht="15" hidden="false" customHeight="true" outlineLevel="0" collapsed="false">
      <c r="A6403" s="1" t="s">
        <v>16873</v>
      </c>
      <c r="B6403" s="1" t="s">
        <v>5528</v>
      </c>
      <c r="C6403" s="1" t="s">
        <v>1940</v>
      </c>
      <c r="D6403" s="1" t="n">
        <v>2</v>
      </c>
      <c r="E6403" s="16" t="n">
        <v>2374.52</v>
      </c>
      <c r="F6403" s="17" t="n">
        <v>0</v>
      </c>
      <c r="G6403" s="16" t="n">
        <v>4749.04</v>
      </c>
      <c r="I6403" s="1" t="str">
        <f aca="false">INDEX(Products!$C$2:$C$51,MATCH(C6403,Products!$A$2:$A$51,0))</f>
        <v>Fashion</v>
      </c>
      <c r="J6403" s="1" t="str">
        <f aca="false">INDEX(Orders!$E$2:$E$8001,MATCH(B6403,Orders!$A$2:$A$8001,0))</f>
        <v>Delivered</v>
      </c>
      <c r="K6403" s="1" t="str">
        <f aca="false">LEFT(INDEX(Orders!$C$2:$C$8001,MATCH(B6403,Orders!$A$2:$A$8001,0)),7)</f>
        <v>2025-10</v>
      </c>
    </row>
    <row r="6404" customFormat="false" ht="15" hidden="false" customHeight="true" outlineLevel="0" collapsed="false">
      <c r="A6404" s="1" t="s">
        <v>16874</v>
      </c>
      <c r="B6404" s="1" t="s">
        <v>5528</v>
      </c>
      <c r="C6404" s="1" t="s">
        <v>2006</v>
      </c>
      <c r="D6404" s="1" t="n">
        <v>1</v>
      </c>
      <c r="E6404" s="16" t="n">
        <v>482.17</v>
      </c>
      <c r="F6404" s="17" t="n">
        <v>0</v>
      </c>
      <c r="G6404" s="16" t="n">
        <v>482.17</v>
      </c>
      <c r="I6404" s="1" t="str">
        <f aca="false">INDEX(Products!$C$2:$C$51,MATCH(C6404,Products!$A$2:$A$51,0))</f>
        <v>Books &amp; Stationery</v>
      </c>
      <c r="J6404" s="1" t="str">
        <f aca="false">INDEX(Orders!$E$2:$E$8001,MATCH(B6404,Orders!$A$2:$A$8001,0))</f>
        <v>Delivered</v>
      </c>
      <c r="K6404" s="1" t="str">
        <f aca="false">LEFT(INDEX(Orders!$C$2:$C$8001,MATCH(B6404,Orders!$A$2:$A$8001,0)),7)</f>
        <v>2025-10</v>
      </c>
    </row>
    <row r="6405" customFormat="false" ht="15" hidden="false" customHeight="true" outlineLevel="0" collapsed="false">
      <c r="A6405" s="1" t="s">
        <v>16875</v>
      </c>
      <c r="B6405" s="1" t="s">
        <v>5529</v>
      </c>
      <c r="C6405" s="1" t="s">
        <v>1933</v>
      </c>
      <c r="D6405" s="1" t="n">
        <v>1</v>
      </c>
      <c r="E6405" s="16" t="n">
        <v>7194.38</v>
      </c>
      <c r="F6405" s="17" t="n">
        <v>0.05</v>
      </c>
      <c r="G6405" s="16" t="n">
        <v>6834.66</v>
      </c>
      <c r="I6405" s="1" t="str">
        <f aca="false">INDEX(Products!$C$2:$C$51,MATCH(C6405,Products!$A$2:$A$51,0))</f>
        <v>Electronics</v>
      </c>
      <c r="J6405" s="1" t="str">
        <f aca="false">INDEX(Orders!$E$2:$E$8001,MATCH(B6405,Orders!$A$2:$A$8001,0))</f>
        <v>Delivered</v>
      </c>
      <c r="K6405" s="1" t="str">
        <f aca="false">LEFT(INDEX(Orders!$C$2:$C$8001,MATCH(B6405,Orders!$A$2:$A$8001,0)),7)</f>
        <v>2025-12</v>
      </c>
    </row>
    <row r="6406" customFormat="false" ht="15" hidden="false" customHeight="true" outlineLevel="0" collapsed="false">
      <c r="A6406" s="1" t="s">
        <v>16876</v>
      </c>
      <c r="B6406" s="1" t="s">
        <v>5529</v>
      </c>
      <c r="C6406" s="1" t="s">
        <v>1977</v>
      </c>
      <c r="D6406" s="1" t="n">
        <v>1</v>
      </c>
      <c r="E6406" s="16" t="n">
        <v>2386.05</v>
      </c>
      <c r="F6406" s="17" t="n">
        <v>0</v>
      </c>
      <c r="G6406" s="16" t="n">
        <v>2386.05</v>
      </c>
      <c r="I6406" s="1" t="str">
        <f aca="false">INDEX(Products!$C$2:$C$51,MATCH(C6406,Products!$A$2:$A$51,0))</f>
        <v>Beauty &amp; Personal Care</v>
      </c>
      <c r="J6406" s="1" t="str">
        <f aca="false">INDEX(Orders!$E$2:$E$8001,MATCH(B6406,Orders!$A$2:$A$8001,0))</f>
        <v>Delivered</v>
      </c>
      <c r="K6406" s="1" t="str">
        <f aca="false">LEFT(INDEX(Orders!$C$2:$C$8001,MATCH(B6406,Orders!$A$2:$A$8001,0)),7)</f>
        <v>2025-12</v>
      </c>
    </row>
    <row r="6407" customFormat="false" ht="15" hidden="false" customHeight="true" outlineLevel="0" collapsed="false">
      <c r="A6407" s="1" t="s">
        <v>16877</v>
      </c>
      <c r="B6407" s="1" t="s">
        <v>5530</v>
      </c>
      <c r="C6407" s="1" t="s">
        <v>2006</v>
      </c>
      <c r="D6407" s="1" t="n">
        <v>1</v>
      </c>
      <c r="E6407" s="16" t="n">
        <v>482.17</v>
      </c>
      <c r="F6407" s="17" t="n">
        <v>0</v>
      </c>
      <c r="G6407" s="16" t="n">
        <v>482.17</v>
      </c>
      <c r="I6407" s="1" t="str">
        <f aca="false">INDEX(Products!$C$2:$C$51,MATCH(C6407,Products!$A$2:$A$51,0))</f>
        <v>Books &amp; Stationery</v>
      </c>
      <c r="J6407" s="1" t="str">
        <f aca="false">INDEX(Orders!$E$2:$E$8001,MATCH(B6407,Orders!$A$2:$A$8001,0))</f>
        <v>Delivered</v>
      </c>
      <c r="K6407" s="1" t="str">
        <f aca="false">LEFT(INDEX(Orders!$C$2:$C$8001,MATCH(B6407,Orders!$A$2:$A$8001,0)),7)</f>
        <v>2024-11</v>
      </c>
    </row>
    <row r="6408" customFormat="false" ht="15" hidden="false" customHeight="true" outlineLevel="0" collapsed="false">
      <c r="A6408" s="1" t="s">
        <v>16878</v>
      </c>
      <c r="B6408" s="1" t="s">
        <v>5531</v>
      </c>
      <c r="C6408" s="1" t="s">
        <v>1943</v>
      </c>
      <c r="D6408" s="1" t="n">
        <v>1</v>
      </c>
      <c r="E6408" s="16" t="n">
        <v>1250.54</v>
      </c>
      <c r="F6408" s="17" t="n">
        <v>0</v>
      </c>
      <c r="G6408" s="16" t="n">
        <v>1250.54</v>
      </c>
      <c r="I6408" s="1" t="str">
        <f aca="false">INDEX(Products!$C$2:$C$51,MATCH(C6408,Products!$A$2:$A$51,0))</f>
        <v>Fashion</v>
      </c>
      <c r="J6408" s="1" t="str">
        <f aca="false">INDEX(Orders!$E$2:$E$8001,MATCH(B6408,Orders!$A$2:$A$8001,0))</f>
        <v>Delivered</v>
      </c>
      <c r="K6408" s="1" t="str">
        <f aca="false">LEFT(INDEX(Orders!$C$2:$C$8001,MATCH(B6408,Orders!$A$2:$A$8001,0)),7)</f>
        <v>2024-12</v>
      </c>
    </row>
    <row r="6409" customFormat="false" ht="15" hidden="false" customHeight="true" outlineLevel="0" collapsed="false">
      <c r="A6409" s="1" t="s">
        <v>16879</v>
      </c>
      <c r="B6409" s="1" t="s">
        <v>5531</v>
      </c>
      <c r="C6409" s="1" t="s">
        <v>1959</v>
      </c>
      <c r="D6409" s="1" t="n">
        <v>1</v>
      </c>
      <c r="E6409" s="16" t="n">
        <v>2142.79</v>
      </c>
      <c r="F6409" s="17" t="n">
        <v>0.1</v>
      </c>
      <c r="G6409" s="16" t="n">
        <v>1928.51</v>
      </c>
      <c r="I6409" s="1" t="str">
        <f aca="false">INDEX(Products!$C$2:$C$51,MATCH(C6409,Products!$A$2:$A$51,0))</f>
        <v>Home &amp; Kitchen</v>
      </c>
      <c r="J6409" s="1" t="str">
        <f aca="false">INDEX(Orders!$E$2:$E$8001,MATCH(B6409,Orders!$A$2:$A$8001,0))</f>
        <v>Delivered</v>
      </c>
      <c r="K6409" s="1" t="str">
        <f aca="false">LEFT(INDEX(Orders!$C$2:$C$8001,MATCH(B6409,Orders!$A$2:$A$8001,0)),7)</f>
        <v>2024-12</v>
      </c>
    </row>
    <row r="6410" customFormat="false" ht="15" hidden="false" customHeight="true" outlineLevel="0" collapsed="false">
      <c r="A6410" s="1" t="s">
        <v>16880</v>
      </c>
      <c r="B6410" s="1" t="s">
        <v>5532</v>
      </c>
      <c r="C6410" s="1" t="s">
        <v>1930</v>
      </c>
      <c r="D6410" s="1" t="n">
        <v>1</v>
      </c>
      <c r="E6410" s="16" t="n">
        <v>2398.35</v>
      </c>
      <c r="F6410" s="17" t="n">
        <v>0</v>
      </c>
      <c r="G6410" s="16" t="n">
        <v>2398.35</v>
      </c>
      <c r="I6410" s="1" t="str">
        <f aca="false">INDEX(Products!$C$2:$C$51,MATCH(C6410,Products!$A$2:$A$51,0))</f>
        <v>Electronics</v>
      </c>
      <c r="J6410" s="1" t="str">
        <f aca="false">INDEX(Orders!$E$2:$E$8001,MATCH(B6410,Orders!$A$2:$A$8001,0))</f>
        <v>Delivered</v>
      </c>
      <c r="K6410" s="1" t="str">
        <f aca="false">LEFT(INDEX(Orders!$C$2:$C$8001,MATCH(B6410,Orders!$A$2:$A$8001,0)),7)</f>
        <v>2024-10</v>
      </c>
    </row>
    <row r="6411" customFormat="false" ht="15" hidden="false" customHeight="true" outlineLevel="0" collapsed="false">
      <c r="A6411" s="1" t="s">
        <v>16881</v>
      </c>
      <c r="B6411" s="1" t="s">
        <v>5532</v>
      </c>
      <c r="C6411" s="1" t="s">
        <v>1945</v>
      </c>
      <c r="D6411" s="1" t="n">
        <v>1</v>
      </c>
      <c r="E6411" s="16" t="n">
        <v>2390.13</v>
      </c>
      <c r="F6411" s="17" t="n">
        <v>0</v>
      </c>
      <c r="G6411" s="16" t="n">
        <v>2390.13</v>
      </c>
      <c r="I6411" s="1" t="str">
        <f aca="false">INDEX(Products!$C$2:$C$51,MATCH(C6411,Products!$A$2:$A$51,0))</f>
        <v>Fashion</v>
      </c>
      <c r="J6411" s="1" t="str">
        <f aca="false">INDEX(Orders!$E$2:$E$8001,MATCH(B6411,Orders!$A$2:$A$8001,0))</f>
        <v>Delivered</v>
      </c>
      <c r="K6411" s="1" t="str">
        <f aca="false">LEFT(INDEX(Orders!$C$2:$C$8001,MATCH(B6411,Orders!$A$2:$A$8001,0)),7)</f>
        <v>2024-10</v>
      </c>
    </row>
    <row r="6412" customFormat="false" ht="15" hidden="false" customHeight="true" outlineLevel="0" collapsed="false">
      <c r="A6412" s="1" t="s">
        <v>16882</v>
      </c>
      <c r="B6412" s="1" t="s">
        <v>5533</v>
      </c>
      <c r="C6412" s="1" t="s">
        <v>1937</v>
      </c>
      <c r="D6412" s="1" t="n">
        <v>1</v>
      </c>
      <c r="E6412" s="16" t="n">
        <v>1364.75</v>
      </c>
      <c r="F6412" s="17" t="n">
        <v>0</v>
      </c>
      <c r="G6412" s="16" t="n">
        <v>1364.75</v>
      </c>
      <c r="I6412" s="1" t="str">
        <f aca="false">INDEX(Products!$C$2:$C$51,MATCH(C6412,Products!$A$2:$A$51,0))</f>
        <v>Fashion</v>
      </c>
      <c r="J6412" s="1" t="str">
        <f aca="false">INDEX(Orders!$E$2:$E$8001,MATCH(B6412,Orders!$A$2:$A$8001,0))</f>
        <v>Returned</v>
      </c>
      <c r="K6412" s="1" t="str">
        <f aca="false">LEFT(INDEX(Orders!$C$2:$C$8001,MATCH(B6412,Orders!$A$2:$A$8001,0)),7)</f>
        <v>2025-01</v>
      </c>
    </row>
    <row r="6413" customFormat="false" ht="15" hidden="false" customHeight="true" outlineLevel="0" collapsed="false">
      <c r="A6413" s="1" t="s">
        <v>16883</v>
      </c>
      <c r="B6413" s="1" t="s">
        <v>5533</v>
      </c>
      <c r="C6413" s="1" t="s">
        <v>2007</v>
      </c>
      <c r="D6413" s="1" t="n">
        <v>1</v>
      </c>
      <c r="E6413" s="16" t="n">
        <v>750.27</v>
      </c>
      <c r="F6413" s="17" t="n">
        <v>0</v>
      </c>
      <c r="G6413" s="16" t="n">
        <v>750.27</v>
      </c>
      <c r="I6413" s="1" t="str">
        <f aca="false">INDEX(Products!$C$2:$C$51,MATCH(C6413,Products!$A$2:$A$51,0))</f>
        <v>Books &amp; Stationery</v>
      </c>
      <c r="J6413" s="1" t="str">
        <f aca="false">INDEX(Orders!$E$2:$E$8001,MATCH(B6413,Orders!$A$2:$A$8001,0))</f>
        <v>Returned</v>
      </c>
      <c r="K6413" s="1" t="str">
        <f aca="false">LEFT(INDEX(Orders!$C$2:$C$8001,MATCH(B6413,Orders!$A$2:$A$8001,0)),7)</f>
        <v>2025-01</v>
      </c>
    </row>
    <row r="6414" customFormat="false" ht="15" hidden="false" customHeight="true" outlineLevel="0" collapsed="false">
      <c r="A6414" s="1" t="s">
        <v>16884</v>
      </c>
      <c r="B6414" s="1" t="s">
        <v>5533</v>
      </c>
      <c r="C6414" s="1" t="s">
        <v>1953</v>
      </c>
      <c r="D6414" s="1" t="n">
        <v>2</v>
      </c>
      <c r="E6414" s="16" t="n">
        <v>4914.12</v>
      </c>
      <c r="F6414" s="17" t="n">
        <v>0</v>
      </c>
      <c r="G6414" s="16" t="n">
        <v>9828.24</v>
      </c>
      <c r="I6414" s="1" t="str">
        <f aca="false">INDEX(Products!$C$2:$C$51,MATCH(C6414,Products!$A$2:$A$51,0))</f>
        <v>Fashion</v>
      </c>
      <c r="J6414" s="1" t="str">
        <f aca="false">INDEX(Orders!$E$2:$E$8001,MATCH(B6414,Orders!$A$2:$A$8001,0))</f>
        <v>Returned</v>
      </c>
      <c r="K6414" s="1" t="str">
        <f aca="false">LEFT(INDEX(Orders!$C$2:$C$8001,MATCH(B6414,Orders!$A$2:$A$8001,0)),7)</f>
        <v>2025-01</v>
      </c>
    </row>
    <row r="6415" customFormat="false" ht="15" hidden="false" customHeight="true" outlineLevel="0" collapsed="false">
      <c r="A6415" s="1" t="s">
        <v>16885</v>
      </c>
      <c r="B6415" s="1" t="s">
        <v>5534</v>
      </c>
      <c r="C6415" s="1" t="s">
        <v>2006</v>
      </c>
      <c r="D6415" s="1" t="n">
        <v>3</v>
      </c>
      <c r="E6415" s="16" t="n">
        <v>482.17</v>
      </c>
      <c r="F6415" s="17" t="n">
        <v>0.05</v>
      </c>
      <c r="G6415" s="16" t="n">
        <v>1374.18</v>
      </c>
      <c r="I6415" s="1" t="str">
        <f aca="false">INDEX(Products!$C$2:$C$51,MATCH(C6415,Products!$A$2:$A$51,0))</f>
        <v>Books &amp; Stationery</v>
      </c>
      <c r="J6415" s="1" t="str">
        <f aca="false">INDEX(Orders!$E$2:$E$8001,MATCH(B6415,Orders!$A$2:$A$8001,0))</f>
        <v>Returned</v>
      </c>
      <c r="K6415" s="1" t="str">
        <f aca="false">LEFT(INDEX(Orders!$C$2:$C$8001,MATCH(B6415,Orders!$A$2:$A$8001,0)),7)</f>
        <v>2024-11</v>
      </c>
    </row>
    <row r="6416" customFormat="false" ht="15" hidden="false" customHeight="true" outlineLevel="0" collapsed="false">
      <c r="A6416" s="1" t="s">
        <v>16886</v>
      </c>
      <c r="B6416" s="1" t="s">
        <v>5534</v>
      </c>
      <c r="C6416" s="1" t="s">
        <v>1924</v>
      </c>
      <c r="D6416" s="1" t="n">
        <v>1</v>
      </c>
      <c r="E6416" s="16" t="n">
        <v>1971</v>
      </c>
      <c r="F6416" s="17" t="n">
        <v>0.05</v>
      </c>
      <c r="G6416" s="16" t="n">
        <v>1872.45</v>
      </c>
      <c r="I6416" s="1" t="str">
        <f aca="false">INDEX(Products!$C$2:$C$51,MATCH(C6416,Products!$A$2:$A$51,0))</f>
        <v>Electronics</v>
      </c>
      <c r="J6416" s="1" t="str">
        <f aca="false">INDEX(Orders!$E$2:$E$8001,MATCH(B6416,Orders!$A$2:$A$8001,0))</f>
        <v>Returned</v>
      </c>
      <c r="K6416" s="1" t="str">
        <f aca="false">LEFT(INDEX(Orders!$C$2:$C$8001,MATCH(B6416,Orders!$A$2:$A$8001,0)),7)</f>
        <v>2024-11</v>
      </c>
    </row>
    <row r="6417" customFormat="false" ht="15" hidden="false" customHeight="true" outlineLevel="0" collapsed="false">
      <c r="A6417" s="1" t="s">
        <v>16887</v>
      </c>
      <c r="B6417" s="1" t="s">
        <v>5534</v>
      </c>
      <c r="C6417" s="1" t="s">
        <v>1979</v>
      </c>
      <c r="D6417" s="1" t="n">
        <v>1</v>
      </c>
      <c r="E6417" s="16" t="n">
        <v>623</v>
      </c>
      <c r="F6417" s="17" t="n">
        <v>0.05</v>
      </c>
      <c r="G6417" s="16" t="n">
        <v>591.85</v>
      </c>
      <c r="I6417" s="1" t="str">
        <f aca="false">INDEX(Products!$C$2:$C$51,MATCH(C6417,Products!$A$2:$A$51,0))</f>
        <v>Beauty &amp; Personal Care</v>
      </c>
      <c r="J6417" s="1" t="str">
        <f aca="false">INDEX(Orders!$E$2:$E$8001,MATCH(B6417,Orders!$A$2:$A$8001,0))</f>
        <v>Returned</v>
      </c>
      <c r="K6417" s="1" t="str">
        <f aca="false">LEFT(INDEX(Orders!$C$2:$C$8001,MATCH(B6417,Orders!$A$2:$A$8001,0)),7)</f>
        <v>2024-11</v>
      </c>
    </row>
    <row r="6418" customFormat="false" ht="15" hidden="false" customHeight="true" outlineLevel="0" collapsed="false">
      <c r="A6418" s="1" t="s">
        <v>16888</v>
      </c>
      <c r="B6418" s="1" t="s">
        <v>5534</v>
      </c>
      <c r="C6418" s="1" t="s">
        <v>1990</v>
      </c>
      <c r="D6418" s="1" t="n">
        <v>1</v>
      </c>
      <c r="E6418" s="16" t="n">
        <v>5311.32</v>
      </c>
      <c r="F6418" s="17" t="n">
        <v>0</v>
      </c>
      <c r="G6418" s="16" t="n">
        <v>5311.32</v>
      </c>
      <c r="I6418" s="1" t="str">
        <f aca="false">INDEX(Products!$C$2:$C$51,MATCH(C6418,Products!$A$2:$A$51,0))</f>
        <v>Sports &amp; Fitness</v>
      </c>
      <c r="J6418" s="1" t="str">
        <f aca="false">INDEX(Orders!$E$2:$E$8001,MATCH(B6418,Orders!$A$2:$A$8001,0))</f>
        <v>Returned</v>
      </c>
      <c r="K6418" s="1" t="str">
        <f aca="false">LEFT(INDEX(Orders!$C$2:$C$8001,MATCH(B6418,Orders!$A$2:$A$8001,0)),7)</f>
        <v>2024-11</v>
      </c>
    </row>
    <row r="6419" customFormat="false" ht="15" hidden="false" customHeight="true" outlineLevel="0" collapsed="false">
      <c r="A6419" s="1" t="s">
        <v>16889</v>
      </c>
      <c r="B6419" s="1" t="s">
        <v>5535</v>
      </c>
      <c r="C6419" s="1" t="s">
        <v>1943</v>
      </c>
      <c r="D6419" s="1" t="n">
        <v>2</v>
      </c>
      <c r="E6419" s="16" t="n">
        <v>1250.54</v>
      </c>
      <c r="F6419" s="17" t="n">
        <v>0</v>
      </c>
      <c r="G6419" s="16" t="n">
        <v>2501.08</v>
      </c>
      <c r="I6419" s="1" t="str">
        <f aca="false">INDEX(Products!$C$2:$C$51,MATCH(C6419,Products!$A$2:$A$51,0))</f>
        <v>Fashion</v>
      </c>
      <c r="J6419" s="1" t="str">
        <f aca="false">INDEX(Orders!$E$2:$E$8001,MATCH(B6419,Orders!$A$2:$A$8001,0))</f>
        <v>Returned</v>
      </c>
      <c r="K6419" s="1" t="str">
        <f aca="false">LEFT(INDEX(Orders!$C$2:$C$8001,MATCH(B6419,Orders!$A$2:$A$8001,0)),7)</f>
        <v>2024-07</v>
      </c>
    </row>
    <row r="6420" customFormat="false" ht="15" hidden="false" customHeight="true" outlineLevel="0" collapsed="false">
      <c r="A6420" s="1" t="s">
        <v>16890</v>
      </c>
      <c r="B6420" s="1" t="s">
        <v>5535</v>
      </c>
      <c r="C6420" s="1" t="s">
        <v>1997</v>
      </c>
      <c r="D6420" s="1" t="n">
        <v>1</v>
      </c>
      <c r="E6420" s="16" t="n">
        <v>311.15</v>
      </c>
      <c r="F6420" s="17" t="n">
        <v>0</v>
      </c>
      <c r="G6420" s="16" t="n">
        <v>311.15</v>
      </c>
      <c r="I6420" s="1" t="str">
        <f aca="false">INDEX(Products!$C$2:$C$51,MATCH(C6420,Products!$A$2:$A$51,0))</f>
        <v>Sports &amp; Fitness</v>
      </c>
      <c r="J6420" s="1" t="str">
        <f aca="false">INDEX(Orders!$E$2:$E$8001,MATCH(B6420,Orders!$A$2:$A$8001,0))</f>
        <v>Returned</v>
      </c>
      <c r="K6420" s="1" t="str">
        <f aca="false">LEFT(INDEX(Orders!$C$2:$C$8001,MATCH(B6420,Orders!$A$2:$A$8001,0)),7)</f>
        <v>2024-07</v>
      </c>
    </row>
    <row r="6421" customFormat="false" ht="15" hidden="false" customHeight="true" outlineLevel="0" collapsed="false">
      <c r="A6421" s="1" t="s">
        <v>16891</v>
      </c>
      <c r="B6421" s="1" t="s">
        <v>5536</v>
      </c>
      <c r="C6421" s="1" t="s">
        <v>2006</v>
      </c>
      <c r="D6421" s="1" t="n">
        <v>1</v>
      </c>
      <c r="E6421" s="16" t="n">
        <v>482.17</v>
      </c>
      <c r="F6421" s="17" t="n">
        <v>0</v>
      </c>
      <c r="G6421" s="16" t="n">
        <v>482.17</v>
      </c>
      <c r="I6421" s="1" t="str">
        <f aca="false">INDEX(Products!$C$2:$C$51,MATCH(C6421,Products!$A$2:$A$51,0))</f>
        <v>Books &amp; Stationery</v>
      </c>
      <c r="J6421" s="1" t="str">
        <f aca="false">INDEX(Orders!$E$2:$E$8001,MATCH(B6421,Orders!$A$2:$A$8001,0))</f>
        <v>Delivered</v>
      </c>
      <c r="K6421" s="1" t="str">
        <f aca="false">LEFT(INDEX(Orders!$C$2:$C$8001,MATCH(B6421,Orders!$A$2:$A$8001,0)),7)</f>
        <v>2025-11</v>
      </c>
    </row>
    <row r="6422" customFormat="false" ht="15" hidden="false" customHeight="true" outlineLevel="0" collapsed="false">
      <c r="A6422" s="1" t="s">
        <v>16892</v>
      </c>
      <c r="B6422" s="1" t="s">
        <v>5536</v>
      </c>
      <c r="C6422" s="1" t="s">
        <v>1949</v>
      </c>
      <c r="D6422" s="1" t="n">
        <v>2</v>
      </c>
      <c r="E6422" s="16" t="n">
        <v>4185.64</v>
      </c>
      <c r="F6422" s="17" t="n">
        <v>0</v>
      </c>
      <c r="G6422" s="16" t="n">
        <v>8371.28</v>
      </c>
      <c r="I6422" s="1" t="str">
        <f aca="false">INDEX(Products!$C$2:$C$51,MATCH(C6422,Products!$A$2:$A$51,0))</f>
        <v>Fashion</v>
      </c>
      <c r="J6422" s="1" t="str">
        <f aca="false">INDEX(Orders!$E$2:$E$8001,MATCH(B6422,Orders!$A$2:$A$8001,0))</f>
        <v>Delivered</v>
      </c>
      <c r="K6422" s="1" t="str">
        <f aca="false">LEFT(INDEX(Orders!$C$2:$C$8001,MATCH(B6422,Orders!$A$2:$A$8001,0)),7)</f>
        <v>2025-11</v>
      </c>
    </row>
    <row r="6423" customFormat="false" ht="15" hidden="false" customHeight="true" outlineLevel="0" collapsed="false">
      <c r="A6423" s="1" t="s">
        <v>16893</v>
      </c>
      <c r="B6423" s="1" t="s">
        <v>5536</v>
      </c>
      <c r="C6423" s="1" t="s">
        <v>1941</v>
      </c>
      <c r="D6423" s="1" t="n">
        <v>2</v>
      </c>
      <c r="E6423" s="16" t="n">
        <v>2757.65</v>
      </c>
      <c r="F6423" s="17" t="n">
        <v>0</v>
      </c>
      <c r="G6423" s="16" t="n">
        <v>5515.3</v>
      </c>
      <c r="I6423" s="1" t="str">
        <f aca="false">INDEX(Products!$C$2:$C$51,MATCH(C6423,Products!$A$2:$A$51,0))</f>
        <v>Fashion</v>
      </c>
      <c r="J6423" s="1" t="str">
        <f aca="false">INDEX(Orders!$E$2:$E$8001,MATCH(B6423,Orders!$A$2:$A$8001,0))</f>
        <v>Delivered</v>
      </c>
      <c r="K6423" s="1" t="str">
        <f aca="false">LEFT(INDEX(Orders!$C$2:$C$8001,MATCH(B6423,Orders!$A$2:$A$8001,0)),7)</f>
        <v>2025-11</v>
      </c>
    </row>
    <row r="6424" customFormat="false" ht="15" hidden="false" customHeight="true" outlineLevel="0" collapsed="false">
      <c r="A6424" s="1" t="s">
        <v>16894</v>
      </c>
      <c r="B6424" s="1" t="s">
        <v>5537</v>
      </c>
      <c r="C6424" s="1" t="s">
        <v>1975</v>
      </c>
      <c r="D6424" s="1" t="n">
        <v>3</v>
      </c>
      <c r="E6424" s="16" t="n">
        <v>862.99</v>
      </c>
      <c r="F6424" s="17" t="n">
        <v>0.05</v>
      </c>
      <c r="G6424" s="16" t="n">
        <v>2459.52</v>
      </c>
      <c r="I6424" s="1" t="str">
        <f aca="false">INDEX(Products!$C$2:$C$51,MATCH(C6424,Products!$A$2:$A$51,0))</f>
        <v>Beauty &amp; Personal Care</v>
      </c>
      <c r="J6424" s="1" t="str">
        <f aca="false">INDEX(Orders!$E$2:$E$8001,MATCH(B6424,Orders!$A$2:$A$8001,0))</f>
        <v>Delivered</v>
      </c>
      <c r="K6424" s="1" t="str">
        <f aca="false">LEFT(INDEX(Orders!$C$2:$C$8001,MATCH(B6424,Orders!$A$2:$A$8001,0)),7)</f>
        <v>2025-11</v>
      </c>
    </row>
    <row r="6425" customFormat="false" ht="15" hidden="false" customHeight="true" outlineLevel="0" collapsed="false">
      <c r="A6425" s="1" t="s">
        <v>16895</v>
      </c>
      <c r="B6425" s="1" t="s">
        <v>5538</v>
      </c>
      <c r="C6425" s="1" t="s">
        <v>2007</v>
      </c>
      <c r="D6425" s="1" t="n">
        <v>1</v>
      </c>
      <c r="E6425" s="16" t="n">
        <v>750.27</v>
      </c>
      <c r="F6425" s="17" t="n">
        <v>0</v>
      </c>
      <c r="G6425" s="16" t="n">
        <v>750.27</v>
      </c>
      <c r="I6425" s="1" t="str">
        <f aca="false">INDEX(Products!$C$2:$C$51,MATCH(C6425,Products!$A$2:$A$51,0))</f>
        <v>Books &amp; Stationery</v>
      </c>
      <c r="J6425" s="1" t="str">
        <f aca="false">INDEX(Orders!$E$2:$E$8001,MATCH(B6425,Orders!$A$2:$A$8001,0))</f>
        <v>Delivered</v>
      </c>
      <c r="K6425" s="1" t="str">
        <f aca="false">LEFT(INDEX(Orders!$C$2:$C$8001,MATCH(B6425,Orders!$A$2:$A$8001,0)),7)</f>
        <v>2024-05</v>
      </c>
    </row>
    <row r="6426" customFormat="false" ht="15" hidden="false" customHeight="true" outlineLevel="0" collapsed="false">
      <c r="A6426" s="1" t="s">
        <v>16896</v>
      </c>
      <c r="B6426" s="1" t="s">
        <v>5538</v>
      </c>
      <c r="C6426" s="1" t="s">
        <v>1937</v>
      </c>
      <c r="D6426" s="1" t="n">
        <v>2</v>
      </c>
      <c r="E6426" s="16" t="n">
        <v>1364.75</v>
      </c>
      <c r="F6426" s="17" t="n">
        <v>0.1</v>
      </c>
      <c r="G6426" s="16" t="n">
        <v>2456.55</v>
      </c>
      <c r="I6426" s="1" t="str">
        <f aca="false">INDEX(Products!$C$2:$C$51,MATCH(C6426,Products!$A$2:$A$51,0))</f>
        <v>Fashion</v>
      </c>
      <c r="J6426" s="1" t="str">
        <f aca="false">INDEX(Orders!$E$2:$E$8001,MATCH(B6426,Orders!$A$2:$A$8001,0))</f>
        <v>Delivered</v>
      </c>
      <c r="K6426" s="1" t="str">
        <f aca="false">LEFT(INDEX(Orders!$C$2:$C$8001,MATCH(B6426,Orders!$A$2:$A$8001,0)),7)</f>
        <v>2024-05</v>
      </c>
    </row>
    <row r="6427" customFormat="false" ht="15" hidden="false" customHeight="true" outlineLevel="0" collapsed="false">
      <c r="A6427" s="1" t="s">
        <v>16897</v>
      </c>
      <c r="B6427" s="1" t="s">
        <v>5538</v>
      </c>
      <c r="C6427" s="1" t="s">
        <v>1940</v>
      </c>
      <c r="D6427" s="1" t="n">
        <v>1</v>
      </c>
      <c r="E6427" s="16" t="n">
        <v>2374.52</v>
      </c>
      <c r="F6427" s="17" t="n">
        <v>0.15</v>
      </c>
      <c r="G6427" s="16" t="n">
        <v>2018.34</v>
      </c>
      <c r="I6427" s="1" t="str">
        <f aca="false">INDEX(Products!$C$2:$C$51,MATCH(C6427,Products!$A$2:$A$51,0))</f>
        <v>Fashion</v>
      </c>
      <c r="J6427" s="1" t="str">
        <f aca="false">INDEX(Orders!$E$2:$E$8001,MATCH(B6427,Orders!$A$2:$A$8001,0))</f>
        <v>Delivered</v>
      </c>
      <c r="K6427" s="1" t="str">
        <f aca="false">LEFT(INDEX(Orders!$C$2:$C$8001,MATCH(B6427,Orders!$A$2:$A$8001,0)),7)</f>
        <v>2024-05</v>
      </c>
    </row>
    <row r="6428" customFormat="false" ht="15" hidden="false" customHeight="true" outlineLevel="0" collapsed="false">
      <c r="A6428" s="1" t="s">
        <v>16898</v>
      </c>
      <c r="B6428" s="1" t="s">
        <v>5539</v>
      </c>
      <c r="C6428" s="1" t="s">
        <v>1930</v>
      </c>
      <c r="D6428" s="1" t="n">
        <v>1</v>
      </c>
      <c r="E6428" s="16" t="n">
        <v>2398.35</v>
      </c>
      <c r="F6428" s="17" t="n">
        <v>0</v>
      </c>
      <c r="G6428" s="16" t="n">
        <v>2398.35</v>
      </c>
      <c r="I6428" s="1" t="str">
        <f aca="false">INDEX(Products!$C$2:$C$51,MATCH(C6428,Products!$A$2:$A$51,0))</f>
        <v>Electronics</v>
      </c>
      <c r="J6428" s="1" t="str">
        <f aca="false">INDEX(Orders!$E$2:$E$8001,MATCH(B6428,Orders!$A$2:$A$8001,0))</f>
        <v>Returned</v>
      </c>
      <c r="K6428" s="1" t="str">
        <f aca="false">LEFT(INDEX(Orders!$C$2:$C$8001,MATCH(B6428,Orders!$A$2:$A$8001,0)),7)</f>
        <v>2024-06</v>
      </c>
    </row>
    <row r="6429" customFormat="false" ht="15" hidden="false" customHeight="true" outlineLevel="0" collapsed="false">
      <c r="A6429" s="1" t="s">
        <v>16899</v>
      </c>
      <c r="B6429" s="1" t="s">
        <v>5540</v>
      </c>
      <c r="C6429" s="1" t="s">
        <v>2006</v>
      </c>
      <c r="D6429" s="1" t="n">
        <v>2</v>
      </c>
      <c r="E6429" s="16" t="n">
        <v>482.17</v>
      </c>
      <c r="F6429" s="17" t="n">
        <v>0.15</v>
      </c>
      <c r="G6429" s="16" t="n">
        <v>819.69</v>
      </c>
      <c r="I6429" s="1" t="str">
        <f aca="false">INDEX(Products!$C$2:$C$51,MATCH(C6429,Products!$A$2:$A$51,0))</f>
        <v>Books &amp; Stationery</v>
      </c>
      <c r="J6429" s="1" t="str">
        <f aca="false">INDEX(Orders!$E$2:$E$8001,MATCH(B6429,Orders!$A$2:$A$8001,0))</f>
        <v>Delivered</v>
      </c>
      <c r="K6429" s="1" t="str">
        <f aca="false">LEFT(INDEX(Orders!$C$2:$C$8001,MATCH(B6429,Orders!$A$2:$A$8001,0)),7)</f>
        <v>2024-10</v>
      </c>
    </row>
    <row r="6430" customFormat="false" ht="15" hidden="false" customHeight="true" outlineLevel="0" collapsed="false">
      <c r="A6430" s="1" t="s">
        <v>16900</v>
      </c>
      <c r="B6430" s="1" t="s">
        <v>5541</v>
      </c>
      <c r="C6430" s="1" t="s">
        <v>1953</v>
      </c>
      <c r="D6430" s="1" t="n">
        <v>1</v>
      </c>
      <c r="E6430" s="16" t="n">
        <v>4914.12</v>
      </c>
      <c r="F6430" s="17" t="n">
        <v>0</v>
      </c>
      <c r="G6430" s="16" t="n">
        <v>4914.12</v>
      </c>
      <c r="I6430" s="1" t="str">
        <f aca="false">INDEX(Products!$C$2:$C$51,MATCH(C6430,Products!$A$2:$A$51,0))</f>
        <v>Fashion</v>
      </c>
      <c r="J6430" s="1" t="str">
        <f aca="false">INDEX(Orders!$E$2:$E$8001,MATCH(B6430,Orders!$A$2:$A$8001,0))</f>
        <v>Delivered</v>
      </c>
      <c r="K6430" s="1" t="str">
        <f aca="false">LEFT(INDEX(Orders!$C$2:$C$8001,MATCH(B6430,Orders!$A$2:$A$8001,0)),7)</f>
        <v>2024-12</v>
      </c>
    </row>
    <row r="6431" customFormat="false" ht="15" hidden="false" customHeight="true" outlineLevel="0" collapsed="false">
      <c r="A6431" s="1" t="s">
        <v>16901</v>
      </c>
      <c r="B6431" s="1" t="s">
        <v>5541</v>
      </c>
      <c r="C6431" s="1" t="s">
        <v>1997</v>
      </c>
      <c r="D6431" s="1" t="n">
        <v>1</v>
      </c>
      <c r="E6431" s="16" t="n">
        <v>311.15</v>
      </c>
      <c r="F6431" s="17" t="n">
        <v>0</v>
      </c>
      <c r="G6431" s="16" t="n">
        <v>311.15</v>
      </c>
      <c r="I6431" s="1" t="str">
        <f aca="false">INDEX(Products!$C$2:$C$51,MATCH(C6431,Products!$A$2:$A$51,0))</f>
        <v>Sports &amp; Fitness</v>
      </c>
      <c r="J6431" s="1" t="str">
        <f aca="false">INDEX(Orders!$E$2:$E$8001,MATCH(B6431,Orders!$A$2:$A$8001,0))</f>
        <v>Delivered</v>
      </c>
      <c r="K6431" s="1" t="str">
        <f aca="false">LEFT(INDEX(Orders!$C$2:$C$8001,MATCH(B6431,Orders!$A$2:$A$8001,0)),7)</f>
        <v>2024-12</v>
      </c>
    </row>
    <row r="6432" customFormat="false" ht="15" hidden="false" customHeight="true" outlineLevel="0" collapsed="false">
      <c r="A6432" s="1" t="s">
        <v>16902</v>
      </c>
      <c r="B6432" s="1" t="s">
        <v>5542</v>
      </c>
      <c r="C6432" s="1" t="s">
        <v>2006</v>
      </c>
      <c r="D6432" s="1" t="n">
        <v>1</v>
      </c>
      <c r="E6432" s="16" t="n">
        <v>482.17</v>
      </c>
      <c r="F6432" s="17" t="n">
        <v>0.05</v>
      </c>
      <c r="G6432" s="16" t="n">
        <v>458.06</v>
      </c>
      <c r="I6432" s="1" t="str">
        <f aca="false">INDEX(Products!$C$2:$C$51,MATCH(C6432,Products!$A$2:$A$51,0))</f>
        <v>Books &amp; Stationery</v>
      </c>
      <c r="J6432" s="1" t="str">
        <f aca="false">INDEX(Orders!$E$2:$E$8001,MATCH(B6432,Orders!$A$2:$A$8001,0))</f>
        <v>Refunded</v>
      </c>
      <c r="K6432" s="1" t="str">
        <f aca="false">LEFT(INDEX(Orders!$C$2:$C$8001,MATCH(B6432,Orders!$A$2:$A$8001,0)),7)</f>
        <v>2025-04</v>
      </c>
    </row>
    <row r="6433" customFormat="false" ht="15" hidden="false" customHeight="true" outlineLevel="0" collapsed="false">
      <c r="A6433" s="1" t="s">
        <v>16903</v>
      </c>
      <c r="B6433" s="1" t="s">
        <v>5543</v>
      </c>
      <c r="C6433" s="1" t="s">
        <v>1988</v>
      </c>
      <c r="D6433" s="1" t="n">
        <v>1</v>
      </c>
      <c r="E6433" s="16" t="n">
        <v>681.07</v>
      </c>
      <c r="F6433" s="17" t="n">
        <v>0</v>
      </c>
      <c r="G6433" s="16" t="n">
        <v>681.07</v>
      </c>
      <c r="I6433" s="1" t="str">
        <f aca="false">INDEX(Products!$C$2:$C$51,MATCH(C6433,Products!$A$2:$A$51,0))</f>
        <v>Sports &amp; Fitness</v>
      </c>
      <c r="J6433" s="1" t="str">
        <f aca="false">INDEX(Orders!$E$2:$E$8001,MATCH(B6433,Orders!$A$2:$A$8001,0))</f>
        <v>Refunded</v>
      </c>
      <c r="K6433" s="1" t="str">
        <f aca="false">LEFT(INDEX(Orders!$C$2:$C$8001,MATCH(B6433,Orders!$A$2:$A$8001,0)),7)</f>
        <v>2025-11</v>
      </c>
    </row>
    <row r="6434" customFormat="false" ht="15" hidden="false" customHeight="true" outlineLevel="0" collapsed="false">
      <c r="A6434" s="1" t="s">
        <v>16904</v>
      </c>
      <c r="B6434" s="1" t="s">
        <v>5544</v>
      </c>
      <c r="C6434" s="1" t="s">
        <v>1943</v>
      </c>
      <c r="D6434" s="1" t="n">
        <v>1</v>
      </c>
      <c r="E6434" s="16" t="n">
        <v>1250.54</v>
      </c>
      <c r="F6434" s="17" t="n">
        <v>0</v>
      </c>
      <c r="G6434" s="16" t="n">
        <v>1250.54</v>
      </c>
      <c r="I6434" s="1" t="str">
        <f aca="false">INDEX(Products!$C$2:$C$51,MATCH(C6434,Products!$A$2:$A$51,0))</f>
        <v>Fashion</v>
      </c>
      <c r="J6434" s="1" t="str">
        <f aca="false">INDEX(Orders!$E$2:$E$8001,MATCH(B6434,Orders!$A$2:$A$8001,0))</f>
        <v>Delivered</v>
      </c>
      <c r="K6434" s="1" t="str">
        <f aca="false">LEFT(INDEX(Orders!$C$2:$C$8001,MATCH(B6434,Orders!$A$2:$A$8001,0)),7)</f>
        <v>2025-10</v>
      </c>
    </row>
    <row r="6435" customFormat="false" ht="15" hidden="false" customHeight="true" outlineLevel="0" collapsed="false">
      <c r="A6435" s="1" t="s">
        <v>16905</v>
      </c>
      <c r="B6435" s="1" t="s">
        <v>5544</v>
      </c>
      <c r="C6435" s="1" t="s">
        <v>1940</v>
      </c>
      <c r="D6435" s="1" t="n">
        <v>1</v>
      </c>
      <c r="E6435" s="16" t="n">
        <v>2374.52</v>
      </c>
      <c r="F6435" s="17" t="n">
        <v>0.15</v>
      </c>
      <c r="G6435" s="16" t="n">
        <v>2018.34</v>
      </c>
      <c r="I6435" s="1" t="str">
        <f aca="false">INDEX(Products!$C$2:$C$51,MATCH(C6435,Products!$A$2:$A$51,0))</f>
        <v>Fashion</v>
      </c>
      <c r="J6435" s="1" t="str">
        <f aca="false">INDEX(Orders!$E$2:$E$8001,MATCH(B6435,Orders!$A$2:$A$8001,0))</f>
        <v>Delivered</v>
      </c>
      <c r="K6435" s="1" t="str">
        <f aca="false">LEFT(INDEX(Orders!$C$2:$C$8001,MATCH(B6435,Orders!$A$2:$A$8001,0)),7)</f>
        <v>2025-10</v>
      </c>
    </row>
    <row r="6436" customFormat="false" ht="15" hidden="false" customHeight="true" outlineLevel="0" collapsed="false">
      <c r="A6436" s="1" t="s">
        <v>16906</v>
      </c>
      <c r="B6436" s="1" t="s">
        <v>5545</v>
      </c>
      <c r="C6436" s="1" t="s">
        <v>1997</v>
      </c>
      <c r="D6436" s="1" t="n">
        <v>1</v>
      </c>
      <c r="E6436" s="16" t="n">
        <v>311.15</v>
      </c>
      <c r="F6436" s="17" t="n">
        <v>0</v>
      </c>
      <c r="G6436" s="16" t="n">
        <v>311.15</v>
      </c>
      <c r="I6436" s="1" t="str">
        <f aca="false">INDEX(Products!$C$2:$C$51,MATCH(C6436,Products!$A$2:$A$51,0))</f>
        <v>Sports &amp; Fitness</v>
      </c>
      <c r="J6436" s="1" t="str">
        <f aca="false">INDEX(Orders!$E$2:$E$8001,MATCH(B6436,Orders!$A$2:$A$8001,0))</f>
        <v>Delivered</v>
      </c>
      <c r="K6436" s="1" t="str">
        <f aca="false">LEFT(INDEX(Orders!$C$2:$C$8001,MATCH(B6436,Orders!$A$2:$A$8001,0)),7)</f>
        <v>2025-05</v>
      </c>
    </row>
    <row r="6437" customFormat="false" ht="15" hidden="false" customHeight="true" outlineLevel="0" collapsed="false">
      <c r="A6437" s="1" t="s">
        <v>16907</v>
      </c>
      <c r="B6437" s="1" t="s">
        <v>5545</v>
      </c>
      <c r="C6437" s="1" t="s">
        <v>2007</v>
      </c>
      <c r="D6437" s="1" t="n">
        <v>1</v>
      </c>
      <c r="E6437" s="16" t="n">
        <v>750.27</v>
      </c>
      <c r="F6437" s="17" t="n">
        <v>0.15</v>
      </c>
      <c r="G6437" s="16" t="n">
        <v>637.73</v>
      </c>
      <c r="I6437" s="1" t="str">
        <f aca="false">INDEX(Products!$C$2:$C$51,MATCH(C6437,Products!$A$2:$A$51,0))</f>
        <v>Books &amp; Stationery</v>
      </c>
      <c r="J6437" s="1" t="str">
        <f aca="false">INDEX(Orders!$E$2:$E$8001,MATCH(B6437,Orders!$A$2:$A$8001,0))</f>
        <v>Delivered</v>
      </c>
      <c r="K6437" s="1" t="str">
        <f aca="false">LEFT(INDEX(Orders!$C$2:$C$8001,MATCH(B6437,Orders!$A$2:$A$8001,0)),7)</f>
        <v>2025-05</v>
      </c>
    </row>
    <row r="6438" customFormat="false" ht="15" hidden="false" customHeight="true" outlineLevel="0" collapsed="false">
      <c r="A6438" s="1" t="s">
        <v>16908</v>
      </c>
      <c r="B6438" s="1" t="s">
        <v>5545</v>
      </c>
      <c r="C6438" s="1" t="s">
        <v>1930</v>
      </c>
      <c r="D6438" s="1" t="n">
        <v>1</v>
      </c>
      <c r="E6438" s="16" t="n">
        <v>2398.35</v>
      </c>
      <c r="F6438" s="17" t="n">
        <v>0</v>
      </c>
      <c r="G6438" s="16" t="n">
        <v>2398.35</v>
      </c>
      <c r="I6438" s="1" t="str">
        <f aca="false">INDEX(Products!$C$2:$C$51,MATCH(C6438,Products!$A$2:$A$51,0))</f>
        <v>Electronics</v>
      </c>
      <c r="J6438" s="1" t="str">
        <f aca="false">INDEX(Orders!$E$2:$E$8001,MATCH(B6438,Orders!$A$2:$A$8001,0))</f>
        <v>Delivered</v>
      </c>
      <c r="K6438" s="1" t="str">
        <f aca="false">LEFT(INDEX(Orders!$C$2:$C$8001,MATCH(B6438,Orders!$A$2:$A$8001,0)),7)</f>
        <v>2025-05</v>
      </c>
    </row>
    <row r="6439" customFormat="false" ht="15" hidden="false" customHeight="true" outlineLevel="0" collapsed="false">
      <c r="A6439" s="1" t="s">
        <v>16909</v>
      </c>
      <c r="B6439" s="1" t="s">
        <v>5545</v>
      </c>
      <c r="C6439" s="1" t="s">
        <v>1945</v>
      </c>
      <c r="D6439" s="1" t="n">
        <v>2</v>
      </c>
      <c r="E6439" s="16" t="n">
        <v>2390.13</v>
      </c>
      <c r="F6439" s="17" t="n">
        <v>0</v>
      </c>
      <c r="G6439" s="16" t="n">
        <v>4780.26</v>
      </c>
      <c r="I6439" s="1" t="str">
        <f aca="false">INDEX(Products!$C$2:$C$51,MATCH(C6439,Products!$A$2:$A$51,0))</f>
        <v>Fashion</v>
      </c>
      <c r="J6439" s="1" t="str">
        <f aca="false">INDEX(Orders!$E$2:$E$8001,MATCH(B6439,Orders!$A$2:$A$8001,0))</f>
        <v>Delivered</v>
      </c>
      <c r="K6439" s="1" t="str">
        <f aca="false">LEFT(INDEX(Orders!$C$2:$C$8001,MATCH(B6439,Orders!$A$2:$A$8001,0)),7)</f>
        <v>2025-05</v>
      </c>
    </row>
    <row r="6440" customFormat="false" ht="15" hidden="false" customHeight="true" outlineLevel="0" collapsed="false">
      <c r="A6440" s="1" t="s">
        <v>16910</v>
      </c>
      <c r="B6440" s="1" t="s">
        <v>5545</v>
      </c>
      <c r="C6440" s="1" t="s">
        <v>1938</v>
      </c>
      <c r="D6440" s="1" t="n">
        <v>3</v>
      </c>
      <c r="E6440" s="16" t="n">
        <v>1572.6</v>
      </c>
      <c r="F6440" s="17" t="n">
        <v>0.1</v>
      </c>
      <c r="G6440" s="16" t="n">
        <v>4246.02</v>
      </c>
      <c r="I6440" s="1" t="str">
        <f aca="false">INDEX(Products!$C$2:$C$51,MATCH(C6440,Products!$A$2:$A$51,0))</f>
        <v>Fashion</v>
      </c>
      <c r="J6440" s="1" t="str">
        <f aca="false">INDEX(Orders!$E$2:$E$8001,MATCH(B6440,Orders!$A$2:$A$8001,0))</f>
        <v>Delivered</v>
      </c>
      <c r="K6440" s="1" t="str">
        <f aca="false">LEFT(INDEX(Orders!$C$2:$C$8001,MATCH(B6440,Orders!$A$2:$A$8001,0)),7)</f>
        <v>2025-05</v>
      </c>
    </row>
    <row r="6441" customFormat="false" ht="15" hidden="false" customHeight="true" outlineLevel="0" collapsed="false">
      <c r="A6441" s="1" t="s">
        <v>16911</v>
      </c>
      <c r="B6441" s="1" t="s">
        <v>5546</v>
      </c>
      <c r="C6441" s="1" t="s">
        <v>1940</v>
      </c>
      <c r="D6441" s="1" t="n">
        <v>1</v>
      </c>
      <c r="E6441" s="16" t="n">
        <v>2374.52</v>
      </c>
      <c r="F6441" s="17" t="n">
        <v>0.15</v>
      </c>
      <c r="G6441" s="16" t="n">
        <v>2018.34</v>
      </c>
      <c r="I6441" s="1" t="str">
        <f aca="false">INDEX(Products!$C$2:$C$51,MATCH(C6441,Products!$A$2:$A$51,0))</f>
        <v>Fashion</v>
      </c>
      <c r="J6441" s="1" t="str">
        <f aca="false">INDEX(Orders!$E$2:$E$8001,MATCH(B6441,Orders!$A$2:$A$8001,0))</f>
        <v>Delivered</v>
      </c>
      <c r="K6441" s="1" t="str">
        <f aca="false">LEFT(INDEX(Orders!$C$2:$C$8001,MATCH(B6441,Orders!$A$2:$A$8001,0)),7)</f>
        <v>2025-11</v>
      </c>
    </row>
    <row r="6442" customFormat="false" ht="15" hidden="false" customHeight="true" outlineLevel="0" collapsed="false">
      <c r="A6442" s="1" t="s">
        <v>16912</v>
      </c>
      <c r="B6442" s="1" t="s">
        <v>5547</v>
      </c>
      <c r="C6442" s="1" t="s">
        <v>1997</v>
      </c>
      <c r="D6442" s="1" t="n">
        <v>2</v>
      </c>
      <c r="E6442" s="16" t="n">
        <v>311.15</v>
      </c>
      <c r="F6442" s="17" t="n">
        <v>0</v>
      </c>
      <c r="G6442" s="16" t="n">
        <v>622.3</v>
      </c>
      <c r="I6442" s="1" t="str">
        <f aca="false">INDEX(Products!$C$2:$C$51,MATCH(C6442,Products!$A$2:$A$51,0))</f>
        <v>Sports &amp; Fitness</v>
      </c>
      <c r="J6442" s="1" t="str">
        <f aca="false">INDEX(Orders!$E$2:$E$8001,MATCH(B6442,Orders!$A$2:$A$8001,0))</f>
        <v>Delivered</v>
      </c>
      <c r="K6442" s="1" t="str">
        <f aca="false">LEFT(INDEX(Orders!$C$2:$C$8001,MATCH(B6442,Orders!$A$2:$A$8001,0)),7)</f>
        <v>2025-02</v>
      </c>
    </row>
    <row r="6443" customFormat="false" ht="15" hidden="false" customHeight="true" outlineLevel="0" collapsed="false">
      <c r="A6443" s="1" t="s">
        <v>16913</v>
      </c>
      <c r="B6443" s="1" t="s">
        <v>5548</v>
      </c>
      <c r="C6443" s="1" t="s">
        <v>1976</v>
      </c>
      <c r="D6443" s="1" t="n">
        <v>2</v>
      </c>
      <c r="E6443" s="16" t="n">
        <v>1603.35</v>
      </c>
      <c r="F6443" s="17" t="n">
        <v>0</v>
      </c>
      <c r="G6443" s="16" t="n">
        <v>3206.7</v>
      </c>
      <c r="I6443" s="1" t="str">
        <f aca="false">INDEX(Products!$C$2:$C$51,MATCH(C6443,Products!$A$2:$A$51,0))</f>
        <v>Beauty &amp; Personal Care</v>
      </c>
      <c r="J6443" s="1" t="str">
        <f aca="false">INDEX(Orders!$E$2:$E$8001,MATCH(B6443,Orders!$A$2:$A$8001,0))</f>
        <v>Delivered</v>
      </c>
      <c r="K6443" s="1" t="str">
        <f aca="false">LEFT(INDEX(Orders!$C$2:$C$8001,MATCH(B6443,Orders!$A$2:$A$8001,0)),7)</f>
        <v>2024-10</v>
      </c>
    </row>
    <row r="6444" customFormat="false" ht="15" hidden="false" customHeight="true" outlineLevel="0" collapsed="false">
      <c r="A6444" s="1" t="s">
        <v>16914</v>
      </c>
      <c r="B6444" s="1" t="s">
        <v>5548</v>
      </c>
      <c r="C6444" s="1" t="s">
        <v>1953</v>
      </c>
      <c r="D6444" s="1" t="n">
        <v>1</v>
      </c>
      <c r="E6444" s="16" t="n">
        <v>4914.12</v>
      </c>
      <c r="F6444" s="17" t="n">
        <v>0.2</v>
      </c>
      <c r="G6444" s="16" t="n">
        <v>3931.3</v>
      </c>
      <c r="I6444" s="1" t="str">
        <f aca="false">INDEX(Products!$C$2:$C$51,MATCH(C6444,Products!$A$2:$A$51,0))</f>
        <v>Fashion</v>
      </c>
      <c r="J6444" s="1" t="str">
        <f aca="false">INDEX(Orders!$E$2:$E$8001,MATCH(B6444,Orders!$A$2:$A$8001,0))</f>
        <v>Delivered</v>
      </c>
      <c r="K6444" s="1" t="str">
        <f aca="false">LEFT(INDEX(Orders!$C$2:$C$8001,MATCH(B6444,Orders!$A$2:$A$8001,0)),7)</f>
        <v>2024-10</v>
      </c>
    </row>
    <row r="6445" customFormat="false" ht="15" hidden="false" customHeight="true" outlineLevel="0" collapsed="false">
      <c r="A6445" s="1" t="s">
        <v>16915</v>
      </c>
      <c r="B6445" s="1" t="s">
        <v>5548</v>
      </c>
      <c r="C6445" s="1" t="s">
        <v>1940</v>
      </c>
      <c r="D6445" s="1" t="n">
        <v>1</v>
      </c>
      <c r="E6445" s="16" t="n">
        <v>2374.52</v>
      </c>
      <c r="F6445" s="17" t="n">
        <v>0</v>
      </c>
      <c r="G6445" s="16" t="n">
        <v>2374.52</v>
      </c>
      <c r="I6445" s="1" t="str">
        <f aca="false">INDEX(Products!$C$2:$C$51,MATCH(C6445,Products!$A$2:$A$51,0))</f>
        <v>Fashion</v>
      </c>
      <c r="J6445" s="1" t="str">
        <f aca="false">INDEX(Orders!$E$2:$E$8001,MATCH(B6445,Orders!$A$2:$A$8001,0))</f>
        <v>Delivered</v>
      </c>
      <c r="K6445" s="1" t="str">
        <f aca="false">LEFT(INDEX(Orders!$C$2:$C$8001,MATCH(B6445,Orders!$A$2:$A$8001,0)),7)</f>
        <v>2024-10</v>
      </c>
    </row>
    <row r="6446" customFormat="false" ht="15" hidden="false" customHeight="true" outlineLevel="0" collapsed="false">
      <c r="A6446" s="1" t="s">
        <v>16916</v>
      </c>
      <c r="B6446" s="1" t="s">
        <v>5548</v>
      </c>
      <c r="C6446" s="1" t="s">
        <v>1930</v>
      </c>
      <c r="D6446" s="1" t="n">
        <v>1</v>
      </c>
      <c r="E6446" s="16" t="n">
        <v>2398.35</v>
      </c>
      <c r="F6446" s="17" t="n">
        <v>0.05</v>
      </c>
      <c r="G6446" s="16" t="n">
        <v>2278.43</v>
      </c>
      <c r="I6446" s="1" t="str">
        <f aca="false">INDEX(Products!$C$2:$C$51,MATCH(C6446,Products!$A$2:$A$51,0))</f>
        <v>Electronics</v>
      </c>
      <c r="J6446" s="1" t="str">
        <f aca="false">INDEX(Orders!$E$2:$E$8001,MATCH(B6446,Orders!$A$2:$A$8001,0))</f>
        <v>Delivered</v>
      </c>
      <c r="K6446" s="1" t="str">
        <f aca="false">LEFT(INDEX(Orders!$C$2:$C$8001,MATCH(B6446,Orders!$A$2:$A$8001,0)),7)</f>
        <v>2024-10</v>
      </c>
    </row>
    <row r="6447" customFormat="false" ht="15" hidden="false" customHeight="true" outlineLevel="0" collapsed="false">
      <c r="A6447" s="1" t="s">
        <v>16917</v>
      </c>
      <c r="B6447" s="1" t="s">
        <v>5549</v>
      </c>
      <c r="C6447" s="1" t="s">
        <v>1979</v>
      </c>
      <c r="D6447" s="1" t="n">
        <v>1</v>
      </c>
      <c r="E6447" s="16" t="n">
        <v>623</v>
      </c>
      <c r="F6447" s="17" t="n">
        <v>0</v>
      </c>
      <c r="G6447" s="16" t="n">
        <v>623</v>
      </c>
      <c r="I6447" s="1" t="str">
        <f aca="false">INDEX(Products!$C$2:$C$51,MATCH(C6447,Products!$A$2:$A$51,0))</f>
        <v>Beauty &amp; Personal Care</v>
      </c>
      <c r="J6447" s="1" t="str">
        <f aca="false">INDEX(Orders!$E$2:$E$8001,MATCH(B6447,Orders!$A$2:$A$8001,0))</f>
        <v>Delivered</v>
      </c>
      <c r="K6447" s="1" t="str">
        <f aca="false">LEFT(INDEX(Orders!$C$2:$C$8001,MATCH(B6447,Orders!$A$2:$A$8001,0)),7)</f>
        <v>2025-08</v>
      </c>
    </row>
    <row r="6448" customFormat="false" ht="15" hidden="false" customHeight="true" outlineLevel="0" collapsed="false">
      <c r="A6448" s="1" t="s">
        <v>16918</v>
      </c>
      <c r="B6448" s="1" t="s">
        <v>5550</v>
      </c>
      <c r="C6448" s="1" t="s">
        <v>2007</v>
      </c>
      <c r="D6448" s="1" t="n">
        <v>1</v>
      </c>
      <c r="E6448" s="16" t="n">
        <v>750.27</v>
      </c>
      <c r="F6448" s="17" t="n">
        <v>0.1</v>
      </c>
      <c r="G6448" s="16" t="n">
        <v>675.24</v>
      </c>
      <c r="I6448" s="1" t="str">
        <f aca="false">INDEX(Products!$C$2:$C$51,MATCH(C6448,Products!$A$2:$A$51,0))</f>
        <v>Books &amp; Stationery</v>
      </c>
      <c r="J6448" s="1" t="str">
        <f aca="false">INDEX(Orders!$E$2:$E$8001,MATCH(B6448,Orders!$A$2:$A$8001,0))</f>
        <v>Delivered</v>
      </c>
      <c r="K6448" s="1" t="str">
        <f aca="false">LEFT(INDEX(Orders!$C$2:$C$8001,MATCH(B6448,Orders!$A$2:$A$8001,0)),7)</f>
        <v>2024-08</v>
      </c>
    </row>
    <row r="6449" customFormat="false" ht="15" hidden="false" customHeight="true" outlineLevel="0" collapsed="false">
      <c r="A6449" s="1" t="s">
        <v>16919</v>
      </c>
      <c r="B6449" s="1" t="s">
        <v>5550</v>
      </c>
      <c r="C6449" s="1" t="s">
        <v>1953</v>
      </c>
      <c r="D6449" s="1" t="n">
        <v>2</v>
      </c>
      <c r="E6449" s="16" t="n">
        <v>4914.12</v>
      </c>
      <c r="F6449" s="17" t="n">
        <v>0</v>
      </c>
      <c r="G6449" s="16" t="n">
        <v>9828.24</v>
      </c>
      <c r="I6449" s="1" t="str">
        <f aca="false">INDEX(Products!$C$2:$C$51,MATCH(C6449,Products!$A$2:$A$51,0))</f>
        <v>Fashion</v>
      </c>
      <c r="J6449" s="1" t="str">
        <f aca="false">INDEX(Orders!$E$2:$E$8001,MATCH(B6449,Orders!$A$2:$A$8001,0))</f>
        <v>Delivered</v>
      </c>
      <c r="K6449" s="1" t="str">
        <f aca="false">LEFT(INDEX(Orders!$C$2:$C$8001,MATCH(B6449,Orders!$A$2:$A$8001,0)),7)</f>
        <v>2024-08</v>
      </c>
    </row>
    <row r="6450" customFormat="false" ht="15" hidden="false" customHeight="true" outlineLevel="0" collapsed="false">
      <c r="A6450" s="1" t="s">
        <v>16920</v>
      </c>
      <c r="B6450" s="1" t="s">
        <v>5550</v>
      </c>
      <c r="C6450" s="1" t="s">
        <v>1924</v>
      </c>
      <c r="D6450" s="1" t="n">
        <v>1</v>
      </c>
      <c r="E6450" s="16" t="n">
        <v>1971</v>
      </c>
      <c r="F6450" s="17" t="n">
        <v>0.15</v>
      </c>
      <c r="G6450" s="16" t="n">
        <v>1675.35</v>
      </c>
      <c r="I6450" s="1" t="str">
        <f aca="false">INDEX(Products!$C$2:$C$51,MATCH(C6450,Products!$A$2:$A$51,0))</f>
        <v>Electronics</v>
      </c>
      <c r="J6450" s="1" t="str">
        <f aca="false">INDEX(Orders!$E$2:$E$8001,MATCH(B6450,Orders!$A$2:$A$8001,0))</f>
        <v>Delivered</v>
      </c>
      <c r="K6450" s="1" t="str">
        <f aca="false">LEFT(INDEX(Orders!$C$2:$C$8001,MATCH(B6450,Orders!$A$2:$A$8001,0)),7)</f>
        <v>2024-08</v>
      </c>
    </row>
    <row r="6451" customFormat="false" ht="15" hidden="false" customHeight="true" outlineLevel="0" collapsed="false">
      <c r="A6451" s="1" t="s">
        <v>16921</v>
      </c>
      <c r="B6451" s="1" t="s">
        <v>5551</v>
      </c>
      <c r="C6451" s="1" t="s">
        <v>2006</v>
      </c>
      <c r="D6451" s="1" t="n">
        <v>1</v>
      </c>
      <c r="E6451" s="16" t="n">
        <v>482.17</v>
      </c>
      <c r="F6451" s="17" t="n">
        <v>0</v>
      </c>
      <c r="G6451" s="16" t="n">
        <v>482.17</v>
      </c>
      <c r="I6451" s="1" t="str">
        <f aca="false">INDEX(Products!$C$2:$C$51,MATCH(C6451,Products!$A$2:$A$51,0))</f>
        <v>Books &amp; Stationery</v>
      </c>
      <c r="J6451" s="1" t="str">
        <f aca="false">INDEX(Orders!$E$2:$E$8001,MATCH(B6451,Orders!$A$2:$A$8001,0))</f>
        <v>Delivered</v>
      </c>
      <c r="K6451" s="1" t="str">
        <f aca="false">LEFT(INDEX(Orders!$C$2:$C$8001,MATCH(B6451,Orders!$A$2:$A$8001,0)),7)</f>
        <v>2025-08</v>
      </c>
    </row>
    <row r="6452" customFormat="false" ht="15" hidden="false" customHeight="true" outlineLevel="0" collapsed="false">
      <c r="A6452" s="1" t="s">
        <v>16922</v>
      </c>
      <c r="B6452" s="1" t="s">
        <v>5551</v>
      </c>
      <c r="C6452" s="1" t="s">
        <v>1975</v>
      </c>
      <c r="D6452" s="1" t="n">
        <v>1</v>
      </c>
      <c r="E6452" s="16" t="n">
        <v>862.99</v>
      </c>
      <c r="F6452" s="17" t="n">
        <v>0.1</v>
      </c>
      <c r="G6452" s="16" t="n">
        <v>776.69</v>
      </c>
      <c r="I6452" s="1" t="str">
        <f aca="false">INDEX(Products!$C$2:$C$51,MATCH(C6452,Products!$A$2:$A$51,0))</f>
        <v>Beauty &amp; Personal Care</v>
      </c>
      <c r="J6452" s="1" t="str">
        <f aca="false">INDEX(Orders!$E$2:$E$8001,MATCH(B6452,Orders!$A$2:$A$8001,0))</f>
        <v>Delivered</v>
      </c>
      <c r="K6452" s="1" t="str">
        <f aca="false">LEFT(INDEX(Orders!$C$2:$C$8001,MATCH(B6452,Orders!$A$2:$A$8001,0)),7)</f>
        <v>2025-08</v>
      </c>
    </row>
    <row r="6453" customFormat="false" ht="15" hidden="false" customHeight="true" outlineLevel="0" collapsed="false">
      <c r="A6453" s="1" t="s">
        <v>16923</v>
      </c>
      <c r="B6453" s="1" t="s">
        <v>5551</v>
      </c>
      <c r="C6453" s="1" t="s">
        <v>1943</v>
      </c>
      <c r="D6453" s="1" t="n">
        <v>1</v>
      </c>
      <c r="E6453" s="16" t="n">
        <v>1250.54</v>
      </c>
      <c r="F6453" s="17" t="n">
        <v>0</v>
      </c>
      <c r="G6453" s="16" t="n">
        <v>1250.54</v>
      </c>
      <c r="I6453" s="1" t="str">
        <f aca="false">INDEX(Products!$C$2:$C$51,MATCH(C6453,Products!$A$2:$A$51,0))</f>
        <v>Fashion</v>
      </c>
      <c r="J6453" s="1" t="str">
        <f aca="false">INDEX(Orders!$E$2:$E$8001,MATCH(B6453,Orders!$A$2:$A$8001,0))</f>
        <v>Delivered</v>
      </c>
      <c r="K6453" s="1" t="str">
        <f aca="false">LEFT(INDEX(Orders!$C$2:$C$8001,MATCH(B6453,Orders!$A$2:$A$8001,0)),7)</f>
        <v>2025-08</v>
      </c>
    </row>
    <row r="6454" customFormat="false" ht="15" hidden="false" customHeight="true" outlineLevel="0" collapsed="false">
      <c r="A6454" s="1" t="s">
        <v>16924</v>
      </c>
      <c r="B6454" s="1" t="s">
        <v>5551</v>
      </c>
      <c r="C6454" s="1" t="s">
        <v>1965</v>
      </c>
      <c r="D6454" s="1" t="n">
        <v>1</v>
      </c>
      <c r="E6454" s="16" t="n">
        <v>1145.07</v>
      </c>
      <c r="F6454" s="17" t="n">
        <v>0</v>
      </c>
      <c r="G6454" s="16" t="n">
        <v>1145.07</v>
      </c>
      <c r="I6454" s="1" t="str">
        <f aca="false">INDEX(Products!$C$2:$C$51,MATCH(C6454,Products!$A$2:$A$51,0))</f>
        <v>Home &amp; Kitchen</v>
      </c>
      <c r="J6454" s="1" t="str">
        <f aca="false">INDEX(Orders!$E$2:$E$8001,MATCH(B6454,Orders!$A$2:$A$8001,0))</f>
        <v>Delivered</v>
      </c>
      <c r="K6454" s="1" t="str">
        <f aca="false">LEFT(INDEX(Orders!$C$2:$C$8001,MATCH(B6454,Orders!$A$2:$A$8001,0)),7)</f>
        <v>2025-08</v>
      </c>
    </row>
    <row r="6455" customFormat="false" ht="15" hidden="false" customHeight="true" outlineLevel="0" collapsed="false">
      <c r="A6455" s="1" t="s">
        <v>16925</v>
      </c>
      <c r="B6455" s="1" t="s">
        <v>5552</v>
      </c>
      <c r="C6455" s="1" t="s">
        <v>1969</v>
      </c>
      <c r="D6455" s="1" t="n">
        <v>1</v>
      </c>
      <c r="E6455" s="16" t="n">
        <v>9171.98</v>
      </c>
      <c r="F6455" s="17" t="n">
        <v>0.05</v>
      </c>
      <c r="G6455" s="16" t="n">
        <v>8713.38</v>
      </c>
      <c r="I6455" s="1" t="str">
        <f aca="false">INDEX(Products!$C$2:$C$51,MATCH(C6455,Products!$A$2:$A$51,0))</f>
        <v>Home &amp; Kitchen</v>
      </c>
      <c r="J6455" s="1" t="str">
        <f aca="false">INDEX(Orders!$E$2:$E$8001,MATCH(B6455,Orders!$A$2:$A$8001,0))</f>
        <v>Cancelled</v>
      </c>
      <c r="K6455" s="1" t="str">
        <f aca="false">LEFT(INDEX(Orders!$C$2:$C$8001,MATCH(B6455,Orders!$A$2:$A$8001,0)),7)</f>
        <v>2024-12</v>
      </c>
    </row>
    <row r="6456" customFormat="false" ht="15" hidden="false" customHeight="true" outlineLevel="0" collapsed="false">
      <c r="A6456" s="1" t="s">
        <v>16926</v>
      </c>
      <c r="B6456" s="1" t="s">
        <v>5553</v>
      </c>
      <c r="C6456" s="1" t="s">
        <v>1926</v>
      </c>
      <c r="D6456" s="1" t="n">
        <v>1</v>
      </c>
      <c r="E6456" s="16" t="n">
        <v>1478.08</v>
      </c>
      <c r="F6456" s="17" t="n">
        <v>0.2</v>
      </c>
      <c r="G6456" s="16" t="n">
        <v>1182.46</v>
      </c>
      <c r="I6456" s="1" t="str">
        <f aca="false">INDEX(Products!$C$2:$C$51,MATCH(C6456,Products!$A$2:$A$51,0))</f>
        <v>Electronics</v>
      </c>
      <c r="J6456" s="1" t="str">
        <f aca="false">INDEX(Orders!$E$2:$E$8001,MATCH(B6456,Orders!$A$2:$A$8001,0))</f>
        <v>Delivered</v>
      </c>
      <c r="K6456" s="1" t="str">
        <f aca="false">LEFT(INDEX(Orders!$C$2:$C$8001,MATCH(B6456,Orders!$A$2:$A$8001,0)),7)</f>
        <v>2025-11</v>
      </c>
    </row>
    <row r="6457" customFormat="false" ht="15" hidden="false" customHeight="true" outlineLevel="0" collapsed="false">
      <c r="A6457" s="1" t="s">
        <v>16927</v>
      </c>
      <c r="B6457" s="1" t="s">
        <v>5554</v>
      </c>
      <c r="C6457" s="1" t="s">
        <v>1940</v>
      </c>
      <c r="D6457" s="1" t="n">
        <v>1</v>
      </c>
      <c r="E6457" s="16" t="n">
        <v>2374.52</v>
      </c>
      <c r="F6457" s="17" t="n">
        <v>0</v>
      </c>
      <c r="G6457" s="16" t="n">
        <v>2374.52</v>
      </c>
      <c r="I6457" s="1" t="str">
        <f aca="false">INDEX(Products!$C$2:$C$51,MATCH(C6457,Products!$A$2:$A$51,0))</f>
        <v>Fashion</v>
      </c>
      <c r="J6457" s="1" t="str">
        <f aca="false">INDEX(Orders!$E$2:$E$8001,MATCH(B6457,Orders!$A$2:$A$8001,0))</f>
        <v>Delivered</v>
      </c>
      <c r="K6457" s="1" t="str">
        <f aca="false">LEFT(INDEX(Orders!$C$2:$C$8001,MATCH(B6457,Orders!$A$2:$A$8001,0)),7)</f>
        <v>2024-11</v>
      </c>
    </row>
    <row r="6458" customFormat="false" ht="15" hidden="false" customHeight="true" outlineLevel="0" collapsed="false">
      <c r="A6458" s="1" t="s">
        <v>16928</v>
      </c>
      <c r="B6458" s="1" t="s">
        <v>5554</v>
      </c>
      <c r="C6458" s="1" t="s">
        <v>1990</v>
      </c>
      <c r="D6458" s="1" t="n">
        <v>2</v>
      </c>
      <c r="E6458" s="16" t="n">
        <v>5311.32</v>
      </c>
      <c r="F6458" s="17" t="n">
        <v>0.1</v>
      </c>
      <c r="G6458" s="16" t="n">
        <v>9560.38</v>
      </c>
      <c r="I6458" s="1" t="str">
        <f aca="false">INDEX(Products!$C$2:$C$51,MATCH(C6458,Products!$A$2:$A$51,0))</f>
        <v>Sports &amp; Fitness</v>
      </c>
      <c r="J6458" s="1" t="str">
        <f aca="false">INDEX(Orders!$E$2:$E$8001,MATCH(B6458,Orders!$A$2:$A$8001,0))</f>
        <v>Delivered</v>
      </c>
      <c r="K6458" s="1" t="str">
        <f aca="false">LEFT(INDEX(Orders!$C$2:$C$8001,MATCH(B6458,Orders!$A$2:$A$8001,0)),7)</f>
        <v>2024-11</v>
      </c>
    </row>
    <row r="6459" customFormat="false" ht="15" hidden="false" customHeight="true" outlineLevel="0" collapsed="false">
      <c r="A6459" s="1" t="s">
        <v>16929</v>
      </c>
      <c r="B6459" s="1" t="s">
        <v>5555</v>
      </c>
      <c r="C6459" s="1" t="s">
        <v>2006</v>
      </c>
      <c r="D6459" s="1" t="n">
        <v>1</v>
      </c>
      <c r="E6459" s="16" t="n">
        <v>482.17</v>
      </c>
      <c r="F6459" s="17" t="n">
        <v>0</v>
      </c>
      <c r="G6459" s="16" t="n">
        <v>482.17</v>
      </c>
      <c r="I6459" s="1" t="str">
        <f aca="false">INDEX(Products!$C$2:$C$51,MATCH(C6459,Products!$A$2:$A$51,0))</f>
        <v>Books &amp; Stationery</v>
      </c>
      <c r="J6459" s="1" t="str">
        <f aca="false">INDEX(Orders!$E$2:$E$8001,MATCH(B6459,Orders!$A$2:$A$8001,0))</f>
        <v>Delivered</v>
      </c>
      <c r="K6459" s="1" t="str">
        <f aca="false">LEFT(INDEX(Orders!$C$2:$C$8001,MATCH(B6459,Orders!$A$2:$A$8001,0)),7)</f>
        <v>2024-10</v>
      </c>
    </row>
    <row r="6460" customFormat="false" ht="15" hidden="false" customHeight="true" outlineLevel="0" collapsed="false">
      <c r="A6460" s="1" t="s">
        <v>16930</v>
      </c>
      <c r="B6460" s="1" t="s">
        <v>5555</v>
      </c>
      <c r="C6460" s="1" t="s">
        <v>1930</v>
      </c>
      <c r="D6460" s="1" t="n">
        <v>2</v>
      </c>
      <c r="E6460" s="16" t="n">
        <v>2398.35</v>
      </c>
      <c r="F6460" s="17" t="n">
        <v>0</v>
      </c>
      <c r="G6460" s="16" t="n">
        <v>4796.7</v>
      </c>
      <c r="I6460" s="1" t="str">
        <f aca="false">INDEX(Products!$C$2:$C$51,MATCH(C6460,Products!$A$2:$A$51,0))</f>
        <v>Electronics</v>
      </c>
      <c r="J6460" s="1" t="str">
        <f aca="false">INDEX(Orders!$E$2:$E$8001,MATCH(B6460,Orders!$A$2:$A$8001,0))</f>
        <v>Delivered</v>
      </c>
      <c r="K6460" s="1" t="str">
        <f aca="false">LEFT(INDEX(Orders!$C$2:$C$8001,MATCH(B6460,Orders!$A$2:$A$8001,0)),7)</f>
        <v>2024-10</v>
      </c>
    </row>
    <row r="6461" customFormat="false" ht="15" hidden="false" customHeight="true" outlineLevel="0" collapsed="false">
      <c r="A6461" s="1" t="s">
        <v>16931</v>
      </c>
      <c r="B6461" s="1" t="s">
        <v>5556</v>
      </c>
      <c r="C6461" s="1" t="s">
        <v>1940</v>
      </c>
      <c r="D6461" s="1" t="n">
        <v>1</v>
      </c>
      <c r="E6461" s="16" t="n">
        <v>2374.52</v>
      </c>
      <c r="F6461" s="17" t="n">
        <v>0.05</v>
      </c>
      <c r="G6461" s="16" t="n">
        <v>2255.79</v>
      </c>
      <c r="I6461" s="1" t="str">
        <f aca="false">INDEX(Products!$C$2:$C$51,MATCH(C6461,Products!$A$2:$A$51,0))</f>
        <v>Fashion</v>
      </c>
      <c r="J6461" s="1" t="str">
        <f aca="false">INDEX(Orders!$E$2:$E$8001,MATCH(B6461,Orders!$A$2:$A$8001,0))</f>
        <v>Returned</v>
      </c>
      <c r="K6461" s="1" t="str">
        <f aca="false">LEFT(INDEX(Orders!$C$2:$C$8001,MATCH(B6461,Orders!$A$2:$A$8001,0)),7)</f>
        <v>2025-05</v>
      </c>
    </row>
    <row r="6462" customFormat="false" ht="15" hidden="false" customHeight="true" outlineLevel="0" collapsed="false">
      <c r="A6462" s="1" t="s">
        <v>16932</v>
      </c>
      <c r="B6462" s="1" t="s">
        <v>5557</v>
      </c>
      <c r="C6462" s="1" t="s">
        <v>1961</v>
      </c>
      <c r="D6462" s="1" t="n">
        <v>1</v>
      </c>
      <c r="E6462" s="16" t="n">
        <v>3493.68</v>
      </c>
      <c r="F6462" s="17" t="n">
        <v>0</v>
      </c>
      <c r="G6462" s="16" t="n">
        <v>3493.68</v>
      </c>
      <c r="I6462" s="1" t="str">
        <f aca="false">INDEX(Products!$C$2:$C$51,MATCH(C6462,Products!$A$2:$A$51,0))</f>
        <v>Home &amp; Kitchen</v>
      </c>
      <c r="J6462" s="1" t="str">
        <f aca="false">INDEX(Orders!$E$2:$E$8001,MATCH(B6462,Orders!$A$2:$A$8001,0))</f>
        <v>Delivered</v>
      </c>
      <c r="K6462" s="1" t="str">
        <f aca="false">LEFT(INDEX(Orders!$C$2:$C$8001,MATCH(B6462,Orders!$A$2:$A$8001,0)),7)</f>
        <v>2024-10</v>
      </c>
    </row>
    <row r="6463" customFormat="false" ht="15" hidden="false" customHeight="true" outlineLevel="0" collapsed="false">
      <c r="A6463" s="1" t="s">
        <v>16933</v>
      </c>
      <c r="B6463" s="1" t="s">
        <v>5558</v>
      </c>
      <c r="C6463" s="1" t="s">
        <v>1969</v>
      </c>
      <c r="D6463" s="1" t="n">
        <v>1</v>
      </c>
      <c r="E6463" s="16" t="n">
        <v>9171.98</v>
      </c>
      <c r="F6463" s="17" t="n">
        <v>0</v>
      </c>
      <c r="G6463" s="16" t="n">
        <v>9171.98</v>
      </c>
      <c r="I6463" s="1" t="str">
        <f aca="false">INDEX(Products!$C$2:$C$51,MATCH(C6463,Products!$A$2:$A$51,0))</f>
        <v>Home &amp; Kitchen</v>
      </c>
      <c r="J6463" s="1" t="str">
        <f aca="false">INDEX(Orders!$E$2:$E$8001,MATCH(B6463,Orders!$A$2:$A$8001,0))</f>
        <v>Delivered</v>
      </c>
      <c r="K6463" s="1" t="str">
        <f aca="false">LEFT(INDEX(Orders!$C$2:$C$8001,MATCH(B6463,Orders!$A$2:$A$8001,0)),7)</f>
        <v>2025-12</v>
      </c>
    </row>
    <row r="6464" customFormat="false" ht="15" hidden="false" customHeight="true" outlineLevel="0" collapsed="false">
      <c r="A6464" s="1" t="s">
        <v>16934</v>
      </c>
      <c r="B6464" s="1" t="s">
        <v>5558</v>
      </c>
      <c r="C6464" s="1" t="s">
        <v>1959</v>
      </c>
      <c r="D6464" s="1" t="n">
        <v>1</v>
      </c>
      <c r="E6464" s="16" t="n">
        <v>2142.79</v>
      </c>
      <c r="F6464" s="17" t="n">
        <v>0</v>
      </c>
      <c r="G6464" s="16" t="n">
        <v>2142.79</v>
      </c>
      <c r="I6464" s="1" t="str">
        <f aca="false">INDEX(Products!$C$2:$C$51,MATCH(C6464,Products!$A$2:$A$51,0))</f>
        <v>Home &amp; Kitchen</v>
      </c>
      <c r="J6464" s="1" t="str">
        <f aca="false">INDEX(Orders!$E$2:$E$8001,MATCH(B6464,Orders!$A$2:$A$8001,0))</f>
        <v>Delivered</v>
      </c>
      <c r="K6464" s="1" t="str">
        <f aca="false">LEFT(INDEX(Orders!$C$2:$C$8001,MATCH(B6464,Orders!$A$2:$A$8001,0)),7)</f>
        <v>2025-12</v>
      </c>
    </row>
    <row r="6465" customFormat="false" ht="15" hidden="false" customHeight="true" outlineLevel="0" collapsed="false">
      <c r="A6465" s="1" t="s">
        <v>16935</v>
      </c>
      <c r="B6465" s="1" t="s">
        <v>5558</v>
      </c>
      <c r="C6465" s="1" t="s">
        <v>1940</v>
      </c>
      <c r="D6465" s="1" t="n">
        <v>1</v>
      </c>
      <c r="E6465" s="16" t="n">
        <v>2374.52</v>
      </c>
      <c r="F6465" s="17" t="n">
        <v>0</v>
      </c>
      <c r="G6465" s="16" t="n">
        <v>2374.52</v>
      </c>
      <c r="I6465" s="1" t="str">
        <f aca="false">INDEX(Products!$C$2:$C$51,MATCH(C6465,Products!$A$2:$A$51,0))</f>
        <v>Fashion</v>
      </c>
      <c r="J6465" s="1" t="str">
        <f aca="false">INDEX(Orders!$E$2:$E$8001,MATCH(B6465,Orders!$A$2:$A$8001,0))</f>
        <v>Delivered</v>
      </c>
      <c r="K6465" s="1" t="str">
        <f aca="false">LEFT(INDEX(Orders!$C$2:$C$8001,MATCH(B6465,Orders!$A$2:$A$8001,0)),7)</f>
        <v>2025-12</v>
      </c>
    </row>
    <row r="6466" customFormat="false" ht="15" hidden="false" customHeight="true" outlineLevel="0" collapsed="false">
      <c r="A6466" s="1" t="s">
        <v>16936</v>
      </c>
      <c r="B6466" s="1" t="s">
        <v>5558</v>
      </c>
      <c r="C6466" s="1" t="s">
        <v>1990</v>
      </c>
      <c r="D6466" s="1" t="n">
        <v>2</v>
      </c>
      <c r="E6466" s="16" t="n">
        <v>5311.32</v>
      </c>
      <c r="F6466" s="17" t="n">
        <v>0</v>
      </c>
      <c r="G6466" s="16" t="n">
        <v>10622.64</v>
      </c>
      <c r="I6466" s="1" t="str">
        <f aca="false">INDEX(Products!$C$2:$C$51,MATCH(C6466,Products!$A$2:$A$51,0))</f>
        <v>Sports &amp; Fitness</v>
      </c>
      <c r="J6466" s="1" t="str">
        <f aca="false">INDEX(Orders!$E$2:$E$8001,MATCH(B6466,Orders!$A$2:$A$8001,0))</f>
        <v>Delivered</v>
      </c>
      <c r="K6466" s="1" t="str">
        <f aca="false">LEFT(INDEX(Orders!$C$2:$C$8001,MATCH(B6466,Orders!$A$2:$A$8001,0)),7)</f>
        <v>2025-12</v>
      </c>
    </row>
    <row r="6467" customFormat="false" ht="15" hidden="false" customHeight="true" outlineLevel="0" collapsed="false">
      <c r="A6467" s="1" t="s">
        <v>16937</v>
      </c>
      <c r="B6467" s="1" t="s">
        <v>5559</v>
      </c>
      <c r="C6467" s="1" t="s">
        <v>1971</v>
      </c>
      <c r="D6467" s="1" t="n">
        <v>1</v>
      </c>
      <c r="E6467" s="16" t="n">
        <v>2073.63</v>
      </c>
      <c r="F6467" s="17" t="n">
        <v>0</v>
      </c>
      <c r="G6467" s="16" t="n">
        <v>2073.63</v>
      </c>
      <c r="I6467" s="1" t="str">
        <f aca="false">INDEX(Products!$C$2:$C$51,MATCH(C6467,Products!$A$2:$A$51,0))</f>
        <v>Home &amp; Kitchen</v>
      </c>
      <c r="J6467" s="1" t="str">
        <f aca="false">INDEX(Orders!$E$2:$E$8001,MATCH(B6467,Orders!$A$2:$A$8001,0))</f>
        <v>Delivered</v>
      </c>
      <c r="K6467" s="1" t="str">
        <f aca="false">LEFT(INDEX(Orders!$C$2:$C$8001,MATCH(B6467,Orders!$A$2:$A$8001,0)),7)</f>
        <v>2025-12</v>
      </c>
    </row>
    <row r="6468" customFormat="false" ht="15" hidden="false" customHeight="true" outlineLevel="0" collapsed="false">
      <c r="A6468" s="1" t="s">
        <v>16938</v>
      </c>
      <c r="B6468" s="1" t="s">
        <v>5559</v>
      </c>
      <c r="C6468" s="1" t="s">
        <v>1949</v>
      </c>
      <c r="D6468" s="1" t="n">
        <v>1</v>
      </c>
      <c r="E6468" s="16" t="n">
        <v>4185.64</v>
      </c>
      <c r="F6468" s="17" t="n">
        <v>0</v>
      </c>
      <c r="G6468" s="16" t="n">
        <v>4185.64</v>
      </c>
      <c r="I6468" s="1" t="str">
        <f aca="false">INDEX(Products!$C$2:$C$51,MATCH(C6468,Products!$A$2:$A$51,0))</f>
        <v>Fashion</v>
      </c>
      <c r="J6468" s="1" t="str">
        <f aca="false">INDEX(Orders!$E$2:$E$8001,MATCH(B6468,Orders!$A$2:$A$8001,0))</f>
        <v>Delivered</v>
      </c>
      <c r="K6468" s="1" t="str">
        <f aca="false">LEFT(INDEX(Orders!$C$2:$C$8001,MATCH(B6468,Orders!$A$2:$A$8001,0)),7)</f>
        <v>2025-12</v>
      </c>
    </row>
    <row r="6469" customFormat="false" ht="15" hidden="false" customHeight="true" outlineLevel="0" collapsed="false">
      <c r="A6469" s="1" t="s">
        <v>16939</v>
      </c>
      <c r="B6469" s="1" t="s">
        <v>5560</v>
      </c>
      <c r="C6469" s="1" t="s">
        <v>2006</v>
      </c>
      <c r="D6469" s="1" t="n">
        <v>1</v>
      </c>
      <c r="E6469" s="16" t="n">
        <v>482.17</v>
      </c>
      <c r="F6469" s="17" t="n">
        <v>0.05</v>
      </c>
      <c r="G6469" s="16" t="n">
        <v>458.06</v>
      </c>
      <c r="I6469" s="1" t="str">
        <f aca="false">INDEX(Products!$C$2:$C$51,MATCH(C6469,Products!$A$2:$A$51,0))</f>
        <v>Books &amp; Stationery</v>
      </c>
      <c r="J6469" s="1" t="str">
        <f aca="false">INDEX(Orders!$E$2:$E$8001,MATCH(B6469,Orders!$A$2:$A$8001,0))</f>
        <v>Delivered</v>
      </c>
      <c r="K6469" s="1" t="str">
        <f aca="false">LEFT(INDEX(Orders!$C$2:$C$8001,MATCH(B6469,Orders!$A$2:$A$8001,0)),7)</f>
        <v>2025-11</v>
      </c>
    </row>
    <row r="6470" customFormat="false" ht="15" hidden="false" customHeight="true" outlineLevel="0" collapsed="false">
      <c r="A6470" s="1" t="s">
        <v>16940</v>
      </c>
      <c r="B6470" s="1" t="s">
        <v>5560</v>
      </c>
      <c r="C6470" s="1" t="s">
        <v>1940</v>
      </c>
      <c r="D6470" s="1" t="n">
        <v>2</v>
      </c>
      <c r="E6470" s="16" t="n">
        <v>2374.52</v>
      </c>
      <c r="F6470" s="17" t="n">
        <v>0.1</v>
      </c>
      <c r="G6470" s="16" t="n">
        <v>4274.14</v>
      </c>
      <c r="I6470" s="1" t="str">
        <f aca="false">INDEX(Products!$C$2:$C$51,MATCH(C6470,Products!$A$2:$A$51,0))</f>
        <v>Fashion</v>
      </c>
      <c r="J6470" s="1" t="str">
        <f aca="false">INDEX(Orders!$E$2:$E$8001,MATCH(B6470,Orders!$A$2:$A$8001,0))</f>
        <v>Delivered</v>
      </c>
      <c r="K6470" s="1" t="str">
        <f aca="false">LEFT(INDEX(Orders!$C$2:$C$8001,MATCH(B6470,Orders!$A$2:$A$8001,0)),7)</f>
        <v>2025-11</v>
      </c>
    </row>
    <row r="6471" customFormat="false" ht="15" hidden="false" customHeight="true" outlineLevel="0" collapsed="false">
      <c r="A6471" s="1" t="s">
        <v>16941</v>
      </c>
      <c r="B6471" s="1" t="s">
        <v>5561</v>
      </c>
      <c r="C6471" s="1" t="s">
        <v>1961</v>
      </c>
      <c r="D6471" s="1" t="n">
        <v>2</v>
      </c>
      <c r="E6471" s="16" t="n">
        <v>3493.68</v>
      </c>
      <c r="F6471" s="17" t="n">
        <v>0.05</v>
      </c>
      <c r="G6471" s="16" t="n">
        <v>6637.99</v>
      </c>
      <c r="I6471" s="1" t="str">
        <f aca="false">INDEX(Products!$C$2:$C$51,MATCH(C6471,Products!$A$2:$A$51,0))</f>
        <v>Home &amp; Kitchen</v>
      </c>
      <c r="J6471" s="1" t="str">
        <f aca="false">INDEX(Orders!$E$2:$E$8001,MATCH(B6471,Orders!$A$2:$A$8001,0))</f>
        <v>Delivered</v>
      </c>
      <c r="K6471" s="1" t="str">
        <f aca="false">LEFT(INDEX(Orders!$C$2:$C$8001,MATCH(B6471,Orders!$A$2:$A$8001,0)),7)</f>
        <v>2025-11</v>
      </c>
    </row>
    <row r="6472" customFormat="false" ht="15" hidden="false" customHeight="true" outlineLevel="0" collapsed="false">
      <c r="A6472" s="1" t="s">
        <v>16942</v>
      </c>
      <c r="B6472" s="1" t="s">
        <v>5562</v>
      </c>
      <c r="C6472" s="1" t="s">
        <v>2007</v>
      </c>
      <c r="D6472" s="1" t="n">
        <v>1</v>
      </c>
      <c r="E6472" s="16" t="n">
        <v>750.27</v>
      </c>
      <c r="F6472" s="17" t="n">
        <v>0.15</v>
      </c>
      <c r="G6472" s="16" t="n">
        <v>637.73</v>
      </c>
      <c r="I6472" s="1" t="str">
        <f aca="false">INDEX(Products!$C$2:$C$51,MATCH(C6472,Products!$A$2:$A$51,0))</f>
        <v>Books &amp; Stationery</v>
      </c>
      <c r="J6472" s="1" t="str">
        <f aca="false">INDEX(Orders!$E$2:$E$8001,MATCH(B6472,Orders!$A$2:$A$8001,0))</f>
        <v>Delivered</v>
      </c>
      <c r="K6472" s="1" t="str">
        <f aca="false">LEFT(INDEX(Orders!$C$2:$C$8001,MATCH(B6472,Orders!$A$2:$A$8001,0)),7)</f>
        <v>2025-04</v>
      </c>
    </row>
    <row r="6473" customFormat="false" ht="15" hidden="false" customHeight="true" outlineLevel="0" collapsed="false">
      <c r="A6473" s="1" t="s">
        <v>16943</v>
      </c>
      <c r="B6473" s="1" t="s">
        <v>5562</v>
      </c>
      <c r="C6473" s="1" t="s">
        <v>1930</v>
      </c>
      <c r="D6473" s="1" t="n">
        <v>3</v>
      </c>
      <c r="E6473" s="16" t="n">
        <v>2398.35</v>
      </c>
      <c r="F6473" s="17" t="n">
        <v>0.2</v>
      </c>
      <c r="G6473" s="16" t="n">
        <v>5756.04</v>
      </c>
      <c r="I6473" s="1" t="str">
        <f aca="false">INDEX(Products!$C$2:$C$51,MATCH(C6473,Products!$A$2:$A$51,0))</f>
        <v>Electronics</v>
      </c>
      <c r="J6473" s="1" t="str">
        <f aca="false">INDEX(Orders!$E$2:$E$8001,MATCH(B6473,Orders!$A$2:$A$8001,0))</f>
        <v>Delivered</v>
      </c>
      <c r="K6473" s="1" t="str">
        <f aca="false">LEFT(INDEX(Orders!$C$2:$C$8001,MATCH(B6473,Orders!$A$2:$A$8001,0)),7)</f>
        <v>2025-04</v>
      </c>
    </row>
    <row r="6474" customFormat="false" ht="15" hidden="false" customHeight="true" outlineLevel="0" collapsed="false">
      <c r="A6474" s="1" t="s">
        <v>16944</v>
      </c>
      <c r="B6474" s="1" t="s">
        <v>5563</v>
      </c>
      <c r="C6474" s="1" t="s">
        <v>1969</v>
      </c>
      <c r="D6474" s="1" t="n">
        <v>1</v>
      </c>
      <c r="E6474" s="16" t="n">
        <v>9171.98</v>
      </c>
      <c r="F6474" s="17" t="n">
        <v>0</v>
      </c>
      <c r="G6474" s="16" t="n">
        <v>9171.98</v>
      </c>
      <c r="I6474" s="1" t="str">
        <f aca="false">INDEX(Products!$C$2:$C$51,MATCH(C6474,Products!$A$2:$A$51,0))</f>
        <v>Home &amp; Kitchen</v>
      </c>
      <c r="J6474" s="1" t="str">
        <f aca="false">INDEX(Orders!$E$2:$E$8001,MATCH(B6474,Orders!$A$2:$A$8001,0))</f>
        <v>Delivered</v>
      </c>
      <c r="K6474" s="1" t="str">
        <f aca="false">LEFT(INDEX(Orders!$C$2:$C$8001,MATCH(B6474,Orders!$A$2:$A$8001,0)),7)</f>
        <v>2025-12</v>
      </c>
    </row>
    <row r="6475" customFormat="false" ht="15" hidden="false" customHeight="true" outlineLevel="0" collapsed="false">
      <c r="A6475" s="1" t="s">
        <v>16945</v>
      </c>
      <c r="B6475" s="1" t="s">
        <v>5564</v>
      </c>
      <c r="C6475" s="1" t="s">
        <v>1975</v>
      </c>
      <c r="D6475" s="1" t="n">
        <v>3</v>
      </c>
      <c r="E6475" s="16" t="n">
        <v>862.99</v>
      </c>
      <c r="F6475" s="17" t="n">
        <v>0.05</v>
      </c>
      <c r="G6475" s="16" t="n">
        <v>2459.52</v>
      </c>
      <c r="I6475" s="1" t="str">
        <f aca="false">INDEX(Products!$C$2:$C$51,MATCH(C6475,Products!$A$2:$A$51,0))</f>
        <v>Beauty &amp; Personal Care</v>
      </c>
      <c r="J6475" s="1" t="str">
        <f aca="false">INDEX(Orders!$E$2:$E$8001,MATCH(B6475,Orders!$A$2:$A$8001,0))</f>
        <v>Returned</v>
      </c>
      <c r="K6475" s="1" t="str">
        <f aca="false">LEFT(INDEX(Orders!$C$2:$C$8001,MATCH(B6475,Orders!$A$2:$A$8001,0)),7)</f>
        <v>2025-05</v>
      </c>
    </row>
    <row r="6476" customFormat="false" ht="15" hidden="false" customHeight="true" outlineLevel="0" collapsed="false">
      <c r="A6476" s="1" t="s">
        <v>16946</v>
      </c>
      <c r="B6476" s="1" t="s">
        <v>5565</v>
      </c>
      <c r="C6476" s="1" t="s">
        <v>1977</v>
      </c>
      <c r="D6476" s="1" t="n">
        <v>1</v>
      </c>
      <c r="E6476" s="16" t="n">
        <v>2386.05</v>
      </c>
      <c r="F6476" s="17" t="n">
        <v>0.2</v>
      </c>
      <c r="G6476" s="16" t="n">
        <v>1908.84</v>
      </c>
      <c r="I6476" s="1" t="str">
        <f aca="false">INDEX(Products!$C$2:$C$51,MATCH(C6476,Products!$A$2:$A$51,0))</f>
        <v>Beauty &amp; Personal Care</v>
      </c>
      <c r="J6476" s="1" t="str">
        <f aca="false">INDEX(Orders!$E$2:$E$8001,MATCH(B6476,Orders!$A$2:$A$8001,0))</f>
        <v>Delivered</v>
      </c>
      <c r="K6476" s="1" t="str">
        <f aca="false">LEFT(INDEX(Orders!$C$2:$C$8001,MATCH(B6476,Orders!$A$2:$A$8001,0)),7)</f>
        <v>2024-11</v>
      </c>
    </row>
    <row r="6477" customFormat="false" ht="15" hidden="false" customHeight="true" outlineLevel="0" collapsed="false">
      <c r="A6477" s="1" t="s">
        <v>16947</v>
      </c>
      <c r="B6477" s="1" t="s">
        <v>5565</v>
      </c>
      <c r="C6477" s="1" t="s">
        <v>1957</v>
      </c>
      <c r="D6477" s="1" t="n">
        <v>1</v>
      </c>
      <c r="E6477" s="16" t="n">
        <v>1469.28</v>
      </c>
      <c r="F6477" s="17" t="n">
        <v>0</v>
      </c>
      <c r="G6477" s="16" t="n">
        <v>1469.28</v>
      </c>
      <c r="I6477" s="1" t="str">
        <f aca="false">INDEX(Products!$C$2:$C$51,MATCH(C6477,Products!$A$2:$A$51,0))</f>
        <v>Home &amp; Kitchen</v>
      </c>
      <c r="J6477" s="1" t="str">
        <f aca="false">INDEX(Orders!$E$2:$E$8001,MATCH(B6477,Orders!$A$2:$A$8001,0))</f>
        <v>Delivered</v>
      </c>
      <c r="K6477" s="1" t="str">
        <f aca="false">LEFT(INDEX(Orders!$C$2:$C$8001,MATCH(B6477,Orders!$A$2:$A$8001,0)),7)</f>
        <v>2024-11</v>
      </c>
    </row>
    <row r="6478" customFormat="false" ht="15" hidden="false" customHeight="true" outlineLevel="0" collapsed="false">
      <c r="A6478" s="1" t="s">
        <v>16948</v>
      </c>
      <c r="B6478" s="1" t="s">
        <v>5565</v>
      </c>
      <c r="C6478" s="1" t="s">
        <v>1959</v>
      </c>
      <c r="D6478" s="1" t="n">
        <v>1</v>
      </c>
      <c r="E6478" s="16" t="n">
        <v>2142.79</v>
      </c>
      <c r="F6478" s="17" t="n">
        <v>0</v>
      </c>
      <c r="G6478" s="16" t="n">
        <v>2142.79</v>
      </c>
      <c r="I6478" s="1" t="str">
        <f aca="false">INDEX(Products!$C$2:$C$51,MATCH(C6478,Products!$A$2:$A$51,0))</f>
        <v>Home &amp; Kitchen</v>
      </c>
      <c r="J6478" s="1" t="str">
        <f aca="false">INDEX(Orders!$E$2:$E$8001,MATCH(B6478,Orders!$A$2:$A$8001,0))</f>
        <v>Delivered</v>
      </c>
      <c r="K6478" s="1" t="str">
        <f aca="false">LEFT(INDEX(Orders!$C$2:$C$8001,MATCH(B6478,Orders!$A$2:$A$8001,0)),7)</f>
        <v>2024-11</v>
      </c>
    </row>
    <row r="6479" customFormat="false" ht="15" hidden="false" customHeight="true" outlineLevel="0" collapsed="false">
      <c r="A6479" s="1" t="s">
        <v>16949</v>
      </c>
      <c r="B6479" s="1" t="s">
        <v>5565</v>
      </c>
      <c r="C6479" s="1" t="s">
        <v>1937</v>
      </c>
      <c r="D6479" s="1" t="n">
        <v>1</v>
      </c>
      <c r="E6479" s="16" t="n">
        <v>1364.75</v>
      </c>
      <c r="F6479" s="17" t="n">
        <v>0.05</v>
      </c>
      <c r="G6479" s="16" t="n">
        <v>1296.51</v>
      </c>
      <c r="I6479" s="1" t="str">
        <f aca="false">INDEX(Products!$C$2:$C$51,MATCH(C6479,Products!$A$2:$A$51,0))</f>
        <v>Fashion</v>
      </c>
      <c r="J6479" s="1" t="str">
        <f aca="false">INDEX(Orders!$E$2:$E$8001,MATCH(B6479,Orders!$A$2:$A$8001,0))</f>
        <v>Delivered</v>
      </c>
      <c r="K6479" s="1" t="str">
        <f aca="false">LEFT(INDEX(Orders!$C$2:$C$8001,MATCH(B6479,Orders!$A$2:$A$8001,0)),7)</f>
        <v>2024-11</v>
      </c>
    </row>
    <row r="6480" customFormat="false" ht="15" hidden="false" customHeight="true" outlineLevel="0" collapsed="false">
      <c r="A6480" s="1" t="s">
        <v>16950</v>
      </c>
      <c r="B6480" s="1" t="s">
        <v>5565</v>
      </c>
      <c r="C6480" s="1" t="s">
        <v>1976</v>
      </c>
      <c r="D6480" s="1" t="n">
        <v>1</v>
      </c>
      <c r="E6480" s="16" t="n">
        <v>1603.35</v>
      </c>
      <c r="F6480" s="17" t="n">
        <v>0</v>
      </c>
      <c r="G6480" s="16" t="n">
        <v>1603.35</v>
      </c>
      <c r="I6480" s="1" t="str">
        <f aca="false">INDEX(Products!$C$2:$C$51,MATCH(C6480,Products!$A$2:$A$51,0))</f>
        <v>Beauty &amp; Personal Care</v>
      </c>
      <c r="J6480" s="1" t="str">
        <f aca="false">INDEX(Orders!$E$2:$E$8001,MATCH(B6480,Orders!$A$2:$A$8001,0))</f>
        <v>Delivered</v>
      </c>
      <c r="K6480" s="1" t="str">
        <f aca="false">LEFT(INDEX(Orders!$C$2:$C$8001,MATCH(B6480,Orders!$A$2:$A$8001,0)),7)</f>
        <v>2024-11</v>
      </c>
    </row>
    <row r="6481" customFormat="false" ht="15" hidden="false" customHeight="true" outlineLevel="0" collapsed="false">
      <c r="A6481" s="1" t="s">
        <v>16951</v>
      </c>
      <c r="B6481" s="1" t="s">
        <v>5566</v>
      </c>
      <c r="C6481" s="1" t="s">
        <v>1979</v>
      </c>
      <c r="D6481" s="1" t="n">
        <v>2</v>
      </c>
      <c r="E6481" s="16" t="n">
        <v>623</v>
      </c>
      <c r="F6481" s="17" t="n">
        <v>0</v>
      </c>
      <c r="G6481" s="16" t="n">
        <v>1246</v>
      </c>
      <c r="I6481" s="1" t="str">
        <f aca="false">INDEX(Products!$C$2:$C$51,MATCH(C6481,Products!$A$2:$A$51,0))</f>
        <v>Beauty &amp; Personal Care</v>
      </c>
      <c r="J6481" s="1" t="str">
        <f aca="false">INDEX(Orders!$E$2:$E$8001,MATCH(B6481,Orders!$A$2:$A$8001,0))</f>
        <v>Delivered</v>
      </c>
      <c r="K6481" s="1" t="str">
        <f aca="false">LEFT(INDEX(Orders!$C$2:$C$8001,MATCH(B6481,Orders!$A$2:$A$8001,0)),7)</f>
        <v>2024-03</v>
      </c>
    </row>
    <row r="6482" customFormat="false" ht="15" hidden="false" customHeight="true" outlineLevel="0" collapsed="false">
      <c r="A6482" s="1" t="s">
        <v>16952</v>
      </c>
      <c r="B6482" s="1" t="s">
        <v>5566</v>
      </c>
      <c r="C6482" s="1" t="s">
        <v>1930</v>
      </c>
      <c r="D6482" s="1" t="n">
        <v>1</v>
      </c>
      <c r="E6482" s="16" t="n">
        <v>2398.35</v>
      </c>
      <c r="F6482" s="17" t="n">
        <v>0</v>
      </c>
      <c r="G6482" s="16" t="n">
        <v>2398.35</v>
      </c>
      <c r="I6482" s="1" t="str">
        <f aca="false">INDEX(Products!$C$2:$C$51,MATCH(C6482,Products!$A$2:$A$51,0))</f>
        <v>Electronics</v>
      </c>
      <c r="J6482" s="1" t="str">
        <f aca="false">INDEX(Orders!$E$2:$E$8001,MATCH(B6482,Orders!$A$2:$A$8001,0))</f>
        <v>Delivered</v>
      </c>
      <c r="K6482" s="1" t="str">
        <f aca="false">LEFT(INDEX(Orders!$C$2:$C$8001,MATCH(B6482,Orders!$A$2:$A$8001,0)),7)</f>
        <v>2024-03</v>
      </c>
    </row>
    <row r="6483" customFormat="false" ht="15" hidden="false" customHeight="true" outlineLevel="0" collapsed="false">
      <c r="A6483" s="1" t="s">
        <v>16953</v>
      </c>
      <c r="B6483" s="1" t="s">
        <v>5566</v>
      </c>
      <c r="C6483" s="1" t="s">
        <v>1997</v>
      </c>
      <c r="D6483" s="1" t="n">
        <v>2</v>
      </c>
      <c r="E6483" s="16" t="n">
        <v>311.15</v>
      </c>
      <c r="F6483" s="17" t="n">
        <v>0.05</v>
      </c>
      <c r="G6483" s="16" t="n">
        <v>591.18</v>
      </c>
      <c r="I6483" s="1" t="str">
        <f aca="false">INDEX(Products!$C$2:$C$51,MATCH(C6483,Products!$A$2:$A$51,0))</f>
        <v>Sports &amp; Fitness</v>
      </c>
      <c r="J6483" s="1" t="str">
        <f aca="false">INDEX(Orders!$E$2:$E$8001,MATCH(B6483,Orders!$A$2:$A$8001,0))</f>
        <v>Delivered</v>
      </c>
      <c r="K6483" s="1" t="str">
        <f aca="false">LEFT(INDEX(Orders!$C$2:$C$8001,MATCH(B6483,Orders!$A$2:$A$8001,0)),7)</f>
        <v>2024-03</v>
      </c>
    </row>
    <row r="6484" customFormat="false" ht="15" hidden="false" customHeight="true" outlineLevel="0" collapsed="false">
      <c r="A6484" s="1" t="s">
        <v>16954</v>
      </c>
      <c r="B6484" s="1" t="s">
        <v>5566</v>
      </c>
      <c r="C6484" s="1" t="s">
        <v>2006</v>
      </c>
      <c r="D6484" s="1" t="n">
        <v>1</v>
      </c>
      <c r="E6484" s="16" t="n">
        <v>482.17</v>
      </c>
      <c r="F6484" s="17" t="n">
        <v>0.1</v>
      </c>
      <c r="G6484" s="16" t="n">
        <v>433.95</v>
      </c>
      <c r="I6484" s="1" t="str">
        <f aca="false">INDEX(Products!$C$2:$C$51,MATCH(C6484,Products!$A$2:$A$51,0))</f>
        <v>Books &amp; Stationery</v>
      </c>
      <c r="J6484" s="1" t="str">
        <f aca="false">INDEX(Orders!$E$2:$E$8001,MATCH(B6484,Orders!$A$2:$A$8001,0))</f>
        <v>Delivered</v>
      </c>
      <c r="K6484" s="1" t="str">
        <f aca="false">LEFT(INDEX(Orders!$C$2:$C$8001,MATCH(B6484,Orders!$A$2:$A$8001,0)),7)</f>
        <v>2024-03</v>
      </c>
    </row>
    <row r="6485" customFormat="false" ht="15" hidden="false" customHeight="true" outlineLevel="0" collapsed="false">
      <c r="A6485" s="1" t="s">
        <v>16955</v>
      </c>
      <c r="B6485" s="1" t="s">
        <v>5567</v>
      </c>
      <c r="C6485" s="1" t="s">
        <v>2007</v>
      </c>
      <c r="D6485" s="1" t="n">
        <v>1</v>
      </c>
      <c r="E6485" s="16" t="n">
        <v>750.27</v>
      </c>
      <c r="F6485" s="17" t="n">
        <v>0</v>
      </c>
      <c r="G6485" s="16" t="n">
        <v>750.27</v>
      </c>
      <c r="I6485" s="1" t="str">
        <f aca="false">INDEX(Products!$C$2:$C$51,MATCH(C6485,Products!$A$2:$A$51,0))</f>
        <v>Books &amp; Stationery</v>
      </c>
      <c r="J6485" s="1" t="str">
        <f aca="false">INDEX(Orders!$E$2:$E$8001,MATCH(B6485,Orders!$A$2:$A$8001,0))</f>
        <v>Cancelled</v>
      </c>
      <c r="K6485" s="1" t="str">
        <f aca="false">LEFT(INDEX(Orders!$C$2:$C$8001,MATCH(B6485,Orders!$A$2:$A$8001,0)),7)</f>
        <v>2025-07</v>
      </c>
    </row>
    <row r="6486" customFormat="false" ht="15" hidden="false" customHeight="true" outlineLevel="0" collapsed="false">
      <c r="A6486" s="1" t="s">
        <v>16956</v>
      </c>
      <c r="B6486" s="1" t="s">
        <v>5568</v>
      </c>
      <c r="C6486" s="1" t="s">
        <v>1930</v>
      </c>
      <c r="D6486" s="1" t="n">
        <v>1</v>
      </c>
      <c r="E6486" s="16" t="n">
        <v>2398.35</v>
      </c>
      <c r="F6486" s="17" t="n">
        <v>0</v>
      </c>
      <c r="G6486" s="16" t="n">
        <v>2398.35</v>
      </c>
      <c r="I6486" s="1" t="str">
        <f aca="false">INDEX(Products!$C$2:$C$51,MATCH(C6486,Products!$A$2:$A$51,0))</f>
        <v>Electronics</v>
      </c>
      <c r="J6486" s="1" t="str">
        <f aca="false">INDEX(Orders!$E$2:$E$8001,MATCH(B6486,Orders!$A$2:$A$8001,0))</f>
        <v>Delivered</v>
      </c>
      <c r="K6486" s="1" t="str">
        <f aca="false">LEFT(INDEX(Orders!$C$2:$C$8001,MATCH(B6486,Orders!$A$2:$A$8001,0)),7)</f>
        <v>2025-12</v>
      </c>
    </row>
    <row r="6487" customFormat="false" ht="15" hidden="false" customHeight="true" outlineLevel="0" collapsed="false">
      <c r="A6487" s="1" t="s">
        <v>16957</v>
      </c>
      <c r="B6487" s="1" t="s">
        <v>5568</v>
      </c>
      <c r="C6487" s="1" t="s">
        <v>1990</v>
      </c>
      <c r="D6487" s="1" t="n">
        <v>1</v>
      </c>
      <c r="E6487" s="16" t="n">
        <v>5311.32</v>
      </c>
      <c r="F6487" s="17" t="n">
        <v>0</v>
      </c>
      <c r="G6487" s="16" t="n">
        <v>5311.32</v>
      </c>
      <c r="I6487" s="1" t="str">
        <f aca="false">INDEX(Products!$C$2:$C$51,MATCH(C6487,Products!$A$2:$A$51,0))</f>
        <v>Sports &amp; Fitness</v>
      </c>
      <c r="J6487" s="1" t="str">
        <f aca="false">INDEX(Orders!$E$2:$E$8001,MATCH(B6487,Orders!$A$2:$A$8001,0))</f>
        <v>Delivered</v>
      </c>
      <c r="K6487" s="1" t="str">
        <f aca="false">LEFT(INDEX(Orders!$C$2:$C$8001,MATCH(B6487,Orders!$A$2:$A$8001,0)),7)</f>
        <v>2025-12</v>
      </c>
    </row>
    <row r="6488" customFormat="false" ht="15" hidden="false" customHeight="true" outlineLevel="0" collapsed="false">
      <c r="A6488" s="1" t="s">
        <v>16958</v>
      </c>
      <c r="B6488" s="1" t="s">
        <v>5569</v>
      </c>
      <c r="C6488" s="1" t="s">
        <v>2006</v>
      </c>
      <c r="D6488" s="1" t="n">
        <v>1</v>
      </c>
      <c r="E6488" s="16" t="n">
        <v>482.17</v>
      </c>
      <c r="F6488" s="17" t="n">
        <v>0.1</v>
      </c>
      <c r="G6488" s="16" t="n">
        <v>433.95</v>
      </c>
      <c r="I6488" s="1" t="str">
        <f aca="false">INDEX(Products!$C$2:$C$51,MATCH(C6488,Products!$A$2:$A$51,0))</f>
        <v>Books &amp; Stationery</v>
      </c>
      <c r="J6488" s="1" t="str">
        <f aca="false">INDEX(Orders!$E$2:$E$8001,MATCH(B6488,Orders!$A$2:$A$8001,0))</f>
        <v>Delivered</v>
      </c>
      <c r="K6488" s="1" t="str">
        <f aca="false">LEFT(INDEX(Orders!$C$2:$C$8001,MATCH(B6488,Orders!$A$2:$A$8001,0)),7)</f>
        <v>2024-08</v>
      </c>
    </row>
    <row r="6489" customFormat="false" ht="15" hidden="false" customHeight="true" outlineLevel="0" collapsed="false">
      <c r="A6489" s="1" t="s">
        <v>16959</v>
      </c>
      <c r="B6489" s="1" t="s">
        <v>5570</v>
      </c>
      <c r="C6489" s="1" t="s">
        <v>1930</v>
      </c>
      <c r="D6489" s="1" t="n">
        <v>1</v>
      </c>
      <c r="E6489" s="16" t="n">
        <v>2398.35</v>
      </c>
      <c r="F6489" s="17" t="n">
        <v>0.2</v>
      </c>
      <c r="G6489" s="16" t="n">
        <v>1918.68</v>
      </c>
      <c r="I6489" s="1" t="str">
        <f aca="false">INDEX(Products!$C$2:$C$51,MATCH(C6489,Products!$A$2:$A$51,0))</f>
        <v>Electronics</v>
      </c>
      <c r="J6489" s="1" t="str">
        <f aca="false">INDEX(Orders!$E$2:$E$8001,MATCH(B6489,Orders!$A$2:$A$8001,0))</f>
        <v>Refunded</v>
      </c>
      <c r="K6489" s="1" t="str">
        <f aca="false">LEFT(INDEX(Orders!$C$2:$C$8001,MATCH(B6489,Orders!$A$2:$A$8001,0)),7)</f>
        <v>2025-08</v>
      </c>
    </row>
    <row r="6490" customFormat="false" ht="15" hidden="false" customHeight="true" outlineLevel="0" collapsed="false">
      <c r="A6490" s="1" t="s">
        <v>16960</v>
      </c>
      <c r="B6490" s="1" t="s">
        <v>5570</v>
      </c>
      <c r="C6490" s="1" t="s">
        <v>2000</v>
      </c>
      <c r="D6490" s="1" t="n">
        <v>1</v>
      </c>
      <c r="E6490" s="16" t="n">
        <v>425.08</v>
      </c>
      <c r="F6490" s="17" t="n">
        <v>0.05</v>
      </c>
      <c r="G6490" s="16" t="n">
        <v>403.83</v>
      </c>
      <c r="I6490" s="1" t="str">
        <f aca="false">INDEX(Products!$C$2:$C$51,MATCH(C6490,Products!$A$2:$A$51,0))</f>
        <v>Books &amp; Stationery</v>
      </c>
      <c r="J6490" s="1" t="str">
        <f aca="false">INDEX(Orders!$E$2:$E$8001,MATCH(B6490,Orders!$A$2:$A$8001,0))</f>
        <v>Refunded</v>
      </c>
      <c r="K6490" s="1" t="str">
        <f aca="false">LEFT(INDEX(Orders!$C$2:$C$8001,MATCH(B6490,Orders!$A$2:$A$8001,0)),7)</f>
        <v>2025-08</v>
      </c>
    </row>
    <row r="6491" customFormat="false" ht="15" hidden="false" customHeight="true" outlineLevel="0" collapsed="false">
      <c r="A6491" s="1" t="s">
        <v>16961</v>
      </c>
      <c r="B6491" s="1" t="s">
        <v>5570</v>
      </c>
      <c r="C6491" s="1" t="s">
        <v>1945</v>
      </c>
      <c r="D6491" s="1" t="n">
        <v>1</v>
      </c>
      <c r="E6491" s="16" t="n">
        <v>2390.13</v>
      </c>
      <c r="F6491" s="17" t="n">
        <v>0</v>
      </c>
      <c r="G6491" s="16" t="n">
        <v>2390.13</v>
      </c>
      <c r="I6491" s="1" t="str">
        <f aca="false">INDEX(Products!$C$2:$C$51,MATCH(C6491,Products!$A$2:$A$51,0))</f>
        <v>Fashion</v>
      </c>
      <c r="J6491" s="1" t="str">
        <f aca="false">INDEX(Orders!$E$2:$E$8001,MATCH(B6491,Orders!$A$2:$A$8001,0))</f>
        <v>Refunded</v>
      </c>
      <c r="K6491" s="1" t="str">
        <f aca="false">LEFT(INDEX(Orders!$C$2:$C$8001,MATCH(B6491,Orders!$A$2:$A$8001,0)),7)</f>
        <v>2025-08</v>
      </c>
    </row>
    <row r="6492" customFormat="false" ht="15" hidden="false" customHeight="true" outlineLevel="0" collapsed="false">
      <c r="A6492" s="1" t="s">
        <v>16962</v>
      </c>
      <c r="B6492" s="1" t="s">
        <v>5570</v>
      </c>
      <c r="C6492" s="1" t="s">
        <v>1997</v>
      </c>
      <c r="D6492" s="1" t="n">
        <v>2</v>
      </c>
      <c r="E6492" s="16" t="n">
        <v>311.15</v>
      </c>
      <c r="F6492" s="17" t="n">
        <v>0</v>
      </c>
      <c r="G6492" s="16" t="n">
        <v>622.3</v>
      </c>
      <c r="I6492" s="1" t="str">
        <f aca="false">INDEX(Products!$C$2:$C$51,MATCH(C6492,Products!$A$2:$A$51,0))</f>
        <v>Sports &amp; Fitness</v>
      </c>
      <c r="J6492" s="1" t="str">
        <f aca="false">INDEX(Orders!$E$2:$E$8001,MATCH(B6492,Orders!$A$2:$A$8001,0))</f>
        <v>Refunded</v>
      </c>
      <c r="K6492" s="1" t="str">
        <f aca="false">LEFT(INDEX(Orders!$C$2:$C$8001,MATCH(B6492,Orders!$A$2:$A$8001,0)),7)</f>
        <v>2025-08</v>
      </c>
    </row>
    <row r="6493" customFormat="false" ht="15" hidden="false" customHeight="true" outlineLevel="0" collapsed="false">
      <c r="A6493" s="1" t="s">
        <v>16963</v>
      </c>
      <c r="B6493" s="1" t="s">
        <v>5570</v>
      </c>
      <c r="C6493" s="1" t="s">
        <v>1940</v>
      </c>
      <c r="D6493" s="1" t="n">
        <v>2</v>
      </c>
      <c r="E6493" s="16" t="n">
        <v>2374.52</v>
      </c>
      <c r="F6493" s="17" t="n">
        <v>0</v>
      </c>
      <c r="G6493" s="16" t="n">
        <v>4749.04</v>
      </c>
      <c r="I6493" s="1" t="str">
        <f aca="false">INDEX(Products!$C$2:$C$51,MATCH(C6493,Products!$A$2:$A$51,0))</f>
        <v>Fashion</v>
      </c>
      <c r="J6493" s="1" t="str">
        <f aca="false">INDEX(Orders!$E$2:$E$8001,MATCH(B6493,Orders!$A$2:$A$8001,0))</f>
        <v>Refunded</v>
      </c>
      <c r="K6493" s="1" t="str">
        <f aca="false">LEFT(INDEX(Orders!$C$2:$C$8001,MATCH(B6493,Orders!$A$2:$A$8001,0)),7)</f>
        <v>2025-08</v>
      </c>
    </row>
    <row r="6494" customFormat="false" ht="15" hidden="false" customHeight="true" outlineLevel="0" collapsed="false">
      <c r="A6494" s="1" t="s">
        <v>16964</v>
      </c>
      <c r="B6494" s="1" t="s">
        <v>5571</v>
      </c>
      <c r="C6494" s="1" t="s">
        <v>1940</v>
      </c>
      <c r="D6494" s="1" t="n">
        <v>1</v>
      </c>
      <c r="E6494" s="16" t="n">
        <v>2374.52</v>
      </c>
      <c r="F6494" s="17" t="n">
        <v>0</v>
      </c>
      <c r="G6494" s="16" t="n">
        <v>2374.52</v>
      </c>
      <c r="I6494" s="1" t="str">
        <f aca="false">INDEX(Products!$C$2:$C$51,MATCH(C6494,Products!$A$2:$A$51,0))</f>
        <v>Fashion</v>
      </c>
      <c r="J6494" s="1" t="str">
        <f aca="false">INDEX(Orders!$E$2:$E$8001,MATCH(B6494,Orders!$A$2:$A$8001,0))</f>
        <v>Delivered</v>
      </c>
      <c r="K6494" s="1" t="str">
        <f aca="false">LEFT(INDEX(Orders!$C$2:$C$8001,MATCH(B6494,Orders!$A$2:$A$8001,0)),7)</f>
        <v>2025-03</v>
      </c>
    </row>
    <row r="6495" customFormat="false" ht="15" hidden="false" customHeight="true" outlineLevel="0" collapsed="false">
      <c r="A6495" s="1" t="s">
        <v>16965</v>
      </c>
      <c r="B6495" s="1" t="s">
        <v>5572</v>
      </c>
      <c r="C6495" s="1" t="s">
        <v>1957</v>
      </c>
      <c r="D6495" s="1" t="n">
        <v>2</v>
      </c>
      <c r="E6495" s="16" t="n">
        <v>1469.28</v>
      </c>
      <c r="F6495" s="17" t="n">
        <v>0</v>
      </c>
      <c r="G6495" s="16" t="n">
        <v>2938.56</v>
      </c>
      <c r="I6495" s="1" t="str">
        <f aca="false">INDEX(Products!$C$2:$C$51,MATCH(C6495,Products!$A$2:$A$51,0))</f>
        <v>Home &amp; Kitchen</v>
      </c>
      <c r="J6495" s="1" t="str">
        <f aca="false">INDEX(Orders!$E$2:$E$8001,MATCH(B6495,Orders!$A$2:$A$8001,0))</f>
        <v>Delivered</v>
      </c>
      <c r="K6495" s="1" t="str">
        <f aca="false">LEFT(INDEX(Orders!$C$2:$C$8001,MATCH(B6495,Orders!$A$2:$A$8001,0)),7)</f>
        <v>2025-04</v>
      </c>
    </row>
    <row r="6496" customFormat="false" ht="15" hidden="false" customHeight="true" outlineLevel="0" collapsed="false">
      <c r="A6496" s="1" t="s">
        <v>16966</v>
      </c>
      <c r="B6496" s="1" t="s">
        <v>5572</v>
      </c>
      <c r="C6496" s="1" t="s">
        <v>2000</v>
      </c>
      <c r="D6496" s="1" t="n">
        <v>1</v>
      </c>
      <c r="E6496" s="16" t="n">
        <v>425.08</v>
      </c>
      <c r="F6496" s="17" t="n">
        <v>0.1</v>
      </c>
      <c r="G6496" s="16" t="n">
        <v>382.57</v>
      </c>
      <c r="I6496" s="1" t="str">
        <f aca="false">INDEX(Products!$C$2:$C$51,MATCH(C6496,Products!$A$2:$A$51,0))</f>
        <v>Books &amp; Stationery</v>
      </c>
      <c r="J6496" s="1" t="str">
        <f aca="false">INDEX(Orders!$E$2:$E$8001,MATCH(B6496,Orders!$A$2:$A$8001,0))</f>
        <v>Delivered</v>
      </c>
      <c r="K6496" s="1" t="str">
        <f aca="false">LEFT(INDEX(Orders!$C$2:$C$8001,MATCH(B6496,Orders!$A$2:$A$8001,0)),7)</f>
        <v>2025-04</v>
      </c>
    </row>
    <row r="6497" customFormat="false" ht="15" hidden="false" customHeight="true" outlineLevel="0" collapsed="false">
      <c r="A6497" s="1" t="s">
        <v>16967</v>
      </c>
      <c r="B6497" s="1" t="s">
        <v>5573</v>
      </c>
      <c r="C6497" s="1" t="s">
        <v>1940</v>
      </c>
      <c r="D6497" s="1" t="n">
        <v>1</v>
      </c>
      <c r="E6497" s="16" t="n">
        <v>2374.52</v>
      </c>
      <c r="F6497" s="17" t="n">
        <v>0</v>
      </c>
      <c r="G6497" s="16" t="n">
        <v>2374.52</v>
      </c>
      <c r="I6497" s="1" t="str">
        <f aca="false">INDEX(Products!$C$2:$C$51,MATCH(C6497,Products!$A$2:$A$51,0))</f>
        <v>Fashion</v>
      </c>
      <c r="J6497" s="1" t="str">
        <f aca="false">INDEX(Orders!$E$2:$E$8001,MATCH(B6497,Orders!$A$2:$A$8001,0))</f>
        <v>Delivered</v>
      </c>
      <c r="K6497" s="1" t="str">
        <f aca="false">LEFT(INDEX(Orders!$C$2:$C$8001,MATCH(B6497,Orders!$A$2:$A$8001,0)),7)</f>
        <v>2024-06</v>
      </c>
    </row>
    <row r="6498" customFormat="false" ht="15" hidden="false" customHeight="true" outlineLevel="0" collapsed="false">
      <c r="A6498" s="1" t="s">
        <v>16968</v>
      </c>
      <c r="B6498" s="1" t="s">
        <v>5573</v>
      </c>
      <c r="C6498" s="1" t="s">
        <v>1973</v>
      </c>
      <c r="D6498" s="1" t="n">
        <v>1</v>
      </c>
      <c r="E6498" s="16" t="n">
        <v>1158.24</v>
      </c>
      <c r="F6498" s="17" t="n">
        <v>0.15</v>
      </c>
      <c r="G6498" s="16" t="n">
        <v>984.5</v>
      </c>
      <c r="I6498" s="1" t="str">
        <f aca="false">INDEX(Products!$C$2:$C$51,MATCH(C6498,Products!$A$2:$A$51,0))</f>
        <v>Home &amp; Kitchen</v>
      </c>
      <c r="J6498" s="1" t="str">
        <f aca="false">INDEX(Orders!$E$2:$E$8001,MATCH(B6498,Orders!$A$2:$A$8001,0))</f>
        <v>Delivered</v>
      </c>
      <c r="K6498" s="1" t="str">
        <f aca="false">LEFT(INDEX(Orders!$C$2:$C$8001,MATCH(B6498,Orders!$A$2:$A$8001,0)),7)</f>
        <v>2024-06</v>
      </c>
    </row>
    <row r="6499" customFormat="false" ht="15" hidden="false" customHeight="true" outlineLevel="0" collapsed="false">
      <c r="A6499" s="1" t="s">
        <v>16969</v>
      </c>
      <c r="B6499" s="1" t="s">
        <v>5573</v>
      </c>
      <c r="C6499" s="1" t="s">
        <v>2007</v>
      </c>
      <c r="D6499" s="1" t="n">
        <v>1</v>
      </c>
      <c r="E6499" s="16" t="n">
        <v>750.27</v>
      </c>
      <c r="F6499" s="17" t="n">
        <v>0</v>
      </c>
      <c r="G6499" s="16" t="n">
        <v>750.27</v>
      </c>
      <c r="I6499" s="1" t="str">
        <f aca="false">INDEX(Products!$C$2:$C$51,MATCH(C6499,Products!$A$2:$A$51,0))</f>
        <v>Books &amp; Stationery</v>
      </c>
      <c r="J6499" s="1" t="str">
        <f aca="false">INDEX(Orders!$E$2:$E$8001,MATCH(B6499,Orders!$A$2:$A$8001,0))</f>
        <v>Delivered</v>
      </c>
      <c r="K6499" s="1" t="str">
        <f aca="false">LEFT(INDEX(Orders!$C$2:$C$8001,MATCH(B6499,Orders!$A$2:$A$8001,0)),7)</f>
        <v>2024-06</v>
      </c>
    </row>
    <row r="6500" customFormat="false" ht="15" hidden="false" customHeight="true" outlineLevel="0" collapsed="false">
      <c r="A6500" s="1" t="s">
        <v>16970</v>
      </c>
      <c r="B6500" s="1" t="s">
        <v>5574</v>
      </c>
      <c r="C6500" s="1" t="s">
        <v>1941</v>
      </c>
      <c r="D6500" s="1" t="n">
        <v>1</v>
      </c>
      <c r="E6500" s="16" t="n">
        <v>2757.65</v>
      </c>
      <c r="F6500" s="17" t="n">
        <v>0.05</v>
      </c>
      <c r="G6500" s="16" t="n">
        <v>2619.77</v>
      </c>
      <c r="I6500" s="1" t="str">
        <f aca="false">INDEX(Products!$C$2:$C$51,MATCH(C6500,Products!$A$2:$A$51,0))</f>
        <v>Fashion</v>
      </c>
      <c r="J6500" s="1" t="str">
        <f aca="false">INDEX(Orders!$E$2:$E$8001,MATCH(B6500,Orders!$A$2:$A$8001,0))</f>
        <v>Delivered</v>
      </c>
      <c r="K6500" s="1" t="str">
        <f aca="false">LEFT(INDEX(Orders!$C$2:$C$8001,MATCH(B6500,Orders!$A$2:$A$8001,0)),7)</f>
        <v>2025-03</v>
      </c>
    </row>
    <row r="6501" customFormat="false" ht="15" hidden="false" customHeight="true" outlineLevel="0" collapsed="false">
      <c r="A6501" s="1" t="s">
        <v>16971</v>
      </c>
      <c r="B6501" s="1" t="s">
        <v>5574</v>
      </c>
      <c r="C6501" s="1" t="s">
        <v>1990</v>
      </c>
      <c r="D6501" s="1" t="n">
        <v>1</v>
      </c>
      <c r="E6501" s="16" t="n">
        <v>5311.32</v>
      </c>
      <c r="F6501" s="17" t="n">
        <v>0</v>
      </c>
      <c r="G6501" s="16" t="n">
        <v>5311.32</v>
      </c>
      <c r="I6501" s="1" t="str">
        <f aca="false">INDEX(Products!$C$2:$C$51,MATCH(C6501,Products!$A$2:$A$51,0))</f>
        <v>Sports &amp; Fitness</v>
      </c>
      <c r="J6501" s="1" t="str">
        <f aca="false">INDEX(Orders!$E$2:$E$8001,MATCH(B6501,Orders!$A$2:$A$8001,0))</f>
        <v>Delivered</v>
      </c>
      <c r="K6501" s="1" t="str">
        <f aca="false">LEFT(INDEX(Orders!$C$2:$C$8001,MATCH(B6501,Orders!$A$2:$A$8001,0)),7)</f>
        <v>2025-03</v>
      </c>
    </row>
    <row r="6502" customFormat="false" ht="15" hidden="false" customHeight="true" outlineLevel="0" collapsed="false">
      <c r="A6502" s="1" t="s">
        <v>16972</v>
      </c>
      <c r="B6502" s="1" t="s">
        <v>5575</v>
      </c>
      <c r="C6502" s="1" t="s">
        <v>1920</v>
      </c>
      <c r="D6502" s="1" t="n">
        <v>3</v>
      </c>
      <c r="E6502" s="16" t="n">
        <v>4273.58</v>
      </c>
      <c r="F6502" s="17" t="n">
        <v>0.1</v>
      </c>
      <c r="G6502" s="16" t="n">
        <v>11538.67</v>
      </c>
      <c r="I6502" s="1" t="str">
        <f aca="false">INDEX(Products!$C$2:$C$51,MATCH(C6502,Products!$A$2:$A$51,0))</f>
        <v>Electronics</v>
      </c>
      <c r="J6502" s="1" t="str">
        <f aca="false">INDEX(Orders!$E$2:$E$8001,MATCH(B6502,Orders!$A$2:$A$8001,0))</f>
        <v>Delivered</v>
      </c>
      <c r="K6502" s="1" t="str">
        <f aca="false">LEFT(INDEX(Orders!$C$2:$C$8001,MATCH(B6502,Orders!$A$2:$A$8001,0)),7)</f>
        <v>2024-05</v>
      </c>
    </row>
    <row r="6503" customFormat="false" ht="15" hidden="false" customHeight="true" outlineLevel="0" collapsed="false">
      <c r="A6503" s="1" t="s">
        <v>16973</v>
      </c>
      <c r="B6503" s="1" t="s">
        <v>5575</v>
      </c>
      <c r="C6503" s="1" t="s">
        <v>1979</v>
      </c>
      <c r="D6503" s="1" t="n">
        <v>1</v>
      </c>
      <c r="E6503" s="16" t="n">
        <v>623</v>
      </c>
      <c r="F6503" s="17" t="n">
        <v>0</v>
      </c>
      <c r="G6503" s="16" t="n">
        <v>623</v>
      </c>
      <c r="I6503" s="1" t="str">
        <f aca="false">INDEX(Products!$C$2:$C$51,MATCH(C6503,Products!$A$2:$A$51,0))</f>
        <v>Beauty &amp; Personal Care</v>
      </c>
      <c r="J6503" s="1" t="str">
        <f aca="false">INDEX(Orders!$E$2:$E$8001,MATCH(B6503,Orders!$A$2:$A$8001,0))</f>
        <v>Delivered</v>
      </c>
      <c r="K6503" s="1" t="str">
        <f aca="false">LEFT(INDEX(Orders!$C$2:$C$8001,MATCH(B6503,Orders!$A$2:$A$8001,0)),7)</f>
        <v>2024-05</v>
      </c>
    </row>
    <row r="6504" customFormat="false" ht="15" hidden="false" customHeight="true" outlineLevel="0" collapsed="false">
      <c r="A6504" s="1" t="s">
        <v>16974</v>
      </c>
      <c r="B6504" s="1" t="s">
        <v>5576</v>
      </c>
      <c r="C6504" s="1" t="s">
        <v>1930</v>
      </c>
      <c r="D6504" s="1" t="n">
        <v>1</v>
      </c>
      <c r="E6504" s="16" t="n">
        <v>2398.35</v>
      </c>
      <c r="F6504" s="17" t="n">
        <v>0</v>
      </c>
      <c r="G6504" s="16" t="n">
        <v>2398.35</v>
      </c>
      <c r="I6504" s="1" t="str">
        <f aca="false">INDEX(Products!$C$2:$C$51,MATCH(C6504,Products!$A$2:$A$51,0))</f>
        <v>Electronics</v>
      </c>
      <c r="J6504" s="1" t="str">
        <f aca="false">INDEX(Orders!$E$2:$E$8001,MATCH(B6504,Orders!$A$2:$A$8001,0))</f>
        <v>Delivered</v>
      </c>
      <c r="K6504" s="1" t="str">
        <f aca="false">LEFT(INDEX(Orders!$C$2:$C$8001,MATCH(B6504,Orders!$A$2:$A$8001,0)),7)</f>
        <v>2025-12</v>
      </c>
    </row>
    <row r="6505" customFormat="false" ht="15" hidden="false" customHeight="true" outlineLevel="0" collapsed="false">
      <c r="A6505" s="1" t="s">
        <v>16975</v>
      </c>
      <c r="B6505" s="1" t="s">
        <v>5576</v>
      </c>
      <c r="C6505" s="1" t="s">
        <v>1940</v>
      </c>
      <c r="D6505" s="1" t="n">
        <v>2</v>
      </c>
      <c r="E6505" s="16" t="n">
        <v>2374.52</v>
      </c>
      <c r="F6505" s="17" t="n">
        <v>0.15</v>
      </c>
      <c r="G6505" s="16" t="n">
        <v>4036.68</v>
      </c>
      <c r="I6505" s="1" t="str">
        <f aca="false">INDEX(Products!$C$2:$C$51,MATCH(C6505,Products!$A$2:$A$51,0))</f>
        <v>Fashion</v>
      </c>
      <c r="J6505" s="1" t="str">
        <f aca="false">INDEX(Orders!$E$2:$E$8001,MATCH(B6505,Orders!$A$2:$A$8001,0))</f>
        <v>Delivered</v>
      </c>
      <c r="K6505" s="1" t="str">
        <f aca="false">LEFT(INDEX(Orders!$C$2:$C$8001,MATCH(B6505,Orders!$A$2:$A$8001,0)),7)</f>
        <v>2025-12</v>
      </c>
    </row>
    <row r="6506" customFormat="false" ht="15" hidden="false" customHeight="true" outlineLevel="0" collapsed="false">
      <c r="A6506" s="1" t="s">
        <v>16976</v>
      </c>
      <c r="B6506" s="1" t="s">
        <v>5576</v>
      </c>
      <c r="C6506" s="1" t="s">
        <v>1979</v>
      </c>
      <c r="D6506" s="1" t="n">
        <v>1</v>
      </c>
      <c r="E6506" s="16" t="n">
        <v>623</v>
      </c>
      <c r="F6506" s="17" t="n">
        <v>0.15</v>
      </c>
      <c r="G6506" s="16" t="n">
        <v>529.55</v>
      </c>
      <c r="I6506" s="1" t="str">
        <f aca="false">INDEX(Products!$C$2:$C$51,MATCH(C6506,Products!$A$2:$A$51,0))</f>
        <v>Beauty &amp; Personal Care</v>
      </c>
      <c r="J6506" s="1" t="str">
        <f aca="false">INDEX(Orders!$E$2:$E$8001,MATCH(B6506,Orders!$A$2:$A$8001,0))</f>
        <v>Delivered</v>
      </c>
      <c r="K6506" s="1" t="str">
        <f aca="false">LEFT(INDEX(Orders!$C$2:$C$8001,MATCH(B6506,Orders!$A$2:$A$8001,0)),7)</f>
        <v>2025-12</v>
      </c>
    </row>
    <row r="6507" customFormat="false" ht="15" hidden="false" customHeight="true" outlineLevel="0" collapsed="false">
      <c r="A6507" s="1" t="s">
        <v>16977</v>
      </c>
      <c r="B6507" s="1" t="s">
        <v>5577</v>
      </c>
      <c r="C6507" s="1" t="s">
        <v>1940</v>
      </c>
      <c r="D6507" s="1" t="n">
        <v>1</v>
      </c>
      <c r="E6507" s="16" t="n">
        <v>2374.52</v>
      </c>
      <c r="F6507" s="17" t="n">
        <v>0</v>
      </c>
      <c r="G6507" s="16" t="n">
        <v>2374.52</v>
      </c>
      <c r="I6507" s="1" t="str">
        <f aca="false">INDEX(Products!$C$2:$C$51,MATCH(C6507,Products!$A$2:$A$51,0))</f>
        <v>Fashion</v>
      </c>
      <c r="J6507" s="1" t="str">
        <f aca="false">INDEX(Orders!$E$2:$E$8001,MATCH(B6507,Orders!$A$2:$A$8001,0))</f>
        <v>Delivered</v>
      </c>
      <c r="K6507" s="1" t="str">
        <f aca="false">LEFT(INDEX(Orders!$C$2:$C$8001,MATCH(B6507,Orders!$A$2:$A$8001,0)),7)</f>
        <v>2025-04</v>
      </c>
    </row>
    <row r="6508" customFormat="false" ht="15" hidden="false" customHeight="true" outlineLevel="0" collapsed="false">
      <c r="A6508" s="1" t="s">
        <v>16978</v>
      </c>
      <c r="B6508" s="1" t="s">
        <v>5577</v>
      </c>
      <c r="C6508" s="1" t="s">
        <v>1933</v>
      </c>
      <c r="D6508" s="1" t="n">
        <v>2</v>
      </c>
      <c r="E6508" s="16" t="n">
        <v>7194.38</v>
      </c>
      <c r="F6508" s="17" t="n">
        <v>0.05</v>
      </c>
      <c r="G6508" s="16" t="n">
        <v>13669.32</v>
      </c>
      <c r="I6508" s="1" t="str">
        <f aca="false">INDEX(Products!$C$2:$C$51,MATCH(C6508,Products!$A$2:$A$51,0))</f>
        <v>Electronics</v>
      </c>
      <c r="J6508" s="1" t="str">
        <f aca="false">INDEX(Orders!$E$2:$E$8001,MATCH(B6508,Orders!$A$2:$A$8001,0))</f>
        <v>Delivered</v>
      </c>
      <c r="K6508" s="1" t="str">
        <f aca="false">LEFT(INDEX(Orders!$C$2:$C$8001,MATCH(B6508,Orders!$A$2:$A$8001,0)),7)</f>
        <v>2025-04</v>
      </c>
    </row>
    <row r="6509" customFormat="false" ht="15" hidden="false" customHeight="true" outlineLevel="0" collapsed="false">
      <c r="A6509" s="1" t="s">
        <v>16979</v>
      </c>
      <c r="B6509" s="1" t="s">
        <v>5578</v>
      </c>
      <c r="C6509" s="1" t="s">
        <v>1984</v>
      </c>
      <c r="D6509" s="1" t="n">
        <v>1</v>
      </c>
      <c r="E6509" s="16" t="n">
        <v>1134.82</v>
      </c>
      <c r="F6509" s="17" t="n">
        <v>0.1</v>
      </c>
      <c r="G6509" s="16" t="n">
        <v>1021.34</v>
      </c>
      <c r="I6509" s="1" t="str">
        <f aca="false">INDEX(Products!$C$2:$C$51,MATCH(C6509,Products!$A$2:$A$51,0))</f>
        <v>Beauty &amp; Personal Care</v>
      </c>
      <c r="J6509" s="1" t="str">
        <f aca="false">INDEX(Orders!$E$2:$E$8001,MATCH(B6509,Orders!$A$2:$A$8001,0))</f>
        <v>Delivered</v>
      </c>
      <c r="K6509" s="1" t="str">
        <f aca="false">LEFT(INDEX(Orders!$C$2:$C$8001,MATCH(B6509,Orders!$A$2:$A$8001,0)),7)</f>
        <v>2024-02</v>
      </c>
    </row>
    <row r="6510" customFormat="false" ht="15" hidden="false" customHeight="true" outlineLevel="0" collapsed="false">
      <c r="A6510" s="1" t="s">
        <v>16980</v>
      </c>
      <c r="B6510" s="1" t="s">
        <v>5579</v>
      </c>
      <c r="C6510" s="1" t="s">
        <v>1951</v>
      </c>
      <c r="D6510" s="1" t="n">
        <v>3</v>
      </c>
      <c r="E6510" s="16" t="n">
        <v>957.5</v>
      </c>
      <c r="F6510" s="17" t="n">
        <v>0</v>
      </c>
      <c r="G6510" s="16" t="n">
        <v>2872.5</v>
      </c>
      <c r="I6510" s="1" t="str">
        <f aca="false">INDEX(Products!$C$2:$C$51,MATCH(C6510,Products!$A$2:$A$51,0))</f>
        <v>Fashion</v>
      </c>
      <c r="J6510" s="1" t="str">
        <f aca="false">INDEX(Orders!$E$2:$E$8001,MATCH(B6510,Orders!$A$2:$A$8001,0))</f>
        <v>Delivered</v>
      </c>
      <c r="K6510" s="1" t="str">
        <f aca="false">LEFT(INDEX(Orders!$C$2:$C$8001,MATCH(B6510,Orders!$A$2:$A$8001,0)),7)</f>
        <v>2025-11</v>
      </c>
    </row>
    <row r="6511" customFormat="false" ht="15" hidden="false" customHeight="true" outlineLevel="0" collapsed="false">
      <c r="A6511" s="1" t="s">
        <v>16981</v>
      </c>
      <c r="B6511" s="1" t="s">
        <v>5579</v>
      </c>
      <c r="C6511" s="1" t="s">
        <v>1980</v>
      </c>
      <c r="D6511" s="1" t="n">
        <v>1</v>
      </c>
      <c r="E6511" s="16" t="n">
        <v>2299.69</v>
      </c>
      <c r="F6511" s="17" t="n">
        <v>0</v>
      </c>
      <c r="G6511" s="16" t="n">
        <v>2299.69</v>
      </c>
      <c r="I6511" s="1" t="str">
        <f aca="false">INDEX(Products!$C$2:$C$51,MATCH(C6511,Products!$A$2:$A$51,0))</f>
        <v>Beauty &amp; Personal Care</v>
      </c>
      <c r="J6511" s="1" t="str">
        <f aca="false">INDEX(Orders!$E$2:$E$8001,MATCH(B6511,Orders!$A$2:$A$8001,0))</f>
        <v>Delivered</v>
      </c>
      <c r="K6511" s="1" t="str">
        <f aca="false">LEFT(INDEX(Orders!$C$2:$C$8001,MATCH(B6511,Orders!$A$2:$A$8001,0)),7)</f>
        <v>2025-11</v>
      </c>
    </row>
    <row r="6512" customFormat="false" ht="15" hidden="false" customHeight="true" outlineLevel="0" collapsed="false">
      <c r="A6512" s="1" t="s">
        <v>16982</v>
      </c>
      <c r="B6512" s="1" t="s">
        <v>5579</v>
      </c>
      <c r="C6512" s="1" t="s">
        <v>1930</v>
      </c>
      <c r="D6512" s="1" t="n">
        <v>3</v>
      </c>
      <c r="E6512" s="16" t="n">
        <v>2398.35</v>
      </c>
      <c r="F6512" s="17" t="n">
        <v>0.2</v>
      </c>
      <c r="G6512" s="16" t="n">
        <v>5756.04</v>
      </c>
      <c r="I6512" s="1" t="str">
        <f aca="false">INDEX(Products!$C$2:$C$51,MATCH(C6512,Products!$A$2:$A$51,0))</f>
        <v>Electronics</v>
      </c>
      <c r="J6512" s="1" t="str">
        <f aca="false">INDEX(Orders!$E$2:$E$8001,MATCH(B6512,Orders!$A$2:$A$8001,0))</f>
        <v>Delivered</v>
      </c>
      <c r="K6512" s="1" t="str">
        <f aca="false">LEFT(INDEX(Orders!$C$2:$C$8001,MATCH(B6512,Orders!$A$2:$A$8001,0)),7)</f>
        <v>2025-11</v>
      </c>
    </row>
    <row r="6513" customFormat="false" ht="15" hidden="false" customHeight="true" outlineLevel="0" collapsed="false">
      <c r="A6513" s="1" t="s">
        <v>16983</v>
      </c>
      <c r="B6513" s="1" t="s">
        <v>5580</v>
      </c>
      <c r="C6513" s="1" t="s">
        <v>1979</v>
      </c>
      <c r="D6513" s="1" t="n">
        <v>1</v>
      </c>
      <c r="E6513" s="16" t="n">
        <v>623</v>
      </c>
      <c r="F6513" s="17" t="n">
        <v>0.2</v>
      </c>
      <c r="G6513" s="16" t="n">
        <v>498.4</v>
      </c>
      <c r="I6513" s="1" t="str">
        <f aca="false">INDEX(Products!$C$2:$C$51,MATCH(C6513,Products!$A$2:$A$51,0))</f>
        <v>Beauty &amp; Personal Care</v>
      </c>
      <c r="J6513" s="1" t="str">
        <f aca="false">INDEX(Orders!$E$2:$E$8001,MATCH(B6513,Orders!$A$2:$A$8001,0))</f>
        <v>Delivered</v>
      </c>
      <c r="K6513" s="1" t="str">
        <f aca="false">LEFT(INDEX(Orders!$C$2:$C$8001,MATCH(B6513,Orders!$A$2:$A$8001,0)),7)</f>
        <v>2025-12</v>
      </c>
    </row>
    <row r="6514" customFormat="false" ht="15" hidden="false" customHeight="true" outlineLevel="0" collapsed="false">
      <c r="A6514" s="1" t="s">
        <v>16984</v>
      </c>
      <c r="B6514" s="1" t="s">
        <v>5581</v>
      </c>
      <c r="C6514" s="1" t="s">
        <v>1990</v>
      </c>
      <c r="D6514" s="1" t="n">
        <v>3</v>
      </c>
      <c r="E6514" s="16" t="n">
        <v>5311.32</v>
      </c>
      <c r="F6514" s="17" t="n">
        <v>0</v>
      </c>
      <c r="G6514" s="16" t="n">
        <v>15933.96</v>
      </c>
      <c r="I6514" s="1" t="str">
        <f aca="false">INDEX(Products!$C$2:$C$51,MATCH(C6514,Products!$A$2:$A$51,0))</f>
        <v>Sports &amp; Fitness</v>
      </c>
      <c r="J6514" s="1" t="str">
        <f aca="false">INDEX(Orders!$E$2:$E$8001,MATCH(B6514,Orders!$A$2:$A$8001,0))</f>
        <v>Delivered</v>
      </c>
      <c r="K6514" s="1" t="str">
        <f aca="false">LEFT(INDEX(Orders!$C$2:$C$8001,MATCH(B6514,Orders!$A$2:$A$8001,0)),7)</f>
        <v>2025-11</v>
      </c>
    </row>
    <row r="6515" customFormat="false" ht="15" hidden="false" customHeight="true" outlineLevel="0" collapsed="false">
      <c r="A6515" s="1" t="s">
        <v>16985</v>
      </c>
      <c r="B6515" s="1" t="s">
        <v>5581</v>
      </c>
      <c r="C6515" s="1" t="s">
        <v>1976</v>
      </c>
      <c r="D6515" s="1" t="n">
        <v>1</v>
      </c>
      <c r="E6515" s="16" t="n">
        <v>1603.35</v>
      </c>
      <c r="F6515" s="17" t="n">
        <v>0</v>
      </c>
      <c r="G6515" s="16" t="n">
        <v>1603.35</v>
      </c>
      <c r="I6515" s="1" t="str">
        <f aca="false">INDEX(Products!$C$2:$C$51,MATCH(C6515,Products!$A$2:$A$51,0))</f>
        <v>Beauty &amp; Personal Care</v>
      </c>
      <c r="J6515" s="1" t="str">
        <f aca="false">INDEX(Orders!$E$2:$E$8001,MATCH(B6515,Orders!$A$2:$A$8001,0))</f>
        <v>Delivered</v>
      </c>
      <c r="K6515" s="1" t="str">
        <f aca="false">LEFT(INDEX(Orders!$C$2:$C$8001,MATCH(B6515,Orders!$A$2:$A$8001,0)),7)</f>
        <v>2025-11</v>
      </c>
    </row>
    <row r="6516" customFormat="false" ht="15" hidden="false" customHeight="true" outlineLevel="0" collapsed="false">
      <c r="A6516" s="1" t="s">
        <v>16986</v>
      </c>
      <c r="B6516" s="1" t="s">
        <v>5581</v>
      </c>
      <c r="C6516" s="1" t="s">
        <v>1959</v>
      </c>
      <c r="D6516" s="1" t="n">
        <v>2</v>
      </c>
      <c r="E6516" s="16" t="n">
        <v>2142.79</v>
      </c>
      <c r="F6516" s="17" t="n">
        <v>0.1</v>
      </c>
      <c r="G6516" s="16" t="n">
        <v>3857.02</v>
      </c>
      <c r="I6516" s="1" t="str">
        <f aca="false">INDEX(Products!$C$2:$C$51,MATCH(C6516,Products!$A$2:$A$51,0))</f>
        <v>Home &amp; Kitchen</v>
      </c>
      <c r="J6516" s="1" t="str">
        <f aca="false">INDEX(Orders!$E$2:$E$8001,MATCH(B6516,Orders!$A$2:$A$8001,0))</f>
        <v>Delivered</v>
      </c>
      <c r="K6516" s="1" t="str">
        <f aca="false">LEFT(INDEX(Orders!$C$2:$C$8001,MATCH(B6516,Orders!$A$2:$A$8001,0)),7)</f>
        <v>2025-11</v>
      </c>
    </row>
    <row r="6517" customFormat="false" ht="15" hidden="false" customHeight="true" outlineLevel="0" collapsed="false">
      <c r="A6517" s="1" t="s">
        <v>16987</v>
      </c>
      <c r="B6517" s="1" t="s">
        <v>5581</v>
      </c>
      <c r="C6517" s="1" t="s">
        <v>1975</v>
      </c>
      <c r="D6517" s="1" t="n">
        <v>2</v>
      </c>
      <c r="E6517" s="16" t="n">
        <v>862.99</v>
      </c>
      <c r="F6517" s="17" t="n">
        <v>0</v>
      </c>
      <c r="G6517" s="16" t="n">
        <v>1725.98</v>
      </c>
      <c r="I6517" s="1" t="str">
        <f aca="false">INDEX(Products!$C$2:$C$51,MATCH(C6517,Products!$A$2:$A$51,0))</f>
        <v>Beauty &amp; Personal Care</v>
      </c>
      <c r="J6517" s="1" t="str">
        <f aca="false">INDEX(Orders!$E$2:$E$8001,MATCH(B6517,Orders!$A$2:$A$8001,0))</f>
        <v>Delivered</v>
      </c>
      <c r="K6517" s="1" t="str">
        <f aca="false">LEFT(INDEX(Orders!$C$2:$C$8001,MATCH(B6517,Orders!$A$2:$A$8001,0)),7)</f>
        <v>2025-11</v>
      </c>
    </row>
    <row r="6518" customFormat="false" ht="15" hidden="false" customHeight="true" outlineLevel="0" collapsed="false">
      <c r="A6518" s="1" t="s">
        <v>16988</v>
      </c>
      <c r="B6518" s="1" t="s">
        <v>5581</v>
      </c>
      <c r="C6518" s="1" t="s">
        <v>1997</v>
      </c>
      <c r="D6518" s="1" t="n">
        <v>1</v>
      </c>
      <c r="E6518" s="16" t="n">
        <v>311.15</v>
      </c>
      <c r="F6518" s="17" t="n">
        <v>0.15</v>
      </c>
      <c r="G6518" s="16" t="n">
        <v>264.48</v>
      </c>
      <c r="I6518" s="1" t="str">
        <f aca="false">INDEX(Products!$C$2:$C$51,MATCH(C6518,Products!$A$2:$A$51,0))</f>
        <v>Sports &amp; Fitness</v>
      </c>
      <c r="J6518" s="1" t="str">
        <f aca="false">INDEX(Orders!$E$2:$E$8001,MATCH(B6518,Orders!$A$2:$A$8001,0))</f>
        <v>Delivered</v>
      </c>
      <c r="K6518" s="1" t="str">
        <f aca="false">LEFT(INDEX(Orders!$C$2:$C$8001,MATCH(B6518,Orders!$A$2:$A$8001,0)),7)</f>
        <v>2025-11</v>
      </c>
    </row>
    <row r="6519" customFormat="false" ht="15" hidden="false" customHeight="true" outlineLevel="0" collapsed="false">
      <c r="A6519" s="1" t="s">
        <v>16989</v>
      </c>
      <c r="B6519" s="1" t="s">
        <v>5582</v>
      </c>
      <c r="C6519" s="1" t="s">
        <v>1930</v>
      </c>
      <c r="D6519" s="1" t="n">
        <v>3</v>
      </c>
      <c r="E6519" s="16" t="n">
        <v>2398.35</v>
      </c>
      <c r="F6519" s="17" t="n">
        <v>0.1</v>
      </c>
      <c r="G6519" s="16" t="n">
        <v>6475.54</v>
      </c>
      <c r="I6519" s="1" t="str">
        <f aca="false">INDEX(Products!$C$2:$C$51,MATCH(C6519,Products!$A$2:$A$51,0))</f>
        <v>Electronics</v>
      </c>
      <c r="J6519" s="1" t="str">
        <f aca="false">INDEX(Orders!$E$2:$E$8001,MATCH(B6519,Orders!$A$2:$A$8001,0))</f>
        <v>Returned</v>
      </c>
      <c r="K6519" s="1" t="str">
        <f aca="false">LEFT(INDEX(Orders!$C$2:$C$8001,MATCH(B6519,Orders!$A$2:$A$8001,0)),7)</f>
        <v>2024-10</v>
      </c>
    </row>
    <row r="6520" customFormat="false" ht="15" hidden="false" customHeight="true" outlineLevel="0" collapsed="false">
      <c r="A6520" s="1" t="s">
        <v>16990</v>
      </c>
      <c r="B6520" s="1" t="s">
        <v>5582</v>
      </c>
      <c r="C6520" s="1" t="s">
        <v>1959</v>
      </c>
      <c r="D6520" s="1" t="n">
        <v>1</v>
      </c>
      <c r="E6520" s="16" t="n">
        <v>2142.79</v>
      </c>
      <c r="F6520" s="17" t="n">
        <v>0.15</v>
      </c>
      <c r="G6520" s="16" t="n">
        <v>1821.37</v>
      </c>
      <c r="I6520" s="1" t="str">
        <f aca="false">INDEX(Products!$C$2:$C$51,MATCH(C6520,Products!$A$2:$A$51,0))</f>
        <v>Home &amp; Kitchen</v>
      </c>
      <c r="J6520" s="1" t="str">
        <f aca="false">INDEX(Orders!$E$2:$E$8001,MATCH(B6520,Orders!$A$2:$A$8001,0))</f>
        <v>Returned</v>
      </c>
      <c r="K6520" s="1" t="str">
        <f aca="false">LEFT(INDEX(Orders!$C$2:$C$8001,MATCH(B6520,Orders!$A$2:$A$8001,0)),7)</f>
        <v>2024-10</v>
      </c>
    </row>
    <row r="6521" customFormat="false" ht="15" hidden="false" customHeight="true" outlineLevel="0" collapsed="false">
      <c r="A6521" s="1" t="s">
        <v>16991</v>
      </c>
      <c r="B6521" s="1" t="s">
        <v>5583</v>
      </c>
      <c r="C6521" s="1" t="s">
        <v>1979</v>
      </c>
      <c r="D6521" s="1" t="n">
        <v>1</v>
      </c>
      <c r="E6521" s="16" t="n">
        <v>623</v>
      </c>
      <c r="F6521" s="17" t="n">
        <v>0.2</v>
      </c>
      <c r="G6521" s="16" t="n">
        <v>498.4</v>
      </c>
      <c r="I6521" s="1" t="str">
        <f aca="false">INDEX(Products!$C$2:$C$51,MATCH(C6521,Products!$A$2:$A$51,0))</f>
        <v>Beauty &amp; Personal Care</v>
      </c>
      <c r="J6521" s="1" t="str">
        <f aca="false">INDEX(Orders!$E$2:$E$8001,MATCH(B6521,Orders!$A$2:$A$8001,0))</f>
        <v>Delivered</v>
      </c>
      <c r="K6521" s="1" t="str">
        <f aca="false">LEFT(INDEX(Orders!$C$2:$C$8001,MATCH(B6521,Orders!$A$2:$A$8001,0)),7)</f>
        <v>2025-06</v>
      </c>
    </row>
    <row r="6522" customFormat="false" ht="15" hidden="false" customHeight="true" outlineLevel="0" collapsed="false">
      <c r="A6522" s="1" t="s">
        <v>16992</v>
      </c>
      <c r="B6522" s="1" t="s">
        <v>5583</v>
      </c>
      <c r="C6522" s="1" t="s">
        <v>1997</v>
      </c>
      <c r="D6522" s="1" t="n">
        <v>1</v>
      </c>
      <c r="E6522" s="16" t="n">
        <v>311.15</v>
      </c>
      <c r="F6522" s="17" t="n">
        <v>0.15</v>
      </c>
      <c r="G6522" s="16" t="n">
        <v>264.48</v>
      </c>
      <c r="I6522" s="1" t="str">
        <f aca="false">INDEX(Products!$C$2:$C$51,MATCH(C6522,Products!$A$2:$A$51,0))</f>
        <v>Sports &amp; Fitness</v>
      </c>
      <c r="J6522" s="1" t="str">
        <f aca="false">INDEX(Orders!$E$2:$E$8001,MATCH(B6522,Orders!$A$2:$A$8001,0))</f>
        <v>Delivered</v>
      </c>
      <c r="K6522" s="1" t="str">
        <f aca="false">LEFT(INDEX(Orders!$C$2:$C$8001,MATCH(B6522,Orders!$A$2:$A$8001,0)),7)</f>
        <v>2025-06</v>
      </c>
    </row>
    <row r="6523" customFormat="false" ht="15" hidden="false" customHeight="true" outlineLevel="0" collapsed="false">
      <c r="A6523" s="1" t="s">
        <v>16993</v>
      </c>
      <c r="B6523" s="1" t="s">
        <v>5584</v>
      </c>
      <c r="C6523" s="1" t="s">
        <v>1977</v>
      </c>
      <c r="D6523" s="1" t="n">
        <v>3</v>
      </c>
      <c r="E6523" s="16" t="n">
        <v>2386.05</v>
      </c>
      <c r="F6523" s="17" t="n">
        <v>0</v>
      </c>
      <c r="G6523" s="16" t="n">
        <v>7158.15</v>
      </c>
      <c r="I6523" s="1" t="str">
        <f aca="false">INDEX(Products!$C$2:$C$51,MATCH(C6523,Products!$A$2:$A$51,0))</f>
        <v>Beauty &amp; Personal Care</v>
      </c>
      <c r="J6523" s="1" t="str">
        <f aca="false">INDEX(Orders!$E$2:$E$8001,MATCH(B6523,Orders!$A$2:$A$8001,0))</f>
        <v>Delivered</v>
      </c>
      <c r="K6523" s="1" t="str">
        <f aca="false">LEFT(INDEX(Orders!$C$2:$C$8001,MATCH(B6523,Orders!$A$2:$A$8001,0)),7)</f>
        <v>2025-12</v>
      </c>
    </row>
    <row r="6524" customFormat="false" ht="15" hidden="false" customHeight="true" outlineLevel="0" collapsed="false">
      <c r="A6524" s="1" t="s">
        <v>16994</v>
      </c>
      <c r="B6524" s="1" t="s">
        <v>5584</v>
      </c>
      <c r="C6524" s="1" t="s">
        <v>1930</v>
      </c>
      <c r="D6524" s="1" t="n">
        <v>2</v>
      </c>
      <c r="E6524" s="16" t="n">
        <v>2398.35</v>
      </c>
      <c r="F6524" s="17" t="n">
        <v>0</v>
      </c>
      <c r="G6524" s="16" t="n">
        <v>4796.7</v>
      </c>
      <c r="I6524" s="1" t="str">
        <f aca="false">INDEX(Products!$C$2:$C$51,MATCH(C6524,Products!$A$2:$A$51,0))</f>
        <v>Electronics</v>
      </c>
      <c r="J6524" s="1" t="str">
        <f aca="false">INDEX(Orders!$E$2:$E$8001,MATCH(B6524,Orders!$A$2:$A$8001,0))</f>
        <v>Delivered</v>
      </c>
      <c r="K6524" s="1" t="str">
        <f aca="false">LEFT(INDEX(Orders!$C$2:$C$8001,MATCH(B6524,Orders!$A$2:$A$8001,0)),7)</f>
        <v>2025-12</v>
      </c>
    </row>
    <row r="6525" customFormat="false" ht="15" hidden="false" customHeight="true" outlineLevel="0" collapsed="false">
      <c r="A6525" s="1" t="s">
        <v>16995</v>
      </c>
      <c r="B6525" s="1" t="s">
        <v>5585</v>
      </c>
      <c r="C6525" s="1" t="s">
        <v>1975</v>
      </c>
      <c r="D6525" s="1" t="n">
        <v>1</v>
      </c>
      <c r="E6525" s="16" t="n">
        <v>862.99</v>
      </c>
      <c r="F6525" s="17" t="n">
        <v>0.05</v>
      </c>
      <c r="G6525" s="16" t="n">
        <v>819.84</v>
      </c>
      <c r="I6525" s="1" t="str">
        <f aca="false">INDEX(Products!$C$2:$C$51,MATCH(C6525,Products!$A$2:$A$51,0))</f>
        <v>Beauty &amp; Personal Care</v>
      </c>
      <c r="J6525" s="1" t="str">
        <f aca="false">INDEX(Orders!$E$2:$E$8001,MATCH(B6525,Orders!$A$2:$A$8001,0))</f>
        <v>Delivered</v>
      </c>
      <c r="K6525" s="1" t="str">
        <f aca="false">LEFT(INDEX(Orders!$C$2:$C$8001,MATCH(B6525,Orders!$A$2:$A$8001,0)),7)</f>
        <v>2024-05</v>
      </c>
    </row>
    <row r="6526" customFormat="false" ht="15" hidden="false" customHeight="true" outlineLevel="0" collapsed="false">
      <c r="A6526" s="1" t="s">
        <v>16996</v>
      </c>
      <c r="B6526" s="1" t="s">
        <v>5585</v>
      </c>
      <c r="C6526" s="1" t="s">
        <v>1990</v>
      </c>
      <c r="D6526" s="1" t="n">
        <v>1</v>
      </c>
      <c r="E6526" s="16" t="n">
        <v>5311.32</v>
      </c>
      <c r="F6526" s="17" t="n">
        <v>0.15</v>
      </c>
      <c r="G6526" s="16" t="n">
        <v>4514.62</v>
      </c>
      <c r="I6526" s="1" t="str">
        <f aca="false">INDEX(Products!$C$2:$C$51,MATCH(C6526,Products!$A$2:$A$51,0))</f>
        <v>Sports &amp; Fitness</v>
      </c>
      <c r="J6526" s="1" t="str">
        <f aca="false">INDEX(Orders!$E$2:$E$8001,MATCH(B6526,Orders!$A$2:$A$8001,0))</f>
        <v>Delivered</v>
      </c>
      <c r="K6526" s="1" t="str">
        <f aca="false">LEFT(INDEX(Orders!$C$2:$C$8001,MATCH(B6526,Orders!$A$2:$A$8001,0)),7)</f>
        <v>2024-05</v>
      </c>
    </row>
    <row r="6527" customFormat="false" ht="15" hidden="false" customHeight="true" outlineLevel="0" collapsed="false">
      <c r="A6527" s="1" t="s">
        <v>16997</v>
      </c>
      <c r="B6527" s="1" t="s">
        <v>5585</v>
      </c>
      <c r="C6527" s="1" t="s">
        <v>1930</v>
      </c>
      <c r="D6527" s="1" t="n">
        <v>1</v>
      </c>
      <c r="E6527" s="16" t="n">
        <v>2398.35</v>
      </c>
      <c r="F6527" s="17" t="n">
        <v>0.2</v>
      </c>
      <c r="G6527" s="16" t="n">
        <v>1918.68</v>
      </c>
      <c r="I6527" s="1" t="str">
        <f aca="false">INDEX(Products!$C$2:$C$51,MATCH(C6527,Products!$A$2:$A$51,0))</f>
        <v>Electronics</v>
      </c>
      <c r="J6527" s="1" t="str">
        <f aca="false">INDEX(Orders!$E$2:$E$8001,MATCH(B6527,Orders!$A$2:$A$8001,0))</f>
        <v>Delivered</v>
      </c>
      <c r="K6527" s="1" t="str">
        <f aca="false">LEFT(INDEX(Orders!$C$2:$C$8001,MATCH(B6527,Orders!$A$2:$A$8001,0)),7)</f>
        <v>2024-05</v>
      </c>
    </row>
    <row r="6528" customFormat="false" ht="15" hidden="false" customHeight="true" outlineLevel="0" collapsed="false">
      <c r="A6528" s="1" t="s">
        <v>16998</v>
      </c>
      <c r="B6528" s="1" t="s">
        <v>5586</v>
      </c>
      <c r="C6528" s="1" t="s">
        <v>1940</v>
      </c>
      <c r="D6528" s="1" t="n">
        <v>1</v>
      </c>
      <c r="E6528" s="16" t="n">
        <v>2374.52</v>
      </c>
      <c r="F6528" s="17" t="n">
        <v>0.05</v>
      </c>
      <c r="G6528" s="16" t="n">
        <v>2255.79</v>
      </c>
      <c r="I6528" s="1" t="str">
        <f aca="false">INDEX(Products!$C$2:$C$51,MATCH(C6528,Products!$A$2:$A$51,0))</f>
        <v>Fashion</v>
      </c>
      <c r="J6528" s="1" t="str">
        <f aca="false">INDEX(Orders!$E$2:$E$8001,MATCH(B6528,Orders!$A$2:$A$8001,0))</f>
        <v>Delivered</v>
      </c>
      <c r="K6528" s="1" t="str">
        <f aca="false">LEFT(INDEX(Orders!$C$2:$C$8001,MATCH(B6528,Orders!$A$2:$A$8001,0)),7)</f>
        <v>2025-02</v>
      </c>
    </row>
    <row r="6529" customFormat="false" ht="15" hidden="false" customHeight="true" outlineLevel="0" collapsed="false">
      <c r="A6529" s="1" t="s">
        <v>16999</v>
      </c>
      <c r="B6529" s="1" t="s">
        <v>5586</v>
      </c>
      <c r="C6529" s="1" t="s">
        <v>2006</v>
      </c>
      <c r="D6529" s="1" t="n">
        <v>1</v>
      </c>
      <c r="E6529" s="16" t="n">
        <v>482.17</v>
      </c>
      <c r="F6529" s="17" t="n">
        <v>0.05</v>
      </c>
      <c r="G6529" s="16" t="n">
        <v>458.06</v>
      </c>
      <c r="I6529" s="1" t="str">
        <f aca="false">INDEX(Products!$C$2:$C$51,MATCH(C6529,Products!$A$2:$A$51,0))</f>
        <v>Books &amp; Stationery</v>
      </c>
      <c r="J6529" s="1" t="str">
        <f aca="false">INDEX(Orders!$E$2:$E$8001,MATCH(B6529,Orders!$A$2:$A$8001,0))</f>
        <v>Delivered</v>
      </c>
      <c r="K6529" s="1" t="str">
        <f aca="false">LEFT(INDEX(Orders!$C$2:$C$8001,MATCH(B6529,Orders!$A$2:$A$8001,0)),7)</f>
        <v>2025-02</v>
      </c>
    </row>
    <row r="6530" customFormat="false" ht="15" hidden="false" customHeight="true" outlineLevel="0" collapsed="false">
      <c r="A6530" s="1" t="s">
        <v>17000</v>
      </c>
      <c r="B6530" s="1" t="s">
        <v>5586</v>
      </c>
      <c r="C6530" s="1" t="s">
        <v>1979</v>
      </c>
      <c r="D6530" s="1" t="n">
        <v>2</v>
      </c>
      <c r="E6530" s="16" t="n">
        <v>623</v>
      </c>
      <c r="F6530" s="17" t="n">
        <v>0.2</v>
      </c>
      <c r="G6530" s="16" t="n">
        <v>996.8</v>
      </c>
      <c r="I6530" s="1" t="str">
        <f aca="false">INDEX(Products!$C$2:$C$51,MATCH(C6530,Products!$A$2:$A$51,0))</f>
        <v>Beauty &amp; Personal Care</v>
      </c>
      <c r="J6530" s="1" t="str">
        <f aca="false">INDEX(Orders!$E$2:$E$8001,MATCH(B6530,Orders!$A$2:$A$8001,0))</f>
        <v>Delivered</v>
      </c>
      <c r="K6530" s="1" t="str">
        <f aca="false">LEFT(INDEX(Orders!$C$2:$C$8001,MATCH(B6530,Orders!$A$2:$A$8001,0)),7)</f>
        <v>2025-02</v>
      </c>
    </row>
    <row r="6531" customFormat="false" ht="15" hidden="false" customHeight="true" outlineLevel="0" collapsed="false">
      <c r="A6531" s="1" t="s">
        <v>17001</v>
      </c>
      <c r="B6531" s="1" t="s">
        <v>5587</v>
      </c>
      <c r="C6531" s="1" t="s">
        <v>1941</v>
      </c>
      <c r="D6531" s="1" t="n">
        <v>1</v>
      </c>
      <c r="E6531" s="16" t="n">
        <v>2757.65</v>
      </c>
      <c r="F6531" s="17" t="n">
        <v>0.05</v>
      </c>
      <c r="G6531" s="16" t="n">
        <v>2619.77</v>
      </c>
      <c r="I6531" s="1" t="str">
        <f aca="false">INDEX(Products!$C$2:$C$51,MATCH(C6531,Products!$A$2:$A$51,0))</f>
        <v>Fashion</v>
      </c>
      <c r="J6531" s="1" t="str">
        <f aca="false">INDEX(Orders!$E$2:$E$8001,MATCH(B6531,Orders!$A$2:$A$8001,0))</f>
        <v>Delivered</v>
      </c>
      <c r="K6531" s="1" t="str">
        <f aca="false">LEFT(INDEX(Orders!$C$2:$C$8001,MATCH(B6531,Orders!$A$2:$A$8001,0)),7)</f>
        <v>2025-11</v>
      </c>
    </row>
    <row r="6532" customFormat="false" ht="15" hidden="false" customHeight="true" outlineLevel="0" collapsed="false">
      <c r="A6532" s="1" t="s">
        <v>17002</v>
      </c>
      <c r="B6532" s="1" t="s">
        <v>5587</v>
      </c>
      <c r="C6532" s="1" t="s">
        <v>2006</v>
      </c>
      <c r="D6532" s="1" t="n">
        <v>1</v>
      </c>
      <c r="E6532" s="16" t="n">
        <v>482.17</v>
      </c>
      <c r="F6532" s="17" t="n">
        <v>0</v>
      </c>
      <c r="G6532" s="16" t="n">
        <v>482.17</v>
      </c>
      <c r="I6532" s="1" t="str">
        <f aca="false">INDEX(Products!$C$2:$C$51,MATCH(C6532,Products!$A$2:$A$51,0))</f>
        <v>Books &amp; Stationery</v>
      </c>
      <c r="J6532" s="1" t="str">
        <f aca="false">INDEX(Orders!$E$2:$E$8001,MATCH(B6532,Orders!$A$2:$A$8001,0))</f>
        <v>Delivered</v>
      </c>
      <c r="K6532" s="1" t="str">
        <f aca="false">LEFT(INDEX(Orders!$C$2:$C$8001,MATCH(B6532,Orders!$A$2:$A$8001,0)),7)</f>
        <v>2025-11</v>
      </c>
    </row>
    <row r="6533" customFormat="false" ht="15" hidden="false" customHeight="true" outlineLevel="0" collapsed="false">
      <c r="A6533" s="1" t="s">
        <v>17003</v>
      </c>
      <c r="B6533" s="1" t="s">
        <v>5587</v>
      </c>
      <c r="C6533" s="1" t="s">
        <v>1975</v>
      </c>
      <c r="D6533" s="1" t="n">
        <v>1</v>
      </c>
      <c r="E6533" s="16" t="n">
        <v>862.99</v>
      </c>
      <c r="F6533" s="17" t="n">
        <v>0.15</v>
      </c>
      <c r="G6533" s="16" t="n">
        <v>733.54</v>
      </c>
      <c r="I6533" s="1" t="str">
        <f aca="false">INDEX(Products!$C$2:$C$51,MATCH(C6533,Products!$A$2:$A$51,0))</f>
        <v>Beauty &amp; Personal Care</v>
      </c>
      <c r="J6533" s="1" t="str">
        <f aca="false">INDEX(Orders!$E$2:$E$8001,MATCH(B6533,Orders!$A$2:$A$8001,0))</f>
        <v>Delivered</v>
      </c>
      <c r="K6533" s="1" t="str">
        <f aca="false">LEFT(INDEX(Orders!$C$2:$C$8001,MATCH(B6533,Orders!$A$2:$A$8001,0)),7)</f>
        <v>2025-11</v>
      </c>
    </row>
    <row r="6534" customFormat="false" ht="15" hidden="false" customHeight="true" outlineLevel="0" collapsed="false">
      <c r="A6534" s="1" t="s">
        <v>17004</v>
      </c>
      <c r="B6534" s="1" t="s">
        <v>5587</v>
      </c>
      <c r="C6534" s="1" t="s">
        <v>1933</v>
      </c>
      <c r="D6534" s="1" t="n">
        <v>1</v>
      </c>
      <c r="E6534" s="16" t="n">
        <v>7194.38</v>
      </c>
      <c r="F6534" s="17" t="n">
        <v>0</v>
      </c>
      <c r="G6534" s="16" t="n">
        <v>7194.38</v>
      </c>
      <c r="I6534" s="1" t="str">
        <f aca="false">INDEX(Products!$C$2:$C$51,MATCH(C6534,Products!$A$2:$A$51,0))</f>
        <v>Electronics</v>
      </c>
      <c r="J6534" s="1" t="str">
        <f aca="false">INDEX(Orders!$E$2:$E$8001,MATCH(B6534,Orders!$A$2:$A$8001,0))</f>
        <v>Delivered</v>
      </c>
      <c r="K6534" s="1" t="str">
        <f aca="false">LEFT(INDEX(Orders!$C$2:$C$8001,MATCH(B6534,Orders!$A$2:$A$8001,0)),7)</f>
        <v>2025-11</v>
      </c>
    </row>
    <row r="6535" customFormat="false" ht="15" hidden="false" customHeight="true" outlineLevel="0" collapsed="false">
      <c r="A6535" s="1" t="s">
        <v>17005</v>
      </c>
      <c r="B6535" s="1" t="s">
        <v>5588</v>
      </c>
      <c r="C6535" s="1" t="s">
        <v>1937</v>
      </c>
      <c r="D6535" s="1" t="n">
        <v>1</v>
      </c>
      <c r="E6535" s="16" t="n">
        <v>1364.75</v>
      </c>
      <c r="F6535" s="17" t="n">
        <v>0.15</v>
      </c>
      <c r="G6535" s="16" t="n">
        <v>1160.04</v>
      </c>
      <c r="I6535" s="1" t="str">
        <f aca="false">INDEX(Products!$C$2:$C$51,MATCH(C6535,Products!$A$2:$A$51,0))</f>
        <v>Fashion</v>
      </c>
      <c r="J6535" s="1" t="str">
        <f aca="false">INDEX(Orders!$E$2:$E$8001,MATCH(B6535,Orders!$A$2:$A$8001,0))</f>
        <v>Delivered</v>
      </c>
      <c r="K6535" s="1" t="str">
        <f aca="false">LEFT(INDEX(Orders!$C$2:$C$8001,MATCH(B6535,Orders!$A$2:$A$8001,0)),7)</f>
        <v>2024-06</v>
      </c>
    </row>
    <row r="6536" customFormat="false" ht="15" hidden="false" customHeight="true" outlineLevel="0" collapsed="false">
      <c r="A6536" s="1" t="s">
        <v>17006</v>
      </c>
      <c r="B6536" s="1" t="s">
        <v>5589</v>
      </c>
      <c r="C6536" s="1" t="s">
        <v>2007</v>
      </c>
      <c r="D6536" s="1" t="n">
        <v>1</v>
      </c>
      <c r="E6536" s="16" t="n">
        <v>750.27</v>
      </c>
      <c r="F6536" s="17" t="n">
        <v>0</v>
      </c>
      <c r="G6536" s="16" t="n">
        <v>750.27</v>
      </c>
      <c r="I6536" s="1" t="str">
        <f aca="false">INDEX(Products!$C$2:$C$51,MATCH(C6536,Products!$A$2:$A$51,0))</f>
        <v>Books &amp; Stationery</v>
      </c>
      <c r="J6536" s="1" t="str">
        <f aca="false">INDEX(Orders!$E$2:$E$8001,MATCH(B6536,Orders!$A$2:$A$8001,0))</f>
        <v>Delivered</v>
      </c>
      <c r="K6536" s="1" t="str">
        <f aca="false">LEFT(INDEX(Orders!$C$2:$C$8001,MATCH(B6536,Orders!$A$2:$A$8001,0)),7)</f>
        <v>2025-12</v>
      </c>
    </row>
    <row r="6537" customFormat="false" ht="15" hidden="false" customHeight="true" outlineLevel="0" collapsed="false">
      <c r="A6537" s="1" t="s">
        <v>17007</v>
      </c>
      <c r="B6537" s="1" t="s">
        <v>5590</v>
      </c>
      <c r="C6537" s="1" t="s">
        <v>1940</v>
      </c>
      <c r="D6537" s="1" t="n">
        <v>1</v>
      </c>
      <c r="E6537" s="16" t="n">
        <v>2374.52</v>
      </c>
      <c r="F6537" s="17" t="n">
        <v>0.1</v>
      </c>
      <c r="G6537" s="16" t="n">
        <v>2137.07</v>
      </c>
      <c r="I6537" s="1" t="str">
        <f aca="false">INDEX(Products!$C$2:$C$51,MATCH(C6537,Products!$A$2:$A$51,0))</f>
        <v>Fashion</v>
      </c>
      <c r="J6537" s="1" t="str">
        <f aca="false">INDEX(Orders!$E$2:$E$8001,MATCH(B6537,Orders!$A$2:$A$8001,0))</f>
        <v>Delivered</v>
      </c>
      <c r="K6537" s="1" t="str">
        <f aca="false">LEFT(INDEX(Orders!$C$2:$C$8001,MATCH(B6537,Orders!$A$2:$A$8001,0)),7)</f>
        <v>2024-12</v>
      </c>
    </row>
    <row r="6538" customFormat="false" ht="15" hidden="false" customHeight="true" outlineLevel="0" collapsed="false">
      <c r="A6538" s="1" t="s">
        <v>17008</v>
      </c>
      <c r="B6538" s="1" t="s">
        <v>5591</v>
      </c>
      <c r="C6538" s="1" t="s">
        <v>1953</v>
      </c>
      <c r="D6538" s="1" t="n">
        <v>3</v>
      </c>
      <c r="E6538" s="16" t="n">
        <v>4914.12</v>
      </c>
      <c r="F6538" s="17" t="n">
        <v>0.05</v>
      </c>
      <c r="G6538" s="16" t="n">
        <v>14005.24</v>
      </c>
      <c r="I6538" s="1" t="str">
        <f aca="false">INDEX(Products!$C$2:$C$51,MATCH(C6538,Products!$A$2:$A$51,0))</f>
        <v>Fashion</v>
      </c>
      <c r="J6538" s="1" t="str">
        <f aca="false">INDEX(Orders!$E$2:$E$8001,MATCH(B6538,Orders!$A$2:$A$8001,0))</f>
        <v>Delivered</v>
      </c>
      <c r="K6538" s="1" t="str">
        <f aca="false">LEFT(INDEX(Orders!$C$2:$C$8001,MATCH(B6538,Orders!$A$2:$A$8001,0)),7)</f>
        <v>2025-01</v>
      </c>
    </row>
    <row r="6539" customFormat="false" ht="15" hidden="false" customHeight="true" outlineLevel="0" collapsed="false">
      <c r="A6539" s="1" t="s">
        <v>17009</v>
      </c>
      <c r="B6539" s="1" t="s">
        <v>5591</v>
      </c>
      <c r="C6539" s="1" t="s">
        <v>1997</v>
      </c>
      <c r="D6539" s="1" t="n">
        <v>1</v>
      </c>
      <c r="E6539" s="16" t="n">
        <v>311.15</v>
      </c>
      <c r="F6539" s="17" t="n">
        <v>0.05</v>
      </c>
      <c r="G6539" s="16" t="n">
        <v>295.59</v>
      </c>
      <c r="I6539" s="1" t="str">
        <f aca="false">INDEX(Products!$C$2:$C$51,MATCH(C6539,Products!$A$2:$A$51,0))</f>
        <v>Sports &amp; Fitness</v>
      </c>
      <c r="J6539" s="1" t="str">
        <f aca="false">INDEX(Orders!$E$2:$E$8001,MATCH(B6539,Orders!$A$2:$A$8001,0))</f>
        <v>Delivered</v>
      </c>
      <c r="K6539" s="1" t="str">
        <f aca="false">LEFT(INDEX(Orders!$C$2:$C$8001,MATCH(B6539,Orders!$A$2:$A$8001,0)),7)</f>
        <v>2025-01</v>
      </c>
    </row>
    <row r="6540" customFormat="false" ht="15" hidden="false" customHeight="true" outlineLevel="0" collapsed="false">
      <c r="A6540" s="1" t="s">
        <v>17010</v>
      </c>
      <c r="B6540" s="1" t="s">
        <v>5591</v>
      </c>
      <c r="C6540" s="1" t="s">
        <v>1980</v>
      </c>
      <c r="D6540" s="1" t="n">
        <v>2</v>
      </c>
      <c r="E6540" s="16" t="n">
        <v>2299.69</v>
      </c>
      <c r="F6540" s="17" t="n">
        <v>0.1</v>
      </c>
      <c r="G6540" s="16" t="n">
        <v>4139.44</v>
      </c>
      <c r="I6540" s="1" t="str">
        <f aca="false">INDEX(Products!$C$2:$C$51,MATCH(C6540,Products!$A$2:$A$51,0))</f>
        <v>Beauty &amp; Personal Care</v>
      </c>
      <c r="J6540" s="1" t="str">
        <f aca="false">INDEX(Orders!$E$2:$E$8001,MATCH(B6540,Orders!$A$2:$A$8001,0))</f>
        <v>Delivered</v>
      </c>
      <c r="K6540" s="1" t="str">
        <f aca="false">LEFT(INDEX(Orders!$C$2:$C$8001,MATCH(B6540,Orders!$A$2:$A$8001,0)),7)</f>
        <v>2025-01</v>
      </c>
    </row>
    <row r="6541" customFormat="false" ht="15" hidden="false" customHeight="true" outlineLevel="0" collapsed="false">
      <c r="A6541" s="1" t="s">
        <v>17011</v>
      </c>
      <c r="B6541" s="1" t="s">
        <v>5592</v>
      </c>
      <c r="C6541" s="1" t="s">
        <v>1930</v>
      </c>
      <c r="D6541" s="1" t="n">
        <v>1</v>
      </c>
      <c r="E6541" s="16" t="n">
        <v>2398.35</v>
      </c>
      <c r="F6541" s="17" t="n">
        <v>0</v>
      </c>
      <c r="G6541" s="16" t="n">
        <v>2398.35</v>
      </c>
      <c r="I6541" s="1" t="str">
        <f aca="false">INDEX(Products!$C$2:$C$51,MATCH(C6541,Products!$A$2:$A$51,0))</f>
        <v>Electronics</v>
      </c>
      <c r="J6541" s="1" t="str">
        <f aca="false">INDEX(Orders!$E$2:$E$8001,MATCH(B6541,Orders!$A$2:$A$8001,0))</f>
        <v>Delivered</v>
      </c>
      <c r="K6541" s="1" t="str">
        <f aca="false">LEFT(INDEX(Orders!$C$2:$C$8001,MATCH(B6541,Orders!$A$2:$A$8001,0)),7)</f>
        <v>2025-10</v>
      </c>
    </row>
    <row r="6542" customFormat="false" ht="15" hidden="false" customHeight="true" outlineLevel="0" collapsed="false">
      <c r="A6542" s="1" t="s">
        <v>17012</v>
      </c>
      <c r="B6542" s="1" t="s">
        <v>5592</v>
      </c>
      <c r="C6542" s="1" t="s">
        <v>2007</v>
      </c>
      <c r="D6542" s="1" t="n">
        <v>1</v>
      </c>
      <c r="E6542" s="16" t="n">
        <v>750.27</v>
      </c>
      <c r="F6542" s="17" t="n">
        <v>0</v>
      </c>
      <c r="G6542" s="16" t="n">
        <v>750.27</v>
      </c>
      <c r="I6542" s="1" t="str">
        <f aca="false">INDEX(Products!$C$2:$C$51,MATCH(C6542,Products!$A$2:$A$51,0))</f>
        <v>Books &amp; Stationery</v>
      </c>
      <c r="J6542" s="1" t="str">
        <f aca="false">INDEX(Orders!$E$2:$E$8001,MATCH(B6542,Orders!$A$2:$A$8001,0))</f>
        <v>Delivered</v>
      </c>
      <c r="K6542" s="1" t="str">
        <f aca="false">LEFT(INDEX(Orders!$C$2:$C$8001,MATCH(B6542,Orders!$A$2:$A$8001,0)),7)</f>
        <v>2025-10</v>
      </c>
    </row>
    <row r="6543" customFormat="false" ht="15" hidden="false" customHeight="true" outlineLevel="0" collapsed="false">
      <c r="A6543" s="1" t="s">
        <v>17013</v>
      </c>
      <c r="B6543" s="1" t="s">
        <v>5593</v>
      </c>
      <c r="C6543" s="1" t="s">
        <v>2006</v>
      </c>
      <c r="D6543" s="1" t="n">
        <v>3</v>
      </c>
      <c r="E6543" s="16" t="n">
        <v>482.17</v>
      </c>
      <c r="F6543" s="17" t="n">
        <v>0.05</v>
      </c>
      <c r="G6543" s="16" t="n">
        <v>1374.18</v>
      </c>
      <c r="I6543" s="1" t="str">
        <f aca="false">INDEX(Products!$C$2:$C$51,MATCH(C6543,Products!$A$2:$A$51,0))</f>
        <v>Books &amp; Stationery</v>
      </c>
      <c r="J6543" s="1" t="str">
        <f aca="false">INDEX(Orders!$E$2:$E$8001,MATCH(B6543,Orders!$A$2:$A$8001,0))</f>
        <v>Delivered</v>
      </c>
      <c r="K6543" s="1" t="str">
        <f aca="false">LEFT(INDEX(Orders!$C$2:$C$8001,MATCH(B6543,Orders!$A$2:$A$8001,0)),7)</f>
        <v>2025-11</v>
      </c>
    </row>
    <row r="6544" customFormat="false" ht="15" hidden="false" customHeight="true" outlineLevel="0" collapsed="false">
      <c r="A6544" s="1" t="s">
        <v>17014</v>
      </c>
      <c r="B6544" s="1" t="s">
        <v>5593</v>
      </c>
      <c r="C6544" s="1" t="s">
        <v>1973</v>
      </c>
      <c r="D6544" s="1" t="n">
        <v>1</v>
      </c>
      <c r="E6544" s="16" t="n">
        <v>1158.24</v>
      </c>
      <c r="F6544" s="17" t="n">
        <v>0</v>
      </c>
      <c r="G6544" s="16" t="n">
        <v>1158.24</v>
      </c>
      <c r="I6544" s="1" t="str">
        <f aca="false">INDEX(Products!$C$2:$C$51,MATCH(C6544,Products!$A$2:$A$51,0))</f>
        <v>Home &amp; Kitchen</v>
      </c>
      <c r="J6544" s="1" t="str">
        <f aca="false">INDEX(Orders!$E$2:$E$8001,MATCH(B6544,Orders!$A$2:$A$8001,0))</f>
        <v>Delivered</v>
      </c>
      <c r="K6544" s="1" t="str">
        <f aca="false">LEFT(INDEX(Orders!$C$2:$C$8001,MATCH(B6544,Orders!$A$2:$A$8001,0)),7)</f>
        <v>2025-11</v>
      </c>
    </row>
    <row r="6545" customFormat="false" ht="15" hidden="false" customHeight="true" outlineLevel="0" collapsed="false">
      <c r="A6545" s="1" t="s">
        <v>17015</v>
      </c>
      <c r="B6545" s="1" t="s">
        <v>5594</v>
      </c>
      <c r="C6545" s="1" t="s">
        <v>1928</v>
      </c>
      <c r="D6545" s="1" t="n">
        <v>1</v>
      </c>
      <c r="E6545" s="16" t="n">
        <v>657.82</v>
      </c>
      <c r="F6545" s="17" t="n">
        <v>0.15</v>
      </c>
      <c r="G6545" s="16" t="n">
        <v>559.15</v>
      </c>
      <c r="I6545" s="1" t="str">
        <f aca="false">INDEX(Products!$C$2:$C$51,MATCH(C6545,Products!$A$2:$A$51,0))</f>
        <v>Electronics</v>
      </c>
      <c r="J6545" s="1" t="str">
        <f aca="false">INDEX(Orders!$E$2:$E$8001,MATCH(B6545,Orders!$A$2:$A$8001,0))</f>
        <v>Cancelled</v>
      </c>
      <c r="K6545" s="1" t="str">
        <f aca="false">LEFT(INDEX(Orders!$C$2:$C$8001,MATCH(B6545,Orders!$A$2:$A$8001,0)),7)</f>
        <v>2025-10</v>
      </c>
    </row>
    <row r="6546" customFormat="false" ht="15" hidden="false" customHeight="true" outlineLevel="0" collapsed="false">
      <c r="A6546" s="1" t="s">
        <v>17016</v>
      </c>
      <c r="B6546" s="1" t="s">
        <v>5594</v>
      </c>
      <c r="C6546" s="1" t="s">
        <v>1975</v>
      </c>
      <c r="D6546" s="1" t="n">
        <v>2</v>
      </c>
      <c r="E6546" s="16" t="n">
        <v>862.99</v>
      </c>
      <c r="F6546" s="17" t="n">
        <v>0.1</v>
      </c>
      <c r="G6546" s="16" t="n">
        <v>1553.38</v>
      </c>
      <c r="I6546" s="1" t="str">
        <f aca="false">INDEX(Products!$C$2:$C$51,MATCH(C6546,Products!$A$2:$A$51,0))</f>
        <v>Beauty &amp; Personal Care</v>
      </c>
      <c r="J6546" s="1" t="str">
        <f aca="false">INDEX(Orders!$E$2:$E$8001,MATCH(B6546,Orders!$A$2:$A$8001,0))</f>
        <v>Cancelled</v>
      </c>
      <c r="K6546" s="1" t="str">
        <f aca="false">LEFT(INDEX(Orders!$C$2:$C$8001,MATCH(B6546,Orders!$A$2:$A$8001,0)),7)</f>
        <v>2025-10</v>
      </c>
    </row>
    <row r="6547" customFormat="false" ht="15" hidden="false" customHeight="true" outlineLevel="0" collapsed="false">
      <c r="A6547" s="1" t="s">
        <v>17017</v>
      </c>
      <c r="B6547" s="1" t="s">
        <v>5594</v>
      </c>
      <c r="C6547" s="1" t="s">
        <v>1931</v>
      </c>
      <c r="D6547" s="1" t="n">
        <v>1</v>
      </c>
      <c r="E6547" s="16" t="n">
        <v>1111.28</v>
      </c>
      <c r="F6547" s="17" t="n">
        <v>0</v>
      </c>
      <c r="G6547" s="16" t="n">
        <v>1111.28</v>
      </c>
      <c r="I6547" s="1" t="str">
        <f aca="false">INDEX(Products!$C$2:$C$51,MATCH(C6547,Products!$A$2:$A$51,0))</f>
        <v>Electronics</v>
      </c>
      <c r="J6547" s="1" t="str">
        <f aca="false">INDEX(Orders!$E$2:$E$8001,MATCH(B6547,Orders!$A$2:$A$8001,0))</f>
        <v>Cancelled</v>
      </c>
      <c r="K6547" s="1" t="str">
        <f aca="false">LEFT(INDEX(Orders!$C$2:$C$8001,MATCH(B6547,Orders!$A$2:$A$8001,0)),7)</f>
        <v>2025-10</v>
      </c>
    </row>
    <row r="6548" customFormat="false" ht="15" hidden="false" customHeight="true" outlineLevel="0" collapsed="false">
      <c r="A6548" s="1" t="s">
        <v>17018</v>
      </c>
      <c r="B6548" s="1" t="s">
        <v>5595</v>
      </c>
      <c r="C6548" s="1" t="s">
        <v>1930</v>
      </c>
      <c r="D6548" s="1" t="n">
        <v>1</v>
      </c>
      <c r="E6548" s="16" t="n">
        <v>2398.35</v>
      </c>
      <c r="F6548" s="17" t="n">
        <v>0.05</v>
      </c>
      <c r="G6548" s="16" t="n">
        <v>2278.43</v>
      </c>
      <c r="I6548" s="1" t="str">
        <f aca="false">INDEX(Products!$C$2:$C$51,MATCH(C6548,Products!$A$2:$A$51,0))</f>
        <v>Electronics</v>
      </c>
      <c r="J6548" s="1" t="str">
        <f aca="false">INDEX(Orders!$E$2:$E$8001,MATCH(B6548,Orders!$A$2:$A$8001,0))</f>
        <v>Delivered</v>
      </c>
      <c r="K6548" s="1" t="str">
        <f aca="false">LEFT(INDEX(Orders!$C$2:$C$8001,MATCH(B6548,Orders!$A$2:$A$8001,0)),7)</f>
        <v>2024-07</v>
      </c>
    </row>
    <row r="6549" customFormat="false" ht="15" hidden="false" customHeight="true" outlineLevel="0" collapsed="false">
      <c r="A6549" s="1" t="s">
        <v>17019</v>
      </c>
      <c r="B6549" s="1" t="s">
        <v>5596</v>
      </c>
      <c r="C6549" s="1" t="s">
        <v>1963</v>
      </c>
      <c r="D6549" s="1" t="n">
        <v>1</v>
      </c>
      <c r="E6549" s="16" t="n">
        <v>1494.98</v>
      </c>
      <c r="F6549" s="17" t="n">
        <v>0</v>
      </c>
      <c r="G6549" s="16" t="n">
        <v>1494.98</v>
      </c>
      <c r="I6549" s="1" t="str">
        <f aca="false">INDEX(Products!$C$2:$C$51,MATCH(C6549,Products!$A$2:$A$51,0))</f>
        <v>Home &amp; Kitchen</v>
      </c>
      <c r="J6549" s="1" t="str">
        <f aca="false">INDEX(Orders!$E$2:$E$8001,MATCH(B6549,Orders!$A$2:$A$8001,0))</f>
        <v>Delivered</v>
      </c>
      <c r="K6549" s="1" t="str">
        <f aca="false">LEFT(INDEX(Orders!$C$2:$C$8001,MATCH(B6549,Orders!$A$2:$A$8001,0)),7)</f>
        <v>2025-08</v>
      </c>
    </row>
    <row r="6550" customFormat="false" ht="15" hidden="false" customHeight="true" outlineLevel="0" collapsed="false">
      <c r="A6550" s="1" t="s">
        <v>17020</v>
      </c>
      <c r="B6550" s="1" t="s">
        <v>5597</v>
      </c>
      <c r="C6550" s="1" t="s">
        <v>2006</v>
      </c>
      <c r="D6550" s="1" t="n">
        <v>1</v>
      </c>
      <c r="E6550" s="16" t="n">
        <v>482.17</v>
      </c>
      <c r="F6550" s="17" t="n">
        <v>0</v>
      </c>
      <c r="G6550" s="16" t="n">
        <v>482.17</v>
      </c>
      <c r="I6550" s="1" t="str">
        <f aca="false">INDEX(Products!$C$2:$C$51,MATCH(C6550,Products!$A$2:$A$51,0))</f>
        <v>Books &amp; Stationery</v>
      </c>
      <c r="J6550" s="1" t="str">
        <f aca="false">INDEX(Orders!$E$2:$E$8001,MATCH(B6550,Orders!$A$2:$A$8001,0))</f>
        <v>Delivered</v>
      </c>
      <c r="K6550" s="1" t="str">
        <f aca="false">LEFT(INDEX(Orders!$C$2:$C$8001,MATCH(B6550,Orders!$A$2:$A$8001,0)),7)</f>
        <v>2025-03</v>
      </c>
    </row>
    <row r="6551" customFormat="false" ht="15" hidden="false" customHeight="true" outlineLevel="0" collapsed="false">
      <c r="A6551" s="1" t="s">
        <v>17021</v>
      </c>
      <c r="B6551" s="1" t="s">
        <v>5598</v>
      </c>
      <c r="C6551" s="1" t="s">
        <v>1997</v>
      </c>
      <c r="D6551" s="1" t="n">
        <v>1</v>
      </c>
      <c r="E6551" s="16" t="n">
        <v>311.15</v>
      </c>
      <c r="F6551" s="17" t="n">
        <v>0</v>
      </c>
      <c r="G6551" s="16" t="n">
        <v>311.15</v>
      </c>
      <c r="I6551" s="1" t="str">
        <f aca="false">INDEX(Products!$C$2:$C$51,MATCH(C6551,Products!$A$2:$A$51,0))</f>
        <v>Sports &amp; Fitness</v>
      </c>
      <c r="J6551" s="1" t="str">
        <f aca="false">INDEX(Orders!$E$2:$E$8001,MATCH(B6551,Orders!$A$2:$A$8001,0))</f>
        <v>Delivered</v>
      </c>
      <c r="K6551" s="1" t="str">
        <f aca="false">LEFT(INDEX(Orders!$C$2:$C$8001,MATCH(B6551,Orders!$A$2:$A$8001,0)),7)</f>
        <v>2025-04</v>
      </c>
    </row>
    <row r="6552" customFormat="false" ht="15" hidden="false" customHeight="true" outlineLevel="0" collapsed="false">
      <c r="A6552" s="1" t="s">
        <v>17022</v>
      </c>
      <c r="B6552" s="1" t="s">
        <v>5599</v>
      </c>
      <c r="C6552" s="1" t="s">
        <v>2007</v>
      </c>
      <c r="D6552" s="1" t="n">
        <v>1</v>
      </c>
      <c r="E6552" s="16" t="n">
        <v>750.27</v>
      </c>
      <c r="F6552" s="17" t="n">
        <v>0.05</v>
      </c>
      <c r="G6552" s="16" t="n">
        <v>712.76</v>
      </c>
      <c r="I6552" s="1" t="str">
        <f aca="false">INDEX(Products!$C$2:$C$51,MATCH(C6552,Products!$A$2:$A$51,0))</f>
        <v>Books &amp; Stationery</v>
      </c>
      <c r="J6552" s="1" t="str">
        <f aca="false">INDEX(Orders!$E$2:$E$8001,MATCH(B6552,Orders!$A$2:$A$8001,0))</f>
        <v>Delivered</v>
      </c>
      <c r="K6552" s="1" t="str">
        <f aca="false">LEFT(INDEX(Orders!$C$2:$C$8001,MATCH(B6552,Orders!$A$2:$A$8001,0)),7)</f>
        <v>2024-12</v>
      </c>
    </row>
    <row r="6553" customFormat="false" ht="15" hidden="false" customHeight="true" outlineLevel="0" collapsed="false">
      <c r="A6553" s="1" t="s">
        <v>17023</v>
      </c>
      <c r="B6553" s="1" t="s">
        <v>5599</v>
      </c>
      <c r="C6553" s="1" t="s">
        <v>1990</v>
      </c>
      <c r="D6553" s="1" t="n">
        <v>1</v>
      </c>
      <c r="E6553" s="16" t="n">
        <v>5311.32</v>
      </c>
      <c r="F6553" s="17" t="n">
        <v>0</v>
      </c>
      <c r="G6553" s="16" t="n">
        <v>5311.32</v>
      </c>
      <c r="I6553" s="1" t="str">
        <f aca="false">INDEX(Products!$C$2:$C$51,MATCH(C6553,Products!$A$2:$A$51,0))</f>
        <v>Sports &amp; Fitness</v>
      </c>
      <c r="J6553" s="1" t="str">
        <f aca="false">INDEX(Orders!$E$2:$E$8001,MATCH(B6553,Orders!$A$2:$A$8001,0))</f>
        <v>Delivered</v>
      </c>
      <c r="K6553" s="1" t="str">
        <f aca="false">LEFT(INDEX(Orders!$C$2:$C$8001,MATCH(B6553,Orders!$A$2:$A$8001,0)),7)</f>
        <v>2024-12</v>
      </c>
    </row>
    <row r="6554" customFormat="false" ht="15" hidden="false" customHeight="true" outlineLevel="0" collapsed="false">
      <c r="A6554" s="1" t="s">
        <v>17024</v>
      </c>
      <c r="B6554" s="1" t="s">
        <v>5599</v>
      </c>
      <c r="C6554" s="1" t="s">
        <v>2006</v>
      </c>
      <c r="D6554" s="1" t="n">
        <v>1</v>
      </c>
      <c r="E6554" s="16" t="n">
        <v>482.17</v>
      </c>
      <c r="F6554" s="17" t="n">
        <v>0</v>
      </c>
      <c r="G6554" s="16" t="n">
        <v>482.17</v>
      </c>
      <c r="I6554" s="1" t="str">
        <f aca="false">INDEX(Products!$C$2:$C$51,MATCH(C6554,Products!$A$2:$A$51,0))</f>
        <v>Books &amp; Stationery</v>
      </c>
      <c r="J6554" s="1" t="str">
        <f aca="false">INDEX(Orders!$E$2:$E$8001,MATCH(B6554,Orders!$A$2:$A$8001,0))</f>
        <v>Delivered</v>
      </c>
      <c r="K6554" s="1" t="str">
        <f aca="false">LEFT(INDEX(Orders!$C$2:$C$8001,MATCH(B6554,Orders!$A$2:$A$8001,0)),7)</f>
        <v>2024-12</v>
      </c>
    </row>
    <row r="6555" customFormat="false" ht="15" hidden="false" customHeight="true" outlineLevel="0" collapsed="false">
      <c r="A6555" s="1" t="s">
        <v>17025</v>
      </c>
      <c r="B6555" s="1" t="s">
        <v>5600</v>
      </c>
      <c r="C6555" s="1" t="s">
        <v>1963</v>
      </c>
      <c r="D6555" s="1" t="n">
        <v>1</v>
      </c>
      <c r="E6555" s="16" t="n">
        <v>1494.98</v>
      </c>
      <c r="F6555" s="17" t="n">
        <v>0</v>
      </c>
      <c r="G6555" s="16" t="n">
        <v>1494.98</v>
      </c>
      <c r="I6555" s="1" t="str">
        <f aca="false">INDEX(Products!$C$2:$C$51,MATCH(C6555,Products!$A$2:$A$51,0))</f>
        <v>Home &amp; Kitchen</v>
      </c>
      <c r="J6555" s="1" t="str">
        <f aca="false">INDEX(Orders!$E$2:$E$8001,MATCH(B6555,Orders!$A$2:$A$8001,0))</f>
        <v>Returned</v>
      </c>
      <c r="K6555" s="1" t="str">
        <f aca="false">LEFT(INDEX(Orders!$C$2:$C$8001,MATCH(B6555,Orders!$A$2:$A$8001,0)),7)</f>
        <v>2024-07</v>
      </c>
    </row>
    <row r="6556" customFormat="false" ht="15" hidden="false" customHeight="true" outlineLevel="0" collapsed="false">
      <c r="A6556" s="1" t="s">
        <v>17026</v>
      </c>
      <c r="B6556" s="1" t="s">
        <v>5600</v>
      </c>
      <c r="C6556" s="1" t="s">
        <v>1995</v>
      </c>
      <c r="D6556" s="1" t="n">
        <v>1</v>
      </c>
      <c r="E6556" s="16" t="n">
        <v>2914.27</v>
      </c>
      <c r="F6556" s="17" t="n">
        <v>0.05</v>
      </c>
      <c r="G6556" s="16" t="n">
        <v>2768.56</v>
      </c>
      <c r="I6556" s="1" t="str">
        <f aca="false">INDEX(Products!$C$2:$C$51,MATCH(C6556,Products!$A$2:$A$51,0))</f>
        <v>Sports &amp; Fitness</v>
      </c>
      <c r="J6556" s="1" t="str">
        <f aca="false">INDEX(Orders!$E$2:$E$8001,MATCH(B6556,Orders!$A$2:$A$8001,0))</f>
        <v>Returned</v>
      </c>
      <c r="K6556" s="1" t="str">
        <f aca="false">LEFT(INDEX(Orders!$C$2:$C$8001,MATCH(B6556,Orders!$A$2:$A$8001,0)),7)</f>
        <v>2024-07</v>
      </c>
    </row>
    <row r="6557" customFormat="false" ht="15" hidden="false" customHeight="true" outlineLevel="0" collapsed="false">
      <c r="A6557" s="1" t="s">
        <v>17027</v>
      </c>
      <c r="B6557" s="1" t="s">
        <v>5600</v>
      </c>
      <c r="C6557" s="1" t="s">
        <v>1975</v>
      </c>
      <c r="D6557" s="1" t="n">
        <v>1</v>
      </c>
      <c r="E6557" s="16" t="n">
        <v>862.99</v>
      </c>
      <c r="F6557" s="17" t="n">
        <v>0</v>
      </c>
      <c r="G6557" s="16" t="n">
        <v>862.99</v>
      </c>
      <c r="I6557" s="1" t="str">
        <f aca="false">INDEX(Products!$C$2:$C$51,MATCH(C6557,Products!$A$2:$A$51,0))</f>
        <v>Beauty &amp; Personal Care</v>
      </c>
      <c r="J6557" s="1" t="str">
        <f aca="false">INDEX(Orders!$E$2:$E$8001,MATCH(B6557,Orders!$A$2:$A$8001,0))</f>
        <v>Returned</v>
      </c>
      <c r="K6557" s="1" t="str">
        <f aca="false">LEFT(INDEX(Orders!$C$2:$C$8001,MATCH(B6557,Orders!$A$2:$A$8001,0)),7)</f>
        <v>2024-07</v>
      </c>
    </row>
    <row r="6558" customFormat="false" ht="15" hidden="false" customHeight="true" outlineLevel="0" collapsed="false">
      <c r="A6558" s="1" t="s">
        <v>17028</v>
      </c>
      <c r="B6558" s="1" t="s">
        <v>5601</v>
      </c>
      <c r="C6558" s="1" t="s">
        <v>1930</v>
      </c>
      <c r="D6558" s="1" t="n">
        <v>1</v>
      </c>
      <c r="E6558" s="16" t="n">
        <v>2398.35</v>
      </c>
      <c r="F6558" s="17" t="n">
        <v>0</v>
      </c>
      <c r="G6558" s="16" t="n">
        <v>2398.35</v>
      </c>
      <c r="I6558" s="1" t="str">
        <f aca="false">INDEX(Products!$C$2:$C$51,MATCH(C6558,Products!$A$2:$A$51,0))</f>
        <v>Electronics</v>
      </c>
      <c r="J6558" s="1" t="str">
        <f aca="false">INDEX(Orders!$E$2:$E$8001,MATCH(B6558,Orders!$A$2:$A$8001,0))</f>
        <v>Delivered</v>
      </c>
      <c r="K6558" s="1" t="str">
        <f aca="false">LEFT(INDEX(Orders!$C$2:$C$8001,MATCH(B6558,Orders!$A$2:$A$8001,0)),7)</f>
        <v>2024-11</v>
      </c>
    </row>
    <row r="6559" customFormat="false" ht="15" hidden="false" customHeight="true" outlineLevel="0" collapsed="false">
      <c r="A6559" s="1" t="s">
        <v>17029</v>
      </c>
      <c r="B6559" s="1" t="s">
        <v>5602</v>
      </c>
      <c r="C6559" s="1" t="s">
        <v>1963</v>
      </c>
      <c r="D6559" s="1" t="n">
        <v>2</v>
      </c>
      <c r="E6559" s="16" t="n">
        <v>1494.98</v>
      </c>
      <c r="F6559" s="17" t="n">
        <v>0.15</v>
      </c>
      <c r="G6559" s="16" t="n">
        <v>2541.47</v>
      </c>
      <c r="I6559" s="1" t="str">
        <f aca="false">INDEX(Products!$C$2:$C$51,MATCH(C6559,Products!$A$2:$A$51,0))</f>
        <v>Home &amp; Kitchen</v>
      </c>
      <c r="J6559" s="1" t="str">
        <f aca="false">INDEX(Orders!$E$2:$E$8001,MATCH(B6559,Orders!$A$2:$A$8001,0))</f>
        <v>Cancelled</v>
      </c>
      <c r="K6559" s="1" t="str">
        <f aca="false">LEFT(INDEX(Orders!$C$2:$C$8001,MATCH(B6559,Orders!$A$2:$A$8001,0)),7)</f>
        <v>2025-10</v>
      </c>
    </row>
    <row r="6560" customFormat="false" ht="15" hidden="false" customHeight="true" outlineLevel="0" collapsed="false">
      <c r="A6560" s="1" t="s">
        <v>17030</v>
      </c>
      <c r="B6560" s="1" t="s">
        <v>5603</v>
      </c>
      <c r="C6560" s="1" t="s">
        <v>1995</v>
      </c>
      <c r="D6560" s="1" t="n">
        <v>1</v>
      </c>
      <c r="E6560" s="16" t="n">
        <v>2914.27</v>
      </c>
      <c r="F6560" s="17" t="n">
        <v>0.15</v>
      </c>
      <c r="G6560" s="16" t="n">
        <v>2477.13</v>
      </c>
      <c r="I6560" s="1" t="str">
        <f aca="false">INDEX(Products!$C$2:$C$51,MATCH(C6560,Products!$A$2:$A$51,0))</f>
        <v>Sports &amp; Fitness</v>
      </c>
      <c r="J6560" s="1" t="str">
        <f aca="false">INDEX(Orders!$E$2:$E$8001,MATCH(B6560,Orders!$A$2:$A$8001,0))</f>
        <v>Delivered</v>
      </c>
      <c r="K6560" s="1" t="str">
        <f aca="false">LEFT(INDEX(Orders!$C$2:$C$8001,MATCH(B6560,Orders!$A$2:$A$8001,0)),7)</f>
        <v>2025-11</v>
      </c>
    </row>
    <row r="6561" customFormat="false" ht="15" hidden="false" customHeight="true" outlineLevel="0" collapsed="false">
      <c r="A6561" s="1" t="s">
        <v>17031</v>
      </c>
      <c r="B6561" s="1" t="s">
        <v>5604</v>
      </c>
      <c r="C6561" s="1" t="s">
        <v>1990</v>
      </c>
      <c r="D6561" s="1" t="n">
        <v>1</v>
      </c>
      <c r="E6561" s="16" t="n">
        <v>5311.32</v>
      </c>
      <c r="F6561" s="17" t="n">
        <v>0.15</v>
      </c>
      <c r="G6561" s="16" t="n">
        <v>4514.62</v>
      </c>
      <c r="I6561" s="1" t="str">
        <f aca="false">INDEX(Products!$C$2:$C$51,MATCH(C6561,Products!$A$2:$A$51,0))</f>
        <v>Sports &amp; Fitness</v>
      </c>
      <c r="J6561" s="1" t="str">
        <f aca="false">INDEX(Orders!$E$2:$E$8001,MATCH(B6561,Orders!$A$2:$A$8001,0))</f>
        <v>Returned</v>
      </c>
      <c r="K6561" s="1" t="str">
        <f aca="false">LEFT(INDEX(Orders!$C$2:$C$8001,MATCH(B6561,Orders!$A$2:$A$8001,0)),7)</f>
        <v>2024-09</v>
      </c>
    </row>
    <row r="6562" customFormat="false" ht="15" hidden="false" customHeight="true" outlineLevel="0" collapsed="false">
      <c r="A6562" s="1" t="s">
        <v>17032</v>
      </c>
      <c r="B6562" s="1" t="s">
        <v>5604</v>
      </c>
      <c r="C6562" s="1" t="s">
        <v>1993</v>
      </c>
      <c r="D6562" s="1" t="n">
        <v>1</v>
      </c>
      <c r="E6562" s="16" t="n">
        <v>3177.33</v>
      </c>
      <c r="F6562" s="17" t="n">
        <v>0</v>
      </c>
      <c r="G6562" s="16" t="n">
        <v>3177.33</v>
      </c>
      <c r="I6562" s="1" t="str">
        <f aca="false">INDEX(Products!$C$2:$C$51,MATCH(C6562,Products!$A$2:$A$51,0))</f>
        <v>Sports &amp; Fitness</v>
      </c>
      <c r="J6562" s="1" t="str">
        <f aca="false">INDEX(Orders!$E$2:$E$8001,MATCH(B6562,Orders!$A$2:$A$8001,0))</f>
        <v>Returned</v>
      </c>
      <c r="K6562" s="1" t="str">
        <f aca="false">LEFT(INDEX(Orders!$C$2:$C$8001,MATCH(B6562,Orders!$A$2:$A$8001,0)),7)</f>
        <v>2024-09</v>
      </c>
    </row>
    <row r="6563" customFormat="false" ht="15" hidden="false" customHeight="true" outlineLevel="0" collapsed="false">
      <c r="A6563" s="1" t="s">
        <v>17033</v>
      </c>
      <c r="B6563" s="1" t="s">
        <v>5604</v>
      </c>
      <c r="C6563" s="1" t="s">
        <v>1940</v>
      </c>
      <c r="D6563" s="1" t="n">
        <v>1</v>
      </c>
      <c r="E6563" s="16" t="n">
        <v>2374.52</v>
      </c>
      <c r="F6563" s="17" t="n">
        <v>0</v>
      </c>
      <c r="G6563" s="16" t="n">
        <v>2374.52</v>
      </c>
      <c r="I6563" s="1" t="str">
        <f aca="false">INDEX(Products!$C$2:$C$51,MATCH(C6563,Products!$A$2:$A$51,0))</f>
        <v>Fashion</v>
      </c>
      <c r="J6563" s="1" t="str">
        <f aca="false">INDEX(Orders!$E$2:$E$8001,MATCH(B6563,Orders!$A$2:$A$8001,0))</f>
        <v>Returned</v>
      </c>
      <c r="K6563" s="1" t="str">
        <f aca="false">LEFT(INDEX(Orders!$C$2:$C$8001,MATCH(B6563,Orders!$A$2:$A$8001,0)),7)</f>
        <v>2024-09</v>
      </c>
    </row>
    <row r="6564" customFormat="false" ht="15" hidden="false" customHeight="true" outlineLevel="0" collapsed="false">
      <c r="A6564" s="1" t="s">
        <v>17034</v>
      </c>
      <c r="B6564" s="1" t="s">
        <v>5605</v>
      </c>
      <c r="C6564" s="1" t="s">
        <v>1969</v>
      </c>
      <c r="D6564" s="1" t="n">
        <v>3</v>
      </c>
      <c r="E6564" s="16" t="n">
        <v>9171.98</v>
      </c>
      <c r="F6564" s="17" t="n">
        <v>0.15</v>
      </c>
      <c r="G6564" s="16" t="n">
        <v>23388.55</v>
      </c>
      <c r="I6564" s="1" t="str">
        <f aca="false">INDEX(Products!$C$2:$C$51,MATCH(C6564,Products!$A$2:$A$51,0))</f>
        <v>Home &amp; Kitchen</v>
      </c>
      <c r="J6564" s="1" t="str">
        <f aca="false">INDEX(Orders!$E$2:$E$8001,MATCH(B6564,Orders!$A$2:$A$8001,0))</f>
        <v>Delivered</v>
      </c>
      <c r="K6564" s="1" t="str">
        <f aca="false">LEFT(INDEX(Orders!$C$2:$C$8001,MATCH(B6564,Orders!$A$2:$A$8001,0)),7)</f>
        <v>2025-09</v>
      </c>
    </row>
    <row r="6565" customFormat="false" ht="15" hidden="false" customHeight="true" outlineLevel="0" collapsed="false">
      <c r="A6565" s="1" t="s">
        <v>17035</v>
      </c>
      <c r="B6565" s="1" t="s">
        <v>5605</v>
      </c>
      <c r="C6565" s="1" t="s">
        <v>1995</v>
      </c>
      <c r="D6565" s="1" t="n">
        <v>1</v>
      </c>
      <c r="E6565" s="16" t="n">
        <v>2914.27</v>
      </c>
      <c r="F6565" s="17" t="n">
        <v>0.05</v>
      </c>
      <c r="G6565" s="16" t="n">
        <v>2768.56</v>
      </c>
      <c r="I6565" s="1" t="str">
        <f aca="false">INDEX(Products!$C$2:$C$51,MATCH(C6565,Products!$A$2:$A$51,0))</f>
        <v>Sports &amp; Fitness</v>
      </c>
      <c r="J6565" s="1" t="str">
        <f aca="false">INDEX(Orders!$E$2:$E$8001,MATCH(B6565,Orders!$A$2:$A$8001,0))</f>
        <v>Delivered</v>
      </c>
      <c r="K6565" s="1" t="str">
        <f aca="false">LEFT(INDEX(Orders!$C$2:$C$8001,MATCH(B6565,Orders!$A$2:$A$8001,0)),7)</f>
        <v>2025-09</v>
      </c>
    </row>
    <row r="6566" customFormat="false" ht="15" hidden="false" customHeight="true" outlineLevel="0" collapsed="false">
      <c r="A6566" s="1" t="s">
        <v>17036</v>
      </c>
      <c r="B6566" s="1" t="s">
        <v>5605</v>
      </c>
      <c r="C6566" s="1" t="s">
        <v>1971</v>
      </c>
      <c r="D6566" s="1" t="n">
        <v>1</v>
      </c>
      <c r="E6566" s="16" t="n">
        <v>2073.63</v>
      </c>
      <c r="F6566" s="17" t="n">
        <v>0.05</v>
      </c>
      <c r="G6566" s="16" t="n">
        <v>1969.95</v>
      </c>
      <c r="I6566" s="1" t="str">
        <f aca="false">INDEX(Products!$C$2:$C$51,MATCH(C6566,Products!$A$2:$A$51,0))</f>
        <v>Home &amp; Kitchen</v>
      </c>
      <c r="J6566" s="1" t="str">
        <f aca="false">INDEX(Orders!$E$2:$E$8001,MATCH(B6566,Orders!$A$2:$A$8001,0))</f>
        <v>Delivered</v>
      </c>
      <c r="K6566" s="1" t="str">
        <f aca="false">LEFT(INDEX(Orders!$C$2:$C$8001,MATCH(B6566,Orders!$A$2:$A$8001,0)),7)</f>
        <v>2025-09</v>
      </c>
    </row>
    <row r="6567" customFormat="false" ht="15" hidden="false" customHeight="true" outlineLevel="0" collapsed="false">
      <c r="A6567" s="1" t="s">
        <v>17037</v>
      </c>
      <c r="B6567" s="1" t="s">
        <v>5606</v>
      </c>
      <c r="C6567" s="1" t="s">
        <v>2006</v>
      </c>
      <c r="D6567" s="1" t="n">
        <v>1</v>
      </c>
      <c r="E6567" s="16" t="n">
        <v>482.17</v>
      </c>
      <c r="F6567" s="17" t="n">
        <v>0.05</v>
      </c>
      <c r="G6567" s="16" t="n">
        <v>458.06</v>
      </c>
      <c r="I6567" s="1" t="str">
        <f aca="false">INDEX(Products!$C$2:$C$51,MATCH(C6567,Products!$A$2:$A$51,0))</f>
        <v>Books &amp; Stationery</v>
      </c>
      <c r="J6567" s="1" t="str">
        <f aca="false">INDEX(Orders!$E$2:$E$8001,MATCH(B6567,Orders!$A$2:$A$8001,0))</f>
        <v>Delivered</v>
      </c>
      <c r="K6567" s="1" t="str">
        <f aca="false">LEFT(INDEX(Orders!$C$2:$C$8001,MATCH(B6567,Orders!$A$2:$A$8001,0)),7)</f>
        <v>2025-03</v>
      </c>
    </row>
    <row r="6568" customFormat="false" ht="15" hidden="false" customHeight="true" outlineLevel="0" collapsed="false">
      <c r="A6568" s="1" t="s">
        <v>17038</v>
      </c>
      <c r="B6568" s="1" t="s">
        <v>5607</v>
      </c>
      <c r="C6568" s="1" t="s">
        <v>1940</v>
      </c>
      <c r="D6568" s="1" t="n">
        <v>2</v>
      </c>
      <c r="E6568" s="16" t="n">
        <v>2374.52</v>
      </c>
      <c r="F6568" s="17" t="n">
        <v>0.1</v>
      </c>
      <c r="G6568" s="16" t="n">
        <v>4274.14</v>
      </c>
      <c r="I6568" s="1" t="str">
        <f aca="false">INDEX(Products!$C$2:$C$51,MATCH(C6568,Products!$A$2:$A$51,0))</f>
        <v>Fashion</v>
      </c>
      <c r="J6568" s="1" t="str">
        <f aca="false">INDEX(Orders!$E$2:$E$8001,MATCH(B6568,Orders!$A$2:$A$8001,0))</f>
        <v>Delivered</v>
      </c>
      <c r="K6568" s="1" t="str">
        <f aca="false">LEFT(INDEX(Orders!$C$2:$C$8001,MATCH(B6568,Orders!$A$2:$A$8001,0)),7)</f>
        <v>2024-09</v>
      </c>
    </row>
    <row r="6569" customFormat="false" ht="15" hidden="false" customHeight="true" outlineLevel="0" collapsed="false">
      <c r="A6569" s="1" t="s">
        <v>17039</v>
      </c>
      <c r="B6569" s="1" t="s">
        <v>5607</v>
      </c>
      <c r="C6569" s="1" t="s">
        <v>1986</v>
      </c>
      <c r="D6569" s="1" t="n">
        <v>2</v>
      </c>
      <c r="E6569" s="16" t="n">
        <v>2871.85</v>
      </c>
      <c r="F6569" s="17" t="n">
        <v>0.1</v>
      </c>
      <c r="G6569" s="16" t="n">
        <v>5169.33</v>
      </c>
      <c r="I6569" s="1" t="str">
        <f aca="false">INDEX(Products!$C$2:$C$51,MATCH(C6569,Products!$A$2:$A$51,0))</f>
        <v>Beauty &amp; Personal Care</v>
      </c>
      <c r="J6569" s="1" t="str">
        <f aca="false">INDEX(Orders!$E$2:$E$8001,MATCH(B6569,Orders!$A$2:$A$8001,0))</f>
        <v>Delivered</v>
      </c>
      <c r="K6569" s="1" t="str">
        <f aca="false">LEFT(INDEX(Orders!$C$2:$C$8001,MATCH(B6569,Orders!$A$2:$A$8001,0)),7)</f>
        <v>2024-09</v>
      </c>
    </row>
    <row r="6570" customFormat="false" ht="15" hidden="false" customHeight="true" outlineLevel="0" collapsed="false">
      <c r="A6570" s="1" t="s">
        <v>17040</v>
      </c>
      <c r="B6570" s="1" t="s">
        <v>5607</v>
      </c>
      <c r="C6570" s="1" t="s">
        <v>1977</v>
      </c>
      <c r="D6570" s="1" t="n">
        <v>2</v>
      </c>
      <c r="E6570" s="16" t="n">
        <v>2386.05</v>
      </c>
      <c r="F6570" s="17" t="n">
        <v>0.1</v>
      </c>
      <c r="G6570" s="16" t="n">
        <v>4294.89</v>
      </c>
      <c r="I6570" s="1" t="str">
        <f aca="false">INDEX(Products!$C$2:$C$51,MATCH(C6570,Products!$A$2:$A$51,0))</f>
        <v>Beauty &amp; Personal Care</v>
      </c>
      <c r="J6570" s="1" t="str">
        <f aca="false">INDEX(Orders!$E$2:$E$8001,MATCH(B6570,Orders!$A$2:$A$8001,0))</f>
        <v>Delivered</v>
      </c>
      <c r="K6570" s="1" t="str">
        <f aca="false">LEFT(INDEX(Orders!$C$2:$C$8001,MATCH(B6570,Orders!$A$2:$A$8001,0)),7)</f>
        <v>2024-09</v>
      </c>
    </row>
    <row r="6571" customFormat="false" ht="15" hidden="false" customHeight="true" outlineLevel="0" collapsed="false">
      <c r="A6571" s="1" t="s">
        <v>17041</v>
      </c>
      <c r="B6571" s="1" t="s">
        <v>5608</v>
      </c>
      <c r="C6571" s="1" t="s">
        <v>1930</v>
      </c>
      <c r="D6571" s="1" t="n">
        <v>2</v>
      </c>
      <c r="E6571" s="16" t="n">
        <v>2398.35</v>
      </c>
      <c r="F6571" s="17" t="n">
        <v>0</v>
      </c>
      <c r="G6571" s="16" t="n">
        <v>4796.7</v>
      </c>
      <c r="I6571" s="1" t="str">
        <f aca="false">INDEX(Products!$C$2:$C$51,MATCH(C6571,Products!$A$2:$A$51,0))</f>
        <v>Electronics</v>
      </c>
      <c r="J6571" s="1" t="str">
        <f aca="false">INDEX(Orders!$E$2:$E$8001,MATCH(B6571,Orders!$A$2:$A$8001,0))</f>
        <v>Delivered</v>
      </c>
      <c r="K6571" s="1" t="str">
        <f aca="false">LEFT(INDEX(Orders!$C$2:$C$8001,MATCH(B6571,Orders!$A$2:$A$8001,0)),7)</f>
        <v>2024-07</v>
      </c>
    </row>
    <row r="6572" customFormat="false" ht="15" hidden="false" customHeight="true" outlineLevel="0" collapsed="false">
      <c r="A6572" s="1" t="s">
        <v>17042</v>
      </c>
      <c r="B6572" s="1" t="s">
        <v>5609</v>
      </c>
      <c r="C6572" s="1" t="s">
        <v>1959</v>
      </c>
      <c r="D6572" s="1" t="n">
        <v>3</v>
      </c>
      <c r="E6572" s="16" t="n">
        <v>2142.79</v>
      </c>
      <c r="F6572" s="17" t="n">
        <v>0</v>
      </c>
      <c r="G6572" s="16" t="n">
        <v>6428.37</v>
      </c>
      <c r="I6572" s="1" t="str">
        <f aca="false">INDEX(Products!$C$2:$C$51,MATCH(C6572,Products!$A$2:$A$51,0))</f>
        <v>Home &amp; Kitchen</v>
      </c>
      <c r="J6572" s="1" t="str">
        <f aca="false">INDEX(Orders!$E$2:$E$8001,MATCH(B6572,Orders!$A$2:$A$8001,0))</f>
        <v>Delivered</v>
      </c>
      <c r="K6572" s="1" t="str">
        <f aca="false">LEFT(INDEX(Orders!$C$2:$C$8001,MATCH(B6572,Orders!$A$2:$A$8001,0)),7)</f>
        <v>2024-01</v>
      </c>
    </row>
    <row r="6573" customFormat="false" ht="15" hidden="false" customHeight="true" outlineLevel="0" collapsed="false">
      <c r="A6573" s="1" t="s">
        <v>17043</v>
      </c>
      <c r="B6573" s="1" t="s">
        <v>5609</v>
      </c>
      <c r="C6573" s="1" t="s">
        <v>1928</v>
      </c>
      <c r="D6573" s="1" t="n">
        <v>2</v>
      </c>
      <c r="E6573" s="16" t="n">
        <v>657.82</v>
      </c>
      <c r="F6573" s="17" t="n">
        <v>0.1</v>
      </c>
      <c r="G6573" s="16" t="n">
        <v>1184.08</v>
      </c>
      <c r="I6573" s="1" t="str">
        <f aca="false">INDEX(Products!$C$2:$C$51,MATCH(C6573,Products!$A$2:$A$51,0))</f>
        <v>Electronics</v>
      </c>
      <c r="J6573" s="1" t="str">
        <f aca="false">INDEX(Orders!$E$2:$E$8001,MATCH(B6573,Orders!$A$2:$A$8001,0))</f>
        <v>Delivered</v>
      </c>
      <c r="K6573" s="1" t="str">
        <f aca="false">LEFT(INDEX(Orders!$C$2:$C$8001,MATCH(B6573,Orders!$A$2:$A$8001,0)),7)</f>
        <v>2024-01</v>
      </c>
    </row>
    <row r="6574" customFormat="false" ht="15" hidden="false" customHeight="true" outlineLevel="0" collapsed="false">
      <c r="A6574" s="1" t="s">
        <v>17044</v>
      </c>
      <c r="B6574" s="1" t="s">
        <v>5609</v>
      </c>
      <c r="C6574" s="1" t="s">
        <v>1997</v>
      </c>
      <c r="D6574" s="1" t="n">
        <v>1</v>
      </c>
      <c r="E6574" s="16" t="n">
        <v>311.15</v>
      </c>
      <c r="F6574" s="17" t="n">
        <v>0</v>
      </c>
      <c r="G6574" s="16" t="n">
        <v>311.15</v>
      </c>
      <c r="I6574" s="1" t="str">
        <f aca="false">INDEX(Products!$C$2:$C$51,MATCH(C6574,Products!$A$2:$A$51,0))</f>
        <v>Sports &amp; Fitness</v>
      </c>
      <c r="J6574" s="1" t="str">
        <f aca="false">INDEX(Orders!$E$2:$E$8001,MATCH(B6574,Orders!$A$2:$A$8001,0))</f>
        <v>Delivered</v>
      </c>
      <c r="K6574" s="1" t="str">
        <f aca="false">LEFT(INDEX(Orders!$C$2:$C$8001,MATCH(B6574,Orders!$A$2:$A$8001,0)),7)</f>
        <v>2024-01</v>
      </c>
    </row>
    <row r="6575" customFormat="false" ht="15" hidden="false" customHeight="true" outlineLevel="0" collapsed="false">
      <c r="A6575" s="1" t="s">
        <v>17045</v>
      </c>
      <c r="B6575" s="1" t="s">
        <v>5610</v>
      </c>
      <c r="C6575" s="1" t="s">
        <v>1940</v>
      </c>
      <c r="D6575" s="1" t="n">
        <v>1</v>
      </c>
      <c r="E6575" s="16" t="n">
        <v>2374.52</v>
      </c>
      <c r="F6575" s="17" t="n">
        <v>0</v>
      </c>
      <c r="G6575" s="16" t="n">
        <v>2374.52</v>
      </c>
      <c r="I6575" s="1" t="str">
        <f aca="false">INDEX(Products!$C$2:$C$51,MATCH(C6575,Products!$A$2:$A$51,0))</f>
        <v>Fashion</v>
      </c>
      <c r="J6575" s="1" t="str">
        <f aca="false">INDEX(Orders!$E$2:$E$8001,MATCH(B6575,Orders!$A$2:$A$8001,0))</f>
        <v>Delivered</v>
      </c>
      <c r="K6575" s="1" t="str">
        <f aca="false">LEFT(INDEX(Orders!$C$2:$C$8001,MATCH(B6575,Orders!$A$2:$A$8001,0)),7)</f>
        <v>2024-07</v>
      </c>
    </row>
    <row r="6576" customFormat="false" ht="15" hidden="false" customHeight="true" outlineLevel="0" collapsed="false">
      <c r="A6576" s="1" t="s">
        <v>17046</v>
      </c>
      <c r="B6576" s="1" t="s">
        <v>5610</v>
      </c>
      <c r="C6576" s="1" t="s">
        <v>2006</v>
      </c>
      <c r="D6576" s="1" t="n">
        <v>1</v>
      </c>
      <c r="E6576" s="16" t="n">
        <v>482.17</v>
      </c>
      <c r="F6576" s="17" t="n">
        <v>0.15</v>
      </c>
      <c r="G6576" s="16" t="n">
        <v>409.84</v>
      </c>
      <c r="I6576" s="1" t="str">
        <f aca="false">INDEX(Products!$C$2:$C$51,MATCH(C6576,Products!$A$2:$A$51,0))</f>
        <v>Books &amp; Stationery</v>
      </c>
      <c r="J6576" s="1" t="str">
        <f aca="false">INDEX(Orders!$E$2:$E$8001,MATCH(B6576,Orders!$A$2:$A$8001,0))</f>
        <v>Delivered</v>
      </c>
      <c r="K6576" s="1" t="str">
        <f aca="false">LEFT(INDEX(Orders!$C$2:$C$8001,MATCH(B6576,Orders!$A$2:$A$8001,0)),7)</f>
        <v>2024-07</v>
      </c>
    </row>
    <row r="6577" customFormat="false" ht="15" hidden="false" customHeight="true" outlineLevel="0" collapsed="false">
      <c r="A6577" s="1" t="s">
        <v>17047</v>
      </c>
      <c r="B6577" s="1" t="s">
        <v>5611</v>
      </c>
      <c r="C6577" s="1" t="s">
        <v>2007</v>
      </c>
      <c r="D6577" s="1" t="n">
        <v>2</v>
      </c>
      <c r="E6577" s="16" t="n">
        <v>750.27</v>
      </c>
      <c r="F6577" s="17" t="n">
        <v>0</v>
      </c>
      <c r="G6577" s="16" t="n">
        <v>1500.54</v>
      </c>
      <c r="I6577" s="1" t="str">
        <f aca="false">INDEX(Products!$C$2:$C$51,MATCH(C6577,Products!$A$2:$A$51,0))</f>
        <v>Books &amp; Stationery</v>
      </c>
      <c r="J6577" s="1" t="str">
        <f aca="false">INDEX(Orders!$E$2:$E$8001,MATCH(B6577,Orders!$A$2:$A$8001,0))</f>
        <v>Delivered</v>
      </c>
      <c r="K6577" s="1" t="str">
        <f aca="false">LEFT(INDEX(Orders!$C$2:$C$8001,MATCH(B6577,Orders!$A$2:$A$8001,0)),7)</f>
        <v>2025-08</v>
      </c>
    </row>
    <row r="6578" customFormat="false" ht="15" hidden="false" customHeight="true" outlineLevel="0" collapsed="false">
      <c r="A6578" s="1" t="s">
        <v>17048</v>
      </c>
      <c r="B6578" s="1" t="s">
        <v>5611</v>
      </c>
      <c r="C6578" s="1" t="s">
        <v>2006</v>
      </c>
      <c r="D6578" s="1" t="n">
        <v>2</v>
      </c>
      <c r="E6578" s="16" t="n">
        <v>482.17</v>
      </c>
      <c r="F6578" s="17" t="n">
        <v>0.05</v>
      </c>
      <c r="G6578" s="16" t="n">
        <v>916.12</v>
      </c>
      <c r="I6578" s="1" t="str">
        <f aca="false">INDEX(Products!$C$2:$C$51,MATCH(C6578,Products!$A$2:$A$51,0))</f>
        <v>Books &amp; Stationery</v>
      </c>
      <c r="J6578" s="1" t="str">
        <f aca="false">INDEX(Orders!$E$2:$E$8001,MATCH(B6578,Orders!$A$2:$A$8001,0))</f>
        <v>Delivered</v>
      </c>
      <c r="K6578" s="1" t="str">
        <f aca="false">LEFT(INDEX(Orders!$C$2:$C$8001,MATCH(B6578,Orders!$A$2:$A$8001,0)),7)</f>
        <v>2025-08</v>
      </c>
    </row>
    <row r="6579" customFormat="false" ht="15" hidden="false" customHeight="true" outlineLevel="0" collapsed="false">
      <c r="A6579" s="1" t="s">
        <v>17049</v>
      </c>
      <c r="B6579" s="1" t="s">
        <v>5612</v>
      </c>
      <c r="C6579" s="1" t="s">
        <v>1918</v>
      </c>
      <c r="D6579" s="1" t="n">
        <v>1</v>
      </c>
      <c r="E6579" s="16" t="n">
        <v>2978.99</v>
      </c>
      <c r="F6579" s="17" t="n">
        <v>0</v>
      </c>
      <c r="G6579" s="16" t="n">
        <v>2978.99</v>
      </c>
      <c r="I6579" s="1" t="str">
        <f aca="false">INDEX(Products!$C$2:$C$51,MATCH(C6579,Products!$A$2:$A$51,0))</f>
        <v>Electronics</v>
      </c>
      <c r="J6579" s="1" t="str">
        <f aca="false">INDEX(Orders!$E$2:$E$8001,MATCH(B6579,Orders!$A$2:$A$8001,0))</f>
        <v>Delivered</v>
      </c>
      <c r="K6579" s="1" t="str">
        <f aca="false">LEFT(INDEX(Orders!$C$2:$C$8001,MATCH(B6579,Orders!$A$2:$A$8001,0)),7)</f>
        <v>2025-06</v>
      </c>
    </row>
    <row r="6580" customFormat="false" ht="15" hidden="false" customHeight="true" outlineLevel="0" collapsed="false">
      <c r="A6580" s="1" t="s">
        <v>17050</v>
      </c>
      <c r="B6580" s="1" t="s">
        <v>5613</v>
      </c>
      <c r="C6580" s="1" t="s">
        <v>2006</v>
      </c>
      <c r="D6580" s="1" t="n">
        <v>3</v>
      </c>
      <c r="E6580" s="16" t="n">
        <v>482.17</v>
      </c>
      <c r="F6580" s="17" t="n">
        <v>0</v>
      </c>
      <c r="G6580" s="16" t="n">
        <v>1446.51</v>
      </c>
      <c r="I6580" s="1" t="str">
        <f aca="false">INDEX(Products!$C$2:$C$51,MATCH(C6580,Products!$A$2:$A$51,0))</f>
        <v>Books &amp; Stationery</v>
      </c>
      <c r="J6580" s="1" t="str">
        <f aca="false">INDEX(Orders!$E$2:$E$8001,MATCH(B6580,Orders!$A$2:$A$8001,0))</f>
        <v>Delivered</v>
      </c>
      <c r="K6580" s="1" t="str">
        <f aca="false">LEFT(INDEX(Orders!$C$2:$C$8001,MATCH(B6580,Orders!$A$2:$A$8001,0)),7)</f>
        <v>2025-03</v>
      </c>
    </row>
    <row r="6581" customFormat="false" ht="15" hidden="false" customHeight="true" outlineLevel="0" collapsed="false">
      <c r="A6581" s="1" t="s">
        <v>17051</v>
      </c>
      <c r="B6581" s="1" t="s">
        <v>5613</v>
      </c>
      <c r="C6581" s="1" t="s">
        <v>1930</v>
      </c>
      <c r="D6581" s="1" t="n">
        <v>3</v>
      </c>
      <c r="E6581" s="16" t="n">
        <v>2398.35</v>
      </c>
      <c r="F6581" s="17" t="n">
        <v>0</v>
      </c>
      <c r="G6581" s="16" t="n">
        <v>7195.05</v>
      </c>
      <c r="I6581" s="1" t="str">
        <f aca="false">INDEX(Products!$C$2:$C$51,MATCH(C6581,Products!$A$2:$A$51,0))</f>
        <v>Electronics</v>
      </c>
      <c r="J6581" s="1" t="str">
        <f aca="false">INDEX(Orders!$E$2:$E$8001,MATCH(B6581,Orders!$A$2:$A$8001,0))</f>
        <v>Delivered</v>
      </c>
      <c r="K6581" s="1" t="str">
        <f aca="false">LEFT(INDEX(Orders!$C$2:$C$8001,MATCH(B6581,Orders!$A$2:$A$8001,0)),7)</f>
        <v>2025-03</v>
      </c>
    </row>
    <row r="6582" customFormat="false" ht="15" hidden="false" customHeight="true" outlineLevel="0" collapsed="false">
      <c r="A6582" s="1" t="s">
        <v>17052</v>
      </c>
      <c r="B6582" s="1" t="s">
        <v>5613</v>
      </c>
      <c r="C6582" s="1" t="s">
        <v>1940</v>
      </c>
      <c r="D6582" s="1" t="n">
        <v>3</v>
      </c>
      <c r="E6582" s="16" t="n">
        <v>2374.52</v>
      </c>
      <c r="F6582" s="17" t="n">
        <v>0.05</v>
      </c>
      <c r="G6582" s="16" t="n">
        <v>6767.38</v>
      </c>
      <c r="I6582" s="1" t="str">
        <f aca="false">INDEX(Products!$C$2:$C$51,MATCH(C6582,Products!$A$2:$A$51,0))</f>
        <v>Fashion</v>
      </c>
      <c r="J6582" s="1" t="str">
        <f aca="false">INDEX(Orders!$E$2:$E$8001,MATCH(B6582,Orders!$A$2:$A$8001,0))</f>
        <v>Delivered</v>
      </c>
      <c r="K6582" s="1" t="str">
        <f aca="false">LEFT(INDEX(Orders!$C$2:$C$8001,MATCH(B6582,Orders!$A$2:$A$8001,0)),7)</f>
        <v>2025-03</v>
      </c>
    </row>
    <row r="6583" customFormat="false" ht="15" hidden="false" customHeight="true" outlineLevel="0" collapsed="false">
      <c r="A6583" s="1" t="s">
        <v>17053</v>
      </c>
      <c r="B6583" s="1" t="s">
        <v>5613</v>
      </c>
      <c r="C6583" s="1" t="s">
        <v>1997</v>
      </c>
      <c r="D6583" s="1" t="n">
        <v>1</v>
      </c>
      <c r="E6583" s="16" t="n">
        <v>311.15</v>
      </c>
      <c r="F6583" s="17" t="n">
        <v>0</v>
      </c>
      <c r="G6583" s="16" t="n">
        <v>311.15</v>
      </c>
      <c r="I6583" s="1" t="str">
        <f aca="false">INDEX(Products!$C$2:$C$51,MATCH(C6583,Products!$A$2:$A$51,0))</f>
        <v>Sports &amp; Fitness</v>
      </c>
      <c r="J6583" s="1" t="str">
        <f aca="false">INDEX(Orders!$E$2:$E$8001,MATCH(B6583,Orders!$A$2:$A$8001,0))</f>
        <v>Delivered</v>
      </c>
      <c r="K6583" s="1" t="str">
        <f aca="false">LEFT(INDEX(Orders!$C$2:$C$8001,MATCH(B6583,Orders!$A$2:$A$8001,0)),7)</f>
        <v>2025-03</v>
      </c>
    </row>
    <row r="6584" customFormat="false" ht="15" hidden="false" customHeight="true" outlineLevel="0" collapsed="false">
      <c r="A6584" s="1" t="s">
        <v>17054</v>
      </c>
      <c r="B6584" s="1" t="s">
        <v>5614</v>
      </c>
      <c r="C6584" s="1" t="s">
        <v>2006</v>
      </c>
      <c r="D6584" s="1" t="n">
        <v>1</v>
      </c>
      <c r="E6584" s="16" t="n">
        <v>482.17</v>
      </c>
      <c r="F6584" s="17" t="n">
        <v>0</v>
      </c>
      <c r="G6584" s="16" t="n">
        <v>482.17</v>
      </c>
      <c r="I6584" s="1" t="str">
        <f aca="false">INDEX(Products!$C$2:$C$51,MATCH(C6584,Products!$A$2:$A$51,0))</f>
        <v>Books &amp; Stationery</v>
      </c>
      <c r="J6584" s="1" t="str">
        <f aca="false">INDEX(Orders!$E$2:$E$8001,MATCH(B6584,Orders!$A$2:$A$8001,0))</f>
        <v>Delivered</v>
      </c>
      <c r="K6584" s="1" t="str">
        <f aca="false">LEFT(INDEX(Orders!$C$2:$C$8001,MATCH(B6584,Orders!$A$2:$A$8001,0)),7)</f>
        <v>2024-08</v>
      </c>
    </row>
    <row r="6585" customFormat="false" ht="15" hidden="false" customHeight="true" outlineLevel="0" collapsed="false">
      <c r="A6585" s="1" t="s">
        <v>17055</v>
      </c>
      <c r="B6585" s="1" t="s">
        <v>5615</v>
      </c>
      <c r="C6585" s="1" t="s">
        <v>1979</v>
      </c>
      <c r="D6585" s="1" t="n">
        <v>1</v>
      </c>
      <c r="E6585" s="16" t="n">
        <v>623</v>
      </c>
      <c r="F6585" s="17" t="n">
        <v>0</v>
      </c>
      <c r="G6585" s="16" t="n">
        <v>623</v>
      </c>
      <c r="I6585" s="1" t="str">
        <f aca="false">INDEX(Products!$C$2:$C$51,MATCH(C6585,Products!$A$2:$A$51,0))</f>
        <v>Beauty &amp; Personal Care</v>
      </c>
      <c r="J6585" s="1" t="str">
        <f aca="false">INDEX(Orders!$E$2:$E$8001,MATCH(B6585,Orders!$A$2:$A$8001,0))</f>
        <v>Cancelled</v>
      </c>
      <c r="K6585" s="1" t="str">
        <f aca="false">LEFT(INDEX(Orders!$C$2:$C$8001,MATCH(B6585,Orders!$A$2:$A$8001,0)),7)</f>
        <v>2025-09</v>
      </c>
    </row>
    <row r="6586" customFormat="false" ht="15" hidden="false" customHeight="true" outlineLevel="0" collapsed="false">
      <c r="A6586" s="1" t="s">
        <v>17056</v>
      </c>
      <c r="B6586" s="1" t="s">
        <v>5615</v>
      </c>
      <c r="C6586" s="1" t="s">
        <v>2007</v>
      </c>
      <c r="D6586" s="1" t="n">
        <v>3</v>
      </c>
      <c r="E6586" s="16" t="n">
        <v>750.27</v>
      </c>
      <c r="F6586" s="17" t="n">
        <v>0</v>
      </c>
      <c r="G6586" s="16" t="n">
        <v>2250.81</v>
      </c>
      <c r="I6586" s="1" t="str">
        <f aca="false">INDEX(Products!$C$2:$C$51,MATCH(C6586,Products!$A$2:$A$51,0))</f>
        <v>Books &amp; Stationery</v>
      </c>
      <c r="J6586" s="1" t="str">
        <f aca="false">INDEX(Orders!$E$2:$E$8001,MATCH(B6586,Orders!$A$2:$A$8001,0))</f>
        <v>Cancelled</v>
      </c>
      <c r="K6586" s="1" t="str">
        <f aca="false">LEFT(INDEX(Orders!$C$2:$C$8001,MATCH(B6586,Orders!$A$2:$A$8001,0)),7)</f>
        <v>2025-09</v>
      </c>
    </row>
    <row r="6587" customFormat="false" ht="15" hidden="false" customHeight="true" outlineLevel="0" collapsed="false">
      <c r="A6587" s="1" t="s">
        <v>17057</v>
      </c>
      <c r="B6587" s="1" t="s">
        <v>5616</v>
      </c>
      <c r="C6587" s="1" t="s">
        <v>1990</v>
      </c>
      <c r="D6587" s="1" t="n">
        <v>2</v>
      </c>
      <c r="E6587" s="16" t="n">
        <v>5311.32</v>
      </c>
      <c r="F6587" s="17" t="n">
        <v>0.1</v>
      </c>
      <c r="G6587" s="16" t="n">
        <v>9560.38</v>
      </c>
      <c r="I6587" s="1" t="str">
        <f aca="false">INDEX(Products!$C$2:$C$51,MATCH(C6587,Products!$A$2:$A$51,0))</f>
        <v>Sports &amp; Fitness</v>
      </c>
      <c r="J6587" s="1" t="str">
        <f aca="false">INDEX(Orders!$E$2:$E$8001,MATCH(B6587,Orders!$A$2:$A$8001,0))</f>
        <v>Delivered</v>
      </c>
      <c r="K6587" s="1" t="str">
        <f aca="false">LEFT(INDEX(Orders!$C$2:$C$8001,MATCH(B6587,Orders!$A$2:$A$8001,0)),7)</f>
        <v>2025-09</v>
      </c>
    </row>
    <row r="6588" customFormat="false" ht="15" hidden="false" customHeight="true" outlineLevel="0" collapsed="false">
      <c r="A6588" s="1" t="s">
        <v>17058</v>
      </c>
      <c r="B6588" s="1" t="s">
        <v>5616</v>
      </c>
      <c r="C6588" s="1" t="s">
        <v>1940</v>
      </c>
      <c r="D6588" s="1" t="n">
        <v>2</v>
      </c>
      <c r="E6588" s="16" t="n">
        <v>2374.52</v>
      </c>
      <c r="F6588" s="17" t="n">
        <v>0</v>
      </c>
      <c r="G6588" s="16" t="n">
        <v>4749.04</v>
      </c>
      <c r="I6588" s="1" t="str">
        <f aca="false">INDEX(Products!$C$2:$C$51,MATCH(C6588,Products!$A$2:$A$51,0))</f>
        <v>Fashion</v>
      </c>
      <c r="J6588" s="1" t="str">
        <f aca="false">INDEX(Orders!$E$2:$E$8001,MATCH(B6588,Orders!$A$2:$A$8001,0))</f>
        <v>Delivered</v>
      </c>
      <c r="K6588" s="1" t="str">
        <f aca="false">LEFT(INDEX(Orders!$C$2:$C$8001,MATCH(B6588,Orders!$A$2:$A$8001,0)),7)</f>
        <v>2025-09</v>
      </c>
    </row>
    <row r="6589" customFormat="false" ht="15" hidden="false" customHeight="true" outlineLevel="0" collapsed="false">
      <c r="A6589" s="1" t="s">
        <v>17059</v>
      </c>
      <c r="B6589" s="1" t="s">
        <v>5616</v>
      </c>
      <c r="C6589" s="1" t="s">
        <v>1937</v>
      </c>
      <c r="D6589" s="1" t="n">
        <v>1</v>
      </c>
      <c r="E6589" s="16" t="n">
        <v>1364.75</v>
      </c>
      <c r="F6589" s="17" t="n">
        <v>0</v>
      </c>
      <c r="G6589" s="16" t="n">
        <v>1364.75</v>
      </c>
      <c r="I6589" s="1" t="str">
        <f aca="false">INDEX(Products!$C$2:$C$51,MATCH(C6589,Products!$A$2:$A$51,0))</f>
        <v>Fashion</v>
      </c>
      <c r="J6589" s="1" t="str">
        <f aca="false">INDEX(Orders!$E$2:$E$8001,MATCH(B6589,Orders!$A$2:$A$8001,0))</f>
        <v>Delivered</v>
      </c>
      <c r="K6589" s="1" t="str">
        <f aca="false">LEFT(INDEX(Orders!$C$2:$C$8001,MATCH(B6589,Orders!$A$2:$A$8001,0)),7)</f>
        <v>2025-09</v>
      </c>
    </row>
    <row r="6590" customFormat="false" ht="15" hidden="false" customHeight="true" outlineLevel="0" collapsed="false">
      <c r="A6590" s="1" t="s">
        <v>17060</v>
      </c>
      <c r="B6590" s="1" t="s">
        <v>5617</v>
      </c>
      <c r="C6590" s="1" t="s">
        <v>1977</v>
      </c>
      <c r="D6590" s="1" t="n">
        <v>1</v>
      </c>
      <c r="E6590" s="16" t="n">
        <v>2386.05</v>
      </c>
      <c r="F6590" s="17" t="n">
        <v>0.1</v>
      </c>
      <c r="G6590" s="16" t="n">
        <v>2147.45</v>
      </c>
      <c r="I6590" s="1" t="str">
        <f aca="false">INDEX(Products!$C$2:$C$51,MATCH(C6590,Products!$A$2:$A$51,0))</f>
        <v>Beauty &amp; Personal Care</v>
      </c>
      <c r="J6590" s="1" t="str">
        <f aca="false">INDEX(Orders!$E$2:$E$8001,MATCH(B6590,Orders!$A$2:$A$8001,0))</f>
        <v>Delivered</v>
      </c>
      <c r="K6590" s="1" t="str">
        <f aca="false">LEFT(INDEX(Orders!$C$2:$C$8001,MATCH(B6590,Orders!$A$2:$A$8001,0)),7)</f>
        <v>2025-04</v>
      </c>
    </row>
    <row r="6591" customFormat="false" ht="15" hidden="false" customHeight="true" outlineLevel="0" collapsed="false">
      <c r="A6591" s="1" t="s">
        <v>17061</v>
      </c>
      <c r="B6591" s="1" t="s">
        <v>5618</v>
      </c>
      <c r="C6591" s="1" t="s">
        <v>1928</v>
      </c>
      <c r="D6591" s="1" t="n">
        <v>1</v>
      </c>
      <c r="E6591" s="16" t="n">
        <v>657.82</v>
      </c>
      <c r="F6591" s="17" t="n">
        <v>0.1</v>
      </c>
      <c r="G6591" s="16" t="n">
        <v>592.04</v>
      </c>
      <c r="I6591" s="1" t="str">
        <f aca="false">INDEX(Products!$C$2:$C$51,MATCH(C6591,Products!$A$2:$A$51,0))</f>
        <v>Electronics</v>
      </c>
      <c r="J6591" s="1" t="str">
        <f aca="false">INDEX(Orders!$E$2:$E$8001,MATCH(B6591,Orders!$A$2:$A$8001,0))</f>
        <v>Delivered</v>
      </c>
      <c r="K6591" s="1" t="str">
        <f aca="false">LEFT(INDEX(Orders!$C$2:$C$8001,MATCH(B6591,Orders!$A$2:$A$8001,0)),7)</f>
        <v>2024-04</v>
      </c>
    </row>
    <row r="6592" customFormat="false" ht="15" hidden="false" customHeight="true" outlineLevel="0" collapsed="false">
      <c r="A6592" s="1" t="s">
        <v>17062</v>
      </c>
      <c r="B6592" s="1" t="s">
        <v>5618</v>
      </c>
      <c r="C6592" s="1" t="s">
        <v>1961</v>
      </c>
      <c r="D6592" s="1" t="n">
        <v>1</v>
      </c>
      <c r="E6592" s="16" t="n">
        <v>3493.68</v>
      </c>
      <c r="F6592" s="17" t="n">
        <v>0.15</v>
      </c>
      <c r="G6592" s="16" t="n">
        <v>2969.63</v>
      </c>
      <c r="I6592" s="1" t="str">
        <f aca="false">INDEX(Products!$C$2:$C$51,MATCH(C6592,Products!$A$2:$A$51,0))</f>
        <v>Home &amp; Kitchen</v>
      </c>
      <c r="J6592" s="1" t="str">
        <f aca="false">INDEX(Orders!$E$2:$E$8001,MATCH(B6592,Orders!$A$2:$A$8001,0))</f>
        <v>Delivered</v>
      </c>
      <c r="K6592" s="1" t="str">
        <f aca="false">LEFT(INDEX(Orders!$C$2:$C$8001,MATCH(B6592,Orders!$A$2:$A$8001,0)),7)</f>
        <v>2024-04</v>
      </c>
    </row>
    <row r="6593" customFormat="false" ht="15" hidden="false" customHeight="true" outlineLevel="0" collapsed="false">
      <c r="A6593" s="1" t="s">
        <v>17063</v>
      </c>
      <c r="B6593" s="1" t="s">
        <v>5619</v>
      </c>
      <c r="C6593" s="1" t="s">
        <v>2006</v>
      </c>
      <c r="D6593" s="1" t="n">
        <v>1</v>
      </c>
      <c r="E6593" s="16" t="n">
        <v>482.17</v>
      </c>
      <c r="F6593" s="17" t="n">
        <v>0.05</v>
      </c>
      <c r="G6593" s="16" t="n">
        <v>458.06</v>
      </c>
      <c r="I6593" s="1" t="str">
        <f aca="false">INDEX(Products!$C$2:$C$51,MATCH(C6593,Products!$A$2:$A$51,0))</f>
        <v>Books &amp; Stationery</v>
      </c>
      <c r="J6593" s="1" t="str">
        <f aca="false">INDEX(Orders!$E$2:$E$8001,MATCH(B6593,Orders!$A$2:$A$8001,0))</f>
        <v>Delivered</v>
      </c>
      <c r="K6593" s="1" t="str">
        <f aca="false">LEFT(INDEX(Orders!$C$2:$C$8001,MATCH(B6593,Orders!$A$2:$A$8001,0)),7)</f>
        <v>2024-04</v>
      </c>
    </row>
    <row r="6594" customFormat="false" ht="15" hidden="false" customHeight="true" outlineLevel="0" collapsed="false">
      <c r="A6594" s="1" t="s">
        <v>17064</v>
      </c>
      <c r="B6594" s="1" t="s">
        <v>5620</v>
      </c>
      <c r="C6594" s="1" t="s">
        <v>2006</v>
      </c>
      <c r="D6594" s="1" t="n">
        <v>1</v>
      </c>
      <c r="E6594" s="16" t="n">
        <v>482.17</v>
      </c>
      <c r="F6594" s="17" t="n">
        <v>0</v>
      </c>
      <c r="G6594" s="16" t="n">
        <v>482.17</v>
      </c>
      <c r="I6594" s="1" t="str">
        <f aca="false">INDEX(Products!$C$2:$C$51,MATCH(C6594,Products!$A$2:$A$51,0))</f>
        <v>Books &amp; Stationery</v>
      </c>
      <c r="J6594" s="1" t="str">
        <f aca="false">INDEX(Orders!$E$2:$E$8001,MATCH(B6594,Orders!$A$2:$A$8001,0))</f>
        <v>Delivered</v>
      </c>
      <c r="K6594" s="1" t="str">
        <f aca="false">LEFT(INDEX(Orders!$C$2:$C$8001,MATCH(B6594,Orders!$A$2:$A$8001,0)),7)</f>
        <v>2024-05</v>
      </c>
    </row>
    <row r="6595" customFormat="false" ht="15" hidden="false" customHeight="true" outlineLevel="0" collapsed="false">
      <c r="A6595" s="1" t="s">
        <v>17065</v>
      </c>
      <c r="B6595" s="1" t="s">
        <v>5621</v>
      </c>
      <c r="C6595" s="1" t="s">
        <v>1924</v>
      </c>
      <c r="D6595" s="1" t="n">
        <v>1</v>
      </c>
      <c r="E6595" s="16" t="n">
        <v>1971</v>
      </c>
      <c r="F6595" s="17" t="n">
        <v>0.05</v>
      </c>
      <c r="G6595" s="16" t="n">
        <v>1872.45</v>
      </c>
      <c r="I6595" s="1" t="str">
        <f aca="false">INDEX(Products!$C$2:$C$51,MATCH(C6595,Products!$A$2:$A$51,0))</f>
        <v>Electronics</v>
      </c>
      <c r="J6595" s="1" t="str">
        <f aca="false">INDEX(Orders!$E$2:$E$8001,MATCH(B6595,Orders!$A$2:$A$8001,0))</f>
        <v>Delivered</v>
      </c>
      <c r="K6595" s="1" t="str">
        <f aca="false">LEFT(INDEX(Orders!$C$2:$C$8001,MATCH(B6595,Orders!$A$2:$A$8001,0)),7)</f>
        <v>2024-09</v>
      </c>
    </row>
    <row r="6596" customFormat="false" ht="15" hidden="false" customHeight="true" outlineLevel="0" collapsed="false">
      <c r="A6596" s="1" t="s">
        <v>17066</v>
      </c>
      <c r="B6596" s="1" t="s">
        <v>5621</v>
      </c>
      <c r="C6596" s="1" t="s">
        <v>1990</v>
      </c>
      <c r="D6596" s="1" t="n">
        <v>1</v>
      </c>
      <c r="E6596" s="16" t="n">
        <v>5311.32</v>
      </c>
      <c r="F6596" s="17" t="n">
        <v>0.05</v>
      </c>
      <c r="G6596" s="16" t="n">
        <v>5045.75</v>
      </c>
      <c r="I6596" s="1" t="str">
        <f aca="false">INDEX(Products!$C$2:$C$51,MATCH(C6596,Products!$A$2:$A$51,0))</f>
        <v>Sports &amp; Fitness</v>
      </c>
      <c r="J6596" s="1" t="str">
        <f aca="false">INDEX(Orders!$E$2:$E$8001,MATCH(B6596,Orders!$A$2:$A$8001,0))</f>
        <v>Delivered</v>
      </c>
      <c r="K6596" s="1" t="str">
        <f aca="false">LEFT(INDEX(Orders!$C$2:$C$8001,MATCH(B6596,Orders!$A$2:$A$8001,0)),7)</f>
        <v>2024-09</v>
      </c>
    </row>
    <row r="6597" customFormat="false" ht="15" hidden="false" customHeight="true" outlineLevel="0" collapsed="false">
      <c r="A6597" s="1" t="s">
        <v>17067</v>
      </c>
      <c r="B6597" s="1" t="s">
        <v>5622</v>
      </c>
      <c r="C6597" s="1" t="s">
        <v>1953</v>
      </c>
      <c r="D6597" s="1" t="n">
        <v>1</v>
      </c>
      <c r="E6597" s="16" t="n">
        <v>4914.12</v>
      </c>
      <c r="F6597" s="17" t="n">
        <v>0</v>
      </c>
      <c r="G6597" s="16" t="n">
        <v>4914.12</v>
      </c>
      <c r="I6597" s="1" t="str">
        <f aca="false">INDEX(Products!$C$2:$C$51,MATCH(C6597,Products!$A$2:$A$51,0))</f>
        <v>Fashion</v>
      </c>
      <c r="J6597" s="1" t="str">
        <f aca="false">INDEX(Orders!$E$2:$E$8001,MATCH(B6597,Orders!$A$2:$A$8001,0))</f>
        <v>Delivered</v>
      </c>
      <c r="K6597" s="1" t="str">
        <f aca="false">LEFT(INDEX(Orders!$C$2:$C$8001,MATCH(B6597,Orders!$A$2:$A$8001,0)),7)</f>
        <v>2025-06</v>
      </c>
    </row>
    <row r="6598" customFormat="false" ht="15" hidden="false" customHeight="true" outlineLevel="0" collapsed="false">
      <c r="A6598" s="1" t="s">
        <v>17068</v>
      </c>
      <c r="B6598" s="1" t="s">
        <v>5622</v>
      </c>
      <c r="C6598" s="1" t="s">
        <v>1977</v>
      </c>
      <c r="D6598" s="1" t="n">
        <v>2</v>
      </c>
      <c r="E6598" s="16" t="n">
        <v>2386.05</v>
      </c>
      <c r="F6598" s="17" t="n">
        <v>0</v>
      </c>
      <c r="G6598" s="16" t="n">
        <v>4772.1</v>
      </c>
      <c r="I6598" s="1" t="str">
        <f aca="false">INDEX(Products!$C$2:$C$51,MATCH(C6598,Products!$A$2:$A$51,0))</f>
        <v>Beauty &amp; Personal Care</v>
      </c>
      <c r="J6598" s="1" t="str">
        <f aca="false">INDEX(Orders!$E$2:$E$8001,MATCH(B6598,Orders!$A$2:$A$8001,0))</f>
        <v>Delivered</v>
      </c>
      <c r="K6598" s="1" t="str">
        <f aca="false">LEFT(INDEX(Orders!$C$2:$C$8001,MATCH(B6598,Orders!$A$2:$A$8001,0)),7)</f>
        <v>2025-06</v>
      </c>
    </row>
    <row r="6599" customFormat="false" ht="15" hidden="false" customHeight="true" outlineLevel="0" collapsed="false">
      <c r="A6599" s="1" t="s">
        <v>17069</v>
      </c>
      <c r="B6599" s="1" t="s">
        <v>5623</v>
      </c>
      <c r="C6599" s="1" t="s">
        <v>1997</v>
      </c>
      <c r="D6599" s="1" t="n">
        <v>2</v>
      </c>
      <c r="E6599" s="16" t="n">
        <v>311.15</v>
      </c>
      <c r="F6599" s="17" t="n">
        <v>0</v>
      </c>
      <c r="G6599" s="16" t="n">
        <v>622.3</v>
      </c>
      <c r="I6599" s="1" t="str">
        <f aca="false">INDEX(Products!$C$2:$C$51,MATCH(C6599,Products!$A$2:$A$51,0))</f>
        <v>Sports &amp; Fitness</v>
      </c>
      <c r="J6599" s="1" t="str">
        <f aca="false">INDEX(Orders!$E$2:$E$8001,MATCH(B6599,Orders!$A$2:$A$8001,0))</f>
        <v>Returned</v>
      </c>
      <c r="K6599" s="1" t="str">
        <f aca="false">LEFT(INDEX(Orders!$C$2:$C$8001,MATCH(B6599,Orders!$A$2:$A$8001,0)),7)</f>
        <v>2025-03</v>
      </c>
    </row>
    <row r="6600" customFormat="false" ht="15" hidden="false" customHeight="true" outlineLevel="0" collapsed="false">
      <c r="A6600" s="1" t="s">
        <v>17070</v>
      </c>
      <c r="B6600" s="1" t="s">
        <v>5623</v>
      </c>
      <c r="C6600" s="1" t="s">
        <v>1955</v>
      </c>
      <c r="D6600" s="1" t="n">
        <v>2</v>
      </c>
      <c r="E6600" s="16" t="n">
        <v>3340.76</v>
      </c>
      <c r="F6600" s="17" t="n">
        <v>0</v>
      </c>
      <c r="G6600" s="16" t="n">
        <v>6681.52</v>
      </c>
      <c r="I6600" s="1" t="str">
        <f aca="false">INDEX(Products!$C$2:$C$51,MATCH(C6600,Products!$A$2:$A$51,0))</f>
        <v>Home &amp; Kitchen</v>
      </c>
      <c r="J6600" s="1" t="str">
        <f aca="false">INDEX(Orders!$E$2:$E$8001,MATCH(B6600,Orders!$A$2:$A$8001,0))</f>
        <v>Returned</v>
      </c>
      <c r="K6600" s="1" t="str">
        <f aca="false">LEFT(INDEX(Orders!$C$2:$C$8001,MATCH(B6600,Orders!$A$2:$A$8001,0)),7)</f>
        <v>2025-03</v>
      </c>
    </row>
    <row r="6601" customFormat="false" ht="15" hidden="false" customHeight="true" outlineLevel="0" collapsed="false">
      <c r="A6601" s="1" t="s">
        <v>17071</v>
      </c>
      <c r="B6601" s="1" t="s">
        <v>5624</v>
      </c>
      <c r="C6601" s="1" t="s">
        <v>1997</v>
      </c>
      <c r="D6601" s="1" t="n">
        <v>1</v>
      </c>
      <c r="E6601" s="16" t="n">
        <v>311.15</v>
      </c>
      <c r="F6601" s="17" t="n">
        <v>0</v>
      </c>
      <c r="G6601" s="16" t="n">
        <v>311.15</v>
      </c>
      <c r="I6601" s="1" t="str">
        <f aca="false">INDEX(Products!$C$2:$C$51,MATCH(C6601,Products!$A$2:$A$51,0))</f>
        <v>Sports &amp; Fitness</v>
      </c>
      <c r="J6601" s="1" t="str">
        <f aca="false">INDEX(Orders!$E$2:$E$8001,MATCH(B6601,Orders!$A$2:$A$8001,0))</f>
        <v>Delivered</v>
      </c>
      <c r="K6601" s="1" t="str">
        <f aca="false">LEFT(INDEX(Orders!$C$2:$C$8001,MATCH(B6601,Orders!$A$2:$A$8001,0)),7)</f>
        <v>2025-09</v>
      </c>
    </row>
    <row r="6602" customFormat="false" ht="15" hidden="false" customHeight="true" outlineLevel="0" collapsed="false">
      <c r="A6602" s="1" t="s">
        <v>17072</v>
      </c>
      <c r="B6602" s="1" t="s">
        <v>5624</v>
      </c>
      <c r="C6602" s="1" t="s">
        <v>2006</v>
      </c>
      <c r="D6602" s="1" t="n">
        <v>1</v>
      </c>
      <c r="E6602" s="16" t="n">
        <v>482.17</v>
      </c>
      <c r="F6602" s="17" t="n">
        <v>0.15</v>
      </c>
      <c r="G6602" s="16" t="n">
        <v>409.84</v>
      </c>
      <c r="I6602" s="1" t="str">
        <f aca="false">INDEX(Products!$C$2:$C$51,MATCH(C6602,Products!$A$2:$A$51,0))</f>
        <v>Books &amp; Stationery</v>
      </c>
      <c r="J6602" s="1" t="str">
        <f aca="false">INDEX(Orders!$E$2:$E$8001,MATCH(B6602,Orders!$A$2:$A$8001,0))</f>
        <v>Delivered</v>
      </c>
      <c r="K6602" s="1" t="str">
        <f aca="false">LEFT(INDEX(Orders!$C$2:$C$8001,MATCH(B6602,Orders!$A$2:$A$8001,0)),7)</f>
        <v>2025-09</v>
      </c>
    </row>
    <row r="6603" customFormat="false" ht="15" hidden="false" customHeight="true" outlineLevel="0" collapsed="false">
      <c r="A6603" s="1" t="s">
        <v>17073</v>
      </c>
      <c r="B6603" s="1" t="s">
        <v>5625</v>
      </c>
      <c r="C6603" s="1" t="s">
        <v>1953</v>
      </c>
      <c r="D6603" s="1" t="n">
        <v>2</v>
      </c>
      <c r="E6603" s="16" t="n">
        <v>4914.12</v>
      </c>
      <c r="F6603" s="17" t="n">
        <v>0</v>
      </c>
      <c r="G6603" s="16" t="n">
        <v>9828.24</v>
      </c>
      <c r="I6603" s="1" t="str">
        <f aca="false">INDEX(Products!$C$2:$C$51,MATCH(C6603,Products!$A$2:$A$51,0))</f>
        <v>Fashion</v>
      </c>
      <c r="J6603" s="1" t="str">
        <f aca="false">INDEX(Orders!$E$2:$E$8001,MATCH(B6603,Orders!$A$2:$A$8001,0))</f>
        <v>Delivered</v>
      </c>
      <c r="K6603" s="1" t="str">
        <f aca="false">LEFT(INDEX(Orders!$C$2:$C$8001,MATCH(B6603,Orders!$A$2:$A$8001,0)),7)</f>
        <v>2025-11</v>
      </c>
    </row>
    <row r="6604" customFormat="false" ht="15" hidden="false" customHeight="true" outlineLevel="0" collapsed="false">
      <c r="A6604" s="1" t="s">
        <v>17074</v>
      </c>
      <c r="B6604" s="1" t="s">
        <v>5626</v>
      </c>
      <c r="C6604" s="1" t="s">
        <v>1940</v>
      </c>
      <c r="D6604" s="1" t="n">
        <v>1</v>
      </c>
      <c r="E6604" s="16" t="n">
        <v>2374.52</v>
      </c>
      <c r="F6604" s="17" t="n">
        <v>0.15</v>
      </c>
      <c r="G6604" s="16" t="n">
        <v>2018.34</v>
      </c>
      <c r="I6604" s="1" t="str">
        <f aca="false">INDEX(Products!$C$2:$C$51,MATCH(C6604,Products!$A$2:$A$51,0))</f>
        <v>Fashion</v>
      </c>
      <c r="J6604" s="1" t="str">
        <f aca="false">INDEX(Orders!$E$2:$E$8001,MATCH(B6604,Orders!$A$2:$A$8001,0))</f>
        <v>Delivered</v>
      </c>
      <c r="K6604" s="1" t="str">
        <f aca="false">LEFT(INDEX(Orders!$C$2:$C$8001,MATCH(B6604,Orders!$A$2:$A$8001,0)),7)</f>
        <v>2025-12</v>
      </c>
    </row>
    <row r="6605" customFormat="false" ht="15" hidden="false" customHeight="true" outlineLevel="0" collapsed="false">
      <c r="A6605" s="1" t="s">
        <v>17075</v>
      </c>
      <c r="B6605" s="1" t="s">
        <v>5626</v>
      </c>
      <c r="C6605" s="1" t="s">
        <v>2007</v>
      </c>
      <c r="D6605" s="1" t="n">
        <v>1</v>
      </c>
      <c r="E6605" s="16" t="n">
        <v>750.27</v>
      </c>
      <c r="F6605" s="17" t="n">
        <v>0.1</v>
      </c>
      <c r="G6605" s="16" t="n">
        <v>675.24</v>
      </c>
      <c r="I6605" s="1" t="str">
        <f aca="false">INDEX(Products!$C$2:$C$51,MATCH(C6605,Products!$A$2:$A$51,0))</f>
        <v>Books &amp; Stationery</v>
      </c>
      <c r="J6605" s="1" t="str">
        <f aca="false">INDEX(Orders!$E$2:$E$8001,MATCH(B6605,Orders!$A$2:$A$8001,0))</f>
        <v>Delivered</v>
      </c>
      <c r="K6605" s="1" t="str">
        <f aca="false">LEFT(INDEX(Orders!$C$2:$C$8001,MATCH(B6605,Orders!$A$2:$A$8001,0)),7)</f>
        <v>2025-12</v>
      </c>
    </row>
    <row r="6606" customFormat="false" ht="15" hidden="false" customHeight="true" outlineLevel="0" collapsed="false">
      <c r="A6606" s="1" t="s">
        <v>17076</v>
      </c>
      <c r="B6606" s="1" t="s">
        <v>5626</v>
      </c>
      <c r="C6606" s="1" t="s">
        <v>1988</v>
      </c>
      <c r="D6606" s="1" t="n">
        <v>1</v>
      </c>
      <c r="E6606" s="16" t="n">
        <v>681.07</v>
      </c>
      <c r="F6606" s="17" t="n">
        <v>0.05</v>
      </c>
      <c r="G6606" s="16" t="n">
        <v>647.02</v>
      </c>
      <c r="I6606" s="1" t="str">
        <f aca="false">INDEX(Products!$C$2:$C$51,MATCH(C6606,Products!$A$2:$A$51,0))</f>
        <v>Sports &amp; Fitness</v>
      </c>
      <c r="J6606" s="1" t="str">
        <f aca="false">INDEX(Orders!$E$2:$E$8001,MATCH(B6606,Orders!$A$2:$A$8001,0))</f>
        <v>Delivered</v>
      </c>
      <c r="K6606" s="1" t="str">
        <f aca="false">LEFT(INDEX(Orders!$C$2:$C$8001,MATCH(B6606,Orders!$A$2:$A$8001,0)),7)</f>
        <v>2025-12</v>
      </c>
    </row>
    <row r="6607" customFormat="false" ht="15" hidden="false" customHeight="true" outlineLevel="0" collapsed="false">
      <c r="A6607" s="1" t="s">
        <v>17077</v>
      </c>
      <c r="B6607" s="1" t="s">
        <v>5626</v>
      </c>
      <c r="C6607" s="1" t="s">
        <v>1918</v>
      </c>
      <c r="D6607" s="1" t="n">
        <v>2</v>
      </c>
      <c r="E6607" s="16" t="n">
        <v>2978.99</v>
      </c>
      <c r="F6607" s="17" t="n">
        <v>0.15</v>
      </c>
      <c r="G6607" s="16" t="n">
        <v>5064.28</v>
      </c>
      <c r="I6607" s="1" t="str">
        <f aca="false">INDEX(Products!$C$2:$C$51,MATCH(C6607,Products!$A$2:$A$51,0))</f>
        <v>Electronics</v>
      </c>
      <c r="J6607" s="1" t="str">
        <f aca="false">INDEX(Orders!$E$2:$E$8001,MATCH(B6607,Orders!$A$2:$A$8001,0))</f>
        <v>Delivered</v>
      </c>
      <c r="K6607" s="1" t="str">
        <f aca="false">LEFT(INDEX(Orders!$C$2:$C$8001,MATCH(B6607,Orders!$A$2:$A$8001,0)),7)</f>
        <v>2025-12</v>
      </c>
    </row>
    <row r="6608" customFormat="false" ht="15" hidden="false" customHeight="true" outlineLevel="0" collapsed="false">
      <c r="A6608" s="1" t="s">
        <v>17078</v>
      </c>
      <c r="B6608" s="1" t="s">
        <v>5627</v>
      </c>
      <c r="C6608" s="1" t="s">
        <v>1997</v>
      </c>
      <c r="D6608" s="1" t="n">
        <v>2</v>
      </c>
      <c r="E6608" s="16" t="n">
        <v>311.15</v>
      </c>
      <c r="F6608" s="17" t="n">
        <v>0</v>
      </c>
      <c r="G6608" s="16" t="n">
        <v>622.3</v>
      </c>
      <c r="I6608" s="1" t="str">
        <f aca="false">INDEX(Products!$C$2:$C$51,MATCH(C6608,Products!$A$2:$A$51,0))</f>
        <v>Sports &amp; Fitness</v>
      </c>
      <c r="J6608" s="1" t="str">
        <f aca="false">INDEX(Orders!$E$2:$E$8001,MATCH(B6608,Orders!$A$2:$A$8001,0))</f>
        <v>Delivered</v>
      </c>
      <c r="K6608" s="1" t="str">
        <f aca="false">LEFT(INDEX(Orders!$C$2:$C$8001,MATCH(B6608,Orders!$A$2:$A$8001,0)),7)</f>
        <v>2024-08</v>
      </c>
    </row>
    <row r="6609" customFormat="false" ht="15" hidden="false" customHeight="true" outlineLevel="0" collapsed="false">
      <c r="A6609" s="1" t="s">
        <v>17079</v>
      </c>
      <c r="B6609" s="1" t="s">
        <v>5627</v>
      </c>
      <c r="C6609" s="1" t="s">
        <v>1940</v>
      </c>
      <c r="D6609" s="1" t="n">
        <v>1</v>
      </c>
      <c r="E6609" s="16" t="n">
        <v>2374.52</v>
      </c>
      <c r="F6609" s="17" t="n">
        <v>0</v>
      </c>
      <c r="G6609" s="16" t="n">
        <v>2374.52</v>
      </c>
      <c r="I6609" s="1" t="str">
        <f aca="false">INDEX(Products!$C$2:$C$51,MATCH(C6609,Products!$A$2:$A$51,0))</f>
        <v>Fashion</v>
      </c>
      <c r="J6609" s="1" t="str">
        <f aca="false">INDEX(Orders!$E$2:$E$8001,MATCH(B6609,Orders!$A$2:$A$8001,0))</f>
        <v>Delivered</v>
      </c>
      <c r="K6609" s="1" t="str">
        <f aca="false">LEFT(INDEX(Orders!$C$2:$C$8001,MATCH(B6609,Orders!$A$2:$A$8001,0)),7)</f>
        <v>2024-08</v>
      </c>
    </row>
    <row r="6610" customFormat="false" ht="15" hidden="false" customHeight="true" outlineLevel="0" collapsed="false">
      <c r="A6610" s="1" t="s">
        <v>17080</v>
      </c>
      <c r="B6610" s="1" t="s">
        <v>5628</v>
      </c>
      <c r="C6610" s="1" t="s">
        <v>1930</v>
      </c>
      <c r="D6610" s="1" t="n">
        <v>2</v>
      </c>
      <c r="E6610" s="16" t="n">
        <v>2398.35</v>
      </c>
      <c r="F6610" s="17" t="n">
        <v>0</v>
      </c>
      <c r="G6610" s="16" t="n">
        <v>4796.7</v>
      </c>
      <c r="I6610" s="1" t="str">
        <f aca="false">INDEX(Products!$C$2:$C$51,MATCH(C6610,Products!$A$2:$A$51,0))</f>
        <v>Electronics</v>
      </c>
      <c r="J6610" s="1" t="str">
        <f aca="false">INDEX(Orders!$E$2:$E$8001,MATCH(B6610,Orders!$A$2:$A$8001,0))</f>
        <v>Delivered</v>
      </c>
      <c r="K6610" s="1" t="str">
        <f aca="false">LEFT(INDEX(Orders!$C$2:$C$8001,MATCH(B6610,Orders!$A$2:$A$8001,0)),7)</f>
        <v>2025-10</v>
      </c>
    </row>
    <row r="6611" customFormat="false" ht="15" hidden="false" customHeight="true" outlineLevel="0" collapsed="false">
      <c r="A6611" s="1" t="s">
        <v>17081</v>
      </c>
      <c r="B6611" s="1" t="s">
        <v>5629</v>
      </c>
      <c r="C6611" s="1" t="s">
        <v>1990</v>
      </c>
      <c r="D6611" s="1" t="n">
        <v>1</v>
      </c>
      <c r="E6611" s="16" t="n">
        <v>5311.32</v>
      </c>
      <c r="F6611" s="17" t="n">
        <v>0</v>
      </c>
      <c r="G6611" s="16" t="n">
        <v>5311.32</v>
      </c>
      <c r="I6611" s="1" t="str">
        <f aca="false">INDEX(Products!$C$2:$C$51,MATCH(C6611,Products!$A$2:$A$51,0))</f>
        <v>Sports &amp; Fitness</v>
      </c>
      <c r="J6611" s="1" t="str">
        <f aca="false">INDEX(Orders!$E$2:$E$8001,MATCH(B6611,Orders!$A$2:$A$8001,0))</f>
        <v>Delivered</v>
      </c>
      <c r="K6611" s="1" t="str">
        <f aca="false">LEFT(INDEX(Orders!$C$2:$C$8001,MATCH(B6611,Orders!$A$2:$A$8001,0)),7)</f>
        <v>2025-10</v>
      </c>
    </row>
    <row r="6612" customFormat="false" ht="15" hidden="false" customHeight="true" outlineLevel="0" collapsed="false">
      <c r="A6612" s="1" t="s">
        <v>17082</v>
      </c>
      <c r="B6612" s="1" t="s">
        <v>5630</v>
      </c>
      <c r="C6612" s="1" t="s">
        <v>1975</v>
      </c>
      <c r="D6612" s="1" t="n">
        <v>3</v>
      </c>
      <c r="E6612" s="16" t="n">
        <v>862.99</v>
      </c>
      <c r="F6612" s="17" t="n">
        <v>0.15</v>
      </c>
      <c r="G6612" s="16" t="n">
        <v>2200.62</v>
      </c>
      <c r="I6612" s="1" t="str">
        <f aca="false">INDEX(Products!$C$2:$C$51,MATCH(C6612,Products!$A$2:$A$51,0))</f>
        <v>Beauty &amp; Personal Care</v>
      </c>
      <c r="J6612" s="1" t="str">
        <f aca="false">INDEX(Orders!$E$2:$E$8001,MATCH(B6612,Orders!$A$2:$A$8001,0))</f>
        <v>Delivered</v>
      </c>
      <c r="K6612" s="1" t="str">
        <f aca="false">LEFT(INDEX(Orders!$C$2:$C$8001,MATCH(B6612,Orders!$A$2:$A$8001,0)),7)</f>
        <v>2024-07</v>
      </c>
    </row>
    <row r="6613" customFormat="false" ht="15" hidden="false" customHeight="true" outlineLevel="0" collapsed="false">
      <c r="A6613" s="1" t="s">
        <v>17083</v>
      </c>
      <c r="B6613" s="1" t="s">
        <v>5631</v>
      </c>
      <c r="C6613" s="1" t="s">
        <v>1953</v>
      </c>
      <c r="D6613" s="1" t="n">
        <v>3</v>
      </c>
      <c r="E6613" s="16" t="n">
        <v>4914.12</v>
      </c>
      <c r="F6613" s="17" t="n">
        <v>0.05</v>
      </c>
      <c r="G6613" s="16" t="n">
        <v>14005.24</v>
      </c>
      <c r="I6613" s="1" t="str">
        <f aca="false">INDEX(Products!$C$2:$C$51,MATCH(C6613,Products!$A$2:$A$51,0))</f>
        <v>Fashion</v>
      </c>
      <c r="J6613" s="1" t="str">
        <f aca="false">INDEX(Orders!$E$2:$E$8001,MATCH(B6613,Orders!$A$2:$A$8001,0))</f>
        <v>Delivered</v>
      </c>
      <c r="K6613" s="1" t="str">
        <f aca="false">LEFT(INDEX(Orders!$C$2:$C$8001,MATCH(B6613,Orders!$A$2:$A$8001,0)),7)</f>
        <v>2025-10</v>
      </c>
    </row>
    <row r="6614" customFormat="false" ht="15" hidden="false" customHeight="true" outlineLevel="0" collapsed="false">
      <c r="A6614" s="1" t="s">
        <v>17084</v>
      </c>
      <c r="B6614" s="1" t="s">
        <v>5631</v>
      </c>
      <c r="C6614" s="1" t="s">
        <v>2006</v>
      </c>
      <c r="D6614" s="1" t="n">
        <v>1</v>
      </c>
      <c r="E6614" s="16" t="n">
        <v>482.17</v>
      </c>
      <c r="F6614" s="17" t="n">
        <v>0.05</v>
      </c>
      <c r="G6614" s="16" t="n">
        <v>458.06</v>
      </c>
      <c r="I6614" s="1" t="str">
        <f aca="false">INDEX(Products!$C$2:$C$51,MATCH(C6614,Products!$A$2:$A$51,0))</f>
        <v>Books &amp; Stationery</v>
      </c>
      <c r="J6614" s="1" t="str">
        <f aca="false">INDEX(Orders!$E$2:$E$8001,MATCH(B6614,Orders!$A$2:$A$8001,0))</f>
        <v>Delivered</v>
      </c>
      <c r="K6614" s="1" t="str">
        <f aca="false">LEFT(INDEX(Orders!$C$2:$C$8001,MATCH(B6614,Orders!$A$2:$A$8001,0)),7)</f>
        <v>2025-10</v>
      </c>
    </row>
    <row r="6615" customFormat="false" ht="15" hidden="false" customHeight="true" outlineLevel="0" collapsed="false">
      <c r="A6615" s="1" t="s">
        <v>17085</v>
      </c>
      <c r="B6615" s="1" t="s">
        <v>5631</v>
      </c>
      <c r="C6615" s="1" t="s">
        <v>2007</v>
      </c>
      <c r="D6615" s="1" t="n">
        <v>1</v>
      </c>
      <c r="E6615" s="16" t="n">
        <v>750.27</v>
      </c>
      <c r="F6615" s="17" t="n">
        <v>0.2</v>
      </c>
      <c r="G6615" s="16" t="n">
        <v>600.22</v>
      </c>
      <c r="I6615" s="1" t="str">
        <f aca="false">INDEX(Products!$C$2:$C$51,MATCH(C6615,Products!$A$2:$A$51,0))</f>
        <v>Books &amp; Stationery</v>
      </c>
      <c r="J6615" s="1" t="str">
        <f aca="false">INDEX(Orders!$E$2:$E$8001,MATCH(B6615,Orders!$A$2:$A$8001,0))</f>
        <v>Delivered</v>
      </c>
      <c r="K6615" s="1" t="str">
        <f aca="false">LEFT(INDEX(Orders!$C$2:$C$8001,MATCH(B6615,Orders!$A$2:$A$8001,0)),7)</f>
        <v>2025-10</v>
      </c>
    </row>
    <row r="6616" customFormat="false" ht="15" hidden="false" customHeight="true" outlineLevel="0" collapsed="false">
      <c r="A6616" s="1" t="s">
        <v>17086</v>
      </c>
      <c r="B6616" s="1" t="s">
        <v>5632</v>
      </c>
      <c r="C6616" s="1" t="s">
        <v>1973</v>
      </c>
      <c r="D6616" s="1" t="n">
        <v>1</v>
      </c>
      <c r="E6616" s="16" t="n">
        <v>1158.24</v>
      </c>
      <c r="F6616" s="17" t="n">
        <v>0.15</v>
      </c>
      <c r="G6616" s="16" t="n">
        <v>984.5</v>
      </c>
      <c r="I6616" s="1" t="str">
        <f aca="false">INDEX(Products!$C$2:$C$51,MATCH(C6616,Products!$A$2:$A$51,0))</f>
        <v>Home &amp; Kitchen</v>
      </c>
      <c r="J6616" s="1" t="str">
        <f aca="false">INDEX(Orders!$E$2:$E$8001,MATCH(B6616,Orders!$A$2:$A$8001,0))</f>
        <v>Returned</v>
      </c>
      <c r="K6616" s="1" t="str">
        <f aca="false">LEFT(INDEX(Orders!$C$2:$C$8001,MATCH(B6616,Orders!$A$2:$A$8001,0)),7)</f>
        <v>2025-08</v>
      </c>
    </row>
    <row r="6617" customFormat="false" ht="15" hidden="false" customHeight="true" outlineLevel="0" collapsed="false">
      <c r="A6617" s="1" t="s">
        <v>17087</v>
      </c>
      <c r="B6617" s="1" t="s">
        <v>5632</v>
      </c>
      <c r="C6617" s="1" t="s">
        <v>2006</v>
      </c>
      <c r="D6617" s="1" t="n">
        <v>1</v>
      </c>
      <c r="E6617" s="16" t="n">
        <v>482.17</v>
      </c>
      <c r="F6617" s="17" t="n">
        <v>0.05</v>
      </c>
      <c r="G6617" s="16" t="n">
        <v>458.06</v>
      </c>
      <c r="I6617" s="1" t="str">
        <f aca="false">INDEX(Products!$C$2:$C$51,MATCH(C6617,Products!$A$2:$A$51,0))</f>
        <v>Books &amp; Stationery</v>
      </c>
      <c r="J6617" s="1" t="str">
        <f aca="false">INDEX(Orders!$E$2:$E$8001,MATCH(B6617,Orders!$A$2:$A$8001,0))</f>
        <v>Returned</v>
      </c>
      <c r="K6617" s="1" t="str">
        <f aca="false">LEFT(INDEX(Orders!$C$2:$C$8001,MATCH(B6617,Orders!$A$2:$A$8001,0)),7)</f>
        <v>2025-08</v>
      </c>
    </row>
    <row r="6618" customFormat="false" ht="15" hidden="false" customHeight="true" outlineLevel="0" collapsed="false">
      <c r="A6618" s="1" t="s">
        <v>17088</v>
      </c>
      <c r="B6618" s="1" t="s">
        <v>5632</v>
      </c>
      <c r="C6618" s="1" t="s">
        <v>1990</v>
      </c>
      <c r="D6618" s="1" t="n">
        <v>1</v>
      </c>
      <c r="E6618" s="16" t="n">
        <v>5311.32</v>
      </c>
      <c r="F6618" s="17" t="n">
        <v>0.1</v>
      </c>
      <c r="G6618" s="16" t="n">
        <v>4780.19</v>
      </c>
      <c r="I6618" s="1" t="str">
        <f aca="false">INDEX(Products!$C$2:$C$51,MATCH(C6618,Products!$A$2:$A$51,0))</f>
        <v>Sports &amp; Fitness</v>
      </c>
      <c r="J6618" s="1" t="str">
        <f aca="false">INDEX(Orders!$E$2:$E$8001,MATCH(B6618,Orders!$A$2:$A$8001,0))</f>
        <v>Returned</v>
      </c>
      <c r="K6618" s="1" t="str">
        <f aca="false">LEFT(INDEX(Orders!$C$2:$C$8001,MATCH(B6618,Orders!$A$2:$A$8001,0)),7)</f>
        <v>2025-08</v>
      </c>
    </row>
    <row r="6619" customFormat="false" ht="15" hidden="false" customHeight="true" outlineLevel="0" collapsed="false">
      <c r="A6619" s="1" t="s">
        <v>17089</v>
      </c>
      <c r="B6619" s="1" t="s">
        <v>5632</v>
      </c>
      <c r="C6619" s="1" t="s">
        <v>1922</v>
      </c>
      <c r="D6619" s="1" t="n">
        <v>2</v>
      </c>
      <c r="E6619" s="16" t="n">
        <v>3142.61</v>
      </c>
      <c r="F6619" s="17" t="n">
        <v>0.2</v>
      </c>
      <c r="G6619" s="16" t="n">
        <v>5028.18</v>
      </c>
      <c r="I6619" s="1" t="str">
        <f aca="false">INDEX(Products!$C$2:$C$51,MATCH(C6619,Products!$A$2:$A$51,0))</f>
        <v>Electronics</v>
      </c>
      <c r="J6619" s="1" t="str">
        <f aca="false">INDEX(Orders!$E$2:$E$8001,MATCH(B6619,Orders!$A$2:$A$8001,0))</f>
        <v>Returned</v>
      </c>
      <c r="K6619" s="1" t="str">
        <f aca="false">LEFT(INDEX(Orders!$C$2:$C$8001,MATCH(B6619,Orders!$A$2:$A$8001,0)),7)</f>
        <v>2025-08</v>
      </c>
    </row>
    <row r="6620" customFormat="false" ht="15" hidden="false" customHeight="true" outlineLevel="0" collapsed="false">
      <c r="A6620" s="1" t="s">
        <v>17090</v>
      </c>
      <c r="B6620" s="1" t="s">
        <v>5632</v>
      </c>
      <c r="C6620" s="1" t="s">
        <v>1938</v>
      </c>
      <c r="D6620" s="1" t="n">
        <v>1</v>
      </c>
      <c r="E6620" s="16" t="n">
        <v>1572.6</v>
      </c>
      <c r="F6620" s="17" t="n">
        <v>0.05</v>
      </c>
      <c r="G6620" s="16" t="n">
        <v>1493.97</v>
      </c>
      <c r="I6620" s="1" t="str">
        <f aca="false">INDEX(Products!$C$2:$C$51,MATCH(C6620,Products!$A$2:$A$51,0))</f>
        <v>Fashion</v>
      </c>
      <c r="J6620" s="1" t="str">
        <f aca="false">INDEX(Orders!$E$2:$E$8001,MATCH(B6620,Orders!$A$2:$A$8001,0))</f>
        <v>Returned</v>
      </c>
      <c r="K6620" s="1" t="str">
        <f aca="false">LEFT(INDEX(Orders!$C$2:$C$8001,MATCH(B6620,Orders!$A$2:$A$8001,0)),7)</f>
        <v>2025-08</v>
      </c>
    </row>
    <row r="6621" customFormat="false" ht="15" hidden="false" customHeight="true" outlineLevel="0" collapsed="false">
      <c r="A6621" s="1" t="s">
        <v>17091</v>
      </c>
      <c r="B6621" s="1" t="s">
        <v>5633</v>
      </c>
      <c r="C6621" s="1" t="s">
        <v>1940</v>
      </c>
      <c r="D6621" s="1" t="n">
        <v>1</v>
      </c>
      <c r="E6621" s="16" t="n">
        <v>2374.52</v>
      </c>
      <c r="F6621" s="17" t="n">
        <v>0</v>
      </c>
      <c r="G6621" s="16" t="n">
        <v>2374.52</v>
      </c>
      <c r="I6621" s="1" t="str">
        <f aca="false">INDEX(Products!$C$2:$C$51,MATCH(C6621,Products!$A$2:$A$51,0))</f>
        <v>Fashion</v>
      </c>
      <c r="J6621" s="1" t="str">
        <f aca="false">INDEX(Orders!$E$2:$E$8001,MATCH(B6621,Orders!$A$2:$A$8001,0))</f>
        <v>Delivered</v>
      </c>
      <c r="K6621" s="1" t="str">
        <f aca="false">LEFT(INDEX(Orders!$C$2:$C$8001,MATCH(B6621,Orders!$A$2:$A$8001,0)),7)</f>
        <v>2025-09</v>
      </c>
    </row>
    <row r="6622" customFormat="false" ht="15" hidden="false" customHeight="true" outlineLevel="0" collapsed="false">
      <c r="A6622" s="1" t="s">
        <v>17092</v>
      </c>
      <c r="B6622" s="1" t="s">
        <v>5633</v>
      </c>
      <c r="C6622" s="1" t="s">
        <v>2006</v>
      </c>
      <c r="D6622" s="1" t="n">
        <v>1</v>
      </c>
      <c r="E6622" s="16" t="n">
        <v>482.17</v>
      </c>
      <c r="F6622" s="17" t="n">
        <v>0</v>
      </c>
      <c r="G6622" s="16" t="n">
        <v>482.17</v>
      </c>
      <c r="I6622" s="1" t="str">
        <f aca="false">INDEX(Products!$C$2:$C$51,MATCH(C6622,Products!$A$2:$A$51,0))</f>
        <v>Books &amp; Stationery</v>
      </c>
      <c r="J6622" s="1" t="str">
        <f aca="false">INDEX(Orders!$E$2:$E$8001,MATCH(B6622,Orders!$A$2:$A$8001,0))</f>
        <v>Delivered</v>
      </c>
      <c r="K6622" s="1" t="str">
        <f aca="false">LEFT(INDEX(Orders!$C$2:$C$8001,MATCH(B6622,Orders!$A$2:$A$8001,0)),7)</f>
        <v>2025-09</v>
      </c>
    </row>
    <row r="6623" customFormat="false" ht="15" hidden="false" customHeight="true" outlineLevel="0" collapsed="false">
      <c r="A6623" s="1" t="s">
        <v>17093</v>
      </c>
      <c r="B6623" s="1" t="s">
        <v>5634</v>
      </c>
      <c r="C6623" s="1" t="s">
        <v>2006</v>
      </c>
      <c r="D6623" s="1" t="n">
        <v>1</v>
      </c>
      <c r="E6623" s="16" t="n">
        <v>482.17</v>
      </c>
      <c r="F6623" s="17" t="n">
        <v>0</v>
      </c>
      <c r="G6623" s="16" t="n">
        <v>482.17</v>
      </c>
      <c r="I6623" s="1" t="str">
        <f aca="false">INDEX(Products!$C$2:$C$51,MATCH(C6623,Products!$A$2:$A$51,0))</f>
        <v>Books &amp; Stationery</v>
      </c>
      <c r="J6623" s="1" t="str">
        <f aca="false">INDEX(Orders!$E$2:$E$8001,MATCH(B6623,Orders!$A$2:$A$8001,0))</f>
        <v>Delivered</v>
      </c>
      <c r="K6623" s="1" t="str">
        <f aca="false">LEFT(INDEX(Orders!$C$2:$C$8001,MATCH(B6623,Orders!$A$2:$A$8001,0)),7)</f>
        <v>2025-12</v>
      </c>
    </row>
    <row r="6624" customFormat="false" ht="15" hidden="false" customHeight="true" outlineLevel="0" collapsed="false">
      <c r="A6624" s="1" t="s">
        <v>17094</v>
      </c>
      <c r="B6624" s="1" t="s">
        <v>5635</v>
      </c>
      <c r="C6624" s="1" t="s">
        <v>1937</v>
      </c>
      <c r="D6624" s="1" t="n">
        <v>1</v>
      </c>
      <c r="E6624" s="16" t="n">
        <v>1364.75</v>
      </c>
      <c r="F6624" s="17" t="n">
        <v>0.15</v>
      </c>
      <c r="G6624" s="16" t="n">
        <v>1160.04</v>
      </c>
      <c r="I6624" s="1" t="str">
        <f aca="false">INDEX(Products!$C$2:$C$51,MATCH(C6624,Products!$A$2:$A$51,0))</f>
        <v>Fashion</v>
      </c>
      <c r="J6624" s="1" t="str">
        <f aca="false">INDEX(Orders!$E$2:$E$8001,MATCH(B6624,Orders!$A$2:$A$8001,0))</f>
        <v>Delivered</v>
      </c>
      <c r="K6624" s="1" t="str">
        <f aca="false">LEFT(INDEX(Orders!$C$2:$C$8001,MATCH(B6624,Orders!$A$2:$A$8001,0)),7)</f>
        <v>2024-09</v>
      </c>
    </row>
    <row r="6625" customFormat="false" ht="15" hidden="false" customHeight="true" outlineLevel="0" collapsed="false">
      <c r="A6625" s="1" t="s">
        <v>17095</v>
      </c>
      <c r="B6625" s="1" t="s">
        <v>5636</v>
      </c>
      <c r="C6625" s="1" t="s">
        <v>2006</v>
      </c>
      <c r="D6625" s="1" t="n">
        <v>2</v>
      </c>
      <c r="E6625" s="16" t="n">
        <v>482.17</v>
      </c>
      <c r="F6625" s="17" t="n">
        <v>0</v>
      </c>
      <c r="G6625" s="16" t="n">
        <v>964.34</v>
      </c>
      <c r="I6625" s="1" t="str">
        <f aca="false">INDEX(Products!$C$2:$C$51,MATCH(C6625,Products!$A$2:$A$51,0))</f>
        <v>Books &amp; Stationery</v>
      </c>
      <c r="J6625" s="1" t="str">
        <f aca="false">INDEX(Orders!$E$2:$E$8001,MATCH(B6625,Orders!$A$2:$A$8001,0))</f>
        <v>Delivered</v>
      </c>
      <c r="K6625" s="1" t="str">
        <f aca="false">LEFT(INDEX(Orders!$C$2:$C$8001,MATCH(B6625,Orders!$A$2:$A$8001,0)),7)</f>
        <v>2025-10</v>
      </c>
    </row>
    <row r="6626" customFormat="false" ht="15" hidden="false" customHeight="true" outlineLevel="0" collapsed="false">
      <c r="A6626" s="1" t="s">
        <v>17096</v>
      </c>
      <c r="B6626" s="1" t="s">
        <v>5636</v>
      </c>
      <c r="C6626" s="1" t="s">
        <v>1943</v>
      </c>
      <c r="D6626" s="1" t="n">
        <v>2</v>
      </c>
      <c r="E6626" s="16" t="n">
        <v>1250.54</v>
      </c>
      <c r="F6626" s="17" t="n">
        <v>0</v>
      </c>
      <c r="G6626" s="16" t="n">
        <v>2501.08</v>
      </c>
      <c r="I6626" s="1" t="str">
        <f aca="false">INDEX(Products!$C$2:$C$51,MATCH(C6626,Products!$A$2:$A$51,0))</f>
        <v>Fashion</v>
      </c>
      <c r="J6626" s="1" t="str">
        <f aca="false">INDEX(Orders!$E$2:$E$8001,MATCH(B6626,Orders!$A$2:$A$8001,0))</f>
        <v>Delivered</v>
      </c>
      <c r="K6626" s="1" t="str">
        <f aca="false">LEFT(INDEX(Orders!$C$2:$C$8001,MATCH(B6626,Orders!$A$2:$A$8001,0)),7)</f>
        <v>2025-10</v>
      </c>
    </row>
    <row r="6627" customFormat="false" ht="15" hidden="false" customHeight="true" outlineLevel="0" collapsed="false">
      <c r="A6627" s="1" t="s">
        <v>17097</v>
      </c>
      <c r="B6627" s="1" t="s">
        <v>5637</v>
      </c>
      <c r="C6627" s="1" t="s">
        <v>2007</v>
      </c>
      <c r="D6627" s="1" t="n">
        <v>1</v>
      </c>
      <c r="E6627" s="16" t="n">
        <v>750.27</v>
      </c>
      <c r="F6627" s="17" t="n">
        <v>0.05</v>
      </c>
      <c r="G6627" s="16" t="n">
        <v>712.76</v>
      </c>
      <c r="I6627" s="1" t="str">
        <f aca="false">INDEX(Products!$C$2:$C$51,MATCH(C6627,Products!$A$2:$A$51,0))</f>
        <v>Books &amp; Stationery</v>
      </c>
      <c r="J6627" s="1" t="str">
        <f aca="false">INDEX(Orders!$E$2:$E$8001,MATCH(B6627,Orders!$A$2:$A$8001,0))</f>
        <v>Delivered</v>
      </c>
      <c r="K6627" s="1" t="str">
        <f aca="false">LEFT(INDEX(Orders!$C$2:$C$8001,MATCH(B6627,Orders!$A$2:$A$8001,0)),7)</f>
        <v>2024-06</v>
      </c>
    </row>
    <row r="6628" customFormat="false" ht="15" hidden="false" customHeight="true" outlineLevel="0" collapsed="false">
      <c r="A6628" s="1" t="s">
        <v>17098</v>
      </c>
      <c r="B6628" s="1" t="s">
        <v>5637</v>
      </c>
      <c r="C6628" s="1" t="s">
        <v>1940</v>
      </c>
      <c r="D6628" s="1" t="n">
        <v>2</v>
      </c>
      <c r="E6628" s="16" t="n">
        <v>2374.52</v>
      </c>
      <c r="F6628" s="17" t="n">
        <v>0.1</v>
      </c>
      <c r="G6628" s="16" t="n">
        <v>4274.14</v>
      </c>
      <c r="I6628" s="1" t="str">
        <f aca="false">INDEX(Products!$C$2:$C$51,MATCH(C6628,Products!$A$2:$A$51,0))</f>
        <v>Fashion</v>
      </c>
      <c r="J6628" s="1" t="str">
        <f aca="false">INDEX(Orders!$E$2:$E$8001,MATCH(B6628,Orders!$A$2:$A$8001,0))</f>
        <v>Delivered</v>
      </c>
      <c r="K6628" s="1" t="str">
        <f aca="false">LEFT(INDEX(Orders!$C$2:$C$8001,MATCH(B6628,Orders!$A$2:$A$8001,0)),7)</f>
        <v>2024-06</v>
      </c>
    </row>
    <row r="6629" customFormat="false" ht="15" hidden="false" customHeight="true" outlineLevel="0" collapsed="false">
      <c r="A6629" s="1" t="s">
        <v>17099</v>
      </c>
      <c r="B6629" s="1" t="s">
        <v>5637</v>
      </c>
      <c r="C6629" s="1" t="s">
        <v>1930</v>
      </c>
      <c r="D6629" s="1" t="n">
        <v>1</v>
      </c>
      <c r="E6629" s="16" t="n">
        <v>2398.35</v>
      </c>
      <c r="F6629" s="17" t="n">
        <v>0</v>
      </c>
      <c r="G6629" s="16" t="n">
        <v>2398.35</v>
      </c>
      <c r="I6629" s="1" t="str">
        <f aca="false">INDEX(Products!$C$2:$C$51,MATCH(C6629,Products!$A$2:$A$51,0))</f>
        <v>Electronics</v>
      </c>
      <c r="J6629" s="1" t="str">
        <f aca="false">INDEX(Orders!$E$2:$E$8001,MATCH(B6629,Orders!$A$2:$A$8001,0))</f>
        <v>Delivered</v>
      </c>
      <c r="K6629" s="1" t="str">
        <f aca="false">LEFT(INDEX(Orders!$C$2:$C$8001,MATCH(B6629,Orders!$A$2:$A$8001,0)),7)</f>
        <v>2024-06</v>
      </c>
    </row>
    <row r="6630" customFormat="false" ht="15" hidden="false" customHeight="true" outlineLevel="0" collapsed="false">
      <c r="A6630" s="1" t="s">
        <v>17100</v>
      </c>
      <c r="B6630" s="1" t="s">
        <v>5637</v>
      </c>
      <c r="C6630" s="1" t="s">
        <v>1961</v>
      </c>
      <c r="D6630" s="1" t="n">
        <v>2</v>
      </c>
      <c r="E6630" s="16" t="n">
        <v>3493.68</v>
      </c>
      <c r="F6630" s="17" t="n">
        <v>0.1</v>
      </c>
      <c r="G6630" s="16" t="n">
        <v>6288.62</v>
      </c>
      <c r="I6630" s="1" t="str">
        <f aca="false">INDEX(Products!$C$2:$C$51,MATCH(C6630,Products!$A$2:$A$51,0))</f>
        <v>Home &amp; Kitchen</v>
      </c>
      <c r="J6630" s="1" t="str">
        <f aca="false">INDEX(Orders!$E$2:$E$8001,MATCH(B6630,Orders!$A$2:$A$8001,0))</f>
        <v>Delivered</v>
      </c>
      <c r="K6630" s="1" t="str">
        <f aca="false">LEFT(INDEX(Orders!$C$2:$C$8001,MATCH(B6630,Orders!$A$2:$A$8001,0)),7)</f>
        <v>2024-06</v>
      </c>
    </row>
    <row r="6631" customFormat="false" ht="15" hidden="false" customHeight="true" outlineLevel="0" collapsed="false">
      <c r="A6631" s="1" t="s">
        <v>17101</v>
      </c>
      <c r="B6631" s="1" t="s">
        <v>5637</v>
      </c>
      <c r="C6631" s="1" t="s">
        <v>1976</v>
      </c>
      <c r="D6631" s="1" t="n">
        <v>1</v>
      </c>
      <c r="E6631" s="16" t="n">
        <v>1603.35</v>
      </c>
      <c r="F6631" s="17" t="n">
        <v>0.2</v>
      </c>
      <c r="G6631" s="16" t="n">
        <v>1282.68</v>
      </c>
      <c r="I6631" s="1" t="str">
        <f aca="false">INDEX(Products!$C$2:$C$51,MATCH(C6631,Products!$A$2:$A$51,0))</f>
        <v>Beauty &amp; Personal Care</v>
      </c>
      <c r="J6631" s="1" t="str">
        <f aca="false">INDEX(Orders!$E$2:$E$8001,MATCH(B6631,Orders!$A$2:$A$8001,0))</f>
        <v>Delivered</v>
      </c>
      <c r="K6631" s="1" t="str">
        <f aca="false">LEFT(INDEX(Orders!$C$2:$C$8001,MATCH(B6631,Orders!$A$2:$A$8001,0)),7)</f>
        <v>2024-06</v>
      </c>
    </row>
    <row r="6632" customFormat="false" ht="15" hidden="false" customHeight="true" outlineLevel="0" collapsed="false">
      <c r="A6632" s="1" t="s">
        <v>17102</v>
      </c>
      <c r="B6632" s="1" t="s">
        <v>5638</v>
      </c>
      <c r="C6632" s="1" t="s">
        <v>1961</v>
      </c>
      <c r="D6632" s="1" t="n">
        <v>2</v>
      </c>
      <c r="E6632" s="16" t="n">
        <v>3493.68</v>
      </c>
      <c r="F6632" s="17" t="n">
        <v>0.15</v>
      </c>
      <c r="G6632" s="16" t="n">
        <v>5939.26</v>
      </c>
      <c r="I6632" s="1" t="str">
        <f aca="false">INDEX(Products!$C$2:$C$51,MATCH(C6632,Products!$A$2:$A$51,0))</f>
        <v>Home &amp; Kitchen</v>
      </c>
      <c r="J6632" s="1" t="str">
        <f aca="false">INDEX(Orders!$E$2:$E$8001,MATCH(B6632,Orders!$A$2:$A$8001,0))</f>
        <v>Delivered</v>
      </c>
      <c r="K6632" s="1" t="str">
        <f aca="false">LEFT(INDEX(Orders!$C$2:$C$8001,MATCH(B6632,Orders!$A$2:$A$8001,0)),7)</f>
        <v>2024-02</v>
      </c>
    </row>
    <row r="6633" customFormat="false" ht="15" hidden="false" customHeight="true" outlineLevel="0" collapsed="false">
      <c r="A6633" s="1" t="s">
        <v>17103</v>
      </c>
      <c r="B6633" s="1" t="s">
        <v>5639</v>
      </c>
      <c r="C6633" s="1" t="s">
        <v>1928</v>
      </c>
      <c r="D6633" s="1" t="n">
        <v>1</v>
      </c>
      <c r="E6633" s="16" t="n">
        <v>657.82</v>
      </c>
      <c r="F6633" s="17" t="n">
        <v>0.15</v>
      </c>
      <c r="G6633" s="16" t="n">
        <v>559.15</v>
      </c>
      <c r="I6633" s="1" t="str">
        <f aca="false">INDEX(Products!$C$2:$C$51,MATCH(C6633,Products!$A$2:$A$51,0))</f>
        <v>Electronics</v>
      </c>
      <c r="J6633" s="1" t="str">
        <f aca="false">INDEX(Orders!$E$2:$E$8001,MATCH(B6633,Orders!$A$2:$A$8001,0))</f>
        <v>Delivered</v>
      </c>
      <c r="K6633" s="1" t="str">
        <f aca="false">LEFT(INDEX(Orders!$C$2:$C$8001,MATCH(B6633,Orders!$A$2:$A$8001,0)),7)</f>
        <v>2024-07</v>
      </c>
    </row>
    <row r="6634" customFormat="false" ht="15" hidden="false" customHeight="true" outlineLevel="0" collapsed="false">
      <c r="A6634" s="1" t="s">
        <v>17104</v>
      </c>
      <c r="B6634" s="1" t="s">
        <v>5640</v>
      </c>
      <c r="C6634" s="1" t="s">
        <v>2006</v>
      </c>
      <c r="D6634" s="1" t="n">
        <v>2</v>
      </c>
      <c r="E6634" s="16" t="n">
        <v>482.17</v>
      </c>
      <c r="F6634" s="17" t="n">
        <v>0.05</v>
      </c>
      <c r="G6634" s="16" t="n">
        <v>916.12</v>
      </c>
      <c r="I6634" s="1" t="str">
        <f aca="false">INDEX(Products!$C$2:$C$51,MATCH(C6634,Products!$A$2:$A$51,0))</f>
        <v>Books &amp; Stationery</v>
      </c>
      <c r="J6634" s="1" t="str">
        <f aca="false">INDEX(Orders!$E$2:$E$8001,MATCH(B6634,Orders!$A$2:$A$8001,0))</f>
        <v>Delivered</v>
      </c>
      <c r="K6634" s="1" t="str">
        <f aca="false">LEFT(INDEX(Orders!$C$2:$C$8001,MATCH(B6634,Orders!$A$2:$A$8001,0)),7)</f>
        <v>2025-10</v>
      </c>
    </row>
    <row r="6635" customFormat="false" ht="15" hidden="false" customHeight="true" outlineLevel="0" collapsed="false">
      <c r="A6635" s="1" t="s">
        <v>17105</v>
      </c>
      <c r="B6635" s="1" t="s">
        <v>5640</v>
      </c>
      <c r="C6635" s="1" t="s">
        <v>1933</v>
      </c>
      <c r="D6635" s="1" t="n">
        <v>1</v>
      </c>
      <c r="E6635" s="16" t="n">
        <v>7194.38</v>
      </c>
      <c r="F6635" s="17" t="n">
        <v>0.05</v>
      </c>
      <c r="G6635" s="16" t="n">
        <v>6834.66</v>
      </c>
      <c r="I6635" s="1" t="str">
        <f aca="false">INDEX(Products!$C$2:$C$51,MATCH(C6635,Products!$A$2:$A$51,0))</f>
        <v>Electronics</v>
      </c>
      <c r="J6635" s="1" t="str">
        <f aca="false">INDEX(Orders!$E$2:$E$8001,MATCH(B6635,Orders!$A$2:$A$8001,0))</f>
        <v>Delivered</v>
      </c>
      <c r="K6635" s="1" t="str">
        <f aca="false">LEFT(INDEX(Orders!$C$2:$C$8001,MATCH(B6635,Orders!$A$2:$A$8001,0)),7)</f>
        <v>2025-10</v>
      </c>
    </row>
    <row r="6636" customFormat="false" ht="15" hidden="false" customHeight="true" outlineLevel="0" collapsed="false">
      <c r="A6636" s="1" t="s">
        <v>17106</v>
      </c>
      <c r="B6636" s="1" t="s">
        <v>5641</v>
      </c>
      <c r="C6636" s="1" t="s">
        <v>1979</v>
      </c>
      <c r="D6636" s="1" t="n">
        <v>1</v>
      </c>
      <c r="E6636" s="16" t="n">
        <v>623</v>
      </c>
      <c r="F6636" s="17" t="n">
        <v>0.05</v>
      </c>
      <c r="G6636" s="16" t="n">
        <v>591.85</v>
      </c>
      <c r="I6636" s="1" t="str">
        <f aca="false">INDEX(Products!$C$2:$C$51,MATCH(C6636,Products!$A$2:$A$51,0))</f>
        <v>Beauty &amp; Personal Care</v>
      </c>
      <c r="J6636" s="1" t="str">
        <f aca="false">INDEX(Orders!$E$2:$E$8001,MATCH(B6636,Orders!$A$2:$A$8001,0))</f>
        <v>Delivered</v>
      </c>
      <c r="K6636" s="1" t="str">
        <f aca="false">LEFT(INDEX(Orders!$C$2:$C$8001,MATCH(B6636,Orders!$A$2:$A$8001,0)),7)</f>
        <v>2025-07</v>
      </c>
    </row>
    <row r="6637" customFormat="false" ht="15" hidden="false" customHeight="true" outlineLevel="0" collapsed="false">
      <c r="A6637" s="1" t="s">
        <v>17107</v>
      </c>
      <c r="B6637" s="1" t="s">
        <v>5642</v>
      </c>
      <c r="C6637" s="1" t="s">
        <v>1971</v>
      </c>
      <c r="D6637" s="1" t="n">
        <v>1</v>
      </c>
      <c r="E6637" s="16" t="n">
        <v>2073.63</v>
      </c>
      <c r="F6637" s="17" t="n">
        <v>0</v>
      </c>
      <c r="G6637" s="16" t="n">
        <v>2073.63</v>
      </c>
      <c r="I6637" s="1" t="str">
        <f aca="false">INDEX(Products!$C$2:$C$51,MATCH(C6637,Products!$A$2:$A$51,0))</f>
        <v>Home &amp; Kitchen</v>
      </c>
      <c r="J6637" s="1" t="str">
        <f aca="false">INDEX(Orders!$E$2:$E$8001,MATCH(B6637,Orders!$A$2:$A$8001,0))</f>
        <v>Delivered</v>
      </c>
      <c r="K6637" s="1" t="str">
        <f aca="false">LEFT(INDEX(Orders!$C$2:$C$8001,MATCH(B6637,Orders!$A$2:$A$8001,0)),7)</f>
        <v>2025-01</v>
      </c>
    </row>
    <row r="6638" customFormat="false" ht="15" hidden="false" customHeight="true" outlineLevel="0" collapsed="false">
      <c r="A6638" s="1" t="s">
        <v>17108</v>
      </c>
      <c r="B6638" s="1" t="s">
        <v>5642</v>
      </c>
      <c r="C6638" s="1" t="s">
        <v>1976</v>
      </c>
      <c r="D6638" s="1" t="n">
        <v>1</v>
      </c>
      <c r="E6638" s="16" t="n">
        <v>1603.35</v>
      </c>
      <c r="F6638" s="17" t="n">
        <v>0.05</v>
      </c>
      <c r="G6638" s="16" t="n">
        <v>1523.18</v>
      </c>
      <c r="I6638" s="1" t="str">
        <f aca="false">INDEX(Products!$C$2:$C$51,MATCH(C6638,Products!$A$2:$A$51,0))</f>
        <v>Beauty &amp; Personal Care</v>
      </c>
      <c r="J6638" s="1" t="str">
        <f aca="false">INDEX(Orders!$E$2:$E$8001,MATCH(B6638,Orders!$A$2:$A$8001,0))</f>
        <v>Delivered</v>
      </c>
      <c r="K6638" s="1" t="str">
        <f aca="false">LEFT(INDEX(Orders!$C$2:$C$8001,MATCH(B6638,Orders!$A$2:$A$8001,0)),7)</f>
        <v>2025-01</v>
      </c>
    </row>
    <row r="6639" customFormat="false" ht="15" hidden="false" customHeight="true" outlineLevel="0" collapsed="false">
      <c r="A6639" s="1" t="s">
        <v>17109</v>
      </c>
      <c r="B6639" s="1" t="s">
        <v>5642</v>
      </c>
      <c r="C6639" s="1" t="s">
        <v>2007</v>
      </c>
      <c r="D6639" s="1" t="n">
        <v>1</v>
      </c>
      <c r="E6639" s="16" t="n">
        <v>750.27</v>
      </c>
      <c r="F6639" s="17" t="n">
        <v>0</v>
      </c>
      <c r="G6639" s="16" t="n">
        <v>750.27</v>
      </c>
      <c r="I6639" s="1" t="str">
        <f aca="false">INDEX(Products!$C$2:$C$51,MATCH(C6639,Products!$A$2:$A$51,0))</f>
        <v>Books &amp; Stationery</v>
      </c>
      <c r="J6639" s="1" t="str">
        <f aca="false">INDEX(Orders!$E$2:$E$8001,MATCH(B6639,Orders!$A$2:$A$8001,0))</f>
        <v>Delivered</v>
      </c>
      <c r="K6639" s="1" t="str">
        <f aca="false">LEFT(INDEX(Orders!$C$2:$C$8001,MATCH(B6639,Orders!$A$2:$A$8001,0)),7)</f>
        <v>2025-01</v>
      </c>
    </row>
    <row r="6640" customFormat="false" ht="15" hidden="false" customHeight="true" outlineLevel="0" collapsed="false">
      <c r="A6640" s="1" t="s">
        <v>17110</v>
      </c>
      <c r="B6640" s="1" t="s">
        <v>5642</v>
      </c>
      <c r="C6640" s="1" t="s">
        <v>1991</v>
      </c>
      <c r="D6640" s="1" t="n">
        <v>1</v>
      </c>
      <c r="E6640" s="16" t="n">
        <v>579.12</v>
      </c>
      <c r="F6640" s="17" t="n">
        <v>0.15</v>
      </c>
      <c r="G6640" s="16" t="n">
        <v>492.25</v>
      </c>
      <c r="I6640" s="1" t="str">
        <f aca="false">INDEX(Products!$C$2:$C$51,MATCH(C6640,Products!$A$2:$A$51,0))</f>
        <v>Sports &amp; Fitness</v>
      </c>
      <c r="J6640" s="1" t="str">
        <f aca="false">INDEX(Orders!$E$2:$E$8001,MATCH(B6640,Orders!$A$2:$A$8001,0))</f>
        <v>Delivered</v>
      </c>
      <c r="K6640" s="1" t="str">
        <f aca="false">LEFT(INDEX(Orders!$C$2:$C$8001,MATCH(B6640,Orders!$A$2:$A$8001,0)),7)</f>
        <v>2025-01</v>
      </c>
    </row>
    <row r="6641" customFormat="false" ht="15" hidden="false" customHeight="true" outlineLevel="0" collapsed="false">
      <c r="A6641" s="1" t="s">
        <v>17111</v>
      </c>
      <c r="B6641" s="1" t="s">
        <v>5643</v>
      </c>
      <c r="C6641" s="1" t="s">
        <v>1953</v>
      </c>
      <c r="D6641" s="1" t="n">
        <v>1</v>
      </c>
      <c r="E6641" s="16" t="n">
        <v>4914.12</v>
      </c>
      <c r="F6641" s="17" t="n">
        <v>0.1</v>
      </c>
      <c r="G6641" s="16" t="n">
        <v>4422.71</v>
      </c>
      <c r="I6641" s="1" t="str">
        <f aca="false">INDEX(Products!$C$2:$C$51,MATCH(C6641,Products!$A$2:$A$51,0))</f>
        <v>Fashion</v>
      </c>
      <c r="J6641" s="1" t="str">
        <f aca="false">INDEX(Orders!$E$2:$E$8001,MATCH(B6641,Orders!$A$2:$A$8001,0))</f>
        <v>Delivered</v>
      </c>
      <c r="K6641" s="1" t="str">
        <f aca="false">LEFT(INDEX(Orders!$C$2:$C$8001,MATCH(B6641,Orders!$A$2:$A$8001,0)),7)</f>
        <v>2025-09</v>
      </c>
    </row>
    <row r="6642" customFormat="false" ht="15" hidden="false" customHeight="true" outlineLevel="0" collapsed="false">
      <c r="A6642" s="1" t="s">
        <v>17112</v>
      </c>
      <c r="B6642" s="1" t="s">
        <v>5644</v>
      </c>
      <c r="C6642" s="1" t="s">
        <v>2007</v>
      </c>
      <c r="D6642" s="1" t="n">
        <v>1</v>
      </c>
      <c r="E6642" s="16" t="n">
        <v>750.27</v>
      </c>
      <c r="F6642" s="17" t="n">
        <v>0</v>
      </c>
      <c r="G6642" s="16" t="n">
        <v>750.27</v>
      </c>
      <c r="I6642" s="1" t="str">
        <f aca="false">INDEX(Products!$C$2:$C$51,MATCH(C6642,Products!$A$2:$A$51,0))</f>
        <v>Books &amp; Stationery</v>
      </c>
      <c r="J6642" s="1" t="str">
        <f aca="false">INDEX(Orders!$E$2:$E$8001,MATCH(B6642,Orders!$A$2:$A$8001,0))</f>
        <v>Delivered</v>
      </c>
      <c r="K6642" s="1" t="str">
        <f aca="false">LEFT(INDEX(Orders!$C$2:$C$8001,MATCH(B6642,Orders!$A$2:$A$8001,0)),7)</f>
        <v>2024-03</v>
      </c>
    </row>
    <row r="6643" customFormat="false" ht="15" hidden="false" customHeight="true" outlineLevel="0" collapsed="false">
      <c r="A6643" s="1" t="s">
        <v>17113</v>
      </c>
      <c r="B6643" s="1" t="s">
        <v>5645</v>
      </c>
      <c r="C6643" s="1" t="s">
        <v>2007</v>
      </c>
      <c r="D6643" s="1" t="n">
        <v>1</v>
      </c>
      <c r="E6643" s="16" t="n">
        <v>750.27</v>
      </c>
      <c r="F6643" s="17" t="n">
        <v>0</v>
      </c>
      <c r="G6643" s="16" t="n">
        <v>750.27</v>
      </c>
      <c r="I6643" s="1" t="str">
        <f aca="false">INDEX(Products!$C$2:$C$51,MATCH(C6643,Products!$A$2:$A$51,0))</f>
        <v>Books &amp; Stationery</v>
      </c>
      <c r="J6643" s="1" t="str">
        <f aca="false">INDEX(Orders!$E$2:$E$8001,MATCH(B6643,Orders!$A$2:$A$8001,0))</f>
        <v>Returned</v>
      </c>
      <c r="K6643" s="1" t="str">
        <f aca="false">LEFT(INDEX(Orders!$C$2:$C$8001,MATCH(B6643,Orders!$A$2:$A$8001,0)),7)</f>
        <v>2024-02</v>
      </c>
    </row>
    <row r="6644" customFormat="false" ht="15" hidden="false" customHeight="true" outlineLevel="0" collapsed="false">
      <c r="A6644" s="1" t="s">
        <v>17114</v>
      </c>
      <c r="B6644" s="1" t="s">
        <v>5646</v>
      </c>
      <c r="C6644" s="1" t="s">
        <v>1930</v>
      </c>
      <c r="D6644" s="1" t="n">
        <v>1</v>
      </c>
      <c r="E6644" s="16" t="n">
        <v>2398.35</v>
      </c>
      <c r="F6644" s="17" t="n">
        <v>0.15</v>
      </c>
      <c r="G6644" s="16" t="n">
        <v>2038.6</v>
      </c>
      <c r="I6644" s="1" t="str">
        <f aca="false">INDEX(Products!$C$2:$C$51,MATCH(C6644,Products!$A$2:$A$51,0))</f>
        <v>Electronics</v>
      </c>
      <c r="J6644" s="1" t="str">
        <f aca="false">INDEX(Orders!$E$2:$E$8001,MATCH(B6644,Orders!$A$2:$A$8001,0))</f>
        <v>Returned</v>
      </c>
      <c r="K6644" s="1" t="str">
        <f aca="false">LEFT(INDEX(Orders!$C$2:$C$8001,MATCH(B6644,Orders!$A$2:$A$8001,0)),7)</f>
        <v>2025-03</v>
      </c>
    </row>
    <row r="6645" customFormat="false" ht="15" hidden="false" customHeight="true" outlineLevel="0" collapsed="false">
      <c r="A6645" s="1" t="s">
        <v>17115</v>
      </c>
      <c r="B6645" s="1" t="s">
        <v>5647</v>
      </c>
      <c r="C6645" s="1" t="s">
        <v>2006</v>
      </c>
      <c r="D6645" s="1" t="n">
        <v>1</v>
      </c>
      <c r="E6645" s="16" t="n">
        <v>482.17</v>
      </c>
      <c r="F6645" s="17" t="n">
        <v>0.1</v>
      </c>
      <c r="G6645" s="16" t="n">
        <v>433.95</v>
      </c>
      <c r="I6645" s="1" t="str">
        <f aca="false">INDEX(Products!$C$2:$C$51,MATCH(C6645,Products!$A$2:$A$51,0))</f>
        <v>Books &amp; Stationery</v>
      </c>
      <c r="J6645" s="1" t="str">
        <f aca="false">INDEX(Orders!$E$2:$E$8001,MATCH(B6645,Orders!$A$2:$A$8001,0))</f>
        <v>Delivered</v>
      </c>
      <c r="K6645" s="1" t="str">
        <f aca="false">LEFT(INDEX(Orders!$C$2:$C$8001,MATCH(B6645,Orders!$A$2:$A$8001,0)),7)</f>
        <v>2024-12</v>
      </c>
    </row>
    <row r="6646" customFormat="false" ht="15" hidden="false" customHeight="true" outlineLevel="0" collapsed="false">
      <c r="A6646" s="1" t="s">
        <v>17116</v>
      </c>
      <c r="B6646" s="1" t="s">
        <v>5647</v>
      </c>
      <c r="C6646" s="1" t="s">
        <v>1926</v>
      </c>
      <c r="D6646" s="1" t="n">
        <v>1</v>
      </c>
      <c r="E6646" s="16" t="n">
        <v>1478.08</v>
      </c>
      <c r="F6646" s="17" t="n">
        <v>0.2</v>
      </c>
      <c r="G6646" s="16" t="n">
        <v>1182.46</v>
      </c>
      <c r="I6646" s="1" t="str">
        <f aca="false">INDEX(Products!$C$2:$C$51,MATCH(C6646,Products!$A$2:$A$51,0))</f>
        <v>Electronics</v>
      </c>
      <c r="J6646" s="1" t="str">
        <f aca="false">INDEX(Orders!$E$2:$E$8001,MATCH(B6646,Orders!$A$2:$A$8001,0))</f>
        <v>Delivered</v>
      </c>
      <c r="K6646" s="1" t="str">
        <f aca="false">LEFT(INDEX(Orders!$C$2:$C$8001,MATCH(B6646,Orders!$A$2:$A$8001,0)),7)</f>
        <v>2024-12</v>
      </c>
    </row>
    <row r="6647" customFormat="false" ht="15" hidden="false" customHeight="true" outlineLevel="0" collapsed="false">
      <c r="A6647" s="1" t="s">
        <v>17117</v>
      </c>
      <c r="B6647" s="1" t="s">
        <v>5648</v>
      </c>
      <c r="C6647" s="1" t="s">
        <v>1997</v>
      </c>
      <c r="D6647" s="1" t="n">
        <v>1</v>
      </c>
      <c r="E6647" s="16" t="n">
        <v>311.15</v>
      </c>
      <c r="F6647" s="17" t="n">
        <v>0.05</v>
      </c>
      <c r="G6647" s="16" t="n">
        <v>295.59</v>
      </c>
      <c r="I6647" s="1" t="str">
        <f aca="false">INDEX(Products!$C$2:$C$51,MATCH(C6647,Products!$A$2:$A$51,0))</f>
        <v>Sports &amp; Fitness</v>
      </c>
      <c r="J6647" s="1" t="str">
        <f aca="false">INDEX(Orders!$E$2:$E$8001,MATCH(B6647,Orders!$A$2:$A$8001,0))</f>
        <v>Delivered</v>
      </c>
      <c r="K6647" s="1" t="str">
        <f aca="false">LEFT(INDEX(Orders!$C$2:$C$8001,MATCH(B6647,Orders!$A$2:$A$8001,0)),7)</f>
        <v>2025-08</v>
      </c>
    </row>
    <row r="6648" customFormat="false" ht="15" hidden="false" customHeight="true" outlineLevel="0" collapsed="false">
      <c r="A6648" s="1" t="s">
        <v>17118</v>
      </c>
      <c r="B6648" s="1" t="s">
        <v>5648</v>
      </c>
      <c r="C6648" s="1" t="s">
        <v>1930</v>
      </c>
      <c r="D6648" s="1" t="n">
        <v>1</v>
      </c>
      <c r="E6648" s="16" t="n">
        <v>2398.35</v>
      </c>
      <c r="F6648" s="17" t="n">
        <v>0.05</v>
      </c>
      <c r="G6648" s="16" t="n">
        <v>2278.43</v>
      </c>
      <c r="I6648" s="1" t="str">
        <f aca="false">INDEX(Products!$C$2:$C$51,MATCH(C6648,Products!$A$2:$A$51,0))</f>
        <v>Electronics</v>
      </c>
      <c r="J6648" s="1" t="str">
        <f aca="false">INDEX(Orders!$E$2:$E$8001,MATCH(B6648,Orders!$A$2:$A$8001,0))</f>
        <v>Delivered</v>
      </c>
      <c r="K6648" s="1" t="str">
        <f aca="false">LEFT(INDEX(Orders!$C$2:$C$8001,MATCH(B6648,Orders!$A$2:$A$8001,0)),7)</f>
        <v>2025-08</v>
      </c>
    </row>
    <row r="6649" customFormat="false" ht="15" hidden="false" customHeight="true" outlineLevel="0" collapsed="false">
      <c r="A6649" s="1" t="s">
        <v>17119</v>
      </c>
      <c r="B6649" s="1" t="s">
        <v>5648</v>
      </c>
      <c r="C6649" s="1" t="s">
        <v>1990</v>
      </c>
      <c r="D6649" s="1" t="n">
        <v>1</v>
      </c>
      <c r="E6649" s="16" t="n">
        <v>5311.32</v>
      </c>
      <c r="F6649" s="17" t="n">
        <v>0</v>
      </c>
      <c r="G6649" s="16" t="n">
        <v>5311.32</v>
      </c>
      <c r="I6649" s="1" t="str">
        <f aca="false">INDEX(Products!$C$2:$C$51,MATCH(C6649,Products!$A$2:$A$51,0))</f>
        <v>Sports &amp; Fitness</v>
      </c>
      <c r="J6649" s="1" t="str">
        <f aca="false">INDEX(Orders!$E$2:$E$8001,MATCH(B6649,Orders!$A$2:$A$8001,0))</f>
        <v>Delivered</v>
      </c>
      <c r="K6649" s="1" t="str">
        <f aca="false">LEFT(INDEX(Orders!$C$2:$C$8001,MATCH(B6649,Orders!$A$2:$A$8001,0)),7)</f>
        <v>2025-08</v>
      </c>
    </row>
    <row r="6650" customFormat="false" ht="15" hidden="false" customHeight="true" outlineLevel="0" collapsed="false">
      <c r="A6650" s="1" t="s">
        <v>17120</v>
      </c>
      <c r="B6650" s="1" t="s">
        <v>5649</v>
      </c>
      <c r="C6650" s="1" t="s">
        <v>1937</v>
      </c>
      <c r="D6650" s="1" t="n">
        <v>1</v>
      </c>
      <c r="E6650" s="16" t="n">
        <v>1364.75</v>
      </c>
      <c r="F6650" s="17" t="n">
        <v>0.15</v>
      </c>
      <c r="G6650" s="16" t="n">
        <v>1160.04</v>
      </c>
      <c r="I6650" s="1" t="str">
        <f aca="false">INDEX(Products!$C$2:$C$51,MATCH(C6650,Products!$A$2:$A$51,0))</f>
        <v>Fashion</v>
      </c>
      <c r="J6650" s="1" t="str">
        <f aca="false">INDEX(Orders!$E$2:$E$8001,MATCH(B6650,Orders!$A$2:$A$8001,0))</f>
        <v>Returned</v>
      </c>
      <c r="K6650" s="1" t="str">
        <f aca="false">LEFT(INDEX(Orders!$C$2:$C$8001,MATCH(B6650,Orders!$A$2:$A$8001,0)),7)</f>
        <v>2025-02</v>
      </c>
    </row>
    <row r="6651" customFormat="false" ht="15" hidden="false" customHeight="true" outlineLevel="0" collapsed="false">
      <c r="A6651" s="1" t="s">
        <v>17121</v>
      </c>
      <c r="B6651" s="1" t="s">
        <v>5649</v>
      </c>
      <c r="C6651" s="1" t="s">
        <v>2007</v>
      </c>
      <c r="D6651" s="1" t="n">
        <v>1</v>
      </c>
      <c r="E6651" s="16" t="n">
        <v>750.27</v>
      </c>
      <c r="F6651" s="17" t="n">
        <v>0.1</v>
      </c>
      <c r="G6651" s="16" t="n">
        <v>675.24</v>
      </c>
      <c r="I6651" s="1" t="str">
        <f aca="false">INDEX(Products!$C$2:$C$51,MATCH(C6651,Products!$A$2:$A$51,0))</f>
        <v>Books &amp; Stationery</v>
      </c>
      <c r="J6651" s="1" t="str">
        <f aca="false">INDEX(Orders!$E$2:$E$8001,MATCH(B6651,Orders!$A$2:$A$8001,0))</f>
        <v>Returned</v>
      </c>
      <c r="K6651" s="1" t="str">
        <f aca="false">LEFT(INDEX(Orders!$C$2:$C$8001,MATCH(B6651,Orders!$A$2:$A$8001,0)),7)</f>
        <v>2025-02</v>
      </c>
    </row>
    <row r="6652" customFormat="false" ht="15" hidden="false" customHeight="true" outlineLevel="0" collapsed="false">
      <c r="A6652" s="1" t="s">
        <v>17122</v>
      </c>
      <c r="B6652" s="1" t="s">
        <v>5650</v>
      </c>
      <c r="C6652" s="1" t="s">
        <v>1979</v>
      </c>
      <c r="D6652" s="1" t="n">
        <v>1</v>
      </c>
      <c r="E6652" s="16" t="n">
        <v>623</v>
      </c>
      <c r="F6652" s="17" t="n">
        <v>0</v>
      </c>
      <c r="G6652" s="16" t="n">
        <v>623</v>
      </c>
      <c r="I6652" s="1" t="str">
        <f aca="false">INDEX(Products!$C$2:$C$51,MATCH(C6652,Products!$A$2:$A$51,0))</f>
        <v>Beauty &amp; Personal Care</v>
      </c>
      <c r="J6652" s="1" t="str">
        <f aca="false">INDEX(Orders!$E$2:$E$8001,MATCH(B6652,Orders!$A$2:$A$8001,0))</f>
        <v>Delivered</v>
      </c>
      <c r="K6652" s="1" t="str">
        <f aca="false">LEFT(INDEX(Orders!$C$2:$C$8001,MATCH(B6652,Orders!$A$2:$A$8001,0)),7)</f>
        <v>2025-05</v>
      </c>
    </row>
    <row r="6653" customFormat="false" ht="15" hidden="false" customHeight="true" outlineLevel="0" collapsed="false">
      <c r="A6653" s="1" t="s">
        <v>17123</v>
      </c>
      <c r="B6653" s="1" t="s">
        <v>5650</v>
      </c>
      <c r="C6653" s="1" t="s">
        <v>2007</v>
      </c>
      <c r="D6653" s="1" t="n">
        <v>1</v>
      </c>
      <c r="E6653" s="16" t="n">
        <v>750.27</v>
      </c>
      <c r="F6653" s="17" t="n">
        <v>0.1</v>
      </c>
      <c r="G6653" s="16" t="n">
        <v>675.24</v>
      </c>
      <c r="I6653" s="1" t="str">
        <f aca="false">INDEX(Products!$C$2:$C$51,MATCH(C6653,Products!$A$2:$A$51,0))</f>
        <v>Books &amp; Stationery</v>
      </c>
      <c r="J6653" s="1" t="str">
        <f aca="false">INDEX(Orders!$E$2:$E$8001,MATCH(B6653,Orders!$A$2:$A$8001,0))</f>
        <v>Delivered</v>
      </c>
      <c r="K6653" s="1" t="str">
        <f aca="false">LEFT(INDEX(Orders!$C$2:$C$8001,MATCH(B6653,Orders!$A$2:$A$8001,0)),7)</f>
        <v>2025-05</v>
      </c>
    </row>
    <row r="6654" customFormat="false" ht="15" hidden="false" customHeight="true" outlineLevel="0" collapsed="false">
      <c r="A6654" s="1" t="s">
        <v>17124</v>
      </c>
      <c r="B6654" s="1" t="s">
        <v>5650</v>
      </c>
      <c r="C6654" s="1" t="s">
        <v>1971</v>
      </c>
      <c r="D6654" s="1" t="n">
        <v>2</v>
      </c>
      <c r="E6654" s="16" t="n">
        <v>2073.63</v>
      </c>
      <c r="F6654" s="17" t="n">
        <v>0.2</v>
      </c>
      <c r="G6654" s="16" t="n">
        <v>3317.81</v>
      </c>
      <c r="I6654" s="1" t="str">
        <f aca="false">INDEX(Products!$C$2:$C$51,MATCH(C6654,Products!$A$2:$A$51,0))</f>
        <v>Home &amp; Kitchen</v>
      </c>
      <c r="J6654" s="1" t="str">
        <f aca="false">INDEX(Orders!$E$2:$E$8001,MATCH(B6654,Orders!$A$2:$A$8001,0))</f>
        <v>Delivered</v>
      </c>
      <c r="K6654" s="1" t="str">
        <f aca="false">LEFT(INDEX(Orders!$C$2:$C$8001,MATCH(B6654,Orders!$A$2:$A$8001,0)),7)</f>
        <v>2025-05</v>
      </c>
    </row>
    <row r="6655" customFormat="false" ht="15" hidden="false" customHeight="true" outlineLevel="0" collapsed="false">
      <c r="A6655" s="1" t="s">
        <v>17125</v>
      </c>
      <c r="B6655" s="1" t="s">
        <v>5650</v>
      </c>
      <c r="C6655" s="1" t="s">
        <v>1969</v>
      </c>
      <c r="D6655" s="1" t="n">
        <v>1</v>
      </c>
      <c r="E6655" s="16" t="n">
        <v>9171.98</v>
      </c>
      <c r="F6655" s="17" t="n">
        <v>0</v>
      </c>
      <c r="G6655" s="16" t="n">
        <v>9171.98</v>
      </c>
      <c r="I6655" s="1" t="str">
        <f aca="false">INDEX(Products!$C$2:$C$51,MATCH(C6655,Products!$A$2:$A$51,0))</f>
        <v>Home &amp; Kitchen</v>
      </c>
      <c r="J6655" s="1" t="str">
        <f aca="false">INDEX(Orders!$E$2:$E$8001,MATCH(B6655,Orders!$A$2:$A$8001,0))</f>
        <v>Delivered</v>
      </c>
      <c r="K6655" s="1" t="str">
        <f aca="false">LEFT(INDEX(Orders!$C$2:$C$8001,MATCH(B6655,Orders!$A$2:$A$8001,0)),7)</f>
        <v>2025-05</v>
      </c>
    </row>
    <row r="6656" customFormat="false" ht="15" hidden="false" customHeight="true" outlineLevel="0" collapsed="false">
      <c r="A6656" s="1" t="s">
        <v>17126</v>
      </c>
      <c r="B6656" s="1" t="s">
        <v>5650</v>
      </c>
      <c r="C6656" s="1" t="s">
        <v>1976</v>
      </c>
      <c r="D6656" s="1" t="n">
        <v>1</v>
      </c>
      <c r="E6656" s="16" t="n">
        <v>1603.35</v>
      </c>
      <c r="F6656" s="17" t="n">
        <v>0.05</v>
      </c>
      <c r="G6656" s="16" t="n">
        <v>1523.18</v>
      </c>
      <c r="I6656" s="1" t="str">
        <f aca="false">INDEX(Products!$C$2:$C$51,MATCH(C6656,Products!$A$2:$A$51,0))</f>
        <v>Beauty &amp; Personal Care</v>
      </c>
      <c r="J6656" s="1" t="str">
        <f aca="false">INDEX(Orders!$E$2:$E$8001,MATCH(B6656,Orders!$A$2:$A$8001,0))</f>
        <v>Delivered</v>
      </c>
      <c r="K6656" s="1" t="str">
        <f aca="false">LEFT(INDEX(Orders!$C$2:$C$8001,MATCH(B6656,Orders!$A$2:$A$8001,0)),7)</f>
        <v>2025-05</v>
      </c>
    </row>
    <row r="6657" customFormat="false" ht="15" hidden="false" customHeight="true" outlineLevel="0" collapsed="false">
      <c r="A6657" s="1" t="s">
        <v>17127</v>
      </c>
      <c r="B6657" s="1" t="s">
        <v>5651</v>
      </c>
      <c r="C6657" s="1" t="s">
        <v>1969</v>
      </c>
      <c r="D6657" s="1" t="n">
        <v>1</v>
      </c>
      <c r="E6657" s="16" t="n">
        <v>9171.98</v>
      </c>
      <c r="F6657" s="17" t="n">
        <v>0</v>
      </c>
      <c r="G6657" s="16" t="n">
        <v>9171.98</v>
      </c>
      <c r="I6657" s="1" t="str">
        <f aca="false">INDEX(Products!$C$2:$C$51,MATCH(C6657,Products!$A$2:$A$51,0))</f>
        <v>Home &amp; Kitchen</v>
      </c>
      <c r="J6657" s="1" t="str">
        <f aca="false">INDEX(Orders!$E$2:$E$8001,MATCH(B6657,Orders!$A$2:$A$8001,0))</f>
        <v>Delivered</v>
      </c>
      <c r="K6657" s="1" t="str">
        <f aca="false">LEFT(INDEX(Orders!$C$2:$C$8001,MATCH(B6657,Orders!$A$2:$A$8001,0)),7)</f>
        <v>2025-01</v>
      </c>
    </row>
    <row r="6658" customFormat="false" ht="15" hidden="false" customHeight="true" outlineLevel="0" collapsed="false">
      <c r="A6658" s="1" t="s">
        <v>17128</v>
      </c>
      <c r="B6658" s="1" t="s">
        <v>5652</v>
      </c>
      <c r="C6658" s="1" t="s">
        <v>1953</v>
      </c>
      <c r="D6658" s="1" t="n">
        <v>1</v>
      </c>
      <c r="E6658" s="16" t="n">
        <v>4914.12</v>
      </c>
      <c r="F6658" s="17" t="n">
        <v>0.05</v>
      </c>
      <c r="G6658" s="16" t="n">
        <v>4668.41</v>
      </c>
      <c r="I6658" s="1" t="str">
        <f aca="false">INDEX(Products!$C$2:$C$51,MATCH(C6658,Products!$A$2:$A$51,0))</f>
        <v>Fashion</v>
      </c>
      <c r="J6658" s="1" t="str">
        <f aca="false">INDEX(Orders!$E$2:$E$8001,MATCH(B6658,Orders!$A$2:$A$8001,0))</f>
        <v>Delivered</v>
      </c>
      <c r="K6658" s="1" t="str">
        <f aca="false">LEFT(INDEX(Orders!$C$2:$C$8001,MATCH(B6658,Orders!$A$2:$A$8001,0)),7)</f>
        <v>2025-06</v>
      </c>
    </row>
    <row r="6659" customFormat="false" ht="15" hidden="false" customHeight="true" outlineLevel="0" collapsed="false">
      <c r="A6659" s="1" t="s">
        <v>17129</v>
      </c>
      <c r="B6659" s="1" t="s">
        <v>5652</v>
      </c>
      <c r="C6659" s="1" t="s">
        <v>2007</v>
      </c>
      <c r="D6659" s="1" t="n">
        <v>1</v>
      </c>
      <c r="E6659" s="16" t="n">
        <v>750.27</v>
      </c>
      <c r="F6659" s="17" t="n">
        <v>0.15</v>
      </c>
      <c r="G6659" s="16" t="n">
        <v>637.73</v>
      </c>
      <c r="I6659" s="1" t="str">
        <f aca="false">INDEX(Products!$C$2:$C$51,MATCH(C6659,Products!$A$2:$A$51,0))</f>
        <v>Books &amp; Stationery</v>
      </c>
      <c r="J6659" s="1" t="str">
        <f aca="false">INDEX(Orders!$E$2:$E$8001,MATCH(B6659,Orders!$A$2:$A$8001,0))</f>
        <v>Delivered</v>
      </c>
      <c r="K6659" s="1" t="str">
        <f aca="false">LEFT(INDEX(Orders!$C$2:$C$8001,MATCH(B6659,Orders!$A$2:$A$8001,0)),7)</f>
        <v>2025-06</v>
      </c>
    </row>
    <row r="6660" customFormat="false" ht="15" hidden="false" customHeight="true" outlineLevel="0" collapsed="false">
      <c r="A6660" s="1" t="s">
        <v>17130</v>
      </c>
      <c r="B6660" s="1" t="s">
        <v>5652</v>
      </c>
      <c r="C6660" s="1" t="s">
        <v>2006</v>
      </c>
      <c r="D6660" s="1" t="n">
        <v>1</v>
      </c>
      <c r="E6660" s="16" t="n">
        <v>482.17</v>
      </c>
      <c r="F6660" s="17" t="n">
        <v>0.15</v>
      </c>
      <c r="G6660" s="16" t="n">
        <v>409.84</v>
      </c>
      <c r="I6660" s="1" t="str">
        <f aca="false">INDEX(Products!$C$2:$C$51,MATCH(C6660,Products!$A$2:$A$51,0))</f>
        <v>Books &amp; Stationery</v>
      </c>
      <c r="J6660" s="1" t="str">
        <f aca="false">INDEX(Orders!$E$2:$E$8001,MATCH(B6660,Orders!$A$2:$A$8001,0))</f>
        <v>Delivered</v>
      </c>
      <c r="K6660" s="1" t="str">
        <f aca="false">LEFT(INDEX(Orders!$C$2:$C$8001,MATCH(B6660,Orders!$A$2:$A$8001,0)),7)</f>
        <v>2025-06</v>
      </c>
    </row>
    <row r="6661" customFormat="false" ht="15" hidden="false" customHeight="true" outlineLevel="0" collapsed="false">
      <c r="A6661" s="1" t="s">
        <v>17131</v>
      </c>
      <c r="B6661" s="1" t="s">
        <v>5653</v>
      </c>
      <c r="C6661" s="1" t="s">
        <v>2006</v>
      </c>
      <c r="D6661" s="1" t="n">
        <v>1</v>
      </c>
      <c r="E6661" s="16" t="n">
        <v>482.17</v>
      </c>
      <c r="F6661" s="17" t="n">
        <v>0</v>
      </c>
      <c r="G6661" s="16" t="n">
        <v>482.17</v>
      </c>
      <c r="I6661" s="1" t="str">
        <f aca="false">INDEX(Products!$C$2:$C$51,MATCH(C6661,Products!$A$2:$A$51,0))</f>
        <v>Books &amp; Stationery</v>
      </c>
      <c r="J6661" s="1" t="str">
        <f aca="false">INDEX(Orders!$E$2:$E$8001,MATCH(B6661,Orders!$A$2:$A$8001,0))</f>
        <v>Delivered</v>
      </c>
      <c r="K6661" s="1" t="str">
        <f aca="false">LEFT(INDEX(Orders!$C$2:$C$8001,MATCH(B6661,Orders!$A$2:$A$8001,0)),7)</f>
        <v>2024-12</v>
      </c>
    </row>
    <row r="6662" customFormat="false" ht="15" hidden="false" customHeight="true" outlineLevel="0" collapsed="false">
      <c r="A6662" s="1" t="s">
        <v>17132</v>
      </c>
      <c r="B6662" s="1" t="s">
        <v>5653</v>
      </c>
      <c r="C6662" s="1" t="s">
        <v>1940</v>
      </c>
      <c r="D6662" s="1" t="n">
        <v>1</v>
      </c>
      <c r="E6662" s="16" t="n">
        <v>2374.52</v>
      </c>
      <c r="F6662" s="17" t="n">
        <v>0</v>
      </c>
      <c r="G6662" s="16" t="n">
        <v>2374.52</v>
      </c>
      <c r="I6662" s="1" t="str">
        <f aca="false">INDEX(Products!$C$2:$C$51,MATCH(C6662,Products!$A$2:$A$51,0))</f>
        <v>Fashion</v>
      </c>
      <c r="J6662" s="1" t="str">
        <f aca="false">INDEX(Orders!$E$2:$E$8001,MATCH(B6662,Orders!$A$2:$A$8001,0))</f>
        <v>Delivered</v>
      </c>
      <c r="K6662" s="1" t="str">
        <f aca="false">LEFT(INDEX(Orders!$C$2:$C$8001,MATCH(B6662,Orders!$A$2:$A$8001,0)),7)</f>
        <v>2024-12</v>
      </c>
    </row>
    <row r="6663" customFormat="false" ht="15" hidden="false" customHeight="true" outlineLevel="0" collapsed="false">
      <c r="A6663" s="1" t="s">
        <v>17133</v>
      </c>
      <c r="B6663" s="1" t="s">
        <v>5653</v>
      </c>
      <c r="C6663" s="1" t="s">
        <v>1988</v>
      </c>
      <c r="D6663" s="1" t="n">
        <v>1</v>
      </c>
      <c r="E6663" s="16" t="n">
        <v>681.07</v>
      </c>
      <c r="F6663" s="17" t="n">
        <v>0</v>
      </c>
      <c r="G6663" s="16" t="n">
        <v>681.07</v>
      </c>
      <c r="I6663" s="1" t="str">
        <f aca="false">INDEX(Products!$C$2:$C$51,MATCH(C6663,Products!$A$2:$A$51,0))</f>
        <v>Sports &amp; Fitness</v>
      </c>
      <c r="J6663" s="1" t="str">
        <f aca="false">INDEX(Orders!$E$2:$E$8001,MATCH(B6663,Orders!$A$2:$A$8001,0))</f>
        <v>Delivered</v>
      </c>
      <c r="K6663" s="1" t="str">
        <f aca="false">LEFT(INDEX(Orders!$C$2:$C$8001,MATCH(B6663,Orders!$A$2:$A$8001,0)),7)</f>
        <v>2024-12</v>
      </c>
    </row>
    <row r="6664" customFormat="false" ht="15" hidden="false" customHeight="true" outlineLevel="0" collapsed="false">
      <c r="A6664" s="1" t="s">
        <v>17134</v>
      </c>
      <c r="B6664" s="1" t="s">
        <v>5654</v>
      </c>
      <c r="C6664" s="1" t="s">
        <v>2006</v>
      </c>
      <c r="D6664" s="1" t="n">
        <v>2</v>
      </c>
      <c r="E6664" s="16" t="n">
        <v>482.17</v>
      </c>
      <c r="F6664" s="17" t="n">
        <v>0</v>
      </c>
      <c r="G6664" s="16" t="n">
        <v>964.34</v>
      </c>
      <c r="I6664" s="1" t="str">
        <f aca="false">INDEX(Products!$C$2:$C$51,MATCH(C6664,Products!$A$2:$A$51,0))</f>
        <v>Books &amp; Stationery</v>
      </c>
      <c r="J6664" s="1" t="str">
        <f aca="false">INDEX(Orders!$E$2:$E$8001,MATCH(B6664,Orders!$A$2:$A$8001,0))</f>
        <v>Delivered</v>
      </c>
      <c r="K6664" s="1" t="str">
        <f aca="false">LEFT(INDEX(Orders!$C$2:$C$8001,MATCH(B6664,Orders!$A$2:$A$8001,0)),7)</f>
        <v>2024-10</v>
      </c>
    </row>
    <row r="6665" customFormat="false" ht="15" hidden="false" customHeight="true" outlineLevel="0" collapsed="false">
      <c r="A6665" s="1" t="s">
        <v>17135</v>
      </c>
      <c r="B6665" s="1" t="s">
        <v>5654</v>
      </c>
      <c r="C6665" s="1" t="s">
        <v>1930</v>
      </c>
      <c r="D6665" s="1" t="n">
        <v>3</v>
      </c>
      <c r="E6665" s="16" t="n">
        <v>2398.35</v>
      </c>
      <c r="F6665" s="17" t="n">
        <v>0.1</v>
      </c>
      <c r="G6665" s="16" t="n">
        <v>6475.54</v>
      </c>
      <c r="I6665" s="1" t="str">
        <f aca="false">INDEX(Products!$C$2:$C$51,MATCH(C6665,Products!$A$2:$A$51,0))</f>
        <v>Electronics</v>
      </c>
      <c r="J6665" s="1" t="str">
        <f aca="false">INDEX(Orders!$E$2:$E$8001,MATCH(B6665,Orders!$A$2:$A$8001,0))</f>
        <v>Delivered</v>
      </c>
      <c r="K6665" s="1" t="str">
        <f aca="false">LEFT(INDEX(Orders!$C$2:$C$8001,MATCH(B6665,Orders!$A$2:$A$8001,0)),7)</f>
        <v>2024-10</v>
      </c>
    </row>
    <row r="6666" customFormat="false" ht="15" hidden="false" customHeight="true" outlineLevel="0" collapsed="false">
      <c r="A6666" s="1" t="s">
        <v>17136</v>
      </c>
      <c r="B6666" s="1" t="s">
        <v>5655</v>
      </c>
      <c r="C6666" s="1" t="s">
        <v>1969</v>
      </c>
      <c r="D6666" s="1" t="n">
        <v>2</v>
      </c>
      <c r="E6666" s="16" t="n">
        <v>9171.98</v>
      </c>
      <c r="F6666" s="17" t="n">
        <v>0</v>
      </c>
      <c r="G6666" s="16" t="n">
        <v>18343.96</v>
      </c>
      <c r="I6666" s="1" t="str">
        <f aca="false">INDEX(Products!$C$2:$C$51,MATCH(C6666,Products!$A$2:$A$51,0))</f>
        <v>Home &amp; Kitchen</v>
      </c>
      <c r="J6666" s="1" t="str">
        <f aca="false">INDEX(Orders!$E$2:$E$8001,MATCH(B6666,Orders!$A$2:$A$8001,0))</f>
        <v>Delivered</v>
      </c>
      <c r="K6666" s="1" t="str">
        <f aca="false">LEFT(INDEX(Orders!$C$2:$C$8001,MATCH(B6666,Orders!$A$2:$A$8001,0)),7)</f>
        <v>2025-10</v>
      </c>
    </row>
    <row r="6667" customFormat="false" ht="15" hidden="false" customHeight="true" outlineLevel="0" collapsed="false">
      <c r="A6667" s="1" t="s">
        <v>17137</v>
      </c>
      <c r="B6667" s="1" t="s">
        <v>5655</v>
      </c>
      <c r="C6667" s="1" t="s">
        <v>1997</v>
      </c>
      <c r="D6667" s="1" t="n">
        <v>1</v>
      </c>
      <c r="E6667" s="16" t="n">
        <v>311.15</v>
      </c>
      <c r="F6667" s="17" t="n">
        <v>0.05</v>
      </c>
      <c r="G6667" s="16" t="n">
        <v>295.59</v>
      </c>
      <c r="I6667" s="1" t="str">
        <f aca="false">INDEX(Products!$C$2:$C$51,MATCH(C6667,Products!$A$2:$A$51,0))</f>
        <v>Sports &amp; Fitness</v>
      </c>
      <c r="J6667" s="1" t="str">
        <f aca="false">INDEX(Orders!$E$2:$E$8001,MATCH(B6667,Orders!$A$2:$A$8001,0))</f>
        <v>Delivered</v>
      </c>
      <c r="K6667" s="1" t="str">
        <f aca="false">LEFT(INDEX(Orders!$C$2:$C$8001,MATCH(B6667,Orders!$A$2:$A$8001,0)),7)</f>
        <v>2025-10</v>
      </c>
    </row>
    <row r="6668" customFormat="false" ht="15" hidden="false" customHeight="true" outlineLevel="0" collapsed="false">
      <c r="A6668" s="1" t="s">
        <v>17138</v>
      </c>
      <c r="B6668" s="1" t="s">
        <v>5656</v>
      </c>
      <c r="C6668" s="1" t="s">
        <v>1979</v>
      </c>
      <c r="D6668" s="1" t="n">
        <v>1</v>
      </c>
      <c r="E6668" s="16" t="n">
        <v>623</v>
      </c>
      <c r="F6668" s="17" t="n">
        <v>0.05</v>
      </c>
      <c r="G6668" s="16" t="n">
        <v>591.85</v>
      </c>
      <c r="I6668" s="1" t="str">
        <f aca="false">INDEX(Products!$C$2:$C$51,MATCH(C6668,Products!$A$2:$A$51,0))</f>
        <v>Beauty &amp; Personal Care</v>
      </c>
      <c r="J6668" s="1" t="str">
        <f aca="false">INDEX(Orders!$E$2:$E$8001,MATCH(B6668,Orders!$A$2:$A$8001,0))</f>
        <v>Delivered</v>
      </c>
      <c r="K6668" s="1" t="str">
        <f aca="false">LEFT(INDEX(Orders!$C$2:$C$8001,MATCH(B6668,Orders!$A$2:$A$8001,0)),7)</f>
        <v>2025-09</v>
      </c>
    </row>
    <row r="6669" customFormat="false" ht="15" hidden="false" customHeight="true" outlineLevel="0" collapsed="false">
      <c r="A6669" s="1" t="s">
        <v>17139</v>
      </c>
      <c r="B6669" s="1" t="s">
        <v>5657</v>
      </c>
      <c r="C6669" s="1" t="s">
        <v>2006</v>
      </c>
      <c r="D6669" s="1" t="n">
        <v>1</v>
      </c>
      <c r="E6669" s="16" t="n">
        <v>482.17</v>
      </c>
      <c r="F6669" s="17" t="n">
        <v>0.1</v>
      </c>
      <c r="G6669" s="16" t="n">
        <v>433.95</v>
      </c>
      <c r="I6669" s="1" t="str">
        <f aca="false">INDEX(Products!$C$2:$C$51,MATCH(C6669,Products!$A$2:$A$51,0))</f>
        <v>Books &amp; Stationery</v>
      </c>
      <c r="J6669" s="1" t="str">
        <f aca="false">INDEX(Orders!$E$2:$E$8001,MATCH(B6669,Orders!$A$2:$A$8001,0))</f>
        <v>Delivered</v>
      </c>
      <c r="K6669" s="1" t="str">
        <f aca="false">LEFT(INDEX(Orders!$C$2:$C$8001,MATCH(B6669,Orders!$A$2:$A$8001,0)),7)</f>
        <v>2025-11</v>
      </c>
    </row>
    <row r="6670" customFormat="false" ht="15" hidden="false" customHeight="true" outlineLevel="0" collapsed="false">
      <c r="A6670" s="1" t="s">
        <v>17140</v>
      </c>
      <c r="B6670" s="1" t="s">
        <v>5658</v>
      </c>
      <c r="C6670" s="1" t="s">
        <v>1975</v>
      </c>
      <c r="D6670" s="1" t="n">
        <v>1</v>
      </c>
      <c r="E6670" s="16" t="n">
        <v>862.99</v>
      </c>
      <c r="F6670" s="17" t="n">
        <v>0</v>
      </c>
      <c r="G6670" s="16" t="n">
        <v>862.99</v>
      </c>
      <c r="I6670" s="1" t="str">
        <f aca="false">INDEX(Products!$C$2:$C$51,MATCH(C6670,Products!$A$2:$A$51,0))</f>
        <v>Beauty &amp; Personal Care</v>
      </c>
      <c r="J6670" s="1" t="str">
        <f aca="false">INDEX(Orders!$E$2:$E$8001,MATCH(B6670,Orders!$A$2:$A$8001,0))</f>
        <v>Delivered</v>
      </c>
      <c r="K6670" s="1" t="str">
        <f aca="false">LEFT(INDEX(Orders!$C$2:$C$8001,MATCH(B6670,Orders!$A$2:$A$8001,0)),7)</f>
        <v>2024-01</v>
      </c>
    </row>
    <row r="6671" customFormat="false" ht="15" hidden="false" customHeight="true" outlineLevel="0" collapsed="false">
      <c r="A6671" s="1" t="s">
        <v>17141</v>
      </c>
      <c r="B6671" s="1" t="s">
        <v>5659</v>
      </c>
      <c r="C6671" s="1" t="s">
        <v>2006</v>
      </c>
      <c r="D6671" s="1" t="n">
        <v>1</v>
      </c>
      <c r="E6671" s="16" t="n">
        <v>482.17</v>
      </c>
      <c r="F6671" s="17" t="n">
        <v>0</v>
      </c>
      <c r="G6671" s="16" t="n">
        <v>482.17</v>
      </c>
      <c r="I6671" s="1" t="str">
        <f aca="false">INDEX(Products!$C$2:$C$51,MATCH(C6671,Products!$A$2:$A$51,0))</f>
        <v>Books &amp; Stationery</v>
      </c>
      <c r="J6671" s="1" t="str">
        <f aca="false">INDEX(Orders!$E$2:$E$8001,MATCH(B6671,Orders!$A$2:$A$8001,0))</f>
        <v>Delivered</v>
      </c>
      <c r="K6671" s="1" t="str">
        <f aca="false">LEFT(INDEX(Orders!$C$2:$C$8001,MATCH(B6671,Orders!$A$2:$A$8001,0)),7)</f>
        <v>2025-11</v>
      </c>
    </row>
    <row r="6672" customFormat="false" ht="15" hidden="false" customHeight="true" outlineLevel="0" collapsed="false">
      <c r="A6672" s="1" t="s">
        <v>17142</v>
      </c>
      <c r="B6672" s="1" t="s">
        <v>5659</v>
      </c>
      <c r="C6672" s="1" t="s">
        <v>2007</v>
      </c>
      <c r="D6672" s="1" t="n">
        <v>1</v>
      </c>
      <c r="E6672" s="16" t="n">
        <v>750.27</v>
      </c>
      <c r="F6672" s="17" t="n">
        <v>0.2</v>
      </c>
      <c r="G6672" s="16" t="n">
        <v>600.22</v>
      </c>
      <c r="I6672" s="1" t="str">
        <f aca="false">INDEX(Products!$C$2:$C$51,MATCH(C6672,Products!$A$2:$A$51,0))</f>
        <v>Books &amp; Stationery</v>
      </c>
      <c r="J6672" s="1" t="str">
        <f aca="false">INDEX(Orders!$E$2:$E$8001,MATCH(B6672,Orders!$A$2:$A$8001,0))</f>
        <v>Delivered</v>
      </c>
      <c r="K6672" s="1" t="str">
        <f aca="false">LEFT(INDEX(Orders!$C$2:$C$8001,MATCH(B6672,Orders!$A$2:$A$8001,0)),7)</f>
        <v>2025-11</v>
      </c>
    </row>
    <row r="6673" customFormat="false" ht="15" hidden="false" customHeight="true" outlineLevel="0" collapsed="false">
      <c r="A6673" s="1" t="s">
        <v>17143</v>
      </c>
      <c r="B6673" s="1" t="s">
        <v>5660</v>
      </c>
      <c r="C6673" s="1" t="s">
        <v>2006</v>
      </c>
      <c r="D6673" s="1" t="n">
        <v>1</v>
      </c>
      <c r="E6673" s="16" t="n">
        <v>482.17</v>
      </c>
      <c r="F6673" s="17" t="n">
        <v>0</v>
      </c>
      <c r="G6673" s="16" t="n">
        <v>482.17</v>
      </c>
      <c r="I6673" s="1" t="str">
        <f aca="false">INDEX(Products!$C$2:$C$51,MATCH(C6673,Products!$A$2:$A$51,0))</f>
        <v>Books &amp; Stationery</v>
      </c>
      <c r="J6673" s="1" t="str">
        <f aca="false">INDEX(Orders!$E$2:$E$8001,MATCH(B6673,Orders!$A$2:$A$8001,0))</f>
        <v>Delivered</v>
      </c>
      <c r="K6673" s="1" t="str">
        <f aca="false">LEFT(INDEX(Orders!$C$2:$C$8001,MATCH(B6673,Orders!$A$2:$A$8001,0)),7)</f>
        <v>2024-02</v>
      </c>
    </row>
    <row r="6674" customFormat="false" ht="15" hidden="false" customHeight="true" outlineLevel="0" collapsed="false">
      <c r="A6674" s="1" t="s">
        <v>17144</v>
      </c>
      <c r="B6674" s="1" t="s">
        <v>5661</v>
      </c>
      <c r="C6674" s="1" t="s">
        <v>1990</v>
      </c>
      <c r="D6674" s="1" t="n">
        <v>1</v>
      </c>
      <c r="E6674" s="16" t="n">
        <v>5311.32</v>
      </c>
      <c r="F6674" s="17" t="n">
        <v>0</v>
      </c>
      <c r="G6674" s="16" t="n">
        <v>5311.32</v>
      </c>
      <c r="I6674" s="1" t="str">
        <f aca="false">INDEX(Products!$C$2:$C$51,MATCH(C6674,Products!$A$2:$A$51,0))</f>
        <v>Sports &amp; Fitness</v>
      </c>
      <c r="J6674" s="1" t="str">
        <f aca="false">INDEX(Orders!$E$2:$E$8001,MATCH(B6674,Orders!$A$2:$A$8001,0))</f>
        <v>Delivered</v>
      </c>
      <c r="K6674" s="1" t="str">
        <f aca="false">LEFT(INDEX(Orders!$C$2:$C$8001,MATCH(B6674,Orders!$A$2:$A$8001,0)),7)</f>
        <v>2025-01</v>
      </c>
    </row>
    <row r="6675" customFormat="false" ht="15" hidden="false" customHeight="true" outlineLevel="0" collapsed="false">
      <c r="A6675" s="1" t="s">
        <v>17145</v>
      </c>
      <c r="B6675" s="1" t="s">
        <v>5661</v>
      </c>
      <c r="C6675" s="1" t="s">
        <v>1940</v>
      </c>
      <c r="D6675" s="1" t="n">
        <v>1</v>
      </c>
      <c r="E6675" s="16" t="n">
        <v>2374.52</v>
      </c>
      <c r="F6675" s="17" t="n">
        <v>0.05</v>
      </c>
      <c r="G6675" s="16" t="n">
        <v>2255.79</v>
      </c>
      <c r="I6675" s="1" t="str">
        <f aca="false">INDEX(Products!$C$2:$C$51,MATCH(C6675,Products!$A$2:$A$51,0))</f>
        <v>Fashion</v>
      </c>
      <c r="J6675" s="1" t="str">
        <f aca="false">INDEX(Orders!$E$2:$E$8001,MATCH(B6675,Orders!$A$2:$A$8001,0))</f>
        <v>Delivered</v>
      </c>
      <c r="K6675" s="1" t="str">
        <f aca="false">LEFT(INDEX(Orders!$C$2:$C$8001,MATCH(B6675,Orders!$A$2:$A$8001,0)),7)</f>
        <v>2025-01</v>
      </c>
    </row>
    <row r="6676" customFormat="false" ht="15" hidden="false" customHeight="true" outlineLevel="0" collapsed="false">
      <c r="A6676" s="1" t="s">
        <v>17146</v>
      </c>
      <c r="B6676" s="1" t="s">
        <v>5661</v>
      </c>
      <c r="C6676" s="1" t="s">
        <v>1930</v>
      </c>
      <c r="D6676" s="1" t="n">
        <v>2</v>
      </c>
      <c r="E6676" s="16" t="n">
        <v>2398.35</v>
      </c>
      <c r="F6676" s="17" t="n">
        <v>0.2</v>
      </c>
      <c r="G6676" s="16" t="n">
        <v>3837.36</v>
      </c>
      <c r="I6676" s="1" t="str">
        <f aca="false">INDEX(Products!$C$2:$C$51,MATCH(C6676,Products!$A$2:$A$51,0))</f>
        <v>Electronics</v>
      </c>
      <c r="J6676" s="1" t="str">
        <f aca="false">INDEX(Orders!$E$2:$E$8001,MATCH(B6676,Orders!$A$2:$A$8001,0))</f>
        <v>Delivered</v>
      </c>
      <c r="K6676" s="1" t="str">
        <f aca="false">LEFT(INDEX(Orders!$C$2:$C$8001,MATCH(B6676,Orders!$A$2:$A$8001,0)),7)</f>
        <v>2025-01</v>
      </c>
    </row>
    <row r="6677" customFormat="false" ht="15" hidden="false" customHeight="true" outlineLevel="0" collapsed="false">
      <c r="A6677" s="1" t="s">
        <v>17147</v>
      </c>
      <c r="B6677" s="1" t="s">
        <v>5661</v>
      </c>
      <c r="C6677" s="1" t="s">
        <v>2004</v>
      </c>
      <c r="D6677" s="1" t="n">
        <v>1</v>
      </c>
      <c r="E6677" s="16" t="n">
        <v>645.89</v>
      </c>
      <c r="F6677" s="17" t="n">
        <v>0.05</v>
      </c>
      <c r="G6677" s="16" t="n">
        <v>613.6</v>
      </c>
      <c r="I6677" s="1" t="str">
        <f aca="false">INDEX(Products!$C$2:$C$51,MATCH(C6677,Products!$A$2:$A$51,0))</f>
        <v>Books &amp; Stationery</v>
      </c>
      <c r="J6677" s="1" t="str">
        <f aca="false">INDEX(Orders!$E$2:$E$8001,MATCH(B6677,Orders!$A$2:$A$8001,0))</f>
        <v>Delivered</v>
      </c>
      <c r="K6677" s="1" t="str">
        <f aca="false">LEFT(INDEX(Orders!$C$2:$C$8001,MATCH(B6677,Orders!$A$2:$A$8001,0)),7)</f>
        <v>2025-01</v>
      </c>
    </row>
    <row r="6678" customFormat="false" ht="15" hidden="false" customHeight="true" outlineLevel="0" collapsed="false">
      <c r="A6678" s="1" t="s">
        <v>17148</v>
      </c>
      <c r="B6678" s="1" t="s">
        <v>5661</v>
      </c>
      <c r="C6678" s="1" t="s">
        <v>2006</v>
      </c>
      <c r="D6678" s="1" t="n">
        <v>3</v>
      </c>
      <c r="E6678" s="16" t="n">
        <v>482.17</v>
      </c>
      <c r="F6678" s="17" t="n">
        <v>0.15</v>
      </c>
      <c r="G6678" s="16" t="n">
        <v>1229.53</v>
      </c>
      <c r="I6678" s="1" t="str">
        <f aca="false">INDEX(Products!$C$2:$C$51,MATCH(C6678,Products!$A$2:$A$51,0))</f>
        <v>Books &amp; Stationery</v>
      </c>
      <c r="J6678" s="1" t="str">
        <f aca="false">INDEX(Orders!$E$2:$E$8001,MATCH(B6678,Orders!$A$2:$A$8001,0))</f>
        <v>Delivered</v>
      </c>
      <c r="K6678" s="1" t="str">
        <f aca="false">LEFT(INDEX(Orders!$C$2:$C$8001,MATCH(B6678,Orders!$A$2:$A$8001,0)),7)</f>
        <v>2025-01</v>
      </c>
    </row>
    <row r="6679" customFormat="false" ht="15" hidden="false" customHeight="true" outlineLevel="0" collapsed="false">
      <c r="A6679" s="1" t="s">
        <v>17149</v>
      </c>
      <c r="B6679" s="1" t="s">
        <v>5662</v>
      </c>
      <c r="C6679" s="1" t="s">
        <v>1937</v>
      </c>
      <c r="D6679" s="1" t="n">
        <v>2</v>
      </c>
      <c r="E6679" s="16" t="n">
        <v>1364.75</v>
      </c>
      <c r="F6679" s="17" t="n">
        <v>0</v>
      </c>
      <c r="G6679" s="16" t="n">
        <v>2729.5</v>
      </c>
      <c r="I6679" s="1" t="str">
        <f aca="false">INDEX(Products!$C$2:$C$51,MATCH(C6679,Products!$A$2:$A$51,0))</f>
        <v>Fashion</v>
      </c>
      <c r="J6679" s="1" t="str">
        <f aca="false">INDEX(Orders!$E$2:$E$8001,MATCH(B6679,Orders!$A$2:$A$8001,0))</f>
        <v>Delivered</v>
      </c>
      <c r="K6679" s="1" t="str">
        <f aca="false">LEFT(INDEX(Orders!$C$2:$C$8001,MATCH(B6679,Orders!$A$2:$A$8001,0)),7)</f>
        <v>2025-03</v>
      </c>
    </row>
    <row r="6680" customFormat="false" ht="15" hidden="false" customHeight="true" outlineLevel="0" collapsed="false">
      <c r="A6680" s="1" t="s">
        <v>17150</v>
      </c>
      <c r="B6680" s="1" t="s">
        <v>5663</v>
      </c>
      <c r="C6680" s="1" t="s">
        <v>1930</v>
      </c>
      <c r="D6680" s="1" t="n">
        <v>2</v>
      </c>
      <c r="E6680" s="16" t="n">
        <v>2398.35</v>
      </c>
      <c r="F6680" s="17" t="n">
        <v>0.2</v>
      </c>
      <c r="G6680" s="16" t="n">
        <v>3837.36</v>
      </c>
      <c r="I6680" s="1" t="str">
        <f aca="false">INDEX(Products!$C$2:$C$51,MATCH(C6680,Products!$A$2:$A$51,0))</f>
        <v>Electronics</v>
      </c>
      <c r="J6680" s="1" t="str">
        <f aca="false">INDEX(Orders!$E$2:$E$8001,MATCH(B6680,Orders!$A$2:$A$8001,0))</f>
        <v>Returned</v>
      </c>
      <c r="K6680" s="1" t="str">
        <f aca="false">LEFT(INDEX(Orders!$C$2:$C$8001,MATCH(B6680,Orders!$A$2:$A$8001,0)),7)</f>
        <v>2025-07</v>
      </c>
    </row>
    <row r="6681" customFormat="false" ht="15" hidden="false" customHeight="true" outlineLevel="0" collapsed="false">
      <c r="A6681" s="1" t="s">
        <v>17151</v>
      </c>
      <c r="B6681" s="1" t="s">
        <v>5664</v>
      </c>
      <c r="C6681" s="1" t="s">
        <v>1963</v>
      </c>
      <c r="D6681" s="1" t="n">
        <v>2</v>
      </c>
      <c r="E6681" s="16" t="n">
        <v>1494.98</v>
      </c>
      <c r="F6681" s="17" t="n">
        <v>0.05</v>
      </c>
      <c r="G6681" s="16" t="n">
        <v>2840.46</v>
      </c>
      <c r="I6681" s="1" t="str">
        <f aca="false">INDEX(Products!$C$2:$C$51,MATCH(C6681,Products!$A$2:$A$51,0))</f>
        <v>Home &amp; Kitchen</v>
      </c>
      <c r="J6681" s="1" t="str">
        <f aca="false">INDEX(Orders!$E$2:$E$8001,MATCH(B6681,Orders!$A$2:$A$8001,0))</f>
        <v>Delivered</v>
      </c>
      <c r="K6681" s="1" t="str">
        <f aca="false">LEFT(INDEX(Orders!$C$2:$C$8001,MATCH(B6681,Orders!$A$2:$A$8001,0)),7)</f>
        <v>2024-11</v>
      </c>
    </row>
    <row r="6682" customFormat="false" ht="15" hidden="false" customHeight="true" outlineLevel="0" collapsed="false">
      <c r="A6682" s="1" t="s">
        <v>17152</v>
      </c>
      <c r="B6682" s="1" t="s">
        <v>5665</v>
      </c>
      <c r="C6682" s="1" t="s">
        <v>1953</v>
      </c>
      <c r="D6682" s="1" t="n">
        <v>1</v>
      </c>
      <c r="E6682" s="16" t="n">
        <v>4914.12</v>
      </c>
      <c r="F6682" s="17" t="n">
        <v>0.1</v>
      </c>
      <c r="G6682" s="16" t="n">
        <v>4422.71</v>
      </c>
      <c r="I6682" s="1" t="str">
        <f aca="false">INDEX(Products!$C$2:$C$51,MATCH(C6682,Products!$A$2:$A$51,0))</f>
        <v>Fashion</v>
      </c>
      <c r="J6682" s="1" t="str">
        <f aca="false">INDEX(Orders!$E$2:$E$8001,MATCH(B6682,Orders!$A$2:$A$8001,0))</f>
        <v>Delivered</v>
      </c>
      <c r="K6682" s="1" t="str">
        <f aca="false">LEFT(INDEX(Orders!$C$2:$C$8001,MATCH(B6682,Orders!$A$2:$A$8001,0)),7)</f>
        <v>2025-11</v>
      </c>
    </row>
    <row r="6683" customFormat="false" ht="15" hidden="false" customHeight="true" outlineLevel="0" collapsed="false">
      <c r="A6683" s="1" t="s">
        <v>17153</v>
      </c>
      <c r="B6683" s="1" t="s">
        <v>5665</v>
      </c>
      <c r="C6683" s="1" t="s">
        <v>2007</v>
      </c>
      <c r="D6683" s="1" t="n">
        <v>1</v>
      </c>
      <c r="E6683" s="16" t="n">
        <v>750.27</v>
      </c>
      <c r="F6683" s="17" t="n">
        <v>0</v>
      </c>
      <c r="G6683" s="16" t="n">
        <v>750.27</v>
      </c>
      <c r="I6683" s="1" t="str">
        <f aca="false">INDEX(Products!$C$2:$C$51,MATCH(C6683,Products!$A$2:$A$51,0))</f>
        <v>Books &amp; Stationery</v>
      </c>
      <c r="J6683" s="1" t="str">
        <f aca="false">INDEX(Orders!$E$2:$E$8001,MATCH(B6683,Orders!$A$2:$A$8001,0))</f>
        <v>Delivered</v>
      </c>
      <c r="K6683" s="1" t="str">
        <f aca="false">LEFT(INDEX(Orders!$C$2:$C$8001,MATCH(B6683,Orders!$A$2:$A$8001,0)),7)</f>
        <v>2025-11</v>
      </c>
    </row>
    <row r="6684" customFormat="false" ht="15" hidden="false" customHeight="true" outlineLevel="0" collapsed="false">
      <c r="A6684" s="1" t="s">
        <v>17154</v>
      </c>
      <c r="B6684" s="1" t="s">
        <v>5666</v>
      </c>
      <c r="C6684" s="1" t="s">
        <v>1997</v>
      </c>
      <c r="D6684" s="1" t="n">
        <v>2</v>
      </c>
      <c r="E6684" s="16" t="n">
        <v>311.15</v>
      </c>
      <c r="F6684" s="17" t="n">
        <v>0</v>
      </c>
      <c r="G6684" s="16" t="n">
        <v>622.3</v>
      </c>
      <c r="I6684" s="1" t="str">
        <f aca="false">INDEX(Products!$C$2:$C$51,MATCH(C6684,Products!$A$2:$A$51,0))</f>
        <v>Sports &amp; Fitness</v>
      </c>
      <c r="J6684" s="1" t="str">
        <f aca="false">INDEX(Orders!$E$2:$E$8001,MATCH(B6684,Orders!$A$2:$A$8001,0))</f>
        <v>Delivered</v>
      </c>
      <c r="K6684" s="1" t="str">
        <f aca="false">LEFT(INDEX(Orders!$C$2:$C$8001,MATCH(B6684,Orders!$A$2:$A$8001,0)),7)</f>
        <v>2025-01</v>
      </c>
    </row>
    <row r="6685" customFormat="false" ht="15" hidden="false" customHeight="true" outlineLevel="0" collapsed="false">
      <c r="A6685" s="1" t="s">
        <v>17155</v>
      </c>
      <c r="B6685" s="1" t="s">
        <v>5667</v>
      </c>
      <c r="C6685" s="1" t="s">
        <v>1990</v>
      </c>
      <c r="D6685" s="1" t="n">
        <v>1</v>
      </c>
      <c r="E6685" s="16" t="n">
        <v>5311.32</v>
      </c>
      <c r="F6685" s="17" t="n">
        <v>0</v>
      </c>
      <c r="G6685" s="16" t="n">
        <v>5311.32</v>
      </c>
      <c r="I6685" s="1" t="str">
        <f aca="false">INDEX(Products!$C$2:$C$51,MATCH(C6685,Products!$A$2:$A$51,0))</f>
        <v>Sports &amp; Fitness</v>
      </c>
      <c r="J6685" s="1" t="str">
        <f aca="false">INDEX(Orders!$E$2:$E$8001,MATCH(B6685,Orders!$A$2:$A$8001,0))</f>
        <v>Delivered</v>
      </c>
      <c r="K6685" s="1" t="str">
        <f aca="false">LEFT(INDEX(Orders!$C$2:$C$8001,MATCH(B6685,Orders!$A$2:$A$8001,0)),7)</f>
        <v>2025-03</v>
      </c>
    </row>
    <row r="6686" customFormat="false" ht="15" hidden="false" customHeight="true" outlineLevel="0" collapsed="false">
      <c r="A6686" s="1" t="s">
        <v>17156</v>
      </c>
      <c r="B6686" s="1" t="s">
        <v>5667</v>
      </c>
      <c r="C6686" s="1" t="s">
        <v>1988</v>
      </c>
      <c r="D6686" s="1" t="n">
        <v>1</v>
      </c>
      <c r="E6686" s="16" t="n">
        <v>681.07</v>
      </c>
      <c r="F6686" s="17" t="n">
        <v>0.1</v>
      </c>
      <c r="G6686" s="16" t="n">
        <v>612.96</v>
      </c>
      <c r="I6686" s="1" t="str">
        <f aca="false">INDEX(Products!$C$2:$C$51,MATCH(C6686,Products!$A$2:$A$51,0))</f>
        <v>Sports &amp; Fitness</v>
      </c>
      <c r="J6686" s="1" t="str">
        <f aca="false">INDEX(Orders!$E$2:$E$8001,MATCH(B6686,Orders!$A$2:$A$8001,0))</f>
        <v>Delivered</v>
      </c>
      <c r="K6686" s="1" t="str">
        <f aca="false">LEFT(INDEX(Orders!$C$2:$C$8001,MATCH(B6686,Orders!$A$2:$A$8001,0)),7)</f>
        <v>2025-03</v>
      </c>
    </row>
    <row r="6687" customFormat="false" ht="15" hidden="false" customHeight="true" outlineLevel="0" collapsed="false">
      <c r="A6687" s="1" t="s">
        <v>17157</v>
      </c>
      <c r="B6687" s="1" t="s">
        <v>5668</v>
      </c>
      <c r="C6687" s="1" t="s">
        <v>2006</v>
      </c>
      <c r="D6687" s="1" t="n">
        <v>1</v>
      </c>
      <c r="E6687" s="16" t="n">
        <v>482.17</v>
      </c>
      <c r="F6687" s="17" t="n">
        <v>0</v>
      </c>
      <c r="G6687" s="16" t="n">
        <v>482.17</v>
      </c>
      <c r="I6687" s="1" t="str">
        <f aca="false">INDEX(Products!$C$2:$C$51,MATCH(C6687,Products!$A$2:$A$51,0))</f>
        <v>Books &amp; Stationery</v>
      </c>
      <c r="J6687" s="1" t="str">
        <f aca="false">INDEX(Orders!$E$2:$E$8001,MATCH(B6687,Orders!$A$2:$A$8001,0))</f>
        <v>Delivered</v>
      </c>
      <c r="K6687" s="1" t="str">
        <f aca="false">LEFT(INDEX(Orders!$C$2:$C$8001,MATCH(B6687,Orders!$A$2:$A$8001,0)),7)</f>
        <v>2025-10</v>
      </c>
    </row>
    <row r="6688" customFormat="false" ht="15" hidden="false" customHeight="true" outlineLevel="0" collapsed="false">
      <c r="A6688" s="1" t="s">
        <v>17158</v>
      </c>
      <c r="B6688" s="1" t="s">
        <v>5668</v>
      </c>
      <c r="C6688" s="1" t="s">
        <v>1955</v>
      </c>
      <c r="D6688" s="1" t="n">
        <v>1</v>
      </c>
      <c r="E6688" s="16" t="n">
        <v>3340.76</v>
      </c>
      <c r="F6688" s="17" t="n">
        <v>0.15</v>
      </c>
      <c r="G6688" s="16" t="n">
        <v>2839.65</v>
      </c>
      <c r="I6688" s="1" t="str">
        <f aca="false">INDEX(Products!$C$2:$C$51,MATCH(C6688,Products!$A$2:$A$51,0))</f>
        <v>Home &amp; Kitchen</v>
      </c>
      <c r="J6688" s="1" t="str">
        <f aca="false">INDEX(Orders!$E$2:$E$8001,MATCH(B6688,Orders!$A$2:$A$8001,0))</f>
        <v>Delivered</v>
      </c>
      <c r="K6688" s="1" t="str">
        <f aca="false">LEFT(INDEX(Orders!$C$2:$C$8001,MATCH(B6688,Orders!$A$2:$A$8001,0)),7)</f>
        <v>2025-10</v>
      </c>
    </row>
    <row r="6689" customFormat="false" ht="15" hidden="false" customHeight="true" outlineLevel="0" collapsed="false">
      <c r="A6689" s="1" t="s">
        <v>17159</v>
      </c>
      <c r="B6689" s="1" t="s">
        <v>5669</v>
      </c>
      <c r="C6689" s="1" t="s">
        <v>1997</v>
      </c>
      <c r="D6689" s="1" t="n">
        <v>2</v>
      </c>
      <c r="E6689" s="16" t="n">
        <v>311.15</v>
      </c>
      <c r="F6689" s="17" t="n">
        <v>0</v>
      </c>
      <c r="G6689" s="16" t="n">
        <v>622.3</v>
      </c>
      <c r="I6689" s="1" t="str">
        <f aca="false">INDEX(Products!$C$2:$C$51,MATCH(C6689,Products!$A$2:$A$51,0))</f>
        <v>Sports &amp; Fitness</v>
      </c>
      <c r="J6689" s="1" t="str">
        <f aca="false">INDEX(Orders!$E$2:$E$8001,MATCH(B6689,Orders!$A$2:$A$8001,0))</f>
        <v>Delivered</v>
      </c>
      <c r="K6689" s="1" t="str">
        <f aca="false">LEFT(INDEX(Orders!$C$2:$C$8001,MATCH(B6689,Orders!$A$2:$A$8001,0)),7)</f>
        <v>2024-07</v>
      </c>
    </row>
    <row r="6690" customFormat="false" ht="15" hidden="false" customHeight="true" outlineLevel="0" collapsed="false">
      <c r="A6690" s="1" t="s">
        <v>17160</v>
      </c>
      <c r="B6690" s="1" t="s">
        <v>5669</v>
      </c>
      <c r="C6690" s="1" t="s">
        <v>1965</v>
      </c>
      <c r="D6690" s="1" t="n">
        <v>3</v>
      </c>
      <c r="E6690" s="16" t="n">
        <v>1145.07</v>
      </c>
      <c r="F6690" s="17" t="n">
        <v>0</v>
      </c>
      <c r="G6690" s="16" t="n">
        <v>3435.21</v>
      </c>
      <c r="I6690" s="1" t="str">
        <f aca="false">INDEX(Products!$C$2:$C$51,MATCH(C6690,Products!$A$2:$A$51,0))</f>
        <v>Home &amp; Kitchen</v>
      </c>
      <c r="J6690" s="1" t="str">
        <f aca="false">INDEX(Orders!$E$2:$E$8001,MATCH(B6690,Orders!$A$2:$A$8001,0))</f>
        <v>Delivered</v>
      </c>
      <c r="K6690" s="1" t="str">
        <f aca="false">LEFT(INDEX(Orders!$C$2:$C$8001,MATCH(B6690,Orders!$A$2:$A$8001,0)),7)</f>
        <v>2024-07</v>
      </c>
    </row>
    <row r="6691" customFormat="false" ht="15" hidden="false" customHeight="true" outlineLevel="0" collapsed="false">
      <c r="A6691" s="1" t="s">
        <v>17161</v>
      </c>
      <c r="B6691" s="1" t="s">
        <v>5670</v>
      </c>
      <c r="C6691" s="1" t="s">
        <v>2007</v>
      </c>
      <c r="D6691" s="1" t="n">
        <v>3</v>
      </c>
      <c r="E6691" s="16" t="n">
        <v>750.27</v>
      </c>
      <c r="F6691" s="17" t="n">
        <v>0.15</v>
      </c>
      <c r="G6691" s="16" t="n">
        <v>1913.19</v>
      </c>
      <c r="I6691" s="1" t="str">
        <f aca="false">INDEX(Products!$C$2:$C$51,MATCH(C6691,Products!$A$2:$A$51,0))</f>
        <v>Books &amp; Stationery</v>
      </c>
      <c r="J6691" s="1" t="str">
        <f aca="false">INDEX(Orders!$E$2:$E$8001,MATCH(B6691,Orders!$A$2:$A$8001,0))</f>
        <v>Delivered</v>
      </c>
      <c r="K6691" s="1" t="str">
        <f aca="false">LEFT(INDEX(Orders!$C$2:$C$8001,MATCH(B6691,Orders!$A$2:$A$8001,0)),7)</f>
        <v>2025-06</v>
      </c>
    </row>
    <row r="6692" customFormat="false" ht="15" hidden="false" customHeight="true" outlineLevel="0" collapsed="false">
      <c r="A6692" s="1" t="s">
        <v>17162</v>
      </c>
      <c r="B6692" s="1" t="s">
        <v>5670</v>
      </c>
      <c r="C6692" s="1" t="s">
        <v>2006</v>
      </c>
      <c r="D6692" s="1" t="n">
        <v>1</v>
      </c>
      <c r="E6692" s="16" t="n">
        <v>482.17</v>
      </c>
      <c r="F6692" s="17" t="n">
        <v>0</v>
      </c>
      <c r="G6692" s="16" t="n">
        <v>482.17</v>
      </c>
      <c r="I6692" s="1" t="str">
        <f aca="false">INDEX(Products!$C$2:$C$51,MATCH(C6692,Products!$A$2:$A$51,0))</f>
        <v>Books &amp; Stationery</v>
      </c>
      <c r="J6692" s="1" t="str">
        <f aca="false">INDEX(Orders!$E$2:$E$8001,MATCH(B6692,Orders!$A$2:$A$8001,0))</f>
        <v>Delivered</v>
      </c>
      <c r="K6692" s="1" t="str">
        <f aca="false">LEFT(INDEX(Orders!$C$2:$C$8001,MATCH(B6692,Orders!$A$2:$A$8001,0)),7)</f>
        <v>2025-06</v>
      </c>
    </row>
    <row r="6693" customFormat="false" ht="15" hidden="false" customHeight="true" outlineLevel="0" collapsed="false">
      <c r="A6693" s="1" t="s">
        <v>17163</v>
      </c>
      <c r="B6693" s="1" t="s">
        <v>5671</v>
      </c>
      <c r="C6693" s="1" t="s">
        <v>1953</v>
      </c>
      <c r="D6693" s="1" t="n">
        <v>2</v>
      </c>
      <c r="E6693" s="16" t="n">
        <v>4914.12</v>
      </c>
      <c r="F6693" s="17" t="n">
        <v>0</v>
      </c>
      <c r="G6693" s="16" t="n">
        <v>9828.24</v>
      </c>
      <c r="I6693" s="1" t="str">
        <f aca="false">INDEX(Products!$C$2:$C$51,MATCH(C6693,Products!$A$2:$A$51,0))</f>
        <v>Fashion</v>
      </c>
      <c r="J6693" s="1" t="str">
        <f aca="false">INDEX(Orders!$E$2:$E$8001,MATCH(B6693,Orders!$A$2:$A$8001,0))</f>
        <v>Delivered</v>
      </c>
      <c r="K6693" s="1" t="str">
        <f aca="false">LEFT(INDEX(Orders!$C$2:$C$8001,MATCH(B6693,Orders!$A$2:$A$8001,0)),7)</f>
        <v>2025-08</v>
      </c>
    </row>
    <row r="6694" customFormat="false" ht="15" hidden="false" customHeight="true" outlineLevel="0" collapsed="false">
      <c r="A6694" s="1" t="s">
        <v>17164</v>
      </c>
      <c r="B6694" s="1" t="s">
        <v>5672</v>
      </c>
      <c r="C6694" s="1" t="s">
        <v>1959</v>
      </c>
      <c r="D6694" s="1" t="n">
        <v>2</v>
      </c>
      <c r="E6694" s="16" t="n">
        <v>2142.79</v>
      </c>
      <c r="F6694" s="17" t="n">
        <v>0</v>
      </c>
      <c r="G6694" s="16" t="n">
        <v>4285.58</v>
      </c>
      <c r="I6694" s="1" t="str">
        <f aca="false">INDEX(Products!$C$2:$C$51,MATCH(C6694,Products!$A$2:$A$51,0))</f>
        <v>Home &amp; Kitchen</v>
      </c>
      <c r="J6694" s="1" t="str">
        <f aca="false">INDEX(Orders!$E$2:$E$8001,MATCH(B6694,Orders!$A$2:$A$8001,0))</f>
        <v>Returned</v>
      </c>
      <c r="K6694" s="1" t="str">
        <f aca="false">LEFT(INDEX(Orders!$C$2:$C$8001,MATCH(B6694,Orders!$A$2:$A$8001,0)),7)</f>
        <v>2025-11</v>
      </c>
    </row>
    <row r="6695" customFormat="false" ht="15" hidden="false" customHeight="true" outlineLevel="0" collapsed="false">
      <c r="A6695" s="1" t="s">
        <v>17165</v>
      </c>
      <c r="B6695" s="1" t="s">
        <v>5673</v>
      </c>
      <c r="C6695" s="1" t="s">
        <v>1975</v>
      </c>
      <c r="D6695" s="1" t="n">
        <v>1</v>
      </c>
      <c r="E6695" s="16" t="n">
        <v>862.99</v>
      </c>
      <c r="F6695" s="17" t="n">
        <v>0.05</v>
      </c>
      <c r="G6695" s="16" t="n">
        <v>819.84</v>
      </c>
      <c r="I6695" s="1" t="str">
        <f aca="false">INDEX(Products!$C$2:$C$51,MATCH(C6695,Products!$A$2:$A$51,0))</f>
        <v>Beauty &amp; Personal Care</v>
      </c>
      <c r="J6695" s="1" t="str">
        <f aca="false">INDEX(Orders!$E$2:$E$8001,MATCH(B6695,Orders!$A$2:$A$8001,0))</f>
        <v>Delivered</v>
      </c>
      <c r="K6695" s="1" t="str">
        <f aca="false">LEFT(INDEX(Orders!$C$2:$C$8001,MATCH(B6695,Orders!$A$2:$A$8001,0)),7)</f>
        <v>2025-10</v>
      </c>
    </row>
    <row r="6696" customFormat="false" ht="15" hidden="false" customHeight="true" outlineLevel="0" collapsed="false">
      <c r="A6696" s="1" t="s">
        <v>17166</v>
      </c>
      <c r="B6696" s="1" t="s">
        <v>5674</v>
      </c>
      <c r="C6696" s="1" t="s">
        <v>1941</v>
      </c>
      <c r="D6696" s="1" t="n">
        <v>1</v>
      </c>
      <c r="E6696" s="16" t="n">
        <v>2757.65</v>
      </c>
      <c r="F6696" s="17" t="n">
        <v>0.05</v>
      </c>
      <c r="G6696" s="16" t="n">
        <v>2619.77</v>
      </c>
      <c r="I6696" s="1" t="str">
        <f aca="false">INDEX(Products!$C$2:$C$51,MATCH(C6696,Products!$A$2:$A$51,0))</f>
        <v>Fashion</v>
      </c>
      <c r="J6696" s="1" t="str">
        <f aca="false">INDEX(Orders!$E$2:$E$8001,MATCH(B6696,Orders!$A$2:$A$8001,0))</f>
        <v>Delivered</v>
      </c>
      <c r="K6696" s="1" t="str">
        <f aca="false">LEFT(INDEX(Orders!$C$2:$C$8001,MATCH(B6696,Orders!$A$2:$A$8001,0)),7)</f>
        <v>2024-10</v>
      </c>
    </row>
    <row r="6697" customFormat="false" ht="15" hidden="false" customHeight="true" outlineLevel="0" collapsed="false">
      <c r="A6697" s="1" t="s">
        <v>17167</v>
      </c>
      <c r="B6697" s="1" t="s">
        <v>5674</v>
      </c>
      <c r="C6697" s="1" t="s">
        <v>1990</v>
      </c>
      <c r="D6697" s="1" t="n">
        <v>1</v>
      </c>
      <c r="E6697" s="16" t="n">
        <v>5311.32</v>
      </c>
      <c r="F6697" s="17" t="n">
        <v>0.2</v>
      </c>
      <c r="G6697" s="16" t="n">
        <v>4249.06</v>
      </c>
      <c r="I6697" s="1" t="str">
        <f aca="false">INDEX(Products!$C$2:$C$51,MATCH(C6697,Products!$A$2:$A$51,0))</f>
        <v>Sports &amp; Fitness</v>
      </c>
      <c r="J6697" s="1" t="str">
        <f aca="false">INDEX(Orders!$E$2:$E$8001,MATCH(B6697,Orders!$A$2:$A$8001,0))</f>
        <v>Delivered</v>
      </c>
      <c r="K6697" s="1" t="str">
        <f aca="false">LEFT(INDEX(Orders!$C$2:$C$8001,MATCH(B6697,Orders!$A$2:$A$8001,0)),7)</f>
        <v>2024-10</v>
      </c>
    </row>
    <row r="6698" customFormat="false" ht="15" hidden="false" customHeight="true" outlineLevel="0" collapsed="false">
      <c r="A6698" s="1" t="s">
        <v>17168</v>
      </c>
      <c r="B6698" s="1" t="s">
        <v>5675</v>
      </c>
      <c r="C6698" s="1" t="s">
        <v>1922</v>
      </c>
      <c r="D6698" s="1" t="n">
        <v>2</v>
      </c>
      <c r="E6698" s="16" t="n">
        <v>3142.61</v>
      </c>
      <c r="F6698" s="17" t="n">
        <v>0.05</v>
      </c>
      <c r="G6698" s="16" t="n">
        <v>5970.96</v>
      </c>
      <c r="I6698" s="1" t="str">
        <f aca="false">INDEX(Products!$C$2:$C$51,MATCH(C6698,Products!$A$2:$A$51,0))</f>
        <v>Electronics</v>
      </c>
      <c r="J6698" s="1" t="str">
        <f aca="false">INDEX(Orders!$E$2:$E$8001,MATCH(B6698,Orders!$A$2:$A$8001,0))</f>
        <v>Delivered</v>
      </c>
      <c r="K6698" s="1" t="str">
        <f aca="false">LEFT(INDEX(Orders!$C$2:$C$8001,MATCH(B6698,Orders!$A$2:$A$8001,0)),7)</f>
        <v>2024-02</v>
      </c>
    </row>
    <row r="6699" customFormat="false" ht="15" hidden="false" customHeight="true" outlineLevel="0" collapsed="false">
      <c r="A6699" s="1" t="s">
        <v>17169</v>
      </c>
      <c r="B6699" s="1" t="s">
        <v>5675</v>
      </c>
      <c r="C6699" s="1" t="s">
        <v>1979</v>
      </c>
      <c r="D6699" s="1" t="n">
        <v>2</v>
      </c>
      <c r="E6699" s="16" t="n">
        <v>623</v>
      </c>
      <c r="F6699" s="17" t="n">
        <v>0.05</v>
      </c>
      <c r="G6699" s="16" t="n">
        <v>1183.7</v>
      </c>
      <c r="I6699" s="1" t="str">
        <f aca="false">INDEX(Products!$C$2:$C$51,MATCH(C6699,Products!$A$2:$A$51,0))</f>
        <v>Beauty &amp; Personal Care</v>
      </c>
      <c r="J6699" s="1" t="str">
        <f aca="false">INDEX(Orders!$E$2:$E$8001,MATCH(B6699,Orders!$A$2:$A$8001,0))</f>
        <v>Delivered</v>
      </c>
      <c r="K6699" s="1" t="str">
        <f aca="false">LEFT(INDEX(Orders!$C$2:$C$8001,MATCH(B6699,Orders!$A$2:$A$8001,0)),7)</f>
        <v>2024-02</v>
      </c>
    </row>
    <row r="6700" customFormat="false" ht="15" hidden="false" customHeight="true" outlineLevel="0" collapsed="false">
      <c r="A6700" s="1" t="s">
        <v>17170</v>
      </c>
      <c r="B6700" s="1" t="s">
        <v>5676</v>
      </c>
      <c r="C6700" s="1" t="s">
        <v>2006</v>
      </c>
      <c r="D6700" s="1" t="n">
        <v>2</v>
      </c>
      <c r="E6700" s="16" t="n">
        <v>482.17</v>
      </c>
      <c r="F6700" s="17" t="n">
        <v>0.05</v>
      </c>
      <c r="G6700" s="16" t="n">
        <v>916.12</v>
      </c>
      <c r="I6700" s="1" t="str">
        <f aca="false">INDEX(Products!$C$2:$C$51,MATCH(C6700,Products!$A$2:$A$51,0))</f>
        <v>Books &amp; Stationery</v>
      </c>
      <c r="J6700" s="1" t="str">
        <f aca="false">INDEX(Orders!$E$2:$E$8001,MATCH(B6700,Orders!$A$2:$A$8001,0))</f>
        <v>Delivered</v>
      </c>
      <c r="K6700" s="1" t="str">
        <f aca="false">LEFT(INDEX(Orders!$C$2:$C$8001,MATCH(B6700,Orders!$A$2:$A$8001,0)),7)</f>
        <v>2025-06</v>
      </c>
    </row>
    <row r="6701" customFormat="false" ht="15" hidden="false" customHeight="true" outlineLevel="0" collapsed="false">
      <c r="A6701" s="1" t="s">
        <v>17171</v>
      </c>
      <c r="B6701" s="1" t="s">
        <v>5676</v>
      </c>
      <c r="C6701" s="1" t="s">
        <v>1979</v>
      </c>
      <c r="D6701" s="1" t="n">
        <v>1</v>
      </c>
      <c r="E6701" s="16" t="n">
        <v>623</v>
      </c>
      <c r="F6701" s="17" t="n">
        <v>0</v>
      </c>
      <c r="G6701" s="16" t="n">
        <v>623</v>
      </c>
      <c r="I6701" s="1" t="str">
        <f aca="false">INDEX(Products!$C$2:$C$51,MATCH(C6701,Products!$A$2:$A$51,0))</f>
        <v>Beauty &amp; Personal Care</v>
      </c>
      <c r="J6701" s="1" t="str">
        <f aca="false">INDEX(Orders!$E$2:$E$8001,MATCH(B6701,Orders!$A$2:$A$8001,0))</f>
        <v>Delivered</v>
      </c>
      <c r="K6701" s="1" t="str">
        <f aca="false">LEFT(INDEX(Orders!$C$2:$C$8001,MATCH(B6701,Orders!$A$2:$A$8001,0)),7)</f>
        <v>2025-06</v>
      </c>
    </row>
    <row r="6702" customFormat="false" ht="15" hidden="false" customHeight="true" outlineLevel="0" collapsed="false">
      <c r="A6702" s="1" t="s">
        <v>17172</v>
      </c>
      <c r="B6702" s="1" t="s">
        <v>5677</v>
      </c>
      <c r="C6702" s="1" t="s">
        <v>1918</v>
      </c>
      <c r="D6702" s="1" t="n">
        <v>2</v>
      </c>
      <c r="E6702" s="16" t="n">
        <v>2978.99</v>
      </c>
      <c r="F6702" s="17" t="n">
        <v>0.05</v>
      </c>
      <c r="G6702" s="16" t="n">
        <v>5660.08</v>
      </c>
      <c r="I6702" s="1" t="str">
        <f aca="false">INDEX(Products!$C$2:$C$51,MATCH(C6702,Products!$A$2:$A$51,0))</f>
        <v>Electronics</v>
      </c>
      <c r="J6702" s="1" t="str">
        <f aca="false">INDEX(Orders!$E$2:$E$8001,MATCH(B6702,Orders!$A$2:$A$8001,0))</f>
        <v>Delivered</v>
      </c>
      <c r="K6702" s="1" t="str">
        <f aca="false">LEFT(INDEX(Orders!$C$2:$C$8001,MATCH(B6702,Orders!$A$2:$A$8001,0)),7)</f>
        <v>2025-10</v>
      </c>
    </row>
    <row r="6703" customFormat="false" ht="15" hidden="false" customHeight="true" outlineLevel="0" collapsed="false">
      <c r="A6703" s="1" t="s">
        <v>17173</v>
      </c>
      <c r="B6703" s="1" t="s">
        <v>5677</v>
      </c>
      <c r="C6703" s="1" t="s">
        <v>1953</v>
      </c>
      <c r="D6703" s="1" t="n">
        <v>1</v>
      </c>
      <c r="E6703" s="16" t="n">
        <v>4914.12</v>
      </c>
      <c r="F6703" s="17" t="n">
        <v>0.05</v>
      </c>
      <c r="G6703" s="16" t="n">
        <v>4668.41</v>
      </c>
      <c r="I6703" s="1" t="str">
        <f aca="false">INDEX(Products!$C$2:$C$51,MATCH(C6703,Products!$A$2:$A$51,0))</f>
        <v>Fashion</v>
      </c>
      <c r="J6703" s="1" t="str">
        <f aca="false">INDEX(Orders!$E$2:$E$8001,MATCH(B6703,Orders!$A$2:$A$8001,0))</f>
        <v>Delivered</v>
      </c>
      <c r="K6703" s="1" t="str">
        <f aca="false">LEFT(INDEX(Orders!$C$2:$C$8001,MATCH(B6703,Orders!$A$2:$A$8001,0)),7)</f>
        <v>2025-10</v>
      </c>
    </row>
    <row r="6704" customFormat="false" ht="15" hidden="false" customHeight="true" outlineLevel="0" collapsed="false">
      <c r="A6704" s="1" t="s">
        <v>17174</v>
      </c>
      <c r="B6704" s="1" t="s">
        <v>5678</v>
      </c>
      <c r="C6704" s="1" t="s">
        <v>2006</v>
      </c>
      <c r="D6704" s="1" t="n">
        <v>1</v>
      </c>
      <c r="E6704" s="16" t="n">
        <v>482.17</v>
      </c>
      <c r="F6704" s="17" t="n">
        <v>0</v>
      </c>
      <c r="G6704" s="16" t="n">
        <v>482.17</v>
      </c>
      <c r="I6704" s="1" t="str">
        <f aca="false">INDEX(Products!$C$2:$C$51,MATCH(C6704,Products!$A$2:$A$51,0))</f>
        <v>Books &amp; Stationery</v>
      </c>
      <c r="J6704" s="1" t="str">
        <f aca="false">INDEX(Orders!$E$2:$E$8001,MATCH(B6704,Orders!$A$2:$A$8001,0))</f>
        <v>Delivered</v>
      </c>
      <c r="K6704" s="1" t="str">
        <f aca="false">LEFT(INDEX(Orders!$C$2:$C$8001,MATCH(B6704,Orders!$A$2:$A$8001,0)),7)</f>
        <v>2025-06</v>
      </c>
    </row>
    <row r="6705" customFormat="false" ht="15" hidden="false" customHeight="true" outlineLevel="0" collapsed="false">
      <c r="A6705" s="1" t="s">
        <v>17175</v>
      </c>
      <c r="B6705" s="1" t="s">
        <v>5678</v>
      </c>
      <c r="C6705" s="1" t="s">
        <v>1976</v>
      </c>
      <c r="D6705" s="1" t="n">
        <v>2</v>
      </c>
      <c r="E6705" s="16" t="n">
        <v>1603.35</v>
      </c>
      <c r="F6705" s="17" t="n">
        <v>0.05</v>
      </c>
      <c r="G6705" s="16" t="n">
        <v>3046.36</v>
      </c>
      <c r="I6705" s="1" t="str">
        <f aca="false">INDEX(Products!$C$2:$C$51,MATCH(C6705,Products!$A$2:$A$51,0))</f>
        <v>Beauty &amp; Personal Care</v>
      </c>
      <c r="J6705" s="1" t="str">
        <f aca="false">INDEX(Orders!$E$2:$E$8001,MATCH(B6705,Orders!$A$2:$A$8001,0))</f>
        <v>Delivered</v>
      </c>
      <c r="K6705" s="1" t="str">
        <f aca="false">LEFT(INDEX(Orders!$C$2:$C$8001,MATCH(B6705,Orders!$A$2:$A$8001,0)),7)</f>
        <v>2025-06</v>
      </c>
    </row>
    <row r="6706" customFormat="false" ht="15" hidden="false" customHeight="true" outlineLevel="0" collapsed="false">
      <c r="A6706" s="1" t="s">
        <v>17176</v>
      </c>
      <c r="B6706" s="1" t="s">
        <v>5678</v>
      </c>
      <c r="C6706" s="1" t="s">
        <v>1979</v>
      </c>
      <c r="D6706" s="1" t="n">
        <v>1</v>
      </c>
      <c r="E6706" s="16" t="n">
        <v>623</v>
      </c>
      <c r="F6706" s="17" t="n">
        <v>0.05</v>
      </c>
      <c r="G6706" s="16" t="n">
        <v>591.85</v>
      </c>
      <c r="I6706" s="1" t="str">
        <f aca="false">INDEX(Products!$C$2:$C$51,MATCH(C6706,Products!$A$2:$A$51,0))</f>
        <v>Beauty &amp; Personal Care</v>
      </c>
      <c r="J6706" s="1" t="str">
        <f aca="false">INDEX(Orders!$E$2:$E$8001,MATCH(B6706,Orders!$A$2:$A$8001,0))</f>
        <v>Delivered</v>
      </c>
      <c r="K6706" s="1" t="str">
        <f aca="false">LEFT(INDEX(Orders!$C$2:$C$8001,MATCH(B6706,Orders!$A$2:$A$8001,0)),7)</f>
        <v>2025-06</v>
      </c>
    </row>
    <row r="6707" customFormat="false" ht="15" hidden="false" customHeight="true" outlineLevel="0" collapsed="false">
      <c r="A6707" s="1" t="s">
        <v>17177</v>
      </c>
      <c r="B6707" s="1" t="s">
        <v>5678</v>
      </c>
      <c r="C6707" s="1" t="s">
        <v>1951</v>
      </c>
      <c r="D6707" s="1" t="n">
        <v>1</v>
      </c>
      <c r="E6707" s="16" t="n">
        <v>957.5</v>
      </c>
      <c r="F6707" s="17" t="n">
        <v>0</v>
      </c>
      <c r="G6707" s="16" t="n">
        <v>957.5</v>
      </c>
      <c r="I6707" s="1" t="str">
        <f aca="false">INDEX(Products!$C$2:$C$51,MATCH(C6707,Products!$A$2:$A$51,0))</f>
        <v>Fashion</v>
      </c>
      <c r="J6707" s="1" t="str">
        <f aca="false">INDEX(Orders!$E$2:$E$8001,MATCH(B6707,Orders!$A$2:$A$8001,0))</f>
        <v>Delivered</v>
      </c>
      <c r="K6707" s="1" t="str">
        <f aca="false">LEFT(INDEX(Orders!$C$2:$C$8001,MATCH(B6707,Orders!$A$2:$A$8001,0)),7)</f>
        <v>2025-06</v>
      </c>
    </row>
    <row r="6708" customFormat="false" ht="15" hidden="false" customHeight="true" outlineLevel="0" collapsed="false">
      <c r="A6708" s="1" t="s">
        <v>17178</v>
      </c>
      <c r="B6708" s="1" t="s">
        <v>5679</v>
      </c>
      <c r="C6708" s="1" t="s">
        <v>1980</v>
      </c>
      <c r="D6708" s="1" t="n">
        <v>1</v>
      </c>
      <c r="E6708" s="16" t="n">
        <v>2299.69</v>
      </c>
      <c r="F6708" s="17" t="n">
        <v>0.15</v>
      </c>
      <c r="G6708" s="16" t="n">
        <v>1954.74</v>
      </c>
      <c r="I6708" s="1" t="str">
        <f aca="false">INDEX(Products!$C$2:$C$51,MATCH(C6708,Products!$A$2:$A$51,0))</f>
        <v>Beauty &amp; Personal Care</v>
      </c>
      <c r="J6708" s="1" t="str">
        <f aca="false">INDEX(Orders!$E$2:$E$8001,MATCH(B6708,Orders!$A$2:$A$8001,0))</f>
        <v>Delivered</v>
      </c>
      <c r="K6708" s="1" t="str">
        <f aca="false">LEFT(INDEX(Orders!$C$2:$C$8001,MATCH(B6708,Orders!$A$2:$A$8001,0)),7)</f>
        <v>2025-05</v>
      </c>
    </row>
    <row r="6709" customFormat="false" ht="15" hidden="false" customHeight="true" outlineLevel="0" collapsed="false">
      <c r="A6709" s="1" t="s">
        <v>17179</v>
      </c>
      <c r="B6709" s="1" t="s">
        <v>5679</v>
      </c>
      <c r="C6709" s="1" t="s">
        <v>1998</v>
      </c>
      <c r="D6709" s="1" t="n">
        <v>1</v>
      </c>
      <c r="E6709" s="16" t="n">
        <v>1335.85</v>
      </c>
      <c r="F6709" s="17" t="n">
        <v>0.05</v>
      </c>
      <c r="G6709" s="16" t="n">
        <v>1269.06</v>
      </c>
      <c r="I6709" s="1" t="str">
        <f aca="false">INDEX(Products!$C$2:$C$51,MATCH(C6709,Products!$A$2:$A$51,0))</f>
        <v>Sports &amp; Fitness</v>
      </c>
      <c r="J6709" s="1" t="str">
        <f aca="false">INDEX(Orders!$E$2:$E$8001,MATCH(B6709,Orders!$A$2:$A$8001,0))</f>
        <v>Delivered</v>
      </c>
      <c r="K6709" s="1" t="str">
        <f aca="false">LEFT(INDEX(Orders!$C$2:$C$8001,MATCH(B6709,Orders!$A$2:$A$8001,0)),7)</f>
        <v>2025-05</v>
      </c>
    </row>
    <row r="6710" customFormat="false" ht="15" hidden="false" customHeight="true" outlineLevel="0" collapsed="false">
      <c r="A6710" s="1" t="s">
        <v>17180</v>
      </c>
      <c r="B6710" s="1" t="s">
        <v>5680</v>
      </c>
      <c r="C6710" s="1" t="s">
        <v>2007</v>
      </c>
      <c r="D6710" s="1" t="n">
        <v>2</v>
      </c>
      <c r="E6710" s="16" t="n">
        <v>750.27</v>
      </c>
      <c r="F6710" s="17" t="n">
        <v>0.1</v>
      </c>
      <c r="G6710" s="16" t="n">
        <v>1350.49</v>
      </c>
      <c r="I6710" s="1" t="str">
        <f aca="false">INDEX(Products!$C$2:$C$51,MATCH(C6710,Products!$A$2:$A$51,0))</f>
        <v>Books &amp; Stationery</v>
      </c>
      <c r="J6710" s="1" t="str">
        <f aca="false">INDEX(Orders!$E$2:$E$8001,MATCH(B6710,Orders!$A$2:$A$8001,0))</f>
        <v>Delivered</v>
      </c>
      <c r="K6710" s="1" t="str">
        <f aca="false">LEFT(INDEX(Orders!$C$2:$C$8001,MATCH(B6710,Orders!$A$2:$A$8001,0)),7)</f>
        <v>2025-03</v>
      </c>
    </row>
    <row r="6711" customFormat="false" ht="15" hidden="false" customHeight="true" outlineLevel="0" collapsed="false">
      <c r="A6711" s="1" t="s">
        <v>17181</v>
      </c>
      <c r="B6711" s="1" t="s">
        <v>5681</v>
      </c>
      <c r="C6711" s="1" t="s">
        <v>1930</v>
      </c>
      <c r="D6711" s="1" t="n">
        <v>1</v>
      </c>
      <c r="E6711" s="16" t="n">
        <v>2398.35</v>
      </c>
      <c r="F6711" s="17" t="n">
        <v>0</v>
      </c>
      <c r="G6711" s="16" t="n">
        <v>2398.35</v>
      </c>
      <c r="I6711" s="1" t="str">
        <f aca="false">INDEX(Products!$C$2:$C$51,MATCH(C6711,Products!$A$2:$A$51,0))</f>
        <v>Electronics</v>
      </c>
      <c r="J6711" s="1" t="str">
        <f aca="false">INDEX(Orders!$E$2:$E$8001,MATCH(B6711,Orders!$A$2:$A$8001,0))</f>
        <v>Delivered</v>
      </c>
      <c r="K6711" s="1" t="str">
        <f aca="false">LEFT(INDEX(Orders!$C$2:$C$8001,MATCH(B6711,Orders!$A$2:$A$8001,0)),7)</f>
        <v>2025-10</v>
      </c>
    </row>
    <row r="6712" customFormat="false" ht="15" hidden="false" customHeight="true" outlineLevel="0" collapsed="false">
      <c r="A6712" s="1" t="s">
        <v>17182</v>
      </c>
      <c r="B6712" s="1" t="s">
        <v>5682</v>
      </c>
      <c r="C6712" s="1" t="s">
        <v>1918</v>
      </c>
      <c r="D6712" s="1" t="n">
        <v>1</v>
      </c>
      <c r="E6712" s="16" t="n">
        <v>2978.99</v>
      </c>
      <c r="F6712" s="17" t="n">
        <v>0</v>
      </c>
      <c r="G6712" s="16" t="n">
        <v>2978.99</v>
      </c>
      <c r="I6712" s="1" t="str">
        <f aca="false">INDEX(Products!$C$2:$C$51,MATCH(C6712,Products!$A$2:$A$51,0))</f>
        <v>Electronics</v>
      </c>
      <c r="J6712" s="1" t="str">
        <f aca="false">INDEX(Orders!$E$2:$E$8001,MATCH(B6712,Orders!$A$2:$A$8001,0))</f>
        <v>Delivered</v>
      </c>
      <c r="K6712" s="1" t="str">
        <f aca="false">LEFT(INDEX(Orders!$C$2:$C$8001,MATCH(B6712,Orders!$A$2:$A$8001,0)),7)</f>
        <v>2025-12</v>
      </c>
    </row>
    <row r="6713" customFormat="false" ht="15" hidden="false" customHeight="true" outlineLevel="0" collapsed="false">
      <c r="A6713" s="1" t="s">
        <v>17183</v>
      </c>
      <c r="B6713" s="1" t="s">
        <v>5682</v>
      </c>
      <c r="C6713" s="1" t="s">
        <v>1997</v>
      </c>
      <c r="D6713" s="1" t="n">
        <v>1</v>
      </c>
      <c r="E6713" s="16" t="n">
        <v>311.15</v>
      </c>
      <c r="F6713" s="17" t="n">
        <v>0.1</v>
      </c>
      <c r="G6713" s="16" t="n">
        <v>280.03</v>
      </c>
      <c r="I6713" s="1" t="str">
        <f aca="false">INDEX(Products!$C$2:$C$51,MATCH(C6713,Products!$A$2:$A$51,0))</f>
        <v>Sports &amp; Fitness</v>
      </c>
      <c r="J6713" s="1" t="str">
        <f aca="false">INDEX(Orders!$E$2:$E$8001,MATCH(B6713,Orders!$A$2:$A$8001,0))</f>
        <v>Delivered</v>
      </c>
      <c r="K6713" s="1" t="str">
        <f aca="false">LEFT(INDEX(Orders!$C$2:$C$8001,MATCH(B6713,Orders!$A$2:$A$8001,0)),7)</f>
        <v>2025-12</v>
      </c>
    </row>
    <row r="6714" customFormat="false" ht="15" hidden="false" customHeight="true" outlineLevel="0" collapsed="false">
      <c r="A6714" s="1" t="s">
        <v>17184</v>
      </c>
      <c r="B6714" s="1" t="s">
        <v>5683</v>
      </c>
      <c r="C6714" s="1" t="s">
        <v>1940</v>
      </c>
      <c r="D6714" s="1" t="n">
        <v>1</v>
      </c>
      <c r="E6714" s="16" t="n">
        <v>2374.52</v>
      </c>
      <c r="F6714" s="17" t="n">
        <v>0</v>
      </c>
      <c r="G6714" s="16" t="n">
        <v>2374.52</v>
      </c>
      <c r="I6714" s="1" t="str">
        <f aca="false">INDEX(Products!$C$2:$C$51,MATCH(C6714,Products!$A$2:$A$51,0))</f>
        <v>Fashion</v>
      </c>
      <c r="J6714" s="1" t="str">
        <f aca="false">INDEX(Orders!$E$2:$E$8001,MATCH(B6714,Orders!$A$2:$A$8001,0))</f>
        <v>Cancelled</v>
      </c>
      <c r="K6714" s="1" t="str">
        <f aca="false">LEFT(INDEX(Orders!$C$2:$C$8001,MATCH(B6714,Orders!$A$2:$A$8001,0)),7)</f>
        <v>2025-08</v>
      </c>
    </row>
    <row r="6715" customFormat="false" ht="15" hidden="false" customHeight="true" outlineLevel="0" collapsed="false">
      <c r="A6715" s="1" t="s">
        <v>17185</v>
      </c>
      <c r="B6715" s="1" t="s">
        <v>5684</v>
      </c>
      <c r="C6715" s="1" t="s">
        <v>1990</v>
      </c>
      <c r="D6715" s="1" t="n">
        <v>1</v>
      </c>
      <c r="E6715" s="16" t="n">
        <v>5311.32</v>
      </c>
      <c r="F6715" s="17" t="n">
        <v>0.15</v>
      </c>
      <c r="G6715" s="16" t="n">
        <v>4514.62</v>
      </c>
      <c r="I6715" s="1" t="str">
        <f aca="false">INDEX(Products!$C$2:$C$51,MATCH(C6715,Products!$A$2:$A$51,0))</f>
        <v>Sports &amp; Fitness</v>
      </c>
      <c r="J6715" s="1" t="str">
        <f aca="false">INDEX(Orders!$E$2:$E$8001,MATCH(B6715,Orders!$A$2:$A$8001,0))</f>
        <v>Delivered</v>
      </c>
      <c r="K6715" s="1" t="str">
        <f aca="false">LEFT(INDEX(Orders!$C$2:$C$8001,MATCH(B6715,Orders!$A$2:$A$8001,0)),7)</f>
        <v>2025-12</v>
      </c>
    </row>
    <row r="6716" customFormat="false" ht="15" hidden="false" customHeight="true" outlineLevel="0" collapsed="false">
      <c r="A6716" s="1" t="s">
        <v>17186</v>
      </c>
      <c r="B6716" s="1" t="s">
        <v>5684</v>
      </c>
      <c r="C6716" s="1" t="s">
        <v>1930</v>
      </c>
      <c r="D6716" s="1" t="n">
        <v>1</v>
      </c>
      <c r="E6716" s="16" t="n">
        <v>2398.35</v>
      </c>
      <c r="F6716" s="17" t="n">
        <v>0.2</v>
      </c>
      <c r="G6716" s="16" t="n">
        <v>1918.68</v>
      </c>
      <c r="I6716" s="1" t="str">
        <f aca="false">INDEX(Products!$C$2:$C$51,MATCH(C6716,Products!$A$2:$A$51,0))</f>
        <v>Electronics</v>
      </c>
      <c r="J6716" s="1" t="str">
        <f aca="false">INDEX(Orders!$E$2:$E$8001,MATCH(B6716,Orders!$A$2:$A$8001,0))</f>
        <v>Delivered</v>
      </c>
      <c r="K6716" s="1" t="str">
        <f aca="false">LEFT(INDEX(Orders!$C$2:$C$8001,MATCH(B6716,Orders!$A$2:$A$8001,0)),7)</f>
        <v>2025-12</v>
      </c>
    </row>
    <row r="6717" customFormat="false" ht="15" hidden="false" customHeight="true" outlineLevel="0" collapsed="false">
      <c r="A6717" s="1" t="s">
        <v>17187</v>
      </c>
      <c r="B6717" s="1" t="s">
        <v>5684</v>
      </c>
      <c r="C6717" s="1" t="s">
        <v>1988</v>
      </c>
      <c r="D6717" s="1" t="n">
        <v>1</v>
      </c>
      <c r="E6717" s="16" t="n">
        <v>681.07</v>
      </c>
      <c r="F6717" s="17" t="n">
        <v>0</v>
      </c>
      <c r="G6717" s="16" t="n">
        <v>681.07</v>
      </c>
      <c r="I6717" s="1" t="str">
        <f aca="false">INDEX(Products!$C$2:$C$51,MATCH(C6717,Products!$A$2:$A$51,0))</f>
        <v>Sports &amp; Fitness</v>
      </c>
      <c r="J6717" s="1" t="str">
        <f aca="false">INDEX(Orders!$E$2:$E$8001,MATCH(B6717,Orders!$A$2:$A$8001,0))</f>
        <v>Delivered</v>
      </c>
      <c r="K6717" s="1" t="str">
        <f aca="false">LEFT(INDEX(Orders!$C$2:$C$8001,MATCH(B6717,Orders!$A$2:$A$8001,0)),7)</f>
        <v>2025-12</v>
      </c>
    </row>
    <row r="6718" customFormat="false" ht="15" hidden="false" customHeight="true" outlineLevel="0" collapsed="false">
      <c r="A6718" s="1" t="s">
        <v>17188</v>
      </c>
      <c r="B6718" s="1" t="s">
        <v>5685</v>
      </c>
      <c r="C6718" s="1" t="s">
        <v>2006</v>
      </c>
      <c r="D6718" s="1" t="n">
        <v>2</v>
      </c>
      <c r="E6718" s="16" t="n">
        <v>482.17</v>
      </c>
      <c r="F6718" s="17" t="n">
        <v>0</v>
      </c>
      <c r="G6718" s="16" t="n">
        <v>964.34</v>
      </c>
      <c r="I6718" s="1" t="str">
        <f aca="false">INDEX(Products!$C$2:$C$51,MATCH(C6718,Products!$A$2:$A$51,0))</f>
        <v>Books &amp; Stationery</v>
      </c>
      <c r="J6718" s="1" t="str">
        <f aca="false">INDEX(Orders!$E$2:$E$8001,MATCH(B6718,Orders!$A$2:$A$8001,0))</f>
        <v>Delivered</v>
      </c>
      <c r="K6718" s="1" t="str">
        <f aca="false">LEFT(INDEX(Orders!$C$2:$C$8001,MATCH(B6718,Orders!$A$2:$A$8001,0)),7)</f>
        <v>2025-03</v>
      </c>
    </row>
    <row r="6719" customFormat="false" ht="15" hidden="false" customHeight="true" outlineLevel="0" collapsed="false">
      <c r="A6719" s="1" t="s">
        <v>17189</v>
      </c>
      <c r="B6719" s="1" t="s">
        <v>5686</v>
      </c>
      <c r="C6719" s="1" t="s">
        <v>2006</v>
      </c>
      <c r="D6719" s="1" t="n">
        <v>1</v>
      </c>
      <c r="E6719" s="16" t="n">
        <v>482.17</v>
      </c>
      <c r="F6719" s="17" t="n">
        <v>0.15</v>
      </c>
      <c r="G6719" s="16" t="n">
        <v>409.84</v>
      </c>
      <c r="I6719" s="1" t="str">
        <f aca="false">INDEX(Products!$C$2:$C$51,MATCH(C6719,Products!$A$2:$A$51,0))</f>
        <v>Books &amp; Stationery</v>
      </c>
      <c r="J6719" s="1" t="str">
        <f aca="false">INDEX(Orders!$E$2:$E$8001,MATCH(B6719,Orders!$A$2:$A$8001,0))</f>
        <v>Delivered</v>
      </c>
      <c r="K6719" s="1" t="str">
        <f aca="false">LEFT(INDEX(Orders!$C$2:$C$8001,MATCH(B6719,Orders!$A$2:$A$8001,0)),7)</f>
        <v>2024-10</v>
      </c>
    </row>
    <row r="6720" customFormat="false" ht="15" hidden="false" customHeight="true" outlineLevel="0" collapsed="false">
      <c r="A6720" s="1" t="s">
        <v>17190</v>
      </c>
      <c r="B6720" s="1" t="s">
        <v>5686</v>
      </c>
      <c r="C6720" s="1" t="s">
        <v>2007</v>
      </c>
      <c r="D6720" s="1" t="n">
        <v>1</v>
      </c>
      <c r="E6720" s="16" t="n">
        <v>750.27</v>
      </c>
      <c r="F6720" s="17" t="n">
        <v>0</v>
      </c>
      <c r="G6720" s="16" t="n">
        <v>750.27</v>
      </c>
      <c r="I6720" s="1" t="str">
        <f aca="false">INDEX(Products!$C$2:$C$51,MATCH(C6720,Products!$A$2:$A$51,0))</f>
        <v>Books &amp; Stationery</v>
      </c>
      <c r="J6720" s="1" t="str">
        <f aca="false">INDEX(Orders!$E$2:$E$8001,MATCH(B6720,Orders!$A$2:$A$8001,0))</f>
        <v>Delivered</v>
      </c>
      <c r="K6720" s="1" t="str">
        <f aca="false">LEFT(INDEX(Orders!$C$2:$C$8001,MATCH(B6720,Orders!$A$2:$A$8001,0)),7)</f>
        <v>2024-10</v>
      </c>
    </row>
    <row r="6721" customFormat="false" ht="15" hidden="false" customHeight="true" outlineLevel="0" collapsed="false">
      <c r="A6721" s="1" t="s">
        <v>17191</v>
      </c>
      <c r="B6721" s="1" t="s">
        <v>5686</v>
      </c>
      <c r="C6721" s="1" t="s">
        <v>1940</v>
      </c>
      <c r="D6721" s="1" t="n">
        <v>1</v>
      </c>
      <c r="E6721" s="16" t="n">
        <v>2374.52</v>
      </c>
      <c r="F6721" s="17" t="n">
        <v>0.05</v>
      </c>
      <c r="G6721" s="16" t="n">
        <v>2255.79</v>
      </c>
      <c r="I6721" s="1" t="str">
        <f aca="false">INDEX(Products!$C$2:$C$51,MATCH(C6721,Products!$A$2:$A$51,0))</f>
        <v>Fashion</v>
      </c>
      <c r="J6721" s="1" t="str">
        <f aca="false">INDEX(Orders!$E$2:$E$8001,MATCH(B6721,Orders!$A$2:$A$8001,0))</f>
        <v>Delivered</v>
      </c>
      <c r="K6721" s="1" t="str">
        <f aca="false">LEFT(INDEX(Orders!$C$2:$C$8001,MATCH(B6721,Orders!$A$2:$A$8001,0)),7)</f>
        <v>2024-10</v>
      </c>
    </row>
    <row r="6722" customFormat="false" ht="15" hidden="false" customHeight="true" outlineLevel="0" collapsed="false">
      <c r="A6722" s="1" t="s">
        <v>17192</v>
      </c>
      <c r="B6722" s="1" t="s">
        <v>5686</v>
      </c>
      <c r="C6722" s="1" t="s">
        <v>1975</v>
      </c>
      <c r="D6722" s="1" t="n">
        <v>1</v>
      </c>
      <c r="E6722" s="16" t="n">
        <v>862.99</v>
      </c>
      <c r="F6722" s="17" t="n">
        <v>0</v>
      </c>
      <c r="G6722" s="16" t="n">
        <v>862.99</v>
      </c>
      <c r="I6722" s="1" t="str">
        <f aca="false">INDEX(Products!$C$2:$C$51,MATCH(C6722,Products!$A$2:$A$51,0))</f>
        <v>Beauty &amp; Personal Care</v>
      </c>
      <c r="J6722" s="1" t="str">
        <f aca="false">INDEX(Orders!$E$2:$E$8001,MATCH(B6722,Orders!$A$2:$A$8001,0))</f>
        <v>Delivered</v>
      </c>
      <c r="K6722" s="1" t="str">
        <f aca="false">LEFT(INDEX(Orders!$C$2:$C$8001,MATCH(B6722,Orders!$A$2:$A$8001,0)),7)</f>
        <v>2024-10</v>
      </c>
    </row>
    <row r="6723" customFormat="false" ht="15" hidden="false" customHeight="true" outlineLevel="0" collapsed="false">
      <c r="A6723" s="1" t="s">
        <v>17193</v>
      </c>
      <c r="B6723" s="1" t="s">
        <v>5687</v>
      </c>
      <c r="C6723" s="1" t="s">
        <v>1990</v>
      </c>
      <c r="D6723" s="1" t="n">
        <v>2</v>
      </c>
      <c r="E6723" s="16" t="n">
        <v>5311.32</v>
      </c>
      <c r="F6723" s="17" t="n">
        <v>0</v>
      </c>
      <c r="G6723" s="16" t="n">
        <v>10622.64</v>
      </c>
      <c r="I6723" s="1" t="str">
        <f aca="false">INDEX(Products!$C$2:$C$51,MATCH(C6723,Products!$A$2:$A$51,0))</f>
        <v>Sports &amp; Fitness</v>
      </c>
      <c r="J6723" s="1" t="str">
        <f aca="false">INDEX(Orders!$E$2:$E$8001,MATCH(B6723,Orders!$A$2:$A$8001,0))</f>
        <v>Delivered</v>
      </c>
      <c r="K6723" s="1" t="str">
        <f aca="false">LEFT(INDEX(Orders!$C$2:$C$8001,MATCH(B6723,Orders!$A$2:$A$8001,0)),7)</f>
        <v>2024-03</v>
      </c>
    </row>
    <row r="6724" customFormat="false" ht="15" hidden="false" customHeight="true" outlineLevel="0" collapsed="false">
      <c r="A6724" s="1" t="s">
        <v>17194</v>
      </c>
      <c r="B6724" s="1" t="s">
        <v>5687</v>
      </c>
      <c r="C6724" s="1" t="s">
        <v>2006</v>
      </c>
      <c r="D6724" s="1" t="n">
        <v>1</v>
      </c>
      <c r="E6724" s="16" t="n">
        <v>482.17</v>
      </c>
      <c r="F6724" s="17" t="n">
        <v>0.15</v>
      </c>
      <c r="G6724" s="16" t="n">
        <v>409.84</v>
      </c>
      <c r="I6724" s="1" t="str">
        <f aca="false">INDEX(Products!$C$2:$C$51,MATCH(C6724,Products!$A$2:$A$51,0))</f>
        <v>Books &amp; Stationery</v>
      </c>
      <c r="J6724" s="1" t="str">
        <f aca="false">INDEX(Orders!$E$2:$E$8001,MATCH(B6724,Orders!$A$2:$A$8001,0))</f>
        <v>Delivered</v>
      </c>
      <c r="K6724" s="1" t="str">
        <f aca="false">LEFT(INDEX(Orders!$C$2:$C$8001,MATCH(B6724,Orders!$A$2:$A$8001,0)),7)</f>
        <v>2024-03</v>
      </c>
    </row>
    <row r="6725" customFormat="false" ht="15" hidden="false" customHeight="true" outlineLevel="0" collapsed="false">
      <c r="A6725" s="1" t="s">
        <v>17195</v>
      </c>
      <c r="B6725" s="1" t="s">
        <v>5688</v>
      </c>
      <c r="C6725" s="1" t="s">
        <v>2007</v>
      </c>
      <c r="D6725" s="1" t="n">
        <v>1</v>
      </c>
      <c r="E6725" s="16" t="n">
        <v>750.27</v>
      </c>
      <c r="F6725" s="17" t="n">
        <v>0.1</v>
      </c>
      <c r="G6725" s="16" t="n">
        <v>675.24</v>
      </c>
      <c r="I6725" s="1" t="str">
        <f aca="false">INDEX(Products!$C$2:$C$51,MATCH(C6725,Products!$A$2:$A$51,0))</f>
        <v>Books &amp; Stationery</v>
      </c>
      <c r="J6725" s="1" t="str">
        <f aca="false">INDEX(Orders!$E$2:$E$8001,MATCH(B6725,Orders!$A$2:$A$8001,0))</f>
        <v>Delivered</v>
      </c>
      <c r="K6725" s="1" t="str">
        <f aca="false">LEFT(INDEX(Orders!$C$2:$C$8001,MATCH(B6725,Orders!$A$2:$A$8001,0)),7)</f>
        <v>2025-12</v>
      </c>
    </row>
    <row r="6726" customFormat="false" ht="15" hidden="false" customHeight="true" outlineLevel="0" collapsed="false">
      <c r="A6726" s="1" t="s">
        <v>17196</v>
      </c>
      <c r="B6726" s="1" t="s">
        <v>5689</v>
      </c>
      <c r="C6726" s="1" t="s">
        <v>1979</v>
      </c>
      <c r="D6726" s="1" t="n">
        <v>1</v>
      </c>
      <c r="E6726" s="16" t="n">
        <v>623</v>
      </c>
      <c r="F6726" s="17" t="n">
        <v>0.15</v>
      </c>
      <c r="G6726" s="16" t="n">
        <v>529.55</v>
      </c>
      <c r="I6726" s="1" t="str">
        <f aca="false">INDEX(Products!$C$2:$C$51,MATCH(C6726,Products!$A$2:$A$51,0))</f>
        <v>Beauty &amp; Personal Care</v>
      </c>
      <c r="J6726" s="1" t="str">
        <f aca="false">INDEX(Orders!$E$2:$E$8001,MATCH(B6726,Orders!$A$2:$A$8001,0))</f>
        <v>Delivered</v>
      </c>
      <c r="K6726" s="1" t="str">
        <f aca="false">LEFT(INDEX(Orders!$C$2:$C$8001,MATCH(B6726,Orders!$A$2:$A$8001,0)),7)</f>
        <v>2025-02</v>
      </c>
    </row>
    <row r="6727" customFormat="false" ht="15" hidden="false" customHeight="true" outlineLevel="0" collapsed="false">
      <c r="A6727" s="1" t="s">
        <v>17197</v>
      </c>
      <c r="B6727" s="1" t="s">
        <v>5689</v>
      </c>
      <c r="C6727" s="1" t="s">
        <v>1940</v>
      </c>
      <c r="D6727" s="1" t="n">
        <v>2</v>
      </c>
      <c r="E6727" s="16" t="n">
        <v>2374.52</v>
      </c>
      <c r="F6727" s="17" t="n">
        <v>0.05</v>
      </c>
      <c r="G6727" s="16" t="n">
        <v>4511.59</v>
      </c>
      <c r="I6727" s="1" t="str">
        <f aca="false">INDEX(Products!$C$2:$C$51,MATCH(C6727,Products!$A$2:$A$51,0))</f>
        <v>Fashion</v>
      </c>
      <c r="J6727" s="1" t="str">
        <f aca="false">INDEX(Orders!$E$2:$E$8001,MATCH(B6727,Orders!$A$2:$A$8001,0))</f>
        <v>Delivered</v>
      </c>
      <c r="K6727" s="1" t="str">
        <f aca="false">LEFT(INDEX(Orders!$C$2:$C$8001,MATCH(B6727,Orders!$A$2:$A$8001,0)),7)</f>
        <v>2025-02</v>
      </c>
    </row>
    <row r="6728" customFormat="false" ht="15" hidden="false" customHeight="true" outlineLevel="0" collapsed="false">
      <c r="A6728" s="1" t="s">
        <v>17198</v>
      </c>
      <c r="B6728" s="1" t="s">
        <v>5690</v>
      </c>
      <c r="C6728" s="1" t="s">
        <v>2006</v>
      </c>
      <c r="D6728" s="1" t="n">
        <v>2</v>
      </c>
      <c r="E6728" s="16" t="n">
        <v>482.17</v>
      </c>
      <c r="F6728" s="17" t="n">
        <v>0.15</v>
      </c>
      <c r="G6728" s="16" t="n">
        <v>819.69</v>
      </c>
      <c r="I6728" s="1" t="str">
        <f aca="false">INDEX(Products!$C$2:$C$51,MATCH(C6728,Products!$A$2:$A$51,0))</f>
        <v>Books &amp; Stationery</v>
      </c>
      <c r="J6728" s="1" t="str">
        <f aca="false">INDEX(Orders!$E$2:$E$8001,MATCH(B6728,Orders!$A$2:$A$8001,0))</f>
        <v>Delivered</v>
      </c>
      <c r="K6728" s="1" t="str">
        <f aca="false">LEFT(INDEX(Orders!$C$2:$C$8001,MATCH(B6728,Orders!$A$2:$A$8001,0)),7)</f>
        <v>2024-11</v>
      </c>
    </row>
    <row r="6729" customFormat="false" ht="15" hidden="false" customHeight="true" outlineLevel="0" collapsed="false">
      <c r="A6729" s="1" t="s">
        <v>17199</v>
      </c>
      <c r="B6729" s="1" t="s">
        <v>5691</v>
      </c>
      <c r="C6729" s="1" t="s">
        <v>1930</v>
      </c>
      <c r="D6729" s="1" t="n">
        <v>1</v>
      </c>
      <c r="E6729" s="16" t="n">
        <v>2398.35</v>
      </c>
      <c r="F6729" s="17" t="n">
        <v>0</v>
      </c>
      <c r="G6729" s="16" t="n">
        <v>2398.35</v>
      </c>
      <c r="I6729" s="1" t="str">
        <f aca="false">INDEX(Products!$C$2:$C$51,MATCH(C6729,Products!$A$2:$A$51,0))</f>
        <v>Electronics</v>
      </c>
      <c r="J6729" s="1" t="str">
        <f aca="false">INDEX(Orders!$E$2:$E$8001,MATCH(B6729,Orders!$A$2:$A$8001,0))</f>
        <v>Delivered</v>
      </c>
      <c r="K6729" s="1" t="str">
        <f aca="false">LEFT(INDEX(Orders!$C$2:$C$8001,MATCH(B6729,Orders!$A$2:$A$8001,0)),7)</f>
        <v>2025-11</v>
      </c>
    </row>
    <row r="6730" customFormat="false" ht="15" hidden="false" customHeight="true" outlineLevel="0" collapsed="false">
      <c r="A6730" s="1" t="s">
        <v>17200</v>
      </c>
      <c r="B6730" s="1" t="s">
        <v>5692</v>
      </c>
      <c r="C6730" s="1" t="s">
        <v>2007</v>
      </c>
      <c r="D6730" s="1" t="n">
        <v>1</v>
      </c>
      <c r="E6730" s="16" t="n">
        <v>750.27</v>
      </c>
      <c r="F6730" s="17" t="n">
        <v>0.1</v>
      </c>
      <c r="G6730" s="16" t="n">
        <v>675.24</v>
      </c>
      <c r="I6730" s="1" t="str">
        <f aca="false">INDEX(Products!$C$2:$C$51,MATCH(C6730,Products!$A$2:$A$51,0))</f>
        <v>Books &amp; Stationery</v>
      </c>
      <c r="J6730" s="1" t="str">
        <f aca="false">INDEX(Orders!$E$2:$E$8001,MATCH(B6730,Orders!$A$2:$A$8001,0))</f>
        <v>Delivered</v>
      </c>
      <c r="K6730" s="1" t="str">
        <f aca="false">LEFT(INDEX(Orders!$C$2:$C$8001,MATCH(B6730,Orders!$A$2:$A$8001,0)),7)</f>
        <v>2025-02</v>
      </c>
    </row>
    <row r="6731" customFormat="false" ht="15" hidden="false" customHeight="true" outlineLevel="0" collapsed="false">
      <c r="A6731" s="1" t="s">
        <v>17201</v>
      </c>
      <c r="B6731" s="1" t="s">
        <v>5693</v>
      </c>
      <c r="C6731" s="1" t="s">
        <v>1930</v>
      </c>
      <c r="D6731" s="1" t="n">
        <v>1</v>
      </c>
      <c r="E6731" s="16" t="n">
        <v>2398.35</v>
      </c>
      <c r="F6731" s="17" t="n">
        <v>0</v>
      </c>
      <c r="G6731" s="16" t="n">
        <v>2398.35</v>
      </c>
      <c r="I6731" s="1" t="str">
        <f aca="false">INDEX(Products!$C$2:$C$51,MATCH(C6731,Products!$A$2:$A$51,0))</f>
        <v>Electronics</v>
      </c>
      <c r="J6731" s="1" t="str">
        <f aca="false">INDEX(Orders!$E$2:$E$8001,MATCH(B6731,Orders!$A$2:$A$8001,0))</f>
        <v>Returned</v>
      </c>
      <c r="K6731" s="1" t="str">
        <f aca="false">LEFT(INDEX(Orders!$C$2:$C$8001,MATCH(B6731,Orders!$A$2:$A$8001,0)),7)</f>
        <v>2025-11</v>
      </c>
    </row>
    <row r="6732" customFormat="false" ht="15" hidden="false" customHeight="true" outlineLevel="0" collapsed="false">
      <c r="A6732" s="1" t="s">
        <v>17202</v>
      </c>
      <c r="B6732" s="1" t="s">
        <v>5693</v>
      </c>
      <c r="C6732" s="1" t="s">
        <v>2007</v>
      </c>
      <c r="D6732" s="1" t="n">
        <v>1</v>
      </c>
      <c r="E6732" s="16" t="n">
        <v>750.27</v>
      </c>
      <c r="F6732" s="17" t="n">
        <v>0</v>
      </c>
      <c r="G6732" s="16" t="n">
        <v>750.27</v>
      </c>
      <c r="I6732" s="1" t="str">
        <f aca="false">INDEX(Products!$C$2:$C$51,MATCH(C6732,Products!$A$2:$A$51,0))</f>
        <v>Books &amp; Stationery</v>
      </c>
      <c r="J6732" s="1" t="str">
        <f aca="false">INDEX(Orders!$E$2:$E$8001,MATCH(B6732,Orders!$A$2:$A$8001,0))</f>
        <v>Returned</v>
      </c>
      <c r="K6732" s="1" t="str">
        <f aca="false">LEFT(INDEX(Orders!$C$2:$C$8001,MATCH(B6732,Orders!$A$2:$A$8001,0)),7)</f>
        <v>2025-11</v>
      </c>
    </row>
    <row r="6733" customFormat="false" ht="15" hidden="false" customHeight="true" outlineLevel="0" collapsed="false">
      <c r="A6733" s="1" t="s">
        <v>17203</v>
      </c>
      <c r="B6733" s="1" t="s">
        <v>5693</v>
      </c>
      <c r="C6733" s="1" t="s">
        <v>1940</v>
      </c>
      <c r="D6733" s="1" t="n">
        <v>1</v>
      </c>
      <c r="E6733" s="16" t="n">
        <v>2374.52</v>
      </c>
      <c r="F6733" s="17" t="n">
        <v>0</v>
      </c>
      <c r="G6733" s="16" t="n">
        <v>2374.52</v>
      </c>
      <c r="I6733" s="1" t="str">
        <f aca="false">INDEX(Products!$C$2:$C$51,MATCH(C6733,Products!$A$2:$A$51,0))</f>
        <v>Fashion</v>
      </c>
      <c r="J6733" s="1" t="str">
        <f aca="false">INDEX(Orders!$E$2:$E$8001,MATCH(B6733,Orders!$A$2:$A$8001,0))</f>
        <v>Returned</v>
      </c>
      <c r="K6733" s="1" t="str">
        <f aca="false">LEFT(INDEX(Orders!$C$2:$C$8001,MATCH(B6733,Orders!$A$2:$A$8001,0)),7)</f>
        <v>2025-11</v>
      </c>
    </row>
    <row r="6734" customFormat="false" ht="15" hidden="false" customHeight="true" outlineLevel="0" collapsed="false">
      <c r="A6734" s="1" t="s">
        <v>17204</v>
      </c>
      <c r="B6734" s="1" t="s">
        <v>5693</v>
      </c>
      <c r="C6734" s="1" t="s">
        <v>1941</v>
      </c>
      <c r="D6734" s="1" t="n">
        <v>3</v>
      </c>
      <c r="E6734" s="16" t="n">
        <v>2757.65</v>
      </c>
      <c r="F6734" s="17" t="n">
        <v>0.1</v>
      </c>
      <c r="G6734" s="16" t="n">
        <v>7445.66</v>
      </c>
      <c r="I6734" s="1" t="str">
        <f aca="false">INDEX(Products!$C$2:$C$51,MATCH(C6734,Products!$A$2:$A$51,0))</f>
        <v>Fashion</v>
      </c>
      <c r="J6734" s="1" t="str">
        <f aca="false">INDEX(Orders!$E$2:$E$8001,MATCH(B6734,Orders!$A$2:$A$8001,0))</f>
        <v>Returned</v>
      </c>
      <c r="K6734" s="1" t="str">
        <f aca="false">LEFT(INDEX(Orders!$C$2:$C$8001,MATCH(B6734,Orders!$A$2:$A$8001,0)),7)</f>
        <v>2025-11</v>
      </c>
    </row>
    <row r="6735" customFormat="false" ht="15" hidden="false" customHeight="true" outlineLevel="0" collapsed="false">
      <c r="A6735" s="1" t="s">
        <v>17205</v>
      </c>
      <c r="B6735" s="1" t="s">
        <v>5694</v>
      </c>
      <c r="C6735" s="1" t="s">
        <v>1990</v>
      </c>
      <c r="D6735" s="1" t="n">
        <v>1</v>
      </c>
      <c r="E6735" s="16" t="n">
        <v>5311.32</v>
      </c>
      <c r="F6735" s="17" t="n">
        <v>0</v>
      </c>
      <c r="G6735" s="16" t="n">
        <v>5311.32</v>
      </c>
      <c r="I6735" s="1" t="str">
        <f aca="false">INDEX(Products!$C$2:$C$51,MATCH(C6735,Products!$A$2:$A$51,0))</f>
        <v>Sports &amp; Fitness</v>
      </c>
      <c r="J6735" s="1" t="str">
        <f aca="false">INDEX(Orders!$E$2:$E$8001,MATCH(B6735,Orders!$A$2:$A$8001,0))</f>
        <v>Delivered</v>
      </c>
      <c r="K6735" s="1" t="str">
        <f aca="false">LEFT(INDEX(Orders!$C$2:$C$8001,MATCH(B6735,Orders!$A$2:$A$8001,0)),7)</f>
        <v>2025-04</v>
      </c>
    </row>
    <row r="6736" customFormat="false" ht="15" hidden="false" customHeight="true" outlineLevel="0" collapsed="false">
      <c r="A6736" s="1" t="s">
        <v>17206</v>
      </c>
      <c r="B6736" s="1" t="s">
        <v>5695</v>
      </c>
      <c r="C6736" s="1" t="s">
        <v>1940</v>
      </c>
      <c r="D6736" s="1" t="n">
        <v>1</v>
      </c>
      <c r="E6736" s="16" t="n">
        <v>2374.52</v>
      </c>
      <c r="F6736" s="17" t="n">
        <v>0</v>
      </c>
      <c r="G6736" s="16" t="n">
        <v>2374.52</v>
      </c>
      <c r="I6736" s="1" t="str">
        <f aca="false">INDEX(Products!$C$2:$C$51,MATCH(C6736,Products!$A$2:$A$51,0))</f>
        <v>Fashion</v>
      </c>
      <c r="J6736" s="1" t="str">
        <f aca="false">INDEX(Orders!$E$2:$E$8001,MATCH(B6736,Orders!$A$2:$A$8001,0))</f>
        <v>Delivered</v>
      </c>
      <c r="K6736" s="1" t="str">
        <f aca="false">LEFT(INDEX(Orders!$C$2:$C$8001,MATCH(B6736,Orders!$A$2:$A$8001,0)),7)</f>
        <v>2025-11</v>
      </c>
    </row>
    <row r="6737" customFormat="false" ht="15" hidden="false" customHeight="true" outlineLevel="0" collapsed="false">
      <c r="A6737" s="1" t="s">
        <v>17207</v>
      </c>
      <c r="B6737" s="1" t="s">
        <v>5695</v>
      </c>
      <c r="C6737" s="1" t="s">
        <v>1969</v>
      </c>
      <c r="D6737" s="1" t="n">
        <v>1</v>
      </c>
      <c r="E6737" s="16" t="n">
        <v>9171.98</v>
      </c>
      <c r="F6737" s="17" t="n">
        <v>0.05</v>
      </c>
      <c r="G6737" s="16" t="n">
        <v>8713.38</v>
      </c>
      <c r="I6737" s="1" t="str">
        <f aca="false">INDEX(Products!$C$2:$C$51,MATCH(C6737,Products!$A$2:$A$51,0))</f>
        <v>Home &amp; Kitchen</v>
      </c>
      <c r="J6737" s="1" t="str">
        <f aca="false">INDEX(Orders!$E$2:$E$8001,MATCH(B6737,Orders!$A$2:$A$8001,0))</f>
        <v>Delivered</v>
      </c>
      <c r="K6737" s="1" t="str">
        <f aca="false">LEFT(INDEX(Orders!$C$2:$C$8001,MATCH(B6737,Orders!$A$2:$A$8001,0)),7)</f>
        <v>2025-11</v>
      </c>
    </row>
    <row r="6738" customFormat="false" ht="15" hidden="false" customHeight="true" outlineLevel="0" collapsed="false">
      <c r="A6738" s="1" t="s">
        <v>17208</v>
      </c>
      <c r="B6738" s="1" t="s">
        <v>5696</v>
      </c>
      <c r="C6738" s="1" t="s">
        <v>2006</v>
      </c>
      <c r="D6738" s="1" t="n">
        <v>1</v>
      </c>
      <c r="E6738" s="16" t="n">
        <v>482.17</v>
      </c>
      <c r="F6738" s="17" t="n">
        <v>0.2</v>
      </c>
      <c r="G6738" s="16" t="n">
        <v>385.74</v>
      </c>
      <c r="I6738" s="1" t="str">
        <f aca="false">INDEX(Products!$C$2:$C$51,MATCH(C6738,Products!$A$2:$A$51,0))</f>
        <v>Books &amp; Stationery</v>
      </c>
      <c r="J6738" s="1" t="str">
        <f aca="false">INDEX(Orders!$E$2:$E$8001,MATCH(B6738,Orders!$A$2:$A$8001,0))</f>
        <v>Returned</v>
      </c>
      <c r="K6738" s="1" t="str">
        <f aca="false">LEFT(INDEX(Orders!$C$2:$C$8001,MATCH(B6738,Orders!$A$2:$A$8001,0)),7)</f>
        <v>2024-09</v>
      </c>
    </row>
    <row r="6739" customFormat="false" ht="15" hidden="false" customHeight="true" outlineLevel="0" collapsed="false">
      <c r="A6739" s="1" t="s">
        <v>17209</v>
      </c>
      <c r="B6739" s="1" t="s">
        <v>5698</v>
      </c>
      <c r="C6739" s="1" t="s">
        <v>1975</v>
      </c>
      <c r="D6739" s="1" t="n">
        <v>1</v>
      </c>
      <c r="E6739" s="16" t="n">
        <v>862.99</v>
      </c>
      <c r="F6739" s="17" t="n">
        <v>0.05</v>
      </c>
      <c r="G6739" s="16" t="n">
        <v>819.84</v>
      </c>
      <c r="I6739" s="1" t="str">
        <f aca="false">INDEX(Products!$C$2:$C$51,MATCH(C6739,Products!$A$2:$A$51,0))</f>
        <v>Beauty &amp; Personal Care</v>
      </c>
      <c r="J6739" s="1" t="str">
        <f aca="false">INDEX(Orders!$E$2:$E$8001,MATCH(B6739,Orders!$A$2:$A$8001,0))</f>
        <v>Delivered</v>
      </c>
      <c r="K6739" s="1" t="str">
        <f aca="false">LEFT(INDEX(Orders!$C$2:$C$8001,MATCH(B6739,Orders!$A$2:$A$8001,0)),7)</f>
        <v>2025-01</v>
      </c>
    </row>
    <row r="6740" customFormat="false" ht="15" hidden="false" customHeight="true" outlineLevel="0" collapsed="false">
      <c r="A6740" s="1" t="s">
        <v>17210</v>
      </c>
      <c r="B6740" s="1" t="s">
        <v>5698</v>
      </c>
      <c r="C6740" s="1" t="s">
        <v>1979</v>
      </c>
      <c r="D6740" s="1" t="n">
        <v>1</v>
      </c>
      <c r="E6740" s="16" t="n">
        <v>623</v>
      </c>
      <c r="F6740" s="17" t="n">
        <v>0.05</v>
      </c>
      <c r="G6740" s="16" t="n">
        <v>591.85</v>
      </c>
      <c r="I6740" s="1" t="str">
        <f aca="false">INDEX(Products!$C$2:$C$51,MATCH(C6740,Products!$A$2:$A$51,0))</f>
        <v>Beauty &amp; Personal Care</v>
      </c>
      <c r="J6740" s="1" t="str">
        <f aca="false">INDEX(Orders!$E$2:$E$8001,MATCH(B6740,Orders!$A$2:$A$8001,0))</f>
        <v>Delivered</v>
      </c>
      <c r="K6740" s="1" t="str">
        <f aca="false">LEFT(INDEX(Orders!$C$2:$C$8001,MATCH(B6740,Orders!$A$2:$A$8001,0)),7)</f>
        <v>2025-01</v>
      </c>
    </row>
    <row r="6741" customFormat="false" ht="15" hidden="false" customHeight="true" outlineLevel="0" collapsed="false">
      <c r="A6741" s="1" t="s">
        <v>17211</v>
      </c>
      <c r="B6741" s="1" t="s">
        <v>5699</v>
      </c>
      <c r="C6741" s="1" t="s">
        <v>1997</v>
      </c>
      <c r="D6741" s="1" t="n">
        <v>3</v>
      </c>
      <c r="E6741" s="16" t="n">
        <v>311.15</v>
      </c>
      <c r="F6741" s="17" t="n">
        <v>0.05</v>
      </c>
      <c r="G6741" s="16" t="n">
        <v>886.78</v>
      </c>
      <c r="I6741" s="1" t="str">
        <f aca="false">INDEX(Products!$C$2:$C$51,MATCH(C6741,Products!$A$2:$A$51,0))</f>
        <v>Sports &amp; Fitness</v>
      </c>
      <c r="J6741" s="1" t="str">
        <f aca="false">INDEX(Orders!$E$2:$E$8001,MATCH(B6741,Orders!$A$2:$A$8001,0))</f>
        <v>Delivered</v>
      </c>
      <c r="K6741" s="1" t="str">
        <f aca="false">LEFT(INDEX(Orders!$C$2:$C$8001,MATCH(B6741,Orders!$A$2:$A$8001,0)),7)</f>
        <v>2025-01</v>
      </c>
    </row>
    <row r="6742" customFormat="false" ht="15" hidden="false" customHeight="true" outlineLevel="0" collapsed="false">
      <c r="A6742" s="1" t="s">
        <v>17212</v>
      </c>
      <c r="B6742" s="1" t="s">
        <v>5699</v>
      </c>
      <c r="C6742" s="1" t="s">
        <v>1961</v>
      </c>
      <c r="D6742" s="1" t="n">
        <v>1</v>
      </c>
      <c r="E6742" s="16" t="n">
        <v>3493.68</v>
      </c>
      <c r="F6742" s="17" t="n">
        <v>0</v>
      </c>
      <c r="G6742" s="16" t="n">
        <v>3493.68</v>
      </c>
      <c r="I6742" s="1" t="str">
        <f aca="false">INDEX(Products!$C$2:$C$51,MATCH(C6742,Products!$A$2:$A$51,0))</f>
        <v>Home &amp; Kitchen</v>
      </c>
      <c r="J6742" s="1" t="str">
        <f aca="false">INDEX(Orders!$E$2:$E$8001,MATCH(B6742,Orders!$A$2:$A$8001,0))</f>
        <v>Delivered</v>
      </c>
      <c r="K6742" s="1" t="str">
        <f aca="false">LEFT(INDEX(Orders!$C$2:$C$8001,MATCH(B6742,Orders!$A$2:$A$8001,0)),7)</f>
        <v>2025-01</v>
      </c>
    </row>
    <row r="6743" customFormat="false" ht="15" hidden="false" customHeight="true" outlineLevel="0" collapsed="false">
      <c r="A6743" s="1" t="s">
        <v>17213</v>
      </c>
      <c r="B6743" s="1" t="s">
        <v>5699</v>
      </c>
      <c r="C6743" s="1" t="s">
        <v>2006</v>
      </c>
      <c r="D6743" s="1" t="n">
        <v>1</v>
      </c>
      <c r="E6743" s="16" t="n">
        <v>482.17</v>
      </c>
      <c r="F6743" s="17" t="n">
        <v>0.15</v>
      </c>
      <c r="G6743" s="16" t="n">
        <v>409.84</v>
      </c>
      <c r="I6743" s="1" t="str">
        <f aca="false">INDEX(Products!$C$2:$C$51,MATCH(C6743,Products!$A$2:$A$51,0))</f>
        <v>Books &amp; Stationery</v>
      </c>
      <c r="J6743" s="1" t="str">
        <f aca="false">INDEX(Orders!$E$2:$E$8001,MATCH(B6743,Orders!$A$2:$A$8001,0))</f>
        <v>Delivered</v>
      </c>
      <c r="K6743" s="1" t="str">
        <f aca="false">LEFT(INDEX(Orders!$C$2:$C$8001,MATCH(B6743,Orders!$A$2:$A$8001,0)),7)</f>
        <v>2025-01</v>
      </c>
    </row>
    <row r="6744" customFormat="false" ht="15" hidden="false" customHeight="true" outlineLevel="0" collapsed="false">
      <c r="A6744" s="1" t="s">
        <v>17214</v>
      </c>
      <c r="B6744" s="1" t="s">
        <v>5700</v>
      </c>
      <c r="C6744" s="1" t="s">
        <v>1949</v>
      </c>
      <c r="D6744" s="1" t="n">
        <v>2</v>
      </c>
      <c r="E6744" s="16" t="n">
        <v>4185.64</v>
      </c>
      <c r="F6744" s="17" t="n">
        <v>0.05</v>
      </c>
      <c r="G6744" s="16" t="n">
        <v>7952.72</v>
      </c>
      <c r="I6744" s="1" t="str">
        <f aca="false">INDEX(Products!$C$2:$C$51,MATCH(C6744,Products!$A$2:$A$51,0))</f>
        <v>Fashion</v>
      </c>
      <c r="J6744" s="1" t="str">
        <f aca="false">INDEX(Orders!$E$2:$E$8001,MATCH(B6744,Orders!$A$2:$A$8001,0))</f>
        <v>Delivered</v>
      </c>
      <c r="K6744" s="1" t="str">
        <f aca="false">LEFT(INDEX(Orders!$C$2:$C$8001,MATCH(B6744,Orders!$A$2:$A$8001,0)),7)</f>
        <v>2025-11</v>
      </c>
    </row>
    <row r="6745" customFormat="false" ht="15" hidden="false" customHeight="true" outlineLevel="0" collapsed="false">
      <c r="A6745" s="1" t="s">
        <v>17215</v>
      </c>
      <c r="B6745" s="1" t="s">
        <v>5701</v>
      </c>
      <c r="C6745" s="1" t="s">
        <v>1930</v>
      </c>
      <c r="D6745" s="1" t="n">
        <v>1</v>
      </c>
      <c r="E6745" s="16" t="n">
        <v>2398.35</v>
      </c>
      <c r="F6745" s="17" t="n">
        <v>0.1</v>
      </c>
      <c r="G6745" s="16" t="n">
        <v>2158.52</v>
      </c>
      <c r="I6745" s="1" t="str">
        <f aca="false">INDEX(Products!$C$2:$C$51,MATCH(C6745,Products!$A$2:$A$51,0))</f>
        <v>Electronics</v>
      </c>
      <c r="J6745" s="1" t="str">
        <f aca="false">INDEX(Orders!$E$2:$E$8001,MATCH(B6745,Orders!$A$2:$A$8001,0))</f>
        <v>Delivered</v>
      </c>
      <c r="K6745" s="1" t="str">
        <f aca="false">LEFT(INDEX(Orders!$C$2:$C$8001,MATCH(B6745,Orders!$A$2:$A$8001,0)),7)</f>
        <v>2025-11</v>
      </c>
    </row>
    <row r="6746" customFormat="false" ht="15" hidden="false" customHeight="true" outlineLevel="0" collapsed="false">
      <c r="A6746" s="1" t="s">
        <v>17216</v>
      </c>
      <c r="B6746" s="1" t="s">
        <v>5701</v>
      </c>
      <c r="C6746" s="1" t="s">
        <v>1990</v>
      </c>
      <c r="D6746" s="1" t="n">
        <v>1</v>
      </c>
      <c r="E6746" s="16" t="n">
        <v>5311.32</v>
      </c>
      <c r="F6746" s="17" t="n">
        <v>0</v>
      </c>
      <c r="G6746" s="16" t="n">
        <v>5311.32</v>
      </c>
      <c r="I6746" s="1" t="str">
        <f aca="false">INDEX(Products!$C$2:$C$51,MATCH(C6746,Products!$A$2:$A$51,0))</f>
        <v>Sports &amp; Fitness</v>
      </c>
      <c r="J6746" s="1" t="str">
        <f aca="false">INDEX(Orders!$E$2:$E$8001,MATCH(B6746,Orders!$A$2:$A$8001,0))</f>
        <v>Delivered</v>
      </c>
      <c r="K6746" s="1" t="str">
        <f aca="false">LEFT(INDEX(Orders!$C$2:$C$8001,MATCH(B6746,Orders!$A$2:$A$8001,0)),7)</f>
        <v>2025-11</v>
      </c>
    </row>
    <row r="6747" customFormat="false" ht="15" hidden="false" customHeight="true" outlineLevel="0" collapsed="false">
      <c r="A6747" s="1" t="s">
        <v>17217</v>
      </c>
      <c r="B6747" s="1" t="s">
        <v>5701</v>
      </c>
      <c r="C6747" s="1" t="s">
        <v>2007</v>
      </c>
      <c r="D6747" s="1" t="n">
        <v>1</v>
      </c>
      <c r="E6747" s="16" t="n">
        <v>750.27</v>
      </c>
      <c r="F6747" s="17" t="n">
        <v>0</v>
      </c>
      <c r="G6747" s="16" t="n">
        <v>750.27</v>
      </c>
      <c r="I6747" s="1" t="str">
        <f aca="false">INDEX(Products!$C$2:$C$51,MATCH(C6747,Products!$A$2:$A$51,0))</f>
        <v>Books &amp; Stationery</v>
      </c>
      <c r="J6747" s="1" t="str">
        <f aca="false">INDEX(Orders!$E$2:$E$8001,MATCH(B6747,Orders!$A$2:$A$8001,0))</f>
        <v>Delivered</v>
      </c>
      <c r="K6747" s="1" t="str">
        <f aca="false">LEFT(INDEX(Orders!$C$2:$C$8001,MATCH(B6747,Orders!$A$2:$A$8001,0)),7)</f>
        <v>2025-11</v>
      </c>
    </row>
    <row r="6748" customFormat="false" ht="15" hidden="false" customHeight="true" outlineLevel="0" collapsed="false">
      <c r="A6748" s="1" t="s">
        <v>17218</v>
      </c>
      <c r="B6748" s="1" t="s">
        <v>5701</v>
      </c>
      <c r="C6748" s="1" t="s">
        <v>1976</v>
      </c>
      <c r="D6748" s="1" t="n">
        <v>1</v>
      </c>
      <c r="E6748" s="16" t="n">
        <v>1603.35</v>
      </c>
      <c r="F6748" s="17" t="n">
        <v>0</v>
      </c>
      <c r="G6748" s="16" t="n">
        <v>1603.35</v>
      </c>
      <c r="I6748" s="1" t="str">
        <f aca="false">INDEX(Products!$C$2:$C$51,MATCH(C6748,Products!$A$2:$A$51,0))</f>
        <v>Beauty &amp; Personal Care</v>
      </c>
      <c r="J6748" s="1" t="str">
        <f aca="false">INDEX(Orders!$E$2:$E$8001,MATCH(B6748,Orders!$A$2:$A$8001,0))</f>
        <v>Delivered</v>
      </c>
      <c r="K6748" s="1" t="str">
        <f aca="false">LEFT(INDEX(Orders!$C$2:$C$8001,MATCH(B6748,Orders!$A$2:$A$8001,0)),7)</f>
        <v>2025-11</v>
      </c>
    </row>
    <row r="6749" customFormat="false" ht="15" hidden="false" customHeight="true" outlineLevel="0" collapsed="false">
      <c r="A6749" s="1" t="s">
        <v>17219</v>
      </c>
      <c r="B6749" s="1" t="s">
        <v>5701</v>
      </c>
      <c r="C6749" s="1" t="s">
        <v>1924</v>
      </c>
      <c r="D6749" s="1" t="n">
        <v>2</v>
      </c>
      <c r="E6749" s="16" t="n">
        <v>1971</v>
      </c>
      <c r="F6749" s="17" t="n">
        <v>0.2</v>
      </c>
      <c r="G6749" s="16" t="n">
        <v>3153.6</v>
      </c>
      <c r="I6749" s="1" t="str">
        <f aca="false">INDEX(Products!$C$2:$C$51,MATCH(C6749,Products!$A$2:$A$51,0))</f>
        <v>Electronics</v>
      </c>
      <c r="J6749" s="1" t="str">
        <f aca="false">INDEX(Orders!$E$2:$E$8001,MATCH(B6749,Orders!$A$2:$A$8001,0))</f>
        <v>Delivered</v>
      </c>
      <c r="K6749" s="1" t="str">
        <f aca="false">LEFT(INDEX(Orders!$C$2:$C$8001,MATCH(B6749,Orders!$A$2:$A$8001,0)),7)</f>
        <v>2025-11</v>
      </c>
    </row>
    <row r="6750" customFormat="false" ht="15" hidden="false" customHeight="true" outlineLevel="0" collapsed="false">
      <c r="A6750" s="1" t="s">
        <v>17220</v>
      </c>
      <c r="B6750" s="1" t="s">
        <v>5702</v>
      </c>
      <c r="C6750" s="1" t="s">
        <v>1930</v>
      </c>
      <c r="D6750" s="1" t="n">
        <v>1</v>
      </c>
      <c r="E6750" s="16" t="n">
        <v>2398.35</v>
      </c>
      <c r="F6750" s="17" t="n">
        <v>0.2</v>
      </c>
      <c r="G6750" s="16" t="n">
        <v>1918.68</v>
      </c>
      <c r="I6750" s="1" t="str">
        <f aca="false">INDEX(Products!$C$2:$C$51,MATCH(C6750,Products!$A$2:$A$51,0))</f>
        <v>Electronics</v>
      </c>
      <c r="J6750" s="1" t="str">
        <f aca="false">INDEX(Orders!$E$2:$E$8001,MATCH(B6750,Orders!$A$2:$A$8001,0))</f>
        <v>Delivered</v>
      </c>
      <c r="K6750" s="1" t="str">
        <f aca="false">LEFT(INDEX(Orders!$C$2:$C$8001,MATCH(B6750,Orders!$A$2:$A$8001,0)),7)</f>
        <v>2025-01</v>
      </c>
    </row>
    <row r="6751" customFormat="false" ht="15" hidden="false" customHeight="true" outlineLevel="0" collapsed="false">
      <c r="A6751" s="1" t="s">
        <v>17221</v>
      </c>
      <c r="B6751" s="1" t="s">
        <v>5703</v>
      </c>
      <c r="C6751" s="1" t="s">
        <v>2006</v>
      </c>
      <c r="D6751" s="1" t="n">
        <v>1</v>
      </c>
      <c r="E6751" s="16" t="n">
        <v>482.17</v>
      </c>
      <c r="F6751" s="17" t="n">
        <v>0.2</v>
      </c>
      <c r="G6751" s="16" t="n">
        <v>385.74</v>
      </c>
      <c r="I6751" s="1" t="str">
        <f aca="false">INDEX(Products!$C$2:$C$51,MATCH(C6751,Products!$A$2:$A$51,0))</f>
        <v>Books &amp; Stationery</v>
      </c>
      <c r="J6751" s="1" t="str">
        <f aca="false">INDEX(Orders!$E$2:$E$8001,MATCH(B6751,Orders!$A$2:$A$8001,0))</f>
        <v>Delivered</v>
      </c>
      <c r="K6751" s="1" t="str">
        <f aca="false">LEFT(INDEX(Orders!$C$2:$C$8001,MATCH(B6751,Orders!$A$2:$A$8001,0)),7)</f>
        <v>2025-11</v>
      </c>
    </row>
    <row r="6752" customFormat="false" ht="15" hidden="false" customHeight="true" outlineLevel="0" collapsed="false">
      <c r="A6752" s="1" t="s">
        <v>17222</v>
      </c>
      <c r="B6752" s="1" t="s">
        <v>5703</v>
      </c>
      <c r="C6752" s="1" t="s">
        <v>1930</v>
      </c>
      <c r="D6752" s="1" t="n">
        <v>1</v>
      </c>
      <c r="E6752" s="16" t="n">
        <v>2398.35</v>
      </c>
      <c r="F6752" s="17" t="n">
        <v>0.05</v>
      </c>
      <c r="G6752" s="16" t="n">
        <v>2278.43</v>
      </c>
      <c r="I6752" s="1" t="str">
        <f aca="false">INDEX(Products!$C$2:$C$51,MATCH(C6752,Products!$A$2:$A$51,0))</f>
        <v>Electronics</v>
      </c>
      <c r="J6752" s="1" t="str">
        <f aca="false">INDEX(Orders!$E$2:$E$8001,MATCH(B6752,Orders!$A$2:$A$8001,0))</f>
        <v>Delivered</v>
      </c>
      <c r="K6752" s="1" t="str">
        <f aca="false">LEFT(INDEX(Orders!$C$2:$C$8001,MATCH(B6752,Orders!$A$2:$A$8001,0)),7)</f>
        <v>2025-11</v>
      </c>
    </row>
    <row r="6753" customFormat="false" ht="15" hidden="false" customHeight="true" outlineLevel="0" collapsed="false">
      <c r="A6753" s="1" t="s">
        <v>17223</v>
      </c>
      <c r="B6753" s="1" t="s">
        <v>5703</v>
      </c>
      <c r="C6753" s="1" t="s">
        <v>1940</v>
      </c>
      <c r="D6753" s="1" t="n">
        <v>1</v>
      </c>
      <c r="E6753" s="16" t="n">
        <v>2374.52</v>
      </c>
      <c r="F6753" s="17" t="n">
        <v>0.2</v>
      </c>
      <c r="G6753" s="16" t="n">
        <v>1899.62</v>
      </c>
      <c r="I6753" s="1" t="str">
        <f aca="false">INDEX(Products!$C$2:$C$51,MATCH(C6753,Products!$A$2:$A$51,0))</f>
        <v>Fashion</v>
      </c>
      <c r="J6753" s="1" t="str">
        <f aca="false">INDEX(Orders!$E$2:$E$8001,MATCH(B6753,Orders!$A$2:$A$8001,0))</f>
        <v>Delivered</v>
      </c>
      <c r="K6753" s="1" t="str">
        <f aca="false">LEFT(INDEX(Orders!$C$2:$C$8001,MATCH(B6753,Orders!$A$2:$A$8001,0)),7)</f>
        <v>2025-11</v>
      </c>
    </row>
    <row r="6754" customFormat="false" ht="15" hidden="false" customHeight="true" outlineLevel="0" collapsed="false">
      <c r="A6754" s="1" t="s">
        <v>17224</v>
      </c>
      <c r="B6754" s="1" t="s">
        <v>5703</v>
      </c>
      <c r="C6754" s="1" t="s">
        <v>1990</v>
      </c>
      <c r="D6754" s="1" t="n">
        <v>1</v>
      </c>
      <c r="E6754" s="16" t="n">
        <v>5311.32</v>
      </c>
      <c r="F6754" s="17" t="n">
        <v>0.15</v>
      </c>
      <c r="G6754" s="16" t="n">
        <v>4514.62</v>
      </c>
      <c r="I6754" s="1" t="str">
        <f aca="false">INDEX(Products!$C$2:$C$51,MATCH(C6754,Products!$A$2:$A$51,0))</f>
        <v>Sports &amp; Fitness</v>
      </c>
      <c r="J6754" s="1" t="str">
        <f aca="false">INDEX(Orders!$E$2:$E$8001,MATCH(B6754,Orders!$A$2:$A$8001,0))</f>
        <v>Delivered</v>
      </c>
      <c r="K6754" s="1" t="str">
        <f aca="false">LEFT(INDEX(Orders!$C$2:$C$8001,MATCH(B6754,Orders!$A$2:$A$8001,0)),7)</f>
        <v>2025-11</v>
      </c>
    </row>
    <row r="6755" customFormat="false" ht="15" hidden="false" customHeight="true" outlineLevel="0" collapsed="false">
      <c r="A6755" s="1" t="s">
        <v>17225</v>
      </c>
      <c r="B6755" s="1" t="s">
        <v>5704</v>
      </c>
      <c r="C6755" s="1" t="s">
        <v>1977</v>
      </c>
      <c r="D6755" s="1" t="n">
        <v>1</v>
      </c>
      <c r="E6755" s="16" t="n">
        <v>2386.05</v>
      </c>
      <c r="F6755" s="17" t="n">
        <v>0</v>
      </c>
      <c r="G6755" s="16" t="n">
        <v>2386.05</v>
      </c>
      <c r="I6755" s="1" t="str">
        <f aca="false">INDEX(Products!$C$2:$C$51,MATCH(C6755,Products!$A$2:$A$51,0))</f>
        <v>Beauty &amp; Personal Care</v>
      </c>
      <c r="J6755" s="1" t="str">
        <f aca="false">INDEX(Orders!$E$2:$E$8001,MATCH(B6755,Orders!$A$2:$A$8001,0))</f>
        <v>Delivered</v>
      </c>
      <c r="K6755" s="1" t="str">
        <f aca="false">LEFT(INDEX(Orders!$C$2:$C$8001,MATCH(B6755,Orders!$A$2:$A$8001,0)),7)</f>
        <v>2025-11</v>
      </c>
    </row>
    <row r="6756" customFormat="false" ht="15" hidden="false" customHeight="true" outlineLevel="0" collapsed="false">
      <c r="A6756" s="1" t="s">
        <v>17226</v>
      </c>
      <c r="B6756" s="1" t="s">
        <v>5705</v>
      </c>
      <c r="C6756" s="1" t="s">
        <v>1979</v>
      </c>
      <c r="D6756" s="1" t="n">
        <v>1</v>
      </c>
      <c r="E6756" s="16" t="n">
        <v>623</v>
      </c>
      <c r="F6756" s="17" t="n">
        <v>0</v>
      </c>
      <c r="G6756" s="16" t="n">
        <v>623</v>
      </c>
      <c r="I6756" s="1" t="str">
        <f aca="false">INDEX(Products!$C$2:$C$51,MATCH(C6756,Products!$A$2:$A$51,0))</f>
        <v>Beauty &amp; Personal Care</v>
      </c>
      <c r="J6756" s="1" t="str">
        <f aca="false">INDEX(Orders!$E$2:$E$8001,MATCH(B6756,Orders!$A$2:$A$8001,0))</f>
        <v>Delivered</v>
      </c>
      <c r="K6756" s="1" t="str">
        <f aca="false">LEFT(INDEX(Orders!$C$2:$C$8001,MATCH(B6756,Orders!$A$2:$A$8001,0)),7)</f>
        <v>2025-05</v>
      </c>
    </row>
    <row r="6757" customFormat="false" ht="15" hidden="false" customHeight="true" outlineLevel="0" collapsed="false">
      <c r="A6757" s="1" t="s">
        <v>17227</v>
      </c>
      <c r="B6757" s="1" t="s">
        <v>5705</v>
      </c>
      <c r="C6757" s="1" t="s">
        <v>1940</v>
      </c>
      <c r="D6757" s="1" t="n">
        <v>2</v>
      </c>
      <c r="E6757" s="16" t="n">
        <v>2374.52</v>
      </c>
      <c r="F6757" s="17" t="n">
        <v>0</v>
      </c>
      <c r="G6757" s="16" t="n">
        <v>4749.04</v>
      </c>
      <c r="I6757" s="1" t="str">
        <f aca="false">INDEX(Products!$C$2:$C$51,MATCH(C6757,Products!$A$2:$A$51,0))</f>
        <v>Fashion</v>
      </c>
      <c r="J6757" s="1" t="str">
        <f aca="false">INDEX(Orders!$E$2:$E$8001,MATCH(B6757,Orders!$A$2:$A$8001,0))</f>
        <v>Delivered</v>
      </c>
      <c r="K6757" s="1" t="str">
        <f aca="false">LEFT(INDEX(Orders!$C$2:$C$8001,MATCH(B6757,Orders!$A$2:$A$8001,0)),7)</f>
        <v>2025-05</v>
      </c>
    </row>
    <row r="6758" customFormat="false" ht="15" hidden="false" customHeight="true" outlineLevel="0" collapsed="false">
      <c r="A6758" s="1" t="s">
        <v>17228</v>
      </c>
      <c r="B6758" s="1" t="s">
        <v>5705</v>
      </c>
      <c r="C6758" s="1" t="s">
        <v>1971</v>
      </c>
      <c r="D6758" s="1" t="n">
        <v>3</v>
      </c>
      <c r="E6758" s="16" t="n">
        <v>2073.63</v>
      </c>
      <c r="F6758" s="17" t="n">
        <v>0.05</v>
      </c>
      <c r="G6758" s="16" t="n">
        <v>5909.85</v>
      </c>
      <c r="I6758" s="1" t="str">
        <f aca="false">INDEX(Products!$C$2:$C$51,MATCH(C6758,Products!$A$2:$A$51,0))</f>
        <v>Home &amp; Kitchen</v>
      </c>
      <c r="J6758" s="1" t="str">
        <f aca="false">INDEX(Orders!$E$2:$E$8001,MATCH(B6758,Orders!$A$2:$A$8001,0))</f>
        <v>Delivered</v>
      </c>
      <c r="K6758" s="1" t="str">
        <f aca="false">LEFT(INDEX(Orders!$C$2:$C$8001,MATCH(B6758,Orders!$A$2:$A$8001,0)),7)</f>
        <v>2025-05</v>
      </c>
    </row>
    <row r="6759" customFormat="false" ht="15" hidden="false" customHeight="true" outlineLevel="0" collapsed="false">
      <c r="A6759" s="1" t="s">
        <v>17229</v>
      </c>
      <c r="B6759" s="1" t="s">
        <v>5706</v>
      </c>
      <c r="C6759" s="1" t="s">
        <v>1930</v>
      </c>
      <c r="D6759" s="1" t="n">
        <v>1</v>
      </c>
      <c r="E6759" s="16" t="n">
        <v>2398.35</v>
      </c>
      <c r="F6759" s="17" t="n">
        <v>0.2</v>
      </c>
      <c r="G6759" s="16" t="n">
        <v>1918.68</v>
      </c>
      <c r="I6759" s="1" t="str">
        <f aca="false">INDEX(Products!$C$2:$C$51,MATCH(C6759,Products!$A$2:$A$51,0))</f>
        <v>Electronics</v>
      </c>
      <c r="J6759" s="1" t="str">
        <f aca="false">INDEX(Orders!$E$2:$E$8001,MATCH(B6759,Orders!$A$2:$A$8001,0))</f>
        <v>Delivered</v>
      </c>
      <c r="K6759" s="1" t="str">
        <f aca="false">LEFT(INDEX(Orders!$C$2:$C$8001,MATCH(B6759,Orders!$A$2:$A$8001,0)),7)</f>
        <v>2025-04</v>
      </c>
    </row>
    <row r="6760" customFormat="false" ht="15" hidden="false" customHeight="true" outlineLevel="0" collapsed="false">
      <c r="A6760" s="1" t="s">
        <v>17230</v>
      </c>
      <c r="B6760" s="1" t="s">
        <v>5707</v>
      </c>
      <c r="C6760" s="1" t="s">
        <v>1990</v>
      </c>
      <c r="D6760" s="1" t="n">
        <v>1</v>
      </c>
      <c r="E6760" s="16" t="n">
        <v>5311.32</v>
      </c>
      <c r="F6760" s="17" t="n">
        <v>0</v>
      </c>
      <c r="G6760" s="16" t="n">
        <v>5311.32</v>
      </c>
      <c r="I6760" s="1" t="str">
        <f aca="false">INDEX(Products!$C$2:$C$51,MATCH(C6760,Products!$A$2:$A$51,0))</f>
        <v>Sports &amp; Fitness</v>
      </c>
      <c r="J6760" s="1" t="str">
        <f aca="false">INDEX(Orders!$E$2:$E$8001,MATCH(B6760,Orders!$A$2:$A$8001,0))</f>
        <v>Delivered</v>
      </c>
      <c r="K6760" s="1" t="str">
        <f aca="false">LEFT(INDEX(Orders!$C$2:$C$8001,MATCH(B6760,Orders!$A$2:$A$8001,0)),7)</f>
        <v>2024-02</v>
      </c>
    </row>
    <row r="6761" customFormat="false" ht="15" hidden="false" customHeight="true" outlineLevel="0" collapsed="false">
      <c r="A6761" s="1" t="s">
        <v>17231</v>
      </c>
      <c r="B6761" s="1" t="s">
        <v>5708</v>
      </c>
      <c r="C6761" s="1" t="s">
        <v>2007</v>
      </c>
      <c r="D6761" s="1" t="n">
        <v>1</v>
      </c>
      <c r="E6761" s="16" t="n">
        <v>750.27</v>
      </c>
      <c r="F6761" s="17" t="n">
        <v>0.2</v>
      </c>
      <c r="G6761" s="16" t="n">
        <v>600.22</v>
      </c>
      <c r="I6761" s="1" t="str">
        <f aca="false">INDEX(Products!$C$2:$C$51,MATCH(C6761,Products!$A$2:$A$51,0))</f>
        <v>Books &amp; Stationery</v>
      </c>
      <c r="J6761" s="1" t="str">
        <f aca="false">INDEX(Orders!$E$2:$E$8001,MATCH(B6761,Orders!$A$2:$A$8001,0))</f>
        <v>Delivered</v>
      </c>
      <c r="K6761" s="1" t="str">
        <f aca="false">LEFT(INDEX(Orders!$C$2:$C$8001,MATCH(B6761,Orders!$A$2:$A$8001,0)),7)</f>
        <v>2025-04</v>
      </c>
    </row>
    <row r="6762" customFormat="false" ht="15" hidden="false" customHeight="true" outlineLevel="0" collapsed="false">
      <c r="A6762" s="1" t="s">
        <v>17232</v>
      </c>
      <c r="B6762" s="1" t="s">
        <v>5709</v>
      </c>
      <c r="C6762" s="1" t="s">
        <v>1930</v>
      </c>
      <c r="D6762" s="1" t="n">
        <v>2</v>
      </c>
      <c r="E6762" s="16" t="n">
        <v>2398.35</v>
      </c>
      <c r="F6762" s="17" t="n">
        <v>0</v>
      </c>
      <c r="G6762" s="16" t="n">
        <v>4796.7</v>
      </c>
      <c r="I6762" s="1" t="str">
        <f aca="false">INDEX(Products!$C$2:$C$51,MATCH(C6762,Products!$A$2:$A$51,0))</f>
        <v>Electronics</v>
      </c>
      <c r="J6762" s="1" t="str">
        <f aca="false">INDEX(Orders!$E$2:$E$8001,MATCH(B6762,Orders!$A$2:$A$8001,0))</f>
        <v>Delivered</v>
      </c>
      <c r="K6762" s="1" t="str">
        <f aca="false">LEFT(INDEX(Orders!$C$2:$C$8001,MATCH(B6762,Orders!$A$2:$A$8001,0)),7)</f>
        <v>2025-12</v>
      </c>
    </row>
    <row r="6763" customFormat="false" ht="15" hidden="false" customHeight="true" outlineLevel="0" collapsed="false">
      <c r="A6763" s="1" t="s">
        <v>17233</v>
      </c>
      <c r="B6763" s="1" t="s">
        <v>5709</v>
      </c>
      <c r="C6763" s="1" t="s">
        <v>1975</v>
      </c>
      <c r="D6763" s="1" t="n">
        <v>1</v>
      </c>
      <c r="E6763" s="16" t="n">
        <v>862.99</v>
      </c>
      <c r="F6763" s="17" t="n">
        <v>0</v>
      </c>
      <c r="G6763" s="16" t="n">
        <v>862.99</v>
      </c>
      <c r="I6763" s="1" t="str">
        <f aca="false">INDEX(Products!$C$2:$C$51,MATCH(C6763,Products!$A$2:$A$51,0))</f>
        <v>Beauty &amp; Personal Care</v>
      </c>
      <c r="J6763" s="1" t="str">
        <f aca="false">INDEX(Orders!$E$2:$E$8001,MATCH(B6763,Orders!$A$2:$A$8001,0))</f>
        <v>Delivered</v>
      </c>
      <c r="K6763" s="1" t="str">
        <f aca="false">LEFT(INDEX(Orders!$C$2:$C$8001,MATCH(B6763,Orders!$A$2:$A$8001,0)),7)</f>
        <v>2025-12</v>
      </c>
    </row>
    <row r="6764" customFormat="false" ht="15" hidden="false" customHeight="true" outlineLevel="0" collapsed="false">
      <c r="A6764" s="1" t="s">
        <v>17234</v>
      </c>
      <c r="B6764" s="1" t="s">
        <v>5710</v>
      </c>
      <c r="C6764" s="1" t="s">
        <v>2006</v>
      </c>
      <c r="D6764" s="1" t="n">
        <v>2</v>
      </c>
      <c r="E6764" s="16" t="n">
        <v>482.17</v>
      </c>
      <c r="F6764" s="17" t="n">
        <v>0</v>
      </c>
      <c r="G6764" s="16" t="n">
        <v>964.34</v>
      </c>
      <c r="I6764" s="1" t="str">
        <f aca="false">INDEX(Products!$C$2:$C$51,MATCH(C6764,Products!$A$2:$A$51,0))</f>
        <v>Books &amp; Stationery</v>
      </c>
      <c r="J6764" s="1" t="str">
        <f aca="false">INDEX(Orders!$E$2:$E$8001,MATCH(B6764,Orders!$A$2:$A$8001,0))</f>
        <v>Delivered</v>
      </c>
      <c r="K6764" s="1" t="str">
        <f aca="false">LEFT(INDEX(Orders!$C$2:$C$8001,MATCH(B6764,Orders!$A$2:$A$8001,0)),7)</f>
        <v>2025-03</v>
      </c>
    </row>
    <row r="6765" customFormat="false" ht="15" hidden="false" customHeight="true" outlineLevel="0" collapsed="false">
      <c r="A6765" s="1" t="s">
        <v>17235</v>
      </c>
      <c r="B6765" s="1" t="s">
        <v>5711</v>
      </c>
      <c r="C6765" s="1" t="s">
        <v>2007</v>
      </c>
      <c r="D6765" s="1" t="n">
        <v>1</v>
      </c>
      <c r="E6765" s="16" t="n">
        <v>750.27</v>
      </c>
      <c r="F6765" s="17" t="n">
        <v>0.05</v>
      </c>
      <c r="G6765" s="16" t="n">
        <v>712.76</v>
      </c>
      <c r="I6765" s="1" t="str">
        <f aca="false">INDEX(Products!$C$2:$C$51,MATCH(C6765,Products!$A$2:$A$51,0))</f>
        <v>Books &amp; Stationery</v>
      </c>
      <c r="J6765" s="1" t="str">
        <f aca="false">INDEX(Orders!$E$2:$E$8001,MATCH(B6765,Orders!$A$2:$A$8001,0))</f>
        <v>Delivered</v>
      </c>
      <c r="K6765" s="1" t="str">
        <f aca="false">LEFT(INDEX(Orders!$C$2:$C$8001,MATCH(B6765,Orders!$A$2:$A$8001,0)),7)</f>
        <v>2025-01</v>
      </c>
    </row>
    <row r="6766" customFormat="false" ht="15" hidden="false" customHeight="true" outlineLevel="0" collapsed="false">
      <c r="A6766" s="1" t="s">
        <v>17236</v>
      </c>
      <c r="B6766" s="1" t="s">
        <v>5712</v>
      </c>
      <c r="C6766" s="1" t="s">
        <v>1955</v>
      </c>
      <c r="D6766" s="1" t="n">
        <v>2</v>
      </c>
      <c r="E6766" s="16" t="n">
        <v>3340.76</v>
      </c>
      <c r="F6766" s="17" t="n">
        <v>0.05</v>
      </c>
      <c r="G6766" s="16" t="n">
        <v>6347.44</v>
      </c>
      <c r="I6766" s="1" t="str">
        <f aca="false">INDEX(Products!$C$2:$C$51,MATCH(C6766,Products!$A$2:$A$51,0))</f>
        <v>Home &amp; Kitchen</v>
      </c>
      <c r="J6766" s="1" t="str">
        <f aca="false">INDEX(Orders!$E$2:$E$8001,MATCH(B6766,Orders!$A$2:$A$8001,0))</f>
        <v>Delivered</v>
      </c>
      <c r="K6766" s="1" t="str">
        <f aca="false">LEFT(INDEX(Orders!$C$2:$C$8001,MATCH(B6766,Orders!$A$2:$A$8001,0)),7)</f>
        <v>2025-09</v>
      </c>
    </row>
    <row r="6767" customFormat="false" ht="15" hidden="false" customHeight="true" outlineLevel="0" collapsed="false">
      <c r="A6767" s="1" t="s">
        <v>17237</v>
      </c>
      <c r="B6767" s="1" t="s">
        <v>5712</v>
      </c>
      <c r="C6767" s="1" t="s">
        <v>1953</v>
      </c>
      <c r="D6767" s="1" t="n">
        <v>1</v>
      </c>
      <c r="E6767" s="16" t="n">
        <v>4914.12</v>
      </c>
      <c r="F6767" s="17" t="n">
        <v>0</v>
      </c>
      <c r="G6767" s="16" t="n">
        <v>4914.12</v>
      </c>
      <c r="I6767" s="1" t="str">
        <f aca="false">INDEX(Products!$C$2:$C$51,MATCH(C6767,Products!$A$2:$A$51,0))</f>
        <v>Fashion</v>
      </c>
      <c r="J6767" s="1" t="str">
        <f aca="false">INDEX(Orders!$E$2:$E$8001,MATCH(B6767,Orders!$A$2:$A$8001,0))</f>
        <v>Delivered</v>
      </c>
      <c r="K6767" s="1" t="str">
        <f aca="false">LEFT(INDEX(Orders!$C$2:$C$8001,MATCH(B6767,Orders!$A$2:$A$8001,0)),7)</f>
        <v>2025-09</v>
      </c>
    </row>
    <row r="6768" customFormat="false" ht="15" hidden="false" customHeight="true" outlineLevel="0" collapsed="false">
      <c r="A6768" s="1" t="s">
        <v>17238</v>
      </c>
      <c r="B6768" s="1" t="s">
        <v>5712</v>
      </c>
      <c r="C6768" s="1" t="s">
        <v>1990</v>
      </c>
      <c r="D6768" s="1" t="n">
        <v>2</v>
      </c>
      <c r="E6768" s="16" t="n">
        <v>5311.32</v>
      </c>
      <c r="F6768" s="17" t="n">
        <v>0.05</v>
      </c>
      <c r="G6768" s="16" t="n">
        <v>10091.51</v>
      </c>
      <c r="I6768" s="1" t="str">
        <f aca="false">INDEX(Products!$C$2:$C$51,MATCH(C6768,Products!$A$2:$A$51,0))</f>
        <v>Sports &amp; Fitness</v>
      </c>
      <c r="J6768" s="1" t="str">
        <f aca="false">INDEX(Orders!$E$2:$E$8001,MATCH(B6768,Orders!$A$2:$A$8001,0))</f>
        <v>Delivered</v>
      </c>
      <c r="K6768" s="1" t="str">
        <f aca="false">LEFT(INDEX(Orders!$C$2:$C$8001,MATCH(B6768,Orders!$A$2:$A$8001,0)),7)</f>
        <v>2025-09</v>
      </c>
    </row>
    <row r="6769" customFormat="false" ht="15" hidden="false" customHeight="true" outlineLevel="0" collapsed="false">
      <c r="A6769" s="1" t="s">
        <v>17239</v>
      </c>
      <c r="B6769" s="1" t="s">
        <v>5712</v>
      </c>
      <c r="C6769" s="1" t="s">
        <v>2007</v>
      </c>
      <c r="D6769" s="1" t="n">
        <v>2</v>
      </c>
      <c r="E6769" s="16" t="n">
        <v>750.27</v>
      </c>
      <c r="F6769" s="17" t="n">
        <v>0</v>
      </c>
      <c r="G6769" s="16" t="n">
        <v>1500.54</v>
      </c>
      <c r="I6769" s="1" t="str">
        <f aca="false">INDEX(Products!$C$2:$C$51,MATCH(C6769,Products!$A$2:$A$51,0))</f>
        <v>Books &amp; Stationery</v>
      </c>
      <c r="J6769" s="1" t="str">
        <f aca="false">INDEX(Orders!$E$2:$E$8001,MATCH(B6769,Orders!$A$2:$A$8001,0))</f>
        <v>Delivered</v>
      </c>
      <c r="K6769" s="1" t="str">
        <f aca="false">LEFT(INDEX(Orders!$C$2:$C$8001,MATCH(B6769,Orders!$A$2:$A$8001,0)),7)</f>
        <v>2025-09</v>
      </c>
    </row>
    <row r="6770" customFormat="false" ht="15" hidden="false" customHeight="true" outlineLevel="0" collapsed="false">
      <c r="A6770" s="1" t="s">
        <v>17240</v>
      </c>
      <c r="B6770" s="1" t="s">
        <v>5712</v>
      </c>
      <c r="C6770" s="1" t="s">
        <v>1995</v>
      </c>
      <c r="D6770" s="1" t="n">
        <v>1</v>
      </c>
      <c r="E6770" s="16" t="n">
        <v>2914.27</v>
      </c>
      <c r="F6770" s="17" t="n">
        <v>0</v>
      </c>
      <c r="G6770" s="16" t="n">
        <v>2914.27</v>
      </c>
      <c r="I6770" s="1" t="str">
        <f aca="false">INDEX(Products!$C$2:$C$51,MATCH(C6770,Products!$A$2:$A$51,0))</f>
        <v>Sports &amp; Fitness</v>
      </c>
      <c r="J6770" s="1" t="str">
        <f aca="false">INDEX(Orders!$E$2:$E$8001,MATCH(B6770,Orders!$A$2:$A$8001,0))</f>
        <v>Delivered</v>
      </c>
      <c r="K6770" s="1" t="str">
        <f aca="false">LEFT(INDEX(Orders!$C$2:$C$8001,MATCH(B6770,Orders!$A$2:$A$8001,0)),7)</f>
        <v>2025-09</v>
      </c>
    </row>
    <row r="6771" customFormat="false" ht="15" hidden="false" customHeight="true" outlineLevel="0" collapsed="false">
      <c r="A6771" s="1" t="s">
        <v>17241</v>
      </c>
      <c r="B6771" s="1" t="s">
        <v>5713</v>
      </c>
      <c r="C6771" s="1" t="s">
        <v>2006</v>
      </c>
      <c r="D6771" s="1" t="n">
        <v>1</v>
      </c>
      <c r="E6771" s="16" t="n">
        <v>482.17</v>
      </c>
      <c r="F6771" s="17" t="n">
        <v>0</v>
      </c>
      <c r="G6771" s="16" t="n">
        <v>482.17</v>
      </c>
      <c r="I6771" s="1" t="str">
        <f aca="false">INDEX(Products!$C$2:$C$51,MATCH(C6771,Products!$A$2:$A$51,0))</f>
        <v>Books &amp; Stationery</v>
      </c>
      <c r="J6771" s="1" t="str">
        <f aca="false">INDEX(Orders!$E$2:$E$8001,MATCH(B6771,Orders!$A$2:$A$8001,0))</f>
        <v>Delivered</v>
      </c>
      <c r="K6771" s="1" t="str">
        <f aca="false">LEFT(INDEX(Orders!$C$2:$C$8001,MATCH(B6771,Orders!$A$2:$A$8001,0)),7)</f>
        <v>2025-04</v>
      </c>
    </row>
    <row r="6772" customFormat="false" ht="15" hidden="false" customHeight="true" outlineLevel="0" collapsed="false">
      <c r="A6772" s="1" t="s">
        <v>17242</v>
      </c>
      <c r="B6772" s="1" t="s">
        <v>5713</v>
      </c>
      <c r="C6772" s="1" t="s">
        <v>1953</v>
      </c>
      <c r="D6772" s="1" t="n">
        <v>1</v>
      </c>
      <c r="E6772" s="16" t="n">
        <v>4914.12</v>
      </c>
      <c r="F6772" s="17" t="n">
        <v>0.1</v>
      </c>
      <c r="G6772" s="16" t="n">
        <v>4422.71</v>
      </c>
      <c r="I6772" s="1" t="str">
        <f aca="false">INDEX(Products!$C$2:$C$51,MATCH(C6772,Products!$A$2:$A$51,0))</f>
        <v>Fashion</v>
      </c>
      <c r="J6772" s="1" t="str">
        <f aca="false">INDEX(Orders!$E$2:$E$8001,MATCH(B6772,Orders!$A$2:$A$8001,0))</f>
        <v>Delivered</v>
      </c>
      <c r="K6772" s="1" t="str">
        <f aca="false">LEFT(INDEX(Orders!$C$2:$C$8001,MATCH(B6772,Orders!$A$2:$A$8001,0)),7)</f>
        <v>2025-04</v>
      </c>
    </row>
    <row r="6773" customFormat="false" ht="15" hidden="false" customHeight="true" outlineLevel="0" collapsed="false">
      <c r="A6773" s="1" t="s">
        <v>17243</v>
      </c>
      <c r="B6773" s="1" t="s">
        <v>5715</v>
      </c>
      <c r="C6773" s="1" t="s">
        <v>1990</v>
      </c>
      <c r="D6773" s="1" t="n">
        <v>1</v>
      </c>
      <c r="E6773" s="16" t="n">
        <v>5311.32</v>
      </c>
      <c r="F6773" s="17" t="n">
        <v>0</v>
      </c>
      <c r="G6773" s="16" t="n">
        <v>5311.32</v>
      </c>
      <c r="I6773" s="1" t="str">
        <f aca="false">INDEX(Products!$C$2:$C$51,MATCH(C6773,Products!$A$2:$A$51,0))</f>
        <v>Sports &amp; Fitness</v>
      </c>
      <c r="J6773" s="1" t="str">
        <f aca="false">INDEX(Orders!$E$2:$E$8001,MATCH(B6773,Orders!$A$2:$A$8001,0))</f>
        <v>Returned</v>
      </c>
      <c r="K6773" s="1" t="str">
        <f aca="false">LEFT(INDEX(Orders!$C$2:$C$8001,MATCH(B6773,Orders!$A$2:$A$8001,0)),7)</f>
        <v>2024-07</v>
      </c>
    </row>
    <row r="6774" customFormat="false" ht="15" hidden="false" customHeight="true" outlineLevel="0" collapsed="false">
      <c r="A6774" s="1" t="s">
        <v>17244</v>
      </c>
      <c r="B6774" s="1" t="s">
        <v>5715</v>
      </c>
      <c r="C6774" s="1" t="s">
        <v>2006</v>
      </c>
      <c r="D6774" s="1" t="n">
        <v>1</v>
      </c>
      <c r="E6774" s="16" t="n">
        <v>482.17</v>
      </c>
      <c r="F6774" s="17" t="n">
        <v>0</v>
      </c>
      <c r="G6774" s="16" t="n">
        <v>482.17</v>
      </c>
      <c r="I6774" s="1" t="str">
        <f aca="false">INDEX(Products!$C$2:$C$51,MATCH(C6774,Products!$A$2:$A$51,0))</f>
        <v>Books &amp; Stationery</v>
      </c>
      <c r="J6774" s="1" t="str">
        <f aca="false">INDEX(Orders!$E$2:$E$8001,MATCH(B6774,Orders!$A$2:$A$8001,0))</f>
        <v>Returned</v>
      </c>
      <c r="K6774" s="1" t="str">
        <f aca="false">LEFT(INDEX(Orders!$C$2:$C$8001,MATCH(B6774,Orders!$A$2:$A$8001,0)),7)</f>
        <v>2024-07</v>
      </c>
    </row>
    <row r="6775" customFormat="false" ht="15" hidden="false" customHeight="true" outlineLevel="0" collapsed="false">
      <c r="A6775" s="1" t="s">
        <v>17245</v>
      </c>
      <c r="B6775" s="1" t="s">
        <v>5715</v>
      </c>
      <c r="C6775" s="1" t="s">
        <v>1933</v>
      </c>
      <c r="D6775" s="1" t="n">
        <v>3</v>
      </c>
      <c r="E6775" s="16" t="n">
        <v>7194.38</v>
      </c>
      <c r="F6775" s="17" t="n">
        <v>0</v>
      </c>
      <c r="G6775" s="16" t="n">
        <v>21583.14</v>
      </c>
      <c r="I6775" s="1" t="str">
        <f aca="false">INDEX(Products!$C$2:$C$51,MATCH(C6775,Products!$A$2:$A$51,0))</f>
        <v>Electronics</v>
      </c>
      <c r="J6775" s="1" t="str">
        <f aca="false">INDEX(Orders!$E$2:$E$8001,MATCH(B6775,Orders!$A$2:$A$8001,0))</f>
        <v>Returned</v>
      </c>
      <c r="K6775" s="1" t="str">
        <f aca="false">LEFT(INDEX(Orders!$C$2:$C$8001,MATCH(B6775,Orders!$A$2:$A$8001,0)),7)</f>
        <v>2024-07</v>
      </c>
    </row>
    <row r="6776" customFormat="false" ht="15" hidden="false" customHeight="true" outlineLevel="0" collapsed="false">
      <c r="A6776" s="1" t="s">
        <v>17246</v>
      </c>
      <c r="B6776" s="1" t="s">
        <v>5715</v>
      </c>
      <c r="C6776" s="1" t="s">
        <v>1975</v>
      </c>
      <c r="D6776" s="1" t="n">
        <v>1</v>
      </c>
      <c r="E6776" s="16" t="n">
        <v>862.99</v>
      </c>
      <c r="F6776" s="17" t="n">
        <v>0</v>
      </c>
      <c r="G6776" s="16" t="n">
        <v>862.99</v>
      </c>
      <c r="I6776" s="1" t="str">
        <f aca="false">INDEX(Products!$C$2:$C$51,MATCH(C6776,Products!$A$2:$A$51,0))</f>
        <v>Beauty &amp; Personal Care</v>
      </c>
      <c r="J6776" s="1" t="str">
        <f aca="false">INDEX(Orders!$E$2:$E$8001,MATCH(B6776,Orders!$A$2:$A$8001,0))</f>
        <v>Returned</v>
      </c>
      <c r="K6776" s="1" t="str">
        <f aca="false">LEFT(INDEX(Orders!$C$2:$C$8001,MATCH(B6776,Orders!$A$2:$A$8001,0)),7)</f>
        <v>2024-07</v>
      </c>
    </row>
    <row r="6777" customFormat="false" ht="15" hidden="false" customHeight="true" outlineLevel="0" collapsed="false">
      <c r="A6777" s="1" t="s">
        <v>17247</v>
      </c>
      <c r="B6777" s="1" t="s">
        <v>5716</v>
      </c>
      <c r="C6777" s="1" t="s">
        <v>1990</v>
      </c>
      <c r="D6777" s="1" t="n">
        <v>1</v>
      </c>
      <c r="E6777" s="16" t="n">
        <v>5311.32</v>
      </c>
      <c r="F6777" s="17" t="n">
        <v>0.05</v>
      </c>
      <c r="G6777" s="16" t="n">
        <v>5045.75</v>
      </c>
      <c r="I6777" s="1" t="str">
        <f aca="false">INDEX(Products!$C$2:$C$51,MATCH(C6777,Products!$A$2:$A$51,0))</f>
        <v>Sports &amp; Fitness</v>
      </c>
      <c r="J6777" s="1" t="str">
        <f aca="false">INDEX(Orders!$E$2:$E$8001,MATCH(B6777,Orders!$A$2:$A$8001,0))</f>
        <v>Delivered</v>
      </c>
      <c r="K6777" s="1" t="str">
        <f aca="false">LEFT(INDEX(Orders!$C$2:$C$8001,MATCH(B6777,Orders!$A$2:$A$8001,0)),7)</f>
        <v>2025-03</v>
      </c>
    </row>
    <row r="6778" customFormat="false" ht="15" hidden="false" customHeight="true" outlineLevel="0" collapsed="false">
      <c r="A6778" s="1" t="s">
        <v>17248</v>
      </c>
      <c r="B6778" s="1" t="s">
        <v>5717</v>
      </c>
      <c r="C6778" s="1" t="s">
        <v>2002</v>
      </c>
      <c r="D6778" s="1" t="n">
        <v>1</v>
      </c>
      <c r="E6778" s="16" t="n">
        <v>392.75</v>
      </c>
      <c r="F6778" s="17" t="n">
        <v>0</v>
      </c>
      <c r="G6778" s="16" t="n">
        <v>392.75</v>
      </c>
      <c r="I6778" s="1" t="str">
        <f aca="false">INDEX(Products!$C$2:$C$51,MATCH(C6778,Products!$A$2:$A$51,0))</f>
        <v>Books &amp; Stationery</v>
      </c>
      <c r="J6778" s="1" t="str">
        <f aca="false">INDEX(Orders!$E$2:$E$8001,MATCH(B6778,Orders!$A$2:$A$8001,0))</f>
        <v>Delivered</v>
      </c>
      <c r="K6778" s="1" t="str">
        <f aca="false">LEFT(INDEX(Orders!$C$2:$C$8001,MATCH(B6778,Orders!$A$2:$A$8001,0)),7)</f>
        <v>2024-10</v>
      </c>
    </row>
    <row r="6779" customFormat="false" ht="15" hidden="false" customHeight="true" outlineLevel="0" collapsed="false">
      <c r="A6779" s="1" t="s">
        <v>17249</v>
      </c>
      <c r="B6779" s="1" t="s">
        <v>5718</v>
      </c>
      <c r="C6779" s="1" t="s">
        <v>1943</v>
      </c>
      <c r="D6779" s="1" t="n">
        <v>2</v>
      </c>
      <c r="E6779" s="16" t="n">
        <v>1250.54</v>
      </c>
      <c r="F6779" s="17" t="n">
        <v>0.1</v>
      </c>
      <c r="G6779" s="16" t="n">
        <v>2250.97</v>
      </c>
      <c r="I6779" s="1" t="str">
        <f aca="false">INDEX(Products!$C$2:$C$51,MATCH(C6779,Products!$A$2:$A$51,0))</f>
        <v>Fashion</v>
      </c>
      <c r="J6779" s="1" t="str">
        <f aca="false">INDEX(Orders!$E$2:$E$8001,MATCH(B6779,Orders!$A$2:$A$8001,0))</f>
        <v>Delivered</v>
      </c>
      <c r="K6779" s="1" t="str">
        <f aca="false">LEFT(INDEX(Orders!$C$2:$C$8001,MATCH(B6779,Orders!$A$2:$A$8001,0)),7)</f>
        <v>2024-09</v>
      </c>
    </row>
    <row r="6780" customFormat="false" ht="15" hidden="false" customHeight="true" outlineLevel="0" collapsed="false">
      <c r="A6780" s="1" t="s">
        <v>17250</v>
      </c>
      <c r="B6780" s="1" t="s">
        <v>5719</v>
      </c>
      <c r="C6780" s="1" t="s">
        <v>2006</v>
      </c>
      <c r="D6780" s="1" t="n">
        <v>1</v>
      </c>
      <c r="E6780" s="16" t="n">
        <v>482.17</v>
      </c>
      <c r="F6780" s="17" t="n">
        <v>0.1</v>
      </c>
      <c r="G6780" s="16" t="n">
        <v>433.95</v>
      </c>
      <c r="I6780" s="1" t="str">
        <f aca="false">INDEX(Products!$C$2:$C$51,MATCH(C6780,Products!$A$2:$A$51,0))</f>
        <v>Books &amp; Stationery</v>
      </c>
      <c r="J6780" s="1" t="str">
        <f aca="false">INDEX(Orders!$E$2:$E$8001,MATCH(B6780,Orders!$A$2:$A$8001,0))</f>
        <v>Delivered</v>
      </c>
      <c r="K6780" s="1" t="str">
        <f aca="false">LEFT(INDEX(Orders!$C$2:$C$8001,MATCH(B6780,Orders!$A$2:$A$8001,0)),7)</f>
        <v>2025-12</v>
      </c>
    </row>
    <row r="6781" customFormat="false" ht="15" hidden="false" customHeight="true" outlineLevel="0" collapsed="false">
      <c r="A6781" s="1" t="s">
        <v>17251</v>
      </c>
      <c r="B6781" s="1" t="s">
        <v>5719</v>
      </c>
      <c r="C6781" s="1" t="s">
        <v>2007</v>
      </c>
      <c r="D6781" s="1" t="n">
        <v>1</v>
      </c>
      <c r="E6781" s="16" t="n">
        <v>750.27</v>
      </c>
      <c r="F6781" s="17" t="n">
        <v>0.05</v>
      </c>
      <c r="G6781" s="16" t="n">
        <v>712.76</v>
      </c>
      <c r="I6781" s="1" t="str">
        <f aca="false">INDEX(Products!$C$2:$C$51,MATCH(C6781,Products!$A$2:$A$51,0))</f>
        <v>Books &amp; Stationery</v>
      </c>
      <c r="J6781" s="1" t="str">
        <f aca="false">INDEX(Orders!$E$2:$E$8001,MATCH(B6781,Orders!$A$2:$A$8001,0))</f>
        <v>Delivered</v>
      </c>
      <c r="K6781" s="1" t="str">
        <f aca="false">LEFT(INDEX(Orders!$C$2:$C$8001,MATCH(B6781,Orders!$A$2:$A$8001,0)),7)</f>
        <v>2025-12</v>
      </c>
    </row>
    <row r="6782" customFormat="false" ht="15" hidden="false" customHeight="true" outlineLevel="0" collapsed="false">
      <c r="A6782" s="1" t="s">
        <v>17252</v>
      </c>
      <c r="B6782" s="1" t="s">
        <v>5720</v>
      </c>
      <c r="C6782" s="1" t="s">
        <v>1979</v>
      </c>
      <c r="D6782" s="1" t="n">
        <v>3</v>
      </c>
      <c r="E6782" s="16" t="n">
        <v>623</v>
      </c>
      <c r="F6782" s="17" t="n">
        <v>0.1</v>
      </c>
      <c r="G6782" s="16" t="n">
        <v>1682.1</v>
      </c>
      <c r="I6782" s="1" t="str">
        <f aca="false">INDEX(Products!$C$2:$C$51,MATCH(C6782,Products!$A$2:$A$51,0))</f>
        <v>Beauty &amp; Personal Care</v>
      </c>
      <c r="J6782" s="1" t="str">
        <f aca="false">INDEX(Orders!$E$2:$E$8001,MATCH(B6782,Orders!$A$2:$A$8001,0))</f>
        <v>Cancelled</v>
      </c>
      <c r="K6782" s="1" t="str">
        <f aca="false">LEFT(INDEX(Orders!$C$2:$C$8001,MATCH(B6782,Orders!$A$2:$A$8001,0)),7)</f>
        <v>2025-07</v>
      </c>
    </row>
    <row r="6783" customFormat="false" ht="15" hidden="false" customHeight="true" outlineLevel="0" collapsed="false">
      <c r="A6783" s="1" t="s">
        <v>17253</v>
      </c>
      <c r="B6783" s="1" t="s">
        <v>5720</v>
      </c>
      <c r="C6783" s="1" t="s">
        <v>1993</v>
      </c>
      <c r="D6783" s="1" t="n">
        <v>1</v>
      </c>
      <c r="E6783" s="16" t="n">
        <v>3177.33</v>
      </c>
      <c r="F6783" s="17" t="n">
        <v>0</v>
      </c>
      <c r="G6783" s="16" t="n">
        <v>3177.33</v>
      </c>
      <c r="I6783" s="1" t="str">
        <f aca="false">INDEX(Products!$C$2:$C$51,MATCH(C6783,Products!$A$2:$A$51,0))</f>
        <v>Sports &amp; Fitness</v>
      </c>
      <c r="J6783" s="1" t="str">
        <f aca="false">INDEX(Orders!$E$2:$E$8001,MATCH(B6783,Orders!$A$2:$A$8001,0))</f>
        <v>Cancelled</v>
      </c>
      <c r="K6783" s="1" t="str">
        <f aca="false">LEFT(INDEX(Orders!$C$2:$C$8001,MATCH(B6783,Orders!$A$2:$A$8001,0)),7)</f>
        <v>2025-07</v>
      </c>
    </row>
    <row r="6784" customFormat="false" ht="15" hidden="false" customHeight="true" outlineLevel="0" collapsed="false">
      <c r="A6784" s="1" t="s">
        <v>17254</v>
      </c>
      <c r="B6784" s="1" t="s">
        <v>5720</v>
      </c>
      <c r="C6784" s="1" t="s">
        <v>1930</v>
      </c>
      <c r="D6784" s="1" t="n">
        <v>2</v>
      </c>
      <c r="E6784" s="16" t="n">
        <v>2398.35</v>
      </c>
      <c r="F6784" s="17" t="n">
        <v>0.1</v>
      </c>
      <c r="G6784" s="16" t="n">
        <v>4317.03</v>
      </c>
      <c r="I6784" s="1" t="str">
        <f aca="false">INDEX(Products!$C$2:$C$51,MATCH(C6784,Products!$A$2:$A$51,0))</f>
        <v>Electronics</v>
      </c>
      <c r="J6784" s="1" t="str">
        <f aca="false">INDEX(Orders!$E$2:$E$8001,MATCH(B6784,Orders!$A$2:$A$8001,0))</f>
        <v>Cancelled</v>
      </c>
      <c r="K6784" s="1" t="str">
        <f aca="false">LEFT(INDEX(Orders!$C$2:$C$8001,MATCH(B6784,Orders!$A$2:$A$8001,0)),7)</f>
        <v>2025-07</v>
      </c>
    </row>
    <row r="6785" customFormat="false" ht="15" hidden="false" customHeight="true" outlineLevel="0" collapsed="false">
      <c r="A6785" s="1" t="s">
        <v>17255</v>
      </c>
      <c r="B6785" s="1" t="s">
        <v>5720</v>
      </c>
      <c r="C6785" s="1" t="s">
        <v>1975</v>
      </c>
      <c r="D6785" s="1" t="n">
        <v>1</v>
      </c>
      <c r="E6785" s="16" t="n">
        <v>862.99</v>
      </c>
      <c r="F6785" s="17" t="n">
        <v>0</v>
      </c>
      <c r="G6785" s="16" t="n">
        <v>862.99</v>
      </c>
      <c r="I6785" s="1" t="str">
        <f aca="false">INDEX(Products!$C$2:$C$51,MATCH(C6785,Products!$A$2:$A$51,0))</f>
        <v>Beauty &amp; Personal Care</v>
      </c>
      <c r="J6785" s="1" t="str">
        <f aca="false">INDEX(Orders!$E$2:$E$8001,MATCH(B6785,Orders!$A$2:$A$8001,0))</f>
        <v>Cancelled</v>
      </c>
      <c r="K6785" s="1" t="str">
        <f aca="false">LEFT(INDEX(Orders!$C$2:$C$8001,MATCH(B6785,Orders!$A$2:$A$8001,0)),7)</f>
        <v>2025-07</v>
      </c>
    </row>
    <row r="6786" customFormat="false" ht="15" hidden="false" customHeight="true" outlineLevel="0" collapsed="false">
      <c r="A6786" s="1" t="s">
        <v>17256</v>
      </c>
      <c r="B6786" s="1" t="s">
        <v>5721</v>
      </c>
      <c r="C6786" s="1" t="s">
        <v>1918</v>
      </c>
      <c r="D6786" s="1" t="n">
        <v>3</v>
      </c>
      <c r="E6786" s="16" t="n">
        <v>2978.99</v>
      </c>
      <c r="F6786" s="17" t="n">
        <v>0</v>
      </c>
      <c r="G6786" s="16" t="n">
        <v>8936.97</v>
      </c>
      <c r="I6786" s="1" t="str">
        <f aca="false">INDEX(Products!$C$2:$C$51,MATCH(C6786,Products!$A$2:$A$51,0))</f>
        <v>Electronics</v>
      </c>
      <c r="J6786" s="1" t="str">
        <f aca="false">INDEX(Orders!$E$2:$E$8001,MATCH(B6786,Orders!$A$2:$A$8001,0))</f>
        <v>Delivered</v>
      </c>
      <c r="K6786" s="1" t="str">
        <f aca="false">LEFT(INDEX(Orders!$C$2:$C$8001,MATCH(B6786,Orders!$A$2:$A$8001,0)),7)</f>
        <v>2025-04</v>
      </c>
    </row>
    <row r="6787" customFormat="false" ht="15" hidden="false" customHeight="true" outlineLevel="0" collapsed="false">
      <c r="A6787" s="1" t="s">
        <v>17257</v>
      </c>
      <c r="B6787" s="1" t="s">
        <v>5721</v>
      </c>
      <c r="C6787" s="1" t="s">
        <v>1937</v>
      </c>
      <c r="D6787" s="1" t="n">
        <v>1</v>
      </c>
      <c r="E6787" s="16" t="n">
        <v>1364.75</v>
      </c>
      <c r="F6787" s="17" t="n">
        <v>0</v>
      </c>
      <c r="G6787" s="16" t="n">
        <v>1364.75</v>
      </c>
      <c r="I6787" s="1" t="str">
        <f aca="false">INDEX(Products!$C$2:$C$51,MATCH(C6787,Products!$A$2:$A$51,0))</f>
        <v>Fashion</v>
      </c>
      <c r="J6787" s="1" t="str">
        <f aca="false">INDEX(Orders!$E$2:$E$8001,MATCH(B6787,Orders!$A$2:$A$8001,0))</f>
        <v>Delivered</v>
      </c>
      <c r="K6787" s="1" t="str">
        <f aca="false">LEFT(INDEX(Orders!$C$2:$C$8001,MATCH(B6787,Orders!$A$2:$A$8001,0)),7)</f>
        <v>2025-04</v>
      </c>
    </row>
    <row r="6788" customFormat="false" ht="15" hidden="false" customHeight="true" outlineLevel="0" collapsed="false">
      <c r="A6788" s="1" t="s">
        <v>17258</v>
      </c>
      <c r="B6788" s="1" t="s">
        <v>5721</v>
      </c>
      <c r="C6788" s="1" t="s">
        <v>1940</v>
      </c>
      <c r="D6788" s="1" t="n">
        <v>1</v>
      </c>
      <c r="E6788" s="16" t="n">
        <v>2374.52</v>
      </c>
      <c r="F6788" s="17" t="n">
        <v>0</v>
      </c>
      <c r="G6788" s="16" t="n">
        <v>2374.52</v>
      </c>
      <c r="I6788" s="1" t="str">
        <f aca="false">INDEX(Products!$C$2:$C$51,MATCH(C6788,Products!$A$2:$A$51,0))</f>
        <v>Fashion</v>
      </c>
      <c r="J6788" s="1" t="str">
        <f aca="false">INDEX(Orders!$E$2:$E$8001,MATCH(B6788,Orders!$A$2:$A$8001,0))</f>
        <v>Delivered</v>
      </c>
      <c r="K6788" s="1" t="str">
        <f aca="false">LEFT(INDEX(Orders!$C$2:$C$8001,MATCH(B6788,Orders!$A$2:$A$8001,0)),7)</f>
        <v>2025-04</v>
      </c>
    </row>
    <row r="6789" customFormat="false" ht="15" hidden="false" customHeight="true" outlineLevel="0" collapsed="false">
      <c r="A6789" s="1" t="s">
        <v>17259</v>
      </c>
      <c r="B6789" s="1" t="s">
        <v>5722</v>
      </c>
      <c r="C6789" s="1" t="s">
        <v>2007</v>
      </c>
      <c r="D6789" s="1" t="n">
        <v>1</v>
      </c>
      <c r="E6789" s="16" t="n">
        <v>750.27</v>
      </c>
      <c r="F6789" s="17" t="n">
        <v>0</v>
      </c>
      <c r="G6789" s="16" t="n">
        <v>750.27</v>
      </c>
      <c r="I6789" s="1" t="str">
        <f aca="false">INDEX(Products!$C$2:$C$51,MATCH(C6789,Products!$A$2:$A$51,0))</f>
        <v>Books &amp; Stationery</v>
      </c>
      <c r="J6789" s="1" t="str">
        <f aca="false">INDEX(Orders!$E$2:$E$8001,MATCH(B6789,Orders!$A$2:$A$8001,0))</f>
        <v>Delivered</v>
      </c>
      <c r="K6789" s="1" t="str">
        <f aca="false">LEFT(INDEX(Orders!$C$2:$C$8001,MATCH(B6789,Orders!$A$2:$A$8001,0)),7)</f>
        <v>2025-02</v>
      </c>
    </row>
    <row r="6790" customFormat="false" ht="15" hidden="false" customHeight="true" outlineLevel="0" collapsed="false">
      <c r="A6790" s="1" t="s">
        <v>17260</v>
      </c>
      <c r="B6790" s="1" t="s">
        <v>5722</v>
      </c>
      <c r="C6790" s="1" t="s">
        <v>1977</v>
      </c>
      <c r="D6790" s="1" t="n">
        <v>3</v>
      </c>
      <c r="E6790" s="16" t="n">
        <v>2386.05</v>
      </c>
      <c r="F6790" s="17" t="n">
        <v>0.15</v>
      </c>
      <c r="G6790" s="16" t="n">
        <v>6084.43</v>
      </c>
      <c r="I6790" s="1" t="str">
        <f aca="false">INDEX(Products!$C$2:$C$51,MATCH(C6790,Products!$A$2:$A$51,0))</f>
        <v>Beauty &amp; Personal Care</v>
      </c>
      <c r="J6790" s="1" t="str">
        <f aca="false">INDEX(Orders!$E$2:$E$8001,MATCH(B6790,Orders!$A$2:$A$8001,0))</f>
        <v>Delivered</v>
      </c>
      <c r="K6790" s="1" t="str">
        <f aca="false">LEFT(INDEX(Orders!$C$2:$C$8001,MATCH(B6790,Orders!$A$2:$A$8001,0)),7)</f>
        <v>2025-02</v>
      </c>
    </row>
    <row r="6791" customFormat="false" ht="15" hidden="false" customHeight="true" outlineLevel="0" collapsed="false">
      <c r="A6791" s="1" t="s">
        <v>17261</v>
      </c>
      <c r="B6791" s="1" t="s">
        <v>5722</v>
      </c>
      <c r="C6791" s="1" t="s">
        <v>1991</v>
      </c>
      <c r="D6791" s="1" t="n">
        <v>1</v>
      </c>
      <c r="E6791" s="16" t="n">
        <v>579.12</v>
      </c>
      <c r="F6791" s="17" t="n">
        <v>0</v>
      </c>
      <c r="G6791" s="16" t="n">
        <v>579.12</v>
      </c>
      <c r="I6791" s="1" t="str">
        <f aca="false">INDEX(Products!$C$2:$C$51,MATCH(C6791,Products!$A$2:$A$51,0))</f>
        <v>Sports &amp; Fitness</v>
      </c>
      <c r="J6791" s="1" t="str">
        <f aca="false">INDEX(Orders!$E$2:$E$8001,MATCH(B6791,Orders!$A$2:$A$8001,0))</f>
        <v>Delivered</v>
      </c>
      <c r="K6791" s="1" t="str">
        <f aca="false">LEFT(INDEX(Orders!$C$2:$C$8001,MATCH(B6791,Orders!$A$2:$A$8001,0)),7)</f>
        <v>2025-02</v>
      </c>
    </row>
    <row r="6792" customFormat="false" ht="15" hidden="false" customHeight="true" outlineLevel="0" collapsed="false">
      <c r="A6792" s="1" t="s">
        <v>17262</v>
      </c>
      <c r="B6792" s="1" t="s">
        <v>5723</v>
      </c>
      <c r="C6792" s="1" t="s">
        <v>1930</v>
      </c>
      <c r="D6792" s="1" t="n">
        <v>2</v>
      </c>
      <c r="E6792" s="16" t="n">
        <v>2398.35</v>
      </c>
      <c r="F6792" s="17" t="n">
        <v>0</v>
      </c>
      <c r="G6792" s="16" t="n">
        <v>4796.7</v>
      </c>
      <c r="I6792" s="1" t="str">
        <f aca="false">INDEX(Products!$C$2:$C$51,MATCH(C6792,Products!$A$2:$A$51,0))</f>
        <v>Electronics</v>
      </c>
      <c r="J6792" s="1" t="str">
        <f aca="false">INDEX(Orders!$E$2:$E$8001,MATCH(B6792,Orders!$A$2:$A$8001,0))</f>
        <v>Delivered</v>
      </c>
      <c r="K6792" s="1" t="str">
        <f aca="false">LEFT(INDEX(Orders!$C$2:$C$8001,MATCH(B6792,Orders!$A$2:$A$8001,0)),7)</f>
        <v>2024-11</v>
      </c>
    </row>
    <row r="6793" customFormat="false" ht="15" hidden="false" customHeight="true" outlineLevel="0" collapsed="false">
      <c r="A6793" s="1" t="s">
        <v>17263</v>
      </c>
      <c r="B6793" s="1" t="s">
        <v>5724</v>
      </c>
      <c r="C6793" s="1" t="s">
        <v>2007</v>
      </c>
      <c r="D6793" s="1" t="n">
        <v>1</v>
      </c>
      <c r="E6793" s="16" t="n">
        <v>750.27</v>
      </c>
      <c r="F6793" s="17" t="n">
        <v>0.1</v>
      </c>
      <c r="G6793" s="16" t="n">
        <v>675.24</v>
      </c>
      <c r="I6793" s="1" t="str">
        <f aca="false">INDEX(Products!$C$2:$C$51,MATCH(C6793,Products!$A$2:$A$51,0))</f>
        <v>Books &amp; Stationery</v>
      </c>
      <c r="J6793" s="1" t="str">
        <f aca="false">INDEX(Orders!$E$2:$E$8001,MATCH(B6793,Orders!$A$2:$A$8001,0))</f>
        <v>Delivered</v>
      </c>
      <c r="K6793" s="1" t="str">
        <f aca="false">LEFT(INDEX(Orders!$C$2:$C$8001,MATCH(B6793,Orders!$A$2:$A$8001,0)),7)</f>
        <v>2025-10</v>
      </c>
    </row>
    <row r="6794" customFormat="false" ht="15" hidden="false" customHeight="true" outlineLevel="0" collapsed="false">
      <c r="A6794" s="1" t="s">
        <v>17264</v>
      </c>
      <c r="B6794" s="1" t="s">
        <v>5725</v>
      </c>
      <c r="C6794" s="1" t="s">
        <v>1961</v>
      </c>
      <c r="D6794" s="1" t="n">
        <v>1</v>
      </c>
      <c r="E6794" s="16" t="n">
        <v>3493.68</v>
      </c>
      <c r="F6794" s="17" t="n">
        <v>0</v>
      </c>
      <c r="G6794" s="16" t="n">
        <v>3493.68</v>
      </c>
      <c r="I6794" s="1" t="str">
        <f aca="false">INDEX(Products!$C$2:$C$51,MATCH(C6794,Products!$A$2:$A$51,0))</f>
        <v>Home &amp; Kitchen</v>
      </c>
      <c r="J6794" s="1" t="str">
        <f aca="false">INDEX(Orders!$E$2:$E$8001,MATCH(B6794,Orders!$A$2:$A$8001,0))</f>
        <v>Delivered</v>
      </c>
      <c r="K6794" s="1" t="str">
        <f aca="false">LEFT(INDEX(Orders!$C$2:$C$8001,MATCH(B6794,Orders!$A$2:$A$8001,0)),7)</f>
        <v>2025-02</v>
      </c>
    </row>
    <row r="6795" customFormat="false" ht="15" hidden="false" customHeight="true" outlineLevel="0" collapsed="false">
      <c r="A6795" s="1" t="s">
        <v>17265</v>
      </c>
      <c r="B6795" s="1" t="s">
        <v>5726</v>
      </c>
      <c r="C6795" s="1" t="s">
        <v>1975</v>
      </c>
      <c r="D6795" s="1" t="n">
        <v>1</v>
      </c>
      <c r="E6795" s="16" t="n">
        <v>862.99</v>
      </c>
      <c r="F6795" s="17" t="n">
        <v>0.1</v>
      </c>
      <c r="G6795" s="16" t="n">
        <v>776.69</v>
      </c>
      <c r="I6795" s="1" t="str">
        <f aca="false">INDEX(Products!$C$2:$C$51,MATCH(C6795,Products!$A$2:$A$51,0))</f>
        <v>Beauty &amp; Personal Care</v>
      </c>
      <c r="J6795" s="1" t="str">
        <f aca="false">INDEX(Orders!$E$2:$E$8001,MATCH(B6795,Orders!$A$2:$A$8001,0))</f>
        <v>Delivered</v>
      </c>
      <c r="K6795" s="1" t="str">
        <f aca="false">LEFT(INDEX(Orders!$C$2:$C$8001,MATCH(B6795,Orders!$A$2:$A$8001,0)),7)</f>
        <v>2025-11</v>
      </c>
    </row>
    <row r="6796" customFormat="false" ht="15" hidden="false" customHeight="true" outlineLevel="0" collapsed="false">
      <c r="A6796" s="1" t="s">
        <v>17266</v>
      </c>
      <c r="B6796" s="1" t="s">
        <v>5726</v>
      </c>
      <c r="C6796" s="1" t="s">
        <v>1997</v>
      </c>
      <c r="D6796" s="1" t="n">
        <v>2</v>
      </c>
      <c r="E6796" s="16" t="n">
        <v>311.15</v>
      </c>
      <c r="F6796" s="17" t="n">
        <v>0</v>
      </c>
      <c r="G6796" s="16" t="n">
        <v>622.3</v>
      </c>
      <c r="I6796" s="1" t="str">
        <f aca="false">INDEX(Products!$C$2:$C$51,MATCH(C6796,Products!$A$2:$A$51,0))</f>
        <v>Sports &amp; Fitness</v>
      </c>
      <c r="J6796" s="1" t="str">
        <f aca="false">INDEX(Orders!$E$2:$E$8001,MATCH(B6796,Orders!$A$2:$A$8001,0))</f>
        <v>Delivered</v>
      </c>
      <c r="K6796" s="1" t="str">
        <f aca="false">LEFT(INDEX(Orders!$C$2:$C$8001,MATCH(B6796,Orders!$A$2:$A$8001,0)),7)</f>
        <v>2025-11</v>
      </c>
    </row>
    <row r="6797" customFormat="false" ht="15" hidden="false" customHeight="true" outlineLevel="0" collapsed="false">
      <c r="A6797" s="1" t="s">
        <v>17267</v>
      </c>
      <c r="B6797" s="1" t="s">
        <v>5726</v>
      </c>
      <c r="C6797" s="1" t="s">
        <v>2006</v>
      </c>
      <c r="D6797" s="1" t="n">
        <v>1</v>
      </c>
      <c r="E6797" s="16" t="n">
        <v>482.17</v>
      </c>
      <c r="F6797" s="17" t="n">
        <v>0.1</v>
      </c>
      <c r="G6797" s="16" t="n">
        <v>433.95</v>
      </c>
      <c r="I6797" s="1" t="str">
        <f aca="false">INDEX(Products!$C$2:$C$51,MATCH(C6797,Products!$A$2:$A$51,0))</f>
        <v>Books &amp; Stationery</v>
      </c>
      <c r="J6797" s="1" t="str">
        <f aca="false">INDEX(Orders!$E$2:$E$8001,MATCH(B6797,Orders!$A$2:$A$8001,0))</f>
        <v>Delivered</v>
      </c>
      <c r="K6797" s="1" t="str">
        <f aca="false">LEFT(INDEX(Orders!$C$2:$C$8001,MATCH(B6797,Orders!$A$2:$A$8001,0)),7)</f>
        <v>2025-11</v>
      </c>
    </row>
    <row r="6798" customFormat="false" ht="15" hidden="false" customHeight="true" outlineLevel="0" collapsed="false">
      <c r="A6798" s="1" t="s">
        <v>17268</v>
      </c>
      <c r="B6798" s="1" t="s">
        <v>5727</v>
      </c>
      <c r="C6798" s="1" t="s">
        <v>1997</v>
      </c>
      <c r="D6798" s="1" t="n">
        <v>1</v>
      </c>
      <c r="E6798" s="16" t="n">
        <v>311.15</v>
      </c>
      <c r="F6798" s="17" t="n">
        <v>0.1</v>
      </c>
      <c r="G6798" s="16" t="n">
        <v>280.03</v>
      </c>
      <c r="I6798" s="1" t="str">
        <f aca="false">INDEX(Products!$C$2:$C$51,MATCH(C6798,Products!$A$2:$A$51,0))</f>
        <v>Sports &amp; Fitness</v>
      </c>
      <c r="J6798" s="1" t="str">
        <f aca="false">INDEX(Orders!$E$2:$E$8001,MATCH(B6798,Orders!$A$2:$A$8001,0))</f>
        <v>Delivered</v>
      </c>
      <c r="K6798" s="1" t="str">
        <f aca="false">LEFT(INDEX(Orders!$C$2:$C$8001,MATCH(B6798,Orders!$A$2:$A$8001,0)),7)</f>
        <v>2024-11</v>
      </c>
    </row>
    <row r="6799" customFormat="false" ht="15" hidden="false" customHeight="true" outlineLevel="0" collapsed="false">
      <c r="A6799" s="1" t="s">
        <v>17269</v>
      </c>
      <c r="B6799" s="1" t="s">
        <v>5727</v>
      </c>
      <c r="C6799" s="1" t="s">
        <v>1953</v>
      </c>
      <c r="D6799" s="1" t="n">
        <v>2</v>
      </c>
      <c r="E6799" s="16" t="n">
        <v>4914.12</v>
      </c>
      <c r="F6799" s="17" t="n">
        <v>0.2</v>
      </c>
      <c r="G6799" s="16" t="n">
        <v>7862.59</v>
      </c>
      <c r="I6799" s="1" t="str">
        <f aca="false">INDEX(Products!$C$2:$C$51,MATCH(C6799,Products!$A$2:$A$51,0))</f>
        <v>Fashion</v>
      </c>
      <c r="J6799" s="1" t="str">
        <f aca="false">INDEX(Orders!$E$2:$E$8001,MATCH(B6799,Orders!$A$2:$A$8001,0))</f>
        <v>Delivered</v>
      </c>
      <c r="K6799" s="1" t="str">
        <f aca="false">LEFT(INDEX(Orders!$C$2:$C$8001,MATCH(B6799,Orders!$A$2:$A$8001,0)),7)</f>
        <v>2024-11</v>
      </c>
    </row>
    <row r="6800" customFormat="false" ht="15" hidden="false" customHeight="true" outlineLevel="0" collapsed="false">
      <c r="A6800" s="1" t="s">
        <v>17270</v>
      </c>
      <c r="B6800" s="1" t="s">
        <v>5728</v>
      </c>
      <c r="C6800" s="1" t="s">
        <v>1995</v>
      </c>
      <c r="D6800" s="1" t="n">
        <v>1</v>
      </c>
      <c r="E6800" s="16" t="n">
        <v>2914.27</v>
      </c>
      <c r="F6800" s="17" t="n">
        <v>0.15</v>
      </c>
      <c r="G6800" s="16" t="n">
        <v>2477.13</v>
      </c>
      <c r="I6800" s="1" t="str">
        <f aca="false">INDEX(Products!$C$2:$C$51,MATCH(C6800,Products!$A$2:$A$51,0))</f>
        <v>Sports &amp; Fitness</v>
      </c>
      <c r="J6800" s="1" t="str">
        <f aca="false">INDEX(Orders!$E$2:$E$8001,MATCH(B6800,Orders!$A$2:$A$8001,0))</f>
        <v>Delivered</v>
      </c>
      <c r="K6800" s="1" t="str">
        <f aca="false">LEFT(INDEX(Orders!$C$2:$C$8001,MATCH(B6800,Orders!$A$2:$A$8001,0)),7)</f>
        <v>2025-12</v>
      </c>
    </row>
    <row r="6801" customFormat="false" ht="15" hidden="false" customHeight="true" outlineLevel="0" collapsed="false">
      <c r="A6801" s="1" t="s">
        <v>17271</v>
      </c>
      <c r="B6801" s="1" t="s">
        <v>5729</v>
      </c>
      <c r="C6801" s="1" t="s">
        <v>2006</v>
      </c>
      <c r="D6801" s="1" t="n">
        <v>1</v>
      </c>
      <c r="E6801" s="16" t="n">
        <v>482.17</v>
      </c>
      <c r="F6801" s="17" t="n">
        <v>0.05</v>
      </c>
      <c r="G6801" s="16" t="n">
        <v>458.06</v>
      </c>
      <c r="I6801" s="1" t="str">
        <f aca="false">INDEX(Products!$C$2:$C$51,MATCH(C6801,Products!$A$2:$A$51,0))</f>
        <v>Books &amp; Stationery</v>
      </c>
      <c r="J6801" s="1" t="str">
        <f aca="false">INDEX(Orders!$E$2:$E$8001,MATCH(B6801,Orders!$A$2:$A$8001,0))</f>
        <v>Delivered</v>
      </c>
      <c r="K6801" s="1" t="str">
        <f aca="false">LEFT(INDEX(Orders!$C$2:$C$8001,MATCH(B6801,Orders!$A$2:$A$8001,0)),7)</f>
        <v>2025-03</v>
      </c>
    </row>
    <row r="6802" customFormat="false" ht="15" hidden="false" customHeight="true" outlineLevel="0" collapsed="false">
      <c r="A6802" s="1" t="s">
        <v>17272</v>
      </c>
      <c r="B6802" s="1" t="s">
        <v>5729</v>
      </c>
      <c r="C6802" s="1" t="s">
        <v>1975</v>
      </c>
      <c r="D6802" s="1" t="n">
        <v>1</v>
      </c>
      <c r="E6802" s="16" t="n">
        <v>862.99</v>
      </c>
      <c r="F6802" s="17" t="n">
        <v>0</v>
      </c>
      <c r="G6802" s="16" t="n">
        <v>862.99</v>
      </c>
      <c r="I6802" s="1" t="str">
        <f aca="false">INDEX(Products!$C$2:$C$51,MATCH(C6802,Products!$A$2:$A$51,0))</f>
        <v>Beauty &amp; Personal Care</v>
      </c>
      <c r="J6802" s="1" t="str">
        <f aca="false">INDEX(Orders!$E$2:$E$8001,MATCH(B6802,Orders!$A$2:$A$8001,0))</f>
        <v>Delivered</v>
      </c>
      <c r="K6802" s="1" t="str">
        <f aca="false">LEFT(INDEX(Orders!$C$2:$C$8001,MATCH(B6802,Orders!$A$2:$A$8001,0)),7)</f>
        <v>2025-03</v>
      </c>
    </row>
    <row r="6803" customFormat="false" ht="15" hidden="false" customHeight="true" outlineLevel="0" collapsed="false">
      <c r="A6803" s="1" t="s">
        <v>17273</v>
      </c>
      <c r="B6803" s="1" t="s">
        <v>5729</v>
      </c>
      <c r="C6803" s="1" t="s">
        <v>1976</v>
      </c>
      <c r="D6803" s="1" t="n">
        <v>1</v>
      </c>
      <c r="E6803" s="16" t="n">
        <v>1603.35</v>
      </c>
      <c r="F6803" s="17" t="n">
        <v>0</v>
      </c>
      <c r="G6803" s="16" t="n">
        <v>1603.35</v>
      </c>
      <c r="I6803" s="1" t="str">
        <f aca="false">INDEX(Products!$C$2:$C$51,MATCH(C6803,Products!$A$2:$A$51,0))</f>
        <v>Beauty &amp; Personal Care</v>
      </c>
      <c r="J6803" s="1" t="str">
        <f aca="false">INDEX(Orders!$E$2:$E$8001,MATCH(B6803,Orders!$A$2:$A$8001,0))</f>
        <v>Delivered</v>
      </c>
      <c r="K6803" s="1" t="str">
        <f aca="false">LEFT(INDEX(Orders!$C$2:$C$8001,MATCH(B6803,Orders!$A$2:$A$8001,0)),7)</f>
        <v>2025-03</v>
      </c>
    </row>
    <row r="6804" customFormat="false" ht="15" hidden="false" customHeight="true" outlineLevel="0" collapsed="false">
      <c r="A6804" s="1" t="s">
        <v>17274</v>
      </c>
      <c r="B6804" s="1" t="s">
        <v>5730</v>
      </c>
      <c r="C6804" s="1" t="s">
        <v>1990</v>
      </c>
      <c r="D6804" s="1" t="n">
        <v>1</v>
      </c>
      <c r="E6804" s="16" t="n">
        <v>5311.32</v>
      </c>
      <c r="F6804" s="17" t="n">
        <v>0.15</v>
      </c>
      <c r="G6804" s="16" t="n">
        <v>4514.62</v>
      </c>
      <c r="I6804" s="1" t="str">
        <f aca="false">INDEX(Products!$C$2:$C$51,MATCH(C6804,Products!$A$2:$A$51,0))</f>
        <v>Sports &amp; Fitness</v>
      </c>
      <c r="J6804" s="1" t="str">
        <f aca="false">INDEX(Orders!$E$2:$E$8001,MATCH(B6804,Orders!$A$2:$A$8001,0))</f>
        <v>Delivered</v>
      </c>
      <c r="K6804" s="1" t="str">
        <f aca="false">LEFT(INDEX(Orders!$C$2:$C$8001,MATCH(B6804,Orders!$A$2:$A$8001,0)),7)</f>
        <v>2024-12</v>
      </c>
    </row>
    <row r="6805" customFormat="false" ht="15" hidden="false" customHeight="true" outlineLevel="0" collapsed="false">
      <c r="A6805" s="1" t="s">
        <v>17275</v>
      </c>
      <c r="B6805" s="1" t="s">
        <v>5730</v>
      </c>
      <c r="C6805" s="1" t="s">
        <v>1959</v>
      </c>
      <c r="D6805" s="1" t="n">
        <v>1</v>
      </c>
      <c r="E6805" s="16" t="n">
        <v>2142.79</v>
      </c>
      <c r="F6805" s="17" t="n">
        <v>0</v>
      </c>
      <c r="G6805" s="16" t="n">
        <v>2142.79</v>
      </c>
      <c r="I6805" s="1" t="str">
        <f aca="false">INDEX(Products!$C$2:$C$51,MATCH(C6805,Products!$A$2:$A$51,0))</f>
        <v>Home &amp; Kitchen</v>
      </c>
      <c r="J6805" s="1" t="str">
        <f aca="false">INDEX(Orders!$E$2:$E$8001,MATCH(B6805,Orders!$A$2:$A$8001,0))</f>
        <v>Delivered</v>
      </c>
      <c r="K6805" s="1" t="str">
        <f aca="false">LEFT(INDEX(Orders!$C$2:$C$8001,MATCH(B6805,Orders!$A$2:$A$8001,0)),7)</f>
        <v>2024-12</v>
      </c>
    </row>
    <row r="6806" customFormat="false" ht="15" hidden="false" customHeight="true" outlineLevel="0" collapsed="false">
      <c r="A6806" s="1" t="s">
        <v>17276</v>
      </c>
      <c r="B6806" s="1" t="s">
        <v>5731</v>
      </c>
      <c r="C6806" s="1" t="s">
        <v>1990</v>
      </c>
      <c r="D6806" s="1" t="n">
        <v>2</v>
      </c>
      <c r="E6806" s="16" t="n">
        <v>5311.32</v>
      </c>
      <c r="F6806" s="17" t="n">
        <v>0.15</v>
      </c>
      <c r="G6806" s="16" t="n">
        <v>9029.24</v>
      </c>
      <c r="I6806" s="1" t="str">
        <f aca="false">INDEX(Products!$C$2:$C$51,MATCH(C6806,Products!$A$2:$A$51,0))</f>
        <v>Sports &amp; Fitness</v>
      </c>
      <c r="J6806" s="1" t="str">
        <f aca="false">INDEX(Orders!$E$2:$E$8001,MATCH(B6806,Orders!$A$2:$A$8001,0))</f>
        <v>Delivered</v>
      </c>
      <c r="K6806" s="1" t="str">
        <f aca="false">LEFT(INDEX(Orders!$C$2:$C$8001,MATCH(B6806,Orders!$A$2:$A$8001,0)),7)</f>
        <v>2025-06</v>
      </c>
    </row>
    <row r="6807" customFormat="false" ht="15" hidden="false" customHeight="true" outlineLevel="0" collapsed="false">
      <c r="A6807" s="1" t="s">
        <v>17277</v>
      </c>
      <c r="B6807" s="1" t="s">
        <v>5732</v>
      </c>
      <c r="C6807" s="1" t="s">
        <v>2007</v>
      </c>
      <c r="D6807" s="1" t="n">
        <v>3</v>
      </c>
      <c r="E6807" s="16" t="n">
        <v>750.27</v>
      </c>
      <c r="F6807" s="17" t="n">
        <v>0.05</v>
      </c>
      <c r="G6807" s="16" t="n">
        <v>2138.27</v>
      </c>
      <c r="I6807" s="1" t="str">
        <f aca="false">INDEX(Products!$C$2:$C$51,MATCH(C6807,Products!$A$2:$A$51,0))</f>
        <v>Books &amp; Stationery</v>
      </c>
      <c r="J6807" s="1" t="str">
        <f aca="false">INDEX(Orders!$E$2:$E$8001,MATCH(B6807,Orders!$A$2:$A$8001,0))</f>
        <v>Delivered</v>
      </c>
      <c r="K6807" s="1" t="str">
        <f aca="false">LEFT(INDEX(Orders!$C$2:$C$8001,MATCH(B6807,Orders!$A$2:$A$8001,0)),7)</f>
        <v>2025-01</v>
      </c>
    </row>
    <row r="6808" customFormat="false" ht="15" hidden="false" customHeight="true" outlineLevel="0" collapsed="false">
      <c r="A6808" s="1" t="s">
        <v>17278</v>
      </c>
      <c r="B6808" s="1" t="s">
        <v>5732</v>
      </c>
      <c r="C6808" s="1" t="s">
        <v>1943</v>
      </c>
      <c r="D6808" s="1" t="n">
        <v>1</v>
      </c>
      <c r="E6808" s="16" t="n">
        <v>1250.54</v>
      </c>
      <c r="F6808" s="17" t="n">
        <v>0.05</v>
      </c>
      <c r="G6808" s="16" t="n">
        <v>1188.01</v>
      </c>
      <c r="I6808" s="1" t="str">
        <f aca="false">INDEX(Products!$C$2:$C$51,MATCH(C6808,Products!$A$2:$A$51,0))</f>
        <v>Fashion</v>
      </c>
      <c r="J6808" s="1" t="str">
        <f aca="false">INDEX(Orders!$E$2:$E$8001,MATCH(B6808,Orders!$A$2:$A$8001,0))</f>
        <v>Delivered</v>
      </c>
      <c r="K6808" s="1" t="str">
        <f aca="false">LEFT(INDEX(Orders!$C$2:$C$8001,MATCH(B6808,Orders!$A$2:$A$8001,0)),7)</f>
        <v>2025-01</v>
      </c>
    </row>
    <row r="6809" customFormat="false" ht="15" hidden="false" customHeight="true" outlineLevel="0" collapsed="false">
      <c r="A6809" s="1" t="s">
        <v>17279</v>
      </c>
      <c r="B6809" s="1" t="s">
        <v>5732</v>
      </c>
      <c r="C6809" s="1" t="s">
        <v>2006</v>
      </c>
      <c r="D6809" s="1" t="n">
        <v>2</v>
      </c>
      <c r="E6809" s="16" t="n">
        <v>482.17</v>
      </c>
      <c r="F6809" s="17" t="n">
        <v>0.15</v>
      </c>
      <c r="G6809" s="16" t="n">
        <v>819.69</v>
      </c>
      <c r="I6809" s="1" t="str">
        <f aca="false">INDEX(Products!$C$2:$C$51,MATCH(C6809,Products!$A$2:$A$51,0))</f>
        <v>Books &amp; Stationery</v>
      </c>
      <c r="J6809" s="1" t="str">
        <f aca="false">INDEX(Orders!$E$2:$E$8001,MATCH(B6809,Orders!$A$2:$A$8001,0))</f>
        <v>Delivered</v>
      </c>
      <c r="K6809" s="1" t="str">
        <f aca="false">LEFT(INDEX(Orders!$C$2:$C$8001,MATCH(B6809,Orders!$A$2:$A$8001,0)),7)</f>
        <v>2025-01</v>
      </c>
    </row>
    <row r="6810" customFormat="false" ht="15" hidden="false" customHeight="true" outlineLevel="0" collapsed="false">
      <c r="A6810" s="1" t="s">
        <v>17280</v>
      </c>
      <c r="B6810" s="1" t="s">
        <v>5732</v>
      </c>
      <c r="C6810" s="1" t="s">
        <v>1988</v>
      </c>
      <c r="D6810" s="1" t="n">
        <v>2</v>
      </c>
      <c r="E6810" s="16" t="n">
        <v>681.07</v>
      </c>
      <c r="F6810" s="17" t="n">
        <v>0.15</v>
      </c>
      <c r="G6810" s="16" t="n">
        <v>1157.82</v>
      </c>
      <c r="I6810" s="1" t="str">
        <f aca="false">INDEX(Products!$C$2:$C$51,MATCH(C6810,Products!$A$2:$A$51,0))</f>
        <v>Sports &amp; Fitness</v>
      </c>
      <c r="J6810" s="1" t="str">
        <f aca="false">INDEX(Orders!$E$2:$E$8001,MATCH(B6810,Orders!$A$2:$A$8001,0))</f>
        <v>Delivered</v>
      </c>
      <c r="K6810" s="1" t="str">
        <f aca="false">LEFT(INDEX(Orders!$C$2:$C$8001,MATCH(B6810,Orders!$A$2:$A$8001,0)),7)</f>
        <v>2025-01</v>
      </c>
    </row>
    <row r="6811" customFormat="false" ht="15" hidden="false" customHeight="true" outlineLevel="0" collapsed="false">
      <c r="A6811" s="1" t="s">
        <v>17281</v>
      </c>
      <c r="B6811" s="1" t="s">
        <v>5733</v>
      </c>
      <c r="C6811" s="1" t="s">
        <v>1930</v>
      </c>
      <c r="D6811" s="1" t="n">
        <v>1</v>
      </c>
      <c r="E6811" s="16" t="n">
        <v>2398.35</v>
      </c>
      <c r="F6811" s="17" t="n">
        <v>0</v>
      </c>
      <c r="G6811" s="16" t="n">
        <v>2398.35</v>
      </c>
      <c r="I6811" s="1" t="str">
        <f aca="false">INDEX(Products!$C$2:$C$51,MATCH(C6811,Products!$A$2:$A$51,0))</f>
        <v>Electronics</v>
      </c>
      <c r="J6811" s="1" t="str">
        <f aca="false">INDEX(Orders!$E$2:$E$8001,MATCH(B6811,Orders!$A$2:$A$8001,0))</f>
        <v>Delivered</v>
      </c>
      <c r="K6811" s="1" t="str">
        <f aca="false">LEFT(INDEX(Orders!$C$2:$C$8001,MATCH(B6811,Orders!$A$2:$A$8001,0)),7)</f>
        <v>2024-12</v>
      </c>
    </row>
    <row r="6812" customFormat="false" ht="15" hidden="false" customHeight="true" outlineLevel="0" collapsed="false">
      <c r="A6812" s="1" t="s">
        <v>17282</v>
      </c>
      <c r="B6812" s="1" t="s">
        <v>5734</v>
      </c>
      <c r="C6812" s="1" t="s">
        <v>1990</v>
      </c>
      <c r="D6812" s="1" t="n">
        <v>1</v>
      </c>
      <c r="E6812" s="16" t="n">
        <v>5311.32</v>
      </c>
      <c r="F6812" s="17" t="n">
        <v>0.15</v>
      </c>
      <c r="G6812" s="16" t="n">
        <v>4514.62</v>
      </c>
      <c r="I6812" s="1" t="str">
        <f aca="false">INDEX(Products!$C$2:$C$51,MATCH(C6812,Products!$A$2:$A$51,0))</f>
        <v>Sports &amp; Fitness</v>
      </c>
      <c r="J6812" s="1" t="str">
        <f aca="false">INDEX(Orders!$E$2:$E$8001,MATCH(B6812,Orders!$A$2:$A$8001,0))</f>
        <v>Delivered</v>
      </c>
      <c r="K6812" s="1" t="str">
        <f aca="false">LEFT(INDEX(Orders!$C$2:$C$8001,MATCH(B6812,Orders!$A$2:$A$8001,0)),7)</f>
        <v>2025-12</v>
      </c>
    </row>
    <row r="6813" customFormat="false" ht="15" hidden="false" customHeight="true" outlineLevel="0" collapsed="false">
      <c r="A6813" s="1" t="s">
        <v>17283</v>
      </c>
      <c r="B6813" s="1" t="s">
        <v>5734</v>
      </c>
      <c r="C6813" s="1" t="s">
        <v>1930</v>
      </c>
      <c r="D6813" s="1" t="n">
        <v>2</v>
      </c>
      <c r="E6813" s="16" t="n">
        <v>2398.35</v>
      </c>
      <c r="F6813" s="17" t="n">
        <v>0</v>
      </c>
      <c r="G6813" s="16" t="n">
        <v>4796.7</v>
      </c>
      <c r="I6813" s="1" t="str">
        <f aca="false">INDEX(Products!$C$2:$C$51,MATCH(C6813,Products!$A$2:$A$51,0))</f>
        <v>Electronics</v>
      </c>
      <c r="J6813" s="1" t="str">
        <f aca="false">INDEX(Orders!$E$2:$E$8001,MATCH(B6813,Orders!$A$2:$A$8001,0))</f>
        <v>Delivered</v>
      </c>
      <c r="K6813" s="1" t="str">
        <f aca="false">LEFT(INDEX(Orders!$C$2:$C$8001,MATCH(B6813,Orders!$A$2:$A$8001,0)),7)</f>
        <v>2025-12</v>
      </c>
    </row>
    <row r="6814" customFormat="false" ht="15" hidden="false" customHeight="true" outlineLevel="0" collapsed="false">
      <c r="A6814" s="1" t="s">
        <v>17284</v>
      </c>
      <c r="B6814" s="1" t="s">
        <v>5735</v>
      </c>
      <c r="C6814" s="1" t="s">
        <v>1930</v>
      </c>
      <c r="D6814" s="1" t="n">
        <v>1</v>
      </c>
      <c r="E6814" s="16" t="n">
        <v>2398.35</v>
      </c>
      <c r="F6814" s="17" t="n">
        <v>0</v>
      </c>
      <c r="G6814" s="16" t="n">
        <v>2398.35</v>
      </c>
      <c r="I6814" s="1" t="str">
        <f aca="false">INDEX(Products!$C$2:$C$51,MATCH(C6814,Products!$A$2:$A$51,0))</f>
        <v>Electronics</v>
      </c>
      <c r="J6814" s="1" t="str">
        <f aca="false">INDEX(Orders!$E$2:$E$8001,MATCH(B6814,Orders!$A$2:$A$8001,0))</f>
        <v>Delivered</v>
      </c>
      <c r="K6814" s="1" t="str">
        <f aca="false">LEFT(INDEX(Orders!$C$2:$C$8001,MATCH(B6814,Orders!$A$2:$A$8001,0)),7)</f>
        <v>2025-12</v>
      </c>
    </row>
    <row r="6815" customFormat="false" ht="15" hidden="false" customHeight="true" outlineLevel="0" collapsed="false">
      <c r="A6815" s="1" t="s">
        <v>17285</v>
      </c>
      <c r="B6815" s="1" t="s">
        <v>5736</v>
      </c>
      <c r="C6815" s="1" t="s">
        <v>1940</v>
      </c>
      <c r="D6815" s="1" t="n">
        <v>2</v>
      </c>
      <c r="E6815" s="16" t="n">
        <v>2374.52</v>
      </c>
      <c r="F6815" s="17" t="n">
        <v>0.15</v>
      </c>
      <c r="G6815" s="16" t="n">
        <v>4036.68</v>
      </c>
      <c r="I6815" s="1" t="str">
        <f aca="false">INDEX(Products!$C$2:$C$51,MATCH(C6815,Products!$A$2:$A$51,0))</f>
        <v>Fashion</v>
      </c>
      <c r="J6815" s="1" t="str">
        <f aca="false">INDEX(Orders!$E$2:$E$8001,MATCH(B6815,Orders!$A$2:$A$8001,0))</f>
        <v>Delivered</v>
      </c>
      <c r="K6815" s="1" t="str">
        <f aca="false">LEFT(INDEX(Orders!$C$2:$C$8001,MATCH(B6815,Orders!$A$2:$A$8001,0)),7)</f>
        <v>2024-11</v>
      </c>
    </row>
    <row r="6816" customFormat="false" ht="15" hidden="false" customHeight="true" outlineLevel="0" collapsed="false">
      <c r="A6816" s="1" t="s">
        <v>17286</v>
      </c>
      <c r="B6816" s="1" t="s">
        <v>5737</v>
      </c>
      <c r="C6816" s="1" t="s">
        <v>1940</v>
      </c>
      <c r="D6816" s="1" t="n">
        <v>1</v>
      </c>
      <c r="E6816" s="16" t="n">
        <v>2374.52</v>
      </c>
      <c r="F6816" s="17" t="n">
        <v>0</v>
      </c>
      <c r="G6816" s="16" t="n">
        <v>2374.52</v>
      </c>
      <c r="I6816" s="1" t="str">
        <f aca="false">INDEX(Products!$C$2:$C$51,MATCH(C6816,Products!$A$2:$A$51,0))</f>
        <v>Fashion</v>
      </c>
      <c r="J6816" s="1" t="str">
        <f aca="false">INDEX(Orders!$E$2:$E$8001,MATCH(B6816,Orders!$A$2:$A$8001,0))</f>
        <v>Delivered</v>
      </c>
      <c r="K6816" s="1" t="str">
        <f aca="false">LEFT(INDEX(Orders!$C$2:$C$8001,MATCH(B6816,Orders!$A$2:$A$8001,0)),7)</f>
        <v>2025-12</v>
      </c>
    </row>
    <row r="6817" customFormat="false" ht="15" hidden="false" customHeight="true" outlineLevel="0" collapsed="false">
      <c r="A6817" s="1" t="s">
        <v>17287</v>
      </c>
      <c r="B6817" s="1" t="s">
        <v>5737</v>
      </c>
      <c r="C6817" s="1" t="s">
        <v>2007</v>
      </c>
      <c r="D6817" s="1" t="n">
        <v>2</v>
      </c>
      <c r="E6817" s="16" t="n">
        <v>750.27</v>
      </c>
      <c r="F6817" s="17" t="n">
        <v>0.15</v>
      </c>
      <c r="G6817" s="16" t="n">
        <v>1275.46</v>
      </c>
      <c r="I6817" s="1" t="str">
        <f aca="false">INDEX(Products!$C$2:$C$51,MATCH(C6817,Products!$A$2:$A$51,0))</f>
        <v>Books &amp; Stationery</v>
      </c>
      <c r="J6817" s="1" t="str">
        <f aca="false">INDEX(Orders!$E$2:$E$8001,MATCH(B6817,Orders!$A$2:$A$8001,0))</f>
        <v>Delivered</v>
      </c>
      <c r="K6817" s="1" t="str">
        <f aca="false">LEFT(INDEX(Orders!$C$2:$C$8001,MATCH(B6817,Orders!$A$2:$A$8001,0)),7)</f>
        <v>2025-12</v>
      </c>
    </row>
    <row r="6818" customFormat="false" ht="15" hidden="false" customHeight="true" outlineLevel="0" collapsed="false">
      <c r="A6818" s="1" t="s">
        <v>17288</v>
      </c>
      <c r="B6818" s="1" t="s">
        <v>5738</v>
      </c>
      <c r="C6818" s="1" t="s">
        <v>1940</v>
      </c>
      <c r="D6818" s="1" t="n">
        <v>2</v>
      </c>
      <c r="E6818" s="16" t="n">
        <v>2374.52</v>
      </c>
      <c r="F6818" s="17" t="n">
        <v>0.05</v>
      </c>
      <c r="G6818" s="16" t="n">
        <v>4511.59</v>
      </c>
      <c r="I6818" s="1" t="str">
        <f aca="false">INDEX(Products!$C$2:$C$51,MATCH(C6818,Products!$A$2:$A$51,0))</f>
        <v>Fashion</v>
      </c>
      <c r="J6818" s="1" t="str">
        <f aca="false">INDEX(Orders!$E$2:$E$8001,MATCH(B6818,Orders!$A$2:$A$8001,0))</f>
        <v>Delivered</v>
      </c>
      <c r="K6818" s="1" t="str">
        <f aca="false">LEFT(INDEX(Orders!$C$2:$C$8001,MATCH(B6818,Orders!$A$2:$A$8001,0)),7)</f>
        <v>2024-10</v>
      </c>
    </row>
    <row r="6819" customFormat="false" ht="15" hidden="false" customHeight="true" outlineLevel="0" collapsed="false">
      <c r="A6819" s="1" t="s">
        <v>17289</v>
      </c>
      <c r="B6819" s="1" t="s">
        <v>5738</v>
      </c>
      <c r="C6819" s="1" t="s">
        <v>1990</v>
      </c>
      <c r="D6819" s="1" t="n">
        <v>1</v>
      </c>
      <c r="E6819" s="16" t="n">
        <v>5311.32</v>
      </c>
      <c r="F6819" s="17" t="n">
        <v>0</v>
      </c>
      <c r="G6819" s="16" t="n">
        <v>5311.32</v>
      </c>
      <c r="I6819" s="1" t="str">
        <f aca="false">INDEX(Products!$C$2:$C$51,MATCH(C6819,Products!$A$2:$A$51,0))</f>
        <v>Sports &amp; Fitness</v>
      </c>
      <c r="J6819" s="1" t="str">
        <f aca="false">INDEX(Orders!$E$2:$E$8001,MATCH(B6819,Orders!$A$2:$A$8001,0))</f>
        <v>Delivered</v>
      </c>
      <c r="K6819" s="1" t="str">
        <f aca="false">LEFT(INDEX(Orders!$C$2:$C$8001,MATCH(B6819,Orders!$A$2:$A$8001,0)),7)</f>
        <v>2024-10</v>
      </c>
    </row>
    <row r="6820" customFormat="false" ht="15" hidden="false" customHeight="true" outlineLevel="0" collapsed="false">
      <c r="A6820" s="1" t="s">
        <v>17290</v>
      </c>
      <c r="B6820" s="1" t="s">
        <v>5739</v>
      </c>
      <c r="C6820" s="1" t="s">
        <v>1990</v>
      </c>
      <c r="D6820" s="1" t="n">
        <v>1</v>
      </c>
      <c r="E6820" s="16" t="n">
        <v>5311.32</v>
      </c>
      <c r="F6820" s="17" t="n">
        <v>0</v>
      </c>
      <c r="G6820" s="16" t="n">
        <v>5311.32</v>
      </c>
      <c r="I6820" s="1" t="str">
        <f aca="false">INDEX(Products!$C$2:$C$51,MATCH(C6820,Products!$A$2:$A$51,0))</f>
        <v>Sports &amp; Fitness</v>
      </c>
      <c r="J6820" s="1" t="str">
        <f aca="false">INDEX(Orders!$E$2:$E$8001,MATCH(B6820,Orders!$A$2:$A$8001,0))</f>
        <v>Delivered</v>
      </c>
      <c r="K6820" s="1" t="str">
        <f aca="false">LEFT(INDEX(Orders!$C$2:$C$8001,MATCH(B6820,Orders!$A$2:$A$8001,0)),7)</f>
        <v>2025-03</v>
      </c>
    </row>
    <row r="6821" customFormat="false" ht="15" hidden="false" customHeight="true" outlineLevel="0" collapsed="false">
      <c r="A6821" s="1" t="s">
        <v>17291</v>
      </c>
      <c r="B6821" s="1" t="s">
        <v>5740</v>
      </c>
      <c r="C6821" s="1" t="s">
        <v>1975</v>
      </c>
      <c r="D6821" s="1" t="n">
        <v>1</v>
      </c>
      <c r="E6821" s="16" t="n">
        <v>862.99</v>
      </c>
      <c r="F6821" s="17" t="n">
        <v>0.05</v>
      </c>
      <c r="G6821" s="16" t="n">
        <v>819.84</v>
      </c>
      <c r="I6821" s="1" t="str">
        <f aca="false">INDEX(Products!$C$2:$C$51,MATCH(C6821,Products!$A$2:$A$51,0))</f>
        <v>Beauty &amp; Personal Care</v>
      </c>
      <c r="J6821" s="1" t="str">
        <f aca="false">INDEX(Orders!$E$2:$E$8001,MATCH(B6821,Orders!$A$2:$A$8001,0))</f>
        <v>Delivered</v>
      </c>
      <c r="K6821" s="1" t="str">
        <f aca="false">LEFT(INDEX(Orders!$C$2:$C$8001,MATCH(B6821,Orders!$A$2:$A$8001,0)),7)</f>
        <v>2025-05</v>
      </c>
    </row>
    <row r="6822" customFormat="false" ht="15" hidden="false" customHeight="true" outlineLevel="0" collapsed="false">
      <c r="A6822" s="1" t="s">
        <v>17292</v>
      </c>
      <c r="B6822" s="1" t="s">
        <v>5740</v>
      </c>
      <c r="C6822" s="1" t="s">
        <v>2007</v>
      </c>
      <c r="D6822" s="1" t="n">
        <v>2</v>
      </c>
      <c r="E6822" s="16" t="n">
        <v>750.27</v>
      </c>
      <c r="F6822" s="17" t="n">
        <v>0.1</v>
      </c>
      <c r="G6822" s="16" t="n">
        <v>1350.49</v>
      </c>
      <c r="I6822" s="1" t="str">
        <f aca="false">INDEX(Products!$C$2:$C$51,MATCH(C6822,Products!$A$2:$A$51,0))</f>
        <v>Books &amp; Stationery</v>
      </c>
      <c r="J6822" s="1" t="str">
        <f aca="false">INDEX(Orders!$E$2:$E$8001,MATCH(B6822,Orders!$A$2:$A$8001,0))</f>
        <v>Delivered</v>
      </c>
      <c r="K6822" s="1" t="str">
        <f aca="false">LEFT(INDEX(Orders!$C$2:$C$8001,MATCH(B6822,Orders!$A$2:$A$8001,0)),7)</f>
        <v>2025-05</v>
      </c>
    </row>
    <row r="6823" customFormat="false" ht="15" hidden="false" customHeight="true" outlineLevel="0" collapsed="false">
      <c r="A6823" s="1" t="s">
        <v>17293</v>
      </c>
      <c r="B6823" s="1" t="s">
        <v>5741</v>
      </c>
      <c r="C6823" s="1" t="s">
        <v>1951</v>
      </c>
      <c r="D6823" s="1" t="n">
        <v>1</v>
      </c>
      <c r="E6823" s="16" t="n">
        <v>957.5</v>
      </c>
      <c r="F6823" s="17" t="n">
        <v>0.05</v>
      </c>
      <c r="G6823" s="16" t="n">
        <v>909.62</v>
      </c>
      <c r="I6823" s="1" t="str">
        <f aca="false">INDEX(Products!$C$2:$C$51,MATCH(C6823,Products!$A$2:$A$51,0))</f>
        <v>Fashion</v>
      </c>
      <c r="J6823" s="1" t="str">
        <f aca="false">INDEX(Orders!$E$2:$E$8001,MATCH(B6823,Orders!$A$2:$A$8001,0))</f>
        <v>Delivered</v>
      </c>
      <c r="K6823" s="1" t="str">
        <f aca="false">LEFT(INDEX(Orders!$C$2:$C$8001,MATCH(B6823,Orders!$A$2:$A$8001,0)),7)</f>
        <v>2024-08</v>
      </c>
    </row>
    <row r="6824" customFormat="false" ht="15" hidden="false" customHeight="true" outlineLevel="0" collapsed="false">
      <c r="A6824" s="1" t="s">
        <v>17294</v>
      </c>
      <c r="B6824" s="1" t="s">
        <v>5741</v>
      </c>
      <c r="C6824" s="1" t="s">
        <v>1975</v>
      </c>
      <c r="D6824" s="1" t="n">
        <v>1</v>
      </c>
      <c r="E6824" s="16" t="n">
        <v>862.99</v>
      </c>
      <c r="F6824" s="17" t="n">
        <v>0</v>
      </c>
      <c r="G6824" s="16" t="n">
        <v>862.99</v>
      </c>
      <c r="I6824" s="1" t="str">
        <f aca="false">INDEX(Products!$C$2:$C$51,MATCH(C6824,Products!$A$2:$A$51,0))</f>
        <v>Beauty &amp; Personal Care</v>
      </c>
      <c r="J6824" s="1" t="str">
        <f aca="false">INDEX(Orders!$E$2:$E$8001,MATCH(B6824,Orders!$A$2:$A$8001,0))</f>
        <v>Delivered</v>
      </c>
      <c r="K6824" s="1" t="str">
        <f aca="false">LEFT(INDEX(Orders!$C$2:$C$8001,MATCH(B6824,Orders!$A$2:$A$8001,0)),7)</f>
        <v>2024-08</v>
      </c>
    </row>
    <row r="6825" customFormat="false" ht="15" hidden="false" customHeight="true" outlineLevel="0" collapsed="false">
      <c r="A6825" s="1" t="s">
        <v>17295</v>
      </c>
      <c r="B6825" s="1" t="s">
        <v>5742</v>
      </c>
      <c r="C6825" s="1" t="s">
        <v>1940</v>
      </c>
      <c r="D6825" s="1" t="n">
        <v>1</v>
      </c>
      <c r="E6825" s="16" t="n">
        <v>2374.52</v>
      </c>
      <c r="F6825" s="17" t="n">
        <v>0</v>
      </c>
      <c r="G6825" s="16" t="n">
        <v>2374.52</v>
      </c>
      <c r="I6825" s="1" t="str">
        <f aca="false">INDEX(Products!$C$2:$C$51,MATCH(C6825,Products!$A$2:$A$51,0))</f>
        <v>Fashion</v>
      </c>
      <c r="J6825" s="1" t="str">
        <f aca="false">INDEX(Orders!$E$2:$E$8001,MATCH(B6825,Orders!$A$2:$A$8001,0))</f>
        <v>Delivered</v>
      </c>
      <c r="K6825" s="1" t="str">
        <f aca="false">LEFT(INDEX(Orders!$C$2:$C$8001,MATCH(B6825,Orders!$A$2:$A$8001,0)),7)</f>
        <v>2024-07</v>
      </c>
    </row>
    <row r="6826" customFormat="false" ht="15" hidden="false" customHeight="true" outlineLevel="0" collapsed="false">
      <c r="A6826" s="1" t="s">
        <v>17296</v>
      </c>
      <c r="B6826" s="1" t="s">
        <v>5742</v>
      </c>
      <c r="C6826" s="1" t="s">
        <v>1961</v>
      </c>
      <c r="D6826" s="1" t="n">
        <v>2</v>
      </c>
      <c r="E6826" s="16" t="n">
        <v>3493.68</v>
      </c>
      <c r="F6826" s="17" t="n">
        <v>0.05</v>
      </c>
      <c r="G6826" s="16" t="n">
        <v>6637.99</v>
      </c>
      <c r="I6826" s="1" t="str">
        <f aca="false">INDEX(Products!$C$2:$C$51,MATCH(C6826,Products!$A$2:$A$51,0))</f>
        <v>Home &amp; Kitchen</v>
      </c>
      <c r="J6826" s="1" t="str">
        <f aca="false">INDEX(Orders!$E$2:$E$8001,MATCH(B6826,Orders!$A$2:$A$8001,0))</f>
        <v>Delivered</v>
      </c>
      <c r="K6826" s="1" t="str">
        <f aca="false">LEFT(INDEX(Orders!$C$2:$C$8001,MATCH(B6826,Orders!$A$2:$A$8001,0)),7)</f>
        <v>2024-07</v>
      </c>
    </row>
    <row r="6827" customFormat="false" ht="15" hidden="false" customHeight="true" outlineLevel="0" collapsed="false">
      <c r="A6827" s="1" t="s">
        <v>17297</v>
      </c>
      <c r="B6827" s="1" t="s">
        <v>5742</v>
      </c>
      <c r="C6827" s="1" t="s">
        <v>1924</v>
      </c>
      <c r="D6827" s="1" t="n">
        <v>1</v>
      </c>
      <c r="E6827" s="16" t="n">
        <v>1971</v>
      </c>
      <c r="F6827" s="17" t="n">
        <v>0</v>
      </c>
      <c r="G6827" s="16" t="n">
        <v>1971</v>
      </c>
      <c r="I6827" s="1" t="str">
        <f aca="false">INDEX(Products!$C$2:$C$51,MATCH(C6827,Products!$A$2:$A$51,0))</f>
        <v>Electronics</v>
      </c>
      <c r="J6827" s="1" t="str">
        <f aca="false">INDEX(Orders!$E$2:$E$8001,MATCH(B6827,Orders!$A$2:$A$8001,0))</f>
        <v>Delivered</v>
      </c>
      <c r="K6827" s="1" t="str">
        <f aca="false">LEFT(INDEX(Orders!$C$2:$C$8001,MATCH(B6827,Orders!$A$2:$A$8001,0)),7)</f>
        <v>2024-07</v>
      </c>
    </row>
    <row r="6828" customFormat="false" ht="15" hidden="false" customHeight="true" outlineLevel="0" collapsed="false">
      <c r="A6828" s="1" t="s">
        <v>17298</v>
      </c>
      <c r="B6828" s="1" t="s">
        <v>5743</v>
      </c>
      <c r="C6828" s="1" t="s">
        <v>1940</v>
      </c>
      <c r="D6828" s="1" t="n">
        <v>1</v>
      </c>
      <c r="E6828" s="16" t="n">
        <v>2374.52</v>
      </c>
      <c r="F6828" s="17" t="n">
        <v>0.2</v>
      </c>
      <c r="G6828" s="16" t="n">
        <v>1899.62</v>
      </c>
      <c r="I6828" s="1" t="str">
        <f aca="false">INDEX(Products!$C$2:$C$51,MATCH(C6828,Products!$A$2:$A$51,0))</f>
        <v>Fashion</v>
      </c>
      <c r="J6828" s="1" t="str">
        <f aca="false">INDEX(Orders!$E$2:$E$8001,MATCH(B6828,Orders!$A$2:$A$8001,0))</f>
        <v>Delivered</v>
      </c>
      <c r="K6828" s="1" t="str">
        <f aca="false">LEFT(INDEX(Orders!$C$2:$C$8001,MATCH(B6828,Orders!$A$2:$A$8001,0)),7)</f>
        <v>2025-04</v>
      </c>
    </row>
    <row r="6829" customFormat="false" ht="15" hidden="false" customHeight="true" outlineLevel="0" collapsed="false">
      <c r="A6829" s="1" t="s">
        <v>17299</v>
      </c>
      <c r="B6829" s="1" t="s">
        <v>5743</v>
      </c>
      <c r="C6829" s="1" t="s">
        <v>1953</v>
      </c>
      <c r="D6829" s="1" t="n">
        <v>1</v>
      </c>
      <c r="E6829" s="16" t="n">
        <v>4914.12</v>
      </c>
      <c r="F6829" s="17" t="n">
        <v>0</v>
      </c>
      <c r="G6829" s="16" t="n">
        <v>4914.12</v>
      </c>
      <c r="I6829" s="1" t="str">
        <f aca="false">INDEX(Products!$C$2:$C$51,MATCH(C6829,Products!$A$2:$A$51,0))</f>
        <v>Fashion</v>
      </c>
      <c r="J6829" s="1" t="str">
        <f aca="false">INDEX(Orders!$E$2:$E$8001,MATCH(B6829,Orders!$A$2:$A$8001,0))</f>
        <v>Delivered</v>
      </c>
      <c r="K6829" s="1" t="str">
        <f aca="false">LEFT(INDEX(Orders!$C$2:$C$8001,MATCH(B6829,Orders!$A$2:$A$8001,0)),7)</f>
        <v>2025-04</v>
      </c>
    </row>
    <row r="6830" customFormat="false" ht="15" hidden="false" customHeight="true" outlineLevel="0" collapsed="false">
      <c r="A6830" s="1" t="s">
        <v>17300</v>
      </c>
      <c r="B6830" s="1" t="s">
        <v>5743</v>
      </c>
      <c r="C6830" s="1" t="s">
        <v>1991</v>
      </c>
      <c r="D6830" s="1" t="n">
        <v>2</v>
      </c>
      <c r="E6830" s="16" t="n">
        <v>579.12</v>
      </c>
      <c r="F6830" s="17" t="n">
        <v>0.05</v>
      </c>
      <c r="G6830" s="16" t="n">
        <v>1100.33</v>
      </c>
      <c r="I6830" s="1" t="str">
        <f aca="false">INDEX(Products!$C$2:$C$51,MATCH(C6830,Products!$A$2:$A$51,0))</f>
        <v>Sports &amp; Fitness</v>
      </c>
      <c r="J6830" s="1" t="str">
        <f aca="false">INDEX(Orders!$E$2:$E$8001,MATCH(B6830,Orders!$A$2:$A$8001,0))</f>
        <v>Delivered</v>
      </c>
      <c r="K6830" s="1" t="str">
        <f aca="false">LEFT(INDEX(Orders!$C$2:$C$8001,MATCH(B6830,Orders!$A$2:$A$8001,0)),7)</f>
        <v>2025-04</v>
      </c>
    </row>
    <row r="6831" customFormat="false" ht="15" hidden="false" customHeight="true" outlineLevel="0" collapsed="false">
      <c r="A6831" s="1" t="s">
        <v>17301</v>
      </c>
      <c r="B6831" s="1" t="s">
        <v>5744</v>
      </c>
      <c r="C6831" s="1" t="s">
        <v>1990</v>
      </c>
      <c r="D6831" s="1" t="n">
        <v>2</v>
      </c>
      <c r="E6831" s="16" t="n">
        <v>5311.32</v>
      </c>
      <c r="F6831" s="17" t="n">
        <v>0</v>
      </c>
      <c r="G6831" s="16" t="n">
        <v>10622.64</v>
      </c>
      <c r="I6831" s="1" t="str">
        <f aca="false">INDEX(Products!$C$2:$C$51,MATCH(C6831,Products!$A$2:$A$51,0))</f>
        <v>Sports &amp; Fitness</v>
      </c>
      <c r="J6831" s="1" t="str">
        <f aca="false">INDEX(Orders!$E$2:$E$8001,MATCH(B6831,Orders!$A$2:$A$8001,0))</f>
        <v>Delivered</v>
      </c>
      <c r="K6831" s="1" t="str">
        <f aca="false">LEFT(INDEX(Orders!$C$2:$C$8001,MATCH(B6831,Orders!$A$2:$A$8001,0)),7)</f>
        <v>2025-11</v>
      </c>
    </row>
    <row r="6832" customFormat="false" ht="15" hidden="false" customHeight="true" outlineLevel="0" collapsed="false">
      <c r="A6832" s="1" t="s">
        <v>17302</v>
      </c>
      <c r="B6832" s="1" t="s">
        <v>5745</v>
      </c>
      <c r="C6832" s="1" t="s">
        <v>1930</v>
      </c>
      <c r="D6832" s="1" t="n">
        <v>1</v>
      </c>
      <c r="E6832" s="16" t="n">
        <v>2398.35</v>
      </c>
      <c r="F6832" s="17" t="n">
        <v>0</v>
      </c>
      <c r="G6832" s="16" t="n">
        <v>2398.35</v>
      </c>
      <c r="I6832" s="1" t="str">
        <f aca="false">INDEX(Products!$C$2:$C$51,MATCH(C6832,Products!$A$2:$A$51,0))</f>
        <v>Electronics</v>
      </c>
      <c r="J6832" s="1" t="str">
        <f aca="false">INDEX(Orders!$E$2:$E$8001,MATCH(B6832,Orders!$A$2:$A$8001,0))</f>
        <v>Delivered</v>
      </c>
      <c r="K6832" s="1" t="str">
        <f aca="false">LEFT(INDEX(Orders!$C$2:$C$8001,MATCH(B6832,Orders!$A$2:$A$8001,0)),7)</f>
        <v>2024-12</v>
      </c>
    </row>
    <row r="6833" customFormat="false" ht="15" hidden="false" customHeight="true" outlineLevel="0" collapsed="false">
      <c r="A6833" s="1" t="s">
        <v>17303</v>
      </c>
      <c r="B6833" s="1" t="s">
        <v>5745</v>
      </c>
      <c r="C6833" s="1" t="s">
        <v>1997</v>
      </c>
      <c r="D6833" s="1" t="n">
        <v>1</v>
      </c>
      <c r="E6833" s="16" t="n">
        <v>311.15</v>
      </c>
      <c r="F6833" s="17" t="n">
        <v>0</v>
      </c>
      <c r="G6833" s="16" t="n">
        <v>311.15</v>
      </c>
      <c r="I6833" s="1" t="str">
        <f aca="false">INDEX(Products!$C$2:$C$51,MATCH(C6833,Products!$A$2:$A$51,0))</f>
        <v>Sports &amp; Fitness</v>
      </c>
      <c r="J6833" s="1" t="str">
        <f aca="false">INDEX(Orders!$E$2:$E$8001,MATCH(B6833,Orders!$A$2:$A$8001,0))</f>
        <v>Delivered</v>
      </c>
      <c r="K6833" s="1" t="str">
        <f aca="false">LEFT(INDEX(Orders!$C$2:$C$8001,MATCH(B6833,Orders!$A$2:$A$8001,0)),7)</f>
        <v>2024-12</v>
      </c>
    </row>
    <row r="6834" customFormat="false" ht="15" hidden="false" customHeight="true" outlineLevel="0" collapsed="false">
      <c r="A6834" s="1" t="s">
        <v>17304</v>
      </c>
      <c r="B6834" s="1" t="s">
        <v>5745</v>
      </c>
      <c r="C6834" s="1" t="s">
        <v>2007</v>
      </c>
      <c r="D6834" s="1" t="n">
        <v>1</v>
      </c>
      <c r="E6834" s="16" t="n">
        <v>750.27</v>
      </c>
      <c r="F6834" s="17" t="n">
        <v>0</v>
      </c>
      <c r="G6834" s="16" t="n">
        <v>750.27</v>
      </c>
      <c r="I6834" s="1" t="str">
        <f aca="false">INDEX(Products!$C$2:$C$51,MATCH(C6834,Products!$A$2:$A$51,0))</f>
        <v>Books &amp; Stationery</v>
      </c>
      <c r="J6834" s="1" t="str">
        <f aca="false">INDEX(Orders!$E$2:$E$8001,MATCH(B6834,Orders!$A$2:$A$8001,0))</f>
        <v>Delivered</v>
      </c>
      <c r="K6834" s="1" t="str">
        <f aca="false">LEFT(INDEX(Orders!$C$2:$C$8001,MATCH(B6834,Orders!$A$2:$A$8001,0)),7)</f>
        <v>2024-12</v>
      </c>
    </row>
    <row r="6835" customFormat="false" ht="15" hidden="false" customHeight="true" outlineLevel="0" collapsed="false">
      <c r="A6835" s="1" t="s">
        <v>17305</v>
      </c>
      <c r="B6835" s="1" t="s">
        <v>5746</v>
      </c>
      <c r="C6835" s="1" t="s">
        <v>1930</v>
      </c>
      <c r="D6835" s="1" t="n">
        <v>1</v>
      </c>
      <c r="E6835" s="16" t="n">
        <v>2398.35</v>
      </c>
      <c r="F6835" s="17" t="n">
        <v>0.1</v>
      </c>
      <c r="G6835" s="16" t="n">
        <v>2158.52</v>
      </c>
      <c r="I6835" s="1" t="str">
        <f aca="false">INDEX(Products!$C$2:$C$51,MATCH(C6835,Products!$A$2:$A$51,0))</f>
        <v>Electronics</v>
      </c>
      <c r="J6835" s="1" t="str">
        <f aca="false">INDEX(Orders!$E$2:$E$8001,MATCH(B6835,Orders!$A$2:$A$8001,0))</f>
        <v>Delivered</v>
      </c>
      <c r="K6835" s="1" t="str">
        <f aca="false">LEFT(INDEX(Orders!$C$2:$C$8001,MATCH(B6835,Orders!$A$2:$A$8001,0)),7)</f>
        <v>2024-10</v>
      </c>
    </row>
    <row r="6836" customFormat="false" ht="15" hidden="false" customHeight="true" outlineLevel="0" collapsed="false">
      <c r="A6836" s="1" t="s">
        <v>17306</v>
      </c>
      <c r="B6836" s="1" t="s">
        <v>5746</v>
      </c>
      <c r="C6836" s="1" t="s">
        <v>1940</v>
      </c>
      <c r="D6836" s="1" t="n">
        <v>1</v>
      </c>
      <c r="E6836" s="16" t="n">
        <v>2374.52</v>
      </c>
      <c r="F6836" s="17" t="n">
        <v>0</v>
      </c>
      <c r="G6836" s="16" t="n">
        <v>2374.52</v>
      </c>
      <c r="I6836" s="1" t="str">
        <f aca="false">INDEX(Products!$C$2:$C$51,MATCH(C6836,Products!$A$2:$A$51,0))</f>
        <v>Fashion</v>
      </c>
      <c r="J6836" s="1" t="str">
        <f aca="false">INDEX(Orders!$E$2:$E$8001,MATCH(B6836,Orders!$A$2:$A$8001,0))</f>
        <v>Delivered</v>
      </c>
      <c r="K6836" s="1" t="str">
        <f aca="false">LEFT(INDEX(Orders!$C$2:$C$8001,MATCH(B6836,Orders!$A$2:$A$8001,0)),7)</f>
        <v>2024-10</v>
      </c>
    </row>
    <row r="6837" customFormat="false" ht="15" hidden="false" customHeight="true" outlineLevel="0" collapsed="false">
      <c r="A6837" s="1" t="s">
        <v>17307</v>
      </c>
      <c r="B6837" s="1" t="s">
        <v>5747</v>
      </c>
      <c r="C6837" s="1" t="s">
        <v>1930</v>
      </c>
      <c r="D6837" s="1" t="n">
        <v>1</v>
      </c>
      <c r="E6837" s="16" t="n">
        <v>2398.35</v>
      </c>
      <c r="F6837" s="17" t="n">
        <v>0</v>
      </c>
      <c r="G6837" s="16" t="n">
        <v>2398.35</v>
      </c>
      <c r="I6837" s="1" t="str">
        <f aca="false">INDEX(Products!$C$2:$C$51,MATCH(C6837,Products!$A$2:$A$51,0))</f>
        <v>Electronics</v>
      </c>
      <c r="J6837" s="1" t="str">
        <f aca="false">INDEX(Orders!$E$2:$E$8001,MATCH(B6837,Orders!$A$2:$A$8001,0))</f>
        <v>Returned</v>
      </c>
      <c r="K6837" s="1" t="str">
        <f aca="false">LEFT(INDEX(Orders!$C$2:$C$8001,MATCH(B6837,Orders!$A$2:$A$8001,0)),7)</f>
        <v>2025-03</v>
      </c>
    </row>
    <row r="6838" customFormat="false" ht="15" hidden="false" customHeight="true" outlineLevel="0" collapsed="false">
      <c r="A6838" s="1" t="s">
        <v>17308</v>
      </c>
      <c r="B6838" s="1" t="s">
        <v>5748</v>
      </c>
      <c r="C6838" s="1" t="s">
        <v>1940</v>
      </c>
      <c r="D6838" s="1" t="n">
        <v>1</v>
      </c>
      <c r="E6838" s="16" t="n">
        <v>2374.52</v>
      </c>
      <c r="F6838" s="17" t="n">
        <v>0.1</v>
      </c>
      <c r="G6838" s="16" t="n">
        <v>2137.07</v>
      </c>
      <c r="I6838" s="1" t="str">
        <f aca="false">INDEX(Products!$C$2:$C$51,MATCH(C6838,Products!$A$2:$A$51,0))</f>
        <v>Fashion</v>
      </c>
      <c r="J6838" s="1" t="str">
        <f aca="false">INDEX(Orders!$E$2:$E$8001,MATCH(B6838,Orders!$A$2:$A$8001,0))</f>
        <v>Cancelled</v>
      </c>
      <c r="K6838" s="1" t="str">
        <f aca="false">LEFT(INDEX(Orders!$C$2:$C$8001,MATCH(B6838,Orders!$A$2:$A$8001,0)),7)</f>
        <v>2024-11</v>
      </c>
    </row>
    <row r="6839" customFormat="false" ht="15" hidden="false" customHeight="true" outlineLevel="0" collapsed="false">
      <c r="A6839" s="1" t="s">
        <v>17309</v>
      </c>
      <c r="B6839" s="1" t="s">
        <v>5748</v>
      </c>
      <c r="C6839" s="1" t="s">
        <v>2007</v>
      </c>
      <c r="D6839" s="1" t="n">
        <v>2</v>
      </c>
      <c r="E6839" s="16" t="n">
        <v>750.27</v>
      </c>
      <c r="F6839" s="17" t="n">
        <v>0.05</v>
      </c>
      <c r="G6839" s="16" t="n">
        <v>1425.51</v>
      </c>
      <c r="I6839" s="1" t="str">
        <f aca="false">INDEX(Products!$C$2:$C$51,MATCH(C6839,Products!$A$2:$A$51,0))</f>
        <v>Books &amp; Stationery</v>
      </c>
      <c r="J6839" s="1" t="str">
        <f aca="false">INDEX(Orders!$E$2:$E$8001,MATCH(B6839,Orders!$A$2:$A$8001,0))</f>
        <v>Cancelled</v>
      </c>
      <c r="K6839" s="1" t="str">
        <f aca="false">LEFT(INDEX(Orders!$C$2:$C$8001,MATCH(B6839,Orders!$A$2:$A$8001,0)),7)</f>
        <v>2024-11</v>
      </c>
    </row>
    <row r="6840" customFormat="false" ht="15" hidden="false" customHeight="true" outlineLevel="0" collapsed="false">
      <c r="A6840" s="1" t="s">
        <v>17310</v>
      </c>
      <c r="B6840" s="1" t="s">
        <v>5748</v>
      </c>
      <c r="C6840" s="1" t="s">
        <v>1975</v>
      </c>
      <c r="D6840" s="1" t="n">
        <v>2</v>
      </c>
      <c r="E6840" s="16" t="n">
        <v>862.99</v>
      </c>
      <c r="F6840" s="17" t="n">
        <v>0.05</v>
      </c>
      <c r="G6840" s="16" t="n">
        <v>1639.68</v>
      </c>
      <c r="I6840" s="1" t="str">
        <f aca="false">INDEX(Products!$C$2:$C$51,MATCH(C6840,Products!$A$2:$A$51,0))</f>
        <v>Beauty &amp; Personal Care</v>
      </c>
      <c r="J6840" s="1" t="str">
        <f aca="false">INDEX(Orders!$E$2:$E$8001,MATCH(B6840,Orders!$A$2:$A$8001,0))</f>
        <v>Cancelled</v>
      </c>
      <c r="K6840" s="1" t="str">
        <f aca="false">LEFT(INDEX(Orders!$C$2:$C$8001,MATCH(B6840,Orders!$A$2:$A$8001,0)),7)</f>
        <v>2024-11</v>
      </c>
    </row>
    <row r="6841" customFormat="false" ht="15" hidden="false" customHeight="true" outlineLevel="0" collapsed="false">
      <c r="A6841" s="1" t="s">
        <v>17311</v>
      </c>
      <c r="B6841" s="1" t="s">
        <v>5749</v>
      </c>
      <c r="C6841" s="1" t="s">
        <v>2006</v>
      </c>
      <c r="D6841" s="1" t="n">
        <v>2</v>
      </c>
      <c r="E6841" s="16" t="n">
        <v>482.17</v>
      </c>
      <c r="F6841" s="17" t="n">
        <v>0.15</v>
      </c>
      <c r="G6841" s="16" t="n">
        <v>819.69</v>
      </c>
      <c r="I6841" s="1" t="str">
        <f aca="false">INDEX(Products!$C$2:$C$51,MATCH(C6841,Products!$A$2:$A$51,0))</f>
        <v>Books &amp; Stationery</v>
      </c>
      <c r="J6841" s="1" t="str">
        <f aca="false">INDEX(Orders!$E$2:$E$8001,MATCH(B6841,Orders!$A$2:$A$8001,0))</f>
        <v>Delivered</v>
      </c>
      <c r="K6841" s="1" t="str">
        <f aca="false">LEFT(INDEX(Orders!$C$2:$C$8001,MATCH(B6841,Orders!$A$2:$A$8001,0)),7)</f>
        <v>2025-04</v>
      </c>
    </row>
    <row r="6842" customFormat="false" ht="15" hidden="false" customHeight="true" outlineLevel="0" collapsed="false">
      <c r="A6842" s="1" t="s">
        <v>17312</v>
      </c>
      <c r="B6842" s="1" t="s">
        <v>5749</v>
      </c>
      <c r="C6842" s="1" t="s">
        <v>1959</v>
      </c>
      <c r="D6842" s="1" t="n">
        <v>1</v>
      </c>
      <c r="E6842" s="16" t="n">
        <v>2142.79</v>
      </c>
      <c r="F6842" s="17" t="n">
        <v>0.05</v>
      </c>
      <c r="G6842" s="16" t="n">
        <v>2035.65</v>
      </c>
      <c r="I6842" s="1" t="str">
        <f aca="false">INDEX(Products!$C$2:$C$51,MATCH(C6842,Products!$A$2:$A$51,0))</f>
        <v>Home &amp; Kitchen</v>
      </c>
      <c r="J6842" s="1" t="str">
        <f aca="false">INDEX(Orders!$E$2:$E$8001,MATCH(B6842,Orders!$A$2:$A$8001,0))</f>
        <v>Delivered</v>
      </c>
      <c r="K6842" s="1" t="str">
        <f aca="false">LEFT(INDEX(Orders!$C$2:$C$8001,MATCH(B6842,Orders!$A$2:$A$8001,0)),7)</f>
        <v>2025-04</v>
      </c>
    </row>
    <row r="6843" customFormat="false" ht="15" hidden="false" customHeight="true" outlineLevel="0" collapsed="false">
      <c r="A6843" s="1" t="s">
        <v>17313</v>
      </c>
      <c r="B6843" s="1" t="s">
        <v>5750</v>
      </c>
      <c r="C6843" s="1" t="s">
        <v>1940</v>
      </c>
      <c r="D6843" s="1" t="n">
        <v>1</v>
      </c>
      <c r="E6843" s="16" t="n">
        <v>2374.52</v>
      </c>
      <c r="F6843" s="17" t="n">
        <v>0.05</v>
      </c>
      <c r="G6843" s="16" t="n">
        <v>2255.79</v>
      </c>
      <c r="I6843" s="1" t="str">
        <f aca="false">INDEX(Products!$C$2:$C$51,MATCH(C6843,Products!$A$2:$A$51,0))</f>
        <v>Fashion</v>
      </c>
      <c r="J6843" s="1" t="str">
        <f aca="false">INDEX(Orders!$E$2:$E$8001,MATCH(B6843,Orders!$A$2:$A$8001,0))</f>
        <v>Delivered</v>
      </c>
      <c r="K6843" s="1" t="str">
        <f aca="false">LEFT(INDEX(Orders!$C$2:$C$8001,MATCH(B6843,Orders!$A$2:$A$8001,0)),7)</f>
        <v>2025-02</v>
      </c>
    </row>
    <row r="6844" customFormat="false" ht="15" hidden="false" customHeight="true" outlineLevel="0" collapsed="false">
      <c r="A6844" s="1" t="s">
        <v>17314</v>
      </c>
      <c r="B6844" s="1" t="s">
        <v>5751</v>
      </c>
      <c r="C6844" s="1" t="s">
        <v>2006</v>
      </c>
      <c r="D6844" s="1" t="n">
        <v>1</v>
      </c>
      <c r="E6844" s="16" t="n">
        <v>482.17</v>
      </c>
      <c r="F6844" s="17" t="n">
        <v>0.05</v>
      </c>
      <c r="G6844" s="16" t="n">
        <v>458.06</v>
      </c>
      <c r="I6844" s="1" t="str">
        <f aca="false">INDEX(Products!$C$2:$C$51,MATCH(C6844,Products!$A$2:$A$51,0))</f>
        <v>Books &amp; Stationery</v>
      </c>
      <c r="J6844" s="1" t="str">
        <f aca="false">INDEX(Orders!$E$2:$E$8001,MATCH(B6844,Orders!$A$2:$A$8001,0))</f>
        <v>Delivered</v>
      </c>
      <c r="K6844" s="1" t="str">
        <f aca="false">LEFT(INDEX(Orders!$C$2:$C$8001,MATCH(B6844,Orders!$A$2:$A$8001,0)),7)</f>
        <v>2025-10</v>
      </c>
    </row>
    <row r="6845" customFormat="false" ht="15" hidden="false" customHeight="true" outlineLevel="0" collapsed="false">
      <c r="A6845" s="1" t="s">
        <v>17315</v>
      </c>
      <c r="B6845" s="1" t="s">
        <v>5751</v>
      </c>
      <c r="C6845" s="1" t="s">
        <v>1979</v>
      </c>
      <c r="D6845" s="1" t="n">
        <v>1</v>
      </c>
      <c r="E6845" s="16" t="n">
        <v>623</v>
      </c>
      <c r="F6845" s="17" t="n">
        <v>0.05</v>
      </c>
      <c r="G6845" s="16" t="n">
        <v>591.85</v>
      </c>
      <c r="I6845" s="1" t="str">
        <f aca="false">INDEX(Products!$C$2:$C$51,MATCH(C6845,Products!$A$2:$A$51,0))</f>
        <v>Beauty &amp; Personal Care</v>
      </c>
      <c r="J6845" s="1" t="str">
        <f aca="false">INDEX(Orders!$E$2:$E$8001,MATCH(B6845,Orders!$A$2:$A$8001,0))</f>
        <v>Delivered</v>
      </c>
      <c r="K6845" s="1" t="str">
        <f aca="false">LEFT(INDEX(Orders!$C$2:$C$8001,MATCH(B6845,Orders!$A$2:$A$8001,0)),7)</f>
        <v>2025-10</v>
      </c>
    </row>
    <row r="6846" customFormat="false" ht="15" hidden="false" customHeight="true" outlineLevel="0" collapsed="false">
      <c r="A6846" s="1" t="s">
        <v>17316</v>
      </c>
      <c r="B6846" s="1" t="s">
        <v>5752</v>
      </c>
      <c r="C6846" s="1" t="s">
        <v>1973</v>
      </c>
      <c r="D6846" s="1" t="n">
        <v>1</v>
      </c>
      <c r="E6846" s="16" t="n">
        <v>1158.24</v>
      </c>
      <c r="F6846" s="17" t="n">
        <v>0.1</v>
      </c>
      <c r="G6846" s="16" t="n">
        <v>1042.42</v>
      </c>
      <c r="I6846" s="1" t="str">
        <f aca="false">INDEX(Products!$C$2:$C$51,MATCH(C6846,Products!$A$2:$A$51,0))</f>
        <v>Home &amp; Kitchen</v>
      </c>
      <c r="J6846" s="1" t="str">
        <f aca="false">INDEX(Orders!$E$2:$E$8001,MATCH(B6846,Orders!$A$2:$A$8001,0))</f>
        <v>Delivered</v>
      </c>
      <c r="K6846" s="1" t="str">
        <f aca="false">LEFT(INDEX(Orders!$C$2:$C$8001,MATCH(B6846,Orders!$A$2:$A$8001,0)),7)</f>
        <v>2025-02</v>
      </c>
    </row>
    <row r="6847" customFormat="false" ht="15" hidden="false" customHeight="true" outlineLevel="0" collapsed="false">
      <c r="A6847" s="1" t="s">
        <v>17317</v>
      </c>
      <c r="B6847" s="1" t="s">
        <v>5753</v>
      </c>
      <c r="C6847" s="1" t="s">
        <v>1997</v>
      </c>
      <c r="D6847" s="1" t="n">
        <v>1</v>
      </c>
      <c r="E6847" s="16" t="n">
        <v>311.15</v>
      </c>
      <c r="F6847" s="17" t="n">
        <v>0</v>
      </c>
      <c r="G6847" s="16" t="n">
        <v>311.15</v>
      </c>
      <c r="I6847" s="1" t="str">
        <f aca="false">INDEX(Products!$C$2:$C$51,MATCH(C6847,Products!$A$2:$A$51,0))</f>
        <v>Sports &amp; Fitness</v>
      </c>
      <c r="J6847" s="1" t="str">
        <f aca="false">INDEX(Orders!$E$2:$E$8001,MATCH(B6847,Orders!$A$2:$A$8001,0))</f>
        <v>Returned</v>
      </c>
      <c r="K6847" s="1" t="str">
        <f aca="false">LEFT(INDEX(Orders!$C$2:$C$8001,MATCH(B6847,Orders!$A$2:$A$8001,0)),7)</f>
        <v>2025-01</v>
      </c>
    </row>
    <row r="6848" customFormat="false" ht="15" hidden="false" customHeight="true" outlineLevel="0" collapsed="false">
      <c r="A6848" s="1" t="s">
        <v>17318</v>
      </c>
      <c r="B6848" s="1" t="s">
        <v>5753</v>
      </c>
      <c r="C6848" s="1" t="s">
        <v>2007</v>
      </c>
      <c r="D6848" s="1" t="n">
        <v>2</v>
      </c>
      <c r="E6848" s="16" t="n">
        <v>750.27</v>
      </c>
      <c r="F6848" s="17" t="n">
        <v>0.05</v>
      </c>
      <c r="G6848" s="16" t="n">
        <v>1425.51</v>
      </c>
      <c r="I6848" s="1" t="str">
        <f aca="false">INDEX(Products!$C$2:$C$51,MATCH(C6848,Products!$A$2:$A$51,0))</f>
        <v>Books &amp; Stationery</v>
      </c>
      <c r="J6848" s="1" t="str">
        <f aca="false">INDEX(Orders!$E$2:$E$8001,MATCH(B6848,Orders!$A$2:$A$8001,0))</f>
        <v>Returned</v>
      </c>
      <c r="K6848" s="1" t="str">
        <f aca="false">LEFT(INDEX(Orders!$C$2:$C$8001,MATCH(B6848,Orders!$A$2:$A$8001,0)),7)</f>
        <v>2025-01</v>
      </c>
    </row>
    <row r="6849" customFormat="false" ht="15" hidden="false" customHeight="true" outlineLevel="0" collapsed="false">
      <c r="A6849" s="1" t="s">
        <v>17319</v>
      </c>
      <c r="B6849" s="1" t="s">
        <v>5753</v>
      </c>
      <c r="C6849" s="1" t="s">
        <v>1940</v>
      </c>
      <c r="D6849" s="1" t="n">
        <v>1</v>
      </c>
      <c r="E6849" s="16" t="n">
        <v>2374.52</v>
      </c>
      <c r="F6849" s="17" t="n">
        <v>0.1</v>
      </c>
      <c r="G6849" s="16" t="n">
        <v>2137.07</v>
      </c>
      <c r="I6849" s="1" t="str">
        <f aca="false">INDEX(Products!$C$2:$C$51,MATCH(C6849,Products!$A$2:$A$51,0))</f>
        <v>Fashion</v>
      </c>
      <c r="J6849" s="1" t="str">
        <f aca="false">INDEX(Orders!$E$2:$E$8001,MATCH(B6849,Orders!$A$2:$A$8001,0))</f>
        <v>Returned</v>
      </c>
      <c r="K6849" s="1" t="str">
        <f aca="false">LEFT(INDEX(Orders!$C$2:$C$8001,MATCH(B6849,Orders!$A$2:$A$8001,0)),7)</f>
        <v>2025-01</v>
      </c>
    </row>
    <row r="6850" customFormat="false" ht="15" hidden="false" customHeight="true" outlineLevel="0" collapsed="false">
      <c r="A6850" s="1" t="s">
        <v>17320</v>
      </c>
      <c r="B6850" s="1" t="s">
        <v>5754</v>
      </c>
      <c r="C6850" s="1" t="s">
        <v>1930</v>
      </c>
      <c r="D6850" s="1" t="n">
        <v>2</v>
      </c>
      <c r="E6850" s="16" t="n">
        <v>2398.35</v>
      </c>
      <c r="F6850" s="17" t="n">
        <v>0</v>
      </c>
      <c r="G6850" s="16" t="n">
        <v>4796.7</v>
      </c>
      <c r="I6850" s="1" t="str">
        <f aca="false">INDEX(Products!$C$2:$C$51,MATCH(C6850,Products!$A$2:$A$51,0))</f>
        <v>Electronics</v>
      </c>
      <c r="J6850" s="1" t="str">
        <f aca="false">INDEX(Orders!$E$2:$E$8001,MATCH(B6850,Orders!$A$2:$A$8001,0))</f>
        <v>Delivered</v>
      </c>
      <c r="K6850" s="1" t="str">
        <f aca="false">LEFT(INDEX(Orders!$C$2:$C$8001,MATCH(B6850,Orders!$A$2:$A$8001,0)),7)</f>
        <v>2025-09</v>
      </c>
    </row>
    <row r="6851" customFormat="false" ht="15" hidden="false" customHeight="true" outlineLevel="0" collapsed="false">
      <c r="A6851" s="1" t="s">
        <v>17321</v>
      </c>
      <c r="B6851" s="1" t="s">
        <v>5754</v>
      </c>
      <c r="C6851" s="1" t="s">
        <v>2007</v>
      </c>
      <c r="D6851" s="1" t="n">
        <v>2</v>
      </c>
      <c r="E6851" s="16" t="n">
        <v>750.27</v>
      </c>
      <c r="F6851" s="17" t="n">
        <v>0.05</v>
      </c>
      <c r="G6851" s="16" t="n">
        <v>1425.51</v>
      </c>
      <c r="I6851" s="1" t="str">
        <f aca="false">INDEX(Products!$C$2:$C$51,MATCH(C6851,Products!$A$2:$A$51,0))</f>
        <v>Books &amp; Stationery</v>
      </c>
      <c r="J6851" s="1" t="str">
        <f aca="false">INDEX(Orders!$E$2:$E$8001,MATCH(B6851,Orders!$A$2:$A$8001,0))</f>
        <v>Delivered</v>
      </c>
      <c r="K6851" s="1" t="str">
        <f aca="false">LEFT(INDEX(Orders!$C$2:$C$8001,MATCH(B6851,Orders!$A$2:$A$8001,0)),7)</f>
        <v>2025-09</v>
      </c>
    </row>
    <row r="6852" customFormat="false" ht="15" hidden="false" customHeight="true" outlineLevel="0" collapsed="false">
      <c r="A6852" s="1" t="s">
        <v>17322</v>
      </c>
      <c r="B6852" s="1" t="s">
        <v>5755</v>
      </c>
      <c r="C6852" s="1" t="s">
        <v>2006</v>
      </c>
      <c r="D6852" s="1" t="n">
        <v>1</v>
      </c>
      <c r="E6852" s="16" t="n">
        <v>482.17</v>
      </c>
      <c r="F6852" s="17" t="n">
        <v>0.15</v>
      </c>
      <c r="G6852" s="16" t="n">
        <v>409.84</v>
      </c>
      <c r="I6852" s="1" t="str">
        <f aca="false">INDEX(Products!$C$2:$C$51,MATCH(C6852,Products!$A$2:$A$51,0))</f>
        <v>Books &amp; Stationery</v>
      </c>
      <c r="J6852" s="1" t="str">
        <f aca="false">INDEX(Orders!$E$2:$E$8001,MATCH(B6852,Orders!$A$2:$A$8001,0))</f>
        <v>Delivered</v>
      </c>
      <c r="K6852" s="1" t="str">
        <f aca="false">LEFT(INDEX(Orders!$C$2:$C$8001,MATCH(B6852,Orders!$A$2:$A$8001,0)),7)</f>
        <v>2025-06</v>
      </c>
    </row>
    <row r="6853" customFormat="false" ht="15" hidden="false" customHeight="true" outlineLevel="0" collapsed="false">
      <c r="A6853" s="1" t="s">
        <v>17323</v>
      </c>
      <c r="B6853" s="1" t="s">
        <v>5756</v>
      </c>
      <c r="C6853" s="1" t="s">
        <v>1990</v>
      </c>
      <c r="D6853" s="1" t="n">
        <v>1</v>
      </c>
      <c r="E6853" s="16" t="n">
        <v>5311.32</v>
      </c>
      <c r="F6853" s="17" t="n">
        <v>0.1</v>
      </c>
      <c r="G6853" s="16" t="n">
        <v>4780.19</v>
      </c>
      <c r="I6853" s="1" t="str">
        <f aca="false">INDEX(Products!$C$2:$C$51,MATCH(C6853,Products!$A$2:$A$51,0))</f>
        <v>Sports &amp; Fitness</v>
      </c>
      <c r="J6853" s="1" t="str">
        <f aca="false">INDEX(Orders!$E$2:$E$8001,MATCH(B6853,Orders!$A$2:$A$8001,0))</f>
        <v>Delivered</v>
      </c>
      <c r="K6853" s="1" t="str">
        <f aca="false">LEFT(INDEX(Orders!$C$2:$C$8001,MATCH(B6853,Orders!$A$2:$A$8001,0)),7)</f>
        <v>2024-08</v>
      </c>
    </row>
    <row r="6854" customFormat="false" ht="15" hidden="false" customHeight="true" outlineLevel="0" collapsed="false">
      <c r="A6854" s="1" t="s">
        <v>17324</v>
      </c>
      <c r="B6854" s="1" t="s">
        <v>5756</v>
      </c>
      <c r="C6854" s="1" t="s">
        <v>1975</v>
      </c>
      <c r="D6854" s="1" t="n">
        <v>2</v>
      </c>
      <c r="E6854" s="16" t="n">
        <v>862.99</v>
      </c>
      <c r="F6854" s="17" t="n">
        <v>0.05</v>
      </c>
      <c r="G6854" s="16" t="n">
        <v>1639.68</v>
      </c>
      <c r="I6854" s="1" t="str">
        <f aca="false">INDEX(Products!$C$2:$C$51,MATCH(C6854,Products!$A$2:$A$51,0))</f>
        <v>Beauty &amp; Personal Care</v>
      </c>
      <c r="J6854" s="1" t="str">
        <f aca="false">INDEX(Orders!$E$2:$E$8001,MATCH(B6854,Orders!$A$2:$A$8001,0))</f>
        <v>Delivered</v>
      </c>
      <c r="K6854" s="1" t="str">
        <f aca="false">LEFT(INDEX(Orders!$C$2:$C$8001,MATCH(B6854,Orders!$A$2:$A$8001,0)),7)</f>
        <v>2024-08</v>
      </c>
    </row>
    <row r="6855" customFormat="false" ht="15" hidden="false" customHeight="true" outlineLevel="0" collapsed="false">
      <c r="A6855" s="1" t="s">
        <v>17325</v>
      </c>
      <c r="B6855" s="1" t="s">
        <v>5757</v>
      </c>
      <c r="C6855" s="1" t="s">
        <v>2007</v>
      </c>
      <c r="D6855" s="1" t="n">
        <v>1</v>
      </c>
      <c r="E6855" s="16" t="n">
        <v>750.27</v>
      </c>
      <c r="F6855" s="17" t="n">
        <v>0</v>
      </c>
      <c r="G6855" s="16" t="n">
        <v>750.27</v>
      </c>
      <c r="I6855" s="1" t="str">
        <f aca="false">INDEX(Products!$C$2:$C$51,MATCH(C6855,Products!$A$2:$A$51,0))</f>
        <v>Books &amp; Stationery</v>
      </c>
      <c r="J6855" s="1" t="str">
        <f aca="false">INDEX(Orders!$E$2:$E$8001,MATCH(B6855,Orders!$A$2:$A$8001,0))</f>
        <v>Returned</v>
      </c>
      <c r="K6855" s="1" t="str">
        <f aca="false">LEFT(INDEX(Orders!$C$2:$C$8001,MATCH(B6855,Orders!$A$2:$A$8001,0)),7)</f>
        <v>2024-06</v>
      </c>
    </row>
    <row r="6856" customFormat="false" ht="15" hidden="false" customHeight="true" outlineLevel="0" collapsed="false">
      <c r="A6856" s="1" t="s">
        <v>17326</v>
      </c>
      <c r="B6856" s="1" t="s">
        <v>5757</v>
      </c>
      <c r="C6856" s="1" t="s">
        <v>1955</v>
      </c>
      <c r="D6856" s="1" t="n">
        <v>1</v>
      </c>
      <c r="E6856" s="16" t="n">
        <v>3340.76</v>
      </c>
      <c r="F6856" s="17" t="n">
        <v>0</v>
      </c>
      <c r="G6856" s="16" t="n">
        <v>3340.76</v>
      </c>
      <c r="I6856" s="1" t="str">
        <f aca="false">INDEX(Products!$C$2:$C$51,MATCH(C6856,Products!$A$2:$A$51,0))</f>
        <v>Home &amp; Kitchen</v>
      </c>
      <c r="J6856" s="1" t="str">
        <f aca="false">INDEX(Orders!$E$2:$E$8001,MATCH(B6856,Orders!$A$2:$A$8001,0))</f>
        <v>Returned</v>
      </c>
      <c r="K6856" s="1" t="str">
        <f aca="false">LEFT(INDEX(Orders!$C$2:$C$8001,MATCH(B6856,Orders!$A$2:$A$8001,0)),7)</f>
        <v>2024-06</v>
      </c>
    </row>
    <row r="6857" customFormat="false" ht="15" hidden="false" customHeight="true" outlineLevel="0" collapsed="false">
      <c r="A6857" s="1" t="s">
        <v>17327</v>
      </c>
      <c r="B6857" s="1" t="s">
        <v>5758</v>
      </c>
      <c r="C6857" s="1" t="s">
        <v>1976</v>
      </c>
      <c r="D6857" s="1" t="n">
        <v>2</v>
      </c>
      <c r="E6857" s="16" t="n">
        <v>1603.35</v>
      </c>
      <c r="F6857" s="17" t="n">
        <v>0.15</v>
      </c>
      <c r="G6857" s="16" t="n">
        <v>2725.7</v>
      </c>
      <c r="I6857" s="1" t="str">
        <f aca="false">INDEX(Products!$C$2:$C$51,MATCH(C6857,Products!$A$2:$A$51,0))</f>
        <v>Beauty &amp; Personal Care</v>
      </c>
      <c r="J6857" s="1" t="str">
        <f aca="false">INDEX(Orders!$E$2:$E$8001,MATCH(B6857,Orders!$A$2:$A$8001,0))</f>
        <v>Delivered</v>
      </c>
      <c r="K6857" s="1" t="str">
        <f aca="false">LEFT(INDEX(Orders!$C$2:$C$8001,MATCH(B6857,Orders!$A$2:$A$8001,0)),7)</f>
        <v>2024-11</v>
      </c>
    </row>
    <row r="6858" customFormat="false" ht="15" hidden="false" customHeight="true" outlineLevel="0" collapsed="false">
      <c r="A6858" s="1" t="s">
        <v>17328</v>
      </c>
      <c r="B6858" s="1" t="s">
        <v>5758</v>
      </c>
      <c r="C6858" s="1" t="s">
        <v>1990</v>
      </c>
      <c r="D6858" s="1" t="n">
        <v>1</v>
      </c>
      <c r="E6858" s="16" t="n">
        <v>5311.32</v>
      </c>
      <c r="F6858" s="17" t="n">
        <v>0.05</v>
      </c>
      <c r="G6858" s="16" t="n">
        <v>5045.75</v>
      </c>
      <c r="I6858" s="1" t="str">
        <f aca="false">INDEX(Products!$C$2:$C$51,MATCH(C6858,Products!$A$2:$A$51,0))</f>
        <v>Sports &amp; Fitness</v>
      </c>
      <c r="J6858" s="1" t="str">
        <f aca="false">INDEX(Orders!$E$2:$E$8001,MATCH(B6858,Orders!$A$2:$A$8001,0))</f>
        <v>Delivered</v>
      </c>
      <c r="K6858" s="1" t="str">
        <f aca="false">LEFT(INDEX(Orders!$C$2:$C$8001,MATCH(B6858,Orders!$A$2:$A$8001,0)),7)</f>
        <v>2024-11</v>
      </c>
    </row>
    <row r="6859" customFormat="false" ht="15" hidden="false" customHeight="true" outlineLevel="0" collapsed="false">
      <c r="A6859" s="1" t="s">
        <v>17329</v>
      </c>
      <c r="B6859" s="1" t="s">
        <v>5758</v>
      </c>
      <c r="C6859" s="1" t="s">
        <v>1930</v>
      </c>
      <c r="D6859" s="1" t="n">
        <v>1</v>
      </c>
      <c r="E6859" s="16" t="n">
        <v>2398.35</v>
      </c>
      <c r="F6859" s="17" t="n">
        <v>0</v>
      </c>
      <c r="G6859" s="16" t="n">
        <v>2398.35</v>
      </c>
      <c r="I6859" s="1" t="str">
        <f aca="false">INDEX(Products!$C$2:$C$51,MATCH(C6859,Products!$A$2:$A$51,0))</f>
        <v>Electronics</v>
      </c>
      <c r="J6859" s="1" t="str">
        <f aca="false">INDEX(Orders!$E$2:$E$8001,MATCH(B6859,Orders!$A$2:$A$8001,0))</f>
        <v>Delivered</v>
      </c>
      <c r="K6859" s="1" t="str">
        <f aca="false">LEFT(INDEX(Orders!$C$2:$C$8001,MATCH(B6859,Orders!$A$2:$A$8001,0)),7)</f>
        <v>2024-11</v>
      </c>
    </row>
    <row r="6860" customFormat="false" ht="15" hidden="false" customHeight="true" outlineLevel="0" collapsed="false">
      <c r="A6860" s="1" t="s">
        <v>17330</v>
      </c>
      <c r="B6860" s="1" t="s">
        <v>5758</v>
      </c>
      <c r="C6860" s="1" t="s">
        <v>1997</v>
      </c>
      <c r="D6860" s="1" t="n">
        <v>2</v>
      </c>
      <c r="E6860" s="16" t="n">
        <v>311.15</v>
      </c>
      <c r="F6860" s="17" t="n">
        <v>0.05</v>
      </c>
      <c r="G6860" s="16" t="n">
        <v>591.18</v>
      </c>
      <c r="I6860" s="1" t="str">
        <f aca="false">INDEX(Products!$C$2:$C$51,MATCH(C6860,Products!$A$2:$A$51,0))</f>
        <v>Sports &amp; Fitness</v>
      </c>
      <c r="J6860" s="1" t="str">
        <f aca="false">INDEX(Orders!$E$2:$E$8001,MATCH(B6860,Orders!$A$2:$A$8001,0))</f>
        <v>Delivered</v>
      </c>
      <c r="K6860" s="1" t="str">
        <f aca="false">LEFT(INDEX(Orders!$C$2:$C$8001,MATCH(B6860,Orders!$A$2:$A$8001,0)),7)</f>
        <v>2024-11</v>
      </c>
    </row>
    <row r="6861" customFormat="false" ht="15" hidden="false" customHeight="true" outlineLevel="0" collapsed="false">
      <c r="A6861" s="1" t="s">
        <v>17331</v>
      </c>
      <c r="B6861" s="1" t="s">
        <v>5759</v>
      </c>
      <c r="C6861" s="1" t="s">
        <v>1963</v>
      </c>
      <c r="D6861" s="1" t="n">
        <v>2</v>
      </c>
      <c r="E6861" s="16" t="n">
        <v>1494.98</v>
      </c>
      <c r="F6861" s="17" t="n">
        <v>0</v>
      </c>
      <c r="G6861" s="16" t="n">
        <v>2989.96</v>
      </c>
      <c r="I6861" s="1" t="str">
        <f aca="false">INDEX(Products!$C$2:$C$51,MATCH(C6861,Products!$A$2:$A$51,0))</f>
        <v>Home &amp; Kitchen</v>
      </c>
      <c r="J6861" s="1" t="str">
        <f aca="false">INDEX(Orders!$E$2:$E$8001,MATCH(B6861,Orders!$A$2:$A$8001,0))</f>
        <v>Delivered</v>
      </c>
      <c r="K6861" s="1" t="str">
        <f aca="false">LEFT(INDEX(Orders!$C$2:$C$8001,MATCH(B6861,Orders!$A$2:$A$8001,0)),7)</f>
        <v>2024-12</v>
      </c>
    </row>
    <row r="6862" customFormat="false" ht="15" hidden="false" customHeight="true" outlineLevel="0" collapsed="false">
      <c r="A6862" s="1" t="s">
        <v>17332</v>
      </c>
      <c r="B6862" s="1" t="s">
        <v>5760</v>
      </c>
      <c r="C6862" s="1" t="s">
        <v>1965</v>
      </c>
      <c r="D6862" s="1" t="n">
        <v>3</v>
      </c>
      <c r="E6862" s="16" t="n">
        <v>1145.07</v>
      </c>
      <c r="F6862" s="17" t="n">
        <v>0</v>
      </c>
      <c r="G6862" s="16" t="n">
        <v>3435.21</v>
      </c>
      <c r="I6862" s="1" t="str">
        <f aca="false">INDEX(Products!$C$2:$C$51,MATCH(C6862,Products!$A$2:$A$51,0))</f>
        <v>Home &amp; Kitchen</v>
      </c>
      <c r="J6862" s="1" t="str">
        <f aca="false">INDEX(Orders!$E$2:$E$8001,MATCH(B6862,Orders!$A$2:$A$8001,0))</f>
        <v>Delivered</v>
      </c>
      <c r="K6862" s="1" t="str">
        <f aca="false">LEFT(INDEX(Orders!$C$2:$C$8001,MATCH(B6862,Orders!$A$2:$A$8001,0)),7)</f>
        <v>2024-11</v>
      </c>
    </row>
    <row r="6863" customFormat="false" ht="15" hidden="false" customHeight="true" outlineLevel="0" collapsed="false">
      <c r="A6863" s="1" t="s">
        <v>17333</v>
      </c>
      <c r="B6863" s="1" t="s">
        <v>5761</v>
      </c>
      <c r="C6863" s="1" t="s">
        <v>2007</v>
      </c>
      <c r="D6863" s="1" t="n">
        <v>1</v>
      </c>
      <c r="E6863" s="16" t="n">
        <v>750.27</v>
      </c>
      <c r="F6863" s="17" t="n">
        <v>0</v>
      </c>
      <c r="G6863" s="16" t="n">
        <v>750.27</v>
      </c>
      <c r="I6863" s="1" t="str">
        <f aca="false">INDEX(Products!$C$2:$C$51,MATCH(C6863,Products!$A$2:$A$51,0))</f>
        <v>Books &amp; Stationery</v>
      </c>
      <c r="J6863" s="1" t="str">
        <f aca="false">INDEX(Orders!$E$2:$E$8001,MATCH(B6863,Orders!$A$2:$A$8001,0))</f>
        <v>Returned</v>
      </c>
      <c r="K6863" s="1" t="str">
        <f aca="false">LEFT(INDEX(Orders!$C$2:$C$8001,MATCH(B6863,Orders!$A$2:$A$8001,0)),7)</f>
        <v>2025-05</v>
      </c>
    </row>
    <row r="6864" customFormat="false" ht="15" hidden="false" customHeight="true" outlineLevel="0" collapsed="false">
      <c r="A6864" s="1" t="s">
        <v>17334</v>
      </c>
      <c r="B6864" s="1" t="s">
        <v>5761</v>
      </c>
      <c r="C6864" s="1" t="s">
        <v>2006</v>
      </c>
      <c r="D6864" s="1" t="n">
        <v>1</v>
      </c>
      <c r="E6864" s="16" t="n">
        <v>482.17</v>
      </c>
      <c r="F6864" s="17" t="n">
        <v>0.2</v>
      </c>
      <c r="G6864" s="16" t="n">
        <v>385.74</v>
      </c>
      <c r="I6864" s="1" t="str">
        <f aca="false">INDEX(Products!$C$2:$C$51,MATCH(C6864,Products!$A$2:$A$51,0))</f>
        <v>Books &amp; Stationery</v>
      </c>
      <c r="J6864" s="1" t="str">
        <f aca="false">INDEX(Orders!$E$2:$E$8001,MATCH(B6864,Orders!$A$2:$A$8001,0))</f>
        <v>Returned</v>
      </c>
      <c r="K6864" s="1" t="str">
        <f aca="false">LEFT(INDEX(Orders!$C$2:$C$8001,MATCH(B6864,Orders!$A$2:$A$8001,0)),7)</f>
        <v>2025-05</v>
      </c>
    </row>
    <row r="6865" customFormat="false" ht="15" hidden="false" customHeight="true" outlineLevel="0" collapsed="false">
      <c r="A6865" s="1" t="s">
        <v>17335</v>
      </c>
      <c r="B6865" s="1" t="s">
        <v>5761</v>
      </c>
      <c r="C6865" s="1" t="s">
        <v>1918</v>
      </c>
      <c r="D6865" s="1" t="n">
        <v>1</v>
      </c>
      <c r="E6865" s="16" t="n">
        <v>2978.99</v>
      </c>
      <c r="F6865" s="17" t="n">
        <v>0.05</v>
      </c>
      <c r="G6865" s="16" t="n">
        <v>2830.04</v>
      </c>
      <c r="I6865" s="1" t="str">
        <f aca="false">INDEX(Products!$C$2:$C$51,MATCH(C6865,Products!$A$2:$A$51,0))</f>
        <v>Electronics</v>
      </c>
      <c r="J6865" s="1" t="str">
        <f aca="false">INDEX(Orders!$E$2:$E$8001,MATCH(B6865,Orders!$A$2:$A$8001,0))</f>
        <v>Returned</v>
      </c>
      <c r="K6865" s="1" t="str">
        <f aca="false">LEFT(INDEX(Orders!$C$2:$C$8001,MATCH(B6865,Orders!$A$2:$A$8001,0)),7)</f>
        <v>2025-05</v>
      </c>
    </row>
    <row r="6866" customFormat="false" ht="15" hidden="false" customHeight="true" outlineLevel="0" collapsed="false">
      <c r="A6866" s="1" t="s">
        <v>17336</v>
      </c>
      <c r="B6866" s="1" t="s">
        <v>5761</v>
      </c>
      <c r="C6866" s="1" t="s">
        <v>1930</v>
      </c>
      <c r="D6866" s="1" t="n">
        <v>1</v>
      </c>
      <c r="E6866" s="16" t="n">
        <v>2398.35</v>
      </c>
      <c r="F6866" s="17" t="n">
        <v>0.05</v>
      </c>
      <c r="G6866" s="16" t="n">
        <v>2278.43</v>
      </c>
      <c r="I6866" s="1" t="str">
        <f aca="false">INDEX(Products!$C$2:$C$51,MATCH(C6866,Products!$A$2:$A$51,0))</f>
        <v>Electronics</v>
      </c>
      <c r="J6866" s="1" t="str">
        <f aca="false">INDEX(Orders!$E$2:$E$8001,MATCH(B6866,Orders!$A$2:$A$8001,0))</f>
        <v>Returned</v>
      </c>
      <c r="K6866" s="1" t="str">
        <f aca="false">LEFT(INDEX(Orders!$C$2:$C$8001,MATCH(B6866,Orders!$A$2:$A$8001,0)),7)</f>
        <v>2025-05</v>
      </c>
    </row>
    <row r="6867" customFormat="false" ht="15" hidden="false" customHeight="true" outlineLevel="0" collapsed="false">
      <c r="A6867" s="1" t="s">
        <v>17337</v>
      </c>
      <c r="B6867" s="1" t="s">
        <v>5762</v>
      </c>
      <c r="C6867" s="1" t="s">
        <v>1971</v>
      </c>
      <c r="D6867" s="1" t="n">
        <v>1</v>
      </c>
      <c r="E6867" s="16" t="n">
        <v>2073.63</v>
      </c>
      <c r="F6867" s="17" t="n">
        <v>0.1</v>
      </c>
      <c r="G6867" s="16" t="n">
        <v>1866.27</v>
      </c>
      <c r="I6867" s="1" t="str">
        <f aca="false">INDEX(Products!$C$2:$C$51,MATCH(C6867,Products!$A$2:$A$51,0))</f>
        <v>Home &amp; Kitchen</v>
      </c>
      <c r="J6867" s="1" t="str">
        <f aca="false">INDEX(Orders!$E$2:$E$8001,MATCH(B6867,Orders!$A$2:$A$8001,0))</f>
        <v>Returned</v>
      </c>
      <c r="K6867" s="1" t="str">
        <f aca="false">LEFT(INDEX(Orders!$C$2:$C$8001,MATCH(B6867,Orders!$A$2:$A$8001,0)),7)</f>
        <v>2024-11</v>
      </c>
    </row>
    <row r="6868" customFormat="false" ht="15" hidden="false" customHeight="true" outlineLevel="0" collapsed="false">
      <c r="A6868" s="1" t="s">
        <v>17338</v>
      </c>
      <c r="B6868" s="1" t="s">
        <v>5762</v>
      </c>
      <c r="C6868" s="1" t="s">
        <v>2004</v>
      </c>
      <c r="D6868" s="1" t="n">
        <v>1</v>
      </c>
      <c r="E6868" s="16" t="n">
        <v>645.89</v>
      </c>
      <c r="F6868" s="17" t="n">
        <v>0.1</v>
      </c>
      <c r="G6868" s="16" t="n">
        <v>581.3</v>
      </c>
      <c r="I6868" s="1" t="str">
        <f aca="false">INDEX(Products!$C$2:$C$51,MATCH(C6868,Products!$A$2:$A$51,0))</f>
        <v>Books &amp; Stationery</v>
      </c>
      <c r="J6868" s="1" t="str">
        <f aca="false">INDEX(Orders!$E$2:$E$8001,MATCH(B6868,Orders!$A$2:$A$8001,0))</f>
        <v>Returned</v>
      </c>
      <c r="K6868" s="1" t="str">
        <f aca="false">LEFT(INDEX(Orders!$C$2:$C$8001,MATCH(B6868,Orders!$A$2:$A$8001,0)),7)</f>
        <v>2024-11</v>
      </c>
    </row>
    <row r="6869" customFormat="false" ht="15" hidden="false" customHeight="true" outlineLevel="0" collapsed="false">
      <c r="A6869" s="1" t="s">
        <v>17339</v>
      </c>
      <c r="B6869" s="1" t="s">
        <v>5763</v>
      </c>
      <c r="C6869" s="1" t="s">
        <v>1975</v>
      </c>
      <c r="D6869" s="1" t="n">
        <v>1</v>
      </c>
      <c r="E6869" s="16" t="n">
        <v>862.99</v>
      </c>
      <c r="F6869" s="17" t="n">
        <v>0.05</v>
      </c>
      <c r="G6869" s="16" t="n">
        <v>819.84</v>
      </c>
      <c r="I6869" s="1" t="str">
        <f aca="false">INDEX(Products!$C$2:$C$51,MATCH(C6869,Products!$A$2:$A$51,0))</f>
        <v>Beauty &amp; Personal Care</v>
      </c>
      <c r="J6869" s="1" t="str">
        <f aca="false">INDEX(Orders!$E$2:$E$8001,MATCH(B6869,Orders!$A$2:$A$8001,0))</f>
        <v>Delivered</v>
      </c>
      <c r="K6869" s="1" t="str">
        <f aca="false">LEFT(INDEX(Orders!$C$2:$C$8001,MATCH(B6869,Orders!$A$2:$A$8001,0)),7)</f>
        <v>2024-08</v>
      </c>
    </row>
    <row r="6870" customFormat="false" ht="15" hidden="false" customHeight="true" outlineLevel="0" collapsed="false">
      <c r="A6870" s="1" t="s">
        <v>17340</v>
      </c>
      <c r="B6870" s="1" t="s">
        <v>5763</v>
      </c>
      <c r="C6870" s="1" t="s">
        <v>1953</v>
      </c>
      <c r="D6870" s="1" t="n">
        <v>1</v>
      </c>
      <c r="E6870" s="16" t="n">
        <v>4914.12</v>
      </c>
      <c r="F6870" s="17" t="n">
        <v>0</v>
      </c>
      <c r="G6870" s="16" t="n">
        <v>4914.12</v>
      </c>
      <c r="I6870" s="1" t="str">
        <f aca="false">INDEX(Products!$C$2:$C$51,MATCH(C6870,Products!$A$2:$A$51,0))</f>
        <v>Fashion</v>
      </c>
      <c r="J6870" s="1" t="str">
        <f aca="false">INDEX(Orders!$E$2:$E$8001,MATCH(B6870,Orders!$A$2:$A$8001,0))</f>
        <v>Delivered</v>
      </c>
      <c r="K6870" s="1" t="str">
        <f aca="false">LEFT(INDEX(Orders!$C$2:$C$8001,MATCH(B6870,Orders!$A$2:$A$8001,0)),7)</f>
        <v>2024-08</v>
      </c>
    </row>
    <row r="6871" customFormat="false" ht="15" hidden="false" customHeight="true" outlineLevel="0" collapsed="false">
      <c r="A6871" s="1" t="s">
        <v>17341</v>
      </c>
      <c r="B6871" s="1" t="s">
        <v>5764</v>
      </c>
      <c r="C6871" s="1" t="s">
        <v>1997</v>
      </c>
      <c r="D6871" s="1" t="n">
        <v>2</v>
      </c>
      <c r="E6871" s="16" t="n">
        <v>311.15</v>
      </c>
      <c r="F6871" s="17" t="n">
        <v>0</v>
      </c>
      <c r="G6871" s="16" t="n">
        <v>622.3</v>
      </c>
      <c r="I6871" s="1" t="str">
        <f aca="false">INDEX(Products!$C$2:$C$51,MATCH(C6871,Products!$A$2:$A$51,0))</f>
        <v>Sports &amp; Fitness</v>
      </c>
      <c r="J6871" s="1" t="str">
        <f aca="false">INDEX(Orders!$E$2:$E$8001,MATCH(B6871,Orders!$A$2:$A$8001,0))</f>
        <v>Delivered</v>
      </c>
      <c r="K6871" s="1" t="str">
        <f aca="false">LEFT(INDEX(Orders!$C$2:$C$8001,MATCH(B6871,Orders!$A$2:$A$8001,0)),7)</f>
        <v>2025-12</v>
      </c>
    </row>
    <row r="6872" customFormat="false" ht="15" hidden="false" customHeight="true" outlineLevel="0" collapsed="false">
      <c r="A6872" s="1" t="s">
        <v>17342</v>
      </c>
      <c r="B6872" s="1" t="s">
        <v>5764</v>
      </c>
      <c r="C6872" s="1" t="s">
        <v>1918</v>
      </c>
      <c r="D6872" s="1" t="n">
        <v>1</v>
      </c>
      <c r="E6872" s="16" t="n">
        <v>2978.99</v>
      </c>
      <c r="F6872" s="17" t="n">
        <v>0</v>
      </c>
      <c r="G6872" s="16" t="n">
        <v>2978.99</v>
      </c>
      <c r="I6872" s="1" t="str">
        <f aca="false">INDEX(Products!$C$2:$C$51,MATCH(C6872,Products!$A$2:$A$51,0))</f>
        <v>Electronics</v>
      </c>
      <c r="J6872" s="1" t="str">
        <f aca="false">INDEX(Orders!$E$2:$E$8001,MATCH(B6872,Orders!$A$2:$A$8001,0))</f>
        <v>Delivered</v>
      </c>
      <c r="K6872" s="1" t="str">
        <f aca="false">LEFT(INDEX(Orders!$C$2:$C$8001,MATCH(B6872,Orders!$A$2:$A$8001,0)),7)</f>
        <v>2025-12</v>
      </c>
    </row>
    <row r="6873" customFormat="false" ht="15" hidden="false" customHeight="true" outlineLevel="0" collapsed="false">
      <c r="A6873" s="1" t="s">
        <v>17343</v>
      </c>
      <c r="B6873" s="1" t="s">
        <v>5764</v>
      </c>
      <c r="C6873" s="1" t="s">
        <v>2007</v>
      </c>
      <c r="D6873" s="1" t="n">
        <v>1</v>
      </c>
      <c r="E6873" s="16" t="n">
        <v>750.27</v>
      </c>
      <c r="F6873" s="17" t="n">
        <v>0</v>
      </c>
      <c r="G6873" s="16" t="n">
        <v>750.27</v>
      </c>
      <c r="I6873" s="1" t="str">
        <f aca="false">INDEX(Products!$C$2:$C$51,MATCH(C6873,Products!$A$2:$A$51,0))</f>
        <v>Books &amp; Stationery</v>
      </c>
      <c r="J6873" s="1" t="str">
        <f aca="false">INDEX(Orders!$E$2:$E$8001,MATCH(B6873,Orders!$A$2:$A$8001,0))</f>
        <v>Delivered</v>
      </c>
      <c r="K6873" s="1" t="str">
        <f aca="false">LEFT(INDEX(Orders!$C$2:$C$8001,MATCH(B6873,Orders!$A$2:$A$8001,0)),7)</f>
        <v>2025-12</v>
      </c>
    </row>
    <row r="6874" customFormat="false" ht="15" hidden="false" customHeight="true" outlineLevel="0" collapsed="false">
      <c r="A6874" s="1" t="s">
        <v>17344</v>
      </c>
      <c r="B6874" s="1" t="s">
        <v>5765</v>
      </c>
      <c r="C6874" s="1" t="s">
        <v>2006</v>
      </c>
      <c r="D6874" s="1" t="n">
        <v>2</v>
      </c>
      <c r="E6874" s="16" t="n">
        <v>482.17</v>
      </c>
      <c r="F6874" s="17" t="n">
        <v>0.05</v>
      </c>
      <c r="G6874" s="16" t="n">
        <v>916.12</v>
      </c>
      <c r="I6874" s="1" t="str">
        <f aca="false">INDEX(Products!$C$2:$C$51,MATCH(C6874,Products!$A$2:$A$51,0))</f>
        <v>Books &amp; Stationery</v>
      </c>
      <c r="J6874" s="1" t="str">
        <f aca="false">INDEX(Orders!$E$2:$E$8001,MATCH(B6874,Orders!$A$2:$A$8001,0))</f>
        <v>Delivered</v>
      </c>
      <c r="K6874" s="1" t="str">
        <f aca="false">LEFT(INDEX(Orders!$C$2:$C$8001,MATCH(B6874,Orders!$A$2:$A$8001,0)),7)</f>
        <v>2025-02</v>
      </c>
    </row>
    <row r="6875" customFormat="false" ht="15" hidden="false" customHeight="true" outlineLevel="0" collapsed="false">
      <c r="A6875" s="1" t="s">
        <v>17345</v>
      </c>
      <c r="B6875" s="1" t="s">
        <v>5766</v>
      </c>
      <c r="C6875" s="1" t="s">
        <v>1937</v>
      </c>
      <c r="D6875" s="1" t="n">
        <v>2</v>
      </c>
      <c r="E6875" s="16" t="n">
        <v>1364.75</v>
      </c>
      <c r="F6875" s="17" t="n">
        <v>0</v>
      </c>
      <c r="G6875" s="16" t="n">
        <v>2729.5</v>
      </c>
      <c r="I6875" s="1" t="str">
        <f aca="false">INDEX(Products!$C$2:$C$51,MATCH(C6875,Products!$A$2:$A$51,0))</f>
        <v>Fashion</v>
      </c>
      <c r="J6875" s="1" t="str">
        <f aca="false">INDEX(Orders!$E$2:$E$8001,MATCH(B6875,Orders!$A$2:$A$8001,0))</f>
        <v>Delivered</v>
      </c>
      <c r="K6875" s="1" t="str">
        <f aca="false">LEFT(INDEX(Orders!$C$2:$C$8001,MATCH(B6875,Orders!$A$2:$A$8001,0)),7)</f>
        <v>2025-03</v>
      </c>
    </row>
    <row r="6876" customFormat="false" ht="15" hidden="false" customHeight="true" outlineLevel="0" collapsed="false">
      <c r="A6876" s="1" t="s">
        <v>17346</v>
      </c>
      <c r="B6876" s="1" t="s">
        <v>5766</v>
      </c>
      <c r="C6876" s="1" t="s">
        <v>1969</v>
      </c>
      <c r="D6876" s="1" t="n">
        <v>1</v>
      </c>
      <c r="E6876" s="16" t="n">
        <v>9171.98</v>
      </c>
      <c r="F6876" s="17" t="n">
        <v>0.1</v>
      </c>
      <c r="G6876" s="16" t="n">
        <v>8254.78</v>
      </c>
      <c r="I6876" s="1" t="str">
        <f aca="false">INDEX(Products!$C$2:$C$51,MATCH(C6876,Products!$A$2:$A$51,0))</f>
        <v>Home &amp; Kitchen</v>
      </c>
      <c r="J6876" s="1" t="str">
        <f aca="false">INDEX(Orders!$E$2:$E$8001,MATCH(B6876,Orders!$A$2:$A$8001,0))</f>
        <v>Delivered</v>
      </c>
      <c r="K6876" s="1" t="str">
        <f aca="false">LEFT(INDEX(Orders!$C$2:$C$8001,MATCH(B6876,Orders!$A$2:$A$8001,0)),7)</f>
        <v>2025-03</v>
      </c>
    </row>
    <row r="6877" customFormat="false" ht="15" hidden="false" customHeight="true" outlineLevel="0" collapsed="false">
      <c r="A6877" s="1" t="s">
        <v>17347</v>
      </c>
      <c r="B6877" s="1" t="s">
        <v>5766</v>
      </c>
      <c r="C6877" s="1" t="s">
        <v>2006</v>
      </c>
      <c r="D6877" s="1" t="n">
        <v>1</v>
      </c>
      <c r="E6877" s="16" t="n">
        <v>482.17</v>
      </c>
      <c r="F6877" s="17" t="n">
        <v>0.2</v>
      </c>
      <c r="G6877" s="16" t="n">
        <v>385.74</v>
      </c>
      <c r="I6877" s="1" t="str">
        <f aca="false">INDEX(Products!$C$2:$C$51,MATCH(C6877,Products!$A$2:$A$51,0))</f>
        <v>Books &amp; Stationery</v>
      </c>
      <c r="J6877" s="1" t="str">
        <f aca="false">INDEX(Orders!$E$2:$E$8001,MATCH(B6877,Orders!$A$2:$A$8001,0))</f>
        <v>Delivered</v>
      </c>
      <c r="K6877" s="1" t="str">
        <f aca="false">LEFT(INDEX(Orders!$C$2:$C$8001,MATCH(B6877,Orders!$A$2:$A$8001,0)),7)</f>
        <v>2025-03</v>
      </c>
    </row>
    <row r="6878" customFormat="false" ht="15" hidden="false" customHeight="true" outlineLevel="0" collapsed="false">
      <c r="A6878" s="1" t="s">
        <v>17348</v>
      </c>
      <c r="B6878" s="1" t="s">
        <v>5767</v>
      </c>
      <c r="C6878" s="1" t="s">
        <v>1976</v>
      </c>
      <c r="D6878" s="1" t="n">
        <v>2</v>
      </c>
      <c r="E6878" s="16" t="n">
        <v>1603.35</v>
      </c>
      <c r="F6878" s="17" t="n">
        <v>0</v>
      </c>
      <c r="G6878" s="16" t="n">
        <v>3206.7</v>
      </c>
      <c r="I6878" s="1" t="str">
        <f aca="false">INDEX(Products!$C$2:$C$51,MATCH(C6878,Products!$A$2:$A$51,0))</f>
        <v>Beauty &amp; Personal Care</v>
      </c>
      <c r="J6878" s="1" t="str">
        <f aca="false">INDEX(Orders!$E$2:$E$8001,MATCH(B6878,Orders!$A$2:$A$8001,0))</f>
        <v>Delivered</v>
      </c>
      <c r="K6878" s="1" t="str">
        <f aca="false">LEFT(INDEX(Orders!$C$2:$C$8001,MATCH(B6878,Orders!$A$2:$A$8001,0)),7)</f>
        <v>2025-08</v>
      </c>
    </row>
    <row r="6879" customFormat="false" ht="15" hidden="false" customHeight="true" outlineLevel="0" collapsed="false">
      <c r="A6879" s="1" t="s">
        <v>17349</v>
      </c>
      <c r="B6879" s="1" t="s">
        <v>5768</v>
      </c>
      <c r="C6879" s="1" t="s">
        <v>1930</v>
      </c>
      <c r="D6879" s="1" t="n">
        <v>1</v>
      </c>
      <c r="E6879" s="16" t="n">
        <v>2398.35</v>
      </c>
      <c r="F6879" s="17" t="n">
        <v>0.1</v>
      </c>
      <c r="G6879" s="16" t="n">
        <v>2158.52</v>
      </c>
      <c r="I6879" s="1" t="str">
        <f aca="false">INDEX(Products!$C$2:$C$51,MATCH(C6879,Products!$A$2:$A$51,0))</f>
        <v>Electronics</v>
      </c>
      <c r="J6879" s="1" t="str">
        <f aca="false">INDEX(Orders!$E$2:$E$8001,MATCH(B6879,Orders!$A$2:$A$8001,0))</f>
        <v>Delivered</v>
      </c>
      <c r="K6879" s="1" t="str">
        <f aca="false">LEFT(INDEX(Orders!$C$2:$C$8001,MATCH(B6879,Orders!$A$2:$A$8001,0)),7)</f>
        <v>2025-10</v>
      </c>
    </row>
    <row r="6880" customFormat="false" ht="15" hidden="false" customHeight="true" outlineLevel="0" collapsed="false">
      <c r="A6880" s="1" t="s">
        <v>17350</v>
      </c>
      <c r="B6880" s="1" t="s">
        <v>5768</v>
      </c>
      <c r="C6880" s="1" t="s">
        <v>2006</v>
      </c>
      <c r="D6880" s="1" t="n">
        <v>1</v>
      </c>
      <c r="E6880" s="16" t="n">
        <v>482.17</v>
      </c>
      <c r="F6880" s="17" t="n">
        <v>0</v>
      </c>
      <c r="G6880" s="16" t="n">
        <v>482.17</v>
      </c>
      <c r="I6880" s="1" t="str">
        <f aca="false">INDEX(Products!$C$2:$C$51,MATCH(C6880,Products!$A$2:$A$51,0))</f>
        <v>Books &amp; Stationery</v>
      </c>
      <c r="J6880" s="1" t="str">
        <f aca="false">INDEX(Orders!$E$2:$E$8001,MATCH(B6880,Orders!$A$2:$A$8001,0))</f>
        <v>Delivered</v>
      </c>
      <c r="K6880" s="1" t="str">
        <f aca="false">LEFT(INDEX(Orders!$C$2:$C$8001,MATCH(B6880,Orders!$A$2:$A$8001,0)),7)</f>
        <v>2025-10</v>
      </c>
    </row>
    <row r="6881" customFormat="false" ht="15" hidden="false" customHeight="true" outlineLevel="0" collapsed="false">
      <c r="A6881" s="1" t="s">
        <v>17351</v>
      </c>
      <c r="B6881" s="1" t="s">
        <v>5768</v>
      </c>
      <c r="C6881" s="1" t="s">
        <v>1945</v>
      </c>
      <c r="D6881" s="1" t="n">
        <v>1</v>
      </c>
      <c r="E6881" s="16" t="n">
        <v>2390.13</v>
      </c>
      <c r="F6881" s="17" t="n">
        <v>0</v>
      </c>
      <c r="G6881" s="16" t="n">
        <v>2390.13</v>
      </c>
      <c r="I6881" s="1" t="str">
        <f aca="false">INDEX(Products!$C$2:$C$51,MATCH(C6881,Products!$A$2:$A$51,0))</f>
        <v>Fashion</v>
      </c>
      <c r="J6881" s="1" t="str">
        <f aca="false">INDEX(Orders!$E$2:$E$8001,MATCH(B6881,Orders!$A$2:$A$8001,0))</f>
        <v>Delivered</v>
      </c>
      <c r="K6881" s="1" t="str">
        <f aca="false">LEFT(INDEX(Orders!$C$2:$C$8001,MATCH(B6881,Orders!$A$2:$A$8001,0)),7)</f>
        <v>2025-10</v>
      </c>
    </row>
    <row r="6882" customFormat="false" ht="15" hidden="false" customHeight="true" outlineLevel="0" collapsed="false">
      <c r="A6882" s="1" t="s">
        <v>17352</v>
      </c>
      <c r="B6882" s="1" t="s">
        <v>5769</v>
      </c>
      <c r="C6882" s="1" t="s">
        <v>2007</v>
      </c>
      <c r="D6882" s="1" t="n">
        <v>1</v>
      </c>
      <c r="E6882" s="16" t="n">
        <v>750.27</v>
      </c>
      <c r="F6882" s="17" t="n">
        <v>0.2</v>
      </c>
      <c r="G6882" s="16" t="n">
        <v>600.22</v>
      </c>
      <c r="I6882" s="1" t="str">
        <f aca="false">INDEX(Products!$C$2:$C$51,MATCH(C6882,Products!$A$2:$A$51,0))</f>
        <v>Books &amp; Stationery</v>
      </c>
      <c r="J6882" s="1" t="str">
        <f aca="false">INDEX(Orders!$E$2:$E$8001,MATCH(B6882,Orders!$A$2:$A$8001,0))</f>
        <v>Returned</v>
      </c>
      <c r="K6882" s="1" t="str">
        <f aca="false">LEFT(INDEX(Orders!$C$2:$C$8001,MATCH(B6882,Orders!$A$2:$A$8001,0)),7)</f>
        <v>2024-04</v>
      </c>
    </row>
    <row r="6883" customFormat="false" ht="15" hidden="false" customHeight="true" outlineLevel="0" collapsed="false">
      <c r="A6883" s="1" t="s">
        <v>17353</v>
      </c>
      <c r="B6883" s="1" t="s">
        <v>5770</v>
      </c>
      <c r="C6883" s="1" t="s">
        <v>1971</v>
      </c>
      <c r="D6883" s="1" t="n">
        <v>2</v>
      </c>
      <c r="E6883" s="16" t="n">
        <v>2073.63</v>
      </c>
      <c r="F6883" s="17" t="n">
        <v>0</v>
      </c>
      <c r="G6883" s="16" t="n">
        <v>4147.26</v>
      </c>
      <c r="I6883" s="1" t="str">
        <f aca="false">INDEX(Products!$C$2:$C$51,MATCH(C6883,Products!$A$2:$A$51,0))</f>
        <v>Home &amp; Kitchen</v>
      </c>
      <c r="J6883" s="1" t="str">
        <f aca="false">INDEX(Orders!$E$2:$E$8001,MATCH(B6883,Orders!$A$2:$A$8001,0))</f>
        <v>Delivered</v>
      </c>
      <c r="K6883" s="1" t="str">
        <f aca="false">LEFT(INDEX(Orders!$C$2:$C$8001,MATCH(B6883,Orders!$A$2:$A$8001,0)),7)</f>
        <v>2025-10</v>
      </c>
    </row>
    <row r="6884" customFormat="false" ht="15" hidden="false" customHeight="true" outlineLevel="0" collapsed="false">
      <c r="A6884" s="1" t="s">
        <v>17354</v>
      </c>
      <c r="B6884" s="1" t="s">
        <v>5770</v>
      </c>
      <c r="C6884" s="1" t="s">
        <v>1930</v>
      </c>
      <c r="D6884" s="1" t="n">
        <v>1</v>
      </c>
      <c r="E6884" s="16" t="n">
        <v>2398.35</v>
      </c>
      <c r="F6884" s="17" t="n">
        <v>0</v>
      </c>
      <c r="G6884" s="16" t="n">
        <v>2398.35</v>
      </c>
      <c r="I6884" s="1" t="str">
        <f aca="false">INDEX(Products!$C$2:$C$51,MATCH(C6884,Products!$A$2:$A$51,0))</f>
        <v>Electronics</v>
      </c>
      <c r="J6884" s="1" t="str">
        <f aca="false">INDEX(Orders!$E$2:$E$8001,MATCH(B6884,Orders!$A$2:$A$8001,0))</f>
        <v>Delivered</v>
      </c>
      <c r="K6884" s="1" t="str">
        <f aca="false">LEFT(INDEX(Orders!$C$2:$C$8001,MATCH(B6884,Orders!$A$2:$A$8001,0)),7)</f>
        <v>2025-10</v>
      </c>
    </row>
    <row r="6885" customFormat="false" ht="15" hidden="false" customHeight="true" outlineLevel="0" collapsed="false">
      <c r="A6885" s="1" t="s">
        <v>17355</v>
      </c>
      <c r="B6885" s="1" t="s">
        <v>5771</v>
      </c>
      <c r="C6885" s="1" t="s">
        <v>1940</v>
      </c>
      <c r="D6885" s="1" t="n">
        <v>1</v>
      </c>
      <c r="E6885" s="16" t="n">
        <v>2374.52</v>
      </c>
      <c r="F6885" s="17" t="n">
        <v>0.1</v>
      </c>
      <c r="G6885" s="16" t="n">
        <v>2137.07</v>
      </c>
      <c r="I6885" s="1" t="str">
        <f aca="false">INDEX(Products!$C$2:$C$51,MATCH(C6885,Products!$A$2:$A$51,0))</f>
        <v>Fashion</v>
      </c>
      <c r="J6885" s="1" t="str">
        <f aca="false">INDEX(Orders!$E$2:$E$8001,MATCH(B6885,Orders!$A$2:$A$8001,0))</f>
        <v>Delivered</v>
      </c>
      <c r="K6885" s="1" t="str">
        <f aca="false">LEFT(INDEX(Orders!$C$2:$C$8001,MATCH(B6885,Orders!$A$2:$A$8001,0)),7)</f>
        <v>2024-06</v>
      </c>
    </row>
    <row r="6886" customFormat="false" ht="15" hidden="false" customHeight="true" outlineLevel="0" collapsed="false">
      <c r="A6886" s="1" t="s">
        <v>17356</v>
      </c>
      <c r="B6886" s="1" t="s">
        <v>5771</v>
      </c>
      <c r="C6886" s="1" t="s">
        <v>2006</v>
      </c>
      <c r="D6886" s="1" t="n">
        <v>1</v>
      </c>
      <c r="E6886" s="16" t="n">
        <v>482.17</v>
      </c>
      <c r="F6886" s="17" t="n">
        <v>0</v>
      </c>
      <c r="G6886" s="16" t="n">
        <v>482.17</v>
      </c>
      <c r="I6886" s="1" t="str">
        <f aca="false">INDEX(Products!$C$2:$C$51,MATCH(C6886,Products!$A$2:$A$51,0))</f>
        <v>Books &amp; Stationery</v>
      </c>
      <c r="J6886" s="1" t="str">
        <f aca="false">INDEX(Orders!$E$2:$E$8001,MATCH(B6886,Orders!$A$2:$A$8001,0))</f>
        <v>Delivered</v>
      </c>
      <c r="K6886" s="1" t="str">
        <f aca="false">LEFT(INDEX(Orders!$C$2:$C$8001,MATCH(B6886,Orders!$A$2:$A$8001,0)),7)</f>
        <v>2024-06</v>
      </c>
    </row>
    <row r="6887" customFormat="false" ht="15" hidden="false" customHeight="true" outlineLevel="0" collapsed="false">
      <c r="A6887" s="1" t="s">
        <v>17357</v>
      </c>
      <c r="B6887" s="1" t="s">
        <v>5773</v>
      </c>
      <c r="C6887" s="1" t="s">
        <v>1980</v>
      </c>
      <c r="D6887" s="1" t="n">
        <v>1</v>
      </c>
      <c r="E6887" s="16" t="n">
        <v>2299.69</v>
      </c>
      <c r="F6887" s="17" t="n">
        <v>0.05</v>
      </c>
      <c r="G6887" s="16" t="n">
        <v>2184.71</v>
      </c>
      <c r="I6887" s="1" t="str">
        <f aca="false">INDEX(Products!$C$2:$C$51,MATCH(C6887,Products!$A$2:$A$51,0))</f>
        <v>Beauty &amp; Personal Care</v>
      </c>
      <c r="J6887" s="1" t="str">
        <f aca="false">INDEX(Orders!$E$2:$E$8001,MATCH(B6887,Orders!$A$2:$A$8001,0))</f>
        <v>Delivered</v>
      </c>
      <c r="K6887" s="1" t="str">
        <f aca="false">LEFT(INDEX(Orders!$C$2:$C$8001,MATCH(B6887,Orders!$A$2:$A$8001,0)),7)</f>
        <v>2024-11</v>
      </c>
    </row>
    <row r="6888" customFormat="false" ht="15" hidden="false" customHeight="true" outlineLevel="0" collapsed="false">
      <c r="A6888" s="1" t="s">
        <v>17358</v>
      </c>
      <c r="B6888" s="1" t="s">
        <v>5774</v>
      </c>
      <c r="C6888" s="1" t="s">
        <v>2006</v>
      </c>
      <c r="D6888" s="1" t="n">
        <v>1</v>
      </c>
      <c r="E6888" s="16" t="n">
        <v>482.17</v>
      </c>
      <c r="F6888" s="17" t="n">
        <v>0.15</v>
      </c>
      <c r="G6888" s="16" t="n">
        <v>409.84</v>
      </c>
      <c r="I6888" s="1" t="str">
        <f aca="false">INDEX(Products!$C$2:$C$51,MATCH(C6888,Products!$A$2:$A$51,0))</f>
        <v>Books &amp; Stationery</v>
      </c>
      <c r="J6888" s="1" t="str">
        <f aca="false">INDEX(Orders!$E$2:$E$8001,MATCH(B6888,Orders!$A$2:$A$8001,0))</f>
        <v>Delivered</v>
      </c>
      <c r="K6888" s="1" t="str">
        <f aca="false">LEFT(INDEX(Orders!$C$2:$C$8001,MATCH(B6888,Orders!$A$2:$A$8001,0)),7)</f>
        <v>2025-07</v>
      </c>
    </row>
    <row r="6889" customFormat="false" ht="15" hidden="false" customHeight="true" outlineLevel="0" collapsed="false">
      <c r="A6889" s="1" t="s">
        <v>17359</v>
      </c>
      <c r="B6889" s="1" t="s">
        <v>5775</v>
      </c>
      <c r="C6889" s="1" t="s">
        <v>1940</v>
      </c>
      <c r="D6889" s="1" t="n">
        <v>1</v>
      </c>
      <c r="E6889" s="16" t="n">
        <v>2374.52</v>
      </c>
      <c r="F6889" s="17" t="n">
        <v>0</v>
      </c>
      <c r="G6889" s="16" t="n">
        <v>2374.52</v>
      </c>
      <c r="I6889" s="1" t="str">
        <f aca="false">INDEX(Products!$C$2:$C$51,MATCH(C6889,Products!$A$2:$A$51,0))</f>
        <v>Fashion</v>
      </c>
      <c r="J6889" s="1" t="str">
        <f aca="false">INDEX(Orders!$E$2:$E$8001,MATCH(B6889,Orders!$A$2:$A$8001,0))</f>
        <v>Delivered</v>
      </c>
      <c r="K6889" s="1" t="str">
        <f aca="false">LEFT(INDEX(Orders!$C$2:$C$8001,MATCH(B6889,Orders!$A$2:$A$8001,0)),7)</f>
        <v>2024-10</v>
      </c>
    </row>
    <row r="6890" customFormat="false" ht="15" hidden="false" customHeight="true" outlineLevel="0" collapsed="false">
      <c r="A6890" s="1" t="s">
        <v>17360</v>
      </c>
      <c r="B6890" s="1" t="s">
        <v>5775</v>
      </c>
      <c r="C6890" s="1" t="s">
        <v>1937</v>
      </c>
      <c r="D6890" s="1" t="n">
        <v>1</v>
      </c>
      <c r="E6890" s="16" t="n">
        <v>1364.75</v>
      </c>
      <c r="F6890" s="17" t="n">
        <v>0.15</v>
      </c>
      <c r="G6890" s="16" t="n">
        <v>1160.04</v>
      </c>
      <c r="I6890" s="1" t="str">
        <f aca="false">INDEX(Products!$C$2:$C$51,MATCH(C6890,Products!$A$2:$A$51,0))</f>
        <v>Fashion</v>
      </c>
      <c r="J6890" s="1" t="str">
        <f aca="false">INDEX(Orders!$E$2:$E$8001,MATCH(B6890,Orders!$A$2:$A$8001,0))</f>
        <v>Delivered</v>
      </c>
      <c r="K6890" s="1" t="str">
        <f aca="false">LEFT(INDEX(Orders!$C$2:$C$8001,MATCH(B6890,Orders!$A$2:$A$8001,0)),7)</f>
        <v>2024-10</v>
      </c>
    </row>
    <row r="6891" customFormat="false" ht="15" hidden="false" customHeight="true" outlineLevel="0" collapsed="false">
      <c r="A6891" s="1" t="s">
        <v>17361</v>
      </c>
      <c r="B6891" s="1" t="s">
        <v>5775</v>
      </c>
      <c r="C6891" s="1" t="s">
        <v>2007</v>
      </c>
      <c r="D6891" s="1" t="n">
        <v>2</v>
      </c>
      <c r="E6891" s="16" t="n">
        <v>750.27</v>
      </c>
      <c r="F6891" s="17" t="n">
        <v>0.2</v>
      </c>
      <c r="G6891" s="16" t="n">
        <v>1200.43</v>
      </c>
      <c r="I6891" s="1" t="str">
        <f aca="false">INDEX(Products!$C$2:$C$51,MATCH(C6891,Products!$A$2:$A$51,0))</f>
        <v>Books &amp; Stationery</v>
      </c>
      <c r="J6891" s="1" t="str">
        <f aca="false">INDEX(Orders!$E$2:$E$8001,MATCH(B6891,Orders!$A$2:$A$8001,0))</f>
        <v>Delivered</v>
      </c>
      <c r="K6891" s="1" t="str">
        <f aca="false">LEFT(INDEX(Orders!$C$2:$C$8001,MATCH(B6891,Orders!$A$2:$A$8001,0)),7)</f>
        <v>2024-10</v>
      </c>
    </row>
    <row r="6892" customFormat="false" ht="15" hidden="false" customHeight="true" outlineLevel="0" collapsed="false">
      <c r="A6892" s="1" t="s">
        <v>17362</v>
      </c>
      <c r="B6892" s="1" t="s">
        <v>5776</v>
      </c>
      <c r="C6892" s="1" t="s">
        <v>1961</v>
      </c>
      <c r="D6892" s="1" t="n">
        <v>2</v>
      </c>
      <c r="E6892" s="16" t="n">
        <v>3493.68</v>
      </c>
      <c r="F6892" s="17" t="n">
        <v>0</v>
      </c>
      <c r="G6892" s="16" t="n">
        <v>6987.36</v>
      </c>
      <c r="I6892" s="1" t="str">
        <f aca="false">INDEX(Products!$C$2:$C$51,MATCH(C6892,Products!$A$2:$A$51,0))</f>
        <v>Home &amp; Kitchen</v>
      </c>
      <c r="J6892" s="1" t="str">
        <f aca="false">INDEX(Orders!$E$2:$E$8001,MATCH(B6892,Orders!$A$2:$A$8001,0))</f>
        <v>Delivered</v>
      </c>
      <c r="K6892" s="1" t="str">
        <f aca="false">LEFT(INDEX(Orders!$C$2:$C$8001,MATCH(B6892,Orders!$A$2:$A$8001,0)),7)</f>
        <v>2025-01</v>
      </c>
    </row>
    <row r="6893" customFormat="false" ht="15" hidden="false" customHeight="true" outlineLevel="0" collapsed="false">
      <c r="A6893" s="1" t="s">
        <v>17363</v>
      </c>
      <c r="B6893" s="1" t="s">
        <v>5777</v>
      </c>
      <c r="C6893" s="1" t="s">
        <v>1930</v>
      </c>
      <c r="D6893" s="1" t="n">
        <v>1</v>
      </c>
      <c r="E6893" s="16" t="n">
        <v>2398.35</v>
      </c>
      <c r="F6893" s="17" t="n">
        <v>0</v>
      </c>
      <c r="G6893" s="16" t="n">
        <v>2398.35</v>
      </c>
      <c r="I6893" s="1" t="str">
        <f aca="false">INDEX(Products!$C$2:$C$51,MATCH(C6893,Products!$A$2:$A$51,0))</f>
        <v>Electronics</v>
      </c>
      <c r="J6893" s="1" t="str">
        <f aca="false">INDEX(Orders!$E$2:$E$8001,MATCH(B6893,Orders!$A$2:$A$8001,0))</f>
        <v>Delivered</v>
      </c>
      <c r="K6893" s="1" t="str">
        <f aca="false">LEFT(INDEX(Orders!$C$2:$C$8001,MATCH(B6893,Orders!$A$2:$A$8001,0)),7)</f>
        <v>2025-07</v>
      </c>
    </row>
    <row r="6894" customFormat="false" ht="15" hidden="false" customHeight="true" outlineLevel="0" collapsed="false">
      <c r="A6894" s="1" t="s">
        <v>17364</v>
      </c>
      <c r="B6894" s="1" t="s">
        <v>5777</v>
      </c>
      <c r="C6894" s="1" t="s">
        <v>1990</v>
      </c>
      <c r="D6894" s="1" t="n">
        <v>1</v>
      </c>
      <c r="E6894" s="16" t="n">
        <v>5311.32</v>
      </c>
      <c r="F6894" s="17" t="n">
        <v>0.1</v>
      </c>
      <c r="G6894" s="16" t="n">
        <v>4780.19</v>
      </c>
      <c r="I6894" s="1" t="str">
        <f aca="false">INDEX(Products!$C$2:$C$51,MATCH(C6894,Products!$A$2:$A$51,0))</f>
        <v>Sports &amp; Fitness</v>
      </c>
      <c r="J6894" s="1" t="str">
        <f aca="false">INDEX(Orders!$E$2:$E$8001,MATCH(B6894,Orders!$A$2:$A$8001,0))</f>
        <v>Delivered</v>
      </c>
      <c r="K6894" s="1" t="str">
        <f aca="false">LEFT(INDEX(Orders!$C$2:$C$8001,MATCH(B6894,Orders!$A$2:$A$8001,0)),7)</f>
        <v>2025-07</v>
      </c>
    </row>
    <row r="6895" customFormat="false" ht="15" hidden="false" customHeight="true" outlineLevel="0" collapsed="false">
      <c r="A6895" s="1" t="s">
        <v>17365</v>
      </c>
      <c r="B6895" s="1" t="s">
        <v>5777</v>
      </c>
      <c r="C6895" s="1" t="s">
        <v>1940</v>
      </c>
      <c r="D6895" s="1" t="n">
        <v>1</v>
      </c>
      <c r="E6895" s="16" t="n">
        <v>2374.52</v>
      </c>
      <c r="F6895" s="17" t="n">
        <v>0.05</v>
      </c>
      <c r="G6895" s="16" t="n">
        <v>2255.79</v>
      </c>
      <c r="I6895" s="1" t="str">
        <f aca="false">INDEX(Products!$C$2:$C$51,MATCH(C6895,Products!$A$2:$A$51,0))</f>
        <v>Fashion</v>
      </c>
      <c r="J6895" s="1" t="str">
        <f aca="false">INDEX(Orders!$E$2:$E$8001,MATCH(B6895,Orders!$A$2:$A$8001,0))</f>
        <v>Delivered</v>
      </c>
      <c r="K6895" s="1" t="str">
        <f aca="false">LEFT(INDEX(Orders!$C$2:$C$8001,MATCH(B6895,Orders!$A$2:$A$8001,0)),7)</f>
        <v>2025-07</v>
      </c>
    </row>
    <row r="6896" customFormat="false" ht="15" hidden="false" customHeight="true" outlineLevel="0" collapsed="false">
      <c r="A6896" s="1" t="s">
        <v>17366</v>
      </c>
      <c r="B6896" s="1" t="s">
        <v>5777</v>
      </c>
      <c r="C6896" s="1" t="s">
        <v>1975</v>
      </c>
      <c r="D6896" s="1" t="n">
        <v>1</v>
      </c>
      <c r="E6896" s="16" t="n">
        <v>862.99</v>
      </c>
      <c r="F6896" s="17" t="n">
        <v>0.05</v>
      </c>
      <c r="G6896" s="16" t="n">
        <v>819.84</v>
      </c>
      <c r="I6896" s="1" t="str">
        <f aca="false">INDEX(Products!$C$2:$C$51,MATCH(C6896,Products!$A$2:$A$51,0))</f>
        <v>Beauty &amp; Personal Care</v>
      </c>
      <c r="J6896" s="1" t="str">
        <f aca="false">INDEX(Orders!$E$2:$E$8001,MATCH(B6896,Orders!$A$2:$A$8001,0))</f>
        <v>Delivered</v>
      </c>
      <c r="K6896" s="1" t="str">
        <f aca="false">LEFT(INDEX(Orders!$C$2:$C$8001,MATCH(B6896,Orders!$A$2:$A$8001,0)),7)</f>
        <v>2025-07</v>
      </c>
    </row>
    <row r="6897" customFormat="false" ht="15" hidden="false" customHeight="true" outlineLevel="0" collapsed="false">
      <c r="A6897" s="1" t="s">
        <v>17367</v>
      </c>
      <c r="B6897" s="1" t="s">
        <v>5778</v>
      </c>
      <c r="C6897" s="1" t="s">
        <v>1990</v>
      </c>
      <c r="D6897" s="1" t="n">
        <v>1</v>
      </c>
      <c r="E6897" s="16" t="n">
        <v>5311.32</v>
      </c>
      <c r="F6897" s="17" t="n">
        <v>0</v>
      </c>
      <c r="G6897" s="16" t="n">
        <v>5311.32</v>
      </c>
      <c r="I6897" s="1" t="str">
        <f aca="false">INDEX(Products!$C$2:$C$51,MATCH(C6897,Products!$A$2:$A$51,0))</f>
        <v>Sports &amp; Fitness</v>
      </c>
      <c r="J6897" s="1" t="str">
        <f aca="false">INDEX(Orders!$E$2:$E$8001,MATCH(B6897,Orders!$A$2:$A$8001,0))</f>
        <v>Delivered</v>
      </c>
      <c r="K6897" s="1" t="str">
        <f aca="false">LEFT(INDEX(Orders!$C$2:$C$8001,MATCH(B6897,Orders!$A$2:$A$8001,0)),7)</f>
        <v>2025-05</v>
      </c>
    </row>
    <row r="6898" customFormat="false" ht="15" hidden="false" customHeight="true" outlineLevel="0" collapsed="false">
      <c r="A6898" s="1" t="s">
        <v>17368</v>
      </c>
      <c r="B6898" s="1" t="s">
        <v>5778</v>
      </c>
      <c r="C6898" s="1" t="s">
        <v>1997</v>
      </c>
      <c r="D6898" s="1" t="n">
        <v>1</v>
      </c>
      <c r="E6898" s="16" t="n">
        <v>311.15</v>
      </c>
      <c r="F6898" s="17" t="n">
        <v>0.05</v>
      </c>
      <c r="G6898" s="16" t="n">
        <v>295.59</v>
      </c>
      <c r="I6898" s="1" t="str">
        <f aca="false">INDEX(Products!$C$2:$C$51,MATCH(C6898,Products!$A$2:$A$51,0))</f>
        <v>Sports &amp; Fitness</v>
      </c>
      <c r="J6898" s="1" t="str">
        <f aca="false">INDEX(Orders!$E$2:$E$8001,MATCH(B6898,Orders!$A$2:$A$8001,0))</f>
        <v>Delivered</v>
      </c>
      <c r="K6898" s="1" t="str">
        <f aca="false">LEFT(INDEX(Orders!$C$2:$C$8001,MATCH(B6898,Orders!$A$2:$A$8001,0)),7)</f>
        <v>2025-05</v>
      </c>
    </row>
    <row r="6899" customFormat="false" ht="15" hidden="false" customHeight="true" outlineLevel="0" collapsed="false">
      <c r="A6899" s="1" t="s">
        <v>17369</v>
      </c>
      <c r="B6899" s="1" t="s">
        <v>5779</v>
      </c>
      <c r="C6899" s="1" t="s">
        <v>2007</v>
      </c>
      <c r="D6899" s="1" t="n">
        <v>2</v>
      </c>
      <c r="E6899" s="16" t="n">
        <v>750.27</v>
      </c>
      <c r="F6899" s="17" t="n">
        <v>0</v>
      </c>
      <c r="G6899" s="16" t="n">
        <v>1500.54</v>
      </c>
      <c r="I6899" s="1" t="str">
        <f aca="false">INDEX(Products!$C$2:$C$51,MATCH(C6899,Products!$A$2:$A$51,0))</f>
        <v>Books &amp; Stationery</v>
      </c>
      <c r="J6899" s="1" t="str">
        <f aca="false">INDEX(Orders!$E$2:$E$8001,MATCH(B6899,Orders!$A$2:$A$8001,0))</f>
        <v>Delivered</v>
      </c>
      <c r="K6899" s="1" t="str">
        <f aca="false">LEFT(INDEX(Orders!$C$2:$C$8001,MATCH(B6899,Orders!$A$2:$A$8001,0)),7)</f>
        <v>2024-07</v>
      </c>
    </row>
    <row r="6900" customFormat="false" ht="15" hidden="false" customHeight="true" outlineLevel="0" collapsed="false">
      <c r="A6900" s="1" t="s">
        <v>17370</v>
      </c>
      <c r="B6900" s="1" t="s">
        <v>5780</v>
      </c>
      <c r="C6900" s="1" t="s">
        <v>2006</v>
      </c>
      <c r="D6900" s="1" t="n">
        <v>2</v>
      </c>
      <c r="E6900" s="16" t="n">
        <v>482.17</v>
      </c>
      <c r="F6900" s="17" t="n">
        <v>0</v>
      </c>
      <c r="G6900" s="16" t="n">
        <v>964.34</v>
      </c>
      <c r="I6900" s="1" t="str">
        <f aca="false">INDEX(Products!$C$2:$C$51,MATCH(C6900,Products!$A$2:$A$51,0))</f>
        <v>Books &amp; Stationery</v>
      </c>
      <c r="J6900" s="1" t="str">
        <f aca="false">INDEX(Orders!$E$2:$E$8001,MATCH(B6900,Orders!$A$2:$A$8001,0))</f>
        <v>Delivered</v>
      </c>
      <c r="K6900" s="1" t="str">
        <f aca="false">LEFT(INDEX(Orders!$C$2:$C$8001,MATCH(B6900,Orders!$A$2:$A$8001,0)),7)</f>
        <v>2025-02</v>
      </c>
    </row>
    <row r="6901" customFormat="false" ht="15" hidden="false" customHeight="true" outlineLevel="0" collapsed="false">
      <c r="A6901" s="1" t="s">
        <v>17371</v>
      </c>
      <c r="B6901" s="1" t="s">
        <v>5781</v>
      </c>
      <c r="C6901" s="1" t="s">
        <v>1949</v>
      </c>
      <c r="D6901" s="1" t="n">
        <v>1</v>
      </c>
      <c r="E6901" s="16" t="n">
        <v>4185.64</v>
      </c>
      <c r="F6901" s="17" t="n">
        <v>0</v>
      </c>
      <c r="G6901" s="16" t="n">
        <v>4185.64</v>
      </c>
      <c r="I6901" s="1" t="str">
        <f aca="false">INDEX(Products!$C$2:$C$51,MATCH(C6901,Products!$A$2:$A$51,0))</f>
        <v>Fashion</v>
      </c>
      <c r="J6901" s="1" t="str">
        <f aca="false">INDEX(Orders!$E$2:$E$8001,MATCH(B6901,Orders!$A$2:$A$8001,0))</f>
        <v>Delivered</v>
      </c>
      <c r="K6901" s="1" t="str">
        <f aca="false">LEFT(INDEX(Orders!$C$2:$C$8001,MATCH(B6901,Orders!$A$2:$A$8001,0)),7)</f>
        <v>2025-03</v>
      </c>
    </row>
    <row r="6902" customFormat="false" ht="15" hidden="false" customHeight="true" outlineLevel="0" collapsed="false">
      <c r="A6902" s="1" t="s">
        <v>17372</v>
      </c>
      <c r="B6902" s="1" t="s">
        <v>5781</v>
      </c>
      <c r="C6902" s="1" t="s">
        <v>1998</v>
      </c>
      <c r="D6902" s="1" t="n">
        <v>2</v>
      </c>
      <c r="E6902" s="16" t="n">
        <v>1335.85</v>
      </c>
      <c r="F6902" s="17" t="n">
        <v>0</v>
      </c>
      <c r="G6902" s="16" t="n">
        <v>2671.7</v>
      </c>
      <c r="I6902" s="1" t="str">
        <f aca="false">INDEX(Products!$C$2:$C$51,MATCH(C6902,Products!$A$2:$A$51,0))</f>
        <v>Sports &amp; Fitness</v>
      </c>
      <c r="J6902" s="1" t="str">
        <f aca="false">INDEX(Orders!$E$2:$E$8001,MATCH(B6902,Orders!$A$2:$A$8001,0))</f>
        <v>Delivered</v>
      </c>
      <c r="K6902" s="1" t="str">
        <f aca="false">LEFT(INDEX(Orders!$C$2:$C$8001,MATCH(B6902,Orders!$A$2:$A$8001,0)),7)</f>
        <v>2025-03</v>
      </c>
    </row>
    <row r="6903" customFormat="false" ht="15" hidden="false" customHeight="true" outlineLevel="0" collapsed="false">
      <c r="A6903" s="1" t="s">
        <v>17373</v>
      </c>
      <c r="B6903" s="1" t="s">
        <v>5782</v>
      </c>
      <c r="C6903" s="1" t="s">
        <v>1951</v>
      </c>
      <c r="D6903" s="1" t="n">
        <v>1</v>
      </c>
      <c r="E6903" s="16" t="n">
        <v>957.5</v>
      </c>
      <c r="F6903" s="17" t="n">
        <v>0.05</v>
      </c>
      <c r="G6903" s="16" t="n">
        <v>909.62</v>
      </c>
      <c r="I6903" s="1" t="str">
        <f aca="false">INDEX(Products!$C$2:$C$51,MATCH(C6903,Products!$A$2:$A$51,0))</f>
        <v>Fashion</v>
      </c>
      <c r="J6903" s="1" t="str">
        <f aca="false">INDEX(Orders!$E$2:$E$8001,MATCH(B6903,Orders!$A$2:$A$8001,0))</f>
        <v>Delivered</v>
      </c>
      <c r="K6903" s="1" t="str">
        <f aca="false">LEFT(INDEX(Orders!$C$2:$C$8001,MATCH(B6903,Orders!$A$2:$A$8001,0)),7)</f>
        <v>2025-01</v>
      </c>
    </row>
    <row r="6904" customFormat="false" ht="15" hidden="false" customHeight="true" outlineLevel="0" collapsed="false">
      <c r="A6904" s="1" t="s">
        <v>17374</v>
      </c>
      <c r="B6904" s="1" t="s">
        <v>5783</v>
      </c>
      <c r="C6904" s="1" t="s">
        <v>1997</v>
      </c>
      <c r="D6904" s="1" t="n">
        <v>1</v>
      </c>
      <c r="E6904" s="16" t="n">
        <v>311.15</v>
      </c>
      <c r="F6904" s="17" t="n">
        <v>0</v>
      </c>
      <c r="G6904" s="16" t="n">
        <v>311.15</v>
      </c>
      <c r="I6904" s="1" t="str">
        <f aca="false">INDEX(Products!$C$2:$C$51,MATCH(C6904,Products!$A$2:$A$51,0))</f>
        <v>Sports &amp; Fitness</v>
      </c>
      <c r="J6904" s="1" t="str">
        <f aca="false">INDEX(Orders!$E$2:$E$8001,MATCH(B6904,Orders!$A$2:$A$8001,0))</f>
        <v>Cancelled</v>
      </c>
      <c r="K6904" s="1" t="str">
        <f aca="false">LEFT(INDEX(Orders!$C$2:$C$8001,MATCH(B6904,Orders!$A$2:$A$8001,0)),7)</f>
        <v>2025-10</v>
      </c>
    </row>
    <row r="6905" customFormat="false" ht="15" hidden="false" customHeight="true" outlineLevel="0" collapsed="false">
      <c r="A6905" s="1" t="s">
        <v>17375</v>
      </c>
      <c r="B6905" s="1" t="s">
        <v>5784</v>
      </c>
      <c r="C6905" s="1" t="s">
        <v>1922</v>
      </c>
      <c r="D6905" s="1" t="n">
        <v>1</v>
      </c>
      <c r="E6905" s="16" t="n">
        <v>3142.61</v>
      </c>
      <c r="F6905" s="17" t="n">
        <v>0</v>
      </c>
      <c r="G6905" s="16" t="n">
        <v>3142.61</v>
      </c>
      <c r="I6905" s="1" t="str">
        <f aca="false">INDEX(Products!$C$2:$C$51,MATCH(C6905,Products!$A$2:$A$51,0))</f>
        <v>Electronics</v>
      </c>
      <c r="J6905" s="1" t="str">
        <f aca="false">INDEX(Orders!$E$2:$E$8001,MATCH(B6905,Orders!$A$2:$A$8001,0))</f>
        <v>Delivered</v>
      </c>
      <c r="K6905" s="1" t="str">
        <f aca="false">LEFT(INDEX(Orders!$C$2:$C$8001,MATCH(B6905,Orders!$A$2:$A$8001,0)),7)</f>
        <v>2025-05</v>
      </c>
    </row>
    <row r="6906" customFormat="false" ht="15" hidden="false" customHeight="true" outlineLevel="0" collapsed="false">
      <c r="A6906" s="1" t="s">
        <v>17376</v>
      </c>
      <c r="B6906" s="1" t="s">
        <v>5785</v>
      </c>
      <c r="C6906" s="1" t="s">
        <v>2007</v>
      </c>
      <c r="D6906" s="1" t="n">
        <v>2</v>
      </c>
      <c r="E6906" s="16" t="n">
        <v>750.27</v>
      </c>
      <c r="F6906" s="17" t="n">
        <v>0</v>
      </c>
      <c r="G6906" s="16" t="n">
        <v>1500.54</v>
      </c>
      <c r="I6906" s="1" t="str">
        <f aca="false">INDEX(Products!$C$2:$C$51,MATCH(C6906,Products!$A$2:$A$51,0))</f>
        <v>Books &amp; Stationery</v>
      </c>
      <c r="J6906" s="1" t="str">
        <f aca="false">INDEX(Orders!$E$2:$E$8001,MATCH(B6906,Orders!$A$2:$A$8001,0))</f>
        <v>Returned</v>
      </c>
      <c r="K6906" s="1" t="str">
        <f aca="false">LEFT(INDEX(Orders!$C$2:$C$8001,MATCH(B6906,Orders!$A$2:$A$8001,0)),7)</f>
        <v>2024-08</v>
      </c>
    </row>
    <row r="6907" customFormat="false" ht="15" hidden="false" customHeight="true" outlineLevel="0" collapsed="false">
      <c r="A6907" s="1" t="s">
        <v>17377</v>
      </c>
      <c r="B6907" s="1" t="s">
        <v>5785</v>
      </c>
      <c r="C6907" s="1" t="s">
        <v>1930</v>
      </c>
      <c r="D6907" s="1" t="n">
        <v>1</v>
      </c>
      <c r="E6907" s="16" t="n">
        <v>2398.35</v>
      </c>
      <c r="F6907" s="17" t="n">
        <v>0.05</v>
      </c>
      <c r="G6907" s="16" t="n">
        <v>2278.43</v>
      </c>
      <c r="I6907" s="1" t="str">
        <f aca="false">INDEX(Products!$C$2:$C$51,MATCH(C6907,Products!$A$2:$A$51,0))</f>
        <v>Electronics</v>
      </c>
      <c r="J6907" s="1" t="str">
        <f aca="false">INDEX(Orders!$E$2:$E$8001,MATCH(B6907,Orders!$A$2:$A$8001,0))</f>
        <v>Returned</v>
      </c>
      <c r="K6907" s="1" t="str">
        <f aca="false">LEFT(INDEX(Orders!$C$2:$C$8001,MATCH(B6907,Orders!$A$2:$A$8001,0)),7)</f>
        <v>2024-08</v>
      </c>
    </row>
    <row r="6908" customFormat="false" ht="15" hidden="false" customHeight="true" outlineLevel="0" collapsed="false">
      <c r="A6908" s="1" t="s">
        <v>17378</v>
      </c>
      <c r="B6908" s="1" t="s">
        <v>5786</v>
      </c>
      <c r="C6908" s="1" t="s">
        <v>1930</v>
      </c>
      <c r="D6908" s="1" t="n">
        <v>2</v>
      </c>
      <c r="E6908" s="16" t="n">
        <v>2398.35</v>
      </c>
      <c r="F6908" s="17" t="n">
        <v>0</v>
      </c>
      <c r="G6908" s="16" t="n">
        <v>4796.7</v>
      </c>
      <c r="I6908" s="1" t="str">
        <f aca="false">INDEX(Products!$C$2:$C$51,MATCH(C6908,Products!$A$2:$A$51,0))</f>
        <v>Electronics</v>
      </c>
      <c r="J6908" s="1" t="str">
        <f aca="false">INDEX(Orders!$E$2:$E$8001,MATCH(B6908,Orders!$A$2:$A$8001,0))</f>
        <v>Delivered</v>
      </c>
      <c r="K6908" s="1" t="str">
        <f aca="false">LEFT(INDEX(Orders!$C$2:$C$8001,MATCH(B6908,Orders!$A$2:$A$8001,0)),7)</f>
        <v>2025-06</v>
      </c>
    </row>
    <row r="6909" customFormat="false" ht="15" hidden="false" customHeight="true" outlineLevel="0" collapsed="false">
      <c r="A6909" s="1" t="s">
        <v>17379</v>
      </c>
      <c r="B6909" s="1" t="s">
        <v>5786</v>
      </c>
      <c r="C6909" s="1" t="s">
        <v>1947</v>
      </c>
      <c r="D6909" s="1" t="n">
        <v>2</v>
      </c>
      <c r="E6909" s="16" t="n">
        <v>4778.51</v>
      </c>
      <c r="F6909" s="17" t="n">
        <v>0</v>
      </c>
      <c r="G6909" s="16" t="n">
        <v>9557.02</v>
      </c>
      <c r="I6909" s="1" t="str">
        <f aca="false">INDEX(Products!$C$2:$C$51,MATCH(C6909,Products!$A$2:$A$51,0))</f>
        <v>Fashion</v>
      </c>
      <c r="J6909" s="1" t="str">
        <f aca="false">INDEX(Orders!$E$2:$E$8001,MATCH(B6909,Orders!$A$2:$A$8001,0))</f>
        <v>Delivered</v>
      </c>
      <c r="K6909" s="1" t="str">
        <f aca="false">LEFT(INDEX(Orders!$C$2:$C$8001,MATCH(B6909,Orders!$A$2:$A$8001,0)),7)</f>
        <v>2025-06</v>
      </c>
    </row>
    <row r="6910" customFormat="false" ht="15" hidden="false" customHeight="true" outlineLevel="0" collapsed="false">
      <c r="A6910" s="1" t="s">
        <v>17380</v>
      </c>
      <c r="B6910" s="1" t="s">
        <v>5786</v>
      </c>
      <c r="C6910" s="1" t="s">
        <v>1961</v>
      </c>
      <c r="D6910" s="1" t="n">
        <v>1</v>
      </c>
      <c r="E6910" s="16" t="n">
        <v>3493.68</v>
      </c>
      <c r="F6910" s="17" t="n">
        <v>0.15</v>
      </c>
      <c r="G6910" s="16" t="n">
        <v>2969.63</v>
      </c>
      <c r="I6910" s="1" t="str">
        <f aca="false">INDEX(Products!$C$2:$C$51,MATCH(C6910,Products!$A$2:$A$51,0))</f>
        <v>Home &amp; Kitchen</v>
      </c>
      <c r="J6910" s="1" t="str">
        <f aca="false">INDEX(Orders!$E$2:$E$8001,MATCH(B6910,Orders!$A$2:$A$8001,0))</f>
        <v>Delivered</v>
      </c>
      <c r="K6910" s="1" t="str">
        <f aca="false">LEFT(INDEX(Orders!$C$2:$C$8001,MATCH(B6910,Orders!$A$2:$A$8001,0)),7)</f>
        <v>2025-06</v>
      </c>
    </row>
    <row r="6911" customFormat="false" ht="15" hidden="false" customHeight="true" outlineLevel="0" collapsed="false">
      <c r="A6911" s="1" t="s">
        <v>17381</v>
      </c>
      <c r="B6911" s="1" t="s">
        <v>5786</v>
      </c>
      <c r="C6911" s="1" t="s">
        <v>2007</v>
      </c>
      <c r="D6911" s="1" t="n">
        <v>2</v>
      </c>
      <c r="E6911" s="16" t="n">
        <v>750.27</v>
      </c>
      <c r="F6911" s="17" t="n">
        <v>0</v>
      </c>
      <c r="G6911" s="16" t="n">
        <v>1500.54</v>
      </c>
      <c r="I6911" s="1" t="str">
        <f aca="false">INDEX(Products!$C$2:$C$51,MATCH(C6911,Products!$A$2:$A$51,0))</f>
        <v>Books &amp; Stationery</v>
      </c>
      <c r="J6911" s="1" t="str">
        <f aca="false">INDEX(Orders!$E$2:$E$8001,MATCH(B6911,Orders!$A$2:$A$8001,0))</f>
        <v>Delivered</v>
      </c>
      <c r="K6911" s="1" t="str">
        <f aca="false">LEFT(INDEX(Orders!$C$2:$C$8001,MATCH(B6911,Orders!$A$2:$A$8001,0)),7)</f>
        <v>2025-06</v>
      </c>
    </row>
    <row r="6912" customFormat="false" ht="15" hidden="false" customHeight="true" outlineLevel="0" collapsed="false">
      <c r="A6912" s="1" t="s">
        <v>17382</v>
      </c>
      <c r="B6912" s="1" t="s">
        <v>5787</v>
      </c>
      <c r="C6912" s="1" t="s">
        <v>1940</v>
      </c>
      <c r="D6912" s="1" t="n">
        <v>1</v>
      </c>
      <c r="E6912" s="16" t="n">
        <v>2374.52</v>
      </c>
      <c r="F6912" s="17" t="n">
        <v>0</v>
      </c>
      <c r="G6912" s="16" t="n">
        <v>2374.52</v>
      </c>
      <c r="I6912" s="1" t="str">
        <f aca="false">INDEX(Products!$C$2:$C$51,MATCH(C6912,Products!$A$2:$A$51,0))</f>
        <v>Fashion</v>
      </c>
      <c r="J6912" s="1" t="str">
        <f aca="false">INDEX(Orders!$E$2:$E$8001,MATCH(B6912,Orders!$A$2:$A$8001,0))</f>
        <v>Delivered</v>
      </c>
      <c r="K6912" s="1" t="str">
        <f aca="false">LEFT(INDEX(Orders!$C$2:$C$8001,MATCH(B6912,Orders!$A$2:$A$8001,0)),7)</f>
        <v>2024-12</v>
      </c>
    </row>
    <row r="6913" customFormat="false" ht="15" hidden="false" customHeight="true" outlineLevel="0" collapsed="false">
      <c r="A6913" s="1" t="s">
        <v>17383</v>
      </c>
      <c r="B6913" s="1" t="s">
        <v>5787</v>
      </c>
      <c r="C6913" s="1" t="s">
        <v>1930</v>
      </c>
      <c r="D6913" s="1" t="n">
        <v>1</v>
      </c>
      <c r="E6913" s="16" t="n">
        <v>2398.35</v>
      </c>
      <c r="F6913" s="17" t="n">
        <v>0</v>
      </c>
      <c r="G6913" s="16" t="n">
        <v>2398.35</v>
      </c>
      <c r="I6913" s="1" t="str">
        <f aca="false">INDEX(Products!$C$2:$C$51,MATCH(C6913,Products!$A$2:$A$51,0))</f>
        <v>Electronics</v>
      </c>
      <c r="J6913" s="1" t="str">
        <f aca="false">INDEX(Orders!$E$2:$E$8001,MATCH(B6913,Orders!$A$2:$A$8001,0))</f>
        <v>Delivered</v>
      </c>
      <c r="K6913" s="1" t="str">
        <f aca="false">LEFT(INDEX(Orders!$C$2:$C$8001,MATCH(B6913,Orders!$A$2:$A$8001,0)),7)</f>
        <v>2024-12</v>
      </c>
    </row>
    <row r="6914" customFormat="false" ht="15" hidden="false" customHeight="true" outlineLevel="0" collapsed="false">
      <c r="A6914" s="1" t="s">
        <v>17384</v>
      </c>
      <c r="B6914" s="1" t="s">
        <v>5787</v>
      </c>
      <c r="C6914" s="1" t="s">
        <v>1997</v>
      </c>
      <c r="D6914" s="1" t="n">
        <v>2</v>
      </c>
      <c r="E6914" s="16" t="n">
        <v>311.15</v>
      </c>
      <c r="F6914" s="17" t="n">
        <v>0.1</v>
      </c>
      <c r="G6914" s="16" t="n">
        <v>560.07</v>
      </c>
      <c r="I6914" s="1" t="str">
        <f aca="false">INDEX(Products!$C$2:$C$51,MATCH(C6914,Products!$A$2:$A$51,0))</f>
        <v>Sports &amp; Fitness</v>
      </c>
      <c r="J6914" s="1" t="str">
        <f aca="false">INDEX(Orders!$E$2:$E$8001,MATCH(B6914,Orders!$A$2:$A$8001,0))</f>
        <v>Delivered</v>
      </c>
      <c r="K6914" s="1" t="str">
        <f aca="false">LEFT(INDEX(Orders!$C$2:$C$8001,MATCH(B6914,Orders!$A$2:$A$8001,0)),7)</f>
        <v>2024-12</v>
      </c>
    </row>
    <row r="6915" customFormat="false" ht="15" hidden="false" customHeight="true" outlineLevel="0" collapsed="false">
      <c r="A6915" s="1" t="s">
        <v>17385</v>
      </c>
      <c r="B6915" s="1" t="s">
        <v>5788</v>
      </c>
      <c r="C6915" s="1" t="s">
        <v>2006</v>
      </c>
      <c r="D6915" s="1" t="n">
        <v>1</v>
      </c>
      <c r="E6915" s="16" t="n">
        <v>482.17</v>
      </c>
      <c r="F6915" s="17" t="n">
        <v>0</v>
      </c>
      <c r="G6915" s="16" t="n">
        <v>482.17</v>
      </c>
      <c r="I6915" s="1" t="str">
        <f aca="false">INDEX(Products!$C$2:$C$51,MATCH(C6915,Products!$A$2:$A$51,0))</f>
        <v>Books &amp; Stationery</v>
      </c>
      <c r="J6915" s="1" t="str">
        <f aca="false">INDEX(Orders!$E$2:$E$8001,MATCH(B6915,Orders!$A$2:$A$8001,0))</f>
        <v>Cancelled</v>
      </c>
      <c r="K6915" s="1" t="str">
        <f aca="false">LEFT(INDEX(Orders!$C$2:$C$8001,MATCH(B6915,Orders!$A$2:$A$8001,0)),7)</f>
        <v>2025-08</v>
      </c>
    </row>
    <row r="6916" customFormat="false" ht="15" hidden="false" customHeight="true" outlineLevel="0" collapsed="false">
      <c r="A6916" s="1" t="s">
        <v>17386</v>
      </c>
      <c r="B6916" s="1" t="s">
        <v>5788</v>
      </c>
      <c r="C6916" s="1" t="s">
        <v>2002</v>
      </c>
      <c r="D6916" s="1" t="n">
        <v>1</v>
      </c>
      <c r="E6916" s="16" t="n">
        <v>392.75</v>
      </c>
      <c r="F6916" s="17" t="n">
        <v>0.2</v>
      </c>
      <c r="G6916" s="16" t="n">
        <v>314.2</v>
      </c>
      <c r="I6916" s="1" t="str">
        <f aca="false">INDEX(Products!$C$2:$C$51,MATCH(C6916,Products!$A$2:$A$51,0))</f>
        <v>Books &amp; Stationery</v>
      </c>
      <c r="J6916" s="1" t="str">
        <f aca="false">INDEX(Orders!$E$2:$E$8001,MATCH(B6916,Orders!$A$2:$A$8001,0))</f>
        <v>Cancelled</v>
      </c>
      <c r="K6916" s="1" t="str">
        <f aca="false">LEFT(INDEX(Orders!$C$2:$C$8001,MATCH(B6916,Orders!$A$2:$A$8001,0)),7)</f>
        <v>2025-08</v>
      </c>
    </row>
    <row r="6917" customFormat="false" ht="15" hidden="false" customHeight="true" outlineLevel="0" collapsed="false">
      <c r="A6917" s="1" t="s">
        <v>17387</v>
      </c>
      <c r="B6917" s="1" t="s">
        <v>5789</v>
      </c>
      <c r="C6917" s="1" t="s">
        <v>1975</v>
      </c>
      <c r="D6917" s="1" t="n">
        <v>1</v>
      </c>
      <c r="E6917" s="16" t="n">
        <v>862.99</v>
      </c>
      <c r="F6917" s="17" t="n">
        <v>0</v>
      </c>
      <c r="G6917" s="16" t="n">
        <v>862.99</v>
      </c>
      <c r="I6917" s="1" t="str">
        <f aca="false">INDEX(Products!$C$2:$C$51,MATCH(C6917,Products!$A$2:$A$51,0))</f>
        <v>Beauty &amp; Personal Care</v>
      </c>
      <c r="J6917" s="1" t="str">
        <f aca="false">INDEX(Orders!$E$2:$E$8001,MATCH(B6917,Orders!$A$2:$A$8001,0))</f>
        <v>Delivered</v>
      </c>
      <c r="K6917" s="1" t="str">
        <f aca="false">LEFT(INDEX(Orders!$C$2:$C$8001,MATCH(B6917,Orders!$A$2:$A$8001,0)),7)</f>
        <v>2025-11</v>
      </c>
    </row>
    <row r="6918" customFormat="false" ht="15" hidden="false" customHeight="true" outlineLevel="0" collapsed="false">
      <c r="A6918" s="1" t="s">
        <v>17388</v>
      </c>
      <c r="B6918" s="1" t="s">
        <v>5790</v>
      </c>
      <c r="C6918" s="1" t="s">
        <v>2006</v>
      </c>
      <c r="D6918" s="1" t="n">
        <v>1</v>
      </c>
      <c r="E6918" s="16" t="n">
        <v>482.17</v>
      </c>
      <c r="F6918" s="17" t="n">
        <v>0</v>
      </c>
      <c r="G6918" s="16" t="n">
        <v>482.17</v>
      </c>
      <c r="I6918" s="1" t="str">
        <f aca="false">INDEX(Products!$C$2:$C$51,MATCH(C6918,Products!$A$2:$A$51,0))</f>
        <v>Books &amp; Stationery</v>
      </c>
      <c r="J6918" s="1" t="str">
        <f aca="false">INDEX(Orders!$E$2:$E$8001,MATCH(B6918,Orders!$A$2:$A$8001,0))</f>
        <v>Delivered</v>
      </c>
      <c r="K6918" s="1" t="str">
        <f aca="false">LEFT(INDEX(Orders!$C$2:$C$8001,MATCH(B6918,Orders!$A$2:$A$8001,0)),7)</f>
        <v>2024-05</v>
      </c>
    </row>
    <row r="6919" customFormat="false" ht="15" hidden="false" customHeight="true" outlineLevel="0" collapsed="false">
      <c r="A6919" s="1" t="s">
        <v>17389</v>
      </c>
      <c r="B6919" s="1" t="s">
        <v>5790</v>
      </c>
      <c r="C6919" s="1" t="s">
        <v>1979</v>
      </c>
      <c r="D6919" s="1" t="n">
        <v>1</v>
      </c>
      <c r="E6919" s="16" t="n">
        <v>623</v>
      </c>
      <c r="F6919" s="17" t="n">
        <v>0</v>
      </c>
      <c r="G6919" s="16" t="n">
        <v>623</v>
      </c>
      <c r="I6919" s="1" t="str">
        <f aca="false">INDEX(Products!$C$2:$C$51,MATCH(C6919,Products!$A$2:$A$51,0))</f>
        <v>Beauty &amp; Personal Care</v>
      </c>
      <c r="J6919" s="1" t="str">
        <f aca="false">INDEX(Orders!$E$2:$E$8001,MATCH(B6919,Orders!$A$2:$A$8001,0))</f>
        <v>Delivered</v>
      </c>
      <c r="K6919" s="1" t="str">
        <f aca="false">LEFT(INDEX(Orders!$C$2:$C$8001,MATCH(B6919,Orders!$A$2:$A$8001,0)),7)</f>
        <v>2024-05</v>
      </c>
    </row>
    <row r="6920" customFormat="false" ht="15" hidden="false" customHeight="true" outlineLevel="0" collapsed="false">
      <c r="A6920" s="1" t="s">
        <v>17390</v>
      </c>
      <c r="B6920" s="1" t="s">
        <v>5790</v>
      </c>
      <c r="C6920" s="1" t="s">
        <v>1975</v>
      </c>
      <c r="D6920" s="1" t="n">
        <v>1</v>
      </c>
      <c r="E6920" s="16" t="n">
        <v>862.99</v>
      </c>
      <c r="F6920" s="17" t="n">
        <v>0.2</v>
      </c>
      <c r="G6920" s="16" t="n">
        <v>690.39</v>
      </c>
      <c r="I6920" s="1" t="str">
        <f aca="false">INDEX(Products!$C$2:$C$51,MATCH(C6920,Products!$A$2:$A$51,0))</f>
        <v>Beauty &amp; Personal Care</v>
      </c>
      <c r="J6920" s="1" t="str">
        <f aca="false">INDEX(Orders!$E$2:$E$8001,MATCH(B6920,Orders!$A$2:$A$8001,0))</f>
        <v>Delivered</v>
      </c>
      <c r="K6920" s="1" t="str">
        <f aca="false">LEFT(INDEX(Orders!$C$2:$C$8001,MATCH(B6920,Orders!$A$2:$A$8001,0)),7)</f>
        <v>2024-05</v>
      </c>
    </row>
    <row r="6921" customFormat="false" ht="15" hidden="false" customHeight="true" outlineLevel="0" collapsed="false">
      <c r="A6921" s="1" t="s">
        <v>17391</v>
      </c>
      <c r="B6921" s="1" t="s">
        <v>5791</v>
      </c>
      <c r="C6921" s="1" t="s">
        <v>1997</v>
      </c>
      <c r="D6921" s="1" t="n">
        <v>1</v>
      </c>
      <c r="E6921" s="16" t="n">
        <v>311.15</v>
      </c>
      <c r="F6921" s="17" t="n">
        <v>0.05</v>
      </c>
      <c r="G6921" s="16" t="n">
        <v>295.59</v>
      </c>
      <c r="I6921" s="1" t="str">
        <f aca="false">INDEX(Products!$C$2:$C$51,MATCH(C6921,Products!$A$2:$A$51,0))</f>
        <v>Sports &amp; Fitness</v>
      </c>
      <c r="J6921" s="1" t="str">
        <f aca="false">INDEX(Orders!$E$2:$E$8001,MATCH(B6921,Orders!$A$2:$A$8001,0))</f>
        <v>Delivered</v>
      </c>
      <c r="K6921" s="1" t="str">
        <f aca="false">LEFT(INDEX(Orders!$C$2:$C$8001,MATCH(B6921,Orders!$A$2:$A$8001,0)),7)</f>
        <v>2025-09</v>
      </c>
    </row>
    <row r="6922" customFormat="false" ht="15" hidden="false" customHeight="true" outlineLevel="0" collapsed="false">
      <c r="A6922" s="1" t="s">
        <v>17392</v>
      </c>
      <c r="B6922" s="1" t="s">
        <v>5791</v>
      </c>
      <c r="C6922" s="1" t="s">
        <v>1937</v>
      </c>
      <c r="D6922" s="1" t="n">
        <v>1</v>
      </c>
      <c r="E6922" s="16" t="n">
        <v>1364.75</v>
      </c>
      <c r="F6922" s="17" t="n">
        <v>0</v>
      </c>
      <c r="G6922" s="16" t="n">
        <v>1364.75</v>
      </c>
      <c r="I6922" s="1" t="str">
        <f aca="false">INDEX(Products!$C$2:$C$51,MATCH(C6922,Products!$A$2:$A$51,0))</f>
        <v>Fashion</v>
      </c>
      <c r="J6922" s="1" t="str">
        <f aca="false">INDEX(Orders!$E$2:$E$8001,MATCH(B6922,Orders!$A$2:$A$8001,0))</f>
        <v>Delivered</v>
      </c>
      <c r="K6922" s="1" t="str">
        <f aca="false">LEFT(INDEX(Orders!$C$2:$C$8001,MATCH(B6922,Orders!$A$2:$A$8001,0)),7)</f>
        <v>2025-09</v>
      </c>
    </row>
    <row r="6923" customFormat="false" ht="15" hidden="false" customHeight="true" outlineLevel="0" collapsed="false">
      <c r="A6923" s="1" t="s">
        <v>17393</v>
      </c>
      <c r="B6923" s="1" t="s">
        <v>5791</v>
      </c>
      <c r="C6923" s="1" t="s">
        <v>1976</v>
      </c>
      <c r="D6923" s="1" t="n">
        <v>1</v>
      </c>
      <c r="E6923" s="16" t="n">
        <v>1603.35</v>
      </c>
      <c r="F6923" s="17" t="n">
        <v>0.05</v>
      </c>
      <c r="G6923" s="16" t="n">
        <v>1523.18</v>
      </c>
      <c r="I6923" s="1" t="str">
        <f aca="false">INDEX(Products!$C$2:$C$51,MATCH(C6923,Products!$A$2:$A$51,0))</f>
        <v>Beauty &amp; Personal Care</v>
      </c>
      <c r="J6923" s="1" t="str">
        <f aca="false">INDEX(Orders!$E$2:$E$8001,MATCH(B6923,Orders!$A$2:$A$8001,0))</f>
        <v>Delivered</v>
      </c>
      <c r="K6923" s="1" t="str">
        <f aca="false">LEFT(INDEX(Orders!$C$2:$C$8001,MATCH(B6923,Orders!$A$2:$A$8001,0)),7)</f>
        <v>2025-09</v>
      </c>
    </row>
    <row r="6924" customFormat="false" ht="15" hidden="false" customHeight="true" outlineLevel="0" collapsed="false">
      <c r="A6924" s="1" t="s">
        <v>17394</v>
      </c>
      <c r="B6924" s="1" t="s">
        <v>5792</v>
      </c>
      <c r="C6924" s="1" t="s">
        <v>1924</v>
      </c>
      <c r="D6924" s="1" t="n">
        <v>1</v>
      </c>
      <c r="E6924" s="16" t="n">
        <v>1971</v>
      </c>
      <c r="F6924" s="17" t="n">
        <v>0.05</v>
      </c>
      <c r="G6924" s="16" t="n">
        <v>1872.45</v>
      </c>
      <c r="I6924" s="1" t="str">
        <f aca="false">INDEX(Products!$C$2:$C$51,MATCH(C6924,Products!$A$2:$A$51,0))</f>
        <v>Electronics</v>
      </c>
      <c r="J6924" s="1" t="str">
        <f aca="false">INDEX(Orders!$E$2:$E$8001,MATCH(B6924,Orders!$A$2:$A$8001,0))</f>
        <v>Delivered</v>
      </c>
      <c r="K6924" s="1" t="str">
        <f aca="false">LEFT(INDEX(Orders!$C$2:$C$8001,MATCH(B6924,Orders!$A$2:$A$8001,0)),7)</f>
        <v>2025-12</v>
      </c>
    </row>
    <row r="6925" customFormat="false" ht="15" hidden="false" customHeight="true" outlineLevel="0" collapsed="false">
      <c r="A6925" s="1" t="s">
        <v>17395</v>
      </c>
      <c r="B6925" s="1" t="s">
        <v>5792</v>
      </c>
      <c r="C6925" s="1" t="s">
        <v>1930</v>
      </c>
      <c r="D6925" s="1" t="n">
        <v>1</v>
      </c>
      <c r="E6925" s="16" t="n">
        <v>2398.35</v>
      </c>
      <c r="F6925" s="17" t="n">
        <v>0</v>
      </c>
      <c r="G6925" s="16" t="n">
        <v>2398.35</v>
      </c>
      <c r="I6925" s="1" t="str">
        <f aca="false">INDEX(Products!$C$2:$C$51,MATCH(C6925,Products!$A$2:$A$51,0))</f>
        <v>Electronics</v>
      </c>
      <c r="J6925" s="1" t="str">
        <f aca="false">INDEX(Orders!$E$2:$E$8001,MATCH(B6925,Orders!$A$2:$A$8001,0))</f>
        <v>Delivered</v>
      </c>
      <c r="K6925" s="1" t="str">
        <f aca="false">LEFT(INDEX(Orders!$C$2:$C$8001,MATCH(B6925,Orders!$A$2:$A$8001,0)),7)</f>
        <v>2025-12</v>
      </c>
    </row>
    <row r="6926" customFormat="false" ht="15" hidden="false" customHeight="true" outlineLevel="0" collapsed="false">
      <c r="A6926" s="1" t="s">
        <v>17396</v>
      </c>
      <c r="B6926" s="1" t="s">
        <v>5792</v>
      </c>
      <c r="C6926" s="1" t="s">
        <v>1940</v>
      </c>
      <c r="D6926" s="1" t="n">
        <v>2</v>
      </c>
      <c r="E6926" s="16" t="n">
        <v>2374.52</v>
      </c>
      <c r="F6926" s="17" t="n">
        <v>0</v>
      </c>
      <c r="G6926" s="16" t="n">
        <v>4749.04</v>
      </c>
      <c r="I6926" s="1" t="str">
        <f aca="false">INDEX(Products!$C$2:$C$51,MATCH(C6926,Products!$A$2:$A$51,0))</f>
        <v>Fashion</v>
      </c>
      <c r="J6926" s="1" t="str">
        <f aca="false">INDEX(Orders!$E$2:$E$8001,MATCH(B6926,Orders!$A$2:$A$8001,0))</f>
        <v>Delivered</v>
      </c>
      <c r="K6926" s="1" t="str">
        <f aca="false">LEFT(INDEX(Orders!$C$2:$C$8001,MATCH(B6926,Orders!$A$2:$A$8001,0)),7)</f>
        <v>2025-12</v>
      </c>
    </row>
    <row r="6927" customFormat="false" ht="15" hidden="false" customHeight="true" outlineLevel="0" collapsed="false">
      <c r="A6927" s="1" t="s">
        <v>17397</v>
      </c>
      <c r="B6927" s="1" t="s">
        <v>5792</v>
      </c>
      <c r="C6927" s="1" t="s">
        <v>1979</v>
      </c>
      <c r="D6927" s="1" t="n">
        <v>3</v>
      </c>
      <c r="E6927" s="16" t="n">
        <v>623</v>
      </c>
      <c r="F6927" s="17" t="n">
        <v>0.15</v>
      </c>
      <c r="G6927" s="16" t="n">
        <v>1588.65</v>
      </c>
      <c r="I6927" s="1" t="str">
        <f aca="false">INDEX(Products!$C$2:$C$51,MATCH(C6927,Products!$A$2:$A$51,0))</f>
        <v>Beauty &amp; Personal Care</v>
      </c>
      <c r="J6927" s="1" t="str">
        <f aca="false">INDEX(Orders!$E$2:$E$8001,MATCH(B6927,Orders!$A$2:$A$8001,0))</f>
        <v>Delivered</v>
      </c>
      <c r="K6927" s="1" t="str">
        <f aca="false">LEFT(INDEX(Orders!$C$2:$C$8001,MATCH(B6927,Orders!$A$2:$A$8001,0)),7)</f>
        <v>2025-12</v>
      </c>
    </row>
    <row r="6928" customFormat="false" ht="15" hidden="false" customHeight="true" outlineLevel="0" collapsed="false">
      <c r="A6928" s="1" t="s">
        <v>17398</v>
      </c>
      <c r="B6928" s="1" t="s">
        <v>5793</v>
      </c>
      <c r="C6928" s="1" t="s">
        <v>1971</v>
      </c>
      <c r="D6928" s="1" t="n">
        <v>1</v>
      </c>
      <c r="E6928" s="16" t="n">
        <v>2073.63</v>
      </c>
      <c r="F6928" s="17" t="n">
        <v>0.1</v>
      </c>
      <c r="G6928" s="16" t="n">
        <v>1866.27</v>
      </c>
      <c r="I6928" s="1" t="str">
        <f aca="false">INDEX(Products!$C$2:$C$51,MATCH(C6928,Products!$A$2:$A$51,0))</f>
        <v>Home &amp; Kitchen</v>
      </c>
      <c r="J6928" s="1" t="str">
        <f aca="false">INDEX(Orders!$E$2:$E$8001,MATCH(B6928,Orders!$A$2:$A$8001,0))</f>
        <v>Delivered</v>
      </c>
      <c r="K6928" s="1" t="str">
        <f aca="false">LEFT(INDEX(Orders!$C$2:$C$8001,MATCH(B6928,Orders!$A$2:$A$8001,0)),7)</f>
        <v>2025-11</v>
      </c>
    </row>
    <row r="6929" customFormat="false" ht="15" hidden="false" customHeight="true" outlineLevel="0" collapsed="false">
      <c r="A6929" s="1" t="s">
        <v>17399</v>
      </c>
      <c r="B6929" s="1" t="s">
        <v>5793</v>
      </c>
      <c r="C6929" s="1" t="s">
        <v>2006</v>
      </c>
      <c r="D6929" s="1" t="n">
        <v>2</v>
      </c>
      <c r="E6929" s="16" t="n">
        <v>482.17</v>
      </c>
      <c r="F6929" s="17" t="n">
        <v>0.05</v>
      </c>
      <c r="G6929" s="16" t="n">
        <v>916.12</v>
      </c>
      <c r="I6929" s="1" t="str">
        <f aca="false">INDEX(Products!$C$2:$C$51,MATCH(C6929,Products!$A$2:$A$51,0))</f>
        <v>Books &amp; Stationery</v>
      </c>
      <c r="J6929" s="1" t="str">
        <f aca="false">INDEX(Orders!$E$2:$E$8001,MATCH(B6929,Orders!$A$2:$A$8001,0))</f>
        <v>Delivered</v>
      </c>
      <c r="K6929" s="1" t="str">
        <f aca="false">LEFT(INDEX(Orders!$C$2:$C$8001,MATCH(B6929,Orders!$A$2:$A$8001,0)),7)</f>
        <v>2025-11</v>
      </c>
    </row>
    <row r="6930" customFormat="false" ht="15" hidden="false" customHeight="true" outlineLevel="0" collapsed="false">
      <c r="A6930" s="1" t="s">
        <v>17400</v>
      </c>
      <c r="B6930" s="1" t="s">
        <v>5794</v>
      </c>
      <c r="C6930" s="1" t="s">
        <v>1976</v>
      </c>
      <c r="D6930" s="1" t="n">
        <v>1</v>
      </c>
      <c r="E6930" s="16" t="n">
        <v>1603.35</v>
      </c>
      <c r="F6930" s="17" t="n">
        <v>0.05</v>
      </c>
      <c r="G6930" s="16" t="n">
        <v>1523.18</v>
      </c>
      <c r="I6930" s="1" t="str">
        <f aca="false">INDEX(Products!$C$2:$C$51,MATCH(C6930,Products!$A$2:$A$51,0))</f>
        <v>Beauty &amp; Personal Care</v>
      </c>
      <c r="J6930" s="1" t="str">
        <f aca="false">INDEX(Orders!$E$2:$E$8001,MATCH(B6930,Orders!$A$2:$A$8001,0))</f>
        <v>Delivered</v>
      </c>
      <c r="K6930" s="1" t="str">
        <f aca="false">LEFT(INDEX(Orders!$C$2:$C$8001,MATCH(B6930,Orders!$A$2:$A$8001,0)),7)</f>
        <v>2025-06</v>
      </c>
    </row>
    <row r="6931" customFormat="false" ht="15" hidden="false" customHeight="true" outlineLevel="0" collapsed="false">
      <c r="A6931" s="1" t="s">
        <v>17401</v>
      </c>
      <c r="B6931" s="1" t="s">
        <v>5794</v>
      </c>
      <c r="C6931" s="1" t="s">
        <v>1930</v>
      </c>
      <c r="D6931" s="1" t="n">
        <v>3</v>
      </c>
      <c r="E6931" s="16" t="n">
        <v>2398.35</v>
      </c>
      <c r="F6931" s="17" t="n">
        <v>0.1</v>
      </c>
      <c r="G6931" s="16" t="n">
        <v>6475.54</v>
      </c>
      <c r="I6931" s="1" t="str">
        <f aca="false">INDEX(Products!$C$2:$C$51,MATCH(C6931,Products!$A$2:$A$51,0))</f>
        <v>Electronics</v>
      </c>
      <c r="J6931" s="1" t="str">
        <f aca="false">INDEX(Orders!$E$2:$E$8001,MATCH(B6931,Orders!$A$2:$A$8001,0))</f>
        <v>Delivered</v>
      </c>
      <c r="K6931" s="1" t="str">
        <f aca="false">LEFT(INDEX(Orders!$C$2:$C$8001,MATCH(B6931,Orders!$A$2:$A$8001,0)),7)</f>
        <v>2025-06</v>
      </c>
    </row>
    <row r="6932" customFormat="false" ht="15" hidden="false" customHeight="true" outlineLevel="0" collapsed="false">
      <c r="A6932" s="1" t="s">
        <v>17402</v>
      </c>
      <c r="B6932" s="1" t="s">
        <v>5794</v>
      </c>
      <c r="C6932" s="1" t="s">
        <v>1933</v>
      </c>
      <c r="D6932" s="1" t="n">
        <v>2</v>
      </c>
      <c r="E6932" s="16" t="n">
        <v>7194.38</v>
      </c>
      <c r="F6932" s="17" t="n">
        <v>0.2</v>
      </c>
      <c r="G6932" s="16" t="n">
        <v>11511.01</v>
      </c>
      <c r="I6932" s="1" t="str">
        <f aca="false">INDEX(Products!$C$2:$C$51,MATCH(C6932,Products!$A$2:$A$51,0))</f>
        <v>Electronics</v>
      </c>
      <c r="J6932" s="1" t="str">
        <f aca="false">INDEX(Orders!$E$2:$E$8001,MATCH(B6932,Orders!$A$2:$A$8001,0))</f>
        <v>Delivered</v>
      </c>
      <c r="K6932" s="1" t="str">
        <f aca="false">LEFT(INDEX(Orders!$C$2:$C$8001,MATCH(B6932,Orders!$A$2:$A$8001,0)),7)</f>
        <v>2025-06</v>
      </c>
    </row>
    <row r="6933" customFormat="false" ht="15" hidden="false" customHeight="true" outlineLevel="0" collapsed="false">
      <c r="A6933" s="1" t="s">
        <v>17403</v>
      </c>
      <c r="B6933" s="1" t="s">
        <v>5794</v>
      </c>
      <c r="C6933" s="1" t="s">
        <v>1949</v>
      </c>
      <c r="D6933" s="1" t="n">
        <v>1</v>
      </c>
      <c r="E6933" s="16" t="n">
        <v>4185.64</v>
      </c>
      <c r="F6933" s="17" t="n">
        <v>0.05</v>
      </c>
      <c r="G6933" s="16" t="n">
        <v>3976.36</v>
      </c>
      <c r="I6933" s="1" t="str">
        <f aca="false">INDEX(Products!$C$2:$C$51,MATCH(C6933,Products!$A$2:$A$51,0))</f>
        <v>Fashion</v>
      </c>
      <c r="J6933" s="1" t="str">
        <f aca="false">INDEX(Orders!$E$2:$E$8001,MATCH(B6933,Orders!$A$2:$A$8001,0))</f>
        <v>Delivered</v>
      </c>
      <c r="K6933" s="1" t="str">
        <f aca="false">LEFT(INDEX(Orders!$C$2:$C$8001,MATCH(B6933,Orders!$A$2:$A$8001,0)),7)</f>
        <v>2025-06</v>
      </c>
    </row>
    <row r="6934" customFormat="false" ht="15" hidden="false" customHeight="true" outlineLevel="0" collapsed="false">
      <c r="A6934" s="1" t="s">
        <v>17404</v>
      </c>
      <c r="B6934" s="1" t="s">
        <v>5794</v>
      </c>
      <c r="C6934" s="1" t="s">
        <v>2006</v>
      </c>
      <c r="D6934" s="1" t="n">
        <v>1</v>
      </c>
      <c r="E6934" s="16" t="n">
        <v>482.17</v>
      </c>
      <c r="F6934" s="17" t="n">
        <v>0.05</v>
      </c>
      <c r="G6934" s="16" t="n">
        <v>458.06</v>
      </c>
      <c r="I6934" s="1" t="str">
        <f aca="false">INDEX(Products!$C$2:$C$51,MATCH(C6934,Products!$A$2:$A$51,0))</f>
        <v>Books &amp; Stationery</v>
      </c>
      <c r="J6934" s="1" t="str">
        <f aca="false">INDEX(Orders!$E$2:$E$8001,MATCH(B6934,Orders!$A$2:$A$8001,0))</f>
        <v>Delivered</v>
      </c>
      <c r="K6934" s="1" t="str">
        <f aca="false">LEFT(INDEX(Orders!$C$2:$C$8001,MATCH(B6934,Orders!$A$2:$A$8001,0)),7)</f>
        <v>2025-06</v>
      </c>
    </row>
    <row r="6935" customFormat="false" ht="15" hidden="false" customHeight="true" outlineLevel="0" collapsed="false">
      <c r="A6935" s="1" t="s">
        <v>17405</v>
      </c>
      <c r="B6935" s="1" t="s">
        <v>5795</v>
      </c>
      <c r="C6935" s="1" t="s">
        <v>1924</v>
      </c>
      <c r="D6935" s="1" t="n">
        <v>1</v>
      </c>
      <c r="E6935" s="16" t="n">
        <v>1971</v>
      </c>
      <c r="F6935" s="17" t="n">
        <v>0</v>
      </c>
      <c r="G6935" s="16" t="n">
        <v>1971</v>
      </c>
      <c r="I6935" s="1" t="str">
        <f aca="false">INDEX(Products!$C$2:$C$51,MATCH(C6935,Products!$A$2:$A$51,0))</f>
        <v>Electronics</v>
      </c>
      <c r="J6935" s="1" t="str">
        <f aca="false">INDEX(Orders!$E$2:$E$8001,MATCH(B6935,Orders!$A$2:$A$8001,0))</f>
        <v>Returned</v>
      </c>
      <c r="K6935" s="1" t="str">
        <f aca="false">LEFT(INDEX(Orders!$C$2:$C$8001,MATCH(B6935,Orders!$A$2:$A$8001,0)),7)</f>
        <v>2024-12</v>
      </c>
    </row>
    <row r="6936" customFormat="false" ht="15" hidden="false" customHeight="true" outlineLevel="0" collapsed="false">
      <c r="A6936" s="1" t="s">
        <v>17406</v>
      </c>
      <c r="B6936" s="1" t="s">
        <v>5795</v>
      </c>
      <c r="C6936" s="1" t="s">
        <v>1997</v>
      </c>
      <c r="D6936" s="1" t="n">
        <v>2</v>
      </c>
      <c r="E6936" s="16" t="n">
        <v>311.15</v>
      </c>
      <c r="F6936" s="17" t="n">
        <v>0.1</v>
      </c>
      <c r="G6936" s="16" t="n">
        <v>560.07</v>
      </c>
      <c r="I6936" s="1" t="str">
        <f aca="false">INDEX(Products!$C$2:$C$51,MATCH(C6936,Products!$A$2:$A$51,0))</f>
        <v>Sports &amp; Fitness</v>
      </c>
      <c r="J6936" s="1" t="str">
        <f aca="false">INDEX(Orders!$E$2:$E$8001,MATCH(B6936,Orders!$A$2:$A$8001,0))</f>
        <v>Returned</v>
      </c>
      <c r="K6936" s="1" t="str">
        <f aca="false">LEFT(INDEX(Orders!$C$2:$C$8001,MATCH(B6936,Orders!$A$2:$A$8001,0)),7)</f>
        <v>2024-12</v>
      </c>
    </row>
    <row r="6937" customFormat="false" ht="15" hidden="false" customHeight="true" outlineLevel="0" collapsed="false">
      <c r="A6937" s="1" t="s">
        <v>17407</v>
      </c>
      <c r="B6937" s="1" t="s">
        <v>5796</v>
      </c>
      <c r="C6937" s="1" t="s">
        <v>1997</v>
      </c>
      <c r="D6937" s="1" t="n">
        <v>3</v>
      </c>
      <c r="E6937" s="16" t="n">
        <v>311.15</v>
      </c>
      <c r="F6937" s="17" t="n">
        <v>0</v>
      </c>
      <c r="G6937" s="16" t="n">
        <v>933.45</v>
      </c>
      <c r="I6937" s="1" t="str">
        <f aca="false">INDEX(Products!$C$2:$C$51,MATCH(C6937,Products!$A$2:$A$51,0))</f>
        <v>Sports &amp; Fitness</v>
      </c>
      <c r="J6937" s="1" t="str">
        <f aca="false">INDEX(Orders!$E$2:$E$8001,MATCH(B6937,Orders!$A$2:$A$8001,0))</f>
        <v>Returned</v>
      </c>
      <c r="K6937" s="1" t="str">
        <f aca="false">LEFT(INDEX(Orders!$C$2:$C$8001,MATCH(B6937,Orders!$A$2:$A$8001,0)),7)</f>
        <v>2025-09</v>
      </c>
    </row>
    <row r="6938" customFormat="false" ht="15" hidden="false" customHeight="true" outlineLevel="0" collapsed="false">
      <c r="A6938" s="1" t="s">
        <v>17408</v>
      </c>
      <c r="B6938" s="1" t="s">
        <v>5797</v>
      </c>
      <c r="C6938" s="1" t="s">
        <v>1940</v>
      </c>
      <c r="D6938" s="1" t="n">
        <v>1</v>
      </c>
      <c r="E6938" s="16" t="n">
        <v>2374.52</v>
      </c>
      <c r="F6938" s="17" t="n">
        <v>0</v>
      </c>
      <c r="G6938" s="16" t="n">
        <v>2374.52</v>
      </c>
      <c r="I6938" s="1" t="str">
        <f aca="false">INDEX(Products!$C$2:$C$51,MATCH(C6938,Products!$A$2:$A$51,0))</f>
        <v>Fashion</v>
      </c>
      <c r="J6938" s="1" t="str">
        <f aca="false">INDEX(Orders!$E$2:$E$8001,MATCH(B6938,Orders!$A$2:$A$8001,0))</f>
        <v>Delivered</v>
      </c>
      <c r="K6938" s="1" t="str">
        <f aca="false">LEFT(INDEX(Orders!$C$2:$C$8001,MATCH(B6938,Orders!$A$2:$A$8001,0)),7)</f>
        <v>2025-03</v>
      </c>
    </row>
    <row r="6939" customFormat="false" ht="15" hidden="false" customHeight="true" outlineLevel="0" collapsed="false">
      <c r="A6939" s="1" t="s">
        <v>17409</v>
      </c>
      <c r="B6939" s="1" t="s">
        <v>5798</v>
      </c>
      <c r="C6939" s="1" t="s">
        <v>1930</v>
      </c>
      <c r="D6939" s="1" t="n">
        <v>1</v>
      </c>
      <c r="E6939" s="16" t="n">
        <v>2398.35</v>
      </c>
      <c r="F6939" s="17" t="n">
        <v>0</v>
      </c>
      <c r="G6939" s="16" t="n">
        <v>2398.35</v>
      </c>
      <c r="I6939" s="1" t="str">
        <f aca="false">INDEX(Products!$C$2:$C$51,MATCH(C6939,Products!$A$2:$A$51,0))</f>
        <v>Electronics</v>
      </c>
      <c r="J6939" s="1" t="str">
        <f aca="false">INDEX(Orders!$E$2:$E$8001,MATCH(B6939,Orders!$A$2:$A$8001,0))</f>
        <v>Delivered</v>
      </c>
      <c r="K6939" s="1" t="str">
        <f aca="false">LEFT(INDEX(Orders!$C$2:$C$8001,MATCH(B6939,Orders!$A$2:$A$8001,0)),7)</f>
        <v>2024-11</v>
      </c>
    </row>
    <row r="6940" customFormat="false" ht="15" hidden="false" customHeight="true" outlineLevel="0" collapsed="false">
      <c r="A6940" s="1" t="s">
        <v>17410</v>
      </c>
      <c r="B6940" s="1" t="s">
        <v>5799</v>
      </c>
      <c r="C6940" s="1" t="s">
        <v>1976</v>
      </c>
      <c r="D6940" s="1" t="n">
        <v>1</v>
      </c>
      <c r="E6940" s="16" t="n">
        <v>1603.35</v>
      </c>
      <c r="F6940" s="17" t="n">
        <v>0.15</v>
      </c>
      <c r="G6940" s="16" t="n">
        <v>1362.85</v>
      </c>
      <c r="I6940" s="1" t="str">
        <f aca="false">INDEX(Products!$C$2:$C$51,MATCH(C6940,Products!$A$2:$A$51,0))</f>
        <v>Beauty &amp; Personal Care</v>
      </c>
      <c r="J6940" s="1" t="str">
        <f aca="false">INDEX(Orders!$E$2:$E$8001,MATCH(B6940,Orders!$A$2:$A$8001,0))</f>
        <v>Cancelled</v>
      </c>
      <c r="K6940" s="1" t="str">
        <f aca="false">LEFT(INDEX(Orders!$C$2:$C$8001,MATCH(B6940,Orders!$A$2:$A$8001,0)),7)</f>
        <v>2025-10</v>
      </c>
    </row>
    <row r="6941" customFormat="false" ht="15" hidden="false" customHeight="true" outlineLevel="0" collapsed="false">
      <c r="A6941" s="1" t="s">
        <v>17411</v>
      </c>
      <c r="B6941" s="1" t="s">
        <v>5799</v>
      </c>
      <c r="C6941" s="1" t="s">
        <v>1940</v>
      </c>
      <c r="D6941" s="1" t="n">
        <v>2</v>
      </c>
      <c r="E6941" s="16" t="n">
        <v>2374.52</v>
      </c>
      <c r="F6941" s="17" t="n">
        <v>0</v>
      </c>
      <c r="G6941" s="16" t="n">
        <v>4749.04</v>
      </c>
      <c r="I6941" s="1" t="str">
        <f aca="false">INDEX(Products!$C$2:$C$51,MATCH(C6941,Products!$A$2:$A$51,0))</f>
        <v>Fashion</v>
      </c>
      <c r="J6941" s="1" t="str">
        <f aca="false">INDEX(Orders!$E$2:$E$8001,MATCH(B6941,Orders!$A$2:$A$8001,0))</f>
        <v>Cancelled</v>
      </c>
      <c r="K6941" s="1" t="str">
        <f aca="false">LEFT(INDEX(Orders!$C$2:$C$8001,MATCH(B6941,Orders!$A$2:$A$8001,0)),7)</f>
        <v>2025-10</v>
      </c>
    </row>
    <row r="6942" customFormat="false" ht="15" hidden="false" customHeight="true" outlineLevel="0" collapsed="false">
      <c r="A6942" s="1" t="s">
        <v>17412</v>
      </c>
      <c r="B6942" s="1" t="s">
        <v>5799</v>
      </c>
      <c r="C6942" s="1" t="s">
        <v>1937</v>
      </c>
      <c r="D6942" s="1" t="n">
        <v>2</v>
      </c>
      <c r="E6942" s="16" t="n">
        <v>1364.75</v>
      </c>
      <c r="F6942" s="17" t="n">
        <v>0.05</v>
      </c>
      <c r="G6942" s="16" t="n">
        <v>2593.02</v>
      </c>
      <c r="I6942" s="1" t="str">
        <f aca="false">INDEX(Products!$C$2:$C$51,MATCH(C6942,Products!$A$2:$A$51,0))</f>
        <v>Fashion</v>
      </c>
      <c r="J6942" s="1" t="str">
        <f aca="false">INDEX(Orders!$E$2:$E$8001,MATCH(B6942,Orders!$A$2:$A$8001,0))</f>
        <v>Cancelled</v>
      </c>
      <c r="K6942" s="1" t="str">
        <f aca="false">LEFT(INDEX(Orders!$C$2:$C$8001,MATCH(B6942,Orders!$A$2:$A$8001,0)),7)</f>
        <v>2025-10</v>
      </c>
    </row>
    <row r="6943" customFormat="false" ht="15" hidden="false" customHeight="true" outlineLevel="0" collapsed="false">
      <c r="A6943" s="1" t="s">
        <v>17413</v>
      </c>
      <c r="B6943" s="1" t="s">
        <v>5799</v>
      </c>
      <c r="C6943" s="1" t="s">
        <v>1997</v>
      </c>
      <c r="D6943" s="1" t="n">
        <v>1</v>
      </c>
      <c r="E6943" s="16" t="n">
        <v>311.15</v>
      </c>
      <c r="F6943" s="17" t="n">
        <v>0.05</v>
      </c>
      <c r="G6943" s="16" t="n">
        <v>295.59</v>
      </c>
      <c r="I6943" s="1" t="str">
        <f aca="false">INDEX(Products!$C$2:$C$51,MATCH(C6943,Products!$A$2:$A$51,0))</f>
        <v>Sports &amp; Fitness</v>
      </c>
      <c r="J6943" s="1" t="str">
        <f aca="false">INDEX(Orders!$E$2:$E$8001,MATCH(B6943,Orders!$A$2:$A$8001,0))</f>
        <v>Cancelled</v>
      </c>
      <c r="K6943" s="1" t="str">
        <f aca="false">LEFT(INDEX(Orders!$C$2:$C$8001,MATCH(B6943,Orders!$A$2:$A$8001,0)),7)</f>
        <v>2025-10</v>
      </c>
    </row>
    <row r="6944" customFormat="false" ht="15" hidden="false" customHeight="true" outlineLevel="0" collapsed="false">
      <c r="A6944" s="1" t="s">
        <v>17414</v>
      </c>
      <c r="B6944" s="1" t="s">
        <v>5799</v>
      </c>
      <c r="C6944" s="1" t="s">
        <v>1977</v>
      </c>
      <c r="D6944" s="1" t="n">
        <v>2</v>
      </c>
      <c r="E6944" s="16" t="n">
        <v>2386.05</v>
      </c>
      <c r="F6944" s="17" t="n">
        <v>0.15</v>
      </c>
      <c r="G6944" s="16" t="n">
        <v>4056.29</v>
      </c>
      <c r="I6944" s="1" t="str">
        <f aca="false">INDEX(Products!$C$2:$C$51,MATCH(C6944,Products!$A$2:$A$51,0))</f>
        <v>Beauty &amp; Personal Care</v>
      </c>
      <c r="J6944" s="1" t="str">
        <f aca="false">INDEX(Orders!$E$2:$E$8001,MATCH(B6944,Orders!$A$2:$A$8001,0))</f>
        <v>Cancelled</v>
      </c>
      <c r="K6944" s="1" t="str">
        <f aca="false">LEFT(INDEX(Orders!$C$2:$C$8001,MATCH(B6944,Orders!$A$2:$A$8001,0)),7)</f>
        <v>2025-10</v>
      </c>
    </row>
    <row r="6945" customFormat="false" ht="15" hidden="false" customHeight="true" outlineLevel="0" collapsed="false">
      <c r="A6945" s="1" t="s">
        <v>17415</v>
      </c>
      <c r="B6945" s="1" t="s">
        <v>5800</v>
      </c>
      <c r="C6945" s="1" t="s">
        <v>1990</v>
      </c>
      <c r="D6945" s="1" t="n">
        <v>1</v>
      </c>
      <c r="E6945" s="16" t="n">
        <v>5311.32</v>
      </c>
      <c r="F6945" s="17" t="n">
        <v>0.15</v>
      </c>
      <c r="G6945" s="16" t="n">
        <v>4514.62</v>
      </c>
      <c r="I6945" s="1" t="str">
        <f aca="false">INDEX(Products!$C$2:$C$51,MATCH(C6945,Products!$A$2:$A$51,0))</f>
        <v>Sports &amp; Fitness</v>
      </c>
      <c r="J6945" s="1" t="str">
        <f aca="false">INDEX(Orders!$E$2:$E$8001,MATCH(B6945,Orders!$A$2:$A$8001,0))</f>
        <v>Delivered</v>
      </c>
      <c r="K6945" s="1" t="str">
        <f aca="false">LEFT(INDEX(Orders!$C$2:$C$8001,MATCH(B6945,Orders!$A$2:$A$8001,0)),7)</f>
        <v>2025-02</v>
      </c>
    </row>
    <row r="6946" customFormat="false" ht="15" hidden="false" customHeight="true" outlineLevel="0" collapsed="false">
      <c r="A6946" s="1" t="s">
        <v>17416</v>
      </c>
      <c r="B6946" s="1" t="s">
        <v>5800</v>
      </c>
      <c r="C6946" s="1" t="s">
        <v>1931</v>
      </c>
      <c r="D6946" s="1" t="n">
        <v>1</v>
      </c>
      <c r="E6946" s="16" t="n">
        <v>1111.28</v>
      </c>
      <c r="F6946" s="17" t="n">
        <v>0.2</v>
      </c>
      <c r="G6946" s="16" t="n">
        <v>889.02</v>
      </c>
      <c r="I6946" s="1" t="str">
        <f aca="false">INDEX(Products!$C$2:$C$51,MATCH(C6946,Products!$A$2:$A$51,0))</f>
        <v>Electronics</v>
      </c>
      <c r="J6946" s="1" t="str">
        <f aca="false">INDEX(Orders!$E$2:$E$8001,MATCH(B6946,Orders!$A$2:$A$8001,0))</f>
        <v>Delivered</v>
      </c>
      <c r="K6946" s="1" t="str">
        <f aca="false">LEFT(INDEX(Orders!$C$2:$C$8001,MATCH(B6946,Orders!$A$2:$A$8001,0)),7)</f>
        <v>2025-02</v>
      </c>
    </row>
    <row r="6947" customFormat="false" ht="15" hidden="false" customHeight="true" outlineLevel="0" collapsed="false">
      <c r="A6947" s="1" t="s">
        <v>17417</v>
      </c>
      <c r="B6947" s="1" t="s">
        <v>5801</v>
      </c>
      <c r="C6947" s="1" t="s">
        <v>1933</v>
      </c>
      <c r="D6947" s="1" t="n">
        <v>1</v>
      </c>
      <c r="E6947" s="16" t="n">
        <v>7194.38</v>
      </c>
      <c r="F6947" s="17" t="n">
        <v>0.1</v>
      </c>
      <c r="G6947" s="16" t="n">
        <v>6474.94</v>
      </c>
      <c r="I6947" s="1" t="str">
        <f aca="false">INDEX(Products!$C$2:$C$51,MATCH(C6947,Products!$A$2:$A$51,0))</f>
        <v>Electronics</v>
      </c>
      <c r="J6947" s="1" t="str">
        <f aca="false">INDEX(Orders!$E$2:$E$8001,MATCH(B6947,Orders!$A$2:$A$8001,0))</f>
        <v>Delivered</v>
      </c>
      <c r="K6947" s="1" t="str">
        <f aca="false">LEFT(INDEX(Orders!$C$2:$C$8001,MATCH(B6947,Orders!$A$2:$A$8001,0)),7)</f>
        <v>2024-10</v>
      </c>
    </row>
    <row r="6948" customFormat="false" ht="15" hidden="false" customHeight="true" outlineLevel="0" collapsed="false">
      <c r="A6948" s="1" t="s">
        <v>17418</v>
      </c>
      <c r="B6948" s="1" t="s">
        <v>5802</v>
      </c>
      <c r="C6948" s="1" t="s">
        <v>1945</v>
      </c>
      <c r="D6948" s="1" t="n">
        <v>2</v>
      </c>
      <c r="E6948" s="16" t="n">
        <v>2390.13</v>
      </c>
      <c r="F6948" s="17" t="n">
        <v>0.1</v>
      </c>
      <c r="G6948" s="16" t="n">
        <v>4302.23</v>
      </c>
      <c r="I6948" s="1" t="str">
        <f aca="false">INDEX(Products!$C$2:$C$51,MATCH(C6948,Products!$A$2:$A$51,0))</f>
        <v>Fashion</v>
      </c>
      <c r="J6948" s="1" t="str">
        <f aca="false">INDEX(Orders!$E$2:$E$8001,MATCH(B6948,Orders!$A$2:$A$8001,0))</f>
        <v>Delivered</v>
      </c>
      <c r="K6948" s="1" t="str">
        <f aca="false">LEFT(INDEX(Orders!$C$2:$C$8001,MATCH(B6948,Orders!$A$2:$A$8001,0)),7)</f>
        <v>2025-11</v>
      </c>
    </row>
    <row r="6949" customFormat="false" ht="15" hidden="false" customHeight="true" outlineLevel="0" collapsed="false">
      <c r="A6949" s="1" t="s">
        <v>17419</v>
      </c>
      <c r="B6949" s="1" t="s">
        <v>5803</v>
      </c>
      <c r="C6949" s="1" t="s">
        <v>2007</v>
      </c>
      <c r="D6949" s="1" t="n">
        <v>1</v>
      </c>
      <c r="E6949" s="16" t="n">
        <v>750.27</v>
      </c>
      <c r="F6949" s="17" t="n">
        <v>0</v>
      </c>
      <c r="G6949" s="16" t="n">
        <v>750.27</v>
      </c>
      <c r="I6949" s="1" t="str">
        <f aca="false">INDEX(Products!$C$2:$C$51,MATCH(C6949,Products!$A$2:$A$51,0))</f>
        <v>Books &amp; Stationery</v>
      </c>
      <c r="J6949" s="1" t="str">
        <f aca="false">INDEX(Orders!$E$2:$E$8001,MATCH(B6949,Orders!$A$2:$A$8001,0))</f>
        <v>Delivered</v>
      </c>
      <c r="K6949" s="1" t="str">
        <f aca="false">LEFT(INDEX(Orders!$C$2:$C$8001,MATCH(B6949,Orders!$A$2:$A$8001,0)),7)</f>
        <v>2024-02</v>
      </c>
    </row>
    <row r="6950" customFormat="false" ht="15" hidden="false" customHeight="true" outlineLevel="0" collapsed="false">
      <c r="A6950" s="1" t="s">
        <v>17420</v>
      </c>
      <c r="B6950" s="1" t="s">
        <v>5804</v>
      </c>
      <c r="C6950" s="1" t="s">
        <v>1930</v>
      </c>
      <c r="D6950" s="1" t="n">
        <v>2</v>
      </c>
      <c r="E6950" s="16" t="n">
        <v>2398.35</v>
      </c>
      <c r="F6950" s="17" t="n">
        <v>0</v>
      </c>
      <c r="G6950" s="16" t="n">
        <v>4796.7</v>
      </c>
      <c r="I6950" s="1" t="str">
        <f aca="false">INDEX(Products!$C$2:$C$51,MATCH(C6950,Products!$A$2:$A$51,0))</f>
        <v>Electronics</v>
      </c>
      <c r="J6950" s="1" t="str">
        <f aca="false">INDEX(Orders!$E$2:$E$8001,MATCH(B6950,Orders!$A$2:$A$8001,0))</f>
        <v>Delivered</v>
      </c>
      <c r="K6950" s="1" t="str">
        <f aca="false">LEFT(INDEX(Orders!$C$2:$C$8001,MATCH(B6950,Orders!$A$2:$A$8001,0)),7)</f>
        <v>2024-08</v>
      </c>
    </row>
    <row r="6951" customFormat="false" ht="15" hidden="false" customHeight="true" outlineLevel="0" collapsed="false">
      <c r="A6951" s="1" t="s">
        <v>17421</v>
      </c>
      <c r="B6951" s="1" t="s">
        <v>5805</v>
      </c>
      <c r="C6951" s="1" t="s">
        <v>1979</v>
      </c>
      <c r="D6951" s="1" t="n">
        <v>1</v>
      </c>
      <c r="E6951" s="16" t="n">
        <v>623</v>
      </c>
      <c r="F6951" s="17" t="n">
        <v>0.1</v>
      </c>
      <c r="G6951" s="16" t="n">
        <v>560.7</v>
      </c>
      <c r="I6951" s="1" t="str">
        <f aca="false">INDEX(Products!$C$2:$C$51,MATCH(C6951,Products!$A$2:$A$51,0))</f>
        <v>Beauty &amp; Personal Care</v>
      </c>
      <c r="J6951" s="1" t="str">
        <f aca="false">INDEX(Orders!$E$2:$E$8001,MATCH(B6951,Orders!$A$2:$A$8001,0))</f>
        <v>Delivered</v>
      </c>
      <c r="K6951" s="1" t="str">
        <f aca="false">LEFT(INDEX(Orders!$C$2:$C$8001,MATCH(B6951,Orders!$A$2:$A$8001,0)),7)</f>
        <v>2025-10</v>
      </c>
    </row>
    <row r="6952" customFormat="false" ht="15" hidden="false" customHeight="true" outlineLevel="0" collapsed="false">
      <c r="A6952" s="1" t="s">
        <v>17422</v>
      </c>
      <c r="B6952" s="1" t="s">
        <v>5806</v>
      </c>
      <c r="C6952" s="1" t="s">
        <v>1990</v>
      </c>
      <c r="D6952" s="1" t="n">
        <v>2</v>
      </c>
      <c r="E6952" s="16" t="n">
        <v>5311.32</v>
      </c>
      <c r="F6952" s="17" t="n">
        <v>0</v>
      </c>
      <c r="G6952" s="16" t="n">
        <v>10622.64</v>
      </c>
      <c r="I6952" s="1" t="str">
        <f aca="false">INDEX(Products!$C$2:$C$51,MATCH(C6952,Products!$A$2:$A$51,0))</f>
        <v>Sports &amp; Fitness</v>
      </c>
      <c r="J6952" s="1" t="str">
        <f aca="false">INDEX(Orders!$E$2:$E$8001,MATCH(B6952,Orders!$A$2:$A$8001,0))</f>
        <v>Delivered</v>
      </c>
      <c r="K6952" s="1" t="str">
        <f aca="false">LEFT(INDEX(Orders!$C$2:$C$8001,MATCH(B6952,Orders!$A$2:$A$8001,0)),7)</f>
        <v>2024-11</v>
      </c>
    </row>
    <row r="6953" customFormat="false" ht="15" hidden="false" customHeight="true" outlineLevel="0" collapsed="false">
      <c r="A6953" s="1" t="s">
        <v>17423</v>
      </c>
      <c r="B6953" s="1" t="s">
        <v>5807</v>
      </c>
      <c r="C6953" s="1" t="s">
        <v>1953</v>
      </c>
      <c r="D6953" s="1" t="n">
        <v>1</v>
      </c>
      <c r="E6953" s="16" t="n">
        <v>4914.12</v>
      </c>
      <c r="F6953" s="17" t="n">
        <v>0.15</v>
      </c>
      <c r="G6953" s="16" t="n">
        <v>4177</v>
      </c>
      <c r="I6953" s="1" t="str">
        <f aca="false">INDEX(Products!$C$2:$C$51,MATCH(C6953,Products!$A$2:$A$51,0))</f>
        <v>Fashion</v>
      </c>
      <c r="J6953" s="1" t="str">
        <f aca="false">INDEX(Orders!$E$2:$E$8001,MATCH(B6953,Orders!$A$2:$A$8001,0))</f>
        <v>Delivered</v>
      </c>
      <c r="K6953" s="1" t="str">
        <f aca="false">LEFT(INDEX(Orders!$C$2:$C$8001,MATCH(B6953,Orders!$A$2:$A$8001,0)),7)</f>
        <v>2025-08</v>
      </c>
    </row>
    <row r="6954" customFormat="false" ht="15" hidden="false" customHeight="true" outlineLevel="0" collapsed="false">
      <c r="A6954" s="1" t="s">
        <v>17424</v>
      </c>
      <c r="B6954" s="1" t="s">
        <v>5808</v>
      </c>
      <c r="C6954" s="1" t="s">
        <v>2007</v>
      </c>
      <c r="D6954" s="1" t="n">
        <v>1</v>
      </c>
      <c r="E6954" s="16" t="n">
        <v>750.27</v>
      </c>
      <c r="F6954" s="17" t="n">
        <v>0.05</v>
      </c>
      <c r="G6954" s="16" t="n">
        <v>712.76</v>
      </c>
      <c r="I6954" s="1" t="str">
        <f aca="false">INDEX(Products!$C$2:$C$51,MATCH(C6954,Products!$A$2:$A$51,0))</f>
        <v>Books &amp; Stationery</v>
      </c>
      <c r="J6954" s="1" t="str">
        <f aca="false">INDEX(Orders!$E$2:$E$8001,MATCH(B6954,Orders!$A$2:$A$8001,0))</f>
        <v>Delivered</v>
      </c>
      <c r="K6954" s="1" t="str">
        <f aca="false">LEFT(INDEX(Orders!$C$2:$C$8001,MATCH(B6954,Orders!$A$2:$A$8001,0)),7)</f>
        <v>2025-03</v>
      </c>
    </row>
    <row r="6955" customFormat="false" ht="15" hidden="false" customHeight="true" outlineLevel="0" collapsed="false">
      <c r="A6955" s="1" t="s">
        <v>17425</v>
      </c>
      <c r="B6955" s="1" t="s">
        <v>5808</v>
      </c>
      <c r="C6955" s="1" t="s">
        <v>1937</v>
      </c>
      <c r="D6955" s="1" t="n">
        <v>3</v>
      </c>
      <c r="E6955" s="16" t="n">
        <v>1364.75</v>
      </c>
      <c r="F6955" s="17" t="n">
        <v>0.05</v>
      </c>
      <c r="G6955" s="16" t="n">
        <v>3889.54</v>
      </c>
      <c r="I6955" s="1" t="str">
        <f aca="false">INDEX(Products!$C$2:$C$51,MATCH(C6955,Products!$A$2:$A$51,0))</f>
        <v>Fashion</v>
      </c>
      <c r="J6955" s="1" t="str">
        <f aca="false">INDEX(Orders!$E$2:$E$8001,MATCH(B6955,Orders!$A$2:$A$8001,0))</f>
        <v>Delivered</v>
      </c>
      <c r="K6955" s="1" t="str">
        <f aca="false">LEFT(INDEX(Orders!$C$2:$C$8001,MATCH(B6955,Orders!$A$2:$A$8001,0)),7)</f>
        <v>2025-03</v>
      </c>
    </row>
    <row r="6956" customFormat="false" ht="15" hidden="false" customHeight="true" outlineLevel="0" collapsed="false">
      <c r="A6956" s="1" t="s">
        <v>17426</v>
      </c>
      <c r="B6956" s="1" t="s">
        <v>5808</v>
      </c>
      <c r="C6956" s="1" t="s">
        <v>2006</v>
      </c>
      <c r="D6956" s="1" t="n">
        <v>1</v>
      </c>
      <c r="E6956" s="16" t="n">
        <v>482.17</v>
      </c>
      <c r="F6956" s="17" t="n">
        <v>0</v>
      </c>
      <c r="G6956" s="16" t="n">
        <v>482.17</v>
      </c>
      <c r="I6956" s="1" t="str">
        <f aca="false">INDEX(Products!$C$2:$C$51,MATCH(C6956,Products!$A$2:$A$51,0))</f>
        <v>Books &amp; Stationery</v>
      </c>
      <c r="J6956" s="1" t="str">
        <f aca="false">INDEX(Orders!$E$2:$E$8001,MATCH(B6956,Orders!$A$2:$A$8001,0))</f>
        <v>Delivered</v>
      </c>
      <c r="K6956" s="1" t="str">
        <f aca="false">LEFT(INDEX(Orders!$C$2:$C$8001,MATCH(B6956,Orders!$A$2:$A$8001,0)),7)</f>
        <v>2025-03</v>
      </c>
    </row>
    <row r="6957" customFormat="false" ht="15" hidden="false" customHeight="true" outlineLevel="0" collapsed="false">
      <c r="A6957" s="1" t="s">
        <v>17427</v>
      </c>
      <c r="B6957" s="1" t="s">
        <v>5809</v>
      </c>
      <c r="C6957" s="1" t="s">
        <v>1995</v>
      </c>
      <c r="D6957" s="1" t="n">
        <v>1</v>
      </c>
      <c r="E6957" s="16" t="n">
        <v>2914.27</v>
      </c>
      <c r="F6957" s="17" t="n">
        <v>0.15</v>
      </c>
      <c r="G6957" s="16" t="n">
        <v>2477.13</v>
      </c>
      <c r="I6957" s="1" t="str">
        <f aca="false">INDEX(Products!$C$2:$C$51,MATCH(C6957,Products!$A$2:$A$51,0))</f>
        <v>Sports &amp; Fitness</v>
      </c>
      <c r="J6957" s="1" t="str">
        <f aca="false">INDEX(Orders!$E$2:$E$8001,MATCH(B6957,Orders!$A$2:$A$8001,0))</f>
        <v>Delivered</v>
      </c>
      <c r="K6957" s="1" t="str">
        <f aca="false">LEFT(INDEX(Orders!$C$2:$C$8001,MATCH(B6957,Orders!$A$2:$A$8001,0)),7)</f>
        <v>2025-09</v>
      </c>
    </row>
    <row r="6958" customFormat="false" ht="15" hidden="false" customHeight="true" outlineLevel="0" collapsed="false">
      <c r="A6958" s="1" t="s">
        <v>17428</v>
      </c>
      <c r="B6958" s="1" t="s">
        <v>5809</v>
      </c>
      <c r="C6958" s="1" t="s">
        <v>1955</v>
      </c>
      <c r="D6958" s="1" t="n">
        <v>1</v>
      </c>
      <c r="E6958" s="16" t="n">
        <v>3340.76</v>
      </c>
      <c r="F6958" s="17" t="n">
        <v>0.15</v>
      </c>
      <c r="G6958" s="16" t="n">
        <v>2839.65</v>
      </c>
      <c r="I6958" s="1" t="str">
        <f aca="false">INDEX(Products!$C$2:$C$51,MATCH(C6958,Products!$A$2:$A$51,0))</f>
        <v>Home &amp; Kitchen</v>
      </c>
      <c r="J6958" s="1" t="str">
        <f aca="false">INDEX(Orders!$E$2:$E$8001,MATCH(B6958,Orders!$A$2:$A$8001,0))</f>
        <v>Delivered</v>
      </c>
      <c r="K6958" s="1" t="str">
        <f aca="false">LEFT(INDEX(Orders!$C$2:$C$8001,MATCH(B6958,Orders!$A$2:$A$8001,0)),7)</f>
        <v>2025-09</v>
      </c>
    </row>
    <row r="6959" customFormat="false" ht="15" hidden="false" customHeight="true" outlineLevel="0" collapsed="false">
      <c r="A6959" s="1" t="s">
        <v>17429</v>
      </c>
      <c r="B6959" s="1" t="s">
        <v>5809</v>
      </c>
      <c r="C6959" s="1" t="s">
        <v>1937</v>
      </c>
      <c r="D6959" s="1" t="n">
        <v>1</v>
      </c>
      <c r="E6959" s="16" t="n">
        <v>1364.75</v>
      </c>
      <c r="F6959" s="17" t="n">
        <v>0.2</v>
      </c>
      <c r="G6959" s="16" t="n">
        <v>1091.8</v>
      </c>
      <c r="I6959" s="1" t="str">
        <f aca="false">INDEX(Products!$C$2:$C$51,MATCH(C6959,Products!$A$2:$A$51,0))</f>
        <v>Fashion</v>
      </c>
      <c r="J6959" s="1" t="str">
        <f aca="false">INDEX(Orders!$E$2:$E$8001,MATCH(B6959,Orders!$A$2:$A$8001,0))</f>
        <v>Delivered</v>
      </c>
      <c r="K6959" s="1" t="str">
        <f aca="false">LEFT(INDEX(Orders!$C$2:$C$8001,MATCH(B6959,Orders!$A$2:$A$8001,0)),7)</f>
        <v>2025-09</v>
      </c>
    </row>
    <row r="6960" customFormat="false" ht="15" hidden="false" customHeight="true" outlineLevel="0" collapsed="false">
      <c r="A6960" s="1" t="s">
        <v>17430</v>
      </c>
      <c r="B6960" s="1" t="s">
        <v>5809</v>
      </c>
      <c r="C6960" s="1" t="s">
        <v>2006</v>
      </c>
      <c r="D6960" s="1" t="n">
        <v>2</v>
      </c>
      <c r="E6960" s="16" t="n">
        <v>482.17</v>
      </c>
      <c r="F6960" s="17" t="n">
        <v>0</v>
      </c>
      <c r="G6960" s="16" t="n">
        <v>964.34</v>
      </c>
      <c r="I6960" s="1" t="str">
        <f aca="false">INDEX(Products!$C$2:$C$51,MATCH(C6960,Products!$A$2:$A$51,0))</f>
        <v>Books &amp; Stationery</v>
      </c>
      <c r="J6960" s="1" t="str">
        <f aca="false">INDEX(Orders!$E$2:$E$8001,MATCH(B6960,Orders!$A$2:$A$8001,0))</f>
        <v>Delivered</v>
      </c>
      <c r="K6960" s="1" t="str">
        <f aca="false">LEFT(INDEX(Orders!$C$2:$C$8001,MATCH(B6960,Orders!$A$2:$A$8001,0)),7)</f>
        <v>2025-09</v>
      </c>
    </row>
    <row r="6961" customFormat="false" ht="15" hidden="false" customHeight="true" outlineLevel="0" collapsed="false">
      <c r="A6961" s="1" t="s">
        <v>17431</v>
      </c>
      <c r="B6961" s="1" t="s">
        <v>5810</v>
      </c>
      <c r="C6961" s="1" t="s">
        <v>1959</v>
      </c>
      <c r="D6961" s="1" t="n">
        <v>1</v>
      </c>
      <c r="E6961" s="16" t="n">
        <v>2142.79</v>
      </c>
      <c r="F6961" s="17" t="n">
        <v>0.1</v>
      </c>
      <c r="G6961" s="16" t="n">
        <v>1928.51</v>
      </c>
      <c r="I6961" s="1" t="str">
        <f aca="false">INDEX(Products!$C$2:$C$51,MATCH(C6961,Products!$A$2:$A$51,0))</f>
        <v>Home &amp; Kitchen</v>
      </c>
      <c r="J6961" s="1" t="str">
        <f aca="false">INDEX(Orders!$E$2:$E$8001,MATCH(B6961,Orders!$A$2:$A$8001,0))</f>
        <v>Returned</v>
      </c>
      <c r="K6961" s="1" t="str">
        <f aca="false">LEFT(INDEX(Orders!$C$2:$C$8001,MATCH(B6961,Orders!$A$2:$A$8001,0)),7)</f>
        <v>2025-07</v>
      </c>
    </row>
    <row r="6962" customFormat="false" ht="15" hidden="false" customHeight="true" outlineLevel="0" collapsed="false">
      <c r="A6962" s="1" t="s">
        <v>17432</v>
      </c>
      <c r="B6962" s="1" t="s">
        <v>5810</v>
      </c>
      <c r="C6962" s="1" t="s">
        <v>1953</v>
      </c>
      <c r="D6962" s="1" t="n">
        <v>1</v>
      </c>
      <c r="E6962" s="16" t="n">
        <v>4914.12</v>
      </c>
      <c r="F6962" s="17" t="n">
        <v>0.2</v>
      </c>
      <c r="G6962" s="16" t="n">
        <v>3931.3</v>
      </c>
      <c r="I6962" s="1" t="str">
        <f aca="false">INDEX(Products!$C$2:$C$51,MATCH(C6962,Products!$A$2:$A$51,0))</f>
        <v>Fashion</v>
      </c>
      <c r="J6962" s="1" t="str">
        <f aca="false">INDEX(Orders!$E$2:$E$8001,MATCH(B6962,Orders!$A$2:$A$8001,0))</f>
        <v>Returned</v>
      </c>
      <c r="K6962" s="1" t="str">
        <f aca="false">LEFT(INDEX(Orders!$C$2:$C$8001,MATCH(B6962,Orders!$A$2:$A$8001,0)),7)</f>
        <v>2025-07</v>
      </c>
    </row>
    <row r="6963" customFormat="false" ht="15" hidden="false" customHeight="true" outlineLevel="0" collapsed="false">
      <c r="A6963" s="1" t="s">
        <v>17433</v>
      </c>
      <c r="B6963" s="1" t="s">
        <v>5810</v>
      </c>
      <c r="C6963" s="1" t="s">
        <v>1940</v>
      </c>
      <c r="D6963" s="1" t="n">
        <v>2</v>
      </c>
      <c r="E6963" s="16" t="n">
        <v>2374.52</v>
      </c>
      <c r="F6963" s="17" t="n">
        <v>0.2</v>
      </c>
      <c r="G6963" s="16" t="n">
        <v>3799.23</v>
      </c>
      <c r="I6963" s="1" t="str">
        <f aca="false">INDEX(Products!$C$2:$C$51,MATCH(C6963,Products!$A$2:$A$51,0))</f>
        <v>Fashion</v>
      </c>
      <c r="J6963" s="1" t="str">
        <f aca="false">INDEX(Orders!$E$2:$E$8001,MATCH(B6963,Orders!$A$2:$A$8001,0))</f>
        <v>Returned</v>
      </c>
      <c r="K6963" s="1" t="str">
        <f aca="false">LEFT(INDEX(Orders!$C$2:$C$8001,MATCH(B6963,Orders!$A$2:$A$8001,0)),7)</f>
        <v>2025-07</v>
      </c>
    </row>
    <row r="6964" customFormat="false" ht="15" hidden="false" customHeight="true" outlineLevel="0" collapsed="false">
      <c r="A6964" s="1" t="s">
        <v>17434</v>
      </c>
      <c r="B6964" s="1" t="s">
        <v>5810</v>
      </c>
      <c r="C6964" s="1" t="s">
        <v>2006</v>
      </c>
      <c r="D6964" s="1" t="n">
        <v>1</v>
      </c>
      <c r="E6964" s="16" t="n">
        <v>482.17</v>
      </c>
      <c r="F6964" s="17" t="n">
        <v>0</v>
      </c>
      <c r="G6964" s="16" t="n">
        <v>482.17</v>
      </c>
      <c r="I6964" s="1" t="str">
        <f aca="false">INDEX(Products!$C$2:$C$51,MATCH(C6964,Products!$A$2:$A$51,0))</f>
        <v>Books &amp; Stationery</v>
      </c>
      <c r="J6964" s="1" t="str">
        <f aca="false">INDEX(Orders!$E$2:$E$8001,MATCH(B6964,Orders!$A$2:$A$8001,0))</f>
        <v>Returned</v>
      </c>
      <c r="K6964" s="1" t="str">
        <f aca="false">LEFT(INDEX(Orders!$C$2:$C$8001,MATCH(B6964,Orders!$A$2:$A$8001,0)),7)</f>
        <v>2025-07</v>
      </c>
    </row>
    <row r="6965" customFormat="false" ht="15" hidden="false" customHeight="true" outlineLevel="0" collapsed="false">
      <c r="A6965" s="1" t="s">
        <v>17435</v>
      </c>
      <c r="B6965" s="1" t="s">
        <v>5811</v>
      </c>
      <c r="C6965" s="1" t="s">
        <v>1957</v>
      </c>
      <c r="D6965" s="1" t="n">
        <v>1</v>
      </c>
      <c r="E6965" s="16" t="n">
        <v>1469.28</v>
      </c>
      <c r="F6965" s="17" t="n">
        <v>0</v>
      </c>
      <c r="G6965" s="16" t="n">
        <v>1469.28</v>
      </c>
      <c r="I6965" s="1" t="str">
        <f aca="false">INDEX(Products!$C$2:$C$51,MATCH(C6965,Products!$A$2:$A$51,0))</f>
        <v>Home &amp; Kitchen</v>
      </c>
      <c r="J6965" s="1" t="str">
        <f aca="false">INDEX(Orders!$E$2:$E$8001,MATCH(B6965,Orders!$A$2:$A$8001,0))</f>
        <v>Delivered</v>
      </c>
      <c r="K6965" s="1" t="str">
        <f aca="false">LEFT(INDEX(Orders!$C$2:$C$8001,MATCH(B6965,Orders!$A$2:$A$8001,0)),7)</f>
        <v>2025-10</v>
      </c>
    </row>
    <row r="6966" customFormat="false" ht="15" hidden="false" customHeight="true" outlineLevel="0" collapsed="false">
      <c r="A6966" s="1" t="s">
        <v>17436</v>
      </c>
      <c r="B6966" s="1" t="s">
        <v>5811</v>
      </c>
      <c r="C6966" s="1" t="s">
        <v>1997</v>
      </c>
      <c r="D6966" s="1" t="n">
        <v>1</v>
      </c>
      <c r="E6966" s="16" t="n">
        <v>311.15</v>
      </c>
      <c r="F6966" s="17" t="n">
        <v>0.1</v>
      </c>
      <c r="G6966" s="16" t="n">
        <v>280.03</v>
      </c>
      <c r="I6966" s="1" t="str">
        <f aca="false">INDEX(Products!$C$2:$C$51,MATCH(C6966,Products!$A$2:$A$51,0))</f>
        <v>Sports &amp; Fitness</v>
      </c>
      <c r="J6966" s="1" t="str">
        <f aca="false">INDEX(Orders!$E$2:$E$8001,MATCH(B6966,Orders!$A$2:$A$8001,0))</f>
        <v>Delivered</v>
      </c>
      <c r="K6966" s="1" t="str">
        <f aca="false">LEFT(INDEX(Orders!$C$2:$C$8001,MATCH(B6966,Orders!$A$2:$A$8001,0)),7)</f>
        <v>2025-10</v>
      </c>
    </row>
    <row r="6967" customFormat="false" ht="15" hidden="false" customHeight="true" outlineLevel="0" collapsed="false">
      <c r="A6967" s="1" t="s">
        <v>17437</v>
      </c>
      <c r="B6967" s="1" t="s">
        <v>5812</v>
      </c>
      <c r="C6967" s="1" t="s">
        <v>1935</v>
      </c>
      <c r="D6967" s="1" t="n">
        <v>1</v>
      </c>
      <c r="E6967" s="16" t="n">
        <v>14558.72</v>
      </c>
      <c r="F6967" s="17" t="n">
        <v>0.1</v>
      </c>
      <c r="G6967" s="16" t="n">
        <v>13102.85</v>
      </c>
      <c r="I6967" s="1" t="str">
        <f aca="false">INDEX(Products!$C$2:$C$51,MATCH(C6967,Products!$A$2:$A$51,0))</f>
        <v>Electronics</v>
      </c>
      <c r="J6967" s="1" t="str">
        <f aca="false">INDEX(Orders!$E$2:$E$8001,MATCH(B6967,Orders!$A$2:$A$8001,0))</f>
        <v>Delivered</v>
      </c>
      <c r="K6967" s="1" t="str">
        <f aca="false">LEFT(INDEX(Orders!$C$2:$C$8001,MATCH(B6967,Orders!$A$2:$A$8001,0)),7)</f>
        <v>2025-12</v>
      </c>
    </row>
    <row r="6968" customFormat="false" ht="15" hidden="false" customHeight="true" outlineLevel="0" collapsed="false">
      <c r="A6968" s="1" t="s">
        <v>17438</v>
      </c>
      <c r="B6968" s="1" t="s">
        <v>5812</v>
      </c>
      <c r="C6968" s="1" t="s">
        <v>1961</v>
      </c>
      <c r="D6968" s="1" t="n">
        <v>2</v>
      </c>
      <c r="E6968" s="16" t="n">
        <v>3493.68</v>
      </c>
      <c r="F6968" s="17" t="n">
        <v>0</v>
      </c>
      <c r="G6968" s="16" t="n">
        <v>6987.36</v>
      </c>
      <c r="I6968" s="1" t="str">
        <f aca="false">INDEX(Products!$C$2:$C$51,MATCH(C6968,Products!$A$2:$A$51,0))</f>
        <v>Home &amp; Kitchen</v>
      </c>
      <c r="J6968" s="1" t="str">
        <f aca="false">INDEX(Orders!$E$2:$E$8001,MATCH(B6968,Orders!$A$2:$A$8001,0))</f>
        <v>Delivered</v>
      </c>
      <c r="K6968" s="1" t="str">
        <f aca="false">LEFT(INDEX(Orders!$C$2:$C$8001,MATCH(B6968,Orders!$A$2:$A$8001,0)),7)</f>
        <v>2025-12</v>
      </c>
    </row>
    <row r="6969" customFormat="false" ht="15" hidden="false" customHeight="true" outlineLevel="0" collapsed="false">
      <c r="A6969" s="1" t="s">
        <v>17439</v>
      </c>
      <c r="B6969" s="1" t="s">
        <v>5812</v>
      </c>
      <c r="C6969" s="1" t="s">
        <v>2006</v>
      </c>
      <c r="D6969" s="1" t="n">
        <v>1</v>
      </c>
      <c r="E6969" s="16" t="n">
        <v>482.17</v>
      </c>
      <c r="F6969" s="17" t="n">
        <v>0</v>
      </c>
      <c r="G6969" s="16" t="n">
        <v>482.17</v>
      </c>
      <c r="I6969" s="1" t="str">
        <f aca="false">INDEX(Products!$C$2:$C$51,MATCH(C6969,Products!$A$2:$A$51,0))</f>
        <v>Books &amp; Stationery</v>
      </c>
      <c r="J6969" s="1" t="str">
        <f aca="false">INDEX(Orders!$E$2:$E$8001,MATCH(B6969,Orders!$A$2:$A$8001,0))</f>
        <v>Delivered</v>
      </c>
      <c r="K6969" s="1" t="str">
        <f aca="false">LEFT(INDEX(Orders!$C$2:$C$8001,MATCH(B6969,Orders!$A$2:$A$8001,0)),7)</f>
        <v>2025-12</v>
      </c>
    </row>
    <row r="6970" customFormat="false" ht="15" hidden="false" customHeight="true" outlineLevel="0" collapsed="false">
      <c r="A6970" s="1" t="s">
        <v>17440</v>
      </c>
      <c r="B6970" s="1" t="s">
        <v>5813</v>
      </c>
      <c r="C6970" s="1" t="s">
        <v>1953</v>
      </c>
      <c r="D6970" s="1" t="n">
        <v>2</v>
      </c>
      <c r="E6970" s="16" t="n">
        <v>4914.12</v>
      </c>
      <c r="F6970" s="17" t="n">
        <v>0.15</v>
      </c>
      <c r="G6970" s="16" t="n">
        <v>8354</v>
      </c>
      <c r="I6970" s="1" t="str">
        <f aca="false">INDEX(Products!$C$2:$C$51,MATCH(C6970,Products!$A$2:$A$51,0))</f>
        <v>Fashion</v>
      </c>
      <c r="J6970" s="1" t="str">
        <f aca="false">INDEX(Orders!$E$2:$E$8001,MATCH(B6970,Orders!$A$2:$A$8001,0))</f>
        <v>Delivered</v>
      </c>
      <c r="K6970" s="1" t="str">
        <f aca="false">LEFT(INDEX(Orders!$C$2:$C$8001,MATCH(B6970,Orders!$A$2:$A$8001,0)),7)</f>
        <v>2024-10</v>
      </c>
    </row>
    <row r="6971" customFormat="false" ht="15" hidden="false" customHeight="true" outlineLevel="0" collapsed="false">
      <c r="A6971" s="1" t="s">
        <v>17441</v>
      </c>
      <c r="B6971" s="1" t="s">
        <v>5814</v>
      </c>
      <c r="C6971" s="1" t="s">
        <v>2006</v>
      </c>
      <c r="D6971" s="1" t="n">
        <v>1</v>
      </c>
      <c r="E6971" s="16" t="n">
        <v>482.17</v>
      </c>
      <c r="F6971" s="17" t="n">
        <v>0</v>
      </c>
      <c r="G6971" s="16" t="n">
        <v>482.17</v>
      </c>
      <c r="I6971" s="1" t="str">
        <f aca="false">INDEX(Products!$C$2:$C$51,MATCH(C6971,Products!$A$2:$A$51,0))</f>
        <v>Books &amp; Stationery</v>
      </c>
      <c r="J6971" s="1" t="str">
        <f aca="false">INDEX(Orders!$E$2:$E$8001,MATCH(B6971,Orders!$A$2:$A$8001,0))</f>
        <v>Delivered</v>
      </c>
      <c r="K6971" s="1" t="str">
        <f aca="false">LEFT(INDEX(Orders!$C$2:$C$8001,MATCH(B6971,Orders!$A$2:$A$8001,0)),7)</f>
        <v>2024-09</v>
      </c>
    </row>
    <row r="6972" customFormat="false" ht="15" hidden="false" customHeight="true" outlineLevel="0" collapsed="false">
      <c r="A6972" s="1" t="s">
        <v>17442</v>
      </c>
      <c r="B6972" s="1" t="s">
        <v>5814</v>
      </c>
      <c r="C6972" s="1" t="s">
        <v>1975</v>
      </c>
      <c r="D6972" s="1" t="n">
        <v>1</v>
      </c>
      <c r="E6972" s="16" t="n">
        <v>862.99</v>
      </c>
      <c r="F6972" s="17" t="n">
        <v>0</v>
      </c>
      <c r="G6972" s="16" t="n">
        <v>862.99</v>
      </c>
      <c r="I6972" s="1" t="str">
        <f aca="false">INDEX(Products!$C$2:$C$51,MATCH(C6972,Products!$A$2:$A$51,0))</f>
        <v>Beauty &amp; Personal Care</v>
      </c>
      <c r="J6972" s="1" t="str">
        <f aca="false">INDEX(Orders!$E$2:$E$8001,MATCH(B6972,Orders!$A$2:$A$8001,0))</f>
        <v>Delivered</v>
      </c>
      <c r="K6972" s="1" t="str">
        <f aca="false">LEFT(INDEX(Orders!$C$2:$C$8001,MATCH(B6972,Orders!$A$2:$A$8001,0)),7)</f>
        <v>2024-09</v>
      </c>
    </row>
    <row r="6973" customFormat="false" ht="15" hidden="false" customHeight="true" outlineLevel="0" collapsed="false">
      <c r="A6973" s="1" t="s">
        <v>17443</v>
      </c>
      <c r="B6973" s="1" t="s">
        <v>5814</v>
      </c>
      <c r="C6973" s="1" t="s">
        <v>1977</v>
      </c>
      <c r="D6973" s="1" t="n">
        <v>1</v>
      </c>
      <c r="E6973" s="16" t="n">
        <v>2386.05</v>
      </c>
      <c r="F6973" s="17" t="n">
        <v>0.1</v>
      </c>
      <c r="G6973" s="16" t="n">
        <v>2147.45</v>
      </c>
      <c r="I6973" s="1" t="str">
        <f aca="false">INDEX(Products!$C$2:$C$51,MATCH(C6973,Products!$A$2:$A$51,0))</f>
        <v>Beauty &amp; Personal Care</v>
      </c>
      <c r="J6973" s="1" t="str">
        <f aca="false">INDEX(Orders!$E$2:$E$8001,MATCH(B6973,Orders!$A$2:$A$8001,0))</f>
        <v>Delivered</v>
      </c>
      <c r="K6973" s="1" t="str">
        <f aca="false">LEFT(INDEX(Orders!$C$2:$C$8001,MATCH(B6973,Orders!$A$2:$A$8001,0)),7)</f>
        <v>2024-09</v>
      </c>
    </row>
    <row r="6974" customFormat="false" ht="15" hidden="false" customHeight="true" outlineLevel="0" collapsed="false">
      <c r="A6974" s="1" t="s">
        <v>17444</v>
      </c>
      <c r="B6974" s="1" t="s">
        <v>5815</v>
      </c>
      <c r="C6974" s="1" t="s">
        <v>2006</v>
      </c>
      <c r="D6974" s="1" t="n">
        <v>2</v>
      </c>
      <c r="E6974" s="16" t="n">
        <v>482.17</v>
      </c>
      <c r="F6974" s="17" t="n">
        <v>0</v>
      </c>
      <c r="G6974" s="16" t="n">
        <v>964.34</v>
      </c>
      <c r="I6974" s="1" t="str">
        <f aca="false">INDEX(Products!$C$2:$C$51,MATCH(C6974,Products!$A$2:$A$51,0))</f>
        <v>Books &amp; Stationery</v>
      </c>
      <c r="J6974" s="1" t="str">
        <f aca="false">INDEX(Orders!$E$2:$E$8001,MATCH(B6974,Orders!$A$2:$A$8001,0))</f>
        <v>Delivered</v>
      </c>
      <c r="K6974" s="1" t="str">
        <f aca="false">LEFT(INDEX(Orders!$C$2:$C$8001,MATCH(B6974,Orders!$A$2:$A$8001,0)),7)</f>
        <v>2025-12</v>
      </c>
    </row>
    <row r="6975" customFormat="false" ht="15" hidden="false" customHeight="true" outlineLevel="0" collapsed="false">
      <c r="A6975" s="1" t="s">
        <v>17445</v>
      </c>
      <c r="B6975" s="1" t="s">
        <v>5815</v>
      </c>
      <c r="C6975" s="1" t="s">
        <v>1997</v>
      </c>
      <c r="D6975" s="1" t="n">
        <v>1</v>
      </c>
      <c r="E6975" s="16" t="n">
        <v>311.15</v>
      </c>
      <c r="F6975" s="17" t="n">
        <v>0.05</v>
      </c>
      <c r="G6975" s="16" t="n">
        <v>295.59</v>
      </c>
      <c r="I6975" s="1" t="str">
        <f aca="false">INDEX(Products!$C$2:$C$51,MATCH(C6975,Products!$A$2:$A$51,0))</f>
        <v>Sports &amp; Fitness</v>
      </c>
      <c r="J6975" s="1" t="str">
        <f aca="false">INDEX(Orders!$E$2:$E$8001,MATCH(B6975,Orders!$A$2:$A$8001,0))</f>
        <v>Delivered</v>
      </c>
      <c r="K6975" s="1" t="str">
        <f aca="false">LEFT(INDEX(Orders!$C$2:$C$8001,MATCH(B6975,Orders!$A$2:$A$8001,0)),7)</f>
        <v>2025-12</v>
      </c>
    </row>
    <row r="6976" customFormat="false" ht="15" hidden="false" customHeight="true" outlineLevel="0" collapsed="false">
      <c r="A6976" s="1" t="s">
        <v>17446</v>
      </c>
      <c r="B6976" s="1" t="s">
        <v>5816</v>
      </c>
      <c r="C6976" s="1" t="s">
        <v>1997</v>
      </c>
      <c r="D6976" s="1" t="n">
        <v>1</v>
      </c>
      <c r="E6976" s="16" t="n">
        <v>311.15</v>
      </c>
      <c r="F6976" s="17" t="n">
        <v>0.2</v>
      </c>
      <c r="G6976" s="16" t="n">
        <v>248.92</v>
      </c>
      <c r="I6976" s="1" t="str">
        <f aca="false">INDEX(Products!$C$2:$C$51,MATCH(C6976,Products!$A$2:$A$51,0))</f>
        <v>Sports &amp; Fitness</v>
      </c>
      <c r="J6976" s="1" t="str">
        <f aca="false">INDEX(Orders!$E$2:$E$8001,MATCH(B6976,Orders!$A$2:$A$8001,0))</f>
        <v>Delivered</v>
      </c>
      <c r="K6976" s="1" t="str">
        <f aca="false">LEFT(INDEX(Orders!$C$2:$C$8001,MATCH(B6976,Orders!$A$2:$A$8001,0)),7)</f>
        <v>2024-08</v>
      </c>
    </row>
    <row r="6977" customFormat="false" ht="15" hidden="false" customHeight="true" outlineLevel="0" collapsed="false">
      <c r="A6977" s="1" t="s">
        <v>17447</v>
      </c>
      <c r="B6977" s="1" t="s">
        <v>5817</v>
      </c>
      <c r="C6977" s="1" t="s">
        <v>1975</v>
      </c>
      <c r="D6977" s="1" t="n">
        <v>1</v>
      </c>
      <c r="E6977" s="16" t="n">
        <v>862.99</v>
      </c>
      <c r="F6977" s="17" t="n">
        <v>0</v>
      </c>
      <c r="G6977" s="16" t="n">
        <v>862.99</v>
      </c>
      <c r="I6977" s="1" t="str">
        <f aca="false">INDEX(Products!$C$2:$C$51,MATCH(C6977,Products!$A$2:$A$51,0))</f>
        <v>Beauty &amp; Personal Care</v>
      </c>
      <c r="J6977" s="1" t="str">
        <f aca="false">INDEX(Orders!$E$2:$E$8001,MATCH(B6977,Orders!$A$2:$A$8001,0))</f>
        <v>Delivered</v>
      </c>
      <c r="K6977" s="1" t="str">
        <f aca="false">LEFT(INDEX(Orders!$C$2:$C$8001,MATCH(B6977,Orders!$A$2:$A$8001,0)),7)</f>
        <v>2025-08</v>
      </c>
    </row>
    <row r="6978" customFormat="false" ht="15" hidden="false" customHeight="true" outlineLevel="0" collapsed="false">
      <c r="A6978" s="1" t="s">
        <v>17448</v>
      </c>
      <c r="B6978" s="1" t="s">
        <v>5818</v>
      </c>
      <c r="C6978" s="1" t="s">
        <v>1940</v>
      </c>
      <c r="D6978" s="1" t="n">
        <v>1</v>
      </c>
      <c r="E6978" s="16" t="n">
        <v>2374.52</v>
      </c>
      <c r="F6978" s="17" t="n">
        <v>0.1</v>
      </c>
      <c r="G6978" s="16" t="n">
        <v>2137.07</v>
      </c>
      <c r="I6978" s="1" t="str">
        <f aca="false">INDEX(Products!$C$2:$C$51,MATCH(C6978,Products!$A$2:$A$51,0))</f>
        <v>Fashion</v>
      </c>
      <c r="J6978" s="1" t="str">
        <f aca="false">INDEX(Orders!$E$2:$E$8001,MATCH(B6978,Orders!$A$2:$A$8001,0))</f>
        <v>Delivered</v>
      </c>
      <c r="K6978" s="1" t="str">
        <f aca="false">LEFT(INDEX(Orders!$C$2:$C$8001,MATCH(B6978,Orders!$A$2:$A$8001,0)),7)</f>
        <v>2024-01</v>
      </c>
    </row>
    <row r="6979" customFormat="false" ht="15" hidden="false" customHeight="true" outlineLevel="0" collapsed="false">
      <c r="A6979" s="1" t="s">
        <v>17449</v>
      </c>
      <c r="B6979" s="1" t="s">
        <v>5818</v>
      </c>
      <c r="C6979" s="1" t="s">
        <v>2002</v>
      </c>
      <c r="D6979" s="1" t="n">
        <v>1</v>
      </c>
      <c r="E6979" s="16" t="n">
        <v>392.75</v>
      </c>
      <c r="F6979" s="17" t="n">
        <v>0.2</v>
      </c>
      <c r="G6979" s="16" t="n">
        <v>314.2</v>
      </c>
      <c r="I6979" s="1" t="str">
        <f aca="false">INDEX(Products!$C$2:$C$51,MATCH(C6979,Products!$A$2:$A$51,0))</f>
        <v>Books &amp; Stationery</v>
      </c>
      <c r="J6979" s="1" t="str">
        <f aca="false">INDEX(Orders!$E$2:$E$8001,MATCH(B6979,Orders!$A$2:$A$8001,0))</f>
        <v>Delivered</v>
      </c>
      <c r="K6979" s="1" t="str">
        <f aca="false">LEFT(INDEX(Orders!$C$2:$C$8001,MATCH(B6979,Orders!$A$2:$A$8001,0)),7)</f>
        <v>2024-01</v>
      </c>
    </row>
    <row r="6980" customFormat="false" ht="15" hidden="false" customHeight="true" outlineLevel="0" collapsed="false">
      <c r="A6980" s="1" t="s">
        <v>17450</v>
      </c>
      <c r="B6980" s="1" t="s">
        <v>5819</v>
      </c>
      <c r="C6980" s="1" t="s">
        <v>1930</v>
      </c>
      <c r="D6980" s="1" t="n">
        <v>2</v>
      </c>
      <c r="E6980" s="16" t="n">
        <v>2398.35</v>
      </c>
      <c r="F6980" s="17" t="n">
        <v>0</v>
      </c>
      <c r="G6980" s="16" t="n">
        <v>4796.7</v>
      </c>
      <c r="I6980" s="1" t="str">
        <f aca="false">INDEX(Products!$C$2:$C$51,MATCH(C6980,Products!$A$2:$A$51,0))</f>
        <v>Electronics</v>
      </c>
      <c r="J6980" s="1" t="str">
        <f aca="false">INDEX(Orders!$E$2:$E$8001,MATCH(B6980,Orders!$A$2:$A$8001,0))</f>
        <v>Delivered</v>
      </c>
      <c r="K6980" s="1" t="str">
        <f aca="false">LEFT(INDEX(Orders!$C$2:$C$8001,MATCH(B6980,Orders!$A$2:$A$8001,0)),7)</f>
        <v>2025-02</v>
      </c>
    </row>
    <row r="6981" customFormat="false" ht="15" hidden="false" customHeight="true" outlineLevel="0" collapsed="false">
      <c r="A6981" s="1" t="s">
        <v>17451</v>
      </c>
      <c r="B6981" s="1" t="s">
        <v>5819</v>
      </c>
      <c r="C6981" s="1" t="s">
        <v>1961</v>
      </c>
      <c r="D6981" s="1" t="n">
        <v>1</v>
      </c>
      <c r="E6981" s="16" t="n">
        <v>3493.68</v>
      </c>
      <c r="F6981" s="17" t="n">
        <v>0</v>
      </c>
      <c r="G6981" s="16" t="n">
        <v>3493.68</v>
      </c>
      <c r="I6981" s="1" t="str">
        <f aca="false">INDEX(Products!$C$2:$C$51,MATCH(C6981,Products!$A$2:$A$51,0))</f>
        <v>Home &amp; Kitchen</v>
      </c>
      <c r="J6981" s="1" t="str">
        <f aca="false">INDEX(Orders!$E$2:$E$8001,MATCH(B6981,Orders!$A$2:$A$8001,0))</f>
        <v>Delivered</v>
      </c>
      <c r="K6981" s="1" t="str">
        <f aca="false">LEFT(INDEX(Orders!$C$2:$C$8001,MATCH(B6981,Orders!$A$2:$A$8001,0)),7)</f>
        <v>2025-02</v>
      </c>
    </row>
    <row r="6982" customFormat="false" ht="15" hidden="false" customHeight="true" outlineLevel="0" collapsed="false">
      <c r="A6982" s="1" t="s">
        <v>17452</v>
      </c>
      <c r="B6982" s="1" t="s">
        <v>5819</v>
      </c>
      <c r="C6982" s="1" t="s">
        <v>2004</v>
      </c>
      <c r="D6982" s="1" t="n">
        <v>2</v>
      </c>
      <c r="E6982" s="16" t="n">
        <v>645.89</v>
      </c>
      <c r="F6982" s="17" t="n">
        <v>0.05</v>
      </c>
      <c r="G6982" s="16" t="n">
        <v>1227.19</v>
      </c>
      <c r="I6982" s="1" t="str">
        <f aca="false">INDEX(Products!$C$2:$C$51,MATCH(C6982,Products!$A$2:$A$51,0))</f>
        <v>Books &amp; Stationery</v>
      </c>
      <c r="J6982" s="1" t="str">
        <f aca="false">INDEX(Orders!$E$2:$E$8001,MATCH(B6982,Orders!$A$2:$A$8001,0))</f>
        <v>Delivered</v>
      </c>
      <c r="K6982" s="1" t="str">
        <f aca="false">LEFT(INDEX(Orders!$C$2:$C$8001,MATCH(B6982,Orders!$A$2:$A$8001,0)),7)</f>
        <v>2025-02</v>
      </c>
    </row>
    <row r="6983" customFormat="false" ht="15" hidden="false" customHeight="true" outlineLevel="0" collapsed="false">
      <c r="A6983" s="1" t="s">
        <v>17453</v>
      </c>
      <c r="B6983" s="1" t="s">
        <v>5819</v>
      </c>
      <c r="C6983" s="1" t="s">
        <v>1976</v>
      </c>
      <c r="D6983" s="1" t="n">
        <v>1</v>
      </c>
      <c r="E6983" s="16" t="n">
        <v>1603.35</v>
      </c>
      <c r="F6983" s="17" t="n">
        <v>0</v>
      </c>
      <c r="G6983" s="16" t="n">
        <v>1603.35</v>
      </c>
      <c r="I6983" s="1" t="str">
        <f aca="false">INDEX(Products!$C$2:$C$51,MATCH(C6983,Products!$A$2:$A$51,0))</f>
        <v>Beauty &amp; Personal Care</v>
      </c>
      <c r="J6983" s="1" t="str">
        <f aca="false">INDEX(Orders!$E$2:$E$8001,MATCH(B6983,Orders!$A$2:$A$8001,0))</f>
        <v>Delivered</v>
      </c>
      <c r="K6983" s="1" t="str">
        <f aca="false">LEFT(INDEX(Orders!$C$2:$C$8001,MATCH(B6983,Orders!$A$2:$A$8001,0)),7)</f>
        <v>2025-02</v>
      </c>
    </row>
    <row r="6984" customFormat="false" ht="15" hidden="false" customHeight="true" outlineLevel="0" collapsed="false">
      <c r="A6984" s="1" t="s">
        <v>17454</v>
      </c>
      <c r="B6984" s="1" t="s">
        <v>5820</v>
      </c>
      <c r="C6984" s="1" t="s">
        <v>2006</v>
      </c>
      <c r="D6984" s="1" t="n">
        <v>1</v>
      </c>
      <c r="E6984" s="16" t="n">
        <v>482.17</v>
      </c>
      <c r="F6984" s="17" t="n">
        <v>0</v>
      </c>
      <c r="G6984" s="16" t="n">
        <v>482.17</v>
      </c>
      <c r="I6984" s="1" t="str">
        <f aca="false">INDEX(Products!$C$2:$C$51,MATCH(C6984,Products!$A$2:$A$51,0))</f>
        <v>Books &amp; Stationery</v>
      </c>
      <c r="J6984" s="1" t="str">
        <f aca="false">INDEX(Orders!$E$2:$E$8001,MATCH(B6984,Orders!$A$2:$A$8001,0))</f>
        <v>Delivered</v>
      </c>
      <c r="K6984" s="1" t="str">
        <f aca="false">LEFT(INDEX(Orders!$C$2:$C$8001,MATCH(B6984,Orders!$A$2:$A$8001,0)),7)</f>
        <v>2025-12</v>
      </c>
    </row>
    <row r="6985" customFormat="false" ht="15" hidden="false" customHeight="true" outlineLevel="0" collapsed="false">
      <c r="A6985" s="1" t="s">
        <v>17455</v>
      </c>
      <c r="B6985" s="1" t="s">
        <v>5820</v>
      </c>
      <c r="C6985" s="1" t="s">
        <v>1988</v>
      </c>
      <c r="D6985" s="1" t="n">
        <v>3</v>
      </c>
      <c r="E6985" s="16" t="n">
        <v>681.07</v>
      </c>
      <c r="F6985" s="17" t="n">
        <v>0.15</v>
      </c>
      <c r="G6985" s="16" t="n">
        <v>1736.73</v>
      </c>
      <c r="I6985" s="1" t="str">
        <f aca="false">INDEX(Products!$C$2:$C$51,MATCH(C6985,Products!$A$2:$A$51,0))</f>
        <v>Sports &amp; Fitness</v>
      </c>
      <c r="J6985" s="1" t="str">
        <f aca="false">INDEX(Orders!$E$2:$E$8001,MATCH(B6985,Orders!$A$2:$A$8001,0))</f>
        <v>Delivered</v>
      </c>
      <c r="K6985" s="1" t="str">
        <f aca="false">LEFT(INDEX(Orders!$C$2:$C$8001,MATCH(B6985,Orders!$A$2:$A$8001,0)),7)</f>
        <v>2025-12</v>
      </c>
    </row>
    <row r="6986" customFormat="false" ht="15" hidden="false" customHeight="true" outlineLevel="0" collapsed="false">
      <c r="A6986" s="1" t="s">
        <v>17456</v>
      </c>
      <c r="B6986" s="1" t="s">
        <v>5821</v>
      </c>
      <c r="C6986" s="1" t="s">
        <v>1979</v>
      </c>
      <c r="D6986" s="1" t="n">
        <v>1</v>
      </c>
      <c r="E6986" s="16" t="n">
        <v>623</v>
      </c>
      <c r="F6986" s="17" t="n">
        <v>0</v>
      </c>
      <c r="G6986" s="16" t="n">
        <v>623</v>
      </c>
      <c r="I6986" s="1" t="str">
        <f aca="false">INDEX(Products!$C$2:$C$51,MATCH(C6986,Products!$A$2:$A$51,0))</f>
        <v>Beauty &amp; Personal Care</v>
      </c>
      <c r="J6986" s="1" t="str">
        <f aca="false">INDEX(Orders!$E$2:$E$8001,MATCH(B6986,Orders!$A$2:$A$8001,0))</f>
        <v>Delivered</v>
      </c>
      <c r="K6986" s="1" t="str">
        <f aca="false">LEFT(INDEX(Orders!$C$2:$C$8001,MATCH(B6986,Orders!$A$2:$A$8001,0)),7)</f>
        <v>2024-09</v>
      </c>
    </row>
    <row r="6987" customFormat="false" ht="15" hidden="false" customHeight="true" outlineLevel="0" collapsed="false">
      <c r="A6987" s="1" t="s">
        <v>17457</v>
      </c>
      <c r="B6987" s="1" t="s">
        <v>5821</v>
      </c>
      <c r="C6987" s="1" t="s">
        <v>2006</v>
      </c>
      <c r="D6987" s="1" t="n">
        <v>1</v>
      </c>
      <c r="E6987" s="16" t="n">
        <v>482.17</v>
      </c>
      <c r="F6987" s="17" t="n">
        <v>0.05</v>
      </c>
      <c r="G6987" s="16" t="n">
        <v>458.06</v>
      </c>
      <c r="I6987" s="1" t="str">
        <f aca="false">INDEX(Products!$C$2:$C$51,MATCH(C6987,Products!$A$2:$A$51,0))</f>
        <v>Books &amp; Stationery</v>
      </c>
      <c r="J6987" s="1" t="str">
        <f aca="false">INDEX(Orders!$E$2:$E$8001,MATCH(B6987,Orders!$A$2:$A$8001,0))</f>
        <v>Delivered</v>
      </c>
      <c r="K6987" s="1" t="str">
        <f aca="false">LEFT(INDEX(Orders!$C$2:$C$8001,MATCH(B6987,Orders!$A$2:$A$8001,0)),7)</f>
        <v>2024-09</v>
      </c>
    </row>
    <row r="6988" customFormat="false" ht="15" hidden="false" customHeight="true" outlineLevel="0" collapsed="false">
      <c r="A6988" s="1" t="s">
        <v>17458</v>
      </c>
      <c r="B6988" s="1" t="s">
        <v>5822</v>
      </c>
      <c r="C6988" s="1" t="s">
        <v>2006</v>
      </c>
      <c r="D6988" s="1" t="n">
        <v>1</v>
      </c>
      <c r="E6988" s="16" t="n">
        <v>482.17</v>
      </c>
      <c r="F6988" s="17" t="n">
        <v>0.05</v>
      </c>
      <c r="G6988" s="16" t="n">
        <v>458.06</v>
      </c>
      <c r="I6988" s="1" t="str">
        <f aca="false">INDEX(Products!$C$2:$C$51,MATCH(C6988,Products!$A$2:$A$51,0))</f>
        <v>Books &amp; Stationery</v>
      </c>
      <c r="J6988" s="1" t="str">
        <f aca="false">INDEX(Orders!$E$2:$E$8001,MATCH(B6988,Orders!$A$2:$A$8001,0))</f>
        <v>Delivered</v>
      </c>
      <c r="K6988" s="1" t="str">
        <f aca="false">LEFT(INDEX(Orders!$C$2:$C$8001,MATCH(B6988,Orders!$A$2:$A$8001,0)),7)</f>
        <v>2025-08</v>
      </c>
    </row>
    <row r="6989" customFormat="false" ht="15" hidden="false" customHeight="true" outlineLevel="0" collapsed="false">
      <c r="A6989" s="1" t="s">
        <v>17459</v>
      </c>
      <c r="B6989" s="1" t="s">
        <v>5822</v>
      </c>
      <c r="C6989" s="1" t="s">
        <v>1971</v>
      </c>
      <c r="D6989" s="1" t="n">
        <v>1</v>
      </c>
      <c r="E6989" s="16" t="n">
        <v>2073.63</v>
      </c>
      <c r="F6989" s="17" t="n">
        <v>0</v>
      </c>
      <c r="G6989" s="16" t="n">
        <v>2073.63</v>
      </c>
      <c r="I6989" s="1" t="str">
        <f aca="false">INDEX(Products!$C$2:$C$51,MATCH(C6989,Products!$A$2:$A$51,0))</f>
        <v>Home &amp; Kitchen</v>
      </c>
      <c r="J6989" s="1" t="str">
        <f aca="false">INDEX(Orders!$E$2:$E$8001,MATCH(B6989,Orders!$A$2:$A$8001,0))</f>
        <v>Delivered</v>
      </c>
      <c r="K6989" s="1" t="str">
        <f aca="false">LEFT(INDEX(Orders!$C$2:$C$8001,MATCH(B6989,Orders!$A$2:$A$8001,0)),7)</f>
        <v>2025-08</v>
      </c>
    </row>
    <row r="6990" customFormat="false" ht="15" hidden="false" customHeight="true" outlineLevel="0" collapsed="false">
      <c r="A6990" s="1" t="s">
        <v>17460</v>
      </c>
      <c r="B6990" s="1" t="s">
        <v>5822</v>
      </c>
      <c r="C6990" s="1" t="s">
        <v>1918</v>
      </c>
      <c r="D6990" s="1" t="n">
        <v>1</v>
      </c>
      <c r="E6990" s="16" t="n">
        <v>2978.99</v>
      </c>
      <c r="F6990" s="17" t="n">
        <v>0</v>
      </c>
      <c r="G6990" s="16" t="n">
        <v>2978.99</v>
      </c>
      <c r="I6990" s="1" t="str">
        <f aca="false">INDEX(Products!$C$2:$C$51,MATCH(C6990,Products!$A$2:$A$51,0))</f>
        <v>Electronics</v>
      </c>
      <c r="J6990" s="1" t="str">
        <f aca="false">INDEX(Orders!$E$2:$E$8001,MATCH(B6990,Orders!$A$2:$A$8001,0))</f>
        <v>Delivered</v>
      </c>
      <c r="K6990" s="1" t="str">
        <f aca="false">LEFT(INDEX(Orders!$C$2:$C$8001,MATCH(B6990,Orders!$A$2:$A$8001,0)),7)</f>
        <v>2025-08</v>
      </c>
    </row>
    <row r="6991" customFormat="false" ht="15" hidden="false" customHeight="true" outlineLevel="0" collapsed="false">
      <c r="A6991" s="1" t="s">
        <v>17461</v>
      </c>
      <c r="B6991" s="1" t="s">
        <v>5822</v>
      </c>
      <c r="C6991" s="1" t="s">
        <v>1930</v>
      </c>
      <c r="D6991" s="1" t="n">
        <v>2</v>
      </c>
      <c r="E6991" s="16" t="n">
        <v>2398.35</v>
      </c>
      <c r="F6991" s="17" t="n">
        <v>0</v>
      </c>
      <c r="G6991" s="16" t="n">
        <v>4796.7</v>
      </c>
      <c r="I6991" s="1" t="str">
        <f aca="false">INDEX(Products!$C$2:$C$51,MATCH(C6991,Products!$A$2:$A$51,0))</f>
        <v>Electronics</v>
      </c>
      <c r="J6991" s="1" t="str">
        <f aca="false">INDEX(Orders!$E$2:$E$8001,MATCH(B6991,Orders!$A$2:$A$8001,0))</f>
        <v>Delivered</v>
      </c>
      <c r="K6991" s="1" t="str">
        <f aca="false">LEFT(INDEX(Orders!$C$2:$C$8001,MATCH(B6991,Orders!$A$2:$A$8001,0)),7)</f>
        <v>2025-08</v>
      </c>
    </row>
    <row r="6992" customFormat="false" ht="15" hidden="false" customHeight="true" outlineLevel="0" collapsed="false">
      <c r="A6992" s="1" t="s">
        <v>17462</v>
      </c>
      <c r="B6992" s="1" t="s">
        <v>5823</v>
      </c>
      <c r="C6992" s="1" t="s">
        <v>1975</v>
      </c>
      <c r="D6992" s="1" t="n">
        <v>3</v>
      </c>
      <c r="E6992" s="16" t="n">
        <v>862.99</v>
      </c>
      <c r="F6992" s="17" t="n">
        <v>0</v>
      </c>
      <c r="G6992" s="16" t="n">
        <v>2588.97</v>
      </c>
      <c r="I6992" s="1" t="str">
        <f aca="false">INDEX(Products!$C$2:$C$51,MATCH(C6992,Products!$A$2:$A$51,0))</f>
        <v>Beauty &amp; Personal Care</v>
      </c>
      <c r="J6992" s="1" t="str">
        <f aca="false">INDEX(Orders!$E$2:$E$8001,MATCH(B6992,Orders!$A$2:$A$8001,0))</f>
        <v>Delivered</v>
      </c>
      <c r="K6992" s="1" t="str">
        <f aca="false">LEFT(INDEX(Orders!$C$2:$C$8001,MATCH(B6992,Orders!$A$2:$A$8001,0)),7)</f>
        <v>2025-03</v>
      </c>
    </row>
    <row r="6993" customFormat="false" ht="15" hidden="false" customHeight="true" outlineLevel="0" collapsed="false">
      <c r="A6993" s="1" t="s">
        <v>17463</v>
      </c>
      <c r="B6993" s="1" t="s">
        <v>5824</v>
      </c>
      <c r="C6993" s="1" t="s">
        <v>2006</v>
      </c>
      <c r="D6993" s="1" t="n">
        <v>1</v>
      </c>
      <c r="E6993" s="16" t="n">
        <v>482.17</v>
      </c>
      <c r="F6993" s="17" t="n">
        <v>0.2</v>
      </c>
      <c r="G6993" s="16" t="n">
        <v>385.74</v>
      </c>
      <c r="I6993" s="1" t="str">
        <f aca="false">INDEX(Products!$C$2:$C$51,MATCH(C6993,Products!$A$2:$A$51,0))</f>
        <v>Books &amp; Stationery</v>
      </c>
      <c r="J6993" s="1" t="str">
        <f aca="false">INDEX(Orders!$E$2:$E$8001,MATCH(B6993,Orders!$A$2:$A$8001,0))</f>
        <v>Delivered</v>
      </c>
      <c r="K6993" s="1" t="str">
        <f aca="false">LEFT(INDEX(Orders!$C$2:$C$8001,MATCH(B6993,Orders!$A$2:$A$8001,0)),7)</f>
        <v>2025-10</v>
      </c>
    </row>
    <row r="6994" customFormat="false" ht="15" hidden="false" customHeight="true" outlineLevel="0" collapsed="false">
      <c r="A6994" s="1" t="s">
        <v>17464</v>
      </c>
      <c r="B6994" s="1" t="s">
        <v>5825</v>
      </c>
      <c r="C6994" s="1" t="s">
        <v>1997</v>
      </c>
      <c r="D6994" s="1" t="n">
        <v>1</v>
      </c>
      <c r="E6994" s="16" t="n">
        <v>311.15</v>
      </c>
      <c r="F6994" s="17" t="n">
        <v>0.1</v>
      </c>
      <c r="G6994" s="16" t="n">
        <v>280.03</v>
      </c>
      <c r="I6994" s="1" t="str">
        <f aca="false">INDEX(Products!$C$2:$C$51,MATCH(C6994,Products!$A$2:$A$51,0))</f>
        <v>Sports &amp; Fitness</v>
      </c>
      <c r="J6994" s="1" t="str">
        <f aca="false">INDEX(Orders!$E$2:$E$8001,MATCH(B6994,Orders!$A$2:$A$8001,0))</f>
        <v>Delivered</v>
      </c>
      <c r="K6994" s="1" t="str">
        <f aca="false">LEFT(INDEX(Orders!$C$2:$C$8001,MATCH(B6994,Orders!$A$2:$A$8001,0)),7)</f>
        <v>2025-02</v>
      </c>
    </row>
    <row r="6995" customFormat="false" ht="15" hidden="false" customHeight="true" outlineLevel="0" collapsed="false">
      <c r="A6995" s="1" t="s">
        <v>17465</v>
      </c>
      <c r="B6995" s="1" t="s">
        <v>5825</v>
      </c>
      <c r="C6995" s="1" t="s">
        <v>1990</v>
      </c>
      <c r="D6995" s="1" t="n">
        <v>1</v>
      </c>
      <c r="E6995" s="16" t="n">
        <v>5311.32</v>
      </c>
      <c r="F6995" s="17" t="n">
        <v>0</v>
      </c>
      <c r="G6995" s="16" t="n">
        <v>5311.32</v>
      </c>
      <c r="I6995" s="1" t="str">
        <f aca="false">INDEX(Products!$C$2:$C$51,MATCH(C6995,Products!$A$2:$A$51,0))</f>
        <v>Sports &amp; Fitness</v>
      </c>
      <c r="J6995" s="1" t="str">
        <f aca="false">INDEX(Orders!$E$2:$E$8001,MATCH(B6995,Orders!$A$2:$A$8001,0))</f>
        <v>Delivered</v>
      </c>
      <c r="K6995" s="1" t="str">
        <f aca="false">LEFT(INDEX(Orders!$C$2:$C$8001,MATCH(B6995,Orders!$A$2:$A$8001,0)),7)</f>
        <v>2025-02</v>
      </c>
    </row>
    <row r="6996" customFormat="false" ht="15" hidden="false" customHeight="true" outlineLevel="0" collapsed="false">
      <c r="A6996" s="1" t="s">
        <v>17466</v>
      </c>
      <c r="B6996" s="1" t="s">
        <v>5826</v>
      </c>
      <c r="C6996" s="1" t="s">
        <v>1930</v>
      </c>
      <c r="D6996" s="1" t="n">
        <v>1</v>
      </c>
      <c r="E6996" s="16" t="n">
        <v>2398.35</v>
      </c>
      <c r="F6996" s="17" t="n">
        <v>0</v>
      </c>
      <c r="G6996" s="16" t="n">
        <v>2398.35</v>
      </c>
      <c r="I6996" s="1" t="str">
        <f aca="false">INDEX(Products!$C$2:$C$51,MATCH(C6996,Products!$A$2:$A$51,0))</f>
        <v>Electronics</v>
      </c>
      <c r="J6996" s="1" t="str">
        <f aca="false">INDEX(Orders!$E$2:$E$8001,MATCH(B6996,Orders!$A$2:$A$8001,0))</f>
        <v>Delivered</v>
      </c>
      <c r="K6996" s="1" t="str">
        <f aca="false">LEFT(INDEX(Orders!$C$2:$C$8001,MATCH(B6996,Orders!$A$2:$A$8001,0)),7)</f>
        <v>2025-06</v>
      </c>
    </row>
    <row r="6997" customFormat="false" ht="15" hidden="false" customHeight="true" outlineLevel="0" collapsed="false">
      <c r="A6997" s="1" t="s">
        <v>17467</v>
      </c>
      <c r="B6997" s="1" t="s">
        <v>5827</v>
      </c>
      <c r="C6997" s="1" t="s">
        <v>2000</v>
      </c>
      <c r="D6997" s="1" t="n">
        <v>2</v>
      </c>
      <c r="E6997" s="16" t="n">
        <v>425.08</v>
      </c>
      <c r="F6997" s="17" t="n">
        <v>0.05</v>
      </c>
      <c r="G6997" s="16" t="n">
        <v>807.65</v>
      </c>
      <c r="I6997" s="1" t="str">
        <f aca="false">INDEX(Products!$C$2:$C$51,MATCH(C6997,Products!$A$2:$A$51,0))</f>
        <v>Books &amp; Stationery</v>
      </c>
      <c r="J6997" s="1" t="str">
        <f aca="false">INDEX(Orders!$E$2:$E$8001,MATCH(B6997,Orders!$A$2:$A$8001,0))</f>
        <v>Delivered</v>
      </c>
      <c r="K6997" s="1" t="str">
        <f aca="false">LEFT(INDEX(Orders!$C$2:$C$8001,MATCH(B6997,Orders!$A$2:$A$8001,0)),7)</f>
        <v>2025-12</v>
      </c>
    </row>
    <row r="6998" customFormat="false" ht="15" hidden="false" customHeight="true" outlineLevel="0" collapsed="false">
      <c r="A6998" s="1" t="s">
        <v>17468</v>
      </c>
      <c r="B6998" s="1" t="s">
        <v>5827</v>
      </c>
      <c r="C6998" s="1" t="s">
        <v>1920</v>
      </c>
      <c r="D6998" s="1" t="n">
        <v>1</v>
      </c>
      <c r="E6998" s="16" t="n">
        <v>4273.58</v>
      </c>
      <c r="F6998" s="17" t="n">
        <v>0</v>
      </c>
      <c r="G6998" s="16" t="n">
        <v>4273.58</v>
      </c>
      <c r="I6998" s="1" t="str">
        <f aca="false">INDEX(Products!$C$2:$C$51,MATCH(C6998,Products!$A$2:$A$51,0))</f>
        <v>Electronics</v>
      </c>
      <c r="J6998" s="1" t="str">
        <f aca="false">INDEX(Orders!$E$2:$E$8001,MATCH(B6998,Orders!$A$2:$A$8001,0))</f>
        <v>Delivered</v>
      </c>
      <c r="K6998" s="1" t="str">
        <f aca="false">LEFT(INDEX(Orders!$C$2:$C$8001,MATCH(B6998,Orders!$A$2:$A$8001,0)),7)</f>
        <v>2025-12</v>
      </c>
    </row>
    <row r="6999" customFormat="false" ht="15" hidden="false" customHeight="true" outlineLevel="0" collapsed="false">
      <c r="A6999" s="1" t="s">
        <v>17469</v>
      </c>
      <c r="B6999" s="1" t="s">
        <v>5828</v>
      </c>
      <c r="C6999" s="1" t="s">
        <v>1949</v>
      </c>
      <c r="D6999" s="1" t="n">
        <v>1</v>
      </c>
      <c r="E6999" s="16" t="n">
        <v>4185.64</v>
      </c>
      <c r="F6999" s="17" t="n">
        <v>0</v>
      </c>
      <c r="G6999" s="16" t="n">
        <v>4185.64</v>
      </c>
      <c r="I6999" s="1" t="str">
        <f aca="false">INDEX(Products!$C$2:$C$51,MATCH(C6999,Products!$A$2:$A$51,0))</f>
        <v>Fashion</v>
      </c>
      <c r="J6999" s="1" t="str">
        <f aca="false">INDEX(Orders!$E$2:$E$8001,MATCH(B6999,Orders!$A$2:$A$8001,0))</f>
        <v>Delivered</v>
      </c>
      <c r="K6999" s="1" t="str">
        <f aca="false">LEFT(INDEX(Orders!$C$2:$C$8001,MATCH(B6999,Orders!$A$2:$A$8001,0)),7)</f>
        <v>2025-10</v>
      </c>
    </row>
    <row r="7000" customFormat="false" ht="15" hidden="false" customHeight="true" outlineLevel="0" collapsed="false">
      <c r="A7000" s="1" t="s">
        <v>17470</v>
      </c>
      <c r="B7000" s="1" t="s">
        <v>5829</v>
      </c>
      <c r="C7000" s="1" t="s">
        <v>1930</v>
      </c>
      <c r="D7000" s="1" t="n">
        <v>2</v>
      </c>
      <c r="E7000" s="16" t="n">
        <v>2398.35</v>
      </c>
      <c r="F7000" s="17" t="n">
        <v>0</v>
      </c>
      <c r="G7000" s="16" t="n">
        <v>4796.7</v>
      </c>
      <c r="I7000" s="1" t="str">
        <f aca="false">INDEX(Products!$C$2:$C$51,MATCH(C7000,Products!$A$2:$A$51,0))</f>
        <v>Electronics</v>
      </c>
      <c r="J7000" s="1" t="str">
        <f aca="false">INDEX(Orders!$E$2:$E$8001,MATCH(B7000,Orders!$A$2:$A$8001,0))</f>
        <v>Delivered</v>
      </c>
      <c r="K7000" s="1" t="str">
        <f aca="false">LEFT(INDEX(Orders!$C$2:$C$8001,MATCH(B7000,Orders!$A$2:$A$8001,0)),7)</f>
        <v>2025-10</v>
      </c>
    </row>
    <row r="7001" customFormat="false" ht="15" hidden="false" customHeight="true" outlineLevel="0" collapsed="false">
      <c r="A7001" s="1" t="s">
        <v>17471</v>
      </c>
      <c r="B7001" s="1" t="s">
        <v>5829</v>
      </c>
      <c r="C7001" s="1" t="s">
        <v>2006</v>
      </c>
      <c r="D7001" s="1" t="n">
        <v>1</v>
      </c>
      <c r="E7001" s="16" t="n">
        <v>482.17</v>
      </c>
      <c r="F7001" s="17" t="n">
        <v>0.1</v>
      </c>
      <c r="G7001" s="16" t="n">
        <v>433.95</v>
      </c>
      <c r="I7001" s="1" t="str">
        <f aca="false">INDEX(Products!$C$2:$C$51,MATCH(C7001,Products!$A$2:$A$51,0))</f>
        <v>Books &amp; Stationery</v>
      </c>
      <c r="J7001" s="1" t="str">
        <f aca="false">INDEX(Orders!$E$2:$E$8001,MATCH(B7001,Orders!$A$2:$A$8001,0))</f>
        <v>Delivered</v>
      </c>
      <c r="K7001" s="1" t="str">
        <f aca="false">LEFT(INDEX(Orders!$C$2:$C$8001,MATCH(B7001,Orders!$A$2:$A$8001,0)),7)</f>
        <v>2025-10</v>
      </c>
    </row>
    <row r="7002" customFormat="false" ht="15" hidden="false" customHeight="true" outlineLevel="0" collapsed="false">
      <c r="A7002" s="1" t="s">
        <v>17472</v>
      </c>
      <c r="B7002" s="1" t="s">
        <v>5830</v>
      </c>
      <c r="C7002" s="1" t="s">
        <v>1937</v>
      </c>
      <c r="D7002" s="1" t="n">
        <v>1</v>
      </c>
      <c r="E7002" s="16" t="n">
        <v>1364.75</v>
      </c>
      <c r="F7002" s="17" t="n">
        <v>0.05</v>
      </c>
      <c r="G7002" s="16" t="n">
        <v>1296.51</v>
      </c>
      <c r="I7002" s="1" t="str">
        <f aca="false">INDEX(Products!$C$2:$C$51,MATCH(C7002,Products!$A$2:$A$51,0))</f>
        <v>Fashion</v>
      </c>
      <c r="J7002" s="1" t="str">
        <f aca="false">INDEX(Orders!$E$2:$E$8001,MATCH(B7002,Orders!$A$2:$A$8001,0))</f>
        <v>Delivered</v>
      </c>
      <c r="K7002" s="1" t="str">
        <f aca="false">LEFT(INDEX(Orders!$C$2:$C$8001,MATCH(B7002,Orders!$A$2:$A$8001,0)),7)</f>
        <v>2024-07</v>
      </c>
    </row>
    <row r="7003" customFormat="false" ht="15" hidden="false" customHeight="true" outlineLevel="0" collapsed="false">
      <c r="A7003" s="1" t="s">
        <v>17473</v>
      </c>
      <c r="B7003" s="1" t="s">
        <v>5831</v>
      </c>
      <c r="C7003" s="1" t="s">
        <v>1977</v>
      </c>
      <c r="D7003" s="1" t="n">
        <v>1</v>
      </c>
      <c r="E7003" s="16" t="n">
        <v>2386.05</v>
      </c>
      <c r="F7003" s="17" t="n">
        <v>0.1</v>
      </c>
      <c r="G7003" s="16" t="n">
        <v>2147.45</v>
      </c>
      <c r="I7003" s="1" t="str">
        <f aca="false">INDEX(Products!$C$2:$C$51,MATCH(C7003,Products!$A$2:$A$51,0))</f>
        <v>Beauty &amp; Personal Care</v>
      </c>
      <c r="J7003" s="1" t="str">
        <f aca="false">INDEX(Orders!$E$2:$E$8001,MATCH(B7003,Orders!$A$2:$A$8001,0))</f>
        <v>Delivered</v>
      </c>
      <c r="K7003" s="1" t="str">
        <f aca="false">LEFT(INDEX(Orders!$C$2:$C$8001,MATCH(B7003,Orders!$A$2:$A$8001,0)),7)</f>
        <v>2025-12</v>
      </c>
    </row>
    <row r="7004" customFormat="false" ht="15" hidden="false" customHeight="true" outlineLevel="0" collapsed="false">
      <c r="A7004" s="1" t="s">
        <v>17474</v>
      </c>
      <c r="B7004" s="1" t="s">
        <v>5831</v>
      </c>
      <c r="C7004" s="1" t="s">
        <v>2007</v>
      </c>
      <c r="D7004" s="1" t="n">
        <v>1</v>
      </c>
      <c r="E7004" s="16" t="n">
        <v>750.27</v>
      </c>
      <c r="F7004" s="17" t="n">
        <v>0</v>
      </c>
      <c r="G7004" s="16" t="n">
        <v>750.27</v>
      </c>
      <c r="I7004" s="1" t="str">
        <f aca="false">INDEX(Products!$C$2:$C$51,MATCH(C7004,Products!$A$2:$A$51,0))</f>
        <v>Books &amp; Stationery</v>
      </c>
      <c r="J7004" s="1" t="str">
        <f aca="false">INDEX(Orders!$E$2:$E$8001,MATCH(B7004,Orders!$A$2:$A$8001,0))</f>
        <v>Delivered</v>
      </c>
      <c r="K7004" s="1" t="str">
        <f aca="false">LEFT(INDEX(Orders!$C$2:$C$8001,MATCH(B7004,Orders!$A$2:$A$8001,0)),7)</f>
        <v>2025-12</v>
      </c>
    </row>
    <row r="7005" customFormat="false" ht="15" hidden="false" customHeight="true" outlineLevel="0" collapsed="false">
      <c r="A7005" s="1" t="s">
        <v>17475</v>
      </c>
      <c r="B7005" s="1" t="s">
        <v>5832</v>
      </c>
      <c r="C7005" s="1" t="s">
        <v>1990</v>
      </c>
      <c r="D7005" s="1" t="n">
        <v>1</v>
      </c>
      <c r="E7005" s="16" t="n">
        <v>5311.32</v>
      </c>
      <c r="F7005" s="17" t="n">
        <v>0.15</v>
      </c>
      <c r="G7005" s="16" t="n">
        <v>4514.62</v>
      </c>
      <c r="I7005" s="1" t="str">
        <f aca="false">INDEX(Products!$C$2:$C$51,MATCH(C7005,Products!$A$2:$A$51,0))</f>
        <v>Sports &amp; Fitness</v>
      </c>
      <c r="J7005" s="1" t="str">
        <f aca="false">INDEX(Orders!$E$2:$E$8001,MATCH(B7005,Orders!$A$2:$A$8001,0))</f>
        <v>Delivered</v>
      </c>
      <c r="K7005" s="1" t="str">
        <f aca="false">LEFT(INDEX(Orders!$C$2:$C$8001,MATCH(B7005,Orders!$A$2:$A$8001,0)),7)</f>
        <v>2025-11</v>
      </c>
    </row>
    <row r="7006" customFormat="false" ht="15" hidden="false" customHeight="true" outlineLevel="0" collapsed="false">
      <c r="A7006" s="1" t="s">
        <v>17476</v>
      </c>
      <c r="B7006" s="1" t="s">
        <v>5833</v>
      </c>
      <c r="C7006" s="1" t="s">
        <v>2007</v>
      </c>
      <c r="D7006" s="1" t="n">
        <v>1</v>
      </c>
      <c r="E7006" s="16" t="n">
        <v>750.27</v>
      </c>
      <c r="F7006" s="17" t="n">
        <v>0.15</v>
      </c>
      <c r="G7006" s="16" t="n">
        <v>637.73</v>
      </c>
      <c r="I7006" s="1" t="str">
        <f aca="false">INDEX(Products!$C$2:$C$51,MATCH(C7006,Products!$A$2:$A$51,0))</f>
        <v>Books &amp; Stationery</v>
      </c>
      <c r="J7006" s="1" t="str">
        <f aca="false">INDEX(Orders!$E$2:$E$8001,MATCH(B7006,Orders!$A$2:$A$8001,0))</f>
        <v>Delivered</v>
      </c>
      <c r="K7006" s="1" t="str">
        <f aca="false">LEFT(INDEX(Orders!$C$2:$C$8001,MATCH(B7006,Orders!$A$2:$A$8001,0)),7)</f>
        <v>2025-10</v>
      </c>
    </row>
    <row r="7007" customFormat="false" ht="15" hidden="false" customHeight="true" outlineLevel="0" collapsed="false">
      <c r="A7007" s="1" t="s">
        <v>17477</v>
      </c>
      <c r="B7007" s="1" t="s">
        <v>5833</v>
      </c>
      <c r="C7007" s="1" t="s">
        <v>1940</v>
      </c>
      <c r="D7007" s="1" t="n">
        <v>1</v>
      </c>
      <c r="E7007" s="16" t="n">
        <v>2374.52</v>
      </c>
      <c r="F7007" s="17" t="n">
        <v>0.1</v>
      </c>
      <c r="G7007" s="16" t="n">
        <v>2137.07</v>
      </c>
      <c r="I7007" s="1" t="str">
        <f aca="false">INDEX(Products!$C$2:$C$51,MATCH(C7007,Products!$A$2:$A$51,0))</f>
        <v>Fashion</v>
      </c>
      <c r="J7007" s="1" t="str">
        <f aca="false">INDEX(Orders!$E$2:$E$8001,MATCH(B7007,Orders!$A$2:$A$8001,0))</f>
        <v>Delivered</v>
      </c>
      <c r="K7007" s="1" t="str">
        <f aca="false">LEFT(INDEX(Orders!$C$2:$C$8001,MATCH(B7007,Orders!$A$2:$A$8001,0)),7)</f>
        <v>2025-10</v>
      </c>
    </row>
    <row r="7008" customFormat="false" ht="15" hidden="false" customHeight="true" outlineLevel="0" collapsed="false">
      <c r="A7008" s="1" t="s">
        <v>17478</v>
      </c>
      <c r="B7008" s="1" t="s">
        <v>5834</v>
      </c>
      <c r="C7008" s="1" t="s">
        <v>1940</v>
      </c>
      <c r="D7008" s="1" t="n">
        <v>1</v>
      </c>
      <c r="E7008" s="16" t="n">
        <v>2374.52</v>
      </c>
      <c r="F7008" s="17" t="n">
        <v>0</v>
      </c>
      <c r="G7008" s="16" t="n">
        <v>2374.52</v>
      </c>
      <c r="I7008" s="1" t="str">
        <f aca="false">INDEX(Products!$C$2:$C$51,MATCH(C7008,Products!$A$2:$A$51,0))</f>
        <v>Fashion</v>
      </c>
      <c r="J7008" s="1" t="str">
        <f aca="false">INDEX(Orders!$E$2:$E$8001,MATCH(B7008,Orders!$A$2:$A$8001,0))</f>
        <v>Returned</v>
      </c>
      <c r="K7008" s="1" t="str">
        <f aca="false">LEFT(INDEX(Orders!$C$2:$C$8001,MATCH(B7008,Orders!$A$2:$A$8001,0)),7)</f>
        <v>2025-04</v>
      </c>
    </row>
    <row r="7009" customFormat="false" ht="15" hidden="false" customHeight="true" outlineLevel="0" collapsed="false">
      <c r="A7009" s="1" t="s">
        <v>17479</v>
      </c>
      <c r="B7009" s="1" t="s">
        <v>5834</v>
      </c>
      <c r="C7009" s="1" t="s">
        <v>1990</v>
      </c>
      <c r="D7009" s="1" t="n">
        <v>1</v>
      </c>
      <c r="E7009" s="16" t="n">
        <v>5311.32</v>
      </c>
      <c r="F7009" s="17" t="n">
        <v>0.15</v>
      </c>
      <c r="G7009" s="16" t="n">
        <v>4514.62</v>
      </c>
      <c r="I7009" s="1" t="str">
        <f aca="false">INDEX(Products!$C$2:$C$51,MATCH(C7009,Products!$A$2:$A$51,0))</f>
        <v>Sports &amp; Fitness</v>
      </c>
      <c r="J7009" s="1" t="str">
        <f aca="false">INDEX(Orders!$E$2:$E$8001,MATCH(B7009,Orders!$A$2:$A$8001,0))</f>
        <v>Returned</v>
      </c>
      <c r="K7009" s="1" t="str">
        <f aca="false">LEFT(INDEX(Orders!$C$2:$C$8001,MATCH(B7009,Orders!$A$2:$A$8001,0)),7)</f>
        <v>2025-04</v>
      </c>
    </row>
    <row r="7010" customFormat="false" ht="15" hidden="false" customHeight="true" outlineLevel="0" collapsed="false">
      <c r="A7010" s="1" t="s">
        <v>17480</v>
      </c>
      <c r="B7010" s="1" t="s">
        <v>5835</v>
      </c>
      <c r="C7010" s="1" t="s">
        <v>2006</v>
      </c>
      <c r="D7010" s="1" t="n">
        <v>1</v>
      </c>
      <c r="E7010" s="16" t="n">
        <v>482.17</v>
      </c>
      <c r="F7010" s="17" t="n">
        <v>0</v>
      </c>
      <c r="G7010" s="16" t="n">
        <v>482.17</v>
      </c>
      <c r="I7010" s="1" t="str">
        <f aca="false">INDEX(Products!$C$2:$C$51,MATCH(C7010,Products!$A$2:$A$51,0))</f>
        <v>Books &amp; Stationery</v>
      </c>
      <c r="J7010" s="1" t="str">
        <f aca="false">INDEX(Orders!$E$2:$E$8001,MATCH(B7010,Orders!$A$2:$A$8001,0))</f>
        <v>Delivered</v>
      </c>
      <c r="K7010" s="1" t="str">
        <f aca="false">LEFT(INDEX(Orders!$C$2:$C$8001,MATCH(B7010,Orders!$A$2:$A$8001,0)),7)</f>
        <v>2025-10</v>
      </c>
    </row>
    <row r="7011" customFormat="false" ht="15" hidden="false" customHeight="true" outlineLevel="0" collapsed="false">
      <c r="A7011" s="1" t="s">
        <v>17481</v>
      </c>
      <c r="B7011" s="1" t="s">
        <v>5835</v>
      </c>
      <c r="C7011" s="1" t="s">
        <v>1997</v>
      </c>
      <c r="D7011" s="1" t="n">
        <v>1</v>
      </c>
      <c r="E7011" s="16" t="n">
        <v>311.15</v>
      </c>
      <c r="F7011" s="17" t="n">
        <v>0.05</v>
      </c>
      <c r="G7011" s="16" t="n">
        <v>295.59</v>
      </c>
      <c r="I7011" s="1" t="str">
        <f aca="false">INDEX(Products!$C$2:$C$51,MATCH(C7011,Products!$A$2:$A$51,0))</f>
        <v>Sports &amp; Fitness</v>
      </c>
      <c r="J7011" s="1" t="str">
        <f aca="false">INDEX(Orders!$E$2:$E$8001,MATCH(B7011,Orders!$A$2:$A$8001,0))</f>
        <v>Delivered</v>
      </c>
      <c r="K7011" s="1" t="str">
        <f aca="false">LEFT(INDEX(Orders!$C$2:$C$8001,MATCH(B7011,Orders!$A$2:$A$8001,0)),7)</f>
        <v>2025-10</v>
      </c>
    </row>
    <row r="7012" customFormat="false" ht="15" hidden="false" customHeight="true" outlineLevel="0" collapsed="false">
      <c r="A7012" s="1" t="s">
        <v>17482</v>
      </c>
      <c r="B7012" s="1" t="s">
        <v>5835</v>
      </c>
      <c r="C7012" s="1" t="s">
        <v>1926</v>
      </c>
      <c r="D7012" s="1" t="n">
        <v>1</v>
      </c>
      <c r="E7012" s="16" t="n">
        <v>1478.08</v>
      </c>
      <c r="F7012" s="17" t="n">
        <v>0.05</v>
      </c>
      <c r="G7012" s="16" t="n">
        <v>1404.18</v>
      </c>
      <c r="I7012" s="1" t="str">
        <f aca="false">INDEX(Products!$C$2:$C$51,MATCH(C7012,Products!$A$2:$A$51,0))</f>
        <v>Electronics</v>
      </c>
      <c r="J7012" s="1" t="str">
        <f aca="false">INDEX(Orders!$E$2:$E$8001,MATCH(B7012,Orders!$A$2:$A$8001,0))</f>
        <v>Delivered</v>
      </c>
      <c r="K7012" s="1" t="str">
        <f aca="false">LEFT(INDEX(Orders!$C$2:$C$8001,MATCH(B7012,Orders!$A$2:$A$8001,0)),7)</f>
        <v>2025-10</v>
      </c>
    </row>
    <row r="7013" customFormat="false" ht="15" hidden="false" customHeight="true" outlineLevel="0" collapsed="false">
      <c r="A7013" s="1" t="s">
        <v>17483</v>
      </c>
      <c r="B7013" s="1" t="s">
        <v>5835</v>
      </c>
      <c r="C7013" s="1" t="s">
        <v>1953</v>
      </c>
      <c r="D7013" s="1" t="n">
        <v>1</v>
      </c>
      <c r="E7013" s="16" t="n">
        <v>4914.12</v>
      </c>
      <c r="F7013" s="17" t="n">
        <v>0.05</v>
      </c>
      <c r="G7013" s="16" t="n">
        <v>4668.41</v>
      </c>
      <c r="I7013" s="1" t="str">
        <f aca="false">INDEX(Products!$C$2:$C$51,MATCH(C7013,Products!$A$2:$A$51,0))</f>
        <v>Fashion</v>
      </c>
      <c r="J7013" s="1" t="str">
        <f aca="false">INDEX(Orders!$E$2:$E$8001,MATCH(B7013,Orders!$A$2:$A$8001,0))</f>
        <v>Delivered</v>
      </c>
      <c r="K7013" s="1" t="str">
        <f aca="false">LEFT(INDEX(Orders!$C$2:$C$8001,MATCH(B7013,Orders!$A$2:$A$8001,0)),7)</f>
        <v>2025-10</v>
      </c>
    </row>
    <row r="7014" customFormat="false" ht="15" hidden="false" customHeight="true" outlineLevel="0" collapsed="false">
      <c r="A7014" s="1" t="s">
        <v>17484</v>
      </c>
      <c r="B7014" s="1" t="s">
        <v>5835</v>
      </c>
      <c r="C7014" s="1" t="s">
        <v>1984</v>
      </c>
      <c r="D7014" s="1" t="n">
        <v>1</v>
      </c>
      <c r="E7014" s="16" t="n">
        <v>1134.82</v>
      </c>
      <c r="F7014" s="17" t="n">
        <v>0.2</v>
      </c>
      <c r="G7014" s="16" t="n">
        <v>907.86</v>
      </c>
      <c r="I7014" s="1" t="str">
        <f aca="false">INDEX(Products!$C$2:$C$51,MATCH(C7014,Products!$A$2:$A$51,0))</f>
        <v>Beauty &amp; Personal Care</v>
      </c>
      <c r="J7014" s="1" t="str">
        <f aca="false">INDEX(Orders!$E$2:$E$8001,MATCH(B7014,Orders!$A$2:$A$8001,0))</f>
        <v>Delivered</v>
      </c>
      <c r="K7014" s="1" t="str">
        <f aca="false">LEFT(INDEX(Orders!$C$2:$C$8001,MATCH(B7014,Orders!$A$2:$A$8001,0)),7)</f>
        <v>2025-10</v>
      </c>
    </row>
    <row r="7015" customFormat="false" ht="15" hidden="false" customHeight="true" outlineLevel="0" collapsed="false">
      <c r="A7015" s="1" t="s">
        <v>17485</v>
      </c>
      <c r="B7015" s="1" t="s">
        <v>5836</v>
      </c>
      <c r="C7015" s="1" t="s">
        <v>1998</v>
      </c>
      <c r="D7015" s="1" t="n">
        <v>1</v>
      </c>
      <c r="E7015" s="16" t="n">
        <v>1335.85</v>
      </c>
      <c r="F7015" s="17" t="n">
        <v>0</v>
      </c>
      <c r="G7015" s="16" t="n">
        <v>1335.85</v>
      </c>
      <c r="I7015" s="1" t="str">
        <f aca="false">INDEX(Products!$C$2:$C$51,MATCH(C7015,Products!$A$2:$A$51,0))</f>
        <v>Sports &amp; Fitness</v>
      </c>
      <c r="J7015" s="1" t="str">
        <f aca="false">INDEX(Orders!$E$2:$E$8001,MATCH(B7015,Orders!$A$2:$A$8001,0))</f>
        <v>Delivered</v>
      </c>
      <c r="K7015" s="1" t="str">
        <f aca="false">LEFT(INDEX(Orders!$C$2:$C$8001,MATCH(B7015,Orders!$A$2:$A$8001,0)),7)</f>
        <v>2025-03</v>
      </c>
    </row>
    <row r="7016" customFormat="false" ht="15" hidden="false" customHeight="true" outlineLevel="0" collapsed="false">
      <c r="A7016" s="1" t="s">
        <v>17486</v>
      </c>
      <c r="B7016" s="1" t="s">
        <v>5836</v>
      </c>
      <c r="C7016" s="1" t="s">
        <v>2006</v>
      </c>
      <c r="D7016" s="1" t="n">
        <v>1</v>
      </c>
      <c r="E7016" s="16" t="n">
        <v>482.17</v>
      </c>
      <c r="F7016" s="17" t="n">
        <v>0</v>
      </c>
      <c r="G7016" s="16" t="n">
        <v>482.17</v>
      </c>
      <c r="I7016" s="1" t="str">
        <f aca="false">INDEX(Products!$C$2:$C$51,MATCH(C7016,Products!$A$2:$A$51,0))</f>
        <v>Books &amp; Stationery</v>
      </c>
      <c r="J7016" s="1" t="str">
        <f aca="false">INDEX(Orders!$E$2:$E$8001,MATCH(B7016,Orders!$A$2:$A$8001,0))</f>
        <v>Delivered</v>
      </c>
      <c r="K7016" s="1" t="str">
        <f aca="false">LEFT(INDEX(Orders!$C$2:$C$8001,MATCH(B7016,Orders!$A$2:$A$8001,0)),7)</f>
        <v>2025-03</v>
      </c>
    </row>
    <row r="7017" customFormat="false" ht="15" hidden="false" customHeight="true" outlineLevel="0" collapsed="false">
      <c r="A7017" s="1" t="s">
        <v>17487</v>
      </c>
      <c r="B7017" s="1" t="s">
        <v>5836</v>
      </c>
      <c r="C7017" s="1" t="s">
        <v>1953</v>
      </c>
      <c r="D7017" s="1" t="n">
        <v>3</v>
      </c>
      <c r="E7017" s="16" t="n">
        <v>4914.12</v>
      </c>
      <c r="F7017" s="17" t="n">
        <v>0</v>
      </c>
      <c r="G7017" s="16" t="n">
        <v>14742.36</v>
      </c>
      <c r="I7017" s="1" t="str">
        <f aca="false">INDEX(Products!$C$2:$C$51,MATCH(C7017,Products!$A$2:$A$51,0))</f>
        <v>Fashion</v>
      </c>
      <c r="J7017" s="1" t="str">
        <f aca="false">INDEX(Orders!$E$2:$E$8001,MATCH(B7017,Orders!$A$2:$A$8001,0))</f>
        <v>Delivered</v>
      </c>
      <c r="K7017" s="1" t="str">
        <f aca="false">LEFT(INDEX(Orders!$C$2:$C$8001,MATCH(B7017,Orders!$A$2:$A$8001,0)),7)</f>
        <v>2025-03</v>
      </c>
    </row>
    <row r="7018" customFormat="false" ht="15" hidden="false" customHeight="true" outlineLevel="0" collapsed="false">
      <c r="A7018" s="1" t="s">
        <v>17488</v>
      </c>
      <c r="B7018" s="1" t="s">
        <v>5837</v>
      </c>
      <c r="C7018" s="1" t="s">
        <v>2007</v>
      </c>
      <c r="D7018" s="1" t="n">
        <v>1</v>
      </c>
      <c r="E7018" s="16" t="n">
        <v>750.27</v>
      </c>
      <c r="F7018" s="17" t="n">
        <v>0</v>
      </c>
      <c r="G7018" s="16" t="n">
        <v>750.27</v>
      </c>
      <c r="I7018" s="1" t="str">
        <f aca="false">INDEX(Products!$C$2:$C$51,MATCH(C7018,Products!$A$2:$A$51,0))</f>
        <v>Books &amp; Stationery</v>
      </c>
      <c r="J7018" s="1" t="str">
        <f aca="false">INDEX(Orders!$E$2:$E$8001,MATCH(B7018,Orders!$A$2:$A$8001,0))</f>
        <v>Cancelled</v>
      </c>
      <c r="K7018" s="1" t="str">
        <f aca="false">LEFT(INDEX(Orders!$C$2:$C$8001,MATCH(B7018,Orders!$A$2:$A$8001,0)),7)</f>
        <v>2025-11</v>
      </c>
    </row>
    <row r="7019" customFormat="false" ht="15" hidden="false" customHeight="true" outlineLevel="0" collapsed="false">
      <c r="A7019" s="1" t="s">
        <v>17489</v>
      </c>
      <c r="B7019" s="1" t="s">
        <v>5838</v>
      </c>
      <c r="C7019" s="1" t="s">
        <v>1988</v>
      </c>
      <c r="D7019" s="1" t="n">
        <v>3</v>
      </c>
      <c r="E7019" s="16" t="n">
        <v>681.07</v>
      </c>
      <c r="F7019" s="17" t="n">
        <v>0</v>
      </c>
      <c r="G7019" s="16" t="n">
        <v>2043.21</v>
      </c>
      <c r="I7019" s="1" t="str">
        <f aca="false">INDEX(Products!$C$2:$C$51,MATCH(C7019,Products!$A$2:$A$51,0))</f>
        <v>Sports &amp; Fitness</v>
      </c>
      <c r="J7019" s="1" t="str">
        <f aca="false">INDEX(Orders!$E$2:$E$8001,MATCH(B7019,Orders!$A$2:$A$8001,0))</f>
        <v>Delivered</v>
      </c>
      <c r="K7019" s="1" t="str">
        <f aca="false">LEFT(INDEX(Orders!$C$2:$C$8001,MATCH(B7019,Orders!$A$2:$A$8001,0)),7)</f>
        <v>2025-09</v>
      </c>
    </row>
    <row r="7020" customFormat="false" ht="15" hidden="false" customHeight="true" outlineLevel="0" collapsed="false">
      <c r="A7020" s="1" t="s">
        <v>17490</v>
      </c>
      <c r="B7020" s="1" t="s">
        <v>5839</v>
      </c>
      <c r="C7020" s="1" t="s">
        <v>2006</v>
      </c>
      <c r="D7020" s="1" t="n">
        <v>1</v>
      </c>
      <c r="E7020" s="16" t="n">
        <v>482.17</v>
      </c>
      <c r="F7020" s="17" t="n">
        <v>0</v>
      </c>
      <c r="G7020" s="16" t="n">
        <v>482.17</v>
      </c>
      <c r="I7020" s="1" t="str">
        <f aca="false">INDEX(Products!$C$2:$C$51,MATCH(C7020,Products!$A$2:$A$51,0))</f>
        <v>Books &amp; Stationery</v>
      </c>
      <c r="J7020" s="1" t="str">
        <f aca="false">INDEX(Orders!$E$2:$E$8001,MATCH(B7020,Orders!$A$2:$A$8001,0))</f>
        <v>Delivered</v>
      </c>
      <c r="K7020" s="1" t="str">
        <f aca="false">LEFT(INDEX(Orders!$C$2:$C$8001,MATCH(B7020,Orders!$A$2:$A$8001,0)),7)</f>
        <v>2025-01</v>
      </c>
    </row>
    <row r="7021" customFormat="false" ht="15" hidden="false" customHeight="true" outlineLevel="0" collapsed="false">
      <c r="A7021" s="1" t="s">
        <v>17491</v>
      </c>
      <c r="B7021" s="1" t="s">
        <v>5839</v>
      </c>
      <c r="C7021" s="1" t="s">
        <v>1969</v>
      </c>
      <c r="D7021" s="1" t="n">
        <v>3</v>
      </c>
      <c r="E7021" s="16" t="n">
        <v>9171.98</v>
      </c>
      <c r="F7021" s="17" t="n">
        <v>0</v>
      </c>
      <c r="G7021" s="16" t="n">
        <v>27515.94</v>
      </c>
      <c r="I7021" s="1" t="str">
        <f aca="false">INDEX(Products!$C$2:$C$51,MATCH(C7021,Products!$A$2:$A$51,0))</f>
        <v>Home &amp; Kitchen</v>
      </c>
      <c r="J7021" s="1" t="str">
        <f aca="false">INDEX(Orders!$E$2:$E$8001,MATCH(B7021,Orders!$A$2:$A$8001,0))</f>
        <v>Delivered</v>
      </c>
      <c r="K7021" s="1" t="str">
        <f aca="false">LEFT(INDEX(Orders!$C$2:$C$8001,MATCH(B7021,Orders!$A$2:$A$8001,0)),7)</f>
        <v>2025-01</v>
      </c>
    </row>
    <row r="7022" customFormat="false" ht="15" hidden="false" customHeight="true" outlineLevel="0" collapsed="false">
      <c r="A7022" s="1" t="s">
        <v>17492</v>
      </c>
      <c r="B7022" s="1" t="s">
        <v>5839</v>
      </c>
      <c r="C7022" s="1" t="s">
        <v>1959</v>
      </c>
      <c r="D7022" s="1" t="n">
        <v>3</v>
      </c>
      <c r="E7022" s="16" t="n">
        <v>2142.79</v>
      </c>
      <c r="F7022" s="17" t="n">
        <v>0.15</v>
      </c>
      <c r="G7022" s="16" t="n">
        <v>5464.11</v>
      </c>
      <c r="I7022" s="1" t="str">
        <f aca="false">INDEX(Products!$C$2:$C$51,MATCH(C7022,Products!$A$2:$A$51,0))</f>
        <v>Home &amp; Kitchen</v>
      </c>
      <c r="J7022" s="1" t="str">
        <f aca="false">INDEX(Orders!$E$2:$E$8001,MATCH(B7022,Orders!$A$2:$A$8001,0))</f>
        <v>Delivered</v>
      </c>
      <c r="K7022" s="1" t="str">
        <f aca="false">LEFT(INDEX(Orders!$C$2:$C$8001,MATCH(B7022,Orders!$A$2:$A$8001,0)),7)</f>
        <v>2025-01</v>
      </c>
    </row>
    <row r="7023" customFormat="false" ht="15" hidden="false" customHeight="true" outlineLevel="0" collapsed="false">
      <c r="A7023" s="1" t="s">
        <v>17493</v>
      </c>
      <c r="B7023" s="1" t="s">
        <v>5840</v>
      </c>
      <c r="C7023" s="1" t="s">
        <v>2007</v>
      </c>
      <c r="D7023" s="1" t="n">
        <v>1</v>
      </c>
      <c r="E7023" s="16" t="n">
        <v>750.27</v>
      </c>
      <c r="F7023" s="17" t="n">
        <v>0.2</v>
      </c>
      <c r="G7023" s="16" t="n">
        <v>600.22</v>
      </c>
      <c r="I7023" s="1" t="str">
        <f aca="false">INDEX(Products!$C$2:$C$51,MATCH(C7023,Products!$A$2:$A$51,0))</f>
        <v>Books &amp; Stationery</v>
      </c>
      <c r="J7023" s="1" t="str">
        <f aca="false">INDEX(Orders!$E$2:$E$8001,MATCH(B7023,Orders!$A$2:$A$8001,0))</f>
        <v>Delivered</v>
      </c>
      <c r="K7023" s="1" t="str">
        <f aca="false">LEFT(INDEX(Orders!$C$2:$C$8001,MATCH(B7023,Orders!$A$2:$A$8001,0)),7)</f>
        <v>2025-07</v>
      </c>
    </row>
    <row r="7024" customFormat="false" ht="15" hidden="false" customHeight="true" outlineLevel="0" collapsed="false">
      <c r="A7024" s="1" t="s">
        <v>17494</v>
      </c>
      <c r="B7024" s="1" t="s">
        <v>5841</v>
      </c>
      <c r="C7024" s="1" t="s">
        <v>2006</v>
      </c>
      <c r="D7024" s="1" t="n">
        <v>1</v>
      </c>
      <c r="E7024" s="16" t="n">
        <v>482.17</v>
      </c>
      <c r="F7024" s="17" t="n">
        <v>0.05</v>
      </c>
      <c r="G7024" s="16" t="n">
        <v>458.06</v>
      </c>
      <c r="I7024" s="1" t="str">
        <f aca="false">INDEX(Products!$C$2:$C$51,MATCH(C7024,Products!$A$2:$A$51,0))</f>
        <v>Books &amp; Stationery</v>
      </c>
      <c r="J7024" s="1" t="str">
        <f aca="false">INDEX(Orders!$E$2:$E$8001,MATCH(B7024,Orders!$A$2:$A$8001,0))</f>
        <v>Delivered</v>
      </c>
      <c r="K7024" s="1" t="str">
        <f aca="false">LEFT(INDEX(Orders!$C$2:$C$8001,MATCH(B7024,Orders!$A$2:$A$8001,0)),7)</f>
        <v>2025-10</v>
      </c>
    </row>
    <row r="7025" customFormat="false" ht="15" hidden="false" customHeight="true" outlineLevel="0" collapsed="false">
      <c r="A7025" s="1" t="s">
        <v>17495</v>
      </c>
      <c r="B7025" s="1" t="s">
        <v>5842</v>
      </c>
      <c r="C7025" s="1" t="s">
        <v>2002</v>
      </c>
      <c r="D7025" s="1" t="n">
        <v>1</v>
      </c>
      <c r="E7025" s="16" t="n">
        <v>392.75</v>
      </c>
      <c r="F7025" s="17" t="n">
        <v>0.15</v>
      </c>
      <c r="G7025" s="16" t="n">
        <v>333.84</v>
      </c>
      <c r="I7025" s="1" t="str">
        <f aca="false">INDEX(Products!$C$2:$C$51,MATCH(C7025,Products!$A$2:$A$51,0))</f>
        <v>Books &amp; Stationery</v>
      </c>
      <c r="J7025" s="1" t="str">
        <f aca="false">INDEX(Orders!$E$2:$E$8001,MATCH(B7025,Orders!$A$2:$A$8001,0))</f>
        <v>Delivered</v>
      </c>
      <c r="K7025" s="1" t="str">
        <f aca="false">LEFT(INDEX(Orders!$C$2:$C$8001,MATCH(B7025,Orders!$A$2:$A$8001,0)),7)</f>
        <v>2024-10</v>
      </c>
    </row>
    <row r="7026" customFormat="false" ht="15" hidden="false" customHeight="true" outlineLevel="0" collapsed="false">
      <c r="A7026" s="1" t="s">
        <v>17496</v>
      </c>
      <c r="B7026" s="1" t="s">
        <v>5842</v>
      </c>
      <c r="C7026" s="1" t="s">
        <v>2004</v>
      </c>
      <c r="D7026" s="1" t="n">
        <v>1</v>
      </c>
      <c r="E7026" s="16" t="n">
        <v>645.89</v>
      </c>
      <c r="F7026" s="17" t="n">
        <v>0</v>
      </c>
      <c r="G7026" s="16" t="n">
        <v>645.89</v>
      </c>
      <c r="I7026" s="1" t="str">
        <f aca="false">INDEX(Products!$C$2:$C$51,MATCH(C7026,Products!$A$2:$A$51,0))</f>
        <v>Books &amp; Stationery</v>
      </c>
      <c r="J7026" s="1" t="str">
        <f aca="false">INDEX(Orders!$E$2:$E$8001,MATCH(B7026,Orders!$A$2:$A$8001,0))</f>
        <v>Delivered</v>
      </c>
      <c r="K7026" s="1" t="str">
        <f aca="false">LEFT(INDEX(Orders!$C$2:$C$8001,MATCH(B7026,Orders!$A$2:$A$8001,0)),7)</f>
        <v>2024-10</v>
      </c>
    </row>
    <row r="7027" customFormat="false" ht="15" hidden="false" customHeight="true" outlineLevel="0" collapsed="false">
      <c r="A7027" s="1" t="s">
        <v>17497</v>
      </c>
      <c r="B7027" s="1" t="s">
        <v>5843</v>
      </c>
      <c r="C7027" s="1" t="s">
        <v>2006</v>
      </c>
      <c r="D7027" s="1" t="n">
        <v>1</v>
      </c>
      <c r="E7027" s="16" t="n">
        <v>482.17</v>
      </c>
      <c r="F7027" s="17" t="n">
        <v>0.05</v>
      </c>
      <c r="G7027" s="16" t="n">
        <v>458.06</v>
      </c>
      <c r="I7027" s="1" t="str">
        <f aca="false">INDEX(Products!$C$2:$C$51,MATCH(C7027,Products!$A$2:$A$51,0))</f>
        <v>Books &amp; Stationery</v>
      </c>
      <c r="J7027" s="1" t="str">
        <f aca="false">INDEX(Orders!$E$2:$E$8001,MATCH(B7027,Orders!$A$2:$A$8001,0))</f>
        <v>Delivered</v>
      </c>
      <c r="K7027" s="1" t="str">
        <f aca="false">LEFT(INDEX(Orders!$C$2:$C$8001,MATCH(B7027,Orders!$A$2:$A$8001,0)),7)</f>
        <v>2024-12</v>
      </c>
    </row>
    <row r="7028" customFormat="false" ht="15" hidden="false" customHeight="true" outlineLevel="0" collapsed="false">
      <c r="A7028" s="1" t="s">
        <v>17498</v>
      </c>
      <c r="B7028" s="1" t="s">
        <v>5844</v>
      </c>
      <c r="C7028" s="1" t="s">
        <v>1961</v>
      </c>
      <c r="D7028" s="1" t="n">
        <v>2</v>
      </c>
      <c r="E7028" s="16" t="n">
        <v>3493.68</v>
      </c>
      <c r="F7028" s="17" t="n">
        <v>0.05</v>
      </c>
      <c r="G7028" s="16" t="n">
        <v>6637.99</v>
      </c>
      <c r="I7028" s="1" t="str">
        <f aca="false">INDEX(Products!$C$2:$C$51,MATCH(C7028,Products!$A$2:$A$51,0))</f>
        <v>Home &amp; Kitchen</v>
      </c>
      <c r="J7028" s="1" t="str">
        <f aca="false">INDEX(Orders!$E$2:$E$8001,MATCH(B7028,Orders!$A$2:$A$8001,0))</f>
        <v>Delivered</v>
      </c>
      <c r="K7028" s="1" t="str">
        <f aca="false">LEFT(INDEX(Orders!$C$2:$C$8001,MATCH(B7028,Orders!$A$2:$A$8001,0)),7)</f>
        <v>2025-06</v>
      </c>
    </row>
    <row r="7029" customFormat="false" ht="15" hidden="false" customHeight="true" outlineLevel="0" collapsed="false">
      <c r="A7029" s="1" t="s">
        <v>17499</v>
      </c>
      <c r="B7029" s="1" t="s">
        <v>5845</v>
      </c>
      <c r="C7029" s="1" t="s">
        <v>1940</v>
      </c>
      <c r="D7029" s="1" t="n">
        <v>2</v>
      </c>
      <c r="E7029" s="16" t="n">
        <v>2374.52</v>
      </c>
      <c r="F7029" s="17" t="n">
        <v>0</v>
      </c>
      <c r="G7029" s="16" t="n">
        <v>4749.04</v>
      </c>
      <c r="I7029" s="1" t="str">
        <f aca="false">INDEX(Products!$C$2:$C$51,MATCH(C7029,Products!$A$2:$A$51,0))</f>
        <v>Fashion</v>
      </c>
      <c r="J7029" s="1" t="str">
        <f aca="false">INDEX(Orders!$E$2:$E$8001,MATCH(B7029,Orders!$A$2:$A$8001,0))</f>
        <v>Delivered</v>
      </c>
      <c r="K7029" s="1" t="str">
        <f aca="false">LEFT(INDEX(Orders!$C$2:$C$8001,MATCH(B7029,Orders!$A$2:$A$8001,0)),7)</f>
        <v>2025-04</v>
      </c>
    </row>
    <row r="7030" customFormat="false" ht="15" hidden="false" customHeight="true" outlineLevel="0" collapsed="false">
      <c r="A7030" s="1" t="s">
        <v>17500</v>
      </c>
      <c r="B7030" s="1" t="s">
        <v>5845</v>
      </c>
      <c r="C7030" s="1" t="s">
        <v>1976</v>
      </c>
      <c r="D7030" s="1" t="n">
        <v>1</v>
      </c>
      <c r="E7030" s="16" t="n">
        <v>1603.35</v>
      </c>
      <c r="F7030" s="17" t="n">
        <v>0.05</v>
      </c>
      <c r="G7030" s="16" t="n">
        <v>1523.18</v>
      </c>
      <c r="I7030" s="1" t="str">
        <f aca="false">INDEX(Products!$C$2:$C$51,MATCH(C7030,Products!$A$2:$A$51,0))</f>
        <v>Beauty &amp; Personal Care</v>
      </c>
      <c r="J7030" s="1" t="str">
        <f aca="false">INDEX(Orders!$E$2:$E$8001,MATCH(B7030,Orders!$A$2:$A$8001,0))</f>
        <v>Delivered</v>
      </c>
      <c r="K7030" s="1" t="str">
        <f aca="false">LEFT(INDEX(Orders!$C$2:$C$8001,MATCH(B7030,Orders!$A$2:$A$8001,0)),7)</f>
        <v>2025-04</v>
      </c>
    </row>
    <row r="7031" customFormat="false" ht="15" hidden="false" customHeight="true" outlineLevel="0" collapsed="false">
      <c r="A7031" s="1" t="s">
        <v>17501</v>
      </c>
      <c r="B7031" s="1" t="s">
        <v>5846</v>
      </c>
      <c r="C7031" s="1" t="s">
        <v>1924</v>
      </c>
      <c r="D7031" s="1" t="n">
        <v>1</v>
      </c>
      <c r="E7031" s="16" t="n">
        <v>1971</v>
      </c>
      <c r="F7031" s="17" t="n">
        <v>0</v>
      </c>
      <c r="G7031" s="16" t="n">
        <v>1971</v>
      </c>
      <c r="I7031" s="1" t="str">
        <f aca="false">INDEX(Products!$C$2:$C$51,MATCH(C7031,Products!$A$2:$A$51,0))</f>
        <v>Electronics</v>
      </c>
      <c r="J7031" s="1" t="str">
        <f aca="false">INDEX(Orders!$E$2:$E$8001,MATCH(B7031,Orders!$A$2:$A$8001,0))</f>
        <v>Delivered</v>
      </c>
      <c r="K7031" s="1" t="str">
        <f aca="false">LEFT(INDEX(Orders!$C$2:$C$8001,MATCH(B7031,Orders!$A$2:$A$8001,0)),7)</f>
        <v>2024-05</v>
      </c>
    </row>
    <row r="7032" customFormat="false" ht="15" hidden="false" customHeight="true" outlineLevel="0" collapsed="false">
      <c r="A7032" s="1" t="s">
        <v>17502</v>
      </c>
      <c r="B7032" s="1" t="s">
        <v>5846</v>
      </c>
      <c r="C7032" s="1" t="s">
        <v>1930</v>
      </c>
      <c r="D7032" s="1" t="n">
        <v>1</v>
      </c>
      <c r="E7032" s="16" t="n">
        <v>2398.35</v>
      </c>
      <c r="F7032" s="17" t="n">
        <v>0</v>
      </c>
      <c r="G7032" s="16" t="n">
        <v>2398.35</v>
      </c>
      <c r="I7032" s="1" t="str">
        <f aca="false">INDEX(Products!$C$2:$C$51,MATCH(C7032,Products!$A$2:$A$51,0))</f>
        <v>Electronics</v>
      </c>
      <c r="J7032" s="1" t="str">
        <f aca="false">INDEX(Orders!$E$2:$E$8001,MATCH(B7032,Orders!$A$2:$A$8001,0))</f>
        <v>Delivered</v>
      </c>
      <c r="K7032" s="1" t="str">
        <f aca="false">LEFT(INDEX(Orders!$C$2:$C$8001,MATCH(B7032,Orders!$A$2:$A$8001,0)),7)</f>
        <v>2024-05</v>
      </c>
    </row>
    <row r="7033" customFormat="false" ht="15" hidden="false" customHeight="true" outlineLevel="0" collapsed="false">
      <c r="A7033" s="1" t="s">
        <v>17503</v>
      </c>
      <c r="B7033" s="1" t="s">
        <v>5847</v>
      </c>
      <c r="C7033" s="1" t="s">
        <v>2006</v>
      </c>
      <c r="D7033" s="1" t="n">
        <v>1</v>
      </c>
      <c r="E7033" s="16" t="n">
        <v>482.17</v>
      </c>
      <c r="F7033" s="17" t="n">
        <v>0</v>
      </c>
      <c r="G7033" s="16" t="n">
        <v>482.17</v>
      </c>
      <c r="I7033" s="1" t="str">
        <f aca="false">INDEX(Products!$C$2:$C$51,MATCH(C7033,Products!$A$2:$A$51,0))</f>
        <v>Books &amp; Stationery</v>
      </c>
      <c r="J7033" s="1" t="str">
        <f aca="false">INDEX(Orders!$E$2:$E$8001,MATCH(B7033,Orders!$A$2:$A$8001,0))</f>
        <v>Delivered</v>
      </c>
      <c r="K7033" s="1" t="str">
        <f aca="false">LEFT(INDEX(Orders!$C$2:$C$8001,MATCH(B7033,Orders!$A$2:$A$8001,0)),7)</f>
        <v>2025-08</v>
      </c>
    </row>
    <row r="7034" customFormat="false" ht="15" hidden="false" customHeight="true" outlineLevel="0" collapsed="false">
      <c r="A7034" s="1" t="s">
        <v>17504</v>
      </c>
      <c r="B7034" s="1" t="s">
        <v>5848</v>
      </c>
      <c r="C7034" s="1" t="s">
        <v>1973</v>
      </c>
      <c r="D7034" s="1" t="n">
        <v>2</v>
      </c>
      <c r="E7034" s="16" t="n">
        <v>1158.24</v>
      </c>
      <c r="F7034" s="17" t="n">
        <v>0.1</v>
      </c>
      <c r="G7034" s="16" t="n">
        <v>2084.83</v>
      </c>
      <c r="I7034" s="1" t="str">
        <f aca="false">INDEX(Products!$C$2:$C$51,MATCH(C7034,Products!$A$2:$A$51,0))</f>
        <v>Home &amp; Kitchen</v>
      </c>
      <c r="J7034" s="1" t="str">
        <f aca="false">INDEX(Orders!$E$2:$E$8001,MATCH(B7034,Orders!$A$2:$A$8001,0))</f>
        <v>Cancelled</v>
      </c>
      <c r="K7034" s="1" t="str">
        <f aca="false">LEFT(INDEX(Orders!$C$2:$C$8001,MATCH(B7034,Orders!$A$2:$A$8001,0)),7)</f>
        <v>2025-11</v>
      </c>
    </row>
    <row r="7035" customFormat="false" ht="15" hidden="false" customHeight="true" outlineLevel="0" collapsed="false">
      <c r="A7035" s="1" t="s">
        <v>17505</v>
      </c>
      <c r="B7035" s="1" t="s">
        <v>5849</v>
      </c>
      <c r="C7035" s="1" t="s">
        <v>1959</v>
      </c>
      <c r="D7035" s="1" t="n">
        <v>1</v>
      </c>
      <c r="E7035" s="16" t="n">
        <v>2142.79</v>
      </c>
      <c r="F7035" s="17" t="n">
        <v>0.2</v>
      </c>
      <c r="G7035" s="16" t="n">
        <v>1714.23</v>
      </c>
      <c r="I7035" s="1" t="str">
        <f aca="false">INDEX(Products!$C$2:$C$51,MATCH(C7035,Products!$A$2:$A$51,0))</f>
        <v>Home &amp; Kitchen</v>
      </c>
      <c r="J7035" s="1" t="str">
        <f aca="false">INDEX(Orders!$E$2:$E$8001,MATCH(B7035,Orders!$A$2:$A$8001,0))</f>
        <v>Delivered</v>
      </c>
      <c r="K7035" s="1" t="str">
        <f aca="false">LEFT(INDEX(Orders!$C$2:$C$8001,MATCH(B7035,Orders!$A$2:$A$8001,0)),7)</f>
        <v>2024-06</v>
      </c>
    </row>
    <row r="7036" customFormat="false" ht="15" hidden="false" customHeight="true" outlineLevel="0" collapsed="false">
      <c r="A7036" s="1" t="s">
        <v>17506</v>
      </c>
      <c r="B7036" s="1" t="s">
        <v>5850</v>
      </c>
      <c r="C7036" s="1" t="s">
        <v>1959</v>
      </c>
      <c r="D7036" s="1" t="n">
        <v>1</v>
      </c>
      <c r="E7036" s="16" t="n">
        <v>2142.79</v>
      </c>
      <c r="F7036" s="17" t="n">
        <v>0.15</v>
      </c>
      <c r="G7036" s="16" t="n">
        <v>1821.37</v>
      </c>
      <c r="I7036" s="1" t="str">
        <f aca="false">INDEX(Products!$C$2:$C$51,MATCH(C7036,Products!$A$2:$A$51,0))</f>
        <v>Home &amp; Kitchen</v>
      </c>
      <c r="J7036" s="1" t="str">
        <f aca="false">INDEX(Orders!$E$2:$E$8001,MATCH(B7036,Orders!$A$2:$A$8001,0))</f>
        <v>Delivered</v>
      </c>
      <c r="K7036" s="1" t="str">
        <f aca="false">LEFT(INDEX(Orders!$C$2:$C$8001,MATCH(B7036,Orders!$A$2:$A$8001,0)),7)</f>
        <v>2024-05</v>
      </c>
    </row>
    <row r="7037" customFormat="false" ht="15" hidden="false" customHeight="true" outlineLevel="0" collapsed="false">
      <c r="A7037" s="1" t="s">
        <v>17507</v>
      </c>
      <c r="B7037" s="1" t="s">
        <v>5850</v>
      </c>
      <c r="C7037" s="1" t="s">
        <v>1990</v>
      </c>
      <c r="D7037" s="1" t="n">
        <v>1</v>
      </c>
      <c r="E7037" s="16" t="n">
        <v>5311.32</v>
      </c>
      <c r="F7037" s="17" t="n">
        <v>0.2</v>
      </c>
      <c r="G7037" s="16" t="n">
        <v>4249.06</v>
      </c>
      <c r="I7037" s="1" t="str">
        <f aca="false">INDEX(Products!$C$2:$C$51,MATCH(C7037,Products!$A$2:$A$51,0))</f>
        <v>Sports &amp; Fitness</v>
      </c>
      <c r="J7037" s="1" t="str">
        <f aca="false">INDEX(Orders!$E$2:$E$8001,MATCH(B7037,Orders!$A$2:$A$8001,0))</f>
        <v>Delivered</v>
      </c>
      <c r="K7037" s="1" t="str">
        <f aca="false">LEFT(INDEX(Orders!$C$2:$C$8001,MATCH(B7037,Orders!$A$2:$A$8001,0)),7)</f>
        <v>2024-05</v>
      </c>
    </row>
    <row r="7038" customFormat="false" ht="15" hidden="false" customHeight="true" outlineLevel="0" collapsed="false">
      <c r="A7038" s="1" t="s">
        <v>17508</v>
      </c>
      <c r="B7038" s="1" t="s">
        <v>5851</v>
      </c>
      <c r="C7038" s="1" t="s">
        <v>1969</v>
      </c>
      <c r="D7038" s="1" t="n">
        <v>1</v>
      </c>
      <c r="E7038" s="16" t="n">
        <v>9171.98</v>
      </c>
      <c r="F7038" s="17" t="n">
        <v>0.05</v>
      </c>
      <c r="G7038" s="16" t="n">
        <v>8713.38</v>
      </c>
      <c r="I7038" s="1" t="str">
        <f aca="false">INDEX(Products!$C$2:$C$51,MATCH(C7038,Products!$A$2:$A$51,0))</f>
        <v>Home &amp; Kitchen</v>
      </c>
      <c r="J7038" s="1" t="str">
        <f aca="false">INDEX(Orders!$E$2:$E$8001,MATCH(B7038,Orders!$A$2:$A$8001,0))</f>
        <v>Delivered</v>
      </c>
      <c r="K7038" s="1" t="str">
        <f aca="false">LEFT(INDEX(Orders!$C$2:$C$8001,MATCH(B7038,Orders!$A$2:$A$8001,0)),7)</f>
        <v>2024-09</v>
      </c>
    </row>
    <row r="7039" customFormat="false" ht="15" hidden="false" customHeight="true" outlineLevel="0" collapsed="false">
      <c r="A7039" s="1" t="s">
        <v>17509</v>
      </c>
      <c r="B7039" s="1" t="s">
        <v>5852</v>
      </c>
      <c r="C7039" s="1" t="s">
        <v>1930</v>
      </c>
      <c r="D7039" s="1" t="n">
        <v>1</v>
      </c>
      <c r="E7039" s="16" t="n">
        <v>2398.35</v>
      </c>
      <c r="F7039" s="17" t="n">
        <v>0.1</v>
      </c>
      <c r="G7039" s="16" t="n">
        <v>2158.52</v>
      </c>
      <c r="I7039" s="1" t="str">
        <f aca="false">INDEX(Products!$C$2:$C$51,MATCH(C7039,Products!$A$2:$A$51,0))</f>
        <v>Electronics</v>
      </c>
      <c r="J7039" s="1" t="str">
        <f aca="false">INDEX(Orders!$E$2:$E$8001,MATCH(B7039,Orders!$A$2:$A$8001,0))</f>
        <v>Delivered</v>
      </c>
      <c r="K7039" s="1" t="str">
        <f aca="false">LEFT(INDEX(Orders!$C$2:$C$8001,MATCH(B7039,Orders!$A$2:$A$8001,0)),7)</f>
        <v>2024-12</v>
      </c>
    </row>
    <row r="7040" customFormat="false" ht="15" hidden="false" customHeight="true" outlineLevel="0" collapsed="false">
      <c r="A7040" s="1" t="s">
        <v>17510</v>
      </c>
      <c r="B7040" s="1" t="s">
        <v>5853</v>
      </c>
      <c r="C7040" s="1" t="s">
        <v>1990</v>
      </c>
      <c r="D7040" s="1" t="n">
        <v>2</v>
      </c>
      <c r="E7040" s="16" t="n">
        <v>5311.32</v>
      </c>
      <c r="F7040" s="17" t="n">
        <v>0</v>
      </c>
      <c r="G7040" s="16" t="n">
        <v>10622.64</v>
      </c>
      <c r="I7040" s="1" t="str">
        <f aca="false">INDEX(Products!$C$2:$C$51,MATCH(C7040,Products!$A$2:$A$51,0))</f>
        <v>Sports &amp; Fitness</v>
      </c>
      <c r="J7040" s="1" t="str">
        <f aca="false">INDEX(Orders!$E$2:$E$8001,MATCH(B7040,Orders!$A$2:$A$8001,0))</f>
        <v>Returned</v>
      </c>
      <c r="K7040" s="1" t="str">
        <f aca="false">LEFT(INDEX(Orders!$C$2:$C$8001,MATCH(B7040,Orders!$A$2:$A$8001,0)),7)</f>
        <v>2025-12</v>
      </c>
    </row>
    <row r="7041" customFormat="false" ht="15" hidden="false" customHeight="true" outlineLevel="0" collapsed="false">
      <c r="A7041" s="1" t="s">
        <v>17511</v>
      </c>
      <c r="B7041" s="1" t="s">
        <v>5853</v>
      </c>
      <c r="C7041" s="1" t="s">
        <v>2007</v>
      </c>
      <c r="D7041" s="1" t="n">
        <v>2</v>
      </c>
      <c r="E7041" s="16" t="n">
        <v>750.27</v>
      </c>
      <c r="F7041" s="17" t="n">
        <v>0.05</v>
      </c>
      <c r="G7041" s="16" t="n">
        <v>1425.51</v>
      </c>
      <c r="I7041" s="1" t="str">
        <f aca="false">INDEX(Products!$C$2:$C$51,MATCH(C7041,Products!$A$2:$A$51,0))</f>
        <v>Books &amp; Stationery</v>
      </c>
      <c r="J7041" s="1" t="str">
        <f aca="false">INDEX(Orders!$E$2:$E$8001,MATCH(B7041,Orders!$A$2:$A$8001,0))</f>
        <v>Returned</v>
      </c>
      <c r="K7041" s="1" t="str">
        <f aca="false">LEFT(INDEX(Orders!$C$2:$C$8001,MATCH(B7041,Orders!$A$2:$A$8001,0)),7)</f>
        <v>2025-12</v>
      </c>
    </row>
    <row r="7042" customFormat="false" ht="15" hidden="false" customHeight="true" outlineLevel="0" collapsed="false">
      <c r="A7042" s="1" t="s">
        <v>17512</v>
      </c>
      <c r="B7042" s="1" t="s">
        <v>5854</v>
      </c>
      <c r="C7042" s="1" t="s">
        <v>2006</v>
      </c>
      <c r="D7042" s="1" t="n">
        <v>3</v>
      </c>
      <c r="E7042" s="16" t="n">
        <v>482.17</v>
      </c>
      <c r="F7042" s="17" t="n">
        <v>0</v>
      </c>
      <c r="G7042" s="16" t="n">
        <v>1446.51</v>
      </c>
      <c r="I7042" s="1" t="str">
        <f aca="false">INDEX(Products!$C$2:$C$51,MATCH(C7042,Products!$A$2:$A$51,0))</f>
        <v>Books &amp; Stationery</v>
      </c>
      <c r="J7042" s="1" t="str">
        <f aca="false">INDEX(Orders!$E$2:$E$8001,MATCH(B7042,Orders!$A$2:$A$8001,0))</f>
        <v>Delivered</v>
      </c>
      <c r="K7042" s="1" t="str">
        <f aca="false">LEFT(INDEX(Orders!$C$2:$C$8001,MATCH(B7042,Orders!$A$2:$A$8001,0)),7)</f>
        <v>2025-12</v>
      </c>
    </row>
    <row r="7043" customFormat="false" ht="15" hidden="false" customHeight="true" outlineLevel="0" collapsed="false">
      <c r="A7043" s="1" t="s">
        <v>17513</v>
      </c>
      <c r="B7043" s="1" t="s">
        <v>5854</v>
      </c>
      <c r="C7043" s="1" t="s">
        <v>1990</v>
      </c>
      <c r="D7043" s="1" t="n">
        <v>1</v>
      </c>
      <c r="E7043" s="16" t="n">
        <v>5311.32</v>
      </c>
      <c r="F7043" s="17" t="n">
        <v>0.05</v>
      </c>
      <c r="G7043" s="16" t="n">
        <v>5045.75</v>
      </c>
      <c r="I7043" s="1" t="str">
        <f aca="false">INDEX(Products!$C$2:$C$51,MATCH(C7043,Products!$A$2:$A$51,0))</f>
        <v>Sports &amp; Fitness</v>
      </c>
      <c r="J7043" s="1" t="str">
        <f aca="false">INDEX(Orders!$E$2:$E$8001,MATCH(B7043,Orders!$A$2:$A$8001,0))</f>
        <v>Delivered</v>
      </c>
      <c r="K7043" s="1" t="str">
        <f aca="false">LEFT(INDEX(Orders!$C$2:$C$8001,MATCH(B7043,Orders!$A$2:$A$8001,0)),7)</f>
        <v>2025-12</v>
      </c>
    </row>
    <row r="7044" customFormat="false" ht="15" hidden="false" customHeight="true" outlineLevel="0" collapsed="false">
      <c r="A7044" s="1" t="s">
        <v>17514</v>
      </c>
      <c r="B7044" s="1" t="s">
        <v>5855</v>
      </c>
      <c r="C7044" s="1" t="s">
        <v>1998</v>
      </c>
      <c r="D7044" s="1" t="n">
        <v>1</v>
      </c>
      <c r="E7044" s="16" t="n">
        <v>1335.85</v>
      </c>
      <c r="F7044" s="17" t="n">
        <v>0.2</v>
      </c>
      <c r="G7044" s="16" t="n">
        <v>1068.68</v>
      </c>
      <c r="I7044" s="1" t="str">
        <f aca="false">INDEX(Products!$C$2:$C$51,MATCH(C7044,Products!$A$2:$A$51,0))</f>
        <v>Sports &amp; Fitness</v>
      </c>
      <c r="J7044" s="1" t="str">
        <f aca="false">INDEX(Orders!$E$2:$E$8001,MATCH(B7044,Orders!$A$2:$A$8001,0))</f>
        <v>Delivered</v>
      </c>
      <c r="K7044" s="1" t="str">
        <f aca="false">LEFT(INDEX(Orders!$C$2:$C$8001,MATCH(B7044,Orders!$A$2:$A$8001,0)),7)</f>
        <v>2025-01</v>
      </c>
    </row>
    <row r="7045" customFormat="false" ht="15" hidden="false" customHeight="true" outlineLevel="0" collapsed="false">
      <c r="A7045" s="1" t="s">
        <v>17515</v>
      </c>
      <c r="B7045" s="1" t="s">
        <v>5856</v>
      </c>
      <c r="C7045" s="1" t="s">
        <v>1922</v>
      </c>
      <c r="D7045" s="1" t="n">
        <v>1</v>
      </c>
      <c r="E7045" s="16" t="n">
        <v>3142.61</v>
      </c>
      <c r="F7045" s="17" t="n">
        <v>0.05</v>
      </c>
      <c r="G7045" s="16" t="n">
        <v>2985.48</v>
      </c>
      <c r="I7045" s="1" t="str">
        <f aca="false">INDEX(Products!$C$2:$C$51,MATCH(C7045,Products!$A$2:$A$51,0))</f>
        <v>Electronics</v>
      </c>
      <c r="J7045" s="1" t="str">
        <f aca="false">INDEX(Orders!$E$2:$E$8001,MATCH(B7045,Orders!$A$2:$A$8001,0))</f>
        <v>Delivered</v>
      </c>
      <c r="K7045" s="1" t="str">
        <f aca="false">LEFT(INDEX(Orders!$C$2:$C$8001,MATCH(B7045,Orders!$A$2:$A$8001,0)),7)</f>
        <v>2025-06</v>
      </c>
    </row>
    <row r="7046" customFormat="false" ht="15" hidden="false" customHeight="true" outlineLevel="0" collapsed="false">
      <c r="A7046" s="1" t="s">
        <v>17516</v>
      </c>
      <c r="B7046" s="1" t="s">
        <v>5857</v>
      </c>
      <c r="C7046" s="1" t="s">
        <v>1930</v>
      </c>
      <c r="D7046" s="1" t="n">
        <v>2</v>
      </c>
      <c r="E7046" s="16" t="n">
        <v>2398.35</v>
      </c>
      <c r="F7046" s="17" t="n">
        <v>0</v>
      </c>
      <c r="G7046" s="16" t="n">
        <v>4796.7</v>
      </c>
      <c r="I7046" s="1" t="str">
        <f aca="false">INDEX(Products!$C$2:$C$51,MATCH(C7046,Products!$A$2:$A$51,0))</f>
        <v>Electronics</v>
      </c>
      <c r="J7046" s="1" t="str">
        <f aca="false">INDEX(Orders!$E$2:$E$8001,MATCH(B7046,Orders!$A$2:$A$8001,0))</f>
        <v>Delivered</v>
      </c>
      <c r="K7046" s="1" t="str">
        <f aca="false">LEFT(INDEX(Orders!$C$2:$C$8001,MATCH(B7046,Orders!$A$2:$A$8001,0)),7)</f>
        <v>2025-11</v>
      </c>
    </row>
    <row r="7047" customFormat="false" ht="15" hidden="false" customHeight="true" outlineLevel="0" collapsed="false">
      <c r="A7047" s="1" t="s">
        <v>17517</v>
      </c>
      <c r="B7047" s="1" t="s">
        <v>5858</v>
      </c>
      <c r="C7047" s="1" t="s">
        <v>2006</v>
      </c>
      <c r="D7047" s="1" t="n">
        <v>1</v>
      </c>
      <c r="E7047" s="16" t="n">
        <v>482.17</v>
      </c>
      <c r="F7047" s="17" t="n">
        <v>0.05</v>
      </c>
      <c r="G7047" s="16" t="n">
        <v>458.06</v>
      </c>
      <c r="I7047" s="1" t="str">
        <f aca="false">INDEX(Products!$C$2:$C$51,MATCH(C7047,Products!$A$2:$A$51,0))</f>
        <v>Books &amp; Stationery</v>
      </c>
      <c r="J7047" s="1" t="str">
        <f aca="false">INDEX(Orders!$E$2:$E$8001,MATCH(B7047,Orders!$A$2:$A$8001,0))</f>
        <v>Delivered</v>
      </c>
      <c r="K7047" s="1" t="str">
        <f aca="false">LEFT(INDEX(Orders!$C$2:$C$8001,MATCH(B7047,Orders!$A$2:$A$8001,0)),7)</f>
        <v>2025-09</v>
      </c>
    </row>
    <row r="7048" customFormat="false" ht="15" hidden="false" customHeight="true" outlineLevel="0" collapsed="false">
      <c r="A7048" s="1" t="s">
        <v>17518</v>
      </c>
      <c r="B7048" s="1" t="s">
        <v>5859</v>
      </c>
      <c r="C7048" s="1" t="s">
        <v>1976</v>
      </c>
      <c r="D7048" s="1" t="n">
        <v>1</v>
      </c>
      <c r="E7048" s="16" t="n">
        <v>1603.35</v>
      </c>
      <c r="F7048" s="17" t="n">
        <v>0</v>
      </c>
      <c r="G7048" s="16" t="n">
        <v>1603.35</v>
      </c>
      <c r="I7048" s="1" t="str">
        <f aca="false">INDEX(Products!$C$2:$C$51,MATCH(C7048,Products!$A$2:$A$51,0))</f>
        <v>Beauty &amp; Personal Care</v>
      </c>
      <c r="J7048" s="1" t="str">
        <f aca="false">INDEX(Orders!$E$2:$E$8001,MATCH(B7048,Orders!$A$2:$A$8001,0))</f>
        <v>Delivered</v>
      </c>
      <c r="K7048" s="1" t="str">
        <f aca="false">LEFT(INDEX(Orders!$C$2:$C$8001,MATCH(B7048,Orders!$A$2:$A$8001,0)),7)</f>
        <v>2025-12</v>
      </c>
    </row>
    <row r="7049" customFormat="false" ht="15" hidden="false" customHeight="true" outlineLevel="0" collapsed="false">
      <c r="A7049" s="1" t="s">
        <v>17519</v>
      </c>
      <c r="B7049" s="1" t="s">
        <v>5859</v>
      </c>
      <c r="C7049" s="1" t="s">
        <v>2007</v>
      </c>
      <c r="D7049" s="1" t="n">
        <v>1</v>
      </c>
      <c r="E7049" s="16" t="n">
        <v>750.27</v>
      </c>
      <c r="F7049" s="17" t="n">
        <v>0.2</v>
      </c>
      <c r="G7049" s="16" t="n">
        <v>600.22</v>
      </c>
      <c r="I7049" s="1" t="str">
        <f aca="false">INDEX(Products!$C$2:$C$51,MATCH(C7049,Products!$A$2:$A$51,0))</f>
        <v>Books &amp; Stationery</v>
      </c>
      <c r="J7049" s="1" t="str">
        <f aca="false">INDEX(Orders!$E$2:$E$8001,MATCH(B7049,Orders!$A$2:$A$8001,0))</f>
        <v>Delivered</v>
      </c>
      <c r="K7049" s="1" t="str">
        <f aca="false">LEFT(INDEX(Orders!$C$2:$C$8001,MATCH(B7049,Orders!$A$2:$A$8001,0)),7)</f>
        <v>2025-12</v>
      </c>
    </row>
    <row r="7050" customFormat="false" ht="15" hidden="false" customHeight="true" outlineLevel="0" collapsed="false">
      <c r="A7050" s="1" t="s">
        <v>17520</v>
      </c>
      <c r="B7050" s="1" t="s">
        <v>5860</v>
      </c>
      <c r="C7050" s="1" t="s">
        <v>1953</v>
      </c>
      <c r="D7050" s="1" t="n">
        <v>1</v>
      </c>
      <c r="E7050" s="16" t="n">
        <v>4914.12</v>
      </c>
      <c r="F7050" s="17" t="n">
        <v>0.2</v>
      </c>
      <c r="G7050" s="16" t="n">
        <v>3931.3</v>
      </c>
      <c r="I7050" s="1" t="str">
        <f aca="false">INDEX(Products!$C$2:$C$51,MATCH(C7050,Products!$A$2:$A$51,0))</f>
        <v>Fashion</v>
      </c>
      <c r="J7050" s="1" t="str">
        <f aca="false">INDEX(Orders!$E$2:$E$8001,MATCH(B7050,Orders!$A$2:$A$8001,0))</f>
        <v>Delivered</v>
      </c>
      <c r="K7050" s="1" t="str">
        <f aca="false">LEFT(INDEX(Orders!$C$2:$C$8001,MATCH(B7050,Orders!$A$2:$A$8001,0)),7)</f>
        <v>2024-10</v>
      </c>
    </row>
    <row r="7051" customFormat="false" ht="15" hidden="false" customHeight="true" outlineLevel="0" collapsed="false">
      <c r="A7051" s="1" t="s">
        <v>17521</v>
      </c>
      <c r="B7051" s="1" t="s">
        <v>5860</v>
      </c>
      <c r="C7051" s="1" t="s">
        <v>1979</v>
      </c>
      <c r="D7051" s="1" t="n">
        <v>1</v>
      </c>
      <c r="E7051" s="16" t="n">
        <v>623</v>
      </c>
      <c r="F7051" s="17" t="n">
        <v>0</v>
      </c>
      <c r="G7051" s="16" t="n">
        <v>623</v>
      </c>
      <c r="I7051" s="1" t="str">
        <f aca="false">INDEX(Products!$C$2:$C$51,MATCH(C7051,Products!$A$2:$A$51,0))</f>
        <v>Beauty &amp; Personal Care</v>
      </c>
      <c r="J7051" s="1" t="str">
        <f aca="false">INDEX(Orders!$E$2:$E$8001,MATCH(B7051,Orders!$A$2:$A$8001,0))</f>
        <v>Delivered</v>
      </c>
      <c r="K7051" s="1" t="str">
        <f aca="false">LEFT(INDEX(Orders!$C$2:$C$8001,MATCH(B7051,Orders!$A$2:$A$8001,0)),7)</f>
        <v>2024-10</v>
      </c>
    </row>
    <row r="7052" customFormat="false" ht="15" hidden="false" customHeight="true" outlineLevel="0" collapsed="false">
      <c r="A7052" s="1" t="s">
        <v>17522</v>
      </c>
      <c r="B7052" s="1" t="s">
        <v>5861</v>
      </c>
      <c r="C7052" s="1" t="s">
        <v>2006</v>
      </c>
      <c r="D7052" s="1" t="n">
        <v>2</v>
      </c>
      <c r="E7052" s="16" t="n">
        <v>482.17</v>
      </c>
      <c r="F7052" s="17" t="n">
        <v>0</v>
      </c>
      <c r="G7052" s="16" t="n">
        <v>964.34</v>
      </c>
      <c r="I7052" s="1" t="str">
        <f aca="false">INDEX(Products!$C$2:$C$51,MATCH(C7052,Products!$A$2:$A$51,0))</f>
        <v>Books &amp; Stationery</v>
      </c>
      <c r="J7052" s="1" t="str">
        <f aca="false">INDEX(Orders!$E$2:$E$8001,MATCH(B7052,Orders!$A$2:$A$8001,0))</f>
        <v>Delivered</v>
      </c>
      <c r="K7052" s="1" t="str">
        <f aca="false">LEFT(INDEX(Orders!$C$2:$C$8001,MATCH(B7052,Orders!$A$2:$A$8001,0)),7)</f>
        <v>2024-08</v>
      </c>
    </row>
    <row r="7053" customFormat="false" ht="15" hidden="false" customHeight="true" outlineLevel="0" collapsed="false">
      <c r="A7053" s="1" t="s">
        <v>17523</v>
      </c>
      <c r="B7053" s="1" t="s">
        <v>5861</v>
      </c>
      <c r="C7053" s="1" t="s">
        <v>2007</v>
      </c>
      <c r="D7053" s="1" t="n">
        <v>1</v>
      </c>
      <c r="E7053" s="16" t="n">
        <v>750.27</v>
      </c>
      <c r="F7053" s="17" t="n">
        <v>0.2</v>
      </c>
      <c r="G7053" s="16" t="n">
        <v>600.22</v>
      </c>
      <c r="I7053" s="1" t="str">
        <f aca="false">INDEX(Products!$C$2:$C$51,MATCH(C7053,Products!$A$2:$A$51,0))</f>
        <v>Books &amp; Stationery</v>
      </c>
      <c r="J7053" s="1" t="str">
        <f aca="false">INDEX(Orders!$E$2:$E$8001,MATCH(B7053,Orders!$A$2:$A$8001,0))</f>
        <v>Delivered</v>
      </c>
      <c r="K7053" s="1" t="str">
        <f aca="false">LEFT(INDEX(Orders!$C$2:$C$8001,MATCH(B7053,Orders!$A$2:$A$8001,0)),7)</f>
        <v>2024-08</v>
      </c>
    </row>
    <row r="7054" customFormat="false" ht="15" hidden="false" customHeight="true" outlineLevel="0" collapsed="false">
      <c r="A7054" s="1" t="s">
        <v>17524</v>
      </c>
      <c r="B7054" s="1" t="s">
        <v>5861</v>
      </c>
      <c r="C7054" s="1" t="s">
        <v>1963</v>
      </c>
      <c r="D7054" s="1" t="n">
        <v>1</v>
      </c>
      <c r="E7054" s="16" t="n">
        <v>1494.98</v>
      </c>
      <c r="F7054" s="17" t="n">
        <v>0.05</v>
      </c>
      <c r="G7054" s="16" t="n">
        <v>1420.23</v>
      </c>
      <c r="I7054" s="1" t="str">
        <f aca="false">INDEX(Products!$C$2:$C$51,MATCH(C7054,Products!$A$2:$A$51,0))</f>
        <v>Home &amp; Kitchen</v>
      </c>
      <c r="J7054" s="1" t="str">
        <f aca="false">INDEX(Orders!$E$2:$E$8001,MATCH(B7054,Orders!$A$2:$A$8001,0))</f>
        <v>Delivered</v>
      </c>
      <c r="K7054" s="1" t="str">
        <f aca="false">LEFT(INDEX(Orders!$C$2:$C$8001,MATCH(B7054,Orders!$A$2:$A$8001,0)),7)</f>
        <v>2024-08</v>
      </c>
    </row>
    <row r="7055" customFormat="false" ht="15" hidden="false" customHeight="true" outlineLevel="0" collapsed="false">
      <c r="A7055" s="1" t="s">
        <v>17525</v>
      </c>
      <c r="B7055" s="1" t="s">
        <v>5862</v>
      </c>
      <c r="C7055" s="1" t="s">
        <v>1940</v>
      </c>
      <c r="D7055" s="1" t="n">
        <v>1</v>
      </c>
      <c r="E7055" s="16" t="n">
        <v>2374.52</v>
      </c>
      <c r="F7055" s="17" t="n">
        <v>0</v>
      </c>
      <c r="G7055" s="16" t="n">
        <v>2374.52</v>
      </c>
      <c r="I7055" s="1" t="str">
        <f aca="false">INDEX(Products!$C$2:$C$51,MATCH(C7055,Products!$A$2:$A$51,0))</f>
        <v>Fashion</v>
      </c>
      <c r="J7055" s="1" t="str">
        <f aca="false">INDEX(Orders!$E$2:$E$8001,MATCH(B7055,Orders!$A$2:$A$8001,0))</f>
        <v>Delivered</v>
      </c>
      <c r="K7055" s="1" t="str">
        <f aca="false">LEFT(INDEX(Orders!$C$2:$C$8001,MATCH(B7055,Orders!$A$2:$A$8001,0)),7)</f>
        <v>2025-05</v>
      </c>
    </row>
    <row r="7056" customFormat="false" ht="15" hidden="false" customHeight="true" outlineLevel="0" collapsed="false">
      <c r="A7056" s="1" t="s">
        <v>17526</v>
      </c>
      <c r="B7056" s="1" t="s">
        <v>5863</v>
      </c>
      <c r="C7056" s="1" t="s">
        <v>1935</v>
      </c>
      <c r="D7056" s="1" t="n">
        <v>1</v>
      </c>
      <c r="E7056" s="16" t="n">
        <v>14558.72</v>
      </c>
      <c r="F7056" s="17" t="n">
        <v>0</v>
      </c>
      <c r="G7056" s="16" t="n">
        <v>14558.72</v>
      </c>
      <c r="I7056" s="1" t="str">
        <f aca="false">INDEX(Products!$C$2:$C$51,MATCH(C7056,Products!$A$2:$A$51,0))</f>
        <v>Electronics</v>
      </c>
      <c r="J7056" s="1" t="str">
        <f aca="false">INDEX(Orders!$E$2:$E$8001,MATCH(B7056,Orders!$A$2:$A$8001,0))</f>
        <v>Delivered</v>
      </c>
      <c r="K7056" s="1" t="str">
        <f aca="false">LEFT(INDEX(Orders!$C$2:$C$8001,MATCH(B7056,Orders!$A$2:$A$8001,0)),7)</f>
        <v>2025-11</v>
      </c>
    </row>
    <row r="7057" customFormat="false" ht="15" hidden="false" customHeight="true" outlineLevel="0" collapsed="false">
      <c r="A7057" s="1" t="s">
        <v>17527</v>
      </c>
      <c r="B7057" s="1" t="s">
        <v>5864</v>
      </c>
      <c r="C7057" s="1" t="s">
        <v>2006</v>
      </c>
      <c r="D7057" s="1" t="n">
        <v>1</v>
      </c>
      <c r="E7057" s="16" t="n">
        <v>482.17</v>
      </c>
      <c r="F7057" s="17" t="n">
        <v>0.1</v>
      </c>
      <c r="G7057" s="16" t="n">
        <v>433.95</v>
      </c>
      <c r="I7057" s="1" t="str">
        <f aca="false">INDEX(Products!$C$2:$C$51,MATCH(C7057,Products!$A$2:$A$51,0))</f>
        <v>Books &amp; Stationery</v>
      </c>
      <c r="J7057" s="1" t="str">
        <f aca="false">INDEX(Orders!$E$2:$E$8001,MATCH(B7057,Orders!$A$2:$A$8001,0))</f>
        <v>Returned</v>
      </c>
      <c r="K7057" s="1" t="str">
        <f aca="false">LEFT(INDEX(Orders!$C$2:$C$8001,MATCH(B7057,Orders!$A$2:$A$8001,0)),7)</f>
        <v>2025-08</v>
      </c>
    </row>
    <row r="7058" customFormat="false" ht="15" hidden="false" customHeight="true" outlineLevel="0" collapsed="false">
      <c r="A7058" s="1" t="s">
        <v>17528</v>
      </c>
      <c r="B7058" s="1" t="s">
        <v>5864</v>
      </c>
      <c r="C7058" s="1" t="s">
        <v>1953</v>
      </c>
      <c r="D7058" s="1" t="n">
        <v>2</v>
      </c>
      <c r="E7058" s="16" t="n">
        <v>4914.12</v>
      </c>
      <c r="F7058" s="17" t="n">
        <v>0.1</v>
      </c>
      <c r="G7058" s="16" t="n">
        <v>8845.42</v>
      </c>
      <c r="I7058" s="1" t="str">
        <f aca="false">INDEX(Products!$C$2:$C$51,MATCH(C7058,Products!$A$2:$A$51,0))</f>
        <v>Fashion</v>
      </c>
      <c r="J7058" s="1" t="str">
        <f aca="false">INDEX(Orders!$E$2:$E$8001,MATCH(B7058,Orders!$A$2:$A$8001,0))</f>
        <v>Returned</v>
      </c>
      <c r="K7058" s="1" t="str">
        <f aca="false">LEFT(INDEX(Orders!$C$2:$C$8001,MATCH(B7058,Orders!$A$2:$A$8001,0)),7)</f>
        <v>2025-08</v>
      </c>
    </row>
    <row r="7059" customFormat="false" ht="15" hidden="false" customHeight="true" outlineLevel="0" collapsed="false">
      <c r="A7059" s="1" t="s">
        <v>17529</v>
      </c>
      <c r="B7059" s="1" t="s">
        <v>5865</v>
      </c>
      <c r="C7059" s="1" t="s">
        <v>1990</v>
      </c>
      <c r="D7059" s="1" t="n">
        <v>2</v>
      </c>
      <c r="E7059" s="16" t="n">
        <v>5311.32</v>
      </c>
      <c r="F7059" s="17" t="n">
        <v>0</v>
      </c>
      <c r="G7059" s="16" t="n">
        <v>10622.64</v>
      </c>
      <c r="I7059" s="1" t="str">
        <f aca="false">INDEX(Products!$C$2:$C$51,MATCH(C7059,Products!$A$2:$A$51,0))</f>
        <v>Sports &amp; Fitness</v>
      </c>
      <c r="J7059" s="1" t="str">
        <f aca="false">INDEX(Orders!$E$2:$E$8001,MATCH(B7059,Orders!$A$2:$A$8001,0))</f>
        <v>Delivered</v>
      </c>
      <c r="K7059" s="1" t="str">
        <f aca="false">LEFT(INDEX(Orders!$C$2:$C$8001,MATCH(B7059,Orders!$A$2:$A$8001,0)),7)</f>
        <v>2024-11</v>
      </c>
    </row>
    <row r="7060" customFormat="false" ht="15" hidden="false" customHeight="true" outlineLevel="0" collapsed="false">
      <c r="A7060" s="1" t="s">
        <v>17530</v>
      </c>
      <c r="B7060" s="1" t="s">
        <v>5865</v>
      </c>
      <c r="C7060" s="1" t="s">
        <v>1988</v>
      </c>
      <c r="D7060" s="1" t="n">
        <v>1</v>
      </c>
      <c r="E7060" s="16" t="n">
        <v>681.07</v>
      </c>
      <c r="F7060" s="17" t="n">
        <v>0</v>
      </c>
      <c r="G7060" s="16" t="n">
        <v>681.07</v>
      </c>
      <c r="I7060" s="1" t="str">
        <f aca="false">INDEX(Products!$C$2:$C$51,MATCH(C7060,Products!$A$2:$A$51,0))</f>
        <v>Sports &amp; Fitness</v>
      </c>
      <c r="J7060" s="1" t="str">
        <f aca="false">INDEX(Orders!$E$2:$E$8001,MATCH(B7060,Orders!$A$2:$A$8001,0))</f>
        <v>Delivered</v>
      </c>
      <c r="K7060" s="1" t="str">
        <f aca="false">LEFT(INDEX(Orders!$C$2:$C$8001,MATCH(B7060,Orders!$A$2:$A$8001,0)),7)</f>
        <v>2024-11</v>
      </c>
    </row>
    <row r="7061" customFormat="false" ht="15" hidden="false" customHeight="true" outlineLevel="0" collapsed="false">
      <c r="A7061" s="1" t="s">
        <v>17531</v>
      </c>
      <c r="B7061" s="1" t="s">
        <v>5866</v>
      </c>
      <c r="C7061" s="1" t="s">
        <v>2006</v>
      </c>
      <c r="D7061" s="1" t="n">
        <v>1</v>
      </c>
      <c r="E7061" s="16" t="n">
        <v>482.17</v>
      </c>
      <c r="F7061" s="17" t="n">
        <v>0.05</v>
      </c>
      <c r="G7061" s="16" t="n">
        <v>458.06</v>
      </c>
      <c r="I7061" s="1" t="str">
        <f aca="false">INDEX(Products!$C$2:$C$51,MATCH(C7061,Products!$A$2:$A$51,0))</f>
        <v>Books &amp; Stationery</v>
      </c>
      <c r="J7061" s="1" t="str">
        <f aca="false">INDEX(Orders!$E$2:$E$8001,MATCH(B7061,Orders!$A$2:$A$8001,0))</f>
        <v>Delivered</v>
      </c>
      <c r="K7061" s="1" t="str">
        <f aca="false">LEFT(INDEX(Orders!$C$2:$C$8001,MATCH(B7061,Orders!$A$2:$A$8001,0)),7)</f>
        <v>2024-11</v>
      </c>
    </row>
    <row r="7062" customFormat="false" ht="15" hidden="false" customHeight="true" outlineLevel="0" collapsed="false">
      <c r="A7062" s="1" t="s">
        <v>17532</v>
      </c>
      <c r="B7062" s="1" t="s">
        <v>5866</v>
      </c>
      <c r="C7062" s="1" t="s">
        <v>1940</v>
      </c>
      <c r="D7062" s="1" t="n">
        <v>1</v>
      </c>
      <c r="E7062" s="16" t="n">
        <v>2374.52</v>
      </c>
      <c r="F7062" s="17" t="n">
        <v>0</v>
      </c>
      <c r="G7062" s="16" t="n">
        <v>2374.52</v>
      </c>
      <c r="I7062" s="1" t="str">
        <f aca="false">INDEX(Products!$C$2:$C$51,MATCH(C7062,Products!$A$2:$A$51,0))</f>
        <v>Fashion</v>
      </c>
      <c r="J7062" s="1" t="str">
        <f aca="false">INDEX(Orders!$E$2:$E$8001,MATCH(B7062,Orders!$A$2:$A$8001,0))</f>
        <v>Delivered</v>
      </c>
      <c r="K7062" s="1" t="str">
        <f aca="false">LEFT(INDEX(Orders!$C$2:$C$8001,MATCH(B7062,Orders!$A$2:$A$8001,0)),7)</f>
        <v>2024-11</v>
      </c>
    </row>
    <row r="7063" customFormat="false" ht="15" hidden="false" customHeight="true" outlineLevel="0" collapsed="false">
      <c r="A7063" s="1" t="s">
        <v>17533</v>
      </c>
      <c r="B7063" s="1" t="s">
        <v>5866</v>
      </c>
      <c r="C7063" s="1" t="s">
        <v>1930</v>
      </c>
      <c r="D7063" s="1" t="n">
        <v>1</v>
      </c>
      <c r="E7063" s="16" t="n">
        <v>2398.35</v>
      </c>
      <c r="F7063" s="17" t="n">
        <v>0</v>
      </c>
      <c r="G7063" s="16" t="n">
        <v>2398.35</v>
      </c>
      <c r="I7063" s="1" t="str">
        <f aca="false">INDEX(Products!$C$2:$C$51,MATCH(C7063,Products!$A$2:$A$51,0))</f>
        <v>Electronics</v>
      </c>
      <c r="J7063" s="1" t="str">
        <f aca="false">INDEX(Orders!$E$2:$E$8001,MATCH(B7063,Orders!$A$2:$A$8001,0))</f>
        <v>Delivered</v>
      </c>
      <c r="K7063" s="1" t="str">
        <f aca="false">LEFT(INDEX(Orders!$C$2:$C$8001,MATCH(B7063,Orders!$A$2:$A$8001,0)),7)</f>
        <v>2024-11</v>
      </c>
    </row>
    <row r="7064" customFormat="false" ht="15" hidden="false" customHeight="true" outlineLevel="0" collapsed="false">
      <c r="A7064" s="1" t="s">
        <v>17534</v>
      </c>
      <c r="B7064" s="1" t="s">
        <v>5867</v>
      </c>
      <c r="C7064" s="1" t="s">
        <v>1940</v>
      </c>
      <c r="D7064" s="1" t="n">
        <v>1</v>
      </c>
      <c r="E7064" s="16" t="n">
        <v>2374.52</v>
      </c>
      <c r="F7064" s="17" t="n">
        <v>0</v>
      </c>
      <c r="G7064" s="16" t="n">
        <v>2374.52</v>
      </c>
      <c r="I7064" s="1" t="str">
        <f aca="false">INDEX(Products!$C$2:$C$51,MATCH(C7064,Products!$A$2:$A$51,0))</f>
        <v>Fashion</v>
      </c>
      <c r="J7064" s="1" t="str">
        <f aca="false">INDEX(Orders!$E$2:$E$8001,MATCH(B7064,Orders!$A$2:$A$8001,0))</f>
        <v>Delivered</v>
      </c>
      <c r="K7064" s="1" t="str">
        <f aca="false">LEFT(INDEX(Orders!$C$2:$C$8001,MATCH(B7064,Orders!$A$2:$A$8001,0)),7)</f>
        <v>2025-02</v>
      </c>
    </row>
    <row r="7065" customFormat="false" ht="15" hidden="false" customHeight="true" outlineLevel="0" collapsed="false">
      <c r="A7065" s="1" t="s">
        <v>17535</v>
      </c>
      <c r="B7065" s="1" t="s">
        <v>5868</v>
      </c>
      <c r="C7065" s="1" t="s">
        <v>1930</v>
      </c>
      <c r="D7065" s="1" t="n">
        <v>1</v>
      </c>
      <c r="E7065" s="16" t="n">
        <v>2398.35</v>
      </c>
      <c r="F7065" s="17" t="n">
        <v>0.05</v>
      </c>
      <c r="G7065" s="16" t="n">
        <v>2278.43</v>
      </c>
      <c r="I7065" s="1" t="str">
        <f aca="false">INDEX(Products!$C$2:$C$51,MATCH(C7065,Products!$A$2:$A$51,0))</f>
        <v>Electronics</v>
      </c>
      <c r="J7065" s="1" t="str">
        <f aca="false">INDEX(Orders!$E$2:$E$8001,MATCH(B7065,Orders!$A$2:$A$8001,0))</f>
        <v>Delivered</v>
      </c>
      <c r="K7065" s="1" t="str">
        <f aca="false">LEFT(INDEX(Orders!$C$2:$C$8001,MATCH(B7065,Orders!$A$2:$A$8001,0)),7)</f>
        <v>2025-10</v>
      </c>
    </row>
    <row r="7066" customFormat="false" ht="15" hidden="false" customHeight="true" outlineLevel="0" collapsed="false">
      <c r="A7066" s="1" t="s">
        <v>17536</v>
      </c>
      <c r="B7066" s="1" t="s">
        <v>5868</v>
      </c>
      <c r="C7066" s="1" t="s">
        <v>2007</v>
      </c>
      <c r="D7066" s="1" t="n">
        <v>1</v>
      </c>
      <c r="E7066" s="16" t="n">
        <v>750.27</v>
      </c>
      <c r="F7066" s="17" t="n">
        <v>0.1</v>
      </c>
      <c r="G7066" s="16" t="n">
        <v>675.24</v>
      </c>
      <c r="I7066" s="1" t="str">
        <f aca="false">INDEX(Products!$C$2:$C$51,MATCH(C7066,Products!$A$2:$A$51,0))</f>
        <v>Books &amp; Stationery</v>
      </c>
      <c r="J7066" s="1" t="str">
        <f aca="false">INDEX(Orders!$E$2:$E$8001,MATCH(B7066,Orders!$A$2:$A$8001,0))</f>
        <v>Delivered</v>
      </c>
      <c r="K7066" s="1" t="str">
        <f aca="false">LEFT(INDEX(Orders!$C$2:$C$8001,MATCH(B7066,Orders!$A$2:$A$8001,0)),7)</f>
        <v>2025-10</v>
      </c>
    </row>
    <row r="7067" customFormat="false" ht="15" hidden="false" customHeight="true" outlineLevel="0" collapsed="false">
      <c r="A7067" s="1" t="s">
        <v>17537</v>
      </c>
      <c r="B7067" s="1" t="s">
        <v>5868</v>
      </c>
      <c r="C7067" s="1" t="s">
        <v>1976</v>
      </c>
      <c r="D7067" s="1" t="n">
        <v>1</v>
      </c>
      <c r="E7067" s="16" t="n">
        <v>1603.35</v>
      </c>
      <c r="F7067" s="17" t="n">
        <v>0.2</v>
      </c>
      <c r="G7067" s="16" t="n">
        <v>1282.68</v>
      </c>
      <c r="I7067" s="1" t="str">
        <f aca="false">INDEX(Products!$C$2:$C$51,MATCH(C7067,Products!$A$2:$A$51,0))</f>
        <v>Beauty &amp; Personal Care</v>
      </c>
      <c r="J7067" s="1" t="str">
        <f aca="false">INDEX(Orders!$E$2:$E$8001,MATCH(B7067,Orders!$A$2:$A$8001,0))</f>
        <v>Delivered</v>
      </c>
      <c r="K7067" s="1" t="str">
        <f aca="false">LEFT(INDEX(Orders!$C$2:$C$8001,MATCH(B7067,Orders!$A$2:$A$8001,0)),7)</f>
        <v>2025-10</v>
      </c>
    </row>
    <row r="7068" customFormat="false" ht="15" hidden="false" customHeight="true" outlineLevel="0" collapsed="false">
      <c r="A7068" s="1" t="s">
        <v>17538</v>
      </c>
      <c r="B7068" s="1" t="s">
        <v>5869</v>
      </c>
      <c r="C7068" s="1" t="s">
        <v>2007</v>
      </c>
      <c r="D7068" s="1" t="n">
        <v>1</v>
      </c>
      <c r="E7068" s="16" t="n">
        <v>750.27</v>
      </c>
      <c r="F7068" s="17" t="n">
        <v>0.1</v>
      </c>
      <c r="G7068" s="16" t="n">
        <v>675.24</v>
      </c>
      <c r="I7068" s="1" t="str">
        <f aca="false">INDEX(Products!$C$2:$C$51,MATCH(C7068,Products!$A$2:$A$51,0))</f>
        <v>Books &amp; Stationery</v>
      </c>
      <c r="J7068" s="1" t="str">
        <f aca="false">INDEX(Orders!$E$2:$E$8001,MATCH(B7068,Orders!$A$2:$A$8001,0))</f>
        <v>Cancelled</v>
      </c>
      <c r="K7068" s="1" t="str">
        <f aca="false">LEFT(INDEX(Orders!$C$2:$C$8001,MATCH(B7068,Orders!$A$2:$A$8001,0)),7)</f>
        <v>2024-12</v>
      </c>
    </row>
    <row r="7069" customFormat="false" ht="15" hidden="false" customHeight="true" outlineLevel="0" collapsed="false">
      <c r="A7069" s="1" t="s">
        <v>17539</v>
      </c>
      <c r="B7069" s="1" t="s">
        <v>5870</v>
      </c>
      <c r="C7069" s="1" t="s">
        <v>1937</v>
      </c>
      <c r="D7069" s="1" t="n">
        <v>1</v>
      </c>
      <c r="E7069" s="16" t="n">
        <v>1364.75</v>
      </c>
      <c r="F7069" s="17" t="n">
        <v>0.05</v>
      </c>
      <c r="G7069" s="16" t="n">
        <v>1296.51</v>
      </c>
      <c r="I7069" s="1" t="str">
        <f aca="false">INDEX(Products!$C$2:$C$51,MATCH(C7069,Products!$A$2:$A$51,0))</f>
        <v>Fashion</v>
      </c>
      <c r="J7069" s="1" t="str">
        <f aca="false">INDEX(Orders!$E$2:$E$8001,MATCH(B7069,Orders!$A$2:$A$8001,0))</f>
        <v>Delivered</v>
      </c>
      <c r="K7069" s="1" t="str">
        <f aca="false">LEFT(INDEX(Orders!$C$2:$C$8001,MATCH(B7069,Orders!$A$2:$A$8001,0)),7)</f>
        <v>2025-05</v>
      </c>
    </row>
    <row r="7070" customFormat="false" ht="15" hidden="false" customHeight="true" outlineLevel="0" collapsed="false">
      <c r="A7070" s="1" t="s">
        <v>17540</v>
      </c>
      <c r="B7070" s="1" t="s">
        <v>5871</v>
      </c>
      <c r="C7070" s="1" t="s">
        <v>1997</v>
      </c>
      <c r="D7070" s="1" t="n">
        <v>2</v>
      </c>
      <c r="E7070" s="16" t="n">
        <v>311.15</v>
      </c>
      <c r="F7070" s="17" t="n">
        <v>0</v>
      </c>
      <c r="G7070" s="16" t="n">
        <v>622.3</v>
      </c>
      <c r="I7070" s="1" t="str">
        <f aca="false">INDEX(Products!$C$2:$C$51,MATCH(C7070,Products!$A$2:$A$51,0))</f>
        <v>Sports &amp; Fitness</v>
      </c>
      <c r="J7070" s="1" t="str">
        <f aca="false">INDEX(Orders!$E$2:$E$8001,MATCH(B7070,Orders!$A$2:$A$8001,0))</f>
        <v>Delivered</v>
      </c>
      <c r="K7070" s="1" t="str">
        <f aca="false">LEFT(INDEX(Orders!$C$2:$C$8001,MATCH(B7070,Orders!$A$2:$A$8001,0)),7)</f>
        <v>2025-06</v>
      </c>
    </row>
    <row r="7071" customFormat="false" ht="15" hidden="false" customHeight="true" outlineLevel="0" collapsed="false">
      <c r="A7071" s="1" t="s">
        <v>17541</v>
      </c>
      <c r="B7071" s="1" t="s">
        <v>5871</v>
      </c>
      <c r="C7071" s="1" t="s">
        <v>1937</v>
      </c>
      <c r="D7071" s="1" t="n">
        <v>1</v>
      </c>
      <c r="E7071" s="16" t="n">
        <v>1364.75</v>
      </c>
      <c r="F7071" s="17" t="n">
        <v>0.05</v>
      </c>
      <c r="G7071" s="16" t="n">
        <v>1296.51</v>
      </c>
      <c r="I7071" s="1" t="str">
        <f aca="false">INDEX(Products!$C$2:$C$51,MATCH(C7071,Products!$A$2:$A$51,0))</f>
        <v>Fashion</v>
      </c>
      <c r="J7071" s="1" t="str">
        <f aca="false">INDEX(Orders!$E$2:$E$8001,MATCH(B7071,Orders!$A$2:$A$8001,0))</f>
        <v>Delivered</v>
      </c>
      <c r="K7071" s="1" t="str">
        <f aca="false">LEFT(INDEX(Orders!$C$2:$C$8001,MATCH(B7071,Orders!$A$2:$A$8001,0)),7)</f>
        <v>2025-06</v>
      </c>
    </row>
    <row r="7072" customFormat="false" ht="15" hidden="false" customHeight="true" outlineLevel="0" collapsed="false">
      <c r="A7072" s="1" t="s">
        <v>17542</v>
      </c>
      <c r="B7072" s="1" t="s">
        <v>5871</v>
      </c>
      <c r="C7072" s="1" t="s">
        <v>1979</v>
      </c>
      <c r="D7072" s="1" t="n">
        <v>1</v>
      </c>
      <c r="E7072" s="16" t="n">
        <v>623</v>
      </c>
      <c r="F7072" s="17" t="n">
        <v>0.2</v>
      </c>
      <c r="G7072" s="16" t="n">
        <v>498.4</v>
      </c>
      <c r="I7072" s="1" t="str">
        <f aca="false">INDEX(Products!$C$2:$C$51,MATCH(C7072,Products!$A$2:$A$51,0))</f>
        <v>Beauty &amp; Personal Care</v>
      </c>
      <c r="J7072" s="1" t="str">
        <f aca="false">INDEX(Orders!$E$2:$E$8001,MATCH(B7072,Orders!$A$2:$A$8001,0))</f>
        <v>Delivered</v>
      </c>
      <c r="K7072" s="1" t="str">
        <f aca="false">LEFT(INDEX(Orders!$C$2:$C$8001,MATCH(B7072,Orders!$A$2:$A$8001,0)),7)</f>
        <v>2025-06</v>
      </c>
    </row>
    <row r="7073" customFormat="false" ht="15" hidden="false" customHeight="true" outlineLevel="0" collapsed="false">
      <c r="A7073" s="1" t="s">
        <v>17543</v>
      </c>
      <c r="B7073" s="1" t="s">
        <v>5872</v>
      </c>
      <c r="C7073" s="1" t="s">
        <v>1940</v>
      </c>
      <c r="D7073" s="1" t="n">
        <v>1</v>
      </c>
      <c r="E7073" s="16" t="n">
        <v>2374.52</v>
      </c>
      <c r="F7073" s="17" t="n">
        <v>0.1</v>
      </c>
      <c r="G7073" s="16" t="n">
        <v>2137.07</v>
      </c>
      <c r="I7073" s="1" t="str">
        <f aca="false">INDEX(Products!$C$2:$C$51,MATCH(C7073,Products!$A$2:$A$51,0))</f>
        <v>Fashion</v>
      </c>
      <c r="J7073" s="1" t="str">
        <f aca="false">INDEX(Orders!$E$2:$E$8001,MATCH(B7073,Orders!$A$2:$A$8001,0))</f>
        <v>Delivered</v>
      </c>
      <c r="K7073" s="1" t="str">
        <f aca="false">LEFT(INDEX(Orders!$C$2:$C$8001,MATCH(B7073,Orders!$A$2:$A$8001,0)),7)</f>
        <v>2025-09</v>
      </c>
    </row>
    <row r="7074" customFormat="false" ht="15" hidden="false" customHeight="true" outlineLevel="0" collapsed="false">
      <c r="A7074" s="1" t="s">
        <v>17544</v>
      </c>
      <c r="B7074" s="1" t="s">
        <v>5872</v>
      </c>
      <c r="C7074" s="1" t="s">
        <v>1979</v>
      </c>
      <c r="D7074" s="1" t="n">
        <v>1</v>
      </c>
      <c r="E7074" s="16" t="n">
        <v>623</v>
      </c>
      <c r="F7074" s="17" t="n">
        <v>0.1</v>
      </c>
      <c r="G7074" s="16" t="n">
        <v>560.7</v>
      </c>
      <c r="I7074" s="1" t="str">
        <f aca="false">INDEX(Products!$C$2:$C$51,MATCH(C7074,Products!$A$2:$A$51,0))</f>
        <v>Beauty &amp; Personal Care</v>
      </c>
      <c r="J7074" s="1" t="str">
        <f aca="false">INDEX(Orders!$E$2:$E$8001,MATCH(B7074,Orders!$A$2:$A$8001,0))</f>
        <v>Delivered</v>
      </c>
      <c r="K7074" s="1" t="str">
        <f aca="false">LEFT(INDEX(Orders!$C$2:$C$8001,MATCH(B7074,Orders!$A$2:$A$8001,0)),7)</f>
        <v>2025-09</v>
      </c>
    </row>
    <row r="7075" customFormat="false" ht="15" hidden="false" customHeight="true" outlineLevel="0" collapsed="false">
      <c r="A7075" s="1" t="s">
        <v>17545</v>
      </c>
      <c r="B7075" s="1" t="s">
        <v>5872</v>
      </c>
      <c r="C7075" s="1" t="s">
        <v>2006</v>
      </c>
      <c r="D7075" s="1" t="n">
        <v>2</v>
      </c>
      <c r="E7075" s="16" t="n">
        <v>482.17</v>
      </c>
      <c r="F7075" s="17" t="n">
        <v>0.1</v>
      </c>
      <c r="G7075" s="16" t="n">
        <v>867.91</v>
      </c>
      <c r="I7075" s="1" t="str">
        <f aca="false">INDEX(Products!$C$2:$C$51,MATCH(C7075,Products!$A$2:$A$51,0))</f>
        <v>Books &amp; Stationery</v>
      </c>
      <c r="J7075" s="1" t="str">
        <f aca="false">INDEX(Orders!$E$2:$E$8001,MATCH(B7075,Orders!$A$2:$A$8001,0))</f>
        <v>Delivered</v>
      </c>
      <c r="K7075" s="1" t="str">
        <f aca="false">LEFT(INDEX(Orders!$C$2:$C$8001,MATCH(B7075,Orders!$A$2:$A$8001,0)),7)</f>
        <v>2025-09</v>
      </c>
    </row>
    <row r="7076" customFormat="false" ht="15" hidden="false" customHeight="true" outlineLevel="0" collapsed="false">
      <c r="A7076" s="1" t="s">
        <v>17546</v>
      </c>
      <c r="B7076" s="1" t="s">
        <v>5873</v>
      </c>
      <c r="C7076" s="1" t="s">
        <v>2006</v>
      </c>
      <c r="D7076" s="1" t="n">
        <v>1</v>
      </c>
      <c r="E7076" s="16" t="n">
        <v>482.17</v>
      </c>
      <c r="F7076" s="17" t="n">
        <v>0.05</v>
      </c>
      <c r="G7076" s="16" t="n">
        <v>458.06</v>
      </c>
      <c r="I7076" s="1" t="str">
        <f aca="false">INDEX(Products!$C$2:$C$51,MATCH(C7076,Products!$A$2:$A$51,0))</f>
        <v>Books &amp; Stationery</v>
      </c>
      <c r="J7076" s="1" t="str">
        <f aca="false">INDEX(Orders!$E$2:$E$8001,MATCH(B7076,Orders!$A$2:$A$8001,0))</f>
        <v>Delivered</v>
      </c>
      <c r="K7076" s="1" t="str">
        <f aca="false">LEFT(INDEX(Orders!$C$2:$C$8001,MATCH(B7076,Orders!$A$2:$A$8001,0)),7)</f>
        <v>2025-11</v>
      </c>
    </row>
    <row r="7077" customFormat="false" ht="15" hidden="false" customHeight="true" outlineLevel="0" collapsed="false">
      <c r="A7077" s="1" t="s">
        <v>17547</v>
      </c>
      <c r="B7077" s="1" t="s">
        <v>5874</v>
      </c>
      <c r="C7077" s="1" t="s">
        <v>1940</v>
      </c>
      <c r="D7077" s="1" t="n">
        <v>1</v>
      </c>
      <c r="E7077" s="16" t="n">
        <v>2374.52</v>
      </c>
      <c r="F7077" s="17" t="n">
        <v>0.2</v>
      </c>
      <c r="G7077" s="16" t="n">
        <v>1899.62</v>
      </c>
      <c r="I7077" s="1" t="str">
        <f aca="false">INDEX(Products!$C$2:$C$51,MATCH(C7077,Products!$A$2:$A$51,0))</f>
        <v>Fashion</v>
      </c>
      <c r="J7077" s="1" t="str">
        <f aca="false">INDEX(Orders!$E$2:$E$8001,MATCH(B7077,Orders!$A$2:$A$8001,0))</f>
        <v>Delivered</v>
      </c>
      <c r="K7077" s="1" t="str">
        <f aca="false">LEFT(INDEX(Orders!$C$2:$C$8001,MATCH(B7077,Orders!$A$2:$A$8001,0)),7)</f>
        <v>2025-04</v>
      </c>
    </row>
    <row r="7078" customFormat="false" ht="15" hidden="false" customHeight="true" outlineLevel="0" collapsed="false">
      <c r="A7078" s="1" t="s">
        <v>17548</v>
      </c>
      <c r="B7078" s="1" t="s">
        <v>5875</v>
      </c>
      <c r="C7078" s="1" t="s">
        <v>1971</v>
      </c>
      <c r="D7078" s="1" t="n">
        <v>2</v>
      </c>
      <c r="E7078" s="16" t="n">
        <v>2073.63</v>
      </c>
      <c r="F7078" s="17" t="n">
        <v>0.2</v>
      </c>
      <c r="G7078" s="16" t="n">
        <v>3317.81</v>
      </c>
      <c r="I7078" s="1" t="str">
        <f aca="false">INDEX(Products!$C$2:$C$51,MATCH(C7078,Products!$A$2:$A$51,0))</f>
        <v>Home &amp; Kitchen</v>
      </c>
      <c r="J7078" s="1" t="str">
        <f aca="false">INDEX(Orders!$E$2:$E$8001,MATCH(B7078,Orders!$A$2:$A$8001,0))</f>
        <v>Delivered</v>
      </c>
      <c r="K7078" s="1" t="str">
        <f aca="false">LEFT(INDEX(Orders!$C$2:$C$8001,MATCH(B7078,Orders!$A$2:$A$8001,0)),7)</f>
        <v>2025-08</v>
      </c>
    </row>
    <row r="7079" customFormat="false" ht="15" hidden="false" customHeight="true" outlineLevel="0" collapsed="false">
      <c r="A7079" s="1" t="s">
        <v>17549</v>
      </c>
      <c r="B7079" s="1" t="s">
        <v>5875</v>
      </c>
      <c r="C7079" s="1" t="s">
        <v>1990</v>
      </c>
      <c r="D7079" s="1" t="n">
        <v>1</v>
      </c>
      <c r="E7079" s="16" t="n">
        <v>5311.32</v>
      </c>
      <c r="F7079" s="17" t="n">
        <v>0</v>
      </c>
      <c r="G7079" s="16" t="n">
        <v>5311.32</v>
      </c>
      <c r="I7079" s="1" t="str">
        <f aca="false">INDEX(Products!$C$2:$C$51,MATCH(C7079,Products!$A$2:$A$51,0))</f>
        <v>Sports &amp; Fitness</v>
      </c>
      <c r="J7079" s="1" t="str">
        <f aca="false">INDEX(Orders!$E$2:$E$8001,MATCH(B7079,Orders!$A$2:$A$8001,0))</f>
        <v>Delivered</v>
      </c>
      <c r="K7079" s="1" t="str">
        <f aca="false">LEFT(INDEX(Orders!$C$2:$C$8001,MATCH(B7079,Orders!$A$2:$A$8001,0)),7)</f>
        <v>2025-08</v>
      </c>
    </row>
    <row r="7080" customFormat="false" ht="15" hidden="false" customHeight="true" outlineLevel="0" collapsed="false">
      <c r="A7080" s="1" t="s">
        <v>17550</v>
      </c>
      <c r="B7080" s="1" t="s">
        <v>5876</v>
      </c>
      <c r="C7080" s="1" t="s">
        <v>1949</v>
      </c>
      <c r="D7080" s="1" t="n">
        <v>2</v>
      </c>
      <c r="E7080" s="16" t="n">
        <v>4185.64</v>
      </c>
      <c r="F7080" s="17" t="n">
        <v>0.05</v>
      </c>
      <c r="G7080" s="16" t="n">
        <v>7952.72</v>
      </c>
      <c r="I7080" s="1" t="str">
        <f aca="false">INDEX(Products!$C$2:$C$51,MATCH(C7080,Products!$A$2:$A$51,0))</f>
        <v>Fashion</v>
      </c>
      <c r="J7080" s="1" t="str">
        <f aca="false">INDEX(Orders!$E$2:$E$8001,MATCH(B7080,Orders!$A$2:$A$8001,0))</f>
        <v>Delivered</v>
      </c>
      <c r="K7080" s="1" t="str">
        <f aca="false">LEFT(INDEX(Orders!$C$2:$C$8001,MATCH(B7080,Orders!$A$2:$A$8001,0)),7)</f>
        <v>2025-06</v>
      </c>
    </row>
    <row r="7081" customFormat="false" ht="15" hidden="false" customHeight="true" outlineLevel="0" collapsed="false">
      <c r="A7081" s="1" t="s">
        <v>17551</v>
      </c>
      <c r="B7081" s="1" t="s">
        <v>5876</v>
      </c>
      <c r="C7081" s="1" t="s">
        <v>1920</v>
      </c>
      <c r="D7081" s="1" t="n">
        <v>1</v>
      </c>
      <c r="E7081" s="16" t="n">
        <v>4273.58</v>
      </c>
      <c r="F7081" s="17" t="n">
        <v>0.15</v>
      </c>
      <c r="G7081" s="16" t="n">
        <v>3632.54</v>
      </c>
      <c r="I7081" s="1" t="str">
        <f aca="false">INDEX(Products!$C$2:$C$51,MATCH(C7081,Products!$A$2:$A$51,0))</f>
        <v>Electronics</v>
      </c>
      <c r="J7081" s="1" t="str">
        <f aca="false">INDEX(Orders!$E$2:$E$8001,MATCH(B7081,Orders!$A$2:$A$8001,0))</f>
        <v>Delivered</v>
      </c>
      <c r="K7081" s="1" t="str">
        <f aca="false">LEFT(INDEX(Orders!$C$2:$C$8001,MATCH(B7081,Orders!$A$2:$A$8001,0)),7)</f>
        <v>2025-06</v>
      </c>
    </row>
    <row r="7082" customFormat="false" ht="15" hidden="false" customHeight="true" outlineLevel="0" collapsed="false">
      <c r="A7082" s="1" t="s">
        <v>17552</v>
      </c>
      <c r="B7082" s="1" t="s">
        <v>5877</v>
      </c>
      <c r="C7082" s="1" t="s">
        <v>1997</v>
      </c>
      <c r="D7082" s="1" t="n">
        <v>1</v>
      </c>
      <c r="E7082" s="16" t="n">
        <v>311.15</v>
      </c>
      <c r="F7082" s="17" t="n">
        <v>0</v>
      </c>
      <c r="G7082" s="16" t="n">
        <v>311.15</v>
      </c>
      <c r="I7082" s="1" t="str">
        <f aca="false">INDEX(Products!$C$2:$C$51,MATCH(C7082,Products!$A$2:$A$51,0))</f>
        <v>Sports &amp; Fitness</v>
      </c>
      <c r="J7082" s="1" t="str">
        <f aca="false">INDEX(Orders!$E$2:$E$8001,MATCH(B7082,Orders!$A$2:$A$8001,0))</f>
        <v>Delivered</v>
      </c>
      <c r="K7082" s="1" t="str">
        <f aca="false">LEFT(INDEX(Orders!$C$2:$C$8001,MATCH(B7082,Orders!$A$2:$A$8001,0)),7)</f>
        <v>2024-11</v>
      </c>
    </row>
    <row r="7083" customFormat="false" ht="15" hidden="false" customHeight="true" outlineLevel="0" collapsed="false">
      <c r="A7083" s="1" t="s">
        <v>17553</v>
      </c>
      <c r="B7083" s="1" t="s">
        <v>5877</v>
      </c>
      <c r="C7083" s="1" t="s">
        <v>2006</v>
      </c>
      <c r="D7083" s="1" t="n">
        <v>1</v>
      </c>
      <c r="E7083" s="16" t="n">
        <v>482.17</v>
      </c>
      <c r="F7083" s="17" t="n">
        <v>0</v>
      </c>
      <c r="G7083" s="16" t="n">
        <v>482.17</v>
      </c>
      <c r="I7083" s="1" t="str">
        <f aca="false">INDEX(Products!$C$2:$C$51,MATCH(C7083,Products!$A$2:$A$51,0))</f>
        <v>Books &amp; Stationery</v>
      </c>
      <c r="J7083" s="1" t="str">
        <f aca="false">INDEX(Orders!$E$2:$E$8001,MATCH(B7083,Orders!$A$2:$A$8001,0))</f>
        <v>Delivered</v>
      </c>
      <c r="K7083" s="1" t="str">
        <f aca="false">LEFT(INDEX(Orders!$C$2:$C$8001,MATCH(B7083,Orders!$A$2:$A$8001,0)),7)</f>
        <v>2024-11</v>
      </c>
    </row>
    <row r="7084" customFormat="false" ht="15" hidden="false" customHeight="true" outlineLevel="0" collapsed="false">
      <c r="A7084" s="1" t="s">
        <v>17554</v>
      </c>
      <c r="B7084" s="1" t="s">
        <v>5878</v>
      </c>
      <c r="C7084" s="1" t="s">
        <v>2006</v>
      </c>
      <c r="D7084" s="1" t="n">
        <v>1</v>
      </c>
      <c r="E7084" s="16" t="n">
        <v>482.17</v>
      </c>
      <c r="F7084" s="17" t="n">
        <v>0</v>
      </c>
      <c r="G7084" s="16" t="n">
        <v>482.17</v>
      </c>
      <c r="I7084" s="1" t="str">
        <f aca="false">INDEX(Products!$C$2:$C$51,MATCH(C7084,Products!$A$2:$A$51,0))</f>
        <v>Books &amp; Stationery</v>
      </c>
      <c r="J7084" s="1" t="str">
        <f aca="false">INDEX(Orders!$E$2:$E$8001,MATCH(B7084,Orders!$A$2:$A$8001,0))</f>
        <v>Returned</v>
      </c>
      <c r="K7084" s="1" t="str">
        <f aca="false">LEFT(INDEX(Orders!$C$2:$C$8001,MATCH(B7084,Orders!$A$2:$A$8001,0)),7)</f>
        <v>2025-07</v>
      </c>
    </row>
    <row r="7085" customFormat="false" ht="15" hidden="false" customHeight="true" outlineLevel="0" collapsed="false">
      <c r="A7085" s="1" t="s">
        <v>17555</v>
      </c>
      <c r="B7085" s="1" t="s">
        <v>5879</v>
      </c>
      <c r="C7085" s="1" t="s">
        <v>1979</v>
      </c>
      <c r="D7085" s="1" t="n">
        <v>3</v>
      </c>
      <c r="E7085" s="16" t="n">
        <v>623</v>
      </c>
      <c r="F7085" s="17" t="n">
        <v>0.05</v>
      </c>
      <c r="G7085" s="16" t="n">
        <v>1775.55</v>
      </c>
      <c r="I7085" s="1" t="str">
        <f aca="false">INDEX(Products!$C$2:$C$51,MATCH(C7085,Products!$A$2:$A$51,0))</f>
        <v>Beauty &amp; Personal Care</v>
      </c>
      <c r="J7085" s="1" t="str">
        <f aca="false">INDEX(Orders!$E$2:$E$8001,MATCH(B7085,Orders!$A$2:$A$8001,0))</f>
        <v>Delivered</v>
      </c>
      <c r="K7085" s="1" t="str">
        <f aca="false">LEFT(INDEX(Orders!$C$2:$C$8001,MATCH(B7085,Orders!$A$2:$A$8001,0)),7)</f>
        <v>2025-08</v>
      </c>
    </row>
    <row r="7086" customFormat="false" ht="15" hidden="false" customHeight="true" outlineLevel="0" collapsed="false">
      <c r="A7086" s="1" t="s">
        <v>17556</v>
      </c>
      <c r="B7086" s="1" t="s">
        <v>5879</v>
      </c>
      <c r="C7086" s="1" t="s">
        <v>2006</v>
      </c>
      <c r="D7086" s="1" t="n">
        <v>2</v>
      </c>
      <c r="E7086" s="16" t="n">
        <v>482.17</v>
      </c>
      <c r="F7086" s="17" t="n">
        <v>0.1</v>
      </c>
      <c r="G7086" s="16" t="n">
        <v>867.91</v>
      </c>
      <c r="I7086" s="1" t="str">
        <f aca="false">INDEX(Products!$C$2:$C$51,MATCH(C7086,Products!$A$2:$A$51,0))</f>
        <v>Books &amp; Stationery</v>
      </c>
      <c r="J7086" s="1" t="str">
        <f aca="false">INDEX(Orders!$E$2:$E$8001,MATCH(B7086,Orders!$A$2:$A$8001,0))</f>
        <v>Delivered</v>
      </c>
      <c r="K7086" s="1" t="str">
        <f aca="false">LEFT(INDEX(Orders!$C$2:$C$8001,MATCH(B7086,Orders!$A$2:$A$8001,0)),7)</f>
        <v>2025-08</v>
      </c>
    </row>
    <row r="7087" customFormat="false" ht="15" hidden="false" customHeight="true" outlineLevel="0" collapsed="false">
      <c r="A7087" s="1" t="s">
        <v>17557</v>
      </c>
      <c r="B7087" s="1" t="s">
        <v>5879</v>
      </c>
      <c r="C7087" s="1" t="s">
        <v>2007</v>
      </c>
      <c r="D7087" s="1" t="n">
        <v>1</v>
      </c>
      <c r="E7087" s="16" t="n">
        <v>750.27</v>
      </c>
      <c r="F7087" s="17" t="n">
        <v>0</v>
      </c>
      <c r="G7087" s="16" t="n">
        <v>750.27</v>
      </c>
      <c r="I7087" s="1" t="str">
        <f aca="false">INDEX(Products!$C$2:$C$51,MATCH(C7087,Products!$A$2:$A$51,0))</f>
        <v>Books &amp; Stationery</v>
      </c>
      <c r="J7087" s="1" t="str">
        <f aca="false">INDEX(Orders!$E$2:$E$8001,MATCH(B7087,Orders!$A$2:$A$8001,0))</f>
        <v>Delivered</v>
      </c>
      <c r="K7087" s="1" t="str">
        <f aca="false">LEFT(INDEX(Orders!$C$2:$C$8001,MATCH(B7087,Orders!$A$2:$A$8001,0)),7)</f>
        <v>2025-08</v>
      </c>
    </row>
    <row r="7088" customFormat="false" ht="15" hidden="false" customHeight="true" outlineLevel="0" collapsed="false">
      <c r="A7088" s="1" t="s">
        <v>17558</v>
      </c>
      <c r="B7088" s="1" t="s">
        <v>5880</v>
      </c>
      <c r="C7088" s="1" t="s">
        <v>1940</v>
      </c>
      <c r="D7088" s="1" t="n">
        <v>2</v>
      </c>
      <c r="E7088" s="16" t="n">
        <v>2374.52</v>
      </c>
      <c r="F7088" s="17" t="n">
        <v>0.15</v>
      </c>
      <c r="G7088" s="16" t="n">
        <v>4036.68</v>
      </c>
      <c r="I7088" s="1" t="str">
        <f aca="false">INDEX(Products!$C$2:$C$51,MATCH(C7088,Products!$A$2:$A$51,0))</f>
        <v>Fashion</v>
      </c>
      <c r="J7088" s="1" t="str">
        <f aca="false">INDEX(Orders!$E$2:$E$8001,MATCH(B7088,Orders!$A$2:$A$8001,0))</f>
        <v>Delivered</v>
      </c>
      <c r="K7088" s="1" t="str">
        <f aca="false">LEFT(INDEX(Orders!$C$2:$C$8001,MATCH(B7088,Orders!$A$2:$A$8001,0)),7)</f>
        <v>2025-11</v>
      </c>
    </row>
    <row r="7089" customFormat="false" ht="15" hidden="false" customHeight="true" outlineLevel="0" collapsed="false">
      <c r="A7089" s="1" t="s">
        <v>17559</v>
      </c>
      <c r="B7089" s="1" t="s">
        <v>5880</v>
      </c>
      <c r="C7089" s="1" t="s">
        <v>1990</v>
      </c>
      <c r="D7089" s="1" t="n">
        <v>1</v>
      </c>
      <c r="E7089" s="16" t="n">
        <v>5311.32</v>
      </c>
      <c r="F7089" s="17" t="n">
        <v>0</v>
      </c>
      <c r="G7089" s="16" t="n">
        <v>5311.32</v>
      </c>
      <c r="I7089" s="1" t="str">
        <f aca="false">INDEX(Products!$C$2:$C$51,MATCH(C7089,Products!$A$2:$A$51,0))</f>
        <v>Sports &amp; Fitness</v>
      </c>
      <c r="J7089" s="1" t="str">
        <f aca="false">INDEX(Orders!$E$2:$E$8001,MATCH(B7089,Orders!$A$2:$A$8001,0))</f>
        <v>Delivered</v>
      </c>
      <c r="K7089" s="1" t="str">
        <f aca="false">LEFT(INDEX(Orders!$C$2:$C$8001,MATCH(B7089,Orders!$A$2:$A$8001,0)),7)</f>
        <v>2025-11</v>
      </c>
    </row>
    <row r="7090" customFormat="false" ht="15" hidden="false" customHeight="true" outlineLevel="0" collapsed="false">
      <c r="A7090" s="1" t="s">
        <v>17560</v>
      </c>
      <c r="B7090" s="1" t="s">
        <v>5880</v>
      </c>
      <c r="C7090" s="1" t="s">
        <v>1924</v>
      </c>
      <c r="D7090" s="1" t="n">
        <v>1</v>
      </c>
      <c r="E7090" s="16" t="n">
        <v>1971</v>
      </c>
      <c r="F7090" s="17" t="n">
        <v>0</v>
      </c>
      <c r="G7090" s="16" t="n">
        <v>1971</v>
      </c>
      <c r="I7090" s="1" t="str">
        <f aca="false">INDEX(Products!$C$2:$C$51,MATCH(C7090,Products!$A$2:$A$51,0))</f>
        <v>Electronics</v>
      </c>
      <c r="J7090" s="1" t="str">
        <f aca="false">INDEX(Orders!$E$2:$E$8001,MATCH(B7090,Orders!$A$2:$A$8001,0))</f>
        <v>Delivered</v>
      </c>
      <c r="K7090" s="1" t="str">
        <f aca="false">LEFT(INDEX(Orders!$C$2:$C$8001,MATCH(B7090,Orders!$A$2:$A$8001,0)),7)</f>
        <v>2025-11</v>
      </c>
    </row>
    <row r="7091" customFormat="false" ht="15" hidden="false" customHeight="true" outlineLevel="0" collapsed="false">
      <c r="A7091" s="1" t="s">
        <v>17561</v>
      </c>
      <c r="B7091" s="1" t="s">
        <v>5881</v>
      </c>
      <c r="C7091" s="1" t="s">
        <v>1961</v>
      </c>
      <c r="D7091" s="1" t="n">
        <v>1</v>
      </c>
      <c r="E7091" s="16" t="n">
        <v>3493.68</v>
      </c>
      <c r="F7091" s="17" t="n">
        <v>0.1</v>
      </c>
      <c r="G7091" s="16" t="n">
        <v>3144.31</v>
      </c>
      <c r="I7091" s="1" t="str">
        <f aca="false">INDEX(Products!$C$2:$C$51,MATCH(C7091,Products!$A$2:$A$51,0))</f>
        <v>Home &amp; Kitchen</v>
      </c>
      <c r="J7091" s="1" t="str">
        <f aca="false">INDEX(Orders!$E$2:$E$8001,MATCH(B7091,Orders!$A$2:$A$8001,0))</f>
        <v>Delivered</v>
      </c>
      <c r="K7091" s="1" t="str">
        <f aca="false">LEFT(INDEX(Orders!$C$2:$C$8001,MATCH(B7091,Orders!$A$2:$A$8001,0)),7)</f>
        <v>2025-09</v>
      </c>
    </row>
    <row r="7092" customFormat="false" ht="15" hidden="false" customHeight="true" outlineLevel="0" collapsed="false">
      <c r="A7092" s="1" t="s">
        <v>17562</v>
      </c>
      <c r="B7092" s="1" t="s">
        <v>5882</v>
      </c>
      <c r="C7092" s="1" t="s">
        <v>1940</v>
      </c>
      <c r="D7092" s="1" t="n">
        <v>3</v>
      </c>
      <c r="E7092" s="16" t="n">
        <v>2374.52</v>
      </c>
      <c r="F7092" s="17" t="n">
        <v>0.1</v>
      </c>
      <c r="G7092" s="16" t="n">
        <v>6411.2</v>
      </c>
      <c r="I7092" s="1" t="str">
        <f aca="false">INDEX(Products!$C$2:$C$51,MATCH(C7092,Products!$A$2:$A$51,0))</f>
        <v>Fashion</v>
      </c>
      <c r="J7092" s="1" t="str">
        <f aca="false">INDEX(Orders!$E$2:$E$8001,MATCH(B7092,Orders!$A$2:$A$8001,0))</f>
        <v>Delivered</v>
      </c>
      <c r="K7092" s="1" t="str">
        <f aca="false">LEFT(INDEX(Orders!$C$2:$C$8001,MATCH(B7092,Orders!$A$2:$A$8001,0)),7)</f>
        <v>2025-06</v>
      </c>
    </row>
    <row r="7093" customFormat="false" ht="15" hidden="false" customHeight="true" outlineLevel="0" collapsed="false">
      <c r="A7093" s="1" t="s">
        <v>17563</v>
      </c>
      <c r="B7093" s="1" t="s">
        <v>5882</v>
      </c>
      <c r="C7093" s="1" t="s">
        <v>1953</v>
      </c>
      <c r="D7093" s="1" t="n">
        <v>1</v>
      </c>
      <c r="E7093" s="16" t="n">
        <v>4914.12</v>
      </c>
      <c r="F7093" s="17" t="n">
        <v>0</v>
      </c>
      <c r="G7093" s="16" t="n">
        <v>4914.12</v>
      </c>
      <c r="I7093" s="1" t="str">
        <f aca="false">INDEX(Products!$C$2:$C$51,MATCH(C7093,Products!$A$2:$A$51,0))</f>
        <v>Fashion</v>
      </c>
      <c r="J7093" s="1" t="str">
        <f aca="false">INDEX(Orders!$E$2:$E$8001,MATCH(B7093,Orders!$A$2:$A$8001,0))</f>
        <v>Delivered</v>
      </c>
      <c r="K7093" s="1" t="str">
        <f aca="false">LEFT(INDEX(Orders!$C$2:$C$8001,MATCH(B7093,Orders!$A$2:$A$8001,0)),7)</f>
        <v>2025-06</v>
      </c>
    </row>
    <row r="7094" customFormat="false" ht="15" hidden="false" customHeight="true" outlineLevel="0" collapsed="false">
      <c r="A7094" s="1" t="s">
        <v>17564</v>
      </c>
      <c r="B7094" s="1" t="s">
        <v>5883</v>
      </c>
      <c r="C7094" s="1" t="s">
        <v>2006</v>
      </c>
      <c r="D7094" s="1" t="n">
        <v>1</v>
      </c>
      <c r="E7094" s="16" t="n">
        <v>482.17</v>
      </c>
      <c r="F7094" s="17" t="n">
        <v>0</v>
      </c>
      <c r="G7094" s="16" t="n">
        <v>482.17</v>
      </c>
      <c r="I7094" s="1" t="str">
        <f aca="false">INDEX(Products!$C$2:$C$51,MATCH(C7094,Products!$A$2:$A$51,0))</f>
        <v>Books &amp; Stationery</v>
      </c>
      <c r="J7094" s="1" t="str">
        <f aca="false">INDEX(Orders!$E$2:$E$8001,MATCH(B7094,Orders!$A$2:$A$8001,0))</f>
        <v>Returned</v>
      </c>
      <c r="K7094" s="1" t="str">
        <f aca="false">LEFT(INDEX(Orders!$C$2:$C$8001,MATCH(B7094,Orders!$A$2:$A$8001,0)),7)</f>
        <v>2025-03</v>
      </c>
    </row>
    <row r="7095" customFormat="false" ht="15" hidden="false" customHeight="true" outlineLevel="0" collapsed="false">
      <c r="A7095" s="1" t="s">
        <v>17565</v>
      </c>
      <c r="B7095" s="1" t="s">
        <v>5883</v>
      </c>
      <c r="C7095" s="1" t="s">
        <v>1953</v>
      </c>
      <c r="D7095" s="1" t="n">
        <v>1</v>
      </c>
      <c r="E7095" s="16" t="n">
        <v>4914.12</v>
      </c>
      <c r="F7095" s="17" t="n">
        <v>0.05</v>
      </c>
      <c r="G7095" s="16" t="n">
        <v>4668.41</v>
      </c>
      <c r="I7095" s="1" t="str">
        <f aca="false">INDEX(Products!$C$2:$C$51,MATCH(C7095,Products!$A$2:$A$51,0))</f>
        <v>Fashion</v>
      </c>
      <c r="J7095" s="1" t="str">
        <f aca="false">INDEX(Orders!$E$2:$E$8001,MATCH(B7095,Orders!$A$2:$A$8001,0))</f>
        <v>Returned</v>
      </c>
      <c r="K7095" s="1" t="str">
        <f aca="false">LEFT(INDEX(Orders!$C$2:$C$8001,MATCH(B7095,Orders!$A$2:$A$8001,0)),7)</f>
        <v>2025-03</v>
      </c>
    </row>
    <row r="7096" customFormat="false" ht="15" hidden="false" customHeight="true" outlineLevel="0" collapsed="false">
      <c r="A7096" s="1" t="s">
        <v>17566</v>
      </c>
      <c r="B7096" s="1" t="s">
        <v>5883</v>
      </c>
      <c r="C7096" s="1" t="s">
        <v>1990</v>
      </c>
      <c r="D7096" s="1" t="n">
        <v>1</v>
      </c>
      <c r="E7096" s="16" t="n">
        <v>5311.32</v>
      </c>
      <c r="F7096" s="17" t="n">
        <v>0.05</v>
      </c>
      <c r="G7096" s="16" t="n">
        <v>5045.75</v>
      </c>
      <c r="I7096" s="1" t="str">
        <f aca="false">INDEX(Products!$C$2:$C$51,MATCH(C7096,Products!$A$2:$A$51,0))</f>
        <v>Sports &amp; Fitness</v>
      </c>
      <c r="J7096" s="1" t="str">
        <f aca="false">INDEX(Orders!$E$2:$E$8001,MATCH(B7096,Orders!$A$2:$A$8001,0))</f>
        <v>Returned</v>
      </c>
      <c r="K7096" s="1" t="str">
        <f aca="false">LEFT(INDEX(Orders!$C$2:$C$8001,MATCH(B7096,Orders!$A$2:$A$8001,0)),7)</f>
        <v>2025-03</v>
      </c>
    </row>
    <row r="7097" customFormat="false" ht="15" hidden="false" customHeight="true" outlineLevel="0" collapsed="false">
      <c r="A7097" s="1" t="s">
        <v>17567</v>
      </c>
      <c r="B7097" s="1" t="s">
        <v>5884</v>
      </c>
      <c r="C7097" s="1" t="s">
        <v>1930</v>
      </c>
      <c r="D7097" s="1" t="n">
        <v>1</v>
      </c>
      <c r="E7097" s="16" t="n">
        <v>2398.35</v>
      </c>
      <c r="F7097" s="17" t="n">
        <v>0</v>
      </c>
      <c r="G7097" s="16" t="n">
        <v>2398.35</v>
      </c>
      <c r="I7097" s="1" t="str">
        <f aca="false">INDEX(Products!$C$2:$C$51,MATCH(C7097,Products!$A$2:$A$51,0))</f>
        <v>Electronics</v>
      </c>
      <c r="J7097" s="1" t="str">
        <f aca="false">INDEX(Orders!$E$2:$E$8001,MATCH(B7097,Orders!$A$2:$A$8001,0))</f>
        <v>Delivered</v>
      </c>
      <c r="K7097" s="1" t="str">
        <f aca="false">LEFT(INDEX(Orders!$C$2:$C$8001,MATCH(B7097,Orders!$A$2:$A$8001,0)),7)</f>
        <v>2025-02</v>
      </c>
    </row>
    <row r="7098" customFormat="false" ht="15" hidden="false" customHeight="true" outlineLevel="0" collapsed="false">
      <c r="A7098" s="1" t="s">
        <v>17568</v>
      </c>
      <c r="B7098" s="1" t="s">
        <v>5884</v>
      </c>
      <c r="C7098" s="1" t="s">
        <v>1953</v>
      </c>
      <c r="D7098" s="1" t="n">
        <v>1</v>
      </c>
      <c r="E7098" s="16" t="n">
        <v>4914.12</v>
      </c>
      <c r="F7098" s="17" t="n">
        <v>0.1</v>
      </c>
      <c r="G7098" s="16" t="n">
        <v>4422.71</v>
      </c>
      <c r="I7098" s="1" t="str">
        <f aca="false">INDEX(Products!$C$2:$C$51,MATCH(C7098,Products!$A$2:$A$51,0))</f>
        <v>Fashion</v>
      </c>
      <c r="J7098" s="1" t="str">
        <f aca="false">INDEX(Orders!$E$2:$E$8001,MATCH(B7098,Orders!$A$2:$A$8001,0))</f>
        <v>Delivered</v>
      </c>
      <c r="K7098" s="1" t="str">
        <f aca="false">LEFT(INDEX(Orders!$C$2:$C$8001,MATCH(B7098,Orders!$A$2:$A$8001,0)),7)</f>
        <v>2025-02</v>
      </c>
    </row>
    <row r="7099" customFormat="false" ht="15" hidden="false" customHeight="true" outlineLevel="0" collapsed="false">
      <c r="A7099" s="1" t="s">
        <v>17569</v>
      </c>
      <c r="B7099" s="1" t="s">
        <v>5884</v>
      </c>
      <c r="C7099" s="1" t="s">
        <v>1938</v>
      </c>
      <c r="D7099" s="1" t="n">
        <v>2</v>
      </c>
      <c r="E7099" s="16" t="n">
        <v>1572.6</v>
      </c>
      <c r="F7099" s="17" t="n">
        <v>0</v>
      </c>
      <c r="G7099" s="16" t="n">
        <v>3145.2</v>
      </c>
      <c r="I7099" s="1" t="str">
        <f aca="false">INDEX(Products!$C$2:$C$51,MATCH(C7099,Products!$A$2:$A$51,0))</f>
        <v>Fashion</v>
      </c>
      <c r="J7099" s="1" t="str">
        <f aca="false">INDEX(Orders!$E$2:$E$8001,MATCH(B7099,Orders!$A$2:$A$8001,0))</f>
        <v>Delivered</v>
      </c>
      <c r="K7099" s="1" t="str">
        <f aca="false">LEFT(INDEX(Orders!$C$2:$C$8001,MATCH(B7099,Orders!$A$2:$A$8001,0)),7)</f>
        <v>2025-02</v>
      </c>
    </row>
    <row r="7100" customFormat="false" ht="15" hidden="false" customHeight="true" outlineLevel="0" collapsed="false">
      <c r="A7100" s="1" t="s">
        <v>17570</v>
      </c>
      <c r="B7100" s="1" t="s">
        <v>5885</v>
      </c>
      <c r="C7100" s="1" t="s">
        <v>2007</v>
      </c>
      <c r="D7100" s="1" t="n">
        <v>1</v>
      </c>
      <c r="E7100" s="16" t="n">
        <v>750.27</v>
      </c>
      <c r="F7100" s="17" t="n">
        <v>0.05</v>
      </c>
      <c r="G7100" s="16" t="n">
        <v>712.76</v>
      </c>
      <c r="I7100" s="1" t="str">
        <f aca="false">INDEX(Products!$C$2:$C$51,MATCH(C7100,Products!$A$2:$A$51,0))</f>
        <v>Books &amp; Stationery</v>
      </c>
      <c r="J7100" s="1" t="str">
        <f aca="false">INDEX(Orders!$E$2:$E$8001,MATCH(B7100,Orders!$A$2:$A$8001,0))</f>
        <v>Delivered</v>
      </c>
      <c r="K7100" s="1" t="str">
        <f aca="false">LEFT(INDEX(Orders!$C$2:$C$8001,MATCH(B7100,Orders!$A$2:$A$8001,0)),7)</f>
        <v>2025-12</v>
      </c>
    </row>
    <row r="7101" customFormat="false" ht="15" hidden="false" customHeight="true" outlineLevel="0" collapsed="false">
      <c r="A7101" s="1" t="s">
        <v>17571</v>
      </c>
      <c r="B7101" s="1" t="s">
        <v>5886</v>
      </c>
      <c r="C7101" s="1" t="s">
        <v>2006</v>
      </c>
      <c r="D7101" s="1" t="n">
        <v>1</v>
      </c>
      <c r="E7101" s="16" t="n">
        <v>482.17</v>
      </c>
      <c r="F7101" s="17" t="n">
        <v>0</v>
      </c>
      <c r="G7101" s="16" t="n">
        <v>482.17</v>
      </c>
      <c r="I7101" s="1" t="str">
        <f aca="false">INDEX(Products!$C$2:$C$51,MATCH(C7101,Products!$A$2:$A$51,0))</f>
        <v>Books &amp; Stationery</v>
      </c>
      <c r="J7101" s="1" t="str">
        <f aca="false">INDEX(Orders!$E$2:$E$8001,MATCH(B7101,Orders!$A$2:$A$8001,0))</f>
        <v>Returned</v>
      </c>
      <c r="K7101" s="1" t="str">
        <f aca="false">LEFT(INDEX(Orders!$C$2:$C$8001,MATCH(B7101,Orders!$A$2:$A$8001,0)),7)</f>
        <v>2025-10</v>
      </c>
    </row>
    <row r="7102" customFormat="false" ht="15" hidden="false" customHeight="true" outlineLevel="0" collapsed="false">
      <c r="A7102" s="1" t="s">
        <v>17572</v>
      </c>
      <c r="B7102" s="1" t="s">
        <v>5887</v>
      </c>
      <c r="C7102" s="1" t="s">
        <v>2006</v>
      </c>
      <c r="D7102" s="1" t="n">
        <v>2</v>
      </c>
      <c r="E7102" s="16" t="n">
        <v>482.17</v>
      </c>
      <c r="F7102" s="17" t="n">
        <v>0.05</v>
      </c>
      <c r="G7102" s="16" t="n">
        <v>916.12</v>
      </c>
      <c r="I7102" s="1" t="str">
        <f aca="false">INDEX(Products!$C$2:$C$51,MATCH(C7102,Products!$A$2:$A$51,0))</f>
        <v>Books &amp; Stationery</v>
      </c>
      <c r="J7102" s="1" t="str">
        <f aca="false">INDEX(Orders!$E$2:$E$8001,MATCH(B7102,Orders!$A$2:$A$8001,0))</f>
        <v>Returned</v>
      </c>
      <c r="K7102" s="1" t="str">
        <f aca="false">LEFT(INDEX(Orders!$C$2:$C$8001,MATCH(B7102,Orders!$A$2:$A$8001,0)),7)</f>
        <v>2025-03</v>
      </c>
    </row>
    <row r="7103" customFormat="false" ht="15" hidden="false" customHeight="true" outlineLevel="0" collapsed="false">
      <c r="A7103" s="1" t="s">
        <v>17573</v>
      </c>
      <c r="B7103" s="1" t="s">
        <v>5887</v>
      </c>
      <c r="C7103" s="1" t="s">
        <v>1940</v>
      </c>
      <c r="D7103" s="1" t="n">
        <v>1</v>
      </c>
      <c r="E7103" s="16" t="n">
        <v>2374.52</v>
      </c>
      <c r="F7103" s="17" t="n">
        <v>0.1</v>
      </c>
      <c r="G7103" s="16" t="n">
        <v>2137.07</v>
      </c>
      <c r="I7103" s="1" t="str">
        <f aca="false">INDEX(Products!$C$2:$C$51,MATCH(C7103,Products!$A$2:$A$51,0))</f>
        <v>Fashion</v>
      </c>
      <c r="J7103" s="1" t="str">
        <f aca="false">INDEX(Orders!$E$2:$E$8001,MATCH(B7103,Orders!$A$2:$A$8001,0))</f>
        <v>Returned</v>
      </c>
      <c r="K7103" s="1" t="str">
        <f aca="false">LEFT(INDEX(Orders!$C$2:$C$8001,MATCH(B7103,Orders!$A$2:$A$8001,0)),7)</f>
        <v>2025-03</v>
      </c>
    </row>
    <row r="7104" customFormat="false" ht="15" hidden="false" customHeight="true" outlineLevel="0" collapsed="false">
      <c r="A7104" s="1" t="s">
        <v>17574</v>
      </c>
      <c r="B7104" s="1" t="s">
        <v>5887</v>
      </c>
      <c r="C7104" s="1" t="s">
        <v>1997</v>
      </c>
      <c r="D7104" s="1" t="n">
        <v>1</v>
      </c>
      <c r="E7104" s="16" t="n">
        <v>311.15</v>
      </c>
      <c r="F7104" s="17" t="n">
        <v>0.2</v>
      </c>
      <c r="G7104" s="16" t="n">
        <v>248.92</v>
      </c>
      <c r="I7104" s="1" t="str">
        <f aca="false">INDEX(Products!$C$2:$C$51,MATCH(C7104,Products!$A$2:$A$51,0))</f>
        <v>Sports &amp; Fitness</v>
      </c>
      <c r="J7104" s="1" t="str">
        <f aca="false">INDEX(Orders!$E$2:$E$8001,MATCH(B7104,Orders!$A$2:$A$8001,0))</f>
        <v>Returned</v>
      </c>
      <c r="K7104" s="1" t="str">
        <f aca="false">LEFT(INDEX(Orders!$C$2:$C$8001,MATCH(B7104,Orders!$A$2:$A$8001,0)),7)</f>
        <v>2025-03</v>
      </c>
    </row>
    <row r="7105" customFormat="false" ht="15" hidden="false" customHeight="true" outlineLevel="0" collapsed="false">
      <c r="A7105" s="1" t="s">
        <v>17575</v>
      </c>
      <c r="B7105" s="1" t="s">
        <v>5888</v>
      </c>
      <c r="C7105" s="1" t="s">
        <v>1975</v>
      </c>
      <c r="D7105" s="1" t="n">
        <v>2</v>
      </c>
      <c r="E7105" s="16" t="n">
        <v>862.99</v>
      </c>
      <c r="F7105" s="17" t="n">
        <v>0</v>
      </c>
      <c r="G7105" s="16" t="n">
        <v>1725.98</v>
      </c>
      <c r="I7105" s="1" t="str">
        <f aca="false">INDEX(Products!$C$2:$C$51,MATCH(C7105,Products!$A$2:$A$51,0))</f>
        <v>Beauty &amp; Personal Care</v>
      </c>
      <c r="J7105" s="1" t="str">
        <f aca="false">INDEX(Orders!$E$2:$E$8001,MATCH(B7105,Orders!$A$2:$A$8001,0))</f>
        <v>Delivered</v>
      </c>
      <c r="K7105" s="1" t="str">
        <f aca="false">LEFT(INDEX(Orders!$C$2:$C$8001,MATCH(B7105,Orders!$A$2:$A$8001,0)),7)</f>
        <v>2025-03</v>
      </c>
    </row>
    <row r="7106" customFormat="false" ht="15" hidden="false" customHeight="true" outlineLevel="0" collapsed="false">
      <c r="A7106" s="1" t="s">
        <v>17576</v>
      </c>
      <c r="B7106" s="1" t="s">
        <v>5888</v>
      </c>
      <c r="C7106" s="1" t="s">
        <v>1969</v>
      </c>
      <c r="D7106" s="1" t="n">
        <v>1</v>
      </c>
      <c r="E7106" s="16" t="n">
        <v>9171.98</v>
      </c>
      <c r="F7106" s="17" t="n">
        <v>0.15</v>
      </c>
      <c r="G7106" s="16" t="n">
        <v>7796.18</v>
      </c>
      <c r="I7106" s="1" t="str">
        <f aca="false">INDEX(Products!$C$2:$C$51,MATCH(C7106,Products!$A$2:$A$51,0))</f>
        <v>Home &amp; Kitchen</v>
      </c>
      <c r="J7106" s="1" t="str">
        <f aca="false">INDEX(Orders!$E$2:$E$8001,MATCH(B7106,Orders!$A$2:$A$8001,0))</f>
        <v>Delivered</v>
      </c>
      <c r="K7106" s="1" t="str">
        <f aca="false">LEFT(INDEX(Orders!$C$2:$C$8001,MATCH(B7106,Orders!$A$2:$A$8001,0)),7)</f>
        <v>2025-03</v>
      </c>
    </row>
    <row r="7107" customFormat="false" ht="15" hidden="false" customHeight="true" outlineLevel="0" collapsed="false">
      <c r="A7107" s="1" t="s">
        <v>17577</v>
      </c>
      <c r="B7107" s="1" t="s">
        <v>5889</v>
      </c>
      <c r="C7107" s="1" t="s">
        <v>1940</v>
      </c>
      <c r="D7107" s="1" t="n">
        <v>3</v>
      </c>
      <c r="E7107" s="16" t="n">
        <v>2374.52</v>
      </c>
      <c r="F7107" s="17" t="n">
        <v>0</v>
      </c>
      <c r="G7107" s="16" t="n">
        <v>7123.56</v>
      </c>
      <c r="I7107" s="1" t="str">
        <f aca="false">INDEX(Products!$C$2:$C$51,MATCH(C7107,Products!$A$2:$A$51,0))</f>
        <v>Fashion</v>
      </c>
      <c r="J7107" s="1" t="str">
        <f aca="false">INDEX(Orders!$E$2:$E$8001,MATCH(B7107,Orders!$A$2:$A$8001,0))</f>
        <v>Returned</v>
      </c>
      <c r="K7107" s="1" t="str">
        <f aca="false">LEFT(INDEX(Orders!$C$2:$C$8001,MATCH(B7107,Orders!$A$2:$A$8001,0)),7)</f>
        <v>2024-11</v>
      </c>
    </row>
    <row r="7108" customFormat="false" ht="15" hidden="false" customHeight="true" outlineLevel="0" collapsed="false">
      <c r="A7108" s="1" t="s">
        <v>17578</v>
      </c>
      <c r="B7108" s="1" t="s">
        <v>5890</v>
      </c>
      <c r="C7108" s="1" t="s">
        <v>1988</v>
      </c>
      <c r="D7108" s="1" t="n">
        <v>3</v>
      </c>
      <c r="E7108" s="16" t="n">
        <v>681.07</v>
      </c>
      <c r="F7108" s="17" t="n">
        <v>0.2</v>
      </c>
      <c r="G7108" s="16" t="n">
        <v>1634.57</v>
      </c>
      <c r="I7108" s="1" t="str">
        <f aca="false">INDEX(Products!$C$2:$C$51,MATCH(C7108,Products!$A$2:$A$51,0))</f>
        <v>Sports &amp; Fitness</v>
      </c>
      <c r="J7108" s="1" t="str">
        <f aca="false">INDEX(Orders!$E$2:$E$8001,MATCH(B7108,Orders!$A$2:$A$8001,0))</f>
        <v>Refunded</v>
      </c>
      <c r="K7108" s="1" t="str">
        <f aca="false">LEFT(INDEX(Orders!$C$2:$C$8001,MATCH(B7108,Orders!$A$2:$A$8001,0)),7)</f>
        <v>2024-10</v>
      </c>
    </row>
    <row r="7109" customFormat="false" ht="15" hidden="false" customHeight="true" outlineLevel="0" collapsed="false">
      <c r="A7109" s="1" t="s">
        <v>17579</v>
      </c>
      <c r="B7109" s="1" t="s">
        <v>5891</v>
      </c>
      <c r="C7109" s="1" t="s">
        <v>1986</v>
      </c>
      <c r="D7109" s="1" t="n">
        <v>1</v>
      </c>
      <c r="E7109" s="16" t="n">
        <v>2871.85</v>
      </c>
      <c r="F7109" s="17" t="n">
        <v>0</v>
      </c>
      <c r="G7109" s="16" t="n">
        <v>2871.85</v>
      </c>
      <c r="I7109" s="1" t="str">
        <f aca="false">INDEX(Products!$C$2:$C$51,MATCH(C7109,Products!$A$2:$A$51,0))</f>
        <v>Beauty &amp; Personal Care</v>
      </c>
      <c r="J7109" s="1" t="str">
        <f aca="false">INDEX(Orders!$E$2:$E$8001,MATCH(B7109,Orders!$A$2:$A$8001,0))</f>
        <v>Delivered</v>
      </c>
      <c r="K7109" s="1" t="str">
        <f aca="false">LEFT(INDEX(Orders!$C$2:$C$8001,MATCH(B7109,Orders!$A$2:$A$8001,0)),7)</f>
        <v>2024-09</v>
      </c>
    </row>
    <row r="7110" customFormat="false" ht="15" hidden="false" customHeight="true" outlineLevel="0" collapsed="false">
      <c r="A7110" s="1" t="s">
        <v>17580</v>
      </c>
      <c r="B7110" s="1" t="s">
        <v>5891</v>
      </c>
      <c r="C7110" s="1" t="s">
        <v>1943</v>
      </c>
      <c r="D7110" s="1" t="n">
        <v>1</v>
      </c>
      <c r="E7110" s="16" t="n">
        <v>1250.54</v>
      </c>
      <c r="F7110" s="17" t="n">
        <v>0</v>
      </c>
      <c r="G7110" s="16" t="n">
        <v>1250.54</v>
      </c>
      <c r="I7110" s="1" t="str">
        <f aca="false">INDEX(Products!$C$2:$C$51,MATCH(C7110,Products!$A$2:$A$51,0))</f>
        <v>Fashion</v>
      </c>
      <c r="J7110" s="1" t="str">
        <f aca="false">INDEX(Orders!$E$2:$E$8001,MATCH(B7110,Orders!$A$2:$A$8001,0))</f>
        <v>Delivered</v>
      </c>
      <c r="K7110" s="1" t="str">
        <f aca="false">LEFT(INDEX(Orders!$C$2:$C$8001,MATCH(B7110,Orders!$A$2:$A$8001,0)),7)</f>
        <v>2024-09</v>
      </c>
    </row>
    <row r="7111" customFormat="false" ht="15" hidden="false" customHeight="true" outlineLevel="0" collapsed="false">
      <c r="A7111" s="1" t="s">
        <v>17581</v>
      </c>
      <c r="B7111" s="1" t="s">
        <v>5891</v>
      </c>
      <c r="C7111" s="1" t="s">
        <v>1995</v>
      </c>
      <c r="D7111" s="1" t="n">
        <v>1</v>
      </c>
      <c r="E7111" s="16" t="n">
        <v>2914.27</v>
      </c>
      <c r="F7111" s="17" t="n">
        <v>0.1</v>
      </c>
      <c r="G7111" s="16" t="n">
        <v>2622.84</v>
      </c>
      <c r="I7111" s="1" t="str">
        <f aca="false">INDEX(Products!$C$2:$C$51,MATCH(C7111,Products!$A$2:$A$51,0))</f>
        <v>Sports &amp; Fitness</v>
      </c>
      <c r="J7111" s="1" t="str">
        <f aca="false">INDEX(Orders!$E$2:$E$8001,MATCH(B7111,Orders!$A$2:$A$8001,0))</f>
        <v>Delivered</v>
      </c>
      <c r="K7111" s="1" t="str">
        <f aca="false">LEFT(INDEX(Orders!$C$2:$C$8001,MATCH(B7111,Orders!$A$2:$A$8001,0)),7)</f>
        <v>2024-09</v>
      </c>
    </row>
    <row r="7112" customFormat="false" ht="15" hidden="false" customHeight="true" outlineLevel="0" collapsed="false">
      <c r="A7112" s="1" t="s">
        <v>17582</v>
      </c>
      <c r="B7112" s="1" t="s">
        <v>5891</v>
      </c>
      <c r="C7112" s="1" t="s">
        <v>2006</v>
      </c>
      <c r="D7112" s="1" t="n">
        <v>2</v>
      </c>
      <c r="E7112" s="16" t="n">
        <v>482.17</v>
      </c>
      <c r="F7112" s="17" t="n">
        <v>0.2</v>
      </c>
      <c r="G7112" s="16" t="n">
        <v>771.47</v>
      </c>
      <c r="I7112" s="1" t="str">
        <f aca="false">INDEX(Products!$C$2:$C$51,MATCH(C7112,Products!$A$2:$A$51,0))</f>
        <v>Books &amp; Stationery</v>
      </c>
      <c r="J7112" s="1" t="str">
        <f aca="false">INDEX(Orders!$E$2:$E$8001,MATCH(B7112,Orders!$A$2:$A$8001,0))</f>
        <v>Delivered</v>
      </c>
      <c r="K7112" s="1" t="str">
        <f aca="false">LEFT(INDEX(Orders!$C$2:$C$8001,MATCH(B7112,Orders!$A$2:$A$8001,0)),7)</f>
        <v>2024-09</v>
      </c>
    </row>
    <row r="7113" customFormat="false" ht="15" hidden="false" customHeight="true" outlineLevel="0" collapsed="false">
      <c r="A7113" s="1" t="s">
        <v>17583</v>
      </c>
      <c r="B7113" s="1" t="s">
        <v>5891</v>
      </c>
      <c r="C7113" s="1" t="s">
        <v>1935</v>
      </c>
      <c r="D7113" s="1" t="n">
        <v>1</v>
      </c>
      <c r="E7113" s="16" t="n">
        <v>14558.72</v>
      </c>
      <c r="F7113" s="17" t="n">
        <v>0.05</v>
      </c>
      <c r="G7113" s="16" t="n">
        <v>13830.78</v>
      </c>
      <c r="I7113" s="1" t="str">
        <f aca="false">INDEX(Products!$C$2:$C$51,MATCH(C7113,Products!$A$2:$A$51,0))</f>
        <v>Electronics</v>
      </c>
      <c r="J7113" s="1" t="str">
        <f aca="false">INDEX(Orders!$E$2:$E$8001,MATCH(B7113,Orders!$A$2:$A$8001,0))</f>
        <v>Delivered</v>
      </c>
      <c r="K7113" s="1" t="str">
        <f aca="false">LEFT(INDEX(Orders!$C$2:$C$8001,MATCH(B7113,Orders!$A$2:$A$8001,0)),7)</f>
        <v>2024-09</v>
      </c>
    </row>
    <row r="7114" customFormat="false" ht="15" hidden="false" customHeight="true" outlineLevel="0" collapsed="false">
      <c r="A7114" s="1" t="s">
        <v>17584</v>
      </c>
      <c r="B7114" s="1" t="s">
        <v>5892</v>
      </c>
      <c r="C7114" s="1" t="s">
        <v>1940</v>
      </c>
      <c r="D7114" s="1" t="n">
        <v>1</v>
      </c>
      <c r="E7114" s="16" t="n">
        <v>2374.52</v>
      </c>
      <c r="F7114" s="17" t="n">
        <v>0.1</v>
      </c>
      <c r="G7114" s="16" t="n">
        <v>2137.07</v>
      </c>
      <c r="I7114" s="1" t="str">
        <f aca="false">INDEX(Products!$C$2:$C$51,MATCH(C7114,Products!$A$2:$A$51,0))</f>
        <v>Fashion</v>
      </c>
      <c r="J7114" s="1" t="str">
        <f aca="false">INDEX(Orders!$E$2:$E$8001,MATCH(B7114,Orders!$A$2:$A$8001,0))</f>
        <v>Delivered</v>
      </c>
      <c r="K7114" s="1" t="str">
        <f aca="false">LEFT(INDEX(Orders!$C$2:$C$8001,MATCH(B7114,Orders!$A$2:$A$8001,0)),7)</f>
        <v>2024-10</v>
      </c>
    </row>
    <row r="7115" customFormat="false" ht="15" hidden="false" customHeight="true" outlineLevel="0" collapsed="false">
      <c r="A7115" s="1" t="s">
        <v>17585</v>
      </c>
      <c r="B7115" s="1" t="s">
        <v>5893</v>
      </c>
      <c r="C7115" s="1" t="s">
        <v>1976</v>
      </c>
      <c r="D7115" s="1" t="n">
        <v>2</v>
      </c>
      <c r="E7115" s="16" t="n">
        <v>1603.35</v>
      </c>
      <c r="F7115" s="17" t="n">
        <v>0.2</v>
      </c>
      <c r="G7115" s="16" t="n">
        <v>2565.36</v>
      </c>
      <c r="I7115" s="1" t="str">
        <f aca="false">INDEX(Products!$C$2:$C$51,MATCH(C7115,Products!$A$2:$A$51,0))</f>
        <v>Beauty &amp; Personal Care</v>
      </c>
      <c r="J7115" s="1" t="str">
        <f aca="false">INDEX(Orders!$E$2:$E$8001,MATCH(B7115,Orders!$A$2:$A$8001,0))</f>
        <v>Delivered</v>
      </c>
      <c r="K7115" s="1" t="str">
        <f aca="false">LEFT(INDEX(Orders!$C$2:$C$8001,MATCH(B7115,Orders!$A$2:$A$8001,0)),7)</f>
        <v>2024-11</v>
      </c>
    </row>
    <row r="7116" customFormat="false" ht="15" hidden="false" customHeight="true" outlineLevel="0" collapsed="false">
      <c r="A7116" s="1" t="s">
        <v>17586</v>
      </c>
      <c r="B7116" s="1" t="s">
        <v>5894</v>
      </c>
      <c r="C7116" s="1" t="s">
        <v>2006</v>
      </c>
      <c r="D7116" s="1" t="n">
        <v>3</v>
      </c>
      <c r="E7116" s="16" t="n">
        <v>482.17</v>
      </c>
      <c r="F7116" s="17" t="n">
        <v>0.1</v>
      </c>
      <c r="G7116" s="16" t="n">
        <v>1301.86</v>
      </c>
      <c r="I7116" s="1" t="str">
        <f aca="false">INDEX(Products!$C$2:$C$51,MATCH(C7116,Products!$A$2:$A$51,0))</f>
        <v>Books &amp; Stationery</v>
      </c>
      <c r="J7116" s="1" t="str">
        <f aca="false">INDEX(Orders!$E$2:$E$8001,MATCH(B7116,Orders!$A$2:$A$8001,0))</f>
        <v>Delivered</v>
      </c>
      <c r="K7116" s="1" t="str">
        <f aca="false">LEFT(INDEX(Orders!$C$2:$C$8001,MATCH(B7116,Orders!$A$2:$A$8001,0)),7)</f>
        <v>2025-10</v>
      </c>
    </row>
    <row r="7117" customFormat="false" ht="15" hidden="false" customHeight="true" outlineLevel="0" collapsed="false">
      <c r="A7117" s="1" t="s">
        <v>17587</v>
      </c>
      <c r="B7117" s="1" t="s">
        <v>5894</v>
      </c>
      <c r="C7117" s="1" t="s">
        <v>1961</v>
      </c>
      <c r="D7117" s="1" t="n">
        <v>2</v>
      </c>
      <c r="E7117" s="16" t="n">
        <v>3493.68</v>
      </c>
      <c r="F7117" s="17" t="n">
        <v>0.15</v>
      </c>
      <c r="G7117" s="16" t="n">
        <v>5939.26</v>
      </c>
      <c r="I7117" s="1" t="str">
        <f aca="false">INDEX(Products!$C$2:$C$51,MATCH(C7117,Products!$A$2:$A$51,0))</f>
        <v>Home &amp; Kitchen</v>
      </c>
      <c r="J7117" s="1" t="str">
        <f aca="false">INDEX(Orders!$E$2:$E$8001,MATCH(B7117,Orders!$A$2:$A$8001,0))</f>
        <v>Delivered</v>
      </c>
      <c r="K7117" s="1" t="str">
        <f aca="false">LEFT(INDEX(Orders!$C$2:$C$8001,MATCH(B7117,Orders!$A$2:$A$8001,0)),7)</f>
        <v>2025-10</v>
      </c>
    </row>
    <row r="7118" customFormat="false" ht="15" hidden="false" customHeight="true" outlineLevel="0" collapsed="false">
      <c r="A7118" s="1" t="s">
        <v>17588</v>
      </c>
      <c r="B7118" s="1" t="s">
        <v>5895</v>
      </c>
      <c r="C7118" s="1" t="s">
        <v>1937</v>
      </c>
      <c r="D7118" s="1" t="n">
        <v>2</v>
      </c>
      <c r="E7118" s="16" t="n">
        <v>1364.75</v>
      </c>
      <c r="F7118" s="17" t="n">
        <v>0.05</v>
      </c>
      <c r="G7118" s="16" t="n">
        <v>2593.02</v>
      </c>
      <c r="I7118" s="1" t="str">
        <f aca="false">INDEX(Products!$C$2:$C$51,MATCH(C7118,Products!$A$2:$A$51,0))</f>
        <v>Fashion</v>
      </c>
      <c r="J7118" s="1" t="str">
        <f aca="false">INDEX(Orders!$E$2:$E$8001,MATCH(B7118,Orders!$A$2:$A$8001,0))</f>
        <v>Delivered</v>
      </c>
      <c r="K7118" s="1" t="str">
        <f aca="false">LEFT(INDEX(Orders!$C$2:$C$8001,MATCH(B7118,Orders!$A$2:$A$8001,0)),7)</f>
        <v>2024-07</v>
      </c>
    </row>
    <row r="7119" customFormat="false" ht="15" hidden="false" customHeight="true" outlineLevel="0" collapsed="false">
      <c r="A7119" s="1" t="s">
        <v>17589</v>
      </c>
      <c r="B7119" s="1" t="s">
        <v>5896</v>
      </c>
      <c r="C7119" s="1" t="s">
        <v>1979</v>
      </c>
      <c r="D7119" s="1" t="n">
        <v>1</v>
      </c>
      <c r="E7119" s="16" t="n">
        <v>623</v>
      </c>
      <c r="F7119" s="17" t="n">
        <v>0</v>
      </c>
      <c r="G7119" s="16" t="n">
        <v>623</v>
      </c>
      <c r="I7119" s="1" t="str">
        <f aca="false">INDEX(Products!$C$2:$C$51,MATCH(C7119,Products!$A$2:$A$51,0))</f>
        <v>Beauty &amp; Personal Care</v>
      </c>
      <c r="J7119" s="1" t="str">
        <f aca="false">INDEX(Orders!$E$2:$E$8001,MATCH(B7119,Orders!$A$2:$A$8001,0))</f>
        <v>Delivered</v>
      </c>
      <c r="K7119" s="1" t="str">
        <f aca="false">LEFT(INDEX(Orders!$C$2:$C$8001,MATCH(B7119,Orders!$A$2:$A$8001,0)),7)</f>
        <v>2025-11</v>
      </c>
    </row>
    <row r="7120" customFormat="false" ht="15" hidden="false" customHeight="true" outlineLevel="0" collapsed="false">
      <c r="A7120" s="1" t="s">
        <v>17590</v>
      </c>
      <c r="B7120" s="1" t="s">
        <v>5896</v>
      </c>
      <c r="C7120" s="1" t="s">
        <v>1959</v>
      </c>
      <c r="D7120" s="1" t="n">
        <v>3</v>
      </c>
      <c r="E7120" s="16" t="n">
        <v>2142.79</v>
      </c>
      <c r="F7120" s="17" t="n">
        <v>0</v>
      </c>
      <c r="G7120" s="16" t="n">
        <v>6428.37</v>
      </c>
      <c r="I7120" s="1" t="str">
        <f aca="false">INDEX(Products!$C$2:$C$51,MATCH(C7120,Products!$A$2:$A$51,0))</f>
        <v>Home &amp; Kitchen</v>
      </c>
      <c r="J7120" s="1" t="str">
        <f aca="false">INDEX(Orders!$E$2:$E$8001,MATCH(B7120,Orders!$A$2:$A$8001,0))</f>
        <v>Delivered</v>
      </c>
      <c r="K7120" s="1" t="str">
        <f aca="false">LEFT(INDEX(Orders!$C$2:$C$8001,MATCH(B7120,Orders!$A$2:$A$8001,0)),7)</f>
        <v>2025-11</v>
      </c>
    </row>
    <row r="7121" customFormat="false" ht="15" hidden="false" customHeight="true" outlineLevel="0" collapsed="false">
      <c r="A7121" s="1" t="s">
        <v>17591</v>
      </c>
      <c r="B7121" s="1" t="s">
        <v>5897</v>
      </c>
      <c r="C7121" s="1" t="s">
        <v>1953</v>
      </c>
      <c r="D7121" s="1" t="n">
        <v>1</v>
      </c>
      <c r="E7121" s="16" t="n">
        <v>4914.12</v>
      </c>
      <c r="F7121" s="17" t="n">
        <v>0</v>
      </c>
      <c r="G7121" s="16" t="n">
        <v>4914.12</v>
      </c>
      <c r="I7121" s="1" t="str">
        <f aca="false">INDEX(Products!$C$2:$C$51,MATCH(C7121,Products!$A$2:$A$51,0))</f>
        <v>Fashion</v>
      </c>
      <c r="J7121" s="1" t="str">
        <f aca="false">INDEX(Orders!$E$2:$E$8001,MATCH(B7121,Orders!$A$2:$A$8001,0))</f>
        <v>Delivered</v>
      </c>
      <c r="K7121" s="1" t="str">
        <f aca="false">LEFT(INDEX(Orders!$C$2:$C$8001,MATCH(B7121,Orders!$A$2:$A$8001,0)),7)</f>
        <v>2024-11</v>
      </c>
    </row>
    <row r="7122" customFormat="false" ht="15" hidden="false" customHeight="true" outlineLevel="0" collapsed="false">
      <c r="A7122" s="1" t="s">
        <v>17592</v>
      </c>
      <c r="B7122" s="1" t="s">
        <v>5898</v>
      </c>
      <c r="C7122" s="1" t="s">
        <v>1961</v>
      </c>
      <c r="D7122" s="1" t="n">
        <v>2</v>
      </c>
      <c r="E7122" s="16" t="n">
        <v>3493.68</v>
      </c>
      <c r="F7122" s="17" t="n">
        <v>0.15</v>
      </c>
      <c r="G7122" s="16" t="n">
        <v>5939.26</v>
      </c>
      <c r="I7122" s="1" t="str">
        <f aca="false">INDEX(Products!$C$2:$C$51,MATCH(C7122,Products!$A$2:$A$51,0))</f>
        <v>Home &amp; Kitchen</v>
      </c>
      <c r="J7122" s="1" t="str">
        <f aca="false">INDEX(Orders!$E$2:$E$8001,MATCH(B7122,Orders!$A$2:$A$8001,0))</f>
        <v>Delivered</v>
      </c>
      <c r="K7122" s="1" t="str">
        <f aca="false">LEFT(INDEX(Orders!$C$2:$C$8001,MATCH(B7122,Orders!$A$2:$A$8001,0)),7)</f>
        <v>2024-11</v>
      </c>
    </row>
    <row r="7123" customFormat="false" ht="15" hidden="false" customHeight="true" outlineLevel="0" collapsed="false">
      <c r="A7123" s="1" t="s">
        <v>17593</v>
      </c>
      <c r="B7123" s="1" t="s">
        <v>5898</v>
      </c>
      <c r="C7123" s="1" t="s">
        <v>1951</v>
      </c>
      <c r="D7123" s="1" t="n">
        <v>1</v>
      </c>
      <c r="E7123" s="16" t="n">
        <v>957.5</v>
      </c>
      <c r="F7123" s="17" t="n">
        <v>0.15</v>
      </c>
      <c r="G7123" s="16" t="n">
        <v>813.88</v>
      </c>
      <c r="I7123" s="1" t="str">
        <f aca="false">INDEX(Products!$C$2:$C$51,MATCH(C7123,Products!$A$2:$A$51,0))</f>
        <v>Fashion</v>
      </c>
      <c r="J7123" s="1" t="str">
        <f aca="false">INDEX(Orders!$E$2:$E$8001,MATCH(B7123,Orders!$A$2:$A$8001,0))</f>
        <v>Delivered</v>
      </c>
      <c r="K7123" s="1" t="str">
        <f aca="false">LEFT(INDEX(Orders!$C$2:$C$8001,MATCH(B7123,Orders!$A$2:$A$8001,0)),7)</f>
        <v>2024-11</v>
      </c>
    </row>
    <row r="7124" customFormat="false" ht="15" hidden="false" customHeight="true" outlineLevel="0" collapsed="false">
      <c r="A7124" s="1" t="s">
        <v>17594</v>
      </c>
      <c r="B7124" s="1" t="s">
        <v>5898</v>
      </c>
      <c r="C7124" s="1" t="s">
        <v>2006</v>
      </c>
      <c r="D7124" s="1" t="n">
        <v>1</v>
      </c>
      <c r="E7124" s="16" t="n">
        <v>482.17</v>
      </c>
      <c r="F7124" s="17" t="n">
        <v>0</v>
      </c>
      <c r="G7124" s="16" t="n">
        <v>482.17</v>
      </c>
      <c r="I7124" s="1" t="str">
        <f aca="false">INDEX(Products!$C$2:$C$51,MATCH(C7124,Products!$A$2:$A$51,0))</f>
        <v>Books &amp; Stationery</v>
      </c>
      <c r="J7124" s="1" t="str">
        <f aca="false">INDEX(Orders!$E$2:$E$8001,MATCH(B7124,Orders!$A$2:$A$8001,0))</f>
        <v>Delivered</v>
      </c>
      <c r="K7124" s="1" t="str">
        <f aca="false">LEFT(INDEX(Orders!$C$2:$C$8001,MATCH(B7124,Orders!$A$2:$A$8001,0)),7)</f>
        <v>2024-11</v>
      </c>
    </row>
    <row r="7125" customFormat="false" ht="15" hidden="false" customHeight="true" outlineLevel="0" collapsed="false">
      <c r="A7125" s="1" t="s">
        <v>17595</v>
      </c>
      <c r="B7125" s="1" t="s">
        <v>5899</v>
      </c>
      <c r="C7125" s="1" t="s">
        <v>1971</v>
      </c>
      <c r="D7125" s="1" t="n">
        <v>1</v>
      </c>
      <c r="E7125" s="16" t="n">
        <v>2073.63</v>
      </c>
      <c r="F7125" s="17" t="n">
        <v>0.2</v>
      </c>
      <c r="G7125" s="16" t="n">
        <v>1658.9</v>
      </c>
      <c r="I7125" s="1" t="str">
        <f aca="false">INDEX(Products!$C$2:$C$51,MATCH(C7125,Products!$A$2:$A$51,0))</f>
        <v>Home &amp; Kitchen</v>
      </c>
      <c r="J7125" s="1" t="str">
        <f aca="false">INDEX(Orders!$E$2:$E$8001,MATCH(B7125,Orders!$A$2:$A$8001,0))</f>
        <v>Delivered</v>
      </c>
      <c r="K7125" s="1" t="str">
        <f aca="false">LEFT(INDEX(Orders!$C$2:$C$8001,MATCH(B7125,Orders!$A$2:$A$8001,0)),7)</f>
        <v>2025-10</v>
      </c>
    </row>
    <row r="7126" customFormat="false" ht="15" hidden="false" customHeight="true" outlineLevel="0" collapsed="false">
      <c r="A7126" s="1" t="s">
        <v>17596</v>
      </c>
      <c r="B7126" s="1" t="s">
        <v>5900</v>
      </c>
      <c r="C7126" s="1" t="s">
        <v>2006</v>
      </c>
      <c r="D7126" s="1" t="n">
        <v>1</v>
      </c>
      <c r="E7126" s="16" t="n">
        <v>482.17</v>
      </c>
      <c r="F7126" s="17" t="n">
        <v>0</v>
      </c>
      <c r="G7126" s="16" t="n">
        <v>482.17</v>
      </c>
      <c r="I7126" s="1" t="str">
        <f aca="false">INDEX(Products!$C$2:$C$51,MATCH(C7126,Products!$A$2:$A$51,0))</f>
        <v>Books &amp; Stationery</v>
      </c>
      <c r="J7126" s="1" t="str">
        <f aca="false">INDEX(Orders!$E$2:$E$8001,MATCH(B7126,Orders!$A$2:$A$8001,0))</f>
        <v>Delivered</v>
      </c>
      <c r="K7126" s="1" t="str">
        <f aca="false">LEFT(INDEX(Orders!$C$2:$C$8001,MATCH(B7126,Orders!$A$2:$A$8001,0)),7)</f>
        <v>2025-10</v>
      </c>
    </row>
    <row r="7127" customFormat="false" ht="15" hidden="false" customHeight="true" outlineLevel="0" collapsed="false">
      <c r="A7127" s="1" t="s">
        <v>17597</v>
      </c>
      <c r="B7127" s="1" t="s">
        <v>5900</v>
      </c>
      <c r="C7127" s="1" t="s">
        <v>2007</v>
      </c>
      <c r="D7127" s="1" t="n">
        <v>2</v>
      </c>
      <c r="E7127" s="16" t="n">
        <v>750.27</v>
      </c>
      <c r="F7127" s="17" t="n">
        <v>0.15</v>
      </c>
      <c r="G7127" s="16" t="n">
        <v>1275.46</v>
      </c>
      <c r="I7127" s="1" t="str">
        <f aca="false">INDEX(Products!$C$2:$C$51,MATCH(C7127,Products!$A$2:$A$51,0))</f>
        <v>Books &amp; Stationery</v>
      </c>
      <c r="J7127" s="1" t="str">
        <f aca="false">INDEX(Orders!$E$2:$E$8001,MATCH(B7127,Orders!$A$2:$A$8001,0))</f>
        <v>Delivered</v>
      </c>
      <c r="K7127" s="1" t="str">
        <f aca="false">LEFT(INDEX(Orders!$C$2:$C$8001,MATCH(B7127,Orders!$A$2:$A$8001,0)),7)</f>
        <v>2025-10</v>
      </c>
    </row>
    <row r="7128" customFormat="false" ht="15" hidden="false" customHeight="true" outlineLevel="0" collapsed="false">
      <c r="A7128" s="1" t="s">
        <v>17598</v>
      </c>
      <c r="B7128" s="1" t="s">
        <v>5900</v>
      </c>
      <c r="C7128" s="1" t="s">
        <v>1930</v>
      </c>
      <c r="D7128" s="1" t="n">
        <v>1</v>
      </c>
      <c r="E7128" s="16" t="n">
        <v>2398.35</v>
      </c>
      <c r="F7128" s="17" t="n">
        <v>0.2</v>
      </c>
      <c r="G7128" s="16" t="n">
        <v>1918.68</v>
      </c>
      <c r="I7128" s="1" t="str">
        <f aca="false">INDEX(Products!$C$2:$C$51,MATCH(C7128,Products!$A$2:$A$51,0))</f>
        <v>Electronics</v>
      </c>
      <c r="J7128" s="1" t="str">
        <f aca="false">INDEX(Orders!$E$2:$E$8001,MATCH(B7128,Orders!$A$2:$A$8001,0))</f>
        <v>Delivered</v>
      </c>
      <c r="K7128" s="1" t="str">
        <f aca="false">LEFT(INDEX(Orders!$C$2:$C$8001,MATCH(B7128,Orders!$A$2:$A$8001,0)),7)</f>
        <v>2025-10</v>
      </c>
    </row>
    <row r="7129" customFormat="false" ht="15" hidden="false" customHeight="true" outlineLevel="0" collapsed="false">
      <c r="A7129" s="1" t="s">
        <v>17599</v>
      </c>
      <c r="B7129" s="1" t="s">
        <v>5901</v>
      </c>
      <c r="C7129" s="1" t="s">
        <v>1969</v>
      </c>
      <c r="D7129" s="1" t="n">
        <v>1</v>
      </c>
      <c r="E7129" s="16" t="n">
        <v>9171.98</v>
      </c>
      <c r="F7129" s="17" t="n">
        <v>0.1</v>
      </c>
      <c r="G7129" s="16" t="n">
        <v>8254.78</v>
      </c>
      <c r="I7129" s="1" t="str">
        <f aca="false">INDEX(Products!$C$2:$C$51,MATCH(C7129,Products!$A$2:$A$51,0))</f>
        <v>Home &amp; Kitchen</v>
      </c>
      <c r="J7129" s="1" t="str">
        <f aca="false">INDEX(Orders!$E$2:$E$8001,MATCH(B7129,Orders!$A$2:$A$8001,0))</f>
        <v>Delivered</v>
      </c>
      <c r="K7129" s="1" t="str">
        <f aca="false">LEFT(INDEX(Orders!$C$2:$C$8001,MATCH(B7129,Orders!$A$2:$A$8001,0)),7)</f>
        <v>2024-10</v>
      </c>
    </row>
    <row r="7130" customFormat="false" ht="15" hidden="false" customHeight="true" outlineLevel="0" collapsed="false">
      <c r="A7130" s="1" t="s">
        <v>17600</v>
      </c>
      <c r="B7130" s="1" t="s">
        <v>5902</v>
      </c>
      <c r="C7130" s="1" t="s">
        <v>2006</v>
      </c>
      <c r="D7130" s="1" t="n">
        <v>1</v>
      </c>
      <c r="E7130" s="16" t="n">
        <v>482.17</v>
      </c>
      <c r="F7130" s="17" t="n">
        <v>0.2</v>
      </c>
      <c r="G7130" s="16" t="n">
        <v>385.74</v>
      </c>
      <c r="I7130" s="1" t="str">
        <f aca="false">INDEX(Products!$C$2:$C$51,MATCH(C7130,Products!$A$2:$A$51,0))</f>
        <v>Books &amp; Stationery</v>
      </c>
      <c r="J7130" s="1" t="str">
        <f aca="false">INDEX(Orders!$E$2:$E$8001,MATCH(B7130,Orders!$A$2:$A$8001,0))</f>
        <v>Delivered</v>
      </c>
      <c r="K7130" s="1" t="str">
        <f aca="false">LEFT(INDEX(Orders!$C$2:$C$8001,MATCH(B7130,Orders!$A$2:$A$8001,0)),7)</f>
        <v>2025-12</v>
      </c>
    </row>
    <row r="7131" customFormat="false" ht="15" hidden="false" customHeight="true" outlineLevel="0" collapsed="false">
      <c r="A7131" s="1" t="s">
        <v>17601</v>
      </c>
      <c r="B7131" s="1" t="s">
        <v>5902</v>
      </c>
      <c r="C7131" s="1" t="s">
        <v>1969</v>
      </c>
      <c r="D7131" s="1" t="n">
        <v>1</v>
      </c>
      <c r="E7131" s="16" t="n">
        <v>9171.98</v>
      </c>
      <c r="F7131" s="17" t="n">
        <v>0.1</v>
      </c>
      <c r="G7131" s="16" t="n">
        <v>8254.78</v>
      </c>
      <c r="I7131" s="1" t="str">
        <f aca="false">INDEX(Products!$C$2:$C$51,MATCH(C7131,Products!$A$2:$A$51,0))</f>
        <v>Home &amp; Kitchen</v>
      </c>
      <c r="J7131" s="1" t="str">
        <f aca="false">INDEX(Orders!$E$2:$E$8001,MATCH(B7131,Orders!$A$2:$A$8001,0))</f>
        <v>Delivered</v>
      </c>
      <c r="K7131" s="1" t="str">
        <f aca="false">LEFT(INDEX(Orders!$C$2:$C$8001,MATCH(B7131,Orders!$A$2:$A$8001,0)),7)</f>
        <v>2025-12</v>
      </c>
    </row>
    <row r="7132" customFormat="false" ht="15" hidden="false" customHeight="true" outlineLevel="0" collapsed="false">
      <c r="A7132" s="1" t="s">
        <v>17602</v>
      </c>
      <c r="B7132" s="1" t="s">
        <v>5902</v>
      </c>
      <c r="C7132" s="1" t="s">
        <v>1998</v>
      </c>
      <c r="D7132" s="1" t="n">
        <v>1</v>
      </c>
      <c r="E7132" s="16" t="n">
        <v>1335.85</v>
      </c>
      <c r="F7132" s="17" t="n">
        <v>0.1</v>
      </c>
      <c r="G7132" s="16" t="n">
        <v>1202.26</v>
      </c>
      <c r="I7132" s="1" t="str">
        <f aca="false">INDEX(Products!$C$2:$C$51,MATCH(C7132,Products!$A$2:$A$51,0))</f>
        <v>Sports &amp; Fitness</v>
      </c>
      <c r="J7132" s="1" t="str">
        <f aca="false">INDEX(Orders!$E$2:$E$8001,MATCH(B7132,Orders!$A$2:$A$8001,0))</f>
        <v>Delivered</v>
      </c>
      <c r="K7132" s="1" t="str">
        <f aca="false">LEFT(INDEX(Orders!$C$2:$C$8001,MATCH(B7132,Orders!$A$2:$A$8001,0)),7)</f>
        <v>2025-12</v>
      </c>
    </row>
    <row r="7133" customFormat="false" ht="15" hidden="false" customHeight="true" outlineLevel="0" collapsed="false">
      <c r="A7133" s="1" t="s">
        <v>17603</v>
      </c>
      <c r="B7133" s="1" t="s">
        <v>5902</v>
      </c>
      <c r="C7133" s="1" t="s">
        <v>1995</v>
      </c>
      <c r="D7133" s="1" t="n">
        <v>1</v>
      </c>
      <c r="E7133" s="16" t="n">
        <v>2914.27</v>
      </c>
      <c r="F7133" s="17" t="n">
        <v>0.2</v>
      </c>
      <c r="G7133" s="16" t="n">
        <v>2331.42</v>
      </c>
      <c r="I7133" s="1" t="str">
        <f aca="false">INDEX(Products!$C$2:$C$51,MATCH(C7133,Products!$A$2:$A$51,0))</f>
        <v>Sports &amp; Fitness</v>
      </c>
      <c r="J7133" s="1" t="str">
        <f aca="false">INDEX(Orders!$E$2:$E$8001,MATCH(B7133,Orders!$A$2:$A$8001,0))</f>
        <v>Delivered</v>
      </c>
      <c r="K7133" s="1" t="str">
        <f aca="false">LEFT(INDEX(Orders!$C$2:$C$8001,MATCH(B7133,Orders!$A$2:$A$8001,0)),7)</f>
        <v>2025-12</v>
      </c>
    </row>
    <row r="7134" customFormat="false" ht="15" hidden="false" customHeight="true" outlineLevel="0" collapsed="false">
      <c r="A7134" s="1" t="s">
        <v>17604</v>
      </c>
      <c r="B7134" s="1" t="s">
        <v>5902</v>
      </c>
      <c r="C7134" s="1" t="s">
        <v>1940</v>
      </c>
      <c r="D7134" s="1" t="n">
        <v>1</v>
      </c>
      <c r="E7134" s="16" t="n">
        <v>2374.52</v>
      </c>
      <c r="F7134" s="17" t="n">
        <v>0</v>
      </c>
      <c r="G7134" s="16" t="n">
        <v>2374.52</v>
      </c>
      <c r="I7134" s="1" t="str">
        <f aca="false">INDEX(Products!$C$2:$C$51,MATCH(C7134,Products!$A$2:$A$51,0))</f>
        <v>Fashion</v>
      </c>
      <c r="J7134" s="1" t="str">
        <f aca="false">INDEX(Orders!$E$2:$E$8001,MATCH(B7134,Orders!$A$2:$A$8001,0))</f>
        <v>Delivered</v>
      </c>
      <c r="K7134" s="1" t="str">
        <f aca="false">LEFT(INDEX(Orders!$C$2:$C$8001,MATCH(B7134,Orders!$A$2:$A$8001,0)),7)</f>
        <v>2025-12</v>
      </c>
    </row>
    <row r="7135" customFormat="false" ht="15" hidden="false" customHeight="true" outlineLevel="0" collapsed="false">
      <c r="A7135" s="1" t="s">
        <v>17605</v>
      </c>
      <c r="B7135" s="1" t="s">
        <v>5903</v>
      </c>
      <c r="C7135" s="1" t="s">
        <v>1979</v>
      </c>
      <c r="D7135" s="1" t="n">
        <v>1</v>
      </c>
      <c r="E7135" s="16" t="n">
        <v>623</v>
      </c>
      <c r="F7135" s="17" t="n">
        <v>0</v>
      </c>
      <c r="G7135" s="16" t="n">
        <v>623</v>
      </c>
      <c r="I7135" s="1" t="str">
        <f aca="false">INDEX(Products!$C$2:$C$51,MATCH(C7135,Products!$A$2:$A$51,0))</f>
        <v>Beauty &amp; Personal Care</v>
      </c>
      <c r="J7135" s="1" t="str">
        <f aca="false">INDEX(Orders!$E$2:$E$8001,MATCH(B7135,Orders!$A$2:$A$8001,0))</f>
        <v>Delivered</v>
      </c>
      <c r="K7135" s="1" t="str">
        <f aca="false">LEFT(INDEX(Orders!$C$2:$C$8001,MATCH(B7135,Orders!$A$2:$A$8001,0)),7)</f>
        <v>2025-10</v>
      </c>
    </row>
    <row r="7136" customFormat="false" ht="15" hidden="false" customHeight="true" outlineLevel="0" collapsed="false">
      <c r="A7136" s="1" t="s">
        <v>17606</v>
      </c>
      <c r="B7136" s="1" t="s">
        <v>5903</v>
      </c>
      <c r="C7136" s="1" t="s">
        <v>2006</v>
      </c>
      <c r="D7136" s="1" t="n">
        <v>2</v>
      </c>
      <c r="E7136" s="16" t="n">
        <v>482.17</v>
      </c>
      <c r="F7136" s="17" t="n">
        <v>0</v>
      </c>
      <c r="G7136" s="16" t="n">
        <v>964.34</v>
      </c>
      <c r="I7136" s="1" t="str">
        <f aca="false">INDEX(Products!$C$2:$C$51,MATCH(C7136,Products!$A$2:$A$51,0))</f>
        <v>Books &amp; Stationery</v>
      </c>
      <c r="J7136" s="1" t="str">
        <f aca="false">INDEX(Orders!$E$2:$E$8001,MATCH(B7136,Orders!$A$2:$A$8001,0))</f>
        <v>Delivered</v>
      </c>
      <c r="K7136" s="1" t="str">
        <f aca="false">LEFT(INDEX(Orders!$C$2:$C$8001,MATCH(B7136,Orders!$A$2:$A$8001,0)),7)</f>
        <v>2025-10</v>
      </c>
    </row>
    <row r="7137" customFormat="false" ht="15" hidden="false" customHeight="true" outlineLevel="0" collapsed="false">
      <c r="A7137" s="1" t="s">
        <v>17607</v>
      </c>
      <c r="B7137" s="1" t="s">
        <v>5904</v>
      </c>
      <c r="C7137" s="1" t="s">
        <v>1924</v>
      </c>
      <c r="D7137" s="1" t="n">
        <v>1</v>
      </c>
      <c r="E7137" s="16" t="n">
        <v>1971</v>
      </c>
      <c r="F7137" s="17" t="n">
        <v>0.15</v>
      </c>
      <c r="G7137" s="16" t="n">
        <v>1675.35</v>
      </c>
      <c r="I7137" s="1" t="str">
        <f aca="false">INDEX(Products!$C$2:$C$51,MATCH(C7137,Products!$A$2:$A$51,0))</f>
        <v>Electronics</v>
      </c>
      <c r="J7137" s="1" t="str">
        <f aca="false">INDEX(Orders!$E$2:$E$8001,MATCH(B7137,Orders!$A$2:$A$8001,0))</f>
        <v>Delivered</v>
      </c>
      <c r="K7137" s="1" t="str">
        <f aca="false">LEFT(INDEX(Orders!$C$2:$C$8001,MATCH(B7137,Orders!$A$2:$A$8001,0)),7)</f>
        <v>2025-04</v>
      </c>
    </row>
    <row r="7138" customFormat="false" ht="15" hidden="false" customHeight="true" outlineLevel="0" collapsed="false">
      <c r="A7138" s="1" t="s">
        <v>17608</v>
      </c>
      <c r="B7138" s="1" t="s">
        <v>5904</v>
      </c>
      <c r="C7138" s="1" t="s">
        <v>2007</v>
      </c>
      <c r="D7138" s="1" t="n">
        <v>1</v>
      </c>
      <c r="E7138" s="16" t="n">
        <v>750.27</v>
      </c>
      <c r="F7138" s="17" t="n">
        <v>0</v>
      </c>
      <c r="G7138" s="16" t="n">
        <v>750.27</v>
      </c>
      <c r="I7138" s="1" t="str">
        <f aca="false">INDEX(Products!$C$2:$C$51,MATCH(C7138,Products!$A$2:$A$51,0))</f>
        <v>Books &amp; Stationery</v>
      </c>
      <c r="J7138" s="1" t="str">
        <f aca="false">INDEX(Orders!$E$2:$E$8001,MATCH(B7138,Orders!$A$2:$A$8001,0))</f>
        <v>Delivered</v>
      </c>
      <c r="K7138" s="1" t="str">
        <f aca="false">LEFT(INDEX(Orders!$C$2:$C$8001,MATCH(B7138,Orders!$A$2:$A$8001,0)),7)</f>
        <v>2025-04</v>
      </c>
    </row>
    <row r="7139" customFormat="false" ht="15" hidden="false" customHeight="true" outlineLevel="0" collapsed="false">
      <c r="A7139" s="1" t="s">
        <v>17609</v>
      </c>
      <c r="B7139" s="1" t="s">
        <v>5905</v>
      </c>
      <c r="C7139" s="1" t="s">
        <v>1969</v>
      </c>
      <c r="D7139" s="1" t="n">
        <v>1</v>
      </c>
      <c r="E7139" s="16" t="n">
        <v>9171.98</v>
      </c>
      <c r="F7139" s="17" t="n">
        <v>0</v>
      </c>
      <c r="G7139" s="16" t="n">
        <v>9171.98</v>
      </c>
      <c r="I7139" s="1" t="str">
        <f aca="false">INDEX(Products!$C$2:$C$51,MATCH(C7139,Products!$A$2:$A$51,0))</f>
        <v>Home &amp; Kitchen</v>
      </c>
      <c r="J7139" s="1" t="str">
        <f aca="false">INDEX(Orders!$E$2:$E$8001,MATCH(B7139,Orders!$A$2:$A$8001,0))</f>
        <v>Delivered</v>
      </c>
      <c r="K7139" s="1" t="str">
        <f aca="false">LEFT(INDEX(Orders!$C$2:$C$8001,MATCH(B7139,Orders!$A$2:$A$8001,0)),7)</f>
        <v>2024-04</v>
      </c>
    </row>
    <row r="7140" customFormat="false" ht="15" hidden="false" customHeight="true" outlineLevel="0" collapsed="false">
      <c r="A7140" s="1" t="s">
        <v>17610</v>
      </c>
      <c r="B7140" s="1" t="s">
        <v>5905</v>
      </c>
      <c r="C7140" s="1" t="s">
        <v>2006</v>
      </c>
      <c r="D7140" s="1" t="n">
        <v>1</v>
      </c>
      <c r="E7140" s="16" t="n">
        <v>482.17</v>
      </c>
      <c r="F7140" s="17" t="n">
        <v>0</v>
      </c>
      <c r="G7140" s="16" t="n">
        <v>482.17</v>
      </c>
      <c r="I7140" s="1" t="str">
        <f aca="false">INDEX(Products!$C$2:$C$51,MATCH(C7140,Products!$A$2:$A$51,0))</f>
        <v>Books &amp; Stationery</v>
      </c>
      <c r="J7140" s="1" t="str">
        <f aca="false">INDEX(Orders!$E$2:$E$8001,MATCH(B7140,Orders!$A$2:$A$8001,0))</f>
        <v>Delivered</v>
      </c>
      <c r="K7140" s="1" t="str">
        <f aca="false">LEFT(INDEX(Orders!$C$2:$C$8001,MATCH(B7140,Orders!$A$2:$A$8001,0)),7)</f>
        <v>2024-04</v>
      </c>
    </row>
    <row r="7141" customFormat="false" ht="15" hidden="false" customHeight="true" outlineLevel="0" collapsed="false">
      <c r="A7141" s="1" t="s">
        <v>17611</v>
      </c>
      <c r="B7141" s="1" t="s">
        <v>5905</v>
      </c>
      <c r="C7141" s="1" t="s">
        <v>1940</v>
      </c>
      <c r="D7141" s="1" t="n">
        <v>1</v>
      </c>
      <c r="E7141" s="16" t="n">
        <v>2374.52</v>
      </c>
      <c r="F7141" s="17" t="n">
        <v>0</v>
      </c>
      <c r="G7141" s="16" t="n">
        <v>2374.52</v>
      </c>
      <c r="I7141" s="1" t="str">
        <f aca="false">INDEX(Products!$C$2:$C$51,MATCH(C7141,Products!$A$2:$A$51,0))</f>
        <v>Fashion</v>
      </c>
      <c r="J7141" s="1" t="str">
        <f aca="false">INDEX(Orders!$E$2:$E$8001,MATCH(B7141,Orders!$A$2:$A$8001,0))</f>
        <v>Delivered</v>
      </c>
      <c r="K7141" s="1" t="str">
        <f aca="false">LEFT(INDEX(Orders!$C$2:$C$8001,MATCH(B7141,Orders!$A$2:$A$8001,0)),7)</f>
        <v>2024-04</v>
      </c>
    </row>
    <row r="7142" customFormat="false" ht="15" hidden="false" customHeight="true" outlineLevel="0" collapsed="false">
      <c r="A7142" s="1" t="s">
        <v>17612</v>
      </c>
      <c r="B7142" s="1" t="s">
        <v>5906</v>
      </c>
      <c r="C7142" s="1" t="s">
        <v>2007</v>
      </c>
      <c r="D7142" s="1" t="n">
        <v>1</v>
      </c>
      <c r="E7142" s="16" t="n">
        <v>750.27</v>
      </c>
      <c r="F7142" s="17" t="n">
        <v>0.2</v>
      </c>
      <c r="G7142" s="16" t="n">
        <v>600.22</v>
      </c>
      <c r="I7142" s="1" t="str">
        <f aca="false">INDEX(Products!$C$2:$C$51,MATCH(C7142,Products!$A$2:$A$51,0))</f>
        <v>Books &amp; Stationery</v>
      </c>
      <c r="J7142" s="1" t="str">
        <f aca="false">INDEX(Orders!$E$2:$E$8001,MATCH(B7142,Orders!$A$2:$A$8001,0))</f>
        <v>Delivered</v>
      </c>
      <c r="K7142" s="1" t="str">
        <f aca="false">LEFT(INDEX(Orders!$C$2:$C$8001,MATCH(B7142,Orders!$A$2:$A$8001,0)),7)</f>
        <v>2025-09</v>
      </c>
    </row>
    <row r="7143" customFormat="false" ht="15" hidden="false" customHeight="true" outlineLevel="0" collapsed="false">
      <c r="A7143" s="1" t="s">
        <v>17613</v>
      </c>
      <c r="B7143" s="1" t="s">
        <v>5907</v>
      </c>
      <c r="C7143" s="1" t="s">
        <v>1940</v>
      </c>
      <c r="D7143" s="1" t="n">
        <v>1</v>
      </c>
      <c r="E7143" s="16" t="n">
        <v>2374.52</v>
      </c>
      <c r="F7143" s="17" t="n">
        <v>0</v>
      </c>
      <c r="G7143" s="16" t="n">
        <v>2374.52</v>
      </c>
      <c r="I7143" s="1" t="str">
        <f aca="false">INDEX(Products!$C$2:$C$51,MATCH(C7143,Products!$A$2:$A$51,0))</f>
        <v>Fashion</v>
      </c>
      <c r="J7143" s="1" t="str">
        <f aca="false">INDEX(Orders!$E$2:$E$8001,MATCH(B7143,Orders!$A$2:$A$8001,0))</f>
        <v>Cancelled</v>
      </c>
      <c r="K7143" s="1" t="str">
        <f aca="false">LEFT(INDEX(Orders!$C$2:$C$8001,MATCH(B7143,Orders!$A$2:$A$8001,0)),7)</f>
        <v>2024-12</v>
      </c>
    </row>
    <row r="7144" customFormat="false" ht="15" hidden="false" customHeight="true" outlineLevel="0" collapsed="false">
      <c r="A7144" s="1" t="s">
        <v>17614</v>
      </c>
      <c r="B7144" s="1" t="s">
        <v>5908</v>
      </c>
      <c r="C7144" s="1" t="s">
        <v>1976</v>
      </c>
      <c r="D7144" s="1" t="n">
        <v>2</v>
      </c>
      <c r="E7144" s="16" t="n">
        <v>1603.35</v>
      </c>
      <c r="F7144" s="17" t="n">
        <v>0.05</v>
      </c>
      <c r="G7144" s="16" t="n">
        <v>3046.36</v>
      </c>
      <c r="I7144" s="1" t="str">
        <f aca="false">INDEX(Products!$C$2:$C$51,MATCH(C7144,Products!$A$2:$A$51,0))</f>
        <v>Beauty &amp; Personal Care</v>
      </c>
      <c r="J7144" s="1" t="str">
        <f aca="false">INDEX(Orders!$E$2:$E$8001,MATCH(B7144,Orders!$A$2:$A$8001,0))</f>
        <v>Delivered</v>
      </c>
      <c r="K7144" s="1" t="str">
        <f aca="false">LEFT(INDEX(Orders!$C$2:$C$8001,MATCH(B7144,Orders!$A$2:$A$8001,0)),7)</f>
        <v>2025-11</v>
      </c>
    </row>
    <row r="7145" customFormat="false" ht="15" hidden="false" customHeight="true" outlineLevel="0" collapsed="false">
      <c r="A7145" s="1" t="s">
        <v>17615</v>
      </c>
      <c r="B7145" s="1" t="s">
        <v>5908</v>
      </c>
      <c r="C7145" s="1" t="s">
        <v>1988</v>
      </c>
      <c r="D7145" s="1" t="n">
        <v>1</v>
      </c>
      <c r="E7145" s="16" t="n">
        <v>681.07</v>
      </c>
      <c r="F7145" s="17" t="n">
        <v>0</v>
      </c>
      <c r="G7145" s="16" t="n">
        <v>681.07</v>
      </c>
      <c r="I7145" s="1" t="str">
        <f aca="false">INDEX(Products!$C$2:$C$51,MATCH(C7145,Products!$A$2:$A$51,0))</f>
        <v>Sports &amp; Fitness</v>
      </c>
      <c r="J7145" s="1" t="str">
        <f aca="false">INDEX(Orders!$E$2:$E$8001,MATCH(B7145,Orders!$A$2:$A$8001,0))</f>
        <v>Delivered</v>
      </c>
      <c r="K7145" s="1" t="str">
        <f aca="false">LEFT(INDEX(Orders!$C$2:$C$8001,MATCH(B7145,Orders!$A$2:$A$8001,0)),7)</f>
        <v>2025-11</v>
      </c>
    </row>
    <row r="7146" customFormat="false" ht="15" hidden="false" customHeight="true" outlineLevel="0" collapsed="false">
      <c r="A7146" s="1" t="s">
        <v>17616</v>
      </c>
      <c r="B7146" s="1" t="s">
        <v>5908</v>
      </c>
      <c r="C7146" s="1" t="s">
        <v>1997</v>
      </c>
      <c r="D7146" s="1" t="n">
        <v>1</v>
      </c>
      <c r="E7146" s="16" t="n">
        <v>311.15</v>
      </c>
      <c r="F7146" s="17" t="n">
        <v>0</v>
      </c>
      <c r="G7146" s="16" t="n">
        <v>311.15</v>
      </c>
      <c r="I7146" s="1" t="str">
        <f aca="false">INDEX(Products!$C$2:$C$51,MATCH(C7146,Products!$A$2:$A$51,0))</f>
        <v>Sports &amp; Fitness</v>
      </c>
      <c r="J7146" s="1" t="str">
        <f aca="false">INDEX(Orders!$E$2:$E$8001,MATCH(B7146,Orders!$A$2:$A$8001,0))</f>
        <v>Delivered</v>
      </c>
      <c r="K7146" s="1" t="str">
        <f aca="false">LEFT(INDEX(Orders!$C$2:$C$8001,MATCH(B7146,Orders!$A$2:$A$8001,0)),7)</f>
        <v>2025-11</v>
      </c>
    </row>
    <row r="7147" customFormat="false" ht="15" hidden="false" customHeight="true" outlineLevel="0" collapsed="false">
      <c r="A7147" s="1" t="s">
        <v>17617</v>
      </c>
      <c r="B7147" s="1" t="s">
        <v>5909</v>
      </c>
      <c r="C7147" s="1" t="s">
        <v>1990</v>
      </c>
      <c r="D7147" s="1" t="n">
        <v>1</v>
      </c>
      <c r="E7147" s="16" t="n">
        <v>5311.32</v>
      </c>
      <c r="F7147" s="17" t="n">
        <v>0.1</v>
      </c>
      <c r="G7147" s="16" t="n">
        <v>4780.19</v>
      </c>
      <c r="I7147" s="1" t="str">
        <f aca="false">INDEX(Products!$C$2:$C$51,MATCH(C7147,Products!$A$2:$A$51,0))</f>
        <v>Sports &amp; Fitness</v>
      </c>
      <c r="J7147" s="1" t="str">
        <f aca="false">INDEX(Orders!$E$2:$E$8001,MATCH(B7147,Orders!$A$2:$A$8001,0))</f>
        <v>Delivered</v>
      </c>
      <c r="K7147" s="1" t="str">
        <f aca="false">LEFT(INDEX(Orders!$C$2:$C$8001,MATCH(B7147,Orders!$A$2:$A$8001,0)),7)</f>
        <v>2025-07</v>
      </c>
    </row>
    <row r="7148" customFormat="false" ht="15" hidden="false" customHeight="true" outlineLevel="0" collapsed="false">
      <c r="A7148" s="1" t="s">
        <v>17618</v>
      </c>
      <c r="B7148" s="1" t="s">
        <v>5909</v>
      </c>
      <c r="C7148" s="1" t="s">
        <v>1937</v>
      </c>
      <c r="D7148" s="1" t="n">
        <v>3</v>
      </c>
      <c r="E7148" s="16" t="n">
        <v>1364.75</v>
      </c>
      <c r="F7148" s="17" t="n">
        <v>0</v>
      </c>
      <c r="G7148" s="16" t="n">
        <v>4094.25</v>
      </c>
      <c r="I7148" s="1" t="str">
        <f aca="false">INDEX(Products!$C$2:$C$51,MATCH(C7148,Products!$A$2:$A$51,0))</f>
        <v>Fashion</v>
      </c>
      <c r="J7148" s="1" t="str">
        <f aca="false">INDEX(Orders!$E$2:$E$8001,MATCH(B7148,Orders!$A$2:$A$8001,0))</f>
        <v>Delivered</v>
      </c>
      <c r="K7148" s="1" t="str">
        <f aca="false">LEFT(INDEX(Orders!$C$2:$C$8001,MATCH(B7148,Orders!$A$2:$A$8001,0)),7)</f>
        <v>2025-07</v>
      </c>
    </row>
    <row r="7149" customFormat="false" ht="15" hidden="false" customHeight="true" outlineLevel="0" collapsed="false">
      <c r="A7149" s="1" t="s">
        <v>17619</v>
      </c>
      <c r="B7149" s="1" t="s">
        <v>5909</v>
      </c>
      <c r="C7149" s="1" t="s">
        <v>1930</v>
      </c>
      <c r="D7149" s="1" t="n">
        <v>1</v>
      </c>
      <c r="E7149" s="16" t="n">
        <v>2398.35</v>
      </c>
      <c r="F7149" s="17" t="n">
        <v>0.05</v>
      </c>
      <c r="G7149" s="16" t="n">
        <v>2278.43</v>
      </c>
      <c r="I7149" s="1" t="str">
        <f aca="false">INDEX(Products!$C$2:$C$51,MATCH(C7149,Products!$A$2:$A$51,0))</f>
        <v>Electronics</v>
      </c>
      <c r="J7149" s="1" t="str">
        <f aca="false">INDEX(Orders!$E$2:$E$8001,MATCH(B7149,Orders!$A$2:$A$8001,0))</f>
        <v>Delivered</v>
      </c>
      <c r="K7149" s="1" t="str">
        <f aca="false">LEFT(INDEX(Orders!$C$2:$C$8001,MATCH(B7149,Orders!$A$2:$A$8001,0)),7)</f>
        <v>2025-07</v>
      </c>
    </row>
    <row r="7150" customFormat="false" ht="15" hidden="false" customHeight="true" outlineLevel="0" collapsed="false">
      <c r="A7150" s="1" t="s">
        <v>17620</v>
      </c>
      <c r="B7150" s="1" t="s">
        <v>5909</v>
      </c>
      <c r="C7150" s="1" t="s">
        <v>2007</v>
      </c>
      <c r="D7150" s="1" t="n">
        <v>2</v>
      </c>
      <c r="E7150" s="16" t="n">
        <v>750.27</v>
      </c>
      <c r="F7150" s="17" t="n">
        <v>0.2</v>
      </c>
      <c r="G7150" s="16" t="n">
        <v>1200.43</v>
      </c>
      <c r="I7150" s="1" t="str">
        <f aca="false">INDEX(Products!$C$2:$C$51,MATCH(C7150,Products!$A$2:$A$51,0))</f>
        <v>Books &amp; Stationery</v>
      </c>
      <c r="J7150" s="1" t="str">
        <f aca="false">INDEX(Orders!$E$2:$E$8001,MATCH(B7150,Orders!$A$2:$A$8001,0))</f>
        <v>Delivered</v>
      </c>
      <c r="K7150" s="1" t="str">
        <f aca="false">LEFT(INDEX(Orders!$C$2:$C$8001,MATCH(B7150,Orders!$A$2:$A$8001,0)),7)</f>
        <v>2025-07</v>
      </c>
    </row>
    <row r="7151" customFormat="false" ht="15" hidden="false" customHeight="true" outlineLevel="0" collapsed="false">
      <c r="A7151" s="1" t="s">
        <v>17621</v>
      </c>
      <c r="B7151" s="1" t="s">
        <v>5909</v>
      </c>
      <c r="C7151" s="1" t="s">
        <v>1969</v>
      </c>
      <c r="D7151" s="1" t="n">
        <v>1</v>
      </c>
      <c r="E7151" s="16" t="n">
        <v>9171.98</v>
      </c>
      <c r="F7151" s="17" t="n">
        <v>0</v>
      </c>
      <c r="G7151" s="16" t="n">
        <v>9171.98</v>
      </c>
      <c r="I7151" s="1" t="str">
        <f aca="false">INDEX(Products!$C$2:$C$51,MATCH(C7151,Products!$A$2:$A$51,0))</f>
        <v>Home &amp; Kitchen</v>
      </c>
      <c r="J7151" s="1" t="str">
        <f aca="false">INDEX(Orders!$E$2:$E$8001,MATCH(B7151,Orders!$A$2:$A$8001,0))</f>
        <v>Delivered</v>
      </c>
      <c r="K7151" s="1" t="str">
        <f aca="false">LEFT(INDEX(Orders!$C$2:$C$8001,MATCH(B7151,Orders!$A$2:$A$8001,0)),7)</f>
        <v>2025-07</v>
      </c>
    </row>
    <row r="7152" customFormat="false" ht="15" hidden="false" customHeight="true" outlineLevel="0" collapsed="false">
      <c r="A7152" s="1" t="s">
        <v>17622</v>
      </c>
      <c r="B7152" s="1" t="s">
        <v>5910</v>
      </c>
      <c r="C7152" s="1" t="s">
        <v>1990</v>
      </c>
      <c r="D7152" s="1" t="n">
        <v>1</v>
      </c>
      <c r="E7152" s="16" t="n">
        <v>5311.32</v>
      </c>
      <c r="F7152" s="17" t="n">
        <v>0</v>
      </c>
      <c r="G7152" s="16" t="n">
        <v>5311.32</v>
      </c>
      <c r="I7152" s="1" t="str">
        <f aca="false">INDEX(Products!$C$2:$C$51,MATCH(C7152,Products!$A$2:$A$51,0))</f>
        <v>Sports &amp; Fitness</v>
      </c>
      <c r="J7152" s="1" t="str">
        <f aca="false">INDEX(Orders!$E$2:$E$8001,MATCH(B7152,Orders!$A$2:$A$8001,0))</f>
        <v>Cancelled</v>
      </c>
      <c r="K7152" s="1" t="str">
        <f aca="false">LEFT(INDEX(Orders!$C$2:$C$8001,MATCH(B7152,Orders!$A$2:$A$8001,0)),7)</f>
        <v>2024-12</v>
      </c>
    </row>
    <row r="7153" customFormat="false" ht="15" hidden="false" customHeight="true" outlineLevel="0" collapsed="false">
      <c r="A7153" s="1" t="s">
        <v>17623</v>
      </c>
      <c r="B7153" s="1" t="s">
        <v>5911</v>
      </c>
      <c r="C7153" s="1" t="s">
        <v>1940</v>
      </c>
      <c r="D7153" s="1" t="n">
        <v>1</v>
      </c>
      <c r="E7153" s="16" t="n">
        <v>2374.52</v>
      </c>
      <c r="F7153" s="17" t="n">
        <v>0.1</v>
      </c>
      <c r="G7153" s="16" t="n">
        <v>2137.07</v>
      </c>
      <c r="I7153" s="1" t="str">
        <f aca="false">INDEX(Products!$C$2:$C$51,MATCH(C7153,Products!$A$2:$A$51,0))</f>
        <v>Fashion</v>
      </c>
      <c r="J7153" s="1" t="str">
        <f aca="false">INDEX(Orders!$E$2:$E$8001,MATCH(B7153,Orders!$A$2:$A$8001,0))</f>
        <v>Delivered</v>
      </c>
      <c r="K7153" s="1" t="str">
        <f aca="false">LEFT(INDEX(Orders!$C$2:$C$8001,MATCH(B7153,Orders!$A$2:$A$8001,0)),7)</f>
        <v>2025-01</v>
      </c>
    </row>
    <row r="7154" customFormat="false" ht="15" hidden="false" customHeight="true" outlineLevel="0" collapsed="false">
      <c r="A7154" s="1" t="s">
        <v>17624</v>
      </c>
      <c r="B7154" s="1" t="s">
        <v>5912</v>
      </c>
      <c r="C7154" s="1" t="s">
        <v>1961</v>
      </c>
      <c r="D7154" s="1" t="n">
        <v>2</v>
      </c>
      <c r="E7154" s="16" t="n">
        <v>3493.68</v>
      </c>
      <c r="F7154" s="17" t="n">
        <v>0</v>
      </c>
      <c r="G7154" s="16" t="n">
        <v>6987.36</v>
      </c>
      <c r="I7154" s="1" t="str">
        <f aca="false">INDEX(Products!$C$2:$C$51,MATCH(C7154,Products!$A$2:$A$51,0))</f>
        <v>Home &amp; Kitchen</v>
      </c>
      <c r="J7154" s="1" t="str">
        <f aca="false">INDEX(Orders!$E$2:$E$8001,MATCH(B7154,Orders!$A$2:$A$8001,0))</f>
        <v>Returned</v>
      </c>
      <c r="K7154" s="1" t="str">
        <f aca="false">LEFT(INDEX(Orders!$C$2:$C$8001,MATCH(B7154,Orders!$A$2:$A$8001,0)),7)</f>
        <v>2024-05</v>
      </c>
    </row>
    <row r="7155" customFormat="false" ht="15" hidden="false" customHeight="true" outlineLevel="0" collapsed="false">
      <c r="A7155" s="1" t="s">
        <v>17625</v>
      </c>
      <c r="B7155" s="1" t="s">
        <v>5913</v>
      </c>
      <c r="C7155" s="1" t="s">
        <v>2000</v>
      </c>
      <c r="D7155" s="1" t="n">
        <v>1</v>
      </c>
      <c r="E7155" s="16" t="n">
        <v>425.08</v>
      </c>
      <c r="F7155" s="17" t="n">
        <v>0.05</v>
      </c>
      <c r="G7155" s="16" t="n">
        <v>403.83</v>
      </c>
      <c r="I7155" s="1" t="str">
        <f aca="false">INDEX(Products!$C$2:$C$51,MATCH(C7155,Products!$A$2:$A$51,0))</f>
        <v>Books &amp; Stationery</v>
      </c>
      <c r="J7155" s="1" t="str">
        <f aca="false">INDEX(Orders!$E$2:$E$8001,MATCH(B7155,Orders!$A$2:$A$8001,0))</f>
        <v>Delivered</v>
      </c>
      <c r="K7155" s="1" t="str">
        <f aca="false">LEFT(INDEX(Orders!$C$2:$C$8001,MATCH(B7155,Orders!$A$2:$A$8001,0)),7)</f>
        <v>2025-05</v>
      </c>
    </row>
    <row r="7156" customFormat="false" ht="15" hidden="false" customHeight="true" outlineLevel="0" collapsed="false">
      <c r="A7156" s="1" t="s">
        <v>17626</v>
      </c>
      <c r="B7156" s="1" t="s">
        <v>5913</v>
      </c>
      <c r="C7156" s="1" t="s">
        <v>1940</v>
      </c>
      <c r="D7156" s="1" t="n">
        <v>2</v>
      </c>
      <c r="E7156" s="16" t="n">
        <v>2374.52</v>
      </c>
      <c r="F7156" s="17" t="n">
        <v>0.05</v>
      </c>
      <c r="G7156" s="16" t="n">
        <v>4511.59</v>
      </c>
      <c r="I7156" s="1" t="str">
        <f aca="false">INDEX(Products!$C$2:$C$51,MATCH(C7156,Products!$A$2:$A$51,0))</f>
        <v>Fashion</v>
      </c>
      <c r="J7156" s="1" t="str">
        <f aca="false">INDEX(Orders!$E$2:$E$8001,MATCH(B7156,Orders!$A$2:$A$8001,0))</f>
        <v>Delivered</v>
      </c>
      <c r="K7156" s="1" t="str">
        <f aca="false">LEFT(INDEX(Orders!$C$2:$C$8001,MATCH(B7156,Orders!$A$2:$A$8001,0)),7)</f>
        <v>2025-05</v>
      </c>
    </row>
    <row r="7157" customFormat="false" ht="15" hidden="false" customHeight="true" outlineLevel="0" collapsed="false">
      <c r="A7157" s="1" t="s">
        <v>17627</v>
      </c>
      <c r="B7157" s="1" t="s">
        <v>5913</v>
      </c>
      <c r="C7157" s="1" t="s">
        <v>1990</v>
      </c>
      <c r="D7157" s="1" t="n">
        <v>3</v>
      </c>
      <c r="E7157" s="16" t="n">
        <v>5311.32</v>
      </c>
      <c r="F7157" s="17" t="n">
        <v>0.15</v>
      </c>
      <c r="G7157" s="16" t="n">
        <v>13543.87</v>
      </c>
      <c r="I7157" s="1" t="str">
        <f aca="false">INDEX(Products!$C$2:$C$51,MATCH(C7157,Products!$A$2:$A$51,0))</f>
        <v>Sports &amp; Fitness</v>
      </c>
      <c r="J7157" s="1" t="str">
        <f aca="false">INDEX(Orders!$E$2:$E$8001,MATCH(B7157,Orders!$A$2:$A$8001,0))</f>
        <v>Delivered</v>
      </c>
      <c r="K7157" s="1" t="str">
        <f aca="false">LEFT(INDEX(Orders!$C$2:$C$8001,MATCH(B7157,Orders!$A$2:$A$8001,0)),7)</f>
        <v>2025-05</v>
      </c>
    </row>
    <row r="7158" customFormat="false" ht="15" hidden="false" customHeight="true" outlineLevel="0" collapsed="false">
      <c r="A7158" s="1" t="s">
        <v>17628</v>
      </c>
      <c r="B7158" s="1" t="s">
        <v>5913</v>
      </c>
      <c r="C7158" s="1" t="s">
        <v>2007</v>
      </c>
      <c r="D7158" s="1" t="n">
        <v>1</v>
      </c>
      <c r="E7158" s="16" t="n">
        <v>750.27</v>
      </c>
      <c r="F7158" s="17" t="n">
        <v>0.1</v>
      </c>
      <c r="G7158" s="16" t="n">
        <v>675.24</v>
      </c>
      <c r="I7158" s="1" t="str">
        <f aca="false">INDEX(Products!$C$2:$C$51,MATCH(C7158,Products!$A$2:$A$51,0))</f>
        <v>Books &amp; Stationery</v>
      </c>
      <c r="J7158" s="1" t="str">
        <f aca="false">INDEX(Orders!$E$2:$E$8001,MATCH(B7158,Orders!$A$2:$A$8001,0))</f>
        <v>Delivered</v>
      </c>
      <c r="K7158" s="1" t="str">
        <f aca="false">LEFT(INDEX(Orders!$C$2:$C$8001,MATCH(B7158,Orders!$A$2:$A$8001,0)),7)</f>
        <v>2025-05</v>
      </c>
    </row>
    <row r="7159" customFormat="false" ht="15" hidden="false" customHeight="true" outlineLevel="0" collapsed="false">
      <c r="A7159" s="1" t="s">
        <v>17629</v>
      </c>
      <c r="B7159" s="1" t="s">
        <v>5914</v>
      </c>
      <c r="C7159" s="1" t="s">
        <v>1940</v>
      </c>
      <c r="D7159" s="1" t="n">
        <v>1</v>
      </c>
      <c r="E7159" s="16" t="n">
        <v>2374.52</v>
      </c>
      <c r="F7159" s="17" t="n">
        <v>0.1</v>
      </c>
      <c r="G7159" s="16" t="n">
        <v>2137.07</v>
      </c>
      <c r="I7159" s="1" t="str">
        <f aca="false">INDEX(Products!$C$2:$C$51,MATCH(C7159,Products!$A$2:$A$51,0))</f>
        <v>Fashion</v>
      </c>
      <c r="J7159" s="1" t="str">
        <f aca="false">INDEX(Orders!$E$2:$E$8001,MATCH(B7159,Orders!$A$2:$A$8001,0))</f>
        <v>Delivered</v>
      </c>
      <c r="K7159" s="1" t="str">
        <f aca="false">LEFT(INDEX(Orders!$C$2:$C$8001,MATCH(B7159,Orders!$A$2:$A$8001,0)),7)</f>
        <v>2024-05</v>
      </c>
    </row>
    <row r="7160" customFormat="false" ht="15" hidden="false" customHeight="true" outlineLevel="0" collapsed="false">
      <c r="A7160" s="1" t="s">
        <v>17630</v>
      </c>
      <c r="B7160" s="1" t="s">
        <v>5914</v>
      </c>
      <c r="C7160" s="1" t="s">
        <v>2007</v>
      </c>
      <c r="D7160" s="1" t="n">
        <v>1</v>
      </c>
      <c r="E7160" s="16" t="n">
        <v>750.27</v>
      </c>
      <c r="F7160" s="17" t="n">
        <v>0.05</v>
      </c>
      <c r="G7160" s="16" t="n">
        <v>712.76</v>
      </c>
      <c r="I7160" s="1" t="str">
        <f aca="false">INDEX(Products!$C$2:$C$51,MATCH(C7160,Products!$A$2:$A$51,0))</f>
        <v>Books &amp; Stationery</v>
      </c>
      <c r="J7160" s="1" t="str">
        <f aca="false">INDEX(Orders!$E$2:$E$8001,MATCH(B7160,Orders!$A$2:$A$8001,0))</f>
        <v>Delivered</v>
      </c>
      <c r="K7160" s="1" t="str">
        <f aca="false">LEFT(INDEX(Orders!$C$2:$C$8001,MATCH(B7160,Orders!$A$2:$A$8001,0)),7)</f>
        <v>2024-05</v>
      </c>
    </row>
    <row r="7161" customFormat="false" ht="15" hidden="false" customHeight="true" outlineLevel="0" collapsed="false">
      <c r="A7161" s="1" t="s">
        <v>17631</v>
      </c>
      <c r="B7161" s="1" t="s">
        <v>5915</v>
      </c>
      <c r="C7161" s="1" t="s">
        <v>1930</v>
      </c>
      <c r="D7161" s="1" t="n">
        <v>1</v>
      </c>
      <c r="E7161" s="16" t="n">
        <v>2398.35</v>
      </c>
      <c r="F7161" s="17" t="n">
        <v>0</v>
      </c>
      <c r="G7161" s="16" t="n">
        <v>2398.35</v>
      </c>
      <c r="I7161" s="1" t="str">
        <f aca="false">INDEX(Products!$C$2:$C$51,MATCH(C7161,Products!$A$2:$A$51,0))</f>
        <v>Electronics</v>
      </c>
      <c r="J7161" s="1" t="str">
        <f aca="false">INDEX(Orders!$E$2:$E$8001,MATCH(B7161,Orders!$A$2:$A$8001,0))</f>
        <v>Delivered</v>
      </c>
      <c r="K7161" s="1" t="str">
        <f aca="false">LEFT(INDEX(Orders!$C$2:$C$8001,MATCH(B7161,Orders!$A$2:$A$8001,0)),7)</f>
        <v>2025-06</v>
      </c>
    </row>
    <row r="7162" customFormat="false" ht="15" hidden="false" customHeight="true" outlineLevel="0" collapsed="false">
      <c r="A7162" s="1" t="s">
        <v>17632</v>
      </c>
      <c r="B7162" s="1" t="s">
        <v>5916</v>
      </c>
      <c r="C7162" s="1" t="s">
        <v>1930</v>
      </c>
      <c r="D7162" s="1" t="n">
        <v>2</v>
      </c>
      <c r="E7162" s="16" t="n">
        <v>2398.35</v>
      </c>
      <c r="F7162" s="17" t="n">
        <v>0</v>
      </c>
      <c r="G7162" s="16" t="n">
        <v>4796.7</v>
      </c>
      <c r="I7162" s="1" t="str">
        <f aca="false">INDEX(Products!$C$2:$C$51,MATCH(C7162,Products!$A$2:$A$51,0))</f>
        <v>Electronics</v>
      </c>
      <c r="J7162" s="1" t="str">
        <f aca="false">INDEX(Orders!$E$2:$E$8001,MATCH(B7162,Orders!$A$2:$A$8001,0))</f>
        <v>Refunded</v>
      </c>
      <c r="K7162" s="1" t="str">
        <f aca="false">LEFT(INDEX(Orders!$C$2:$C$8001,MATCH(B7162,Orders!$A$2:$A$8001,0)),7)</f>
        <v>2025-10</v>
      </c>
    </row>
    <row r="7163" customFormat="false" ht="15" hidden="false" customHeight="true" outlineLevel="0" collapsed="false">
      <c r="A7163" s="1" t="s">
        <v>17633</v>
      </c>
      <c r="B7163" s="1" t="s">
        <v>5917</v>
      </c>
      <c r="C7163" s="1" t="s">
        <v>1963</v>
      </c>
      <c r="D7163" s="1" t="n">
        <v>1</v>
      </c>
      <c r="E7163" s="16" t="n">
        <v>1494.98</v>
      </c>
      <c r="F7163" s="17" t="n">
        <v>0</v>
      </c>
      <c r="G7163" s="16" t="n">
        <v>1494.98</v>
      </c>
      <c r="I7163" s="1" t="str">
        <f aca="false">INDEX(Products!$C$2:$C$51,MATCH(C7163,Products!$A$2:$A$51,0))</f>
        <v>Home &amp; Kitchen</v>
      </c>
      <c r="J7163" s="1" t="str">
        <f aca="false">INDEX(Orders!$E$2:$E$8001,MATCH(B7163,Orders!$A$2:$A$8001,0))</f>
        <v>Delivered</v>
      </c>
      <c r="K7163" s="1" t="str">
        <f aca="false">LEFT(INDEX(Orders!$C$2:$C$8001,MATCH(B7163,Orders!$A$2:$A$8001,0)),7)</f>
        <v>2025-12</v>
      </c>
    </row>
    <row r="7164" customFormat="false" ht="15" hidden="false" customHeight="true" outlineLevel="0" collapsed="false">
      <c r="A7164" s="1" t="s">
        <v>17634</v>
      </c>
      <c r="B7164" s="1" t="s">
        <v>5917</v>
      </c>
      <c r="C7164" s="1" t="s">
        <v>1976</v>
      </c>
      <c r="D7164" s="1" t="n">
        <v>1</v>
      </c>
      <c r="E7164" s="16" t="n">
        <v>1603.35</v>
      </c>
      <c r="F7164" s="17" t="n">
        <v>0</v>
      </c>
      <c r="G7164" s="16" t="n">
        <v>1603.35</v>
      </c>
      <c r="I7164" s="1" t="str">
        <f aca="false">INDEX(Products!$C$2:$C$51,MATCH(C7164,Products!$A$2:$A$51,0))</f>
        <v>Beauty &amp; Personal Care</v>
      </c>
      <c r="J7164" s="1" t="str">
        <f aca="false">INDEX(Orders!$E$2:$E$8001,MATCH(B7164,Orders!$A$2:$A$8001,0))</f>
        <v>Delivered</v>
      </c>
      <c r="K7164" s="1" t="str">
        <f aca="false">LEFT(INDEX(Orders!$C$2:$C$8001,MATCH(B7164,Orders!$A$2:$A$8001,0)),7)</f>
        <v>2025-12</v>
      </c>
    </row>
    <row r="7165" customFormat="false" ht="15" hidden="false" customHeight="true" outlineLevel="0" collapsed="false">
      <c r="A7165" s="1" t="s">
        <v>17635</v>
      </c>
      <c r="B7165" s="1" t="s">
        <v>5917</v>
      </c>
      <c r="C7165" s="1" t="s">
        <v>2006</v>
      </c>
      <c r="D7165" s="1" t="n">
        <v>1</v>
      </c>
      <c r="E7165" s="16" t="n">
        <v>482.17</v>
      </c>
      <c r="F7165" s="17" t="n">
        <v>0</v>
      </c>
      <c r="G7165" s="16" t="n">
        <v>482.17</v>
      </c>
      <c r="I7165" s="1" t="str">
        <f aca="false">INDEX(Products!$C$2:$C$51,MATCH(C7165,Products!$A$2:$A$51,0))</f>
        <v>Books &amp; Stationery</v>
      </c>
      <c r="J7165" s="1" t="str">
        <f aca="false">INDEX(Orders!$E$2:$E$8001,MATCH(B7165,Orders!$A$2:$A$8001,0))</f>
        <v>Delivered</v>
      </c>
      <c r="K7165" s="1" t="str">
        <f aca="false">LEFT(INDEX(Orders!$C$2:$C$8001,MATCH(B7165,Orders!$A$2:$A$8001,0)),7)</f>
        <v>2025-12</v>
      </c>
    </row>
    <row r="7166" customFormat="false" ht="15" hidden="false" customHeight="true" outlineLevel="0" collapsed="false">
      <c r="A7166" s="1" t="s">
        <v>17636</v>
      </c>
      <c r="B7166" s="1" t="s">
        <v>5918</v>
      </c>
      <c r="C7166" s="1" t="s">
        <v>1988</v>
      </c>
      <c r="D7166" s="1" t="n">
        <v>1</v>
      </c>
      <c r="E7166" s="16" t="n">
        <v>681.07</v>
      </c>
      <c r="F7166" s="17" t="n">
        <v>0.1</v>
      </c>
      <c r="G7166" s="16" t="n">
        <v>612.96</v>
      </c>
      <c r="I7166" s="1" t="str">
        <f aca="false">INDEX(Products!$C$2:$C$51,MATCH(C7166,Products!$A$2:$A$51,0))</f>
        <v>Sports &amp; Fitness</v>
      </c>
      <c r="J7166" s="1" t="str">
        <f aca="false">INDEX(Orders!$E$2:$E$8001,MATCH(B7166,Orders!$A$2:$A$8001,0))</f>
        <v>Delivered</v>
      </c>
      <c r="K7166" s="1" t="str">
        <f aca="false">LEFT(INDEX(Orders!$C$2:$C$8001,MATCH(B7166,Orders!$A$2:$A$8001,0)),7)</f>
        <v>2025-04</v>
      </c>
    </row>
    <row r="7167" customFormat="false" ht="15" hidden="false" customHeight="true" outlineLevel="0" collapsed="false">
      <c r="A7167" s="1" t="s">
        <v>17637</v>
      </c>
      <c r="B7167" s="1" t="s">
        <v>5919</v>
      </c>
      <c r="C7167" s="1" t="s">
        <v>1990</v>
      </c>
      <c r="D7167" s="1" t="n">
        <v>1</v>
      </c>
      <c r="E7167" s="16" t="n">
        <v>5311.32</v>
      </c>
      <c r="F7167" s="17" t="n">
        <v>0</v>
      </c>
      <c r="G7167" s="16" t="n">
        <v>5311.32</v>
      </c>
      <c r="I7167" s="1" t="str">
        <f aca="false">INDEX(Products!$C$2:$C$51,MATCH(C7167,Products!$A$2:$A$51,0))</f>
        <v>Sports &amp; Fitness</v>
      </c>
      <c r="J7167" s="1" t="str">
        <f aca="false">INDEX(Orders!$E$2:$E$8001,MATCH(B7167,Orders!$A$2:$A$8001,0))</f>
        <v>Delivered</v>
      </c>
      <c r="K7167" s="1" t="str">
        <f aca="false">LEFT(INDEX(Orders!$C$2:$C$8001,MATCH(B7167,Orders!$A$2:$A$8001,0)),7)</f>
        <v>2025-06</v>
      </c>
    </row>
    <row r="7168" customFormat="false" ht="15" hidden="false" customHeight="true" outlineLevel="0" collapsed="false">
      <c r="A7168" s="1" t="s">
        <v>17638</v>
      </c>
      <c r="B7168" s="1" t="s">
        <v>5919</v>
      </c>
      <c r="C7168" s="1" t="s">
        <v>2007</v>
      </c>
      <c r="D7168" s="1" t="n">
        <v>1</v>
      </c>
      <c r="E7168" s="16" t="n">
        <v>750.27</v>
      </c>
      <c r="F7168" s="17" t="n">
        <v>0</v>
      </c>
      <c r="G7168" s="16" t="n">
        <v>750.27</v>
      </c>
      <c r="I7168" s="1" t="str">
        <f aca="false">INDEX(Products!$C$2:$C$51,MATCH(C7168,Products!$A$2:$A$51,0))</f>
        <v>Books &amp; Stationery</v>
      </c>
      <c r="J7168" s="1" t="str">
        <f aca="false">INDEX(Orders!$E$2:$E$8001,MATCH(B7168,Orders!$A$2:$A$8001,0))</f>
        <v>Delivered</v>
      </c>
      <c r="K7168" s="1" t="str">
        <f aca="false">LEFT(INDEX(Orders!$C$2:$C$8001,MATCH(B7168,Orders!$A$2:$A$8001,0)),7)</f>
        <v>2025-06</v>
      </c>
    </row>
    <row r="7169" customFormat="false" ht="15" hidden="false" customHeight="true" outlineLevel="0" collapsed="false">
      <c r="A7169" s="1" t="s">
        <v>17639</v>
      </c>
      <c r="B7169" s="1" t="s">
        <v>5919</v>
      </c>
      <c r="C7169" s="1" t="s">
        <v>2006</v>
      </c>
      <c r="D7169" s="1" t="n">
        <v>1</v>
      </c>
      <c r="E7169" s="16" t="n">
        <v>482.17</v>
      </c>
      <c r="F7169" s="17" t="n">
        <v>0.05</v>
      </c>
      <c r="G7169" s="16" t="n">
        <v>458.06</v>
      </c>
      <c r="I7169" s="1" t="str">
        <f aca="false">INDEX(Products!$C$2:$C$51,MATCH(C7169,Products!$A$2:$A$51,0))</f>
        <v>Books &amp; Stationery</v>
      </c>
      <c r="J7169" s="1" t="str">
        <f aca="false">INDEX(Orders!$E$2:$E$8001,MATCH(B7169,Orders!$A$2:$A$8001,0))</f>
        <v>Delivered</v>
      </c>
      <c r="K7169" s="1" t="str">
        <f aca="false">LEFT(INDEX(Orders!$C$2:$C$8001,MATCH(B7169,Orders!$A$2:$A$8001,0)),7)</f>
        <v>2025-06</v>
      </c>
    </row>
    <row r="7170" customFormat="false" ht="15" hidden="false" customHeight="true" outlineLevel="0" collapsed="false">
      <c r="A7170" s="1" t="s">
        <v>17640</v>
      </c>
      <c r="B7170" s="1" t="s">
        <v>5920</v>
      </c>
      <c r="C7170" s="1" t="s">
        <v>1984</v>
      </c>
      <c r="D7170" s="1" t="n">
        <v>2</v>
      </c>
      <c r="E7170" s="16" t="n">
        <v>1134.82</v>
      </c>
      <c r="F7170" s="17" t="n">
        <v>0.1</v>
      </c>
      <c r="G7170" s="16" t="n">
        <v>2042.68</v>
      </c>
      <c r="I7170" s="1" t="str">
        <f aca="false">INDEX(Products!$C$2:$C$51,MATCH(C7170,Products!$A$2:$A$51,0))</f>
        <v>Beauty &amp; Personal Care</v>
      </c>
      <c r="J7170" s="1" t="str">
        <f aca="false">INDEX(Orders!$E$2:$E$8001,MATCH(B7170,Orders!$A$2:$A$8001,0))</f>
        <v>Delivered</v>
      </c>
      <c r="K7170" s="1" t="str">
        <f aca="false">LEFT(INDEX(Orders!$C$2:$C$8001,MATCH(B7170,Orders!$A$2:$A$8001,0)),7)</f>
        <v>2025-04</v>
      </c>
    </row>
    <row r="7171" customFormat="false" ht="15" hidden="false" customHeight="true" outlineLevel="0" collapsed="false">
      <c r="A7171" s="1" t="s">
        <v>17641</v>
      </c>
      <c r="B7171" s="1" t="s">
        <v>5921</v>
      </c>
      <c r="C7171" s="1" t="s">
        <v>1926</v>
      </c>
      <c r="D7171" s="1" t="n">
        <v>1</v>
      </c>
      <c r="E7171" s="16" t="n">
        <v>1478.08</v>
      </c>
      <c r="F7171" s="17" t="n">
        <v>0</v>
      </c>
      <c r="G7171" s="16" t="n">
        <v>1478.08</v>
      </c>
      <c r="I7171" s="1" t="str">
        <f aca="false">INDEX(Products!$C$2:$C$51,MATCH(C7171,Products!$A$2:$A$51,0))</f>
        <v>Electronics</v>
      </c>
      <c r="J7171" s="1" t="str">
        <f aca="false">INDEX(Orders!$E$2:$E$8001,MATCH(B7171,Orders!$A$2:$A$8001,0))</f>
        <v>Delivered</v>
      </c>
      <c r="K7171" s="1" t="str">
        <f aca="false">LEFT(INDEX(Orders!$C$2:$C$8001,MATCH(B7171,Orders!$A$2:$A$8001,0)),7)</f>
        <v>2025-11</v>
      </c>
    </row>
    <row r="7172" customFormat="false" ht="15" hidden="false" customHeight="true" outlineLevel="0" collapsed="false">
      <c r="A7172" s="1" t="s">
        <v>17642</v>
      </c>
      <c r="B7172" s="1" t="s">
        <v>5922</v>
      </c>
      <c r="C7172" s="1" t="s">
        <v>1930</v>
      </c>
      <c r="D7172" s="1" t="n">
        <v>3</v>
      </c>
      <c r="E7172" s="16" t="n">
        <v>2398.35</v>
      </c>
      <c r="F7172" s="17" t="n">
        <v>0.05</v>
      </c>
      <c r="G7172" s="16" t="n">
        <v>6835.3</v>
      </c>
      <c r="I7172" s="1" t="str">
        <f aca="false">INDEX(Products!$C$2:$C$51,MATCH(C7172,Products!$A$2:$A$51,0))</f>
        <v>Electronics</v>
      </c>
      <c r="J7172" s="1" t="str">
        <f aca="false">INDEX(Orders!$E$2:$E$8001,MATCH(B7172,Orders!$A$2:$A$8001,0))</f>
        <v>Delivered</v>
      </c>
      <c r="K7172" s="1" t="str">
        <f aca="false">LEFT(INDEX(Orders!$C$2:$C$8001,MATCH(B7172,Orders!$A$2:$A$8001,0)),7)</f>
        <v>2025-08</v>
      </c>
    </row>
    <row r="7173" customFormat="false" ht="15" hidden="false" customHeight="true" outlineLevel="0" collapsed="false">
      <c r="A7173" s="1" t="s">
        <v>17643</v>
      </c>
      <c r="B7173" s="1" t="s">
        <v>5922</v>
      </c>
      <c r="C7173" s="1" t="s">
        <v>1959</v>
      </c>
      <c r="D7173" s="1" t="n">
        <v>1</v>
      </c>
      <c r="E7173" s="16" t="n">
        <v>2142.79</v>
      </c>
      <c r="F7173" s="17" t="n">
        <v>0</v>
      </c>
      <c r="G7173" s="16" t="n">
        <v>2142.79</v>
      </c>
      <c r="I7173" s="1" t="str">
        <f aca="false">INDEX(Products!$C$2:$C$51,MATCH(C7173,Products!$A$2:$A$51,0))</f>
        <v>Home &amp; Kitchen</v>
      </c>
      <c r="J7173" s="1" t="str">
        <f aca="false">INDEX(Orders!$E$2:$E$8001,MATCH(B7173,Orders!$A$2:$A$8001,0))</f>
        <v>Delivered</v>
      </c>
      <c r="K7173" s="1" t="str">
        <f aca="false">LEFT(INDEX(Orders!$C$2:$C$8001,MATCH(B7173,Orders!$A$2:$A$8001,0)),7)</f>
        <v>2025-08</v>
      </c>
    </row>
    <row r="7174" customFormat="false" ht="15" hidden="false" customHeight="true" outlineLevel="0" collapsed="false">
      <c r="A7174" s="1" t="s">
        <v>17644</v>
      </c>
      <c r="B7174" s="1" t="s">
        <v>5923</v>
      </c>
      <c r="C7174" s="1" t="s">
        <v>2007</v>
      </c>
      <c r="D7174" s="1" t="n">
        <v>1</v>
      </c>
      <c r="E7174" s="16" t="n">
        <v>750.27</v>
      </c>
      <c r="F7174" s="17" t="n">
        <v>0.05</v>
      </c>
      <c r="G7174" s="16" t="n">
        <v>712.76</v>
      </c>
      <c r="I7174" s="1" t="str">
        <f aca="false">INDEX(Products!$C$2:$C$51,MATCH(C7174,Products!$A$2:$A$51,0))</f>
        <v>Books &amp; Stationery</v>
      </c>
      <c r="J7174" s="1" t="str">
        <f aca="false">INDEX(Orders!$E$2:$E$8001,MATCH(B7174,Orders!$A$2:$A$8001,0))</f>
        <v>Delivered</v>
      </c>
      <c r="K7174" s="1" t="str">
        <f aca="false">LEFT(INDEX(Orders!$C$2:$C$8001,MATCH(B7174,Orders!$A$2:$A$8001,0)),7)</f>
        <v>2024-10</v>
      </c>
    </row>
    <row r="7175" customFormat="false" ht="15" hidden="false" customHeight="true" outlineLevel="0" collapsed="false">
      <c r="A7175" s="1" t="s">
        <v>17645</v>
      </c>
      <c r="B7175" s="1" t="s">
        <v>5923</v>
      </c>
      <c r="C7175" s="1" t="s">
        <v>1959</v>
      </c>
      <c r="D7175" s="1" t="n">
        <v>3</v>
      </c>
      <c r="E7175" s="16" t="n">
        <v>2142.79</v>
      </c>
      <c r="F7175" s="17" t="n">
        <v>0.1</v>
      </c>
      <c r="G7175" s="16" t="n">
        <v>5785.53</v>
      </c>
      <c r="I7175" s="1" t="str">
        <f aca="false">INDEX(Products!$C$2:$C$51,MATCH(C7175,Products!$A$2:$A$51,0))</f>
        <v>Home &amp; Kitchen</v>
      </c>
      <c r="J7175" s="1" t="str">
        <f aca="false">INDEX(Orders!$E$2:$E$8001,MATCH(B7175,Orders!$A$2:$A$8001,0))</f>
        <v>Delivered</v>
      </c>
      <c r="K7175" s="1" t="str">
        <f aca="false">LEFT(INDEX(Orders!$C$2:$C$8001,MATCH(B7175,Orders!$A$2:$A$8001,0)),7)</f>
        <v>2024-10</v>
      </c>
    </row>
    <row r="7176" customFormat="false" ht="15" hidden="false" customHeight="true" outlineLevel="0" collapsed="false">
      <c r="A7176" s="1" t="s">
        <v>17646</v>
      </c>
      <c r="B7176" s="1" t="s">
        <v>5923</v>
      </c>
      <c r="C7176" s="1" t="s">
        <v>1976</v>
      </c>
      <c r="D7176" s="1" t="n">
        <v>2</v>
      </c>
      <c r="E7176" s="16" t="n">
        <v>1603.35</v>
      </c>
      <c r="F7176" s="17" t="n">
        <v>0.05</v>
      </c>
      <c r="G7176" s="16" t="n">
        <v>3046.36</v>
      </c>
      <c r="I7176" s="1" t="str">
        <f aca="false">INDEX(Products!$C$2:$C$51,MATCH(C7176,Products!$A$2:$A$51,0))</f>
        <v>Beauty &amp; Personal Care</v>
      </c>
      <c r="J7176" s="1" t="str">
        <f aca="false">INDEX(Orders!$E$2:$E$8001,MATCH(B7176,Orders!$A$2:$A$8001,0))</f>
        <v>Delivered</v>
      </c>
      <c r="K7176" s="1" t="str">
        <f aca="false">LEFT(INDEX(Orders!$C$2:$C$8001,MATCH(B7176,Orders!$A$2:$A$8001,0)),7)</f>
        <v>2024-10</v>
      </c>
    </row>
    <row r="7177" customFormat="false" ht="15" hidden="false" customHeight="true" outlineLevel="0" collapsed="false">
      <c r="A7177" s="1" t="s">
        <v>17647</v>
      </c>
      <c r="B7177" s="1" t="s">
        <v>5924</v>
      </c>
      <c r="C7177" s="1" t="s">
        <v>1969</v>
      </c>
      <c r="D7177" s="1" t="n">
        <v>1</v>
      </c>
      <c r="E7177" s="16" t="n">
        <v>9171.98</v>
      </c>
      <c r="F7177" s="17" t="n">
        <v>0</v>
      </c>
      <c r="G7177" s="16" t="n">
        <v>9171.98</v>
      </c>
      <c r="I7177" s="1" t="str">
        <f aca="false">INDEX(Products!$C$2:$C$51,MATCH(C7177,Products!$A$2:$A$51,0))</f>
        <v>Home &amp; Kitchen</v>
      </c>
      <c r="J7177" s="1" t="str">
        <f aca="false">INDEX(Orders!$E$2:$E$8001,MATCH(B7177,Orders!$A$2:$A$8001,0))</f>
        <v>Delivered</v>
      </c>
      <c r="K7177" s="1" t="str">
        <f aca="false">LEFT(INDEX(Orders!$C$2:$C$8001,MATCH(B7177,Orders!$A$2:$A$8001,0)),7)</f>
        <v>2025-10</v>
      </c>
    </row>
    <row r="7178" customFormat="false" ht="15" hidden="false" customHeight="true" outlineLevel="0" collapsed="false">
      <c r="A7178" s="1" t="s">
        <v>17648</v>
      </c>
      <c r="B7178" s="1" t="s">
        <v>5924</v>
      </c>
      <c r="C7178" s="1" t="s">
        <v>1922</v>
      </c>
      <c r="D7178" s="1" t="n">
        <v>1</v>
      </c>
      <c r="E7178" s="16" t="n">
        <v>3142.61</v>
      </c>
      <c r="F7178" s="17" t="n">
        <v>0.15</v>
      </c>
      <c r="G7178" s="16" t="n">
        <v>2671.22</v>
      </c>
      <c r="I7178" s="1" t="str">
        <f aca="false">INDEX(Products!$C$2:$C$51,MATCH(C7178,Products!$A$2:$A$51,0))</f>
        <v>Electronics</v>
      </c>
      <c r="J7178" s="1" t="str">
        <f aca="false">INDEX(Orders!$E$2:$E$8001,MATCH(B7178,Orders!$A$2:$A$8001,0))</f>
        <v>Delivered</v>
      </c>
      <c r="K7178" s="1" t="str">
        <f aca="false">LEFT(INDEX(Orders!$C$2:$C$8001,MATCH(B7178,Orders!$A$2:$A$8001,0)),7)</f>
        <v>2025-10</v>
      </c>
    </row>
    <row r="7179" customFormat="false" ht="15" hidden="false" customHeight="true" outlineLevel="0" collapsed="false">
      <c r="A7179" s="1" t="s">
        <v>17649</v>
      </c>
      <c r="B7179" s="1" t="s">
        <v>5924</v>
      </c>
      <c r="C7179" s="1" t="s">
        <v>1930</v>
      </c>
      <c r="D7179" s="1" t="n">
        <v>2</v>
      </c>
      <c r="E7179" s="16" t="n">
        <v>2398.35</v>
      </c>
      <c r="F7179" s="17" t="n">
        <v>0</v>
      </c>
      <c r="G7179" s="16" t="n">
        <v>4796.7</v>
      </c>
      <c r="I7179" s="1" t="str">
        <f aca="false">INDEX(Products!$C$2:$C$51,MATCH(C7179,Products!$A$2:$A$51,0))</f>
        <v>Electronics</v>
      </c>
      <c r="J7179" s="1" t="str">
        <f aca="false">INDEX(Orders!$E$2:$E$8001,MATCH(B7179,Orders!$A$2:$A$8001,0))</f>
        <v>Delivered</v>
      </c>
      <c r="K7179" s="1" t="str">
        <f aca="false">LEFT(INDEX(Orders!$C$2:$C$8001,MATCH(B7179,Orders!$A$2:$A$8001,0)),7)</f>
        <v>2025-10</v>
      </c>
    </row>
    <row r="7180" customFormat="false" ht="15" hidden="false" customHeight="true" outlineLevel="0" collapsed="false">
      <c r="A7180" s="1" t="s">
        <v>17650</v>
      </c>
      <c r="B7180" s="1" t="s">
        <v>5925</v>
      </c>
      <c r="C7180" s="1" t="s">
        <v>1937</v>
      </c>
      <c r="D7180" s="1" t="n">
        <v>1</v>
      </c>
      <c r="E7180" s="16" t="n">
        <v>1364.75</v>
      </c>
      <c r="F7180" s="17" t="n">
        <v>0.05</v>
      </c>
      <c r="G7180" s="16" t="n">
        <v>1296.51</v>
      </c>
      <c r="I7180" s="1" t="str">
        <f aca="false">INDEX(Products!$C$2:$C$51,MATCH(C7180,Products!$A$2:$A$51,0))</f>
        <v>Fashion</v>
      </c>
      <c r="J7180" s="1" t="str">
        <f aca="false">INDEX(Orders!$E$2:$E$8001,MATCH(B7180,Orders!$A$2:$A$8001,0))</f>
        <v>Delivered</v>
      </c>
      <c r="K7180" s="1" t="str">
        <f aca="false">LEFT(INDEX(Orders!$C$2:$C$8001,MATCH(B7180,Orders!$A$2:$A$8001,0)),7)</f>
        <v>2025-07</v>
      </c>
    </row>
    <row r="7181" customFormat="false" ht="15" hidden="false" customHeight="true" outlineLevel="0" collapsed="false">
      <c r="A7181" s="1" t="s">
        <v>17651</v>
      </c>
      <c r="B7181" s="1" t="s">
        <v>5925</v>
      </c>
      <c r="C7181" s="1" t="s">
        <v>1969</v>
      </c>
      <c r="D7181" s="1" t="n">
        <v>2</v>
      </c>
      <c r="E7181" s="16" t="n">
        <v>9171.98</v>
      </c>
      <c r="F7181" s="17" t="n">
        <v>0</v>
      </c>
      <c r="G7181" s="16" t="n">
        <v>18343.96</v>
      </c>
      <c r="I7181" s="1" t="str">
        <f aca="false">INDEX(Products!$C$2:$C$51,MATCH(C7181,Products!$A$2:$A$51,0))</f>
        <v>Home &amp; Kitchen</v>
      </c>
      <c r="J7181" s="1" t="str">
        <f aca="false">INDEX(Orders!$E$2:$E$8001,MATCH(B7181,Orders!$A$2:$A$8001,0))</f>
        <v>Delivered</v>
      </c>
      <c r="K7181" s="1" t="str">
        <f aca="false">LEFT(INDEX(Orders!$C$2:$C$8001,MATCH(B7181,Orders!$A$2:$A$8001,0)),7)</f>
        <v>2025-07</v>
      </c>
    </row>
    <row r="7182" customFormat="false" ht="15" hidden="false" customHeight="true" outlineLevel="0" collapsed="false">
      <c r="A7182" s="1" t="s">
        <v>17652</v>
      </c>
      <c r="B7182" s="1" t="s">
        <v>5926</v>
      </c>
      <c r="C7182" s="1" t="s">
        <v>1965</v>
      </c>
      <c r="D7182" s="1" t="n">
        <v>1</v>
      </c>
      <c r="E7182" s="16" t="n">
        <v>1145.07</v>
      </c>
      <c r="F7182" s="17" t="n">
        <v>0</v>
      </c>
      <c r="G7182" s="16" t="n">
        <v>1145.07</v>
      </c>
      <c r="I7182" s="1" t="str">
        <f aca="false">INDEX(Products!$C$2:$C$51,MATCH(C7182,Products!$A$2:$A$51,0))</f>
        <v>Home &amp; Kitchen</v>
      </c>
      <c r="J7182" s="1" t="str">
        <f aca="false">INDEX(Orders!$E$2:$E$8001,MATCH(B7182,Orders!$A$2:$A$8001,0))</f>
        <v>Delivered</v>
      </c>
      <c r="K7182" s="1" t="str">
        <f aca="false">LEFT(INDEX(Orders!$C$2:$C$8001,MATCH(B7182,Orders!$A$2:$A$8001,0)),7)</f>
        <v>2024-12</v>
      </c>
    </row>
    <row r="7183" customFormat="false" ht="15" hidden="false" customHeight="true" outlineLevel="0" collapsed="false">
      <c r="A7183" s="1" t="s">
        <v>17653</v>
      </c>
      <c r="B7183" s="1" t="s">
        <v>5926</v>
      </c>
      <c r="C7183" s="1" t="s">
        <v>1976</v>
      </c>
      <c r="D7183" s="1" t="n">
        <v>2</v>
      </c>
      <c r="E7183" s="16" t="n">
        <v>1603.35</v>
      </c>
      <c r="F7183" s="17" t="n">
        <v>0</v>
      </c>
      <c r="G7183" s="16" t="n">
        <v>3206.7</v>
      </c>
      <c r="I7183" s="1" t="str">
        <f aca="false">INDEX(Products!$C$2:$C$51,MATCH(C7183,Products!$A$2:$A$51,0))</f>
        <v>Beauty &amp; Personal Care</v>
      </c>
      <c r="J7183" s="1" t="str">
        <f aca="false">INDEX(Orders!$E$2:$E$8001,MATCH(B7183,Orders!$A$2:$A$8001,0))</f>
        <v>Delivered</v>
      </c>
      <c r="K7183" s="1" t="str">
        <f aca="false">LEFT(INDEX(Orders!$C$2:$C$8001,MATCH(B7183,Orders!$A$2:$A$8001,0)),7)</f>
        <v>2024-12</v>
      </c>
    </row>
    <row r="7184" customFormat="false" ht="15" hidden="false" customHeight="true" outlineLevel="0" collapsed="false">
      <c r="A7184" s="1" t="s">
        <v>17654</v>
      </c>
      <c r="B7184" s="1" t="s">
        <v>5926</v>
      </c>
      <c r="C7184" s="1" t="s">
        <v>1997</v>
      </c>
      <c r="D7184" s="1" t="n">
        <v>2</v>
      </c>
      <c r="E7184" s="16" t="n">
        <v>311.15</v>
      </c>
      <c r="F7184" s="17" t="n">
        <v>0.05</v>
      </c>
      <c r="G7184" s="16" t="n">
        <v>591.18</v>
      </c>
      <c r="I7184" s="1" t="str">
        <f aca="false">INDEX(Products!$C$2:$C$51,MATCH(C7184,Products!$A$2:$A$51,0))</f>
        <v>Sports &amp; Fitness</v>
      </c>
      <c r="J7184" s="1" t="str">
        <f aca="false">INDEX(Orders!$E$2:$E$8001,MATCH(B7184,Orders!$A$2:$A$8001,0))</f>
        <v>Delivered</v>
      </c>
      <c r="K7184" s="1" t="str">
        <f aca="false">LEFT(INDEX(Orders!$C$2:$C$8001,MATCH(B7184,Orders!$A$2:$A$8001,0)),7)</f>
        <v>2024-12</v>
      </c>
    </row>
    <row r="7185" customFormat="false" ht="15" hidden="false" customHeight="true" outlineLevel="0" collapsed="false">
      <c r="A7185" s="1" t="s">
        <v>17655</v>
      </c>
      <c r="B7185" s="1" t="s">
        <v>5927</v>
      </c>
      <c r="C7185" s="1" t="s">
        <v>2007</v>
      </c>
      <c r="D7185" s="1" t="n">
        <v>1</v>
      </c>
      <c r="E7185" s="16" t="n">
        <v>750.27</v>
      </c>
      <c r="F7185" s="17" t="n">
        <v>0.2</v>
      </c>
      <c r="G7185" s="16" t="n">
        <v>600.22</v>
      </c>
      <c r="I7185" s="1" t="str">
        <f aca="false">INDEX(Products!$C$2:$C$51,MATCH(C7185,Products!$A$2:$A$51,0))</f>
        <v>Books &amp; Stationery</v>
      </c>
      <c r="J7185" s="1" t="str">
        <f aca="false">INDEX(Orders!$E$2:$E$8001,MATCH(B7185,Orders!$A$2:$A$8001,0))</f>
        <v>Returned</v>
      </c>
      <c r="K7185" s="1" t="str">
        <f aca="false">LEFT(INDEX(Orders!$C$2:$C$8001,MATCH(B7185,Orders!$A$2:$A$8001,0)),7)</f>
        <v>2024-09</v>
      </c>
    </row>
    <row r="7186" customFormat="false" ht="15" hidden="false" customHeight="true" outlineLevel="0" collapsed="false">
      <c r="A7186" s="1" t="s">
        <v>17656</v>
      </c>
      <c r="B7186" s="1" t="s">
        <v>5928</v>
      </c>
      <c r="C7186" s="1" t="s">
        <v>1933</v>
      </c>
      <c r="D7186" s="1" t="n">
        <v>2</v>
      </c>
      <c r="E7186" s="16" t="n">
        <v>7194.38</v>
      </c>
      <c r="F7186" s="17" t="n">
        <v>0</v>
      </c>
      <c r="G7186" s="16" t="n">
        <v>14388.76</v>
      </c>
      <c r="I7186" s="1" t="str">
        <f aca="false">INDEX(Products!$C$2:$C$51,MATCH(C7186,Products!$A$2:$A$51,0))</f>
        <v>Electronics</v>
      </c>
      <c r="J7186" s="1" t="str">
        <f aca="false">INDEX(Orders!$E$2:$E$8001,MATCH(B7186,Orders!$A$2:$A$8001,0))</f>
        <v>Delivered</v>
      </c>
      <c r="K7186" s="1" t="str">
        <f aca="false">LEFT(INDEX(Orders!$C$2:$C$8001,MATCH(B7186,Orders!$A$2:$A$8001,0)),7)</f>
        <v>2025-08</v>
      </c>
    </row>
    <row r="7187" customFormat="false" ht="15" hidden="false" customHeight="true" outlineLevel="0" collapsed="false">
      <c r="A7187" s="1" t="s">
        <v>17657</v>
      </c>
      <c r="B7187" s="1" t="s">
        <v>5928</v>
      </c>
      <c r="C7187" s="1" t="s">
        <v>1940</v>
      </c>
      <c r="D7187" s="1" t="n">
        <v>1</v>
      </c>
      <c r="E7187" s="16" t="n">
        <v>2374.52</v>
      </c>
      <c r="F7187" s="17" t="n">
        <v>0</v>
      </c>
      <c r="G7187" s="16" t="n">
        <v>2374.52</v>
      </c>
      <c r="I7187" s="1" t="str">
        <f aca="false">INDEX(Products!$C$2:$C$51,MATCH(C7187,Products!$A$2:$A$51,0))</f>
        <v>Fashion</v>
      </c>
      <c r="J7187" s="1" t="str">
        <f aca="false">INDEX(Orders!$E$2:$E$8001,MATCH(B7187,Orders!$A$2:$A$8001,0))</f>
        <v>Delivered</v>
      </c>
      <c r="K7187" s="1" t="str">
        <f aca="false">LEFT(INDEX(Orders!$C$2:$C$8001,MATCH(B7187,Orders!$A$2:$A$8001,0)),7)</f>
        <v>2025-08</v>
      </c>
    </row>
    <row r="7188" customFormat="false" ht="15" hidden="false" customHeight="true" outlineLevel="0" collapsed="false">
      <c r="A7188" s="1" t="s">
        <v>17658</v>
      </c>
      <c r="B7188" s="1" t="s">
        <v>5928</v>
      </c>
      <c r="C7188" s="1" t="s">
        <v>1930</v>
      </c>
      <c r="D7188" s="1" t="n">
        <v>1</v>
      </c>
      <c r="E7188" s="16" t="n">
        <v>2398.35</v>
      </c>
      <c r="F7188" s="17" t="n">
        <v>0</v>
      </c>
      <c r="G7188" s="16" t="n">
        <v>2398.35</v>
      </c>
      <c r="I7188" s="1" t="str">
        <f aca="false">INDEX(Products!$C$2:$C$51,MATCH(C7188,Products!$A$2:$A$51,0))</f>
        <v>Electronics</v>
      </c>
      <c r="J7188" s="1" t="str">
        <f aca="false">INDEX(Orders!$E$2:$E$8001,MATCH(B7188,Orders!$A$2:$A$8001,0))</f>
        <v>Delivered</v>
      </c>
      <c r="K7188" s="1" t="str">
        <f aca="false">LEFT(INDEX(Orders!$C$2:$C$8001,MATCH(B7188,Orders!$A$2:$A$8001,0)),7)</f>
        <v>2025-08</v>
      </c>
    </row>
    <row r="7189" customFormat="false" ht="15" hidden="false" customHeight="true" outlineLevel="0" collapsed="false">
      <c r="A7189" s="1" t="s">
        <v>17659</v>
      </c>
      <c r="B7189" s="1" t="s">
        <v>5929</v>
      </c>
      <c r="C7189" s="1" t="s">
        <v>2006</v>
      </c>
      <c r="D7189" s="1" t="n">
        <v>1</v>
      </c>
      <c r="E7189" s="16" t="n">
        <v>482.17</v>
      </c>
      <c r="F7189" s="17" t="n">
        <v>0</v>
      </c>
      <c r="G7189" s="16" t="n">
        <v>482.17</v>
      </c>
      <c r="I7189" s="1" t="str">
        <f aca="false">INDEX(Products!$C$2:$C$51,MATCH(C7189,Products!$A$2:$A$51,0))</f>
        <v>Books &amp; Stationery</v>
      </c>
      <c r="J7189" s="1" t="str">
        <f aca="false">INDEX(Orders!$E$2:$E$8001,MATCH(B7189,Orders!$A$2:$A$8001,0))</f>
        <v>Delivered</v>
      </c>
      <c r="K7189" s="1" t="str">
        <f aca="false">LEFT(INDEX(Orders!$C$2:$C$8001,MATCH(B7189,Orders!$A$2:$A$8001,0)),7)</f>
        <v>2025-10</v>
      </c>
    </row>
    <row r="7190" customFormat="false" ht="15" hidden="false" customHeight="true" outlineLevel="0" collapsed="false">
      <c r="A7190" s="1" t="s">
        <v>17660</v>
      </c>
      <c r="B7190" s="1" t="s">
        <v>5930</v>
      </c>
      <c r="C7190" s="1" t="s">
        <v>1940</v>
      </c>
      <c r="D7190" s="1" t="n">
        <v>1</v>
      </c>
      <c r="E7190" s="16" t="n">
        <v>2374.52</v>
      </c>
      <c r="F7190" s="17" t="n">
        <v>0</v>
      </c>
      <c r="G7190" s="16" t="n">
        <v>2374.52</v>
      </c>
      <c r="I7190" s="1" t="str">
        <f aca="false">INDEX(Products!$C$2:$C$51,MATCH(C7190,Products!$A$2:$A$51,0))</f>
        <v>Fashion</v>
      </c>
      <c r="J7190" s="1" t="str">
        <f aca="false">INDEX(Orders!$E$2:$E$8001,MATCH(B7190,Orders!$A$2:$A$8001,0))</f>
        <v>Delivered</v>
      </c>
      <c r="K7190" s="1" t="str">
        <f aca="false">LEFT(INDEX(Orders!$C$2:$C$8001,MATCH(B7190,Orders!$A$2:$A$8001,0)),7)</f>
        <v>2025-07</v>
      </c>
    </row>
    <row r="7191" customFormat="false" ht="15" hidden="false" customHeight="true" outlineLevel="0" collapsed="false">
      <c r="A7191" s="1" t="s">
        <v>17661</v>
      </c>
      <c r="B7191" s="1" t="s">
        <v>5931</v>
      </c>
      <c r="C7191" s="1" t="s">
        <v>2007</v>
      </c>
      <c r="D7191" s="1" t="n">
        <v>1</v>
      </c>
      <c r="E7191" s="16" t="n">
        <v>750.27</v>
      </c>
      <c r="F7191" s="17" t="n">
        <v>0</v>
      </c>
      <c r="G7191" s="16" t="n">
        <v>750.27</v>
      </c>
      <c r="I7191" s="1" t="str">
        <f aca="false">INDEX(Products!$C$2:$C$51,MATCH(C7191,Products!$A$2:$A$51,0))</f>
        <v>Books &amp; Stationery</v>
      </c>
      <c r="J7191" s="1" t="str">
        <f aca="false">INDEX(Orders!$E$2:$E$8001,MATCH(B7191,Orders!$A$2:$A$8001,0))</f>
        <v>Cancelled</v>
      </c>
      <c r="K7191" s="1" t="str">
        <f aca="false">LEFT(INDEX(Orders!$C$2:$C$8001,MATCH(B7191,Orders!$A$2:$A$8001,0)),7)</f>
        <v>2024-11</v>
      </c>
    </row>
    <row r="7192" customFormat="false" ht="15" hidden="false" customHeight="true" outlineLevel="0" collapsed="false">
      <c r="A7192" s="1" t="s">
        <v>17662</v>
      </c>
      <c r="B7192" s="1" t="s">
        <v>5932</v>
      </c>
      <c r="C7192" s="1" t="s">
        <v>1930</v>
      </c>
      <c r="D7192" s="1" t="n">
        <v>1</v>
      </c>
      <c r="E7192" s="16" t="n">
        <v>2398.35</v>
      </c>
      <c r="F7192" s="17" t="n">
        <v>0</v>
      </c>
      <c r="G7192" s="16" t="n">
        <v>2398.35</v>
      </c>
      <c r="I7192" s="1" t="str">
        <f aca="false">INDEX(Products!$C$2:$C$51,MATCH(C7192,Products!$A$2:$A$51,0))</f>
        <v>Electronics</v>
      </c>
      <c r="J7192" s="1" t="str">
        <f aca="false">INDEX(Orders!$E$2:$E$8001,MATCH(B7192,Orders!$A$2:$A$8001,0))</f>
        <v>Delivered</v>
      </c>
      <c r="K7192" s="1" t="str">
        <f aca="false">LEFT(INDEX(Orders!$C$2:$C$8001,MATCH(B7192,Orders!$A$2:$A$8001,0)),7)</f>
        <v>2025-12</v>
      </c>
    </row>
    <row r="7193" customFormat="false" ht="15" hidden="false" customHeight="true" outlineLevel="0" collapsed="false">
      <c r="A7193" s="1" t="s">
        <v>17663</v>
      </c>
      <c r="B7193" s="1" t="s">
        <v>5932</v>
      </c>
      <c r="C7193" s="1" t="s">
        <v>1984</v>
      </c>
      <c r="D7193" s="1" t="n">
        <v>2</v>
      </c>
      <c r="E7193" s="16" t="n">
        <v>1134.82</v>
      </c>
      <c r="F7193" s="17" t="n">
        <v>0.2</v>
      </c>
      <c r="G7193" s="16" t="n">
        <v>1815.71</v>
      </c>
      <c r="I7193" s="1" t="str">
        <f aca="false">INDEX(Products!$C$2:$C$51,MATCH(C7193,Products!$A$2:$A$51,0))</f>
        <v>Beauty &amp; Personal Care</v>
      </c>
      <c r="J7193" s="1" t="str">
        <f aca="false">INDEX(Orders!$E$2:$E$8001,MATCH(B7193,Orders!$A$2:$A$8001,0))</f>
        <v>Delivered</v>
      </c>
      <c r="K7193" s="1" t="str">
        <f aca="false">LEFT(INDEX(Orders!$C$2:$C$8001,MATCH(B7193,Orders!$A$2:$A$8001,0)),7)</f>
        <v>2025-12</v>
      </c>
    </row>
    <row r="7194" customFormat="false" ht="15" hidden="false" customHeight="true" outlineLevel="0" collapsed="false">
      <c r="A7194" s="1" t="s">
        <v>17664</v>
      </c>
      <c r="B7194" s="1" t="s">
        <v>5932</v>
      </c>
      <c r="C7194" s="1" t="s">
        <v>1953</v>
      </c>
      <c r="D7194" s="1" t="n">
        <v>1</v>
      </c>
      <c r="E7194" s="16" t="n">
        <v>4914.12</v>
      </c>
      <c r="F7194" s="17" t="n">
        <v>0.05</v>
      </c>
      <c r="G7194" s="16" t="n">
        <v>4668.41</v>
      </c>
      <c r="I7194" s="1" t="str">
        <f aca="false">INDEX(Products!$C$2:$C$51,MATCH(C7194,Products!$A$2:$A$51,0))</f>
        <v>Fashion</v>
      </c>
      <c r="J7194" s="1" t="str">
        <f aca="false">INDEX(Orders!$E$2:$E$8001,MATCH(B7194,Orders!$A$2:$A$8001,0))</f>
        <v>Delivered</v>
      </c>
      <c r="K7194" s="1" t="str">
        <f aca="false">LEFT(INDEX(Orders!$C$2:$C$8001,MATCH(B7194,Orders!$A$2:$A$8001,0)),7)</f>
        <v>2025-12</v>
      </c>
    </row>
    <row r="7195" customFormat="false" ht="15" hidden="false" customHeight="true" outlineLevel="0" collapsed="false">
      <c r="A7195" s="1" t="s">
        <v>17665</v>
      </c>
      <c r="B7195" s="1" t="s">
        <v>5933</v>
      </c>
      <c r="C7195" s="1" t="s">
        <v>1976</v>
      </c>
      <c r="D7195" s="1" t="n">
        <v>2</v>
      </c>
      <c r="E7195" s="16" t="n">
        <v>1603.35</v>
      </c>
      <c r="F7195" s="17" t="n">
        <v>0.05</v>
      </c>
      <c r="G7195" s="16" t="n">
        <v>3046.36</v>
      </c>
      <c r="I7195" s="1" t="str">
        <f aca="false">INDEX(Products!$C$2:$C$51,MATCH(C7195,Products!$A$2:$A$51,0))</f>
        <v>Beauty &amp; Personal Care</v>
      </c>
      <c r="J7195" s="1" t="str">
        <f aca="false">INDEX(Orders!$E$2:$E$8001,MATCH(B7195,Orders!$A$2:$A$8001,0))</f>
        <v>Delivered</v>
      </c>
      <c r="K7195" s="1" t="str">
        <f aca="false">LEFT(INDEX(Orders!$C$2:$C$8001,MATCH(B7195,Orders!$A$2:$A$8001,0)),7)</f>
        <v>2025-05</v>
      </c>
    </row>
    <row r="7196" customFormat="false" ht="15" hidden="false" customHeight="true" outlineLevel="0" collapsed="false">
      <c r="A7196" s="1" t="s">
        <v>17666</v>
      </c>
      <c r="B7196" s="1" t="s">
        <v>5934</v>
      </c>
      <c r="C7196" s="1" t="s">
        <v>2006</v>
      </c>
      <c r="D7196" s="1" t="n">
        <v>2</v>
      </c>
      <c r="E7196" s="16" t="n">
        <v>482.17</v>
      </c>
      <c r="F7196" s="17" t="n">
        <v>0</v>
      </c>
      <c r="G7196" s="16" t="n">
        <v>964.34</v>
      </c>
      <c r="I7196" s="1" t="str">
        <f aca="false">INDEX(Products!$C$2:$C$51,MATCH(C7196,Products!$A$2:$A$51,0))</f>
        <v>Books &amp; Stationery</v>
      </c>
      <c r="J7196" s="1" t="str">
        <f aca="false">INDEX(Orders!$E$2:$E$8001,MATCH(B7196,Orders!$A$2:$A$8001,0))</f>
        <v>Delivered</v>
      </c>
      <c r="K7196" s="1" t="str">
        <f aca="false">LEFT(INDEX(Orders!$C$2:$C$8001,MATCH(B7196,Orders!$A$2:$A$8001,0)),7)</f>
        <v>2024-02</v>
      </c>
    </row>
    <row r="7197" customFormat="false" ht="15" hidden="false" customHeight="true" outlineLevel="0" collapsed="false">
      <c r="A7197" s="1" t="s">
        <v>17667</v>
      </c>
      <c r="B7197" s="1" t="s">
        <v>5934</v>
      </c>
      <c r="C7197" s="1" t="s">
        <v>1940</v>
      </c>
      <c r="D7197" s="1" t="n">
        <v>1</v>
      </c>
      <c r="E7197" s="16" t="n">
        <v>2374.52</v>
      </c>
      <c r="F7197" s="17" t="n">
        <v>0.2</v>
      </c>
      <c r="G7197" s="16" t="n">
        <v>1899.62</v>
      </c>
      <c r="I7197" s="1" t="str">
        <f aca="false">INDEX(Products!$C$2:$C$51,MATCH(C7197,Products!$A$2:$A$51,0))</f>
        <v>Fashion</v>
      </c>
      <c r="J7197" s="1" t="str">
        <f aca="false">INDEX(Orders!$E$2:$E$8001,MATCH(B7197,Orders!$A$2:$A$8001,0))</f>
        <v>Delivered</v>
      </c>
      <c r="K7197" s="1" t="str">
        <f aca="false">LEFT(INDEX(Orders!$C$2:$C$8001,MATCH(B7197,Orders!$A$2:$A$8001,0)),7)</f>
        <v>2024-02</v>
      </c>
    </row>
    <row r="7198" customFormat="false" ht="15" hidden="false" customHeight="true" outlineLevel="0" collapsed="false">
      <c r="A7198" s="1" t="s">
        <v>17668</v>
      </c>
      <c r="B7198" s="1" t="s">
        <v>5935</v>
      </c>
      <c r="C7198" s="1" t="s">
        <v>1997</v>
      </c>
      <c r="D7198" s="1" t="n">
        <v>1</v>
      </c>
      <c r="E7198" s="16" t="n">
        <v>311.15</v>
      </c>
      <c r="F7198" s="17" t="n">
        <v>0.05</v>
      </c>
      <c r="G7198" s="16" t="n">
        <v>295.59</v>
      </c>
      <c r="I7198" s="1" t="str">
        <f aca="false">INDEX(Products!$C$2:$C$51,MATCH(C7198,Products!$A$2:$A$51,0))</f>
        <v>Sports &amp; Fitness</v>
      </c>
      <c r="J7198" s="1" t="str">
        <f aca="false">INDEX(Orders!$E$2:$E$8001,MATCH(B7198,Orders!$A$2:$A$8001,0))</f>
        <v>Delivered</v>
      </c>
      <c r="K7198" s="1" t="str">
        <f aca="false">LEFT(INDEX(Orders!$C$2:$C$8001,MATCH(B7198,Orders!$A$2:$A$8001,0)),7)</f>
        <v>2024-11</v>
      </c>
    </row>
    <row r="7199" customFormat="false" ht="15" hidden="false" customHeight="true" outlineLevel="0" collapsed="false">
      <c r="A7199" s="1" t="s">
        <v>17669</v>
      </c>
      <c r="B7199" s="1" t="s">
        <v>5935</v>
      </c>
      <c r="C7199" s="1" t="s">
        <v>1922</v>
      </c>
      <c r="D7199" s="1" t="n">
        <v>1</v>
      </c>
      <c r="E7199" s="16" t="n">
        <v>3142.61</v>
      </c>
      <c r="F7199" s="17" t="n">
        <v>0.05</v>
      </c>
      <c r="G7199" s="16" t="n">
        <v>2985.48</v>
      </c>
      <c r="I7199" s="1" t="str">
        <f aca="false">INDEX(Products!$C$2:$C$51,MATCH(C7199,Products!$A$2:$A$51,0))</f>
        <v>Electronics</v>
      </c>
      <c r="J7199" s="1" t="str">
        <f aca="false">INDEX(Orders!$E$2:$E$8001,MATCH(B7199,Orders!$A$2:$A$8001,0))</f>
        <v>Delivered</v>
      </c>
      <c r="K7199" s="1" t="str">
        <f aca="false">LEFT(INDEX(Orders!$C$2:$C$8001,MATCH(B7199,Orders!$A$2:$A$8001,0)),7)</f>
        <v>2024-11</v>
      </c>
    </row>
    <row r="7200" customFormat="false" ht="15" hidden="false" customHeight="true" outlineLevel="0" collapsed="false">
      <c r="A7200" s="1" t="s">
        <v>17670</v>
      </c>
      <c r="B7200" s="1" t="s">
        <v>5935</v>
      </c>
      <c r="C7200" s="1" t="s">
        <v>1920</v>
      </c>
      <c r="D7200" s="1" t="n">
        <v>1</v>
      </c>
      <c r="E7200" s="16" t="n">
        <v>4273.58</v>
      </c>
      <c r="F7200" s="17" t="n">
        <v>0.05</v>
      </c>
      <c r="G7200" s="16" t="n">
        <v>4059.9</v>
      </c>
      <c r="I7200" s="1" t="str">
        <f aca="false">INDEX(Products!$C$2:$C$51,MATCH(C7200,Products!$A$2:$A$51,0))</f>
        <v>Electronics</v>
      </c>
      <c r="J7200" s="1" t="str">
        <f aca="false">INDEX(Orders!$E$2:$E$8001,MATCH(B7200,Orders!$A$2:$A$8001,0))</f>
        <v>Delivered</v>
      </c>
      <c r="K7200" s="1" t="str">
        <f aca="false">LEFT(INDEX(Orders!$C$2:$C$8001,MATCH(B7200,Orders!$A$2:$A$8001,0)),7)</f>
        <v>2024-11</v>
      </c>
    </row>
    <row r="7201" customFormat="false" ht="15" hidden="false" customHeight="true" outlineLevel="0" collapsed="false">
      <c r="A7201" s="1" t="s">
        <v>17671</v>
      </c>
      <c r="B7201" s="1" t="s">
        <v>5935</v>
      </c>
      <c r="C7201" s="1" t="s">
        <v>1940</v>
      </c>
      <c r="D7201" s="1" t="n">
        <v>3</v>
      </c>
      <c r="E7201" s="16" t="n">
        <v>2374.52</v>
      </c>
      <c r="F7201" s="17" t="n">
        <v>0.2</v>
      </c>
      <c r="G7201" s="16" t="n">
        <v>5698.85</v>
      </c>
      <c r="I7201" s="1" t="str">
        <f aca="false">INDEX(Products!$C$2:$C$51,MATCH(C7201,Products!$A$2:$A$51,0))</f>
        <v>Fashion</v>
      </c>
      <c r="J7201" s="1" t="str">
        <f aca="false">INDEX(Orders!$E$2:$E$8001,MATCH(B7201,Orders!$A$2:$A$8001,0))</f>
        <v>Delivered</v>
      </c>
      <c r="K7201" s="1" t="str">
        <f aca="false">LEFT(INDEX(Orders!$C$2:$C$8001,MATCH(B7201,Orders!$A$2:$A$8001,0)),7)</f>
        <v>2024-11</v>
      </c>
    </row>
    <row r="7202" customFormat="false" ht="15" hidden="false" customHeight="true" outlineLevel="0" collapsed="false">
      <c r="A7202" s="1" t="s">
        <v>17672</v>
      </c>
      <c r="B7202" s="1" t="s">
        <v>5936</v>
      </c>
      <c r="C7202" s="1" t="s">
        <v>1953</v>
      </c>
      <c r="D7202" s="1" t="n">
        <v>1</v>
      </c>
      <c r="E7202" s="16" t="n">
        <v>4914.12</v>
      </c>
      <c r="F7202" s="17" t="n">
        <v>0</v>
      </c>
      <c r="G7202" s="16" t="n">
        <v>4914.12</v>
      </c>
      <c r="I7202" s="1" t="str">
        <f aca="false">INDEX(Products!$C$2:$C$51,MATCH(C7202,Products!$A$2:$A$51,0))</f>
        <v>Fashion</v>
      </c>
      <c r="J7202" s="1" t="str">
        <f aca="false">INDEX(Orders!$E$2:$E$8001,MATCH(B7202,Orders!$A$2:$A$8001,0))</f>
        <v>Delivered</v>
      </c>
      <c r="K7202" s="1" t="str">
        <f aca="false">LEFT(INDEX(Orders!$C$2:$C$8001,MATCH(B7202,Orders!$A$2:$A$8001,0)),7)</f>
        <v>2025-12</v>
      </c>
    </row>
    <row r="7203" customFormat="false" ht="15" hidden="false" customHeight="true" outlineLevel="0" collapsed="false">
      <c r="A7203" s="1" t="s">
        <v>17673</v>
      </c>
      <c r="B7203" s="1" t="s">
        <v>5937</v>
      </c>
      <c r="C7203" s="1" t="s">
        <v>2006</v>
      </c>
      <c r="D7203" s="1" t="n">
        <v>1</v>
      </c>
      <c r="E7203" s="16" t="n">
        <v>482.17</v>
      </c>
      <c r="F7203" s="17" t="n">
        <v>0.2</v>
      </c>
      <c r="G7203" s="16" t="n">
        <v>385.74</v>
      </c>
      <c r="I7203" s="1" t="str">
        <f aca="false">INDEX(Products!$C$2:$C$51,MATCH(C7203,Products!$A$2:$A$51,0))</f>
        <v>Books &amp; Stationery</v>
      </c>
      <c r="J7203" s="1" t="str">
        <f aca="false">INDEX(Orders!$E$2:$E$8001,MATCH(B7203,Orders!$A$2:$A$8001,0))</f>
        <v>Delivered</v>
      </c>
      <c r="K7203" s="1" t="str">
        <f aca="false">LEFT(INDEX(Orders!$C$2:$C$8001,MATCH(B7203,Orders!$A$2:$A$8001,0)),7)</f>
        <v>2024-12</v>
      </c>
    </row>
    <row r="7204" customFormat="false" ht="15" hidden="false" customHeight="true" outlineLevel="0" collapsed="false">
      <c r="A7204" s="1" t="s">
        <v>17674</v>
      </c>
      <c r="B7204" s="1" t="s">
        <v>5937</v>
      </c>
      <c r="C7204" s="1" t="s">
        <v>1930</v>
      </c>
      <c r="D7204" s="1" t="n">
        <v>1</v>
      </c>
      <c r="E7204" s="16" t="n">
        <v>2398.35</v>
      </c>
      <c r="F7204" s="17" t="n">
        <v>0.15</v>
      </c>
      <c r="G7204" s="16" t="n">
        <v>2038.6</v>
      </c>
      <c r="I7204" s="1" t="str">
        <f aca="false">INDEX(Products!$C$2:$C$51,MATCH(C7204,Products!$A$2:$A$51,0))</f>
        <v>Electronics</v>
      </c>
      <c r="J7204" s="1" t="str">
        <f aca="false">INDEX(Orders!$E$2:$E$8001,MATCH(B7204,Orders!$A$2:$A$8001,0))</f>
        <v>Delivered</v>
      </c>
      <c r="K7204" s="1" t="str">
        <f aca="false">LEFT(INDEX(Orders!$C$2:$C$8001,MATCH(B7204,Orders!$A$2:$A$8001,0)),7)</f>
        <v>2024-12</v>
      </c>
    </row>
    <row r="7205" customFormat="false" ht="15" hidden="false" customHeight="true" outlineLevel="0" collapsed="false">
      <c r="A7205" s="1" t="s">
        <v>17675</v>
      </c>
      <c r="B7205" s="1" t="s">
        <v>5937</v>
      </c>
      <c r="C7205" s="1" t="s">
        <v>1940</v>
      </c>
      <c r="D7205" s="1" t="n">
        <v>1</v>
      </c>
      <c r="E7205" s="16" t="n">
        <v>2374.52</v>
      </c>
      <c r="F7205" s="17" t="n">
        <v>0</v>
      </c>
      <c r="G7205" s="16" t="n">
        <v>2374.52</v>
      </c>
      <c r="I7205" s="1" t="str">
        <f aca="false">INDEX(Products!$C$2:$C$51,MATCH(C7205,Products!$A$2:$A$51,0))</f>
        <v>Fashion</v>
      </c>
      <c r="J7205" s="1" t="str">
        <f aca="false">INDEX(Orders!$E$2:$E$8001,MATCH(B7205,Orders!$A$2:$A$8001,0))</f>
        <v>Delivered</v>
      </c>
      <c r="K7205" s="1" t="str">
        <f aca="false">LEFT(INDEX(Orders!$C$2:$C$8001,MATCH(B7205,Orders!$A$2:$A$8001,0)),7)</f>
        <v>2024-12</v>
      </c>
    </row>
    <row r="7206" customFormat="false" ht="15" hidden="false" customHeight="true" outlineLevel="0" collapsed="false">
      <c r="A7206" s="1" t="s">
        <v>17676</v>
      </c>
      <c r="B7206" s="1" t="s">
        <v>5937</v>
      </c>
      <c r="C7206" s="1" t="s">
        <v>1955</v>
      </c>
      <c r="D7206" s="1" t="n">
        <v>2</v>
      </c>
      <c r="E7206" s="16" t="n">
        <v>3340.76</v>
      </c>
      <c r="F7206" s="17" t="n">
        <v>0.1</v>
      </c>
      <c r="G7206" s="16" t="n">
        <v>6013.37</v>
      </c>
      <c r="I7206" s="1" t="str">
        <f aca="false">INDEX(Products!$C$2:$C$51,MATCH(C7206,Products!$A$2:$A$51,0))</f>
        <v>Home &amp; Kitchen</v>
      </c>
      <c r="J7206" s="1" t="str">
        <f aca="false">INDEX(Orders!$E$2:$E$8001,MATCH(B7206,Orders!$A$2:$A$8001,0))</f>
        <v>Delivered</v>
      </c>
      <c r="K7206" s="1" t="str">
        <f aca="false">LEFT(INDEX(Orders!$C$2:$C$8001,MATCH(B7206,Orders!$A$2:$A$8001,0)),7)</f>
        <v>2024-12</v>
      </c>
    </row>
    <row r="7207" customFormat="false" ht="15" hidden="false" customHeight="true" outlineLevel="0" collapsed="false">
      <c r="A7207" s="1" t="s">
        <v>17677</v>
      </c>
      <c r="B7207" s="1" t="s">
        <v>5937</v>
      </c>
      <c r="C7207" s="1" t="s">
        <v>1995</v>
      </c>
      <c r="D7207" s="1" t="n">
        <v>1</v>
      </c>
      <c r="E7207" s="16" t="n">
        <v>2914.27</v>
      </c>
      <c r="F7207" s="17" t="n">
        <v>0.05</v>
      </c>
      <c r="G7207" s="16" t="n">
        <v>2768.56</v>
      </c>
      <c r="I7207" s="1" t="str">
        <f aca="false">INDEX(Products!$C$2:$C$51,MATCH(C7207,Products!$A$2:$A$51,0))</f>
        <v>Sports &amp; Fitness</v>
      </c>
      <c r="J7207" s="1" t="str">
        <f aca="false">INDEX(Orders!$E$2:$E$8001,MATCH(B7207,Orders!$A$2:$A$8001,0))</f>
        <v>Delivered</v>
      </c>
      <c r="K7207" s="1" t="str">
        <f aca="false">LEFT(INDEX(Orders!$C$2:$C$8001,MATCH(B7207,Orders!$A$2:$A$8001,0)),7)</f>
        <v>2024-12</v>
      </c>
    </row>
    <row r="7208" customFormat="false" ht="15" hidden="false" customHeight="true" outlineLevel="0" collapsed="false">
      <c r="A7208" s="1" t="s">
        <v>17678</v>
      </c>
      <c r="B7208" s="1" t="s">
        <v>5938</v>
      </c>
      <c r="C7208" s="1" t="s">
        <v>2006</v>
      </c>
      <c r="D7208" s="1" t="n">
        <v>1</v>
      </c>
      <c r="E7208" s="16" t="n">
        <v>482.17</v>
      </c>
      <c r="F7208" s="17" t="n">
        <v>0.1</v>
      </c>
      <c r="G7208" s="16" t="n">
        <v>433.95</v>
      </c>
      <c r="I7208" s="1" t="str">
        <f aca="false">INDEX(Products!$C$2:$C$51,MATCH(C7208,Products!$A$2:$A$51,0))</f>
        <v>Books &amp; Stationery</v>
      </c>
      <c r="J7208" s="1" t="str">
        <f aca="false">INDEX(Orders!$E$2:$E$8001,MATCH(B7208,Orders!$A$2:$A$8001,0))</f>
        <v>Returned</v>
      </c>
      <c r="K7208" s="1" t="str">
        <f aca="false">LEFT(INDEX(Orders!$C$2:$C$8001,MATCH(B7208,Orders!$A$2:$A$8001,0)),7)</f>
        <v>2024-06</v>
      </c>
    </row>
    <row r="7209" customFormat="false" ht="15" hidden="false" customHeight="true" outlineLevel="0" collapsed="false">
      <c r="A7209" s="1" t="s">
        <v>17679</v>
      </c>
      <c r="B7209" s="1" t="s">
        <v>5938</v>
      </c>
      <c r="C7209" s="1" t="s">
        <v>1940</v>
      </c>
      <c r="D7209" s="1" t="n">
        <v>1</v>
      </c>
      <c r="E7209" s="16" t="n">
        <v>2374.52</v>
      </c>
      <c r="F7209" s="17" t="n">
        <v>0.05</v>
      </c>
      <c r="G7209" s="16" t="n">
        <v>2255.79</v>
      </c>
      <c r="I7209" s="1" t="str">
        <f aca="false">INDEX(Products!$C$2:$C$51,MATCH(C7209,Products!$A$2:$A$51,0))</f>
        <v>Fashion</v>
      </c>
      <c r="J7209" s="1" t="str">
        <f aca="false">INDEX(Orders!$E$2:$E$8001,MATCH(B7209,Orders!$A$2:$A$8001,0))</f>
        <v>Returned</v>
      </c>
      <c r="K7209" s="1" t="str">
        <f aca="false">LEFT(INDEX(Orders!$C$2:$C$8001,MATCH(B7209,Orders!$A$2:$A$8001,0)),7)</f>
        <v>2024-06</v>
      </c>
    </row>
    <row r="7210" customFormat="false" ht="15" hidden="false" customHeight="true" outlineLevel="0" collapsed="false">
      <c r="A7210" s="1" t="s">
        <v>17680</v>
      </c>
      <c r="B7210" s="1" t="s">
        <v>5938</v>
      </c>
      <c r="C7210" s="1" t="s">
        <v>2007</v>
      </c>
      <c r="D7210" s="1" t="n">
        <v>1</v>
      </c>
      <c r="E7210" s="16" t="n">
        <v>750.27</v>
      </c>
      <c r="F7210" s="17" t="n">
        <v>0</v>
      </c>
      <c r="G7210" s="16" t="n">
        <v>750.27</v>
      </c>
      <c r="I7210" s="1" t="str">
        <f aca="false">INDEX(Products!$C$2:$C$51,MATCH(C7210,Products!$A$2:$A$51,0))</f>
        <v>Books &amp; Stationery</v>
      </c>
      <c r="J7210" s="1" t="str">
        <f aca="false">INDEX(Orders!$E$2:$E$8001,MATCH(B7210,Orders!$A$2:$A$8001,0))</f>
        <v>Returned</v>
      </c>
      <c r="K7210" s="1" t="str">
        <f aca="false">LEFT(INDEX(Orders!$C$2:$C$8001,MATCH(B7210,Orders!$A$2:$A$8001,0)),7)</f>
        <v>2024-06</v>
      </c>
    </row>
    <row r="7211" customFormat="false" ht="15" hidden="false" customHeight="true" outlineLevel="0" collapsed="false">
      <c r="A7211" s="1" t="s">
        <v>17681</v>
      </c>
      <c r="B7211" s="1" t="s">
        <v>5939</v>
      </c>
      <c r="C7211" s="1" t="s">
        <v>1990</v>
      </c>
      <c r="D7211" s="1" t="n">
        <v>1</v>
      </c>
      <c r="E7211" s="16" t="n">
        <v>5311.32</v>
      </c>
      <c r="F7211" s="17" t="n">
        <v>0.2</v>
      </c>
      <c r="G7211" s="16" t="n">
        <v>4249.06</v>
      </c>
      <c r="I7211" s="1" t="str">
        <f aca="false">INDEX(Products!$C$2:$C$51,MATCH(C7211,Products!$A$2:$A$51,0))</f>
        <v>Sports &amp; Fitness</v>
      </c>
      <c r="J7211" s="1" t="str">
        <f aca="false">INDEX(Orders!$E$2:$E$8001,MATCH(B7211,Orders!$A$2:$A$8001,0))</f>
        <v>Delivered</v>
      </c>
      <c r="K7211" s="1" t="str">
        <f aca="false">LEFT(INDEX(Orders!$C$2:$C$8001,MATCH(B7211,Orders!$A$2:$A$8001,0)),7)</f>
        <v>2024-11</v>
      </c>
    </row>
    <row r="7212" customFormat="false" ht="15" hidden="false" customHeight="true" outlineLevel="0" collapsed="false">
      <c r="A7212" s="1" t="s">
        <v>17682</v>
      </c>
      <c r="B7212" s="1" t="s">
        <v>5939</v>
      </c>
      <c r="C7212" s="1" t="s">
        <v>1975</v>
      </c>
      <c r="D7212" s="1" t="n">
        <v>3</v>
      </c>
      <c r="E7212" s="16" t="n">
        <v>862.99</v>
      </c>
      <c r="F7212" s="17" t="n">
        <v>0</v>
      </c>
      <c r="G7212" s="16" t="n">
        <v>2588.97</v>
      </c>
      <c r="I7212" s="1" t="str">
        <f aca="false">INDEX(Products!$C$2:$C$51,MATCH(C7212,Products!$A$2:$A$51,0))</f>
        <v>Beauty &amp; Personal Care</v>
      </c>
      <c r="J7212" s="1" t="str">
        <f aca="false">INDEX(Orders!$E$2:$E$8001,MATCH(B7212,Orders!$A$2:$A$8001,0))</f>
        <v>Delivered</v>
      </c>
      <c r="K7212" s="1" t="str">
        <f aca="false">LEFT(INDEX(Orders!$C$2:$C$8001,MATCH(B7212,Orders!$A$2:$A$8001,0)),7)</f>
        <v>2024-11</v>
      </c>
    </row>
    <row r="7213" customFormat="false" ht="15" hidden="false" customHeight="true" outlineLevel="0" collapsed="false">
      <c r="A7213" s="1" t="s">
        <v>17683</v>
      </c>
      <c r="B7213" s="1" t="s">
        <v>5939</v>
      </c>
      <c r="C7213" s="1" t="s">
        <v>1930</v>
      </c>
      <c r="D7213" s="1" t="n">
        <v>2</v>
      </c>
      <c r="E7213" s="16" t="n">
        <v>2398.35</v>
      </c>
      <c r="F7213" s="17" t="n">
        <v>0.1</v>
      </c>
      <c r="G7213" s="16" t="n">
        <v>4317.03</v>
      </c>
      <c r="I7213" s="1" t="str">
        <f aca="false">INDEX(Products!$C$2:$C$51,MATCH(C7213,Products!$A$2:$A$51,0))</f>
        <v>Electronics</v>
      </c>
      <c r="J7213" s="1" t="str">
        <f aca="false">INDEX(Orders!$E$2:$E$8001,MATCH(B7213,Orders!$A$2:$A$8001,0))</f>
        <v>Delivered</v>
      </c>
      <c r="K7213" s="1" t="str">
        <f aca="false">LEFT(INDEX(Orders!$C$2:$C$8001,MATCH(B7213,Orders!$A$2:$A$8001,0)),7)</f>
        <v>2024-11</v>
      </c>
    </row>
    <row r="7214" customFormat="false" ht="15" hidden="false" customHeight="true" outlineLevel="0" collapsed="false">
      <c r="A7214" s="1" t="s">
        <v>17684</v>
      </c>
      <c r="B7214" s="1" t="s">
        <v>5939</v>
      </c>
      <c r="C7214" s="1" t="s">
        <v>1918</v>
      </c>
      <c r="D7214" s="1" t="n">
        <v>3</v>
      </c>
      <c r="E7214" s="16" t="n">
        <v>2978.99</v>
      </c>
      <c r="F7214" s="17" t="n">
        <v>0.2</v>
      </c>
      <c r="G7214" s="16" t="n">
        <v>7149.58</v>
      </c>
      <c r="I7214" s="1" t="str">
        <f aca="false">INDEX(Products!$C$2:$C$51,MATCH(C7214,Products!$A$2:$A$51,0))</f>
        <v>Electronics</v>
      </c>
      <c r="J7214" s="1" t="str">
        <f aca="false">INDEX(Orders!$E$2:$E$8001,MATCH(B7214,Orders!$A$2:$A$8001,0))</f>
        <v>Delivered</v>
      </c>
      <c r="K7214" s="1" t="str">
        <f aca="false">LEFT(INDEX(Orders!$C$2:$C$8001,MATCH(B7214,Orders!$A$2:$A$8001,0)),7)</f>
        <v>2024-11</v>
      </c>
    </row>
    <row r="7215" customFormat="false" ht="15" hidden="false" customHeight="true" outlineLevel="0" collapsed="false">
      <c r="A7215" s="1" t="s">
        <v>17685</v>
      </c>
      <c r="B7215" s="1" t="s">
        <v>5940</v>
      </c>
      <c r="C7215" s="1" t="s">
        <v>2006</v>
      </c>
      <c r="D7215" s="1" t="n">
        <v>1</v>
      </c>
      <c r="E7215" s="16" t="n">
        <v>482.17</v>
      </c>
      <c r="F7215" s="17" t="n">
        <v>0</v>
      </c>
      <c r="G7215" s="16" t="n">
        <v>482.17</v>
      </c>
      <c r="I7215" s="1" t="str">
        <f aca="false">INDEX(Products!$C$2:$C$51,MATCH(C7215,Products!$A$2:$A$51,0))</f>
        <v>Books &amp; Stationery</v>
      </c>
      <c r="J7215" s="1" t="str">
        <f aca="false">INDEX(Orders!$E$2:$E$8001,MATCH(B7215,Orders!$A$2:$A$8001,0))</f>
        <v>Returned</v>
      </c>
      <c r="K7215" s="1" t="str">
        <f aca="false">LEFT(INDEX(Orders!$C$2:$C$8001,MATCH(B7215,Orders!$A$2:$A$8001,0)),7)</f>
        <v>2024-10</v>
      </c>
    </row>
    <row r="7216" customFormat="false" ht="15" hidden="false" customHeight="true" outlineLevel="0" collapsed="false">
      <c r="A7216" s="1" t="s">
        <v>17686</v>
      </c>
      <c r="B7216" s="1" t="s">
        <v>5941</v>
      </c>
      <c r="C7216" s="1" t="s">
        <v>1990</v>
      </c>
      <c r="D7216" s="1" t="n">
        <v>1</v>
      </c>
      <c r="E7216" s="16" t="n">
        <v>5311.32</v>
      </c>
      <c r="F7216" s="17" t="n">
        <v>0.15</v>
      </c>
      <c r="G7216" s="16" t="n">
        <v>4514.62</v>
      </c>
      <c r="I7216" s="1" t="str">
        <f aca="false">INDEX(Products!$C$2:$C$51,MATCH(C7216,Products!$A$2:$A$51,0))</f>
        <v>Sports &amp; Fitness</v>
      </c>
      <c r="J7216" s="1" t="str">
        <f aca="false">INDEX(Orders!$E$2:$E$8001,MATCH(B7216,Orders!$A$2:$A$8001,0))</f>
        <v>Delivered</v>
      </c>
      <c r="K7216" s="1" t="str">
        <f aca="false">LEFT(INDEX(Orders!$C$2:$C$8001,MATCH(B7216,Orders!$A$2:$A$8001,0)),7)</f>
        <v>2024-04</v>
      </c>
    </row>
    <row r="7217" customFormat="false" ht="15" hidden="false" customHeight="true" outlineLevel="0" collapsed="false">
      <c r="A7217" s="1" t="s">
        <v>17687</v>
      </c>
      <c r="B7217" s="1" t="s">
        <v>5942</v>
      </c>
      <c r="C7217" s="1" t="s">
        <v>1973</v>
      </c>
      <c r="D7217" s="1" t="n">
        <v>2</v>
      </c>
      <c r="E7217" s="16" t="n">
        <v>1158.24</v>
      </c>
      <c r="F7217" s="17" t="n">
        <v>0</v>
      </c>
      <c r="G7217" s="16" t="n">
        <v>2316.48</v>
      </c>
      <c r="I7217" s="1" t="str">
        <f aca="false">INDEX(Products!$C$2:$C$51,MATCH(C7217,Products!$A$2:$A$51,0))</f>
        <v>Home &amp; Kitchen</v>
      </c>
      <c r="J7217" s="1" t="str">
        <f aca="false">INDEX(Orders!$E$2:$E$8001,MATCH(B7217,Orders!$A$2:$A$8001,0))</f>
        <v>Delivered</v>
      </c>
      <c r="K7217" s="1" t="str">
        <f aca="false">LEFT(INDEX(Orders!$C$2:$C$8001,MATCH(B7217,Orders!$A$2:$A$8001,0)),7)</f>
        <v>2025-07</v>
      </c>
    </row>
    <row r="7218" customFormat="false" ht="15" hidden="false" customHeight="true" outlineLevel="0" collapsed="false">
      <c r="A7218" s="1" t="s">
        <v>17688</v>
      </c>
      <c r="B7218" s="1" t="s">
        <v>5943</v>
      </c>
      <c r="C7218" s="1" t="s">
        <v>1930</v>
      </c>
      <c r="D7218" s="1" t="n">
        <v>1</v>
      </c>
      <c r="E7218" s="16" t="n">
        <v>2398.35</v>
      </c>
      <c r="F7218" s="17" t="n">
        <v>0.05</v>
      </c>
      <c r="G7218" s="16" t="n">
        <v>2278.43</v>
      </c>
      <c r="I7218" s="1" t="str">
        <f aca="false">INDEX(Products!$C$2:$C$51,MATCH(C7218,Products!$A$2:$A$51,0))</f>
        <v>Electronics</v>
      </c>
      <c r="J7218" s="1" t="str">
        <f aca="false">INDEX(Orders!$E$2:$E$8001,MATCH(B7218,Orders!$A$2:$A$8001,0))</f>
        <v>Delivered</v>
      </c>
      <c r="K7218" s="1" t="str">
        <f aca="false">LEFT(INDEX(Orders!$C$2:$C$8001,MATCH(B7218,Orders!$A$2:$A$8001,0)),7)</f>
        <v>2025-03</v>
      </c>
    </row>
    <row r="7219" customFormat="false" ht="15" hidden="false" customHeight="true" outlineLevel="0" collapsed="false">
      <c r="A7219" s="1" t="s">
        <v>17689</v>
      </c>
      <c r="B7219" s="1" t="s">
        <v>5943</v>
      </c>
      <c r="C7219" s="1" t="s">
        <v>1935</v>
      </c>
      <c r="D7219" s="1" t="n">
        <v>1</v>
      </c>
      <c r="E7219" s="16" t="n">
        <v>14558.72</v>
      </c>
      <c r="F7219" s="17" t="n">
        <v>0.1</v>
      </c>
      <c r="G7219" s="16" t="n">
        <v>13102.85</v>
      </c>
      <c r="I7219" s="1" t="str">
        <f aca="false">INDEX(Products!$C$2:$C$51,MATCH(C7219,Products!$A$2:$A$51,0))</f>
        <v>Electronics</v>
      </c>
      <c r="J7219" s="1" t="str">
        <f aca="false">INDEX(Orders!$E$2:$E$8001,MATCH(B7219,Orders!$A$2:$A$8001,0))</f>
        <v>Delivered</v>
      </c>
      <c r="K7219" s="1" t="str">
        <f aca="false">LEFT(INDEX(Orders!$C$2:$C$8001,MATCH(B7219,Orders!$A$2:$A$8001,0)),7)</f>
        <v>2025-03</v>
      </c>
    </row>
    <row r="7220" customFormat="false" ht="15" hidden="false" customHeight="true" outlineLevel="0" collapsed="false">
      <c r="A7220" s="1" t="s">
        <v>17690</v>
      </c>
      <c r="B7220" s="1" t="s">
        <v>5943</v>
      </c>
      <c r="C7220" s="1" t="s">
        <v>1933</v>
      </c>
      <c r="D7220" s="1" t="n">
        <v>1</v>
      </c>
      <c r="E7220" s="16" t="n">
        <v>7194.38</v>
      </c>
      <c r="F7220" s="17" t="n">
        <v>0</v>
      </c>
      <c r="G7220" s="16" t="n">
        <v>7194.38</v>
      </c>
      <c r="I7220" s="1" t="str">
        <f aca="false">INDEX(Products!$C$2:$C$51,MATCH(C7220,Products!$A$2:$A$51,0))</f>
        <v>Electronics</v>
      </c>
      <c r="J7220" s="1" t="str">
        <f aca="false">INDEX(Orders!$E$2:$E$8001,MATCH(B7220,Orders!$A$2:$A$8001,0))</f>
        <v>Delivered</v>
      </c>
      <c r="K7220" s="1" t="str">
        <f aca="false">LEFT(INDEX(Orders!$C$2:$C$8001,MATCH(B7220,Orders!$A$2:$A$8001,0)),7)</f>
        <v>2025-03</v>
      </c>
    </row>
    <row r="7221" customFormat="false" ht="15" hidden="false" customHeight="true" outlineLevel="0" collapsed="false">
      <c r="A7221" s="1" t="s">
        <v>17691</v>
      </c>
      <c r="B7221" s="1" t="s">
        <v>5944</v>
      </c>
      <c r="C7221" s="1" t="s">
        <v>1940</v>
      </c>
      <c r="D7221" s="1" t="n">
        <v>1</v>
      </c>
      <c r="E7221" s="16" t="n">
        <v>2374.52</v>
      </c>
      <c r="F7221" s="17" t="n">
        <v>0.15</v>
      </c>
      <c r="G7221" s="16" t="n">
        <v>2018.34</v>
      </c>
      <c r="I7221" s="1" t="str">
        <f aca="false">INDEX(Products!$C$2:$C$51,MATCH(C7221,Products!$A$2:$A$51,0))</f>
        <v>Fashion</v>
      </c>
      <c r="J7221" s="1" t="str">
        <f aca="false">INDEX(Orders!$E$2:$E$8001,MATCH(B7221,Orders!$A$2:$A$8001,0))</f>
        <v>Delivered</v>
      </c>
      <c r="K7221" s="1" t="str">
        <f aca="false">LEFT(INDEX(Orders!$C$2:$C$8001,MATCH(B7221,Orders!$A$2:$A$8001,0)),7)</f>
        <v>2024-11</v>
      </c>
    </row>
    <row r="7222" customFormat="false" ht="15" hidden="false" customHeight="true" outlineLevel="0" collapsed="false">
      <c r="A7222" s="1" t="s">
        <v>17692</v>
      </c>
      <c r="B7222" s="1" t="s">
        <v>5944</v>
      </c>
      <c r="C7222" s="1" t="s">
        <v>1920</v>
      </c>
      <c r="D7222" s="1" t="n">
        <v>1</v>
      </c>
      <c r="E7222" s="16" t="n">
        <v>4273.58</v>
      </c>
      <c r="F7222" s="17" t="n">
        <v>0</v>
      </c>
      <c r="G7222" s="16" t="n">
        <v>4273.58</v>
      </c>
      <c r="I7222" s="1" t="str">
        <f aca="false">INDEX(Products!$C$2:$C$51,MATCH(C7222,Products!$A$2:$A$51,0))</f>
        <v>Electronics</v>
      </c>
      <c r="J7222" s="1" t="str">
        <f aca="false">INDEX(Orders!$E$2:$E$8001,MATCH(B7222,Orders!$A$2:$A$8001,0))</f>
        <v>Delivered</v>
      </c>
      <c r="K7222" s="1" t="str">
        <f aca="false">LEFT(INDEX(Orders!$C$2:$C$8001,MATCH(B7222,Orders!$A$2:$A$8001,0)),7)</f>
        <v>2024-11</v>
      </c>
    </row>
    <row r="7223" customFormat="false" ht="15" hidden="false" customHeight="true" outlineLevel="0" collapsed="false">
      <c r="A7223" s="1" t="s">
        <v>17693</v>
      </c>
      <c r="B7223" s="1" t="s">
        <v>5945</v>
      </c>
      <c r="C7223" s="1" t="s">
        <v>1990</v>
      </c>
      <c r="D7223" s="1" t="n">
        <v>1</v>
      </c>
      <c r="E7223" s="16" t="n">
        <v>5311.32</v>
      </c>
      <c r="F7223" s="17" t="n">
        <v>0.1</v>
      </c>
      <c r="G7223" s="16" t="n">
        <v>4780.19</v>
      </c>
      <c r="I7223" s="1" t="str">
        <f aca="false">INDEX(Products!$C$2:$C$51,MATCH(C7223,Products!$A$2:$A$51,0))</f>
        <v>Sports &amp; Fitness</v>
      </c>
      <c r="J7223" s="1" t="str">
        <f aca="false">INDEX(Orders!$E$2:$E$8001,MATCH(B7223,Orders!$A$2:$A$8001,0))</f>
        <v>Delivered</v>
      </c>
      <c r="K7223" s="1" t="str">
        <f aca="false">LEFT(INDEX(Orders!$C$2:$C$8001,MATCH(B7223,Orders!$A$2:$A$8001,0)),7)</f>
        <v>2024-10</v>
      </c>
    </row>
    <row r="7224" customFormat="false" ht="15" hidden="false" customHeight="true" outlineLevel="0" collapsed="false">
      <c r="A7224" s="1" t="s">
        <v>17694</v>
      </c>
      <c r="B7224" s="1" t="s">
        <v>5945</v>
      </c>
      <c r="C7224" s="1" t="s">
        <v>2007</v>
      </c>
      <c r="D7224" s="1" t="n">
        <v>1</v>
      </c>
      <c r="E7224" s="16" t="n">
        <v>750.27</v>
      </c>
      <c r="F7224" s="17" t="n">
        <v>0.05</v>
      </c>
      <c r="G7224" s="16" t="n">
        <v>712.76</v>
      </c>
      <c r="I7224" s="1" t="str">
        <f aca="false">INDEX(Products!$C$2:$C$51,MATCH(C7224,Products!$A$2:$A$51,0))</f>
        <v>Books &amp; Stationery</v>
      </c>
      <c r="J7224" s="1" t="str">
        <f aca="false">INDEX(Orders!$E$2:$E$8001,MATCH(B7224,Orders!$A$2:$A$8001,0))</f>
        <v>Delivered</v>
      </c>
      <c r="K7224" s="1" t="str">
        <f aca="false">LEFT(INDEX(Orders!$C$2:$C$8001,MATCH(B7224,Orders!$A$2:$A$8001,0)),7)</f>
        <v>2024-10</v>
      </c>
    </row>
    <row r="7225" customFormat="false" ht="15" hidden="false" customHeight="true" outlineLevel="0" collapsed="false">
      <c r="A7225" s="1" t="s">
        <v>17695</v>
      </c>
      <c r="B7225" s="1" t="s">
        <v>5946</v>
      </c>
      <c r="C7225" s="1" t="s">
        <v>1975</v>
      </c>
      <c r="D7225" s="1" t="n">
        <v>1</v>
      </c>
      <c r="E7225" s="16" t="n">
        <v>862.99</v>
      </c>
      <c r="F7225" s="17" t="n">
        <v>0</v>
      </c>
      <c r="G7225" s="16" t="n">
        <v>862.99</v>
      </c>
      <c r="I7225" s="1" t="str">
        <f aca="false">INDEX(Products!$C$2:$C$51,MATCH(C7225,Products!$A$2:$A$51,0))</f>
        <v>Beauty &amp; Personal Care</v>
      </c>
      <c r="J7225" s="1" t="str">
        <f aca="false">INDEX(Orders!$E$2:$E$8001,MATCH(B7225,Orders!$A$2:$A$8001,0))</f>
        <v>Delivered</v>
      </c>
      <c r="K7225" s="1" t="str">
        <f aca="false">LEFT(INDEX(Orders!$C$2:$C$8001,MATCH(B7225,Orders!$A$2:$A$8001,0)),7)</f>
        <v>2024-07</v>
      </c>
    </row>
    <row r="7226" customFormat="false" ht="15" hidden="false" customHeight="true" outlineLevel="0" collapsed="false">
      <c r="A7226" s="1" t="s">
        <v>17696</v>
      </c>
      <c r="B7226" s="1" t="s">
        <v>5947</v>
      </c>
      <c r="C7226" s="1" t="s">
        <v>1935</v>
      </c>
      <c r="D7226" s="1" t="n">
        <v>1</v>
      </c>
      <c r="E7226" s="16" t="n">
        <v>14558.72</v>
      </c>
      <c r="F7226" s="17" t="n">
        <v>0.1</v>
      </c>
      <c r="G7226" s="16" t="n">
        <v>13102.85</v>
      </c>
      <c r="I7226" s="1" t="str">
        <f aca="false">INDEX(Products!$C$2:$C$51,MATCH(C7226,Products!$A$2:$A$51,0))</f>
        <v>Electronics</v>
      </c>
      <c r="J7226" s="1" t="str">
        <f aca="false">INDEX(Orders!$E$2:$E$8001,MATCH(B7226,Orders!$A$2:$A$8001,0))</f>
        <v>Returned</v>
      </c>
      <c r="K7226" s="1" t="str">
        <f aca="false">LEFT(INDEX(Orders!$C$2:$C$8001,MATCH(B7226,Orders!$A$2:$A$8001,0)),7)</f>
        <v>2025-05</v>
      </c>
    </row>
    <row r="7227" customFormat="false" ht="15" hidden="false" customHeight="true" outlineLevel="0" collapsed="false">
      <c r="A7227" s="1" t="s">
        <v>17697</v>
      </c>
      <c r="B7227" s="1" t="s">
        <v>5947</v>
      </c>
      <c r="C7227" s="1" t="s">
        <v>1940</v>
      </c>
      <c r="D7227" s="1" t="n">
        <v>2</v>
      </c>
      <c r="E7227" s="16" t="n">
        <v>2374.52</v>
      </c>
      <c r="F7227" s="17" t="n">
        <v>0</v>
      </c>
      <c r="G7227" s="16" t="n">
        <v>4749.04</v>
      </c>
      <c r="I7227" s="1" t="str">
        <f aca="false">INDEX(Products!$C$2:$C$51,MATCH(C7227,Products!$A$2:$A$51,0))</f>
        <v>Fashion</v>
      </c>
      <c r="J7227" s="1" t="str">
        <f aca="false">INDEX(Orders!$E$2:$E$8001,MATCH(B7227,Orders!$A$2:$A$8001,0))</f>
        <v>Returned</v>
      </c>
      <c r="K7227" s="1" t="str">
        <f aca="false">LEFT(INDEX(Orders!$C$2:$C$8001,MATCH(B7227,Orders!$A$2:$A$8001,0)),7)</f>
        <v>2025-05</v>
      </c>
    </row>
    <row r="7228" customFormat="false" ht="15" hidden="false" customHeight="true" outlineLevel="0" collapsed="false">
      <c r="A7228" s="1" t="s">
        <v>17698</v>
      </c>
      <c r="B7228" s="1" t="s">
        <v>5947</v>
      </c>
      <c r="C7228" s="1" t="s">
        <v>2006</v>
      </c>
      <c r="D7228" s="1" t="n">
        <v>1</v>
      </c>
      <c r="E7228" s="16" t="n">
        <v>482.17</v>
      </c>
      <c r="F7228" s="17" t="n">
        <v>0.05</v>
      </c>
      <c r="G7228" s="16" t="n">
        <v>458.06</v>
      </c>
      <c r="I7228" s="1" t="str">
        <f aca="false">INDEX(Products!$C$2:$C$51,MATCH(C7228,Products!$A$2:$A$51,0))</f>
        <v>Books &amp; Stationery</v>
      </c>
      <c r="J7228" s="1" t="str">
        <f aca="false">INDEX(Orders!$E$2:$E$8001,MATCH(B7228,Orders!$A$2:$A$8001,0))</f>
        <v>Returned</v>
      </c>
      <c r="K7228" s="1" t="str">
        <f aca="false">LEFT(INDEX(Orders!$C$2:$C$8001,MATCH(B7228,Orders!$A$2:$A$8001,0)),7)</f>
        <v>2025-05</v>
      </c>
    </row>
    <row r="7229" customFormat="false" ht="15" hidden="false" customHeight="true" outlineLevel="0" collapsed="false">
      <c r="A7229" s="1" t="s">
        <v>17699</v>
      </c>
      <c r="B7229" s="1" t="s">
        <v>5947</v>
      </c>
      <c r="C7229" s="1" t="s">
        <v>1976</v>
      </c>
      <c r="D7229" s="1" t="n">
        <v>3</v>
      </c>
      <c r="E7229" s="16" t="n">
        <v>1603.35</v>
      </c>
      <c r="F7229" s="17" t="n">
        <v>0.2</v>
      </c>
      <c r="G7229" s="16" t="n">
        <v>3848.04</v>
      </c>
      <c r="I7229" s="1" t="str">
        <f aca="false">INDEX(Products!$C$2:$C$51,MATCH(C7229,Products!$A$2:$A$51,0))</f>
        <v>Beauty &amp; Personal Care</v>
      </c>
      <c r="J7229" s="1" t="str">
        <f aca="false">INDEX(Orders!$E$2:$E$8001,MATCH(B7229,Orders!$A$2:$A$8001,0))</f>
        <v>Returned</v>
      </c>
      <c r="K7229" s="1" t="str">
        <f aca="false">LEFT(INDEX(Orders!$C$2:$C$8001,MATCH(B7229,Orders!$A$2:$A$8001,0)),7)</f>
        <v>2025-05</v>
      </c>
    </row>
    <row r="7230" customFormat="false" ht="15" hidden="false" customHeight="true" outlineLevel="0" collapsed="false">
      <c r="A7230" s="1" t="s">
        <v>17700</v>
      </c>
      <c r="B7230" s="1" t="s">
        <v>5948</v>
      </c>
      <c r="C7230" s="1" t="s">
        <v>2006</v>
      </c>
      <c r="D7230" s="1" t="n">
        <v>1</v>
      </c>
      <c r="E7230" s="16" t="n">
        <v>482.17</v>
      </c>
      <c r="F7230" s="17" t="n">
        <v>0.05</v>
      </c>
      <c r="G7230" s="16" t="n">
        <v>458.06</v>
      </c>
      <c r="I7230" s="1" t="str">
        <f aca="false">INDEX(Products!$C$2:$C$51,MATCH(C7230,Products!$A$2:$A$51,0))</f>
        <v>Books &amp; Stationery</v>
      </c>
      <c r="J7230" s="1" t="str">
        <f aca="false">INDEX(Orders!$E$2:$E$8001,MATCH(B7230,Orders!$A$2:$A$8001,0))</f>
        <v>Delivered</v>
      </c>
      <c r="K7230" s="1" t="str">
        <f aca="false">LEFT(INDEX(Orders!$C$2:$C$8001,MATCH(B7230,Orders!$A$2:$A$8001,0)),7)</f>
        <v>2025-03</v>
      </c>
    </row>
    <row r="7231" customFormat="false" ht="15" hidden="false" customHeight="true" outlineLevel="0" collapsed="false">
      <c r="A7231" s="1" t="s">
        <v>17701</v>
      </c>
      <c r="B7231" s="1" t="s">
        <v>5948</v>
      </c>
      <c r="C7231" s="1" t="s">
        <v>1990</v>
      </c>
      <c r="D7231" s="1" t="n">
        <v>3</v>
      </c>
      <c r="E7231" s="16" t="n">
        <v>5311.32</v>
      </c>
      <c r="F7231" s="17" t="n">
        <v>0</v>
      </c>
      <c r="G7231" s="16" t="n">
        <v>15933.96</v>
      </c>
      <c r="I7231" s="1" t="str">
        <f aca="false">INDEX(Products!$C$2:$C$51,MATCH(C7231,Products!$A$2:$A$51,0))</f>
        <v>Sports &amp; Fitness</v>
      </c>
      <c r="J7231" s="1" t="str">
        <f aca="false">INDEX(Orders!$E$2:$E$8001,MATCH(B7231,Orders!$A$2:$A$8001,0))</f>
        <v>Delivered</v>
      </c>
      <c r="K7231" s="1" t="str">
        <f aca="false">LEFT(INDEX(Orders!$C$2:$C$8001,MATCH(B7231,Orders!$A$2:$A$8001,0)),7)</f>
        <v>2025-03</v>
      </c>
    </row>
    <row r="7232" customFormat="false" ht="15" hidden="false" customHeight="true" outlineLevel="0" collapsed="false">
      <c r="A7232" s="1" t="s">
        <v>17702</v>
      </c>
      <c r="B7232" s="1" t="s">
        <v>5949</v>
      </c>
      <c r="C7232" s="1" t="s">
        <v>1990</v>
      </c>
      <c r="D7232" s="1" t="n">
        <v>1</v>
      </c>
      <c r="E7232" s="16" t="n">
        <v>5311.32</v>
      </c>
      <c r="F7232" s="17" t="n">
        <v>0</v>
      </c>
      <c r="G7232" s="16" t="n">
        <v>5311.32</v>
      </c>
      <c r="I7232" s="1" t="str">
        <f aca="false">INDEX(Products!$C$2:$C$51,MATCH(C7232,Products!$A$2:$A$51,0))</f>
        <v>Sports &amp; Fitness</v>
      </c>
      <c r="J7232" s="1" t="str">
        <f aca="false">INDEX(Orders!$E$2:$E$8001,MATCH(B7232,Orders!$A$2:$A$8001,0))</f>
        <v>Returned</v>
      </c>
      <c r="K7232" s="1" t="str">
        <f aca="false">LEFT(INDEX(Orders!$C$2:$C$8001,MATCH(B7232,Orders!$A$2:$A$8001,0)),7)</f>
        <v>2025-04</v>
      </c>
    </row>
    <row r="7233" customFormat="false" ht="15" hidden="false" customHeight="true" outlineLevel="0" collapsed="false">
      <c r="A7233" s="1" t="s">
        <v>17703</v>
      </c>
      <c r="B7233" s="1" t="s">
        <v>5949</v>
      </c>
      <c r="C7233" s="1" t="s">
        <v>1920</v>
      </c>
      <c r="D7233" s="1" t="n">
        <v>2</v>
      </c>
      <c r="E7233" s="16" t="n">
        <v>4273.58</v>
      </c>
      <c r="F7233" s="17" t="n">
        <v>0</v>
      </c>
      <c r="G7233" s="16" t="n">
        <v>8547.16</v>
      </c>
      <c r="I7233" s="1" t="str">
        <f aca="false">INDEX(Products!$C$2:$C$51,MATCH(C7233,Products!$A$2:$A$51,0))</f>
        <v>Electronics</v>
      </c>
      <c r="J7233" s="1" t="str">
        <f aca="false">INDEX(Orders!$E$2:$E$8001,MATCH(B7233,Orders!$A$2:$A$8001,0))</f>
        <v>Returned</v>
      </c>
      <c r="K7233" s="1" t="str">
        <f aca="false">LEFT(INDEX(Orders!$C$2:$C$8001,MATCH(B7233,Orders!$A$2:$A$8001,0)),7)</f>
        <v>2025-04</v>
      </c>
    </row>
    <row r="7234" customFormat="false" ht="15" hidden="false" customHeight="true" outlineLevel="0" collapsed="false">
      <c r="A7234" s="1" t="s">
        <v>17704</v>
      </c>
      <c r="B7234" s="1" t="s">
        <v>5950</v>
      </c>
      <c r="C7234" s="1" t="s">
        <v>2007</v>
      </c>
      <c r="D7234" s="1" t="n">
        <v>1</v>
      </c>
      <c r="E7234" s="16" t="n">
        <v>750.27</v>
      </c>
      <c r="F7234" s="17" t="n">
        <v>0</v>
      </c>
      <c r="G7234" s="16" t="n">
        <v>750.27</v>
      </c>
      <c r="I7234" s="1" t="str">
        <f aca="false">INDEX(Products!$C$2:$C$51,MATCH(C7234,Products!$A$2:$A$51,0))</f>
        <v>Books &amp; Stationery</v>
      </c>
      <c r="J7234" s="1" t="str">
        <f aca="false">INDEX(Orders!$E$2:$E$8001,MATCH(B7234,Orders!$A$2:$A$8001,0))</f>
        <v>Delivered</v>
      </c>
      <c r="K7234" s="1" t="str">
        <f aca="false">LEFT(INDEX(Orders!$C$2:$C$8001,MATCH(B7234,Orders!$A$2:$A$8001,0)),7)</f>
        <v>2024-12</v>
      </c>
    </row>
    <row r="7235" customFormat="false" ht="15" hidden="false" customHeight="true" outlineLevel="0" collapsed="false">
      <c r="A7235" s="1" t="s">
        <v>17705</v>
      </c>
      <c r="B7235" s="1" t="s">
        <v>5950</v>
      </c>
      <c r="C7235" s="1" t="s">
        <v>1940</v>
      </c>
      <c r="D7235" s="1" t="n">
        <v>1</v>
      </c>
      <c r="E7235" s="16" t="n">
        <v>2374.52</v>
      </c>
      <c r="F7235" s="17" t="n">
        <v>0</v>
      </c>
      <c r="G7235" s="16" t="n">
        <v>2374.52</v>
      </c>
      <c r="I7235" s="1" t="str">
        <f aca="false">INDEX(Products!$C$2:$C$51,MATCH(C7235,Products!$A$2:$A$51,0))</f>
        <v>Fashion</v>
      </c>
      <c r="J7235" s="1" t="str">
        <f aca="false">INDEX(Orders!$E$2:$E$8001,MATCH(B7235,Orders!$A$2:$A$8001,0))</f>
        <v>Delivered</v>
      </c>
      <c r="K7235" s="1" t="str">
        <f aca="false">LEFT(INDEX(Orders!$C$2:$C$8001,MATCH(B7235,Orders!$A$2:$A$8001,0)),7)</f>
        <v>2024-12</v>
      </c>
    </row>
    <row r="7236" customFormat="false" ht="15" hidden="false" customHeight="true" outlineLevel="0" collapsed="false">
      <c r="A7236" s="1" t="s">
        <v>17706</v>
      </c>
      <c r="B7236" s="1" t="s">
        <v>5951</v>
      </c>
      <c r="C7236" s="1" t="s">
        <v>1995</v>
      </c>
      <c r="D7236" s="1" t="n">
        <v>1</v>
      </c>
      <c r="E7236" s="16" t="n">
        <v>2914.27</v>
      </c>
      <c r="F7236" s="17" t="n">
        <v>0</v>
      </c>
      <c r="G7236" s="16" t="n">
        <v>2914.27</v>
      </c>
      <c r="I7236" s="1" t="str">
        <f aca="false">INDEX(Products!$C$2:$C$51,MATCH(C7236,Products!$A$2:$A$51,0))</f>
        <v>Sports &amp; Fitness</v>
      </c>
      <c r="J7236" s="1" t="str">
        <f aca="false">INDEX(Orders!$E$2:$E$8001,MATCH(B7236,Orders!$A$2:$A$8001,0))</f>
        <v>Delivered</v>
      </c>
      <c r="K7236" s="1" t="str">
        <f aca="false">LEFT(INDEX(Orders!$C$2:$C$8001,MATCH(B7236,Orders!$A$2:$A$8001,0)),7)</f>
        <v>2025-04</v>
      </c>
    </row>
    <row r="7237" customFormat="false" ht="15" hidden="false" customHeight="true" outlineLevel="0" collapsed="false">
      <c r="A7237" s="1" t="s">
        <v>17707</v>
      </c>
      <c r="B7237" s="1" t="s">
        <v>5952</v>
      </c>
      <c r="C7237" s="1" t="s">
        <v>1957</v>
      </c>
      <c r="D7237" s="1" t="n">
        <v>2</v>
      </c>
      <c r="E7237" s="16" t="n">
        <v>1469.28</v>
      </c>
      <c r="F7237" s="17" t="n">
        <v>0</v>
      </c>
      <c r="G7237" s="16" t="n">
        <v>2938.56</v>
      </c>
      <c r="I7237" s="1" t="str">
        <f aca="false">INDEX(Products!$C$2:$C$51,MATCH(C7237,Products!$A$2:$A$51,0))</f>
        <v>Home &amp; Kitchen</v>
      </c>
      <c r="J7237" s="1" t="str">
        <f aca="false">INDEX(Orders!$E$2:$E$8001,MATCH(B7237,Orders!$A$2:$A$8001,0))</f>
        <v>Delivered</v>
      </c>
      <c r="K7237" s="1" t="str">
        <f aca="false">LEFT(INDEX(Orders!$C$2:$C$8001,MATCH(B7237,Orders!$A$2:$A$8001,0)),7)</f>
        <v>2025-05</v>
      </c>
    </row>
    <row r="7238" customFormat="false" ht="15" hidden="false" customHeight="true" outlineLevel="0" collapsed="false">
      <c r="A7238" s="1" t="s">
        <v>17708</v>
      </c>
      <c r="B7238" s="1" t="s">
        <v>5952</v>
      </c>
      <c r="C7238" s="1" t="s">
        <v>1979</v>
      </c>
      <c r="D7238" s="1" t="n">
        <v>2</v>
      </c>
      <c r="E7238" s="16" t="n">
        <v>623</v>
      </c>
      <c r="F7238" s="17" t="n">
        <v>0.1</v>
      </c>
      <c r="G7238" s="16" t="n">
        <v>1121.4</v>
      </c>
      <c r="I7238" s="1" t="str">
        <f aca="false">INDEX(Products!$C$2:$C$51,MATCH(C7238,Products!$A$2:$A$51,0))</f>
        <v>Beauty &amp; Personal Care</v>
      </c>
      <c r="J7238" s="1" t="str">
        <f aca="false">INDEX(Orders!$E$2:$E$8001,MATCH(B7238,Orders!$A$2:$A$8001,0))</f>
        <v>Delivered</v>
      </c>
      <c r="K7238" s="1" t="str">
        <f aca="false">LEFT(INDEX(Orders!$C$2:$C$8001,MATCH(B7238,Orders!$A$2:$A$8001,0)),7)</f>
        <v>2025-05</v>
      </c>
    </row>
    <row r="7239" customFormat="false" ht="15" hidden="false" customHeight="true" outlineLevel="0" collapsed="false">
      <c r="A7239" s="1" t="s">
        <v>17709</v>
      </c>
      <c r="B7239" s="1" t="s">
        <v>5952</v>
      </c>
      <c r="C7239" s="1" t="s">
        <v>1971</v>
      </c>
      <c r="D7239" s="1" t="n">
        <v>1</v>
      </c>
      <c r="E7239" s="16" t="n">
        <v>2073.63</v>
      </c>
      <c r="F7239" s="17" t="n">
        <v>0.1</v>
      </c>
      <c r="G7239" s="16" t="n">
        <v>1866.27</v>
      </c>
      <c r="I7239" s="1" t="str">
        <f aca="false">INDEX(Products!$C$2:$C$51,MATCH(C7239,Products!$A$2:$A$51,0))</f>
        <v>Home &amp; Kitchen</v>
      </c>
      <c r="J7239" s="1" t="str">
        <f aca="false">INDEX(Orders!$E$2:$E$8001,MATCH(B7239,Orders!$A$2:$A$8001,0))</f>
        <v>Delivered</v>
      </c>
      <c r="K7239" s="1" t="str">
        <f aca="false">LEFT(INDEX(Orders!$C$2:$C$8001,MATCH(B7239,Orders!$A$2:$A$8001,0)),7)</f>
        <v>2025-05</v>
      </c>
    </row>
    <row r="7240" customFormat="false" ht="15" hidden="false" customHeight="true" outlineLevel="0" collapsed="false">
      <c r="A7240" s="1" t="s">
        <v>17710</v>
      </c>
      <c r="B7240" s="1" t="s">
        <v>5953</v>
      </c>
      <c r="C7240" s="1" t="s">
        <v>1979</v>
      </c>
      <c r="D7240" s="1" t="n">
        <v>1</v>
      </c>
      <c r="E7240" s="16" t="n">
        <v>623</v>
      </c>
      <c r="F7240" s="17" t="n">
        <v>0</v>
      </c>
      <c r="G7240" s="16" t="n">
        <v>623</v>
      </c>
      <c r="I7240" s="1" t="str">
        <f aca="false">INDEX(Products!$C$2:$C$51,MATCH(C7240,Products!$A$2:$A$51,0))</f>
        <v>Beauty &amp; Personal Care</v>
      </c>
      <c r="J7240" s="1" t="str">
        <f aca="false">INDEX(Orders!$E$2:$E$8001,MATCH(B7240,Orders!$A$2:$A$8001,0))</f>
        <v>Delivered</v>
      </c>
      <c r="K7240" s="1" t="str">
        <f aca="false">LEFT(INDEX(Orders!$C$2:$C$8001,MATCH(B7240,Orders!$A$2:$A$8001,0)),7)</f>
        <v>2024-08</v>
      </c>
    </row>
    <row r="7241" customFormat="false" ht="15" hidden="false" customHeight="true" outlineLevel="0" collapsed="false">
      <c r="A7241" s="1" t="s">
        <v>17711</v>
      </c>
      <c r="B7241" s="1" t="s">
        <v>5954</v>
      </c>
      <c r="C7241" s="1" t="s">
        <v>1990</v>
      </c>
      <c r="D7241" s="1" t="n">
        <v>2</v>
      </c>
      <c r="E7241" s="16" t="n">
        <v>5311.32</v>
      </c>
      <c r="F7241" s="17" t="n">
        <v>0.05</v>
      </c>
      <c r="G7241" s="16" t="n">
        <v>10091.51</v>
      </c>
      <c r="I7241" s="1" t="str">
        <f aca="false">INDEX(Products!$C$2:$C$51,MATCH(C7241,Products!$A$2:$A$51,0))</f>
        <v>Sports &amp; Fitness</v>
      </c>
      <c r="J7241" s="1" t="str">
        <f aca="false">INDEX(Orders!$E$2:$E$8001,MATCH(B7241,Orders!$A$2:$A$8001,0))</f>
        <v>Delivered</v>
      </c>
      <c r="K7241" s="1" t="str">
        <f aca="false">LEFT(INDEX(Orders!$C$2:$C$8001,MATCH(B7241,Orders!$A$2:$A$8001,0)),7)</f>
        <v>2024-11</v>
      </c>
    </row>
    <row r="7242" customFormat="false" ht="15" hidden="false" customHeight="true" outlineLevel="0" collapsed="false">
      <c r="A7242" s="1" t="s">
        <v>17712</v>
      </c>
      <c r="B7242" s="1" t="s">
        <v>5954</v>
      </c>
      <c r="C7242" s="1" t="s">
        <v>1933</v>
      </c>
      <c r="D7242" s="1" t="n">
        <v>1</v>
      </c>
      <c r="E7242" s="16" t="n">
        <v>7194.38</v>
      </c>
      <c r="F7242" s="17" t="n">
        <v>0.1</v>
      </c>
      <c r="G7242" s="16" t="n">
        <v>6474.94</v>
      </c>
      <c r="I7242" s="1" t="str">
        <f aca="false">INDEX(Products!$C$2:$C$51,MATCH(C7242,Products!$A$2:$A$51,0))</f>
        <v>Electronics</v>
      </c>
      <c r="J7242" s="1" t="str">
        <f aca="false">INDEX(Orders!$E$2:$E$8001,MATCH(B7242,Orders!$A$2:$A$8001,0))</f>
        <v>Delivered</v>
      </c>
      <c r="K7242" s="1" t="str">
        <f aca="false">LEFT(INDEX(Orders!$C$2:$C$8001,MATCH(B7242,Orders!$A$2:$A$8001,0)),7)</f>
        <v>2024-11</v>
      </c>
    </row>
    <row r="7243" customFormat="false" ht="15" hidden="false" customHeight="true" outlineLevel="0" collapsed="false">
      <c r="A7243" s="1" t="s">
        <v>17713</v>
      </c>
      <c r="B7243" s="1" t="s">
        <v>5954</v>
      </c>
      <c r="C7243" s="1" t="s">
        <v>1980</v>
      </c>
      <c r="D7243" s="1" t="n">
        <v>1</v>
      </c>
      <c r="E7243" s="16" t="n">
        <v>2299.69</v>
      </c>
      <c r="F7243" s="17" t="n">
        <v>0</v>
      </c>
      <c r="G7243" s="16" t="n">
        <v>2299.69</v>
      </c>
      <c r="I7243" s="1" t="str">
        <f aca="false">INDEX(Products!$C$2:$C$51,MATCH(C7243,Products!$A$2:$A$51,0))</f>
        <v>Beauty &amp; Personal Care</v>
      </c>
      <c r="J7243" s="1" t="str">
        <f aca="false">INDEX(Orders!$E$2:$E$8001,MATCH(B7243,Orders!$A$2:$A$8001,0))</f>
        <v>Delivered</v>
      </c>
      <c r="K7243" s="1" t="str">
        <f aca="false">LEFT(INDEX(Orders!$C$2:$C$8001,MATCH(B7243,Orders!$A$2:$A$8001,0)),7)</f>
        <v>2024-11</v>
      </c>
    </row>
    <row r="7244" customFormat="false" ht="15" hidden="false" customHeight="true" outlineLevel="0" collapsed="false">
      <c r="A7244" s="1" t="s">
        <v>17714</v>
      </c>
      <c r="B7244" s="1" t="s">
        <v>5954</v>
      </c>
      <c r="C7244" s="1" t="s">
        <v>1979</v>
      </c>
      <c r="D7244" s="1" t="n">
        <v>1</v>
      </c>
      <c r="E7244" s="16" t="n">
        <v>623</v>
      </c>
      <c r="F7244" s="17" t="n">
        <v>0.1</v>
      </c>
      <c r="G7244" s="16" t="n">
        <v>560.7</v>
      </c>
      <c r="I7244" s="1" t="str">
        <f aca="false">INDEX(Products!$C$2:$C$51,MATCH(C7244,Products!$A$2:$A$51,0))</f>
        <v>Beauty &amp; Personal Care</v>
      </c>
      <c r="J7244" s="1" t="str">
        <f aca="false">INDEX(Orders!$E$2:$E$8001,MATCH(B7244,Orders!$A$2:$A$8001,0))</f>
        <v>Delivered</v>
      </c>
      <c r="K7244" s="1" t="str">
        <f aca="false">LEFT(INDEX(Orders!$C$2:$C$8001,MATCH(B7244,Orders!$A$2:$A$8001,0)),7)</f>
        <v>2024-11</v>
      </c>
    </row>
    <row r="7245" customFormat="false" ht="15" hidden="false" customHeight="true" outlineLevel="0" collapsed="false">
      <c r="A7245" s="1" t="s">
        <v>17715</v>
      </c>
      <c r="B7245" s="1" t="s">
        <v>5955</v>
      </c>
      <c r="C7245" s="1" t="s">
        <v>1979</v>
      </c>
      <c r="D7245" s="1" t="n">
        <v>1</v>
      </c>
      <c r="E7245" s="16" t="n">
        <v>623</v>
      </c>
      <c r="F7245" s="17" t="n">
        <v>0.05</v>
      </c>
      <c r="G7245" s="16" t="n">
        <v>591.85</v>
      </c>
      <c r="I7245" s="1" t="str">
        <f aca="false">INDEX(Products!$C$2:$C$51,MATCH(C7245,Products!$A$2:$A$51,0))</f>
        <v>Beauty &amp; Personal Care</v>
      </c>
      <c r="J7245" s="1" t="str">
        <f aca="false">INDEX(Orders!$E$2:$E$8001,MATCH(B7245,Orders!$A$2:$A$8001,0))</f>
        <v>Delivered</v>
      </c>
      <c r="K7245" s="1" t="str">
        <f aca="false">LEFT(INDEX(Orders!$C$2:$C$8001,MATCH(B7245,Orders!$A$2:$A$8001,0)),7)</f>
        <v>2025-01</v>
      </c>
    </row>
    <row r="7246" customFormat="false" ht="15" hidden="false" customHeight="true" outlineLevel="0" collapsed="false">
      <c r="A7246" s="1" t="s">
        <v>17716</v>
      </c>
      <c r="B7246" s="1" t="s">
        <v>5956</v>
      </c>
      <c r="C7246" s="1" t="s">
        <v>1943</v>
      </c>
      <c r="D7246" s="1" t="n">
        <v>2</v>
      </c>
      <c r="E7246" s="16" t="n">
        <v>1250.54</v>
      </c>
      <c r="F7246" s="17" t="n">
        <v>0</v>
      </c>
      <c r="G7246" s="16" t="n">
        <v>2501.08</v>
      </c>
      <c r="I7246" s="1" t="str">
        <f aca="false">INDEX(Products!$C$2:$C$51,MATCH(C7246,Products!$A$2:$A$51,0))</f>
        <v>Fashion</v>
      </c>
      <c r="J7246" s="1" t="str">
        <f aca="false">INDEX(Orders!$E$2:$E$8001,MATCH(B7246,Orders!$A$2:$A$8001,0))</f>
        <v>Delivered</v>
      </c>
      <c r="K7246" s="1" t="str">
        <f aca="false">LEFT(INDEX(Orders!$C$2:$C$8001,MATCH(B7246,Orders!$A$2:$A$8001,0)),7)</f>
        <v>2025-05</v>
      </c>
    </row>
    <row r="7247" customFormat="false" ht="15" hidden="false" customHeight="true" outlineLevel="0" collapsed="false">
      <c r="A7247" s="1" t="s">
        <v>17717</v>
      </c>
      <c r="B7247" s="1" t="s">
        <v>5957</v>
      </c>
      <c r="C7247" s="1" t="s">
        <v>1931</v>
      </c>
      <c r="D7247" s="1" t="n">
        <v>1</v>
      </c>
      <c r="E7247" s="16" t="n">
        <v>1111.28</v>
      </c>
      <c r="F7247" s="17" t="n">
        <v>0.05</v>
      </c>
      <c r="G7247" s="16" t="n">
        <v>1055.72</v>
      </c>
      <c r="I7247" s="1" t="str">
        <f aca="false">INDEX(Products!$C$2:$C$51,MATCH(C7247,Products!$A$2:$A$51,0))</f>
        <v>Electronics</v>
      </c>
      <c r="J7247" s="1" t="str">
        <f aca="false">INDEX(Orders!$E$2:$E$8001,MATCH(B7247,Orders!$A$2:$A$8001,0))</f>
        <v>Refunded</v>
      </c>
      <c r="K7247" s="1" t="str">
        <f aca="false">LEFT(INDEX(Orders!$C$2:$C$8001,MATCH(B7247,Orders!$A$2:$A$8001,0)),7)</f>
        <v>2025-05</v>
      </c>
    </row>
    <row r="7248" customFormat="false" ht="15" hidden="false" customHeight="true" outlineLevel="0" collapsed="false">
      <c r="A7248" s="1" t="s">
        <v>17718</v>
      </c>
      <c r="B7248" s="1" t="s">
        <v>5957</v>
      </c>
      <c r="C7248" s="1" t="s">
        <v>1940</v>
      </c>
      <c r="D7248" s="1" t="n">
        <v>1</v>
      </c>
      <c r="E7248" s="16" t="n">
        <v>2374.52</v>
      </c>
      <c r="F7248" s="17" t="n">
        <v>0</v>
      </c>
      <c r="G7248" s="16" t="n">
        <v>2374.52</v>
      </c>
      <c r="I7248" s="1" t="str">
        <f aca="false">INDEX(Products!$C$2:$C$51,MATCH(C7248,Products!$A$2:$A$51,0))</f>
        <v>Fashion</v>
      </c>
      <c r="J7248" s="1" t="str">
        <f aca="false">INDEX(Orders!$E$2:$E$8001,MATCH(B7248,Orders!$A$2:$A$8001,0))</f>
        <v>Refunded</v>
      </c>
      <c r="K7248" s="1" t="str">
        <f aca="false">LEFT(INDEX(Orders!$C$2:$C$8001,MATCH(B7248,Orders!$A$2:$A$8001,0)),7)</f>
        <v>2025-05</v>
      </c>
    </row>
    <row r="7249" customFormat="false" ht="15" hidden="false" customHeight="true" outlineLevel="0" collapsed="false">
      <c r="A7249" s="1" t="s">
        <v>17719</v>
      </c>
      <c r="B7249" s="1" t="s">
        <v>5958</v>
      </c>
      <c r="C7249" s="1" t="s">
        <v>2006</v>
      </c>
      <c r="D7249" s="1" t="n">
        <v>2</v>
      </c>
      <c r="E7249" s="16" t="n">
        <v>482.17</v>
      </c>
      <c r="F7249" s="17" t="n">
        <v>0.2</v>
      </c>
      <c r="G7249" s="16" t="n">
        <v>771.47</v>
      </c>
      <c r="I7249" s="1" t="str">
        <f aca="false">INDEX(Products!$C$2:$C$51,MATCH(C7249,Products!$A$2:$A$51,0))</f>
        <v>Books &amp; Stationery</v>
      </c>
      <c r="J7249" s="1" t="str">
        <f aca="false">INDEX(Orders!$E$2:$E$8001,MATCH(B7249,Orders!$A$2:$A$8001,0))</f>
        <v>Delivered</v>
      </c>
      <c r="K7249" s="1" t="str">
        <f aca="false">LEFT(INDEX(Orders!$C$2:$C$8001,MATCH(B7249,Orders!$A$2:$A$8001,0)),7)</f>
        <v>2025-12</v>
      </c>
    </row>
    <row r="7250" customFormat="false" ht="15" hidden="false" customHeight="true" outlineLevel="0" collapsed="false">
      <c r="A7250" s="1" t="s">
        <v>17720</v>
      </c>
      <c r="B7250" s="1" t="s">
        <v>5958</v>
      </c>
      <c r="C7250" s="1" t="s">
        <v>2007</v>
      </c>
      <c r="D7250" s="1" t="n">
        <v>3</v>
      </c>
      <c r="E7250" s="16" t="n">
        <v>750.27</v>
      </c>
      <c r="F7250" s="17" t="n">
        <v>0.2</v>
      </c>
      <c r="G7250" s="16" t="n">
        <v>1800.65</v>
      </c>
      <c r="I7250" s="1" t="str">
        <f aca="false">INDEX(Products!$C$2:$C$51,MATCH(C7250,Products!$A$2:$A$51,0))</f>
        <v>Books &amp; Stationery</v>
      </c>
      <c r="J7250" s="1" t="str">
        <f aca="false">INDEX(Orders!$E$2:$E$8001,MATCH(B7250,Orders!$A$2:$A$8001,0))</f>
        <v>Delivered</v>
      </c>
      <c r="K7250" s="1" t="str">
        <f aca="false">LEFT(INDEX(Orders!$C$2:$C$8001,MATCH(B7250,Orders!$A$2:$A$8001,0)),7)</f>
        <v>2025-12</v>
      </c>
    </row>
    <row r="7251" customFormat="false" ht="15" hidden="false" customHeight="true" outlineLevel="0" collapsed="false">
      <c r="A7251" s="1" t="s">
        <v>17721</v>
      </c>
      <c r="B7251" s="1" t="s">
        <v>5958</v>
      </c>
      <c r="C7251" s="1" t="s">
        <v>1969</v>
      </c>
      <c r="D7251" s="1" t="n">
        <v>1</v>
      </c>
      <c r="E7251" s="16" t="n">
        <v>9171.98</v>
      </c>
      <c r="F7251" s="17" t="n">
        <v>0</v>
      </c>
      <c r="G7251" s="16" t="n">
        <v>9171.98</v>
      </c>
      <c r="I7251" s="1" t="str">
        <f aca="false">INDEX(Products!$C$2:$C$51,MATCH(C7251,Products!$A$2:$A$51,0))</f>
        <v>Home &amp; Kitchen</v>
      </c>
      <c r="J7251" s="1" t="str">
        <f aca="false">INDEX(Orders!$E$2:$E$8001,MATCH(B7251,Orders!$A$2:$A$8001,0))</f>
        <v>Delivered</v>
      </c>
      <c r="K7251" s="1" t="str">
        <f aca="false">LEFT(INDEX(Orders!$C$2:$C$8001,MATCH(B7251,Orders!$A$2:$A$8001,0)),7)</f>
        <v>2025-12</v>
      </c>
    </row>
    <row r="7252" customFormat="false" ht="15" hidden="false" customHeight="true" outlineLevel="0" collapsed="false">
      <c r="A7252" s="1" t="s">
        <v>17722</v>
      </c>
      <c r="B7252" s="1" t="s">
        <v>5959</v>
      </c>
      <c r="C7252" s="1" t="s">
        <v>1982</v>
      </c>
      <c r="D7252" s="1" t="n">
        <v>2</v>
      </c>
      <c r="E7252" s="16" t="n">
        <v>1808.21</v>
      </c>
      <c r="F7252" s="17" t="n">
        <v>0.15</v>
      </c>
      <c r="G7252" s="16" t="n">
        <v>3073.96</v>
      </c>
      <c r="I7252" s="1" t="str">
        <f aca="false">INDEX(Products!$C$2:$C$51,MATCH(C7252,Products!$A$2:$A$51,0))</f>
        <v>Beauty &amp; Personal Care</v>
      </c>
      <c r="J7252" s="1" t="str">
        <f aca="false">INDEX(Orders!$E$2:$E$8001,MATCH(B7252,Orders!$A$2:$A$8001,0))</f>
        <v>Delivered</v>
      </c>
      <c r="K7252" s="1" t="str">
        <f aca="false">LEFT(INDEX(Orders!$C$2:$C$8001,MATCH(B7252,Orders!$A$2:$A$8001,0)),7)</f>
        <v>2025-08</v>
      </c>
    </row>
    <row r="7253" customFormat="false" ht="15" hidden="false" customHeight="true" outlineLevel="0" collapsed="false">
      <c r="A7253" s="1" t="s">
        <v>17723</v>
      </c>
      <c r="B7253" s="1" t="s">
        <v>5959</v>
      </c>
      <c r="C7253" s="1" t="s">
        <v>1940</v>
      </c>
      <c r="D7253" s="1" t="n">
        <v>1</v>
      </c>
      <c r="E7253" s="16" t="n">
        <v>2374.52</v>
      </c>
      <c r="F7253" s="17" t="n">
        <v>0.15</v>
      </c>
      <c r="G7253" s="16" t="n">
        <v>2018.34</v>
      </c>
      <c r="I7253" s="1" t="str">
        <f aca="false">INDEX(Products!$C$2:$C$51,MATCH(C7253,Products!$A$2:$A$51,0))</f>
        <v>Fashion</v>
      </c>
      <c r="J7253" s="1" t="str">
        <f aca="false">INDEX(Orders!$E$2:$E$8001,MATCH(B7253,Orders!$A$2:$A$8001,0))</f>
        <v>Delivered</v>
      </c>
      <c r="K7253" s="1" t="str">
        <f aca="false">LEFT(INDEX(Orders!$C$2:$C$8001,MATCH(B7253,Orders!$A$2:$A$8001,0)),7)</f>
        <v>2025-08</v>
      </c>
    </row>
    <row r="7254" customFormat="false" ht="15" hidden="false" customHeight="true" outlineLevel="0" collapsed="false">
      <c r="A7254" s="1" t="s">
        <v>17724</v>
      </c>
      <c r="B7254" s="1" t="s">
        <v>5960</v>
      </c>
      <c r="C7254" s="1" t="s">
        <v>1930</v>
      </c>
      <c r="D7254" s="1" t="n">
        <v>2</v>
      </c>
      <c r="E7254" s="16" t="n">
        <v>2398.35</v>
      </c>
      <c r="F7254" s="17" t="n">
        <v>0.2</v>
      </c>
      <c r="G7254" s="16" t="n">
        <v>3837.36</v>
      </c>
      <c r="I7254" s="1" t="str">
        <f aca="false">INDEX(Products!$C$2:$C$51,MATCH(C7254,Products!$A$2:$A$51,0))</f>
        <v>Electronics</v>
      </c>
      <c r="J7254" s="1" t="str">
        <f aca="false">INDEX(Orders!$E$2:$E$8001,MATCH(B7254,Orders!$A$2:$A$8001,0))</f>
        <v>Cancelled</v>
      </c>
      <c r="K7254" s="1" t="str">
        <f aca="false">LEFT(INDEX(Orders!$C$2:$C$8001,MATCH(B7254,Orders!$A$2:$A$8001,0)),7)</f>
        <v>2025-09</v>
      </c>
    </row>
    <row r="7255" customFormat="false" ht="15" hidden="false" customHeight="true" outlineLevel="0" collapsed="false">
      <c r="A7255" s="1" t="s">
        <v>17725</v>
      </c>
      <c r="B7255" s="1" t="s">
        <v>5960</v>
      </c>
      <c r="C7255" s="1" t="s">
        <v>1940</v>
      </c>
      <c r="D7255" s="1" t="n">
        <v>1</v>
      </c>
      <c r="E7255" s="16" t="n">
        <v>2374.52</v>
      </c>
      <c r="F7255" s="17" t="n">
        <v>0</v>
      </c>
      <c r="G7255" s="16" t="n">
        <v>2374.52</v>
      </c>
      <c r="I7255" s="1" t="str">
        <f aca="false">INDEX(Products!$C$2:$C$51,MATCH(C7255,Products!$A$2:$A$51,0))</f>
        <v>Fashion</v>
      </c>
      <c r="J7255" s="1" t="str">
        <f aca="false">INDEX(Orders!$E$2:$E$8001,MATCH(B7255,Orders!$A$2:$A$8001,0))</f>
        <v>Cancelled</v>
      </c>
      <c r="K7255" s="1" t="str">
        <f aca="false">LEFT(INDEX(Orders!$C$2:$C$8001,MATCH(B7255,Orders!$A$2:$A$8001,0)),7)</f>
        <v>2025-09</v>
      </c>
    </row>
    <row r="7256" customFormat="false" ht="15" hidden="false" customHeight="true" outlineLevel="0" collapsed="false">
      <c r="A7256" s="1" t="s">
        <v>17726</v>
      </c>
      <c r="B7256" s="1" t="s">
        <v>5961</v>
      </c>
      <c r="C7256" s="1" t="s">
        <v>2006</v>
      </c>
      <c r="D7256" s="1" t="n">
        <v>1</v>
      </c>
      <c r="E7256" s="16" t="n">
        <v>482.17</v>
      </c>
      <c r="F7256" s="17" t="n">
        <v>0.2</v>
      </c>
      <c r="G7256" s="16" t="n">
        <v>385.74</v>
      </c>
      <c r="I7256" s="1" t="str">
        <f aca="false">INDEX(Products!$C$2:$C$51,MATCH(C7256,Products!$A$2:$A$51,0))</f>
        <v>Books &amp; Stationery</v>
      </c>
      <c r="J7256" s="1" t="str">
        <f aca="false">INDEX(Orders!$E$2:$E$8001,MATCH(B7256,Orders!$A$2:$A$8001,0))</f>
        <v>Delivered</v>
      </c>
      <c r="K7256" s="1" t="str">
        <f aca="false">LEFT(INDEX(Orders!$C$2:$C$8001,MATCH(B7256,Orders!$A$2:$A$8001,0)),7)</f>
        <v>2025-01</v>
      </c>
    </row>
    <row r="7257" customFormat="false" ht="15" hidden="false" customHeight="true" outlineLevel="0" collapsed="false">
      <c r="A7257" s="1" t="s">
        <v>17727</v>
      </c>
      <c r="B7257" s="1" t="s">
        <v>5962</v>
      </c>
      <c r="C7257" s="1" t="s">
        <v>1937</v>
      </c>
      <c r="D7257" s="1" t="n">
        <v>2</v>
      </c>
      <c r="E7257" s="16" t="n">
        <v>1364.75</v>
      </c>
      <c r="F7257" s="17" t="n">
        <v>0.15</v>
      </c>
      <c r="G7257" s="16" t="n">
        <v>2320.07</v>
      </c>
      <c r="I7257" s="1" t="str">
        <f aca="false">INDEX(Products!$C$2:$C$51,MATCH(C7257,Products!$A$2:$A$51,0))</f>
        <v>Fashion</v>
      </c>
      <c r="J7257" s="1" t="str">
        <f aca="false">INDEX(Orders!$E$2:$E$8001,MATCH(B7257,Orders!$A$2:$A$8001,0))</f>
        <v>Delivered</v>
      </c>
      <c r="K7257" s="1" t="str">
        <f aca="false">LEFT(INDEX(Orders!$C$2:$C$8001,MATCH(B7257,Orders!$A$2:$A$8001,0)),7)</f>
        <v>2024-10</v>
      </c>
    </row>
    <row r="7258" customFormat="false" ht="15" hidden="false" customHeight="true" outlineLevel="0" collapsed="false">
      <c r="A7258" s="1" t="s">
        <v>17728</v>
      </c>
      <c r="B7258" s="1" t="s">
        <v>5962</v>
      </c>
      <c r="C7258" s="1" t="s">
        <v>2006</v>
      </c>
      <c r="D7258" s="1" t="n">
        <v>1</v>
      </c>
      <c r="E7258" s="16" t="n">
        <v>482.17</v>
      </c>
      <c r="F7258" s="17" t="n">
        <v>0.1</v>
      </c>
      <c r="G7258" s="16" t="n">
        <v>433.95</v>
      </c>
      <c r="I7258" s="1" t="str">
        <f aca="false">INDEX(Products!$C$2:$C$51,MATCH(C7258,Products!$A$2:$A$51,0))</f>
        <v>Books &amp; Stationery</v>
      </c>
      <c r="J7258" s="1" t="str">
        <f aca="false">INDEX(Orders!$E$2:$E$8001,MATCH(B7258,Orders!$A$2:$A$8001,0))</f>
        <v>Delivered</v>
      </c>
      <c r="K7258" s="1" t="str">
        <f aca="false">LEFT(INDEX(Orders!$C$2:$C$8001,MATCH(B7258,Orders!$A$2:$A$8001,0)),7)</f>
        <v>2024-10</v>
      </c>
    </row>
    <row r="7259" customFormat="false" ht="15" hidden="false" customHeight="true" outlineLevel="0" collapsed="false">
      <c r="A7259" s="1" t="s">
        <v>17729</v>
      </c>
      <c r="B7259" s="1" t="s">
        <v>5962</v>
      </c>
      <c r="C7259" s="1" t="s">
        <v>2007</v>
      </c>
      <c r="D7259" s="1" t="n">
        <v>1</v>
      </c>
      <c r="E7259" s="16" t="n">
        <v>750.27</v>
      </c>
      <c r="F7259" s="17" t="n">
        <v>0.1</v>
      </c>
      <c r="G7259" s="16" t="n">
        <v>675.24</v>
      </c>
      <c r="I7259" s="1" t="str">
        <f aca="false">INDEX(Products!$C$2:$C$51,MATCH(C7259,Products!$A$2:$A$51,0))</f>
        <v>Books &amp; Stationery</v>
      </c>
      <c r="J7259" s="1" t="str">
        <f aca="false">INDEX(Orders!$E$2:$E$8001,MATCH(B7259,Orders!$A$2:$A$8001,0))</f>
        <v>Delivered</v>
      </c>
      <c r="K7259" s="1" t="str">
        <f aca="false">LEFT(INDEX(Orders!$C$2:$C$8001,MATCH(B7259,Orders!$A$2:$A$8001,0)),7)</f>
        <v>2024-10</v>
      </c>
    </row>
    <row r="7260" customFormat="false" ht="15" hidden="false" customHeight="true" outlineLevel="0" collapsed="false">
      <c r="A7260" s="1" t="s">
        <v>17730</v>
      </c>
      <c r="B7260" s="1" t="s">
        <v>5962</v>
      </c>
      <c r="C7260" s="1" t="s">
        <v>1959</v>
      </c>
      <c r="D7260" s="1" t="n">
        <v>1</v>
      </c>
      <c r="E7260" s="16" t="n">
        <v>2142.79</v>
      </c>
      <c r="F7260" s="17" t="n">
        <v>0.05</v>
      </c>
      <c r="G7260" s="16" t="n">
        <v>2035.65</v>
      </c>
      <c r="I7260" s="1" t="str">
        <f aca="false">INDEX(Products!$C$2:$C$51,MATCH(C7260,Products!$A$2:$A$51,0))</f>
        <v>Home &amp; Kitchen</v>
      </c>
      <c r="J7260" s="1" t="str">
        <f aca="false">INDEX(Orders!$E$2:$E$8001,MATCH(B7260,Orders!$A$2:$A$8001,0))</f>
        <v>Delivered</v>
      </c>
      <c r="K7260" s="1" t="str">
        <f aca="false">LEFT(INDEX(Orders!$C$2:$C$8001,MATCH(B7260,Orders!$A$2:$A$8001,0)),7)</f>
        <v>2024-10</v>
      </c>
    </row>
    <row r="7261" customFormat="false" ht="15" hidden="false" customHeight="true" outlineLevel="0" collapsed="false">
      <c r="A7261" s="1" t="s">
        <v>17731</v>
      </c>
      <c r="B7261" s="1" t="s">
        <v>5962</v>
      </c>
      <c r="C7261" s="1" t="s">
        <v>1990</v>
      </c>
      <c r="D7261" s="1" t="n">
        <v>2</v>
      </c>
      <c r="E7261" s="16" t="n">
        <v>5311.32</v>
      </c>
      <c r="F7261" s="17" t="n">
        <v>0.15</v>
      </c>
      <c r="G7261" s="16" t="n">
        <v>9029.24</v>
      </c>
      <c r="I7261" s="1" t="str">
        <f aca="false">INDEX(Products!$C$2:$C$51,MATCH(C7261,Products!$A$2:$A$51,0))</f>
        <v>Sports &amp; Fitness</v>
      </c>
      <c r="J7261" s="1" t="str">
        <f aca="false">INDEX(Orders!$E$2:$E$8001,MATCH(B7261,Orders!$A$2:$A$8001,0))</f>
        <v>Delivered</v>
      </c>
      <c r="K7261" s="1" t="str">
        <f aca="false">LEFT(INDEX(Orders!$C$2:$C$8001,MATCH(B7261,Orders!$A$2:$A$8001,0)),7)</f>
        <v>2024-10</v>
      </c>
    </row>
    <row r="7262" customFormat="false" ht="15" hidden="false" customHeight="true" outlineLevel="0" collapsed="false">
      <c r="A7262" s="1" t="s">
        <v>17732</v>
      </c>
      <c r="B7262" s="1" t="s">
        <v>5963</v>
      </c>
      <c r="C7262" s="1" t="s">
        <v>2007</v>
      </c>
      <c r="D7262" s="1" t="n">
        <v>1</v>
      </c>
      <c r="E7262" s="16" t="n">
        <v>750.27</v>
      </c>
      <c r="F7262" s="17" t="n">
        <v>0.15</v>
      </c>
      <c r="G7262" s="16" t="n">
        <v>637.73</v>
      </c>
      <c r="I7262" s="1" t="str">
        <f aca="false">INDEX(Products!$C$2:$C$51,MATCH(C7262,Products!$A$2:$A$51,0))</f>
        <v>Books &amp; Stationery</v>
      </c>
      <c r="J7262" s="1" t="str">
        <f aca="false">INDEX(Orders!$E$2:$E$8001,MATCH(B7262,Orders!$A$2:$A$8001,0))</f>
        <v>Delivered</v>
      </c>
      <c r="K7262" s="1" t="str">
        <f aca="false">LEFT(INDEX(Orders!$C$2:$C$8001,MATCH(B7262,Orders!$A$2:$A$8001,0)),7)</f>
        <v>2025-08</v>
      </c>
    </row>
    <row r="7263" customFormat="false" ht="15" hidden="false" customHeight="true" outlineLevel="0" collapsed="false">
      <c r="A7263" s="1" t="s">
        <v>17733</v>
      </c>
      <c r="B7263" s="1" t="s">
        <v>5964</v>
      </c>
      <c r="C7263" s="1" t="s">
        <v>2006</v>
      </c>
      <c r="D7263" s="1" t="n">
        <v>1</v>
      </c>
      <c r="E7263" s="16" t="n">
        <v>482.17</v>
      </c>
      <c r="F7263" s="17" t="n">
        <v>0</v>
      </c>
      <c r="G7263" s="16" t="n">
        <v>482.17</v>
      </c>
      <c r="I7263" s="1" t="str">
        <f aca="false">INDEX(Products!$C$2:$C$51,MATCH(C7263,Products!$A$2:$A$51,0))</f>
        <v>Books &amp; Stationery</v>
      </c>
      <c r="J7263" s="1" t="str">
        <f aca="false">INDEX(Orders!$E$2:$E$8001,MATCH(B7263,Orders!$A$2:$A$8001,0))</f>
        <v>Delivered</v>
      </c>
      <c r="K7263" s="1" t="str">
        <f aca="false">LEFT(INDEX(Orders!$C$2:$C$8001,MATCH(B7263,Orders!$A$2:$A$8001,0)),7)</f>
        <v>2025-07</v>
      </c>
    </row>
    <row r="7264" customFormat="false" ht="15" hidden="false" customHeight="true" outlineLevel="0" collapsed="false">
      <c r="A7264" s="1" t="s">
        <v>17734</v>
      </c>
      <c r="B7264" s="1" t="s">
        <v>5964</v>
      </c>
      <c r="C7264" s="1" t="s">
        <v>1941</v>
      </c>
      <c r="D7264" s="1" t="n">
        <v>1</v>
      </c>
      <c r="E7264" s="16" t="n">
        <v>2757.65</v>
      </c>
      <c r="F7264" s="17" t="n">
        <v>0</v>
      </c>
      <c r="G7264" s="16" t="n">
        <v>2757.65</v>
      </c>
      <c r="I7264" s="1" t="str">
        <f aca="false">INDEX(Products!$C$2:$C$51,MATCH(C7264,Products!$A$2:$A$51,0))</f>
        <v>Fashion</v>
      </c>
      <c r="J7264" s="1" t="str">
        <f aca="false">INDEX(Orders!$E$2:$E$8001,MATCH(B7264,Orders!$A$2:$A$8001,0))</f>
        <v>Delivered</v>
      </c>
      <c r="K7264" s="1" t="str">
        <f aca="false">LEFT(INDEX(Orders!$C$2:$C$8001,MATCH(B7264,Orders!$A$2:$A$8001,0)),7)</f>
        <v>2025-07</v>
      </c>
    </row>
    <row r="7265" customFormat="false" ht="15" hidden="false" customHeight="true" outlineLevel="0" collapsed="false">
      <c r="A7265" s="1" t="s">
        <v>17735</v>
      </c>
      <c r="B7265" s="1" t="s">
        <v>5964</v>
      </c>
      <c r="C7265" s="1" t="s">
        <v>1930</v>
      </c>
      <c r="D7265" s="1" t="n">
        <v>1</v>
      </c>
      <c r="E7265" s="16" t="n">
        <v>2398.35</v>
      </c>
      <c r="F7265" s="17" t="n">
        <v>0</v>
      </c>
      <c r="G7265" s="16" t="n">
        <v>2398.35</v>
      </c>
      <c r="I7265" s="1" t="str">
        <f aca="false">INDEX(Products!$C$2:$C$51,MATCH(C7265,Products!$A$2:$A$51,0))</f>
        <v>Electronics</v>
      </c>
      <c r="J7265" s="1" t="str">
        <f aca="false">INDEX(Orders!$E$2:$E$8001,MATCH(B7265,Orders!$A$2:$A$8001,0))</f>
        <v>Delivered</v>
      </c>
      <c r="K7265" s="1" t="str">
        <f aca="false">LEFT(INDEX(Orders!$C$2:$C$8001,MATCH(B7265,Orders!$A$2:$A$8001,0)),7)</f>
        <v>2025-07</v>
      </c>
    </row>
    <row r="7266" customFormat="false" ht="15" hidden="false" customHeight="true" outlineLevel="0" collapsed="false">
      <c r="A7266" s="1" t="s">
        <v>17736</v>
      </c>
      <c r="B7266" s="1" t="s">
        <v>5965</v>
      </c>
      <c r="C7266" s="1" t="s">
        <v>2006</v>
      </c>
      <c r="D7266" s="1" t="n">
        <v>1</v>
      </c>
      <c r="E7266" s="16" t="n">
        <v>482.17</v>
      </c>
      <c r="F7266" s="17" t="n">
        <v>0</v>
      </c>
      <c r="G7266" s="16" t="n">
        <v>482.17</v>
      </c>
      <c r="I7266" s="1" t="str">
        <f aca="false">INDEX(Products!$C$2:$C$51,MATCH(C7266,Products!$A$2:$A$51,0))</f>
        <v>Books &amp; Stationery</v>
      </c>
      <c r="J7266" s="1" t="str">
        <f aca="false">INDEX(Orders!$E$2:$E$8001,MATCH(B7266,Orders!$A$2:$A$8001,0))</f>
        <v>Delivered</v>
      </c>
      <c r="K7266" s="1" t="str">
        <f aca="false">LEFT(INDEX(Orders!$C$2:$C$8001,MATCH(B7266,Orders!$A$2:$A$8001,0)),7)</f>
        <v>2025-06</v>
      </c>
    </row>
    <row r="7267" customFormat="false" ht="15" hidden="false" customHeight="true" outlineLevel="0" collapsed="false">
      <c r="A7267" s="1" t="s">
        <v>17737</v>
      </c>
      <c r="B7267" s="1" t="s">
        <v>5966</v>
      </c>
      <c r="C7267" s="1" t="s">
        <v>1988</v>
      </c>
      <c r="D7267" s="1" t="n">
        <v>2</v>
      </c>
      <c r="E7267" s="16" t="n">
        <v>681.07</v>
      </c>
      <c r="F7267" s="17" t="n">
        <v>0.15</v>
      </c>
      <c r="G7267" s="16" t="n">
        <v>1157.82</v>
      </c>
      <c r="I7267" s="1" t="str">
        <f aca="false">INDEX(Products!$C$2:$C$51,MATCH(C7267,Products!$A$2:$A$51,0))</f>
        <v>Sports &amp; Fitness</v>
      </c>
      <c r="J7267" s="1" t="str">
        <f aca="false">INDEX(Orders!$E$2:$E$8001,MATCH(B7267,Orders!$A$2:$A$8001,0))</f>
        <v>Delivered</v>
      </c>
      <c r="K7267" s="1" t="str">
        <f aca="false">LEFT(INDEX(Orders!$C$2:$C$8001,MATCH(B7267,Orders!$A$2:$A$8001,0)),7)</f>
        <v>2024-11</v>
      </c>
    </row>
    <row r="7268" customFormat="false" ht="15" hidden="false" customHeight="true" outlineLevel="0" collapsed="false">
      <c r="A7268" s="1" t="s">
        <v>17738</v>
      </c>
      <c r="B7268" s="1" t="s">
        <v>5966</v>
      </c>
      <c r="C7268" s="1" t="s">
        <v>1940</v>
      </c>
      <c r="D7268" s="1" t="n">
        <v>2</v>
      </c>
      <c r="E7268" s="16" t="n">
        <v>2374.52</v>
      </c>
      <c r="F7268" s="17" t="n">
        <v>0</v>
      </c>
      <c r="G7268" s="16" t="n">
        <v>4749.04</v>
      </c>
      <c r="I7268" s="1" t="str">
        <f aca="false">INDEX(Products!$C$2:$C$51,MATCH(C7268,Products!$A$2:$A$51,0))</f>
        <v>Fashion</v>
      </c>
      <c r="J7268" s="1" t="str">
        <f aca="false">INDEX(Orders!$E$2:$E$8001,MATCH(B7268,Orders!$A$2:$A$8001,0))</f>
        <v>Delivered</v>
      </c>
      <c r="K7268" s="1" t="str">
        <f aca="false">LEFT(INDEX(Orders!$C$2:$C$8001,MATCH(B7268,Orders!$A$2:$A$8001,0)),7)</f>
        <v>2024-11</v>
      </c>
    </row>
    <row r="7269" customFormat="false" ht="15" hidden="false" customHeight="true" outlineLevel="0" collapsed="false">
      <c r="A7269" s="1" t="s">
        <v>17739</v>
      </c>
      <c r="B7269" s="1" t="s">
        <v>5966</v>
      </c>
      <c r="C7269" s="1" t="s">
        <v>1918</v>
      </c>
      <c r="D7269" s="1" t="n">
        <v>1</v>
      </c>
      <c r="E7269" s="16" t="n">
        <v>2978.99</v>
      </c>
      <c r="F7269" s="17" t="n">
        <v>0.1</v>
      </c>
      <c r="G7269" s="16" t="n">
        <v>2681.09</v>
      </c>
      <c r="I7269" s="1" t="str">
        <f aca="false">INDEX(Products!$C$2:$C$51,MATCH(C7269,Products!$A$2:$A$51,0))</f>
        <v>Electronics</v>
      </c>
      <c r="J7269" s="1" t="str">
        <f aca="false">INDEX(Orders!$E$2:$E$8001,MATCH(B7269,Orders!$A$2:$A$8001,0))</f>
        <v>Delivered</v>
      </c>
      <c r="K7269" s="1" t="str">
        <f aca="false">LEFT(INDEX(Orders!$C$2:$C$8001,MATCH(B7269,Orders!$A$2:$A$8001,0)),7)</f>
        <v>2024-11</v>
      </c>
    </row>
    <row r="7270" customFormat="false" ht="15" hidden="false" customHeight="true" outlineLevel="0" collapsed="false">
      <c r="A7270" s="1" t="s">
        <v>17740</v>
      </c>
      <c r="B7270" s="1" t="s">
        <v>5967</v>
      </c>
      <c r="C7270" s="1" t="s">
        <v>1959</v>
      </c>
      <c r="D7270" s="1" t="n">
        <v>2</v>
      </c>
      <c r="E7270" s="16" t="n">
        <v>2142.79</v>
      </c>
      <c r="F7270" s="17" t="n">
        <v>0.1</v>
      </c>
      <c r="G7270" s="16" t="n">
        <v>3857.02</v>
      </c>
      <c r="I7270" s="1" t="str">
        <f aca="false">INDEX(Products!$C$2:$C$51,MATCH(C7270,Products!$A$2:$A$51,0))</f>
        <v>Home &amp; Kitchen</v>
      </c>
      <c r="J7270" s="1" t="str">
        <f aca="false">INDEX(Orders!$E$2:$E$8001,MATCH(B7270,Orders!$A$2:$A$8001,0))</f>
        <v>Returned</v>
      </c>
      <c r="K7270" s="1" t="str">
        <f aca="false">LEFT(INDEX(Orders!$C$2:$C$8001,MATCH(B7270,Orders!$A$2:$A$8001,0)),7)</f>
        <v>2025-03</v>
      </c>
    </row>
    <row r="7271" customFormat="false" ht="15" hidden="false" customHeight="true" outlineLevel="0" collapsed="false">
      <c r="A7271" s="1" t="s">
        <v>17741</v>
      </c>
      <c r="B7271" s="1" t="s">
        <v>5967</v>
      </c>
      <c r="C7271" s="1" t="s">
        <v>1938</v>
      </c>
      <c r="D7271" s="1" t="n">
        <v>1</v>
      </c>
      <c r="E7271" s="16" t="n">
        <v>1572.6</v>
      </c>
      <c r="F7271" s="17" t="n">
        <v>0</v>
      </c>
      <c r="G7271" s="16" t="n">
        <v>1572.6</v>
      </c>
      <c r="I7271" s="1" t="str">
        <f aca="false">INDEX(Products!$C$2:$C$51,MATCH(C7271,Products!$A$2:$A$51,0))</f>
        <v>Fashion</v>
      </c>
      <c r="J7271" s="1" t="str">
        <f aca="false">INDEX(Orders!$E$2:$E$8001,MATCH(B7271,Orders!$A$2:$A$8001,0))</f>
        <v>Returned</v>
      </c>
      <c r="K7271" s="1" t="str">
        <f aca="false">LEFT(INDEX(Orders!$C$2:$C$8001,MATCH(B7271,Orders!$A$2:$A$8001,0)),7)</f>
        <v>2025-03</v>
      </c>
    </row>
    <row r="7272" customFormat="false" ht="15" hidden="false" customHeight="true" outlineLevel="0" collapsed="false">
      <c r="A7272" s="1" t="s">
        <v>17742</v>
      </c>
      <c r="B7272" s="1" t="s">
        <v>5967</v>
      </c>
      <c r="C7272" s="1" t="s">
        <v>1984</v>
      </c>
      <c r="D7272" s="1" t="n">
        <v>1</v>
      </c>
      <c r="E7272" s="16" t="n">
        <v>1134.82</v>
      </c>
      <c r="F7272" s="17" t="n">
        <v>0.1</v>
      </c>
      <c r="G7272" s="16" t="n">
        <v>1021.34</v>
      </c>
      <c r="I7272" s="1" t="str">
        <f aca="false">INDEX(Products!$C$2:$C$51,MATCH(C7272,Products!$A$2:$A$51,0))</f>
        <v>Beauty &amp; Personal Care</v>
      </c>
      <c r="J7272" s="1" t="str">
        <f aca="false">INDEX(Orders!$E$2:$E$8001,MATCH(B7272,Orders!$A$2:$A$8001,0))</f>
        <v>Returned</v>
      </c>
      <c r="K7272" s="1" t="str">
        <f aca="false">LEFT(INDEX(Orders!$C$2:$C$8001,MATCH(B7272,Orders!$A$2:$A$8001,0)),7)</f>
        <v>2025-03</v>
      </c>
    </row>
    <row r="7273" customFormat="false" ht="15" hidden="false" customHeight="true" outlineLevel="0" collapsed="false">
      <c r="A7273" s="1" t="s">
        <v>17743</v>
      </c>
      <c r="B7273" s="1" t="s">
        <v>5968</v>
      </c>
      <c r="C7273" s="1" t="s">
        <v>1990</v>
      </c>
      <c r="D7273" s="1" t="n">
        <v>1</v>
      </c>
      <c r="E7273" s="16" t="n">
        <v>5311.32</v>
      </c>
      <c r="F7273" s="17" t="n">
        <v>0</v>
      </c>
      <c r="G7273" s="16" t="n">
        <v>5311.32</v>
      </c>
      <c r="I7273" s="1" t="str">
        <f aca="false">INDEX(Products!$C$2:$C$51,MATCH(C7273,Products!$A$2:$A$51,0))</f>
        <v>Sports &amp; Fitness</v>
      </c>
      <c r="J7273" s="1" t="str">
        <f aca="false">INDEX(Orders!$E$2:$E$8001,MATCH(B7273,Orders!$A$2:$A$8001,0))</f>
        <v>Delivered</v>
      </c>
      <c r="K7273" s="1" t="str">
        <f aca="false">LEFT(INDEX(Orders!$C$2:$C$8001,MATCH(B7273,Orders!$A$2:$A$8001,0)),7)</f>
        <v>2025-05</v>
      </c>
    </row>
    <row r="7274" customFormat="false" ht="15" hidden="false" customHeight="true" outlineLevel="0" collapsed="false">
      <c r="A7274" s="1" t="s">
        <v>17744</v>
      </c>
      <c r="B7274" s="1" t="s">
        <v>5968</v>
      </c>
      <c r="C7274" s="1" t="s">
        <v>1930</v>
      </c>
      <c r="D7274" s="1" t="n">
        <v>1</v>
      </c>
      <c r="E7274" s="16" t="n">
        <v>2398.35</v>
      </c>
      <c r="F7274" s="17" t="n">
        <v>0</v>
      </c>
      <c r="G7274" s="16" t="n">
        <v>2398.35</v>
      </c>
      <c r="I7274" s="1" t="str">
        <f aca="false">INDEX(Products!$C$2:$C$51,MATCH(C7274,Products!$A$2:$A$51,0))</f>
        <v>Electronics</v>
      </c>
      <c r="J7274" s="1" t="str">
        <f aca="false">INDEX(Orders!$E$2:$E$8001,MATCH(B7274,Orders!$A$2:$A$8001,0))</f>
        <v>Delivered</v>
      </c>
      <c r="K7274" s="1" t="str">
        <f aca="false">LEFT(INDEX(Orders!$C$2:$C$8001,MATCH(B7274,Orders!$A$2:$A$8001,0)),7)</f>
        <v>2025-05</v>
      </c>
    </row>
    <row r="7275" customFormat="false" ht="15" hidden="false" customHeight="true" outlineLevel="0" collapsed="false">
      <c r="A7275" s="1" t="s">
        <v>17745</v>
      </c>
      <c r="B7275" s="1" t="s">
        <v>5969</v>
      </c>
      <c r="C7275" s="1" t="s">
        <v>1940</v>
      </c>
      <c r="D7275" s="1" t="n">
        <v>1</v>
      </c>
      <c r="E7275" s="16" t="n">
        <v>2374.52</v>
      </c>
      <c r="F7275" s="17" t="n">
        <v>0.15</v>
      </c>
      <c r="G7275" s="16" t="n">
        <v>2018.34</v>
      </c>
      <c r="I7275" s="1" t="str">
        <f aca="false">INDEX(Products!$C$2:$C$51,MATCH(C7275,Products!$A$2:$A$51,0))</f>
        <v>Fashion</v>
      </c>
      <c r="J7275" s="1" t="str">
        <f aca="false">INDEX(Orders!$E$2:$E$8001,MATCH(B7275,Orders!$A$2:$A$8001,0))</f>
        <v>Delivered</v>
      </c>
      <c r="K7275" s="1" t="str">
        <f aca="false">LEFT(INDEX(Orders!$C$2:$C$8001,MATCH(B7275,Orders!$A$2:$A$8001,0)),7)</f>
        <v>2024-06</v>
      </c>
    </row>
    <row r="7276" customFormat="false" ht="15" hidden="false" customHeight="true" outlineLevel="0" collapsed="false">
      <c r="A7276" s="1" t="s">
        <v>17746</v>
      </c>
      <c r="B7276" s="1" t="s">
        <v>5969</v>
      </c>
      <c r="C7276" s="1" t="s">
        <v>1988</v>
      </c>
      <c r="D7276" s="1" t="n">
        <v>1</v>
      </c>
      <c r="E7276" s="16" t="n">
        <v>681.07</v>
      </c>
      <c r="F7276" s="17" t="n">
        <v>0</v>
      </c>
      <c r="G7276" s="16" t="n">
        <v>681.07</v>
      </c>
      <c r="I7276" s="1" t="str">
        <f aca="false">INDEX(Products!$C$2:$C$51,MATCH(C7276,Products!$A$2:$A$51,0))</f>
        <v>Sports &amp; Fitness</v>
      </c>
      <c r="J7276" s="1" t="str">
        <f aca="false">INDEX(Orders!$E$2:$E$8001,MATCH(B7276,Orders!$A$2:$A$8001,0))</f>
        <v>Delivered</v>
      </c>
      <c r="K7276" s="1" t="str">
        <f aca="false">LEFT(INDEX(Orders!$C$2:$C$8001,MATCH(B7276,Orders!$A$2:$A$8001,0)),7)</f>
        <v>2024-06</v>
      </c>
    </row>
    <row r="7277" customFormat="false" ht="15" hidden="false" customHeight="true" outlineLevel="0" collapsed="false">
      <c r="A7277" s="1" t="s">
        <v>17747</v>
      </c>
      <c r="B7277" s="1" t="s">
        <v>5970</v>
      </c>
      <c r="C7277" s="1" t="s">
        <v>1990</v>
      </c>
      <c r="D7277" s="1" t="n">
        <v>1</v>
      </c>
      <c r="E7277" s="16" t="n">
        <v>5311.32</v>
      </c>
      <c r="F7277" s="17" t="n">
        <v>0.2</v>
      </c>
      <c r="G7277" s="16" t="n">
        <v>4249.06</v>
      </c>
      <c r="I7277" s="1" t="str">
        <f aca="false">INDEX(Products!$C$2:$C$51,MATCH(C7277,Products!$A$2:$A$51,0))</f>
        <v>Sports &amp; Fitness</v>
      </c>
      <c r="J7277" s="1" t="str">
        <f aca="false">INDEX(Orders!$E$2:$E$8001,MATCH(B7277,Orders!$A$2:$A$8001,0))</f>
        <v>Delivered</v>
      </c>
      <c r="K7277" s="1" t="str">
        <f aca="false">LEFT(INDEX(Orders!$C$2:$C$8001,MATCH(B7277,Orders!$A$2:$A$8001,0)),7)</f>
        <v>2024-12</v>
      </c>
    </row>
    <row r="7278" customFormat="false" ht="15" hidden="false" customHeight="true" outlineLevel="0" collapsed="false">
      <c r="A7278" s="1" t="s">
        <v>17748</v>
      </c>
      <c r="B7278" s="1" t="s">
        <v>5970</v>
      </c>
      <c r="C7278" s="1" t="s">
        <v>1924</v>
      </c>
      <c r="D7278" s="1" t="n">
        <v>1</v>
      </c>
      <c r="E7278" s="16" t="n">
        <v>1971</v>
      </c>
      <c r="F7278" s="17" t="n">
        <v>0.05</v>
      </c>
      <c r="G7278" s="16" t="n">
        <v>1872.45</v>
      </c>
      <c r="I7278" s="1" t="str">
        <f aca="false">INDEX(Products!$C$2:$C$51,MATCH(C7278,Products!$A$2:$A$51,0))</f>
        <v>Electronics</v>
      </c>
      <c r="J7278" s="1" t="str">
        <f aca="false">INDEX(Orders!$E$2:$E$8001,MATCH(B7278,Orders!$A$2:$A$8001,0))</f>
        <v>Delivered</v>
      </c>
      <c r="K7278" s="1" t="str">
        <f aca="false">LEFT(INDEX(Orders!$C$2:$C$8001,MATCH(B7278,Orders!$A$2:$A$8001,0)),7)</f>
        <v>2024-12</v>
      </c>
    </row>
    <row r="7279" customFormat="false" ht="15" hidden="false" customHeight="true" outlineLevel="0" collapsed="false">
      <c r="A7279" s="1" t="s">
        <v>17749</v>
      </c>
      <c r="B7279" s="1" t="s">
        <v>5971</v>
      </c>
      <c r="C7279" s="1" t="s">
        <v>2000</v>
      </c>
      <c r="D7279" s="1" t="n">
        <v>1</v>
      </c>
      <c r="E7279" s="16" t="n">
        <v>425.08</v>
      </c>
      <c r="F7279" s="17" t="n">
        <v>0</v>
      </c>
      <c r="G7279" s="16" t="n">
        <v>425.08</v>
      </c>
      <c r="I7279" s="1" t="str">
        <f aca="false">INDEX(Products!$C$2:$C$51,MATCH(C7279,Products!$A$2:$A$51,0))</f>
        <v>Books &amp; Stationery</v>
      </c>
      <c r="J7279" s="1" t="str">
        <f aca="false">INDEX(Orders!$E$2:$E$8001,MATCH(B7279,Orders!$A$2:$A$8001,0))</f>
        <v>Delivered</v>
      </c>
      <c r="K7279" s="1" t="str">
        <f aca="false">LEFT(INDEX(Orders!$C$2:$C$8001,MATCH(B7279,Orders!$A$2:$A$8001,0)),7)</f>
        <v>2025-08</v>
      </c>
    </row>
    <row r="7280" customFormat="false" ht="15" hidden="false" customHeight="true" outlineLevel="0" collapsed="false">
      <c r="A7280" s="1" t="s">
        <v>17750</v>
      </c>
      <c r="B7280" s="1" t="s">
        <v>5972</v>
      </c>
      <c r="C7280" s="1" t="s">
        <v>1984</v>
      </c>
      <c r="D7280" s="1" t="n">
        <v>1</v>
      </c>
      <c r="E7280" s="16" t="n">
        <v>1134.82</v>
      </c>
      <c r="F7280" s="17" t="n">
        <v>0</v>
      </c>
      <c r="G7280" s="16" t="n">
        <v>1134.82</v>
      </c>
      <c r="I7280" s="1" t="str">
        <f aca="false">INDEX(Products!$C$2:$C$51,MATCH(C7280,Products!$A$2:$A$51,0))</f>
        <v>Beauty &amp; Personal Care</v>
      </c>
      <c r="J7280" s="1" t="str">
        <f aca="false">INDEX(Orders!$E$2:$E$8001,MATCH(B7280,Orders!$A$2:$A$8001,0))</f>
        <v>Returned</v>
      </c>
      <c r="K7280" s="1" t="str">
        <f aca="false">LEFT(INDEX(Orders!$C$2:$C$8001,MATCH(B7280,Orders!$A$2:$A$8001,0)),7)</f>
        <v>2025-10</v>
      </c>
    </row>
    <row r="7281" customFormat="false" ht="15" hidden="false" customHeight="true" outlineLevel="0" collapsed="false">
      <c r="A7281" s="1" t="s">
        <v>17751</v>
      </c>
      <c r="B7281" s="1" t="s">
        <v>5973</v>
      </c>
      <c r="C7281" s="1" t="s">
        <v>2006</v>
      </c>
      <c r="D7281" s="1" t="n">
        <v>2</v>
      </c>
      <c r="E7281" s="16" t="n">
        <v>482.17</v>
      </c>
      <c r="F7281" s="17" t="n">
        <v>0</v>
      </c>
      <c r="G7281" s="16" t="n">
        <v>964.34</v>
      </c>
      <c r="I7281" s="1" t="str">
        <f aca="false">INDEX(Products!$C$2:$C$51,MATCH(C7281,Products!$A$2:$A$51,0))</f>
        <v>Books &amp; Stationery</v>
      </c>
      <c r="J7281" s="1" t="str">
        <f aca="false">INDEX(Orders!$E$2:$E$8001,MATCH(B7281,Orders!$A$2:$A$8001,0))</f>
        <v>Delivered</v>
      </c>
      <c r="K7281" s="1" t="str">
        <f aca="false">LEFT(INDEX(Orders!$C$2:$C$8001,MATCH(B7281,Orders!$A$2:$A$8001,0)),7)</f>
        <v>2024-11</v>
      </c>
    </row>
    <row r="7282" customFormat="false" ht="15" hidden="false" customHeight="true" outlineLevel="0" collapsed="false">
      <c r="A7282" s="1" t="s">
        <v>17752</v>
      </c>
      <c r="B7282" s="1" t="s">
        <v>5973</v>
      </c>
      <c r="C7282" s="1" t="s">
        <v>1979</v>
      </c>
      <c r="D7282" s="1" t="n">
        <v>1</v>
      </c>
      <c r="E7282" s="16" t="n">
        <v>623</v>
      </c>
      <c r="F7282" s="17" t="n">
        <v>0</v>
      </c>
      <c r="G7282" s="16" t="n">
        <v>623</v>
      </c>
      <c r="I7282" s="1" t="str">
        <f aca="false">INDEX(Products!$C$2:$C$51,MATCH(C7282,Products!$A$2:$A$51,0))</f>
        <v>Beauty &amp; Personal Care</v>
      </c>
      <c r="J7282" s="1" t="str">
        <f aca="false">INDEX(Orders!$E$2:$E$8001,MATCH(B7282,Orders!$A$2:$A$8001,0))</f>
        <v>Delivered</v>
      </c>
      <c r="K7282" s="1" t="str">
        <f aca="false">LEFT(INDEX(Orders!$C$2:$C$8001,MATCH(B7282,Orders!$A$2:$A$8001,0)),7)</f>
        <v>2024-11</v>
      </c>
    </row>
    <row r="7283" customFormat="false" ht="15" hidden="false" customHeight="true" outlineLevel="0" collapsed="false">
      <c r="A7283" s="1" t="s">
        <v>17753</v>
      </c>
      <c r="B7283" s="1" t="s">
        <v>5973</v>
      </c>
      <c r="C7283" s="1" t="s">
        <v>1990</v>
      </c>
      <c r="D7283" s="1" t="n">
        <v>1</v>
      </c>
      <c r="E7283" s="16" t="n">
        <v>5311.32</v>
      </c>
      <c r="F7283" s="17" t="n">
        <v>0.05</v>
      </c>
      <c r="G7283" s="16" t="n">
        <v>5045.75</v>
      </c>
      <c r="I7283" s="1" t="str">
        <f aca="false">INDEX(Products!$C$2:$C$51,MATCH(C7283,Products!$A$2:$A$51,0))</f>
        <v>Sports &amp; Fitness</v>
      </c>
      <c r="J7283" s="1" t="str">
        <f aca="false">INDEX(Orders!$E$2:$E$8001,MATCH(B7283,Orders!$A$2:$A$8001,0))</f>
        <v>Delivered</v>
      </c>
      <c r="K7283" s="1" t="str">
        <f aca="false">LEFT(INDEX(Orders!$C$2:$C$8001,MATCH(B7283,Orders!$A$2:$A$8001,0)),7)</f>
        <v>2024-11</v>
      </c>
    </row>
    <row r="7284" customFormat="false" ht="15" hidden="false" customHeight="true" outlineLevel="0" collapsed="false">
      <c r="A7284" s="1" t="s">
        <v>17754</v>
      </c>
      <c r="B7284" s="1" t="s">
        <v>5973</v>
      </c>
      <c r="C7284" s="1" t="s">
        <v>1965</v>
      </c>
      <c r="D7284" s="1" t="n">
        <v>2</v>
      </c>
      <c r="E7284" s="16" t="n">
        <v>1145.07</v>
      </c>
      <c r="F7284" s="17" t="n">
        <v>0.15</v>
      </c>
      <c r="G7284" s="16" t="n">
        <v>1946.62</v>
      </c>
      <c r="I7284" s="1" t="str">
        <f aca="false">INDEX(Products!$C$2:$C$51,MATCH(C7284,Products!$A$2:$A$51,0))</f>
        <v>Home &amp; Kitchen</v>
      </c>
      <c r="J7284" s="1" t="str">
        <f aca="false">INDEX(Orders!$E$2:$E$8001,MATCH(B7284,Orders!$A$2:$A$8001,0))</f>
        <v>Delivered</v>
      </c>
      <c r="K7284" s="1" t="str">
        <f aca="false">LEFT(INDEX(Orders!$C$2:$C$8001,MATCH(B7284,Orders!$A$2:$A$8001,0)),7)</f>
        <v>2024-11</v>
      </c>
    </row>
    <row r="7285" customFormat="false" ht="15" hidden="false" customHeight="true" outlineLevel="0" collapsed="false">
      <c r="A7285" s="1" t="s">
        <v>17755</v>
      </c>
      <c r="B7285" s="1" t="s">
        <v>5974</v>
      </c>
      <c r="C7285" s="1" t="s">
        <v>1940</v>
      </c>
      <c r="D7285" s="1" t="n">
        <v>1</v>
      </c>
      <c r="E7285" s="16" t="n">
        <v>2374.52</v>
      </c>
      <c r="F7285" s="17" t="n">
        <v>0.1</v>
      </c>
      <c r="G7285" s="16" t="n">
        <v>2137.07</v>
      </c>
      <c r="I7285" s="1" t="str">
        <f aca="false">INDEX(Products!$C$2:$C$51,MATCH(C7285,Products!$A$2:$A$51,0))</f>
        <v>Fashion</v>
      </c>
      <c r="J7285" s="1" t="str">
        <f aca="false">INDEX(Orders!$E$2:$E$8001,MATCH(B7285,Orders!$A$2:$A$8001,0))</f>
        <v>Delivered</v>
      </c>
      <c r="K7285" s="1" t="str">
        <f aca="false">LEFT(INDEX(Orders!$C$2:$C$8001,MATCH(B7285,Orders!$A$2:$A$8001,0)),7)</f>
        <v>2025-08</v>
      </c>
    </row>
    <row r="7286" customFormat="false" ht="15" hidden="false" customHeight="true" outlineLevel="0" collapsed="false">
      <c r="A7286" s="1" t="s">
        <v>17756</v>
      </c>
      <c r="B7286" s="1" t="s">
        <v>5975</v>
      </c>
      <c r="C7286" s="1" t="s">
        <v>1937</v>
      </c>
      <c r="D7286" s="1" t="n">
        <v>1</v>
      </c>
      <c r="E7286" s="16" t="n">
        <v>1364.75</v>
      </c>
      <c r="F7286" s="17" t="n">
        <v>0</v>
      </c>
      <c r="G7286" s="16" t="n">
        <v>1364.75</v>
      </c>
      <c r="I7286" s="1" t="str">
        <f aca="false">INDEX(Products!$C$2:$C$51,MATCH(C7286,Products!$A$2:$A$51,0))</f>
        <v>Fashion</v>
      </c>
      <c r="J7286" s="1" t="str">
        <f aca="false">INDEX(Orders!$E$2:$E$8001,MATCH(B7286,Orders!$A$2:$A$8001,0))</f>
        <v>Delivered</v>
      </c>
      <c r="K7286" s="1" t="str">
        <f aca="false">LEFT(INDEX(Orders!$C$2:$C$8001,MATCH(B7286,Orders!$A$2:$A$8001,0)),7)</f>
        <v>2025-05</v>
      </c>
    </row>
    <row r="7287" customFormat="false" ht="15" hidden="false" customHeight="true" outlineLevel="0" collapsed="false">
      <c r="A7287" s="1" t="s">
        <v>17757</v>
      </c>
      <c r="B7287" s="1" t="s">
        <v>5976</v>
      </c>
      <c r="C7287" s="1" t="s">
        <v>1979</v>
      </c>
      <c r="D7287" s="1" t="n">
        <v>1</v>
      </c>
      <c r="E7287" s="16" t="n">
        <v>623</v>
      </c>
      <c r="F7287" s="17" t="n">
        <v>0.15</v>
      </c>
      <c r="G7287" s="16" t="n">
        <v>529.55</v>
      </c>
      <c r="I7287" s="1" t="str">
        <f aca="false">INDEX(Products!$C$2:$C$51,MATCH(C7287,Products!$A$2:$A$51,0))</f>
        <v>Beauty &amp; Personal Care</v>
      </c>
      <c r="J7287" s="1" t="str">
        <f aca="false">INDEX(Orders!$E$2:$E$8001,MATCH(B7287,Orders!$A$2:$A$8001,0))</f>
        <v>Delivered</v>
      </c>
      <c r="K7287" s="1" t="str">
        <f aca="false">LEFT(INDEX(Orders!$C$2:$C$8001,MATCH(B7287,Orders!$A$2:$A$8001,0)),7)</f>
        <v>2025-07</v>
      </c>
    </row>
    <row r="7288" customFormat="false" ht="15" hidden="false" customHeight="true" outlineLevel="0" collapsed="false">
      <c r="A7288" s="1" t="s">
        <v>17758</v>
      </c>
      <c r="B7288" s="1" t="s">
        <v>5977</v>
      </c>
      <c r="C7288" s="1" t="s">
        <v>2006</v>
      </c>
      <c r="D7288" s="1" t="n">
        <v>1</v>
      </c>
      <c r="E7288" s="16" t="n">
        <v>482.17</v>
      </c>
      <c r="F7288" s="17" t="n">
        <v>0</v>
      </c>
      <c r="G7288" s="16" t="n">
        <v>482.17</v>
      </c>
      <c r="I7288" s="1" t="str">
        <f aca="false">INDEX(Products!$C$2:$C$51,MATCH(C7288,Products!$A$2:$A$51,0))</f>
        <v>Books &amp; Stationery</v>
      </c>
      <c r="J7288" s="1" t="str">
        <f aca="false">INDEX(Orders!$E$2:$E$8001,MATCH(B7288,Orders!$A$2:$A$8001,0))</f>
        <v>Returned</v>
      </c>
      <c r="K7288" s="1" t="str">
        <f aca="false">LEFT(INDEX(Orders!$C$2:$C$8001,MATCH(B7288,Orders!$A$2:$A$8001,0)),7)</f>
        <v>2024-03</v>
      </c>
    </row>
    <row r="7289" customFormat="false" ht="15" hidden="false" customHeight="true" outlineLevel="0" collapsed="false">
      <c r="A7289" s="1" t="s">
        <v>17759</v>
      </c>
      <c r="B7289" s="1" t="s">
        <v>5977</v>
      </c>
      <c r="C7289" s="1" t="s">
        <v>1975</v>
      </c>
      <c r="D7289" s="1" t="n">
        <v>1</v>
      </c>
      <c r="E7289" s="16" t="n">
        <v>862.99</v>
      </c>
      <c r="F7289" s="17" t="n">
        <v>0</v>
      </c>
      <c r="G7289" s="16" t="n">
        <v>862.99</v>
      </c>
      <c r="I7289" s="1" t="str">
        <f aca="false">INDEX(Products!$C$2:$C$51,MATCH(C7289,Products!$A$2:$A$51,0))</f>
        <v>Beauty &amp; Personal Care</v>
      </c>
      <c r="J7289" s="1" t="str">
        <f aca="false">INDEX(Orders!$E$2:$E$8001,MATCH(B7289,Orders!$A$2:$A$8001,0))</f>
        <v>Returned</v>
      </c>
      <c r="K7289" s="1" t="str">
        <f aca="false">LEFT(INDEX(Orders!$C$2:$C$8001,MATCH(B7289,Orders!$A$2:$A$8001,0)),7)</f>
        <v>2024-03</v>
      </c>
    </row>
    <row r="7290" customFormat="false" ht="15" hidden="false" customHeight="true" outlineLevel="0" collapsed="false">
      <c r="A7290" s="1" t="s">
        <v>17760</v>
      </c>
      <c r="B7290" s="1" t="s">
        <v>5977</v>
      </c>
      <c r="C7290" s="1" t="s">
        <v>1930</v>
      </c>
      <c r="D7290" s="1" t="n">
        <v>2</v>
      </c>
      <c r="E7290" s="16" t="n">
        <v>2398.35</v>
      </c>
      <c r="F7290" s="17" t="n">
        <v>0</v>
      </c>
      <c r="G7290" s="16" t="n">
        <v>4796.7</v>
      </c>
      <c r="I7290" s="1" t="str">
        <f aca="false">INDEX(Products!$C$2:$C$51,MATCH(C7290,Products!$A$2:$A$51,0))</f>
        <v>Electronics</v>
      </c>
      <c r="J7290" s="1" t="str">
        <f aca="false">INDEX(Orders!$E$2:$E$8001,MATCH(B7290,Orders!$A$2:$A$8001,0))</f>
        <v>Returned</v>
      </c>
      <c r="K7290" s="1" t="str">
        <f aca="false">LEFT(INDEX(Orders!$C$2:$C$8001,MATCH(B7290,Orders!$A$2:$A$8001,0)),7)</f>
        <v>2024-03</v>
      </c>
    </row>
    <row r="7291" customFormat="false" ht="15" hidden="false" customHeight="true" outlineLevel="0" collapsed="false">
      <c r="A7291" s="1" t="s">
        <v>17761</v>
      </c>
      <c r="B7291" s="1" t="s">
        <v>5978</v>
      </c>
      <c r="C7291" s="1" t="s">
        <v>1930</v>
      </c>
      <c r="D7291" s="1" t="n">
        <v>1</v>
      </c>
      <c r="E7291" s="16" t="n">
        <v>2398.35</v>
      </c>
      <c r="F7291" s="17" t="n">
        <v>0</v>
      </c>
      <c r="G7291" s="16" t="n">
        <v>2398.35</v>
      </c>
      <c r="I7291" s="1" t="str">
        <f aca="false">INDEX(Products!$C$2:$C$51,MATCH(C7291,Products!$A$2:$A$51,0))</f>
        <v>Electronics</v>
      </c>
      <c r="J7291" s="1" t="str">
        <f aca="false">INDEX(Orders!$E$2:$E$8001,MATCH(B7291,Orders!$A$2:$A$8001,0))</f>
        <v>Delivered</v>
      </c>
      <c r="K7291" s="1" t="str">
        <f aca="false">LEFT(INDEX(Orders!$C$2:$C$8001,MATCH(B7291,Orders!$A$2:$A$8001,0)),7)</f>
        <v>2024-07</v>
      </c>
    </row>
    <row r="7292" customFormat="false" ht="15" hidden="false" customHeight="true" outlineLevel="0" collapsed="false">
      <c r="A7292" s="1" t="s">
        <v>17762</v>
      </c>
      <c r="B7292" s="1" t="s">
        <v>5978</v>
      </c>
      <c r="C7292" s="1" t="s">
        <v>1928</v>
      </c>
      <c r="D7292" s="1" t="n">
        <v>1</v>
      </c>
      <c r="E7292" s="16" t="n">
        <v>657.82</v>
      </c>
      <c r="F7292" s="17" t="n">
        <v>0.05</v>
      </c>
      <c r="G7292" s="16" t="n">
        <v>624.93</v>
      </c>
      <c r="I7292" s="1" t="str">
        <f aca="false">INDEX(Products!$C$2:$C$51,MATCH(C7292,Products!$A$2:$A$51,0))</f>
        <v>Electronics</v>
      </c>
      <c r="J7292" s="1" t="str">
        <f aca="false">INDEX(Orders!$E$2:$E$8001,MATCH(B7292,Orders!$A$2:$A$8001,0))</f>
        <v>Delivered</v>
      </c>
      <c r="K7292" s="1" t="str">
        <f aca="false">LEFT(INDEX(Orders!$C$2:$C$8001,MATCH(B7292,Orders!$A$2:$A$8001,0)),7)</f>
        <v>2024-07</v>
      </c>
    </row>
    <row r="7293" customFormat="false" ht="15" hidden="false" customHeight="true" outlineLevel="0" collapsed="false">
      <c r="A7293" s="1" t="s">
        <v>17763</v>
      </c>
      <c r="B7293" s="1" t="s">
        <v>5979</v>
      </c>
      <c r="C7293" s="1" t="s">
        <v>1940</v>
      </c>
      <c r="D7293" s="1" t="n">
        <v>2</v>
      </c>
      <c r="E7293" s="16" t="n">
        <v>2374.52</v>
      </c>
      <c r="F7293" s="17" t="n">
        <v>0</v>
      </c>
      <c r="G7293" s="16" t="n">
        <v>4749.04</v>
      </c>
      <c r="I7293" s="1" t="str">
        <f aca="false">INDEX(Products!$C$2:$C$51,MATCH(C7293,Products!$A$2:$A$51,0))</f>
        <v>Fashion</v>
      </c>
      <c r="J7293" s="1" t="str">
        <f aca="false">INDEX(Orders!$E$2:$E$8001,MATCH(B7293,Orders!$A$2:$A$8001,0))</f>
        <v>Delivered</v>
      </c>
      <c r="K7293" s="1" t="str">
        <f aca="false">LEFT(INDEX(Orders!$C$2:$C$8001,MATCH(B7293,Orders!$A$2:$A$8001,0)),7)</f>
        <v>2025-06</v>
      </c>
    </row>
    <row r="7294" customFormat="false" ht="15" hidden="false" customHeight="true" outlineLevel="0" collapsed="false">
      <c r="A7294" s="1" t="s">
        <v>17764</v>
      </c>
      <c r="B7294" s="1" t="s">
        <v>5980</v>
      </c>
      <c r="C7294" s="1" t="s">
        <v>1940</v>
      </c>
      <c r="D7294" s="1" t="n">
        <v>1</v>
      </c>
      <c r="E7294" s="16" t="n">
        <v>2374.52</v>
      </c>
      <c r="F7294" s="17" t="n">
        <v>0.15</v>
      </c>
      <c r="G7294" s="16" t="n">
        <v>2018.34</v>
      </c>
      <c r="I7294" s="1" t="str">
        <f aca="false">INDEX(Products!$C$2:$C$51,MATCH(C7294,Products!$A$2:$A$51,0))</f>
        <v>Fashion</v>
      </c>
      <c r="J7294" s="1" t="str">
        <f aca="false">INDEX(Orders!$E$2:$E$8001,MATCH(B7294,Orders!$A$2:$A$8001,0))</f>
        <v>Delivered</v>
      </c>
      <c r="K7294" s="1" t="str">
        <f aca="false">LEFT(INDEX(Orders!$C$2:$C$8001,MATCH(B7294,Orders!$A$2:$A$8001,0)),7)</f>
        <v>2025-01</v>
      </c>
    </row>
    <row r="7295" customFormat="false" ht="15" hidden="false" customHeight="true" outlineLevel="0" collapsed="false">
      <c r="A7295" s="1" t="s">
        <v>17765</v>
      </c>
      <c r="B7295" s="1" t="s">
        <v>5980</v>
      </c>
      <c r="C7295" s="1" t="s">
        <v>2007</v>
      </c>
      <c r="D7295" s="1" t="n">
        <v>1</v>
      </c>
      <c r="E7295" s="16" t="n">
        <v>750.27</v>
      </c>
      <c r="F7295" s="17" t="n">
        <v>0.05</v>
      </c>
      <c r="G7295" s="16" t="n">
        <v>712.76</v>
      </c>
      <c r="I7295" s="1" t="str">
        <f aca="false">INDEX(Products!$C$2:$C$51,MATCH(C7295,Products!$A$2:$A$51,0))</f>
        <v>Books &amp; Stationery</v>
      </c>
      <c r="J7295" s="1" t="str">
        <f aca="false">INDEX(Orders!$E$2:$E$8001,MATCH(B7295,Orders!$A$2:$A$8001,0))</f>
        <v>Delivered</v>
      </c>
      <c r="K7295" s="1" t="str">
        <f aca="false">LEFT(INDEX(Orders!$C$2:$C$8001,MATCH(B7295,Orders!$A$2:$A$8001,0)),7)</f>
        <v>2025-01</v>
      </c>
    </row>
    <row r="7296" customFormat="false" ht="15" hidden="false" customHeight="true" outlineLevel="0" collapsed="false">
      <c r="A7296" s="1" t="s">
        <v>17766</v>
      </c>
      <c r="B7296" s="1" t="s">
        <v>5981</v>
      </c>
      <c r="C7296" s="1" t="s">
        <v>2007</v>
      </c>
      <c r="D7296" s="1" t="n">
        <v>2</v>
      </c>
      <c r="E7296" s="16" t="n">
        <v>750.27</v>
      </c>
      <c r="F7296" s="17" t="n">
        <v>0.1</v>
      </c>
      <c r="G7296" s="16" t="n">
        <v>1350.49</v>
      </c>
      <c r="I7296" s="1" t="str">
        <f aca="false">INDEX(Products!$C$2:$C$51,MATCH(C7296,Products!$A$2:$A$51,0))</f>
        <v>Books &amp; Stationery</v>
      </c>
      <c r="J7296" s="1" t="str">
        <f aca="false">INDEX(Orders!$E$2:$E$8001,MATCH(B7296,Orders!$A$2:$A$8001,0))</f>
        <v>Refunded</v>
      </c>
      <c r="K7296" s="1" t="str">
        <f aca="false">LEFT(INDEX(Orders!$C$2:$C$8001,MATCH(B7296,Orders!$A$2:$A$8001,0)),7)</f>
        <v>2024-11</v>
      </c>
    </row>
    <row r="7297" customFormat="false" ht="15" hidden="false" customHeight="true" outlineLevel="0" collapsed="false">
      <c r="A7297" s="1" t="s">
        <v>17767</v>
      </c>
      <c r="B7297" s="1" t="s">
        <v>5982</v>
      </c>
      <c r="C7297" s="1" t="s">
        <v>1940</v>
      </c>
      <c r="D7297" s="1" t="n">
        <v>1</v>
      </c>
      <c r="E7297" s="16" t="n">
        <v>2374.52</v>
      </c>
      <c r="F7297" s="17" t="n">
        <v>0</v>
      </c>
      <c r="G7297" s="16" t="n">
        <v>2374.52</v>
      </c>
      <c r="I7297" s="1" t="str">
        <f aca="false">INDEX(Products!$C$2:$C$51,MATCH(C7297,Products!$A$2:$A$51,0))</f>
        <v>Fashion</v>
      </c>
      <c r="J7297" s="1" t="str">
        <f aca="false">INDEX(Orders!$E$2:$E$8001,MATCH(B7297,Orders!$A$2:$A$8001,0))</f>
        <v>Delivered</v>
      </c>
      <c r="K7297" s="1" t="str">
        <f aca="false">LEFT(INDEX(Orders!$C$2:$C$8001,MATCH(B7297,Orders!$A$2:$A$8001,0)),7)</f>
        <v>2025-09</v>
      </c>
    </row>
    <row r="7298" customFormat="false" ht="15" hidden="false" customHeight="true" outlineLevel="0" collapsed="false">
      <c r="A7298" s="1" t="s">
        <v>17768</v>
      </c>
      <c r="B7298" s="1" t="s">
        <v>5982</v>
      </c>
      <c r="C7298" s="1" t="s">
        <v>1988</v>
      </c>
      <c r="D7298" s="1" t="n">
        <v>2</v>
      </c>
      <c r="E7298" s="16" t="n">
        <v>681.07</v>
      </c>
      <c r="F7298" s="17" t="n">
        <v>0.05</v>
      </c>
      <c r="G7298" s="16" t="n">
        <v>1294.03</v>
      </c>
      <c r="I7298" s="1" t="str">
        <f aca="false">INDEX(Products!$C$2:$C$51,MATCH(C7298,Products!$A$2:$A$51,0))</f>
        <v>Sports &amp; Fitness</v>
      </c>
      <c r="J7298" s="1" t="str">
        <f aca="false">INDEX(Orders!$E$2:$E$8001,MATCH(B7298,Orders!$A$2:$A$8001,0))</f>
        <v>Delivered</v>
      </c>
      <c r="K7298" s="1" t="str">
        <f aca="false">LEFT(INDEX(Orders!$C$2:$C$8001,MATCH(B7298,Orders!$A$2:$A$8001,0)),7)</f>
        <v>2025-09</v>
      </c>
    </row>
    <row r="7299" customFormat="false" ht="15" hidden="false" customHeight="true" outlineLevel="0" collapsed="false">
      <c r="A7299" s="1" t="s">
        <v>17769</v>
      </c>
      <c r="B7299" s="1" t="s">
        <v>5982</v>
      </c>
      <c r="C7299" s="1" t="s">
        <v>1997</v>
      </c>
      <c r="D7299" s="1" t="n">
        <v>2</v>
      </c>
      <c r="E7299" s="16" t="n">
        <v>311.15</v>
      </c>
      <c r="F7299" s="17" t="n">
        <v>0</v>
      </c>
      <c r="G7299" s="16" t="n">
        <v>622.3</v>
      </c>
      <c r="I7299" s="1" t="str">
        <f aca="false">INDEX(Products!$C$2:$C$51,MATCH(C7299,Products!$A$2:$A$51,0))</f>
        <v>Sports &amp; Fitness</v>
      </c>
      <c r="J7299" s="1" t="str">
        <f aca="false">INDEX(Orders!$E$2:$E$8001,MATCH(B7299,Orders!$A$2:$A$8001,0))</f>
        <v>Delivered</v>
      </c>
      <c r="K7299" s="1" t="str">
        <f aca="false">LEFT(INDEX(Orders!$C$2:$C$8001,MATCH(B7299,Orders!$A$2:$A$8001,0)),7)</f>
        <v>2025-09</v>
      </c>
    </row>
    <row r="7300" customFormat="false" ht="15" hidden="false" customHeight="true" outlineLevel="0" collapsed="false">
      <c r="A7300" s="1" t="s">
        <v>17770</v>
      </c>
      <c r="B7300" s="1" t="s">
        <v>5983</v>
      </c>
      <c r="C7300" s="1" t="s">
        <v>1922</v>
      </c>
      <c r="D7300" s="1" t="n">
        <v>1</v>
      </c>
      <c r="E7300" s="16" t="n">
        <v>3142.61</v>
      </c>
      <c r="F7300" s="17" t="n">
        <v>0</v>
      </c>
      <c r="G7300" s="16" t="n">
        <v>3142.61</v>
      </c>
      <c r="I7300" s="1" t="str">
        <f aca="false">INDEX(Products!$C$2:$C$51,MATCH(C7300,Products!$A$2:$A$51,0))</f>
        <v>Electronics</v>
      </c>
      <c r="J7300" s="1" t="str">
        <f aca="false">INDEX(Orders!$E$2:$E$8001,MATCH(B7300,Orders!$A$2:$A$8001,0))</f>
        <v>Delivered</v>
      </c>
      <c r="K7300" s="1" t="str">
        <f aca="false">LEFT(INDEX(Orders!$C$2:$C$8001,MATCH(B7300,Orders!$A$2:$A$8001,0)),7)</f>
        <v>2025-12</v>
      </c>
    </row>
    <row r="7301" customFormat="false" ht="15" hidden="false" customHeight="true" outlineLevel="0" collapsed="false">
      <c r="A7301" s="1" t="s">
        <v>17771</v>
      </c>
      <c r="B7301" s="1" t="s">
        <v>5983</v>
      </c>
      <c r="C7301" s="1" t="s">
        <v>1940</v>
      </c>
      <c r="D7301" s="1" t="n">
        <v>2</v>
      </c>
      <c r="E7301" s="16" t="n">
        <v>2374.52</v>
      </c>
      <c r="F7301" s="17" t="n">
        <v>0</v>
      </c>
      <c r="G7301" s="16" t="n">
        <v>4749.04</v>
      </c>
      <c r="I7301" s="1" t="str">
        <f aca="false">INDEX(Products!$C$2:$C$51,MATCH(C7301,Products!$A$2:$A$51,0))</f>
        <v>Fashion</v>
      </c>
      <c r="J7301" s="1" t="str">
        <f aca="false">INDEX(Orders!$E$2:$E$8001,MATCH(B7301,Orders!$A$2:$A$8001,0))</f>
        <v>Delivered</v>
      </c>
      <c r="K7301" s="1" t="str">
        <f aca="false">LEFT(INDEX(Orders!$C$2:$C$8001,MATCH(B7301,Orders!$A$2:$A$8001,0)),7)</f>
        <v>2025-12</v>
      </c>
    </row>
    <row r="7302" customFormat="false" ht="15" hidden="false" customHeight="true" outlineLevel="0" collapsed="false">
      <c r="A7302" s="1" t="s">
        <v>17772</v>
      </c>
      <c r="B7302" s="1" t="s">
        <v>5983</v>
      </c>
      <c r="C7302" s="1" t="s">
        <v>1928</v>
      </c>
      <c r="D7302" s="1" t="n">
        <v>1</v>
      </c>
      <c r="E7302" s="16" t="n">
        <v>657.82</v>
      </c>
      <c r="F7302" s="17" t="n">
        <v>0.15</v>
      </c>
      <c r="G7302" s="16" t="n">
        <v>559.15</v>
      </c>
      <c r="I7302" s="1" t="str">
        <f aca="false">INDEX(Products!$C$2:$C$51,MATCH(C7302,Products!$A$2:$A$51,0))</f>
        <v>Electronics</v>
      </c>
      <c r="J7302" s="1" t="str">
        <f aca="false">INDEX(Orders!$E$2:$E$8001,MATCH(B7302,Orders!$A$2:$A$8001,0))</f>
        <v>Delivered</v>
      </c>
      <c r="K7302" s="1" t="str">
        <f aca="false">LEFT(INDEX(Orders!$C$2:$C$8001,MATCH(B7302,Orders!$A$2:$A$8001,0)),7)</f>
        <v>2025-12</v>
      </c>
    </row>
    <row r="7303" customFormat="false" ht="15" hidden="false" customHeight="true" outlineLevel="0" collapsed="false">
      <c r="A7303" s="1" t="s">
        <v>17773</v>
      </c>
      <c r="B7303" s="1" t="s">
        <v>5983</v>
      </c>
      <c r="C7303" s="1" t="s">
        <v>1990</v>
      </c>
      <c r="D7303" s="1" t="n">
        <v>1</v>
      </c>
      <c r="E7303" s="16" t="n">
        <v>5311.32</v>
      </c>
      <c r="F7303" s="17" t="n">
        <v>0.15</v>
      </c>
      <c r="G7303" s="16" t="n">
        <v>4514.62</v>
      </c>
      <c r="I7303" s="1" t="str">
        <f aca="false">INDEX(Products!$C$2:$C$51,MATCH(C7303,Products!$A$2:$A$51,0))</f>
        <v>Sports &amp; Fitness</v>
      </c>
      <c r="J7303" s="1" t="str">
        <f aca="false">INDEX(Orders!$E$2:$E$8001,MATCH(B7303,Orders!$A$2:$A$8001,0))</f>
        <v>Delivered</v>
      </c>
      <c r="K7303" s="1" t="str">
        <f aca="false">LEFT(INDEX(Orders!$C$2:$C$8001,MATCH(B7303,Orders!$A$2:$A$8001,0)),7)</f>
        <v>2025-12</v>
      </c>
    </row>
    <row r="7304" customFormat="false" ht="15" hidden="false" customHeight="true" outlineLevel="0" collapsed="false">
      <c r="A7304" s="1" t="s">
        <v>17774</v>
      </c>
      <c r="B7304" s="1" t="s">
        <v>5984</v>
      </c>
      <c r="C7304" s="1" t="s">
        <v>1924</v>
      </c>
      <c r="D7304" s="1" t="n">
        <v>2</v>
      </c>
      <c r="E7304" s="16" t="n">
        <v>1971</v>
      </c>
      <c r="F7304" s="17" t="n">
        <v>0.05</v>
      </c>
      <c r="G7304" s="16" t="n">
        <v>3744.9</v>
      </c>
      <c r="I7304" s="1" t="str">
        <f aca="false">INDEX(Products!$C$2:$C$51,MATCH(C7304,Products!$A$2:$A$51,0))</f>
        <v>Electronics</v>
      </c>
      <c r="J7304" s="1" t="str">
        <f aca="false">INDEX(Orders!$E$2:$E$8001,MATCH(B7304,Orders!$A$2:$A$8001,0))</f>
        <v>Delivered</v>
      </c>
      <c r="K7304" s="1" t="str">
        <f aca="false">LEFT(INDEX(Orders!$C$2:$C$8001,MATCH(B7304,Orders!$A$2:$A$8001,0)),7)</f>
        <v>2025-07</v>
      </c>
    </row>
    <row r="7305" customFormat="false" ht="15" hidden="false" customHeight="true" outlineLevel="0" collapsed="false">
      <c r="A7305" s="1" t="s">
        <v>17775</v>
      </c>
      <c r="B7305" s="1" t="s">
        <v>5984</v>
      </c>
      <c r="C7305" s="1" t="s">
        <v>2006</v>
      </c>
      <c r="D7305" s="1" t="n">
        <v>1</v>
      </c>
      <c r="E7305" s="16" t="n">
        <v>482.17</v>
      </c>
      <c r="F7305" s="17" t="n">
        <v>0</v>
      </c>
      <c r="G7305" s="16" t="n">
        <v>482.17</v>
      </c>
      <c r="I7305" s="1" t="str">
        <f aca="false">INDEX(Products!$C$2:$C$51,MATCH(C7305,Products!$A$2:$A$51,0))</f>
        <v>Books &amp; Stationery</v>
      </c>
      <c r="J7305" s="1" t="str">
        <f aca="false">INDEX(Orders!$E$2:$E$8001,MATCH(B7305,Orders!$A$2:$A$8001,0))</f>
        <v>Delivered</v>
      </c>
      <c r="K7305" s="1" t="str">
        <f aca="false">LEFT(INDEX(Orders!$C$2:$C$8001,MATCH(B7305,Orders!$A$2:$A$8001,0)),7)</f>
        <v>2025-07</v>
      </c>
    </row>
    <row r="7306" customFormat="false" ht="15" hidden="false" customHeight="true" outlineLevel="0" collapsed="false">
      <c r="A7306" s="1" t="s">
        <v>17776</v>
      </c>
      <c r="B7306" s="1" t="s">
        <v>5985</v>
      </c>
      <c r="C7306" s="1" t="s">
        <v>1940</v>
      </c>
      <c r="D7306" s="1" t="n">
        <v>2</v>
      </c>
      <c r="E7306" s="16" t="n">
        <v>2374.52</v>
      </c>
      <c r="F7306" s="17" t="n">
        <v>0</v>
      </c>
      <c r="G7306" s="16" t="n">
        <v>4749.04</v>
      </c>
      <c r="I7306" s="1" t="str">
        <f aca="false">INDEX(Products!$C$2:$C$51,MATCH(C7306,Products!$A$2:$A$51,0))</f>
        <v>Fashion</v>
      </c>
      <c r="J7306" s="1" t="str">
        <f aca="false">INDEX(Orders!$E$2:$E$8001,MATCH(B7306,Orders!$A$2:$A$8001,0))</f>
        <v>Delivered</v>
      </c>
      <c r="K7306" s="1" t="str">
        <f aca="false">LEFT(INDEX(Orders!$C$2:$C$8001,MATCH(B7306,Orders!$A$2:$A$8001,0)),7)</f>
        <v>2025-10</v>
      </c>
    </row>
    <row r="7307" customFormat="false" ht="15" hidden="false" customHeight="true" outlineLevel="0" collapsed="false">
      <c r="A7307" s="1" t="s">
        <v>17777</v>
      </c>
      <c r="B7307" s="1" t="s">
        <v>5985</v>
      </c>
      <c r="C7307" s="1" t="s">
        <v>1930</v>
      </c>
      <c r="D7307" s="1" t="n">
        <v>1</v>
      </c>
      <c r="E7307" s="16" t="n">
        <v>2398.35</v>
      </c>
      <c r="F7307" s="17" t="n">
        <v>0.1</v>
      </c>
      <c r="G7307" s="16" t="n">
        <v>2158.52</v>
      </c>
      <c r="I7307" s="1" t="str">
        <f aca="false">INDEX(Products!$C$2:$C$51,MATCH(C7307,Products!$A$2:$A$51,0))</f>
        <v>Electronics</v>
      </c>
      <c r="J7307" s="1" t="str">
        <f aca="false">INDEX(Orders!$E$2:$E$8001,MATCH(B7307,Orders!$A$2:$A$8001,0))</f>
        <v>Delivered</v>
      </c>
      <c r="K7307" s="1" t="str">
        <f aca="false">LEFT(INDEX(Orders!$C$2:$C$8001,MATCH(B7307,Orders!$A$2:$A$8001,0)),7)</f>
        <v>2025-10</v>
      </c>
    </row>
    <row r="7308" customFormat="false" ht="15" hidden="false" customHeight="true" outlineLevel="0" collapsed="false">
      <c r="A7308" s="1" t="s">
        <v>17778</v>
      </c>
      <c r="B7308" s="1" t="s">
        <v>5985</v>
      </c>
      <c r="C7308" s="1" t="s">
        <v>2006</v>
      </c>
      <c r="D7308" s="1" t="n">
        <v>1</v>
      </c>
      <c r="E7308" s="16" t="n">
        <v>482.17</v>
      </c>
      <c r="F7308" s="17" t="n">
        <v>0.1</v>
      </c>
      <c r="G7308" s="16" t="n">
        <v>433.95</v>
      </c>
      <c r="I7308" s="1" t="str">
        <f aca="false">INDEX(Products!$C$2:$C$51,MATCH(C7308,Products!$A$2:$A$51,0))</f>
        <v>Books &amp; Stationery</v>
      </c>
      <c r="J7308" s="1" t="str">
        <f aca="false">INDEX(Orders!$E$2:$E$8001,MATCH(B7308,Orders!$A$2:$A$8001,0))</f>
        <v>Delivered</v>
      </c>
      <c r="K7308" s="1" t="str">
        <f aca="false">LEFT(INDEX(Orders!$C$2:$C$8001,MATCH(B7308,Orders!$A$2:$A$8001,0)),7)</f>
        <v>2025-10</v>
      </c>
    </row>
    <row r="7309" customFormat="false" ht="15" hidden="false" customHeight="true" outlineLevel="0" collapsed="false">
      <c r="A7309" s="1" t="s">
        <v>17779</v>
      </c>
      <c r="B7309" s="1" t="s">
        <v>5985</v>
      </c>
      <c r="C7309" s="1" t="s">
        <v>1924</v>
      </c>
      <c r="D7309" s="1" t="n">
        <v>1</v>
      </c>
      <c r="E7309" s="16" t="n">
        <v>1971</v>
      </c>
      <c r="F7309" s="17" t="n">
        <v>0</v>
      </c>
      <c r="G7309" s="16" t="n">
        <v>1971</v>
      </c>
      <c r="I7309" s="1" t="str">
        <f aca="false">INDEX(Products!$C$2:$C$51,MATCH(C7309,Products!$A$2:$A$51,0))</f>
        <v>Electronics</v>
      </c>
      <c r="J7309" s="1" t="str">
        <f aca="false">INDEX(Orders!$E$2:$E$8001,MATCH(B7309,Orders!$A$2:$A$8001,0))</f>
        <v>Delivered</v>
      </c>
      <c r="K7309" s="1" t="str">
        <f aca="false">LEFT(INDEX(Orders!$C$2:$C$8001,MATCH(B7309,Orders!$A$2:$A$8001,0)),7)</f>
        <v>2025-10</v>
      </c>
    </row>
    <row r="7310" customFormat="false" ht="15" hidden="false" customHeight="true" outlineLevel="0" collapsed="false">
      <c r="A7310" s="1" t="s">
        <v>17780</v>
      </c>
      <c r="B7310" s="1" t="s">
        <v>5986</v>
      </c>
      <c r="C7310" s="1" t="s">
        <v>1997</v>
      </c>
      <c r="D7310" s="1" t="n">
        <v>1</v>
      </c>
      <c r="E7310" s="16" t="n">
        <v>311.15</v>
      </c>
      <c r="F7310" s="17" t="n">
        <v>0.05</v>
      </c>
      <c r="G7310" s="16" t="n">
        <v>295.59</v>
      </c>
      <c r="I7310" s="1" t="str">
        <f aca="false">INDEX(Products!$C$2:$C$51,MATCH(C7310,Products!$A$2:$A$51,0))</f>
        <v>Sports &amp; Fitness</v>
      </c>
      <c r="J7310" s="1" t="str">
        <f aca="false">INDEX(Orders!$E$2:$E$8001,MATCH(B7310,Orders!$A$2:$A$8001,0))</f>
        <v>Delivered</v>
      </c>
      <c r="K7310" s="1" t="str">
        <f aca="false">LEFT(INDEX(Orders!$C$2:$C$8001,MATCH(B7310,Orders!$A$2:$A$8001,0)),7)</f>
        <v>2025-11</v>
      </c>
    </row>
    <row r="7311" customFormat="false" ht="15" hidden="false" customHeight="true" outlineLevel="0" collapsed="false">
      <c r="A7311" s="1" t="s">
        <v>17781</v>
      </c>
      <c r="B7311" s="1" t="s">
        <v>5986</v>
      </c>
      <c r="C7311" s="1" t="s">
        <v>1937</v>
      </c>
      <c r="D7311" s="1" t="n">
        <v>3</v>
      </c>
      <c r="E7311" s="16" t="n">
        <v>1364.75</v>
      </c>
      <c r="F7311" s="17" t="n">
        <v>0.15</v>
      </c>
      <c r="G7311" s="16" t="n">
        <v>3480.11</v>
      </c>
      <c r="I7311" s="1" t="str">
        <f aca="false">INDEX(Products!$C$2:$C$51,MATCH(C7311,Products!$A$2:$A$51,0))</f>
        <v>Fashion</v>
      </c>
      <c r="J7311" s="1" t="str">
        <f aca="false">INDEX(Orders!$E$2:$E$8001,MATCH(B7311,Orders!$A$2:$A$8001,0))</f>
        <v>Delivered</v>
      </c>
      <c r="K7311" s="1" t="str">
        <f aca="false">LEFT(INDEX(Orders!$C$2:$C$8001,MATCH(B7311,Orders!$A$2:$A$8001,0)),7)</f>
        <v>2025-11</v>
      </c>
    </row>
    <row r="7312" customFormat="false" ht="15" hidden="false" customHeight="true" outlineLevel="0" collapsed="false">
      <c r="A7312" s="1" t="s">
        <v>17782</v>
      </c>
      <c r="B7312" s="1" t="s">
        <v>5986</v>
      </c>
      <c r="C7312" s="1" t="s">
        <v>1943</v>
      </c>
      <c r="D7312" s="1" t="n">
        <v>1</v>
      </c>
      <c r="E7312" s="16" t="n">
        <v>1250.54</v>
      </c>
      <c r="F7312" s="17" t="n">
        <v>0.2</v>
      </c>
      <c r="G7312" s="16" t="n">
        <v>1000.43</v>
      </c>
      <c r="I7312" s="1" t="str">
        <f aca="false">INDEX(Products!$C$2:$C$51,MATCH(C7312,Products!$A$2:$A$51,0))</f>
        <v>Fashion</v>
      </c>
      <c r="J7312" s="1" t="str">
        <f aca="false">INDEX(Orders!$E$2:$E$8001,MATCH(B7312,Orders!$A$2:$A$8001,0))</f>
        <v>Delivered</v>
      </c>
      <c r="K7312" s="1" t="str">
        <f aca="false">LEFT(INDEX(Orders!$C$2:$C$8001,MATCH(B7312,Orders!$A$2:$A$8001,0)),7)</f>
        <v>2025-11</v>
      </c>
    </row>
    <row r="7313" customFormat="false" ht="15" hidden="false" customHeight="true" outlineLevel="0" collapsed="false">
      <c r="A7313" s="1" t="s">
        <v>17783</v>
      </c>
      <c r="B7313" s="1" t="s">
        <v>5986</v>
      </c>
      <c r="C7313" s="1" t="s">
        <v>1975</v>
      </c>
      <c r="D7313" s="1" t="n">
        <v>2</v>
      </c>
      <c r="E7313" s="16" t="n">
        <v>862.99</v>
      </c>
      <c r="F7313" s="17" t="n">
        <v>0</v>
      </c>
      <c r="G7313" s="16" t="n">
        <v>1725.98</v>
      </c>
      <c r="I7313" s="1" t="str">
        <f aca="false">INDEX(Products!$C$2:$C$51,MATCH(C7313,Products!$A$2:$A$51,0))</f>
        <v>Beauty &amp; Personal Care</v>
      </c>
      <c r="J7313" s="1" t="str">
        <f aca="false">INDEX(Orders!$E$2:$E$8001,MATCH(B7313,Orders!$A$2:$A$8001,0))</f>
        <v>Delivered</v>
      </c>
      <c r="K7313" s="1" t="str">
        <f aca="false">LEFT(INDEX(Orders!$C$2:$C$8001,MATCH(B7313,Orders!$A$2:$A$8001,0)),7)</f>
        <v>2025-11</v>
      </c>
    </row>
    <row r="7314" customFormat="false" ht="15" hidden="false" customHeight="true" outlineLevel="0" collapsed="false">
      <c r="A7314" s="1" t="s">
        <v>17784</v>
      </c>
      <c r="B7314" s="1" t="s">
        <v>5987</v>
      </c>
      <c r="C7314" s="1" t="s">
        <v>1969</v>
      </c>
      <c r="D7314" s="1" t="n">
        <v>1</v>
      </c>
      <c r="E7314" s="16" t="n">
        <v>9171.98</v>
      </c>
      <c r="F7314" s="17" t="n">
        <v>0</v>
      </c>
      <c r="G7314" s="16" t="n">
        <v>9171.98</v>
      </c>
      <c r="I7314" s="1" t="str">
        <f aca="false">INDEX(Products!$C$2:$C$51,MATCH(C7314,Products!$A$2:$A$51,0))</f>
        <v>Home &amp; Kitchen</v>
      </c>
      <c r="J7314" s="1" t="str">
        <f aca="false">INDEX(Orders!$E$2:$E$8001,MATCH(B7314,Orders!$A$2:$A$8001,0))</f>
        <v>Returned</v>
      </c>
      <c r="K7314" s="1" t="str">
        <f aca="false">LEFT(INDEX(Orders!$C$2:$C$8001,MATCH(B7314,Orders!$A$2:$A$8001,0)),7)</f>
        <v>2025-12</v>
      </c>
    </row>
    <row r="7315" customFormat="false" ht="15" hidden="false" customHeight="true" outlineLevel="0" collapsed="false">
      <c r="A7315" s="1" t="s">
        <v>17785</v>
      </c>
      <c r="B7315" s="1" t="s">
        <v>5987</v>
      </c>
      <c r="C7315" s="1" t="s">
        <v>1997</v>
      </c>
      <c r="D7315" s="1" t="n">
        <v>3</v>
      </c>
      <c r="E7315" s="16" t="n">
        <v>311.15</v>
      </c>
      <c r="F7315" s="17" t="n">
        <v>0.15</v>
      </c>
      <c r="G7315" s="16" t="n">
        <v>793.43</v>
      </c>
      <c r="I7315" s="1" t="str">
        <f aca="false">INDEX(Products!$C$2:$C$51,MATCH(C7315,Products!$A$2:$A$51,0))</f>
        <v>Sports &amp; Fitness</v>
      </c>
      <c r="J7315" s="1" t="str">
        <f aca="false">INDEX(Orders!$E$2:$E$8001,MATCH(B7315,Orders!$A$2:$A$8001,0))</f>
        <v>Returned</v>
      </c>
      <c r="K7315" s="1" t="str">
        <f aca="false">LEFT(INDEX(Orders!$C$2:$C$8001,MATCH(B7315,Orders!$A$2:$A$8001,0)),7)</f>
        <v>2025-12</v>
      </c>
    </row>
    <row r="7316" customFormat="false" ht="15" hidden="false" customHeight="true" outlineLevel="0" collapsed="false">
      <c r="A7316" s="1" t="s">
        <v>17786</v>
      </c>
      <c r="B7316" s="1" t="s">
        <v>5987</v>
      </c>
      <c r="C7316" s="1" t="s">
        <v>1940</v>
      </c>
      <c r="D7316" s="1" t="n">
        <v>2</v>
      </c>
      <c r="E7316" s="16" t="n">
        <v>2374.52</v>
      </c>
      <c r="F7316" s="17" t="n">
        <v>0.1</v>
      </c>
      <c r="G7316" s="16" t="n">
        <v>4274.14</v>
      </c>
      <c r="I7316" s="1" t="str">
        <f aca="false">INDEX(Products!$C$2:$C$51,MATCH(C7316,Products!$A$2:$A$51,0))</f>
        <v>Fashion</v>
      </c>
      <c r="J7316" s="1" t="str">
        <f aca="false">INDEX(Orders!$E$2:$E$8001,MATCH(B7316,Orders!$A$2:$A$8001,0))</f>
        <v>Returned</v>
      </c>
      <c r="K7316" s="1" t="str">
        <f aca="false">LEFT(INDEX(Orders!$C$2:$C$8001,MATCH(B7316,Orders!$A$2:$A$8001,0)),7)</f>
        <v>2025-12</v>
      </c>
    </row>
    <row r="7317" customFormat="false" ht="15" hidden="false" customHeight="true" outlineLevel="0" collapsed="false">
      <c r="A7317" s="1" t="s">
        <v>17787</v>
      </c>
      <c r="B7317" s="1" t="s">
        <v>5987</v>
      </c>
      <c r="C7317" s="1" t="s">
        <v>1953</v>
      </c>
      <c r="D7317" s="1" t="n">
        <v>1</v>
      </c>
      <c r="E7317" s="16" t="n">
        <v>4914.12</v>
      </c>
      <c r="F7317" s="17" t="n">
        <v>0</v>
      </c>
      <c r="G7317" s="16" t="n">
        <v>4914.12</v>
      </c>
      <c r="I7317" s="1" t="str">
        <f aca="false">INDEX(Products!$C$2:$C$51,MATCH(C7317,Products!$A$2:$A$51,0))</f>
        <v>Fashion</v>
      </c>
      <c r="J7317" s="1" t="str">
        <f aca="false">INDEX(Orders!$E$2:$E$8001,MATCH(B7317,Orders!$A$2:$A$8001,0))</f>
        <v>Returned</v>
      </c>
      <c r="K7317" s="1" t="str">
        <f aca="false">LEFT(INDEX(Orders!$C$2:$C$8001,MATCH(B7317,Orders!$A$2:$A$8001,0)),7)</f>
        <v>2025-12</v>
      </c>
    </row>
    <row r="7318" customFormat="false" ht="15" hidden="false" customHeight="true" outlineLevel="0" collapsed="false">
      <c r="A7318" s="1" t="s">
        <v>17788</v>
      </c>
      <c r="B7318" s="1" t="s">
        <v>5988</v>
      </c>
      <c r="C7318" s="1" t="s">
        <v>1930</v>
      </c>
      <c r="D7318" s="1" t="n">
        <v>1</v>
      </c>
      <c r="E7318" s="16" t="n">
        <v>2398.35</v>
      </c>
      <c r="F7318" s="17" t="n">
        <v>0.1</v>
      </c>
      <c r="G7318" s="16" t="n">
        <v>2158.52</v>
      </c>
      <c r="I7318" s="1" t="str">
        <f aca="false">INDEX(Products!$C$2:$C$51,MATCH(C7318,Products!$A$2:$A$51,0))</f>
        <v>Electronics</v>
      </c>
      <c r="J7318" s="1" t="str">
        <f aca="false">INDEX(Orders!$E$2:$E$8001,MATCH(B7318,Orders!$A$2:$A$8001,0))</f>
        <v>Delivered</v>
      </c>
      <c r="K7318" s="1" t="str">
        <f aca="false">LEFT(INDEX(Orders!$C$2:$C$8001,MATCH(B7318,Orders!$A$2:$A$8001,0)),7)</f>
        <v>2025-12</v>
      </c>
    </row>
    <row r="7319" customFormat="false" ht="15" hidden="false" customHeight="true" outlineLevel="0" collapsed="false">
      <c r="A7319" s="1" t="s">
        <v>17789</v>
      </c>
      <c r="B7319" s="1" t="s">
        <v>5988</v>
      </c>
      <c r="C7319" s="1" t="s">
        <v>1959</v>
      </c>
      <c r="D7319" s="1" t="n">
        <v>1</v>
      </c>
      <c r="E7319" s="16" t="n">
        <v>2142.79</v>
      </c>
      <c r="F7319" s="17" t="n">
        <v>0.2</v>
      </c>
      <c r="G7319" s="16" t="n">
        <v>1714.23</v>
      </c>
      <c r="I7319" s="1" t="str">
        <f aca="false">INDEX(Products!$C$2:$C$51,MATCH(C7319,Products!$A$2:$A$51,0))</f>
        <v>Home &amp; Kitchen</v>
      </c>
      <c r="J7319" s="1" t="str">
        <f aca="false">INDEX(Orders!$E$2:$E$8001,MATCH(B7319,Orders!$A$2:$A$8001,0))</f>
        <v>Delivered</v>
      </c>
      <c r="K7319" s="1" t="str">
        <f aca="false">LEFT(INDEX(Orders!$C$2:$C$8001,MATCH(B7319,Orders!$A$2:$A$8001,0)),7)</f>
        <v>2025-12</v>
      </c>
    </row>
    <row r="7320" customFormat="false" ht="15" hidden="false" customHeight="true" outlineLevel="0" collapsed="false">
      <c r="A7320" s="1" t="s">
        <v>17790</v>
      </c>
      <c r="B7320" s="1" t="s">
        <v>5988</v>
      </c>
      <c r="C7320" s="1" t="s">
        <v>1995</v>
      </c>
      <c r="D7320" s="1" t="n">
        <v>1</v>
      </c>
      <c r="E7320" s="16" t="n">
        <v>2914.27</v>
      </c>
      <c r="F7320" s="17" t="n">
        <v>0</v>
      </c>
      <c r="G7320" s="16" t="n">
        <v>2914.27</v>
      </c>
      <c r="I7320" s="1" t="str">
        <f aca="false">INDEX(Products!$C$2:$C$51,MATCH(C7320,Products!$A$2:$A$51,0))</f>
        <v>Sports &amp; Fitness</v>
      </c>
      <c r="J7320" s="1" t="str">
        <f aca="false">INDEX(Orders!$E$2:$E$8001,MATCH(B7320,Orders!$A$2:$A$8001,0))</f>
        <v>Delivered</v>
      </c>
      <c r="K7320" s="1" t="str">
        <f aca="false">LEFT(INDEX(Orders!$C$2:$C$8001,MATCH(B7320,Orders!$A$2:$A$8001,0)),7)</f>
        <v>2025-12</v>
      </c>
    </row>
    <row r="7321" customFormat="false" ht="15" hidden="false" customHeight="true" outlineLevel="0" collapsed="false">
      <c r="A7321" s="1" t="s">
        <v>17791</v>
      </c>
      <c r="B7321" s="1" t="s">
        <v>5989</v>
      </c>
      <c r="C7321" s="1" t="s">
        <v>1940</v>
      </c>
      <c r="D7321" s="1" t="n">
        <v>1</v>
      </c>
      <c r="E7321" s="16" t="n">
        <v>2374.52</v>
      </c>
      <c r="F7321" s="17" t="n">
        <v>0</v>
      </c>
      <c r="G7321" s="16" t="n">
        <v>2374.52</v>
      </c>
      <c r="I7321" s="1" t="str">
        <f aca="false">INDEX(Products!$C$2:$C$51,MATCH(C7321,Products!$A$2:$A$51,0))</f>
        <v>Fashion</v>
      </c>
      <c r="J7321" s="1" t="str">
        <f aca="false">INDEX(Orders!$E$2:$E$8001,MATCH(B7321,Orders!$A$2:$A$8001,0))</f>
        <v>Returned</v>
      </c>
      <c r="K7321" s="1" t="str">
        <f aca="false">LEFT(INDEX(Orders!$C$2:$C$8001,MATCH(B7321,Orders!$A$2:$A$8001,0)),7)</f>
        <v>2024-12</v>
      </c>
    </row>
    <row r="7322" customFormat="false" ht="15" hidden="false" customHeight="true" outlineLevel="0" collapsed="false">
      <c r="A7322" s="1" t="s">
        <v>17792</v>
      </c>
      <c r="B7322" s="1" t="s">
        <v>5989</v>
      </c>
      <c r="C7322" s="1" t="s">
        <v>1977</v>
      </c>
      <c r="D7322" s="1" t="n">
        <v>1</v>
      </c>
      <c r="E7322" s="16" t="n">
        <v>2386.05</v>
      </c>
      <c r="F7322" s="17" t="n">
        <v>0.15</v>
      </c>
      <c r="G7322" s="16" t="n">
        <v>2028.14</v>
      </c>
      <c r="I7322" s="1" t="str">
        <f aca="false">INDEX(Products!$C$2:$C$51,MATCH(C7322,Products!$A$2:$A$51,0))</f>
        <v>Beauty &amp; Personal Care</v>
      </c>
      <c r="J7322" s="1" t="str">
        <f aca="false">INDEX(Orders!$E$2:$E$8001,MATCH(B7322,Orders!$A$2:$A$8001,0))</f>
        <v>Returned</v>
      </c>
      <c r="K7322" s="1" t="str">
        <f aca="false">LEFT(INDEX(Orders!$C$2:$C$8001,MATCH(B7322,Orders!$A$2:$A$8001,0)),7)</f>
        <v>2024-12</v>
      </c>
    </row>
    <row r="7323" customFormat="false" ht="15" hidden="false" customHeight="true" outlineLevel="0" collapsed="false">
      <c r="A7323" s="1" t="s">
        <v>17793</v>
      </c>
      <c r="B7323" s="1" t="s">
        <v>5989</v>
      </c>
      <c r="C7323" s="1" t="s">
        <v>1995</v>
      </c>
      <c r="D7323" s="1" t="n">
        <v>2</v>
      </c>
      <c r="E7323" s="16" t="n">
        <v>2914.27</v>
      </c>
      <c r="F7323" s="17" t="n">
        <v>0</v>
      </c>
      <c r="G7323" s="16" t="n">
        <v>5828.54</v>
      </c>
      <c r="I7323" s="1" t="str">
        <f aca="false">INDEX(Products!$C$2:$C$51,MATCH(C7323,Products!$A$2:$A$51,0))</f>
        <v>Sports &amp; Fitness</v>
      </c>
      <c r="J7323" s="1" t="str">
        <f aca="false">INDEX(Orders!$E$2:$E$8001,MATCH(B7323,Orders!$A$2:$A$8001,0))</f>
        <v>Returned</v>
      </c>
      <c r="K7323" s="1" t="str">
        <f aca="false">LEFT(INDEX(Orders!$C$2:$C$8001,MATCH(B7323,Orders!$A$2:$A$8001,0)),7)</f>
        <v>2024-12</v>
      </c>
    </row>
    <row r="7324" customFormat="false" ht="15" hidden="false" customHeight="true" outlineLevel="0" collapsed="false">
      <c r="A7324" s="1" t="s">
        <v>17794</v>
      </c>
      <c r="B7324" s="1" t="s">
        <v>5989</v>
      </c>
      <c r="C7324" s="1" t="s">
        <v>1997</v>
      </c>
      <c r="D7324" s="1" t="n">
        <v>2</v>
      </c>
      <c r="E7324" s="16" t="n">
        <v>311.15</v>
      </c>
      <c r="F7324" s="17" t="n">
        <v>0.05</v>
      </c>
      <c r="G7324" s="16" t="n">
        <v>591.18</v>
      </c>
      <c r="I7324" s="1" t="str">
        <f aca="false">INDEX(Products!$C$2:$C$51,MATCH(C7324,Products!$A$2:$A$51,0))</f>
        <v>Sports &amp; Fitness</v>
      </c>
      <c r="J7324" s="1" t="str">
        <f aca="false">INDEX(Orders!$E$2:$E$8001,MATCH(B7324,Orders!$A$2:$A$8001,0))</f>
        <v>Returned</v>
      </c>
      <c r="K7324" s="1" t="str">
        <f aca="false">LEFT(INDEX(Orders!$C$2:$C$8001,MATCH(B7324,Orders!$A$2:$A$8001,0)),7)</f>
        <v>2024-12</v>
      </c>
    </row>
    <row r="7325" customFormat="false" ht="15" hidden="false" customHeight="true" outlineLevel="0" collapsed="false">
      <c r="A7325" s="1" t="s">
        <v>17795</v>
      </c>
      <c r="B7325" s="1" t="s">
        <v>5989</v>
      </c>
      <c r="C7325" s="1" t="s">
        <v>2006</v>
      </c>
      <c r="D7325" s="1" t="n">
        <v>1</v>
      </c>
      <c r="E7325" s="16" t="n">
        <v>482.17</v>
      </c>
      <c r="F7325" s="17" t="n">
        <v>0.05</v>
      </c>
      <c r="G7325" s="16" t="n">
        <v>458.06</v>
      </c>
      <c r="I7325" s="1" t="str">
        <f aca="false">INDEX(Products!$C$2:$C$51,MATCH(C7325,Products!$A$2:$A$51,0))</f>
        <v>Books &amp; Stationery</v>
      </c>
      <c r="J7325" s="1" t="str">
        <f aca="false">INDEX(Orders!$E$2:$E$8001,MATCH(B7325,Orders!$A$2:$A$8001,0))</f>
        <v>Returned</v>
      </c>
      <c r="K7325" s="1" t="str">
        <f aca="false">LEFT(INDEX(Orders!$C$2:$C$8001,MATCH(B7325,Orders!$A$2:$A$8001,0)),7)</f>
        <v>2024-12</v>
      </c>
    </row>
    <row r="7326" customFormat="false" ht="15" hidden="false" customHeight="true" outlineLevel="0" collapsed="false">
      <c r="A7326" s="1" t="s">
        <v>17796</v>
      </c>
      <c r="B7326" s="1" t="s">
        <v>5990</v>
      </c>
      <c r="C7326" s="1" t="s">
        <v>2000</v>
      </c>
      <c r="D7326" s="1" t="n">
        <v>1</v>
      </c>
      <c r="E7326" s="16" t="n">
        <v>425.08</v>
      </c>
      <c r="F7326" s="17" t="n">
        <v>0.15</v>
      </c>
      <c r="G7326" s="16" t="n">
        <v>361.32</v>
      </c>
      <c r="I7326" s="1" t="str">
        <f aca="false">INDEX(Products!$C$2:$C$51,MATCH(C7326,Products!$A$2:$A$51,0))</f>
        <v>Books &amp; Stationery</v>
      </c>
      <c r="J7326" s="1" t="str">
        <f aca="false">INDEX(Orders!$E$2:$E$8001,MATCH(B7326,Orders!$A$2:$A$8001,0))</f>
        <v>Delivered</v>
      </c>
      <c r="K7326" s="1" t="str">
        <f aca="false">LEFT(INDEX(Orders!$C$2:$C$8001,MATCH(B7326,Orders!$A$2:$A$8001,0)),7)</f>
        <v>2025-01</v>
      </c>
    </row>
    <row r="7327" customFormat="false" ht="15" hidden="false" customHeight="true" outlineLevel="0" collapsed="false">
      <c r="A7327" s="1" t="s">
        <v>17797</v>
      </c>
      <c r="B7327" s="1" t="s">
        <v>5991</v>
      </c>
      <c r="C7327" s="1" t="s">
        <v>1961</v>
      </c>
      <c r="D7327" s="1" t="n">
        <v>2</v>
      </c>
      <c r="E7327" s="16" t="n">
        <v>3493.68</v>
      </c>
      <c r="F7327" s="17" t="n">
        <v>0</v>
      </c>
      <c r="G7327" s="16" t="n">
        <v>6987.36</v>
      </c>
      <c r="I7327" s="1" t="str">
        <f aca="false">INDEX(Products!$C$2:$C$51,MATCH(C7327,Products!$A$2:$A$51,0))</f>
        <v>Home &amp; Kitchen</v>
      </c>
      <c r="J7327" s="1" t="str">
        <f aca="false">INDEX(Orders!$E$2:$E$8001,MATCH(B7327,Orders!$A$2:$A$8001,0))</f>
        <v>Delivered</v>
      </c>
      <c r="K7327" s="1" t="str">
        <f aca="false">LEFT(INDEX(Orders!$C$2:$C$8001,MATCH(B7327,Orders!$A$2:$A$8001,0)),7)</f>
        <v>2024-06</v>
      </c>
    </row>
    <row r="7328" customFormat="false" ht="15" hidden="false" customHeight="true" outlineLevel="0" collapsed="false">
      <c r="A7328" s="1" t="s">
        <v>17798</v>
      </c>
      <c r="B7328" s="1" t="s">
        <v>5991</v>
      </c>
      <c r="C7328" s="1" t="s">
        <v>1973</v>
      </c>
      <c r="D7328" s="1" t="n">
        <v>1</v>
      </c>
      <c r="E7328" s="16" t="n">
        <v>1158.24</v>
      </c>
      <c r="F7328" s="17" t="n">
        <v>0</v>
      </c>
      <c r="G7328" s="16" t="n">
        <v>1158.24</v>
      </c>
      <c r="I7328" s="1" t="str">
        <f aca="false">INDEX(Products!$C$2:$C$51,MATCH(C7328,Products!$A$2:$A$51,0))</f>
        <v>Home &amp; Kitchen</v>
      </c>
      <c r="J7328" s="1" t="str">
        <f aca="false">INDEX(Orders!$E$2:$E$8001,MATCH(B7328,Orders!$A$2:$A$8001,0))</f>
        <v>Delivered</v>
      </c>
      <c r="K7328" s="1" t="str">
        <f aca="false">LEFT(INDEX(Orders!$C$2:$C$8001,MATCH(B7328,Orders!$A$2:$A$8001,0)),7)</f>
        <v>2024-06</v>
      </c>
    </row>
    <row r="7329" customFormat="false" ht="15" hidden="false" customHeight="true" outlineLevel="0" collapsed="false">
      <c r="A7329" s="1" t="s">
        <v>17799</v>
      </c>
      <c r="B7329" s="1" t="s">
        <v>5992</v>
      </c>
      <c r="C7329" s="1" t="s">
        <v>1990</v>
      </c>
      <c r="D7329" s="1" t="n">
        <v>1</v>
      </c>
      <c r="E7329" s="16" t="n">
        <v>5311.32</v>
      </c>
      <c r="F7329" s="17" t="n">
        <v>0</v>
      </c>
      <c r="G7329" s="16" t="n">
        <v>5311.32</v>
      </c>
      <c r="I7329" s="1" t="str">
        <f aca="false">INDEX(Products!$C$2:$C$51,MATCH(C7329,Products!$A$2:$A$51,0))</f>
        <v>Sports &amp; Fitness</v>
      </c>
      <c r="J7329" s="1" t="str">
        <f aca="false">INDEX(Orders!$E$2:$E$8001,MATCH(B7329,Orders!$A$2:$A$8001,0))</f>
        <v>Delivered</v>
      </c>
      <c r="K7329" s="1" t="str">
        <f aca="false">LEFT(INDEX(Orders!$C$2:$C$8001,MATCH(B7329,Orders!$A$2:$A$8001,0)),7)</f>
        <v>2025-02</v>
      </c>
    </row>
    <row r="7330" customFormat="false" ht="15" hidden="false" customHeight="true" outlineLevel="0" collapsed="false">
      <c r="A7330" s="1" t="s">
        <v>17800</v>
      </c>
      <c r="B7330" s="1" t="s">
        <v>5993</v>
      </c>
      <c r="C7330" s="1" t="s">
        <v>1971</v>
      </c>
      <c r="D7330" s="1" t="n">
        <v>1</v>
      </c>
      <c r="E7330" s="16" t="n">
        <v>2073.63</v>
      </c>
      <c r="F7330" s="17" t="n">
        <v>0.1</v>
      </c>
      <c r="G7330" s="16" t="n">
        <v>1866.27</v>
      </c>
      <c r="I7330" s="1" t="str">
        <f aca="false">INDEX(Products!$C$2:$C$51,MATCH(C7330,Products!$A$2:$A$51,0))</f>
        <v>Home &amp; Kitchen</v>
      </c>
      <c r="J7330" s="1" t="str">
        <f aca="false">INDEX(Orders!$E$2:$E$8001,MATCH(B7330,Orders!$A$2:$A$8001,0))</f>
        <v>Delivered</v>
      </c>
      <c r="K7330" s="1" t="str">
        <f aca="false">LEFT(INDEX(Orders!$C$2:$C$8001,MATCH(B7330,Orders!$A$2:$A$8001,0)),7)</f>
        <v>2025-07</v>
      </c>
    </row>
    <row r="7331" customFormat="false" ht="15" hidden="false" customHeight="true" outlineLevel="0" collapsed="false">
      <c r="A7331" s="1" t="s">
        <v>17801</v>
      </c>
      <c r="B7331" s="1" t="s">
        <v>5993</v>
      </c>
      <c r="C7331" s="1" t="s">
        <v>1975</v>
      </c>
      <c r="D7331" s="1" t="n">
        <v>1</v>
      </c>
      <c r="E7331" s="16" t="n">
        <v>862.99</v>
      </c>
      <c r="F7331" s="17" t="n">
        <v>0.2</v>
      </c>
      <c r="G7331" s="16" t="n">
        <v>690.39</v>
      </c>
      <c r="I7331" s="1" t="str">
        <f aca="false">INDEX(Products!$C$2:$C$51,MATCH(C7331,Products!$A$2:$A$51,0))</f>
        <v>Beauty &amp; Personal Care</v>
      </c>
      <c r="J7331" s="1" t="str">
        <f aca="false">INDEX(Orders!$E$2:$E$8001,MATCH(B7331,Orders!$A$2:$A$8001,0))</f>
        <v>Delivered</v>
      </c>
      <c r="K7331" s="1" t="str">
        <f aca="false">LEFT(INDEX(Orders!$C$2:$C$8001,MATCH(B7331,Orders!$A$2:$A$8001,0)),7)</f>
        <v>2025-07</v>
      </c>
    </row>
    <row r="7332" customFormat="false" ht="15" hidden="false" customHeight="true" outlineLevel="0" collapsed="false">
      <c r="A7332" s="1" t="s">
        <v>17802</v>
      </c>
      <c r="B7332" s="1" t="s">
        <v>5993</v>
      </c>
      <c r="C7332" s="1" t="s">
        <v>1995</v>
      </c>
      <c r="D7332" s="1" t="n">
        <v>1</v>
      </c>
      <c r="E7332" s="16" t="n">
        <v>2914.27</v>
      </c>
      <c r="F7332" s="17" t="n">
        <v>0.05</v>
      </c>
      <c r="G7332" s="16" t="n">
        <v>2768.56</v>
      </c>
      <c r="I7332" s="1" t="str">
        <f aca="false">INDEX(Products!$C$2:$C$51,MATCH(C7332,Products!$A$2:$A$51,0))</f>
        <v>Sports &amp; Fitness</v>
      </c>
      <c r="J7332" s="1" t="str">
        <f aca="false">INDEX(Orders!$E$2:$E$8001,MATCH(B7332,Orders!$A$2:$A$8001,0))</f>
        <v>Delivered</v>
      </c>
      <c r="K7332" s="1" t="str">
        <f aca="false">LEFT(INDEX(Orders!$C$2:$C$8001,MATCH(B7332,Orders!$A$2:$A$8001,0)),7)</f>
        <v>2025-07</v>
      </c>
    </row>
    <row r="7333" customFormat="false" ht="15" hidden="false" customHeight="true" outlineLevel="0" collapsed="false">
      <c r="A7333" s="1" t="s">
        <v>17803</v>
      </c>
      <c r="B7333" s="1" t="s">
        <v>5994</v>
      </c>
      <c r="C7333" s="1" t="s">
        <v>2007</v>
      </c>
      <c r="D7333" s="1" t="n">
        <v>1</v>
      </c>
      <c r="E7333" s="16" t="n">
        <v>750.27</v>
      </c>
      <c r="F7333" s="17" t="n">
        <v>0.1</v>
      </c>
      <c r="G7333" s="16" t="n">
        <v>675.24</v>
      </c>
      <c r="I7333" s="1" t="str">
        <f aca="false">INDEX(Products!$C$2:$C$51,MATCH(C7333,Products!$A$2:$A$51,0))</f>
        <v>Books &amp; Stationery</v>
      </c>
      <c r="J7333" s="1" t="str">
        <f aca="false">INDEX(Orders!$E$2:$E$8001,MATCH(B7333,Orders!$A$2:$A$8001,0))</f>
        <v>Returned</v>
      </c>
      <c r="K7333" s="1" t="str">
        <f aca="false">LEFT(INDEX(Orders!$C$2:$C$8001,MATCH(B7333,Orders!$A$2:$A$8001,0)),7)</f>
        <v>2025-10</v>
      </c>
    </row>
    <row r="7334" customFormat="false" ht="15" hidden="false" customHeight="true" outlineLevel="0" collapsed="false">
      <c r="A7334" s="1" t="s">
        <v>17804</v>
      </c>
      <c r="B7334" s="1" t="s">
        <v>5994</v>
      </c>
      <c r="C7334" s="1" t="s">
        <v>2006</v>
      </c>
      <c r="D7334" s="1" t="n">
        <v>1</v>
      </c>
      <c r="E7334" s="16" t="n">
        <v>482.17</v>
      </c>
      <c r="F7334" s="17" t="n">
        <v>0.2</v>
      </c>
      <c r="G7334" s="16" t="n">
        <v>385.74</v>
      </c>
      <c r="I7334" s="1" t="str">
        <f aca="false">INDEX(Products!$C$2:$C$51,MATCH(C7334,Products!$A$2:$A$51,0))</f>
        <v>Books &amp; Stationery</v>
      </c>
      <c r="J7334" s="1" t="str">
        <f aca="false">INDEX(Orders!$E$2:$E$8001,MATCH(B7334,Orders!$A$2:$A$8001,0))</f>
        <v>Returned</v>
      </c>
      <c r="K7334" s="1" t="str">
        <f aca="false">LEFT(INDEX(Orders!$C$2:$C$8001,MATCH(B7334,Orders!$A$2:$A$8001,0)),7)</f>
        <v>2025-10</v>
      </c>
    </row>
    <row r="7335" customFormat="false" ht="15" hidden="false" customHeight="true" outlineLevel="0" collapsed="false">
      <c r="A7335" s="1" t="s">
        <v>17805</v>
      </c>
      <c r="B7335" s="1" t="s">
        <v>5995</v>
      </c>
      <c r="C7335" s="1" t="s">
        <v>1930</v>
      </c>
      <c r="D7335" s="1" t="n">
        <v>2</v>
      </c>
      <c r="E7335" s="16" t="n">
        <v>2398.35</v>
      </c>
      <c r="F7335" s="17" t="n">
        <v>0</v>
      </c>
      <c r="G7335" s="16" t="n">
        <v>4796.7</v>
      </c>
      <c r="I7335" s="1" t="str">
        <f aca="false">INDEX(Products!$C$2:$C$51,MATCH(C7335,Products!$A$2:$A$51,0))</f>
        <v>Electronics</v>
      </c>
      <c r="J7335" s="1" t="str">
        <f aca="false">INDEX(Orders!$E$2:$E$8001,MATCH(B7335,Orders!$A$2:$A$8001,0))</f>
        <v>Delivered</v>
      </c>
      <c r="K7335" s="1" t="str">
        <f aca="false">LEFT(INDEX(Orders!$C$2:$C$8001,MATCH(B7335,Orders!$A$2:$A$8001,0)),7)</f>
        <v>2024-06</v>
      </c>
    </row>
    <row r="7336" customFormat="false" ht="15" hidden="false" customHeight="true" outlineLevel="0" collapsed="false">
      <c r="A7336" s="1" t="s">
        <v>17806</v>
      </c>
      <c r="B7336" s="1" t="s">
        <v>5995</v>
      </c>
      <c r="C7336" s="1" t="s">
        <v>1940</v>
      </c>
      <c r="D7336" s="1" t="n">
        <v>2</v>
      </c>
      <c r="E7336" s="16" t="n">
        <v>2374.52</v>
      </c>
      <c r="F7336" s="17" t="n">
        <v>0.1</v>
      </c>
      <c r="G7336" s="16" t="n">
        <v>4274.14</v>
      </c>
      <c r="I7336" s="1" t="str">
        <f aca="false">INDEX(Products!$C$2:$C$51,MATCH(C7336,Products!$A$2:$A$51,0))</f>
        <v>Fashion</v>
      </c>
      <c r="J7336" s="1" t="str">
        <f aca="false">INDEX(Orders!$E$2:$E$8001,MATCH(B7336,Orders!$A$2:$A$8001,0))</f>
        <v>Delivered</v>
      </c>
      <c r="K7336" s="1" t="str">
        <f aca="false">LEFT(INDEX(Orders!$C$2:$C$8001,MATCH(B7336,Orders!$A$2:$A$8001,0)),7)</f>
        <v>2024-06</v>
      </c>
    </row>
    <row r="7337" customFormat="false" ht="15" hidden="false" customHeight="true" outlineLevel="0" collapsed="false">
      <c r="A7337" s="1" t="s">
        <v>17807</v>
      </c>
      <c r="B7337" s="1" t="s">
        <v>5995</v>
      </c>
      <c r="C7337" s="1" t="s">
        <v>2007</v>
      </c>
      <c r="D7337" s="1" t="n">
        <v>2</v>
      </c>
      <c r="E7337" s="16" t="n">
        <v>750.27</v>
      </c>
      <c r="F7337" s="17" t="n">
        <v>0</v>
      </c>
      <c r="G7337" s="16" t="n">
        <v>1500.54</v>
      </c>
      <c r="I7337" s="1" t="str">
        <f aca="false">INDEX(Products!$C$2:$C$51,MATCH(C7337,Products!$A$2:$A$51,0))</f>
        <v>Books &amp; Stationery</v>
      </c>
      <c r="J7337" s="1" t="str">
        <f aca="false">INDEX(Orders!$E$2:$E$8001,MATCH(B7337,Orders!$A$2:$A$8001,0))</f>
        <v>Delivered</v>
      </c>
      <c r="K7337" s="1" t="str">
        <f aca="false">LEFT(INDEX(Orders!$C$2:$C$8001,MATCH(B7337,Orders!$A$2:$A$8001,0)),7)</f>
        <v>2024-06</v>
      </c>
    </row>
    <row r="7338" customFormat="false" ht="15" hidden="false" customHeight="true" outlineLevel="0" collapsed="false">
      <c r="A7338" s="1" t="s">
        <v>17808</v>
      </c>
      <c r="B7338" s="1" t="s">
        <v>5996</v>
      </c>
      <c r="C7338" s="1" t="s">
        <v>1971</v>
      </c>
      <c r="D7338" s="1" t="n">
        <v>2</v>
      </c>
      <c r="E7338" s="16" t="n">
        <v>2073.63</v>
      </c>
      <c r="F7338" s="17" t="n">
        <v>0.05</v>
      </c>
      <c r="G7338" s="16" t="n">
        <v>3939.9</v>
      </c>
      <c r="I7338" s="1" t="str">
        <f aca="false">INDEX(Products!$C$2:$C$51,MATCH(C7338,Products!$A$2:$A$51,0))</f>
        <v>Home &amp; Kitchen</v>
      </c>
      <c r="J7338" s="1" t="str">
        <f aca="false">INDEX(Orders!$E$2:$E$8001,MATCH(B7338,Orders!$A$2:$A$8001,0))</f>
        <v>Delivered</v>
      </c>
      <c r="K7338" s="1" t="str">
        <f aca="false">LEFT(INDEX(Orders!$C$2:$C$8001,MATCH(B7338,Orders!$A$2:$A$8001,0)),7)</f>
        <v>2025-08</v>
      </c>
    </row>
    <row r="7339" customFormat="false" ht="15" hidden="false" customHeight="true" outlineLevel="0" collapsed="false">
      <c r="A7339" s="1" t="s">
        <v>17809</v>
      </c>
      <c r="B7339" s="1" t="s">
        <v>5996</v>
      </c>
      <c r="C7339" s="1" t="s">
        <v>1945</v>
      </c>
      <c r="D7339" s="1" t="n">
        <v>1</v>
      </c>
      <c r="E7339" s="16" t="n">
        <v>2390.13</v>
      </c>
      <c r="F7339" s="17" t="n">
        <v>0.15</v>
      </c>
      <c r="G7339" s="16" t="n">
        <v>2031.61</v>
      </c>
      <c r="I7339" s="1" t="str">
        <f aca="false">INDEX(Products!$C$2:$C$51,MATCH(C7339,Products!$A$2:$A$51,0))</f>
        <v>Fashion</v>
      </c>
      <c r="J7339" s="1" t="str">
        <f aca="false">INDEX(Orders!$E$2:$E$8001,MATCH(B7339,Orders!$A$2:$A$8001,0))</f>
        <v>Delivered</v>
      </c>
      <c r="K7339" s="1" t="str">
        <f aca="false">LEFT(INDEX(Orders!$C$2:$C$8001,MATCH(B7339,Orders!$A$2:$A$8001,0)),7)</f>
        <v>2025-08</v>
      </c>
    </row>
    <row r="7340" customFormat="false" ht="15" hidden="false" customHeight="true" outlineLevel="0" collapsed="false">
      <c r="A7340" s="1" t="s">
        <v>17810</v>
      </c>
      <c r="B7340" s="1" t="s">
        <v>5997</v>
      </c>
      <c r="C7340" s="1" t="s">
        <v>2006</v>
      </c>
      <c r="D7340" s="1" t="n">
        <v>1</v>
      </c>
      <c r="E7340" s="16" t="n">
        <v>482.17</v>
      </c>
      <c r="F7340" s="17" t="n">
        <v>0</v>
      </c>
      <c r="G7340" s="16" t="n">
        <v>482.17</v>
      </c>
      <c r="I7340" s="1" t="str">
        <f aca="false">INDEX(Products!$C$2:$C$51,MATCH(C7340,Products!$A$2:$A$51,0))</f>
        <v>Books &amp; Stationery</v>
      </c>
      <c r="J7340" s="1" t="str">
        <f aca="false">INDEX(Orders!$E$2:$E$8001,MATCH(B7340,Orders!$A$2:$A$8001,0))</f>
        <v>Delivered</v>
      </c>
      <c r="K7340" s="1" t="str">
        <f aca="false">LEFT(INDEX(Orders!$C$2:$C$8001,MATCH(B7340,Orders!$A$2:$A$8001,0)),7)</f>
        <v>2024-03</v>
      </c>
    </row>
    <row r="7341" customFormat="false" ht="15" hidden="false" customHeight="true" outlineLevel="0" collapsed="false">
      <c r="A7341" s="1" t="s">
        <v>17811</v>
      </c>
      <c r="B7341" s="1" t="s">
        <v>5998</v>
      </c>
      <c r="C7341" s="1" t="s">
        <v>2002</v>
      </c>
      <c r="D7341" s="1" t="n">
        <v>3</v>
      </c>
      <c r="E7341" s="16" t="n">
        <v>392.75</v>
      </c>
      <c r="F7341" s="17" t="n">
        <v>0.15</v>
      </c>
      <c r="G7341" s="16" t="n">
        <v>1001.51</v>
      </c>
      <c r="I7341" s="1" t="str">
        <f aca="false">INDEX(Products!$C$2:$C$51,MATCH(C7341,Products!$A$2:$A$51,0))</f>
        <v>Books &amp; Stationery</v>
      </c>
      <c r="J7341" s="1" t="str">
        <f aca="false">INDEX(Orders!$E$2:$E$8001,MATCH(B7341,Orders!$A$2:$A$8001,0))</f>
        <v>Delivered</v>
      </c>
      <c r="K7341" s="1" t="str">
        <f aca="false">LEFT(INDEX(Orders!$C$2:$C$8001,MATCH(B7341,Orders!$A$2:$A$8001,0)),7)</f>
        <v>2025-03</v>
      </c>
    </row>
    <row r="7342" customFormat="false" ht="15" hidden="false" customHeight="true" outlineLevel="0" collapsed="false">
      <c r="A7342" s="1" t="s">
        <v>17812</v>
      </c>
      <c r="B7342" s="1" t="s">
        <v>5998</v>
      </c>
      <c r="C7342" s="1" t="s">
        <v>1979</v>
      </c>
      <c r="D7342" s="1" t="n">
        <v>3</v>
      </c>
      <c r="E7342" s="16" t="n">
        <v>623</v>
      </c>
      <c r="F7342" s="17" t="n">
        <v>0</v>
      </c>
      <c r="G7342" s="16" t="n">
        <v>1869</v>
      </c>
      <c r="I7342" s="1" t="str">
        <f aca="false">INDEX(Products!$C$2:$C$51,MATCH(C7342,Products!$A$2:$A$51,0))</f>
        <v>Beauty &amp; Personal Care</v>
      </c>
      <c r="J7342" s="1" t="str">
        <f aca="false">INDEX(Orders!$E$2:$E$8001,MATCH(B7342,Orders!$A$2:$A$8001,0))</f>
        <v>Delivered</v>
      </c>
      <c r="K7342" s="1" t="str">
        <f aca="false">LEFT(INDEX(Orders!$C$2:$C$8001,MATCH(B7342,Orders!$A$2:$A$8001,0)),7)</f>
        <v>2025-03</v>
      </c>
    </row>
    <row r="7343" customFormat="false" ht="15" hidden="false" customHeight="true" outlineLevel="0" collapsed="false">
      <c r="A7343" s="1" t="s">
        <v>17813</v>
      </c>
      <c r="B7343" s="1" t="s">
        <v>5999</v>
      </c>
      <c r="C7343" s="1" t="s">
        <v>1961</v>
      </c>
      <c r="D7343" s="1" t="n">
        <v>1</v>
      </c>
      <c r="E7343" s="16" t="n">
        <v>3493.68</v>
      </c>
      <c r="F7343" s="17" t="n">
        <v>0.15</v>
      </c>
      <c r="G7343" s="16" t="n">
        <v>2969.63</v>
      </c>
      <c r="I7343" s="1" t="str">
        <f aca="false">INDEX(Products!$C$2:$C$51,MATCH(C7343,Products!$A$2:$A$51,0))</f>
        <v>Home &amp; Kitchen</v>
      </c>
      <c r="J7343" s="1" t="str">
        <f aca="false">INDEX(Orders!$E$2:$E$8001,MATCH(B7343,Orders!$A$2:$A$8001,0))</f>
        <v>Delivered</v>
      </c>
      <c r="K7343" s="1" t="str">
        <f aca="false">LEFT(INDEX(Orders!$C$2:$C$8001,MATCH(B7343,Orders!$A$2:$A$8001,0)),7)</f>
        <v>2025-12</v>
      </c>
    </row>
    <row r="7344" customFormat="false" ht="15" hidden="false" customHeight="true" outlineLevel="0" collapsed="false">
      <c r="A7344" s="1" t="s">
        <v>17814</v>
      </c>
      <c r="B7344" s="1" t="s">
        <v>5999</v>
      </c>
      <c r="C7344" s="1" t="s">
        <v>2006</v>
      </c>
      <c r="D7344" s="1" t="n">
        <v>1</v>
      </c>
      <c r="E7344" s="16" t="n">
        <v>482.17</v>
      </c>
      <c r="F7344" s="17" t="n">
        <v>0.05</v>
      </c>
      <c r="G7344" s="16" t="n">
        <v>458.06</v>
      </c>
      <c r="I7344" s="1" t="str">
        <f aca="false">INDEX(Products!$C$2:$C$51,MATCH(C7344,Products!$A$2:$A$51,0))</f>
        <v>Books &amp; Stationery</v>
      </c>
      <c r="J7344" s="1" t="str">
        <f aca="false">INDEX(Orders!$E$2:$E$8001,MATCH(B7344,Orders!$A$2:$A$8001,0))</f>
        <v>Delivered</v>
      </c>
      <c r="K7344" s="1" t="str">
        <f aca="false">LEFT(INDEX(Orders!$C$2:$C$8001,MATCH(B7344,Orders!$A$2:$A$8001,0)),7)</f>
        <v>2025-12</v>
      </c>
    </row>
    <row r="7345" customFormat="false" ht="15" hidden="false" customHeight="true" outlineLevel="0" collapsed="false">
      <c r="A7345" s="1" t="s">
        <v>17815</v>
      </c>
      <c r="B7345" s="1" t="s">
        <v>5999</v>
      </c>
      <c r="C7345" s="1" t="s">
        <v>1997</v>
      </c>
      <c r="D7345" s="1" t="n">
        <v>2</v>
      </c>
      <c r="E7345" s="16" t="n">
        <v>311.15</v>
      </c>
      <c r="F7345" s="17" t="n">
        <v>0.15</v>
      </c>
      <c r="G7345" s="16" t="n">
        <v>528.95</v>
      </c>
      <c r="I7345" s="1" t="str">
        <f aca="false">INDEX(Products!$C$2:$C$51,MATCH(C7345,Products!$A$2:$A$51,0))</f>
        <v>Sports &amp; Fitness</v>
      </c>
      <c r="J7345" s="1" t="str">
        <f aca="false">INDEX(Orders!$E$2:$E$8001,MATCH(B7345,Orders!$A$2:$A$8001,0))</f>
        <v>Delivered</v>
      </c>
      <c r="K7345" s="1" t="str">
        <f aca="false">LEFT(INDEX(Orders!$C$2:$C$8001,MATCH(B7345,Orders!$A$2:$A$8001,0)),7)</f>
        <v>2025-12</v>
      </c>
    </row>
    <row r="7346" customFormat="false" ht="15" hidden="false" customHeight="true" outlineLevel="0" collapsed="false">
      <c r="A7346" s="1" t="s">
        <v>17816</v>
      </c>
      <c r="B7346" s="1" t="s">
        <v>5999</v>
      </c>
      <c r="C7346" s="1" t="s">
        <v>1953</v>
      </c>
      <c r="D7346" s="1" t="n">
        <v>1</v>
      </c>
      <c r="E7346" s="16" t="n">
        <v>4914.12</v>
      </c>
      <c r="F7346" s="17" t="n">
        <v>0.1</v>
      </c>
      <c r="G7346" s="16" t="n">
        <v>4422.71</v>
      </c>
      <c r="I7346" s="1" t="str">
        <f aca="false">INDEX(Products!$C$2:$C$51,MATCH(C7346,Products!$A$2:$A$51,0))</f>
        <v>Fashion</v>
      </c>
      <c r="J7346" s="1" t="str">
        <f aca="false">INDEX(Orders!$E$2:$E$8001,MATCH(B7346,Orders!$A$2:$A$8001,0))</f>
        <v>Delivered</v>
      </c>
      <c r="K7346" s="1" t="str">
        <f aca="false">LEFT(INDEX(Orders!$C$2:$C$8001,MATCH(B7346,Orders!$A$2:$A$8001,0)),7)</f>
        <v>2025-12</v>
      </c>
    </row>
    <row r="7347" customFormat="false" ht="15" hidden="false" customHeight="true" outlineLevel="0" collapsed="false">
      <c r="A7347" s="1" t="s">
        <v>17817</v>
      </c>
      <c r="B7347" s="1" t="s">
        <v>6000</v>
      </c>
      <c r="C7347" s="1" t="s">
        <v>2007</v>
      </c>
      <c r="D7347" s="1" t="n">
        <v>2</v>
      </c>
      <c r="E7347" s="16" t="n">
        <v>750.27</v>
      </c>
      <c r="F7347" s="17" t="n">
        <v>0</v>
      </c>
      <c r="G7347" s="16" t="n">
        <v>1500.54</v>
      </c>
      <c r="I7347" s="1" t="str">
        <f aca="false">INDEX(Products!$C$2:$C$51,MATCH(C7347,Products!$A$2:$A$51,0))</f>
        <v>Books &amp; Stationery</v>
      </c>
      <c r="J7347" s="1" t="str">
        <f aca="false">INDEX(Orders!$E$2:$E$8001,MATCH(B7347,Orders!$A$2:$A$8001,0))</f>
        <v>Delivered</v>
      </c>
      <c r="K7347" s="1" t="str">
        <f aca="false">LEFT(INDEX(Orders!$C$2:$C$8001,MATCH(B7347,Orders!$A$2:$A$8001,0)),7)</f>
        <v>2025-04</v>
      </c>
    </row>
    <row r="7348" customFormat="false" ht="15" hidden="false" customHeight="true" outlineLevel="0" collapsed="false">
      <c r="A7348" s="1" t="s">
        <v>17818</v>
      </c>
      <c r="B7348" s="1" t="s">
        <v>6000</v>
      </c>
      <c r="C7348" s="1" t="s">
        <v>1990</v>
      </c>
      <c r="D7348" s="1" t="n">
        <v>1</v>
      </c>
      <c r="E7348" s="16" t="n">
        <v>5311.32</v>
      </c>
      <c r="F7348" s="17" t="n">
        <v>0</v>
      </c>
      <c r="G7348" s="16" t="n">
        <v>5311.32</v>
      </c>
      <c r="I7348" s="1" t="str">
        <f aca="false">INDEX(Products!$C$2:$C$51,MATCH(C7348,Products!$A$2:$A$51,0))</f>
        <v>Sports &amp; Fitness</v>
      </c>
      <c r="J7348" s="1" t="str">
        <f aca="false">INDEX(Orders!$E$2:$E$8001,MATCH(B7348,Orders!$A$2:$A$8001,0))</f>
        <v>Delivered</v>
      </c>
      <c r="K7348" s="1" t="str">
        <f aca="false">LEFT(INDEX(Orders!$C$2:$C$8001,MATCH(B7348,Orders!$A$2:$A$8001,0)),7)</f>
        <v>2025-04</v>
      </c>
    </row>
    <row r="7349" customFormat="false" ht="15" hidden="false" customHeight="true" outlineLevel="0" collapsed="false">
      <c r="A7349" s="1" t="s">
        <v>17819</v>
      </c>
      <c r="B7349" s="1" t="s">
        <v>6001</v>
      </c>
      <c r="C7349" s="1" t="s">
        <v>2007</v>
      </c>
      <c r="D7349" s="1" t="n">
        <v>1</v>
      </c>
      <c r="E7349" s="16" t="n">
        <v>750.27</v>
      </c>
      <c r="F7349" s="17" t="n">
        <v>0</v>
      </c>
      <c r="G7349" s="16" t="n">
        <v>750.27</v>
      </c>
      <c r="I7349" s="1" t="str">
        <f aca="false">INDEX(Products!$C$2:$C$51,MATCH(C7349,Products!$A$2:$A$51,0))</f>
        <v>Books &amp; Stationery</v>
      </c>
      <c r="J7349" s="1" t="str">
        <f aca="false">INDEX(Orders!$E$2:$E$8001,MATCH(B7349,Orders!$A$2:$A$8001,0))</f>
        <v>Delivered</v>
      </c>
      <c r="K7349" s="1" t="str">
        <f aca="false">LEFT(INDEX(Orders!$C$2:$C$8001,MATCH(B7349,Orders!$A$2:$A$8001,0)),7)</f>
        <v>2025-10</v>
      </c>
    </row>
    <row r="7350" customFormat="false" ht="15" hidden="false" customHeight="true" outlineLevel="0" collapsed="false">
      <c r="A7350" s="1" t="s">
        <v>17820</v>
      </c>
      <c r="B7350" s="1" t="s">
        <v>6002</v>
      </c>
      <c r="C7350" s="1" t="s">
        <v>1979</v>
      </c>
      <c r="D7350" s="1" t="n">
        <v>1</v>
      </c>
      <c r="E7350" s="16" t="n">
        <v>623</v>
      </c>
      <c r="F7350" s="17" t="n">
        <v>0.1</v>
      </c>
      <c r="G7350" s="16" t="n">
        <v>560.7</v>
      </c>
      <c r="I7350" s="1" t="str">
        <f aca="false">INDEX(Products!$C$2:$C$51,MATCH(C7350,Products!$A$2:$A$51,0))</f>
        <v>Beauty &amp; Personal Care</v>
      </c>
      <c r="J7350" s="1" t="str">
        <f aca="false">INDEX(Orders!$E$2:$E$8001,MATCH(B7350,Orders!$A$2:$A$8001,0))</f>
        <v>Delivered</v>
      </c>
      <c r="K7350" s="1" t="str">
        <f aca="false">LEFT(INDEX(Orders!$C$2:$C$8001,MATCH(B7350,Orders!$A$2:$A$8001,0)),7)</f>
        <v>2025-06</v>
      </c>
    </row>
    <row r="7351" customFormat="false" ht="15" hidden="false" customHeight="true" outlineLevel="0" collapsed="false">
      <c r="A7351" s="1" t="s">
        <v>17821</v>
      </c>
      <c r="B7351" s="1" t="s">
        <v>6003</v>
      </c>
      <c r="C7351" s="1" t="s">
        <v>1990</v>
      </c>
      <c r="D7351" s="1" t="n">
        <v>1</v>
      </c>
      <c r="E7351" s="16" t="n">
        <v>5311.32</v>
      </c>
      <c r="F7351" s="17" t="n">
        <v>0</v>
      </c>
      <c r="G7351" s="16" t="n">
        <v>5311.32</v>
      </c>
      <c r="I7351" s="1" t="str">
        <f aca="false">INDEX(Products!$C$2:$C$51,MATCH(C7351,Products!$A$2:$A$51,0))</f>
        <v>Sports &amp; Fitness</v>
      </c>
      <c r="J7351" s="1" t="str">
        <f aca="false">INDEX(Orders!$E$2:$E$8001,MATCH(B7351,Orders!$A$2:$A$8001,0))</f>
        <v>Delivered</v>
      </c>
      <c r="K7351" s="1" t="str">
        <f aca="false">LEFT(INDEX(Orders!$C$2:$C$8001,MATCH(B7351,Orders!$A$2:$A$8001,0)),7)</f>
        <v>2025-08</v>
      </c>
    </row>
    <row r="7352" customFormat="false" ht="15" hidden="false" customHeight="true" outlineLevel="0" collapsed="false">
      <c r="A7352" s="1" t="s">
        <v>17822</v>
      </c>
      <c r="B7352" s="1" t="s">
        <v>6003</v>
      </c>
      <c r="C7352" s="1" t="s">
        <v>2007</v>
      </c>
      <c r="D7352" s="1" t="n">
        <v>2</v>
      </c>
      <c r="E7352" s="16" t="n">
        <v>750.27</v>
      </c>
      <c r="F7352" s="17" t="n">
        <v>0</v>
      </c>
      <c r="G7352" s="16" t="n">
        <v>1500.54</v>
      </c>
      <c r="I7352" s="1" t="str">
        <f aca="false">INDEX(Products!$C$2:$C$51,MATCH(C7352,Products!$A$2:$A$51,0))</f>
        <v>Books &amp; Stationery</v>
      </c>
      <c r="J7352" s="1" t="str">
        <f aca="false">INDEX(Orders!$E$2:$E$8001,MATCH(B7352,Orders!$A$2:$A$8001,0))</f>
        <v>Delivered</v>
      </c>
      <c r="K7352" s="1" t="str">
        <f aca="false">LEFT(INDEX(Orders!$C$2:$C$8001,MATCH(B7352,Orders!$A$2:$A$8001,0)),7)</f>
        <v>2025-08</v>
      </c>
    </row>
    <row r="7353" customFormat="false" ht="15" hidden="false" customHeight="true" outlineLevel="0" collapsed="false">
      <c r="A7353" s="1" t="s">
        <v>17823</v>
      </c>
      <c r="B7353" s="1" t="s">
        <v>6004</v>
      </c>
      <c r="C7353" s="1" t="s">
        <v>1930</v>
      </c>
      <c r="D7353" s="1" t="n">
        <v>1</v>
      </c>
      <c r="E7353" s="16" t="n">
        <v>2398.35</v>
      </c>
      <c r="F7353" s="17" t="n">
        <v>0.05</v>
      </c>
      <c r="G7353" s="16" t="n">
        <v>2278.43</v>
      </c>
      <c r="I7353" s="1" t="str">
        <f aca="false">INDEX(Products!$C$2:$C$51,MATCH(C7353,Products!$A$2:$A$51,0))</f>
        <v>Electronics</v>
      </c>
      <c r="J7353" s="1" t="str">
        <f aca="false">INDEX(Orders!$E$2:$E$8001,MATCH(B7353,Orders!$A$2:$A$8001,0))</f>
        <v>Delivered</v>
      </c>
      <c r="K7353" s="1" t="str">
        <f aca="false">LEFT(INDEX(Orders!$C$2:$C$8001,MATCH(B7353,Orders!$A$2:$A$8001,0)),7)</f>
        <v>2025-02</v>
      </c>
    </row>
    <row r="7354" customFormat="false" ht="15" hidden="false" customHeight="true" outlineLevel="0" collapsed="false">
      <c r="A7354" s="1" t="s">
        <v>17824</v>
      </c>
      <c r="B7354" s="1" t="s">
        <v>6005</v>
      </c>
      <c r="C7354" s="1" t="s">
        <v>2006</v>
      </c>
      <c r="D7354" s="1" t="n">
        <v>1</v>
      </c>
      <c r="E7354" s="16" t="n">
        <v>482.17</v>
      </c>
      <c r="F7354" s="17" t="n">
        <v>0.05</v>
      </c>
      <c r="G7354" s="16" t="n">
        <v>458.06</v>
      </c>
      <c r="I7354" s="1" t="str">
        <f aca="false">INDEX(Products!$C$2:$C$51,MATCH(C7354,Products!$A$2:$A$51,0))</f>
        <v>Books &amp; Stationery</v>
      </c>
      <c r="J7354" s="1" t="str">
        <f aca="false">INDEX(Orders!$E$2:$E$8001,MATCH(B7354,Orders!$A$2:$A$8001,0))</f>
        <v>Cancelled</v>
      </c>
      <c r="K7354" s="1" t="str">
        <f aca="false">LEFT(INDEX(Orders!$C$2:$C$8001,MATCH(B7354,Orders!$A$2:$A$8001,0)),7)</f>
        <v>2025-03</v>
      </c>
    </row>
    <row r="7355" customFormat="false" ht="15" hidden="false" customHeight="true" outlineLevel="0" collapsed="false">
      <c r="A7355" s="1" t="s">
        <v>17825</v>
      </c>
      <c r="B7355" s="1" t="s">
        <v>6005</v>
      </c>
      <c r="C7355" s="1" t="s">
        <v>2007</v>
      </c>
      <c r="D7355" s="1" t="n">
        <v>1</v>
      </c>
      <c r="E7355" s="16" t="n">
        <v>750.27</v>
      </c>
      <c r="F7355" s="17" t="n">
        <v>0</v>
      </c>
      <c r="G7355" s="16" t="n">
        <v>750.27</v>
      </c>
      <c r="I7355" s="1" t="str">
        <f aca="false">INDEX(Products!$C$2:$C$51,MATCH(C7355,Products!$A$2:$A$51,0))</f>
        <v>Books &amp; Stationery</v>
      </c>
      <c r="J7355" s="1" t="str">
        <f aca="false">INDEX(Orders!$E$2:$E$8001,MATCH(B7355,Orders!$A$2:$A$8001,0))</f>
        <v>Cancelled</v>
      </c>
      <c r="K7355" s="1" t="str">
        <f aca="false">LEFT(INDEX(Orders!$C$2:$C$8001,MATCH(B7355,Orders!$A$2:$A$8001,0)),7)</f>
        <v>2025-03</v>
      </c>
    </row>
    <row r="7356" customFormat="false" ht="15" hidden="false" customHeight="true" outlineLevel="0" collapsed="false">
      <c r="A7356" s="1" t="s">
        <v>17826</v>
      </c>
      <c r="B7356" s="1" t="s">
        <v>6006</v>
      </c>
      <c r="C7356" s="1" t="s">
        <v>2006</v>
      </c>
      <c r="D7356" s="1" t="n">
        <v>3</v>
      </c>
      <c r="E7356" s="16" t="n">
        <v>482.17</v>
      </c>
      <c r="F7356" s="17" t="n">
        <v>0.2</v>
      </c>
      <c r="G7356" s="16" t="n">
        <v>1157.21</v>
      </c>
      <c r="I7356" s="1" t="str">
        <f aca="false">INDEX(Products!$C$2:$C$51,MATCH(C7356,Products!$A$2:$A$51,0))</f>
        <v>Books &amp; Stationery</v>
      </c>
      <c r="J7356" s="1" t="str">
        <f aca="false">INDEX(Orders!$E$2:$E$8001,MATCH(B7356,Orders!$A$2:$A$8001,0))</f>
        <v>Delivered</v>
      </c>
      <c r="K7356" s="1" t="str">
        <f aca="false">LEFT(INDEX(Orders!$C$2:$C$8001,MATCH(B7356,Orders!$A$2:$A$8001,0)),7)</f>
        <v>2025-06</v>
      </c>
    </row>
    <row r="7357" customFormat="false" ht="15" hidden="false" customHeight="true" outlineLevel="0" collapsed="false">
      <c r="A7357" s="1" t="s">
        <v>17827</v>
      </c>
      <c r="B7357" s="1" t="s">
        <v>6007</v>
      </c>
      <c r="C7357" s="1" t="s">
        <v>1979</v>
      </c>
      <c r="D7357" s="1" t="n">
        <v>1</v>
      </c>
      <c r="E7357" s="16" t="n">
        <v>623</v>
      </c>
      <c r="F7357" s="17" t="n">
        <v>0</v>
      </c>
      <c r="G7357" s="16" t="n">
        <v>623</v>
      </c>
      <c r="I7357" s="1" t="str">
        <f aca="false">INDEX(Products!$C$2:$C$51,MATCH(C7357,Products!$A$2:$A$51,0))</f>
        <v>Beauty &amp; Personal Care</v>
      </c>
      <c r="J7357" s="1" t="str">
        <f aca="false">INDEX(Orders!$E$2:$E$8001,MATCH(B7357,Orders!$A$2:$A$8001,0))</f>
        <v>Refunded</v>
      </c>
      <c r="K7357" s="1" t="str">
        <f aca="false">LEFT(INDEX(Orders!$C$2:$C$8001,MATCH(B7357,Orders!$A$2:$A$8001,0)),7)</f>
        <v>2025-08</v>
      </c>
    </row>
    <row r="7358" customFormat="false" ht="15" hidden="false" customHeight="true" outlineLevel="0" collapsed="false">
      <c r="A7358" s="1" t="s">
        <v>17828</v>
      </c>
      <c r="B7358" s="1" t="s">
        <v>6007</v>
      </c>
      <c r="C7358" s="1" t="s">
        <v>1973</v>
      </c>
      <c r="D7358" s="1" t="n">
        <v>1</v>
      </c>
      <c r="E7358" s="16" t="n">
        <v>1158.24</v>
      </c>
      <c r="F7358" s="17" t="n">
        <v>0.15</v>
      </c>
      <c r="G7358" s="16" t="n">
        <v>984.5</v>
      </c>
      <c r="I7358" s="1" t="str">
        <f aca="false">INDEX(Products!$C$2:$C$51,MATCH(C7358,Products!$A$2:$A$51,0))</f>
        <v>Home &amp; Kitchen</v>
      </c>
      <c r="J7358" s="1" t="str">
        <f aca="false">INDEX(Orders!$E$2:$E$8001,MATCH(B7358,Orders!$A$2:$A$8001,0))</f>
        <v>Refunded</v>
      </c>
      <c r="K7358" s="1" t="str">
        <f aca="false">LEFT(INDEX(Orders!$C$2:$C$8001,MATCH(B7358,Orders!$A$2:$A$8001,0)),7)</f>
        <v>2025-08</v>
      </c>
    </row>
    <row r="7359" customFormat="false" ht="15" hidden="false" customHeight="true" outlineLevel="0" collapsed="false">
      <c r="A7359" s="1" t="s">
        <v>17829</v>
      </c>
      <c r="B7359" s="1" t="s">
        <v>6008</v>
      </c>
      <c r="C7359" s="1" t="s">
        <v>2007</v>
      </c>
      <c r="D7359" s="1" t="n">
        <v>1</v>
      </c>
      <c r="E7359" s="16" t="n">
        <v>750.27</v>
      </c>
      <c r="F7359" s="17" t="n">
        <v>0</v>
      </c>
      <c r="G7359" s="16" t="n">
        <v>750.27</v>
      </c>
      <c r="I7359" s="1" t="str">
        <f aca="false">INDEX(Products!$C$2:$C$51,MATCH(C7359,Products!$A$2:$A$51,0))</f>
        <v>Books &amp; Stationery</v>
      </c>
      <c r="J7359" s="1" t="str">
        <f aca="false">INDEX(Orders!$E$2:$E$8001,MATCH(B7359,Orders!$A$2:$A$8001,0))</f>
        <v>Delivered</v>
      </c>
      <c r="K7359" s="1" t="str">
        <f aca="false">LEFT(INDEX(Orders!$C$2:$C$8001,MATCH(B7359,Orders!$A$2:$A$8001,0)),7)</f>
        <v>2025-11</v>
      </c>
    </row>
    <row r="7360" customFormat="false" ht="15" hidden="false" customHeight="true" outlineLevel="0" collapsed="false">
      <c r="A7360" s="1" t="s">
        <v>17830</v>
      </c>
      <c r="B7360" s="1" t="s">
        <v>6008</v>
      </c>
      <c r="C7360" s="1" t="s">
        <v>1940</v>
      </c>
      <c r="D7360" s="1" t="n">
        <v>2</v>
      </c>
      <c r="E7360" s="16" t="n">
        <v>2374.52</v>
      </c>
      <c r="F7360" s="17" t="n">
        <v>0</v>
      </c>
      <c r="G7360" s="16" t="n">
        <v>4749.04</v>
      </c>
      <c r="I7360" s="1" t="str">
        <f aca="false">INDEX(Products!$C$2:$C$51,MATCH(C7360,Products!$A$2:$A$51,0))</f>
        <v>Fashion</v>
      </c>
      <c r="J7360" s="1" t="str">
        <f aca="false">INDEX(Orders!$E$2:$E$8001,MATCH(B7360,Orders!$A$2:$A$8001,0))</f>
        <v>Delivered</v>
      </c>
      <c r="K7360" s="1" t="str">
        <f aca="false">LEFT(INDEX(Orders!$C$2:$C$8001,MATCH(B7360,Orders!$A$2:$A$8001,0)),7)</f>
        <v>2025-11</v>
      </c>
    </row>
    <row r="7361" customFormat="false" ht="15" hidden="false" customHeight="true" outlineLevel="0" collapsed="false">
      <c r="A7361" s="1" t="s">
        <v>17831</v>
      </c>
      <c r="B7361" s="1" t="s">
        <v>6009</v>
      </c>
      <c r="C7361" s="1" t="s">
        <v>2006</v>
      </c>
      <c r="D7361" s="1" t="n">
        <v>1</v>
      </c>
      <c r="E7361" s="16" t="n">
        <v>482.17</v>
      </c>
      <c r="F7361" s="17" t="n">
        <v>0</v>
      </c>
      <c r="G7361" s="16" t="n">
        <v>482.17</v>
      </c>
      <c r="I7361" s="1" t="str">
        <f aca="false">INDEX(Products!$C$2:$C$51,MATCH(C7361,Products!$A$2:$A$51,0))</f>
        <v>Books &amp; Stationery</v>
      </c>
      <c r="J7361" s="1" t="str">
        <f aca="false">INDEX(Orders!$E$2:$E$8001,MATCH(B7361,Orders!$A$2:$A$8001,0))</f>
        <v>Delivered</v>
      </c>
      <c r="K7361" s="1" t="str">
        <f aca="false">LEFT(INDEX(Orders!$C$2:$C$8001,MATCH(B7361,Orders!$A$2:$A$8001,0)),7)</f>
        <v>2025-12</v>
      </c>
    </row>
    <row r="7362" customFormat="false" ht="15" hidden="false" customHeight="true" outlineLevel="0" collapsed="false">
      <c r="A7362" s="1" t="s">
        <v>17832</v>
      </c>
      <c r="B7362" s="1" t="s">
        <v>6010</v>
      </c>
      <c r="C7362" s="1" t="s">
        <v>1971</v>
      </c>
      <c r="D7362" s="1" t="n">
        <v>3</v>
      </c>
      <c r="E7362" s="16" t="n">
        <v>2073.63</v>
      </c>
      <c r="F7362" s="17" t="n">
        <v>0.15</v>
      </c>
      <c r="G7362" s="16" t="n">
        <v>5287.76</v>
      </c>
      <c r="I7362" s="1" t="str">
        <f aca="false">INDEX(Products!$C$2:$C$51,MATCH(C7362,Products!$A$2:$A$51,0))</f>
        <v>Home &amp; Kitchen</v>
      </c>
      <c r="J7362" s="1" t="str">
        <f aca="false">INDEX(Orders!$E$2:$E$8001,MATCH(B7362,Orders!$A$2:$A$8001,0))</f>
        <v>Returned</v>
      </c>
      <c r="K7362" s="1" t="str">
        <f aca="false">LEFT(INDEX(Orders!$C$2:$C$8001,MATCH(B7362,Orders!$A$2:$A$8001,0)),7)</f>
        <v>2025-02</v>
      </c>
    </row>
    <row r="7363" customFormat="false" ht="15" hidden="false" customHeight="true" outlineLevel="0" collapsed="false">
      <c r="A7363" s="1" t="s">
        <v>17833</v>
      </c>
      <c r="B7363" s="1" t="s">
        <v>6010</v>
      </c>
      <c r="C7363" s="1" t="s">
        <v>2006</v>
      </c>
      <c r="D7363" s="1" t="n">
        <v>1</v>
      </c>
      <c r="E7363" s="16" t="n">
        <v>482.17</v>
      </c>
      <c r="F7363" s="17" t="n">
        <v>0.1</v>
      </c>
      <c r="G7363" s="16" t="n">
        <v>433.95</v>
      </c>
      <c r="I7363" s="1" t="str">
        <f aca="false">INDEX(Products!$C$2:$C$51,MATCH(C7363,Products!$A$2:$A$51,0))</f>
        <v>Books &amp; Stationery</v>
      </c>
      <c r="J7363" s="1" t="str">
        <f aca="false">INDEX(Orders!$E$2:$E$8001,MATCH(B7363,Orders!$A$2:$A$8001,0))</f>
        <v>Returned</v>
      </c>
      <c r="K7363" s="1" t="str">
        <f aca="false">LEFT(INDEX(Orders!$C$2:$C$8001,MATCH(B7363,Orders!$A$2:$A$8001,0)),7)</f>
        <v>2025-02</v>
      </c>
    </row>
    <row r="7364" customFormat="false" ht="15" hidden="false" customHeight="true" outlineLevel="0" collapsed="false">
      <c r="A7364" s="1" t="s">
        <v>17834</v>
      </c>
      <c r="B7364" s="1" t="s">
        <v>6010</v>
      </c>
      <c r="C7364" s="1" t="s">
        <v>1941</v>
      </c>
      <c r="D7364" s="1" t="n">
        <v>1</v>
      </c>
      <c r="E7364" s="16" t="n">
        <v>2757.65</v>
      </c>
      <c r="F7364" s="17" t="n">
        <v>0.2</v>
      </c>
      <c r="G7364" s="16" t="n">
        <v>2206.12</v>
      </c>
      <c r="I7364" s="1" t="str">
        <f aca="false">INDEX(Products!$C$2:$C$51,MATCH(C7364,Products!$A$2:$A$51,0))</f>
        <v>Fashion</v>
      </c>
      <c r="J7364" s="1" t="str">
        <f aca="false">INDEX(Orders!$E$2:$E$8001,MATCH(B7364,Orders!$A$2:$A$8001,0))</f>
        <v>Returned</v>
      </c>
      <c r="K7364" s="1" t="str">
        <f aca="false">LEFT(INDEX(Orders!$C$2:$C$8001,MATCH(B7364,Orders!$A$2:$A$8001,0)),7)</f>
        <v>2025-02</v>
      </c>
    </row>
    <row r="7365" customFormat="false" ht="15" hidden="false" customHeight="true" outlineLevel="0" collapsed="false">
      <c r="A7365" s="1" t="s">
        <v>17835</v>
      </c>
      <c r="B7365" s="1" t="s">
        <v>6010</v>
      </c>
      <c r="C7365" s="1" t="s">
        <v>1959</v>
      </c>
      <c r="D7365" s="1" t="n">
        <v>1</v>
      </c>
      <c r="E7365" s="16" t="n">
        <v>2142.79</v>
      </c>
      <c r="F7365" s="17" t="n">
        <v>0.15</v>
      </c>
      <c r="G7365" s="16" t="n">
        <v>1821.37</v>
      </c>
      <c r="I7365" s="1" t="str">
        <f aca="false">INDEX(Products!$C$2:$C$51,MATCH(C7365,Products!$A$2:$A$51,0))</f>
        <v>Home &amp; Kitchen</v>
      </c>
      <c r="J7365" s="1" t="str">
        <f aca="false">INDEX(Orders!$E$2:$E$8001,MATCH(B7365,Orders!$A$2:$A$8001,0))</f>
        <v>Returned</v>
      </c>
      <c r="K7365" s="1" t="str">
        <f aca="false">LEFT(INDEX(Orders!$C$2:$C$8001,MATCH(B7365,Orders!$A$2:$A$8001,0)),7)</f>
        <v>2025-02</v>
      </c>
    </row>
    <row r="7366" customFormat="false" ht="15" hidden="false" customHeight="true" outlineLevel="0" collapsed="false">
      <c r="A7366" s="1" t="s">
        <v>17836</v>
      </c>
      <c r="B7366" s="1" t="s">
        <v>6011</v>
      </c>
      <c r="C7366" s="1" t="s">
        <v>1997</v>
      </c>
      <c r="D7366" s="1" t="n">
        <v>1</v>
      </c>
      <c r="E7366" s="16" t="n">
        <v>311.15</v>
      </c>
      <c r="F7366" s="17" t="n">
        <v>0.15</v>
      </c>
      <c r="G7366" s="16" t="n">
        <v>264.48</v>
      </c>
      <c r="I7366" s="1" t="str">
        <f aca="false">INDEX(Products!$C$2:$C$51,MATCH(C7366,Products!$A$2:$A$51,0))</f>
        <v>Sports &amp; Fitness</v>
      </c>
      <c r="J7366" s="1" t="str">
        <f aca="false">INDEX(Orders!$E$2:$E$8001,MATCH(B7366,Orders!$A$2:$A$8001,0))</f>
        <v>Delivered</v>
      </c>
      <c r="K7366" s="1" t="str">
        <f aca="false">LEFT(INDEX(Orders!$C$2:$C$8001,MATCH(B7366,Orders!$A$2:$A$8001,0)),7)</f>
        <v>2025-08</v>
      </c>
    </row>
    <row r="7367" customFormat="false" ht="15" hidden="false" customHeight="true" outlineLevel="0" collapsed="false">
      <c r="A7367" s="1" t="s">
        <v>17837</v>
      </c>
      <c r="B7367" s="1" t="s">
        <v>6011</v>
      </c>
      <c r="C7367" s="1" t="s">
        <v>1961</v>
      </c>
      <c r="D7367" s="1" t="n">
        <v>2</v>
      </c>
      <c r="E7367" s="16" t="n">
        <v>3493.68</v>
      </c>
      <c r="F7367" s="17" t="n">
        <v>0.1</v>
      </c>
      <c r="G7367" s="16" t="n">
        <v>6288.62</v>
      </c>
      <c r="I7367" s="1" t="str">
        <f aca="false">INDEX(Products!$C$2:$C$51,MATCH(C7367,Products!$A$2:$A$51,0))</f>
        <v>Home &amp; Kitchen</v>
      </c>
      <c r="J7367" s="1" t="str">
        <f aca="false">INDEX(Orders!$E$2:$E$8001,MATCH(B7367,Orders!$A$2:$A$8001,0))</f>
        <v>Delivered</v>
      </c>
      <c r="K7367" s="1" t="str">
        <f aca="false">LEFT(INDEX(Orders!$C$2:$C$8001,MATCH(B7367,Orders!$A$2:$A$8001,0)),7)</f>
        <v>2025-08</v>
      </c>
    </row>
    <row r="7368" customFormat="false" ht="15" hidden="false" customHeight="true" outlineLevel="0" collapsed="false">
      <c r="A7368" s="1" t="s">
        <v>17838</v>
      </c>
      <c r="B7368" s="1" t="s">
        <v>6012</v>
      </c>
      <c r="C7368" s="1" t="s">
        <v>2007</v>
      </c>
      <c r="D7368" s="1" t="n">
        <v>1</v>
      </c>
      <c r="E7368" s="16" t="n">
        <v>750.27</v>
      </c>
      <c r="F7368" s="17" t="n">
        <v>0</v>
      </c>
      <c r="G7368" s="16" t="n">
        <v>750.27</v>
      </c>
      <c r="I7368" s="1" t="str">
        <f aca="false">INDEX(Products!$C$2:$C$51,MATCH(C7368,Products!$A$2:$A$51,0))</f>
        <v>Books &amp; Stationery</v>
      </c>
      <c r="J7368" s="1" t="str">
        <f aca="false">INDEX(Orders!$E$2:$E$8001,MATCH(B7368,Orders!$A$2:$A$8001,0))</f>
        <v>Delivered</v>
      </c>
      <c r="K7368" s="1" t="str">
        <f aca="false">LEFT(INDEX(Orders!$C$2:$C$8001,MATCH(B7368,Orders!$A$2:$A$8001,0)),7)</f>
        <v>2025-02</v>
      </c>
    </row>
    <row r="7369" customFormat="false" ht="15" hidden="false" customHeight="true" outlineLevel="0" collapsed="false">
      <c r="A7369" s="1" t="s">
        <v>17839</v>
      </c>
      <c r="B7369" s="1" t="s">
        <v>6012</v>
      </c>
      <c r="C7369" s="1" t="s">
        <v>1930</v>
      </c>
      <c r="D7369" s="1" t="n">
        <v>2</v>
      </c>
      <c r="E7369" s="16" t="n">
        <v>2398.35</v>
      </c>
      <c r="F7369" s="17" t="n">
        <v>0</v>
      </c>
      <c r="G7369" s="16" t="n">
        <v>4796.7</v>
      </c>
      <c r="I7369" s="1" t="str">
        <f aca="false">INDEX(Products!$C$2:$C$51,MATCH(C7369,Products!$A$2:$A$51,0))</f>
        <v>Electronics</v>
      </c>
      <c r="J7369" s="1" t="str">
        <f aca="false">INDEX(Orders!$E$2:$E$8001,MATCH(B7369,Orders!$A$2:$A$8001,0))</f>
        <v>Delivered</v>
      </c>
      <c r="K7369" s="1" t="str">
        <f aca="false">LEFT(INDEX(Orders!$C$2:$C$8001,MATCH(B7369,Orders!$A$2:$A$8001,0)),7)</f>
        <v>2025-02</v>
      </c>
    </row>
    <row r="7370" customFormat="false" ht="15" hidden="false" customHeight="true" outlineLevel="0" collapsed="false">
      <c r="A7370" s="1" t="s">
        <v>17840</v>
      </c>
      <c r="B7370" s="1" t="s">
        <v>6013</v>
      </c>
      <c r="C7370" s="1" t="s">
        <v>2006</v>
      </c>
      <c r="D7370" s="1" t="n">
        <v>2</v>
      </c>
      <c r="E7370" s="16" t="n">
        <v>482.17</v>
      </c>
      <c r="F7370" s="17" t="n">
        <v>0</v>
      </c>
      <c r="G7370" s="16" t="n">
        <v>964.34</v>
      </c>
      <c r="I7370" s="1" t="str">
        <f aca="false">INDEX(Products!$C$2:$C$51,MATCH(C7370,Products!$A$2:$A$51,0))</f>
        <v>Books &amp; Stationery</v>
      </c>
      <c r="J7370" s="1" t="str">
        <f aca="false">INDEX(Orders!$E$2:$E$8001,MATCH(B7370,Orders!$A$2:$A$8001,0))</f>
        <v>Returned</v>
      </c>
      <c r="K7370" s="1" t="str">
        <f aca="false">LEFT(INDEX(Orders!$C$2:$C$8001,MATCH(B7370,Orders!$A$2:$A$8001,0)),7)</f>
        <v>2024-03</v>
      </c>
    </row>
    <row r="7371" customFormat="false" ht="15" hidden="false" customHeight="true" outlineLevel="0" collapsed="false">
      <c r="A7371" s="1" t="s">
        <v>17841</v>
      </c>
      <c r="B7371" s="1" t="s">
        <v>6013</v>
      </c>
      <c r="C7371" s="1" t="s">
        <v>1933</v>
      </c>
      <c r="D7371" s="1" t="n">
        <v>1</v>
      </c>
      <c r="E7371" s="16" t="n">
        <v>7194.38</v>
      </c>
      <c r="F7371" s="17" t="n">
        <v>0.05</v>
      </c>
      <c r="G7371" s="16" t="n">
        <v>6834.66</v>
      </c>
      <c r="I7371" s="1" t="str">
        <f aca="false">INDEX(Products!$C$2:$C$51,MATCH(C7371,Products!$A$2:$A$51,0))</f>
        <v>Electronics</v>
      </c>
      <c r="J7371" s="1" t="str">
        <f aca="false">INDEX(Orders!$E$2:$E$8001,MATCH(B7371,Orders!$A$2:$A$8001,0))</f>
        <v>Returned</v>
      </c>
      <c r="K7371" s="1" t="str">
        <f aca="false">LEFT(INDEX(Orders!$C$2:$C$8001,MATCH(B7371,Orders!$A$2:$A$8001,0)),7)</f>
        <v>2024-03</v>
      </c>
    </row>
    <row r="7372" customFormat="false" ht="15" hidden="false" customHeight="true" outlineLevel="0" collapsed="false">
      <c r="A7372" s="1" t="s">
        <v>17842</v>
      </c>
      <c r="B7372" s="1" t="s">
        <v>6015</v>
      </c>
      <c r="C7372" s="1" t="s">
        <v>1940</v>
      </c>
      <c r="D7372" s="1" t="n">
        <v>1</v>
      </c>
      <c r="E7372" s="16" t="n">
        <v>2374.52</v>
      </c>
      <c r="F7372" s="17" t="n">
        <v>0.1</v>
      </c>
      <c r="G7372" s="16" t="n">
        <v>2137.07</v>
      </c>
      <c r="I7372" s="1" t="str">
        <f aca="false">INDEX(Products!$C$2:$C$51,MATCH(C7372,Products!$A$2:$A$51,0))</f>
        <v>Fashion</v>
      </c>
      <c r="J7372" s="1" t="str">
        <f aca="false">INDEX(Orders!$E$2:$E$8001,MATCH(B7372,Orders!$A$2:$A$8001,0))</f>
        <v>Delivered</v>
      </c>
      <c r="K7372" s="1" t="str">
        <f aca="false">LEFT(INDEX(Orders!$C$2:$C$8001,MATCH(B7372,Orders!$A$2:$A$8001,0)),7)</f>
        <v>2025-02</v>
      </c>
    </row>
    <row r="7373" customFormat="false" ht="15" hidden="false" customHeight="true" outlineLevel="0" collapsed="false">
      <c r="A7373" s="1" t="s">
        <v>17843</v>
      </c>
      <c r="B7373" s="1" t="s">
        <v>6015</v>
      </c>
      <c r="C7373" s="1" t="s">
        <v>1976</v>
      </c>
      <c r="D7373" s="1" t="n">
        <v>1</v>
      </c>
      <c r="E7373" s="16" t="n">
        <v>1603.35</v>
      </c>
      <c r="F7373" s="17" t="n">
        <v>0</v>
      </c>
      <c r="G7373" s="16" t="n">
        <v>1603.35</v>
      </c>
      <c r="I7373" s="1" t="str">
        <f aca="false">INDEX(Products!$C$2:$C$51,MATCH(C7373,Products!$A$2:$A$51,0))</f>
        <v>Beauty &amp; Personal Care</v>
      </c>
      <c r="J7373" s="1" t="str">
        <f aca="false">INDEX(Orders!$E$2:$E$8001,MATCH(B7373,Orders!$A$2:$A$8001,0))</f>
        <v>Delivered</v>
      </c>
      <c r="K7373" s="1" t="str">
        <f aca="false">LEFT(INDEX(Orders!$C$2:$C$8001,MATCH(B7373,Orders!$A$2:$A$8001,0)),7)</f>
        <v>2025-02</v>
      </c>
    </row>
    <row r="7374" customFormat="false" ht="15" hidden="false" customHeight="true" outlineLevel="0" collapsed="false">
      <c r="A7374" s="1" t="s">
        <v>17844</v>
      </c>
      <c r="B7374" s="1" t="s">
        <v>6015</v>
      </c>
      <c r="C7374" s="1" t="s">
        <v>1990</v>
      </c>
      <c r="D7374" s="1" t="n">
        <v>1</v>
      </c>
      <c r="E7374" s="16" t="n">
        <v>5311.32</v>
      </c>
      <c r="F7374" s="17" t="n">
        <v>0</v>
      </c>
      <c r="G7374" s="16" t="n">
        <v>5311.32</v>
      </c>
      <c r="I7374" s="1" t="str">
        <f aca="false">INDEX(Products!$C$2:$C$51,MATCH(C7374,Products!$A$2:$A$51,0))</f>
        <v>Sports &amp; Fitness</v>
      </c>
      <c r="J7374" s="1" t="str">
        <f aca="false">INDEX(Orders!$E$2:$E$8001,MATCH(B7374,Orders!$A$2:$A$8001,0))</f>
        <v>Delivered</v>
      </c>
      <c r="K7374" s="1" t="str">
        <f aca="false">LEFT(INDEX(Orders!$C$2:$C$8001,MATCH(B7374,Orders!$A$2:$A$8001,0)),7)</f>
        <v>2025-02</v>
      </c>
    </row>
    <row r="7375" customFormat="false" ht="15" hidden="false" customHeight="true" outlineLevel="0" collapsed="false">
      <c r="A7375" s="1" t="s">
        <v>17845</v>
      </c>
      <c r="B7375" s="1" t="s">
        <v>6015</v>
      </c>
      <c r="C7375" s="1" t="s">
        <v>1930</v>
      </c>
      <c r="D7375" s="1" t="n">
        <v>2</v>
      </c>
      <c r="E7375" s="16" t="n">
        <v>2398.35</v>
      </c>
      <c r="F7375" s="17" t="n">
        <v>0.05</v>
      </c>
      <c r="G7375" s="16" t="n">
        <v>4556.86</v>
      </c>
      <c r="I7375" s="1" t="str">
        <f aca="false">INDEX(Products!$C$2:$C$51,MATCH(C7375,Products!$A$2:$A$51,0))</f>
        <v>Electronics</v>
      </c>
      <c r="J7375" s="1" t="str">
        <f aca="false">INDEX(Orders!$E$2:$E$8001,MATCH(B7375,Orders!$A$2:$A$8001,0))</f>
        <v>Delivered</v>
      </c>
      <c r="K7375" s="1" t="str">
        <f aca="false">LEFT(INDEX(Orders!$C$2:$C$8001,MATCH(B7375,Orders!$A$2:$A$8001,0)),7)</f>
        <v>2025-02</v>
      </c>
    </row>
    <row r="7376" customFormat="false" ht="15" hidden="false" customHeight="true" outlineLevel="0" collapsed="false">
      <c r="A7376" s="1" t="s">
        <v>17846</v>
      </c>
      <c r="B7376" s="1" t="s">
        <v>6015</v>
      </c>
      <c r="C7376" s="1" t="s">
        <v>1928</v>
      </c>
      <c r="D7376" s="1" t="n">
        <v>3</v>
      </c>
      <c r="E7376" s="16" t="n">
        <v>657.82</v>
      </c>
      <c r="F7376" s="17" t="n">
        <v>0.05</v>
      </c>
      <c r="G7376" s="16" t="n">
        <v>1874.79</v>
      </c>
      <c r="I7376" s="1" t="str">
        <f aca="false">INDEX(Products!$C$2:$C$51,MATCH(C7376,Products!$A$2:$A$51,0))</f>
        <v>Electronics</v>
      </c>
      <c r="J7376" s="1" t="str">
        <f aca="false">INDEX(Orders!$E$2:$E$8001,MATCH(B7376,Orders!$A$2:$A$8001,0))</f>
        <v>Delivered</v>
      </c>
      <c r="K7376" s="1" t="str">
        <f aca="false">LEFT(INDEX(Orders!$C$2:$C$8001,MATCH(B7376,Orders!$A$2:$A$8001,0)),7)</f>
        <v>2025-02</v>
      </c>
    </row>
    <row r="7377" customFormat="false" ht="15" hidden="false" customHeight="true" outlineLevel="0" collapsed="false">
      <c r="A7377" s="1" t="s">
        <v>17847</v>
      </c>
      <c r="B7377" s="1" t="s">
        <v>6016</v>
      </c>
      <c r="C7377" s="1" t="s">
        <v>1930</v>
      </c>
      <c r="D7377" s="1" t="n">
        <v>1</v>
      </c>
      <c r="E7377" s="16" t="n">
        <v>2398.35</v>
      </c>
      <c r="F7377" s="17" t="n">
        <v>0.1</v>
      </c>
      <c r="G7377" s="16" t="n">
        <v>2158.52</v>
      </c>
      <c r="I7377" s="1" t="str">
        <f aca="false">INDEX(Products!$C$2:$C$51,MATCH(C7377,Products!$A$2:$A$51,0))</f>
        <v>Electronics</v>
      </c>
      <c r="J7377" s="1" t="str">
        <f aca="false">INDEX(Orders!$E$2:$E$8001,MATCH(B7377,Orders!$A$2:$A$8001,0))</f>
        <v>Delivered</v>
      </c>
      <c r="K7377" s="1" t="str">
        <f aca="false">LEFT(INDEX(Orders!$C$2:$C$8001,MATCH(B7377,Orders!$A$2:$A$8001,0)),7)</f>
        <v>2025-10</v>
      </c>
    </row>
    <row r="7378" customFormat="false" ht="15" hidden="false" customHeight="true" outlineLevel="0" collapsed="false">
      <c r="A7378" s="1" t="s">
        <v>17848</v>
      </c>
      <c r="B7378" s="1" t="s">
        <v>6017</v>
      </c>
      <c r="C7378" s="1" t="s">
        <v>1975</v>
      </c>
      <c r="D7378" s="1" t="n">
        <v>1</v>
      </c>
      <c r="E7378" s="16" t="n">
        <v>862.99</v>
      </c>
      <c r="F7378" s="17" t="n">
        <v>0.05</v>
      </c>
      <c r="G7378" s="16" t="n">
        <v>819.84</v>
      </c>
      <c r="I7378" s="1" t="str">
        <f aca="false">INDEX(Products!$C$2:$C$51,MATCH(C7378,Products!$A$2:$A$51,0))</f>
        <v>Beauty &amp; Personal Care</v>
      </c>
      <c r="J7378" s="1" t="str">
        <f aca="false">INDEX(Orders!$E$2:$E$8001,MATCH(B7378,Orders!$A$2:$A$8001,0))</f>
        <v>Refunded</v>
      </c>
      <c r="K7378" s="1" t="str">
        <f aca="false">LEFT(INDEX(Orders!$C$2:$C$8001,MATCH(B7378,Orders!$A$2:$A$8001,0)),7)</f>
        <v>2024-11</v>
      </c>
    </row>
    <row r="7379" customFormat="false" ht="15" hidden="false" customHeight="true" outlineLevel="0" collapsed="false">
      <c r="A7379" s="1" t="s">
        <v>17849</v>
      </c>
      <c r="B7379" s="1" t="s">
        <v>6018</v>
      </c>
      <c r="C7379" s="1" t="s">
        <v>2007</v>
      </c>
      <c r="D7379" s="1" t="n">
        <v>1</v>
      </c>
      <c r="E7379" s="16" t="n">
        <v>750.27</v>
      </c>
      <c r="F7379" s="17" t="n">
        <v>0.1</v>
      </c>
      <c r="G7379" s="16" t="n">
        <v>675.24</v>
      </c>
      <c r="I7379" s="1" t="str">
        <f aca="false">INDEX(Products!$C$2:$C$51,MATCH(C7379,Products!$A$2:$A$51,0))</f>
        <v>Books &amp; Stationery</v>
      </c>
      <c r="J7379" s="1" t="str">
        <f aca="false">INDEX(Orders!$E$2:$E$8001,MATCH(B7379,Orders!$A$2:$A$8001,0))</f>
        <v>Delivered</v>
      </c>
      <c r="K7379" s="1" t="str">
        <f aca="false">LEFT(INDEX(Orders!$C$2:$C$8001,MATCH(B7379,Orders!$A$2:$A$8001,0)),7)</f>
        <v>2024-01</v>
      </c>
    </row>
    <row r="7380" customFormat="false" ht="15" hidden="false" customHeight="true" outlineLevel="0" collapsed="false">
      <c r="A7380" s="1" t="s">
        <v>17850</v>
      </c>
      <c r="B7380" s="1" t="s">
        <v>6019</v>
      </c>
      <c r="C7380" s="1" t="s">
        <v>1969</v>
      </c>
      <c r="D7380" s="1" t="n">
        <v>2</v>
      </c>
      <c r="E7380" s="16" t="n">
        <v>9171.98</v>
      </c>
      <c r="F7380" s="17" t="n">
        <v>0.2</v>
      </c>
      <c r="G7380" s="16" t="n">
        <v>14675.17</v>
      </c>
      <c r="I7380" s="1" t="str">
        <f aca="false">INDEX(Products!$C$2:$C$51,MATCH(C7380,Products!$A$2:$A$51,0))</f>
        <v>Home &amp; Kitchen</v>
      </c>
      <c r="J7380" s="1" t="str">
        <f aca="false">INDEX(Orders!$E$2:$E$8001,MATCH(B7380,Orders!$A$2:$A$8001,0))</f>
        <v>Delivered</v>
      </c>
      <c r="K7380" s="1" t="str">
        <f aca="false">LEFT(INDEX(Orders!$C$2:$C$8001,MATCH(B7380,Orders!$A$2:$A$8001,0)),7)</f>
        <v>2025-04</v>
      </c>
    </row>
    <row r="7381" customFormat="false" ht="15" hidden="false" customHeight="true" outlineLevel="0" collapsed="false">
      <c r="A7381" s="1" t="s">
        <v>17851</v>
      </c>
      <c r="B7381" s="1" t="s">
        <v>6020</v>
      </c>
      <c r="C7381" s="1" t="s">
        <v>1940</v>
      </c>
      <c r="D7381" s="1" t="n">
        <v>1</v>
      </c>
      <c r="E7381" s="16" t="n">
        <v>2374.52</v>
      </c>
      <c r="F7381" s="17" t="n">
        <v>0</v>
      </c>
      <c r="G7381" s="16" t="n">
        <v>2374.52</v>
      </c>
      <c r="I7381" s="1" t="str">
        <f aca="false">INDEX(Products!$C$2:$C$51,MATCH(C7381,Products!$A$2:$A$51,0))</f>
        <v>Fashion</v>
      </c>
      <c r="J7381" s="1" t="str">
        <f aca="false">INDEX(Orders!$E$2:$E$8001,MATCH(B7381,Orders!$A$2:$A$8001,0))</f>
        <v>Delivered</v>
      </c>
      <c r="K7381" s="1" t="str">
        <f aca="false">LEFT(INDEX(Orders!$C$2:$C$8001,MATCH(B7381,Orders!$A$2:$A$8001,0)),7)</f>
        <v>2024-02</v>
      </c>
    </row>
    <row r="7382" customFormat="false" ht="15" hidden="false" customHeight="true" outlineLevel="0" collapsed="false">
      <c r="A7382" s="1" t="s">
        <v>17852</v>
      </c>
      <c r="B7382" s="1" t="s">
        <v>6021</v>
      </c>
      <c r="C7382" s="1" t="s">
        <v>1984</v>
      </c>
      <c r="D7382" s="1" t="n">
        <v>1</v>
      </c>
      <c r="E7382" s="16" t="n">
        <v>1134.82</v>
      </c>
      <c r="F7382" s="17" t="n">
        <v>0</v>
      </c>
      <c r="G7382" s="16" t="n">
        <v>1134.82</v>
      </c>
      <c r="I7382" s="1" t="str">
        <f aca="false">INDEX(Products!$C$2:$C$51,MATCH(C7382,Products!$A$2:$A$51,0))</f>
        <v>Beauty &amp; Personal Care</v>
      </c>
      <c r="J7382" s="1" t="str">
        <f aca="false">INDEX(Orders!$E$2:$E$8001,MATCH(B7382,Orders!$A$2:$A$8001,0))</f>
        <v>Delivered</v>
      </c>
      <c r="K7382" s="1" t="str">
        <f aca="false">LEFT(INDEX(Orders!$C$2:$C$8001,MATCH(B7382,Orders!$A$2:$A$8001,0)),7)</f>
        <v>2025-11</v>
      </c>
    </row>
    <row r="7383" customFormat="false" ht="15" hidden="false" customHeight="true" outlineLevel="0" collapsed="false">
      <c r="A7383" s="1" t="s">
        <v>17853</v>
      </c>
      <c r="B7383" s="1" t="s">
        <v>6022</v>
      </c>
      <c r="C7383" s="1" t="s">
        <v>1988</v>
      </c>
      <c r="D7383" s="1" t="n">
        <v>1</v>
      </c>
      <c r="E7383" s="16" t="n">
        <v>681.07</v>
      </c>
      <c r="F7383" s="17" t="n">
        <v>0.15</v>
      </c>
      <c r="G7383" s="16" t="n">
        <v>578.91</v>
      </c>
      <c r="I7383" s="1" t="str">
        <f aca="false">INDEX(Products!$C$2:$C$51,MATCH(C7383,Products!$A$2:$A$51,0))</f>
        <v>Sports &amp; Fitness</v>
      </c>
      <c r="J7383" s="1" t="str">
        <f aca="false">INDEX(Orders!$E$2:$E$8001,MATCH(B7383,Orders!$A$2:$A$8001,0))</f>
        <v>Delivered</v>
      </c>
      <c r="K7383" s="1" t="str">
        <f aca="false">LEFT(INDEX(Orders!$C$2:$C$8001,MATCH(B7383,Orders!$A$2:$A$8001,0)),7)</f>
        <v>2024-11</v>
      </c>
    </row>
    <row r="7384" customFormat="false" ht="15" hidden="false" customHeight="true" outlineLevel="0" collapsed="false">
      <c r="A7384" s="1" t="s">
        <v>17854</v>
      </c>
      <c r="B7384" s="1" t="s">
        <v>6022</v>
      </c>
      <c r="C7384" s="1" t="s">
        <v>1955</v>
      </c>
      <c r="D7384" s="1" t="n">
        <v>2</v>
      </c>
      <c r="E7384" s="16" t="n">
        <v>3340.76</v>
      </c>
      <c r="F7384" s="17" t="n">
        <v>0</v>
      </c>
      <c r="G7384" s="16" t="n">
        <v>6681.52</v>
      </c>
      <c r="I7384" s="1" t="str">
        <f aca="false">INDEX(Products!$C$2:$C$51,MATCH(C7384,Products!$A$2:$A$51,0))</f>
        <v>Home &amp; Kitchen</v>
      </c>
      <c r="J7384" s="1" t="str">
        <f aca="false">INDEX(Orders!$E$2:$E$8001,MATCH(B7384,Orders!$A$2:$A$8001,0))</f>
        <v>Delivered</v>
      </c>
      <c r="K7384" s="1" t="str">
        <f aca="false">LEFT(INDEX(Orders!$C$2:$C$8001,MATCH(B7384,Orders!$A$2:$A$8001,0)),7)</f>
        <v>2024-11</v>
      </c>
    </row>
    <row r="7385" customFormat="false" ht="15" hidden="false" customHeight="true" outlineLevel="0" collapsed="false">
      <c r="A7385" s="1" t="s">
        <v>17855</v>
      </c>
      <c r="B7385" s="1" t="s">
        <v>6022</v>
      </c>
      <c r="C7385" s="1" t="s">
        <v>1935</v>
      </c>
      <c r="D7385" s="1" t="n">
        <v>1</v>
      </c>
      <c r="E7385" s="16" t="n">
        <v>14558.72</v>
      </c>
      <c r="F7385" s="17" t="n">
        <v>0.15</v>
      </c>
      <c r="G7385" s="16" t="n">
        <v>12374.91</v>
      </c>
      <c r="I7385" s="1" t="str">
        <f aca="false">INDEX(Products!$C$2:$C$51,MATCH(C7385,Products!$A$2:$A$51,0))</f>
        <v>Electronics</v>
      </c>
      <c r="J7385" s="1" t="str">
        <f aca="false">INDEX(Orders!$E$2:$E$8001,MATCH(B7385,Orders!$A$2:$A$8001,0))</f>
        <v>Delivered</v>
      </c>
      <c r="K7385" s="1" t="str">
        <f aca="false">LEFT(INDEX(Orders!$C$2:$C$8001,MATCH(B7385,Orders!$A$2:$A$8001,0)),7)</f>
        <v>2024-11</v>
      </c>
    </row>
    <row r="7386" customFormat="false" ht="15" hidden="false" customHeight="true" outlineLevel="0" collapsed="false">
      <c r="A7386" s="1" t="s">
        <v>17856</v>
      </c>
      <c r="B7386" s="1" t="s">
        <v>6023</v>
      </c>
      <c r="C7386" s="1" t="s">
        <v>2007</v>
      </c>
      <c r="D7386" s="1" t="n">
        <v>1</v>
      </c>
      <c r="E7386" s="16" t="n">
        <v>750.27</v>
      </c>
      <c r="F7386" s="17" t="n">
        <v>0</v>
      </c>
      <c r="G7386" s="16" t="n">
        <v>750.27</v>
      </c>
      <c r="I7386" s="1" t="str">
        <f aca="false">INDEX(Products!$C$2:$C$51,MATCH(C7386,Products!$A$2:$A$51,0))</f>
        <v>Books &amp; Stationery</v>
      </c>
      <c r="J7386" s="1" t="str">
        <f aca="false">INDEX(Orders!$E$2:$E$8001,MATCH(B7386,Orders!$A$2:$A$8001,0))</f>
        <v>Delivered</v>
      </c>
      <c r="K7386" s="1" t="str">
        <f aca="false">LEFT(INDEX(Orders!$C$2:$C$8001,MATCH(B7386,Orders!$A$2:$A$8001,0)),7)</f>
        <v>2024-08</v>
      </c>
    </row>
    <row r="7387" customFormat="false" ht="15" hidden="false" customHeight="true" outlineLevel="0" collapsed="false">
      <c r="A7387" s="1" t="s">
        <v>17857</v>
      </c>
      <c r="B7387" s="1" t="s">
        <v>6023</v>
      </c>
      <c r="C7387" s="1" t="s">
        <v>1920</v>
      </c>
      <c r="D7387" s="1" t="n">
        <v>1</v>
      </c>
      <c r="E7387" s="16" t="n">
        <v>4273.58</v>
      </c>
      <c r="F7387" s="17" t="n">
        <v>0</v>
      </c>
      <c r="G7387" s="16" t="n">
        <v>4273.58</v>
      </c>
      <c r="I7387" s="1" t="str">
        <f aca="false">INDEX(Products!$C$2:$C$51,MATCH(C7387,Products!$A$2:$A$51,0))</f>
        <v>Electronics</v>
      </c>
      <c r="J7387" s="1" t="str">
        <f aca="false">INDEX(Orders!$E$2:$E$8001,MATCH(B7387,Orders!$A$2:$A$8001,0))</f>
        <v>Delivered</v>
      </c>
      <c r="K7387" s="1" t="str">
        <f aca="false">LEFT(INDEX(Orders!$C$2:$C$8001,MATCH(B7387,Orders!$A$2:$A$8001,0)),7)</f>
        <v>2024-08</v>
      </c>
    </row>
    <row r="7388" customFormat="false" ht="15" hidden="false" customHeight="true" outlineLevel="0" collapsed="false">
      <c r="A7388" s="1" t="s">
        <v>17858</v>
      </c>
      <c r="B7388" s="1" t="s">
        <v>6024</v>
      </c>
      <c r="C7388" s="1" t="s">
        <v>1930</v>
      </c>
      <c r="D7388" s="1" t="n">
        <v>1</v>
      </c>
      <c r="E7388" s="16" t="n">
        <v>2398.35</v>
      </c>
      <c r="F7388" s="17" t="n">
        <v>0</v>
      </c>
      <c r="G7388" s="16" t="n">
        <v>2398.35</v>
      </c>
      <c r="I7388" s="1" t="str">
        <f aca="false">INDEX(Products!$C$2:$C$51,MATCH(C7388,Products!$A$2:$A$51,0))</f>
        <v>Electronics</v>
      </c>
      <c r="J7388" s="1" t="str">
        <f aca="false">INDEX(Orders!$E$2:$E$8001,MATCH(B7388,Orders!$A$2:$A$8001,0))</f>
        <v>Delivered</v>
      </c>
      <c r="K7388" s="1" t="str">
        <f aca="false">LEFT(INDEX(Orders!$C$2:$C$8001,MATCH(B7388,Orders!$A$2:$A$8001,0)),7)</f>
        <v>2024-09</v>
      </c>
    </row>
    <row r="7389" customFormat="false" ht="15" hidden="false" customHeight="true" outlineLevel="0" collapsed="false">
      <c r="A7389" s="1" t="s">
        <v>17859</v>
      </c>
      <c r="B7389" s="1" t="s">
        <v>6024</v>
      </c>
      <c r="C7389" s="1" t="s">
        <v>2006</v>
      </c>
      <c r="D7389" s="1" t="n">
        <v>3</v>
      </c>
      <c r="E7389" s="16" t="n">
        <v>482.17</v>
      </c>
      <c r="F7389" s="17" t="n">
        <v>0.2</v>
      </c>
      <c r="G7389" s="16" t="n">
        <v>1157.21</v>
      </c>
      <c r="I7389" s="1" t="str">
        <f aca="false">INDEX(Products!$C$2:$C$51,MATCH(C7389,Products!$A$2:$A$51,0))</f>
        <v>Books &amp; Stationery</v>
      </c>
      <c r="J7389" s="1" t="str">
        <f aca="false">INDEX(Orders!$E$2:$E$8001,MATCH(B7389,Orders!$A$2:$A$8001,0))</f>
        <v>Delivered</v>
      </c>
      <c r="K7389" s="1" t="str">
        <f aca="false">LEFT(INDEX(Orders!$C$2:$C$8001,MATCH(B7389,Orders!$A$2:$A$8001,0)),7)</f>
        <v>2024-09</v>
      </c>
    </row>
    <row r="7390" customFormat="false" ht="15" hidden="false" customHeight="true" outlineLevel="0" collapsed="false">
      <c r="A7390" s="1" t="s">
        <v>17860</v>
      </c>
      <c r="B7390" s="1" t="s">
        <v>6024</v>
      </c>
      <c r="C7390" s="1" t="s">
        <v>1961</v>
      </c>
      <c r="D7390" s="1" t="n">
        <v>1</v>
      </c>
      <c r="E7390" s="16" t="n">
        <v>3493.68</v>
      </c>
      <c r="F7390" s="17" t="n">
        <v>0.05</v>
      </c>
      <c r="G7390" s="16" t="n">
        <v>3319</v>
      </c>
      <c r="I7390" s="1" t="str">
        <f aca="false">INDEX(Products!$C$2:$C$51,MATCH(C7390,Products!$A$2:$A$51,0))</f>
        <v>Home &amp; Kitchen</v>
      </c>
      <c r="J7390" s="1" t="str">
        <f aca="false">INDEX(Orders!$E$2:$E$8001,MATCH(B7390,Orders!$A$2:$A$8001,0))</f>
        <v>Delivered</v>
      </c>
      <c r="K7390" s="1" t="str">
        <f aca="false">LEFT(INDEX(Orders!$C$2:$C$8001,MATCH(B7390,Orders!$A$2:$A$8001,0)),7)</f>
        <v>2024-09</v>
      </c>
    </row>
    <row r="7391" customFormat="false" ht="15" hidden="false" customHeight="true" outlineLevel="0" collapsed="false">
      <c r="A7391" s="1" t="s">
        <v>17861</v>
      </c>
      <c r="B7391" s="1" t="s">
        <v>6024</v>
      </c>
      <c r="C7391" s="1" t="s">
        <v>1975</v>
      </c>
      <c r="D7391" s="1" t="n">
        <v>1</v>
      </c>
      <c r="E7391" s="16" t="n">
        <v>862.99</v>
      </c>
      <c r="F7391" s="17" t="n">
        <v>0</v>
      </c>
      <c r="G7391" s="16" t="n">
        <v>862.99</v>
      </c>
      <c r="I7391" s="1" t="str">
        <f aca="false">INDEX(Products!$C$2:$C$51,MATCH(C7391,Products!$A$2:$A$51,0))</f>
        <v>Beauty &amp; Personal Care</v>
      </c>
      <c r="J7391" s="1" t="str">
        <f aca="false">INDEX(Orders!$E$2:$E$8001,MATCH(B7391,Orders!$A$2:$A$8001,0))</f>
        <v>Delivered</v>
      </c>
      <c r="K7391" s="1" t="str">
        <f aca="false">LEFT(INDEX(Orders!$C$2:$C$8001,MATCH(B7391,Orders!$A$2:$A$8001,0)),7)</f>
        <v>2024-09</v>
      </c>
    </row>
    <row r="7392" customFormat="false" ht="15" hidden="false" customHeight="true" outlineLevel="0" collapsed="false">
      <c r="A7392" s="1" t="s">
        <v>17862</v>
      </c>
      <c r="B7392" s="1" t="s">
        <v>6025</v>
      </c>
      <c r="C7392" s="1" t="s">
        <v>2006</v>
      </c>
      <c r="D7392" s="1" t="n">
        <v>2</v>
      </c>
      <c r="E7392" s="16" t="n">
        <v>482.17</v>
      </c>
      <c r="F7392" s="17" t="n">
        <v>0</v>
      </c>
      <c r="G7392" s="16" t="n">
        <v>964.34</v>
      </c>
      <c r="I7392" s="1" t="str">
        <f aca="false">INDEX(Products!$C$2:$C$51,MATCH(C7392,Products!$A$2:$A$51,0))</f>
        <v>Books &amp; Stationery</v>
      </c>
      <c r="J7392" s="1" t="str">
        <f aca="false">INDEX(Orders!$E$2:$E$8001,MATCH(B7392,Orders!$A$2:$A$8001,0))</f>
        <v>Delivered</v>
      </c>
      <c r="K7392" s="1" t="str">
        <f aca="false">LEFT(INDEX(Orders!$C$2:$C$8001,MATCH(B7392,Orders!$A$2:$A$8001,0)),7)</f>
        <v>2025-11</v>
      </c>
    </row>
    <row r="7393" customFormat="false" ht="15" hidden="false" customHeight="true" outlineLevel="0" collapsed="false">
      <c r="A7393" s="1" t="s">
        <v>17863</v>
      </c>
      <c r="B7393" s="1" t="s">
        <v>6025</v>
      </c>
      <c r="C7393" s="1" t="s">
        <v>2007</v>
      </c>
      <c r="D7393" s="1" t="n">
        <v>1</v>
      </c>
      <c r="E7393" s="16" t="n">
        <v>750.27</v>
      </c>
      <c r="F7393" s="17" t="n">
        <v>0.1</v>
      </c>
      <c r="G7393" s="16" t="n">
        <v>675.24</v>
      </c>
      <c r="I7393" s="1" t="str">
        <f aca="false">INDEX(Products!$C$2:$C$51,MATCH(C7393,Products!$A$2:$A$51,0))</f>
        <v>Books &amp; Stationery</v>
      </c>
      <c r="J7393" s="1" t="str">
        <f aca="false">INDEX(Orders!$E$2:$E$8001,MATCH(B7393,Orders!$A$2:$A$8001,0))</f>
        <v>Delivered</v>
      </c>
      <c r="K7393" s="1" t="str">
        <f aca="false">LEFT(INDEX(Orders!$C$2:$C$8001,MATCH(B7393,Orders!$A$2:$A$8001,0)),7)</f>
        <v>2025-11</v>
      </c>
    </row>
    <row r="7394" customFormat="false" ht="15" hidden="false" customHeight="true" outlineLevel="0" collapsed="false">
      <c r="A7394" s="1" t="s">
        <v>17864</v>
      </c>
      <c r="B7394" s="1" t="s">
        <v>6026</v>
      </c>
      <c r="C7394" s="1" t="s">
        <v>2006</v>
      </c>
      <c r="D7394" s="1" t="n">
        <v>1</v>
      </c>
      <c r="E7394" s="16" t="n">
        <v>482.17</v>
      </c>
      <c r="F7394" s="17" t="n">
        <v>0.15</v>
      </c>
      <c r="G7394" s="16" t="n">
        <v>409.84</v>
      </c>
      <c r="I7394" s="1" t="str">
        <f aca="false">INDEX(Products!$C$2:$C$51,MATCH(C7394,Products!$A$2:$A$51,0))</f>
        <v>Books &amp; Stationery</v>
      </c>
      <c r="J7394" s="1" t="str">
        <f aca="false">INDEX(Orders!$E$2:$E$8001,MATCH(B7394,Orders!$A$2:$A$8001,0))</f>
        <v>Delivered</v>
      </c>
      <c r="K7394" s="1" t="str">
        <f aca="false">LEFT(INDEX(Orders!$C$2:$C$8001,MATCH(B7394,Orders!$A$2:$A$8001,0)),7)</f>
        <v>2025-06</v>
      </c>
    </row>
    <row r="7395" customFormat="false" ht="15" hidden="false" customHeight="true" outlineLevel="0" collapsed="false">
      <c r="A7395" s="1" t="s">
        <v>17865</v>
      </c>
      <c r="B7395" s="1" t="s">
        <v>6026</v>
      </c>
      <c r="C7395" s="1" t="s">
        <v>1930</v>
      </c>
      <c r="D7395" s="1" t="n">
        <v>1</v>
      </c>
      <c r="E7395" s="16" t="n">
        <v>2398.35</v>
      </c>
      <c r="F7395" s="17" t="n">
        <v>0</v>
      </c>
      <c r="G7395" s="16" t="n">
        <v>2398.35</v>
      </c>
      <c r="I7395" s="1" t="str">
        <f aca="false">INDEX(Products!$C$2:$C$51,MATCH(C7395,Products!$A$2:$A$51,0))</f>
        <v>Electronics</v>
      </c>
      <c r="J7395" s="1" t="str">
        <f aca="false">INDEX(Orders!$E$2:$E$8001,MATCH(B7395,Orders!$A$2:$A$8001,0))</f>
        <v>Delivered</v>
      </c>
      <c r="K7395" s="1" t="str">
        <f aca="false">LEFT(INDEX(Orders!$C$2:$C$8001,MATCH(B7395,Orders!$A$2:$A$8001,0)),7)</f>
        <v>2025-06</v>
      </c>
    </row>
    <row r="7396" customFormat="false" ht="15" hidden="false" customHeight="true" outlineLevel="0" collapsed="false">
      <c r="A7396" s="1" t="s">
        <v>17866</v>
      </c>
      <c r="B7396" s="1" t="s">
        <v>6027</v>
      </c>
      <c r="C7396" s="1" t="s">
        <v>2007</v>
      </c>
      <c r="D7396" s="1" t="n">
        <v>1</v>
      </c>
      <c r="E7396" s="16" t="n">
        <v>750.27</v>
      </c>
      <c r="F7396" s="17" t="n">
        <v>0</v>
      </c>
      <c r="G7396" s="16" t="n">
        <v>750.27</v>
      </c>
      <c r="I7396" s="1" t="str">
        <f aca="false">INDEX(Products!$C$2:$C$51,MATCH(C7396,Products!$A$2:$A$51,0))</f>
        <v>Books &amp; Stationery</v>
      </c>
      <c r="J7396" s="1" t="str">
        <f aca="false">INDEX(Orders!$E$2:$E$8001,MATCH(B7396,Orders!$A$2:$A$8001,0))</f>
        <v>Delivered</v>
      </c>
      <c r="K7396" s="1" t="str">
        <f aca="false">LEFT(INDEX(Orders!$C$2:$C$8001,MATCH(B7396,Orders!$A$2:$A$8001,0)),7)</f>
        <v>2025-12</v>
      </c>
    </row>
    <row r="7397" customFormat="false" ht="15" hidden="false" customHeight="true" outlineLevel="0" collapsed="false">
      <c r="A7397" s="1" t="s">
        <v>17867</v>
      </c>
      <c r="B7397" s="1" t="s">
        <v>6027</v>
      </c>
      <c r="C7397" s="1" t="s">
        <v>2006</v>
      </c>
      <c r="D7397" s="1" t="n">
        <v>1</v>
      </c>
      <c r="E7397" s="16" t="n">
        <v>482.17</v>
      </c>
      <c r="F7397" s="17" t="n">
        <v>0.15</v>
      </c>
      <c r="G7397" s="16" t="n">
        <v>409.84</v>
      </c>
      <c r="I7397" s="1" t="str">
        <f aca="false">INDEX(Products!$C$2:$C$51,MATCH(C7397,Products!$A$2:$A$51,0))</f>
        <v>Books &amp; Stationery</v>
      </c>
      <c r="J7397" s="1" t="str">
        <f aca="false">INDEX(Orders!$E$2:$E$8001,MATCH(B7397,Orders!$A$2:$A$8001,0))</f>
        <v>Delivered</v>
      </c>
      <c r="K7397" s="1" t="str">
        <f aca="false">LEFT(INDEX(Orders!$C$2:$C$8001,MATCH(B7397,Orders!$A$2:$A$8001,0)),7)</f>
        <v>2025-12</v>
      </c>
    </row>
    <row r="7398" customFormat="false" ht="15" hidden="false" customHeight="true" outlineLevel="0" collapsed="false">
      <c r="A7398" s="1" t="s">
        <v>17868</v>
      </c>
      <c r="B7398" s="1" t="s">
        <v>6027</v>
      </c>
      <c r="C7398" s="1" t="s">
        <v>1977</v>
      </c>
      <c r="D7398" s="1" t="n">
        <v>1</v>
      </c>
      <c r="E7398" s="16" t="n">
        <v>2386.05</v>
      </c>
      <c r="F7398" s="17" t="n">
        <v>0</v>
      </c>
      <c r="G7398" s="16" t="n">
        <v>2386.05</v>
      </c>
      <c r="I7398" s="1" t="str">
        <f aca="false">INDEX(Products!$C$2:$C$51,MATCH(C7398,Products!$A$2:$A$51,0))</f>
        <v>Beauty &amp; Personal Care</v>
      </c>
      <c r="J7398" s="1" t="str">
        <f aca="false">INDEX(Orders!$E$2:$E$8001,MATCH(B7398,Orders!$A$2:$A$8001,0))</f>
        <v>Delivered</v>
      </c>
      <c r="K7398" s="1" t="str">
        <f aca="false">LEFT(INDEX(Orders!$C$2:$C$8001,MATCH(B7398,Orders!$A$2:$A$8001,0)),7)</f>
        <v>2025-12</v>
      </c>
    </row>
    <row r="7399" customFormat="false" ht="15" hidden="false" customHeight="true" outlineLevel="0" collapsed="false">
      <c r="A7399" s="1" t="s">
        <v>17869</v>
      </c>
      <c r="B7399" s="1" t="s">
        <v>6027</v>
      </c>
      <c r="C7399" s="1" t="s">
        <v>1920</v>
      </c>
      <c r="D7399" s="1" t="n">
        <v>2</v>
      </c>
      <c r="E7399" s="16" t="n">
        <v>4273.58</v>
      </c>
      <c r="F7399" s="17" t="n">
        <v>0.05</v>
      </c>
      <c r="G7399" s="16" t="n">
        <v>8119.8</v>
      </c>
      <c r="I7399" s="1" t="str">
        <f aca="false">INDEX(Products!$C$2:$C$51,MATCH(C7399,Products!$A$2:$A$51,0))</f>
        <v>Electronics</v>
      </c>
      <c r="J7399" s="1" t="str">
        <f aca="false">INDEX(Orders!$E$2:$E$8001,MATCH(B7399,Orders!$A$2:$A$8001,0))</f>
        <v>Delivered</v>
      </c>
      <c r="K7399" s="1" t="str">
        <f aca="false">LEFT(INDEX(Orders!$C$2:$C$8001,MATCH(B7399,Orders!$A$2:$A$8001,0)),7)</f>
        <v>2025-12</v>
      </c>
    </row>
    <row r="7400" customFormat="false" ht="15" hidden="false" customHeight="true" outlineLevel="0" collapsed="false">
      <c r="A7400" s="1" t="s">
        <v>17870</v>
      </c>
      <c r="B7400" s="1" t="s">
        <v>6027</v>
      </c>
      <c r="C7400" s="1" t="s">
        <v>1930</v>
      </c>
      <c r="D7400" s="1" t="n">
        <v>1</v>
      </c>
      <c r="E7400" s="16" t="n">
        <v>2398.35</v>
      </c>
      <c r="F7400" s="17" t="n">
        <v>0.1</v>
      </c>
      <c r="G7400" s="16" t="n">
        <v>2158.52</v>
      </c>
      <c r="I7400" s="1" t="str">
        <f aca="false">INDEX(Products!$C$2:$C$51,MATCH(C7400,Products!$A$2:$A$51,0))</f>
        <v>Electronics</v>
      </c>
      <c r="J7400" s="1" t="str">
        <f aca="false">INDEX(Orders!$E$2:$E$8001,MATCH(B7400,Orders!$A$2:$A$8001,0))</f>
        <v>Delivered</v>
      </c>
      <c r="K7400" s="1" t="str">
        <f aca="false">LEFT(INDEX(Orders!$C$2:$C$8001,MATCH(B7400,Orders!$A$2:$A$8001,0)),7)</f>
        <v>2025-12</v>
      </c>
    </row>
    <row r="7401" customFormat="false" ht="15" hidden="false" customHeight="true" outlineLevel="0" collapsed="false">
      <c r="A7401" s="1" t="s">
        <v>17871</v>
      </c>
      <c r="B7401" s="1" t="s">
        <v>6028</v>
      </c>
      <c r="C7401" s="1" t="s">
        <v>1930</v>
      </c>
      <c r="D7401" s="1" t="n">
        <v>1</v>
      </c>
      <c r="E7401" s="16" t="n">
        <v>2398.35</v>
      </c>
      <c r="F7401" s="17" t="n">
        <v>0.15</v>
      </c>
      <c r="G7401" s="16" t="n">
        <v>2038.6</v>
      </c>
      <c r="I7401" s="1" t="str">
        <f aca="false">INDEX(Products!$C$2:$C$51,MATCH(C7401,Products!$A$2:$A$51,0))</f>
        <v>Electronics</v>
      </c>
      <c r="J7401" s="1" t="str">
        <f aca="false">INDEX(Orders!$E$2:$E$8001,MATCH(B7401,Orders!$A$2:$A$8001,0))</f>
        <v>Delivered</v>
      </c>
      <c r="K7401" s="1" t="str">
        <f aca="false">LEFT(INDEX(Orders!$C$2:$C$8001,MATCH(B7401,Orders!$A$2:$A$8001,0)),7)</f>
        <v>2024-09</v>
      </c>
    </row>
    <row r="7402" customFormat="false" ht="15" hidden="false" customHeight="true" outlineLevel="0" collapsed="false">
      <c r="A7402" s="1" t="s">
        <v>17872</v>
      </c>
      <c r="B7402" s="1" t="s">
        <v>6028</v>
      </c>
      <c r="C7402" s="1" t="s">
        <v>2006</v>
      </c>
      <c r="D7402" s="1" t="n">
        <v>1</v>
      </c>
      <c r="E7402" s="16" t="n">
        <v>482.17</v>
      </c>
      <c r="F7402" s="17" t="n">
        <v>0</v>
      </c>
      <c r="G7402" s="16" t="n">
        <v>482.17</v>
      </c>
      <c r="I7402" s="1" t="str">
        <f aca="false">INDEX(Products!$C$2:$C$51,MATCH(C7402,Products!$A$2:$A$51,0))</f>
        <v>Books &amp; Stationery</v>
      </c>
      <c r="J7402" s="1" t="str">
        <f aca="false">INDEX(Orders!$E$2:$E$8001,MATCH(B7402,Orders!$A$2:$A$8001,0))</f>
        <v>Delivered</v>
      </c>
      <c r="K7402" s="1" t="str">
        <f aca="false">LEFT(INDEX(Orders!$C$2:$C$8001,MATCH(B7402,Orders!$A$2:$A$8001,0)),7)</f>
        <v>2024-09</v>
      </c>
    </row>
    <row r="7403" customFormat="false" ht="15" hidden="false" customHeight="true" outlineLevel="0" collapsed="false">
      <c r="A7403" s="1" t="s">
        <v>17873</v>
      </c>
      <c r="B7403" s="1" t="s">
        <v>6029</v>
      </c>
      <c r="C7403" s="1" t="s">
        <v>1933</v>
      </c>
      <c r="D7403" s="1" t="n">
        <v>1</v>
      </c>
      <c r="E7403" s="16" t="n">
        <v>7194.38</v>
      </c>
      <c r="F7403" s="17" t="n">
        <v>0</v>
      </c>
      <c r="G7403" s="16" t="n">
        <v>7194.38</v>
      </c>
      <c r="I7403" s="1" t="str">
        <f aca="false">INDEX(Products!$C$2:$C$51,MATCH(C7403,Products!$A$2:$A$51,0))</f>
        <v>Electronics</v>
      </c>
      <c r="J7403" s="1" t="str">
        <f aca="false">INDEX(Orders!$E$2:$E$8001,MATCH(B7403,Orders!$A$2:$A$8001,0))</f>
        <v>Delivered</v>
      </c>
      <c r="K7403" s="1" t="str">
        <f aca="false">LEFT(INDEX(Orders!$C$2:$C$8001,MATCH(B7403,Orders!$A$2:$A$8001,0)),7)</f>
        <v>2024-09</v>
      </c>
    </row>
    <row r="7404" customFormat="false" ht="15" hidden="false" customHeight="true" outlineLevel="0" collapsed="false">
      <c r="A7404" s="1" t="s">
        <v>17874</v>
      </c>
      <c r="B7404" s="1" t="s">
        <v>6029</v>
      </c>
      <c r="C7404" s="1" t="s">
        <v>2007</v>
      </c>
      <c r="D7404" s="1" t="n">
        <v>2</v>
      </c>
      <c r="E7404" s="16" t="n">
        <v>750.27</v>
      </c>
      <c r="F7404" s="17" t="n">
        <v>0</v>
      </c>
      <c r="G7404" s="16" t="n">
        <v>1500.54</v>
      </c>
      <c r="I7404" s="1" t="str">
        <f aca="false">INDEX(Products!$C$2:$C$51,MATCH(C7404,Products!$A$2:$A$51,0))</f>
        <v>Books &amp; Stationery</v>
      </c>
      <c r="J7404" s="1" t="str">
        <f aca="false">INDEX(Orders!$E$2:$E$8001,MATCH(B7404,Orders!$A$2:$A$8001,0))</f>
        <v>Delivered</v>
      </c>
      <c r="K7404" s="1" t="str">
        <f aca="false">LEFT(INDEX(Orders!$C$2:$C$8001,MATCH(B7404,Orders!$A$2:$A$8001,0)),7)</f>
        <v>2024-09</v>
      </c>
    </row>
    <row r="7405" customFormat="false" ht="15" hidden="false" customHeight="true" outlineLevel="0" collapsed="false">
      <c r="A7405" s="1" t="s">
        <v>17875</v>
      </c>
      <c r="B7405" s="1" t="s">
        <v>6029</v>
      </c>
      <c r="C7405" s="1" t="s">
        <v>1930</v>
      </c>
      <c r="D7405" s="1" t="n">
        <v>3</v>
      </c>
      <c r="E7405" s="16" t="n">
        <v>2398.35</v>
      </c>
      <c r="F7405" s="17" t="n">
        <v>0.15</v>
      </c>
      <c r="G7405" s="16" t="n">
        <v>6115.79</v>
      </c>
      <c r="I7405" s="1" t="str">
        <f aca="false">INDEX(Products!$C$2:$C$51,MATCH(C7405,Products!$A$2:$A$51,0))</f>
        <v>Electronics</v>
      </c>
      <c r="J7405" s="1" t="str">
        <f aca="false">INDEX(Orders!$E$2:$E$8001,MATCH(B7405,Orders!$A$2:$A$8001,0))</f>
        <v>Delivered</v>
      </c>
      <c r="K7405" s="1" t="str">
        <f aca="false">LEFT(INDEX(Orders!$C$2:$C$8001,MATCH(B7405,Orders!$A$2:$A$8001,0)),7)</f>
        <v>2024-09</v>
      </c>
    </row>
    <row r="7406" customFormat="false" ht="15" hidden="false" customHeight="true" outlineLevel="0" collapsed="false">
      <c r="A7406" s="1" t="s">
        <v>17876</v>
      </c>
      <c r="B7406" s="1" t="s">
        <v>6030</v>
      </c>
      <c r="C7406" s="1" t="s">
        <v>1926</v>
      </c>
      <c r="D7406" s="1" t="n">
        <v>1</v>
      </c>
      <c r="E7406" s="16" t="n">
        <v>1478.08</v>
      </c>
      <c r="F7406" s="17" t="n">
        <v>0</v>
      </c>
      <c r="G7406" s="16" t="n">
        <v>1478.08</v>
      </c>
      <c r="I7406" s="1" t="str">
        <f aca="false">INDEX(Products!$C$2:$C$51,MATCH(C7406,Products!$A$2:$A$51,0))</f>
        <v>Electronics</v>
      </c>
      <c r="J7406" s="1" t="str">
        <f aca="false">INDEX(Orders!$E$2:$E$8001,MATCH(B7406,Orders!$A$2:$A$8001,0))</f>
        <v>Delivered</v>
      </c>
      <c r="K7406" s="1" t="str">
        <f aca="false">LEFT(INDEX(Orders!$C$2:$C$8001,MATCH(B7406,Orders!$A$2:$A$8001,0)),7)</f>
        <v>2025-09</v>
      </c>
    </row>
    <row r="7407" customFormat="false" ht="15" hidden="false" customHeight="true" outlineLevel="0" collapsed="false">
      <c r="A7407" s="1" t="s">
        <v>17877</v>
      </c>
      <c r="B7407" s="1" t="s">
        <v>6030</v>
      </c>
      <c r="C7407" s="1" t="s">
        <v>1975</v>
      </c>
      <c r="D7407" s="1" t="n">
        <v>1</v>
      </c>
      <c r="E7407" s="16" t="n">
        <v>862.99</v>
      </c>
      <c r="F7407" s="17" t="n">
        <v>0</v>
      </c>
      <c r="G7407" s="16" t="n">
        <v>862.99</v>
      </c>
      <c r="I7407" s="1" t="str">
        <f aca="false">INDEX(Products!$C$2:$C$51,MATCH(C7407,Products!$A$2:$A$51,0))</f>
        <v>Beauty &amp; Personal Care</v>
      </c>
      <c r="J7407" s="1" t="str">
        <f aca="false">INDEX(Orders!$E$2:$E$8001,MATCH(B7407,Orders!$A$2:$A$8001,0))</f>
        <v>Delivered</v>
      </c>
      <c r="K7407" s="1" t="str">
        <f aca="false">LEFT(INDEX(Orders!$C$2:$C$8001,MATCH(B7407,Orders!$A$2:$A$8001,0)),7)</f>
        <v>2025-09</v>
      </c>
    </row>
    <row r="7408" customFormat="false" ht="15" hidden="false" customHeight="true" outlineLevel="0" collapsed="false">
      <c r="A7408" s="1" t="s">
        <v>17878</v>
      </c>
      <c r="B7408" s="1" t="s">
        <v>6030</v>
      </c>
      <c r="C7408" s="1" t="s">
        <v>2006</v>
      </c>
      <c r="D7408" s="1" t="n">
        <v>1</v>
      </c>
      <c r="E7408" s="16" t="n">
        <v>482.17</v>
      </c>
      <c r="F7408" s="17" t="n">
        <v>0.05</v>
      </c>
      <c r="G7408" s="16" t="n">
        <v>458.06</v>
      </c>
      <c r="I7408" s="1" t="str">
        <f aca="false">INDEX(Products!$C$2:$C$51,MATCH(C7408,Products!$A$2:$A$51,0))</f>
        <v>Books &amp; Stationery</v>
      </c>
      <c r="J7408" s="1" t="str">
        <f aca="false">INDEX(Orders!$E$2:$E$8001,MATCH(B7408,Orders!$A$2:$A$8001,0))</f>
        <v>Delivered</v>
      </c>
      <c r="K7408" s="1" t="str">
        <f aca="false">LEFT(INDEX(Orders!$C$2:$C$8001,MATCH(B7408,Orders!$A$2:$A$8001,0)),7)</f>
        <v>2025-09</v>
      </c>
    </row>
    <row r="7409" customFormat="false" ht="15" hidden="false" customHeight="true" outlineLevel="0" collapsed="false">
      <c r="A7409" s="1" t="s">
        <v>17879</v>
      </c>
      <c r="B7409" s="1" t="s">
        <v>6031</v>
      </c>
      <c r="C7409" s="1" t="s">
        <v>1953</v>
      </c>
      <c r="D7409" s="1" t="n">
        <v>1</v>
      </c>
      <c r="E7409" s="16" t="n">
        <v>4914.12</v>
      </c>
      <c r="F7409" s="17" t="n">
        <v>0.15</v>
      </c>
      <c r="G7409" s="16" t="n">
        <v>4177</v>
      </c>
      <c r="I7409" s="1" t="str">
        <f aca="false">INDEX(Products!$C$2:$C$51,MATCH(C7409,Products!$A$2:$A$51,0))</f>
        <v>Fashion</v>
      </c>
      <c r="J7409" s="1" t="str">
        <f aca="false">INDEX(Orders!$E$2:$E$8001,MATCH(B7409,Orders!$A$2:$A$8001,0))</f>
        <v>Delivered</v>
      </c>
      <c r="K7409" s="1" t="str">
        <f aca="false">LEFT(INDEX(Orders!$C$2:$C$8001,MATCH(B7409,Orders!$A$2:$A$8001,0)),7)</f>
        <v>2025-11</v>
      </c>
    </row>
    <row r="7410" customFormat="false" ht="15" hidden="false" customHeight="true" outlineLevel="0" collapsed="false">
      <c r="A7410" s="1" t="s">
        <v>17880</v>
      </c>
      <c r="B7410" s="1" t="s">
        <v>6031</v>
      </c>
      <c r="C7410" s="1" t="s">
        <v>1937</v>
      </c>
      <c r="D7410" s="1" t="n">
        <v>1</v>
      </c>
      <c r="E7410" s="16" t="n">
        <v>1364.75</v>
      </c>
      <c r="F7410" s="17" t="n">
        <v>0</v>
      </c>
      <c r="G7410" s="16" t="n">
        <v>1364.75</v>
      </c>
      <c r="I7410" s="1" t="str">
        <f aca="false">INDEX(Products!$C$2:$C$51,MATCH(C7410,Products!$A$2:$A$51,0))</f>
        <v>Fashion</v>
      </c>
      <c r="J7410" s="1" t="str">
        <f aca="false">INDEX(Orders!$E$2:$E$8001,MATCH(B7410,Orders!$A$2:$A$8001,0))</f>
        <v>Delivered</v>
      </c>
      <c r="K7410" s="1" t="str">
        <f aca="false">LEFT(INDEX(Orders!$C$2:$C$8001,MATCH(B7410,Orders!$A$2:$A$8001,0)),7)</f>
        <v>2025-11</v>
      </c>
    </row>
    <row r="7411" customFormat="false" ht="15" hidden="false" customHeight="true" outlineLevel="0" collapsed="false">
      <c r="A7411" s="1" t="s">
        <v>17881</v>
      </c>
      <c r="B7411" s="1" t="s">
        <v>6031</v>
      </c>
      <c r="C7411" s="1" t="s">
        <v>1940</v>
      </c>
      <c r="D7411" s="1" t="n">
        <v>1</v>
      </c>
      <c r="E7411" s="16" t="n">
        <v>2374.52</v>
      </c>
      <c r="F7411" s="17" t="n">
        <v>0</v>
      </c>
      <c r="G7411" s="16" t="n">
        <v>2374.52</v>
      </c>
      <c r="I7411" s="1" t="str">
        <f aca="false">INDEX(Products!$C$2:$C$51,MATCH(C7411,Products!$A$2:$A$51,0))</f>
        <v>Fashion</v>
      </c>
      <c r="J7411" s="1" t="str">
        <f aca="false">INDEX(Orders!$E$2:$E$8001,MATCH(B7411,Orders!$A$2:$A$8001,0))</f>
        <v>Delivered</v>
      </c>
      <c r="K7411" s="1" t="str">
        <f aca="false">LEFT(INDEX(Orders!$C$2:$C$8001,MATCH(B7411,Orders!$A$2:$A$8001,0)),7)</f>
        <v>2025-11</v>
      </c>
    </row>
    <row r="7412" customFormat="false" ht="15" hidden="false" customHeight="true" outlineLevel="0" collapsed="false">
      <c r="A7412" s="1" t="s">
        <v>17882</v>
      </c>
      <c r="B7412" s="1" t="s">
        <v>6032</v>
      </c>
      <c r="C7412" s="1" t="s">
        <v>2000</v>
      </c>
      <c r="D7412" s="1" t="n">
        <v>1</v>
      </c>
      <c r="E7412" s="16" t="n">
        <v>425.08</v>
      </c>
      <c r="F7412" s="17" t="n">
        <v>0</v>
      </c>
      <c r="G7412" s="16" t="n">
        <v>425.08</v>
      </c>
      <c r="I7412" s="1" t="str">
        <f aca="false">INDEX(Products!$C$2:$C$51,MATCH(C7412,Products!$A$2:$A$51,0))</f>
        <v>Books &amp; Stationery</v>
      </c>
      <c r="J7412" s="1" t="str">
        <f aca="false">INDEX(Orders!$E$2:$E$8001,MATCH(B7412,Orders!$A$2:$A$8001,0))</f>
        <v>Delivered</v>
      </c>
      <c r="K7412" s="1" t="str">
        <f aca="false">LEFT(INDEX(Orders!$C$2:$C$8001,MATCH(B7412,Orders!$A$2:$A$8001,0)),7)</f>
        <v>2025-07</v>
      </c>
    </row>
    <row r="7413" customFormat="false" ht="15" hidden="false" customHeight="true" outlineLevel="0" collapsed="false">
      <c r="A7413" s="1" t="s">
        <v>17883</v>
      </c>
      <c r="B7413" s="1" t="s">
        <v>6033</v>
      </c>
      <c r="C7413" s="1" t="s">
        <v>1959</v>
      </c>
      <c r="D7413" s="1" t="n">
        <v>1</v>
      </c>
      <c r="E7413" s="16" t="n">
        <v>2142.79</v>
      </c>
      <c r="F7413" s="17" t="n">
        <v>0.1</v>
      </c>
      <c r="G7413" s="16" t="n">
        <v>1928.51</v>
      </c>
      <c r="I7413" s="1" t="str">
        <f aca="false">INDEX(Products!$C$2:$C$51,MATCH(C7413,Products!$A$2:$A$51,0))</f>
        <v>Home &amp; Kitchen</v>
      </c>
      <c r="J7413" s="1" t="str">
        <f aca="false">INDEX(Orders!$E$2:$E$8001,MATCH(B7413,Orders!$A$2:$A$8001,0))</f>
        <v>Delivered</v>
      </c>
      <c r="K7413" s="1" t="str">
        <f aca="false">LEFT(INDEX(Orders!$C$2:$C$8001,MATCH(B7413,Orders!$A$2:$A$8001,0)),7)</f>
        <v>2025-09</v>
      </c>
    </row>
    <row r="7414" customFormat="false" ht="15" hidden="false" customHeight="true" outlineLevel="0" collapsed="false">
      <c r="A7414" s="1" t="s">
        <v>17884</v>
      </c>
      <c r="B7414" s="1" t="s">
        <v>6033</v>
      </c>
      <c r="C7414" s="1" t="s">
        <v>1931</v>
      </c>
      <c r="D7414" s="1" t="n">
        <v>1</v>
      </c>
      <c r="E7414" s="16" t="n">
        <v>1111.28</v>
      </c>
      <c r="F7414" s="17" t="n">
        <v>0</v>
      </c>
      <c r="G7414" s="16" t="n">
        <v>1111.28</v>
      </c>
      <c r="I7414" s="1" t="str">
        <f aca="false">INDEX(Products!$C$2:$C$51,MATCH(C7414,Products!$A$2:$A$51,0))</f>
        <v>Electronics</v>
      </c>
      <c r="J7414" s="1" t="str">
        <f aca="false">INDEX(Orders!$E$2:$E$8001,MATCH(B7414,Orders!$A$2:$A$8001,0))</f>
        <v>Delivered</v>
      </c>
      <c r="K7414" s="1" t="str">
        <f aca="false">LEFT(INDEX(Orders!$C$2:$C$8001,MATCH(B7414,Orders!$A$2:$A$8001,0)),7)</f>
        <v>2025-09</v>
      </c>
    </row>
    <row r="7415" customFormat="false" ht="15" hidden="false" customHeight="true" outlineLevel="0" collapsed="false">
      <c r="A7415" s="1" t="s">
        <v>17885</v>
      </c>
      <c r="B7415" s="1" t="s">
        <v>6034</v>
      </c>
      <c r="C7415" s="1" t="s">
        <v>2007</v>
      </c>
      <c r="D7415" s="1" t="n">
        <v>2</v>
      </c>
      <c r="E7415" s="16" t="n">
        <v>750.27</v>
      </c>
      <c r="F7415" s="17" t="n">
        <v>0.05</v>
      </c>
      <c r="G7415" s="16" t="n">
        <v>1425.51</v>
      </c>
      <c r="I7415" s="1" t="str">
        <f aca="false">INDEX(Products!$C$2:$C$51,MATCH(C7415,Products!$A$2:$A$51,0))</f>
        <v>Books &amp; Stationery</v>
      </c>
      <c r="J7415" s="1" t="str">
        <f aca="false">INDEX(Orders!$E$2:$E$8001,MATCH(B7415,Orders!$A$2:$A$8001,0))</f>
        <v>Delivered</v>
      </c>
      <c r="K7415" s="1" t="str">
        <f aca="false">LEFT(INDEX(Orders!$C$2:$C$8001,MATCH(B7415,Orders!$A$2:$A$8001,0)),7)</f>
        <v>2025-12</v>
      </c>
    </row>
    <row r="7416" customFormat="false" ht="15" hidden="false" customHeight="true" outlineLevel="0" collapsed="false">
      <c r="A7416" s="1" t="s">
        <v>17886</v>
      </c>
      <c r="B7416" s="1" t="s">
        <v>6034</v>
      </c>
      <c r="C7416" s="1" t="s">
        <v>1990</v>
      </c>
      <c r="D7416" s="1" t="n">
        <v>1</v>
      </c>
      <c r="E7416" s="16" t="n">
        <v>5311.32</v>
      </c>
      <c r="F7416" s="17" t="n">
        <v>0.1</v>
      </c>
      <c r="G7416" s="16" t="n">
        <v>4780.19</v>
      </c>
      <c r="I7416" s="1" t="str">
        <f aca="false">INDEX(Products!$C$2:$C$51,MATCH(C7416,Products!$A$2:$A$51,0))</f>
        <v>Sports &amp; Fitness</v>
      </c>
      <c r="J7416" s="1" t="str">
        <f aca="false">INDEX(Orders!$E$2:$E$8001,MATCH(B7416,Orders!$A$2:$A$8001,0))</f>
        <v>Delivered</v>
      </c>
      <c r="K7416" s="1" t="str">
        <f aca="false">LEFT(INDEX(Orders!$C$2:$C$8001,MATCH(B7416,Orders!$A$2:$A$8001,0)),7)</f>
        <v>2025-12</v>
      </c>
    </row>
    <row r="7417" customFormat="false" ht="15" hidden="false" customHeight="true" outlineLevel="0" collapsed="false">
      <c r="A7417" s="1" t="s">
        <v>17887</v>
      </c>
      <c r="B7417" s="1" t="s">
        <v>6035</v>
      </c>
      <c r="C7417" s="1" t="s">
        <v>1924</v>
      </c>
      <c r="D7417" s="1" t="n">
        <v>1</v>
      </c>
      <c r="E7417" s="16" t="n">
        <v>1971</v>
      </c>
      <c r="F7417" s="17" t="n">
        <v>0.1</v>
      </c>
      <c r="G7417" s="16" t="n">
        <v>1773.9</v>
      </c>
      <c r="I7417" s="1" t="str">
        <f aca="false">INDEX(Products!$C$2:$C$51,MATCH(C7417,Products!$A$2:$A$51,0))</f>
        <v>Electronics</v>
      </c>
      <c r="J7417" s="1" t="str">
        <f aca="false">INDEX(Orders!$E$2:$E$8001,MATCH(B7417,Orders!$A$2:$A$8001,0))</f>
        <v>Delivered</v>
      </c>
      <c r="K7417" s="1" t="str">
        <f aca="false">LEFT(INDEX(Orders!$C$2:$C$8001,MATCH(B7417,Orders!$A$2:$A$8001,0)),7)</f>
        <v>2025-09</v>
      </c>
    </row>
    <row r="7418" customFormat="false" ht="15" hidden="false" customHeight="true" outlineLevel="0" collapsed="false">
      <c r="A7418" s="1" t="s">
        <v>17888</v>
      </c>
      <c r="B7418" s="1" t="s">
        <v>6036</v>
      </c>
      <c r="C7418" s="1" t="s">
        <v>1959</v>
      </c>
      <c r="D7418" s="1" t="n">
        <v>1</v>
      </c>
      <c r="E7418" s="16" t="n">
        <v>2142.79</v>
      </c>
      <c r="F7418" s="17" t="n">
        <v>0.05</v>
      </c>
      <c r="G7418" s="16" t="n">
        <v>2035.65</v>
      </c>
      <c r="I7418" s="1" t="str">
        <f aca="false">INDEX(Products!$C$2:$C$51,MATCH(C7418,Products!$A$2:$A$51,0))</f>
        <v>Home &amp; Kitchen</v>
      </c>
      <c r="J7418" s="1" t="str">
        <f aca="false">INDEX(Orders!$E$2:$E$8001,MATCH(B7418,Orders!$A$2:$A$8001,0))</f>
        <v>Delivered</v>
      </c>
      <c r="K7418" s="1" t="str">
        <f aca="false">LEFT(INDEX(Orders!$C$2:$C$8001,MATCH(B7418,Orders!$A$2:$A$8001,0)),7)</f>
        <v>2025-05</v>
      </c>
    </row>
    <row r="7419" customFormat="false" ht="15" hidden="false" customHeight="true" outlineLevel="0" collapsed="false">
      <c r="A7419" s="1" t="s">
        <v>17889</v>
      </c>
      <c r="B7419" s="1" t="s">
        <v>6036</v>
      </c>
      <c r="C7419" s="1" t="s">
        <v>2006</v>
      </c>
      <c r="D7419" s="1" t="n">
        <v>1</v>
      </c>
      <c r="E7419" s="16" t="n">
        <v>482.17</v>
      </c>
      <c r="F7419" s="17" t="n">
        <v>0.05</v>
      </c>
      <c r="G7419" s="16" t="n">
        <v>458.06</v>
      </c>
      <c r="I7419" s="1" t="str">
        <f aca="false">INDEX(Products!$C$2:$C$51,MATCH(C7419,Products!$A$2:$A$51,0))</f>
        <v>Books &amp; Stationery</v>
      </c>
      <c r="J7419" s="1" t="str">
        <f aca="false">INDEX(Orders!$E$2:$E$8001,MATCH(B7419,Orders!$A$2:$A$8001,0))</f>
        <v>Delivered</v>
      </c>
      <c r="K7419" s="1" t="str">
        <f aca="false">LEFT(INDEX(Orders!$C$2:$C$8001,MATCH(B7419,Orders!$A$2:$A$8001,0)),7)</f>
        <v>2025-05</v>
      </c>
    </row>
    <row r="7420" customFormat="false" ht="15" hidden="false" customHeight="true" outlineLevel="0" collapsed="false">
      <c r="A7420" s="1" t="s">
        <v>17890</v>
      </c>
      <c r="B7420" s="1" t="s">
        <v>6036</v>
      </c>
      <c r="C7420" s="1" t="s">
        <v>1990</v>
      </c>
      <c r="D7420" s="1" t="n">
        <v>3</v>
      </c>
      <c r="E7420" s="16" t="n">
        <v>5311.32</v>
      </c>
      <c r="F7420" s="17" t="n">
        <v>0.05</v>
      </c>
      <c r="G7420" s="16" t="n">
        <v>15137.26</v>
      </c>
      <c r="I7420" s="1" t="str">
        <f aca="false">INDEX(Products!$C$2:$C$51,MATCH(C7420,Products!$A$2:$A$51,0))</f>
        <v>Sports &amp; Fitness</v>
      </c>
      <c r="J7420" s="1" t="str">
        <f aca="false">INDEX(Orders!$E$2:$E$8001,MATCH(B7420,Orders!$A$2:$A$8001,0))</f>
        <v>Delivered</v>
      </c>
      <c r="K7420" s="1" t="str">
        <f aca="false">LEFT(INDEX(Orders!$C$2:$C$8001,MATCH(B7420,Orders!$A$2:$A$8001,0)),7)</f>
        <v>2025-05</v>
      </c>
    </row>
    <row r="7421" customFormat="false" ht="15" hidden="false" customHeight="true" outlineLevel="0" collapsed="false">
      <c r="A7421" s="1" t="s">
        <v>17891</v>
      </c>
      <c r="B7421" s="1" t="s">
        <v>6037</v>
      </c>
      <c r="C7421" s="1" t="s">
        <v>1971</v>
      </c>
      <c r="D7421" s="1" t="n">
        <v>1</v>
      </c>
      <c r="E7421" s="16" t="n">
        <v>2073.63</v>
      </c>
      <c r="F7421" s="17" t="n">
        <v>0</v>
      </c>
      <c r="G7421" s="16" t="n">
        <v>2073.63</v>
      </c>
      <c r="I7421" s="1" t="str">
        <f aca="false">INDEX(Products!$C$2:$C$51,MATCH(C7421,Products!$A$2:$A$51,0))</f>
        <v>Home &amp; Kitchen</v>
      </c>
      <c r="J7421" s="1" t="str">
        <f aca="false">INDEX(Orders!$E$2:$E$8001,MATCH(B7421,Orders!$A$2:$A$8001,0))</f>
        <v>Delivered</v>
      </c>
      <c r="K7421" s="1" t="str">
        <f aca="false">LEFT(INDEX(Orders!$C$2:$C$8001,MATCH(B7421,Orders!$A$2:$A$8001,0)),7)</f>
        <v>2024-02</v>
      </c>
    </row>
    <row r="7422" customFormat="false" ht="15" hidden="false" customHeight="true" outlineLevel="0" collapsed="false">
      <c r="A7422" s="1" t="s">
        <v>17892</v>
      </c>
      <c r="B7422" s="1" t="s">
        <v>6037</v>
      </c>
      <c r="C7422" s="1" t="s">
        <v>1940</v>
      </c>
      <c r="D7422" s="1" t="n">
        <v>2</v>
      </c>
      <c r="E7422" s="16" t="n">
        <v>2374.52</v>
      </c>
      <c r="F7422" s="17" t="n">
        <v>0.1</v>
      </c>
      <c r="G7422" s="16" t="n">
        <v>4274.14</v>
      </c>
      <c r="I7422" s="1" t="str">
        <f aca="false">INDEX(Products!$C$2:$C$51,MATCH(C7422,Products!$A$2:$A$51,0))</f>
        <v>Fashion</v>
      </c>
      <c r="J7422" s="1" t="str">
        <f aca="false">INDEX(Orders!$E$2:$E$8001,MATCH(B7422,Orders!$A$2:$A$8001,0))</f>
        <v>Delivered</v>
      </c>
      <c r="K7422" s="1" t="str">
        <f aca="false">LEFT(INDEX(Orders!$C$2:$C$8001,MATCH(B7422,Orders!$A$2:$A$8001,0)),7)</f>
        <v>2024-02</v>
      </c>
    </row>
    <row r="7423" customFormat="false" ht="15" hidden="false" customHeight="true" outlineLevel="0" collapsed="false">
      <c r="A7423" s="1" t="s">
        <v>17893</v>
      </c>
      <c r="B7423" s="1" t="s">
        <v>6038</v>
      </c>
      <c r="C7423" s="1" t="s">
        <v>1959</v>
      </c>
      <c r="D7423" s="1" t="n">
        <v>1</v>
      </c>
      <c r="E7423" s="16" t="n">
        <v>2142.79</v>
      </c>
      <c r="F7423" s="17" t="n">
        <v>0.15</v>
      </c>
      <c r="G7423" s="16" t="n">
        <v>1821.37</v>
      </c>
      <c r="I7423" s="1" t="str">
        <f aca="false">INDEX(Products!$C$2:$C$51,MATCH(C7423,Products!$A$2:$A$51,0))</f>
        <v>Home &amp; Kitchen</v>
      </c>
      <c r="J7423" s="1" t="str">
        <f aca="false">INDEX(Orders!$E$2:$E$8001,MATCH(B7423,Orders!$A$2:$A$8001,0))</f>
        <v>Delivered</v>
      </c>
      <c r="K7423" s="1" t="str">
        <f aca="false">LEFT(INDEX(Orders!$C$2:$C$8001,MATCH(B7423,Orders!$A$2:$A$8001,0)),7)</f>
        <v>2025-10</v>
      </c>
    </row>
    <row r="7424" customFormat="false" ht="15" hidden="false" customHeight="true" outlineLevel="0" collapsed="false">
      <c r="A7424" s="1" t="s">
        <v>17894</v>
      </c>
      <c r="B7424" s="1" t="s">
        <v>6039</v>
      </c>
      <c r="C7424" s="1" t="s">
        <v>2006</v>
      </c>
      <c r="D7424" s="1" t="n">
        <v>1</v>
      </c>
      <c r="E7424" s="16" t="n">
        <v>482.17</v>
      </c>
      <c r="F7424" s="17" t="n">
        <v>0</v>
      </c>
      <c r="G7424" s="16" t="n">
        <v>482.17</v>
      </c>
      <c r="I7424" s="1" t="str">
        <f aca="false">INDEX(Products!$C$2:$C$51,MATCH(C7424,Products!$A$2:$A$51,0))</f>
        <v>Books &amp; Stationery</v>
      </c>
      <c r="J7424" s="1" t="str">
        <f aca="false">INDEX(Orders!$E$2:$E$8001,MATCH(B7424,Orders!$A$2:$A$8001,0))</f>
        <v>Delivered</v>
      </c>
      <c r="K7424" s="1" t="str">
        <f aca="false">LEFT(INDEX(Orders!$C$2:$C$8001,MATCH(B7424,Orders!$A$2:$A$8001,0)),7)</f>
        <v>2025-12</v>
      </c>
    </row>
    <row r="7425" customFormat="false" ht="15" hidden="false" customHeight="true" outlineLevel="0" collapsed="false">
      <c r="A7425" s="1" t="s">
        <v>17895</v>
      </c>
      <c r="B7425" s="1" t="s">
        <v>6040</v>
      </c>
      <c r="C7425" s="1" t="s">
        <v>2007</v>
      </c>
      <c r="D7425" s="1" t="n">
        <v>1</v>
      </c>
      <c r="E7425" s="16" t="n">
        <v>750.27</v>
      </c>
      <c r="F7425" s="17" t="n">
        <v>0.1</v>
      </c>
      <c r="G7425" s="16" t="n">
        <v>675.24</v>
      </c>
      <c r="I7425" s="1" t="str">
        <f aca="false">INDEX(Products!$C$2:$C$51,MATCH(C7425,Products!$A$2:$A$51,0))</f>
        <v>Books &amp; Stationery</v>
      </c>
      <c r="J7425" s="1" t="str">
        <f aca="false">INDEX(Orders!$E$2:$E$8001,MATCH(B7425,Orders!$A$2:$A$8001,0))</f>
        <v>Delivered</v>
      </c>
      <c r="K7425" s="1" t="str">
        <f aca="false">LEFT(INDEX(Orders!$C$2:$C$8001,MATCH(B7425,Orders!$A$2:$A$8001,0)),7)</f>
        <v>2025-03</v>
      </c>
    </row>
    <row r="7426" customFormat="false" ht="15" hidden="false" customHeight="true" outlineLevel="0" collapsed="false">
      <c r="A7426" s="1" t="s">
        <v>17896</v>
      </c>
      <c r="B7426" s="1" t="s">
        <v>6040</v>
      </c>
      <c r="C7426" s="1" t="s">
        <v>1979</v>
      </c>
      <c r="D7426" s="1" t="n">
        <v>1</v>
      </c>
      <c r="E7426" s="16" t="n">
        <v>623</v>
      </c>
      <c r="F7426" s="17" t="n">
        <v>0.05</v>
      </c>
      <c r="G7426" s="16" t="n">
        <v>591.85</v>
      </c>
      <c r="I7426" s="1" t="str">
        <f aca="false">INDEX(Products!$C$2:$C$51,MATCH(C7426,Products!$A$2:$A$51,0))</f>
        <v>Beauty &amp; Personal Care</v>
      </c>
      <c r="J7426" s="1" t="str">
        <f aca="false">INDEX(Orders!$E$2:$E$8001,MATCH(B7426,Orders!$A$2:$A$8001,0))</f>
        <v>Delivered</v>
      </c>
      <c r="K7426" s="1" t="str">
        <f aca="false">LEFT(INDEX(Orders!$C$2:$C$8001,MATCH(B7426,Orders!$A$2:$A$8001,0)),7)</f>
        <v>2025-03</v>
      </c>
    </row>
    <row r="7427" customFormat="false" ht="15" hidden="false" customHeight="true" outlineLevel="0" collapsed="false">
      <c r="A7427" s="1" t="s">
        <v>17897</v>
      </c>
      <c r="B7427" s="1" t="s">
        <v>6041</v>
      </c>
      <c r="C7427" s="1" t="s">
        <v>1990</v>
      </c>
      <c r="D7427" s="1" t="n">
        <v>1</v>
      </c>
      <c r="E7427" s="16" t="n">
        <v>5311.32</v>
      </c>
      <c r="F7427" s="17" t="n">
        <v>0</v>
      </c>
      <c r="G7427" s="16" t="n">
        <v>5311.32</v>
      </c>
      <c r="I7427" s="1" t="str">
        <f aca="false">INDEX(Products!$C$2:$C$51,MATCH(C7427,Products!$A$2:$A$51,0))</f>
        <v>Sports &amp; Fitness</v>
      </c>
      <c r="J7427" s="1" t="str">
        <f aca="false">INDEX(Orders!$E$2:$E$8001,MATCH(B7427,Orders!$A$2:$A$8001,0))</f>
        <v>Delivered</v>
      </c>
      <c r="K7427" s="1" t="str">
        <f aca="false">LEFT(INDEX(Orders!$C$2:$C$8001,MATCH(B7427,Orders!$A$2:$A$8001,0)),7)</f>
        <v>2025-07</v>
      </c>
    </row>
    <row r="7428" customFormat="false" ht="15" hidden="false" customHeight="true" outlineLevel="0" collapsed="false">
      <c r="A7428" s="1" t="s">
        <v>17898</v>
      </c>
      <c r="B7428" s="1" t="s">
        <v>6042</v>
      </c>
      <c r="C7428" s="1" t="s">
        <v>1976</v>
      </c>
      <c r="D7428" s="1" t="n">
        <v>1</v>
      </c>
      <c r="E7428" s="16" t="n">
        <v>1603.35</v>
      </c>
      <c r="F7428" s="17" t="n">
        <v>0</v>
      </c>
      <c r="G7428" s="16" t="n">
        <v>1603.35</v>
      </c>
      <c r="I7428" s="1" t="str">
        <f aca="false">INDEX(Products!$C$2:$C$51,MATCH(C7428,Products!$A$2:$A$51,0))</f>
        <v>Beauty &amp; Personal Care</v>
      </c>
      <c r="J7428" s="1" t="str">
        <f aca="false">INDEX(Orders!$E$2:$E$8001,MATCH(B7428,Orders!$A$2:$A$8001,0))</f>
        <v>Returned</v>
      </c>
      <c r="K7428" s="1" t="str">
        <f aca="false">LEFT(INDEX(Orders!$C$2:$C$8001,MATCH(B7428,Orders!$A$2:$A$8001,0)),7)</f>
        <v>2025-08</v>
      </c>
    </row>
    <row r="7429" customFormat="false" ht="15" hidden="false" customHeight="true" outlineLevel="0" collapsed="false">
      <c r="A7429" s="1" t="s">
        <v>17899</v>
      </c>
      <c r="B7429" s="1" t="s">
        <v>6042</v>
      </c>
      <c r="C7429" s="1" t="s">
        <v>1955</v>
      </c>
      <c r="D7429" s="1" t="n">
        <v>1</v>
      </c>
      <c r="E7429" s="16" t="n">
        <v>3340.76</v>
      </c>
      <c r="F7429" s="17" t="n">
        <v>0</v>
      </c>
      <c r="G7429" s="16" t="n">
        <v>3340.76</v>
      </c>
      <c r="I7429" s="1" t="str">
        <f aca="false">INDEX(Products!$C$2:$C$51,MATCH(C7429,Products!$A$2:$A$51,0))</f>
        <v>Home &amp; Kitchen</v>
      </c>
      <c r="J7429" s="1" t="str">
        <f aca="false">INDEX(Orders!$E$2:$E$8001,MATCH(B7429,Orders!$A$2:$A$8001,0))</f>
        <v>Returned</v>
      </c>
      <c r="K7429" s="1" t="str">
        <f aca="false">LEFT(INDEX(Orders!$C$2:$C$8001,MATCH(B7429,Orders!$A$2:$A$8001,0)),7)</f>
        <v>2025-08</v>
      </c>
    </row>
    <row r="7430" customFormat="false" ht="15" hidden="false" customHeight="true" outlineLevel="0" collapsed="false">
      <c r="A7430" s="1" t="s">
        <v>17900</v>
      </c>
      <c r="B7430" s="1" t="s">
        <v>6042</v>
      </c>
      <c r="C7430" s="1" t="s">
        <v>2007</v>
      </c>
      <c r="D7430" s="1" t="n">
        <v>1</v>
      </c>
      <c r="E7430" s="16" t="n">
        <v>750.27</v>
      </c>
      <c r="F7430" s="17" t="n">
        <v>0.05</v>
      </c>
      <c r="G7430" s="16" t="n">
        <v>712.76</v>
      </c>
      <c r="I7430" s="1" t="str">
        <f aca="false">INDEX(Products!$C$2:$C$51,MATCH(C7430,Products!$A$2:$A$51,0))</f>
        <v>Books &amp; Stationery</v>
      </c>
      <c r="J7430" s="1" t="str">
        <f aca="false">INDEX(Orders!$E$2:$E$8001,MATCH(B7430,Orders!$A$2:$A$8001,0))</f>
        <v>Returned</v>
      </c>
      <c r="K7430" s="1" t="str">
        <f aca="false">LEFT(INDEX(Orders!$C$2:$C$8001,MATCH(B7430,Orders!$A$2:$A$8001,0)),7)</f>
        <v>2025-08</v>
      </c>
    </row>
    <row r="7431" customFormat="false" ht="15" hidden="false" customHeight="true" outlineLevel="0" collapsed="false">
      <c r="A7431" s="1" t="s">
        <v>17901</v>
      </c>
      <c r="B7431" s="1" t="s">
        <v>6043</v>
      </c>
      <c r="C7431" s="1" t="s">
        <v>1990</v>
      </c>
      <c r="D7431" s="1" t="n">
        <v>1</v>
      </c>
      <c r="E7431" s="16" t="n">
        <v>5311.32</v>
      </c>
      <c r="F7431" s="17" t="n">
        <v>0.2</v>
      </c>
      <c r="G7431" s="16" t="n">
        <v>4249.06</v>
      </c>
      <c r="I7431" s="1" t="str">
        <f aca="false">INDEX(Products!$C$2:$C$51,MATCH(C7431,Products!$A$2:$A$51,0))</f>
        <v>Sports &amp; Fitness</v>
      </c>
      <c r="J7431" s="1" t="str">
        <f aca="false">INDEX(Orders!$E$2:$E$8001,MATCH(B7431,Orders!$A$2:$A$8001,0))</f>
        <v>Delivered</v>
      </c>
      <c r="K7431" s="1" t="str">
        <f aca="false">LEFT(INDEX(Orders!$C$2:$C$8001,MATCH(B7431,Orders!$A$2:$A$8001,0)),7)</f>
        <v>2025-01</v>
      </c>
    </row>
    <row r="7432" customFormat="false" ht="15" hidden="false" customHeight="true" outlineLevel="0" collapsed="false">
      <c r="A7432" s="1" t="s">
        <v>17902</v>
      </c>
      <c r="B7432" s="1" t="s">
        <v>6044</v>
      </c>
      <c r="C7432" s="1" t="s">
        <v>1990</v>
      </c>
      <c r="D7432" s="1" t="n">
        <v>1</v>
      </c>
      <c r="E7432" s="16" t="n">
        <v>5311.32</v>
      </c>
      <c r="F7432" s="17" t="n">
        <v>0.05</v>
      </c>
      <c r="G7432" s="16" t="n">
        <v>5045.75</v>
      </c>
      <c r="I7432" s="1" t="str">
        <f aca="false">INDEX(Products!$C$2:$C$51,MATCH(C7432,Products!$A$2:$A$51,0))</f>
        <v>Sports &amp; Fitness</v>
      </c>
      <c r="J7432" s="1" t="str">
        <f aca="false">INDEX(Orders!$E$2:$E$8001,MATCH(B7432,Orders!$A$2:$A$8001,0))</f>
        <v>Delivered</v>
      </c>
      <c r="K7432" s="1" t="str">
        <f aca="false">LEFT(INDEX(Orders!$C$2:$C$8001,MATCH(B7432,Orders!$A$2:$A$8001,0)),7)</f>
        <v>2025-08</v>
      </c>
    </row>
    <row r="7433" customFormat="false" ht="15" hidden="false" customHeight="true" outlineLevel="0" collapsed="false">
      <c r="A7433" s="1" t="s">
        <v>17903</v>
      </c>
      <c r="B7433" s="1" t="s">
        <v>6045</v>
      </c>
      <c r="C7433" s="1" t="s">
        <v>2006</v>
      </c>
      <c r="D7433" s="1" t="n">
        <v>2</v>
      </c>
      <c r="E7433" s="16" t="n">
        <v>482.17</v>
      </c>
      <c r="F7433" s="17" t="n">
        <v>0.05</v>
      </c>
      <c r="G7433" s="16" t="n">
        <v>916.12</v>
      </c>
      <c r="I7433" s="1" t="str">
        <f aca="false">INDEX(Products!$C$2:$C$51,MATCH(C7433,Products!$A$2:$A$51,0))</f>
        <v>Books &amp; Stationery</v>
      </c>
      <c r="J7433" s="1" t="str">
        <f aca="false">INDEX(Orders!$E$2:$E$8001,MATCH(B7433,Orders!$A$2:$A$8001,0))</f>
        <v>Delivered</v>
      </c>
      <c r="K7433" s="1" t="str">
        <f aca="false">LEFT(INDEX(Orders!$C$2:$C$8001,MATCH(B7433,Orders!$A$2:$A$8001,0)),7)</f>
        <v>2025-08</v>
      </c>
    </row>
    <row r="7434" customFormat="false" ht="15" hidden="false" customHeight="true" outlineLevel="0" collapsed="false">
      <c r="A7434" s="1" t="s">
        <v>17904</v>
      </c>
      <c r="B7434" s="1" t="s">
        <v>6046</v>
      </c>
      <c r="C7434" s="1" t="s">
        <v>1976</v>
      </c>
      <c r="D7434" s="1" t="n">
        <v>1</v>
      </c>
      <c r="E7434" s="16" t="n">
        <v>1603.35</v>
      </c>
      <c r="F7434" s="17" t="n">
        <v>0</v>
      </c>
      <c r="G7434" s="16" t="n">
        <v>1603.35</v>
      </c>
      <c r="I7434" s="1" t="str">
        <f aca="false">INDEX(Products!$C$2:$C$51,MATCH(C7434,Products!$A$2:$A$51,0))</f>
        <v>Beauty &amp; Personal Care</v>
      </c>
      <c r="J7434" s="1" t="str">
        <f aca="false">INDEX(Orders!$E$2:$E$8001,MATCH(B7434,Orders!$A$2:$A$8001,0))</f>
        <v>Delivered</v>
      </c>
      <c r="K7434" s="1" t="str">
        <f aca="false">LEFT(INDEX(Orders!$C$2:$C$8001,MATCH(B7434,Orders!$A$2:$A$8001,0)),7)</f>
        <v>2025-10</v>
      </c>
    </row>
    <row r="7435" customFormat="false" ht="15" hidden="false" customHeight="true" outlineLevel="0" collapsed="false">
      <c r="A7435" s="1" t="s">
        <v>17905</v>
      </c>
      <c r="B7435" s="1" t="s">
        <v>6046</v>
      </c>
      <c r="C7435" s="1" t="s">
        <v>2007</v>
      </c>
      <c r="D7435" s="1" t="n">
        <v>1</v>
      </c>
      <c r="E7435" s="16" t="n">
        <v>750.27</v>
      </c>
      <c r="F7435" s="17" t="n">
        <v>0.1</v>
      </c>
      <c r="G7435" s="16" t="n">
        <v>675.24</v>
      </c>
      <c r="I7435" s="1" t="str">
        <f aca="false">INDEX(Products!$C$2:$C$51,MATCH(C7435,Products!$A$2:$A$51,0))</f>
        <v>Books &amp; Stationery</v>
      </c>
      <c r="J7435" s="1" t="str">
        <f aca="false">INDEX(Orders!$E$2:$E$8001,MATCH(B7435,Orders!$A$2:$A$8001,0))</f>
        <v>Delivered</v>
      </c>
      <c r="K7435" s="1" t="str">
        <f aca="false">LEFT(INDEX(Orders!$C$2:$C$8001,MATCH(B7435,Orders!$A$2:$A$8001,0)),7)</f>
        <v>2025-10</v>
      </c>
    </row>
    <row r="7436" customFormat="false" ht="15" hidden="false" customHeight="true" outlineLevel="0" collapsed="false">
      <c r="A7436" s="1" t="s">
        <v>17906</v>
      </c>
      <c r="B7436" s="1" t="s">
        <v>6046</v>
      </c>
      <c r="C7436" s="1" t="s">
        <v>1997</v>
      </c>
      <c r="D7436" s="1" t="n">
        <v>2</v>
      </c>
      <c r="E7436" s="16" t="n">
        <v>311.15</v>
      </c>
      <c r="F7436" s="17" t="n">
        <v>0</v>
      </c>
      <c r="G7436" s="16" t="n">
        <v>622.3</v>
      </c>
      <c r="I7436" s="1" t="str">
        <f aca="false">INDEX(Products!$C$2:$C$51,MATCH(C7436,Products!$A$2:$A$51,0))</f>
        <v>Sports &amp; Fitness</v>
      </c>
      <c r="J7436" s="1" t="str">
        <f aca="false">INDEX(Orders!$E$2:$E$8001,MATCH(B7436,Orders!$A$2:$A$8001,0))</f>
        <v>Delivered</v>
      </c>
      <c r="K7436" s="1" t="str">
        <f aca="false">LEFT(INDEX(Orders!$C$2:$C$8001,MATCH(B7436,Orders!$A$2:$A$8001,0)),7)</f>
        <v>2025-10</v>
      </c>
    </row>
    <row r="7437" customFormat="false" ht="15" hidden="false" customHeight="true" outlineLevel="0" collapsed="false">
      <c r="A7437" s="1" t="s">
        <v>17907</v>
      </c>
      <c r="B7437" s="1" t="s">
        <v>6047</v>
      </c>
      <c r="C7437" s="1" t="s">
        <v>1930</v>
      </c>
      <c r="D7437" s="1" t="n">
        <v>1</v>
      </c>
      <c r="E7437" s="16" t="n">
        <v>2398.35</v>
      </c>
      <c r="F7437" s="17" t="n">
        <v>0</v>
      </c>
      <c r="G7437" s="16" t="n">
        <v>2398.35</v>
      </c>
      <c r="I7437" s="1" t="str">
        <f aca="false">INDEX(Products!$C$2:$C$51,MATCH(C7437,Products!$A$2:$A$51,0))</f>
        <v>Electronics</v>
      </c>
      <c r="J7437" s="1" t="str">
        <f aca="false">INDEX(Orders!$E$2:$E$8001,MATCH(B7437,Orders!$A$2:$A$8001,0))</f>
        <v>Delivered</v>
      </c>
      <c r="K7437" s="1" t="str">
        <f aca="false">LEFT(INDEX(Orders!$C$2:$C$8001,MATCH(B7437,Orders!$A$2:$A$8001,0)),7)</f>
        <v>2024-09</v>
      </c>
    </row>
    <row r="7438" customFormat="false" ht="15" hidden="false" customHeight="true" outlineLevel="0" collapsed="false">
      <c r="A7438" s="1" t="s">
        <v>17908</v>
      </c>
      <c r="B7438" s="1" t="s">
        <v>6048</v>
      </c>
      <c r="C7438" s="1" t="s">
        <v>2006</v>
      </c>
      <c r="D7438" s="1" t="n">
        <v>1</v>
      </c>
      <c r="E7438" s="16" t="n">
        <v>482.17</v>
      </c>
      <c r="F7438" s="17" t="n">
        <v>0</v>
      </c>
      <c r="G7438" s="16" t="n">
        <v>482.17</v>
      </c>
      <c r="I7438" s="1" t="str">
        <f aca="false">INDEX(Products!$C$2:$C$51,MATCH(C7438,Products!$A$2:$A$51,0))</f>
        <v>Books &amp; Stationery</v>
      </c>
      <c r="J7438" s="1" t="str">
        <f aca="false">INDEX(Orders!$E$2:$E$8001,MATCH(B7438,Orders!$A$2:$A$8001,0))</f>
        <v>Delivered</v>
      </c>
      <c r="K7438" s="1" t="str">
        <f aca="false">LEFT(INDEX(Orders!$C$2:$C$8001,MATCH(B7438,Orders!$A$2:$A$8001,0)),7)</f>
        <v>2025-10</v>
      </c>
    </row>
    <row r="7439" customFormat="false" ht="15" hidden="false" customHeight="true" outlineLevel="0" collapsed="false">
      <c r="A7439" s="1" t="s">
        <v>17909</v>
      </c>
      <c r="B7439" s="1" t="s">
        <v>6049</v>
      </c>
      <c r="C7439" s="1" t="s">
        <v>1949</v>
      </c>
      <c r="D7439" s="1" t="n">
        <v>1</v>
      </c>
      <c r="E7439" s="16" t="n">
        <v>4185.64</v>
      </c>
      <c r="F7439" s="17" t="n">
        <v>0.05</v>
      </c>
      <c r="G7439" s="16" t="n">
        <v>3976.36</v>
      </c>
      <c r="I7439" s="1" t="str">
        <f aca="false">INDEX(Products!$C$2:$C$51,MATCH(C7439,Products!$A$2:$A$51,0))</f>
        <v>Fashion</v>
      </c>
      <c r="J7439" s="1" t="str">
        <f aca="false">INDEX(Orders!$E$2:$E$8001,MATCH(B7439,Orders!$A$2:$A$8001,0))</f>
        <v>Delivered</v>
      </c>
      <c r="K7439" s="1" t="str">
        <f aca="false">LEFT(INDEX(Orders!$C$2:$C$8001,MATCH(B7439,Orders!$A$2:$A$8001,0)),7)</f>
        <v>2025-01</v>
      </c>
    </row>
    <row r="7440" customFormat="false" ht="15" hidden="false" customHeight="true" outlineLevel="0" collapsed="false">
      <c r="A7440" s="1" t="s">
        <v>17910</v>
      </c>
      <c r="B7440" s="1" t="s">
        <v>6049</v>
      </c>
      <c r="C7440" s="1" t="s">
        <v>1930</v>
      </c>
      <c r="D7440" s="1" t="n">
        <v>1</v>
      </c>
      <c r="E7440" s="16" t="n">
        <v>2398.35</v>
      </c>
      <c r="F7440" s="17" t="n">
        <v>0</v>
      </c>
      <c r="G7440" s="16" t="n">
        <v>2398.35</v>
      </c>
      <c r="I7440" s="1" t="str">
        <f aca="false">INDEX(Products!$C$2:$C$51,MATCH(C7440,Products!$A$2:$A$51,0))</f>
        <v>Electronics</v>
      </c>
      <c r="J7440" s="1" t="str">
        <f aca="false">INDEX(Orders!$E$2:$E$8001,MATCH(B7440,Orders!$A$2:$A$8001,0))</f>
        <v>Delivered</v>
      </c>
      <c r="K7440" s="1" t="str">
        <f aca="false">LEFT(INDEX(Orders!$C$2:$C$8001,MATCH(B7440,Orders!$A$2:$A$8001,0)),7)</f>
        <v>2025-01</v>
      </c>
    </row>
    <row r="7441" customFormat="false" ht="15" hidden="false" customHeight="true" outlineLevel="0" collapsed="false">
      <c r="A7441" s="1" t="s">
        <v>17911</v>
      </c>
      <c r="B7441" s="1" t="s">
        <v>6049</v>
      </c>
      <c r="C7441" s="1" t="s">
        <v>1941</v>
      </c>
      <c r="D7441" s="1" t="n">
        <v>1</v>
      </c>
      <c r="E7441" s="16" t="n">
        <v>2757.65</v>
      </c>
      <c r="F7441" s="17" t="n">
        <v>0</v>
      </c>
      <c r="G7441" s="16" t="n">
        <v>2757.65</v>
      </c>
      <c r="I7441" s="1" t="str">
        <f aca="false">INDEX(Products!$C$2:$C$51,MATCH(C7441,Products!$A$2:$A$51,0))</f>
        <v>Fashion</v>
      </c>
      <c r="J7441" s="1" t="str">
        <f aca="false">INDEX(Orders!$E$2:$E$8001,MATCH(B7441,Orders!$A$2:$A$8001,0))</f>
        <v>Delivered</v>
      </c>
      <c r="K7441" s="1" t="str">
        <f aca="false">LEFT(INDEX(Orders!$C$2:$C$8001,MATCH(B7441,Orders!$A$2:$A$8001,0)),7)</f>
        <v>2025-01</v>
      </c>
    </row>
    <row r="7442" customFormat="false" ht="15" hidden="false" customHeight="true" outlineLevel="0" collapsed="false">
      <c r="A7442" s="1" t="s">
        <v>17912</v>
      </c>
      <c r="B7442" s="1" t="s">
        <v>6049</v>
      </c>
      <c r="C7442" s="1" t="s">
        <v>1997</v>
      </c>
      <c r="D7442" s="1" t="n">
        <v>1</v>
      </c>
      <c r="E7442" s="16" t="n">
        <v>311.15</v>
      </c>
      <c r="F7442" s="17" t="n">
        <v>0.2</v>
      </c>
      <c r="G7442" s="16" t="n">
        <v>248.92</v>
      </c>
      <c r="I7442" s="1" t="str">
        <f aca="false">INDEX(Products!$C$2:$C$51,MATCH(C7442,Products!$A$2:$A$51,0))</f>
        <v>Sports &amp; Fitness</v>
      </c>
      <c r="J7442" s="1" t="str">
        <f aca="false">INDEX(Orders!$E$2:$E$8001,MATCH(B7442,Orders!$A$2:$A$8001,0))</f>
        <v>Delivered</v>
      </c>
      <c r="K7442" s="1" t="str">
        <f aca="false">LEFT(INDEX(Orders!$C$2:$C$8001,MATCH(B7442,Orders!$A$2:$A$8001,0)),7)</f>
        <v>2025-01</v>
      </c>
    </row>
    <row r="7443" customFormat="false" ht="15" hidden="false" customHeight="true" outlineLevel="0" collapsed="false">
      <c r="A7443" s="1" t="s">
        <v>17913</v>
      </c>
      <c r="B7443" s="1" t="s">
        <v>6050</v>
      </c>
      <c r="C7443" s="1" t="s">
        <v>2007</v>
      </c>
      <c r="D7443" s="1" t="n">
        <v>1</v>
      </c>
      <c r="E7443" s="16" t="n">
        <v>750.27</v>
      </c>
      <c r="F7443" s="17" t="n">
        <v>0</v>
      </c>
      <c r="G7443" s="16" t="n">
        <v>750.27</v>
      </c>
      <c r="I7443" s="1" t="str">
        <f aca="false">INDEX(Products!$C$2:$C$51,MATCH(C7443,Products!$A$2:$A$51,0))</f>
        <v>Books &amp; Stationery</v>
      </c>
      <c r="J7443" s="1" t="str">
        <f aca="false">INDEX(Orders!$E$2:$E$8001,MATCH(B7443,Orders!$A$2:$A$8001,0))</f>
        <v>Delivered</v>
      </c>
      <c r="K7443" s="1" t="str">
        <f aca="false">LEFT(INDEX(Orders!$C$2:$C$8001,MATCH(B7443,Orders!$A$2:$A$8001,0)),7)</f>
        <v>2025-06</v>
      </c>
    </row>
    <row r="7444" customFormat="false" ht="15" hidden="false" customHeight="true" outlineLevel="0" collapsed="false">
      <c r="A7444" s="1" t="s">
        <v>17914</v>
      </c>
      <c r="B7444" s="1" t="s">
        <v>6050</v>
      </c>
      <c r="C7444" s="1" t="s">
        <v>1940</v>
      </c>
      <c r="D7444" s="1" t="n">
        <v>2</v>
      </c>
      <c r="E7444" s="16" t="n">
        <v>2374.52</v>
      </c>
      <c r="F7444" s="17" t="n">
        <v>0.1</v>
      </c>
      <c r="G7444" s="16" t="n">
        <v>4274.14</v>
      </c>
      <c r="I7444" s="1" t="str">
        <f aca="false">INDEX(Products!$C$2:$C$51,MATCH(C7444,Products!$A$2:$A$51,0))</f>
        <v>Fashion</v>
      </c>
      <c r="J7444" s="1" t="str">
        <f aca="false">INDEX(Orders!$E$2:$E$8001,MATCH(B7444,Orders!$A$2:$A$8001,0))</f>
        <v>Delivered</v>
      </c>
      <c r="K7444" s="1" t="str">
        <f aca="false">LEFT(INDEX(Orders!$C$2:$C$8001,MATCH(B7444,Orders!$A$2:$A$8001,0)),7)</f>
        <v>2025-06</v>
      </c>
    </row>
    <row r="7445" customFormat="false" ht="15" hidden="false" customHeight="true" outlineLevel="0" collapsed="false">
      <c r="A7445" s="1" t="s">
        <v>17915</v>
      </c>
      <c r="B7445" s="1" t="s">
        <v>6050</v>
      </c>
      <c r="C7445" s="1" t="s">
        <v>1980</v>
      </c>
      <c r="D7445" s="1" t="n">
        <v>1</v>
      </c>
      <c r="E7445" s="16" t="n">
        <v>2299.69</v>
      </c>
      <c r="F7445" s="17" t="n">
        <v>0.05</v>
      </c>
      <c r="G7445" s="16" t="n">
        <v>2184.71</v>
      </c>
      <c r="I7445" s="1" t="str">
        <f aca="false">INDEX(Products!$C$2:$C$51,MATCH(C7445,Products!$A$2:$A$51,0))</f>
        <v>Beauty &amp; Personal Care</v>
      </c>
      <c r="J7445" s="1" t="str">
        <f aca="false">INDEX(Orders!$E$2:$E$8001,MATCH(B7445,Orders!$A$2:$A$8001,0))</f>
        <v>Delivered</v>
      </c>
      <c r="K7445" s="1" t="str">
        <f aca="false">LEFT(INDEX(Orders!$C$2:$C$8001,MATCH(B7445,Orders!$A$2:$A$8001,0)),7)</f>
        <v>2025-06</v>
      </c>
    </row>
    <row r="7446" customFormat="false" ht="15" hidden="false" customHeight="true" outlineLevel="0" collapsed="false">
      <c r="A7446" s="1" t="s">
        <v>17916</v>
      </c>
      <c r="B7446" s="1" t="s">
        <v>6051</v>
      </c>
      <c r="C7446" s="1" t="s">
        <v>1930</v>
      </c>
      <c r="D7446" s="1" t="n">
        <v>1</v>
      </c>
      <c r="E7446" s="16" t="n">
        <v>2398.35</v>
      </c>
      <c r="F7446" s="17" t="n">
        <v>0</v>
      </c>
      <c r="G7446" s="16" t="n">
        <v>2398.35</v>
      </c>
      <c r="I7446" s="1" t="str">
        <f aca="false">INDEX(Products!$C$2:$C$51,MATCH(C7446,Products!$A$2:$A$51,0))</f>
        <v>Electronics</v>
      </c>
      <c r="J7446" s="1" t="str">
        <f aca="false">INDEX(Orders!$E$2:$E$8001,MATCH(B7446,Orders!$A$2:$A$8001,0))</f>
        <v>Delivered</v>
      </c>
      <c r="K7446" s="1" t="str">
        <f aca="false">LEFT(INDEX(Orders!$C$2:$C$8001,MATCH(B7446,Orders!$A$2:$A$8001,0)),7)</f>
        <v>2024-06</v>
      </c>
    </row>
    <row r="7447" customFormat="false" ht="15" hidden="false" customHeight="true" outlineLevel="0" collapsed="false">
      <c r="A7447" s="1" t="s">
        <v>17917</v>
      </c>
      <c r="B7447" s="1" t="s">
        <v>6051</v>
      </c>
      <c r="C7447" s="1" t="s">
        <v>1926</v>
      </c>
      <c r="D7447" s="1" t="n">
        <v>2</v>
      </c>
      <c r="E7447" s="16" t="n">
        <v>1478.08</v>
      </c>
      <c r="F7447" s="17" t="n">
        <v>0.15</v>
      </c>
      <c r="G7447" s="16" t="n">
        <v>2512.74</v>
      </c>
      <c r="I7447" s="1" t="str">
        <f aca="false">INDEX(Products!$C$2:$C$51,MATCH(C7447,Products!$A$2:$A$51,0))</f>
        <v>Electronics</v>
      </c>
      <c r="J7447" s="1" t="str">
        <f aca="false">INDEX(Orders!$E$2:$E$8001,MATCH(B7447,Orders!$A$2:$A$8001,0))</f>
        <v>Delivered</v>
      </c>
      <c r="K7447" s="1" t="str">
        <f aca="false">LEFT(INDEX(Orders!$C$2:$C$8001,MATCH(B7447,Orders!$A$2:$A$8001,0)),7)</f>
        <v>2024-06</v>
      </c>
    </row>
    <row r="7448" customFormat="false" ht="15" hidden="false" customHeight="true" outlineLevel="0" collapsed="false">
      <c r="A7448" s="1" t="s">
        <v>17918</v>
      </c>
      <c r="B7448" s="1" t="s">
        <v>6051</v>
      </c>
      <c r="C7448" s="1" t="s">
        <v>1953</v>
      </c>
      <c r="D7448" s="1" t="n">
        <v>1</v>
      </c>
      <c r="E7448" s="16" t="n">
        <v>4914.12</v>
      </c>
      <c r="F7448" s="17" t="n">
        <v>0.1</v>
      </c>
      <c r="G7448" s="16" t="n">
        <v>4422.71</v>
      </c>
      <c r="I7448" s="1" t="str">
        <f aca="false">INDEX(Products!$C$2:$C$51,MATCH(C7448,Products!$A$2:$A$51,0))</f>
        <v>Fashion</v>
      </c>
      <c r="J7448" s="1" t="str">
        <f aca="false">INDEX(Orders!$E$2:$E$8001,MATCH(B7448,Orders!$A$2:$A$8001,0))</f>
        <v>Delivered</v>
      </c>
      <c r="K7448" s="1" t="str">
        <f aca="false">LEFT(INDEX(Orders!$C$2:$C$8001,MATCH(B7448,Orders!$A$2:$A$8001,0)),7)</f>
        <v>2024-06</v>
      </c>
    </row>
    <row r="7449" customFormat="false" ht="15" hidden="false" customHeight="true" outlineLevel="0" collapsed="false">
      <c r="A7449" s="1" t="s">
        <v>17919</v>
      </c>
      <c r="B7449" s="1" t="s">
        <v>6052</v>
      </c>
      <c r="C7449" s="1" t="s">
        <v>1990</v>
      </c>
      <c r="D7449" s="1" t="n">
        <v>2</v>
      </c>
      <c r="E7449" s="16" t="n">
        <v>5311.32</v>
      </c>
      <c r="F7449" s="17" t="n">
        <v>0</v>
      </c>
      <c r="G7449" s="16" t="n">
        <v>10622.64</v>
      </c>
      <c r="I7449" s="1" t="str">
        <f aca="false">INDEX(Products!$C$2:$C$51,MATCH(C7449,Products!$A$2:$A$51,0))</f>
        <v>Sports &amp; Fitness</v>
      </c>
      <c r="J7449" s="1" t="str">
        <f aca="false">INDEX(Orders!$E$2:$E$8001,MATCH(B7449,Orders!$A$2:$A$8001,0))</f>
        <v>Delivered</v>
      </c>
      <c r="K7449" s="1" t="str">
        <f aca="false">LEFT(INDEX(Orders!$C$2:$C$8001,MATCH(B7449,Orders!$A$2:$A$8001,0)),7)</f>
        <v>2025-03</v>
      </c>
    </row>
    <row r="7450" customFormat="false" ht="15" hidden="false" customHeight="true" outlineLevel="0" collapsed="false">
      <c r="A7450" s="1" t="s">
        <v>17920</v>
      </c>
      <c r="B7450" s="1" t="s">
        <v>6052</v>
      </c>
      <c r="C7450" s="1" t="s">
        <v>1976</v>
      </c>
      <c r="D7450" s="1" t="n">
        <v>1</v>
      </c>
      <c r="E7450" s="16" t="n">
        <v>1603.35</v>
      </c>
      <c r="F7450" s="17" t="n">
        <v>0.1</v>
      </c>
      <c r="G7450" s="16" t="n">
        <v>1443.02</v>
      </c>
      <c r="I7450" s="1" t="str">
        <f aca="false">INDEX(Products!$C$2:$C$51,MATCH(C7450,Products!$A$2:$A$51,0))</f>
        <v>Beauty &amp; Personal Care</v>
      </c>
      <c r="J7450" s="1" t="str">
        <f aca="false">INDEX(Orders!$E$2:$E$8001,MATCH(B7450,Orders!$A$2:$A$8001,0))</f>
        <v>Delivered</v>
      </c>
      <c r="K7450" s="1" t="str">
        <f aca="false">LEFT(INDEX(Orders!$C$2:$C$8001,MATCH(B7450,Orders!$A$2:$A$8001,0)),7)</f>
        <v>2025-03</v>
      </c>
    </row>
    <row r="7451" customFormat="false" ht="15" hidden="false" customHeight="true" outlineLevel="0" collapsed="false">
      <c r="A7451" s="1" t="s">
        <v>17921</v>
      </c>
      <c r="B7451" s="1" t="s">
        <v>6053</v>
      </c>
      <c r="C7451" s="1" t="s">
        <v>1963</v>
      </c>
      <c r="D7451" s="1" t="n">
        <v>3</v>
      </c>
      <c r="E7451" s="16" t="n">
        <v>1494.98</v>
      </c>
      <c r="F7451" s="17" t="n">
        <v>0.1</v>
      </c>
      <c r="G7451" s="16" t="n">
        <v>4036.45</v>
      </c>
      <c r="I7451" s="1" t="str">
        <f aca="false">INDEX(Products!$C$2:$C$51,MATCH(C7451,Products!$A$2:$A$51,0))</f>
        <v>Home &amp; Kitchen</v>
      </c>
      <c r="J7451" s="1" t="str">
        <f aca="false">INDEX(Orders!$E$2:$E$8001,MATCH(B7451,Orders!$A$2:$A$8001,0))</f>
        <v>Delivered</v>
      </c>
      <c r="K7451" s="1" t="str">
        <f aca="false">LEFT(INDEX(Orders!$C$2:$C$8001,MATCH(B7451,Orders!$A$2:$A$8001,0)),7)</f>
        <v>2024-10</v>
      </c>
    </row>
    <row r="7452" customFormat="false" ht="15" hidden="false" customHeight="true" outlineLevel="0" collapsed="false">
      <c r="A7452" s="1" t="s">
        <v>17922</v>
      </c>
      <c r="B7452" s="1" t="s">
        <v>6053</v>
      </c>
      <c r="C7452" s="1" t="s">
        <v>1953</v>
      </c>
      <c r="D7452" s="1" t="n">
        <v>3</v>
      </c>
      <c r="E7452" s="16" t="n">
        <v>4914.12</v>
      </c>
      <c r="F7452" s="17" t="n">
        <v>0.15</v>
      </c>
      <c r="G7452" s="16" t="n">
        <v>12531.01</v>
      </c>
      <c r="I7452" s="1" t="str">
        <f aca="false">INDEX(Products!$C$2:$C$51,MATCH(C7452,Products!$A$2:$A$51,0))</f>
        <v>Fashion</v>
      </c>
      <c r="J7452" s="1" t="str">
        <f aca="false">INDEX(Orders!$E$2:$E$8001,MATCH(B7452,Orders!$A$2:$A$8001,0))</f>
        <v>Delivered</v>
      </c>
      <c r="K7452" s="1" t="str">
        <f aca="false">LEFT(INDEX(Orders!$C$2:$C$8001,MATCH(B7452,Orders!$A$2:$A$8001,0)),7)</f>
        <v>2024-10</v>
      </c>
    </row>
    <row r="7453" customFormat="false" ht="15" hidden="false" customHeight="true" outlineLevel="0" collapsed="false">
      <c r="A7453" s="1" t="s">
        <v>17923</v>
      </c>
      <c r="B7453" s="1" t="s">
        <v>6053</v>
      </c>
      <c r="C7453" s="1" t="s">
        <v>2007</v>
      </c>
      <c r="D7453" s="1" t="n">
        <v>1</v>
      </c>
      <c r="E7453" s="16" t="n">
        <v>750.27</v>
      </c>
      <c r="F7453" s="17" t="n">
        <v>0.15</v>
      </c>
      <c r="G7453" s="16" t="n">
        <v>637.73</v>
      </c>
      <c r="I7453" s="1" t="str">
        <f aca="false">INDEX(Products!$C$2:$C$51,MATCH(C7453,Products!$A$2:$A$51,0))</f>
        <v>Books &amp; Stationery</v>
      </c>
      <c r="J7453" s="1" t="str">
        <f aca="false">INDEX(Orders!$E$2:$E$8001,MATCH(B7453,Orders!$A$2:$A$8001,0))</f>
        <v>Delivered</v>
      </c>
      <c r="K7453" s="1" t="str">
        <f aca="false">LEFT(INDEX(Orders!$C$2:$C$8001,MATCH(B7453,Orders!$A$2:$A$8001,0)),7)</f>
        <v>2024-10</v>
      </c>
    </row>
    <row r="7454" customFormat="false" ht="15" hidden="false" customHeight="true" outlineLevel="0" collapsed="false">
      <c r="A7454" s="1" t="s">
        <v>17924</v>
      </c>
      <c r="B7454" s="1" t="s">
        <v>6054</v>
      </c>
      <c r="C7454" s="1" t="s">
        <v>1959</v>
      </c>
      <c r="D7454" s="1" t="n">
        <v>1</v>
      </c>
      <c r="E7454" s="16" t="n">
        <v>2142.79</v>
      </c>
      <c r="F7454" s="17" t="n">
        <v>0</v>
      </c>
      <c r="G7454" s="16" t="n">
        <v>2142.79</v>
      </c>
      <c r="I7454" s="1" t="str">
        <f aca="false">INDEX(Products!$C$2:$C$51,MATCH(C7454,Products!$A$2:$A$51,0))</f>
        <v>Home &amp; Kitchen</v>
      </c>
      <c r="J7454" s="1" t="str">
        <f aca="false">INDEX(Orders!$E$2:$E$8001,MATCH(B7454,Orders!$A$2:$A$8001,0))</f>
        <v>Delivered</v>
      </c>
      <c r="K7454" s="1" t="str">
        <f aca="false">LEFT(INDEX(Orders!$C$2:$C$8001,MATCH(B7454,Orders!$A$2:$A$8001,0)),7)</f>
        <v>2025-11</v>
      </c>
    </row>
    <row r="7455" customFormat="false" ht="15" hidden="false" customHeight="true" outlineLevel="0" collapsed="false">
      <c r="A7455" s="1" t="s">
        <v>17925</v>
      </c>
      <c r="B7455" s="1" t="s">
        <v>6055</v>
      </c>
      <c r="C7455" s="1" t="s">
        <v>1959</v>
      </c>
      <c r="D7455" s="1" t="n">
        <v>1</v>
      </c>
      <c r="E7455" s="16" t="n">
        <v>2142.79</v>
      </c>
      <c r="F7455" s="17" t="n">
        <v>0.1</v>
      </c>
      <c r="G7455" s="16" t="n">
        <v>1928.51</v>
      </c>
      <c r="I7455" s="1" t="str">
        <f aca="false">INDEX(Products!$C$2:$C$51,MATCH(C7455,Products!$A$2:$A$51,0))</f>
        <v>Home &amp; Kitchen</v>
      </c>
      <c r="J7455" s="1" t="str">
        <f aca="false">INDEX(Orders!$E$2:$E$8001,MATCH(B7455,Orders!$A$2:$A$8001,0))</f>
        <v>Delivered</v>
      </c>
      <c r="K7455" s="1" t="str">
        <f aca="false">LEFT(INDEX(Orders!$C$2:$C$8001,MATCH(B7455,Orders!$A$2:$A$8001,0)),7)</f>
        <v>2024-04</v>
      </c>
    </row>
    <row r="7456" customFormat="false" ht="15" hidden="false" customHeight="true" outlineLevel="0" collapsed="false">
      <c r="A7456" s="1" t="s">
        <v>17926</v>
      </c>
      <c r="B7456" s="1" t="s">
        <v>6055</v>
      </c>
      <c r="C7456" s="1" t="s">
        <v>1953</v>
      </c>
      <c r="D7456" s="1" t="n">
        <v>1</v>
      </c>
      <c r="E7456" s="16" t="n">
        <v>4914.12</v>
      </c>
      <c r="F7456" s="17" t="n">
        <v>0.15</v>
      </c>
      <c r="G7456" s="16" t="n">
        <v>4177</v>
      </c>
      <c r="I7456" s="1" t="str">
        <f aca="false">INDEX(Products!$C$2:$C$51,MATCH(C7456,Products!$A$2:$A$51,0))</f>
        <v>Fashion</v>
      </c>
      <c r="J7456" s="1" t="str">
        <f aca="false">INDEX(Orders!$E$2:$E$8001,MATCH(B7456,Orders!$A$2:$A$8001,0))</f>
        <v>Delivered</v>
      </c>
      <c r="K7456" s="1" t="str">
        <f aca="false">LEFT(INDEX(Orders!$C$2:$C$8001,MATCH(B7456,Orders!$A$2:$A$8001,0)),7)</f>
        <v>2024-04</v>
      </c>
    </row>
    <row r="7457" customFormat="false" ht="15" hidden="false" customHeight="true" outlineLevel="0" collapsed="false">
      <c r="A7457" s="1" t="s">
        <v>17927</v>
      </c>
      <c r="B7457" s="1" t="s">
        <v>6055</v>
      </c>
      <c r="C7457" s="1" t="s">
        <v>2007</v>
      </c>
      <c r="D7457" s="1" t="n">
        <v>1</v>
      </c>
      <c r="E7457" s="16" t="n">
        <v>750.27</v>
      </c>
      <c r="F7457" s="17" t="n">
        <v>0</v>
      </c>
      <c r="G7457" s="16" t="n">
        <v>750.27</v>
      </c>
      <c r="I7457" s="1" t="str">
        <f aca="false">INDEX(Products!$C$2:$C$51,MATCH(C7457,Products!$A$2:$A$51,0))</f>
        <v>Books &amp; Stationery</v>
      </c>
      <c r="J7457" s="1" t="str">
        <f aca="false">INDEX(Orders!$E$2:$E$8001,MATCH(B7457,Orders!$A$2:$A$8001,0))</f>
        <v>Delivered</v>
      </c>
      <c r="K7457" s="1" t="str">
        <f aca="false">LEFT(INDEX(Orders!$C$2:$C$8001,MATCH(B7457,Orders!$A$2:$A$8001,0)),7)</f>
        <v>2024-04</v>
      </c>
    </row>
    <row r="7458" customFormat="false" ht="15" hidden="false" customHeight="true" outlineLevel="0" collapsed="false">
      <c r="A7458" s="1" t="s">
        <v>17928</v>
      </c>
      <c r="B7458" s="1" t="s">
        <v>6056</v>
      </c>
      <c r="C7458" s="1" t="s">
        <v>1961</v>
      </c>
      <c r="D7458" s="1" t="n">
        <v>2</v>
      </c>
      <c r="E7458" s="16" t="n">
        <v>3493.68</v>
      </c>
      <c r="F7458" s="17" t="n">
        <v>0.1</v>
      </c>
      <c r="G7458" s="16" t="n">
        <v>6288.62</v>
      </c>
      <c r="I7458" s="1" t="str">
        <f aca="false">INDEX(Products!$C$2:$C$51,MATCH(C7458,Products!$A$2:$A$51,0))</f>
        <v>Home &amp; Kitchen</v>
      </c>
      <c r="J7458" s="1" t="str">
        <f aca="false">INDEX(Orders!$E$2:$E$8001,MATCH(B7458,Orders!$A$2:$A$8001,0))</f>
        <v>Delivered</v>
      </c>
      <c r="K7458" s="1" t="str">
        <f aca="false">LEFT(INDEX(Orders!$C$2:$C$8001,MATCH(B7458,Orders!$A$2:$A$8001,0)),7)</f>
        <v>2025-11</v>
      </c>
    </row>
    <row r="7459" customFormat="false" ht="15" hidden="false" customHeight="true" outlineLevel="0" collapsed="false">
      <c r="A7459" s="1" t="s">
        <v>17929</v>
      </c>
      <c r="B7459" s="1" t="s">
        <v>6057</v>
      </c>
      <c r="C7459" s="1" t="s">
        <v>2007</v>
      </c>
      <c r="D7459" s="1" t="n">
        <v>1</v>
      </c>
      <c r="E7459" s="16" t="n">
        <v>750.27</v>
      </c>
      <c r="F7459" s="17" t="n">
        <v>0</v>
      </c>
      <c r="G7459" s="16" t="n">
        <v>750.27</v>
      </c>
      <c r="I7459" s="1" t="str">
        <f aca="false">INDEX(Products!$C$2:$C$51,MATCH(C7459,Products!$A$2:$A$51,0))</f>
        <v>Books &amp; Stationery</v>
      </c>
      <c r="J7459" s="1" t="str">
        <f aca="false">INDEX(Orders!$E$2:$E$8001,MATCH(B7459,Orders!$A$2:$A$8001,0))</f>
        <v>Delivered</v>
      </c>
      <c r="K7459" s="1" t="str">
        <f aca="false">LEFT(INDEX(Orders!$C$2:$C$8001,MATCH(B7459,Orders!$A$2:$A$8001,0)),7)</f>
        <v>2024-11</v>
      </c>
    </row>
    <row r="7460" customFormat="false" ht="15" hidden="false" customHeight="true" outlineLevel="0" collapsed="false">
      <c r="A7460" s="1" t="s">
        <v>17930</v>
      </c>
      <c r="B7460" s="1" t="s">
        <v>6058</v>
      </c>
      <c r="C7460" s="1" t="s">
        <v>1940</v>
      </c>
      <c r="D7460" s="1" t="n">
        <v>1</v>
      </c>
      <c r="E7460" s="16" t="n">
        <v>2374.52</v>
      </c>
      <c r="F7460" s="17" t="n">
        <v>0.15</v>
      </c>
      <c r="G7460" s="16" t="n">
        <v>2018.34</v>
      </c>
      <c r="I7460" s="1" t="str">
        <f aca="false">INDEX(Products!$C$2:$C$51,MATCH(C7460,Products!$A$2:$A$51,0))</f>
        <v>Fashion</v>
      </c>
      <c r="J7460" s="1" t="str">
        <f aca="false">INDEX(Orders!$E$2:$E$8001,MATCH(B7460,Orders!$A$2:$A$8001,0))</f>
        <v>Delivered</v>
      </c>
      <c r="K7460" s="1" t="str">
        <f aca="false">LEFT(INDEX(Orders!$C$2:$C$8001,MATCH(B7460,Orders!$A$2:$A$8001,0)),7)</f>
        <v>2025-10</v>
      </c>
    </row>
    <row r="7461" customFormat="false" ht="15" hidden="false" customHeight="true" outlineLevel="0" collapsed="false">
      <c r="A7461" s="1" t="s">
        <v>17931</v>
      </c>
      <c r="B7461" s="1" t="s">
        <v>6059</v>
      </c>
      <c r="C7461" s="1" t="s">
        <v>1931</v>
      </c>
      <c r="D7461" s="1" t="n">
        <v>1</v>
      </c>
      <c r="E7461" s="16" t="n">
        <v>1111.28</v>
      </c>
      <c r="F7461" s="17" t="n">
        <v>0.05</v>
      </c>
      <c r="G7461" s="16" t="n">
        <v>1055.72</v>
      </c>
      <c r="I7461" s="1" t="str">
        <f aca="false">INDEX(Products!$C$2:$C$51,MATCH(C7461,Products!$A$2:$A$51,0))</f>
        <v>Electronics</v>
      </c>
      <c r="J7461" s="1" t="str">
        <f aca="false">INDEX(Orders!$E$2:$E$8001,MATCH(B7461,Orders!$A$2:$A$8001,0))</f>
        <v>Cancelled</v>
      </c>
      <c r="K7461" s="1" t="str">
        <f aca="false">LEFT(INDEX(Orders!$C$2:$C$8001,MATCH(B7461,Orders!$A$2:$A$8001,0)),7)</f>
        <v>2025-12</v>
      </c>
    </row>
    <row r="7462" customFormat="false" ht="15" hidden="false" customHeight="true" outlineLevel="0" collapsed="false">
      <c r="A7462" s="1" t="s">
        <v>17932</v>
      </c>
      <c r="B7462" s="1" t="s">
        <v>6059</v>
      </c>
      <c r="C7462" s="1" t="s">
        <v>2007</v>
      </c>
      <c r="D7462" s="1" t="n">
        <v>2</v>
      </c>
      <c r="E7462" s="16" t="n">
        <v>750.27</v>
      </c>
      <c r="F7462" s="17" t="n">
        <v>0</v>
      </c>
      <c r="G7462" s="16" t="n">
        <v>1500.54</v>
      </c>
      <c r="I7462" s="1" t="str">
        <f aca="false">INDEX(Products!$C$2:$C$51,MATCH(C7462,Products!$A$2:$A$51,0))</f>
        <v>Books &amp; Stationery</v>
      </c>
      <c r="J7462" s="1" t="str">
        <f aca="false">INDEX(Orders!$E$2:$E$8001,MATCH(B7462,Orders!$A$2:$A$8001,0))</f>
        <v>Cancelled</v>
      </c>
      <c r="K7462" s="1" t="str">
        <f aca="false">LEFT(INDEX(Orders!$C$2:$C$8001,MATCH(B7462,Orders!$A$2:$A$8001,0)),7)</f>
        <v>2025-12</v>
      </c>
    </row>
    <row r="7463" customFormat="false" ht="15" hidden="false" customHeight="true" outlineLevel="0" collapsed="false">
      <c r="A7463" s="1" t="s">
        <v>17933</v>
      </c>
      <c r="B7463" s="1" t="s">
        <v>6059</v>
      </c>
      <c r="C7463" s="1" t="s">
        <v>1953</v>
      </c>
      <c r="D7463" s="1" t="n">
        <v>2</v>
      </c>
      <c r="E7463" s="16" t="n">
        <v>4914.12</v>
      </c>
      <c r="F7463" s="17" t="n">
        <v>0.1</v>
      </c>
      <c r="G7463" s="16" t="n">
        <v>8845.42</v>
      </c>
      <c r="I7463" s="1" t="str">
        <f aca="false">INDEX(Products!$C$2:$C$51,MATCH(C7463,Products!$A$2:$A$51,0))</f>
        <v>Fashion</v>
      </c>
      <c r="J7463" s="1" t="str">
        <f aca="false">INDEX(Orders!$E$2:$E$8001,MATCH(B7463,Orders!$A$2:$A$8001,0))</f>
        <v>Cancelled</v>
      </c>
      <c r="K7463" s="1" t="str">
        <f aca="false">LEFT(INDEX(Orders!$C$2:$C$8001,MATCH(B7463,Orders!$A$2:$A$8001,0)),7)</f>
        <v>2025-12</v>
      </c>
    </row>
    <row r="7464" customFormat="false" ht="15" hidden="false" customHeight="true" outlineLevel="0" collapsed="false">
      <c r="A7464" s="1" t="s">
        <v>17934</v>
      </c>
      <c r="B7464" s="1" t="s">
        <v>6059</v>
      </c>
      <c r="C7464" s="1" t="s">
        <v>1959</v>
      </c>
      <c r="D7464" s="1" t="n">
        <v>1</v>
      </c>
      <c r="E7464" s="16" t="n">
        <v>2142.79</v>
      </c>
      <c r="F7464" s="17" t="n">
        <v>0</v>
      </c>
      <c r="G7464" s="16" t="n">
        <v>2142.79</v>
      </c>
      <c r="I7464" s="1" t="str">
        <f aca="false">INDEX(Products!$C$2:$C$51,MATCH(C7464,Products!$A$2:$A$51,0))</f>
        <v>Home &amp; Kitchen</v>
      </c>
      <c r="J7464" s="1" t="str">
        <f aca="false">INDEX(Orders!$E$2:$E$8001,MATCH(B7464,Orders!$A$2:$A$8001,0))</f>
        <v>Cancelled</v>
      </c>
      <c r="K7464" s="1" t="str">
        <f aca="false">LEFT(INDEX(Orders!$C$2:$C$8001,MATCH(B7464,Orders!$A$2:$A$8001,0)),7)</f>
        <v>2025-12</v>
      </c>
    </row>
    <row r="7465" customFormat="false" ht="15" hidden="false" customHeight="true" outlineLevel="0" collapsed="false">
      <c r="A7465" s="1" t="s">
        <v>17935</v>
      </c>
      <c r="B7465" s="1" t="s">
        <v>6060</v>
      </c>
      <c r="C7465" s="1" t="s">
        <v>1953</v>
      </c>
      <c r="D7465" s="1" t="n">
        <v>1</v>
      </c>
      <c r="E7465" s="16" t="n">
        <v>4914.12</v>
      </c>
      <c r="F7465" s="17" t="n">
        <v>0.05</v>
      </c>
      <c r="G7465" s="16" t="n">
        <v>4668.41</v>
      </c>
      <c r="I7465" s="1" t="str">
        <f aca="false">INDEX(Products!$C$2:$C$51,MATCH(C7465,Products!$A$2:$A$51,0))</f>
        <v>Fashion</v>
      </c>
      <c r="J7465" s="1" t="str">
        <f aca="false">INDEX(Orders!$E$2:$E$8001,MATCH(B7465,Orders!$A$2:$A$8001,0))</f>
        <v>Delivered</v>
      </c>
      <c r="K7465" s="1" t="str">
        <f aca="false">LEFT(INDEX(Orders!$C$2:$C$8001,MATCH(B7465,Orders!$A$2:$A$8001,0)),7)</f>
        <v>2025-01</v>
      </c>
    </row>
    <row r="7466" customFormat="false" ht="15" hidden="false" customHeight="true" outlineLevel="0" collapsed="false">
      <c r="A7466" s="1" t="s">
        <v>17936</v>
      </c>
      <c r="B7466" s="1" t="s">
        <v>6062</v>
      </c>
      <c r="C7466" s="1" t="s">
        <v>1940</v>
      </c>
      <c r="D7466" s="1" t="n">
        <v>2</v>
      </c>
      <c r="E7466" s="16" t="n">
        <v>2374.52</v>
      </c>
      <c r="F7466" s="17" t="n">
        <v>0.1</v>
      </c>
      <c r="G7466" s="16" t="n">
        <v>4274.14</v>
      </c>
      <c r="I7466" s="1" t="str">
        <f aca="false">INDEX(Products!$C$2:$C$51,MATCH(C7466,Products!$A$2:$A$51,0))</f>
        <v>Fashion</v>
      </c>
      <c r="J7466" s="1" t="str">
        <f aca="false">INDEX(Orders!$E$2:$E$8001,MATCH(B7466,Orders!$A$2:$A$8001,0))</f>
        <v>Delivered</v>
      </c>
      <c r="K7466" s="1" t="str">
        <f aca="false">LEFT(INDEX(Orders!$C$2:$C$8001,MATCH(B7466,Orders!$A$2:$A$8001,0)),7)</f>
        <v>2025-07</v>
      </c>
    </row>
    <row r="7467" customFormat="false" ht="15" hidden="false" customHeight="true" outlineLevel="0" collapsed="false">
      <c r="A7467" s="1" t="s">
        <v>17937</v>
      </c>
      <c r="B7467" s="1" t="s">
        <v>6062</v>
      </c>
      <c r="C7467" s="1" t="s">
        <v>2006</v>
      </c>
      <c r="D7467" s="1" t="n">
        <v>1</v>
      </c>
      <c r="E7467" s="16" t="n">
        <v>482.17</v>
      </c>
      <c r="F7467" s="17" t="n">
        <v>0</v>
      </c>
      <c r="G7467" s="16" t="n">
        <v>482.17</v>
      </c>
      <c r="I7467" s="1" t="str">
        <f aca="false">INDEX(Products!$C$2:$C$51,MATCH(C7467,Products!$A$2:$A$51,0))</f>
        <v>Books &amp; Stationery</v>
      </c>
      <c r="J7467" s="1" t="str">
        <f aca="false">INDEX(Orders!$E$2:$E$8001,MATCH(B7467,Orders!$A$2:$A$8001,0))</f>
        <v>Delivered</v>
      </c>
      <c r="K7467" s="1" t="str">
        <f aca="false">LEFT(INDEX(Orders!$C$2:$C$8001,MATCH(B7467,Orders!$A$2:$A$8001,0)),7)</f>
        <v>2025-07</v>
      </c>
    </row>
    <row r="7468" customFormat="false" ht="15" hidden="false" customHeight="true" outlineLevel="0" collapsed="false">
      <c r="A7468" s="1" t="s">
        <v>17938</v>
      </c>
      <c r="B7468" s="1" t="s">
        <v>6062</v>
      </c>
      <c r="C7468" s="1" t="s">
        <v>1922</v>
      </c>
      <c r="D7468" s="1" t="n">
        <v>2</v>
      </c>
      <c r="E7468" s="16" t="n">
        <v>3142.61</v>
      </c>
      <c r="F7468" s="17" t="n">
        <v>0.2</v>
      </c>
      <c r="G7468" s="16" t="n">
        <v>5028.18</v>
      </c>
      <c r="I7468" s="1" t="str">
        <f aca="false">INDEX(Products!$C$2:$C$51,MATCH(C7468,Products!$A$2:$A$51,0))</f>
        <v>Electronics</v>
      </c>
      <c r="J7468" s="1" t="str">
        <f aca="false">INDEX(Orders!$E$2:$E$8001,MATCH(B7468,Orders!$A$2:$A$8001,0))</f>
        <v>Delivered</v>
      </c>
      <c r="K7468" s="1" t="str">
        <f aca="false">LEFT(INDEX(Orders!$C$2:$C$8001,MATCH(B7468,Orders!$A$2:$A$8001,0)),7)</f>
        <v>2025-07</v>
      </c>
    </row>
    <row r="7469" customFormat="false" ht="15" hidden="false" customHeight="true" outlineLevel="0" collapsed="false">
      <c r="A7469" s="1" t="s">
        <v>17939</v>
      </c>
      <c r="B7469" s="1" t="s">
        <v>6063</v>
      </c>
      <c r="C7469" s="1" t="s">
        <v>1924</v>
      </c>
      <c r="D7469" s="1" t="n">
        <v>1</v>
      </c>
      <c r="E7469" s="16" t="n">
        <v>1971</v>
      </c>
      <c r="F7469" s="17" t="n">
        <v>0.2</v>
      </c>
      <c r="G7469" s="16" t="n">
        <v>1576.8</v>
      </c>
      <c r="I7469" s="1" t="str">
        <f aca="false">INDEX(Products!$C$2:$C$51,MATCH(C7469,Products!$A$2:$A$51,0))</f>
        <v>Electronics</v>
      </c>
      <c r="J7469" s="1" t="str">
        <f aca="false">INDEX(Orders!$E$2:$E$8001,MATCH(B7469,Orders!$A$2:$A$8001,0))</f>
        <v>Delivered</v>
      </c>
      <c r="K7469" s="1" t="str">
        <f aca="false">LEFT(INDEX(Orders!$C$2:$C$8001,MATCH(B7469,Orders!$A$2:$A$8001,0)),7)</f>
        <v>2025-10</v>
      </c>
    </row>
    <row r="7470" customFormat="false" ht="15" hidden="false" customHeight="true" outlineLevel="0" collapsed="false">
      <c r="A7470" s="1" t="s">
        <v>17940</v>
      </c>
      <c r="B7470" s="1" t="s">
        <v>6063</v>
      </c>
      <c r="C7470" s="1" t="s">
        <v>1940</v>
      </c>
      <c r="D7470" s="1" t="n">
        <v>2</v>
      </c>
      <c r="E7470" s="16" t="n">
        <v>2374.52</v>
      </c>
      <c r="F7470" s="17" t="n">
        <v>0</v>
      </c>
      <c r="G7470" s="16" t="n">
        <v>4749.04</v>
      </c>
      <c r="I7470" s="1" t="str">
        <f aca="false">INDEX(Products!$C$2:$C$51,MATCH(C7470,Products!$A$2:$A$51,0))</f>
        <v>Fashion</v>
      </c>
      <c r="J7470" s="1" t="str">
        <f aca="false">INDEX(Orders!$E$2:$E$8001,MATCH(B7470,Orders!$A$2:$A$8001,0))</f>
        <v>Delivered</v>
      </c>
      <c r="K7470" s="1" t="str">
        <f aca="false">LEFT(INDEX(Orders!$C$2:$C$8001,MATCH(B7470,Orders!$A$2:$A$8001,0)),7)</f>
        <v>2025-10</v>
      </c>
    </row>
    <row r="7471" customFormat="false" ht="15" hidden="false" customHeight="true" outlineLevel="0" collapsed="false">
      <c r="A7471" s="1" t="s">
        <v>17941</v>
      </c>
      <c r="B7471" s="1" t="s">
        <v>6064</v>
      </c>
      <c r="C7471" s="1" t="s">
        <v>1990</v>
      </c>
      <c r="D7471" s="1" t="n">
        <v>2</v>
      </c>
      <c r="E7471" s="16" t="n">
        <v>5311.32</v>
      </c>
      <c r="F7471" s="17" t="n">
        <v>0</v>
      </c>
      <c r="G7471" s="16" t="n">
        <v>10622.64</v>
      </c>
      <c r="I7471" s="1" t="str">
        <f aca="false">INDEX(Products!$C$2:$C$51,MATCH(C7471,Products!$A$2:$A$51,0))</f>
        <v>Sports &amp; Fitness</v>
      </c>
      <c r="J7471" s="1" t="str">
        <f aca="false">INDEX(Orders!$E$2:$E$8001,MATCH(B7471,Orders!$A$2:$A$8001,0))</f>
        <v>Delivered</v>
      </c>
      <c r="K7471" s="1" t="str">
        <f aca="false">LEFT(INDEX(Orders!$C$2:$C$8001,MATCH(B7471,Orders!$A$2:$A$8001,0)),7)</f>
        <v>2024-11</v>
      </c>
    </row>
    <row r="7472" customFormat="false" ht="15" hidden="false" customHeight="true" outlineLevel="0" collapsed="false">
      <c r="A7472" s="1" t="s">
        <v>17942</v>
      </c>
      <c r="B7472" s="1" t="s">
        <v>6064</v>
      </c>
      <c r="C7472" s="1" t="s">
        <v>1967</v>
      </c>
      <c r="D7472" s="1" t="n">
        <v>1</v>
      </c>
      <c r="E7472" s="16" t="n">
        <v>6822.61</v>
      </c>
      <c r="F7472" s="17" t="n">
        <v>0.05</v>
      </c>
      <c r="G7472" s="16" t="n">
        <v>6481.48</v>
      </c>
      <c r="I7472" s="1" t="str">
        <f aca="false">INDEX(Products!$C$2:$C$51,MATCH(C7472,Products!$A$2:$A$51,0))</f>
        <v>Home &amp; Kitchen</v>
      </c>
      <c r="J7472" s="1" t="str">
        <f aca="false">INDEX(Orders!$E$2:$E$8001,MATCH(B7472,Orders!$A$2:$A$8001,0))</f>
        <v>Delivered</v>
      </c>
      <c r="K7472" s="1" t="str">
        <f aca="false">LEFT(INDEX(Orders!$C$2:$C$8001,MATCH(B7472,Orders!$A$2:$A$8001,0)),7)</f>
        <v>2024-11</v>
      </c>
    </row>
    <row r="7473" customFormat="false" ht="15" hidden="false" customHeight="true" outlineLevel="0" collapsed="false">
      <c r="A7473" s="1" t="s">
        <v>17943</v>
      </c>
      <c r="B7473" s="1" t="s">
        <v>6065</v>
      </c>
      <c r="C7473" s="1" t="s">
        <v>1997</v>
      </c>
      <c r="D7473" s="1" t="n">
        <v>3</v>
      </c>
      <c r="E7473" s="16" t="n">
        <v>311.15</v>
      </c>
      <c r="F7473" s="17" t="n">
        <v>0</v>
      </c>
      <c r="G7473" s="16" t="n">
        <v>933.45</v>
      </c>
      <c r="I7473" s="1" t="str">
        <f aca="false">INDEX(Products!$C$2:$C$51,MATCH(C7473,Products!$A$2:$A$51,0))</f>
        <v>Sports &amp; Fitness</v>
      </c>
      <c r="J7473" s="1" t="str">
        <f aca="false">INDEX(Orders!$E$2:$E$8001,MATCH(B7473,Orders!$A$2:$A$8001,0))</f>
        <v>Delivered</v>
      </c>
      <c r="K7473" s="1" t="str">
        <f aca="false">LEFT(INDEX(Orders!$C$2:$C$8001,MATCH(B7473,Orders!$A$2:$A$8001,0)),7)</f>
        <v>2025-08</v>
      </c>
    </row>
    <row r="7474" customFormat="false" ht="15" hidden="false" customHeight="true" outlineLevel="0" collapsed="false">
      <c r="A7474" s="1" t="s">
        <v>17944</v>
      </c>
      <c r="B7474" s="1" t="s">
        <v>6065</v>
      </c>
      <c r="C7474" s="1" t="s">
        <v>1940</v>
      </c>
      <c r="D7474" s="1" t="n">
        <v>1</v>
      </c>
      <c r="E7474" s="16" t="n">
        <v>2374.52</v>
      </c>
      <c r="F7474" s="17" t="n">
        <v>0</v>
      </c>
      <c r="G7474" s="16" t="n">
        <v>2374.52</v>
      </c>
      <c r="I7474" s="1" t="str">
        <f aca="false">INDEX(Products!$C$2:$C$51,MATCH(C7474,Products!$A$2:$A$51,0))</f>
        <v>Fashion</v>
      </c>
      <c r="J7474" s="1" t="str">
        <f aca="false">INDEX(Orders!$E$2:$E$8001,MATCH(B7474,Orders!$A$2:$A$8001,0))</f>
        <v>Delivered</v>
      </c>
      <c r="K7474" s="1" t="str">
        <f aca="false">LEFT(INDEX(Orders!$C$2:$C$8001,MATCH(B7474,Orders!$A$2:$A$8001,0)),7)</f>
        <v>2025-08</v>
      </c>
    </row>
    <row r="7475" customFormat="false" ht="15" hidden="false" customHeight="true" outlineLevel="0" collapsed="false">
      <c r="A7475" s="1" t="s">
        <v>17945</v>
      </c>
      <c r="B7475" s="1" t="s">
        <v>6066</v>
      </c>
      <c r="C7475" s="1" t="s">
        <v>2006</v>
      </c>
      <c r="D7475" s="1" t="n">
        <v>1</v>
      </c>
      <c r="E7475" s="16" t="n">
        <v>482.17</v>
      </c>
      <c r="F7475" s="17" t="n">
        <v>0</v>
      </c>
      <c r="G7475" s="16" t="n">
        <v>482.17</v>
      </c>
      <c r="I7475" s="1" t="str">
        <f aca="false">INDEX(Products!$C$2:$C$51,MATCH(C7475,Products!$A$2:$A$51,0))</f>
        <v>Books &amp; Stationery</v>
      </c>
      <c r="J7475" s="1" t="str">
        <f aca="false">INDEX(Orders!$E$2:$E$8001,MATCH(B7475,Orders!$A$2:$A$8001,0))</f>
        <v>Delivered</v>
      </c>
      <c r="K7475" s="1" t="str">
        <f aca="false">LEFT(INDEX(Orders!$C$2:$C$8001,MATCH(B7475,Orders!$A$2:$A$8001,0)),7)</f>
        <v>2025-11</v>
      </c>
    </row>
    <row r="7476" customFormat="false" ht="15" hidden="false" customHeight="true" outlineLevel="0" collapsed="false">
      <c r="A7476" s="1" t="s">
        <v>17946</v>
      </c>
      <c r="B7476" s="1" t="s">
        <v>6066</v>
      </c>
      <c r="C7476" s="1" t="s">
        <v>1937</v>
      </c>
      <c r="D7476" s="1" t="n">
        <v>2</v>
      </c>
      <c r="E7476" s="16" t="n">
        <v>1364.75</v>
      </c>
      <c r="F7476" s="17" t="n">
        <v>0</v>
      </c>
      <c r="G7476" s="16" t="n">
        <v>2729.5</v>
      </c>
      <c r="I7476" s="1" t="str">
        <f aca="false">INDEX(Products!$C$2:$C$51,MATCH(C7476,Products!$A$2:$A$51,0))</f>
        <v>Fashion</v>
      </c>
      <c r="J7476" s="1" t="str">
        <f aca="false">INDEX(Orders!$E$2:$E$8001,MATCH(B7476,Orders!$A$2:$A$8001,0))</f>
        <v>Delivered</v>
      </c>
      <c r="K7476" s="1" t="str">
        <f aca="false">LEFT(INDEX(Orders!$C$2:$C$8001,MATCH(B7476,Orders!$A$2:$A$8001,0)),7)</f>
        <v>2025-11</v>
      </c>
    </row>
    <row r="7477" customFormat="false" ht="15" hidden="false" customHeight="true" outlineLevel="0" collapsed="false">
      <c r="A7477" s="1" t="s">
        <v>17947</v>
      </c>
      <c r="B7477" s="1" t="s">
        <v>6066</v>
      </c>
      <c r="C7477" s="1" t="s">
        <v>2007</v>
      </c>
      <c r="D7477" s="1" t="n">
        <v>2</v>
      </c>
      <c r="E7477" s="16" t="n">
        <v>750.27</v>
      </c>
      <c r="F7477" s="17" t="n">
        <v>0.15</v>
      </c>
      <c r="G7477" s="16" t="n">
        <v>1275.46</v>
      </c>
      <c r="I7477" s="1" t="str">
        <f aca="false">INDEX(Products!$C$2:$C$51,MATCH(C7477,Products!$A$2:$A$51,0))</f>
        <v>Books &amp; Stationery</v>
      </c>
      <c r="J7477" s="1" t="str">
        <f aca="false">INDEX(Orders!$E$2:$E$8001,MATCH(B7477,Orders!$A$2:$A$8001,0))</f>
        <v>Delivered</v>
      </c>
      <c r="K7477" s="1" t="str">
        <f aca="false">LEFT(INDEX(Orders!$C$2:$C$8001,MATCH(B7477,Orders!$A$2:$A$8001,0)),7)</f>
        <v>2025-11</v>
      </c>
    </row>
    <row r="7478" customFormat="false" ht="15" hidden="false" customHeight="true" outlineLevel="0" collapsed="false">
      <c r="A7478" s="1" t="s">
        <v>17948</v>
      </c>
      <c r="B7478" s="1" t="s">
        <v>6066</v>
      </c>
      <c r="C7478" s="1" t="s">
        <v>1947</v>
      </c>
      <c r="D7478" s="1" t="n">
        <v>2</v>
      </c>
      <c r="E7478" s="16" t="n">
        <v>4778.51</v>
      </c>
      <c r="F7478" s="17" t="n">
        <v>0.2</v>
      </c>
      <c r="G7478" s="16" t="n">
        <v>7645.62</v>
      </c>
      <c r="I7478" s="1" t="str">
        <f aca="false">INDEX(Products!$C$2:$C$51,MATCH(C7478,Products!$A$2:$A$51,0))</f>
        <v>Fashion</v>
      </c>
      <c r="J7478" s="1" t="str">
        <f aca="false">INDEX(Orders!$E$2:$E$8001,MATCH(B7478,Orders!$A$2:$A$8001,0))</f>
        <v>Delivered</v>
      </c>
      <c r="K7478" s="1" t="str">
        <f aca="false">LEFT(INDEX(Orders!$C$2:$C$8001,MATCH(B7478,Orders!$A$2:$A$8001,0)),7)</f>
        <v>2025-11</v>
      </c>
    </row>
    <row r="7479" customFormat="false" ht="15" hidden="false" customHeight="true" outlineLevel="0" collapsed="false">
      <c r="A7479" s="1" t="s">
        <v>17949</v>
      </c>
      <c r="B7479" s="1" t="s">
        <v>6067</v>
      </c>
      <c r="C7479" s="1" t="s">
        <v>1941</v>
      </c>
      <c r="D7479" s="1" t="n">
        <v>1</v>
      </c>
      <c r="E7479" s="16" t="n">
        <v>2757.65</v>
      </c>
      <c r="F7479" s="17" t="n">
        <v>0.05</v>
      </c>
      <c r="G7479" s="16" t="n">
        <v>2619.77</v>
      </c>
      <c r="I7479" s="1" t="str">
        <f aca="false">INDEX(Products!$C$2:$C$51,MATCH(C7479,Products!$A$2:$A$51,0))</f>
        <v>Fashion</v>
      </c>
      <c r="J7479" s="1" t="str">
        <f aca="false">INDEX(Orders!$E$2:$E$8001,MATCH(B7479,Orders!$A$2:$A$8001,0))</f>
        <v>Delivered</v>
      </c>
      <c r="K7479" s="1" t="str">
        <f aca="false">LEFT(INDEX(Orders!$C$2:$C$8001,MATCH(B7479,Orders!$A$2:$A$8001,0)),7)</f>
        <v>2025-10</v>
      </c>
    </row>
    <row r="7480" customFormat="false" ht="15" hidden="false" customHeight="true" outlineLevel="0" collapsed="false">
      <c r="A7480" s="1" t="s">
        <v>17950</v>
      </c>
      <c r="B7480" s="1" t="s">
        <v>6068</v>
      </c>
      <c r="C7480" s="1" t="s">
        <v>2006</v>
      </c>
      <c r="D7480" s="1" t="n">
        <v>3</v>
      </c>
      <c r="E7480" s="16" t="n">
        <v>482.17</v>
      </c>
      <c r="F7480" s="17" t="n">
        <v>0</v>
      </c>
      <c r="G7480" s="16" t="n">
        <v>1446.51</v>
      </c>
      <c r="I7480" s="1" t="str">
        <f aca="false">INDEX(Products!$C$2:$C$51,MATCH(C7480,Products!$A$2:$A$51,0))</f>
        <v>Books &amp; Stationery</v>
      </c>
      <c r="J7480" s="1" t="str">
        <f aca="false">INDEX(Orders!$E$2:$E$8001,MATCH(B7480,Orders!$A$2:$A$8001,0))</f>
        <v>Delivered</v>
      </c>
      <c r="K7480" s="1" t="str">
        <f aca="false">LEFT(INDEX(Orders!$C$2:$C$8001,MATCH(B7480,Orders!$A$2:$A$8001,0)),7)</f>
        <v>2025-07</v>
      </c>
    </row>
    <row r="7481" customFormat="false" ht="15" hidden="false" customHeight="true" outlineLevel="0" collapsed="false">
      <c r="A7481" s="1" t="s">
        <v>17951</v>
      </c>
      <c r="B7481" s="1" t="s">
        <v>6069</v>
      </c>
      <c r="C7481" s="1" t="s">
        <v>1940</v>
      </c>
      <c r="D7481" s="1" t="n">
        <v>1</v>
      </c>
      <c r="E7481" s="16" t="n">
        <v>2374.52</v>
      </c>
      <c r="F7481" s="17" t="n">
        <v>0.05</v>
      </c>
      <c r="G7481" s="16" t="n">
        <v>2255.79</v>
      </c>
      <c r="I7481" s="1" t="str">
        <f aca="false">INDEX(Products!$C$2:$C$51,MATCH(C7481,Products!$A$2:$A$51,0))</f>
        <v>Fashion</v>
      </c>
      <c r="J7481" s="1" t="str">
        <f aca="false">INDEX(Orders!$E$2:$E$8001,MATCH(B7481,Orders!$A$2:$A$8001,0))</f>
        <v>Delivered</v>
      </c>
      <c r="K7481" s="1" t="str">
        <f aca="false">LEFT(INDEX(Orders!$C$2:$C$8001,MATCH(B7481,Orders!$A$2:$A$8001,0)),7)</f>
        <v>2025-09</v>
      </c>
    </row>
    <row r="7482" customFormat="false" ht="15" hidden="false" customHeight="true" outlineLevel="0" collapsed="false">
      <c r="A7482" s="1" t="s">
        <v>17952</v>
      </c>
      <c r="B7482" s="1" t="s">
        <v>6070</v>
      </c>
      <c r="C7482" s="1" t="s">
        <v>1997</v>
      </c>
      <c r="D7482" s="1" t="n">
        <v>1</v>
      </c>
      <c r="E7482" s="16" t="n">
        <v>311.15</v>
      </c>
      <c r="F7482" s="17" t="n">
        <v>0.2</v>
      </c>
      <c r="G7482" s="16" t="n">
        <v>248.92</v>
      </c>
      <c r="I7482" s="1" t="str">
        <f aca="false">INDEX(Products!$C$2:$C$51,MATCH(C7482,Products!$A$2:$A$51,0))</f>
        <v>Sports &amp; Fitness</v>
      </c>
      <c r="J7482" s="1" t="str">
        <f aca="false">INDEX(Orders!$E$2:$E$8001,MATCH(B7482,Orders!$A$2:$A$8001,0))</f>
        <v>Delivered</v>
      </c>
      <c r="K7482" s="1" t="str">
        <f aca="false">LEFT(INDEX(Orders!$C$2:$C$8001,MATCH(B7482,Orders!$A$2:$A$8001,0)),7)</f>
        <v>2025-11</v>
      </c>
    </row>
    <row r="7483" customFormat="false" ht="15" hidden="false" customHeight="true" outlineLevel="0" collapsed="false">
      <c r="A7483" s="1" t="s">
        <v>17953</v>
      </c>
      <c r="B7483" s="1" t="s">
        <v>6070</v>
      </c>
      <c r="C7483" s="1" t="s">
        <v>1940</v>
      </c>
      <c r="D7483" s="1" t="n">
        <v>2</v>
      </c>
      <c r="E7483" s="16" t="n">
        <v>2374.52</v>
      </c>
      <c r="F7483" s="17" t="n">
        <v>0</v>
      </c>
      <c r="G7483" s="16" t="n">
        <v>4749.04</v>
      </c>
      <c r="I7483" s="1" t="str">
        <f aca="false">INDEX(Products!$C$2:$C$51,MATCH(C7483,Products!$A$2:$A$51,0))</f>
        <v>Fashion</v>
      </c>
      <c r="J7483" s="1" t="str">
        <f aca="false">INDEX(Orders!$E$2:$E$8001,MATCH(B7483,Orders!$A$2:$A$8001,0))</f>
        <v>Delivered</v>
      </c>
      <c r="K7483" s="1" t="str">
        <f aca="false">LEFT(INDEX(Orders!$C$2:$C$8001,MATCH(B7483,Orders!$A$2:$A$8001,0)),7)</f>
        <v>2025-11</v>
      </c>
    </row>
    <row r="7484" customFormat="false" ht="15" hidden="false" customHeight="true" outlineLevel="0" collapsed="false">
      <c r="A7484" s="1" t="s">
        <v>17954</v>
      </c>
      <c r="B7484" s="1" t="s">
        <v>6071</v>
      </c>
      <c r="C7484" s="1" t="s">
        <v>1941</v>
      </c>
      <c r="D7484" s="1" t="n">
        <v>1</v>
      </c>
      <c r="E7484" s="16" t="n">
        <v>2757.65</v>
      </c>
      <c r="F7484" s="17" t="n">
        <v>0</v>
      </c>
      <c r="G7484" s="16" t="n">
        <v>2757.65</v>
      </c>
      <c r="I7484" s="1" t="str">
        <f aca="false">INDEX(Products!$C$2:$C$51,MATCH(C7484,Products!$A$2:$A$51,0))</f>
        <v>Fashion</v>
      </c>
      <c r="J7484" s="1" t="str">
        <f aca="false">INDEX(Orders!$E$2:$E$8001,MATCH(B7484,Orders!$A$2:$A$8001,0))</f>
        <v>Delivered</v>
      </c>
      <c r="K7484" s="1" t="str">
        <f aca="false">LEFT(INDEX(Orders!$C$2:$C$8001,MATCH(B7484,Orders!$A$2:$A$8001,0)),7)</f>
        <v>2025-10</v>
      </c>
    </row>
    <row r="7485" customFormat="false" ht="15" hidden="false" customHeight="true" outlineLevel="0" collapsed="false">
      <c r="A7485" s="1" t="s">
        <v>17955</v>
      </c>
      <c r="B7485" s="1" t="s">
        <v>6071</v>
      </c>
      <c r="C7485" s="1" t="s">
        <v>1940</v>
      </c>
      <c r="D7485" s="1" t="n">
        <v>1</v>
      </c>
      <c r="E7485" s="16" t="n">
        <v>2374.52</v>
      </c>
      <c r="F7485" s="17" t="n">
        <v>0.1</v>
      </c>
      <c r="G7485" s="16" t="n">
        <v>2137.07</v>
      </c>
      <c r="I7485" s="1" t="str">
        <f aca="false">INDEX(Products!$C$2:$C$51,MATCH(C7485,Products!$A$2:$A$51,0))</f>
        <v>Fashion</v>
      </c>
      <c r="J7485" s="1" t="str">
        <f aca="false">INDEX(Orders!$E$2:$E$8001,MATCH(B7485,Orders!$A$2:$A$8001,0))</f>
        <v>Delivered</v>
      </c>
      <c r="K7485" s="1" t="str">
        <f aca="false">LEFT(INDEX(Orders!$C$2:$C$8001,MATCH(B7485,Orders!$A$2:$A$8001,0)),7)</f>
        <v>2025-10</v>
      </c>
    </row>
    <row r="7486" customFormat="false" ht="15" hidden="false" customHeight="true" outlineLevel="0" collapsed="false">
      <c r="A7486" s="1" t="s">
        <v>17956</v>
      </c>
      <c r="B7486" s="1" t="s">
        <v>6071</v>
      </c>
      <c r="C7486" s="1" t="s">
        <v>1937</v>
      </c>
      <c r="D7486" s="1" t="n">
        <v>1</v>
      </c>
      <c r="E7486" s="16" t="n">
        <v>1364.75</v>
      </c>
      <c r="F7486" s="17" t="n">
        <v>0</v>
      </c>
      <c r="G7486" s="16" t="n">
        <v>1364.75</v>
      </c>
      <c r="I7486" s="1" t="str">
        <f aca="false">INDEX(Products!$C$2:$C$51,MATCH(C7486,Products!$A$2:$A$51,0))</f>
        <v>Fashion</v>
      </c>
      <c r="J7486" s="1" t="str">
        <f aca="false">INDEX(Orders!$E$2:$E$8001,MATCH(B7486,Orders!$A$2:$A$8001,0))</f>
        <v>Delivered</v>
      </c>
      <c r="K7486" s="1" t="str">
        <f aca="false">LEFT(INDEX(Orders!$C$2:$C$8001,MATCH(B7486,Orders!$A$2:$A$8001,0)),7)</f>
        <v>2025-10</v>
      </c>
    </row>
    <row r="7487" customFormat="false" ht="15" hidden="false" customHeight="true" outlineLevel="0" collapsed="false">
      <c r="A7487" s="1" t="s">
        <v>17957</v>
      </c>
      <c r="B7487" s="1" t="s">
        <v>6072</v>
      </c>
      <c r="C7487" s="1" t="s">
        <v>1940</v>
      </c>
      <c r="D7487" s="1" t="n">
        <v>1</v>
      </c>
      <c r="E7487" s="16" t="n">
        <v>2374.52</v>
      </c>
      <c r="F7487" s="17" t="n">
        <v>0</v>
      </c>
      <c r="G7487" s="16" t="n">
        <v>2374.52</v>
      </c>
      <c r="I7487" s="1" t="str">
        <f aca="false">INDEX(Products!$C$2:$C$51,MATCH(C7487,Products!$A$2:$A$51,0))</f>
        <v>Fashion</v>
      </c>
      <c r="J7487" s="1" t="str">
        <f aca="false">INDEX(Orders!$E$2:$E$8001,MATCH(B7487,Orders!$A$2:$A$8001,0))</f>
        <v>Delivered</v>
      </c>
      <c r="K7487" s="1" t="str">
        <f aca="false">LEFT(INDEX(Orders!$C$2:$C$8001,MATCH(B7487,Orders!$A$2:$A$8001,0)),7)</f>
        <v>2025-05</v>
      </c>
    </row>
    <row r="7488" customFormat="false" ht="15" hidden="false" customHeight="true" outlineLevel="0" collapsed="false">
      <c r="A7488" s="1" t="s">
        <v>17958</v>
      </c>
      <c r="B7488" s="1" t="s">
        <v>6073</v>
      </c>
      <c r="C7488" s="1" t="s">
        <v>1920</v>
      </c>
      <c r="D7488" s="1" t="n">
        <v>1</v>
      </c>
      <c r="E7488" s="16" t="n">
        <v>4273.58</v>
      </c>
      <c r="F7488" s="17" t="n">
        <v>0.2</v>
      </c>
      <c r="G7488" s="16" t="n">
        <v>3418.86</v>
      </c>
      <c r="I7488" s="1" t="str">
        <f aca="false">INDEX(Products!$C$2:$C$51,MATCH(C7488,Products!$A$2:$A$51,0))</f>
        <v>Electronics</v>
      </c>
      <c r="J7488" s="1" t="str">
        <f aca="false">INDEX(Orders!$E$2:$E$8001,MATCH(B7488,Orders!$A$2:$A$8001,0))</f>
        <v>Delivered</v>
      </c>
      <c r="K7488" s="1" t="str">
        <f aca="false">LEFT(INDEX(Orders!$C$2:$C$8001,MATCH(B7488,Orders!$A$2:$A$8001,0)),7)</f>
        <v>2024-10</v>
      </c>
    </row>
    <row r="7489" customFormat="false" ht="15" hidden="false" customHeight="true" outlineLevel="0" collapsed="false">
      <c r="A7489" s="1" t="s">
        <v>17959</v>
      </c>
      <c r="B7489" s="1" t="s">
        <v>6073</v>
      </c>
      <c r="C7489" s="1" t="s">
        <v>1940</v>
      </c>
      <c r="D7489" s="1" t="n">
        <v>3</v>
      </c>
      <c r="E7489" s="16" t="n">
        <v>2374.52</v>
      </c>
      <c r="F7489" s="17" t="n">
        <v>0.15</v>
      </c>
      <c r="G7489" s="16" t="n">
        <v>6055.03</v>
      </c>
      <c r="I7489" s="1" t="str">
        <f aca="false">INDEX(Products!$C$2:$C$51,MATCH(C7489,Products!$A$2:$A$51,0))</f>
        <v>Fashion</v>
      </c>
      <c r="J7489" s="1" t="str">
        <f aca="false">INDEX(Orders!$E$2:$E$8001,MATCH(B7489,Orders!$A$2:$A$8001,0))</f>
        <v>Delivered</v>
      </c>
      <c r="K7489" s="1" t="str">
        <f aca="false">LEFT(INDEX(Orders!$C$2:$C$8001,MATCH(B7489,Orders!$A$2:$A$8001,0)),7)</f>
        <v>2024-10</v>
      </c>
    </row>
    <row r="7490" customFormat="false" ht="15" hidden="false" customHeight="true" outlineLevel="0" collapsed="false">
      <c r="A7490" s="1" t="s">
        <v>17960</v>
      </c>
      <c r="B7490" s="1" t="s">
        <v>6073</v>
      </c>
      <c r="C7490" s="1" t="s">
        <v>1930</v>
      </c>
      <c r="D7490" s="1" t="n">
        <v>1</v>
      </c>
      <c r="E7490" s="16" t="n">
        <v>2398.35</v>
      </c>
      <c r="F7490" s="17" t="n">
        <v>0.05</v>
      </c>
      <c r="G7490" s="16" t="n">
        <v>2278.43</v>
      </c>
      <c r="I7490" s="1" t="str">
        <f aca="false">INDEX(Products!$C$2:$C$51,MATCH(C7490,Products!$A$2:$A$51,0))</f>
        <v>Electronics</v>
      </c>
      <c r="J7490" s="1" t="str">
        <f aca="false">INDEX(Orders!$E$2:$E$8001,MATCH(B7490,Orders!$A$2:$A$8001,0))</f>
        <v>Delivered</v>
      </c>
      <c r="K7490" s="1" t="str">
        <f aca="false">LEFT(INDEX(Orders!$C$2:$C$8001,MATCH(B7490,Orders!$A$2:$A$8001,0)),7)</f>
        <v>2024-10</v>
      </c>
    </row>
    <row r="7491" customFormat="false" ht="15" hidden="false" customHeight="true" outlineLevel="0" collapsed="false">
      <c r="A7491" s="1" t="s">
        <v>17961</v>
      </c>
      <c r="B7491" s="1" t="s">
        <v>6074</v>
      </c>
      <c r="C7491" s="1" t="s">
        <v>1940</v>
      </c>
      <c r="D7491" s="1" t="n">
        <v>2</v>
      </c>
      <c r="E7491" s="16" t="n">
        <v>2374.52</v>
      </c>
      <c r="F7491" s="17" t="n">
        <v>0.05</v>
      </c>
      <c r="G7491" s="16" t="n">
        <v>4511.59</v>
      </c>
      <c r="I7491" s="1" t="str">
        <f aca="false">INDEX(Products!$C$2:$C$51,MATCH(C7491,Products!$A$2:$A$51,0))</f>
        <v>Fashion</v>
      </c>
      <c r="J7491" s="1" t="str">
        <f aca="false">INDEX(Orders!$E$2:$E$8001,MATCH(B7491,Orders!$A$2:$A$8001,0))</f>
        <v>Delivered</v>
      </c>
      <c r="K7491" s="1" t="str">
        <f aca="false">LEFT(INDEX(Orders!$C$2:$C$8001,MATCH(B7491,Orders!$A$2:$A$8001,0)),7)</f>
        <v>2025-02</v>
      </c>
    </row>
    <row r="7492" customFormat="false" ht="15" hidden="false" customHeight="true" outlineLevel="0" collapsed="false">
      <c r="A7492" s="1" t="s">
        <v>17962</v>
      </c>
      <c r="B7492" s="1" t="s">
        <v>6075</v>
      </c>
      <c r="C7492" s="1" t="s">
        <v>2004</v>
      </c>
      <c r="D7492" s="1" t="n">
        <v>1</v>
      </c>
      <c r="E7492" s="16" t="n">
        <v>645.89</v>
      </c>
      <c r="F7492" s="17" t="n">
        <v>0</v>
      </c>
      <c r="G7492" s="16" t="n">
        <v>645.89</v>
      </c>
      <c r="I7492" s="1" t="str">
        <f aca="false">INDEX(Products!$C$2:$C$51,MATCH(C7492,Products!$A$2:$A$51,0))</f>
        <v>Books &amp; Stationery</v>
      </c>
      <c r="J7492" s="1" t="str">
        <f aca="false">INDEX(Orders!$E$2:$E$8001,MATCH(B7492,Orders!$A$2:$A$8001,0))</f>
        <v>Delivered</v>
      </c>
      <c r="K7492" s="1" t="str">
        <f aca="false">LEFT(INDEX(Orders!$C$2:$C$8001,MATCH(B7492,Orders!$A$2:$A$8001,0)),7)</f>
        <v>2025-10</v>
      </c>
    </row>
    <row r="7493" customFormat="false" ht="15" hidden="false" customHeight="true" outlineLevel="0" collapsed="false">
      <c r="A7493" s="1" t="s">
        <v>17963</v>
      </c>
      <c r="B7493" s="1" t="s">
        <v>6076</v>
      </c>
      <c r="C7493" s="1" t="s">
        <v>1930</v>
      </c>
      <c r="D7493" s="1" t="n">
        <v>1</v>
      </c>
      <c r="E7493" s="16" t="n">
        <v>2398.35</v>
      </c>
      <c r="F7493" s="17" t="n">
        <v>0</v>
      </c>
      <c r="G7493" s="16" t="n">
        <v>2398.35</v>
      </c>
      <c r="I7493" s="1" t="str">
        <f aca="false">INDEX(Products!$C$2:$C$51,MATCH(C7493,Products!$A$2:$A$51,0))</f>
        <v>Electronics</v>
      </c>
      <c r="J7493" s="1" t="str">
        <f aca="false">INDEX(Orders!$E$2:$E$8001,MATCH(B7493,Orders!$A$2:$A$8001,0))</f>
        <v>Cancelled</v>
      </c>
      <c r="K7493" s="1" t="str">
        <f aca="false">LEFT(INDEX(Orders!$C$2:$C$8001,MATCH(B7493,Orders!$A$2:$A$8001,0)),7)</f>
        <v>2025-03</v>
      </c>
    </row>
    <row r="7494" customFormat="false" ht="15" hidden="false" customHeight="true" outlineLevel="0" collapsed="false">
      <c r="A7494" s="1" t="s">
        <v>17964</v>
      </c>
      <c r="B7494" s="1" t="s">
        <v>6077</v>
      </c>
      <c r="C7494" s="1" t="s">
        <v>1969</v>
      </c>
      <c r="D7494" s="1" t="n">
        <v>2</v>
      </c>
      <c r="E7494" s="16" t="n">
        <v>9171.98</v>
      </c>
      <c r="F7494" s="17" t="n">
        <v>0</v>
      </c>
      <c r="G7494" s="16" t="n">
        <v>18343.96</v>
      </c>
      <c r="I7494" s="1" t="str">
        <f aca="false">INDEX(Products!$C$2:$C$51,MATCH(C7494,Products!$A$2:$A$51,0))</f>
        <v>Home &amp; Kitchen</v>
      </c>
      <c r="J7494" s="1" t="str">
        <f aca="false">INDEX(Orders!$E$2:$E$8001,MATCH(B7494,Orders!$A$2:$A$8001,0))</f>
        <v>Delivered</v>
      </c>
      <c r="K7494" s="1" t="str">
        <f aca="false">LEFT(INDEX(Orders!$C$2:$C$8001,MATCH(B7494,Orders!$A$2:$A$8001,0)),7)</f>
        <v>2025-07</v>
      </c>
    </row>
    <row r="7495" customFormat="false" ht="15" hidden="false" customHeight="true" outlineLevel="0" collapsed="false">
      <c r="A7495" s="1" t="s">
        <v>17965</v>
      </c>
      <c r="B7495" s="1" t="s">
        <v>6078</v>
      </c>
      <c r="C7495" s="1" t="s">
        <v>1937</v>
      </c>
      <c r="D7495" s="1" t="n">
        <v>3</v>
      </c>
      <c r="E7495" s="16" t="n">
        <v>1364.75</v>
      </c>
      <c r="F7495" s="17" t="n">
        <v>0.05</v>
      </c>
      <c r="G7495" s="16" t="n">
        <v>3889.54</v>
      </c>
      <c r="I7495" s="1" t="str">
        <f aca="false">INDEX(Products!$C$2:$C$51,MATCH(C7495,Products!$A$2:$A$51,0))</f>
        <v>Fashion</v>
      </c>
      <c r="J7495" s="1" t="str">
        <f aca="false">INDEX(Orders!$E$2:$E$8001,MATCH(B7495,Orders!$A$2:$A$8001,0))</f>
        <v>Delivered</v>
      </c>
      <c r="K7495" s="1" t="str">
        <f aca="false">LEFT(INDEX(Orders!$C$2:$C$8001,MATCH(B7495,Orders!$A$2:$A$8001,0)),7)</f>
        <v>2025-08</v>
      </c>
    </row>
    <row r="7496" customFormat="false" ht="15" hidden="false" customHeight="true" outlineLevel="0" collapsed="false">
      <c r="A7496" s="1" t="s">
        <v>17966</v>
      </c>
      <c r="B7496" s="1" t="s">
        <v>6079</v>
      </c>
      <c r="C7496" s="1" t="s">
        <v>1957</v>
      </c>
      <c r="D7496" s="1" t="n">
        <v>1</v>
      </c>
      <c r="E7496" s="16" t="n">
        <v>1469.28</v>
      </c>
      <c r="F7496" s="17" t="n">
        <v>0.15</v>
      </c>
      <c r="G7496" s="16" t="n">
        <v>1248.89</v>
      </c>
      <c r="I7496" s="1" t="str">
        <f aca="false">INDEX(Products!$C$2:$C$51,MATCH(C7496,Products!$A$2:$A$51,0))</f>
        <v>Home &amp; Kitchen</v>
      </c>
      <c r="J7496" s="1" t="str">
        <f aca="false">INDEX(Orders!$E$2:$E$8001,MATCH(B7496,Orders!$A$2:$A$8001,0))</f>
        <v>Delivered</v>
      </c>
      <c r="K7496" s="1" t="str">
        <f aca="false">LEFT(INDEX(Orders!$C$2:$C$8001,MATCH(B7496,Orders!$A$2:$A$8001,0)),7)</f>
        <v>2025-03</v>
      </c>
    </row>
    <row r="7497" customFormat="false" ht="15" hidden="false" customHeight="true" outlineLevel="0" collapsed="false">
      <c r="A7497" s="1" t="s">
        <v>17967</v>
      </c>
      <c r="B7497" s="1" t="s">
        <v>6079</v>
      </c>
      <c r="C7497" s="1" t="s">
        <v>1930</v>
      </c>
      <c r="D7497" s="1" t="n">
        <v>1</v>
      </c>
      <c r="E7497" s="16" t="n">
        <v>2398.35</v>
      </c>
      <c r="F7497" s="17" t="n">
        <v>0.05</v>
      </c>
      <c r="G7497" s="16" t="n">
        <v>2278.43</v>
      </c>
      <c r="I7497" s="1" t="str">
        <f aca="false">INDEX(Products!$C$2:$C$51,MATCH(C7497,Products!$A$2:$A$51,0))</f>
        <v>Electronics</v>
      </c>
      <c r="J7497" s="1" t="str">
        <f aca="false">INDEX(Orders!$E$2:$E$8001,MATCH(B7497,Orders!$A$2:$A$8001,0))</f>
        <v>Delivered</v>
      </c>
      <c r="K7497" s="1" t="str">
        <f aca="false">LEFT(INDEX(Orders!$C$2:$C$8001,MATCH(B7497,Orders!$A$2:$A$8001,0)),7)</f>
        <v>2025-03</v>
      </c>
    </row>
    <row r="7498" customFormat="false" ht="15" hidden="false" customHeight="true" outlineLevel="0" collapsed="false">
      <c r="A7498" s="1" t="s">
        <v>17968</v>
      </c>
      <c r="B7498" s="1" t="s">
        <v>6079</v>
      </c>
      <c r="C7498" s="1" t="s">
        <v>1940</v>
      </c>
      <c r="D7498" s="1" t="n">
        <v>1</v>
      </c>
      <c r="E7498" s="16" t="n">
        <v>2374.52</v>
      </c>
      <c r="F7498" s="17" t="n">
        <v>0</v>
      </c>
      <c r="G7498" s="16" t="n">
        <v>2374.52</v>
      </c>
      <c r="I7498" s="1" t="str">
        <f aca="false">INDEX(Products!$C$2:$C$51,MATCH(C7498,Products!$A$2:$A$51,0))</f>
        <v>Fashion</v>
      </c>
      <c r="J7498" s="1" t="str">
        <f aca="false">INDEX(Orders!$E$2:$E$8001,MATCH(B7498,Orders!$A$2:$A$8001,0))</f>
        <v>Delivered</v>
      </c>
      <c r="K7498" s="1" t="str">
        <f aca="false">LEFT(INDEX(Orders!$C$2:$C$8001,MATCH(B7498,Orders!$A$2:$A$8001,0)),7)</f>
        <v>2025-03</v>
      </c>
    </row>
    <row r="7499" customFormat="false" ht="15" hidden="false" customHeight="true" outlineLevel="0" collapsed="false">
      <c r="A7499" s="1" t="s">
        <v>17969</v>
      </c>
      <c r="B7499" s="1" t="s">
        <v>6080</v>
      </c>
      <c r="C7499" s="1" t="s">
        <v>2006</v>
      </c>
      <c r="D7499" s="1" t="n">
        <v>1</v>
      </c>
      <c r="E7499" s="16" t="n">
        <v>482.17</v>
      </c>
      <c r="F7499" s="17" t="n">
        <v>0</v>
      </c>
      <c r="G7499" s="16" t="n">
        <v>482.17</v>
      </c>
      <c r="I7499" s="1" t="str">
        <f aca="false">INDEX(Products!$C$2:$C$51,MATCH(C7499,Products!$A$2:$A$51,0))</f>
        <v>Books &amp; Stationery</v>
      </c>
      <c r="J7499" s="1" t="str">
        <f aca="false">INDEX(Orders!$E$2:$E$8001,MATCH(B7499,Orders!$A$2:$A$8001,0))</f>
        <v>Delivered</v>
      </c>
      <c r="K7499" s="1" t="str">
        <f aca="false">LEFT(INDEX(Orders!$C$2:$C$8001,MATCH(B7499,Orders!$A$2:$A$8001,0)),7)</f>
        <v>2024-07</v>
      </c>
    </row>
    <row r="7500" customFormat="false" ht="15" hidden="false" customHeight="true" outlineLevel="0" collapsed="false">
      <c r="A7500" s="1" t="s">
        <v>17970</v>
      </c>
      <c r="B7500" s="1" t="s">
        <v>6080</v>
      </c>
      <c r="C7500" s="1" t="s">
        <v>1997</v>
      </c>
      <c r="D7500" s="1" t="n">
        <v>2</v>
      </c>
      <c r="E7500" s="16" t="n">
        <v>311.15</v>
      </c>
      <c r="F7500" s="17" t="n">
        <v>0</v>
      </c>
      <c r="G7500" s="16" t="n">
        <v>622.3</v>
      </c>
      <c r="I7500" s="1" t="str">
        <f aca="false">INDEX(Products!$C$2:$C$51,MATCH(C7500,Products!$A$2:$A$51,0))</f>
        <v>Sports &amp; Fitness</v>
      </c>
      <c r="J7500" s="1" t="str">
        <f aca="false">INDEX(Orders!$E$2:$E$8001,MATCH(B7500,Orders!$A$2:$A$8001,0))</f>
        <v>Delivered</v>
      </c>
      <c r="K7500" s="1" t="str">
        <f aca="false">LEFT(INDEX(Orders!$C$2:$C$8001,MATCH(B7500,Orders!$A$2:$A$8001,0)),7)</f>
        <v>2024-07</v>
      </c>
    </row>
    <row r="7501" customFormat="false" ht="15" hidden="false" customHeight="true" outlineLevel="0" collapsed="false">
      <c r="A7501" s="1" t="s">
        <v>17971</v>
      </c>
      <c r="B7501" s="1" t="s">
        <v>6081</v>
      </c>
      <c r="C7501" s="1" t="s">
        <v>1957</v>
      </c>
      <c r="D7501" s="1" t="n">
        <v>1</v>
      </c>
      <c r="E7501" s="16" t="n">
        <v>1469.28</v>
      </c>
      <c r="F7501" s="17" t="n">
        <v>0.1</v>
      </c>
      <c r="G7501" s="16" t="n">
        <v>1322.35</v>
      </c>
      <c r="I7501" s="1" t="str">
        <f aca="false">INDEX(Products!$C$2:$C$51,MATCH(C7501,Products!$A$2:$A$51,0))</f>
        <v>Home &amp; Kitchen</v>
      </c>
      <c r="J7501" s="1" t="str">
        <f aca="false">INDEX(Orders!$E$2:$E$8001,MATCH(B7501,Orders!$A$2:$A$8001,0))</f>
        <v>Delivered</v>
      </c>
      <c r="K7501" s="1" t="str">
        <f aca="false">LEFT(INDEX(Orders!$C$2:$C$8001,MATCH(B7501,Orders!$A$2:$A$8001,0)),7)</f>
        <v>2024-08</v>
      </c>
    </row>
    <row r="7502" customFormat="false" ht="15" hidden="false" customHeight="true" outlineLevel="0" collapsed="false">
      <c r="A7502" s="1" t="s">
        <v>17972</v>
      </c>
      <c r="B7502" s="1" t="s">
        <v>6082</v>
      </c>
      <c r="C7502" s="1" t="s">
        <v>2007</v>
      </c>
      <c r="D7502" s="1" t="n">
        <v>1</v>
      </c>
      <c r="E7502" s="16" t="n">
        <v>750.27</v>
      </c>
      <c r="F7502" s="17" t="n">
        <v>0</v>
      </c>
      <c r="G7502" s="16" t="n">
        <v>750.27</v>
      </c>
      <c r="I7502" s="1" t="str">
        <f aca="false">INDEX(Products!$C$2:$C$51,MATCH(C7502,Products!$A$2:$A$51,0))</f>
        <v>Books &amp; Stationery</v>
      </c>
      <c r="J7502" s="1" t="str">
        <f aca="false">INDEX(Orders!$E$2:$E$8001,MATCH(B7502,Orders!$A$2:$A$8001,0))</f>
        <v>Delivered</v>
      </c>
      <c r="K7502" s="1" t="str">
        <f aca="false">LEFT(INDEX(Orders!$C$2:$C$8001,MATCH(B7502,Orders!$A$2:$A$8001,0)),7)</f>
        <v>2024-07</v>
      </c>
    </row>
    <row r="7503" customFormat="false" ht="15" hidden="false" customHeight="true" outlineLevel="0" collapsed="false">
      <c r="A7503" s="1" t="s">
        <v>17973</v>
      </c>
      <c r="B7503" s="1" t="s">
        <v>6082</v>
      </c>
      <c r="C7503" s="1" t="s">
        <v>1961</v>
      </c>
      <c r="D7503" s="1" t="n">
        <v>2</v>
      </c>
      <c r="E7503" s="16" t="n">
        <v>3493.68</v>
      </c>
      <c r="F7503" s="17" t="n">
        <v>0.1</v>
      </c>
      <c r="G7503" s="16" t="n">
        <v>6288.62</v>
      </c>
      <c r="I7503" s="1" t="str">
        <f aca="false">INDEX(Products!$C$2:$C$51,MATCH(C7503,Products!$A$2:$A$51,0))</f>
        <v>Home &amp; Kitchen</v>
      </c>
      <c r="J7503" s="1" t="str">
        <f aca="false">INDEX(Orders!$E$2:$E$8001,MATCH(B7503,Orders!$A$2:$A$8001,0))</f>
        <v>Delivered</v>
      </c>
      <c r="K7503" s="1" t="str">
        <f aca="false">LEFT(INDEX(Orders!$C$2:$C$8001,MATCH(B7503,Orders!$A$2:$A$8001,0)),7)</f>
        <v>2024-07</v>
      </c>
    </row>
    <row r="7504" customFormat="false" ht="15" hidden="false" customHeight="true" outlineLevel="0" collapsed="false">
      <c r="A7504" s="1" t="s">
        <v>17974</v>
      </c>
      <c r="B7504" s="1" t="s">
        <v>6083</v>
      </c>
      <c r="C7504" s="1" t="s">
        <v>1997</v>
      </c>
      <c r="D7504" s="1" t="n">
        <v>2</v>
      </c>
      <c r="E7504" s="16" t="n">
        <v>311.15</v>
      </c>
      <c r="F7504" s="17" t="n">
        <v>0</v>
      </c>
      <c r="G7504" s="16" t="n">
        <v>622.3</v>
      </c>
      <c r="I7504" s="1" t="str">
        <f aca="false">INDEX(Products!$C$2:$C$51,MATCH(C7504,Products!$A$2:$A$51,0))</f>
        <v>Sports &amp; Fitness</v>
      </c>
      <c r="J7504" s="1" t="str">
        <f aca="false">INDEX(Orders!$E$2:$E$8001,MATCH(B7504,Orders!$A$2:$A$8001,0))</f>
        <v>Delivered</v>
      </c>
      <c r="K7504" s="1" t="str">
        <f aca="false">LEFT(INDEX(Orders!$C$2:$C$8001,MATCH(B7504,Orders!$A$2:$A$8001,0)),7)</f>
        <v>2025-03</v>
      </c>
    </row>
    <row r="7505" customFormat="false" ht="15" hidden="false" customHeight="true" outlineLevel="0" collapsed="false">
      <c r="A7505" s="1" t="s">
        <v>17975</v>
      </c>
      <c r="B7505" s="1" t="s">
        <v>6084</v>
      </c>
      <c r="C7505" s="1" t="s">
        <v>1930</v>
      </c>
      <c r="D7505" s="1" t="n">
        <v>3</v>
      </c>
      <c r="E7505" s="16" t="n">
        <v>2398.35</v>
      </c>
      <c r="F7505" s="17" t="n">
        <v>0.05</v>
      </c>
      <c r="G7505" s="16" t="n">
        <v>6835.3</v>
      </c>
      <c r="I7505" s="1" t="str">
        <f aca="false">INDEX(Products!$C$2:$C$51,MATCH(C7505,Products!$A$2:$A$51,0))</f>
        <v>Electronics</v>
      </c>
      <c r="J7505" s="1" t="str">
        <f aca="false">INDEX(Orders!$E$2:$E$8001,MATCH(B7505,Orders!$A$2:$A$8001,0))</f>
        <v>Delivered</v>
      </c>
      <c r="K7505" s="1" t="str">
        <f aca="false">LEFT(INDEX(Orders!$C$2:$C$8001,MATCH(B7505,Orders!$A$2:$A$8001,0)),7)</f>
        <v>2025-07</v>
      </c>
    </row>
    <row r="7506" customFormat="false" ht="15" hidden="false" customHeight="true" outlineLevel="0" collapsed="false">
      <c r="A7506" s="1" t="s">
        <v>17976</v>
      </c>
      <c r="B7506" s="1" t="s">
        <v>6085</v>
      </c>
      <c r="C7506" s="1" t="s">
        <v>1971</v>
      </c>
      <c r="D7506" s="1" t="n">
        <v>2</v>
      </c>
      <c r="E7506" s="16" t="n">
        <v>2073.63</v>
      </c>
      <c r="F7506" s="17" t="n">
        <v>0.05</v>
      </c>
      <c r="G7506" s="16" t="n">
        <v>3939.9</v>
      </c>
      <c r="I7506" s="1" t="str">
        <f aca="false">INDEX(Products!$C$2:$C$51,MATCH(C7506,Products!$A$2:$A$51,0))</f>
        <v>Home &amp; Kitchen</v>
      </c>
      <c r="J7506" s="1" t="str">
        <f aca="false">INDEX(Orders!$E$2:$E$8001,MATCH(B7506,Orders!$A$2:$A$8001,0))</f>
        <v>Delivered</v>
      </c>
      <c r="K7506" s="1" t="str">
        <f aca="false">LEFT(INDEX(Orders!$C$2:$C$8001,MATCH(B7506,Orders!$A$2:$A$8001,0)),7)</f>
        <v>2025-05</v>
      </c>
    </row>
    <row r="7507" customFormat="false" ht="15" hidden="false" customHeight="true" outlineLevel="0" collapsed="false">
      <c r="A7507" s="1" t="s">
        <v>17977</v>
      </c>
      <c r="B7507" s="1" t="s">
        <v>6085</v>
      </c>
      <c r="C7507" s="1" t="s">
        <v>2007</v>
      </c>
      <c r="D7507" s="1" t="n">
        <v>1</v>
      </c>
      <c r="E7507" s="16" t="n">
        <v>750.27</v>
      </c>
      <c r="F7507" s="17" t="n">
        <v>0</v>
      </c>
      <c r="G7507" s="16" t="n">
        <v>750.27</v>
      </c>
      <c r="I7507" s="1" t="str">
        <f aca="false">INDEX(Products!$C$2:$C$51,MATCH(C7507,Products!$A$2:$A$51,0))</f>
        <v>Books &amp; Stationery</v>
      </c>
      <c r="J7507" s="1" t="str">
        <f aca="false">INDEX(Orders!$E$2:$E$8001,MATCH(B7507,Orders!$A$2:$A$8001,0))</f>
        <v>Delivered</v>
      </c>
      <c r="K7507" s="1" t="str">
        <f aca="false">LEFT(INDEX(Orders!$C$2:$C$8001,MATCH(B7507,Orders!$A$2:$A$8001,0)),7)</f>
        <v>2025-05</v>
      </c>
    </row>
    <row r="7508" customFormat="false" ht="15" hidden="false" customHeight="true" outlineLevel="0" collapsed="false">
      <c r="A7508" s="1" t="s">
        <v>17978</v>
      </c>
      <c r="B7508" s="1" t="s">
        <v>6086</v>
      </c>
      <c r="C7508" s="1" t="s">
        <v>1997</v>
      </c>
      <c r="D7508" s="1" t="n">
        <v>1</v>
      </c>
      <c r="E7508" s="16" t="n">
        <v>311.15</v>
      </c>
      <c r="F7508" s="17" t="n">
        <v>0.05</v>
      </c>
      <c r="G7508" s="16" t="n">
        <v>295.59</v>
      </c>
      <c r="I7508" s="1" t="str">
        <f aca="false">INDEX(Products!$C$2:$C$51,MATCH(C7508,Products!$A$2:$A$51,0))</f>
        <v>Sports &amp; Fitness</v>
      </c>
      <c r="J7508" s="1" t="str">
        <f aca="false">INDEX(Orders!$E$2:$E$8001,MATCH(B7508,Orders!$A$2:$A$8001,0))</f>
        <v>Delivered</v>
      </c>
      <c r="K7508" s="1" t="str">
        <f aca="false">LEFT(INDEX(Orders!$C$2:$C$8001,MATCH(B7508,Orders!$A$2:$A$8001,0)),7)</f>
        <v>2025-07</v>
      </c>
    </row>
    <row r="7509" customFormat="false" ht="15" hidden="false" customHeight="true" outlineLevel="0" collapsed="false">
      <c r="A7509" s="1" t="s">
        <v>17979</v>
      </c>
      <c r="B7509" s="1" t="s">
        <v>6087</v>
      </c>
      <c r="C7509" s="1" t="s">
        <v>1930</v>
      </c>
      <c r="D7509" s="1" t="n">
        <v>1</v>
      </c>
      <c r="E7509" s="16" t="n">
        <v>2398.35</v>
      </c>
      <c r="F7509" s="17" t="n">
        <v>0</v>
      </c>
      <c r="G7509" s="16" t="n">
        <v>2398.35</v>
      </c>
      <c r="I7509" s="1" t="str">
        <f aca="false">INDEX(Products!$C$2:$C$51,MATCH(C7509,Products!$A$2:$A$51,0))</f>
        <v>Electronics</v>
      </c>
      <c r="J7509" s="1" t="str">
        <f aca="false">INDEX(Orders!$E$2:$E$8001,MATCH(B7509,Orders!$A$2:$A$8001,0))</f>
        <v>Delivered</v>
      </c>
      <c r="K7509" s="1" t="str">
        <f aca="false">LEFT(INDEX(Orders!$C$2:$C$8001,MATCH(B7509,Orders!$A$2:$A$8001,0)),7)</f>
        <v>2024-11</v>
      </c>
    </row>
    <row r="7510" customFormat="false" ht="15" hidden="false" customHeight="true" outlineLevel="0" collapsed="false">
      <c r="A7510" s="1" t="s">
        <v>17980</v>
      </c>
      <c r="B7510" s="1" t="s">
        <v>6087</v>
      </c>
      <c r="C7510" s="1" t="s">
        <v>1953</v>
      </c>
      <c r="D7510" s="1" t="n">
        <v>1</v>
      </c>
      <c r="E7510" s="16" t="n">
        <v>4914.12</v>
      </c>
      <c r="F7510" s="17" t="n">
        <v>0.1</v>
      </c>
      <c r="G7510" s="16" t="n">
        <v>4422.71</v>
      </c>
      <c r="I7510" s="1" t="str">
        <f aca="false">INDEX(Products!$C$2:$C$51,MATCH(C7510,Products!$A$2:$A$51,0))</f>
        <v>Fashion</v>
      </c>
      <c r="J7510" s="1" t="str">
        <f aca="false">INDEX(Orders!$E$2:$E$8001,MATCH(B7510,Orders!$A$2:$A$8001,0))</f>
        <v>Delivered</v>
      </c>
      <c r="K7510" s="1" t="str">
        <f aca="false">LEFT(INDEX(Orders!$C$2:$C$8001,MATCH(B7510,Orders!$A$2:$A$8001,0)),7)</f>
        <v>2024-11</v>
      </c>
    </row>
    <row r="7511" customFormat="false" ht="15" hidden="false" customHeight="true" outlineLevel="0" collapsed="false">
      <c r="A7511" s="1" t="s">
        <v>17981</v>
      </c>
      <c r="B7511" s="1" t="s">
        <v>6088</v>
      </c>
      <c r="C7511" s="1" t="s">
        <v>1930</v>
      </c>
      <c r="D7511" s="1" t="n">
        <v>1</v>
      </c>
      <c r="E7511" s="16" t="n">
        <v>2398.35</v>
      </c>
      <c r="F7511" s="17" t="n">
        <v>0</v>
      </c>
      <c r="G7511" s="16" t="n">
        <v>2398.35</v>
      </c>
      <c r="I7511" s="1" t="str">
        <f aca="false">INDEX(Products!$C$2:$C$51,MATCH(C7511,Products!$A$2:$A$51,0))</f>
        <v>Electronics</v>
      </c>
      <c r="J7511" s="1" t="str">
        <f aca="false">INDEX(Orders!$E$2:$E$8001,MATCH(B7511,Orders!$A$2:$A$8001,0))</f>
        <v>Delivered</v>
      </c>
      <c r="K7511" s="1" t="str">
        <f aca="false">LEFT(INDEX(Orders!$C$2:$C$8001,MATCH(B7511,Orders!$A$2:$A$8001,0)),7)</f>
        <v>2025-10</v>
      </c>
    </row>
    <row r="7512" customFormat="false" ht="15" hidden="false" customHeight="true" outlineLevel="0" collapsed="false">
      <c r="A7512" s="1" t="s">
        <v>17982</v>
      </c>
      <c r="B7512" s="1" t="s">
        <v>6089</v>
      </c>
      <c r="C7512" s="1" t="s">
        <v>2006</v>
      </c>
      <c r="D7512" s="1" t="n">
        <v>1</v>
      </c>
      <c r="E7512" s="16" t="n">
        <v>482.17</v>
      </c>
      <c r="F7512" s="17" t="n">
        <v>0</v>
      </c>
      <c r="G7512" s="16" t="n">
        <v>482.17</v>
      </c>
      <c r="I7512" s="1" t="str">
        <f aca="false">INDEX(Products!$C$2:$C$51,MATCH(C7512,Products!$A$2:$A$51,0))</f>
        <v>Books &amp; Stationery</v>
      </c>
      <c r="J7512" s="1" t="str">
        <f aca="false">INDEX(Orders!$E$2:$E$8001,MATCH(B7512,Orders!$A$2:$A$8001,0))</f>
        <v>Delivered</v>
      </c>
      <c r="K7512" s="1" t="str">
        <f aca="false">LEFT(INDEX(Orders!$C$2:$C$8001,MATCH(B7512,Orders!$A$2:$A$8001,0)),7)</f>
        <v>2025-04</v>
      </c>
    </row>
    <row r="7513" customFormat="false" ht="15" hidden="false" customHeight="true" outlineLevel="0" collapsed="false">
      <c r="A7513" s="1" t="s">
        <v>17983</v>
      </c>
      <c r="B7513" s="1" t="s">
        <v>6090</v>
      </c>
      <c r="C7513" s="1" t="s">
        <v>1953</v>
      </c>
      <c r="D7513" s="1" t="n">
        <v>1</v>
      </c>
      <c r="E7513" s="16" t="n">
        <v>4914.12</v>
      </c>
      <c r="F7513" s="17" t="n">
        <v>0.2</v>
      </c>
      <c r="G7513" s="16" t="n">
        <v>3931.3</v>
      </c>
      <c r="I7513" s="1" t="str">
        <f aca="false">INDEX(Products!$C$2:$C$51,MATCH(C7513,Products!$A$2:$A$51,0))</f>
        <v>Fashion</v>
      </c>
      <c r="J7513" s="1" t="str">
        <f aca="false">INDEX(Orders!$E$2:$E$8001,MATCH(B7513,Orders!$A$2:$A$8001,0))</f>
        <v>Delivered</v>
      </c>
      <c r="K7513" s="1" t="str">
        <f aca="false">LEFT(INDEX(Orders!$C$2:$C$8001,MATCH(B7513,Orders!$A$2:$A$8001,0)),7)</f>
        <v>2024-08</v>
      </c>
    </row>
    <row r="7514" customFormat="false" ht="15" hidden="false" customHeight="true" outlineLevel="0" collapsed="false">
      <c r="A7514" s="1" t="s">
        <v>17984</v>
      </c>
      <c r="B7514" s="1" t="s">
        <v>6091</v>
      </c>
      <c r="C7514" s="1" t="s">
        <v>2006</v>
      </c>
      <c r="D7514" s="1" t="n">
        <v>1</v>
      </c>
      <c r="E7514" s="16" t="n">
        <v>482.17</v>
      </c>
      <c r="F7514" s="17" t="n">
        <v>0.05</v>
      </c>
      <c r="G7514" s="16" t="n">
        <v>458.06</v>
      </c>
      <c r="I7514" s="1" t="str">
        <f aca="false">INDEX(Products!$C$2:$C$51,MATCH(C7514,Products!$A$2:$A$51,0))</f>
        <v>Books &amp; Stationery</v>
      </c>
      <c r="J7514" s="1" t="str">
        <f aca="false">INDEX(Orders!$E$2:$E$8001,MATCH(B7514,Orders!$A$2:$A$8001,0))</f>
        <v>Delivered</v>
      </c>
      <c r="K7514" s="1" t="str">
        <f aca="false">LEFT(INDEX(Orders!$C$2:$C$8001,MATCH(B7514,Orders!$A$2:$A$8001,0)),7)</f>
        <v>2024-08</v>
      </c>
    </row>
    <row r="7515" customFormat="false" ht="15" hidden="false" customHeight="true" outlineLevel="0" collapsed="false">
      <c r="A7515" s="1" t="s">
        <v>17985</v>
      </c>
      <c r="B7515" s="1" t="s">
        <v>6092</v>
      </c>
      <c r="C7515" s="1" t="s">
        <v>1930</v>
      </c>
      <c r="D7515" s="1" t="n">
        <v>1</v>
      </c>
      <c r="E7515" s="16" t="n">
        <v>2398.35</v>
      </c>
      <c r="F7515" s="17" t="n">
        <v>0</v>
      </c>
      <c r="G7515" s="16" t="n">
        <v>2398.35</v>
      </c>
      <c r="I7515" s="1" t="str">
        <f aca="false">INDEX(Products!$C$2:$C$51,MATCH(C7515,Products!$A$2:$A$51,0))</f>
        <v>Electronics</v>
      </c>
      <c r="J7515" s="1" t="str">
        <f aca="false">INDEX(Orders!$E$2:$E$8001,MATCH(B7515,Orders!$A$2:$A$8001,0))</f>
        <v>Returned</v>
      </c>
      <c r="K7515" s="1" t="str">
        <f aca="false">LEFT(INDEX(Orders!$C$2:$C$8001,MATCH(B7515,Orders!$A$2:$A$8001,0)),7)</f>
        <v>2024-10</v>
      </c>
    </row>
    <row r="7516" customFormat="false" ht="15" hidden="false" customHeight="true" outlineLevel="0" collapsed="false">
      <c r="A7516" s="1" t="s">
        <v>17986</v>
      </c>
      <c r="B7516" s="1" t="s">
        <v>6092</v>
      </c>
      <c r="C7516" s="1" t="s">
        <v>2006</v>
      </c>
      <c r="D7516" s="1" t="n">
        <v>2</v>
      </c>
      <c r="E7516" s="16" t="n">
        <v>482.17</v>
      </c>
      <c r="F7516" s="17" t="n">
        <v>0.1</v>
      </c>
      <c r="G7516" s="16" t="n">
        <v>867.91</v>
      </c>
      <c r="I7516" s="1" t="str">
        <f aca="false">INDEX(Products!$C$2:$C$51,MATCH(C7516,Products!$A$2:$A$51,0))</f>
        <v>Books &amp; Stationery</v>
      </c>
      <c r="J7516" s="1" t="str">
        <f aca="false">INDEX(Orders!$E$2:$E$8001,MATCH(B7516,Orders!$A$2:$A$8001,0))</f>
        <v>Returned</v>
      </c>
      <c r="K7516" s="1" t="str">
        <f aca="false">LEFT(INDEX(Orders!$C$2:$C$8001,MATCH(B7516,Orders!$A$2:$A$8001,0)),7)</f>
        <v>2024-10</v>
      </c>
    </row>
    <row r="7517" customFormat="false" ht="15" hidden="false" customHeight="true" outlineLevel="0" collapsed="false">
      <c r="A7517" s="1" t="s">
        <v>17987</v>
      </c>
      <c r="B7517" s="1" t="s">
        <v>6093</v>
      </c>
      <c r="C7517" s="1" t="s">
        <v>1930</v>
      </c>
      <c r="D7517" s="1" t="n">
        <v>2</v>
      </c>
      <c r="E7517" s="16" t="n">
        <v>2398.35</v>
      </c>
      <c r="F7517" s="17" t="n">
        <v>0</v>
      </c>
      <c r="G7517" s="16" t="n">
        <v>4796.7</v>
      </c>
      <c r="I7517" s="1" t="str">
        <f aca="false">INDEX(Products!$C$2:$C$51,MATCH(C7517,Products!$A$2:$A$51,0))</f>
        <v>Electronics</v>
      </c>
      <c r="J7517" s="1" t="str">
        <f aca="false">INDEX(Orders!$E$2:$E$8001,MATCH(B7517,Orders!$A$2:$A$8001,0))</f>
        <v>Delivered</v>
      </c>
      <c r="K7517" s="1" t="str">
        <f aca="false">LEFT(INDEX(Orders!$C$2:$C$8001,MATCH(B7517,Orders!$A$2:$A$8001,0)),7)</f>
        <v>2025-10</v>
      </c>
    </row>
    <row r="7518" customFormat="false" ht="15" hidden="false" customHeight="true" outlineLevel="0" collapsed="false">
      <c r="A7518" s="1" t="s">
        <v>17988</v>
      </c>
      <c r="B7518" s="1" t="s">
        <v>6094</v>
      </c>
      <c r="C7518" s="1" t="s">
        <v>1930</v>
      </c>
      <c r="D7518" s="1" t="n">
        <v>2</v>
      </c>
      <c r="E7518" s="16" t="n">
        <v>2398.35</v>
      </c>
      <c r="F7518" s="17" t="n">
        <v>0.1</v>
      </c>
      <c r="G7518" s="16" t="n">
        <v>4317.03</v>
      </c>
      <c r="I7518" s="1" t="str">
        <f aca="false">INDEX(Products!$C$2:$C$51,MATCH(C7518,Products!$A$2:$A$51,0))</f>
        <v>Electronics</v>
      </c>
      <c r="J7518" s="1" t="str">
        <f aca="false">INDEX(Orders!$E$2:$E$8001,MATCH(B7518,Orders!$A$2:$A$8001,0))</f>
        <v>Delivered</v>
      </c>
      <c r="K7518" s="1" t="str">
        <f aca="false">LEFT(INDEX(Orders!$C$2:$C$8001,MATCH(B7518,Orders!$A$2:$A$8001,0)),7)</f>
        <v>2025-10</v>
      </c>
    </row>
    <row r="7519" customFormat="false" ht="15" hidden="false" customHeight="true" outlineLevel="0" collapsed="false">
      <c r="A7519" s="1" t="s">
        <v>17989</v>
      </c>
      <c r="B7519" s="1" t="s">
        <v>6095</v>
      </c>
      <c r="C7519" s="1" t="s">
        <v>1951</v>
      </c>
      <c r="D7519" s="1" t="n">
        <v>1</v>
      </c>
      <c r="E7519" s="16" t="n">
        <v>957.5</v>
      </c>
      <c r="F7519" s="17" t="n">
        <v>0</v>
      </c>
      <c r="G7519" s="16" t="n">
        <v>957.5</v>
      </c>
      <c r="I7519" s="1" t="str">
        <f aca="false">INDEX(Products!$C$2:$C$51,MATCH(C7519,Products!$A$2:$A$51,0))</f>
        <v>Fashion</v>
      </c>
      <c r="J7519" s="1" t="str">
        <f aca="false">INDEX(Orders!$E$2:$E$8001,MATCH(B7519,Orders!$A$2:$A$8001,0))</f>
        <v>Delivered</v>
      </c>
      <c r="K7519" s="1" t="str">
        <f aca="false">LEFT(INDEX(Orders!$C$2:$C$8001,MATCH(B7519,Orders!$A$2:$A$8001,0)),7)</f>
        <v>2025-11</v>
      </c>
    </row>
    <row r="7520" customFormat="false" ht="15" hidden="false" customHeight="true" outlineLevel="0" collapsed="false">
      <c r="A7520" s="1" t="s">
        <v>17990</v>
      </c>
      <c r="B7520" s="1" t="s">
        <v>6096</v>
      </c>
      <c r="C7520" s="1" t="s">
        <v>1963</v>
      </c>
      <c r="D7520" s="1" t="n">
        <v>1</v>
      </c>
      <c r="E7520" s="16" t="n">
        <v>1494.98</v>
      </c>
      <c r="F7520" s="17" t="n">
        <v>0</v>
      </c>
      <c r="G7520" s="16" t="n">
        <v>1494.98</v>
      </c>
      <c r="I7520" s="1" t="str">
        <f aca="false">INDEX(Products!$C$2:$C$51,MATCH(C7520,Products!$A$2:$A$51,0))</f>
        <v>Home &amp; Kitchen</v>
      </c>
      <c r="J7520" s="1" t="str">
        <f aca="false">INDEX(Orders!$E$2:$E$8001,MATCH(B7520,Orders!$A$2:$A$8001,0))</f>
        <v>Returned</v>
      </c>
      <c r="K7520" s="1" t="str">
        <f aca="false">LEFT(INDEX(Orders!$C$2:$C$8001,MATCH(B7520,Orders!$A$2:$A$8001,0)),7)</f>
        <v>2025-10</v>
      </c>
    </row>
    <row r="7521" customFormat="false" ht="15" hidden="false" customHeight="true" outlineLevel="0" collapsed="false">
      <c r="A7521" s="1" t="s">
        <v>17991</v>
      </c>
      <c r="B7521" s="1" t="s">
        <v>6096</v>
      </c>
      <c r="C7521" s="1" t="s">
        <v>1953</v>
      </c>
      <c r="D7521" s="1" t="n">
        <v>2</v>
      </c>
      <c r="E7521" s="16" t="n">
        <v>4914.12</v>
      </c>
      <c r="F7521" s="17" t="n">
        <v>0.15</v>
      </c>
      <c r="G7521" s="16" t="n">
        <v>8354</v>
      </c>
      <c r="I7521" s="1" t="str">
        <f aca="false">INDEX(Products!$C$2:$C$51,MATCH(C7521,Products!$A$2:$A$51,0))</f>
        <v>Fashion</v>
      </c>
      <c r="J7521" s="1" t="str">
        <f aca="false">INDEX(Orders!$E$2:$E$8001,MATCH(B7521,Orders!$A$2:$A$8001,0))</f>
        <v>Returned</v>
      </c>
      <c r="K7521" s="1" t="str">
        <f aca="false">LEFT(INDEX(Orders!$C$2:$C$8001,MATCH(B7521,Orders!$A$2:$A$8001,0)),7)</f>
        <v>2025-10</v>
      </c>
    </row>
    <row r="7522" customFormat="false" ht="15" hidden="false" customHeight="true" outlineLevel="0" collapsed="false">
      <c r="A7522" s="1" t="s">
        <v>17992</v>
      </c>
      <c r="B7522" s="1" t="s">
        <v>6097</v>
      </c>
      <c r="C7522" s="1" t="s">
        <v>1918</v>
      </c>
      <c r="D7522" s="1" t="n">
        <v>1</v>
      </c>
      <c r="E7522" s="16" t="n">
        <v>2978.99</v>
      </c>
      <c r="F7522" s="17" t="n">
        <v>0.15</v>
      </c>
      <c r="G7522" s="16" t="n">
        <v>2532.14</v>
      </c>
      <c r="I7522" s="1" t="str">
        <f aca="false">INDEX(Products!$C$2:$C$51,MATCH(C7522,Products!$A$2:$A$51,0))</f>
        <v>Electronics</v>
      </c>
      <c r="J7522" s="1" t="str">
        <f aca="false">INDEX(Orders!$E$2:$E$8001,MATCH(B7522,Orders!$A$2:$A$8001,0))</f>
        <v>Delivered</v>
      </c>
      <c r="K7522" s="1" t="str">
        <f aca="false">LEFT(INDEX(Orders!$C$2:$C$8001,MATCH(B7522,Orders!$A$2:$A$8001,0)),7)</f>
        <v>2025-06</v>
      </c>
    </row>
    <row r="7523" customFormat="false" ht="15" hidden="false" customHeight="true" outlineLevel="0" collapsed="false">
      <c r="A7523" s="1" t="s">
        <v>17993</v>
      </c>
      <c r="B7523" s="1" t="s">
        <v>6098</v>
      </c>
      <c r="C7523" s="1" t="s">
        <v>2006</v>
      </c>
      <c r="D7523" s="1" t="n">
        <v>1</v>
      </c>
      <c r="E7523" s="16" t="n">
        <v>482.17</v>
      </c>
      <c r="F7523" s="17" t="n">
        <v>0.05</v>
      </c>
      <c r="G7523" s="16" t="n">
        <v>458.06</v>
      </c>
      <c r="I7523" s="1" t="str">
        <f aca="false">INDEX(Products!$C$2:$C$51,MATCH(C7523,Products!$A$2:$A$51,0))</f>
        <v>Books &amp; Stationery</v>
      </c>
      <c r="J7523" s="1" t="str">
        <f aca="false">INDEX(Orders!$E$2:$E$8001,MATCH(B7523,Orders!$A$2:$A$8001,0))</f>
        <v>Delivered</v>
      </c>
      <c r="K7523" s="1" t="str">
        <f aca="false">LEFT(INDEX(Orders!$C$2:$C$8001,MATCH(B7523,Orders!$A$2:$A$8001,0)),7)</f>
        <v>2025-04</v>
      </c>
    </row>
    <row r="7524" customFormat="false" ht="15" hidden="false" customHeight="true" outlineLevel="0" collapsed="false">
      <c r="A7524" s="1" t="s">
        <v>17994</v>
      </c>
      <c r="B7524" s="1" t="s">
        <v>6098</v>
      </c>
      <c r="C7524" s="1" t="s">
        <v>1976</v>
      </c>
      <c r="D7524" s="1" t="n">
        <v>1</v>
      </c>
      <c r="E7524" s="16" t="n">
        <v>1603.35</v>
      </c>
      <c r="F7524" s="17" t="n">
        <v>0.1</v>
      </c>
      <c r="G7524" s="16" t="n">
        <v>1443.02</v>
      </c>
      <c r="I7524" s="1" t="str">
        <f aca="false">INDEX(Products!$C$2:$C$51,MATCH(C7524,Products!$A$2:$A$51,0))</f>
        <v>Beauty &amp; Personal Care</v>
      </c>
      <c r="J7524" s="1" t="str">
        <f aca="false">INDEX(Orders!$E$2:$E$8001,MATCH(B7524,Orders!$A$2:$A$8001,0))</f>
        <v>Delivered</v>
      </c>
      <c r="K7524" s="1" t="str">
        <f aca="false">LEFT(INDEX(Orders!$C$2:$C$8001,MATCH(B7524,Orders!$A$2:$A$8001,0)),7)</f>
        <v>2025-04</v>
      </c>
    </row>
    <row r="7525" customFormat="false" ht="15" hidden="false" customHeight="true" outlineLevel="0" collapsed="false">
      <c r="A7525" s="1" t="s">
        <v>17995</v>
      </c>
      <c r="B7525" s="1" t="s">
        <v>6099</v>
      </c>
      <c r="C7525" s="1" t="s">
        <v>1990</v>
      </c>
      <c r="D7525" s="1" t="n">
        <v>1</v>
      </c>
      <c r="E7525" s="16" t="n">
        <v>5311.32</v>
      </c>
      <c r="F7525" s="17" t="n">
        <v>0</v>
      </c>
      <c r="G7525" s="16" t="n">
        <v>5311.32</v>
      </c>
      <c r="I7525" s="1" t="str">
        <f aca="false">INDEX(Products!$C$2:$C$51,MATCH(C7525,Products!$A$2:$A$51,0))</f>
        <v>Sports &amp; Fitness</v>
      </c>
      <c r="J7525" s="1" t="str">
        <f aca="false">INDEX(Orders!$E$2:$E$8001,MATCH(B7525,Orders!$A$2:$A$8001,0))</f>
        <v>Delivered</v>
      </c>
      <c r="K7525" s="1" t="str">
        <f aca="false">LEFT(INDEX(Orders!$C$2:$C$8001,MATCH(B7525,Orders!$A$2:$A$8001,0)),7)</f>
        <v>2025-10</v>
      </c>
    </row>
    <row r="7526" customFormat="false" ht="15" hidden="false" customHeight="true" outlineLevel="0" collapsed="false">
      <c r="A7526" s="1" t="s">
        <v>17996</v>
      </c>
      <c r="B7526" s="1" t="s">
        <v>6100</v>
      </c>
      <c r="C7526" s="1" t="s">
        <v>1997</v>
      </c>
      <c r="D7526" s="1" t="n">
        <v>1</v>
      </c>
      <c r="E7526" s="16" t="n">
        <v>311.15</v>
      </c>
      <c r="F7526" s="17" t="n">
        <v>0</v>
      </c>
      <c r="G7526" s="16" t="n">
        <v>311.15</v>
      </c>
      <c r="I7526" s="1" t="str">
        <f aca="false">INDEX(Products!$C$2:$C$51,MATCH(C7526,Products!$A$2:$A$51,0))</f>
        <v>Sports &amp; Fitness</v>
      </c>
      <c r="J7526" s="1" t="str">
        <f aca="false">INDEX(Orders!$E$2:$E$8001,MATCH(B7526,Orders!$A$2:$A$8001,0))</f>
        <v>Delivered</v>
      </c>
      <c r="K7526" s="1" t="str">
        <f aca="false">LEFT(INDEX(Orders!$C$2:$C$8001,MATCH(B7526,Orders!$A$2:$A$8001,0)),7)</f>
        <v>2025-09</v>
      </c>
    </row>
    <row r="7527" customFormat="false" ht="15" hidden="false" customHeight="true" outlineLevel="0" collapsed="false">
      <c r="A7527" s="1" t="s">
        <v>17997</v>
      </c>
      <c r="B7527" s="1" t="s">
        <v>6100</v>
      </c>
      <c r="C7527" s="1" t="s">
        <v>1930</v>
      </c>
      <c r="D7527" s="1" t="n">
        <v>2</v>
      </c>
      <c r="E7527" s="16" t="n">
        <v>2398.35</v>
      </c>
      <c r="F7527" s="17" t="n">
        <v>0</v>
      </c>
      <c r="G7527" s="16" t="n">
        <v>4796.7</v>
      </c>
      <c r="I7527" s="1" t="str">
        <f aca="false">INDEX(Products!$C$2:$C$51,MATCH(C7527,Products!$A$2:$A$51,0))</f>
        <v>Electronics</v>
      </c>
      <c r="J7527" s="1" t="str">
        <f aca="false">INDEX(Orders!$E$2:$E$8001,MATCH(B7527,Orders!$A$2:$A$8001,0))</f>
        <v>Delivered</v>
      </c>
      <c r="K7527" s="1" t="str">
        <f aca="false">LEFT(INDEX(Orders!$C$2:$C$8001,MATCH(B7527,Orders!$A$2:$A$8001,0)),7)</f>
        <v>2025-09</v>
      </c>
    </row>
    <row r="7528" customFormat="false" ht="15" hidden="false" customHeight="true" outlineLevel="0" collapsed="false">
      <c r="A7528" s="1" t="s">
        <v>17998</v>
      </c>
      <c r="B7528" s="1" t="s">
        <v>6101</v>
      </c>
      <c r="C7528" s="1" t="s">
        <v>1938</v>
      </c>
      <c r="D7528" s="1" t="n">
        <v>2</v>
      </c>
      <c r="E7528" s="16" t="n">
        <v>1572.6</v>
      </c>
      <c r="F7528" s="17" t="n">
        <v>0.1</v>
      </c>
      <c r="G7528" s="16" t="n">
        <v>2830.68</v>
      </c>
      <c r="I7528" s="1" t="str">
        <f aca="false">INDEX(Products!$C$2:$C$51,MATCH(C7528,Products!$A$2:$A$51,0))</f>
        <v>Fashion</v>
      </c>
      <c r="J7528" s="1" t="str">
        <f aca="false">INDEX(Orders!$E$2:$E$8001,MATCH(B7528,Orders!$A$2:$A$8001,0))</f>
        <v>Delivered</v>
      </c>
      <c r="K7528" s="1" t="str">
        <f aca="false">LEFT(INDEX(Orders!$C$2:$C$8001,MATCH(B7528,Orders!$A$2:$A$8001,0)),7)</f>
        <v>2024-12</v>
      </c>
    </row>
    <row r="7529" customFormat="false" ht="15" hidden="false" customHeight="true" outlineLevel="0" collapsed="false">
      <c r="A7529" s="1" t="s">
        <v>17999</v>
      </c>
      <c r="B7529" s="1" t="s">
        <v>6101</v>
      </c>
      <c r="C7529" s="1" t="s">
        <v>1930</v>
      </c>
      <c r="D7529" s="1" t="n">
        <v>1</v>
      </c>
      <c r="E7529" s="16" t="n">
        <v>2398.35</v>
      </c>
      <c r="F7529" s="17" t="n">
        <v>0.05</v>
      </c>
      <c r="G7529" s="16" t="n">
        <v>2278.43</v>
      </c>
      <c r="I7529" s="1" t="str">
        <f aca="false">INDEX(Products!$C$2:$C$51,MATCH(C7529,Products!$A$2:$A$51,0))</f>
        <v>Electronics</v>
      </c>
      <c r="J7529" s="1" t="str">
        <f aca="false">INDEX(Orders!$E$2:$E$8001,MATCH(B7529,Orders!$A$2:$A$8001,0))</f>
        <v>Delivered</v>
      </c>
      <c r="K7529" s="1" t="str">
        <f aca="false">LEFT(INDEX(Orders!$C$2:$C$8001,MATCH(B7529,Orders!$A$2:$A$8001,0)),7)</f>
        <v>2024-12</v>
      </c>
    </row>
    <row r="7530" customFormat="false" ht="15" hidden="false" customHeight="true" outlineLevel="0" collapsed="false">
      <c r="A7530" s="1" t="s">
        <v>18000</v>
      </c>
      <c r="B7530" s="1" t="s">
        <v>6101</v>
      </c>
      <c r="C7530" s="1" t="s">
        <v>1997</v>
      </c>
      <c r="D7530" s="1" t="n">
        <v>2</v>
      </c>
      <c r="E7530" s="16" t="n">
        <v>311.15</v>
      </c>
      <c r="F7530" s="17" t="n">
        <v>0.05</v>
      </c>
      <c r="G7530" s="16" t="n">
        <v>591.18</v>
      </c>
      <c r="I7530" s="1" t="str">
        <f aca="false">INDEX(Products!$C$2:$C$51,MATCH(C7530,Products!$A$2:$A$51,0))</f>
        <v>Sports &amp; Fitness</v>
      </c>
      <c r="J7530" s="1" t="str">
        <f aca="false">INDEX(Orders!$E$2:$E$8001,MATCH(B7530,Orders!$A$2:$A$8001,0))</f>
        <v>Delivered</v>
      </c>
      <c r="K7530" s="1" t="str">
        <f aca="false">LEFT(INDEX(Orders!$C$2:$C$8001,MATCH(B7530,Orders!$A$2:$A$8001,0)),7)</f>
        <v>2024-12</v>
      </c>
    </row>
    <row r="7531" customFormat="false" ht="15" hidden="false" customHeight="true" outlineLevel="0" collapsed="false">
      <c r="A7531" s="1" t="s">
        <v>18001</v>
      </c>
      <c r="B7531" s="1" t="s">
        <v>6101</v>
      </c>
      <c r="C7531" s="1" t="s">
        <v>2006</v>
      </c>
      <c r="D7531" s="1" t="n">
        <v>2</v>
      </c>
      <c r="E7531" s="16" t="n">
        <v>482.17</v>
      </c>
      <c r="F7531" s="17" t="n">
        <v>0.1</v>
      </c>
      <c r="G7531" s="16" t="n">
        <v>867.91</v>
      </c>
      <c r="I7531" s="1" t="str">
        <f aca="false">INDEX(Products!$C$2:$C$51,MATCH(C7531,Products!$A$2:$A$51,0))</f>
        <v>Books &amp; Stationery</v>
      </c>
      <c r="J7531" s="1" t="str">
        <f aca="false">INDEX(Orders!$E$2:$E$8001,MATCH(B7531,Orders!$A$2:$A$8001,0))</f>
        <v>Delivered</v>
      </c>
      <c r="K7531" s="1" t="str">
        <f aca="false">LEFT(INDEX(Orders!$C$2:$C$8001,MATCH(B7531,Orders!$A$2:$A$8001,0)),7)</f>
        <v>2024-12</v>
      </c>
    </row>
    <row r="7532" customFormat="false" ht="15" hidden="false" customHeight="true" outlineLevel="0" collapsed="false">
      <c r="A7532" s="1" t="s">
        <v>18002</v>
      </c>
      <c r="B7532" s="1" t="s">
        <v>6102</v>
      </c>
      <c r="C7532" s="1" t="s">
        <v>1940</v>
      </c>
      <c r="D7532" s="1" t="n">
        <v>1</v>
      </c>
      <c r="E7532" s="16" t="n">
        <v>2374.52</v>
      </c>
      <c r="F7532" s="17" t="n">
        <v>0.2</v>
      </c>
      <c r="G7532" s="16" t="n">
        <v>1899.62</v>
      </c>
      <c r="I7532" s="1" t="str">
        <f aca="false">INDEX(Products!$C$2:$C$51,MATCH(C7532,Products!$A$2:$A$51,0))</f>
        <v>Fashion</v>
      </c>
      <c r="J7532" s="1" t="str">
        <f aca="false">INDEX(Orders!$E$2:$E$8001,MATCH(B7532,Orders!$A$2:$A$8001,0))</f>
        <v>Delivered</v>
      </c>
      <c r="K7532" s="1" t="str">
        <f aca="false">LEFT(INDEX(Orders!$C$2:$C$8001,MATCH(B7532,Orders!$A$2:$A$8001,0)),7)</f>
        <v>2024-03</v>
      </c>
    </row>
    <row r="7533" customFormat="false" ht="15" hidden="false" customHeight="true" outlineLevel="0" collapsed="false">
      <c r="A7533" s="1" t="s">
        <v>18003</v>
      </c>
      <c r="B7533" s="1" t="s">
        <v>6103</v>
      </c>
      <c r="C7533" s="1" t="s">
        <v>1940</v>
      </c>
      <c r="D7533" s="1" t="n">
        <v>1</v>
      </c>
      <c r="E7533" s="16" t="n">
        <v>2374.52</v>
      </c>
      <c r="F7533" s="17" t="n">
        <v>0.1</v>
      </c>
      <c r="G7533" s="16" t="n">
        <v>2137.07</v>
      </c>
      <c r="I7533" s="1" t="str">
        <f aca="false">INDEX(Products!$C$2:$C$51,MATCH(C7533,Products!$A$2:$A$51,0))</f>
        <v>Fashion</v>
      </c>
      <c r="J7533" s="1" t="str">
        <f aca="false">INDEX(Orders!$E$2:$E$8001,MATCH(B7533,Orders!$A$2:$A$8001,0))</f>
        <v>Delivered</v>
      </c>
      <c r="K7533" s="1" t="str">
        <f aca="false">LEFT(INDEX(Orders!$C$2:$C$8001,MATCH(B7533,Orders!$A$2:$A$8001,0)),7)</f>
        <v>2025-07</v>
      </c>
    </row>
    <row r="7534" customFormat="false" ht="15" hidden="false" customHeight="true" outlineLevel="0" collapsed="false">
      <c r="A7534" s="1" t="s">
        <v>18004</v>
      </c>
      <c r="B7534" s="1" t="s">
        <v>6104</v>
      </c>
      <c r="C7534" s="1" t="s">
        <v>2006</v>
      </c>
      <c r="D7534" s="1" t="n">
        <v>1</v>
      </c>
      <c r="E7534" s="16" t="n">
        <v>482.17</v>
      </c>
      <c r="F7534" s="17" t="n">
        <v>0.2</v>
      </c>
      <c r="G7534" s="16" t="n">
        <v>385.74</v>
      </c>
      <c r="I7534" s="1" t="str">
        <f aca="false">INDEX(Products!$C$2:$C$51,MATCH(C7534,Products!$A$2:$A$51,0))</f>
        <v>Books &amp; Stationery</v>
      </c>
      <c r="J7534" s="1" t="str">
        <f aca="false">INDEX(Orders!$E$2:$E$8001,MATCH(B7534,Orders!$A$2:$A$8001,0))</f>
        <v>Returned</v>
      </c>
      <c r="K7534" s="1" t="str">
        <f aca="false">LEFT(INDEX(Orders!$C$2:$C$8001,MATCH(B7534,Orders!$A$2:$A$8001,0)),7)</f>
        <v>2025-08</v>
      </c>
    </row>
    <row r="7535" customFormat="false" ht="15" hidden="false" customHeight="true" outlineLevel="0" collapsed="false">
      <c r="A7535" s="1" t="s">
        <v>18005</v>
      </c>
      <c r="B7535" s="1" t="s">
        <v>6104</v>
      </c>
      <c r="C7535" s="1" t="s">
        <v>1965</v>
      </c>
      <c r="D7535" s="1" t="n">
        <v>1</v>
      </c>
      <c r="E7535" s="16" t="n">
        <v>1145.07</v>
      </c>
      <c r="F7535" s="17" t="n">
        <v>0.15</v>
      </c>
      <c r="G7535" s="16" t="n">
        <v>973.31</v>
      </c>
      <c r="I7535" s="1" t="str">
        <f aca="false">INDEX(Products!$C$2:$C$51,MATCH(C7535,Products!$A$2:$A$51,0))</f>
        <v>Home &amp; Kitchen</v>
      </c>
      <c r="J7535" s="1" t="str">
        <f aca="false">INDEX(Orders!$E$2:$E$8001,MATCH(B7535,Orders!$A$2:$A$8001,0))</f>
        <v>Returned</v>
      </c>
      <c r="K7535" s="1" t="str">
        <f aca="false">LEFT(INDEX(Orders!$C$2:$C$8001,MATCH(B7535,Orders!$A$2:$A$8001,0)),7)</f>
        <v>2025-08</v>
      </c>
    </row>
    <row r="7536" customFormat="false" ht="15" hidden="false" customHeight="true" outlineLevel="0" collapsed="false">
      <c r="A7536" s="1" t="s">
        <v>18006</v>
      </c>
      <c r="B7536" s="1" t="s">
        <v>6104</v>
      </c>
      <c r="C7536" s="1" t="s">
        <v>1997</v>
      </c>
      <c r="D7536" s="1" t="n">
        <v>1</v>
      </c>
      <c r="E7536" s="16" t="n">
        <v>311.15</v>
      </c>
      <c r="F7536" s="17" t="n">
        <v>0.15</v>
      </c>
      <c r="G7536" s="16" t="n">
        <v>264.48</v>
      </c>
      <c r="I7536" s="1" t="str">
        <f aca="false">INDEX(Products!$C$2:$C$51,MATCH(C7536,Products!$A$2:$A$51,0))</f>
        <v>Sports &amp; Fitness</v>
      </c>
      <c r="J7536" s="1" t="str">
        <f aca="false">INDEX(Orders!$E$2:$E$8001,MATCH(B7536,Orders!$A$2:$A$8001,0))</f>
        <v>Returned</v>
      </c>
      <c r="K7536" s="1" t="str">
        <f aca="false">LEFT(INDEX(Orders!$C$2:$C$8001,MATCH(B7536,Orders!$A$2:$A$8001,0)),7)</f>
        <v>2025-08</v>
      </c>
    </row>
    <row r="7537" customFormat="false" ht="15" hidden="false" customHeight="true" outlineLevel="0" collapsed="false">
      <c r="A7537" s="1" t="s">
        <v>18007</v>
      </c>
      <c r="B7537" s="1" t="s">
        <v>6104</v>
      </c>
      <c r="C7537" s="1" t="s">
        <v>1940</v>
      </c>
      <c r="D7537" s="1" t="n">
        <v>2</v>
      </c>
      <c r="E7537" s="16" t="n">
        <v>2374.52</v>
      </c>
      <c r="F7537" s="17" t="n">
        <v>0.15</v>
      </c>
      <c r="G7537" s="16" t="n">
        <v>4036.68</v>
      </c>
      <c r="I7537" s="1" t="str">
        <f aca="false">INDEX(Products!$C$2:$C$51,MATCH(C7537,Products!$A$2:$A$51,0))</f>
        <v>Fashion</v>
      </c>
      <c r="J7537" s="1" t="str">
        <f aca="false">INDEX(Orders!$E$2:$E$8001,MATCH(B7537,Orders!$A$2:$A$8001,0))</f>
        <v>Returned</v>
      </c>
      <c r="K7537" s="1" t="str">
        <f aca="false">LEFT(INDEX(Orders!$C$2:$C$8001,MATCH(B7537,Orders!$A$2:$A$8001,0)),7)</f>
        <v>2025-08</v>
      </c>
    </row>
    <row r="7538" customFormat="false" ht="15" hidden="false" customHeight="true" outlineLevel="0" collapsed="false">
      <c r="A7538" s="1" t="s">
        <v>18008</v>
      </c>
      <c r="B7538" s="1" t="s">
        <v>6105</v>
      </c>
      <c r="C7538" s="1" t="s">
        <v>1990</v>
      </c>
      <c r="D7538" s="1" t="n">
        <v>1</v>
      </c>
      <c r="E7538" s="16" t="n">
        <v>5311.32</v>
      </c>
      <c r="F7538" s="17" t="n">
        <v>0</v>
      </c>
      <c r="G7538" s="16" t="n">
        <v>5311.32</v>
      </c>
      <c r="I7538" s="1" t="str">
        <f aca="false">INDEX(Products!$C$2:$C$51,MATCH(C7538,Products!$A$2:$A$51,0))</f>
        <v>Sports &amp; Fitness</v>
      </c>
      <c r="J7538" s="1" t="str">
        <f aca="false">INDEX(Orders!$E$2:$E$8001,MATCH(B7538,Orders!$A$2:$A$8001,0))</f>
        <v>Delivered</v>
      </c>
      <c r="K7538" s="1" t="str">
        <f aca="false">LEFT(INDEX(Orders!$C$2:$C$8001,MATCH(B7538,Orders!$A$2:$A$8001,0)),7)</f>
        <v>2025-04</v>
      </c>
    </row>
    <row r="7539" customFormat="false" ht="15" hidden="false" customHeight="true" outlineLevel="0" collapsed="false">
      <c r="A7539" s="1" t="s">
        <v>18009</v>
      </c>
      <c r="B7539" s="1" t="s">
        <v>6105</v>
      </c>
      <c r="C7539" s="1" t="s">
        <v>2006</v>
      </c>
      <c r="D7539" s="1" t="n">
        <v>1</v>
      </c>
      <c r="E7539" s="16" t="n">
        <v>482.17</v>
      </c>
      <c r="F7539" s="17" t="n">
        <v>0.2</v>
      </c>
      <c r="G7539" s="16" t="n">
        <v>385.74</v>
      </c>
      <c r="I7539" s="1" t="str">
        <f aca="false">INDEX(Products!$C$2:$C$51,MATCH(C7539,Products!$A$2:$A$51,0))</f>
        <v>Books &amp; Stationery</v>
      </c>
      <c r="J7539" s="1" t="str">
        <f aca="false">INDEX(Orders!$E$2:$E$8001,MATCH(B7539,Orders!$A$2:$A$8001,0))</f>
        <v>Delivered</v>
      </c>
      <c r="K7539" s="1" t="str">
        <f aca="false">LEFT(INDEX(Orders!$C$2:$C$8001,MATCH(B7539,Orders!$A$2:$A$8001,0)),7)</f>
        <v>2025-04</v>
      </c>
    </row>
    <row r="7540" customFormat="false" ht="15" hidden="false" customHeight="true" outlineLevel="0" collapsed="false">
      <c r="A7540" s="1" t="s">
        <v>18010</v>
      </c>
      <c r="B7540" s="1" t="s">
        <v>6105</v>
      </c>
      <c r="C7540" s="1" t="s">
        <v>1940</v>
      </c>
      <c r="D7540" s="1" t="n">
        <v>1</v>
      </c>
      <c r="E7540" s="16" t="n">
        <v>2374.52</v>
      </c>
      <c r="F7540" s="17" t="n">
        <v>0.15</v>
      </c>
      <c r="G7540" s="16" t="n">
        <v>2018.34</v>
      </c>
      <c r="I7540" s="1" t="str">
        <f aca="false">INDEX(Products!$C$2:$C$51,MATCH(C7540,Products!$A$2:$A$51,0))</f>
        <v>Fashion</v>
      </c>
      <c r="J7540" s="1" t="str">
        <f aca="false">INDEX(Orders!$E$2:$E$8001,MATCH(B7540,Orders!$A$2:$A$8001,0))</f>
        <v>Delivered</v>
      </c>
      <c r="K7540" s="1" t="str">
        <f aca="false">LEFT(INDEX(Orders!$C$2:$C$8001,MATCH(B7540,Orders!$A$2:$A$8001,0)),7)</f>
        <v>2025-04</v>
      </c>
    </row>
    <row r="7541" customFormat="false" ht="15" hidden="false" customHeight="true" outlineLevel="0" collapsed="false">
      <c r="A7541" s="1" t="s">
        <v>18011</v>
      </c>
      <c r="B7541" s="1" t="s">
        <v>6106</v>
      </c>
      <c r="C7541" s="1" t="s">
        <v>2006</v>
      </c>
      <c r="D7541" s="1" t="n">
        <v>1</v>
      </c>
      <c r="E7541" s="16" t="n">
        <v>482.17</v>
      </c>
      <c r="F7541" s="17" t="n">
        <v>0</v>
      </c>
      <c r="G7541" s="16" t="n">
        <v>482.17</v>
      </c>
      <c r="I7541" s="1" t="str">
        <f aca="false">INDEX(Products!$C$2:$C$51,MATCH(C7541,Products!$A$2:$A$51,0))</f>
        <v>Books &amp; Stationery</v>
      </c>
      <c r="J7541" s="1" t="str">
        <f aca="false">INDEX(Orders!$E$2:$E$8001,MATCH(B7541,Orders!$A$2:$A$8001,0))</f>
        <v>Delivered</v>
      </c>
      <c r="K7541" s="1" t="str">
        <f aca="false">LEFT(INDEX(Orders!$C$2:$C$8001,MATCH(B7541,Orders!$A$2:$A$8001,0)),7)</f>
        <v>2024-07</v>
      </c>
    </row>
    <row r="7542" customFormat="false" ht="15" hidden="false" customHeight="true" outlineLevel="0" collapsed="false">
      <c r="A7542" s="1" t="s">
        <v>18012</v>
      </c>
      <c r="B7542" s="1" t="s">
        <v>6106</v>
      </c>
      <c r="C7542" s="1" t="s">
        <v>1997</v>
      </c>
      <c r="D7542" s="1" t="n">
        <v>1</v>
      </c>
      <c r="E7542" s="16" t="n">
        <v>311.15</v>
      </c>
      <c r="F7542" s="17" t="n">
        <v>0</v>
      </c>
      <c r="G7542" s="16" t="n">
        <v>311.15</v>
      </c>
      <c r="I7542" s="1" t="str">
        <f aca="false">INDEX(Products!$C$2:$C$51,MATCH(C7542,Products!$A$2:$A$51,0))</f>
        <v>Sports &amp; Fitness</v>
      </c>
      <c r="J7542" s="1" t="str">
        <f aca="false">INDEX(Orders!$E$2:$E$8001,MATCH(B7542,Orders!$A$2:$A$8001,0))</f>
        <v>Delivered</v>
      </c>
      <c r="K7542" s="1" t="str">
        <f aca="false">LEFT(INDEX(Orders!$C$2:$C$8001,MATCH(B7542,Orders!$A$2:$A$8001,0)),7)</f>
        <v>2024-07</v>
      </c>
    </row>
    <row r="7543" customFormat="false" ht="15" hidden="false" customHeight="true" outlineLevel="0" collapsed="false">
      <c r="A7543" s="1" t="s">
        <v>18013</v>
      </c>
      <c r="B7543" s="1" t="s">
        <v>6106</v>
      </c>
      <c r="C7543" s="1" t="s">
        <v>1922</v>
      </c>
      <c r="D7543" s="1" t="n">
        <v>2</v>
      </c>
      <c r="E7543" s="16" t="n">
        <v>3142.61</v>
      </c>
      <c r="F7543" s="17" t="n">
        <v>0</v>
      </c>
      <c r="G7543" s="16" t="n">
        <v>6285.22</v>
      </c>
      <c r="I7543" s="1" t="str">
        <f aca="false">INDEX(Products!$C$2:$C$51,MATCH(C7543,Products!$A$2:$A$51,0))</f>
        <v>Electronics</v>
      </c>
      <c r="J7543" s="1" t="str">
        <f aca="false">INDEX(Orders!$E$2:$E$8001,MATCH(B7543,Orders!$A$2:$A$8001,0))</f>
        <v>Delivered</v>
      </c>
      <c r="K7543" s="1" t="str">
        <f aca="false">LEFT(INDEX(Orders!$C$2:$C$8001,MATCH(B7543,Orders!$A$2:$A$8001,0)),7)</f>
        <v>2024-07</v>
      </c>
    </row>
    <row r="7544" customFormat="false" ht="15" hidden="false" customHeight="true" outlineLevel="0" collapsed="false">
      <c r="A7544" s="1" t="s">
        <v>18014</v>
      </c>
      <c r="B7544" s="1" t="s">
        <v>6106</v>
      </c>
      <c r="C7544" s="1" t="s">
        <v>1953</v>
      </c>
      <c r="D7544" s="1" t="n">
        <v>2</v>
      </c>
      <c r="E7544" s="16" t="n">
        <v>4914.12</v>
      </c>
      <c r="F7544" s="17" t="n">
        <v>0.15</v>
      </c>
      <c r="G7544" s="16" t="n">
        <v>8354</v>
      </c>
      <c r="I7544" s="1" t="str">
        <f aca="false">INDEX(Products!$C$2:$C$51,MATCH(C7544,Products!$A$2:$A$51,0))</f>
        <v>Fashion</v>
      </c>
      <c r="J7544" s="1" t="str">
        <f aca="false">INDEX(Orders!$E$2:$E$8001,MATCH(B7544,Orders!$A$2:$A$8001,0))</f>
        <v>Delivered</v>
      </c>
      <c r="K7544" s="1" t="str">
        <f aca="false">LEFT(INDEX(Orders!$C$2:$C$8001,MATCH(B7544,Orders!$A$2:$A$8001,0)),7)</f>
        <v>2024-07</v>
      </c>
    </row>
    <row r="7545" customFormat="false" ht="15" hidden="false" customHeight="true" outlineLevel="0" collapsed="false">
      <c r="A7545" s="1" t="s">
        <v>18015</v>
      </c>
      <c r="B7545" s="1" t="s">
        <v>6107</v>
      </c>
      <c r="C7545" s="1" t="s">
        <v>1997</v>
      </c>
      <c r="D7545" s="1" t="n">
        <v>1</v>
      </c>
      <c r="E7545" s="16" t="n">
        <v>311.15</v>
      </c>
      <c r="F7545" s="17" t="n">
        <v>0</v>
      </c>
      <c r="G7545" s="16" t="n">
        <v>311.15</v>
      </c>
      <c r="I7545" s="1" t="str">
        <f aca="false">INDEX(Products!$C$2:$C$51,MATCH(C7545,Products!$A$2:$A$51,0))</f>
        <v>Sports &amp; Fitness</v>
      </c>
      <c r="J7545" s="1" t="str">
        <f aca="false">INDEX(Orders!$E$2:$E$8001,MATCH(B7545,Orders!$A$2:$A$8001,0))</f>
        <v>Delivered</v>
      </c>
      <c r="K7545" s="1" t="str">
        <f aca="false">LEFT(INDEX(Orders!$C$2:$C$8001,MATCH(B7545,Orders!$A$2:$A$8001,0)),7)</f>
        <v>2024-10</v>
      </c>
    </row>
    <row r="7546" customFormat="false" ht="15" hidden="false" customHeight="true" outlineLevel="0" collapsed="false">
      <c r="A7546" s="1" t="s">
        <v>18016</v>
      </c>
      <c r="B7546" s="1" t="s">
        <v>6108</v>
      </c>
      <c r="C7546" s="1" t="s">
        <v>1990</v>
      </c>
      <c r="D7546" s="1" t="n">
        <v>2</v>
      </c>
      <c r="E7546" s="16" t="n">
        <v>5311.32</v>
      </c>
      <c r="F7546" s="17" t="n">
        <v>0</v>
      </c>
      <c r="G7546" s="16" t="n">
        <v>10622.64</v>
      </c>
      <c r="I7546" s="1" t="str">
        <f aca="false">INDEX(Products!$C$2:$C$51,MATCH(C7546,Products!$A$2:$A$51,0))</f>
        <v>Sports &amp; Fitness</v>
      </c>
      <c r="J7546" s="1" t="str">
        <f aca="false">INDEX(Orders!$E$2:$E$8001,MATCH(B7546,Orders!$A$2:$A$8001,0))</f>
        <v>Delivered</v>
      </c>
      <c r="K7546" s="1" t="str">
        <f aca="false">LEFT(INDEX(Orders!$C$2:$C$8001,MATCH(B7546,Orders!$A$2:$A$8001,0)),7)</f>
        <v>2025-07</v>
      </c>
    </row>
    <row r="7547" customFormat="false" ht="15" hidden="false" customHeight="true" outlineLevel="0" collapsed="false">
      <c r="A7547" s="1" t="s">
        <v>18017</v>
      </c>
      <c r="B7547" s="1" t="s">
        <v>6108</v>
      </c>
      <c r="C7547" s="1" t="s">
        <v>1975</v>
      </c>
      <c r="D7547" s="1" t="n">
        <v>3</v>
      </c>
      <c r="E7547" s="16" t="n">
        <v>862.99</v>
      </c>
      <c r="F7547" s="17" t="n">
        <v>0</v>
      </c>
      <c r="G7547" s="16" t="n">
        <v>2588.97</v>
      </c>
      <c r="I7547" s="1" t="str">
        <f aca="false">INDEX(Products!$C$2:$C$51,MATCH(C7547,Products!$A$2:$A$51,0))</f>
        <v>Beauty &amp; Personal Care</v>
      </c>
      <c r="J7547" s="1" t="str">
        <f aca="false">INDEX(Orders!$E$2:$E$8001,MATCH(B7547,Orders!$A$2:$A$8001,0))</f>
        <v>Delivered</v>
      </c>
      <c r="K7547" s="1" t="str">
        <f aca="false">LEFT(INDEX(Orders!$C$2:$C$8001,MATCH(B7547,Orders!$A$2:$A$8001,0)),7)</f>
        <v>2025-07</v>
      </c>
    </row>
    <row r="7548" customFormat="false" ht="15" hidden="false" customHeight="true" outlineLevel="0" collapsed="false">
      <c r="A7548" s="1" t="s">
        <v>18018</v>
      </c>
      <c r="B7548" s="1" t="s">
        <v>6108</v>
      </c>
      <c r="C7548" s="1" t="s">
        <v>1995</v>
      </c>
      <c r="D7548" s="1" t="n">
        <v>2</v>
      </c>
      <c r="E7548" s="16" t="n">
        <v>2914.27</v>
      </c>
      <c r="F7548" s="17" t="n">
        <v>0.1</v>
      </c>
      <c r="G7548" s="16" t="n">
        <v>5245.69</v>
      </c>
      <c r="I7548" s="1" t="str">
        <f aca="false">INDEX(Products!$C$2:$C$51,MATCH(C7548,Products!$A$2:$A$51,0))</f>
        <v>Sports &amp; Fitness</v>
      </c>
      <c r="J7548" s="1" t="str">
        <f aca="false">INDEX(Orders!$E$2:$E$8001,MATCH(B7548,Orders!$A$2:$A$8001,0))</f>
        <v>Delivered</v>
      </c>
      <c r="K7548" s="1" t="str">
        <f aca="false">LEFT(INDEX(Orders!$C$2:$C$8001,MATCH(B7548,Orders!$A$2:$A$8001,0)),7)</f>
        <v>2025-07</v>
      </c>
    </row>
    <row r="7549" customFormat="false" ht="15" hidden="false" customHeight="true" outlineLevel="0" collapsed="false">
      <c r="A7549" s="1" t="s">
        <v>18019</v>
      </c>
      <c r="B7549" s="1" t="s">
        <v>6109</v>
      </c>
      <c r="C7549" s="1" t="s">
        <v>1930</v>
      </c>
      <c r="D7549" s="1" t="n">
        <v>2</v>
      </c>
      <c r="E7549" s="16" t="n">
        <v>2398.35</v>
      </c>
      <c r="F7549" s="17" t="n">
        <v>0</v>
      </c>
      <c r="G7549" s="16" t="n">
        <v>4796.7</v>
      </c>
      <c r="I7549" s="1" t="str">
        <f aca="false">INDEX(Products!$C$2:$C$51,MATCH(C7549,Products!$A$2:$A$51,0))</f>
        <v>Electronics</v>
      </c>
      <c r="J7549" s="1" t="str">
        <f aca="false">INDEX(Orders!$E$2:$E$8001,MATCH(B7549,Orders!$A$2:$A$8001,0))</f>
        <v>Refunded</v>
      </c>
      <c r="K7549" s="1" t="str">
        <f aca="false">LEFT(INDEX(Orders!$C$2:$C$8001,MATCH(B7549,Orders!$A$2:$A$8001,0)),7)</f>
        <v>2025-09</v>
      </c>
    </row>
    <row r="7550" customFormat="false" ht="15" hidden="false" customHeight="true" outlineLevel="0" collapsed="false">
      <c r="A7550" s="1" t="s">
        <v>18020</v>
      </c>
      <c r="B7550" s="1" t="s">
        <v>6109</v>
      </c>
      <c r="C7550" s="1" t="s">
        <v>1933</v>
      </c>
      <c r="D7550" s="1" t="n">
        <v>2</v>
      </c>
      <c r="E7550" s="16" t="n">
        <v>7194.38</v>
      </c>
      <c r="F7550" s="17" t="n">
        <v>0</v>
      </c>
      <c r="G7550" s="16" t="n">
        <v>14388.76</v>
      </c>
      <c r="I7550" s="1" t="str">
        <f aca="false">INDEX(Products!$C$2:$C$51,MATCH(C7550,Products!$A$2:$A$51,0))</f>
        <v>Electronics</v>
      </c>
      <c r="J7550" s="1" t="str">
        <f aca="false">INDEX(Orders!$E$2:$E$8001,MATCH(B7550,Orders!$A$2:$A$8001,0))</f>
        <v>Refunded</v>
      </c>
      <c r="K7550" s="1" t="str">
        <f aca="false">LEFT(INDEX(Orders!$C$2:$C$8001,MATCH(B7550,Orders!$A$2:$A$8001,0)),7)</f>
        <v>2025-09</v>
      </c>
    </row>
    <row r="7551" customFormat="false" ht="15" hidden="false" customHeight="true" outlineLevel="0" collapsed="false">
      <c r="A7551" s="1" t="s">
        <v>18021</v>
      </c>
      <c r="B7551" s="1" t="s">
        <v>6110</v>
      </c>
      <c r="C7551" s="1" t="s">
        <v>1949</v>
      </c>
      <c r="D7551" s="1" t="n">
        <v>1</v>
      </c>
      <c r="E7551" s="16" t="n">
        <v>4185.64</v>
      </c>
      <c r="F7551" s="17" t="n">
        <v>0.1</v>
      </c>
      <c r="G7551" s="16" t="n">
        <v>3767.08</v>
      </c>
      <c r="I7551" s="1" t="str">
        <f aca="false">INDEX(Products!$C$2:$C$51,MATCH(C7551,Products!$A$2:$A$51,0))</f>
        <v>Fashion</v>
      </c>
      <c r="J7551" s="1" t="str">
        <f aca="false">INDEX(Orders!$E$2:$E$8001,MATCH(B7551,Orders!$A$2:$A$8001,0))</f>
        <v>Delivered</v>
      </c>
      <c r="K7551" s="1" t="str">
        <f aca="false">LEFT(INDEX(Orders!$C$2:$C$8001,MATCH(B7551,Orders!$A$2:$A$8001,0)),7)</f>
        <v>2025-10</v>
      </c>
    </row>
    <row r="7552" customFormat="false" ht="15" hidden="false" customHeight="true" outlineLevel="0" collapsed="false">
      <c r="A7552" s="1" t="s">
        <v>18022</v>
      </c>
      <c r="B7552" s="1" t="s">
        <v>6111</v>
      </c>
      <c r="C7552" s="1" t="s">
        <v>1976</v>
      </c>
      <c r="D7552" s="1" t="n">
        <v>1</v>
      </c>
      <c r="E7552" s="16" t="n">
        <v>1603.35</v>
      </c>
      <c r="F7552" s="17" t="n">
        <v>0.1</v>
      </c>
      <c r="G7552" s="16" t="n">
        <v>1443.02</v>
      </c>
      <c r="I7552" s="1" t="str">
        <f aca="false">INDEX(Products!$C$2:$C$51,MATCH(C7552,Products!$A$2:$A$51,0))</f>
        <v>Beauty &amp; Personal Care</v>
      </c>
      <c r="J7552" s="1" t="str">
        <f aca="false">INDEX(Orders!$E$2:$E$8001,MATCH(B7552,Orders!$A$2:$A$8001,0))</f>
        <v>Delivered</v>
      </c>
      <c r="K7552" s="1" t="str">
        <f aca="false">LEFT(INDEX(Orders!$C$2:$C$8001,MATCH(B7552,Orders!$A$2:$A$8001,0)),7)</f>
        <v>2025-03</v>
      </c>
    </row>
    <row r="7553" customFormat="false" ht="15" hidden="false" customHeight="true" outlineLevel="0" collapsed="false">
      <c r="A7553" s="1" t="s">
        <v>18023</v>
      </c>
      <c r="B7553" s="1" t="s">
        <v>6112</v>
      </c>
      <c r="C7553" s="1" t="s">
        <v>2007</v>
      </c>
      <c r="D7553" s="1" t="n">
        <v>1</v>
      </c>
      <c r="E7553" s="16" t="n">
        <v>750.27</v>
      </c>
      <c r="F7553" s="17" t="n">
        <v>0.1</v>
      </c>
      <c r="G7553" s="16" t="n">
        <v>675.24</v>
      </c>
      <c r="I7553" s="1" t="str">
        <f aca="false">INDEX(Products!$C$2:$C$51,MATCH(C7553,Products!$A$2:$A$51,0))</f>
        <v>Books &amp; Stationery</v>
      </c>
      <c r="J7553" s="1" t="str">
        <f aca="false">INDEX(Orders!$E$2:$E$8001,MATCH(B7553,Orders!$A$2:$A$8001,0))</f>
        <v>Delivered</v>
      </c>
      <c r="K7553" s="1" t="str">
        <f aca="false">LEFT(INDEX(Orders!$C$2:$C$8001,MATCH(B7553,Orders!$A$2:$A$8001,0)),7)</f>
        <v>2025-12</v>
      </c>
    </row>
    <row r="7554" customFormat="false" ht="15" hidden="false" customHeight="true" outlineLevel="0" collapsed="false">
      <c r="A7554" s="1" t="s">
        <v>18024</v>
      </c>
      <c r="B7554" s="1" t="s">
        <v>6112</v>
      </c>
      <c r="C7554" s="1" t="s">
        <v>1976</v>
      </c>
      <c r="D7554" s="1" t="n">
        <v>1</v>
      </c>
      <c r="E7554" s="16" t="n">
        <v>1603.35</v>
      </c>
      <c r="F7554" s="17" t="n">
        <v>0</v>
      </c>
      <c r="G7554" s="16" t="n">
        <v>1603.35</v>
      </c>
      <c r="I7554" s="1" t="str">
        <f aca="false">INDEX(Products!$C$2:$C$51,MATCH(C7554,Products!$A$2:$A$51,0))</f>
        <v>Beauty &amp; Personal Care</v>
      </c>
      <c r="J7554" s="1" t="str">
        <f aca="false">INDEX(Orders!$E$2:$E$8001,MATCH(B7554,Orders!$A$2:$A$8001,0))</f>
        <v>Delivered</v>
      </c>
      <c r="K7554" s="1" t="str">
        <f aca="false">LEFT(INDEX(Orders!$C$2:$C$8001,MATCH(B7554,Orders!$A$2:$A$8001,0)),7)</f>
        <v>2025-12</v>
      </c>
    </row>
    <row r="7555" customFormat="false" ht="15" hidden="false" customHeight="true" outlineLevel="0" collapsed="false">
      <c r="A7555" s="1" t="s">
        <v>18025</v>
      </c>
      <c r="B7555" s="1" t="s">
        <v>6113</v>
      </c>
      <c r="C7555" s="1" t="s">
        <v>2006</v>
      </c>
      <c r="D7555" s="1" t="n">
        <v>1</v>
      </c>
      <c r="E7555" s="16" t="n">
        <v>482.17</v>
      </c>
      <c r="F7555" s="17" t="n">
        <v>0</v>
      </c>
      <c r="G7555" s="16" t="n">
        <v>482.17</v>
      </c>
      <c r="I7555" s="1" t="str">
        <f aca="false">INDEX(Products!$C$2:$C$51,MATCH(C7555,Products!$A$2:$A$51,0))</f>
        <v>Books &amp; Stationery</v>
      </c>
      <c r="J7555" s="1" t="str">
        <f aca="false">INDEX(Orders!$E$2:$E$8001,MATCH(B7555,Orders!$A$2:$A$8001,0))</f>
        <v>Returned</v>
      </c>
      <c r="K7555" s="1" t="str">
        <f aca="false">LEFT(INDEX(Orders!$C$2:$C$8001,MATCH(B7555,Orders!$A$2:$A$8001,0)),7)</f>
        <v>2024-07</v>
      </c>
    </row>
    <row r="7556" customFormat="false" ht="15" hidden="false" customHeight="true" outlineLevel="0" collapsed="false">
      <c r="A7556" s="1" t="s">
        <v>18026</v>
      </c>
      <c r="B7556" s="1" t="s">
        <v>6113</v>
      </c>
      <c r="C7556" s="1" t="s">
        <v>1940</v>
      </c>
      <c r="D7556" s="1" t="n">
        <v>1</v>
      </c>
      <c r="E7556" s="16" t="n">
        <v>2374.52</v>
      </c>
      <c r="F7556" s="17" t="n">
        <v>0</v>
      </c>
      <c r="G7556" s="16" t="n">
        <v>2374.52</v>
      </c>
      <c r="I7556" s="1" t="str">
        <f aca="false">INDEX(Products!$C$2:$C$51,MATCH(C7556,Products!$A$2:$A$51,0))</f>
        <v>Fashion</v>
      </c>
      <c r="J7556" s="1" t="str">
        <f aca="false">INDEX(Orders!$E$2:$E$8001,MATCH(B7556,Orders!$A$2:$A$8001,0))</f>
        <v>Returned</v>
      </c>
      <c r="K7556" s="1" t="str">
        <f aca="false">LEFT(INDEX(Orders!$C$2:$C$8001,MATCH(B7556,Orders!$A$2:$A$8001,0)),7)</f>
        <v>2024-07</v>
      </c>
    </row>
    <row r="7557" customFormat="false" ht="15" hidden="false" customHeight="true" outlineLevel="0" collapsed="false">
      <c r="A7557" s="1" t="s">
        <v>18027</v>
      </c>
      <c r="B7557" s="1" t="s">
        <v>6113</v>
      </c>
      <c r="C7557" s="1" t="s">
        <v>1941</v>
      </c>
      <c r="D7557" s="1" t="n">
        <v>1</v>
      </c>
      <c r="E7557" s="16" t="n">
        <v>2757.65</v>
      </c>
      <c r="F7557" s="17" t="n">
        <v>0.2</v>
      </c>
      <c r="G7557" s="16" t="n">
        <v>2206.12</v>
      </c>
      <c r="I7557" s="1" t="str">
        <f aca="false">INDEX(Products!$C$2:$C$51,MATCH(C7557,Products!$A$2:$A$51,0))</f>
        <v>Fashion</v>
      </c>
      <c r="J7557" s="1" t="str">
        <f aca="false">INDEX(Orders!$E$2:$E$8001,MATCH(B7557,Orders!$A$2:$A$8001,0))</f>
        <v>Returned</v>
      </c>
      <c r="K7557" s="1" t="str">
        <f aca="false">LEFT(INDEX(Orders!$C$2:$C$8001,MATCH(B7557,Orders!$A$2:$A$8001,0)),7)</f>
        <v>2024-07</v>
      </c>
    </row>
    <row r="7558" customFormat="false" ht="15" hidden="false" customHeight="true" outlineLevel="0" collapsed="false">
      <c r="A7558" s="1" t="s">
        <v>18028</v>
      </c>
      <c r="B7558" s="1" t="s">
        <v>6113</v>
      </c>
      <c r="C7558" s="1" t="s">
        <v>1930</v>
      </c>
      <c r="D7558" s="1" t="n">
        <v>2</v>
      </c>
      <c r="E7558" s="16" t="n">
        <v>2398.35</v>
      </c>
      <c r="F7558" s="17" t="n">
        <v>0.05</v>
      </c>
      <c r="G7558" s="16" t="n">
        <v>4556.86</v>
      </c>
      <c r="I7558" s="1" t="str">
        <f aca="false">INDEX(Products!$C$2:$C$51,MATCH(C7558,Products!$A$2:$A$51,0))</f>
        <v>Electronics</v>
      </c>
      <c r="J7558" s="1" t="str">
        <f aca="false">INDEX(Orders!$E$2:$E$8001,MATCH(B7558,Orders!$A$2:$A$8001,0))</f>
        <v>Returned</v>
      </c>
      <c r="K7558" s="1" t="str">
        <f aca="false">LEFT(INDEX(Orders!$C$2:$C$8001,MATCH(B7558,Orders!$A$2:$A$8001,0)),7)</f>
        <v>2024-07</v>
      </c>
    </row>
    <row r="7559" customFormat="false" ht="15" hidden="false" customHeight="true" outlineLevel="0" collapsed="false">
      <c r="A7559" s="1" t="s">
        <v>18029</v>
      </c>
      <c r="B7559" s="1" t="s">
        <v>6115</v>
      </c>
      <c r="C7559" s="1" t="s">
        <v>1940</v>
      </c>
      <c r="D7559" s="1" t="n">
        <v>1</v>
      </c>
      <c r="E7559" s="16" t="n">
        <v>2374.52</v>
      </c>
      <c r="F7559" s="17" t="n">
        <v>0</v>
      </c>
      <c r="G7559" s="16" t="n">
        <v>2374.52</v>
      </c>
      <c r="I7559" s="1" t="str">
        <f aca="false">INDEX(Products!$C$2:$C$51,MATCH(C7559,Products!$A$2:$A$51,0))</f>
        <v>Fashion</v>
      </c>
      <c r="J7559" s="1" t="str">
        <f aca="false">INDEX(Orders!$E$2:$E$8001,MATCH(B7559,Orders!$A$2:$A$8001,0))</f>
        <v>Delivered</v>
      </c>
      <c r="K7559" s="1" t="str">
        <f aca="false">LEFT(INDEX(Orders!$C$2:$C$8001,MATCH(B7559,Orders!$A$2:$A$8001,0)),7)</f>
        <v>2025-09</v>
      </c>
    </row>
    <row r="7560" customFormat="false" ht="15" hidden="false" customHeight="true" outlineLevel="0" collapsed="false">
      <c r="A7560" s="1" t="s">
        <v>18030</v>
      </c>
      <c r="B7560" s="1" t="s">
        <v>6116</v>
      </c>
      <c r="C7560" s="1" t="s">
        <v>2006</v>
      </c>
      <c r="D7560" s="1" t="n">
        <v>2</v>
      </c>
      <c r="E7560" s="16" t="n">
        <v>482.17</v>
      </c>
      <c r="F7560" s="17" t="n">
        <v>0.1</v>
      </c>
      <c r="G7560" s="16" t="n">
        <v>867.91</v>
      </c>
      <c r="I7560" s="1" t="str">
        <f aca="false">INDEX(Products!$C$2:$C$51,MATCH(C7560,Products!$A$2:$A$51,0))</f>
        <v>Books &amp; Stationery</v>
      </c>
      <c r="J7560" s="1" t="str">
        <f aca="false">INDEX(Orders!$E$2:$E$8001,MATCH(B7560,Orders!$A$2:$A$8001,0))</f>
        <v>Delivered</v>
      </c>
      <c r="K7560" s="1" t="str">
        <f aca="false">LEFT(INDEX(Orders!$C$2:$C$8001,MATCH(B7560,Orders!$A$2:$A$8001,0)),7)</f>
        <v>2025-05</v>
      </c>
    </row>
    <row r="7561" customFormat="false" ht="15" hidden="false" customHeight="true" outlineLevel="0" collapsed="false">
      <c r="A7561" s="1" t="s">
        <v>18031</v>
      </c>
      <c r="B7561" s="1" t="s">
        <v>6116</v>
      </c>
      <c r="C7561" s="1" t="s">
        <v>1971</v>
      </c>
      <c r="D7561" s="1" t="n">
        <v>1</v>
      </c>
      <c r="E7561" s="16" t="n">
        <v>2073.63</v>
      </c>
      <c r="F7561" s="17" t="n">
        <v>0.05</v>
      </c>
      <c r="G7561" s="16" t="n">
        <v>1969.95</v>
      </c>
      <c r="I7561" s="1" t="str">
        <f aca="false">INDEX(Products!$C$2:$C$51,MATCH(C7561,Products!$A$2:$A$51,0))</f>
        <v>Home &amp; Kitchen</v>
      </c>
      <c r="J7561" s="1" t="str">
        <f aca="false">INDEX(Orders!$E$2:$E$8001,MATCH(B7561,Orders!$A$2:$A$8001,0))</f>
        <v>Delivered</v>
      </c>
      <c r="K7561" s="1" t="str">
        <f aca="false">LEFT(INDEX(Orders!$C$2:$C$8001,MATCH(B7561,Orders!$A$2:$A$8001,0)),7)</f>
        <v>2025-05</v>
      </c>
    </row>
    <row r="7562" customFormat="false" ht="15" hidden="false" customHeight="true" outlineLevel="0" collapsed="false">
      <c r="A7562" s="1" t="s">
        <v>18032</v>
      </c>
      <c r="B7562" s="1" t="s">
        <v>6117</v>
      </c>
      <c r="C7562" s="1" t="s">
        <v>1930</v>
      </c>
      <c r="D7562" s="1" t="n">
        <v>1</v>
      </c>
      <c r="E7562" s="16" t="n">
        <v>2398.35</v>
      </c>
      <c r="F7562" s="17" t="n">
        <v>0.1</v>
      </c>
      <c r="G7562" s="16" t="n">
        <v>2158.52</v>
      </c>
      <c r="I7562" s="1" t="str">
        <f aca="false">INDEX(Products!$C$2:$C$51,MATCH(C7562,Products!$A$2:$A$51,0))</f>
        <v>Electronics</v>
      </c>
      <c r="J7562" s="1" t="str">
        <f aca="false">INDEX(Orders!$E$2:$E$8001,MATCH(B7562,Orders!$A$2:$A$8001,0))</f>
        <v>Delivered</v>
      </c>
      <c r="K7562" s="1" t="str">
        <f aca="false">LEFT(INDEX(Orders!$C$2:$C$8001,MATCH(B7562,Orders!$A$2:$A$8001,0)),7)</f>
        <v>2025-11</v>
      </c>
    </row>
    <row r="7563" customFormat="false" ht="15" hidden="false" customHeight="true" outlineLevel="0" collapsed="false">
      <c r="A7563" s="1" t="s">
        <v>18033</v>
      </c>
      <c r="B7563" s="1" t="s">
        <v>6118</v>
      </c>
      <c r="C7563" s="1" t="s">
        <v>1959</v>
      </c>
      <c r="D7563" s="1" t="n">
        <v>2</v>
      </c>
      <c r="E7563" s="16" t="n">
        <v>2142.79</v>
      </c>
      <c r="F7563" s="17" t="n">
        <v>0</v>
      </c>
      <c r="G7563" s="16" t="n">
        <v>4285.58</v>
      </c>
      <c r="I7563" s="1" t="str">
        <f aca="false">INDEX(Products!$C$2:$C$51,MATCH(C7563,Products!$A$2:$A$51,0))</f>
        <v>Home &amp; Kitchen</v>
      </c>
      <c r="J7563" s="1" t="str">
        <f aca="false">INDEX(Orders!$E$2:$E$8001,MATCH(B7563,Orders!$A$2:$A$8001,0))</f>
        <v>Delivered</v>
      </c>
      <c r="K7563" s="1" t="str">
        <f aca="false">LEFT(INDEX(Orders!$C$2:$C$8001,MATCH(B7563,Orders!$A$2:$A$8001,0)),7)</f>
        <v>2025-02</v>
      </c>
    </row>
    <row r="7564" customFormat="false" ht="15" hidden="false" customHeight="true" outlineLevel="0" collapsed="false">
      <c r="A7564" s="1" t="s">
        <v>18034</v>
      </c>
      <c r="B7564" s="1" t="s">
        <v>6118</v>
      </c>
      <c r="C7564" s="1" t="s">
        <v>1980</v>
      </c>
      <c r="D7564" s="1" t="n">
        <v>2</v>
      </c>
      <c r="E7564" s="16" t="n">
        <v>2299.69</v>
      </c>
      <c r="F7564" s="17" t="n">
        <v>0</v>
      </c>
      <c r="G7564" s="16" t="n">
        <v>4599.38</v>
      </c>
      <c r="I7564" s="1" t="str">
        <f aca="false">INDEX(Products!$C$2:$C$51,MATCH(C7564,Products!$A$2:$A$51,0))</f>
        <v>Beauty &amp; Personal Care</v>
      </c>
      <c r="J7564" s="1" t="str">
        <f aca="false">INDEX(Orders!$E$2:$E$8001,MATCH(B7564,Orders!$A$2:$A$8001,0))</f>
        <v>Delivered</v>
      </c>
      <c r="K7564" s="1" t="str">
        <f aca="false">LEFT(INDEX(Orders!$C$2:$C$8001,MATCH(B7564,Orders!$A$2:$A$8001,0)),7)</f>
        <v>2025-02</v>
      </c>
    </row>
    <row r="7565" customFormat="false" ht="15" hidden="false" customHeight="true" outlineLevel="0" collapsed="false">
      <c r="A7565" s="1" t="s">
        <v>18035</v>
      </c>
      <c r="B7565" s="1" t="s">
        <v>6118</v>
      </c>
      <c r="C7565" s="1" t="s">
        <v>1990</v>
      </c>
      <c r="D7565" s="1" t="n">
        <v>1</v>
      </c>
      <c r="E7565" s="16" t="n">
        <v>5311.32</v>
      </c>
      <c r="F7565" s="17" t="n">
        <v>0.15</v>
      </c>
      <c r="G7565" s="16" t="n">
        <v>4514.62</v>
      </c>
      <c r="I7565" s="1" t="str">
        <f aca="false">INDEX(Products!$C$2:$C$51,MATCH(C7565,Products!$A$2:$A$51,0))</f>
        <v>Sports &amp; Fitness</v>
      </c>
      <c r="J7565" s="1" t="str">
        <f aca="false">INDEX(Orders!$E$2:$E$8001,MATCH(B7565,Orders!$A$2:$A$8001,0))</f>
        <v>Delivered</v>
      </c>
      <c r="K7565" s="1" t="str">
        <f aca="false">LEFT(INDEX(Orders!$C$2:$C$8001,MATCH(B7565,Orders!$A$2:$A$8001,0)),7)</f>
        <v>2025-02</v>
      </c>
    </row>
    <row r="7566" customFormat="false" ht="15" hidden="false" customHeight="true" outlineLevel="0" collapsed="false">
      <c r="A7566" s="1" t="s">
        <v>18036</v>
      </c>
      <c r="B7566" s="1" t="s">
        <v>6119</v>
      </c>
      <c r="C7566" s="1" t="s">
        <v>1940</v>
      </c>
      <c r="D7566" s="1" t="n">
        <v>1</v>
      </c>
      <c r="E7566" s="16" t="n">
        <v>2374.52</v>
      </c>
      <c r="F7566" s="17" t="n">
        <v>0</v>
      </c>
      <c r="G7566" s="16" t="n">
        <v>2374.52</v>
      </c>
      <c r="I7566" s="1" t="str">
        <f aca="false">INDEX(Products!$C$2:$C$51,MATCH(C7566,Products!$A$2:$A$51,0))</f>
        <v>Fashion</v>
      </c>
      <c r="J7566" s="1" t="str">
        <f aca="false">INDEX(Orders!$E$2:$E$8001,MATCH(B7566,Orders!$A$2:$A$8001,0))</f>
        <v>Cancelled</v>
      </c>
      <c r="K7566" s="1" t="str">
        <f aca="false">LEFT(INDEX(Orders!$C$2:$C$8001,MATCH(B7566,Orders!$A$2:$A$8001,0)),7)</f>
        <v>2025-06</v>
      </c>
    </row>
    <row r="7567" customFormat="false" ht="15" hidden="false" customHeight="true" outlineLevel="0" collapsed="false">
      <c r="A7567" s="1" t="s">
        <v>18037</v>
      </c>
      <c r="B7567" s="1" t="s">
        <v>6120</v>
      </c>
      <c r="C7567" s="1" t="s">
        <v>1940</v>
      </c>
      <c r="D7567" s="1" t="n">
        <v>1</v>
      </c>
      <c r="E7567" s="16" t="n">
        <v>2374.52</v>
      </c>
      <c r="F7567" s="17" t="n">
        <v>0</v>
      </c>
      <c r="G7567" s="16" t="n">
        <v>2374.52</v>
      </c>
      <c r="I7567" s="1" t="str">
        <f aca="false">INDEX(Products!$C$2:$C$51,MATCH(C7567,Products!$A$2:$A$51,0))</f>
        <v>Fashion</v>
      </c>
      <c r="J7567" s="1" t="str">
        <f aca="false">INDEX(Orders!$E$2:$E$8001,MATCH(B7567,Orders!$A$2:$A$8001,0))</f>
        <v>Returned</v>
      </c>
      <c r="K7567" s="1" t="str">
        <f aca="false">LEFT(INDEX(Orders!$C$2:$C$8001,MATCH(B7567,Orders!$A$2:$A$8001,0)),7)</f>
        <v>2025-10</v>
      </c>
    </row>
    <row r="7568" customFormat="false" ht="15" hidden="false" customHeight="true" outlineLevel="0" collapsed="false">
      <c r="A7568" s="1" t="s">
        <v>18038</v>
      </c>
      <c r="B7568" s="1" t="s">
        <v>6120</v>
      </c>
      <c r="C7568" s="1" t="s">
        <v>1965</v>
      </c>
      <c r="D7568" s="1" t="n">
        <v>1</v>
      </c>
      <c r="E7568" s="16" t="n">
        <v>1145.07</v>
      </c>
      <c r="F7568" s="17" t="n">
        <v>0</v>
      </c>
      <c r="G7568" s="16" t="n">
        <v>1145.07</v>
      </c>
      <c r="I7568" s="1" t="str">
        <f aca="false">INDEX(Products!$C$2:$C$51,MATCH(C7568,Products!$A$2:$A$51,0))</f>
        <v>Home &amp; Kitchen</v>
      </c>
      <c r="J7568" s="1" t="str">
        <f aca="false">INDEX(Orders!$E$2:$E$8001,MATCH(B7568,Orders!$A$2:$A$8001,0))</f>
        <v>Returned</v>
      </c>
      <c r="K7568" s="1" t="str">
        <f aca="false">LEFT(INDEX(Orders!$C$2:$C$8001,MATCH(B7568,Orders!$A$2:$A$8001,0)),7)</f>
        <v>2025-10</v>
      </c>
    </row>
    <row r="7569" customFormat="false" ht="15" hidden="false" customHeight="true" outlineLevel="0" collapsed="false">
      <c r="A7569" s="1" t="s">
        <v>18039</v>
      </c>
      <c r="B7569" s="1" t="s">
        <v>6120</v>
      </c>
      <c r="C7569" s="1" t="s">
        <v>1959</v>
      </c>
      <c r="D7569" s="1" t="n">
        <v>2</v>
      </c>
      <c r="E7569" s="16" t="n">
        <v>2142.79</v>
      </c>
      <c r="F7569" s="17" t="n">
        <v>0</v>
      </c>
      <c r="G7569" s="16" t="n">
        <v>4285.58</v>
      </c>
      <c r="I7569" s="1" t="str">
        <f aca="false">INDEX(Products!$C$2:$C$51,MATCH(C7569,Products!$A$2:$A$51,0))</f>
        <v>Home &amp; Kitchen</v>
      </c>
      <c r="J7569" s="1" t="str">
        <f aca="false">INDEX(Orders!$E$2:$E$8001,MATCH(B7569,Orders!$A$2:$A$8001,0))</f>
        <v>Returned</v>
      </c>
      <c r="K7569" s="1" t="str">
        <f aca="false">LEFT(INDEX(Orders!$C$2:$C$8001,MATCH(B7569,Orders!$A$2:$A$8001,0)),7)</f>
        <v>2025-10</v>
      </c>
    </row>
    <row r="7570" customFormat="false" ht="15" hidden="false" customHeight="true" outlineLevel="0" collapsed="false">
      <c r="A7570" s="1" t="s">
        <v>18040</v>
      </c>
      <c r="B7570" s="1" t="s">
        <v>6120</v>
      </c>
      <c r="C7570" s="1" t="s">
        <v>2007</v>
      </c>
      <c r="D7570" s="1" t="n">
        <v>1</v>
      </c>
      <c r="E7570" s="16" t="n">
        <v>750.27</v>
      </c>
      <c r="F7570" s="17" t="n">
        <v>0.1</v>
      </c>
      <c r="G7570" s="16" t="n">
        <v>675.24</v>
      </c>
      <c r="I7570" s="1" t="str">
        <f aca="false">INDEX(Products!$C$2:$C$51,MATCH(C7570,Products!$A$2:$A$51,0))</f>
        <v>Books &amp; Stationery</v>
      </c>
      <c r="J7570" s="1" t="str">
        <f aca="false">INDEX(Orders!$E$2:$E$8001,MATCH(B7570,Orders!$A$2:$A$8001,0))</f>
        <v>Returned</v>
      </c>
      <c r="K7570" s="1" t="str">
        <f aca="false">LEFT(INDEX(Orders!$C$2:$C$8001,MATCH(B7570,Orders!$A$2:$A$8001,0)),7)</f>
        <v>2025-10</v>
      </c>
    </row>
    <row r="7571" customFormat="false" ht="15" hidden="false" customHeight="true" outlineLevel="0" collapsed="false">
      <c r="A7571" s="1" t="s">
        <v>18041</v>
      </c>
      <c r="B7571" s="1" t="s">
        <v>6120</v>
      </c>
      <c r="C7571" s="1" t="s">
        <v>1975</v>
      </c>
      <c r="D7571" s="1" t="n">
        <v>2</v>
      </c>
      <c r="E7571" s="16" t="n">
        <v>862.99</v>
      </c>
      <c r="F7571" s="17" t="n">
        <v>0</v>
      </c>
      <c r="G7571" s="16" t="n">
        <v>1725.98</v>
      </c>
      <c r="I7571" s="1" t="str">
        <f aca="false">INDEX(Products!$C$2:$C$51,MATCH(C7571,Products!$A$2:$A$51,0))</f>
        <v>Beauty &amp; Personal Care</v>
      </c>
      <c r="J7571" s="1" t="str">
        <f aca="false">INDEX(Orders!$E$2:$E$8001,MATCH(B7571,Orders!$A$2:$A$8001,0))</f>
        <v>Returned</v>
      </c>
      <c r="K7571" s="1" t="str">
        <f aca="false">LEFT(INDEX(Orders!$C$2:$C$8001,MATCH(B7571,Orders!$A$2:$A$8001,0)),7)</f>
        <v>2025-10</v>
      </c>
    </row>
    <row r="7572" customFormat="false" ht="15" hidden="false" customHeight="true" outlineLevel="0" collapsed="false">
      <c r="A7572" s="1" t="s">
        <v>18042</v>
      </c>
      <c r="B7572" s="1" t="s">
        <v>6121</v>
      </c>
      <c r="C7572" s="1" t="s">
        <v>1940</v>
      </c>
      <c r="D7572" s="1" t="n">
        <v>2</v>
      </c>
      <c r="E7572" s="16" t="n">
        <v>2374.52</v>
      </c>
      <c r="F7572" s="17" t="n">
        <v>0.15</v>
      </c>
      <c r="G7572" s="16" t="n">
        <v>4036.68</v>
      </c>
      <c r="I7572" s="1" t="str">
        <f aca="false">INDEX(Products!$C$2:$C$51,MATCH(C7572,Products!$A$2:$A$51,0))</f>
        <v>Fashion</v>
      </c>
      <c r="J7572" s="1" t="str">
        <f aca="false">INDEX(Orders!$E$2:$E$8001,MATCH(B7572,Orders!$A$2:$A$8001,0))</f>
        <v>Delivered</v>
      </c>
      <c r="K7572" s="1" t="str">
        <f aca="false">LEFT(INDEX(Orders!$C$2:$C$8001,MATCH(B7572,Orders!$A$2:$A$8001,0)),7)</f>
        <v>2025-11</v>
      </c>
    </row>
    <row r="7573" customFormat="false" ht="15" hidden="false" customHeight="true" outlineLevel="0" collapsed="false">
      <c r="A7573" s="1" t="s">
        <v>18043</v>
      </c>
      <c r="B7573" s="1" t="s">
        <v>6121</v>
      </c>
      <c r="C7573" s="1" t="s">
        <v>1937</v>
      </c>
      <c r="D7573" s="1" t="n">
        <v>1</v>
      </c>
      <c r="E7573" s="16" t="n">
        <v>1364.75</v>
      </c>
      <c r="F7573" s="17" t="n">
        <v>0.15</v>
      </c>
      <c r="G7573" s="16" t="n">
        <v>1160.04</v>
      </c>
      <c r="I7573" s="1" t="str">
        <f aca="false">INDEX(Products!$C$2:$C$51,MATCH(C7573,Products!$A$2:$A$51,0))</f>
        <v>Fashion</v>
      </c>
      <c r="J7573" s="1" t="str">
        <f aca="false">INDEX(Orders!$E$2:$E$8001,MATCH(B7573,Orders!$A$2:$A$8001,0))</f>
        <v>Delivered</v>
      </c>
      <c r="K7573" s="1" t="str">
        <f aca="false">LEFT(INDEX(Orders!$C$2:$C$8001,MATCH(B7573,Orders!$A$2:$A$8001,0)),7)</f>
        <v>2025-11</v>
      </c>
    </row>
    <row r="7574" customFormat="false" ht="15" hidden="false" customHeight="true" outlineLevel="0" collapsed="false">
      <c r="A7574" s="1" t="s">
        <v>18044</v>
      </c>
      <c r="B7574" s="1" t="s">
        <v>6121</v>
      </c>
      <c r="C7574" s="1" t="s">
        <v>1988</v>
      </c>
      <c r="D7574" s="1" t="n">
        <v>1</v>
      </c>
      <c r="E7574" s="16" t="n">
        <v>681.07</v>
      </c>
      <c r="F7574" s="17" t="n">
        <v>0</v>
      </c>
      <c r="G7574" s="16" t="n">
        <v>681.07</v>
      </c>
      <c r="I7574" s="1" t="str">
        <f aca="false">INDEX(Products!$C$2:$C$51,MATCH(C7574,Products!$A$2:$A$51,0))</f>
        <v>Sports &amp; Fitness</v>
      </c>
      <c r="J7574" s="1" t="str">
        <f aca="false">INDEX(Orders!$E$2:$E$8001,MATCH(B7574,Orders!$A$2:$A$8001,0))</f>
        <v>Delivered</v>
      </c>
      <c r="K7574" s="1" t="str">
        <f aca="false">LEFT(INDEX(Orders!$C$2:$C$8001,MATCH(B7574,Orders!$A$2:$A$8001,0)),7)</f>
        <v>2025-11</v>
      </c>
    </row>
    <row r="7575" customFormat="false" ht="15" hidden="false" customHeight="true" outlineLevel="0" collapsed="false">
      <c r="A7575" s="1" t="s">
        <v>18045</v>
      </c>
      <c r="B7575" s="1" t="s">
        <v>6122</v>
      </c>
      <c r="C7575" s="1" t="s">
        <v>1975</v>
      </c>
      <c r="D7575" s="1" t="n">
        <v>1</v>
      </c>
      <c r="E7575" s="16" t="n">
        <v>862.99</v>
      </c>
      <c r="F7575" s="17" t="n">
        <v>0</v>
      </c>
      <c r="G7575" s="16" t="n">
        <v>862.99</v>
      </c>
      <c r="I7575" s="1" t="str">
        <f aca="false">INDEX(Products!$C$2:$C$51,MATCH(C7575,Products!$A$2:$A$51,0))</f>
        <v>Beauty &amp; Personal Care</v>
      </c>
      <c r="J7575" s="1" t="str">
        <f aca="false">INDEX(Orders!$E$2:$E$8001,MATCH(B7575,Orders!$A$2:$A$8001,0))</f>
        <v>Returned</v>
      </c>
      <c r="K7575" s="1" t="str">
        <f aca="false">LEFT(INDEX(Orders!$C$2:$C$8001,MATCH(B7575,Orders!$A$2:$A$8001,0)),7)</f>
        <v>2025-11</v>
      </c>
    </row>
    <row r="7576" customFormat="false" ht="15" hidden="false" customHeight="true" outlineLevel="0" collapsed="false">
      <c r="A7576" s="1" t="s">
        <v>18046</v>
      </c>
      <c r="B7576" s="1" t="s">
        <v>6123</v>
      </c>
      <c r="C7576" s="1" t="s">
        <v>1940</v>
      </c>
      <c r="D7576" s="1" t="n">
        <v>1</v>
      </c>
      <c r="E7576" s="16" t="n">
        <v>2374.52</v>
      </c>
      <c r="F7576" s="17" t="n">
        <v>0.15</v>
      </c>
      <c r="G7576" s="16" t="n">
        <v>2018.34</v>
      </c>
      <c r="I7576" s="1" t="str">
        <f aca="false">INDEX(Products!$C$2:$C$51,MATCH(C7576,Products!$A$2:$A$51,0))</f>
        <v>Fashion</v>
      </c>
      <c r="J7576" s="1" t="str">
        <f aca="false">INDEX(Orders!$E$2:$E$8001,MATCH(B7576,Orders!$A$2:$A$8001,0))</f>
        <v>Delivered</v>
      </c>
      <c r="K7576" s="1" t="str">
        <f aca="false">LEFT(INDEX(Orders!$C$2:$C$8001,MATCH(B7576,Orders!$A$2:$A$8001,0)),7)</f>
        <v>2024-10</v>
      </c>
    </row>
    <row r="7577" customFormat="false" ht="15" hidden="false" customHeight="true" outlineLevel="0" collapsed="false">
      <c r="A7577" s="1" t="s">
        <v>18047</v>
      </c>
      <c r="B7577" s="1" t="s">
        <v>6123</v>
      </c>
      <c r="C7577" s="1" t="s">
        <v>2006</v>
      </c>
      <c r="D7577" s="1" t="n">
        <v>1</v>
      </c>
      <c r="E7577" s="16" t="n">
        <v>482.17</v>
      </c>
      <c r="F7577" s="17" t="n">
        <v>0</v>
      </c>
      <c r="G7577" s="16" t="n">
        <v>482.17</v>
      </c>
      <c r="I7577" s="1" t="str">
        <f aca="false">INDEX(Products!$C$2:$C$51,MATCH(C7577,Products!$A$2:$A$51,0))</f>
        <v>Books &amp; Stationery</v>
      </c>
      <c r="J7577" s="1" t="str">
        <f aca="false">INDEX(Orders!$E$2:$E$8001,MATCH(B7577,Orders!$A$2:$A$8001,0))</f>
        <v>Delivered</v>
      </c>
      <c r="K7577" s="1" t="str">
        <f aca="false">LEFT(INDEX(Orders!$C$2:$C$8001,MATCH(B7577,Orders!$A$2:$A$8001,0)),7)</f>
        <v>2024-10</v>
      </c>
    </row>
    <row r="7578" customFormat="false" ht="15" hidden="false" customHeight="true" outlineLevel="0" collapsed="false">
      <c r="A7578" s="1" t="s">
        <v>18048</v>
      </c>
      <c r="B7578" s="1" t="s">
        <v>6124</v>
      </c>
      <c r="C7578" s="1" t="s">
        <v>1990</v>
      </c>
      <c r="D7578" s="1" t="n">
        <v>1</v>
      </c>
      <c r="E7578" s="16" t="n">
        <v>5311.32</v>
      </c>
      <c r="F7578" s="17" t="n">
        <v>0.05</v>
      </c>
      <c r="G7578" s="16" t="n">
        <v>5045.75</v>
      </c>
      <c r="I7578" s="1" t="str">
        <f aca="false">INDEX(Products!$C$2:$C$51,MATCH(C7578,Products!$A$2:$A$51,0))</f>
        <v>Sports &amp; Fitness</v>
      </c>
      <c r="J7578" s="1" t="str">
        <f aca="false">INDEX(Orders!$E$2:$E$8001,MATCH(B7578,Orders!$A$2:$A$8001,0))</f>
        <v>Delivered</v>
      </c>
      <c r="K7578" s="1" t="str">
        <f aca="false">LEFT(INDEX(Orders!$C$2:$C$8001,MATCH(B7578,Orders!$A$2:$A$8001,0)),7)</f>
        <v>2025-10</v>
      </c>
    </row>
    <row r="7579" customFormat="false" ht="15" hidden="false" customHeight="true" outlineLevel="0" collapsed="false">
      <c r="A7579" s="1" t="s">
        <v>18049</v>
      </c>
      <c r="B7579" s="1" t="s">
        <v>6125</v>
      </c>
      <c r="C7579" s="1" t="s">
        <v>1937</v>
      </c>
      <c r="D7579" s="1" t="n">
        <v>1</v>
      </c>
      <c r="E7579" s="16" t="n">
        <v>1364.75</v>
      </c>
      <c r="F7579" s="17" t="n">
        <v>0.05</v>
      </c>
      <c r="G7579" s="16" t="n">
        <v>1296.51</v>
      </c>
      <c r="I7579" s="1" t="str">
        <f aca="false">INDEX(Products!$C$2:$C$51,MATCH(C7579,Products!$A$2:$A$51,0))</f>
        <v>Fashion</v>
      </c>
      <c r="J7579" s="1" t="str">
        <f aca="false">INDEX(Orders!$E$2:$E$8001,MATCH(B7579,Orders!$A$2:$A$8001,0))</f>
        <v>Delivered</v>
      </c>
      <c r="K7579" s="1" t="str">
        <f aca="false">LEFT(INDEX(Orders!$C$2:$C$8001,MATCH(B7579,Orders!$A$2:$A$8001,0)),7)</f>
        <v>2024-01</v>
      </c>
    </row>
    <row r="7580" customFormat="false" ht="15" hidden="false" customHeight="true" outlineLevel="0" collapsed="false">
      <c r="A7580" s="1" t="s">
        <v>18050</v>
      </c>
      <c r="B7580" s="1" t="s">
        <v>6125</v>
      </c>
      <c r="C7580" s="1" t="s">
        <v>1984</v>
      </c>
      <c r="D7580" s="1" t="n">
        <v>1</v>
      </c>
      <c r="E7580" s="16" t="n">
        <v>1134.82</v>
      </c>
      <c r="F7580" s="17" t="n">
        <v>0.1</v>
      </c>
      <c r="G7580" s="16" t="n">
        <v>1021.34</v>
      </c>
      <c r="I7580" s="1" t="str">
        <f aca="false">INDEX(Products!$C$2:$C$51,MATCH(C7580,Products!$A$2:$A$51,0))</f>
        <v>Beauty &amp; Personal Care</v>
      </c>
      <c r="J7580" s="1" t="str">
        <f aca="false">INDEX(Orders!$E$2:$E$8001,MATCH(B7580,Orders!$A$2:$A$8001,0))</f>
        <v>Delivered</v>
      </c>
      <c r="K7580" s="1" t="str">
        <f aca="false">LEFT(INDEX(Orders!$C$2:$C$8001,MATCH(B7580,Orders!$A$2:$A$8001,0)),7)</f>
        <v>2024-01</v>
      </c>
    </row>
    <row r="7581" customFormat="false" ht="15" hidden="false" customHeight="true" outlineLevel="0" collapsed="false">
      <c r="A7581" s="1" t="s">
        <v>18051</v>
      </c>
      <c r="B7581" s="1" t="s">
        <v>6127</v>
      </c>
      <c r="C7581" s="1" t="s">
        <v>2002</v>
      </c>
      <c r="D7581" s="1" t="n">
        <v>2</v>
      </c>
      <c r="E7581" s="16" t="n">
        <v>392.75</v>
      </c>
      <c r="F7581" s="17" t="n">
        <v>0</v>
      </c>
      <c r="G7581" s="16" t="n">
        <v>785.5</v>
      </c>
      <c r="I7581" s="1" t="str">
        <f aca="false">INDEX(Products!$C$2:$C$51,MATCH(C7581,Products!$A$2:$A$51,0))</f>
        <v>Books &amp; Stationery</v>
      </c>
      <c r="J7581" s="1" t="str">
        <f aca="false">INDEX(Orders!$E$2:$E$8001,MATCH(B7581,Orders!$A$2:$A$8001,0))</f>
        <v>Delivered</v>
      </c>
      <c r="K7581" s="1" t="str">
        <f aca="false">LEFT(INDEX(Orders!$C$2:$C$8001,MATCH(B7581,Orders!$A$2:$A$8001,0)),7)</f>
        <v>2025-12</v>
      </c>
    </row>
    <row r="7582" customFormat="false" ht="15" hidden="false" customHeight="true" outlineLevel="0" collapsed="false">
      <c r="A7582" s="1" t="s">
        <v>18052</v>
      </c>
      <c r="B7582" s="1" t="s">
        <v>6127</v>
      </c>
      <c r="C7582" s="1" t="s">
        <v>2007</v>
      </c>
      <c r="D7582" s="1" t="n">
        <v>2</v>
      </c>
      <c r="E7582" s="16" t="n">
        <v>750.27</v>
      </c>
      <c r="F7582" s="17" t="n">
        <v>0</v>
      </c>
      <c r="G7582" s="16" t="n">
        <v>1500.54</v>
      </c>
      <c r="I7582" s="1" t="str">
        <f aca="false">INDEX(Products!$C$2:$C$51,MATCH(C7582,Products!$A$2:$A$51,0))</f>
        <v>Books &amp; Stationery</v>
      </c>
      <c r="J7582" s="1" t="str">
        <f aca="false">INDEX(Orders!$E$2:$E$8001,MATCH(B7582,Orders!$A$2:$A$8001,0))</f>
        <v>Delivered</v>
      </c>
      <c r="K7582" s="1" t="str">
        <f aca="false">LEFT(INDEX(Orders!$C$2:$C$8001,MATCH(B7582,Orders!$A$2:$A$8001,0)),7)</f>
        <v>2025-12</v>
      </c>
    </row>
    <row r="7583" customFormat="false" ht="15" hidden="false" customHeight="true" outlineLevel="0" collapsed="false">
      <c r="A7583" s="1" t="s">
        <v>18053</v>
      </c>
      <c r="B7583" s="1" t="s">
        <v>6127</v>
      </c>
      <c r="C7583" s="1" t="s">
        <v>1940</v>
      </c>
      <c r="D7583" s="1" t="n">
        <v>1</v>
      </c>
      <c r="E7583" s="16" t="n">
        <v>2374.52</v>
      </c>
      <c r="F7583" s="17" t="n">
        <v>0.05</v>
      </c>
      <c r="G7583" s="16" t="n">
        <v>2255.79</v>
      </c>
      <c r="I7583" s="1" t="str">
        <f aca="false">INDEX(Products!$C$2:$C$51,MATCH(C7583,Products!$A$2:$A$51,0))</f>
        <v>Fashion</v>
      </c>
      <c r="J7583" s="1" t="str">
        <f aca="false">INDEX(Orders!$E$2:$E$8001,MATCH(B7583,Orders!$A$2:$A$8001,0))</f>
        <v>Delivered</v>
      </c>
      <c r="K7583" s="1" t="str">
        <f aca="false">LEFT(INDEX(Orders!$C$2:$C$8001,MATCH(B7583,Orders!$A$2:$A$8001,0)),7)</f>
        <v>2025-12</v>
      </c>
    </row>
    <row r="7584" customFormat="false" ht="15" hidden="false" customHeight="true" outlineLevel="0" collapsed="false">
      <c r="A7584" s="1" t="s">
        <v>18054</v>
      </c>
      <c r="B7584" s="1" t="s">
        <v>6128</v>
      </c>
      <c r="C7584" s="1" t="s">
        <v>1959</v>
      </c>
      <c r="D7584" s="1" t="n">
        <v>1</v>
      </c>
      <c r="E7584" s="16" t="n">
        <v>2142.79</v>
      </c>
      <c r="F7584" s="17" t="n">
        <v>0</v>
      </c>
      <c r="G7584" s="16" t="n">
        <v>2142.79</v>
      </c>
      <c r="I7584" s="1" t="str">
        <f aca="false">INDEX(Products!$C$2:$C$51,MATCH(C7584,Products!$A$2:$A$51,0))</f>
        <v>Home &amp; Kitchen</v>
      </c>
      <c r="J7584" s="1" t="str">
        <f aca="false">INDEX(Orders!$E$2:$E$8001,MATCH(B7584,Orders!$A$2:$A$8001,0))</f>
        <v>Delivered</v>
      </c>
      <c r="K7584" s="1" t="str">
        <f aca="false">LEFT(INDEX(Orders!$C$2:$C$8001,MATCH(B7584,Orders!$A$2:$A$8001,0)),7)</f>
        <v>2024-09</v>
      </c>
    </row>
    <row r="7585" customFormat="false" ht="15" hidden="false" customHeight="true" outlineLevel="0" collapsed="false">
      <c r="A7585" s="1" t="s">
        <v>18055</v>
      </c>
      <c r="B7585" s="1" t="s">
        <v>6128</v>
      </c>
      <c r="C7585" s="1" t="s">
        <v>2006</v>
      </c>
      <c r="D7585" s="1" t="n">
        <v>1</v>
      </c>
      <c r="E7585" s="16" t="n">
        <v>482.17</v>
      </c>
      <c r="F7585" s="17" t="n">
        <v>0.2</v>
      </c>
      <c r="G7585" s="16" t="n">
        <v>385.74</v>
      </c>
      <c r="I7585" s="1" t="str">
        <f aca="false">INDEX(Products!$C$2:$C$51,MATCH(C7585,Products!$A$2:$A$51,0))</f>
        <v>Books &amp; Stationery</v>
      </c>
      <c r="J7585" s="1" t="str">
        <f aca="false">INDEX(Orders!$E$2:$E$8001,MATCH(B7585,Orders!$A$2:$A$8001,0))</f>
        <v>Delivered</v>
      </c>
      <c r="K7585" s="1" t="str">
        <f aca="false">LEFT(INDEX(Orders!$C$2:$C$8001,MATCH(B7585,Orders!$A$2:$A$8001,0)),7)</f>
        <v>2024-09</v>
      </c>
    </row>
    <row r="7586" customFormat="false" ht="15" hidden="false" customHeight="true" outlineLevel="0" collapsed="false">
      <c r="A7586" s="1" t="s">
        <v>18056</v>
      </c>
      <c r="B7586" s="1" t="s">
        <v>6129</v>
      </c>
      <c r="C7586" s="1" t="s">
        <v>1971</v>
      </c>
      <c r="D7586" s="1" t="n">
        <v>1</v>
      </c>
      <c r="E7586" s="16" t="n">
        <v>2073.63</v>
      </c>
      <c r="F7586" s="17" t="n">
        <v>0</v>
      </c>
      <c r="G7586" s="16" t="n">
        <v>2073.63</v>
      </c>
      <c r="I7586" s="1" t="str">
        <f aca="false">INDEX(Products!$C$2:$C$51,MATCH(C7586,Products!$A$2:$A$51,0))</f>
        <v>Home &amp; Kitchen</v>
      </c>
      <c r="J7586" s="1" t="str">
        <f aca="false">INDEX(Orders!$E$2:$E$8001,MATCH(B7586,Orders!$A$2:$A$8001,0))</f>
        <v>Delivered</v>
      </c>
      <c r="K7586" s="1" t="str">
        <f aca="false">LEFT(INDEX(Orders!$C$2:$C$8001,MATCH(B7586,Orders!$A$2:$A$8001,0)),7)</f>
        <v>2025-02</v>
      </c>
    </row>
    <row r="7587" customFormat="false" ht="15" hidden="false" customHeight="true" outlineLevel="0" collapsed="false">
      <c r="A7587" s="1" t="s">
        <v>18057</v>
      </c>
      <c r="B7587" s="1" t="s">
        <v>6129</v>
      </c>
      <c r="C7587" s="1" t="s">
        <v>2006</v>
      </c>
      <c r="D7587" s="1" t="n">
        <v>1</v>
      </c>
      <c r="E7587" s="16" t="n">
        <v>482.17</v>
      </c>
      <c r="F7587" s="17" t="n">
        <v>0</v>
      </c>
      <c r="G7587" s="16" t="n">
        <v>482.17</v>
      </c>
      <c r="I7587" s="1" t="str">
        <f aca="false">INDEX(Products!$C$2:$C$51,MATCH(C7587,Products!$A$2:$A$51,0))</f>
        <v>Books &amp; Stationery</v>
      </c>
      <c r="J7587" s="1" t="str">
        <f aca="false">INDEX(Orders!$E$2:$E$8001,MATCH(B7587,Orders!$A$2:$A$8001,0))</f>
        <v>Delivered</v>
      </c>
      <c r="K7587" s="1" t="str">
        <f aca="false">LEFT(INDEX(Orders!$C$2:$C$8001,MATCH(B7587,Orders!$A$2:$A$8001,0)),7)</f>
        <v>2025-02</v>
      </c>
    </row>
    <row r="7588" customFormat="false" ht="15" hidden="false" customHeight="true" outlineLevel="0" collapsed="false">
      <c r="A7588" s="1" t="s">
        <v>18058</v>
      </c>
      <c r="B7588" s="1" t="s">
        <v>6129</v>
      </c>
      <c r="C7588" s="1" t="s">
        <v>1945</v>
      </c>
      <c r="D7588" s="1" t="n">
        <v>1</v>
      </c>
      <c r="E7588" s="16" t="n">
        <v>2390.13</v>
      </c>
      <c r="F7588" s="17" t="n">
        <v>0</v>
      </c>
      <c r="G7588" s="16" t="n">
        <v>2390.13</v>
      </c>
      <c r="I7588" s="1" t="str">
        <f aca="false">INDEX(Products!$C$2:$C$51,MATCH(C7588,Products!$A$2:$A$51,0))</f>
        <v>Fashion</v>
      </c>
      <c r="J7588" s="1" t="str">
        <f aca="false">INDEX(Orders!$E$2:$E$8001,MATCH(B7588,Orders!$A$2:$A$8001,0))</f>
        <v>Delivered</v>
      </c>
      <c r="K7588" s="1" t="str">
        <f aca="false">LEFT(INDEX(Orders!$C$2:$C$8001,MATCH(B7588,Orders!$A$2:$A$8001,0)),7)</f>
        <v>2025-02</v>
      </c>
    </row>
    <row r="7589" customFormat="false" ht="15" hidden="false" customHeight="true" outlineLevel="0" collapsed="false">
      <c r="A7589" s="1" t="s">
        <v>18059</v>
      </c>
      <c r="B7589" s="1" t="s">
        <v>6130</v>
      </c>
      <c r="C7589" s="1" t="s">
        <v>1940</v>
      </c>
      <c r="D7589" s="1" t="n">
        <v>2</v>
      </c>
      <c r="E7589" s="16" t="n">
        <v>2374.52</v>
      </c>
      <c r="F7589" s="17" t="n">
        <v>0.15</v>
      </c>
      <c r="G7589" s="16" t="n">
        <v>4036.68</v>
      </c>
      <c r="I7589" s="1" t="str">
        <f aca="false">INDEX(Products!$C$2:$C$51,MATCH(C7589,Products!$A$2:$A$51,0))</f>
        <v>Fashion</v>
      </c>
      <c r="J7589" s="1" t="str">
        <f aca="false">INDEX(Orders!$E$2:$E$8001,MATCH(B7589,Orders!$A$2:$A$8001,0))</f>
        <v>Delivered</v>
      </c>
      <c r="K7589" s="1" t="str">
        <f aca="false">LEFT(INDEX(Orders!$C$2:$C$8001,MATCH(B7589,Orders!$A$2:$A$8001,0)),7)</f>
        <v>2025-10</v>
      </c>
    </row>
    <row r="7590" customFormat="false" ht="15" hidden="false" customHeight="true" outlineLevel="0" collapsed="false">
      <c r="A7590" s="1" t="s">
        <v>18060</v>
      </c>
      <c r="B7590" s="1" t="s">
        <v>6130</v>
      </c>
      <c r="C7590" s="1" t="s">
        <v>1924</v>
      </c>
      <c r="D7590" s="1" t="n">
        <v>1</v>
      </c>
      <c r="E7590" s="16" t="n">
        <v>1971</v>
      </c>
      <c r="F7590" s="17" t="n">
        <v>0.05</v>
      </c>
      <c r="G7590" s="16" t="n">
        <v>1872.45</v>
      </c>
      <c r="I7590" s="1" t="str">
        <f aca="false">INDEX(Products!$C$2:$C$51,MATCH(C7590,Products!$A$2:$A$51,0))</f>
        <v>Electronics</v>
      </c>
      <c r="J7590" s="1" t="str">
        <f aca="false">INDEX(Orders!$E$2:$E$8001,MATCH(B7590,Orders!$A$2:$A$8001,0))</f>
        <v>Delivered</v>
      </c>
      <c r="K7590" s="1" t="str">
        <f aca="false">LEFT(INDEX(Orders!$C$2:$C$8001,MATCH(B7590,Orders!$A$2:$A$8001,0)),7)</f>
        <v>2025-10</v>
      </c>
    </row>
    <row r="7591" customFormat="false" ht="15" hidden="false" customHeight="true" outlineLevel="0" collapsed="false">
      <c r="A7591" s="1" t="s">
        <v>18061</v>
      </c>
      <c r="B7591" s="1" t="s">
        <v>6130</v>
      </c>
      <c r="C7591" s="1" t="s">
        <v>1930</v>
      </c>
      <c r="D7591" s="1" t="n">
        <v>1</v>
      </c>
      <c r="E7591" s="16" t="n">
        <v>2398.35</v>
      </c>
      <c r="F7591" s="17" t="n">
        <v>0</v>
      </c>
      <c r="G7591" s="16" t="n">
        <v>2398.35</v>
      </c>
      <c r="I7591" s="1" t="str">
        <f aca="false">INDEX(Products!$C$2:$C$51,MATCH(C7591,Products!$A$2:$A$51,0))</f>
        <v>Electronics</v>
      </c>
      <c r="J7591" s="1" t="str">
        <f aca="false">INDEX(Orders!$E$2:$E$8001,MATCH(B7591,Orders!$A$2:$A$8001,0))</f>
        <v>Delivered</v>
      </c>
      <c r="K7591" s="1" t="str">
        <f aca="false">LEFT(INDEX(Orders!$C$2:$C$8001,MATCH(B7591,Orders!$A$2:$A$8001,0)),7)</f>
        <v>2025-10</v>
      </c>
    </row>
    <row r="7592" customFormat="false" ht="15" hidden="false" customHeight="true" outlineLevel="0" collapsed="false">
      <c r="A7592" s="1" t="s">
        <v>18062</v>
      </c>
      <c r="B7592" s="1" t="s">
        <v>6131</v>
      </c>
      <c r="C7592" s="1" t="s">
        <v>1961</v>
      </c>
      <c r="D7592" s="1" t="n">
        <v>1</v>
      </c>
      <c r="E7592" s="16" t="n">
        <v>3493.68</v>
      </c>
      <c r="F7592" s="17" t="n">
        <v>0</v>
      </c>
      <c r="G7592" s="16" t="n">
        <v>3493.68</v>
      </c>
      <c r="I7592" s="1" t="str">
        <f aca="false">INDEX(Products!$C$2:$C$51,MATCH(C7592,Products!$A$2:$A$51,0))</f>
        <v>Home &amp; Kitchen</v>
      </c>
      <c r="J7592" s="1" t="str">
        <f aca="false">INDEX(Orders!$E$2:$E$8001,MATCH(B7592,Orders!$A$2:$A$8001,0))</f>
        <v>Delivered</v>
      </c>
      <c r="K7592" s="1" t="str">
        <f aca="false">LEFT(INDEX(Orders!$C$2:$C$8001,MATCH(B7592,Orders!$A$2:$A$8001,0)),7)</f>
        <v>2025-06</v>
      </c>
    </row>
    <row r="7593" customFormat="false" ht="15" hidden="false" customHeight="true" outlineLevel="0" collapsed="false">
      <c r="A7593" s="1" t="s">
        <v>18063</v>
      </c>
      <c r="B7593" s="1" t="s">
        <v>6131</v>
      </c>
      <c r="C7593" s="1" t="s">
        <v>2007</v>
      </c>
      <c r="D7593" s="1" t="n">
        <v>1</v>
      </c>
      <c r="E7593" s="16" t="n">
        <v>750.27</v>
      </c>
      <c r="F7593" s="17" t="n">
        <v>0</v>
      </c>
      <c r="G7593" s="16" t="n">
        <v>750.27</v>
      </c>
      <c r="I7593" s="1" t="str">
        <f aca="false">INDEX(Products!$C$2:$C$51,MATCH(C7593,Products!$A$2:$A$51,0))</f>
        <v>Books &amp; Stationery</v>
      </c>
      <c r="J7593" s="1" t="str">
        <f aca="false">INDEX(Orders!$E$2:$E$8001,MATCH(B7593,Orders!$A$2:$A$8001,0))</f>
        <v>Delivered</v>
      </c>
      <c r="K7593" s="1" t="str">
        <f aca="false">LEFT(INDEX(Orders!$C$2:$C$8001,MATCH(B7593,Orders!$A$2:$A$8001,0)),7)</f>
        <v>2025-06</v>
      </c>
    </row>
    <row r="7594" customFormat="false" ht="15" hidden="false" customHeight="true" outlineLevel="0" collapsed="false">
      <c r="A7594" s="1" t="s">
        <v>18064</v>
      </c>
      <c r="B7594" s="1" t="s">
        <v>6132</v>
      </c>
      <c r="C7594" s="1" t="s">
        <v>2007</v>
      </c>
      <c r="D7594" s="1" t="n">
        <v>1</v>
      </c>
      <c r="E7594" s="16" t="n">
        <v>750.27</v>
      </c>
      <c r="F7594" s="17" t="n">
        <v>0.1</v>
      </c>
      <c r="G7594" s="16" t="n">
        <v>675.24</v>
      </c>
      <c r="I7594" s="1" t="str">
        <f aca="false">INDEX(Products!$C$2:$C$51,MATCH(C7594,Products!$A$2:$A$51,0))</f>
        <v>Books &amp; Stationery</v>
      </c>
      <c r="J7594" s="1" t="str">
        <f aca="false">INDEX(Orders!$E$2:$E$8001,MATCH(B7594,Orders!$A$2:$A$8001,0))</f>
        <v>Delivered</v>
      </c>
      <c r="K7594" s="1" t="str">
        <f aca="false">LEFT(INDEX(Orders!$C$2:$C$8001,MATCH(B7594,Orders!$A$2:$A$8001,0)),7)</f>
        <v>2024-10</v>
      </c>
    </row>
    <row r="7595" customFormat="false" ht="15" hidden="false" customHeight="true" outlineLevel="0" collapsed="false">
      <c r="A7595" s="1" t="s">
        <v>18065</v>
      </c>
      <c r="B7595" s="1" t="s">
        <v>6132</v>
      </c>
      <c r="C7595" s="1" t="s">
        <v>2006</v>
      </c>
      <c r="D7595" s="1" t="n">
        <v>1</v>
      </c>
      <c r="E7595" s="16" t="n">
        <v>482.17</v>
      </c>
      <c r="F7595" s="17" t="n">
        <v>0.15</v>
      </c>
      <c r="G7595" s="16" t="n">
        <v>409.84</v>
      </c>
      <c r="I7595" s="1" t="str">
        <f aca="false">INDEX(Products!$C$2:$C$51,MATCH(C7595,Products!$A$2:$A$51,0))</f>
        <v>Books &amp; Stationery</v>
      </c>
      <c r="J7595" s="1" t="str">
        <f aca="false">INDEX(Orders!$E$2:$E$8001,MATCH(B7595,Orders!$A$2:$A$8001,0))</f>
        <v>Delivered</v>
      </c>
      <c r="K7595" s="1" t="str">
        <f aca="false">LEFT(INDEX(Orders!$C$2:$C$8001,MATCH(B7595,Orders!$A$2:$A$8001,0)),7)</f>
        <v>2024-10</v>
      </c>
    </row>
    <row r="7596" customFormat="false" ht="15" hidden="false" customHeight="true" outlineLevel="0" collapsed="false">
      <c r="A7596" s="1" t="s">
        <v>18066</v>
      </c>
      <c r="B7596" s="1" t="s">
        <v>6133</v>
      </c>
      <c r="C7596" s="1" t="s">
        <v>1971</v>
      </c>
      <c r="D7596" s="1" t="n">
        <v>2</v>
      </c>
      <c r="E7596" s="16" t="n">
        <v>2073.63</v>
      </c>
      <c r="F7596" s="17" t="n">
        <v>0</v>
      </c>
      <c r="G7596" s="16" t="n">
        <v>4147.26</v>
      </c>
      <c r="I7596" s="1" t="str">
        <f aca="false">INDEX(Products!$C$2:$C$51,MATCH(C7596,Products!$A$2:$A$51,0))</f>
        <v>Home &amp; Kitchen</v>
      </c>
      <c r="J7596" s="1" t="str">
        <f aca="false">INDEX(Orders!$E$2:$E$8001,MATCH(B7596,Orders!$A$2:$A$8001,0))</f>
        <v>Returned</v>
      </c>
      <c r="K7596" s="1" t="str">
        <f aca="false">LEFT(INDEX(Orders!$C$2:$C$8001,MATCH(B7596,Orders!$A$2:$A$8001,0)),7)</f>
        <v>2025-07</v>
      </c>
    </row>
    <row r="7597" customFormat="false" ht="15" hidden="false" customHeight="true" outlineLevel="0" collapsed="false">
      <c r="A7597" s="1" t="s">
        <v>18067</v>
      </c>
      <c r="B7597" s="1" t="s">
        <v>6134</v>
      </c>
      <c r="C7597" s="1" t="s">
        <v>2006</v>
      </c>
      <c r="D7597" s="1" t="n">
        <v>2</v>
      </c>
      <c r="E7597" s="16" t="n">
        <v>482.17</v>
      </c>
      <c r="F7597" s="17" t="n">
        <v>0.05</v>
      </c>
      <c r="G7597" s="16" t="n">
        <v>916.12</v>
      </c>
      <c r="I7597" s="1" t="str">
        <f aca="false">INDEX(Products!$C$2:$C$51,MATCH(C7597,Products!$A$2:$A$51,0))</f>
        <v>Books &amp; Stationery</v>
      </c>
      <c r="J7597" s="1" t="str">
        <f aca="false">INDEX(Orders!$E$2:$E$8001,MATCH(B7597,Orders!$A$2:$A$8001,0))</f>
        <v>Delivered</v>
      </c>
      <c r="K7597" s="1" t="str">
        <f aca="false">LEFT(INDEX(Orders!$C$2:$C$8001,MATCH(B7597,Orders!$A$2:$A$8001,0)),7)</f>
        <v>2024-10</v>
      </c>
    </row>
    <row r="7598" customFormat="false" ht="15" hidden="false" customHeight="true" outlineLevel="0" collapsed="false">
      <c r="A7598" s="1" t="s">
        <v>18068</v>
      </c>
      <c r="B7598" s="1" t="s">
        <v>6134</v>
      </c>
      <c r="C7598" s="1" t="s">
        <v>1940</v>
      </c>
      <c r="D7598" s="1" t="n">
        <v>3</v>
      </c>
      <c r="E7598" s="16" t="n">
        <v>2374.52</v>
      </c>
      <c r="F7598" s="17" t="n">
        <v>0.1</v>
      </c>
      <c r="G7598" s="16" t="n">
        <v>6411.2</v>
      </c>
      <c r="I7598" s="1" t="str">
        <f aca="false">INDEX(Products!$C$2:$C$51,MATCH(C7598,Products!$A$2:$A$51,0))</f>
        <v>Fashion</v>
      </c>
      <c r="J7598" s="1" t="str">
        <f aca="false">INDEX(Orders!$E$2:$E$8001,MATCH(B7598,Orders!$A$2:$A$8001,0))</f>
        <v>Delivered</v>
      </c>
      <c r="K7598" s="1" t="str">
        <f aca="false">LEFT(INDEX(Orders!$C$2:$C$8001,MATCH(B7598,Orders!$A$2:$A$8001,0)),7)</f>
        <v>2024-10</v>
      </c>
    </row>
    <row r="7599" customFormat="false" ht="15" hidden="false" customHeight="true" outlineLevel="0" collapsed="false">
      <c r="A7599" s="1" t="s">
        <v>18069</v>
      </c>
      <c r="B7599" s="1" t="s">
        <v>6134</v>
      </c>
      <c r="C7599" s="1" t="s">
        <v>1949</v>
      </c>
      <c r="D7599" s="1" t="n">
        <v>2</v>
      </c>
      <c r="E7599" s="16" t="n">
        <v>4185.64</v>
      </c>
      <c r="F7599" s="17" t="n">
        <v>0.05</v>
      </c>
      <c r="G7599" s="16" t="n">
        <v>7952.72</v>
      </c>
      <c r="I7599" s="1" t="str">
        <f aca="false">INDEX(Products!$C$2:$C$51,MATCH(C7599,Products!$A$2:$A$51,0))</f>
        <v>Fashion</v>
      </c>
      <c r="J7599" s="1" t="str">
        <f aca="false">INDEX(Orders!$E$2:$E$8001,MATCH(B7599,Orders!$A$2:$A$8001,0))</f>
        <v>Delivered</v>
      </c>
      <c r="K7599" s="1" t="str">
        <f aca="false">LEFT(INDEX(Orders!$C$2:$C$8001,MATCH(B7599,Orders!$A$2:$A$8001,0)),7)</f>
        <v>2024-10</v>
      </c>
    </row>
    <row r="7600" customFormat="false" ht="15" hidden="false" customHeight="true" outlineLevel="0" collapsed="false">
      <c r="A7600" s="1" t="s">
        <v>18070</v>
      </c>
      <c r="B7600" s="1" t="s">
        <v>6134</v>
      </c>
      <c r="C7600" s="1" t="s">
        <v>1953</v>
      </c>
      <c r="D7600" s="1" t="n">
        <v>1</v>
      </c>
      <c r="E7600" s="16" t="n">
        <v>4914.12</v>
      </c>
      <c r="F7600" s="17" t="n">
        <v>0.05</v>
      </c>
      <c r="G7600" s="16" t="n">
        <v>4668.41</v>
      </c>
      <c r="I7600" s="1" t="str">
        <f aca="false">INDEX(Products!$C$2:$C$51,MATCH(C7600,Products!$A$2:$A$51,0))</f>
        <v>Fashion</v>
      </c>
      <c r="J7600" s="1" t="str">
        <f aca="false">INDEX(Orders!$E$2:$E$8001,MATCH(B7600,Orders!$A$2:$A$8001,0))</f>
        <v>Delivered</v>
      </c>
      <c r="K7600" s="1" t="str">
        <f aca="false">LEFT(INDEX(Orders!$C$2:$C$8001,MATCH(B7600,Orders!$A$2:$A$8001,0)),7)</f>
        <v>2024-10</v>
      </c>
    </row>
    <row r="7601" customFormat="false" ht="15" hidden="false" customHeight="true" outlineLevel="0" collapsed="false">
      <c r="A7601" s="1" t="s">
        <v>18071</v>
      </c>
      <c r="B7601" s="1" t="s">
        <v>6135</v>
      </c>
      <c r="C7601" s="1" t="s">
        <v>1990</v>
      </c>
      <c r="D7601" s="1" t="n">
        <v>1</v>
      </c>
      <c r="E7601" s="16" t="n">
        <v>5311.32</v>
      </c>
      <c r="F7601" s="17" t="n">
        <v>0</v>
      </c>
      <c r="G7601" s="16" t="n">
        <v>5311.32</v>
      </c>
      <c r="I7601" s="1" t="str">
        <f aca="false">INDEX(Products!$C$2:$C$51,MATCH(C7601,Products!$A$2:$A$51,0))</f>
        <v>Sports &amp; Fitness</v>
      </c>
      <c r="J7601" s="1" t="str">
        <f aca="false">INDEX(Orders!$E$2:$E$8001,MATCH(B7601,Orders!$A$2:$A$8001,0))</f>
        <v>Delivered</v>
      </c>
      <c r="K7601" s="1" t="str">
        <f aca="false">LEFT(INDEX(Orders!$C$2:$C$8001,MATCH(B7601,Orders!$A$2:$A$8001,0)),7)</f>
        <v>2024-04</v>
      </c>
    </row>
    <row r="7602" customFormat="false" ht="15" hidden="false" customHeight="true" outlineLevel="0" collapsed="false">
      <c r="A7602" s="1" t="s">
        <v>18072</v>
      </c>
      <c r="B7602" s="1" t="s">
        <v>6136</v>
      </c>
      <c r="C7602" s="1" t="s">
        <v>1997</v>
      </c>
      <c r="D7602" s="1" t="n">
        <v>1</v>
      </c>
      <c r="E7602" s="16" t="n">
        <v>311.15</v>
      </c>
      <c r="F7602" s="17" t="n">
        <v>0</v>
      </c>
      <c r="G7602" s="16" t="n">
        <v>311.15</v>
      </c>
      <c r="I7602" s="1" t="str">
        <f aca="false">INDEX(Products!$C$2:$C$51,MATCH(C7602,Products!$A$2:$A$51,0))</f>
        <v>Sports &amp; Fitness</v>
      </c>
      <c r="J7602" s="1" t="str">
        <f aca="false">INDEX(Orders!$E$2:$E$8001,MATCH(B7602,Orders!$A$2:$A$8001,0))</f>
        <v>Delivered</v>
      </c>
      <c r="K7602" s="1" t="str">
        <f aca="false">LEFT(INDEX(Orders!$C$2:$C$8001,MATCH(B7602,Orders!$A$2:$A$8001,0)),7)</f>
        <v>2024-12</v>
      </c>
    </row>
    <row r="7603" customFormat="false" ht="15" hidden="false" customHeight="true" outlineLevel="0" collapsed="false">
      <c r="A7603" s="1" t="s">
        <v>18073</v>
      </c>
      <c r="B7603" s="1" t="s">
        <v>6137</v>
      </c>
      <c r="C7603" s="1" t="s">
        <v>1940</v>
      </c>
      <c r="D7603" s="1" t="n">
        <v>1</v>
      </c>
      <c r="E7603" s="16" t="n">
        <v>2374.52</v>
      </c>
      <c r="F7603" s="17" t="n">
        <v>0</v>
      </c>
      <c r="G7603" s="16" t="n">
        <v>2374.52</v>
      </c>
      <c r="I7603" s="1" t="str">
        <f aca="false">INDEX(Products!$C$2:$C$51,MATCH(C7603,Products!$A$2:$A$51,0))</f>
        <v>Fashion</v>
      </c>
      <c r="J7603" s="1" t="str">
        <f aca="false">INDEX(Orders!$E$2:$E$8001,MATCH(B7603,Orders!$A$2:$A$8001,0))</f>
        <v>Delivered</v>
      </c>
      <c r="K7603" s="1" t="str">
        <f aca="false">LEFT(INDEX(Orders!$C$2:$C$8001,MATCH(B7603,Orders!$A$2:$A$8001,0)),7)</f>
        <v>2025-07</v>
      </c>
    </row>
    <row r="7604" customFormat="false" ht="15" hidden="false" customHeight="true" outlineLevel="0" collapsed="false">
      <c r="A7604" s="1" t="s">
        <v>18074</v>
      </c>
      <c r="B7604" s="1" t="s">
        <v>6138</v>
      </c>
      <c r="C7604" s="1" t="s">
        <v>1975</v>
      </c>
      <c r="D7604" s="1" t="n">
        <v>1</v>
      </c>
      <c r="E7604" s="16" t="n">
        <v>862.99</v>
      </c>
      <c r="F7604" s="17" t="n">
        <v>0.05</v>
      </c>
      <c r="G7604" s="16" t="n">
        <v>819.84</v>
      </c>
      <c r="I7604" s="1" t="str">
        <f aca="false">INDEX(Products!$C$2:$C$51,MATCH(C7604,Products!$A$2:$A$51,0))</f>
        <v>Beauty &amp; Personal Care</v>
      </c>
      <c r="J7604" s="1" t="str">
        <f aca="false">INDEX(Orders!$E$2:$E$8001,MATCH(B7604,Orders!$A$2:$A$8001,0))</f>
        <v>Delivered</v>
      </c>
      <c r="K7604" s="1" t="str">
        <f aca="false">LEFT(INDEX(Orders!$C$2:$C$8001,MATCH(B7604,Orders!$A$2:$A$8001,0)),7)</f>
        <v>2024-06</v>
      </c>
    </row>
    <row r="7605" customFormat="false" ht="15" hidden="false" customHeight="true" outlineLevel="0" collapsed="false">
      <c r="A7605" s="1" t="s">
        <v>18075</v>
      </c>
      <c r="B7605" s="1" t="s">
        <v>6139</v>
      </c>
      <c r="C7605" s="1" t="s">
        <v>1990</v>
      </c>
      <c r="D7605" s="1" t="n">
        <v>2</v>
      </c>
      <c r="E7605" s="16" t="n">
        <v>5311.32</v>
      </c>
      <c r="F7605" s="17" t="n">
        <v>0</v>
      </c>
      <c r="G7605" s="16" t="n">
        <v>10622.64</v>
      </c>
      <c r="I7605" s="1" t="str">
        <f aca="false">INDEX(Products!$C$2:$C$51,MATCH(C7605,Products!$A$2:$A$51,0))</f>
        <v>Sports &amp; Fitness</v>
      </c>
      <c r="J7605" s="1" t="str">
        <f aca="false">INDEX(Orders!$E$2:$E$8001,MATCH(B7605,Orders!$A$2:$A$8001,0))</f>
        <v>Delivered</v>
      </c>
      <c r="K7605" s="1" t="str">
        <f aca="false">LEFT(INDEX(Orders!$C$2:$C$8001,MATCH(B7605,Orders!$A$2:$A$8001,0)),7)</f>
        <v>2025-03</v>
      </c>
    </row>
    <row r="7606" customFormat="false" ht="15" hidden="false" customHeight="true" outlineLevel="0" collapsed="false">
      <c r="A7606" s="1" t="s">
        <v>18076</v>
      </c>
      <c r="B7606" s="1" t="s">
        <v>6140</v>
      </c>
      <c r="C7606" s="1" t="s">
        <v>1930</v>
      </c>
      <c r="D7606" s="1" t="n">
        <v>1</v>
      </c>
      <c r="E7606" s="16" t="n">
        <v>2398.35</v>
      </c>
      <c r="F7606" s="17" t="n">
        <v>0</v>
      </c>
      <c r="G7606" s="16" t="n">
        <v>2398.35</v>
      </c>
      <c r="I7606" s="1" t="str">
        <f aca="false">INDEX(Products!$C$2:$C$51,MATCH(C7606,Products!$A$2:$A$51,0))</f>
        <v>Electronics</v>
      </c>
      <c r="J7606" s="1" t="str">
        <f aca="false">INDEX(Orders!$E$2:$E$8001,MATCH(B7606,Orders!$A$2:$A$8001,0))</f>
        <v>Delivered</v>
      </c>
      <c r="K7606" s="1" t="str">
        <f aca="false">LEFT(INDEX(Orders!$C$2:$C$8001,MATCH(B7606,Orders!$A$2:$A$8001,0)),7)</f>
        <v>2025-07</v>
      </c>
    </row>
    <row r="7607" customFormat="false" ht="15" hidden="false" customHeight="true" outlineLevel="0" collapsed="false">
      <c r="A7607" s="1" t="s">
        <v>18077</v>
      </c>
      <c r="B7607" s="1" t="s">
        <v>6141</v>
      </c>
      <c r="C7607" s="1" t="s">
        <v>1930</v>
      </c>
      <c r="D7607" s="1" t="n">
        <v>1</v>
      </c>
      <c r="E7607" s="16" t="n">
        <v>2398.35</v>
      </c>
      <c r="F7607" s="17" t="n">
        <v>0</v>
      </c>
      <c r="G7607" s="16" t="n">
        <v>2398.35</v>
      </c>
      <c r="I7607" s="1" t="str">
        <f aca="false">INDEX(Products!$C$2:$C$51,MATCH(C7607,Products!$A$2:$A$51,0))</f>
        <v>Electronics</v>
      </c>
      <c r="J7607" s="1" t="str">
        <f aca="false">INDEX(Orders!$E$2:$E$8001,MATCH(B7607,Orders!$A$2:$A$8001,0))</f>
        <v>Delivered</v>
      </c>
      <c r="K7607" s="1" t="str">
        <f aca="false">LEFT(INDEX(Orders!$C$2:$C$8001,MATCH(B7607,Orders!$A$2:$A$8001,0)),7)</f>
        <v>2025-05</v>
      </c>
    </row>
    <row r="7608" customFormat="false" ht="15" hidden="false" customHeight="true" outlineLevel="0" collapsed="false">
      <c r="A7608" s="1" t="s">
        <v>18078</v>
      </c>
      <c r="B7608" s="1" t="s">
        <v>6142</v>
      </c>
      <c r="C7608" s="1" t="s">
        <v>2006</v>
      </c>
      <c r="D7608" s="1" t="n">
        <v>3</v>
      </c>
      <c r="E7608" s="16" t="n">
        <v>482.17</v>
      </c>
      <c r="F7608" s="17" t="n">
        <v>0</v>
      </c>
      <c r="G7608" s="16" t="n">
        <v>1446.51</v>
      </c>
      <c r="I7608" s="1" t="str">
        <f aca="false">INDEX(Products!$C$2:$C$51,MATCH(C7608,Products!$A$2:$A$51,0))</f>
        <v>Books &amp; Stationery</v>
      </c>
      <c r="J7608" s="1" t="str">
        <f aca="false">INDEX(Orders!$E$2:$E$8001,MATCH(B7608,Orders!$A$2:$A$8001,0))</f>
        <v>Delivered</v>
      </c>
      <c r="K7608" s="1" t="str">
        <f aca="false">LEFT(INDEX(Orders!$C$2:$C$8001,MATCH(B7608,Orders!$A$2:$A$8001,0)),7)</f>
        <v>2025-03</v>
      </c>
    </row>
    <row r="7609" customFormat="false" ht="15" hidden="false" customHeight="true" outlineLevel="0" collapsed="false">
      <c r="A7609" s="1" t="s">
        <v>18079</v>
      </c>
      <c r="B7609" s="1" t="s">
        <v>6143</v>
      </c>
      <c r="C7609" s="1" t="s">
        <v>1930</v>
      </c>
      <c r="D7609" s="1" t="n">
        <v>1</v>
      </c>
      <c r="E7609" s="16" t="n">
        <v>2398.35</v>
      </c>
      <c r="F7609" s="17" t="n">
        <v>0.1</v>
      </c>
      <c r="G7609" s="16" t="n">
        <v>2158.52</v>
      </c>
      <c r="I7609" s="1" t="str">
        <f aca="false">INDEX(Products!$C$2:$C$51,MATCH(C7609,Products!$A$2:$A$51,0))</f>
        <v>Electronics</v>
      </c>
      <c r="J7609" s="1" t="str">
        <f aca="false">INDEX(Orders!$E$2:$E$8001,MATCH(B7609,Orders!$A$2:$A$8001,0))</f>
        <v>Delivered</v>
      </c>
      <c r="K7609" s="1" t="str">
        <f aca="false">LEFT(INDEX(Orders!$C$2:$C$8001,MATCH(B7609,Orders!$A$2:$A$8001,0)),7)</f>
        <v>2024-12</v>
      </c>
    </row>
    <row r="7610" customFormat="false" ht="15" hidden="false" customHeight="true" outlineLevel="0" collapsed="false">
      <c r="A7610" s="1" t="s">
        <v>18080</v>
      </c>
      <c r="B7610" s="1" t="s">
        <v>6143</v>
      </c>
      <c r="C7610" s="1" t="s">
        <v>1949</v>
      </c>
      <c r="D7610" s="1" t="n">
        <v>3</v>
      </c>
      <c r="E7610" s="16" t="n">
        <v>4185.64</v>
      </c>
      <c r="F7610" s="17" t="n">
        <v>0.05</v>
      </c>
      <c r="G7610" s="16" t="n">
        <v>11929.07</v>
      </c>
      <c r="I7610" s="1" t="str">
        <f aca="false">INDEX(Products!$C$2:$C$51,MATCH(C7610,Products!$A$2:$A$51,0))</f>
        <v>Fashion</v>
      </c>
      <c r="J7610" s="1" t="str">
        <f aca="false">INDEX(Orders!$E$2:$E$8001,MATCH(B7610,Orders!$A$2:$A$8001,0))</f>
        <v>Delivered</v>
      </c>
      <c r="K7610" s="1" t="str">
        <f aca="false">LEFT(INDEX(Orders!$C$2:$C$8001,MATCH(B7610,Orders!$A$2:$A$8001,0)),7)</f>
        <v>2024-12</v>
      </c>
    </row>
    <row r="7611" customFormat="false" ht="15" hidden="false" customHeight="true" outlineLevel="0" collapsed="false">
      <c r="A7611" s="1" t="s">
        <v>18081</v>
      </c>
      <c r="B7611" s="1" t="s">
        <v>6144</v>
      </c>
      <c r="C7611" s="1" t="s">
        <v>1990</v>
      </c>
      <c r="D7611" s="1" t="n">
        <v>1</v>
      </c>
      <c r="E7611" s="16" t="n">
        <v>5311.32</v>
      </c>
      <c r="F7611" s="17" t="n">
        <v>0</v>
      </c>
      <c r="G7611" s="16" t="n">
        <v>5311.32</v>
      </c>
      <c r="I7611" s="1" t="str">
        <f aca="false">INDEX(Products!$C$2:$C$51,MATCH(C7611,Products!$A$2:$A$51,0))</f>
        <v>Sports &amp; Fitness</v>
      </c>
      <c r="J7611" s="1" t="str">
        <f aca="false">INDEX(Orders!$E$2:$E$8001,MATCH(B7611,Orders!$A$2:$A$8001,0))</f>
        <v>Delivered</v>
      </c>
      <c r="K7611" s="1" t="str">
        <f aca="false">LEFT(INDEX(Orders!$C$2:$C$8001,MATCH(B7611,Orders!$A$2:$A$8001,0)),7)</f>
        <v>2024-07</v>
      </c>
    </row>
    <row r="7612" customFormat="false" ht="15" hidden="false" customHeight="true" outlineLevel="0" collapsed="false">
      <c r="A7612" s="1" t="s">
        <v>18082</v>
      </c>
      <c r="B7612" s="1" t="s">
        <v>6145</v>
      </c>
      <c r="C7612" s="1" t="s">
        <v>2006</v>
      </c>
      <c r="D7612" s="1" t="n">
        <v>2</v>
      </c>
      <c r="E7612" s="16" t="n">
        <v>482.17</v>
      </c>
      <c r="F7612" s="17" t="n">
        <v>0</v>
      </c>
      <c r="G7612" s="16" t="n">
        <v>964.34</v>
      </c>
      <c r="I7612" s="1" t="str">
        <f aca="false">INDEX(Products!$C$2:$C$51,MATCH(C7612,Products!$A$2:$A$51,0))</f>
        <v>Books &amp; Stationery</v>
      </c>
      <c r="J7612" s="1" t="str">
        <f aca="false">INDEX(Orders!$E$2:$E$8001,MATCH(B7612,Orders!$A$2:$A$8001,0))</f>
        <v>Returned</v>
      </c>
      <c r="K7612" s="1" t="str">
        <f aca="false">LEFT(INDEX(Orders!$C$2:$C$8001,MATCH(B7612,Orders!$A$2:$A$8001,0)),7)</f>
        <v>2025-09</v>
      </c>
    </row>
    <row r="7613" customFormat="false" ht="15" hidden="false" customHeight="true" outlineLevel="0" collapsed="false">
      <c r="A7613" s="1" t="s">
        <v>18083</v>
      </c>
      <c r="B7613" s="1" t="s">
        <v>6145</v>
      </c>
      <c r="C7613" s="1" t="s">
        <v>1997</v>
      </c>
      <c r="D7613" s="1" t="n">
        <v>1</v>
      </c>
      <c r="E7613" s="16" t="n">
        <v>311.15</v>
      </c>
      <c r="F7613" s="17" t="n">
        <v>0</v>
      </c>
      <c r="G7613" s="16" t="n">
        <v>311.15</v>
      </c>
      <c r="I7613" s="1" t="str">
        <f aca="false">INDEX(Products!$C$2:$C$51,MATCH(C7613,Products!$A$2:$A$51,0))</f>
        <v>Sports &amp; Fitness</v>
      </c>
      <c r="J7613" s="1" t="str">
        <f aca="false">INDEX(Orders!$E$2:$E$8001,MATCH(B7613,Orders!$A$2:$A$8001,0))</f>
        <v>Returned</v>
      </c>
      <c r="K7613" s="1" t="str">
        <f aca="false">LEFT(INDEX(Orders!$C$2:$C$8001,MATCH(B7613,Orders!$A$2:$A$8001,0)),7)</f>
        <v>2025-09</v>
      </c>
    </row>
    <row r="7614" customFormat="false" ht="15" hidden="false" customHeight="true" outlineLevel="0" collapsed="false">
      <c r="A7614" s="1" t="s">
        <v>18084</v>
      </c>
      <c r="B7614" s="1" t="s">
        <v>6145</v>
      </c>
      <c r="C7614" s="1" t="s">
        <v>1930</v>
      </c>
      <c r="D7614" s="1" t="n">
        <v>1</v>
      </c>
      <c r="E7614" s="16" t="n">
        <v>2398.35</v>
      </c>
      <c r="F7614" s="17" t="n">
        <v>0.1</v>
      </c>
      <c r="G7614" s="16" t="n">
        <v>2158.52</v>
      </c>
      <c r="I7614" s="1" t="str">
        <f aca="false">INDEX(Products!$C$2:$C$51,MATCH(C7614,Products!$A$2:$A$51,0))</f>
        <v>Electronics</v>
      </c>
      <c r="J7614" s="1" t="str">
        <f aca="false">INDEX(Orders!$E$2:$E$8001,MATCH(B7614,Orders!$A$2:$A$8001,0))</f>
        <v>Returned</v>
      </c>
      <c r="K7614" s="1" t="str">
        <f aca="false">LEFT(INDEX(Orders!$C$2:$C$8001,MATCH(B7614,Orders!$A$2:$A$8001,0)),7)</f>
        <v>2025-09</v>
      </c>
    </row>
    <row r="7615" customFormat="false" ht="15" hidden="false" customHeight="true" outlineLevel="0" collapsed="false">
      <c r="A7615" s="1" t="s">
        <v>18085</v>
      </c>
      <c r="B7615" s="1" t="s">
        <v>6145</v>
      </c>
      <c r="C7615" s="1" t="s">
        <v>1940</v>
      </c>
      <c r="D7615" s="1" t="n">
        <v>1</v>
      </c>
      <c r="E7615" s="16" t="n">
        <v>2374.52</v>
      </c>
      <c r="F7615" s="17" t="n">
        <v>0.05</v>
      </c>
      <c r="G7615" s="16" t="n">
        <v>2255.79</v>
      </c>
      <c r="I7615" s="1" t="str">
        <f aca="false">INDEX(Products!$C$2:$C$51,MATCH(C7615,Products!$A$2:$A$51,0))</f>
        <v>Fashion</v>
      </c>
      <c r="J7615" s="1" t="str">
        <f aca="false">INDEX(Orders!$E$2:$E$8001,MATCH(B7615,Orders!$A$2:$A$8001,0))</f>
        <v>Returned</v>
      </c>
      <c r="K7615" s="1" t="str">
        <f aca="false">LEFT(INDEX(Orders!$C$2:$C$8001,MATCH(B7615,Orders!$A$2:$A$8001,0)),7)</f>
        <v>2025-09</v>
      </c>
    </row>
    <row r="7616" customFormat="false" ht="15" hidden="false" customHeight="true" outlineLevel="0" collapsed="false">
      <c r="A7616" s="1" t="s">
        <v>18086</v>
      </c>
      <c r="B7616" s="1" t="s">
        <v>6146</v>
      </c>
      <c r="C7616" s="1" t="s">
        <v>1957</v>
      </c>
      <c r="D7616" s="1" t="n">
        <v>1</v>
      </c>
      <c r="E7616" s="16" t="n">
        <v>1469.28</v>
      </c>
      <c r="F7616" s="17" t="n">
        <v>0.2</v>
      </c>
      <c r="G7616" s="16" t="n">
        <v>1175.42</v>
      </c>
      <c r="I7616" s="1" t="str">
        <f aca="false">INDEX(Products!$C$2:$C$51,MATCH(C7616,Products!$A$2:$A$51,0))</f>
        <v>Home &amp; Kitchen</v>
      </c>
      <c r="J7616" s="1" t="str">
        <f aca="false">INDEX(Orders!$E$2:$E$8001,MATCH(B7616,Orders!$A$2:$A$8001,0))</f>
        <v>Delivered</v>
      </c>
      <c r="K7616" s="1" t="str">
        <f aca="false">LEFT(INDEX(Orders!$C$2:$C$8001,MATCH(B7616,Orders!$A$2:$A$8001,0)),7)</f>
        <v>2024-08</v>
      </c>
    </row>
    <row r="7617" customFormat="false" ht="15" hidden="false" customHeight="true" outlineLevel="0" collapsed="false">
      <c r="A7617" s="1" t="s">
        <v>18087</v>
      </c>
      <c r="B7617" s="1" t="s">
        <v>6146</v>
      </c>
      <c r="C7617" s="1" t="s">
        <v>1930</v>
      </c>
      <c r="D7617" s="1" t="n">
        <v>1</v>
      </c>
      <c r="E7617" s="16" t="n">
        <v>2398.35</v>
      </c>
      <c r="F7617" s="17" t="n">
        <v>0.05</v>
      </c>
      <c r="G7617" s="16" t="n">
        <v>2278.43</v>
      </c>
      <c r="I7617" s="1" t="str">
        <f aca="false">INDEX(Products!$C$2:$C$51,MATCH(C7617,Products!$A$2:$A$51,0))</f>
        <v>Electronics</v>
      </c>
      <c r="J7617" s="1" t="str">
        <f aca="false">INDEX(Orders!$E$2:$E$8001,MATCH(B7617,Orders!$A$2:$A$8001,0))</f>
        <v>Delivered</v>
      </c>
      <c r="K7617" s="1" t="str">
        <f aca="false">LEFT(INDEX(Orders!$C$2:$C$8001,MATCH(B7617,Orders!$A$2:$A$8001,0)),7)</f>
        <v>2024-08</v>
      </c>
    </row>
    <row r="7618" customFormat="false" ht="15" hidden="false" customHeight="true" outlineLevel="0" collapsed="false">
      <c r="A7618" s="1" t="s">
        <v>18088</v>
      </c>
      <c r="B7618" s="1" t="s">
        <v>6147</v>
      </c>
      <c r="C7618" s="1" t="s">
        <v>1969</v>
      </c>
      <c r="D7618" s="1" t="n">
        <v>1</v>
      </c>
      <c r="E7618" s="16" t="n">
        <v>9171.98</v>
      </c>
      <c r="F7618" s="17" t="n">
        <v>0.15</v>
      </c>
      <c r="G7618" s="16" t="n">
        <v>7796.18</v>
      </c>
      <c r="I7618" s="1" t="str">
        <f aca="false">INDEX(Products!$C$2:$C$51,MATCH(C7618,Products!$A$2:$A$51,0))</f>
        <v>Home &amp; Kitchen</v>
      </c>
      <c r="J7618" s="1" t="str">
        <f aca="false">INDEX(Orders!$E$2:$E$8001,MATCH(B7618,Orders!$A$2:$A$8001,0))</f>
        <v>Delivered</v>
      </c>
      <c r="K7618" s="1" t="str">
        <f aca="false">LEFT(INDEX(Orders!$C$2:$C$8001,MATCH(B7618,Orders!$A$2:$A$8001,0)),7)</f>
        <v>2025-07</v>
      </c>
    </row>
    <row r="7619" customFormat="false" ht="15" hidden="false" customHeight="true" outlineLevel="0" collapsed="false">
      <c r="A7619" s="1" t="s">
        <v>18089</v>
      </c>
      <c r="B7619" s="1" t="s">
        <v>6147</v>
      </c>
      <c r="C7619" s="1" t="s">
        <v>1961</v>
      </c>
      <c r="D7619" s="1" t="n">
        <v>1</v>
      </c>
      <c r="E7619" s="16" t="n">
        <v>3493.68</v>
      </c>
      <c r="F7619" s="17" t="n">
        <v>0</v>
      </c>
      <c r="G7619" s="16" t="n">
        <v>3493.68</v>
      </c>
      <c r="I7619" s="1" t="str">
        <f aca="false">INDEX(Products!$C$2:$C$51,MATCH(C7619,Products!$A$2:$A$51,0))</f>
        <v>Home &amp; Kitchen</v>
      </c>
      <c r="J7619" s="1" t="str">
        <f aca="false">INDEX(Orders!$E$2:$E$8001,MATCH(B7619,Orders!$A$2:$A$8001,0))</f>
        <v>Delivered</v>
      </c>
      <c r="K7619" s="1" t="str">
        <f aca="false">LEFT(INDEX(Orders!$C$2:$C$8001,MATCH(B7619,Orders!$A$2:$A$8001,0)),7)</f>
        <v>2025-07</v>
      </c>
    </row>
    <row r="7620" customFormat="false" ht="15" hidden="false" customHeight="true" outlineLevel="0" collapsed="false">
      <c r="A7620" s="1" t="s">
        <v>18090</v>
      </c>
      <c r="B7620" s="1" t="s">
        <v>6148</v>
      </c>
      <c r="C7620" s="1" t="s">
        <v>2007</v>
      </c>
      <c r="D7620" s="1" t="n">
        <v>1</v>
      </c>
      <c r="E7620" s="16" t="n">
        <v>750.27</v>
      </c>
      <c r="F7620" s="17" t="n">
        <v>0.2</v>
      </c>
      <c r="G7620" s="16" t="n">
        <v>600.22</v>
      </c>
      <c r="I7620" s="1" t="str">
        <f aca="false">INDEX(Products!$C$2:$C$51,MATCH(C7620,Products!$A$2:$A$51,0))</f>
        <v>Books &amp; Stationery</v>
      </c>
      <c r="J7620" s="1" t="str">
        <f aca="false">INDEX(Orders!$E$2:$E$8001,MATCH(B7620,Orders!$A$2:$A$8001,0))</f>
        <v>Delivered</v>
      </c>
      <c r="K7620" s="1" t="str">
        <f aca="false">LEFT(INDEX(Orders!$C$2:$C$8001,MATCH(B7620,Orders!$A$2:$A$8001,0)),7)</f>
        <v>2025-10</v>
      </c>
    </row>
    <row r="7621" customFormat="false" ht="15" hidden="false" customHeight="true" outlineLevel="0" collapsed="false">
      <c r="A7621" s="1" t="s">
        <v>18091</v>
      </c>
      <c r="B7621" s="1" t="s">
        <v>6148</v>
      </c>
      <c r="C7621" s="1" t="s">
        <v>1979</v>
      </c>
      <c r="D7621" s="1" t="n">
        <v>1</v>
      </c>
      <c r="E7621" s="16" t="n">
        <v>623</v>
      </c>
      <c r="F7621" s="17" t="n">
        <v>0.05</v>
      </c>
      <c r="G7621" s="16" t="n">
        <v>591.85</v>
      </c>
      <c r="I7621" s="1" t="str">
        <f aca="false">INDEX(Products!$C$2:$C$51,MATCH(C7621,Products!$A$2:$A$51,0))</f>
        <v>Beauty &amp; Personal Care</v>
      </c>
      <c r="J7621" s="1" t="str">
        <f aca="false">INDEX(Orders!$E$2:$E$8001,MATCH(B7621,Orders!$A$2:$A$8001,0))</f>
        <v>Delivered</v>
      </c>
      <c r="K7621" s="1" t="str">
        <f aca="false">LEFT(INDEX(Orders!$C$2:$C$8001,MATCH(B7621,Orders!$A$2:$A$8001,0)),7)</f>
        <v>2025-10</v>
      </c>
    </row>
    <row r="7622" customFormat="false" ht="15" hidden="false" customHeight="true" outlineLevel="0" collapsed="false">
      <c r="A7622" s="1" t="s">
        <v>18092</v>
      </c>
      <c r="B7622" s="1" t="s">
        <v>6149</v>
      </c>
      <c r="C7622" s="1" t="s">
        <v>1969</v>
      </c>
      <c r="D7622" s="1" t="n">
        <v>2</v>
      </c>
      <c r="E7622" s="16" t="n">
        <v>9171.98</v>
      </c>
      <c r="F7622" s="17" t="n">
        <v>0.2</v>
      </c>
      <c r="G7622" s="16" t="n">
        <v>14675.17</v>
      </c>
      <c r="I7622" s="1" t="str">
        <f aca="false">INDEX(Products!$C$2:$C$51,MATCH(C7622,Products!$A$2:$A$51,0))</f>
        <v>Home &amp; Kitchen</v>
      </c>
      <c r="J7622" s="1" t="str">
        <f aca="false">INDEX(Orders!$E$2:$E$8001,MATCH(B7622,Orders!$A$2:$A$8001,0))</f>
        <v>Delivered</v>
      </c>
      <c r="K7622" s="1" t="str">
        <f aca="false">LEFT(INDEX(Orders!$C$2:$C$8001,MATCH(B7622,Orders!$A$2:$A$8001,0)),7)</f>
        <v>2025-12</v>
      </c>
    </row>
    <row r="7623" customFormat="false" ht="15" hidden="false" customHeight="true" outlineLevel="0" collapsed="false">
      <c r="A7623" s="1" t="s">
        <v>18093</v>
      </c>
      <c r="B7623" s="1" t="s">
        <v>6149</v>
      </c>
      <c r="C7623" s="1" t="s">
        <v>2006</v>
      </c>
      <c r="D7623" s="1" t="n">
        <v>1</v>
      </c>
      <c r="E7623" s="16" t="n">
        <v>482.17</v>
      </c>
      <c r="F7623" s="17" t="n">
        <v>0.1</v>
      </c>
      <c r="G7623" s="16" t="n">
        <v>433.95</v>
      </c>
      <c r="I7623" s="1" t="str">
        <f aca="false">INDEX(Products!$C$2:$C$51,MATCH(C7623,Products!$A$2:$A$51,0))</f>
        <v>Books &amp; Stationery</v>
      </c>
      <c r="J7623" s="1" t="str">
        <f aca="false">INDEX(Orders!$E$2:$E$8001,MATCH(B7623,Orders!$A$2:$A$8001,0))</f>
        <v>Delivered</v>
      </c>
      <c r="K7623" s="1" t="str">
        <f aca="false">LEFT(INDEX(Orders!$C$2:$C$8001,MATCH(B7623,Orders!$A$2:$A$8001,0)),7)</f>
        <v>2025-12</v>
      </c>
    </row>
    <row r="7624" customFormat="false" ht="15" hidden="false" customHeight="true" outlineLevel="0" collapsed="false">
      <c r="A7624" s="1" t="s">
        <v>18094</v>
      </c>
      <c r="B7624" s="1" t="s">
        <v>6150</v>
      </c>
      <c r="C7624" s="1" t="s">
        <v>2006</v>
      </c>
      <c r="D7624" s="1" t="n">
        <v>1</v>
      </c>
      <c r="E7624" s="16" t="n">
        <v>482.17</v>
      </c>
      <c r="F7624" s="17" t="n">
        <v>0.05</v>
      </c>
      <c r="G7624" s="16" t="n">
        <v>458.06</v>
      </c>
      <c r="I7624" s="1" t="str">
        <f aca="false">INDEX(Products!$C$2:$C$51,MATCH(C7624,Products!$A$2:$A$51,0))</f>
        <v>Books &amp; Stationery</v>
      </c>
      <c r="J7624" s="1" t="str">
        <f aca="false">INDEX(Orders!$E$2:$E$8001,MATCH(B7624,Orders!$A$2:$A$8001,0))</f>
        <v>Delivered</v>
      </c>
      <c r="K7624" s="1" t="str">
        <f aca="false">LEFT(INDEX(Orders!$C$2:$C$8001,MATCH(B7624,Orders!$A$2:$A$8001,0)),7)</f>
        <v>2025-10</v>
      </c>
    </row>
    <row r="7625" customFormat="false" ht="15" hidden="false" customHeight="true" outlineLevel="0" collapsed="false">
      <c r="A7625" s="1" t="s">
        <v>18095</v>
      </c>
      <c r="B7625" s="1" t="s">
        <v>6151</v>
      </c>
      <c r="C7625" s="1" t="s">
        <v>1975</v>
      </c>
      <c r="D7625" s="1" t="n">
        <v>3</v>
      </c>
      <c r="E7625" s="16" t="n">
        <v>862.99</v>
      </c>
      <c r="F7625" s="17" t="n">
        <v>0.15</v>
      </c>
      <c r="G7625" s="16" t="n">
        <v>2200.62</v>
      </c>
      <c r="I7625" s="1" t="str">
        <f aca="false">INDEX(Products!$C$2:$C$51,MATCH(C7625,Products!$A$2:$A$51,0))</f>
        <v>Beauty &amp; Personal Care</v>
      </c>
      <c r="J7625" s="1" t="str">
        <f aca="false">INDEX(Orders!$E$2:$E$8001,MATCH(B7625,Orders!$A$2:$A$8001,0))</f>
        <v>Delivered</v>
      </c>
      <c r="K7625" s="1" t="str">
        <f aca="false">LEFT(INDEX(Orders!$C$2:$C$8001,MATCH(B7625,Orders!$A$2:$A$8001,0)),7)</f>
        <v>2025-01</v>
      </c>
    </row>
    <row r="7626" customFormat="false" ht="15" hidden="false" customHeight="true" outlineLevel="0" collapsed="false">
      <c r="A7626" s="1" t="s">
        <v>18096</v>
      </c>
      <c r="B7626" s="1" t="s">
        <v>6152</v>
      </c>
      <c r="C7626" s="1" t="s">
        <v>1940</v>
      </c>
      <c r="D7626" s="1" t="n">
        <v>1</v>
      </c>
      <c r="E7626" s="16" t="n">
        <v>2374.52</v>
      </c>
      <c r="F7626" s="17" t="n">
        <v>0</v>
      </c>
      <c r="G7626" s="16" t="n">
        <v>2374.52</v>
      </c>
      <c r="I7626" s="1" t="str">
        <f aca="false">INDEX(Products!$C$2:$C$51,MATCH(C7626,Products!$A$2:$A$51,0))</f>
        <v>Fashion</v>
      </c>
      <c r="J7626" s="1" t="str">
        <f aca="false">INDEX(Orders!$E$2:$E$8001,MATCH(B7626,Orders!$A$2:$A$8001,0))</f>
        <v>Delivered</v>
      </c>
      <c r="K7626" s="1" t="str">
        <f aca="false">LEFT(INDEX(Orders!$C$2:$C$8001,MATCH(B7626,Orders!$A$2:$A$8001,0)),7)</f>
        <v>2025-07</v>
      </c>
    </row>
    <row r="7627" customFormat="false" ht="15" hidden="false" customHeight="true" outlineLevel="0" collapsed="false">
      <c r="A7627" s="1" t="s">
        <v>18097</v>
      </c>
      <c r="B7627" s="1" t="s">
        <v>6152</v>
      </c>
      <c r="C7627" s="1" t="s">
        <v>1930</v>
      </c>
      <c r="D7627" s="1" t="n">
        <v>1</v>
      </c>
      <c r="E7627" s="16" t="n">
        <v>2398.35</v>
      </c>
      <c r="F7627" s="17" t="n">
        <v>0</v>
      </c>
      <c r="G7627" s="16" t="n">
        <v>2398.35</v>
      </c>
      <c r="I7627" s="1" t="str">
        <f aca="false">INDEX(Products!$C$2:$C$51,MATCH(C7627,Products!$A$2:$A$51,0))</f>
        <v>Electronics</v>
      </c>
      <c r="J7627" s="1" t="str">
        <f aca="false">INDEX(Orders!$E$2:$E$8001,MATCH(B7627,Orders!$A$2:$A$8001,0))</f>
        <v>Delivered</v>
      </c>
      <c r="K7627" s="1" t="str">
        <f aca="false">LEFT(INDEX(Orders!$C$2:$C$8001,MATCH(B7627,Orders!$A$2:$A$8001,0)),7)</f>
        <v>2025-07</v>
      </c>
    </row>
    <row r="7628" customFormat="false" ht="15" hidden="false" customHeight="true" outlineLevel="0" collapsed="false">
      <c r="A7628" s="1" t="s">
        <v>18098</v>
      </c>
      <c r="B7628" s="1" t="s">
        <v>6153</v>
      </c>
      <c r="C7628" s="1" t="s">
        <v>2006</v>
      </c>
      <c r="D7628" s="1" t="n">
        <v>1</v>
      </c>
      <c r="E7628" s="16" t="n">
        <v>482.17</v>
      </c>
      <c r="F7628" s="17" t="n">
        <v>0.2</v>
      </c>
      <c r="G7628" s="16" t="n">
        <v>385.74</v>
      </c>
      <c r="I7628" s="1" t="str">
        <f aca="false">INDEX(Products!$C$2:$C$51,MATCH(C7628,Products!$A$2:$A$51,0))</f>
        <v>Books &amp; Stationery</v>
      </c>
      <c r="J7628" s="1" t="str">
        <f aca="false">INDEX(Orders!$E$2:$E$8001,MATCH(B7628,Orders!$A$2:$A$8001,0))</f>
        <v>Returned</v>
      </c>
      <c r="K7628" s="1" t="str">
        <f aca="false">LEFT(INDEX(Orders!$C$2:$C$8001,MATCH(B7628,Orders!$A$2:$A$8001,0)),7)</f>
        <v>2025-10</v>
      </c>
    </row>
    <row r="7629" customFormat="false" ht="15" hidden="false" customHeight="true" outlineLevel="0" collapsed="false">
      <c r="A7629" s="1" t="s">
        <v>18099</v>
      </c>
      <c r="B7629" s="1" t="s">
        <v>6154</v>
      </c>
      <c r="C7629" s="1" t="s">
        <v>2007</v>
      </c>
      <c r="D7629" s="1" t="n">
        <v>1</v>
      </c>
      <c r="E7629" s="16" t="n">
        <v>750.27</v>
      </c>
      <c r="F7629" s="17" t="n">
        <v>0.1</v>
      </c>
      <c r="G7629" s="16" t="n">
        <v>675.24</v>
      </c>
      <c r="I7629" s="1" t="str">
        <f aca="false">INDEX(Products!$C$2:$C$51,MATCH(C7629,Products!$A$2:$A$51,0))</f>
        <v>Books &amp; Stationery</v>
      </c>
      <c r="J7629" s="1" t="str">
        <f aca="false">INDEX(Orders!$E$2:$E$8001,MATCH(B7629,Orders!$A$2:$A$8001,0))</f>
        <v>Delivered</v>
      </c>
      <c r="K7629" s="1" t="str">
        <f aca="false">LEFT(INDEX(Orders!$C$2:$C$8001,MATCH(B7629,Orders!$A$2:$A$8001,0)),7)</f>
        <v>2025-11</v>
      </c>
    </row>
    <row r="7630" customFormat="false" ht="15" hidden="false" customHeight="true" outlineLevel="0" collapsed="false">
      <c r="A7630" s="1" t="s">
        <v>18100</v>
      </c>
      <c r="B7630" s="1" t="s">
        <v>6155</v>
      </c>
      <c r="C7630" s="1" t="s">
        <v>1975</v>
      </c>
      <c r="D7630" s="1" t="n">
        <v>1</v>
      </c>
      <c r="E7630" s="16" t="n">
        <v>862.99</v>
      </c>
      <c r="F7630" s="17" t="n">
        <v>0</v>
      </c>
      <c r="G7630" s="16" t="n">
        <v>862.99</v>
      </c>
      <c r="I7630" s="1" t="str">
        <f aca="false">INDEX(Products!$C$2:$C$51,MATCH(C7630,Products!$A$2:$A$51,0))</f>
        <v>Beauty &amp; Personal Care</v>
      </c>
      <c r="J7630" s="1" t="str">
        <f aca="false">INDEX(Orders!$E$2:$E$8001,MATCH(B7630,Orders!$A$2:$A$8001,0))</f>
        <v>Refunded</v>
      </c>
      <c r="K7630" s="1" t="str">
        <f aca="false">LEFT(INDEX(Orders!$C$2:$C$8001,MATCH(B7630,Orders!$A$2:$A$8001,0)),7)</f>
        <v>2025-06</v>
      </c>
    </row>
    <row r="7631" customFormat="false" ht="15" hidden="false" customHeight="true" outlineLevel="0" collapsed="false">
      <c r="A7631" s="1" t="s">
        <v>18101</v>
      </c>
      <c r="B7631" s="1" t="s">
        <v>6155</v>
      </c>
      <c r="C7631" s="1" t="s">
        <v>1930</v>
      </c>
      <c r="D7631" s="1" t="n">
        <v>1</v>
      </c>
      <c r="E7631" s="16" t="n">
        <v>2398.35</v>
      </c>
      <c r="F7631" s="17" t="n">
        <v>0.05</v>
      </c>
      <c r="G7631" s="16" t="n">
        <v>2278.43</v>
      </c>
      <c r="I7631" s="1" t="str">
        <f aca="false">INDEX(Products!$C$2:$C$51,MATCH(C7631,Products!$A$2:$A$51,0))</f>
        <v>Electronics</v>
      </c>
      <c r="J7631" s="1" t="str">
        <f aca="false">INDEX(Orders!$E$2:$E$8001,MATCH(B7631,Orders!$A$2:$A$8001,0))</f>
        <v>Refunded</v>
      </c>
      <c r="K7631" s="1" t="str">
        <f aca="false">LEFT(INDEX(Orders!$C$2:$C$8001,MATCH(B7631,Orders!$A$2:$A$8001,0)),7)</f>
        <v>2025-06</v>
      </c>
    </row>
    <row r="7632" customFormat="false" ht="15" hidden="false" customHeight="true" outlineLevel="0" collapsed="false">
      <c r="A7632" s="1" t="s">
        <v>18102</v>
      </c>
      <c r="B7632" s="1" t="s">
        <v>6155</v>
      </c>
      <c r="C7632" s="1" t="s">
        <v>2006</v>
      </c>
      <c r="D7632" s="1" t="n">
        <v>1</v>
      </c>
      <c r="E7632" s="16" t="n">
        <v>482.17</v>
      </c>
      <c r="F7632" s="17" t="n">
        <v>0.2</v>
      </c>
      <c r="G7632" s="16" t="n">
        <v>385.74</v>
      </c>
      <c r="I7632" s="1" t="str">
        <f aca="false">INDEX(Products!$C$2:$C$51,MATCH(C7632,Products!$A$2:$A$51,0))</f>
        <v>Books &amp; Stationery</v>
      </c>
      <c r="J7632" s="1" t="str">
        <f aca="false">INDEX(Orders!$E$2:$E$8001,MATCH(B7632,Orders!$A$2:$A$8001,0))</f>
        <v>Refunded</v>
      </c>
      <c r="K7632" s="1" t="str">
        <f aca="false">LEFT(INDEX(Orders!$C$2:$C$8001,MATCH(B7632,Orders!$A$2:$A$8001,0)),7)</f>
        <v>2025-06</v>
      </c>
    </row>
    <row r="7633" customFormat="false" ht="15" hidden="false" customHeight="true" outlineLevel="0" collapsed="false">
      <c r="A7633" s="1" t="s">
        <v>18103</v>
      </c>
      <c r="B7633" s="1" t="s">
        <v>6156</v>
      </c>
      <c r="C7633" s="1" t="s">
        <v>2006</v>
      </c>
      <c r="D7633" s="1" t="n">
        <v>1</v>
      </c>
      <c r="E7633" s="16" t="n">
        <v>482.17</v>
      </c>
      <c r="F7633" s="17" t="n">
        <v>0.05</v>
      </c>
      <c r="G7633" s="16" t="n">
        <v>458.06</v>
      </c>
      <c r="I7633" s="1" t="str">
        <f aca="false">INDEX(Products!$C$2:$C$51,MATCH(C7633,Products!$A$2:$A$51,0))</f>
        <v>Books &amp; Stationery</v>
      </c>
      <c r="J7633" s="1" t="str">
        <f aca="false">INDEX(Orders!$E$2:$E$8001,MATCH(B7633,Orders!$A$2:$A$8001,0))</f>
        <v>Delivered</v>
      </c>
      <c r="K7633" s="1" t="str">
        <f aca="false">LEFT(INDEX(Orders!$C$2:$C$8001,MATCH(B7633,Orders!$A$2:$A$8001,0)),7)</f>
        <v>2025-09</v>
      </c>
    </row>
    <row r="7634" customFormat="false" ht="15" hidden="false" customHeight="true" outlineLevel="0" collapsed="false">
      <c r="A7634" s="1" t="s">
        <v>18104</v>
      </c>
      <c r="B7634" s="1" t="s">
        <v>6157</v>
      </c>
      <c r="C7634" s="1" t="s">
        <v>1930</v>
      </c>
      <c r="D7634" s="1" t="n">
        <v>3</v>
      </c>
      <c r="E7634" s="16" t="n">
        <v>2398.35</v>
      </c>
      <c r="F7634" s="17" t="n">
        <v>0</v>
      </c>
      <c r="G7634" s="16" t="n">
        <v>7195.05</v>
      </c>
      <c r="I7634" s="1" t="str">
        <f aca="false">INDEX(Products!$C$2:$C$51,MATCH(C7634,Products!$A$2:$A$51,0))</f>
        <v>Electronics</v>
      </c>
      <c r="J7634" s="1" t="str">
        <f aca="false">INDEX(Orders!$E$2:$E$8001,MATCH(B7634,Orders!$A$2:$A$8001,0))</f>
        <v>Delivered</v>
      </c>
      <c r="K7634" s="1" t="str">
        <f aca="false">LEFT(INDEX(Orders!$C$2:$C$8001,MATCH(B7634,Orders!$A$2:$A$8001,0)),7)</f>
        <v>2025-04</v>
      </c>
    </row>
    <row r="7635" customFormat="false" ht="15" hidden="false" customHeight="true" outlineLevel="0" collapsed="false">
      <c r="A7635" s="1" t="s">
        <v>18105</v>
      </c>
      <c r="B7635" s="1" t="s">
        <v>6157</v>
      </c>
      <c r="C7635" s="1" t="s">
        <v>1949</v>
      </c>
      <c r="D7635" s="1" t="n">
        <v>1</v>
      </c>
      <c r="E7635" s="16" t="n">
        <v>4185.64</v>
      </c>
      <c r="F7635" s="17" t="n">
        <v>0.2</v>
      </c>
      <c r="G7635" s="16" t="n">
        <v>3348.51</v>
      </c>
      <c r="I7635" s="1" t="str">
        <f aca="false">INDEX(Products!$C$2:$C$51,MATCH(C7635,Products!$A$2:$A$51,0))</f>
        <v>Fashion</v>
      </c>
      <c r="J7635" s="1" t="str">
        <f aca="false">INDEX(Orders!$E$2:$E$8001,MATCH(B7635,Orders!$A$2:$A$8001,0))</f>
        <v>Delivered</v>
      </c>
      <c r="K7635" s="1" t="str">
        <f aca="false">LEFT(INDEX(Orders!$C$2:$C$8001,MATCH(B7635,Orders!$A$2:$A$8001,0)),7)</f>
        <v>2025-04</v>
      </c>
    </row>
    <row r="7636" customFormat="false" ht="15" hidden="false" customHeight="true" outlineLevel="0" collapsed="false">
      <c r="A7636" s="1" t="s">
        <v>18106</v>
      </c>
      <c r="B7636" s="1" t="s">
        <v>6157</v>
      </c>
      <c r="C7636" s="1" t="s">
        <v>2007</v>
      </c>
      <c r="D7636" s="1" t="n">
        <v>1</v>
      </c>
      <c r="E7636" s="16" t="n">
        <v>750.27</v>
      </c>
      <c r="F7636" s="17" t="n">
        <v>0.05</v>
      </c>
      <c r="G7636" s="16" t="n">
        <v>712.76</v>
      </c>
      <c r="I7636" s="1" t="str">
        <f aca="false">INDEX(Products!$C$2:$C$51,MATCH(C7636,Products!$A$2:$A$51,0))</f>
        <v>Books &amp; Stationery</v>
      </c>
      <c r="J7636" s="1" t="str">
        <f aca="false">INDEX(Orders!$E$2:$E$8001,MATCH(B7636,Orders!$A$2:$A$8001,0))</f>
        <v>Delivered</v>
      </c>
      <c r="K7636" s="1" t="str">
        <f aca="false">LEFT(INDEX(Orders!$C$2:$C$8001,MATCH(B7636,Orders!$A$2:$A$8001,0)),7)</f>
        <v>2025-04</v>
      </c>
    </row>
    <row r="7637" customFormat="false" ht="15" hidden="false" customHeight="true" outlineLevel="0" collapsed="false">
      <c r="A7637" s="1" t="s">
        <v>18107</v>
      </c>
      <c r="B7637" s="1" t="s">
        <v>6158</v>
      </c>
      <c r="C7637" s="1" t="s">
        <v>1920</v>
      </c>
      <c r="D7637" s="1" t="n">
        <v>1</v>
      </c>
      <c r="E7637" s="16" t="n">
        <v>4273.58</v>
      </c>
      <c r="F7637" s="17" t="n">
        <v>0.05</v>
      </c>
      <c r="G7637" s="16" t="n">
        <v>4059.9</v>
      </c>
      <c r="I7637" s="1" t="str">
        <f aca="false">INDEX(Products!$C$2:$C$51,MATCH(C7637,Products!$A$2:$A$51,0))</f>
        <v>Electronics</v>
      </c>
      <c r="J7637" s="1" t="str">
        <f aca="false">INDEX(Orders!$E$2:$E$8001,MATCH(B7637,Orders!$A$2:$A$8001,0))</f>
        <v>Delivered</v>
      </c>
      <c r="K7637" s="1" t="str">
        <f aca="false">LEFT(INDEX(Orders!$C$2:$C$8001,MATCH(B7637,Orders!$A$2:$A$8001,0)),7)</f>
        <v>2025-10</v>
      </c>
    </row>
    <row r="7638" customFormat="false" ht="15" hidden="false" customHeight="true" outlineLevel="0" collapsed="false">
      <c r="A7638" s="1" t="s">
        <v>18108</v>
      </c>
      <c r="B7638" s="1" t="s">
        <v>6159</v>
      </c>
      <c r="C7638" s="1" t="s">
        <v>1940</v>
      </c>
      <c r="D7638" s="1" t="n">
        <v>1</v>
      </c>
      <c r="E7638" s="16" t="n">
        <v>2374.52</v>
      </c>
      <c r="F7638" s="17" t="n">
        <v>0.1</v>
      </c>
      <c r="G7638" s="16" t="n">
        <v>2137.07</v>
      </c>
      <c r="I7638" s="1" t="str">
        <f aca="false">INDEX(Products!$C$2:$C$51,MATCH(C7638,Products!$A$2:$A$51,0))</f>
        <v>Fashion</v>
      </c>
      <c r="J7638" s="1" t="str">
        <f aca="false">INDEX(Orders!$E$2:$E$8001,MATCH(B7638,Orders!$A$2:$A$8001,0))</f>
        <v>Delivered</v>
      </c>
      <c r="K7638" s="1" t="str">
        <f aca="false">LEFT(INDEX(Orders!$C$2:$C$8001,MATCH(B7638,Orders!$A$2:$A$8001,0)),7)</f>
        <v>2025-11</v>
      </c>
    </row>
    <row r="7639" customFormat="false" ht="15" hidden="false" customHeight="true" outlineLevel="0" collapsed="false">
      <c r="A7639" s="1" t="s">
        <v>18109</v>
      </c>
      <c r="B7639" s="1" t="s">
        <v>6160</v>
      </c>
      <c r="C7639" s="1" t="s">
        <v>1988</v>
      </c>
      <c r="D7639" s="1" t="n">
        <v>1</v>
      </c>
      <c r="E7639" s="16" t="n">
        <v>681.07</v>
      </c>
      <c r="F7639" s="17" t="n">
        <v>0.1</v>
      </c>
      <c r="G7639" s="16" t="n">
        <v>612.96</v>
      </c>
      <c r="I7639" s="1" t="str">
        <f aca="false">INDEX(Products!$C$2:$C$51,MATCH(C7639,Products!$A$2:$A$51,0))</f>
        <v>Sports &amp; Fitness</v>
      </c>
      <c r="J7639" s="1" t="str">
        <f aca="false">INDEX(Orders!$E$2:$E$8001,MATCH(B7639,Orders!$A$2:$A$8001,0))</f>
        <v>Delivered</v>
      </c>
      <c r="K7639" s="1" t="str">
        <f aca="false">LEFT(INDEX(Orders!$C$2:$C$8001,MATCH(B7639,Orders!$A$2:$A$8001,0)),7)</f>
        <v>2025-08</v>
      </c>
    </row>
    <row r="7640" customFormat="false" ht="15" hidden="false" customHeight="true" outlineLevel="0" collapsed="false">
      <c r="A7640" s="1" t="s">
        <v>18110</v>
      </c>
      <c r="B7640" s="1" t="s">
        <v>6160</v>
      </c>
      <c r="C7640" s="1" t="s">
        <v>1930</v>
      </c>
      <c r="D7640" s="1" t="n">
        <v>3</v>
      </c>
      <c r="E7640" s="16" t="n">
        <v>2398.35</v>
      </c>
      <c r="F7640" s="17" t="n">
        <v>0.1</v>
      </c>
      <c r="G7640" s="16" t="n">
        <v>6475.54</v>
      </c>
      <c r="I7640" s="1" t="str">
        <f aca="false">INDEX(Products!$C$2:$C$51,MATCH(C7640,Products!$A$2:$A$51,0))</f>
        <v>Electronics</v>
      </c>
      <c r="J7640" s="1" t="str">
        <f aca="false">INDEX(Orders!$E$2:$E$8001,MATCH(B7640,Orders!$A$2:$A$8001,0))</f>
        <v>Delivered</v>
      </c>
      <c r="K7640" s="1" t="str">
        <f aca="false">LEFT(INDEX(Orders!$C$2:$C$8001,MATCH(B7640,Orders!$A$2:$A$8001,0)),7)</f>
        <v>2025-08</v>
      </c>
    </row>
    <row r="7641" customFormat="false" ht="15" hidden="false" customHeight="true" outlineLevel="0" collapsed="false">
      <c r="A7641" s="1" t="s">
        <v>18111</v>
      </c>
      <c r="B7641" s="1" t="s">
        <v>6161</v>
      </c>
      <c r="C7641" s="1" t="s">
        <v>1979</v>
      </c>
      <c r="D7641" s="1" t="n">
        <v>1</v>
      </c>
      <c r="E7641" s="16" t="n">
        <v>623</v>
      </c>
      <c r="F7641" s="17" t="n">
        <v>0.05</v>
      </c>
      <c r="G7641" s="16" t="n">
        <v>591.85</v>
      </c>
      <c r="I7641" s="1" t="str">
        <f aca="false">INDEX(Products!$C$2:$C$51,MATCH(C7641,Products!$A$2:$A$51,0))</f>
        <v>Beauty &amp; Personal Care</v>
      </c>
      <c r="J7641" s="1" t="str">
        <f aca="false">INDEX(Orders!$E$2:$E$8001,MATCH(B7641,Orders!$A$2:$A$8001,0))</f>
        <v>Delivered</v>
      </c>
      <c r="K7641" s="1" t="str">
        <f aca="false">LEFT(INDEX(Orders!$C$2:$C$8001,MATCH(B7641,Orders!$A$2:$A$8001,0)),7)</f>
        <v>2025-01</v>
      </c>
    </row>
    <row r="7642" customFormat="false" ht="15" hidden="false" customHeight="true" outlineLevel="0" collapsed="false">
      <c r="A7642" s="1" t="s">
        <v>18112</v>
      </c>
      <c r="B7642" s="1" t="s">
        <v>6162</v>
      </c>
      <c r="C7642" s="1" t="s">
        <v>1976</v>
      </c>
      <c r="D7642" s="1" t="n">
        <v>1</v>
      </c>
      <c r="E7642" s="16" t="n">
        <v>1603.35</v>
      </c>
      <c r="F7642" s="17" t="n">
        <v>0</v>
      </c>
      <c r="G7642" s="16" t="n">
        <v>1603.35</v>
      </c>
      <c r="I7642" s="1" t="str">
        <f aca="false">INDEX(Products!$C$2:$C$51,MATCH(C7642,Products!$A$2:$A$51,0))</f>
        <v>Beauty &amp; Personal Care</v>
      </c>
      <c r="J7642" s="1" t="str">
        <f aca="false">INDEX(Orders!$E$2:$E$8001,MATCH(B7642,Orders!$A$2:$A$8001,0))</f>
        <v>Delivered</v>
      </c>
      <c r="K7642" s="1" t="str">
        <f aca="false">LEFT(INDEX(Orders!$C$2:$C$8001,MATCH(B7642,Orders!$A$2:$A$8001,0)),7)</f>
        <v>2025-03</v>
      </c>
    </row>
    <row r="7643" customFormat="false" ht="15" hidden="false" customHeight="true" outlineLevel="0" collapsed="false">
      <c r="A7643" s="1" t="s">
        <v>18113</v>
      </c>
      <c r="B7643" s="1" t="s">
        <v>6163</v>
      </c>
      <c r="C7643" s="1" t="s">
        <v>1940</v>
      </c>
      <c r="D7643" s="1" t="n">
        <v>3</v>
      </c>
      <c r="E7643" s="16" t="n">
        <v>2374.52</v>
      </c>
      <c r="F7643" s="17" t="n">
        <v>0</v>
      </c>
      <c r="G7643" s="16" t="n">
        <v>7123.56</v>
      </c>
      <c r="I7643" s="1" t="str">
        <f aca="false">INDEX(Products!$C$2:$C$51,MATCH(C7643,Products!$A$2:$A$51,0))</f>
        <v>Fashion</v>
      </c>
      <c r="J7643" s="1" t="str">
        <f aca="false">INDEX(Orders!$E$2:$E$8001,MATCH(B7643,Orders!$A$2:$A$8001,0))</f>
        <v>Returned</v>
      </c>
      <c r="K7643" s="1" t="str">
        <f aca="false">LEFT(INDEX(Orders!$C$2:$C$8001,MATCH(B7643,Orders!$A$2:$A$8001,0)),7)</f>
        <v>2025-09</v>
      </c>
    </row>
    <row r="7644" customFormat="false" ht="15" hidden="false" customHeight="true" outlineLevel="0" collapsed="false">
      <c r="A7644" s="1" t="s">
        <v>18114</v>
      </c>
      <c r="B7644" s="1" t="s">
        <v>6163</v>
      </c>
      <c r="C7644" s="1" t="s">
        <v>1920</v>
      </c>
      <c r="D7644" s="1" t="n">
        <v>1</v>
      </c>
      <c r="E7644" s="16" t="n">
        <v>4273.58</v>
      </c>
      <c r="F7644" s="17" t="n">
        <v>0</v>
      </c>
      <c r="G7644" s="16" t="n">
        <v>4273.58</v>
      </c>
      <c r="I7644" s="1" t="str">
        <f aca="false">INDEX(Products!$C$2:$C$51,MATCH(C7644,Products!$A$2:$A$51,0))</f>
        <v>Electronics</v>
      </c>
      <c r="J7644" s="1" t="str">
        <f aca="false">INDEX(Orders!$E$2:$E$8001,MATCH(B7644,Orders!$A$2:$A$8001,0))</f>
        <v>Returned</v>
      </c>
      <c r="K7644" s="1" t="str">
        <f aca="false">LEFT(INDEX(Orders!$C$2:$C$8001,MATCH(B7644,Orders!$A$2:$A$8001,0)),7)</f>
        <v>2025-09</v>
      </c>
    </row>
    <row r="7645" customFormat="false" ht="15" hidden="false" customHeight="true" outlineLevel="0" collapsed="false">
      <c r="A7645" s="1" t="s">
        <v>18115</v>
      </c>
      <c r="B7645" s="1" t="s">
        <v>6163</v>
      </c>
      <c r="C7645" s="1" t="s">
        <v>1933</v>
      </c>
      <c r="D7645" s="1" t="n">
        <v>1</v>
      </c>
      <c r="E7645" s="16" t="n">
        <v>7194.38</v>
      </c>
      <c r="F7645" s="17" t="n">
        <v>0.15</v>
      </c>
      <c r="G7645" s="16" t="n">
        <v>6115.22</v>
      </c>
      <c r="I7645" s="1" t="str">
        <f aca="false">INDEX(Products!$C$2:$C$51,MATCH(C7645,Products!$A$2:$A$51,0))</f>
        <v>Electronics</v>
      </c>
      <c r="J7645" s="1" t="str">
        <f aca="false">INDEX(Orders!$E$2:$E$8001,MATCH(B7645,Orders!$A$2:$A$8001,0))</f>
        <v>Returned</v>
      </c>
      <c r="K7645" s="1" t="str">
        <f aca="false">LEFT(INDEX(Orders!$C$2:$C$8001,MATCH(B7645,Orders!$A$2:$A$8001,0)),7)</f>
        <v>2025-09</v>
      </c>
    </row>
    <row r="7646" customFormat="false" ht="15" hidden="false" customHeight="true" outlineLevel="0" collapsed="false">
      <c r="A7646" s="1" t="s">
        <v>18116</v>
      </c>
      <c r="B7646" s="1" t="s">
        <v>6164</v>
      </c>
      <c r="C7646" s="1" t="s">
        <v>1976</v>
      </c>
      <c r="D7646" s="1" t="n">
        <v>1</v>
      </c>
      <c r="E7646" s="16" t="n">
        <v>1603.35</v>
      </c>
      <c r="F7646" s="17" t="n">
        <v>0.1</v>
      </c>
      <c r="G7646" s="16" t="n">
        <v>1443.02</v>
      </c>
      <c r="I7646" s="1" t="str">
        <f aca="false">INDEX(Products!$C$2:$C$51,MATCH(C7646,Products!$A$2:$A$51,0))</f>
        <v>Beauty &amp; Personal Care</v>
      </c>
      <c r="J7646" s="1" t="str">
        <f aca="false">INDEX(Orders!$E$2:$E$8001,MATCH(B7646,Orders!$A$2:$A$8001,0))</f>
        <v>Delivered</v>
      </c>
      <c r="K7646" s="1" t="str">
        <f aca="false">LEFT(INDEX(Orders!$C$2:$C$8001,MATCH(B7646,Orders!$A$2:$A$8001,0)),7)</f>
        <v>2024-04</v>
      </c>
    </row>
    <row r="7647" customFormat="false" ht="15" hidden="false" customHeight="true" outlineLevel="0" collapsed="false">
      <c r="A7647" s="1" t="s">
        <v>18117</v>
      </c>
      <c r="B7647" s="1" t="s">
        <v>6165</v>
      </c>
      <c r="C7647" s="1" t="s">
        <v>1988</v>
      </c>
      <c r="D7647" s="1" t="n">
        <v>1</v>
      </c>
      <c r="E7647" s="16" t="n">
        <v>681.07</v>
      </c>
      <c r="F7647" s="17" t="n">
        <v>0</v>
      </c>
      <c r="G7647" s="16" t="n">
        <v>681.07</v>
      </c>
      <c r="I7647" s="1" t="str">
        <f aca="false">INDEX(Products!$C$2:$C$51,MATCH(C7647,Products!$A$2:$A$51,0))</f>
        <v>Sports &amp; Fitness</v>
      </c>
      <c r="J7647" s="1" t="str">
        <f aca="false">INDEX(Orders!$E$2:$E$8001,MATCH(B7647,Orders!$A$2:$A$8001,0))</f>
        <v>Delivered</v>
      </c>
      <c r="K7647" s="1" t="str">
        <f aca="false">LEFT(INDEX(Orders!$C$2:$C$8001,MATCH(B7647,Orders!$A$2:$A$8001,0)),7)</f>
        <v>2025-05</v>
      </c>
    </row>
    <row r="7648" customFormat="false" ht="15" hidden="false" customHeight="true" outlineLevel="0" collapsed="false">
      <c r="A7648" s="1" t="s">
        <v>18118</v>
      </c>
      <c r="B7648" s="1" t="s">
        <v>6165</v>
      </c>
      <c r="C7648" s="1" t="s">
        <v>1930</v>
      </c>
      <c r="D7648" s="1" t="n">
        <v>1</v>
      </c>
      <c r="E7648" s="16" t="n">
        <v>2398.35</v>
      </c>
      <c r="F7648" s="17" t="n">
        <v>0.15</v>
      </c>
      <c r="G7648" s="16" t="n">
        <v>2038.6</v>
      </c>
      <c r="I7648" s="1" t="str">
        <f aca="false">INDEX(Products!$C$2:$C$51,MATCH(C7648,Products!$A$2:$A$51,0))</f>
        <v>Electronics</v>
      </c>
      <c r="J7648" s="1" t="str">
        <f aca="false">INDEX(Orders!$E$2:$E$8001,MATCH(B7648,Orders!$A$2:$A$8001,0))</f>
        <v>Delivered</v>
      </c>
      <c r="K7648" s="1" t="str">
        <f aca="false">LEFT(INDEX(Orders!$C$2:$C$8001,MATCH(B7648,Orders!$A$2:$A$8001,0)),7)</f>
        <v>2025-05</v>
      </c>
    </row>
    <row r="7649" customFormat="false" ht="15" hidden="false" customHeight="true" outlineLevel="0" collapsed="false">
      <c r="A7649" s="1" t="s">
        <v>18119</v>
      </c>
      <c r="B7649" s="1" t="s">
        <v>6166</v>
      </c>
      <c r="C7649" s="1" t="s">
        <v>1990</v>
      </c>
      <c r="D7649" s="1" t="n">
        <v>1</v>
      </c>
      <c r="E7649" s="16" t="n">
        <v>5311.32</v>
      </c>
      <c r="F7649" s="17" t="n">
        <v>0</v>
      </c>
      <c r="G7649" s="16" t="n">
        <v>5311.32</v>
      </c>
      <c r="I7649" s="1" t="str">
        <f aca="false">INDEX(Products!$C$2:$C$51,MATCH(C7649,Products!$A$2:$A$51,0))</f>
        <v>Sports &amp; Fitness</v>
      </c>
      <c r="J7649" s="1" t="str">
        <f aca="false">INDEX(Orders!$E$2:$E$8001,MATCH(B7649,Orders!$A$2:$A$8001,0))</f>
        <v>Delivered</v>
      </c>
      <c r="K7649" s="1" t="str">
        <f aca="false">LEFT(INDEX(Orders!$C$2:$C$8001,MATCH(B7649,Orders!$A$2:$A$8001,0)),7)</f>
        <v>2024-07</v>
      </c>
    </row>
    <row r="7650" customFormat="false" ht="15" hidden="false" customHeight="true" outlineLevel="0" collapsed="false">
      <c r="A7650" s="1" t="s">
        <v>18120</v>
      </c>
      <c r="B7650" s="1" t="s">
        <v>6166</v>
      </c>
      <c r="C7650" s="1" t="s">
        <v>1933</v>
      </c>
      <c r="D7650" s="1" t="n">
        <v>1</v>
      </c>
      <c r="E7650" s="16" t="n">
        <v>7194.38</v>
      </c>
      <c r="F7650" s="17" t="n">
        <v>0</v>
      </c>
      <c r="G7650" s="16" t="n">
        <v>7194.38</v>
      </c>
      <c r="I7650" s="1" t="str">
        <f aca="false">INDEX(Products!$C$2:$C$51,MATCH(C7650,Products!$A$2:$A$51,0))</f>
        <v>Electronics</v>
      </c>
      <c r="J7650" s="1" t="str">
        <f aca="false">INDEX(Orders!$E$2:$E$8001,MATCH(B7650,Orders!$A$2:$A$8001,0))</f>
        <v>Delivered</v>
      </c>
      <c r="K7650" s="1" t="str">
        <f aca="false">LEFT(INDEX(Orders!$C$2:$C$8001,MATCH(B7650,Orders!$A$2:$A$8001,0)),7)</f>
        <v>2024-07</v>
      </c>
    </row>
    <row r="7651" customFormat="false" ht="15" hidden="false" customHeight="true" outlineLevel="0" collapsed="false">
      <c r="A7651" s="1" t="s">
        <v>18121</v>
      </c>
      <c r="B7651" s="1" t="s">
        <v>6167</v>
      </c>
      <c r="C7651" s="1" t="s">
        <v>2006</v>
      </c>
      <c r="D7651" s="1" t="n">
        <v>1</v>
      </c>
      <c r="E7651" s="16" t="n">
        <v>482.17</v>
      </c>
      <c r="F7651" s="17" t="n">
        <v>0.2</v>
      </c>
      <c r="G7651" s="16" t="n">
        <v>385.74</v>
      </c>
      <c r="I7651" s="1" t="str">
        <f aca="false">INDEX(Products!$C$2:$C$51,MATCH(C7651,Products!$A$2:$A$51,0))</f>
        <v>Books &amp; Stationery</v>
      </c>
      <c r="J7651" s="1" t="str">
        <f aca="false">INDEX(Orders!$E$2:$E$8001,MATCH(B7651,Orders!$A$2:$A$8001,0))</f>
        <v>Delivered</v>
      </c>
      <c r="K7651" s="1" t="str">
        <f aca="false">LEFT(INDEX(Orders!$C$2:$C$8001,MATCH(B7651,Orders!$A$2:$A$8001,0)),7)</f>
        <v>2025-02</v>
      </c>
    </row>
    <row r="7652" customFormat="false" ht="15" hidden="false" customHeight="true" outlineLevel="0" collapsed="false">
      <c r="A7652" s="1" t="s">
        <v>18122</v>
      </c>
      <c r="B7652" s="1" t="s">
        <v>6168</v>
      </c>
      <c r="C7652" s="1" t="s">
        <v>1955</v>
      </c>
      <c r="D7652" s="1" t="n">
        <v>1</v>
      </c>
      <c r="E7652" s="16" t="n">
        <v>3340.76</v>
      </c>
      <c r="F7652" s="17" t="n">
        <v>0</v>
      </c>
      <c r="G7652" s="16" t="n">
        <v>3340.76</v>
      </c>
      <c r="I7652" s="1" t="str">
        <f aca="false">INDEX(Products!$C$2:$C$51,MATCH(C7652,Products!$A$2:$A$51,0))</f>
        <v>Home &amp; Kitchen</v>
      </c>
      <c r="J7652" s="1" t="str">
        <f aca="false">INDEX(Orders!$E$2:$E$8001,MATCH(B7652,Orders!$A$2:$A$8001,0))</f>
        <v>Delivered</v>
      </c>
      <c r="K7652" s="1" t="str">
        <f aca="false">LEFT(INDEX(Orders!$C$2:$C$8001,MATCH(B7652,Orders!$A$2:$A$8001,0)),7)</f>
        <v>2025-12</v>
      </c>
    </row>
    <row r="7653" customFormat="false" ht="15" hidden="false" customHeight="true" outlineLevel="0" collapsed="false">
      <c r="A7653" s="1" t="s">
        <v>18123</v>
      </c>
      <c r="B7653" s="1" t="s">
        <v>6168</v>
      </c>
      <c r="C7653" s="1" t="s">
        <v>2006</v>
      </c>
      <c r="D7653" s="1" t="n">
        <v>1</v>
      </c>
      <c r="E7653" s="16" t="n">
        <v>482.17</v>
      </c>
      <c r="F7653" s="17" t="n">
        <v>0.15</v>
      </c>
      <c r="G7653" s="16" t="n">
        <v>409.84</v>
      </c>
      <c r="I7653" s="1" t="str">
        <f aca="false">INDEX(Products!$C$2:$C$51,MATCH(C7653,Products!$A$2:$A$51,0))</f>
        <v>Books &amp; Stationery</v>
      </c>
      <c r="J7653" s="1" t="str">
        <f aca="false">INDEX(Orders!$E$2:$E$8001,MATCH(B7653,Orders!$A$2:$A$8001,0))</f>
        <v>Delivered</v>
      </c>
      <c r="K7653" s="1" t="str">
        <f aca="false">LEFT(INDEX(Orders!$C$2:$C$8001,MATCH(B7653,Orders!$A$2:$A$8001,0)),7)</f>
        <v>2025-12</v>
      </c>
    </row>
    <row r="7654" customFormat="false" ht="15" hidden="false" customHeight="true" outlineLevel="0" collapsed="false">
      <c r="A7654" s="1" t="s">
        <v>18124</v>
      </c>
      <c r="B7654" s="1" t="s">
        <v>6168</v>
      </c>
      <c r="C7654" s="1" t="s">
        <v>1930</v>
      </c>
      <c r="D7654" s="1" t="n">
        <v>3</v>
      </c>
      <c r="E7654" s="16" t="n">
        <v>2398.35</v>
      </c>
      <c r="F7654" s="17" t="n">
        <v>0</v>
      </c>
      <c r="G7654" s="16" t="n">
        <v>7195.05</v>
      </c>
      <c r="I7654" s="1" t="str">
        <f aca="false">INDEX(Products!$C$2:$C$51,MATCH(C7654,Products!$A$2:$A$51,0))</f>
        <v>Electronics</v>
      </c>
      <c r="J7654" s="1" t="str">
        <f aca="false">INDEX(Orders!$E$2:$E$8001,MATCH(B7654,Orders!$A$2:$A$8001,0))</f>
        <v>Delivered</v>
      </c>
      <c r="K7654" s="1" t="str">
        <f aca="false">LEFT(INDEX(Orders!$C$2:$C$8001,MATCH(B7654,Orders!$A$2:$A$8001,0)),7)</f>
        <v>2025-12</v>
      </c>
    </row>
    <row r="7655" customFormat="false" ht="15" hidden="false" customHeight="true" outlineLevel="0" collapsed="false">
      <c r="A7655" s="1" t="s">
        <v>18125</v>
      </c>
      <c r="B7655" s="1" t="s">
        <v>6169</v>
      </c>
      <c r="C7655" s="1" t="s">
        <v>1977</v>
      </c>
      <c r="D7655" s="1" t="n">
        <v>1</v>
      </c>
      <c r="E7655" s="16" t="n">
        <v>2386.05</v>
      </c>
      <c r="F7655" s="17" t="n">
        <v>0.05</v>
      </c>
      <c r="G7655" s="16" t="n">
        <v>2266.75</v>
      </c>
      <c r="I7655" s="1" t="str">
        <f aca="false">INDEX(Products!$C$2:$C$51,MATCH(C7655,Products!$A$2:$A$51,0))</f>
        <v>Beauty &amp; Personal Care</v>
      </c>
      <c r="J7655" s="1" t="str">
        <f aca="false">INDEX(Orders!$E$2:$E$8001,MATCH(B7655,Orders!$A$2:$A$8001,0))</f>
        <v>Delivered</v>
      </c>
      <c r="K7655" s="1" t="str">
        <f aca="false">LEFT(INDEX(Orders!$C$2:$C$8001,MATCH(B7655,Orders!$A$2:$A$8001,0)),7)</f>
        <v>2025-12</v>
      </c>
    </row>
    <row r="7656" customFormat="false" ht="15" hidden="false" customHeight="true" outlineLevel="0" collapsed="false">
      <c r="A7656" s="1" t="s">
        <v>18126</v>
      </c>
      <c r="B7656" s="1" t="s">
        <v>6169</v>
      </c>
      <c r="C7656" s="1" t="s">
        <v>1933</v>
      </c>
      <c r="D7656" s="1" t="n">
        <v>3</v>
      </c>
      <c r="E7656" s="16" t="n">
        <v>7194.38</v>
      </c>
      <c r="F7656" s="17" t="n">
        <v>0.15</v>
      </c>
      <c r="G7656" s="16" t="n">
        <v>18345.67</v>
      </c>
      <c r="I7656" s="1" t="str">
        <f aca="false">INDEX(Products!$C$2:$C$51,MATCH(C7656,Products!$A$2:$A$51,0))</f>
        <v>Electronics</v>
      </c>
      <c r="J7656" s="1" t="str">
        <f aca="false">INDEX(Orders!$E$2:$E$8001,MATCH(B7656,Orders!$A$2:$A$8001,0))</f>
        <v>Delivered</v>
      </c>
      <c r="K7656" s="1" t="str">
        <f aca="false">LEFT(INDEX(Orders!$C$2:$C$8001,MATCH(B7656,Orders!$A$2:$A$8001,0)),7)</f>
        <v>2025-12</v>
      </c>
    </row>
    <row r="7657" customFormat="false" ht="15" hidden="false" customHeight="true" outlineLevel="0" collapsed="false">
      <c r="A7657" s="1" t="s">
        <v>18127</v>
      </c>
      <c r="B7657" s="1" t="s">
        <v>6170</v>
      </c>
      <c r="C7657" s="1" t="s">
        <v>1940</v>
      </c>
      <c r="D7657" s="1" t="n">
        <v>1</v>
      </c>
      <c r="E7657" s="16" t="n">
        <v>2374.52</v>
      </c>
      <c r="F7657" s="17" t="n">
        <v>0</v>
      </c>
      <c r="G7657" s="16" t="n">
        <v>2374.52</v>
      </c>
      <c r="I7657" s="1" t="str">
        <f aca="false">INDEX(Products!$C$2:$C$51,MATCH(C7657,Products!$A$2:$A$51,0))</f>
        <v>Fashion</v>
      </c>
      <c r="J7657" s="1" t="str">
        <f aca="false">INDEX(Orders!$E$2:$E$8001,MATCH(B7657,Orders!$A$2:$A$8001,0))</f>
        <v>Delivered</v>
      </c>
      <c r="K7657" s="1" t="str">
        <f aca="false">LEFT(INDEX(Orders!$C$2:$C$8001,MATCH(B7657,Orders!$A$2:$A$8001,0)),7)</f>
        <v>2024-12</v>
      </c>
    </row>
    <row r="7658" customFormat="false" ht="15" hidden="false" customHeight="true" outlineLevel="0" collapsed="false">
      <c r="A7658" s="1" t="s">
        <v>18128</v>
      </c>
      <c r="B7658" s="1" t="s">
        <v>6171</v>
      </c>
      <c r="C7658" s="1" t="s">
        <v>1949</v>
      </c>
      <c r="D7658" s="1" t="n">
        <v>1</v>
      </c>
      <c r="E7658" s="16" t="n">
        <v>4185.64</v>
      </c>
      <c r="F7658" s="17" t="n">
        <v>0</v>
      </c>
      <c r="G7658" s="16" t="n">
        <v>4185.64</v>
      </c>
      <c r="I7658" s="1" t="str">
        <f aca="false">INDEX(Products!$C$2:$C$51,MATCH(C7658,Products!$A$2:$A$51,0))</f>
        <v>Fashion</v>
      </c>
      <c r="J7658" s="1" t="str">
        <f aca="false">INDEX(Orders!$E$2:$E$8001,MATCH(B7658,Orders!$A$2:$A$8001,0))</f>
        <v>Delivered</v>
      </c>
      <c r="K7658" s="1" t="str">
        <f aca="false">LEFT(INDEX(Orders!$C$2:$C$8001,MATCH(B7658,Orders!$A$2:$A$8001,0)),7)</f>
        <v>2025-08</v>
      </c>
    </row>
    <row r="7659" customFormat="false" ht="15" hidden="false" customHeight="true" outlineLevel="0" collapsed="false">
      <c r="A7659" s="1" t="s">
        <v>18129</v>
      </c>
      <c r="B7659" s="1" t="s">
        <v>6172</v>
      </c>
      <c r="C7659" s="1" t="s">
        <v>1953</v>
      </c>
      <c r="D7659" s="1" t="n">
        <v>1</v>
      </c>
      <c r="E7659" s="16" t="n">
        <v>4914.12</v>
      </c>
      <c r="F7659" s="17" t="n">
        <v>0</v>
      </c>
      <c r="G7659" s="16" t="n">
        <v>4914.12</v>
      </c>
      <c r="I7659" s="1" t="str">
        <f aca="false">INDEX(Products!$C$2:$C$51,MATCH(C7659,Products!$A$2:$A$51,0))</f>
        <v>Fashion</v>
      </c>
      <c r="J7659" s="1" t="str">
        <f aca="false">INDEX(Orders!$E$2:$E$8001,MATCH(B7659,Orders!$A$2:$A$8001,0))</f>
        <v>Returned</v>
      </c>
      <c r="K7659" s="1" t="str">
        <f aca="false">LEFT(INDEX(Orders!$C$2:$C$8001,MATCH(B7659,Orders!$A$2:$A$8001,0)),7)</f>
        <v>2025-11</v>
      </c>
    </row>
    <row r="7660" customFormat="false" ht="15" hidden="false" customHeight="true" outlineLevel="0" collapsed="false">
      <c r="A7660" s="1" t="s">
        <v>18130</v>
      </c>
      <c r="B7660" s="1" t="s">
        <v>6172</v>
      </c>
      <c r="C7660" s="1" t="s">
        <v>1975</v>
      </c>
      <c r="D7660" s="1" t="n">
        <v>2</v>
      </c>
      <c r="E7660" s="16" t="n">
        <v>862.99</v>
      </c>
      <c r="F7660" s="17" t="n">
        <v>0.05</v>
      </c>
      <c r="G7660" s="16" t="n">
        <v>1639.68</v>
      </c>
      <c r="I7660" s="1" t="str">
        <f aca="false">INDEX(Products!$C$2:$C$51,MATCH(C7660,Products!$A$2:$A$51,0))</f>
        <v>Beauty &amp; Personal Care</v>
      </c>
      <c r="J7660" s="1" t="str">
        <f aca="false">INDEX(Orders!$E$2:$E$8001,MATCH(B7660,Orders!$A$2:$A$8001,0))</f>
        <v>Returned</v>
      </c>
      <c r="K7660" s="1" t="str">
        <f aca="false">LEFT(INDEX(Orders!$C$2:$C$8001,MATCH(B7660,Orders!$A$2:$A$8001,0)),7)</f>
        <v>2025-11</v>
      </c>
    </row>
    <row r="7661" customFormat="false" ht="15" hidden="false" customHeight="true" outlineLevel="0" collapsed="false">
      <c r="A7661" s="1" t="s">
        <v>18131</v>
      </c>
      <c r="B7661" s="1" t="s">
        <v>6172</v>
      </c>
      <c r="C7661" s="1" t="s">
        <v>1940</v>
      </c>
      <c r="D7661" s="1" t="n">
        <v>1</v>
      </c>
      <c r="E7661" s="16" t="n">
        <v>2374.52</v>
      </c>
      <c r="F7661" s="17" t="n">
        <v>0.1</v>
      </c>
      <c r="G7661" s="16" t="n">
        <v>2137.07</v>
      </c>
      <c r="I7661" s="1" t="str">
        <f aca="false">INDEX(Products!$C$2:$C$51,MATCH(C7661,Products!$A$2:$A$51,0))</f>
        <v>Fashion</v>
      </c>
      <c r="J7661" s="1" t="str">
        <f aca="false">INDEX(Orders!$E$2:$E$8001,MATCH(B7661,Orders!$A$2:$A$8001,0))</f>
        <v>Returned</v>
      </c>
      <c r="K7661" s="1" t="str">
        <f aca="false">LEFT(INDEX(Orders!$C$2:$C$8001,MATCH(B7661,Orders!$A$2:$A$8001,0)),7)</f>
        <v>2025-11</v>
      </c>
    </row>
    <row r="7662" customFormat="false" ht="15" hidden="false" customHeight="true" outlineLevel="0" collapsed="false">
      <c r="A7662" s="1" t="s">
        <v>18132</v>
      </c>
      <c r="B7662" s="1" t="s">
        <v>6173</v>
      </c>
      <c r="C7662" s="1" t="s">
        <v>1990</v>
      </c>
      <c r="D7662" s="1" t="n">
        <v>1</v>
      </c>
      <c r="E7662" s="16" t="n">
        <v>5311.32</v>
      </c>
      <c r="F7662" s="17" t="n">
        <v>0.05</v>
      </c>
      <c r="G7662" s="16" t="n">
        <v>5045.75</v>
      </c>
      <c r="I7662" s="1" t="str">
        <f aca="false">INDEX(Products!$C$2:$C$51,MATCH(C7662,Products!$A$2:$A$51,0))</f>
        <v>Sports &amp; Fitness</v>
      </c>
      <c r="J7662" s="1" t="str">
        <f aca="false">INDEX(Orders!$E$2:$E$8001,MATCH(B7662,Orders!$A$2:$A$8001,0))</f>
        <v>Delivered</v>
      </c>
      <c r="K7662" s="1" t="str">
        <f aca="false">LEFT(INDEX(Orders!$C$2:$C$8001,MATCH(B7662,Orders!$A$2:$A$8001,0)),7)</f>
        <v>2024-07</v>
      </c>
    </row>
    <row r="7663" customFormat="false" ht="15" hidden="false" customHeight="true" outlineLevel="0" collapsed="false">
      <c r="A7663" s="1" t="s">
        <v>18133</v>
      </c>
      <c r="B7663" s="1" t="s">
        <v>6174</v>
      </c>
      <c r="C7663" s="1" t="s">
        <v>1990</v>
      </c>
      <c r="D7663" s="1" t="n">
        <v>1</v>
      </c>
      <c r="E7663" s="16" t="n">
        <v>5311.32</v>
      </c>
      <c r="F7663" s="17" t="n">
        <v>0.05</v>
      </c>
      <c r="G7663" s="16" t="n">
        <v>5045.75</v>
      </c>
      <c r="I7663" s="1" t="str">
        <f aca="false">INDEX(Products!$C$2:$C$51,MATCH(C7663,Products!$A$2:$A$51,0))</f>
        <v>Sports &amp; Fitness</v>
      </c>
      <c r="J7663" s="1" t="str">
        <f aca="false">INDEX(Orders!$E$2:$E$8001,MATCH(B7663,Orders!$A$2:$A$8001,0))</f>
        <v>Delivered</v>
      </c>
      <c r="K7663" s="1" t="str">
        <f aca="false">LEFT(INDEX(Orders!$C$2:$C$8001,MATCH(B7663,Orders!$A$2:$A$8001,0)),7)</f>
        <v>2025-04</v>
      </c>
    </row>
    <row r="7664" customFormat="false" ht="15" hidden="false" customHeight="true" outlineLevel="0" collapsed="false">
      <c r="A7664" s="1" t="s">
        <v>18134</v>
      </c>
      <c r="B7664" s="1" t="s">
        <v>6175</v>
      </c>
      <c r="C7664" s="1" t="s">
        <v>1930</v>
      </c>
      <c r="D7664" s="1" t="n">
        <v>1</v>
      </c>
      <c r="E7664" s="16" t="n">
        <v>2398.35</v>
      </c>
      <c r="F7664" s="17" t="n">
        <v>0</v>
      </c>
      <c r="G7664" s="16" t="n">
        <v>2398.35</v>
      </c>
      <c r="I7664" s="1" t="str">
        <f aca="false">INDEX(Products!$C$2:$C$51,MATCH(C7664,Products!$A$2:$A$51,0))</f>
        <v>Electronics</v>
      </c>
      <c r="J7664" s="1" t="str">
        <f aca="false">INDEX(Orders!$E$2:$E$8001,MATCH(B7664,Orders!$A$2:$A$8001,0))</f>
        <v>Cancelled</v>
      </c>
      <c r="K7664" s="1" t="str">
        <f aca="false">LEFT(INDEX(Orders!$C$2:$C$8001,MATCH(B7664,Orders!$A$2:$A$8001,0)),7)</f>
        <v>2025-09</v>
      </c>
    </row>
    <row r="7665" customFormat="false" ht="15" hidden="false" customHeight="true" outlineLevel="0" collapsed="false">
      <c r="A7665" s="1" t="s">
        <v>18135</v>
      </c>
      <c r="B7665" s="1" t="s">
        <v>6175</v>
      </c>
      <c r="C7665" s="1" t="s">
        <v>2007</v>
      </c>
      <c r="D7665" s="1" t="n">
        <v>1</v>
      </c>
      <c r="E7665" s="16" t="n">
        <v>750.27</v>
      </c>
      <c r="F7665" s="17" t="n">
        <v>0</v>
      </c>
      <c r="G7665" s="16" t="n">
        <v>750.27</v>
      </c>
      <c r="I7665" s="1" t="str">
        <f aca="false">INDEX(Products!$C$2:$C$51,MATCH(C7665,Products!$A$2:$A$51,0))</f>
        <v>Books &amp; Stationery</v>
      </c>
      <c r="J7665" s="1" t="str">
        <f aca="false">INDEX(Orders!$E$2:$E$8001,MATCH(B7665,Orders!$A$2:$A$8001,0))</f>
        <v>Cancelled</v>
      </c>
      <c r="K7665" s="1" t="str">
        <f aca="false">LEFT(INDEX(Orders!$C$2:$C$8001,MATCH(B7665,Orders!$A$2:$A$8001,0)),7)</f>
        <v>2025-09</v>
      </c>
    </row>
    <row r="7666" customFormat="false" ht="15" hidden="false" customHeight="true" outlineLevel="0" collapsed="false">
      <c r="A7666" s="1" t="s">
        <v>18136</v>
      </c>
      <c r="B7666" s="1" t="s">
        <v>6176</v>
      </c>
      <c r="C7666" s="1" t="s">
        <v>1940</v>
      </c>
      <c r="D7666" s="1" t="n">
        <v>2</v>
      </c>
      <c r="E7666" s="16" t="n">
        <v>2374.52</v>
      </c>
      <c r="F7666" s="17" t="n">
        <v>0.1</v>
      </c>
      <c r="G7666" s="16" t="n">
        <v>4274.14</v>
      </c>
      <c r="I7666" s="1" t="str">
        <f aca="false">INDEX(Products!$C$2:$C$51,MATCH(C7666,Products!$A$2:$A$51,0))</f>
        <v>Fashion</v>
      </c>
      <c r="J7666" s="1" t="str">
        <f aca="false">INDEX(Orders!$E$2:$E$8001,MATCH(B7666,Orders!$A$2:$A$8001,0))</f>
        <v>Delivered</v>
      </c>
      <c r="K7666" s="1" t="str">
        <f aca="false">LEFT(INDEX(Orders!$C$2:$C$8001,MATCH(B7666,Orders!$A$2:$A$8001,0)),7)</f>
        <v>2025-10</v>
      </c>
    </row>
    <row r="7667" customFormat="false" ht="15" hidden="false" customHeight="true" outlineLevel="0" collapsed="false">
      <c r="A7667" s="1" t="s">
        <v>18137</v>
      </c>
      <c r="B7667" s="1" t="s">
        <v>6176</v>
      </c>
      <c r="C7667" s="1" t="s">
        <v>1997</v>
      </c>
      <c r="D7667" s="1" t="n">
        <v>1</v>
      </c>
      <c r="E7667" s="16" t="n">
        <v>311.15</v>
      </c>
      <c r="F7667" s="17" t="n">
        <v>0.1</v>
      </c>
      <c r="G7667" s="16" t="n">
        <v>280.03</v>
      </c>
      <c r="I7667" s="1" t="str">
        <f aca="false">INDEX(Products!$C$2:$C$51,MATCH(C7667,Products!$A$2:$A$51,0))</f>
        <v>Sports &amp; Fitness</v>
      </c>
      <c r="J7667" s="1" t="str">
        <f aca="false">INDEX(Orders!$E$2:$E$8001,MATCH(B7667,Orders!$A$2:$A$8001,0))</f>
        <v>Delivered</v>
      </c>
      <c r="K7667" s="1" t="str">
        <f aca="false">LEFT(INDEX(Orders!$C$2:$C$8001,MATCH(B7667,Orders!$A$2:$A$8001,0)),7)</f>
        <v>2025-10</v>
      </c>
    </row>
    <row r="7668" customFormat="false" ht="15" hidden="false" customHeight="true" outlineLevel="0" collapsed="false">
      <c r="A7668" s="1" t="s">
        <v>18138</v>
      </c>
      <c r="B7668" s="1" t="s">
        <v>6177</v>
      </c>
      <c r="C7668" s="1" t="s">
        <v>1930</v>
      </c>
      <c r="D7668" s="1" t="n">
        <v>1</v>
      </c>
      <c r="E7668" s="16" t="n">
        <v>2398.35</v>
      </c>
      <c r="F7668" s="17" t="n">
        <v>0</v>
      </c>
      <c r="G7668" s="16" t="n">
        <v>2398.35</v>
      </c>
      <c r="I7668" s="1" t="str">
        <f aca="false">INDEX(Products!$C$2:$C$51,MATCH(C7668,Products!$A$2:$A$51,0))</f>
        <v>Electronics</v>
      </c>
      <c r="J7668" s="1" t="str">
        <f aca="false">INDEX(Orders!$E$2:$E$8001,MATCH(B7668,Orders!$A$2:$A$8001,0))</f>
        <v>Delivered</v>
      </c>
      <c r="K7668" s="1" t="str">
        <f aca="false">LEFT(INDEX(Orders!$C$2:$C$8001,MATCH(B7668,Orders!$A$2:$A$8001,0)),7)</f>
        <v>2024-07</v>
      </c>
    </row>
    <row r="7669" customFormat="false" ht="15" hidden="false" customHeight="true" outlineLevel="0" collapsed="false">
      <c r="A7669" s="1" t="s">
        <v>18139</v>
      </c>
      <c r="B7669" s="1" t="s">
        <v>6178</v>
      </c>
      <c r="C7669" s="1" t="s">
        <v>1940</v>
      </c>
      <c r="D7669" s="1" t="n">
        <v>2</v>
      </c>
      <c r="E7669" s="16" t="n">
        <v>2374.52</v>
      </c>
      <c r="F7669" s="17" t="n">
        <v>0</v>
      </c>
      <c r="G7669" s="16" t="n">
        <v>4749.04</v>
      </c>
      <c r="I7669" s="1" t="str">
        <f aca="false">INDEX(Products!$C$2:$C$51,MATCH(C7669,Products!$A$2:$A$51,0))</f>
        <v>Fashion</v>
      </c>
      <c r="J7669" s="1" t="str">
        <f aca="false">INDEX(Orders!$E$2:$E$8001,MATCH(B7669,Orders!$A$2:$A$8001,0))</f>
        <v>Delivered</v>
      </c>
      <c r="K7669" s="1" t="str">
        <f aca="false">LEFT(INDEX(Orders!$C$2:$C$8001,MATCH(B7669,Orders!$A$2:$A$8001,0)),7)</f>
        <v>2025-06</v>
      </c>
    </row>
    <row r="7670" customFormat="false" ht="15" hidden="false" customHeight="true" outlineLevel="0" collapsed="false">
      <c r="A7670" s="1" t="s">
        <v>18140</v>
      </c>
      <c r="B7670" s="1" t="s">
        <v>6179</v>
      </c>
      <c r="C7670" s="1" t="s">
        <v>1997</v>
      </c>
      <c r="D7670" s="1" t="n">
        <v>2</v>
      </c>
      <c r="E7670" s="16" t="n">
        <v>311.15</v>
      </c>
      <c r="F7670" s="17" t="n">
        <v>0</v>
      </c>
      <c r="G7670" s="16" t="n">
        <v>622.3</v>
      </c>
      <c r="I7670" s="1" t="str">
        <f aca="false">INDEX(Products!$C$2:$C$51,MATCH(C7670,Products!$A$2:$A$51,0))</f>
        <v>Sports &amp; Fitness</v>
      </c>
      <c r="J7670" s="1" t="str">
        <f aca="false">INDEX(Orders!$E$2:$E$8001,MATCH(B7670,Orders!$A$2:$A$8001,0))</f>
        <v>Delivered</v>
      </c>
      <c r="K7670" s="1" t="str">
        <f aca="false">LEFT(INDEX(Orders!$C$2:$C$8001,MATCH(B7670,Orders!$A$2:$A$8001,0)),7)</f>
        <v>2025-11</v>
      </c>
    </row>
    <row r="7671" customFormat="false" ht="15" hidden="false" customHeight="true" outlineLevel="0" collapsed="false">
      <c r="A7671" s="1" t="s">
        <v>18141</v>
      </c>
      <c r="B7671" s="1" t="s">
        <v>6180</v>
      </c>
      <c r="C7671" s="1" t="s">
        <v>1959</v>
      </c>
      <c r="D7671" s="1" t="n">
        <v>1</v>
      </c>
      <c r="E7671" s="16" t="n">
        <v>2142.79</v>
      </c>
      <c r="F7671" s="17" t="n">
        <v>0.15</v>
      </c>
      <c r="G7671" s="16" t="n">
        <v>1821.37</v>
      </c>
      <c r="I7671" s="1" t="str">
        <f aca="false">INDEX(Products!$C$2:$C$51,MATCH(C7671,Products!$A$2:$A$51,0))</f>
        <v>Home &amp; Kitchen</v>
      </c>
      <c r="J7671" s="1" t="str">
        <f aca="false">INDEX(Orders!$E$2:$E$8001,MATCH(B7671,Orders!$A$2:$A$8001,0))</f>
        <v>Delivered</v>
      </c>
      <c r="K7671" s="1" t="str">
        <f aca="false">LEFT(INDEX(Orders!$C$2:$C$8001,MATCH(B7671,Orders!$A$2:$A$8001,0)),7)</f>
        <v>2024-10</v>
      </c>
    </row>
    <row r="7672" customFormat="false" ht="15" hidden="false" customHeight="true" outlineLevel="0" collapsed="false">
      <c r="A7672" s="1" t="s">
        <v>18142</v>
      </c>
      <c r="B7672" s="1" t="s">
        <v>6180</v>
      </c>
      <c r="C7672" s="1" t="s">
        <v>2000</v>
      </c>
      <c r="D7672" s="1" t="n">
        <v>1</v>
      </c>
      <c r="E7672" s="16" t="n">
        <v>425.08</v>
      </c>
      <c r="F7672" s="17" t="n">
        <v>0.2</v>
      </c>
      <c r="G7672" s="16" t="n">
        <v>340.06</v>
      </c>
      <c r="I7672" s="1" t="str">
        <f aca="false">INDEX(Products!$C$2:$C$51,MATCH(C7672,Products!$A$2:$A$51,0))</f>
        <v>Books &amp; Stationery</v>
      </c>
      <c r="J7672" s="1" t="str">
        <f aca="false">INDEX(Orders!$E$2:$E$8001,MATCH(B7672,Orders!$A$2:$A$8001,0))</f>
        <v>Delivered</v>
      </c>
      <c r="K7672" s="1" t="str">
        <f aca="false">LEFT(INDEX(Orders!$C$2:$C$8001,MATCH(B7672,Orders!$A$2:$A$8001,0)),7)</f>
        <v>2024-10</v>
      </c>
    </row>
    <row r="7673" customFormat="false" ht="15" hidden="false" customHeight="true" outlineLevel="0" collapsed="false">
      <c r="A7673" s="1" t="s">
        <v>18143</v>
      </c>
      <c r="B7673" s="1" t="s">
        <v>6181</v>
      </c>
      <c r="C7673" s="1" t="s">
        <v>1998</v>
      </c>
      <c r="D7673" s="1" t="n">
        <v>1</v>
      </c>
      <c r="E7673" s="16" t="n">
        <v>1335.85</v>
      </c>
      <c r="F7673" s="17" t="n">
        <v>0</v>
      </c>
      <c r="G7673" s="16" t="n">
        <v>1335.85</v>
      </c>
      <c r="I7673" s="1" t="str">
        <f aca="false">INDEX(Products!$C$2:$C$51,MATCH(C7673,Products!$A$2:$A$51,0))</f>
        <v>Sports &amp; Fitness</v>
      </c>
      <c r="J7673" s="1" t="str">
        <f aca="false">INDEX(Orders!$E$2:$E$8001,MATCH(B7673,Orders!$A$2:$A$8001,0))</f>
        <v>Delivered</v>
      </c>
      <c r="K7673" s="1" t="str">
        <f aca="false">LEFT(INDEX(Orders!$C$2:$C$8001,MATCH(B7673,Orders!$A$2:$A$8001,0)),7)</f>
        <v>2025-01</v>
      </c>
    </row>
    <row r="7674" customFormat="false" ht="15" hidden="false" customHeight="true" outlineLevel="0" collapsed="false">
      <c r="A7674" s="1" t="s">
        <v>18144</v>
      </c>
      <c r="B7674" s="1" t="s">
        <v>6181</v>
      </c>
      <c r="C7674" s="1" t="s">
        <v>2007</v>
      </c>
      <c r="D7674" s="1" t="n">
        <v>1</v>
      </c>
      <c r="E7674" s="16" t="n">
        <v>750.27</v>
      </c>
      <c r="F7674" s="17" t="n">
        <v>0</v>
      </c>
      <c r="G7674" s="16" t="n">
        <v>750.27</v>
      </c>
      <c r="I7674" s="1" t="str">
        <f aca="false">INDEX(Products!$C$2:$C$51,MATCH(C7674,Products!$A$2:$A$51,0))</f>
        <v>Books &amp; Stationery</v>
      </c>
      <c r="J7674" s="1" t="str">
        <f aca="false">INDEX(Orders!$E$2:$E$8001,MATCH(B7674,Orders!$A$2:$A$8001,0))</f>
        <v>Delivered</v>
      </c>
      <c r="K7674" s="1" t="str">
        <f aca="false">LEFT(INDEX(Orders!$C$2:$C$8001,MATCH(B7674,Orders!$A$2:$A$8001,0)),7)</f>
        <v>2025-01</v>
      </c>
    </row>
    <row r="7675" customFormat="false" ht="15" hidden="false" customHeight="true" outlineLevel="0" collapsed="false">
      <c r="A7675" s="1" t="s">
        <v>18145</v>
      </c>
      <c r="B7675" s="1" t="s">
        <v>6182</v>
      </c>
      <c r="C7675" s="1" t="s">
        <v>1930</v>
      </c>
      <c r="D7675" s="1" t="n">
        <v>1</v>
      </c>
      <c r="E7675" s="16" t="n">
        <v>2398.35</v>
      </c>
      <c r="F7675" s="17" t="n">
        <v>0</v>
      </c>
      <c r="G7675" s="16" t="n">
        <v>2398.35</v>
      </c>
      <c r="I7675" s="1" t="str">
        <f aca="false">INDEX(Products!$C$2:$C$51,MATCH(C7675,Products!$A$2:$A$51,0))</f>
        <v>Electronics</v>
      </c>
      <c r="J7675" s="1" t="str">
        <f aca="false">INDEX(Orders!$E$2:$E$8001,MATCH(B7675,Orders!$A$2:$A$8001,0))</f>
        <v>Returned</v>
      </c>
      <c r="K7675" s="1" t="str">
        <f aca="false">LEFT(INDEX(Orders!$C$2:$C$8001,MATCH(B7675,Orders!$A$2:$A$8001,0)),7)</f>
        <v>2025-12</v>
      </c>
    </row>
    <row r="7676" customFormat="false" ht="15" hidden="false" customHeight="true" outlineLevel="0" collapsed="false">
      <c r="A7676" s="1" t="s">
        <v>18146</v>
      </c>
      <c r="B7676" s="1" t="s">
        <v>6182</v>
      </c>
      <c r="C7676" s="1" t="s">
        <v>1953</v>
      </c>
      <c r="D7676" s="1" t="n">
        <v>1</v>
      </c>
      <c r="E7676" s="16" t="n">
        <v>4914.12</v>
      </c>
      <c r="F7676" s="17" t="n">
        <v>0</v>
      </c>
      <c r="G7676" s="16" t="n">
        <v>4914.12</v>
      </c>
      <c r="I7676" s="1" t="str">
        <f aca="false">INDEX(Products!$C$2:$C$51,MATCH(C7676,Products!$A$2:$A$51,0))</f>
        <v>Fashion</v>
      </c>
      <c r="J7676" s="1" t="str">
        <f aca="false">INDEX(Orders!$E$2:$E$8001,MATCH(B7676,Orders!$A$2:$A$8001,0))</f>
        <v>Returned</v>
      </c>
      <c r="K7676" s="1" t="str">
        <f aca="false">LEFT(INDEX(Orders!$C$2:$C$8001,MATCH(B7676,Orders!$A$2:$A$8001,0)),7)</f>
        <v>2025-12</v>
      </c>
    </row>
    <row r="7677" customFormat="false" ht="15" hidden="false" customHeight="true" outlineLevel="0" collapsed="false">
      <c r="A7677" s="1" t="s">
        <v>18147</v>
      </c>
      <c r="B7677" s="1" t="s">
        <v>6182</v>
      </c>
      <c r="C7677" s="1" t="s">
        <v>2006</v>
      </c>
      <c r="D7677" s="1" t="n">
        <v>1</v>
      </c>
      <c r="E7677" s="16" t="n">
        <v>482.17</v>
      </c>
      <c r="F7677" s="17" t="n">
        <v>0.2</v>
      </c>
      <c r="G7677" s="16" t="n">
        <v>385.74</v>
      </c>
      <c r="I7677" s="1" t="str">
        <f aca="false">INDEX(Products!$C$2:$C$51,MATCH(C7677,Products!$A$2:$A$51,0))</f>
        <v>Books &amp; Stationery</v>
      </c>
      <c r="J7677" s="1" t="str">
        <f aca="false">INDEX(Orders!$E$2:$E$8001,MATCH(B7677,Orders!$A$2:$A$8001,0))</f>
        <v>Returned</v>
      </c>
      <c r="K7677" s="1" t="str">
        <f aca="false">LEFT(INDEX(Orders!$C$2:$C$8001,MATCH(B7677,Orders!$A$2:$A$8001,0)),7)</f>
        <v>2025-12</v>
      </c>
    </row>
    <row r="7678" customFormat="false" ht="15" hidden="false" customHeight="true" outlineLevel="0" collapsed="false">
      <c r="A7678" s="1" t="s">
        <v>18148</v>
      </c>
      <c r="B7678" s="1" t="s">
        <v>6182</v>
      </c>
      <c r="C7678" s="1" t="s">
        <v>2007</v>
      </c>
      <c r="D7678" s="1" t="n">
        <v>1</v>
      </c>
      <c r="E7678" s="16" t="n">
        <v>750.27</v>
      </c>
      <c r="F7678" s="17" t="n">
        <v>0.1</v>
      </c>
      <c r="G7678" s="16" t="n">
        <v>675.24</v>
      </c>
      <c r="I7678" s="1" t="str">
        <f aca="false">INDEX(Products!$C$2:$C$51,MATCH(C7678,Products!$A$2:$A$51,0))</f>
        <v>Books &amp; Stationery</v>
      </c>
      <c r="J7678" s="1" t="str">
        <f aca="false">INDEX(Orders!$E$2:$E$8001,MATCH(B7678,Orders!$A$2:$A$8001,0))</f>
        <v>Returned</v>
      </c>
      <c r="K7678" s="1" t="str">
        <f aca="false">LEFT(INDEX(Orders!$C$2:$C$8001,MATCH(B7678,Orders!$A$2:$A$8001,0)),7)</f>
        <v>2025-12</v>
      </c>
    </row>
    <row r="7679" customFormat="false" ht="15" hidden="false" customHeight="true" outlineLevel="0" collapsed="false">
      <c r="A7679" s="1" t="s">
        <v>18149</v>
      </c>
      <c r="B7679" s="1" t="s">
        <v>6183</v>
      </c>
      <c r="C7679" s="1" t="s">
        <v>1961</v>
      </c>
      <c r="D7679" s="1" t="n">
        <v>1</v>
      </c>
      <c r="E7679" s="16" t="n">
        <v>3493.68</v>
      </c>
      <c r="F7679" s="17" t="n">
        <v>0.1</v>
      </c>
      <c r="G7679" s="16" t="n">
        <v>3144.31</v>
      </c>
      <c r="I7679" s="1" t="str">
        <f aca="false">INDEX(Products!$C$2:$C$51,MATCH(C7679,Products!$A$2:$A$51,0))</f>
        <v>Home &amp; Kitchen</v>
      </c>
      <c r="J7679" s="1" t="str">
        <f aca="false">INDEX(Orders!$E$2:$E$8001,MATCH(B7679,Orders!$A$2:$A$8001,0))</f>
        <v>Delivered</v>
      </c>
      <c r="K7679" s="1" t="str">
        <f aca="false">LEFT(INDEX(Orders!$C$2:$C$8001,MATCH(B7679,Orders!$A$2:$A$8001,0)),7)</f>
        <v>2025-01</v>
      </c>
    </row>
    <row r="7680" customFormat="false" ht="15" hidden="false" customHeight="true" outlineLevel="0" collapsed="false">
      <c r="A7680" s="1" t="s">
        <v>18150</v>
      </c>
      <c r="B7680" s="1" t="s">
        <v>6184</v>
      </c>
      <c r="C7680" s="1" t="s">
        <v>1990</v>
      </c>
      <c r="D7680" s="1" t="n">
        <v>1</v>
      </c>
      <c r="E7680" s="16" t="n">
        <v>5311.32</v>
      </c>
      <c r="F7680" s="17" t="n">
        <v>0</v>
      </c>
      <c r="G7680" s="16" t="n">
        <v>5311.32</v>
      </c>
      <c r="I7680" s="1" t="str">
        <f aca="false">INDEX(Products!$C$2:$C$51,MATCH(C7680,Products!$A$2:$A$51,0))</f>
        <v>Sports &amp; Fitness</v>
      </c>
      <c r="J7680" s="1" t="str">
        <f aca="false">INDEX(Orders!$E$2:$E$8001,MATCH(B7680,Orders!$A$2:$A$8001,0))</f>
        <v>Delivered</v>
      </c>
      <c r="K7680" s="1" t="str">
        <f aca="false">LEFT(INDEX(Orders!$C$2:$C$8001,MATCH(B7680,Orders!$A$2:$A$8001,0)),7)</f>
        <v>2025-10</v>
      </c>
    </row>
    <row r="7681" customFormat="false" ht="15" hidden="false" customHeight="true" outlineLevel="0" collapsed="false">
      <c r="A7681" s="1" t="s">
        <v>18151</v>
      </c>
      <c r="B7681" s="1" t="s">
        <v>6184</v>
      </c>
      <c r="C7681" s="1" t="s">
        <v>1961</v>
      </c>
      <c r="D7681" s="1" t="n">
        <v>1</v>
      </c>
      <c r="E7681" s="16" t="n">
        <v>3493.68</v>
      </c>
      <c r="F7681" s="17" t="n">
        <v>0</v>
      </c>
      <c r="G7681" s="16" t="n">
        <v>3493.68</v>
      </c>
      <c r="I7681" s="1" t="str">
        <f aca="false">INDEX(Products!$C$2:$C$51,MATCH(C7681,Products!$A$2:$A$51,0))</f>
        <v>Home &amp; Kitchen</v>
      </c>
      <c r="J7681" s="1" t="str">
        <f aca="false">INDEX(Orders!$E$2:$E$8001,MATCH(B7681,Orders!$A$2:$A$8001,0))</f>
        <v>Delivered</v>
      </c>
      <c r="K7681" s="1" t="str">
        <f aca="false">LEFT(INDEX(Orders!$C$2:$C$8001,MATCH(B7681,Orders!$A$2:$A$8001,0)),7)</f>
        <v>2025-10</v>
      </c>
    </row>
    <row r="7682" customFormat="false" ht="15" hidden="false" customHeight="true" outlineLevel="0" collapsed="false">
      <c r="A7682" s="1" t="s">
        <v>18152</v>
      </c>
      <c r="B7682" s="1" t="s">
        <v>6184</v>
      </c>
      <c r="C7682" s="1" t="s">
        <v>1940</v>
      </c>
      <c r="D7682" s="1" t="n">
        <v>3</v>
      </c>
      <c r="E7682" s="16" t="n">
        <v>2374.52</v>
      </c>
      <c r="F7682" s="17" t="n">
        <v>0.15</v>
      </c>
      <c r="G7682" s="16" t="n">
        <v>6055.03</v>
      </c>
      <c r="I7682" s="1" t="str">
        <f aca="false">INDEX(Products!$C$2:$C$51,MATCH(C7682,Products!$A$2:$A$51,0))</f>
        <v>Fashion</v>
      </c>
      <c r="J7682" s="1" t="str">
        <f aca="false">INDEX(Orders!$E$2:$E$8001,MATCH(B7682,Orders!$A$2:$A$8001,0))</f>
        <v>Delivered</v>
      </c>
      <c r="K7682" s="1" t="str">
        <f aca="false">LEFT(INDEX(Orders!$C$2:$C$8001,MATCH(B7682,Orders!$A$2:$A$8001,0)),7)</f>
        <v>2025-10</v>
      </c>
    </row>
    <row r="7683" customFormat="false" ht="15" hidden="false" customHeight="true" outlineLevel="0" collapsed="false">
      <c r="A7683" s="1" t="s">
        <v>18153</v>
      </c>
      <c r="B7683" s="1" t="s">
        <v>6184</v>
      </c>
      <c r="C7683" s="1" t="s">
        <v>2006</v>
      </c>
      <c r="D7683" s="1" t="n">
        <v>1</v>
      </c>
      <c r="E7683" s="16" t="n">
        <v>482.17</v>
      </c>
      <c r="F7683" s="17" t="n">
        <v>0</v>
      </c>
      <c r="G7683" s="16" t="n">
        <v>482.17</v>
      </c>
      <c r="I7683" s="1" t="str">
        <f aca="false">INDEX(Products!$C$2:$C$51,MATCH(C7683,Products!$A$2:$A$51,0))</f>
        <v>Books &amp; Stationery</v>
      </c>
      <c r="J7683" s="1" t="str">
        <f aca="false">INDEX(Orders!$E$2:$E$8001,MATCH(B7683,Orders!$A$2:$A$8001,0))</f>
        <v>Delivered</v>
      </c>
      <c r="K7683" s="1" t="str">
        <f aca="false">LEFT(INDEX(Orders!$C$2:$C$8001,MATCH(B7683,Orders!$A$2:$A$8001,0)),7)</f>
        <v>2025-10</v>
      </c>
    </row>
    <row r="7684" customFormat="false" ht="15" hidden="false" customHeight="true" outlineLevel="0" collapsed="false">
      <c r="A7684" s="1" t="s">
        <v>18154</v>
      </c>
      <c r="B7684" s="1" t="s">
        <v>6185</v>
      </c>
      <c r="C7684" s="1" t="s">
        <v>1940</v>
      </c>
      <c r="D7684" s="1" t="n">
        <v>3</v>
      </c>
      <c r="E7684" s="16" t="n">
        <v>2374.52</v>
      </c>
      <c r="F7684" s="17" t="n">
        <v>0.2</v>
      </c>
      <c r="G7684" s="16" t="n">
        <v>5698.85</v>
      </c>
      <c r="I7684" s="1" t="str">
        <f aca="false">INDEX(Products!$C$2:$C$51,MATCH(C7684,Products!$A$2:$A$51,0))</f>
        <v>Fashion</v>
      </c>
      <c r="J7684" s="1" t="str">
        <f aca="false">INDEX(Orders!$E$2:$E$8001,MATCH(B7684,Orders!$A$2:$A$8001,0))</f>
        <v>Delivered</v>
      </c>
      <c r="K7684" s="1" t="str">
        <f aca="false">LEFT(INDEX(Orders!$C$2:$C$8001,MATCH(B7684,Orders!$A$2:$A$8001,0)),7)</f>
        <v>2025-02</v>
      </c>
    </row>
    <row r="7685" customFormat="false" ht="15" hidden="false" customHeight="true" outlineLevel="0" collapsed="false">
      <c r="A7685" s="1" t="s">
        <v>18155</v>
      </c>
      <c r="B7685" s="1" t="s">
        <v>6185</v>
      </c>
      <c r="C7685" s="1" t="s">
        <v>1937</v>
      </c>
      <c r="D7685" s="1" t="n">
        <v>1</v>
      </c>
      <c r="E7685" s="16" t="n">
        <v>1364.75</v>
      </c>
      <c r="F7685" s="17" t="n">
        <v>0</v>
      </c>
      <c r="G7685" s="16" t="n">
        <v>1364.75</v>
      </c>
      <c r="I7685" s="1" t="str">
        <f aca="false">INDEX(Products!$C$2:$C$51,MATCH(C7685,Products!$A$2:$A$51,0))</f>
        <v>Fashion</v>
      </c>
      <c r="J7685" s="1" t="str">
        <f aca="false">INDEX(Orders!$E$2:$E$8001,MATCH(B7685,Orders!$A$2:$A$8001,0))</f>
        <v>Delivered</v>
      </c>
      <c r="K7685" s="1" t="str">
        <f aca="false">LEFT(INDEX(Orders!$C$2:$C$8001,MATCH(B7685,Orders!$A$2:$A$8001,0)),7)</f>
        <v>2025-02</v>
      </c>
    </row>
    <row r="7686" customFormat="false" ht="15" hidden="false" customHeight="true" outlineLevel="0" collapsed="false">
      <c r="A7686" s="1" t="s">
        <v>18156</v>
      </c>
      <c r="B7686" s="1" t="s">
        <v>6185</v>
      </c>
      <c r="C7686" s="1" t="s">
        <v>1930</v>
      </c>
      <c r="D7686" s="1" t="n">
        <v>1</v>
      </c>
      <c r="E7686" s="16" t="n">
        <v>2398.35</v>
      </c>
      <c r="F7686" s="17" t="n">
        <v>0</v>
      </c>
      <c r="G7686" s="16" t="n">
        <v>2398.35</v>
      </c>
      <c r="I7686" s="1" t="str">
        <f aca="false">INDEX(Products!$C$2:$C$51,MATCH(C7686,Products!$A$2:$A$51,0))</f>
        <v>Electronics</v>
      </c>
      <c r="J7686" s="1" t="str">
        <f aca="false">INDEX(Orders!$E$2:$E$8001,MATCH(B7686,Orders!$A$2:$A$8001,0))</f>
        <v>Delivered</v>
      </c>
      <c r="K7686" s="1" t="str">
        <f aca="false">LEFT(INDEX(Orders!$C$2:$C$8001,MATCH(B7686,Orders!$A$2:$A$8001,0)),7)</f>
        <v>2025-02</v>
      </c>
    </row>
    <row r="7687" customFormat="false" ht="15" hidden="false" customHeight="true" outlineLevel="0" collapsed="false">
      <c r="A7687" s="1" t="s">
        <v>18157</v>
      </c>
      <c r="B7687" s="1" t="s">
        <v>6186</v>
      </c>
      <c r="C7687" s="1" t="s">
        <v>1988</v>
      </c>
      <c r="D7687" s="1" t="n">
        <v>1</v>
      </c>
      <c r="E7687" s="16" t="n">
        <v>681.07</v>
      </c>
      <c r="F7687" s="17" t="n">
        <v>0.05</v>
      </c>
      <c r="G7687" s="16" t="n">
        <v>647.02</v>
      </c>
      <c r="I7687" s="1" t="str">
        <f aca="false">INDEX(Products!$C$2:$C$51,MATCH(C7687,Products!$A$2:$A$51,0))</f>
        <v>Sports &amp; Fitness</v>
      </c>
      <c r="J7687" s="1" t="str">
        <f aca="false">INDEX(Orders!$E$2:$E$8001,MATCH(B7687,Orders!$A$2:$A$8001,0))</f>
        <v>Delivered</v>
      </c>
      <c r="K7687" s="1" t="str">
        <f aca="false">LEFT(INDEX(Orders!$C$2:$C$8001,MATCH(B7687,Orders!$A$2:$A$8001,0)),7)</f>
        <v>2025-12</v>
      </c>
    </row>
    <row r="7688" customFormat="false" ht="15" hidden="false" customHeight="true" outlineLevel="0" collapsed="false">
      <c r="A7688" s="1" t="s">
        <v>18158</v>
      </c>
      <c r="B7688" s="1" t="s">
        <v>6187</v>
      </c>
      <c r="C7688" s="1" t="s">
        <v>1940</v>
      </c>
      <c r="D7688" s="1" t="n">
        <v>1</v>
      </c>
      <c r="E7688" s="16" t="n">
        <v>2374.52</v>
      </c>
      <c r="F7688" s="17" t="n">
        <v>0</v>
      </c>
      <c r="G7688" s="16" t="n">
        <v>2374.52</v>
      </c>
      <c r="I7688" s="1" t="str">
        <f aca="false">INDEX(Products!$C$2:$C$51,MATCH(C7688,Products!$A$2:$A$51,0))</f>
        <v>Fashion</v>
      </c>
      <c r="J7688" s="1" t="str">
        <f aca="false">INDEX(Orders!$E$2:$E$8001,MATCH(B7688,Orders!$A$2:$A$8001,0))</f>
        <v>Delivered</v>
      </c>
      <c r="K7688" s="1" t="str">
        <f aca="false">LEFT(INDEX(Orders!$C$2:$C$8001,MATCH(B7688,Orders!$A$2:$A$8001,0)),7)</f>
        <v>2025-08</v>
      </c>
    </row>
    <row r="7689" customFormat="false" ht="15" hidden="false" customHeight="true" outlineLevel="0" collapsed="false">
      <c r="A7689" s="1" t="s">
        <v>18159</v>
      </c>
      <c r="B7689" s="1" t="s">
        <v>6187</v>
      </c>
      <c r="C7689" s="1" t="s">
        <v>1941</v>
      </c>
      <c r="D7689" s="1" t="n">
        <v>1</v>
      </c>
      <c r="E7689" s="16" t="n">
        <v>2757.65</v>
      </c>
      <c r="F7689" s="17" t="n">
        <v>0</v>
      </c>
      <c r="G7689" s="16" t="n">
        <v>2757.65</v>
      </c>
      <c r="I7689" s="1" t="str">
        <f aca="false">INDEX(Products!$C$2:$C$51,MATCH(C7689,Products!$A$2:$A$51,0))</f>
        <v>Fashion</v>
      </c>
      <c r="J7689" s="1" t="str">
        <f aca="false">INDEX(Orders!$E$2:$E$8001,MATCH(B7689,Orders!$A$2:$A$8001,0))</f>
        <v>Delivered</v>
      </c>
      <c r="K7689" s="1" t="str">
        <f aca="false">LEFT(INDEX(Orders!$C$2:$C$8001,MATCH(B7689,Orders!$A$2:$A$8001,0)),7)</f>
        <v>2025-08</v>
      </c>
    </row>
    <row r="7690" customFormat="false" ht="15" hidden="false" customHeight="true" outlineLevel="0" collapsed="false">
      <c r="A7690" s="1" t="s">
        <v>18160</v>
      </c>
      <c r="B7690" s="1" t="s">
        <v>6188</v>
      </c>
      <c r="C7690" s="1" t="s">
        <v>1979</v>
      </c>
      <c r="D7690" s="1" t="n">
        <v>3</v>
      </c>
      <c r="E7690" s="16" t="n">
        <v>623</v>
      </c>
      <c r="F7690" s="17" t="n">
        <v>0.15</v>
      </c>
      <c r="G7690" s="16" t="n">
        <v>1588.65</v>
      </c>
      <c r="I7690" s="1" t="str">
        <f aca="false">INDEX(Products!$C$2:$C$51,MATCH(C7690,Products!$A$2:$A$51,0))</f>
        <v>Beauty &amp; Personal Care</v>
      </c>
      <c r="J7690" s="1" t="str">
        <f aca="false">INDEX(Orders!$E$2:$E$8001,MATCH(B7690,Orders!$A$2:$A$8001,0))</f>
        <v>Delivered</v>
      </c>
      <c r="K7690" s="1" t="str">
        <f aca="false">LEFT(INDEX(Orders!$C$2:$C$8001,MATCH(B7690,Orders!$A$2:$A$8001,0)),7)</f>
        <v>2024-09</v>
      </c>
    </row>
    <row r="7691" customFormat="false" ht="15" hidden="false" customHeight="true" outlineLevel="0" collapsed="false">
      <c r="A7691" s="1" t="s">
        <v>18161</v>
      </c>
      <c r="B7691" s="1" t="s">
        <v>6188</v>
      </c>
      <c r="C7691" s="1" t="s">
        <v>2007</v>
      </c>
      <c r="D7691" s="1" t="n">
        <v>1</v>
      </c>
      <c r="E7691" s="16" t="n">
        <v>750.27</v>
      </c>
      <c r="F7691" s="17" t="n">
        <v>0</v>
      </c>
      <c r="G7691" s="16" t="n">
        <v>750.27</v>
      </c>
      <c r="I7691" s="1" t="str">
        <f aca="false">INDEX(Products!$C$2:$C$51,MATCH(C7691,Products!$A$2:$A$51,0))</f>
        <v>Books &amp; Stationery</v>
      </c>
      <c r="J7691" s="1" t="str">
        <f aca="false">INDEX(Orders!$E$2:$E$8001,MATCH(B7691,Orders!$A$2:$A$8001,0))</f>
        <v>Delivered</v>
      </c>
      <c r="K7691" s="1" t="str">
        <f aca="false">LEFT(INDEX(Orders!$C$2:$C$8001,MATCH(B7691,Orders!$A$2:$A$8001,0)),7)</f>
        <v>2024-09</v>
      </c>
    </row>
    <row r="7692" customFormat="false" ht="15" hidden="false" customHeight="true" outlineLevel="0" collapsed="false">
      <c r="A7692" s="1" t="s">
        <v>18162</v>
      </c>
      <c r="B7692" s="1" t="s">
        <v>6188</v>
      </c>
      <c r="C7692" s="1" t="s">
        <v>1953</v>
      </c>
      <c r="D7692" s="1" t="n">
        <v>1</v>
      </c>
      <c r="E7692" s="16" t="n">
        <v>4914.12</v>
      </c>
      <c r="F7692" s="17" t="n">
        <v>0</v>
      </c>
      <c r="G7692" s="16" t="n">
        <v>4914.12</v>
      </c>
      <c r="I7692" s="1" t="str">
        <f aca="false">INDEX(Products!$C$2:$C$51,MATCH(C7692,Products!$A$2:$A$51,0))</f>
        <v>Fashion</v>
      </c>
      <c r="J7692" s="1" t="str">
        <f aca="false">INDEX(Orders!$E$2:$E$8001,MATCH(B7692,Orders!$A$2:$A$8001,0))</f>
        <v>Delivered</v>
      </c>
      <c r="K7692" s="1" t="str">
        <f aca="false">LEFT(INDEX(Orders!$C$2:$C$8001,MATCH(B7692,Orders!$A$2:$A$8001,0)),7)</f>
        <v>2024-09</v>
      </c>
    </row>
    <row r="7693" customFormat="false" ht="15" hidden="false" customHeight="true" outlineLevel="0" collapsed="false">
      <c r="A7693" s="1" t="s">
        <v>18163</v>
      </c>
      <c r="B7693" s="1" t="s">
        <v>6188</v>
      </c>
      <c r="C7693" s="1" t="s">
        <v>1961</v>
      </c>
      <c r="D7693" s="1" t="n">
        <v>1</v>
      </c>
      <c r="E7693" s="16" t="n">
        <v>3493.68</v>
      </c>
      <c r="F7693" s="17" t="n">
        <v>0</v>
      </c>
      <c r="G7693" s="16" t="n">
        <v>3493.68</v>
      </c>
      <c r="I7693" s="1" t="str">
        <f aca="false">INDEX(Products!$C$2:$C$51,MATCH(C7693,Products!$A$2:$A$51,0))</f>
        <v>Home &amp; Kitchen</v>
      </c>
      <c r="J7693" s="1" t="str">
        <f aca="false">INDEX(Orders!$E$2:$E$8001,MATCH(B7693,Orders!$A$2:$A$8001,0))</f>
        <v>Delivered</v>
      </c>
      <c r="K7693" s="1" t="str">
        <f aca="false">LEFT(INDEX(Orders!$C$2:$C$8001,MATCH(B7693,Orders!$A$2:$A$8001,0)),7)</f>
        <v>2024-09</v>
      </c>
    </row>
    <row r="7694" customFormat="false" ht="15" hidden="false" customHeight="true" outlineLevel="0" collapsed="false">
      <c r="A7694" s="1" t="s">
        <v>18164</v>
      </c>
      <c r="B7694" s="1" t="s">
        <v>6189</v>
      </c>
      <c r="C7694" s="1" t="s">
        <v>1940</v>
      </c>
      <c r="D7694" s="1" t="n">
        <v>1</v>
      </c>
      <c r="E7694" s="16" t="n">
        <v>2374.52</v>
      </c>
      <c r="F7694" s="17" t="n">
        <v>0</v>
      </c>
      <c r="G7694" s="16" t="n">
        <v>2374.52</v>
      </c>
      <c r="I7694" s="1" t="str">
        <f aca="false">INDEX(Products!$C$2:$C$51,MATCH(C7694,Products!$A$2:$A$51,0))</f>
        <v>Fashion</v>
      </c>
      <c r="J7694" s="1" t="str">
        <f aca="false">INDEX(Orders!$E$2:$E$8001,MATCH(B7694,Orders!$A$2:$A$8001,0))</f>
        <v>Delivered</v>
      </c>
      <c r="K7694" s="1" t="str">
        <f aca="false">LEFT(INDEX(Orders!$C$2:$C$8001,MATCH(B7694,Orders!$A$2:$A$8001,0)),7)</f>
        <v>2024-11</v>
      </c>
    </row>
    <row r="7695" customFormat="false" ht="15" hidden="false" customHeight="true" outlineLevel="0" collapsed="false">
      <c r="A7695" s="1" t="s">
        <v>18165</v>
      </c>
      <c r="B7695" s="1" t="s">
        <v>6190</v>
      </c>
      <c r="C7695" s="1" t="s">
        <v>1930</v>
      </c>
      <c r="D7695" s="1" t="n">
        <v>1</v>
      </c>
      <c r="E7695" s="16" t="n">
        <v>2398.35</v>
      </c>
      <c r="F7695" s="17" t="n">
        <v>0.05</v>
      </c>
      <c r="G7695" s="16" t="n">
        <v>2278.43</v>
      </c>
      <c r="I7695" s="1" t="str">
        <f aca="false">INDEX(Products!$C$2:$C$51,MATCH(C7695,Products!$A$2:$A$51,0))</f>
        <v>Electronics</v>
      </c>
      <c r="J7695" s="1" t="str">
        <f aca="false">INDEX(Orders!$E$2:$E$8001,MATCH(B7695,Orders!$A$2:$A$8001,0))</f>
        <v>Delivered</v>
      </c>
      <c r="K7695" s="1" t="str">
        <f aca="false">LEFT(INDEX(Orders!$C$2:$C$8001,MATCH(B7695,Orders!$A$2:$A$8001,0)),7)</f>
        <v>2025-11</v>
      </c>
    </row>
    <row r="7696" customFormat="false" ht="15" hidden="false" customHeight="true" outlineLevel="0" collapsed="false">
      <c r="A7696" s="1" t="s">
        <v>18166</v>
      </c>
      <c r="B7696" s="1" t="s">
        <v>6191</v>
      </c>
      <c r="C7696" s="1" t="s">
        <v>1969</v>
      </c>
      <c r="D7696" s="1" t="n">
        <v>1</v>
      </c>
      <c r="E7696" s="16" t="n">
        <v>9171.98</v>
      </c>
      <c r="F7696" s="17" t="n">
        <v>0.1</v>
      </c>
      <c r="G7696" s="16" t="n">
        <v>8254.78</v>
      </c>
      <c r="I7696" s="1" t="str">
        <f aca="false">INDEX(Products!$C$2:$C$51,MATCH(C7696,Products!$A$2:$A$51,0))</f>
        <v>Home &amp; Kitchen</v>
      </c>
      <c r="J7696" s="1" t="str">
        <f aca="false">INDEX(Orders!$E$2:$E$8001,MATCH(B7696,Orders!$A$2:$A$8001,0))</f>
        <v>Delivered</v>
      </c>
      <c r="K7696" s="1" t="str">
        <f aca="false">LEFT(INDEX(Orders!$C$2:$C$8001,MATCH(B7696,Orders!$A$2:$A$8001,0)),7)</f>
        <v>2025-12</v>
      </c>
    </row>
    <row r="7697" customFormat="false" ht="15" hidden="false" customHeight="true" outlineLevel="0" collapsed="false">
      <c r="A7697" s="1" t="s">
        <v>18167</v>
      </c>
      <c r="B7697" s="1" t="s">
        <v>6192</v>
      </c>
      <c r="C7697" s="1" t="s">
        <v>1947</v>
      </c>
      <c r="D7697" s="1" t="n">
        <v>1</v>
      </c>
      <c r="E7697" s="16" t="n">
        <v>4778.51</v>
      </c>
      <c r="F7697" s="17" t="n">
        <v>0</v>
      </c>
      <c r="G7697" s="16" t="n">
        <v>4778.51</v>
      </c>
      <c r="I7697" s="1" t="str">
        <f aca="false">INDEX(Products!$C$2:$C$51,MATCH(C7697,Products!$A$2:$A$51,0))</f>
        <v>Fashion</v>
      </c>
      <c r="J7697" s="1" t="str">
        <f aca="false">INDEX(Orders!$E$2:$E$8001,MATCH(B7697,Orders!$A$2:$A$8001,0))</f>
        <v>Delivered</v>
      </c>
      <c r="K7697" s="1" t="str">
        <f aca="false">LEFT(INDEX(Orders!$C$2:$C$8001,MATCH(B7697,Orders!$A$2:$A$8001,0)),7)</f>
        <v>2024-09</v>
      </c>
    </row>
    <row r="7698" customFormat="false" ht="15" hidden="false" customHeight="true" outlineLevel="0" collapsed="false">
      <c r="A7698" s="1" t="s">
        <v>18168</v>
      </c>
      <c r="B7698" s="1" t="s">
        <v>6192</v>
      </c>
      <c r="C7698" s="1" t="s">
        <v>2007</v>
      </c>
      <c r="D7698" s="1" t="n">
        <v>1</v>
      </c>
      <c r="E7698" s="16" t="n">
        <v>750.27</v>
      </c>
      <c r="F7698" s="17" t="n">
        <v>0</v>
      </c>
      <c r="G7698" s="16" t="n">
        <v>750.27</v>
      </c>
      <c r="I7698" s="1" t="str">
        <f aca="false">INDEX(Products!$C$2:$C$51,MATCH(C7698,Products!$A$2:$A$51,0))</f>
        <v>Books &amp; Stationery</v>
      </c>
      <c r="J7698" s="1" t="str">
        <f aca="false">INDEX(Orders!$E$2:$E$8001,MATCH(B7698,Orders!$A$2:$A$8001,0))</f>
        <v>Delivered</v>
      </c>
      <c r="K7698" s="1" t="str">
        <f aca="false">LEFT(INDEX(Orders!$C$2:$C$8001,MATCH(B7698,Orders!$A$2:$A$8001,0)),7)</f>
        <v>2024-09</v>
      </c>
    </row>
    <row r="7699" customFormat="false" ht="15" hidden="false" customHeight="true" outlineLevel="0" collapsed="false">
      <c r="A7699" s="1" t="s">
        <v>18169</v>
      </c>
      <c r="B7699" s="1" t="s">
        <v>6193</v>
      </c>
      <c r="C7699" s="1" t="s">
        <v>2007</v>
      </c>
      <c r="D7699" s="1" t="n">
        <v>1</v>
      </c>
      <c r="E7699" s="16" t="n">
        <v>750.27</v>
      </c>
      <c r="F7699" s="17" t="n">
        <v>0.15</v>
      </c>
      <c r="G7699" s="16" t="n">
        <v>637.73</v>
      </c>
      <c r="I7699" s="1" t="str">
        <f aca="false">INDEX(Products!$C$2:$C$51,MATCH(C7699,Products!$A$2:$A$51,0))</f>
        <v>Books &amp; Stationery</v>
      </c>
      <c r="J7699" s="1" t="str">
        <f aca="false">INDEX(Orders!$E$2:$E$8001,MATCH(B7699,Orders!$A$2:$A$8001,0))</f>
        <v>Delivered</v>
      </c>
      <c r="K7699" s="1" t="str">
        <f aca="false">LEFT(INDEX(Orders!$C$2:$C$8001,MATCH(B7699,Orders!$A$2:$A$8001,0)),7)</f>
        <v>2025-09</v>
      </c>
    </row>
    <row r="7700" customFormat="false" ht="15" hidden="false" customHeight="true" outlineLevel="0" collapsed="false">
      <c r="A7700" s="1" t="s">
        <v>18170</v>
      </c>
      <c r="B7700" s="1" t="s">
        <v>6194</v>
      </c>
      <c r="C7700" s="1" t="s">
        <v>1931</v>
      </c>
      <c r="D7700" s="1" t="n">
        <v>1</v>
      </c>
      <c r="E7700" s="16" t="n">
        <v>1111.28</v>
      </c>
      <c r="F7700" s="17" t="n">
        <v>0.15</v>
      </c>
      <c r="G7700" s="16" t="n">
        <v>944.59</v>
      </c>
      <c r="I7700" s="1" t="str">
        <f aca="false">INDEX(Products!$C$2:$C$51,MATCH(C7700,Products!$A$2:$A$51,0))</f>
        <v>Electronics</v>
      </c>
      <c r="J7700" s="1" t="str">
        <f aca="false">INDEX(Orders!$E$2:$E$8001,MATCH(B7700,Orders!$A$2:$A$8001,0))</f>
        <v>Refunded</v>
      </c>
      <c r="K7700" s="1" t="str">
        <f aca="false">LEFT(INDEX(Orders!$C$2:$C$8001,MATCH(B7700,Orders!$A$2:$A$8001,0)),7)</f>
        <v>2025-08</v>
      </c>
    </row>
    <row r="7701" customFormat="false" ht="15" hidden="false" customHeight="true" outlineLevel="0" collapsed="false">
      <c r="A7701" s="1" t="s">
        <v>18171</v>
      </c>
      <c r="B7701" s="1" t="s">
        <v>6195</v>
      </c>
      <c r="C7701" s="1" t="s">
        <v>1953</v>
      </c>
      <c r="D7701" s="1" t="n">
        <v>1</v>
      </c>
      <c r="E7701" s="16" t="n">
        <v>4914.12</v>
      </c>
      <c r="F7701" s="17" t="n">
        <v>0</v>
      </c>
      <c r="G7701" s="16" t="n">
        <v>4914.12</v>
      </c>
      <c r="I7701" s="1" t="str">
        <f aca="false">INDEX(Products!$C$2:$C$51,MATCH(C7701,Products!$A$2:$A$51,0))</f>
        <v>Fashion</v>
      </c>
      <c r="J7701" s="1" t="str">
        <f aca="false">INDEX(Orders!$E$2:$E$8001,MATCH(B7701,Orders!$A$2:$A$8001,0))</f>
        <v>Delivered</v>
      </c>
      <c r="K7701" s="1" t="str">
        <f aca="false">LEFT(INDEX(Orders!$C$2:$C$8001,MATCH(B7701,Orders!$A$2:$A$8001,0)),7)</f>
        <v>2025-03</v>
      </c>
    </row>
    <row r="7702" customFormat="false" ht="15" hidden="false" customHeight="true" outlineLevel="0" collapsed="false">
      <c r="A7702" s="1" t="s">
        <v>18172</v>
      </c>
      <c r="B7702" s="1" t="s">
        <v>6196</v>
      </c>
      <c r="C7702" s="1" t="s">
        <v>1984</v>
      </c>
      <c r="D7702" s="1" t="n">
        <v>1</v>
      </c>
      <c r="E7702" s="16" t="n">
        <v>1134.82</v>
      </c>
      <c r="F7702" s="17" t="n">
        <v>0</v>
      </c>
      <c r="G7702" s="16" t="n">
        <v>1134.82</v>
      </c>
      <c r="I7702" s="1" t="str">
        <f aca="false">INDEX(Products!$C$2:$C$51,MATCH(C7702,Products!$A$2:$A$51,0))</f>
        <v>Beauty &amp; Personal Care</v>
      </c>
      <c r="J7702" s="1" t="str">
        <f aca="false">INDEX(Orders!$E$2:$E$8001,MATCH(B7702,Orders!$A$2:$A$8001,0))</f>
        <v>Delivered</v>
      </c>
      <c r="K7702" s="1" t="str">
        <f aca="false">LEFT(INDEX(Orders!$C$2:$C$8001,MATCH(B7702,Orders!$A$2:$A$8001,0)),7)</f>
        <v>2025-05</v>
      </c>
    </row>
    <row r="7703" customFormat="false" ht="15" hidden="false" customHeight="true" outlineLevel="0" collapsed="false">
      <c r="A7703" s="1" t="s">
        <v>18173</v>
      </c>
      <c r="B7703" s="1" t="s">
        <v>6197</v>
      </c>
      <c r="C7703" s="1" t="s">
        <v>1969</v>
      </c>
      <c r="D7703" s="1" t="n">
        <v>2</v>
      </c>
      <c r="E7703" s="16" t="n">
        <v>9171.98</v>
      </c>
      <c r="F7703" s="17" t="n">
        <v>0.05</v>
      </c>
      <c r="G7703" s="16" t="n">
        <v>17426.76</v>
      </c>
      <c r="I7703" s="1" t="str">
        <f aca="false">INDEX(Products!$C$2:$C$51,MATCH(C7703,Products!$A$2:$A$51,0))</f>
        <v>Home &amp; Kitchen</v>
      </c>
      <c r="J7703" s="1" t="str">
        <f aca="false">INDEX(Orders!$E$2:$E$8001,MATCH(B7703,Orders!$A$2:$A$8001,0))</f>
        <v>Delivered</v>
      </c>
      <c r="K7703" s="1" t="str">
        <f aca="false">LEFT(INDEX(Orders!$C$2:$C$8001,MATCH(B7703,Orders!$A$2:$A$8001,0)),7)</f>
        <v>2025-07</v>
      </c>
    </row>
    <row r="7704" customFormat="false" ht="15" hidden="false" customHeight="true" outlineLevel="0" collapsed="false">
      <c r="A7704" s="1" t="s">
        <v>18174</v>
      </c>
      <c r="B7704" s="1" t="s">
        <v>6198</v>
      </c>
      <c r="C7704" s="1" t="s">
        <v>1973</v>
      </c>
      <c r="D7704" s="1" t="n">
        <v>1</v>
      </c>
      <c r="E7704" s="16" t="n">
        <v>1158.24</v>
      </c>
      <c r="F7704" s="17" t="n">
        <v>0.05</v>
      </c>
      <c r="G7704" s="16" t="n">
        <v>1100.33</v>
      </c>
      <c r="I7704" s="1" t="str">
        <f aca="false">INDEX(Products!$C$2:$C$51,MATCH(C7704,Products!$A$2:$A$51,0))</f>
        <v>Home &amp; Kitchen</v>
      </c>
      <c r="J7704" s="1" t="str">
        <f aca="false">INDEX(Orders!$E$2:$E$8001,MATCH(B7704,Orders!$A$2:$A$8001,0))</f>
        <v>Delivered</v>
      </c>
      <c r="K7704" s="1" t="str">
        <f aca="false">LEFT(INDEX(Orders!$C$2:$C$8001,MATCH(B7704,Orders!$A$2:$A$8001,0)),7)</f>
        <v>2025-04</v>
      </c>
    </row>
    <row r="7705" customFormat="false" ht="15" hidden="false" customHeight="true" outlineLevel="0" collapsed="false">
      <c r="A7705" s="1" t="s">
        <v>18175</v>
      </c>
      <c r="B7705" s="1" t="s">
        <v>6199</v>
      </c>
      <c r="C7705" s="1" t="s">
        <v>1995</v>
      </c>
      <c r="D7705" s="1" t="n">
        <v>1</v>
      </c>
      <c r="E7705" s="16" t="n">
        <v>2914.27</v>
      </c>
      <c r="F7705" s="17" t="n">
        <v>0.15</v>
      </c>
      <c r="G7705" s="16" t="n">
        <v>2477.13</v>
      </c>
      <c r="I7705" s="1" t="str">
        <f aca="false">INDEX(Products!$C$2:$C$51,MATCH(C7705,Products!$A$2:$A$51,0))</f>
        <v>Sports &amp; Fitness</v>
      </c>
      <c r="J7705" s="1" t="str">
        <f aca="false">INDEX(Orders!$E$2:$E$8001,MATCH(B7705,Orders!$A$2:$A$8001,0))</f>
        <v>Delivered</v>
      </c>
      <c r="K7705" s="1" t="str">
        <f aca="false">LEFT(INDEX(Orders!$C$2:$C$8001,MATCH(B7705,Orders!$A$2:$A$8001,0)),7)</f>
        <v>2025-04</v>
      </c>
    </row>
    <row r="7706" customFormat="false" ht="15" hidden="false" customHeight="true" outlineLevel="0" collapsed="false">
      <c r="A7706" s="1" t="s">
        <v>18176</v>
      </c>
      <c r="B7706" s="1" t="s">
        <v>6199</v>
      </c>
      <c r="C7706" s="1" t="s">
        <v>1990</v>
      </c>
      <c r="D7706" s="1" t="n">
        <v>2</v>
      </c>
      <c r="E7706" s="16" t="n">
        <v>5311.32</v>
      </c>
      <c r="F7706" s="17" t="n">
        <v>0.2</v>
      </c>
      <c r="G7706" s="16" t="n">
        <v>8498.11</v>
      </c>
      <c r="I7706" s="1" t="str">
        <f aca="false">INDEX(Products!$C$2:$C$51,MATCH(C7706,Products!$A$2:$A$51,0))</f>
        <v>Sports &amp; Fitness</v>
      </c>
      <c r="J7706" s="1" t="str">
        <f aca="false">INDEX(Orders!$E$2:$E$8001,MATCH(B7706,Orders!$A$2:$A$8001,0))</f>
        <v>Delivered</v>
      </c>
      <c r="K7706" s="1" t="str">
        <f aca="false">LEFT(INDEX(Orders!$C$2:$C$8001,MATCH(B7706,Orders!$A$2:$A$8001,0)),7)</f>
        <v>2025-04</v>
      </c>
    </row>
    <row r="7707" customFormat="false" ht="15" hidden="false" customHeight="true" outlineLevel="0" collapsed="false">
      <c r="A7707" s="1" t="s">
        <v>18177</v>
      </c>
      <c r="B7707" s="1" t="s">
        <v>6199</v>
      </c>
      <c r="C7707" s="1" t="s">
        <v>2007</v>
      </c>
      <c r="D7707" s="1" t="n">
        <v>3</v>
      </c>
      <c r="E7707" s="16" t="n">
        <v>750.27</v>
      </c>
      <c r="F7707" s="17" t="n">
        <v>0.15</v>
      </c>
      <c r="G7707" s="16" t="n">
        <v>1913.19</v>
      </c>
      <c r="I7707" s="1" t="str">
        <f aca="false">INDEX(Products!$C$2:$C$51,MATCH(C7707,Products!$A$2:$A$51,0))</f>
        <v>Books &amp; Stationery</v>
      </c>
      <c r="J7707" s="1" t="str">
        <f aca="false">INDEX(Orders!$E$2:$E$8001,MATCH(B7707,Orders!$A$2:$A$8001,0))</f>
        <v>Delivered</v>
      </c>
      <c r="K7707" s="1" t="str">
        <f aca="false">LEFT(INDEX(Orders!$C$2:$C$8001,MATCH(B7707,Orders!$A$2:$A$8001,0)),7)</f>
        <v>2025-04</v>
      </c>
    </row>
    <row r="7708" customFormat="false" ht="15" hidden="false" customHeight="true" outlineLevel="0" collapsed="false">
      <c r="A7708" s="1" t="s">
        <v>18178</v>
      </c>
      <c r="B7708" s="1" t="s">
        <v>6200</v>
      </c>
      <c r="C7708" s="1" t="s">
        <v>1933</v>
      </c>
      <c r="D7708" s="1" t="n">
        <v>1</v>
      </c>
      <c r="E7708" s="16" t="n">
        <v>7194.38</v>
      </c>
      <c r="F7708" s="17" t="n">
        <v>0.1</v>
      </c>
      <c r="G7708" s="16" t="n">
        <v>6474.94</v>
      </c>
      <c r="I7708" s="1" t="str">
        <f aca="false">INDEX(Products!$C$2:$C$51,MATCH(C7708,Products!$A$2:$A$51,0))</f>
        <v>Electronics</v>
      </c>
      <c r="J7708" s="1" t="str">
        <f aca="false">INDEX(Orders!$E$2:$E$8001,MATCH(B7708,Orders!$A$2:$A$8001,0))</f>
        <v>Delivered</v>
      </c>
      <c r="K7708" s="1" t="str">
        <f aca="false">LEFT(INDEX(Orders!$C$2:$C$8001,MATCH(B7708,Orders!$A$2:$A$8001,0)),7)</f>
        <v>2024-12</v>
      </c>
    </row>
    <row r="7709" customFormat="false" ht="15" hidden="false" customHeight="true" outlineLevel="0" collapsed="false">
      <c r="A7709" s="1" t="s">
        <v>18179</v>
      </c>
      <c r="B7709" s="1" t="s">
        <v>6201</v>
      </c>
      <c r="C7709" s="1" t="s">
        <v>1930</v>
      </c>
      <c r="D7709" s="1" t="n">
        <v>1</v>
      </c>
      <c r="E7709" s="16" t="n">
        <v>2398.35</v>
      </c>
      <c r="F7709" s="17" t="n">
        <v>0.05</v>
      </c>
      <c r="G7709" s="16" t="n">
        <v>2278.43</v>
      </c>
      <c r="I7709" s="1" t="str">
        <f aca="false">INDEX(Products!$C$2:$C$51,MATCH(C7709,Products!$A$2:$A$51,0))</f>
        <v>Electronics</v>
      </c>
      <c r="J7709" s="1" t="str">
        <f aca="false">INDEX(Orders!$E$2:$E$8001,MATCH(B7709,Orders!$A$2:$A$8001,0))</f>
        <v>Delivered</v>
      </c>
      <c r="K7709" s="1" t="str">
        <f aca="false">LEFT(INDEX(Orders!$C$2:$C$8001,MATCH(B7709,Orders!$A$2:$A$8001,0)),7)</f>
        <v>2024-06</v>
      </c>
    </row>
    <row r="7710" customFormat="false" ht="15" hidden="false" customHeight="true" outlineLevel="0" collapsed="false">
      <c r="A7710" s="1" t="s">
        <v>18180</v>
      </c>
      <c r="B7710" s="1" t="s">
        <v>6201</v>
      </c>
      <c r="C7710" s="1" t="s">
        <v>1924</v>
      </c>
      <c r="D7710" s="1" t="n">
        <v>1</v>
      </c>
      <c r="E7710" s="16" t="n">
        <v>1971</v>
      </c>
      <c r="F7710" s="17" t="n">
        <v>0</v>
      </c>
      <c r="G7710" s="16" t="n">
        <v>1971</v>
      </c>
      <c r="I7710" s="1" t="str">
        <f aca="false">INDEX(Products!$C$2:$C$51,MATCH(C7710,Products!$A$2:$A$51,0))</f>
        <v>Electronics</v>
      </c>
      <c r="J7710" s="1" t="str">
        <f aca="false">INDEX(Orders!$E$2:$E$8001,MATCH(B7710,Orders!$A$2:$A$8001,0))</f>
        <v>Delivered</v>
      </c>
      <c r="K7710" s="1" t="str">
        <f aca="false">LEFT(INDEX(Orders!$C$2:$C$8001,MATCH(B7710,Orders!$A$2:$A$8001,0)),7)</f>
        <v>2024-06</v>
      </c>
    </row>
    <row r="7711" customFormat="false" ht="15" hidden="false" customHeight="true" outlineLevel="0" collapsed="false">
      <c r="A7711" s="1" t="s">
        <v>18181</v>
      </c>
      <c r="B7711" s="1" t="s">
        <v>6201</v>
      </c>
      <c r="C7711" s="1" t="s">
        <v>1990</v>
      </c>
      <c r="D7711" s="1" t="n">
        <v>1</v>
      </c>
      <c r="E7711" s="16" t="n">
        <v>5311.32</v>
      </c>
      <c r="F7711" s="17" t="n">
        <v>0.2</v>
      </c>
      <c r="G7711" s="16" t="n">
        <v>4249.06</v>
      </c>
      <c r="I7711" s="1" t="str">
        <f aca="false">INDEX(Products!$C$2:$C$51,MATCH(C7711,Products!$A$2:$A$51,0))</f>
        <v>Sports &amp; Fitness</v>
      </c>
      <c r="J7711" s="1" t="str">
        <f aca="false">INDEX(Orders!$E$2:$E$8001,MATCH(B7711,Orders!$A$2:$A$8001,0))</f>
        <v>Delivered</v>
      </c>
      <c r="K7711" s="1" t="str">
        <f aca="false">LEFT(INDEX(Orders!$C$2:$C$8001,MATCH(B7711,Orders!$A$2:$A$8001,0)),7)</f>
        <v>2024-06</v>
      </c>
    </row>
    <row r="7712" customFormat="false" ht="15" hidden="false" customHeight="true" outlineLevel="0" collapsed="false">
      <c r="A7712" s="1" t="s">
        <v>18182</v>
      </c>
      <c r="B7712" s="1" t="s">
        <v>6201</v>
      </c>
      <c r="C7712" s="1" t="s">
        <v>1951</v>
      </c>
      <c r="D7712" s="1" t="n">
        <v>1</v>
      </c>
      <c r="E7712" s="16" t="n">
        <v>957.5</v>
      </c>
      <c r="F7712" s="17" t="n">
        <v>0.05</v>
      </c>
      <c r="G7712" s="16" t="n">
        <v>909.62</v>
      </c>
      <c r="I7712" s="1" t="str">
        <f aca="false">INDEX(Products!$C$2:$C$51,MATCH(C7712,Products!$A$2:$A$51,0))</f>
        <v>Fashion</v>
      </c>
      <c r="J7712" s="1" t="str">
        <f aca="false">INDEX(Orders!$E$2:$E$8001,MATCH(B7712,Orders!$A$2:$A$8001,0))</f>
        <v>Delivered</v>
      </c>
      <c r="K7712" s="1" t="str">
        <f aca="false">LEFT(INDEX(Orders!$C$2:$C$8001,MATCH(B7712,Orders!$A$2:$A$8001,0)),7)</f>
        <v>2024-06</v>
      </c>
    </row>
    <row r="7713" customFormat="false" ht="15" hidden="false" customHeight="true" outlineLevel="0" collapsed="false">
      <c r="A7713" s="1" t="s">
        <v>18183</v>
      </c>
      <c r="B7713" s="1" t="s">
        <v>6202</v>
      </c>
      <c r="C7713" s="1" t="s">
        <v>2007</v>
      </c>
      <c r="D7713" s="1" t="n">
        <v>1</v>
      </c>
      <c r="E7713" s="16" t="n">
        <v>750.27</v>
      </c>
      <c r="F7713" s="17" t="n">
        <v>0</v>
      </c>
      <c r="G7713" s="16" t="n">
        <v>750.27</v>
      </c>
      <c r="I7713" s="1" t="str">
        <f aca="false">INDEX(Products!$C$2:$C$51,MATCH(C7713,Products!$A$2:$A$51,0))</f>
        <v>Books &amp; Stationery</v>
      </c>
      <c r="J7713" s="1" t="str">
        <f aca="false">INDEX(Orders!$E$2:$E$8001,MATCH(B7713,Orders!$A$2:$A$8001,0))</f>
        <v>Delivered</v>
      </c>
      <c r="K7713" s="1" t="str">
        <f aca="false">LEFT(INDEX(Orders!$C$2:$C$8001,MATCH(B7713,Orders!$A$2:$A$8001,0)),7)</f>
        <v>2025-11</v>
      </c>
    </row>
    <row r="7714" customFormat="false" ht="15" hidden="false" customHeight="true" outlineLevel="0" collapsed="false">
      <c r="A7714" s="1" t="s">
        <v>18184</v>
      </c>
      <c r="B7714" s="1" t="s">
        <v>6202</v>
      </c>
      <c r="C7714" s="1" t="s">
        <v>2006</v>
      </c>
      <c r="D7714" s="1" t="n">
        <v>1</v>
      </c>
      <c r="E7714" s="16" t="n">
        <v>482.17</v>
      </c>
      <c r="F7714" s="17" t="n">
        <v>0.2</v>
      </c>
      <c r="G7714" s="16" t="n">
        <v>385.74</v>
      </c>
      <c r="I7714" s="1" t="str">
        <f aca="false">INDEX(Products!$C$2:$C$51,MATCH(C7714,Products!$A$2:$A$51,0))</f>
        <v>Books &amp; Stationery</v>
      </c>
      <c r="J7714" s="1" t="str">
        <f aca="false">INDEX(Orders!$E$2:$E$8001,MATCH(B7714,Orders!$A$2:$A$8001,0))</f>
        <v>Delivered</v>
      </c>
      <c r="K7714" s="1" t="str">
        <f aca="false">LEFT(INDEX(Orders!$C$2:$C$8001,MATCH(B7714,Orders!$A$2:$A$8001,0)),7)</f>
        <v>2025-11</v>
      </c>
    </row>
    <row r="7715" customFormat="false" ht="15" hidden="false" customHeight="true" outlineLevel="0" collapsed="false">
      <c r="A7715" s="1" t="s">
        <v>18185</v>
      </c>
      <c r="B7715" s="1" t="s">
        <v>6203</v>
      </c>
      <c r="C7715" s="1" t="s">
        <v>1973</v>
      </c>
      <c r="D7715" s="1" t="n">
        <v>1</v>
      </c>
      <c r="E7715" s="16" t="n">
        <v>1158.24</v>
      </c>
      <c r="F7715" s="17" t="n">
        <v>0</v>
      </c>
      <c r="G7715" s="16" t="n">
        <v>1158.24</v>
      </c>
      <c r="I7715" s="1" t="str">
        <f aca="false">INDEX(Products!$C$2:$C$51,MATCH(C7715,Products!$A$2:$A$51,0))</f>
        <v>Home &amp; Kitchen</v>
      </c>
      <c r="J7715" s="1" t="str">
        <f aca="false">INDEX(Orders!$E$2:$E$8001,MATCH(B7715,Orders!$A$2:$A$8001,0))</f>
        <v>Returned</v>
      </c>
      <c r="K7715" s="1" t="str">
        <f aca="false">LEFT(INDEX(Orders!$C$2:$C$8001,MATCH(B7715,Orders!$A$2:$A$8001,0)),7)</f>
        <v>2025-07</v>
      </c>
    </row>
    <row r="7716" customFormat="false" ht="15" hidden="false" customHeight="true" outlineLevel="0" collapsed="false">
      <c r="A7716" s="1" t="s">
        <v>18186</v>
      </c>
      <c r="B7716" s="1" t="s">
        <v>6203</v>
      </c>
      <c r="C7716" s="1" t="s">
        <v>1937</v>
      </c>
      <c r="D7716" s="1" t="n">
        <v>1</v>
      </c>
      <c r="E7716" s="16" t="n">
        <v>1364.75</v>
      </c>
      <c r="F7716" s="17" t="n">
        <v>0.15</v>
      </c>
      <c r="G7716" s="16" t="n">
        <v>1160.04</v>
      </c>
      <c r="I7716" s="1" t="str">
        <f aca="false">INDEX(Products!$C$2:$C$51,MATCH(C7716,Products!$A$2:$A$51,0))</f>
        <v>Fashion</v>
      </c>
      <c r="J7716" s="1" t="str">
        <f aca="false">INDEX(Orders!$E$2:$E$8001,MATCH(B7716,Orders!$A$2:$A$8001,0))</f>
        <v>Returned</v>
      </c>
      <c r="K7716" s="1" t="str">
        <f aca="false">LEFT(INDEX(Orders!$C$2:$C$8001,MATCH(B7716,Orders!$A$2:$A$8001,0)),7)</f>
        <v>2025-07</v>
      </c>
    </row>
    <row r="7717" customFormat="false" ht="15" hidden="false" customHeight="true" outlineLevel="0" collapsed="false">
      <c r="A7717" s="1" t="s">
        <v>18187</v>
      </c>
      <c r="B7717" s="1" t="s">
        <v>6203</v>
      </c>
      <c r="C7717" s="1" t="s">
        <v>1990</v>
      </c>
      <c r="D7717" s="1" t="n">
        <v>1</v>
      </c>
      <c r="E7717" s="16" t="n">
        <v>5311.32</v>
      </c>
      <c r="F7717" s="17" t="n">
        <v>0</v>
      </c>
      <c r="G7717" s="16" t="n">
        <v>5311.32</v>
      </c>
      <c r="I7717" s="1" t="str">
        <f aca="false">INDEX(Products!$C$2:$C$51,MATCH(C7717,Products!$A$2:$A$51,0))</f>
        <v>Sports &amp; Fitness</v>
      </c>
      <c r="J7717" s="1" t="str">
        <f aca="false">INDEX(Orders!$E$2:$E$8001,MATCH(B7717,Orders!$A$2:$A$8001,0))</f>
        <v>Returned</v>
      </c>
      <c r="K7717" s="1" t="str">
        <f aca="false">LEFT(INDEX(Orders!$C$2:$C$8001,MATCH(B7717,Orders!$A$2:$A$8001,0)),7)</f>
        <v>2025-07</v>
      </c>
    </row>
    <row r="7718" customFormat="false" ht="15" hidden="false" customHeight="true" outlineLevel="0" collapsed="false">
      <c r="A7718" s="1" t="s">
        <v>18188</v>
      </c>
      <c r="B7718" s="1" t="s">
        <v>6204</v>
      </c>
      <c r="C7718" s="1" t="s">
        <v>2006</v>
      </c>
      <c r="D7718" s="1" t="n">
        <v>1</v>
      </c>
      <c r="E7718" s="16" t="n">
        <v>482.17</v>
      </c>
      <c r="F7718" s="17" t="n">
        <v>0</v>
      </c>
      <c r="G7718" s="16" t="n">
        <v>482.17</v>
      </c>
      <c r="I7718" s="1" t="str">
        <f aca="false">INDEX(Products!$C$2:$C$51,MATCH(C7718,Products!$A$2:$A$51,0))</f>
        <v>Books &amp; Stationery</v>
      </c>
      <c r="J7718" s="1" t="str">
        <f aca="false">INDEX(Orders!$E$2:$E$8001,MATCH(B7718,Orders!$A$2:$A$8001,0))</f>
        <v>Delivered</v>
      </c>
      <c r="K7718" s="1" t="str">
        <f aca="false">LEFT(INDEX(Orders!$C$2:$C$8001,MATCH(B7718,Orders!$A$2:$A$8001,0)),7)</f>
        <v>2025-12</v>
      </c>
    </row>
    <row r="7719" customFormat="false" ht="15" hidden="false" customHeight="true" outlineLevel="0" collapsed="false">
      <c r="A7719" s="1" t="s">
        <v>18189</v>
      </c>
      <c r="B7719" s="1" t="s">
        <v>6205</v>
      </c>
      <c r="C7719" s="1" t="s">
        <v>1971</v>
      </c>
      <c r="D7719" s="1" t="n">
        <v>1</v>
      </c>
      <c r="E7719" s="16" t="n">
        <v>2073.63</v>
      </c>
      <c r="F7719" s="17" t="n">
        <v>0.05</v>
      </c>
      <c r="G7719" s="16" t="n">
        <v>1969.95</v>
      </c>
      <c r="I7719" s="1" t="str">
        <f aca="false">INDEX(Products!$C$2:$C$51,MATCH(C7719,Products!$A$2:$A$51,0))</f>
        <v>Home &amp; Kitchen</v>
      </c>
      <c r="J7719" s="1" t="str">
        <f aca="false">INDEX(Orders!$E$2:$E$8001,MATCH(B7719,Orders!$A$2:$A$8001,0))</f>
        <v>Delivered</v>
      </c>
      <c r="K7719" s="1" t="str">
        <f aca="false">LEFT(INDEX(Orders!$C$2:$C$8001,MATCH(B7719,Orders!$A$2:$A$8001,0)),7)</f>
        <v>2024-06</v>
      </c>
    </row>
    <row r="7720" customFormat="false" ht="15" hidden="false" customHeight="true" outlineLevel="0" collapsed="false">
      <c r="A7720" s="1" t="s">
        <v>18190</v>
      </c>
      <c r="B7720" s="1" t="s">
        <v>6205</v>
      </c>
      <c r="C7720" s="1" t="s">
        <v>2007</v>
      </c>
      <c r="D7720" s="1" t="n">
        <v>1</v>
      </c>
      <c r="E7720" s="16" t="n">
        <v>750.27</v>
      </c>
      <c r="F7720" s="17" t="n">
        <v>0</v>
      </c>
      <c r="G7720" s="16" t="n">
        <v>750.27</v>
      </c>
      <c r="I7720" s="1" t="str">
        <f aca="false">INDEX(Products!$C$2:$C$51,MATCH(C7720,Products!$A$2:$A$51,0))</f>
        <v>Books &amp; Stationery</v>
      </c>
      <c r="J7720" s="1" t="str">
        <f aca="false">INDEX(Orders!$E$2:$E$8001,MATCH(B7720,Orders!$A$2:$A$8001,0))</f>
        <v>Delivered</v>
      </c>
      <c r="K7720" s="1" t="str">
        <f aca="false">LEFT(INDEX(Orders!$C$2:$C$8001,MATCH(B7720,Orders!$A$2:$A$8001,0)),7)</f>
        <v>2024-06</v>
      </c>
    </row>
    <row r="7721" customFormat="false" ht="15" hidden="false" customHeight="true" outlineLevel="0" collapsed="false">
      <c r="A7721" s="1" t="s">
        <v>18191</v>
      </c>
      <c r="B7721" s="1" t="s">
        <v>6206</v>
      </c>
      <c r="C7721" s="1" t="s">
        <v>1940</v>
      </c>
      <c r="D7721" s="1" t="n">
        <v>1</v>
      </c>
      <c r="E7721" s="16" t="n">
        <v>2374.52</v>
      </c>
      <c r="F7721" s="17" t="n">
        <v>0.15</v>
      </c>
      <c r="G7721" s="16" t="n">
        <v>2018.34</v>
      </c>
      <c r="I7721" s="1" t="str">
        <f aca="false">INDEX(Products!$C$2:$C$51,MATCH(C7721,Products!$A$2:$A$51,0))</f>
        <v>Fashion</v>
      </c>
      <c r="J7721" s="1" t="str">
        <f aca="false">INDEX(Orders!$E$2:$E$8001,MATCH(B7721,Orders!$A$2:$A$8001,0))</f>
        <v>Delivered</v>
      </c>
      <c r="K7721" s="1" t="str">
        <f aca="false">LEFT(INDEX(Orders!$C$2:$C$8001,MATCH(B7721,Orders!$A$2:$A$8001,0)),7)</f>
        <v>2024-04</v>
      </c>
    </row>
    <row r="7722" customFormat="false" ht="15" hidden="false" customHeight="true" outlineLevel="0" collapsed="false">
      <c r="A7722" s="1" t="s">
        <v>18192</v>
      </c>
      <c r="B7722" s="1" t="s">
        <v>6206</v>
      </c>
      <c r="C7722" s="1" t="s">
        <v>1986</v>
      </c>
      <c r="D7722" s="1" t="n">
        <v>1</v>
      </c>
      <c r="E7722" s="16" t="n">
        <v>2871.85</v>
      </c>
      <c r="F7722" s="17" t="n">
        <v>0</v>
      </c>
      <c r="G7722" s="16" t="n">
        <v>2871.85</v>
      </c>
      <c r="I7722" s="1" t="str">
        <f aca="false">INDEX(Products!$C$2:$C$51,MATCH(C7722,Products!$A$2:$A$51,0))</f>
        <v>Beauty &amp; Personal Care</v>
      </c>
      <c r="J7722" s="1" t="str">
        <f aca="false">INDEX(Orders!$E$2:$E$8001,MATCH(B7722,Orders!$A$2:$A$8001,0))</f>
        <v>Delivered</v>
      </c>
      <c r="K7722" s="1" t="str">
        <f aca="false">LEFT(INDEX(Orders!$C$2:$C$8001,MATCH(B7722,Orders!$A$2:$A$8001,0)),7)</f>
        <v>2024-04</v>
      </c>
    </row>
    <row r="7723" customFormat="false" ht="15" hidden="false" customHeight="true" outlineLevel="0" collapsed="false">
      <c r="A7723" s="1" t="s">
        <v>18193</v>
      </c>
      <c r="B7723" s="1" t="s">
        <v>6206</v>
      </c>
      <c r="C7723" s="1" t="s">
        <v>1933</v>
      </c>
      <c r="D7723" s="1" t="n">
        <v>1</v>
      </c>
      <c r="E7723" s="16" t="n">
        <v>7194.38</v>
      </c>
      <c r="F7723" s="17" t="n">
        <v>0.05</v>
      </c>
      <c r="G7723" s="16" t="n">
        <v>6834.66</v>
      </c>
      <c r="I7723" s="1" t="str">
        <f aca="false">INDEX(Products!$C$2:$C$51,MATCH(C7723,Products!$A$2:$A$51,0))</f>
        <v>Electronics</v>
      </c>
      <c r="J7723" s="1" t="str">
        <f aca="false">INDEX(Orders!$E$2:$E$8001,MATCH(B7723,Orders!$A$2:$A$8001,0))</f>
        <v>Delivered</v>
      </c>
      <c r="K7723" s="1" t="str">
        <f aca="false">LEFT(INDEX(Orders!$C$2:$C$8001,MATCH(B7723,Orders!$A$2:$A$8001,0)),7)</f>
        <v>2024-04</v>
      </c>
    </row>
    <row r="7724" customFormat="false" ht="15" hidden="false" customHeight="true" outlineLevel="0" collapsed="false">
      <c r="A7724" s="1" t="s">
        <v>18194</v>
      </c>
      <c r="B7724" s="1" t="s">
        <v>6207</v>
      </c>
      <c r="C7724" s="1" t="s">
        <v>1930</v>
      </c>
      <c r="D7724" s="1" t="n">
        <v>1</v>
      </c>
      <c r="E7724" s="16" t="n">
        <v>2398.35</v>
      </c>
      <c r="F7724" s="17" t="n">
        <v>0</v>
      </c>
      <c r="G7724" s="16" t="n">
        <v>2398.35</v>
      </c>
      <c r="I7724" s="1" t="str">
        <f aca="false">INDEX(Products!$C$2:$C$51,MATCH(C7724,Products!$A$2:$A$51,0))</f>
        <v>Electronics</v>
      </c>
      <c r="J7724" s="1" t="str">
        <f aca="false">INDEX(Orders!$E$2:$E$8001,MATCH(B7724,Orders!$A$2:$A$8001,0))</f>
        <v>Delivered</v>
      </c>
      <c r="K7724" s="1" t="str">
        <f aca="false">LEFT(INDEX(Orders!$C$2:$C$8001,MATCH(B7724,Orders!$A$2:$A$8001,0)),7)</f>
        <v>2024-04</v>
      </c>
    </row>
    <row r="7725" customFormat="false" ht="15" hidden="false" customHeight="true" outlineLevel="0" collapsed="false">
      <c r="A7725" s="1" t="s">
        <v>18195</v>
      </c>
      <c r="B7725" s="1" t="s">
        <v>6208</v>
      </c>
      <c r="C7725" s="1" t="s">
        <v>1975</v>
      </c>
      <c r="D7725" s="1" t="n">
        <v>1</v>
      </c>
      <c r="E7725" s="16" t="n">
        <v>862.99</v>
      </c>
      <c r="F7725" s="17" t="n">
        <v>0</v>
      </c>
      <c r="G7725" s="16" t="n">
        <v>862.99</v>
      </c>
      <c r="I7725" s="1" t="str">
        <f aca="false">INDEX(Products!$C$2:$C$51,MATCH(C7725,Products!$A$2:$A$51,0))</f>
        <v>Beauty &amp; Personal Care</v>
      </c>
      <c r="J7725" s="1" t="str">
        <f aca="false">INDEX(Orders!$E$2:$E$8001,MATCH(B7725,Orders!$A$2:$A$8001,0))</f>
        <v>Returned</v>
      </c>
      <c r="K7725" s="1" t="str">
        <f aca="false">LEFT(INDEX(Orders!$C$2:$C$8001,MATCH(B7725,Orders!$A$2:$A$8001,0)),7)</f>
        <v>2024-06</v>
      </c>
    </row>
    <row r="7726" customFormat="false" ht="15" hidden="false" customHeight="true" outlineLevel="0" collapsed="false">
      <c r="A7726" s="1" t="s">
        <v>18196</v>
      </c>
      <c r="B7726" s="1" t="s">
        <v>6208</v>
      </c>
      <c r="C7726" s="1" t="s">
        <v>1959</v>
      </c>
      <c r="D7726" s="1" t="n">
        <v>1</v>
      </c>
      <c r="E7726" s="16" t="n">
        <v>2142.79</v>
      </c>
      <c r="F7726" s="17" t="n">
        <v>0</v>
      </c>
      <c r="G7726" s="16" t="n">
        <v>2142.79</v>
      </c>
      <c r="I7726" s="1" t="str">
        <f aca="false">INDEX(Products!$C$2:$C$51,MATCH(C7726,Products!$A$2:$A$51,0))</f>
        <v>Home &amp; Kitchen</v>
      </c>
      <c r="J7726" s="1" t="str">
        <f aca="false">INDEX(Orders!$E$2:$E$8001,MATCH(B7726,Orders!$A$2:$A$8001,0))</f>
        <v>Returned</v>
      </c>
      <c r="K7726" s="1" t="str">
        <f aca="false">LEFT(INDEX(Orders!$C$2:$C$8001,MATCH(B7726,Orders!$A$2:$A$8001,0)),7)</f>
        <v>2024-06</v>
      </c>
    </row>
    <row r="7727" customFormat="false" ht="15" hidden="false" customHeight="true" outlineLevel="0" collapsed="false">
      <c r="A7727" s="1" t="s">
        <v>18197</v>
      </c>
      <c r="B7727" s="1" t="s">
        <v>6208</v>
      </c>
      <c r="C7727" s="1" t="s">
        <v>2007</v>
      </c>
      <c r="D7727" s="1" t="n">
        <v>1</v>
      </c>
      <c r="E7727" s="16" t="n">
        <v>750.27</v>
      </c>
      <c r="F7727" s="17" t="n">
        <v>0</v>
      </c>
      <c r="G7727" s="16" t="n">
        <v>750.27</v>
      </c>
      <c r="I7727" s="1" t="str">
        <f aca="false">INDEX(Products!$C$2:$C$51,MATCH(C7727,Products!$A$2:$A$51,0))</f>
        <v>Books &amp; Stationery</v>
      </c>
      <c r="J7727" s="1" t="str">
        <f aca="false">INDEX(Orders!$E$2:$E$8001,MATCH(B7727,Orders!$A$2:$A$8001,0))</f>
        <v>Returned</v>
      </c>
      <c r="K7727" s="1" t="str">
        <f aca="false">LEFT(INDEX(Orders!$C$2:$C$8001,MATCH(B7727,Orders!$A$2:$A$8001,0)),7)</f>
        <v>2024-06</v>
      </c>
    </row>
    <row r="7728" customFormat="false" ht="15" hidden="false" customHeight="true" outlineLevel="0" collapsed="false">
      <c r="A7728" s="1" t="s">
        <v>18198</v>
      </c>
      <c r="B7728" s="1" t="s">
        <v>6209</v>
      </c>
      <c r="C7728" s="1" t="s">
        <v>1976</v>
      </c>
      <c r="D7728" s="1" t="n">
        <v>1</v>
      </c>
      <c r="E7728" s="16" t="n">
        <v>1603.35</v>
      </c>
      <c r="F7728" s="17" t="n">
        <v>0</v>
      </c>
      <c r="G7728" s="16" t="n">
        <v>1603.35</v>
      </c>
      <c r="I7728" s="1" t="str">
        <f aca="false">INDEX(Products!$C$2:$C$51,MATCH(C7728,Products!$A$2:$A$51,0))</f>
        <v>Beauty &amp; Personal Care</v>
      </c>
      <c r="J7728" s="1" t="str">
        <f aca="false">INDEX(Orders!$E$2:$E$8001,MATCH(B7728,Orders!$A$2:$A$8001,0))</f>
        <v>Delivered</v>
      </c>
      <c r="K7728" s="1" t="str">
        <f aca="false">LEFT(INDEX(Orders!$C$2:$C$8001,MATCH(B7728,Orders!$A$2:$A$8001,0)),7)</f>
        <v>2024-07</v>
      </c>
    </row>
    <row r="7729" customFormat="false" ht="15" hidden="false" customHeight="true" outlineLevel="0" collapsed="false">
      <c r="A7729" s="1" t="s">
        <v>18199</v>
      </c>
      <c r="B7729" s="1" t="s">
        <v>6210</v>
      </c>
      <c r="C7729" s="1" t="s">
        <v>1930</v>
      </c>
      <c r="D7729" s="1" t="n">
        <v>1</v>
      </c>
      <c r="E7729" s="16" t="n">
        <v>2398.35</v>
      </c>
      <c r="F7729" s="17" t="n">
        <v>0</v>
      </c>
      <c r="G7729" s="16" t="n">
        <v>2398.35</v>
      </c>
      <c r="I7729" s="1" t="str">
        <f aca="false">INDEX(Products!$C$2:$C$51,MATCH(C7729,Products!$A$2:$A$51,0))</f>
        <v>Electronics</v>
      </c>
      <c r="J7729" s="1" t="str">
        <f aca="false">INDEX(Orders!$E$2:$E$8001,MATCH(B7729,Orders!$A$2:$A$8001,0))</f>
        <v>Delivered</v>
      </c>
      <c r="K7729" s="1" t="str">
        <f aca="false">LEFT(INDEX(Orders!$C$2:$C$8001,MATCH(B7729,Orders!$A$2:$A$8001,0)),7)</f>
        <v>2025-08</v>
      </c>
    </row>
    <row r="7730" customFormat="false" ht="15" hidden="false" customHeight="true" outlineLevel="0" collapsed="false">
      <c r="A7730" s="1" t="s">
        <v>18200</v>
      </c>
      <c r="B7730" s="1" t="s">
        <v>6211</v>
      </c>
      <c r="C7730" s="1" t="s">
        <v>1949</v>
      </c>
      <c r="D7730" s="1" t="n">
        <v>1</v>
      </c>
      <c r="E7730" s="16" t="n">
        <v>4185.64</v>
      </c>
      <c r="F7730" s="17" t="n">
        <v>0</v>
      </c>
      <c r="G7730" s="16" t="n">
        <v>4185.64</v>
      </c>
      <c r="I7730" s="1" t="str">
        <f aca="false">INDEX(Products!$C$2:$C$51,MATCH(C7730,Products!$A$2:$A$51,0))</f>
        <v>Fashion</v>
      </c>
      <c r="J7730" s="1" t="str">
        <f aca="false">INDEX(Orders!$E$2:$E$8001,MATCH(B7730,Orders!$A$2:$A$8001,0))</f>
        <v>Delivered</v>
      </c>
      <c r="K7730" s="1" t="str">
        <f aca="false">LEFT(INDEX(Orders!$C$2:$C$8001,MATCH(B7730,Orders!$A$2:$A$8001,0)),7)</f>
        <v>2024-06</v>
      </c>
    </row>
    <row r="7731" customFormat="false" ht="15" hidden="false" customHeight="true" outlineLevel="0" collapsed="false">
      <c r="A7731" s="1" t="s">
        <v>18201</v>
      </c>
      <c r="B7731" s="1" t="s">
        <v>6211</v>
      </c>
      <c r="C7731" s="1" t="s">
        <v>2004</v>
      </c>
      <c r="D7731" s="1" t="n">
        <v>3</v>
      </c>
      <c r="E7731" s="16" t="n">
        <v>645.89</v>
      </c>
      <c r="F7731" s="17" t="n">
        <v>0</v>
      </c>
      <c r="G7731" s="16" t="n">
        <v>1937.67</v>
      </c>
      <c r="I7731" s="1" t="str">
        <f aca="false">INDEX(Products!$C$2:$C$51,MATCH(C7731,Products!$A$2:$A$51,0))</f>
        <v>Books &amp; Stationery</v>
      </c>
      <c r="J7731" s="1" t="str">
        <f aca="false">INDEX(Orders!$E$2:$E$8001,MATCH(B7731,Orders!$A$2:$A$8001,0))</f>
        <v>Delivered</v>
      </c>
      <c r="K7731" s="1" t="str">
        <f aca="false">LEFT(INDEX(Orders!$C$2:$C$8001,MATCH(B7731,Orders!$A$2:$A$8001,0)),7)</f>
        <v>2024-06</v>
      </c>
    </row>
    <row r="7732" customFormat="false" ht="15" hidden="false" customHeight="true" outlineLevel="0" collapsed="false">
      <c r="A7732" s="1" t="s">
        <v>18202</v>
      </c>
      <c r="B7732" s="1" t="s">
        <v>6212</v>
      </c>
      <c r="C7732" s="1" t="s">
        <v>1979</v>
      </c>
      <c r="D7732" s="1" t="n">
        <v>1</v>
      </c>
      <c r="E7732" s="16" t="n">
        <v>623</v>
      </c>
      <c r="F7732" s="17" t="n">
        <v>0</v>
      </c>
      <c r="G7732" s="16" t="n">
        <v>623</v>
      </c>
      <c r="I7732" s="1" t="str">
        <f aca="false">INDEX(Products!$C$2:$C$51,MATCH(C7732,Products!$A$2:$A$51,0))</f>
        <v>Beauty &amp; Personal Care</v>
      </c>
      <c r="J7732" s="1" t="str">
        <f aca="false">INDEX(Orders!$E$2:$E$8001,MATCH(B7732,Orders!$A$2:$A$8001,0))</f>
        <v>Returned</v>
      </c>
      <c r="K7732" s="1" t="str">
        <f aca="false">LEFT(INDEX(Orders!$C$2:$C$8001,MATCH(B7732,Orders!$A$2:$A$8001,0)),7)</f>
        <v>2025-08</v>
      </c>
    </row>
    <row r="7733" customFormat="false" ht="15" hidden="false" customHeight="true" outlineLevel="0" collapsed="false">
      <c r="A7733" s="1" t="s">
        <v>18203</v>
      </c>
      <c r="B7733" s="1" t="s">
        <v>6212</v>
      </c>
      <c r="C7733" s="1" t="s">
        <v>1997</v>
      </c>
      <c r="D7733" s="1" t="n">
        <v>1</v>
      </c>
      <c r="E7733" s="16" t="n">
        <v>311.15</v>
      </c>
      <c r="F7733" s="17" t="n">
        <v>0.2</v>
      </c>
      <c r="G7733" s="16" t="n">
        <v>248.92</v>
      </c>
      <c r="I7733" s="1" t="str">
        <f aca="false">INDEX(Products!$C$2:$C$51,MATCH(C7733,Products!$A$2:$A$51,0))</f>
        <v>Sports &amp; Fitness</v>
      </c>
      <c r="J7733" s="1" t="str">
        <f aca="false">INDEX(Orders!$E$2:$E$8001,MATCH(B7733,Orders!$A$2:$A$8001,0))</f>
        <v>Returned</v>
      </c>
      <c r="K7733" s="1" t="str">
        <f aca="false">LEFT(INDEX(Orders!$C$2:$C$8001,MATCH(B7733,Orders!$A$2:$A$8001,0)),7)</f>
        <v>2025-08</v>
      </c>
    </row>
    <row r="7734" customFormat="false" ht="15" hidden="false" customHeight="true" outlineLevel="0" collapsed="false">
      <c r="A7734" s="1" t="s">
        <v>18204</v>
      </c>
      <c r="B7734" s="1" t="s">
        <v>6213</v>
      </c>
      <c r="C7734" s="1" t="s">
        <v>1949</v>
      </c>
      <c r="D7734" s="1" t="n">
        <v>1</v>
      </c>
      <c r="E7734" s="16" t="n">
        <v>4185.64</v>
      </c>
      <c r="F7734" s="17" t="n">
        <v>0.1</v>
      </c>
      <c r="G7734" s="16" t="n">
        <v>3767.08</v>
      </c>
      <c r="I7734" s="1" t="str">
        <f aca="false">INDEX(Products!$C$2:$C$51,MATCH(C7734,Products!$A$2:$A$51,0))</f>
        <v>Fashion</v>
      </c>
      <c r="J7734" s="1" t="str">
        <f aca="false">INDEX(Orders!$E$2:$E$8001,MATCH(B7734,Orders!$A$2:$A$8001,0))</f>
        <v>Delivered</v>
      </c>
      <c r="K7734" s="1" t="str">
        <f aca="false">LEFT(INDEX(Orders!$C$2:$C$8001,MATCH(B7734,Orders!$A$2:$A$8001,0)),7)</f>
        <v>2024-10</v>
      </c>
    </row>
    <row r="7735" customFormat="false" ht="15" hidden="false" customHeight="true" outlineLevel="0" collapsed="false">
      <c r="A7735" s="1" t="s">
        <v>18205</v>
      </c>
      <c r="B7735" s="1" t="s">
        <v>6213</v>
      </c>
      <c r="C7735" s="1" t="s">
        <v>1930</v>
      </c>
      <c r="D7735" s="1" t="n">
        <v>2</v>
      </c>
      <c r="E7735" s="16" t="n">
        <v>2398.35</v>
      </c>
      <c r="F7735" s="17" t="n">
        <v>0.1</v>
      </c>
      <c r="G7735" s="16" t="n">
        <v>4317.03</v>
      </c>
      <c r="I7735" s="1" t="str">
        <f aca="false">INDEX(Products!$C$2:$C$51,MATCH(C7735,Products!$A$2:$A$51,0))</f>
        <v>Electronics</v>
      </c>
      <c r="J7735" s="1" t="str">
        <f aca="false">INDEX(Orders!$E$2:$E$8001,MATCH(B7735,Orders!$A$2:$A$8001,0))</f>
        <v>Delivered</v>
      </c>
      <c r="K7735" s="1" t="str">
        <f aca="false">LEFT(INDEX(Orders!$C$2:$C$8001,MATCH(B7735,Orders!$A$2:$A$8001,0)),7)</f>
        <v>2024-10</v>
      </c>
    </row>
    <row r="7736" customFormat="false" ht="15" hidden="false" customHeight="true" outlineLevel="0" collapsed="false">
      <c r="A7736" s="1" t="s">
        <v>18206</v>
      </c>
      <c r="B7736" s="1" t="s">
        <v>6213</v>
      </c>
      <c r="C7736" s="1" t="s">
        <v>1935</v>
      </c>
      <c r="D7736" s="1" t="n">
        <v>2</v>
      </c>
      <c r="E7736" s="16" t="n">
        <v>14558.72</v>
      </c>
      <c r="F7736" s="17" t="n">
        <v>0.15</v>
      </c>
      <c r="G7736" s="16" t="n">
        <v>24749.82</v>
      </c>
      <c r="I7736" s="1" t="str">
        <f aca="false">INDEX(Products!$C$2:$C$51,MATCH(C7736,Products!$A$2:$A$51,0))</f>
        <v>Electronics</v>
      </c>
      <c r="J7736" s="1" t="str">
        <f aca="false">INDEX(Orders!$E$2:$E$8001,MATCH(B7736,Orders!$A$2:$A$8001,0))</f>
        <v>Delivered</v>
      </c>
      <c r="K7736" s="1" t="str">
        <f aca="false">LEFT(INDEX(Orders!$C$2:$C$8001,MATCH(B7736,Orders!$A$2:$A$8001,0)),7)</f>
        <v>2024-10</v>
      </c>
    </row>
    <row r="7737" customFormat="false" ht="15" hidden="false" customHeight="true" outlineLevel="0" collapsed="false">
      <c r="A7737" s="1" t="s">
        <v>18207</v>
      </c>
      <c r="B7737" s="1" t="s">
        <v>6213</v>
      </c>
      <c r="C7737" s="1" t="s">
        <v>2006</v>
      </c>
      <c r="D7737" s="1" t="n">
        <v>2</v>
      </c>
      <c r="E7737" s="16" t="n">
        <v>482.17</v>
      </c>
      <c r="F7737" s="17" t="n">
        <v>0.15</v>
      </c>
      <c r="G7737" s="16" t="n">
        <v>819.69</v>
      </c>
      <c r="I7737" s="1" t="str">
        <f aca="false">INDEX(Products!$C$2:$C$51,MATCH(C7737,Products!$A$2:$A$51,0))</f>
        <v>Books &amp; Stationery</v>
      </c>
      <c r="J7737" s="1" t="str">
        <f aca="false">INDEX(Orders!$E$2:$E$8001,MATCH(B7737,Orders!$A$2:$A$8001,0))</f>
        <v>Delivered</v>
      </c>
      <c r="K7737" s="1" t="str">
        <f aca="false">LEFT(INDEX(Orders!$C$2:$C$8001,MATCH(B7737,Orders!$A$2:$A$8001,0)),7)</f>
        <v>2024-10</v>
      </c>
    </row>
    <row r="7738" customFormat="false" ht="15" hidden="false" customHeight="true" outlineLevel="0" collapsed="false">
      <c r="A7738" s="1" t="s">
        <v>18208</v>
      </c>
      <c r="B7738" s="1" t="s">
        <v>6214</v>
      </c>
      <c r="C7738" s="1" t="s">
        <v>1979</v>
      </c>
      <c r="D7738" s="1" t="n">
        <v>1</v>
      </c>
      <c r="E7738" s="16" t="n">
        <v>623</v>
      </c>
      <c r="F7738" s="17" t="n">
        <v>0</v>
      </c>
      <c r="G7738" s="16" t="n">
        <v>623</v>
      </c>
      <c r="I7738" s="1" t="str">
        <f aca="false">INDEX(Products!$C$2:$C$51,MATCH(C7738,Products!$A$2:$A$51,0))</f>
        <v>Beauty &amp; Personal Care</v>
      </c>
      <c r="J7738" s="1" t="str">
        <f aca="false">INDEX(Orders!$E$2:$E$8001,MATCH(B7738,Orders!$A$2:$A$8001,0))</f>
        <v>Delivered</v>
      </c>
      <c r="K7738" s="1" t="str">
        <f aca="false">LEFT(INDEX(Orders!$C$2:$C$8001,MATCH(B7738,Orders!$A$2:$A$8001,0)),7)</f>
        <v>2025-08</v>
      </c>
    </row>
    <row r="7739" customFormat="false" ht="15" hidden="false" customHeight="true" outlineLevel="0" collapsed="false">
      <c r="A7739" s="1" t="s">
        <v>18209</v>
      </c>
      <c r="B7739" s="1" t="s">
        <v>6215</v>
      </c>
      <c r="C7739" s="1" t="s">
        <v>1924</v>
      </c>
      <c r="D7739" s="1" t="n">
        <v>1</v>
      </c>
      <c r="E7739" s="16" t="n">
        <v>1971</v>
      </c>
      <c r="F7739" s="17" t="n">
        <v>0.05</v>
      </c>
      <c r="G7739" s="16" t="n">
        <v>1872.45</v>
      </c>
      <c r="I7739" s="1" t="str">
        <f aca="false">INDEX(Products!$C$2:$C$51,MATCH(C7739,Products!$A$2:$A$51,0))</f>
        <v>Electronics</v>
      </c>
      <c r="J7739" s="1" t="str">
        <f aca="false">INDEX(Orders!$E$2:$E$8001,MATCH(B7739,Orders!$A$2:$A$8001,0))</f>
        <v>Delivered</v>
      </c>
      <c r="K7739" s="1" t="str">
        <f aca="false">LEFT(INDEX(Orders!$C$2:$C$8001,MATCH(B7739,Orders!$A$2:$A$8001,0)),7)</f>
        <v>2025-03</v>
      </c>
    </row>
    <row r="7740" customFormat="false" ht="15" hidden="false" customHeight="true" outlineLevel="0" collapsed="false">
      <c r="A7740" s="1" t="s">
        <v>18210</v>
      </c>
      <c r="B7740" s="1" t="s">
        <v>6215</v>
      </c>
      <c r="C7740" s="1" t="s">
        <v>1997</v>
      </c>
      <c r="D7740" s="1" t="n">
        <v>1</v>
      </c>
      <c r="E7740" s="16" t="n">
        <v>311.15</v>
      </c>
      <c r="F7740" s="17" t="n">
        <v>0</v>
      </c>
      <c r="G7740" s="16" t="n">
        <v>311.15</v>
      </c>
      <c r="I7740" s="1" t="str">
        <f aca="false">INDEX(Products!$C$2:$C$51,MATCH(C7740,Products!$A$2:$A$51,0))</f>
        <v>Sports &amp; Fitness</v>
      </c>
      <c r="J7740" s="1" t="str">
        <f aca="false">INDEX(Orders!$E$2:$E$8001,MATCH(B7740,Orders!$A$2:$A$8001,0))</f>
        <v>Delivered</v>
      </c>
      <c r="K7740" s="1" t="str">
        <f aca="false">LEFT(INDEX(Orders!$C$2:$C$8001,MATCH(B7740,Orders!$A$2:$A$8001,0)),7)</f>
        <v>2025-03</v>
      </c>
    </row>
    <row r="7741" customFormat="false" ht="15" hidden="false" customHeight="true" outlineLevel="0" collapsed="false">
      <c r="A7741" s="1" t="s">
        <v>18211</v>
      </c>
      <c r="B7741" s="1" t="s">
        <v>6216</v>
      </c>
      <c r="C7741" s="1" t="s">
        <v>1963</v>
      </c>
      <c r="D7741" s="1" t="n">
        <v>1</v>
      </c>
      <c r="E7741" s="16" t="n">
        <v>1494.98</v>
      </c>
      <c r="F7741" s="17" t="n">
        <v>0</v>
      </c>
      <c r="G7741" s="16" t="n">
        <v>1494.98</v>
      </c>
      <c r="I7741" s="1" t="str">
        <f aca="false">INDEX(Products!$C$2:$C$51,MATCH(C7741,Products!$A$2:$A$51,0))</f>
        <v>Home &amp; Kitchen</v>
      </c>
      <c r="J7741" s="1" t="str">
        <f aca="false">INDEX(Orders!$E$2:$E$8001,MATCH(B7741,Orders!$A$2:$A$8001,0))</f>
        <v>Delivered</v>
      </c>
      <c r="K7741" s="1" t="str">
        <f aca="false">LEFT(INDEX(Orders!$C$2:$C$8001,MATCH(B7741,Orders!$A$2:$A$8001,0)),7)</f>
        <v>2025-02</v>
      </c>
    </row>
    <row r="7742" customFormat="false" ht="15" hidden="false" customHeight="true" outlineLevel="0" collapsed="false">
      <c r="A7742" s="1" t="s">
        <v>18212</v>
      </c>
      <c r="B7742" s="1" t="s">
        <v>6216</v>
      </c>
      <c r="C7742" s="1" t="s">
        <v>1990</v>
      </c>
      <c r="D7742" s="1" t="n">
        <v>2</v>
      </c>
      <c r="E7742" s="16" t="n">
        <v>5311.32</v>
      </c>
      <c r="F7742" s="17" t="n">
        <v>0.05</v>
      </c>
      <c r="G7742" s="16" t="n">
        <v>10091.51</v>
      </c>
      <c r="I7742" s="1" t="str">
        <f aca="false">INDEX(Products!$C$2:$C$51,MATCH(C7742,Products!$A$2:$A$51,0))</f>
        <v>Sports &amp; Fitness</v>
      </c>
      <c r="J7742" s="1" t="str">
        <f aca="false">INDEX(Orders!$E$2:$E$8001,MATCH(B7742,Orders!$A$2:$A$8001,0))</f>
        <v>Delivered</v>
      </c>
      <c r="K7742" s="1" t="str">
        <f aca="false">LEFT(INDEX(Orders!$C$2:$C$8001,MATCH(B7742,Orders!$A$2:$A$8001,0)),7)</f>
        <v>2025-02</v>
      </c>
    </row>
    <row r="7743" customFormat="false" ht="15" hidden="false" customHeight="true" outlineLevel="0" collapsed="false">
      <c r="A7743" s="1" t="s">
        <v>18213</v>
      </c>
      <c r="B7743" s="1" t="s">
        <v>6216</v>
      </c>
      <c r="C7743" s="1" t="s">
        <v>1930</v>
      </c>
      <c r="D7743" s="1" t="n">
        <v>1</v>
      </c>
      <c r="E7743" s="16" t="n">
        <v>2398.35</v>
      </c>
      <c r="F7743" s="17" t="n">
        <v>0</v>
      </c>
      <c r="G7743" s="16" t="n">
        <v>2398.35</v>
      </c>
      <c r="I7743" s="1" t="str">
        <f aca="false">INDEX(Products!$C$2:$C$51,MATCH(C7743,Products!$A$2:$A$51,0))</f>
        <v>Electronics</v>
      </c>
      <c r="J7743" s="1" t="str">
        <f aca="false">INDEX(Orders!$E$2:$E$8001,MATCH(B7743,Orders!$A$2:$A$8001,0))</f>
        <v>Delivered</v>
      </c>
      <c r="K7743" s="1" t="str">
        <f aca="false">LEFT(INDEX(Orders!$C$2:$C$8001,MATCH(B7743,Orders!$A$2:$A$8001,0)),7)</f>
        <v>2025-02</v>
      </c>
    </row>
    <row r="7744" customFormat="false" ht="15" hidden="false" customHeight="true" outlineLevel="0" collapsed="false">
      <c r="A7744" s="1" t="s">
        <v>18214</v>
      </c>
      <c r="B7744" s="1" t="s">
        <v>6217</v>
      </c>
      <c r="C7744" s="1" t="s">
        <v>1940</v>
      </c>
      <c r="D7744" s="1" t="n">
        <v>1</v>
      </c>
      <c r="E7744" s="16" t="n">
        <v>2374.52</v>
      </c>
      <c r="F7744" s="17" t="n">
        <v>0</v>
      </c>
      <c r="G7744" s="16" t="n">
        <v>2374.52</v>
      </c>
      <c r="I7744" s="1" t="str">
        <f aca="false">INDEX(Products!$C$2:$C$51,MATCH(C7744,Products!$A$2:$A$51,0))</f>
        <v>Fashion</v>
      </c>
      <c r="J7744" s="1" t="str">
        <f aca="false">INDEX(Orders!$E$2:$E$8001,MATCH(B7744,Orders!$A$2:$A$8001,0))</f>
        <v>Delivered</v>
      </c>
      <c r="K7744" s="1" t="str">
        <f aca="false">LEFT(INDEX(Orders!$C$2:$C$8001,MATCH(B7744,Orders!$A$2:$A$8001,0)),7)</f>
        <v>2024-12</v>
      </c>
    </row>
    <row r="7745" customFormat="false" ht="15" hidden="false" customHeight="true" outlineLevel="0" collapsed="false">
      <c r="A7745" s="1" t="s">
        <v>18215</v>
      </c>
      <c r="B7745" s="1" t="s">
        <v>6217</v>
      </c>
      <c r="C7745" s="1" t="s">
        <v>2006</v>
      </c>
      <c r="D7745" s="1" t="n">
        <v>1</v>
      </c>
      <c r="E7745" s="16" t="n">
        <v>482.17</v>
      </c>
      <c r="F7745" s="17" t="n">
        <v>0.1</v>
      </c>
      <c r="G7745" s="16" t="n">
        <v>433.95</v>
      </c>
      <c r="I7745" s="1" t="str">
        <f aca="false">INDEX(Products!$C$2:$C$51,MATCH(C7745,Products!$A$2:$A$51,0))</f>
        <v>Books &amp; Stationery</v>
      </c>
      <c r="J7745" s="1" t="str">
        <f aca="false">INDEX(Orders!$E$2:$E$8001,MATCH(B7745,Orders!$A$2:$A$8001,0))</f>
        <v>Delivered</v>
      </c>
      <c r="K7745" s="1" t="str">
        <f aca="false">LEFT(INDEX(Orders!$C$2:$C$8001,MATCH(B7745,Orders!$A$2:$A$8001,0)),7)</f>
        <v>2024-12</v>
      </c>
    </row>
    <row r="7746" customFormat="false" ht="15" hidden="false" customHeight="true" outlineLevel="0" collapsed="false">
      <c r="A7746" s="1" t="s">
        <v>18216</v>
      </c>
      <c r="B7746" s="1" t="s">
        <v>6217</v>
      </c>
      <c r="C7746" s="1" t="s">
        <v>1990</v>
      </c>
      <c r="D7746" s="1" t="n">
        <v>1</v>
      </c>
      <c r="E7746" s="16" t="n">
        <v>5311.32</v>
      </c>
      <c r="F7746" s="17" t="n">
        <v>0.1</v>
      </c>
      <c r="G7746" s="16" t="n">
        <v>4780.19</v>
      </c>
      <c r="I7746" s="1" t="str">
        <f aca="false">INDEX(Products!$C$2:$C$51,MATCH(C7746,Products!$A$2:$A$51,0))</f>
        <v>Sports &amp; Fitness</v>
      </c>
      <c r="J7746" s="1" t="str">
        <f aca="false">INDEX(Orders!$E$2:$E$8001,MATCH(B7746,Orders!$A$2:$A$8001,0))</f>
        <v>Delivered</v>
      </c>
      <c r="K7746" s="1" t="str">
        <f aca="false">LEFT(INDEX(Orders!$C$2:$C$8001,MATCH(B7746,Orders!$A$2:$A$8001,0)),7)</f>
        <v>2024-12</v>
      </c>
    </row>
    <row r="7747" customFormat="false" ht="15" hidden="false" customHeight="true" outlineLevel="0" collapsed="false">
      <c r="A7747" s="1" t="s">
        <v>18217</v>
      </c>
      <c r="B7747" s="1" t="s">
        <v>6218</v>
      </c>
      <c r="C7747" s="1" t="s">
        <v>1973</v>
      </c>
      <c r="D7747" s="1" t="n">
        <v>1</v>
      </c>
      <c r="E7747" s="16" t="n">
        <v>1158.24</v>
      </c>
      <c r="F7747" s="17" t="n">
        <v>0</v>
      </c>
      <c r="G7747" s="16" t="n">
        <v>1158.24</v>
      </c>
      <c r="I7747" s="1" t="str">
        <f aca="false">INDEX(Products!$C$2:$C$51,MATCH(C7747,Products!$A$2:$A$51,0))</f>
        <v>Home &amp; Kitchen</v>
      </c>
      <c r="J7747" s="1" t="str">
        <f aca="false">INDEX(Orders!$E$2:$E$8001,MATCH(B7747,Orders!$A$2:$A$8001,0))</f>
        <v>Delivered</v>
      </c>
      <c r="K7747" s="1" t="str">
        <f aca="false">LEFT(INDEX(Orders!$C$2:$C$8001,MATCH(B7747,Orders!$A$2:$A$8001,0)),7)</f>
        <v>2025-11</v>
      </c>
    </row>
    <row r="7748" customFormat="false" ht="15" hidden="false" customHeight="true" outlineLevel="0" collapsed="false">
      <c r="A7748" s="1" t="s">
        <v>18218</v>
      </c>
      <c r="B7748" s="1" t="s">
        <v>6218</v>
      </c>
      <c r="C7748" s="1" t="s">
        <v>1990</v>
      </c>
      <c r="D7748" s="1" t="n">
        <v>1</v>
      </c>
      <c r="E7748" s="16" t="n">
        <v>5311.32</v>
      </c>
      <c r="F7748" s="17" t="n">
        <v>0.05</v>
      </c>
      <c r="G7748" s="16" t="n">
        <v>5045.75</v>
      </c>
      <c r="I7748" s="1" t="str">
        <f aca="false">INDEX(Products!$C$2:$C$51,MATCH(C7748,Products!$A$2:$A$51,0))</f>
        <v>Sports &amp; Fitness</v>
      </c>
      <c r="J7748" s="1" t="str">
        <f aca="false">INDEX(Orders!$E$2:$E$8001,MATCH(B7748,Orders!$A$2:$A$8001,0))</f>
        <v>Delivered</v>
      </c>
      <c r="K7748" s="1" t="str">
        <f aca="false">LEFT(INDEX(Orders!$C$2:$C$8001,MATCH(B7748,Orders!$A$2:$A$8001,0)),7)</f>
        <v>2025-11</v>
      </c>
    </row>
    <row r="7749" customFormat="false" ht="15" hidden="false" customHeight="true" outlineLevel="0" collapsed="false">
      <c r="A7749" s="1" t="s">
        <v>18219</v>
      </c>
      <c r="B7749" s="1" t="s">
        <v>6219</v>
      </c>
      <c r="C7749" s="1" t="s">
        <v>1951</v>
      </c>
      <c r="D7749" s="1" t="n">
        <v>1</v>
      </c>
      <c r="E7749" s="16" t="n">
        <v>957.5</v>
      </c>
      <c r="F7749" s="17" t="n">
        <v>0.05</v>
      </c>
      <c r="G7749" s="16" t="n">
        <v>909.62</v>
      </c>
      <c r="I7749" s="1" t="str">
        <f aca="false">INDEX(Products!$C$2:$C$51,MATCH(C7749,Products!$A$2:$A$51,0))</f>
        <v>Fashion</v>
      </c>
      <c r="J7749" s="1" t="str">
        <f aca="false">INDEX(Orders!$E$2:$E$8001,MATCH(B7749,Orders!$A$2:$A$8001,0))</f>
        <v>Cancelled</v>
      </c>
      <c r="K7749" s="1" t="str">
        <f aca="false">LEFT(INDEX(Orders!$C$2:$C$8001,MATCH(B7749,Orders!$A$2:$A$8001,0)),7)</f>
        <v>2024-09</v>
      </c>
    </row>
    <row r="7750" customFormat="false" ht="15" hidden="false" customHeight="true" outlineLevel="0" collapsed="false">
      <c r="A7750" s="1" t="s">
        <v>18220</v>
      </c>
      <c r="B7750" s="1" t="s">
        <v>6219</v>
      </c>
      <c r="C7750" s="1" t="s">
        <v>2006</v>
      </c>
      <c r="D7750" s="1" t="n">
        <v>1</v>
      </c>
      <c r="E7750" s="16" t="n">
        <v>482.17</v>
      </c>
      <c r="F7750" s="17" t="n">
        <v>0</v>
      </c>
      <c r="G7750" s="16" t="n">
        <v>482.17</v>
      </c>
      <c r="I7750" s="1" t="str">
        <f aca="false">INDEX(Products!$C$2:$C$51,MATCH(C7750,Products!$A$2:$A$51,0))</f>
        <v>Books &amp; Stationery</v>
      </c>
      <c r="J7750" s="1" t="str">
        <f aca="false">INDEX(Orders!$E$2:$E$8001,MATCH(B7750,Orders!$A$2:$A$8001,0))</f>
        <v>Cancelled</v>
      </c>
      <c r="K7750" s="1" t="str">
        <f aca="false">LEFT(INDEX(Orders!$C$2:$C$8001,MATCH(B7750,Orders!$A$2:$A$8001,0)),7)</f>
        <v>2024-09</v>
      </c>
    </row>
    <row r="7751" customFormat="false" ht="15" hidden="false" customHeight="true" outlineLevel="0" collapsed="false">
      <c r="A7751" s="1" t="s">
        <v>18221</v>
      </c>
      <c r="B7751" s="1" t="s">
        <v>6219</v>
      </c>
      <c r="C7751" s="1" t="s">
        <v>1975</v>
      </c>
      <c r="D7751" s="1" t="n">
        <v>1</v>
      </c>
      <c r="E7751" s="16" t="n">
        <v>862.99</v>
      </c>
      <c r="F7751" s="17" t="n">
        <v>0.15</v>
      </c>
      <c r="G7751" s="16" t="n">
        <v>733.54</v>
      </c>
      <c r="I7751" s="1" t="str">
        <f aca="false">INDEX(Products!$C$2:$C$51,MATCH(C7751,Products!$A$2:$A$51,0))</f>
        <v>Beauty &amp; Personal Care</v>
      </c>
      <c r="J7751" s="1" t="str">
        <f aca="false">INDEX(Orders!$E$2:$E$8001,MATCH(B7751,Orders!$A$2:$A$8001,0))</f>
        <v>Cancelled</v>
      </c>
      <c r="K7751" s="1" t="str">
        <f aca="false">LEFT(INDEX(Orders!$C$2:$C$8001,MATCH(B7751,Orders!$A$2:$A$8001,0)),7)</f>
        <v>2024-09</v>
      </c>
    </row>
    <row r="7752" customFormat="false" ht="15" hidden="false" customHeight="true" outlineLevel="0" collapsed="false">
      <c r="A7752" s="1" t="s">
        <v>18222</v>
      </c>
      <c r="B7752" s="1" t="s">
        <v>6220</v>
      </c>
      <c r="C7752" s="1" t="s">
        <v>1930</v>
      </c>
      <c r="D7752" s="1" t="n">
        <v>2</v>
      </c>
      <c r="E7752" s="16" t="n">
        <v>2398.35</v>
      </c>
      <c r="F7752" s="17" t="n">
        <v>0</v>
      </c>
      <c r="G7752" s="16" t="n">
        <v>4796.7</v>
      </c>
      <c r="I7752" s="1" t="str">
        <f aca="false">INDEX(Products!$C$2:$C$51,MATCH(C7752,Products!$A$2:$A$51,0))</f>
        <v>Electronics</v>
      </c>
      <c r="J7752" s="1" t="str">
        <f aca="false">INDEX(Orders!$E$2:$E$8001,MATCH(B7752,Orders!$A$2:$A$8001,0))</f>
        <v>Cancelled</v>
      </c>
      <c r="K7752" s="1" t="str">
        <f aca="false">LEFT(INDEX(Orders!$C$2:$C$8001,MATCH(B7752,Orders!$A$2:$A$8001,0)),7)</f>
        <v>2025-10</v>
      </c>
    </row>
    <row r="7753" customFormat="false" ht="15" hidden="false" customHeight="true" outlineLevel="0" collapsed="false">
      <c r="A7753" s="1" t="s">
        <v>18223</v>
      </c>
      <c r="B7753" s="1" t="s">
        <v>6220</v>
      </c>
      <c r="C7753" s="1" t="s">
        <v>1961</v>
      </c>
      <c r="D7753" s="1" t="n">
        <v>3</v>
      </c>
      <c r="E7753" s="16" t="n">
        <v>3493.68</v>
      </c>
      <c r="F7753" s="17" t="n">
        <v>0.2</v>
      </c>
      <c r="G7753" s="16" t="n">
        <v>8384.83</v>
      </c>
      <c r="I7753" s="1" t="str">
        <f aca="false">INDEX(Products!$C$2:$C$51,MATCH(C7753,Products!$A$2:$A$51,0))</f>
        <v>Home &amp; Kitchen</v>
      </c>
      <c r="J7753" s="1" t="str">
        <f aca="false">INDEX(Orders!$E$2:$E$8001,MATCH(B7753,Orders!$A$2:$A$8001,0))</f>
        <v>Cancelled</v>
      </c>
      <c r="K7753" s="1" t="str">
        <f aca="false">LEFT(INDEX(Orders!$C$2:$C$8001,MATCH(B7753,Orders!$A$2:$A$8001,0)),7)</f>
        <v>2025-10</v>
      </c>
    </row>
    <row r="7754" customFormat="false" ht="15" hidden="false" customHeight="true" outlineLevel="0" collapsed="false">
      <c r="A7754" s="1" t="s">
        <v>18224</v>
      </c>
      <c r="B7754" s="1" t="s">
        <v>6221</v>
      </c>
      <c r="C7754" s="1" t="s">
        <v>1924</v>
      </c>
      <c r="D7754" s="1" t="n">
        <v>2</v>
      </c>
      <c r="E7754" s="16" t="n">
        <v>1971</v>
      </c>
      <c r="F7754" s="17" t="n">
        <v>0.05</v>
      </c>
      <c r="G7754" s="16" t="n">
        <v>3744.9</v>
      </c>
      <c r="I7754" s="1" t="str">
        <f aca="false">INDEX(Products!$C$2:$C$51,MATCH(C7754,Products!$A$2:$A$51,0))</f>
        <v>Electronics</v>
      </c>
      <c r="J7754" s="1" t="str">
        <f aca="false">INDEX(Orders!$E$2:$E$8001,MATCH(B7754,Orders!$A$2:$A$8001,0))</f>
        <v>Cancelled</v>
      </c>
      <c r="K7754" s="1" t="str">
        <f aca="false">LEFT(INDEX(Orders!$C$2:$C$8001,MATCH(B7754,Orders!$A$2:$A$8001,0)),7)</f>
        <v>2024-07</v>
      </c>
    </row>
    <row r="7755" customFormat="false" ht="15" hidden="false" customHeight="true" outlineLevel="0" collapsed="false">
      <c r="A7755" s="1" t="s">
        <v>18225</v>
      </c>
      <c r="B7755" s="1" t="s">
        <v>6221</v>
      </c>
      <c r="C7755" s="1" t="s">
        <v>1979</v>
      </c>
      <c r="D7755" s="1" t="n">
        <v>1</v>
      </c>
      <c r="E7755" s="16" t="n">
        <v>623</v>
      </c>
      <c r="F7755" s="17" t="n">
        <v>0.05</v>
      </c>
      <c r="G7755" s="16" t="n">
        <v>591.85</v>
      </c>
      <c r="I7755" s="1" t="str">
        <f aca="false">INDEX(Products!$C$2:$C$51,MATCH(C7755,Products!$A$2:$A$51,0))</f>
        <v>Beauty &amp; Personal Care</v>
      </c>
      <c r="J7755" s="1" t="str">
        <f aca="false">INDEX(Orders!$E$2:$E$8001,MATCH(B7755,Orders!$A$2:$A$8001,0))</f>
        <v>Cancelled</v>
      </c>
      <c r="K7755" s="1" t="str">
        <f aca="false">LEFT(INDEX(Orders!$C$2:$C$8001,MATCH(B7755,Orders!$A$2:$A$8001,0)),7)</f>
        <v>2024-07</v>
      </c>
    </row>
    <row r="7756" customFormat="false" ht="15" hidden="false" customHeight="true" outlineLevel="0" collapsed="false">
      <c r="A7756" s="1" t="s">
        <v>18226</v>
      </c>
      <c r="B7756" s="1" t="s">
        <v>6222</v>
      </c>
      <c r="C7756" s="1" t="s">
        <v>1933</v>
      </c>
      <c r="D7756" s="1" t="n">
        <v>2</v>
      </c>
      <c r="E7756" s="16" t="n">
        <v>7194.38</v>
      </c>
      <c r="F7756" s="17" t="n">
        <v>0.2</v>
      </c>
      <c r="G7756" s="16" t="n">
        <v>11511.01</v>
      </c>
      <c r="I7756" s="1" t="str">
        <f aca="false">INDEX(Products!$C$2:$C$51,MATCH(C7756,Products!$A$2:$A$51,0))</f>
        <v>Electronics</v>
      </c>
      <c r="J7756" s="1" t="str">
        <f aca="false">INDEX(Orders!$E$2:$E$8001,MATCH(B7756,Orders!$A$2:$A$8001,0))</f>
        <v>Delivered</v>
      </c>
      <c r="K7756" s="1" t="str">
        <f aca="false">LEFT(INDEX(Orders!$C$2:$C$8001,MATCH(B7756,Orders!$A$2:$A$8001,0)),7)</f>
        <v>2025-11</v>
      </c>
    </row>
    <row r="7757" customFormat="false" ht="15" hidden="false" customHeight="true" outlineLevel="0" collapsed="false">
      <c r="A7757" s="1" t="s">
        <v>18227</v>
      </c>
      <c r="B7757" s="1" t="s">
        <v>6223</v>
      </c>
      <c r="C7757" s="1" t="s">
        <v>1975</v>
      </c>
      <c r="D7757" s="1" t="n">
        <v>1</v>
      </c>
      <c r="E7757" s="16" t="n">
        <v>862.99</v>
      </c>
      <c r="F7757" s="17" t="n">
        <v>0</v>
      </c>
      <c r="G7757" s="16" t="n">
        <v>862.99</v>
      </c>
      <c r="I7757" s="1" t="str">
        <f aca="false">INDEX(Products!$C$2:$C$51,MATCH(C7757,Products!$A$2:$A$51,0))</f>
        <v>Beauty &amp; Personal Care</v>
      </c>
      <c r="J7757" s="1" t="str">
        <f aca="false">INDEX(Orders!$E$2:$E$8001,MATCH(B7757,Orders!$A$2:$A$8001,0))</f>
        <v>Delivered</v>
      </c>
      <c r="K7757" s="1" t="str">
        <f aca="false">LEFT(INDEX(Orders!$C$2:$C$8001,MATCH(B7757,Orders!$A$2:$A$8001,0)),7)</f>
        <v>2025-03</v>
      </c>
    </row>
    <row r="7758" customFormat="false" ht="15" hidden="false" customHeight="true" outlineLevel="0" collapsed="false">
      <c r="A7758" s="1" t="s">
        <v>18228</v>
      </c>
      <c r="B7758" s="1" t="s">
        <v>6223</v>
      </c>
      <c r="C7758" s="1" t="s">
        <v>2006</v>
      </c>
      <c r="D7758" s="1" t="n">
        <v>2</v>
      </c>
      <c r="E7758" s="16" t="n">
        <v>482.17</v>
      </c>
      <c r="F7758" s="17" t="n">
        <v>0.2</v>
      </c>
      <c r="G7758" s="16" t="n">
        <v>771.47</v>
      </c>
      <c r="I7758" s="1" t="str">
        <f aca="false">INDEX(Products!$C$2:$C$51,MATCH(C7758,Products!$A$2:$A$51,0))</f>
        <v>Books &amp; Stationery</v>
      </c>
      <c r="J7758" s="1" t="str">
        <f aca="false">INDEX(Orders!$E$2:$E$8001,MATCH(B7758,Orders!$A$2:$A$8001,0))</f>
        <v>Delivered</v>
      </c>
      <c r="K7758" s="1" t="str">
        <f aca="false">LEFT(INDEX(Orders!$C$2:$C$8001,MATCH(B7758,Orders!$A$2:$A$8001,0)),7)</f>
        <v>2025-03</v>
      </c>
    </row>
    <row r="7759" customFormat="false" ht="15" hidden="false" customHeight="true" outlineLevel="0" collapsed="false">
      <c r="A7759" s="1" t="s">
        <v>18229</v>
      </c>
      <c r="B7759" s="1" t="s">
        <v>6224</v>
      </c>
      <c r="C7759" s="1" t="s">
        <v>2006</v>
      </c>
      <c r="D7759" s="1" t="n">
        <v>1</v>
      </c>
      <c r="E7759" s="16" t="n">
        <v>482.17</v>
      </c>
      <c r="F7759" s="17" t="n">
        <v>0.05</v>
      </c>
      <c r="G7759" s="16" t="n">
        <v>458.06</v>
      </c>
      <c r="I7759" s="1" t="str">
        <f aca="false">INDEX(Products!$C$2:$C$51,MATCH(C7759,Products!$A$2:$A$51,0))</f>
        <v>Books &amp; Stationery</v>
      </c>
      <c r="J7759" s="1" t="str">
        <f aca="false">INDEX(Orders!$E$2:$E$8001,MATCH(B7759,Orders!$A$2:$A$8001,0))</f>
        <v>Delivered</v>
      </c>
      <c r="K7759" s="1" t="str">
        <f aca="false">LEFT(INDEX(Orders!$C$2:$C$8001,MATCH(B7759,Orders!$A$2:$A$8001,0)),7)</f>
        <v>2024-06</v>
      </c>
    </row>
    <row r="7760" customFormat="false" ht="15" hidden="false" customHeight="true" outlineLevel="0" collapsed="false">
      <c r="A7760" s="1" t="s">
        <v>18230</v>
      </c>
      <c r="B7760" s="1" t="s">
        <v>6224</v>
      </c>
      <c r="C7760" s="1" t="s">
        <v>1940</v>
      </c>
      <c r="D7760" s="1" t="n">
        <v>1</v>
      </c>
      <c r="E7760" s="16" t="n">
        <v>2374.52</v>
      </c>
      <c r="F7760" s="17" t="n">
        <v>0</v>
      </c>
      <c r="G7760" s="16" t="n">
        <v>2374.52</v>
      </c>
      <c r="I7760" s="1" t="str">
        <f aca="false">INDEX(Products!$C$2:$C$51,MATCH(C7760,Products!$A$2:$A$51,0))</f>
        <v>Fashion</v>
      </c>
      <c r="J7760" s="1" t="str">
        <f aca="false">INDEX(Orders!$E$2:$E$8001,MATCH(B7760,Orders!$A$2:$A$8001,0))</f>
        <v>Delivered</v>
      </c>
      <c r="K7760" s="1" t="str">
        <f aca="false">LEFT(INDEX(Orders!$C$2:$C$8001,MATCH(B7760,Orders!$A$2:$A$8001,0)),7)</f>
        <v>2024-06</v>
      </c>
    </row>
    <row r="7761" customFormat="false" ht="15" hidden="false" customHeight="true" outlineLevel="0" collapsed="false">
      <c r="A7761" s="1" t="s">
        <v>18231</v>
      </c>
      <c r="B7761" s="1" t="s">
        <v>6224</v>
      </c>
      <c r="C7761" s="1" t="s">
        <v>1990</v>
      </c>
      <c r="D7761" s="1" t="n">
        <v>1</v>
      </c>
      <c r="E7761" s="16" t="n">
        <v>5311.32</v>
      </c>
      <c r="F7761" s="17" t="n">
        <v>0.05</v>
      </c>
      <c r="G7761" s="16" t="n">
        <v>5045.75</v>
      </c>
      <c r="I7761" s="1" t="str">
        <f aca="false">INDEX(Products!$C$2:$C$51,MATCH(C7761,Products!$A$2:$A$51,0))</f>
        <v>Sports &amp; Fitness</v>
      </c>
      <c r="J7761" s="1" t="str">
        <f aca="false">INDEX(Orders!$E$2:$E$8001,MATCH(B7761,Orders!$A$2:$A$8001,0))</f>
        <v>Delivered</v>
      </c>
      <c r="K7761" s="1" t="str">
        <f aca="false">LEFT(INDEX(Orders!$C$2:$C$8001,MATCH(B7761,Orders!$A$2:$A$8001,0)),7)</f>
        <v>2024-06</v>
      </c>
    </row>
    <row r="7762" customFormat="false" ht="15" hidden="false" customHeight="true" outlineLevel="0" collapsed="false">
      <c r="A7762" s="1" t="s">
        <v>18232</v>
      </c>
      <c r="B7762" s="1" t="s">
        <v>6225</v>
      </c>
      <c r="C7762" s="1" t="s">
        <v>1959</v>
      </c>
      <c r="D7762" s="1" t="n">
        <v>1</v>
      </c>
      <c r="E7762" s="16" t="n">
        <v>2142.79</v>
      </c>
      <c r="F7762" s="17" t="n">
        <v>0</v>
      </c>
      <c r="G7762" s="16" t="n">
        <v>2142.79</v>
      </c>
      <c r="I7762" s="1" t="str">
        <f aca="false">INDEX(Products!$C$2:$C$51,MATCH(C7762,Products!$A$2:$A$51,0))</f>
        <v>Home &amp; Kitchen</v>
      </c>
      <c r="J7762" s="1" t="str">
        <f aca="false">INDEX(Orders!$E$2:$E$8001,MATCH(B7762,Orders!$A$2:$A$8001,0))</f>
        <v>Delivered</v>
      </c>
      <c r="K7762" s="1" t="str">
        <f aca="false">LEFT(INDEX(Orders!$C$2:$C$8001,MATCH(B7762,Orders!$A$2:$A$8001,0)),7)</f>
        <v>2024-09</v>
      </c>
    </row>
    <row r="7763" customFormat="false" ht="15" hidden="false" customHeight="true" outlineLevel="0" collapsed="false">
      <c r="A7763" s="1" t="s">
        <v>18233</v>
      </c>
      <c r="B7763" s="1" t="s">
        <v>6225</v>
      </c>
      <c r="C7763" s="1" t="s">
        <v>2006</v>
      </c>
      <c r="D7763" s="1" t="n">
        <v>2</v>
      </c>
      <c r="E7763" s="16" t="n">
        <v>482.17</v>
      </c>
      <c r="F7763" s="17" t="n">
        <v>0.05</v>
      </c>
      <c r="G7763" s="16" t="n">
        <v>916.12</v>
      </c>
      <c r="I7763" s="1" t="str">
        <f aca="false">INDEX(Products!$C$2:$C$51,MATCH(C7763,Products!$A$2:$A$51,0))</f>
        <v>Books &amp; Stationery</v>
      </c>
      <c r="J7763" s="1" t="str">
        <f aca="false">INDEX(Orders!$E$2:$E$8001,MATCH(B7763,Orders!$A$2:$A$8001,0))</f>
        <v>Delivered</v>
      </c>
      <c r="K7763" s="1" t="str">
        <f aca="false">LEFT(INDEX(Orders!$C$2:$C$8001,MATCH(B7763,Orders!$A$2:$A$8001,0)),7)</f>
        <v>2024-09</v>
      </c>
    </row>
    <row r="7764" customFormat="false" ht="15" hidden="false" customHeight="true" outlineLevel="0" collapsed="false">
      <c r="A7764" s="1" t="s">
        <v>18234</v>
      </c>
      <c r="B7764" s="1" t="s">
        <v>6225</v>
      </c>
      <c r="C7764" s="1" t="s">
        <v>1930</v>
      </c>
      <c r="D7764" s="1" t="n">
        <v>2</v>
      </c>
      <c r="E7764" s="16" t="n">
        <v>2398.35</v>
      </c>
      <c r="F7764" s="17" t="n">
        <v>0.05</v>
      </c>
      <c r="G7764" s="16" t="n">
        <v>4556.86</v>
      </c>
      <c r="I7764" s="1" t="str">
        <f aca="false">INDEX(Products!$C$2:$C$51,MATCH(C7764,Products!$A$2:$A$51,0))</f>
        <v>Electronics</v>
      </c>
      <c r="J7764" s="1" t="str">
        <f aca="false">INDEX(Orders!$E$2:$E$8001,MATCH(B7764,Orders!$A$2:$A$8001,0))</f>
        <v>Delivered</v>
      </c>
      <c r="K7764" s="1" t="str">
        <f aca="false">LEFT(INDEX(Orders!$C$2:$C$8001,MATCH(B7764,Orders!$A$2:$A$8001,0)),7)</f>
        <v>2024-09</v>
      </c>
    </row>
    <row r="7765" customFormat="false" ht="15" hidden="false" customHeight="true" outlineLevel="0" collapsed="false">
      <c r="A7765" s="1" t="s">
        <v>18235</v>
      </c>
      <c r="B7765" s="1" t="s">
        <v>6226</v>
      </c>
      <c r="C7765" s="1" t="s">
        <v>2006</v>
      </c>
      <c r="D7765" s="1" t="n">
        <v>2</v>
      </c>
      <c r="E7765" s="16" t="n">
        <v>482.17</v>
      </c>
      <c r="F7765" s="17" t="n">
        <v>0.1</v>
      </c>
      <c r="G7765" s="16" t="n">
        <v>867.91</v>
      </c>
      <c r="I7765" s="1" t="str">
        <f aca="false">INDEX(Products!$C$2:$C$51,MATCH(C7765,Products!$A$2:$A$51,0))</f>
        <v>Books &amp; Stationery</v>
      </c>
      <c r="J7765" s="1" t="str">
        <f aca="false">INDEX(Orders!$E$2:$E$8001,MATCH(B7765,Orders!$A$2:$A$8001,0))</f>
        <v>Delivered</v>
      </c>
      <c r="K7765" s="1" t="str">
        <f aca="false">LEFT(INDEX(Orders!$C$2:$C$8001,MATCH(B7765,Orders!$A$2:$A$8001,0)),7)</f>
        <v>2024-11</v>
      </c>
    </row>
    <row r="7766" customFormat="false" ht="15" hidden="false" customHeight="true" outlineLevel="0" collapsed="false">
      <c r="A7766" s="1" t="s">
        <v>18236</v>
      </c>
      <c r="B7766" s="1" t="s">
        <v>6226</v>
      </c>
      <c r="C7766" s="1" t="s">
        <v>1977</v>
      </c>
      <c r="D7766" s="1" t="n">
        <v>1</v>
      </c>
      <c r="E7766" s="16" t="n">
        <v>2386.05</v>
      </c>
      <c r="F7766" s="17" t="n">
        <v>0.15</v>
      </c>
      <c r="G7766" s="16" t="n">
        <v>2028.14</v>
      </c>
      <c r="I7766" s="1" t="str">
        <f aca="false">INDEX(Products!$C$2:$C$51,MATCH(C7766,Products!$A$2:$A$51,0))</f>
        <v>Beauty &amp; Personal Care</v>
      </c>
      <c r="J7766" s="1" t="str">
        <f aca="false">INDEX(Orders!$E$2:$E$8001,MATCH(B7766,Orders!$A$2:$A$8001,0))</f>
        <v>Delivered</v>
      </c>
      <c r="K7766" s="1" t="str">
        <f aca="false">LEFT(INDEX(Orders!$C$2:$C$8001,MATCH(B7766,Orders!$A$2:$A$8001,0)),7)</f>
        <v>2024-11</v>
      </c>
    </row>
    <row r="7767" customFormat="false" ht="15" hidden="false" customHeight="true" outlineLevel="0" collapsed="false">
      <c r="A7767" s="1" t="s">
        <v>18237</v>
      </c>
      <c r="B7767" s="1" t="s">
        <v>6227</v>
      </c>
      <c r="C7767" s="1" t="s">
        <v>1997</v>
      </c>
      <c r="D7767" s="1" t="n">
        <v>2</v>
      </c>
      <c r="E7767" s="16" t="n">
        <v>311.15</v>
      </c>
      <c r="F7767" s="17" t="n">
        <v>0.15</v>
      </c>
      <c r="G7767" s="16" t="n">
        <v>528.95</v>
      </c>
      <c r="I7767" s="1" t="str">
        <f aca="false">INDEX(Products!$C$2:$C$51,MATCH(C7767,Products!$A$2:$A$51,0))</f>
        <v>Sports &amp; Fitness</v>
      </c>
      <c r="J7767" s="1" t="str">
        <f aca="false">INDEX(Orders!$E$2:$E$8001,MATCH(B7767,Orders!$A$2:$A$8001,0))</f>
        <v>Cancelled</v>
      </c>
      <c r="K7767" s="1" t="str">
        <f aca="false">LEFT(INDEX(Orders!$C$2:$C$8001,MATCH(B7767,Orders!$A$2:$A$8001,0)),7)</f>
        <v>2025-03</v>
      </c>
    </row>
    <row r="7768" customFormat="false" ht="15" hidden="false" customHeight="true" outlineLevel="0" collapsed="false">
      <c r="A7768" s="1" t="s">
        <v>18238</v>
      </c>
      <c r="B7768" s="1" t="s">
        <v>6227</v>
      </c>
      <c r="C7768" s="1" t="s">
        <v>2007</v>
      </c>
      <c r="D7768" s="1" t="n">
        <v>1</v>
      </c>
      <c r="E7768" s="16" t="n">
        <v>750.27</v>
      </c>
      <c r="F7768" s="17" t="n">
        <v>0</v>
      </c>
      <c r="G7768" s="16" t="n">
        <v>750.27</v>
      </c>
      <c r="I7768" s="1" t="str">
        <f aca="false">INDEX(Products!$C$2:$C$51,MATCH(C7768,Products!$A$2:$A$51,0))</f>
        <v>Books &amp; Stationery</v>
      </c>
      <c r="J7768" s="1" t="str">
        <f aca="false">INDEX(Orders!$E$2:$E$8001,MATCH(B7768,Orders!$A$2:$A$8001,0))</f>
        <v>Cancelled</v>
      </c>
      <c r="K7768" s="1" t="str">
        <f aca="false">LEFT(INDEX(Orders!$C$2:$C$8001,MATCH(B7768,Orders!$A$2:$A$8001,0)),7)</f>
        <v>2025-03</v>
      </c>
    </row>
    <row r="7769" customFormat="false" ht="15" hidden="false" customHeight="true" outlineLevel="0" collapsed="false">
      <c r="A7769" s="1" t="s">
        <v>18239</v>
      </c>
      <c r="B7769" s="1" t="s">
        <v>6228</v>
      </c>
      <c r="C7769" s="1" t="s">
        <v>2006</v>
      </c>
      <c r="D7769" s="1" t="n">
        <v>2</v>
      </c>
      <c r="E7769" s="16" t="n">
        <v>482.17</v>
      </c>
      <c r="F7769" s="17" t="n">
        <v>0</v>
      </c>
      <c r="G7769" s="16" t="n">
        <v>964.34</v>
      </c>
      <c r="I7769" s="1" t="str">
        <f aca="false">INDEX(Products!$C$2:$C$51,MATCH(C7769,Products!$A$2:$A$51,0))</f>
        <v>Books &amp; Stationery</v>
      </c>
      <c r="J7769" s="1" t="str">
        <f aca="false">INDEX(Orders!$E$2:$E$8001,MATCH(B7769,Orders!$A$2:$A$8001,0))</f>
        <v>Cancelled</v>
      </c>
      <c r="K7769" s="1" t="str">
        <f aca="false">LEFT(INDEX(Orders!$C$2:$C$8001,MATCH(B7769,Orders!$A$2:$A$8001,0)),7)</f>
        <v>2025-10</v>
      </c>
    </row>
    <row r="7770" customFormat="false" ht="15" hidden="false" customHeight="true" outlineLevel="0" collapsed="false">
      <c r="A7770" s="1" t="s">
        <v>18240</v>
      </c>
      <c r="B7770" s="1" t="s">
        <v>6228</v>
      </c>
      <c r="C7770" s="1" t="s">
        <v>1930</v>
      </c>
      <c r="D7770" s="1" t="n">
        <v>2</v>
      </c>
      <c r="E7770" s="16" t="n">
        <v>2398.35</v>
      </c>
      <c r="F7770" s="17" t="n">
        <v>0.1</v>
      </c>
      <c r="G7770" s="16" t="n">
        <v>4317.03</v>
      </c>
      <c r="I7770" s="1" t="str">
        <f aca="false">INDEX(Products!$C$2:$C$51,MATCH(C7770,Products!$A$2:$A$51,0))</f>
        <v>Electronics</v>
      </c>
      <c r="J7770" s="1" t="str">
        <f aca="false">INDEX(Orders!$E$2:$E$8001,MATCH(B7770,Orders!$A$2:$A$8001,0))</f>
        <v>Cancelled</v>
      </c>
      <c r="K7770" s="1" t="str">
        <f aca="false">LEFT(INDEX(Orders!$C$2:$C$8001,MATCH(B7770,Orders!$A$2:$A$8001,0)),7)</f>
        <v>2025-10</v>
      </c>
    </row>
    <row r="7771" customFormat="false" ht="15" hidden="false" customHeight="true" outlineLevel="0" collapsed="false">
      <c r="A7771" s="1" t="s">
        <v>18241</v>
      </c>
      <c r="B7771" s="1" t="s">
        <v>6229</v>
      </c>
      <c r="C7771" s="1" t="s">
        <v>2007</v>
      </c>
      <c r="D7771" s="1" t="n">
        <v>1</v>
      </c>
      <c r="E7771" s="16" t="n">
        <v>750.27</v>
      </c>
      <c r="F7771" s="17" t="n">
        <v>0.1</v>
      </c>
      <c r="G7771" s="16" t="n">
        <v>675.24</v>
      </c>
      <c r="I7771" s="1" t="str">
        <f aca="false">INDEX(Products!$C$2:$C$51,MATCH(C7771,Products!$A$2:$A$51,0))</f>
        <v>Books &amp; Stationery</v>
      </c>
      <c r="J7771" s="1" t="str">
        <f aca="false">INDEX(Orders!$E$2:$E$8001,MATCH(B7771,Orders!$A$2:$A$8001,0))</f>
        <v>Delivered</v>
      </c>
      <c r="K7771" s="1" t="str">
        <f aca="false">LEFT(INDEX(Orders!$C$2:$C$8001,MATCH(B7771,Orders!$A$2:$A$8001,0)),7)</f>
        <v>2025-01</v>
      </c>
    </row>
    <row r="7772" customFormat="false" ht="15" hidden="false" customHeight="true" outlineLevel="0" collapsed="false">
      <c r="A7772" s="1" t="s">
        <v>18242</v>
      </c>
      <c r="B7772" s="1" t="s">
        <v>6230</v>
      </c>
      <c r="C7772" s="1" t="s">
        <v>2006</v>
      </c>
      <c r="D7772" s="1" t="n">
        <v>1</v>
      </c>
      <c r="E7772" s="16" t="n">
        <v>482.17</v>
      </c>
      <c r="F7772" s="17" t="n">
        <v>0</v>
      </c>
      <c r="G7772" s="16" t="n">
        <v>482.17</v>
      </c>
      <c r="I7772" s="1" t="str">
        <f aca="false">INDEX(Products!$C$2:$C$51,MATCH(C7772,Products!$A$2:$A$51,0))</f>
        <v>Books &amp; Stationery</v>
      </c>
      <c r="J7772" s="1" t="str">
        <f aca="false">INDEX(Orders!$E$2:$E$8001,MATCH(B7772,Orders!$A$2:$A$8001,0))</f>
        <v>Delivered</v>
      </c>
      <c r="K7772" s="1" t="str">
        <f aca="false">LEFT(INDEX(Orders!$C$2:$C$8001,MATCH(B7772,Orders!$A$2:$A$8001,0)),7)</f>
        <v>2025-03</v>
      </c>
    </row>
    <row r="7773" customFormat="false" ht="15" hidden="false" customHeight="true" outlineLevel="0" collapsed="false">
      <c r="A7773" s="1" t="s">
        <v>18243</v>
      </c>
      <c r="B7773" s="1" t="s">
        <v>6231</v>
      </c>
      <c r="C7773" s="1" t="s">
        <v>1924</v>
      </c>
      <c r="D7773" s="1" t="n">
        <v>1</v>
      </c>
      <c r="E7773" s="16" t="n">
        <v>1971</v>
      </c>
      <c r="F7773" s="17" t="n">
        <v>0.05</v>
      </c>
      <c r="G7773" s="16" t="n">
        <v>1872.45</v>
      </c>
      <c r="I7773" s="1" t="str">
        <f aca="false">INDEX(Products!$C$2:$C$51,MATCH(C7773,Products!$A$2:$A$51,0))</f>
        <v>Electronics</v>
      </c>
      <c r="J7773" s="1" t="str">
        <f aca="false">INDEX(Orders!$E$2:$E$8001,MATCH(B7773,Orders!$A$2:$A$8001,0))</f>
        <v>Delivered</v>
      </c>
      <c r="K7773" s="1" t="str">
        <f aca="false">LEFT(INDEX(Orders!$C$2:$C$8001,MATCH(B7773,Orders!$A$2:$A$8001,0)),7)</f>
        <v>2025-12</v>
      </c>
    </row>
    <row r="7774" customFormat="false" ht="15" hidden="false" customHeight="true" outlineLevel="0" collapsed="false">
      <c r="A7774" s="1" t="s">
        <v>18244</v>
      </c>
      <c r="B7774" s="1" t="s">
        <v>6231</v>
      </c>
      <c r="C7774" s="1" t="s">
        <v>2007</v>
      </c>
      <c r="D7774" s="1" t="n">
        <v>1</v>
      </c>
      <c r="E7774" s="16" t="n">
        <v>750.27</v>
      </c>
      <c r="F7774" s="17" t="n">
        <v>0</v>
      </c>
      <c r="G7774" s="16" t="n">
        <v>750.27</v>
      </c>
      <c r="I7774" s="1" t="str">
        <f aca="false">INDEX(Products!$C$2:$C$51,MATCH(C7774,Products!$A$2:$A$51,0))</f>
        <v>Books &amp; Stationery</v>
      </c>
      <c r="J7774" s="1" t="str">
        <f aca="false">INDEX(Orders!$E$2:$E$8001,MATCH(B7774,Orders!$A$2:$A$8001,0))</f>
        <v>Delivered</v>
      </c>
      <c r="K7774" s="1" t="str">
        <f aca="false">LEFT(INDEX(Orders!$C$2:$C$8001,MATCH(B7774,Orders!$A$2:$A$8001,0)),7)</f>
        <v>2025-12</v>
      </c>
    </row>
    <row r="7775" customFormat="false" ht="15" hidden="false" customHeight="true" outlineLevel="0" collapsed="false">
      <c r="A7775" s="1" t="s">
        <v>18245</v>
      </c>
      <c r="B7775" s="1" t="s">
        <v>6232</v>
      </c>
      <c r="C7775" s="1" t="s">
        <v>1990</v>
      </c>
      <c r="D7775" s="1" t="n">
        <v>1</v>
      </c>
      <c r="E7775" s="16" t="n">
        <v>5311.32</v>
      </c>
      <c r="F7775" s="17" t="n">
        <v>0</v>
      </c>
      <c r="G7775" s="16" t="n">
        <v>5311.32</v>
      </c>
      <c r="I7775" s="1" t="str">
        <f aca="false">INDEX(Products!$C$2:$C$51,MATCH(C7775,Products!$A$2:$A$51,0))</f>
        <v>Sports &amp; Fitness</v>
      </c>
      <c r="J7775" s="1" t="str">
        <f aca="false">INDEX(Orders!$E$2:$E$8001,MATCH(B7775,Orders!$A$2:$A$8001,0))</f>
        <v>Delivered</v>
      </c>
      <c r="K7775" s="1" t="str">
        <f aca="false">LEFT(INDEX(Orders!$C$2:$C$8001,MATCH(B7775,Orders!$A$2:$A$8001,0)),7)</f>
        <v>2024-11</v>
      </c>
    </row>
    <row r="7776" customFormat="false" ht="15" hidden="false" customHeight="true" outlineLevel="0" collapsed="false">
      <c r="A7776" s="1" t="s">
        <v>18246</v>
      </c>
      <c r="B7776" s="1" t="s">
        <v>6232</v>
      </c>
      <c r="C7776" s="1" t="s">
        <v>1933</v>
      </c>
      <c r="D7776" s="1" t="n">
        <v>2</v>
      </c>
      <c r="E7776" s="16" t="n">
        <v>7194.38</v>
      </c>
      <c r="F7776" s="17" t="n">
        <v>0</v>
      </c>
      <c r="G7776" s="16" t="n">
        <v>14388.76</v>
      </c>
      <c r="I7776" s="1" t="str">
        <f aca="false">INDEX(Products!$C$2:$C$51,MATCH(C7776,Products!$A$2:$A$51,0))</f>
        <v>Electronics</v>
      </c>
      <c r="J7776" s="1" t="str">
        <f aca="false">INDEX(Orders!$E$2:$E$8001,MATCH(B7776,Orders!$A$2:$A$8001,0))</f>
        <v>Delivered</v>
      </c>
      <c r="K7776" s="1" t="str">
        <f aca="false">LEFT(INDEX(Orders!$C$2:$C$8001,MATCH(B7776,Orders!$A$2:$A$8001,0)),7)</f>
        <v>2024-11</v>
      </c>
    </row>
    <row r="7777" customFormat="false" ht="15" hidden="false" customHeight="true" outlineLevel="0" collapsed="false">
      <c r="A7777" s="1" t="s">
        <v>18247</v>
      </c>
      <c r="B7777" s="1" t="s">
        <v>6233</v>
      </c>
      <c r="C7777" s="1" t="s">
        <v>1940</v>
      </c>
      <c r="D7777" s="1" t="n">
        <v>1</v>
      </c>
      <c r="E7777" s="16" t="n">
        <v>2374.52</v>
      </c>
      <c r="F7777" s="17" t="n">
        <v>0</v>
      </c>
      <c r="G7777" s="16" t="n">
        <v>2374.52</v>
      </c>
      <c r="I7777" s="1" t="str">
        <f aca="false">INDEX(Products!$C$2:$C$51,MATCH(C7777,Products!$A$2:$A$51,0))</f>
        <v>Fashion</v>
      </c>
      <c r="J7777" s="1" t="str">
        <f aca="false">INDEX(Orders!$E$2:$E$8001,MATCH(B7777,Orders!$A$2:$A$8001,0))</f>
        <v>Delivered</v>
      </c>
      <c r="K7777" s="1" t="str">
        <f aca="false">LEFT(INDEX(Orders!$C$2:$C$8001,MATCH(B7777,Orders!$A$2:$A$8001,0)),7)</f>
        <v>2025-01</v>
      </c>
    </row>
    <row r="7778" customFormat="false" ht="15" hidden="false" customHeight="true" outlineLevel="0" collapsed="false">
      <c r="A7778" s="1" t="s">
        <v>18248</v>
      </c>
      <c r="B7778" s="1" t="s">
        <v>6234</v>
      </c>
      <c r="C7778" s="1" t="s">
        <v>1990</v>
      </c>
      <c r="D7778" s="1" t="n">
        <v>3</v>
      </c>
      <c r="E7778" s="16" t="n">
        <v>5311.32</v>
      </c>
      <c r="F7778" s="17" t="n">
        <v>0.15</v>
      </c>
      <c r="G7778" s="16" t="n">
        <v>13543.87</v>
      </c>
      <c r="I7778" s="1" t="str">
        <f aca="false">INDEX(Products!$C$2:$C$51,MATCH(C7778,Products!$A$2:$A$51,0))</f>
        <v>Sports &amp; Fitness</v>
      </c>
      <c r="J7778" s="1" t="str">
        <f aca="false">INDEX(Orders!$E$2:$E$8001,MATCH(B7778,Orders!$A$2:$A$8001,0))</f>
        <v>Delivered</v>
      </c>
      <c r="K7778" s="1" t="str">
        <f aca="false">LEFT(INDEX(Orders!$C$2:$C$8001,MATCH(B7778,Orders!$A$2:$A$8001,0)),7)</f>
        <v>2024-11</v>
      </c>
    </row>
    <row r="7779" customFormat="false" ht="15" hidden="false" customHeight="true" outlineLevel="0" collapsed="false">
      <c r="A7779" s="1" t="s">
        <v>18249</v>
      </c>
      <c r="B7779" s="1" t="s">
        <v>6235</v>
      </c>
      <c r="C7779" s="1" t="s">
        <v>1922</v>
      </c>
      <c r="D7779" s="1" t="n">
        <v>2</v>
      </c>
      <c r="E7779" s="16" t="n">
        <v>3142.61</v>
      </c>
      <c r="F7779" s="17" t="n">
        <v>0</v>
      </c>
      <c r="G7779" s="16" t="n">
        <v>6285.22</v>
      </c>
      <c r="I7779" s="1" t="str">
        <f aca="false">INDEX(Products!$C$2:$C$51,MATCH(C7779,Products!$A$2:$A$51,0))</f>
        <v>Electronics</v>
      </c>
      <c r="J7779" s="1" t="str">
        <f aca="false">INDEX(Orders!$E$2:$E$8001,MATCH(B7779,Orders!$A$2:$A$8001,0))</f>
        <v>Delivered</v>
      </c>
      <c r="K7779" s="1" t="str">
        <f aca="false">LEFT(INDEX(Orders!$C$2:$C$8001,MATCH(B7779,Orders!$A$2:$A$8001,0)),7)</f>
        <v>2025-12</v>
      </c>
    </row>
    <row r="7780" customFormat="false" ht="15" hidden="false" customHeight="true" outlineLevel="0" collapsed="false">
      <c r="A7780" s="1" t="s">
        <v>18250</v>
      </c>
      <c r="B7780" s="1" t="s">
        <v>6236</v>
      </c>
      <c r="C7780" s="1" t="s">
        <v>1937</v>
      </c>
      <c r="D7780" s="1" t="n">
        <v>2</v>
      </c>
      <c r="E7780" s="16" t="n">
        <v>1364.75</v>
      </c>
      <c r="F7780" s="17" t="n">
        <v>0</v>
      </c>
      <c r="G7780" s="16" t="n">
        <v>2729.5</v>
      </c>
      <c r="I7780" s="1" t="str">
        <f aca="false">INDEX(Products!$C$2:$C$51,MATCH(C7780,Products!$A$2:$A$51,0))</f>
        <v>Fashion</v>
      </c>
      <c r="J7780" s="1" t="str">
        <f aca="false">INDEX(Orders!$E$2:$E$8001,MATCH(B7780,Orders!$A$2:$A$8001,0))</f>
        <v>Delivered</v>
      </c>
      <c r="K7780" s="1" t="str">
        <f aca="false">LEFT(INDEX(Orders!$C$2:$C$8001,MATCH(B7780,Orders!$A$2:$A$8001,0)),7)</f>
        <v>2024-02</v>
      </c>
    </row>
    <row r="7781" customFormat="false" ht="15" hidden="false" customHeight="true" outlineLevel="0" collapsed="false">
      <c r="A7781" s="1" t="s">
        <v>18251</v>
      </c>
      <c r="B7781" s="1" t="s">
        <v>6236</v>
      </c>
      <c r="C7781" s="1" t="s">
        <v>2006</v>
      </c>
      <c r="D7781" s="1" t="n">
        <v>2</v>
      </c>
      <c r="E7781" s="16" t="n">
        <v>482.17</v>
      </c>
      <c r="F7781" s="17" t="n">
        <v>0</v>
      </c>
      <c r="G7781" s="16" t="n">
        <v>964.34</v>
      </c>
      <c r="I7781" s="1" t="str">
        <f aca="false">INDEX(Products!$C$2:$C$51,MATCH(C7781,Products!$A$2:$A$51,0))</f>
        <v>Books &amp; Stationery</v>
      </c>
      <c r="J7781" s="1" t="str">
        <f aca="false">INDEX(Orders!$E$2:$E$8001,MATCH(B7781,Orders!$A$2:$A$8001,0))</f>
        <v>Delivered</v>
      </c>
      <c r="K7781" s="1" t="str">
        <f aca="false">LEFT(INDEX(Orders!$C$2:$C$8001,MATCH(B7781,Orders!$A$2:$A$8001,0)),7)</f>
        <v>2024-02</v>
      </c>
    </row>
    <row r="7782" customFormat="false" ht="15" hidden="false" customHeight="true" outlineLevel="0" collapsed="false">
      <c r="A7782" s="1" t="s">
        <v>18252</v>
      </c>
      <c r="B7782" s="1" t="s">
        <v>6237</v>
      </c>
      <c r="C7782" s="1" t="s">
        <v>1953</v>
      </c>
      <c r="D7782" s="1" t="n">
        <v>2</v>
      </c>
      <c r="E7782" s="16" t="n">
        <v>4914.12</v>
      </c>
      <c r="F7782" s="17" t="n">
        <v>0.2</v>
      </c>
      <c r="G7782" s="16" t="n">
        <v>7862.59</v>
      </c>
      <c r="I7782" s="1" t="str">
        <f aca="false">INDEX(Products!$C$2:$C$51,MATCH(C7782,Products!$A$2:$A$51,0))</f>
        <v>Fashion</v>
      </c>
      <c r="J7782" s="1" t="str">
        <f aca="false">INDEX(Orders!$E$2:$E$8001,MATCH(B7782,Orders!$A$2:$A$8001,0))</f>
        <v>Delivered</v>
      </c>
      <c r="K7782" s="1" t="str">
        <f aca="false">LEFT(INDEX(Orders!$C$2:$C$8001,MATCH(B7782,Orders!$A$2:$A$8001,0)),7)</f>
        <v>2025-09</v>
      </c>
    </row>
    <row r="7783" customFormat="false" ht="15" hidden="false" customHeight="true" outlineLevel="0" collapsed="false">
      <c r="A7783" s="1" t="s">
        <v>18253</v>
      </c>
      <c r="B7783" s="1" t="s">
        <v>6237</v>
      </c>
      <c r="C7783" s="1" t="s">
        <v>1993</v>
      </c>
      <c r="D7783" s="1" t="n">
        <v>3</v>
      </c>
      <c r="E7783" s="16" t="n">
        <v>3177.33</v>
      </c>
      <c r="F7783" s="17" t="n">
        <v>0</v>
      </c>
      <c r="G7783" s="16" t="n">
        <v>9531.99</v>
      </c>
      <c r="I7783" s="1" t="str">
        <f aca="false">INDEX(Products!$C$2:$C$51,MATCH(C7783,Products!$A$2:$A$51,0))</f>
        <v>Sports &amp; Fitness</v>
      </c>
      <c r="J7783" s="1" t="str">
        <f aca="false">INDEX(Orders!$E$2:$E$8001,MATCH(B7783,Orders!$A$2:$A$8001,0))</f>
        <v>Delivered</v>
      </c>
      <c r="K7783" s="1" t="str">
        <f aca="false">LEFT(INDEX(Orders!$C$2:$C$8001,MATCH(B7783,Orders!$A$2:$A$8001,0)),7)</f>
        <v>2025-09</v>
      </c>
    </row>
    <row r="7784" customFormat="false" ht="15" hidden="false" customHeight="true" outlineLevel="0" collapsed="false">
      <c r="A7784" s="1" t="s">
        <v>18254</v>
      </c>
      <c r="B7784" s="1" t="s">
        <v>6237</v>
      </c>
      <c r="C7784" s="1" t="s">
        <v>1930</v>
      </c>
      <c r="D7784" s="1" t="n">
        <v>1</v>
      </c>
      <c r="E7784" s="16" t="n">
        <v>2398.35</v>
      </c>
      <c r="F7784" s="17" t="n">
        <v>0</v>
      </c>
      <c r="G7784" s="16" t="n">
        <v>2398.35</v>
      </c>
      <c r="I7784" s="1" t="str">
        <f aca="false">INDEX(Products!$C$2:$C$51,MATCH(C7784,Products!$A$2:$A$51,0))</f>
        <v>Electronics</v>
      </c>
      <c r="J7784" s="1" t="str">
        <f aca="false">INDEX(Orders!$E$2:$E$8001,MATCH(B7784,Orders!$A$2:$A$8001,0))</f>
        <v>Delivered</v>
      </c>
      <c r="K7784" s="1" t="str">
        <f aca="false">LEFT(INDEX(Orders!$C$2:$C$8001,MATCH(B7784,Orders!$A$2:$A$8001,0)),7)</f>
        <v>2025-09</v>
      </c>
    </row>
    <row r="7785" customFormat="false" ht="15" hidden="false" customHeight="true" outlineLevel="0" collapsed="false">
      <c r="A7785" s="1" t="s">
        <v>18255</v>
      </c>
      <c r="B7785" s="1" t="s">
        <v>6238</v>
      </c>
      <c r="C7785" s="1" t="s">
        <v>1940</v>
      </c>
      <c r="D7785" s="1" t="n">
        <v>1</v>
      </c>
      <c r="E7785" s="16" t="n">
        <v>2374.52</v>
      </c>
      <c r="F7785" s="17" t="n">
        <v>0.05</v>
      </c>
      <c r="G7785" s="16" t="n">
        <v>2255.79</v>
      </c>
      <c r="I7785" s="1" t="str">
        <f aca="false">INDEX(Products!$C$2:$C$51,MATCH(C7785,Products!$A$2:$A$51,0))</f>
        <v>Fashion</v>
      </c>
      <c r="J7785" s="1" t="str">
        <f aca="false">INDEX(Orders!$E$2:$E$8001,MATCH(B7785,Orders!$A$2:$A$8001,0))</f>
        <v>Delivered</v>
      </c>
      <c r="K7785" s="1" t="str">
        <f aca="false">LEFT(INDEX(Orders!$C$2:$C$8001,MATCH(B7785,Orders!$A$2:$A$8001,0)),7)</f>
        <v>2024-10</v>
      </c>
    </row>
    <row r="7786" customFormat="false" ht="15" hidden="false" customHeight="true" outlineLevel="0" collapsed="false">
      <c r="A7786" s="1" t="s">
        <v>18256</v>
      </c>
      <c r="B7786" s="1" t="s">
        <v>6238</v>
      </c>
      <c r="C7786" s="1" t="s">
        <v>2006</v>
      </c>
      <c r="D7786" s="1" t="n">
        <v>1</v>
      </c>
      <c r="E7786" s="16" t="n">
        <v>482.17</v>
      </c>
      <c r="F7786" s="17" t="n">
        <v>0</v>
      </c>
      <c r="G7786" s="16" t="n">
        <v>482.17</v>
      </c>
      <c r="I7786" s="1" t="str">
        <f aca="false">INDEX(Products!$C$2:$C$51,MATCH(C7786,Products!$A$2:$A$51,0))</f>
        <v>Books &amp; Stationery</v>
      </c>
      <c r="J7786" s="1" t="str">
        <f aca="false">INDEX(Orders!$E$2:$E$8001,MATCH(B7786,Orders!$A$2:$A$8001,0))</f>
        <v>Delivered</v>
      </c>
      <c r="K7786" s="1" t="str">
        <f aca="false">LEFT(INDEX(Orders!$C$2:$C$8001,MATCH(B7786,Orders!$A$2:$A$8001,0)),7)</f>
        <v>2024-10</v>
      </c>
    </row>
    <row r="7787" customFormat="false" ht="15" hidden="false" customHeight="true" outlineLevel="0" collapsed="false">
      <c r="A7787" s="1" t="s">
        <v>18257</v>
      </c>
      <c r="B7787" s="1" t="s">
        <v>6239</v>
      </c>
      <c r="C7787" s="1" t="s">
        <v>2004</v>
      </c>
      <c r="D7787" s="1" t="n">
        <v>2</v>
      </c>
      <c r="E7787" s="16" t="n">
        <v>645.89</v>
      </c>
      <c r="F7787" s="17" t="n">
        <v>0.15</v>
      </c>
      <c r="G7787" s="16" t="n">
        <v>1098.01</v>
      </c>
      <c r="I7787" s="1" t="str">
        <f aca="false">INDEX(Products!$C$2:$C$51,MATCH(C7787,Products!$A$2:$A$51,0))</f>
        <v>Books &amp; Stationery</v>
      </c>
      <c r="J7787" s="1" t="str">
        <f aca="false">INDEX(Orders!$E$2:$E$8001,MATCH(B7787,Orders!$A$2:$A$8001,0))</f>
        <v>Delivered</v>
      </c>
      <c r="K7787" s="1" t="str">
        <f aca="false">LEFT(INDEX(Orders!$C$2:$C$8001,MATCH(B7787,Orders!$A$2:$A$8001,0)),7)</f>
        <v>2025-07</v>
      </c>
    </row>
    <row r="7788" customFormat="false" ht="15" hidden="false" customHeight="true" outlineLevel="0" collapsed="false">
      <c r="A7788" s="1" t="s">
        <v>18258</v>
      </c>
      <c r="B7788" s="1" t="s">
        <v>6240</v>
      </c>
      <c r="C7788" s="1" t="s">
        <v>1953</v>
      </c>
      <c r="D7788" s="1" t="n">
        <v>1</v>
      </c>
      <c r="E7788" s="16" t="n">
        <v>4914.12</v>
      </c>
      <c r="F7788" s="17" t="n">
        <v>0.2</v>
      </c>
      <c r="G7788" s="16" t="n">
        <v>3931.3</v>
      </c>
      <c r="I7788" s="1" t="str">
        <f aca="false">INDEX(Products!$C$2:$C$51,MATCH(C7788,Products!$A$2:$A$51,0))</f>
        <v>Fashion</v>
      </c>
      <c r="J7788" s="1" t="str">
        <f aca="false">INDEX(Orders!$E$2:$E$8001,MATCH(B7788,Orders!$A$2:$A$8001,0))</f>
        <v>Delivered</v>
      </c>
      <c r="K7788" s="1" t="str">
        <f aca="false">LEFT(INDEX(Orders!$C$2:$C$8001,MATCH(B7788,Orders!$A$2:$A$8001,0)),7)</f>
        <v>2025-10</v>
      </c>
    </row>
    <row r="7789" customFormat="false" ht="15" hidden="false" customHeight="true" outlineLevel="0" collapsed="false">
      <c r="A7789" s="1" t="s">
        <v>18259</v>
      </c>
      <c r="B7789" s="1" t="s">
        <v>6241</v>
      </c>
      <c r="C7789" s="1" t="s">
        <v>1979</v>
      </c>
      <c r="D7789" s="1" t="n">
        <v>1</v>
      </c>
      <c r="E7789" s="16" t="n">
        <v>623</v>
      </c>
      <c r="F7789" s="17" t="n">
        <v>0</v>
      </c>
      <c r="G7789" s="16" t="n">
        <v>623</v>
      </c>
      <c r="I7789" s="1" t="str">
        <f aca="false">INDEX(Products!$C$2:$C$51,MATCH(C7789,Products!$A$2:$A$51,0))</f>
        <v>Beauty &amp; Personal Care</v>
      </c>
      <c r="J7789" s="1" t="str">
        <f aca="false">INDEX(Orders!$E$2:$E$8001,MATCH(B7789,Orders!$A$2:$A$8001,0))</f>
        <v>Delivered</v>
      </c>
      <c r="K7789" s="1" t="str">
        <f aca="false">LEFT(INDEX(Orders!$C$2:$C$8001,MATCH(B7789,Orders!$A$2:$A$8001,0)),7)</f>
        <v>2025-06</v>
      </c>
    </row>
    <row r="7790" customFormat="false" ht="15" hidden="false" customHeight="true" outlineLevel="0" collapsed="false">
      <c r="A7790" s="1" t="s">
        <v>18260</v>
      </c>
      <c r="B7790" s="1" t="s">
        <v>6242</v>
      </c>
      <c r="C7790" s="1" t="s">
        <v>1937</v>
      </c>
      <c r="D7790" s="1" t="n">
        <v>1</v>
      </c>
      <c r="E7790" s="16" t="n">
        <v>1364.75</v>
      </c>
      <c r="F7790" s="17" t="n">
        <v>0.1</v>
      </c>
      <c r="G7790" s="16" t="n">
        <v>1228.28</v>
      </c>
      <c r="I7790" s="1" t="str">
        <f aca="false">INDEX(Products!$C$2:$C$51,MATCH(C7790,Products!$A$2:$A$51,0))</f>
        <v>Fashion</v>
      </c>
      <c r="J7790" s="1" t="str">
        <f aca="false">INDEX(Orders!$E$2:$E$8001,MATCH(B7790,Orders!$A$2:$A$8001,0))</f>
        <v>Cancelled</v>
      </c>
      <c r="K7790" s="1" t="str">
        <f aca="false">LEFT(INDEX(Orders!$C$2:$C$8001,MATCH(B7790,Orders!$A$2:$A$8001,0)),7)</f>
        <v>2025-01</v>
      </c>
    </row>
    <row r="7791" customFormat="false" ht="15" hidden="false" customHeight="true" outlineLevel="0" collapsed="false">
      <c r="A7791" s="1" t="s">
        <v>18261</v>
      </c>
      <c r="B7791" s="1" t="s">
        <v>6242</v>
      </c>
      <c r="C7791" s="1" t="s">
        <v>1930</v>
      </c>
      <c r="D7791" s="1" t="n">
        <v>1</v>
      </c>
      <c r="E7791" s="16" t="n">
        <v>2398.35</v>
      </c>
      <c r="F7791" s="17" t="n">
        <v>0.05</v>
      </c>
      <c r="G7791" s="16" t="n">
        <v>2278.43</v>
      </c>
      <c r="I7791" s="1" t="str">
        <f aca="false">INDEX(Products!$C$2:$C$51,MATCH(C7791,Products!$A$2:$A$51,0))</f>
        <v>Electronics</v>
      </c>
      <c r="J7791" s="1" t="str">
        <f aca="false">INDEX(Orders!$E$2:$E$8001,MATCH(B7791,Orders!$A$2:$A$8001,0))</f>
        <v>Cancelled</v>
      </c>
      <c r="K7791" s="1" t="str">
        <f aca="false">LEFT(INDEX(Orders!$C$2:$C$8001,MATCH(B7791,Orders!$A$2:$A$8001,0)),7)</f>
        <v>2025-01</v>
      </c>
    </row>
    <row r="7792" customFormat="false" ht="15" hidden="false" customHeight="true" outlineLevel="0" collapsed="false">
      <c r="A7792" s="1" t="s">
        <v>18262</v>
      </c>
      <c r="B7792" s="1" t="s">
        <v>6242</v>
      </c>
      <c r="C7792" s="1" t="s">
        <v>1990</v>
      </c>
      <c r="D7792" s="1" t="n">
        <v>1</v>
      </c>
      <c r="E7792" s="16" t="n">
        <v>5311.32</v>
      </c>
      <c r="F7792" s="17" t="n">
        <v>0.2</v>
      </c>
      <c r="G7792" s="16" t="n">
        <v>4249.06</v>
      </c>
      <c r="I7792" s="1" t="str">
        <f aca="false">INDEX(Products!$C$2:$C$51,MATCH(C7792,Products!$A$2:$A$51,0))</f>
        <v>Sports &amp; Fitness</v>
      </c>
      <c r="J7792" s="1" t="str">
        <f aca="false">INDEX(Orders!$E$2:$E$8001,MATCH(B7792,Orders!$A$2:$A$8001,0))</f>
        <v>Cancelled</v>
      </c>
      <c r="K7792" s="1" t="str">
        <f aca="false">LEFT(INDEX(Orders!$C$2:$C$8001,MATCH(B7792,Orders!$A$2:$A$8001,0)),7)</f>
        <v>2025-01</v>
      </c>
    </row>
    <row r="7793" customFormat="false" ht="15" hidden="false" customHeight="true" outlineLevel="0" collapsed="false">
      <c r="A7793" s="1" t="s">
        <v>18263</v>
      </c>
      <c r="B7793" s="1" t="s">
        <v>6242</v>
      </c>
      <c r="C7793" s="1" t="s">
        <v>1961</v>
      </c>
      <c r="D7793" s="1" t="n">
        <v>1</v>
      </c>
      <c r="E7793" s="16" t="n">
        <v>3493.68</v>
      </c>
      <c r="F7793" s="17" t="n">
        <v>0.1</v>
      </c>
      <c r="G7793" s="16" t="n">
        <v>3144.31</v>
      </c>
      <c r="I7793" s="1" t="str">
        <f aca="false">INDEX(Products!$C$2:$C$51,MATCH(C7793,Products!$A$2:$A$51,0))</f>
        <v>Home &amp; Kitchen</v>
      </c>
      <c r="J7793" s="1" t="str">
        <f aca="false">INDEX(Orders!$E$2:$E$8001,MATCH(B7793,Orders!$A$2:$A$8001,0))</f>
        <v>Cancelled</v>
      </c>
      <c r="K7793" s="1" t="str">
        <f aca="false">LEFT(INDEX(Orders!$C$2:$C$8001,MATCH(B7793,Orders!$A$2:$A$8001,0)),7)</f>
        <v>2025-01</v>
      </c>
    </row>
    <row r="7794" customFormat="false" ht="15" hidden="false" customHeight="true" outlineLevel="0" collapsed="false">
      <c r="A7794" s="1" t="s">
        <v>18264</v>
      </c>
      <c r="B7794" s="1" t="s">
        <v>6243</v>
      </c>
      <c r="C7794" s="1" t="s">
        <v>1990</v>
      </c>
      <c r="D7794" s="1" t="n">
        <v>1</v>
      </c>
      <c r="E7794" s="16" t="n">
        <v>5311.32</v>
      </c>
      <c r="F7794" s="17" t="n">
        <v>0</v>
      </c>
      <c r="G7794" s="16" t="n">
        <v>5311.32</v>
      </c>
      <c r="I7794" s="1" t="str">
        <f aca="false">INDEX(Products!$C$2:$C$51,MATCH(C7794,Products!$A$2:$A$51,0))</f>
        <v>Sports &amp; Fitness</v>
      </c>
      <c r="J7794" s="1" t="str">
        <f aca="false">INDEX(Orders!$E$2:$E$8001,MATCH(B7794,Orders!$A$2:$A$8001,0))</f>
        <v>Cancelled</v>
      </c>
      <c r="K7794" s="1" t="str">
        <f aca="false">LEFT(INDEX(Orders!$C$2:$C$8001,MATCH(B7794,Orders!$A$2:$A$8001,0)),7)</f>
        <v>2025-12</v>
      </c>
    </row>
    <row r="7795" customFormat="false" ht="15" hidden="false" customHeight="true" outlineLevel="0" collapsed="false">
      <c r="A7795" s="1" t="s">
        <v>18265</v>
      </c>
      <c r="B7795" s="1" t="s">
        <v>6244</v>
      </c>
      <c r="C7795" s="1" t="s">
        <v>2006</v>
      </c>
      <c r="D7795" s="1" t="n">
        <v>2</v>
      </c>
      <c r="E7795" s="16" t="n">
        <v>482.17</v>
      </c>
      <c r="F7795" s="17" t="n">
        <v>0</v>
      </c>
      <c r="G7795" s="16" t="n">
        <v>964.34</v>
      </c>
      <c r="I7795" s="1" t="str">
        <f aca="false">INDEX(Products!$C$2:$C$51,MATCH(C7795,Products!$A$2:$A$51,0))</f>
        <v>Books &amp; Stationery</v>
      </c>
      <c r="J7795" s="1" t="str">
        <f aca="false">INDEX(Orders!$E$2:$E$8001,MATCH(B7795,Orders!$A$2:$A$8001,0))</f>
        <v>Delivered</v>
      </c>
      <c r="K7795" s="1" t="str">
        <f aca="false">LEFT(INDEX(Orders!$C$2:$C$8001,MATCH(B7795,Orders!$A$2:$A$8001,0)),7)</f>
        <v>2024-12</v>
      </c>
    </row>
    <row r="7796" customFormat="false" ht="15" hidden="false" customHeight="true" outlineLevel="0" collapsed="false">
      <c r="A7796" s="1" t="s">
        <v>18266</v>
      </c>
      <c r="B7796" s="1" t="s">
        <v>6244</v>
      </c>
      <c r="C7796" s="1" t="s">
        <v>1940</v>
      </c>
      <c r="D7796" s="1" t="n">
        <v>2</v>
      </c>
      <c r="E7796" s="16" t="n">
        <v>2374.52</v>
      </c>
      <c r="F7796" s="17" t="n">
        <v>0.05</v>
      </c>
      <c r="G7796" s="16" t="n">
        <v>4511.59</v>
      </c>
      <c r="I7796" s="1" t="str">
        <f aca="false">INDEX(Products!$C$2:$C$51,MATCH(C7796,Products!$A$2:$A$51,0))</f>
        <v>Fashion</v>
      </c>
      <c r="J7796" s="1" t="str">
        <f aca="false">INDEX(Orders!$E$2:$E$8001,MATCH(B7796,Orders!$A$2:$A$8001,0))</f>
        <v>Delivered</v>
      </c>
      <c r="K7796" s="1" t="str">
        <f aca="false">LEFT(INDEX(Orders!$C$2:$C$8001,MATCH(B7796,Orders!$A$2:$A$8001,0)),7)</f>
        <v>2024-12</v>
      </c>
    </row>
    <row r="7797" customFormat="false" ht="15" hidden="false" customHeight="true" outlineLevel="0" collapsed="false">
      <c r="A7797" s="1" t="s">
        <v>18267</v>
      </c>
      <c r="B7797" s="1" t="s">
        <v>6245</v>
      </c>
      <c r="C7797" s="1" t="s">
        <v>1951</v>
      </c>
      <c r="D7797" s="1" t="n">
        <v>1</v>
      </c>
      <c r="E7797" s="16" t="n">
        <v>957.5</v>
      </c>
      <c r="F7797" s="17" t="n">
        <v>0</v>
      </c>
      <c r="G7797" s="16" t="n">
        <v>957.5</v>
      </c>
      <c r="I7797" s="1" t="str">
        <f aca="false">INDEX(Products!$C$2:$C$51,MATCH(C7797,Products!$A$2:$A$51,0))</f>
        <v>Fashion</v>
      </c>
      <c r="J7797" s="1" t="str">
        <f aca="false">INDEX(Orders!$E$2:$E$8001,MATCH(B7797,Orders!$A$2:$A$8001,0))</f>
        <v>Delivered</v>
      </c>
      <c r="K7797" s="1" t="str">
        <f aca="false">LEFT(INDEX(Orders!$C$2:$C$8001,MATCH(B7797,Orders!$A$2:$A$8001,0)),7)</f>
        <v>2024-10</v>
      </c>
    </row>
    <row r="7798" customFormat="false" ht="15" hidden="false" customHeight="true" outlineLevel="0" collapsed="false">
      <c r="A7798" s="1" t="s">
        <v>18268</v>
      </c>
      <c r="B7798" s="1" t="s">
        <v>6246</v>
      </c>
      <c r="C7798" s="1" t="s">
        <v>1940</v>
      </c>
      <c r="D7798" s="1" t="n">
        <v>1</v>
      </c>
      <c r="E7798" s="16" t="n">
        <v>2374.52</v>
      </c>
      <c r="F7798" s="17" t="n">
        <v>0.05</v>
      </c>
      <c r="G7798" s="16" t="n">
        <v>2255.79</v>
      </c>
      <c r="I7798" s="1" t="str">
        <f aca="false">INDEX(Products!$C$2:$C$51,MATCH(C7798,Products!$A$2:$A$51,0))</f>
        <v>Fashion</v>
      </c>
      <c r="J7798" s="1" t="str">
        <f aca="false">INDEX(Orders!$E$2:$E$8001,MATCH(B7798,Orders!$A$2:$A$8001,0))</f>
        <v>Delivered</v>
      </c>
      <c r="K7798" s="1" t="str">
        <f aca="false">LEFT(INDEX(Orders!$C$2:$C$8001,MATCH(B7798,Orders!$A$2:$A$8001,0)),7)</f>
        <v>2024-02</v>
      </c>
    </row>
    <row r="7799" customFormat="false" ht="15" hidden="false" customHeight="true" outlineLevel="0" collapsed="false">
      <c r="A7799" s="1" t="s">
        <v>18269</v>
      </c>
      <c r="B7799" s="1" t="s">
        <v>6247</v>
      </c>
      <c r="C7799" s="1" t="s">
        <v>1940</v>
      </c>
      <c r="D7799" s="1" t="n">
        <v>2</v>
      </c>
      <c r="E7799" s="16" t="n">
        <v>2374.52</v>
      </c>
      <c r="F7799" s="17" t="n">
        <v>0.05</v>
      </c>
      <c r="G7799" s="16" t="n">
        <v>4511.59</v>
      </c>
      <c r="I7799" s="1" t="str">
        <f aca="false">INDEX(Products!$C$2:$C$51,MATCH(C7799,Products!$A$2:$A$51,0))</f>
        <v>Fashion</v>
      </c>
      <c r="J7799" s="1" t="str">
        <f aca="false">INDEX(Orders!$E$2:$E$8001,MATCH(B7799,Orders!$A$2:$A$8001,0))</f>
        <v>Delivered</v>
      </c>
      <c r="K7799" s="1" t="str">
        <f aca="false">LEFT(INDEX(Orders!$C$2:$C$8001,MATCH(B7799,Orders!$A$2:$A$8001,0)),7)</f>
        <v>2024-08</v>
      </c>
    </row>
    <row r="7800" customFormat="false" ht="15" hidden="false" customHeight="true" outlineLevel="0" collapsed="false">
      <c r="A7800" s="1" t="s">
        <v>18270</v>
      </c>
      <c r="B7800" s="1" t="s">
        <v>6247</v>
      </c>
      <c r="C7800" s="1" t="s">
        <v>2006</v>
      </c>
      <c r="D7800" s="1" t="n">
        <v>2</v>
      </c>
      <c r="E7800" s="16" t="n">
        <v>482.17</v>
      </c>
      <c r="F7800" s="17" t="n">
        <v>0</v>
      </c>
      <c r="G7800" s="16" t="n">
        <v>964.34</v>
      </c>
      <c r="I7800" s="1" t="str">
        <f aca="false">INDEX(Products!$C$2:$C$51,MATCH(C7800,Products!$A$2:$A$51,0))</f>
        <v>Books &amp; Stationery</v>
      </c>
      <c r="J7800" s="1" t="str">
        <f aca="false">INDEX(Orders!$E$2:$E$8001,MATCH(B7800,Orders!$A$2:$A$8001,0))</f>
        <v>Delivered</v>
      </c>
      <c r="K7800" s="1" t="str">
        <f aca="false">LEFT(INDEX(Orders!$C$2:$C$8001,MATCH(B7800,Orders!$A$2:$A$8001,0)),7)</f>
        <v>2024-08</v>
      </c>
    </row>
    <row r="7801" customFormat="false" ht="15" hidden="false" customHeight="true" outlineLevel="0" collapsed="false">
      <c r="A7801" s="1" t="s">
        <v>18271</v>
      </c>
      <c r="B7801" s="1" t="s">
        <v>6248</v>
      </c>
      <c r="C7801" s="1" t="s">
        <v>1957</v>
      </c>
      <c r="D7801" s="1" t="n">
        <v>1</v>
      </c>
      <c r="E7801" s="16" t="n">
        <v>1469.28</v>
      </c>
      <c r="F7801" s="17" t="n">
        <v>0.15</v>
      </c>
      <c r="G7801" s="16" t="n">
        <v>1248.89</v>
      </c>
      <c r="I7801" s="1" t="str">
        <f aca="false">INDEX(Products!$C$2:$C$51,MATCH(C7801,Products!$A$2:$A$51,0))</f>
        <v>Home &amp; Kitchen</v>
      </c>
      <c r="J7801" s="1" t="str">
        <f aca="false">INDEX(Orders!$E$2:$E$8001,MATCH(B7801,Orders!$A$2:$A$8001,0))</f>
        <v>Delivered</v>
      </c>
      <c r="K7801" s="1" t="str">
        <f aca="false">LEFT(INDEX(Orders!$C$2:$C$8001,MATCH(B7801,Orders!$A$2:$A$8001,0)),7)</f>
        <v>2025-10</v>
      </c>
    </row>
    <row r="7802" customFormat="false" ht="15" hidden="false" customHeight="true" outlineLevel="0" collapsed="false">
      <c r="A7802" s="1" t="s">
        <v>18272</v>
      </c>
      <c r="B7802" s="1" t="s">
        <v>6248</v>
      </c>
      <c r="C7802" s="1" t="s">
        <v>1940</v>
      </c>
      <c r="D7802" s="1" t="n">
        <v>2</v>
      </c>
      <c r="E7802" s="16" t="n">
        <v>2374.52</v>
      </c>
      <c r="F7802" s="17" t="n">
        <v>0.05</v>
      </c>
      <c r="G7802" s="16" t="n">
        <v>4511.59</v>
      </c>
      <c r="I7802" s="1" t="str">
        <f aca="false">INDEX(Products!$C$2:$C$51,MATCH(C7802,Products!$A$2:$A$51,0))</f>
        <v>Fashion</v>
      </c>
      <c r="J7802" s="1" t="str">
        <f aca="false">INDEX(Orders!$E$2:$E$8001,MATCH(B7802,Orders!$A$2:$A$8001,0))</f>
        <v>Delivered</v>
      </c>
      <c r="K7802" s="1" t="str">
        <f aca="false">LEFT(INDEX(Orders!$C$2:$C$8001,MATCH(B7802,Orders!$A$2:$A$8001,0)),7)</f>
        <v>2025-10</v>
      </c>
    </row>
    <row r="7803" customFormat="false" ht="15" hidden="false" customHeight="true" outlineLevel="0" collapsed="false">
      <c r="A7803" s="1" t="s">
        <v>18273</v>
      </c>
      <c r="B7803" s="1" t="s">
        <v>6249</v>
      </c>
      <c r="C7803" s="1" t="s">
        <v>1997</v>
      </c>
      <c r="D7803" s="1" t="n">
        <v>1</v>
      </c>
      <c r="E7803" s="16" t="n">
        <v>311.15</v>
      </c>
      <c r="F7803" s="17" t="n">
        <v>0</v>
      </c>
      <c r="G7803" s="16" t="n">
        <v>311.15</v>
      </c>
      <c r="I7803" s="1" t="str">
        <f aca="false">INDEX(Products!$C$2:$C$51,MATCH(C7803,Products!$A$2:$A$51,0))</f>
        <v>Sports &amp; Fitness</v>
      </c>
      <c r="J7803" s="1" t="str">
        <f aca="false">INDEX(Orders!$E$2:$E$8001,MATCH(B7803,Orders!$A$2:$A$8001,0))</f>
        <v>Delivered</v>
      </c>
      <c r="K7803" s="1" t="str">
        <f aca="false">LEFT(INDEX(Orders!$C$2:$C$8001,MATCH(B7803,Orders!$A$2:$A$8001,0)),7)</f>
        <v>2025-04</v>
      </c>
    </row>
    <row r="7804" customFormat="false" ht="15" hidden="false" customHeight="true" outlineLevel="0" collapsed="false">
      <c r="A7804" s="1" t="s">
        <v>18274</v>
      </c>
      <c r="B7804" s="1" t="s">
        <v>6250</v>
      </c>
      <c r="C7804" s="1" t="s">
        <v>1930</v>
      </c>
      <c r="D7804" s="1" t="n">
        <v>3</v>
      </c>
      <c r="E7804" s="16" t="n">
        <v>2398.35</v>
      </c>
      <c r="F7804" s="17" t="n">
        <v>0.2</v>
      </c>
      <c r="G7804" s="16" t="n">
        <v>5756.04</v>
      </c>
      <c r="I7804" s="1" t="str">
        <f aca="false">INDEX(Products!$C$2:$C$51,MATCH(C7804,Products!$A$2:$A$51,0))</f>
        <v>Electronics</v>
      </c>
      <c r="J7804" s="1" t="str">
        <f aca="false">INDEX(Orders!$E$2:$E$8001,MATCH(B7804,Orders!$A$2:$A$8001,0))</f>
        <v>Delivered</v>
      </c>
      <c r="K7804" s="1" t="str">
        <f aca="false">LEFT(INDEX(Orders!$C$2:$C$8001,MATCH(B7804,Orders!$A$2:$A$8001,0)),7)</f>
        <v>2025-06</v>
      </c>
    </row>
    <row r="7805" customFormat="false" ht="15" hidden="false" customHeight="true" outlineLevel="0" collapsed="false">
      <c r="A7805" s="1" t="s">
        <v>18275</v>
      </c>
      <c r="B7805" s="1" t="s">
        <v>6251</v>
      </c>
      <c r="C7805" s="1" t="s">
        <v>1953</v>
      </c>
      <c r="D7805" s="1" t="n">
        <v>2</v>
      </c>
      <c r="E7805" s="16" t="n">
        <v>4914.12</v>
      </c>
      <c r="F7805" s="17" t="n">
        <v>0.05</v>
      </c>
      <c r="G7805" s="16" t="n">
        <v>9336.83</v>
      </c>
      <c r="I7805" s="1" t="str">
        <f aca="false">INDEX(Products!$C$2:$C$51,MATCH(C7805,Products!$A$2:$A$51,0))</f>
        <v>Fashion</v>
      </c>
      <c r="J7805" s="1" t="str">
        <f aca="false">INDEX(Orders!$E$2:$E$8001,MATCH(B7805,Orders!$A$2:$A$8001,0))</f>
        <v>Delivered</v>
      </c>
      <c r="K7805" s="1" t="str">
        <f aca="false">LEFT(INDEX(Orders!$C$2:$C$8001,MATCH(B7805,Orders!$A$2:$A$8001,0)),7)</f>
        <v>2024-02</v>
      </c>
    </row>
    <row r="7806" customFormat="false" ht="15" hidden="false" customHeight="true" outlineLevel="0" collapsed="false">
      <c r="A7806" s="1" t="s">
        <v>18276</v>
      </c>
      <c r="B7806" s="1" t="s">
        <v>6251</v>
      </c>
      <c r="C7806" s="1" t="s">
        <v>2006</v>
      </c>
      <c r="D7806" s="1" t="n">
        <v>2</v>
      </c>
      <c r="E7806" s="16" t="n">
        <v>482.17</v>
      </c>
      <c r="F7806" s="17" t="n">
        <v>0</v>
      </c>
      <c r="G7806" s="16" t="n">
        <v>964.34</v>
      </c>
      <c r="I7806" s="1" t="str">
        <f aca="false">INDEX(Products!$C$2:$C$51,MATCH(C7806,Products!$A$2:$A$51,0))</f>
        <v>Books &amp; Stationery</v>
      </c>
      <c r="J7806" s="1" t="str">
        <f aca="false">INDEX(Orders!$E$2:$E$8001,MATCH(B7806,Orders!$A$2:$A$8001,0))</f>
        <v>Delivered</v>
      </c>
      <c r="K7806" s="1" t="str">
        <f aca="false">LEFT(INDEX(Orders!$C$2:$C$8001,MATCH(B7806,Orders!$A$2:$A$8001,0)),7)</f>
        <v>2024-02</v>
      </c>
    </row>
    <row r="7807" customFormat="false" ht="15" hidden="false" customHeight="true" outlineLevel="0" collapsed="false">
      <c r="A7807" s="1" t="s">
        <v>18277</v>
      </c>
      <c r="B7807" s="1" t="s">
        <v>6252</v>
      </c>
      <c r="C7807" s="1" t="s">
        <v>2007</v>
      </c>
      <c r="D7807" s="1" t="n">
        <v>2</v>
      </c>
      <c r="E7807" s="16" t="n">
        <v>750.27</v>
      </c>
      <c r="F7807" s="17" t="n">
        <v>0.15</v>
      </c>
      <c r="G7807" s="16" t="n">
        <v>1275.46</v>
      </c>
      <c r="I7807" s="1" t="str">
        <f aca="false">INDEX(Products!$C$2:$C$51,MATCH(C7807,Products!$A$2:$A$51,0))</f>
        <v>Books &amp; Stationery</v>
      </c>
      <c r="J7807" s="1" t="str">
        <f aca="false">INDEX(Orders!$E$2:$E$8001,MATCH(B7807,Orders!$A$2:$A$8001,0))</f>
        <v>Refunded</v>
      </c>
      <c r="K7807" s="1" t="str">
        <f aca="false">LEFT(INDEX(Orders!$C$2:$C$8001,MATCH(B7807,Orders!$A$2:$A$8001,0)),7)</f>
        <v>2025-05</v>
      </c>
    </row>
    <row r="7808" customFormat="false" ht="15" hidden="false" customHeight="true" outlineLevel="0" collapsed="false">
      <c r="A7808" s="1" t="s">
        <v>18278</v>
      </c>
      <c r="B7808" s="1" t="s">
        <v>6252</v>
      </c>
      <c r="C7808" s="1" t="s">
        <v>1997</v>
      </c>
      <c r="D7808" s="1" t="n">
        <v>2</v>
      </c>
      <c r="E7808" s="16" t="n">
        <v>311.15</v>
      </c>
      <c r="F7808" s="17" t="n">
        <v>0.1</v>
      </c>
      <c r="G7808" s="16" t="n">
        <v>560.07</v>
      </c>
      <c r="I7808" s="1" t="str">
        <f aca="false">INDEX(Products!$C$2:$C$51,MATCH(C7808,Products!$A$2:$A$51,0))</f>
        <v>Sports &amp; Fitness</v>
      </c>
      <c r="J7808" s="1" t="str">
        <f aca="false">INDEX(Orders!$E$2:$E$8001,MATCH(B7808,Orders!$A$2:$A$8001,0))</f>
        <v>Refunded</v>
      </c>
      <c r="K7808" s="1" t="str">
        <f aca="false">LEFT(INDEX(Orders!$C$2:$C$8001,MATCH(B7808,Orders!$A$2:$A$8001,0)),7)</f>
        <v>2025-05</v>
      </c>
    </row>
    <row r="7809" customFormat="false" ht="15" hidden="false" customHeight="true" outlineLevel="0" collapsed="false">
      <c r="A7809" s="1" t="s">
        <v>18279</v>
      </c>
      <c r="B7809" s="1" t="s">
        <v>6252</v>
      </c>
      <c r="C7809" s="1" t="s">
        <v>1930</v>
      </c>
      <c r="D7809" s="1" t="n">
        <v>2</v>
      </c>
      <c r="E7809" s="16" t="n">
        <v>2398.35</v>
      </c>
      <c r="F7809" s="17" t="n">
        <v>0</v>
      </c>
      <c r="G7809" s="16" t="n">
        <v>4796.7</v>
      </c>
      <c r="I7809" s="1" t="str">
        <f aca="false">INDEX(Products!$C$2:$C$51,MATCH(C7809,Products!$A$2:$A$51,0))</f>
        <v>Electronics</v>
      </c>
      <c r="J7809" s="1" t="str">
        <f aca="false">INDEX(Orders!$E$2:$E$8001,MATCH(B7809,Orders!$A$2:$A$8001,0))</f>
        <v>Refunded</v>
      </c>
      <c r="K7809" s="1" t="str">
        <f aca="false">LEFT(INDEX(Orders!$C$2:$C$8001,MATCH(B7809,Orders!$A$2:$A$8001,0)),7)</f>
        <v>2025-05</v>
      </c>
    </row>
    <row r="7810" customFormat="false" ht="15" hidden="false" customHeight="true" outlineLevel="0" collapsed="false">
      <c r="A7810" s="1" t="s">
        <v>18280</v>
      </c>
      <c r="B7810" s="1" t="s">
        <v>6252</v>
      </c>
      <c r="C7810" s="1" t="s">
        <v>1920</v>
      </c>
      <c r="D7810" s="1" t="n">
        <v>1</v>
      </c>
      <c r="E7810" s="16" t="n">
        <v>4273.58</v>
      </c>
      <c r="F7810" s="17" t="n">
        <v>0</v>
      </c>
      <c r="G7810" s="16" t="n">
        <v>4273.58</v>
      </c>
      <c r="I7810" s="1" t="str">
        <f aca="false">INDEX(Products!$C$2:$C$51,MATCH(C7810,Products!$A$2:$A$51,0))</f>
        <v>Electronics</v>
      </c>
      <c r="J7810" s="1" t="str">
        <f aca="false">INDEX(Orders!$E$2:$E$8001,MATCH(B7810,Orders!$A$2:$A$8001,0))</f>
        <v>Refunded</v>
      </c>
      <c r="K7810" s="1" t="str">
        <f aca="false">LEFT(INDEX(Orders!$C$2:$C$8001,MATCH(B7810,Orders!$A$2:$A$8001,0)),7)</f>
        <v>2025-05</v>
      </c>
    </row>
    <row r="7811" customFormat="false" ht="15" hidden="false" customHeight="true" outlineLevel="0" collapsed="false">
      <c r="A7811" s="1" t="s">
        <v>18281</v>
      </c>
      <c r="B7811" s="1" t="s">
        <v>6253</v>
      </c>
      <c r="C7811" s="1" t="s">
        <v>1959</v>
      </c>
      <c r="D7811" s="1" t="n">
        <v>1</v>
      </c>
      <c r="E7811" s="16" t="n">
        <v>2142.79</v>
      </c>
      <c r="F7811" s="17" t="n">
        <v>0.1</v>
      </c>
      <c r="G7811" s="16" t="n">
        <v>1928.51</v>
      </c>
      <c r="I7811" s="1" t="str">
        <f aca="false">INDEX(Products!$C$2:$C$51,MATCH(C7811,Products!$A$2:$A$51,0))</f>
        <v>Home &amp; Kitchen</v>
      </c>
      <c r="J7811" s="1" t="str">
        <f aca="false">INDEX(Orders!$E$2:$E$8001,MATCH(B7811,Orders!$A$2:$A$8001,0))</f>
        <v>Delivered</v>
      </c>
      <c r="K7811" s="1" t="str">
        <f aca="false">LEFT(INDEX(Orders!$C$2:$C$8001,MATCH(B7811,Orders!$A$2:$A$8001,0)),7)</f>
        <v>2025-05</v>
      </c>
    </row>
    <row r="7812" customFormat="false" ht="15" hidden="false" customHeight="true" outlineLevel="0" collapsed="false">
      <c r="A7812" s="1" t="s">
        <v>18282</v>
      </c>
      <c r="B7812" s="1" t="s">
        <v>6253</v>
      </c>
      <c r="C7812" s="1" t="s">
        <v>2007</v>
      </c>
      <c r="D7812" s="1" t="n">
        <v>1</v>
      </c>
      <c r="E7812" s="16" t="n">
        <v>750.27</v>
      </c>
      <c r="F7812" s="17" t="n">
        <v>0</v>
      </c>
      <c r="G7812" s="16" t="n">
        <v>750.27</v>
      </c>
      <c r="I7812" s="1" t="str">
        <f aca="false">INDEX(Products!$C$2:$C$51,MATCH(C7812,Products!$A$2:$A$51,0))</f>
        <v>Books &amp; Stationery</v>
      </c>
      <c r="J7812" s="1" t="str">
        <f aca="false">INDEX(Orders!$E$2:$E$8001,MATCH(B7812,Orders!$A$2:$A$8001,0))</f>
        <v>Delivered</v>
      </c>
      <c r="K7812" s="1" t="str">
        <f aca="false">LEFT(INDEX(Orders!$C$2:$C$8001,MATCH(B7812,Orders!$A$2:$A$8001,0)),7)</f>
        <v>2025-05</v>
      </c>
    </row>
    <row r="7813" customFormat="false" ht="15" hidden="false" customHeight="true" outlineLevel="0" collapsed="false">
      <c r="A7813" s="1" t="s">
        <v>18283</v>
      </c>
      <c r="B7813" s="1" t="s">
        <v>6254</v>
      </c>
      <c r="C7813" s="1" t="s">
        <v>2007</v>
      </c>
      <c r="D7813" s="1" t="n">
        <v>1</v>
      </c>
      <c r="E7813" s="16" t="n">
        <v>750.27</v>
      </c>
      <c r="F7813" s="17" t="n">
        <v>0.1</v>
      </c>
      <c r="G7813" s="16" t="n">
        <v>675.24</v>
      </c>
      <c r="I7813" s="1" t="str">
        <f aca="false">INDEX(Products!$C$2:$C$51,MATCH(C7813,Products!$A$2:$A$51,0))</f>
        <v>Books &amp; Stationery</v>
      </c>
      <c r="J7813" s="1" t="str">
        <f aca="false">INDEX(Orders!$E$2:$E$8001,MATCH(B7813,Orders!$A$2:$A$8001,0))</f>
        <v>Delivered</v>
      </c>
      <c r="K7813" s="1" t="str">
        <f aca="false">LEFT(INDEX(Orders!$C$2:$C$8001,MATCH(B7813,Orders!$A$2:$A$8001,0)),7)</f>
        <v>2024-10</v>
      </c>
    </row>
    <row r="7814" customFormat="false" ht="15" hidden="false" customHeight="true" outlineLevel="0" collapsed="false">
      <c r="A7814" s="1" t="s">
        <v>18284</v>
      </c>
      <c r="B7814" s="1" t="s">
        <v>6254</v>
      </c>
      <c r="C7814" s="1" t="s">
        <v>1930</v>
      </c>
      <c r="D7814" s="1" t="n">
        <v>2</v>
      </c>
      <c r="E7814" s="16" t="n">
        <v>2398.35</v>
      </c>
      <c r="F7814" s="17" t="n">
        <v>0.05</v>
      </c>
      <c r="G7814" s="16" t="n">
        <v>4556.86</v>
      </c>
      <c r="I7814" s="1" t="str">
        <f aca="false">INDEX(Products!$C$2:$C$51,MATCH(C7814,Products!$A$2:$A$51,0))</f>
        <v>Electronics</v>
      </c>
      <c r="J7814" s="1" t="str">
        <f aca="false">INDEX(Orders!$E$2:$E$8001,MATCH(B7814,Orders!$A$2:$A$8001,0))</f>
        <v>Delivered</v>
      </c>
      <c r="K7814" s="1" t="str">
        <f aca="false">LEFT(INDEX(Orders!$C$2:$C$8001,MATCH(B7814,Orders!$A$2:$A$8001,0)),7)</f>
        <v>2024-10</v>
      </c>
    </row>
    <row r="7815" customFormat="false" ht="15" hidden="false" customHeight="true" outlineLevel="0" collapsed="false">
      <c r="A7815" s="1" t="s">
        <v>18285</v>
      </c>
      <c r="B7815" s="1" t="s">
        <v>6255</v>
      </c>
      <c r="C7815" s="1" t="s">
        <v>1990</v>
      </c>
      <c r="D7815" s="1" t="n">
        <v>1</v>
      </c>
      <c r="E7815" s="16" t="n">
        <v>5311.32</v>
      </c>
      <c r="F7815" s="17" t="n">
        <v>0.1</v>
      </c>
      <c r="G7815" s="16" t="n">
        <v>4780.19</v>
      </c>
      <c r="I7815" s="1" t="str">
        <f aca="false">INDEX(Products!$C$2:$C$51,MATCH(C7815,Products!$A$2:$A$51,0))</f>
        <v>Sports &amp; Fitness</v>
      </c>
      <c r="J7815" s="1" t="str">
        <f aca="false">INDEX(Orders!$E$2:$E$8001,MATCH(B7815,Orders!$A$2:$A$8001,0))</f>
        <v>Returned</v>
      </c>
      <c r="K7815" s="1" t="str">
        <f aca="false">LEFT(INDEX(Orders!$C$2:$C$8001,MATCH(B7815,Orders!$A$2:$A$8001,0)),7)</f>
        <v>2025-01</v>
      </c>
    </row>
    <row r="7816" customFormat="false" ht="15" hidden="false" customHeight="true" outlineLevel="0" collapsed="false">
      <c r="A7816" s="1" t="s">
        <v>18286</v>
      </c>
      <c r="B7816" s="1" t="s">
        <v>6255</v>
      </c>
      <c r="C7816" s="1" t="s">
        <v>1928</v>
      </c>
      <c r="D7816" s="1" t="n">
        <v>2</v>
      </c>
      <c r="E7816" s="16" t="n">
        <v>657.82</v>
      </c>
      <c r="F7816" s="17" t="n">
        <v>0</v>
      </c>
      <c r="G7816" s="16" t="n">
        <v>1315.64</v>
      </c>
      <c r="I7816" s="1" t="str">
        <f aca="false">INDEX(Products!$C$2:$C$51,MATCH(C7816,Products!$A$2:$A$51,0))</f>
        <v>Electronics</v>
      </c>
      <c r="J7816" s="1" t="str">
        <f aca="false">INDEX(Orders!$E$2:$E$8001,MATCH(B7816,Orders!$A$2:$A$8001,0))</f>
        <v>Returned</v>
      </c>
      <c r="K7816" s="1" t="str">
        <f aca="false">LEFT(INDEX(Orders!$C$2:$C$8001,MATCH(B7816,Orders!$A$2:$A$8001,0)),7)</f>
        <v>2025-01</v>
      </c>
    </row>
    <row r="7817" customFormat="false" ht="15" hidden="false" customHeight="true" outlineLevel="0" collapsed="false">
      <c r="A7817" s="1" t="s">
        <v>18287</v>
      </c>
      <c r="B7817" s="1" t="s">
        <v>6256</v>
      </c>
      <c r="C7817" s="1" t="s">
        <v>1990</v>
      </c>
      <c r="D7817" s="1" t="n">
        <v>1</v>
      </c>
      <c r="E7817" s="16" t="n">
        <v>5311.32</v>
      </c>
      <c r="F7817" s="17" t="n">
        <v>0.05</v>
      </c>
      <c r="G7817" s="16" t="n">
        <v>5045.75</v>
      </c>
      <c r="I7817" s="1" t="str">
        <f aca="false">INDEX(Products!$C$2:$C$51,MATCH(C7817,Products!$A$2:$A$51,0))</f>
        <v>Sports &amp; Fitness</v>
      </c>
      <c r="J7817" s="1" t="str">
        <f aca="false">INDEX(Orders!$E$2:$E$8001,MATCH(B7817,Orders!$A$2:$A$8001,0))</f>
        <v>Delivered</v>
      </c>
      <c r="K7817" s="1" t="str">
        <f aca="false">LEFT(INDEX(Orders!$C$2:$C$8001,MATCH(B7817,Orders!$A$2:$A$8001,0)),7)</f>
        <v>2025-01</v>
      </c>
    </row>
    <row r="7818" customFormat="false" ht="15" hidden="false" customHeight="true" outlineLevel="0" collapsed="false">
      <c r="A7818" s="1" t="s">
        <v>18288</v>
      </c>
      <c r="B7818" s="1" t="s">
        <v>6257</v>
      </c>
      <c r="C7818" s="1" t="s">
        <v>2007</v>
      </c>
      <c r="D7818" s="1" t="n">
        <v>1</v>
      </c>
      <c r="E7818" s="16" t="n">
        <v>750.27</v>
      </c>
      <c r="F7818" s="17" t="n">
        <v>0</v>
      </c>
      <c r="G7818" s="16" t="n">
        <v>750.27</v>
      </c>
      <c r="I7818" s="1" t="str">
        <f aca="false">INDEX(Products!$C$2:$C$51,MATCH(C7818,Products!$A$2:$A$51,0))</f>
        <v>Books &amp; Stationery</v>
      </c>
      <c r="J7818" s="1" t="str">
        <f aca="false">INDEX(Orders!$E$2:$E$8001,MATCH(B7818,Orders!$A$2:$A$8001,0))</f>
        <v>Delivered</v>
      </c>
      <c r="K7818" s="1" t="str">
        <f aca="false">LEFT(INDEX(Orders!$C$2:$C$8001,MATCH(B7818,Orders!$A$2:$A$8001,0)),7)</f>
        <v>2025-10</v>
      </c>
    </row>
    <row r="7819" customFormat="false" ht="15" hidden="false" customHeight="true" outlineLevel="0" collapsed="false">
      <c r="A7819" s="1" t="s">
        <v>18289</v>
      </c>
      <c r="B7819" s="1" t="s">
        <v>6257</v>
      </c>
      <c r="C7819" s="1" t="s">
        <v>1961</v>
      </c>
      <c r="D7819" s="1" t="n">
        <v>1</v>
      </c>
      <c r="E7819" s="16" t="n">
        <v>3493.68</v>
      </c>
      <c r="F7819" s="17" t="n">
        <v>0.05</v>
      </c>
      <c r="G7819" s="16" t="n">
        <v>3319</v>
      </c>
      <c r="I7819" s="1" t="str">
        <f aca="false">INDEX(Products!$C$2:$C$51,MATCH(C7819,Products!$A$2:$A$51,0))</f>
        <v>Home &amp; Kitchen</v>
      </c>
      <c r="J7819" s="1" t="str">
        <f aca="false">INDEX(Orders!$E$2:$E$8001,MATCH(B7819,Orders!$A$2:$A$8001,0))</f>
        <v>Delivered</v>
      </c>
      <c r="K7819" s="1" t="str">
        <f aca="false">LEFT(INDEX(Orders!$C$2:$C$8001,MATCH(B7819,Orders!$A$2:$A$8001,0)),7)</f>
        <v>2025-10</v>
      </c>
    </row>
    <row r="7820" customFormat="false" ht="15" hidden="false" customHeight="true" outlineLevel="0" collapsed="false">
      <c r="A7820" s="1" t="s">
        <v>18290</v>
      </c>
      <c r="B7820" s="1" t="s">
        <v>6258</v>
      </c>
      <c r="C7820" s="1" t="s">
        <v>1961</v>
      </c>
      <c r="D7820" s="1" t="n">
        <v>1</v>
      </c>
      <c r="E7820" s="16" t="n">
        <v>3493.68</v>
      </c>
      <c r="F7820" s="17" t="n">
        <v>0.05</v>
      </c>
      <c r="G7820" s="16" t="n">
        <v>3319</v>
      </c>
      <c r="I7820" s="1" t="str">
        <f aca="false">INDEX(Products!$C$2:$C$51,MATCH(C7820,Products!$A$2:$A$51,0))</f>
        <v>Home &amp; Kitchen</v>
      </c>
      <c r="J7820" s="1" t="str">
        <f aca="false">INDEX(Orders!$E$2:$E$8001,MATCH(B7820,Orders!$A$2:$A$8001,0))</f>
        <v>Cancelled</v>
      </c>
      <c r="K7820" s="1" t="str">
        <f aca="false">LEFT(INDEX(Orders!$C$2:$C$8001,MATCH(B7820,Orders!$A$2:$A$8001,0)),7)</f>
        <v>2025-03</v>
      </c>
    </row>
    <row r="7821" customFormat="false" ht="15" hidden="false" customHeight="true" outlineLevel="0" collapsed="false">
      <c r="A7821" s="1" t="s">
        <v>18291</v>
      </c>
      <c r="B7821" s="1" t="s">
        <v>6259</v>
      </c>
      <c r="C7821" s="1" t="s">
        <v>1961</v>
      </c>
      <c r="D7821" s="1" t="n">
        <v>1</v>
      </c>
      <c r="E7821" s="16" t="n">
        <v>3493.68</v>
      </c>
      <c r="F7821" s="17" t="n">
        <v>0</v>
      </c>
      <c r="G7821" s="16" t="n">
        <v>3493.68</v>
      </c>
      <c r="I7821" s="1" t="str">
        <f aca="false">INDEX(Products!$C$2:$C$51,MATCH(C7821,Products!$A$2:$A$51,0))</f>
        <v>Home &amp; Kitchen</v>
      </c>
      <c r="J7821" s="1" t="str">
        <f aca="false">INDEX(Orders!$E$2:$E$8001,MATCH(B7821,Orders!$A$2:$A$8001,0))</f>
        <v>Delivered</v>
      </c>
      <c r="K7821" s="1" t="str">
        <f aca="false">LEFT(INDEX(Orders!$C$2:$C$8001,MATCH(B7821,Orders!$A$2:$A$8001,0)),7)</f>
        <v>2025-07</v>
      </c>
    </row>
    <row r="7822" customFormat="false" ht="15" hidden="false" customHeight="true" outlineLevel="0" collapsed="false">
      <c r="A7822" s="1" t="s">
        <v>18292</v>
      </c>
      <c r="B7822" s="1" t="s">
        <v>6259</v>
      </c>
      <c r="C7822" s="1" t="s">
        <v>1955</v>
      </c>
      <c r="D7822" s="1" t="n">
        <v>1</v>
      </c>
      <c r="E7822" s="16" t="n">
        <v>3340.76</v>
      </c>
      <c r="F7822" s="17" t="n">
        <v>0.1</v>
      </c>
      <c r="G7822" s="16" t="n">
        <v>3006.68</v>
      </c>
      <c r="I7822" s="1" t="str">
        <f aca="false">INDEX(Products!$C$2:$C$51,MATCH(C7822,Products!$A$2:$A$51,0))</f>
        <v>Home &amp; Kitchen</v>
      </c>
      <c r="J7822" s="1" t="str">
        <f aca="false">INDEX(Orders!$E$2:$E$8001,MATCH(B7822,Orders!$A$2:$A$8001,0))</f>
        <v>Delivered</v>
      </c>
      <c r="K7822" s="1" t="str">
        <f aca="false">LEFT(INDEX(Orders!$C$2:$C$8001,MATCH(B7822,Orders!$A$2:$A$8001,0)),7)</f>
        <v>2025-07</v>
      </c>
    </row>
    <row r="7823" customFormat="false" ht="15" hidden="false" customHeight="true" outlineLevel="0" collapsed="false">
      <c r="A7823" s="1" t="s">
        <v>18293</v>
      </c>
      <c r="B7823" s="1" t="s">
        <v>6260</v>
      </c>
      <c r="C7823" s="1" t="s">
        <v>2006</v>
      </c>
      <c r="D7823" s="1" t="n">
        <v>3</v>
      </c>
      <c r="E7823" s="16" t="n">
        <v>482.17</v>
      </c>
      <c r="F7823" s="17" t="n">
        <v>0.1</v>
      </c>
      <c r="G7823" s="16" t="n">
        <v>1301.86</v>
      </c>
      <c r="I7823" s="1" t="str">
        <f aca="false">INDEX(Products!$C$2:$C$51,MATCH(C7823,Products!$A$2:$A$51,0))</f>
        <v>Books &amp; Stationery</v>
      </c>
      <c r="J7823" s="1" t="str">
        <f aca="false">INDEX(Orders!$E$2:$E$8001,MATCH(B7823,Orders!$A$2:$A$8001,0))</f>
        <v>Delivered</v>
      </c>
      <c r="K7823" s="1" t="str">
        <f aca="false">LEFT(INDEX(Orders!$C$2:$C$8001,MATCH(B7823,Orders!$A$2:$A$8001,0)),7)</f>
        <v>2024-10</v>
      </c>
    </row>
    <row r="7824" customFormat="false" ht="15" hidden="false" customHeight="true" outlineLevel="0" collapsed="false">
      <c r="A7824" s="1" t="s">
        <v>18294</v>
      </c>
      <c r="B7824" s="1" t="s">
        <v>6260</v>
      </c>
      <c r="C7824" s="1" t="s">
        <v>1961</v>
      </c>
      <c r="D7824" s="1" t="n">
        <v>2</v>
      </c>
      <c r="E7824" s="16" t="n">
        <v>3493.68</v>
      </c>
      <c r="F7824" s="17" t="n">
        <v>0</v>
      </c>
      <c r="G7824" s="16" t="n">
        <v>6987.36</v>
      </c>
      <c r="I7824" s="1" t="str">
        <f aca="false">INDEX(Products!$C$2:$C$51,MATCH(C7824,Products!$A$2:$A$51,0))</f>
        <v>Home &amp; Kitchen</v>
      </c>
      <c r="J7824" s="1" t="str">
        <f aca="false">INDEX(Orders!$E$2:$E$8001,MATCH(B7824,Orders!$A$2:$A$8001,0))</f>
        <v>Delivered</v>
      </c>
      <c r="K7824" s="1" t="str">
        <f aca="false">LEFT(INDEX(Orders!$C$2:$C$8001,MATCH(B7824,Orders!$A$2:$A$8001,0)),7)</f>
        <v>2024-10</v>
      </c>
    </row>
    <row r="7825" customFormat="false" ht="15" hidden="false" customHeight="true" outlineLevel="0" collapsed="false">
      <c r="A7825" s="1" t="s">
        <v>18295</v>
      </c>
      <c r="B7825" s="1" t="s">
        <v>6261</v>
      </c>
      <c r="C7825" s="1" t="s">
        <v>1988</v>
      </c>
      <c r="D7825" s="1" t="n">
        <v>2</v>
      </c>
      <c r="E7825" s="16" t="n">
        <v>681.07</v>
      </c>
      <c r="F7825" s="17" t="n">
        <v>0.2</v>
      </c>
      <c r="G7825" s="16" t="n">
        <v>1089.71</v>
      </c>
      <c r="I7825" s="1" t="str">
        <f aca="false">INDEX(Products!$C$2:$C$51,MATCH(C7825,Products!$A$2:$A$51,0))</f>
        <v>Sports &amp; Fitness</v>
      </c>
      <c r="J7825" s="1" t="str">
        <f aca="false">INDEX(Orders!$E$2:$E$8001,MATCH(B7825,Orders!$A$2:$A$8001,0))</f>
        <v>Delivered</v>
      </c>
      <c r="K7825" s="1" t="str">
        <f aca="false">LEFT(INDEX(Orders!$C$2:$C$8001,MATCH(B7825,Orders!$A$2:$A$8001,0)),7)</f>
        <v>2025-12</v>
      </c>
    </row>
    <row r="7826" customFormat="false" ht="15" hidden="false" customHeight="true" outlineLevel="0" collapsed="false">
      <c r="A7826" s="1" t="s">
        <v>18296</v>
      </c>
      <c r="B7826" s="1" t="s">
        <v>6261</v>
      </c>
      <c r="C7826" s="1" t="s">
        <v>1930</v>
      </c>
      <c r="D7826" s="1" t="n">
        <v>1</v>
      </c>
      <c r="E7826" s="16" t="n">
        <v>2398.35</v>
      </c>
      <c r="F7826" s="17" t="n">
        <v>0.05</v>
      </c>
      <c r="G7826" s="16" t="n">
        <v>2278.43</v>
      </c>
      <c r="I7826" s="1" t="str">
        <f aca="false">INDEX(Products!$C$2:$C$51,MATCH(C7826,Products!$A$2:$A$51,0))</f>
        <v>Electronics</v>
      </c>
      <c r="J7826" s="1" t="str">
        <f aca="false">INDEX(Orders!$E$2:$E$8001,MATCH(B7826,Orders!$A$2:$A$8001,0))</f>
        <v>Delivered</v>
      </c>
      <c r="K7826" s="1" t="str">
        <f aca="false">LEFT(INDEX(Orders!$C$2:$C$8001,MATCH(B7826,Orders!$A$2:$A$8001,0)),7)</f>
        <v>2025-12</v>
      </c>
    </row>
    <row r="7827" customFormat="false" ht="15" hidden="false" customHeight="true" outlineLevel="0" collapsed="false">
      <c r="A7827" s="1" t="s">
        <v>18297</v>
      </c>
      <c r="B7827" s="1" t="s">
        <v>6262</v>
      </c>
      <c r="C7827" s="1" t="s">
        <v>1976</v>
      </c>
      <c r="D7827" s="1" t="n">
        <v>2</v>
      </c>
      <c r="E7827" s="16" t="n">
        <v>1603.35</v>
      </c>
      <c r="F7827" s="17" t="n">
        <v>0</v>
      </c>
      <c r="G7827" s="16" t="n">
        <v>3206.7</v>
      </c>
      <c r="I7827" s="1" t="str">
        <f aca="false">INDEX(Products!$C$2:$C$51,MATCH(C7827,Products!$A$2:$A$51,0))</f>
        <v>Beauty &amp; Personal Care</v>
      </c>
      <c r="J7827" s="1" t="str">
        <f aca="false">INDEX(Orders!$E$2:$E$8001,MATCH(B7827,Orders!$A$2:$A$8001,0))</f>
        <v>Delivered</v>
      </c>
      <c r="K7827" s="1" t="str">
        <f aca="false">LEFT(INDEX(Orders!$C$2:$C$8001,MATCH(B7827,Orders!$A$2:$A$8001,0)),7)</f>
        <v>2025-01</v>
      </c>
    </row>
    <row r="7828" customFormat="false" ht="15" hidden="false" customHeight="true" outlineLevel="0" collapsed="false">
      <c r="A7828" s="1" t="s">
        <v>18298</v>
      </c>
      <c r="B7828" s="1" t="s">
        <v>6262</v>
      </c>
      <c r="C7828" s="1" t="s">
        <v>1961</v>
      </c>
      <c r="D7828" s="1" t="n">
        <v>2</v>
      </c>
      <c r="E7828" s="16" t="n">
        <v>3493.68</v>
      </c>
      <c r="F7828" s="17" t="n">
        <v>0.15</v>
      </c>
      <c r="G7828" s="16" t="n">
        <v>5939.26</v>
      </c>
      <c r="I7828" s="1" t="str">
        <f aca="false">INDEX(Products!$C$2:$C$51,MATCH(C7828,Products!$A$2:$A$51,0))</f>
        <v>Home &amp; Kitchen</v>
      </c>
      <c r="J7828" s="1" t="str">
        <f aca="false">INDEX(Orders!$E$2:$E$8001,MATCH(B7828,Orders!$A$2:$A$8001,0))</f>
        <v>Delivered</v>
      </c>
      <c r="K7828" s="1" t="str">
        <f aca="false">LEFT(INDEX(Orders!$C$2:$C$8001,MATCH(B7828,Orders!$A$2:$A$8001,0)),7)</f>
        <v>2025-01</v>
      </c>
    </row>
    <row r="7829" customFormat="false" ht="15" hidden="false" customHeight="true" outlineLevel="0" collapsed="false">
      <c r="A7829" s="1" t="s">
        <v>18299</v>
      </c>
      <c r="B7829" s="1" t="s">
        <v>6263</v>
      </c>
      <c r="C7829" s="1" t="s">
        <v>2006</v>
      </c>
      <c r="D7829" s="1" t="n">
        <v>1</v>
      </c>
      <c r="E7829" s="16" t="n">
        <v>482.17</v>
      </c>
      <c r="F7829" s="17" t="n">
        <v>0.15</v>
      </c>
      <c r="G7829" s="16" t="n">
        <v>409.84</v>
      </c>
      <c r="I7829" s="1" t="str">
        <f aca="false">INDEX(Products!$C$2:$C$51,MATCH(C7829,Products!$A$2:$A$51,0))</f>
        <v>Books &amp; Stationery</v>
      </c>
      <c r="J7829" s="1" t="str">
        <f aca="false">INDEX(Orders!$E$2:$E$8001,MATCH(B7829,Orders!$A$2:$A$8001,0))</f>
        <v>Delivered</v>
      </c>
      <c r="K7829" s="1" t="str">
        <f aca="false">LEFT(INDEX(Orders!$C$2:$C$8001,MATCH(B7829,Orders!$A$2:$A$8001,0)),7)</f>
        <v>2025-10</v>
      </c>
    </row>
    <row r="7830" customFormat="false" ht="15" hidden="false" customHeight="true" outlineLevel="0" collapsed="false">
      <c r="A7830" s="1" t="s">
        <v>18300</v>
      </c>
      <c r="B7830" s="1" t="s">
        <v>6264</v>
      </c>
      <c r="C7830" s="1" t="s">
        <v>2000</v>
      </c>
      <c r="D7830" s="1" t="n">
        <v>1</v>
      </c>
      <c r="E7830" s="16" t="n">
        <v>425.08</v>
      </c>
      <c r="F7830" s="17" t="n">
        <v>0.05</v>
      </c>
      <c r="G7830" s="16" t="n">
        <v>403.83</v>
      </c>
      <c r="I7830" s="1" t="str">
        <f aca="false">INDEX(Products!$C$2:$C$51,MATCH(C7830,Products!$A$2:$A$51,0))</f>
        <v>Books &amp; Stationery</v>
      </c>
      <c r="J7830" s="1" t="str">
        <f aca="false">INDEX(Orders!$E$2:$E$8001,MATCH(B7830,Orders!$A$2:$A$8001,0))</f>
        <v>Delivered</v>
      </c>
      <c r="K7830" s="1" t="str">
        <f aca="false">LEFT(INDEX(Orders!$C$2:$C$8001,MATCH(B7830,Orders!$A$2:$A$8001,0)),7)</f>
        <v>2025-11</v>
      </c>
    </row>
    <row r="7831" customFormat="false" ht="15" hidden="false" customHeight="true" outlineLevel="0" collapsed="false">
      <c r="A7831" s="1" t="s">
        <v>18301</v>
      </c>
      <c r="B7831" s="1" t="s">
        <v>6264</v>
      </c>
      <c r="C7831" s="1" t="s">
        <v>1990</v>
      </c>
      <c r="D7831" s="1" t="n">
        <v>1</v>
      </c>
      <c r="E7831" s="16" t="n">
        <v>5311.32</v>
      </c>
      <c r="F7831" s="17" t="n">
        <v>0.2</v>
      </c>
      <c r="G7831" s="16" t="n">
        <v>4249.06</v>
      </c>
      <c r="I7831" s="1" t="str">
        <f aca="false">INDEX(Products!$C$2:$C$51,MATCH(C7831,Products!$A$2:$A$51,0))</f>
        <v>Sports &amp; Fitness</v>
      </c>
      <c r="J7831" s="1" t="str">
        <f aca="false">INDEX(Orders!$E$2:$E$8001,MATCH(B7831,Orders!$A$2:$A$8001,0))</f>
        <v>Delivered</v>
      </c>
      <c r="K7831" s="1" t="str">
        <f aca="false">LEFT(INDEX(Orders!$C$2:$C$8001,MATCH(B7831,Orders!$A$2:$A$8001,0)),7)</f>
        <v>2025-11</v>
      </c>
    </row>
    <row r="7832" customFormat="false" ht="15" hidden="false" customHeight="true" outlineLevel="0" collapsed="false">
      <c r="A7832" s="1" t="s">
        <v>18302</v>
      </c>
      <c r="B7832" s="1" t="s">
        <v>6265</v>
      </c>
      <c r="C7832" s="1" t="s">
        <v>1940</v>
      </c>
      <c r="D7832" s="1" t="n">
        <v>1</v>
      </c>
      <c r="E7832" s="16" t="n">
        <v>2374.52</v>
      </c>
      <c r="F7832" s="17" t="n">
        <v>0.2</v>
      </c>
      <c r="G7832" s="16" t="n">
        <v>1899.62</v>
      </c>
      <c r="I7832" s="1" t="str">
        <f aca="false">INDEX(Products!$C$2:$C$51,MATCH(C7832,Products!$A$2:$A$51,0))</f>
        <v>Fashion</v>
      </c>
      <c r="J7832" s="1" t="str">
        <f aca="false">INDEX(Orders!$E$2:$E$8001,MATCH(B7832,Orders!$A$2:$A$8001,0))</f>
        <v>Delivered</v>
      </c>
      <c r="K7832" s="1" t="str">
        <f aca="false">LEFT(INDEX(Orders!$C$2:$C$8001,MATCH(B7832,Orders!$A$2:$A$8001,0)),7)</f>
        <v>2025-02</v>
      </c>
    </row>
    <row r="7833" customFormat="false" ht="15" hidden="false" customHeight="true" outlineLevel="0" collapsed="false">
      <c r="A7833" s="1" t="s">
        <v>18303</v>
      </c>
      <c r="B7833" s="1" t="s">
        <v>6265</v>
      </c>
      <c r="C7833" s="1" t="s">
        <v>1997</v>
      </c>
      <c r="D7833" s="1" t="n">
        <v>1</v>
      </c>
      <c r="E7833" s="16" t="n">
        <v>311.15</v>
      </c>
      <c r="F7833" s="17" t="n">
        <v>0.1</v>
      </c>
      <c r="G7833" s="16" t="n">
        <v>280.03</v>
      </c>
      <c r="I7833" s="1" t="str">
        <f aca="false">INDEX(Products!$C$2:$C$51,MATCH(C7833,Products!$A$2:$A$51,0))</f>
        <v>Sports &amp; Fitness</v>
      </c>
      <c r="J7833" s="1" t="str">
        <f aca="false">INDEX(Orders!$E$2:$E$8001,MATCH(B7833,Orders!$A$2:$A$8001,0))</f>
        <v>Delivered</v>
      </c>
      <c r="K7833" s="1" t="str">
        <f aca="false">LEFT(INDEX(Orders!$C$2:$C$8001,MATCH(B7833,Orders!$A$2:$A$8001,0)),7)</f>
        <v>2025-02</v>
      </c>
    </row>
    <row r="7834" customFormat="false" ht="15" hidden="false" customHeight="true" outlineLevel="0" collapsed="false">
      <c r="A7834" s="1" t="s">
        <v>18304</v>
      </c>
      <c r="B7834" s="1" t="s">
        <v>6266</v>
      </c>
      <c r="C7834" s="1" t="s">
        <v>1990</v>
      </c>
      <c r="D7834" s="1" t="n">
        <v>2</v>
      </c>
      <c r="E7834" s="16" t="n">
        <v>5311.32</v>
      </c>
      <c r="F7834" s="17" t="n">
        <v>0.15</v>
      </c>
      <c r="G7834" s="16" t="n">
        <v>9029.24</v>
      </c>
      <c r="I7834" s="1" t="str">
        <f aca="false">INDEX(Products!$C$2:$C$51,MATCH(C7834,Products!$A$2:$A$51,0))</f>
        <v>Sports &amp; Fitness</v>
      </c>
      <c r="J7834" s="1" t="str">
        <f aca="false">INDEX(Orders!$E$2:$E$8001,MATCH(B7834,Orders!$A$2:$A$8001,0))</f>
        <v>Cancelled</v>
      </c>
      <c r="K7834" s="1" t="str">
        <f aca="false">LEFT(INDEX(Orders!$C$2:$C$8001,MATCH(B7834,Orders!$A$2:$A$8001,0)),7)</f>
        <v>2024-11</v>
      </c>
    </row>
    <row r="7835" customFormat="false" ht="15" hidden="false" customHeight="true" outlineLevel="0" collapsed="false">
      <c r="A7835" s="1" t="s">
        <v>18305</v>
      </c>
      <c r="B7835" s="1" t="s">
        <v>6266</v>
      </c>
      <c r="C7835" s="1" t="s">
        <v>2007</v>
      </c>
      <c r="D7835" s="1" t="n">
        <v>2</v>
      </c>
      <c r="E7835" s="16" t="n">
        <v>750.27</v>
      </c>
      <c r="F7835" s="17" t="n">
        <v>0.15</v>
      </c>
      <c r="G7835" s="16" t="n">
        <v>1275.46</v>
      </c>
      <c r="I7835" s="1" t="str">
        <f aca="false">INDEX(Products!$C$2:$C$51,MATCH(C7835,Products!$A$2:$A$51,0))</f>
        <v>Books &amp; Stationery</v>
      </c>
      <c r="J7835" s="1" t="str">
        <f aca="false">INDEX(Orders!$E$2:$E$8001,MATCH(B7835,Orders!$A$2:$A$8001,0))</f>
        <v>Cancelled</v>
      </c>
      <c r="K7835" s="1" t="str">
        <f aca="false">LEFT(INDEX(Orders!$C$2:$C$8001,MATCH(B7835,Orders!$A$2:$A$8001,0)),7)</f>
        <v>2024-11</v>
      </c>
    </row>
    <row r="7836" customFormat="false" ht="15" hidden="false" customHeight="true" outlineLevel="0" collapsed="false">
      <c r="A7836" s="1" t="s">
        <v>18306</v>
      </c>
      <c r="B7836" s="1" t="s">
        <v>6267</v>
      </c>
      <c r="C7836" s="1" t="s">
        <v>1953</v>
      </c>
      <c r="D7836" s="1" t="n">
        <v>2</v>
      </c>
      <c r="E7836" s="16" t="n">
        <v>4914.12</v>
      </c>
      <c r="F7836" s="17" t="n">
        <v>0.15</v>
      </c>
      <c r="G7836" s="16" t="n">
        <v>8354</v>
      </c>
      <c r="I7836" s="1" t="str">
        <f aca="false">INDEX(Products!$C$2:$C$51,MATCH(C7836,Products!$A$2:$A$51,0))</f>
        <v>Fashion</v>
      </c>
      <c r="J7836" s="1" t="str">
        <f aca="false">INDEX(Orders!$E$2:$E$8001,MATCH(B7836,Orders!$A$2:$A$8001,0))</f>
        <v>Delivered</v>
      </c>
      <c r="K7836" s="1" t="str">
        <f aca="false">LEFT(INDEX(Orders!$C$2:$C$8001,MATCH(B7836,Orders!$A$2:$A$8001,0)),7)</f>
        <v>2024-12</v>
      </c>
    </row>
    <row r="7837" customFormat="false" ht="15" hidden="false" customHeight="true" outlineLevel="0" collapsed="false">
      <c r="A7837" s="1" t="s">
        <v>18307</v>
      </c>
      <c r="B7837" s="1" t="s">
        <v>6268</v>
      </c>
      <c r="C7837" s="1" t="s">
        <v>1940</v>
      </c>
      <c r="D7837" s="1" t="n">
        <v>1</v>
      </c>
      <c r="E7837" s="16" t="n">
        <v>2374.52</v>
      </c>
      <c r="F7837" s="17" t="n">
        <v>0.15</v>
      </c>
      <c r="G7837" s="16" t="n">
        <v>2018.34</v>
      </c>
      <c r="I7837" s="1" t="str">
        <f aca="false">INDEX(Products!$C$2:$C$51,MATCH(C7837,Products!$A$2:$A$51,0))</f>
        <v>Fashion</v>
      </c>
      <c r="J7837" s="1" t="str">
        <f aca="false">INDEX(Orders!$E$2:$E$8001,MATCH(B7837,Orders!$A$2:$A$8001,0))</f>
        <v>Delivered</v>
      </c>
      <c r="K7837" s="1" t="str">
        <f aca="false">LEFT(INDEX(Orders!$C$2:$C$8001,MATCH(B7837,Orders!$A$2:$A$8001,0)),7)</f>
        <v>2024-11</v>
      </c>
    </row>
    <row r="7838" customFormat="false" ht="15" hidden="false" customHeight="true" outlineLevel="0" collapsed="false">
      <c r="A7838" s="1" t="s">
        <v>18308</v>
      </c>
      <c r="B7838" s="1" t="s">
        <v>6269</v>
      </c>
      <c r="C7838" s="1" t="s">
        <v>1979</v>
      </c>
      <c r="D7838" s="1" t="n">
        <v>2</v>
      </c>
      <c r="E7838" s="16" t="n">
        <v>623</v>
      </c>
      <c r="F7838" s="17" t="n">
        <v>0</v>
      </c>
      <c r="G7838" s="16" t="n">
        <v>1246</v>
      </c>
      <c r="I7838" s="1" t="str">
        <f aca="false">INDEX(Products!$C$2:$C$51,MATCH(C7838,Products!$A$2:$A$51,0))</f>
        <v>Beauty &amp; Personal Care</v>
      </c>
      <c r="J7838" s="1" t="str">
        <f aca="false">INDEX(Orders!$E$2:$E$8001,MATCH(B7838,Orders!$A$2:$A$8001,0))</f>
        <v>Delivered</v>
      </c>
      <c r="K7838" s="1" t="str">
        <f aca="false">LEFT(INDEX(Orders!$C$2:$C$8001,MATCH(B7838,Orders!$A$2:$A$8001,0)),7)</f>
        <v>2025-04</v>
      </c>
    </row>
    <row r="7839" customFormat="false" ht="15" hidden="false" customHeight="true" outlineLevel="0" collapsed="false">
      <c r="A7839" s="1" t="s">
        <v>18309</v>
      </c>
      <c r="B7839" s="1" t="s">
        <v>6269</v>
      </c>
      <c r="C7839" s="1" t="s">
        <v>2006</v>
      </c>
      <c r="D7839" s="1" t="n">
        <v>2</v>
      </c>
      <c r="E7839" s="16" t="n">
        <v>482.17</v>
      </c>
      <c r="F7839" s="17" t="n">
        <v>0</v>
      </c>
      <c r="G7839" s="16" t="n">
        <v>964.34</v>
      </c>
      <c r="I7839" s="1" t="str">
        <f aca="false">INDEX(Products!$C$2:$C$51,MATCH(C7839,Products!$A$2:$A$51,0))</f>
        <v>Books &amp; Stationery</v>
      </c>
      <c r="J7839" s="1" t="str">
        <f aca="false">INDEX(Orders!$E$2:$E$8001,MATCH(B7839,Orders!$A$2:$A$8001,0))</f>
        <v>Delivered</v>
      </c>
      <c r="K7839" s="1" t="str">
        <f aca="false">LEFT(INDEX(Orders!$C$2:$C$8001,MATCH(B7839,Orders!$A$2:$A$8001,0)),7)</f>
        <v>2025-04</v>
      </c>
    </row>
    <row r="7840" customFormat="false" ht="15" hidden="false" customHeight="true" outlineLevel="0" collapsed="false">
      <c r="A7840" s="1" t="s">
        <v>18310</v>
      </c>
      <c r="B7840" s="1" t="s">
        <v>6270</v>
      </c>
      <c r="C7840" s="1" t="s">
        <v>1930</v>
      </c>
      <c r="D7840" s="1" t="n">
        <v>1</v>
      </c>
      <c r="E7840" s="16" t="n">
        <v>2398.35</v>
      </c>
      <c r="F7840" s="17" t="n">
        <v>0</v>
      </c>
      <c r="G7840" s="16" t="n">
        <v>2398.35</v>
      </c>
      <c r="I7840" s="1" t="str">
        <f aca="false">INDEX(Products!$C$2:$C$51,MATCH(C7840,Products!$A$2:$A$51,0))</f>
        <v>Electronics</v>
      </c>
      <c r="J7840" s="1" t="str">
        <f aca="false">INDEX(Orders!$E$2:$E$8001,MATCH(B7840,Orders!$A$2:$A$8001,0))</f>
        <v>Delivered</v>
      </c>
      <c r="K7840" s="1" t="str">
        <f aca="false">LEFT(INDEX(Orders!$C$2:$C$8001,MATCH(B7840,Orders!$A$2:$A$8001,0)),7)</f>
        <v>2025-10</v>
      </c>
    </row>
    <row r="7841" customFormat="false" ht="15" hidden="false" customHeight="true" outlineLevel="0" collapsed="false">
      <c r="A7841" s="1" t="s">
        <v>18311</v>
      </c>
      <c r="B7841" s="1" t="s">
        <v>6270</v>
      </c>
      <c r="C7841" s="1" t="s">
        <v>1933</v>
      </c>
      <c r="D7841" s="1" t="n">
        <v>2</v>
      </c>
      <c r="E7841" s="16" t="n">
        <v>7194.38</v>
      </c>
      <c r="F7841" s="17" t="n">
        <v>0</v>
      </c>
      <c r="G7841" s="16" t="n">
        <v>14388.76</v>
      </c>
      <c r="I7841" s="1" t="str">
        <f aca="false">INDEX(Products!$C$2:$C$51,MATCH(C7841,Products!$A$2:$A$51,0))</f>
        <v>Electronics</v>
      </c>
      <c r="J7841" s="1" t="str">
        <f aca="false">INDEX(Orders!$E$2:$E$8001,MATCH(B7841,Orders!$A$2:$A$8001,0))</f>
        <v>Delivered</v>
      </c>
      <c r="K7841" s="1" t="str">
        <f aca="false">LEFT(INDEX(Orders!$C$2:$C$8001,MATCH(B7841,Orders!$A$2:$A$8001,0)),7)</f>
        <v>2025-10</v>
      </c>
    </row>
    <row r="7842" customFormat="false" ht="15" hidden="false" customHeight="true" outlineLevel="0" collapsed="false">
      <c r="A7842" s="1" t="s">
        <v>18312</v>
      </c>
      <c r="B7842" s="1" t="s">
        <v>6270</v>
      </c>
      <c r="C7842" s="1" t="s">
        <v>1967</v>
      </c>
      <c r="D7842" s="1" t="n">
        <v>1</v>
      </c>
      <c r="E7842" s="16" t="n">
        <v>6822.61</v>
      </c>
      <c r="F7842" s="17" t="n">
        <v>0</v>
      </c>
      <c r="G7842" s="16" t="n">
        <v>6822.61</v>
      </c>
      <c r="I7842" s="1" t="str">
        <f aca="false">INDEX(Products!$C$2:$C$51,MATCH(C7842,Products!$A$2:$A$51,0))</f>
        <v>Home &amp; Kitchen</v>
      </c>
      <c r="J7842" s="1" t="str">
        <f aca="false">INDEX(Orders!$E$2:$E$8001,MATCH(B7842,Orders!$A$2:$A$8001,0))</f>
        <v>Delivered</v>
      </c>
      <c r="K7842" s="1" t="str">
        <f aca="false">LEFT(INDEX(Orders!$C$2:$C$8001,MATCH(B7842,Orders!$A$2:$A$8001,0)),7)</f>
        <v>2025-10</v>
      </c>
    </row>
    <row r="7843" customFormat="false" ht="15" hidden="false" customHeight="true" outlineLevel="0" collapsed="false">
      <c r="A7843" s="1" t="s">
        <v>18313</v>
      </c>
      <c r="B7843" s="1" t="s">
        <v>6270</v>
      </c>
      <c r="C7843" s="1" t="s">
        <v>1990</v>
      </c>
      <c r="D7843" s="1" t="n">
        <v>1</v>
      </c>
      <c r="E7843" s="16" t="n">
        <v>5311.32</v>
      </c>
      <c r="F7843" s="17" t="n">
        <v>0.05</v>
      </c>
      <c r="G7843" s="16" t="n">
        <v>5045.75</v>
      </c>
      <c r="I7843" s="1" t="str">
        <f aca="false">INDEX(Products!$C$2:$C$51,MATCH(C7843,Products!$A$2:$A$51,0))</f>
        <v>Sports &amp; Fitness</v>
      </c>
      <c r="J7843" s="1" t="str">
        <f aca="false">INDEX(Orders!$E$2:$E$8001,MATCH(B7843,Orders!$A$2:$A$8001,0))</f>
        <v>Delivered</v>
      </c>
      <c r="K7843" s="1" t="str">
        <f aca="false">LEFT(INDEX(Orders!$C$2:$C$8001,MATCH(B7843,Orders!$A$2:$A$8001,0)),7)</f>
        <v>2025-10</v>
      </c>
    </row>
    <row r="7844" customFormat="false" ht="15" hidden="false" customHeight="true" outlineLevel="0" collapsed="false">
      <c r="A7844" s="1" t="s">
        <v>18314</v>
      </c>
      <c r="B7844" s="1" t="s">
        <v>6271</v>
      </c>
      <c r="C7844" s="1" t="s">
        <v>1930</v>
      </c>
      <c r="D7844" s="1" t="n">
        <v>1</v>
      </c>
      <c r="E7844" s="16" t="n">
        <v>2398.35</v>
      </c>
      <c r="F7844" s="17" t="n">
        <v>0.1</v>
      </c>
      <c r="G7844" s="16" t="n">
        <v>2158.52</v>
      </c>
      <c r="I7844" s="1" t="str">
        <f aca="false">INDEX(Products!$C$2:$C$51,MATCH(C7844,Products!$A$2:$A$51,0))</f>
        <v>Electronics</v>
      </c>
      <c r="J7844" s="1" t="str">
        <f aca="false">INDEX(Orders!$E$2:$E$8001,MATCH(B7844,Orders!$A$2:$A$8001,0))</f>
        <v>Delivered</v>
      </c>
      <c r="K7844" s="1" t="str">
        <f aca="false">LEFT(INDEX(Orders!$C$2:$C$8001,MATCH(B7844,Orders!$A$2:$A$8001,0)),7)</f>
        <v>2025-01</v>
      </c>
    </row>
    <row r="7845" customFormat="false" ht="15" hidden="false" customHeight="true" outlineLevel="0" collapsed="false">
      <c r="A7845" s="1" t="s">
        <v>18315</v>
      </c>
      <c r="B7845" s="1" t="s">
        <v>6272</v>
      </c>
      <c r="C7845" s="1" t="s">
        <v>1979</v>
      </c>
      <c r="D7845" s="1" t="n">
        <v>1</v>
      </c>
      <c r="E7845" s="16" t="n">
        <v>623</v>
      </c>
      <c r="F7845" s="17" t="n">
        <v>0</v>
      </c>
      <c r="G7845" s="16" t="n">
        <v>623</v>
      </c>
      <c r="I7845" s="1" t="str">
        <f aca="false">INDEX(Products!$C$2:$C$51,MATCH(C7845,Products!$A$2:$A$51,0))</f>
        <v>Beauty &amp; Personal Care</v>
      </c>
      <c r="J7845" s="1" t="str">
        <f aca="false">INDEX(Orders!$E$2:$E$8001,MATCH(B7845,Orders!$A$2:$A$8001,0))</f>
        <v>Delivered</v>
      </c>
      <c r="K7845" s="1" t="str">
        <f aca="false">LEFT(INDEX(Orders!$C$2:$C$8001,MATCH(B7845,Orders!$A$2:$A$8001,0)),7)</f>
        <v>2025-07</v>
      </c>
    </row>
    <row r="7846" customFormat="false" ht="15" hidden="false" customHeight="true" outlineLevel="0" collapsed="false">
      <c r="A7846" s="1" t="s">
        <v>18316</v>
      </c>
      <c r="B7846" s="1" t="s">
        <v>6272</v>
      </c>
      <c r="C7846" s="1" t="s">
        <v>1940</v>
      </c>
      <c r="D7846" s="1" t="n">
        <v>2</v>
      </c>
      <c r="E7846" s="16" t="n">
        <v>2374.52</v>
      </c>
      <c r="F7846" s="17" t="n">
        <v>0.05</v>
      </c>
      <c r="G7846" s="16" t="n">
        <v>4511.59</v>
      </c>
      <c r="I7846" s="1" t="str">
        <f aca="false">INDEX(Products!$C$2:$C$51,MATCH(C7846,Products!$A$2:$A$51,0))</f>
        <v>Fashion</v>
      </c>
      <c r="J7846" s="1" t="str">
        <f aca="false">INDEX(Orders!$E$2:$E$8001,MATCH(B7846,Orders!$A$2:$A$8001,0))</f>
        <v>Delivered</v>
      </c>
      <c r="K7846" s="1" t="str">
        <f aca="false">LEFT(INDEX(Orders!$C$2:$C$8001,MATCH(B7846,Orders!$A$2:$A$8001,0)),7)</f>
        <v>2025-07</v>
      </c>
    </row>
    <row r="7847" customFormat="false" ht="15" hidden="false" customHeight="true" outlineLevel="0" collapsed="false">
      <c r="A7847" s="1" t="s">
        <v>18317</v>
      </c>
      <c r="B7847" s="1" t="s">
        <v>6273</v>
      </c>
      <c r="C7847" s="1" t="s">
        <v>2004</v>
      </c>
      <c r="D7847" s="1" t="n">
        <v>1</v>
      </c>
      <c r="E7847" s="16" t="n">
        <v>645.89</v>
      </c>
      <c r="F7847" s="17" t="n">
        <v>0.05</v>
      </c>
      <c r="G7847" s="16" t="n">
        <v>613.6</v>
      </c>
      <c r="I7847" s="1" t="str">
        <f aca="false">INDEX(Products!$C$2:$C$51,MATCH(C7847,Products!$A$2:$A$51,0))</f>
        <v>Books &amp; Stationery</v>
      </c>
      <c r="J7847" s="1" t="str">
        <f aca="false">INDEX(Orders!$E$2:$E$8001,MATCH(B7847,Orders!$A$2:$A$8001,0))</f>
        <v>Delivered</v>
      </c>
      <c r="K7847" s="1" t="str">
        <f aca="false">LEFT(INDEX(Orders!$C$2:$C$8001,MATCH(B7847,Orders!$A$2:$A$8001,0)),7)</f>
        <v>2025-04</v>
      </c>
    </row>
    <row r="7848" customFormat="false" ht="15" hidden="false" customHeight="true" outlineLevel="0" collapsed="false">
      <c r="A7848" s="1" t="s">
        <v>18318</v>
      </c>
      <c r="B7848" s="1" t="s">
        <v>6273</v>
      </c>
      <c r="C7848" s="1" t="s">
        <v>1984</v>
      </c>
      <c r="D7848" s="1" t="n">
        <v>2</v>
      </c>
      <c r="E7848" s="16" t="n">
        <v>1134.82</v>
      </c>
      <c r="F7848" s="17" t="n">
        <v>0</v>
      </c>
      <c r="G7848" s="16" t="n">
        <v>2269.64</v>
      </c>
      <c r="I7848" s="1" t="str">
        <f aca="false">INDEX(Products!$C$2:$C$51,MATCH(C7848,Products!$A$2:$A$51,0))</f>
        <v>Beauty &amp; Personal Care</v>
      </c>
      <c r="J7848" s="1" t="str">
        <f aca="false">INDEX(Orders!$E$2:$E$8001,MATCH(B7848,Orders!$A$2:$A$8001,0))</f>
        <v>Delivered</v>
      </c>
      <c r="K7848" s="1" t="str">
        <f aca="false">LEFT(INDEX(Orders!$C$2:$C$8001,MATCH(B7848,Orders!$A$2:$A$8001,0)),7)</f>
        <v>2025-04</v>
      </c>
    </row>
    <row r="7849" customFormat="false" ht="15" hidden="false" customHeight="true" outlineLevel="0" collapsed="false">
      <c r="A7849" s="1" t="s">
        <v>18319</v>
      </c>
      <c r="B7849" s="1" t="s">
        <v>6274</v>
      </c>
      <c r="C7849" s="1" t="s">
        <v>1997</v>
      </c>
      <c r="D7849" s="1" t="n">
        <v>2</v>
      </c>
      <c r="E7849" s="16" t="n">
        <v>311.15</v>
      </c>
      <c r="F7849" s="17" t="n">
        <v>0.1</v>
      </c>
      <c r="G7849" s="16" t="n">
        <v>560.07</v>
      </c>
      <c r="I7849" s="1" t="str">
        <f aca="false">INDEX(Products!$C$2:$C$51,MATCH(C7849,Products!$A$2:$A$51,0))</f>
        <v>Sports &amp; Fitness</v>
      </c>
      <c r="J7849" s="1" t="str">
        <f aca="false">INDEX(Orders!$E$2:$E$8001,MATCH(B7849,Orders!$A$2:$A$8001,0))</f>
        <v>Delivered</v>
      </c>
      <c r="K7849" s="1" t="str">
        <f aca="false">LEFT(INDEX(Orders!$C$2:$C$8001,MATCH(B7849,Orders!$A$2:$A$8001,0)),7)</f>
        <v>2024-09</v>
      </c>
    </row>
    <row r="7850" customFormat="false" ht="15" hidden="false" customHeight="true" outlineLevel="0" collapsed="false">
      <c r="A7850" s="1" t="s">
        <v>18320</v>
      </c>
      <c r="B7850" s="1" t="s">
        <v>6275</v>
      </c>
      <c r="C7850" s="1" t="s">
        <v>1979</v>
      </c>
      <c r="D7850" s="1" t="n">
        <v>1</v>
      </c>
      <c r="E7850" s="16" t="n">
        <v>623</v>
      </c>
      <c r="F7850" s="17" t="n">
        <v>0.1</v>
      </c>
      <c r="G7850" s="16" t="n">
        <v>560.7</v>
      </c>
      <c r="I7850" s="1" t="str">
        <f aca="false">INDEX(Products!$C$2:$C$51,MATCH(C7850,Products!$A$2:$A$51,0))</f>
        <v>Beauty &amp; Personal Care</v>
      </c>
      <c r="J7850" s="1" t="str">
        <f aca="false">INDEX(Orders!$E$2:$E$8001,MATCH(B7850,Orders!$A$2:$A$8001,0))</f>
        <v>Delivered</v>
      </c>
      <c r="K7850" s="1" t="str">
        <f aca="false">LEFT(INDEX(Orders!$C$2:$C$8001,MATCH(B7850,Orders!$A$2:$A$8001,0)),7)</f>
        <v>2025-06</v>
      </c>
    </row>
    <row r="7851" customFormat="false" ht="15" hidden="false" customHeight="true" outlineLevel="0" collapsed="false">
      <c r="A7851" s="1" t="s">
        <v>18321</v>
      </c>
      <c r="B7851" s="1" t="s">
        <v>6276</v>
      </c>
      <c r="C7851" s="1" t="s">
        <v>1931</v>
      </c>
      <c r="D7851" s="1" t="n">
        <v>1</v>
      </c>
      <c r="E7851" s="16" t="n">
        <v>1111.28</v>
      </c>
      <c r="F7851" s="17" t="n">
        <v>0.15</v>
      </c>
      <c r="G7851" s="16" t="n">
        <v>944.59</v>
      </c>
      <c r="I7851" s="1" t="str">
        <f aca="false">INDEX(Products!$C$2:$C$51,MATCH(C7851,Products!$A$2:$A$51,0))</f>
        <v>Electronics</v>
      </c>
      <c r="J7851" s="1" t="str">
        <f aca="false">INDEX(Orders!$E$2:$E$8001,MATCH(B7851,Orders!$A$2:$A$8001,0))</f>
        <v>Delivered</v>
      </c>
      <c r="K7851" s="1" t="str">
        <f aca="false">LEFT(INDEX(Orders!$C$2:$C$8001,MATCH(B7851,Orders!$A$2:$A$8001,0)),7)</f>
        <v>2025-12</v>
      </c>
    </row>
    <row r="7852" customFormat="false" ht="15" hidden="false" customHeight="true" outlineLevel="0" collapsed="false">
      <c r="A7852" s="1" t="s">
        <v>18322</v>
      </c>
      <c r="B7852" s="1" t="s">
        <v>6276</v>
      </c>
      <c r="C7852" s="1" t="s">
        <v>2006</v>
      </c>
      <c r="D7852" s="1" t="n">
        <v>1</v>
      </c>
      <c r="E7852" s="16" t="n">
        <v>482.17</v>
      </c>
      <c r="F7852" s="17" t="n">
        <v>0</v>
      </c>
      <c r="G7852" s="16" t="n">
        <v>482.17</v>
      </c>
      <c r="I7852" s="1" t="str">
        <f aca="false">INDEX(Products!$C$2:$C$51,MATCH(C7852,Products!$A$2:$A$51,0))</f>
        <v>Books &amp; Stationery</v>
      </c>
      <c r="J7852" s="1" t="str">
        <f aca="false">INDEX(Orders!$E$2:$E$8001,MATCH(B7852,Orders!$A$2:$A$8001,0))</f>
        <v>Delivered</v>
      </c>
      <c r="K7852" s="1" t="str">
        <f aca="false">LEFT(INDEX(Orders!$C$2:$C$8001,MATCH(B7852,Orders!$A$2:$A$8001,0)),7)</f>
        <v>2025-12</v>
      </c>
    </row>
    <row r="7853" customFormat="false" ht="15" hidden="false" customHeight="true" outlineLevel="0" collapsed="false">
      <c r="A7853" s="1" t="s">
        <v>18323</v>
      </c>
      <c r="B7853" s="1" t="s">
        <v>6276</v>
      </c>
      <c r="C7853" s="1" t="s">
        <v>1990</v>
      </c>
      <c r="D7853" s="1" t="n">
        <v>1</v>
      </c>
      <c r="E7853" s="16" t="n">
        <v>5311.32</v>
      </c>
      <c r="F7853" s="17" t="n">
        <v>0.1</v>
      </c>
      <c r="G7853" s="16" t="n">
        <v>4780.19</v>
      </c>
      <c r="I7853" s="1" t="str">
        <f aca="false">INDEX(Products!$C$2:$C$51,MATCH(C7853,Products!$A$2:$A$51,0))</f>
        <v>Sports &amp; Fitness</v>
      </c>
      <c r="J7853" s="1" t="str">
        <f aca="false">INDEX(Orders!$E$2:$E$8001,MATCH(B7853,Orders!$A$2:$A$8001,0))</f>
        <v>Delivered</v>
      </c>
      <c r="K7853" s="1" t="str">
        <f aca="false">LEFT(INDEX(Orders!$C$2:$C$8001,MATCH(B7853,Orders!$A$2:$A$8001,0)),7)</f>
        <v>2025-12</v>
      </c>
    </row>
    <row r="7854" customFormat="false" ht="15" hidden="false" customHeight="true" outlineLevel="0" collapsed="false">
      <c r="A7854" s="1" t="s">
        <v>18324</v>
      </c>
      <c r="B7854" s="1" t="s">
        <v>6276</v>
      </c>
      <c r="C7854" s="1" t="s">
        <v>1924</v>
      </c>
      <c r="D7854" s="1" t="n">
        <v>2</v>
      </c>
      <c r="E7854" s="16" t="n">
        <v>1971</v>
      </c>
      <c r="F7854" s="17" t="n">
        <v>0</v>
      </c>
      <c r="G7854" s="16" t="n">
        <v>3942</v>
      </c>
      <c r="I7854" s="1" t="str">
        <f aca="false">INDEX(Products!$C$2:$C$51,MATCH(C7854,Products!$A$2:$A$51,0))</f>
        <v>Electronics</v>
      </c>
      <c r="J7854" s="1" t="str">
        <f aca="false">INDEX(Orders!$E$2:$E$8001,MATCH(B7854,Orders!$A$2:$A$8001,0))</f>
        <v>Delivered</v>
      </c>
      <c r="K7854" s="1" t="str">
        <f aca="false">LEFT(INDEX(Orders!$C$2:$C$8001,MATCH(B7854,Orders!$A$2:$A$8001,0)),7)</f>
        <v>2025-12</v>
      </c>
    </row>
    <row r="7855" customFormat="false" ht="15" hidden="false" customHeight="true" outlineLevel="0" collapsed="false">
      <c r="A7855" s="1" t="s">
        <v>18325</v>
      </c>
      <c r="B7855" s="1" t="s">
        <v>6276</v>
      </c>
      <c r="C7855" s="1" t="s">
        <v>1930</v>
      </c>
      <c r="D7855" s="1" t="n">
        <v>1</v>
      </c>
      <c r="E7855" s="16" t="n">
        <v>2398.35</v>
      </c>
      <c r="F7855" s="17" t="n">
        <v>0.1</v>
      </c>
      <c r="G7855" s="16" t="n">
        <v>2158.52</v>
      </c>
      <c r="I7855" s="1" t="str">
        <f aca="false">INDEX(Products!$C$2:$C$51,MATCH(C7855,Products!$A$2:$A$51,0))</f>
        <v>Electronics</v>
      </c>
      <c r="J7855" s="1" t="str">
        <f aca="false">INDEX(Orders!$E$2:$E$8001,MATCH(B7855,Orders!$A$2:$A$8001,0))</f>
        <v>Delivered</v>
      </c>
      <c r="K7855" s="1" t="str">
        <f aca="false">LEFT(INDEX(Orders!$C$2:$C$8001,MATCH(B7855,Orders!$A$2:$A$8001,0)),7)</f>
        <v>2025-12</v>
      </c>
    </row>
    <row r="7856" customFormat="false" ht="15" hidden="false" customHeight="true" outlineLevel="0" collapsed="false">
      <c r="A7856" s="1" t="s">
        <v>18326</v>
      </c>
      <c r="B7856" s="1" t="s">
        <v>6277</v>
      </c>
      <c r="C7856" s="1" t="s">
        <v>2006</v>
      </c>
      <c r="D7856" s="1" t="n">
        <v>2</v>
      </c>
      <c r="E7856" s="16" t="n">
        <v>482.17</v>
      </c>
      <c r="F7856" s="17" t="n">
        <v>0.1</v>
      </c>
      <c r="G7856" s="16" t="n">
        <v>867.91</v>
      </c>
      <c r="I7856" s="1" t="str">
        <f aca="false">INDEX(Products!$C$2:$C$51,MATCH(C7856,Products!$A$2:$A$51,0))</f>
        <v>Books &amp; Stationery</v>
      </c>
      <c r="J7856" s="1" t="str">
        <f aca="false">INDEX(Orders!$E$2:$E$8001,MATCH(B7856,Orders!$A$2:$A$8001,0))</f>
        <v>Delivered</v>
      </c>
      <c r="K7856" s="1" t="str">
        <f aca="false">LEFT(INDEX(Orders!$C$2:$C$8001,MATCH(B7856,Orders!$A$2:$A$8001,0)),7)</f>
        <v>2024-03</v>
      </c>
    </row>
    <row r="7857" customFormat="false" ht="15" hidden="false" customHeight="true" outlineLevel="0" collapsed="false">
      <c r="A7857" s="1" t="s">
        <v>18327</v>
      </c>
      <c r="B7857" s="1" t="s">
        <v>6278</v>
      </c>
      <c r="C7857" s="1" t="s">
        <v>1940</v>
      </c>
      <c r="D7857" s="1" t="n">
        <v>1</v>
      </c>
      <c r="E7857" s="16" t="n">
        <v>2374.52</v>
      </c>
      <c r="F7857" s="17" t="n">
        <v>0.15</v>
      </c>
      <c r="G7857" s="16" t="n">
        <v>2018.34</v>
      </c>
      <c r="I7857" s="1" t="str">
        <f aca="false">INDEX(Products!$C$2:$C$51,MATCH(C7857,Products!$A$2:$A$51,0))</f>
        <v>Fashion</v>
      </c>
      <c r="J7857" s="1" t="str">
        <f aca="false">INDEX(Orders!$E$2:$E$8001,MATCH(B7857,Orders!$A$2:$A$8001,0))</f>
        <v>Delivered</v>
      </c>
      <c r="K7857" s="1" t="str">
        <f aca="false">LEFT(INDEX(Orders!$C$2:$C$8001,MATCH(B7857,Orders!$A$2:$A$8001,0)),7)</f>
        <v>2025-12</v>
      </c>
    </row>
    <row r="7858" customFormat="false" ht="15" hidden="false" customHeight="true" outlineLevel="0" collapsed="false">
      <c r="A7858" s="1" t="s">
        <v>18328</v>
      </c>
      <c r="B7858" s="1" t="s">
        <v>6279</v>
      </c>
      <c r="C7858" s="1" t="s">
        <v>1997</v>
      </c>
      <c r="D7858" s="1" t="n">
        <v>1</v>
      </c>
      <c r="E7858" s="16" t="n">
        <v>311.15</v>
      </c>
      <c r="F7858" s="17" t="n">
        <v>0</v>
      </c>
      <c r="G7858" s="16" t="n">
        <v>311.15</v>
      </c>
      <c r="I7858" s="1" t="str">
        <f aca="false">INDEX(Products!$C$2:$C$51,MATCH(C7858,Products!$A$2:$A$51,0))</f>
        <v>Sports &amp; Fitness</v>
      </c>
      <c r="J7858" s="1" t="str">
        <f aca="false">INDEX(Orders!$E$2:$E$8001,MATCH(B7858,Orders!$A$2:$A$8001,0))</f>
        <v>Delivered</v>
      </c>
      <c r="K7858" s="1" t="str">
        <f aca="false">LEFT(INDEX(Orders!$C$2:$C$8001,MATCH(B7858,Orders!$A$2:$A$8001,0)),7)</f>
        <v>2025-12</v>
      </c>
    </row>
    <row r="7859" customFormat="false" ht="15" hidden="false" customHeight="true" outlineLevel="0" collapsed="false">
      <c r="A7859" s="1" t="s">
        <v>18329</v>
      </c>
      <c r="B7859" s="1" t="s">
        <v>6280</v>
      </c>
      <c r="C7859" s="1" t="s">
        <v>2007</v>
      </c>
      <c r="D7859" s="1" t="n">
        <v>1</v>
      </c>
      <c r="E7859" s="16" t="n">
        <v>750.27</v>
      </c>
      <c r="F7859" s="17" t="n">
        <v>0</v>
      </c>
      <c r="G7859" s="16" t="n">
        <v>750.27</v>
      </c>
      <c r="I7859" s="1" t="str">
        <f aca="false">INDEX(Products!$C$2:$C$51,MATCH(C7859,Products!$A$2:$A$51,0))</f>
        <v>Books &amp; Stationery</v>
      </c>
      <c r="J7859" s="1" t="str">
        <f aca="false">INDEX(Orders!$E$2:$E$8001,MATCH(B7859,Orders!$A$2:$A$8001,0))</f>
        <v>Delivered</v>
      </c>
      <c r="K7859" s="1" t="str">
        <f aca="false">LEFT(INDEX(Orders!$C$2:$C$8001,MATCH(B7859,Orders!$A$2:$A$8001,0)),7)</f>
        <v>2025-02</v>
      </c>
    </row>
    <row r="7860" customFormat="false" ht="15" hidden="false" customHeight="true" outlineLevel="0" collapsed="false">
      <c r="A7860" s="1" t="s">
        <v>18330</v>
      </c>
      <c r="B7860" s="1" t="s">
        <v>6281</v>
      </c>
      <c r="C7860" s="1" t="s">
        <v>1977</v>
      </c>
      <c r="D7860" s="1" t="n">
        <v>1</v>
      </c>
      <c r="E7860" s="16" t="n">
        <v>2386.05</v>
      </c>
      <c r="F7860" s="17" t="n">
        <v>0</v>
      </c>
      <c r="G7860" s="16" t="n">
        <v>2386.05</v>
      </c>
      <c r="I7860" s="1" t="str">
        <f aca="false">INDEX(Products!$C$2:$C$51,MATCH(C7860,Products!$A$2:$A$51,0))</f>
        <v>Beauty &amp; Personal Care</v>
      </c>
      <c r="J7860" s="1" t="str">
        <f aca="false">INDEX(Orders!$E$2:$E$8001,MATCH(B7860,Orders!$A$2:$A$8001,0))</f>
        <v>Delivered</v>
      </c>
      <c r="K7860" s="1" t="str">
        <f aca="false">LEFT(INDEX(Orders!$C$2:$C$8001,MATCH(B7860,Orders!$A$2:$A$8001,0)),7)</f>
        <v>2024-11</v>
      </c>
    </row>
    <row r="7861" customFormat="false" ht="15" hidden="false" customHeight="true" outlineLevel="0" collapsed="false">
      <c r="A7861" s="1" t="s">
        <v>18331</v>
      </c>
      <c r="B7861" s="1" t="s">
        <v>6282</v>
      </c>
      <c r="C7861" s="1" t="s">
        <v>1924</v>
      </c>
      <c r="D7861" s="1" t="n">
        <v>3</v>
      </c>
      <c r="E7861" s="16" t="n">
        <v>1971</v>
      </c>
      <c r="F7861" s="17" t="n">
        <v>0.05</v>
      </c>
      <c r="G7861" s="16" t="n">
        <v>5617.35</v>
      </c>
      <c r="I7861" s="1" t="str">
        <f aca="false">INDEX(Products!$C$2:$C$51,MATCH(C7861,Products!$A$2:$A$51,0))</f>
        <v>Electronics</v>
      </c>
      <c r="J7861" s="1" t="str">
        <f aca="false">INDEX(Orders!$E$2:$E$8001,MATCH(B7861,Orders!$A$2:$A$8001,0))</f>
        <v>Delivered</v>
      </c>
      <c r="K7861" s="1" t="str">
        <f aca="false">LEFT(INDEX(Orders!$C$2:$C$8001,MATCH(B7861,Orders!$A$2:$A$8001,0)),7)</f>
        <v>2024-12</v>
      </c>
    </row>
    <row r="7862" customFormat="false" ht="15" hidden="false" customHeight="true" outlineLevel="0" collapsed="false">
      <c r="A7862" s="1" t="s">
        <v>18332</v>
      </c>
      <c r="B7862" s="1" t="s">
        <v>6283</v>
      </c>
      <c r="C7862" s="1" t="s">
        <v>1990</v>
      </c>
      <c r="D7862" s="1" t="n">
        <v>1</v>
      </c>
      <c r="E7862" s="16" t="n">
        <v>5311.32</v>
      </c>
      <c r="F7862" s="17" t="n">
        <v>0</v>
      </c>
      <c r="G7862" s="16" t="n">
        <v>5311.32</v>
      </c>
      <c r="I7862" s="1" t="str">
        <f aca="false">INDEX(Products!$C$2:$C$51,MATCH(C7862,Products!$A$2:$A$51,0))</f>
        <v>Sports &amp; Fitness</v>
      </c>
      <c r="J7862" s="1" t="str">
        <f aca="false">INDEX(Orders!$E$2:$E$8001,MATCH(B7862,Orders!$A$2:$A$8001,0))</f>
        <v>Delivered</v>
      </c>
      <c r="K7862" s="1" t="str">
        <f aca="false">LEFT(INDEX(Orders!$C$2:$C$8001,MATCH(B7862,Orders!$A$2:$A$8001,0)),7)</f>
        <v>2025-10</v>
      </c>
    </row>
    <row r="7863" customFormat="false" ht="15" hidden="false" customHeight="true" outlineLevel="0" collapsed="false">
      <c r="A7863" s="1" t="s">
        <v>18333</v>
      </c>
      <c r="B7863" s="1" t="s">
        <v>6283</v>
      </c>
      <c r="C7863" s="1" t="s">
        <v>1937</v>
      </c>
      <c r="D7863" s="1" t="n">
        <v>1</v>
      </c>
      <c r="E7863" s="16" t="n">
        <v>1364.75</v>
      </c>
      <c r="F7863" s="17" t="n">
        <v>0</v>
      </c>
      <c r="G7863" s="16" t="n">
        <v>1364.75</v>
      </c>
      <c r="I7863" s="1" t="str">
        <f aca="false">INDEX(Products!$C$2:$C$51,MATCH(C7863,Products!$A$2:$A$51,0))</f>
        <v>Fashion</v>
      </c>
      <c r="J7863" s="1" t="str">
        <f aca="false">INDEX(Orders!$E$2:$E$8001,MATCH(B7863,Orders!$A$2:$A$8001,0))</f>
        <v>Delivered</v>
      </c>
      <c r="K7863" s="1" t="str">
        <f aca="false">LEFT(INDEX(Orders!$C$2:$C$8001,MATCH(B7863,Orders!$A$2:$A$8001,0)),7)</f>
        <v>2025-10</v>
      </c>
    </row>
    <row r="7864" customFormat="false" ht="15" hidden="false" customHeight="true" outlineLevel="0" collapsed="false">
      <c r="A7864" s="1" t="s">
        <v>18334</v>
      </c>
      <c r="B7864" s="1" t="s">
        <v>6284</v>
      </c>
      <c r="C7864" s="1" t="s">
        <v>1949</v>
      </c>
      <c r="D7864" s="1" t="n">
        <v>2</v>
      </c>
      <c r="E7864" s="16" t="n">
        <v>4185.64</v>
      </c>
      <c r="F7864" s="17" t="n">
        <v>0</v>
      </c>
      <c r="G7864" s="16" t="n">
        <v>8371.28</v>
      </c>
      <c r="I7864" s="1" t="str">
        <f aca="false">INDEX(Products!$C$2:$C$51,MATCH(C7864,Products!$A$2:$A$51,0))</f>
        <v>Fashion</v>
      </c>
      <c r="J7864" s="1" t="str">
        <f aca="false">INDEX(Orders!$E$2:$E$8001,MATCH(B7864,Orders!$A$2:$A$8001,0))</f>
        <v>Delivered</v>
      </c>
      <c r="K7864" s="1" t="str">
        <f aca="false">LEFT(INDEX(Orders!$C$2:$C$8001,MATCH(B7864,Orders!$A$2:$A$8001,0)),7)</f>
        <v>2025-05</v>
      </c>
    </row>
    <row r="7865" customFormat="false" ht="15" hidden="false" customHeight="true" outlineLevel="0" collapsed="false">
      <c r="A7865" s="1" t="s">
        <v>18335</v>
      </c>
      <c r="B7865" s="1" t="s">
        <v>6284</v>
      </c>
      <c r="C7865" s="1" t="s">
        <v>1940</v>
      </c>
      <c r="D7865" s="1" t="n">
        <v>1</v>
      </c>
      <c r="E7865" s="16" t="n">
        <v>2374.52</v>
      </c>
      <c r="F7865" s="17" t="n">
        <v>0</v>
      </c>
      <c r="G7865" s="16" t="n">
        <v>2374.52</v>
      </c>
      <c r="I7865" s="1" t="str">
        <f aca="false">INDEX(Products!$C$2:$C$51,MATCH(C7865,Products!$A$2:$A$51,0))</f>
        <v>Fashion</v>
      </c>
      <c r="J7865" s="1" t="str">
        <f aca="false">INDEX(Orders!$E$2:$E$8001,MATCH(B7865,Orders!$A$2:$A$8001,0))</f>
        <v>Delivered</v>
      </c>
      <c r="K7865" s="1" t="str">
        <f aca="false">LEFT(INDEX(Orders!$C$2:$C$8001,MATCH(B7865,Orders!$A$2:$A$8001,0)),7)</f>
        <v>2025-05</v>
      </c>
    </row>
    <row r="7866" customFormat="false" ht="15" hidden="false" customHeight="true" outlineLevel="0" collapsed="false">
      <c r="A7866" s="1" t="s">
        <v>18336</v>
      </c>
      <c r="B7866" s="1" t="s">
        <v>6284</v>
      </c>
      <c r="C7866" s="1" t="s">
        <v>1998</v>
      </c>
      <c r="D7866" s="1" t="n">
        <v>2</v>
      </c>
      <c r="E7866" s="16" t="n">
        <v>1335.85</v>
      </c>
      <c r="F7866" s="17" t="n">
        <v>0</v>
      </c>
      <c r="G7866" s="16" t="n">
        <v>2671.7</v>
      </c>
      <c r="I7866" s="1" t="str">
        <f aca="false">INDEX(Products!$C$2:$C$51,MATCH(C7866,Products!$A$2:$A$51,0))</f>
        <v>Sports &amp; Fitness</v>
      </c>
      <c r="J7866" s="1" t="str">
        <f aca="false">INDEX(Orders!$E$2:$E$8001,MATCH(B7866,Orders!$A$2:$A$8001,0))</f>
        <v>Delivered</v>
      </c>
      <c r="K7866" s="1" t="str">
        <f aca="false">LEFT(INDEX(Orders!$C$2:$C$8001,MATCH(B7866,Orders!$A$2:$A$8001,0)),7)</f>
        <v>2025-05</v>
      </c>
    </row>
    <row r="7867" customFormat="false" ht="15" hidden="false" customHeight="true" outlineLevel="0" collapsed="false">
      <c r="A7867" s="1" t="s">
        <v>18337</v>
      </c>
      <c r="B7867" s="1" t="s">
        <v>6285</v>
      </c>
      <c r="C7867" s="1" t="s">
        <v>1997</v>
      </c>
      <c r="D7867" s="1" t="n">
        <v>1</v>
      </c>
      <c r="E7867" s="16" t="n">
        <v>311.15</v>
      </c>
      <c r="F7867" s="17" t="n">
        <v>0</v>
      </c>
      <c r="G7867" s="16" t="n">
        <v>311.15</v>
      </c>
      <c r="I7867" s="1" t="str">
        <f aca="false">INDEX(Products!$C$2:$C$51,MATCH(C7867,Products!$A$2:$A$51,0))</f>
        <v>Sports &amp; Fitness</v>
      </c>
      <c r="J7867" s="1" t="str">
        <f aca="false">INDEX(Orders!$E$2:$E$8001,MATCH(B7867,Orders!$A$2:$A$8001,0))</f>
        <v>Delivered</v>
      </c>
      <c r="K7867" s="1" t="str">
        <f aca="false">LEFT(INDEX(Orders!$C$2:$C$8001,MATCH(B7867,Orders!$A$2:$A$8001,0)),7)</f>
        <v>2025-06</v>
      </c>
    </row>
    <row r="7868" customFormat="false" ht="15" hidden="false" customHeight="true" outlineLevel="0" collapsed="false">
      <c r="A7868" s="1" t="s">
        <v>18338</v>
      </c>
      <c r="B7868" s="1" t="s">
        <v>6285</v>
      </c>
      <c r="C7868" s="1" t="s">
        <v>1940</v>
      </c>
      <c r="D7868" s="1" t="n">
        <v>1</v>
      </c>
      <c r="E7868" s="16" t="n">
        <v>2374.52</v>
      </c>
      <c r="F7868" s="17" t="n">
        <v>0</v>
      </c>
      <c r="G7868" s="16" t="n">
        <v>2374.52</v>
      </c>
      <c r="I7868" s="1" t="str">
        <f aca="false">INDEX(Products!$C$2:$C$51,MATCH(C7868,Products!$A$2:$A$51,0))</f>
        <v>Fashion</v>
      </c>
      <c r="J7868" s="1" t="str">
        <f aca="false">INDEX(Orders!$E$2:$E$8001,MATCH(B7868,Orders!$A$2:$A$8001,0))</f>
        <v>Delivered</v>
      </c>
      <c r="K7868" s="1" t="str">
        <f aca="false">LEFT(INDEX(Orders!$C$2:$C$8001,MATCH(B7868,Orders!$A$2:$A$8001,0)),7)</f>
        <v>2025-06</v>
      </c>
    </row>
    <row r="7869" customFormat="false" ht="15" hidden="false" customHeight="true" outlineLevel="0" collapsed="false">
      <c r="A7869" s="1" t="s">
        <v>18339</v>
      </c>
      <c r="B7869" s="1" t="s">
        <v>6286</v>
      </c>
      <c r="C7869" s="1" t="s">
        <v>1938</v>
      </c>
      <c r="D7869" s="1" t="n">
        <v>1</v>
      </c>
      <c r="E7869" s="16" t="n">
        <v>1572.6</v>
      </c>
      <c r="F7869" s="17" t="n">
        <v>0.05</v>
      </c>
      <c r="G7869" s="16" t="n">
        <v>1493.97</v>
      </c>
      <c r="I7869" s="1" t="str">
        <f aca="false">INDEX(Products!$C$2:$C$51,MATCH(C7869,Products!$A$2:$A$51,0))</f>
        <v>Fashion</v>
      </c>
      <c r="J7869" s="1" t="str">
        <f aca="false">INDEX(Orders!$E$2:$E$8001,MATCH(B7869,Orders!$A$2:$A$8001,0))</f>
        <v>Delivered</v>
      </c>
      <c r="K7869" s="1" t="str">
        <f aca="false">LEFT(INDEX(Orders!$C$2:$C$8001,MATCH(B7869,Orders!$A$2:$A$8001,0)),7)</f>
        <v>2025-02</v>
      </c>
    </row>
    <row r="7870" customFormat="false" ht="15" hidden="false" customHeight="true" outlineLevel="0" collapsed="false">
      <c r="A7870" s="1" t="s">
        <v>18340</v>
      </c>
      <c r="B7870" s="1" t="s">
        <v>6286</v>
      </c>
      <c r="C7870" s="1" t="s">
        <v>1961</v>
      </c>
      <c r="D7870" s="1" t="n">
        <v>2</v>
      </c>
      <c r="E7870" s="16" t="n">
        <v>3493.68</v>
      </c>
      <c r="F7870" s="17" t="n">
        <v>0</v>
      </c>
      <c r="G7870" s="16" t="n">
        <v>6987.36</v>
      </c>
      <c r="I7870" s="1" t="str">
        <f aca="false">INDEX(Products!$C$2:$C$51,MATCH(C7870,Products!$A$2:$A$51,0))</f>
        <v>Home &amp; Kitchen</v>
      </c>
      <c r="J7870" s="1" t="str">
        <f aca="false">INDEX(Orders!$E$2:$E$8001,MATCH(B7870,Orders!$A$2:$A$8001,0))</f>
        <v>Delivered</v>
      </c>
      <c r="K7870" s="1" t="str">
        <f aca="false">LEFT(INDEX(Orders!$C$2:$C$8001,MATCH(B7870,Orders!$A$2:$A$8001,0)),7)</f>
        <v>2025-02</v>
      </c>
    </row>
    <row r="7871" customFormat="false" ht="15" hidden="false" customHeight="true" outlineLevel="0" collapsed="false">
      <c r="A7871" s="1" t="s">
        <v>18341</v>
      </c>
      <c r="B7871" s="1" t="s">
        <v>6287</v>
      </c>
      <c r="C7871" s="1" t="s">
        <v>1930</v>
      </c>
      <c r="D7871" s="1" t="n">
        <v>1</v>
      </c>
      <c r="E7871" s="16" t="n">
        <v>2398.35</v>
      </c>
      <c r="F7871" s="17" t="n">
        <v>0</v>
      </c>
      <c r="G7871" s="16" t="n">
        <v>2398.35</v>
      </c>
      <c r="I7871" s="1" t="str">
        <f aca="false">INDEX(Products!$C$2:$C$51,MATCH(C7871,Products!$A$2:$A$51,0))</f>
        <v>Electronics</v>
      </c>
      <c r="J7871" s="1" t="str">
        <f aca="false">INDEX(Orders!$E$2:$E$8001,MATCH(B7871,Orders!$A$2:$A$8001,0))</f>
        <v>Delivered</v>
      </c>
      <c r="K7871" s="1" t="str">
        <f aca="false">LEFT(INDEX(Orders!$C$2:$C$8001,MATCH(B7871,Orders!$A$2:$A$8001,0)),7)</f>
        <v>2025-10</v>
      </c>
    </row>
    <row r="7872" customFormat="false" ht="15" hidden="false" customHeight="true" outlineLevel="0" collapsed="false">
      <c r="A7872" s="1" t="s">
        <v>18342</v>
      </c>
      <c r="B7872" s="1" t="s">
        <v>6287</v>
      </c>
      <c r="C7872" s="1" t="s">
        <v>1940</v>
      </c>
      <c r="D7872" s="1" t="n">
        <v>1</v>
      </c>
      <c r="E7872" s="16" t="n">
        <v>2374.52</v>
      </c>
      <c r="F7872" s="17" t="n">
        <v>0.15</v>
      </c>
      <c r="G7872" s="16" t="n">
        <v>2018.34</v>
      </c>
      <c r="I7872" s="1" t="str">
        <f aca="false">INDEX(Products!$C$2:$C$51,MATCH(C7872,Products!$A$2:$A$51,0))</f>
        <v>Fashion</v>
      </c>
      <c r="J7872" s="1" t="str">
        <f aca="false">INDEX(Orders!$E$2:$E$8001,MATCH(B7872,Orders!$A$2:$A$8001,0))</f>
        <v>Delivered</v>
      </c>
      <c r="K7872" s="1" t="str">
        <f aca="false">LEFT(INDEX(Orders!$C$2:$C$8001,MATCH(B7872,Orders!$A$2:$A$8001,0)),7)</f>
        <v>2025-10</v>
      </c>
    </row>
    <row r="7873" customFormat="false" ht="15" hidden="false" customHeight="true" outlineLevel="0" collapsed="false">
      <c r="A7873" s="1" t="s">
        <v>18343</v>
      </c>
      <c r="B7873" s="1" t="s">
        <v>6287</v>
      </c>
      <c r="C7873" s="1" t="s">
        <v>1953</v>
      </c>
      <c r="D7873" s="1" t="n">
        <v>1</v>
      </c>
      <c r="E7873" s="16" t="n">
        <v>4914.12</v>
      </c>
      <c r="F7873" s="17" t="n">
        <v>0.05</v>
      </c>
      <c r="G7873" s="16" t="n">
        <v>4668.41</v>
      </c>
      <c r="I7873" s="1" t="str">
        <f aca="false">INDEX(Products!$C$2:$C$51,MATCH(C7873,Products!$A$2:$A$51,0))</f>
        <v>Fashion</v>
      </c>
      <c r="J7873" s="1" t="str">
        <f aca="false">INDEX(Orders!$E$2:$E$8001,MATCH(B7873,Orders!$A$2:$A$8001,0))</f>
        <v>Delivered</v>
      </c>
      <c r="K7873" s="1" t="str">
        <f aca="false">LEFT(INDEX(Orders!$C$2:$C$8001,MATCH(B7873,Orders!$A$2:$A$8001,0)),7)</f>
        <v>2025-10</v>
      </c>
    </row>
    <row r="7874" customFormat="false" ht="15" hidden="false" customHeight="true" outlineLevel="0" collapsed="false">
      <c r="A7874" s="1" t="s">
        <v>18344</v>
      </c>
      <c r="B7874" s="1" t="s">
        <v>6287</v>
      </c>
      <c r="C7874" s="1" t="s">
        <v>1990</v>
      </c>
      <c r="D7874" s="1" t="n">
        <v>2</v>
      </c>
      <c r="E7874" s="16" t="n">
        <v>5311.32</v>
      </c>
      <c r="F7874" s="17" t="n">
        <v>0.05</v>
      </c>
      <c r="G7874" s="16" t="n">
        <v>10091.51</v>
      </c>
      <c r="I7874" s="1" t="str">
        <f aca="false">INDEX(Products!$C$2:$C$51,MATCH(C7874,Products!$A$2:$A$51,0))</f>
        <v>Sports &amp; Fitness</v>
      </c>
      <c r="J7874" s="1" t="str">
        <f aca="false">INDEX(Orders!$E$2:$E$8001,MATCH(B7874,Orders!$A$2:$A$8001,0))</f>
        <v>Delivered</v>
      </c>
      <c r="K7874" s="1" t="str">
        <f aca="false">LEFT(INDEX(Orders!$C$2:$C$8001,MATCH(B7874,Orders!$A$2:$A$8001,0)),7)</f>
        <v>2025-10</v>
      </c>
    </row>
    <row r="7875" customFormat="false" ht="15" hidden="false" customHeight="true" outlineLevel="0" collapsed="false">
      <c r="A7875" s="1" t="s">
        <v>18345</v>
      </c>
      <c r="B7875" s="1" t="s">
        <v>6287</v>
      </c>
      <c r="C7875" s="1" t="s">
        <v>1924</v>
      </c>
      <c r="D7875" s="1" t="n">
        <v>2</v>
      </c>
      <c r="E7875" s="16" t="n">
        <v>1971</v>
      </c>
      <c r="F7875" s="17" t="n">
        <v>0.2</v>
      </c>
      <c r="G7875" s="16" t="n">
        <v>3153.6</v>
      </c>
      <c r="I7875" s="1" t="str">
        <f aca="false">INDEX(Products!$C$2:$C$51,MATCH(C7875,Products!$A$2:$A$51,0))</f>
        <v>Electronics</v>
      </c>
      <c r="J7875" s="1" t="str">
        <f aca="false">INDEX(Orders!$E$2:$E$8001,MATCH(B7875,Orders!$A$2:$A$8001,0))</f>
        <v>Delivered</v>
      </c>
      <c r="K7875" s="1" t="str">
        <f aca="false">LEFT(INDEX(Orders!$C$2:$C$8001,MATCH(B7875,Orders!$A$2:$A$8001,0)),7)</f>
        <v>2025-10</v>
      </c>
    </row>
    <row r="7876" customFormat="false" ht="15" hidden="false" customHeight="true" outlineLevel="0" collapsed="false">
      <c r="A7876" s="1" t="s">
        <v>18346</v>
      </c>
      <c r="B7876" s="1" t="s">
        <v>6288</v>
      </c>
      <c r="C7876" s="1" t="s">
        <v>1945</v>
      </c>
      <c r="D7876" s="1" t="n">
        <v>2</v>
      </c>
      <c r="E7876" s="16" t="n">
        <v>2390.13</v>
      </c>
      <c r="F7876" s="17" t="n">
        <v>0</v>
      </c>
      <c r="G7876" s="16" t="n">
        <v>4780.26</v>
      </c>
      <c r="I7876" s="1" t="str">
        <f aca="false">INDEX(Products!$C$2:$C$51,MATCH(C7876,Products!$A$2:$A$51,0))</f>
        <v>Fashion</v>
      </c>
      <c r="J7876" s="1" t="str">
        <f aca="false">INDEX(Orders!$E$2:$E$8001,MATCH(B7876,Orders!$A$2:$A$8001,0))</f>
        <v>Delivered</v>
      </c>
      <c r="K7876" s="1" t="str">
        <f aca="false">LEFT(INDEX(Orders!$C$2:$C$8001,MATCH(B7876,Orders!$A$2:$A$8001,0)),7)</f>
        <v>2025-04</v>
      </c>
    </row>
    <row r="7877" customFormat="false" ht="15" hidden="false" customHeight="true" outlineLevel="0" collapsed="false">
      <c r="A7877" s="1" t="s">
        <v>18347</v>
      </c>
      <c r="B7877" s="1" t="s">
        <v>6289</v>
      </c>
      <c r="C7877" s="1" t="s">
        <v>1938</v>
      </c>
      <c r="D7877" s="1" t="n">
        <v>1</v>
      </c>
      <c r="E7877" s="16" t="n">
        <v>1572.6</v>
      </c>
      <c r="F7877" s="17" t="n">
        <v>0</v>
      </c>
      <c r="G7877" s="16" t="n">
        <v>1572.6</v>
      </c>
      <c r="I7877" s="1" t="str">
        <f aca="false">INDEX(Products!$C$2:$C$51,MATCH(C7877,Products!$A$2:$A$51,0))</f>
        <v>Fashion</v>
      </c>
      <c r="J7877" s="1" t="str">
        <f aca="false">INDEX(Orders!$E$2:$E$8001,MATCH(B7877,Orders!$A$2:$A$8001,0))</f>
        <v>Cancelled</v>
      </c>
      <c r="K7877" s="1" t="str">
        <f aca="false">LEFT(INDEX(Orders!$C$2:$C$8001,MATCH(B7877,Orders!$A$2:$A$8001,0)),7)</f>
        <v>2024-12</v>
      </c>
    </row>
    <row r="7878" customFormat="false" ht="15" hidden="false" customHeight="true" outlineLevel="0" collapsed="false">
      <c r="A7878" s="1" t="s">
        <v>18348</v>
      </c>
      <c r="B7878" s="1" t="s">
        <v>6289</v>
      </c>
      <c r="C7878" s="1" t="s">
        <v>1961</v>
      </c>
      <c r="D7878" s="1" t="n">
        <v>1</v>
      </c>
      <c r="E7878" s="16" t="n">
        <v>3493.68</v>
      </c>
      <c r="F7878" s="17" t="n">
        <v>0</v>
      </c>
      <c r="G7878" s="16" t="n">
        <v>3493.68</v>
      </c>
      <c r="I7878" s="1" t="str">
        <f aca="false">INDEX(Products!$C$2:$C$51,MATCH(C7878,Products!$A$2:$A$51,0))</f>
        <v>Home &amp; Kitchen</v>
      </c>
      <c r="J7878" s="1" t="str">
        <f aca="false">INDEX(Orders!$E$2:$E$8001,MATCH(B7878,Orders!$A$2:$A$8001,0))</f>
        <v>Cancelled</v>
      </c>
      <c r="K7878" s="1" t="str">
        <f aca="false">LEFT(INDEX(Orders!$C$2:$C$8001,MATCH(B7878,Orders!$A$2:$A$8001,0)),7)</f>
        <v>2024-12</v>
      </c>
    </row>
    <row r="7879" customFormat="false" ht="15" hidden="false" customHeight="true" outlineLevel="0" collapsed="false">
      <c r="A7879" s="1" t="s">
        <v>18349</v>
      </c>
      <c r="B7879" s="1" t="s">
        <v>6290</v>
      </c>
      <c r="C7879" s="1" t="s">
        <v>2006</v>
      </c>
      <c r="D7879" s="1" t="n">
        <v>1</v>
      </c>
      <c r="E7879" s="16" t="n">
        <v>482.17</v>
      </c>
      <c r="F7879" s="17" t="n">
        <v>0.1</v>
      </c>
      <c r="G7879" s="16" t="n">
        <v>433.95</v>
      </c>
      <c r="I7879" s="1" t="str">
        <f aca="false">INDEX(Products!$C$2:$C$51,MATCH(C7879,Products!$A$2:$A$51,0))</f>
        <v>Books &amp; Stationery</v>
      </c>
      <c r="J7879" s="1" t="str">
        <f aca="false">INDEX(Orders!$E$2:$E$8001,MATCH(B7879,Orders!$A$2:$A$8001,0))</f>
        <v>Returned</v>
      </c>
      <c r="K7879" s="1" t="str">
        <f aca="false">LEFT(INDEX(Orders!$C$2:$C$8001,MATCH(B7879,Orders!$A$2:$A$8001,0)),7)</f>
        <v>2025-12</v>
      </c>
    </row>
    <row r="7880" customFormat="false" ht="15" hidden="false" customHeight="true" outlineLevel="0" collapsed="false">
      <c r="A7880" s="1" t="s">
        <v>18350</v>
      </c>
      <c r="B7880" s="1" t="s">
        <v>6290</v>
      </c>
      <c r="C7880" s="1" t="s">
        <v>1990</v>
      </c>
      <c r="D7880" s="1" t="n">
        <v>1</v>
      </c>
      <c r="E7880" s="16" t="n">
        <v>5311.32</v>
      </c>
      <c r="F7880" s="17" t="n">
        <v>0.05</v>
      </c>
      <c r="G7880" s="16" t="n">
        <v>5045.75</v>
      </c>
      <c r="I7880" s="1" t="str">
        <f aca="false">INDEX(Products!$C$2:$C$51,MATCH(C7880,Products!$A$2:$A$51,0))</f>
        <v>Sports &amp; Fitness</v>
      </c>
      <c r="J7880" s="1" t="str">
        <f aca="false">INDEX(Orders!$E$2:$E$8001,MATCH(B7880,Orders!$A$2:$A$8001,0))</f>
        <v>Returned</v>
      </c>
      <c r="K7880" s="1" t="str">
        <f aca="false">LEFT(INDEX(Orders!$C$2:$C$8001,MATCH(B7880,Orders!$A$2:$A$8001,0)),7)</f>
        <v>2025-12</v>
      </c>
    </row>
    <row r="7881" customFormat="false" ht="15" hidden="false" customHeight="true" outlineLevel="0" collapsed="false">
      <c r="A7881" s="1" t="s">
        <v>18351</v>
      </c>
      <c r="B7881" s="1" t="s">
        <v>6290</v>
      </c>
      <c r="C7881" s="1" t="s">
        <v>1975</v>
      </c>
      <c r="D7881" s="1" t="n">
        <v>1</v>
      </c>
      <c r="E7881" s="16" t="n">
        <v>862.99</v>
      </c>
      <c r="F7881" s="17" t="n">
        <v>0.1</v>
      </c>
      <c r="G7881" s="16" t="n">
        <v>776.69</v>
      </c>
      <c r="I7881" s="1" t="str">
        <f aca="false">INDEX(Products!$C$2:$C$51,MATCH(C7881,Products!$A$2:$A$51,0))</f>
        <v>Beauty &amp; Personal Care</v>
      </c>
      <c r="J7881" s="1" t="str">
        <f aca="false">INDEX(Orders!$E$2:$E$8001,MATCH(B7881,Orders!$A$2:$A$8001,0))</f>
        <v>Returned</v>
      </c>
      <c r="K7881" s="1" t="str">
        <f aca="false">LEFT(INDEX(Orders!$C$2:$C$8001,MATCH(B7881,Orders!$A$2:$A$8001,0)),7)</f>
        <v>2025-12</v>
      </c>
    </row>
    <row r="7882" customFormat="false" ht="15" hidden="false" customHeight="true" outlineLevel="0" collapsed="false">
      <c r="A7882" s="1" t="s">
        <v>18352</v>
      </c>
      <c r="B7882" s="1" t="s">
        <v>6291</v>
      </c>
      <c r="C7882" s="1" t="s">
        <v>2007</v>
      </c>
      <c r="D7882" s="1" t="n">
        <v>2</v>
      </c>
      <c r="E7882" s="16" t="n">
        <v>750.27</v>
      </c>
      <c r="F7882" s="17" t="n">
        <v>0</v>
      </c>
      <c r="G7882" s="16" t="n">
        <v>1500.54</v>
      </c>
      <c r="I7882" s="1" t="str">
        <f aca="false">INDEX(Products!$C$2:$C$51,MATCH(C7882,Products!$A$2:$A$51,0))</f>
        <v>Books &amp; Stationery</v>
      </c>
      <c r="J7882" s="1" t="str">
        <f aca="false">INDEX(Orders!$E$2:$E$8001,MATCH(B7882,Orders!$A$2:$A$8001,0))</f>
        <v>Delivered</v>
      </c>
      <c r="K7882" s="1" t="str">
        <f aca="false">LEFT(INDEX(Orders!$C$2:$C$8001,MATCH(B7882,Orders!$A$2:$A$8001,0)),7)</f>
        <v>2024-04</v>
      </c>
    </row>
    <row r="7883" customFormat="false" ht="15" hidden="false" customHeight="true" outlineLevel="0" collapsed="false">
      <c r="A7883" s="1" t="s">
        <v>18353</v>
      </c>
      <c r="B7883" s="1" t="s">
        <v>6291</v>
      </c>
      <c r="C7883" s="1" t="s">
        <v>1957</v>
      </c>
      <c r="D7883" s="1" t="n">
        <v>1</v>
      </c>
      <c r="E7883" s="16" t="n">
        <v>1469.28</v>
      </c>
      <c r="F7883" s="17" t="n">
        <v>0</v>
      </c>
      <c r="G7883" s="16" t="n">
        <v>1469.28</v>
      </c>
      <c r="I7883" s="1" t="str">
        <f aca="false">INDEX(Products!$C$2:$C$51,MATCH(C7883,Products!$A$2:$A$51,0))</f>
        <v>Home &amp; Kitchen</v>
      </c>
      <c r="J7883" s="1" t="str">
        <f aca="false">INDEX(Orders!$E$2:$E$8001,MATCH(B7883,Orders!$A$2:$A$8001,0))</f>
        <v>Delivered</v>
      </c>
      <c r="K7883" s="1" t="str">
        <f aca="false">LEFT(INDEX(Orders!$C$2:$C$8001,MATCH(B7883,Orders!$A$2:$A$8001,0)),7)</f>
        <v>2024-04</v>
      </c>
    </row>
    <row r="7884" customFormat="false" ht="15" hidden="false" customHeight="true" outlineLevel="0" collapsed="false">
      <c r="A7884" s="1" t="s">
        <v>18354</v>
      </c>
      <c r="B7884" s="1" t="s">
        <v>6291</v>
      </c>
      <c r="C7884" s="1" t="s">
        <v>1979</v>
      </c>
      <c r="D7884" s="1" t="n">
        <v>1</v>
      </c>
      <c r="E7884" s="16" t="n">
        <v>623</v>
      </c>
      <c r="F7884" s="17" t="n">
        <v>0</v>
      </c>
      <c r="G7884" s="16" t="n">
        <v>623</v>
      </c>
      <c r="I7884" s="1" t="str">
        <f aca="false">INDEX(Products!$C$2:$C$51,MATCH(C7884,Products!$A$2:$A$51,0))</f>
        <v>Beauty &amp; Personal Care</v>
      </c>
      <c r="J7884" s="1" t="str">
        <f aca="false">INDEX(Orders!$E$2:$E$8001,MATCH(B7884,Orders!$A$2:$A$8001,0))</f>
        <v>Delivered</v>
      </c>
      <c r="K7884" s="1" t="str">
        <f aca="false">LEFT(INDEX(Orders!$C$2:$C$8001,MATCH(B7884,Orders!$A$2:$A$8001,0)),7)</f>
        <v>2024-04</v>
      </c>
    </row>
    <row r="7885" customFormat="false" ht="15" hidden="false" customHeight="true" outlineLevel="0" collapsed="false">
      <c r="A7885" s="1" t="s">
        <v>18355</v>
      </c>
      <c r="B7885" s="1" t="s">
        <v>6292</v>
      </c>
      <c r="C7885" s="1" t="s">
        <v>1951</v>
      </c>
      <c r="D7885" s="1" t="n">
        <v>1</v>
      </c>
      <c r="E7885" s="16" t="n">
        <v>957.5</v>
      </c>
      <c r="F7885" s="17" t="n">
        <v>0</v>
      </c>
      <c r="G7885" s="16" t="n">
        <v>957.5</v>
      </c>
      <c r="I7885" s="1" t="str">
        <f aca="false">INDEX(Products!$C$2:$C$51,MATCH(C7885,Products!$A$2:$A$51,0))</f>
        <v>Fashion</v>
      </c>
      <c r="J7885" s="1" t="str">
        <f aca="false">INDEX(Orders!$E$2:$E$8001,MATCH(B7885,Orders!$A$2:$A$8001,0))</f>
        <v>Delivered</v>
      </c>
      <c r="K7885" s="1" t="str">
        <f aca="false">LEFT(INDEX(Orders!$C$2:$C$8001,MATCH(B7885,Orders!$A$2:$A$8001,0)),7)</f>
        <v>2024-08</v>
      </c>
    </row>
    <row r="7886" customFormat="false" ht="15" hidden="false" customHeight="true" outlineLevel="0" collapsed="false">
      <c r="A7886" s="1" t="s">
        <v>18356</v>
      </c>
      <c r="B7886" s="1" t="s">
        <v>6293</v>
      </c>
      <c r="C7886" s="1" t="s">
        <v>2007</v>
      </c>
      <c r="D7886" s="1" t="n">
        <v>1</v>
      </c>
      <c r="E7886" s="16" t="n">
        <v>750.27</v>
      </c>
      <c r="F7886" s="17" t="n">
        <v>0.2</v>
      </c>
      <c r="G7886" s="16" t="n">
        <v>600.22</v>
      </c>
      <c r="I7886" s="1" t="str">
        <f aca="false">INDEX(Products!$C$2:$C$51,MATCH(C7886,Products!$A$2:$A$51,0))</f>
        <v>Books &amp; Stationery</v>
      </c>
      <c r="J7886" s="1" t="str">
        <f aca="false">INDEX(Orders!$E$2:$E$8001,MATCH(B7886,Orders!$A$2:$A$8001,0))</f>
        <v>Delivered</v>
      </c>
      <c r="K7886" s="1" t="str">
        <f aca="false">LEFT(INDEX(Orders!$C$2:$C$8001,MATCH(B7886,Orders!$A$2:$A$8001,0)),7)</f>
        <v>2025-10</v>
      </c>
    </row>
    <row r="7887" customFormat="false" ht="15" hidden="false" customHeight="true" outlineLevel="0" collapsed="false">
      <c r="A7887" s="1" t="s">
        <v>18357</v>
      </c>
      <c r="B7887" s="1" t="s">
        <v>6293</v>
      </c>
      <c r="C7887" s="1" t="s">
        <v>1933</v>
      </c>
      <c r="D7887" s="1" t="n">
        <v>3</v>
      </c>
      <c r="E7887" s="16" t="n">
        <v>7194.38</v>
      </c>
      <c r="F7887" s="17" t="n">
        <v>0.1</v>
      </c>
      <c r="G7887" s="16" t="n">
        <v>19424.83</v>
      </c>
      <c r="I7887" s="1" t="str">
        <f aca="false">INDEX(Products!$C$2:$C$51,MATCH(C7887,Products!$A$2:$A$51,0))</f>
        <v>Electronics</v>
      </c>
      <c r="J7887" s="1" t="str">
        <f aca="false">INDEX(Orders!$E$2:$E$8001,MATCH(B7887,Orders!$A$2:$A$8001,0))</f>
        <v>Delivered</v>
      </c>
      <c r="K7887" s="1" t="str">
        <f aca="false">LEFT(INDEX(Orders!$C$2:$C$8001,MATCH(B7887,Orders!$A$2:$A$8001,0)),7)</f>
        <v>2025-10</v>
      </c>
    </row>
    <row r="7888" customFormat="false" ht="15" hidden="false" customHeight="true" outlineLevel="0" collapsed="false">
      <c r="A7888" s="1" t="s">
        <v>18358</v>
      </c>
      <c r="B7888" s="1" t="s">
        <v>6294</v>
      </c>
      <c r="C7888" s="1" t="s">
        <v>2006</v>
      </c>
      <c r="D7888" s="1" t="n">
        <v>1</v>
      </c>
      <c r="E7888" s="16" t="n">
        <v>482.17</v>
      </c>
      <c r="F7888" s="17" t="n">
        <v>0.05</v>
      </c>
      <c r="G7888" s="16" t="n">
        <v>458.06</v>
      </c>
      <c r="I7888" s="1" t="str">
        <f aca="false">INDEX(Products!$C$2:$C$51,MATCH(C7888,Products!$A$2:$A$51,0))</f>
        <v>Books &amp; Stationery</v>
      </c>
      <c r="J7888" s="1" t="str">
        <f aca="false">INDEX(Orders!$E$2:$E$8001,MATCH(B7888,Orders!$A$2:$A$8001,0))</f>
        <v>Delivered</v>
      </c>
      <c r="K7888" s="1" t="str">
        <f aca="false">LEFT(INDEX(Orders!$C$2:$C$8001,MATCH(B7888,Orders!$A$2:$A$8001,0)),7)</f>
        <v>2025-01</v>
      </c>
    </row>
    <row r="7889" customFormat="false" ht="15" hidden="false" customHeight="true" outlineLevel="0" collapsed="false">
      <c r="A7889" s="1" t="s">
        <v>18359</v>
      </c>
      <c r="B7889" s="1" t="s">
        <v>6294</v>
      </c>
      <c r="C7889" s="1" t="s">
        <v>1997</v>
      </c>
      <c r="D7889" s="1" t="n">
        <v>2</v>
      </c>
      <c r="E7889" s="16" t="n">
        <v>311.15</v>
      </c>
      <c r="F7889" s="17" t="n">
        <v>0.2</v>
      </c>
      <c r="G7889" s="16" t="n">
        <v>497.84</v>
      </c>
      <c r="I7889" s="1" t="str">
        <f aca="false">INDEX(Products!$C$2:$C$51,MATCH(C7889,Products!$A$2:$A$51,0))</f>
        <v>Sports &amp; Fitness</v>
      </c>
      <c r="J7889" s="1" t="str">
        <f aca="false">INDEX(Orders!$E$2:$E$8001,MATCH(B7889,Orders!$A$2:$A$8001,0))</f>
        <v>Delivered</v>
      </c>
      <c r="K7889" s="1" t="str">
        <f aca="false">LEFT(INDEX(Orders!$C$2:$C$8001,MATCH(B7889,Orders!$A$2:$A$8001,0)),7)</f>
        <v>2025-01</v>
      </c>
    </row>
    <row r="7890" customFormat="false" ht="15" hidden="false" customHeight="true" outlineLevel="0" collapsed="false">
      <c r="A7890" s="1" t="s">
        <v>18360</v>
      </c>
      <c r="B7890" s="1" t="s">
        <v>6295</v>
      </c>
      <c r="C7890" s="1" t="s">
        <v>1969</v>
      </c>
      <c r="D7890" s="1" t="n">
        <v>1</v>
      </c>
      <c r="E7890" s="16" t="n">
        <v>9171.98</v>
      </c>
      <c r="F7890" s="17" t="n">
        <v>0.2</v>
      </c>
      <c r="G7890" s="16" t="n">
        <v>7337.58</v>
      </c>
      <c r="I7890" s="1" t="str">
        <f aca="false">INDEX(Products!$C$2:$C$51,MATCH(C7890,Products!$A$2:$A$51,0))</f>
        <v>Home &amp; Kitchen</v>
      </c>
      <c r="J7890" s="1" t="str">
        <f aca="false">INDEX(Orders!$E$2:$E$8001,MATCH(B7890,Orders!$A$2:$A$8001,0))</f>
        <v>Delivered</v>
      </c>
      <c r="K7890" s="1" t="str">
        <f aca="false">LEFT(INDEX(Orders!$C$2:$C$8001,MATCH(B7890,Orders!$A$2:$A$8001,0)),7)</f>
        <v>2025-01</v>
      </c>
    </row>
    <row r="7891" customFormat="false" ht="15" hidden="false" customHeight="true" outlineLevel="0" collapsed="false">
      <c r="A7891" s="1" t="s">
        <v>18361</v>
      </c>
      <c r="B7891" s="1" t="s">
        <v>6295</v>
      </c>
      <c r="C7891" s="1" t="s">
        <v>1930</v>
      </c>
      <c r="D7891" s="1" t="n">
        <v>1</v>
      </c>
      <c r="E7891" s="16" t="n">
        <v>2398.35</v>
      </c>
      <c r="F7891" s="17" t="n">
        <v>0</v>
      </c>
      <c r="G7891" s="16" t="n">
        <v>2398.35</v>
      </c>
      <c r="I7891" s="1" t="str">
        <f aca="false">INDEX(Products!$C$2:$C$51,MATCH(C7891,Products!$A$2:$A$51,0))</f>
        <v>Electronics</v>
      </c>
      <c r="J7891" s="1" t="str">
        <f aca="false">INDEX(Orders!$E$2:$E$8001,MATCH(B7891,Orders!$A$2:$A$8001,0))</f>
        <v>Delivered</v>
      </c>
      <c r="K7891" s="1" t="str">
        <f aca="false">LEFT(INDEX(Orders!$C$2:$C$8001,MATCH(B7891,Orders!$A$2:$A$8001,0)),7)</f>
        <v>2025-01</v>
      </c>
    </row>
    <row r="7892" customFormat="false" ht="15" hidden="false" customHeight="true" outlineLevel="0" collapsed="false">
      <c r="A7892" s="1" t="s">
        <v>18362</v>
      </c>
      <c r="B7892" s="1" t="s">
        <v>6295</v>
      </c>
      <c r="C7892" s="1" t="s">
        <v>1953</v>
      </c>
      <c r="D7892" s="1" t="n">
        <v>1</v>
      </c>
      <c r="E7892" s="16" t="n">
        <v>4914.12</v>
      </c>
      <c r="F7892" s="17" t="n">
        <v>0</v>
      </c>
      <c r="G7892" s="16" t="n">
        <v>4914.12</v>
      </c>
      <c r="I7892" s="1" t="str">
        <f aca="false">INDEX(Products!$C$2:$C$51,MATCH(C7892,Products!$A$2:$A$51,0))</f>
        <v>Fashion</v>
      </c>
      <c r="J7892" s="1" t="str">
        <f aca="false">INDEX(Orders!$E$2:$E$8001,MATCH(B7892,Orders!$A$2:$A$8001,0))</f>
        <v>Delivered</v>
      </c>
      <c r="K7892" s="1" t="str">
        <f aca="false">LEFT(INDEX(Orders!$C$2:$C$8001,MATCH(B7892,Orders!$A$2:$A$8001,0)),7)</f>
        <v>2025-01</v>
      </c>
    </row>
    <row r="7893" customFormat="false" ht="15" hidden="false" customHeight="true" outlineLevel="0" collapsed="false">
      <c r="A7893" s="1" t="s">
        <v>18363</v>
      </c>
      <c r="B7893" s="1" t="s">
        <v>6296</v>
      </c>
      <c r="C7893" s="1" t="s">
        <v>1940</v>
      </c>
      <c r="D7893" s="1" t="n">
        <v>2</v>
      </c>
      <c r="E7893" s="16" t="n">
        <v>2374.52</v>
      </c>
      <c r="F7893" s="17" t="n">
        <v>0</v>
      </c>
      <c r="G7893" s="16" t="n">
        <v>4749.04</v>
      </c>
      <c r="I7893" s="1" t="str">
        <f aca="false">INDEX(Products!$C$2:$C$51,MATCH(C7893,Products!$A$2:$A$51,0))</f>
        <v>Fashion</v>
      </c>
      <c r="J7893" s="1" t="str">
        <f aca="false">INDEX(Orders!$E$2:$E$8001,MATCH(B7893,Orders!$A$2:$A$8001,0))</f>
        <v>Delivered</v>
      </c>
      <c r="K7893" s="1" t="str">
        <f aca="false">LEFT(INDEX(Orders!$C$2:$C$8001,MATCH(B7893,Orders!$A$2:$A$8001,0)),7)</f>
        <v>2024-09</v>
      </c>
    </row>
    <row r="7894" customFormat="false" ht="15" hidden="false" customHeight="true" outlineLevel="0" collapsed="false">
      <c r="A7894" s="1" t="s">
        <v>18364</v>
      </c>
      <c r="B7894" s="1" t="s">
        <v>6296</v>
      </c>
      <c r="C7894" s="1" t="s">
        <v>1930</v>
      </c>
      <c r="D7894" s="1" t="n">
        <v>1</v>
      </c>
      <c r="E7894" s="16" t="n">
        <v>2398.35</v>
      </c>
      <c r="F7894" s="17" t="n">
        <v>0</v>
      </c>
      <c r="G7894" s="16" t="n">
        <v>2398.35</v>
      </c>
      <c r="I7894" s="1" t="str">
        <f aca="false">INDEX(Products!$C$2:$C$51,MATCH(C7894,Products!$A$2:$A$51,0))</f>
        <v>Electronics</v>
      </c>
      <c r="J7894" s="1" t="str">
        <f aca="false">INDEX(Orders!$E$2:$E$8001,MATCH(B7894,Orders!$A$2:$A$8001,0))</f>
        <v>Delivered</v>
      </c>
      <c r="K7894" s="1" t="str">
        <f aca="false">LEFT(INDEX(Orders!$C$2:$C$8001,MATCH(B7894,Orders!$A$2:$A$8001,0)),7)</f>
        <v>2024-09</v>
      </c>
    </row>
    <row r="7895" customFormat="false" ht="15" hidden="false" customHeight="true" outlineLevel="0" collapsed="false">
      <c r="A7895" s="1" t="s">
        <v>18365</v>
      </c>
      <c r="B7895" s="1" t="s">
        <v>6296</v>
      </c>
      <c r="C7895" s="1" t="s">
        <v>1997</v>
      </c>
      <c r="D7895" s="1" t="n">
        <v>1</v>
      </c>
      <c r="E7895" s="16" t="n">
        <v>311.15</v>
      </c>
      <c r="F7895" s="17" t="n">
        <v>0.05</v>
      </c>
      <c r="G7895" s="16" t="n">
        <v>295.59</v>
      </c>
      <c r="I7895" s="1" t="str">
        <f aca="false">INDEX(Products!$C$2:$C$51,MATCH(C7895,Products!$A$2:$A$51,0))</f>
        <v>Sports &amp; Fitness</v>
      </c>
      <c r="J7895" s="1" t="str">
        <f aca="false">INDEX(Orders!$E$2:$E$8001,MATCH(B7895,Orders!$A$2:$A$8001,0))</f>
        <v>Delivered</v>
      </c>
      <c r="K7895" s="1" t="str">
        <f aca="false">LEFT(INDEX(Orders!$C$2:$C$8001,MATCH(B7895,Orders!$A$2:$A$8001,0)),7)</f>
        <v>2024-09</v>
      </c>
    </row>
    <row r="7896" customFormat="false" ht="15" hidden="false" customHeight="true" outlineLevel="0" collapsed="false">
      <c r="A7896" s="1" t="s">
        <v>18366</v>
      </c>
      <c r="B7896" s="1" t="s">
        <v>6297</v>
      </c>
      <c r="C7896" s="1" t="s">
        <v>1940</v>
      </c>
      <c r="D7896" s="1" t="n">
        <v>2</v>
      </c>
      <c r="E7896" s="16" t="n">
        <v>2374.52</v>
      </c>
      <c r="F7896" s="17" t="n">
        <v>0</v>
      </c>
      <c r="G7896" s="16" t="n">
        <v>4749.04</v>
      </c>
      <c r="I7896" s="1" t="str">
        <f aca="false">INDEX(Products!$C$2:$C$51,MATCH(C7896,Products!$A$2:$A$51,0))</f>
        <v>Fashion</v>
      </c>
      <c r="J7896" s="1" t="str">
        <f aca="false">INDEX(Orders!$E$2:$E$8001,MATCH(B7896,Orders!$A$2:$A$8001,0))</f>
        <v>Delivered</v>
      </c>
      <c r="K7896" s="1" t="str">
        <f aca="false">LEFT(INDEX(Orders!$C$2:$C$8001,MATCH(B7896,Orders!$A$2:$A$8001,0)),7)</f>
        <v>2025-12</v>
      </c>
    </row>
    <row r="7897" customFormat="false" ht="15" hidden="false" customHeight="true" outlineLevel="0" collapsed="false">
      <c r="A7897" s="1" t="s">
        <v>18367</v>
      </c>
      <c r="B7897" s="1" t="s">
        <v>6297</v>
      </c>
      <c r="C7897" s="1" t="s">
        <v>1930</v>
      </c>
      <c r="D7897" s="1" t="n">
        <v>2</v>
      </c>
      <c r="E7897" s="16" t="n">
        <v>2398.35</v>
      </c>
      <c r="F7897" s="17" t="n">
        <v>0</v>
      </c>
      <c r="G7897" s="16" t="n">
        <v>4796.7</v>
      </c>
      <c r="I7897" s="1" t="str">
        <f aca="false">INDEX(Products!$C$2:$C$51,MATCH(C7897,Products!$A$2:$A$51,0))</f>
        <v>Electronics</v>
      </c>
      <c r="J7897" s="1" t="str">
        <f aca="false">INDEX(Orders!$E$2:$E$8001,MATCH(B7897,Orders!$A$2:$A$8001,0))</f>
        <v>Delivered</v>
      </c>
      <c r="K7897" s="1" t="str">
        <f aca="false">LEFT(INDEX(Orders!$C$2:$C$8001,MATCH(B7897,Orders!$A$2:$A$8001,0)),7)</f>
        <v>2025-12</v>
      </c>
    </row>
    <row r="7898" customFormat="false" ht="15" hidden="false" customHeight="true" outlineLevel="0" collapsed="false">
      <c r="A7898" s="1" t="s">
        <v>18368</v>
      </c>
      <c r="B7898" s="1" t="s">
        <v>6297</v>
      </c>
      <c r="C7898" s="1" t="s">
        <v>2007</v>
      </c>
      <c r="D7898" s="1" t="n">
        <v>1</v>
      </c>
      <c r="E7898" s="16" t="n">
        <v>750.27</v>
      </c>
      <c r="F7898" s="17" t="n">
        <v>0</v>
      </c>
      <c r="G7898" s="16" t="n">
        <v>750.27</v>
      </c>
      <c r="I7898" s="1" t="str">
        <f aca="false">INDEX(Products!$C$2:$C$51,MATCH(C7898,Products!$A$2:$A$51,0))</f>
        <v>Books &amp; Stationery</v>
      </c>
      <c r="J7898" s="1" t="str">
        <f aca="false">INDEX(Orders!$E$2:$E$8001,MATCH(B7898,Orders!$A$2:$A$8001,0))</f>
        <v>Delivered</v>
      </c>
      <c r="K7898" s="1" t="str">
        <f aca="false">LEFT(INDEX(Orders!$C$2:$C$8001,MATCH(B7898,Orders!$A$2:$A$8001,0)),7)</f>
        <v>2025-12</v>
      </c>
    </row>
    <row r="7899" customFormat="false" ht="15" hidden="false" customHeight="true" outlineLevel="0" collapsed="false">
      <c r="A7899" s="1" t="s">
        <v>18369</v>
      </c>
      <c r="B7899" s="1" t="s">
        <v>6297</v>
      </c>
      <c r="C7899" s="1" t="s">
        <v>2006</v>
      </c>
      <c r="D7899" s="1" t="n">
        <v>2</v>
      </c>
      <c r="E7899" s="16" t="n">
        <v>482.17</v>
      </c>
      <c r="F7899" s="17" t="n">
        <v>0.15</v>
      </c>
      <c r="G7899" s="16" t="n">
        <v>819.69</v>
      </c>
      <c r="I7899" s="1" t="str">
        <f aca="false">INDEX(Products!$C$2:$C$51,MATCH(C7899,Products!$A$2:$A$51,0))</f>
        <v>Books &amp; Stationery</v>
      </c>
      <c r="J7899" s="1" t="str">
        <f aca="false">INDEX(Orders!$E$2:$E$8001,MATCH(B7899,Orders!$A$2:$A$8001,0))</f>
        <v>Delivered</v>
      </c>
      <c r="K7899" s="1" t="str">
        <f aca="false">LEFT(INDEX(Orders!$C$2:$C$8001,MATCH(B7899,Orders!$A$2:$A$8001,0)),7)</f>
        <v>2025-12</v>
      </c>
    </row>
    <row r="7900" customFormat="false" ht="15" hidden="false" customHeight="true" outlineLevel="0" collapsed="false">
      <c r="A7900" s="1" t="s">
        <v>18370</v>
      </c>
      <c r="B7900" s="1" t="s">
        <v>6298</v>
      </c>
      <c r="C7900" s="1" t="s">
        <v>2006</v>
      </c>
      <c r="D7900" s="1" t="n">
        <v>2</v>
      </c>
      <c r="E7900" s="16" t="n">
        <v>482.17</v>
      </c>
      <c r="F7900" s="17" t="n">
        <v>0.2</v>
      </c>
      <c r="G7900" s="16" t="n">
        <v>771.47</v>
      </c>
      <c r="I7900" s="1" t="str">
        <f aca="false">INDEX(Products!$C$2:$C$51,MATCH(C7900,Products!$A$2:$A$51,0))</f>
        <v>Books &amp; Stationery</v>
      </c>
      <c r="J7900" s="1" t="str">
        <f aca="false">INDEX(Orders!$E$2:$E$8001,MATCH(B7900,Orders!$A$2:$A$8001,0))</f>
        <v>Delivered</v>
      </c>
      <c r="K7900" s="1" t="str">
        <f aca="false">LEFT(INDEX(Orders!$C$2:$C$8001,MATCH(B7900,Orders!$A$2:$A$8001,0)),7)</f>
        <v>2025-05</v>
      </c>
    </row>
    <row r="7901" customFormat="false" ht="15" hidden="false" customHeight="true" outlineLevel="0" collapsed="false">
      <c r="A7901" s="1" t="s">
        <v>18371</v>
      </c>
      <c r="B7901" s="1" t="s">
        <v>6298</v>
      </c>
      <c r="C7901" s="1" t="s">
        <v>1990</v>
      </c>
      <c r="D7901" s="1" t="n">
        <v>1</v>
      </c>
      <c r="E7901" s="16" t="n">
        <v>5311.32</v>
      </c>
      <c r="F7901" s="17" t="n">
        <v>0</v>
      </c>
      <c r="G7901" s="16" t="n">
        <v>5311.32</v>
      </c>
      <c r="I7901" s="1" t="str">
        <f aca="false">INDEX(Products!$C$2:$C$51,MATCH(C7901,Products!$A$2:$A$51,0))</f>
        <v>Sports &amp; Fitness</v>
      </c>
      <c r="J7901" s="1" t="str">
        <f aca="false">INDEX(Orders!$E$2:$E$8001,MATCH(B7901,Orders!$A$2:$A$8001,0))</f>
        <v>Delivered</v>
      </c>
      <c r="K7901" s="1" t="str">
        <f aca="false">LEFT(INDEX(Orders!$C$2:$C$8001,MATCH(B7901,Orders!$A$2:$A$8001,0)),7)</f>
        <v>2025-05</v>
      </c>
    </row>
    <row r="7902" customFormat="false" ht="15" hidden="false" customHeight="true" outlineLevel="0" collapsed="false">
      <c r="A7902" s="1" t="s">
        <v>18372</v>
      </c>
      <c r="B7902" s="1" t="s">
        <v>6299</v>
      </c>
      <c r="C7902" s="1" t="s">
        <v>2007</v>
      </c>
      <c r="D7902" s="1" t="n">
        <v>1</v>
      </c>
      <c r="E7902" s="16" t="n">
        <v>750.27</v>
      </c>
      <c r="F7902" s="17" t="n">
        <v>0</v>
      </c>
      <c r="G7902" s="16" t="n">
        <v>750.27</v>
      </c>
      <c r="I7902" s="1" t="str">
        <f aca="false">INDEX(Products!$C$2:$C$51,MATCH(C7902,Products!$A$2:$A$51,0))</f>
        <v>Books &amp; Stationery</v>
      </c>
      <c r="J7902" s="1" t="str">
        <f aca="false">INDEX(Orders!$E$2:$E$8001,MATCH(B7902,Orders!$A$2:$A$8001,0))</f>
        <v>Delivered</v>
      </c>
      <c r="K7902" s="1" t="str">
        <f aca="false">LEFT(INDEX(Orders!$C$2:$C$8001,MATCH(B7902,Orders!$A$2:$A$8001,0)),7)</f>
        <v>2025-07</v>
      </c>
    </row>
    <row r="7903" customFormat="false" ht="15" hidden="false" customHeight="true" outlineLevel="0" collapsed="false">
      <c r="A7903" s="1" t="s">
        <v>18373</v>
      </c>
      <c r="B7903" s="1" t="s">
        <v>6300</v>
      </c>
      <c r="C7903" s="1" t="s">
        <v>1967</v>
      </c>
      <c r="D7903" s="1" t="n">
        <v>1</v>
      </c>
      <c r="E7903" s="16" t="n">
        <v>6822.61</v>
      </c>
      <c r="F7903" s="17" t="n">
        <v>0</v>
      </c>
      <c r="G7903" s="16" t="n">
        <v>6822.61</v>
      </c>
      <c r="I7903" s="1" t="str">
        <f aca="false">INDEX(Products!$C$2:$C$51,MATCH(C7903,Products!$A$2:$A$51,0))</f>
        <v>Home &amp; Kitchen</v>
      </c>
      <c r="J7903" s="1" t="str">
        <f aca="false">INDEX(Orders!$E$2:$E$8001,MATCH(B7903,Orders!$A$2:$A$8001,0))</f>
        <v>Delivered</v>
      </c>
      <c r="K7903" s="1" t="str">
        <f aca="false">LEFT(INDEX(Orders!$C$2:$C$8001,MATCH(B7903,Orders!$A$2:$A$8001,0)),7)</f>
        <v>2025-05</v>
      </c>
    </row>
    <row r="7904" customFormat="false" ht="15" hidden="false" customHeight="true" outlineLevel="0" collapsed="false">
      <c r="A7904" s="1" t="s">
        <v>18374</v>
      </c>
      <c r="B7904" s="1" t="s">
        <v>6301</v>
      </c>
      <c r="C7904" s="1" t="s">
        <v>2007</v>
      </c>
      <c r="D7904" s="1" t="n">
        <v>1</v>
      </c>
      <c r="E7904" s="16" t="n">
        <v>750.27</v>
      </c>
      <c r="F7904" s="17" t="n">
        <v>0.2</v>
      </c>
      <c r="G7904" s="16" t="n">
        <v>600.22</v>
      </c>
      <c r="I7904" s="1" t="str">
        <f aca="false">INDEX(Products!$C$2:$C$51,MATCH(C7904,Products!$A$2:$A$51,0))</f>
        <v>Books &amp; Stationery</v>
      </c>
      <c r="J7904" s="1" t="str">
        <f aca="false">INDEX(Orders!$E$2:$E$8001,MATCH(B7904,Orders!$A$2:$A$8001,0))</f>
        <v>Delivered</v>
      </c>
      <c r="K7904" s="1" t="str">
        <f aca="false">LEFT(INDEX(Orders!$C$2:$C$8001,MATCH(B7904,Orders!$A$2:$A$8001,0)),7)</f>
        <v>2024-01</v>
      </c>
    </row>
    <row r="7905" customFormat="false" ht="15" hidden="false" customHeight="true" outlineLevel="0" collapsed="false">
      <c r="A7905" s="1" t="s">
        <v>18375</v>
      </c>
      <c r="B7905" s="1" t="s">
        <v>6302</v>
      </c>
      <c r="C7905" s="1" t="s">
        <v>1997</v>
      </c>
      <c r="D7905" s="1" t="n">
        <v>1</v>
      </c>
      <c r="E7905" s="16" t="n">
        <v>311.15</v>
      </c>
      <c r="F7905" s="17" t="n">
        <v>0</v>
      </c>
      <c r="G7905" s="16" t="n">
        <v>311.15</v>
      </c>
      <c r="I7905" s="1" t="str">
        <f aca="false">INDEX(Products!$C$2:$C$51,MATCH(C7905,Products!$A$2:$A$51,0))</f>
        <v>Sports &amp; Fitness</v>
      </c>
      <c r="J7905" s="1" t="str">
        <f aca="false">INDEX(Orders!$E$2:$E$8001,MATCH(B7905,Orders!$A$2:$A$8001,0))</f>
        <v>Delivered</v>
      </c>
      <c r="K7905" s="1" t="str">
        <f aca="false">LEFT(INDEX(Orders!$C$2:$C$8001,MATCH(B7905,Orders!$A$2:$A$8001,0)),7)</f>
        <v>2024-12</v>
      </c>
    </row>
    <row r="7906" customFormat="false" ht="15" hidden="false" customHeight="true" outlineLevel="0" collapsed="false">
      <c r="A7906" s="1" t="s">
        <v>18376</v>
      </c>
      <c r="B7906" s="1" t="s">
        <v>6302</v>
      </c>
      <c r="C7906" s="1" t="s">
        <v>1986</v>
      </c>
      <c r="D7906" s="1" t="n">
        <v>2</v>
      </c>
      <c r="E7906" s="16" t="n">
        <v>2871.85</v>
      </c>
      <c r="F7906" s="17" t="n">
        <v>0</v>
      </c>
      <c r="G7906" s="16" t="n">
        <v>5743.7</v>
      </c>
      <c r="I7906" s="1" t="str">
        <f aca="false">INDEX(Products!$C$2:$C$51,MATCH(C7906,Products!$A$2:$A$51,0))</f>
        <v>Beauty &amp; Personal Care</v>
      </c>
      <c r="J7906" s="1" t="str">
        <f aca="false">INDEX(Orders!$E$2:$E$8001,MATCH(B7906,Orders!$A$2:$A$8001,0))</f>
        <v>Delivered</v>
      </c>
      <c r="K7906" s="1" t="str">
        <f aca="false">LEFT(INDEX(Orders!$C$2:$C$8001,MATCH(B7906,Orders!$A$2:$A$8001,0)),7)</f>
        <v>2024-12</v>
      </c>
    </row>
    <row r="7907" customFormat="false" ht="15" hidden="false" customHeight="true" outlineLevel="0" collapsed="false">
      <c r="A7907" s="1" t="s">
        <v>18377</v>
      </c>
      <c r="B7907" s="1" t="s">
        <v>6302</v>
      </c>
      <c r="C7907" s="1" t="s">
        <v>1940</v>
      </c>
      <c r="D7907" s="1" t="n">
        <v>1</v>
      </c>
      <c r="E7907" s="16" t="n">
        <v>2374.52</v>
      </c>
      <c r="F7907" s="17" t="n">
        <v>0</v>
      </c>
      <c r="G7907" s="16" t="n">
        <v>2374.52</v>
      </c>
      <c r="I7907" s="1" t="str">
        <f aca="false">INDEX(Products!$C$2:$C$51,MATCH(C7907,Products!$A$2:$A$51,0))</f>
        <v>Fashion</v>
      </c>
      <c r="J7907" s="1" t="str">
        <f aca="false">INDEX(Orders!$E$2:$E$8001,MATCH(B7907,Orders!$A$2:$A$8001,0))</f>
        <v>Delivered</v>
      </c>
      <c r="K7907" s="1" t="str">
        <f aca="false">LEFT(INDEX(Orders!$C$2:$C$8001,MATCH(B7907,Orders!$A$2:$A$8001,0)),7)</f>
        <v>2024-12</v>
      </c>
    </row>
    <row r="7908" customFormat="false" ht="15" hidden="false" customHeight="true" outlineLevel="0" collapsed="false">
      <c r="A7908" s="1" t="s">
        <v>18378</v>
      </c>
      <c r="B7908" s="1" t="s">
        <v>6302</v>
      </c>
      <c r="C7908" s="1" t="s">
        <v>1955</v>
      </c>
      <c r="D7908" s="1" t="n">
        <v>1</v>
      </c>
      <c r="E7908" s="16" t="n">
        <v>3340.76</v>
      </c>
      <c r="F7908" s="17" t="n">
        <v>0</v>
      </c>
      <c r="G7908" s="16" t="n">
        <v>3340.76</v>
      </c>
      <c r="I7908" s="1" t="str">
        <f aca="false">INDEX(Products!$C$2:$C$51,MATCH(C7908,Products!$A$2:$A$51,0))</f>
        <v>Home &amp; Kitchen</v>
      </c>
      <c r="J7908" s="1" t="str">
        <f aca="false">INDEX(Orders!$E$2:$E$8001,MATCH(B7908,Orders!$A$2:$A$8001,0))</f>
        <v>Delivered</v>
      </c>
      <c r="K7908" s="1" t="str">
        <f aca="false">LEFT(INDEX(Orders!$C$2:$C$8001,MATCH(B7908,Orders!$A$2:$A$8001,0)),7)</f>
        <v>2024-12</v>
      </c>
    </row>
    <row r="7909" customFormat="false" ht="15" hidden="false" customHeight="true" outlineLevel="0" collapsed="false">
      <c r="A7909" s="1" t="s">
        <v>18379</v>
      </c>
      <c r="B7909" s="1" t="s">
        <v>6303</v>
      </c>
      <c r="C7909" s="1" t="s">
        <v>2006</v>
      </c>
      <c r="D7909" s="1" t="n">
        <v>1</v>
      </c>
      <c r="E7909" s="16" t="n">
        <v>482.17</v>
      </c>
      <c r="F7909" s="17" t="n">
        <v>0</v>
      </c>
      <c r="G7909" s="16" t="n">
        <v>482.17</v>
      </c>
      <c r="I7909" s="1" t="str">
        <f aca="false">INDEX(Products!$C$2:$C$51,MATCH(C7909,Products!$A$2:$A$51,0))</f>
        <v>Books &amp; Stationery</v>
      </c>
      <c r="J7909" s="1" t="str">
        <f aca="false">INDEX(Orders!$E$2:$E$8001,MATCH(B7909,Orders!$A$2:$A$8001,0))</f>
        <v>Delivered</v>
      </c>
      <c r="K7909" s="1" t="str">
        <f aca="false">LEFT(INDEX(Orders!$C$2:$C$8001,MATCH(B7909,Orders!$A$2:$A$8001,0)),7)</f>
        <v>2024-10</v>
      </c>
    </row>
    <row r="7910" customFormat="false" ht="15" hidden="false" customHeight="true" outlineLevel="0" collapsed="false">
      <c r="A7910" s="1" t="s">
        <v>18380</v>
      </c>
      <c r="B7910" s="1" t="s">
        <v>6303</v>
      </c>
      <c r="C7910" s="1" t="s">
        <v>1940</v>
      </c>
      <c r="D7910" s="1" t="n">
        <v>1</v>
      </c>
      <c r="E7910" s="16" t="n">
        <v>2374.52</v>
      </c>
      <c r="F7910" s="17" t="n">
        <v>0.2</v>
      </c>
      <c r="G7910" s="16" t="n">
        <v>1899.62</v>
      </c>
      <c r="I7910" s="1" t="str">
        <f aca="false">INDEX(Products!$C$2:$C$51,MATCH(C7910,Products!$A$2:$A$51,0))</f>
        <v>Fashion</v>
      </c>
      <c r="J7910" s="1" t="str">
        <f aca="false">INDEX(Orders!$E$2:$E$8001,MATCH(B7910,Orders!$A$2:$A$8001,0))</f>
        <v>Delivered</v>
      </c>
      <c r="K7910" s="1" t="str">
        <f aca="false">LEFT(INDEX(Orders!$C$2:$C$8001,MATCH(B7910,Orders!$A$2:$A$8001,0)),7)</f>
        <v>2024-10</v>
      </c>
    </row>
    <row r="7911" customFormat="false" ht="15" hidden="false" customHeight="true" outlineLevel="0" collapsed="false">
      <c r="A7911" s="1" t="s">
        <v>18381</v>
      </c>
      <c r="B7911" s="1" t="s">
        <v>6304</v>
      </c>
      <c r="C7911" s="1" t="s">
        <v>1930</v>
      </c>
      <c r="D7911" s="1" t="n">
        <v>2</v>
      </c>
      <c r="E7911" s="16" t="n">
        <v>2398.35</v>
      </c>
      <c r="F7911" s="17" t="n">
        <v>0</v>
      </c>
      <c r="G7911" s="16" t="n">
        <v>4796.7</v>
      </c>
      <c r="I7911" s="1" t="str">
        <f aca="false">INDEX(Products!$C$2:$C$51,MATCH(C7911,Products!$A$2:$A$51,0))</f>
        <v>Electronics</v>
      </c>
      <c r="J7911" s="1" t="str">
        <f aca="false">INDEX(Orders!$E$2:$E$8001,MATCH(B7911,Orders!$A$2:$A$8001,0))</f>
        <v>Delivered</v>
      </c>
      <c r="K7911" s="1" t="str">
        <f aca="false">LEFT(INDEX(Orders!$C$2:$C$8001,MATCH(B7911,Orders!$A$2:$A$8001,0)),7)</f>
        <v>2024-03</v>
      </c>
    </row>
    <row r="7912" customFormat="false" ht="15" hidden="false" customHeight="true" outlineLevel="0" collapsed="false">
      <c r="A7912" s="1" t="s">
        <v>18382</v>
      </c>
      <c r="B7912" s="1" t="s">
        <v>6305</v>
      </c>
      <c r="C7912" s="1" t="s">
        <v>1930</v>
      </c>
      <c r="D7912" s="1" t="n">
        <v>1</v>
      </c>
      <c r="E7912" s="16" t="n">
        <v>2398.35</v>
      </c>
      <c r="F7912" s="17" t="n">
        <v>0</v>
      </c>
      <c r="G7912" s="16" t="n">
        <v>2398.35</v>
      </c>
      <c r="I7912" s="1" t="str">
        <f aca="false">INDEX(Products!$C$2:$C$51,MATCH(C7912,Products!$A$2:$A$51,0))</f>
        <v>Electronics</v>
      </c>
      <c r="J7912" s="1" t="str">
        <f aca="false">INDEX(Orders!$E$2:$E$8001,MATCH(B7912,Orders!$A$2:$A$8001,0))</f>
        <v>Delivered</v>
      </c>
      <c r="K7912" s="1" t="str">
        <f aca="false">LEFT(INDEX(Orders!$C$2:$C$8001,MATCH(B7912,Orders!$A$2:$A$8001,0)),7)</f>
        <v>2025-06</v>
      </c>
    </row>
    <row r="7913" customFormat="false" ht="15" hidden="false" customHeight="true" outlineLevel="0" collapsed="false">
      <c r="A7913" s="1" t="s">
        <v>18383</v>
      </c>
      <c r="B7913" s="1" t="s">
        <v>6306</v>
      </c>
      <c r="C7913" s="1" t="s">
        <v>1990</v>
      </c>
      <c r="D7913" s="1" t="n">
        <v>1</v>
      </c>
      <c r="E7913" s="16" t="n">
        <v>5311.32</v>
      </c>
      <c r="F7913" s="17" t="n">
        <v>0.1</v>
      </c>
      <c r="G7913" s="16" t="n">
        <v>4780.19</v>
      </c>
      <c r="I7913" s="1" t="str">
        <f aca="false">INDEX(Products!$C$2:$C$51,MATCH(C7913,Products!$A$2:$A$51,0))</f>
        <v>Sports &amp; Fitness</v>
      </c>
      <c r="J7913" s="1" t="str">
        <f aca="false">INDEX(Orders!$E$2:$E$8001,MATCH(B7913,Orders!$A$2:$A$8001,0))</f>
        <v>Delivered</v>
      </c>
      <c r="K7913" s="1" t="str">
        <f aca="false">LEFT(INDEX(Orders!$C$2:$C$8001,MATCH(B7913,Orders!$A$2:$A$8001,0)),7)</f>
        <v>2025-06</v>
      </c>
    </row>
    <row r="7914" customFormat="false" ht="15" hidden="false" customHeight="true" outlineLevel="0" collapsed="false">
      <c r="A7914" s="1" t="s">
        <v>18384</v>
      </c>
      <c r="B7914" s="1" t="s">
        <v>6307</v>
      </c>
      <c r="C7914" s="1" t="s">
        <v>1931</v>
      </c>
      <c r="D7914" s="1" t="n">
        <v>2</v>
      </c>
      <c r="E7914" s="16" t="n">
        <v>1111.28</v>
      </c>
      <c r="F7914" s="17" t="n">
        <v>0</v>
      </c>
      <c r="G7914" s="16" t="n">
        <v>2222.56</v>
      </c>
      <c r="I7914" s="1" t="str">
        <f aca="false">INDEX(Products!$C$2:$C$51,MATCH(C7914,Products!$A$2:$A$51,0))</f>
        <v>Electronics</v>
      </c>
      <c r="J7914" s="1" t="str">
        <f aca="false">INDEX(Orders!$E$2:$E$8001,MATCH(B7914,Orders!$A$2:$A$8001,0))</f>
        <v>Delivered</v>
      </c>
      <c r="K7914" s="1" t="str">
        <f aca="false">LEFT(INDEX(Orders!$C$2:$C$8001,MATCH(B7914,Orders!$A$2:$A$8001,0)),7)</f>
        <v>2025-02</v>
      </c>
    </row>
    <row r="7915" customFormat="false" ht="15" hidden="false" customHeight="true" outlineLevel="0" collapsed="false">
      <c r="A7915" s="1" t="s">
        <v>18385</v>
      </c>
      <c r="B7915" s="1" t="s">
        <v>6308</v>
      </c>
      <c r="C7915" s="1" t="s">
        <v>1997</v>
      </c>
      <c r="D7915" s="1" t="n">
        <v>1</v>
      </c>
      <c r="E7915" s="16" t="n">
        <v>311.15</v>
      </c>
      <c r="F7915" s="17" t="n">
        <v>0</v>
      </c>
      <c r="G7915" s="16" t="n">
        <v>311.15</v>
      </c>
      <c r="I7915" s="1" t="str">
        <f aca="false">INDEX(Products!$C$2:$C$51,MATCH(C7915,Products!$A$2:$A$51,0))</f>
        <v>Sports &amp; Fitness</v>
      </c>
      <c r="J7915" s="1" t="str">
        <f aca="false">INDEX(Orders!$E$2:$E$8001,MATCH(B7915,Orders!$A$2:$A$8001,0))</f>
        <v>Delivered</v>
      </c>
      <c r="K7915" s="1" t="str">
        <f aca="false">LEFT(INDEX(Orders!$C$2:$C$8001,MATCH(B7915,Orders!$A$2:$A$8001,0)),7)</f>
        <v>2024-07</v>
      </c>
    </row>
    <row r="7916" customFormat="false" ht="15" hidden="false" customHeight="true" outlineLevel="0" collapsed="false">
      <c r="A7916" s="1" t="s">
        <v>18386</v>
      </c>
      <c r="B7916" s="1" t="s">
        <v>6308</v>
      </c>
      <c r="C7916" s="1" t="s">
        <v>2006</v>
      </c>
      <c r="D7916" s="1" t="n">
        <v>1</v>
      </c>
      <c r="E7916" s="16" t="n">
        <v>482.17</v>
      </c>
      <c r="F7916" s="17" t="n">
        <v>0</v>
      </c>
      <c r="G7916" s="16" t="n">
        <v>482.17</v>
      </c>
      <c r="I7916" s="1" t="str">
        <f aca="false">INDEX(Products!$C$2:$C$51,MATCH(C7916,Products!$A$2:$A$51,0))</f>
        <v>Books &amp; Stationery</v>
      </c>
      <c r="J7916" s="1" t="str">
        <f aca="false">INDEX(Orders!$E$2:$E$8001,MATCH(B7916,Orders!$A$2:$A$8001,0))</f>
        <v>Delivered</v>
      </c>
      <c r="K7916" s="1" t="str">
        <f aca="false">LEFT(INDEX(Orders!$C$2:$C$8001,MATCH(B7916,Orders!$A$2:$A$8001,0)),7)</f>
        <v>2024-07</v>
      </c>
    </row>
    <row r="7917" customFormat="false" ht="15" hidden="false" customHeight="true" outlineLevel="0" collapsed="false">
      <c r="A7917" s="1" t="s">
        <v>18387</v>
      </c>
      <c r="B7917" s="1" t="s">
        <v>6308</v>
      </c>
      <c r="C7917" s="1" t="s">
        <v>1937</v>
      </c>
      <c r="D7917" s="1" t="n">
        <v>1</v>
      </c>
      <c r="E7917" s="16" t="n">
        <v>1364.75</v>
      </c>
      <c r="F7917" s="17" t="n">
        <v>0</v>
      </c>
      <c r="G7917" s="16" t="n">
        <v>1364.75</v>
      </c>
      <c r="I7917" s="1" t="str">
        <f aca="false">INDEX(Products!$C$2:$C$51,MATCH(C7917,Products!$A$2:$A$51,0))</f>
        <v>Fashion</v>
      </c>
      <c r="J7917" s="1" t="str">
        <f aca="false">INDEX(Orders!$E$2:$E$8001,MATCH(B7917,Orders!$A$2:$A$8001,0))</f>
        <v>Delivered</v>
      </c>
      <c r="K7917" s="1" t="str">
        <f aca="false">LEFT(INDEX(Orders!$C$2:$C$8001,MATCH(B7917,Orders!$A$2:$A$8001,0)),7)</f>
        <v>2024-07</v>
      </c>
    </row>
    <row r="7918" customFormat="false" ht="15" hidden="false" customHeight="true" outlineLevel="0" collapsed="false">
      <c r="A7918" s="1" t="s">
        <v>18388</v>
      </c>
      <c r="B7918" s="1" t="s">
        <v>6309</v>
      </c>
      <c r="C7918" s="1" t="s">
        <v>1930</v>
      </c>
      <c r="D7918" s="1" t="n">
        <v>1</v>
      </c>
      <c r="E7918" s="16" t="n">
        <v>2398.35</v>
      </c>
      <c r="F7918" s="17" t="n">
        <v>0</v>
      </c>
      <c r="G7918" s="16" t="n">
        <v>2398.35</v>
      </c>
      <c r="I7918" s="1" t="str">
        <f aca="false">INDEX(Products!$C$2:$C$51,MATCH(C7918,Products!$A$2:$A$51,0))</f>
        <v>Electronics</v>
      </c>
      <c r="J7918" s="1" t="str">
        <f aca="false">INDEX(Orders!$E$2:$E$8001,MATCH(B7918,Orders!$A$2:$A$8001,0))</f>
        <v>Delivered</v>
      </c>
      <c r="K7918" s="1" t="str">
        <f aca="false">LEFT(INDEX(Orders!$C$2:$C$8001,MATCH(B7918,Orders!$A$2:$A$8001,0)),7)</f>
        <v>2024-09</v>
      </c>
    </row>
    <row r="7919" customFormat="false" ht="15" hidden="false" customHeight="true" outlineLevel="0" collapsed="false">
      <c r="A7919" s="1" t="s">
        <v>18389</v>
      </c>
      <c r="B7919" s="1" t="s">
        <v>6310</v>
      </c>
      <c r="C7919" s="1" t="s">
        <v>1965</v>
      </c>
      <c r="D7919" s="1" t="n">
        <v>1</v>
      </c>
      <c r="E7919" s="16" t="n">
        <v>1145.07</v>
      </c>
      <c r="F7919" s="17" t="n">
        <v>0.2</v>
      </c>
      <c r="G7919" s="16" t="n">
        <v>916.06</v>
      </c>
      <c r="I7919" s="1" t="str">
        <f aca="false">INDEX(Products!$C$2:$C$51,MATCH(C7919,Products!$A$2:$A$51,0))</f>
        <v>Home &amp; Kitchen</v>
      </c>
      <c r="J7919" s="1" t="str">
        <f aca="false">INDEX(Orders!$E$2:$E$8001,MATCH(B7919,Orders!$A$2:$A$8001,0))</f>
        <v>Refunded</v>
      </c>
      <c r="K7919" s="1" t="str">
        <f aca="false">LEFT(INDEX(Orders!$C$2:$C$8001,MATCH(B7919,Orders!$A$2:$A$8001,0)),7)</f>
        <v>2025-12</v>
      </c>
    </row>
    <row r="7920" customFormat="false" ht="15" hidden="false" customHeight="true" outlineLevel="0" collapsed="false">
      <c r="A7920" s="1" t="s">
        <v>18390</v>
      </c>
      <c r="B7920" s="1" t="s">
        <v>6310</v>
      </c>
      <c r="C7920" s="1" t="s">
        <v>1928</v>
      </c>
      <c r="D7920" s="1" t="n">
        <v>1</v>
      </c>
      <c r="E7920" s="16" t="n">
        <v>657.82</v>
      </c>
      <c r="F7920" s="17" t="n">
        <v>0.1</v>
      </c>
      <c r="G7920" s="16" t="n">
        <v>592.04</v>
      </c>
      <c r="I7920" s="1" t="str">
        <f aca="false">INDEX(Products!$C$2:$C$51,MATCH(C7920,Products!$A$2:$A$51,0))</f>
        <v>Electronics</v>
      </c>
      <c r="J7920" s="1" t="str">
        <f aca="false">INDEX(Orders!$E$2:$E$8001,MATCH(B7920,Orders!$A$2:$A$8001,0))</f>
        <v>Refunded</v>
      </c>
      <c r="K7920" s="1" t="str">
        <f aca="false">LEFT(INDEX(Orders!$C$2:$C$8001,MATCH(B7920,Orders!$A$2:$A$8001,0)),7)</f>
        <v>2025-12</v>
      </c>
    </row>
    <row r="7921" customFormat="false" ht="15" hidden="false" customHeight="true" outlineLevel="0" collapsed="false">
      <c r="A7921" s="1" t="s">
        <v>18391</v>
      </c>
      <c r="B7921" s="1" t="s">
        <v>6310</v>
      </c>
      <c r="C7921" s="1" t="s">
        <v>1943</v>
      </c>
      <c r="D7921" s="1" t="n">
        <v>1</v>
      </c>
      <c r="E7921" s="16" t="n">
        <v>1250.54</v>
      </c>
      <c r="F7921" s="17" t="n">
        <v>0</v>
      </c>
      <c r="G7921" s="16" t="n">
        <v>1250.54</v>
      </c>
      <c r="I7921" s="1" t="str">
        <f aca="false">INDEX(Products!$C$2:$C$51,MATCH(C7921,Products!$A$2:$A$51,0))</f>
        <v>Fashion</v>
      </c>
      <c r="J7921" s="1" t="str">
        <f aca="false">INDEX(Orders!$E$2:$E$8001,MATCH(B7921,Orders!$A$2:$A$8001,0))</f>
        <v>Refunded</v>
      </c>
      <c r="K7921" s="1" t="str">
        <f aca="false">LEFT(INDEX(Orders!$C$2:$C$8001,MATCH(B7921,Orders!$A$2:$A$8001,0)),7)</f>
        <v>2025-12</v>
      </c>
    </row>
    <row r="7922" customFormat="false" ht="15" hidden="false" customHeight="true" outlineLevel="0" collapsed="false">
      <c r="A7922" s="1" t="s">
        <v>18392</v>
      </c>
      <c r="B7922" s="1" t="s">
        <v>6310</v>
      </c>
      <c r="C7922" s="1" t="s">
        <v>1995</v>
      </c>
      <c r="D7922" s="1" t="n">
        <v>1</v>
      </c>
      <c r="E7922" s="16" t="n">
        <v>2914.27</v>
      </c>
      <c r="F7922" s="17" t="n">
        <v>0</v>
      </c>
      <c r="G7922" s="16" t="n">
        <v>2914.27</v>
      </c>
      <c r="I7922" s="1" t="str">
        <f aca="false">INDEX(Products!$C$2:$C$51,MATCH(C7922,Products!$A$2:$A$51,0))</f>
        <v>Sports &amp; Fitness</v>
      </c>
      <c r="J7922" s="1" t="str">
        <f aca="false">INDEX(Orders!$E$2:$E$8001,MATCH(B7922,Orders!$A$2:$A$8001,0))</f>
        <v>Refunded</v>
      </c>
      <c r="K7922" s="1" t="str">
        <f aca="false">LEFT(INDEX(Orders!$C$2:$C$8001,MATCH(B7922,Orders!$A$2:$A$8001,0)),7)</f>
        <v>2025-12</v>
      </c>
    </row>
    <row r="7923" customFormat="false" ht="15" hidden="false" customHeight="true" outlineLevel="0" collapsed="false">
      <c r="A7923" s="1" t="s">
        <v>18393</v>
      </c>
      <c r="B7923" s="1" t="s">
        <v>6310</v>
      </c>
      <c r="C7923" s="1" t="s">
        <v>1930</v>
      </c>
      <c r="D7923" s="1" t="n">
        <v>1</v>
      </c>
      <c r="E7923" s="16" t="n">
        <v>2398.35</v>
      </c>
      <c r="F7923" s="17" t="n">
        <v>0.15</v>
      </c>
      <c r="G7923" s="16" t="n">
        <v>2038.6</v>
      </c>
      <c r="I7923" s="1" t="str">
        <f aca="false">INDEX(Products!$C$2:$C$51,MATCH(C7923,Products!$A$2:$A$51,0))</f>
        <v>Electronics</v>
      </c>
      <c r="J7923" s="1" t="str">
        <f aca="false">INDEX(Orders!$E$2:$E$8001,MATCH(B7923,Orders!$A$2:$A$8001,0))</f>
        <v>Refunded</v>
      </c>
      <c r="K7923" s="1" t="str">
        <f aca="false">LEFT(INDEX(Orders!$C$2:$C$8001,MATCH(B7923,Orders!$A$2:$A$8001,0)),7)</f>
        <v>2025-12</v>
      </c>
    </row>
    <row r="7924" customFormat="false" ht="15" hidden="false" customHeight="true" outlineLevel="0" collapsed="false">
      <c r="A7924" s="1" t="s">
        <v>18394</v>
      </c>
      <c r="B7924" s="1" t="s">
        <v>6311</v>
      </c>
      <c r="C7924" s="1" t="s">
        <v>2000</v>
      </c>
      <c r="D7924" s="1" t="n">
        <v>2</v>
      </c>
      <c r="E7924" s="16" t="n">
        <v>425.08</v>
      </c>
      <c r="F7924" s="17" t="n">
        <v>0.1</v>
      </c>
      <c r="G7924" s="16" t="n">
        <v>765.14</v>
      </c>
      <c r="I7924" s="1" t="str">
        <f aca="false">INDEX(Products!$C$2:$C$51,MATCH(C7924,Products!$A$2:$A$51,0))</f>
        <v>Books &amp; Stationery</v>
      </c>
      <c r="J7924" s="1" t="str">
        <f aca="false">INDEX(Orders!$E$2:$E$8001,MATCH(B7924,Orders!$A$2:$A$8001,0))</f>
        <v>Delivered</v>
      </c>
      <c r="K7924" s="1" t="str">
        <f aca="false">LEFT(INDEX(Orders!$C$2:$C$8001,MATCH(B7924,Orders!$A$2:$A$8001,0)),7)</f>
        <v>2025-05</v>
      </c>
    </row>
    <row r="7925" customFormat="false" ht="15" hidden="false" customHeight="true" outlineLevel="0" collapsed="false">
      <c r="A7925" s="1" t="s">
        <v>18395</v>
      </c>
      <c r="B7925" s="1" t="s">
        <v>6311</v>
      </c>
      <c r="C7925" s="1" t="s">
        <v>1930</v>
      </c>
      <c r="D7925" s="1" t="n">
        <v>1</v>
      </c>
      <c r="E7925" s="16" t="n">
        <v>2398.35</v>
      </c>
      <c r="F7925" s="17" t="n">
        <v>0</v>
      </c>
      <c r="G7925" s="16" t="n">
        <v>2398.35</v>
      </c>
      <c r="I7925" s="1" t="str">
        <f aca="false">INDEX(Products!$C$2:$C$51,MATCH(C7925,Products!$A$2:$A$51,0))</f>
        <v>Electronics</v>
      </c>
      <c r="J7925" s="1" t="str">
        <f aca="false">INDEX(Orders!$E$2:$E$8001,MATCH(B7925,Orders!$A$2:$A$8001,0))</f>
        <v>Delivered</v>
      </c>
      <c r="K7925" s="1" t="str">
        <f aca="false">LEFT(INDEX(Orders!$C$2:$C$8001,MATCH(B7925,Orders!$A$2:$A$8001,0)),7)</f>
        <v>2025-05</v>
      </c>
    </row>
    <row r="7926" customFormat="false" ht="15" hidden="false" customHeight="true" outlineLevel="0" collapsed="false">
      <c r="A7926" s="1" t="s">
        <v>18396</v>
      </c>
      <c r="B7926" s="1" t="s">
        <v>6312</v>
      </c>
      <c r="C7926" s="1" t="s">
        <v>1979</v>
      </c>
      <c r="D7926" s="1" t="n">
        <v>1</v>
      </c>
      <c r="E7926" s="16" t="n">
        <v>623</v>
      </c>
      <c r="F7926" s="17" t="n">
        <v>0.05</v>
      </c>
      <c r="G7926" s="16" t="n">
        <v>591.85</v>
      </c>
      <c r="I7926" s="1" t="str">
        <f aca="false">INDEX(Products!$C$2:$C$51,MATCH(C7926,Products!$A$2:$A$51,0))</f>
        <v>Beauty &amp; Personal Care</v>
      </c>
      <c r="J7926" s="1" t="str">
        <f aca="false">INDEX(Orders!$E$2:$E$8001,MATCH(B7926,Orders!$A$2:$A$8001,0))</f>
        <v>Returned</v>
      </c>
      <c r="K7926" s="1" t="str">
        <f aca="false">LEFT(INDEX(Orders!$C$2:$C$8001,MATCH(B7926,Orders!$A$2:$A$8001,0)),7)</f>
        <v>2024-12</v>
      </c>
    </row>
    <row r="7927" customFormat="false" ht="15" hidden="false" customHeight="true" outlineLevel="0" collapsed="false">
      <c r="A7927" s="1" t="s">
        <v>18397</v>
      </c>
      <c r="B7927" s="1" t="s">
        <v>6312</v>
      </c>
      <c r="C7927" s="1" t="s">
        <v>1933</v>
      </c>
      <c r="D7927" s="1" t="n">
        <v>1</v>
      </c>
      <c r="E7927" s="16" t="n">
        <v>7194.38</v>
      </c>
      <c r="F7927" s="17" t="n">
        <v>0.05</v>
      </c>
      <c r="G7927" s="16" t="n">
        <v>6834.66</v>
      </c>
      <c r="I7927" s="1" t="str">
        <f aca="false">INDEX(Products!$C$2:$C$51,MATCH(C7927,Products!$A$2:$A$51,0))</f>
        <v>Electronics</v>
      </c>
      <c r="J7927" s="1" t="str">
        <f aca="false">INDEX(Orders!$E$2:$E$8001,MATCH(B7927,Orders!$A$2:$A$8001,0))</f>
        <v>Returned</v>
      </c>
      <c r="K7927" s="1" t="str">
        <f aca="false">LEFT(INDEX(Orders!$C$2:$C$8001,MATCH(B7927,Orders!$A$2:$A$8001,0)),7)</f>
        <v>2024-12</v>
      </c>
    </row>
    <row r="7928" customFormat="false" ht="15" hidden="false" customHeight="true" outlineLevel="0" collapsed="false">
      <c r="A7928" s="1" t="s">
        <v>18398</v>
      </c>
      <c r="B7928" s="1" t="s">
        <v>6312</v>
      </c>
      <c r="C7928" s="1" t="s">
        <v>1976</v>
      </c>
      <c r="D7928" s="1" t="n">
        <v>1</v>
      </c>
      <c r="E7928" s="16" t="n">
        <v>1603.35</v>
      </c>
      <c r="F7928" s="17" t="n">
        <v>0.05</v>
      </c>
      <c r="G7928" s="16" t="n">
        <v>1523.18</v>
      </c>
      <c r="I7928" s="1" t="str">
        <f aca="false">INDEX(Products!$C$2:$C$51,MATCH(C7928,Products!$A$2:$A$51,0))</f>
        <v>Beauty &amp; Personal Care</v>
      </c>
      <c r="J7928" s="1" t="str">
        <f aca="false">INDEX(Orders!$E$2:$E$8001,MATCH(B7928,Orders!$A$2:$A$8001,0))</f>
        <v>Returned</v>
      </c>
      <c r="K7928" s="1" t="str">
        <f aca="false">LEFT(INDEX(Orders!$C$2:$C$8001,MATCH(B7928,Orders!$A$2:$A$8001,0)),7)</f>
        <v>2024-12</v>
      </c>
    </row>
    <row r="7929" customFormat="false" ht="15" hidden="false" customHeight="true" outlineLevel="0" collapsed="false">
      <c r="A7929" s="1" t="s">
        <v>18399</v>
      </c>
      <c r="B7929" s="1" t="s">
        <v>6312</v>
      </c>
      <c r="C7929" s="1" t="s">
        <v>1961</v>
      </c>
      <c r="D7929" s="1" t="n">
        <v>2</v>
      </c>
      <c r="E7929" s="16" t="n">
        <v>3493.68</v>
      </c>
      <c r="F7929" s="17" t="n">
        <v>0</v>
      </c>
      <c r="G7929" s="16" t="n">
        <v>6987.36</v>
      </c>
      <c r="I7929" s="1" t="str">
        <f aca="false">INDEX(Products!$C$2:$C$51,MATCH(C7929,Products!$A$2:$A$51,0))</f>
        <v>Home &amp; Kitchen</v>
      </c>
      <c r="J7929" s="1" t="str">
        <f aca="false">INDEX(Orders!$E$2:$E$8001,MATCH(B7929,Orders!$A$2:$A$8001,0))</f>
        <v>Returned</v>
      </c>
      <c r="K7929" s="1" t="str">
        <f aca="false">LEFT(INDEX(Orders!$C$2:$C$8001,MATCH(B7929,Orders!$A$2:$A$8001,0)),7)</f>
        <v>2024-12</v>
      </c>
    </row>
    <row r="7930" customFormat="false" ht="15" hidden="false" customHeight="true" outlineLevel="0" collapsed="false">
      <c r="A7930" s="1" t="s">
        <v>18400</v>
      </c>
      <c r="B7930" s="1" t="s">
        <v>6312</v>
      </c>
      <c r="C7930" s="1" t="s">
        <v>1975</v>
      </c>
      <c r="D7930" s="1" t="n">
        <v>1</v>
      </c>
      <c r="E7930" s="16" t="n">
        <v>862.99</v>
      </c>
      <c r="F7930" s="17" t="n">
        <v>0.2</v>
      </c>
      <c r="G7930" s="16" t="n">
        <v>690.39</v>
      </c>
      <c r="I7930" s="1" t="str">
        <f aca="false">INDEX(Products!$C$2:$C$51,MATCH(C7930,Products!$A$2:$A$51,0))</f>
        <v>Beauty &amp; Personal Care</v>
      </c>
      <c r="J7930" s="1" t="str">
        <f aca="false">INDEX(Orders!$E$2:$E$8001,MATCH(B7930,Orders!$A$2:$A$8001,0))</f>
        <v>Returned</v>
      </c>
      <c r="K7930" s="1" t="str">
        <f aca="false">LEFT(INDEX(Orders!$C$2:$C$8001,MATCH(B7930,Orders!$A$2:$A$8001,0)),7)</f>
        <v>2024-12</v>
      </c>
    </row>
    <row r="7931" customFormat="false" ht="15" hidden="false" customHeight="true" outlineLevel="0" collapsed="false">
      <c r="A7931" s="1" t="s">
        <v>18401</v>
      </c>
      <c r="B7931" s="1" t="s">
        <v>6313</v>
      </c>
      <c r="C7931" s="1" t="s">
        <v>1947</v>
      </c>
      <c r="D7931" s="1" t="n">
        <v>1</v>
      </c>
      <c r="E7931" s="16" t="n">
        <v>4778.51</v>
      </c>
      <c r="F7931" s="17" t="n">
        <v>0</v>
      </c>
      <c r="G7931" s="16" t="n">
        <v>4778.51</v>
      </c>
      <c r="I7931" s="1" t="str">
        <f aca="false">INDEX(Products!$C$2:$C$51,MATCH(C7931,Products!$A$2:$A$51,0))</f>
        <v>Fashion</v>
      </c>
      <c r="J7931" s="1" t="str">
        <f aca="false">INDEX(Orders!$E$2:$E$8001,MATCH(B7931,Orders!$A$2:$A$8001,0))</f>
        <v>Delivered</v>
      </c>
      <c r="K7931" s="1" t="str">
        <f aca="false">LEFT(INDEX(Orders!$C$2:$C$8001,MATCH(B7931,Orders!$A$2:$A$8001,0)),7)</f>
        <v>2025-10</v>
      </c>
    </row>
    <row r="7932" customFormat="false" ht="15" hidden="false" customHeight="true" outlineLevel="0" collapsed="false">
      <c r="A7932" s="1" t="s">
        <v>18402</v>
      </c>
      <c r="B7932" s="1" t="s">
        <v>6313</v>
      </c>
      <c r="C7932" s="1" t="s">
        <v>1928</v>
      </c>
      <c r="D7932" s="1" t="n">
        <v>1</v>
      </c>
      <c r="E7932" s="16" t="n">
        <v>657.82</v>
      </c>
      <c r="F7932" s="17" t="n">
        <v>0.15</v>
      </c>
      <c r="G7932" s="16" t="n">
        <v>559.15</v>
      </c>
      <c r="I7932" s="1" t="str">
        <f aca="false">INDEX(Products!$C$2:$C$51,MATCH(C7932,Products!$A$2:$A$51,0))</f>
        <v>Electronics</v>
      </c>
      <c r="J7932" s="1" t="str">
        <f aca="false">INDEX(Orders!$E$2:$E$8001,MATCH(B7932,Orders!$A$2:$A$8001,0))</f>
        <v>Delivered</v>
      </c>
      <c r="K7932" s="1" t="str">
        <f aca="false">LEFT(INDEX(Orders!$C$2:$C$8001,MATCH(B7932,Orders!$A$2:$A$8001,0)),7)</f>
        <v>2025-10</v>
      </c>
    </row>
    <row r="7933" customFormat="false" ht="15" hidden="false" customHeight="true" outlineLevel="0" collapsed="false">
      <c r="A7933" s="1" t="s">
        <v>18403</v>
      </c>
      <c r="B7933" s="1" t="s">
        <v>6314</v>
      </c>
      <c r="C7933" s="1" t="s">
        <v>2007</v>
      </c>
      <c r="D7933" s="1" t="n">
        <v>3</v>
      </c>
      <c r="E7933" s="16" t="n">
        <v>750.27</v>
      </c>
      <c r="F7933" s="17" t="n">
        <v>0</v>
      </c>
      <c r="G7933" s="16" t="n">
        <v>2250.81</v>
      </c>
      <c r="I7933" s="1" t="str">
        <f aca="false">INDEX(Products!$C$2:$C$51,MATCH(C7933,Products!$A$2:$A$51,0))</f>
        <v>Books &amp; Stationery</v>
      </c>
      <c r="J7933" s="1" t="str">
        <f aca="false">INDEX(Orders!$E$2:$E$8001,MATCH(B7933,Orders!$A$2:$A$8001,0))</f>
        <v>Delivered</v>
      </c>
      <c r="K7933" s="1" t="str">
        <f aca="false">LEFT(INDEX(Orders!$C$2:$C$8001,MATCH(B7933,Orders!$A$2:$A$8001,0)),7)</f>
        <v>2025-11</v>
      </c>
    </row>
    <row r="7934" customFormat="false" ht="15" hidden="false" customHeight="true" outlineLevel="0" collapsed="false">
      <c r="A7934" s="1" t="s">
        <v>18404</v>
      </c>
      <c r="B7934" s="1" t="s">
        <v>6315</v>
      </c>
      <c r="C7934" s="1" t="s">
        <v>1997</v>
      </c>
      <c r="D7934" s="1" t="n">
        <v>2</v>
      </c>
      <c r="E7934" s="16" t="n">
        <v>311.15</v>
      </c>
      <c r="F7934" s="17" t="n">
        <v>0.05</v>
      </c>
      <c r="G7934" s="16" t="n">
        <v>591.18</v>
      </c>
      <c r="I7934" s="1" t="str">
        <f aca="false">INDEX(Products!$C$2:$C$51,MATCH(C7934,Products!$A$2:$A$51,0))</f>
        <v>Sports &amp; Fitness</v>
      </c>
      <c r="J7934" s="1" t="str">
        <f aca="false">INDEX(Orders!$E$2:$E$8001,MATCH(B7934,Orders!$A$2:$A$8001,0))</f>
        <v>Cancelled</v>
      </c>
      <c r="K7934" s="1" t="str">
        <f aca="false">LEFT(INDEX(Orders!$C$2:$C$8001,MATCH(B7934,Orders!$A$2:$A$8001,0)),7)</f>
        <v>2024-01</v>
      </c>
    </row>
    <row r="7935" customFormat="false" ht="15" hidden="false" customHeight="true" outlineLevel="0" collapsed="false">
      <c r="A7935" s="1" t="s">
        <v>18405</v>
      </c>
      <c r="B7935" s="1" t="s">
        <v>6316</v>
      </c>
      <c r="C7935" s="1" t="s">
        <v>1928</v>
      </c>
      <c r="D7935" s="1" t="n">
        <v>1</v>
      </c>
      <c r="E7935" s="16" t="n">
        <v>657.82</v>
      </c>
      <c r="F7935" s="17" t="n">
        <v>0.05</v>
      </c>
      <c r="G7935" s="16" t="n">
        <v>624.93</v>
      </c>
      <c r="I7935" s="1" t="str">
        <f aca="false">INDEX(Products!$C$2:$C$51,MATCH(C7935,Products!$A$2:$A$51,0))</f>
        <v>Electronics</v>
      </c>
      <c r="J7935" s="1" t="str">
        <f aca="false">INDEX(Orders!$E$2:$E$8001,MATCH(B7935,Orders!$A$2:$A$8001,0))</f>
        <v>Cancelled</v>
      </c>
      <c r="K7935" s="1" t="str">
        <f aca="false">LEFT(INDEX(Orders!$C$2:$C$8001,MATCH(B7935,Orders!$A$2:$A$8001,0)),7)</f>
        <v>2024-05</v>
      </c>
    </row>
    <row r="7936" customFormat="false" ht="15" hidden="false" customHeight="true" outlineLevel="0" collapsed="false">
      <c r="A7936" s="1" t="s">
        <v>18406</v>
      </c>
      <c r="B7936" s="1" t="s">
        <v>6317</v>
      </c>
      <c r="C7936" s="1" t="s">
        <v>2006</v>
      </c>
      <c r="D7936" s="1" t="n">
        <v>1</v>
      </c>
      <c r="E7936" s="16" t="n">
        <v>482.17</v>
      </c>
      <c r="F7936" s="17" t="n">
        <v>0.1</v>
      </c>
      <c r="G7936" s="16" t="n">
        <v>433.95</v>
      </c>
      <c r="I7936" s="1" t="str">
        <f aca="false">INDEX(Products!$C$2:$C$51,MATCH(C7936,Products!$A$2:$A$51,0))</f>
        <v>Books &amp; Stationery</v>
      </c>
      <c r="J7936" s="1" t="str">
        <f aca="false">INDEX(Orders!$E$2:$E$8001,MATCH(B7936,Orders!$A$2:$A$8001,0))</f>
        <v>Delivered</v>
      </c>
      <c r="K7936" s="1" t="str">
        <f aca="false">LEFT(INDEX(Orders!$C$2:$C$8001,MATCH(B7936,Orders!$A$2:$A$8001,0)),7)</f>
        <v>2025-09</v>
      </c>
    </row>
    <row r="7937" customFormat="false" ht="15" hidden="false" customHeight="true" outlineLevel="0" collapsed="false">
      <c r="A7937" s="1" t="s">
        <v>18407</v>
      </c>
      <c r="B7937" s="1" t="s">
        <v>6317</v>
      </c>
      <c r="C7937" s="1" t="s">
        <v>1975</v>
      </c>
      <c r="D7937" s="1" t="n">
        <v>1</v>
      </c>
      <c r="E7937" s="16" t="n">
        <v>862.99</v>
      </c>
      <c r="F7937" s="17" t="n">
        <v>0.15</v>
      </c>
      <c r="G7937" s="16" t="n">
        <v>733.54</v>
      </c>
      <c r="I7937" s="1" t="str">
        <f aca="false">INDEX(Products!$C$2:$C$51,MATCH(C7937,Products!$A$2:$A$51,0))</f>
        <v>Beauty &amp; Personal Care</v>
      </c>
      <c r="J7937" s="1" t="str">
        <f aca="false">INDEX(Orders!$E$2:$E$8001,MATCH(B7937,Orders!$A$2:$A$8001,0))</f>
        <v>Delivered</v>
      </c>
      <c r="K7937" s="1" t="str">
        <f aca="false">LEFT(INDEX(Orders!$C$2:$C$8001,MATCH(B7937,Orders!$A$2:$A$8001,0)),7)</f>
        <v>2025-09</v>
      </c>
    </row>
    <row r="7938" customFormat="false" ht="15" hidden="false" customHeight="true" outlineLevel="0" collapsed="false">
      <c r="A7938" s="1" t="s">
        <v>18408</v>
      </c>
      <c r="B7938" s="1" t="s">
        <v>6318</v>
      </c>
      <c r="C7938" s="1" t="s">
        <v>1940</v>
      </c>
      <c r="D7938" s="1" t="n">
        <v>1</v>
      </c>
      <c r="E7938" s="16" t="n">
        <v>2374.52</v>
      </c>
      <c r="F7938" s="17" t="n">
        <v>0</v>
      </c>
      <c r="G7938" s="16" t="n">
        <v>2374.52</v>
      </c>
      <c r="I7938" s="1" t="str">
        <f aca="false">INDEX(Products!$C$2:$C$51,MATCH(C7938,Products!$A$2:$A$51,0))</f>
        <v>Fashion</v>
      </c>
      <c r="J7938" s="1" t="str">
        <f aca="false">INDEX(Orders!$E$2:$E$8001,MATCH(B7938,Orders!$A$2:$A$8001,0))</f>
        <v>Delivered</v>
      </c>
      <c r="K7938" s="1" t="str">
        <f aca="false">LEFT(INDEX(Orders!$C$2:$C$8001,MATCH(B7938,Orders!$A$2:$A$8001,0)),7)</f>
        <v>2025-03</v>
      </c>
    </row>
    <row r="7939" customFormat="false" ht="15" hidden="false" customHeight="true" outlineLevel="0" collapsed="false">
      <c r="A7939" s="1" t="s">
        <v>18409</v>
      </c>
      <c r="B7939" s="1" t="s">
        <v>6318</v>
      </c>
      <c r="C7939" s="1" t="s">
        <v>1995</v>
      </c>
      <c r="D7939" s="1" t="n">
        <v>1</v>
      </c>
      <c r="E7939" s="16" t="n">
        <v>2914.27</v>
      </c>
      <c r="F7939" s="17" t="n">
        <v>0</v>
      </c>
      <c r="G7939" s="16" t="n">
        <v>2914.27</v>
      </c>
      <c r="I7939" s="1" t="str">
        <f aca="false">INDEX(Products!$C$2:$C$51,MATCH(C7939,Products!$A$2:$A$51,0))</f>
        <v>Sports &amp; Fitness</v>
      </c>
      <c r="J7939" s="1" t="str">
        <f aca="false">INDEX(Orders!$E$2:$E$8001,MATCH(B7939,Orders!$A$2:$A$8001,0))</f>
        <v>Delivered</v>
      </c>
      <c r="K7939" s="1" t="str">
        <f aca="false">LEFT(INDEX(Orders!$C$2:$C$8001,MATCH(B7939,Orders!$A$2:$A$8001,0)),7)</f>
        <v>2025-03</v>
      </c>
    </row>
    <row r="7940" customFormat="false" ht="15" hidden="false" customHeight="true" outlineLevel="0" collapsed="false">
      <c r="A7940" s="1" t="s">
        <v>18410</v>
      </c>
      <c r="B7940" s="1" t="s">
        <v>6318</v>
      </c>
      <c r="C7940" s="1" t="s">
        <v>1990</v>
      </c>
      <c r="D7940" s="1" t="n">
        <v>1</v>
      </c>
      <c r="E7940" s="16" t="n">
        <v>5311.32</v>
      </c>
      <c r="F7940" s="17" t="n">
        <v>0.05</v>
      </c>
      <c r="G7940" s="16" t="n">
        <v>5045.75</v>
      </c>
      <c r="I7940" s="1" t="str">
        <f aca="false">INDEX(Products!$C$2:$C$51,MATCH(C7940,Products!$A$2:$A$51,0))</f>
        <v>Sports &amp; Fitness</v>
      </c>
      <c r="J7940" s="1" t="str">
        <f aca="false">INDEX(Orders!$E$2:$E$8001,MATCH(B7940,Orders!$A$2:$A$8001,0))</f>
        <v>Delivered</v>
      </c>
      <c r="K7940" s="1" t="str">
        <f aca="false">LEFT(INDEX(Orders!$C$2:$C$8001,MATCH(B7940,Orders!$A$2:$A$8001,0)),7)</f>
        <v>2025-03</v>
      </c>
    </row>
    <row r="7941" customFormat="false" ht="15" hidden="false" customHeight="true" outlineLevel="0" collapsed="false">
      <c r="A7941" s="1" t="s">
        <v>18411</v>
      </c>
      <c r="B7941" s="1" t="s">
        <v>6319</v>
      </c>
      <c r="C7941" s="1" t="s">
        <v>1990</v>
      </c>
      <c r="D7941" s="1" t="n">
        <v>2</v>
      </c>
      <c r="E7941" s="16" t="n">
        <v>5311.32</v>
      </c>
      <c r="F7941" s="17" t="n">
        <v>0.05</v>
      </c>
      <c r="G7941" s="16" t="n">
        <v>10091.51</v>
      </c>
      <c r="I7941" s="1" t="str">
        <f aca="false">INDEX(Products!$C$2:$C$51,MATCH(C7941,Products!$A$2:$A$51,0))</f>
        <v>Sports &amp; Fitness</v>
      </c>
      <c r="J7941" s="1" t="str">
        <f aca="false">INDEX(Orders!$E$2:$E$8001,MATCH(B7941,Orders!$A$2:$A$8001,0))</f>
        <v>Delivered</v>
      </c>
      <c r="K7941" s="1" t="str">
        <f aca="false">LEFT(INDEX(Orders!$C$2:$C$8001,MATCH(B7941,Orders!$A$2:$A$8001,0)),7)</f>
        <v>2025-10</v>
      </c>
    </row>
    <row r="7942" customFormat="false" ht="15" hidden="false" customHeight="true" outlineLevel="0" collapsed="false">
      <c r="A7942" s="1" t="s">
        <v>18412</v>
      </c>
      <c r="B7942" s="1" t="s">
        <v>6320</v>
      </c>
      <c r="C7942" s="1" t="s">
        <v>1930</v>
      </c>
      <c r="D7942" s="1" t="n">
        <v>2</v>
      </c>
      <c r="E7942" s="16" t="n">
        <v>2398.35</v>
      </c>
      <c r="F7942" s="17" t="n">
        <v>0.15</v>
      </c>
      <c r="G7942" s="16" t="n">
        <v>4077.2</v>
      </c>
      <c r="I7942" s="1" t="str">
        <f aca="false">INDEX(Products!$C$2:$C$51,MATCH(C7942,Products!$A$2:$A$51,0))</f>
        <v>Electronics</v>
      </c>
      <c r="J7942" s="1" t="str">
        <f aca="false">INDEX(Orders!$E$2:$E$8001,MATCH(B7942,Orders!$A$2:$A$8001,0))</f>
        <v>Delivered</v>
      </c>
      <c r="K7942" s="1" t="str">
        <f aca="false">LEFT(INDEX(Orders!$C$2:$C$8001,MATCH(B7942,Orders!$A$2:$A$8001,0)),7)</f>
        <v>2024-12</v>
      </c>
    </row>
    <row r="7943" customFormat="false" ht="15" hidden="false" customHeight="true" outlineLevel="0" collapsed="false">
      <c r="A7943" s="1" t="s">
        <v>18413</v>
      </c>
      <c r="B7943" s="1" t="s">
        <v>6320</v>
      </c>
      <c r="C7943" s="1" t="s">
        <v>1990</v>
      </c>
      <c r="D7943" s="1" t="n">
        <v>3</v>
      </c>
      <c r="E7943" s="16" t="n">
        <v>5311.32</v>
      </c>
      <c r="F7943" s="17" t="n">
        <v>0</v>
      </c>
      <c r="G7943" s="16" t="n">
        <v>15933.96</v>
      </c>
      <c r="I7943" s="1" t="str">
        <f aca="false">INDEX(Products!$C$2:$C$51,MATCH(C7943,Products!$A$2:$A$51,0))</f>
        <v>Sports &amp; Fitness</v>
      </c>
      <c r="J7943" s="1" t="str">
        <f aca="false">INDEX(Orders!$E$2:$E$8001,MATCH(B7943,Orders!$A$2:$A$8001,0))</f>
        <v>Delivered</v>
      </c>
      <c r="K7943" s="1" t="str">
        <f aca="false">LEFT(INDEX(Orders!$C$2:$C$8001,MATCH(B7943,Orders!$A$2:$A$8001,0)),7)</f>
        <v>2024-12</v>
      </c>
    </row>
    <row r="7944" customFormat="false" ht="15" hidden="false" customHeight="true" outlineLevel="0" collapsed="false">
      <c r="A7944" s="1" t="s">
        <v>18414</v>
      </c>
      <c r="B7944" s="1" t="s">
        <v>6321</v>
      </c>
      <c r="C7944" s="1" t="s">
        <v>1920</v>
      </c>
      <c r="D7944" s="1" t="n">
        <v>1</v>
      </c>
      <c r="E7944" s="16" t="n">
        <v>4273.58</v>
      </c>
      <c r="F7944" s="17" t="n">
        <v>0.1</v>
      </c>
      <c r="G7944" s="16" t="n">
        <v>3846.22</v>
      </c>
      <c r="I7944" s="1" t="str">
        <f aca="false">INDEX(Products!$C$2:$C$51,MATCH(C7944,Products!$A$2:$A$51,0))</f>
        <v>Electronics</v>
      </c>
      <c r="J7944" s="1" t="str">
        <f aca="false">INDEX(Orders!$E$2:$E$8001,MATCH(B7944,Orders!$A$2:$A$8001,0))</f>
        <v>Delivered</v>
      </c>
      <c r="K7944" s="1" t="str">
        <f aca="false">LEFT(INDEX(Orders!$C$2:$C$8001,MATCH(B7944,Orders!$A$2:$A$8001,0)),7)</f>
        <v>2024-07</v>
      </c>
    </row>
    <row r="7945" customFormat="false" ht="15" hidden="false" customHeight="true" outlineLevel="0" collapsed="false">
      <c r="A7945" s="1" t="s">
        <v>18415</v>
      </c>
      <c r="B7945" s="1" t="s">
        <v>6322</v>
      </c>
      <c r="C7945" s="1" t="s">
        <v>1953</v>
      </c>
      <c r="D7945" s="1" t="n">
        <v>1</v>
      </c>
      <c r="E7945" s="16" t="n">
        <v>4914.12</v>
      </c>
      <c r="F7945" s="17" t="n">
        <v>0</v>
      </c>
      <c r="G7945" s="16" t="n">
        <v>4914.12</v>
      </c>
      <c r="I7945" s="1" t="str">
        <f aca="false">INDEX(Products!$C$2:$C$51,MATCH(C7945,Products!$A$2:$A$51,0))</f>
        <v>Fashion</v>
      </c>
      <c r="J7945" s="1" t="str">
        <f aca="false">INDEX(Orders!$E$2:$E$8001,MATCH(B7945,Orders!$A$2:$A$8001,0))</f>
        <v>Delivered</v>
      </c>
      <c r="K7945" s="1" t="str">
        <f aca="false">LEFT(INDEX(Orders!$C$2:$C$8001,MATCH(B7945,Orders!$A$2:$A$8001,0)),7)</f>
        <v>2025-08</v>
      </c>
    </row>
    <row r="7946" customFormat="false" ht="15" hidden="false" customHeight="true" outlineLevel="0" collapsed="false">
      <c r="A7946" s="1" t="s">
        <v>18416</v>
      </c>
      <c r="B7946" s="1" t="s">
        <v>6323</v>
      </c>
      <c r="C7946" s="1" t="s">
        <v>1990</v>
      </c>
      <c r="D7946" s="1" t="n">
        <v>2</v>
      </c>
      <c r="E7946" s="16" t="n">
        <v>5311.32</v>
      </c>
      <c r="F7946" s="17" t="n">
        <v>0.05</v>
      </c>
      <c r="G7946" s="16" t="n">
        <v>10091.51</v>
      </c>
      <c r="I7946" s="1" t="str">
        <f aca="false">INDEX(Products!$C$2:$C$51,MATCH(C7946,Products!$A$2:$A$51,0))</f>
        <v>Sports &amp; Fitness</v>
      </c>
      <c r="J7946" s="1" t="str">
        <f aca="false">INDEX(Orders!$E$2:$E$8001,MATCH(B7946,Orders!$A$2:$A$8001,0))</f>
        <v>Delivered</v>
      </c>
      <c r="K7946" s="1" t="str">
        <f aca="false">LEFT(INDEX(Orders!$C$2:$C$8001,MATCH(B7946,Orders!$A$2:$A$8001,0)),7)</f>
        <v>2024-10</v>
      </c>
    </row>
    <row r="7947" customFormat="false" ht="15" hidden="false" customHeight="true" outlineLevel="0" collapsed="false">
      <c r="A7947" s="1" t="s">
        <v>18417</v>
      </c>
      <c r="B7947" s="1" t="s">
        <v>6324</v>
      </c>
      <c r="C7947" s="1" t="s">
        <v>1979</v>
      </c>
      <c r="D7947" s="1" t="n">
        <v>1</v>
      </c>
      <c r="E7947" s="16" t="n">
        <v>623</v>
      </c>
      <c r="F7947" s="17" t="n">
        <v>0</v>
      </c>
      <c r="G7947" s="16" t="n">
        <v>623</v>
      </c>
      <c r="I7947" s="1" t="str">
        <f aca="false">INDEX(Products!$C$2:$C$51,MATCH(C7947,Products!$A$2:$A$51,0))</f>
        <v>Beauty &amp; Personal Care</v>
      </c>
      <c r="J7947" s="1" t="str">
        <f aca="false">INDEX(Orders!$E$2:$E$8001,MATCH(B7947,Orders!$A$2:$A$8001,0))</f>
        <v>Cancelled</v>
      </c>
      <c r="K7947" s="1" t="str">
        <f aca="false">LEFT(INDEX(Orders!$C$2:$C$8001,MATCH(B7947,Orders!$A$2:$A$8001,0)),7)</f>
        <v>2024-07</v>
      </c>
    </row>
    <row r="7948" customFormat="false" ht="15" hidden="false" customHeight="true" outlineLevel="0" collapsed="false">
      <c r="A7948" s="1" t="s">
        <v>18418</v>
      </c>
      <c r="B7948" s="1" t="s">
        <v>6324</v>
      </c>
      <c r="C7948" s="1" t="s">
        <v>1955</v>
      </c>
      <c r="D7948" s="1" t="n">
        <v>1</v>
      </c>
      <c r="E7948" s="16" t="n">
        <v>3340.76</v>
      </c>
      <c r="F7948" s="17" t="n">
        <v>0</v>
      </c>
      <c r="G7948" s="16" t="n">
        <v>3340.76</v>
      </c>
      <c r="I7948" s="1" t="str">
        <f aca="false">INDEX(Products!$C$2:$C$51,MATCH(C7948,Products!$A$2:$A$51,0))</f>
        <v>Home &amp; Kitchen</v>
      </c>
      <c r="J7948" s="1" t="str">
        <f aca="false">INDEX(Orders!$E$2:$E$8001,MATCH(B7948,Orders!$A$2:$A$8001,0))</f>
        <v>Cancelled</v>
      </c>
      <c r="K7948" s="1" t="str">
        <f aca="false">LEFT(INDEX(Orders!$C$2:$C$8001,MATCH(B7948,Orders!$A$2:$A$8001,0)),7)</f>
        <v>2024-07</v>
      </c>
    </row>
    <row r="7949" customFormat="false" ht="15" hidden="false" customHeight="true" outlineLevel="0" collapsed="false">
      <c r="A7949" s="1" t="s">
        <v>18419</v>
      </c>
      <c r="B7949" s="1" t="s">
        <v>6325</v>
      </c>
      <c r="C7949" s="1" t="s">
        <v>1976</v>
      </c>
      <c r="D7949" s="1" t="n">
        <v>1</v>
      </c>
      <c r="E7949" s="16" t="n">
        <v>1603.35</v>
      </c>
      <c r="F7949" s="17" t="n">
        <v>0</v>
      </c>
      <c r="G7949" s="16" t="n">
        <v>1603.35</v>
      </c>
      <c r="I7949" s="1" t="str">
        <f aca="false">INDEX(Products!$C$2:$C$51,MATCH(C7949,Products!$A$2:$A$51,0))</f>
        <v>Beauty &amp; Personal Care</v>
      </c>
      <c r="J7949" s="1" t="str">
        <f aca="false">INDEX(Orders!$E$2:$E$8001,MATCH(B7949,Orders!$A$2:$A$8001,0))</f>
        <v>Delivered</v>
      </c>
      <c r="K7949" s="1" t="str">
        <f aca="false">LEFT(INDEX(Orders!$C$2:$C$8001,MATCH(B7949,Orders!$A$2:$A$8001,0)),7)</f>
        <v>2024-10</v>
      </c>
    </row>
    <row r="7950" customFormat="false" ht="15" hidden="false" customHeight="true" outlineLevel="0" collapsed="false">
      <c r="A7950" s="1" t="s">
        <v>18420</v>
      </c>
      <c r="B7950" s="1" t="s">
        <v>6326</v>
      </c>
      <c r="C7950" s="1" t="s">
        <v>1990</v>
      </c>
      <c r="D7950" s="1" t="n">
        <v>1</v>
      </c>
      <c r="E7950" s="16" t="n">
        <v>5311.32</v>
      </c>
      <c r="F7950" s="17" t="n">
        <v>0</v>
      </c>
      <c r="G7950" s="16" t="n">
        <v>5311.32</v>
      </c>
      <c r="I7950" s="1" t="str">
        <f aca="false">INDEX(Products!$C$2:$C$51,MATCH(C7950,Products!$A$2:$A$51,0))</f>
        <v>Sports &amp; Fitness</v>
      </c>
      <c r="J7950" s="1" t="str">
        <f aca="false">INDEX(Orders!$E$2:$E$8001,MATCH(B7950,Orders!$A$2:$A$8001,0))</f>
        <v>Returned</v>
      </c>
      <c r="K7950" s="1" t="str">
        <f aca="false">LEFT(INDEX(Orders!$C$2:$C$8001,MATCH(B7950,Orders!$A$2:$A$8001,0)),7)</f>
        <v>2025-08</v>
      </c>
    </row>
    <row r="7951" customFormat="false" ht="15" hidden="false" customHeight="true" outlineLevel="0" collapsed="false">
      <c r="A7951" s="1" t="s">
        <v>18421</v>
      </c>
      <c r="B7951" s="1" t="s">
        <v>6326</v>
      </c>
      <c r="C7951" s="1" t="s">
        <v>1953</v>
      </c>
      <c r="D7951" s="1" t="n">
        <v>1</v>
      </c>
      <c r="E7951" s="16" t="n">
        <v>4914.12</v>
      </c>
      <c r="F7951" s="17" t="n">
        <v>0.05</v>
      </c>
      <c r="G7951" s="16" t="n">
        <v>4668.41</v>
      </c>
      <c r="I7951" s="1" t="str">
        <f aca="false">INDEX(Products!$C$2:$C$51,MATCH(C7951,Products!$A$2:$A$51,0))</f>
        <v>Fashion</v>
      </c>
      <c r="J7951" s="1" t="str">
        <f aca="false">INDEX(Orders!$E$2:$E$8001,MATCH(B7951,Orders!$A$2:$A$8001,0))</f>
        <v>Returned</v>
      </c>
      <c r="K7951" s="1" t="str">
        <f aca="false">LEFT(INDEX(Orders!$C$2:$C$8001,MATCH(B7951,Orders!$A$2:$A$8001,0)),7)</f>
        <v>2025-08</v>
      </c>
    </row>
    <row r="7952" customFormat="false" ht="15" hidden="false" customHeight="true" outlineLevel="0" collapsed="false">
      <c r="A7952" s="1" t="s">
        <v>18422</v>
      </c>
      <c r="B7952" s="1" t="s">
        <v>6326</v>
      </c>
      <c r="C7952" s="1" t="s">
        <v>1940</v>
      </c>
      <c r="D7952" s="1" t="n">
        <v>1</v>
      </c>
      <c r="E7952" s="16" t="n">
        <v>2374.52</v>
      </c>
      <c r="F7952" s="17" t="n">
        <v>0</v>
      </c>
      <c r="G7952" s="16" t="n">
        <v>2374.52</v>
      </c>
      <c r="I7952" s="1" t="str">
        <f aca="false">INDEX(Products!$C$2:$C$51,MATCH(C7952,Products!$A$2:$A$51,0))</f>
        <v>Fashion</v>
      </c>
      <c r="J7952" s="1" t="str">
        <f aca="false">INDEX(Orders!$E$2:$E$8001,MATCH(B7952,Orders!$A$2:$A$8001,0))</f>
        <v>Returned</v>
      </c>
      <c r="K7952" s="1" t="str">
        <f aca="false">LEFT(INDEX(Orders!$C$2:$C$8001,MATCH(B7952,Orders!$A$2:$A$8001,0)),7)</f>
        <v>2025-08</v>
      </c>
    </row>
    <row r="7953" customFormat="false" ht="15" hidden="false" customHeight="true" outlineLevel="0" collapsed="false">
      <c r="A7953" s="1" t="s">
        <v>18423</v>
      </c>
      <c r="B7953" s="1" t="s">
        <v>6326</v>
      </c>
      <c r="C7953" s="1" t="s">
        <v>1979</v>
      </c>
      <c r="D7953" s="1" t="n">
        <v>1</v>
      </c>
      <c r="E7953" s="16" t="n">
        <v>623</v>
      </c>
      <c r="F7953" s="17" t="n">
        <v>0.2</v>
      </c>
      <c r="G7953" s="16" t="n">
        <v>498.4</v>
      </c>
      <c r="I7953" s="1" t="str">
        <f aca="false">INDEX(Products!$C$2:$C$51,MATCH(C7953,Products!$A$2:$A$51,0))</f>
        <v>Beauty &amp; Personal Care</v>
      </c>
      <c r="J7953" s="1" t="str">
        <f aca="false">INDEX(Orders!$E$2:$E$8001,MATCH(B7953,Orders!$A$2:$A$8001,0))</f>
        <v>Returned</v>
      </c>
      <c r="K7953" s="1" t="str">
        <f aca="false">LEFT(INDEX(Orders!$C$2:$C$8001,MATCH(B7953,Orders!$A$2:$A$8001,0)),7)</f>
        <v>2025-08</v>
      </c>
    </row>
    <row r="7954" customFormat="false" ht="15" hidden="false" customHeight="true" outlineLevel="0" collapsed="false">
      <c r="A7954" s="1" t="s">
        <v>18424</v>
      </c>
      <c r="B7954" s="1" t="s">
        <v>6326</v>
      </c>
      <c r="C7954" s="1" t="s">
        <v>2006</v>
      </c>
      <c r="D7954" s="1" t="n">
        <v>1</v>
      </c>
      <c r="E7954" s="16" t="n">
        <v>482.17</v>
      </c>
      <c r="F7954" s="17" t="n">
        <v>0</v>
      </c>
      <c r="G7954" s="16" t="n">
        <v>482.17</v>
      </c>
      <c r="I7954" s="1" t="str">
        <f aca="false">INDEX(Products!$C$2:$C$51,MATCH(C7954,Products!$A$2:$A$51,0))</f>
        <v>Books &amp; Stationery</v>
      </c>
      <c r="J7954" s="1" t="str">
        <f aca="false">INDEX(Orders!$E$2:$E$8001,MATCH(B7954,Orders!$A$2:$A$8001,0))</f>
        <v>Returned</v>
      </c>
      <c r="K7954" s="1" t="str">
        <f aca="false">LEFT(INDEX(Orders!$C$2:$C$8001,MATCH(B7954,Orders!$A$2:$A$8001,0)),7)</f>
        <v>2025-08</v>
      </c>
    </row>
    <row r="7955" customFormat="false" ht="15" hidden="false" customHeight="true" outlineLevel="0" collapsed="false">
      <c r="A7955" s="1" t="s">
        <v>18425</v>
      </c>
      <c r="B7955" s="1" t="s">
        <v>6327</v>
      </c>
      <c r="C7955" s="1" t="s">
        <v>1955</v>
      </c>
      <c r="D7955" s="1" t="n">
        <v>2</v>
      </c>
      <c r="E7955" s="16" t="n">
        <v>3340.76</v>
      </c>
      <c r="F7955" s="17" t="n">
        <v>0</v>
      </c>
      <c r="G7955" s="16" t="n">
        <v>6681.52</v>
      </c>
      <c r="I7955" s="1" t="str">
        <f aca="false">INDEX(Products!$C$2:$C$51,MATCH(C7955,Products!$A$2:$A$51,0))</f>
        <v>Home &amp; Kitchen</v>
      </c>
      <c r="J7955" s="1" t="str">
        <f aca="false">INDEX(Orders!$E$2:$E$8001,MATCH(B7955,Orders!$A$2:$A$8001,0))</f>
        <v>Delivered</v>
      </c>
      <c r="K7955" s="1" t="str">
        <f aca="false">LEFT(INDEX(Orders!$C$2:$C$8001,MATCH(B7955,Orders!$A$2:$A$8001,0)),7)</f>
        <v>2025-07</v>
      </c>
    </row>
    <row r="7956" customFormat="false" ht="15" hidden="false" customHeight="true" outlineLevel="0" collapsed="false">
      <c r="A7956" s="1" t="s">
        <v>18426</v>
      </c>
      <c r="B7956" s="1" t="s">
        <v>6328</v>
      </c>
      <c r="C7956" s="1" t="s">
        <v>1930</v>
      </c>
      <c r="D7956" s="1" t="n">
        <v>1</v>
      </c>
      <c r="E7956" s="16" t="n">
        <v>2398.35</v>
      </c>
      <c r="F7956" s="17" t="n">
        <v>0</v>
      </c>
      <c r="G7956" s="16" t="n">
        <v>2398.35</v>
      </c>
      <c r="I7956" s="1" t="str">
        <f aca="false">INDEX(Products!$C$2:$C$51,MATCH(C7956,Products!$A$2:$A$51,0))</f>
        <v>Electronics</v>
      </c>
      <c r="J7956" s="1" t="str">
        <f aca="false">INDEX(Orders!$E$2:$E$8001,MATCH(B7956,Orders!$A$2:$A$8001,0))</f>
        <v>Delivered</v>
      </c>
      <c r="K7956" s="1" t="str">
        <f aca="false">LEFT(INDEX(Orders!$C$2:$C$8001,MATCH(B7956,Orders!$A$2:$A$8001,0)),7)</f>
        <v>2025-07</v>
      </c>
    </row>
    <row r="7957" customFormat="false" ht="15" hidden="false" customHeight="true" outlineLevel="0" collapsed="false">
      <c r="A7957" s="1" t="s">
        <v>18427</v>
      </c>
      <c r="B7957" s="1" t="s">
        <v>6328</v>
      </c>
      <c r="C7957" s="1" t="s">
        <v>1928</v>
      </c>
      <c r="D7957" s="1" t="n">
        <v>1</v>
      </c>
      <c r="E7957" s="16" t="n">
        <v>657.82</v>
      </c>
      <c r="F7957" s="17" t="n">
        <v>0.2</v>
      </c>
      <c r="G7957" s="16" t="n">
        <v>526.26</v>
      </c>
      <c r="I7957" s="1" t="str">
        <f aca="false">INDEX(Products!$C$2:$C$51,MATCH(C7957,Products!$A$2:$A$51,0))</f>
        <v>Electronics</v>
      </c>
      <c r="J7957" s="1" t="str">
        <f aca="false">INDEX(Orders!$E$2:$E$8001,MATCH(B7957,Orders!$A$2:$A$8001,0))</f>
        <v>Delivered</v>
      </c>
      <c r="K7957" s="1" t="str">
        <f aca="false">LEFT(INDEX(Orders!$C$2:$C$8001,MATCH(B7957,Orders!$A$2:$A$8001,0)),7)</f>
        <v>2025-07</v>
      </c>
    </row>
    <row r="7958" customFormat="false" ht="15" hidden="false" customHeight="true" outlineLevel="0" collapsed="false">
      <c r="A7958" s="1" t="s">
        <v>18428</v>
      </c>
      <c r="B7958" s="1" t="s">
        <v>6328</v>
      </c>
      <c r="C7958" s="1" t="s">
        <v>1937</v>
      </c>
      <c r="D7958" s="1" t="n">
        <v>1</v>
      </c>
      <c r="E7958" s="16" t="n">
        <v>1364.75</v>
      </c>
      <c r="F7958" s="17" t="n">
        <v>0</v>
      </c>
      <c r="G7958" s="16" t="n">
        <v>1364.75</v>
      </c>
      <c r="I7958" s="1" t="str">
        <f aca="false">INDEX(Products!$C$2:$C$51,MATCH(C7958,Products!$A$2:$A$51,0))</f>
        <v>Fashion</v>
      </c>
      <c r="J7958" s="1" t="str">
        <f aca="false">INDEX(Orders!$E$2:$E$8001,MATCH(B7958,Orders!$A$2:$A$8001,0))</f>
        <v>Delivered</v>
      </c>
      <c r="K7958" s="1" t="str">
        <f aca="false">LEFT(INDEX(Orders!$C$2:$C$8001,MATCH(B7958,Orders!$A$2:$A$8001,0)),7)</f>
        <v>2025-07</v>
      </c>
    </row>
    <row r="7959" customFormat="false" ht="15" hidden="false" customHeight="true" outlineLevel="0" collapsed="false">
      <c r="A7959" s="1" t="s">
        <v>18429</v>
      </c>
      <c r="B7959" s="1" t="s">
        <v>6328</v>
      </c>
      <c r="C7959" s="1" t="s">
        <v>1997</v>
      </c>
      <c r="D7959" s="1" t="n">
        <v>2</v>
      </c>
      <c r="E7959" s="16" t="n">
        <v>311.15</v>
      </c>
      <c r="F7959" s="17" t="n">
        <v>0.05</v>
      </c>
      <c r="G7959" s="16" t="n">
        <v>591.18</v>
      </c>
      <c r="I7959" s="1" t="str">
        <f aca="false">INDEX(Products!$C$2:$C$51,MATCH(C7959,Products!$A$2:$A$51,0))</f>
        <v>Sports &amp; Fitness</v>
      </c>
      <c r="J7959" s="1" t="str">
        <f aca="false">INDEX(Orders!$E$2:$E$8001,MATCH(B7959,Orders!$A$2:$A$8001,0))</f>
        <v>Delivered</v>
      </c>
      <c r="K7959" s="1" t="str">
        <f aca="false">LEFT(INDEX(Orders!$C$2:$C$8001,MATCH(B7959,Orders!$A$2:$A$8001,0)),7)</f>
        <v>2025-07</v>
      </c>
    </row>
    <row r="7960" customFormat="false" ht="15" hidden="false" customHeight="true" outlineLevel="0" collapsed="false">
      <c r="A7960" s="1" t="s">
        <v>18430</v>
      </c>
      <c r="B7960" s="1" t="s">
        <v>6329</v>
      </c>
      <c r="C7960" s="1" t="s">
        <v>2007</v>
      </c>
      <c r="D7960" s="1" t="n">
        <v>1</v>
      </c>
      <c r="E7960" s="16" t="n">
        <v>750.27</v>
      </c>
      <c r="F7960" s="17" t="n">
        <v>0</v>
      </c>
      <c r="G7960" s="16" t="n">
        <v>750.27</v>
      </c>
      <c r="I7960" s="1" t="str">
        <f aca="false">INDEX(Products!$C$2:$C$51,MATCH(C7960,Products!$A$2:$A$51,0))</f>
        <v>Books &amp; Stationery</v>
      </c>
      <c r="J7960" s="1" t="str">
        <f aca="false">INDEX(Orders!$E$2:$E$8001,MATCH(B7960,Orders!$A$2:$A$8001,0))</f>
        <v>Delivered</v>
      </c>
      <c r="K7960" s="1" t="str">
        <f aca="false">LEFT(INDEX(Orders!$C$2:$C$8001,MATCH(B7960,Orders!$A$2:$A$8001,0)),7)</f>
        <v>2024-12</v>
      </c>
    </row>
    <row r="7961" customFormat="false" ht="15" hidden="false" customHeight="true" outlineLevel="0" collapsed="false">
      <c r="A7961" s="1" t="s">
        <v>18431</v>
      </c>
      <c r="B7961" s="1" t="s">
        <v>6329</v>
      </c>
      <c r="C7961" s="1" t="s">
        <v>1940</v>
      </c>
      <c r="D7961" s="1" t="n">
        <v>1</v>
      </c>
      <c r="E7961" s="16" t="n">
        <v>2374.52</v>
      </c>
      <c r="F7961" s="17" t="n">
        <v>0</v>
      </c>
      <c r="G7961" s="16" t="n">
        <v>2374.52</v>
      </c>
      <c r="I7961" s="1" t="str">
        <f aca="false">INDEX(Products!$C$2:$C$51,MATCH(C7961,Products!$A$2:$A$51,0))</f>
        <v>Fashion</v>
      </c>
      <c r="J7961" s="1" t="str">
        <f aca="false">INDEX(Orders!$E$2:$E$8001,MATCH(B7961,Orders!$A$2:$A$8001,0))</f>
        <v>Delivered</v>
      </c>
      <c r="K7961" s="1" t="str">
        <f aca="false">LEFT(INDEX(Orders!$C$2:$C$8001,MATCH(B7961,Orders!$A$2:$A$8001,0)),7)</f>
        <v>2024-12</v>
      </c>
    </row>
    <row r="7962" customFormat="false" ht="15" hidden="false" customHeight="true" outlineLevel="0" collapsed="false">
      <c r="A7962" s="1" t="s">
        <v>18432</v>
      </c>
      <c r="B7962" s="1" t="s">
        <v>6330</v>
      </c>
      <c r="C7962" s="1" t="s">
        <v>1930</v>
      </c>
      <c r="D7962" s="1" t="n">
        <v>1</v>
      </c>
      <c r="E7962" s="16" t="n">
        <v>2398.35</v>
      </c>
      <c r="F7962" s="17" t="n">
        <v>0</v>
      </c>
      <c r="G7962" s="16" t="n">
        <v>2398.35</v>
      </c>
      <c r="I7962" s="1" t="str">
        <f aca="false">INDEX(Products!$C$2:$C$51,MATCH(C7962,Products!$A$2:$A$51,0))</f>
        <v>Electronics</v>
      </c>
      <c r="J7962" s="1" t="str">
        <f aca="false">INDEX(Orders!$E$2:$E$8001,MATCH(B7962,Orders!$A$2:$A$8001,0))</f>
        <v>Delivered</v>
      </c>
      <c r="K7962" s="1" t="str">
        <f aca="false">LEFT(INDEX(Orders!$C$2:$C$8001,MATCH(B7962,Orders!$A$2:$A$8001,0)),7)</f>
        <v>2025-07</v>
      </c>
    </row>
    <row r="7963" customFormat="false" ht="15" hidden="false" customHeight="true" outlineLevel="0" collapsed="false">
      <c r="A7963" s="1" t="s">
        <v>18433</v>
      </c>
      <c r="B7963" s="1" t="s">
        <v>6330</v>
      </c>
      <c r="C7963" s="1" t="s">
        <v>2007</v>
      </c>
      <c r="D7963" s="1" t="n">
        <v>1</v>
      </c>
      <c r="E7963" s="16" t="n">
        <v>750.27</v>
      </c>
      <c r="F7963" s="17" t="n">
        <v>0.05</v>
      </c>
      <c r="G7963" s="16" t="n">
        <v>712.76</v>
      </c>
      <c r="I7963" s="1" t="str">
        <f aca="false">INDEX(Products!$C$2:$C$51,MATCH(C7963,Products!$A$2:$A$51,0))</f>
        <v>Books &amp; Stationery</v>
      </c>
      <c r="J7963" s="1" t="str">
        <f aca="false">INDEX(Orders!$E$2:$E$8001,MATCH(B7963,Orders!$A$2:$A$8001,0))</f>
        <v>Delivered</v>
      </c>
      <c r="K7963" s="1" t="str">
        <f aca="false">LEFT(INDEX(Orders!$C$2:$C$8001,MATCH(B7963,Orders!$A$2:$A$8001,0)),7)</f>
        <v>2025-07</v>
      </c>
    </row>
    <row r="7964" customFormat="false" ht="15" hidden="false" customHeight="true" outlineLevel="0" collapsed="false">
      <c r="A7964" s="1" t="s">
        <v>18434</v>
      </c>
      <c r="B7964" s="1" t="s">
        <v>6331</v>
      </c>
      <c r="C7964" s="1" t="s">
        <v>2000</v>
      </c>
      <c r="D7964" s="1" t="n">
        <v>2</v>
      </c>
      <c r="E7964" s="16" t="n">
        <v>425.08</v>
      </c>
      <c r="F7964" s="17" t="n">
        <v>0.1</v>
      </c>
      <c r="G7964" s="16" t="n">
        <v>765.14</v>
      </c>
      <c r="I7964" s="1" t="str">
        <f aca="false">INDEX(Products!$C$2:$C$51,MATCH(C7964,Products!$A$2:$A$51,0))</f>
        <v>Books &amp; Stationery</v>
      </c>
      <c r="J7964" s="1" t="str">
        <f aca="false">INDEX(Orders!$E$2:$E$8001,MATCH(B7964,Orders!$A$2:$A$8001,0))</f>
        <v>Delivered</v>
      </c>
      <c r="K7964" s="1" t="str">
        <f aca="false">LEFT(INDEX(Orders!$C$2:$C$8001,MATCH(B7964,Orders!$A$2:$A$8001,0)),7)</f>
        <v>2025-10</v>
      </c>
    </row>
    <row r="7965" customFormat="false" ht="15" hidden="false" customHeight="true" outlineLevel="0" collapsed="false">
      <c r="A7965" s="1" t="s">
        <v>18435</v>
      </c>
      <c r="B7965" s="1" t="s">
        <v>6332</v>
      </c>
      <c r="C7965" s="1" t="s">
        <v>1959</v>
      </c>
      <c r="D7965" s="1" t="n">
        <v>1</v>
      </c>
      <c r="E7965" s="16" t="n">
        <v>2142.79</v>
      </c>
      <c r="F7965" s="17" t="n">
        <v>0</v>
      </c>
      <c r="G7965" s="16" t="n">
        <v>2142.79</v>
      </c>
      <c r="I7965" s="1" t="str">
        <f aca="false">INDEX(Products!$C$2:$C$51,MATCH(C7965,Products!$A$2:$A$51,0))</f>
        <v>Home &amp; Kitchen</v>
      </c>
      <c r="J7965" s="1" t="str">
        <f aca="false">INDEX(Orders!$E$2:$E$8001,MATCH(B7965,Orders!$A$2:$A$8001,0))</f>
        <v>Delivered</v>
      </c>
      <c r="K7965" s="1" t="str">
        <f aca="false">LEFT(INDEX(Orders!$C$2:$C$8001,MATCH(B7965,Orders!$A$2:$A$8001,0)),7)</f>
        <v>2024-08</v>
      </c>
    </row>
    <row r="7966" customFormat="false" ht="15" hidden="false" customHeight="true" outlineLevel="0" collapsed="false">
      <c r="A7966" s="1" t="s">
        <v>18436</v>
      </c>
      <c r="B7966" s="1" t="s">
        <v>6333</v>
      </c>
      <c r="C7966" s="1" t="s">
        <v>2006</v>
      </c>
      <c r="D7966" s="1" t="n">
        <v>1</v>
      </c>
      <c r="E7966" s="16" t="n">
        <v>482.17</v>
      </c>
      <c r="F7966" s="17" t="n">
        <v>0.15</v>
      </c>
      <c r="G7966" s="16" t="n">
        <v>409.84</v>
      </c>
      <c r="I7966" s="1" t="str">
        <f aca="false">INDEX(Products!$C$2:$C$51,MATCH(C7966,Products!$A$2:$A$51,0))</f>
        <v>Books &amp; Stationery</v>
      </c>
      <c r="J7966" s="1" t="str">
        <f aca="false">INDEX(Orders!$E$2:$E$8001,MATCH(B7966,Orders!$A$2:$A$8001,0))</f>
        <v>Delivered</v>
      </c>
      <c r="K7966" s="1" t="str">
        <f aca="false">LEFT(INDEX(Orders!$C$2:$C$8001,MATCH(B7966,Orders!$A$2:$A$8001,0)),7)</f>
        <v>2025-03</v>
      </c>
    </row>
    <row r="7967" customFormat="false" ht="15" hidden="false" customHeight="true" outlineLevel="0" collapsed="false">
      <c r="A7967" s="1" t="s">
        <v>18437</v>
      </c>
      <c r="B7967" s="1" t="s">
        <v>6334</v>
      </c>
      <c r="C7967" s="1" t="s">
        <v>1979</v>
      </c>
      <c r="D7967" s="1" t="n">
        <v>1</v>
      </c>
      <c r="E7967" s="16" t="n">
        <v>623</v>
      </c>
      <c r="F7967" s="17" t="n">
        <v>0.05</v>
      </c>
      <c r="G7967" s="16" t="n">
        <v>591.85</v>
      </c>
      <c r="I7967" s="1" t="str">
        <f aca="false">INDEX(Products!$C$2:$C$51,MATCH(C7967,Products!$A$2:$A$51,0))</f>
        <v>Beauty &amp; Personal Care</v>
      </c>
      <c r="J7967" s="1" t="str">
        <f aca="false">INDEX(Orders!$E$2:$E$8001,MATCH(B7967,Orders!$A$2:$A$8001,0))</f>
        <v>Delivered</v>
      </c>
      <c r="K7967" s="1" t="str">
        <f aca="false">LEFT(INDEX(Orders!$C$2:$C$8001,MATCH(B7967,Orders!$A$2:$A$8001,0)),7)</f>
        <v>2025-07</v>
      </c>
    </row>
    <row r="7968" customFormat="false" ht="15" hidden="false" customHeight="true" outlineLevel="0" collapsed="false">
      <c r="A7968" s="1" t="s">
        <v>18438</v>
      </c>
      <c r="B7968" s="1" t="s">
        <v>6334</v>
      </c>
      <c r="C7968" s="1" t="s">
        <v>1975</v>
      </c>
      <c r="D7968" s="1" t="n">
        <v>3</v>
      </c>
      <c r="E7968" s="16" t="n">
        <v>862.99</v>
      </c>
      <c r="F7968" s="17" t="n">
        <v>0</v>
      </c>
      <c r="G7968" s="16" t="n">
        <v>2588.97</v>
      </c>
      <c r="I7968" s="1" t="str">
        <f aca="false">INDEX(Products!$C$2:$C$51,MATCH(C7968,Products!$A$2:$A$51,0))</f>
        <v>Beauty &amp; Personal Care</v>
      </c>
      <c r="J7968" s="1" t="str">
        <f aca="false">INDEX(Orders!$E$2:$E$8001,MATCH(B7968,Orders!$A$2:$A$8001,0))</f>
        <v>Delivered</v>
      </c>
      <c r="K7968" s="1" t="str">
        <f aca="false">LEFT(INDEX(Orders!$C$2:$C$8001,MATCH(B7968,Orders!$A$2:$A$8001,0)),7)</f>
        <v>2025-07</v>
      </c>
    </row>
    <row r="7969" customFormat="false" ht="15" hidden="false" customHeight="true" outlineLevel="0" collapsed="false">
      <c r="A7969" s="1" t="s">
        <v>18439</v>
      </c>
      <c r="B7969" s="1" t="s">
        <v>6334</v>
      </c>
      <c r="C7969" s="1" t="s">
        <v>1953</v>
      </c>
      <c r="D7969" s="1" t="n">
        <v>1</v>
      </c>
      <c r="E7969" s="16" t="n">
        <v>4914.12</v>
      </c>
      <c r="F7969" s="17" t="n">
        <v>0.05</v>
      </c>
      <c r="G7969" s="16" t="n">
        <v>4668.41</v>
      </c>
      <c r="I7969" s="1" t="str">
        <f aca="false">INDEX(Products!$C$2:$C$51,MATCH(C7969,Products!$A$2:$A$51,0))</f>
        <v>Fashion</v>
      </c>
      <c r="J7969" s="1" t="str">
        <f aca="false">INDEX(Orders!$E$2:$E$8001,MATCH(B7969,Orders!$A$2:$A$8001,0))</f>
        <v>Delivered</v>
      </c>
      <c r="K7969" s="1" t="str">
        <f aca="false">LEFT(INDEX(Orders!$C$2:$C$8001,MATCH(B7969,Orders!$A$2:$A$8001,0)),7)</f>
        <v>2025-07</v>
      </c>
    </row>
    <row r="7970" customFormat="false" ht="15" hidden="false" customHeight="true" outlineLevel="0" collapsed="false">
      <c r="A7970" s="1" t="s">
        <v>18440</v>
      </c>
      <c r="B7970" s="1" t="s">
        <v>6334</v>
      </c>
      <c r="C7970" s="1" t="s">
        <v>1997</v>
      </c>
      <c r="D7970" s="1" t="n">
        <v>1</v>
      </c>
      <c r="E7970" s="16" t="n">
        <v>311.15</v>
      </c>
      <c r="F7970" s="17" t="n">
        <v>0</v>
      </c>
      <c r="G7970" s="16" t="n">
        <v>311.15</v>
      </c>
      <c r="I7970" s="1" t="str">
        <f aca="false">INDEX(Products!$C$2:$C$51,MATCH(C7970,Products!$A$2:$A$51,0))</f>
        <v>Sports &amp; Fitness</v>
      </c>
      <c r="J7970" s="1" t="str">
        <f aca="false">INDEX(Orders!$E$2:$E$8001,MATCH(B7970,Orders!$A$2:$A$8001,0))</f>
        <v>Delivered</v>
      </c>
      <c r="K7970" s="1" t="str">
        <f aca="false">LEFT(INDEX(Orders!$C$2:$C$8001,MATCH(B7970,Orders!$A$2:$A$8001,0)),7)</f>
        <v>2025-07</v>
      </c>
    </row>
    <row r="7971" customFormat="false" ht="15" hidden="false" customHeight="true" outlineLevel="0" collapsed="false">
      <c r="A7971" s="1" t="s">
        <v>18441</v>
      </c>
      <c r="B7971" s="1" t="s">
        <v>6335</v>
      </c>
      <c r="C7971" s="1" t="s">
        <v>1971</v>
      </c>
      <c r="D7971" s="1" t="n">
        <v>1</v>
      </c>
      <c r="E7971" s="16" t="n">
        <v>2073.63</v>
      </c>
      <c r="F7971" s="17" t="n">
        <v>0.1</v>
      </c>
      <c r="G7971" s="16" t="n">
        <v>1866.27</v>
      </c>
      <c r="I7971" s="1" t="str">
        <f aca="false">INDEX(Products!$C$2:$C$51,MATCH(C7971,Products!$A$2:$A$51,0))</f>
        <v>Home &amp; Kitchen</v>
      </c>
      <c r="J7971" s="1" t="str">
        <f aca="false">INDEX(Orders!$E$2:$E$8001,MATCH(B7971,Orders!$A$2:$A$8001,0))</f>
        <v>Delivered</v>
      </c>
      <c r="K7971" s="1" t="str">
        <f aca="false">LEFT(INDEX(Orders!$C$2:$C$8001,MATCH(B7971,Orders!$A$2:$A$8001,0)),7)</f>
        <v>2024-11</v>
      </c>
    </row>
    <row r="7972" customFormat="false" ht="15" hidden="false" customHeight="true" outlineLevel="0" collapsed="false">
      <c r="A7972" s="1" t="s">
        <v>18442</v>
      </c>
      <c r="B7972" s="1" t="s">
        <v>6336</v>
      </c>
      <c r="C7972" s="1" t="s">
        <v>1930</v>
      </c>
      <c r="D7972" s="1" t="n">
        <v>3</v>
      </c>
      <c r="E7972" s="16" t="n">
        <v>2398.35</v>
      </c>
      <c r="F7972" s="17" t="n">
        <v>0</v>
      </c>
      <c r="G7972" s="16" t="n">
        <v>7195.05</v>
      </c>
      <c r="I7972" s="1" t="str">
        <f aca="false">INDEX(Products!$C$2:$C$51,MATCH(C7972,Products!$A$2:$A$51,0))</f>
        <v>Electronics</v>
      </c>
      <c r="J7972" s="1" t="str">
        <f aca="false">INDEX(Orders!$E$2:$E$8001,MATCH(B7972,Orders!$A$2:$A$8001,0))</f>
        <v>Delivered</v>
      </c>
      <c r="K7972" s="1" t="str">
        <f aca="false">LEFT(INDEX(Orders!$C$2:$C$8001,MATCH(B7972,Orders!$A$2:$A$8001,0)),7)</f>
        <v>2024-03</v>
      </c>
    </row>
    <row r="7973" customFormat="false" ht="15" hidden="false" customHeight="true" outlineLevel="0" collapsed="false">
      <c r="A7973" s="1" t="s">
        <v>18443</v>
      </c>
      <c r="B7973" s="1" t="s">
        <v>6336</v>
      </c>
      <c r="C7973" s="1" t="s">
        <v>1976</v>
      </c>
      <c r="D7973" s="1" t="n">
        <v>3</v>
      </c>
      <c r="E7973" s="16" t="n">
        <v>1603.35</v>
      </c>
      <c r="F7973" s="17" t="n">
        <v>0.1</v>
      </c>
      <c r="G7973" s="16" t="n">
        <v>4329.04</v>
      </c>
      <c r="I7973" s="1" t="str">
        <f aca="false">INDEX(Products!$C$2:$C$51,MATCH(C7973,Products!$A$2:$A$51,0))</f>
        <v>Beauty &amp; Personal Care</v>
      </c>
      <c r="J7973" s="1" t="str">
        <f aca="false">INDEX(Orders!$E$2:$E$8001,MATCH(B7973,Orders!$A$2:$A$8001,0))</f>
        <v>Delivered</v>
      </c>
      <c r="K7973" s="1" t="str">
        <f aca="false">LEFT(INDEX(Orders!$C$2:$C$8001,MATCH(B7973,Orders!$A$2:$A$8001,0)),7)</f>
        <v>2024-03</v>
      </c>
    </row>
    <row r="7974" customFormat="false" ht="15" hidden="false" customHeight="true" outlineLevel="0" collapsed="false">
      <c r="A7974" s="1" t="s">
        <v>18444</v>
      </c>
      <c r="B7974" s="1" t="s">
        <v>6337</v>
      </c>
      <c r="C7974" s="1" t="s">
        <v>2007</v>
      </c>
      <c r="D7974" s="1" t="n">
        <v>1</v>
      </c>
      <c r="E7974" s="16" t="n">
        <v>750.27</v>
      </c>
      <c r="F7974" s="17" t="n">
        <v>0.15</v>
      </c>
      <c r="G7974" s="16" t="n">
        <v>637.73</v>
      </c>
      <c r="I7974" s="1" t="str">
        <f aca="false">INDEX(Products!$C$2:$C$51,MATCH(C7974,Products!$A$2:$A$51,0))</f>
        <v>Books &amp; Stationery</v>
      </c>
      <c r="J7974" s="1" t="str">
        <f aca="false">INDEX(Orders!$E$2:$E$8001,MATCH(B7974,Orders!$A$2:$A$8001,0))</f>
        <v>Delivered</v>
      </c>
      <c r="K7974" s="1" t="str">
        <f aca="false">LEFT(INDEX(Orders!$C$2:$C$8001,MATCH(B7974,Orders!$A$2:$A$8001,0)),7)</f>
        <v>2025-02</v>
      </c>
    </row>
    <row r="7975" customFormat="false" ht="15" hidden="false" customHeight="true" outlineLevel="0" collapsed="false">
      <c r="A7975" s="1" t="s">
        <v>18445</v>
      </c>
      <c r="B7975" s="1" t="s">
        <v>6338</v>
      </c>
      <c r="C7975" s="1" t="s">
        <v>1930</v>
      </c>
      <c r="D7975" s="1" t="n">
        <v>2</v>
      </c>
      <c r="E7975" s="16" t="n">
        <v>2398.35</v>
      </c>
      <c r="F7975" s="17" t="n">
        <v>0</v>
      </c>
      <c r="G7975" s="16" t="n">
        <v>4796.7</v>
      </c>
      <c r="I7975" s="1" t="str">
        <f aca="false">INDEX(Products!$C$2:$C$51,MATCH(C7975,Products!$A$2:$A$51,0))</f>
        <v>Electronics</v>
      </c>
      <c r="J7975" s="1" t="str">
        <f aca="false">INDEX(Orders!$E$2:$E$8001,MATCH(B7975,Orders!$A$2:$A$8001,0))</f>
        <v>Returned</v>
      </c>
      <c r="K7975" s="1" t="str">
        <f aca="false">LEFT(INDEX(Orders!$C$2:$C$8001,MATCH(B7975,Orders!$A$2:$A$8001,0)),7)</f>
        <v>2024-12</v>
      </c>
    </row>
    <row r="7976" customFormat="false" ht="15" hidden="false" customHeight="true" outlineLevel="0" collapsed="false">
      <c r="A7976" s="1" t="s">
        <v>18446</v>
      </c>
      <c r="B7976" s="1" t="s">
        <v>6339</v>
      </c>
      <c r="C7976" s="1" t="s">
        <v>2006</v>
      </c>
      <c r="D7976" s="1" t="n">
        <v>1</v>
      </c>
      <c r="E7976" s="16" t="n">
        <v>482.17</v>
      </c>
      <c r="F7976" s="17" t="n">
        <v>0</v>
      </c>
      <c r="G7976" s="16" t="n">
        <v>482.17</v>
      </c>
      <c r="I7976" s="1" t="str">
        <f aca="false">INDEX(Products!$C$2:$C$51,MATCH(C7976,Products!$A$2:$A$51,0))</f>
        <v>Books &amp; Stationery</v>
      </c>
      <c r="J7976" s="1" t="str">
        <f aca="false">INDEX(Orders!$E$2:$E$8001,MATCH(B7976,Orders!$A$2:$A$8001,0))</f>
        <v>Returned</v>
      </c>
      <c r="K7976" s="1" t="str">
        <f aca="false">LEFT(INDEX(Orders!$C$2:$C$8001,MATCH(B7976,Orders!$A$2:$A$8001,0)),7)</f>
        <v>2025-08</v>
      </c>
    </row>
    <row r="7977" customFormat="false" ht="15" hidden="false" customHeight="true" outlineLevel="0" collapsed="false">
      <c r="A7977" s="1" t="s">
        <v>18447</v>
      </c>
      <c r="B7977" s="1" t="s">
        <v>6340</v>
      </c>
      <c r="C7977" s="1" t="s">
        <v>1940</v>
      </c>
      <c r="D7977" s="1" t="n">
        <v>1</v>
      </c>
      <c r="E7977" s="16" t="n">
        <v>2374.52</v>
      </c>
      <c r="F7977" s="17" t="n">
        <v>0</v>
      </c>
      <c r="G7977" s="16" t="n">
        <v>2374.52</v>
      </c>
      <c r="I7977" s="1" t="str">
        <f aca="false">INDEX(Products!$C$2:$C$51,MATCH(C7977,Products!$A$2:$A$51,0))</f>
        <v>Fashion</v>
      </c>
      <c r="J7977" s="1" t="str">
        <f aca="false">INDEX(Orders!$E$2:$E$8001,MATCH(B7977,Orders!$A$2:$A$8001,0))</f>
        <v>Delivered</v>
      </c>
      <c r="K7977" s="1" t="str">
        <f aca="false">LEFT(INDEX(Orders!$C$2:$C$8001,MATCH(B7977,Orders!$A$2:$A$8001,0)),7)</f>
        <v>2024-10</v>
      </c>
    </row>
    <row r="7978" customFormat="false" ht="15" hidden="false" customHeight="true" outlineLevel="0" collapsed="false">
      <c r="A7978" s="1" t="s">
        <v>18448</v>
      </c>
      <c r="B7978" s="1" t="s">
        <v>6340</v>
      </c>
      <c r="C7978" s="1" t="s">
        <v>1979</v>
      </c>
      <c r="D7978" s="1" t="n">
        <v>1</v>
      </c>
      <c r="E7978" s="16" t="n">
        <v>623</v>
      </c>
      <c r="F7978" s="17" t="n">
        <v>0</v>
      </c>
      <c r="G7978" s="16" t="n">
        <v>623</v>
      </c>
      <c r="I7978" s="1" t="str">
        <f aca="false">INDEX(Products!$C$2:$C$51,MATCH(C7978,Products!$A$2:$A$51,0))</f>
        <v>Beauty &amp; Personal Care</v>
      </c>
      <c r="J7978" s="1" t="str">
        <f aca="false">INDEX(Orders!$E$2:$E$8001,MATCH(B7978,Orders!$A$2:$A$8001,0))</f>
        <v>Delivered</v>
      </c>
      <c r="K7978" s="1" t="str">
        <f aca="false">LEFT(INDEX(Orders!$C$2:$C$8001,MATCH(B7978,Orders!$A$2:$A$8001,0)),7)</f>
        <v>2024-10</v>
      </c>
    </row>
    <row r="7979" customFormat="false" ht="15" hidden="false" customHeight="true" outlineLevel="0" collapsed="false">
      <c r="A7979" s="1" t="s">
        <v>18449</v>
      </c>
      <c r="B7979" s="1" t="s">
        <v>6340</v>
      </c>
      <c r="C7979" s="1" t="s">
        <v>1977</v>
      </c>
      <c r="D7979" s="1" t="n">
        <v>1</v>
      </c>
      <c r="E7979" s="16" t="n">
        <v>2386.05</v>
      </c>
      <c r="F7979" s="17" t="n">
        <v>0.1</v>
      </c>
      <c r="G7979" s="16" t="n">
        <v>2147.45</v>
      </c>
      <c r="I7979" s="1" t="str">
        <f aca="false">INDEX(Products!$C$2:$C$51,MATCH(C7979,Products!$A$2:$A$51,0))</f>
        <v>Beauty &amp; Personal Care</v>
      </c>
      <c r="J7979" s="1" t="str">
        <f aca="false">INDEX(Orders!$E$2:$E$8001,MATCH(B7979,Orders!$A$2:$A$8001,0))</f>
        <v>Delivered</v>
      </c>
      <c r="K7979" s="1" t="str">
        <f aca="false">LEFT(INDEX(Orders!$C$2:$C$8001,MATCH(B7979,Orders!$A$2:$A$8001,0)),7)</f>
        <v>2024-10</v>
      </c>
    </row>
    <row r="7980" customFormat="false" ht="15" hidden="false" customHeight="true" outlineLevel="0" collapsed="false">
      <c r="A7980" s="1" t="s">
        <v>18450</v>
      </c>
      <c r="B7980" s="1" t="s">
        <v>6340</v>
      </c>
      <c r="C7980" s="1" t="s">
        <v>2006</v>
      </c>
      <c r="D7980" s="1" t="n">
        <v>1</v>
      </c>
      <c r="E7980" s="16" t="n">
        <v>482.17</v>
      </c>
      <c r="F7980" s="17" t="n">
        <v>0</v>
      </c>
      <c r="G7980" s="16" t="n">
        <v>482.17</v>
      </c>
      <c r="I7980" s="1" t="str">
        <f aca="false">INDEX(Products!$C$2:$C$51,MATCH(C7980,Products!$A$2:$A$51,0))</f>
        <v>Books &amp; Stationery</v>
      </c>
      <c r="J7980" s="1" t="str">
        <f aca="false">INDEX(Orders!$E$2:$E$8001,MATCH(B7980,Orders!$A$2:$A$8001,0))</f>
        <v>Delivered</v>
      </c>
      <c r="K7980" s="1" t="str">
        <f aca="false">LEFT(INDEX(Orders!$C$2:$C$8001,MATCH(B7980,Orders!$A$2:$A$8001,0)),7)</f>
        <v>2024-10</v>
      </c>
    </row>
    <row r="7981" customFormat="false" ht="15" hidden="false" customHeight="true" outlineLevel="0" collapsed="false">
      <c r="A7981" s="1" t="s">
        <v>18451</v>
      </c>
      <c r="B7981" s="1" t="s">
        <v>6341</v>
      </c>
      <c r="C7981" s="1" t="s">
        <v>2007</v>
      </c>
      <c r="D7981" s="1" t="n">
        <v>1</v>
      </c>
      <c r="E7981" s="16" t="n">
        <v>750.27</v>
      </c>
      <c r="F7981" s="17" t="n">
        <v>0</v>
      </c>
      <c r="G7981" s="16" t="n">
        <v>750.27</v>
      </c>
      <c r="I7981" s="1" t="str">
        <f aca="false">INDEX(Products!$C$2:$C$51,MATCH(C7981,Products!$A$2:$A$51,0))</f>
        <v>Books &amp; Stationery</v>
      </c>
      <c r="J7981" s="1" t="str">
        <f aca="false">INDEX(Orders!$E$2:$E$8001,MATCH(B7981,Orders!$A$2:$A$8001,0))</f>
        <v>Delivered</v>
      </c>
      <c r="K7981" s="1" t="str">
        <f aca="false">LEFT(INDEX(Orders!$C$2:$C$8001,MATCH(B7981,Orders!$A$2:$A$8001,0)),7)</f>
        <v>2025-01</v>
      </c>
    </row>
    <row r="7982" customFormat="false" ht="15" hidden="false" customHeight="true" outlineLevel="0" collapsed="false">
      <c r="A7982" s="1" t="s">
        <v>18452</v>
      </c>
      <c r="B7982" s="1" t="s">
        <v>6342</v>
      </c>
      <c r="C7982" s="1" t="s">
        <v>1982</v>
      </c>
      <c r="D7982" s="1" t="n">
        <v>1</v>
      </c>
      <c r="E7982" s="16" t="n">
        <v>1808.21</v>
      </c>
      <c r="F7982" s="17" t="n">
        <v>0.05</v>
      </c>
      <c r="G7982" s="16" t="n">
        <v>1717.8</v>
      </c>
      <c r="I7982" s="1" t="str">
        <f aca="false">INDEX(Products!$C$2:$C$51,MATCH(C7982,Products!$A$2:$A$51,0))</f>
        <v>Beauty &amp; Personal Care</v>
      </c>
      <c r="J7982" s="1" t="str">
        <f aca="false">INDEX(Orders!$E$2:$E$8001,MATCH(B7982,Orders!$A$2:$A$8001,0))</f>
        <v>Delivered</v>
      </c>
      <c r="K7982" s="1" t="str">
        <f aca="false">LEFT(INDEX(Orders!$C$2:$C$8001,MATCH(B7982,Orders!$A$2:$A$8001,0)),7)</f>
        <v>2025-11</v>
      </c>
    </row>
    <row r="7983" customFormat="false" ht="15" hidden="false" customHeight="true" outlineLevel="0" collapsed="false">
      <c r="A7983" s="1" t="s">
        <v>18453</v>
      </c>
      <c r="B7983" s="1" t="s">
        <v>6343</v>
      </c>
      <c r="C7983" s="1" t="s">
        <v>1991</v>
      </c>
      <c r="D7983" s="1" t="n">
        <v>1</v>
      </c>
      <c r="E7983" s="16" t="n">
        <v>579.12</v>
      </c>
      <c r="F7983" s="17" t="n">
        <v>0.15</v>
      </c>
      <c r="G7983" s="16" t="n">
        <v>492.25</v>
      </c>
      <c r="I7983" s="1" t="str">
        <f aca="false">INDEX(Products!$C$2:$C$51,MATCH(C7983,Products!$A$2:$A$51,0))</f>
        <v>Sports &amp; Fitness</v>
      </c>
      <c r="J7983" s="1" t="str">
        <f aca="false">INDEX(Orders!$E$2:$E$8001,MATCH(B7983,Orders!$A$2:$A$8001,0))</f>
        <v>Returned</v>
      </c>
      <c r="K7983" s="1" t="str">
        <f aca="false">LEFT(INDEX(Orders!$C$2:$C$8001,MATCH(B7983,Orders!$A$2:$A$8001,0)),7)</f>
        <v>2025-10</v>
      </c>
    </row>
    <row r="7984" customFormat="false" ht="15" hidden="false" customHeight="true" outlineLevel="0" collapsed="false">
      <c r="A7984" s="1" t="s">
        <v>18454</v>
      </c>
      <c r="B7984" s="1" t="s">
        <v>6343</v>
      </c>
      <c r="C7984" s="1" t="s">
        <v>2006</v>
      </c>
      <c r="D7984" s="1" t="n">
        <v>3</v>
      </c>
      <c r="E7984" s="16" t="n">
        <v>482.17</v>
      </c>
      <c r="F7984" s="17" t="n">
        <v>0</v>
      </c>
      <c r="G7984" s="16" t="n">
        <v>1446.51</v>
      </c>
      <c r="I7984" s="1" t="str">
        <f aca="false">INDEX(Products!$C$2:$C$51,MATCH(C7984,Products!$A$2:$A$51,0))</f>
        <v>Books &amp; Stationery</v>
      </c>
      <c r="J7984" s="1" t="str">
        <f aca="false">INDEX(Orders!$E$2:$E$8001,MATCH(B7984,Orders!$A$2:$A$8001,0))</f>
        <v>Returned</v>
      </c>
      <c r="K7984" s="1" t="str">
        <f aca="false">LEFT(INDEX(Orders!$C$2:$C$8001,MATCH(B7984,Orders!$A$2:$A$8001,0)),7)</f>
        <v>2025-10</v>
      </c>
    </row>
    <row r="7985" customFormat="false" ht="15" hidden="false" customHeight="true" outlineLevel="0" collapsed="false">
      <c r="A7985" s="1" t="s">
        <v>18455</v>
      </c>
      <c r="B7985" s="1" t="s">
        <v>6344</v>
      </c>
      <c r="C7985" s="1" t="s">
        <v>1969</v>
      </c>
      <c r="D7985" s="1" t="n">
        <v>1</v>
      </c>
      <c r="E7985" s="16" t="n">
        <v>9171.98</v>
      </c>
      <c r="F7985" s="17" t="n">
        <v>0</v>
      </c>
      <c r="G7985" s="16" t="n">
        <v>9171.98</v>
      </c>
      <c r="I7985" s="1" t="str">
        <f aca="false">INDEX(Products!$C$2:$C$51,MATCH(C7985,Products!$A$2:$A$51,0))</f>
        <v>Home &amp; Kitchen</v>
      </c>
      <c r="J7985" s="1" t="str">
        <f aca="false">INDEX(Orders!$E$2:$E$8001,MATCH(B7985,Orders!$A$2:$A$8001,0))</f>
        <v>Delivered</v>
      </c>
      <c r="K7985" s="1" t="str">
        <f aca="false">LEFT(INDEX(Orders!$C$2:$C$8001,MATCH(B7985,Orders!$A$2:$A$8001,0)),7)</f>
        <v>2025-12</v>
      </c>
    </row>
    <row r="7986" customFormat="false" ht="15" hidden="false" customHeight="true" outlineLevel="0" collapsed="false">
      <c r="A7986" s="1" t="s">
        <v>18456</v>
      </c>
      <c r="B7986" s="1" t="s">
        <v>6345</v>
      </c>
      <c r="C7986" s="1" t="s">
        <v>1988</v>
      </c>
      <c r="D7986" s="1" t="n">
        <v>2</v>
      </c>
      <c r="E7986" s="16" t="n">
        <v>681.07</v>
      </c>
      <c r="F7986" s="17" t="n">
        <v>0.2</v>
      </c>
      <c r="G7986" s="16" t="n">
        <v>1089.71</v>
      </c>
      <c r="I7986" s="1" t="str">
        <f aca="false">INDEX(Products!$C$2:$C$51,MATCH(C7986,Products!$A$2:$A$51,0))</f>
        <v>Sports &amp; Fitness</v>
      </c>
      <c r="J7986" s="1" t="str">
        <f aca="false">INDEX(Orders!$E$2:$E$8001,MATCH(B7986,Orders!$A$2:$A$8001,0))</f>
        <v>Delivered</v>
      </c>
      <c r="K7986" s="1" t="str">
        <f aca="false">LEFT(INDEX(Orders!$C$2:$C$8001,MATCH(B7986,Orders!$A$2:$A$8001,0)),7)</f>
        <v>2024-08</v>
      </c>
    </row>
    <row r="7987" customFormat="false" ht="15" hidden="false" customHeight="true" outlineLevel="0" collapsed="false">
      <c r="A7987" s="1" t="s">
        <v>18457</v>
      </c>
      <c r="B7987" s="1" t="s">
        <v>6345</v>
      </c>
      <c r="C7987" s="1" t="s">
        <v>1935</v>
      </c>
      <c r="D7987" s="1" t="n">
        <v>1</v>
      </c>
      <c r="E7987" s="16" t="n">
        <v>14558.72</v>
      </c>
      <c r="F7987" s="17" t="n">
        <v>0.15</v>
      </c>
      <c r="G7987" s="16" t="n">
        <v>12374.91</v>
      </c>
      <c r="I7987" s="1" t="str">
        <f aca="false">INDEX(Products!$C$2:$C$51,MATCH(C7987,Products!$A$2:$A$51,0))</f>
        <v>Electronics</v>
      </c>
      <c r="J7987" s="1" t="str">
        <f aca="false">INDEX(Orders!$E$2:$E$8001,MATCH(B7987,Orders!$A$2:$A$8001,0))</f>
        <v>Delivered</v>
      </c>
      <c r="K7987" s="1" t="str">
        <f aca="false">LEFT(INDEX(Orders!$C$2:$C$8001,MATCH(B7987,Orders!$A$2:$A$8001,0)),7)</f>
        <v>2024-08</v>
      </c>
    </row>
    <row r="7988" customFormat="false" ht="15" hidden="false" customHeight="true" outlineLevel="0" collapsed="false">
      <c r="A7988" s="1" t="s">
        <v>18458</v>
      </c>
      <c r="B7988" s="1" t="s">
        <v>6346</v>
      </c>
      <c r="C7988" s="1" t="s">
        <v>1975</v>
      </c>
      <c r="D7988" s="1" t="n">
        <v>1</v>
      </c>
      <c r="E7988" s="16" t="n">
        <v>862.99</v>
      </c>
      <c r="F7988" s="17" t="n">
        <v>0</v>
      </c>
      <c r="G7988" s="16" t="n">
        <v>862.99</v>
      </c>
      <c r="I7988" s="1" t="str">
        <f aca="false">INDEX(Products!$C$2:$C$51,MATCH(C7988,Products!$A$2:$A$51,0))</f>
        <v>Beauty &amp; Personal Care</v>
      </c>
      <c r="J7988" s="1" t="str">
        <f aca="false">INDEX(Orders!$E$2:$E$8001,MATCH(B7988,Orders!$A$2:$A$8001,0))</f>
        <v>Delivered</v>
      </c>
      <c r="K7988" s="1" t="str">
        <f aca="false">LEFT(INDEX(Orders!$C$2:$C$8001,MATCH(B7988,Orders!$A$2:$A$8001,0)),7)</f>
        <v>2025-11</v>
      </c>
    </row>
    <row r="7989" customFormat="false" ht="15" hidden="false" customHeight="true" outlineLevel="0" collapsed="false">
      <c r="A7989" s="1" t="s">
        <v>18459</v>
      </c>
      <c r="B7989" s="1" t="s">
        <v>6347</v>
      </c>
      <c r="C7989" s="1" t="s">
        <v>1990</v>
      </c>
      <c r="D7989" s="1" t="n">
        <v>1</v>
      </c>
      <c r="E7989" s="16" t="n">
        <v>5311.32</v>
      </c>
      <c r="F7989" s="17" t="n">
        <v>0.2</v>
      </c>
      <c r="G7989" s="16" t="n">
        <v>4249.06</v>
      </c>
      <c r="I7989" s="1" t="str">
        <f aca="false">INDEX(Products!$C$2:$C$51,MATCH(C7989,Products!$A$2:$A$51,0))</f>
        <v>Sports &amp; Fitness</v>
      </c>
      <c r="J7989" s="1" t="str">
        <f aca="false">INDEX(Orders!$E$2:$E$8001,MATCH(B7989,Orders!$A$2:$A$8001,0))</f>
        <v>Delivered</v>
      </c>
      <c r="K7989" s="1" t="str">
        <f aca="false">LEFT(INDEX(Orders!$C$2:$C$8001,MATCH(B7989,Orders!$A$2:$A$8001,0)),7)</f>
        <v>2024-12</v>
      </c>
    </row>
    <row r="7990" customFormat="false" ht="15" hidden="false" customHeight="true" outlineLevel="0" collapsed="false">
      <c r="A7990" s="1" t="s">
        <v>18460</v>
      </c>
      <c r="B7990" s="1" t="s">
        <v>6348</v>
      </c>
      <c r="C7990" s="1" t="s">
        <v>1918</v>
      </c>
      <c r="D7990" s="1" t="n">
        <v>2</v>
      </c>
      <c r="E7990" s="16" t="n">
        <v>2978.99</v>
      </c>
      <c r="F7990" s="17" t="n">
        <v>0</v>
      </c>
      <c r="G7990" s="16" t="n">
        <v>5957.98</v>
      </c>
      <c r="I7990" s="1" t="str">
        <f aca="false">INDEX(Products!$C$2:$C$51,MATCH(C7990,Products!$A$2:$A$51,0))</f>
        <v>Electronics</v>
      </c>
      <c r="J7990" s="1" t="str">
        <f aca="false">INDEX(Orders!$E$2:$E$8001,MATCH(B7990,Orders!$A$2:$A$8001,0))</f>
        <v>Delivered</v>
      </c>
      <c r="K7990" s="1" t="str">
        <f aca="false">LEFT(INDEX(Orders!$C$2:$C$8001,MATCH(B7990,Orders!$A$2:$A$8001,0)),7)</f>
        <v>2025-09</v>
      </c>
    </row>
    <row r="7991" customFormat="false" ht="15" hidden="false" customHeight="true" outlineLevel="0" collapsed="false">
      <c r="A7991" s="1" t="s">
        <v>18461</v>
      </c>
      <c r="B7991" s="1" t="s">
        <v>6348</v>
      </c>
      <c r="C7991" s="1" t="s">
        <v>1953</v>
      </c>
      <c r="D7991" s="1" t="n">
        <v>2</v>
      </c>
      <c r="E7991" s="16" t="n">
        <v>4914.12</v>
      </c>
      <c r="F7991" s="17" t="n">
        <v>0.2</v>
      </c>
      <c r="G7991" s="16" t="n">
        <v>7862.59</v>
      </c>
      <c r="I7991" s="1" t="str">
        <f aca="false">INDEX(Products!$C$2:$C$51,MATCH(C7991,Products!$A$2:$A$51,0))</f>
        <v>Fashion</v>
      </c>
      <c r="J7991" s="1" t="str">
        <f aca="false">INDEX(Orders!$E$2:$E$8001,MATCH(B7991,Orders!$A$2:$A$8001,0))</f>
        <v>Delivered</v>
      </c>
      <c r="K7991" s="1" t="str">
        <f aca="false">LEFT(INDEX(Orders!$C$2:$C$8001,MATCH(B7991,Orders!$A$2:$A$8001,0)),7)</f>
        <v>2025-09</v>
      </c>
    </row>
    <row r="7992" customFormat="false" ht="15" hidden="false" customHeight="true" outlineLevel="0" collapsed="false">
      <c r="A7992" s="1" t="s">
        <v>18462</v>
      </c>
      <c r="B7992" s="1" t="s">
        <v>6348</v>
      </c>
      <c r="C7992" s="1" t="s">
        <v>1975</v>
      </c>
      <c r="D7992" s="1" t="n">
        <v>2</v>
      </c>
      <c r="E7992" s="16" t="n">
        <v>862.99</v>
      </c>
      <c r="F7992" s="17" t="n">
        <v>0</v>
      </c>
      <c r="G7992" s="16" t="n">
        <v>1725.98</v>
      </c>
      <c r="I7992" s="1" t="str">
        <f aca="false">INDEX(Products!$C$2:$C$51,MATCH(C7992,Products!$A$2:$A$51,0))</f>
        <v>Beauty &amp; Personal Care</v>
      </c>
      <c r="J7992" s="1" t="str">
        <f aca="false">INDEX(Orders!$E$2:$E$8001,MATCH(B7992,Orders!$A$2:$A$8001,0))</f>
        <v>Delivered</v>
      </c>
      <c r="K7992" s="1" t="str">
        <f aca="false">LEFT(INDEX(Orders!$C$2:$C$8001,MATCH(B7992,Orders!$A$2:$A$8001,0)),7)</f>
        <v>2025-09</v>
      </c>
    </row>
    <row r="7993" customFormat="false" ht="15" hidden="false" customHeight="true" outlineLevel="0" collapsed="false">
      <c r="A7993" s="1" t="s">
        <v>18463</v>
      </c>
      <c r="B7993" s="1" t="s">
        <v>6349</v>
      </c>
      <c r="C7993" s="1" t="s">
        <v>1940</v>
      </c>
      <c r="D7993" s="1" t="n">
        <v>1</v>
      </c>
      <c r="E7993" s="16" t="n">
        <v>2374.52</v>
      </c>
      <c r="F7993" s="17" t="n">
        <v>0.05</v>
      </c>
      <c r="G7993" s="16" t="n">
        <v>2255.79</v>
      </c>
      <c r="I7993" s="1" t="str">
        <f aca="false">INDEX(Products!$C$2:$C$51,MATCH(C7993,Products!$A$2:$A$51,0))</f>
        <v>Fashion</v>
      </c>
      <c r="J7993" s="1" t="str">
        <f aca="false">INDEX(Orders!$E$2:$E$8001,MATCH(B7993,Orders!$A$2:$A$8001,0))</f>
        <v>Delivered</v>
      </c>
      <c r="K7993" s="1" t="str">
        <f aca="false">LEFT(INDEX(Orders!$C$2:$C$8001,MATCH(B7993,Orders!$A$2:$A$8001,0)),7)</f>
        <v>2024-07</v>
      </c>
    </row>
    <row r="7994" customFormat="false" ht="15" hidden="false" customHeight="true" outlineLevel="0" collapsed="false">
      <c r="A7994" s="1" t="s">
        <v>18464</v>
      </c>
      <c r="B7994" s="1" t="s">
        <v>6350</v>
      </c>
      <c r="C7994" s="1" t="s">
        <v>2006</v>
      </c>
      <c r="D7994" s="1" t="n">
        <v>2</v>
      </c>
      <c r="E7994" s="16" t="n">
        <v>482.17</v>
      </c>
      <c r="F7994" s="17" t="n">
        <v>0.05</v>
      </c>
      <c r="G7994" s="16" t="n">
        <v>916.12</v>
      </c>
      <c r="I7994" s="1" t="str">
        <f aca="false">INDEX(Products!$C$2:$C$51,MATCH(C7994,Products!$A$2:$A$51,0))</f>
        <v>Books &amp; Stationery</v>
      </c>
      <c r="J7994" s="1" t="str">
        <f aca="false">INDEX(Orders!$E$2:$E$8001,MATCH(B7994,Orders!$A$2:$A$8001,0))</f>
        <v>Returned</v>
      </c>
      <c r="K7994" s="1" t="str">
        <f aca="false">LEFT(INDEX(Orders!$C$2:$C$8001,MATCH(B7994,Orders!$A$2:$A$8001,0)),7)</f>
        <v>2025-06</v>
      </c>
    </row>
    <row r="7995" customFormat="false" ht="15" hidden="false" customHeight="true" outlineLevel="0" collapsed="false">
      <c r="A7995" s="1" t="s">
        <v>18465</v>
      </c>
      <c r="B7995" s="1" t="s">
        <v>6351</v>
      </c>
      <c r="C7995" s="1" t="s">
        <v>1997</v>
      </c>
      <c r="D7995" s="1" t="n">
        <v>1</v>
      </c>
      <c r="E7995" s="16" t="n">
        <v>311.15</v>
      </c>
      <c r="F7995" s="17" t="n">
        <v>0.05</v>
      </c>
      <c r="G7995" s="16" t="n">
        <v>295.59</v>
      </c>
      <c r="I7995" s="1" t="str">
        <f aca="false">INDEX(Products!$C$2:$C$51,MATCH(C7995,Products!$A$2:$A$51,0))</f>
        <v>Sports &amp; Fitness</v>
      </c>
      <c r="J7995" s="1" t="str">
        <f aca="false">INDEX(Orders!$E$2:$E$8001,MATCH(B7995,Orders!$A$2:$A$8001,0))</f>
        <v>Delivered</v>
      </c>
      <c r="K7995" s="1" t="str">
        <f aca="false">LEFT(INDEX(Orders!$C$2:$C$8001,MATCH(B7995,Orders!$A$2:$A$8001,0)),7)</f>
        <v>2025-10</v>
      </c>
    </row>
    <row r="7996" customFormat="false" ht="15" hidden="false" customHeight="true" outlineLevel="0" collapsed="false">
      <c r="A7996" s="1" t="s">
        <v>18466</v>
      </c>
      <c r="B7996" s="1" t="s">
        <v>6351</v>
      </c>
      <c r="C7996" s="1" t="s">
        <v>1980</v>
      </c>
      <c r="D7996" s="1" t="n">
        <v>1</v>
      </c>
      <c r="E7996" s="16" t="n">
        <v>2299.69</v>
      </c>
      <c r="F7996" s="17" t="n">
        <v>0</v>
      </c>
      <c r="G7996" s="16" t="n">
        <v>2299.69</v>
      </c>
      <c r="I7996" s="1" t="str">
        <f aca="false">INDEX(Products!$C$2:$C$51,MATCH(C7996,Products!$A$2:$A$51,0))</f>
        <v>Beauty &amp; Personal Care</v>
      </c>
      <c r="J7996" s="1" t="str">
        <f aca="false">INDEX(Orders!$E$2:$E$8001,MATCH(B7996,Orders!$A$2:$A$8001,0))</f>
        <v>Delivered</v>
      </c>
      <c r="K7996" s="1" t="str">
        <f aca="false">LEFT(INDEX(Orders!$C$2:$C$8001,MATCH(B7996,Orders!$A$2:$A$8001,0)),7)</f>
        <v>2025-10</v>
      </c>
    </row>
    <row r="7997" customFormat="false" ht="15" hidden="false" customHeight="true" outlineLevel="0" collapsed="false">
      <c r="A7997" s="1" t="s">
        <v>18467</v>
      </c>
      <c r="B7997" s="1" t="s">
        <v>6351</v>
      </c>
      <c r="C7997" s="1" t="s">
        <v>1949</v>
      </c>
      <c r="D7997" s="1" t="n">
        <v>1</v>
      </c>
      <c r="E7997" s="16" t="n">
        <v>4185.64</v>
      </c>
      <c r="F7997" s="17" t="n">
        <v>0.2</v>
      </c>
      <c r="G7997" s="16" t="n">
        <v>3348.51</v>
      </c>
      <c r="I7997" s="1" t="str">
        <f aca="false">INDEX(Products!$C$2:$C$51,MATCH(C7997,Products!$A$2:$A$51,0))</f>
        <v>Fashion</v>
      </c>
      <c r="J7997" s="1" t="str">
        <f aca="false">INDEX(Orders!$E$2:$E$8001,MATCH(B7997,Orders!$A$2:$A$8001,0))</f>
        <v>Delivered</v>
      </c>
      <c r="K7997" s="1" t="str">
        <f aca="false">LEFT(INDEX(Orders!$C$2:$C$8001,MATCH(B7997,Orders!$A$2:$A$8001,0)),7)</f>
        <v>2025-10</v>
      </c>
    </row>
    <row r="7998" customFormat="false" ht="15" hidden="false" customHeight="true" outlineLevel="0" collapsed="false">
      <c r="A7998" s="1" t="s">
        <v>18468</v>
      </c>
      <c r="B7998" s="1" t="s">
        <v>6352</v>
      </c>
      <c r="C7998" s="1" t="s">
        <v>2006</v>
      </c>
      <c r="D7998" s="1" t="n">
        <v>1</v>
      </c>
      <c r="E7998" s="16" t="n">
        <v>482.17</v>
      </c>
      <c r="F7998" s="17" t="n">
        <v>0.1</v>
      </c>
      <c r="G7998" s="16" t="n">
        <v>433.95</v>
      </c>
      <c r="I7998" s="1" t="str">
        <f aca="false">INDEX(Products!$C$2:$C$51,MATCH(C7998,Products!$A$2:$A$51,0))</f>
        <v>Books &amp; Stationery</v>
      </c>
      <c r="J7998" s="1" t="str">
        <f aca="false">INDEX(Orders!$E$2:$E$8001,MATCH(B7998,Orders!$A$2:$A$8001,0))</f>
        <v>Delivered</v>
      </c>
      <c r="K7998" s="1" t="str">
        <f aca="false">LEFT(INDEX(Orders!$C$2:$C$8001,MATCH(B7998,Orders!$A$2:$A$8001,0)),7)</f>
        <v>2025-03</v>
      </c>
    </row>
    <row r="7999" customFormat="false" ht="15" hidden="false" customHeight="true" outlineLevel="0" collapsed="false">
      <c r="A7999" s="1" t="s">
        <v>18469</v>
      </c>
      <c r="B7999" s="1" t="s">
        <v>6353</v>
      </c>
      <c r="C7999" s="1" t="s">
        <v>1953</v>
      </c>
      <c r="D7999" s="1" t="n">
        <v>2</v>
      </c>
      <c r="E7999" s="16" t="n">
        <v>4914.12</v>
      </c>
      <c r="F7999" s="17" t="n">
        <v>0.15</v>
      </c>
      <c r="G7999" s="16" t="n">
        <v>8354</v>
      </c>
      <c r="I7999" s="1" t="str">
        <f aca="false">INDEX(Products!$C$2:$C$51,MATCH(C7999,Products!$A$2:$A$51,0))</f>
        <v>Fashion</v>
      </c>
      <c r="J7999" s="1" t="str">
        <f aca="false">INDEX(Orders!$E$2:$E$8001,MATCH(B7999,Orders!$A$2:$A$8001,0))</f>
        <v>Delivered</v>
      </c>
      <c r="K7999" s="1" t="str">
        <f aca="false">LEFT(INDEX(Orders!$C$2:$C$8001,MATCH(B7999,Orders!$A$2:$A$8001,0)),7)</f>
        <v>2024-12</v>
      </c>
    </row>
    <row r="8000" customFormat="false" ht="15" hidden="false" customHeight="true" outlineLevel="0" collapsed="false">
      <c r="A8000" s="1" t="s">
        <v>18470</v>
      </c>
      <c r="B8000" s="1" t="s">
        <v>6353</v>
      </c>
      <c r="C8000" s="1" t="s">
        <v>1975</v>
      </c>
      <c r="D8000" s="1" t="n">
        <v>3</v>
      </c>
      <c r="E8000" s="16" t="n">
        <v>862.99</v>
      </c>
      <c r="F8000" s="17" t="n">
        <v>0.15</v>
      </c>
      <c r="G8000" s="16" t="n">
        <v>2200.62</v>
      </c>
      <c r="I8000" s="1" t="str">
        <f aca="false">INDEX(Products!$C$2:$C$51,MATCH(C8000,Products!$A$2:$A$51,0))</f>
        <v>Beauty &amp; Personal Care</v>
      </c>
      <c r="J8000" s="1" t="str">
        <f aca="false">INDEX(Orders!$E$2:$E$8001,MATCH(B8000,Orders!$A$2:$A$8001,0))</f>
        <v>Delivered</v>
      </c>
      <c r="K8000" s="1" t="str">
        <f aca="false">LEFT(INDEX(Orders!$C$2:$C$8001,MATCH(B8000,Orders!$A$2:$A$8001,0)),7)</f>
        <v>2024-12</v>
      </c>
    </row>
    <row r="8001" customFormat="false" ht="15" hidden="false" customHeight="true" outlineLevel="0" collapsed="false">
      <c r="A8001" s="1" t="s">
        <v>18471</v>
      </c>
      <c r="B8001" s="1" t="s">
        <v>6354</v>
      </c>
      <c r="C8001" s="1" t="s">
        <v>2006</v>
      </c>
      <c r="D8001" s="1" t="n">
        <v>3</v>
      </c>
      <c r="E8001" s="16" t="n">
        <v>482.17</v>
      </c>
      <c r="F8001" s="17" t="n">
        <v>0.1</v>
      </c>
      <c r="G8001" s="16" t="n">
        <v>1301.86</v>
      </c>
      <c r="I8001" s="1" t="str">
        <f aca="false">INDEX(Products!$C$2:$C$51,MATCH(C8001,Products!$A$2:$A$51,0))</f>
        <v>Books &amp; Stationery</v>
      </c>
      <c r="J8001" s="1" t="str">
        <f aca="false">INDEX(Orders!$E$2:$E$8001,MATCH(B8001,Orders!$A$2:$A$8001,0))</f>
        <v>Delivered</v>
      </c>
      <c r="K8001" s="1" t="str">
        <f aca="false">LEFT(INDEX(Orders!$C$2:$C$8001,MATCH(B8001,Orders!$A$2:$A$8001,0)),7)</f>
        <v>2025-05</v>
      </c>
    </row>
    <row r="8002" customFormat="false" ht="15" hidden="false" customHeight="true" outlineLevel="0" collapsed="false">
      <c r="A8002" s="1" t="s">
        <v>18472</v>
      </c>
      <c r="B8002" s="1" t="s">
        <v>6355</v>
      </c>
      <c r="C8002" s="1" t="s">
        <v>1940</v>
      </c>
      <c r="D8002" s="1" t="n">
        <v>1</v>
      </c>
      <c r="E8002" s="16" t="n">
        <v>2374.52</v>
      </c>
      <c r="F8002" s="17" t="n">
        <v>0.1</v>
      </c>
      <c r="G8002" s="16" t="n">
        <v>2137.07</v>
      </c>
      <c r="I8002" s="1" t="str">
        <f aca="false">INDEX(Products!$C$2:$C$51,MATCH(C8002,Products!$A$2:$A$51,0))</f>
        <v>Fashion</v>
      </c>
      <c r="J8002" s="1" t="str">
        <f aca="false">INDEX(Orders!$E$2:$E$8001,MATCH(B8002,Orders!$A$2:$A$8001,0))</f>
        <v>Delivered</v>
      </c>
      <c r="K8002" s="1" t="str">
        <f aca="false">LEFT(INDEX(Orders!$C$2:$C$8001,MATCH(B8002,Orders!$A$2:$A$8001,0)),7)</f>
        <v>2025-03</v>
      </c>
    </row>
    <row r="8003" customFormat="false" ht="15" hidden="false" customHeight="true" outlineLevel="0" collapsed="false">
      <c r="A8003" s="1" t="s">
        <v>18473</v>
      </c>
      <c r="B8003" s="1" t="s">
        <v>6355</v>
      </c>
      <c r="C8003" s="1" t="s">
        <v>2006</v>
      </c>
      <c r="D8003" s="1" t="n">
        <v>1</v>
      </c>
      <c r="E8003" s="16" t="n">
        <v>482.17</v>
      </c>
      <c r="F8003" s="17" t="n">
        <v>0</v>
      </c>
      <c r="G8003" s="16" t="n">
        <v>482.17</v>
      </c>
      <c r="I8003" s="1" t="str">
        <f aca="false">INDEX(Products!$C$2:$C$51,MATCH(C8003,Products!$A$2:$A$51,0))</f>
        <v>Books &amp; Stationery</v>
      </c>
      <c r="J8003" s="1" t="str">
        <f aca="false">INDEX(Orders!$E$2:$E$8001,MATCH(B8003,Orders!$A$2:$A$8001,0))</f>
        <v>Delivered</v>
      </c>
      <c r="K8003" s="1" t="str">
        <f aca="false">LEFT(INDEX(Orders!$C$2:$C$8001,MATCH(B8003,Orders!$A$2:$A$8001,0)),7)</f>
        <v>2025-03</v>
      </c>
    </row>
    <row r="8004" customFormat="false" ht="15" hidden="false" customHeight="true" outlineLevel="0" collapsed="false">
      <c r="A8004" s="1" t="s">
        <v>18474</v>
      </c>
      <c r="B8004" s="1" t="s">
        <v>6356</v>
      </c>
      <c r="C8004" s="1" t="s">
        <v>1940</v>
      </c>
      <c r="D8004" s="1" t="n">
        <v>1</v>
      </c>
      <c r="E8004" s="16" t="n">
        <v>2374.52</v>
      </c>
      <c r="F8004" s="17" t="n">
        <v>0</v>
      </c>
      <c r="G8004" s="16" t="n">
        <v>2374.52</v>
      </c>
      <c r="I8004" s="1" t="str">
        <f aca="false">INDEX(Products!$C$2:$C$51,MATCH(C8004,Products!$A$2:$A$51,0))</f>
        <v>Fashion</v>
      </c>
      <c r="J8004" s="1" t="str">
        <f aca="false">INDEX(Orders!$E$2:$E$8001,MATCH(B8004,Orders!$A$2:$A$8001,0))</f>
        <v>Delivered</v>
      </c>
      <c r="K8004" s="1" t="str">
        <f aca="false">LEFT(INDEX(Orders!$C$2:$C$8001,MATCH(B8004,Orders!$A$2:$A$8001,0)),7)</f>
        <v>2025-05</v>
      </c>
    </row>
    <row r="8005" customFormat="false" ht="15" hidden="false" customHeight="true" outlineLevel="0" collapsed="false">
      <c r="A8005" s="1" t="s">
        <v>18475</v>
      </c>
      <c r="B8005" s="1" t="s">
        <v>6356</v>
      </c>
      <c r="C8005" s="1" t="s">
        <v>1975</v>
      </c>
      <c r="D8005" s="1" t="n">
        <v>3</v>
      </c>
      <c r="E8005" s="16" t="n">
        <v>862.99</v>
      </c>
      <c r="F8005" s="17" t="n">
        <v>0.05</v>
      </c>
      <c r="G8005" s="16" t="n">
        <v>2459.52</v>
      </c>
      <c r="I8005" s="1" t="str">
        <f aca="false">INDEX(Products!$C$2:$C$51,MATCH(C8005,Products!$A$2:$A$51,0))</f>
        <v>Beauty &amp; Personal Care</v>
      </c>
      <c r="J8005" s="1" t="str">
        <f aca="false">INDEX(Orders!$E$2:$E$8001,MATCH(B8005,Orders!$A$2:$A$8001,0))</f>
        <v>Delivered</v>
      </c>
      <c r="K8005" s="1" t="str">
        <f aca="false">LEFT(INDEX(Orders!$C$2:$C$8001,MATCH(B8005,Orders!$A$2:$A$8001,0)),7)</f>
        <v>2025-05</v>
      </c>
    </row>
    <row r="8006" customFormat="false" ht="15" hidden="false" customHeight="true" outlineLevel="0" collapsed="false">
      <c r="A8006" s="1" t="s">
        <v>18476</v>
      </c>
      <c r="B8006" s="1" t="s">
        <v>6356</v>
      </c>
      <c r="C8006" s="1" t="s">
        <v>2007</v>
      </c>
      <c r="D8006" s="1" t="n">
        <v>2</v>
      </c>
      <c r="E8006" s="16" t="n">
        <v>750.27</v>
      </c>
      <c r="F8006" s="17" t="n">
        <v>0.15</v>
      </c>
      <c r="G8006" s="16" t="n">
        <v>1275.46</v>
      </c>
      <c r="I8006" s="1" t="str">
        <f aca="false">INDEX(Products!$C$2:$C$51,MATCH(C8006,Products!$A$2:$A$51,0))</f>
        <v>Books &amp; Stationery</v>
      </c>
      <c r="J8006" s="1" t="str">
        <f aca="false">INDEX(Orders!$E$2:$E$8001,MATCH(B8006,Orders!$A$2:$A$8001,0))</f>
        <v>Delivered</v>
      </c>
      <c r="K8006" s="1" t="str">
        <f aca="false">LEFT(INDEX(Orders!$C$2:$C$8001,MATCH(B8006,Orders!$A$2:$A$8001,0)),7)</f>
        <v>2025-05</v>
      </c>
    </row>
    <row r="8007" customFormat="false" ht="15" hidden="false" customHeight="true" outlineLevel="0" collapsed="false">
      <c r="A8007" s="1" t="s">
        <v>18477</v>
      </c>
      <c r="B8007" s="1" t="s">
        <v>6357</v>
      </c>
      <c r="C8007" s="1" t="s">
        <v>1990</v>
      </c>
      <c r="D8007" s="1" t="n">
        <v>1</v>
      </c>
      <c r="E8007" s="16" t="n">
        <v>5311.32</v>
      </c>
      <c r="F8007" s="17" t="n">
        <v>0.1</v>
      </c>
      <c r="G8007" s="16" t="n">
        <v>4780.19</v>
      </c>
      <c r="I8007" s="1" t="str">
        <f aca="false">INDEX(Products!$C$2:$C$51,MATCH(C8007,Products!$A$2:$A$51,0))</f>
        <v>Sports &amp; Fitness</v>
      </c>
      <c r="J8007" s="1" t="str">
        <f aca="false">INDEX(Orders!$E$2:$E$8001,MATCH(B8007,Orders!$A$2:$A$8001,0))</f>
        <v>Cancelled</v>
      </c>
      <c r="K8007" s="1" t="str">
        <f aca="false">LEFT(INDEX(Orders!$C$2:$C$8001,MATCH(B8007,Orders!$A$2:$A$8001,0)),7)</f>
        <v>2025-06</v>
      </c>
    </row>
    <row r="8008" customFormat="false" ht="15" hidden="false" customHeight="true" outlineLevel="0" collapsed="false">
      <c r="A8008" s="1" t="s">
        <v>18478</v>
      </c>
      <c r="B8008" s="1" t="s">
        <v>6358</v>
      </c>
      <c r="C8008" s="1" t="s">
        <v>1997</v>
      </c>
      <c r="D8008" s="1" t="n">
        <v>1</v>
      </c>
      <c r="E8008" s="16" t="n">
        <v>311.15</v>
      </c>
      <c r="F8008" s="17" t="n">
        <v>0.05</v>
      </c>
      <c r="G8008" s="16" t="n">
        <v>295.59</v>
      </c>
      <c r="I8008" s="1" t="str">
        <f aca="false">INDEX(Products!$C$2:$C$51,MATCH(C8008,Products!$A$2:$A$51,0))</f>
        <v>Sports &amp; Fitness</v>
      </c>
      <c r="J8008" s="1" t="str">
        <f aca="false">INDEX(Orders!$E$2:$E$8001,MATCH(B8008,Orders!$A$2:$A$8001,0))</f>
        <v>Delivered</v>
      </c>
      <c r="K8008" s="1" t="str">
        <f aca="false">LEFT(INDEX(Orders!$C$2:$C$8001,MATCH(B8008,Orders!$A$2:$A$8001,0)),7)</f>
        <v>2025-09</v>
      </c>
    </row>
    <row r="8009" customFormat="false" ht="15" hidden="false" customHeight="true" outlineLevel="0" collapsed="false">
      <c r="A8009" s="1" t="s">
        <v>18479</v>
      </c>
      <c r="B8009" s="1" t="s">
        <v>6359</v>
      </c>
      <c r="C8009" s="1" t="s">
        <v>1953</v>
      </c>
      <c r="D8009" s="1" t="n">
        <v>2</v>
      </c>
      <c r="E8009" s="16" t="n">
        <v>4914.12</v>
      </c>
      <c r="F8009" s="17" t="n">
        <v>0</v>
      </c>
      <c r="G8009" s="16" t="n">
        <v>9828.24</v>
      </c>
      <c r="I8009" s="1" t="str">
        <f aca="false">INDEX(Products!$C$2:$C$51,MATCH(C8009,Products!$A$2:$A$51,0))</f>
        <v>Fashion</v>
      </c>
      <c r="J8009" s="1" t="str">
        <f aca="false">INDEX(Orders!$E$2:$E$8001,MATCH(B8009,Orders!$A$2:$A$8001,0))</f>
        <v>Delivered</v>
      </c>
      <c r="K8009" s="1" t="str">
        <f aca="false">LEFT(INDEX(Orders!$C$2:$C$8001,MATCH(B8009,Orders!$A$2:$A$8001,0)),7)</f>
        <v>2024-10</v>
      </c>
    </row>
    <row r="8010" customFormat="false" ht="15" hidden="false" customHeight="true" outlineLevel="0" collapsed="false">
      <c r="A8010" s="1" t="s">
        <v>18480</v>
      </c>
      <c r="B8010" s="1" t="s">
        <v>6359</v>
      </c>
      <c r="C8010" s="1" t="s">
        <v>1940</v>
      </c>
      <c r="D8010" s="1" t="n">
        <v>1</v>
      </c>
      <c r="E8010" s="16" t="n">
        <v>2374.52</v>
      </c>
      <c r="F8010" s="17" t="n">
        <v>0</v>
      </c>
      <c r="G8010" s="16" t="n">
        <v>2374.52</v>
      </c>
      <c r="I8010" s="1" t="str">
        <f aca="false">INDEX(Products!$C$2:$C$51,MATCH(C8010,Products!$A$2:$A$51,0))</f>
        <v>Fashion</v>
      </c>
      <c r="J8010" s="1" t="str">
        <f aca="false">INDEX(Orders!$E$2:$E$8001,MATCH(B8010,Orders!$A$2:$A$8001,0))</f>
        <v>Delivered</v>
      </c>
      <c r="K8010" s="1" t="str">
        <f aca="false">LEFT(INDEX(Orders!$C$2:$C$8001,MATCH(B8010,Orders!$A$2:$A$8001,0)),7)</f>
        <v>2024-10</v>
      </c>
    </row>
    <row r="8011" customFormat="false" ht="15" hidden="false" customHeight="true" outlineLevel="0" collapsed="false">
      <c r="A8011" s="1" t="s">
        <v>18481</v>
      </c>
      <c r="B8011" s="1" t="s">
        <v>6359</v>
      </c>
      <c r="C8011" s="1" t="s">
        <v>1988</v>
      </c>
      <c r="D8011" s="1" t="n">
        <v>1</v>
      </c>
      <c r="E8011" s="16" t="n">
        <v>681.07</v>
      </c>
      <c r="F8011" s="17" t="n">
        <v>0.2</v>
      </c>
      <c r="G8011" s="16" t="n">
        <v>544.86</v>
      </c>
      <c r="I8011" s="1" t="str">
        <f aca="false">INDEX(Products!$C$2:$C$51,MATCH(C8011,Products!$A$2:$A$51,0))</f>
        <v>Sports &amp; Fitness</v>
      </c>
      <c r="J8011" s="1" t="str">
        <f aca="false">INDEX(Orders!$E$2:$E$8001,MATCH(B8011,Orders!$A$2:$A$8001,0))</f>
        <v>Delivered</v>
      </c>
      <c r="K8011" s="1" t="str">
        <f aca="false">LEFT(INDEX(Orders!$C$2:$C$8001,MATCH(B8011,Orders!$A$2:$A$8001,0)),7)</f>
        <v>2024-10</v>
      </c>
    </row>
    <row r="8012" customFormat="false" ht="15" hidden="false" customHeight="true" outlineLevel="0" collapsed="false">
      <c r="A8012" s="1" t="s">
        <v>18482</v>
      </c>
      <c r="B8012" s="1" t="s">
        <v>6359</v>
      </c>
      <c r="C8012" s="1" t="s">
        <v>1930</v>
      </c>
      <c r="D8012" s="1" t="n">
        <v>1</v>
      </c>
      <c r="E8012" s="16" t="n">
        <v>2398.35</v>
      </c>
      <c r="F8012" s="17" t="n">
        <v>0</v>
      </c>
      <c r="G8012" s="16" t="n">
        <v>2398.35</v>
      </c>
      <c r="I8012" s="1" t="str">
        <f aca="false">INDEX(Products!$C$2:$C$51,MATCH(C8012,Products!$A$2:$A$51,0))</f>
        <v>Electronics</v>
      </c>
      <c r="J8012" s="1" t="str">
        <f aca="false">INDEX(Orders!$E$2:$E$8001,MATCH(B8012,Orders!$A$2:$A$8001,0))</f>
        <v>Delivered</v>
      </c>
      <c r="K8012" s="1" t="str">
        <f aca="false">LEFT(INDEX(Orders!$C$2:$C$8001,MATCH(B8012,Orders!$A$2:$A$8001,0)),7)</f>
        <v>2024-10</v>
      </c>
    </row>
    <row r="8013" customFormat="false" ht="15" hidden="false" customHeight="true" outlineLevel="0" collapsed="false">
      <c r="A8013" s="1" t="s">
        <v>18483</v>
      </c>
      <c r="B8013" s="1" t="s">
        <v>6360</v>
      </c>
      <c r="C8013" s="1" t="s">
        <v>2006</v>
      </c>
      <c r="D8013" s="1" t="n">
        <v>1</v>
      </c>
      <c r="E8013" s="16" t="n">
        <v>482.17</v>
      </c>
      <c r="F8013" s="17" t="n">
        <v>0</v>
      </c>
      <c r="G8013" s="16" t="n">
        <v>482.17</v>
      </c>
      <c r="I8013" s="1" t="str">
        <f aca="false">INDEX(Products!$C$2:$C$51,MATCH(C8013,Products!$A$2:$A$51,0))</f>
        <v>Books &amp; Stationery</v>
      </c>
      <c r="J8013" s="1" t="str">
        <f aca="false">INDEX(Orders!$E$2:$E$8001,MATCH(B8013,Orders!$A$2:$A$8001,0))</f>
        <v>Returned</v>
      </c>
      <c r="K8013" s="1" t="str">
        <f aca="false">LEFT(INDEX(Orders!$C$2:$C$8001,MATCH(B8013,Orders!$A$2:$A$8001,0)),7)</f>
        <v>2025-12</v>
      </c>
    </row>
    <row r="8014" customFormat="false" ht="15" hidden="false" customHeight="true" outlineLevel="0" collapsed="false">
      <c r="A8014" s="1" t="s">
        <v>18484</v>
      </c>
      <c r="B8014" s="1" t="s">
        <v>6360</v>
      </c>
      <c r="C8014" s="1" t="s">
        <v>1997</v>
      </c>
      <c r="D8014" s="1" t="n">
        <v>1</v>
      </c>
      <c r="E8014" s="16" t="n">
        <v>311.15</v>
      </c>
      <c r="F8014" s="17" t="n">
        <v>0.05</v>
      </c>
      <c r="G8014" s="16" t="n">
        <v>295.59</v>
      </c>
      <c r="I8014" s="1" t="str">
        <f aca="false">INDEX(Products!$C$2:$C$51,MATCH(C8014,Products!$A$2:$A$51,0))</f>
        <v>Sports &amp; Fitness</v>
      </c>
      <c r="J8014" s="1" t="str">
        <f aca="false">INDEX(Orders!$E$2:$E$8001,MATCH(B8014,Orders!$A$2:$A$8001,0))</f>
        <v>Returned</v>
      </c>
      <c r="K8014" s="1" t="str">
        <f aca="false">LEFT(INDEX(Orders!$C$2:$C$8001,MATCH(B8014,Orders!$A$2:$A$8001,0)),7)</f>
        <v>2025-12</v>
      </c>
    </row>
    <row r="8015" customFormat="false" ht="15" hidden="false" customHeight="true" outlineLevel="0" collapsed="false">
      <c r="A8015" s="1" t="s">
        <v>18485</v>
      </c>
      <c r="B8015" s="1" t="s">
        <v>6360</v>
      </c>
      <c r="C8015" s="1" t="s">
        <v>1930</v>
      </c>
      <c r="D8015" s="1" t="n">
        <v>2</v>
      </c>
      <c r="E8015" s="16" t="n">
        <v>2398.35</v>
      </c>
      <c r="F8015" s="17" t="n">
        <v>0.1</v>
      </c>
      <c r="G8015" s="16" t="n">
        <v>4317.03</v>
      </c>
      <c r="I8015" s="1" t="str">
        <f aca="false">INDEX(Products!$C$2:$C$51,MATCH(C8015,Products!$A$2:$A$51,0))</f>
        <v>Electronics</v>
      </c>
      <c r="J8015" s="1" t="str">
        <f aca="false">INDEX(Orders!$E$2:$E$8001,MATCH(B8015,Orders!$A$2:$A$8001,0))</f>
        <v>Returned</v>
      </c>
      <c r="K8015" s="1" t="str">
        <f aca="false">LEFT(INDEX(Orders!$C$2:$C$8001,MATCH(B8015,Orders!$A$2:$A$8001,0)),7)</f>
        <v>2025-12</v>
      </c>
    </row>
    <row r="8016" customFormat="false" ht="15" hidden="false" customHeight="true" outlineLevel="0" collapsed="false">
      <c r="A8016" s="1" t="s">
        <v>18486</v>
      </c>
      <c r="B8016" s="1" t="s">
        <v>6361</v>
      </c>
      <c r="C8016" s="1" t="s">
        <v>1955</v>
      </c>
      <c r="D8016" s="1" t="n">
        <v>1</v>
      </c>
      <c r="E8016" s="16" t="n">
        <v>3340.76</v>
      </c>
      <c r="F8016" s="17" t="n">
        <v>0.05</v>
      </c>
      <c r="G8016" s="16" t="n">
        <v>3173.72</v>
      </c>
      <c r="I8016" s="1" t="str">
        <f aca="false">INDEX(Products!$C$2:$C$51,MATCH(C8016,Products!$A$2:$A$51,0))</f>
        <v>Home &amp; Kitchen</v>
      </c>
      <c r="J8016" s="1" t="str">
        <f aca="false">INDEX(Orders!$E$2:$E$8001,MATCH(B8016,Orders!$A$2:$A$8001,0))</f>
        <v>Returned</v>
      </c>
      <c r="K8016" s="1" t="str">
        <f aca="false">LEFT(INDEX(Orders!$C$2:$C$8001,MATCH(B8016,Orders!$A$2:$A$8001,0)),7)</f>
        <v>2025-12</v>
      </c>
    </row>
    <row r="8017" customFormat="false" ht="15" hidden="false" customHeight="true" outlineLevel="0" collapsed="false">
      <c r="A8017" s="1" t="s">
        <v>18487</v>
      </c>
      <c r="B8017" s="1" t="s">
        <v>6362</v>
      </c>
      <c r="C8017" s="1" t="s">
        <v>2007</v>
      </c>
      <c r="D8017" s="1" t="n">
        <v>1</v>
      </c>
      <c r="E8017" s="16" t="n">
        <v>750.27</v>
      </c>
      <c r="F8017" s="17" t="n">
        <v>0.15</v>
      </c>
      <c r="G8017" s="16" t="n">
        <v>637.73</v>
      </c>
      <c r="I8017" s="1" t="str">
        <f aca="false">INDEX(Products!$C$2:$C$51,MATCH(C8017,Products!$A$2:$A$51,0))</f>
        <v>Books &amp; Stationery</v>
      </c>
      <c r="J8017" s="1" t="str">
        <f aca="false">INDEX(Orders!$E$2:$E$8001,MATCH(B8017,Orders!$A$2:$A$8001,0))</f>
        <v>Delivered</v>
      </c>
      <c r="K8017" s="1" t="str">
        <f aca="false">LEFT(INDEX(Orders!$C$2:$C$8001,MATCH(B8017,Orders!$A$2:$A$8001,0)),7)</f>
        <v>2024-04</v>
      </c>
    </row>
    <row r="8018" customFormat="false" ht="15" hidden="false" customHeight="true" outlineLevel="0" collapsed="false">
      <c r="A8018" s="1" t="s">
        <v>18488</v>
      </c>
      <c r="B8018" s="1" t="s">
        <v>6363</v>
      </c>
      <c r="C8018" s="1" t="s">
        <v>2007</v>
      </c>
      <c r="D8018" s="1" t="n">
        <v>1</v>
      </c>
      <c r="E8018" s="16" t="n">
        <v>750.27</v>
      </c>
      <c r="F8018" s="17" t="n">
        <v>0.1</v>
      </c>
      <c r="G8018" s="16" t="n">
        <v>675.24</v>
      </c>
      <c r="I8018" s="1" t="str">
        <f aca="false">INDEX(Products!$C$2:$C$51,MATCH(C8018,Products!$A$2:$A$51,0))</f>
        <v>Books &amp; Stationery</v>
      </c>
      <c r="J8018" s="1" t="str">
        <f aca="false">INDEX(Orders!$E$2:$E$8001,MATCH(B8018,Orders!$A$2:$A$8001,0))</f>
        <v>Delivered</v>
      </c>
      <c r="K8018" s="1" t="str">
        <f aca="false">LEFT(INDEX(Orders!$C$2:$C$8001,MATCH(B8018,Orders!$A$2:$A$8001,0)),7)</f>
        <v>2025-04</v>
      </c>
    </row>
    <row r="8019" customFormat="false" ht="15" hidden="false" customHeight="true" outlineLevel="0" collapsed="false">
      <c r="A8019" s="1" t="s">
        <v>18489</v>
      </c>
      <c r="B8019" s="1" t="s">
        <v>6363</v>
      </c>
      <c r="C8019" s="1" t="s">
        <v>1986</v>
      </c>
      <c r="D8019" s="1" t="n">
        <v>1</v>
      </c>
      <c r="E8019" s="16" t="n">
        <v>2871.85</v>
      </c>
      <c r="F8019" s="17" t="n">
        <v>0.1</v>
      </c>
      <c r="G8019" s="16" t="n">
        <v>2584.66</v>
      </c>
      <c r="I8019" s="1" t="str">
        <f aca="false">INDEX(Products!$C$2:$C$51,MATCH(C8019,Products!$A$2:$A$51,0))</f>
        <v>Beauty &amp; Personal Care</v>
      </c>
      <c r="J8019" s="1" t="str">
        <f aca="false">INDEX(Orders!$E$2:$E$8001,MATCH(B8019,Orders!$A$2:$A$8001,0))</f>
        <v>Delivered</v>
      </c>
      <c r="K8019" s="1" t="str">
        <f aca="false">LEFT(INDEX(Orders!$C$2:$C$8001,MATCH(B8019,Orders!$A$2:$A$8001,0)),7)</f>
        <v>2025-04</v>
      </c>
    </row>
    <row r="8020" customFormat="false" ht="15" hidden="false" customHeight="true" outlineLevel="0" collapsed="false">
      <c r="A8020" s="1" t="s">
        <v>18490</v>
      </c>
      <c r="B8020" s="1" t="s">
        <v>6364</v>
      </c>
      <c r="C8020" s="1" t="s">
        <v>1930</v>
      </c>
      <c r="D8020" s="1" t="n">
        <v>1</v>
      </c>
      <c r="E8020" s="16" t="n">
        <v>2398.35</v>
      </c>
      <c r="F8020" s="17" t="n">
        <v>0.05</v>
      </c>
      <c r="G8020" s="16" t="n">
        <v>2278.43</v>
      </c>
      <c r="I8020" s="1" t="str">
        <f aca="false">INDEX(Products!$C$2:$C$51,MATCH(C8020,Products!$A$2:$A$51,0))</f>
        <v>Electronics</v>
      </c>
      <c r="J8020" s="1" t="str">
        <f aca="false">INDEX(Orders!$E$2:$E$8001,MATCH(B8020,Orders!$A$2:$A$8001,0))</f>
        <v>Cancelled</v>
      </c>
      <c r="K8020" s="1" t="str">
        <f aca="false">LEFT(INDEX(Orders!$C$2:$C$8001,MATCH(B8020,Orders!$A$2:$A$8001,0)),7)</f>
        <v>2025-12</v>
      </c>
    </row>
    <row r="8021" customFormat="false" ht="15" hidden="false" customHeight="true" outlineLevel="0" collapsed="false">
      <c r="A8021" s="1" t="s">
        <v>18491</v>
      </c>
      <c r="B8021" s="1" t="s">
        <v>6364</v>
      </c>
      <c r="C8021" s="1" t="s">
        <v>2006</v>
      </c>
      <c r="D8021" s="1" t="n">
        <v>1</v>
      </c>
      <c r="E8021" s="16" t="n">
        <v>482.17</v>
      </c>
      <c r="F8021" s="17" t="n">
        <v>0.05</v>
      </c>
      <c r="G8021" s="16" t="n">
        <v>458.06</v>
      </c>
      <c r="I8021" s="1" t="str">
        <f aca="false">INDEX(Products!$C$2:$C$51,MATCH(C8021,Products!$A$2:$A$51,0))</f>
        <v>Books &amp; Stationery</v>
      </c>
      <c r="J8021" s="1" t="str">
        <f aca="false">INDEX(Orders!$E$2:$E$8001,MATCH(B8021,Orders!$A$2:$A$8001,0))</f>
        <v>Cancelled</v>
      </c>
      <c r="K8021" s="1" t="str">
        <f aca="false">LEFT(INDEX(Orders!$C$2:$C$8001,MATCH(B8021,Orders!$A$2:$A$8001,0)),7)</f>
        <v>2025-12</v>
      </c>
    </row>
    <row r="8022" customFormat="false" ht="15" hidden="false" customHeight="true" outlineLevel="0" collapsed="false">
      <c r="A8022" s="1" t="s">
        <v>18492</v>
      </c>
      <c r="B8022" s="1" t="s">
        <v>6365</v>
      </c>
      <c r="C8022" s="1" t="s">
        <v>2006</v>
      </c>
      <c r="D8022" s="1" t="n">
        <v>1</v>
      </c>
      <c r="E8022" s="16" t="n">
        <v>482.17</v>
      </c>
      <c r="F8022" s="17" t="n">
        <v>0.05</v>
      </c>
      <c r="G8022" s="16" t="n">
        <v>458.06</v>
      </c>
      <c r="I8022" s="1" t="str">
        <f aca="false">INDEX(Products!$C$2:$C$51,MATCH(C8022,Products!$A$2:$A$51,0))</f>
        <v>Books &amp; Stationery</v>
      </c>
      <c r="J8022" s="1" t="str">
        <f aca="false">INDEX(Orders!$E$2:$E$8001,MATCH(B8022,Orders!$A$2:$A$8001,0))</f>
        <v>Delivered</v>
      </c>
      <c r="K8022" s="1" t="str">
        <f aca="false">LEFT(INDEX(Orders!$C$2:$C$8001,MATCH(B8022,Orders!$A$2:$A$8001,0)),7)</f>
        <v>2025-03</v>
      </c>
    </row>
    <row r="8023" customFormat="false" ht="15" hidden="false" customHeight="true" outlineLevel="0" collapsed="false">
      <c r="A8023" s="1" t="s">
        <v>18493</v>
      </c>
      <c r="B8023" s="1" t="s">
        <v>6366</v>
      </c>
      <c r="C8023" s="1" t="s">
        <v>1930</v>
      </c>
      <c r="D8023" s="1" t="n">
        <v>1</v>
      </c>
      <c r="E8023" s="16" t="n">
        <v>2398.35</v>
      </c>
      <c r="F8023" s="17" t="n">
        <v>0</v>
      </c>
      <c r="G8023" s="16" t="n">
        <v>2398.35</v>
      </c>
      <c r="I8023" s="1" t="str">
        <f aca="false">INDEX(Products!$C$2:$C$51,MATCH(C8023,Products!$A$2:$A$51,0))</f>
        <v>Electronics</v>
      </c>
      <c r="J8023" s="1" t="str">
        <f aca="false">INDEX(Orders!$E$2:$E$8001,MATCH(B8023,Orders!$A$2:$A$8001,0))</f>
        <v>Returned</v>
      </c>
      <c r="K8023" s="1" t="str">
        <f aca="false">LEFT(INDEX(Orders!$C$2:$C$8001,MATCH(B8023,Orders!$A$2:$A$8001,0)),7)</f>
        <v>2025-10</v>
      </c>
    </row>
    <row r="8024" customFormat="false" ht="15" hidden="false" customHeight="true" outlineLevel="0" collapsed="false">
      <c r="A8024" s="1" t="s">
        <v>18494</v>
      </c>
      <c r="B8024" s="1" t="s">
        <v>6367</v>
      </c>
      <c r="C8024" s="1" t="s">
        <v>1940</v>
      </c>
      <c r="D8024" s="1" t="n">
        <v>1</v>
      </c>
      <c r="E8024" s="16" t="n">
        <v>2374.52</v>
      </c>
      <c r="F8024" s="17" t="n">
        <v>0</v>
      </c>
      <c r="G8024" s="16" t="n">
        <v>2374.52</v>
      </c>
      <c r="I8024" s="1" t="str">
        <f aca="false">INDEX(Products!$C$2:$C$51,MATCH(C8024,Products!$A$2:$A$51,0))</f>
        <v>Fashion</v>
      </c>
      <c r="J8024" s="1" t="str">
        <f aca="false">INDEX(Orders!$E$2:$E$8001,MATCH(B8024,Orders!$A$2:$A$8001,0))</f>
        <v>Delivered</v>
      </c>
      <c r="K8024" s="1" t="str">
        <f aca="false">LEFT(INDEX(Orders!$C$2:$C$8001,MATCH(B8024,Orders!$A$2:$A$8001,0)),7)</f>
        <v>2025-08</v>
      </c>
    </row>
    <row r="8025" customFormat="false" ht="15" hidden="false" customHeight="true" outlineLevel="0" collapsed="false">
      <c r="A8025" s="1" t="s">
        <v>18495</v>
      </c>
      <c r="B8025" s="1" t="s">
        <v>6368</v>
      </c>
      <c r="C8025" s="1" t="s">
        <v>1963</v>
      </c>
      <c r="D8025" s="1" t="n">
        <v>1</v>
      </c>
      <c r="E8025" s="16" t="n">
        <v>1494.98</v>
      </c>
      <c r="F8025" s="17" t="n">
        <v>0.1</v>
      </c>
      <c r="G8025" s="16" t="n">
        <v>1345.48</v>
      </c>
      <c r="I8025" s="1" t="str">
        <f aca="false">INDEX(Products!$C$2:$C$51,MATCH(C8025,Products!$A$2:$A$51,0))</f>
        <v>Home &amp; Kitchen</v>
      </c>
      <c r="J8025" s="1" t="str">
        <f aca="false">INDEX(Orders!$E$2:$E$8001,MATCH(B8025,Orders!$A$2:$A$8001,0))</f>
        <v>Delivered</v>
      </c>
      <c r="K8025" s="1" t="str">
        <f aca="false">LEFT(INDEX(Orders!$C$2:$C$8001,MATCH(B8025,Orders!$A$2:$A$8001,0)),7)</f>
        <v>2024-03</v>
      </c>
    </row>
    <row r="8026" customFormat="false" ht="15" hidden="false" customHeight="true" outlineLevel="0" collapsed="false">
      <c r="A8026" s="1" t="s">
        <v>18496</v>
      </c>
      <c r="B8026" s="1" t="s">
        <v>6368</v>
      </c>
      <c r="C8026" s="1" t="s">
        <v>1990</v>
      </c>
      <c r="D8026" s="1" t="n">
        <v>1</v>
      </c>
      <c r="E8026" s="16" t="n">
        <v>5311.32</v>
      </c>
      <c r="F8026" s="17" t="n">
        <v>0.05</v>
      </c>
      <c r="G8026" s="16" t="n">
        <v>5045.75</v>
      </c>
      <c r="I8026" s="1" t="str">
        <f aca="false">INDEX(Products!$C$2:$C$51,MATCH(C8026,Products!$A$2:$A$51,0))</f>
        <v>Sports &amp; Fitness</v>
      </c>
      <c r="J8026" s="1" t="str">
        <f aca="false">INDEX(Orders!$E$2:$E$8001,MATCH(B8026,Orders!$A$2:$A$8001,0))</f>
        <v>Delivered</v>
      </c>
      <c r="K8026" s="1" t="str">
        <f aca="false">LEFT(INDEX(Orders!$C$2:$C$8001,MATCH(B8026,Orders!$A$2:$A$8001,0)),7)</f>
        <v>2024-03</v>
      </c>
    </row>
    <row r="8027" customFormat="false" ht="15" hidden="false" customHeight="true" outlineLevel="0" collapsed="false">
      <c r="A8027" s="1" t="s">
        <v>18497</v>
      </c>
      <c r="B8027" s="1" t="s">
        <v>6368</v>
      </c>
      <c r="C8027" s="1" t="s">
        <v>2000</v>
      </c>
      <c r="D8027" s="1" t="n">
        <v>2</v>
      </c>
      <c r="E8027" s="16" t="n">
        <v>425.08</v>
      </c>
      <c r="F8027" s="17" t="n">
        <v>0</v>
      </c>
      <c r="G8027" s="16" t="n">
        <v>850.16</v>
      </c>
      <c r="I8027" s="1" t="str">
        <f aca="false">INDEX(Products!$C$2:$C$51,MATCH(C8027,Products!$A$2:$A$51,0))</f>
        <v>Books &amp; Stationery</v>
      </c>
      <c r="J8027" s="1" t="str">
        <f aca="false">INDEX(Orders!$E$2:$E$8001,MATCH(B8027,Orders!$A$2:$A$8001,0))</f>
        <v>Delivered</v>
      </c>
      <c r="K8027" s="1" t="str">
        <f aca="false">LEFT(INDEX(Orders!$C$2:$C$8001,MATCH(B8027,Orders!$A$2:$A$8001,0)),7)</f>
        <v>2024-03</v>
      </c>
    </row>
    <row r="8028" customFormat="false" ht="15" hidden="false" customHeight="true" outlineLevel="0" collapsed="false">
      <c r="A8028" s="1" t="s">
        <v>18498</v>
      </c>
      <c r="B8028" s="1" t="s">
        <v>6368</v>
      </c>
      <c r="C8028" s="1" t="s">
        <v>1975</v>
      </c>
      <c r="D8028" s="1" t="n">
        <v>1</v>
      </c>
      <c r="E8028" s="16" t="n">
        <v>862.99</v>
      </c>
      <c r="F8028" s="17" t="n">
        <v>0</v>
      </c>
      <c r="G8028" s="16" t="n">
        <v>862.99</v>
      </c>
      <c r="I8028" s="1" t="str">
        <f aca="false">INDEX(Products!$C$2:$C$51,MATCH(C8028,Products!$A$2:$A$51,0))</f>
        <v>Beauty &amp; Personal Care</v>
      </c>
      <c r="J8028" s="1" t="str">
        <f aca="false">INDEX(Orders!$E$2:$E$8001,MATCH(B8028,Orders!$A$2:$A$8001,0))</f>
        <v>Delivered</v>
      </c>
      <c r="K8028" s="1" t="str">
        <f aca="false">LEFT(INDEX(Orders!$C$2:$C$8001,MATCH(B8028,Orders!$A$2:$A$8001,0)),7)</f>
        <v>2024-03</v>
      </c>
    </row>
    <row r="8029" customFormat="false" ht="15" hidden="false" customHeight="true" outlineLevel="0" collapsed="false">
      <c r="A8029" s="1" t="s">
        <v>18499</v>
      </c>
      <c r="B8029" s="1" t="s">
        <v>6369</v>
      </c>
      <c r="C8029" s="1" t="s">
        <v>1953</v>
      </c>
      <c r="D8029" s="1" t="n">
        <v>1</v>
      </c>
      <c r="E8029" s="16" t="n">
        <v>4914.12</v>
      </c>
      <c r="F8029" s="17" t="n">
        <v>0.05</v>
      </c>
      <c r="G8029" s="16" t="n">
        <v>4668.41</v>
      </c>
      <c r="I8029" s="1" t="str">
        <f aca="false">INDEX(Products!$C$2:$C$51,MATCH(C8029,Products!$A$2:$A$51,0))</f>
        <v>Fashion</v>
      </c>
      <c r="J8029" s="1" t="str">
        <f aca="false">INDEX(Orders!$E$2:$E$8001,MATCH(B8029,Orders!$A$2:$A$8001,0))</f>
        <v>Delivered</v>
      </c>
      <c r="K8029" s="1" t="str">
        <f aca="false">LEFT(INDEX(Orders!$C$2:$C$8001,MATCH(B8029,Orders!$A$2:$A$8001,0)),7)</f>
        <v>2024-10</v>
      </c>
    </row>
    <row r="8030" customFormat="false" ht="15" hidden="false" customHeight="true" outlineLevel="0" collapsed="false">
      <c r="A8030" s="1" t="s">
        <v>18500</v>
      </c>
      <c r="B8030" s="1" t="s">
        <v>6369</v>
      </c>
      <c r="C8030" s="1" t="s">
        <v>1979</v>
      </c>
      <c r="D8030" s="1" t="n">
        <v>2</v>
      </c>
      <c r="E8030" s="16" t="n">
        <v>623</v>
      </c>
      <c r="F8030" s="17" t="n">
        <v>0.15</v>
      </c>
      <c r="G8030" s="16" t="n">
        <v>1059.1</v>
      </c>
      <c r="I8030" s="1" t="str">
        <f aca="false">INDEX(Products!$C$2:$C$51,MATCH(C8030,Products!$A$2:$A$51,0))</f>
        <v>Beauty &amp; Personal Care</v>
      </c>
      <c r="J8030" s="1" t="str">
        <f aca="false">INDEX(Orders!$E$2:$E$8001,MATCH(B8030,Orders!$A$2:$A$8001,0))</f>
        <v>Delivered</v>
      </c>
      <c r="K8030" s="1" t="str">
        <f aca="false">LEFT(INDEX(Orders!$C$2:$C$8001,MATCH(B8030,Orders!$A$2:$A$8001,0)),7)</f>
        <v>2024-10</v>
      </c>
    </row>
    <row r="8031" customFormat="false" ht="15" hidden="false" customHeight="true" outlineLevel="0" collapsed="false">
      <c r="A8031" s="1" t="s">
        <v>18501</v>
      </c>
      <c r="B8031" s="1" t="s">
        <v>6370</v>
      </c>
      <c r="C8031" s="1" t="s">
        <v>1959</v>
      </c>
      <c r="D8031" s="1" t="n">
        <v>2</v>
      </c>
      <c r="E8031" s="16" t="n">
        <v>2142.79</v>
      </c>
      <c r="F8031" s="17" t="n">
        <v>0</v>
      </c>
      <c r="G8031" s="16" t="n">
        <v>4285.58</v>
      </c>
      <c r="I8031" s="1" t="str">
        <f aca="false">INDEX(Products!$C$2:$C$51,MATCH(C8031,Products!$A$2:$A$51,0))</f>
        <v>Home &amp; Kitchen</v>
      </c>
      <c r="J8031" s="1" t="str">
        <f aca="false">INDEX(Orders!$E$2:$E$8001,MATCH(B8031,Orders!$A$2:$A$8001,0))</f>
        <v>Delivered</v>
      </c>
      <c r="K8031" s="1" t="str">
        <f aca="false">LEFT(INDEX(Orders!$C$2:$C$8001,MATCH(B8031,Orders!$A$2:$A$8001,0)),7)</f>
        <v>2025-07</v>
      </c>
    </row>
    <row r="8032" customFormat="false" ht="15" hidden="false" customHeight="true" outlineLevel="0" collapsed="false">
      <c r="A8032" s="1" t="s">
        <v>18502</v>
      </c>
      <c r="B8032" s="1" t="s">
        <v>6370</v>
      </c>
      <c r="C8032" s="1" t="s">
        <v>1969</v>
      </c>
      <c r="D8032" s="1" t="n">
        <v>1</v>
      </c>
      <c r="E8032" s="16" t="n">
        <v>9171.98</v>
      </c>
      <c r="F8032" s="17" t="n">
        <v>0</v>
      </c>
      <c r="G8032" s="16" t="n">
        <v>9171.98</v>
      </c>
      <c r="I8032" s="1" t="str">
        <f aca="false">INDEX(Products!$C$2:$C$51,MATCH(C8032,Products!$A$2:$A$51,0))</f>
        <v>Home &amp; Kitchen</v>
      </c>
      <c r="J8032" s="1" t="str">
        <f aca="false">INDEX(Orders!$E$2:$E$8001,MATCH(B8032,Orders!$A$2:$A$8001,0))</f>
        <v>Delivered</v>
      </c>
      <c r="K8032" s="1" t="str">
        <f aca="false">LEFT(INDEX(Orders!$C$2:$C$8001,MATCH(B8032,Orders!$A$2:$A$8001,0)),7)</f>
        <v>2025-07</v>
      </c>
    </row>
    <row r="8033" customFormat="false" ht="15" hidden="false" customHeight="true" outlineLevel="0" collapsed="false">
      <c r="A8033" s="1" t="s">
        <v>18503</v>
      </c>
      <c r="B8033" s="1" t="s">
        <v>6371</v>
      </c>
      <c r="C8033" s="1" t="s">
        <v>2006</v>
      </c>
      <c r="D8033" s="1" t="n">
        <v>1</v>
      </c>
      <c r="E8033" s="16" t="n">
        <v>482.17</v>
      </c>
      <c r="F8033" s="17" t="n">
        <v>0.1</v>
      </c>
      <c r="G8033" s="16" t="n">
        <v>433.95</v>
      </c>
      <c r="I8033" s="1" t="str">
        <f aca="false">INDEX(Products!$C$2:$C$51,MATCH(C8033,Products!$A$2:$A$51,0))</f>
        <v>Books &amp; Stationery</v>
      </c>
      <c r="J8033" s="1" t="str">
        <f aca="false">INDEX(Orders!$E$2:$E$8001,MATCH(B8033,Orders!$A$2:$A$8001,0))</f>
        <v>Delivered</v>
      </c>
      <c r="K8033" s="1" t="str">
        <f aca="false">LEFT(INDEX(Orders!$C$2:$C$8001,MATCH(B8033,Orders!$A$2:$A$8001,0)),7)</f>
        <v>2025-11</v>
      </c>
    </row>
    <row r="8034" customFormat="false" ht="15" hidden="false" customHeight="true" outlineLevel="0" collapsed="false">
      <c r="A8034" s="1" t="s">
        <v>18504</v>
      </c>
      <c r="B8034" s="1" t="s">
        <v>6371</v>
      </c>
      <c r="C8034" s="1" t="s">
        <v>1990</v>
      </c>
      <c r="D8034" s="1" t="n">
        <v>3</v>
      </c>
      <c r="E8034" s="16" t="n">
        <v>5311.32</v>
      </c>
      <c r="F8034" s="17" t="n">
        <v>0</v>
      </c>
      <c r="G8034" s="16" t="n">
        <v>15933.96</v>
      </c>
      <c r="I8034" s="1" t="str">
        <f aca="false">INDEX(Products!$C$2:$C$51,MATCH(C8034,Products!$A$2:$A$51,0))</f>
        <v>Sports &amp; Fitness</v>
      </c>
      <c r="J8034" s="1" t="str">
        <f aca="false">INDEX(Orders!$E$2:$E$8001,MATCH(B8034,Orders!$A$2:$A$8001,0))</f>
        <v>Delivered</v>
      </c>
      <c r="K8034" s="1" t="str">
        <f aca="false">LEFT(INDEX(Orders!$C$2:$C$8001,MATCH(B8034,Orders!$A$2:$A$8001,0)),7)</f>
        <v>2025-11</v>
      </c>
    </row>
    <row r="8035" customFormat="false" ht="15" hidden="false" customHeight="true" outlineLevel="0" collapsed="false">
      <c r="A8035" s="1" t="s">
        <v>18505</v>
      </c>
      <c r="B8035" s="1" t="s">
        <v>6372</v>
      </c>
      <c r="C8035" s="1" t="s">
        <v>1990</v>
      </c>
      <c r="D8035" s="1" t="n">
        <v>1</v>
      </c>
      <c r="E8035" s="16" t="n">
        <v>5311.32</v>
      </c>
      <c r="F8035" s="17" t="n">
        <v>0.2</v>
      </c>
      <c r="G8035" s="16" t="n">
        <v>4249.06</v>
      </c>
      <c r="I8035" s="1" t="str">
        <f aca="false">INDEX(Products!$C$2:$C$51,MATCH(C8035,Products!$A$2:$A$51,0))</f>
        <v>Sports &amp; Fitness</v>
      </c>
      <c r="J8035" s="1" t="str">
        <f aca="false">INDEX(Orders!$E$2:$E$8001,MATCH(B8035,Orders!$A$2:$A$8001,0))</f>
        <v>Returned</v>
      </c>
      <c r="K8035" s="1" t="str">
        <f aca="false">LEFT(INDEX(Orders!$C$2:$C$8001,MATCH(B8035,Orders!$A$2:$A$8001,0)),7)</f>
        <v>2024-08</v>
      </c>
    </row>
    <row r="8036" customFormat="false" ht="15" hidden="false" customHeight="true" outlineLevel="0" collapsed="false">
      <c r="A8036" s="1" t="s">
        <v>18506</v>
      </c>
      <c r="B8036" s="1" t="s">
        <v>6373</v>
      </c>
      <c r="C8036" s="1" t="s">
        <v>1940</v>
      </c>
      <c r="D8036" s="1" t="n">
        <v>1</v>
      </c>
      <c r="E8036" s="16" t="n">
        <v>2374.52</v>
      </c>
      <c r="F8036" s="17" t="n">
        <v>0</v>
      </c>
      <c r="G8036" s="16" t="n">
        <v>2374.52</v>
      </c>
      <c r="I8036" s="1" t="str">
        <f aca="false">INDEX(Products!$C$2:$C$51,MATCH(C8036,Products!$A$2:$A$51,0))</f>
        <v>Fashion</v>
      </c>
      <c r="J8036" s="1" t="str">
        <f aca="false">INDEX(Orders!$E$2:$E$8001,MATCH(B8036,Orders!$A$2:$A$8001,0))</f>
        <v>Returned</v>
      </c>
      <c r="K8036" s="1" t="str">
        <f aca="false">LEFT(INDEX(Orders!$C$2:$C$8001,MATCH(B8036,Orders!$A$2:$A$8001,0)),7)</f>
        <v>2025-11</v>
      </c>
    </row>
    <row r="8037" customFormat="false" ht="15" hidden="false" customHeight="true" outlineLevel="0" collapsed="false">
      <c r="A8037" s="1" t="s">
        <v>18507</v>
      </c>
      <c r="B8037" s="1" t="s">
        <v>6373</v>
      </c>
      <c r="C8037" s="1" t="s">
        <v>1947</v>
      </c>
      <c r="D8037" s="1" t="n">
        <v>1</v>
      </c>
      <c r="E8037" s="16" t="n">
        <v>4778.51</v>
      </c>
      <c r="F8037" s="17" t="n">
        <v>0</v>
      </c>
      <c r="G8037" s="16" t="n">
        <v>4778.51</v>
      </c>
      <c r="I8037" s="1" t="str">
        <f aca="false">INDEX(Products!$C$2:$C$51,MATCH(C8037,Products!$A$2:$A$51,0))</f>
        <v>Fashion</v>
      </c>
      <c r="J8037" s="1" t="str">
        <f aca="false">INDEX(Orders!$E$2:$E$8001,MATCH(B8037,Orders!$A$2:$A$8001,0))</f>
        <v>Returned</v>
      </c>
      <c r="K8037" s="1" t="str">
        <f aca="false">LEFT(INDEX(Orders!$C$2:$C$8001,MATCH(B8037,Orders!$A$2:$A$8001,0)),7)</f>
        <v>2025-11</v>
      </c>
    </row>
    <row r="8038" customFormat="false" ht="15" hidden="false" customHeight="true" outlineLevel="0" collapsed="false">
      <c r="A8038" s="1" t="s">
        <v>18508</v>
      </c>
      <c r="B8038" s="1" t="s">
        <v>6373</v>
      </c>
      <c r="C8038" s="1" t="s">
        <v>1930</v>
      </c>
      <c r="D8038" s="1" t="n">
        <v>3</v>
      </c>
      <c r="E8038" s="16" t="n">
        <v>2398.35</v>
      </c>
      <c r="F8038" s="17" t="n">
        <v>0.15</v>
      </c>
      <c r="G8038" s="16" t="n">
        <v>6115.79</v>
      </c>
      <c r="I8038" s="1" t="str">
        <f aca="false">INDEX(Products!$C$2:$C$51,MATCH(C8038,Products!$A$2:$A$51,0))</f>
        <v>Electronics</v>
      </c>
      <c r="J8038" s="1" t="str">
        <f aca="false">INDEX(Orders!$E$2:$E$8001,MATCH(B8038,Orders!$A$2:$A$8001,0))</f>
        <v>Returned</v>
      </c>
      <c r="K8038" s="1" t="str">
        <f aca="false">LEFT(INDEX(Orders!$C$2:$C$8001,MATCH(B8038,Orders!$A$2:$A$8001,0)),7)</f>
        <v>2025-11</v>
      </c>
    </row>
    <row r="8039" customFormat="false" ht="15" hidden="false" customHeight="true" outlineLevel="0" collapsed="false">
      <c r="A8039" s="1" t="s">
        <v>18509</v>
      </c>
      <c r="B8039" s="1" t="s">
        <v>6374</v>
      </c>
      <c r="C8039" s="1" t="s">
        <v>1928</v>
      </c>
      <c r="D8039" s="1" t="n">
        <v>1</v>
      </c>
      <c r="E8039" s="16" t="n">
        <v>657.82</v>
      </c>
      <c r="F8039" s="17" t="n">
        <v>0</v>
      </c>
      <c r="G8039" s="16" t="n">
        <v>657.82</v>
      </c>
      <c r="I8039" s="1" t="str">
        <f aca="false">INDEX(Products!$C$2:$C$51,MATCH(C8039,Products!$A$2:$A$51,0))</f>
        <v>Electronics</v>
      </c>
      <c r="J8039" s="1" t="str">
        <f aca="false">INDEX(Orders!$E$2:$E$8001,MATCH(B8039,Orders!$A$2:$A$8001,0))</f>
        <v>Delivered</v>
      </c>
      <c r="K8039" s="1" t="str">
        <f aca="false">LEFT(INDEX(Orders!$C$2:$C$8001,MATCH(B8039,Orders!$A$2:$A$8001,0)),7)</f>
        <v>2024-11</v>
      </c>
    </row>
    <row r="8040" customFormat="false" ht="15" hidden="false" customHeight="true" outlineLevel="0" collapsed="false">
      <c r="A8040" s="1" t="s">
        <v>18510</v>
      </c>
      <c r="B8040" s="1" t="s">
        <v>6374</v>
      </c>
      <c r="C8040" s="1" t="s">
        <v>1976</v>
      </c>
      <c r="D8040" s="1" t="n">
        <v>2</v>
      </c>
      <c r="E8040" s="16" t="n">
        <v>1603.35</v>
      </c>
      <c r="F8040" s="17" t="n">
        <v>0</v>
      </c>
      <c r="G8040" s="16" t="n">
        <v>3206.7</v>
      </c>
      <c r="I8040" s="1" t="str">
        <f aca="false">INDEX(Products!$C$2:$C$51,MATCH(C8040,Products!$A$2:$A$51,0))</f>
        <v>Beauty &amp; Personal Care</v>
      </c>
      <c r="J8040" s="1" t="str">
        <f aca="false">INDEX(Orders!$E$2:$E$8001,MATCH(B8040,Orders!$A$2:$A$8001,0))</f>
        <v>Delivered</v>
      </c>
      <c r="K8040" s="1" t="str">
        <f aca="false">LEFT(INDEX(Orders!$C$2:$C$8001,MATCH(B8040,Orders!$A$2:$A$8001,0)),7)</f>
        <v>2024-11</v>
      </c>
    </row>
    <row r="8041" customFormat="false" ht="15" hidden="false" customHeight="true" outlineLevel="0" collapsed="false">
      <c r="A8041" s="1" t="s">
        <v>18511</v>
      </c>
      <c r="B8041" s="1" t="s">
        <v>6375</v>
      </c>
      <c r="C8041" s="1" t="s">
        <v>1930</v>
      </c>
      <c r="D8041" s="1" t="n">
        <v>2</v>
      </c>
      <c r="E8041" s="16" t="n">
        <v>2398.35</v>
      </c>
      <c r="F8041" s="17" t="n">
        <v>0</v>
      </c>
      <c r="G8041" s="16" t="n">
        <v>4796.7</v>
      </c>
      <c r="I8041" s="1" t="str">
        <f aca="false">INDEX(Products!$C$2:$C$51,MATCH(C8041,Products!$A$2:$A$51,0))</f>
        <v>Electronics</v>
      </c>
      <c r="J8041" s="1" t="str">
        <f aca="false">INDEX(Orders!$E$2:$E$8001,MATCH(B8041,Orders!$A$2:$A$8001,0))</f>
        <v>Cancelled</v>
      </c>
      <c r="K8041" s="1" t="str">
        <f aca="false">LEFT(INDEX(Orders!$C$2:$C$8001,MATCH(B8041,Orders!$A$2:$A$8001,0)),7)</f>
        <v>2025-08</v>
      </c>
    </row>
    <row r="8042" customFormat="false" ht="15" hidden="false" customHeight="true" outlineLevel="0" collapsed="false">
      <c r="A8042" s="1" t="s">
        <v>18512</v>
      </c>
      <c r="B8042" s="1" t="s">
        <v>6375</v>
      </c>
      <c r="C8042" s="1" t="s">
        <v>1997</v>
      </c>
      <c r="D8042" s="1" t="n">
        <v>2</v>
      </c>
      <c r="E8042" s="16" t="n">
        <v>311.15</v>
      </c>
      <c r="F8042" s="17" t="n">
        <v>0</v>
      </c>
      <c r="G8042" s="16" t="n">
        <v>622.3</v>
      </c>
      <c r="I8042" s="1" t="str">
        <f aca="false">INDEX(Products!$C$2:$C$51,MATCH(C8042,Products!$A$2:$A$51,0))</f>
        <v>Sports &amp; Fitness</v>
      </c>
      <c r="J8042" s="1" t="str">
        <f aca="false">INDEX(Orders!$E$2:$E$8001,MATCH(B8042,Orders!$A$2:$A$8001,0))</f>
        <v>Cancelled</v>
      </c>
      <c r="K8042" s="1" t="str">
        <f aca="false">LEFT(INDEX(Orders!$C$2:$C$8001,MATCH(B8042,Orders!$A$2:$A$8001,0)),7)</f>
        <v>2025-08</v>
      </c>
    </row>
    <row r="8043" customFormat="false" ht="15" hidden="false" customHeight="true" outlineLevel="0" collapsed="false">
      <c r="A8043" s="1" t="s">
        <v>18513</v>
      </c>
      <c r="B8043" s="1" t="s">
        <v>6376</v>
      </c>
      <c r="C8043" s="1" t="s">
        <v>2007</v>
      </c>
      <c r="D8043" s="1" t="n">
        <v>2</v>
      </c>
      <c r="E8043" s="16" t="n">
        <v>750.27</v>
      </c>
      <c r="F8043" s="17" t="n">
        <v>0.05</v>
      </c>
      <c r="G8043" s="16" t="n">
        <v>1425.51</v>
      </c>
      <c r="I8043" s="1" t="str">
        <f aca="false">INDEX(Products!$C$2:$C$51,MATCH(C8043,Products!$A$2:$A$51,0))</f>
        <v>Books &amp; Stationery</v>
      </c>
      <c r="J8043" s="1" t="str">
        <f aca="false">INDEX(Orders!$E$2:$E$8001,MATCH(B8043,Orders!$A$2:$A$8001,0))</f>
        <v>Delivered</v>
      </c>
      <c r="K8043" s="1" t="str">
        <f aca="false">LEFT(INDEX(Orders!$C$2:$C$8001,MATCH(B8043,Orders!$A$2:$A$8001,0)),7)</f>
        <v>2024-09</v>
      </c>
    </row>
    <row r="8044" customFormat="false" ht="15" hidden="false" customHeight="true" outlineLevel="0" collapsed="false">
      <c r="A8044" s="1" t="s">
        <v>18514</v>
      </c>
      <c r="B8044" s="1" t="s">
        <v>6376</v>
      </c>
      <c r="C8044" s="1" t="s">
        <v>1951</v>
      </c>
      <c r="D8044" s="1" t="n">
        <v>3</v>
      </c>
      <c r="E8044" s="16" t="n">
        <v>957.5</v>
      </c>
      <c r="F8044" s="17" t="n">
        <v>0.2</v>
      </c>
      <c r="G8044" s="16" t="n">
        <v>2298</v>
      </c>
      <c r="I8044" s="1" t="str">
        <f aca="false">INDEX(Products!$C$2:$C$51,MATCH(C8044,Products!$A$2:$A$51,0))</f>
        <v>Fashion</v>
      </c>
      <c r="J8044" s="1" t="str">
        <f aca="false">INDEX(Orders!$E$2:$E$8001,MATCH(B8044,Orders!$A$2:$A$8001,0))</f>
        <v>Delivered</v>
      </c>
      <c r="K8044" s="1" t="str">
        <f aca="false">LEFT(INDEX(Orders!$C$2:$C$8001,MATCH(B8044,Orders!$A$2:$A$8001,0)),7)</f>
        <v>2024-09</v>
      </c>
    </row>
    <row r="8045" customFormat="false" ht="15" hidden="false" customHeight="true" outlineLevel="0" collapsed="false">
      <c r="A8045" s="1" t="s">
        <v>18515</v>
      </c>
      <c r="B8045" s="1" t="s">
        <v>6377</v>
      </c>
      <c r="C8045" s="1" t="s">
        <v>1953</v>
      </c>
      <c r="D8045" s="1" t="n">
        <v>1</v>
      </c>
      <c r="E8045" s="16" t="n">
        <v>4914.12</v>
      </c>
      <c r="F8045" s="17" t="n">
        <v>0.1</v>
      </c>
      <c r="G8045" s="16" t="n">
        <v>4422.71</v>
      </c>
      <c r="I8045" s="1" t="str">
        <f aca="false">INDEX(Products!$C$2:$C$51,MATCH(C8045,Products!$A$2:$A$51,0))</f>
        <v>Fashion</v>
      </c>
      <c r="J8045" s="1" t="str">
        <f aca="false">INDEX(Orders!$E$2:$E$8001,MATCH(B8045,Orders!$A$2:$A$8001,0))</f>
        <v>Delivered</v>
      </c>
      <c r="K8045" s="1" t="str">
        <f aca="false">LEFT(INDEX(Orders!$C$2:$C$8001,MATCH(B8045,Orders!$A$2:$A$8001,0)),7)</f>
        <v>2024-09</v>
      </c>
    </row>
    <row r="8046" customFormat="false" ht="15" hidden="false" customHeight="true" outlineLevel="0" collapsed="false">
      <c r="A8046" s="1" t="s">
        <v>18516</v>
      </c>
      <c r="B8046" s="1" t="s">
        <v>6378</v>
      </c>
      <c r="C8046" s="1" t="s">
        <v>1930</v>
      </c>
      <c r="D8046" s="1" t="n">
        <v>1</v>
      </c>
      <c r="E8046" s="16" t="n">
        <v>2398.35</v>
      </c>
      <c r="F8046" s="17" t="n">
        <v>0</v>
      </c>
      <c r="G8046" s="16" t="n">
        <v>2398.35</v>
      </c>
      <c r="I8046" s="1" t="str">
        <f aca="false">INDEX(Products!$C$2:$C$51,MATCH(C8046,Products!$A$2:$A$51,0))</f>
        <v>Electronics</v>
      </c>
      <c r="J8046" s="1" t="str">
        <f aca="false">INDEX(Orders!$E$2:$E$8001,MATCH(B8046,Orders!$A$2:$A$8001,0))</f>
        <v>Delivered</v>
      </c>
      <c r="K8046" s="1" t="str">
        <f aca="false">LEFT(INDEX(Orders!$C$2:$C$8001,MATCH(B8046,Orders!$A$2:$A$8001,0)),7)</f>
        <v>2025-05</v>
      </c>
    </row>
    <row r="8047" customFormat="false" ht="15" hidden="false" customHeight="true" outlineLevel="0" collapsed="false">
      <c r="A8047" s="1" t="s">
        <v>18517</v>
      </c>
      <c r="B8047" s="1" t="s">
        <v>6378</v>
      </c>
      <c r="C8047" s="1" t="s">
        <v>1940</v>
      </c>
      <c r="D8047" s="1" t="n">
        <v>1</v>
      </c>
      <c r="E8047" s="16" t="n">
        <v>2374.52</v>
      </c>
      <c r="F8047" s="17" t="n">
        <v>0.05</v>
      </c>
      <c r="G8047" s="16" t="n">
        <v>2255.79</v>
      </c>
      <c r="I8047" s="1" t="str">
        <f aca="false">INDEX(Products!$C$2:$C$51,MATCH(C8047,Products!$A$2:$A$51,0))</f>
        <v>Fashion</v>
      </c>
      <c r="J8047" s="1" t="str">
        <f aca="false">INDEX(Orders!$E$2:$E$8001,MATCH(B8047,Orders!$A$2:$A$8001,0))</f>
        <v>Delivered</v>
      </c>
      <c r="K8047" s="1" t="str">
        <f aca="false">LEFT(INDEX(Orders!$C$2:$C$8001,MATCH(B8047,Orders!$A$2:$A$8001,0)),7)</f>
        <v>2025-05</v>
      </c>
    </row>
    <row r="8048" customFormat="false" ht="15" hidden="false" customHeight="true" outlineLevel="0" collapsed="false">
      <c r="A8048" s="1" t="s">
        <v>18518</v>
      </c>
      <c r="B8048" s="1" t="s">
        <v>6379</v>
      </c>
      <c r="C8048" s="1" t="s">
        <v>2006</v>
      </c>
      <c r="D8048" s="1" t="n">
        <v>2</v>
      </c>
      <c r="E8048" s="16" t="n">
        <v>482.17</v>
      </c>
      <c r="F8048" s="17" t="n">
        <v>0</v>
      </c>
      <c r="G8048" s="16" t="n">
        <v>964.34</v>
      </c>
      <c r="I8048" s="1" t="str">
        <f aca="false">INDEX(Products!$C$2:$C$51,MATCH(C8048,Products!$A$2:$A$51,0))</f>
        <v>Books &amp; Stationery</v>
      </c>
      <c r="J8048" s="1" t="str">
        <f aca="false">INDEX(Orders!$E$2:$E$8001,MATCH(B8048,Orders!$A$2:$A$8001,0))</f>
        <v>Delivered</v>
      </c>
      <c r="K8048" s="1" t="str">
        <f aca="false">LEFT(INDEX(Orders!$C$2:$C$8001,MATCH(B8048,Orders!$A$2:$A$8001,0)),7)</f>
        <v>2025-03</v>
      </c>
    </row>
    <row r="8049" customFormat="false" ht="15" hidden="false" customHeight="true" outlineLevel="0" collapsed="false">
      <c r="A8049" s="1" t="s">
        <v>18519</v>
      </c>
      <c r="B8049" s="1" t="s">
        <v>6379</v>
      </c>
      <c r="C8049" s="1" t="s">
        <v>1976</v>
      </c>
      <c r="D8049" s="1" t="n">
        <v>1</v>
      </c>
      <c r="E8049" s="16" t="n">
        <v>1603.35</v>
      </c>
      <c r="F8049" s="17" t="n">
        <v>0</v>
      </c>
      <c r="G8049" s="16" t="n">
        <v>1603.35</v>
      </c>
      <c r="I8049" s="1" t="str">
        <f aca="false">INDEX(Products!$C$2:$C$51,MATCH(C8049,Products!$A$2:$A$51,0))</f>
        <v>Beauty &amp; Personal Care</v>
      </c>
      <c r="J8049" s="1" t="str">
        <f aca="false">INDEX(Orders!$E$2:$E$8001,MATCH(B8049,Orders!$A$2:$A$8001,0))</f>
        <v>Delivered</v>
      </c>
      <c r="K8049" s="1" t="str">
        <f aca="false">LEFT(INDEX(Orders!$C$2:$C$8001,MATCH(B8049,Orders!$A$2:$A$8001,0)),7)</f>
        <v>2025-03</v>
      </c>
    </row>
    <row r="8050" customFormat="false" ht="15" hidden="false" customHeight="true" outlineLevel="0" collapsed="false">
      <c r="A8050" s="1" t="s">
        <v>18520</v>
      </c>
      <c r="B8050" s="1" t="s">
        <v>6379</v>
      </c>
      <c r="C8050" s="1" t="s">
        <v>1997</v>
      </c>
      <c r="D8050" s="1" t="n">
        <v>1</v>
      </c>
      <c r="E8050" s="16" t="n">
        <v>311.15</v>
      </c>
      <c r="F8050" s="17" t="n">
        <v>0.05</v>
      </c>
      <c r="G8050" s="16" t="n">
        <v>295.59</v>
      </c>
      <c r="I8050" s="1" t="str">
        <f aca="false">INDEX(Products!$C$2:$C$51,MATCH(C8050,Products!$A$2:$A$51,0))</f>
        <v>Sports &amp; Fitness</v>
      </c>
      <c r="J8050" s="1" t="str">
        <f aca="false">INDEX(Orders!$E$2:$E$8001,MATCH(B8050,Orders!$A$2:$A$8001,0))</f>
        <v>Delivered</v>
      </c>
      <c r="K8050" s="1" t="str">
        <f aca="false">LEFT(INDEX(Orders!$C$2:$C$8001,MATCH(B8050,Orders!$A$2:$A$8001,0)),7)</f>
        <v>2025-03</v>
      </c>
    </row>
    <row r="8051" customFormat="false" ht="15" hidden="false" customHeight="true" outlineLevel="0" collapsed="false">
      <c r="A8051" s="1" t="s">
        <v>18521</v>
      </c>
      <c r="B8051" s="1" t="s">
        <v>6380</v>
      </c>
      <c r="C8051" s="1" t="s">
        <v>2006</v>
      </c>
      <c r="D8051" s="1" t="n">
        <v>2</v>
      </c>
      <c r="E8051" s="16" t="n">
        <v>482.17</v>
      </c>
      <c r="F8051" s="17" t="n">
        <v>0.15</v>
      </c>
      <c r="G8051" s="16" t="n">
        <v>819.69</v>
      </c>
      <c r="I8051" s="1" t="str">
        <f aca="false">INDEX(Products!$C$2:$C$51,MATCH(C8051,Products!$A$2:$A$51,0))</f>
        <v>Books &amp; Stationery</v>
      </c>
      <c r="J8051" s="1" t="str">
        <f aca="false">INDEX(Orders!$E$2:$E$8001,MATCH(B8051,Orders!$A$2:$A$8001,0))</f>
        <v>Delivered</v>
      </c>
      <c r="K8051" s="1" t="str">
        <f aca="false">LEFT(INDEX(Orders!$C$2:$C$8001,MATCH(B8051,Orders!$A$2:$A$8001,0)),7)</f>
        <v>2025-07</v>
      </c>
    </row>
    <row r="8052" customFormat="false" ht="15" hidden="false" customHeight="true" outlineLevel="0" collapsed="false">
      <c r="A8052" s="1" t="s">
        <v>18522</v>
      </c>
      <c r="B8052" s="1" t="s">
        <v>6380</v>
      </c>
      <c r="C8052" s="1" t="s">
        <v>1940</v>
      </c>
      <c r="D8052" s="1" t="n">
        <v>1</v>
      </c>
      <c r="E8052" s="16" t="n">
        <v>2374.52</v>
      </c>
      <c r="F8052" s="17" t="n">
        <v>0</v>
      </c>
      <c r="G8052" s="16" t="n">
        <v>2374.52</v>
      </c>
      <c r="I8052" s="1" t="str">
        <f aca="false">INDEX(Products!$C$2:$C$51,MATCH(C8052,Products!$A$2:$A$51,0))</f>
        <v>Fashion</v>
      </c>
      <c r="J8052" s="1" t="str">
        <f aca="false">INDEX(Orders!$E$2:$E$8001,MATCH(B8052,Orders!$A$2:$A$8001,0))</f>
        <v>Delivered</v>
      </c>
      <c r="K8052" s="1" t="str">
        <f aca="false">LEFT(INDEX(Orders!$C$2:$C$8001,MATCH(B8052,Orders!$A$2:$A$8001,0)),7)</f>
        <v>2025-07</v>
      </c>
    </row>
    <row r="8053" customFormat="false" ht="15" hidden="false" customHeight="true" outlineLevel="0" collapsed="false">
      <c r="A8053" s="1" t="s">
        <v>18523</v>
      </c>
      <c r="B8053" s="1" t="s">
        <v>6381</v>
      </c>
      <c r="C8053" s="1" t="s">
        <v>2006</v>
      </c>
      <c r="D8053" s="1" t="n">
        <v>1</v>
      </c>
      <c r="E8053" s="16" t="n">
        <v>482.17</v>
      </c>
      <c r="F8053" s="17" t="n">
        <v>0</v>
      </c>
      <c r="G8053" s="16" t="n">
        <v>482.17</v>
      </c>
      <c r="I8053" s="1" t="str">
        <f aca="false">INDEX(Products!$C$2:$C$51,MATCH(C8053,Products!$A$2:$A$51,0))</f>
        <v>Books &amp; Stationery</v>
      </c>
      <c r="J8053" s="1" t="str">
        <f aca="false">INDEX(Orders!$E$2:$E$8001,MATCH(B8053,Orders!$A$2:$A$8001,0))</f>
        <v>Delivered</v>
      </c>
      <c r="K8053" s="1" t="str">
        <f aca="false">LEFT(INDEX(Orders!$C$2:$C$8001,MATCH(B8053,Orders!$A$2:$A$8001,0)),7)</f>
        <v>2024-11</v>
      </c>
    </row>
    <row r="8054" customFormat="false" ht="15" hidden="false" customHeight="true" outlineLevel="0" collapsed="false">
      <c r="A8054" s="1" t="s">
        <v>18524</v>
      </c>
      <c r="B8054" s="1" t="s">
        <v>6382</v>
      </c>
      <c r="C8054" s="1" t="s">
        <v>2007</v>
      </c>
      <c r="D8054" s="1" t="n">
        <v>2</v>
      </c>
      <c r="E8054" s="16" t="n">
        <v>750.27</v>
      </c>
      <c r="F8054" s="17" t="n">
        <v>0.15</v>
      </c>
      <c r="G8054" s="16" t="n">
        <v>1275.46</v>
      </c>
      <c r="I8054" s="1" t="str">
        <f aca="false">INDEX(Products!$C$2:$C$51,MATCH(C8054,Products!$A$2:$A$51,0))</f>
        <v>Books &amp; Stationery</v>
      </c>
      <c r="J8054" s="1" t="str">
        <f aca="false">INDEX(Orders!$E$2:$E$8001,MATCH(B8054,Orders!$A$2:$A$8001,0))</f>
        <v>Delivered</v>
      </c>
      <c r="K8054" s="1" t="str">
        <f aca="false">LEFT(INDEX(Orders!$C$2:$C$8001,MATCH(B8054,Orders!$A$2:$A$8001,0)),7)</f>
        <v>2025-11</v>
      </c>
    </row>
    <row r="8055" customFormat="false" ht="15" hidden="false" customHeight="true" outlineLevel="0" collapsed="false">
      <c r="A8055" s="1" t="s">
        <v>18525</v>
      </c>
      <c r="B8055" s="1" t="s">
        <v>6382</v>
      </c>
      <c r="C8055" s="1" t="s">
        <v>1931</v>
      </c>
      <c r="D8055" s="1" t="n">
        <v>1</v>
      </c>
      <c r="E8055" s="16" t="n">
        <v>1111.28</v>
      </c>
      <c r="F8055" s="17" t="n">
        <v>0.15</v>
      </c>
      <c r="G8055" s="16" t="n">
        <v>944.59</v>
      </c>
      <c r="I8055" s="1" t="str">
        <f aca="false">INDEX(Products!$C$2:$C$51,MATCH(C8055,Products!$A$2:$A$51,0))</f>
        <v>Electronics</v>
      </c>
      <c r="J8055" s="1" t="str">
        <f aca="false">INDEX(Orders!$E$2:$E$8001,MATCH(B8055,Orders!$A$2:$A$8001,0))</f>
        <v>Delivered</v>
      </c>
      <c r="K8055" s="1" t="str">
        <f aca="false">LEFT(INDEX(Orders!$C$2:$C$8001,MATCH(B8055,Orders!$A$2:$A$8001,0)),7)</f>
        <v>2025-11</v>
      </c>
    </row>
    <row r="8056" customFormat="false" ht="15" hidden="false" customHeight="true" outlineLevel="0" collapsed="false">
      <c r="A8056" s="1" t="s">
        <v>18526</v>
      </c>
      <c r="B8056" s="1" t="s">
        <v>6383</v>
      </c>
      <c r="C8056" s="1" t="s">
        <v>2006</v>
      </c>
      <c r="D8056" s="1" t="n">
        <v>1</v>
      </c>
      <c r="E8056" s="16" t="n">
        <v>482.17</v>
      </c>
      <c r="F8056" s="17" t="n">
        <v>0.05</v>
      </c>
      <c r="G8056" s="16" t="n">
        <v>458.06</v>
      </c>
      <c r="I8056" s="1" t="str">
        <f aca="false">INDEX(Products!$C$2:$C$51,MATCH(C8056,Products!$A$2:$A$51,0))</f>
        <v>Books &amp; Stationery</v>
      </c>
      <c r="J8056" s="1" t="str">
        <f aca="false">INDEX(Orders!$E$2:$E$8001,MATCH(B8056,Orders!$A$2:$A$8001,0))</f>
        <v>Delivered</v>
      </c>
      <c r="K8056" s="1" t="str">
        <f aca="false">LEFT(INDEX(Orders!$C$2:$C$8001,MATCH(B8056,Orders!$A$2:$A$8001,0)),7)</f>
        <v>2025-10</v>
      </c>
    </row>
    <row r="8057" customFormat="false" ht="15" hidden="false" customHeight="true" outlineLevel="0" collapsed="false">
      <c r="A8057" s="1" t="s">
        <v>18527</v>
      </c>
      <c r="B8057" s="1" t="s">
        <v>6383</v>
      </c>
      <c r="C8057" s="1" t="s">
        <v>1930</v>
      </c>
      <c r="D8057" s="1" t="n">
        <v>1</v>
      </c>
      <c r="E8057" s="16" t="n">
        <v>2398.35</v>
      </c>
      <c r="F8057" s="17" t="n">
        <v>0.2</v>
      </c>
      <c r="G8057" s="16" t="n">
        <v>1918.68</v>
      </c>
      <c r="I8057" s="1" t="str">
        <f aca="false">INDEX(Products!$C$2:$C$51,MATCH(C8057,Products!$A$2:$A$51,0))</f>
        <v>Electronics</v>
      </c>
      <c r="J8057" s="1" t="str">
        <f aca="false">INDEX(Orders!$E$2:$E$8001,MATCH(B8057,Orders!$A$2:$A$8001,0))</f>
        <v>Delivered</v>
      </c>
      <c r="K8057" s="1" t="str">
        <f aca="false">LEFT(INDEX(Orders!$C$2:$C$8001,MATCH(B8057,Orders!$A$2:$A$8001,0)),7)</f>
        <v>2025-10</v>
      </c>
    </row>
    <row r="8058" customFormat="false" ht="15" hidden="false" customHeight="true" outlineLevel="0" collapsed="false">
      <c r="A8058" s="1" t="s">
        <v>18528</v>
      </c>
      <c r="B8058" s="1" t="s">
        <v>6383</v>
      </c>
      <c r="C8058" s="1" t="s">
        <v>1988</v>
      </c>
      <c r="D8058" s="1" t="n">
        <v>1</v>
      </c>
      <c r="E8058" s="16" t="n">
        <v>681.07</v>
      </c>
      <c r="F8058" s="17" t="n">
        <v>0</v>
      </c>
      <c r="G8058" s="16" t="n">
        <v>681.07</v>
      </c>
      <c r="I8058" s="1" t="str">
        <f aca="false">INDEX(Products!$C$2:$C$51,MATCH(C8058,Products!$A$2:$A$51,0))</f>
        <v>Sports &amp; Fitness</v>
      </c>
      <c r="J8058" s="1" t="str">
        <f aca="false">INDEX(Orders!$E$2:$E$8001,MATCH(B8058,Orders!$A$2:$A$8001,0))</f>
        <v>Delivered</v>
      </c>
      <c r="K8058" s="1" t="str">
        <f aca="false">LEFT(INDEX(Orders!$C$2:$C$8001,MATCH(B8058,Orders!$A$2:$A$8001,0)),7)</f>
        <v>2025-10</v>
      </c>
    </row>
    <row r="8059" customFormat="false" ht="15" hidden="false" customHeight="true" outlineLevel="0" collapsed="false">
      <c r="A8059" s="1" t="s">
        <v>18529</v>
      </c>
      <c r="B8059" s="1" t="s">
        <v>6383</v>
      </c>
      <c r="C8059" s="1" t="s">
        <v>1975</v>
      </c>
      <c r="D8059" s="1" t="n">
        <v>1</v>
      </c>
      <c r="E8059" s="16" t="n">
        <v>862.99</v>
      </c>
      <c r="F8059" s="17" t="n">
        <v>0.15</v>
      </c>
      <c r="G8059" s="16" t="n">
        <v>733.54</v>
      </c>
      <c r="I8059" s="1" t="str">
        <f aca="false">INDEX(Products!$C$2:$C$51,MATCH(C8059,Products!$A$2:$A$51,0))</f>
        <v>Beauty &amp; Personal Care</v>
      </c>
      <c r="J8059" s="1" t="str">
        <f aca="false">INDEX(Orders!$E$2:$E$8001,MATCH(B8059,Orders!$A$2:$A$8001,0))</f>
        <v>Delivered</v>
      </c>
      <c r="K8059" s="1" t="str">
        <f aca="false">LEFT(INDEX(Orders!$C$2:$C$8001,MATCH(B8059,Orders!$A$2:$A$8001,0)),7)</f>
        <v>2025-10</v>
      </c>
    </row>
    <row r="8060" customFormat="false" ht="15" hidden="false" customHeight="true" outlineLevel="0" collapsed="false">
      <c r="A8060" s="1" t="s">
        <v>18530</v>
      </c>
      <c r="B8060" s="1" t="s">
        <v>6384</v>
      </c>
      <c r="C8060" s="1" t="s">
        <v>1920</v>
      </c>
      <c r="D8060" s="1" t="n">
        <v>3</v>
      </c>
      <c r="E8060" s="16" t="n">
        <v>4273.58</v>
      </c>
      <c r="F8060" s="17" t="n">
        <v>0</v>
      </c>
      <c r="G8060" s="16" t="n">
        <v>12820.74</v>
      </c>
      <c r="I8060" s="1" t="str">
        <f aca="false">INDEX(Products!$C$2:$C$51,MATCH(C8060,Products!$A$2:$A$51,0))</f>
        <v>Electronics</v>
      </c>
      <c r="J8060" s="1" t="str">
        <f aca="false">INDEX(Orders!$E$2:$E$8001,MATCH(B8060,Orders!$A$2:$A$8001,0))</f>
        <v>Delivered</v>
      </c>
      <c r="K8060" s="1" t="str">
        <f aca="false">LEFT(INDEX(Orders!$C$2:$C$8001,MATCH(B8060,Orders!$A$2:$A$8001,0)),7)</f>
        <v>2025-11</v>
      </c>
    </row>
    <row r="8061" customFormat="false" ht="15" hidden="false" customHeight="true" outlineLevel="0" collapsed="false">
      <c r="A8061" s="1" t="s">
        <v>18531</v>
      </c>
      <c r="B8061" s="1" t="s">
        <v>6384</v>
      </c>
      <c r="C8061" s="1" t="s">
        <v>1928</v>
      </c>
      <c r="D8061" s="1" t="n">
        <v>1</v>
      </c>
      <c r="E8061" s="16" t="n">
        <v>657.82</v>
      </c>
      <c r="F8061" s="17" t="n">
        <v>0.05</v>
      </c>
      <c r="G8061" s="16" t="n">
        <v>624.93</v>
      </c>
      <c r="I8061" s="1" t="str">
        <f aca="false">INDEX(Products!$C$2:$C$51,MATCH(C8061,Products!$A$2:$A$51,0))</f>
        <v>Electronics</v>
      </c>
      <c r="J8061" s="1" t="str">
        <f aca="false">INDEX(Orders!$E$2:$E$8001,MATCH(B8061,Orders!$A$2:$A$8001,0))</f>
        <v>Delivered</v>
      </c>
      <c r="K8061" s="1" t="str">
        <f aca="false">LEFT(INDEX(Orders!$C$2:$C$8001,MATCH(B8061,Orders!$A$2:$A$8001,0)),7)</f>
        <v>2025-11</v>
      </c>
    </row>
    <row r="8062" customFormat="false" ht="15" hidden="false" customHeight="true" outlineLevel="0" collapsed="false">
      <c r="A8062" s="1" t="s">
        <v>18532</v>
      </c>
      <c r="B8062" s="1" t="s">
        <v>6384</v>
      </c>
      <c r="C8062" s="1" t="s">
        <v>1979</v>
      </c>
      <c r="D8062" s="1" t="n">
        <v>1</v>
      </c>
      <c r="E8062" s="16" t="n">
        <v>623</v>
      </c>
      <c r="F8062" s="17" t="n">
        <v>0</v>
      </c>
      <c r="G8062" s="16" t="n">
        <v>623</v>
      </c>
      <c r="I8062" s="1" t="str">
        <f aca="false">INDEX(Products!$C$2:$C$51,MATCH(C8062,Products!$A$2:$A$51,0))</f>
        <v>Beauty &amp; Personal Care</v>
      </c>
      <c r="J8062" s="1" t="str">
        <f aca="false">INDEX(Orders!$E$2:$E$8001,MATCH(B8062,Orders!$A$2:$A$8001,0))</f>
        <v>Delivered</v>
      </c>
      <c r="K8062" s="1" t="str">
        <f aca="false">LEFT(INDEX(Orders!$C$2:$C$8001,MATCH(B8062,Orders!$A$2:$A$8001,0)),7)</f>
        <v>2025-11</v>
      </c>
    </row>
    <row r="8063" customFormat="false" ht="15" hidden="false" customHeight="true" outlineLevel="0" collapsed="false">
      <c r="A8063" s="1" t="s">
        <v>18533</v>
      </c>
      <c r="B8063" s="1" t="s">
        <v>6385</v>
      </c>
      <c r="C8063" s="1" t="s">
        <v>1930</v>
      </c>
      <c r="D8063" s="1" t="n">
        <v>1</v>
      </c>
      <c r="E8063" s="16" t="n">
        <v>2398.35</v>
      </c>
      <c r="F8063" s="17" t="n">
        <v>0</v>
      </c>
      <c r="G8063" s="16" t="n">
        <v>2398.35</v>
      </c>
      <c r="I8063" s="1" t="str">
        <f aca="false">INDEX(Products!$C$2:$C$51,MATCH(C8063,Products!$A$2:$A$51,0))</f>
        <v>Electronics</v>
      </c>
      <c r="J8063" s="1" t="str">
        <f aca="false">INDEX(Orders!$E$2:$E$8001,MATCH(B8063,Orders!$A$2:$A$8001,0))</f>
        <v>Delivered</v>
      </c>
      <c r="K8063" s="1" t="str">
        <f aca="false">LEFT(INDEX(Orders!$C$2:$C$8001,MATCH(B8063,Orders!$A$2:$A$8001,0)),7)</f>
        <v>2024-05</v>
      </c>
    </row>
    <row r="8064" customFormat="false" ht="15" hidden="false" customHeight="true" outlineLevel="0" collapsed="false">
      <c r="A8064" s="1" t="s">
        <v>18534</v>
      </c>
      <c r="B8064" s="1" t="s">
        <v>6385</v>
      </c>
      <c r="C8064" s="1" t="s">
        <v>1975</v>
      </c>
      <c r="D8064" s="1" t="n">
        <v>1</v>
      </c>
      <c r="E8064" s="16" t="n">
        <v>862.99</v>
      </c>
      <c r="F8064" s="17" t="n">
        <v>0.05</v>
      </c>
      <c r="G8064" s="16" t="n">
        <v>819.84</v>
      </c>
      <c r="I8064" s="1" t="str">
        <f aca="false">INDEX(Products!$C$2:$C$51,MATCH(C8064,Products!$A$2:$A$51,0))</f>
        <v>Beauty &amp; Personal Care</v>
      </c>
      <c r="J8064" s="1" t="str">
        <f aca="false">INDEX(Orders!$E$2:$E$8001,MATCH(B8064,Orders!$A$2:$A$8001,0))</f>
        <v>Delivered</v>
      </c>
      <c r="K8064" s="1" t="str">
        <f aca="false">LEFT(INDEX(Orders!$C$2:$C$8001,MATCH(B8064,Orders!$A$2:$A$8001,0)),7)</f>
        <v>2024-05</v>
      </c>
    </row>
    <row r="8065" customFormat="false" ht="15" hidden="false" customHeight="true" outlineLevel="0" collapsed="false">
      <c r="A8065" s="1" t="s">
        <v>18535</v>
      </c>
      <c r="B8065" s="1" t="s">
        <v>6386</v>
      </c>
      <c r="C8065" s="1" t="s">
        <v>1990</v>
      </c>
      <c r="D8065" s="1" t="n">
        <v>2</v>
      </c>
      <c r="E8065" s="16" t="n">
        <v>5311.32</v>
      </c>
      <c r="F8065" s="17" t="n">
        <v>0</v>
      </c>
      <c r="G8065" s="16" t="n">
        <v>10622.64</v>
      </c>
      <c r="I8065" s="1" t="str">
        <f aca="false">INDEX(Products!$C$2:$C$51,MATCH(C8065,Products!$A$2:$A$51,0))</f>
        <v>Sports &amp; Fitness</v>
      </c>
      <c r="J8065" s="1" t="str">
        <f aca="false">INDEX(Orders!$E$2:$E$8001,MATCH(B8065,Orders!$A$2:$A$8001,0))</f>
        <v>Returned</v>
      </c>
      <c r="K8065" s="1" t="str">
        <f aca="false">LEFT(INDEX(Orders!$C$2:$C$8001,MATCH(B8065,Orders!$A$2:$A$8001,0)),7)</f>
        <v>2025-06</v>
      </c>
    </row>
    <row r="8066" customFormat="false" ht="15" hidden="false" customHeight="true" outlineLevel="0" collapsed="false">
      <c r="A8066" s="1" t="s">
        <v>18536</v>
      </c>
      <c r="B8066" s="1" t="s">
        <v>6386</v>
      </c>
      <c r="C8066" s="1" t="s">
        <v>2006</v>
      </c>
      <c r="D8066" s="1" t="n">
        <v>1</v>
      </c>
      <c r="E8066" s="16" t="n">
        <v>482.17</v>
      </c>
      <c r="F8066" s="17" t="n">
        <v>0</v>
      </c>
      <c r="G8066" s="16" t="n">
        <v>482.17</v>
      </c>
      <c r="I8066" s="1" t="str">
        <f aca="false">INDEX(Products!$C$2:$C$51,MATCH(C8066,Products!$A$2:$A$51,0))</f>
        <v>Books &amp; Stationery</v>
      </c>
      <c r="J8066" s="1" t="str">
        <f aca="false">INDEX(Orders!$E$2:$E$8001,MATCH(B8066,Orders!$A$2:$A$8001,0))</f>
        <v>Returned</v>
      </c>
      <c r="K8066" s="1" t="str">
        <f aca="false">LEFT(INDEX(Orders!$C$2:$C$8001,MATCH(B8066,Orders!$A$2:$A$8001,0)),7)</f>
        <v>2025-06</v>
      </c>
    </row>
    <row r="8067" customFormat="false" ht="15" hidden="false" customHeight="true" outlineLevel="0" collapsed="false">
      <c r="A8067" s="1" t="s">
        <v>18537</v>
      </c>
      <c r="B8067" s="1" t="s">
        <v>6387</v>
      </c>
      <c r="C8067" s="1" t="s">
        <v>2007</v>
      </c>
      <c r="D8067" s="1" t="n">
        <v>1</v>
      </c>
      <c r="E8067" s="16" t="n">
        <v>750.27</v>
      </c>
      <c r="F8067" s="17" t="n">
        <v>0.15</v>
      </c>
      <c r="G8067" s="16" t="n">
        <v>637.73</v>
      </c>
      <c r="I8067" s="1" t="str">
        <f aca="false">INDEX(Products!$C$2:$C$51,MATCH(C8067,Products!$A$2:$A$51,0))</f>
        <v>Books &amp; Stationery</v>
      </c>
      <c r="J8067" s="1" t="str">
        <f aca="false">INDEX(Orders!$E$2:$E$8001,MATCH(B8067,Orders!$A$2:$A$8001,0))</f>
        <v>Delivered</v>
      </c>
      <c r="K8067" s="1" t="str">
        <f aca="false">LEFT(INDEX(Orders!$C$2:$C$8001,MATCH(B8067,Orders!$A$2:$A$8001,0)),7)</f>
        <v>2024-10</v>
      </c>
    </row>
    <row r="8068" customFormat="false" ht="15" hidden="false" customHeight="true" outlineLevel="0" collapsed="false">
      <c r="A8068" s="1" t="s">
        <v>18538</v>
      </c>
      <c r="B8068" s="1" t="s">
        <v>6388</v>
      </c>
      <c r="C8068" s="1" t="s">
        <v>1961</v>
      </c>
      <c r="D8068" s="1" t="n">
        <v>1</v>
      </c>
      <c r="E8068" s="16" t="n">
        <v>3493.68</v>
      </c>
      <c r="F8068" s="17" t="n">
        <v>0</v>
      </c>
      <c r="G8068" s="16" t="n">
        <v>3493.68</v>
      </c>
      <c r="I8068" s="1" t="str">
        <f aca="false">INDEX(Products!$C$2:$C$51,MATCH(C8068,Products!$A$2:$A$51,0))</f>
        <v>Home &amp; Kitchen</v>
      </c>
      <c r="J8068" s="1" t="str">
        <f aca="false">INDEX(Orders!$E$2:$E$8001,MATCH(B8068,Orders!$A$2:$A$8001,0))</f>
        <v>Delivered</v>
      </c>
      <c r="K8068" s="1" t="str">
        <f aca="false">LEFT(INDEX(Orders!$C$2:$C$8001,MATCH(B8068,Orders!$A$2:$A$8001,0)),7)</f>
        <v>2025-11</v>
      </c>
    </row>
    <row r="8069" customFormat="false" ht="15" hidden="false" customHeight="true" outlineLevel="0" collapsed="false">
      <c r="A8069" s="1" t="s">
        <v>18539</v>
      </c>
      <c r="B8069" s="1" t="s">
        <v>6388</v>
      </c>
      <c r="C8069" s="1" t="s">
        <v>2007</v>
      </c>
      <c r="D8069" s="1" t="n">
        <v>1</v>
      </c>
      <c r="E8069" s="16" t="n">
        <v>750.27</v>
      </c>
      <c r="F8069" s="17" t="n">
        <v>0.1</v>
      </c>
      <c r="G8069" s="16" t="n">
        <v>675.24</v>
      </c>
      <c r="I8069" s="1" t="str">
        <f aca="false">INDEX(Products!$C$2:$C$51,MATCH(C8069,Products!$A$2:$A$51,0))</f>
        <v>Books &amp; Stationery</v>
      </c>
      <c r="J8069" s="1" t="str">
        <f aca="false">INDEX(Orders!$E$2:$E$8001,MATCH(B8069,Orders!$A$2:$A$8001,0))</f>
        <v>Delivered</v>
      </c>
      <c r="K8069" s="1" t="str">
        <f aca="false">LEFT(INDEX(Orders!$C$2:$C$8001,MATCH(B8069,Orders!$A$2:$A$8001,0)),7)</f>
        <v>2025-11</v>
      </c>
    </row>
    <row r="8070" customFormat="false" ht="15" hidden="false" customHeight="true" outlineLevel="0" collapsed="false">
      <c r="A8070" s="1" t="s">
        <v>18540</v>
      </c>
      <c r="B8070" s="1" t="s">
        <v>6388</v>
      </c>
      <c r="C8070" s="1" t="s">
        <v>1940</v>
      </c>
      <c r="D8070" s="1" t="n">
        <v>3</v>
      </c>
      <c r="E8070" s="16" t="n">
        <v>2374.52</v>
      </c>
      <c r="F8070" s="17" t="n">
        <v>0.1</v>
      </c>
      <c r="G8070" s="16" t="n">
        <v>6411.2</v>
      </c>
      <c r="I8070" s="1" t="str">
        <f aca="false">INDEX(Products!$C$2:$C$51,MATCH(C8070,Products!$A$2:$A$51,0))</f>
        <v>Fashion</v>
      </c>
      <c r="J8070" s="1" t="str">
        <f aca="false">INDEX(Orders!$E$2:$E$8001,MATCH(B8070,Orders!$A$2:$A$8001,0))</f>
        <v>Delivered</v>
      </c>
      <c r="K8070" s="1" t="str">
        <f aca="false">LEFT(INDEX(Orders!$C$2:$C$8001,MATCH(B8070,Orders!$A$2:$A$8001,0)),7)</f>
        <v>2025-11</v>
      </c>
    </row>
    <row r="8071" customFormat="false" ht="15" hidden="false" customHeight="true" outlineLevel="0" collapsed="false">
      <c r="A8071" s="1" t="s">
        <v>18541</v>
      </c>
      <c r="B8071" s="1" t="s">
        <v>6389</v>
      </c>
      <c r="C8071" s="1" t="s">
        <v>2006</v>
      </c>
      <c r="D8071" s="1" t="n">
        <v>1</v>
      </c>
      <c r="E8071" s="16" t="n">
        <v>482.17</v>
      </c>
      <c r="F8071" s="17" t="n">
        <v>0</v>
      </c>
      <c r="G8071" s="16" t="n">
        <v>482.17</v>
      </c>
      <c r="I8071" s="1" t="str">
        <f aca="false">INDEX(Products!$C$2:$C$51,MATCH(C8071,Products!$A$2:$A$51,0))</f>
        <v>Books &amp; Stationery</v>
      </c>
      <c r="J8071" s="1" t="str">
        <f aca="false">INDEX(Orders!$E$2:$E$8001,MATCH(B8071,Orders!$A$2:$A$8001,0))</f>
        <v>Delivered</v>
      </c>
      <c r="K8071" s="1" t="str">
        <f aca="false">LEFT(INDEX(Orders!$C$2:$C$8001,MATCH(B8071,Orders!$A$2:$A$8001,0)),7)</f>
        <v>2025-02</v>
      </c>
    </row>
    <row r="8072" customFormat="false" ht="15" hidden="false" customHeight="true" outlineLevel="0" collapsed="false">
      <c r="A8072" s="1" t="s">
        <v>18542</v>
      </c>
      <c r="B8072" s="1" t="s">
        <v>6389</v>
      </c>
      <c r="C8072" s="1" t="s">
        <v>1991</v>
      </c>
      <c r="D8072" s="1" t="n">
        <v>2</v>
      </c>
      <c r="E8072" s="16" t="n">
        <v>579.12</v>
      </c>
      <c r="F8072" s="17" t="n">
        <v>0.05</v>
      </c>
      <c r="G8072" s="16" t="n">
        <v>1100.33</v>
      </c>
      <c r="I8072" s="1" t="str">
        <f aca="false">INDEX(Products!$C$2:$C$51,MATCH(C8072,Products!$A$2:$A$51,0))</f>
        <v>Sports &amp; Fitness</v>
      </c>
      <c r="J8072" s="1" t="str">
        <f aca="false">INDEX(Orders!$E$2:$E$8001,MATCH(B8072,Orders!$A$2:$A$8001,0))</f>
        <v>Delivered</v>
      </c>
      <c r="K8072" s="1" t="str">
        <f aca="false">LEFT(INDEX(Orders!$C$2:$C$8001,MATCH(B8072,Orders!$A$2:$A$8001,0)),7)</f>
        <v>2025-02</v>
      </c>
    </row>
    <row r="8073" customFormat="false" ht="15" hidden="false" customHeight="true" outlineLevel="0" collapsed="false">
      <c r="A8073" s="1" t="s">
        <v>18543</v>
      </c>
      <c r="B8073" s="1" t="s">
        <v>6390</v>
      </c>
      <c r="C8073" s="1" t="s">
        <v>1930</v>
      </c>
      <c r="D8073" s="1" t="n">
        <v>1</v>
      </c>
      <c r="E8073" s="16" t="n">
        <v>2398.35</v>
      </c>
      <c r="F8073" s="17" t="n">
        <v>0</v>
      </c>
      <c r="G8073" s="16" t="n">
        <v>2398.35</v>
      </c>
      <c r="I8073" s="1" t="str">
        <f aca="false">INDEX(Products!$C$2:$C$51,MATCH(C8073,Products!$A$2:$A$51,0))</f>
        <v>Electronics</v>
      </c>
      <c r="J8073" s="1" t="str">
        <f aca="false">INDEX(Orders!$E$2:$E$8001,MATCH(B8073,Orders!$A$2:$A$8001,0))</f>
        <v>Delivered</v>
      </c>
      <c r="K8073" s="1" t="str">
        <f aca="false">LEFT(INDEX(Orders!$C$2:$C$8001,MATCH(B8073,Orders!$A$2:$A$8001,0)),7)</f>
        <v>2025-08</v>
      </c>
    </row>
    <row r="8074" customFormat="false" ht="15" hidden="false" customHeight="true" outlineLevel="0" collapsed="false">
      <c r="A8074" s="1" t="s">
        <v>18544</v>
      </c>
      <c r="B8074" s="1" t="s">
        <v>6391</v>
      </c>
      <c r="C8074" s="1" t="s">
        <v>1951</v>
      </c>
      <c r="D8074" s="1" t="n">
        <v>3</v>
      </c>
      <c r="E8074" s="16" t="n">
        <v>957.5</v>
      </c>
      <c r="F8074" s="17" t="n">
        <v>0</v>
      </c>
      <c r="G8074" s="16" t="n">
        <v>2872.5</v>
      </c>
      <c r="I8074" s="1" t="str">
        <f aca="false">INDEX(Products!$C$2:$C$51,MATCH(C8074,Products!$A$2:$A$51,0))</f>
        <v>Fashion</v>
      </c>
      <c r="J8074" s="1" t="str">
        <f aca="false">INDEX(Orders!$E$2:$E$8001,MATCH(B8074,Orders!$A$2:$A$8001,0))</f>
        <v>Returned</v>
      </c>
      <c r="K8074" s="1" t="str">
        <f aca="false">LEFT(INDEX(Orders!$C$2:$C$8001,MATCH(B8074,Orders!$A$2:$A$8001,0)),7)</f>
        <v>2025-09</v>
      </c>
    </row>
    <row r="8075" customFormat="false" ht="15" hidden="false" customHeight="true" outlineLevel="0" collapsed="false">
      <c r="A8075" s="1" t="s">
        <v>18545</v>
      </c>
      <c r="B8075" s="1" t="s">
        <v>6391</v>
      </c>
      <c r="C8075" s="1" t="s">
        <v>2006</v>
      </c>
      <c r="D8075" s="1" t="n">
        <v>1</v>
      </c>
      <c r="E8075" s="16" t="n">
        <v>482.17</v>
      </c>
      <c r="F8075" s="17" t="n">
        <v>0.05</v>
      </c>
      <c r="G8075" s="16" t="n">
        <v>458.06</v>
      </c>
      <c r="I8075" s="1" t="str">
        <f aca="false">INDEX(Products!$C$2:$C$51,MATCH(C8075,Products!$A$2:$A$51,0))</f>
        <v>Books &amp; Stationery</v>
      </c>
      <c r="J8075" s="1" t="str">
        <f aca="false">INDEX(Orders!$E$2:$E$8001,MATCH(B8075,Orders!$A$2:$A$8001,0))</f>
        <v>Returned</v>
      </c>
      <c r="K8075" s="1" t="str">
        <f aca="false">LEFT(INDEX(Orders!$C$2:$C$8001,MATCH(B8075,Orders!$A$2:$A$8001,0)),7)</f>
        <v>2025-09</v>
      </c>
    </row>
    <row r="8076" customFormat="false" ht="15" hidden="false" customHeight="true" outlineLevel="0" collapsed="false">
      <c r="A8076" s="1" t="s">
        <v>18546</v>
      </c>
      <c r="B8076" s="1" t="s">
        <v>6391</v>
      </c>
      <c r="C8076" s="1" t="s">
        <v>1977</v>
      </c>
      <c r="D8076" s="1" t="n">
        <v>1</v>
      </c>
      <c r="E8076" s="16" t="n">
        <v>2386.05</v>
      </c>
      <c r="F8076" s="17" t="n">
        <v>0.05</v>
      </c>
      <c r="G8076" s="16" t="n">
        <v>2266.75</v>
      </c>
      <c r="I8076" s="1" t="str">
        <f aca="false">INDEX(Products!$C$2:$C$51,MATCH(C8076,Products!$A$2:$A$51,0))</f>
        <v>Beauty &amp; Personal Care</v>
      </c>
      <c r="J8076" s="1" t="str">
        <f aca="false">INDEX(Orders!$E$2:$E$8001,MATCH(B8076,Orders!$A$2:$A$8001,0))</f>
        <v>Returned</v>
      </c>
      <c r="K8076" s="1" t="str">
        <f aca="false">LEFT(INDEX(Orders!$C$2:$C$8001,MATCH(B8076,Orders!$A$2:$A$8001,0)),7)</f>
        <v>2025-09</v>
      </c>
    </row>
    <row r="8077" customFormat="false" ht="15" hidden="false" customHeight="true" outlineLevel="0" collapsed="false">
      <c r="A8077" s="1" t="s">
        <v>18547</v>
      </c>
      <c r="B8077" s="1" t="s">
        <v>6391</v>
      </c>
      <c r="C8077" s="1" t="s">
        <v>1940</v>
      </c>
      <c r="D8077" s="1" t="n">
        <v>1</v>
      </c>
      <c r="E8077" s="16" t="n">
        <v>2374.52</v>
      </c>
      <c r="F8077" s="17" t="n">
        <v>0.15</v>
      </c>
      <c r="G8077" s="16" t="n">
        <v>2018.34</v>
      </c>
      <c r="I8077" s="1" t="str">
        <f aca="false">INDEX(Products!$C$2:$C$51,MATCH(C8077,Products!$A$2:$A$51,0))</f>
        <v>Fashion</v>
      </c>
      <c r="J8077" s="1" t="str">
        <f aca="false">INDEX(Orders!$E$2:$E$8001,MATCH(B8077,Orders!$A$2:$A$8001,0))</f>
        <v>Returned</v>
      </c>
      <c r="K8077" s="1" t="str">
        <f aca="false">LEFT(INDEX(Orders!$C$2:$C$8001,MATCH(B8077,Orders!$A$2:$A$8001,0)),7)</f>
        <v>2025-09</v>
      </c>
    </row>
    <row r="8078" customFormat="false" ht="15" hidden="false" customHeight="true" outlineLevel="0" collapsed="false">
      <c r="A8078" s="1" t="s">
        <v>18548</v>
      </c>
      <c r="B8078" s="1" t="s">
        <v>6391</v>
      </c>
      <c r="C8078" s="1" t="s">
        <v>1990</v>
      </c>
      <c r="D8078" s="1" t="n">
        <v>1</v>
      </c>
      <c r="E8078" s="16" t="n">
        <v>5311.32</v>
      </c>
      <c r="F8078" s="17" t="n">
        <v>0.15</v>
      </c>
      <c r="G8078" s="16" t="n">
        <v>4514.62</v>
      </c>
      <c r="I8078" s="1" t="str">
        <f aca="false">INDEX(Products!$C$2:$C$51,MATCH(C8078,Products!$A$2:$A$51,0))</f>
        <v>Sports &amp; Fitness</v>
      </c>
      <c r="J8078" s="1" t="str">
        <f aca="false">INDEX(Orders!$E$2:$E$8001,MATCH(B8078,Orders!$A$2:$A$8001,0))</f>
        <v>Returned</v>
      </c>
      <c r="K8078" s="1" t="str">
        <f aca="false">LEFT(INDEX(Orders!$C$2:$C$8001,MATCH(B8078,Orders!$A$2:$A$8001,0)),7)</f>
        <v>2025-09</v>
      </c>
    </row>
    <row r="8079" customFormat="false" ht="15" hidden="false" customHeight="true" outlineLevel="0" collapsed="false">
      <c r="A8079" s="1" t="s">
        <v>18549</v>
      </c>
      <c r="B8079" s="1" t="s">
        <v>6392</v>
      </c>
      <c r="C8079" s="1" t="s">
        <v>1973</v>
      </c>
      <c r="D8079" s="1" t="n">
        <v>2</v>
      </c>
      <c r="E8079" s="16" t="n">
        <v>1158.24</v>
      </c>
      <c r="F8079" s="17" t="n">
        <v>0.2</v>
      </c>
      <c r="G8079" s="16" t="n">
        <v>1853.18</v>
      </c>
      <c r="I8079" s="1" t="str">
        <f aca="false">INDEX(Products!$C$2:$C$51,MATCH(C8079,Products!$A$2:$A$51,0))</f>
        <v>Home &amp; Kitchen</v>
      </c>
      <c r="J8079" s="1" t="str">
        <f aca="false">INDEX(Orders!$E$2:$E$8001,MATCH(B8079,Orders!$A$2:$A$8001,0))</f>
        <v>Delivered</v>
      </c>
      <c r="K8079" s="1" t="str">
        <f aca="false">LEFT(INDEX(Orders!$C$2:$C$8001,MATCH(B8079,Orders!$A$2:$A$8001,0)),7)</f>
        <v>2025-04</v>
      </c>
    </row>
    <row r="8080" customFormat="false" ht="15" hidden="false" customHeight="true" outlineLevel="0" collapsed="false">
      <c r="A8080" s="1" t="s">
        <v>18550</v>
      </c>
      <c r="B8080" s="1" t="s">
        <v>6392</v>
      </c>
      <c r="C8080" s="1" t="s">
        <v>2006</v>
      </c>
      <c r="D8080" s="1" t="n">
        <v>1</v>
      </c>
      <c r="E8080" s="16" t="n">
        <v>482.17</v>
      </c>
      <c r="F8080" s="17" t="n">
        <v>0.05</v>
      </c>
      <c r="G8080" s="16" t="n">
        <v>458.06</v>
      </c>
      <c r="I8080" s="1" t="str">
        <f aca="false">INDEX(Products!$C$2:$C$51,MATCH(C8080,Products!$A$2:$A$51,0))</f>
        <v>Books &amp; Stationery</v>
      </c>
      <c r="J8080" s="1" t="str">
        <f aca="false">INDEX(Orders!$E$2:$E$8001,MATCH(B8080,Orders!$A$2:$A$8001,0))</f>
        <v>Delivered</v>
      </c>
      <c r="K8080" s="1" t="str">
        <f aca="false">LEFT(INDEX(Orders!$C$2:$C$8001,MATCH(B8080,Orders!$A$2:$A$8001,0)),7)</f>
        <v>2025-04</v>
      </c>
    </row>
    <row r="8081" customFormat="false" ht="15" hidden="false" customHeight="true" outlineLevel="0" collapsed="false">
      <c r="A8081" s="1" t="s">
        <v>18551</v>
      </c>
      <c r="B8081" s="1" t="s">
        <v>6392</v>
      </c>
      <c r="C8081" s="1" t="s">
        <v>1941</v>
      </c>
      <c r="D8081" s="1" t="n">
        <v>2</v>
      </c>
      <c r="E8081" s="16" t="n">
        <v>2757.65</v>
      </c>
      <c r="F8081" s="17" t="n">
        <v>0</v>
      </c>
      <c r="G8081" s="16" t="n">
        <v>5515.3</v>
      </c>
      <c r="I8081" s="1" t="str">
        <f aca="false">INDEX(Products!$C$2:$C$51,MATCH(C8081,Products!$A$2:$A$51,0))</f>
        <v>Fashion</v>
      </c>
      <c r="J8081" s="1" t="str">
        <f aca="false">INDEX(Orders!$E$2:$E$8001,MATCH(B8081,Orders!$A$2:$A$8001,0))</f>
        <v>Delivered</v>
      </c>
      <c r="K8081" s="1" t="str">
        <f aca="false">LEFT(INDEX(Orders!$C$2:$C$8001,MATCH(B8081,Orders!$A$2:$A$8001,0)),7)</f>
        <v>2025-04</v>
      </c>
    </row>
    <row r="8082" customFormat="false" ht="15" hidden="false" customHeight="true" outlineLevel="0" collapsed="false">
      <c r="A8082" s="1" t="s">
        <v>18552</v>
      </c>
      <c r="B8082" s="1" t="s">
        <v>6393</v>
      </c>
      <c r="C8082" s="1" t="s">
        <v>1993</v>
      </c>
      <c r="D8082" s="1" t="n">
        <v>2</v>
      </c>
      <c r="E8082" s="16" t="n">
        <v>3177.33</v>
      </c>
      <c r="F8082" s="17" t="n">
        <v>0.05</v>
      </c>
      <c r="G8082" s="16" t="n">
        <v>6036.93</v>
      </c>
      <c r="I8082" s="1" t="str">
        <f aca="false">INDEX(Products!$C$2:$C$51,MATCH(C8082,Products!$A$2:$A$51,0))</f>
        <v>Sports &amp; Fitness</v>
      </c>
      <c r="J8082" s="1" t="str">
        <f aca="false">INDEX(Orders!$E$2:$E$8001,MATCH(B8082,Orders!$A$2:$A$8001,0))</f>
        <v>Returned</v>
      </c>
      <c r="K8082" s="1" t="str">
        <f aca="false">LEFT(INDEX(Orders!$C$2:$C$8001,MATCH(B8082,Orders!$A$2:$A$8001,0)),7)</f>
        <v>2025-09</v>
      </c>
    </row>
    <row r="8083" customFormat="false" ht="15" hidden="false" customHeight="true" outlineLevel="0" collapsed="false">
      <c r="A8083" s="1" t="s">
        <v>18553</v>
      </c>
      <c r="B8083" s="1" t="s">
        <v>6394</v>
      </c>
      <c r="C8083" s="1" t="s">
        <v>1940</v>
      </c>
      <c r="D8083" s="1" t="n">
        <v>1</v>
      </c>
      <c r="E8083" s="16" t="n">
        <v>2374.52</v>
      </c>
      <c r="F8083" s="17" t="n">
        <v>0.1</v>
      </c>
      <c r="G8083" s="16" t="n">
        <v>2137.07</v>
      </c>
      <c r="I8083" s="1" t="str">
        <f aca="false">INDEX(Products!$C$2:$C$51,MATCH(C8083,Products!$A$2:$A$51,0))</f>
        <v>Fashion</v>
      </c>
      <c r="J8083" s="1" t="str">
        <f aca="false">INDEX(Orders!$E$2:$E$8001,MATCH(B8083,Orders!$A$2:$A$8001,0))</f>
        <v>Delivered</v>
      </c>
      <c r="K8083" s="1" t="str">
        <f aca="false">LEFT(INDEX(Orders!$C$2:$C$8001,MATCH(B8083,Orders!$A$2:$A$8001,0)),7)</f>
        <v>2025-07</v>
      </c>
    </row>
    <row r="8084" customFormat="false" ht="15" hidden="false" customHeight="true" outlineLevel="0" collapsed="false">
      <c r="A8084" s="1" t="s">
        <v>18554</v>
      </c>
      <c r="B8084" s="1" t="s">
        <v>6395</v>
      </c>
      <c r="C8084" s="1" t="s">
        <v>2007</v>
      </c>
      <c r="D8084" s="1" t="n">
        <v>1</v>
      </c>
      <c r="E8084" s="16" t="n">
        <v>750.27</v>
      </c>
      <c r="F8084" s="17" t="n">
        <v>0.2</v>
      </c>
      <c r="G8084" s="16" t="n">
        <v>600.22</v>
      </c>
      <c r="I8084" s="1" t="str">
        <f aca="false">INDEX(Products!$C$2:$C$51,MATCH(C8084,Products!$A$2:$A$51,0))</f>
        <v>Books &amp; Stationery</v>
      </c>
      <c r="J8084" s="1" t="str">
        <f aca="false">INDEX(Orders!$E$2:$E$8001,MATCH(B8084,Orders!$A$2:$A$8001,0))</f>
        <v>Delivered</v>
      </c>
      <c r="K8084" s="1" t="str">
        <f aca="false">LEFT(INDEX(Orders!$C$2:$C$8001,MATCH(B8084,Orders!$A$2:$A$8001,0)),7)</f>
        <v>2025-10</v>
      </c>
    </row>
    <row r="8085" customFormat="false" ht="15" hidden="false" customHeight="true" outlineLevel="0" collapsed="false">
      <c r="A8085" s="1" t="s">
        <v>18555</v>
      </c>
      <c r="B8085" s="1" t="s">
        <v>6396</v>
      </c>
      <c r="C8085" s="1" t="s">
        <v>2000</v>
      </c>
      <c r="D8085" s="1" t="n">
        <v>1</v>
      </c>
      <c r="E8085" s="16" t="n">
        <v>425.08</v>
      </c>
      <c r="F8085" s="17" t="n">
        <v>0.05</v>
      </c>
      <c r="G8085" s="16" t="n">
        <v>403.83</v>
      </c>
      <c r="I8085" s="1" t="str">
        <f aca="false">INDEX(Products!$C$2:$C$51,MATCH(C8085,Products!$A$2:$A$51,0))</f>
        <v>Books &amp; Stationery</v>
      </c>
      <c r="J8085" s="1" t="str">
        <f aca="false">INDEX(Orders!$E$2:$E$8001,MATCH(B8085,Orders!$A$2:$A$8001,0))</f>
        <v>Delivered</v>
      </c>
      <c r="K8085" s="1" t="str">
        <f aca="false">LEFT(INDEX(Orders!$C$2:$C$8001,MATCH(B8085,Orders!$A$2:$A$8001,0)),7)</f>
        <v>2024-11</v>
      </c>
    </row>
    <row r="8086" customFormat="false" ht="15" hidden="false" customHeight="true" outlineLevel="0" collapsed="false">
      <c r="A8086" s="1" t="s">
        <v>18556</v>
      </c>
      <c r="B8086" s="1" t="s">
        <v>6396</v>
      </c>
      <c r="C8086" s="1" t="s">
        <v>1953</v>
      </c>
      <c r="D8086" s="1" t="n">
        <v>1</v>
      </c>
      <c r="E8086" s="16" t="n">
        <v>4914.12</v>
      </c>
      <c r="F8086" s="17" t="n">
        <v>0.05</v>
      </c>
      <c r="G8086" s="16" t="n">
        <v>4668.41</v>
      </c>
      <c r="I8086" s="1" t="str">
        <f aca="false">INDEX(Products!$C$2:$C$51,MATCH(C8086,Products!$A$2:$A$51,0))</f>
        <v>Fashion</v>
      </c>
      <c r="J8086" s="1" t="str">
        <f aca="false">INDEX(Orders!$E$2:$E$8001,MATCH(B8086,Orders!$A$2:$A$8001,0))</f>
        <v>Delivered</v>
      </c>
      <c r="K8086" s="1" t="str">
        <f aca="false">LEFT(INDEX(Orders!$C$2:$C$8001,MATCH(B8086,Orders!$A$2:$A$8001,0)),7)</f>
        <v>2024-11</v>
      </c>
    </row>
    <row r="8087" customFormat="false" ht="15" hidden="false" customHeight="true" outlineLevel="0" collapsed="false">
      <c r="A8087" s="1" t="s">
        <v>18557</v>
      </c>
      <c r="B8087" s="1" t="s">
        <v>6396</v>
      </c>
      <c r="C8087" s="1" t="s">
        <v>1997</v>
      </c>
      <c r="D8087" s="1" t="n">
        <v>1</v>
      </c>
      <c r="E8087" s="16" t="n">
        <v>311.15</v>
      </c>
      <c r="F8087" s="17" t="n">
        <v>0</v>
      </c>
      <c r="G8087" s="16" t="n">
        <v>311.15</v>
      </c>
      <c r="I8087" s="1" t="str">
        <f aca="false">INDEX(Products!$C$2:$C$51,MATCH(C8087,Products!$A$2:$A$51,0))</f>
        <v>Sports &amp; Fitness</v>
      </c>
      <c r="J8087" s="1" t="str">
        <f aca="false">INDEX(Orders!$E$2:$E$8001,MATCH(B8087,Orders!$A$2:$A$8001,0))</f>
        <v>Delivered</v>
      </c>
      <c r="K8087" s="1" t="str">
        <f aca="false">LEFT(INDEX(Orders!$C$2:$C$8001,MATCH(B8087,Orders!$A$2:$A$8001,0)),7)</f>
        <v>2024-11</v>
      </c>
    </row>
    <row r="8088" customFormat="false" ht="15" hidden="false" customHeight="true" outlineLevel="0" collapsed="false">
      <c r="A8088" s="1" t="s">
        <v>18558</v>
      </c>
      <c r="B8088" s="1" t="s">
        <v>6396</v>
      </c>
      <c r="C8088" s="1" t="s">
        <v>1937</v>
      </c>
      <c r="D8088" s="1" t="n">
        <v>2</v>
      </c>
      <c r="E8088" s="16" t="n">
        <v>1364.75</v>
      </c>
      <c r="F8088" s="17" t="n">
        <v>0</v>
      </c>
      <c r="G8088" s="16" t="n">
        <v>2729.5</v>
      </c>
      <c r="I8088" s="1" t="str">
        <f aca="false">INDEX(Products!$C$2:$C$51,MATCH(C8088,Products!$A$2:$A$51,0))</f>
        <v>Fashion</v>
      </c>
      <c r="J8088" s="1" t="str">
        <f aca="false">INDEX(Orders!$E$2:$E$8001,MATCH(B8088,Orders!$A$2:$A$8001,0))</f>
        <v>Delivered</v>
      </c>
      <c r="K8088" s="1" t="str">
        <f aca="false">LEFT(INDEX(Orders!$C$2:$C$8001,MATCH(B8088,Orders!$A$2:$A$8001,0)),7)</f>
        <v>2024-11</v>
      </c>
    </row>
    <row r="8089" customFormat="false" ht="15" hidden="false" customHeight="true" outlineLevel="0" collapsed="false">
      <c r="A8089" s="1" t="s">
        <v>18559</v>
      </c>
      <c r="B8089" s="1" t="s">
        <v>6397</v>
      </c>
      <c r="C8089" s="1" t="s">
        <v>1920</v>
      </c>
      <c r="D8089" s="1" t="n">
        <v>1</v>
      </c>
      <c r="E8089" s="16" t="n">
        <v>4273.58</v>
      </c>
      <c r="F8089" s="17" t="n">
        <v>0.15</v>
      </c>
      <c r="G8089" s="16" t="n">
        <v>3632.54</v>
      </c>
      <c r="I8089" s="1" t="str">
        <f aca="false">INDEX(Products!$C$2:$C$51,MATCH(C8089,Products!$A$2:$A$51,0))</f>
        <v>Electronics</v>
      </c>
      <c r="J8089" s="1" t="str">
        <f aca="false">INDEX(Orders!$E$2:$E$8001,MATCH(B8089,Orders!$A$2:$A$8001,0))</f>
        <v>Delivered</v>
      </c>
      <c r="K8089" s="1" t="str">
        <f aca="false">LEFT(INDEX(Orders!$C$2:$C$8001,MATCH(B8089,Orders!$A$2:$A$8001,0)),7)</f>
        <v>2025-06</v>
      </c>
    </row>
    <row r="8090" customFormat="false" ht="15" hidden="false" customHeight="true" outlineLevel="0" collapsed="false">
      <c r="A8090" s="1" t="s">
        <v>18560</v>
      </c>
      <c r="B8090" s="1" t="s">
        <v>6398</v>
      </c>
      <c r="C8090" s="1" t="s">
        <v>1963</v>
      </c>
      <c r="D8090" s="1" t="n">
        <v>1</v>
      </c>
      <c r="E8090" s="16" t="n">
        <v>1494.98</v>
      </c>
      <c r="F8090" s="17" t="n">
        <v>0.1</v>
      </c>
      <c r="G8090" s="16" t="n">
        <v>1345.48</v>
      </c>
      <c r="I8090" s="1" t="str">
        <f aca="false">INDEX(Products!$C$2:$C$51,MATCH(C8090,Products!$A$2:$A$51,0))</f>
        <v>Home &amp; Kitchen</v>
      </c>
      <c r="J8090" s="1" t="str">
        <f aca="false">INDEX(Orders!$E$2:$E$8001,MATCH(B8090,Orders!$A$2:$A$8001,0))</f>
        <v>Delivered</v>
      </c>
      <c r="K8090" s="1" t="str">
        <f aca="false">LEFT(INDEX(Orders!$C$2:$C$8001,MATCH(B8090,Orders!$A$2:$A$8001,0)),7)</f>
        <v>2025-01</v>
      </c>
    </row>
    <row r="8091" customFormat="false" ht="15" hidden="false" customHeight="true" outlineLevel="0" collapsed="false">
      <c r="A8091" s="1" t="s">
        <v>18561</v>
      </c>
      <c r="B8091" s="1" t="s">
        <v>6398</v>
      </c>
      <c r="C8091" s="1" t="s">
        <v>1947</v>
      </c>
      <c r="D8091" s="1" t="n">
        <v>1</v>
      </c>
      <c r="E8091" s="16" t="n">
        <v>4778.51</v>
      </c>
      <c r="F8091" s="17" t="n">
        <v>0</v>
      </c>
      <c r="G8091" s="16" t="n">
        <v>4778.51</v>
      </c>
      <c r="I8091" s="1" t="str">
        <f aca="false">INDEX(Products!$C$2:$C$51,MATCH(C8091,Products!$A$2:$A$51,0))</f>
        <v>Fashion</v>
      </c>
      <c r="J8091" s="1" t="str">
        <f aca="false">INDEX(Orders!$E$2:$E$8001,MATCH(B8091,Orders!$A$2:$A$8001,0))</f>
        <v>Delivered</v>
      </c>
      <c r="K8091" s="1" t="str">
        <f aca="false">LEFT(INDEX(Orders!$C$2:$C$8001,MATCH(B8091,Orders!$A$2:$A$8001,0)),7)</f>
        <v>2025-01</v>
      </c>
    </row>
    <row r="8092" customFormat="false" ht="15" hidden="false" customHeight="true" outlineLevel="0" collapsed="false">
      <c r="A8092" s="1" t="s">
        <v>18562</v>
      </c>
      <c r="B8092" s="1" t="s">
        <v>6398</v>
      </c>
      <c r="C8092" s="1" t="s">
        <v>2007</v>
      </c>
      <c r="D8092" s="1" t="n">
        <v>1</v>
      </c>
      <c r="E8092" s="16" t="n">
        <v>750.27</v>
      </c>
      <c r="F8092" s="17" t="n">
        <v>0</v>
      </c>
      <c r="G8092" s="16" t="n">
        <v>750.27</v>
      </c>
      <c r="I8092" s="1" t="str">
        <f aca="false">INDEX(Products!$C$2:$C$51,MATCH(C8092,Products!$A$2:$A$51,0))</f>
        <v>Books &amp; Stationery</v>
      </c>
      <c r="J8092" s="1" t="str">
        <f aca="false">INDEX(Orders!$E$2:$E$8001,MATCH(B8092,Orders!$A$2:$A$8001,0))</f>
        <v>Delivered</v>
      </c>
      <c r="K8092" s="1" t="str">
        <f aca="false">LEFT(INDEX(Orders!$C$2:$C$8001,MATCH(B8092,Orders!$A$2:$A$8001,0)),7)</f>
        <v>2025-01</v>
      </c>
    </row>
    <row r="8093" customFormat="false" ht="15" hidden="false" customHeight="true" outlineLevel="0" collapsed="false">
      <c r="A8093" s="1" t="s">
        <v>18563</v>
      </c>
      <c r="B8093" s="1" t="s">
        <v>6399</v>
      </c>
      <c r="C8093" s="1" t="s">
        <v>2006</v>
      </c>
      <c r="D8093" s="1" t="n">
        <v>2</v>
      </c>
      <c r="E8093" s="16" t="n">
        <v>482.17</v>
      </c>
      <c r="F8093" s="17" t="n">
        <v>0.1</v>
      </c>
      <c r="G8093" s="16" t="n">
        <v>867.91</v>
      </c>
      <c r="I8093" s="1" t="str">
        <f aca="false">INDEX(Products!$C$2:$C$51,MATCH(C8093,Products!$A$2:$A$51,0))</f>
        <v>Books &amp; Stationery</v>
      </c>
      <c r="J8093" s="1" t="str">
        <f aca="false">INDEX(Orders!$E$2:$E$8001,MATCH(B8093,Orders!$A$2:$A$8001,0))</f>
        <v>Delivered</v>
      </c>
      <c r="K8093" s="1" t="str">
        <f aca="false">LEFT(INDEX(Orders!$C$2:$C$8001,MATCH(B8093,Orders!$A$2:$A$8001,0)),7)</f>
        <v>2024-07</v>
      </c>
    </row>
    <row r="8094" customFormat="false" ht="15" hidden="false" customHeight="true" outlineLevel="0" collapsed="false">
      <c r="A8094" s="1" t="s">
        <v>18564</v>
      </c>
      <c r="B8094" s="1" t="s">
        <v>6400</v>
      </c>
      <c r="C8094" s="1" t="s">
        <v>1940</v>
      </c>
      <c r="D8094" s="1" t="n">
        <v>1</v>
      </c>
      <c r="E8094" s="16" t="n">
        <v>2374.52</v>
      </c>
      <c r="F8094" s="17" t="n">
        <v>0</v>
      </c>
      <c r="G8094" s="16" t="n">
        <v>2374.52</v>
      </c>
      <c r="I8094" s="1" t="str">
        <f aca="false">INDEX(Products!$C$2:$C$51,MATCH(C8094,Products!$A$2:$A$51,0))</f>
        <v>Fashion</v>
      </c>
      <c r="J8094" s="1" t="str">
        <f aca="false">INDEX(Orders!$E$2:$E$8001,MATCH(B8094,Orders!$A$2:$A$8001,0))</f>
        <v>Delivered</v>
      </c>
      <c r="K8094" s="1" t="str">
        <f aca="false">LEFT(INDEX(Orders!$C$2:$C$8001,MATCH(B8094,Orders!$A$2:$A$8001,0)),7)</f>
        <v>2025-08</v>
      </c>
    </row>
    <row r="8095" customFormat="false" ht="15" hidden="false" customHeight="true" outlineLevel="0" collapsed="false">
      <c r="A8095" s="1" t="s">
        <v>18565</v>
      </c>
      <c r="B8095" s="1" t="s">
        <v>6400</v>
      </c>
      <c r="C8095" s="1" t="s">
        <v>1930</v>
      </c>
      <c r="D8095" s="1" t="n">
        <v>1</v>
      </c>
      <c r="E8095" s="16" t="n">
        <v>2398.35</v>
      </c>
      <c r="F8095" s="17" t="n">
        <v>0.05</v>
      </c>
      <c r="G8095" s="16" t="n">
        <v>2278.43</v>
      </c>
      <c r="I8095" s="1" t="str">
        <f aca="false">INDEX(Products!$C$2:$C$51,MATCH(C8095,Products!$A$2:$A$51,0))</f>
        <v>Electronics</v>
      </c>
      <c r="J8095" s="1" t="str">
        <f aca="false">INDEX(Orders!$E$2:$E$8001,MATCH(B8095,Orders!$A$2:$A$8001,0))</f>
        <v>Delivered</v>
      </c>
      <c r="K8095" s="1" t="str">
        <f aca="false">LEFT(INDEX(Orders!$C$2:$C$8001,MATCH(B8095,Orders!$A$2:$A$8001,0)),7)</f>
        <v>2025-08</v>
      </c>
    </row>
    <row r="8096" customFormat="false" ht="15" hidden="false" customHeight="true" outlineLevel="0" collapsed="false">
      <c r="A8096" s="1" t="s">
        <v>18566</v>
      </c>
      <c r="B8096" s="1" t="s">
        <v>6401</v>
      </c>
      <c r="C8096" s="1" t="s">
        <v>1955</v>
      </c>
      <c r="D8096" s="1" t="n">
        <v>1</v>
      </c>
      <c r="E8096" s="16" t="n">
        <v>3340.76</v>
      </c>
      <c r="F8096" s="17" t="n">
        <v>0.05</v>
      </c>
      <c r="G8096" s="16" t="n">
        <v>3173.72</v>
      </c>
      <c r="I8096" s="1" t="str">
        <f aca="false">INDEX(Products!$C$2:$C$51,MATCH(C8096,Products!$A$2:$A$51,0))</f>
        <v>Home &amp; Kitchen</v>
      </c>
      <c r="J8096" s="1" t="str">
        <f aca="false">INDEX(Orders!$E$2:$E$8001,MATCH(B8096,Orders!$A$2:$A$8001,0))</f>
        <v>Returned</v>
      </c>
      <c r="K8096" s="1" t="str">
        <f aca="false">LEFT(INDEX(Orders!$C$2:$C$8001,MATCH(B8096,Orders!$A$2:$A$8001,0)),7)</f>
        <v>2024-03</v>
      </c>
    </row>
    <row r="8097" customFormat="false" ht="15" hidden="false" customHeight="true" outlineLevel="0" collapsed="false">
      <c r="A8097" s="1" t="s">
        <v>18567</v>
      </c>
      <c r="B8097" s="1" t="s">
        <v>6402</v>
      </c>
      <c r="C8097" s="1" t="s">
        <v>1930</v>
      </c>
      <c r="D8097" s="1" t="n">
        <v>1</v>
      </c>
      <c r="E8097" s="16" t="n">
        <v>2398.35</v>
      </c>
      <c r="F8097" s="17" t="n">
        <v>0</v>
      </c>
      <c r="G8097" s="16" t="n">
        <v>2398.35</v>
      </c>
      <c r="I8097" s="1" t="str">
        <f aca="false">INDEX(Products!$C$2:$C$51,MATCH(C8097,Products!$A$2:$A$51,0))</f>
        <v>Electronics</v>
      </c>
      <c r="J8097" s="1" t="str">
        <f aca="false">INDEX(Orders!$E$2:$E$8001,MATCH(B8097,Orders!$A$2:$A$8001,0))</f>
        <v>Delivered</v>
      </c>
      <c r="K8097" s="1" t="str">
        <f aca="false">LEFT(INDEX(Orders!$C$2:$C$8001,MATCH(B8097,Orders!$A$2:$A$8001,0)),7)</f>
        <v>2025-10</v>
      </c>
    </row>
    <row r="8098" customFormat="false" ht="15" hidden="false" customHeight="true" outlineLevel="0" collapsed="false">
      <c r="A8098" s="1" t="s">
        <v>18568</v>
      </c>
      <c r="B8098" s="1" t="s">
        <v>6403</v>
      </c>
      <c r="C8098" s="1" t="s">
        <v>1949</v>
      </c>
      <c r="D8098" s="1" t="n">
        <v>1</v>
      </c>
      <c r="E8098" s="16" t="n">
        <v>4185.64</v>
      </c>
      <c r="F8098" s="17" t="n">
        <v>0.05</v>
      </c>
      <c r="G8098" s="16" t="n">
        <v>3976.36</v>
      </c>
      <c r="I8098" s="1" t="str">
        <f aca="false">INDEX(Products!$C$2:$C$51,MATCH(C8098,Products!$A$2:$A$51,0))</f>
        <v>Fashion</v>
      </c>
      <c r="J8098" s="1" t="str">
        <f aca="false">INDEX(Orders!$E$2:$E$8001,MATCH(B8098,Orders!$A$2:$A$8001,0))</f>
        <v>Delivered</v>
      </c>
      <c r="K8098" s="1" t="str">
        <f aca="false">LEFT(INDEX(Orders!$C$2:$C$8001,MATCH(B8098,Orders!$A$2:$A$8001,0)),7)</f>
        <v>2025-11</v>
      </c>
    </row>
    <row r="8099" customFormat="false" ht="15" hidden="false" customHeight="true" outlineLevel="0" collapsed="false">
      <c r="A8099" s="1" t="s">
        <v>18569</v>
      </c>
      <c r="B8099" s="1" t="s">
        <v>6404</v>
      </c>
      <c r="C8099" s="1" t="s">
        <v>2006</v>
      </c>
      <c r="D8099" s="1" t="n">
        <v>2</v>
      </c>
      <c r="E8099" s="16" t="n">
        <v>482.17</v>
      </c>
      <c r="F8099" s="17" t="n">
        <v>0</v>
      </c>
      <c r="G8099" s="16" t="n">
        <v>964.34</v>
      </c>
      <c r="I8099" s="1" t="str">
        <f aca="false">INDEX(Products!$C$2:$C$51,MATCH(C8099,Products!$A$2:$A$51,0))</f>
        <v>Books &amp; Stationery</v>
      </c>
      <c r="J8099" s="1" t="str">
        <f aca="false">INDEX(Orders!$E$2:$E$8001,MATCH(B8099,Orders!$A$2:$A$8001,0))</f>
        <v>Delivered</v>
      </c>
      <c r="K8099" s="1" t="str">
        <f aca="false">LEFT(INDEX(Orders!$C$2:$C$8001,MATCH(B8099,Orders!$A$2:$A$8001,0)),7)</f>
        <v>2024-07</v>
      </c>
    </row>
    <row r="8100" customFormat="false" ht="15" hidden="false" customHeight="true" outlineLevel="0" collapsed="false">
      <c r="A8100" s="1" t="s">
        <v>18570</v>
      </c>
      <c r="B8100" s="1" t="s">
        <v>6404</v>
      </c>
      <c r="C8100" s="1" t="s">
        <v>1920</v>
      </c>
      <c r="D8100" s="1" t="n">
        <v>1</v>
      </c>
      <c r="E8100" s="16" t="n">
        <v>4273.58</v>
      </c>
      <c r="F8100" s="17" t="n">
        <v>0</v>
      </c>
      <c r="G8100" s="16" t="n">
        <v>4273.58</v>
      </c>
      <c r="I8100" s="1" t="str">
        <f aca="false">INDEX(Products!$C$2:$C$51,MATCH(C8100,Products!$A$2:$A$51,0))</f>
        <v>Electronics</v>
      </c>
      <c r="J8100" s="1" t="str">
        <f aca="false">INDEX(Orders!$E$2:$E$8001,MATCH(B8100,Orders!$A$2:$A$8001,0))</f>
        <v>Delivered</v>
      </c>
      <c r="K8100" s="1" t="str">
        <f aca="false">LEFT(INDEX(Orders!$C$2:$C$8001,MATCH(B8100,Orders!$A$2:$A$8001,0)),7)</f>
        <v>2024-07</v>
      </c>
    </row>
    <row r="8101" customFormat="false" ht="15" hidden="false" customHeight="true" outlineLevel="0" collapsed="false">
      <c r="A8101" s="1" t="s">
        <v>18571</v>
      </c>
      <c r="B8101" s="1" t="s">
        <v>6404</v>
      </c>
      <c r="C8101" s="1" t="s">
        <v>1990</v>
      </c>
      <c r="D8101" s="1" t="n">
        <v>1</v>
      </c>
      <c r="E8101" s="16" t="n">
        <v>5311.32</v>
      </c>
      <c r="F8101" s="17" t="n">
        <v>0.2</v>
      </c>
      <c r="G8101" s="16" t="n">
        <v>4249.06</v>
      </c>
      <c r="I8101" s="1" t="str">
        <f aca="false">INDEX(Products!$C$2:$C$51,MATCH(C8101,Products!$A$2:$A$51,0))</f>
        <v>Sports &amp; Fitness</v>
      </c>
      <c r="J8101" s="1" t="str">
        <f aca="false">INDEX(Orders!$E$2:$E$8001,MATCH(B8101,Orders!$A$2:$A$8001,0))</f>
        <v>Delivered</v>
      </c>
      <c r="K8101" s="1" t="str">
        <f aca="false">LEFT(INDEX(Orders!$C$2:$C$8001,MATCH(B8101,Orders!$A$2:$A$8001,0)),7)</f>
        <v>2024-07</v>
      </c>
    </row>
    <row r="8102" customFormat="false" ht="15" hidden="false" customHeight="true" outlineLevel="0" collapsed="false">
      <c r="A8102" s="1" t="s">
        <v>18572</v>
      </c>
      <c r="B8102" s="1" t="s">
        <v>6404</v>
      </c>
      <c r="C8102" s="1" t="s">
        <v>1940</v>
      </c>
      <c r="D8102" s="1" t="n">
        <v>1</v>
      </c>
      <c r="E8102" s="16" t="n">
        <v>2374.52</v>
      </c>
      <c r="F8102" s="17" t="n">
        <v>0.1</v>
      </c>
      <c r="G8102" s="16" t="n">
        <v>2137.07</v>
      </c>
      <c r="I8102" s="1" t="str">
        <f aca="false">INDEX(Products!$C$2:$C$51,MATCH(C8102,Products!$A$2:$A$51,0))</f>
        <v>Fashion</v>
      </c>
      <c r="J8102" s="1" t="str">
        <f aca="false">INDEX(Orders!$E$2:$E$8001,MATCH(B8102,Orders!$A$2:$A$8001,0))</f>
        <v>Delivered</v>
      </c>
      <c r="K8102" s="1" t="str">
        <f aca="false">LEFT(INDEX(Orders!$C$2:$C$8001,MATCH(B8102,Orders!$A$2:$A$8001,0)),7)</f>
        <v>2024-07</v>
      </c>
    </row>
    <row r="8103" customFormat="false" ht="15" hidden="false" customHeight="true" outlineLevel="0" collapsed="false">
      <c r="A8103" s="1" t="s">
        <v>18573</v>
      </c>
      <c r="B8103" s="1" t="s">
        <v>6404</v>
      </c>
      <c r="C8103" s="1" t="s">
        <v>1930</v>
      </c>
      <c r="D8103" s="1" t="n">
        <v>1</v>
      </c>
      <c r="E8103" s="16" t="n">
        <v>2398.35</v>
      </c>
      <c r="F8103" s="17" t="n">
        <v>0</v>
      </c>
      <c r="G8103" s="16" t="n">
        <v>2398.35</v>
      </c>
      <c r="I8103" s="1" t="str">
        <f aca="false">INDEX(Products!$C$2:$C$51,MATCH(C8103,Products!$A$2:$A$51,0))</f>
        <v>Electronics</v>
      </c>
      <c r="J8103" s="1" t="str">
        <f aca="false">INDEX(Orders!$E$2:$E$8001,MATCH(B8103,Orders!$A$2:$A$8001,0))</f>
        <v>Delivered</v>
      </c>
      <c r="K8103" s="1" t="str">
        <f aca="false">LEFT(INDEX(Orders!$C$2:$C$8001,MATCH(B8103,Orders!$A$2:$A$8001,0)),7)</f>
        <v>2024-07</v>
      </c>
    </row>
    <row r="8104" customFormat="false" ht="15" hidden="false" customHeight="true" outlineLevel="0" collapsed="false">
      <c r="A8104" s="1" t="s">
        <v>18574</v>
      </c>
      <c r="B8104" s="1" t="s">
        <v>6405</v>
      </c>
      <c r="C8104" s="1" t="s">
        <v>1953</v>
      </c>
      <c r="D8104" s="1" t="n">
        <v>3</v>
      </c>
      <c r="E8104" s="16" t="n">
        <v>4914.12</v>
      </c>
      <c r="F8104" s="17" t="n">
        <v>0.2</v>
      </c>
      <c r="G8104" s="16" t="n">
        <v>11793.89</v>
      </c>
      <c r="I8104" s="1" t="str">
        <f aca="false">INDEX(Products!$C$2:$C$51,MATCH(C8104,Products!$A$2:$A$51,0))</f>
        <v>Fashion</v>
      </c>
      <c r="J8104" s="1" t="str">
        <f aca="false">INDEX(Orders!$E$2:$E$8001,MATCH(B8104,Orders!$A$2:$A$8001,0))</f>
        <v>Delivered</v>
      </c>
      <c r="K8104" s="1" t="str">
        <f aca="false">LEFT(INDEX(Orders!$C$2:$C$8001,MATCH(B8104,Orders!$A$2:$A$8001,0)),7)</f>
        <v>2025-12</v>
      </c>
    </row>
    <row r="8105" customFormat="false" ht="15" hidden="false" customHeight="true" outlineLevel="0" collapsed="false">
      <c r="A8105" s="1" t="s">
        <v>18575</v>
      </c>
      <c r="B8105" s="1" t="s">
        <v>6405</v>
      </c>
      <c r="C8105" s="1" t="s">
        <v>1918</v>
      </c>
      <c r="D8105" s="1" t="n">
        <v>1</v>
      </c>
      <c r="E8105" s="16" t="n">
        <v>2978.99</v>
      </c>
      <c r="F8105" s="17" t="n">
        <v>0.1</v>
      </c>
      <c r="G8105" s="16" t="n">
        <v>2681.09</v>
      </c>
      <c r="I8105" s="1" t="str">
        <f aca="false">INDEX(Products!$C$2:$C$51,MATCH(C8105,Products!$A$2:$A$51,0))</f>
        <v>Electronics</v>
      </c>
      <c r="J8105" s="1" t="str">
        <f aca="false">INDEX(Orders!$E$2:$E$8001,MATCH(B8105,Orders!$A$2:$A$8001,0))</f>
        <v>Delivered</v>
      </c>
      <c r="K8105" s="1" t="str">
        <f aca="false">LEFT(INDEX(Orders!$C$2:$C$8001,MATCH(B8105,Orders!$A$2:$A$8001,0)),7)</f>
        <v>2025-12</v>
      </c>
    </row>
    <row r="8106" customFormat="false" ht="15" hidden="false" customHeight="true" outlineLevel="0" collapsed="false">
      <c r="A8106" s="1" t="s">
        <v>18576</v>
      </c>
      <c r="B8106" s="1" t="s">
        <v>6405</v>
      </c>
      <c r="C8106" s="1" t="s">
        <v>1997</v>
      </c>
      <c r="D8106" s="1" t="n">
        <v>3</v>
      </c>
      <c r="E8106" s="16" t="n">
        <v>311.15</v>
      </c>
      <c r="F8106" s="17" t="n">
        <v>0.1</v>
      </c>
      <c r="G8106" s="16" t="n">
        <v>840.1</v>
      </c>
      <c r="I8106" s="1" t="str">
        <f aca="false">INDEX(Products!$C$2:$C$51,MATCH(C8106,Products!$A$2:$A$51,0))</f>
        <v>Sports &amp; Fitness</v>
      </c>
      <c r="J8106" s="1" t="str">
        <f aca="false">INDEX(Orders!$E$2:$E$8001,MATCH(B8106,Orders!$A$2:$A$8001,0))</f>
        <v>Delivered</v>
      </c>
      <c r="K8106" s="1" t="str">
        <f aca="false">LEFT(INDEX(Orders!$C$2:$C$8001,MATCH(B8106,Orders!$A$2:$A$8001,0)),7)</f>
        <v>2025-12</v>
      </c>
    </row>
    <row r="8107" customFormat="false" ht="15" hidden="false" customHeight="true" outlineLevel="0" collapsed="false">
      <c r="A8107" s="1" t="s">
        <v>18577</v>
      </c>
      <c r="B8107" s="1" t="s">
        <v>6406</v>
      </c>
      <c r="C8107" s="1" t="s">
        <v>1975</v>
      </c>
      <c r="D8107" s="1" t="n">
        <v>2</v>
      </c>
      <c r="E8107" s="16" t="n">
        <v>862.99</v>
      </c>
      <c r="F8107" s="17" t="n">
        <v>0.1</v>
      </c>
      <c r="G8107" s="16" t="n">
        <v>1553.38</v>
      </c>
      <c r="I8107" s="1" t="str">
        <f aca="false">INDEX(Products!$C$2:$C$51,MATCH(C8107,Products!$A$2:$A$51,0))</f>
        <v>Beauty &amp; Personal Care</v>
      </c>
      <c r="J8107" s="1" t="str">
        <f aca="false">INDEX(Orders!$E$2:$E$8001,MATCH(B8107,Orders!$A$2:$A$8001,0))</f>
        <v>Delivered</v>
      </c>
      <c r="K8107" s="1" t="str">
        <f aca="false">LEFT(INDEX(Orders!$C$2:$C$8001,MATCH(B8107,Orders!$A$2:$A$8001,0)),7)</f>
        <v>2024-11</v>
      </c>
    </row>
    <row r="8108" customFormat="false" ht="15" hidden="false" customHeight="true" outlineLevel="0" collapsed="false">
      <c r="A8108" s="1" t="s">
        <v>18578</v>
      </c>
      <c r="B8108" s="1" t="s">
        <v>6407</v>
      </c>
      <c r="C8108" s="1" t="s">
        <v>1973</v>
      </c>
      <c r="D8108" s="1" t="n">
        <v>1</v>
      </c>
      <c r="E8108" s="16" t="n">
        <v>1158.24</v>
      </c>
      <c r="F8108" s="17" t="n">
        <v>0.05</v>
      </c>
      <c r="G8108" s="16" t="n">
        <v>1100.33</v>
      </c>
      <c r="I8108" s="1" t="str">
        <f aca="false">INDEX(Products!$C$2:$C$51,MATCH(C8108,Products!$A$2:$A$51,0))</f>
        <v>Home &amp; Kitchen</v>
      </c>
      <c r="J8108" s="1" t="str">
        <f aca="false">INDEX(Orders!$E$2:$E$8001,MATCH(B8108,Orders!$A$2:$A$8001,0))</f>
        <v>Cancelled</v>
      </c>
      <c r="K8108" s="1" t="str">
        <f aca="false">LEFT(INDEX(Orders!$C$2:$C$8001,MATCH(B8108,Orders!$A$2:$A$8001,0)),7)</f>
        <v>2024-10</v>
      </c>
    </row>
    <row r="8109" customFormat="false" ht="15" hidden="false" customHeight="true" outlineLevel="0" collapsed="false">
      <c r="A8109" s="1" t="s">
        <v>18579</v>
      </c>
      <c r="B8109" s="1" t="s">
        <v>6407</v>
      </c>
      <c r="C8109" s="1" t="s">
        <v>2006</v>
      </c>
      <c r="D8109" s="1" t="n">
        <v>2</v>
      </c>
      <c r="E8109" s="16" t="n">
        <v>482.17</v>
      </c>
      <c r="F8109" s="17" t="n">
        <v>0</v>
      </c>
      <c r="G8109" s="16" t="n">
        <v>964.34</v>
      </c>
      <c r="I8109" s="1" t="str">
        <f aca="false">INDEX(Products!$C$2:$C$51,MATCH(C8109,Products!$A$2:$A$51,0))</f>
        <v>Books &amp; Stationery</v>
      </c>
      <c r="J8109" s="1" t="str">
        <f aca="false">INDEX(Orders!$E$2:$E$8001,MATCH(B8109,Orders!$A$2:$A$8001,0))</f>
        <v>Cancelled</v>
      </c>
      <c r="K8109" s="1" t="str">
        <f aca="false">LEFT(INDEX(Orders!$C$2:$C$8001,MATCH(B8109,Orders!$A$2:$A$8001,0)),7)</f>
        <v>2024-10</v>
      </c>
    </row>
    <row r="8110" customFormat="false" ht="15" hidden="false" customHeight="true" outlineLevel="0" collapsed="false">
      <c r="A8110" s="1" t="s">
        <v>18580</v>
      </c>
      <c r="B8110" s="1" t="s">
        <v>6408</v>
      </c>
      <c r="C8110" s="1" t="s">
        <v>2006</v>
      </c>
      <c r="D8110" s="1" t="n">
        <v>1</v>
      </c>
      <c r="E8110" s="16" t="n">
        <v>482.17</v>
      </c>
      <c r="F8110" s="17" t="n">
        <v>0</v>
      </c>
      <c r="G8110" s="16" t="n">
        <v>482.17</v>
      </c>
      <c r="I8110" s="1" t="str">
        <f aca="false">INDEX(Products!$C$2:$C$51,MATCH(C8110,Products!$A$2:$A$51,0))</f>
        <v>Books &amp; Stationery</v>
      </c>
      <c r="J8110" s="1" t="str">
        <f aca="false">INDEX(Orders!$E$2:$E$8001,MATCH(B8110,Orders!$A$2:$A$8001,0))</f>
        <v>Delivered</v>
      </c>
      <c r="K8110" s="1" t="str">
        <f aca="false">LEFT(INDEX(Orders!$C$2:$C$8001,MATCH(B8110,Orders!$A$2:$A$8001,0)),7)</f>
        <v>2025-06</v>
      </c>
    </row>
    <row r="8111" customFormat="false" ht="15" hidden="false" customHeight="true" outlineLevel="0" collapsed="false">
      <c r="A8111" s="1" t="s">
        <v>18581</v>
      </c>
      <c r="B8111" s="1" t="s">
        <v>6408</v>
      </c>
      <c r="C8111" s="1" t="s">
        <v>1980</v>
      </c>
      <c r="D8111" s="1" t="n">
        <v>2</v>
      </c>
      <c r="E8111" s="16" t="n">
        <v>2299.69</v>
      </c>
      <c r="F8111" s="17" t="n">
        <v>0</v>
      </c>
      <c r="G8111" s="16" t="n">
        <v>4599.38</v>
      </c>
      <c r="I8111" s="1" t="str">
        <f aca="false">INDEX(Products!$C$2:$C$51,MATCH(C8111,Products!$A$2:$A$51,0))</f>
        <v>Beauty &amp; Personal Care</v>
      </c>
      <c r="J8111" s="1" t="str">
        <f aca="false">INDEX(Orders!$E$2:$E$8001,MATCH(B8111,Orders!$A$2:$A$8001,0))</f>
        <v>Delivered</v>
      </c>
      <c r="K8111" s="1" t="str">
        <f aca="false">LEFT(INDEX(Orders!$C$2:$C$8001,MATCH(B8111,Orders!$A$2:$A$8001,0)),7)</f>
        <v>2025-06</v>
      </c>
    </row>
    <row r="8112" customFormat="false" ht="15" hidden="false" customHeight="true" outlineLevel="0" collapsed="false">
      <c r="A8112" s="1" t="s">
        <v>18582</v>
      </c>
      <c r="B8112" s="1" t="s">
        <v>6409</v>
      </c>
      <c r="C8112" s="1" t="s">
        <v>1937</v>
      </c>
      <c r="D8112" s="1" t="n">
        <v>1</v>
      </c>
      <c r="E8112" s="16" t="n">
        <v>1364.75</v>
      </c>
      <c r="F8112" s="17" t="n">
        <v>0</v>
      </c>
      <c r="G8112" s="16" t="n">
        <v>1364.75</v>
      </c>
      <c r="I8112" s="1" t="str">
        <f aca="false">INDEX(Products!$C$2:$C$51,MATCH(C8112,Products!$A$2:$A$51,0))</f>
        <v>Fashion</v>
      </c>
      <c r="J8112" s="1" t="str">
        <f aca="false">INDEX(Orders!$E$2:$E$8001,MATCH(B8112,Orders!$A$2:$A$8001,0))</f>
        <v>Delivered</v>
      </c>
      <c r="K8112" s="1" t="str">
        <f aca="false">LEFT(INDEX(Orders!$C$2:$C$8001,MATCH(B8112,Orders!$A$2:$A$8001,0)),7)</f>
        <v>2025-03</v>
      </c>
    </row>
    <row r="8113" customFormat="false" ht="15" hidden="false" customHeight="true" outlineLevel="0" collapsed="false">
      <c r="A8113" s="1" t="s">
        <v>18583</v>
      </c>
      <c r="B8113" s="1" t="s">
        <v>6410</v>
      </c>
      <c r="C8113" s="1" t="s">
        <v>1937</v>
      </c>
      <c r="D8113" s="1" t="n">
        <v>1</v>
      </c>
      <c r="E8113" s="16" t="n">
        <v>1364.75</v>
      </c>
      <c r="F8113" s="17" t="n">
        <v>0</v>
      </c>
      <c r="G8113" s="16" t="n">
        <v>1364.75</v>
      </c>
      <c r="I8113" s="1" t="str">
        <f aca="false">INDEX(Products!$C$2:$C$51,MATCH(C8113,Products!$A$2:$A$51,0))</f>
        <v>Fashion</v>
      </c>
      <c r="J8113" s="1" t="str">
        <f aca="false">INDEX(Orders!$E$2:$E$8001,MATCH(B8113,Orders!$A$2:$A$8001,0))</f>
        <v>Delivered</v>
      </c>
      <c r="K8113" s="1" t="str">
        <f aca="false">LEFT(INDEX(Orders!$C$2:$C$8001,MATCH(B8113,Orders!$A$2:$A$8001,0)),7)</f>
        <v>2024-07</v>
      </c>
    </row>
    <row r="8114" customFormat="false" ht="15" hidden="false" customHeight="true" outlineLevel="0" collapsed="false">
      <c r="A8114" s="1" t="s">
        <v>18584</v>
      </c>
      <c r="B8114" s="1" t="s">
        <v>6411</v>
      </c>
      <c r="C8114" s="1" t="s">
        <v>2006</v>
      </c>
      <c r="D8114" s="1" t="n">
        <v>1</v>
      </c>
      <c r="E8114" s="16" t="n">
        <v>482.17</v>
      </c>
      <c r="F8114" s="17" t="n">
        <v>0</v>
      </c>
      <c r="G8114" s="16" t="n">
        <v>482.17</v>
      </c>
      <c r="I8114" s="1" t="str">
        <f aca="false">INDEX(Products!$C$2:$C$51,MATCH(C8114,Products!$A$2:$A$51,0))</f>
        <v>Books &amp; Stationery</v>
      </c>
      <c r="J8114" s="1" t="str">
        <f aca="false">INDEX(Orders!$E$2:$E$8001,MATCH(B8114,Orders!$A$2:$A$8001,0))</f>
        <v>Returned</v>
      </c>
      <c r="K8114" s="1" t="str">
        <f aca="false">LEFT(INDEX(Orders!$C$2:$C$8001,MATCH(B8114,Orders!$A$2:$A$8001,0)),7)</f>
        <v>2025-03</v>
      </c>
    </row>
    <row r="8115" customFormat="false" ht="15" hidden="false" customHeight="true" outlineLevel="0" collapsed="false">
      <c r="A8115" s="1" t="s">
        <v>18585</v>
      </c>
      <c r="B8115" s="1" t="s">
        <v>6412</v>
      </c>
      <c r="C8115" s="1" t="s">
        <v>1949</v>
      </c>
      <c r="D8115" s="1" t="n">
        <v>2</v>
      </c>
      <c r="E8115" s="16" t="n">
        <v>4185.64</v>
      </c>
      <c r="F8115" s="17" t="n">
        <v>0.1</v>
      </c>
      <c r="G8115" s="16" t="n">
        <v>7534.15</v>
      </c>
      <c r="I8115" s="1" t="str">
        <f aca="false">INDEX(Products!$C$2:$C$51,MATCH(C8115,Products!$A$2:$A$51,0))</f>
        <v>Fashion</v>
      </c>
      <c r="J8115" s="1" t="str">
        <f aca="false">INDEX(Orders!$E$2:$E$8001,MATCH(B8115,Orders!$A$2:$A$8001,0))</f>
        <v>Delivered</v>
      </c>
      <c r="K8115" s="1" t="str">
        <f aca="false">LEFT(INDEX(Orders!$C$2:$C$8001,MATCH(B8115,Orders!$A$2:$A$8001,0)),7)</f>
        <v>2025-03</v>
      </c>
    </row>
    <row r="8116" customFormat="false" ht="15" hidden="false" customHeight="true" outlineLevel="0" collapsed="false">
      <c r="A8116" s="1" t="s">
        <v>18586</v>
      </c>
      <c r="B8116" s="1" t="s">
        <v>6412</v>
      </c>
      <c r="C8116" s="1" t="s">
        <v>2006</v>
      </c>
      <c r="D8116" s="1" t="n">
        <v>2</v>
      </c>
      <c r="E8116" s="16" t="n">
        <v>482.17</v>
      </c>
      <c r="F8116" s="17" t="n">
        <v>0</v>
      </c>
      <c r="G8116" s="16" t="n">
        <v>964.34</v>
      </c>
      <c r="I8116" s="1" t="str">
        <f aca="false">INDEX(Products!$C$2:$C$51,MATCH(C8116,Products!$A$2:$A$51,0))</f>
        <v>Books &amp; Stationery</v>
      </c>
      <c r="J8116" s="1" t="str">
        <f aca="false">INDEX(Orders!$E$2:$E$8001,MATCH(B8116,Orders!$A$2:$A$8001,0))</f>
        <v>Delivered</v>
      </c>
      <c r="K8116" s="1" t="str">
        <f aca="false">LEFT(INDEX(Orders!$C$2:$C$8001,MATCH(B8116,Orders!$A$2:$A$8001,0)),7)</f>
        <v>2025-03</v>
      </c>
    </row>
    <row r="8117" customFormat="false" ht="15" hidden="false" customHeight="true" outlineLevel="0" collapsed="false">
      <c r="A8117" s="1" t="s">
        <v>18587</v>
      </c>
      <c r="B8117" s="1" t="s">
        <v>6413</v>
      </c>
      <c r="C8117" s="1" t="s">
        <v>1969</v>
      </c>
      <c r="D8117" s="1" t="n">
        <v>1</v>
      </c>
      <c r="E8117" s="16" t="n">
        <v>9171.98</v>
      </c>
      <c r="F8117" s="17" t="n">
        <v>0.1</v>
      </c>
      <c r="G8117" s="16" t="n">
        <v>8254.78</v>
      </c>
      <c r="I8117" s="1" t="str">
        <f aca="false">INDEX(Products!$C$2:$C$51,MATCH(C8117,Products!$A$2:$A$51,0))</f>
        <v>Home &amp; Kitchen</v>
      </c>
      <c r="J8117" s="1" t="str">
        <f aca="false">INDEX(Orders!$E$2:$E$8001,MATCH(B8117,Orders!$A$2:$A$8001,0))</f>
        <v>Delivered</v>
      </c>
      <c r="K8117" s="1" t="str">
        <f aca="false">LEFT(INDEX(Orders!$C$2:$C$8001,MATCH(B8117,Orders!$A$2:$A$8001,0)),7)</f>
        <v>2024-06</v>
      </c>
    </row>
    <row r="8118" customFormat="false" ht="15" hidden="false" customHeight="true" outlineLevel="0" collapsed="false">
      <c r="A8118" s="1" t="s">
        <v>18588</v>
      </c>
      <c r="B8118" s="1" t="s">
        <v>6413</v>
      </c>
      <c r="C8118" s="1" t="s">
        <v>2007</v>
      </c>
      <c r="D8118" s="1" t="n">
        <v>1</v>
      </c>
      <c r="E8118" s="16" t="n">
        <v>750.27</v>
      </c>
      <c r="F8118" s="17" t="n">
        <v>0.05</v>
      </c>
      <c r="G8118" s="16" t="n">
        <v>712.76</v>
      </c>
      <c r="I8118" s="1" t="str">
        <f aca="false">INDEX(Products!$C$2:$C$51,MATCH(C8118,Products!$A$2:$A$51,0))</f>
        <v>Books &amp; Stationery</v>
      </c>
      <c r="J8118" s="1" t="str">
        <f aca="false">INDEX(Orders!$E$2:$E$8001,MATCH(B8118,Orders!$A$2:$A$8001,0))</f>
        <v>Delivered</v>
      </c>
      <c r="K8118" s="1" t="str">
        <f aca="false">LEFT(INDEX(Orders!$C$2:$C$8001,MATCH(B8118,Orders!$A$2:$A$8001,0)),7)</f>
        <v>2024-06</v>
      </c>
    </row>
    <row r="8119" customFormat="false" ht="15" hidden="false" customHeight="true" outlineLevel="0" collapsed="false">
      <c r="A8119" s="1" t="s">
        <v>18589</v>
      </c>
      <c r="B8119" s="1" t="s">
        <v>6413</v>
      </c>
      <c r="C8119" s="1" t="s">
        <v>1961</v>
      </c>
      <c r="D8119" s="1" t="n">
        <v>1</v>
      </c>
      <c r="E8119" s="16" t="n">
        <v>3493.68</v>
      </c>
      <c r="F8119" s="17" t="n">
        <v>0.1</v>
      </c>
      <c r="G8119" s="16" t="n">
        <v>3144.31</v>
      </c>
      <c r="I8119" s="1" t="str">
        <f aca="false">INDEX(Products!$C$2:$C$51,MATCH(C8119,Products!$A$2:$A$51,0))</f>
        <v>Home &amp; Kitchen</v>
      </c>
      <c r="J8119" s="1" t="str">
        <f aca="false">INDEX(Orders!$E$2:$E$8001,MATCH(B8119,Orders!$A$2:$A$8001,0))</f>
        <v>Delivered</v>
      </c>
      <c r="K8119" s="1" t="str">
        <f aca="false">LEFT(INDEX(Orders!$C$2:$C$8001,MATCH(B8119,Orders!$A$2:$A$8001,0)),7)</f>
        <v>2024-06</v>
      </c>
    </row>
    <row r="8120" customFormat="false" ht="15" hidden="false" customHeight="true" outlineLevel="0" collapsed="false">
      <c r="A8120" s="1" t="s">
        <v>18590</v>
      </c>
      <c r="B8120" s="1" t="s">
        <v>6413</v>
      </c>
      <c r="C8120" s="1" t="s">
        <v>2006</v>
      </c>
      <c r="D8120" s="1" t="n">
        <v>2</v>
      </c>
      <c r="E8120" s="16" t="n">
        <v>482.17</v>
      </c>
      <c r="F8120" s="17" t="n">
        <v>0</v>
      </c>
      <c r="G8120" s="16" t="n">
        <v>964.34</v>
      </c>
      <c r="I8120" s="1" t="str">
        <f aca="false">INDEX(Products!$C$2:$C$51,MATCH(C8120,Products!$A$2:$A$51,0))</f>
        <v>Books &amp; Stationery</v>
      </c>
      <c r="J8120" s="1" t="str">
        <f aca="false">INDEX(Orders!$E$2:$E$8001,MATCH(B8120,Orders!$A$2:$A$8001,0))</f>
        <v>Delivered</v>
      </c>
      <c r="K8120" s="1" t="str">
        <f aca="false">LEFT(INDEX(Orders!$C$2:$C$8001,MATCH(B8120,Orders!$A$2:$A$8001,0)),7)</f>
        <v>2024-06</v>
      </c>
    </row>
    <row r="8121" customFormat="false" ht="15" hidden="false" customHeight="true" outlineLevel="0" collapsed="false">
      <c r="A8121" s="1" t="s">
        <v>18591</v>
      </c>
      <c r="B8121" s="1" t="s">
        <v>6414</v>
      </c>
      <c r="C8121" s="1" t="s">
        <v>2006</v>
      </c>
      <c r="D8121" s="1" t="n">
        <v>1</v>
      </c>
      <c r="E8121" s="16" t="n">
        <v>482.17</v>
      </c>
      <c r="F8121" s="17" t="n">
        <v>0.15</v>
      </c>
      <c r="G8121" s="16" t="n">
        <v>409.84</v>
      </c>
      <c r="I8121" s="1" t="str">
        <f aca="false">INDEX(Products!$C$2:$C$51,MATCH(C8121,Products!$A$2:$A$51,0))</f>
        <v>Books &amp; Stationery</v>
      </c>
      <c r="J8121" s="1" t="str">
        <f aca="false">INDEX(Orders!$E$2:$E$8001,MATCH(B8121,Orders!$A$2:$A$8001,0))</f>
        <v>Delivered</v>
      </c>
      <c r="K8121" s="1" t="str">
        <f aca="false">LEFT(INDEX(Orders!$C$2:$C$8001,MATCH(B8121,Orders!$A$2:$A$8001,0)),7)</f>
        <v>2025-11</v>
      </c>
    </row>
    <row r="8122" customFormat="false" ht="15" hidden="false" customHeight="true" outlineLevel="0" collapsed="false">
      <c r="A8122" s="1" t="s">
        <v>18592</v>
      </c>
      <c r="B8122" s="1" t="s">
        <v>6415</v>
      </c>
      <c r="C8122" s="1" t="s">
        <v>1930</v>
      </c>
      <c r="D8122" s="1" t="n">
        <v>1</v>
      </c>
      <c r="E8122" s="16" t="n">
        <v>2398.35</v>
      </c>
      <c r="F8122" s="17" t="n">
        <v>0</v>
      </c>
      <c r="G8122" s="16" t="n">
        <v>2398.35</v>
      </c>
      <c r="I8122" s="1" t="str">
        <f aca="false">INDEX(Products!$C$2:$C$51,MATCH(C8122,Products!$A$2:$A$51,0))</f>
        <v>Electronics</v>
      </c>
      <c r="J8122" s="1" t="str">
        <f aca="false">INDEX(Orders!$E$2:$E$8001,MATCH(B8122,Orders!$A$2:$A$8001,0))</f>
        <v>Delivered</v>
      </c>
      <c r="K8122" s="1" t="str">
        <f aca="false">LEFT(INDEX(Orders!$C$2:$C$8001,MATCH(B8122,Orders!$A$2:$A$8001,0)),7)</f>
        <v>2025-10</v>
      </c>
    </row>
    <row r="8123" customFormat="false" ht="15" hidden="false" customHeight="true" outlineLevel="0" collapsed="false">
      <c r="A8123" s="1" t="s">
        <v>18593</v>
      </c>
      <c r="B8123" s="1" t="s">
        <v>6415</v>
      </c>
      <c r="C8123" s="1" t="s">
        <v>2007</v>
      </c>
      <c r="D8123" s="1" t="n">
        <v>1</v>
      </c>
      <c r="E8123" s="16" t="n">
        <v>750.27</v>
      </c>
      <c r="F8123" s="17" t="n">
        <v>0.1</v>
      </c>
      <c r="G8123" s="16" t="n">
        <v>675.24</v>
      </c>
      <c r="I8123" s="1" t="str">
        <f aca="false">INDEX(Products!$C$2:$C$51,MATCH(C8123,Products!$A$2:$A$51,0))</f>
        <v>Books &amp; Stationery</v>
      </c>
      <c r="J8123" s="1" t="str">
        <f aca="false">INDEX(Orders!$E$2:$E$8001,MATCH(B8123,Orders!$A$2:$A$8001,0))</f>
        <v>Delivered</v>
      </c>
      <c r="K8123" s="1" t="str">
        <f aca="false">LEFT(INDEX(Orders!$C$2:$C$8001,MATCH(B8123,Orders!$A$2:$A$8001,0)),7)</f>
        <v>2025-10</v>
      </c>
    </row>
    <row r="8124" customFormat="false" ht="15" hidden="false" customHeight="true" outlineLevel="0" collapsed="false">
      <c r="A8124" s="1" t="s">
        <v>18594</v>
      </c>
      <c r="B8124" s="1" t="s">
        <v>6415</v>
      </c>
      <c r="C8124" s="1" t="s">
        <v>1975</v>
      </c>
      <c r="D8124" s="1" t="n">
        <v>2</v>
      </c>
      <c r="E8124" s="16" t="n">
        <v>862.99</v>
      </c>
      <c r="F8124" s="17" t="n">
        <v>0.15</v>
      </c>
      <c r="G8124" s="16" t="n">
        <v>1467.08</v>
      </c>
      <c r="I8124" s="1" t="str">
        <f aca="false">INDEX(Products!$C$2:$C$51,MATCH(C8124,Products!$A$2:$A$51,0))</f>
        <v>Beauty &amp; Personal Care</v>
      </c>
      <c r="J8124" s="1" t="str">
        <f aca="false">INDEX(Orders!$E$2:$E$8001,MATCH(B8124,Orders!$A$2:$A$8001,0))</f>
        <v>Delivered</v>
      </c>
      <c r="K8124" s="1" t="str">
        <f aca="false">LEFT(INDEX(Orders!$C$2:$C$8001,MATCH(B8124,Orders!$A$2:$A$8001,0)),7)</f>
        <v>2025-10</v>
      </c>
    </row>
    <row r="8125" customFormat="false" ht="15" hidden="false" customHeight="true" outlineLevel="0" collapsed="false">
      <c r="A8125" s="1" t="s">
        <v>18595</v>
      </c>
      <c r="B8125" s="1" t="s">
        <v>6415</v>
      </c>
      <c r="C8125" s="1" t="s">
        <v>1931</v>
      </c>
      <c r="D8125" s="1" t="n">
        <v>2</v>
      </c>
      <c r="E8125" s="16" t="n">
        <v>1111.28</v>
      </c>
      <c r="F8125" s="17" t="n">
        <v>0.15</v>
      </c>
      <c r="G8125" s="16" t="n">
        <v>1889.18</v>
      </c>
      <c r="I8125" s="1" t="str">
        <f aca="false">INDEX(Products!$C$2:$C$51,MATCH(C8125,Products!$A$2:$A$51,0))</f>
        <v>Electronics</v>
      </c>
      <c r="J8125" s="1" t="str">
        <f aca="false">INDEX(Orders!$E$2:$E$8001,MATCH(B8125,Orders!$A$2:$A$8001,0))</f>
        <v>Delivered</v>
      </c>
      <c r="K8125" s="1" t="str">
        <f aca="false">LEFT(INDEX(Orders!$C$2:$C$8001,MATCH(B8125,Orders!$A$2:$A$8001,0)),7)</f>
        <v>2025-10</v>
      </c>
    </row>
    <row r="8126" customFormat="false" ht="15" hidden="false" customHeight="true" outlineLevel="0" collapsed="false">
      <c r="A8126" s="1" t="s">
        <v>18596</v>
      </c>
      <c r="B8126" s="1" t="s">
        <v>6416</v>
      </c>
      <c r="C8126" s="1" t="s">
        <v>1940</v>
      </c>
      <c r="D8126" s="1" t="n">
        <v>1</v>
      </c>
      <c r="E8126" s="16" t="n">
        <v>2374.52</v>
      </c>
      <c r="F8126" s="17" t="n">
        <v>0</v>
      </c>
      <c r="G8126" s="16" t="n">
        <v>2374.52</v>
      </c>
      <c r="I8126" s="1" t="str">
        <f aca="false">INDEX(Products!$C$2:$C$51,MATCH(C8126,Products!$A$2:$A$51,0))</f>
        <v>Fashion</v>
      </c>
      <c r="J8126" s="1" t="str">
        <f aca="false">INDEX(Orders!$E$2:$E$8001,MATCH(B8126,Orders!$A$2:$A$8001,0))</f>
        <v>Delivered</v>
      </c>
      <c r="K8126" s="1" t="str">
        <f aca="false">LEFT(INDEX(Orders!$C$2:$C$8001,MATCH(B8126,Orders!$A$2:$A$8001,0)),7)</f>
        <v>2025-06</v>
      </c>
    </row>
    <row r="8127" customFormat="false" ht="15" hidden="false" customHeight="true" outlineLevel="0" collapsed="false">
      <c r="A8127" s="1" t="s">
        <v>18597</v>
      </c>
      <c r="B8127" s="1" t="s">
        <v>6416</v>
      </c>
      <c r="C8127" s="1" t="s">
        <v>1990</v>
      </c>
      <c r="D8127" s="1" t="n">
        <v>1</v>
      </c>
      <c r="E8127" s="16" t="n">
        <v>5311.32</v>
      </c>
      <c r="F8127" s="17" t="n">
        <v>0.05</v>
      </c>
      <c r="G8127" s="16" t="n">
        <v>5045.75</v>
      </c>
      <c r="I8127" s="1" t="str">
        <f aca="false">INDEX(Products!$C$2:$C$51,MATCH(C8127,Products!$A$2:$A$51,0))</f>
        <v>Sports &amp; Fitness</v>
      </c>
      <c r="J8127" s="1" t="str">
        <f aca="false">INDEX(Orders!$E$2:$E$8001,MATCH(B8127,Orders!$A$2:$A$8001,0))</f>
        <v>Delivered</v>
      </c>
      <c r="K8127" s="1" t="str">
        <f aca="false">LEFT(INDEX(Orders!$C$2:$C$8001,MATCH(B8127,Orders!$A$2:$A$8001,0)),7)</f>
        <v>2025-06</v>
      </c>
    </row>
    <row r="8128" customFormat="false" ht="15" hidden="false" customHeight="true" outlineLevel="0" collapsed="false">
      <c r="A8128" s="1" t="s">
        <v>18598</v>
      </c>
      <c r="B8128" s="1" t="s">
        <v>6416</v>
      </c>
      <c r="C8128" s="1" t="s">
        <v>1930</v>
      </c>
      <c r="D8128" s="1" t="n">
        <v>1</v>
      </c>
      <c r="E8128" s="16" t="n">
        <v>2398.35</v>
      </c>
      <c r="F8128" s="17" t="n">
        <v>0.15</v>
      </c>
      <c r="G8128" s="16" t="n">
        <v>2038.6</v>
      </c>
      <c r="I8128" s="1" t="str">
        <f aca="false">INDEX(Products!$C$2:$C$51,MATCH(C8128,Products!$A$2:$A$51,0))</f>
        <v>Electronics</v>
      </c>
      <c r="J8128" s="1" t="str">
        <f aca="false">INDEX(Orders!$E$2:$E$8001,MATCH(B8128,Orders!$A$2:$A$8001,0))</f>
        <v>Delivered</v>
      </c>
      <c r="K8128" s="1" t="str">
        <f aca="false">LEFT(INDEX(Orders!$C$2:$C$8001,MATCH(B8128,Orders!$A$2:$A$8001,0)),7)</f>
        <v>2025-06</v>
      </c>
    </row>
    <row r="8129" customFormat="false" ht="15" hidden="false" customHeight="true" outlineLevel="0" collapsed="false">
      <c r="A8129" s="1" t="s">
        <v>18599</v>
      </c>
      <c r="B8129" s="1" t="s">
        <v>6416</v>
      </c>
      <c r="C8129" s="1" t="s">
        <v>1918</v>
      </c>
      <c r="D8129" s="1" t="n">
        <v>1</v>
      </c>
      <c r="E8129" s="16" t="n">
        <v>2978.99</v>
      </c>
      <c r="F8129" s="17" t="n">
        <v>0.2</v>
      </c>
      <c r="G8129" s="16" t="n">
        <v>2383.19</v>
      </c>
      <c r="I8129" s="1" t="str">
        <f aca="false">INDEX(Products!$C$2:$C$51,MATCH(C8129,Products!$A$2:$A$51,0))</f>
        <v>Electronics</v>
      </c>
      <c r="J8129" s="1" t="str">
        <f aca="false">INDEX(Orders!$E$2:$E$8001,MATCH(B8129,Orders!$A$2:$A$8001,0))</f>
        <v>Delivered</v>
      </c>
      <c r="K8129" s="1" t="str">
        <f aca="false">LEFT(INDEX(Orders!$C$2:$C$8001,MATCH(B8129,Orders!$A$2:$A$8001,0)),7)</f>
        <v>2025-06</v>
      </c>
    </row>
    <row r="8130" customFormat="false" ht="15" hidden="false" customHeight="true" outlineLevel="0" collapsed="false">
      <c r="A8130" s="1" t="s">
        <v>18600</v>
      </c>
      <c r="B8130" s="1" t="s">
        <v>6417</v>
      </c>
      <c r="C8130" s="1" t="s">
        <v>1969</v>
      </c>
      <c r="D8130" s="1" t="n">
        <v>2</v>
      </c>
      <c r="E8130" s="16" t="n">
        <v>9171.98</v>
      </c>
      <c r="F8130" s="17" t="n">
        <v>0.05</v>
      </c>
      <c r="G8130" s="16" t="n">
        <v>17426.76</v>
      </c>
      <c r="I8130" s="1" t="str">
        <f aca="false">INDEX(Products!$C$2:$C$51,MATCH(C8130,Products!$A$2:$A$51,0))</f>
        <v>Home &amp; Kitchen</v>
      </c>
      <c r="J8130" s="1" t="str">
        <f aca="false">INDEX(Orders!$E$2:$E$8001,MATCH(B8130,Orders!$A$2:$A$8001,0))</f>
        <v>Delivered</v>
      </c>
      <c r="K8130" s="1" t="str">
        <f aca="false">LEFT(INDEX(Orders!$C$2:$C$8001,MATCH(B8130,Orders!$A$2:$A$8001,0)),7)</f>
        <v>2025-10</v>
      </c>
    </row>
    <row r="8131" customFormat="false" ht="15" hidden="false" customHeight="true" outlineLevel="0" collapsed="false">
      <c r="A8131" s="1" t="s">
        <v>18601</v>
      </c>
      <c r="B8131" s="1" t="s">
        <v>6418</v>
      </c>
      <c r="C8131" s="1" t="s">
        <v>1959</v>
      </c>
      <c r="D8131" s="1" t="n">
        <v>1</v>
      </c>
      <c r="E8131" s="16" t="n">
        <v>2142.79</v>
      </c>
      <c r="F8131" s="17" t="n">
        <v>0</v>
      </c>
      <c r="G8131" s="16" t="n">
        <v>2142.79</v>
      </c>
      <c r="I8131" s="1" t="str">
        <f aca="false">INDEX(Products!$C$2:$C$51,MATCH(C8131,Products!$A$2:$A$51,0))</f>
        <v>Home &amp; Kitchen</v>
      </c>
      <c r="J8131" s="1" t="str">
        <f aca="false">INDEX(Orders!$E$2:$E$8001,MATCH(B8131,Orders!$A$2:$A$8001,0))</f>
        <v>Cancelled</v>
      </c>
      <c r="K8131" s="1" t="str">
        <f aca="false">LEFT(INDEX(Orders!$C$2:$C$8001,MATCH(B8131,Orders!$A$2:$A$8001,0)),7)</f>
        <v>2024-08</v>
      </c>
    </row>
    <row r="8132" customFormat="false" ht="15" hidden="false" customHeight="true" outlineLevel="0" collapsed="false">
      <c r="A8132" s="1" t="s">
        <v>18602</v>
      </c>
      <c r="B8132" s="1" t="s">
        <v>6419</v>
      </c>
      <c r="C8132" s="1" t="s">
        <v>1940</v>
      </c>
      <c r="D8132" s="1" t="n">
        <v>2</v>
      </c>
      <c r="E8132" s="16" t="n">
        <v>2374.52</v>
      </c>
      <c r="F8132" s="17" t="n">
        <v>0.2</v>
      </c>
      <c r="G8132" s="16" t="n">
        <v>3799.23</v>
      </c>
      <c r="I8132" s="1" t="str">
        <f aca="false">INDEX(Products!$C$2:$C$51,MATCH(C8132,Products!$A$2:$A$51,0))</f>
        <v>Fashion</v>
      </c>
      <c r="J8132" s="1" t="str">
        <f aca="false">INDEX(Orders!$E$2:$E$8001,MATCH(B8132,Orders!$A$2:$A$8001,0))</f>
        <v>Delivered</v>
      </c>
      <c r="K8132" s="1" t="str">
        <f aca="false">LEFT(INDEX(Orders!$C$2:$C$8001,MATCH(B8132,Orders!$A$2:$A$8001,0)),7)</f>
        <v>2025-06</v>
      </c>
    </row>
    <row r="8133" customFormat="false" ht="15" hidden="false" customHeight="true" outlineLevel="0" collapsed="false">
      <c r="A8133" s="1" t="s">
        <v>18603</v>
      </c>
      <c r="B8133" s="1" t="s">
        <v>6419</v>
      </c>
      <c r="C8133" s="1" t="s">
        <v>1959</v>
      </c>
      <c r="D8133" s="1" t="n">
        <v>2</v>
      </c>
      <c r="E8133" s="16" t="n">
        <v>2142.79</v>
      </c>
      <c r="F8133" s="17" t="n">
        <v>0.15</v>
      </c>
      <c r="G8133" s="16" t="n">
        <v>3642.74</v>
      </c>
      <c r="I8133" s="1" t="str">
        <f aca="false">INDEX(Products!$C$2:$C$51,MATCH(C8133,Products!$A$2:$A$51,0))</f>
        <v>Home &amp; Kitchen</v>
      </c>
      <c r="J8133" s="1" t="str">
        <f aca="false">INDEX(Orders!$E$2:$E$8001,MATCH(B8133,Orders!$A$2:$A$8001,0))</f>
        <v>Delivered</v>
      </c>
      <c r="K8133" s="1" t="str">
        <f aca="false">LEFT(INDEX(Orders!$C$2:$C$8001,MATCH(B8133,Orders!$A$2:$A$8001,0)),7)</f>
        <v>2025-06</v>
      </c>
    </row>
    <row r="8134" customFormat="false" ht="15" hidden="false" customHeight="true" outlineLevel="0" collapsed="false">
      <c r="A8134" s="1" t="s">
        <v>18604</v>
      </c>
      <c r="B8134" s="1" t="s">
        <v>6420</v>
      </c>
      <c r="C8134" s="1" t="s">
        <v>1930</v>
      </c>
      <c r="D8134" s="1" t="n">
        <v>1</v>
      </c>
      <c r="E8134" s="16" t="n">
        <v>2398.35</v>
      </c>
      <c r="F8134" s="17" t="n">
        <v>0.05</v>
      </c>
      <c r="G8134" s="16" t="n">
        <v>2278.43</v>
      </c>
      <c r="I8134" s="1" t="str">
        <f aca="false">INDEX(Products!$C$2:$C$51,MATCH(C8134,Products!$A$2:$A$51,0))</f>
        <v>Electronics</v>
      </c>
      <c r="J8134" s="1" t="str">
        <f aca="false">INDEX(Orders!$E$2:$E$8001,MATCH(B8134,Orders!$A$2:$A$8001,0))</f>
        <v>Delivered</v>
      </c>
      <c r="K8134" s="1" t="str">
        <f aca="false">LEFT(INDEX(Orders!$C$2:$C$8001,MATCH(B8134,Orders!$A$2:$A$8001,0)),7)</f>
        <v>2024-05</v>
      </c>
    </row>
    <row r="8135" customFormat="false" ht="15" hidden="false" customHeight="true" outlineLevel="0" collapsed="false">
      <c r="A8135" s="1" t="s">
        <v>18605</v>
      </c>
      <c r="B8135" s="1" t="s">
        <v>6420</v>
      </c>
      <c r="C8135" s="1" t="s">
        <v>1973</v>
      </c>
      <c r="D8135" s="1" t="n">
        <v>1</v>
      </c>
      <c r="E8135" s="16" t="n">
        <v>1158.24</v>
      </c>
      <c r="F8135" s="17" t="n">
        <v>0</v>
      </c>
      <c r="G8135" s="16" t="n">
        <v>1158.24</v>
      </c>
      <c r="I8135" s="1" t="str">
        <f aca="false">INDEX(Products!$C$2:$C$51,MATCH(C8135,Products!$A$2:$A$51,0))</f>
        <v>Home &amp; Kitchen</v>
      </c>
      <c r="J8135" s="1" t="str">
        <f aca="false">INDEX(Orders!$E$2:$E$8001,MATCH(B8135,Orders!$A$2:$A$8001,0))</f>
        <v>Delivered</v>
      </c>
      <c r="K8135" s="1" t="str">
        <f aca="false">LEFT(INDEX(Orders!$C$2:$C$8001,MATCH(B8135,Orders!$A$2:$A$8001,0)),7)</f>
        <v>2024-05</v>
      </c>
    </row>
    <row r="8136" customFormat="false" ht="15" hidden="false" customHeight="true" outlineLevel="0" collapsed="false">
      <c r="A8136" s="1" t="s">
        <v>18606</v>
      </c>
      <c r="B8136" s="1" t="s">
        <v>6421</v>
      </c>
      <c r="C8136" s="1" t="s">
        <v>1940</v>
      </c>
      <c r="D8136" s="1" t="n">
        <v>3</v>
      </c>
      <c r="E8136" s="16" t="n">
        <v>2374.52</v>
      </c>
      <c r="F8136" s="17" t="n">
        <v>0</v>
      </c>
      <c r="G8136" s="16" t="n">
        <v>7123.56</v>
      </c>
      <c r="I8136" s="1" t="str">
        <f aca="false">INDEX(Products!$C$2:$C$51,MATCH(C8136,Products!$A$2:$A$51,0))</f>
        <v>Fashion</v>
      </c>
      <c r="J8136" s="1" t="str">
        <f aca="false">INDEX(Orders!$E$2:$E$8001,MATCH(B8136,Orders!$A$2:$A$8001,0))</f>
        <v>Returned</v>
      </c>
      <c r="K8136" s="1" t="str">
        <f aca="false">LEFT(INDEX(Orders!$C$2:$C$8001,MATCH(B8136,Orders!$A$2:$A$8001,0)),7)</f>
        <v>2025-08</v>
      </c>
    </row>
    <row r="8137" customFormat="false" ht="15" hidden="false" customHeight="true" outlineLevel="0" collapsed="false">
      <c r="A8137" s="1" t="s">
        <v>18607</v>
      </c>
      <c r="B8137" s="1" t="s">
        <v>6422</v>
      </c>
      <c r="C8137" s="1" t="s">
        <v>1940</v>
      </c>
      <c r="D8137" s="1" t="n">
        <v>1</v>
      </c>
      <c r="E8137" s="16" t="n">
        <v>2374.52</v>
      </c>
      <c r="F8137" s="17" t="n">
        <v>0.05</v>
      </c>
      <c r="G8137" s="16" t="n">
        <v>2255.79</v>
      </c>
      <c r="I8137" s="1" t="str">
        <f aca="false">INDEX(Products!$C$2:$C$51,MATCH(C8137,Products!$A$2:$A$51,0))</f>
        <v>Fashion</v>
      </c>
      <c r="J8137" s="1" t="str">
        <f aca="false">INDEX(Orders!$E$2:$E$8001,MATCH(B8137,Orders!$A$2:$A$8001,0))</f>
        <v>Refunded</v>
      </c>
      <c r="K8137" s="1" t="str">
        <f aca="false">LEFT(INDEX(Orders!$C$2:$C$8001,MATCH(B8137,Orders!$A$2:$A$8001,0)),7)</f>
        <v>2025-11</v>
      </c>
    </row>
    <row r="8138" customFormat="false" ht="15" hidden="false" customHeight="true" outlineLevel="0" collapsed="false">
      <c r="A8138" s="1" t="s">
        <v>18608</v>
      </c>
      <c r="B8138" s="1" t="s">
        <v>6423</v>
      </c>
      <c r="C8138" s="1" t="s">
        <v>1984</v>
      </c>
      <c r="D8138" s="1" t="n">
        <v>2</v>
      </c>
      <c r="E8138" s="16" t="n">
        <v>1134.82</v>
      </c>
      <c r="F8138" s="17" t="n">
        <v>0.05</v>
      </c>
      <c r="G8138" s="16" t="n">
        <v>2156.16</v>
      </c>
      <c r="I8138" s="1" t="str">
        <f aca="false">INDEX(Products!$C$2:$C$51,MATCH(C8138,Products!$A$2:$A$51,0))</f>
        <v>Beauty &amp; Personal Care</v>
      </c>
      <c r="J8138" s="1" t="str">
        <f aca="false">INDEX(Orders!$E$2:$E$8001,MATCH(B8138,Orders!$A$2:$A$8001,0))</f>
        <v>Delivered</v>
      </c>
      <c r="K8138" s="1" t="str">
        <f aca="false">LEFT(INDEX(Orders!$C$2:$C$8001,MATCH(B8138,Orders!$A$2:$A$8001,0)),7)</f>
        <v>2025-02</v>
      </c>
    </row>
    <row r="8139" customFormat="false" ht="15" hidden="false" customHeight="true" outlineLevel="0" collapsed="false">
      <c r="A8139" s="1" t="s">
        <v>18609</v>
      </c>
      <c r="B8139" s="1" t="s">
        <v>6424</v>
      </c>
      <c r="C8139" s="1" t="s">
        <v>1941</v>
      </c>
      <c r="D8139" s="1" t="n">
        <v>2</v>
      </c>
      <c r="E8139" s="16" t="n">
        <v>2757.65</v>
      </c>
      <c r="F8139" s="17" t="n">
        <v>0</v>
      </c>
      <c r="G8139" s="16" t="n">
        <v>5515.3</v>
      </c>
      <c r="I8139" s="1" t="str">
        <f aca="false">INDEX(Products!$C$2:$C$51,MATCH(C8139,Products!$A$2:$A$51,0))</f>
        <v>Fashion</v>
      </c>
      <c r="J8139" s="1" t="str">
        <f aca="false">INDEX(Orders!$E$2:$E$8001,MATCH(B8139,Orders!$A$2:$A$8001,0))</f>
        <v>Returned</v>
      </c>
      <c r="K8139" s="1" t="str">
        <f aca="false">LEFT(INDEX(Orders!$C$2:$C$8001,MATCH(B8139,Orders!$A$2:$A$8001,0)),7)</f>
        <v>2025-10</v>
      </c>
    </row>
    <row r="8140" customFormat="false" ht="15" hidden="false" customHeight="true" outlineLevel="0" collapsed="false">
      <c r="A8140" s="1" t="s">
        <v>18610</v>
      </c>
      <c r="B8140" s="1" t="s">
        <v>6424</v>
      </c>
      <c r="C8140" s="1" t="s">
        <v>1969</v>
      </c>
      <c r="D8140" s="1" t="n">
        <v>3</v>
      </c>
      <c r="E8140" s="16" t="n">
        <v>9171.98</v>
      </c>
      <c r="F8140" s="17" t="n">
        <v>0.05</v>
      </c>
      <c r="G8140" s="16" t="n">
        <v>26140.14</v>
      </c>
      <c r="I8140" s="1" t="str">
        <f aca="false">INDEX(Products!$C$2:$C$51,MATCH(C8140,Products!$A$2:$A$51,0))</f>
        <v>Home &amp; Kitchen</v>
      </c>
      <c r="J8140" s="1" t="str">
        <f aca="false">INDEX(Orders!$E$2:$E$8001,MATCH(B8140,Orders!$A$2:$A$8001,0))</f>
        <v>Returned</v>
      </c>
      <c r="K8140" s="1" t="str">
        <f aca="false">LEFT(INDEX(Orders!$C$2:$C$8001,MATCH(B8140,Orders!$A$2:$A$8001,0)),7)</f>
        <v>2025-10</v>
      </c>
    </row>
    <row r="8141" customFormat="false" ht="15" hidden="false" customHeight="true" outlineLevel="0" collapsed="false">
      <c r="A8141" s="1" t="s">
        <v>18611</v>
      </c>
      <c r="B8141" s="1" t="s">
        <v>6425</v>
      </c>
      <c r="C8141" s="1" t="s">
        <v>1922</v>
      </c>
      <c r="D8141" s="1" t="n">
        <v>1</v>
      </c>
      <c r="E8141" s="16" t="n">
        <v>3142.61</v>
      </c>
      <c r="F8141" s="17" t="n">
        <v>0</v>
      </c>
      <c r="G8141" s="16" t="n">
        <v>3142.61</v>
      </c>
      <c r="I8141" s="1" t="str">
        <f aca="false">INDEX(Products!$C$2:$C$51,MATCH(C8141,Products!$A$2:$A$51,0))</f>
        <v>Electronics</v>
      </c>
      <c r="J8141" s="1" t="str">
        <f aca="false">INDEX(Orders!$E$2:$E$8001,MATCH(B8141,Orders!$A$2:$A$8001,0))</f>
        <v>Delivered</v>
      </c>
      <c r="K8141" s="1" t="str">
        <f aca="false">LEFT(INDEX(Orders!$C$2:$C$8001,MATCH(B8141,Orders!$A$2:$A$8001,0)),7)</f>
        <v>2025-07</v>
      </c>
    </row>
    <row r="8142" customFormat="false" ht="15" hidden="false" customHeight="true" outlineLevel="0" collapsed="false">
      <c r="A8142" s="1" t="s">
        <v>18612</v>
      </c>
      <c r="B8142" s="1" t="s">
        <v>6425</v>
      </c>
      <c r="C8142" s="1" t="s">
        <v>1930</v>
      </c>
      <c r="D8142" s="1" t="n">
        <v>3</v>
      </c>
      <c r="E8142" s="16" t="n">
        <v>2398.35</v>
      </c>
      <c r="F8142" s="17" t="n">
        <v>0.05</v>
      </c>
      <c r="G8142" s="16" t="n">
        <v>6835.3</v>
      </c>
      <c r="I8142" s="1" t="str">
        <f aca="false">INDEX(Products!$C$2:$C$51,MATCH(C8142,Products!$A$2:$A$51,0))</f>
        <v>Electronics</v>
      </c>
      <c r="J8142" s="1" t="str">
        <f aca="false">INDEX(Orders!$E$2:$E$8001,MATCH(B8142,Orders!$A$2:$A$8001,0))</f>
        <v>Delivered</v>
      </c>
      <c r="K8142" s="1" t="str">
        <f aca="false">LEFT(INDEX(Orders!$C$2:$C$8001,MATCH(B8142,Orders!$A$2:$A$8001,0)),7)</f>
        <v>2025-07</v>
      </c>
    </row>
    <row r="8143" customFormat="false" ht="15" hidden="false" customHeight="true" outlineLevel="0" collapsed="false">
      <c r="A8143" s="1" t="s">
        <v>18613</v>
      </c>
      <c r="B8143" s="1" t="s">
        <v>6425</v>
      </c>
      <c r="C8143" s="1" t="s">
        <v>1990</v>
      </c>
      <c r="D8143" s="1" t="n">
        <v>1</v>
      </c>
      <c r="E8143" s="16" t="n">
        <v>5311.32</v>
      </c>
      <c r="F8143" s="17" t="n">
        <v>0</v>
      </c>
      <c r="G8143" s="16" t="n">
        <v>5311.32</v>
      </c>
      <c r="I8143" s="1" t="str">
        <f aca="false">INDEX(Products!$C$2:$C$51,MATCH(C8143,Products!$A$2:$A$51,0))</f>
        <v>Sports &amp; Fitness</v>
      </c>
      <c r="J8143" s="1" t="str">
        <f aca="false">INDEX(Orders!$E$2:$E$8001,MATCH(B8143,Orders!$A$2:$A$8001,0))</f>
        <v>Delivered</v>
      </c>
      <c r="K8143" s="1" t="str">
        <f aca="false">LEFT(INDEX(Orders!$C$2:$C$8001,MATCH(B8143,Orders!$A$2:$A$8001,0)),7)</f>
        <v>2025-07</v>
      </c>
    </row>
    <row r="8144" customFormat="false" ht="15" hidden="false" customHeight="true" outlineLevel="0" collapsed="false">
      <c r="A8144" s="1" t="s">
        <v>18614</v>
      </c>
      <c r="B8144" s="1" t="s">
        <v>6426</v>
      </c>
      <c r="C8144" s="1" t="s">
        <v>1975</v>
      </c>
      <c r="D8144" s="1" t="n">
        <v>1</v>
      </c>
      <c r="E8144" s="16" t="n">
        <v>862.99</v>
      </c>
      <c r="F8144" s="17" t="n">
        <v>0.05</v>
      </c>
      <c r="G8144" s="16" t="n">
        <v>819.84</v>
      </c>
      <c r="I8144" s="1" t="str">
        <f aca="false">INDEX(Products!$C$2:$C$51,MATCH(C8144,Products!$A$2:$A$51,0))</f>
        <v>Beauty &amp; Personal Care</v>
      </c>
      <c r="J8144" s="1" t="str">
        <f aca="false">INDEX(Orders!$E$2:$E$8001,MATCH(B8144,Orders!$A$2:$A$8001,0))</f>
        <v>Delivered</v>
      </c>
      <c r="K8144" s="1" t="str">
        <f aca="false">LEFT(INDEX(Orders!$C$2:$C$8001,MATCH(B8144,Orders!$A$2:$A$8001,0)),7)</f>
        <v>2025-02</v>
      </c>
    </row>
    <row r="8145" customFormat="false" ht="15" hidden="false" customHeight="true" outlineLevel="0" collapsed="false">
      <c r="A8145" s="1" t="s">
        <v>18615</v>
      </c>
      <c r="B8145" s="1" t="s">
        <v>6426</v>
      </c>
      <c r="C8145" s="1" t="s">
        <v>1940</v>
      </c>
      <c r="D8145" s="1" t="n">
        <v>1</v>
      </c>
      <c r="E8145" s="16" t="n">
        <v>2374.52</v>
      </c>
      <c r="F8145" s="17" t="n">
        <v>0</v>
      </c>
      <c r="G8145" s="16" t="n">
        <v>2374.52</v>
      </c>
      <c r="I8145" s="1" t="str">
        <f aca="false">INDEX(Products!$C$2:$C$51,MATCH(C8145,Products!$A$2:$A$51,0))</f>
        <v>Fashion</v>
      </c>
      <c r="J8145" s="1" t="str">
        <f aca="false">INDEX(Orders!$E$2:$E$8001,MATCH(B8145,Orders!$A$2:$A$8001,0))</f>
        <v>Delivered</v>
      </c>
      <c r="K8145" s="1" t="str">
        <f aca="false">LEFT(INDEX(Orders!$C$2:$C$8001,MATCH(B8145,Orders!$A$2:$A$8001,0)),7)</f>
        <v>2025-02</v>
      </c>
    </row>
    <row r="8146" customFormat="false" ht="15" hidden="false" customHeight="true" outlineLevel="0" collapsed="false">
      <c r="A8146" s="1" t="s">
        <v>18616</v>
      </c>
      <c r="B8146" s="1" t="s">
        <v>6426</v>
      </c>
      <c r="C8146" s="1" t="s">
        <v>2006</v>
      </c>
      <c r="D8146" s="1" t="n">
        <v>1</v>
      </c>
      <c r="E8146" s="16" t="n">
        <v>482.17</v>
      </c>
      <c r="F8146" s="17" t="n">
        <v>0.05</v>
      </c>
      <c r="G8146" s="16" t="n">
        <v>458.06</v>
      </c>
      <c r="I8146" s="1" t="str">
        <f aca="false">INDEX(Products!$C$2:$C$51,MATCH(C8146,Products!$A$2:$A$51,0))</f>
        <v>Books &amp; Stationery</v>
      </c>
      <c r="J8146" s="1" t="str">
        <f aca="false">INDEX(Orders!$E$2:$E$8001,MATCH(B8146,Orders!$A$2:$A$8001,0))</f>
        <v>Delivered</v>
      </c>
      <c r="K8146" s="1" t="str">
        <f aca="false">LEFT(INDEX(Orders!$C$2:$C$8001,MATCH(B8146,Orders!$A$2:$A$8001,0)),7)</f>
        <v>2025-02</v>
      </c>
    </row>
    <row r="8147" customFormat="false" ht="15" hidden="false" customHeight="true" outlineLevel="0" collapsed="false">
      <c r="A8147" s="1" t="s">
        <v>18617</v>
      </c>
      <c r="B8147" s="1" t="s">
        <v>6427</v>
      </c>
      <c r="C8147" s="1" t="s">
        <v>2007</v>
      </c>
      <c r="D8147" s="1" t="n">
        <v>3</v>
      </c>
      <c r="E8147" s="16" t="n">
        <v>750.27</v>
      </c>
      <c r="F8147" s="17" t="n">
        <v>0</v>
      </c>
      <c r="G8147" s="16" t="n">
        <v>2250.81</v>
      </c>
      <c r="I8147" s="1" t="str">
        <f aca="false">INDEX(Products!$C$2:$C$51,MATCH(C8147,Products!$A$2:$A$51,0))</f>
        <v>Books &amp; Stationery</v>
      </c>
      <c r="J8147" s="1" t="str">
        <f aca="false">INDEX(Orders!$E$2:$E$8001,MATCH(B8147,Orders!$A$2:$A$8001,0))</f>
        <v>Delivered</v>
      </c>
      <c r="K8147" s="1" t="str">
        <f aca="false">LEFT(INDEX(Orders!$C$2:$C$8001,MATCH(B8147,Orders!$A$2:$A$8001,0)),7)</f>
        <v>2024-10</v>
      </c>
    </row>
    <row r="8148" customFormat="false" ht="15" hidden="false" customHeight="true" outlineLevel="0" collapsed="false">
      <c r="A8148" s="1" t="s">
        <v>18618</v>
      </c>
      <c r="B8148" s="1" t="s">
        <v>6427</v>
      </c>
      <c r="C8148" s="1" t="s">
        <v>1953</v>
      </c>
      <c r="D8148" s="1" t="n">
        <v>1</v>
      </c>
      <c r="E8148" s="16" t="n">
        <v>4914.12</v>
      </c>
      <c r="F8148" s="17" t="n">
        <v>0.15</v>
      </c>
      <c r="G8148" s="16" t="n">
        <v>4177</v>
      </c>
      <c r="I8148" s="1" t="str">
        <f aca="false">INDEX(Products!$C$2:$C$51,MATCH(C8148,Products!$A$2:$A$51,0))</f>
        <v>Fashion</v>
      </c>
      <c r="J8148" s="1" t="str">
        <f aca="false">INDEX(Orders!$E$2:$E$8001,MATCH(B8148,Orders!$A$2:$A$8001,0))</f>
        <v>Delivered</v>
      </c>
      <c r="K8148" s="1" t="str">
        <f aca="false">LEFT(INDEX(Orders!$C$2:$C$8001,MATCH(B8148,Orders!$A$2:$A$8001,0)),7)</f>
        <v>2024-10</v>
      </c>
    </row>
    <row r="8149" customFormat="false" ht="15" hidden="false" customHeight="true" outlineLevel="0" collapsed="false">
      <c r="A8149" s="1" t="s">
        <v>18619</v>
      </c>
      <c r="B8149" s="1" t="s">
        <v>6428</v>
      </c>
      <c r="C8149" s="1" t="s">
        <v>1930</v>
      </c>
      <c r="D8149" s="1" t="n">
        <v>1</v>
      </c>
      <c r="E8149" s="16" t="n">
        <v>2398.35</v>
      </c>
      <c r="F8149" s="17" t="n">
        <v>0.05</v>
      </c>
      <c r="G8149" s="16" t="n">
        <v>2278.43</v>
      </c>
      <c r="I8149" s="1" t="str">
        <f aca="false">INDEX(Products!$C$2:$C$51,MATCH(C8149,Products!$A$2:$A$51,0))</f>
        <v>Electronics</v>
      </c>
      <c r="J8149" s="1" t="str">
        <f aca="false">INDEX(Orders!$E$2:$E$8001,MATCH(B8149,Orders!$A$2:$A$8001,0))</f>
        <v>Returned</v>
      </c>
      <c r="K8149" s="1" t="str">
        <f aca="false">LEFT(INDEX(Orders!$C$2:$C$8001,MATCH(B8149,Orders!$A$2:$A$8001,0)),7)</f>
        <v>2024-02</v>
      </c>
    </row>
    <row r="8150" customFormat="false" ht="15" hidden="false" customHeight="true" outlineLevel="0" collapsed="false">
      <c r="A8150" s="1" t="s">
        <v>18620</v>
      </c>
      <c r="B8150" s="1" t="s">
        <v>6428</v>
      </c>
      <c r="C8150" s="1" t="s">
        <v>1976</v>
      </c>
      <c r="D8150" s="1" t="n">
        <v>1</v>
      </c>
      <c r="E8150" s="16" t="n">
        <v>1603.35</v>
      </c>
      <c r="F8150" s="17" t="n">
        <v>0</v>
      </c>
      <c r="G8150" s="16" t="n">
        <v>1603.35</v>
      </c>
      <c r="I8150" s="1" t="str">
        <f aca="false">INDEX(Products!$C$2:$C$51,MATCH(C8150,Products!$A$2:$A$51,0))</f>
        <v>Beauty &amp; Personal Care</v>
      </c>
      <c r="J8150" s="1" t="str">
        <f aca="false">INDEX(Orders!$E$2:$E$8001,MATCH(B8150,Orders!$A$2:$A$8001,0))</f>
        <v>Returned</v>
      </c>
      <c r="K8150" s="1" t="str">
        <f aca="false">LEFT(INDEX(Orders!$C$2:$C$8001,MATCH(B8150,Orders!$A$2:$A$8001,0)),7)</f>
        <v>2024-02</v>
      </c>
    </row>
    <row r="8151" customFormat="false" ht="15" hidden="false" customHeight="true" outlineLevel="0" collapsed="false">
      <c r="A8151" s="1" t="s">
        <v>18621</v>
      </c>
      <c r="B8151" s="1" t="s">
        <v>6429</v>
      </c>
      <c r="C8151" s="1" t="s">
        <v>1982</v>
      </c>
      <c r="D8151" s="1" t="n">
        <v>3</v>
      </c>
      <c r="E8151" s="16" t="n">
        <v>1808.21</v>
      </c>
      <c r="F8151" s="17" t="n">
        <v>0</v>
      </c>
      <c r="G8151" s="16" t="n">
        <v>5424.63</v>
      </c>
      <c r="I8151" s="1" t="str">
        <f aca="false">INDEX(Products!$C$2:$C$51,MATCH(C8151,Products!$A$2:$A$51,0))</f>
        <v>Beauty &amp; Personal Care</v>
      </c>
      <c r="J8151" s="1" t="str">
        <f aca="false">INDEX(Orders!$E$2:$E$8001,MATCH(B8151,Orders!$A$2:$A$8001,0))</f>
        <v>Delivered</v>
      </c>
      <c r="K8151" s="1" t="str">
        <f aca="false">LEFT(INDEX(Orders!$C$2:$C$8001,MATCH(B8151,Orders!$A$2:$A$8001,0)),7)</f>
        <v>2025-09</v>
      </c>
    </row>
    <row r="8152" customFormat="false" ht="15" hidden="false" customHeight="true" outlineLevel="0" collapsed="false">
      <c r="A8152" s="1" t="s">
        <v>18622</v>
      </c>
      <c r="B8152" s="1" t="s">
        <v>6429</v>
      </c>
      <c r="C8152" s="1" t="s">
        <v>2007</v>
      </c>
      <c r="D8152" s="1" t="n">
        <v>1</v>
      </c>
      <c r="E8152" s="16" t="n">
        <v>750.27</v>
      </c>
      <c r="F8152" s="17" t="n">
        <v>0</v>
      </c>
      <c r="G8152" s="16" t="n">
        <v>750.27</v>
      </c>
      <c r="I8152" s="1" t="str">
        <f aca="false">INDEX(Products!$C$2:$C$51,MATCH(C8152,Products!$A$2:$A$51,0))</f>
        <v>Books &amp; Stationery</v>
      </c>
      <c r="J8152" s="1" t="str">
        <f aca="false">INDEX(Orders!$E$2:$E$8001,MATCH(B8152,Orders!$A$2:$A$8001,0))</f>
        <v>Delivered</v>
      </c>
      <c r="K8152" s="1" t="str">
        <f aca="false">LEFT(INDEX(Orders!$C$2:$C$8001,MATCH(B8152,Orders!$A$2:$A$8001,0)),7)</f>
        <v>2025-09</v>
      </c>
    </row>
    <row r="8153" customFormat="false" ht="15" hidden="false" customHeight="true" outlineLevel="0" collapsed="false">
      <c r="A8153" s="1" t="s">
        <v>18623</v>
      </c>
      <c r="B8153" s="1" t="s">
        <v>6429</v>
      </c>
      <c r="C8153" s="1" t="s">
        <v>1955</v>
      </c>
      <c r="D8153" s="1" t="n">
        <v>3</v>
      </c>
      <c r="E8153" s="16" t="n">
        <v>3340.76</v>
      </c>
      <c r="F8153" s="17" t="n">
        <v>0</v>
      </c>
      <c r="G8153" s="16" t="n">
        <v>10022.28</v>
      </c>
      <c r="I8153" s="1" t="str">
        <f aca="false">INDEX(Products!$C$2:$C$51,MATCH(C8153,Products!$A$2:$A$51,0))</f>
        <v>Home &amp; Kitchen</v>
      </c>
      <c r="J8153" s="1" t="str">
        <f aca="false">INDEX(Orders!$E$2:$E$8001,MATCH(B8153,Orders!$A$2:$A$8001,0))</f>
        <v>Delivered</v>
      </c>
      <c r="K8153" s="1" t="str">
        <f aca="false">LEFT(INDEX(Orders!$C$2:$C$8001,MATCH(B8153,Orders!$A$2:$A$8001,0)),7)</f>
        <v>2025-09</v>
      </c>
    </row>
    <row r="8154" customFormat="false" ht="15" hidden="false" customHeight="true" outlineLevel="0" collapsed="false">
      <c r="A8154" s="1" t="s">
        <v>18624</v>
      </c>
      <c r="B8154" s="1" t="s">
        <v>6430</v>
      </c>
      <c r="C8154" s="1" t="s">
        <v>1930</v>
      </c>
      <c r="D8154" s="1" t="n">
        <v>1</v>
      </c>
      <c r="E8154" s="16" t="n">
        <v>2398.35</v>
      </c>
      <c r="F8154" s="17" t="n">
        <v>0.05</v>
      </c>
      <c r="G8154" s="16" t="n">
        <v>2278.43</v>
      </c>
      <c r="I8154" s="1" t="str">
        <f aca="false">INDEX(Products!$C$2:$C$51,MATCH(C8154,Products!$A$2:$A$51,0))</f>
        <v>Electronics</v>
      </c>
      <c r="J8154" s="1" t="str">
        <f aca="false">INDEX(Orders!$E$2:$E$8001,MATCH(B8154,Orders!$A$2:$A$8001,0))</f>
        <v>Delivered</v>
      </c>
      <c r="K8154" s="1" t="str">
        <f aca="false">LEFT(INDEX(Orders!$C$2:$C$8001,MATCH(B8154,Orders!$A$2:$A$8001,0)),7)</f>
        <v>2024-01</v>
      </c>
    </row>
    <row r="8155" customFormat="false" ht="15" hidden="false" customHeight="true" outlineLevel="0" collapsed="false">
      <c r="A8155" s="1" t="s">
        <v>18625</v>
      </c>
      <c r="B8155" s="1" t="s">
        <v>6430</v>
      </c>
      <c r="C8155" s="1" t="s">
        <v>1980</v>
      </c>
      <c r="D8155" s="1" t="n">
        <v>1</v>
      </c>
      <c r="E8155" s="16" t="n">
        <v>2299.69</v>
      </c>
      <c r="F8155" s="17" t="n">
        <v>0.1</v>
      </c>
      <c r="G8155" s="16" t="n">
        <v>2069.72</v>
      </c>
      <c r="I8155" s="1" t="str">
        <f aca="false">INDEX(Products!$C$2:$C$51,MATCH(C8155,Products!$A$2:$A$51,0))</f>
        <v>Beauty &amp; Personal Care</v>
      </c>
      <c r="J8155" s="1" t="str">
        <f aca="false">INDEX(Orders!$E$2:$E$8001,MATCH(B8155,Orders!$A$2:$A$8001,0))</f>
        <v>Delivered</v>
      </c>
      <c r="K8155" s="1" t="str">
        <f aca="false">LEFT(INDEX(Orders!$C$2:$C$8001,MATCH(B8155,Orders!$A$2:$A$8001,0)),7)</f>
        <v>2024-01</v>
      </c>
    </row>
    <row r="8156" customFormat="false" ht="15" hidden="false" customHeight="true" outlineLevel="0" collapsed="false">
      <c r="A8156" s="1" t="s">
        <v>18626</v>
      </c>
      <c r="B8156" s="1" t="s">
        <v>6430</v>
      </c>
      <c r="C8156" s="1" t="s">
        <v>2006</v>
      </c>
      <c r="D8156" s="1" t="n">
        <v>1</v>
      </c>
      <c r="E8156" s="16" t="n">
        <v>482.17</v>
      </c>
      <c r="F8156" s="17" t="n">
        <v>0</v>
      </c>
      <c r="G8156" s="16" t="n">
        <v>482.17</v>
      </c>
      <c r="I8156" s="1" t="str">
        <f aca="false">INDEX(Products!$C$2:$C$51,MATCH(C8156,Products!$A$2:$A$51,0))</f>
        <v>Books &amp; Stationery</v>
      </c>
      <c r="J8156" s="1" t="str">
        <f aca="false">INDEX(Orders!$E$2:$E$8001,MATCH(B8156,Orders!$A$2:$A$8001,0))</f>
        <v>Delivered</v>
      </c>
      <c r="K8156" s="1" t="str">
        <f aca="false">LEFT(INDEX(Orders!$C$2:$C$8001,MATCH(B8156,Orders!$A$2:$A$8001,0)),7)</f>
        <v>2024-01</v>
      </c>
    </row>
    <row r="8157" customFormat="false" ht="15" hidden="false" customHeight="true" outlineLevel="0" collapsed="false">
      <c r="A8157" s="1" t="s">
        <v>18627</v>
      </c>
      <c r="B8157" s="1" t="s">
        <v>6431</v>
      </c>
      <c r="C8157" s="1" t="s">
        <v>1930</v>
      </c>
      <c r="D8157" s="1" t="n">
        <v>1</v>
      </c>
      <c r="E8157" s="16" t="n">
        <v>2398.35</v>
      </c>
      <c r="F8157" s="17" t="n">
        <v>0.05</v>
      </c>
      <c r="G8157" s="16" t="n">
        <v>2278.43</v>
      </c>
      <c r="I8157" s="1" t="str">
        <f aca="false">INDEX(Products!$C$2:$C$51,MATCH(C8157,Products!$A$2:$A$51,0))</f>
        <v>Electronics</v>
      </c>
      <c r="J8157" s="1" t="str">
        <f aca="false">INDEX(Orders!$E$2:$E$8001,MATCH(B8157,Orders!$A$2:$A$8001,0))</f>
        <v>Delivered</v>
      </c>
      <c r="K8157" s="1" t="str">
        <f aca="false">LEFT(INDEX(Orders!$C$2:$C$8001,MATCH(B8157,Orders!$A$2:$A$8001,0)),7)</f>
        <v>2024-03</v>
      </c>
    </row>
    <row r="8158" customFormat="false" ht="15" hidden="false" customHeight="true" outlineLevel="0" collapsed="false">
      <c r="A8158" s="1" t="s">
        <v>18628</v>
      </c>
      <c r="B8158" s="1" t="s">
        <v>6432</v>
      </c>
      <c r="C8158" s="1" t="s">
        <v>1930</v>
      </c>
      <c r="D8158" s="1" t="n">
        <v>1</v>
      </c>
      <c r="E8158" s="16" t="n">
        <v>2398.35</v>
      </c>
      <c r="F8158" s="17" t="n">
        <v>0.05</v>
      </c>
      <c r="G8158" s="16" t="n">
        <v>2278.43</v>
      </c>
      <c r="I8158" s="1" t="str">
        <f aca="false">INDEX(Products!$C$2:$C$51,MATCH(C8158,Products!$A$2:$A$51,0))</f>
        <v>Electronics</v>
      </c>
      <c r="J8158" s="1" t="str">
        <f aca="false">INDEX(Orders!$E$2:$E$8001,MATCH(B8158,Orders!$A$2:$A$8001,0))</f>
        <v>Delivered</v>
      </c>
      <c r="K8158" s="1" t="str">
        <f aca="false">LEFT(INDEX(Orders!$C$2:$C$8001,MATCH(B8158,Orders!$A$2:$A$8001,0)),7)</f>
        <v>2025-05</v>
      </c>
    </row>
    <row r="8159" customFormat="false" ht="15" hidden="false" customHeight="true" outlineLevel="0" collapsed="false">
      <c r="A8159" s="1" t="s">
        <v>18629</v>
      </c>
      <c r="B8159" s="1" t="s">
        <v>6433</v>
      </c>
      <c r="C8159" s="1" t="s">
        <v>1979</v>
      </c>
      <c r="D8159" s="1" t="n">
        <v>1</v>
      </c>
      <c r="E8159" s="16" t="n">
        <v>623</v>
      </c>
      <c r="F8159" s="17" t="n">
        <v>0.1</v>
      </c>
      <c r="G8159" s="16" t="n">
        <v>560.7</v>
      </c>
      <c r="I8159" s="1" t="str">
        <f aca="false">INDEX(Products!$C$2:$C$51,MATCH(C8159,Products!$A$2:$A$51,0))</f>
        <v>Beauty &amp; Personal Care</v>
      </c>
      <c r="J8159" s="1" t="str">
        <f aca="false">INDEX(Orders!$E$2:$E$8001,MATCH(B8159,Orders!$A$2:$A$8001,0))</f>
        <v>Delivered</v>
      </c>
      <c r="K8159" s="1" t="str">
        <f aca="false">LEFT(INDEX(Orders!$C$2:$C$8001,MATCH(B8159,Orders!$A$2:$A$8001,0)),7)</f>
        <v>2025-10</v>
      </c>
    </row>
    <row r="8160" customFormat="false" ht="15" hidden="false" customHeight="true" outlineLevel="0" collapsed="false">
      <c r="A8160" s="1" t="s">
        <v>18630</v>
      </c>
      <c r="B8160" s="1" t="s">
        <v>6434</v>
      </c>
      <c r="C8160" s="1" t="s">
        <v>2007</v>
      </c>
      <c r="D8160" s="1" t="n">
        <v>1</v>
      </c>
      <c r="E8160" s="16" t="n">
        <v>750.27</v>
      </c>
      <c r="F8160" s="17" t="n">
        <v>0.05</v>
      </c>
      <c r="G8160" s="16" t="n">
        <v>712.76</v>
      </c>
      <c r="I8160" s="1" t="str">
        <f aca="false">INDEX(Products!$C$2:$C$51,MATCH(C8160,Products!$A$2:$A$51,0))</f>
        <v>Books &amp; Stationery</v>
      </c>
      <c r="J8160" s="1" t="str">
        <f aca="false">INDEX(Orders!$E$2:$E$8001,MATCH(B8160,Orders!$A$2:$A$8001,0))</f>
        <v>Delivered</v>
      </c>
      <c r="K8160" s="1" t="str">
        <f aca="false">LEFT(INDEX(Orders!$C$2:$C$8001,MATCH(B8160,Orders!$A$2:$A$8001,0)),7)</f>
        <v>2024-11</v>
      </c>
    </row>
    <row r="8161" customFormat="false" ht="15" hidden="false" customHeight="true" outlineLevel="0" collapsed="false">
      <c r="A8161" s="1" t="s">
        <v>18631</v>
      </c>
      <c r="B8161" s="1" t="s">
        <v>6434</v>
      </c>
      <c r="C8161" s="1" t="s">
        <v>2006</v>
      </c>
      <c r="D8161" s="1" t="n">
        <v>1</v>
      </c>
      <c r="E8161" s="16" t="n">
        <v>482.17</v>
      </c>
      <c r="F8161" s="17" t="n">
        <v>0.05</v>
      </c>
      <c r="G8161" s="16" t="n">
        <v>458.06</v>
      </c>
      <c r="I8161" s="1" t="str">
        <f aca="false">INDEX(Products!$C$2:$C$51,MATCH(C8161,Products!$A$2:$A$51,0))</f>
        <v>Books &amp; Stationery</v>
      </c>
      <c r="J8161" s="1" t="str">
        <f aca="false">INDEX(Orders!$E$2:$E$8001,MATCH(B8161,Orders!$A$2:$A$8001,0))</f>
        <v>Delivered</v>
      </c>
      <c r="K8161" s="1" t="str">
        <f aca="false">LEFT(INDEX(Orders!$C$2:$C$8001,MATCH(B8161,Orders!$A$2:$A$8001,0)),7)</f>
        <v>2024-11</v>
      </c>
    </row>
    <row r="8162" customFormat="false" ht="15" hidden="false" customHeight="true" outlineLevel="0" collapsed="false">
      <c r="A8162" s="1" t="s">
        <v>18632</v>
      </c>
      <c r="B8162" s="1" t="s">
        <v>6434</v>
      </c>
      <c r="C8162" s="1" t="s">
        <v>1969</v>
      </c>
      <c r="D8162" s="1" t="n">
        <v>2</v>
      </c>
      <c r="E8162" s="16" t="n">
        <v>9171.98</v>
      </c>
      <c r="F8162" s="17" t="n">
        <v>0.15</v>
      </c>
      <c r="G8162" s="16" t="n">
        <v>15592.37</v>
      </c>
      <c r="I8162" s="1" t="str">
        <f aca="false">INDEX(Products!$C$2:$C$51,MATCH(C8162,Products!$A$2:$A$51,0))</f>
        <v>Home &amp; Kitchen</v>
      </c>
      <c r="J8162" s="1" t="str">
        <f aca="false">INDEX(Orders!$E$2:$E$8001,MATCH(B8162,Orders!$A$2:$A$8001,0))</f>
        <v>Delivered</v>
      </c>
      <c r="K8162" s="1" t="str">
        <f aca="false">LEFT(INDEX(Orders!$C$2:$C$8001,MATCH(B8162,Orders!$A$2:$A$8001,0)),7)</f>
        <v>2024-11</v>
      </c>
    </row>
    <row r="8163" customFormat="false" ht="15" hidden="false" customHeight="true" outlineLevel="0" collapsed="false">
      <c r="A8163" s="1" t="s">
        <v>18633</v>
      </c>
      <c r="B8163" s="1" t="s">
        <v>6435</v>
      </c>
      <c r="C8163" s="1" t="s">
        <v>2006</v>
      </c>
      <c r="D8163" s="1" t="n">
        <v>1</v>
      </c>
      <c r="E8163" s="16" t="n">
        <v>482.17</v>
      </c>
      <c r="F8163" s="17" t="n">
        <v>0.05</v>
      </c>
      <c r="G8163" s="16" t="n">
        <v>458.06</v>
      </c>
      <c r="I8163" s="1" t="str">
        <f aca="false">INDEX(Products!$C$2:$C$51,MATCH(C8163,Products!$A$2:$A$51,0))</f>
        <v>Books &amp; Stationery</v>
      </c>
      <c r="J8163" s="1" t="str">
        <f aca="false">INDEX(Orders!$E$2:$E$8001,MATCH(B8163,Orders!$A$2:$A$8001,0))</f>
        <v>Delivered</v>
      </c>
      <c r="K8163" s="1" t="str">
        <f aca="false">LEFT(INDEX(Orders!$C$2:$C$8001,MATCH(B8163,Orders!$A$2:$A$8001,0)),7)</f>
        <v>2025-05</v>
      </c>
    </row>
    <row r="8164" customFormat="false" ht="15" hidden="false" customHeight="true" outlineLevel="0" collapsed="false">
      <c r="A8164" s="1" t="s">
        <v>18634</v>
      </c>
      <c r="B8164" s="1" t="s">
        <v>6436</v>
      </c>
      <c r="C8164" s="1" t="s">
        <v>2007</v>
      </c>
      <c r="D8164" s="1" t="n">
        <v>1</v>
      </c>
      <c r="E8164" s="16" t="n">
        <v>750.27</v>
      </c>
      <c r="F8164" s="17" t="n">
        <v>0</v>
      </c>
      <c r="G8164" s="16" t="n">
        <v>750.27</v>
      </c>
      <c r="I8164" s="1" t="str">
        <f aca="false">INDEX(Products!$C$2:$C$51,MATCH(C8164,Products!$A$2:$A$51,0))</f>
        <v>Books &amp; Stationery</v>
      </c>
      <c r="J8164" s="1" t="str">
        <f aca="false">INDEX(Orders!$E$2:$E$8001,MATCH(B8164,Orders!$A$2:$A$8001,0))</f>
        <v>Returned</v>
      </c>
      <c r="K8164" s="1" t="str">
        <f aca="false">LEFT(INDEX(Orders!$C$2:$C$8001,MATCH(B8164,Orders!$A$2:$A$8001,0)),7)</f>
        <v>2024-10</v>
      </c>
    </row>
    <row r="8165" customFormat="false" ht="15" hidden="false" customHeight="true" outlineLevel="0" collapsed="false">
      <c r="A8165" s="1" t="s">
        <v>18635</v>
      </c>
      <c r="B8165" s="1" t="s">
        <v>6436</v>
      </c>
      <c r="C8165" s="1" t="s">
        <v>1997</v>
      </c>
      <c r="D8165" s="1" t="n">
        <v>1</v>
      </c>
      <c r="E8165" s="16" t="n">
        <v>311.15</v>
      </c>
      <c r="F8165" s="17" t="n">
        <v>0.1</v>
      </c>
      <c r="G8165" s="16" t="n">
        <v>280.03</v>
      </c>
      <c r="I8165" s="1" t="str">
        <f aca="false">INDEX(Products!$C$2:$C$51,MATCH(C8165,Products!$A$2:$A$51,0))</f>
        <v>Sports &amp; Fitness</v>
      </c>
      <c r="J8165" s="1" t="str">
        <f aca="false">INDEX(Orders!$E$2:$E$8001,MATCH(B8165,Orders!$A$2:$A$8001,0))</f>
        <v>Returned</v>
      </c>
      <c r="K8165" s="1" t="str">
        <f aca="false">LEFT(INDEX(Orders!$C$2:$C$8001,MATCH(B8165,Orders!$A$2:$A$8001,0)),7)</f>
        <v>2024-10</v>
      </c>
    </row>
    <row r="8166" customFormat="false" ht="15" hidden="false" customHeight="true" outlineLevel="0" collapsed="false">
      <c r="A8166" s="1" t="s">
        <v>18636</v>
      </c>
      <c r="B8166" s="1" t="s">
        <v>6436</v>
      </c>
      <c r="C8166" s="1" t="s">
        <v>1928</v>
      </c>
      <c r="D8166" s="1" t="n">
        <v>1</v>
      </c>
      <c r="E8166" s="16" t="n">
        <v>657.82</v>
      </c>
      <c r="F8166" s="17" t="n">
        <v>0.05</v>
      </c>
      <c r="G8166" s="16" t="n">
        <v>624.93</v>
      </c>
      <c r="I8166" s="1" t="str">
        <f aca="false">INDEX(Products!$C$2:$C$51,MATCH(C8166,Products!$A$2:$A$51,0))</f>
        <v>Electronics</v>
      </c>
      <c r="J8166" s="1" t="str">
        <f aca="false">INDEX(Orders!$E$2:$E$8001,MATCH(B8166,Orders!$A$2:$A$8001,0))</f>
        <v>Returned</v>
      </c>
      <c r="K8166" s="1" t="str">
        <f aca="false">LEFT(INDEX(Orders!$C$2:$C$8001,MATCH(B8166,Orders!$A$2:$A$8001,0)),7)</f>
        <v>2024-10</v>
      </c>
    </row>
    <row r="8167" customFormat="false" ht="15" hidden="false" customHeight="true" outlineLevel="0" collapsed="false">
      <c r="A8167" s="1" t="s">
        <v>18637</v>
      </c>
      <c r="B8167" s="1" t="s">
        <v>6436</v>
      </c>
      <c r="C8167" s="1" t="s">
        <v>2006</v>
      </c>
      <c r="D8167" s="1" t="n">
        <v>1</v>
      </c>
      <c r="E8167" s="16" t="n">
        <v>482.17</v>
      </c>
      <c r="F8167" s="17" t="n">
        <v>0</v>
      </c>
      <c r="G8167" s="16" t="n">
        <v>482.17</v>
      </c>
      <c r="I8167" s="1" t="str">
        <f aca="false">INDEX(Products!$C$2:$C$51,MATCH(C8167,Products!$A$2:$A$51,0))</f>
        <v>Books &amp; Stationery</v>
      </c>
      <c r="J8167" s="1" t="str">
        <f aca="false">INDEX(Orders!$E$2:$E$8001,MATCH(B8167,Orders!$A$2:$A$8001,0))</f>
        <v>Returned</v>
      </c>
      <c r="K8167" s="1" t="str">
        <f aca="false">LEFT(INDEX(Orders!$C$2:$C$8001,MATCH(B8167,Orders!$A$2:$A$8001,0)),7)</f>
        <v>2024-10</v>
      </c>
    </row>
    <row r="8168" customFormat="false" ht="15" hidden="false" customHeight="true" outlineLevel="0" collapsed="false">
      <c r="A8168" s="1" t="s">
        <v>18638</v>
      </c>
      <c r="B8168" s="1" t="s">
        <v>6437</v>
      </c>
      <c r="C8168" s="1" t="s">
        <v>1922</v>
      </c>
      <c r="D8168" s="1" t="n">
        <v>1</v>
      </c>
      <c r="E8168" s="16" t="n">
        <v>3142.61</v>
      </c>
      <c r="F8168" s="17" t="n">
        <v>0.1</v>
      </c>
      <c r="G8168" s="16" t="n">
        <v>2828.35</v>
      </c>
      <c r="I8168" s="1" t="str">
        <f aca="false">INDEX(Products!$C$2:$C$51,MATCH(C8168,Products!$A$2:$A$51,0))</f>
        <v>Electronics</v>
      </c>
      <c r="J8168" s="1" t="str">
        <f aca="false">INDEX(Orders!$E$2:$E$8001,MATCH(B8168,Orders!$A$2:$A$8001,0))</f>
        <v>Delivered</v>
      </c>
      <c r="K8168" s="1" t="str">
        <f aca="false">LEFT(INDEX(Orders!$C$2:$C$8001,MATCH(B8168,Orders!$A$2:$A$8001,0)),7)</f>
        <v>2024-02</v>
      </c>
    </row>
    <row r="8169" customFormat="false" ht="15" hidden="false" customHeight="true" outlineLevel="0" collapsed="false">
      <c r="A8169" s="1" t="s">
        <v>18639</v>
      </c>
      <c r="B8169" s="1" t="s">
        <v>6438</v>
      </c>
      <c r="C8169" s="1" t="s">
        <v>1937</v>
      </c>
      <c r="D8169" s="1" t="n">
        <v>1</v>
      </c>
      <c r="E8169" s="16" t="n">
        <v>1364.75</v>
      </c>
      <c r="F8169" s="17" t="n">
        <v>0.15</v>
      </c>
      <c r="G8169" s="16" t="n">
        <v>1160.04</v>
      </c>
      <c r="I8169" s="1" t="str">
        <f aca="false">INDEX(Products!$C$2:$C$51,MATCH(C8169,Products!$A$2:$A$51,0))</f>
        <v>Fashion</v>
      </c>
      <c r="J8169" s="1" t="str">
        <f aca="false">INDEX(Orders!$E$2:$E$8001,MATCH(B8169,Orders!$A$2:$A$8001,0))</f>
        <v>Delivered</v>
      </c>
      <c r="K8169" s="1" t="str">
        <f aca="false">LEFT(INDEX(Orders!$C$2:$C$8001,MATCH(B8169,Orders!$A$2:$A$8001,0)),7)</f>
        <v>2025-09</v>
      </c>
    </row>
    <row r="8170" customFormat="false" ht="15" hidden="false" customHeight="true" outlineLevel="0" collapsed="false">
      <c r="A8170" s="1" t="s">
        <v>18640</v>
      </c>
      <c r="B8170" s="1" t="s">
        <v>6439</v>
      </c>
      <c r="C8170" s="1" t="s">
        <v>1937</v>
      </c>
      <c r="D8170" s="1" t="n">
        <v>1</v>
      </c>
      <c r="E8170" s="16" t="n">
        <v>1364.75</v>
      </c>
      <c r="F8170" s="17" t="n">
        <v>0</v>
      </c>
      <c r="G8170" s="16" t="n">
        <v>1364.75</v>
      </c>
      <c r="I8170" s="1" t="str">
        <f aca="false">INDEX(Products!$C$2:$C$51,MATCH(C8170,Products!$A$2:$A$51,0))</f>
        <v>Fashion</v>
      </c>
      <c r="J8170" s="1" t="str">
        <f aca="false">INDEX(Orders!$E$2:$E$8001,MATCH(B8170,Orders!$A$2:$A$8001,0))</f>
        <v>Delivered</v>
      </c>
      <c r="K8170" s="1" t="str">
        <f aca="false">LEFT(INDEX(Orders!$C$2:$C$8001,MATCH(B8170,Orders!$A$2:$A$8001,0)),7)</f>
        <v>2025-03</v>
      </c>
    </row>
    <row r="8171" customFormat="false" ht="15" hidden="false" customHeight="true" outlineLevel="0" collapsed="false">
      <c r="A8171" s="1" t="s">
        <v>18641</v>
      </c>
      <c r="B8171" s="1" t="s">
        <v>6440</v>
      </c>
      <c r="C8171" s="1" t="s">
        <v>1951</v>
      </c>
      <c r="D8171" s="1" t="n">
        <v>2</v>
      </c>
      <c r="E8171" s="16" t="n">
        <v>957.5</v>
      </c>
      <c r="F8171" s="17" t="n">
        <v>0.15</v>
      </c>
      <c r="G8171" s="16" t="n">
        <v>1627.75</v>
      </c>
      <c r="I8171" s="1" t="str">
        <f aca="false">INDEX(Products!$C$2:$C$51,MATCH(C8171,Products!$A$2:$A$51,0))</f>
        <v>Fashion</v>
      </c>
      <c r="J8171" s="1" t="str">
        <f aca="false">INDEX(Orders!$E$2:$E$8001,MATCH(B8171,Orders!$A$2:$A$8001,0))</f>
        <v>Returned</v>
      </c>
      <c r="K8171" s="1" t="str">
        <f aca="false">LEFT(INDEX(Orders!$C$2:$C$8001,MATCH(B8171,Orders!$A$2:$A$8001,0)),7)</f>
        <v>2024-04</v>
      </c>
    </row>
    <row r="8172" customFormat="false" ht="15" hidden="false" customHeight="true" outlineLevel="0" collapsed="false">
      <c r="A8172" s="1" t="s">
        <v>18642</v>
      </c>
      <c r="B8172" s="1" t="s">
        <v>6441</v>
      </c>
      <c r="C8172" s="1" t="s">
        <v>2006</v>
      </c>
      <c r="D8172" s="1" t="n">
        <v>1</v>
      </c>
      <c r="E8172" s="16" t="n">
        <v>482.17</v>
      </c>
      <c r="F8172" s="17" t="n">
        <v>0</v>
      </c>
      <c r="G8172" s="16" t="n">
        <v>482.17</v>
      </c>
      <c r="I8172" s="1" t="str">
        <f aca="false">INDEX(Products!$C$2:$C$51,MATCH(C8172,Products!$A$2:$A$51,0))</f>
        <v>Books &amp; Stationery</v>
      </c>
      <c r="J8172" s="1" t="str">
        <f aca="false">INDEX(Orders!$E$2:$E$8001,MATCH(B8172,Orders!$A$2:$A$8001,0))</f>
        <v>Delivered</v>
      </c>
      <c r="K8172" s="1" t="str">
        <f aca="false">LEFT(INDEX(Orders!$C$2:$C$8001,MATCH(B8172,Orders!$A$2:$A$8001,0)),7)</f>
        <v>2024-03</v>
      </c>
    </row>
    <row r="8173" customFormat="false" ht="15" hidden="false" customHeight="true" outlineLevel="0" collapsed="false">
      <c r="A8173" s="1" t="s">
        <v>18643</v>
      </c>
      <c r="B8173" s="1" t="s">
        <v>6441</v>
      </c>
      <c r="C8173" s="1" t="s">
        <v>1943</v>
      </c>
      <c r="D8173" s="1" t="n">
        <v>1</v>
      </c>
      <c r="E8173" s="16" t="n">
        <v>1250.54</v>
      </c>
      <c r="F8173" s="17" t="n">
        <v>0.15</v>
      </c>
      <c r="G8173" s="16" t="n">
        <v>1062.96</v>
      </c>
      <c r="I8173" s="1" t="str">
        <f aca="false">INDEX(Products!$C$2:$C$51,MATCH(C8173,Products!$A$2:$A$51,0))</f>
        <v>Fashion</v>
      </c>
      <c r="J8173" s="1" t="str">
        <f aca="false">INDEX(Orders!$E$2:$E$8001,MATCH(B8173,Orders!$A$2:$A$8001,0))</f>
        <v>Delivered</v>
      </c>
      <c r="K8173" s="1" t="str">
        <f aca="false">LEFT(INDEX(Orders!$C$2:$C$8001,MATCH(B8173,Orders!$A$2:$A$8001,0)),7)</f>
        <v>2024-03</v>
      </c>
    </row>
    <row r="8174" customFormat="false" ht="15" hidden="false" customHeight="true" outlineLevel="0" collapsed="false">
      <c r="A8174" s="1" t="s">
        <v>18644</v>
      </c>
      <c r="B8174" s="1" t="s">
        <v>6441</v>
      </c>
      <c r="C8174" s="1" t="s">
        <v>1933</v>
      </c>
      <c r="D8174" s="1" t="n">
        <v>3</v>
      </c>
      <c r="E8174" s="16" t="n">
        <v>7194.38</v>
      </c>
      <c r="F8174" s="17" t="n">
        <v>0</v>
      </c>
      <c r="G8174" s="16" t="n">
        <v>21583.14</v>
      </c>
      <c r="I8174" s="1" t="str">
        <f aca="false">INDEX(Products!$C$2:$C$51,MATCH(C8174,Products!$A$2:$A$51,0))</f>
        <v>Electronics</v>
      </c>
      <c r="J8174" s="1" t="str">
        <f aca="false">INDEX(Orders!$E$2:$E$8001,MATCH(B8174,Orders!$A$2:$A$8001,0))</f>
        <v>Delivered</v>
      </c>
      <c r="K8174" s="1" t="str">
        <f aca="false">LEFT(INDEX(Orders!$C$2:$C$8001,MATCH(B8174,Orders!$A$2:$A$8001,0)),7)</f>
        <v>2024-03</v>
      </c>
    </row>
    <row r="8175" customFormat="false" ht="15" hidden="false" customHeight="true" outlineLevel="0" collapsed="false">
      <c r="A8175" s="1" t="s">
        <v>18645</v>
      </c>
      <c r="B8175" s="1" t="s">
        <v>6442</v>
      </c>
      <c r="C8175" s="1" t="s">
        <v>2006</v>
      </c>
      <c r="D8175" s="1" t="n">
        <v>2</v>
      </c>
      <c r="E8175" s="16" t="n">
        <v>482.17</v>
      </c>
      <c r="F8175" s="17" t="n">
        <v>0.15</v>
      </c>
      <c r="G8175" s="16" t="n">
        <v>819.69</v>
      </c>
      <c r="I8175" s="1" t="str">
        <f aca="false">INDEX(Products!$C$2:$C$51,MATCH(C8175,Products!$A$2:$A$51,0))</f>
        <v>Books &amp; Stationery</v>
      </c>
      <c r="J8175" s="1" t="str">
        <f aca="false">INDEX(Orders!$E$2:$E$8001,MATCH(B8175,Orders!$A$2:$A$8001,0))</f>
        <v>Returned</v>
      </c>
      <c r="K8175" s="1" t="str">
        <f aca="false">LEFT(INDEX(Orders!$C$2:$C$8001,MATCH(B8175,Orders!$A$2:$A$8001,0)),7)</f>
        <v>2024-09</v>
      </c>
    </row>
    <row r="8176" customFormat="false" ht="15" hidden="false" customHeight="true" outlineLevel="0" collapsed="false">
      <c r="A8176" s="1" t="s">
        <v>18646</v>
      </c>
      <c r="B8176" s="1" t="s">
        <v>6443</v>
      </c>
      <c r="C8176" s="1" t="s">
        <v>2007</v>
      </c>
      <c r="D8176" s="1" t="n">
        <v>1</v>
      </c>
      <c r="E8176" s="16" t="n">
        <v>750.27</v>
      </c>
      <c r="F8176" s="17" t="n">
        <v>0.05</v>
      </c>
      <c r="G8176" s="16" t="n">
        <v>712.76</v>
      </c>
      <c r="I8176" s="1" t="str">
        <f aca="false">INDEX(Products!$C$2:$C$51,MATCH(C8176,Products!$A$2:$A$51,0))</f>
        <v>Books &amp; Stationery</v>
      </c>
      <c r="J8176" s="1" t="str">
        <f aca="false">INDEX(Orders!$E$2:$E$8001,MATCH(B8176,Orders!$A$2:$A$8001,0))</f>
        <v>Delivered</v>
      </c>
      <c r="K8176" s="1" t="str">
        <f aca="false">LEFT(INDEX(Orders!$C$2:$C$8001,MATCH(B8176,Orders!$A$2:$A$8001,0)),7)</f>
        <v>2025-11</v>
      </c>
    </row>
    <row r="8177" customFormat="false" ht="15" hidden="false" customHeight="true" outlineLevel="0" collapsed="false">
      <c r="A8177" s="1" t="s">
        <v>18647</v>
      </c>
      <c r="B8177" s="1" t="s">
        <v>6443</v>
      </c>
      <c r="C8177" s="1" t="s">
        <v>1949</v>
      </c>
      <c r="D8177" s="1" t="n">
        <v>2</v>
      </c>
      <c r="E8177" s="16" t="n">
        <v>4185.64</v>
      </c>
      <c r="F8177" s="17" t="n">
        <v>0.1</v>
      </c>
      <c r="G8177" s="16" t="n">
        <v>7534.15</v>
      </c>
      <c r="I8177" s="1" t="str">
        <f aca="false">INDEX(Products!$C$2:$C$51,MATCH(C8177,Products!$A$2:$A$51,0))</f>
        <v>Fashion</v>
      </c>
      <c r="J8177" s="1" t="str">
        <f aca="false">INDEX(Orders!$E$2:$E$8001,MATCH(B8177,Orders!$A$2:$A$8001,0))</f>
        <v>Delivered</v>
      </c>
      <c r="K8177" s="1" t="str">
        <f aca="false">LEFT(INDEX(Orders!$C$2:$C$8001,MATCH(B8177,Orders!$A$2:$A$8001,0)),7)</f>
        <v>2025-11</v>
      </c>
    </row>
    <row r="8178" customFormat="false" ht="15" hidden="false" customHeight="true" outlineLevel="0" collapsed="false">
      <c r="A8178" s="1" t="s">
        <v>18648</v>
      </c>
      <c r="B8178" s="1" t="s">
        <v>6443</v>
      </c>
      <c r="C8178" s="1" t="s">
        <v>1967</v>
      </c>
      <c r="D8178" s="1" t="n">
        <v>1</v>
      </c>
      <c r="E8178" s="16" t="n">
        <v>6822.61</v>
      </c>
      <c r="F8178" s="17" t="n">
        <v>0.1</v>
      </c>
      <c r="G8178" s="16" t="n">
        <v>6140.35</v>
      </c>
      <c r="I8178" s="1" t="str">
        <f aca="false">INDEX(Products!$C$2:$C$51,MATCH(C8178,Products!$A$2:$A$51,0))</f>
        <v>Home &amp; Kitchen</v>
      </c>
      <c r="J8178" s="1" t="str">
        <f aca="false">INDEX(Orders!$E$2:$E$8001,MATCH(B8178,Orders!$A$2:$A$8001,0))</f>
        <v>Delivered</v>
      </c>
      <c r="K8178" s="1" t="str">
        <f aca="false">LEFT(INDEX(Orders!$C$2:$C$8001,MATCH(B8178,Orders!$A$2:$A$8001,0)),7)</f>
        <v>2025-11</v>
      </c>
    </row>
    <row r="8179" customFormat="false" ht="15" hidden="false" customHeight="true" outlineLevel="0" collapsed="false">
      <c r="A8179" s="1" t="s">
        <v>18649</v>
      </c>
      <c r="B8179" s="1" t="s">
        <v>6443</v>
      </c>
      <c r="C8179" s="1" t="s">
        <v>1997</v>
      </c>
      <c r="D8179" s="1" t="n">
        <v>1</v>
      </c>
      <c r="E8179" s="16" t="n">
        <v>311.15</v>
      </c>
      <c r="F8179" s="17" t="n">
        <v>0</v>
      </c>
      <c r="G8179" s="16" t="n">
        <v>311.15</v>
      </c>
      <c r="I8179" s="1" t="str">
        <f aca="false">INDEX(Products!$C$2:$C$51,MATCH(C8179,Products!$A$2:$A$51,0))</f>
        <v>Sports &amp; Fitness</v>
      </c>
      <c r="J8179" s="1" t="str">
        <f aca="false">INDEX(Orders!$E$2:$E$8001,MATCH(B8179,Orders!$A$2:$A$8001,0))</f>
        <v>Delivered</v>
      </c>
      <c r="K8179" s="1" t="str">
        <f aca="false">LEFT(INDEX(Orders!$C$2:$C$8001,MATCH(B8179,Orders!$A$2:$A$8001,0)),7)</f>
        <v>2025-11</v>
      </c>
    </row>
    <row r="8180" customFormat="false" ht="15" hidden="false" customHeight="true" outlineLevel="0" collapsed="false">
      <c r="A8180" s="1" t="s">
        <v>18650</v>
      </c>
      <c r="B8180" s="1" t="s">
        <v>6444</v>
      </c>
      <c r="C8180" s="1" t="s">
        <v>2006</v>
      </c>
      <c r="D8180" s="1" t="n">
        <v>1</v>
      </c>
      <c r="E8180" s="16" t="n">
        <v>482.17</v>
      </c>
      <c r="F8180" s="17" t="n">
        <v>0</v>
      </c>
      <c r="G8180" s="16" t="n">
        <v>482.17</v>
      </c>
      <c r="I8180" s="1" t="str">
        <f aca="false">INDEX(Products!$C$2:$C$51,MATCH(C8180,Products!$A$2:$A$51,0))</f>
        <v>Books &amp; Stationery</v>
      </c>
      <c r="J8180" s="1" t="str">
        <f aca="false">INDEX(Orders!$E$2:$E$8001,MATCH(B8180,Orders!$A$2:$A$8001,0))</f>
        <v>Delivered</v>
      </c>
      <c r="K8180" s="1" t="str">
        <f aca="false">LEFT(INDEX(Orders!$C$2:$C$8001,MATCH(B8180,Orders!$A$2:$A$8001,0)),7)</f>
        <v>2024-08</v>
      </c>
    </row>
    <row r="8181" customFormat="false" ht="15" hidden="false" customHeight="true" outlineLevel="0" collapsed="false">
      <c r="A8181" s="1" t="s">
        <v>18651</v>
      </c>
      <c r="B8181" s="1" t="s">
        <v>6445</v>
      </c>
      <c r="C8181" s="1" t="s">
        <v>1940</v>
      </c>
      <c r="D8181" s="1" t="n">
        <v>1</v>
      </c>
      <c r="E8181" s="16" t="n">
        <v>2374.52</v>
      </c>
      <c r="F8181" s="17" t="n">
        <v>0</v>
      </c>
      <c r="G8181" s="16" t="n">
        <v>2374.52</v>
      </c>
      <c r="I8181" s="1" t="str">
        <f aca="false">INDEX(Products!$C$2:$C$51,MATCH(C8181,Products!$A$2:$A$51,0))</f>
        <v>Fashion</v>
      </c>
      <c r="J8181" s="1" t="str">
        <f aca="false">INDEX(Orders!$E$2:$E$8001,MATCH(B8181,Orders!$A$2:$A$8001,0))</f>
        <v>Delivered</v>
      </c>
      <c r="K8181" s="1" t="str">
        <f aca="false">LEFT(INDEX(Orders!$C$2:$C$8001,MATCH(B8181,Orders!$A$2:$A$8001,0)),7)</f>
        <v>2025-09</v>
      </c>
    </row>
    <row r="8182" customFormat="false" ht="15" hidden="false" customHeight="true" outlineLevel="0" collapsed="false">
      <c r="A8182" s="1" t="s">
        <v>18652</v>
      </c>
      <c r="B8182" s="1" t="s">
        <v>6445</v>
      </c>
      <c r="C8182" s="1" t="s">
        <v>1976</v>
      </c>
      <c r="D8182" s="1" t="n">
        <v>1</v>
      </c>
      <c r="E8182" s="16" t="n">
        <v>1603.35</v>
      </c>
      <c r="F8182" s="17" t="n">
        <v>0</v>
      </c>
      <c r="G8182" s="16" t="n">
        <v>1603.35</v>
      </c>
      <c r="I8182" s="1" t="str">
        <f aca="false">INDEX(Products!$C$2:$C$51,MATCH(C8182,Products!$A$2:$A$51,0))</f>
        <v>Beauty &amp; Personal Care</v>
      </c>
      <c r="J8182" s="1" t="str">
        <f aca="false">INDEX(Orders!$E$2:$E$8001,MATCH(B8182,Orders!$A$2:$A$8001,0))</f>
        <v>Delivered</v>
      </c>
      <c r="K8182" s="1" t="str">
        <f aca="false">LEFT(INDEX(Orders!$C$2:$C$8001,MATCH(B8182,Orders!$A$2:$A$8001,0)),7)</f>
        <v>2025-09</v>
      </c>
    </row>
    <row r="8183" customFormat="false" ht="15" hidden="false" customHeight="true" outlineLevel="0" collapsed="false">
      <c r="A8183" s="1" t="s">
        <v>18653</v>
      </c>
      <c r="B8183" s="1" t="s">
        <v>6446</v>
      </c>
      <c r="C8183" s="1" t="s">
        <v>2007</v>
      </c>
      <c r="D8183" s="1" t="n">
        <v>2</v>
      </c>
      <c r="E8183" s="16" t="n">
        <v>750.27</v>
      </c>
      <c r="F8183" s="17" t="n">
        <v>0</v>
      </c>
      <c r="G8183" s="16" t="n">
        <v>1500.54</v>
      </c>
      <c r="I8183" s="1" t="str">
        <f aca="false">INDEX(Products!$C$2:$C$51,MATCH(C8183,Products!$A$2:$A$51,0))</f>
        <v>Books &amp; Stationery</v>
      </c>
      <c r="J8183" s="1" t="str">
        <f aca="false">INDEX(Orders!$E$2:$E$8001,MATCH(B8183,Orders!$A$2:$A$8001,0))</f>
        <v>Delivered</v>
      </c>
      <c r="K8183" s="1" t="str">
        <f aca="false">LEFT(INDEX(Orders!$C$2:$C$8001,MATCH(B8183,Orders!$A$2:$A$8001,0)),7)</f>
        <v>2025-12</v>
      </c>
    </row>
    <row r="8184" customFormat="false" ht="15" hidden="false" customHeight="true" outlineLevel="0" collapsed="false">
      <c r="A8184" s="1" t="s">
        <v>18654</v>
      </c>
      <c r="B8184" s="1" t="s">
        <v>6446</v>
      </c>
      <c r="C8184" s="1" t="s">
        <v>2006</v>
      </c>
      <c r="D8184" s="1" t="n">
        <v>2</v>
      </c>
      <c r="E8184" s="16" t="n">
        <v>482.17</v>
      </c>
      <c r="F8184" s="17" t="n">
        <v>0.2</v>
      </c>
      <c r="G8184" s="16" t="n">
        <v>771.47</v>
      </c>
      <c r="I8184" s="1" t="str">
        <f aca="false">INDEX(Products!$C$2:$C$51,MATCH(C8184,Products!$A$2:$A$51,0))</f>
        <v>Books &amp; Stationery</v>
      </c>
      <c r="J8184" s="1" t="str">
        <f aca="false">INDEX(Orders!$E$2:$E$8001,MATCH(B8184,Orders!$A$2:$A$8001,0))</f>
        <v>Delivered</v>
      </c>
      <c r="K8184" s="1" t="str">
        <f aca="false">LEFT(INDEX(Orders!$C$2:$C$8001,MATCH(B8184,Orders!$A$2:$A$8001,0)),7)</f>
        <v>2025-12</v>
      </c>
    </row>
    <row r="8185" customFormat="false" ht="15" hidden="false" customHeight="true" outlineLevel="0" collapsed="false">
      <c r="A8185" s="1" t="s">
        <v>18655</v>
      </c>
      <c r="B8185" s="1" t="s">
        <v>6447</v>
      </c>
      <c r="C8185" s="1" t="s">
        <v>1975</v>
      </c>
      <c r="D8185" s="1" t="n">
        <v>1</v>
      </c>
      <c r="E8185" s="16" t="n">
        <v>862.99</v>
      </c>
      <c r="F8185" s="17" t="n">
        <v>0</v>
      </c>
      <c r="G8185" s="16" t="n">
        <v>862.99</v>
      </c>
      <c r="I8185" s="1" t="str">
        <f aca="false">INDEX(Products!$C$2:$C$51,MATCH(C8185,Products!$A$2:$A$51,0))</f>
        <v>Beauty &amp; Personal Care</v>
      </c>
      <c r="J8185" s="1" t="str">
        <f aca="false">INDEX(Orders!$E$2:$E$8001,MATCH(B8185,Orders!$A$2:$A$8001,0))</f>
        <v>Delivered</v>
      </c>
      <c r="K8185" s="1" t="str">
        <f aca="false">LEFT(INDEX(Orders!$C$2:$C$8001,MATCH(B8185,Orders!$A$2:$A$8001,0)),7)</f>
        <v>2025-10</v>
      </c>
    </row>
    <row r="8186" customFormat="false" ht="15" hidden="false" customHeight="true" outlineLevel="0" collapsed="false">
      <c r="A8186" s="1" t="s">
        <v>18656</v>
      </c>
      <c r="B8186" s="1" t="s">
        <v>6447</v>
      </c>
      <c r="C8186" s="1" t="s">
        <v>1953</v>
      </c>
      <c r="D8186" s="1" t="n">
        <v>1</v>
      </c>
      <c r="E8186" s="16" t="n">
        <v>4914.12</v>
      </c>
      <c r="F8186" s="17" t="n">
        <v>0.15</v>
      </c>
      <c r="G8186" s="16" t="n">
        <v>4177</v>
      </c>
      <c r="I8186" s="1" t="str">
        <f aca="false">INDEX(Products!$C$2:$C$51,MATCH(C8186,Products!$A$2:$A$51,0))</f>
        <v>Fashion</v>
      </c>
      <c r="J8186" s="1" t="str">
        <f aca="false">INDEX(Orders!$E$2:$E$8001,MATCH(B8186,Orders!$A$2:$A$8001,0))</f>
        <v>Delivered</v>
      </c>
      <c r="K8186" s="1" t="str">
        <f aca="false">LEFT(INDEX(Orders!$C$2:$C$8001,MATCH(B8186,Orders!$A$2:$A$8001,0)),7)</f>
        <v>2025-10</v>
      </c>
    </row>
    <row r="8187" customFormat="false" ht="15" hidden="false" customHeight="true" outlineLevel="0" collapsed="false">
      <c r="A8187" s="1" t="s">
        <v>18657</v>
      </c>
      <c r="B8187" s="1" t="s">
        <v>6447</v>
      </c>
      <c r="C8187" s="1" t="s">
        <v>1965</v>
      </c>
      <c r="D8187" s="1" t="n">
        <v>1</v>
      </c>
      <c r="E8187" s="16" t="n">
        <v>1145.07</v>
      </c>
      <c r="F8187" s="17" t="n">
        <v>0.2</v>
      </c>
      <c r="G8187" s="16" t="n">
        <v>916.06</v>
      </c>
      <c r="I8187" s="1" t="str">
        <f aca="false">INDEX(Products!$C$2:$C$51,MATCH(C8187,Products!$A$2:$A$51,0))</f>
        <v>Home &amp; Kitchen</v>
      </c>
      <c r="J8187" s="1" t="str">
        <f aca="false">INDEX(Orders!$E$2:$E$8001,MATCH(B8187,Orders!$A$2:$A$8001,0))</f>
        <v>Delivered</v>
      </c>
      <c r="K8187" s="1" t="str">
        <f aca="false">LEFT(INDEX(Orders!$C$2:$C$8001,MATCH(B8187,Orders!$A$2:$A$8001,0)),7)</f>
        <v>2025-10</v>
      </c>
    </row>
    <row r="8188" customFormat="false" ht="15" hidden="false" customHeight="true" outlineLevel="0" collapsed="false">
      <c r="A8188" s="1" t="s">
        <v>18658</v>
      </c>
      <c r="B8188" s="1" t="s">
        <v>6447</v>
      </c>
      <c r="C8188" s="1" t="s">
        <v>1938</v>
      </c>
      <c r="D8188" s="1" t="n">
        <v>1</v>
      </c>
      <c r="E8188" s="16" t="n">
        <v>1572.6</v>
      </c>
      <c r="F8188" s="17" t="n">
        <v>0.1</v>
      </c>
      <c r="G8188" s="16" t="n">
        <v>1415.34</v>
      </c>
      <c r="I8188" s="1" t="str">
        <f aca="false">INDEX(Products!$C$2:$C$51,MATCH(C8188,Products!$A$2:$A$51,0))</f>
        <v>Fashion</v>
      </c>
      <c r="J8188" s="1" t="str">
        <f aca="false">INDEX(Orders!$E$2:$E$8001,MATCH(B8188,Orders!$A$2:$A$8001,0))</f>
        <v>Delivered</v>
      </c>
      <c r="K8188" s="1" t="str">
        <f aca="false">LEFT(INDEX(Orders!$C$2:$C$8001,MATCH(B8188,Orders!$A$2:$A$8001,0)),7)</f>
        <v>2025-10</v>
      </c>
    </row>
    <row r="8189" customFormat="false" ht="15" hidden="false" customHeight="true" outlineLevel="0" collapsed="false">
      <c r="A8189" s="1" t="s">
        <v>18659</v>
      </c>
      <c r="B8189" s="1" t="s">
        <v>6448</v>
      </c>
      <c r="C8189" s="1" t="s">
        <v>1990</v>
      </c>
      <c r="D8189" s="1" t="n">
        <v>1</v>
      </c>
      <c r="E8189" s="16" t="n">
        <v>5311.32</v>
      </c>
      <c r="F8189" s="17" t="n">
        <v>0.2</v>
      </c>
      <c r="G8189" s="16" t="n">
        <v>4249.06</v>
      </c>
      <c r="I8189" s="1" t="str">
        <f aca="false">INDEX(Products!$C$2:$C$51,MATCH(C8189,Products!$A$2:$A$51,0))</f>
        <v>Sports &amp; Fitness</v>
      </c>
      <c r="J8189" s="1" t="str">
        <f aca="false">INDEX(Orders!$E$2:$E$8001,MATCH(B8189,Orders!$A$2:$A$8001,0))</f>
        <v>Delivered</v>
      </c>
      <c r="K8189" s="1" t="str">
        <f aca="false">LEFT(INDEX(Orders!$C$2:$C$8001,MATCH(B8189,Orders!$A$2:$A$8001,0)),7)</f>
        <v>2025-09</v>
      </c>
    </row>
    <row r="8190" customFormat="false" ht="15" hidden="false" customHeight="true" outlineLevel="0" collapsed="false">
      <c r="A8190" s="1" t="s">
        <v>18660</v>
      </c>
      <c r="B8190" s="1" t="s">
        <v>6449</v>
      </c>
      <c r="C8190" s="1" t="s">
        <v>1990</v>
      </c>
      <c r="D8190" s="1" t="n">
        <v>1</v>
      </c>
      <c r="E8190" s="16" t="n">
        <v>5311.32</v>
      </c>
      <c r="F8190" s="17" t="n">
        <v>0.15</v>
      </c>
      <c r="G8190" s="16" t="n">
        <v>4514.62</v>
      </c>
      <c r="I8190" s="1" t="str">
        <f aca="false">INDEX(Products!$C$2:$C$51,MATCH(C8190,Products!$A$2:$A$51,0))</f>
        <v>Sports &amp; Fitness</v>
      </c>
      <c r="J8190" s="1" t="str">
        <f aca="false">INDEX(Orders!$E$2:$E$8001,MATCH(B8190,Orders!$A$2:$A$8001,0))</f>
        <v>Delivered</v>
      </c>
      <c r="K8190" s="1" t="str">
        <f aca="false">LEFT(INDEX(Orders!$C$2:$C$8001,MATCH(B8190,Orders!$A$2:$A$8001,0)),7)</f>
        <v>2024-03</v>
      </c>
    </row>
    <row r="8191" customFormat="false" ht="15" hidden="false" customHeight="true" outlineLevel="0" collapsed="false">
      <c r="A8191" s="1" t="s">
        <v>18661</v>
      </c>
      <c r="B8191" s="1" t="s">
        <v>6449</v>
      </c>
      <c r="C8191" s="1" t="s">
        <v>1953</v>
      </c>
      <c r="D8191" s="1" t="n">
        <v>2</v>
      </c>
      <c r="E8191" s="16" t="n">
        <v>4914.12</v>
      </c>
      <c r="F8191" s="17" t="n">
        <v>0</v>
      </c>
      <c r="G8191" s="16" t="n">
        <v>9828.24</v>
      </c>
      <c r="I8191" s="1" t="str">
        <f aca="false">INDEX(Products!$C$2:$C$51,MATCH(C8191,Products!$A$2:$A$51,0))</f>
        <v>Fashion</v>
      </c>
      <c r="J8191" s="1" t="str">
        <f aca="false">INDEX(Orders!$E$2:$E$8001,MATCH(B8191,Orders!$A$2:$A$8001,0))</f>
        <v>Delivered</v>
      </c>
      <c r="K8191" s="1" t="str">
        <f aca="false">LEFT(INDEX(Orders!$C$2:$C$8001,MATCH(B8191,Orders!$A$2:$A$8001,0)),7)</f>
        <v>2024-03</v>
      </c>
    </row>
    <row r="8192" customFormat="false" ht="15" hidden="false" customHeight="true" outlineLevel="0" collapsed="false">
      <c r="A8192" s="1" t="s">
        <v>18662</v>
      </c>
      <c r="B8192" s="1" t="s">
        <v>6449</v>
      </c>
      <c r="C8192" s="1" t="s">
        <v>1937</v>
      </c>
      <c r="D8192" s="1" t="n">
        <v>1</v>
      </c>
      <c r="E8192" s="16" t="n">
        <v>1364.75</v>
      </c>
      <c r="F8192" s="17" t="n">
        <v>0.05</v>
      </c>
      <c r="G8192" s="16" t="n">
        <v>1296.51</v>
      </c>
      <c r="I8192" s="1" t="str">
        <f aca="false">INDEX(Products!$C$2:$C$51,MATCH(C8192,Products!$A$2:$A$51,0))</f>
        <v>Fashion</v>
      </c>
      <c r="J8192" s="1" t="str">
        <f aca="false">INDEX(Orders!$E$2:$E$8001,MATCH(B8192,Orders!$A$2:$A$8001,0))</f>
        <v>Delivered</v>
      </c>
      <c r="K8192" s="1" t="str">
        <f aca="false">LEFT(INDEX(Orders!$C$2:$C$8001,MATCH(B8192,Orders!$A$2:$A$8001,0)),7)</f>
        <v>2024-03</v>
      </c>
    </row>
    <row r="8193" customFormat="false" ht="15" hidden="false" customHeight="true" outlineLevel="0" collapsed="false">
      <c r="A8193" s="1" t="s">
        <v>18663</v>
      </c>
      <c r="B8193" s="1" t="s">
        <v>6450</v>
      </c>
      <c r="C8193" s="1" t="s">
        <v>2006</v>
      </c>
      <c r="D8193" s="1" t="n">
        <v>1</v>
      </c>
      <c r="E8193" s="16" t="n">
        <v>482.17</v>
      </c>
      <c r="F8193" s="17" t="n">
        <v>0.1</v>
      </c>
      <c r="G8193" s="16" t="n">
        <v>433.95</v>
      </c>
      <c r="I8193" s="1" t="str">
        <f aca="false">INDEX(Products!$C$2:$C$51,MATCH(C8193,Products!$A$2:$A$51,0))</f>
        <v>Books &amp; Stationery</v>
      </c>
      <c r="J8193" s="1" t="str">
        <f aca="false">INDEX(Orders!$E$2:$E$8001,MATCH(B8193,Orders!$A$2:$A$8001,0))</f>
        <v>Delivered</v>
      </c>
      <c r="K8193" s="1" t="str">
        <f aca="false">LEFT(INDEX(Orders!$C$2:$C$8001,MATCH(B8193,Orders!$A$2:$A$8001,0)),7)</f>
        <v>2025-09</v>
      </c>
    </row>
    <row r="8194" customFormat="false" ht="15" hidden="false" customHeight="true" outlineLevel="0" collapsed="false">
      <c r="A8194" s="1" t="s">
        <v>18664</v>
      </c>
      <c r="B8194" s="1" t="s">
        <v>6450</v>
      </c>
      <c r="C8194" s="1" t="s">
        <v>1955</v>
      </c>
      <c r="D8194" s="1" t="n">
        <v>2</v>
      </c>
      <c r="E8194" s="16" t="n">
        <v>3340.76</v>
      </c>
      <c r="F8194" s="17" t="n">
        <v>0.15</v>
      </c>
      <c r="G8194" s="16" t="n">
        <v>5679.29</v>
      </c>
      <c r="I8194" s="1" t="str">
        <f aca="false">INDEX(Products!$C$2:$C$51,MATCH(C8194,Products!$A$2:$A$51,0))</f>
        <v>Home &amp; Kitchen</v>
      </c>
      <c r="J8194" s="1" t="str">
        <f aca="false">INDEX(Orders!$E$2:$E$8001,MATCH(B8194,Orders!$A$2:$A$8001,0))</f>
        <v>Delivered</v>
      </c>
      <c r="K8194" s="1" t="str">
        <f aca="false">LEFT(INDEX(Orders!$C$2:$C$8001,MATCH(B8194,Orders!$A$2:$A$8001,0)),7)</f>
        <v>2025-09</v>
      </c>
    </row>
    <row r="8195" customFormat="false" ht="15" hidden="false" customHeight="true" outlineLevel="0" collapsed="false">
      <c r="A8195" s="1" t="s">
        <v>18665</v>
      </c>
      <c r="B8195" s="1" t="s">
        <v>6450</v>
      </c>
      <c r="C8195" s="1" t="s">
        <v>2007</v>
      </c>
      <c r="D8195" s="1" t="n">
        <v>1</v>
      </c>
      <c r="E8195" s="16" t="n">
        <v>750.27</v>
      </c>
      <c r="F8195" s="17" t="n">
        <v>0.1</v>
      </c>
      <c r="G8195" s="16" t="n">
        <v>675.24</v>
      </c>
      <c r="I8195" s="1" t="str">
        <f aca="false">INDEX(Products!$C$2:$C$51,MATCH(C8195,Products!$A$2:$A$51,0))</f>
        <v>Books &amp; Stationery</v>
      </c>
      <c r="J8195" s="1" t="str">
        <f aca="false">INDEX(Orders!$E$2:$E$8001,MATCH(B8195,Orders!$A$2:$A$8001,0))</f>
        <v>Delivered</v>
      </c>
      <c r="K8195" s="1" t="str">
        <f aca="false">LEFT(INDEX(Orders!$C$2:$C$8001,MATCH(B8195,Orders!$A$2:$A$8001,0)),7)</f>
        <v>2025-09</v>
      </c>
    </row>
    <row r="8196" customFormat="false" ht="15" hidden="false" customHeight="true" outlineLevel="0" collapsed="false">
      <c r="A8196" s="1" t="s">
        <v>18666</v>
      </c>
      <c r="B8196" s="1" t="s">
        <v>6451</v>
      </c>
      <c r="C8196" s="1" t="s">
        <v>1990</v>
      </c>
      <c r="D8196" s="1" t="n">
        <v>2</v>
      </c>
      <c r="E8196" s="16" t="n">
        <v>5311.32</v>
      </c>
      <c r="F8196" s="17" t="n">
        <v>0.05</v>
      </c>
      <c r="G8196" s="16" t="n">
        <v>10091.51</v>
      </c>
      <c r="I8196" s="1" t="str">
        <f aca="false">INDEX(Products!$C$2:$C$51,MATCH(C8196,Products!$A$2:$A$51,0))</f>
        <v>Sports &amp; Fitness</v>
      </c>
      <c r="J8196" s="1" t="str">
        <f aca="false">INDEX(Orders!$E$2:$E$8001,MATCH(B8196,Orders!$A$2:$A$8001,0))</f>
        <v>Returned</v>
      </c>
      <c r="K8196" s="1" t="str">
        <f aca="false">LEFT(INDEX(Orders!$C$2:$C$8001,MATCH(B8196,Orders!$A$2:$A$8001,0)),7)</f>
        <v>2025-05</v>
      </c>
    </row>
    <row r="8197" customFormat="false" ht="15" hidden="false" customHeight="true" outlineLevel="0" collapsed="false">
      <c r="A8197" s="1" t="s">
        <v>18667</v>
      </c>
      <c r="B8197" s="1" t="s">
        <v>6452</v>
      </c>
      <c r="C8197" s="1" t="s">
        <v>1976</v>
      </c>
      <c r="D8197" s="1" t="n">
        <v>1</v>
      </c>
      <c r="E8197" s="16" t="n">
        <v>1603.35</v>
      </c>
      <c r="F8197" s="17" t="n">
        <v>0.15</v>
      </c>
      <c r="G8197" s="16" t="n">
        <v>1362.85</v>
      </c>
      <c r="I8197" s="1" t="str">
        <f aca="false">INDEX(Products!$C$2:$C$51,MATCH(C8197,Products!$A$2:$A$51,0))</f>
        <v>Beauty &amp; Personal Care</v>
      </c>
      <c r="J8197" s="1" t="str">
        <f aca="false">INDEX(Orders!$E$2:$E$8001,MATCH(B8197,Orders!$A$2:$A$8001,0))</f>
        <v>Delivered</v>
      </c>
      <c r="K8197" s="1" t="str">
        <f aca="false">LEFT(INDEX(Orders!$C$2:$C$8001,MATCH(B8197,Orders!$A$2:$A$8001,0)),7)</f>
        <v>2025-06</v>
      </c>
    </row>
    <row r="8198" customFormat="false" ht="15" hidden="false" customHeight="true" outlineLevel="0" collapsed="false">
      <c r="A8198" s="1" t="s">
        <v>18668</v>
      </c>
      <c r="B8198" s="1" t="s">
        <v>6452</v>
      </c>
      <c r="C8198" s="1" t="s">
        <v>1924</v>
      </c>
      <c r="D8198" s="1" t="n">
        <v>1</v>
      </c>
      <c r="E8198" s="16" t="n">
        <v>1971</v>
      </c>
      <c r="F8198" s="17" t="n">
        <v>0</v>
      </c>
      <c r="G8198" s="16" t="n">
        <v>1971</v>
      </c>
      <c r="I8198" s="1" t="str">
        <f aca="false">INDEX(Products!$C$2:$C$51,MATCH(C8198,Products!$A$2:$A$51,0))</f>
        <v>Electronics</v>
      </c>
      <c r="J8198" s="1" t="str">
        <f aca="false">INDEX(Orders!$E$2:$E$8001,MATCH(B8198,Orders!$A$2:$A$8001,0))</f>
        <v>Delivered</v>
      </c>
      <c r="K8198" s="1" t="str">
        <f aca="false">LEFT(INDEX(Orders!$C$2:$C$8001,MATCH(B8198,Orders!$A$2:$A$8001,0)),7)</f>
        <v>2025-06</v>
      </c>
    </row>
    <row r="8199" customFormat="false" ht="15" hidden="false" customHeight="true" outlineLevel="0" collapsed="false">
      <c r="A8199" s="1" t="s">
        <v>18669</v>
      </c>
      <c r="B8199" s="1" t="s">
        <v>6453</v>
      </c>
      <c r="C8199" s="1" t="s">
        <v>1979</v>
      </c>
      <c r="D8199" s="1" t="n">
        <v>1</v>
      </c>
      <c r="E8199" s="16" t="n">
        <v>623</v>
      </c>
      <c r="F8199" s="17" t="n">
        <v>0</v>
      </c>
      <c r="G8199" s="16" t="n">
        <v>623</v>
      </c>
      <c r="I8199" s="1" t="str">
        <f aca="false">INDEX(Products!$C$2:$C$51,MATCH(C8199,Products!$A$2:$A$51,0))</f>
        <v>Beauty &amp; Personal Care</v>
      </c>
      <c r="J8199" s="1" t="str">
        <f aca="false">INDEX(Orders!$E$2:$E$8001,MATCH(B8199,Orders!$A$2:$A$8001,0))</f>
        <v>Delivered</v>
      </c>
      <c r="K8199" s="1" t="str">
        <f aca="false">LEFT(INDEX(Orders!$C$2:$C$8001,MATCH(B8199,Orders!$A$2:$A$8001,0)),7)</f>
        <v>2025-11</v>
      </c>
    </row>
    <row r="8200" customFormat="false" ht="15" hidden="false" customHeight="true" outlineLevel="0" collapsed="false">
      <c r="A8200" s="1" t="s">
        <v>18670</v>
      </c>
      <c r="B8200" s="1" t="s">
        <v>6453</v>
      </c>
      <c r="C8200" s="1" t="s">
        <v>2006</v>
      </c>
      <c r="D8200" s="1" t="n">
        <v>1</v>
      </c>
      <c r="E8200" s="16" t="n">
        <v>482.17</v>
      </c>
      <c r="F8200" s="17" t="n">
        <v>0</v>
      </c>
      <c r="G8200" s="16" t="n">
        <v>482.17</v>
      </c>
      <c r="I8200" s="1" t="str">
        <f aca="false">INDEX(Products!$C$2:$C$51,MATCH(C8200,Products!$A$2:$A$51,0))</f>
        <v>Books &amp; Stationery</v>
      </c>
      <c r="J8200" s="1" t="str">
        <f aca="false">INDEX(Orders!$E$2:$E$8001,MATCH(B8200,Orders!$A$2:$A$8001,0))</f>
        <v>Delivered</v>
      </c>
      <c r="K8200" s="1" t="str">
        <f aca="false">LEFT(INDEX(Orders!$C$2:$C$8001,MATCH(B8200,Orders!$A$2:$A$8001,0)),7)</f>
        <v>2025-11</v>
      </c>
    </row>
    <row r="8201" customFormat="false" ht="15" hidden="false" customHeight="true" outlineLevel="0" collapsed="false">
      <c r="A8201" s="1" t="s">
        <v>18671</v>
      </c>
      <c r="B8201" s="1" t="s">
        <v>6453</v>
      </c>
      <c r="C8201" s="1" t="s">
        <v>1930</v>
      </c>
      <c r="D8201" s="1" t="n">
        <v>2</v>
      </c>
      <c r="E8201" s="16" t="n">
        <v>2398.35</v>
      </c>
      <c r="F8201" s="17" t="n">
        <v>0</v>
      </c>
      <c r="G8201" s="16" t="n">
        <v>4796.7</v>
      </c>
      <c r="I8201" s="1" t="str">
        <f aca="false">INDEX(Products!$C$2:$C$51,MATCH(C8201,Products!$A$2:$A$51,0))</f>
        <v>Electronics</v>
      </c>
      <c r="J8201" s="1" t="str">
        <f aca="false">INDEX(Orders!$E$2:$E$8001,MATCH(B8201,Orders!$A$2:$A$8001,0))</f>
        <v>Delivered</v>
      </c>
      <c r="K8201" s="1" t="str">
        <f aca="false">LEFT(INDEX(Orders!$C$2:$C$8001,MATCH(B8201,Orders!$A$2:$A$8001,0)),7)</f>
        <v>2025-11</v>
      </c>
    </row>
    <row r="8202" customFormat="false" ht="15" hidden="false" customHeight="true" outlineLevel="0" collapsed="false">
      <c r="A8202" s="1" t="s">
        <v>18672</v>
      </c>
      <c r="B8202" s="1" t="s">
        <v>6454</v>
      </c>
      <c r="C8202" s="1" t="s">
        <v>1997</v>
      </c>
      <c r="D8202" s="1" t="n">
        <v>1</v>
      </c>
      <c r="E8202" s="16" t="n">
        <v>311.15</v>
      </c>
      <c r="F8202" s="17" t="n">
        <v>0.15</v>
      </c>
      <c r="G8202" s="16" t="n">
        <v>264.48</v>
      </c>
      <c r="I8202" s="1" t="str">
        <f aca="false">INDEX(Products!$C$2:$C$51,MATCH(C8202,Products!$A$2:$A$51,0))</f>
        <v>Sports &amp; Fitness</v>
      </c>
      <c r="J8202" s="1" t="str">
        <f aca="false">INDEX(Orders!$E$2:$E$8001,MATCH(B8202,Orders!$A$2:$A$8001,0))</f>
        <v>Delivered</v>
      </c>
      <c r="K8202" s="1" t="str">
        <f aca="false">LEFT(INDEX(Orders!$C$2:$C$8001,MATCH(B8202,Orders!$A$2:$A$8001,0)),7)</f>
        <v>2025-07</v>
      </c>
    </row>
    <row r="8203" customFormat="false" ht="15" hidden="false" customHeight="true" outlineLevel="0" collapsed="false">
      <c r="A8203" s="1" t="s">
        <v>18673</v>
      </c>
      <c r="B8203" s="1" t="s">
        <v>6455</v>
      </c>
      <c r="C8203" s="1" t="s">
        <v>1930</v>
      </c>
      <c r="D8203" s="1" t="n">
        <v>1</v>
      </c>
      <c r="E8203" s="16" t="n">
        <v>2398.35</v>
      </c>
      <c r="F8203" s="17" t="n">
        <v>0.15</v>
      </c>
      <c r="G8203" s="16" t="n">
        <v>2038.6</v>
      </c>
      <c r="I8203" s="1" t="str">
        <f aca="false">INDEX(Products!$C$2:$C$51,MATCH(C8203,Products!$A$2:$A$51,0))</f>
        <v>Electronics</v>
      </c>
      <c r="J8203" s="1" t="str">
        <f aca="false">INDEX(Orders!$E$2:$E$8001,MATCH(B8203,Orders!$A$2:$A$8001,0))</f>
        <v>Cancelled</v>
      </c>
      <c r="K8203" s="1" t="str">
        <f aca="false">LEFT(INDEX(Orders!$C$2:$C$8001,MATCH(B8203,Orders!$A$2:$A$8001,0)),7)</f>
        <v>2025-10</v>
      </c>
    </row>
    <row r="8204" customFormat="false" ht="15" hidden="false" customHeight="true" outlineLevel="0" collapsed="false">
      <c r="A8204" s="1" t="s">
        <v>18674</v>
      </c>
      <c r="B8204" s="1" t="s">
        <v>6455</v>
      </c>
      <c r="C8204" s="1" t="s">
        <v>1995</v>
      </c>
      <c r="D8204" s="1" t="n">
        <v>1</v>
      </c>
      <c r="E8204" s="16" t="n">
        <v>2914.27</v>
      </c>
      <c r="F8204" s="17" t="n">
        <v>0</v>
      </c>
      <c r="G8204" s="16" t="n">
        <v>2914.27</v>
      </c>
      <c r="I8204" s="1" t="str">
        <f aca="false">INDEX(Products!$C$2:$C$51,MATCH(C8204,Products!$A$2:$A$51,0))</f>
        <v>Sports &amp; Fitness</v>
      </c>
      <c r="J8204" s="1" t="str">
        <f aca="false">INDEX(Orders!$E$2:$E$8001,MATCH(B8204,Orders!$A$2:$A$8001,0))</f>
        <v>Cancelled</v>
      </c>
      <c r="K8204" s="1" t="str">
        <f aca="false">LEFT(INDEX(Orders!$C$2:$C$8001,MATCH(B8204,Orders!$A$2:$A$8001,0)),7)</f>
        <v>2025-10</v>
      </c>
    </row>
    <row r="8205" customFormat="false" ht="15" hidden="false" customHeight="true" outlineLevel="0" collapsed="false">
      <c r="A8205" s="1" t="s">
        <v>18675</v>
      </c>
      <c r="B8205" s="1" t="s">
        <v>6456</v>
      </c>
      <c r="C8205" s="1" t="s">
        <v>2006</v>
      </c>
      <c r="D8205" s="1" t="n">
        <v>3</v>
      </c>
      <c r="E8205" s="16" t="n">
        <v>482.17</v>
      </c>
      <c r="F8205" s="17" t="n">
        <v>0</v>
      </c>
      <c r="G8205" s="16" t="n">
        <v>1446.51</v>
      </c>
      <c r="I8205" s="1" t="str">
        <f aca="false">INDEX(Products!$C$2:$C$51,MATCH(C8205,Products!$A$2:$A$51,0))</f>
        <v>Books &amp; Stationery</v>
      </c>
      <c r="J8205" s="1" t="str">
        <f aca="false">INDEX(Orders!$E$2:$E$8001,MATCH(B8205,Orders!$A$2:$A$8001,0))</f>
        <v>Cancelled</v>
      </c>
      <c r="K8205" s="1" t="str">
        <f aca="false">LEFT(INDEX(Orders!$C$2:$C$8001,MATCH(B8205,Orders!$A$2:$A$8001,0)),7)</f>
        <v>2025-01</v>
      </c>
    </row>
    <row r="8206" customFormat="false" ht="15" hidden="false" customHeight="true" outlineLevel="0" collapsed="false">
      <c r="A8206" s="1" t="s">
        <v>18676</v>
      </c>
      <c r="B8206" s="1" t="s">
        <v>6457</v>
      </c>
      <c r="C8206" s="1" t="s">
        <v>1940</v>
      </c>
      <c r="D8206" s="1" t="n">
        <v>1</v>
      </c>
      <c r="E8206" s="16" t="n">
        <v>2374.52</v>
      </c>
      <c r="F8206" s="17" t="n">
        <v>0</v>
      </c>
      <c r="G8206" s="16" t="n">
        <v>2374.52</v>
      </c>
      <c r="I8206" s="1" t="str">
        <f aca="false">INDEX(Products!$C$2:$C$51,MATCH(C8206,Products!$A$2:$A$51,0))</f>
        <v>Fashion</v>
      </c>
      <c r="J8206" s="1" t="str">
        <f aca="false">INDEX(Orders!$E$2:$E$8001,MATCH(B8206,Orders!$A$2:$A$8001,0))</f>
        <v>Delivered</v>
      </c>
      <c r="K8206" s="1" t="str">
        <f aca="false">LEFT(INDEX(Orders!$C$2:$C$8001,MATCH(B8206,Orders!$A$2:$A$8001,0)),7)</f>
        <v>2025-12</v>
      </c>
    </row>
    <row r="8207" customFormat="false" ht="15" hidden="false" customHeight="true" outlineLevel="0" collapsed="false">
      <c r="A8207" s="1" t="s">
        <v>18677</v>
      </c>
      <c r="B8207" s="1" t="s">
        <v>6457</v>
      </c>
      <c r="C8207" s="1" t="s">
        <v>1933</v>
      </c>
      <c r="D8207" s="1" t="n">
        <v>1</v>
      </c>
      <c r="E8207" s="16" t="n">
        <v>7194.38</v>
      </c>
      <c r="F8207" s="17" t="n">
        <v>0</v>
      </c>
      <c r="G8207" s="16" t="n">
        <v>7194.38</v>
      </c>
      <c r="I8207" s="1" t="str">
        <f aca="false">INDEX(Products!$C$2:$C$51,MATCH(C8207,Products!$A$2:$A$51,0))</f>
        <v>Electronics</v>
      </c>
      <c r="J8207" s="1" t="str">
        <f aca="false">INDEX(Orders!$E$2:$E$8001,MATCH(B8207,Orders!$A$2:$A$8001,0))</f>
        <v>Delivered</v>
      </c>
      <c r="K8207" s="1" t="str">
        <f aca="false">LEFT(INDEX(Orders!$C$2:$C$8001,MATCH(B8207,Orders!$A$2:$A$8001,0)),7)</f>
        <v>2025-12</v>
      </c>
    </row>
    <row r="8208" customFormat="false" ht="15" hidden="false" customHeight="true" outlineLevel="0" collapsed="false">
      <c r="A8208" s="1" t="s">
        <v>18678</v>
      </c>
      <c r="B8208" s="1" t="s">
        <v>6457</v>
      </c>
      <c r="C8208" s="1" t="s">
        <v>1990</v>
      </c>
      <c r="D8208" s="1" t="n">
        <v>1</v>
      </c>
      <c r="E8208" s="16" t="n">
        <v>5311.32</v>
      </c>
      <c r="F8208" s="17" t="n">
        <v>0.05</v>
      </c>
      <c r="G8208" s="16" t="n">
        <v>5045.75</v>
      </c>
      <c r="I8208" s="1" t="str">
        <f aca="false">INDEX(Products!$C$2:$C$51,MATCH(C8208,Products!$A$2:$A$51,0))</f>
        <v>Sports &amp; Fitness</v>
      </c>
      <c r="J8208" s="1" t="str">
        <f aca="false">INDEX(Orders!$E$2:$E$8001,MATCH(B8208,Orders!$A$2:$A$8001,0))</f>
        <v>Delivered</v>
      </c>
      <c r="K8208" s="1" t="str">
        <f aca="false">LEFT(INDEX(Orders!$C$2:$C$8001,MATCH(B8208,Orders!$A$2:$A$8001,0)),7)</f>
        <v>2025-12</v>
      </c>
    </row>
    <row r="8209" customFormat="false" ht="15" hidden="false" customHeight="true" outlineLevel="0" collapsed="false">
      <c r="A8209" s="1" t="s">
        <v>18679</v>
      </c>
      <c r="B8209" s="1" t="s">
        <v>6457</v>
      </c>
      <c r="C8209" s="1" t="s">
        <v>1975</v>
      </c>
      <c r="D8209" s="1" t="n">
        <v>2</v>
      </c>
      <c r="E8209" s="16" t="n">
        <v>862.99</v>
      </c>
      <c r="F8209" s="17" t="n">
        <v>0.1</v>
      </c>
      <c r="G8209" s="16" t="n">
        <v>1553.38</v>
      </c>
      <c r="I8209" s="1" t="str">
        <f aca="false">INDEX(Products!$C$2:$C$51,MATCH(C8209,Products!$A$2:$A$51,0))</f>
        <v>Beauty &amp; Personal Care</v>
      </c>
      <c r="J8209" s="1" t="str">
        <f aca="false">INDEX(Orders!$E$2:$E$8001,MATCH(B8209,Orders!$A$2:$A$8001,0))</f>
        <v>Delivered</v>
      </c>
      <c r="K8209" s="1" t="str">
        <f aca="false">LEFT(INDEX(Orders!$C$2:$C$8001,MATCH(B8209,Orders!$A$2:$A$8001,0)),7)</f>
        <v>2025-12</v>
      </c>
    </row>
    <row r="8210" customFormat="false" ht="15" hidden="false" customHeight="true" outlineLevel="0" collapsed="false">
      <c r="A8210" s="1" t="s">
        <v>18680</v>
      </c>
      <c r="B8210" s="1" t="s">
        <v>6458</v>
      </c>
      <c r="C8210" s="1" t="s">
        <v>1973</v>
      </c>
      <c r="D8210" s="1" t="n">
        <v>1</v>
      </c>
      <c r="E8210" s="16" t="n">
        <v>1158.24</v>
      </c>
      <c r="F8210" s="17" t="n">
        <v>0.05</v>
      </c>
      <c r="G8210" s="16" t="n">
        <v>1100.33</v>
      </c>
      <c r="I8210" s="1" t="str">
        <f aca="false">INDEX(Products!$C$2:$C$51,MATCH(C8210,Products!$A$2:$A$51,0))</f>
        <v>Home &amp; Kitchen</v>
      </c>
      <c r="J8210" s="1" t="str">
        <f aca="false">INDEX(Orders!$E$2:$E$8001,MATCH(B8210,Orders!$A$2:$A$8001,0))</f>
        <v>Delivered</v>
      </c>
      <c r="K8210" s="1" t="str">
        <f aca="false">LEFT(INDEX(Orders!$C$2:$C$8001,MATCH(B8210,Orders!$A$2:$A$8001,0)),7)</f>
        <v>2025-08</v>
      </c>
    </row>
    <row r="8211" customFormat="false" ht="15" hidden="false" customHeight="true" outlineLevel="0" collapsed="false">
      <c r="A8211" s="1" t="s">
        <v>18681</v>
      </c>
      <c r="B8211" s="1" t="s">
        <v>6458</v>
      </c>
      <c r="C8211" s="1" t="s">
        <v>2007</v>
      </c>
      <c r="D8211" s="1" t="n">
        <v>1</v>
      </c>
      <c r="E8211" s="16" t="n">
        <v>750.27</v>
      </c>
      <c r="F8211" s="17" t="n">
        <v>0.05</v>
      </c>
      <c r="G8211" s="16" t="n">
        <v>712.76</v>
      </c>
      <c r="I8211" s="1" t="str">
        <f aca="false">INDEX(Products!$C$2:$C$51,MATCH(C8211,Products!$A$2:$A$51,0))</f>
        <v>Books &amp; Stationery</v>
      </c>
      <c r="J8211" s="1" t="str">
        <f aca="false">INDEX(Orders!$E$2:$E$8001,MATCH(B8211,Orders!$A$2:$A$8001,0))</f>
        <v>Delivered</v>
      </c>
      <c r="K8211" s="1" t="str">
        <f aca="false">LEFT(INDEX(Orders!$C$2:$C$8001,MATCH(B8211,Orders!$A$2:$A$8001,0)),7)</f>
        <v>2025-08</v>
      </c>
    </row>
    <row r="8212" customFormat="false" ht="15" hidden="false" customHeight="true" outlineLevel="0" collapsed="false">
      <c r="A8212" s="1" t="s">
        <v>18682</v>
      </c>
      <c r="B8212" s="1" t="s">
        <v>6459</v>
      </c>
      <c r="C8212" s="1" t="s">
        <v>1940</v>
      </c>
      <c r="D8212" s="1" t="n">
        <v>1</v>
      </c>
      <c r="E8212" s="16" t="n">
        <v>2374.52</v>
      </c>
      <c r="F8212" s="17" t="n">
        <v>0</v>
      </c>
      <c r="G8212" s="16" t="n">
        <v>2374.52</v>
      </c>
      <c r="I8212" s="1" t="str">
        <f aca="false">INDEX(Products!$C$2:$C$51,MATCH(C8212,Products!$A$2:$A$51,0))</f>
        <v>Fashion</v>
      </c>
      <c r="J8212" s="1" t="str">
        <f aca="false">INDEX(Orders!$E$2:$E$8001,MATCH(B8212,Orders!$A$2:$A$8001,0))</f>
        <v>Delivered</v>
      </c>
      <c r="K8212" s="1" t="str">
        <f aca="false">LEFT(INDEX(Orders!$C$2:$C$8001,MATCH(B8212,Orders!$A$2:$A$8001,0)),7)</f>
        <v>2025-10</v>
      </c>
    </row>
    <row r="8213" customFormat="false" ht="15" hidden="false" customHeight="true" outlineLevel="0" collapsed="false">
      <c r="A8213" s="1" t="s">
        <v>18683</v>
      </c>
      <c r="B8213" s="1" t="s">
        <v>6460</v>
      </c>
      <c r="C8213" s="1" t="s">
        <v>1940</v>
      </c>
      <c r="D8213" s="1" t="n">
        <v>1</v>
      </c>
      <c r="E8213" s="16" t="n">
        <v>2374.52</v>
      </c>
      <c r="F8213" s="17" t="n">
        <v>0.2</v>
      </c>
      <c r="G8213" s="16" t="n">
        <v>1899.62</v>
      </c>
      <c r="I8213" s="1" t="str">
        <f aca="false">INDEX(Products!$C$2:$C$51,MATCH(C8213,Products!$A$2:$A$51,0))</f>
        <v>Fashion</v>
      </c>
      <c r="J8213" s="1" t="str">
        <f aca="false">INDEX(Orders!$E$2:$E$8001,MATCH(B8213,Orders!$A$2:$A$8001,0))</f>
        <v>Delivered</v>
      </c>
      <c r="K8213" s="1" t="str">
        <f aca="false">LEFT(INDEX(Orders!$C$2:$C$8001,MATCH(B8213,Orders!$A$2:$A$8001,0)),7)</f>
        <v>2024-10</v>
      </c>
    </row>
    <row r="8214" customFormat="false" ht="15" hidden="false" customHeight="true" outlineLevel="0" collapsed="false">
      <c r="A8214" s="1" t="s">
        <v>18684</v>
      </c>
      <c r="B8214" s="1" t="s">
        <v>6460</v>
      </c>
      <c r="C8214" s="1" t="s">
        <v>1959</v>
      </c>
      <c r="D8214" s="1" t="n">
        <v>2</v>
      </c>
      <c r="E8214" s="16" t="n">
        <v>2142.79</v>
      </c>
      <c r="F8214" s="17" t="n">
        <v>0.1</v>
      </c>
      <c r="G8214" s="16" t="n">
        <v>3857.02</v>
      </c>
      <c r="I8214" s="1" t="str">
        <f aca="false">INDEX(Products!$C$2:$C$51,MATCH(C8214,Products!$A$2:$A$51,0))</f>
        <v>Home &amp; Kitchen</v>
      </c>
      <c r="J8214" s="1" t="str">
        <f aca="false">INDEX(Orders!$E$2:$E$8001,MATCH(B8214,Orders!$A$2:$A$8001,0))</f>
        <v>Delivered</v>
      </c>
      <c r="K8214" s="1" t="str">
        <f aca="false">LEFT(INDEX(Orders!$C$2:$C$8001,MATCH(B8214,Orders!$A$2:$A$8001,0)),7)</f>
        <v>2024-10</v>
      </c>
    </row>
    <row r="8215" customFormat="false" ht="15" hidden="false" customHeight="true" outlineLevel="0" collapsed="false">
      <c r="A8215" s="1" t="s">
        <v>18685</v>
      </c>
      <c r="B8215" s="1" t="s">
        <v>6461</v>
      </c>
      <c r="C8215" s="1" t="s">
        <v>2006</v>
      </c>
      <c r="D8215" s="1" t="n">
        <v>1</v>
      </c>
      <c r="E8215" s="16" t="n">
        <v>482.17</v>
      </c>
      <c r="F8215" s="17" t="n">
        <v>0.05</v>
      </c>
      <c r="G8215" s="16" t="n">
        <v>458.06</v>
      </c>
      <c r="I8215" s="1" t="str">
        <f aca="false">INDEX(Products!$C$2:$C$51,MATCH(C8215,Products!$A$2:$A$51,0))</f>
        <v>Books &amp; Stationery</v>
      </c>
      <c r="J8215" s="1" t="str">
        <f aca="false">INDEX(Orders!$E$2:$E$8001,MATCH(B8215,Orders!$A$2:$A$8001,0))</f>
        <v>Delivered</v>
      </c>
      <c r="K8215" s="1" t="str">
        <f aca="false">LEFT(INDEX(Orders!$C$2:$C$8001,MATCH(B8215,Orders!$A$2:$A$8001,0)),7)</f>
        <v>2024-11</v>
      </c>
    </row>
    <row r="8216" customFormat="false" ht="15" hidden="false" customHeight="true" outlineLevel="0" collapsed="false">
      <c r="A8216" s="1" t="s">
        <v>18686</v>
      </c>
      <c r="B8216" s="1" t="s">
        <v>6462</v>
      </c>
      <c r="C8216" s="1" t="s">
        <v>1945</v>
      </c>
      <c r="D8216" s="1" t="n">
        <v>2</v>
      </c>
      <c r="E8216" s="16" t="n">
        <v>2390.13</v>
      </c>
      <c r="F8216" s="17" t="n">
        <v>0.1</v>
      </c>
      <c r="G8216" s="16" t="n">
        <v>4302.23</v>
      </c>
      <c r="I8216" s="1" t="str">
        <f aca="false">INDEX(Products!$C$2:$C$51,MATCH(C8216,Products!$A$2:$A$51,0))</f>
        <v>Fashion</v>
      </c>
      <c r="J8216" s="1" t="str">
        <f aca="false">INDEX(Orders!$E$2:$E$8001,MATCH(B8216,Orders!$A$2:$A$8001,0))</f>
        <v>Delivered</v>
      </c>
      <c r="K8216" s="1" t="str">
        <f aca="false">LEFT(INDEX(Orders!$C$2:$C$8001,MATCH(B8216,Orders!$A$2:$A$8001,0)),7)</f>
        <v>2024-03</v>
      </c>
    </row>
    <row r="8217" customFormat="false" ht="15" hidden="false" customHeight="true" outlineLevel="0" collapsed="false">
      <c r="A8217" s="1" t="s">
        <v>18687</v>
      </c>
      <c r="B8217" s="1" t="s">
        <v>6462</v>
      </c>
      <c r="C8217" s="1" t="s">
        <v>1971</v>
      </c>
      <c r="D8217" s="1" t="n">
        <v>1</v>
      </c>
      <c r="E8217" s="16" t="n">
        <v>2073.63</v>
      </c>
      <c r="F8217" s="17" t="n">
        <v>0.05</v>
      </c>
      <c r="G8217" s="16" t="n">
        <v>1969.95</v>
      </c>
      <c r="I8217" s="1" t="str">
        <f aca="false">INDEX(Products!$C$2:$C$51,MATCH(C8217,Products!$A$2:$A$51,0))</f>
        <v>Home &amp; Kitchen</v>
      </c>
      <c r="J8217" s="1" t="str">
        <f aca="false">INDEX(Orders!$E$2:$E$8001,MATCH(B8217,Orders!$A$2:$A$8001,0))</f>
        <v>Delivered</v>
      </c>
      <c r="K8217" s="1" t="str">
        <f aca="false">LEFT(INDEX(Orders!$C$2:$C$8001,MATCH(B8217,Orders!$A$2:$A$8001,0)),7)</f>
        <v>2024-03</v>
      </c>
    </row>
    <row r="8218" customFormat="false" ht="15" hidden="false" customHeight="true" outlineLevel="0" collapsed="false">
      <c r="A8218" s="1" t="s">
        <v>18688</v>
      </c>
      <c r="B8218" s="1" t="s">
        <v>6463</v>
      </c>
      <c r="C8218" s="1" t="s">
        <v>2006</v>
      </c>
      <c r="D8218" s="1" t="n">
        <v>1</v>
      </c>
      <c r="E8218" s="16" t="n">
        <v>482.17</v>
      </c>
      <c r="F8218" s="17" t="n">
        <v>0</v>
      </c>
      <c r="G8218" s="16" t="n">
        <v>482.17</v>
      </c>
      <c r="I8218" s="1" t="str">
        <f aca="false">INDEX(Products!$C$2:$C$51,MATCH(C8218,Products!$A$2:$A$51,0))</f>
        <v>Books &amp; Stationery</v>
      </c>
      <c r="J8218" s="1" t="str">
        <f aca="false">INDEX(Orders!$E$2:$E$8001,MATCH(B8218,Orders!$A$2:$A$8001,0))</f>
        <v>Delivered</v>
      </c>
      <c r="K8218" s="1" t="str">
        <f aca="false">LEFT(INDEX(Orders!$C$2:$C$8001,MATCH(B8218,Orders!$A$2:$A$8001,0)),7)</f>
        <v>2024-09</v>
      </c>
    </row>
    <row r="8219" customFormat="false" ht="15" hidden="false" customHeight="true" outlineLevel="0" collapsed="false">
      <c r="A8219" s="1" t="s">
        <v>18689</v>
      </c>
      <c r="B8219" s="1" t="s">
        <v>6463</v>
      </c>
      <c r="C8219" s="1" t="s">
        <v>1957</v>
      </c>
      <c r="D8219" s="1" t="n">
        <v>1</v>
      </c>
      <c r="E8219" s="16" t="n">
        <v>1469.28</v>
      </c>
      <c r="F8219" s="17" t="n">
        <v>0</v>
      </c>
      <c r="G8219" s="16" t="n">
        <v>1469.28</v>
      </c>
      <c r="I8219" s="1" t="str">
        <f aca="false">INDEX(Products!$C$2:$C$51,MATCH(C8219,Products!$A$2:$A$51,0))</f>
        <v>Home &amp; Kitchen</v>
      </c>
      <c r="J8219" s="1" t="str">
        <f aca="false">INDEX(Orders!$E$2:$E$8001,MATCH(B8219,Orders!$A$2:$A$8001,0))</f>
        <v>Delivered</v>
      </c>
      <c r="K8219" s="1" t="str">
        <f aca="false">LEFT(INDEX(Orders!$C$2:$C$8001,MATCH(B8219,Orders!$A$2:$A$8001,0)),7)</f>
        <v>2024-09</v>
      </c>
    </row>
    <row r="8220" customFormat="false" ht="15" hidden="false" customHeight="true" outlineLevel="0" collapsed="false">
      <c r="A8220" s="1" t="s">
        <v>18690</v>
      </c>
      <c r="B8220" s="1" t="s">
        <v>6464</v>
      </c>
      <c r="C8220" s="1" t="s">
        <v>1961</v>
      </c>
      <c r="D8220" s="1" t="n">
        <v>1</v>
      </c>
      <c r="E8220" s="16" t="n">
        <v>3493.68</v>
      </c>
      <c r="F8220" s="17" t="n">
        <v>0.05</v>
      </c>
      <c r="G8220" s="16" t="n">
        <v>3319</v>
      </c>
      <c r="I8220" s="1" t="str">
        <f aca="false">INDEX(Products!$C$2:$C$51,MATCH(C8220,Products!$A$2:$A$51,0))</f>
        <v>Home &amp; Kitchen</v>
      </c>
      <c r="J8220" s="1" t="str">
        <f aca="false">INDEX(Orders!$E$2:$E$8001,MATCH(B8220,Orders!$A$2:$A$8001,0))</f>
        <v>Cancelled</v>
      </c>
      <c r="K8220" s="1" t="str">
        <f aca="false">LEFT(INDEX(Orders!$C$2:$C$8001,MATCH(B8220,Orders!$A$2:$A$8001,0)),7)</f>
        <v>2025-11</v>
      </c>
    </row>
    <row r="8221" customFormat="false" ht="15" hidden="false" customHeight="true" outlineLevel="0" collapsed="false">
      <c r="A8221" s="1" t="s">
        <v>18691</v>
      </c>
      <c r="B8221" s="1" t="s">
        <v>6464</v>
      </c>
      <c r="C8221" s="1" t="s">
        <v>2006</v>
      </c>
      <c r="D8221" s="1" t="n">
        <v>1</v>
      </c>
      <c r="E8221" s="16" t="n">
        <v>482.17</v>
      </c>
      <c r="F8221" s="17" t="n">
        <v>0.05</v>
      </c>
      <c r="G8221" s="16" t="n">
        <v>458.06</v>
      </c>
      <c r="I8221" s="1" t="str">
        <f aca="false">INDEX(Products!$C$2:$C$51,MATCH(C8221,Products!$A$2:$A$51,0))</f>
        <v>Books &amp; Stationery</v>
      </c>
      <c r="J8221" s="1" t="str">
        <f aca="false">INDEX(Orders!$E$2:$E$8001,MATCH(B8221,Orders!$A$2:$A$8001,0))</f>
        <v>Cancelled</v>
      </c>
      <c r="K8221" s="1" t="str">
        <f aca="false">LEFT(INDEX(Orders!$C$2:$C$8001,MATCH(B8221,Orders!$A$2:$A$8001,0)),7)</f>
        <v>2025-11</v>
      </c>
    </row>
    <row r="8222" customFormat="false" ht="15" hidden="false" customHeight="true" outlineLevel="0" collapsed="false">
      <c r="A8222" s="1" t="s">
        <v>18692</v>
      </c>
      <c r="B8222" s="1" t="s">
        <v>6464</v>
      </c>
      <c r="C8222" s="1" t="s">
        <v>1965</v>
      </c>
      <c r="D8222" s="1" t="n">
        <v>2</v>
      </c>
      <c r="E8222" s="16" t="n">
        <v>1145.07</v>
      </c>
      <c r="F8222" s="17" t="n">
        <v>0</v>
      </c>
      <c r="G8222" s="16" t="n">
        <v>2290.14</v>
      </c>
      <c r="I8222" s="1" t="str">
        <f aca="false">INDEX(Products!$C$2:$C$51,MATCH(C8222,Products!$A$2:$A$51,0))</f>
        <v>Home &amp; Kitchen</v>
      </c>
      <c r="J8222" s="1" t="str">
        <f aca="false">INDEX(Orders!$E$2:$E$8001,MATCH(B8222,Orders!$A$2:$A$8001,0))</f>
        <v>Cancelled</v>
      </c>
      <c r="K8222" s="1" t="str">
        <f aca="false">LEFT(INDEX(Orders!$C$2:$C$8001,MATCH(B8222,Orders!$A$2:$A$8001,0)),7)</f>
        <v>2025-11</v>
      </c>
    </row>
    <row r="8223" customFormat="false" ht="15" hidden="false" customHeight="true" outlineLevel="0" collapsed="false">
      <c r="A8223" s="1" t="s">
        <v>18693</v>
      </c>
      <c r="B8223" s="1" t="s">
        <v>6464</v>
      </c>
      <c r="C8223" s="1" t="s">
        <v>1971</v>
      </c>
      <c r="D8223" s="1" t="n">
        <v>1</v>
      </c>
      <c r="E8223" s="16" t="n">
        <v>2073.63</v>
      </c>
      <c r="F8223" s="17" t="n">
        <v>0</v>
      </c>
      <c r="G8223" s="16" t="n">
        <v>2073.63</v>
      </c>
      <c r="I8223" s="1" t="str">
        <f aca="false">INDEX(Products!$C$2:$C$51,MATCH(C8223,Products!$A$2:$A$51,0))</f>
        <v>Home &amp; Kitchen</v>
      </c>
      <c r="J8223" s="1" t="str">
        <f aca="false">INDEX(Orders!$E$2:$E$8001,MATCH(B8223,Orders!$A$2:$A$8001,0))</f>
        <v>Cancelled</v>
      </c>
      <c r="K8223" s="1" t="str">
        <f aca="false">LEFT(INDEX(Orders!$C$2:$C$8001,MATCH(B8223,Orders!$A$2:$A$8001,0)),7)</f>
        <v>2025-11</v>
      </c>
    </row>
    <row r="8224" customFormat="false" ht="15" hidden="false" customHeight="true" outlineLevel="0" collapsed="false">
      <c r="A8224" s="1" t="s">
        <v>18694</v>
      </c>
      <c r="B8224" s="1" t="s">
        <v>6464</v>
      </c>
      <c r="C8224" s="1" t="s">
        <v>1930</v>
      </c>
      <c r="D8224" s="1" t="n">
        <v>1</v>
      </c>
      <c r="E8224" s="16" t="n">
        <v>2398.35</v>
      </c>
      <c r="F8224" s="17" t="n">
        <v>0</v>
      </c>
      <c r="G8224" s="16" t="n">
        <v>2398.35</v>
      </c>
      <c r="I8224" s="1" t="str">
        <f aca="false">INDEX(Products!$C$2:$C$51,MATCH(C8224,Products!$A$2:$A$51,0))</f>
        <v>Electronics</v>
      </c>
      <c r="J8224" s="1" t="str">
        <f aca="false">INDEX(Orders!$E$2:$E$8001,MATCH(B8224,Orders!$A$2:$A$8001,0))</f>
        <v>Cancelled</v>
      </c>
      <c r="K8224" s="1" t="str">
        <f aca="false">LEFT(INDEX(Orders!$C$2:$C$8001,MATCH(B8224,Orders!$A$2:$A$8001,0)),7)</f>
        <v>2025-11</v>
      </c>
    </row>
    <row r="8225" customFormat="false" ht="15" hidden="false" customHeight="true" outlineLevel="0" collapsed="false">
      <c r="A8225" s="1" t="s">
        <v>18695</v>
      </c>
      <c r="B8225" s="1" t="s">
        <v>6465</v>
      </c>
      <c r="C8225" s="1" t="s">
        <v>1990</v>
      </c>
      <c r="D8225" s="1" t="n">
        <v>2</v>
      </c>
      <c r="E8225" s="16" t="n">
        <v>5311.32</v>
      </c>
      <c r="F8225" s="17" t="n">
        <v>0.15</v>
      </c>
      <c r="G8225" s="16" t="n">
        <v>9029.24</v>
      </c>
      <c r="I8225" s="1" t="str">
        <f aca="false">INDEX(Products!$C$2:$C$51,MATCH(C8225,Products!$A$2:$A$51,0))</f>
        <v>Sports &amp; Fitness</v>
      </c>
      <c r="J8225" s="1" t="str">
        <f aca="false">INDEX(Orders!$E$2:$E$8001,MATCH(B8225,Orders!$A$2:$A$8001,0))</f>
        <v>Delivered</v>
      </c>
      <c r="K8225" s="1" t="str">
        <f aca="false">LEFT(INDEX(Orders!$C$2:$C$8001,MATCH(B8225,Orders!$A$2:$A$8001,0)),7)</f>
        <v>2025-12</v>
      </c>
    </row>
    <row r="8226" customFormat="false" ht="15" hidden="false" customHeight="true" outlineLevel="0" collapsed="false">
      <c r="A8226" s="1" t="s">
        <v>18696</v>
      </c>
      <c r="B8226" s="1" t="s">
        <v>6466</v>
      </c>
      <c r="C8226" s="1" t="s">
        <v>1977</v>
      </c>
      <c r="D8226" s="1" t="n">
        <v>1</v>
      </c>
      <c r="E8226" s="16" t="n">
        <v>2386.05</v>
      </c>
      <c r="F8226" s="17" t="n">
        <v>0.05</v>
      </c>
      <c r="G8226" s="16" t="n">
        <v>2266.75</v>
      </c>
      <c r="I8226" s="1" t="str">
        <f aca="false">INDEX(Products!$C$2:$C$51,MATCH(C8226,Products!$A$2:$A$51,0))</f>
        <v>Beauty &amp; Personal Care</v>
      </c>
      <c r="J8226" s="1" t="str">
        <f aca="false">INDEX(Orders!$E$2:$E$8001,MATCH(B8226,Orders!$A$2:$A$8001,0))</f>
        <v>Delivered</v>
      </c>
      <c r="K8226" s="1" t="str">
        <f aca="false">LEFT(INDEX(Orders!$C$2:$C$8001,MATCH(B8226,Orders!$A$2:$A$8001,0)),7)</f>
        <v>2024-07</v>
      </c>
    </row>
    <row r="8227" customFormat="false" ht="15" hidden="false" customHeight="true" outlineLevel="0" collapsed="false">
      <c r="A8227" s="1" t="s">
        <v>18697</v>
      </c>
      <c r="B8227" s="1" t="s">
        <v>6467</v>
      </c>
      <c r="C8227" s="1" t="s">
        <v>1997</v>
      </c>
      <c r="D8227" s="1" t="n">
        <v>1</v>
      </c>
      <c r="E8227" s="16" t="n">
        <v>311.15</v>
      </c>
      <c r="F8227" s="17" t="n">
        <v>0</v>
      </c>
      <c r="G8227" s="16" t="n">
        <v>311.15</v>
      </c>
      <c r="I8227" s="1" t="str">
        <f aca="false">INDEX(Products!$C$2:$C$51,MATCH(C8227,Products!$A$2:$A$51,0))</f>
        <v>Sports &amp; Fitness</v>
      </c>
      <c r="J8227" s="1" t="str">
        <f aca="false">INDEX(Orders!$E$2:$E$8001,MATCH(B8227,Orders!$A$2:$A$8001,0))</f>
        <v>Delivered</v>
      </c>
      <c r="K8227" s="1" t="str">
        <f aca="false">LEFT(INDEX(Orders!$C$2:$C$8001,MATCH(B8227,Orders!$A$2:$A$8001,0)),7)</f>
        <v>2024-09</v>
      </c>
    </row>
    <row r="8228" customFormat="false" ht="15" hidden="false" customHeight="true" outlineLevel="0" collapsed="false">
      <c r="A8228" s="1" t="s">
        <v>18698</v>
      </c>
      <c r="B8228" s="1" t="s">
        <v>6467</v>
      </c>
      <c r="C8228" s="1" t="s">
        <v>2007</v>
      </c>
      <c r="D8228" s="1" t="n">
        <v>2</v>
      </c>
      <c r="E8228" s="16" t="n">
        <v>750.27</v>
      </c>
      <c r="F8228" s="17" t="n">
        <v>0.05</v>
      </c>
      <c r="G8228" s="16" t="n">
        <v>1425.51</v>
      </c>
      <c r="I8228" s="1" t="str">
        <f aca="false">INDEX(Products!$C$2:$C$51,MATCH(C8228,Products!$A$2:$A$51,0))</f>
        <v>Books &amp; Stationery</v>
      </c>
      <c r="J8228" s="1" t="str">
        <f aca="false">INDEX(Orders!$E$2:$E$8001,MATCH(B8228,Orders!$A$2:$A$8001,0))</f>
        <v>Delivered</v>
      </c>
      <c r="K8228" s="1" t="str">
        <f aca="false">LEFT(INDEX(Orders!$C$2:$C$8001,MATCH(B8228,Orders!$A$2:$A$8001,0)),7)</f>
        <v>2024-09</v>
      </c>
    </row>
    <row r="8229" customFormat="false" ht="15" hidden="false" customHeight="true" outlineLevel="0" collapsed="false">
      <c r="A8229" s="1" t="s">
        <v>18699</v>
      </c>
      <c r="B8229" s="1" t="s">
        <v>6467</v>
      </c>
      <c r="C8229" s="1" t="s">
        <v>1990</v>
      </c>
      <c r="D8229" s="1" t="n">
        <v>1</v>
      </c>
      <c r="E8229" s="16" t="n">
        <v>5311.32</v>
      </c>
      <c r="F8229" s="17" t="n">
        <v>0</v>
      </c>
      <c r="G8229" s="16" t="n">
        <v>5311.32</v>
      </c>
      <c r="I8229" s="1" t="str">
        <f aca="false">INDEX(Products!$C$2:$C$51,MATCH(C8229,Products!$A$2:$A$51,0))</f>
        <v>Sports &amp; Fitness</v>
      </c>
      <c r="J8229" s="1" t="str">
        <f aca="false">INDEX(Orders!$E$2:$E$8001,MATCH(B8229,Orders!$A$2:$A$8001,0))</f>
        <v>Delivered</v>
      </c>
      <c r="K8229" s="1" t="str">
        <f aca="false">LEFT(INDEX(Orders!$C$2:$C$8001,MATCH(B8229,Orders!$A$2:$A$8001,0)),7)</f>
        <v>2024-09</v>
      </c>
    </row>
    <row r="8230" customFormat="false" ht="15" hidden="false" customHeight="true" outlineLevel="0" collapsed="false">
      <c r="A8230" s="1" t="s">
        <v>18700</v>
      </c>
      <c r="B8230" s="1" t="s">
        <v>6467</v>
      </c>
      <c r="C8230" s="1" t="s">
        <v>1918</v>
      </c>
      <c r="D8230" s="1" t="n">
        <v>3</v>
      </c>
      <c r="E8230" s="16" t="n">
        <v>2978.99</v>
      </c>
      <c r="F8230" s="17" t="n">
        <v>0</v>
      </c>
      <c r="G8230" s="16" t="n">
        <v>8936.97</v>
      </c>
      <c r="I8230" s="1" t="str">
        <f aca="false">INDEX(Products!$C$2:$C$51,MATCH(C8230,Products!$A$2:$A$51,0))</f>
        <v>Electronics</v>
      </c>
      <c r="J8230" s="1" t="str">
        <f aca="false">INDEX(Orders!$E$2:$E$8001,MATCH(B8230,Orders!$A$2:$A$8001,0))</f>
        <v>Delivered</v>
      </c>
      <c r="K8230" s="1" t="str">
        <f aca="false">LEFT(INDEX(Orders!$C$2:$C$8001,MATCH(B8230,Orders!$A$2:$A$8001,0)),7)</f>
        <v>2024-09</v>
      </c>
    </row>
    <row r="8231" customFormat="false" ht="15" hidden="false" customHeight="true" outlineLevel="0" collapsed="false">
      <c r="A8231" s="1" t="s">
        <v>18701</v>
      </c>
      <c r="B8231" s="1" t="s">
        <v>6468</v>
      </c>
      <c r="C8231" s="1" t="s">
        <v>1949</v>
      </c>
      <c r="D8231" s="1" t="n">
        <v>1</v>
      </c>
      <c r="E8231" s="16" t="n">
        <v>4185.64</v>
      </c>
      <c r="F8231" s="17" t="n">
        <v>0.1</v>
      </c>
      <c r="G8231" s="16" t="n">
        <v>3767.08</v>
      </c>
      <c r="I8231" s="1" t="str">
        <f aca="false">INDEX(Products!$C$2:$C$51,MATCH(C8231,Products!$A$2:$A$51,0))</f>
        <v>Fashion</v>
      </c>
      <c r="J8231" s="1" t="str">
        <f aca="false">INDEX(Orders!$E$2:$E$8001,MATCH(B8231,Orders!$A$2:$A$8001,0))</f>
        <v>Delivered</v>
      </c>
      <c r="K8231" s="1" t="str">
        <f aca="false">LEFT(INDEX(Orders!$C$2:$C$8001,MATCH(B8231,Orders!$A$2:$A$8001,0)),7)</f>
        <v>2024-11</v>
      </c>
    </row>
    <row r="8232" customFormat="false" ht="15" hidden="false" customHeight="true" outlineLevel="0" collapsed="false">
      <c r="A8232" s="1" t="s">
        <v>18702</v>
      </c>
      <c r="B8232" s="1" t="s">
        <v>6469</v>
      </c>
      <c r="C8232" s="1" t="s">
        <v>1930</v>
      </c>
      <c r="D8232" s="1" t="n">
        <v>2</v>
      </c>
      <c r="E8232" s="16" t="n">
        <v>2398.35</v>
      </c>
      <c r="F8232" s="17" t="n">
        <v>0</v>
      </c>
      <c r="G8232" s="16" t="n">
        <v>4796.7</v>
      </c>
      <c r="I8232" s="1" t="str">
        <f aca="false">INDEX(Products!$C$2:$C$51,MATCH(C8232,Products!$A$2:$A$51,0))</f>
        <v>Electronics</v>
      </c>
      <c r="J8232" s="1" t="str">
        <f aca="false">INDEX(Orders!$E$2:$E$8001,MATCH(B8232,Orders!$A$2:$A$8001,0))</f>
        <v>Delivered</v>
      </c>
      <c r="K8232" s="1" t="str">
        <f aca="false">LEFT(INDEX(Orders!$C$2:$C$8001,MATCH(B8232,Orders!$A$2:$A$8001,0)),7)</f>
        <v>2024-12</v>
      </c>
    </row>
    <row r="8233" customFormat="false" ht="15" hidden="false" customHeight="true" outlineLevel="0" collapsed="false">
      <c r="A8233" s="1" t="s">
        <v>18703</v>
      </c>
      <c r="B8233" s="1" t="s">
        <v>6470</v>
      </c>
      <c r="C8233" s="1" t="s">
        <v>2006</v>
      </c>
      <c r="D8233" s="1" t="n">
        <v>3</v>
      </c>
      <c r="E8233" s="16" t="n">
        <v>482.17</v>
      </c>
      <c r="F8233" s="17" t="n">
        <v>0</v>
      </c>
      <c r="G8233" s="16" t="n">
        <v>1446.51</v>
      </c>
      <c r="I8233" s="1" t="str">
        <f aca="false">INDEX(Products!$C$2:$C$51,MATCH(C8233,Products!$A$2:$A$51,0))</f>
        <v>Books &amp; Stationery</v>
      </c>
      <c r="J8233" s="1" t="str">
        <f aca="false">INDEX(Orders!$E$2:$E$8001,MATCH(B8233,Orders!$A$2:$A$8001,0))</f>
        <v>Delivered</v>
      </c>
      <c r="K8233" s="1" t="str">
        <f aca="false">LEFT(INDEX(Orders!$C$2:$C$8001,MATCH(B8233,Orders!$A$2:$A$8001,0)),7)</f>
        <v>2025-11</v>
      </c>
    </row>
    <row r="8234" customFormat="false" ht="15" hidden="false" customHeight="true" outlineLevel="0" collapsed="false">
      <c r="A8234" s="1" t="s">
        <v>18704</v>
      </c>
      <c r="B8234" s="1" t="s">
        <v>6470</v>
      </c>
      <c r="C8234" s="1" t="s">
        <v>1979</v>
      </c>
      <c r="D8234" s="1" t="n">
        <v>1</v>
      </c>
      <c r="E8234" s="16" t="n">
        <v>623</v>
      </c>
      <c r="F8234" s="17" t="n">
        <v>0</v>
      </c>
      <c r="G8234" s="16" t="n">
        <v>623</v>
      </c>
      <c r="I8234" s="1" t="str">
        <f aca="false">INDEX(Products!$C$2:$C$51,MATCH(C8234,Products!$A$2:$A$51,0))</f>
        <v>Beauty &amp; Personal Care</v>
      </c>
      <c r="J8234" s="1" t="str">
        <f aca="false">INDEX(Orders!$E$2:$E$8001,MATCH(B8234,Orders!$A$2:$A$8001,0))</f>
        <v>Delivered</v>
      </c>
      <c r="K8234" s="1" t="str">
        <f aca="false">LEFT(INDEX(Orders!$C$2:$C$8001,MATCH(B8234,Orders!$A$2:$A$8001,0)),7)</f>
        <v>2025-11</v>
      </c>
    </row>
    <row r="8235" customFormat="false" ht="15" hidden="false" customHeight="true" outlineLevel="0" collapsed="false">
      <c r="A8235" s="1" t="s">
        <v>18705</v>
      </c>
      <c r="B8235" s="1" t="s">
        <v>6471</v>
      </c>
      <c r="C8235" s="1" t="s">
        <v>1977</v>
      </c>
      <c r="D8235" s="1" t="n">
        <v>1</v>
      </c>
      <c r="E8235" s="16" t="n">
        <v>2386.05</v>
      </c>
      <c r="F8235" s="17" t="n">
        <v>0</v>
      </c>
      <c r="G8235" s="16" t="n">
        <v>2386.05</v>
      </c>
      <c r="I8235" s="1" t="str">
        <f aca="false">INDEX(Products!$C$2:$C$51,MATCH(C8235,Products!$A$2:$A$51,0))</f>
        <v>Beauty &amp; Personal Care</v>
      </c>
      <c r="J8235" s="1" t="str">
        <f aca="false">INDEX(Orders!$E$2:$E$8001,MATCH(B8235,Orders!$A$2:$A$8001,0))</f>
        <v>Refunded</v>
      </c>
      <c r="K8235" s="1" t="str">
        <f aca="false">LEFT(INDEX(Orders!$C$2:$C$8001,MATCH(B8235,Orders!$A$2:$A$8001,0)),7)</f>
        <v>2025-10</v>
      </c>
    </row>
    <row r="8236" customFormat="false" ht="15" hidden="false" customHeight="true" outlineLevel="0" collapsed="false">
      <c r="A8236" s="1" t="s">
        <v>18706</v>
      </c>
      <c r="B8236" s="1" t="s">
        <v>6471</v>
      </c>
      <c r="C8236" s="1" t="s">
        <v>1997</v>
      </c>
      <c r="D8236" s="1" t="n">
        <v>1</v>
      </c>
      <c r="E8236" s="16" t="n">
        <v>311.15</v>
      </c>
      <c r="F8236" s="17" t="n">
        <v>0.15</v>
      </c>
      <c r="G8236" s="16" t="n">
        <v>264.48</v>
      </c>
      <c r="I8236" s="1" t="str">
        <f aca="false">INDEX(Products!$C$2:$C$51,MATCH(C8236,Products!$A$2:$A$51,0))</f>
        <v>Sports &amp; Fitness</v>
      </c>
      <c r="J8236" s="1" t="str">
        <f aca="false">INDEX(Orders!$E$2:$E$8001,MATCH(B8236,Orders!$A$2:$A$8001,0))</f>
        <v>Refunded</v>
      </c>
      <c r="K8236" s="1" t="str">
        <f aca="false">LEFT(INDEX(Orders!$C$2:$C$8001,MATCH(B8236,Orders!$A$2:$A$8001,0)),7)</f>
        <v>2025-10</v>
      </c>
    </row>
    <row r="8237" customFormat="false" ht="15" hidden="false" customHeight="true" outlineLevel="0" collapsed="false">
      <c r="A8237" s="1" t="s">
        <v>18707</v>
      </c>
      <c r="B8237" s="1" t="s">
        <v>6472</v>
      </c>
      <c r="C8237" s="1" t="s">
        <v>2007</v>
      </c>
      <c r="D8237" s="1" t="n">
        <v>1</v>
      </c>
      <c r="E8237" s="16" t="n">
        <v>750.27</v>
      </c>
      <c r="F8237" s="17" t="n">
        <v>0</v>
      </c>
      <c r="G8237" s="16" t="n">
        <v>750.27</v>
      </c>
      <c r="I8237" s="1" t="str">
        <f aca="false">INDEX(Products!$C$2:$C$51,MATCH(C8237,Products!$A$2:$A$51,0))</f>
        <v>Books &amp; Stationery</v>
      </c>
      <c r="J8237" s="1" t="str">
        <f aca="false">INDEX(Orders!$E$2:$E$8001,MATCH(B8237,Orders!$A$2:$A$8001,0))</f>
        <v>Delivered</v>
      </c>
      <c r="K8237" s="1" t="str">
        <f aca="false">LEFT(INDEX(Orders!$C$2:$C$8001,MATCH(B8237,Orders!$A$2:$A$8001,0)),7)</f>
        <v>2025-08</v>
      </c>
    </row>
    <row r="8238" customFormat="false" ht="15" hidden="false" customHeight="true" outlineLevel="0" collapsed="false">
      <c r="A8238" s="1" t="s">
        <v>18708</v>
      </c>
      <c r="B8238" s="1" t="s">
        <v>6472</v>
      </c>
      <c r="C8238" s="1" t="s">
        <v>1961</v>
      </c>
      <c r="D8238" s="1" t="n">
        <v>2</v>
      </c>
      <c r="E8238" s="16" t="n">
        <v>3493.68</v>
      </c>
      <c r="F8238" s="17" t="n">
        <v>0</v>
      </c>
      <c r="G8238" s="16" t="n">
        <v>6987.36</v>
      </c>
      <c r="I8238" s="1" t="str">
        <f aca="false">INDEX(Products!$C$2:$C$51,MATCH(C8238,Products!$A$2:$A$51,0))</f>
        <v>Home &amp; Kitchen</v>
      </c>
      <c r="J8238" s="1" t="str">
        <f aca="false">INDEX(Orders!$E$2:$E$8001,MATCH(B8238,Orders!$A$2:$A$8001,0))</f>
        <v>Delivered</v>
      </c>
      <c r="K8238" s="1" t="str">
        <f aca="false">LEFT(INDEX(Orders!$C$2:$C$8001,MATCH(B8238,Orders!$A$2:$A$8001,0)),7)</f>
        <v>2025-08</v>
      </c>
    </row>
    <row r="8239" customFormat="false" ht="15" hidden="false" customHeight="true" outlineLevel="0" collapsed="false">
      <c r="A8239" s="1" t="s">
        <v>18709</v>
      </c>
      <c r="B8239" s="1" t="s">
        <v>6473</v>
      </c>
      <c r="C8239" s="1" t="s">
        <v>1920</v>
      </c>
      <c r="D8239" s="1" t="n">
        <v>1</v>
      </c>
      <c r="E8239" s="16" t="n">
        <v>4273.58</v>
      </c>
      <c r="F8239" s="17" t="n">
        <v>0.1</v>
      </c>
      <c r="G8239" s="16" t="n">
        <v>3846.22</v>
      </c>
      <c r="I8239" s="1" t="str">
        <f aca="false">INDEX(Products!$C$2:$C$51,MATCH(C8239,Products!$A$2:$A$51,0))</f>
        <v>Electronics</v>
      </c>
      <c r="J8239" s="1" t="str">
        <f aca="false">INDEX(Orders!$E$2:$E$8001,MATCH(B8239,Orders!$A$2:$A$8001,0))</f>
        <v>Delivered</v>
      </c>
      <c r="K8239" s="1" t="str">
        <f aca="false">LEFT(INDEX(Orders!$C$2:$C$8001,MATCH(B8239,Orders!$A$2:$A$8001,0)),7)</f>
        <v>2025-03</v>
      </c>
    </row>
    <row r="8240" customFormat="false" ht="15" hidden="false" customHeight="true" outlineLevel="0" collapsed="false">
      <c r="A8240" s="1" t="s">
        <v>18710</v>
      </c>
      <c r="B8240" s="1" t="s">
        <v>6474</v>
      </c>
      <c r="C8240" s="1" t="s">
        <v>2006</v>
      </c>
      <c r="D8240" s="1" t="n">
        <v>2</v>
      </c>
      <c r="E8240" s="16" t="n">
        <v>482.17</v>
      </c>
      <c r="F8240" s="17" t="n">
        <v>0.1</v>
      </c>
      <c r="G8240" s="16" t="n">
        <v>867.91</v>
      </c>
      <c r="I8240" s="1" t="str">
        <f aca="false">INDEX(Products!$C$2:$C$51,MATCH(C8240,Products!$A$2:$A$51,0))</f>
        <v>Books &amp; Stationery</v>
      </c>
      <c r="J8240" s="1" t="str">
        <f aca="false">INDEX(Orders!$E$2:$E$8001,MATCH(B8240,Orders!$A$2:$A$8001,0))</f>
        <v>Delivered</v>
      </c>
      <c r="K8240" s="1" t="str">
        <f aca="false">LEFT(INDEX(Orders!$C$2:$C$8001,MATCH(B8240,Orders!$A$2:$A$8001,0)),7)</f>
        <v>2024-11</v>
      </c>
    </row>
    <row r="8241" customFormat="false" ht="15" hidden="false" customHeight="true" outlineLevel="0" collapsed="false">
      <c r="A8241" s="1" t="s">
        <v>18711</v>
      </c>
      <c r="B8241" s="1" t="s">
        <v>6475</v>
      </c>
      <c r="C8241" s="1" t="s">
        <v>2006</v>
      </c>
      <c r="D8241" s="1" t="n">
        <v>1</v>
      </c>
      <c r="E8241" s="16" t="n">
        <v>482.17</v>
      </c>
      <c r="F8241" s="17" t="n">
        <v>0.2</v>
      </c>
      <c r="G8241" s="16" t="n">
        <v>385.74</v>
      </c>
      <c r="I8241" s="1" t="str">
        <f aca="false">INDEX(Products!$C$2:$C$51,MATCH(C8241,Products!$A$2:$A$51,0))</f>
        <v>Books &amp; Stationery</v>
      </c>
      <c r="J8241" s="1" t="str">
        <f aca="false">INDEX(Orders!$E$2:$E$8001,MATCH(B8241,Orders!$A$2:$A$8001,0))</f>
        <v>Delivered</v>
      </c>
      <c r="K8241" s="1" t="str">
        <f aca="false">LEFT(INDEX(Orders!$C$2:$C$8001,MATCH(B8241,Orders!$A$2:$A$8001,0)),7)</f>
        <v>2025-09</v>
      </c>
    </row>
    <row r="8242" customFormat="false" ht="15" hidden="false" customHeight="true" outlineLevel="0" collapsed="false">
      <c r="A8242" s="1" t="s">
        <v>18712</v>
      </c>
      <c r="B8242" s="1" t="s">
        <v>6475</v>
      </c>
      <c r="C8242" s="1" t="s">
        <v>1976</v>
      </c>
      <c r="D8242" s="1" t="n">
        <v>2</v>
      </c>
      <c r="E8242" s="16" t="n">
        <v>1603.35</v>
      </c>
      <c r="F8242" s="17" t="n">
        <v>0.05</v>
      </c>
      <c r="G8242" s="16" t="n">
        <v>3046.36</v>
      </c>
      <c r="I8242" s="1" t="str">
        <f aca="false">INDEX(Products!$C$2:$C$51,MATCH(C8242,Products!$A$2:$A$51,0))</f>
        <v>Beauty &amp; Personal Care</v>
      </c>
      <c r="J8242" s="1" t="str">
        <f aca="false">INDEX(Orders!$E$2:$E$8001,MATCH(B8242,Orders!$A$2:$A$8001,0))</f>
        <v>Delivered</v>
      </c>
      <c r="K8242" s="1" t="str">
        <f aca="false">LEFT(INDEX(Orders!$C$2:$C$8001,MATCH(B8242,Orders!$A$2:$A$8001,0)),7)</f>
        <v>2025-09</v>
      </c>
    </row>
    <row r="8243" customFormat="false" ht="15" hidden="false" customHeight="true" outlineLevel="0" collapsed="false">
      <c r="A8243" s="1" t="s">
        <v>18713</v>
      </c>
      <c r="B8243" s="1" t="s">
        <v>6476</v>
      </c>
      <c r="C8243" s="1" t="s">
        <v>1930</v>
      </c>
      <c r="D8243" s="1" t="n">
        <v>2</v>
      </c>
      <c r="E8243" s="16" t="n">
        <v>2398.35</v>
      </c>
      <c r="F8243" s="17" t="n">
        <v>0</v>
      </c>
      <c r="G8243" s="16" t="n">
        <v>4796.7</v>
      </c>
      <c r="I8243" s="1" t="str">
        <f aca="false">INDEX(Products!$C$2:$C$51,MATCH(C8243,Products!$A$2:$A$51,0))</f>
        <v>Electronics</v>
      </c>
      <c r="J8243" s="1" t="str">
        <f aca="false">INDEX(Orders!$E$2:$E$8001,MATCH(B8243,Orders!$A$2:$A$8001,0))</f>
        <v>Cancelled</v>
      </c>
      <c r="K8243" s="1" t="str">
        <f aca="false">LEFT(INDEX(Orders!$C$2:$C$8001,MATCH(B8243,Orders!$A$2:$A$8001,0)),7)</f>
        <v>2024-07</v>
      </c>
    </row>
    <row r="8244" customFormat="false" ht="15" hidden="false" customHeight="true" outlineLevel="0" collapsed="false">
      <c r="A8244" s="1" t="s">
        <v>18714</v>
      </c>
      <c r="B8244" s="1" t="s">
        <v>6476</v>
      </c>
      <c r="C8244" s="1" t="s">
        <v>1940</v>
      </c>
      <c r="D8244" s="1" t="n">
        <v>3</v>
      </c>
      <c r="E8244" s="16" t="n">
        <v>2374.52</v>
      </c>
      <c r="F8244" s="17" t="n">
        <v>0.1</v>
      </c>
      <c r="G8244" s="16" t="n">
        <v>6411.2</v>
      </c>
      <c r="I8244" s="1" t="str">
        <f aca="false">INDEX(Products!$C$2:$C$51,MATCH(C8244,Products!$A$2:$A$51,0))</f>
        <v>Fashion</v>
      </c>
      <c r="J8244" s="1" t="str">
        <f aca="false">INDEX(Orders!$E$2:$E$8001,MATCH(B8244,Orders!$A$2:$A$8001,0))</f>
        <v>Cancelled</v>
      </c>
      <c r="K8244" s="1" t="str">
        <f aca="false">LEFT(INDEX(Orders!$C$2:$C$8001,MATCH(B8244,Orders!$A$2:$A$8001,0)),7)</f>
        <v>2024-07</v>
      </c>
    </row>
    <row r="8245" customFormat="false" ht="15" hidden="false" customHeight="true" outlineLevel="0" collapsed="false">
      <c r="A8245" s="1" t="s">
        <v>18715</v>
      </c>
      <c r="B8245" s="1" t="s">
        <v>6477</v>
      </c>
      <c r="C8245" s="1" t="s">
        <v>2006</v>
      </c>
      <c r="D8245" s="1" t="n">
        <v>1</v>
      </c>
      <c r="E8245" s="16" t="n">
        <v>482.17</v>
      </c>
      <c r="F8245" s="17" t="n">
        <v>0.1</v>
      </c>
      <c r="G8245" s="16" t="n">
        <v>433.95</v>
      </c>
      <c r="I8245" s="1" t="str">
        <f aca="false">INDEX(Products!$C$2:$C$51,MATCH(C8245,Products!$A$2:$A$51,0))</f>
        <v>Books &amp; Stationery</v>
      </c>
      <c r="J8245" s="1" t="str">
        <f aca="false">INDEX(Orders!$E$2:$E$8001,MATCH(B8245,Orders!$A$2:$A$8001,0))</f>
        <v>Delivered</v>
      </c>
      <c r="K8245" s="1" t="str">
        <f aca="false">LEFT(INDEX(Orders!$C$2:$C$8001,MATCH(B8245,Orders!$A$2:$A$8001,0)),7)</f>
        <v>2024-10</v>
      </c>
    </row>
    <row r="8246" customFormat="false" ht="15" hidden="false" customHeight="true" outlineLevel="0" collapsed="false">
      <c r="A8246" s="1" t="s">
        <v>18716</v>
      </c>
      <c r="B8246" s="1" t="s">
        <v>6478</v>
      </c>
      <c r="C8246" s="1" t="s">
        <v>1979</v>
      </c>
      <c r="D8246" s="1" t="n">
        <v>2</v>
      </c>
      <c r="E8246" s="16" t="n">
        <v>623</v>
      </c>
      <c r="F8246" s="17" t="n">
        <v>0</v>
      </c>
      <c r="G8246" s="16" t="n">
        <v>1246</v>
      </c>
      <c r="I8246" s="1" t="str">
        <f aca="false">INDEX(Products!$C$2:$C$51,MATCH(C8246,Products!$A$2:$A$51,0))</f>
        <v>Beauty &amp; Personal Care</v>
      </c>
      <c r="J8246" s="1" t="str">
        <f aca="false">INDEX(Orders!$E$2:$E$8001,MATCH(B8246,Orders!$A$2:$A$8001,0))</f>
        <v>Delivered</v>
      </c>
      <c r="K8246" s="1" t="str">
        <f aca="false">LEFT(INDEX(Orders!$C$2:$C$8001,MATCH(B8246,Orders!$A$2:$A$8001,0)),7)</f>
        <v>2025-11</v>
      </c>
    </row>
    <row r="8247" customFormat="false" ht="15" hidden="false" customHeight="true" outlineLevel="0" collapsed="false">
      <c r="A8247" s="1" t="s">
        <v>18717</v>
      </c>
      <c r="B8247" s="1" t="s">
        <v>6478</v>
      </c>
      <c r="C8247" s="1" t="s">
        <v>1997</v>
      </c>
      <c r="D8247" s="1" t="n">
        <v>1</v>
      </c>
      <c r="E8247" s="16" t="n">
        <v>311.15</v>
      </c>
      <c r="F8247" s="17" t="n">
        <v>0.2</v>
      </c>
      <c r="G8247" s="16" t="n">
        <v>248.92</v>
      </c>
      <c r="I8247" s="1" t="str">
        <f aca="false">INDEX(Products!$C$2:$C$51,MATCH(C8247,Products!$A$2:$A$51,0))</f>
        <v>Sports &amp; Fitness</v>
      </c>
      <c r="J8247" s="1" t="str">
        <f aca="false">INDEX(Orders!$E$2:$E$8001,MATCH(B8247,Orders!$A$2:$A$8001,0))</f>
        <v>Delivered</v>
      </c>
      <c r="K8247" s="1" t="str">
        <f aca="false">LEFT(INDEX(Orders!$C$2:$C$8001,MATCH(B8247,Orders!$A$2:$A$8001,0)),7)</f>
        <v>2025-11</v>
      </c>
    </row>
    <row r="8248" customFormat="false" ht="15" hidden="false" customHeight="true" outlineLevel="0" collapsed="false">
      <c r="A8248" s="1" t="s">
        <v>18718</v>
      </c>
      <c r="B8248" s="1" t="s">
        <v>6478</v>
      </c>
      <c r="C8248" s="1" t="s">
        <v>1990</v>
      </c>
      <c r="D8248" s="1" t="n">
        <v>1</v>
      </c>
      <c r="E8248" s="16" t="n">
        <v>5311.32</v>
      </c>
      <c r="F8248" s="17" t="n">
        <v>0</v>
      </c>
      <c r="G8248" s="16" t="n">
        <v>5311.32</v>
      </c>
      <c r="I8248" s="1" t="str">
        <f aca="false">INDEX(Products!$C$2:$C$51,MATCH(C8248,Products!$A$2:$A$51,0))</f>
        <v>Sports &amp; Fitness</v>
      </c>
      <c r="J8248" s="1" t="str">
        <f aca="false">INDEX(Orders!$E$2:$E$8001,MATCH(B8248,Orders!$A$2:$A$8001,0))</f>
        <v>Delivered</v>
      </c>
      <c r="K8248" s="1" t="str">
        <f aca="false">LEFT(INDEX(Orders!$C$2:$C$8001,MATCH(B8248,Orders!$A$2:$A$8001,0)),7)</f>
        <v>2025-11</v>
      </c>
    </row>
    <row r="8249" customFormat="false" ht="15" hidden="false" customHeight="true" outlineLevel="0" collapsed="false">
      <c r="A8249" s="1" t="s">
        <v>18719</v>
      </c>
      <c r="B8249" s="1" t="s">
        <v>6478</v>
      </c>
      <c r="C8249" s="1" t="s">
        <v>2006</v>
      </c>
      <c r="D8249" s="1" t="n">
        <v>3</v>
      </c>
      <c r="E8249" s="16" t="n">
        <v>482.17</v>
      </c>
      <c r="F8249" s="17" t="n">
        <v>0.1</v>
      </c>
      <c r="G8249" s="16" t="n">
        <v>1301.86</v>
      </c>
      <c r="I8249" s="1" t="str">
        <f aca="false">INDEX(Products!$C$2:$C$51,MATCH(C8249,Products!$A$2:$A$51,0))</f>
        <v>Books &amp; Stationery</v>
      </c>
      <c r="J8249" s="1" t="str">
        <f aca="false">INDEX(Orders!$E$2:$E$8001,MATCH(B8249,Orders!$A$2:$A$8001,0))</f>
        <v>Delivered</v>
      </c>
      <c r="K8249" s="1" t="str">
        <f aca="false">LEFT(INDEX(Orders!$C$2:$C$8001,MATCH(B8249,Orders!$A$2:$A$8001,0)),7)</f>
        <v>2025-11</v>
      </c>
    </row>
    <row r="8250" customFormat="false" ht="15" hidden="false" customHeight="true" outlineLevel="0" collapsed="false">
      <c r="A8250" s="1" t="s">
        <v>18720</v>
      </c>
      <c r="B8250" s="1" t="s">
        <v>6479</v>
      </c>
      <c r="C8250" s="1" t="s">
        <v>1930</v>
      </c>
      <c r="D8250" s="1" t="n">
        <v>2</v>
      </c>
      <c r="E8250" s="16" t="n">
        <v>2398.35</v>
      </c>
      <c r="F8250" s="17" t="n">
        <v>0</v>
      </c>
      <c r="G8250" s="16" t="n">
        <v>4796.7</v>
      </c>
      <c r="I8250" s="1" t="str">
        <f aca="false">INDEX(Products!$C$2:$C$51,MATCH(C8250,Products!$A$2:$A$51,0))</f>
        <v>Electronics</v>
      </c>
      <c r="J8250" s="1" t="str">
        <f aca="false">INDEX(Orders!$E$2:$E$8001,MATCH(B8250,Orders!$A$2:$A$8001,0))</f>
        <v>Delivered</v>
      </c>
      <c r="K8250" s="1" t="str">
        <f aca="false">LEFT(INDEX(Orders!$C$2:$C$8001,MATCH(B8250,Orders!$A$2:$A$8001,0)),7)</f>
        <v>2025-11</v>
      </c>
    </row>
    <row r="8251" customFormat="false" ht="15" hidden="false" customHeight="true" outlineLevel="0" collapsed="false">
      <c r="A8251" s="1" t="s">
        <v>18721</v>
      </c>
      <c r="B8251" s="1" t="s">
        <v>6480</v>
      </c>
      <c r="C8251" s="1" t="s">
        <v>1988</v>
      </c>
      <c r="D8251" s="1" t="n">
        <v>1</v>
      </c>
      <c r="E8251" s="16" t="n">
        <v>681.07</v>
      </c>
      <c r="F8251" s="17" t="n">
        <v>0</v>
      </c>
      <c r="G8251" s="16" t="n">
        <v>681.07</v>
      </c>
      <c r="I8251" s="1" t="str">
        <f aca="false">INDEX(Products!$C$2:$C$51,MATCH(C8251,Products!$A$2:$A$51,0))</f>
        <v>Sports &amp; Fitness</v>
      </c>
      <c r="J8251" s="1" t="str">
        <f aca="false">INDEX(Orders!$E$2:$E$8001,MATCH(B8251,Orders!$A$2:$A$8001,0))</f>
        <v>Delivered</v>
      </c>
      <c r="K8251" s="1" t="str">
        <f aca="false">LEFT(INDEX(Orders!$C$2:$C$8001,MATCH(B8251,Orders!$A$2:$A$8001,0)),7)</f>
        <v>2024-03</v>
      </c>
    </row>
    <row r="8252" customFormat="false" ht="15" hidden="false" customHeight="true" outlineLevel="0" collapsed="false">
      <c r="A8252" s="1" t="s">
        <v>18722</v>
      </c>
      <c r="B8252" s="1" t="s">
        <v>6481</v>
      </c>
      <c r="C8252" s="1" t="s">
        <v>2007</v>
      </c>
      <c r="D8252" s="1" t="n">
        <v>2</v>
      </c>
      <c r="E8252" s="16" t="n">
        <v>750.27</v>
      </c>
      <c r="F8252" s="17" t="n">
        <v>0.2</v>
      </c>
      <c r="G8252" s="16" t="n">
        <v>1200.43</v>
      </c>
      <c r="I8252" s="1" t="str">
        <f aca="false">INDEX(Products!$C$2:$C$51,MATCH(C8252,Products!$A$2:$A$51,0))</f>
        <v>Books &amp; Stationery</v>
      </c>
      <c r="J8252" s="1" t="str">
        <f aca="false">INDEX(Orders!$E$2:$E$8001,MATCH(B8252,Orders!$A$2:$A$8001,0))</f>
        <v>Refunded</v>
      </c>
      <c r="K8252" s="1" t="str">
        <f aca="false">LEFT(INDEX(Orders!$C$2:$C$8001,MATCH(B8252,Orders!$A$2:$A$8001,0)),7)</f>
        <v>2024-09</v>
      </c>
    </row>
    <row r="8253" customFormat="false" ht="15" hidden="false" customHeight="true" outlineLevel="0" collapsed="false">
      <c r="A8253" s="1" t="s">
        <v>18723</v>
      </c>
      <c r="B8253" s="1" t="s">
        <v>6481</v>
      </c>
      <c r="C8253" s="1" t="s">
        <v>1930</v>
      </c>
      <c r="D8253" s="1" t="n">
        <v>2</v>
      </c>
      <c r="E8253" s="16" t="n">
        <v>2398.35</v>
      </c>
      <c r="F8253" s="17" t="n">
        <v>0</v>
      </c>
      <c r="G8253" s="16" t="n">
        <v>4796.7</v>
      </c>
      <c r="I8253" s="1" t="str">
        <f aca="false">INDEX(Products!$C$2:$C$51,MATCH(C8253,Products!$A$2:$A$51,0))</f>
        <v>Electronics</v>
      </c>
      <c r="J8253" s="1" t="str">
        <f aca="false">INDEX(Orders!$E$2:$E$8001,MATCH(B8253,Orders!$A$2:$A$8001,0))</f>
        <v>Refunded</v>
      </c>
      <c r="K8253" s="1" t="str">
        <f aca="false">LEFT(INDEX(Orders!$C$2:$C$8001,MATCH(B8253,Orders!$A$2:$A$8001,0)),7)</f>
        <v>2024-09</v>
      </c>
    </row>
    <row r="8254" customFormat="false" ht="15" hidden="false" customHeight="true" outlineLevel="0" collapsed="false">
      <c r="A8254" s="1" t="s">
        <v>18724</v>
      </c>
      <c r="B8254" s="1" t="s">
        <v>6481</v>
      </c>
      <c r="C8254" s="1" t="s">
        <v>1990</v>
      </c>
      <c r="D8254" s="1" t="n">
        <v>2</v>
      </c>
      <c r="E8254" s="16" t="n">
        <v>5311.32</v>
      </c>
      <c r="F8254" s="17" t="n">
        <v>0.2</v>
      </c>
      <c r="G8254" s="16" t="n">
        <v>8498.11</v>
      </c>
      <c r="I8254" s="1" t="str">
        <f aca="false">INDEX(Products!$C$2:$C$51,MATCH(C8254,Products!$A$2:$A$51,0))</f>
        <v>Sports &amp; Fitness</v>
      </c>
      <c r="J8254" s="1" t="str">
        <f aca="false">INDEX(Orders!$E$2:$E$8001,MATCH(B8254,Orders!$A$2:$A$8001,0))</f>
        <v>Refunded</v>
      </c>
      <c r="K8254" s="1" t="str">
        <f aca="false">LEFT(INDEX(Orders!$C$2:$C$8001,MATCH(B8254,Orders!$A$2:$A$8001,0)),7)</f>
        <v>2024-09</v>
      </c>
    </row>
    <row r="8255" customFormat="false" ht="15" hidden="false" customHeight="true" outlineLevel="0" collapsed="false">
      <c r="A8255" s="1" t="s">
        <v>18725</v>
      </c>
      <c r="B8255" s="1" t="s">
        <v>6482</v>
      </c>
      <c r="C8255" s="1" t="s">
        <v>1990</v>
      </c>
      <c r="D8255" s="1" t="n">
        <v>2</v>
      </c>
      <c r="E8255" s="16" t="n">
        <v>5311.32</v>
      </c>
      <c r="F8255" s="17" t="n">
        <v>0</v>
      </c>
      <c r="G8255" s="16" t="n">
        <v>10622.64</v>
      </c>
      <c r="I8255" s="1" t="str">
        <f aca="false">INDEX(Products!$C$2:$C$51,MATCH(C8255,Products!$A$2:$A$51,0))</f>
        <v>Sports &amp; Fitness</v>
      </c>
      <c r="J8255" s="1" t="str">
        <f aca="false">INDEX(Orders!$E$2:$E$8001,MATCH(B8255,Orders!$A$2:$A$8001,0))</f>
        <v>Returned</v>
      </c>
      <c r="K8255" s="1" t="str">
        <f aca="false">LEFT(INDEX(Orders!$C$2:$C$8001,MATCH(B8255,Orders!$A$2:$A$8001,0)),7)</f>
        <v>2025-11</v>
      </c>
    </row>
    <row r="8256" customFormat="false" ht="15" hidden="false" customHeight="true" outlineLevel="0" collapsed="false">
      <c r="A8256" s="1" t="s">
        <v>18726</v>
      </c>
      <c r="B8256" s="1" t="s">
        <v>6483</v>
      </c>
      <c r="C8256" s="1" t="s">
        <v>1997</v>
      </c>
      <c r="D8256" s="1" t="n">
        <v>1</v>
      </c>
      <c r="E8256" s="16" t="n">
        <v>311.15</v>
      </c>
      <c r="F8256" s="17" t="n">
        <v>0.15</v>
      </c>
      <c r="G8256" s="16" t="n">
        <v>264.48</v>
      </c>
      <c r="I8256" s="1" t="str">
        <f aca="false">INDEX(Products!$C$2:$C$51,MATCH(C8256,Products!$A$2:$A$51,0))</f>
        <v>Sports &amp; Fitness</v>
      </c>
      <c r="J8256" s="1" t="str">
        <f aca="false">INDEX(Orders!$E$2:$E$8001,MATCH(B8256,Orders!$A$2:$A$8001,0))</f>
        <v>Delivered</v>
      </c>
      <c r="K8256" s="1" t="str">
        <f aca="false">LEFT(INDEX(Orders!$C$2:$C$8001,MATCH(B8256,Orders!$A$2:$A$8001,0)),7)</f>
        <v>2025-03</v>
      </c>
    </row>
    <row r="8257" customFormat="false" ht="15" hidden="false" customHeight="true" outlineLevel="0" collapsed="false">
      <c r="A8257" s="1" t="s">
        <v>18727</v>
      </c>
      <c r="B8257" s="1" t="s">
        <v>6483</v>
      </c>
      <c r="C8257" s="1" t="s">
        <v>1930</v>
      </c>
      <c r="D8257" s="1" t="n">
        <v>1</v>
      </c>
      <c r="E8257" s="16" t="n">
        <v>2398.35</v>
      </c>
      <c r="F8257" s="17" t="n">
        <v>0</v>
      </c>
      <c r="G8257" s="16" t="n">
        <v>2398.35</v>
      </c>
      <c r="I8257" s="1" t="str">
        <f aca="false">INDEX(Products!$C$2:$C$51,MATCH(C8257,Products!$A$2:$A$51,0))</f>
        <v>Electronics</v>
      </c>
      <c r="J8257" s="1" t="str">
        <f aca="false">INDEX(Orders!$E$2:$E$8001,MATCH(B8257,Orders!$A$2:$A$8001,0))</f>
        <v>Delivered</v>
      </c>
      <c r="K8257" s="1" t="str">
        <f aca="false">LEFT(INDEX(Orders!$C$2:$C$8001,MATCH(B8257,Orders!$A$2:$A$8001,0)),7)</f>
        <v>2025-03</v>
      </c>
    </row>
    <row r="8258" customFormat="false" ht="15" hidden="false" customHeight="true" outlineLevel="0" collapsed="false">
      <c r="A8258" s="1" t="s">
        <v>18728</v>
      </c>
      <c r="B8258" s="1" t="s">
        <v>6483</v>
      </c>
      <c r="C8258" s="1" t="s">
        <v>2006</v>
      </c>
      <c r="D8258" s="1" t="n">
        <v>2</v>
      </c>
      <c r="E8258" s="16" t="n">
        <v>482.17</v>
      </c>
      <c r="F8258" s="17" t="n">
        <v>0.1</v>
      </c>
      <c r="G8258" s="16" t="n">
        <v>867.91</v>
      </c>
      <c r="I8258" s="1" t="str">
        <f aca="false">INDEX(Products!$C$2:$C$51,MATCH(C8258,Products!$A$2:$A$51,0))</f>
        <v>Books &amp; Stationery</v>
      </c>
      <c r="J8258" s="1" t="str">
        <f aca="false">INDEX(Orders!$E$2:$E$8001,MATCH(B8258,Orders!$A$2:$A$8001,0))</f>
        <v>Delivered</v>
      </c>
      <c r="K8258" s="1" t="str">
        <f aca="false">LEFT(INDEX(Orders!$C$2:$C$8001,MATCH(B8258,Orders!$A$2:$A$8001,0)),7)</f>
        <v>2025-03</v>
      </c>
    </row>
    <row r="8259" customFormat="false" ht="15" hidden="false" customHeight="true" outlineLevel="0" collapsed="false">
      <c r="A8259" s="1" t="s">
        <v>18729</v>
      </c>
      <c r="B8259" s="1" t="s">
        <v>6484</v>
      </c>
      <c r="C8259" s="1" t="s">
        <v>1928</v>
      </c>
      <c r="D8259" s="1" t="n">
        <v>2</v>
      </c>
      <c r="E8259" s="16" t="n">
        <v>657.82</v>
      </c>
      <c r="F8259" s="17" t="n">
        <v>0.05</v>
      </c>
      <c r="G8259" s="16" t="n">
        <v>1249.86</v>
      </c>
      <c r="I8259" s="1" t="str">
        <f aca="false">INDEX(Products!$C$2:$C$51,MATCH(C8259,Products!$A$2:$A$51,0))</f>
        <v>Electronics</v>
      </c>
      <c r="J8259" s="1" t="str">
        <f aca="false">INDEX(Orders!$E$2:$E$8001,MATCH(B8259,Orders!$A$2:$A$8001,0))</f>
        <v>Cancelled</v>
      </c>
      <c r="K8259" s="1" t="str">
        <f aca="false">LEFT(INDEX(Orders!$C$2:$C$8001,MATCH(B8259,Orders!$A$2:$A$8001,0)),7)</f>
        <v>2025-11</v>
      </c>
    </row>
    <row r="8260" customFormat="false" ht="15" hidden="false" customHeight="true" outlineLevel="0" collapsed="false">
      <c r="A8260" s="1" t="s">
        <v>18730</v>
      </c>
      <c r="B8260" s="1" t="s">
        <v>6484</v>
      </c>
      <c r="C8260" s="1" t="s">
        <v>1940</v>
      </c>
      <c r="D8260" s="1" t="n">
        <v>1</v>
      </c>
      <c r="E8260" s="16" t="n">
        <v>2374.52</v>
      </c>
      <c r="F8260" s="17" t="n">
        <v>0</v>
      </c>
      <c r="G8260" s="16" t="n">
        <v>2374.52</v>
      </c>
      <c r="I8260" s="1" t="str">
        <f aca="false">INDEX(Products!$C$2:$C$51,MATCH(C8260,Products!$A$2:$A$51,0))</f>
        <v>Fashion</v>
      </c>
      <c r="J8260" s="1" t="str">
        <f aca="false">INDEX(Orders!$E$2:$E$8001,MATCH(B8260,Orders!$A$2:$A$8001,0))</f>
        <v>Cancelled</v>
      </c>
      <c r="K8260" s="1" t="str">
        <f aca="false">LEFT(INDEX(Orders!$C$2:$C$8001,MATCH(B8260,Orders!$A$2:$A$8001,0)),7)</f>
        <v>2025-11</v>
      </c>
    </row>
    <row r="8261" customFormat="false" ht="15" hidden="false" customHeight="true" outlineLevel="0" collapsed="false">
      <c r="A8261" s="1" t="s">
        <v>18731</v>
      </c>
      <c r="B8261" s="1" t="s">
        <v>6484</v>
      </c>
      <c r="C8261" s="1" t="s">
        <v>1990</v>
      </c>
      <c r="D8261" s="1" t="n">
        <v>1</v>
      </c>
      <c r="E8261" s="16" t="n">
        <v>5311.32</v>
      </c>
      <c r="F8261" s="17" t="n">
        <v>0.2</v>
      </c>
      <c r="G8261" s="16" t="n">
        <v>4249.06</v>
      </c>
      <c r="I8261" s="1" t="str">
        <f aca="false">INDEX(Products!$C$2:$C$51,MATCH(C8261,Products!$A$2:$A$51,0))</f>
        <v>Sports &amp; Fitness</v>
      </c>
      <c r="J8261" s="1" t="str">
        <f aca="false">INDEX(Orders!$E$2:$E$8001,MATCH(B8261,Orders!$A$2:$A$8001,0))</f>
        <v>Cancelled</v>
      </c>
      <c r="K8261" s="1" t="str">
        <f aca="false">LEFT(INDEX(Orders!$C$2:$C$8001,MATCH(B8261,Orders!$A$2:$A$8001,0)),7)</f>
        <v>2025-11</v>
      </c>
    </row>
    <row r="8262" customFormat="false" ht="15" hidden="false" customHeight="true" outlineLevel="0" collapsed="false">
      <c r="A8262" s="1" t="s">
        <v>18732</v>
      </c>
      <c r="B8262" s="1" t="s">
        <v>6485</v>
      </c>
      <c r="C8262" s="1" t="s">
        <v>1961</v>
      </c>
      <c r="D8262" s="1" t="n">
        <v>1</v>
      </c>
      <c r="E8262" s="16" t="n">
        <v>3493.68</v>
      </c>
      <c r="F8262" s="17" t="n">
        <v>0.05</v>
      </c>
      <c r="G8262" s="16" t="n">
        <v>3319</v>
      </c>
      <c r="I8262" s="1" t="str">
        <f aca="false">INDEX(Products!$C$2:$C$51,MATCH(C8262,Products!$A$2:$A$51,0))</f>
        <v>Home &amp; Kitchen</v>
      </c>
      <c r="J8262" s="1" t="str">
        <f aca="false">INDEX(Orders!$E$2:$E$8001,MATCH(B8262,Orders!$A$2:$A$8001,0))</f>
        <v>Delivered</v>
      </c>
      <c r="K8262" s="1" t="str">
        <f aca="false">LEFT(INDEX(Orders!$C$2:$C$8001,MATCH(B8262,Orders!$A$2:$A$8001,0)),7)</f>
        <v>2024-07</v>
      </c>
    </row>
    <row r="8263" customFormat="false" ht="15" hidden="false" customHeight="true" outlineLevel="0" collapsed="false">
      <c r="A8263" s="1" t="s">
        <v>18733</v>
      </c>
      <c r="B8263" s="1" t="s">
        <v>6485</v>
      </c>
      <c r="C8263" s="1" t="s">
        <v>1930</v>
      </c>
      <c r="D8263" s="1" t="n">
        <v>1</v>
      </c>
      <c r="E8263" s="16" t="n">
        <v>2398.35</v>
      </c>
      <c r="F8263" s="17" t="n">
        <v>0.15</v>
      </c>
      <c r="G8263" s="16" t="n">
        <v>2038.6</v>
      </c>
      <c r="I8263" s="1" t="str">
        <f aca="false">INDEX(Products!$C$2:$C$51,MATCH(C8263,Products!$A$2:$A$51,0))</f>
        <v>Electronics</v>
      </c>
      <c r="J8263" s="1" t="str">
        <f aca="false">INDEX(Orders!$E$2:$E$8001,MATCH(B8263,Orders!$A$2:$A$8001,0))</f>
        <v>Delivered</v>
      </c>
      <c r="K8263" s="1" t="str">
        <f aca="false">LEFT(INDEX(Orders!$C$2:$C$8001,MATCH(B8263,Orders!$A$2:$A$8001,0)),7)</f>
        <v>2024-07</v>
      </c>
    </row>
    <row r="8264" customFormat="false" ht="15" hidden="false" customHeight="true" outlineLevel="0" collapsed="false">
      <c r="A8264" s="1" t="s">
        <v>18734</v>
      </c>
      <c r="B8264" s="1" t="s">
        <v>6486</v>
      </c>
      <c r="C8264" s="1" t="s">
        <v>1969</v>
      </c>
      <c r="D8264" s="1" t="n">
        <v>2</v>
      </c>
      <c r="E8264" s="16" t="n">
        <v>9171.98</v>
      </c>
      <c r="F8264" s="17" t="n">
        <v>0</v>
      </c>
      <c r="G8264" s="16" t="n">
        <v>18343.96</v>
      </c>
      <c r="I8264" s="1" t="str">
        <f aca="false">INDEX(Products!$C$2:$C$51,MATCH(C8264,Products!$A$2:$A$51,0))</f>
        <v>Home &amp; Kitchen</v>
      </c>
      <c r="J8264" s="1" t="str">
        <f aca="false">INDEX(Orders!$E$2:$E$8001,MATCH(B8264,Orders!$A$2:$A$8001,0))</f>
        <v>Delivered</v>
      </c>
      <c r="K8264" s="1" t="str">
        <f aca="false">LEFT(INDEX(Orders!$C$2:$C$8001,MATCH(B8264,Orders!$A$2:$A$8001,0)),7)</f>
        <v>2025-09</v>
      </c>
    </row>
    <row r="8265" customFormat="false" ht="15" hidden="false" customHeight="true" outlineLevel="0" collapsed="false">
      <c r="A8265" s="1" t="s">
        <v>18735</v>
      </c>
      <c r="B8265" s="1" t="s">
        <v>6486</v>
      </c>
      <c r="C8265" s="1" t="s">
        <v>1940</v>
      </c>
      <c r="D8265" s="1" t="n">
        <v>1</v>
      </c>
      <c r="E8265" s="16" t="n">
        <v>2374.52</v>
      </c>
      <c r="F8265" s="17" t="n">
        <v>0.05</v>
      </c>
      <c r="G8265" s="16" t="n">
        <v>2255.79</v>
      </c>
      <c r="I8265" s="1" t="str">
        <f aca="false">INDEX(Products!$C$2:$C$51,MATCH(C8265,Products!$A$2:$A$51,0))</f>
        <v>Fashion</v>
      </c>
      <c r="J8265" s="1" t="str">
        <f aca="false">INDEX(Orders!$E$2:$E$8001,MATCH(B8265,Orders!$A$2:$A$8001,0))</f>
        <v>Delivered</v>
      </c>
      <c r="K8265" s="1" t="str">
        <f aca="false">LEFT(INDEX(Orders!$C$2:$C$8001,MATCH(B8265,Orders!$A$2:$A$8001,0)),7)</f>
        <v>2025-09</v>
      </c>
    </row>
    <row r="8266" customFormat="false" ht="15" hidden="false" customHeight="true" outlineLevel="0" collapsed="false">
      <c r="A8266" s="1" t="s">
        <v>18736</v>
      </c>
      <c r="B8266" s="1" t="s">
        <v>6486</v>
      </c>
      <c r="C8266" s="1" t="s">
        <v>1953</v>
      </c>
      <c r="D8266" s="1" t="n">
        <v>1</v>
      </c>
      <c r="E8266" s="16" t="n">
        <v>4914.12</v>
      </c>
      <c r="F8266" s="17" t="n">
        <v>0.05</v>
      </c>
      <c r="G8266" s="16" t="n">
        <v>4668.41</v>
      </c>
      <c r="I8266" s="1" t="str">
        <f aca="false">INDEX(Products!$C$2:$C$51,MATCH(C8266,Products!$A$2:$A$51,0))</f>
        <v>Fashion</v>
      </c>
      <c r="J8266" s="1" t="str">
        <f aca="false">INDEX(Orders!$E$2:$E$8001,MATCH(B8266,Orders!$A$2:$A$8001,0))</f>
        <v>Delivered</v>
      </c>
      <c r="K8266" s="1" t="str">
        <f aca="false">LEFT(INDEX(Orders!$C$2:$C$8001,MATCH(B8266,Orders!$A$2:$A$8001,0)),7)</f>
        <v>2025-09</v>
      </c>
    </row>
    <row r="8267" customFormat="false" ht="15" hidden="false" customHeight="true" outlineLevel="0" collapsed="false">
      <c r="A8267" s="1" t="s">
        <v>18737</v>
      </c>
      <c r="B8267" s="1" t="s">
        <v>6486</v>
      </c>
      <c r="C8267" s="1" t="s">
        <v>1976</v>
      </c>
      <c r="D8267" s="1" t="n">
        <v>1</v>
      </c>
      <c r="E8267" s="16" t="n">
        <v>1603.35</v>
      </c>
      <c r="F8267" s="17" t="n">
        <v>0</v>
      </c>
      <c r="G8267" s="16" t="n">
        <v>1603.35</v>
      </c>
      <c r="I8267" s="1" t="str">
        <f aca="false">INDEX(Products!$C$2:$C$51,MATCH(C8267,Products!$A$2:$A$51,0))</f>
        <v>Beauty &amp; Personal Care</v>
      </c>
      <c r="J8267" s="1" t="str">
        <f aca="false">INDEX(Orders!$E$2:$E$8001,MATCH(B8267,Orders!$A$2:$A$8001,0))</f>
        <v>Delivered</v>
      </c>
      <c r="K8267" s="1" t="str">
        <f aca="false">LEFT(INDEX(Orders!$C$2:$C$8001,MATCH(B8267,Orders!$A$2:$A$8001,0)),7)</f>
        <v>2025-09</v>
      </c>
    </row>
    <row r="8268" customFormat="false" ht="15" hidden="false" customHeight="true" outlineLevel="0" collapsed="false">
      <c r="A8268" s="1" t="s">
        <v>18738</v>
      </c>
      <c r="B8268" s="1" t="s">
        <v>6486</v>
      </c>
      <c r="C8268" s="1" t="s">
        <v>2007</v>
      </c>
      <c r="D8268" s="1" t="n">
        <v>1</v>
      </c>
      <c r="E8268" s="16" t="n">
        <v>750.27</v>
      </c>
      <c r="F8268" s="17" t="n">
        <v>0</v>
      </c>
      <c r="G8268" s="16" t="n">
        <v>750.27</v>
      </c>
      <c r="I8268" s="1" t="str">
        <f aca="false">INDEX(Products!$C$2:$C$51,MATCH(C8268,Products!$A$2:$A$51,0))</f>
        <v>Books &amp; Stationery</v>
      </c>
      <c r="J8268" s="1" t="str">
        <f aca="false">INDEX(Orders!$E$2:$E$8001,MATCH(B8268,Orders!$A$2:$A$8001,0))</f>
        <v>Delivered</v>
      </c>
      <c r="K8268" s="1" t="str">
        <f aca="false">LEFT(INDEX(Orders!$C$2:$C$8001,MATCH(B8268,Orders!$A$2:$A$8001,0)),7)</f>
        <v>2025-09</v>
      </c>
    </row>
    <row r="8269" customFormat="false" ht="15" hidden="false" customHeight="true" outlineLevel="0" collapsed="false">
      <c r="A8269" s="1" t="s">
        <v>18739</v>
      </c>
      <c r="B8269" s="1" t="s">
        <v>6487</v>
      </c>
      <c r="C8269" s="1" t="s">
        <v>1930</v>
      </c>
      <c r="D8269" s="1" t="n">
        <v>1</v>
      </c>
      <c r="E8269" s="16" t="n">
        <v>2398.35</v>
      </c>
      <c r="F8269" s="17" t="n">
        <v>0</v>
      </c>
      <c r="G8269" s="16" t="n">
        <v>2398.35</v>
      </c>
      <c r="I8269" s="1" t="str">
        <f aca="false">INDEX(Products!$C$2:$C$51,MATCH(C8269,Products!$A$2:$A$51,0))</f>
        <v>Electronics</v>
      </c>
      <c r="J8269" s="1" t="str">
        <f aca="false">INDEX(Orders!$E$2:$E$8001,MATCH(B8269,Orders!$A$2:$A$8001,0))</f>
        <v>Delivered</v>
      </c>
      <c r="K8269" s="1" t="str">
        <f aca="false">LEFT(INDEX(Orders!$C$2:$C$8001,MATCH(B8269,Orders!$A$2:$A$8001,0)),7)</f>
        <v>2025-07</v>
      </c>
    </row>
    <row r="8270" customFormat="false" ht="15" hidden="false" customHeight="true" outlineLevel="0" collapsed="false">
      <c r="A8270" s="1" t="s">
        <v>18740</v>
      </c>
      <c r="B8270" s="1" t="s">
        <v>6488</v>
      </c>
      <c r="C8270" s="1" t="s">
        <v>1949</v>
      </c>
      <c r="D8270" s="1" t="n">
        <v>1</v>
      </c>
      <c r="E8270" s="16" t="n">
        <v>4185.64</v>
      </c>
      <c r="F8270" s="17" t="n">
        <v>0</v>
      </c>
      <c r="G8270" s="16" t="n">
        <v>4185.64</v>
      </c>
      <c r="I8270" s="1" t="str">
        <f aca="false">INDEX(Products!$C$2:$C$51,MATCH(C8270,Products!$A$2:$A$51,0))</f>
        <v>Fashion</v>
      </c>
      <c r="J8270" s="1" t="str">
        <f aca="false">INDEX(Orders!$E$2:$E$8001,MATCH(B8270,Orders!$A$2:$A$8001,0))</f>
        <v>Delivered</v>
      </c>
      <c r="K8270" s="1" t="str">
        <f aca="false">LEFT(INDEX(Orders!$C$2:$C$8001,MATCH(B8270,Orders!$A$2:$A$8001,0)),7)</f>
        <v>2025-11</v>
      </c>
    </row>
    <row r="8271" customFormat="false" ht="15" hidden="false" customHeight="true" outlineLevel="0" collapsed="false">
      <c r="A8271" s="1" t="s">
        <v>18741</v>
      </c>
      <c r="B8271" s="1" t="s">
        <v>6489</v>
      </c>
      <c r="C8271" s="1" t="s">
        <v>1976</v>
      </c>
      <c r="D8271" s="1" t="n">
        <v>2</v>
      </c>
      <c r="E8271" s="16" t="n">
        <v>1603.35</v>
      </c>
      <c r="F8271" s="17" t="n">
        <v>0</v>
      </c>
      <c r="G8271" s="16" t="n">
        <v>3206.7</v>
      </c>
      <c r="I8271" s="1" t="str">
        <f aca="false">INDEX(Products!$C$2:$C$51,MATCH(C8271,Products!$A$2:$A$51,0))</f>
        <v>Beauty &amp; Personal Care</v>
      </c>
      <c r="J8271" s="1" t="str">
        <f aca="false">INDEX(Orders!$E$2:$E$8001,MATCH(B8271,Orders!$A$2:$A$8001,0))</f>
        <v>Delivered</v>
      </c>
      <c r="K8271" s="1" t="str">
        <f aca="false">LEFT(INDEX(Orders!$C$2:$C$8001,MATCH(B8271,Orders!$A$2:$A$8001,0)),7)</f>
        <v>2024-12</v>
      </c>
    </row>
    <row r="8272" customFormat="false" ht="15" hidden="false" customHeight="true" outlineLevel="0" collapsed="false">
      <c r="A8272" s="1" t="s">
        <v>18742</v>
      </c>
      <c r="B8272" s="1" t="s">
        <v>6489</v>
      </c>
      <c r="C8272" s="1" t="s">
        <v>1935</v>
      </c>
      <c r="D8272" s="1" t="n">
        <v>2</v>
      </c>
      <c r="E8272" s="16" t="n">
        <v>14558.72</v>
      </c>
      <c r="F8272" s="17" t="n">
        <v>0</v>
      </c>
      <c r="G8272" s="16" t="n">
        <v>29117.44</v>
      </c>
      <c r="I8272" s="1" t="str">
        <f aca="false">INDEX(Products!$C$2:$C$51,MATCH(C8272,Products!$A$2:$A$51,0))</f>
        <v>Electronics</v>
      </c>
      <c r="J8272" s="1" t="str">
        <f aca="false">INDEX(Orders!$E$2:$E$8001,MATCH(B8272,Orders!$A$2:$A$8001,0))</f>
        <v>Delivered</v>
      </c>
      <c r="K8272" s="1" t="str">
        <f aca="false">LEFT(INDEX(Orders!$C$2:$C$8001,MATCH(B8272,Orders!$A$2:$A$8001,0)),7)</f>
        <v>2024-12</v>
      </c>
    </row>
    <row r="8273" customFormat="false" ht="15" hidden="false" customHeight="true" outlineLevel="0" collapsed="false">
      <c r="A8273" s="1" t="s">
        <v>18743</v>
      </c>
      <c r="B8273" s="1" t="s">
        <v>6489</v>
      </c>
      <c r="C8273" s="1" t="s">
        <v>1997</v>
      </c>
      <c r="D8273" s="1" t="n">
        <v>1</v>
      </c>
      <c r="E8273" s="16" t="n">
        <v>311.15</v>
      </c>
      <c r="F8273" s="17" t="n">
        <v>0</v>
      </c>
      <c r="G8273" s="16" t="n">
        <v>311.15</v>
      </c>
      <c r="I8273" s="1" t="str">
        <f aca="false">INDEX(Products!$C$2:$C$51,MATCH(C8273,Products!$A$2:$A$51,0))</f>
        <v>Sports &amp; Fitness</v>
      </c>
      <c r="J8273" s="1" t="str">
        <f aca="false">INDEX(Orders!$E$2:$E$8001,MATCH(B8273,Orders!$A$2:$A$8001,0))</f>
        <v>Delivered</v>
      </c>
      <c r="K8273" s="1" t="str">
        <f aca="false">LEFT(INDEX(Orders!$C$2:$C$8001,MATCH(B8273,Orders!$A$2:$A$8001,0)),7)</f>
        <v>2024-12</v>
      </c>
    </row>
    <row r="8274" customFormat="false" ht="15" hidden="false" customHeight="true" outlineLevel="0" collapsed="false">
      <c r="A8274" s="1" t="s">
        <v>18744</v>
      </c>
      <c r="B8274" s="1" t="s">
        <v>6489</v>
      </c>
      <c r="C8274" s="1" t="s">
        <v>2004</v>
      </c>
      <c r="D8274" s="1" t="n">
        <v>1</v>
      </c>
      <c r="E8274" s="16" t="n">
        <v>645.89</v>
      </c>
      <c r="F8274" s="17" t="n">
        <v>0.15</v>
      </c>
      <c r="G8274" s="16" t="n">
        <v>549.01</v>
      </c>
      <c r="I8274" s="1" t="str">
        <f aca="false">INDEX(Products!$C$2:$C$51,MATCH(C8274,Products!$A$2:$A$51,0))</f>
        <v>Books &amp; Stationery</v>
      </c>
      <c r="J8274" s="1" t="str">
        <f aca="false">INDEX(Orders!$E$2:$E$8001,MATCH(B8274,Orders!$A$2:$A$8001,0))</f>
        <v>Delivered</v>
      </c>
      <c r="K8274" s="1" t="str">
        <f aca="false">LEFT(INDEX(Orders!$C$2:$C$8001,MATCH(B8274,Orders!$A$2:$A$8001,0)),7)</f>
        <v>2024-12</v>
      </c>
    </row>
    <row r="8275" customFormat="false" ht="15" hidden="false" customHeight="true" outlineLevel="0" collapsed="false">
      <c r="A8275" s="1" t="s">
        <v>18745</v>
      </c>
      <c r="B8275" s="1" t="s">
        <v>6489</v>
      </c>
      <c r="C8275" s="1" t="s">
        <v>1930</v>
      </c>
      <c r="D8275" s="1" t="n">
        <v>2</v>
      </c>
      <c r="E8275" s="16" t="n">
        <v>2398.35</v>
      </c>
      <c r="F8275" s="17" t="n">
        <v>0</v>
      </c>
      <c r="G8275" s="16" t="n">
        <v>4796.7</v>
      </c>
      <c r="I8275" s="1" t="str">
        <f aca="false">INDEX(Products!$C$2:$C$51,MATCH(C8275,Products!$A$2:$A$51,0))</f>
        <v>Electronics</v>
      </c>
      <c r="J8275" s="1" t="str">
        <f aca="false">INDEX(Orders!$E$2:$E$8001,MATCH(B8275,Orders!$A$2:$A$8001,0))</f>
        <v>Delivered</v>
      </c>
      <c r="K8275" s="1" t="str">
        <f aca="false">LEFT(INDEX(Orders!$C$2:$C$8001,MATCH(B8275,Orders!$A$2:$A$8001,0)),7)</f>
        <v>2024-12</v>
      </c>
    </row>
    <row r="8276" customFormat="false" ht="15" hidden="false" customHeight="true" outlineLevel="0" collapsed="false">
      <c r="A8276" s="1" t="s">
        <v>18746</v>
      </c>
      <c r="B8276" s="1" t="s">
        <v>6490</v>
      </c>
      <c r="C8276" s="1" t="s">
        <v>1933</v>
      </c>
      <c r="D8276" s="1" t="n">
        <v>2</v>
      </c>
      <c r="E8276" s="16" t="n">
        <v>7194.38</v>
      </c>
      <c r="F8276" s="17" t="n">
        <v>0.05</v>
      </c>
      <c r="G8276" s="16" t="n">
        <v>13669.32</v>
      </c>
      <c r="I8276" s="1" t="str">
        <f aca="false">INDEX(Products!$C$2:$C$51,MATCH(C8276,Products!$A$2:$A$51,0))</f>
        <v>Electronics</v>
      </c>
      <c r="J8276" s="1" t="str">
        <f aca="false">INDEX(Orders!$E$2:$E$8001,MATCH(B8276,Orders!$A$2:$A$8001,0))</f>
        <v>Delivered</v>
      </c>
      <c r="K8276" s="1" t="str">
        <f aca="false">LEFT(INDEX(Orders!$C$2:$C$8001,MATCH(B8276,Orders!$A$2:$A$8001,0)),7)</f>
        <v>2025-10</v>
      </c>
    </row>
    <row r="8277" customFormat="false" ht="15" hidden="false" customHeight="true" outlineLevel="0" collapsed="false">
      <c r="A8277" s="1" t="s">
        <v>18747</v>
      </c>
      <c r="B8277" s="1" t="s">
        <v>6491</v>
      </c>
      <c r="C8277" s="1" t="s">
        <v>1953</v>
      </c>
      <c r="D8277" s="1" t="n">
        <v>1</v>
      </c>
      <c r="E8277" s="16" t="n">
        <v>4914.12</v>
      </c>
      <c r="F8277" s="17" t="n">
        <v>0</v>
      </c>
      <c r="G8277" s="16" t="n">
        <v>4914.12</v>
      </c>
      <c r="I8277" s="1" t="str">
        <f aca="false">INDEX(Products!$C$2:$C$51,MATCH(C8277,Products!$A$2:$A$51,0))</f>
        <v>Fashion</v>
      </c>
      <c r="J8277" s="1" t="str">
        <f aca="false">INDEX(Orders!$E$2:$E$8001,MATCH(B8277,Orders!$A$2:$A$8001,0))</f>
        <v>Delivered</v>
      </c>
      <c r="K8277" s="1" t="str">
        <f aca="false">LEFT(INDEX(Orders!$C$2:$C$8001,MATCH(B8277,Orders!$A$2:$A$8001,0)),7)</f>
        <v>2024-12</v>
      </c>
    </row>
    <row r="8278" customFormat="false" ht="15" hidden="false" customHeight="true" outlineLevel="0" collapsed="false">
      <c r="A8278" s="1" t="s">
        <v>18748</v>
      </c>
      <c r="B8278" s="1" t="s">
        <v>6491</v>
      </c>
      <c r="C8278" s="1" t="s">
        <v>2000</v>
      </c>
      <c r="D8278" s="1" t="n">
        <v>1</v>
      </c>
      <c r="E8278" s="16" t="n">
        <v>425.08</v>
      </c>
      <c r="F8278" s="17" t="n">
        <v>0</v>
      </c>
      <c r="G8278" s="16" t="n">
        <v>425.08</v>
      </c>
      <c r="I8278" s="1" t="str">
        <f aca="false">INDEX(Products!$C$2:$C$51,MATCH(C8278,Products!$A$2:$A$51,0))</f>
        <v>Books &amp; Stationery</v>
      </c>
      <c r="J8278" s="1" t="str">
        <f aca="false">INDEX(Orders!$E$2:$E$8001,MATCH(B8278,Orders!$A$2:$A$8001,0))</f>
        <v>Delivered</v>
      </c>
      <c r="K8278" s="1" t="str">
        <f aca="false">LEFT(INDEX(Orders!$C$2:$C$8001,MATCH(B8278,Orders!$A$2:$A$8001,0)),7)</f>
        <v>2024-12</v>
      </c>
    </row>
    <row r="8279" customFormat="false" ht="15" hidden="false" customHeight="true" outlineLevel="0" collapsed="false">
      <c r="A8279" s="1" t="s">
        <v>18749</v>
      </c>
      <c r="B8279" s="1" t="s">
        <v>6491</v>
      </c>
      <c r="C8279" s="1" t="s">
        <v>1971</v>
      </c>
      <c r="D8279" s="1" t="n">
        <v>3</v>
      </c>
      <c r="E8279" s="16" t="n">
        <v>2073.63</v>
      </c>
      <c r="F8279" s="17" t="n">
        <v>0.05</v>
      </c>
      <c r="G8279" s="16" t="n">
        <v>5909.85</v>
      </c>
      <c r="I8279" s="1" t="str">
        <f aca="false">INDEX(Products!$C$2:$C$51,MATCH(C8279,Products!$A$2:$A$51,0))</f>
        <v>Home &amp; Kitchen</v>
      </c>
      <c r="J8279" s="1" t="str">
        <f aca="false">INDEX(Orders!$E$2:$E$8001,MATCH(B8279,Orders!$A$2:$A$8001,0))</f>
        <v>Delivered</v>
      </c>
      <c r="K8279" s="1" t="str">
        <f aca="false">LEFT(INDEX(Orders!$C$2:$C$8001,MATCH(B8279,Orders!$A$2:$A$8001,0)),7)</f>
        <v>2024-12</v>
      </c>
    </row>
    <row r="8280" customFormat="false" ht="15" hidden="false" customHeight="true" outlineLevel="0" collapsed="false">
      <c r="A8280" s="1" t="s">
        <v>18750</v>
      </c>
      <c r="B8280" s="1" t="s">
        <v>6492</v>
      </c>
      <c r="C8280" s="1" t="s">
        <v>2006</v>
      </c>
      <c r="D8280" s="1" t="n">
        <v>1</v>
      </c>
      <c r="E8280" s="16" t="n">
        <v>482.17</v>
      </c>
      <c r="F8280" s="17" t="n">
        <v>0</v>
      </c>
      <c r="G8280" s="16" t="n">
        <v>482.17</v>
      </c>
      <c r="I8280" s="1" t="str">
        <f aca="false">INDEX(Products!$C$2:$C$51,MATCH(C8280,Products!$A$2:$A$51,0))</f>
        <v>Books &amp; Stationery</v>
      </c>
      <c r="J8280" s="1" t="str">
        <f aca="false">INDEX(Orders!$E$2:$E$8001,MATCH(B8280,Orders!$A$2:$A$8001,0))</f>
        <v>Delivered</v>
      </c>
      <c r="K8280" s="1" t="str">
        <f aca="false">LEFT(INDEX(Orders!$C$2:$C$8001,MATCH(B8280,Orders!$A$2:$A$8001,0)),7)</f>
        <v>2025-11</v>
      </c>
    </row>
    <row r="8281" customFormat="false" ht="15" hidden="false" customHeight="true" outlineLevel="0" collapsed="false">
      <c r="A8281" s="1" t="s">
        <v>18751</v>
      </c>
      <c r="B8281" s="1" t="s">
        <v>6492</v>
      </c>
      <c r="C8281" s="1" t="s">
        <v>1931</v>
      </c>
      <c r="D8281" s="1" t="n">
        <v>1</v>
      </c>
      <c r="E8281" s="16" t="n">
        <v>1111.28</v>
      </c>
      <c r="F8281" s="17" t="n">
        <v>0.05</v>
      </c>
      <c r="G8281" s="16" t="n">
        <v>1055.72</v>
      </c>
      <c r="I8281" s="1" t="str">
        <f aca="false">INDEX(Products!$C$2:$C$51,MATCH(C8281,Products!$A$2:$A$51,0))</f>
        <v>Electronics</v>
      </c>
      <c r="J8281" s="1" t="str">
        <f aca="false">INDEX(Orders!$E$2:$E$8001,MATCH(B8281,Orders!$A$2:$A$8001,0))</f>
        <v>Delivered</v>
      </c>
      <c r="K8281" s="1" t="str">
        <f aca="false">LEFT(INDEX(Orders!$C$2:$C$8001,MATCH(B8281,Orders!$A$2:$A$8001,0)),7)</f>
        <v>2025-11</v>
      </c>
    </row>
    <row r="8282" customFormat="false" ht="15" hidden="false" customHeight="true" outlineLevel="0" collapsed="false">
      <c r="A8282" s="1" t="s">
        <v>18752</v>
      </c>
      <c r="B8282" s="1" t="s">
        <v>6492</v>
      </c>
      <c r="C8282" s="1" t="s">
        <v>1930</v>
      </c>
      <c r="D8282" s="1" t="n">
        <v>1</v>
      </c>
      <c r="E8282" s="16" t="n">
        <v>2398.35</v>
      </c>
      <c r="F8282" s="17" t="n">
        <v>0</v>
      </c>
      <c r="G8282" s="16" t="n">
        <v>2398.35</v>
      </c>
      <c r="I8282" s="1" t="str">
        <f aca="false">INDEX(Products!$C$2:$C$51,MATCH(C8282,Products!$A$2:$A$51,0))</f>
        <v>Electronics</v>
      </c>
      <c r="J8282" s="1" t="str">
        <f aca="false">INDEX(Orders!$E$2:$E$8001,MATCH(B8282,Orders!$A$2:$A$8001,0))</f>
        <v>Delivered</v>
      </c>
      <c r="K8282" s="1" t="str">
        <f aca="false">LEFT(INDEX(Orders!$C$2:$C$8001,MATCH(B8282,Orders!$A$2:$A$8001,0)),7)</f>
        <v>2025-11</v>
      </c>
    </row>
    <row r="8283" customFormat="false" ht="15" hidden="false" customHeight="true" outlineLevel="0" collapsed="false">
      <c r="A8283" s="1" t="s">
        <v>18753</v>
      </c>
      <c r="B8283" s="1" t="s">
        <v>6492</v>
      </c>
      <c r="C8283" s="1" t="s">
        <v>1943</v>
      </c>
      <c r="D8283" s="1" t="n">
        <v>1</v>
      </c>
      <c r="E8283" s="16" t="n">
        <v>1250.54</v>
      </c>
      <c r="F8283" s="17" t="n">
        <v>0.05</v>
      </c>
      <c r="G8283" s="16" t="n">
        <v>1188.01</v>
      </c>
      <c r="I8283" s="1" t="str">
        <f aca="false">INDEX(Products!$C$2:$C$51,MATCH(C8283,Products!$A$2:$A$51,0))</f>
        <v>Fashion</v>
      </c>
      <c r="J8283" s="1" t="str">
        <f aca="false">INDEX(Orders!$E$2:$E$8001,MATCH(B8283,Orders!$A$2:$A$8001,0))</f>
        <v>Delivered</v>
      </c>
      <c r="K8283" s="1" t="str">
        <f aca="false">LEFT(INDEX(Orders!$C$2:$C$8001,MATCH(B8283,Orders!$A$2:$A$8001,0)),7)</f>
        <v>2025-11</v>
      </c>
    </row>
    <row r="8284" customFormat="false" ht="15" hidden="false" customHeight="true" outlineLevel="0" collapsed="false">
      <c r="A8284" s="1" t="s">
        <v>18754</v>
      </c>
      <c r="B8284" s="1" t="s">
        <v>6492</v>
      </c>
      <c r="C8284" s="1" t="s">
        <v>1990</v>
      </c>
      <c r="D8284" s="1" t="n">
        <v>1</v>
      </c>
      <c r="E8284" s="16" t="n">
        <v>5311.32</v>
      </c>
      <c r="F8284" s="17" t="n">
        <v>0</v>
      </c>
      <c r="G8284" s="16" t="n">
        <v>5311.32</v>
      </c>
      <c r="I8284" s="1" t="str">
        <f aca="false">INDEX(Products!$C$2:$C$51,MATCH(C8284,Products!$A$2:$A$51,0))</f>
        <v>Sports &amp; Fitness</v>
      </c>
      <c r="J8284" s="1" t="str">
        <f aca="false">INDEX(Orders!$E$2:$E$8001,MATCH(B8284,Orders!$A$2:$A$8001,0))</f>
        <v>Delivered</v>
      </c>
      <c r="K8284" s="1" t="str">
        <f aca="false">LEFT(INDEX(Orders!$C$2:$C$8001,MATCH(B8284,Orders!$A$2:$A$8001,0)),7)</f>
        <v>2025-11</v>
      </c>
    </row>
    <row r="8285" customFormat="false" ht="15" hidden="false" customHeight="true" outlineLevel="0" collapsed="false">
      <c r="A8285" s="1" t="s">
        <v>18755</v>
      </c>
      <c r="B8285" s="1" t="s">
        <v>6493</v>
      </c>
      <c r="C8285" s="1" t="s">
        <v>2007</v>
      </c>
      <c r="D8285" s="1" t="n">
        <v>1</v>
      </c>
      <c r="E8285" s="16" t="n">
        <v>750.27</v>
      </c>
      <c r="F8285" s="17" t="n">
        <v>0.15</v>
      </c>
      <c r="G8285" s="16" t="n">
        <v>637.73</v>
      </c>
      <c r="I8285" s="1" t="str">
        <f aca="false">INDEX(Products!$C$2:$C$51,MATCH(C8285,Products!$A$2:$A$51,0))</f>
        <v>Books &amp; Stationery</v>
      </c>
      <c r="J8285" s="1" t="str">
        <f aca="false">INDEX(Orders!$E$2:$E$8001,MATCH(B8285,Orders!$A$2:$A$8001,0))</f>
        <v>Delivered</v>
      </c>
      <c r="K8285" s="1" t="str">
        <f aca="false">LEFT(INDEX(Orders!$C$2:$C$8001,MATCH(B8285,Orders!$A$2:$A$8001,0)),7)</f>
        <v>2025-03</v>
      </c>
    </row>
    <row r="8286" customFormat="false" ht="15" hidden="false" customHeight="true" outlineLevel="0" collapsed="false">
      <c r="A8286" s="1" t="s">
        <v>18756</v>
      </c>
      <c r="B8286" s="1" t="s">
        <v>6493</v>
      </c>
      <c r="C8286" s="1" t="s">
        <v>1930</v>
      </c>
      <c r="D8286" s="1" t="n">
        <v>1</v>
      </c>
      <c r="E8286" s="16" t="n">
        <v>2398.35</v>
      </c>
      <c r="F8286" s="17" t="n">
        <v>0</v>
      </c>
      <c r="G8286" s="16" t="n">
        <v>2398.35</v>
      </c>
      <c r="I8286" s="1" t="str">
        <f aca="false">INDEX(Products!$C$2:$C$51,MATCH(C8286,Products!$A$2:$A$51,0))</f>
        <v>Electronics</v>
      </c>
      <c r="J8286" s="1" t="str">
        <f aca="false">INDEX(Orders!$E$2:$E$8001,MATCH(B8286,Orders!$A$2:$A$8001,0))</f>
        <v>Delivered</v>
      </c>
      <c r="K8286" s="1" t="str">
        <f aca="false">LEFT(INDEX(Orders!$C$2:$C$8001,MATCH(B8286,Orders!$A$2:$A$8001,0)),7)</f>
        <v>2025-03</v>
      </c>
    </row>
    <row r="8287" customFormat="false" ht="15" hidden="false" customHeight="true" outlineLevel="0" collapsed="false">
      <c r="A8287" s="1" t="s">
        <v>18757</v>
      </c>
      <c r="B8287" s="1" t="s">
        <v>6494</v>
      </c>
      <c r="C8287" s="1" t="s">
        <v>1975</v>
      </c>
      <c r="D8287" s="1" t="n">
        <v>1</v>
      </c>
      <c r="E8287" s="16" t="n">
        <v>862.99</v>
      </c>
      <c r="F8287" s="17" t="n">
        <v>0</v>
      </c>
      <c r="G8287" s="16" t="n">
        <v>862.99</v>
      </c>
      <c r="I8287" s="1" t="str">
        <f aca="false">INDEX(Products!$C$2:$C$51,MATCH(C8287,Products!$A$2:$A$51,0))</f>
        <v>Beauty &amp; Personal Care</v>
      </c>
      <c r="J8287" s="1" t="str">
        <f aca="false">INDEX(Orders!$E$2:$E$8001,MATCH(B8287,Orders!$A$2:$A$8001,0))</f>
        <v>Returned</v>
      </c>
      <c r="K8287" s="1" t="str">
        <f aca="false">LEFT(INDEX(Orders!$C$2:$C$8001,MATCH(B8287,Orders!$A$2:$A$8001,0)),7)</f>
        <v>2024-12</v>
      </c>
    </row>
    <row r="8288" customFormat="false" ht="15" hidden="false" customHeight="true" outlineLevel="0" collapsed="false">
      <c r="A8288" s="1" t="s">
        <v>18758</v>
      </c>
      <c r="B8288" s="1" t="s">
        <v>6494</v>
      </c>
      <c r="C8288" s="1" t="s">
        <v>1953</v>
      </c>
      <c r="D8288" s="1" t="n">
        <v>1</v>
      </c>
      <c r="E8288" s="16" t="n">
        <v>4914.12</v>
      </c>
      <c r="F8288" s="17" t="n">
        <v>0.2</v>
      </c>
      <c r="G8288" s="16" t="n">
        <v>3931.3</v>
      </c>
      <c r="I8288" s="1" t="str">
        <f aca="false">INDEX(Products!$C$2:$C$51,MATCH(C8288,Products!$A$2:$A$51,0))</f>
        <v>Fashion</v>
      </c>
      <c r="J8288" s="1" t="str">
        <f aca="false">INDEX(Orders!$E$2:$E$8001,MATCH(B8288,Orders!$A$2:$A$8001,0))</f>
        <v>Returned</v>
      </c>
      <c r="K8288" s="1" t="str">
        <f aca="false">LEFT(INDEX(Orders!$C$2:$C$8001,MATCH(B8288,Orders!$A$2:$A$8001,0)),7)</f>
        <v>2024-12</v>
      </c>
    </row>
    <row r="8289" customFormat="false" ht="15" hidden="false" customHeight="true" outlineLevel="0" collapsed="false">
      <c r="A8289" s="1" t="s">
        <v>18759</v>
      </c>
      <c r="B8289" s="1" t="s">
        <v>6495</v>
      </c>
      <c r="C8289" s="1" t="s">
        <v>1979</v>
      </c>
      <c r="D8289" s="1" t="n">
        <v>3</v>
      </c>
      <c r="E8289" s="16" t="n">
        <v>623</v>
      </c>
      <c r="F8289" s="17" t="n">
        <v>0.1</v>
      </c>
      <c r="G8289" s="16" t="n">
        <v>1682.1</v>
      </c>
      <c r="I8289" s="1" t="str">
        <f aca="false">INDEX(Products!$C$2:$C$51,MATCH(C8289,Products!$A$2:$A$51,0))</f>
        <v>Beauty &amp; Personal Care</v>
      </c>
      <c r="J8289" s="1" t="str">
        <f aca="false">INDEX(Orders!$E$2:$E$8001,MATCH(B8289,Orders!$A$2:$A$8001,0))</f>
        <v>Delivered</v>
      </c>
      <c r="K8289" s="1" t="str">
        <f aca="false">LEFT(INDEX(Orders!$C$2:$C$8001,MATCH(B8289,Orders!$A$2:$A$8001,0)),7)</f>
        <v>2025-04</v>
      </c>
    </row>
    <row r="8290" customFormat="false" ht="15" hidden="false" customHeight="true" outlineLevel="0" collapsed="false">
      <c r="A8290" s="1" t="s">
        <v>18760</v>
      </c>
      <c r="B8290" s="1" t="s">
        <v>6495</v>
      </c>
      <c r="C8290" s="1" t="s">
        <v>1940</v>
      </c>
      <c r="D8290" s="1" t="n">
        <v>1</v>
      </c>
      <c r="E8290" s="16" t="n">
        <v>2374.52</v>
      </c>
      <c r="F8290" s="17" t="n">
        <v>0</v>
      </c>
      <c r="G8290" s="16" t="n">
        <v>2374.52</v>
      </c>
      <c r="I8290" s="1" t="str">
        <f aca="false">INDEX(Products!$C$2:$C$51,MATCH(C8290,Products!$A$2:$A$51,0))</f>
        <v>Fashion</v>
      </c>
      <c r="J8290" s="1" t="str">
        <f aca="false">INDEX(Orders!$E$2:$E$8001,MATCH(B8290,Orders!$A$2:$A$8001,0))</f>
        <v>Delivered</v>
      </c>
      <c r="K8290" s="1" t="str">
        <f aca="false">LEFT(INDEX(Orders!$C$2:$C$8001,MATCH(B8290,Orders!$A$2:$A$8001,0)),7)</f>
        <v>2025-04</v>
      </c>
    </row>
    <row r="8291" customFormat="false" ht="15" hidden="false" customHeight="true" outlineLevel="0" collapsed="false">
      <c r="A8291" s="1" t="s">
        <v>18761</v>
      </c>
      <c r="B8291" s="1" t="s">
        <v>6495</v>
      </c>
      <c r="C8291" s="1" t="s">
        <v>1976</v>
      </c>
      <c r="D8291" s="1" t="n">
        <v>1</v>
      </c>
      <c r="E8291" s="16" t="n">
        <v>1603.35</v>
      </c>
      <c r="F8291" s="17" t="n">
        <v>0</v>
      </c>
      <c r="G8291" s="16" t="n">
        <v>1603.35</v>
      </c>
      <c r="I8291" s="1" t="str">
        <f aca="false">INDEX(Products!$C$2:$C$51,MATCH(C8291,Products!$A$2:$A$51,0))</f>
        <v>Beauty &amp; Personal Care</v>
      </c>
      <c r="J8291" s="1" t="str">
        <f aca="false">INDEX(Orders!$E$2:$E$8001,MATCH(B8291,Orders!$A$2:$A$8001,0))</f>
        <v>Delivered</v>
      </c>
      <c r="K8291" s="1" t="str">
        <f aca="false">LEFT(INDEX(Orders!$C$2:$C$8001,MATCH(B8291,Orders!$A$2:$A$8001,0)),7)</f>
        <v>2025-04</v>
      </c>
    </row>
    <row r="8292" customFormat="false" ht="15" hidden="false" customHeight="true" outlineLevel="0" collapsed="false">
      <c r="A8292" s="1" t="s">
        <v>18762</v>
      </c>
      <c r="B8292" s="1" t="s">
        <v>6496</v>
      </c>
      <c r="C8292" s="1" t="s">
        <v>2007</v>
      </c>
      <c r="D8292" s="1" t="n">
        <v>1</v>
      </c>
      <c r="E8292" s="16" t="n">
        <v>750.27</v>
      </c>
      <c r="F8292" s="17" t="n">
        <v>0.2</v>
      </c>
      <c r="G8292" s="16" t="n">
        <v>600.22</v>
      </c>
      <c r="I8292" s="1" t="str">
        <f aca="false">INDEX(Products!$C$2:$C$51,MATCH(C8292,Products!$A$2:$A$51,0))</f>
        <v>Books &amp; Stationery</v>
      </c>
      <c r="J8292" s="1" t="str">
        <f aca="false">INDEX(Orders!$E$2:$E$8001,MATCH(B8292,Orders!$A$2:$A$8001,0))</f>
        <v>Delivered</v>
      </c>
      <c r="K8292" s="1" t="str">
        <f aca="false">LEFT(INDEX(Orders!$C$2:$C$8001,MATCH(B8292,Orders!$A$2:$A$8001,0)),7)</f>
        <v>2024-12</v>
      </c>
    </row>
    <row r="8293" customFormat="false" ht="15" hidden="false" customHeight="true" outlineLevel="0" collapsed="false">
      <c r="A8293" s="1" t="s">
        <v>18763</v>
      </c>
      <c r="B8293" s="1" t="s">
        <v>6497</v>
      </c>
      <c r="C8293" s="1" t="s">
        <v>1959</v>
      </c>
      <c r="D8293" s="1" t="n">
        <v>1</v>
      </c>
      <c r="E8293" s="16" t="n">
        <v>2142.79</v>
      </c>
      <c r="F8293" s="17" t="n">
        <v>0</v>
      </c>
      <c r="G8293" s="16" t="n">
        <v>2142.79</v>
      </c>
      <c r="I8293" s="1" t="str">
        <f aca="false">INDEX(Products!$C$2:$C$51,MATCH(C8293,Products!$A$2:$A$51,0))</f>
        <v>Home &amp; Kitchen</v>
      </c>
      <c r="J8293" s="1" t="str">
        <f aca="false">INDEX(Orders!$E$2:$E$8001,MATCH(B8293,Orders!$A$2:$A$8001,0))</f>
        <v>Returned</v>
      </c>
      <c r="K8293" s="1" t="str">
        <f aca="false">LEFT(INDEX(Orders!$C$2:$C$8001,MATCH(B8293,Orders!$A$2:$A$8001,0)),7)</f>
        <v>2025-11</v>
      </c>
    </row>
    <row r="8294" customFormat="false" ht="15" hidden="false" customHeight="true" outlineLevel="0" collapsed="false">
      <c r="A8294" s="1" t="s">
        <v>18764</v>
      </c>
      <c r="B8294" s="1" t="s">
        <v>6497</v>
      </c>
      <c r="C8294" s="1" t="s">
        <v>1940</v>
      </c>
      <c r="D8294" s="1" t="n">
        <v>3</v>
      </c>
      <c r="E8294" s="16" t="n">
        <v>2374.52</v>
      </c>
      <c r="F8294" s="17" t="n">
        <v>0.05</v>
      </c>
      <c r="G8294" s="16" t="n">
        <v>6767.38</v>
      </c>
      <c r="I8294" s="1" t="str">
        <f aca="false">INDEX(Products!$C$2:$C$51,MATCH(C8294,Products!$A$2:$A$51,0))</f>
        <v>Fashion</v>
      </c>
      <c r="J8294" s="1" t="str">
        <f aca="false">INDEX(Orders!$E$2:$E$8001,MATCH(B8294,Orders!$A$2:$A$8001,0))</f>
        <v>Returned</v>
      </c>
      <c r="K8294" s="1" t="str">
        <f aca="false">LEFT(INDEX(Orders!$C$2:$C$8001,MATCH(B8294,Orders!$A$2:$A$8001,0)),7)</f>
        <v>2025-11</v>
      </c>
    </row>
    <row r="8295" customFormat="false" ht="15" hidden="false" customHeight="true" outlineLevel="0" collapsed="false">
      <c r="A8295" s="1" t="s">
        <v>18765</v>
      </c>
      <c r="B8295" s="1" t="s">
        <v>6497</v>
      </c>
      <c r="C8295" s="1" t="s">
        <v>2006</v>
      </c>
      <c r="D8295" s="1" t="n">
        <v>1</v>
      </c>
      <c r="E8295" s="16" t="n">
        <v>482.17</v>
      </c>
      <c r="F8295" s="17" t="n">
        <v>0.05</v>
      </c>
      <c r="G8295" s="16" t="n">
        <v>458.06</v>
      </c>
      <c r="I8295" s="1" t="str">
        <f aca="false">INDEX(Products!$C$2:$C$51,MATCH(C8295,Products!$A$2:$A$51,0))</f>
        <v>Books &amp; Stationery</v>
      </c>
      <c r="J8295" s="1" t="str">
        <f aca="false">INDEX(Orders!$E$2:$E$8001,MATCH(B8295,Orders!$A$2:$A$8001,0))</f>
        <v>Returned</v>
      </c>
      <c r="K8295" s="1" t="str">
        <f aca="false">LEFT(INDEX(Orders!$C$2:$C$8001,MATCH(B8295,Orders!$A$2:$A$8001,0)),7)</f>
        <v>2025-11</v>
      </c>
    </row>
    <row r="8296" customFormat="false" ht="15" hidden="false" customHeight="true" outlineLevel="0" collapsed="false">
      <c r="A8296" s="1" t="s">
        <v>18766</v>
      </c>
      <c r="B8296" s="1" t="s">
        <v>6498</v>
      </c>
      <c r="C8296" s="1" t="s">
        <v>1918</v>
      </c>
      <c r="D8296" s="1" t="n">
        <v>2</v>
      </c>
      <c r="E8296" s="16" t="n">
        <v>2978.99</v>
      </c>
      <c r="F8296" s="17" t="n">
        <v>0</v>
      </c>
      <c r="G8296" s="16" t="n">
        <v>5957.98</v>
      </c>
      <c r="I8296" s="1" t="str">
        <f aca="false">INDEX(Products!$C$2:$C$51,MATCH(C8296,Products!$A$2:$A$51,0))</f>
        <v>Electronics</v>
      </c>
      <c r="J8296" s="1" t="str">
        <f aca="false">INDEX(Orders!$E$2:$E$8001,MATCH(B8296,Orders!$A$2:$A$8001,0))</f>
        <v>Returned</v>
      </c>
      <c r="K8296" s="1" t="str">
        <f aca="false">LEFT(INDEX(Orders!$C$2:$C$8001,MATCH(B8296,Orders!$A$2:$A$8001,0)),7)</f>
        <v>2025-12</v>
      </c>
    </row>
    <row r="8297" customFormat="false" ht="15" hidden="false" customHeight="true" outlineLevel="0" collapsed="false">
      <c r="A8297" s="1" t="s">
        <v>18767</v>
      </c>
      <c r="B8297" s="1" t="s">
        <v>6498</v>
      </c>
      <c r="C8297" s="1" t="s">
        <v>1975</v>
      </c>
      <c r="D8297" s="1" t="n">
        <v>1</v>
      </c>
      <c r="E8297" s="16" t="n">
        <v>862.99</v>
      </c>
      <c r="F8297" s="17" t="n">
        <v>0.1</v>
      </c>
      <c r="G8297" s="16" t="n">
        <v>776.69</v>
      </c>
      <c r="I8297" s="1" t="str">
        <f aca="false">INDEX(Products!$C$2:$C$51,MATCH(C8297,Products!$A$2:$A$51,0))</f>
        <v>Beauty &amp; Personal Care</v>
      </c>
      <c r="J8297" s="1" t="str">
        <f aca="false">INDEX(Orders!$E$2:$E$8001,MATCH(B8297,Orders!$A$2:$A$8001,0))</f>
        <v>Returned</v>
      </c>
      <c r="K8297" s="1" t="str">
        <f aca="false">LEFT(INDEX(Orders!$C$2:$C$8001,MATCH(B8297,Orders!$A$2:$A$8001,0)),7)</f>
        <v>2025-12</v>
      </c>
    </row>
    <row r="8298" customFormat="false" ht="15" hidden="false" customHeight="true" outlineLevel="0" collapsed="false">
      <c r="A8298" s="1" t="s">
        <v>18768</v>
      </c>
      <c r="B8298" s="1" t="s">
        <v>6498</v>
      </c>
      <c r="C8298" s="1" t="s">
        <v>1998</v>
      </c>
      <c r="D8298" s="1" t="n">
        <v>1</v>
      </c>
      <c r="E8298" s="16" t="n">
        <v>1335.85</v>
      </c>
      <c r="F8298" s="17" t="n">
        <v>0.2</v>
      </c>
      <c r="G8298" s="16" t="n">
        <v>1068.68</v>
      </c>
      <c r="I8298" s="1" t="str">
        <f aca="false">INDEX(Products!$C$2:$C$51,MATCH(C8298,Products!$A$2:$A$51,0))</f>
        <v>Sports &amp; Fitness</v>
      </c>
      <c r="J8298" s="1" t="str">
        <f aca="false">INDEX(Orders!$E$2:$E$8001,MATCH(B8298,Orders!$A$2:$A$8001,0))</f>
        <v>Returned</v>
      </c>
      <c r="K8298" s="1" t="str">
        <f aca="false">LEFT(INDEX(Orders!$C$2:$C$8001,MATCH(B8298,Orders!$A$2:$A$8001,0)),7)</f>
        <v>2025-12</v>
      </c>
    </row>
    <row r="8299" customFormat="false" ht="15" hidden="false" customHeight="true" outlineLevel="0" collapsed="false">
      <c r="A8299" s="1" t="s">
        <v>18769</v>
      </c>
      <c r="B8299" s="1" t="s">
        <v>6499</v>
      </c>
      <c r="C8299" s="1" t="s">
        <v>2006</v>
      </c>
      <c r="D8299" s="1" t="n">
        <v>1</v>
      </c>
      <c r="E8299" s="16" t="n">
        <v>482.17</v>
      </c>
      <c r="F8299" s="17" t="n">
        <v>0.1</v>
      </c>
      <c r="G8299" s="16" t="n">
        <v>433.95</v>
      </c>
      <c r="I8299" s="1" t="str">
        <f aca="false">INDEX(Products!$C$2:$C$51,MATCH(C8299,Products!$A$2:$A$51,0))</f>
        <v>Books &amp; Stationery</v>
      </c>
      <c r="J8299" s="1" t="str">
        <f aca="false">INDEX(Orders!$E$2:$E$8001,MATCH(B8299,Orders!$A$2:$A$8001,0))</f>
        <v>Delivered</v>
      </c>
      <c r="K8299" s="1" t="str">
        <f aca="false">LEFT(INDEX(Orders!$C$2:$C$8001,MATCH(B8299,Orders!$A$2:$A$8001,0)),7)</f>
        <v>2024-11</v>
      </c>
    </row>
    <row r="8300" customFormat="false" ht="15" hidden="false" customHeight="true" outlineLevel="0" collapsed="false">
      <c r="A8300" s="1" t="s">
        <v>18770</v>
      </c>
      <c r="B8300" s="1" t="s">
        <v>6499</v>
      </c>
      <c r="C8300" s="1" t="s">
        <v>1941</v>
      </c>
      <c r="D8300" s="1" t="n">
        <v>3</v>
      </c>
      <c r="E8300" s="16" t="n">
        <v>2757.65</v>
      </c>
      <c r="F8300" s="17" t="n">
        <v>0</v>
      </c>
      <c r="G8300" s="16" t="n">
        <v>8272.95</v>
      </c>
      <c r="I8300" s="1" t="str">
        <f aca="false">INDEX(Products!$C$2:$C$51,MATCH(C8300,Products!$A$2:$A$51,0))</f>
        <v>Fashion</v>
      </c>
      <c r="J8300" s="1" t="str">
        <f aca="false">INDEX(Orders!$E$2:$E$8001,MATCH(B8300,Orders!$A$2:$A$8001,0))</f>
        <v>Delivered</v>
      </c>
      <c r="K8300" s="1" t="str">
        <f aca="false">LEFT(INDEX(Orders!$C$2:$C$8001,MATCH(B8300,Orders!$A$2:$A$8001,0)),7)</f>
        <v>2024-11</v>
      </c>
    </row>
    <row r="8301" customFormat="false" ht="15" hidden="false" customHeight="true" outlineLevel="0" collapsed="false">
      <c r="A8301" s="1" t="s">
        <v>18771</v>
      </c>
      <c r="B8301" s="1" t="s">
        <v>6500</v>
      </c>
      <c r="C8301" s="1" t="s">
        <v>2006</v>
      </c>
      <c r="D8301" s="1" t="n">
        <v>1</v>
      </c>
      <c r="E8301" s="16" t="n">
        <v>482.17</v>
      </c>
      <c r="F8301" s="17" t="n">
        <v>0</v>
      </c>
      <c r="G8301" s="16" t="n">
        <v>482.17</v>
      </c>
      <c r="I8301" s="1" t="str">
        <f aca="false">INDEX(Products!$C$2:$C$51,MATCH(C8301,Products!$A$2:$A$51,0))</f>
        <v>Books &amp; Stationery</v>
      </c>
      <c r="J8301" s="1" t="str">
        <f aca="false">INDEX(Orders!$E$2:$E$8001,MATCH(B8301,Orders!$A$2:$A$8001,0))</f>
        <v>Delivered</v>
      </c>
      <c r="K8301" s="1" t="str">
        <f aca="false">LEFT(INDEX(Orders!$C$2:$C$8001,MATCH(B8301,Orders!$A$2:$A$8001,0)),7)</f>
        <v>2025-11</v>
      </c>
    </row>
    <row r="8302" customFormat="false" ht="15" hidden="false" customHeight="true" outlineLevel="0" collapsed="false">
      <c r="A8302" s="1" t="s">
        <v>18772</v>
      </c>
      <c r="B8302" s="1" t="s">
        <v>6500</v>
      </c>
      <c r="C8302" s="1" t="s">
        <v>1997</v>
      </c>
      <c r="D8302" s="1" t="n">
        <v>2</v>
      </c>
      <c r="E8302" s="16" t="n">
        <v>311.15</v>
      </c>
      <c r="F8302" s="17" t="n">
        <v>0</v>
      </c>
      <c r="G8302" s="16" t="n">
        <v>622.3</v>
      </c>
      <c r="I8302" s="1" t="str">
        <f aca="false">INDEX(Products!$C$2:$C$51,MATCH(C8302,Products!$A$2:$A$51,0))</f>
        <v>Sports &amp; Fitness</v>
      </c>
      <c r="J8302" s="1" t="str">
        <f aca="false">INDEX(Orders!$E$2:$E$8001,MATCH(B8302,Orders!$A$2:$A$8001,0))</f>
        <v>Delivered</v>
      </c>
      <c r="K8302" s="1" t="str">
        <f aca="false">LEFT(INDEX(Orders!$C$2:$C$8001,MATCH(B8302,Orders!$A$2:$A$8001,0)),7)</f>
        <v>2025-11</v>
      </c>
    </row>
    <row r="8303" customFormat="false" ht="15" hidden="false" customHeight="true" outlineLevel="0" collapsed="false">
      <c r="A8303" s="1" t="s">
        <v>18773</v>
      </c>
      <c r="B8303" s="1" t="s">
        <v>6500</v>
      </c>
      <c r="C8303" s="1" t="s">
        <v>1928</v>
      </c>
      <c r="D8303" s="1" t="n">
        <v>1</v>
      </c>
      <c r="E8303" s="16" t="n">
        <v>657.82</v>
      </c>
      <c r="F8303" s="17" t="n">
        <v>0</v>
      </c>
      <c r="G8303" s="16" t="n">
        <v>657.82</v>
      </c>
      <c r="I8303" s="1" t="str">
        <f aca="false">INDEX(Products!$C$2:$C$51,MATCH(C8303,Products!$A$2:$A$51,0))</f>
        <v>Electronics</v>
      </c>
      <c r="J8303" s="1" t="str">
        <f aca="false">INDEX(Orders!$E$2:$E$8001,MATCH(B8303,Orders!$A$2:$A$8001,0))</f>
        <v>Delivered</v>
      </c>
      <c r="K8303" s="1" t="str">
        <f aca="false">LEFT(INDEX(Orders!$C$2:$C$8001,MATCH(B8303,Orders!$A$2:$A$8001,0)),7)</f>
        <v>2025-11</v>
      </c>
    </row>
    <row r="8304" customFormat="false" ht="15" hidden="false" customHeight="true" outlineLevel="0" collapsed="false">
      <c r="A8304" s="1" t="s">
        <v>18774</v>
      </c>
      <c r="B8304" s="1" t="s">
        <v>6501</v>
      </c>
      <c r="C8304" s="1" t="s">
        <v>1963</v>
      </c>
      <c r="D8304" s="1" t="n">
        <v>3</v>
      </c>
      <c r="E8304" s="16" t="n">
        <v>1494.98</v>
      </c>
      <c r="F8304" s="17" t="n">
        <v>0.05</v>
      </c>
      <c r="G8304" s="16" t="n">
        <v>4260.69</v>
      </c>
      <c r="I8304" s="1" t="str">
        <f aca="false">INDEX(Products!$C$2:$C$51,MATCH(C8304,Products!$A$2:$A$51,0))</f>
        <v>Home &amp; Kitchen</v>
      </c>
      <c r="J8304" s="1" t="str">
        <f aca="false">INDEX(Orders!$E$2:$E$8001,MATCH(B8304,Orders!$A$2:$A$8001,0))</f>
        <v>Returned</v>
      </c>
      <c r="K8304" s="1" t="str">
        <f aca="false">LEFT(INDEX(Orders!$C$2:$C$8001,MATCH(B8304,Orders!$A$2:$A$8001,0)),7)</f>
        <v>2024-01</v>
      </c>
    </row>
    <row r="8305" customFormat="false" ht="15" hidden="false" customHeight="true" outlineLevel="0" collapsed="false">
      <c r="A8305" s="1" t="s">
        <v>18775</v>
      </c>
      <c r="B8305" s="1" t="s">
        <v>6501</v>
      </c>
      <c r="C8305" s="1" t="s">
        <v>2007</v>
      </c>
      <c r="D8305" s="1" t="n">
        <v>3</v>
      </c>
      <c r="E8305" s="16" t="n">
        <v>750.27</v>
      </c>
      <c r="F8305" s="17" t="n">
        <v>0.05</v>
      </c>
      <c r="G8305" s="16" t="n">
        <v>2138.27</v>
      </c>
      <c r="I8305" s="1" t="str">
        <f aca="false">INDEX(Products!$C$2:$C$51,MATCH(C8305,Products!$A$2:$A$51,0))</f>
        <v>Books &amp; Stationery</v>
      </c>
      <c r="J8305" s="1" t="str">
        <f aca="false">INDEX(Orders!$E$2:$E$8001,MATCH(B8305,Orders!$A$2:$A$8001,0))</f>
        <v>Returned</v>
      </c>
      <c r="K8305" s="1" t="str">
        <f aca="false">LEFT(INDEX(Orders!$C$2:$C$8001,MATCH(B8305,Orders!$A$2:$A$8001,0)),7)</f>
        <v>2024-01</v>
      </c>
    </row>
    <row r="8306" customFormat="false" ht="15" hidden="false" customHeight="true" outlineLevel="0" collapsed="false">
      <c r="A8306" s="1" t="s">
        <v>18776</v>
      </c>
      <c r="B8306" s="1" t="s">
        <v>6501</v>
      </c>
      <c r="C8306" s="1" t="s">
        <v>2006</v>
      </c>
      <c r="D8306" s="1" t="n">
        <v>1</v>
      </c>
      <c r="E8306" s="16" t="n">
        <v>482.17</v>
      </c>
      <c r="F8306" s="17" t="n">
        <v>0</v>
      </c>
      <c r="G8306" s="16" t="n">
        <v>482.17</v>
      </c>
      <c r="I8306" s="1" t="str">
        <f aca="false">INDEX(Products!$C$2:$C$51,MATCH(C8306,Products!$A$2:$A$51,0))</f>
        <v>Books &amp; Stationery</v>
      </c>
      <c r="J8306" s="1" t="str">
        <f aca="false">INDEX(Orders!$E$2:$E$8001,MATCH(B8306,Orders!$A$2:$A$8001,0))</f>
        <v>Returned</v>
      </c>
      <c r="K8306" s="1" t="str">
        <f aca="false">LEFT(INDEX(Orders!$C$2:$C$8001,MATCH(B8306,Orders!$A$2:$A$8001,0)),7)</f>
        <v>2024-01</v>
      </c>
    </row>
    <row r="8307" customFormat="false" ht="15" hidden="false" customHeight="true" outlineLevel="0" collapsed="false">
      <c r="A8307" s="1" t="s">
        <v>18777</v>
      </c>
      <c r="B8307" s="1" t="s">
        <v>6502</v>
      </c>
      <c r="C8307" s="1" t="s">
        <v>2006</v>
      </c>
      <c r="D8307" s="1" t="n">
        <v>1</v>
      </c>
      <c r="E8307" s="16" t="n">
        <v>482.17</v>
      </c>
      <c r="F8307" s="17" t="n">
        <v>0.05</v>
      </c>
      <c r="G8307" s="16" t="n">
        <v>458.06</v>
      </c>
      <c r="I8307" s="1" t="str">
        <f aca="false">INDEX(Products!$C$2:$C$51,MATCH(C8307,Products!$A$2:$A$51,0))</f>
        <v>Books &amp; Stationery</v>
      </c>
      <c r="J8307" s="1" t="str">
        <f aca="false">INDEX(Orders!$E$2:$E$8001,MATCH(B8307,Orders!$A$2:$A$8001,0))</f>
        <v>Delivered</v>
      </c>
      <c r="K8307" s="1" t="str">
        <f aca="false">LEFT(INDEX(Orders!$C$2:$C$8001,MATCH(B8307,Orders!$A$2:$A$8001,0)),7)</f>
        <v>2025-08</v>
      </c>
    </row>
    <row r="8308" customFormat="false" ht="15" hidden="false" customHeight="true" outlineLevel="0" collapsed="false">
      <c r="A8308" s="1" t="s">
        <v>18778</v>
      </c>
      <c r="B8308" s="1" t="s">
        <v>6502</v>
      </c>
      <c r="C8308" s="1" t="s">
        <v>1933</v>
      </c>
      <c r="D8308" s="1" t="n">
        <v>2</v>
      </c>
      <c r="E8308" s="16" t="n">
        <v>7194.38</v>
      </c>
      <c r="F8308" s="17" t="n">
        <v>0</v>
      </c>
      <c r="G8308" s="16" t="n">
        <v>14388.76</v>
      </c>
      <c r="I8308" s="1" t="str">
        <f aca="false">INDEX(Products!$C$2:$C$51,MATCH(C8308,Products!$A$2:$A$51,0))</f>
        <v>Electronics</v>
      </c>
      <c r="J8308" s="1" t="str">
        <f aca="false">INDEX(Orders!$E$2:$E$8001,MATCH(B8308,Orders!$A$2:$A$8001,0))</f>
        <v>Delivered</v>
      </c>
      <c r="K8308" s="1" t="str">
        <f aca="false">LEFT(INDEX(Orders!$C$2:$C$8001,MATCH(B8308,Orders!$A$2:$A$8001,0)),7)</f>
        <v>2025-08</v>
      </c>
    </row>
    <row r="8309" customFormat="false" ht="15" hidden="false" customHeight="true" outlineLevel="0" collapsed="false">
      <c r="A8309" s="1" t="s">
        <v>18779</v>
      </c>
      <c r="B8309" s="1" t="s">
        <v>6502</v>
      </c>
      <c r="C8309" s="1" t="s">
        <v>1940</v>
      </c>
      <c r="D8309" s="1" t="n">
        <v>2</v>
      </c>
      <c r="E8309" s="16" t="n">
        <v>2374.52</v>
      </c>
      <c r="F8309" s="17" t="n">
        <v>0</v>
      </c>
      <c r="G8309" s="16" t="n">
        <v>4749.04</v>
      </c>
      <c r="I8309" s="1" t="str">
        <f aca="false">INDEX(Products!$C$2:$C$51,MATCH(C8309,Products!$A$2:$A$51,0))</f>
        <v>Fashion</v>
      </c>
      <c r="J8309" s="1" t="str">
        <f aca="false">INDEX(Orders!$E$2:$E$8001,MATCH(B8309,Orders!$A$2:$A$8001,0))</f>
        <v>Delivered</v>
      </c>
      <c r="K8309" s="1" t="str">
        <f aca="false">LEFT(INDEX(Orders!$C$2:$C$8001,MATCH(B8309,Orders!$A$2:$A$8001,0)),7)</f>
        <v>2025-08</v>
      </c>
    </row>
    <row r="8310" customFormat="false" ht="15" hidden="false" customHeight="true" outlineLevel="0" collapsed="false">
      <c r="A8310" s="1" t="s">
        <v>18780</v>
      </c>
      <c r="B8310" s="1" t="s">
        <v>6503</v>
      </c>
      <c r="C8310" s="1" t="s">
        <v>1945</v>
      </c>
      <c r="D8310" s="1" t="n">
        <v>2</v>
      </c>
      <c r="E8310" s="16" t="n">
        <v>2390.13</v>
      </c>
      <c r="F8310" s="17" t="n">
        <v>0.05</v>
      </c>
      <c r="G8310" s="16" t="n">
        <v>4541.25</v>
      </c>
      <c r="I8310" s="1" t="str">
        <f aca="false">INDEX(Products!$C$2:$C$51,MATCH(C8310,Products!$A$2:$A$51,0))</f>
        <v>Fashion</v>
      </c>
      <c r="J8310" s="1" t="str">
        <f aca="false">INDEX(Orders!$E$2:$E$8001,MATCH(B8310,Orders!$A$2:$A$8001,0))</f>
        <v>Delivered</v>
      </c>
      <c r="K8310" s="1" t="str">
        <f aca="false">LEFT(INDEX(Orders!$C$2:$C$8001,MATCH(B8310,Orders!$A$2:$A$8001,0)),7)</f>
        <v>2024-12</v>
      </c>
    </row>
    <row r="8311" customFormat="false" ht="15" hidden="false" customHeight="true" outlineLevel="0" collapsed="false">
      <c r="A8311" s="1" t="s">
        <v>18781</v>
      </c>
      <c r="B8311" s="1" t="s">
        <v>6503</v>
      </c>
      <c r="C8311" s="1" t="s">
        <v>1928</v>
      </c>
      <c r="D8311" s="1" t="n">
        <v>2</v>
      </c>
      <c r="E8311" s="16" t="n">
        <v>657.82</v>
      </c>
      <c r="F8311" s="17" t="n">
        <v>0</v>
      </c>
      <c r="G8311" s="16" t="n">
        <v>1315.64</v>
      </c>
      <c r="I8311" s="1" t="str">
        <f aca="false">INDEX(Products!$C$2:$C$51,MATCH(C8311,Products!$A$2:$A$51,0))</f>
        <v>Electronics</v>
      </c>
      <c r="J8311" s="1" t="str">
        <f aca="false">INDEX(Orders!$E$2:$E$8001,MATCH(B8311,Orders!$A$2:$A$8001,0))</f>
        <v>Delivered</v>
      </c>
      <c r="K8311" s="1" t="str">
        <f aca="false">LEFT(INDEX(Orders!$C$2:$C$8001,MATCH(B8311,Orders!$A$2:$A$8001,0)),7)</f>
        <v>2024-12</v>
      </c>
    </row>
    <row r="8312" customFormat="false" ht="15" hidden="false" customHeight="true" outlineLevel="0" collapsed="false">
      <c r="A8312" s="1" t="s">
        <v>18782</v>
      </c>
      <c r="B8312" s="1" t="s">
        <v>6503</v>
      </c>
      <c r="C8312" s="1" t="s">
        <v>1975</v>
      </c>
      <c r="D8312" s="1" t="n">
        <v>1</v>
      </c>
      <c r="E8312" s="16" t="n">
        <v>862.99</v>
      </c>
      <c r="F8312" s="17" t="n">
        <v>0.05</v>
      </c>
      <c r="G8312" s="16" t="n">
        <v>819.84</v>
      </c>
      <c r="I8312" s="1" t="str">
        <f aca="false">INDEX(Products!$C$2:$C$51,MATCH(C8312,Products!$A$2:$A$51,0))</f>
        <v>Beauty &amp; Personal Care</v>
      </c>
      <c r="J8312" s="1" t="str">
        <f aca="false">INDEX(Orders!$E$2:$E$8001,MATCH(B8312,Orders!$A$2:$A$8001,0))</f>
        <v>Delivered</v>
      </c>
      <c r="K8312" s="1" t="str">
        <f aca="false">LEFT(INDEX(Orders!$C$2:$C$8001,MATCH(B8312,Orders!$A$2:$A$8001,0)),7)</f>
        <v>2024-12</v>
      </c>
    </row>
    <row r="8313" customFormat="false" ht="15" hidden="false" customHeight="true" outlineLevel="0" collapsed="false">
      <c r="A8313" s="1" t="s">
        <v>18783</v>
      </c>
      <c r="B8313" s="1" t="s">
        <v>6504</v>
      </c>
      <c r="C8313" s="1" t="s">
        <v>1991</v>
      </c>
      <c r="D8313" s="1" t="n">
        <v>2</v>
      </c>
      <c r="E8313" s="16" t="n">
        <v>579.12</v>
      </c>
      <c r="F8313" s="17" t="n">
        <v>0.1</v>
      </c>
      <c r="G8313" s="16" t="n">
        <v>1042.42</v>
      </c>
      <c r="I8313" s="1" t="str">
        <f aca="false">INDEX(Products!$C$2:$C$51,MATCH(C8313,Products!$A$2:$A$51,0))</f>
        <v>Sports &amp; Fitness</v>
      </c>
      <c r="J8313" s="1" t="str">
        <f aca="false">INDEX(Orders!$E$2:$E$8001,MATCH(B8313,Orders!$A$2:$A$8001,0))</f>
        <v>Delivered</v>
      </c>
      <c r="K8313" s="1" t="str">
        <f aca="false">LEFT(INDEX(Orders!$C$2:$C$8001,MATCH(B8313,Orders!$A$2:$A$8001,0)),7)</f>
        <v>2025-08</v>
      </c>
    </row>
    <row r="8314" customFormat="false" ht="15" hidden="false" customHeight="true" outlineLevel="0" collapsed="false">
      <c r="A8314" s="1" t="s">
        <v>18784</v>
      </c>
      <c r="B8314" s="1" t="s">
        <v>6504</v>
      </c>
      <c r="C8314" s="1" t="s">
        <v>1969</v>
      </c>
      <c r="D8314" s="1" t="n">
        <v>1</v>
      </c>
      <c r="E8314" s="16" t="n">
        <v>9171.98</v>
      </c>
      <c r="F8314" s="17" t="n">
        <v>0.05</v>
      </c>
      <c r="G8314" s="16" t="n">
        <v>8713.38</v>
      </c>
      <c r="I8314" s="1" t="str">
        <f aca="false">INDEX(Products!$C$2:$C$51,MATCH(C8314,Products!$A$2:$A$51,0))</f>
        <v>Home &amp; Kitchen</v>
      </c>
      <c r="J8314" s="1" t="str">
        <f aca="false">INDEX(Orders!$E$2:$E$8001,MATCH(B8314,Orders!$A$2:$A$8001,0))</f>
        <v>Delivered</v>
      </c>
      <c r="K8314" s="1" t="str">
        <f aca="false">LEFT(INDEX(Orders!$C$2:$C$8001,MATCH(B8314,Orders!$A$2:$A$8001,0)),7)</f>
        <v>2025-08</v>
      </c>
    </row>
    <row r="8315" customFormat="false" ht="15" hidden="false" customHeight="true" outlineLevel="0" collapsed="false">
      <c r="A8315" s="1" t="s">
        <v>18785</v>
      </c>
      <c r="B8315" s="1" t="s">
        <v>6504</v>
      </c>
      <c r="C8315" s="1" t="s">
        <v>1930</v>
      </c>
      <c r="D8315" s="1" t="n">
        <v>1</v>
      </c>
      <c r="E8315" s="16" t="n">
        <v>2398.35</v>
      </c>
      <c r="F8315" s="17" t="n">
        <v>0.2</v>
      </c>
      <c r="G8315" s="16" t="n">
        <v>1918.68</v>
      </c>
      <c r="I8315" s="1" t="str">
        <f aca="false">INDEX(Products!$C$2:$C$51,MATCH(C8315,Products!$A$2:$A$51,0))</f>
        <v>Electronics</v>
      </c>
      <c r="J8315" s="1" t="str">
        <f aca="false">INDEX(Orders!$E$2:$E$8001,MATCH(B8315,Orders!$A$2:$A$8001,0))</f>
        <v>Delivered</v>
      </c>
      <c r="K8315" s="1" t="str">
        <f aca="false">LEFT(INDEX(Orders!$C$2:$C$8001,MATCH(B8315,Orders!$A$2:$A$8001,0)),7)</f>
        <v>2025-08</v>
      </c>
    </row>
    <row r="8316" customFormat="false" ht="15" hidden="false" customHeight="true" outlineLevel="0" collapsed="false">
      <c r="A8316" s="1" t="s">
        <v>18786</v>
      </c>
      <c r="B8316" s="1" t="s">
        <v>6505</v>
      </c>
      <c r="C8316" s="1" t="s">
        <v>1990</v>
      </c>
      <c r="D8316" s="1" t="n">
        <v>1</v>
      </c>
      <c r="E8316" s="16" t="n">
        <v>5311.32</v>
      </c>
      <c r="F8316" s="17" t="n">
        <v>0</v>
      </c>
      <c r="G8316" s="16" t="n">
        <v>5311.32</v>
      </c>
      <c r="I8316" s="1" t="str">
        <f aca="false">INDEX(Products!$C$2:$C$51,MATCH(C8316,Products!$A$2:$A$51,0))</f>
        <v>Sports &amp; Fitness</v>
      </c>
      <c r="J8316" s="1" t="str">
        <f aca="false">INDEX(Orders!$E$2:$E$8001,MATCH(B8316,Orders!$A$2:$A$8001,0))</f>
        <v>Delivered</v>
      </c>
      <c r="K8316" s="1" t="str">
        <f aca="false">LEFT(INDEX(Orders!$C$2:$C$8001,MATCH(B8316,Orders!$A$2:$A$8001,0)),7)</f>
        <v>2025-09</v>
      </c>
    </row>
    <row r="8317" customFormat="false" ht="15" hidden="false" customHeight="true" outlineLevel="0" collapsed="false">
      <c r="A8317" s="1" t="s">
        <v>18787</v>
      </c>
      <c r="B8317" s="1" t="s">
        <v>6505</v>
      </c>
      <c r="C8317" s="1" t="s">
        <v>1949</v>
      </c>
      <c r="D8317" s="1" t="n">
        <v>1</v>
      </c>
      <c r="E8317" s="16" t="n">
        <v>4185.64</v>
      </c>
      <c r="F8317" s="17" t="n">
        <v>0</v>
      </c>
      <c r="G8317" s="16" t="n">
        <v>4185.64</v>
      </c>
      <c r="I8317" s="1" t="str">
        <f aca="false">INDEX(Products!$C$2:$C$51,MATCH(C8317,Products!$A$2:$A$51,0))</f>
        <v>Fashion</v>
      </c>
      <c r="J8317" s="1" t="str">
        <f aca="false">INDEX(Orders!$E$2:$E$8001,MATCH(B8317,Orders!$A$2:$A$8001,0))</f>
        <v>Delivered</v>
      </c>
      <c r="K8317" s="1" t="str">
        <f aca="false">LEFT(INDEX(Orders!$C$2:$C$8001,MATCH(B8317,Orders!$A$2:$A$8001,0)),7)</f>
        <v>2025-09</v>
      </c>
    </row>
    <row r="8318" customFormat="false" ht="15" hidden="false" customHeight="true" outlineLevel="0" collapsed="false">
      <c r="A8318" s="1" t="s">
        <v>18788</v>
      </c>
      <c r="B8318" s="1" t="s">
        <v>6506</v>
      </c>
      <c r="C8318" s="1" t="s">
        <v>1937</v>
      </c>
      <c r="D8318" s="1" t="n">
        <v>2</v>
      </c>
      <c r="E8318" s="16" t="n">
        <v>1364.75</v>
      </c>
      <c r="F8318" s="17" t="n">
        <v>0.05</v>
      </c>
      <c r="G8318" s="16" t="n">
        <v>2593.02</v>
      </c>
      <c r="I8318" s="1" t="str">
        <f aca="false">INDEX(Products!$C$2:$C$51,MATCH(C8318,Products!$A$2:$A$51,0))</f>
        <v>Fashion</v>
      </c>
      <c r="J8318" s="1" t="str">
        <f aca="false">INDEX(Orders!$E$2:$E$8001,MATCH(B8318,Orders!$A$2:$A$8001,0))</f>
        <v>Delivered</v>
      </c>
      <c r="K8318" s="1" t="str">
        <f aca="false">LEFT(INDEX(Orders!$C$2:$C$8001,MATCH(B8318,Orders!$A$2:$A$8001,0)),7)</f>
        <v>2025-03</v>
      </c>
    </row>
    <row r="8319" customFormat="false" ht="15" hidden="false" customHeight="true" outlineLevel="0" collapsed="false">
      <c r="A8319" s="1" t="s">
        <v>18789</v>
      </c>
      <c r="B8319" s="1" t="s">
        <v>6506</v>
      </c>
      <c r="C8319" s="1" t="s">
        <v>1976</v>
      </c>
      <c r="D8319" s="1" t="n">
        <v>1</v>
      </c>
      <c r="E8319" s="16" t="n">
        <v>1603.35</v>
      </c>
      <c r="F8319" s="17" t="n">
        <v>0</v>
      </c>
      <c r="G8319" s="16" t="n">
        <v>1603.35</v>
      </c>
      <c r="I8319" s="1" t="str">
        <f aca="false">INDEX(Products!$C$2:$C$51,MATCH(C8319,Products!$A$2:$A$51,0))</f>
        <v>Beauty &amp; Personal Care</v>
      </c>
      <c r="J8319" s="1" t="str">
        <f aca="false">INDEX(Orders!$E$2:$E$8001,MATCH(B8319,Orders!$A$2:$A$8001,0))</f>
        <v>Delivered</v>
      </c>
      <c r="K8319" s="1" t="str">
        <f aca="false">LEFT(INDEX(Orders!$C$2:$C$8001,MATCH(B8319,Orders!$A$2:$A$8001,0)),7)</f>
        <v>2025-03</v>
      </c>
    </row>
    <row r="8320" customFormat="false" ht="15" hidden="false" customHeight="true" outlineLevel="0" collapsed="false">
      <c r="A8320" s="1" t="s">
        <v>18790</v>
      </c>
      <c r="B8320" s="1" t="s">
        <v>6506</v>
      </c>
      <c r="C8320" s="1" t="s">
        <v>1990</v>
      </c>
      <c r="D8320" s="1" t="n">
        <v>2</v>
      </c>
      <c r="E8320" s="16" t="n">
        <v>5311.32</v>
      </c>
      <c r="F8320" s="17" t="n">
        <v>0.05</v>
      </c>
      <c r="G8320" s="16" t="n">
        <v>10091.51</v>
      </c>
      <c r="I8320" s="1" t="str">
        <f aca="false">INDEX(Products!$C$2:$C$51,MATCH(C8320,Products!$A$2:$A$51,0))</f>
        <v>Sports &amp; Fitness</v>
      </c>
      <c r="J8320" s="1" t="str">
        <f aca="false">INDEX(Orders!$E$2:$E$8001,MATCH(B8320,Orders!$A$2:$A$8001,0))</f>
        <v>Delivered</v>
      </c>
      <c r="K8320" s="1" t="str">
        <f aca="false">LEFT(INDEX(Orders!$C$2:$C$8001,MATCH(B8320,Orders!$A$2:$A$8001,0)),7)</f>
        <v>2025-03</v>
      </c>
    </row>
    <row r="8321" customFormat="false" ht="15" hidden="false" customHeight="true" outlineLevel="0" collapsed="false">
      <c r="A8321" s="1" t="s">
        <v>18791</v>
      </c>
      <c r="B8321" s="1" t="s">
        <v>6506</v>
      </c>
      <c r="C8321" s="1" t="s">
        <v>1947</v>
      </c>
      <c r="D8321" s="1" t="n">
        <v>1</v>
      </c>
      <c r="E8321" s="16" t="n">
        <v>4778.51</v>
      </c>
      <c r="F8321" s="17" t="n">
        <v>0.2</v>
      </c>
      <c r="G8321" s="16" t="n">
        <v>3822.81</v>
      </c>
      <c r="I8321" s="1" t="str">
        <f aca="false">INDEX(Products!$C$2:$C$51,MATCH(C8321,Products!$A$2:$A$51,0))</f>
        <v>Fashion</v>
      </c>
      <c r="J8321" s="1" t="str">
        <f aca="false">INDEX(Orders!$E$2:$E$8001,MATCH(B8321,Orders!$A$2:$A$8001,0))</f>
        <v>Delivered</v>
      </c>
      <c r="K8321" s="1" t="str">
        <f aca="false">LEFT(INDEX(Orders!$C$2:$C$8001,MATCH(B8321,Orders!$A$2:$A$8001,0)),7)</f>
        <v>2025-03</v>
      </c>
    </row>
    <row r="8322" customFormat="false" ht="15" hidden="false" customHeight="true" outlineLevel="0" collapsed="false">
      <c r="A8322" s="1" t="s">
        <v>18792</v>
      </c>
      <c r="B8322" s="1" t="s">
        <v>6507</v>
      </c>
      <c r="C8322" s="1" t="s">
        <v>2006</v>
      </c>
      <c r="D8322" s="1" t="n">
        <v>1</v>
      </c>
      <c r="E8322" s="16" t="n">
        <v>482.17</v>
      </c>
      <c r="F8322" s="17" t="n">
        <v>0.05</v>
      </c>
      <c r="G8322" s="16" t="n">
        <v>458.06</v>
      </c>
      <c r="I8322" s="1" t="str">
        <f aca="false">INDEX(Products!$C$2:$C$51,MATCH(C8322,Products!$A$2:$A$51,0))</f>
        <v>Books &amp; Stationery</v>
      </c>
      <c r="J8322" s="1" t="str">
        <f aca="false">INDEX(Orders!$E$2:$E$8001,MATCH(B8322,Orders!$A$2:$A$8001,0))</f>
        <v>Delivered</v>
      </c>
      <c r="K8322" s="1" t="str">
        <f aca="false">LEFT(INDEX(Orders!$C$2:$C$8001,MATCH(B8322,Orders!$A$2:$A$8001,0)),7)</f>
        <v>2024-11</v>
      </c>
    </row>
    <row r="8323" customFormat="false" ht="15" hidden="false" customHeight="true" outlineLevel="0" collapsed="false">
      <c r="A8323" s="1" t="s">
        <v>18793</v>
      </c>
      <c r="B8323" s="1" t="s">
        <v>6507</v>
      </c>
      <c r="C8323" s="1" t="s">
        <v>1930</v>
      </c>
      <c r="D8323" s="1" t="n">
        <v>1</v>
      </c>
      <c r="E8323" s="16" t="n">
        <v>2398.35</v>
      </c>
      <c r="F8323" s="17" t="n">
        <v>0</v>
      </c>
      <c r="G8323" s="16" t="n">
        <v>2398.35</v>
      </c>
      <c r="I8323" s="1" t="str">
        <f aca="false">INDEX(Products!$C$2:$C$51,MATCH(C8323,Products!$A$2:$A$51,0))</f>
        <v>Electronics</v>
      </c>
      <c r="J8323" s="1" t="str">
        <f aca="false">INDEX(Orders!$E$2:$E$8001,MATCH(B8323,Orders!$A$2:$A$8001,0))</f>
        <v>Delivered</v>
      </c>
      <c r="K8323" s="1" t="str">
        <f aca="false">LEFT(INDEX(Orders!$C$2:$C$8001,MATCH(B8323,Orders!$A$2:$A$8001,0)),7)</f>
        <v>2024-11</v>
      </c>
    </row>
    <row r="8324" customFormat="false" ht="15" hidden="false" customHeight="true" outlineLevel="0" collapsed="false">
      <c r="A8324" s="1" t="s">
        <v>18794</v>
      </c>
      <c r="B8324" s="1" t="s">
        <v>6508</v>
      </c>
      <c r="C8324" s="1" t="s">
        <v>1990</v>
      </c>
      <c r="D8324" s="1" t="n">
        <v>1</v>
      </c>
      <c r="E8324" s="16" t="n">
        <v>5311.32</v>
      </c>
      <c r="F8324" s="17" t="n">
        <v>0.05</v>
      </c>
      <c r="G8324" s="16" t="n">
        <v>5045.75</v>
      </c>
      <c r="I8324" s="1" t="str">
        <f aca="false">INDEX(Products!$C$2:$C$51,MATCH(C8324,Products!$A$2:$A$51,0))</f>
        <v>Sports &amp; Fitness</v>
      </c>
      <c r="J8324" s="1" t="str">
        <f aca="false">INDEX(Orders!$E$2:$E$8001,MATCH(B8324,Orders!$A$2:$A$8001,0))</f>
        <v>Delivered</v>
      </c>
      <c r="K8324" s="1" t="str">
        <f aca="false">LEFT(INDEX(Orders!$C$2:$C$8001,MATCH(B8324,Orders!$A$2:$A$8001,0)),7)</f>
        <v>2025-12</v>
      </c>
    </row>
    <row r="8325" customFormat="false" ht="15" hidden="false" customHeight="true" outlineLevel="0" collapsed="false">
      <c r="A8325" s="1" t="s">
        <v>18795</v>
      </c>
      <c r="B8325" s="1" t="s">
        <v>6508</v>
      </c>
      <c r="C8325" s="1" t="s">
        <v>1940</v>
      </c>
      <c r="D8325" s="1" t="n">
        <v>1</v>
      </c>
      <c r="E8325" s="16" t="n">
        <v>2374.52</v>
      </c>
      <c r="F8325" s="17" t="n">
        <v>0</v>
      </c>
      <c r="G8325" s="16" t="n">
        <v>2374.52</v>
      </c>
      <c r="I8325" s="1" t="str">
        <f aca="false">INDEX(Products!$C$2:$C$51,MATCH(C8325,Products!$A$2:$A$51,0))</f>
        <v>Fashion</v>
      </c>
      <c r="J8325" s="1" t="str">
        <f aca="false">INDEX(Orders!$E$2:$E$8001,MATCH(B8325,Orders!$A$2:$A$8001,0))</f>
        <v>Delivered</v>
      </c>
      <c r="K8325" s="1" t="str">
        <f aca="false">LEFT(INDEX(Orders!$C$2:$C$8001,MATCH(B8325,Orders!$A$2:$A$8001,0)),7)</f>
        <v>2025-12</v>
      </c>
    </row>
    <row r="8326" customFormat="false" ht="15" hidden="false" customHeight="true" outlineLevel="0" collapsed="false">
      <c r="A8326" s="1" t="s">
        <v>18796</v>
      </c>
      <c r="B8326" s="1" t="s">
        <v>6509</v>
      </c>
      <c r="C8326" s="1" t="s">
        <v>1979</v>
      </c>
      <c r="D8326" s="1" t="n">
        <v>1</v>
      </c>
      <c r="E8326" s="16" t="n">
        <v>623</v>
      </c>
      <c r="F8326" s="17" t="n">
        <v>0</v>
      </c>
      <c r="G8326" s="16" t="n">
        <v>623</v>
      </c>
      <c r="I8326" s="1" t="str">
        <f aca="false">INDEX(Products!$C$2:$C$51,MATCH(C8326,Products!$A$2:$A$51,0))</f>
        <v>Beauty &amp; Personal Care</v>
      </c>
      <c r="J8326" s="1" t="str">
        <f aca="false">INDEX(Orders!$E$2:$E$8001,MATCH(B8326,Orders!$A$2:$A$8001,0))</f>
        <v>Delivered</v>
      </c>
      <c r="K8326" s="1" t="str">
        <f aca="false">LEFT(INDEX(Orders!$C$2:$C$8001,MATCH(B8326,Orders!$A$2:$A$8001,0)),7)</f>
        <v>2024-10</v>
      </c>
    </row>
    <row r="8327" customFormat="false" ht="15" hidden="false" customHeight="true" outlineLevel="0" collapsed="false">
      <c r="A8327" s="1" t="s">
        <v>18797</v>
      </c>
      <c r="B8327" s="1" t="s">
        <v>6510</v>
      </c>
      <c r="C8327" s="1" t="s">
        <v>1963</v>
      </c>
      <c r="D8327" s="1" t="n">
        <v>1</v>
      </c>
      <c r="E8327" s="16" t="n">
        <v>1494.98</v>
      </c>
      <c r="F8327" s="17" t="n">
        <v>0.15</v>
      </c>
      <c r="G8327" s="16" t="n">
        <v>1270.73</v>
      </c>
      <c r="I8327" s="1" t="str">
        <f aca="false">INDEX(Products!$C$2:$C$51,MATCH(C8327,Products!$A$2:$A$51,0))</f>
        <v>Home &amp; Kitchen</v>
      </c>
      <c r="J8327" s="1" t="str">
        <f aca="false">INDEX(Orders!$E$2:$E$8001,MATCH(B8327,Orders!$A$2:$A$8001,0))</f>
        <v>Delivered</v>
      </c>
      <c r="K8327" s="1" t="str">
        <f aca="false">LEFT(INDEX(Orders!$C$2:$C$8001,MATCH(B8327,Orders!$A$2:$A$8001,0)),7)</f>
        <v>2024-12</v>
      </c>
    </row>
    <row r="8328" customFormat="false" ht="15" hidden="false" customHeight="true" outlineLevel="0" collapsed="false">
      <c r="A8328" s="1" t="s">
        <v>18798</v>
      </c>
      <c r="B8328" s="1" t="s">
        <v>6511</v>
      </c>
      <c r="C8328" s="1" t="s">
        <v>1930</v>
      </c>
      <c r="D8328" s="1" t="n">
        <v>2</v>
      </c>
      <c r="E8328" s="16" t="n">
        <v>2398.35</v>
      </c>
      <c r="F8328" s="17" t="n">
        <v>0.2</v>
      </c>
      <c r="G8328" s="16" t="n">
        <v>3837.36</v>
      </c>
      <c r="I8328" s="1" t="str">
        <f aca="false">INDEX(Products!$C$2:$C$51,MATCH(C8328,Products!$A$2:$A$51,0))</f>
        <v>Electronics</v>
      </c>
      <c r="J8328" s="1" t="str">
        <f aca="false">INDEX(Orders!$E$2:$E$8001,MATCH(B8328,Orders!$A$2:$A$8001,0))</f>
        <v>Delivered</v>
      </c>
      <c r="K8328" s="1" t="str">
        <f aca="false">LEFT(INDEX(Orders!$C$2:$C$8001,MATCH(B8328,Orders!$A$2:$A$8001,0)),7)</f>
        <v>2025-06</v>
      </c>
    </row>
    <row r="8329" customFormat="false" ht="15" hidden="false" customHeight="true" outlineLevel="0" collapsed="false">
      <c r="A8329" s="1" t="s">
        <v>18799</v>
      </c>
      <c r="B8329" s="1" t="s">
        <v>6511</v>
      </c>
      <c r="C8329" s="1" t="s">
        <v>2007</v>
      </c>
      <c r="D8329" s="1" t="n">
        <v>1</v>
      </c>
      <c r="E8329" s="16" t="n">
        <v>750.27</v>
      </c>
      <c r="F8329" s="17" t="n">
        <v>0.1</v>
      </c>
      <c r="G8329" s="16" t="n">
        <v>675.24</v>
      </c>
      <c r="I8329" s="1" t="str">
        <f aca="false">INDEX(Products!$C$2:$C$51,MATCH(C8329,Products!$A$2:$A$51,0))</f>
        <v>Books &amp; Stationery</v>
      </c>
      <c r="J8329" s="1" t="str">
        <f aca="false">INDEX(Orders!$E$2:$E$8001,MATCH(B8329,Orders!$A$2:$A$8001,0))</f>
        <v>Delivered</v>
      </c>
      <c r="K8329" s="1" t="str">
        <f aca="false">LEFT(INDEX(Orders!$C$2:$C$8001,MATCH(B8329,Orders!$A$2:$A$8001,0)),7)</f>
        <v>2025-06</v>
      </c>
    </row>
    <row r="8330" customFormat="false" ht="15" hidden="false" customHeight="true" outlineLevel="0" collapsed="false">
      <c r="A8330" s="1" t="s">
        <v>18800</v>
      </c>
      <c r="B8330" s="1" t="s">
        <v>6511</v>
      </c>
      <c r="C8330" s="1" t="s">
        <v>2006</v>
      </c>
      <c r="D8330" s="1" t="n">
        <v>1</v>
      </c>
      <c r="E8330" s="16" t="n">
        <v>482.17</v>
      </c>
      <c r="F8330" s="17" t="n">
        <v>0</v>
      </c>
      <c r="G8330" s="16" t="n">
        <v>482.17</v>
      </c>
      <c r="I8330" s="1" t="str">
        <f aca="false">INDEX(Products!$C$2:$C$51,MATCH(C8330,Products!$A$2:$A$51,0))</f>
        <v>Books &amp; Stationery</v>
      </c>
      <c r="J8330" s="1" t="str">
        <f aca="false">INDEX(Orders!$E$2:$E$8001,MATCH(B8330,Orders!$A$2:$A$8001,0))</f>
        <v>Delivered</v>
      </c>
      <c r="K8330" s="1" t="str">
        <f aca="false">LEFT(INDEX(Orders!$C$2:$C$8001,MATCH(B8330,Orders!$A$2:$A$8001,0)),7)</f>
        <v>2025-06</v>
      </c>
    </row>
    <row r="8331" customFormat="false" ht="15" hidden="false" customHeight="true" outlineLevel="0" collapsed="false">
      <c r="A8331" s="1" t="s">
        <v>18801</v>
      </c>
      <c r="B8331" s="1" t="s">
        <v>6511</v>
      </c>
      <c r="C8331" s="1" t="s">
        <v>1997</v>
      </c>
      <c r="D8331" s="1" t="n">
        <v>1</v>
      </c>
      <c r="E8331" s="16" t="n">
        <v>311.15</v>
      </c>
      <c r="F8331" s="17" t="n">
        <v>0</v>
      </c>
      <c r="G8331" s="16" t="n">
        <v>311.15</v>
      </c>
      <c r="I8331" s="1" t="str">
        <f aca="false">INDEX(Products!$C$2:$C$51,MATCH(C8331,Products!$A$2:$A$51,0))</f>
        <v>Sports &amp; Fitness</v>
      </c>
      <c r="J8331" s="1" t="str">
        <f aca="false">INDEX(Orders!$E$2:$E$8001,MATCH(B8331,Orders!$A$2:$A$8001,0))</f>
        <v>Delivered</v>
      </c>
      <c r="K8331" s="1" t="str">
        <f aca="false">LEFT(INDEX(Orders!$C$2:$C$8001,MATCH(B8331,Orders!$A$2:$A$8001,0)),7)</f>
        <v>2025-06</v>
      </c>
    </row>
    <row r="8332" customFormat="false" ht="15" hidden="false" customHeight="true" outlineLevel="0" collapsed="false">
      <c r="A8332" s="1" t="s">
        <v>18802</v>
      </c>
      <c r="B8332" s="1" t="s">
        <v>6512</v>
      </c>
      <c r="C8332" s="1" t="s">
        <v>1924</v>
      </c>
      <c r="D8332" s="1" t="n">
        <v>1</v>
      </c>
      <c r="E8332" s="16" t="n">
        <v>1971</v>
      </c>
      <c r="F8332" s="17" t="n">
        <v>0</v>
      </c>
      <c r="G8332" s="16" t="n">
        <v>1971</v>
      </c>
      <c r="I8332" s="1" t="str">
        <f aca="false">INDEX(Products!$C$2:$C$51,MATCH(C8332,Products!$A$2:$A$51,0))</f>
        <v>Electronics</v>
      </c>
      <c r="J8332" s="1" t="str">
        <f aca="false">INDEX(Orders!$E$2:$E$8001,MATCH(B8332,Orders!$A$2:$A$8001,0))</f>
        <v>Delivered</v>
      </c>
      <c r="K8332" s="1" t="str">
        <f aca="false">LEFT(INDEX(Orders!$C$2:$C$8001,MATCH(B8332,Orders!$A$2:$A$8001,0)),7)</f>
        <v>2024-07</v>
      </c>
    </row>
    <row r="8333" customFormat="false" ht="15" hidden="false" customHeight="true" outlineLevel="0" collapsed="false">
      <c r="A8333" s="1" t="s">
        <v>18803</v>
      </c>
      <c r="B8333" s="1" t="s">
        <v>6512</v>
      </c>
      <c r="C8333" s="1" t="s">
        <v>1959</v>
      </c>
      <c r="D8333" s="1" t="n">
        <v>1</v>
      </c>
      <c r="E8333" s="16" t="n">
        <v>2142.79</v>
      </c>
      <c r="F8333" s="17" t="n">
        <v>0</v>
      </c>
      <c r="G8333" s="16" t="n">
        <v>2142.79</v>
      </c>
      <c r="I8333" s="1" t="str">
        <f aca="false">INDEX(Products!$C$2:$C$51,MATCH(C8333,Products!$A$2:$A$51,0))</f>
        <v>Home &amp; Kitchen</v>
      </c>
      <c r="J8333" s="1" t="str">
        <f aca="false">INDEX(Orders!$E$2:$E$8001,MATCH(B8333,Orders!$A$2:$A$8001,0))</f>
        <v>Delivered</v>
      </c>
      <c r="K8333" s="1" t="str">
        <f aca="false">LEFT(INDEX(Orders!$C$2:$C$8001,MATCH(B8333,Orders!$A$2:$A$8001,0)),7)</f>
        <v>2024-07</v>
      </c>
    </row>
    <row r="8334" customFormat="false" ht="15" hidden="false" customHeight="true" outlineLevel="0" collapsed="false">
      <c r="A8334" s="1" t="s">
        <v>18804</v>
      </c>
      <c r="B8334" s="1" t="s">
        <v>6513</v>
      </c>
      <c r="C8334" s="1" t="s">
        <v>1955</v>
      </c>
      <c r="D8334" s="1" t="n">
        <v>1</v>
      </c>
      <c r="E8334" s="16" t="n">
        <v>3340.76</v>
      </c>
      <c r="F8334" s="17" t="n">
        <v>0.05</v>
      </c>
      <c r="G8334" s="16" t="n">
        <v>3173.72</v>
      </c>
      <c r="I8334" s="1" t="str">
        <f aca="false">INDEX(Products!$C$2:$C$51,MATCH(C8334,Products!$A$2:$A$51,0))</f>
        <v>Home &amp; Kitchen</v>
      </c>
      <c r="J8334" s="1" t="str">
        <f aca="false">INDEX(Orders!$E$2:$E$8001,MATCH(B8334,Orders!$A$2:$A$8001,0))</f>
        <v>Delivered</v>
      </c>
      <c r="K8334" s="1" t="str">
        <f aca="false">LEFT(INDEX(Orders!$C$2:$C$8001,MATCH(B8334,Orders!$A$2:$A$8001,0)),7)</f>
        <v>2025-12</v>
      </c>
    </row>
    <row r="8335" customFormat="false" ht="15" hidden="false" customHeight="true" outlineLevel="0" collapsed="false">
      <c r="A8335" s="1" t="s">
        <v>18805</v>
      </c>
      <c r="B8335" s="1" t="s">
        <v>6513</v>
      </c>
      <c r="C8335" s="1" t="s">
        <v>2006</v>
      </c>
      <c r="D8335" s="1" t="n">
        <v>3</v>
      </c>
      <c r="E8335" s="16" t="n">
        <v>482.17</v>
      </c>
      <c r="F8335" s="17" t="n">
        <v>0.15</v>
      </c>
      <c r="G8335" s="16" t="n">
        <v>1229.53</v>
      </c>
      <c r="I8335" s="1" t="str">
        <f aca="false">INDEX(Products!$C$2:$C$51,MATCH(C8335,Products!$A$2:$A$51,0))</f>
        <v>Books &amp; Stationery</v>
      </c>
      <c r="J8335" s="1" t="str">
        <f aca="false">INDEX(Orders!$E$2:$E$8001,MATCH(B8335,Orders!$A$2:$A$8001,0))</f>
        <v>Delivered</v>
      </c>
      <c r="K8335" s="1" t="str">
        <f aca="false">LEFT(INDEX(Orders!$C$2:$C$8001,MATCH(B8335,Orders!$A$2:$A$8001,0)),7)</f>
        <v>2025-12</v>
      </c>
    </row>
    <row r="8336" customFormat="false" ht="15" hidden="false" customHeight="true" outlineLevel="0" collapsed="false">
      <c r="A8336" s="1" t="s">
        <v>18806</v>
      </c>
      <c r="B8336" s="1" t="s">
        <v>6514</v>
      </c>
      <c r="C8336" s="1" t="s">
        <v>2007</v>
      </c>
      <c r="D8336" s="1" t="n">
        <v>1</v>
      </c>
      <c r="E8336" s="16" t="n">
        <v>750.27</v>
      </c>
      <c r="F8336" s="17" t="n">
        <v>0</v>
      </c>
      <c r="G8336" s="16" t="n">
        <v>750.27</v>
      </c>
      <c r="I8336" s="1" t="str">
        <f aca="false">INDEX(Products!$C$2:$C$51,MATCH(C8336,Products!$A$2:$A$51,0))</f>
        <v>Books &amp; Stationery</v>
      </c>
      <c r="J8336" s="1" t="str">
        <f aca="false">INDEX(Orders!$E$2:$E$8001,MATCH(B8336,Orders!$A$2:$A$8001,0))</f>
        <v>Delivered</v>
      </c>
      <c r="K8336" s="1" t="str">
        <f aca="false">LEFT(INDEX(Orders!$C$2:$C$8001,MATCH(B8336,Orders!$A$2:$A$8001,0)),7)</f>
        <v>2024-11</v>
      </c>
    </row>
    <row r="8337" customFormat="false" ht="15" hidden="false" customHeight="true" outlineLevel="0" collapsed="false">
      <c r="A8337" s="1" t="s">
        <v>18807</v>
      </c>
      <c r="B8337" s="1" t="s">
        <v>6514</v>
      </c>
      <c r="C8337" s="1" t="s">
        <v>1990</v>
      </c>
      <c r="D8337" s="1" t="n">
        <v>1</v>
      </c>
      <c r="E8337" s="16" t="n">
        <v>5311.32</v>
      </c>
      <c r="F8337" s="17" t="n">
        <v>0.1</v>
      </c>
      <c r="G8337" s="16" t="n">
        <v>4780.19</v>
      </c>
      <c r="I8337" s="1" t="str">
        <f aca="false">INDEX(Products!$C$2:$C$51,MATCH(C8337,Products!$A$2:$A$51,0))</f>
        <v>Sports &amp; Fitness</v>
      </c>
      <c r="J8337" s="1" t="str">
        <f aca="false">INDEX(Orders!$E$2:$E$8001,MATCH(B8337,Orders!$A$2:$A$8001,0))</f>
        <v>Delivered</v>
      </c>
      <c r="K8337" s="1" t="str">
        <f aca="false">LEFT(INDEX(Orders!$C$2:$C$8001,MATCH(B8337,Orders!$A$2:$A$8001,0)),7)</f>
        <v>2024-11</v>
      </c>
    </row>
    <row r="8338" customFormat="false" ht="15" hidden="false" customHeight="true" outlineLevel="0" collapsed="false">
      <c r="A8338" s="1" t="s">
        <v>18808</v>
      </c>
      <c r="B8338" s="1" t="s">
        <v>6514</v>
      </c>
      <c r="C8338" s="1" t="s">
        <v>1920</v>
      </c>
      <c r="D8338" s="1" t="n">
        <v>1</v>
      </c>
      <c r="E8338" s="16" t="n">
        <v>4273.58</v>
      </c>
      <c r="F8338" s="17" t="n">
        <v>0.1</v>
      </c>
      <c r="G8338" s="16" t="n">
        <v>3846.22</v>
      </c>
      <c r="I8338" s="1" t="str">
        <f aca="false">INDEX(Products!$C$2:$C$51,MATCH(C8338,Products!$A$2:$A$51,0))</f>
        <v>Electronics</v>
      </c>
      <c r="J8338" s="1" t="str">
        <f aca="false">INDEX(Orders!$E$2:$E$8001,MATCH(B8338,Orders!$A$2:$A$8001,0))</f>
        <v>Delivered</v>
      </c>
      <c r="K8338" s="1" t="str">
        <f aca="false">LEFT(INDEX(Orders!$C$2:$C$8001,MATCH(B8338,Orders!$A$2:$A$8001,0)),7)</f>
        <v>2024-11</v>
      </c>
    </row>
    <row r="8339" customFormat="false" ht="15" hidden="false" customHeight="true" outlineLevel="0" collapsed="false">
      <c r="A8339" s="1" t="s">
        <v>18809</v>
      </c>
      <c r="B8339" s="1" t="s">
        <v>6514</v>
      </c>
      <c r="C8339" s="1" t="s">
        <v>2000</v>
      </c>
      <c r="D8339" s="1" t="n">
        <v>2</v>
      </c>
      <c r="E8339" s="16" t="n">
        <v>425.08</v>
      </c>
      <c r="F8339" s="17" t="n">
        <v>0.15</v>
      </c>
      <c r="G8339" s="16" t="n">
        <v>722.64</v>
      </c>
      <c r="I8339" s="1" t="str">
        <f aca="false">INDEX(Products!$C$2:$C$51,MATCH(C8339,Products!$A$2:$A$51,0))</f>
        <v>Books &amp; Stationery</v>
      </c>
      <c r="J8339" s="1" t="str">
        <f aca="false">INDEX(Orders!$E$2:$E$8001,MATCH(B8339,Orders!$A$2:$A$8001,0))</f>
        <v>Delivered</v>
      </c>
      <c r="K8339" s="1" t="str">
        <f aca="false">LEFT(INDEX(Orders!$C$2:$C$8001,MATCH(B8339,Orders!$A$2:$A$8001,0)),7)</f>
        <v>2024-11</v>
      </c>
    </row>
    <row r="8340" customFormat="false" ht="15" hidden="false" customHeight="true" outlineLevel="0" collapsed="false">
      <c r="A8340" s="1" t="s">
        <v>18810</v>
      </c>
      <c r="B8340" s="1" t="s">
        <v>6514</v>
      </c>
      <c r="C8340" s="1" t="s">
        <v>1953</v>
      </c>
      <c r="D8340" s="1" t="n">
        <v>1</v>
      </c>
      <c r="E8340" s="16" t="n">
        <v>4914.12</v>
      </c>
      <c r="F8340" s="17" t="n">
        <v>0</v>
      </c>
      <c r="G8340" s="16" t="n">
        <v>4914.12</v>
      </c>
      <c r="I8340" s="1" t="str">
        <f aca="false">INDEX(Products!$C$2:$C$51,MATCH(C8340,Products!$A$2:$A$51,0))</f>
        <v>Fashion</v>
      </c>
      <c r="J8340" s="1" t="str">
        <f aca="false">INDEX(Orders!$E$2:$E$8001,MATCH(B8340,Orders!$A$2:$A$8001,0))</f>
        <v>Delivered</v>
      </c>
      <c r="K8340" s="1" t="str">
        <f aca="false">LEFT(INDEX(Orders!$C$2:$C$8001,MATCH(B8340,Orders!$A$2:$A$8001,0)),7)</f>
        <v>2024-11</v>
      </c>
    </row>
    <row r="8341" customFormat="false" ht="15" hidden="false" customHeight="true" outlineLevel="0" collapsed="false">
      <c r="A8341" s="1" t="s">
        <v>18811</v>
      </c>
      <c r="B8341" s="1" t="s">
        <v>6515</v>
      </c>
      <c r="C8341" s="1" t="s">
        <v>1990</v>
      </c>
      <c r="D8341" s="1" t="n">
        <v>2</v>
      </c>
      <c r="E8341" s="16" t="n">
        <v>5311.32</v>
      </c>
      <c r="F8341" s="17" t="n">
        <v>0</v>
      </c>
      <c r="G8341" s="16" t="n">
        <v>10622.64</v>
      </c>
      <c r="I8341" s="1" t="str">
        <f aca="false">INDEX(Products!$C$2:$C$51,MATCH(C8341,Products!$A$2:$A$51,0))</f>
        <v>Sports &amp; Fitness</v>
      </c>
      <c r="J8341" s="1" t="str">
        <f aca="false">INDEX(Orders!$E$2:$E$8001,MATCH(B8341,Orders!$A$2:$A$8001,0))</f>
        <v>Delivered</v>
      </c>
      <c r="K8341" s="1" t="str">
        <f aca="false">LEFT(INDEX(Orders!$C$2:$C$8001,MATCH(B8341,Orders!$A$2:$A$8001,0)),7)</f>
        <v>2025-12</v>
      </c>
    </row>
    <row r="8342" customFormat="false" ht="15" hidden="false" customHeight="true" outlineLevel="0" collapsed="false">
      <c r="A8342" s="1" t="s">
        <v>18812</v>
      </c>
      <c r="B8342" s="1" t="s">
        <v>6516</v>
      </c>
      <c r="C8342" s="1" t="s">
        <v>2007</v>
      </c>
      <c r="D8342" s="1" t="n">
        <v>2</v>
      </c>
      <c r="E8342" s="16" t="n">
        <v>750.27</v>
      </c>
      <c r="F8342" s="17" t="n">
        <v>0.05</v>
      </c>
      <c r="G8342" s="16" t="n">
        <v>1425.51</v>
      </c>
      <c r="I8342" s="1" t="str">
        <f aca="false">INDEX(Products!$C$2:$C$51,MATCH(C8342,Products!$A$2:$A$51,0))</f>
        <v>Books &amp; Stationery</v>
      </c>
      <c r="J8342" s="1" t="str">
        <f aca="false">INDEX(Orders!$E$2:$E$8001,MATCH(B8342,Orders!$A$2:$A$8001,0))</f>
        <v>Delivered</v>
      </c>
      <c r="K8342" s="1" t="str">
        <f aca="false">LEFT(INDEX(Orders!$C$2:$C$8001,MATCH(B8342,Orders!$A$2:$A$8001,0)),7)</f>
        <v>2025-12</v>
      </c>
    </row>
    <row r="8343" customFormat="false" ht="15" hidden="false" customHeight="true" outlineLevel="0" collapsed="false">
      <c r="A8343" s="1" t="s">
        <v>18813</v>
      </c>
      <c r="B8343" s="1" t="s">
        <v>6517</v>
      </c>
      <c r="C8343" s="1" t="s">
        <v>1971</v>
      </c>
      <c r="D8343" s="1" t="n">
        <v>1</v>
      </c>
      <c r="E8343" s="16" t="n">
        <v>2073.63</v>
      </c>
      <c r="F8343" s="17" t="n">
        <v>0.05</v>
      </c>
      <c r="G8343" s="16" t="n">
        <v>1969.95</v>
      </c>
      <c r="I8343" s="1" t="str">
        <f aca="false">INDEX(Products!$C$2:$C$51,MATCH(C8343,Products!$A$2:$A$51,0))</f>
        <v>Home &amp; Kitchen</v>
      </c>
      <c r="J8343" s="1" t="str">
        <f aca="false">INDEX(Orders!$E$2:$E$8001,MATCH(B8343,Orders!$A$2:$A$8001,0))</f>
        <v>Returned</v>
      </c>
      <c r="K8343" s="1" t="str">
        <f aca="false">LEFT(INDEX(Orders!$C$2:$C$8001,MATCH(B8343,Orders!$A$2:$A$8001,0)),7)</f>
        <v>2024-12</v>
      </c>
    </row>
    <row r="8344" customFormat="false" ht="15" hidden="false" customHeight="true" outlineLevel="0" collapsed="false">
      <c r="A8344" s="1" t="s">
        <v>18814</v>
      </c>
      <c r="B8344" s="1" t="s">
        <v>6517</v>
      </c>
      <c r="C8344" s="1" t="s">
        <v>2007</v>
      </c>
      <c r="D8344" s="1" t="n">
        <v>1</v>
      </c>
      <c r="E8344" s="16" t="n">
        <v>750.27</v>
      </c>
      <c r="F8344" s="17" t="n">
        <v>0</v>
      </c>
      <c r="G8344" s="16" t="n">
        <v>750.27</v>
      </c>
      <c r="I8344" s="1" t="str">
        <f aca="false">INDEX(Products!$C$2:$C$51,MATCH(C8344,Products!$A$2:$A$51,0))</f>
        <v>Books &amp; Stationery</v>
      </c>
      <c r="J8344" s="1" t="str">
        <f aca="false">INDEX(Orders!$E$2:$E$8001,MATCH(B8344,Orders!$A$2:$A$8001,0))</f>
        <v>Returned</v>
      </c>
      <c r="K8344" s="1" t="str">
        <f aca="false">LEFT(INDEX(Orders!$C$2:$C$8001,MATCH(B8344,Orders!$A$2:$A$8001,0)),7)</f>
        <v>2024-12</v>
      </c>
    </row>
    <row r="8345" customFormat="false" ht="15" hidden="false" customHeight="true" outlineLevel="0" collapsed="false">
      <c r="A8345" s="1" t="s">
        <v>18815</v>
      </c>
      <c r="B8345" s="1" t="s">
        <v>6518</v>
      </c>
      <c r="C8345" s="1" t="s">
        <v>1940</v>
      </c>
      <c r="D8345" s="1" t="n">
        <v>2</v>
      </c>
      <c r="E8345" s="16" t="n">
        <v>2374.52</v>
      </c>
      <c r="F8345" s="17" t="n">
        <v>0.15</v>
      </c>
      <c r="G8345" s="16" t="n">
        <v>4036.68</v>
      </c>
      <c r="I8345" s="1" t="str">
        <f aca="false">INDEX(Products!$C$2:$C$51,MATCH(C8345,Products!$A$2:$A$51,0))</f>
        <v>Fashion</v>
      </c>
      <c r="J8345" s="1" t="str">
        <f aca="false">INDEX(Orders!$E$2:$E$8001,MATCH(B8345,Orders!$A$2:$A$8001,0))</f>
        <v>Delivered</v>
      </c>
      <c r="K8345" s="1" t="str">
        <f aca="false">LEFT(INDEX(Orders!$C$2:$C$8001,MATCH(B8345,Orders!$A$2:$A$8001,0)),7)</f>
        <v>2024-07</v>
      </c>
    </row>
    <row r="8346" customFormat="false" ht="15" hidden="false" customHeight="true" outlineLevel="0" collapsed="false">
      <c r="A8346" s="1" t="s">
        <v>18816</v>
      </c>
      <c r="B8346" s="1" t="s">
        <v>6518</v>
      </c>
      <c r="C8346" s="1" t="s">
        <v>1961</v>
      </c>
      <c r="D8346" s="1" t="n">
        <v>1</v>
      </c>
      <c r="E8346" s="16" t="n">
        <v>3493.68</v>
      </c>
      <c r="F8346" s="17" t="n">
        <v>0.05</v>
      </c>
      <c r="G8346" s="16" t="n">
        <v>3319</v>
      </c>
      <c r="I8346" s="1" t="str">
        <f aca="false">INDEX(Products!$C$2:$C$51,MATCH(C8346,Products!$A$2:$A$51,0))</f>
        <v>Home &amp; Kitchen</v>
      </c>
      <c r="J8346" s="1" t="str">
        <f aca="false">INDEX(Orders!$E$2:$E$8001,MATCH(B8346,Orders!$A$2:$A$8001,0))</f>
        <v>Delivered</v>
      </c>
      <c r="K8346" s="1" t="str">
        <f aca="false">LEFT(INDEX(Orders!$C$2:$C$8001,MATCH(B8346,Orders!$A$2:$A$8001,0)),7)</f>
        <v>2024-07</v>
      </c>
    </row>
    <row r="8347" customFormat="false" ht="15" hidden="false" customHeight="true" outlineLevel="0" collapsed="false">
      <c r="A8347" s="1" t="s">
        <v>18817</v>
      </c>
      <c r="B8347" s="1" t="s">
        <v>6518</v>
      </c>
      <c r="C8347" s="1" t="s">
        <v>2007</v>
      </c>
      <c r="D8347" s="1" t="n">
        <v>1</v>
      </c>
      <c r="E8347" s="16" t="n">
        <v>750.27</v>
      </c>
      <c r="F8347" s="17" t="n">
        <v>0</v>
      </c>
      <c r="G8347" s="16" t="n">
        <v>750.27</v>
      </c>
      <c r="I8347" s="1" t="str">
        <f aca="false">INDEX(Products!$C$2:$C$51,MATCH(C8347,Products!$A$2:$A$51,0))</f>
        <v>Books &amp; Stationery</v>
      </c>
      <c r="J8347" s="1" t="str">
        <f aca="false">INDEX(Orders!$E$2:$E$8001,MATCH(B8347,Orders!$A$2:$A$8001,0))</f>
        <v>Delivered</v>
      </c>
      <c r="K8347" s="1" t="str">
        <f aca="false">LEFT(INDEX(Orders!$C$2:$C$8001,MATCH(B8347,Orders!$A$2:$A$8001,0)),7)</f>
        <v>2024-07</v>
      </c>
    </row>
    <row r="8348" customFormat="false" ht="15" hidden="false" customHeight="true" outlineLevel="0" collapsed="false">
      <c r="A8348" s="1" t="s">
        <v>18818</v>
      </c>
      <c r="B8348" s="1" t="s">
        <v>6519</v>
      </c>
      <c r="C8348" s="1" t="s">
        <v>1940</v>
      </c>
      <c r="D8348" s="1" t="n">
        <v>1</v>
      </c>
      <c r="E8348" s="16" t="n">
        <v>2374.52</v>
      </c>
      <c r="F8348" s="17" t="n">
        <v>0.2</v>
      </c>
      <c r="G8348" s="16" t="n">
        <v>1899.62</v>
      </c>
      <c r="I8348" s="1" t="str">
        <f aca="false">INDEX(Products!$C$2:$C$51,MATCH(C8348,Products!$A$2:$A$51,0))</f>
        <v>Fashion</v>
      </c>
      <c r="J8348" s="1" t="str">
        <f aca="false">INDEX(Orders!$E$2:$E$8001,MATCH(B8348,Orders!$A$2:$A$8001,0))</f>
        <v>Delivered</v>
      </c>
      <c r="K8348" s="1" t="str">
        <f aca="false">LEFT(INDEX(Orders!$C$2:$C$8001,MATCH(B8348,Orders!$A$2:$A$8001,0)),7)</f>
        <v>2025-02</v>
      </c>
    </row>
    <row r="8349" customFormat="false" ht="15" hidden="false" customHeight="true" outlineLevel="0" collapsed="false">
      <c r="A8349" s="1" t="s">
        <v>18819</v>
      </c>
      <c r="B8349" s="1" t="s">
        <v>6519</v>
      </c>
      <c r="C8349" s="1" t="s">
        <v>1990</v>
      </c>
      <c r="D8349" s="1" t="n">
        <v>1</v>
      </c>
      <c r="E8349" s="16" t="n">
        <v>5311.32</v>
      </c>
      <c r="F8349" s="17" t="n">
        <v>0</v>
      </c>
      <c r="G8349" s="16" t="n">
        <v>5311.32</v>
      </c>
      <c r="I8349" s="1" t="str">
        <f aca="false">INDEX(Products!$C$2:$C$51,MATCH(C8349,Products!$A$2:$A$51,0))</f>
        <v>Sports &amp; Fitness</v>
      </c>
      <c r="J8349" s="1" t="str">
        <f aca="false">INDEX(Orders!$E$2:$E$8001,MATCH(B8349,Orders!$A$2:$A$8001,0))</f>
        <v>Delivered</v>
      </c>
      <c r="K8349" s="1" t="str">
        <f aca="false">LEFT(INDEX(Orders!$C$2:$C$8001,MATCH(B8349,Orders!$A$2:$A$8001,0)),7)</f>
        <v>2025-02</v>
      </c>
    </row>
    <row r="8350" customFormat="false" ht="15" hidden="false" customHeight="true" outlineLevel="0" collapsed="false">
      <c r="A8350" s="1" t="s">
        <v>18820</v>
      </c>
      <c r="B8350" s="1" t="s">
        <v>6519</v>
      </c>
      <c r="C8350" s="1" t="s">
        <v>1930</v>
      </c>
      <c r="D8350" s="1" t="n">
        <v>1</v>
      </c>
      <c r="E8350" s="16" t="n">
        <v>2398.35</v>
      </c>
      <c r="F8350" s="17" t="n">
        <v>0.2</v>
      </c>
      <c r="G8350" s="16" t="n">
        <v>1918.68</v>
      </c>
      <c r="I8350" s="1" t="str">
        <f aca="false">INDEX(Products!$C$2:$C$51,MATCH(C8350,Products!$A$2:$A$51,0))</f>
        <v>Electronics</v>
      </c>
      <c r="J8350" s="1" t="str">
        <f aca="false">INDEX(Orders!$E$2:$E$8001,MATCH(B8350,Orders!$A$2:$A$8001,0))</f>
        <v>Delivered</v>
      </c>
      <c r="K8350" s="1" t="str">
        <f aca="false">LEFT(INDEX(Orders!$C$2:$C$8001,MATCH(B8350,Orders!$A$2:$A$8001,0)),7)</f>
        <v>2025-02</v>
      </c>
    </row>
    <row r="8351" customFormat="false" ht="15" hidden="false" customHeight="true" outlineLevel="0" collapsed="false">
      <c r="A8351" s="1" t="s">
        <v>18821</v>
      </c>
      <c r="B8351" s="1" t="s">
        <v>6520</v>
      </c>
      <c r="C8351" s="1" t="s">
        <v>2006</v>
      </c>
      <c r="D8351" s="1" t="n">
        <v>2</v>
      </c>
      <c r="E8351" s="16" t="n">
        <v>482.17</v>
      </c>
      <c r="F8351" s="17" t="n">
        <v>0</v>
      </c>
      <c r="G8351" s="16" t="n">
        <v>964.34</v>
      </c>
      <c r="I8351" s="1" t="str">
        <f aca="false">INDEX(Products!$C$2:$C$51,MATCH(C8351,Products!$A$2:$A$51,0))</f>
        <v>Books &amp; Stationery</v>
      </c>
      <c r="J8351" s="1" t="str">
        <f aca="false">INDEX(Orders!$E$2:$E$8001,MATCH(B8351,Orders!$A$2:$A$8001,0))</f>
        <v>Delivered</v>
      </c>
      <c r="K8351" s="1" t="str">
        <f aca="false">LEFT(INDEX(Orders!$C$2:$C$8001,MATCH(B8351,Orders!$A$2:$A$8001,0)),7)</f>
        <v>2024-03</v>
      </c>
    </row>
    <row r="8352" customFormat="false" ht="15" hidden="false" customHeight="true" outlineLevel="0" collapsed="false">
      <c r="A8352" s="1" t="s">
        <v>18822</v>
      </c>
      <c r="B8352" s="1" t="s">
        <v>6520</v>
      </c>
      <c r="C8352" s="1" t="s">
        <v>1991</v>
      </c>
      <c r="D8352" s="1" t="n">
        <v>1</v>
      </c>
      <c r="E8352" s="16" t="n">
        <v>579.12</v>
      </c>
      <c r="F8352" s="17" t="n">
        <v>0</v>
      </c>
      <c r="G8352" s="16" t="n">
        <v>579.12</v>
      </c>
      <c r="I8352" s="1" t="str">
        <f aca="false">INDEX(Products!$C$2:$C$51,MATCH(C8352,Products!$A$2:$A$51,0))</f>
        <v>Sports &amp; Fitness</v>
      </c>
      <c r="J8352" s="1" t="str">
        <f aca="false">INDEX(Orders!$E$2:$E$8001,MATCH(B8352,Orders!$A$2:$A$8001,0))</f>
        <v>Delivered</v>
      </c>
      <c r="K8352" s="1" t="str">
        <f aca="false">LEFT(INDEX(Orders!$C$2:$C$8001,MATCH(B8352,Orders!$A$2:$A$8001,0)),7)</f>
        <v>2024-03</v>
      </c>
    </row>
    <row r="8353" customFormat="false" ht="15" hidden="false" customHeight="true" outlineLevel="0" collapsed="false">
      <c r="A8353" s="1" t="s">
        <v>18823</v>
      </c>
      <c r="B8353" s="1" t="s">
        <v>6521</v>
      </c>
      <c r="C8353" s="1" t="s">
        <v>2006</v>
      </c>
      <c r="D8353" s="1" t="n">
        <v>1</v>
      </c>
      <c r="E8353" s="16" t="n">
        <v>482.17</v>
      </c>
      <c r="F8353" s="17" t="n">
        <v>0.1</v>
      </c>
      <c r="G8353" s="16" t="n">
        <v>433.95</v>
      </c>
      <c r="I8353" s="1" t="str">
        <f aca="false">INDEX(Products!$C$2:$C$51,MATCH(C8353,Products!$A$2:$A$51,0))</f>
        <v>Books &amp; Stationery</v>
      </c>
      <c r="J8353" s="1" t="str">
        <f aca="false">INDEX(Orders!$E$2:$E$8001,MATCH(B8353,Orders!$A$2:$A$8001,0))</f>
        <v>Returned</v>
      </c>
      <c r="K8353" s="1" t="str">
        <f aca="false">LEFT(INDEX(Orders!$C$2:$C$8001,MATCH(B8353,Orders!$A$2:$A$8001,0)),7)</f>
        <v>2024-08</v>
      </c>
    </row>
    <row r="8354" customFormat="false" ht="15" hidden="false" customHeight="true" outlineLevel="0" collapsed="false">
      <c r="A8354" s="1" t="s">
        <v>18824</v>
      </c>
      <c r="B8354" s="1" t="s">
        <v>6522</v>
      </c>
      <c r="C8354" s="1" t="s">
        <v>1930</v>
      </c>
      <c r="D8354" s="1" t="n">
        <v>1</v>
      </c>
      <c r="E8354" s="16" t="n">
        <v>2398.35</v>
      </c>
      <c r="F8354" s="17" t="n">
        <v>0</v>
      </c>
      <c r="G8354" s="16" t="n">
        <v>2398.35</v>
      </c>
      <c r="I8354" s="1" t="str">
        <f aca="false">INDEX(Products!$C$2:$C$51,MATCH(C8354,Products!$A$2:$A$51,0))</f>
        <v>Electronics</v>
      </c>
      <c r="J8354" s="1" t="str">
        <f aca="false">INDEX(Orders!$E$2:$E$8001,MATCH(B8354,Orders!$A$2:$A$8001,0))</f>
        <v>Delivered</v>
      </c>
      <c r="K8354" s="1" t="str">
        <f aca="false">LEFT(INDEX(Orders!$C$2:$C$8001,MATCH(B8354,Orders!$A$2:$A$8001,0)),7)</f>
        <v>2024-07</v>
      </c>
    </row>
    <row r="8355" customFormat="false" ht="15" hidden="false" customHeight="true" outlineLevel="0" collapsed="false">
      <c r="A8355" s="1" t="s">
        <v>18825</v>
      </c>
      <c r="B8355" s="1" t="s">
        <v>6522</v>
      </c>
      <c r="C8355" s="1" t="s">
        <v>2006</v>
      </c>
      <c r="D8355" s="1" t="n">
        <v>1</v>
      </c>
      <c r="E8355" s="16" t="n">
        <v>482.17</v>
      </c>
      <c r="F8355" s="17" t="n">
        <v>0</v>
      </c>
      <c r="G8355" s="16" t="n">
        <v>482.17</v>
      </c>
      <c r="I8355" s="1" t="str">
        <f aca="false">INDEX(Products!$C$2:$C$51,MATCH(C8355,Products!$A$2:$A$51,0))</f>
        <v>Books &amp; Stationery</v>
      </c>
      <c r="J8355" s="1" t="str">
        <f aca="false">INDEX(Orders!$E$2:$E$8001,MATCH(B8355,Orders!$A$2:$A$8001,0))</f>
        <v>Delivered</v>
      </c>
      <c r="K8355" s="1" t="str">
        <f aca="false">LEFT(INDEX(Orders!$C$2:$C$8001,MATCH(B8355,Orders!$A$2:$A$8001,0)),7)</f>
        <v>2024-07</v>
      </c>
    </row>
    <row r="8356" customFormat="false" ht="15" hidden="false" customHeight="true" outlineLevel="0" collapsed="false">
      <c r="A8356" s="1" t="s">
        <v>18826</v>
      </c>
      <c r="B8356" s="1" t="s">
        <v>6522</v>
      </c>
      <c r="C8356" s="1" t="s">
        <v>1924</v>
      </c>
      <c r="D8356" s="1" t="n">
        <v>1</v>
      </c>
      <c r="E8356" s="16" t="n">
        <v>1971</v>
      </c>
      <c r="F8356" s="17" t="n">
        <v>0</v>
      </c>
      <c r="G8356" s="16" t="n">
        <v>1971</v>
      </c>
      <c r="I8356" s="1" t="str">
        <f aca="false">INDEX(Products!$C$2:$C$51,MATCH(C8356,Products!$A$2:$A$51,0))</f>
        <v>Electronics</v>
      </c>
      <c r="J8356" s="1" t="str">
        <f aca="false">INDEX(Orders!$E$2:$E$8001,MATCH(B8356,Orders!$A$2:$A$8001,0))</f>
        <v>Delivered</v>
      </c>
      <c r="K8356" s="1" t="str">
        <f aca="false">LEFT(INDEX(Orders!$C$2:$C$8001,MATCH(B8356,Orders!$A$2:$A$8001,0)),7)</f>
        <v>2024-07</v>
      </c>
    </row>
    <row r="8357" customFormat="false" ht="15" hidden="false" customHeight="true" outlineLevel="0" collapsed="false">
      <c r="A8357" s="1" t="s">
        <v>18827</v>
      </c>
      <c r="B8357" s="1" t="s">
        <v>6522</v>
      </c>
      <c r="C8357" s="1" t="s">
        <v>1953</v>
      </c>
      <c r="D8357" s="1" t="n">
        <v>2</v>
      </c>
      <c r="E8357" s="16" t="n">
        <v>4914.12</v>
      </c>
      <c r="F8357" s="17" t="n">
        <v>0</v>
      </c>
      <c r="G8357" s="16" t="n">
        <v>9828.24</v>
      </c>
      <c r="I8357" s="1" t="str">
        <f aca="false">INDEX(Products!$C$2:$C$51,MATCH(C8357,Products!$A$2:$A$51,0))</f>
        <v>Fashion</v>
      </c>
      <c r="J8357" s="1" t="str">
        <f aca="false">INDEX(Orders!$E$2:$E$8001,MATCH(B8357,Orders!$A$2:$A$8001,0))</f>
        <v>Delivered</v>
      </c>
      <c r="K8357" s="1" t="str">
        <f aca="false">LEFT(INDEX(Orders!$C$2:$C$8001,MATCH(B8357,Orders!$A$2:$A$8001,0)),7)</f>
        <v>2024-07</v>
      </c>
    </row>
    <row r="8358" customFormat="false" ht="15" hidden="false" customHeight="true" outlineLevel="0" collapsed="false">
      <c r="A8358" s="1" t="s">
        <v>18828</v>
      </c>
      <c r="B8358" s="1" t="s">
        <v>6523</v>
      </c>
      <c r="C8358" s="1" t="s">
        <v>1930</v>
      </c>
      <c r="D8358" s="1" t="n">
        <v>1</v>
      </c>
      <c r="E8358" s="16" t="n">
        <v>2398.35</v>
      </c>
      <c r="F8358" s="17" t="n">
        <v>0</v>
      </c>
      <c r="G8358" s="16" t="n">
        <v>2398.35</v>
      </c>
      <c r="I8358" s="1" t="str">
        <f aca="false">INDEX(Products!$C$2:$C$51,MATCH(C8358,Products!$A$2:$A$51,0))</f>
        <v>Electronics</v>
      </c>
      <c r="J8358" s="1" t="str">
        <f aca="false">INDEX(Orders!$E$2:$E$8001,MATCH(B8358,Orders!$A$2:$A$8001,0))</f>
        <v>Delivered</v>
      </c>
      <c r="K8358" s="1" t="str">
        <f aca="false">LEFT(INDEX(Orders!$C$2:$C$8001,MATCH(B8358,Orders!$A$2:$A$8001,0)),7)</f>
        <v>2025-08</v>
      </c>
    </row>
    <row r="8359" customFormat="false" ht="15" hidden="false" customHeight="true" outlineLevel="0" collapsed="false">
      <c r="A8359" s="1" t="s">
        <v>18829</v>
      </c>
      <c r="B8359" s="1" t="s">
        <v>6523</v>
      </c>
      <c r="C8359" s="1" t="s">
        <v>2007</v>
      </c>
      <c r="D8359" s="1" t="n">
        <v>2</v>
      </c>
      <c r="E8359" s="16" t="n">
        <v>750.27</v>
      </c>
      <c r="F8359" s="17" t="n">
        <v>0.2</v>
      </c>
      <c r="G8359" s="16" t="n">
        <v>1200.43</v>
      </c>
      <c r="I8359" s="1" t="str">
        <f aca="false">INDEX(Products!$C$2:$C$51,MATCH(C8359,Products!$A$2:$A$51,0))</f>
        <v>Books &amp; Stationery</v>
      </c>
      <c r="J8359" s="1" t="str">
        <f aca="false">INDEX(Orders!$E$2:$E$8001,MATCH(B8359,Orders!$A$2:$A$8001,0))</f>
        <v>Delivered</v>
      </c>
      <c r="K8359" s="1" t="str">
        <f aca="false">LEFT(INDEX(Orders!$C$2:$C$8001,MATCH(B8359,Orders!$A$2:$A$8001,0)),7)</f>
        <v>2025-08</v>
      </c>
    </row>
    <row r="8360" customFormat="false" ht="15" hidden="false" customHeight="true" outlineLevel="0" collapsed="false">
      <c r="A8360" s="1" t="s">
        <v>18830</v>
      </c>
      <c r="B8360" s="1" t="s">
        <v>6524</v>
      </c>
      <c r="C8360" s="1" t="s">
        <v>1959</v>
      </c>
      <c r="D8360" s="1" t="n">
        <v>1</v>
      </c>
      <c r="E8360" s="16" t="n">
        <v>2142.79</v>
      </c>
      <c r="F8360" s="17" t="n">
        <v>0.1</v>
      </c>
      <c r="G8360" s="16" t="n">
        <v>1928.51</v>
      </c>
      <c r="I8360" s="1" t="str">
        <f aca="false">INDEX(Products!$C$2:$C$51,MATCH(C8360,Products!$A$2:$A$51,0))</f>
        <v>Home &amp; Kitchen</v>
      </c>
      <c r="J8360" s="1" t="str">
        <f aca="false">INDEX(Orders!$E$2:$E$8001,MATCH(B8360,Orders!$A$2:$A$8001,0))</f>
        <v>Delivered</v>
      </c>
      <c r="K8360" s="1" t="str">
        <f aca="false">LEFT(INDEX(Orders!$C$2:$C$8001,MATCH(B8360,Orders!$A$2:$A$8001,0)),7)</f>
        <v>2024-02</v>
      </c>
    </row>
    <row r="8361" customFormat="false" ht="15" hidden="false" customHeight="true" outlineLevel="0" collapsed="false">
      <c r="A8361" s="1" t="s">
        <v>18831</v>
      </c>
      <c r="B8361" s="1" t="s">
        <v>6524</v>
      </c>
      <c r="C8361" s="1" t="s">
        <v>1940</v>
      </c>
      <c r="D8361" s="1" t="n">
        <v>1</v>
      </c>
      <c r="E8361" s="16" t="n">
        <v>2374.52</v>
      </c>
      <c r="F8361" s="17" t="n">
        <v>0</v>
      </c>
      <c r="G8361" s="16" t="n">
        <v>2374.52</v>
      </c>
      <c r="I8361" s="1" t="str">
        <f aca="false">INDEX(Products!$C$2:$C$51,MATCH(C8361,Products!$A$2:$A$51,0))</f>
        <v>Fashion</v>
      </c>
      <c r="J8361" s="1" t="str">
        <f aca="false">INDEX(Orders!$E$2:$E$8001,MATCH(B8361,Orders!$A$2:$A$8001,0))</f>
        <v>Delivered</v>
      </c>
      <c r="K8361" s="1" t="str">
        <f aca="false">LEFT(INDEX(Orders!$C$2:$C$8001,MATCH(B8361,Orders!$A$2:$A$8001,0)),7)</f>
        <v>2024-02</v>
      </c>
    </row>
    <row r="8362" customFormat="false" ht="15" hidden="false" customHeight="true" outlineLevel="0" collapsed="false">
      <c r="A8362" s="1" t="s">
        <v>18832</v>
      </c>
      <c r="B8362" s="1" t="s">
        <v>6524</v>
      </c>
      <c r="C8362" s="1" t="s">
        <v>1975</v>
      </c>
      <c r="D8362" s="1" t="n">
        <v>1</v>
      </c>
      <c r="E8362" s="16" t="n">
        <v>862.99</v>
      </c>
      <c r="F8362" s="17" t="n">
        <v>0.15</v>
      </c>
      <c r="G8362" s="16" t="n">
        <v>733.54</v>
      </c>
      <c r="I8362" s="1" t="str">
        <f aca="false">INDEX(Products!$C$2:$C$51,MATCH(C8362,Products!$A$2:$A$51,0))</f>
        <v>Beauty &amp; Personal Care</v>
      </c>
      <c r="J8362" s="1" t="str">
        <f aca="false">INDEX(Orders!$E$2:$E$8001,MATCH(B8362,Orders!$A$2:$A$8001,0))</f>
        <v>Delivered</v>
      </c>
      <c r="K8362" s="1" t="str">
        <f aca="false">LEFT(INDEX(Orders!$C$2:$C$8001,MATCH(B8362,Orders!$A$2:$A$8001,0)),7)</f>
        <v>2024-02</v>
      </c>
    </row>
    <row r="8363" customFormat="false" ht="15" hidden="false" customHeight="true" outlineLevel="0" collapsed="false">
      <c r="A8363" s="1" t="s">
        <v>18833</v>
      </c>
      <c r="B8363" s="1" t="s">
        <v>6524</v>
      </c>
      <c r="C8363" s="1" t="s">
        <v>1931</v>
      </c>
      <c r="D8363" s="1" t="n">
        <v>1</v>
      </c>
      <c r="E8363" s="16" t="n">
        <v>1111.28</v>
      </c>
      <c r="F8363" s="17" t="n">
        <v>0</v>
      </c>
      <c r="G8363" s="16" t="n">
        <v>1111.28</v>
      </c>
      <c r="I8363" s="1" t="str">
        <f aca="false">INDEX(Products!$C$2:$C$51,MATCH(C8363,Products!$A$2:$A$51,0))</f>
        <v>Electronics</v>
      </c>
      <c r="J8363" s="1" t="str">
        <f aca="false">INDEX(Orders!$E$2:$E$8001,MATCH(B8363,Orders!$A$2:$A$8001,0))</f>
        <v>Delivered</v>
      </c>
      <c r="K8363" s="1" t="str">
        <f aca="false">LEFT(INDEX(Orders!$C$2:$C$8001,MATCH(B8363,Orders!$A$2:$A$8001,0)),7)</f>
        <v>2024-02</v>
      </c>
    </row>
    <row r="8364" customFormat="false" ht="15" hidden="false" customHeight="true" outlineLevel="0" collapsed="false">
      <c r="A8364" s="1" t="s">
        <v>18834</v>
      </c>
      <c r="B8364" s="1" t="s">
        <v>6525</v>
      </c>
      <c r="C8364" s="1" t="s">
        <v>2006</v>
      </c>
      <c r="D8364" s="1" t="n">
        <v>2</v>
      </c>
      <c r="E8364" s="16" t="n">
        <v>482.17</v>
      </c>
      <c r="F8364" s="17" t="n">
        <v>0</v>
      </c>
      <c r="G8364" s="16" t="n">
        <v>964.34</v>
      </c>
      <c r="I8364" s="1" t="str">
        <f aca="false">INDEX(Products!$C$2:$C$51,MATCH(C8364,Products!$A$2:$A$51,0))</f>
        <v>Books &amp; Stationery</v>
      </c>
      <c r="J8364" s="1" t="str">
        <f aca="false">INDEX(Orders!$E$2:$E$8001,MATCH(B8364,Orders!$A$2:$A$8001,0))</f>
        <v>Delivered</v>
      </c>
      <c r="K8364" s="1" t="str">
        <f aca="false">LEFT(INDEX(Orders!$C$2:$C$8001,MATCH(B8364,Orders!$A$2:$A$8001,0)),7)</f>
        <v>2025-05</v>
      </c>
    </row>
    <row r="8365" customFormat="false" ht="15" hidden="false" customHeight="true" outlineLevel="0" collapsed="false">
      <c r="A8365" s="1" t="s">
        <v>18835</v>
      </c>
      <c r="B8365" s="1" t="s">
        <v>6525</v>
      </c>
      <c r="C8365" s="1" t="s">
        <v>1940</v>
      </c>
      <c r="D8365" s="1" t="n">
        <v>1</v>
      </c>
      <c r="E8365" s="16" t="n">
        <v>2374.52</v>
      </c>
      <c r="F8365" s="17" t="n">
        <v>0</v>
      </c>
      <c r="G8365" s="16" t="n">
        <v>2374.52</v>
      </c>
      <c r="I8365" s="1" t="str">
        <f aca="false">INDEX(Products!$C$2:$C$51,MATCH(C8365,Products!$A$2:$A$51,0))</f>
        <v>Fashion</v>
      </c>
      <c r="J8365" s="1" t="str">
        <f aca="false">INDEX(Orders!$E$2:$E$8001,MATCH(B8365,Orders!$A$2:$A$8001,0))</f>
        <v>Delivered</v>
      </c>
      <c r="K8365" s="1" t="str">
        <f aca="false">LEFT(INDEX(Orders!$C$2:$C$8001,MATCH(B8365,Orders!$A$2:$A$8001,0)),7)</f>
        <v>2025-05</v>
      </c>
    </row>
    <row r="8366" customFormat="false" ht="15" hidden="false" customHeight="true" outlineLevel="0" collapsed="false">
      <c r="A8366" s="1" t="s">
        <v>18836</v>
      </c>
      <c r="B8366" s="1" t="s">
        <v>6525</v>
      </c>
      <c r="C8366" s="1" t="s">
        <v>1937</v>
      </c>
      <c r="D8366" s="1" t="n">
        <v>1</v>
      </c>
      <c r="E8366" s="16" t="n">
        <v>1364.75</v>
      </c>
      <c r="F8366" s="17" t="n">
        <v>0.1</v>
      </c>
      <c r="G8366" s="16" t="n">
        <v>1228.28</v>
      </c>
      <c r="I8366" s="1" t="str">
        <f aca="false">INDEX(Products!$C$2:$C$51,MATCH(C8366,Products!$A$2:$A$51,0))</f>
        <v>Fashion</v>
      </c>
      <c r="J8366" s="1" t="str">
        <f aca="false">INDEX(Orders!$E$2:$E$8001,MATCH(B8366,Orders!$A$2:$A$8001,0))</f>
        <v>Delivered</v>
      </c>
      <c r="K8366" s="1" t="str">
        <f aca="false">LEFT(INDEX(Orders!$C$2:$C$8001,MATCH(B8366,Orders!$A$2:$A$8001,0)),7)</f>
        <v>2025-05</v>
      </c>
    </row>
    <row r="8367" customFormat="false" ht="15" hidden="false" customHeight="true" outlineLevel="0" collapsed="false">
      <c r="A8367" s="1" t="s">
        <v>18837</v>
      </c>
      <c r="B8367" s="1" t="s">
        <v>6526</v>
      </c>
      <c r="C8367" s="1" t="s">
        <v>2007</v>
      </c>
      <c r="D8367" s="1" t="n">
        <v>1</v>
      </c>
      <c r="E8367" s="16" t="n">
        <v>750.27</v>
      </c>
      <c r="F8367" s="17" t="n">
        <v>0.1</v>
      </c>
      <c r="G8367" s="16" t="n">
        <v>675.24</v>
      </c>
      <c r="I8367" s="1" t="str">
        <f aca="false">INDEX(Products!$C$2:$C$51,MATCH(C8367,Products!$A$2:$A$51,0))</f>
        <v>Books &amp; Stationery</v>
      </c>
      <c r="J8367" s="1" t="str">
        <f aca="false">INDEX(Orders!$E$2:$E$8001,MATCH(B8367,Orders!$A$2:$A$8001,0))</f>
        <v>Delivered</v>
      </c>
      <c r="K8367" s="1" t="str">
        <f aca="false">LEFT(INDEX(Orders!$C$2:$C$8001,MATCH(B8367,Orders!$A$2:$A$8001,0)),7)</f>
        <v>2025-04</v>
      </c>
    </row>
    <row r="8368" customFormat="false" ht="15" hidden="false" customHeight="true" outlineLevel="0" collapsed="false">
      <c r="A8368" s="1" t="s">
        <v>18838</v>
      </c>
      <c r="B8368" s="1" t="s">
        <v>6527</v>
      </c>
      <c r="C8368" s="1" t="s">
        <v>1976</v>
      </c>
      <c r="D8368" s="1" t="n">
        <v>2</v>
      </c>
      <c r="E8368" s="16" t="n">
        <v>1603.35</v>
      </c>
      <c r="F8368" s="17" t="n">
        <v>0</v>
      </c>
      <c r="G8368" s="16" t="n">
        <v>3206.7</v>
      </c>
      <c r="I8368" s="1" t="str">
        <f aca="false">INDEX(Products!$C$2:$C$51,MATCH(C8368,Products!$A$2:$A$51,0))</f>
        <v>Beauty &amp; Personal Care</v>
      </c>
      <c r="J8368" s="1" t="str">
        <f aca="false">INDEX(Orders!$E$2:$E$8001,MATCH(B8368,Orders!$A$2:$A$8001,0))</f>
        <v>Delivered</v>
      </c>
      <c r="K8368" s="1" t="str">
        <f aca="false">LEFT(INDEX(Orders!$C$2:$C$8001,MATCH(B8368,Orders!$A$2:$A$8001,0)),7)</f>
        <v>2025-11</v>
      </c>
    </row>
    <row r="8369" customFormat="false" ht="15" hidden="false" customHeight="true" outlineLevel="0" collapsed="false">
      <c r="A8369" s="1" t="s">
        <v>18839</v>
      </c>
      <c r="B8369" s="1" t="s">
        <v>6527</v>
      </c>
      <c r="C8369" s="1" t="s">
        <v>1930</v>
      </c>
      <c r="D8369" s="1" t="n">
        <v>1</v>
      </c>
      <c r="E8369" s="16" t="n">
        <v>2398.35</v>
      </c>
      <c r="F8369" s="17" t="n">
        <v>0</v>
      </c>
      <c r="G8369" s="16" t="n">
        <v>2398.35</v>
      </c>
      <c r="I8369" s="1" t="str">
        <f aca="false">INDEX(Products!$C$2:$C$51,MATCH(C8369,Products!$A$2:$A$51,0))</f>
        <v>Electronics</v>
      </c>
      <c r="J8369" s="1" t="str">
        <f aca="false">INDEX(Orders!$E$2:$E$8001,MATCH(B8369,Orders!$A$2:$A$8001,0))</f>
        <v>Delivered</v>
      </c>
      <c r="K8369" s="1" t="str">
        <f aca="false">LEFT(INDEX(Orders!$C$2:$C$8001,MATCH(B8369,Orders!$A$2:$A$8001,0)),7)</f>
        <v>2025-11</v>
      </c>
    </row>
    <row r="8370" customFormat="false" ht="15" hidden="false" customHeight="true" outlineLevel="0" collapsed="false">
      <c r="A8370" s="1" t="s">
        <v>18840</v>
      </c>
      <c r="B8370" s="1" t="s">
        <v>6527</v>
      </c>
      <c r="C8370" s="1" t="s">
        <v>1997</v>
      </c>
      <c r="D8370" s="1" t="n">
        <v>2</v>
      </c>
      <c r="E8370" s="16" t="n">
        <v>311.15</v>
      </c>
      <c r="F8370" s="17" t="n">
        <v>0.1</v>
      </c>
      <c r="G8370" s="16" t="n">
        <v>560.07</v>
      </c>
      <c r="I8370" s="1" t="str">
        <f aca="false">INDEX(Products!$C$2:$C$51,MATCH(C8370,Products!$A$2:$A$51,0))</f>
        <v>Sports &amp; Fitness</v>
      </c>
      <c r="J8370" s="1" t="str">
        <f aca="false">INDEX(Orders!$E$2:$E$8001,MATCH(B8370,Orders!$A$2:$A$8001,0))</f>
        <v>Delivered</v>
      </c>
      <c r="K8370" s="1" t="str">
        <f aca="false">LEFT(INDEX(Orders!$C$2:$C$8001,MATCH(B8370,Orders!$A$2:$A$8001,0)),7)</f>
        <v>2025-11</v>
      </c>
    </row>
    <row r="8371" customFormat="false" ht="15" hidden="false" customHeight="true" outlineLevel="0" collapsed="false">
      <c r="A8371" s="1" t="s">
        <v>18841</v>
      </c>
      <c r="B8371" s="1" t="s">
        <v>6528</v>
      </c>
      <c r="C8371" s="1" t="s">
        <v>1924</v>
      </c>
      <c r="D8371" s="1" t="n">
        <v>3</v>
      </c>
      <c r="E8371" s="16" t="n">
        <v>1971</v>
      </c>
      <c r="F8371" s="17" t="n">
        <v>0</v>
      </c>
      <c r="G8371" s="16" t="n">
        <v>5913</v>
      </c>
      <c r="I8371" s="1" t="str">
        <f aca="false">INDEX(Products!$C$2:$C$51,MATCH(C8371,Products!$A$2:$A$51,0))</f>
        <v>Electronics</v>
      </c>
      <c r="J8371" s="1" t="str">
        <f aca="false">INDEX(Orders!$E$2:$E$8001,MATCH(B8371,Orders!$A$2:$A$8001,0))</f>
        <v>Delivered</v>
      </c>
      <c r="K8371" s="1" t="str">
        <f aca="false">LEFT(INDEX(Orders!$C$2:$C$8001,MATCH(B8371,Orders!$A$2:$A$8001,0)),7)</f>
        <v>2024-12</v>
      </c>
    </row>
    <row r="8372" customFormat="false" ht="15" hidden="false" customHeight="true" outlineLevel="0" collapsed="false">
      <c r="A8372" s="1" t="s">
        <v>18842</v>
      </c>
      <c r="B8372" s="1" t="s">
        <v>6528</v>
      </c>
      <c r="C8372" s="1" t="s">
        <v>1937</v>
      </c>
      <c r="D8372" s="1" t="n">
        <v>1</v>
      </c>
      <c r="E8372" s="16" t="n">
        <v>1364.75</v>
      </c>
      <c r="F8372" s="17" t="n">
        <v>0</v>
      </c>
      <c r="G8372" s="16" t="n">
        <v>1364.75</v>
      </c>
      <c r="I8372" s="1" t="str">
        <f aca="false">INDEX(Products!$C$2:$C$51,MATCH(C8372,Products!$A$2:$A$51,0))</f>
        <v>Fashion</v>
      </c>
      <c r="J8372" s="1" t="str">
        <f aca="false">INDEX(Orders!$E$2:$E$8001,MATCH(B8372,Orders!$A$2:$A$8001,0))</f>
        <v>Delivered</v>
      </c>
      <c r="K8372" s="1" t="str">
        <f aca="false">LEFT(INDEX(Orders!$C$2:$C$8001,MATCH(B8372,Orders!$A$2:$A$8001,0)),7)</f>
        <v>2024-12</v>
      </c>
    </row>
    <row r="8373" customFormat="false" ht="15" hidden="false" customHeight="true" outlineLevel="0" collapsed="false">
      <c r="A8373" s="1" t="s">
        <v>18843</v>
      </c>
      <c r="B8373" s="1" t="s">
        <v>6528</v>
      </c>
      <c r="C8373" s="1" t="s">
        <v>1975</v>
      </c>
      <c r="D8373" s="1" t="n">
        <v>1</v>
      </c>
      <c r="E8373" s="16" t="n">
        <v>862.99</v>
      </c>
      <c r="F8373" s="17" t="n">
        <v>0.05</v>
      </c>
      <c r="G8373" s="16" t="n">
        <v>819.84</v>
      </c>
      <c r="I8373" s="1" t="str">
        <f aca="false">INDEX(Products!$C$2:$C$51,MATCH(C8373,Products!$A$2:$A$51,0))</f>
        <v>Beauty &amp; Personal Care</v>
      </c>
      <c r="J8373" s="1" t="str">
        <f aca="false">INDEX(Orders!$E$2:$E$8001,MATCH(B8373,Orders!$A$2:$A$8001,0))</f>
        <v>Delivered</v>
      </c>
      <c r="K8373" s="1" t="str">
        <f aca="false">LEFT(INDEX(Orders!$C$2:$C$8001,MATCH(B8373,Orders!$A$2:$A$8001,0)),7)</f>
        <v>2024-12</v>
      </c>
    </row>
    <row r="8374" customFormat="false" ht="15" hidden="false" customHeight="true" outlineLevel="0" collapsed="false">
      <c r="A8374" s="1" t="s">
        <v>18844</v>
      </c>
      <c r="B8374" s="1" t="s">
        <v>6529</v>
      </c>
      <c r="C8374" s="1" t="s">
        <v>1997</v>
      </c>
      <c r="D8374" s="1" t="n">
        <v>1</v>
      </c>
      <c r="E8374" s="16" t="n">
        <v>311.15</v>
      </c>
      <c r="F8374" s="17" t="n">
        <v>0.15</v>
      </c>
      <c r="G8374" s="16" t="n">
        <v>264.48</v>
      </c>
      <c r="I8374" s="1" t="str">
        <f aca="false">INDEX(Products!$C$2:$C$51,MATCH(C8374,Products!$A$2:$A$51,0))</f>
        <v>Sports &amp; Fitness</v>
      </c>
      <c r="J8374" s="1" t="str">
        <f aca="false">INDEX(Orders!$E$2:$E$8001,MATCH(B8374,Orders!$A$2:$A$8001,0))</f>
        <v>Delivered</v>
      </c>
      <c r="K8374" s="1" t="str">
        <f aca="false">LEFT(INDEX(Orders!$C$2:$C$8001,MATCH(B8374,Orders!$A$2:$A$8001,0)),7)</f>
        <v>2024-01</v>
      </c>
    </row>
    <row r="8375" customFormat="false" ht="15" hidden="false" customHeight="true" outlineLevel="0" collapsed="false">
      <c r="A8375" s="1" t="s">
        <v>18845</v>
      </c>
      <c r="B8375" s="1" t="s">
        <v>6529</v>
      </c>
      <c r="C8375" s="1" t="s">
        <v>2006</v>
      </c>
      <c r="D8375" s="1" t="n">
        <v>1</v>
      </c>
      <c r="E8375" s="16" t="n">
        <v>482.17</v>
      </c>
      <c r="F8375" s="17" t="n">
        <v>0</v>
      </c>
      <c r="G8375" s="16" t="n">
        <v>482.17</v>
      </c>
      <c r="I8375" s="1" t="str">
        <f aca="false">INDEX(Products!$C$2:$C$51,MATCH(C8375,Products!$A$2:$A$51,0))</f>
        <v>Books &amp; Stationery</v>
      </c>
      <c r="J8375" s="1" t="str">
        <f aca="false">INDEX(Orders!$E$2:$E$8001,MATCH(B8375,Orders!$A$2:$A$8001,0))</f>
        <v>Delivered</v>
      </c>
      <c r="K8375" s="1" t="str">
        <f aca="false">LEFT(INDEX(Orders!$C$2:$C$8001,MATCH(B8375,Orders!$A$2:$A$8001,0)),7)</f>
        <v>2024-01</v>
      </c>
    </row>
    <row r="8376" customFormat="false" ht="15" hidden="false" customHeight="true" outlineLevel="0" collapsed="false">
      <c r="A8376" s="1" t="s">
        <v>18846</v>
      </c>
      <c r="B8376" s="1" t="s">
        <v>6530</v>
      </c>
      <c r="C8376" s="1" t="s">
        <v>1997</v>
      </c>
      <c r="D8376" s="1" t="n">
        <v>1</v>
      </c>
      <c r="E8376" s="16" t="n">
        <v>311.15</v>
      </c>
      <c r="F8376" s="17" t="n">
        <v>0</v>
      </c>
      <c r="G8376" s="16" t="n">
        <v>311.15</v>
      </c>
      <c r="I8376" s="1" t="str">
        <f aca="false">INDEX(Products!$C$2:$C$51,MATCH(C8376,Products!$A$2:$A$51,0))</f>
        <v>Sports &amp; Fitness</v>
      </c>
      <c r="J8376" s="1" t="str">
        <f aca="false">INDEX(Orders!$E$2:$E$8001,MATCH(B8376,Orders!$A$2:$A$8001,0))</f>
        <v>Delivered</v>
      </c>
      <c r="K8376" s="1" t="str">
        <f aca="false">LEFT(INDEX(Orders!$C$2:$C$8001,MATCH(B8376,Orders!$A$2:$A$8001,0)),7)</f>
        <v>2025-12</v>
      </c>
    </row>
    <row r="8377" customFormat="false" ht="15" hidden="false" customHeight="true" outlineLevel="0" collapsed="false">
      <c r="A8377" s="1" t="s">
        <v>18847</v>
      </c>
      <c r="B8377" s="1" t="s">
        <v>6530</v>
      </c>
      <c r="C8377" s="1" t="s">
        <v>1940</v>
      </c>
      <c r="D8377" s="1" t="n">
        <v>1</v>
      </c>
      <c r="E8377" s="16" t="n">
        <v>2374.52</v>
      </c>
      <c r="F8377" s="17" t="n">
        <v>0.05</v>
      </c>
      <c r="G8377" s="16" t="n">
        <v>2255.79</v>
      </c>
      <c r="I8377" s="1" t="str">
        <f aca="false">INDEX(Products!$C$2:$C$51,MATCH(C8377,Products!$A$2:$A$51,0))</f>
        <v>Fashion</v>
      </c>
      <c r="J8377" s="1" t="str">
        <f aca="false">INDEX(Orders!$E$2:$E$8001,MATCH(B8377,Orders!$A$2:$A$8001,0))</f>
        <v>Delivered</v>
      </c>
      <c r="K8377" s="1" t="str">
        <f aca="false">LEFT(INDEX(Orders!$C$2:$C$8001,MATCH(B8377,Orders!$A$2:$A$8001,0)),7)</f>
        <v>2025-12</v>
      </c>
    </row>
    <row r="8378" customFormat="false" ht="15" hidden="false" customHeight="true" outlineLevel="0" collapsed="false">
      <c r="A8378" s="1" t="s">
        <v>18848</v>
      </c>
      <c r="B8378" s="1" t="s">
        <v>6530</v>
      </c>
      <c r="C8378" s="1" t="s">
        <v>1937</v>
      </c>
      <c r="D8378" s="1" t="n">
        <v>1</v>
      </c>
      <c r="E8378" s="16" t="n">
        <v>1364.75</v>
      </c>
      <c r="F8378" s="17" t="n">
        <v>0.15</v>
      </c>
      <c r="G8378" s="16" t="n">
        <v>1160.04</v>
      </c>
      <c r="I8378" s="1" t="str">
        <f aca="false">INDEX(Products!$C$2:$C$51,MATCH(C8378,Products!$A$2:$A$51,0))</f>
        <v>Fashion</v>
      </c>
      <c r="J8378" s="1" t="str">
        <f aca="false">INDEX(Orders!$E$2:$E$8001,MATCH(B8378,Orders!$A$2:$A$8001,0))</f>
        <v>Delivered</v>
      </c>
      <c r="K8378" s="1" t="str">
        <f aca="false">LEFT(INDEX(Orders!$C$2:$C$8001,MATCH(B8378,Orders!$A$2:$A$8001,0)),7)</f>
        <v>2025-12</v>
      </c>
    </row>
    <row r="8379" customFormat="false" ht="15" hidden="false" customHeight="true" outlineLevel="0" collapsed="false">
      <c r="A8379" s="1" t="s">
        <v>18849</v>
      </c>
      <c r="B8379" s="1" t="s">
        <v>6531</v>
      </c>
      <c r="C8379" s="1" t="s">
        <v>2007</v>
      </c>
      <c r="D8379" s="1" t="n">
        <v>1</v>
      </c>
      <c r="E8379" s="16" t="n">
        <v>750.27</v>
      </c>
      <c r="F8379" s="17" t="n">
        <v>0</v>
      </c>
      <c r="G8379" s="16" t="n">
        <v>750.27</v>
      </c>
      <c r="I8379" s="1" t="str">
        <f aca="false">INDEX(Products!$C$2:$C$51,MATCH(C8379,Products!$A$2:$A$51,0))</f>
        <v>Books &amp; Stationery</v>
      </c>
      <c r="J8379" s="1" t="str">
        <f aca="false">INDEX(Orders!$E$2:$E$8001,MATCH(B8379,Orders!$A$2:$A$8001,0))</f>
        <v>Refunded</v>
      </c>
      <c r="K8379" s="1" t="str">
        <f aca="false">LEFT(INDEX(Orders!$C$2:$C$8001,MATCH(B8379,Orders!$A$2:$A$8001,0)),7)</f>
        <v>2024-12</v>
      </c>
    </row>
    <row r="8380" customFormat="false" ht="15" hidden="false" customHeight="true" outlineLevel="0" collapsed="false">
      <c r="A8380" s="1" t="s">
        <v>18850</v>
      </c>
      <c r="B8380" s="1" t="s">
        <v>6532</v>
      </c>
      <c r="C8380" s="1" t="s">
        <v>2007</v>
      </c>
      <c r="D8380" s="1" t="n">
        <v>2</v>
      </c>
      <c r="E8380" s="16" t="n">
        <v>750.27</v>
      </c>
      <c r="F8380" s="17" t="n">
        <v>0.15</v>
      </c>
      <c r="G8380" s="16" t="n">
        <v>1275.46</v>
      </c>
      <c r="I8380" s="1" t="str">
        <f aca="false">INDEX(Products!$C$2:$C$51,MATCH(C8380,Products!$A$2:$A$51,0))</f>
        <v>Books &amp; Stationery</v>
      </c>
      <c r="J8380" s="1" t="str">
        <f aca="false">INDEX(Orders!$E$2:$E$8001,MATCH(B8380,Orders!$A$2:$A$8001,0))</f>
        <v>Delivered</v>
      </c>
      <c r="K8380" s="1" t="str">
        <f aca="false">LEFT(INDEX(Orders!$C$2:$C$8001,MATCH(B8380,Orders!$A$2:$A$8001,0)),7)</f>
        <v>2025-03</v>
      </c>
    </row>
    <row r="8381" customFormat="false" ht="15" hidden="false" customHeight="true" outlineLevel="0" collapsed="false">
      <c r="A8381" s="1" t="s">
        <v>18851</v>
      </c>
      <c r="B8381" s="1" t="s">
        <v>6532</v>
      </c>
      <c r="C8381" s="1" t="s">
        <v>1930</v>
      </c>
      <c r="D8381" s="1" t="n">
        <v>1</v>
      </c>
      <c r="E8381" s="16" t="n">
        <v>2398.35</v>
      </c>
      <c r="F8381" s="17" t="n">
        <v>0</v>
      </c>
      <c r="G8381" s="16" t="n">
        <v>2398.35</v>
      </c>
      <c r="I8381" s="1" t="str">
        <f aca="false">INDEX(Products!$C$2:$C$51,MATCH(C8381,Products!$A$2:$A$51,0))</f>
        <v>Electronics</v>
      </c>
      <c r="J8381" s="1" t="str">
        <f aca="false">INDEX(Orders!$E$2:$E$8001,MATCH(B8381,Orders!$A$2:$A$8001,0))</f>
        <v>Delivered</v>
      </c>
      <c r="K8381" s="1" t="str">
        <f aca="false">LEFT(INDEX(Orders!$C$2:$C$8001,MATCH(B8381,Orders!$A$2:$A$8001,0)),7)</f>
        <v>2025-03</v>
      </c>
    </row>
    <row r="8382" customFormat="false" ht="15" hidden="false" customHeight="true" outlineLevel="0" collapsed="false">
      <c r="A8382" s="1" t="s">
        <v>18852</v>
      </c>
      <c r="B8382" s="1" t="s">
        <v>6533</v>
      </c>
      <c r="C8382" s="1" t="s">
        <v>1961</v>
      </c>
      <c r="D8382" s="1" t="n">
        <v>2</v>
      </c>
      <c r="E8382" s="16" t="n">
        <v>3493.68</v>
      </c>
      <c r="F8382" s="17" t="n">
        <v>0</v>
      </c>
      <c r="G8382" s="16" t="n">
        <v>6987.36</v>
      </c>
      <c r="I8382" s="1" t="str">
        <f aca="false">INDEX(Products!$C$2:$C$51,MATCH(C8382,Products!$A$2:$A$51,0))</f>
        <v>Home &amp; Kitchen</v>
      </c>
      <c r="J8382" s="1" t="str">
        <f aca="false">INDEX(Orders!$E$2:$E$8001,MATCH(B8382,Orders!$A$2:$A$8001,0))</f>
        <v>Returned</v>
      </c>
      <c r="K8382" s="1" t="str">
        <f aca="false">LEFT(INDEX(Orders!$C$2:$C$8001,MATCH(B8382,Orders!$A$2:$A$8001,0)),7)</f>
        <v>2025-09</v>
      </c>
    </row>
    <row r="8383" customFormat="false" ht="15" hidden="false" customHeight="true" outlineLevel="0" collapsed="false">
      <c r="A8383" s="1" t="s">
        <v>18853</v>
      </c>
      <c r="B8383" s="1" t="s">
        <v>6534</v>
      </c>
      <c r="C8383" s="1" t="s">
        <v>2007</v>
      </c>
      <c r="D8383" s="1" t="n">
        <v>1</v>
      </c>
      <c r="E8383" s="16" t="n">
        <v>750.27</v>
      </c>
      <c r="F8383" s="17" t="n">
        <v>0</v>
      </c>
      <c r="G8383" s="16" t="n">
        <v>750.27</v>
      </c>
      <c r="I8383" s="1" t="str">
        <f aca="false">INDEX(Products!$C$2:$C$51,MATCH(C8383,Products!$A$2:$A$51,0))</f>
        <v>Books &amp; Stationery</v>
      </c>
      <c r="J8383" s="1" t="str">
        <f aca="false">INDEX(Orders!$E$2:$E$8001,MATCH(B8383,Orders!$A$2:$A$8001,0))</f>
        <v>Delivered</v>
      </c>
      <c r="K8383" s="1" t="str">
        <f aca="false">LEFT(INDEX(Orders!$C$2:$C$8001,MATCH(B8383,Orders!$A$2:$A$8001,0)),7)</f>
        <v>2024-04</v>
      </c>
    </row>
    <row r="8384" customFormat="false" ht="15" hidden="false" customHeight="true" outlineLevel="0" collapsed="false">
      <c r="A8384" s="1" t="s">
        <v>18854</v>
      </c>
      <c r="B8384" s="1" t="s">
        <v>6535</v>
      </c>
      <c r="C8384" s="1" t="s">
        <v>1961</v>
      </c>
      <c r="D8384" s="1" t="n">
        <v>1</v>
      </c>
      <c r="E8384" s="16" t="n">
        <v>3493.68</v>
      </c>
      <c r="F8384" s="17" t="n">
        <v>0</v>
      </c>
      <c r="G8384" s="16" t="n">
        <v>3493.68</v>
      </c>
      <c r="I8384" s="1" t="str">
        <f aca="false">INDEX(Products!$C$2:$C$51,MATCH(C8384,Products!$A$2:$A$51,0))</f>
        <v>Home &amp; Kitchen</v>
      </c>
      <c r="J8384" s="1" t="str">
        <f aca="false">INDEX(Orders!$E$2:$E$8001,MATCH(B8384,Orders!$A$2:$A$8001,0))</f>
        <v>Delivered</v>
      </c>
      <c r="K8384" s="1" t="str">
        <f aca="false">LEFT(INDEX(Orders!$C$2:$C$8001,MATCH(B8384,Orders!$A$2:$A$8001,0)),7)</f>
        <v>2025-03</v>
      </c>
    </row>
    <row r="8385" customFormat="false" ht="15" hidden="false" customHeight="true" outlineLevel="0" collapsed="false">
      <c r="A8385" s="1" t="s">
        <v>18855</v>
      </c>
      <c r="B8385" s="1" t="s">
        <v>6536</v>
      </c>
      <c r="C8385" s="1" t="s">
        <v>2006</v>
      </c>
      <c r="D8385" s="1" t="n">
        <v>1</v>
      </c>
      <c r="E8385" s="16" t="n">
        <v>482.17</v>
      </c>
      <c r="F8385" s="17" t="n">
        <v>0</v>
      </c>
      <c r="G8385" s="16" t="n">
        <v>482.17</v>
      </c>
      <c r="I8385" s="1" t="str">
        <f aca="false">INDEX(Products!$C$2:$C$51,MATCH(C8385,Products!$A$2:$A$51,0))</f>
        <v>Books &amp; Stationery</v>
      </c>
      <c r="J8385" s="1" t="str">
        <f aca="false">INDEX(Orders!$E$2:$E$8001,MATCH(B8385,Orders!$A$2:$A$8001,0))</f>
        <v>Delivered</v>
      </c>
      <c r="K8385" s="1" t="str">
        <f aca="false">LEFT(INDEX(Orders!$C$2:$C$8001,MATCH(B8385,Orders!$A$2:$A$8001,0)),7)</f>
        <v>2025-10</v>
      </c>
    </row>
    <row r="8386" customFormat="false" ht="15" hidden="false" customHeight="true" outlineLevel="0" collapsed="false">
      <c r="A8386" s="1" t="s">
        <v>18856</v>
      </c>
      <c r="B8386" s="1" t="s">
        <v>6537</v>
      </c>
      <c r="C8386" s="1" t="s">
        <v>1977</v>
      </c>
      <c r="D8386" s="1" t="n">
        <v>1</v>
      </c>
      <c r="E8386" s="16" t="n">
        <v>2386.05</v>
      </c>
      <c r="F8386" s="17" t="n">
        <v>0.2</v>
      </c>
      <c r="G8386" s="16" t="n">
        <v>1908.84</v>
      </c>
      <c r="I8386" s="1" t="str">
        <f aca="false">INDEX(Products!$C$2:$C$51,MATCH(C8386,Products!$A$2:$A$51,0))</f>
        <v>Beauty &amp; Personal Care</v>
      </c>
      <c r="J8386" s="1" t="str">
        <f aca="false">INDEX(Orders!$E$2:$E$8001,MATCH(B8386,Orders!$A$2:$A$8001,0))</f>
        <v>Delivered</v>
      </c>
      <c r="K8386" s="1" t="str">
        <f aca="false">LEFT(INDEX(Orders!$C$2:$C$8001,MATCH(B8386,Orders!$A$2:$A$8001,0)),7)</f>
        <v>2025-01</v>
      </c>
    </row>
    <row r="8387" customFormat="false" ht="15" hidden="false" customHeight="true" outlineLevel="0" collapsed="false">
      <c r="A8387" s="1" t="s">
        <v>18857</v>
      </c>
      <c r="B8387" s="1" t="s">
        <v>6537</v>
      </c>
      <c r="C8387" s="1" t="s">
        <v>1933</v>
      </c>
      <c r="D8387" s="1" t="n">
        <v>1</v>
      </c>
      <c r="E8387" s="16" t="n">
        <v>7194.38</v>
      </c>
      <c r="F8387" s="17" t="n">
        <v>0</v>
      </c>
      <c r="G8387" s="16" t="n">
        <v>7194.38</v>
      </c>
      <c r="I8387" s="1" t="str">
        <f aca="false">INDEX(Products!$C$2:$C$51,MATCH(C8387,Products!$A$2:$A$51,0))</f>
        <v>Electronics</v>
      </c>
      <c r="J8387" s="1" t="str">
        <f aca="false">INDEX(Orders!$E$2:$E$8001,MATCH(B8387,Orders!$A$2:$A$8001,0))</f>
        <v>Delivered</v>
      </c>
      <c r="K8387" s="1" t="str">
        <f aca="false">LEFT(INDEX(Orders!$C$2:$C$8001,MATCH(B8387,Orders!$A$2:$A$8001,0)),7)</f>
        <v>2025-01</v>
      </c>
    </row>
    <row r="8388" customFormat="false" ht="15" hidden="false" customHeight="true" outlineLevel="0" collapsed="false">
      <c r="A8388" s="1" t="s">
        <v>18858</v>
      </c>
      <c r="B8388" s="1" t="s">
        <v>6538</v>
      </c>
      <c r="C8388" s="1" t="s">
        <v>1997</v>
      </c>
      <c r="D8388" s="1" t="n">
        <v>1</v>
      </c>
      <c r="E8388" s="16" t="n">
        <v>311.15</v>
      </c>
      <c r="F8388" s="17" t="n">
        <v>0</v>
      </c>
      <c r="G8388" s="16" t="n">
        <v>311.15</v>
      </c>
      <c r="I8388" s="1" t="str">
        <f aca="false">INDEX(Products!$C$2:$C$51,MATCH(C8388,Products!$A$2:$A$51,0))</f>
        <v>Sports &amp; Fitness</v>
      </c>
      <c r="J8388" s="1" t="str">
        <f aca="false">INDEX(Orders!$E$2:$E$8001,MATCH(B8388,Orders!$A$2:$A$8001,0))</f>
        <v>Delivered</v>
      </c>
      <c r="K8388" s="1" t="str">
        <f aca="false">LEFT(INDEX(Orders!$C$2:$C$8001,MATCH(B8388,Orders!$A$2:$A$8001,0)),7)</f>
        <v>2024-03</v>
      </c>
    </row>
    <row r="8389" customFormat="false" ht="15" hidden="false" customHeight="true" outlineLevel="0" collapsed="false">
      <c r="A8389" s="1" t="s">
        <v>18859</v>
      </c>
      <c r="B8389" s="1" t="s">
        <v>6539</v>
      </c>
      <c r="C8389" s="1" t="s">
        <v>1953</v>
      </c>
      <c r="D8389" s="1" t="n">
        <v>2</v>
      </c>
      <c r="E8389" s="16" t="n">
        <v>4914.12</v>
      </c>
      <c r="F8389" s="17" t="n">
        <v>0</v>
      </c>
      <c r="G8389" s="16" t="n">
        <v>9828.24</v>
      </c>
      <c r="I8389" s="1" t="str">
        <f aca="false">INDEX(Products!$C$2:$C$51,MATCH(C8389,Products!$A$2:$A$51,0))</f>
        <v>Fashion</v>
      </c>
      <c r="J8389" s="1" t="str">
        <f aca="false">INDEX(Orders!$E$2:$E$8001,MATCH(B8389,Orders!$A$2:$A$8001,0))</f>
        <v>Delivered</v>
      </c>
      <c r="K8389" s="1" t="str">
        <f aca="false">LEFT(INDEX(Orders!$C$2:$C$8001,MATCH(B8389,Orders!$A$2:$A$8001,0)),7)</f>
        <v>2025-05</v>
      </c>
    </row>
    <row r="8390" customFormat="false" ht="15" hidden="false" customHeight="true" outlineLevel="0" collapsed="false">
      <c r="A8390" s="1" t="s">
        <v>18860</v>
      </c>
      <c r="B8390" s="1" t="s">
        <v>6539</v>
      </c>
      <c r="C8390" s="1" t="s">
        <v>1995</v>
      </c>
      <c r="D8390" s="1" t="n">
        <v>1</v>
      </c>
      <c r="E8390" s="16" t="n">
        <v>2914.27</v>
      </c>
      <c r="F8390" s="17" t="n">
        <v>0.1</v>
      </c>
      <c r="G8390" s="16" t="n">
        <v>2622.84</v>
      </c>
      <c r="I8390" s="1" t="str">
        <f aca="false">INDEX(Products!$C$2:$C$51,MATCH(C8390,Products!$A$2:$A$51,0))</f>
        <v>Sports &amp; Fitness</v>
      </c>
      <c r="J8390" s="1" t="str">
        <f aca="false">INDEX(Orders!$E$2:$E$8001,MATCH(B8390,Orders!$A$2:$A$8001,0))</f>
        <v>Delivered</v>
      </c>
      <c r="K8390" s="1" t="str">
        <f aca="false">LEFT(INDEX(Orders!$C$2:$C$8001,MATCH(B8390,Orders!$A$2:$A$8001,0)),7)</f>
        <v>2025-05</v>
      </c>
    </row>
    <row r="8391" customFormat="false" ht="15" hidden="false" customHeight="true" outlineLevel="0" collapsed="false">
      <c r="A8391" s="1" t="s">
        <v>18861</v>
      </c>
      <c r="B8391" s="1" t="s">
        <v>6540</v>
      </c>
      <c r="C8391" s="1" t="s">
        <v>2006</v>
      </c>
      <c r="D8391" s="1" t="n">
        <v>2</v>
      </c>
      <c r="E8391" s="16" t="n">
        <v>482.17</v>
      </c>
      <c r="F8391" s="17" t="n">
        <v>0.15</v>
      </c>
      <c r="G8391" s="16" t="n">
        <v>819.69</v>
      </c>
      <c r="I8391" s="1" t="str">
        <f aca="false">INDEX(Products!$C$2:$C$51,MATCH(C8391,Products!$A$2:$A$51,0))</f>
        <v>Books &amp; Stationery</v>
      </c>
      <c r="J8391" s="1" t="str">
        <f aca="false">INDEX(Orders!$E$2:$E$8001,MATCH(B8391,Orders!$A$2:$A$8001,0))</f>
        <v>Delivered</v>
      </c>
      <c r="K8391" s="1" t="str">
        <f aca="false">LEFT(INDEX(Orders!$C$2:$C$8001,MATCH(B8391,Orders!$A$2:$A$8001,0)),7)</f>
        <v>2024-08</v>
      </c>
    </row>
    <row r="8392" customFormat="false" ht="15" hidden="false" customHeight="true" outlineLevel="0" collapsed="false">
      <c r="A8392" s="1" t="s">
        <v>18862</v>
      </c>
      <c r="B8392" s="1" t="s">
        <v>6541</v>
      </c>
      <c r="C8392" s="1" t="s">
        <v>1951</v>
      </c>
      <c r="D8392" s="1" t="n">
        <v>1</v>
      </c>
      <c r="E8392" s="16" t="n">
        <v>957.5</v>
      </c>
      <c r="F8392" s="17" t="n">
        <v>0.15</v>
      </c>
      <c r="G8392" s="16" t="n">
        <v>813.88</v>
      </c>
      <c r="I8392" s="1" t="str">
        <f aca="false">INDEX(Products!$C$2:$C$51,MATCH(C8392,Products!$A$2:$A$51,0))</f>
        <v>Fashion</v>
      </c>
      <c r="J8392" s="1" t="str">
        <f aca="false">INDEX(Orders!$E$2:$E$8001,MATCH(B8392,Orders!$A$2:$A$8001,0))</f>
        <v>Returned</v>
      </c>
      <c r="K8392" s="1" t="str">
        <f aca="false">LEFT(INDEX(Orders!$C$2:$C$8001,MATCH(B8392,Orders!$A$2:$A$8001,0)),7)</f>
        <v>2025-04</v>
      </c>
    </row>
    <row r="8393" customFormat="false" ht="15" hidden="false" customHeight="true" outlineLevel="0" collapsed="false">
      <c r="A8393" s="1" t="s">
        <v>18863</v>
      </c>
      <c r="B8393" s="1" t="s">
        <v>6541</v>
      </c>
      <c r="C8393" s="1" t="s">
        <v>1930</v>
      </c>
      <c r="D8393" s="1" t="n">
        <v>2</v>
      </c>
      <c r="E8393" s="16" t="n">
        <v>2398.35</v>
      </c>
      <c r="F8393" s="17" t="n">
        <v>0.1</v>
      </c>
      <c r="G8393" s="16" t="n">
        <v>4317.03</v>
      </c>
      <c r="I8393" s="1" t="str">
        <f aca="false">INDEX(Products!$C$2:$C$51,MATCH(C8393,Products!$A$2:$A$51,0))</f>
        <v>Electronics</v>
      </c>
      <c r="J8393" s="1" t="str">
        <f aca="false">INDEX(Orders!$E$2:$E$8001,MATCH(B8393,Orders!$A$2:$A$8001,0))</f>
        <v>Returned</v>
      </c>
      <c r="K8393" s="1" t="str">
        <f aca="false">LEFT(INDEX(Orders!$C$2:$C$8001,MATCH(B8393,Orders!$A$2:$A$8001,0)),7)</f>
        <v>2025-04</v>
      </c>
    </row>
    <row r="8394" customFormat="false" ht="15" hidden="false" customHeight="true" outlineLevel="0" collapsed="false">
      <c r="A8394" s="1" t="s">
        <v>18864</v>
      </c>
      <c r="B8394" s="1" t="s">
        <v>6542</v>
      </c>
      <c r="C8394" s="1" t="s">
        <v>1990</v>
      </c>
      <c r="D8394" s="1" t="n">
        <v>2</v>
      </c>
      <c r="E8394" s="16" t="n">
        <v>5311.32</v>
      </c>
      <c r="F8394" s="17" t="n">
        <v>0</v>
      </c>
      <c r="G8394" s="16" t="n">
        <v>10622.64</v>
      </c>
      <c r="I8394" s="1" t="str">
        <f aca="false">INDEX(Products!$C$2:$C$51,MATCH(C8394,Products!$A$2:$A$51,0))</f>
        <v>Sports &amp; Fitness</v>
      </c>
      <c r="J8394" s="1" t="str">
        <f aca="false">INDEX(Orders!$E$2:$E$8001,MATCH(B8394,Orders!$A$2:$A$8001,0))</f>
        <v>Delivered</v>
      </c>
      <c r="K8394" s="1" t="str">
        <f aca="false">LEFT(INDEX(Orders!$C$2:$C$8001,MATCH(B8394,Orders!$A$2:$A$8001,0)),7)</f>
        <v>2025-10</v>
      </c>
    </row>
    <row r="8395" customFormat="false" ht="15" hidden="false" customHeight="true" outlineLevel="0" collapsed="false">
      <c r="A8395" s="1" t="s">
        <v>18865</v>
      </c>
      <c r="B8395" s="1" t="s">
        <v>6543</v>
      </c>
      <c r="C8395" s="1" t="s">
        <v>2006</v>
      </c>
      <c r="D8395" s="1" t="n">
        <v>1</v>
      </c>
      <c r="E8395" s="16" t="n">
        <v>482.17</v>
      </c>
      <c r="F8395" s="17" t="n">
        <v>0.15</v>
      </c>
      <c r="G8395" s="16" t="n">
        <v>409.84</v>
      </c>
      <c r="I8395" s="1" t="str">
        <f aca="false">INDEX(Products!$C$2:$C$51,MATCH(C8395,Products!$A$2:$A$51,0))</f>
        <v>Books &amp; Stationery</v>
      </c>
      <c r="J8395" s="1" t="str">
        <f aca="false">INDEX(Orders!$E$2:$E$8001,MATCH(B8395,Orders!$A$2:$A$8001,0))</f>
        <v>Delivered</v>
      </c>
      <c r="K8395" s="1" t="str">
        <f aca="false">LEFT(INDEX(Orders!$C$2:$C$8001,MATCH(B8395,Orders!$A$2:$A$8001,0)),7)</f>
        <v>2024-11</v>
      </c>
    </row>
    <row r="8396" customFormat="false" ht="15" hidden="false" customHeight="true" outlineLevel="0" collapsed="false">
      <c r="A8396" s="1" t="s">
        <v>18866</v>
      </c>
      <c r="B8396" s="1" t="s">
        <v>6543</v>
      </c>
      <c r="C8396" s="1" t="s">
        <v>1920</v>
      </c>
      <c r="D8396" s="1" t="n">
        <v>2</v>
      </c>
      <c r="E8396" s="16" t="n">
        <v>4273.58</v>
      </c>
      <c r="F8396" s="17" t="n">
        <v>0.1</v>
      </c>
      <c r="G8396" s="16" t="n">
        <v>7692.44</v>
      </c>
      <c r="I8396" s="1" t="str">
        <f aca="false">INDEX(Products!$C$2:$C$51,MATCH(C8396,Products!$A$2:$A$51,0))</f>
        <v>Electronics</v>
      </c>
      <c r="J8396" s="1" t="str">
        <f aca="false">INDEX(Orders!$E$2:$E$8001,MATCH(B8396,Orders!$A$2:$A$8001,0))</f>
        <v>Delivered</v>
      </c>
      <c r="K8396" s="1" t="str">
        <f aca="false">LEFT(INDEX(Orders!$C$2:$C$8001,MATCH(B8396,Orders!$A$2:$A$8001,0)),7)</f>
        <v>2024-11</v>
      </c>
    </row>
    <row r="8397" customFormat="false" ht="15" hidden="false" customHeight="true" outlineLevel="0" collapsed="false">
      <c r="A8397" s="1" t="s">
        <v>18867</v>
      </c>
      <c r="B8397" s="1" t="s">
        <v>6544</v>
      </c>
      <c r="C8397" s="1" t="s">
        <v>2006</v>
      </c>
      <c r="D8397" s="1" t="n">
        <v>1</v>
      </c>
      <c r="E8397" s="16" t="n">
        <v>482.17</v>
      </c>
      <c r="F8397" s="17" t="n">
        <v>0.05</v>
      </c>
      <c r="G8397" s="16" t="n">
        <v>458.06</v>
      </c>
      <c r="I8397" s="1" t="str">
        <f aca="false">INDEX(Products!$C$2:$C$51,MATCH(C8397,Products!$A$2:$A$51,0))</f>
        <v>Books &amp; Stationery</v>
      </c>
      <c r="J8397" s="1" t="str">
        <f aca="false">INDEX(Orders!$E$2:$E$8001,MATCH(B8397,Orders!$A$2:$A$8001,0))</f>
        <v>Delivered</v>
      </c>
      <c r="K8397" s="1" t="str">
        <f aca="false">LEFT(INDEX(Orders!$C$2:$C$8001,MATCH(B8397,Orders!$A$2:$A$8001,0)),7)</f>
        <v>2025-10</v>
      </c>
    </row>
    <row r="8398" customFormat="false" ht="15" hidden="false" customHeight="true" outlineLevel="0" collapsed="false">
      <c r="A8398" s="1" t="s">
        <v>18868</v>
      </c>
      <c r="B8398" s="1" t="s">
        <v>6544</v>
      </c>
      <c r="C8398" s="1" t="s">
        <v>1991</v>
      </c>
      <c r="D8398" s="1" t="n">
        <v>2</v>
      </c>
      <c r="E8398" s="16" t="n">
        <v>579.12</v>
      </c>
      <c r="F8398" s="17" t="n">
        <v>0.2</v>
      </c>
      <c r="G8398" s="16" t="n">
        <v>926.59</v>
      </c>
      <c r="I8398" s="1" t="str">
        <f aca="false">INDEX(Products!$C$2:$C$51,MATCH(C8398,Products!$A$2:$A$51,0))</f>
        <v>Sports &amp; Fitness</v>
      </c>
      <c r="J8398" s="1" t="str">
        <f aca="false">INDEX(Orders!$E$2:$E$8001,MATCH(B8398,Orders!$A$2:$A$8001,0))</f>
        <v>Delivered</v>
      </c>
      <c r="K8398" s="1" t="str">
        <f aca="false">LEFT(INDEX(Orders!$C$2:$C$8001,MATCH(B8398,Orders!$A$2:$A$8001,0)),7)</f>
        <v>2025-10</v>
      </c>
    </row>
    <row r="8399" customFormat="false" ht="15" hidden="false" customHeight="true" outlineLevel="0" collapsed="false">
      <c r="A8399" s="1" t="s">
        <v>18869</v>
      </c>
      <c r="B8399" s="1" t="s">
        <v>6545</v>
      </c>
      <c r="C8399" s="1" t="s">
        <v>1990</v>
      </c>
      <c r="D8399" s="1" t="n">
        <v>1</v>
      </c>
      <c r="E8399" s="16" t="n">
        <v>5311.32</v>
      </c>
      <c r="F8399" s="17" t="n">
        <v>0</v>
      </c>
      <c r="G8399" s="16" t="n">
        <v>5311.32</v>
      </c>
      <c r="I8399" s="1" t="str">
        <f aca="false">INDEX(Products!$C$2:$C$51,MATCH(C8399,Products!$A$2:$A$51,0))</f>
        <v>Sports &amp; Fitness</v>
      </c>
      <c r="J8399" s="1" t="str">
        <f aca="false">INDEX(Orders!$E$2:$E$8001,MATCH(B8399,Orders!$A$2:$A$8001,0))</f>
        <v>Delivered</v>
      </c>
      <c r="K8399" s="1" t="str">
        <f aca="false">LEFT(INDEX(Orders!$C$2:$C$8001,MATCH(B8399,Orders!$A$2:$A$8001,0)),7)</f>
        <v>2025-09</v>
      </c>
    </row>
    <row r="8400" customFormat="false" ht="15" hidden="false" customHeight="true" outlineLevel="0" collapsed="false">
      <c r="A8400" s="1" t="s">
        <v>18870</v>
      </c>
      <c r="B8400" s="1" t="s">
        <v>6546</v>
      </c>
      <c r="C8400" s="1" t="s">
        <v>1997</v>
      </c>
      <c r="D8400" s="1" t="n">
        <v>1</v>
      </c>
      <c r="E8400" s="16" t="n">
        <v>311.15</v>
      </c>
      <c r="F8400" s="17" t="n">
        <v>0</v>
      </c>
      <c r="G8400" s="16" t="n">
        <v>311.15</v>
      </c>
      <c r="I8400" s="1" t="str">
        <f aca="false">INDEX(Products!$C$2:$C$51,MATCH(C8400,Products!$A$2:$A$51,0))</f>
        <v>Sports &amp; Fitness</v>
      </c>
      <c r="J8400" s="1" t="str">
        <f aca="false">INDEX(Orders!$E$2:$E$8001,MATCH(B8400,Orders!$A$2:$A$8001,0))</f>
        <v>Delivered</v>
      </c>
      <c r="K8400" s="1" t="str">
        <f aca="false">LEFT(INDEX(Orders!$C$2:$C$8001,MATCH(B8400,Orders!$A$2:$A$8001,0)),7)</f>
        <v>2025-08</v>
      </c>
    </row>
    <row r="8401" customFormat="false" ht="15" hidden="false" customHeight="true" outlineLevel="0" collapsed="false">
      <c r="A8401" s="1" t="s">
        <v>18871</v>
      </c>
      <c r="B8401" s="1" t="s">
        <v>6547</v>
      </c>
      <c r="C8401" s="1" t="s">
        <v>1997</v>
      </c>
      <c r="D8401" s="1" t="n">
        <v>2</v>
      </c>
      <c r="E8401" s="16" t="n">
        <v>311.15</v>
      </c>
      <c r="F8401" s="17" t="n">
        <v>0.1</v>
      </c>
      <c r="G8401" s="16" t="n">
        <v>560.07</v>
      </c>
      <c r="I8401" s="1" t="str">
        <f aca="false">INDEX(Products!$C$2:$C$51,MATCH(C8401,Products!$A$2:$A$51,0))</f>
        <v>Sports &amp; Fitness</v>
      </c>
      <c r="J8401" s="1" t="str">
        <f aca="false">INDEX(Orders!$E$2:$E$8001,MATCH(B8401,Orders!$A$2:$A$8001,0))</f>
        <v>Delivered</v>
      </c>
      <c r="K8401" s="1" t="str">
        <f aca="false">LEFT(INDEX(Orders!$C$2:$C$8001,MATCH(B8401,Orders!$A$2:$A$8001,0)),7)</f>
        <v>2024-10</v>
      </c>
    </row>
    <row r="8402" customFormat="false" ht="15" hidden="false" customHeight="true" outlineLevel="0" collapsed="false">
      <c r="A8402" s="1" t="s">
        <v>18872</v>
      </c>
      <c r="B8402" s="1" t="s">
        <v>6547</v>
      </c>
      <c r="C8402" s="1" t="s">
        <v>1977</v>
      </c>
      <c r="D8402" s="1" t="n">
        <v>2</v>
      </c>
      <c r="E8402" s="16" t="n">
        <v>2386.05</v>
      </c>
      <c r="F8402" s="17" t="n">
        <v>0</v>
      </c>
      <c r="G8402" s="16" t="n">
        <v>4772.1</v>
      </c>
      <c r="I8402" s="1" t="str">
        <f aca="false">INDEX(Products!$C$2:$C$51,MATCH(C8402,Products!$A$2:$A$51,0))</f>
        <v>Beauty &amp; Personal Care</v>
      </c>
      <c r="J8402" s="1" t="str">
        <f aca="false">INDEX(Orders!$E$2:$E$8001,MATCH(B8402,Orders!$A$2:$A$8001,0))</f>
        <v>Delivered</v>
      </c>
      <c r="K8402" s="1" t="str">
        <f aca="false">LEFT(INDEX(Orders!$C$2:$C$8001,MATCH(B8402,Orders!$A$2:$A$8001,0)),7)</f>
        <v>2024-10</v>
      </c>
    </row>
    <row r="8403" customFormat="false" ht="15" hidden="false" customHeight="true" outlineLevel="0" collapsed="false">
      <c r="A8403" s="1" t="s">
        <v>18873</v>
      </c>
      <c r="B8403" s="1" t="s">
        <v>6548</v>
      </c>
      <c r="C8403" s="1" t="s">
        <v>1997</v>
      </c>
      <c r="D8403" s="1" t="n">
        <v>1</v>
      </c>
      <c r="E8403" s="16" t="n">
        <v>311.15</v>
      </c>
      <c r="F8403" s="17" t="n">
        <v>0</v>
      </c>
      <c r="G8403" s="16" t="n">
        <v>311.15</v>
      </c>
      <c r="I8403" s="1" t="str">
        <f aca="false">INDEX(Products!$C$2:$C$51,MATCH(C8403,Products!$A$2:$A$51,0))</f>
        <v>Sports &amp; Fitness</v>
      </c>
      <c r="J8403" s="1" t="str">
        <f aca="false">INDEX(Orders!$E$2:$E$8001,MATCH(B8403,Orders!$A$2:$A$8001,0))</f>
        <v>Delivered</v>
      </c>
      <c r="K8403" s="1" t="str">
        <f aca="false">LEFT(INDEX(Orders!$C$2:$C$8001,MATCH(B8403,Orders!$A$2:$A$8001,0)),7)</f>
        <v>2025-05</v>
      </c>
    </row>
    <row r="8404" customFormat="false" ht="15" hidden="false" customHeight="true" outlineLevel="0" collapsed="false">
      <c r="A8404" s="1" t="s">
        <v>18874</v>
      </c>
      <c r="B8404" s="1" t="s">
        <v>6548</v>
      </c>
      <c r="C8404" s="1" t="s">
        <v>2006</v>
      </c>
      <c r="D8404" s="1" t="n">
        <v>1</v>
      </c>
      <c r="E8404" s="16" t="n">
        <v>482.17</v>
      </c>
      <c r="F8404" s="17" t="n">
        <v>0.05</v>
      </c>
      <c r="G8404" s="16" t="n">
        <v>458.06</v>
      </c>
      <c r="I8404" s="1" t="str">
        <f aca="false">INDEX(Products!$C$2:$C$51,MATCH(C8404,Products!$A$2:$A$51,0))</f>
        <v>Books &amp; Stationery</v>
      </c>
      <c r="J8404" s="1" t="str">
        <f aca="false">INDEX(Orders!$E$2:$E$8001,MATCH(B8404,Orders!$A$2:$A$8001,0))</f>
        <v>Delivered</v>
      </c>
      <c r="K8404" s="1" t="str">
        <f aca="false">LEFT(INDEX(Orders!$C$2:$C$8001,MATCH(B8404,Orders!$A$2:$A$8001,0)),7)</f>
        <v>2025-05</v>
      </c>
    </row>
    <row r="8405" customFormat="false" ht="15" hidden="false" customHeight="true" outlineLevel="0" collapsed="false">
      <c r="A8405" s="1" t="s">
        <v>18875</v>
      </c>
      <c r="B8405" s="1" t="s">
        <v>6549</v>
      </c>
      <c r="C8405" s="1" t="s">
        <v>1975</v>
      </c>
      <c r="D8405" s="1" t="n">
        <v>1</v>
      </c>
      <c r="E8405" s="16" t="n">
        <v>862.99</v>
      </c>
      <c r="F8405" s="17" t="n">
        <v>0</v>
      </c>
      <c r="G8405" s="16" t="n">
        <v>862.99</v>
      </c>
      <c r="I8405" s="1" t="str">
        <f aca="false">INDEX(Products!$C$2:$C$51,MATCH(C8405,Products!$A$2:$A$51,0))</f>
        <v>Beauty &amp; Personal Care</v>
      </c>
      <c r="J8405" s="1" t="str">
        <f aca="false">INDEX(Orders!$E$2:$E$8001,MATCH(B8405,Orders!$A$2:$A$8001,0))</f>
        <v>Returned</v>
      </c>
      <c r="K8405" s="1" t="str">
        <f aca="false">LEFT(INDEX(Orders!$C$2:$C$8001,MATCH(B8405,Orders!$A$2:$A$8001,0)),7)</f>
        <v>2025-12</v>
      </c>
    </row>
    <row r="8406" customFormat="false" ht="15" hidden="false" customHeight="true" outlineLevel="0" collapsed="false">
      <c r="A8406" s="1" t="s">
        <v>18876</v>
      </c>
      <c r="B8406" s="1" t="s">
        <v>6550</v>
      </c>
      <c r="C8406" s="1" t="s">
        <v>2006</v>
      </c>
      <c r="D8406" s="1" t="n">
        <v>1</v>
      </c>
      <c r="E8406" s="16" t="n">
        <v>482.17</v>
      </c>
      <c r="F8406" s="17" t="n">
        <v>0.15</v>
      </c>
      <c r="G8406" s="16" t="n">
        <v>409.84</v>
      </c>
      <c r="I8406" s="1" t="str">
        <f aca="false">INDEX(Products!$C$2:$C$51,MATCH(C8406,Products!$A$2:$A$51,0))</f>
        <v>Books &amp; Stationery</v>
      </c>
      <c r="J8406" s="1" t="str">
        <f aca="false">INDEX(Orders!$E$2:$E$8001,MATCH(B8406,Orders!$A$2:$A$8001,0))</f>
        <v>Delivered</v>
      </c>
      <c r="K8406" s="1" t="str">
        <f aca="false">LEFT(INDEX(Orders!$C$2:$C$8001,MATCH(B8406,Orders!$A$2:$A$8001,0)),7)</f>
        <v>2025-11</v>
      </c>
    </row>
    <row r="8407" customFormat="false" ht="15" hidden="false" customHeight="true" outlineLevel="0" collapsed="false">
      <c r="A8407" s="1" t="s">
        <v>18877</v>
      </c>
      <c r="B8407" s="1" t="s">
        <v>6551</v>
      </c>
      <c r="C8407" s="1" t="s">
        <v>2006</v>
      </c>
      <c r="D8407" s="1" t="n">
        <v>1</v>
      </c>
      <c r="E8407" s="16" t="n">
        <v>482.17</v>
      </c>
      <c r="F8407" s="17" t="n">
        <v>0</v>
      </c>
      <c r="G8407" s="16" t="n">
        <v>482.17</v>
      </c>
      <c r="I8407" s="1" t="str">
        <f aca="false">INDEX(Products!$C$2:$C$51,MATCH(C8407,Products!$A$2:$A$51,0))</f>
        <v>Books &amp; Stationery</v>
      </c>
      <c r="J8407" s="1" t="str">
        <f aca="false">INDEX(Orders!$E$2:$E$8001,MATCH(B8407,Orders!$A$2:$A$8001,0))</f>
        <v>Delivered</v>
      </c>
      <c r="K8407" s="1" t="str">
        <f aca="false">LEFT(INDEX(Orders!$C$2:$C$8001,MATCH(B8407,Orders!$A$2:$A$8001,0)),7)</f>
        <v>2025-05</v>
      </c>
    </row>
    <row r="8408" customFormat="false" ht="15" hidden="false" customHeight="true" outlineLevel="0" collapsed="false">
      <c r="A8408" s="1" t="s">
        <v>18878</v>
      </c>
      <c r="B8408" s="1" t="s">
        <v>6551</v>
      </c>
      <c r="C8408" s="1" t="s">
        <v>1930</v>
      </c>
      <c r="D8408" s="1" t="n">
        <v>1</v>
      </c>
      <c r="E8408" s="16" t="n">
        <v>2398.35</v>
      </c>
      <c r="F8408" s="17" t="n">
        <v>0</v>
      </c>
      <c r="G8408" s="16" t="n">
        <v>2398.35</v>
      </c>
      <c r="I8408" s="1" t="str">
        <f aca="false">INDEX(Products!$C$2:$C$51,MATCH(C8408,Products!$A$2:$A$51,0))</f>
        <v>Electronics</v>
      </c>
      <c r="J8408" s="1" t="str">
        <f aca="false">INDEX(Orders!$E$2:$E$8001,MATCH(B8408,Orders!$A$2:$A$8001,0))</f>
        <v>Delivered</v>
      </c>
      <c r="K8408" s="1" t="str">
        <f aca="false">LEFT(INDEX(Orders!$C$2:$C$8001,MATCH(B8408,Orders!$A$2:$A$8001,0)),7)</f>
        <v>2025-05</v>
      </c>
    </row>
    <row r="8409" customFormat="false" ht="15" hidden="false" customHeight="true" outlineLevel="0" collapsed="false">
      <c r="A8409" s="1" t="s">
        <v>18879</v>
      </c>
      <c r="B8409" s="1" t="s">
        <v>6551</v>
      </c>
      <c r="C8409" s="1" t="s">
        <v>1949</v>
      </c>
      <c r="D8409" s="1" t="n">
        <v>1</v>
      </c>
      <c r="E8409" s="16" t="n">
        <v>4185.64</v>
      </c>
      <c r="F8409" s="17" t="n">
        <v>0.05</v>
      </c>
      <c r="G8409" s="16" t="n">
        <v>3976.36</v>
      </c>
      <c r="I8409" s="1" t="str">
        <f aca="false">INDEX(Products!$C$2:$C$51,MATCH(C8409,Products!$A$2:$A$51,0))</f>
        <v>Fashion</v>
      </c>
      <c r="J8409" s="1" t="str">
        <f aca="false">INDEX(Orders!$E$2:$E$8001,MATCH(B8409,Orders!$A$2:$A$8001,0))</f>
        <v>Delivered</v>
      </c>
      <c r="K8409" s="1" t="str">
        <f aca="false">LEFT(INDEX(Orders!$C$2:$C$8001,MATCH(B8409,Orders!$A$2:$A$8001,0)),7)</f>
        <v>2025-05</v>
      </c>
    </row>
    <row r="8410" customFormat="false" ht="15" hidden="false" customHeight="true" outlineLevel="0" collapsed="false">
      <c r="A8410" s="1" t="s">
        <v>18880</v>
      </c>
      <c r="B8410" s="1" t="s">
        <v>6552</v>
      </c>
      <c r="C8410" s="1" t="s">
        <v>1953</v>
      </c>
      <c r="D8410" s="1" t="n">
        <v>1</v>
      </c>
      <c r="E8410" s="16" t="n">
        <v>4914.12</v>
      </c>
      <c r="F8410" s="17" t="n">
        <v>0.05</v>
      </c>
      <c r="G8410" s="16" t="n">
        <v>4668.41</v>
      </c>
      <c r="I8410" s="1" t="str">
        <f aca="false">INDEX(Products!$C$2:$C$51,MATCH(C8410,Products!$A$2:$A$51,0))</f>
        <v>Fashion</v>
      </c>
      <c r="J8410" s="1" t="str">
        <f aca="false">INDEX(Orders!$E$2:$E$8001,MATCH(B8410,Orders!$A$2:$A$8001,0))</f>
        <v>Delivered</v>
      </c>
      <c r="K8410" s="1" t="str">
        <f aca="false">LEFT(INDEX(Orders!$C$2:$C$8001,MATCH(B8410,Orders!$A$2:$A$8001,0)),7)</f>
        <v>2025-05</v>
      </c>
    </row>
    <row r="8411" customFormat="false" ht="15" hidden="false" customHeight="true" outlineLevel="0" collapsed="false">
      <c r="A8411" s="1" t="s">
        <v>18881</v>
      </c>
      <c r="B8411" s="1" t="s">
        <v>6552</v>
      </c>
      <c r="C8411" s="1" t="s">
        <v>1937</v>
      </c>
      <c r="D8411" s="1" t="n">
        <v>1</v>
      </c>
      <c r="E8411" s="16" t="n">
        <v>1364.75</v>
      </c>
      <c r="F8411" s="17" t="n">
        <v>0</v>
      </c>
      <c r="G8411" s="16" t="n">
        <v>1364.75</v>
      </c>
      <c r="I8411" s="1" t="str">
        <f aca="false">INDEX(Products!$C$2:$C$51,MATCH(C8411,Products!$A$2:$A$51,0))</f>
        <v>Fashion</v>
      </c>
      <c r="J8411" s="1" t="str">
        <f aca="false">INDEX(Orders!$E$2:$E$8001,MATCH(B8411,Orders!$A$2:$A$8001,0))</f>
        <v>Delivered</v>
      </c>
      <c r="K8411" s="1" t="str">
        <f aca="false">LEFT(INDEX(Orders!$C$2:$C$8001,MATCH(B8411,Orders!$A$2:$A$8001,0)),7)</f>
        <v>2025-05</v>
      </c>
    </row>
    <row r="8412" customFormat="false" ht="15" hidden="false" customHeight="true" outlineLevel="0" collapsed="false">
      <c r="A8412" s="1" t="s">
        <v>18882</v>
      </c>
      <c r="B8412" s="1" t="s">
        <v>6553</v>
      </c>
      <c r="C8412" s="1" t="s">
        <v>1997</v>
      </c>
      <c r="D8412" s="1" t="n">
        <v>1</v>
      </c>
      <c r="E8412" s="16" t="n">
        <v>311.15</v>
      </c>
      <c r="F8412" s="17" t="n">
        <v>0</v>
      </c>
      <c r="G8412" s="16" t="n">
        <v>311.15</v>
      </c>
      <c r="I8412" s="1" t="str">
        <f aca="false">INDEX(Products!$C$2:$C$51,MATCH(C8412,Products!$A$2:$A$51,0))</f>
        <v>Sports &amp; Fitness</v>
      </c>
      <c r="J8412" s="1" t="str">
        <f aca="false">INDEX(Orders!$E$2:$E$8001,MATCH(B8412,Orders!$A$2:$A$8001,0))</f>
        <v>Delivered</v>
      </c>
      <c r="K8412" s="1" t="str">
        <f aca="false">LEFT(INDEX(Orders!$C$2:$C$8001,MATCH(B8412,Orders!$A$2:$A$8001,0)),7)</f>
        <v>2025-10</v>
      </c>
    </row>
    <row r="8413" customFormat="false" ht="15" hidden="false" customHeight="true" outlineLevel="0" collapsed="false">
      <c r="A8413" s="1" t="s">
        <v>18883</v>
      </c>
      <c r="B8413" s="1" t="s">
        <v>6553</v>
      </c>
      <c r="C8413" s="1" t="s">
        <v>1930</v>
      </c>
      <c r="D8413" s="1" t="n">
        <v>1</v>
      </c>
      <c r="E8413" s="16" t="n">
        <v>2398.35</v>
      </c>
      <c r="F8413" s="17" t="n">
        <v>0.05</v>
      </c>
      <c r="G8413" s="16" t="n">
        <v>2278.43</v>
      </c>
      <c r="I8413" s="1" t="str">
        <f aca="false">INDEX(Products!$C$2:$C$51,MATCH(C8413,Products!$A$2:$A$51,0))</f>
        <v>Electronics</v>
      </c>
      <c r="J8413" s="1" t="str">
        <f aca="false">INDEX(Orders!$E$2:$E$8001,MATCH(B8413,Orders!$A$2:$A$8001,0))</f>
        <v>Delivered</v>
      </c>
      <c r="K8413" s="1" t="str">
        <f aca="false">LEFT(INDEX(Orders!$C$2:$C$8001,MATCH(B8413,Orders!$A$2:$A$8001,0)),7)</f>
        <v>2025-10</v>
      </c>
    </row>
    <row r="8414" customFormat="false" ht="15" hidden="false" customHeight="true" outlineLevel="0" collapsed="false">
      <c r="A8414" s="1" t="s">
        <v>18884</v>
      </c>
      <c r="B8414" s="1" t="s">
        <v>6553</v>
      </c>
      <c r="C8414" s="1" t="s">
        <v>2006</v>
      </c>
      <c r="D8414" s="1" t="n">
        <v>1</v>
      </c>
      <c r="E8414" s="16" t="n">
        <v>482.17</v>
      </c>
      <c r="F8414" s="17" t="n">
        <v>0</v>
      </c>
      <c r="G8414" s="16" t="n">
        <v>482.17</v>
      </c>
      <c r="I8414" s="1" t="str">
        <f aca="false">INDEX(Products!$C$2:$C$51,MATCH(C8414,Products!$A$2:$A$51,0))</f>
        <v>Books &amp; Stationery</v>
      </c>
      <c r="J8414" s="1" t="str">
        <f aca="false">INDEX(Orders!$E$2:$E$8001,MATCH(B8414,Orders!$A$2:$A$8001,0))</f>
        <v>Delivered</v>
      </c>
      <c r="K8414" s="1" t="str">
        <f aca="false">LEFT(INDEX(Orders!$C$2:$C$8001,MATCH(B8414,Orders!$A$2:$A$8001,0)),7)</f>
        <v>2025-10</v>
      </c>
    </row>
    <row r="8415" customFormat="false" ht="15" hidden="false" customHeight="true" outlineLevel="0" collapsed="false">
      <c r="A8415" s="1" t="s">
        <v>18885</v>
      </c>
      <c r="B8415" s="1" t="s">
        <v>6554</v>
      </c>
      <c r="C8415" s="1" t="s">
        <v>1971</v>
      </c>
      <c r="D8415" s="1" t="n">
        <v>1</v>
      </c>
      <c r="E8415" s="16" t="n">
        <v>2073.63</v>
      </c>
      <c r="F8415" s="17" t="n">
        <v>0</v>
      </c>
      <c r="G8415" s="16" t="n">
        <v>2073.63</v>
      </c>
      <c r="I8415" s="1" t="str">
        <f aca="false">INDEX(Products!$C$2:$C$51,MATCH(C8415,Products!$A$2:$A$51,0))</f>
        <v>Home &amp; Kitchen</v>
      </c>
      <c r="J8415" s="1" t="str">
        <f aca="false">INDEX(Orders!$E$2:$E$8001,MATCH(B8415,Orders!$A$2:$A$8001,0))</f>
        <v>Delivered</v>
      </c>
      <c r="K8415" s="1" t="str">
        <f aca="false">LEFT(INDEX(Orders!$C$2:$C$8001,MATCH(B8415,Orders!$A$2:$A$8001,0)),7)</f>
        <v>2025-02</v>
      </c>
    </row>
    <row r="8416" customFormat="false" ht="15" hidden="false" customHeight="true" outlineLevel="0" collapsed="false">
      <c r="A8416" s="1" t="s">
        <v>18886</v>
      </c>
      <c r="B8416" s="1" t="s">
        <v>6555</v>
      </c>
      <c r="C8416" s="1" t="s">
        <v>2006</v>
      </c>
      <c r="D8416" s="1" t="n">
        <v>1</v>
      </c>
      <c r="E8416" s="16" t="n">
        <v>482.17</v>
      </c>
      <c r="F8416" s="17" t="n">
        <v>0.05</v>
      </c>
      <c r="G8416" s="16" t="n">
        <v>458.06</v>
      </c>
      <c r="I8416" s="1" t="str">
        <f aca="false">INDEX(Products!$C$2:$C$51,MATCH(C8416,Products!$A$2:$A$51,0))</f>
        <v>Books &amp; Stationery</v>
      </c>
      <c r="J8416" s="1" t="str">
        <f aca="false">INDEX(Orders!$E$2:$E$8001,MATCH(B8416,Orders!$A$2:$A$8001,0))</f>
        <v>Cancelled</v>
      </c>
      <c r="K8416" s="1" t="str">
        <f aca="false">LEFT(INDEX(Orders!$C$2:$C$8001,MATCH(B8416,Orders!$A$2:$A$8001,0)),7)</f>
        <v>2025-06</v>
      </c>
    </row>
    <row r="8417" customFormat="false" ht="15" hidden="false" customHeight="true" outlineLevel="0" collapsed="false">
      <c r="A8417" s="1" t="s">
        <v>18887</v>
      </c>
      <c r="B8417" s="1" t="s">
        <v>6556</v>
      </c>
      <c r="C8417" s="1" t="s">
        <v>1940</v>
      </c>
      <c r="D8417" s="1" t="n">
        <v>2</v>
      </c>
      <c r="E8417" s="16" t="n">
        <v>2374.52</v>
      </c>
      <c r="F8417" s="17" t="n">
        <v>0</v>
      </c>
      <c r="G8417" s="16" t="n">
        <v>4749.04</v>
      </c>
      <c r="I8417" s="1" t="str">
        <f aca="false">INDEX(Products!$C$2:$C$51,MATCH(C8417,Products!$A$2:$A$51,0))</f>
        <v>Fashion</v>
      </c>
      <c r="J8417" s="1" t="str">
        <f aca="false">INDEX(Orders!$E$2:$E$8001,MATCH(B8417,Orders!$A$2:$A$8001,0))</f>
        <v>Delivered</v>
      </c>
      <c r="K8417" s="1" t="str">
        <f aca="false">LEFT(INDEX(Orders!$C$2:$C$8001,MATCH(B8417,Orders!$A$2:$A$8001,0)),7)</f>
        <v>2025-06</v>
      </c>
    </row>
    <row r="8418" customFormat="false" ht="15" hidden="false" customHeight="true" outlineLevel="0" collapsed="false">
      <c r="A8418" s="1" t="s">
        <v>18888</v>
      </c>
      <c r="B8418" s="1" t="s">
        <v>6556</v>
      </c>
      <c r="C8418" s="1" t="s">
        <v>1930</v>
      </c>
      <c r="D8418" s="1" t="n">
        <v>1</v>
      </c>
      <c r="E8418" s="16" t="n">
        <v>2398.35</v>
      </c>
      <c r="F8418" s="17" t="n">
        <v>0</v>
      </c>
      <c r="G8418" s="16" t="n">
        <v>2398.35</v>
      </c>
      <c r="I8418" s="1" t="str">
        <f aca="false">INDEX(Products!$C$2:$C$51,MATCH(C8418,Products!$A$2:$A$51,0))</f>
        <v>Electronics</v>
      </c>
      <c r="J8418" s="1" t="str">
        <f aca="false">INDEX(Orders!$E$2:$E$8001,MATCH(B8418,Orders!$A$2:$A$8001,0))</f>
        <v>Delivered</v>
      </c>
      <c r="K8418" s="1" t="str">
        <f aca="false">LEFT(INDEX(Orders!$C$2:$C$8001,MATCH(B8418,Orders!$A$2:$A$8001,0)),7)</f>
        <v>2025-06</v>
      </c>
    </row>
    <row r="8419" customFormat="false" ht="15" hidden="false" customHeight="true" outlineLevel="0" collapsed="false">
      <c r="A8419" s="1" t="s">
        <v>18889</v>
      </c>
      <c r="B8419" s="1" t="s">
        <v>6556</v>
      </c>
      <c r="C8419" s="1" t="s">
        <v>1935</v>
      </c>
      <c r="D8419" s="1" t="n">
        <v>3</v>
      </c>
      <c r="E8419" s="16" t="n">
        <v>14558.72</v>
      </c>
      <c r="F8419" s="17" t="n">
        <v>0.1</v>
      </c>
      <c r="G8419" s="16" t="n">
        <v>39308.54</v>
      </c>
      <c r="I8419" s="1" t="str">
        <f aca="false">INDEX(Products!$C$2:$C$51,MATCH(C8419,Products!$A$2:$A$51,0))</f>
        <v>Electronics</v>
      </c>
      <c r="J8419" s="1" t="str">
        <f aca="false">INDEX(Orders!$E$2:$E$8001,MATCH(B8419,Orders!$A$2:$A$8001,0))</f>
        <v>Delivered</v>
      </c>
      <c r="K8419" s="1" t="str">
        <f aca="false">LEFT(INDEX(Orders!$C$2:$C$8001,MATCH(B8419,Orders!$A$2:$A$8001,0)),7)</f>
        <v>2025-06</v>
      </c>
    </row>
    <row r="8420" customFormat="false" ht="15" hidden="false" customHeight="true" outlineLevel="0" collapsed="false">
      <c r="A8420" s="1" t="s">
        <v>18890</v>
      </c>
      <c r="B8420" s="1" t="s">
        <v>6556</v>
      </c>
      <c r="C8420" s="1" t="s">
        <v>1973</v>
      </c>
      <c r="D8420" s="1" t="n">
        <v>2</v>
      </c>
      <c r="E8420" s="16" t="n">
        <v>1158.24</v>
      </c>
      <c r="F8420" s="17" t="n">
        <v>0.1</v>
      </c>
      <c r="G8420" s="16" t="n">
        <v>2084.83</v>
      </c>
      <c r="I8420" s="1" t="str">
        <f aca="false">INDEX(Products!$C$2:$C$51,MATCH(C8420,Products!$A$2:$A$51,0))</f>
        <v>Home &amp; Kitchen</v>
      </c>
      <c r="J8420" s="1" t="str">
        <f aca="false">INDEX(Orders!$E$2:$E$8001,MATCH(B8420,Orders!$A$2:$A$8001,0))</f>
        <v>Delivered</v>
      </c>
      <c r="K8420" s="1" t="str">
        <f aca="false">LEFT(INDEX(Orders!$C$2:$C$8001,MATCH(B8420,Orders!$A$2:$A$8001,0)),7)</f>
        <v>2025-06</v>
      </c>
    </row>
    <row r="8421" customFormat="false" ht="15" hidden="false" customHeight="true" outlineLevel="0" collapsed="false">
      <c r="A8421" s="1" t="s">
        <v>18891</v>
      </c>
      <c r="B8421" s="1" t="s">
        <v>6556</v>
      </c>
      <c r="C8421" s="1" t="s">
        <v>1977</v>
      </c>
      <c r="D8421" s="1" t="n">
        <v>2</v>
      </c>
      <c r="E8421" s="16" t="n">
        <v>2386.05</v>
      </c>
      <c r="F8421" s="17" t="n">
        <v>0</v>
      </c>
      <c r="G8421" s="16" t="n">
        <v>4772.1</v>
      </c>
      <c r="I8421" s="1" t="str">
        <f aca="false">INDEX(Products!$C$2:$C$51,MATCH(C8421,Products!$A$2:$A$51,0))</f>
        <v>Beauty &amp; Personal Care</v>
      </c>
      <c r="J8421" s="1" t="str">
        <f aca="false">INDEX(Orders!$E$2:$E$8001,MATCH(B8421,Orders!$A$2:$A$8001,0))</f>
        <v>Delivered</v>
      </c>
      <c r="K8421" s="1" t="str">
        <f aca="false">LEFT(INDEX(Orders!$C$2:$C$8001,MATCH(B8421,Orders!$A$2:$A$8001,0)),7)</f>
        <v>2025-06</v>
      </c>
    </row>
    <row r="8422" customFormat="false" ht="15" hidden="false" customHeight="true" outlineLevel="0" collapsed="false">
      <c r="A8422" s="1" t="s">
        <v>18892</v>
      </c>
      <c r="B8422" s="1" t="s">
        <v>6557</v>
      </c>
      <c r="C8422" s="1" t="s">
        <v>1969</v>
      </c>
      <c r="D8422" s="1" t="n">
        <v>1</v>
      </c>
      <c r="E8422" s="16" t="n">
        <v>9171.98</v>
      </c>
      <c r="F8422" s="17" t="n">
        <v>0.15</v>
      </c>
      <c r="G8422" s="16" t="n">
        <v>7796.18</v>
      </c>
      <c r="I8422" s="1" t="str">
        <f aca="false">INDEX(Products!$C$2:$C$51,MATCH(C8422,Products!$A$2:$A$51,0))</f>
        <v>Home &amp; Kitchen</v>
      </c>
      <c r="J8422" s="1" t="str">
        <f aca="false">INDEX(Orders!$E$2:$E$8001,MATCH(B8422,Orders!$A$2:$A$8001,0))</f>
        <v>Delivered</v>
      </c>
      <c r="K8422" s="1" t="str">
        <f aca="false">LEFT(INDEX(Orders!$C$2:$C$8001,MATCH(B8422,Orders!$A$2:$A$8001,0)),7)</f>
        <v>2025-11</v>
      </c>
    </row>
    <row r="8423" customFormat="false" ht="15" hidden="false" customHeight="true" outlineLevel="0" collapsed="false">
      <c r="A8423" s="1" t="s">
        <v>18893</v>
      </c>
      <c r="B8423" s="1" t="s">
        <v>6557</v>
      </c>
      <c r="C8423" s="1" t="s">
        <v>1976</v>
      </c>
      <c r="D8423" s="1" t="n">
        <v>1</v>
      </c>
      <c r="E8423" s="16" t="n">
        <v>1603.35</v>
      </c>
      <c r="F8423" s="17" t="n">
        <v>0.1</v>
      </c>
      <c r="G8423" s="16" t="n">
        <v>1443.02</v>
      </c>
      <c r="I8423" s="1" t="str">
        <f aca="false">INDEX(Products!$C$2:$C$51,MATCH(C8423,Products!$A$2:$A$51,0))</f>
        <v>Beauty &amp; Personal Care</v>
      </c>
      <c r="J8423" s="1" t="str">
        <f aca="false">INDEX(Orders!$E$2:$E$8001,MATCH(B8423,Orders!$A$2:$A$8001,0))</f>
        <v>Delivered</v>
      </c>
      <c r="K8423" s="1" t="str">
        <f aca="false">LEFT(INDEX(Orders!$C$2:$C$8001,MATCH(B8423,Orders!$A$2:$A$8001,0)),7)</f>
        <v>2025-11</v>
      </c>
    </row>
    <row r="8424" customFormat="false" ht="15" hidden="false" customHeight="true" outlineLevel="0" collapsed="false">
      <c r="A8424" s="1" t="s">
        <v>18894</v>
      </c>
      <c r="B8424" s="1" t="s">
        <v>6557</v>
      </c>
      <c r="C8424" s="1" t="s">
        <v>2007</v>
      </c>
      <c r="D8424" s="1" t="n">
        <v>2</v>
      </c>
      <c r="E8424" s="16" t="n">
        <v>750.27</v>
      </c>
      <c r="F8424" s="17" t="n">
        <v>0.2</v>
      </c>
      <c r="G8424" s="16" t="n">
        <v>1200.43</v>
      </c>
      <c r="I8424" s="1" t="str">
        <f aca="false">INDEX(Products!$C$2:$C$51,MATCH(C8424,Products!$A$2:$A$51,0))</f>
        <v>Books &amp; Stationery</v>
      </c>
      <c r="J8424" s="1" t="str">
        <f aca="false">INDEX(Orders!$E$2:$E$8001,MATCH(B8424,Orders!$A$2:$A$8001,0))</f>
        <v>Delivered</v>
      </c>
      <c r="K8424" s="1" t="str">
        <f aca="false">LEFT(INDEX(Orders!$C$2:$C$8001,MATCH(B8424,Orders!$A$2:$A$8001,0)),7)</f>
        <v>2025-11</v>
      </c>
    </row>
    <row r="8425" customFormat="false" ht="15" hidden="false" customHeight="true" outlineLevel="0" collapsed="false">
      <c r="A8425" s="1" t="s">
        <v>18895</v>
      </c>
      <c r="B8425" s="1" t="s">
        <v>6558</v>
      </c>
      <c r="C8425" s="1" t="s">
        <v>1990</v>
      </c>
      <c r="D8425" s="1" t="n">
        <v>1</v>
      </c>
      <c r="E8425" s="16" t="n">
        <v>5311.32</v>
      </c>
      <c r="F8425" s="17" t="n">
        <v>0.1</v>
      </c>
      <c r="G8425" s="16" t="n">
        <v>4780.19</v>
      </c>
      <c r="I8425" s="1" t="str">
        <f aca="false">INDEX(Products!$C$2:$C$51,MATCH(C8425,Products!$A$2:$A$51,0))</f>
        <v>Sports &amp; Fitness</v>
      </c>
      <c r="J8425" s="1" t="str">
        <f aca="false">INDEX(Orders!$E$2:$E$8001,MATCH(B8425,Orders!$A$2:$A$8001,0))</f>
        <v>Delivered</v>
      </c>
      <c r="K8425" s="1" t="str">
        <f aca="false">LEFT(INDEX(Orders!$C$2:$C$8001,MATCH(B8425,Orders!$A$2:$A$8001,0)),7)</f>
        <v>2025-03</v>
      </c>
    </row>
    <row r="8426" customFormat="false" ht="15" hidden="false" customHeight="true" outlineLevel="0" collapsed="false">
      <c r="A8426" s="1" t="s">
        <v>18896</v>
      </c>
      <c r="B8426" s="1" t="s">
        <v>6559</v>
      </c>
      <c r="C8426" s="1" t="s">
        <v>1930</v>
      </c>
      <c r="D8426" s="1" t="n">
        <v>1</v>
      </c>
      <c r="E8426" s="16" t="n">
        <v>2398.35</v>
      </c>
      <c r="F8426" s="17" t="n">
        <v>0.15</v>
      </c>
      <c r="G8426" s="16" t="n">
        <v>2038.6</v>
      </c>
      <c r="I8426" s="1" t="str">
        <f aca="false">INDEX(Products!$C$2:$C$51,MATCH(C8426,Products!$A$2:$A$51,0))</f>
        <v>Electronics</v>
      </c>
      <c r="J8426" s="1" t="str">
        <f aca="false">INDEX(Orders!$E$2:$E$8001,MATCH(B8426,Orders!$A$2:$A$8001,0))</f>
        <v>Cancelled</v>
      </c>
      <c r="K8426" s="1" t="str">
        <f aca="false">LEFT(INDEX(Orders!$C$2:$C$8001,MATCH(B8426,Orders!$A$2:$A$8001,0)),7)</f>
        <v>2025-11</v>
      </c>
    </row>
    <row r="8427" customFormat="false" ht="15" hidden="false" customHeight="true" outlineLevel="0" collapsed="false">
      <c r="A8427" s="1" t="s">
        <v>18897</v>
      </c>
      <c r="B8427" s="1" t="s">
        <v>6559</v>
      </c>
      <c r="C8427" s="1" t="s">
        <v>1922</v>
      </c>
      <c r="D8427" s="1" t="n">
        <v>1</v>
      </c>
      <c r="E8427" s="16" t="n">
        <v>3142.61</v>
      </c>
      <c r="F8427" s="17" t="n">
        <v>0</v>
      </c>
      <c r="G8427" s="16" t="n">
        <v>3142.61</v>
      </c>
      <c r="I8427" s="1" t="str">
        <f aca="false">INDEX(Products!$C$2:$C$51,MATCH(C8427,Products!$A$2:$A$51,0))</f>
        <v>Electronics</v>
      </c>
      <c r="J8427" s="1" t="str">
        <f aca="false">INDEX(Orders!$E$2:$E$8001,MATCH(B8427,Orders!$A$2:$A$8001,0))</f>
        <v>Cancelled</v>
      </c>
      <c r="K8427" s="1" t="str">
        <f aca="false">LEFT(INDEX(Orders!$C$2:$C$8001,MATCH(B8427,Orders!$A$2:$A$8001,0)),7)</f>
        <v>2025-11</v>
      </c>
    </row>
    <row r="8428" customFormat="false" ht="15" hidden="false" customHeight="true" outlineLevel="0" collapsed="false">
      <c r="A8428" s="1" t="s">
        <v>18898</v>
      </c>
      <c r="B8428" s="1" t="s">
        <v>6559</v>
      </c>
      <c r="C8428" s="1" t="s">
        <v>1940</v>
      </c>
      <c r="D8428" s="1" t="n">
        <v>1</v>
      </c>
      <c r="E8428" s="16" t="n">
        <v>2374.52</v>
      </c>
      <c r="F8428" s="17" t="n">
        <v>0</v>
      </c>
      <c r="G8428" s="16" t="n">
        <v>2374.52</v>
      </c>
      <c r="I8428" s="1" t="str">
        <f aca="false">INDEX(Products!$C$2:$C$51,MATCH(C8428,Products!$A$2:$A$51,0))</f>
        <v>Fashion</v>
      </c>
      <c r="J8428" s="1" t="str">
        <f aca="false">INDEX(Orders!$E$2:$E$8001,MATCH(B8428,Orders!$A$2:$A$8001,0))</f>
        <v>Cancelled</v>
      </c>
      <c r="K8428" s="1" t="str">
        <f aca="false">LEFT(INDEX(Orders!$C$2:$C$8001,MATCH(B8428,Orders!$A$2:$A$8001,0)),7)</f>
        <v>2025-11</v>
      </c>
    </row>
    <row r="8429" customFormat="false" ht="15" hidden="false" customHeight="true" outlineLevel="0" collapsed="false">
      <c r="A8429" s="1" t="s">
        <v>18899</v>
      </c>
      <c r="B8429" s="1" t="s">
        <v>6560</v>
      </c>
      <c r="C8429" s="1" t="s">
        <v>1928</v>
      </c>
      <c r="D8429" s="1" t="n">
        <v>2</v>
      </c>
      <c r="E8429" s="16" t="n">
        <v>657.82</v>
      </c>
      <c r="F8429" s="17" t="n">
        <v>0.15</v>
      </c>
      <c r="G8429" s="16" t="n">
        <v>1118.29</v>
      </c>
      <c r="I8429" s="1" t="str">
        <f aca="false">INDEX(Products!$C$2:$C$51,MATCH(C8429,Products!$A$2:$A$51,0))</f>
        <v>Electronics</v>
      </c>
      <c r="J8429" s="1" t="str">
        <f aca="false">INDEX(Orders!$E$2:$E$8001,MATCH(B8429,Orders!$A$2:$A$8001,0))</f>
        <v>Delivered</v>
      </c>
      <c r="K8429" s="1" t="str">
        <f aca="false">LEFT(INDEX(Orders!$C$2:$C$8001,MATCH(B8429,Orders!$A$2:$A$8001,0)),7)</f>
        <v>2024-12</v>
      </c>
    </row>
    <row r="8430" customFormat="false" ht="15" hidden="false" customHeight="true" outlineLevel="0" collapsed="false">
      <c r="A8430" s="1" t="s">
        <v>18900</v>
      </c>
      <c r="B8430" s="1" t="s">
        <v>6560</v>
      </c>
      <c r="C8430" s="1" t="s">
        <v>1953</v>
      </c>
      <c r="D8430" s="1" t="n">
        <v>2</v>
      </c>
      <c r="E8430" s="16" t="n">
        <v>4914.12</v>
      </c>
      <c r="F8430" s="17" t="n">
        <v>0.05</v>
      </c>
      <c r="G8430" s="16" t="n">
        <v>9336.83</v>
      </c>
      <c r="I8430" s="1" t="str">
        <f aca="false">INDEX(Products!$C$2:$C$51,MATCH(C8430,Products!$A$2:$A$51,0))</f>
        <v>Fashion</v>
      </c>
      <c r="J8430" s="1" t="str">
        <f aca="false">INDEX(Orders!$E$2:$E$8001,MATCH(B8430,Orders!$A$2:$A$8001,0))</f>
        <v>Delivered</v>
      </c>
      <c r="K8430" s="1" t="str">
        <f aca="false">LEFT(INDEX(Orders!$C$2:$C$8001,MATCH(B8430,Orders!$A$2:$A$8001,0)),7)</f>
        <v>2024-12</v>
      </c>
    </row>
    <row r="8431" customFormat="false" ht="15" hidden="false" customHeight="true" outlineLevel="0" collapsed="false">
      <c r="A8431" s="1" t="s">
        <v>18901</v>
      </c>
      <c r="B8431" s="1" t="s">
        <v>6560</v>
      </c>
      <c r="C8431" s="1" t="s">
        <v>1990</v>
      </c>
      <c r="D8431" s="1" t="n">
        <v>2</v>
      </c>
      <c r="E8431" s="16" t="n">
        <v>5311.32</v>
      </c>
      <c r="F8431" s="17" t="n">
        <v>0.15</v>
      </c>
      <c r="G8431" s="16" t="n">
        <v>9029.24</v>
      </c>
      <c r="I8431" s="1" t="str">
        <f aca="false">INDEX(Products!$C$2:$C$51,MATCH(C8431,Products!$A$2:$A$51,0))</f>
        <v>Sports &amp; Fitness</v>
      </c>
      <c r="J8431" s="1" t="str">
        <f aca="false">INDEX(Orders!$E$2:$E$8001,MATCH(B8431,Orders!$A$2:$A$8001,0))</f>
        <v>Delivered</v>
      </c>
      <c r="K8431" s="1" t="str">
        <f aca="false">LEFT(INDEX(Orders!$C$2:$C$8001,MATCH(B8431,Orders!$A$2:$A$8001,0)),7)</f>
        <v>2024-12</v>
      </c>
    </row>
    <row r="8432" customFormat="false" ht="15" hidden="false" customHeight="true" outlineLevel="0" collapsed="false">
      <c r="A8432" s="1" t="s">
        <v>18902</v>
      </c>
      <c r="B8432" s="1" t="s">
        <v>6561</v>
      </c>
      <c r="C8432" s="1" t="s">
        <v>2006</v>
      </c>
      <c r="D8432" s="1" t="n">
        <v>1</v>
      </c>
      <c r="E8432" s="16" t="n">
        <v>482.17</v>
      </c>
      <c r="F8432" s="17" t="n">
        <v>0.05</v>
      </c>
      <c r="G8432" s="16" t="n">
        <v>458.06</v>
      </c>
      <c r="I8432" s="1" t="str">
        <f aca="false">INDEX(Products!$C$2:$C$51,MATCH(C8432,Products!$A$2:$A$51,0))</f>
        <v>Books &amp; Stationery</v>
      </c>
      <c r="J8432" s="1" t="str">
        <f aca="false">INDEX(Orders!$E$2:$E$8001,MATCH(B8432,Orders!$A$2:$A$8001,0))</f>
        <v>Delivered</v>
      </c>
      <c r="K8432" s="1" t="str">
        <f aca="false">LEFT(INDEX(Orders!$C$2:$C$8001,MATCH(B8432,Orders!$A$2:$A$8001,0)),7)</f>
        <v>2024-03</v>
      </c>
    </row>
    <row r="8433" customFormat="false" ht="15" hidden="false" customHeight="true" outlineLevel="0" collapsed="false">
      <c r="A8433" s="1" t="s">
        <v>18903</v>
      </c>
      <c r="B8433" s="1" t="s">
        <v>6561</v>
      </c>
      <c r="C8433" s="1" t="s">
        <v>1945</v>
      </c>
      <c r="D8433" s="1" t="n">
        <v>1</v>
      </c>
      <c r="E8433" s="16" t="n">
        <v>2390.13</v>
      </c>
      <c r="F8433" s="17" t="n">
        <v>0.05</v>
      </c>
      <c r="G8433" s="16" t="n">
        <v>2270.62</v>
      </c>
      <c r="I8433" s="1" t="str">
        <f aca="false">INDEX(Products!$C$2:$C$51,MATCH(C8433,Products!$A$2:$A$51,0))</f>
        <v>Fashion</v>
      </c>
      <c r="J8433" s="1" t="str">
        <f aca="false">INDEX(Orders!$E$2:$E$8001,MATCH(B8433,Orders!$A$2:$A$8001,0))</f>
        <v>Delivered</v>
      </c>
      <c r="K8433" s="1" t="str">
        <f aca="false">LEFT(INDEX(Orders!$C$2:$C$8001,MATCH(B8433,Orders!$A$2:$A$8001,0)),7)</f>
        <v>2024-03</v>
      </c>
    </row>
    <row r="8434" customFormat="false" ht="15" hidden="false" customHeight="true" outlineLevel="0" collapsed="false">
      <c r="A8434" s="1" t="s">
        <v>18904</v>
      </c>
      <c r="B8434" s="1" t="s">
        <v>6561</v>
      </c>
      <c r="C8434" s="1" t="s">
        <v>1953</v>
      </c>
      <c r="D8434" s="1" t="n">
        <v>1</v>
      </c>
      <c r="E8434" s="16" t="n">
        <v>4914.12</v>
      </c>
      <c r="F8434" s="17" t="n">
        <v>0.1</v>
      </c>
      <c r="G8434" s="16" t="n">
        <v>4422.71</v>
      </c>
      <c r="I8434" s="1" t="str">
        <f aca="false">INDEX(Products!$C$2:$C$51,MATCH(C8434,Products!$A$2:$A$51,0))</f>
        <v>Fashion</v>
      </c>
      <c r="J8434" s="1" t="str">
        <f aca="false">INDEX(Orders!$E$2:$E$8001,MATCH(B8434,Orders!$A$2:$A$8001,0))</f>
        <v>Delivered</v>
      </c>
      <c r="K8434" s="1" t="str">
        <f aca="false">LEFT(INDEX(Orders!$C$2:$C$8001,MATCH(B8434,Orders!$A$2:$A$8001,0)),7)</f>
        <v>2024-03</v>
      </c>
    </row>
    <row r="8435" customFormat="false" ht="15" hidden="false" customHeight="true" outlineLevel="0" collapsed="false">
      <c r="A8435" s="1" t="s">
        <v>18905</v>
      </c>
      <c r="B8435" s="1" t="s">
        <v>6562</v>
      </c>
      <c r="C8435" s="1" t="s">
        <v>1990</v>
      </c>
      <c r="D8435" s="1" t="n">
        <v>3</v>
      </c>
      <c r="E8435" s="16" t="n">
        <v>5311.32</v>
      </c>
      <c r="F8435" s="17" t="n">
        <v>0.05</v>
      </c>
      <c r="G8435" s="16" t="n">
        <v>15137.26</v>
      </c>
      <c r="I8435" s="1" t="str">
        <f aca="false">INDEX(Products!$C$2:$C$51,MATCH(C8435,Products!$A$2:$A$51,0))</f>
        <v>Sports &amp; Fitness</v>
      </c>
      <c r="J8435" s="1" t="str">
        <f aca="false">INDEX(Orders!$E$2:$E$8001,MATCH(B8435,Orders!$A$2:$A$8001,0))</f>
        <v>Delivered</v>
      </c>
      <c r="K8435" s="1" t="str">
        <f aca="false">LEFT(INDEX(Orders!$C$2:$C$8001,MATCH(B8435,Orders!$A$2:$A$8001,0)),7)</f>
        <v>2025-02</v>
      </c>
    </row>
    <row r="8436" customFormat="false" ht="15" hidden="false" customHeight="true" outlineLevel="0" collapsed="false">
      <c r="A8436" s="1" t="s">
        <v>18906</v>
      </c>
      <c r="B8436" s="1" t="s">
        <v>6562</v>
      </c>
      <c r="C8436" s="1" t="s">
        <v>1997</v>
      </c>
      <c r="D8436" s="1" t="n">
        <v>1</v>
      </c>
      <c r="E8436" s="16" t="n">
        <v>311.15</v>
      </c>
      <c r="F8436" s="17" t="n">
        <v>0.1</v>
      </c>
      <c r="G8436" s="16" t="n">
        <v>280.03</v>
      </c>
      <c r="I8436" s="1" t="str">
        <f aca="false">INDEX(Products!$C$2:$C$51,MATCH(C8436,Products!$A$2:$A$51,0))</f>
        <v>Sports &amp; Fitness</v>
      </c>
      <c r="J8436" s="1" t="str">
        <f aca="false">INDEX(Orders!$E$2:$E$8001,MATCH(B8436,Orders!$A$2:$A$8001,0))</f>
        <v>Delivered</v>
      </c>
      <c r="K8436" s="1" t="str">
        <f aca="false">LEFT(INDEX(Orders!$C$2:$C$8001,MATCH(B8436,Orders!$A$2:$A$8001,0)),7)</f>
        <v>2025-02</v>
      </c>
    </row>
    <row r="8437" customFormat="false" ht="15" hidden="false" customHeight="true" outlineLevel="0" collapsed="false">
      <c r="A8437" s="1" t="s">
        <v>18907</v>
      </c>
      <c r="B8437" s="1" t="s">
        <v>6562</v>
      </c>
      <c r="C8437" s="1" t="s">
        <v>1940</v>
      </c>
      <c r="D8437" s="1" t="n">
        <v>1</v>
      </c>
      <c r="E8437" s="16" t="n">
        <v>2374.52</v>
      </c>
      <c r="F8437" s="17" t="n">
        <v>0</v>
      </c>
      <c r="G8437" s="16" t="n">
        <v>2374.52</v>
      </c>
      <c r="I8437" s="1" t="str">
        <f aca="false">INDEX(Products!$C$2:$C$51,MATCH(C8437,Products!$A$2:$A$51,0))</f>
        <v>Fashion</v>
      </c>
      <c r="J8437" s="1" t="str">
        <f aca="false">INDEX(Orders!$E$2:$E$8001,MATCH(B8437,Orders!$A$2:$A$8001,0))</f>
        <v>Delivered</v>
      </c>
      <c r="K8437" s="1" t="str">
        <f aca="false">LEFT(INDEX(Orders!$C$2:$C$8001,MATCH(B8437,Orders!$A$2:$A$8001,0)),7)</f>
        <v>2025-02</v>
      </c>
    </row>
    <row r="8438" customFormat="false" ht="15" hidden="false" customHeight="true" outlineLevel="0" collapsed="false">
      <c r="A8438" s="1" t="s">
        <v>18908</v>
      </c>
      <c r="B8438" s="1" t="s">
        <v>6563</v>
      </c>
      <c r="C8438" s="1" t="s">
        <v>1977</v>
      </c>
      <c r="D8438" s="1" t="n">
        <v>1</v>
      </c>
      <c r="E8438" s="16" t="n">
        <v>2386.05</v>
      </c>
      <c r="F8438" s="17" t="n">
        <v>0.05</v>
      </c>
      <c r="G8438" s="16" t="n">
        <v>2266.75</v>
      </c>
      <c r="I8438" s="1" t="str">
        <f aca="false">INDEX(Products!$C$2:$C$51,MATCH(C8438,Products!$A$2:$A$51,0))</f>
        <v>Beauty &amp; Personal Care</v>
      </c>
      <c r="J8438" s="1" t="str">
        <f aca="false">INDEX(Orders!$E$2:$E$8001,MATCH(B8438,Orders!$A$2:$A$8001,0))</f>
        <v>Delivered</v>
      </c>
      <c r="K8438" s="1" t="str">
        <f aca="false">LEFT(INDEX(Orders!$C$2:$C$8001,MATCH(B8438,Orders!$A$2:$A$8001,0)),7)</f>
        <v>2025-08</v>
      </c>
    </row>
    <row r="8439" customFormat="false" ht="15" hidden="false" customHeight="true" outlineLevel="0" collapsed="false">
      <c r="A8439" s="1" t="s">
        <v>18909</v>
      </c>
      <c r="B8439" s="1" t="s">
        <v>6564</v>
      </c>
      <c r="C8439" s="1" t="s">
        <v>1940</v>
      </c>
      <c r="D8439" s="1" t="n">
        <v>1</v>
      </c>
      <c r="E8439" s="16" t="n">
        <v>2374.52</v>
      </c>
      <c r="F8439" s="17" t="n">
        <v>0.15</v>
      </c>
      <c r="G8439" s="16" t="n">
        <v>2018.34</v>
      </c>
      <c r="I8439" s="1" t="str">
        <f aca="false">INDEX(Products!$C$2:$C$51,MATCH(C8439,Products!$A$2:$A$51,0))</f>
        <v>Fashion</v>
      </c>
      <c r="J8439" s="1" t="str">
        <f aca="false">INDEX(Orders!$E$2:$E$8001,MATCH(B8439,Orders!$A$2:$A$8001,0))</f>
        <v>Cancelled</v>
      </c>
      <c r="K8439" s="1" t="str">
        <f aca="false">LEFT(INDEX(Orders!$C$2:$C$8001,MATCH(B8439,Orders!$A$2:$A$8001,0)),7)</f>
        <v>2025-04</v>
      </c>
    </row>
    <row r="8440" customFormat="false" ht="15" hidden="false" customHeight="true" outlineLevel="0" collapsed="false">
      <c r="A8440" s="1" t="s">
        <v>18910</v>
      </c>
      <c r="B8440" s="1" t="s">
        <v>6564</v>
      </c>
      <c r="C8440" s="1" t="s">
        <v>1933</v>
      </c>
      <c r="D8440" s="1" t="n">
        <v>1</v>
      </c>
      <c r="E8440" s="16" t="n">
        <v>7194.38</v>
      </c>
      <c r="F8440" s="17" t="n">
        <v>0</v>
      </c>
      <c r="G8440" s="16" t="n">
        <v>7194.38</v>
      </c>
      <c r="I8440" s="1" t="str">
        <f aca="false">INDEX(Products!$C$2:$C$51,MATCH(C8440,Products!$A$2:$A$51,0))</f>
        <v>Electronics</v>
      </c>
      <c r="J8440" s="1" t="str">
        <f aca="false">INDEX(Orders!$E$2:$E$8001,MATCH(B8440,Orders!$A$2:$A$8001,0))</f>
        <v>Cancelled</v>
      </c>
      <c r="K8440" s="1" t="str">
        <f aca="false">LEFT(INDEX(Orders!$C$2:$C$8001,MATCH(B8440,Orders!$A$2:$A$8001,0)),7)</f>
        <v>2025-04</v>
      </c>
    </row>
    <row r="8441" customFormat="false" ht="15" hidden="false" customHeight="true" outlineLevel="0" collapsed="false">
      <c r="A8441" s="1" t="s">
        <v>18911</v>
      </c>
      <c r="B8441" s="1" t="s">
        <v>6564</v>
      </c>
      <c r="C8441" s="1" t="s">
        <v>2007</v>
      </c>
      <c r="D8441" s="1" t="n">
        <v>1</v>
      </c>
      <c r="E8441" s="16" t="n">
        <v>750.27</v>
      </c>
      <c r="F8441" s="17" t="n">
        <v>0</v>
      </c>
      <c r="G8441" s="16" t="n">
        <v>750.27</v>
      </c>
      <c r="I8441" s="1" t="str">
        <f aca="false">INDEX(Products!$C$2:$C$51,MATCH(C8441,Products!$A$2:$A$51,0))</f>
        <v>Books &amp; Stationery</v>
      </c>
      <c r="J8441" s="1" t="str">
        <f aca="false">INDEX(Orders!$E$2:$E$8001,MATCH(B8441,Orders!$A$2:$A$8001,0))</f>
        <v>Cancelled</v>
      </c>
      <c r="K8441" s="1" t="str">
        <f aca="false">LEFT(INDEX(Orders!$C$2:$C$8001,MATCH(B8441,Orders!$A$2:$A$8001,0)),7)</f>
        <v>2025-04</v>
      </c>
    </row>
    <row r="8442" customFormat="false" ht="15" hidden="false" customHeight="true" outlineLevel="0" collapsed="false">
      <c r="A8442" s="1" t="s">
        <v>18912</v>
      </c>
      <c r="B8442" s="1" t="s">
        <v>6564</v>
      </c>
      <c r="C8442" s="1" t="s">
        <v>1941</v>
      </c>
      <c r="D8442" s="1" t="n">
        <v>1</v>
      </c>
      <c r="E8442" s="16" t="n">
        <v>2757.65</v>
      </c>
      <c r="F8442" s="17" t="n">
        <v>0.05</v>
      </c>
      <c r="G8442" s="16" t="n">
        <v>2619.77</v>
      </c>
      <c r="I8442" s="1" t="str">
        <f aca="false">INDEX(Products!$C$2:$C$51,MATCH(C8442,Products!$A$2:$A$51,0))</f>
        <v>Fashion</v>
      </c>
      <c r="J8442" s="1" t="str">
        <f aca="false">INDEX(Orders!$E$2:$E$8001,MATCH(B8442,Orders!$A$2:$A$8001,0))</f>
        <v>Cancelled</v>
      </c>
      <c r="K8442" s="1" t="str">
        <f aca="false">LEFT(INDEX(Orders!$C$2:$C$8001,MATCH(B8442,Orders!$A$2:$A$8001,0)),7)</f>
        <v>2025-04</v>
      </c>
    </row>
    <row r="8443" customFormat="false" ht="15" hidden="false" customHeight="true" outlineLevel="0" collapsed="false">
      <c r="A8443" s="1" t="s">
        <v>18913</v>
      </c>
      <c r="B8443" s="1" t="s">
        <v>6565</v>
      </c>
      <c r="C8443" s="1" t="s">
        <v>2007</v>
      </c>
      <c r="D8443" s="1" t="n">
        <v>2</v>
      </c>
      <c r="E8443" s="16" t="n">
        <v>750.27</v>
      </c>
      <c r="F8443" s="17" t="n">
        <v>0</v>
      </c>
      <c r="G8443" s="16" t="n">
        <v>1500.54</v>
      </c>
      <c r="I8443" s="1" t="str">
        <f aca="false">INDEX(Products!$C$2:$C$51,MATCH(C8443,Products!$A$2:$A$51,0))</f>
        <v>Books &amp; Stationery</v>
      </c>
      <c r="J8443" s="1" t="str">
        <f aca="false">INDEX(Orders!$E$2:$E$8001,MATCH(B8443,Orders!$A$2:$A$8001,0))</f>
        <v>Delivered</v>
      </c>
      <c r="K8443" s="1" t="str">
        <f aca="false">LEFT(INDEX(Orders!$C$2:$C$8001,MATCH(B8443,Orders!$A$2:$A$8001,0)),7)</f>
        <v>2025-12</v>
      </c>
    </row>
    <row r="8444" customFormat="false" ht="15" hidden="false" customHeight="true" outlineLevel="0" collapsed="false">
      <c r="A8444" s="1" t="s">
        <v>18914</v>
      </c>
      <c r="B8444" s="1" t="s">
        <v>6565</v>
      </c>
      <c r="C8444" s="1" t="s">
        <v>1930</v>
      </c>
      <c r="D8444" s="1" t="n">
        <v>1</v>
      </c>
      <c r="E8444" s="16" t="n">
        <v>2398.35</v>
      </c>
      <c r="F8444" s="17" t="n">
        <v>0</v>
      </c>
      <c r="G8444" s="16" t="n">
        <v>2398.35</v>
      </c>
      <c r="I8444" s="1" t="str">
        <f aca="false">INDEX(Products!$C$2:$C$51,MATCH(C8444,Products!$A$2:$A$51,0))</f>
        <v>Electronics</v>
      </c>
      <c r="J8444" s="1" t="str">
        <f aca="false">INDEX(Orders!$E$2:$E$8001,MATCH(B8444,Orders!$A$2:$A$8001,0))</f>
        <v>Delivered</v>
      </c>
      <c r="K8444" s="1" t="str">
        <f aca="false">LEFT(INDEX(Orders!$C$2:$C$8001,MATCH(B8444,Orders!$A$2:$A$8001,0)),7)</f>
        <v>2025-12</v>
      </c>
    </row>
    <row r="8445" customFormat="false" ht="15" hidden="false" customHeight="true" outlineLevel="0" collapsed="false">
      <c r="A8445" s="1" t="s">
        <v>18915</v>
      </c>
      <c r="B8445" s="1" t="s">
        <v>6566</v>
      </c>
      <c r="C8445" s="1" t="s">
        <v>1933</v>
      </c>
      <c r="D8445" s="1" t="n">
        <v>1</v>
      </c>
      <c r="E8445" s="16" t="n">
        <v>7194.38</v>
      </c>
      <c r="F8445" s="17" t="n">
        <v>0</v>
      </c>
      <c r="G8445" s="16" t="n">
        <v>7194.38</v>
      </c>
      <c r="I8445" s="1" t="str">
        <f aca="false">INDEX(Products!$C$2:$C$51,MATCH(C8445,Products!$A$2:$A$51,0))</f>
        <v>Electronics</v>
      </c>
      <c r="J8445" s="1" t="str">
        <f aca="false">INDEX(Orders!$E$2:$E$8001,MATCH(B8445,Orders!$A$2:$A$8001,0))</f>
        <v>Delivered</v>
      </c>
      <c r="K8445" s="1" t="str">
        <f aca="false">LEFT(INDEX(Orders!$C$2:$C$8001,MATCH(B8445,Orders!$A$2:$A$8001,0)),7)</f>
        <v>2025-04</v>
      </c>
    </row>
    <row r="8446" customFormat="false" ht="15" hidden="false" customHeight="true" outlineLevel="0" collapsed="false">
      <c r="A8446" s="1" t="s">
        <v>18916</v>
      </c>
      <c r="B8446" s="1" t="s">
        <v>6567</v>
      </c>
      <c r="C8446" s="1" t="s">
        <v>2007</v>
      </c>
      <c r="D8446" s="1" t="n">
        <v>1</v>
      </c>
      <c r="E8446" s="16" t="n">
        <v>750.27</v>
      </c>
      <c r="F8446" s="17" t="n">
        <v>0.1</v>
      </c>
      <c r="G8446" s="16" t="n">
        <v>675.24</v>
      </c>
      <c r="I8446" s="1" t="str">
        <f aca="false">INDEX(Products!$C$2:$C$51,MATCH(C8446,Products!$A$2:$A$51,0))</f>
        <v>Books &amp; Stationery</v>
      </c>
      <c r="J8446" s="1" t="str">
        <f aca="false">INDEX(Orders!$E$2:$E$8001,MATCH(B8446,Orders!$A$2:$A$8001,0))</f>
        <v>Delivered</v>
      </c>
      <c r="K8446" s="1" t="str">
        <f aca="false">LEFT(INDEX(Orders!$C$2:$C$8001,MATCH(B8446,Orders!$A$2:$A$8001,0)),7)</f>
        <v>2025-06</v>
      </c>
    </row>
    <row r="8447" customFormat="false" ht="15" hidden="false" customHeight="true" outlineLevel="0" collapsed="false">
      <c r="A8447" s="1" t="s">
        <v>18917</v>
      </c>
      <c r="B8447" s="1" t="s">
        <v>6567</v>
      </c>
      <c r="C8447" s="1" t="s">
        <v>1997</v>
      </c>
      <c r="D8447" s="1" t="n">
        <v>2</v>
      </c>
      <c r="E8447" s="16" t="n">
        <v>311.15</v>
      </c>
      <c r="F8447" s="17" t="n">
        <v>0</v>
      </c>
      <c r="G8447" s="16" t="n">
        <v>622.3</v>
      </c>
      <c r="I8447" s="1" t="str">
        <f aca="false">INDEX(Products!$C$2:$C$51,MATCH(C8447,Products!$A$2:$A$51,0))</f>
        <v>Sports &amp; Fitness</v>
      </c>
      <c r="J8447" s="1" t="str">
        <f aca="false">INDEX(Orders!$E$2:$E$8001,MATCH(B8447,Orders!$A$2:$A$8001,0))</f>
        <v>Delivered</v>
      </c>
      <c r="K8447" s="1" t="str">
        <f aca="false">LEFT(INDEX(Orders!$C$2:$C$8001,MATCH(B8447,Orders!$A$2:$A$8001,0)),7)</f>
        <v>2025-06</v>
      </c>
    </row>
    <row r="8448" customFormat="false" ht="15" hidden="false" customHeight="true" outlineLevel="0" collapsed="false">
      <c r="A8448" s="1" t="s">
        <v>18918</v>
      </c>
      <c r="B8448" s="1" t="s">
        <v>6568</v>
      </c>
      <c r="C8448" s="1" t="s">
        <v>1937</v>
      </c>
      <c r="D8448" s="1" t="n">
        <v>3</v>
      </c>
      <c r="E8448" s="16" t="n">
        <v>1364.75</v>
      </c>
      <c r="F8448" s="17" t="n">
        <v>0.2</v>
      </c>
      <c r="G8448" s="16" t="n">
        <v>3275.4</v>
      </c>
      <c r="I8448" s="1" t="str">
        <f aca="false">INDEX(Products!$C$2:$C$51,MATCH(C8448,Products!$A$2:$A$51,0))</f>
        <v>Fashion</v>
      </c>
      <c r="J8448" s="1" t="str">
        <f aca="false">INDEX(Orders!$E$2:$E$8001,MATCH(B8448,Orders!$A$2:$A$8001,0))</f>
        <v>Delivered</v>
      </c>
      <c r="K8448" s="1" t="str">
        <f aca="false">LEFT(INDEX(Orders!$C$2:$C$8001,MATCH(B8448,Orders!$A$2:$A$8001,0)),7)</f>
        <v>2025-05</v>
      </c>
    </row>
    <row r="8449" customFormat="false" ht="15" hidden="false" customHeight="true" outlineLevel="0" collapsed="false">
      <c r="A8449" s="1" t="s">
        <v>18919</v>
      </c>
      <c r="B8449" s="1" t="s">
        <v>6568</v>
      </c>
      <c r="C8449" s="1" t="s">
        <v>2006</v>
      </c>
      <c r="D8449" s="1" t="n">
        <v>1</v>
      </c>
      <c r="E8449" s="16" t="n">
        <v>482.17</v>
      </c>
      <c r="F8449" s="17" t="n">
        <v>0</v>
      </c>
      <c r="G8449" s="16" t="n">
        <v>482.17</v>
      </c>
      <c r="I8449" s="1" t="str">
        <f aca="false">INDEX(Products!$C$2:$C$51,MATCH(C8449,Products!$A$2:$A$51,0))</f>
        <v>Books &amp; Stationery</v>
      </c>
      <c r="J8449" s="1" t="str">
        <f aca="false">INDEX(Orders!$E$2:$E$8001,MATCH(B8449,Orders!$A$2:$A$8001,0))</f>
        <v>Delivered</v>
      </c>
      <c r="K8449" s="1" t="str">
        <f aca="false">LEFT(INDEX(Orders!$C$2:$C$8001,MATCH(B8449,Orders!$A$2:$A$8001,0)),7)</f>
        <v>2025-05</v>
      </c>
    </row>
    <row r="8450" customFormat="false" ht="15" hidden="false" customHeight="true" outlineLevel="0" collapsed="false">
      <c r="A8450" s="1" t="s">
        <v>18920</v>
      </c>
      <c r="B8450" s="1" t="s">
        <v>6569</v>
      </c>
      <c r="C8450" s="1" t="s">
        <v>2006</v>
      </c>
      <c r="D8450" s="1" t="n">
        <v>1</v>
      </c>
      <c r="E8450" s="16" t="n">
        <v>482.17</v>
      </c>
      <c r="F8450" s="17" t="n">
        <v>0.1</v>
      </c>
      <c r="G8450" s="16" t="n">
        <v>433.95</v>
      </c>
      <c r="I8450" s="1" t="str">
        <f aca="false">INDEX(Products!$C$2:$C$51,MATCH(C8450,Products!$A$2:$A$51,0))</f>
        <v>Books &amp; Stationery</v>
      </c>
      <c r="J8450" s="1" t="str">
        <f aca="false">INDEX(Orders!$E$2:$E$8001,MATCH(B8450,Orders!$A$2:$A$8001,0))</f>
        <v>Delivered</v>
      </c>
      <c r="K8450" s="1" t="str">
        <f aca="false">LEFT(INDEX(Orders!$C$2:$C$8001,MATCH(B8450,Orders!$A$2:$A$8001,0)),7)</f>
        <v>2025-10</v>
      </c>
    </row>
    <row r="8451" customFormat="false" ht="15" hidden="false" customHeight="true" outlineLevel="0" collapsed="false">
      <c r="A8451" s="1" t="s">
        <v>18921</v>
      </c>
      <c r="B8451" s="1" t="s">
        <v>6570</v>
      </c>
      <c r="C8451" s="1" t="s">
        <v>2007</v>
      </c>
      <c r="D8451" s="1" t="n">
        <v>1</v>
      </c>
      <c r="E8451" s="16" t="n">
        <v>750.27</v>
      </c>
      <c r="F8451" s="17" t="n">
        <v>0</v>
      </c>
      <c r="G8451" s="16" t="n">
        <v>750.27</v>
      </c>
      <c r="I8451" s="1" t="str">
        <f aca="false">INDEX(Products!$C$2:$C$51,MATCH(C8451,Products!$A$2:$A$51,0))</f>
        <v>Books &amp; Stationery</v>
      </c>
      <c r="J8451" s="1" t="str">
        <f aca="false">INDEX(Orders!$E$2:$E$8001,MATCH(B8451,Orders!$A$2:$A$8001,0))</f>
        <v>Delivered</v>
      </c>
      <c r="K8451" s="1" t="str">
        <f aca="false">LEFT(INDEX(Orders!$C$2:$C$8001,MATCH(B8451,Orders!$A$2:$A$8001,0)),7)</f>
        <v>2025-01</v>
      </c>
    </row>
    <row r="8452" customFormat="false" ht="15" hidden="false" customHeight="true" outlineLevel="0" collapsed="false">
      <c r="A8452" s="1" t="s">
        <v>18922</v>
      </c>
      <c r="B8452" s="1" t="s">
        <v>6571</v>
      </c>
      <c r="C8452" s="1" t="s">
        <v>2006</v>
      </c>
      <c r="D8452" s="1" t="n">
        <v>1</v>
      </c>
      <c r="E8452" s="16" t="n">
        <v>482.17</v>
      </c>
      <c r="F8452" s="17" t="n">
        <v>0</v>
      </c>
      <c r="G8452" s="16" t="n">
        <v>482.17</v>
      </c>
      <c r="I8452" s="1" t="str">
        <f aca="false">INDEX(Products!$C$2:$C$51,MATCH(C8452,Products!$A$2:$A$51,0))</f>
        <v>Books &amp; Stationery</v>
      </c>
      <c r="J8452" s="1" t="str">
        <f aca="false">INDEX(Orders!$E$2:$E$8001,MATCH(B8452,Orders!$A$2:$A$8001,0))</f>
        <v>Cancelled</v>
      </c>
      <c r="K8452" s="1" t="str">
        <f aca="false">LEFT(INDEX(Orders!$C$2:$C$8001,MATCH(B8452,Orders!$A$2:$A$8001,0)),7)</f>
        <v>2025-04</v>
      </c>
    </row>
    <row r="8453" customFormat="false" ht="15" hidden="false" customHeight="true" outlineLevel="0" collapsed="false">
      <c r="A8453" s="1" t="s">
        <v>18923</v>
      </c>
      <c r="B8453" s="1" t="s">
        <v>6572</v>
      </c>
      <c r="C8453" s="1" t="s">
        <v>2007</v>
      </c>
      <c r="D8453" s="1" t="n">
        <v>1</v>
      </c>
      <c r="E8453" s="16" t="n">
        <v>750.27</v>
      </c>
      <c r="F8453" s="17" t="n">
        <v>0.05</v>
      </c>
      <c r="G8453" s="16" t="n">
        <v>712.76</v>
      </c>
      <c r="I8453" s="1" t="str">
        <f aca="false">INDEX(Products!$C$2:$C$51,MATCH(C8453,Products!$A$2:$A$51,0))</f>
        <v>Books &amp; Stationery</v>
      </c>
      <c r="J8453" s="1" t="str">
        <f aca="false">INDEX(Orders!$E$2:$E$8001,MATCH(B8453,Orders!$A$2:$A$8001,0))</f>
        <v>Delivered</v>
      </c>
      <c r="K8453" s="1" t="str">
        <f aca="false">LEFT(INDEX(Orders!$C$2:$C$8001,MATCH(B8453,Orders!$A$2:$A$8001,0)),7)</f>
        <v>2025-11</v>
      </c>
    </row>
    <row r="8454" customFormat="false" ht="15" hidden="false" customHeight="true" outlineLevel="0" collapsed="false">
      <c r="A8454" s="1" t="s">
        <v>18924</v>
      </c>
      <c r="B8454" s="1" t="s">
        <v>6572</v>
      </c>
      <c r="C8454" s="1" t="s">
        <v>1971</v>
      </c>
      <c r="D8454" s="1" t="n">
        <v>2</v>
      </c>
      <c r="E8454" s="16" t="n">
        <v>2073.63</v>
      </c>
      <c r="F8454" s="17" t="n">
        <v>0</v>
      </c>
      <c r="G8454" s="16" t="n">
        <v>4147.26</v>
      </c>
      <c r="I8454" s="1" t="str">
        <f aca="false">INDEX(Products!$C$2:$C$51,MATCH(C8454,Products!$A$2:$A$51,0))</f>
        <v>Home &amp; Kitchen</v>
      </c>
      <c r="J8454" s="1" t="str">
        <f aca="false">INDEX(Orders!$E$2:$E$8001,MATCH(B8454,Orders!$A$2:$A$8001,0))</f>
        <v>Delivered</v>
      </c>
      <c r="K8454" s="1" t="str">
        <f aca="false">LEFT(INDEX(Orders!$C$2:$C$8001,MATCH(B8454,Orders!$A$2:$A$8001,0)),7)</f>
        <v>2025-11</v>
      </c>
    </row>
    <row r="8455" customFormat="false" ht="15" hidden="false" customHeight="true" outlineLevel="0" collapsed="false">
      <c r="A8455" s="1" t="s">
        <v>18925</v>
      </c>
      <c r="B8455" s="1" t="s">
        <v>6572</v>
      </c>
      <c r="C8455" s="1" t="s">
        <v>1979</v>
      </c>
      <c r="D8455" s="1" t="n">
        <v>1</v>
      </c>
      <c r="E8455" s="16" t="n">
        <v>623</v>
      </c>
      <c r="F8455" s="17" t="n">
        <v>0</v>
      </c>
      <c r="G8455" s="16" t="n">
        <v>623</v>
      </c>
      <c r="I8455" s="1" t="str">
        <f aca="false">INDEX(Products!$C$2:$C$51,MATCH(C8455,Products!$A$2:$A$51,0))</f>
        <v>Beauty &amp; Personal Care</v>
      </c>
      <c r="J8455" s="1" t="str">
        <f aca="false">INDEX(Orders!$E$2:$E$8001,MATCH(B8455,Orders!$A$2:$A$8001,0))</f>
        <v>Delivered</v>
      </c>
      <c r="K8455" s="1" t="str">
        <f aca="false">LEFT(INDEX(Orders!$C$2:$C$8001,MATCH(B8455,Orders!$A$2:$A$8001,0)),7)</f>
        <v>2025-11</v>
      </c>
    </row>
    <row r="8456" customFormat="false" ht="15" hidden="false" customHeight="true" outlineLevel="0" collapsed="false">
      <c r="A8456" s="1" t="s">
        <v>18926</v>
      </c>
      <c r="B8456" s="1" t="s">
        <v>6572</v>
      </c>
      <c r="C8456" s="1" t="s">
        <v>2006</v>
      </c>
      <c r="D8456" s="1" t="n">
        <v>2</v>
      </c>
      <c r="E8456" s="16" t="n">
        <v>482.17</v>
      </c>
      <c r="F8456" s="17" t="n">
        <v>0</v>
      </c>
      <c r="G8456" s="16" t="n">
        <v>964.34</v>
      </c>
      <c r="I8456" s="1" t="str">
        <f aca="false">INDEX(Products!$C$2:$C$51,MATCH(C8456,Products!$A$2:$A$51,0))</f>
        <v>Books &amp; Stationery</v>
      </c>
      <c r="J8456" s="1" t="str">
        <f aca="false">INDEX(Orders!$E$2:$E$8001,MATCH(B8456,Orders!$A$2:$A$8001,0))</f>
        <v>Delivered</v>
      </c>
      <c r="K8456" s="1" t="str">
        <f aca="false">LEFT(INDEX(Orders!$C$2:$C$8001,MATCH(B8456,Orders!$A$2:$A$8001,0)),7)</f>
        <v>2025-11</v>
      </c>
    </row>
    <row r="8457" customFormat="false" ht="15" hidden="false" customHeight="true" outlineLevel="0" collapsed="false">
      <c r="A8457" s="1" t="s">
        <v>18927</v>
      </c>
      <c r="B8457" s="1" t="s">
        <v>6573</v>
      </c>
      <c r="C8457" s="1" t="s">
        <v>2006</v>
      </c>
      <c r="D8457" s="1" t="n">
        <v>1</v>
      </c>
      <c r="E8457" s="16" t="n">
        <v>482.17</v>
      </c>
      <c r="F8457" s="17" t="n">
        <v>0.2</v>
      </c>
      <c r="G8457" s="16" t="n">
        <v>385.74</v>
      </c>
      <c r="I8457" s="1" t="str">
        <f aca="false">INDEX(Products!$C$2:$C$51,MATCH(C8457,Products!$A$2:$A$51,0))</f>
        <v>Books &amp; Stationery</v>
      </c>
      <c r="J8457" s="1" t="str">
        <f aca="false">INDEX(Orders!$E$2:$E$8001,MATCH(B8457,Orders!$A$2:$A$8001,0))</f>
        <v>Delivered</v>
      </c>
      <c r="K8457" s="1" t="str">
        <f aca="false">LEFT(INDEX(Orders!$C$2:$C$8001,MATCH(B8457,Orders!$A$2:$A$8001,0)),7)</f>
        <v>2025-07</v>
      </c>
    </row>
    <row r="8458" customFormat="false" ht="15" hidden="false" customHeight="true" outlineLevel="0" collapsed="false">
      <c r="A8458" s="1" t="s">
        <v>18928</v>
      </c>
      <c r="B8458" s="1" t="s">
        <v>6574</v>
      </c>
      <c r="C8458" s="1" t="s">
        <v>2007</v>
      </c>
      <c r="D8458" s="1" t="n">
        <v>1</v>
      </c>
      <c r="E8458" s="16" t="n">
        <v>750.27</v>
      </c>
      <c r="F8458" s="17" t="n">
        <v>0.1</v>
      </c>
      <c r="G8458" s="16" t="n">
        <v>675.24</v>
      </c>
      <c r="I8458" s="1" t="str">
        <f aca="false">INDEX(Products!$C$2:$C$51,MATCH(C8458,Products!$A$2:$A$51,0))</f>
        <v>Books &amp; Stationery</v>
      </c>
      <c r="J8458" s="1" t="str">
        <f aca="false">INDEX(Orders!$E$2:$E$8001,MATCH(B8458,Orders!$A$2:$A$8001,0))</f>
        <v>Returned</v>
      </c>
      <c r="K8458" s="1" t="str">
        <f aca="false">LEFT(INDEX(Orders!$C$2:$C$8001,MATCH(B8458,Orders!$A$2:$A$8001,0)),7)</f>
        <v>2024-08</v>
      </c>
    </row>
    <row r="8459" customFormat="false" ht="15" hidden="false" customHeight="true" outlineLevel="0" collapsed="false">
      <c r="A8459" s="1" t="s">
        <v>18929</v>
      </c>
      <c r="B8459" s="1" t="s">
        <v>6574</v>
      </c>
      <c r="C8459" s="1" t="s">
        <v>1955</v>
      </c>
      <c r="D8459" s="1" t="n">
        <v>1</v>
      </c>
      <c r="E8459" s="16" t="n">
        <v>3340.76</v>
      </c>
      <c r="F8459" s="17" t="n">
        <v>0.1</v>
      </c>
      <c r="G8459" s="16" t="n">
        <v>3006.68</v>
      </c>
      <c r="I8459" s="1" t="str">
        <f aca="false">INDEX(Products!$C$2:$C$51,MATCH(C8459,Products!$A$2:$A$51,0))</f>
        <v>Home &amp; Kitchen</v>
      </c>
      <c r="J8459" s="1" t="str">
        <f aca="false">INDEX(Orders!$E$2:$E$8001,MATCH(B8459,Orders!$A$2:$A$8001,0))</f>
        <v>Returned</v>
      </c>
      <c r="K8459" s="1" t="str">
        <f aca="false">LEFT(INDEX(Orders!$C$2:$C$8001,MATCH(B8459,Orders!$A$2:$A$8001,0)),7)</f>
        <v>2024-08</v>
      </c>
    </row>
    <row r="8460" customFormat="false" ht="15" hidden="false" customHeight="true" outlineLevel="0" collapsed="false">
      <c r="A8460" s="1" t="s">
        <v>18930</v>
      </c>
      <c r="B8460" s="1" t="s">
        <v>6574</v>
      </c>
      <c r="C8460" s="1" t="s">
        <v>1990</v>
      </c>
      <c r="D8460" s="1" t="n">
        <v>1</v>
      </c>
      <c r="E8460" s="16" t="n">
        <v>5311.32</v>
      </c>
      <c r="F8460" s="17" t="n">
        <v>0</v>
      </c>
      <c r="G8460" s="16" t="n">
        <v>5311.32</v>
      </c>
      <c r="I8460" s="1" t="str">
        <f aca="false">INDEX(Products!$C$2:$C$51,MATCH(C8460,Products!$A$2:$A$51,0))</f>
        <v>Sports &amp; Fitness</v>
      </c>
      <c r="J8460" s="1" t="str">
        <f aca="false">INDEX(Orders!$E$2:$E$8001,MATCH(B8460,Orders!$A$2:$A$8001,0))</f>
        <v>Returned</v>
      </c>
      <c r="K8460" s="1" t="str">
        <f aca="false">LEFT(INDEX(Orders!$C$2:$C$8001,MATCH(B8460,Orders!$A$2:$A$8001,0)),7)</f>
        <v>2024-08</v>
      </c>
    </row>
    <row r="8461" customFormat="false" ht="15" hidden="false" customHeight="true" outlineLevel="0" collapsed="false">
      <c r="A8461" s="1" t="s">
        <v>18931</v>
      </c>
      <c r="B8461" s="1" t="s">
        <v>6575</v>
      </c>
      <c r="C8461" s="1" t="s">
        <v>2007</v>
      </c>
      <c r="D8461" s="1" t="n">
        <v>3</v>
      </c>
      <c r="E8461" s="16" t="n">
        <v>750.27</v>
      </c>
      <c r="F8461" s="17" t="n">
        <v>0.05</v>
      </c>
      <c r="G8461" s="16" t="n">
        <v>2138.27</v>
      </c>
      <c r="I8461" s="1" t="str">
        <f aca="false">INDEX(Products!$C$2:$C$51,MATCH(C8461,Products!$A$2:$A$51,0))</f>
        <v>Books &amp; Stationery</v>
      </c>
      <c r="J8461" s="1" t="str">
        <f aca="false">INDEX(Orders!$E$2:$E$8001,MATCH(B8461,Orders!$A$2:$A$8001,0))</f>
        <v>Delivered</v>
      </c>
      <c r="K8461" s="1" t="str">
        <f aca="false">LEFT(INDEX(Orders!$C$2:$C$8001,MATCH(B8461,Orders!$A$2:$A$8001,0)),7)</f>
        <v>2024-09</v>
      </c>
    </row>
    <row r="8462" customFormat="false" ht="15" hidden="false" customHeight="true" outlineLevel="0" collapsed="false">
      <c r="A8462" s="1" t="s">
        <v>18932</v>
      </c>
      <c r="B8462" s="1" t="s">
        <v>6575</v>
      </c>
      <c r="C8462" s="1" t="s">
        <v>1940</v>
      </c>
      <c r="D8462" s="1" t="n">
        <v>1</v>
      </c>
      <c r="E8462" s="16" t="n">
        <v>2374.52</v>
      </c>
      <c r="F8462" s="17" t="n">
        <v>0.15</v>
      </c>
      <c r="G8462" s="16" t="n">
        <v>2018.34</v>
      </c>
      <c r="I8462" s="1" t="str">
        <f aca="false">INDEX(Products!$C$2:$C$51,MATCH(C8462,Products!$A$2:$A$51,0))</f>
        <v>Fashion</v>
      </c>
      <c r="J8462" s="1" t="str">
        <f aca="false">INDEX(Orders!$E$2:$E$8001,MATCH(B8462,Orders!$A$2:$A$8001,0))</f>
        <v>Delivered</v>
      </c>
      <c r="K8462" s="1" t="str">
        <f aca="false">LEFT(INDEX(Orders!$C$2:$C$8001,MATCH(B8462,Orders!$A$2:$A$8001,0)),7)</f>
        <v>2024-09</v>
      </c>
    </row>
    <row r="8463" customFormat="false" ht="15" hidden="false" customHeight="true" outlineLevel="0" collapsed="false">
      <c r="A8463" s="1" t="s">
        <v>18933</v>
      </c>
      <c r="B8463" s="1" t="s">
        <v>6576</v>
      </c>
      <c r="C8463" s="1" t="s">
        <v>1979</v>
      </c>
      <c r="D8463" s="1" t="n">
        <v>2</v>
      </c>
      <c r="E8463" s="16" t="n">
        <v>623</v>
      </c>
      <c r="F8463" s="17" t="n">
        <v>0</v>
      </c>
      <c r="G8463" s="16" t="n">
        <v>1246</v>
      </c>
      <c r="I8463" s="1" t="str">
        <f aca="false">INDEX(Products!$C$2:$C$51,MATCH(C8463,Products!$A$2:$A$51,0))</f>
        <v>Beauty &amp; Personal Care</v>
      </c>
      <c r="J8463" s="1" t="str">
        <f aca="false">INDEX(Orders!$E$2:$E$8001,MATCH(B8463,Orders!$A$2:$A$8001,0))</f>
        <v>Delivered</v>
      </c>
      <c r="K8463" s="1" t="str">
        <f aca="false">LEFT(INDEX(Orders!$C$2:$C$8001,MATCH(B8463,Orders!$A$2:$A$8001,0)),7)</f>
        <v>2025-08</v>
      </c>
    </row>
    <row r="8464" customFormat="false" ht="15" hidden="false" customHeight="true" outlineLevel="0" collapsed="false">
      <c r="A8464" s="1" t="s">
        <v>18934</v>
      </c>
      <c r="B8464" s="1" t="s">
        <v>6576</v>
      </c>
      <c r="C8464" s="1" t="s">
        <v>1997</v>
      </c>
      <c r="D8464" s="1" t="n">
        <v>1</v>
      </c>
      <c r="E8464" s="16" t="n">
        <v>311.15</v>
      </c>
      <c r="F8464" s="17" t="n">
        <v>0.15</v>
      </c>
      <c r="G8464" s="16" t="n">
        <v>264.48</v>
      </c>
      <c r="I8464" s="1" t="str">
        <f aca="false">INDEX(Products!$C$2:$C$51,MATCH(C8464,Products!$A$2:$A$51,0))</f>
        <v>Sports &amp; Fitness</v>
      </c>
      <c r="J8464" s="1" t="str">
        <f aca="false">INDEX(Orders!$E$2:$E$8001,MATCH(B8464,Orders!$A$2:$A$8001,0))</f>
        <v>Delivered</v>
      </c>
      <c r="K8464" s="1" t="str">
        <f aca="false">LEFT(INDEX(Orders!$C$2:$C$8001,MATCH(B8464,Orders!$A$2:$A$8001,0)),7)</f>
        <v>2025-08</v>
      </c>
    </row>
    <row r="8465" customFormat="false" ht="15" hidden="false" customHeight="true" outlineLevel="0" collapsed="false">
      <c r="A8465" s="1" t="s">
        <v>18935</v>
      </c>
      <c r="B8465" s="1" t="s">
        <v>6576</v>
      </c>
      <c r="C8465" s="1" t="s">
        <v>1930</v>
      </c>
      <c r="D8465" s="1" t="n">
        <v>2</v>
      </c>
      <c r="E8465" s="16" t="n">
        <v>2398.35</v>
      </c>
      <c r="F8465" s="17" t="n">
        <v>0.2</v>
      </c>
      <c r="G8465" s="16" t="n">
        <v>3837.36</v>
      </c>
      <c r="I8465" s="1" t="str">
        <f aca="false">INDEX(Products!$C$2:$C$51,MATCH(C8465,Products!$A$2:$A$51,0))</f>
        <v>Electronics</v>
      </c>
      <c r="J8465" s="1" t="str">
        <f aca="false">INDEX(Orders!$E$2:$E$8001,MATCH(B8465,Orders!$A$2:$A$8001,0))</f>
        <v>Delivered</v>
      </c>
      <c r="K8465" s="1" t="str">
        <f aca="false">LEFT(INDEX(Orders!$C$2:$C$8001,MATCH(B8465,Orders!$A$2:$A$8001,0)),7)</f>
        <v>2025-08</v>
      </c>
    </row>
    <row r="8466" customFormat="false" ht="15" hidden="false" customHeight="true" outlineLevel="0" collapsed="false">
      <c r="A8466" s="1" t="s">
        <v>18936</v>
      </c>
      <c r="B8466" s="1" t="s">
        <v>6576</v>
      </c>
      <c r="C8466" s="1" t="s">
        <v>1990</v>
      </c>
      <c r="D8466" s="1" t="n">
        <v>1</v>
      </c>
      <c r="E8466" s="16" t="n">
        <v>5311.32</v>
      </c>
      <c r="F8466" s="17" t="n">
        <v>0.1</v>
      </c>
      <c r="G8466" s="16" t="n">
        <v>4780.19</v>
      </c>
      <c r="I8466" s="1" t="str">
        <f aca="false">INDEX(Products!$C$2:$C$51,MATCH(C8466,Products!$A$2:$A$51,0))</f>
        <v>Sports &amp; Fitness</v>
      </c>
      <c r="J8466" s="1" t="str">
        <f aca="false">INDEX(Orders!$E$2:$E$8001,MATCH(B8466,Orders!$A$2:$A$8001,0))</f>
        <v>Delivered</v>
      </c>
      <c r="K8466" s="1" t="str">
        <f aca="false">LEFT(INDEX(Orders!$C$2:$C$8001,MATCH(B8466,Orders!$A$2:$A$8001,0)),7)</f>
        <v>2025-08</v>
      </c>
    </row>
    <row r="8467" customFormat="false" ht="15" hidden="false" customHeight="true" outlineLevel="0" collapsed="false">
      <c r="A8467" s="1" t="s">
        <v>18937</v>
      </c>
      <c r="B8467" s="1" t="s">
        <v>6577</v>
      </c>
      <c r="C8467" s="1" t="s">
        <v>1930</v>
      </c>
      <c r="D8467" s="1" t="n">
        <v>1</v>
      </c>
      <c r="E8467" s="16" t="n">
        <v>2398.35</v>
      </c>
      <c r="F8467" s="17" t="n">
        <v>0</v>
      </c>
      <c r="G8467" s="16" t="n">
        <v>2398.35</v>
      </c>
      <c r="I8467" s="1" t="str">
        <f aca="false">INDEX(Products!$C$2:$C$51,MATCH(C8467,Products!$A$2:$A$51,0))</f>
        <v>Electronics</v>
      </c>
      <c r="J8467" s="1" t="str">
        <f aca="false">INDEX(Orders!$E$2:$E$8001,MATCH(B8467,Orders!$A$2:$A$8001,0))</f>
        <v>Delivered</v>
      </c>
      <c r="K8467" s="1" t="str">
        <f aca="false">LEFT(INDEX(Orders!$C$2:$C$8001,MATCH(B8467,Orders!$A$2:$A$8001,0)),7)</f>
        <v>2025-11</v>
      </c>
    </row>
    <row r="8468" customFormat="false" ht="15" hidden="false" customHeight="true" outlineLevel="0" collapsed="false">
      <c r="A8468" s="1" t="s">
        <v>18938</v>
      </c>
      <c r="B8468" s="1" t="s">
        <v>6578</v>
      </c>
      <c r="C8468" s="1" t="s">
        <v>1975</v>
      </c>
      <c r="D8468" s="1" t="n">
        <v>1</v>
      </c>
      <c r="E8468" s="16" t="n">
        <v>862.99</v>
      </c>
      <c r="F8468" s="17" t="n">
        <v>0</v>
      </c>
      <c r="G8468" s="16" t="n">
        <v>862.99</v>
      </c>
      <c r="I8468" s="1" t="str">
        <f aca="false">INDEX(Products!$C$2:$C$51,MATCH(C8468,Products!$A$2:$A$51,0))</f>
        <v>Beauty &amp; Personal Care</v>
      </c>
      <c r="J8468" s="1" t="str">
        <f aca="false">INDEX(Orders!$E$2:$E$8001,MATCH(B8468,Orders!$A$2:$A$8001,0))</f>
        <v>Cancelled</v>
      </c>
      <c r="K8468" s="1" t="str">
        <f aca="false">LEFT(INDEX(Orders!$C$2:$C$8001,MATCH(B8468,Orders!$A$2:$A$8001,0)),7)</f>
        <v>2024-02</v>
      </c>
    </row>
    <row r="8469" customFormat="false" ht="15" hidden="false" customHeight="true" outlineLevel="0" collapsed="false">
      <c r="A8469" s="1" t="s">
        <v>18939</v>
      </c>
      <c r="B8469" s="1" t="s">
        <v>6579</v>
      </c>
      <c r="C8469" s="1" t="s">
        <v>1979</v>
      </c>
      <c r="D8469" s="1" t="n">
        <v>1</v>
      </c>
      <c r="E8469" s="16" t="n">
        <v>623</v>
      </c>
      <c r="F8469" s="17" t="n">
        <v>0</v>
      </c>
      <c r="G8469" s="16" t="n">
        <v>623</v>
      </c>
      <c r="I8469" s="1" t="str">
        <f aca="false">INDEX(Products!$C$2:$C$51,MATCH(C8469,Products!$A$2:$A$51,0))</f>
        <v>Beauty &amp; Personal Care</v>
      </c>
      <c r="J8469" s="1" t="str">
        <f aca="false">INDEX(Orders!$E$2:$E$8001,MATCH(B8469,Orders!$A$2:$A$8001,0))</f>
        <v>Delivered</v>
      </c>
      <c r="K8469" s="1" t="str">
        <f aca="false">LEFT(INDEX(Orders!$C$2:$C$8001,MATCH(B8469,Orders!$A$2:$A$8001,0)),7)</f>
        <v>2024-07</v>
      </c>
    </row>
    <row r="8470" customFormat="false" ht="15" hidden="false" customHeight="true" outlineLevel="0" collapsed="false">
      <c r="A8470" s="1" t="s">
        <v>18940</v>
      </c>
      <c r="B8470" s="1" t="s">
        <v>6579</v>
      </c>
      <c r="C8470" s="1" t="s">
        <v>1940</v>
      </c>
      <c r="D8470" s="1" t="n">
        <v>2</v>
      </c>
      <c r="E8470" s="16" t="n">
        <v>2374.52</v>
      </c>
      <c r="F8470" s="17" t="n">
        <v>0</v>
      </c>
      <c r="G8470" s="16" t="n">
        <v>4749.04</v>
      </c>
      <c r="I8470" s="1" t="str">
        <f aca="false">INDEX(Products!$C$2:$C$51,MATCH(C8470,Products!$A$2:$A$51,0))</f>
        <v>Fashion</v>
      </c>
      <c r="J8470" s="1" t="str">
        <f aca="false">INDEX(Orders!$E$2:$E$8001,MATCH(B8470,Orders!$A$2:$A$8001,0))</f>
        <v>Delivered</v>
      </c>
      <c r="K8470" s="1" t="str">
        <f aca="false">LEFT(INDEX(Orders!$C$2:$C$8001,MATCH(B8470,Orders!$A$2:$A$8001,0)),7)</f>
        <v>2024-07</v>
      </c>
    </row>
    <row r="8471" customFormat="false" ht="15" hidden="false" customHeight="true" outlineLevel="0" collapsed="false">
      <c r="A8471" s="1" t="s">
        <v>18941</v>
      </c>
      <c r="B8471" s="1" t="s">
        <v>6580</v>
      </c>
      <c r="C8471" s="1" t="s">
        <v>1924</v>
      </c>
      <c r="D8471" s="1" t="n">
        <v>1</v>
      </c>
      <c r="E8471" s="16" t="n">
        <v>1971</v>
      </c>
      <c r="F8471" s="17" t="n">
        <v>0</v>
      </c>
      <c r="G8471" s="16" t="n">
        <v>1971</v>
      </c>
      <c r="I8471" s="1" t="str">
        <f aca="false">INDEX(Products!$C$2:$C$51,MATCH(C8471,Products!$A$2:$A$51,0))</f>
        <v>Electronics</v>
      </c>
      <c r="J8471" s="1" t="str">
        <f aca="false">INDEX(Orders!$E$2:$E$8001,MATCH(B8471,Orders!$A$2:$A$8001,0))</f>
        <v>Refunded</v>
      </c>
      <c r="K8471" s="1" t="str">
        <f aca="false">LEFT(INDEX(Orders!$C$2:$C$8001,MATCH(B8471,Orders!$A$2:$A$8001,0)),7)</f>
        <v>2024-08</v>
      </c>
    </row>
    <row r="8472" customFormat="false" ht="15" hidden="false" customHeight="true" outlineLevel="0" collapsed="false">
      <c r="A8472" s="1" t="s">
        <v>18942</v>
      </c>
      <c r="B8472" s="1" t="s">
        <v>6580</v>
      </c>
      <c r="C8472" s="1" t="s">
        <v>1957</v>
      </c>
      <c r="D8472" s="1" t="n">
        <v>2</v>
      </c>
      <c r="E8472" s="16" t="n">
        <v>1469.28</v>
      </c>
      <c r="F8472" s="17" t="n">
        <v>0</v>
      </c>
      <c r="G8472" s="16" t="n">
        <v>2938.56</v>
      </c>
      <c r="I8472" s="1" t="str">
        <f aca="false">INDEX(Products!$C$2:$C$51,MATCH(C8472,Products!$A$2:$A$51,0))</f>
        <v>Home &amp; Kitchen</v>
      </c>
      <c r="J8472" s="1" t="str">
        <f aca="false">INDEX(Orders!$E$2:$E$8001,MATCH(B8472,Orders!$A$2:$A$8001,0))</f>
        <v>Refunded</v>
      </c>
      <c r="K8472" s="1" t="str">
        <f aca="false">LEFT(INDEX(Orders!$C$2:$C$8001,MATCH(B8472,Orders!$A$2:$A$8001,0)),7)</f>
        <v>2024-08</v>
      </c>
    </row>
    <row r="8473" customFormat="false" ht="15" hidden="false" customHeight="true" outlineLevel="0" collapsed="false">
      <c r="A8473" s="1" t="s">
        <v>18943</v>
      </c>
      <c r="B8473" s="1" t="s">
        <v>6581</v>
      </c>
      <c r="C8473" s="1" t="s">
        <v>1957</v>
      </c>
      <c r="D8473" s="1" t="n">
        <v>1</v>
      </c>
      <c r="E8473" s="16" t="n">
        <v>1469.28</v>
      </c>
      <c r="F8473" s="17" t="n">
        <v>0.2</v>
      </c>
      <c r="G8473" s="16" t="n">
        <v>1175.42</v>
      </c>
      <c r="I8473" s="1" t="str">
        <f aca="false">INDEX(Products!$C$2:$C$51,MATCH(C8473,Products!$A$2:$A$51,0))</f>
        <v>Home &amp; Kitchen</v>
      </c>
      <c r="J8473" s="1" t="str">
        <f aca="false">INDEX(Orders!$E$2:$E$8001,MATCH(B8473,Orders!$A$2:$A$8001,0))</f>
        <v>Delivered</v>
      </c>
      <c r="K8473" s="1" t="str">
        <f aca="false">LEFT(INDEX(Orders!$C$2:$C$8001,MATCH(B8473,Orders!$A$2:$A$8001,0)),7)</f>
        <v>2024-09</v>
      </c>
    </row>
    <row r="8474" customFormat="false" ht="15" hidden="false" customHeight="true" outlineLevel="0" collapsed="false">
      <c r="A8474" s="1" t="s">
        <v>18944</v>
      </c>
      <c r="B8474" s="1" t="s">
        <v>6581</v>
      </c>
      <c r="C8474" s="1" t="s">
        <v>1930</v>
      </c>
      <c r="D8474" s="1" t="n">
        <v>1</v>
      </c>
      <c r="E8474" s="16" t="n">
        <v>2398.35</v>
      </c>
      <c r="F8474" s="17" t="n">
        <v>0.05</v>
      </c>
      <c r="G8474" s="16" t="n">
        <v>2278.43</v>
      </c>
      <c r="I8474" s="1" t="str">
        <f aca="false">INDEX(Products!$C$2:$C$51,MATCH(C8474,Products!$A$2:$A$51,0))</f>
        <v>Electronics</v>
      </c>
      <c r="J8474" s="1" t="str">
        <f aca="false">INDEX(Orders!$E$2:$E$8001,MATCH(B8474,Orders!$A$2:$A$8001,0))</f>
        <v>Delivered</v>
      </c>
      <c r="K8474" s="1" t="str">
        <f aca="false">LEFT(INDEX(Orders!$C$2:$C$8001,MATCH(B8474,Orders!$A$2:$A$8001,0)),7)</f>
        <v>2024-09</v>
      </c>
    </row>
    <row r="8475" customFormat="false" ht="15" hidden="false" customHeight="true" outlineLevel="0" collapsed="false">
      <c r="A8475" s="1" t="s">
        <v>18945</v>
      </c>
      <c r="B8475" s="1" t="s">
        <v>6582</v>
      </c>
      <c r="C8475" s="1" t="s">
        <v>1940</v>
      </c>
      <c r="D8475" s="1" t="n">
        <v>1</v>
      </c>
      <c r="E8475" s="16" t="n">
        <v>2374.52</v>
      </c>
      <c r="F8475" s="17" t="n">
        <v>0</v>
      </c>
      <c r="G8475" s="16" t="n">
        <v>2374.52</v>
      </c>
      <c r="I8475" s="1" t="str">
        <f aca="false">INDEX(Products!$C$2:$C$51,MATCH(C8475,Products!$A$2:$A$51,0))</f>
        <v>Fashion</v>
      </c>
      <c r="J8475" s="1" t="str">
        <f aca="false">INDEX(Orders!$E$2:$E$8001,MATCH(B8475,Orders!$A$2:$A$8001,0))</f>
        <v>Delivered</v>
      </c>
      <c r="K8475" s="1" t="str">
        <f aca="false">LEFT(INDEX(Orders!$C$2:$C$8001,MATCH(B8475,Orders!$A$2:$A$8001,0)),7)</f>
        <v>2025-07</v>
      </c>
    </row>
    <row r="8476" customFormat="false" ht="15" hidden="false" customHeight="true" outlineLevel="0" collapsed="false">
      <c r="A8476" s="1" t="s">
        <v>18946</v>
      </c>
      <c r="B8476" s="1" t="s">
        <v>6582</v>
      </c>
      <c r="C8476" s="1" t="s">
        <v>1988</v>
      </c>
      <c r="D8476" s="1" t="n">
        <v>2</v>
      </c>
      <c r="E8476" s="16" t="n">
        <v>681.07</v>
      </c>
      <c r="F8476" s="17" t="n">
        <v>0.1</v>
      </c>
      <c r="G8476" s="16" t="n">
        <v>1225.93</v>
      </c>
      <c r="I8476" s="1" t="str">
        <f aca="false">INDEX(Products!$C$2:$C$51,MATCH(C8476,Products!$A$2:$A$51,0))</f>
        <v>Sports &amp; Fitness</v>
      </c>
      <c r="J8476" s="1" t="str">
        <f aca="false">INDEX(Orders!$E$2:$E$8001,MATCH(B8476,Orders!$A$2:$A$8001,0))</f>
        <v>Delivered</v>
      </c>
      <c r="K8476" s="1" t="str">
        <f aca="false">LEFT(INDEX(Orders!$C$2:$C$8001,MATCH(B8476,Orders!$A$2:$A$8001,0)),7)</f>
        <v>2025-07</v>
      </c>
    </row>
    <row r="8477" customFormat="false" ht="15" hidden="false" customHeight="true" outlineLevel="0" collapsed="false">
      <c r="A8477" s="1" t="s">
        <v>18947</v>
      </c>
      <c r="B8477" s="1" t="s">
        <v>6582</v>
      </c>
      <c r="C8477" s="1" t="s">
        <v>1922</v>
      </c>
      <c r="D8477" s="1" t="n">
        <v>1</v>
      </c>
      <c r="E8477" s="16" t="n">
        <v>3142.61</v>
      </c>
      <c r="F8477" s="17" t="n">
        <v>0</v>
      </c>
      <c r="G8477" s="16" t="n">
        <v>3142.61</v>
      </c>
      <c r="I8477" s="1" t="str">
        <f aca="false">INDEX(Products!$C$2:$C$51,MATCH(C8477,Products!$A$2:$A$51,0))</f>
        <v>Electronics</v>
      </c>
      <c r="J8477" s="1" t="str">
        <f aca="false">INDEX(Orders!$E$2:$E$8001,MATCH(B8477,Orders!$A$2:$A$8001,0))</f>
        <v>Delivered</v>
      </c>
      <c r="K8477" s="1" t="str">
        <f aca="false">LEFT(INDEX(Orders!$C$2:$C$8001,MATCH(B8477,Orders!$A$2:$A$8001,0)),7)</f>
        <v>2025-07</v>
      </c>
    </row>
    <row r="8478" customFormat="false" ht="15" hidden="false" customHeight="true" outlineLevel="0" collapsed="false">
      <c r="A8478" s="1" t="s">
        <v>18948</v>
      </c>
      <c r="B8478" s="1" t="s">
        <v>6583</v>
      </c>
      <c r="C8478" s="1" t="s">
        <v>1930</v>
      </c>
      <c r="D8478" s="1" t="n">
        <v>1</v>
      </c>
      <c r="E8478" s="16" t="n">
        <v>2398.35</v>
      </c>
      <c r="F8478" s="17" t="n">
        <v>0.05</v>
      </c>
      <c r="G8478" s="16" t="n">
        <v>2278.43</v>
      </c>
      <c r="I8478" s="1" t="str">
        <f aca="false">INDEX(Products!$C$2:$C$51,MATCH(C8478,Products!$A$2:$A$51,0))</f>
        <v>Electronics</v>
      </c>
      <c r="J8478" s="1" t="str">
        <f aca="false">INDEX(Orders!$E$2:$E$8001,MATCH(B8478,Orders!$A$2:$A$8001,0))</f>
        <v>Delivered</v>
      </c>
      <c r="K8478" s="1" t="str">
        <f aca="false">LEFT(INDEX(Orders!$C$2:$C$8001,MATCH(B8478,Orders!$A$2:$A$8001,0)),7)</f>
        <v>2025-10</v>
      </c>
    </row>
    <row r="8479" customFormat="false" ht="15" hidden="false" customHeight="true" outlineLevel="0" collapsed="false">
      <c r="A8479" s="1" t="s">
        <v>18949</v>
      </c>
      <c r="B8479" s="1" t="s">
        <v>6583</v>
      </c>
      <c r="C8479" s="1" t="s">
        <v>1959</v>
      </c>
      <c r="D8479" s="1" t="n">
        <v>1</v>
      </c>
      <c r="E8479" s="16" t="n">
        <v>2142.79</v>
      </c>
      <c r="F8479" s="17" t="n">
        <v>0</v>
      </c>
      <c r="G8479" s="16" t="n">
        <v>2142.79</v>
      </c>
      <c r="I8479" s="1" t="str">
        <f aca="false">INDEX(Products!$C$2:$C$51,MATCH(C8479,Products!$A$2:$A$51,0))</f>
        <v>Home &amp; Kitchen</v>
      </c>
      <c r="J8479" s="1" t="str">
        <f aca="false">INDEX(Orders!$E$2:$E$8001,MATCH(B8479,Orders!$A$2:$A$8001,0))</f>
        <v>Delivered</v>
      </c>
      <c r="K8479" s="1" t="str">
        <f aca="false">LEFT(INDEX(Orders!$C$2:$C$8001,MATCH(B8479,Orders!$A$2:$A$8001,0)),7)</f>
        <v>2025-10</v>
      </c>
    </row>
    <row r="8480" customFormat="false" ht="15" hidden="false" customHeight="true" outlineLevel="0" collapsed="false">
      <c r="A8480" s="1" t="s">
        <v>18950</v>
      </c>
      <c r="B8480" s="1" t="s">
        <v>6584</v>
      </c>
      <c r="C8480" s="1" t="s">
        <v>2006</v>
      </c>
      <c r="D8480" s="1" t="n">
        <v>1</v>
      </c>
      <c r="E8480" s="16" t="n">
        <v>482.17</v>
      </c>
      <c r="F8480" s="17" t="n">
        <v>0.05</v>
      </c>
      <c r="G8480" s="16" t="n">
        <v>458.06</v>
      </c>
      <c r="I8480" s="1" t="str">
        <f aca="false">INDEX(Products!$C$2:$C$51,MATCH(C8480,Products!$A$2:$A$51,0))</f>
        <v>Books &amp; Stationery</v>
      </c>
      <c r="J8480" s="1" t="str">
        <f aca="false">INDEX(Orders!$E$2:$E$8001,MATCH(B8480,Orders!$A$2:$A$8001,0))</f>
        <v>Delivered</v>
      </c>
      <c r="K8480" s="1" t="str">
        <f aca="false">LEFT(INDEX(Orders!$C$2:$C$8001,MATCH(B8480,Orders!$A$2:$A$8001,0)),7)</f>
        <v>2025-10</v>
      </c>
    </row>
    <row r="8481" customFormat="false" ht="15" hidden="false" customHeight="true" outlineLevel="0" collapsed="false">
      <c r="A8481" s="1" t="s">
        <v>18951</v>
      </c>
      <c r="B8481" s="1" t="s">
        <v>6584</v>
      </c>
      <c r="C8481" s="1" t="s">
        <v>1940</v>
      </c>
      <c r="D8481" s="1" t="n">
        <v>1</v>
      </c>
      <c r="E8481" s="16" t="n">
        <v>2374.52</v>
      </c>
      <c r="F8481" s="17" t="n">
        <v>0</v>
      </c>
      <c r="G8481" s="16" t="n">
        <v>2374.52</v>
      </c>
      <c r="I8481" s="1" t="str">
        <f aca="false">INDEX(Products!$C$2:$C$51,MATCH(C8481,Products!$A$2:$A$51,0))</f>
        <v>Fashion</v>
      </c>
      <c r="J8481" s="1" t="str">
        <f aca="false">INDEX(Orders!$E$2:$E$8001,MATCH(B8481,Orders!$A$2:$A$8001,0))</f>
        <v>Delivered</v>
      </c>
      <c r="K8481" s="1" t="str">
        <f aca="false">LEFT(INDEX(Orders!$C$2:$C$8001,MATCH(B8481,Orders!$A$2:$A$8001,0)),7)</f>
        <v>2025-10</v>
      </c>
    </row>
    <row r="8482" customFormat="false" ht="15" hidden="false" customHeight="true" outlineLevel="0" collapsed="false">
      <c r="A8482" s="1" t="s">
        <v>18952</v>
      </c>
      <c r="B8482" s="1" t="s">
        <v>6584</v>
      </c>
      <c r="C8482" s="1" t="s">
        <v>2000</v>
      </c>
      <c r="D8482" s="1" t="n">
        <v>3</v>
      </c>
      <c r="E8482" s="16" t="n">
        <v>425.08</v>
      </c>
      <c r="F8482" s="17" t="n">
        <v>0.15</v>
      </c>
      <c r="G8482" s="16" t="n">
        <v>1083.95</v>
      </c>
      <c r="I8482" s="1" t="str">
        <f aca="false">INDEX(Products!$C$2:$C$51,MATCH(C8482,Products!$A$2:$A$51,0))</f>
        <v>Books &amp; Stationery</v>
      </c>
      <c r="J8482" s="1" t="str">
        <f aca="false">INDEX(Orders!$E$2:$E$8001,MATCH(B8482,Orders!$A$2:$A$8001,0))</f>
        <v>Delivered</v>
      </c>
      <c r="K8482" s="1" t="str">
        <f aca="false">LEFT(INDEX(Orders!$C$2:$C$8001,MATCH(B8482,Orders!$A$2:$A$8001,0)),7)</f>
        <v>2025-10</v>
      </c>
    </row>
    <row r="8483" customFormat="false" ht="15" hidden="false" customHeight="true" outlineLevel="0" collapsed="false">
      <c r="A8483" s="1" t="s">
        <v>18953</v>
      </c>
      <c r="B8483" s="1" t="s">
        <v>6585</v>
      </c>
      <c r="C8483" s="1" t="s">
        <v>1940</v>
      </c>
      <c r="D8483" s="1" t="n">
        <v>1</v>
      </c>
      <c r="E8483" s="16" t="n">
        <v>2374.52</v>
      </c>
      <c r="F8483" s="17" t="n">
        <v>0.15</v>
      </c>
      <c r="G8483" s="16" t="n">
        <v>2018.34</v>
      </c>
      <c r="I8483" s="1" t="str">
        <f aca="false">INDEX(Products!$C$2:$C$51,MATCH(C8483,Products!$A$2:$A$51,0))</f>
        <v>Fashion</v>
      </c>
      <c r="J8483" s="1" t="str">
        <f aca="false">INDEX(Orders!$E$2:$E$8001,MATCH(B8483,Orders!$A$2:$A$8001,0))</f>
        <v>Delivered</v>
      </c>
      <c r="K8483" s="1" t="str">
        <f aca="false">LEFT(INDEX(Orders!$C$2:$C$8001,MATCH(B8483,Orders!$A$2:$A$8001,0)),7)</f>
        <v>2025-12</v>
      </c>
    </row>
    <row r="8484" customFormat="false" ht="15" hidden="false" customHeight="true" outlineLevel="0" collapsed="false">
      <c r="A8484" s="1" t="s">
        <v>18954</v>
      </c>
      <c r="B8484" s="1" t="s">
        <v>6585</v>
      </c>
      <c r="C8484" s="1" t="s">
        <v>1965</v>
      </c>
      <c r="D8484" s="1" t="n">
        <v>1</v>
      </c>
      <c r="E8484" s="16" t="n">
        <v>1145.07</v>
      </c>
      <c r="F8484" s="17" t="n">
        <v>0.1</v>
      </c>
      <c r="G8484" s="16" t="n">
        <v>1030.56</v>
      </c>
      <c r="I8484" s="1" t="str">
        <f aca="false">INDEX(Products!$C$2:$C$51,MATCH(C8484,Products!$A$2:$A$51,0))</f>
        <v>Home &amp; Kitchen</v>
      </c>
      <c r="J8484" s="1" t="str">
        <f aca="false">INDEX(Orders!$E$2:$E$8001,MATCH(B8484,Orders!$A$2:$A$8001,0))</f>
        <v>Delivered</v>
      </c>
      <c r="K8484" s="1" t="str">
        <f aca="false">LEFT(INDEX(Orders!$C$2:$C$8001,MATCH(B8484,Orders!$A$2:$A$8001,0)),7)</f>
        <v>2025-12</v>
      </c>
    </row>
    <row r="8485" customFormat="false" ht="15" hidden="false" customHeight="true" outlineLevel="0" collapsed="false">
      <c r="A8485" s="1" t="s">
        <v>18955</v>
      </c>
      <c r="B8485" s="1" t="s">
        <v>6585</v>
      </c>
      <c r="C8485" s="1" t="s">
        <v>1937</v>
      </c>
      <c r="D8485" s="1" t="n">
        <v>1</v>
      </c>
      <c r="E8485" s="16" t="n">
        <v>1364.75</v>
      </c>
      <c r="F8485" s="17" t="n">
        <v>0</v>
      </c>
      <c r="G8485" s="16" t="n">
        <v>1364.75</v>
      </c>
      <c r="I8485" s="1" t="str">
        <f aca="false">INDEX(Products!$C$2:$C$51,MATCH(C8485,Products!$A$2:$A$51,0))</f>
        <v>Fashion</v>
      </c>
      <c r="J8485" s="1" t="str">
        <f aca="false">INDEX(Orders!$E$2:$E$8001,MATCH(B8485,Orders!$A$2:$A$8001,0))</f>
        <v>Delivered</v>
      </c>
      <c r="K8485" s="1" t="str">
        <f aca="false">LEFT(INDEX(Orders!$C$2:$C$8001,MATCH(B8485,Orders!$A$2:$A$8001,0)),7)</f>
        <v>2025-12</v>
      </c>
    </row>
    <row r="8486" customFormat="false" ht="15" hidden="false" customHeight="true" outlineLevel="0" collapsed="false">
      <c r="A8486" s="1" t="s">
        <v>18956</v>
      </c>
      <c r="B8486" s="1" t="s">
        <v>6586</v>
      </c>
      <c r="C8486" s="1" t="s">
        <v>1959</v>
      </c>
      <c r="D8486" s="1" t="n">
        <v>1</v>
      </c>
      <c r="E8486" s="16" t="n">
        <v>2142.79</v>
      </c>
      <c r="F8486" s="17" t="n">
        <v>0.15</v>
      </c>
      <c r="G8486" s="16" t="n">
        <v>1821.37</v>
      </c>
      <c r="I8486" s="1" t="str">
        <f aca="false">INDEX(Products!$C$2:$C$51,MATCH(C8486,Products!$A$2:$A$51,0))</f>
        <v>Home &amp; Kitchen</v>
      </c>
      <c r="J8486" s="1" t="str">
        <f aca="false">INDEX(Orders!$E$2:$E$8001,MATCH(B8486,Orders!$A$2:$A$8001,0))</f>
        <v>Delivered</v>
      </c>
      <c r="K8486" s="1" t="str">
        <f aca="false">LEFT(INDEX(Orders!$C$2:$C$8001,MATCH(B8486,Orders!$A$2:$A$8001,0)),7)</f>
        <v>2025-06</v>
      </c>
    </row>
    <row r="8487" customFormat="false" ht="15" hidden="false" customHeight="true" outlineLevel="0" collapsed="false">
      <c r="A8487" s="1" t="s">
        <v>18957</v>
      </c>
      <c r="B8487" s="1" t="s">
        <v>6587</v>
      </c>
      <c r="C8487" s="1" t="s">
        <v>1933</v>
      </c>
      <c r="D8487" s="1" t="n">
        <v>1</v>
      </c>
      <c r="E8487" s="16" t="n">
        <v>7194.38</v>
      </c>
      <c r="F8487" s="17" t="n">
        <v>0.05</v>
      </c>
      <c r="G8487" s="16" t="n">
        <v>6834.66</v>
      </c>
      <c r="I8487" s="1" t="str">
        <f aca="false">INDEX(Products!$C$2:$C$51,MATCH(C8487,Products!$A$2:$A$51,0))</f>
        <v>Electronics</v>
      </c>
      <c r="J8487" s="1" t="str">
        <f aca="false">INDEX(Orders!$E$2:$E$8001,MATCH(B8487,Orders!$A$2:$A$8001,0))</f>
        <v>Delivered</v>
      </c>
      <c r="K8487" s="1" t="str">
        <f aca="false">LEFT(INDEX(Orders!$C$2:$C$8001,MATCH(B8487,Orders!$A$2:$A$8001,0)),7)</f>
        <v>2025-04</v>
      </c>
    </row>
    <row r="8488" customFormat="false" ht="15" hidden="false" customHeight="true" outlineLevel="0" collapsed="false">
      <c r="A8488" s="1" t="s">
        <v>18958</v>
      </c>
      <c r="B8488" s="1" t="s">
        <v>6588</v>
      </c>
      <c r="C8488" s="1" t="s">
        <v>1930</v>
      </c>
      <c r="D8488" s="1" t="n">
        <v>1</v>
      </c>
      <c r="E8488" s="16" t="n">
        <v>2398.35</v>
      </c>
      <c r="F8488" s="17" t="n">
        <v>0</v>
      </c>
      <c r="G8488" s="16" t="n">
        <v>2398.35</v>
      </c>
      <c r="I8488" s="1" t="str">
        <f aca="false">INDEX(Products!$C$2:$C$51,MATCH(C8488,Products!$A$2:$A$51,0))</f>
        <v>Electronics</v>
      </c>
      <c r="J8488" s="1" t="str">
        <f aca="false">INDEX(Orders!$E$2:$E$8001,MATCH(B8488,Orders!$A$2:$A$8001,0))</f>
        <v>Delivered</v>
      </c>
      <c r="K8488" s="1" t="str">
        <f aca="false">LEFT(INDEX(Orders!$C$2:$C$8001,MATCH(B8488,Orders!$A$2:$A$8001,0)),7)</f>
        <v>2025-11</v>
      </c>
    </row>
    <row r="8489" customFormat="false" ht="15" hidden="false" customHeight="true" outlineLevel="0" collapsed="false">
      <c r="A8489" s="1" t="s">
        <v>18959</v>
      </c>
      <c r="B8489" s="1" t="s">
        <v>6588</v>
      </c>
      <c r="C8489" s="1" t="s">
        <v>1953</v>
      </c>
      <c r="D8489" s="1" t="n">
        <v>3</v>
      </c>
      <c r="E8489" s="16" t="n">
        <v>4914.12</v>
      </c>
      <c r="F8489" s="17" t="n">
        <v>0.05</v>
      </c>
      <c r="G8489" s="16" t="n">
        <v>14005.24</v>
      </c>
      <c r="I8489" s="1" t="str">
        <f aca="false">INDEX(Products!$C$2:$C$51,MATCH(C8489,Products!$A$2:$A$51,0))</f>
        <v>Fashion</v>
      </c>
      <c r="J8489" s="1" t="str">
        <f aca="false">INDEX(Orders!$E$2:$E$8001,MATCH(B8489,Orders!$A$2:$A$8001,0))</f>
        <v>Delivered</v>
      </c>
      <c r="K8489" s="1" t="str">
        <f aca="false">LEFT(INDEX(Orders!$C$2:$C$8001,MATCH(B8489,Orders!$A$2:$A$8001,0)),7)</f>
        <v>2025-11</v>
      </c>
    </row>
    <row r="8490" customFormat="false" ht="15" hidden="false" customHeight="true" outlineLevel="0" collapsed="false">
      <c r="A8490" s="1" t="s">
        <v>18960</v>
      </c>
      <c r="B8490" s="1" t="s">
        <v>6589</v>
      </c>
      <c r="C8490" s="1" t="s">
        <v>1930</v>
      </c>
      <c r="D8490" s="1" t="n">
        <v>1</v>
      </c>
      <c r="E8490" s="16" t="n">
        <v>2398.35</v>
      </c>
      <c r="F8490" s="17" t="n">
        <v>0.05</v>
      </c>
      <c r="G8490" s="16" t="n">
        <v>2278.43</v>
      </c>
      <c r="I8490" s="1" t="str">
        <f aca="false">INDEX(Products!$C$2:$C$51,MATCH(C8490,Products!$A$2:$A$51,0))</f>
        <v>Electronics</v>
      </c>
      <c r="J8490" s="1" t="str">
        <f aca="false">INDEX(Orders!$E$2:$E$8001,MATCH(B8490,Orders!$A$2:$A$8001,0))</f>
        <v>Delivered</v>
      </c>
      <c r="K8490" s="1" t="str">
        <f aca="false">LEFT(INDEX(Orders!$C$2:$C$8001,MATCH(B8490,Orders!$A$2:$A$8001,0)),7)</f>
        <v>2024-11</v>
      </c>
    </row>
    <row r="8491" customFormat="false" ht="15" hidden="false" customHeight="true" outlineLevel="0" collapsed="false">
      <c r="A8491" s="1" t="s">
        <v>18961</v>
      </c>
      <c r="B8491" s="1" t="s">
        <v>6589</v>
      </c>
      <c r="C8491" s="1" t="s">
        <v>2007</v>
      </c>
      <c r="D8491" s="1" t="n">
        <v>1</v>
      </c>
      <c r="E8491" s="16" t="n">
        <v>750.27</v>
      </c>
      <c r="F8491" s="17" t="n">
        <v>0.2</v>
      </c>
      <c r="G8491" s="16" t="n">
        <v>600.22</v>
      </c>
      <c r="I8491" s="1" t="str">
        <f aca="false">INDEX(Products!$C$2:$C$51,MATCH(C8491,Products!$A$2:$A$51,0))</f>
        <v>Books &amp; Stationery</v>
      </c>
      <c r="J8491" s="1" t="str">
        <f aca="false">INDEX(Orders!$E$2:$E$8001,MATCH(B8491,Orders!$A$2:$A$8001,0))</f>
        <v>Delivered</v>
      </c>
      <c r="K8491" s="1" t="str">
        <f aca="false">LEFT(INDEX(Orders!$C$2:$C$8001,MATCH(B8491,Orders!$A$2:$A$8001,0)),7)</f>
        <v>2024-11</v>
      </c>
    </row>
    <row r="8492" customFormat="false" ht="15" hidden="false" customHeight="true" outlineLevel="0" collapsed="false">
      <c r="A8492" s="1" t="s">
        <v>18962</v>
      </c>
      <c r="B8492" s="1" t="s">
        <v>6590</v>
      </c>
      <c r="C8492" s="1" t="s">
        <v>1990</v>
      </c>
      <c r="D8492" s="1" t="n">
        <v>1</v>
      </c>
      <c r="E8492" s="16" t="n">
        <v>5311.32</v>
      </c>
      <c r="F8492" s="17" t="n">
        <v>0</v>
      </c>
      <c r="G8492" s="16" t="n">
        <v>5311.32</v>
      </c>
      <c r="I8492" s="1" t="str">
        <f aca="false">INDEX(Products!$C$2:$C$51,MATCH(C8492,Products!$A$2:$A$51,0))</f>
        <v>Sports &amp; Fitness</v>
      </c>
      <c r="J8492" s="1" t="str">
        <f aca="false">INDEX(Orders!$E$2:$E$8001,MATCH(B8492,Orders!$A$2:$A$8001,0))</f>
        <v>Delivered</v>
      </c>
      <c r="K8492" s="1" t="str">
        <f aca="false">LEFT(INDEX(Orders!$C$2:$C$8001,MATCH(B8492,Orders!$A$2:$A$8001,0)),7)</f>
        <v>2025-03</v>
      </c>
    </row>
    <row r="8493" customFormat="false" ht="15" hidden="false" customHeight="true" outlineLevel="0" collapsed="false">
      <c r="A8493" s="1" t="s">
        <v>18963</v>
      </c>
      <c r="B8493" s="1" t="s">
        <v>6591</v>
      </c>
      <c r="C8493" s="1" t="s">
        <v>1935</v>
      </c>
      <c r="D8493" s="1" t="n">
        <v>1</v>
      </c>
      <c r="E8493" s="16" t="n">
        <v>14558.72</v>
      </c>
      <c r="F8493" s="17" t="n">
        <v>0</v>
      </c>
      <c r="G8493" s="16" t="n">
        <v>14558.72</v>
      </c>
      <c r="I8493" s="1" t="str">
        <f aca="false">INDEX(Products!$C$2:$C$51,MATCH(C8493,Products!$A$2:$A$51,0))</f>
        <v>Electronics</v>
      </c>
      <c r="J8493" s="1" t="str">
        <f aca="false">INDEX(Orders!$E$2:$E$8001,MATCH(B8493,Orders!$A$2:$A$8001,0))</f>
        <v>Cancelled</v>
      </c>
      <c r="K8493" s="1" t="str">
        <f aca="false">LEFT(INDEX(Orders!$C$2:$C$8001,MATCH(B8493,Orders!$A$2:$A$8001,0)),7)</f>
        <v>2025-05</v>
      </c>
    </row>
    <row r="8494" customFormat="false" ht="15" hidden="false" customHeight="true" outlineLevel="0" collapsed="false">
      <c r="A8494" s="1" t="s">
        <v>18964</v>
      </c>
      <c r="B8494" s="1" t="s">
        <v>6591</v>
      </c>
      <c r="C8494" s="1" t="s">
        <v>1990</v>
      </c>
      <c r="D8494" s="1" t="n">
        <v>1</v>
      </c>
      <c r="E8494" s="16" t="n">
        <v>5311.32</v>
      </c>
      <c r="F8494" s="17" t="n">
        <v>0.05</v>
      </c>
      <c r="G8494" s="16" t="n">
        <v>5045.75</v>
      </c>
      <c r="I8494" s="1" t="str">
        <f aca="false">INDEX(Products!$C$2:$C$51,MATCH(C8494,Products!$A$2:$A$51,0))</f>
        <v>Sports &amp; Fitness</v>
      </c>
      <c r="J8494" s="1" t="str">
        <f aca="false">INDEX(Orders!$E$2:$E$8001,MATCH(B8494,Orders!$A$2:$A$8001,0))</f>
        <v>Cancelled</v>
      </c>
      <c r="K8494" s="1" t="str">
        <f aca="false">LEFT(INDEX(Orders!$C$2:$C$8001,MATCH(B8494,Orders!$A$2:$A$8001,0)),7)</f>
        <v>2025-05</v>
      </c>
    </row>
    <row r="8495" customFormat="false" ht="15" hidden="false" customHeight="true" outlineLevel="0" collapsed="false">
      <c r="A8495" s="1" t="s">
        <v>18965</v>
      </c>
      <c r="B8495" s="1" t="s">
        <v>6591</v>
      </c>
      <c r="C8495" s="1" t="s">
        <v>1997</v>
      </c>
      <c r="D8495" s="1" t="n">
        <v>1</v>
      </c>
      <c r="E8495" s="16" t="n">
        <v>311.15</v>
      </c>
      <c r="F8495" s="17" t="n">
        <v>0.2</v>
      </c>
      <c r="G8495" s="16" t="n">
        <v>248.92</v>
      </c>
      <c r="I8495" s="1" t="str">
        <f aca="false">INDEX(Products!$C$2:$C$51,MATCH(C8495,Products!$A$2:$A$51,0))</f>
        <v>Sports &amp; Fitness</v>
      </c>
      <c r="J8495" s="1" t="str">
        <f aca="false">INDEX(Orders!$E$2:$E$8001,MATCH(B8495,Orders!$A$2:$A$8001,0))</f>
        <v>Cancelled</v>
      </c>
      <c r="K8495" s="1" t="str">
        <f aca="false">LEFT(INDEX(Orders!$C$2:$C$8001,MATCH(B8495,Orders!$A$2:$A$8001,0)),7)</f>
        <v>2025-05</v>
      </c>
    </row>
    <row r="8496" customFormat="false" ht="15" hidden="false" customHeight="true" outlineLevel="0" collapsed="false">
      <c r="A8496" s="1" t="s">
        <v>18966</v>
      </c>
      <c r="B8496" s="1" t="s">
        <v>6591</v>
      </c>
      <c r="C8496" s="1" t="s">
        <v>1930</v>
      </c>
      <c r="D8496" s="1" t="n">
        <v>1</v>
      </c>
      <c r="E8496" s="16" t="n">
        <v>2398.35</v>
      </c>
      <c r="F8496" s="17" t="n">
        <v>0</v>
      </c>
      <c r="G8496" s="16" t="n">
        <v>2398.35</v>
      </c>
      <c r="I8496" s="1" t="str">
        <f aca="false">INDEX(Products!$C$2:$C$51,MATCH(C8496,Products!$A$2:$A$51,0))</f>
        <v>Electronics</v>
      </c>
      <c r="J8496" s="1" t="str">
        <f aca="false">INDEX(Orders!$E$2:$E$8001,MATCH(B8496,Orders!$A$2:$A$8001,0))</f>
        <v>Cancelled</v>
      </c>
      <c r="K8496" s="1" t="str">
        <f aca="false">LEFT(INDEX(Orders!$C$2:$C$8001,MATCH(B8496,Orders!$A$2:$A$8001,0)),7)</f>
        <v>2025-05</v>
      </c>
    </row>
    <row r="8497" customFormat="false" ht="15" hidden="false" customHeight="true" outlineLevel="0" collapsed="false">
      <c r="A8497" s="1" t="s">
        <v>18967</v>
      </c>
      <c r="B8497" s="1" t="s">
        <v>6591</v>
      </c>
      <c r="C8497" s="1" t="s">
        <v>1940</v>
      </c>
      <c r="D8497" s="1" t="n">
        <v>1</v>
      </c>
      <c r="E8497" s="16" t="n">
        <v>2374.52</v>
      </c>
      <c r="F8497" s="17" t="n">
        <v>0.05</v>
      </c>
      <c r="G8497" s="16" t="n">
        <v>2255.79</v>
      </c>
      <c r="I8497" s="1" t="str">
        <f aca="false">INDEX(Products!$C$2:$C$51,MATCH(C8497,Products!$A$2:$A$51,0))</f>
        <v>Fashion</v>
      </c>
      <c r="J8497" s="1" t="str">
        <f aca="false">INDEX(Orders!$E$2:$E$8001,MATCH(B8497,Orders!$A$2:$A$8001,0))</f>
        <v>Cancelled</v>
      </c>
      <c r="K8497" s="1" t="str">
        <f aca="false">LEFT(INDEX(Orders!$C$2:$C$8001,MATCH(B8497,Orders!$A$2:$A$8001,0)),7)</f>
        <v>2025-05</v>
      </c>
    </row>
    <row r="8498" customFormat="false" ht="15" hidden="false" customHeight="true" outlineLevel="0" collapsed="false">
      <c r="A8498" s="1" t="s">
        <v>18968</v>
      </c>
      <c r="B8498" s="1" t="s">
        <v>6592</v>
      </c>
      <c r="C8498" s="1" t="s">
        <v>1953</v>
      </c>
      <c r="D8498" s="1" t="n">
        <v>1</v>
      </c>
      <c r="E8498" s="16" t="n">
        <v>4914.12</v>
      </c>
      <c r="F8498" s="17" t="n">
        <v>0.1</v>
      </c>
      <c r="G8498" s="16" t="n">
        <v>4422.71</v>
      </c>
      <c r="I8498" s="1" t="str">
        <f aca="false">INDEX(Products!$C$2:$C$51,MATCH(C8498,Products!$A$2:$A$51,0))</f>
        <v>Fashion</v>
      </c>
      <c r="J8498" s="1" t="str">
        <f aca="false">INDEX(Orders!$E$2:$E$8001,MATCH(B8498,Orders!$A$2:$A$8001,0))</f>
        <v>Delivered</v>
      </c>
      <c r="K8498" s="1" t="str">
        <f aca="false">LEFT(INDEX(Orders!$C$2:$C$8001,MATCH(B8498,Orders!$A$2:$A$8001,0)),7)</f>
        <v>2024-02</v>
      </c>
    </row>
    <row r="8499" customFormat="false" ht="15" hidden="false" customHeight="true" outlineLevel="0" collapsed="false">
      <c r="A8499" s="1" t="s">
        <v>18969</v>
      </c>
      <c r="B8499" s="1" t="s">
        <v>6593</v>
      </c>
      <c r="C8499" s="1" t="s">
        <v>1995</v>
      </c>
      <c r="D8499" s="1" t="n">
        <v>3</v>
      </c>
      <c r="E8499" s="16" t="n">
        <v>2914.27</v>
      </c>
      <c r="F8499" s="17" t="n">
        <v>0</v>
      </c>
      <c r="G8499" s="16" t="n">
        <v>8742.81</v>
      </c>
      <c r="I8499" s="1" t="str">
        <f aca="false">INDEX(Products!$C$2:$C$51,MATCH(C8499,Products!$A$2:$A$51,0))</f>
        <v>Sports &amp; Fitness</v>
      </c>
      <c r="J8499" s="1" t="str">
        <f aca="false">INDEX(Orders!$E$2:$E$8001,MATCH(B8499,Orders!$A$2:$A$8001,0))</f>
        <v>Delivered</v>
      </c>
      <c r="K8499" s="1" t="str">
        <f aca="false">LEFT(INDEX(Orders!$C$2:$C$8001,MATCH(B8499,Orders!$A$2:$A$8001,0)),7)</f>
        <v>2024-11</v>
      </c>
    </row>
    <row r="8500" customFormat="false" ht="15" hidden="false" customHeight="true" outlineLevel="0" collapsed="false">
      <c r="A8500" s="1" t="s">
        <v>18970</v>
      </c>
      <c r="B8500" s="1" t="s">
        <v>6593</v>
      </c>
      <c r="C8500" s="1" t="s">
        <v>1979</v>
      </c>
      <c r="D8500" s="1" t="n">
        <v>1</v>
      </c>
      <c r="E8500" s="16" t="n">
        <v>623</v>
      </c>
      <c r="F8500" s="17" t="n">
        <v>0.05</v>
      </c>
      <c r="G8500" s="16" t="n">
        <v>591.85</v>
      </c>
      <c r="I8500" s="1" t="str">
        <f aca="false">INDEX(Products!$C$2:$C$51,MATCH(C8500,Products!$A$2:$A$51,0))</f>
        <v>Beauty &amp; Personal Care</v>
      </c>
      <c r="J8500" s="1" t="str">
        <f aca="false">INDEX(Orders!$E$2:$E$8001,MATCH(B8500,Orders!$A$2:$A$8001,0))</f>
        <v>Delivered</v>
      </c>
      <c r="K8500" s="1" t="str">
        <f aca="false">LEFT(INDEX(Orders!$C$2:$C$8001,MATCH(B8500,Orders!$A$2:$A$8001,0)),7)</f>
        <v>2024-11</v>
      </c>
    </row>
    <row r="8501" customFormat="false" ht="15" hidden="false" customHeight="true" outlineLevel="0" collapsed="false">
      <c r="A8501" s="1" t="s">
        <v>18971</v>
      </c>
      <c r="B8501" s="1" t="s">
        <v>6594</v>
      </c>
      <c r="C8501" s="1" t="s">
        <v>1979</v>
      </c>
      <c r="D8501" s="1" t="n">
        <v>1</v>
      </c>
      <c r="E8501" s="16" t="n">
        <v>623</v>
      </c>
      <c r="F8501" s="17" t="n">
        <v>0</v>
      </c>
      <c r="G8501" s="16" t="n">
        <v>623</v>
      </c>
      <c r="I8501" s="1" t="str">
        <f aca="false">INDEX(Products!$C$2:$C$51,MATCH(C8501,Products!$A$2:$A$51,0))</f>
        <v>Beauty &amp; Personal Care</v>
      </c>
      <c r="J8501" s="1" t="str">
        <f aca="false">INDEX(Orders!$E$2:$E$8001,MATCH(B8501,Orders!$A$2:$A$8001,0))</f>
        <v>Delivered</v>
      </c>
      <c r="K8501" s="1" t="str">
        <f aca="false">LEFT(INDEX(Orders!$C$2:$C$8001,MATCH(B8501,Orders!$A$2:$A$8001,0)),7)</f>
        <v>2024-12</v>
      </c>
    </row>
    <row r="8502" customFormat="false" ht="15" hidden="false" customHeight="true" outlineLevel="0" collapsed="false">
      <c r="A8502" s="1" t="s">
        <v>18972</v>
      </c>
      <c r="B8502" s="1" t="s">
        <v>6595</v>
      </c>
      <c r="C8502" s="1" t="s">
        <v>2007</v>
      </c>
      <c r="D8502" s="1" t="n">
        <v>2</v>
      </c>
      <c r="E8502" s="16" t="n">
        <v>750.27</v>
      </c>
      <c r="F8502" s="17" t="n">
        <v>0</v>
      </c>
      <c r="G8502" s="16" t="n">
        <v>1500.54</v>
      </c>
      <c r="I8502" s="1" t="str">
        <f aca="false">INDEX(Products!$C$2:$C$51,MATCH(C8502,Products!$A$2:$A$51,0))</f>
        <v>Books &amp; Stationery</v>
      </c>
      <c r="J8502" s="1" t="str">
        <f aca="false">INDEX(Orders!$E$2:$E$8001,MATCH(B8502,Orders!$A$2:$A$8001,0))</f>
        <v>Delivered</v>
      </c>
      <c r="K8502" s="1" t="str">
        <f aca="false">LEFT(INDEX(Orders!$C$2:$C$8001,MATCH(B8502,Orders!$A$2:$A$8001,0)),7)</f>
        <v>2025-01</v>
      </c>
    </row>
    <row r="8503" customFormat="false" ht="15" hidden="false" customHeight="true" outlineLevel="0" collapsed="false">
      <c r="A8503" s="1" t="s">
        <v>18973</v>
      </c>
      <c r="B8503" s="1" t="s">
        <v>6595</v>
      </c>
      <c r="C8503" s="1" t="s">
        <v>1949</v>
      </c>
      <c r="D8503" s="1" t="n">
        <v>3</v>
      </c>
      <c r="E8503" s="16" t="n">
        <v>4185.64</v>
      </c>
      <c r="F8503" s="17" t="n">
        <v>0</v>
      </c>
      <c r="G8503" s="16" t="n">
        <v>12556.92</v>
      </c>
      <c r="I8503" s="1" t="str">
        <f aca="false">INDEX(Products!$C$2:$C$51,MATCH(C8503,Products!$A$2:$A$51,0))</f>
        <v>Fashion</v>
      </c>
      <c r="J8503" s="1" t="str">
        <f aca="false">INDEX(Orders!$E$2:$E$8001,MATCH(B8503,Orders!$A$2:$A$8001,0))</f>
        <v>Delivered</v>
      </c>
      <c r="K8503" s="1" t="str">
        <f aca="false">LEFT(INDEX(Orders!$C$2:$C$8001,MATCH(B8503,Orders!$A$2:$A$8001,0)),7)</f>
        <v>2025-01</v>
      </c>
    </row>
    <row r="8504" customFormat="false" ht="15" hidden="false" customHeight="true" outlineLevel="0" collapsed="false">
      <c r="A8504" s="1" t="s">
        <v>18974</v>
      </c>
      <c r="B8504" s="1" t="s">
        <v>6595</v>
      </c>
      <c r="C8504" s="1" t="s">
        <v>2006</v>
      </c>
      <c r="D8504" s="1" t="n">
        <v>1</v>
      </c>
      <c r="E8504" s="16" t="n">
        <v>482.17</v>
      </c>
      <c r="F8504" s="17" t="n">
        <v>0.05</v>
      </c>
      <c r="G8504" s="16" t="n">
        <v>458.06</v>
      </c>
      <c r="I8504" s="1" t="str">
        <f aca="false">INDEX(Products!$C$2:$C$51,MATCH(C8504,Products!$A$2:$A$51,0))</f>
        <v>Books &amp; Stationery</v>
      </c>
      <c r="J8504" s="1" t="str">
        <f aca="false">INDEX(Orders!$E$2:$E$8001,MATCH(B8504,Orders!$A$2:$A$8001,0))</f>
        <v>Delivered</v>
      </c>
      <c r="K8504" s="1" t="str">
        <f aca="false">LEFT(INDEX(Orders!$C$2:$C$8001,MATCH(B8504,Orders!$A$2:$A$8001,0)),7)</f>
        <v>2025-01</v>
      </c>
    </row>
    <row r="8505" customFormat="false" ht="15" hidden="false" customHeight="true" outlineLevel="0" collapsed="false">
      <c r="A8505" s="1" t="s">
        <v>18975</v>
      </c>
      <c r="B8505" s="1" t="s">
        <v>6596</v>
      </c>
      <c r="C8505" s="1" t="s">
        <v>1997</v>
      </c>
      <c r="D8505" s="1" t="n">
        <v>1</v>
      </c>
      <c r="E8505" s="16" t="n">
        <v>311.15</v>
      </c>
      <c r="F8505" s="17" t="n">
        <v>0</v>
      </c>
      <c r="G8505" s="16" t="n">
        <v>311.15</v>
      </c>
      <c r="I8505" s="1" t="str">
        <f aca="false">INDEX(Products!$C$2:$C$51,MATCH(C8505,Products!$A$2:$A$51,0))</f>
        <v>Sports &amp; Fitness</v>
      </c>
      <c r="J8505" s="1" t="str">
        <f aca="false">INDEX(Orders!$E$2:$E$8001,MATCH(B8505,Orders!$A$2:$A$8001,0))</f>
        <v>Delivered</v>
      </c>
      <c r="K8505" s="1" t="str">
        <f aca="false">LEFT(INDEX(Orders!$C$2:$C$8001,MATCH(B8505,Orders!$A$2:$A$8001,0)),7)</f>
        <v>2025-08</v>
      </c>
    </row>
    <row r="8506" customFormat="false" ht="15" hidden="false" customHeight="true" outlineLevel="0" collapsed="false">
      <c r="A8506" s="1" t="s">
        <v>18976</v>
      </c>
      <c r="B8506" s="1" t="s">
        <v>6596</v>
      </c>
      <c r="C8506" s="1" t="s">
        <v>1998</v>
      </c>
      <c r="D8506" s="1" t="n">
        <v>2</v>
      </c>
      <c r="E8506" s="16" t="n">
        <v>1335.85</v>
      </c>
      <c r="F8506" s="17" t="n">
        <v>0</v>
      </c>
      <c r="G8506" s="16" t="n">
        <v>2671.7</v>
      </c>
      <c r="I8506" s="1" t="str">
        <f aca="false">INDEX(Products!$C$2:$C$51,MATCH(C8506,Products!$A$2:$A$51,0))</f>
        <v>Sports &amp; Fitness</v>
      </c>
      <c r="J8506" s="1" t="str">
        <f aca="false">INDEX(Orders!$E$2:$E$8001,MATCH(B8506,Orders!$A$2:$A$8001,0))</f>
        <v>Delivered</v>
      </c>
      <c r="K8506" s="1" t="str">
        <f aca="false">LEFT(INDEX(Orders!$C$2:$C$8001,MATCH(B8506,Orders!$A$2:$A$8001,0)),7)</f>
        <v>2025-08</v>
      </c>
    </row>
    <row r="8507" customFormat="false" ht="15" hidden="false" customHeight="true" outlineLevel="0" collapsed="false">
      <c r="A8507" s="1" t="s">
        <v>18977</v>
      </c>
      <c r="B8507" s="1" t="s">
        <v>6597</v>
      </c>
      <c r="C8507" s="1" t="s">
        <v>2006</v>
      </c>
      <c r="D8507" s="1" t="n">
        <v>2</v>
      </c>
      <c r="E8507" s="16" t="n">
        <v>482.17</v>
      </c>
      <c r="F8507" s="17" t="n">
        <v>0</v>
      </c>
      <c r="G8507" s="16" t="n">
        <v>964.34</v>
      </c>
      <c r="I8507" s="1" t="str">
        <f aca="false">INDEX(Products!$C$2:$C$51,MATCH(C8507,Products!$A$2:$A$51,0))</f>
        <v>Books &amp; Stationery</v>
      </c>
      <c r="J8507" s="1" t="str">
        <f aca="false">INDEX(Orders!$E$2:$E$8001,MATCH(B8507,Orders!$A$2:$A$8001,0))</f>
        <v>Delivered</v>
      </c>
      <c r="K8507" s="1" t="str">
        <f aca="false">LEFT(INDEX(Orders!$C$2:$C$8001,MATCH(B8507,Orders!$A$2:$A$8001,0)),7)</f>
        <v>2024-11</v>
      </c>
    </row>
    <row r="8508" customFormat="false" ht="15" hidden="false" customHeight="true" outlineLevel="0" collapsed="false">
      <c r="A8508" s="1" t="s">
        <v>18978</v>
      </c>
      <c r="B8508" s="1" t="s">
        <v>6597</v>
      </c>
      <c r="C8508" s="1" t="s">
        <v>2007</v>
      </c>
      <c r="D8508" s="1" t="n">
        <v>1</v>
      </c>
      <c r="E8508" s="16" t="n">
        <v>750.27</v>
      </c>
      <c r="F8508" s="17" t="n">
        <v>0</v>
      </c>
      <c r="G8508" s="16" t="n">
        <v>750.27</v>
      </c>
      <c r="I8508" s="1" t="str">
        <f aca="false">INDEX(Products!$C$2:$C$51,MATCH(C8508,Products!$A$2:$A$51,0))</f>
        <v>Books &amp; Stationery</v>
      </c>
      <c r="J8508" s="1" t="str">
        <f aca="false">INDEX(Orders!$E$2:$E$8001,MATCH(B8508,Orders!$A$2:$A$8001,0))</f>
        <v>Delivered</v>
      </c>
      <c r="K8508" s="1" t="str">
        <f aca="false">LEFT(INDEX(Orders!$C$2:$C$8001,MATCH(B8508,Orders!$A$2:$A$8001,0)),7)</f>
        <v>2024-11</v>
      </c>
    </row>
    <row r="8509" customFormat="false" ht="15" hidden="false" customHeight="true" outlineLevel="0" collapsed="false">
      <c r="A8509" s="1" t="s">
        <v>18979</v>
      </c>
      <c r="B8509" s="1" t="s">
        <v>6598</v>
      </c>
      <c r="C8509" s="1" t="s">
        <v>1959</v>
      </c>
      <c r="D8509" s="1" t="n">
        <v>1</v>
      </c>
      <c r="E8509" s="16" t="n">
        <v>2142.79</v>
      </c>
      <c r="F8509" s="17" t="n">
        <v>0.15</v>
      </c>
      <c r="G8509" s="16" t="n">
        <v>1821.37</v>
      </c>
      <c r="I8509" s="1" t="str">
        <f aca="false">INDEX(Products!$C$2:$C$51,MATCH(C8509,Products!$A$2:$A$51,0))</f>
        <v>Home &amp; Kitchen</v>
      </c>
      <c r="J8509" s="1" t="str">
        <f aca="false">INDEX(Orders!$E$2:$E$8001,MATCH(B8509,Orders!$A$2:$A$8001,0))</f>
        <v>Delivered</v>
      </c>
      <c r="K8509" s="1" t="str">
        <f aca="false">LEFT(INDEX(Orders!$C$2:$C$8001,MATCH(B8509,Orders!$A$2:$A$8001,0)),7)</f>
        <v>2024-05</v>
      </c>
    </row>
    <row r="8510" customFormat="false" ht="15" hidden="false" customHeight="true" outlineLevel="0" collapsed="false">
      <c r="A8510" s="1" t="s">
        <v>18980</v>
      </c>
      <c r="B8510" s="1" t="s">
        <v>6599</v>
      </c>
      <c r="C8510" s="1" t="s">
        <v>2006</v>
      </c>
      <c r="D8510" s="1" t="n">
        <v>1</v>
      </c>
      <c r="E8510" s="16" t="n">
        <v>482.17</v>
      </c>
      <c r="F8510" s="17" t="n">
        <v>0.1</v>
      </c>
      <c r="G8510" s="16" t="n">
        <v>433.95</v>
      </c>
      <c r="I8510" s="1" t="str">
        <f aca="false">INDEX(Products!$C$2:$C$51,MATCH(C8510,Products!$A$2:$A$51,0))</f>
        <v>Books &amp; Stationery</v>
      </c>
      <c r="J8510" s="1" t="str">
        <f aca="false">INDEX(Orders!$E$2:$E$8001,MATCH(B8510,Orders!$A$2:$A$8001,0))</f>
        <v>Delivered</v>
      </c>
      <c r="K8510" s="1" t="str">
        <f aca="false">LEFT(INDEX(Orders!$C$2:$C$8001,MATCH(B8510,Orders!$A$2:$A$8001,0)),7)</f>
        <v>2025-03</v>
      </c>
    </row>
    <row r="8511" customFormat="false" ht="15" hidden="false" customHeight="true" outlineLevel="0" collapsed="false">
      <c r="A8511" s="1" t="s">
        <v>18981</v>
      </c>
      <c r="B8511" s="1" t="s">
        <v>6599</v>
      </c>
      <c r="C8511" s="1" t="s">
        <v>1955</v>
      </c>
      <c r="D8511" s="1" t="n">
        <v>1</v>
      </c>
      <c r="E8511" s="16" t="n">
        <v>3340.76</v>
      </c>
      <c r="F8511" s="17" t="n">
        <v>0</v>
      </c>
      <c r="G8511" s="16" t="n">
        <v>3340.76</v>
      </c>
      <c r="I8511" s="1" t="str">
        <f aca="false">INDEX(Products!$C$2:$C$51,MATCH(C8511,Products!$A$2:$A$51,0))</f>
        <v>Home &amp; Kitchen</v>
      </c>
      <c r="J8511" s="1" t="str">
        <f aca="false">INDEX(Orders!$E$2:$E$8001,MATCH(B8511,Orders!$A$2:$A$8001,0))</f>
        <v>Delivered</v>
      </c>
      <c r="K8511" s="1" t="str">
        <f aca="false">LEFT(INDEX(Orders!$C$2:$C$8001,MATCH(B8511,Orders!$A$2:$A$8001,0)),7)</f>
        <v>2025-03</v>
      </c>
    </row>
    <row r="8512" customFormat="false" ht="15" hidden="false" customHeight="true" outlineLevel="0" collapsed="false">
      <c r="A8512" s="1" t="s">
        <v>18982</v>
      </c>
      <c r="B8512" s="1" t="s">
        <v>6600</v>
      </c>
      <c r="C8512" s="1" t="s">
        <v>2006</v>
      </c>
      <c r="D8512" s="1" t="n">
        <v>1</v>
      </c>
      <c r="E8512" s="16" t="n">
        <v>482.17</v>
      </c>
      <c r="F8512" s="17" t="n">
        <v>0.05</v>
      </c>
      <c r="G8512" s="16" t="n">
        <v>458.06</v>
      </c>
      <c r="I8512" s="1" t="str">
        <f aca="false">INDEX(Products!$C$2:$C$51,MATCH(C8512,Products!$A$2:$A$51,0))</f>
        <v>Books &amp; Stationery</v>
      </c>
      <c r="J8512" s="1" t="str">
        <f aca="false">INDEX(Orders!$E$2:$E$8001,MATCH(B8512,Orders!$A$2:$A$8001,0))</f>
        <v>Returned</v>
      </c>
      <c r="K8512" s="1" t="str">
        <f aca="false">LEFT(INDEX(Orders!$C$2:$C$8001,MATCH(B8512,Orders!$A$2:$A$8001,0)),7)</f>
        <v>2024-12</v>
      </c>
    </row>
    <row r="8513" customFormat="false" ht="15" hidden="false" customHeight="true" outlineLevel="0" collapsed="false">
      <c r="A8513" s="1" t="s">
        <v>18983</v>
      </c>
      <c r="B8513" s="1" t="s">
        <v>6600</v>
      </c>
      <c r="C8513" s="1" t="s">
        <v>1961</v>
      </c>
      <c r="D8513" s="1" t="n">
        <v>3</v>
      </c>
      <c r="E8513" s="16" t="n">
        <v>3493.68</v>
      </c>
      <c r="F8513" s="17" t="n">
        <v>0.05</v>
      </c>
      <c r="G8513" s="16" t="n">
        <v>9956.99</v>
      </c>
      <c r="I8513" s="1" t="str">
        <f aca="false">INDEX(Products!$C$2:$C$51,MATCH(C8513,Products!$A$2:$A$51,0))</f>
        <v>Home &amp; Kitchen</v>
      </c>
      <c r="J8513" s="1" t="str">
        <f aca="false">INDEX(Orders!$E$2:$E$8001,MATCH(B8513,Orders!$A$2:$A$8001,0))</f>
        <v>Returned</v>
      </c>
      <c r="K8513" s="1" t="str">
        <f aca="false">LEFT(INDEX(Orders!$C$2:$C$8001,MATCH(B8513,Orders!$A$2:$A$8001,0)),7)</f>
        <v>2024-12</v>
      </c>
    </row>
    <row r="8514" customFormat="false" ht="15" hidden="false" customHeight="true" outlineLevel="0" collapsed="false">
      <c r="A8514" s="1" t="s">
        <v>18984</v>
      </c>
      <c r="B8514" s="1" t="s">
        <v>6601</v>
      </c>
      <c r="C8514" s="1" t="s">
        <v>1930</v>
      </c>
      <c r="D8514" s="1" t="n">
        <v>1</v>
      </c>
      <c r="E8514" s="16" t="n">
        <v>2398.35</v>
      </c>
      <c r="F8514" s="17" t="n">
        <v>0.05</v>
      </c>
      <c r="G8514" s="16" t="n">
        <v>2278.43</v>
      </c>
      <c r="I8514" s="1" t="str">
        <f aca="false">INDEX(Products!$C$2:$C$51,MATCH(C8514,Products!$A$2:$A$51,0))</f>
        <v>Electronics</v>
      </c>
      <c r="J8514" s="1" t="str">
        <f aca="false">INDEX(Orders!$E$2:$E$8001,MATCH(B8514,Orders!$A$2:$A$8001,0))</f>
        <v>Refunded</v>
      </c>
      <c r="K8514" s="1" t="str">
        <f aca="false">LEFT(INDEX(Orders!$C$2:$C$8001,MATCH(B8514,Orders!$A$2:$A$8001,0)),7)</f>
        <v>2025-07</v>
      </c>
    </row>
    <row r="8515" customFormat="false" ht="15" hidden="false" customHeight="true" outlineLevel="0" collapsed="false">
      <c r="A8515" s="1" t="s">
        <v>18985</v>
      </c>
      <c r="B8515" s="1" t="s">
        <v>6601</v>
      </c>
      <c r="C8515" s="1" t="s">
        <v>1933</v>
      </c>
      <c r="D8515" s="1" t="n">
        <v>1</v>
      </c>
      <c r="E8515" s="16" t="n">
        <v>7194.38</v>
      </c>
      <c r="F8515" s="17" t="n">
        <v>0.05</v>
      </c>
      <c r="G8515" s="16" t="n">
        <v>6834.66</v>
      </c>
      <c r="I8515" s="1" t="str">
        <f aca="false">INDEX(Products!$C$2:$C$51,MATCH(C8515,Products!$A$2:$A$51,0))</f>
        <v>Electronics</v>
      </c>
      <c r="J8515" s="1" t="str">
        <f aca="false">INDEX(Orders!$E$2:$E$8001,MATCH(B8515,Orders!$A$2:$A$8001,0))</f>
        <v>Refunded</v>
      </c>
      <c r="K8515" s="1" t="str">
        <f aca="false">LEFT(INDEX(Orders!$C$2:$C$8001,MATCH(B8515,Orders!$A$2:$A$8001,0)),7)</f>
        <v>2025-07</v>
      </c>
    </row>
    <row r="8516" customFormat="false" ht="15" hidden="false" customHeight="true" outlineLevel="0" collapsed="false">
      <c r="A8516" s="1" t="s">
        <v>18986</v>
      </c>
      <c r="B8516" s="1" t="s">
        <v>6601</v>
      </c>
      <c r="C8516" s="1" t="s">
        <v>1940</v>
      </c>
      <c r="D8516" s="1" t="n">
        <v>2</v>
      </c>
      <c r="E8516" s="16" t="n">
        <v>2374.52</v>
      </c>
      <c r="F8516" s="17" t="n">
        <v>0.2</v>
      </c>
      <c r="G8516" s="16" t="n">
        <v>3799.23</v>
      </c>
      <c r="I8516" s="1" t="str">
        <f aca="false">INDEX(Products!$C$2:$C$51,MATCH(C8516,Products!$A$2:$A$51,0))</f>
        <v>Fashion</v>
      </c>
      <c r="J8516" s="1" t="str">
        <f aca="false">INDEX(Orders!$E$2:$E$8001,MATCH(B8516,Orders!$A$2:$A$8001,0))</f>
        <v>Refunded</v>
      </c>
      <c r="K8516" s="1" t="str">
        <f aca="false">LEFT(INDEX(Orders!$C$2:$C$8001,MATCH(B8516,Orders!$A$2:$A$8001,0)),7)</f>
        <v>2025-07</v>
      </c>
    </row>
    <row r="8517" customFormat="false" ht="15" hidden="false" customHeight="true" outlineLevel="0" collapsed="false">
      <c r="A8517" s="1" t="s">
        <v>18987</v>
      </c>
      <c r="B8517" s="1" t="s">
        <v>6602</v>
      </c>
      <c r="C8517" s="1" t="s">
        <v>1986</v>
      </c>
      <c r="D8517" s="1" t="n">
        <v>1</v>
      </c>
      <c r="E8517" s="16" t="n">
        <v>2871.85</v>
      </c>
      <c r="F8517" s="17" t="n">
        <v>0.05</v>
      </c>
      <c r="G8517" s="16" t="n">
        <v>2728.26</v>
      </c>
      <c r="I8517" s="1" t="str">
        <f aca="false">INDEX(Products!$C$2:$C$51,MATCH(C8517,Products!$A$2:$A$51,0))</f>
        <v>Beauty &amp; Personal Care</v>
      </c>
      <c r="J8517" s="1" t="str">
        <f aca="false">INDEX(Orders!$E$2:$E$8001,MATCH(B8517,Orders!$A$2:$A$8001,0))</f>
        <v>Delivered</v>
      </c>
      <c r="K8517" s="1" t="str">
        <f aca="false">LEFT(INDEX(Orders!$C$2:$C$8001,MATCH(B8517,Orders!$A$2:$A$8001,0)),7)</f>
        <v>2025-03</v>
      </c>
    </row>
    <row r="8518" customFormat="false" ht="15" hidden="false" customHeight="true" outlineLevel="0" collapsed="false">
      <c r="A8518" s="1" t="s">
        <v>18988</v>
      </c>
      <c r="B8518" s="1" t="s">
        <v>6603</v>
      </c>
      <c r="C8518" s="1" t="s">
        <v>1931</v>
      </c>
      <c r="D8518" s="1" t="n">
        <v>1</v>
      </c>
      <c r="E8518" s="16" t="n">
        <v>1111.28</v>
      </c>
      <c r="F8518" s="17" t="n">
        <v>0</v>
      </c>
      <c r="G8518" s="16" t="n">
        <v>1111.28</v>
      </c>
      <c r="I8518" s="1" t="str">
        <f aca="false">INDEX(Products!$C$2:$C$51,MATCH(C8518,Products!$A$2:$A$51,0))</f>
        <v>Electronics</v>
      </c>
      <c r="J8518" s="1" t="str">
        <f aca="false">INDEX(Orders!$E$2:$E$8001,MATCH(B8518,Orders!$A$2:$A$8001,0))</f>
        <v>Delivered</v>
      </c>
      <c r="K8518" s="1" t="str">
        <f aca="false">LEFT(INDEX(Orders!$C$2:$C$8001,MATCH(B8518,Orders!$A$2:$A$8001,0)),7)</f>
        <v>2025-07</v>
      </c>
    </row>
    <row r="8519" customFormat="false" ht="15" hidden="false" customHeight="true" outlineLevel="0" collapsed="false">
      <c r="A8519" s="1" t="s">
        <v>18989</v>
      </c>
      <c r="B8519" s="1" t="s">
        <v>6603</v>
      </c>
      <c r="C8519" s="1" t="s">
        <v>2006</v>
      </c>
      <c r="D8519" s="1" t="n">
        <v>1</v>
      </c>
      <c r="E8519" s="16" t="n">
        <v>482.17</v>
      </c>
      <c r="F8519" s="17" t="n">
        <v>0</v>
      </c>
      <c r="G8519" s="16" t="n">
        <v>482.17</v>
      </c>
      <c r="I8519" s="1" t="str">
        <f aca="false">INDEX(Products!$C$2:$C$51,MATCH(C8519,Products!$A$2:$A$51,0))</f>
        <v>Books &amp; Stationery</v>
      </c>
      <c r="J8519" s="1" t="str">
        <f aca="false">INDEX(Orders!$E$2:$E$8001,MATCH(B8519,Orders!$A$2:$A$8001,0))</f>
        <v>Delivered</v>
      </c>
      <c r="K8519" s="1" t="str">
        <f aca="false">LEFT(INDEX(Orders!$C$2:$C$8001,MATCH(B8519,Orders!$A$2:$A$8001,0)),7)</f>
        <v>2025-07</v>
      </c>
    </row>
    <row r="8520" customFormat="false" ht="15" hidden="false" customHeight="true" outlineLevel="0" collapsed="false">
      <c r="A8520" s="1" t="s">
        <v>18990</v>
      </c>
      <c r="B8520" s="1" t="s">
        <v>6604</v>
      </c>
      <c r="C8520" s="1" t="s">
        <v>2006</v>
      </c>
      <c r="D8520" s="1" t="n">
        <v>1</v>
      </c>
      <c r="E8520" s="16" t="n">
        <v>482.17</v>
      </c>
      <c r="F8520" s="17" t="n">
        <v>0</v>
      </c>
      <c r="G8520" s="16" t="n">
        <v>482.17</v>
      </c>
      <c r="I8520" s="1" t="str">
        <f aca="false">INDEX(Products!$C$2:$C$51,MATCH(C8520,Products!$A$2:$A$51,0))</f>
        <v>Books &amp; Stationery</v>
      </c>
      <c r="J8520" s="1" t="str">
        <f aca="false">INDEX(Orders!$E$2:$E$8001,MATCH(B8520,Orders!$A$2:$A$8001,0))</f>
        <v>Returned</v>
      </c>
      <c r="K8520" s="1" t="str">
        <f aca="false">LEFT(INDEX(Orders!$C$2:$C$8001,MATCH(B8520,Orders!$A$2:$A$8001,0)),7)</f>
        <v>2024-12</v>
      </c>
    </row>
    <row r="8521" customFormat="false" ht="15" hidden="false" customHeight="true" outlineLevel="0" collapsed="false">
      <c r="A8521" s="1" t="s">
        <v>18991</v>
      </c>
      <c r="B8521" s="1" t="s">
        <v>6605</v>
      </c>
      <c r="C8521" s="1" t="s">
        <v>1947</v>
      </c>
      <c r="D8521" s="1" t="n">
        <v>1</v>
      </c>
      <c r="E8521" s="16" t="n">
        <v>4778.51</v>
      </c>
      <c r="F8521" s="17" t="n">
        <v>0.05</v>
      </c>
      <c r="G8521" s="16" t="n">
        <v>4539.58</v>
      </c>
      <c r="I8521" s="1" t="str">
        <f aca="false">INDEX(Products!$C$2:$C$51,MATCH(C8521,Products!$A$2:$A$51,0))</f>
        <v>Fashion</v>
      </c>
      <c r="J8521" s="1" t="str">
        <f aca="false">INDEX(Orders!$E$2:$E$8001,MATCH(B8521,Orders!$A$2:$A$8001,0))</f>
        <v>Delivered</v>
      </c>
      <c r="K8521" s="1" t="str">
        <f aca="false">LEFT(INDEX(Orders!$C$2:$C$8001,MATCH(B8521,Orders!$A$2:$A$8001,0)),7)</f>
        <v>2024-03</v>
      </c>
    </row>
    <row r="8522" customFormat="false" ht="15" hidden="false" customHeight="true" outlineLevel="0" collapsed="false">
      <c r="A8522" s="1" t="s">
        <v>18992</v>
      </c>
      <c r="B8522" s="1" t="s">
        <v>6606</v>
      </c>
      <c r="C8522" s="1" t="s">
        <v>1997</v>
      </c>
      <c r="D8522" s="1" t="n">
        <v>1</v>
      </c>
      <c r="E8522" s="16" t="n">
        <v>311.15</v>
      </c>
      <c r="F8522" s="17" t="n">
        <v>0</v>
      </c>
      <c r="G8522" s="16" t="n">
        <v>311.15</v>
      </c>
      <c r="I8522" s="1" t="str">
        <f aca="false">INDEX(Products!$C$2:$C$51,MATCH(C8522,Products!$A$2:$A$51,0))</f>
        <v>Sports &amp; Fitness</v>
      </c>
      <c r="J8522" s="1" t="str">
        <f aca="false">INDEX(Orders!$E$2:$E$8001,MATCH(B8522,Orders!$A$2:$A$8001,0))</f>
        <v>Delivered</v>
      </c>
      <c r="K8522" s="1" t="str">
        <f aca="false">LEFT(INDEX(Orders!$C$2:$C$8001,MATCH(B8522,Orders!$A$2:$A$8001,0)),7)</f>
        <v>2024-11</v>
      </c>
    </row>
    <row r="8523" customFormat="false" ht="15" hidden="false" customHeight="true" outlineLevel="0" collapsed="false">
      <c r="A8523" s="1" t="s">
        <v>18993</v>
      </c>
      <c r="B8523" s="1" t="s">
        <v>6606</v>
      </c>
      <c r="C8523" s="1" t="s">
        <v>2007</v>
      </c>
      <c r="D8523" s="1" t="n">
        <v>2</v>
      </c>
      <c r="E8523" s="16" t="n">
        <v>750.27</v>
      </c>
      <c r="F8523" s="17" t="n">
        <v>0</v>
      </c>
      <c r="G8523" s="16" t="n">
        <v>1500.54</v>
      </c>
      <c r="I8523" s="1" t="str">
        <f aca="false">INDEX(Products!$C$2:$C$51,MATCH(C8523,Products!$A$2:$A$51,0))</f>
        <v>Books &amp; Stationery</v>
      </c>
      <c r="J8523" s="1" t="str">
        <f aca="false">INDEX(Orders!$E$2:$E$8001,MATCH(B8523,Orders!$A$2:$A$8001,0))</f>
        <v>Delivered</v>
      </c>
      <c r="K8523" s="1" t="str">
        <f aca="false">LEFT(INDEX(Orders!$C$2:$C$8001,MATCH(B8523,Orders!$A$2:$A$8001,0)),7)</f>
        <v>2024-11</v>
      </c>
    </row>
    <row r="8524" customFormat="false" ht="15" hidden="false" customHeight="true" outlineLevel="0" collapsed="false">
      <c r="A8524" s="1" t="s">
        <v>18994</v>
      </c>
      <c r="B8524" s="1" t="s">
        <v>6606</v>
      </c>
      <c r="C8524" s="1" t="s">
        <v>1988</v>
      </c>
      <c r="D8524" s="1" t="n">
        <v>1</v>
      </c>
      <c r="E8524" s="16" t="n">
        <v>681.07</v>
      </c>
      <c r="F8524" s="17" t="n">
        <v>0</v>
      </c>
      <c r="G8524" s="16" t="n">
        <v>681.07</v>
      </c>
      <c r="I8524" s="1" t="str">
        <f aca="false">INDEX(Products!$C$2:$C$51,MATCH(C8524,Products!$A$2:$A$51,0))</f>
        <v>Sports &amp; Fitness</v>
      </c>
      <c r="J8524" s="1" t="str">
        <f aca="false">INDEX(Orders!$E$2:$E$8001,MATCH(B8524,Orders!$A$2:$A$8001,0))</f>
        <v>Delivered</v>
      </c>
      <c r="K8524" s="1" t="str">
        <f aca="false">LEFT(INDEX(Orders!$C$2:$C$8001,MATCH(B8524,Orders!$A$2:$A$8001,0)),7)</f>
        <v>2024-11</v>
      </c>
    </row>
    <row r="8525" customFormat="false" ht="15" hidden="false" customHeight="true" outlineLevel="0" collapsed="false">
      <c r="A8525" s="1" t="s">
        <v>18995</v>
      </c>
      <c r="B8525" s="1" t="s">
        <v>6607</v>
      </c>
      <c r="C8525" s="1" t="s">
        <v>2007</v>
      </c>
      <c r="D8525" s="1" t="n">
        <v>1</v>
      </c>
      <c r="E8525" s="16" t="n">
        <v>750.27</v>
      </c>
      <c r="F8525" s="17" t="n">
        <v>0</v>
      </c>
      <c r="G8525" s="16" t="n">
        <v>750.27</v>
      </c>
      <c r="I8525" s="1" t="str">
        <f aca="false">INDEX(Products!$C$2:$C$51,MATCH(C8525,Products!$A$2:$A$51,0))</f>
        <v>Books &amp; Stationery</v>
      </c>
      <c r="J8525" s="1" t="str">
        <f aca="false">INDEX(Orders!$E$2:$E$8001,MATCH(B8525,Orders!$A$2:$A$8001,0))</f>
        <v>Delivered</v>
      </c>
      <c r="K8525" s="1" t="str">
        <f aca="false">LEFT(INDEX(Orders!$C$2:$C$8001,MATCH(B8525,Orders!$A$2:$A$8001,0)),7)</f>
        <v>2025-10</v>
      </c>
    </row>
    <row r="8526" customFormat="false" ht="15" hidden="false" customHeight="true" outlineLevel="0" collapsed="false">
      <c r="A8526" s="1" t="s">
        <v>18996</v>
      </c>
      <c r="B8526" s="1" t="s">
        <v>6608</v>
      </c>
      <c r="C8526" s="1" t="s">
        <v>2007</v>
      </c>
      <c r="D8526" s="1" t="n">
        <v>3</v>
      </c>
      <c r="E8526" s="16" t="n">
        <v>750.27</v>
      </c>
      <c r="F8526" s="17" t="n">
        <v>0</v>
      </c>
      <c r="G8526" s="16" t="n">
        <v>2250.81</v>
      </c>
      <c r="I8526" s="1" t="str">
        <f aca="false">INDEX(Products!$C$2:$C$51,MATCH(C8526,Products!$A$2:$A$51,0))</f>
        <v>Books &amp; Stationery</v>
      </c>
      <c r="J8526" s="1" t="str">
        <f aca="false">INDEX(Orders!$E$2:$E$8001,MATCH(B8526,Orders!$A$2:$A$8001,0))</f>
        <v>Refunded</v>
      </c>
      <c r="K8526" s="1" t="str">
        <f aca="false">LEFT(INDEX(Orders!$C$2:$C$8001,MATCH(B8526,Orders!$A$2:$A$8001,0)),7)</f>
        <v>2024-09</v>
      </c>
    </row>
    <row r="8527" customFormat="false" ht="15" hidden="false" customHeight="true" outlineLevel="0" collapsed="false">
      <c r="A8527" s="1" t="s">
        <v>18997</v>
      </c>
      <c r="B8527" s="1" t="s">
        <v>6609</v>
      </c>
      <c r="C8527" s="1" t="s">
        <v>1976</v>
      </c>
      <c r="D8527" s="1" t="n">
        <v>2</v>
      </c>
      <c r="E8527" s="16" t="n">
        <v>1603.35</v>
      </c>
      <c r="F8527" s="17" t="n">
        <v>0</v>
      </c>
      <c r="G8527" s="16" t="n">
        <v>3206.7</v>
      </c>
      <c r="I8527" s="1" t="str">
        <f aca="false">INDEX(Products!$C$2:$C$51,MATCH(C8527,Products!$A$2:$A$51,0))</f>
        <v>Beauty &amp; Personal Care</v>
      </c>
      <c r="J8527" s="1" t="str">
        <f aca="false">INDEX(Orders!$E$2:$E$8001,MATCH(B8527,Orders!$A$2:$A$8001,0))</f>
        <v>Delivered</v>
      </c>
      <c r="K8527" s="1" t="str">
        <f aca="false">LEFT(INDEX(Orders!$C$2:$C$8001,MATCH(B8527,Orders!$A$2:$A$8001,0)),7)</f>
        <v>2025-06</v>
      </c>
    </row>
    <row r="8528" customFormat="false" ht="15" hidden="false" customHeight="true" outlineLevel="0" collapsed="false">
      <c r="A8528" s="1" t="s">
        <v>18998</v>
      </c>
      <c r="B8528" s="1" t="s">
        <v>6610</v>
      </c>
      <c r="C8528" s="1" t="s">
        <v>1976</v>
      </c>
      <c r="D8528" s="1" t="n">
        <v>2</v>
      </c>
      <c r="E8528" s="16" t="n">
        <v>1603.35</v>
      </c>
      <c r="F8528" s="17" t="n">
        <v>0</v>
      </c>
      <c r="G8528" s="16" t="n">
        <v>3206.7</v>
      </c>
      <c r="I8528" s="1" t="str">
        <f aca="false">INDEX(Products!$C$2:$C$51,MATCH(C8528,Products!$A$2:$A$51,0))</f>
        <v>Beauty &amp; Personal Care</v>
      </c>
      <c r="J8528" s="1" t="str">
        <f aca="false">INDEX(Orders!$E$2:$E$8001,MATCH(B8528,Orders!$A$2:$A$8001,0))</f>
        <v>Cancelled</v>
      </c>
      <c r="K8528" s="1" t="str">
        <f aca="false">LEFT(INDEX(Orders!$C$2:$C$8001,MATCH(B8528,Orders!$A$2:$A$8001,0)),7)</f>
        <v>2024-10</v>
      </c>
    </row>
    <row r="8529" customFormat="false" ht="15" hidden="false" customHeight="true" outlineLevel="0" collapsed="false">
      <c r="A8529" s="1" t="s">
        <v>18999</v>
      </c>
      <c r="B8529" s="1" t="s">
        <v>6611</v>
      </c>
      <c r="C8529" s="1" t="s">
        <v>2006</v>
      </c>
      <c r="D8529" s="1" t="n">
        <v>1</v>
      </c>
      <c r="E8529" s="16" t="n">
        <v>482.17</v>
      </c>
      <c r="F8529" s="17" t="n">
        <v>0.2</v>
      </c>
      <c r="G8529" s="16" t="n">
        <v>385.74</v>
      </c>
      <c r="I8529" s="1" t="str">
        <f aca="false">INDEX(Products!$C$2:$C$51,MATCH(C8529,Products!$A$2:$A$51,0))</f>
        <v>Books &amp; Stationery</v>
      </c>
      <c r="J8529" s="1" t="str">
        <f aca="false">INDEX(Orders!$E$2:$E$8001,MATCH(B8529,Orders!$A$2:$A$8001,0))</f>
        <v>Delivered</v>
      </c>
      <c r="K8529" s="1" t="str">
        <f aca="false">LEFT(INDEX(Orders!$C$2:$C$8001,MATCH(B8529,Orders!$A$2:$A$8001,0)),7)</f>
        <v>2024-02</v>
      </c>
    </row>
    <row r="8530" customFormat="false" ht="15" hidden="false" customHeight="true" outlineLevel="0" collapsed="false">
      <c r="A8530" s="1" t="s">
        <v>19000</v>
      </c>
      <c r="B8530" s="1" t="s">
        <v>6611</v>
      </c>
      <c r="C8530" s="1" t="s">
        <v>1991</v>
      </c>
      <c r="D8530" s="1" t="n">
        <v>1</v>
      </c>
      <c r="E8530" s="16" t="n">
        <v>579.12</v>
      </c>
      <c r="F8530" s="17" t="n">
        <v>0</v>
      </c>
      <c r="G8530" s="16" t="n">
        <v>579.12</v>
      </c>
      <c r="I8530" s="1" t="str">
        <f aca="false">INDEX(Products!$C$2:$C$51,MATCH(C8530,Products!$A$2:$A$51,0))</f>
        <v>Sports &amp; Fitness</v>
      </c>
      <c r="J8530" s="1" t="str">
        <f aca="false">INDEX(Orders!$E$2:$E$8001,MATCH(B8530,Orders!$A$2:$A$8001,0))</f>
        <v>Delivered</v>
      </c>
      <c r="K8530" s="1" t="str">
        <f aca="false">LEFT(INDEX(Orders!$C$2:$C$8001,MATCH(B8530,Orders!$A$2:$A$8001,0)),7)</f>
        <v>2024-02</v>
      </c>
    </row>
    <row r="8531" customFormat="false" ht="15" hidden="false" customHeight="true" outlineLevel="0" collapsed="false">
      <c r="A8531" s="1" t="s">
        <v>19001</v>
      </c>
      <c r="B8531" s="1" t="s">
        <v>6612</v>
      </c>
      <c r="C8531" s="1" t="s">
        <v>1997</v>
      </c>
      <c r="D8531" s="1" t="n">
        <v>1</v>
      </c>
      <c r="E8531" s="16" t="n">
        <v>311.15</v>
      </c>
      <c r="F8531" s="17" t="n">
        <v>0.2</v>
      </c>
      <c r="G8531" s="16" t="n">
        <v>248.92</v>
      </c>
      <c r="I8531" s="1" t="str">
        <f aca="false">INDEX(Products!$C$2:$C$51,MATCH(C8531,Products!$A$2:$A$51,0))</f>
        <v>Sports &amp; Fitness</v>
      </c>
      <c r="J8531" s="1" t="str">
        <f aca="false">INDEX(Orders!$E$2:$E$8001,MATCH(B8531,Orders!$A$2:$A$8001,0))</f>
        <v>Delivered</v>
      </c>
      <c r="K8531" s="1" t="str">
        <f aca="false">LEFT(INDEX(Orders!$C$2:$C$8001,MATCH(B8531,Orders!$A$2:$A$8001,0)),7)</f>
        <v>2025-12</v>
      </c>
    </row>
    <row r="8532" customFormat="false" ht="15" hidden="false" customHeight="true" outlineLevel="0" collapsed="false">
      <c r="A8532" s="1" t="s">
        <v>19002</v>
      </c>
      <c r="B8532" s="1" t="s">
        <v>6612</v>
      </c>
      <c r="C8532" s="1" t="s">
        <v>2007</v>
      </c>
      <c r="D8532" s="1" t="n">
        <v>1</v>
      </c>
      <c r="E8532" s="16" t="n">
        <v>750.27</v>
      </c>
      <c r="F8532" s="17" t="n">
        <v>0.15</v>
      </c>
      <c r="G8532" s="16" t="n">
        <v>637.73</v>
      </c>
      <c r="I8532" s="1" t="str">
        <f aca="false">INDEX(Products!$C$2:$C$51,MATCH(C8532,Products!$A$2:$A$51,0))</f>
        <v>Books &amp; Stationery</v>
      </c>
      <c r="J8532" s="1" t="str">
        <f aca="false">INDEX(Orders!$E$2:$E$8001,MATCH(B8532,Orders!$A$2:$A$8001,0))</f>
        <v>Delivered</v>
      </c>
      <c r="K8532" s="1" t="str">
        <f aca="false">LEFT(INDEX(Orders!$C$2:$C$8001,MATCH(B8532,Orders!$A$2:$A$8001,0)),7)</f>
        <v>2025-12</v>
      </c>
    </row>
    <row r="8533" customFormat="false" ht="15" hidden="false" customHeight="true" outlineLevel="0" collapsed="false">
      <c r="A8533" s="1" t="s">
        <v>19003</v>
      </c>
      <c r="B8533" s="1" t="s">
        <v>6613</v>
      </c>
      <c r="C8533" s="1" t="s">
        <v>2006</v>
      </c>
      <c r="D8533" s="1" t="n">
        <v>1</v>
      </c>
      <c r="E8533" s="16" t="n">
        <v>482.17</v>
      </c>
      <c r="F8533" s="17" t="n">
        <v>0</v>
      </c>
      <c r="G8533" s="16" t="n">
        <v>482.17</v>
      </c>
      <c r="I8533" s="1" t="str">
        <f aca="false">INDEX(Products!$C$2:$C$51,MATCH(C8533,Products!$A$2:$A$51,0))</f>
        <v>Books &amp; Stationery</v>
      </c>
      <c r="J8533" s="1" t="str">
        <f aca="false">INDEX(Orders!$E$2:$E$8001,MATCH(B8533,Orders!$A$2:$A$8001,0))</f>
        <v>Delivered</v>
      </c>
      <c r="K8533" s="1" t="str">
        <f aca="false">LEFT(INDEX(Orders!$C$2:$C$8001,MATCH(B8533,Orders!$A$2:$A$8001,0)),7)</f>
        <v>2025-06</v>
      </c>
    </row>
    <row r="8534" customFormat="false" ht="15" hidden="false" customHeight="true" outlineLevel="0" collapsed="false">
      <c r="A8534" s="1" t="s">
        <v>19004</v>
      </c>
      <c r="B8534" s="1" t="s">
        <v>6613</v>
      </c>
      <c r="C8534" s="1" t="s">
        <v>1969</v>
      </c>
      <c r="D8534" s="1" t="n">
        <v>1</v>
      </c>
      <c r="E8534" s="16" t="n">
        <v>9171.98</v>
      </c>
      <c r="F8534" s="17" t="n">
        <v>0</v>
      </c>
      <c r="G8534" s="16" t="n">
        <v>9171.98</v>
      </c>
      <c r="I8534" s="1" t="str">
        <f aca="false">INDEX(Products!$C$2:$C$51,MATCH(C8534,Products!$A$2:$A$51,0))</f>
        <v>Home &amp; Kitchen</v>
      </c>
      <c r="J8534" s="1" t="str">
        <f aca="false">INDEX(Orders!$E$2:$E$8001,MATCH(B8534,Orders!$A$2:$A$8001,0))</f>
        <v>Delivered</v>
      </c>
      <c r="K8534" s="1" t="str">
        <f aca="false">LEFT(INDEX(Orders!$C$2:$C$8001,MATCH(B8534,Orders!$A$2:$A$8001,0)),7)</f>
        <v>2025-06</v>
      </c>
    </row>
    <row r="8535" customFormat="false" ht="15" hidden="false" customHeight="true" outlineLevel="0" collapsed="false">
      <c r="A8535" s="1" t="s">
        <v>19005</v>
      </c>
      <c r="B8535" s="1" t="s">
        <v>6614</v>
      </c>
      <c r="C8535" s="1" t="s">
        <v>2007</v>
      </c>
      <c r="D8535" s="1" t="n">
        <v>1</v>
      </c>
      <c r="E8535" s="16" t="n">
        <v>750.27</v>
      </c>
      <c r="F8535" s="17" t="n">
        <v>0</v>
      </c>
      <c r="G8535" s="16" t="n">
        <v>750.27</v>
      </c>
      <c r="I8535" s="1" t="str">
        <f aca="false">INDEX(Products!$C$2:$C$51,MATCH(C8535,Products!$A$2:$A$51,0))</f>
        <v>Books &amp; Stationery</v>
      </c>
      <c r="J8535" s="1" t="str">
        <f aca="false">INDEX(Orders!$E$2:$E$8001,MATCH(B8535,Orders!$A$2:$A$8001,0))</f>
        <v>Delivered</v>
      </c>
      <c r="K8535" s="1" t="str">
        <f aca="false">LEFT(INDEX(Orders!$C$2:$C$8001,MATCH(B8535,Orders!$A$2:$A$8001,0)),7)</f>
        <v>2025-12</v>
      </c>
    </row>
    <row r="8536" customFormat="false" ht="15" hidden="false" customHeight="true" outlineLevel="0" collapsed="false">
      <c r="A8536" s="1" t="s">
        <v>19006</v>
      </c>
      <c r="B8536" s="1" t="s">
        <v>6615</v>
      </c>
      <c r="C8536" s="1" t="s">
        <v>1990</v>
      </c>
      <c r="D8536" s="1" t="n">
        <v>3</v>
      </c>
      <c r="E8536" s="16" t="n">
        <v>5311.32</v>
      </c>
      <c r="F8536" s="17" t="n">
        <v>0</v>
      </c>
      <c r="G8536" s="16" t="n">
        <v>15933.96</v>
      </c>
      <c r="I8536" s="1" t="str">
        <f aca="false">INDEX(Products!$C$2:$C$51,MATCH(C8536,Products!$A$2:$A$51,0))</f>
        <v>Sports &amp; Fitness</v>
      </c>
      <c r="J8536" s="1" t="str">
        <f aca="false">INDEX(Orders!$E$2:$E$8001,MATCH(B8536,Orders!$A$2:$A$8001,0))</f>
        <v>Delivered</v>
      </c>
      <c r="K8536" s="1" t="str">
        <f aca="false">LEFT(INDEX(Orders!$C$2:$C$8001,MATCH(B8536,Orders!$A$2:$A$8001,0)),7)</f>
        <v>2025-10</v>
      </c>
    </row>
    <row r="8537" customFormat="false" ht="15" hidden="false" customHeight="true" outlineLevel="0" collapsed="false">
      <c r="A8537" s="1" t="s">
        <v>19007</v>
      </c>
      <c r="B8537" s="1" t="s">
        <v>6616</v>
      </c>
      <c r="C8537" s="1" t="s">
        <v>1961</v>
      </c>
      <c r="D8537" s="1" t="n">
        <v>1</v>
      </c>
      <c r="E8537" s="16" t="n">
        <v>3493.68</v>
      </c>
      <c r="F8537" s="17" t="n">
        <v>0</v>
      </c>
      <c r="G8537" s="16" t="n">
        <v>3493.68</v>
      </c>
      <c r="I8537" s="1" t="str">
        <f aca="false">INDEX(Products!$C$2:$C$51,MATCH(C8537,Products!$A$2:$A$51,0))</f>
        <v>Home &amp; Kitchen</v>
      </c>
      <c r="J8537" s="1" t="str">
        <f aca="false">INDEX(Orders!$E$2:$E$8001,MATCH(B8537,Orders!$A$2:$A$8001,0))</f>
        <v>Delivered</v>
      </c>
      <c r="K8537" s="1" t="str">
        <f aca="false">LEFT(INDEX(Orders!$C$2:$C$8001,MATCH(B8537,Orders!$A$2:$A$8001,0)),7)</f>
        <v>2024-04</v>
      </c>
    </row>
    <row r="8538" customFormat="false" ht="15" hidden="false" customHeight="true" outlineLevel="0" collapsed="false">
      <c r="A8538" s="1" t="s">
        <v>19008</v>
      </c>
      <c r="B8538" s="1" t="s">
        <v>6617</v>
      </c>
      <c r="C8538" s="1" t="s">
        <v>2006</v>
      </c>
      <c r="D8538" s="1" t="n">
        <v>1</v>
      </c>
      <c r="E8538" s="16" t="n">
        <v>482.17</v>
      </c>
      <c r="F8538" s="17" t="n">
        <v>0</v>
      </c>
      <c r="G8538" s="16" t="n">
        <v>482.17</v>
      </c>
      <c r="I8538" s="1" t="str">
        <f aca="false">INDEX(Products!$C$2:$C$51,MATCH(C8538,Products!$A$2:$A$51,0))</f>
        <v>Books &amp; Stationery</v>
      </c>
      <c r="J8538" s="1" t="str">
        <f aca="false">INDEX(Orders!$E$2:$E$8001,MATCH(B8538,Orders!$A$2:$A$8001,0))</f>
        <v>Refunded</v>
      </c>
      <c r="K8538" s="1" t="str">
        <f aca="false">LEFT(INDEX(Orders!$C$2:$C$8001,MATCH(B8538,Orders!$A$2:$A$8001,0)),7)</f>
        <v>2025-11</v>
      </c>
    </row>
    <row r="8539" customFormat="false" ht="15" hidden="false" customHeight="true" outlineLevel="0" collapsed="false">
      <c r="A8539" s="1" t="s">
        <v>19009</v>
      </c>
      <c r="B8539" s="1" t="s">
        <v>6617</v>
      </c>
      <c r="C8539" s="1" t="s">
        <v>1928</v>
      </c>
      <c r="D8539" s="1" t="n">
        <v>1</v>
      </c>
      <c r="E8539" s="16" t="n">
        <v>657.82</v>
      </c>
      <c r="F8539" s="17" t="n">
        <v>0</v>
      </c>
      <c r="G8539" s="16" t="n">
        <v>657.82</v>
      </c>
      <c r="I8539" s="1" t="str">
        <f aca="false">INDEX(Products!$C$2:$C$51,MATCH(C8539,Products!$A$2:$A$51,0))</f>
        <v>Electronics</v>
      </c>
      <c r="J8539" s="1" t="str">
        <f aca="false">INDEX(Orders!$E$2:$E$8001,MATCH(B8539,Orders!$A$2:$A$8001,0))</f>
        <v>Refunded</v>
      </c>
      <c r="K8539" s="1" t="str">
        <f aca="false">LEFT(INDEX(Orders!$C$2:$C$8001,MATCH(B8539,Orders!$A$2:$A$8001,0)),7)</f>
        <v>2025-11</v>
      </c>
    </row>
    <row r="8540" customFormat="false" ht="15" hidden="false" customHeight="true" outlineLevel="0" collapsed="false">
      <c r="A8540" s="1" t="s">
        <v>19010</v>
      </c>
      <c r="B8540" s="1" t="s">
        <v>6618</v>
      </c>
      <c r="C8540" s="1" t="s">
        <v>1975</v>
      </c>
      <c r="D8540" s="1" t="n">
        <v>1</v>
      </c>
      <c r="E8540" s="16" t="n">
        <v>862.99</v>
      </c>
      <c r="F8540" s="17" t="n">
        <v>0</v>
      </c>
      <c r="G8540" s="16" t="n">
        <v>862.99</v>
      </c>
      <c r="I8540" s="1" t="str">
        <f aca="false">INDEX(Products!$C$2:$C$51,MATCH(C8540,Products!$A$2:$A$51,0))</f>
        <v>Beauty &amp; Personal Care</v>
      </c>
      <c r="J8540" s="1" t="str">
        <f aca="false">INDEX(Orders!$E$2:$E$8001,MATCH(B8540,Orders!$A$2:$A$8001,0))</f>
        <v>Delivered</v>
      </c>
      <c r="K8540" s="1" t="str">
        <f aca="false">LEFT(INDEX(Orders!$C$2:$C$8001,MATCH(B8540,Orders!$A$2:$A$8001,0)),7)</f>
        <v>2025-06</v>
      </c>
    </row>
    <row r="8541" customFormat="false" ht="15" hidden="false" customHeight="true" outlineLevel="0" collapsed="false">
      <c r="A8541" s="1" t="s">
        <v>19011</v>
      </c>
      <c r="B8541" s="1" t="s">
        <v>6618</v>
      </c>
      <c r="C8541" s="1" t="s">
        <v>1940</v>
      </c>
      <c r="D8541" s="1" t="n">
        <v>1</v>
      </c>
      <c r="E8541" s="16" t="n">
        <v>2374.52</v>
      </c>
      <c r="F8541" s="17" t="n">
        <v>0</v>
      </c>
      <c r="G8541" s="16" t="n">
        <v>2374.52</v>
      </c>
      <c r="I8541" s="1" t="str">
        <f aca="false">INDEX(Products!$C$2:$C$51,MATCH(C8541,Products!$A$2:$A$51,0))</f>
        <v>Fashion</v>
      </c>
      <c r="J8541" s="1" t="str">
        <f aca="false">INDEX(Orders!$E$2:$E$8001,MATCH(B8541,Orders!$A$2:$A$8001,0))</f>
        <v>Delivered</v>
      </c>
      <c r="K8541" s="1" t="str">
        <f aca="false">LEFT(INDEX(Orders!$C$2:$C$8001,MATCH(B8541,Orders!$A$2:$A$8001,0)),7)</f>
        <v>2025-06</v>
      </c>
    </row>
    <row r="8542" customFormat="false" ht="15" hidden="false" customHeight="true" outlineLevel="0" collapsed="false">
      <c r="A8542" s="1" t="s">
        <v>19012</v>
      </c>
      <c r="B8542" s="1" t="s">
        <v>6618</v>
      </c>
      <c r="C8542" s="1" t="s">
        <v>2006</v>
      </c>
      <c r="D8542" s="1" t="n">
        <v>1</v>
      </c>
      <c r="E8542" s="16" t="n">
        <v>482.17</v>
      </c>
      <c r="F8542" s="17" t="n">
        <v>0.1</v>
      </c>
      <c r="G8542" s="16" t="n">
        <v>433.95</v>
      </c>
      <c r="I8542" s="1" t="str">
        <f aca="false">INDEX(Products!$C$2:$C$51,MATCH(C8542,Products!$A$2:$A$51,0))</f>
        <v>Books &amp; Stationery</v>
      </c>
      <c r="J8542" s="1" t="str">
        <f aca="false">INDEX(Orders!$E$2:$E$8001,MATCH(B8542,Orders!$A$2:$A$8001,0))</f>
        <v>Delivered</v>
      </c>
      <c r="K8542" s="1" t="str">
        <f aca="false">LEFT(INDEX(Orders!$C$2:$C$8001,MATCH(B8542,Orders!$A$2:$A$8001,0)),7)</f>
        <v>2025-06</v>
      </c>
    </row>
    <row r="8543" customFormat="false" ht="15" hidden="false" customHeight="true" outlineLevel="0" collapsed="false">
      <c r="A8543" s="1" t="s">
        <v>19013</v>
      </c>
      <c r="B8543" s="1" t="s">
        <v>6618</v>
      </c>
      <c r="C8543" s="1" t="s">
        <v>2007</v>
      </c>
      <c r="D8543" s="1" t="n">
        <v>1</v>
      </c>
      <c r="E8543" s="16" t="n">
        <v>750.27</v>
      </c>
      <c r="F8543" s="17" t="n">
        <v>0</v>
      </c>
      <c r="G8543" s="16" t="n">
        <v>750.27</v>
      </c>
      <c r="I8543" s="1" t="str">
        <f aca="false">INDEX(Products!$C$2:$C$51,MATCH(C8543,Products!$A$2:$A$51,0))</f>
        <v>Books &amp; Stationery</v>
      </c>
      <c r="J8543" s="1" t="str">
        <f aca="false">INDEX(Orders!$E$2:$E$8001,MATCH(B8543,Orders!$A$2:$A$8001,0))</f>
        <v>Delivered</v>
      </c>
      <c r="K8543" s="1" t="str">
        <f aca="false">LEFT(INDEX(Orders!$C$2:$C$8001,MATCH(B8543,Orders!$A$2:$A$8001,0)),7)</f>
        <v>2025-06</v>
      </c>
    </row>
    <row r="8544" customFormat="false" ht="15" hidden="false" customHeight="true" outlineLevel="0" collapsed="false">
      <c r="A8544" s="1" t="s">
        <v>19014</v>
      </c>
      <c r="B8544" s="1" t="s">
        <v>6619</v>
      </c>
      <c r="C8544" s="1" t="s">
        <v>1920</v>
      </c>
      <c r="D8544" s="1" t="n">
        <v>1</v>
      </c>
      <c r="E8544" s="16" t="n">
        <v>4273.58</v>
      </c>
      <c r="F8544" s="17" t="n">
        <v>0</v>
      </c>
      <c r="G8544" s="16" t="n">
        <v>4273.58</v>
      </c>
      <c r="I8544" s="1" t="str">
        <f aca="false">INDEX(Products!$C$2:$C$51,MATCH(C8544,Products!$A$2:$A$51,0))</f>
        <v>Electronics</v>
      </c>
      <c r="J8544" s="1" t="str">
        <f aca="false">INDEX(Orders!$E$2:$E$8001,MATCH(B8544,Orders!$A$2:$A$8001,0))</f>
        <v>Delivered</v>
      </c>
      <c r="K8544" s="1" t="str">
        <f aca="false">LEFT(INDEX(Orders!$C$2:$C$8001,MATCH(B8544,Orders!$A$2:$A$8001,0)),7)</f>
        <v>2024-02</v>
      </c>
    </row>
    <row r="8545" customFormat="false" ht="15" hidden="false" customHeight="true" outlineLevel="0" collapsed="false">
      <c r="A8545" s="1" t="s">
        <v>19015</v>
      </c>
      <c r="B8545" s="1" t="s">
        <v>6620</v>
      </c>
      <c r="C8545" s="1" t="s">
        <v>1980</v>
      </c>
      <c r="D8545" s="1" t="n">
        <v>2</v>
      </c>
      <c r="E8545" s="16" t="n">
        <v>2299.69</v>
      </c>
      <c r="F8545" s="17" t="n">
        <v>0</v>
      </c>
      <c r="G8545" s="16" t="n">
        <v>4599.38</v>
      </c>
      <c r="I8545" s="1" t="str">
        <f aca="false">INDEX(Products!$C$2:$C$51,MATCH(C8545,Products!$A$2:$A$51,0))</f>
        <v>Beauty &amp; Personal Care</v>
      </c>
      <c r="J8545" s="1" t="str">
        <f aca="false">INDEX(Orders!$E$2:$E$8001,MATCH(B8545,Orders!$A$2:$A$8001,0))</f>
        <v>Delivered</v>
      </c>
      <c r="K8545" s="1" t="str">
        <f aca="false">LEFT(INDEX(Orders!$C$2:$C$8001,MATCH(B8545,Orders!$A$2:$A$8001,0)),7)</f>
        <v>2025-09</v>
      </c>
    </row>
    <row r="8546" customFormat="false" ht="15" hidden="false" customHeight="true" outlineLevel="0" collapsed="false">
      <c r="A8546" s="1" t="s">
        <v>19016</v>
      </c>
      <c r="B8546" s="1" t="s">
        <v>6621</v>
      </c>
      <c r="C8546" s="1" t="s">
        <v>1976</v>
      </c>
      <c r="D8546" s="1" t="n">
        <v>2</v>
      </c>
      <c r="E8546" s="16" t="n">
        <v>1603.35</v>
      </c>
      <c r="F8546" s="17" t="n">
        <v>0.2</v>
      </c>
      <c r="G8546" s="16" t="n">
        <v>2565.36</v>
      </c>
      <c r="I8546" s="1" t="str">
        <f aca="false">INDEX(Products!$C$2:$C$51,MATCH(C8546,Products!$A$2:$A$51,0))</f>
        <v>Beauty &amp; Personal Care</v>
      </c>
      <c r="J8546" s="1" t="str">
        <f aca="false">INDEX(Orders!$E$2:$E$8001,MATCH(B8546,Orders!$A$2:$A$8001,0))</f>
        <v>Delivered</v>
      </c>
      <c r="K8546" s="1" t="str">
        <f aca="false">LEFT(INDEX(Orders!$C$2:$C$8001,MATCH(B8546,Orders!$A$2:$A$8001,0)),7)</f>
        <v>2025-06</v>
      </c>
    </row>
    <row r="8547" customFormat="false" ht="15" hidden="false" customHeight="true" outlineLevel="0" collapsed="false">
      <c r="A8547" s="1" t="s">
        <v>19017</v>
      </c>
      <c r="B8547" s="1" t="s">
        <v>6622</v>
      </c>
      <c r="C8547" s="1" t="s">
        <v>2007</v>
      </c>
      <c r="D8547" s="1" t="n">
        <v>2</v>
      </c>
      <c r="E8547" s="16" t="n">
        <v>750.27</v>
      </c>
      <c r="F8547" s="17" t="n">
        <v>0.1</v>
      </c>
      <c r="G8547" s="16" t="n">
        <v>1350.49</v>
      </c>
      <c r="I8547" s="1" t="str">
        <f aca="false">INDEX(Products!$C$2:$C$51,MATCH(C8547,Products!$A$2:$A$51,0))</f>
        <v>Books &amp; Stationery</v>
      </c>
      <c r="J8547" s="1" t="str">
        <f aca="false">INDEX(Orders!$E$2:$E$8001,MATCH(B8547,Orders!$A$2:$A$8001,0))</f>
        <v>Delivered</v>
      </c>
      <c r="K8547" s="1" t="str">
        <f aca="false">LEFT(INDEX(Orders!$C$2:$C$8001,MATCH(B8547,Orders!$A$2:$A$8001,0)),7)</f>
        <v>2024-12</v>
      </c>
    </row>
    <row r="8548" customFormat="false" ht="15" hidden="false" customHeight="true" outlineLevel="0" collapsed="false">
      <c r="A8548" s="1" t="s">
        <v>19018</v>
      </c>
      <c r="B8548" s="1" t="s">
        <v>6623</v>
      </c>
      <c r="C8548" s="1" t="s">
        <v>1937</v>
      </c>
      <c r="D8548" s="1" t="n">
        <v>1</v>
      </c>
      <c r="E8548" s="16" t="n">
        <v>1364.75</v>
      </c>
      <c r="F8548" s="17" t="n">
        <v>0.05</v>
      </c>
      <c r="G8548" s="16" t="n">
        <v>1296.51</v>
      </c>
      <c r="I8548" s="1" t="str">
        <f aca="false">INDEX(Products!$C$2:$C$51,MATCH(C8548,Products!$A$2:$A$51,0))</f>
        <v>Fashion</v>
      </c>
      <c r="J8548" s="1" t="str">
        <f aca="false">INDEX(Orders!$E$2:$E$8001,MATCH(B8548,Orders!$A$2:$A$8001,0))</f>
        <v>Delivered</v>
      </c>
      <c r="K8548" s="1" t="str">
        <f aca="false">LEFT(INDEX(Orders!$C$2:$C$8001,MATCH(B8548,Orders!$A$2:$A$8001,0)),7)</f>
        <v>2024-09</v>
      </c>
    </row>
    <row r="8549" customFormat="false" ht="15" hidden="false" customHeight="true" outlineLevel="0" collapsed="false">
      <c r="A8549" s="1" t="s">
        <v>19019</v>
      </c>
      <c r="B8549" s="1" t="s">
        <v>6623</v>
      </c>
      <c r="C8549" s="1" t="s">
        <v>1977</v>
      </c>
      <c r="D8549" s="1" t="n">
        <v>1</v>
      </c>
      <c r="E8549" s="16" t="n">
        <v>2386.05</v>
      </c>
      <c r="F8549" s="17" t="n">
        <v>0</v>
      </c>
      <c r="G8549" s="16" t="n">
        <v>2386.05</v>
      </c>
      <c r="I8549" s="1" t="str">
        <f aca="false">INDEX(Products!$C$2:$C$51,MATCH(C8549,Products!$A$2:$A$51,0))</f>
        <v>Beauty &amp; Personal Care</v>
      </c>
      <c r="J8549" s="1" t="str">
        <f aca="false">INDEX(Orders!$E$2:$E$8001,MATCH(B8549,Orders!$A$2:$A$8001,0))</f>
        <v>Delivered</v>
      </c>
      <c r="K8549" s="1" t="str">
        <f aca="false">LEFT(INDEX(Orders!$C$2:$C$8001,MATCH(B8549,Orders!$A$2:$A$8001,0)),7)</f>
        <v>2024-09</v>
      </c>
    </row>
    <row r="8550" customFormat="false" ht="15" hidden="false" customHeight="true" outlineLevel="0" collapsed="false">
      <c r="A8550" s="1" t="s">
        <v>19020</v>
      </c>
      <c r="B8550" s="1" t="s">
        <v>6623</v>
      </c>
      <c r="C8550" s="1" t="s">
        <v>1997</v>
      </c>
      <c r="D8550" s="1" t="n">
        <v>2</v>
      </c>
      <c r="E8550" s="16" t="n">
        <v>311.15</v>
      </c>
      <c r="F8550" s="17" t="n">
        <v>0.15</v>
      </c>
      <c r="G8550" s="16" t="n">
        <v>528.95</v>
      </c>
      <c r="I8550" s="1" t="str">
        <f aca="false">INDEX(Products!$C$2:$C$51,MATCH(C8550,Products!$A$2:$A$51,0))</f>
        <v>Sports &amp; Fitness</v>
      </c>
      <c r="J8550" s="1" t="str">
        <f aca="false">INDEX(Orders!$E$2:$E$8001,MATCH(B8550,Orders!$A$2:$A$8001,0))</f>
        <v>Delivered</v>
      </c>
      <c r="K8550" s="1" t="str">
        <f aca="false">LEFT(INDEX(Orders!$C$2:$C$8001,MATCH(B8550,Orders!$A$2:$A$8001,0)),7)</f>
        <v>2024-09</v>
      </c>
    </row>
    <row r="8551" customFormat="false" ht="15" hidden="false" customHeight="true" outlineLevel="0" collapsed="false">
      <c r="A8551" s="1" t="s">
        <v>19021</v>
      </c>
      <c r="B8551" s="1" t="s">
        <v>6623</v>
      </c>
      <c r="C8551" s="1" t="s">
        <v>1961</v>
      </c>
      <c r="D8551" s="1" t="n">
        <v>1</v>
      </c>
      <c r="E8551" s="16" t="n">
        <v>3493.68</v>
      </c>
      <c r="F8551" s="17" t="n">
        <v>0.1</v>
      </c>
      <c r="G8551" s="16" t="n">
        <v>3144.31</v>
      </c>
      <c r="I8551" s="1" t="str">
        <f aca="false">INDEX(Products!$C$2:$C$51,MATCH(C8551,Products!$A$2:$A$51,0))</f>
        <v>Home &amp; Kitchen</v>
      </c>
      <c r="J8551" s="1" t="str">
        <f aca="false">INDEX(Orders!$E$2:$E$8001,MATCH(B8551,Orders!$A$2:$A$8001,0))</f>
        <v>Delivered</v>
      </c>
      <c r="K8551" s="1" t="str">
        <f aca="false">LEFT(INDEX(Orders!$C$2:$C$8001,MATCH(B8551,Orders!$A$2:$A$8001,0)),7)</f>
        <v>2024-09</v>
      </c>
    </row>
    <row r="8552" customFormat="false" ht="15" hidden="false" customHeight="true" outlineLevel="0" collapsed="false">
      <c r="A8552" s="1" t="s">
        <v>19022</v>
      </c>
      <c r="B8552" s="1" t="s">
        <v>6624</v>
      </c>
      <c r="C8552" s="1" t="s">
        <v>2006</v>
      </c>
      <c r="D8552" s="1" t="n">
        <v>1</v>
      </c>
      <c r="E8552" s="16" t="n">
        <v>482.17</v>
      </c>
      <c r="F8552" s="17" t="n">
        <v>0.1</v>
      </c>
      <c r="G8552" s="16" t="n">
        <v>433.95</v>
      </c>
      <c r="I8552" s="1" t="str">
        <f aca="false">INDEX(Products!$C$2:$C$51,MATCH(C8552,Products!$A$2:$A$51,0))</f>
        <v>Books &amp; Stationery</v>
      </c>
      <c r="J8552" s="1" t="str">
        <f aca="false">INDEX(Orders!$E$2:$E$8001,MATCH(B8552,Orders!$A$2:$A$8001,0))</f>
        <v>Delivered</v>
      </c>
      <c r="K8552" s="1" t="str">
        <f aca="false">LEFT(INDEX(Orders!$C$2:$C$8001,MATCH(B8552,Orders!$A$2:$A$8001,0)),7)</f>
        <v>2025-09</v>
      </c>
    </row>
    <row r="8553" customFormat="false" ht="15" hidden="false" customHeight="true" outlineLevel="0" collapsed="false">
      <c r="A8553" s="1" t="s">
        <v>19023</v>
      </c>
      <c r="B8553" s="1" t="s">
        <v>6624</v>
      </c>
      <c r="C8553" s="1" t="s">
        <v>1975</v>
      </c>
      <c r="D8553" s="1" t="n">
        <v>1</v>
      </c>
      <c r="E8553" s="16" t="n">
        <v>862.99</v>
      </c>
      <c r="F8553" s="17" t="n">
        <v>0.1</v>
      </c>
      <c r="G8553" s="16" t="n">
        <v>776.69</v>
      </c>
      <c r="I8553" s="1" t="str">
        <f aca="false">INDEX(Products!$C$2:$C$51,MATCH(C8553,Products!$A$2:$A$51,0))</f>
        <v>Beauty &amp; Personal Care</v>
      </c>
      <c r="J8553" s="1" t="str">
        <f aca="false">INDEX(Orders!$E$2:$E$8001,MATCH(B8553,Orders!$A$2:$A$8001,0))</f>
        <v>Delivered</v>
      </c>
      <c r="K8553" s="1" t="str">
        <f aca="false">LEFT(INDEX(Orders!$C$2:$C$8001,MATCH(B8553,Orders!$A$2:$A$8001,0)),7)</f>
        <v>2025-09</v>
      </c>
    </row>
    <row r="8554" customFormat="false" ht="15" hidden="false" customHeight="true" outlineLevel="0" collapsed="false">
      <c r="A8554" s="1" t="s">
        <v>19024</v>
      </c>
      <c r="B8554" s="1" t="s">
        <v>6624</v>
      </c>
      <c r="C8554" s="1" t="s">
        <v>1949</v>
      </c>
      <c r="D8554" s="1" t="n">
        <v>2</v>
      </c>
      <c r="E8554" s="16" t="n">
        <v>4185.64</v>
      </c>
      <c r="F8554" s="17" t="n">
        <v>0.2</v>
      </c>
      <c r="G8554" s="16" t="n">
        <v>6697.02</v>
      </c>
      <c r="I8554" s="1" t="str">
        <f aca="false">INDEX(Products!$C$2:$C$51,MATCH(C8554,Products!$A$2:$A$51,0))</f>
        <v>Fashion</v>
      </c>
      <c r="J8554" s="1" t="str">
        <f aca="false">INDEX(Orders!$E$2:$E$8001,MATCH(B8554,Orders!$A$2:$A$8001,0))</f>
        <v>Delivered</v>
      </c>
      <c r="K8554" s="1" t="str">
        <f aca="false">LEFT(INDEX(Orders!$C$2:$C$8001,MATCH(B8554,Orders!$A$2:$A$8001,0)),7)</f>
        <v>2025-09</v>
      </c>
    </row>
    <row r="8555" customFormat="false" ht="15" hidden="false" customHeight="true" outlineLevel="0" collapsed="false">
      <c r="A8555" s="1" t="s">
        <v>19025</v>
      </c>
      <c r="B8555" s="1" t="s">
        <v>6624</v>
      </c>
      <c r="C8555" s="1" t="s">
        <v>1988</v>
      </c>
      <c r="D8555" s="1" t="n">
        <v>1</v>
      </c>
      <c r="E8555" s="16" t="n">
        <v>681.07</v>
      </c>
      <c r="F8555" s="17" t="n">
        <v>0.05</v>
      </c>
      <c r="G8555" s="16" t="n">
        <v>647.02</v>
      </c>
      <c r="I8555" s="1" t="str">
        <f aca="false">INDEX(Products!$C$2:$C$51,MATCH(C8555,Products!$A$2:$A$51,0))</f>
        <v>Sports &amp; Fitness</v>
      </c>
      <c r="J8555" s="1" t="str">
        <f aca="false">INDEX(Orders!$E$2:$E$8001,MATCH(B8555,Orders!$A$2:$A$8001,0))</f>
        <v>Delivered</v>
      </c>
      <c r="K8555" s="1" t="str">
        <f aca="false">LEFT(INDEX(Orders!$C$2:$C$8001,MATCH(B8555,Orders!$A$2:$A$8001,0)),7)</f>
        <v>2025-09</v>
      </c>
    </row>
    <row r="8556" customFormat="false" ht="15" hidden="false" customHeight="true" outlineLevel="0" collapsed="false">
      <c r="A8556" s="1" t="s">
        <v>19026</v>
      </c>
      <c r="B8556" s="1" t="s">
        <v>6625</v>
      </c>
      <c r="C8556" s="1" t="s">
        <v>1969</v>
      </c>
      <c r="D8556" s="1" t="n">
        <v>3</v>
      </c>
      <c r="E8556" s="16" t="n">
        <v>9171.98</v>
      </c>
      <c r="F8556" s="17" t="n">
        <v>0</v>
      </c>
      <c r="G8556" s="16" t="n">
        <v>27515.94</v>
      </c>
      <c r="I8556" s="1" t="str">
        <f aca="false">INDEX(Products!$C$2:$C$51,MATCH(C8556,Products!$A$2:$A$51,0))</f>
        <v>Home &amp; Kitchen</v>
      </c>
      <c r="J8556" s="1" t="str">
        <f aca="false">INDEX(Orders!$E$2:$E$8001,MATCH(B8556,Orders!$A$2:$A$8001,0))</f>
        <v>Delivered</v>
      </c>
      <c r="K8556" s="1" t="str">
        <f aca="false">LEFT(INDEX(Orders!$C$2:$C$8001,MATCH(B8556,Orders!$A$2:$A$8001,0)),7)</f>
        <v>2025-04</v>
      </c>
    </row>
    <row r="8557" customFormat="false" ht="15" hidden="false" customHeight="true" outlineLevel="0" collapsed="false">
      <c r="A8557" s="1" t="s">
        <v>19027</v>
      </c>
      <c r="B8557" s="1" t="s">
        <v>6626</v>
      </c>
      <c r="C8557" s="1" t="s">
        <v>1997</v>
      </c>
      <c r="D8557" s="1" t="n">
        <v>1</v>
      </c>
      <c r="E8557" s="16" t="n">
        <v>311.15</v>
      </c>
      <c r="F8557" s="17" t="n">
        <v>0.15</v>
      </c>
      <c r="G8557" s="16" t="n">
        <v>264.48</v>
      </c>
      <c r="I8557" s="1" t="str">
        <f aca="false">INDEX(Products!$C$2:$C$51,MATCH(C8557,Products!$A$2:$A$51,0))</f>
        <v>Sports &amp; Fitness</v>
      </c>
      <c r="J8557" s="1" t="str">
        <f aca="false">INDEX(Orders!$E$2:$E$8001,MATCH(B8557,Orders!$A$2:$A$8001,0))</f>
        <v>Returned</v>
      </c>
      <c r="K8557" s="1" t="str">
        <f aca="false">LEFT(INDEX(Orders!$C$2:$C$8001,MATCH(B8557,Orders!$A$2:$A$8001,0)),7)</f>
        <v>2025-05</v>
      </c>
    </row>
    <row r="8558" customFormat="false" ht="15" hidden="false" customHeight="true" outlineLevel="0" collapsed="false">
      <c r="A8558" s="1" t="s">
        <v>19028</v>
      </c>
      <c r="B8558" s="1" t="s">
        <v>6626</v>
      </c>
      <c r="C8558" s="1" t="s">
        <v>1988</v>
      </c>
      <c r="D8558" s="1" t="n">
        <v>1</v>
      </c>
      <c r="E8558" s="16" t="n">
        <v>681.07</v>
      </c>
      <c r="F8558" s="17" t="n">
        <v>0</v>
      </c>
      <c r="G8558" s="16" t="n">
        <v>681.07</v>
      </c>
      <c r="I8558" s="1" t="str">
        <f aca="false">INDEX(Products!$C$2:$C$51,MATCH(C8558,Products!$A$2:$A$51,0))</f>
        <v>Sports &amp; Fitness</v>
      </c>
      <c r="J8558" s="1" t="str">
        <f aca="false">INDEX(Orders!$E$2:$E$8001,MATCH(B8558,Orders!$A$2:$A$8001,0))</f>
        <v>Returned</v>
      </c>
      <c r="K8558" s="1" t="str">
        <f aca="false">LEFT(INDEX(Orders!$C$2:$C$8001,MATCH(B8558,Orders!$A$2:$A$8001,0)),7)</f>
        <v>2025-05</v>
      </c>
    </row>
    <row r="8559" customFormat="false" ht="15" hidden="false" customHeight="true" outlineLevel="0" collapsed="false">
      <c r="A8559" s="1" t="s">
        <v>19029</v>
      </c>
      <c r="B8559" s="1" t="s">
        <v>6626</v>
      </c>
      <c r="C8559" s="1" t="s">
        <v>1930</v>
      </c>
      <c r="D8559" s="1" t="n">
        <v>3</v>
      </c>
      <c r="E8559" s="16" t="n">
        <v>2398.35</v>
      </c>
      <c r="F8559" s="17" t="n">
        <v>0</v>
      </c>
      <c r="G8559" s="16" t="n">
        <v>7195.05</v>
      </c>
      <c r="I8559" s="1" t="str">
        <f aca="false">INDEX(Products!$C$2:$C$51,MATCH(C8559,Products!$A$2:$A$51,0))</f>
        <v>Electronics</v>
      </c>
      <c r="J8559" s="1" t="str">
        <f aca="false">INDEX(Orders!$E$2:$E$8001,MATCH(B8559,Orders!$A$2:$A$8001,0))</f>
        <v>Returned</v>
      </c>
      <c r="K8559" s="1" t="str">
        <f aca="false">LEFT(INDEX(Orders!$C$2:$C$8001,MATCH(B8559,Orders!$A$2:$A$8001,0)),7)</f>
        <v>2025-05</v>
      </c>
    </row>
    <row r="8560" customFormat="false" ht="15" hidden="false" customHeight="true" outlineLevel="0" collapsed="false">
      <c r="A8560" s="1" t="s">
        <v>19030</v>
      </c>
      <c r="B8560" s="1" t="s">
        <v>6627</v>
      </c>
      <c r="C8560" s="1" t="s">
        <v>1976</v>
      </c>
      <c r="D8560" s="1" t="n">
        <v>1</v>
      </c>
      <c r="E8560" s="16" t="n">
        <v>1603.35</v>
      </c>
      <c r="F8560" s="17" t="n">
        <v>0</v>
      </c>
      <c r="G8560" s="16" t="n">
        <v>1603.35</v>
      </c>
      <c r="I8560" s="1" t="str">
        <f aca="false">INDEX(Products!$C$2:$C$51,MATCH(C8560,Products!$A$2:$A$51,0))</f>
        <v>Beauty &amp; Personal Care</v>
      </c>
      <c r="J8560" s="1" t="str">
        <f aca="false">INDEX(Orders!$E$2:$E$8001,MATCH(B8560,Orders!$A$2:$A$8001,0))</f>
        <v>Delivered</v>
      </c>
      <c r="K8560" s="1" t="str">
        <f aca="false">LEFT(INDEX(Orders!$C$2:$C$8001,MATCH(B8560,Orders!$A$2:$A$8001,0)),7)</f>
        <v>2024-08</v>
      </c>
    </row>
    <row r="8561" customFormat="false" ht="15" hidden="false" customHeight="true" outlineLevel="0" collapsed="false">
      <c r="A8561" s="1" t="s">
        <v>19031</v>
      </c>
      <c r="B8561" s="1" t="s">
        <v>6627</v>
      </c>
      <c r="C8561" s="1" t="s">
        <v>1922</v>
      </c>
      <c r="D8561" s="1" t="n">
        <v>2</v>
      </c>
      <c r="E8561" s="16" t="n">
        <v>3142.61</v>
      </c>
      <c r="F8561" s="17" t="n">
        <v>0.05</v>
      </c>
      <c r="G8561" s="16" t="n">
        <v>5970.96</v>
      </c>
      <c r="I8561" s="1" t="str">
        <f aca="false">INDEX(Products!$C$2:$C$51,MATCH(C8561,Products!$A$2:$A$51,0))</f>
        <v>Electronics</v>
      </c>
      <c r="J8561" s="1" t="str">
        <f aca="false">INDEX(Orders!$E$2:$E$8001,MATCH(B8561,Orders!$A$2:$A$8001,0))</f>
        <v>Delivered</v>
      </c>
      <c r="K8561" s="1" t="str">
        <f aca="false">LEFT(INDEX(Orders!$C$2:$C$8001,MATCH(B8561,Orders!$A$2:$A$8001,0)),7)</f>
        <v>2024-08</v>
      </c>
    </row>
    <row r="8562" customFormat="false" ht="15" hidden="false" customHeight="true" outlineLevel="0" collapsed="false">
      <c r="A8562" s="1" t="s">
        <v>19032</v>
      </c>
      <c r="B8562" s="1" t="s">
        <v>6628</v>
      </c>
      <c r="C8562" s="1" t="s">
        <v>1940</v>
      </c>
      <c r="D8562" s="1" t="n">
        <v>1</v>
      </c>
      <c r="E8562" s="16" t="n">
        <v>2374.52</v>
      </c>
      <c r="F8562" s="17" t="n">
        <v>0.05</v>
      </c>
      <c r="G8562" s="16" t="n">
        <v>2255.79</v>
      </c>
      <c r="I8562" s="1" t="str">
        <f aca="false">INDEX(Products!$C$2:$C$51,MATCH(C8562,Products!$A$2:$A$51,0))</f>
        <v>Fashion</v>
      </c>
      <c r="J8562" s="1" t="str">
        <f aca="false">INDEX(Orders!$E$2:$E$8001,MATCH(B8562,Orders!$A$2:$A$8001,0))</f>
        <v>Delivered</v>
      </c>
      <c r="K8562" s="1" t="str">
        <f aca="false">LEFT(INDEX(Orders!$C$2:$C$8001,MATCH(B8562,Orders!$A$2:$A$8001,0)),7)</f>
        <v>2025-04</v>
      </c>
    </row>
    <row r="8563" customFormat="false" ht="15" hidden="false" customHeight="true" outlineLevel="0" collapsed="false">
      <c r="A8563" s="1" t="s">
        <v>19033</v>
      </c>
      <c r="B8563" s="1" t="s">
        <v>6628</v>
      </c>
      <c r="C8563" s="1" t="s">
        <v>2007</v>
      </c>
      <c r="D8563" s="1" t="n">
        <v>1</v>
      </c>
      <c r="E8563" s="16" t="n">
        <v>750.27</v>
      </c>
      <c r="F8563" s="17" t="n">
        <v>0.15</v>
      </c>
      <c r="G8563" s="16" t="n">
        <v>637.73</v>
      </c>
      <c r="I8563" s="1" t="str">
        <f aca="false">INDEX(Products!$C$2:$C$51,MATCH(C8563,Products!$A$2:$A$51,0))</f>
        <v>Books &amp; Stationery</v>
      </c>
      <c r="J8563" s="1" t="str">
        <f aca="false">INDEX(Orders!$E$2:$E$8001,MATCH(B8563,Orders!$A$2:$A$8001,0))</f>
        <v>Delivered</v>
      </c>
      <c r="K8563" s="1" t="str">
        <f aca="false">LEFT(INDEX(Orders!$C$2:$C$8001,MATCH(B8563,Orders!$A$2:$A$8001,0)),7)</f>
        <v>2025-04</v>
      </c>
    </row>
    <row r="8564" customFormat="false" ht="15" hidden="false" customHeight="true" outlineLevel="0" collapsed="false">
      <c r="A8564" s="1" t="s">
        <v>19034</v>
      </c>
      <c r="B8564" s="1" t="s">
        <v>6629</v>
      </c>
      <c r="C8564" s="1" t="s">
        <v>1961</v>
      </c>
      <c r="D8564" s="1" t="n">
        <v>2</v>
      </c>
      <c r="E8564" s="16" t="n">
        <v>3493.68</v>
      </c>
      <c r="F8564" s="17" t="n">
        <v>0.05</v>
      </c>
      <c r="G8564" s="16" t="n">
        <v>6637.99</v>
      </c>
      <c r="I8564" s="1" t="str">
        <f aca="false">INDEX(Products!$C$2:$C$51,MATCH(C8564,Products!$A$2:$A$51,0))</f>
        <v>Home &amp; Kitchen</v>
      </c>
      <c r="J8564" s="1" t="str">
        <f aca="false">INDEX(Orders!$E$2:$E$8001,MATCH(B8564,Orders!$A$2:$A$8001,0))</f>
        <v>Delivered</v>
      </c>
      <c r="K8564" s="1" t="str">
        <f aca="false">LEFT(INDEX(Orders!$C$2:$C$8001,MATCH(B8564,Orders!$A$2:$A$8001,0)),7)</f>
        <v>2025-12</v>
      </c>
    </row>
    <row r="8565" customFormat="false" ht="15" hidden="false" customHeight="true" outlineLevel="0" collapsed="false">
      <c r="A8565" s="1" t="s">
        <v>19035</v>
      </c>
      <c r="B8565" s="1" t="s">
        <v>6630</v>
      </c>
      <c r="C8565" s="1" t="s">
        <v>1961</v>
      </c>
      <c r="D8565" s="1" t="n">
        <v>1</v>
      </c>
      <c r="E8565" s="16" t="n">
        <v>3493.68</v>
      </c>
      <c r="F8565" s="17" t="n">
        <v>0.1</v>
      </c>
      <c r="G8565" s="16" t="n">
        <v>3144.31</v>
      </c>
      <c r="I8565" s="1" t="str">
        <f aca="false">INDEX(Products!$C$2:$C$51,MATCH(C8565,Products!$A$2:$A$51,0))</f>
        <v>Home &amp; Kitchen</v>
      </c>
      <c r="J8565" s="1" t="str">
        <f aca="false">INDEX(Orders!$E$2:$E$8001,MATCH(B8565,Orders!$A$2:$A$8001,0))</f>
        <v>Delivered</v>
      </c>
      <c r="K8565" s="1" t="str">
        <f aca="false">LEFT(INDEX(Orders!$C$2:$C$8001,MATCH(B8565,Orders!$A$2:$A$8001,0)),7)</f>
        <v>2024-10</v>
      </c>
    </row>
    <row r="8566" customFormat="false" ht="15" hidden="false" customHeight="true" outlineLevel="0" collapsed="false">
      <c r="A8566" s="1" t="s">
        <v>19036</v>
      </c>
      <c r="B8566" s="1" t="s">
        <v>6630</v>
      </c>
      <c r="C8566" s="1" t="s">
        <v>1990</v>
      </c>
      <c r="D8566" s="1" t="n">
        <v>1</v>
      </c>
      <c r="E8566" s="16" t="n">
        <v>5311.32</v>
      </c>
      <c r="F8566" s="17" t="n">
        <v>0.05</v>
      </c>
      <c r="G8566" s="16" t="n">
        <v>5045.75</v>
      </c>
      <c r="I8566" s="1" t="str">
        <f aca="false">INDEX(Products!$C$2:$C$51,MATCH(C8566,Products!$A$2:$A$51,0))</f>
        <v>Sports &amp; Fitness</v>
      </c>
      <c r="J8566" s="1" t="str">
        <f aca="false">INDEX(Orders!$E$2:$E$8001,MATCH(B8566,Orders!$A$2:$A$8001,0))</f>
        <v>Delivered</v>
      </c>
      <c r="K8566" s="1" t="str">
        <f aca="false">LEFT(INDEX(Orders!$C$2:$C$8001,MATCH(B8566,Orders!$A$2:$A$8001,0)),7)</f>
        <v>2024-10</v>
      </c>
    </row>
    <row r="8567" customFormat="false" ht="15" hidden="false" customHeight="true" outlineLevel="0" collapsed="false">
      <c r="A8567" s="1" t="s">
        <v>19037</v>
      </c>
      <c r="B8567" s="1" t="s">
        <v>6631</v>
      </c>
      <c r="C8567" s="1" t="s">
        <v>1980</v>
      </c>
      <c r="D8567" s="1" t="n">
        <v>1</v>
      </c>
      <c r="E8567" s="16" t="n">
        <v>2299.69</v>
      </c>
      <c r="F8567" s="17" t="n">
        <v>0.05</v>
      </c>
      <c r="G8567" s="16" t="n">
        <v>2184.71</v>
      </c>
      <c r="I8567" s="1" t="str">
        <f aca="false">INDEX(Products!$C$2:$C$51,MATCH(C8567,Products!$A$2:$A$51,0))</f>
        <v>Beauty &amp; Personal Care</v>
      </c>
      <c r="J8567" s="1" t="str">
        <f aca="false">INDEX(Orders!$E$2:$E$8001,MATCH(B8567,Orders!$A$2:$A$8001,0))</f>
        <v>Delivered</v>
      </c>
      <c r="K8567" s="1" t="str">
        <f aca="false">LEFT(INDEX(Orders!$C$2:$C$8001,MATCH(B8567,Orders!$A$2:$A$8001,0)),7)</f>
        <v>2025-09</v>
      </c>
    </row>
    <row r="8568" customFormat="false" ht="15" hidden="false" customHeight="true" outlineLevel="0" collapsed="false">
      <c r="A8568" s="1" t="s">
        <v>19038</v>
      </c>
      <c r="B8568" s="1" t="s">
        <v>6631</v>
      </c>
      <c r="C8568" s="1" t="s">
        <v>1997</v>
      </c>
      <c r="D8568" s="1" t="n">
        <v>2</v>
      </c>
      <c r="E8568" s="16" t="n">
        <v>311.15</v>
      </c>
      <c r="F8568" s="17" t="n">
        <v>0.1</v>
      </c>
      <c r="G8568" s="16" t="n">
        <v>560.07</v>
      </c>
      <c r="I8568" s="1" t="str">
        <f aca="false">INDEX(Products!$C$2:$C$51,MATCH(C8568,Products!$A$2:$A$51,0))</f>
        <v>Sports &amp; Fitness</v>
      </c>
      <c r="J8568" s="1" t="str">
        <f aca="false">INDEX(Orders!$E$2:$E$8001,MATCH(B8568,Orders!$A$2:$A$8001,0))</f>
        <v>Delivered</v>
      </c>
      <c r="K8568" s="1" t="str">
        <f aca="false">LEFT(INDEX(Orders!$C$2:$C$8001,MATCH(B8568,Orders!$A$2:$A$8001,0)),7)</f>
        <v>2025-09</v>
      </c>
    </row>
    <row r="8569" customFormat="false" ht="15" hidden="false" customHeight="true" outlineLevel="0" collapsed="false">
      <c r="A8569" s="1" t="s">
        <v>19039</v>
      </c>
      <c r="B8569" s="1" t="s">
        <v>6632</v>
      </c>
      <c r="C8569" s="1" t="s">
        <v>2006</v>
      </c>
      <c r="D8569" s="1" t="n">
        <v>1</v>
      </c>
      <c r="E8569" s="16" t="n">
        <v>482.17</v>
      </c>
      <c r="F8569" s="17" t="n">
        <v>0</v>
      </c>
      <c r="G8569" s="16" t="n">
        <v>482.17</v>
      </c>
      <c r="I8569" s="1" t="str">
        <f aca="false">INDEX(Products!$C$2:$C$51,MATCH(C8569,Products!$A$2:$A$51,0))</f>
        <v>Books &amp; Stationery</v>
      </c>
      <c r="J8569" s="1" t="str">
        <f aca="false">INDEX(Orders!$E$2:$E$8001,MATCH(B8569,Orders!$A$2:$A$8001,0))</f>
        <v>Delivered</v>
      </c>
      <c r="K8569" s="1" t="str">
        <f aca="false">LEFT(INDEX(Orders!$C$2:$C$8001,MATCH(B8569,Orders!$A$2:$A$8001,0)),7)</f>
        <v>2024-12</v>
      </c>
    </row>
    <row r="8570" customFormat="false" ht="15" hidden="false" customHeight="true" outlineLevel="0" collapsed="false">
      <c r="A8570" s="1" t="s">
        <v>19040</v>
      </c>
      <c r="B8570" s="1" t="s">
        <v>6632</v>
      </c>
      <c r="C8570" s="1" t="s">
        <v>1980</v>
      </c>
      <c r="D8570" s="1" t="n">
        <v>1</v>
      </c>
      <c r="E8570" s="16" t="n">
        <v>2299.69</v>
      </c>
      <c r="F8570" s="17" t="n">
        <v>0</v>
      </c>
      <c r="G8570" s="16" t="n">
        <v>2299.69</v>
      </c>
      <c r="I8570" s="1" t="str">
        <f aca="false">INDEX(Products!$C$2:$C$51,MATCH(C8570,Products!$A$2:$A$51,0))</f>
        <v>Beauty &amp; Personal Care</v>
      </c>
      <c r="J8570" s="1" t="str">
        <f aca="false">INDEX(Orders!$E$2:$E$8001,MATCH(B8570,Orders!$A$2:$A$8001,0))</f>
        <v>Delivered</v>
      </c>
      <c r="K8570" s="1" t="str">
        <f aca="false">LEFT(INDEX(Orders!$C$2:$C$8001,MATCH(B8570,Orders!$A$2:$A$8001,0)),7)</f>
        <v>2024-12</v>
      </c>
    </row>
    <row r="8571" customFormat="false" ht="15" hidden="false" customHeight="true" outlineLevel="0" collapsed="false">
      <c r="A8571" s="1" t="s">
        <v>19041</v>
      </c>
      <c r="B8571" s="1" t="s">
        <v>6632</v>
      </c>
      <c r="C8571" s="1" t="s">
        <v>1947</v>
      </c>
      <c r="D8571" s="1" t="n">
        <v>1</v>
      </c>
      <c r="E8571" s="16" t="n">
        <v>4778.51</v>
      </c>
      <c r="F8571" s="17" t="n">
        <v>0.2</v>
      </c>
      <c r="G8571" s="16" t="n">
        <v>3822.81</v>
      </c>
      <c r="I8571" s="1" t="str">
        <f aca="false">INDEX(Products!$C$2:$C$51,MATCH(C8571,Products!$A$2:$A$51,0))</f>
        <v>Fashion</v>
      </c>
      <c r="J8571" s="1" t="str">
        <f aca="false">INDEX(Orders!$E$2:$E$8001,MATCH(B8571,Orders!$A$2:$A$8001,0))</f>
        <v>Delivered</v>
      </c>
      <c r="K8571" s="1" t="str">
        <f aca="false">LEFT(INDEX(Orders!$C$2:$C$8001,MATCH(B8571,Orders!$A$2:$A$8001,0)),7)</f>
        <v>2024-12</v>
      </c>
    </row>
    <row r="8572" customFormat="false" ht="15" hidden="false" customHeight="true" outlineLevel="0" collapsed="false">
      <c r="A8572" s="1" t="s">
        <v>19042</v>
      </c>
      <c r="B8572" s="1" t="s">
        <v>6633</v>
      </c>
      <c r="C8572" s="1" t="s">
        <v>1924</v>
      </c>
      <c r="D8572" s="1" t="n">
        <v>1</v>
      </c>
      <c r="E8572" s="16" t="n">
        <v>1971</v>
      </c>
      <c r="F8572" s="17" t="n">
        <v>0</v>
      </c>
      <c r="G8572" s="16" t="n">
        <v>1971</v>
      </c>
      <c r="I8572" s="1" t="str">
        <f aca="false">INDEX(Products!$C$2:$C$51,MATCH(C8572,Products!$A$2:$A$51,0))</f>
        <v>Electronics</v>
      </c>
      <c r="J8572" s="1" t="str">
        <f aca="false">INDEX(Orders!$E$2:$E$8001,MATCH(B8572,Orders!$A$2:$A$8001,0))</f>
        <v>Delivered</v>
      </c>
      <c r="K8572" s="1" t="str">
        <f aca="false">LEFT(INDEX(Orders!$C$2:$C$8001,MATCH(B8572,Orders!$A$2:$A$8001,0)),7)</f>
        <v>2024-06</v>
      </c>
    </row>
    <row r="8573" customFormat="false" ht="15" hidden="false" customHeight="true" outlineLevel="0" collapsed="false">
      <c r="A8573" s="1" t="s">
        <v>19043</v>
      </c>
      <c r="B8573" s="1" t="s">
        <v>6633</v>
      </c>
      <c r="C8573" s="1" t="s">
        <v>1979</v>
      </c>
      <c r="D8573" s="1" t="n">
        <v>1</v>
      </c>
      <c r="E8573" s="16" t="n">
        <v>623</v>
      </c>
      <c r="F8573" s="17" t="n">
        <v>0.2</v>
      </c>
      <c r="G8573" s="16" t="n">
        <v>498.4</v>
      </c>
      <c r="I8573" s="1" t="str">
        <f aca="false">INDEX(Products!$C$2:$C$51,MATCH(C8573,Products!$A$2:$A$51,0))</f>
        <v>Beauty &amp; Personal Care</v>
      </c>
      <c r="J8573" s="1" t="str">
        <f aca="false">INDEX(Orders!$E$2:$E$8001,MATCH(B8573,Orders!$A$2:$A$8001,0))</f>
        <v>Delivered</v>
      </c>
      <c r="K8573" s="1" t="str">
        <f aca="false">LEFT(INDEX(Orders!$C$2:$C$8001,MATCH(B8573,Orders!$A$2:$A$8001,0)),7)</f>
        <v>2024-06</v>
      </c>
    </row>
    <row r="8574" customFormat="false" ht="15" hidden="false" customHeight="true" outlineLevel="0" collapsed="false">
      <c r="A8574" s="1" t="s">
        <v>19044</v>
      </c>
      <c r="B8574" s="1" t="s">
        <v>6633</v>
      </c>
      <c r="C8574" s="1" t="s">
        <v>2006</v>
      </c>
      <c r="D8574" s="1" t="n">
        <v>1</v>
      </c>
      <c r="E8574" s="16" t="n">
        <v>482.17</v>
      </c>
      <c r="F8574" s="17" t="n">
        <v>0.05</v>
      </c>
      <c r="G8574" s="16" t="n">
        <v>458.06</v>
      </c>
      <c r="I8574" s="1" t="str">
        <f aca="false">INDEX(Products!$C$2:$C$51,MATCH(C8574,Products!$A$2:$A$51,0))</f>
        <v>Books &amp; Stationery</v>
      </c>
      <c r="J8574" s="1" t="str">
        <f aca="false">INDEX(Orders!$E$2:$E$8001,MATCH(B8574,Orders!$A$2:$A$8001,0))</f>
        <v>Delivered</v>
      </c>
      <c r="K8574" s="1" t="str">
        <f aca="false">LEFT(INDEX(Orders!$C$2:$C$8001,MATCH(B8574,Orders!$A$2:$A$8001,0)),7)</f>
        <v>2024-06</v>
      </c>
    </row>
    <row r="8575" customFormat="false" ht="15" hidden="false" customHeight="true" outlineLevel="0" collapsed="false">
      <c r="A8575" s="1" t="s">
        <v>19045</v>
      </c>
      <c r="B8575" s="1" t="s">
        <v>6633</v>
      </c>
      <c r="C8575" s="1" t="s">
        <v>1940</v>
      </c>
      <c r="D8575" s="1" t="n">
        <v>1</v>
      </c>
      <c r="E8575" s="16" t="n">
        <v>2374.52</v>
      </c>
      <c r="F8575" s="17" t="n">
        <v>0.05</v>
      </c>
      <c r="G8575" s="16" t="n">
        <v>2255.79</v>
      </c>
      <c r="I8575" s="1" t="str">
        <f aca="false">INDEX(Products!$C$2:$C$51,MATCH(C8575,Products!$A$2:$A$51,0))</f>
        <v>Fashion</v>
      </c>
      <c r="J8575" s="1" t="str">
        <f aca="false">INDEX(Orders!$E$2:$E$8001,MATCH(B8575,Orders!$A$2:$A$8001,0))</f>
        <v>Delivered</v>
      </c>
      <c r="K8575" s="1" t="str">
        <f aca="false">LEFT(INDEX(Orders!$C$2:$C$8001,MATCH(B8575,Orders!$A$2:$A$8001,0)),7)</f>
        <v>2024-06</v>
      </c>
    </row>
    <row r="8576" customFormat="false" ht="15" hidden="false" customHeight="true" outlineLevel="0" collapsed="false">
      <c r="A8576" s="1" t="s">
        <v>19046</v>
      </c>
      <c r="B8576" s="1" t="s">
        <v>6634</v>
      </c>
      <c r="C8576" s="1" t="s">
        <v>1951</v>
      </c>
      <c r="D8576" s="1" t="n">
        <v>2</v>
      </c>
      <c r="E8576" s="16" t="n">
        <v>957.5</v>
      </c>
      <c r="F8576" s="17" t="n">
        <v>0</v>
      </c>
      <c r="G8576" s="16" t="n">
        <v>1915</v>
      </c>
      <c r="I8576" s="1" t="str">
        <f aca="false">INDEX(Products!$C$2:$C$51,MATCH(C8576,Products!$A$2:$A$51,0))</f>
        <v>Fashion</v>
      </c>
      <c r="J8576" s="1" t="str">
        <f aca="false">INDEX(Orders!$E$2:$E$8001,MATCH(B8576,Orders!$A$2:$A$8001,0))</f>
        <v>Delivered</v>
      </c>
      <c r="K8576" s="1" t="str">
        <f aca="false">LEFT(INDEX(Orders!$C$2:$C$8001,MATCH(B8576,Orders!$A$2:$A$8001,0)),7)</f>
        <v>2025-12</v>
      </c>
    </row>
    <row r="8577" customFormat="false" ht="15" hidden="false" customHeight="true" outlineLevel="0" collapsed="false">
      <c r="A8577" s="1" t="s">
        <v>19047</v>
      </c>
      <c r="B8577" s="1" t="s">
        <v>6634</v>
      </c>
      <c r="C8577" s="1" t="s">
        <v>2006</v>
      </c>
      <c r="D8577" s="1" t="n">
        <v>1</v>
      </c>
      <c r="E8577" s="16" t="n">
        <v>482.17</v>
      </c>
      <c r="F8577" s="17" t="n">
        <v>0.1</v>
      </c>
      <c r="G8577" s="16" t="n">
        <v>433.95</v>
      </c>
      <c r="I8577" s="1" t="str">
        <f aca="false">INDEX(Products!$C$2:$C$51,MATCH(C8577,Products!$A$2:$A$51,0))</f>
        <v>Books &amp; Stationery</v>
      </c>
      <c r="J8577" s="1" t="str">
        <f aca="false">INDEX(Orders!$E$2:$E$8001,MATCH(B8577,Orders!$A$2:$A$8001,0))</f>
        <v>Delivered</v>
      </c>
      <c r="K8577" s="1" t="str">
        <f aca="false">LEFT(INDEX(Orders!$C$2:$C$8001,MATCH(B8577,Orders!$A$2:$A$8001,0)),7)</f>
        <v>2025-12</v>
      </c>
    </row>
    <row r="8578" customFormat="false" ht="15" hidden="false" customHeight="true" outlineLevel="0" collapsed="false">
      <c r="A8578" s="1" t="s">
        <v>19048</v>
      </c>
      <c r="B8578" s="1" t="s">
        <v>6635</v>
      </c>
      <c r="C8578" s="1" t="s">
        <v>1990</v>
      </c>
      <c r="D8578" s="1" t="n">
        <v>1</v>
      </c>
      <c r="E8578" s="16" t="n">
        <v>5311.32</v>
      </c>
      <c r="F8578" s="17" t="n">
        <v>0.2</v>
      </c>
      <c r="G8578" s="16" t="n">
        <v>4249.06</v>
      </c>
      <c r="I8578" s="1" t="str">
        <f aca="false">INDEX(Products!$C$2:$C$51,MATCH(C8578,Products!$A$2:$A$51,0))</f>
        <v>Sports &amp; Fitness</v>
      </c>
      <c r="J8578" s="1" t="str">
        <f aca="false">INDEX(Orders!$E$2:$E$8001,MATCH(B8578,Orders!$A$2:$A$8001,0))</f>
        <v>Delivered</v>
      </c>
      <c r="K8578" s="1" t="str">
        <f aca="false">LEFT(INDEX(Orders!$C$2:$C$8001,MATCH(B8578,Orders!$A$2:$A$8001,0)),7)</f>
        <v>2025-11</v>
      </c>
    </row>
    <row r="8579" customFormat="false" ht="15" hidden="false" customHeight="true" outlineLevel="0" collapsed="false">
      <c r="A8579" s="1" t="s">
        <v>19049</v>
      </c>
      <c r="B8579" s="1" t="s">
        <v>6636</v>
      </c>
      <c r="C8579" s="1" t="s">
        <v>1940</v>
      </c>
      <c r="D8579" s="1" t="n">
        <v>1</v>
      </c>
      <c r="E8579" s="16" t="n">
        <v>2374.52</v>
      </c>
      <c r="F8579" s="17" t="n">
        <v>0</v>
      </c>
      <c r="G8579" s="16" t="n">
        <v>2374.52</v>
      </c>
      <c r="I8579" s="1" t="str">
        <f aca="false">INDEX(Products!$C$2:$C$51,MATCH(C8579,Products!$A$2:$A$51,0))</f>
        <v>Fashion</v>
      </c>
      <c r="J8579" s="1" t="str">
        <f aca="false">INDEX(Orders!$E$2:$E$8001,MATCH(B8579,Orders!$A$2:$A$8001,0))</f>
        <v>Delivered</v>
      </c>
      <c r="K8579" s="1" t="str">
        <f aca="false">LEFT(INDEX(Orders!$C$2:$C$8001,MATCH(B8579,Orders!$A$2:$A$8001,0)),7)</f>
        <v>2025-02</v>
      </c>
    </row>
    <row r="8580" customFormat="false" ht="15" hidden="false" customHeight="true" outlineLevel="0" collapsed="false">
      <c r="A8580" s="1" t="s">
        <v>19050</v>
      </c>
      <c r="B8580" s="1" t="s">
        <v>6637</v>
      </c>
      <c r="C8580" s="1" t="s">
        <v>2006</v>
      </c>
      <c r="D8580" s="1" t="n">
        <v>2</v>
      </c>
      <c r="E8580" s="16" t="n">
        <v>482.17</v>
      </c>
      <c r="F8580" s="17" t="n">
        <v>0.05</v>
      </c>
      <c r="G8580" s="16" t="n">
        <v>916.12</v>
      </c>
      <c r="I8580" s="1" t="str">
        <f aca="false">INDEX(Products!$C$2:$C$51,MATCH(C8580,Products!$A$2:$A$51,0))</f>
        <v>Books &amp; Stationery</v>
      </c>
      <c r="J8580" s="1" t="str">
        <f aca="false">INDEX(Orders!$E$2:$E$8001,MATCH(B8580,Orders!$A$2:$A$8001,0))</f>
        <v>Returned</v>
      </c>
      <c r="K8580" s="1" t="str">
        <f aca="false">LEFT(INDEX(Orders!$C$2:$C$8001,MATCH(B8580,Orders!$A$2:$A$8001,0)),7)</f>
        <v>2024-08</v>
      </c>
    </row>
    <row r="8581" customFormat="false" ht="15" hidden="false" customHeight="true" outlineLevel="0" collapsed="false">
      <c r="A8581" s="1" t="s">
        <v>19051</v>
      </c>
      <c r="B8581" s="1" t="s">
        <v>6638</v>
      </c>
      <c r="C8581" s="1" t="s">
        <v>2007</v>
      </c>
      <c r="D8581" s="1" t="n">
        <v>2</v>
      </c>
      <c r="E8581" s="16" t="n">
        <v>750.27</v>
      </c>
      <c r="F8581" s="17" t="n">
        <v>0</v>
      </c>
      <c r="G8581" s="16" t="n">
        <v>1500.54</v>
      </c>
      <c r="I8581" s="1" t="str">
        <f aca="false">INDEX(Products!$C$2:$C$51,MATCH(C8581,Products!$A$2:$A$51,0))</f>
        <v>Books &amp; Stationery</v>
      </c>
      <c r="J8581" s="1" t="str">
        <f aca="false">INDEX(Orders!$E$2:$E$8001,MATCH(B8581,Orders!$A$2:$A$8001,0))</f>
        <v>Returned</v>
      </c>
      <c r="K8581" s="1" t="str">
        <f aca="false">LEFT(INDEX(Orders!$C$2:$C$8001,MATCH(B8581,Orders!$A$2:$A$8001,0)),7)</f>
        <v>2024-05</v>
      </c>
    </row>
    <row r="8582" customFormat="false" ht="15" hidden="false" customHeight="true" outlineLevel="0" collapsed="false">
      <c r="A8582" s="1" t="s">
        <v>19052</v>
      </c>
      <c r="B8582" s="1" t="s">
        <v>6638</v>
      </c>
      <c r="C8582" s="1" t="s">
        <v>1941</v>
      </c>
      <c r="D8582" s="1" t="n">
        <v>1</v>
      </c>
      <c r="E8582" s="16" t="n">
        <v>2757.65</v>
      </c>
      <c r="F8582" s="17" t="n">
        <v>0.1</v>
      </c>
      <c r="G8582" s="16" t="n">
        <v>2481.89</v>
      </c>
      <c r="I8582" s="1" t="str">
        <f aca="false">INDEX(Products!$C$2:$C$51,MATCH(C8582,Products!$A$2:$A$51,0))</f>
        <v>Fashion</v>
      </c>
      <c r="J8582" s="1" t="str">
        <f aca="false">INDEX(Orders!$E$2:$E$8001,MATCH(B8582,Orders!$A$2:$A$8001,0))</f>
        <v>Returned</v>
      </c>
      <c r="K8582" s="1" t="str">
        <f aca="false">LEFT(INDEX(Orders!$C$2:$C$8001,MATCH(B8582,Orders!$A$2:$A$8001,0)),7)</f>
        <v>2024-05</v>
      </c>
    </row>
    <row r="8583" customFormat="false" ht="15" hidden="false" customHeight="true" outlineLevel="0" collapsed="false">
      <c r="A8583" s="1" t="s">
        <v>19053</v>
      </c>
      <c r="B8583" s="1" t="s">
        <v>6639</v>
      </c>
      <c r="C8583" s="1" t="s">
        <v>1969</v>
      </c>
      <c r="D8583" s="1" t="n">
        <v>2</v>
      </c>
      <c r="E8583" s="16" t="n">
        <v>9171.98</v>
      </c>
      <c r="F8583" s="17" t="n">
        <v>0.2</v>
      </c>
      <c r="G8583" s="16" t="n">
        <v>14675.17</v>
      </c>
      <c r="I8583" s="1" t="str">
        <f aca="false">INDEX(Products!$C$2:$C$51,MATCH(C8583,Products!$A$2:$A$51,0))</f>
        <v>Home &amp; Kitchen</v>
      </c>
      <c r="J8583" s="1" t="str">
        <f aca="false">INDEX(Orders!$E$2:$E$8001,MATCH(B8583,Orders!$A$2:$A$8001,0))</f>
        <v>Delivered</v>
      </c>
      <c r="K8583" s="1" t="str">
        <f aca="false">LEFT(INDEX(Orders!$C$2:$C$8001,MATCH(B8583,Orders!$A$2:$A$8001,0)),7)</f>
        <v>2025-12</v>
      </c>
    </row>
    <row r="8584" customFormat="false" ht="15" hidden="false" customHeight="true" outlineLevel="0" collapsed="false">
      <c r="A8584" s="1" t="s">
        <v>19054</v>
      </c>
      <c r="B8584" s="1" t="s">
        <v>6639</v>
      </c>
      <c r="C8584" s="1" t="s">
        <v>2007</v>
      </c>
      <c r="D8584" s="1" t="n">
        <v>1</v>
      </c>
      <c r="E8584" s="16" t="n">
        <v>750.27</v>
      </c>
      <c r="F8584" s="17" t="n">
        <v>0.05</v>
      </c>
      <c r="G8584" s="16" t="n">
        <v>712.76</v>
      </c>
      <c r="I8584" s="1" t="str">
        <f aca="false">INDEX(Products!$C$2:$C$51,MATCH(C8584,Products!$A$2:$A$51,0))</f>
        <v>Books &amp; Stationery</v>
      </c>
      <c r="J8584" s="1" t="str">
        <f aca="false">INDEX(Orders!$E$2:$E$8001,MATCH(B8584,Orders!$A$2:$A$8001,0))</f>
        <v>Delivered</v>
      </c>
      <c r="K8584" s="1" t="str">
        <f aca="false">LEFT(INDEX(Orders!$C$2:$C$8001,MATCH(B8584,Orders!$A$2:$A$8001,0)),7)</f>
        <v>2025-12</v>
      </c>
    </row>
    <row r="8585" customFormat="false" ht="15" hidden="false" customHeight="true" outlineLevel="0" collapsed="false">
      <c r="A8585" s="1" t="s">
        <v>19055</v>
      </c>
      <c r="B8585" s="1" t="s">
        <v>6639</v>
      </c>
      <c r="C8585" s="1" t="s">
        <v>1973</v>
      </c>
      <c r="D8585" s="1" t="n">
        <v>1</v>
      </c>
      <c r="E8585" s="16" t="n">
        <v>1158.24</v>
      </c>
      <c r="F8585" s="17" t="n">
        <v>0</v>
      </c>
      <c r="G8585" s="16" t="n">
        <v>1158.24</v>
      </c>
      <c r="I8585" s="1" t="str">
        <f aca="false">INDEX(Products!$C$2:$C$51,MATCH(C8585,Products!$A$2:$A$51,0))</f>
        <v>Home &amp; Kitchen</v>
      </c>
      <c r="J8585" s="1" t="str">
        <f aca="false">INDEX(Orders!$E$2:$E$8001,MATCH(B8585,Orders!$A$2:$A$8001,0))</f>
        <v>Delivered</v>
      </c>
      <c r="K8585" s="1" t="str">
        <f aca="false">LEFT(INDEX(Orders!$C$2:$C$8001,MATCH(B8585,Orders!$A$2:$A$8001,0)),7)</f>
        <v>2025-12</v>
      </c>
    </row>
    <row r="8586" customFormat="false" ht="15" hidden="false" customHeight="true" outlineLevel="0" collapsed="false">
      <c r="A8586" s="1" t="s">
        <v>19056</v>
      </c>
      <c r="B8586" s="1" t="s">
        <v>6639</v>
      </c>
      <c r="C8586" s="1" t="s">
        <v>1977</v>
      </c>
      <c r="D8586" s="1" t="n">
        <v>2</v>
      </c>
      <c r="E8586" s="16" t="n">
        <v>2386.05</v>
      </c>
      <c r="F8586" s="17" t="n">
        <v>0</v>
      </c>
      <c r="G8586" s="16" t="n">
        <v>4772.1</v>
      </c>
      <c r="I8586" s="1" t="str">
        <f aca="false">INDEX(Products!$C$2:$C$51,MATCH(C8586,Products!$A$2:$A$51,0))</f>
        <v>Beauty &amp; Personal Care</v>
      </c>
      <c r="J8586" s="1" t="str">
        <f aca="false">INDEX(Orders!$E$2:$E$8001,MATCH(B8586,Orders!$A$2:$A$8001,0))</f>
        <v>Delivered</v>
      </c>
      <c r="K8586" s="1" t="str">
        <f aca="false">LEFT(INDEX(Orders!$C$2:$C$8001,MATCH(B8586,Orders!$A$2:$A$8001,0)),7)</f>
        <v>2025-12</v>
      </c>
    </row>
    <row r="8587" customFormat="false" ht="15" hidden="false" customHeight="true" outlineLevel="0" collapsed="false">
      <c r="A8587" s="1" t="s">
        <v>19057</v>
      </c>
      <c r="B8587" s="1" t="s">
        <v>6639</v>
      </c>
      <c r="C8587" s="1" t="s">
        <v>2006</v>
      </c>
      <c r="D8587" s="1" t="n">
        <v>3</v>
      </c>
      <c r="E8587" s="16" t="n">
        <v>482.17</v>
      </c>
      <c r="F8587" s="17" t="n">
        <v>0.15</v>
      </c>
      <c r="G8587" s="16" t="n">
        <v>1229.53</v>
      </c>
      <c r="I8587" s="1" t="str">
        <f aca="false">INDEX(Products!$C$2:$C$51,MATCH(C8587,Products!$A$2:$A$51,0))</f>
        <v>Books &amp; Stationery</v>
      </c>
      <c r="J8587" s="1" t="str">
        <f aca="false">INDEX(Orders!$E$2:$E$8001,MATCH(B8587,Orders!$A$2:$A$8001,0))</f>
        <v>Delivered</v>
      </c>
      <c r="K8587" s="1" t="str">
        <f aca="false">LEFT(INDEX(Orders!$C$2:$C$8001,MATCH(B8587,Orders!$A$2:$A$8001,0)),7)</f>
        <v>2025-12</v>
      </c>
    </row>
    <row r="8588" customFormat="false" ht="15" hidden="false" customHeight="true" outlineLevel="0" collapsed="false">
      <c r="A8588" s="1" t="s">
        <v>19058</v>
      </c>
      <c r="B8588" s="1" t="s">
        <v>6640</v>
      </c>
      <c r="C8588" s="1" t="s">
        <v>1990</v>
      </c>
      <c r="D8588" s="1" t="n">
        <v>3</v>
      </c>
      <c r="E8588" s="16" t="n">
        <v>5311.32</v>
      </c>
      <c r="F8588" s="17" t="n">
        <v>0</v>
      </c>
      <c r="G8588" s="16" t="n">
        <v>15933.96</v>
      </c>
      <c r="I8588" s="1" t="str">
        <f aca="false">INDEX(Products!$C$2:$C$51,MATCH(C8588,Products!$A$2:$A$51,0))</f>
        <v>Sports &amp; Fitness</v>
      </c>
      <c r="J8588" s="1" t="str">
        <f aca="false">INDEX(Orders!$E$2:$E$8001,MATCH(B8588,Orders!$A$2:$A$8001,0))</f>
        <v>Delivered</v>
      </c>
      <c r="K8588" s="1" t="str">
        <f aca="false">LEFT(INDEX(Orders!$C$2:$C$8001,MATCH(B8588,Orders!$A$2:$A$8001,0)),7)</f>
        <v>2024-01</v>
      </c>
    </row>
    <row r="8589" customFormat="false" ht="15" hidden="false" customHeight="true" outlineLevel="0" collapsed="false">
      <c r="A8589" s="1" t="s">
        <v>19059</v>
      </c>
      <c r="B8589" s="1" t="s">
        <v>6640</v>
      </c>
      <c r="C8589" s="1" t="s">
        <v>2006</v>
      </c>
      <c r="D8589" s="1" t="n">
        <v>2</v>
      </c>
      <c r="E8589" s="16" t="n">
        <v>482.17</v>
      </c>
      <c r="F8589" s="17" t="n">
        <v>0</v>
      </c>
      <c r="G8589" s="16" t="n">
        <v>964.34</v>
      </c>
      <c r="I8589" s="1" t="str">
        <f aca="false">INDEX(Products!$C$2:$C$51,MATCH(C8589,Products!$A$2:$A$51,0))</f>
        <v>Books &amp; Stationery</v>
      </c>
      <c r="J8589" s="1" t="str">
        <f aca="false">INDEX(Orders!$E$2:$E$8001,MATCH(B8589,Orders!$A$2:$A$8001,0))</f>
        <v>Delivered</v>
      </c>
      <c r="K8589" s="1" t="str">
        <f aca="false">LEFT(INDEX(Orders!$C$2:$C$8001,MATCH(B8589,Orders!$A$2:$A$8001,0)),7)</f>
        <v>2024-01</v>
      </c>
    </row>
    <row r="8590" customFormat="false" ht="15" hidden="false" customHeight="true" outlineLevel="0" collapsed="false">
      <c r="A8590" s="1" t="s">
        <v>19060</v>
      </c>
      <c r="B8590" s="1" t="s">
        <v>6640</v>
      </c>
      <c r="C8590" s="1" t="s">
        <v>2000</v>
      </c>
      <c r="D8590" s="1" t="n">
        <v>2</v>
      </c>
      <c r="E8590" s="16" t="n">
        <v>425.08</v>
      </c>
      <c r="F8590" s="17" t="n">
        <v>0.1</v>
      </c>
      <c r="G8590" s="16" t="n">
        <v>765.14</v>
      </c>
      <c r="I8590" s="1" t="str">
        <f aca="false">INDEX(Products!$C$2:$C$51,MATCH(C8590,Products!$A$2:$A$51,0))</f>
        <v>Books &amp; Stationery</v>
      </c>
      <c r="J8590" s="1" t="str">
        <f aca="false">INDEX(Orders!$E$2:$E$8001,MATCH(B8590,Orders!$A$2:$A$8001,0))</f>
        <v>Delivered</v>
      </c>
      <c r="K8590" s="1" t="str">
        <f aca="false">LEFT(INDEX(Orders!$C$2:$C$8001,MATCH(B8590,Orders!$A$2:$A$8001,0)),7)</f>
        <v>2024-01</v>
      </c>
    </row>
    <row r="8591" customFormat="false" ht="15" hidden="false" customHeight="true" outlineLevel="0" collapsed="false">
      <c r="A8591" s="1" t="s">
        <v>19061</v>
      </c>
      <c r="B8591" s="1" t="s">
        <v>6640</v>
      </c>
      <c r="C8591" s="1" t="s">
        <v>1979</v>
      </c>
      <c r="D8591" s="1" t="n">
        <v>1</v>
      </c>
      <c r="E8591" s="16" t="n">
        <v>623</v>
      </c>
      <c r="F8591" s="17" t="n">
        <v>0</v>
      </c>
      <c r="G8591" s="16" t="n">
        <v>623</v>
      </c>
      <c r="I8591" s="1" t="str">
        <f aca="false">INDEX(Products!$C$2:$C$51,MATCH(C8591,Products!$A$2:$A$51,0))</f>
        <v>Beauty &amp; Personal Care</v>
      </c>
      <c r="J8591" s="1" t="str">
        <f aca="false">INDEX(Orders!$E$2:$E$8001,MATCH(B8591,Orders!$A$2:$A$8001,0))</f>
        <v>Delivered</v>
      </c>
      <c r="K8591" s="1" t="str">
        <f aca="false">LEFT(INDEX(Orders!$C$2:$C$8001,MATCH(B8591,Orders!$A$2:$A$8001,0)),7)</f>
        <v>2024-01</v>
      </c>
    </row>
    <row r="8592" customFormat="false" ht="15" hidden="false" customHeight="true" outlineLevel="0" collapsed="false">
      <c r="A8592" s="1" t="s">
        <v>19062</v>
      </c>
      <c r="B8592" s="1" t="s">
        <v>6641</v>
      </c>
      <c r="C8592" s="1" t="s">
        <v>1941</v>
      </c>
      <c r="D8592" s="1" t="n">
        <v>2</v>
      </c>
      <c r="E8592" s="16" t="n">
        <v>2757.65</v>
      </c>
      <c r="F8592" s="17" t="n">
        <v>0.1</v>
      </c>
      <c r="G8592" s="16" t="n">
        <v>4963.77</v>
      </c>
      <c r="I8592" s="1" t="str">
        <f aca="false">INDEX(Products!$C$2:$C$51,MATCH(C8592,Products!$A$2:$A$51,0))</f>
        <v>Fashion</v>
      </c>
      <c r="J8592" s="1" t="str">
        <f aca="false">INDEX(Orders!$E$2:$E$8001,MATCH(B8592,Orders!$A$2:$A$8001,0))</f>
        <v>Delivered</v>
      </c>
      <c r="K8592" s="1" t="str">
        <f aca="false">LEFT(INDEX(Orders!$C$2:$C$8001,MATCH(B8592,Orders!$A$2:$A$8001,0)),7)</f>
        <v>2025-10</v>
      </c>
    </row>
    <row r="8593" customFormat="false" ht="15" hidden="false" customHeight="true" outlineLevel="0" collapsed="false">
      <c r="A8593" s="1" t="s">
        <v>19063</v>
      </c>
      <c r="B8593" s="1" t="s">
        <v>6641</v>
      </c>
      <c r="C8593" s="1" t="s">
        <v>1930</v>
      </c>
      <c r="D8593" s="1" t="n">
        <v>2</v>
      </c>
      <c r="E8593" s="16" t="n">
        <v>2398.35</v>
      </c>
      <c r="F8593" s="17" t="n">
        <v>0</v>
      </c>
      <c r="G8593" s="16" t="n">
        <v>4796.7</v>
      </c>
      <c r="I8593" s="1" t="str">
        <f aca="false">INDEX(Products!$C$2:$C$51,MATCH(C8593,Products!$A$2:$A$51,0))</f>
        <v>Electronics</v>
      </c>
      <c r="J8593" s="1" t="str">
        <f aca="false">INDEX(Orders!$E$2:$E$8001,MATCH(B8593,Orders!$A$2:$A$8001,0))</f>
        <v>Delivered</v>
      </c>
      <c r="K8593" s="1" t="str">
        <f aca="false">LEFT(INDEX(Orders!$C$2:$C$8001,MATCH(B8593,Orders!$A$2:$A$8001,0)),7)</f>
        <v>2025-10</v>
      </c>
    </row>
    <row r="8594" customFormat="false" ht="15" hidden="false" customHeight="true" outlineLevel="0" collapsed="false">
      <c r="A8594" s="1" t="s">
        <v>19064</v>
      </c>
      <c r="B8594" s="1" t="s">
        <v>6641</v>
      </c>
      <c r="C8594" s="1" t="s">
        <v>1945</v>
      </c>
      <c r="D8594" s="1" t="n">
        <v>2</v>
      </c>
      <c r="E8594" s="16" t="n">
        <v>2390.13</v>
      </c>
      <c r="F8594" s="17" t="n">
        <v>0.15</v>
      </c>
      <c r="G8594" s="16" t="n">
        <v>4063.22</v>
      </c>
      <c r="I8594" s="1" t="str">
        <f aca="false">INDEX(Products!$C$2:$C$51,MATCH(C8594,Products!$A$2:$A$51,0))</f>
        <v>Fashion</v>
      </c>
      <c r="J8594" s="1" t="str">
        <f aca="false">INDEX(Orders!$E$2:$E$8001,MATCH(B8594,Orders!$A$2:$A$8001,0))</f>
        <v>Delivered</v>
      </c>
      <c r="K8594" s="1" t="str">
        <f aca="false">LEFT(INDEX(Orders!$C$2:$C$8001,MATCH(B8594,Orders!$A$2:$A$8001,0)),7)</f>
        <v>2025-10</v>
      </c>
    </row>
    <row r="8595" customFormat="false" ht="15" hidden="false" customHeight="true" outlineLevel="0" collapsed="false">
      <c r="A8595" s="1" t="s">
        <v>19065</v>
      </c>
      <c r="B8595" s="1" t="s">
        <v>6642</v>
      </c>
      <c r="C8595" s="1" t="s">
        <v>1957</v>
      </c>
      <c r="D8595" s="1" t="n">
        <v>1</v>
      </c>
      <c r="E8595" s="16" t="n">
        <v>1469.28</v>
      </c>
      <c r="F8595" s="17" t="n">
        <v>0</v>
      </c>
      <c r="G8595" s="16" t="n">
        <v>1469.28</v>
      </c>
      <c r="I8595" s="1" t="str">
        <f aca="false">INDEX(Products!$C$2:$C$51,MATCH(C8595,Products!$A$2:$A$51,0))</f>
        <v>Home &amp; Kitchen</v>
      </c>
      <c r="J8595" s="1" t="str">
        <f aca="false">INDEX(Orders!$E$2:$E$8001,MATCH(B8595,Orders!$A$2:$A$8001,0))</f>
        <v>Delivered</v>
      </c>
      <c r="K8595" s="1" t="str">
        <f aca="false">LEFT(INDEX(Orders!$C$2:$C$8001,MATCH(B8595,Orders!$A$2:$A$8001,0)),7)</f>
        <v>2024-11</v>
      </c>
    </row>
    <row r="8596" customFormat="false" ht="15" hidden="false" customHeight="true" outlineLevel="0" collapsed="false">
      <c r="A8596" s="1" t="s">
        <v>19066</v>
      </c>
      <c r="B8596" s="1" t="s">
        <v>6643</v>
      </c>
      <c r="C8596" s="1" t="s">
        <v>1940</v>
      </c>
      <c r="D8596" s="1" t="n">
        <v>1</v>
      </c>
      <c r="E8596" s="16" t="n">
        <v>2374.52</v>
      </c>
      <c r="F8596" s="17" t="n">
        <v>0</v>
      </c>
      <c r="G8596" s="16" t="n">
        <v>2374.52</v>
      </c>
      <c r="I8596" s="1" t="str">
        <f aca="false">INDEX(Products!$C$2:$C$51,MATCH(C8596,Products!$A$2:$A$51,0))</f>
        <v>Fashion</v>
      </c>
      <c r="J8596" s="1" t="str">
        <f aca="false">INDEX(Orders!$E$2:$E$8001,MATCH(B8596,Orders!$A$2:$A$8001,0))</f>
        <v>Delivered</v>
      </c>
      <c r="K8596" s="1" t="str">
        <f aca="false">LEFT(INDEX(Orders!$C$2:$C$8001,MATCH(B8596,Orders!$A$2:$A$8001,0)),7)</f>
        <v>2025-11</v>
      </c>
    </row>
    <row r="8597" customFormat="false" ht="15" hidden="false" customHeight="true" outlineLevel="0" collapsed="false">
      <c r="A8597" s="1" t="s">
        <v>19067</v>
      </c>
      <c r="B8597" s="1" t="s">
        <v>6643</v>
      </c>
      <c r="C8597" s="1" t="s">
        <v>1924</v>
      </c>
      <c r="D8597" s="1" t="n">
        <v>1</v>
      </c>
      <c r="E8597" s="16" t="n">
        <v>1971</v>
      </c>
      <c r="F8597" s="17" t="n">
        <v>0.05</v>
      </c>
      <c r="G8597" s="16" t="n">
        <v>1872.45</v>
      </c>
      <c r="I8597" s="1" t="str">
        <f aca="false">INDEX(Products!$C$2:$C$51,MATCH(C8597,Products!$A$2:$A$51,0))</f>
        <v>Electronics</v>
      </c>
      <c r="J8597" s="1" t="str">
        <f aca="false">INDEX(Orders!$E$2:$E$8001,MATCH(B8597,Orders!$A$2:$A$8001,0))</f>
        <v>Delivered</v>
      </c>
      <c r="K8597" s="1" t="str">
        <f aca="false">LEFT(INDEX(Orders!$C$2:$C$8001,MATCH(B8597,Orders!$A$2:$A$8001,0)),7)</f>
        <v>2025-11</v>
      </c>
    </row>
    <row r="8598" customFormat="false" ht="15" hidden="false" customHeight="true" outlineLevel="0" collapsed="false">
      <c r="A8598" s="1" t="s">
        <v>19068</v>
      </c>
      <c r="B8598" s="1" t="s">
        <v>6644</v>
      </c>
      <c r="C8598" s="1" t="s">
        <v>2007</v>
      </c>
      <c r="D8598" s="1" t="n">
        <v>1</v>
      </c>
      <c r="E8598" s="16" t="n">
        <v>750.27</v>
      </c>
      <c r="F8598" s="17" t="n">
        <v>0</v>
      </c>
      <c r="G8598" s="16" t="n">
        <v>750.27</v>
      </c>
      <c r="I8598" s="1" t="str">
        <f aca="false">INDEX(Products!$C$2:$C$51,MATCH(C8598,Products!$A$2:$A$51,0))</f>
        <v>Books &amp; Stationery</v>
      </c>
      <c r="J8598" s="1" t="str">
        <f aca="false">INDEX(Orders!$E$2:$E$8001,MATCH(B8598,Orders!$A$2:$A$8001,0))</f>
        <v>Delivered</v>
      </c>
      <c r="K8598" s="1" t="str">
        <f aca="false">LEFT(INDEX(Orders!$C$2:$C$8001,MATCH(B8598,Orders!$A$2:$A$8001,0)),7)</f>
        <v>2024-12</v>
      </c>
    </row>
    <row r="8599" customFormat="false" ht="15" hidden="false" customHeight="true" outlineLevel="0" collapsed="false">
      <c r="A8599" s="1" t="s">
        <v>19069</v>
      </c>
      <c r="B8599" s="1" t="s">
        <v>6644</v>
      </c>
      <c r="C8599" s="1" t="s">
        <v>1979</v>
      </c>
      <c r="D8599" s="1" t="n">
        <v>2</v>
      </c>
      <c r="E8599" s="16" t="n">
        <v>623</v>
      </c>
      <c r="F8599" s="17" t="n">
        <v>0</v>
      </c>
      <c r="G8599" s="16" t="n">
        <v>1246</v>
      </c>
      <c r="I8599" s="1" t="str">
        <f aca="false">INDEX(Products!$C$2:$C$51,MATCH(C8599,Products!$A$2:$A$51,0))</f>
        <v>Beauty &amp; Personal Care</v>
      </c>
      <c r="J8599" s="1" t="str">
        <f aca="false">INDEX(Orders!$E$2:$E$8001,MATCH(B8599,Orders!$A$2:$A$8001,0))</f>
        <v>Delivered</v>
      </c>
      <c r="K8599" s="1" t="str">
        <f aca="false">LEFT(INDEX(Orders!$C$2:$C$8001,MATCH(B8599,Orders!$A$2:$A$8001,0)),7)</f>
        <v>2024-12</v>
      </c>
    </row>
    <row r="8600" customFormat="false" ht="15" hidden="false" customHeight="true" outlineLevel="0" collapsed="false">
      <c r="A8600" s="1" t="s">
        <v>19070</v>
      </c>
      <c r="B8600" s="1" t="s">
        <v>6645</v>
      </c>
      <c r="C8600" s="1" t="s">
        <v>1961</v>
      </c>
      <c r="D8600" s="1" t="n">
        <v>1</v>
      </c>
      <c r="E8600" s="16" t="n">
        <v>3493.68</v>
      </c>
      <c r="F8600" s="17" t="n">
        <v>0.05</v>
      </c>
      <c r="G8600" s="16" t="n">
        <v>3319</v>
      </c>
      <c r="I8600" s="1" t="str">
        <f aca="false">INDEX(Products!$C$2:$C$51,MATCH(C8600,Products!$A$2:$A$51,0))</f>
        <v>Home &amp; Kitchen</v>
      </c>
      <c r="J8600" s="1" t="str">
        <f aca="false">INDEX(Orders!$E$2:$E$8001,MATCH(B8600,Orders!$A$2:$A$8001,0))</f>
        <v>Delivered</v>
      </c>
      <c r="K8600" s="1" t="str">
        <f aca="false">LEFT(INDEX(Orders!$C$2:$C$8001,MATCH(B8600,Orders!$A$2:$A$8001,0)),7)</f>
        <v>2024-11</v>
      </c>
    </row>
    <row r="8601" customFormat="false" ht="15" hidden="false" customHeight="true" outlineLevel="0" collapsed="false">
      <c r="A8601" s="1" t="s">
        <v>19071</v>
      </c>
      <c r="B8601" s="1" t="s">
        <v>6646</v>
      </c>
      <c r="C8601" s="1" t="s">
        <v>2006</v>
      </c>
      <c r="D8601" s="1" t="n">
        <v>3</v>
      </c>
      <c r="E8601" s="16" t="n">
        <v>482.17</v>
      </c>
      <c r="F8601" s="17" t="n">
        <v>0</v>
      </c>
      <c r="G8601" s="16" t="n">
        <v>1446.51</v>
      </c>
      <c r="I8601" s="1" t="str">
        <f aca="false">INDEX(Products!$C$2:$C$51,MATCH(C8601,Products!$A$2:$A$51,0))</f>
        <v>Books &amp; Stationery</v>
      </c>
      <c r="J8601" s="1" t="str">
        <f aca="false">INDEX(Orders!$E$2:$E$8001,MATCH(B8601,Orders!$A$2:$A$8001,0))</f>
        <v>Delivered</v>
      </c>
      <c r="K8601" s="1" t="str">
        <f aca="false">LEFT(INDEX(Orders!$C$2:$C$8001,MATCH(B8601,Orders!$A$2:$A$8001,0)),7)</f>
        <v>2024-01</v>
      </c>
    </row>
    <row r="8602" customFormat="false" ht="15" hidden="false" customHeight="true" outlineLevel="0" collapsed="false">
      <c r="A8602" s="1" t="s">
        <v>19072</v>
      </c>
      <c r="B8602" s="1" t="s">
        <v>6647</v>
      </c>
      <c r="C8602" s="1" t="s">
        <v>1997</v>
      </c>
      <c r="D8602" s="1" t="n">
        <v>1</v>
      </c>
      <c r="E8602" s="16" t="n">
        <v>311.15</v>
      </c>
      <c r="F8602" s="17" t="n">
        <v>0.15</v>
      </c>
      <c r="G8602" s="16" t="n">
        <v>264.48</v>
      </c>
      <c r="I8602" s="1" t="str">
        <f aca="false">INDEX(Products!$C$2:$C$51,MATCH(C8602,Products!$A$2:$A$51,0))</f>
        <v>Sports &amp; Fitness</v>
      </c>
      <c r="J8602" s="1" t="str">
        <f aca="false">INDEX(Orders!$E$2:$E$8001,MATCH(B8602,Orders!$A$2:$A$8001,0))</f>
        <v>Delivered</v>
      </c>
      <c r="K8602" s="1" t="str">
        <f aca="false">LEFT(INDEX(Orders!$C$2:$C$8001,MATCH(B8602,Orders!$A$2:$A$8001,0)),7)</f>
        <v>2025-12</v>
      </c>
    </row>
    <row r="8603" customFormat="false" ht="15" hidden="false" customHeight="true" outlineLevel="0" collapsed="false">
      <c r="A8603" s="1" t="s">
        <v>19073</v>
      </c>
      <c r="B8603" s="1" t="s">
        <v>6648</v>
      </c>
      <c r="C8603" s="1" t="s">
        <v>2007</v>
      </c>
      <c r="D8603" s="1" t="n">
        <v>1</v>
      </c>
      <c r="E8603" s="16" t="n">
        <v>750.27</v>
      </c>
      <c r="F8603" s="17" t="n">
        <v>0.05</v>
      </c>
      <c r="G8603" s="16" t="n">
        <v>712.76</v>
      </c>
      <c r="I8603" s="1" t="str">
        <f aca="false">INDEX(Products!$C$2:$C$51,MATCH(C8603,Products!$A$2:$A$51,0))</f>
        <v>Books &amp; Stationery</v>
      </c>
      <c r="J8603" s="1" t="str">
        <f aca="false">INDEX(Orders!$E$2:$E$8001,MATCH(B8603,Orders!$A$2:$A$8001,0))</f>
        <v>Delivered</v>
      </c>
      <c r="K8603" s="1" t="str">
        <f aca="false">LEFT(INDEX(Orders!$C$2:$C$8001,MATCH(B8603,Orders!$A$2:$A$8001,0)),7)</f>
        <v>2025-11</v>
      </c>
    </row>
    <row r="8604" customFormat="false" ht="15" hidden="false" customHeight="true" outlineLevel="0" collapsed="false">
      <c r="A8604" s="1" t="s">
        <v>19074</v>
      </c>
      <c r="B8604" s="1" t="s">
        <v>6649</v>
      </c>
      <c r="C8604" s="1" t="s">
        <v>1990</v>
      </c>
      <c r="D8604" s="1" t="n">
        <v>1</v>
      </c>
      <c r="E8604" s="16" t="n">
        <v>5311.32</v>
      </c>
      <c r="F8604" s="17" t="n">
        <v>0</v>
      </c>
      <c r="G8604" s="16" t="n">
        <v>5311.32</v>
      </c>
      <c r="I8604" s="1" t="str">
        <f aca="false">INDEX(Products!$C$2:$C$51,MATCH(C8604,Products!$A$2:$A$51,0))</f>
        <v>Sports &amp; Fitness</v>
      </c>
      <c r="J8604" s="1" t="str">
        <f aca="false">INDEX(Orders!$E$2:$E$8001,MATCH(B8604,Orders!$A$2:$A$8001,0))</f>
        <v>Delivered</v>
      </c>
      <c r="K8604" s="1" t="str">
        <f aca="false">LEFT(INDEX(Orders!$C$2:$C$8001,MATCH(B8604,Orders!$A$2:$A$8001,0)),7)</f>
        <v>2025-10</v>
      </c>
    </row>
    <row r="8605" customFormat="false" ht="15" hidden="false" customHeight="true" outlineLevel="0" collapsed="false">
      <c r="A8605" s="1" t="s">
        <v>19075</v>
      </c>
      <c r="B8605" s="1" t="s">
        <v>6649</v>
      </c>
      <c r="C8605" s="1" t="s">
        <v>1995</v>
      </c>
      <c r="D8605" s="1" t="n">
        <v>1</v>
      </c>
      <c r="E8605" s="16" t="n">
        <v>2914.27</v>
      </c>
      <c r="F8605" s="17" t="n">
        <v>0</v>
      </c>
      <c r="G8605" s="16" t="n">
        <v>2914.27</v>
      </c>
      <c r="I8605" s="1" t="str">
        <f aca="false">INDEX(Products!$C$2:$C$51,MATCH(C8605,Products!$A$2:$A$51,0))</f>
        <v>Sports &amp; Fitness</v>
      </c>
      <c r="J8605" s="1" t="str">
        <f aca="false">INDEX(Orders!$E$2:$E$8001,MATCH(B8605,Orders!$A$2:$A$8001,0))</f>
        <v>Delivered</v>
      </c>
      <c r="K8605" s="1" t="str">
        <f aca="false">LEFT(INDEX(Orders!$C$2:$C$8001,MATCH(B8605,Orders!$A$2:$A$8001,0)),7)</f>
        <v>2025-10</v>
      </c>
    </row>
    <row r="8606" customFormat="false" ht="15" hidden="false" customHeight="true" outlineLevel="0" collapsed="false">
      <c r="A8606" s="1" t="s">
        <v>19076</v>
      </c>
      <c r="B8606" s="1" t="s">
        <v>6649</v>
      </c>
      <c r="C8606" s="1" t="s">
        <v>2006</v>
      </c>
      <c r="D8606" s="1" t="n">
        <v>2</v>
      </c>
      <c r="E8606" s="16" t="n">
        <v>482.17</v>
      </c>
      <c r="F8606" s="17" t="n">
        <v>0.05</v>
      </c>
      <c r="G8606" s="16" t="n">
        <v>916.12</v>
      </c>
      <c r="I8606" s="1" t="str">
        <f aca="false">INDEX(Products!$C$2:$C$51,MATCH(C8606,Products!$A$2:$A$51,0))</f>
        <v>Books &amp; Stationery</v>
      </c>
      <c r="J8606" s="1" t="str">
        <f aca="false">INDEX(Orders!$E$2:$E$8001,MATCH(B8606,Orders!$A$2:$A$8001,0))</f>
        <v>Delivered</v>
      </c>
      <c r="K8606" s="1" t="str">
        <f aca="false">LEFT(INDEX(Orders!$C$2:$C$8001,MATCH(B8606,Orders!$A$2:$A$8001,0)),7)</f>
        <v>2025-10</v>
      </c>
    </row>
    <row r="8607" customFormat="false" ht="15" hidden="false" customHeight="true" outlineLevel="0" collapsed="false">
      <c r="A8607" s="1" t="s">
        <v>19077</v>
      </c>
      <c r="B8607" s="1" t="s">
        <v>6650</v>
      </c>
      <c r="C8607" s="1" t="s">
        <v>1930</v>
      </c>
      <c r="D8607" s="1" t="n">
        <v>1</v>
      </c>
      <c r="E8607" s="16" t="n">
        <v>2398.35</v>
      </c>
      <c r="F8607" s="17" t="n">
        <v>0.05</v>
      </c>
      <c r="G8607" s="16" t="n">
        <v>2278.43</v>
      </c>
      <c r="I8607" s="1" t="str">
        <f aca="false">INDEX(Products!$C$2:$C$51,MATCH(C8607,Products!$A$2:$A$51,0))</f>
        <v>Electronics</v>
      </c>
      <c r="J8607" s="1" t="str">
        <f aca="false">INDEX(Orders!$E$2:$E$8001,MATCH(B8607,Orders!$A$2:$A$8001,0))</f>
        <v>Delivered</v>
      </c>
      <c r="K8607" s="1" t="str">
        <f aca="false">LEFT(INDEX(Orders!$C$2:$C$8001,MATCH(B8607,Orders!$A$2:$A$8001,0)),7)</f>
        <v>2025-05</v>
      </c>
    </row>
    <row r="8608" customFormat="false" ht="15" hidden="false" customHeight="true" outlineLevel="0" collapsed="false">
      <c r="A8608" s="1" t="s">
        <v>19078</v>
      </c>
      <c r="B8608" s="1" t="s">
        <v>6651</v>
      </c>
      <c r="C8608" s="1" t="s">
        <v>1937</v>
      </c>
      <c r="D8608" s="1" t="n">
        <v>2</v>
      </c>
      <c r="E8608" s="16" t="n">
        <v>1364.75</v>
      </c>
      <c r="F8608" s="17" t="n">
        <v>0</v>
      </c>
      <c r="G8608" s="16" t="n">
        <v>2729.5</v>
      </c>
      <c r="I8608" s="1" t="str">
        <f aca="false">INDEX(Products!$C$2:$C$51,MATCH(C8608,Products!$A$2:$A$51,0))</f>
        <v>Fashion</v>
      </c>
      <c r="J8608" s="1" t="str">
        <f aca="false">INDEX(Orders!$E$2:$E$8001,MATCH(B8608,Orders!$A$2:$A$8001,0))</f>
        <v>Delivered</v>
      </c>
      <c r="K8608" s="1" t="str">
        <f aca="false">LEFT(INDEX(Orders!$C$2:$C$8001,MATCH(B8608,Orders!$A$2:$A$8001,0)),7)</f>
        <v>2024-10</v>
      </c>
    </row>
    <row r="8609" customFormat="false" ht="15" hidden="false" customHeight="true" outlineLevel="0" collapsed="false">
      <c r="A8609" s="1" t="s">
        <v>19079</v>
      </c>
      <c r="B8609" s="1" t="s">
        <v>6651</v>
      </c>
      <c r="C8609" s="1" t="s">
        <v>2006</v>
      </c>
      <c r="D8609" s="1" t="n">
        <v>1</v>
      </c>
      <c r="E8609" s="16" t="n">
        <v>482.17</v>
      </c>
      <c r="F8609" s="17" t="n">
        <v>0.15</v>
      </c>
      <c r="G8609" s="16" t="n">
        <v>409.84</v>
      </c>
      <c r="I8609" s="1" t="str">
        <f aca="false">INDEX(Products!$C$2:$C$51,MATCH(C8609,Products!$A$2:$A$51,0))</f>
        <v>Books &amp; Stationery</v>
      </c>
      <c r="J8609" s="1" t="str">
        <f aca="false">INDEX(Orders!$E$2:$E$8001,MATCH(B8609,Orders!$A$2:$A$8001,0))</f>
        <v>Delivered</v>
      </c>
      <c r="K8609" s="1" t="str">
        <f aca="false">LEFT(INDEX(Orders!$C$2:$C$8001,MATCH(B8609,Orders!$A$2:$A$8001,0)),7)</f>
        <v>2024-10</v>
      </c>
    </row>
    <row r="8610" customFormat="false" ht="15" hidden="false" customHeight="true" outlineLevel="0" collapsed="false">
      <c r="A8610" s="1" t="s">
        <v>19080</v>
      </c>
      <c r="B8610" s="1" t="s">
        <v>6652</v>
      </c>
      <c r="C8610" s="1" t="s">
        <v>2007</v>
      </c>
      <c r="D8610" s="1" t="n">
        <v>2</v>
      </c>
      <c r="E8610" s="16" t="n">
        <v>750.27</v>
      </c>
      <c r="F8610" s="17" t="n">
        <v>0</v>
      </c>
      <c r="G8610" s="16" t="n">
        <v>1500.54</v>
      </c>
      <c r="I8610" s="1" t="str">
        <f aca="false">INDEX(Products!$C$2:$C$51,MATCH(C8610,Products!$A$2:$A$51,0))</f>
        <v>Books &amp; Stationery</v>
      </c>
      <c r="J8610" s="1" t="str">
        <f aca="false">INDEX(Orders!$E$2:$E$8001,MATCH(B8610,Orders!$A$2:$A$8001,0))</f>
        <v>Delivered</v>
      </c>
      <c r="K8610" s="1" t="str">
        <f aca="false">LEFT(INDEX(Orders!$C$2:$C$8001,MATCH(B8610,Orders!$A$2:$A$8001,0)),7)</f>
        <v>2025-01</v>
      </c>
    </row>
    <row r="8611" customFormat="false" ht="15" hidden="false" customHeight="true" outlineLevel="0" collapsed="false">
      <c r="A8611" s="1" t="s">
        <v>19081</v>
      </c>
      <c r="B8611" s="1" t="s">
        <v>6652</v>
      </c>
      <c r="C8611" s="1" t="s">
        <v>1930</v>
      </c>
      <c r="D8611" s="1" t="n">
        <v>1</v>
      </c>
      <c r="E8611" s="16" t="n">
        <v>2398.35</v>
      </c>
      <c r="F8611" s="17" t="n">
        <v>0.05</v>
      </c>
      <c r="G8611" s="16" t="n">
        <v>2278.43</v>
      </c>
      <c r="I8611" s="1" t="str">
        <f aca="false">INDEX(Products!$C$2:$C$51,MATCH(C8611,Products!$A$2:$A$51,0))</f>
        <v>Electronics</v>
      </c>
      <c r="J8611" s="1" t="str">
        <f aca="false">INDEX(Orders!$E$2:$E$8001,MATCH(B8611,Orders!$A$2:$A$8001,0))</f>
        <v>Delivered</v>
      </c>
      <c r="K8611" s="1" t="str">
        <f aca="false">LEFT(INDEX(Orders!$C$2:$C$8001,MATCH(B8611,Orders!$A$2:$A$8001,0)),7)</f>
        <v>2025-01</v>
      </c>
    </row>
    <row r="8612" customFormat="false" ht="15" hidden="false" customHeight="true" outlineLevel="0" collapsed="false">
      <c r="A8612" s="1" t="s">
        <v>19082</v>
      </c>
      <c r="B8612" s="1" t="s">
        <v>6653</v>
      </c>
      <c r="C8612" s="1" t="s">
        <v>1959</v>
      </c>
      <c r="D8612" s="1" t="n">
        <v>1</v>
      </c>
      <c r="E8612" s="16" t="n">
        <v>2142.79</v>
      </c>
      <c r="F8612" s="17" t="n">
        <v>0</v>
      </c>
      <c r="G8612" s="16" t="n">
        <v>2142.79</v>
      </c>
      <c r="I8612" s="1" t="str">
        <f aca="false">INDEX(Products!$C$2:$C$51,MATCH(C8612,Products!$A$2:$A$51,0))</f>
        <v>Home &amp; Kitchen</v>
      </c>
      <c r="J8612" s="1" t="str">
        <f aca="false">INDEX(Orders!$E$2:$E$8001,MATCH(B8612,Orders!$A$2:$A$8001,0))</f>
        <v>Delivered</v>
      </c>
      <c r="K8612" s="1" t="str">
        <f aca="false">LEFT(INDEX(Orders!$C$2:$C$8001,MATCH(B8612,Orders!$A$2:$A$8001,0)),7)</f>
        <v>2024-10</v>
      </c>
    </row>
    <row r="8613" customFormat="false" ht="15" hidden="false" customHeight="true" outlineLevel="0" collapsed="false">
      <c r="A8613" s="1" t="s">
        <v>19083</v>
      </c>
      <c r="B8613" s="1" t="s">
        <v>6653</v>
      </c>
      <c r="C8613" s="1" t="s">
        <v>2007</v>
      </c>
      <c r="D8613" s="1" t="n">
        <v>2</v>
      </c>
      <c r="E8613" s="16" t="n">
        <v>750.27</v>
      </c>
      <c r="F8613" s="17" t="n">
        <v>0.15</v>
      </c>
      <c r="G8613" s="16" t="n">
        <v>1275.46</v>
      </c>
      <c r="I8613" s="1" t="str">
        <f aca="false">INDEX(Products!$C$2:$C$51,MATCH(C8613,Products!$A$2:$A$51,0))</f>
        <v>Books &amp; Stationery</v>
      </c>
      <c r="J8613" s="1" t="str">
        <f aca="false">INDEX(Orders!$E$2:$E$8001,MATCH(B8613,Orders!$A$2:$A$8001,0))</f>
        <v>Delivered</v>
      </c>
      <c r="K8613" s="1" t="str">
        <f aca="false">LEFT(INDEX(Orders!$C$2:$C$8001,MATCH(B8613,Orders!$A$2:$A$8001,0)),7)</f>
        <v>2024-10</v>
      </c>
    </row>
    <row r="8614" customFormat="false" ht="15" hidden="false" customHeight="true" outlineLevel="0" collapsed="false">
      <c r="A8614" s="1" t="s">
        <v>19084</v>
      </c>
      <c r="B8614" s="1" t="s">
        <v>6653</v>
      </c>
      <c r="C8614" s="1" t="s">
        <v>1930</v>
      </c>
      <c r="D8614" s="1" t="n">
        <v>1</v>
      </c>
      <c r="E8614" s="16" t="n">
        <v>2398.35</v>
      </c>
      <c r="F8614" s="17" t="n">
        <v>0.05</v>
      </c>
      <c r="G8614" s="16" t="n">
        <v>2278.43</v>
      </c>
      <c r="I8614" s="1" t="str">
        <f aca="false">INDEX(Products!$C$2:$C$51,MATCH(C8614,Products!$A$2:$A$51,0))</f>
        <v>Electronics</v>
      </c>
      <c r="J8614" s="1" t="str">
        <f aca="false">INDEX(Orders!$E$2:$E$8001,MATCH(B8614,Orders!$A$2:$A$8001,0))</f>
        <v>Delivered</v>
      </c>
      <c r="K8614" s="1" t="str">
        <f aca="false">LEFT(INDEX(Orders!$C$2:$C$8001,MATCH(B8614,Orders!$A$2:$A$8001,0)),7)</f>
        <v>2024-10</v>
      </c>
    </row>
    <row r="8615" customFormat="false" ht="15" hidden="false" customHeight="true" outlineLevel="0" collapsed="false">
      <c r="A8615" s="1" t="s">
        <v>19085</v>
      </c>
      <c r="B8615" s="1" t="s">
        <v>6653</v>
      </c>
      <c r="C8615" s="1" t="s">
        <v>1997</v>
      </c>
      <c r="D8615" s="1" t="n">
        <v>1</v>
      </c>
      <c r="E8615" s="16" t="n">
        <v>311.15</v>
      </c>
      <c r="F8615" s="17" t="n">
        <v>0</v>
      </c>
      <c r="G8615" s="16" t="n">
        <v>311.15</v>
      </c>
      <c r="I8615" s="1" t="str">
        <f aca="false">INDEX(Products!$C$2:$C$51,MATCH(C8615,Products!$A$2:$A$51,0))</f>
        <v>Sports &amp; Fitness</v>
      </c>
      <c r="J8615" s="1" t="str">
        <f aca="false">INDEX(Orders!$E$2:$E$8001,MATCH(B8615,Orders!$A$2:$A$8001,0))</f>
        <v>Delivered</v>
      </c>
      <c r="K8615" s="1" t="str">
        <f aca="false">LEFT(INDEX(Orders!$C$2:$C$8001,MATCH(B8615,Orders!$A$2:$A$8001,0)),7)</f>
        <v>2024-10</v>
      </c>
    </row>
    <row r="8616" customFormat="false" ht="15" hidden="false" customHeight="true" outlineLevel="0" collapsed="false">
      <c r="A8616" s="1" t="s">
        <v>19086</v>
      </c>
      <c r="B8616" s="1" t="s">
        <v>6653</v>
      </c>
      <c r="C8616" s="1" t="s">
        <v>1937</v>
      </c>
      <c r="D8616" s="1" t="n">
        <v>1</v>
      </c>
      <c r="E8616" s="16" t="n">
        <v>1364.75</v>
      </c>
      <c r="F8616" s="17" t="n">
        <v>0</v>
      </c>
      <c r="G8616" s="16" t="n">
        <v>1364.75</v>
      </c>
      <c r="I8616" s="1" t="str">
        <f aca="false">INDEX(Products!$C$2:$C$51,MATCH(C8616,Products!$A$2:$A$51,0))</f>
        <v>Fashion</v>
      </c>
      <c r="J8616" s="1" t="str">
        <f aca="false">INDEX(Orders!$E$2:$E$8001,MATCH(B8616,Orders!$A$2:$A$8001,0))</f>
        <v>Delivered</v>
      </c>
      <c r="K8616" s="1" t="str">
        <f aca="false">LEFT(INDEX(Orders!$C$2:$C$8001,MATCH(B8616,Orders!$A$2:$A$8001,0)),7)</f>
        <v>2024-10</v>
      </c>
    </row>
    <row r="8617" customFormat="false" ht="15" hidden="false" customHeight="true" outlineLevel="0" collapsed="false">
      <c r="A8617" s="1" t="s">
        <v>19087</v>
      </c>
      <c r="B8617" s="1" t="s">
        <v>6654</v>
      </c>
      <c r="C8617" s="1" t="s">
        <v>2006</v>
      </c>
      <c r="D8617" s="1" t="n">
        <v>1</v>
      </c>
      <c r="E8617" s="16" t="n">
        <v>482.17</v>
      </c>
      <c r="F8617" s="17" t="n">
        <v>0</v>
      </c>
      <c r="G8617" s="16" t="n">
        <v>482.17</v>
      </c>
      <c r="I8617" s="1" t="str">
        <f aca="false">INDEX(Products!$C$2:$C$51,MATCH(C8617,Products!$A$2:$A$51,0))</f>
        <v>Books &amp; Stationery</v>
      </c>
      <c r="J8617" s="1" t="str">
        <f aca="false">INDEX(Orders!$E$2:$E$8001,MATCH(B8617,Orders!$A$2:$A$8001,0))</f>
        <v>Delivered</v>
      </c>
      <c r="K8617" s="1" t="str">
        <f aca="false">LEFT(INDEX(Orders!$C$2:$C$8001,MATCH(B8617,Orders!$A$2:$A$8001,0)),7)</f>
        <v>2024-07</v>
      </c>
    </row>
    <row r="8618" customFormat="false" ht="15" hidden="false" customHeight="true" outlineLevel="0" collapsed="false">
      <c r="A8618" s="1" t="s">
        <v>19088</v>
      </c>
      <c r="B8618" s="1" t="s">
        <v>6655</v>
      </c>
      <c r="C8618" s="1" t="s">
        <v>1930</v>
      </c>
      <c r="D8618" s="1" t="n">
        <v>1</v>
      </c>
      <c r="E8618" s="16" t="n">
        <v>2398.35</v>
      </c>
      <c r="F8618" s="17" t="n">
        <v>0.05</v>
      </c>
      <c r="G8618" s="16" t="n">
        <v>2278.43</v>
      </c>
      <c r="I8618" s="1" t="str">
        <f aca="false">INDEX(Products!$C$2:$C$51,MATCH(C8618,Products!$A$2:$A$51,0))</f>
        <v>Electronics</v>
      </c>
      <c r="J8618" s="1" t="str">
        <f aca="false">INDEX(Orders!$E$2:$E$8001,MATCH(B8618,Orders!$A$2:$A$8001,0))</f>
        <v>Delivered</v>
      </c>
      <c r="K8618" s="1" t="str">
        <f aca="false">LEFT(INDEX(Orders!$C$2:$C$8001,MATCH(B8618,Orders!$A$2:$A$8001,0)),7)</f>
        <v>2024-11</v>
      </c>
    </row>
    <row r="8619" customFormat="false" ht="15" hidden="false" customHeight="true" outlineLevel="0" collapsed="false">
      <c r="A8619" s="1" t="s">
        <v>19089</v>
      </c>
      <c r="B8619" s="1" t="s">
        <v>6655</v>
      </c>
      <c r="C8619" s="1" t="s">
        <v>1975</v>
      </c>
      <c r="D8619" s="1" t="n">
        <v>2</v>
      </c>
      <c r="E8619" s="16" t="n">
        <v>862.99</v>
      </c>
      <c r="F8619" s="17" t="n">
        <v>0</v>
      </c>
      <c r="G8619" s="16" t="n">
        <v>1725.98</v>
      </c>
      <c r="I8619" s="1" t="str">
        <f aca="false">INDEX(Products!$C$2:$C$51,MATCH(C8619,Products!$A$2:$A$51,0))</f>
        <v>Beauty &amp; Personal Care</v>
      </c>
      <c r="J8619" s="1" t="str">
        <f aca="false">INDEX(Orders!$E$2:$E$8001,MATCH(B8619,Orders!$A$2:$A$8001,0))</f>
        <v>Delivered</v>
      </c>
      <c r="K8619" s="1" t="str">
        <f aca="false">LEFT(INDEX(Orders!$C$2:$C$8001,MATCH(B8619,Orders!$A$2:$A$8001,0)),7)</f>
        <v>2024-11</v>
      </c>
    </row>
    <row r="8620" customFormat="false" ht="15" hidden="false" customHeight="true" outlineLevel="0" collapsed="false">
      <c r="A8620" s="1" t="s">
        <v>19090</v>
      </c>
      <c r="B8620" s="1" t="s">
        <v>6656</v>
      </c>
      <c r="C8620" s="1" t="s">
        <v>1930</v>
      </c>
      <c r="D8620" s="1" t="n">
        <v>1</v>
      </c>
      <c r="E8620" s="16" t="n">
        <v>2398.35</v>
      </c>
      <c r="F8620" s="17" t="n">
        <v>0</v>
      </c>
      <c r="G8620" s="16" t="n">
        <v>2398.35</v>
      </c>
      <c r="I8620" s="1" t="str">
        <f aca="false">INDEX(Products!$C$2:$C$51,MATCH(C8620,Products!$A$2:$A$51,0))</f>
        <v>Electronics</v>
      </c>
      <c r="J8620" s="1" t="str">
        <f aca="false">INDEX(Orders!$E$2:$E$8001,MATCH(B8620,Orders!$A$2:$A$8001,0))</f>
        <v>Delivered</v>
      </c>
      <c r="K8620" s="1" t="str">
        <f aca="false">LEFT(INDEX(Orders!$C$2:$C$8001,MATCH(B8620,Orders!$A$2:$A$8001,0)),7)</f>
        <v>2024-09</v>
      </c>
    </row>
    <row r="8621" customFormat="false" ht="15" hidden="false" customHeight="true" outlineLevel="0" collapsed="false">
      <c r="A8621" s="1" t="s">
        <v>19091</v>
      </c>
      <c r="B8621" s="1" t="s">
        <v>6658</v>
      </c>
      <c r="C8621" s="1" t="s">
        <v>1924</v>
      </c>
      <c r="D8621" s="1" t="n">
        <v>2</v>
      </c>
      <c r="E8621" s="16" t="n">
        <v>1971</v>
      </c>
      <c r="F8621" s="17" t="n">
        <v>0</v>
      </c>
      <c r="G8621" s="16" t="n">
        <v>3942</v>
      </c>
      <c r="I8621" s="1" t="str">
        <f aca="false">INDEX(Products!$C$2:$C$51,MATCH(C8621,Products!$A$2:$A$51,0))</f>
        <v>Electronics</v>
      </c>
      <c r="J8621" s="1" t="str">
        <f aca="false">INDEX(Orders!$E$2:$E$8001,MATCH(B8621,Orders!$A$2:$A$8001,0))</f>
        <v>Returned</v>
      </c>
      <c r="K8621" s="1" t="str">
        <f aca="false">LEFT(INDEX(Orders!$C$2:$C$8001,MATCH(B8621,Orders!$A$2:$A$8001,0)),7)</f>
        <v>2024-08</v>
      </c>
    </row>
    <row r="8622" customFormat="false" ht="15" hidden="false" customHeight="true" outlineLevel="0" collapsed="false">
      <c r="A8622" s="1" t="s">
        <v>19092</v>
      </c>
      <c r="B8622" s="1" t="s">
        <v>6658</v>
      </c>
      <c r="C8622" s="1" t="s">
        <v>1973</v>
      </c>
      <c r="D8622" s="1" t="n">
        <v>1</v>
      </c>
      <c r="E8622" s="16" t="n">
        <v>1158.24</v>
      </c>
      <c r="F8622" s="17" t="n">
        <v>0</v>
      </c>
      <c r="G8622" s="16" t="n">
        <v>1158.24</v>
      </c>
      <c r="I8622" s="1" t="str">
        <f aca="false">INDEX(Products!$C$2:$C$51,MATCH(C8622,Products!$A$2:$A$51,0))</f>
        <v>Home &amp; Kitchen</v>
      </c>
      <c r="J8622" s="1" t="str">
        <f aca="false">INDEX(Orders!$E$2:$E$8001,MATCH(B8622,Orders!$A$2:$A$8001,0))</f>
        <v>Returned</v>
      </c>
      <c r="K8622" s="1" t="str">
        <f aca="false">LEFT(INDEX(Orders!$C$2:$C$8001,MATCH(B8622,Orders!$A$2:$A$8001,0)),7)</f>
        <v>2024-08</v>
      </c>
    </row>
    <row r="8623" customFormat="false" ht="15" hidden="false" customHeight="true" outlineLevel="0" collapsed="false">
      <c r="A8623" s="1" t="s">
        <v>19093</v>
      </c>
      <c r="B8623" s="1" t="s">
        <v>6658</v>
      </c>
      <c r="C8623" s="1" t="s">
        <v>1959</v>
      </c>
      <c r="D8623" s="1" t="n">
        <v>2</v>
      </c>
      <c r="E8623" s="16" t="n">
        <v>2142.79</v>
      </c>
      <c r="F8623" s="17" t="n">
        <v>0</v>
      </c>
      <c r="G8623" s="16" t="n">
        <v>4285.58</v>
      </c>
      <c r="I8623" s="1" t="str">
        <f aca="false">INDEX(Products!$C$2:$C$51,MATCH(C8623,Products!$A$2:$A$51,0))</f>
        <v>Home &amp; Kitchen</v>
      </c>
      <c r="J8623" s="1" t="str">
        <f aca="false">INDEX(Orders!$E$2:$E$8001,MATCH(B8623,Orders!$A$2:$A$8001,0))</f>
        <v>Returned</v>
      </c>
      <c r="K8623" s="1" t="str">
        <f aca="false">LEFT(INDEX(Orders!$C$2:$C$8001,MATCH(B8623,Orders!$A$2:$A$8001,0)),7)</f>
        <v>2024-08</v>
      </c>
    </row>
    <row r="8624" customFormat="false" ht="15" hidden="false" customHeight="true" outlineLevel="0" collapsed="false">
      <c r="A8624" s="1" t="s">
        <v>19094</v>
      </c>
      <c r="B8624" s="1" t="s">
        <v>6658</v>
      </c>
      <c r="C8624" s="1" t="s">
        <v>1953</v>
      </c>
      <c r="D8624" s="1" t="n">
        <v>1</v>
      </c>
      <c r="E8624" s="16" t="n">
        <v>4914.12</v>
      </c>
      <c r="F8624" s="17" t="n">
        <v>0.15</v>
      </c>
      <c r="G8624" s="16" t="n">
        <v>4177</v>
      </c>
      <c r="I8624" s="1" t="str">
        <f aca="false">INDEX(Products!$C$2:$C$51,MATCH(C8624,Products!$A$2:$A$51,0))</f>
        <v>Fashion</v>
      </c>
      <c r="J8624" s="1" t="str">
        <f aca="false">INDEX(Orders!$E$2:$E$8001,MATCH(B8624,Orders!$A$2:$A$8001,0))</f>
        <v>Returned</v>
      </c>
      <c r="K8624" s="1" t="str">
        <f aca="false">LEFT(INDEX(Orders!$C$2:$C$8001,MATCH(B8624,Orders!$A$2:$A$8001,0)),7)</f>
        <v>2024-08</v>
      </c>
    </row>
    <row r="8625" customFormat="false" ht="15" hidden="false" customHeight="true" outlineLevel="0" collapsed="false">
      <c r="A8625" s="1" t="s">
        <v>19095</v>
      </c>
      <c r="B8625" s="1" t="s">
        <v>6658</v>
      </c>
      <c r="C8625" s="1" t="s">
        <v>1951</v>
      </c>
      <c r="D8625" s="1" t="n">
        <v>1</v>
      </c>
      <c r="E8625" s="16" t="n">
        <v>957.5</v>
      </c>
      <c r="F8625" s="17" t="n">
        <v>0.05</v>
      </c>
      <c r="G8625" s="16" t="n">
        <v>909.62</v>
      </c>
      <c r="I8625" s="1" t="str">
        <f aca="false">INDEX(Products!$C$2:$C$51,MATCH(C8625,Products!$A$2:$A$51,0))</f>
        <v>Fashion</v>
      </c>
      <c r="J8625" s="1" t="str">
        <f aca="false">INDEX(Orders!$E$2:$E$8001,MATCH(B8625,Orders!$A$2:$A$8001,0))</f>
        <v>Returned</v>
      </c>
      <c r="K8625" s="1" t="str">
        <f aca="false">LEFT(INDEX(Orders!$C$2:$C$8001,MATCH(B8625,Orders!$A$2:$A$8001,0)),7)</f>
        <v>2024-08</v>
      </c>
    </row>
    <row r="8626" customFormat="false" ht="15" hidden="false" customHeight="true" outlineLevel="0" collapsed="false">
      <c r="A8626" s="1" t="s">
        <v>19096</v>
      </c>
      <c r="B8626" s="1" t="s">
        <v>6659</v>
      </c>
      <c r="C8626" s="1" t="s">
        <v>1930</v>
      </c>
      <c r="D8626" s="1" t="n">
        <v>1</v>
      </c>
      <c r="E8626" s="16" t="n">
        <v>2398.35</v>
      </c>
      <c r="F8626" s="17" t="n">
        <v>0</v>
      </c>
      <c r="G8626" s="16" t="n">
        <v>2398.35</v>
      </c>
      <c r="I8626" s="1" t="str">
        <f aca="false">INDEX(Products!$C$2:$C$51,MATCH(C8626,Products!$A$2:$A$51,0))</f>
        <v>Electronics</v>
      </c>
      <c r="J8626" s="1" t="str">
        <f aca="false">INDEX(Orders!$E$2:$E$8001,MATCH(B8626,Orders!$A$2:$A$8001,0))</f>
        <v>Delivered</v>
      </c>
      <c r="K8626" s="1" t="str">
        <f aca="false">LEFT(INDEX(Orders!$C$2:$C$8001,MATCH(B8626,Orders!$A$2:$A$8001,0)),7)</f>
        <v>2024-11</v>
      </c>
    </row>
    <row r="8627" customFormat="false" ht="15" hidden="false" customHeight="true" outlineLevel="0" collapsed="false">
      <c r="A8627" s="1" t="s">
        <v>19097</v>
      </c>
      <c r="B8627" s="1" t="s">
        <v>6660</v>
      </c>
      <c r="C8627" s="1" t="s">
        <v>1940</v>
      </c>
      <c r="D8627" s="1" t="n">
        <v>1</v>
      </c>
      <c r="E8627" s="16" t="n">
        <v>2374.52</v>
      </c>
      <c r="F8627" s="17" t="n">
        <v>0.05</v>
      </c>
      <c r="G8627" s="16" t="n">
        <v>2255.79</v>
      </c>
      <c r="I8627" s="1" t="str">
        <f aca="false">INDEX(Products!$C$2:$C$51,MATCH(C8627,Products!$A$2:$A$51,0))</f>
        <v>Fashion</v>
      </c>
      <c r="J8627" s="1" t="str">
        <f aca="false">INDEX(Orders!$E$2:$E$8001,MATCH(B8627,Orders!$A$2:$A$8001,0))</f>
        <v>Delivered</v>
      </c>
      <c r="K8627" s="1" t="str">
        <f aca="false">LEFT(INDEX(Orders!$C$2:$C$8001,MATCH(B8627,Orders!$A$2:$A$8001,0)),7)</f>
        <v>2025-10</v>
      </c>
    </row>
    <row r="8628" customFormat="false" ht="15" hidden="false" customHeight="true" outlineLevel="0" collapsed="false">
      <c r="A8628" s="1" t="s">
        <v>19098</v>
      </c>
      <c r="B8628" s="1" t="s">
        <v>6660</v>
      </c>
      <c r="C8628" s="1" t="s">
        <v>2006</v>
      </c>
      <c r="D8628" s="1" t="n">
        <v>3</v>
      </c>
      <c r="E8628" s="16" t="n">
        <v>482.17</v>
      </c>
      <c r="F8628" s="17" t="n">
        <v>0.15</v>
      </c>
      <c r="G8628" s="16" t="n">
        <v>1229.53</v>
      </c>
      <c r="I8628" s="1" t="str">
        <f aca="false">INDEX(Products!$C$2:$C$51,MATCH(C8628,Products!$A$2:$A$51,0))</f>
        <v>Books &amp; Stationery</v>
      </c>
      <c r="J8628" s="1" t="str">
        <f aca="false">INDEX(Orders!$E$2:$E$8001,MATCH(B8628,Orders!$A$2:$A$8001,0))</f>
        <v>Delivered</v>
      </c>
      <c r="K8628" s="1" t="str">
        <f aca="false">LEFT(INDEX(Orders!$C$2:$C$8001,MATCH(B8628,Orders!$A$2:$A$8001,0)),7)</f>
        <v>2025-10</v>
      </c>
    </row>
    <row r="8629" customFormat="false" ht="15" hidden="false" customHeight="true" outlineLevel="0" collapsed="false">
      <c r="A8629" s="1" t="s">
        <v>19099</v>
      </c>
      <c r="B8629" s="1" t="s">
        <v>6660</v>
      </c>
      <c r="C8629" s="1" t="s">
        <v>1969</v>
      </c>
      <c r="D8629" s="1" t="n">
        <v>1</v>
      </c>
      <c r="E8629" s="16" t="n">
        <v>9171.98</v>
      </c>
      <c r="F8629" s="17" t="n">
        <v>0</v>
      </c>
      <c r="G8629" s="16" t="n">
        <v>9171.98</v>
      </c>
      <c r="I8629" s="1" t="str">
        <f aca="false">INDEX(Products!$C$2:$C$51,MATCH(C8629,Products!$A$2:$A$51,0))</f>
        <v>Home &amp; Kitchen</v>
      </c>
      <c r="J8629" s="1" t="str">
        <f aca="false">INDEX(Orders!$E$2:$E$8001,MATCH(B8629,Orders!$A$2:$A$8001,0))</f>
        <v>Delivered</v>
      </c>
      <c r="K8629" s="1" t="str">
        <f aca="false">LEFT(INDEX(Orders!$C$2:$C$8001,MATCH(B8629,Orders!$A$2:$A$8001,0)),7)</f>
        <v>2025-10</v>
      </c>
    </row>
    <row r="8630" customFormat="false" ht="15" hidden="false" customHeight="true" outlineLevel="0" collapsed="false">
      <c r="A8630" s="1" t="s">
        <v>19100</v>
      </c>
      <c r="B8630" s="1" t="s">
        <v>6661</v>
      </c>
      <c r="C8630" s="1" t="s">
        <v>2007</v>
      </c>
      <c r="D8630" s="1" t="n">
        <v>2</v>
      </c>
      <c r="E8630" s="16" t="n">
        <v>750.27</v>
      </c>
      <c r="F8630" s="17" t="n">
        <v>0.2</v>
      </c>
      <c r="G8630" s="16" t="n">
        <v>1200.43</v>
      </c>
      <c r="I8630" s="1" t="str">
        <f aca="false">INDEX(Products!$C$2:$C$51,MATCH(C8630,Products!$A$2:$A$51,0))</f>
        <v>Books &amp; Stationery</v>
      </c>
      <c r="J8630" s="1" t="str">
        <f aca="false">INDEX(Orders!$E$2:$E$8001,MATCH(B8630,Orders!$A$2:$A$8001,0))</f>
        <v>Delivered</v>
      </c>
      <c r="K8630" s="1" t="str">
        <f aca="false">LEFT(INDEX(Orders!$C$2:$C$8001,MATCH(B8630,Orders!$A$2:$A$8001,0)),7)</f>
        <v>2025-03</v>
      </c>
    </row>
    <row r="8631" customFormat="false" ht="15" hidden="false" customHeight="true" outlineLevel="0" collapsed="false">
      <c r="A8631" s="1" t="s">
        <v>19101</v>
      </c>
      <c r="B8631" s="1" t="s">
        <v>6662</v>
      </c>
      <c r="C8631" s="1" t="s">
        <v>1930</v>
      </c>
      <c r="D8631" s="1" t="n">
        <v>1</v>
      </c>
      <c r="E8631" s="16" t="n">
        <v>2398.35</v>
      </c>
      <c r="F8631" s="17" t="n">
        <v>0</v>
      </c>
      <c r="G8631" s="16" t="n">
        <v>2398.35</v>
      </c>
      <c r="I8631" s="1" t="str">
        <f aca="false">INDEX(Products!$C$2:$C$51,MATCH(C8631,Products!$A$2:$A$51,0))</f>
        <v>Electronics</v>
      </c>
      <c r="J8631" s="1" t="str">
        <f aca="false">INDEX(Orders!$E$2:$E$8001,MATCH(B8631,Orders!$A$2:$A$8001,0))</f>
        <v>Delivered</v>
      </c>
      <c r="K8631" s="1" t="str">
        <f aca="false">LEFT(INDEX(Orders!$C$2:$C$8001,MATCH(B8631,Orders!$A$2:$A$8001,0)),7)</f>
        <v>2025-10</v>
      </c>
    </row>
    <row r="8632" customFormat="false" ht="15" hidden="false" customHeight="true" outlineLevel="0" collapsed="false">
      <c r="A8632" s="1" t="s">
        <v>19102</v>
      </c>
      <c r="B8632" s="1" t="s">
        <v>6662</v>
      </c>
      <c r="C8632" s="1" t="s">
        <v>2006</v>
      </c>
      <c r="D8632" s="1" t="n">
        <v>1</v>
      </c>
      <c r="E8632" s="16" t="n">
        <v>482.17</v>
      </c>
      <c r="F8632" s="17" t="n">
        <v>0</v>
      </c>
      <c r="G8632" s="16" t="n">
        <v>482.17</v>
      </c>
      <c r="I8632" s="1" t="str">
        <f aca="false">INDEX(Products!$C$2:$C$51,MATCH(C8632,Products!$A$2:$A$51,0))</f>
        <v>Books &amp; Stationery</v>
      </c>
      <c r="J8632" s="1" t="str">
        <f aca="false">INDEX(Orders!$E$2:$E$8001,MATCH(B8632,Orders!$A$2:$A$8001,0))</f>
        <v>Delivered</v>
      </c>
      <c r="K8632" s="1" t="str">
        <f aca="false">LEFT(INDEX(Orders!$C$2:$C$8001,MATCH(B8632,Orders!$A$2:$A$8001,0)),7)</f>
        <v>2025-10</v>
      </c>
    </row>
    <row r="8633" customFormat="false" ht="15" hidden="false" customHeight="true" outlineLevel="0" collapsed="false">
      <c r="A8633" s="1" t="s">
        <v>19103</v>
      </c>
      <c r="B8633" s="1" t="s">
        <v>6663</v>
      </c>
      <c r="C8633" s="1" t="s">
        <v>2006</v>
      </c>
      <c r="D8633" s="1" t="n">
        <v>1</v>
      </c>
      <c r="E8633" s="16" t="n">
        <v>482.17</v>
      </c>
      <c r="F8633" s="17" t="n">
        <v>0.15</v>
      </c>
      <c r="G8633" s="16" t="n">
        <v>409.84</v>
      </c>
      <c r="I8633" s="1" t="str">
        <f aca="false">INDEX(Products!$C$2:$C$51,MATCH(C8633,Products!$A$2:$A$51,0))</f>
        <v>Books &amp; Stationery</v>
      </c>
      <c r="J8633" s="1" t="str">
        <f aca="false">INDEX(Orders!$E$2:$E$8001,MATCH(B8633,Orders!$A$2:$A$8001,0))</f>
        <v>Delivered</v>
      </c>
      <c r="K8633" s="1" t="str">
        <f aca="false">LEFT(INDEX(Orders!$C$2:$C$8001,MATCH(B8633,Orders!$A$2:$A$8001,0)),7)</f>
        <v>2025-03</v>
      </c>
    </row>
    <row r="8634" customFormat="false" ht="15" hidden="false" customHeight="true" outlineLevel="0" collapsed="false">
      <c r="A8634" s="1" t="s">
        <v>19104</v>
      </c>
      <c r="B8634" s="1" t="s">
        <v>6664</v>
      </c>
      <c r="C8634" s="1" t="s">
        <v>1940</v>
      </c>
      <c r="D8634" s="1" t="n">
        <v>1</v>
      </c>
      <c r="E8634" s="16" t="n">
        <v>2374.52</v>
      </c>
      <c r="F8634" s="17" t="n">
        <v>0</v>
      </c>
      <c r="G8634" s="16" t="n">
        <v>2374.52</v>
      </c>
      <c r="I8634" s="1" t="str">
        <f aca="false">INDEX(Products!$C$2:$C$51,MATCH(C8634,Products!$A$2:$A$51,0))</f>
        <v>Fashion</v>
      </c>
      <c r="J8634" s="1" t="str">
        <f aca="false">INDEX(Orders!$E$2:$E$8001,MATCH(B8634,Orders!$A$2:$A$8001,0))</f>
        <v>Delivered</v>
      </c>
      <c r="K8634" s="1" t="str">
        <f aca="false">LEFT(INDEX(Orders!$C$2:$C$8001,MATCH(B8634,Orders!$A$2:$A$8001,0)),7)</f>
        <v>2024-06</v>
      </c>
    </row>
    <row r="8635" customFormat="false" ht="15" hidden="false" customHeight="true" outlineLevel="0" collapsed="false">
      <c r="A8635" s="1" t="s">
        <v>19105</v>
      </c>
      <c r="B8635" s="1" t="s">
        <v>6664</v>
      </c>
      <c r="C8635" s="1" t="s">
        <v>1941</v>
      </c>
      <c r="D8635" s="1" t="n">
        <v>2</v>
      </c>
      <c r="E8635" s="16" t="n">
        <v>2757.65</v>
      </c>
      <c r="F8635" s="17" t="n">
        <v>0</v>
      </c>
      <c r="G8635" s="16" t="n">
        <v>5515.3</v>
      </c>
      <c r="I8635" s="1" t="str">
        <f aca="false">INDEX(Products!$C$2:$C$51,MATCH(C8635,Products!$A$2:$A$51,0))</f>
        <v>Fashion</v>
      </c>
      <c r="J8635" s="1" t="str">
        <f aca="false">INDEX(Orders!$E$2:$E$8001,MATCH(B8635,Orders!$A$2:$A$8001,0))</f>
        <v>Delivered</v>
      </c>
      <c r="K8635" s="1" t="str">
        <f aca="false">LEFT(INDEX(Orders!$C$2:$C$8001,MATCH(B8635,Orders!$A$2:$A$8001,0)),7)</f>
        <v>2024-06</v>
      </c>
    </row>
    <row r="8636" customFormat="false" ht="15" hidden="false" customHeight="true" outlineLevel="0" collapsed="false">
      <c r="A8636" s="1" t="s">
        <v>19106</v>
      </c>
      <c r="B8636" s="1" t="s">
        <v>6664</v>
      </c>
      <c r="C8636" s="1" t="s">
        <v>1959</v>
      </c>
      <c r="D8636" s="1" t="n">
        <v>1</v>
      </c>
      <c r="E8636" s="16" t="n">
        <v>2142.79</v>
      </c>
      <c r="F8636" s="17" t="n">
        <v>0</v>
      </c>
      <c r="G8636" s="16" t="n">
        <v>2142.79</v>
      </c>
      <c r="I8636" s="1" t="str">
        <f aca="false">INDEX(Products!$C$2:$C$51,MATCH(C8636,Products!$A$2:$A$51,0))</f>
        <v>Home &amp; Kitchen</v>
      </c>
      <c r="J8636" s="1" t="str">
        <f aca="false">INDEX(Orders!$E$2:$E$8001,MATCH(B8636,Orders!$A$2:$A$8001,0))</f>
        <v>Delivered</v>
      </c>
      <c r="K8636" s="1" t="str">
        <f aca="false">LEFT(INDEX(Orders!$C$2:$C$8001,MATCH(B8636,Orders!$A$2:$A$8001,0)),7)</f>
        <v>2024-06</v>
      </c>
    </row>
    <row r="8637" customFormat="false" ht="15" hidden="false" customHeight="true" outlineLevel="0" collapsed="false">
      <c r="A8637" s="1" t="s">
        <v>19107</v>
      </c>
      <c r="B8637" s="1" t="s">
        <v>6664</v>
      </c>
      <c r="C8637" s="1" t="s">
        <v>2006</v>
      </c>
      <c r="D8637" s="1" t="n">
        <v>1</v>
      </c>
      <c r="E8637" s="16" t="n">
        <v>482.17</v>
      </c>
      <c r="F8637" s="17" t="n">
        <v>0.15</v>
      </c>
      <c r="G8637" s="16" t="n">
        <v>409.84</v>
      </c>
      <c r="I8637" s="1" t="str">
        <f aca="false">INDEX(Products!$C$2:$C$51,MATCH(C8637,Products!$A$2:$A$51,0))</f>
        <v>Books &amp; Stationery</v>
      </c>
      <c r="J8637" s="1" t="str">
        <f aca="false">INDEX(Orders!$E$2:$E$8001,MATCH(B8637,Orders!$A$2:$A$8001,0))</f>
        <v>Delivered</v>
      </c>
      <c r="K8637" s="1" t="str">
        <f aca="false">LEFT(INDEX(Orders!$C$2:$C$8001,MATCH(B8637,Orders!$A$2:$A$8001,0)),7)</f>
        <v>2024-06</v>
      </c>
    </row>
    <row r="8638" customFormat="false" ht="15" hidden="false" customHeight="true" outlineLevel="0" collapsed="false">
      <c r="A8638" s="1" t="s">
        <v>19108</v>
      </c>
      <c r="B8638" s="1" t="s">
        <v>6664</v>
      </c>
      <c r="C8638" s="1" t="s">
        <v>1920</v>
      </c>
      <c r="D8638" s="1" t="n">
        <v>2</v>
      </c>
      <c r="E8638" s="16" t="n">
        <v>4273.58</v>
      </c>
      <c r="F8638" s="17" t="n">
        <v>0.05</v>
      </c>
      <c r="G8638" s="16" t="n">
        <v>8119.8</v>
      </c>
      <c r="I8638" s="1" t="str">
        <f aca="false">INDEX(Products!$C$2:$C$51,MATCH(C8638,Products!$A$2:$A$51,0))</f>
        <v>Electronics</v>
      </c>
      <c r="J8638" s="1" t="str">
        <f aca="false">INDEX(Orders!$E$2:$E$8001,MATCH(B8638,Orders!$A$2:$A$8001,0))</f>
        <v>Delivered</v>
      </c>
      <c r="K8638" s="1" t="str">
        <f aca="false">LEFT(INDEX(Orders!$C$2:$C$8001,MATCH(B8638,Orders!$A$2:$A$8001,0)),7)</f>
        <v>2024-06</v>
      </c>
    </row>
    <row r="8639" customFormat="false" ht="15" hidden="false" customHeight="true" outlineLevel="0" collapsed="false">
      <c r="A8639" s="1" t="s">
        <v>19109</v>
      </c>
      <c r="B8639" s="1" t="s">
        <v>6665</v>
      </c>
      <c r="C8639" s="1" t="s">
        <v>2007</v>
      </c>
      <c r="D8639" s="1" t="n">
        <v>2</v>
      </c>
      <c r="E8639" s="16" t="n">
        <v>750.27</v>
      </c>
      <c r="F8639" s="17" t="n">
        <v>0.1</v>
      </c>
      <c r="G8639" s="16" t="n">
        <v>1350.49</v>
      </c>
      <c r="I8639" s="1" t="str">
        <f aca="false">INDEX(Products!$C$2:$C$51,MATCH(C8639,Products!$A$2:$A$51,0))</f>
        <v>Books &amp; Stationery</v>
      </c>
      <c r="J8639" s="1" t="str">
        <f aca="false">INDEX(Orders!$E$2:$E$8001,MATCH(B8639,Orders!$A$2:$A$8001,0))</f>
        <v>Delivered</v>
      </c>
      <c r="K8639" s="1" t="str">
        <f aca="false">LEFT(INDEX(Orders!$C$2:$C$8001,MATCH(B8639,Orders!$A$2:$A$8001,0)),7)</f>
        <v>2025-11</v>
      </c>
    </row>
    <row r="8640" customFormat="false" ht="15" hidden="false" customHeight="true" outlineLevel="0" collapsed="false">
      <c r="A8640" s="1" t="s">
        <v>19110</v>
      </c>
      <c r="B8640" s="1" t="s">
        <v>6666</v>
      </c>
      <c r="C8640" s="1" t="s">
        <v>1997</v>
      </c>
      <c r="D8640" s="1" t="n">
        <v>2</v>
      </c>
      <c r="E8640" s="16" t="n">
        <v>311.15</v>
      </c>
      <c r="F8640" s="17" t="n">
        <v>0</v>
      </c>
      <c r="G8640" s="16" t="n">
        <v>622.3</v>
      </c>
      <c r="I8640" s="1" t="str">
        <f aca="false">INDEX(Products!$C$2:$C$51,MATCH(C8640,Products!$A$2:$A$51,0))</f>
        <v>Sports &amp; Fitness</v>
      </c>
      <c r="J8640" s="1" t="str">
        <f aca="false">INDEX(Orders!$E$2:$E$8001,MATCH(B8640,Orders!$A$2:$A$8001,0))</f>
        <v>Delivered</v>
      </c>
      <c r="K8640" s="1" t="str">
        <f aca="false">LEFT(INDEX(Orders!$C$2:$C$8001,MATCH(B8640,Orders!$A$2:$A$8001,0)),7)</f>
        <v>2024-05</v>
      </c>
    </row>
    <row r="8641" customFormat="false" ht="15" hidden="false" customHeight="true" outlineLevel="0" collapsed="false">
      <c r="A8641" s="1" t="s">
        <v>19111</v>
      </c>
      <c r="B8641" s="1" t="s">
        <v>6667</v>
      </c>
      <c r="C8641" s="1" t="s">
        <v>1937</v>
      </c>
      <c r="D8641" s="1" t="n">
        <v>1</v>
      </c>
      <c r="E8641" s="16" t="n">
        <v>1364.75</v>
      </c>
      <c r="F8641" s="17" t="n">
        <v>0.05</v>
      </c>
      <c r="G8641" s="16" t="n">
        <v>1296.51</v>
      </c>
      <c r="I8641" s="1" t="str">
        <f aca="false">INDEX(Products!$C$2:$C$51,MATCH(C8641,Products!$A$2:$A$51,0))</f>
        <v>Fashion</v>
      </c>
      <c r="J8641" s="1" t="str">
        <f aca="false">INDEX(Orders!$E$2:$E$8001,MATCH(B8641,Orders!$A$2:$A$8001,0))</f>
        <v>Delivered</v>
      </c>
      <c r="K8641" s="1" t="str">
        <f aca="false">LEFT(INDEX(Orders!$C$2:$C$8001,MATCH(B8641,Orders!$A$2:$A$8001,0)),7)</f>
        <v>2025-09</v>
      </c>
    </row>
    <row r="8642" customFormat="false" ht="15" hidden="false" customHeight="true" outlineLevel="0" collapsed="false">
      <c r="A8642" s="1" t="s">
        <v>19112</v>
      </c>
      <c r="B8642" s="1" t="s">
        <v>6667</v>
      </c>
      <c r="C8642" s="1" t="s">
        <v>2007</v>
      </c>
      <c r="D8642" s="1" t="n">
        <v>1</v>
      </c>
      <c r="E8642" s="16" t="n">
        <v>750.27</v>
      </c>
      <c r="F8642" s="17" t="n">
        <v>0.05</v>
      </c>
      <c r="G8642" s="16" t="n">
        <v>712.76</v>
      </c>
      <c r="I8642" s="1" t="str">
        <f aca="false">INDEX(Products!$C$2:$C$51,MATCH(C8642,Products!$A$2:$A$51,0))</f>
        <v>Books &amp; Stationery</v>
      </c>
      <c r="J8642" s="1" t="str">
        <f aca="false">INDEX(Orders!$E$2:$E$8001,MATCH(B8642,Orders!$A$2:$A$8001,0))</f>
        <v>Delivered</v>
      </c>
      <c r="K8642" s="1" t="str">
        <f aca="false">LEFT(INDEX(Orders!$C$2:$C$8001,MATCH(B8642,Orders!$A$2:$A$8001,0)),7)</f>
        <v>2025-09</v>
      </c>
    </row>
    <row r="8643" customFormat="false" ht="15" hidden="false" customHeight="true" outlineLevel="0" collapsed="false">
      <c r="A8643" s="1" t="s">
        <v>19113</v>
      </c>
      <c r="B8643" s="1" t="s">
        <v>6668</v>
      </c>
      <c r="C8643" s="1" t="s">
        <v>1997</v>
      </c>
      <c r="D8643" s="1" t="n">
        <v>1</v>
      </c>
      <c r="E8643" s="16" t="n">
        <v>311.15</v>
      </c>
      <c r="F8643" s="17" t="n">
        <v>0.05</v>
      </c>
      <c r="G8643" s="16" t="n">
        <v>295.59</v>
      </c>
      <c r="I8643" s="1" t="str">
        <f aca="false">INDEX(Products!$C$2:$C$51,MATCH(C8643,Products!$A$2:$A$51,0))</f>
        <v>Sports &amp; Fitness</v>
      </c>
      <c r="J8643" s="1" t="str">
        <f aca="false">INDEX(Orders!$E$2:$E$8001,MATCH(B8643,Orders!$A$2:$A$8001,0))</f>
        <v>Delivered</v>
      </c>
      <c r="K8643" s="1" t="str">
        <f aca="false">LEFT(INDEX(Orders!$C$2:$C$8001,MATCH(B8643,Orders!$A$2:$A$8001,0)),7)</f>
        <v>2024-11</v>
      </c>
    </row>
    <row r="8644" customFormat="false" ht="15" hidden="false" customHeight="true" outlineLevel="0" collapsed="false">
      <c r="A8644" s="1" t="s">
        <v>19114</v>
      </c>
      <c r="B8644" s="1" t="s">
        <v>6668</v>
      </c>
      <c r="C8644" s="1" t="s">
        <v>1940</v>
      </c>
      <c r="D8644" s="1" t="n">
        <v>1</v>
      </c>
      <c r="E8644" s="16" t="n">
        <v>2374.52</v>
      </c>
      <c r="F8644" s="17" t="n">
        <v>0.05</v>
      </c>
      <c r="G8644" s="16" t="n">
        <v>2255.79</v>
      </c>
      <c r="I8644" s="1" t="str">
        <f aca="false">INDEX(Products!$C$2:$C$51,MATCH(C8644,Products!$A$2:$A$51,0))</f>
        <v>Fashion</v>
      </c>
      <c r="J8644" s="1" t="str">
        <f aca="false">INDEX(Orders!$E$2:$E$8001,MATCH(B8644,Orders!$A$2:$A$8001,0))</f>
        <v>Delivered</v>
      </c>
      <c r="K8644" s="1" t="str">
        <f aca="false">LEFT(INDEX(Orders!$C$2:$C$8001,MATCH(B8644,Orders!$A$2:$A$8001,0)),7)</f>
        <v>2024-11</v>
      </c>
    </row>
    <row r="8645" customFormat="false" ht="15" hidden="false" customHeight="true" outlineLevel="0" collapsed="false">
      <c r="A8645" s="1" t="s">
        <v>19115</v>
      </c>
      <c r="B8645" s="1" t="s">
        <v>6669</v>
      </c>
      <c r="C8645" s="1" t="s">
        <v>1928</v>
      </c>
      <c r="D8645" s="1" t="n">
        <v>1</v>
      </c>
      <c r="E8645" s="16" t="n">
        <v>657.82</v>
      </c>
      <c r="F8645" s="17" t="n">
        <v>0</v>
      </c>
      <c r="G8645" s="16" t="n">
        <v>657.82</v>
      </c>
      <c r="I8645" s="1" t="str">
        <f aca="false">INDEX(Products!$C$2:$C$51,MATCH(C8645,Products!$A$2:$A$51,0))</f>
        <v>Electronics</v>
      </c>
      <c r="J8645" s="1" t="str">
        <f aca="false">INDEX(Orders!$E$2:$E$8001,MATCH(B8645,Orders!$A$2:$A$8001,0))</f>
        <v>Delivered</v>
      </c>
      <c r="K8645" s="1" t="str">
        <f aca="false">LEFT(INDEX(Orders!$C$2:$C$8001,MATCH(B8645,Orders!$A$2:$A$8001,0)),7)</f>
        <v>2025-02</v>
      </c>
    </row>
    <row r="8646" customFormat="false" ht="15" hidden="false" customHeight="true" outlineLevel="0" collapsed="false">
      <c r="A8646" s="1" t="s">
        <v>19116</v>
      </c>
      <c r="B8646" s="1" t="s">
        <v>6669</v>
      </c>
      <c r="C8646" s="1" t="s">
        <v>2007</v>
      </c>
      <c r="D8646" s="1" t="n">
        <v>2</v>
      </c>
      <c r="E8646" s="16" t="n">
        <v>750.27</v>
      </c>
      <c r="F8646" s="17" t="n">
        <v>0.05</v>
      </c>
      <c r="G8646" s="16" t="n">
        <v>1425.51</v>
      </c>
      <c r="I8646" s="1" t="str">
        <f aca="false">INDEX(Products!$C$2:$C$51,MATCH(C8646,Products!$A$2:$A$51,0))</f>
        <v>Books &amp; Stationery</v>
      </c>
      <c r="J8646" s="1" t="str">
        <f aca="false">INDEX(Orders!$E$2:$E$8001,MATCH(B8646,Orders!$A$2:$A$8001,0))</f>
        <v>Delivered</v>
      </c>
      <c r="K8646" s="1" t="str">
        <f aca="false">LEFT(INDEX(Orders!$C$2:$C$8001,MATCH(B8646,Orders!$A$2:$A$8001,0)),7)</f>
        <v>2025-02</v>
      </c>
    </row>
    <row r="8647" customFormat="false" ht="15" hidden="false" customHeight="true" outlineLevel="0" collapsed="false">
      <c r="A8647" s="1" t="s">
        <v>19117</v>
      </c>
      <c r="B8647" s="1" t="s">
        <v>6670</v>
      </c>
      <c r="C8647" s="1" t="s">
        <v>1937</v>
      </c>
      <c r="D8647" s="1" t="n">
        <v>2</v>
      </c>
      <c r="E8647" s="16" t="n">
        <v>1364.75</v>
      </c>
      <c r="F8647" s="17" t="n">
        <v>0</v>
      </c>
      <c r="G8647" s="16" t="n">
        <v>2729.5</v>
      </c>
      <c r="I8647" s="1" t="str">
        <f aca="false">INDEX(Products!$C$2:$C$51,MATCH(C8647,Products!$A$2:$A$51,0))</f>
        <v>Fashion</v>
      </c>
      <c r="J8647" s="1" t="str">
        <f aca="false">INDEX(Orders!$E$2:$E$8001,MATCH(B8647,Orders!$A$2:$A$8001,0))</f>
        <v>Delivered</v>
      </c>
      <c r="K8647" s="1" t="str">
        <f aca="false">LEFT(INDEX(Orders!$C$2:$C$8001,MATCH(B8647,Orders!$A$2:$A$8001,0)),7)</f>
        <v>2025-02</v>
      </c>
    </row>
    <row r="8648" customFormat="false" ht="15" hidden="false" customHeight="true" outlineLevel="0" collapsed="false">
      <c r="A8648" s="1" t="s">
        <v>19118</v>
      </c>
      <c r="B8648" s="1" t="s">
        <v>6671</v>
      </c>
      <c r="C8648" s="1" t="s">
        <v>2006</v>
      </c>
      <c r="D8648" s="1" t="n">
        <v>1</v>
      </c>
      <c r="E8648" s="16" t="n">
        <v>482.17</v>
      </c>
      <c r="F8648" s="17" t="n">
        <v>0.1</v>
      </c>
      <c r="G8648" s="16" t="n">
        <v>433.95</v>
      </c>
      <c r="I8648" s="1" t="str">
        <f aca="false">INDEX(Products!$C$2:$C$51,MATCH(C8648,Products!$A$2:$A$51,0))</f>
        <v>Books &amp; Stationery</v>
      </c>
      <c r="J8648" s="1" t="str">
        <f aca="false">INDEX(Orders!$E$2:$E$8001,MATCH(B8648,Orders!$A$2:$A$8001,0))</f>
        <v>Delivered</v>
      </c>
      <c r="K8648" s="1" t="str">
        <f aca="false">LEFT(INDEX(Orders!$C$2:$C$8001,MATCH(B8648,Orders!$A$2:$A$8001,0)),7)</f>
        <v>2025-11</v>
      </c>
    </row>
    <row r="8649" customFormat="false" ht="15" hidden="false" customHeight="true" outlineLevel="0" collapsed="false">
      <c r="A8649" s="1" t="s">
        <v>19119</v>
      </c>
      <c r="B8649" s="1" t="s">
        <v>6672</v>
      </c>
      <c r="C8649" s="1" t="s">
        <v>1976</v>
      </c>
      <c r="D8649" s="1" t="n">
        <v>1</v>
      </c>
      <c r="E8649" s="16" t="n">
        <v>1603.35</v>
      </c>
      <c r="F8649" s="17" t="n">
        <v>0</v>
      </c>
      <c r="G8649" s="16" t="n">
        <v>1603.35</v>
      </c>
      <c r="I8649" s="1" t="str">
        <f aca="false">INDEX(Products!$C$2:$C$51,MATCH(C8649,Products!$A$2:$A$51,0))</f>
        <v>Beauty &amp; Personal Care</v>
      </c>
      <c r="J8649" s="1" t="str">
        <f aca="false">INDEX(Orders!$E$2:$E$8001,MATCH(B8649,Orders!$A$2:$A$8001,0))</f>
        <v>Delivered</v>
      </c>
      <c r="K8649" s="1" t="str">
        <f aca="false">LEFT(INDEX(Orders!$C$2:$C$8001,MATCH(B8649,Orders!$A$2:$A$8001,0)),7)</f>
        <v>2024-12</v>
      </c>
    </row>
    <row r="8650" customFormat="false" ht="15" hidden="false" customHeight="true" outlineLevel="0" collapsed="false">
      <c r="A8650" s="1" t="s">
        <v>19120</v>
      </c>
      <c r="B8650" s="1" t="s">
        <v>6673</v>
      </c>
      <c r="C8650" s="1" t="s">
        <v>1980</v>
      </c>
      <c r="D8650" s="1" t="n">
        <v>1</v>
      </c>
      <c r="E8650" s="16" t="n">
        <v>2299.69</v>
      </c>
      <c r="F8650" s="17" t="n">
        <v>0.05</v>
      </c>
      <c r="G8650" s="16" t="n">
        <v>2184.71</v>
      </c>
      <c r="I8650" s="1" t="str">
        <f aca="false">INDEX(Products!$C$2:$C$51,MATCH(C8650,Products!$A$2:$A$51,0))</f>
        <v>Beauty &amp; Personal Care</v>
      </c>
      <c r="J8650" s="1" t="str">
        <f aca="false">INDEX(Orders!$E$2:$E$8001,MATCH(B8650,Orders!$A$2:$A$8001,0))</f>
        <v>Returned</v>
      </c>
      <c r="K8650" s="1" t="str">
        <f aca="false">LEFT(INDEX(Orders!$C$2:$C$8001,MATCH(B8650,Orders!$A$2:$A$8001,0)),7)</f>
        <v>2025-09</v>
      </c>
    </row>
    <row r="8651" customFormat="false" ht="15" hidden="false" customHeight="true" outlineLevel="0" collapsed="false">
      <c r="A8651" s="1" t="s">
        <v>19121</v>
      </c>
      <c r="B8651" s="1" t="s">
        <v>6674</v>
      </c>
      <c r="C8651" s="1" t="s">
        <v>2006</v>
      </c>
      <c r="D8651" s="1" t="n">
        <v>1</v>
      </c>
      <c r="E8651" s="16" t="n">
        <v>482.17</v>
      </c>
      <c r="F8651" s="17" t="n">
        <v>0.1</v>
      </c>
      <c r="G8651" s="16" t="n">
        <v>433.95</v>
      </c>
      <c r="I8651" s="1" t="str">
        <f aca="false">INDEX(Products!$C$2:$C$51,MATCH(C8651,Products!$A$2:$A$51,0))</f>
        <v>Books &amp; Stationery</v>
      </c>
      <c r="J8651" s="1" t="str">
        <f aca="false">INDEX(Orders!$E$2:$E$8001,MATCH(B8651,Orders!$A$2:$A$8001,0))</f>
        <v>Cancelled</v>
      </c>
      <c r="K8651" s="1" t="str">
        <f aca="false">LEFT(INDEX(Orders!$C$2:$C$8001,MATCH(B8651,Orders!$A$2:$A$8001,0)),7)</f>
        <v>2025-08</v>
      </c>
    </row>
    <row r="8652" customFormat="false" ht="15" hidden="false" customHeight="true" outlineLevel="0" collapsed="false">
      <c r="A8652" s="1" t="s">
        <v>19122</v>
      </c>
      <c r="B8652" s="1" t="s">
        <v>6675</v>
      </c>
      <c r="C8652" s="1" t="s">
        <v>1937</v>
      </c>
      <c r="D8652" s="1" t="n">
        <v>2</v>
      </c>
      <c r="E8652" s="16" t="n">
        <v>1364.75</v>
      </c>
      <c r="F8652" s="17" t="n">
        <v>0.1</v>
      </c>
      <c r="G8652" s="16" t="n">
        <v>2456.55</v>
      </c>
      <c r="I8652" s="1" t="str">
        <f aca="false">INDEX(Products!$C$2:$C$51,MATCH(C8652,Products!$A$2:$A$51,0))</f>
        <v>Fashion</v>
      </c>
      <c r="J8652" s="1" t="str">
        <f aca="false">INDEX(Orders!$E$2:$E$8001,MATCH(B8652,Orders!$A$2:$A$8001,0))</f>
        <v>Delivered</v>
      </c>
      <c r="K8652" s="1" t="str">
        <f aca="false">LEFT(INDEX(Orders!$C$2:$C$8001,MATCH(B8652,Orders!$A$2:$A$8001,0)),7)</f>
        <v>2025-05</v>
      </c>
    </row>
    <row r="8653" customFormat="false" ht="15" hidden="false" customHeight="true" outlineLevel="0" collapsed="false">
      <c r="A8653" s="1" t="s">
        <v>19123</v>
      </c>
      <c r="B8653" s="1" t="s">
        <v>6675</v>
      </c>
      <c r="C8653" s="1" t="s">
        <v>1949</v>
      </c>
      <c r="D8653" s="1" t="n">
        <v>1</v>
      </c>
      <c r="E8653" s="16" t="n">
        <v>4185.64</v>
      </c>
      <c r="F8653" s="17" t="n">
        <v>0</v>
      </c>
      <c r="G8653" s="16" t="n">
        <v>4185.64</v>
      </c>
      <c r="I8653" s="1" t="str">
        <f aca="false">INDEX(Products!$C$2:$C$51,MATCH(C8653,Products!$A$2:$A$51,0))</f>
        <v>Fashion</v>
      </c>
      <c r="J8653" s="1" t="str">
        <f aca="false">INDEX(Orders!$E$2:$E$8001,MATCH(B8653,Orders!$A$2:$A$8001,0))</f>
        <v>Delivered</v>
      </c>
      <c r="K8653" s="1" t="str">
        <f aca="false">LEFT(INDEX(Orders!$C$2:$C$8001,MATCH(B8653,Orders!$A$2:$A$8001,0)),7)</f>
        <v>2025-05</v>
      </c>
    </row>
    <row r="8654" customFormat="false" ht="15" hidden="false" customHeight="true" outlineLevel="0" collapsed="false">
      <c r="A8654" s="1" t="s">
        <v>19124</v>
      </c>
      <c r="B8654" s="1" t="s">
        <v>6676</v>
      </c>
      <c r="C8654" s="1" t="s">
        <v>2006</v>
      </c>
      <c r="D8654" s="1" t="n">
        <v>1</v>
      </c>
      <c r="E8654" s="16" t="n">
        <v>482.17</v>
      </c>
      <c r="F8654" s="17" t="n">
        <v>0.05</v>
      </c>
      <c r="G8654" s="16" t="n">
        <v>458.06</v>
      </c>
      <c r="I8654" s="1" t="str">
        <f aca="false">INDEX(Products!$C$2:$C$51,MATCH(C8654,Products!$A$2:$A$51,0))</f>
        <v>Books &amp; Stationery</v>
      </c>
      <c r="J8654" s="1" t="str">
        <f aca="false">INDEX(Orders!$E$2:$E$8001,MATCH(B8654,Orders!$A$2:$A$8001,0))</f>
        <v>Delivered</v>
      </c>
      <c r="K8654" s="1" t="str">
        <f aca="false">LEFT(INDEX(Orders!$C$2:$C$8001,MATCH(B8654,Orders!$A$2:$A$8001,0)),7)</f>
        <v>2025-07</v>
      </c>
    </row>
    <row r="8655" customFormat="false" ht="15" hidden="false" customHeight="true" outlineLevel="0" collapsed="false">
      <c r="A8655" s="1" t="s">
        <v>19125</v>
      </c>
      <c r="B8655" s="1" t="s">
        <v>6676</v>
      </c>
      <c r="C8655" s="1" t="s">
        <v>1949</v>
      </c>
      <c r="D8655" s="1" t="n">
        <v>1</v>
      </c>
      <c r="E8655" s="16" t="n">
        <v>4185.64</v>
      </c>
      <c r="F8655" s="17" t="n">
        <v>0.1</v>
      </c>
      <c r="G8655" s="16" t="n">
        <v>3767.08</v>
      </c>
      <c r="I8655" s="1" t="str">
        <f aca="false">INDEX(Products!$C$2:$C$51,MATCH(C8655,Products!$A$2:$A$51,0))</f>
        <v>Fashion</v>
      </c>
      <c r="J8655" s="1" t="str">
        <f aca="false">INDEX(Orders!$E$2:$E$8001,MATCH(B8655,Orders!$A$2:$A$8001,0))</f>
        <v>Delivered</v>
      </c>
      <c r="K8655" s="1" t="str">
        <f aca="false">LEFT(INDEX(Orders!$C$2:$C$8001,MATCH(B8655,Orders!$A$2:$A$8001,0)),7)</f>
        <v>2025-07</v>
      </c>
    </row>
    <row r="8656" customFormat="false" ht="15" hidden="false" customHeight="true" outlineLevel="0" collapsed="false">
      <c r="A8656" s="1" t="s">
        <v>19126</v>
      </c>
      <c r="B8656" s="1" t="s">
        <v>6677</v>
      </c>
      <c r="C8656" s="1" t="s">
        <v>1990</v>
      </c>
      <c r="D8656" s="1" t="n">
        <v>2</v>
      </c>
      <c r="E8656" s="16" t="n">
        <v>5311.32</v>
      </c>
      <c r="F8656" s="17" t="n">
        <v>0</v>
      </c>
      <c r="G8656" s="16" t="n">
        <v>10622.64</v>
      </c>
      <c r="I8656" s="1" t="str">
        <f aca="false">INDEX(Products!$C$2:$C$51,MATCH(C8656,Products!$A$2:$A$51,0))</f>
        <v>Sports &amp; Fitness</v>
      </c>
      <c r="J8656" s="1" t="str">
        <f aca="false">INDEX(Orders!$E$2:$E$8001,MATCH(B8656,Orders!$A$2:$A$8001,0))</f>
        <v>Delivered</v>
      </c>
      <c r="K8656" s="1" t="str">
        <f aca="false">LEFT(INDEX(Orders!$C$2:$C$8001,MATCH(B8656,Orders!$A$2:$A$8001,0)),7)</f>
        <v>2024-11</v>
      </c>
    </row>
    <row r="8657" customFormat="false" ht="15" hidden="false" customHeight="true" outlineLevel="0" collapsed="false">
      <c r="A8657" s="1" t="s">
        <v>19127</v>
      </c>
      <c r="B8657" s="1" t="s">
        <v>6677</v>
      </c>
      <c r="C8657" s="1" t="s">
        <v>1975</v>
      </c>
      <c r="D8657" s="1" t="n">
        <v>1</v>
      </c>
      <c r="E8657" s="16" t="n">
        <v>862.99</v>
      </c>
      <c r="F8657" s="17" t="n">
        <v>0.1</v>
      </c>
      <c r="G8657" s="16" t="n">
        <v>776.69</v>
      </c>
      <c r="I8657" s="1" t="str">
        <f aca="false">INDEX(Products!$C$2:$C$51,MATCH(C8657,Products!$A$2:$A$51,0))</f>
        <v>Beauty &amp; Personal Care</v>
      </c>
      <c r="J8657" s="1" t="str">
        <f aca="false">INDEX(Orders!$E$2:$E$8001,MATCH(B8657,Orders!$A$2:$A$8001,0))</f>
        <v>Delivered</v>
      </c>
      <c r="K8657" s="1" t="str">
        <f aca="false">LEFT(INDEX(Orders!$C$2:$C$8001,MATCH(B8657,Orders!$A$2:$A$8001,0)),7)</f>
        <v>2024-11</v>
      </c>
    </row>
    <row r="8658" customFormat="false" ht="15" hidden="false" customHeight="true" outlineLevel="0" collapsed="false">
      <c r="A8658" s="1" t="s">
        <v>19128</v>
      </c>
      <c r="B8658" s="1" t="s">
        <v>6678</v>
      </c>
      <c r="C8658" s="1" t="s">
        <v>1961</v>
      </c>
      <c r="D8658" s="1" t="n">
        <v>1</v>
      </c>
      <c r="E8658" s="16" t="n">
        <v>3493.68</v>
      </c>
      <c r="F8658" s="17" t="n">
        <v>0.1</v>
      </c>
      <c r="G8658" s="16" t="n">
        <v>3144.31</v>
      </c>
      <c r="I8658" s="1" t="str">
        <f aca="false">INDEX(Products!$C$2:$C$51,MATCH(C8658,Products!$A$2:$A$51,0))</f>
        <v>Home &amp; Kitchen</v>
      </c>
      <c r="J8658" s="1" t="str">
        <f aca="false">INDEX(Orders!$E$2:$E$8001,MATCH(B8658,Orders!$A$2:$A$8001,0))</f>
        <v>Delivered</v>
      </c>
      <c r="K8658" s="1" t="str">
        <f aca="false">LEFT(INDEX(Orders!$C$2:$C$8001,MATCH(B8658,Orders!$A$2:$A$8001,0)),7)</f>
        <v>2025-11</v>
      </c>
    </row>
    <row r="8659" customFormat="false" ht="15" hidden="false" customHeight="true" outlineLevel="0" collapsed="false">
      <c r="A8659" s="1" t="s">
        <v>19129</v>
      </c>
      <c r="B8659" s="1" t="s">
        <v>6679</v>
      </c>
      <c r="C8659" s="1" t="s">
        <v>1930</v>
      </c>
      <c r="D8659" s="1" t="n">
        <v>1</v>
      </c>
      <c r="E8659" s="16" t="n">
        <v>2398.35</v>
      </c>
      <c r="F8659" s="17" t="n">
        <v>0.1</v>
      </c>
      <c r="G8659" s="16" t="n">
        <v>2158.52</v>
      </c>
      <c r="I8659" s="1" t="str">
        <f aca="false">INDEX(Products!$C$2:$C$51,MATCH(C8659,Products!$A$2:$A$51,0))</f>
        <v>Electronics</v>
      </c>
      <c r="J8659" s="1" t="str">
        <f aca="false">INDEX(Orders!$E$2:$E$8001,MATCH(B8659,Orders!$A$2:$A$8001,0))</f>
        <v>Returned</v>
      </c>
      <c r="K8659" s="1" t="str">
        <f aca="false">LEFT(INDEX(Orders!$C$2:$C$8001,MATCH(B8659,Orders!$A$2:$A$8001,0)),7)</f>
        <v>2025-11</v>
      </c>
    </row>
    <row r="8660" customFormat="false" ht="15" hidden="false" customHeight="true" outlineLevel="0" collapsed="false">
      <c r="A8660" s="1" t="s">
        <v>19130</v>
      </c>
      <c r="B8660" s="1" t="s">
        <v>6679</v>
      </c>
      <c r="C8660" s="1" t="s">
        <v>1940</v>
      </c>
      <c r="D8660" s="1" t="n">
        <v>1</v>
      </c>
      <c r="E8660" s="16" t="n">
        <v>2374.52</v>
      </c>
      <c r="F8660" s="17" t="n">
        <v>0</v>
      </c>
      <c r="G8660" s="16" t="n">
        <v>2374.52</v>
      </c>
      <c r="I8660" s="1" t="str">
        <f aca="false">INDEX(Products!$C$2:$C$51,MATCH(C8660,Products!$A$2:$A$51,0))</f>
        <v>Fashion</v>
      </c>
      <c r="J8660" s="1" t="str">
        <f aca="false">INDEX(Orders!$E$2:$E$8001,MATCH(B8660,Orders!$A$2:$A$8001,0))</f>
        <v>Returned</v>
      </c>
      <c r="K8660" s="1" t="str">
        <f aca="false">LEFT(INDEX(Orders!$C$2:$C$8001,MATCH(B8660,Orders!$A$2:$A$8001,0)),7)</f>
        <v>2025-11</v>
      </c>
    </row>
    <row r="8661" customFormat="false" ht="15" hidden="false" customHeight="true" outlineLevel="0" collapsed="false">
      <c r="A8661" s="1" t="s">
        <v>19131</v>
      </c>
      <c r="B8661" s="1" t="s">
        <v>6680</v>
      </c>
      <c r="C8661" s="1" t="s">
        <v>1940</v>
      </c>
      <c r="D8661" s="1" t="n">
        <v>2</v>
      </c>
      <c r="E8661" s="16" t="n">
        <v>2374.52</v>
      </c>
      <c r="F8661" s="17" t="n">
        <v>0.2</v>
      </c>
      <c r="G8661" s="16" t="n">
        <v>3799.23</v>
      </c>
      <c r="I8661" s="1" t="str">
        <f aca="false">INDEX(Products!$C$2:$C$51,MATCH(C8661,Products!$A$2:$A$51,0))</f>
        <v>Fashion</v>
      </c>
      <c r="J8661" s="1" t="str">
        <f aca="false">INDEX(Orders!$E$2:$E$8001,MATCH(B8661,Orders!$A$2:$A$8001,0))</f>
        <v>Delivered</v>
      </c>
      <c r="K8661" s="1" t="str">
        <f aca="false">LEFT(INDEX(Orders!$C$2:$C$8001,MATCH(B8661,Orders!$A$2:$A$8001,0)),7)</f>
        <v>2025-06</v>
      </c>
    </row>
    <row r="8662" customFormat="false" ht="15" hidden="false" customHeight="true" outlineLevel="0" collapsed="false">
      <c r="A8662" s="1" t="s">
        <v>19132</v>
      </c>
      <c r="B8662" s="1" t="s">
        <v>6680</v>
      </c>
      <c r="C8662" s="1" t="s">
        <v>2000</v>
      </c>
      <c r="D8662" s="1" t="n">
        <v>1</v>
      </c>
      <c r="E8662" s="16" t="n">
        <v>425.08</v>
      </c>
      <c r="F8662" s="17" t="n">
        <v>0</v>
      </c>
      <c r="G8662" s="16" t="n">
        <v>425.08</v>
      </c>
      <c r="I8662" s="1" t="str">
        <f aca="false">INDEX(Products!$C$2:$C$51,MATCH(C8662,Products!$A$2:$A$51,0))</f>
        <v>Books &amp; Stationery</v>
      </c>
      <c r="J8662" s="1" t="str">
        <f aca="false">INDEX(Orders!$E$2:$E$8001,MATCH(B8662,Orders!$A$2:$A$8001,0))</f>
        <v>Delivered</v>
      </c>
      <c r="K8662" s="1" t="str">
        <f aca="false">LEFT(INDEX(Orders!$C$2:$C$8001,MATCH(B8662,Orders!$A$2:$A$8001,0)),7)</f>
        <v>2025-06</v>
      </c>
    </row>
    <row r="8663" customFormat="false" ht="15" hidden="false" customHeight="true" outlineLevel="0" collapsed="false">
      <c r="A8663" s="1" t="s">
        <v>19133</v>
      </c>
      <c r="B8663" s="1" t="s">
        <v>6680</v>
      </c>
      <c r="C8663" s="1" t="s">
        <v>2007</v>
      </c>
      <c r="D8663" s="1" t="n">
        <v>3</v>
      </c>
      <c r="E8663" s="16" t="n">
        <v>750.27</v>
      </c>
      <c r="F8663" s="17" t="n">
        <v>0</v>
      </c>
      <c r="G8663" s="16" t="n">
        <v>2250.81</v>
      </c>
      <c r="I8663" s="1" t="str">
        <f aca="false">INDEX(Products!$C$2:$C$51,MATCH(C8663,Products!$A$2:$A$51,0))</f>
        <v>Books &amp; Stationery</v>
      </c>
      <c r="J8663" s="1" t="str">
        <f aca="false">INDEX(Orders!$E$2:$E$8001,MATCH(B8663,Orders!$A$2:$A$8001,0))</f>
        <v>Delivered</v>
      </c>
      <c r="K8663" s="1" t="str">
        <f aca="false">LEFT(INDEX(Orders!$C$2:$C$8001,MATCH(B8663,Orders!$A$2:$A$8001,0)),7)</f>
        <v>2025-06</v>
      </c>
    </row>
    <row r="8664" customFormat="false" ht="15" hidden="false" customHeight="true" outlineLevel="0" collapsed="false">
      <c r="A8664" s="1" t="s">
        <v>19134</v>
      </c>
      <c r="B8664" s="1" t="s">
        <v>6680</v>
      </c>
      <c r="C8664" s="1" t="s">
        <v>1930</v>
      </c>
      <c r="D8664" s="1" t="n">
        <v>1</v>
      </c>
      <c r="E8664" s="16" t="n">
        <v>2398.35</v>
      </c>
      <c r="F8664" s="17" t="n">
        <v>0</v>
      </c>
      <c r="G8664" s="16" t="n">
        <v>2398.35</v>
      </c>
      <c r="I8664" s="1" t="str">
        <f aca="false">INDEX(Products!$C$2:$C$51,MATCH(C8664,Products!$A$2:$A$51,0))</f>
        <v>Electronics</v>
      </c>
      <c r="J8664" s="1" t="str">
        <f aca="false">INDEX(Orders!$E$2:$E$8001,MATCH(B8664,Orders!$A$2:$A$8001,0))</f>
        <v>Delivered</v>
      </c>
      <c r="K8664" s="1" t="str">
        <f aca="false">LEFT(INDEX(Orders!$C$2:$C$8001,MATCH(B8664,Orders!$A$2:$A$8001,0)),7)</f>
        <v>2025-06</v>
      </c>
    </row>
    <row r="8665" customFormat="false" ht="15" hidden="false" customHeight="true" outlineLevel="0" collapsed="false">
      <c r="A8665" s="1" t="s">
        <v>19135</v>
      </c>
      <c r="B8665" s="1" t="s">
        <v>6680</v>
      </c>
      <c r="C8665" s="1" t="s">
        <v>1963</v>
      </c>
      <c r="D8665" s="1" t="n">
        <v>1</v>
      </c>
      <c r="E8665" s="16" t="n">
        <v>1494.98</v>
      </c>
      <c r="F8665" s="17" t="n">
        <v>0</v>
      </c>
      <c r="G8665" s="16" t="n">
        <v>1494.98</v>
      </c>
      <c r="I8665" s="1" t="str">
        <f aca="false">INDEX(Products!$C$2:$C$51,MATCH(C8665,Products!$A$2:$A$51,0))</f>
        <v>Home &amp; Kitchen</v>
      </c>
      <c r="J8665" s="1" t="str">
        <f aca="false">INDEX(Orders!$E$2:$E$8001,MATCH(B8665,Orders!$A$2:$A$8001,0))</f>
        <v>Delivered</v>
      </c>
      <c r="K8665" s="1" t="str">
        <f aca="false">LEFT(INDEX(Orders!$C$2:$C$8001,MATCH(B8665,Orders!$A$2:$A$8001,0)),7)</f>
        <v>2025-06</v>
      </c>
    </row>
    <row r="8666" customFormat="false" ht="15" hidden="false" customHeight="true" outlineLevel="0" collapsed="false">
      <c r="A8666" s="1" t="s">
        <v>19136</v>
      </c>
      <c r="B8666" s="1" t="s">
        <v>6681</v>
      </c>
      <c r="C8666" s="1" t="s">
        <v>1979</v>
      </c>
      <c r="D8666" s="1" t="n">
        <v>1</v>
      </c>
      <c r="E8666" s="16" t="n">
        <v>623</v>
      </c>
      <c r="F8666" s="17" t="n">
        <v>0.15</v>
      </c>
      <c r="G8666" s="16" t="n">
        <v>529.55</v>
      </c>
      <c r="I8666" s="1" t="str">
        <f aca="false">INDEX(Products!$C$2:$C$51,MATCH(C8666,Products!$A$2:$A$51,0))</f>
        <v>Beauty &amp; Personal Care</v>
      </c>
      <c r="J8666" s="1" t="str">
        <f aca="false">INDEX(Orders!$E$2:$E$8001,MATCH(B8666,Orders!$A$2:$A$8001,0))</f>
        <v>Delivered</v>
      </c>
      <c r="K8666" s="1" t="str">
        <f aca="false">LEFT(INDEX(Orders!$C$2:$C$8001,MATCH(B8666,Orders!$A$2:$A$8001,0)),7)</f>
        <v>2024-12</v>
      </c>
    </row>
    <row r="8667" customFormat="false" ht="15" hidden="false" customHeight="true" outlineLevel="0" collapsed="false">
      <c r="A8667" s="1" t="s">
        <v>19137</v>
      </c>
      <c r="B8667" s="1" t="s">
        <v>6682</v>
      </c>
      <c r="C8667" s="1" t="s">
        <v>1975</v>
      </c>
      <c r="D8667" s="1" t="n">
        <v>1</v>
      </c>
      <c r="E8667" s="16" t="n">
        <v>862.99</v>
      </c>
      <c r="F8667" s="17" t="n">
        <v>0</v>
      </c>
      <c r="G8667" s="16" t="n">
        <v>862.99</v>
      </c>
      <c r="I8667" s="1" t="str">
        <f aca="false">INDEX(Products!$C$2:$C$51,MATCH(C8667,Products!$A$2:$A$51,0))</f>
        <v>Beauty &amp; Personal Care</v>
      </c>
      <c r="J8667" s="1" t="str">
        <f aca="false">INDEX(Orders!$E$2:$E$8001,MATCH(B8667,Orders!$A$2:$A$8001,0))</f>
        <v>Delivered</v>
      </c>
      <c r="K8667" s="1" t="str">
        <f aca="false">LEFT(INDEX(Orders!$C$2:$C$8001,MATCH(B8667,Orders!$A$2:$A$8001,0)),7)</f>
        <v>2024-12</v>
      </c>
    </row>
    <row r="8668" customFormat="false" ht="15" hidden="false" customHeight="true" outlineLevel="0" collapsed="false">
      <c r="A8668" s="1" t="s">
        <v>19138</v>
      </c>
      <c r="B8668" s="1" t="s">
        <v>6682</v>
      </c>
      <c r="C8668" s="1" t="s">
        <v>2006</v>
      </c>
      <c r="D8668" s="1" t="n">
        <v>2</v>
      </c>
      <c r="E8668" s="16" t="n">
        <v>482.17</v>
      </c>
      <c r="F8668" s="17" t="n">
        <v>0</v>
      </c>
      <c r="G8668" s="16" t="n">
        <v>964.34</v>
      </c>
      <c r="I8668" s="1" t="str">
        <f aca="false">INDEX(Products!$C$2:$C$51,MATCH(C8668,Products!$A$2:$A$51,0))</f>
        <v>Books &amp; Stationery</v>
      </c>
      <c r="J8668" s="1" t="str">
        <f aca="false">INDEX(Orders!$E$2:$E$8001,MATCH(B8668,Orders!$A$2:$A$8001,0))</f>
        <v>Delivered</v>
      </c>
      <c r="K8668" s="1" t="str">
        <f aca="false">LEFT(INDEX(Orders!$C$2:$C$8001,MATCH(B8668,Orders!$A$2:$A$8001,0)),7)</f>
        <v>2024-12</v>
      </c>
    </row>
    <row r="8669" customFormat="false" ht="15" hidden="false" customHeight="true" outlineLevel="0" collapsed="false">
      <c r="A8669" s="1" t="s">
        <v>19139</v>
      </c>
      <c r="B8669" s="1" t="s">
        <v>6682</v>
      </c>
      <c r="C8669" s="1" t="s">
        <v>1940</v>
      </c>
      <c r="D8669" s="1" t="n">
        <v>2</v>
      </c>
      <c r="E8669" s="16" t="n">
        <v>2374.52</v>
      </c>
      <c r="F8669" s="17" t="n">
        <v>0.1</v>
      </c>
      <c r="G8669" s="16" t="n">
        <v>4274.14</v>
      </c>
      <c r="I8669" s="1" t="str">
        <f aca="false">INDEX(Products!$C$2:$C$51,MATCH(C8669,Products!$A$2:$A$51,0))</f>
        <v>Fashion</v>
      </c>
      <c r="J8669" s="1" t="str">
        <f aca="false">INDEX(Orders!$E$2:$E$8001,MATCH(B8669,Orders!$A$2:$A$8001,0))</f>
        <v>Delivered</v>
      </c>
      <c r="K8669" s="1" t="str">
        <f aca="false">LEFT(INDEX(Orders!$C$2:$C$8001,MATCH(B8669,Orders!$A$2:$A$8001,0)),7)</f>
        <v>2024-12</v>
      </c>
    </row>
    <row r="8670" customFormat="false" ht="15" hidden="false" customHeight="true" outlineLevel="0" collapsed="false">
      <c r="A8670" s="1" t="s">
        <v>19140</v>
      </c>
      <c r="B8670" s="1" t="s">
        <v>6683</v>
      </c>
      <c r="C8670" s="1" t="s">
        <v>1924</v>
      </c>
      <c r="D8670" s="1" t="n">
        <v>1</v>
      </c>
      <c r="E8670" s="16" t="n">
        <v>1971</v>
      </c>
      <c r="F8670" s="17" t="n">
        <v>0</v>
      </c>
      <c r="G8670" s="16" t="n">
        <v>1971</v>
      </c>
      <c r="I8670" s="1" t="str">
        <f aca="false">INDEX(Products!$C$2:$C$51,MATCH(C8670,Products!$A$2:$A$51,0))</f>
        <v>Electronics</v>
      </c>
      <c r="J8670" s="1" t="str">
        <f aca="false">INDEX(Orders!$E$2:$E$8001,MATCH(B8670,Orders!$A$2:$A$8001,0))</f>
        <v>Delivered</v>
      </c>
      <c r="K8670" s="1" t="str">
        <f aca="false">LEFT(INDEX(Orders!$C$2:$C$8001,MATCH(B8670,Orders!$A$2:$A$8001,0)),7)</f>
        <v>2024-04</v>
      </c>
    </row>
    <row r="8671" customFormat="false" ht="15" hidden="false" customHeight="true" outlineLevel="0" collapsed="false">
      <c r="A8671" s="1" t="s">
        <v>19141</v>
      </c>
      <c r="B8671" s="1" t="s">
        <v>6684</v>
      </c>
      <c r="C8671" s="1" t="s">
        <v>1990</v>
      </c>
      <c r="D8671" s="1" t="n">
        <v>1</v>
      </c>
      <c r="E8671" s="16" t="n">
        <v>5311.32</v>
      </c>
      <c r="F8671" s="17" t="n">
        <v>0</v>
      </c>
      <c r="G8671" s="16" t="n">
        <v>5311.32</v>
      </c>
      <c r="I8671" s="1" t="str">
        <f aca="false">INDEX(Products!$C$2:$C$51,MATCH(C8671,Products!$A$2:$A$51,0))</f>
        <v>Sports &amp; Fitness</v>
      </c>
      <c r="J8671" s="1" t="str">
        <f aca="false">INDEX(Orders!$E$2:$E$8001,MATCH(B8671,Orders!$A$2:$A$8001,0))</f>
        <v>Returned</v>
      </c>
      <c r="K8671" s="1" t="str">
        <f aca="false">LEFT(INDEX(Orders!$C$2:$C$8001,MATCH(B8671,Orders!$A$2:$A$8001,0)),7)</f>
        <v>2025-02</v>
      </c>
    </row>
    <row r="8672" customFormat="false" ht="15" hidden="false" customHeight="true" outlineLevel="0" collapsed="false">
      <c r="A8672" s="1" t="s">
        <v>19142</v>
      </c>
      <c r="B8672" s="1" t="s">
        <v>6684</v>
      </c>
      <c r="C8672" s="1" t="s">
        <v>1930</v>
      </c>
      <c r="D8672" s="1" t="n">
        <v>1</v>
      </c>
      <c r="E8672" s="16" t="n">
        <v>2398.35</v>
      </c>
      <c r="F8672" s="17" t="n">
        <v>0</v>
      </c>
      <c r="G8672" s="16" t="n">
        <v>2398.35</v>
      </c>
      <c r="I8672" s="1" t="str">
        <f aca="false">INDEX(Products!$C$2:$C$51,MATCH(C8672,Products!$A$2:$A$51,0))</f>
        <v>Electronics</v>
      </c>
      <c r="J8672" s="1" t="str">
        <f aca="false">INDEX(Orders!$E$2:$E$8001,MATCH(B8672,Orders!$A$2:$A$8001,0))</f>
        <v>Returned</v>
      </c>
      <c r="K8672" s="1" t="str">
        <f aca="false">LEFT(INDEX(Orders!$C$2:$C$8001,MATCH(B8672,Orders!$A$2:$A$8001,0)),7)</f>
        <v>2025-02</v>
      </c>
    </row>
    <row r="8673" customFormat="false" ht="15" hidden="false" customHeight="true" outlineLevel="0" collapsed="false">
      <c r="A8673" s="1" t="s">
        <v>19143</v>
      </c>
      <c r="B8673" s="1" t="s">
        <v>6684</v>
      </c>
      <c r="C8673" s="1" t="s">
        <v>1949</v>
      </c>
      <c r="D8673" s="1" t="n">
        <v>1</v>
      </c>
      <c r="E8673" s="16" t="n">
        <v>4185.64</v>
      </c>
      <c r="F8673" s="17" t="n">
        <v>0</v>
      </c>
      <c r="G8673" s="16" t="n">
        <v>4185.64</v>
      </c>
      <c r="I8673" s="1" t="str">
        <f aca="false">INDEX(Products!$C$2:$C$51,MATCH(C8673,Products!$A$2:$A$51,0))</f>
        <v>Fashion</v>
      </c>
      <c r="J8673" s="1" t="str">
        <f aca="false">INDEX(Orders!$E$2:$E$8001,MATCH(B8673,Orders!$A$2:$A$8001,0))</f>
        <v>Returned</v>
      </c>
      <c r="K8673" s="1" t="str">
        <f aca="false">LEFT(INDEX(Orders!$C$2:$C$8001,MATCH(B8673,Orders!$A$2:$A$8001,0)),7)</f>
        <v>2025-02</v>
      </c>
    </row>
    <row r="8674" customFormat="false" ht="15" hidden="false" customHeight="true" outlineLevel="0" collapsed="false">
      <c r="A8674" s="1" t="s">
        <v>19144</v>
      </c>
      <c r="B8674" s="1" t="s">
        <v>6684</v>
      </c>
      <c r="C8674" s="1" t="s">
        <v>1955</v>
      </c>
      <c r="D8674" s="1" t="n">
        <v>1</v>
      </c>
      <c r="E8674" s="16" t="n">
        <v>3340.76</v>
      </c>
      <c r="F8674" s="17" t="n">
        <v>0.05</v>
      </c>
      <c r="G8674" s="16" t="n">
        <v>3173.72</v>
      </c>
      <c r="I8674" s="1" t="str">
        <f aca="false">INDEX(Products!$C$2:$C$51,MATCH(C8674,Products!$A$2:$A$51,0))</f>
        <v>Home &amp; Kitchen</v>
      </c>
      <c r="J8674" s="1" t="str">
        <f aca="false">INDEX(Orders!$E$2:$E$8001,MATCH(B8674,Orders!$A$2:$A$8001,0))</f>
        <v>Returned</v>
      </c>
      <c r="K8674" s="1" t="str">
        <f aca="false">LEFT(INDEX(Orders!$C$2:$C$8001,MATCH(B8674,Orders!$A$2:$A$8001,0)),7)</f>
        <v>2025-02</v>
      </c>
    </row>
    <row r="8675" customFormat="false" ht="15" hidden="false" customHeight="true" outlineLevel="0" collapsed="false">
      <c r="A8675" s="1" t="s">
        <v>19145</v>
      </c>
      <c r="B8675" s="1" t="s">
        <v>6685</v>
      </c>
      <c r="C8675" s="1" t="s">
        <v>1990</v>
      </c>
      <c r="D8675" s="1" t="n">
        <v>1</v>
      </c>
      <c r="E8675" s="16" t="n">
        <v>5311.32</v>
      </c>
      <c r="F8675" s="17" t="n">
        <v>0.15</v>
      </c>
      <c r="G8675" s="16" t="n">
        <v>4514.62</v>
      </c>
      <c r="I8675" s="1" t="str">
        <f aca="false">INDEX(Products!$C$2:$C$51,MATCH(C8675,Products!$A$2:$A$51,0))</f>
        <v>Sports &amp; Fitness</v>
      </c>
      <c r="J8675" s="1" t="str">
        <f aca="false">INDEX(Orders!$E$2:$E$8001,MATCH(B8675,Orders!$A$2:$A$8001,0))</f>
        <v>Delivered</v>
      </c>
      <c r="K8675" s="1" t="str">
        <f aca="false">LEFT(INDEX(Orders!$C$2:$C$8001,MATCH(B8675,Orders!$A$2:$A$8001,0)),7)</f>
        <v>2025-12</v>
      </c>
    </row>
    <row r="8676" customFormat="false" ht="15" hidden="false" customHeight="true" outlineLevel="0" collapsed="false">
      <c r="A8676" s="1" t="s">
        <v>19146</v>
      </c>
      <c r="B8676" s="1" t="s">
        <v>6685</v>
      </c>
      <c r="C8676" s="1" t="s">
        <v>1930</v>
      </c>
      <c r="D8676" s="1" t="n">
        <v>2</v>
      </c>
      <c r="E8676" s="16" t="n">
        <v>2398.35</v>
      </c>
      <c r="F8676" s="17" t="n">
        <v>0.05</v>
      </c>
      <c r="G8676" s="16" t="n">
        <v>4556.86</v>
      </c>
      <c r="I8676" s="1" t="str">
        <f aca="false">INDEX(Products!$C$2:$C$51,MATCH(C8676,Products!$A$2:$A$51,0))</f>
        <v>Electronics</v>
      </c>
      <c r="J8676" s="1" t="str">
        <f aca="false">INDEX(Orders!$E$2:$E$8001,MATCH(B8676,Orders!$A$2:$A$8001,0))</f>
        <v>Delivered</v>
      </c>
      <c r="K8676" s="1" t="str">
        <f aca="false">LEFT(INDEX(Orders!$C$2:$C$8001,MATCH(B8676,Orders!$A$2:$A$8001,0)),7)</f>
        <v>2025-12</v>
      </c>
    </row>
    <row r="8677" customFormat="false" ht="15" hidden="false" customHeight="true" outlineLevel="0" collapsed="false">
      <c r="A8677" s="1" t="s">
        <v>19147</v>
      </c>
      <c r="B8677" s="1" t="s">
        <v>6686</v>
      </c>
      <c r="C8677" s="1" t="s">
        <v>2007</v>
      </c>
      <c r="D8677" s="1" t="n">
        <v>1</v>
      </c>
      <c r="E8677" s="16" t="n">
        <v>750.27</v>
      </c>
      <c r="F8677" s="17" t="n">
        <v>0</v>
      </c>
      <c r="G8677" s="16" t="n">
        <v>750.27</v>
      </c>
      <c r="I8677" s="1" t="str">
        <f aca="false">INDEX(Products!$C$2:$C$51,MATCH(C8677,Products!$A$2:$A$51,0))</f>
        <v>Books &amp; Stationery</v>
      </c>
      <c r="J8677" s="1" t="str">
        <f aca="false">INDEX(Orders!$E$2:$E$8001,MATCH(B8677,Orders!$A$2:$A$8001,0))</f>
        <v>Delivered</v>
      </c>
      <c r="K8677" s="1" t="str">
        <f aca="false">LEFT(INDEX(Orders!$C$2:$C$8001,MATCH(B8677,Orders!$A$2:$A$8001,0)),7)</f>
        <v>2025-06</v>
      </c>
    </row>
    <row r="8678" customFormat="false" ht="15" hidden="false" customHeight="true" outlineLevel="0" collapsed="false">
      <c r="A8678" s="1" t="s">
        <v>19148</v>
      </c>
      <c r="B8678" s="1" t="s">
        <v>6686</v>
      </c>
      <c r="C8678" s="1" t="s">
        <v>1953</v>
      </c>
      <c r="D8678" s="1" t="n">
        <v>3</v>
      </c>
      <c r="E8678" s="16" t="n">
        <v>4914.12</v>
      </c>
      <c r="F8678" s="17" t="n">
        <v>0.1</v>
      </c>
      <c r="G8678" s="16" t="n">
        <v>13268.12</v>
      </c>
      <c r="I8678" s="1" t="str">
        <f aca="false">INDEX(Products!$C$2:$C$51,MATCH(C8678,Products!$A$2:$A$51,0))</f>
        <v>Fashion</v>
      </c>
      <c r="J8678" s="1" t="str">
        <f aca="false">INDEX(Orders!$E$2:$E$8001,MATCH(B8678,Orders!$A$2:$A$8001,0))</f>
        <v>Delivered</v>
      </c>
      <c r="K8678" s="1" t="str">
        <f aca="false">LEFT(INDEX(Orders!$C$2:$C$8001,MATCH(B8678,Orders!$A$2:$A$8001,0)),7)</f>
        <v>2025-06</v>
      </c>
    </row>
    <row r="8679" customFormat="false" ht="15" hidden="false" customHeight="true" outlineLevel="0" collapsed="false">
      <c r="A8679" s="1" t="s">
        <v>19149</v>
      </c>
      <c r="B8679" s="1" t="s">
        <v>6687</v>
      </c>
      <c r="C8679" s="1" t="s">
        <v>2006</v>
      </c>
      <c r="D8679" s="1" t="n">
        <v>2</v>
      </c>
      <c r="E8679" s="16" t="n">
        <v>482.17</v>
      </c>
      <c r="F8679" s="17" t="n">
        <v>0</v>
      </c>
      <c r="G8679" s="16" t="n">
        <v>964.34</v>
      </c>
      <c r="I8679" s="1" t="str">
        <f aca="false">INDEX(Products!$C$2:$C$51,MATCH(C8679,Products!$A$2:$A$51,0))</f>
        <v>Books &amp; Stationery</v>
      </c>
      <c r="J8679" s="1" t="str">
        <f aca="false">INDEX(Orders!$E$2:$E$8001,MATCH(B8679,Orders!$A$2:$A$8001,0))</f>
        <v>Delivered</v>
      </c>
      <c r="K8679" s="1" t="str">
        <f aca="false">LEFT(INDEX(Orders!$C$2:$C$8001,MATCH(B8679,Orders!$A$2:$A$8001,0)),7)</f>
        <v>2024-12</v>
      </c>
    </row>
    <row r="8680" customFormat="false" ht="15" hidden="false" customHeight="true" outlineLevel="0" collapsed="false">
      <c r="A8680" s="1" t="s">
        <v>19150</v>
      </c>
      <c r="B8680" s="1" t="s">
        <v>6688</v>
      </c>
      <c r="C8680" s="1" t="s">
        <v>1937</v>
      </c>
      <c r="D8680" s="1" t="n">
        <v>1</v>
      </c>
      <c r="E8680" s="16" t="n">
        <v>1364.75</v>
      </c>
      <c r="F8680" s="17" t="n">
        <v>0.05</v>
      </c>
      <c r="G8680" s="16" t="n">
        <v>1296.51</v>
      </c>
      <c r="I8680" s="1" t="str">
        <f aca="false">INDEX(Products!$C$2:$C$51,MATCH(C8680,Products!$A$2:$A$51,0))</f>
        <v>Fashion</v>
      </c>
      <c r="J8680" s="1" t="str">
        <f aca="false">INDEX(Orders!$E$2:$E$8001,MATCH(B8680,Orders!$A$2:$A$8001,0))</f>
        <v>Delivered</v>
      </c>
      <c r="K8680" s="1" t="str">
        <f aca="false">LEFT(INDEX(Orders!$C$2:$C$8001,MATCH(B8680,Orders!$A$2:$A$8001,0)),7)</f>
        <v>2024-11</v>
      </c>
    </row>
    <row r="8681" customFormat="false" ht="15" hidden="false" customHeight="true" outlineLevel="0" collapsed="false">
      <c r="A8681" s="1" t="s">
        <v>19151</v>
      </c>
      <c r="B8681" s="1" t="s">
        <v>6688</v>
      </c>
      <c r="C8681" s="1" t="s">
        <v>1930</v>
      </c>
      <c r="D8681" s="1" t="n">
        <v>1</v>
      </c>
      <c r="E8681" s="16" t="n">
        <v>2398.35</v>
      </c>
      <c r="F8681" s="17" t="n">
        <v>0</v>
      </c>
      <c r="G8681" s="16" t="n">
        <v>2398.35</v>
      </c>
      <c r="I8681" s="1" t="str">
        <f aca="false">INDEX(Products!$C$2:$C$51,MATCH(C8681,Products!$A$2:$A$51,0))</f>
        <v>Electronics</v>
      </c>
      <c r="J8681" s="1" t="str">
        <f aca="false">INDEX(Orders!$E$2:$E$8001,MATCH(B8681,Orders!$A$2:$A$8001,0))</f>
        <v>Delivered</v>
      </c>
      <c r="K8681" s="1" t="str">
        <f aca="false">LEFT(INDEX(Orders!$C$2:$C$8001,MATCH(B8681,Orders!$A$2:$A$8001,0)),7)</f>
        <v>2024-11</v>
      </c>
    </row>
    <row r="8682" customFormat="false" ht="15" hidden="false" customHeight="true" outlineLevel="0" collapsed="false">
      <c r="A8682" s="1" t="s">
        <v>19152</v>
      </c>
      <c r="B8682" s="1" t="s">
        <v>6689</v>
      </c>
      <c r="C8682" s="1" t="s">
        <v>1933</v>
      </c>
      <c r="D8682" s="1" t="n">
        <v>1</v>
      </c>
      <c r="E8682" s="16" t="n">
        <v>7194.38</v>
      </c>
      <c r="F8682" s="17" t="n">
        <v>0.15</v>
      </c>
      <c r="G8682" s="16" t="n">
        <v>6115.22</v>
      </c>
      <c r="I8682" s="1" t="str">
        <f aca="false">INDEX(Products!$C$2:$C$51,MATCH(C8682,Products!$A$2:$A$51,0))</f>
        <v>Electronics</v>
      </c>
      <c r="J8682" s="1" t="str">
        <f aca="false">INDEX(Orders!$E$2:$E$8001,MATCH(B8682,Orders!$A$2:$A$8001,0))</f>
        <v>Delivered</v>
      </c>
      <c r="K8682" s="1" t="str">
        <f aca="false">LEFT(INDEX(Orders!$C$2:$C$8001,MATCH(B8682,Orders!$A$2:$A$8001,0)),7)</f>
        <v>2025-12</v>
      </c>
    </row>
    <row r="8683" customFormat="false" ht="15" hidden="false" customHeight="true" outlineLevel="0" collapsed="false">
      <c r="A8683" s="1" t="s">
        <v>19153</v>
      </c>
      <c r="B8683" s="1" t="s">
        <v>6690</v>
      </c>
      <c r="C8683" s="1" t="s">
        <v>2007</v>
      </c>
      <c r="D8683" s="1" t="n">
        <v>1</v>
      </c>
      <c r="E8683" s="16" t="n">
        <v>750.27</v>
      </c>
      <c r="F8683" s="17" t="n">
        <v>0</v>
      </c>
      <c r="G8683" s="16" t="n">
        <v>750.27</v>
      </c>
      <c r="I8683" s="1" t="str">
        <f aca="false">INDEX(Products!$C$2:$C$51,MATCH(C8683,Products!$A$2:$A$51,0))</f>
        <v>Books &amp; Stationery</v>
      </c>
      <c r="J8683" s="1" t="str">
        <f aca="false">INDEX(Orders!$E$2:$E$8001,MATCH(B8683,Orders!$A$2:$A$8001,0))</f>
        <v>Delivered</v>
      </c>
      <c r="K8683" s="1" t="str">
        <f aca="false">LEFT(INDEX(Orders!$C$2:$C$8001,MATCH(B8683,Orders!$A$2:$A$8001,0)),7)</f>
        <v>2024-03</v>
      </c>
    </row>
    <row r="8684" customFormat="false" ht="15" hidden="false" customHeight="true" outlineLevel="0" collapsed="false">
      <c r="A8684" s="1" t="s">
        <v>19154</v>
      </c>
      <c r="B8684" s="1" t="s">
        <v>6690</v>
      </c>
      <c r="C8684" s="1" t="s">
        <v>1997</v>
      </c>
      <c r="D8684" s="1" t="n">
        <v>2</v>
      </c>
      <c r="E8684" s="16" t="n">
        <v>311.15</v>
      </c>
      <c r="F8684" s="17" t="n">
        <v>0</v>
      </c>
      <c r="G8684" s="16" t="n">
        <v>622.3</v>
      </c>
      <c r="I8684" s="1" t="str">
        <f aca="false">INDEX(Products!$C$2:$C$51,MATCH(C8684,Products!$A$2:$A$51,0))</f>
        <v>Sports &amp; Fitness</v>
      </c>
      <c r="J8684" s="1" t="str">
        <f aca="false">INDEX(Orders!$E$2:$E$8001,MATCH(B8684,Orders!$A$2:$A$8001,0))</f>
        <v>Delivered</v>
      </c>
      <c r="K8684" s="1" t="str">
        <f aca="false">LEFT(INDEX(Orders!$C$2:$C$8001,MATCH(B8684,Orders!$A$2:$A$8001,0)),7)</f>
        <v>2024-03</v>
      </c>
    </row>
    <row r="8685" customFormat="false" ht="15" hidden="false" customHeight="true" outlineLevel="0" collapsed="false">
      <c r="A8685" s="1" t="s">
        <v>19155</v>
      </c>
      <c r="B8685" s="1" t="s">
        <v>6690</v>
      </c>
      <c r="C8685" s="1" t="s">
        <v>1930</v>
      </c>
      <c r="D8685" s="1" t="n">
        <v>1</v>
      </c>
      <c r="E8685" s="16" t="n">
        <v>2398.35</v>
      </c>
      <c r="F8685" s="17" t="n">
        <v>0</v>
      </c>
      <c r="G8685" s="16" t="n">
        <v>2398.35</v>
      </c>
      <c r="I8685" s="1" t="str">
        <f aca="false">INDEX(Products!$C$2:$C$51,MATCH(C8685,Products!$A$2:$A$51,0))</f>
        <v>Electronics</v>
      </c>
      <c r="J8685" s="1" t="str">
        <f aca="false">INDEX(Orders!$E$2:$E$8001,MATCH(B8685,Orders!$A$2:$A$8001,0))</f>
        <v>Delivered</v>
      </c>
      <c r="K8685" s="1" t="str">
        <f aca="false">LEFT(INDEX(Orders!$C$2:$C$8001,MATCH(B8685,Orders!$A$2:$A$8001,0)),7)</f>
        <v>2024-03</v>
      </c>
    </row>
    <row r="8686" customFormat="false" ht="15" hidden="false" customHeight="true" outlineLevel="0" collapsed="false">
      <c r="A8686" s="1" t="s">
        <v>19156</v>
      </c>
      <c r="B8686" s="1" t="s">
        <v>6691</v>
      </c>
      <c r="C8686" s="1" t="s">
        <v>2006</v>
      </c>
      <c r="D8686" s="1" t="n">
        <v>1</v>
      </c>
      <c r="E8686" s="16" t="n">
        <v>482.17</v>
      </c>
      <c r="F8686" s="17" t="n">
        <v>0.15</v>
      </c>
      <c r="G8686" s="16" t="n">
        <v>409.84</v>
      </c>
      <c r="I8686" s="1" t="str">
        <f aca="false">INDEX(Products!$C$2:$C$51,MATCH(C8686,Products!$A$2:$A$51,0))</f>
        <v>Books &amp; Stationery</v>
      </c>
      <c r="J8686" s="1" t="str">
        <f aca="false">INDEX(Orders!$E$2:$E$8001,MATCH(B8686,Orders!$A$2:$A$8001,0))</f>
        <v>Delivered</v>
      </c>
      <c r="K8686" s="1" t="str">
        <f aca="false">LEFT(INDEX(Orders!$C$2:$C$8001,MATCH(B8686,Orders!$A$2:$A$8001,0)),7)</f>
        <v>2025-01</v>
      </c>
    </row>
    <row r="8687" customFormat="false" ht="15" hidden="false" customHeight="true" outlineLevel="0" collapsed="false">
      <c r="A8687" s="1" t="s">
        <v>19157</v>
      </c>
      <c r="B8687" s="1" t="s">
        <v>6691</v>
      </c>
      <c r="C8687" s="1" t="s">
        <v>1990</v>
      </c>
      <c r="D8687" s="1" t="n">
        <v>3</v>
      </c>
      <c r="E8687" s="16" t="n">
        <v>5311.32</v>
      </c>
      <c r="F8687" s="17" t="n">
        <v>0.1</v>
      </c>
      <c r="G8687" s="16" t="n">
        <v>14340.56</v>
      </c>
      <c r="I8687" s="1" t="str">
        <f aca="false">INDEX(Products!$C$2:$C$51,MATCH(C8687,Products!$A$2:$A$51,0))</f>
        <v>Sports &amp; Fitness</v>
      </c>
      <c r="J8687" s="1" t="str">
        <f aca="false">INDEX(Orders!$E$2:$E$8001,MATCH(B8687,Orders!$A$2:$A$8001,0))</f>
        <v>Delivered</v>
      </c>
      <c r="K8687" s="1" t="str">
        <f aca="false">LEFT(INDEX(Orders!$C$2:$C$8001,MATCH(B8687,Orders!$A$2:$A$8001,0)),7)</f>
        <v>2025-01</v>
      </c>
    </row>
    <row r="8688" customFormat="false" ht="15" hidden="false" customHeight="true" outlineLevel="0" collapsed="false">
      <c r="A8688" s="1" t="s">
        <v>19158</v>
      </c>
      <c r="B8688" s="1" t="s">
        <v>6691</v>
      </c>
      <c r="C8688" s="1" t="s">
        <v>1984</v>
      </c>
      <c r="D8688" s="1" t="n">
        <v>1</v>
      </c>
      <c r="E8688" s="16" t="n">
        <v>1134.82</v>
      </c>
      <c r="F8688" s="17" t="n">
        <v>0</v>
      </c>
      <c r="G8688" s="16" t="n">
        <v>1134.82</v>
      </c>
      <c r="I8688" s="1" t="str">
        <f aca="false">INDEX(Products!$C$2:$C$51,MATCH(C8688,Products!$A$2:$A$51,0))</f>
        <v>Beauty &amp; Personal Care</v>
      </c>
      <c r="J8688" s="1" t="str">
        <f aca="false">INDEX(Orders!$E$2:$E$8001,MATCH(B8688,Orders!$A$2:$A$8001,0))</f>
        <v>Delivered</v>
      </c>
      <c r="K8688" s="1" t="str">
        <f aca="false">LEFT(INDEX(Orders!$C$2:$C$8001,MATCH(B8688,Orders!$A$2:$A$8001,0)),7)</f>
        <v>2025-01</v>
      </c>
    </row>
    <row r="8689" customFormat="false" ht="15" hidden="false" customHeight="true" outlineLevel="0" collapsed="false">
      <c r="A8689" s="1" t="s">
        <v>19159</v>
      </c>
      <c r="B8689" s="1" t="s">
        <v>6692</v>
      </c>
      <c r="C8689" s="1" t="s">
        <v>1979</v>
      </c>
      <c r="D8689" s="1" t="n">
        <v>1</v>
      </c>
      <c r="E8689" s="16" t="n">
        <v>623</v>
      </c>
      <c r="F8689" s="17" t="n">
        <v>0</v>
      </c>
      <c r="G8689" s="16" t="n">
        <v>623</v>
      </c>
      <c r="I8689" s="1" t="str">
        <f aca="false">INDEX(Products!$C$2:$C$51,MATCH(C8689,Products!$A$2:$A$51,0))</f>
        <v>Beauty &amp; Personal Care</v>
      </c>
      <c r="J8689" s="1" t="str">
        <f aca="false">INDEX(Orders!$E$2:$E$8001,MATCH(B8689,Orders!$A$2:$A$8001,0))</f>
        <v>Delivered</v>
      </c>
      <c r="K8689" s="1" t="str">
        <f aca="false">LEFT(INDEX(Orders!$C$2:$C$8001,MATCH(B8689,Orders!$A$2:$A$8001,0)),7)</f>
        <v>2025-06</v>
      </c>
    </row>
    <row r="8690" customFormat="false" ht="15" hidden="false" customHeight="true" outlineLevel="0" collapsed="false">
      <c r="A8690" s="1" t="s">
        <v>19160</v>
      </c>
      <c r="B8690" s="1" t="s">
        <v>6693</v>
      </c>
      <c r="C8690" s="1" t="s">
        <v>1930</v>
      </c>
      <c r="D8690" s="1" t="n">
        <v>2</v>
      </c>
      <c r="E8690" s="16" t="n">
        <v>2398.35</v>
      </c>
      <c r="F8690" s="17" t="n">
        <v>0</v>
      </c>
      <c r="G8690" s="16" t="n">
        <v>4796.7</v>
      </c>
      <c r="I8690" s="1" t="str">
        <f aca="false">INDEX(Products!$C$2:$C$51,MATCH(C8690,Products!$A$2:$A$51,0))</f>
        <v>Electronics</v>
      </c>
      <c r="J8690" s="1" t="str">
        <f aca="false">INDEX(Orders!$E$2:$E$8001,MATCH(B8690,Orders!$A$2:$A$8001,0))</f>
        <v>Delivered</v>
      </c>
      <c r="K8690" s="1" t="str">
        <f aca="false">LEFT(INDEX(Orders!$C$2:$C$8001,MATCH(B8690,Orders!$A$2:$A$8001,0)),7)</f>
        <v>2025-03</v>
      </c>
    </row>
    <row r="8691" customFormat="false" ht="15" hidden="false" customHeight="true" outlineLevel="0" collapsed="false">
      <c r="A8691" s="1" t="s">
        <v>19161</v>
      </c>
      <c r="B8691" s="1" t="s">
        <v>6693</v>
      </c>
      <c r="C8691" s="1" t="s">
        <v>1969</v>
      </c>
      <c r="D8691" s="1" t="n">
        <v>1</v>
      </c>
      <c r="E8691" s="16" t="n">
        <v>9171.98</v>
      </c>
      <c r="F8691" s="17" t="n">
        <v>0</v>
      </c>
      <c r="G8691" s="16" t="n">
        <v>9171.98</v>
      </c>
      <c r="I8691" s="1" t="str">
        <f aca="false">INDEX(Products!$C$2:$C$51,MATCH(C8691,Products!$A$2:$A$51,0))</f>
        <v>Home &amp; Kitchen</v>
      </c>
      <c r="J8691" s="1" t="str">
        <f aca="false">INDEX(Orders!$E$2:$E$8001,MATCH(B8691,Orders!$A$2:$A$8001,0))</f>
        <v>Delivered</v>
      </c>
      <c r="K8691" s="1" t="str">
        <f aca="false">LEFT(INDEX(Orders!$C$2:$C$8001,MATCH(B8691,Orders!$A$2:$A$8001,0)),7)</f>
        <v>2025-03</v>
      </c>
    </row>
    <row r="8692" customFormat="false" ht="15" hidden="false" customHeight="true" outlineLevel="0" collapsed="false">
      <c r="A8692" s="1" t="s">
        <v>19162</v>
      </c>
      <c r="B8692" s="1" t="s">
        <v>6694</v>
      </c>
      <c r="C8692" s="1" t="s">
        <v>1990</v>
      </c>
      <c r="D8692" s="1" t="n">
        <v>1</v>
      </c>
      <c r="E8692" s="16" t="n">
        <v>5311.32</v>
      </c>
      <c r="F8692" s="17" t="n">
        <v>0.15</v>
      </c>
      <c r="G8692" s="16" t="n">
        <v>4514.62</v>
      </c>
      <c r="I8692" s="1" t="str">
        <f aca="false">INDEX(Products!$C$2:$C$51,MATCH(C8692,Products!$A$2:$A$51,0))</f>
        <v>Sports &amp; Fitness</v>
      </c>
      <c r="J8692" s="1" t="str">
        <f aca="false">INDEX(Orders!$E$2:$E$8001,MATCH(B8692,Orders!$A$2:$A$8001,0))</f>
        <v>Delivered</v>
      </c>
      <c r="K8692" s="1" t="str">
        <f aca="false">LEFT(INDEX(Orders!$C$2:$C$8001,MATCH(B8692,Orders!$A$2:$A$8001,0)),7)</f>
        <v>2024-12</v>
      </c>
    </row>
    <row r="8693" customFormat="false" ht="15" hidden="false" customHeight="true" outlineLevel="0" collapsed="false">
      <c r="A8693" s="1" t="s">
        <v>19163</v>
      </c>
      <c r="B8693" s="1" t="s">
        <v>6694</v>
      </c>
      <c r="C8693" s="1" t="s">
        <v>1930</v>
      </c>
      <c r="D8693" s="1" t="n">
        <v>2</v>
      </c>
      <c r="E8693" s="16" t="n">
        <v>2398.35</v>
      </c>
      <c r="F8693" s="17" t="n">
        <v>0</v>
      </c>
      <c r="G8693" s="16" t="n">
        <v>4796.7</v>
      </c>
      <c r="I8693" s="1" t="str">
        <f aca="false">INDEX(Products!$C$2:$C$51,MATCH(C8693,Products!$A$2:$A$51,0))</f>
        <v>Electronics</v>
      </c>
      <c r="J8693" s="1" t="str">
        <f aca="false">INDEX(Orders!$E$2:$E$8001,MATCH(B8693,Orders!$A$2:$A$8001,0))</f>
        <v>Delivered</v>
      </c>
      <c r="K8693" s="1" t="str">
        <f aca="false">LEFT(INDEX(Orders!$C$2:$C$8001,MATCH(B8693,Orders!$A$2:$A$8001,0)),7)</f>
        <v>2024-12</v>
      </c>
    </row>
    <row r="8694" customFormat="false" ht="15" hidden="false" customHeight="true" outlineLevel="0" collapsed="false">
      <c r="A8694" s="1" t="s">
        <v>19164</v>
      </c>
      <c r="B8694" s="1" t="s">
        <v>6694</v>
      </c>
      <c r="C8694" s="1" t="s">
        <v>2006</v>
      </c>
      <c r="D8694" s="1" t="n">
        <v>1</v>
      </c>
      <c r="E8694" s="16" t="n">
        <v>482.17</v>
      </c>
      <c r="F8694" s="17" t="n">
        <v>0</v>
      </c>
      <c r="G8694" s="16" t="n">
        <v>482.17</v>
      </c>
      <c r="I8694" s="1" t="str">
        <f aca="false">INDEX(Products!$C$2:$C$51,MATCH(C8694,Products!$A$2:$A$51,0))</f>
        <v>Books &amp; Stationery</v>
      </c>
      <c r="J8694" s="1" t="str">
        <f aca="false">INDEX(Orders!$E$2:$E$8001,MATCH(B8694,Orders!$A$2:$A$8001,0))</f>
        <v>Delivered</v>
      </c>
      <c r="K8694" s="1" t="str">
        <f aca="false">LEFT(INDEX(Orders!$C$2:$C$8001,MATCH(B8694,Orders!$A$2:$A$8001,0)),7)</f>
        <v>2024-12</v>
      </c>
    </row>
    <row r="8695" customFormat="false" ht="15" hidden="false" customHeight="true" outlineLevel="0" collapsed="false">
      <c r="A8695" s="1" t="s">
        <v>19165</v>
      </c>
      <c r="B8695" s="1" t="s">
        <v>6694</v>
      </c>
      <c r="C8695" s="1" t="s">
        <v>1995</v>
      </c>
      <c r="D8695" s="1" t="n">
        <v>2</v>
      </c>
      <c r="E8695" s="16" t="n">
        <v>2914.27</v>
      </c>
      <c r="F8695" s="17" t="n">
        <v>0.2</v>
      </c>
      <c r="G8695" s="16" t="n">
        <v>4662.83</v>
      </c>
      <c r="I8695" s="1" t="str">
        <f aca="false">INDEX(Products!$C$2:$C$51,MATCH(C8695,Products!$A$2:$A$51,0))</f>
        <v>Sports &amp; Fitness</v>
      </c>
      <c r="J8695" s="1" t="str">
        <f aca="false">INDEX(Orders!$E$2:$E$8001,MATCH(B8695,Orders!$A$2:$A$8001,0))</f>
        <v>Delivered</v>
      </c>
      <c r="K8695" s="1" t="str">
        <f aca="false">LEFT(INDEX(Orders!$C$2:$C$8001,MATCH(B8695,Orders!$A$2:$A$8001,0)),7)</f>
        <v>2024-12</v>
      </c>
    </row>
    <row r="8696" customFormat="false" ht="15" hidden="false" customHeight="true" outlineLevel="0" collapsed="false">
      <c r="A8696" s="1" t="s">
        <v>19166</v>
      </c>
      <c r="B8696" s="1" t="s">
        <v>6695</v>
      </c>
      <c r="C8696" s="1" t="s">
        <v>2006</v>
      </c>
      <c r="D8696" s="1" t="n">
        <v>1</v>
      </c>
      <c r="E8696" s="16" t="n">
        <v>482.17</v>
      </c>
      <c r="F8696" s="17" t="n">
        <v>0</v>
      </c>
      <c r="G8696" s="16" t="n">
        <v>482.17</v>
      </c>
      <c r="I8696" s="1" t="str">
        <f aca="false">INDEX(Products!$C$2:$C$51,MATCH(C8696,Products!$A$2:$A$51,0))</f>
        <v>Books &amp; Stationery</v>
      </c>
      <c r="J8696" s="1" t="str">
        <f aca="false">INDEX(Orders!$E$2:$E$8001,MATCH(B8696,Orders!$A$2:$A$8001,0))</f>
        <v>Delivered</v>
      </c>
      <c r="K8696" s="1" t="str">
        <f aca="false">LEFT(INDEX(Orders!$C$2:$C$8001,MATCH(B8696,Orders!$A$2:$A$8001,0)),7)</f>
        <v>2025-11</v>
      </c>
    </row>
    <row r="8697" customFormat="false" ht="15" hidden="false" customHeight="true" outlineLevel="0" collapsed="false">
      <c r="A8697" s="1" t="s">
        <v>19167</v>
      </c>
      <c r="B8697" s="1" t="s">
        <v>6695</v>
      </c>
      <c r="C8697" s="1" t="s">
        <v>1930</v>
      </c>
      <c r="D8697" s="1" t="n">
        <v>1</v>
      </c>
      <c r="E8697" s="16" t="n">
        <v>2398.35</v>
      </c>
      <c r="F8697" s="17" t="n">
        <v>0.05</v>
      </c>
      <c r="G8697" s="16" t="n">
        <v>2278.43</v>
      </c>
      <c r="I8697" s="1" t="str">
        <f aca="false">INDEX(Products!$C$2:$C$51,MATCH(C8697,Products!$A$2:$A$51,0))</f>
        <v>Electronics</v>
      </c>
      <c r="J8697" s="1" t="str">
        <f aca="false">INDEX(Orders!$E$2:$E$8001,MATCH(B8697,Orders!$A$2:$A$8001,0))</f>
        <v>Delivered</v>
      </c>
      <c r="K8697" s="1" t="str">
        <f aca="false">LEFT(INDEX(Orders!$C$2:$C$8001,MATCH(B8697,Orders!$A$2:$A$8001,0)),7)</f>
        <v>2025-11</v>
      </c>
    </row>
    <row r="8698" customFormat="false" ht="15" hidden="false" customHeight="true" outlineLevel="0" collapsed="false">
      <c r="A8698" s="1" t="s">
        <v>19168</v>
      </c>
      <c r="B8698" s="1" t="s">
        <v>6696</v>
      </c>
      <c r="C8698" s="1" t="s">
        <v>1930</v>
      </c>
      <c r="D8698" s="1" t="n">
        <v>2</v>
      </c>
      <c r="E8698" s="16" t="n">
        <v>2398.35</v>
      </c>
      <c r="F8698" s="17" t="n">
        <v>0.05</v>
      </c>
      <c r="G8698" s="16" t="n">
        <v>4556.86</v>
      </c>
      <c r="I8698" s="1" t="str">
        <f aca="false">INDEX(Products!$C$2:$C$51,MATCH(C8698,Products!$A$2:$A$51,0))</f>
        <v>Electronics</v>
      </c>
      <c r="J8698" s="1" t="str">
        <f aca="false">INDEX(Orders!$E$2:$E$8001,MATCH(B8698,Orders!$A$2:$A$8001,0))</f>
        <v>Refunded</v>
      </c>
      <c r="K8698" s="1" t="str">
        <f aca="false">LEFT(INDEX(Orders!$C$2:$C$8001,MATCH(B8698,Orders!$A$2:$A$8001,0)),7)</f>
        <v>2025-05</v>
      </c>
    </row>
    <row r="8699" customFormat="false" ht="15" hidden="false" customHeight="true" outlineLevel="0" collapsed="false">
      <c r="A8699" s="1" t="s">
        <v>19169</v>
      </c>
      <c r="B8699" s="1" t="s">
        <v>6696</v>
      </c>
      <c r="C8699" s="1" t="s">
        <v>1988</v>
      </c>
      <c r="D8699" s="1" t="n">
        <v>2</v>
      </c>
      <c r="E8699" s="16" t="n">
        <v>681.07</v>
      </c>
      <c r="F8699" s="17" t="n">
        <v>0</v>
      </c>
      <c r="G8699" s="16" t="n">
        <v>1362.14</v>
      </c>
      <c r="I8699" s="1" t="str">
        <f aca="false">INDEX(Products!$C$2:$C$51,MATCH(C8699,Products!$A$2:$A$51,0))</f>
        <v>Sports &amp; Fitness</v>
      </c>
      <c r="J8699" s="1" t="str">
        <f aca="false">INDEX(Orders!$E$2:$E$8001,MATCH(B8699,Orders!$A$2:$A$8001,0))</f>
        <v>Refunded</v>
      </c>
      <c r="K8699" s="1" t="str">
        <f aca="false">LEFT(INDEX(Orders!$C$2:$C$8001,MATCH(B8699,Orders!$A$2:$A$8001,0)),7)</f>
        <v>2025-05</v>
      </c>
    </row>
    <row r="8700" customFormat="false" ht="15" hidden="false" customHeight="true" outlineLevel="0" collapsed="false">
      <c r="A8700" s="1" t="s">
        <v>19170</v>
      </c>
      <c r="B8700" s="1" t="s">
        <v>6697</v>
      </c>
      <c r="C8700" s="1" t="s">
        <v>2006</v>
      </c>
      <c r="D8700" s="1" t="n">
        <v>3</v>
      </c>
      <c r="E8700" s="16" t="n">
        <v>482.17</v>
      </c>
      <c r="F8700" s="17" t="n">
        <v>0</v>
      </c>
      <c r="G8700" s="16" t="n">
        <v>1446.51</v>
      </c>
      <c r="I8700" s="1" t="str">
        <f aca="false">INDEX(Products!$C$2:$C$51,MATCH(C8700,Products!$A$2:$A$51,0))</f>
        <v>Books &amp; Stationery</v>
      </c>
      <c r="J8700" s="1" t="str">
        <f aca="false">INDEX(Orders!$E$2:$E$8001,MATCH(B8700,Orders!$A$2:$A$8001,0))</f>
        <v>Returned</v>
      </c>
      <c r="K8700" s="1" t="str">
        <f aca="false">LEFT(INDEX(Orders!$C$2:$C$8001,MATCH(B8700,Orders!$A$2:$A$8001,0)),7)</f>
        <v>2024-11</v>
      </c>
    </row>
    <row r="8701" customFormat="false" ht="15" hidden="false" customHeight="true" outlineLevel="0" collapsed="false">
      <c r="A8701" s="1" t="s">
        <v>19171</v>
      </c>
      <c r="B8701" s="1" t="s">
        <v>6697</v>
      </c>
      <c r="C8701" s="1" t="s">
        <v>1995</v>
      </c>
      <c r="D8701" s="1" t="n">
        <v>2</v>
      </c>
      <c r="E8701" s="16" t="n">
        <v>2914.27</v>
      </c>
      <c r="F8701" s="17" t="n">
        <v>0</v>
      </c>
      <c r="G8701" s="16" t="n">
        <v>5828.54</v>
      </c>
      <c r="I8701" s="1" t="str">
        <f aca="false">INDEX(Products!$C$2:$C$51,MATCH(C8701,Products!$A$2:$A$51,0))</f>
        <v>Sports &amp; Fitness</v>
      </c>
      <c r="J8701" s="1" t="str">
        <f aca="false">INDEX(Orders!$E$2:$E$8001,MATCH(B8701,Orders!$A$2:$A$8001,0))</f>
        <v>Returned</v>
      </c>
      <c r="K8701" s="1" t="str">
        <f aca="false">LEFT(INDEX(Orders!$C$2:$C$8001,MATCH(B8701,Orders!$A$2:$A$8001,0)),7)</f>
        <v>2024-11</v>
      </c>
    </row>
    <row r="8702" customFormat="false" ht="15" hidden="false" customHeight="true" outlineLevel="0" collapsed="false">
      <c r="A8702" s="1" t="s">
        <v>19172</v>
      </c>
      <c r="B8702" s="1" t="s">
        <v>6698</v>
      </c>
      <c r="C8702" s="1" t="s">
        <v>1986</v>
      </c>
      <c r="D8702" s="1" t="n">
        <v>1</v>
      </c>
      <c r="E8702" s="16" t="n">
        <v>2871.85</v>
      </c>
      <c r="F8702" s="17" t="n">
        <v>0</v>
      </c>
      <c r="G8702" s="16" t="n">
        <v>2871.85</v>
      </c>
      <c r="I8702" s="1" t="str">
        <f aca="false">INDEX(Products!$C$2:$C$51,MATCH(C8702,Products!$A$2:$A$51,0))</f>
        <v>Beauty &amp; Personal Care</v>
      </c>
      <c r="J8702" s="1" t="str">
        <f aca="false">INDEX(Orders!$E$2:$E$8001,MATCH(B8702,Orders!$A$2:$A$8001,0))</f>
        <v>Delivered</v>
      </c>
      <c r="K8702" s="1" t="str">
        <f aca="false">LEFT(INDEX(Orders!$C$2:$C$8001,MATCH(B8702,Orders!$A$2:$A$8001,0)),7)</f>
        <v>2025-01</v>
      </c>
    </row>
    <row r="8703" customFormat="false" ht="15" hidden="false" customHeight="true" outlineLevel="0" collapsed="false">
      <c r="A8703" s="1" t="s">
        <v>19173</v>
      </c>
      <c r="B8703" s="1" t="s">
        <v>6698</v>
      </c>
      <c r="C8703" s="1" t="s">
        <v>1990</v>
      </c>
      <c r="D8703" s="1" t="n">
        <v>1</v>
      </c>
      <c r="E8703" s="16" t="n">
        <v>5311.32</v>
      </c>
      <c r="F8703" s="17" t="n">
        <v>0</v>
      </c>
      <c r="G8703" s="16" t="n">
        <v>5311.32</v>
      </c>
      <c r="I8703" s="1" t="str">
        <f aca="false">INDEX(Products!$C$2:$C$51,MATCH(C8703,Products!$A$2:$A$51,0))</f>
        <v>Sports &amp; Fitness</v>
      </c>
      <c r="J8703" s="1" t="str">
        <f aca="false">INDEX(Orders!$E$2:$E$8001,MATCH(B8703,Orders!$A$2:$A$8001,0))</f>
        <v>Delivered</v>
      </c>
      <c r="K8703" s="1" t="str">
        <f aca="false">LEFT(INDEX(Orders!$C$2:$C$8001,MATCH(B8703,Orders!$A$2:$A$8001,0)),7)</f>
        <v>2025-01</v>
      </c>
    </row>
    <row r="8704" customFormat="false" ht="15" hidden="false" customHeight="true" outlineLevel="0" collapsed="false">
      <c r="A8704" s="1" t="s">
        <v>19174</v>
      </c>
      <c r="B8704" s="1" t="s">
        <v>6699</v>
      </c>
      <c r="C8704" s="1" t="s">
        <v>1930</v>
      </c>
      <c r="D8704" s="1" t="n">
        <v>1</v>
      </c>
      <c r="E8704" s="16" t="n">
        <v>2398.35</v>
      </c>
      <c r="F8704" s="17" t="n">
        <v>0.15</v>
      </c>
      <c r="G8704" s="16" t="n">
        <v>2038.6</v>
      </c>
      <c r="I8704" s="1" t="str">
        <f aca="false">INDEX(Products!$C$2:$C$51,MATCH(C8704,Products!$A$2:$A$51,0))</f>
        <v>Electronics</v>
      </c>
      <c r="J8704" s="1" t="str">
        <f aca="false">INDEX(Orders!$E$2:$E$8001,MATCH(B8704,Orders!$A$2:$A$8001,0))</f>
        <v>Delivered</v>
      </c>
      <c r="K8704" s="1" t="str">
        <f aca="false">LEFT(INDEX(Orders!$C$2:$C$8001,MATCH(B8704,Orders!$A$2:$A$8001,0)),7)</f>
        <v>2025-03</v>
      </c>
    </row>
    <row r="8705" customFormat="false" ht="15" hidden="false" customHeight="true" outlineLevel="0" collapsed="false">
      <c r="A8705" s="1" t="s">
        <v>19175</v>
      </c>
      <c r="B8705" s="1" t="s">
        <v>6699</v>
      </c>
      <c r="C8705" s="1" t="s">
        <v>1940</v>
      </c>
      <c r="D8705" s="1" t="n">
        <v>1</v>
      </c>
      <c r="E8705" s="16" t="n">
        <v>2374.52</v>
      </c>
      <c r="F8705" s="17" t="n">
        <v>0.15</v>
      </c>
      <c r="G8705" s="16" t="n">
        <v>2018.34</v>
      </c>
      <c r="I8705" s="1" t="str">
        <f aca="false">INDEX(Products!$C$2:$C$51,MATCH(C8705,Products!$A$2:$A$51,0))</f>
        <v>Fashion</v>
      </c>
      <c r="J8705" s="1" t="str">
        <f aca="false">INDEX(Orders!$E$2:$E$8001,MATCH(B8705,Orders!$A$2:$A$8001,0))</f>
        <v>Delivered</v>
      </c>
      <c r="K8705" s="1" t="str">
        <f aca="false">LEFT(INDEX(Orders!$C$2:$C$8001,MATCH(B8705,Orders!$A$2:$A$8001,0)),7)</f>
        <v>2025-03</v>
      </c>
    </row>
    <row r="8706" customFormat="false" ht="15" hidden="false" customHeight="true" outlineLevel="0" collapsed="false">
      <c r="A8706" s="1" t="s">
        <v>19176</v>
      </c>
      <c r="B8706" s="1" t="s">
        <v>6699</v>
      </c>
      <c r="C8706" s="1" t="s">
        <v>1924</v>
      </c>
      <c r="D8706" s="1" t="n">
        <v>2</v>
      </c>
      <c r="E8706" s="16" t="n">
        <v>1971</v>
      </c>
      <c r="F8706" s="17" t="n">
        <v>0.15</v>
      </c>
      <c r="G8706" s="16" t="n">
        <v>3350.7</v>
      </c>
      <c r="I8706" s="1" t="str">
        <f aca="false">INDEX(Products!$C$2:$C$51,MATCH(C8706,Products!$A$2:$A$51,0))</f>
        <v>Electronics</v>
      </c>
      <c r="J8706" s="1" t="str">
        <f aca="false">INDEX(Orders!$E$2:$E$8001,MATCH(B8706,Orders!$A$2:$A$8001,0))</f>
        <v>Delivered</v>
      </c>
      <c r="K8706" s="1" t="str">
        <f aca="false">LEFT(INDEX(Orders!$C$2:$C$8001,MATCH(B8706,Orders!$A$2:$A$8001,0)),7)</f>
        <v>2025-03</v>
      </c>
    </row>
    <row r="8707" customFormat="false" ht="15" hidden="false" customHeight="true" outlineLevel="0" collapsed="false">
      <c r="A8707" s="1" t="s">
        <v>19177</v>
      </c>
      <c r="B8707" s="1" t="s">
        <v>6700</v>
      </c>
      <c r="C8707" s="1" t="s">
        <v>1997</v>
      </c>
      <c r="D8707" s="1" t="n">
        <v>2</v>
      </c>
      <c r="E8707" s="16" t="n">
        <v>311.15</v>
      </c>
      <c r="F8707" s="17" t="n">
        <v>0.05</v>
      </c>
      <c r="G8707" s="16" t="n">
        <v>591.18</v>
      </c>
      <c r="I8707" s="1" t="str">
        <f aca="false">INDEX(Products!$C$2:$C$51,MATCH(C8707,Products!$A$2:$A$51,0))</f>
        <v>Sports &amp; Fitness</v>
      </c>
      <c r="J8707" s="1" t="str">
        <f aca="false">INDEX(Orders!$E$2:$E$8001,MATCH(B8707,Orders!$A$2:$A$8001,0))</f>
        <v>Delivered</v>
      </c>
      <c r="K8707" s="1" t="str">
        <f aca="false">LEFT(INDEX(Orders!$C$2:$C$8001,MATCH(B8707,Orders!$A$2:$A$8001,0)),7)</f>
        <v>2025-11</v>
      </c>
    </row>
    <row r="8708" customFormat="false" ht="15" hidden="false" customHeight="true" outlineLevel="0" collapsed="false">
      <c r="A8708" s="1" t="s">
        <v>19178</v>
      </c>
      <c r="B8708" s="1" t="s">
        <v>6700</v>
      </c>
      <c r="C8708" s="1" t="s">
        <v>2007</v>
      </c>
      <c r="D8708" s="1" t="n">
        <v>1</v>
      </c>
      <c r="E8708" s="16" t="n">
        <v>750.27</v>
      </c>
      <c r="F8708" s="17" t="n">
        <v>0.2</v>
      </c>
      <c r="G8708" s="16" t="n">
        <v>600.22</v>
      </c>
      <c r="I8708" s="1" t="str">
        <f aca="false">INDEX(Products!$C$2:$C$51,MATCH(C8708,Products!$A$2:$A$51,0))</f>
        <v>Books &amp; Stationery</v>
      </c>
      <c r="J8708" s="1" t="str">
        <f aca="false">INDEX(Orders!$E$2:$E$8001,MATCH(B8708,Orders!$A$2:$A$8001,0))</f>
        <v>Delivered</v>
      </c>
      <c r="K8708" s="1" t="str">
        <f aca="false">LEFT(INDEX(Orders!$C$2:$C$8001,MATCH(B8708,Orders!$A$2:$A$8001,0)),7)</f>
        <v>2025-11</v>
      </c>
    </row>
    <row r="8709" customFormat="false" ht="15" hidden="false" customHeight="true" outlineLevel="0" collapsed="false">
      <c r="A8709" s="1" t="s">
        <v>19179</v>
      </c>
      <c r="B8709" s="1" t="s">
        <v>6701</v>
      </c>
      <c r="C8709" s="1" t="s">
        <v>1997</v>
      </c>
      <c r="D8709" s="1" t="n">
        <v>2</v>
      </c>
      <c r="E8709" s="16" t="n">
        <v>311.15</v>
      </c>
      <c r="F8709" s="17" t="n">
        <v>0.05</v>
      </c>
      <c r="G8709" s="16" t="n">
        <v>591.18</v>
      </c>
      <c r="I8709" s="1" t="str">
        <f aca="false">INDEX(Products!$C$2:$C$51,MATCH(C8709,Products!$A$2:$A$51,0))</f>
        <v>Sports &amp; Fitness</v>
      </c>
      <c r="J8709" s="1" t="str">
        <f aca="false">INDEX(Orders!$E$2:$E$8001,MATCH(B8709,Orders!$A$2:$A$8001,0))</f>
        <v>Delivered</v>
      </c>
      <c r="K8709" s="1" t="str">
        <f aca="false">LEFT(INDEX(Orders!$C$2:$C$8001,MATCH(B8709,Orders!$A$2:$A$8001,0)),7)</f>
        <v>2024-07</v>
      </c>
    </row>
    <row r="8710" customFormat="false" ht="15" hidden="false" customHeight="true" outlineLevel="0" collapsed="false">
      <c r="A8710" s="1" t="s">
        <v>19180</v>
      </c>
      <c r="B8710" s="1" t="s">
        <v>6701</v>
      </c>
      <c r="C8710" s="1" t="s">
        <v>1943</v>
      </c>
      <c r="D8710" s="1" t="n">
        <v>1</v>
      </c>
      <c r="E8710" s="16" t="n">
        <v>1250.54</v>
      </c>
      <c r="F8710" s="17" t="n">
        <v>0.15</v>
      </c>
      <c r="G8710" s="16" t="n">
        <v>1062.96</v>
      </c>
      <c r="I8710" s="1" t="str">
        <f aca="false">INDEX(Products!$C$2:$C$51,MATCH(C8710,Products!$A$2:$A$51,0))</f>
        <v>Fashion</v>
      </c>
      <c r="J8710" s="1" t="str">
        <f aca="false">INDEX(Orders!$E$2:$E$8001,MATCH(B8710,Orders!$A$2:$A$8001,0))</f>
        <v>Delivered</v>
      </c>
      <c r="K8710" s="1" t="str">
        <f aca="false">LEFT(INDEX(Orders!$C$2:$C$8001,MATCH(B8710,Orders!$A$2:$A$8001,0)),7)</f>
        <v>2024-07</v>
      </c>
    </row>
    <row r="8711" customFormat="false" ht="15" hidden="false" customHeight="true" outlineLevel="0" collapsed="false">
      <c r="A8711" s="1" t="s">
        <v>19181</v>
      </c>
      <c r="B8711" s="1" t="s">
        <v>6702</v>
      </c>
      <c r="C8711" s="1" t="s">
        <v>1941</v>
      </c>
      <c r="D8711" s="1" t="n">
        <v>1</v>
      </c>
      <c r="E8711" s="16" t="n">
        <v>2757.65</v>
      </c>
      <c r="F8711" s="17" t="n">
        <v>0.05</v>
      </c>
      <c r="G8711" s="16" t="n">
        <v>2619.77</v>
      </c>
      <c r="I8711" s="1" t="str">
        <f aca="false">INDEX(Products!$C$2:$C$51,MATCH(C8711,Products!$A$2:$A$51,0))</f>
        <v>Fashion</v>
      </c>
      <c r="J8711" s="1" t="str">
        <f aca="false">INDEX(Orders!$E$2:$E$8001,MATCH(B8711,Orders!$A$2:$A$8001,0))</f>
        <v>Delivered</v>
      </c>
      <c r="K8711" s="1" t="str">
        <f aca="false">LEFT(INDEX(Orders!$C$2:$C$8001,MATCH(B8711,Orders!$A$2:$A$8001,0)),7)</f>
        <v>2025-12</v>
      </c>
    </row>
    <row r="8712" customFormat="false" ht="15" hidden="false" customHeight="true" outlineLevel="0" collapsed="false">
      <c r="A8712" s="1" t="s">
        <v>19182</v>
      </c>
      <c r="B8712" s="1" t="s">
        <v>6703</v>
      </c>
      <c r="C8712" s="1" t="s">
        <v>1930</v>
      </c>
      <c r="D8712" s="1" t="n">
        <v>3</v>
      </c>
      <c r="E8712" s="16" t="n">
        <v>2398.35</v>
      </c>
      <c r="F8712" s="17" t="n">
        <v>0</v>
      </c>
      <c r="G8712" s="16" t="n">
        <v>7195.05</v>
      </c>
      <c r="I8712" s="1" t="str">
        <f aca="false">INDEX(Products!$C$2:$C$51,MATCH(C8712,Products!$A$2:$A$51,0))</f>
        <v>Electronics</v>
      </c>
      <c r="J8712" s="1" t="str">
        <f aca="false">INDEX(Orders!$E$2:$E$8001,MATCH(B8712,Orders!$A$2:$A$8001,0))</f>
        <v>Delivered</v>
      </c>
      <c r="K8712" s="1" t="str">
        <f aca="false">LEFT(INDEX(Orders!$C$2:$C$8001,MATCH(B8712,Orders!$A$2:$A$8001,0)),7)</f>
        <v>2025-08</v>
      </c>
    </row>
    <row r="8713" customFormat="false" ht="15" hidden="false" customHeight="true" outlineLevel="0" collapsed="false">
      <c r="A8713" s="1" t="s">
        <v>19183</v>
      </c>
      <c r="B8713" s="1" t="s">
        <v>6703</v>
      </c>
      <c r="C8713" s="1" t="s">
        <v>1940</v>
      </c>
      <c r="D8713" s="1" t="n">
        <v>1</v>
      </c>
      <c r="E8713" s="16" t="n">
        <v>2374.52</v>
      </c>
      <c r="F8713" s="17" t="n">
        <v>0</v>
      </c>
      <c r="G8713" s="16" t="n">
        <v>2374.52</v>
      </c>
      <c r="I8713" s="1" t="str">
        <f aca="false">INDEX(Products!$C$2:$C$51,MATCH(C8713,Products!$A$2:$A$51,0))</f>
        <v>Fashion</v>
      </c>
      <c r="J8713" s="1" t="str">
        <f aca="false">INDEX(Orders!$E$2:$E$8001,MATCH(B8713,Orders!$A$2:$A$8001,0))</f>
        <v>Delivered</v>
      </c>
      <c r="K8713" s="1" t="str">
        <f aca="false">LEFT(INDEX(Orders!$C$2:$C$8001,MATCH(B8713,Orders!$A$2:$A$8001,0)),7)</f>
        <v>2025-08</v>
      </c>
    </row>
    <row r="8714" customFormat="false" ht="15" hidden="false" customHeight="true" outlineLevel="0" collapsed="false">
      <c r="A8714" s="1" t="s">
        <v>19184</v>
      </c>
      <c r="B8714" s="1" t="s">
        <v>6703</v>
      </c>
      <c r="C8714" s="1" t="s">
        <v>2006</v>
      </c>
      <c r="D8714" s="1" t="n">
        <v>3</v>
      </c>
      <c r="E8714" s="16" t="n">
        <v>482.17</v>
      </c>
      <c r="F8714" s="17" t="n">
        <v>0</v>
      </c>
      <c r="G8714" s="16" t="n">
        <v>1446.51</v>
      </c>
      <c r="I8714" s="1" t="str">
        <f aca="false">INDEX(Products!$C$2:$C$51,MATCH(C8714,Products!$A$2:$A$51,0))</f>
        <v>Books &amp; Stationery</v>
      </c>
      <c r="J8714" s="1" t="str">
        <f aca="false">INDEX(Orders!$E$2:$E$8001,MATCH(B8714,Orders!$A$2:$A$8001,0))</f>
        <v>Delivered</v>
      </c>
      <c r="K8714" s="1" t="str">
        <f aca="false">LEFT(INDEX(Orders!$C$2:$C$8001,MATCH(B8714,Orders!$A$2:$A$8001,0)),7)</f>
        <v>2025-08</v>
      </c>
    </row>
    <row r="8715" customFormat="false" ht="15" hidden="false" customHeight="true" outlineLevel="0" collapsed="false">
      <c r="A8715" s="1" t="s">
        <v>19185</v>
      </c>
      <c r="B8715" s="1" t="s">
        <v>6704</v>
      </c>
      <c r="C8715" s="1" t="s">
        <v>1940</v>
      </c>
      <c r="D8715" s="1" t="n">
        <v>1</v>
      </c>
      <c r="E8715" s="16" t="n">
        <v>2374.52</v>
      </c>
      <c r="F8715" s="17" t="n">
        <v>0.05</v>
      </c>
      <c r="G8715" s="16" t="n">
        <v>2255.79</v>
      </c>
      <c r="I8715" s="1" t="str">
        <f aca="false">INDEX(Products!$C$2:$C$51,MATCH(C8715,Products!$A$2:$A$51,0))</f>
        <v>Fashion</v>
      </c>
      <c r="J8715" s="1" t="str">
        <f aca="false">INDEX(Orders!$E$2:$E$8001,MATCH(B8715,Orders!$A$2:$A$8001,0))</f>
        <v>Delivered</v>
      </c>
      <c r="K8715" s="1" t="str">
        <f aca="false">LEFT(INDEX(Orders!$C$2:$C$8001,MATCH(B8715,Orders!$A$2:$A$8001,0)),7)</f>
        <v>2025-05</v>
      </c>
    </row>
    <row r="8716" customFormat="false" ht="15" hidden="false" customHeight="true" outlineLevel="0" collapsed="false">
      <c r="A8716" s="1" t="s">
        <v>19186</v>
      </c>
      <c r="B8716" s="1" t="s">
        <v>6704</v>
      </c>
      <c r="C8716" s="1" t="s">
        <v>1990</v>
      </c>
      <c r="D8716" s="1" t="n">
        <v>1</v>
      </c>
      <c r="E8716" s="16" t="n">
        <v>5311.32</v>
      </c>
      <c r="F8716" s="17" t="n">
        <v>0.1</v>
      </c>
      <c r="G8716" s="16" t="n">
        <v>4780.19</v>
      </c>
      <c r="I8716" s="1" t="str">
        <f aca="false">INDEX(Products!$C$2:$C$51,MATCH(C8716,Products!$A$2:$A$51,0))</f>
        <v>Sports &amp; Fitness</v>
      </c>
      <c r="J8716" s="1" t="str">
        <f aca="false">INDEX(Orders!$E$2:$E$8001,MATCH(B8716,Orders!$A$2:$A$8001,0))</f>
        <v>Delivered</v>
      </c>
      <c r="K8716" s="1" t="str">
        <f aca="false">LEFT(INDEX(Orders!$C$2:$C$8001,MATCH(B8716,Orders!$A$2:$A$8001,0)),7)</f>
        <v>2025-05</v>
      </c>
    </row>
    <row r="8717" customFormat="false" ht="15" hidden="false" customHeight="true" outlineLevel="0" collapsed="false">
      <c r="A8717" s="1" t="s">
        <v>19187</v>
      </c>
      <c r="B8717" s="1" t="s">
        <v>6704</v>
      </c>
      <c r="C8717" s="1" t="s">
        <v>1969</v>
      </c>
      <c r="D8717" s="1" t="n">
        <v>2</v>
      </c>
      <c r="E8717" s="16" t="n">
        <v>9171.98</v>
      </c>
      <c r="F8717" s="17" t="n">
        <v>0.15</v>
      </c>
      <c r="G8717" s="16" t="n">
        <v>15592.37</v>
      </c>
      <c r="I8717" s="1" t="str">
        <f aca="false">INDEX(Products!$C$2:$C$51,MATCH(C8717,Products!$A$2:$A$51,0))</f>
        <v>Home &amp; Kitchen</v>
      </c>
      <c r="J8717" s="1" t="str">
        <f aca="false">INDEX(Orders!$E$2:$E$8001,MATCH(B8717,Orders!$A$2:$A$8001,0))</f>
        <v>Delivered</v>
      </c>
      <c r="K8717" s="1" t="str">
        <f aca="false">LEFT(INDEX(Orders!$C$2:$C$8001,MATCH(B8717,Orders!$A$2:$A$8001,0)),7)</f>
        <v>2025-05</v>
      </c>
    </row>
    <row r="8718" customFormat="false" ht="15" hidden="false" customHeight="true" outlineLevel="0" collapsed="false">
      <c r="A8718" s="1" t="s">
        <v>19188</v>
      </c>
      <c r="B8718" s="1" t="s">
        <v>6705</v>
      </c>
      <c r="C8718" s="1" t="s">
        <v>1963</v>
      </c>
      <c r="D8718" s="1" t="n">
        <v>1</v>
      </c>
      <c r="E8718" s="16" t="n">
        <v>1494.98</v>
      </c>
      <c r="F8718" s="17" t="n">
        <v>0</v>
      </c>
      <c r="G8718" s="16" t="n">
        <v>1494.98</v>
      </c>
      <c r="I8718" s="1" t="str">
        <f aca="false">INDEX(Products!$C$2:$C$51,MATCH(C8718,Products!$A$2:$A$51,0))</f>
        <v>Home &amp; Kitchen</v>
      </c>
      <c r="J8718" s="1" t="str">
        <f aca="false">INDEX(Orders!$E$2:$E$8001,MATCH(B8718,Orders!$A$2:$A$8001,0))</f>
        <v>Delivered</v>
      </c>
      <c r="K8718" s="1" t="str">
        <f aca="false">LEFT(INDEX(Orders!$C$2:$C$8001,MATCH(B8718,Orders!$A$2:$A$8001,0)),7)</f>
        <v>2025-06</v>
      </c>
    </row>
    <row r="8719" customFormat="false" ht="15" hidden="false" customHeight="true" outlineLevel="0" collapsed="false">
      <c r="A8719" s="1" t="s">
        <v>19189</v>
      </c>
      <c r="B8719" s="1" t="s">
        <v>6705</v>
      </c>
      <c r="C8719" s="1" t="s">
        <v>1997</v>
      </c>
      <c r="D8719" s="1" t="n">
        <v>1</v>
      </c>
      <c r="E8719" s="16" t="n">
        <v>311.15</v>
      </c>
      <c r="F8719" s="17" t="n">
        <v>0</v>
      </c>
      <c r="G8719" s="16" t="n">
        <v>311.15</v>
      </c>
      <c r="I8719" s="1" t="str">
        <f aca="false">INDEX(Products!$C$2:$C$51,MATCH(C8719,Products!$A$2:$A$51,0))</f>
        <v>Sports &amp; Fitness</v>
      </c>
      <c r="J8719" s="1" t="str">
        <f aca="false">INDEX(Orders!$E$2:$E$8001,MATCH(B8719,Orders!$A$2:$A$8001,0))</f>
        <v>Delivered</v>
      </c>
      <c r="K8719" s="1" t="str">
        <f aca="false">LEFT(INDEX(Orders!$C$2:$C$8001,MATCH(B8719,Orders!$A$2:$A$8001,0)),7)</f>
        <v>2025-06</v>
      </c>
    </row>
    <row r="8720" customFormat="false" ht="15" hidden="false" customHeight="true" outlineLevel="0" collapsed="false">
      <c r="A8720" s="1" t="s">
        <v>19190</v>
      </c>
      <c r="B8720" s="1" t="s">
        <v>6705</v>
      </c>
      <c r="C8720" s="1" t="s">
        <v>2006</v>
      </c>
      <c r="D8720" s="1" t="n">
        <v>1</v>
      </c>
      <c r="E8720" s="16" t="n">
        <v>482.17</v>
      </c>
      <c r="F8720" s="17" t="n">
        <v>0</v>
      </c>
      <c r="G8720" s="16" t="n">
        <v>482.17</v>
      </c>
      <c r="I8720" s="1" t="str">
        <f aca="false">INDEX(Products!$C$2:$C$51,MATCH(C8720,Products!$A$2:$A$51,0))</f>
        <v>Books &amp; Stationery</v>
      </c>
      <c r="J8720" s="1" t="str">
        <f aca="false">INDEX(Orders!$E$2:$E$8001,MATCH(B8720,Orders!$A$2:$A$8001,0))</f>
        <v>Delivered</v>
      </c>
      <c r="K8720" s="1" t="str">
        <f aca="false">LEFT(INDEX(Orders!$C$2:$C$8001,MATCH(B8720,Orders!$A$2:$A$8001,0)),7)</f>
        <v>2025-06</v>
      </c>
    </row>
    <row r="8721" customFormat="false" ht="15" hidden="false" customHeight="true" outlineLevel="0" collapsed="false">
      <c r="A8721" s="1" t="s">
        <v>19191</v>
      </c>
      <c r="B8721" s="1" t="s">
        <v>6705</v>
      </c>
      <c r="C8721" s="1" t="s">
        <v>1961</v>
      </c>
      <c r="D8721" s="1" t="n">
        <v>1</v>
      </c>
      <c r="E8721" s="16" t="n">
        <v>3493.68</v>
      </c>
      <c r="F8721" s="17" t="n">
        <v>0</v>
      </c>
      <c r="G8721" s="16" t="n">
        <v>3493.68</v>
      </c>
      <c r="I8721" s="1" t="str">
        <f aca="false">INDEX(Products!$C$2:$C$51,MATCH(C8721,Products!$A$2:$A$51,0))</f>
        <v>Home &amp; Kitchen</v>
      </c>
      <c r="J8721" s="1" t="str">
        <f aca="false">INDEX(Orders!$E$2:$E$8001,MATCH(B8721,Orders!$A$2:$A$8001,0))</f>
        <v>Delivered</v>
      </c>
      <c r="K8721" s="1" t="str">
        <f aca="false">LEFT(INDEX(Orders!$C$2:$C$8001,MATCH(B8721,Orders!$A$2:$A$8001,0)),7)</f>
        <v>2025-06</v>
      </c>
    </row>
    <row r="8722" customFormat="false" ht="15" hidden="false" customHeight="true" outlineLevel="0" collapsed="false">
      <c r="A8722" s="1" t="s">
        <v>19192</v>
      </c>
      <c r="B8722" s="1" t="s">
        <v>6706</v>
      </c>
      <c r="C8722" s="1" t="s">
        <v>1986</v>
      </c>
      <c r="D8722" s="1" t="n">
        <v>2</v>
      </c>
      <c r="E8722" s="16" t="n">
        <v>2871.85</v>
      </c>
      <c r="F8722" s="17" t="n">
        <v>0.05</v>
      </c>
      <c r="G8722" s="16" t="n">
        <v>5456.52</v>
      </c>
      <c r="I8722" s="1" t="str">
        <f aca="false">INDEX(Products!$C$2:$C$51,MATCH(C8722,Products!$A$2:$A$51,0))</f>
        <v>Beauty &amp; Personal Care</v>
      </c>
      <c r="J8722" s="1" t="str">
        <f aca="false">INDEX(Orders!$E$2:$E$8001,MATCH(B8722,Orders!$A$2:$A$8001,0))</f>
        <v>Delivered</v>
      </c>
      <c r="K8722" s="1" t="str">
        <f aca="false">LEFT(INDEX(Orders!$C$2:$C$8001,MATCH(B8722,Orders!$A$2:$A$8001,0)),7)</f>
        <v>2024-12</v>
      </c>
    </row>
    <row r="8723" customFormat="false" ht="15" hidden="false" customHeight="true" outlineLevel="0" collapsed="false">
      <c r="A8723" s="1" t="s">
        <v>19193</v>
      </c>
      <c r="B8723" s="1" t="s">
        <v>6707</v>
      </c>
      <c r="C8723" s="1" t="s">
        <v>1993</v>
      </c>
      <c r="D8723" s="1" t="n">
        <v>1</v>
      </c>
      <c r="E8723" s="16" t="n">
        <v>3177.33</v>
      </c>
      <c r="F8723" s="17" t="n">
        <v>0.15</v>
      </c>
      <c r="G8723" s="16" t="n">
        <v>2700.73</v>
      </c>
      <c r="I8723" s="1" t="str">
        <f aca="false">INDEX(Products!$C$2:$C$51,MATCH(C8723,Products!$A$2:$A$51,0))</f>
        <v>Sports &amp; Fitness</v>
      </c>
      <c r="J8723" s="1" t="str">
        <f aca="false">INDEX(Orders!$E$2:$E$8001,MATCH(B8723,Orders!$A$2:$A$8001,0))</f>
        <v>Delivered</v>
      </c>
      <c r="K8723" s="1" t="str">
        <f aca="false">LEFT(INDEX(Orders!$C$2:$C$8001,MATCH(B8723,Orders!$A$2:$A$8001,0)),7)</f>
        <v>2024-01</v>
      </c>
    </row>
    <row r="8724" customFormat="false" ht="15" hidden="false" customHeight="true" outlineLevel="0" collapsed="false">
      <c r="A8724" s="1" t="s">
        <v>19194</v>
      </c>
      <c r="B8724" s="1" t="s">
        <v>6707</v>
      </c>
      <c r="C8724" s="1" t="s">
        <v>1935</v>
      </c>
      <c r="D8724" s="1" t="n">
        <v>1</v>
      </c>
      <c r="E8724" s="16" t="n">
        <v>14558.72</v>
      </c>
      <c r="F8724" s="17" t="n">
        <v>0</v>
      </c>
      <c r="G8724" s="16" t="n">
        <v>14558.72</v>
      </c>
      <c r="I8724" s="1" t="str">
        <f aca="false">INDEX(Products!$C$2:$C$51,MATCH(C8724,Products!$A$2:$A$51,0))</f>
        <v>Electronics</v>
      </c>
      <c r="J8724" s="1" t="str">
        <f aca="false">INDEX(Orders!$E$2:$E$8001,MATCH(B8724,Orders!$A$2:$A$8001,0))</f>
        <v>Delivered</v>
      </c>
      <c r="K8724" s="1" t="str">
        <f aca="false">LEFT(INDEX(Orders!$C$2:$C$8001,MATCH(B8724,Orders!$A$2:$A$8001,0)),7)</f>
        <v>2024-01</v>
      </c>
    </row>
    <row r="8725" customFormat="false" ht="15" hidden="false" customHeight="true" outlineLevel="0" collapsed="false">
      <c r="A8725" s="1" t="s">
        <v>19195</v>
      </c>
      <c r="B8725" s="1" t="s">
        <v>6708</v>
      </c>
      <c r="C8725" s="1" t="s">
        <v>1991</v>
      </c>
      <c r="D8725" s="1" t="n">
        <v>1</v>
      </c>
      <c r="E8725" s="16" t="n">
        <v>579.12</v>
      </c>
      <c r="F8725" s="17" t="n">
        <v>0</v>
      </c>
      <c r="G8725" s="16" t="n">
        <v>579.12</v>
      </c>
      <c r="I8725" s="1" t="str">
        <f aca="false">INDEX(Products!$C$2:$C$51,MATCH(C8725,Products!$A$2:$A$51,0))</f>
        <v>Sports &amp; Fitness</v>
      </c>
      <c r="J8725" s="1" t="str">
        <f aca="false">INDEX(Orders!$E$2:$E$8001,MATCH(B8725,Orders!$A$2:$A$8001,0))</f>
        <v>Delivered</v>
      </c>
      <c r="K8725" s="1" t="str">
        <f aca="false">LEFT(INDEX(Orders!$C$2:$C$8001,MATCH(B8725,Orders!$A$2:$A$8001,0)),7)</f>
        <v>2025-10</v>
      </c>
    </row>
    <row r="8726" customFormat="false" ht="15" hidden="false" customHeight="true" outlineLevel="0" collapsed="false">
      <c r="A8726" s="1" t="s">
        <v>19196</v>
      </c>
      <c r="B8726" s="1" t="s">
        <v>6709</v>
      </c>
      <c r="C8726" s="1" t="s">
        <v>1940</v>
      </c>
      <c r="D8726" s="1" t="n">
        <v>1</v>
      </c>
      <c r="E8726" s="16" t="n">
        <v>2374.52</v>
      </c>
      <c r="F8726" s="17" t="n">
        <v>0.2</v>
      </c>
      <c r="G8726" s="16" t="n">
        <v>1899.62</v>
      </c>
      <c r="I8726" s="1" t="str">
        <f aca="false">INDEX(Products!$C$2:$C$51,MATCH(C8726,Products!$A$2:$A$51,0))</f>
        <v>Fashion</v>
      </c>
      <c r="J8726" s="1" t="str">
        <f aca="false">INDEX(Orders!$E$2:$E$8001,MATCH(B8726,Orders!$A$2:$A$8001,0))</f>
        <v>Delivered</v>
      </c>
      <c r="K8726" s="1" t="str">
        <f aca="false">LEFT(INDEX(Orders!$C$2:$C$8001,MATCH(B8726,Orders!$A$2:$A$8001,0)),7)</f>
        <v>2024-07</v>
      </c>
    </row>
    <row r="8727" customFormat="false" ht="15" hidden="false" customHeight="true" outlineLevel="0" collapsed="false">
      <c r="A8727" s="1" t="s">
        <v>19197</v>
      </c>
      <c r="B8727" s="1" t="s">
        <v>6709</v>
      </c>
      <c r="C8727" s="1" t="s">
        <v>1975</v>
      </c>
      <c r="D8727" s="1" t="n">
        <v>2</v>
      </c>
      <c r="E8727" s="16" t="n">
        <v>862.99</v>
      </c>
      <c r="F8727" s="17" t="n">
        <v>0.1</v>
      </c>
      <c r="G8727" s="16" t="n">
        <v>1553.38</v>
      </c>
      <c r="I8727" s="1" t="str">
        <f aca="false">INDEX(Products!$C$2:$C$51,MATCH(C8727,Products!$A$2:$A$51,0))</f>
        <v>Beauty &amp; Personal Care</v>
      </c>
      <c r="J8727" s="1" t="str">
        <f aca="false">INDEX(Orders!$E$2:$E$8001,MATCH(B8727,Orders!$A$2:$A$8001,0))</f>
        <v>Delivered</v>
      </c>
      <c r="K8727" s="1" t="str">
        <f aca="false">LEFT(INDEX(Orders!$C$2:$C$8001,MATCH(B8727,Orders!$A$2:$A$8001,0)),7)</f>
        <v>2024-07</v>
      </c>
    </row>
    <row r="8728" customFormat="false" ht="15" hidden="false" customHeight="true" outlineLevel="0" collapsed="false">
      <c r="A8728" s="1" t="s">
        <v>19198</v>
      </c>
      <c r="B8728" s="1" t="s">
        <v>6709</v>
      </c>
      <c r="C8728" s="1" t="s">
        <v>1961</v>
      </c>
      <c r="D8728" s="1" t="n">
        <v>3</v>
      </c>
      <c r="E8728" s="16" t="n">
        <v>3493.68</v>
      </c>
      <c r="F8728" s="17" t="n">
        <v>0.1</v>
      </c>
      <c r="G8728" s="16" t="n">
        <v>9432.94</v>
      </c>
      <c r="I8728" s="1" t="str">
        <f aca="false">INDEX(Products!$C$2:$C$51,MATCH(C8728,Products!$A$2:$A$51,0))</f>
        <v>Home &amp; Kitchen</v>
      </c>
      <c r="J8728" s="1" t="str">
        <f aca="false">INDEX(Orders!$E$2:$E$8001,MATCH(B8728,Orders!$A$2:$A$8001,0))</f>
        <v>Delivered</v>
      </c>
      <c r="K8728" s="1" t="str">
        <f aca="false">LEFT(INDEX(Orders!$C$2:$C$8001,MATCH(B8728,Orders!$A$2:$A$8001,0)),7)</f>
        <v>2024-07</v>
      </c>
    </row>
    <row r="8729" customFormat="false" ht="15" hidden="false" customHeight="true" outlineLevel="0" collapsed="false">
      <c r="A8729" s="1" t="s">
        <v>19199</v>
      </c>
      <c r="B8729" s="1" t="s">
        <v>6709</v>
      </c>
      <c r="C8729" s="1" t="s">
        <v>2006</v>
      </c>
      <c r="D8729" s="1" t="n">
        <v>1</v>
      </c>
      <c r="E8729" s="16" t="n">
        <v>482.17</v>
      </c>
      <c r="F8729" s="17" t="n">
        <v>0.05</v>
      </c>
      <c r="G8729" s="16" t="n">
        <v>458.06</v>
      </c>
      <c r="I8729" s="1" t="str">
        <f aca="false">INDEX(Products!$C$2:$C$51,MATCH(C8729,Products!$A$2:$A$51,0))</f>
        <v>Books &amp; Stationery</v>
      </c>
      <c r="J8729" s="1" t="str">
        <f aca="false">INDEX(Orders!$E$2:$E$8001,MATCH(B8729,Orders!$A$2:$A$8001,0))</f>
        <v>Delivered</v>
      </c>
      <c r="K8729" s="1" t="str">
        <f aca="false">LEFT(INDEX(Orders!$C$2:$C$8001,MATCH(B8729,Orders!$A$2:$A$8001,0)),7)</f>
        <v>2024-07</v>
      </c>
    </row>
    <row r="8730" customFormat="false" ht="15" hidden="false" customHeight="true" outlineLevel="0" collapsed="false">
      <c r="A8730" s="1" t="s">
        <v>19200</v>
      </c>
      <c r="B8730" s="1" t="s">
        <v>6709</v>
      </c>
      <c r="C8730" s="1" t="s">
        <v>1930</v>
      </c>
      <c r="D8730" s="1" t="n">
        <v>1</v>
      </c>
      <c r="E8730" s="16" t="n">
        <v>2398.35</v>
      </c>
      <c r="F8730" s="17" t="n">
        <v>0.05</v>
      </c>
      <c r="G8730" s="16" t="n">
        <v>2278.43</v>
      </c>
      <c r="I8730" s="1" t="str">
        <f aca="false">INDEX(Products!$C$2:$C$51,MATCH(C8730,Products!$A$2:$A$51,0))</f>
        <v>Electronics</v>
      </c>
      <c r="J8730" s="1" t="str">
        <f aca="false">INDEX(Orders!$E$2:$E$8001,MATCH(B8730,Orders!$A$2:$A$8001,0))</f>
        <v>Delivered</v>
      </c>
      <c r="K8730" s="1" t="str">
        <f aca="false">LEFT(INDEX(Orders!$C$2:$C$8001,MATCH(B8730,Orders!$A$2:$A$8001,0)),7)</f>
        <v>2024-07</v>
      </c>
    </row>
    <row r="8731" customFormat="false" ht="15" hidden="false" customHeight="true" outlineLevel="0" collapsed="false">
      <c r="A8731" s="1" t="s">
        <v>19201</v>
      </c>
      <c r="B8731" s="1" t="s">
        <v>6710</v>
      </c>
      <c r="C8731" s="1" t="s">
        <v>1998</v>
      </c>
      <c r="D8731" s="1" t="n">
        <v>1</v>
      </c>
      <c r="E8731" s="16" t="n">
        <v>1335.85</v>
      </c>
      <c r="F8731" s="17" t="n">
        <v>0.15</v>
      </c>
      <c r="G8731" s="16" t="n">
        <v>1135.47</v>
      </c>
      <c r="I8731" s="1" t="str">
        <f aca="false">INDEX(Products!$C$2:$C$51,MATCH(C8731,Products!$A$2:$A$51,0))</f>
        <v>Sports &amp; Fitness</v>
      </c>
      <c r="J8731" s="1" t="str">
        <f aca="false">INDEX(Orders!$E$2:$E$8001,MATCH(B8731,Orders!$A$2:$A$8001,0))</f>
        <v>Delivered</v>
      </c>
      <c r="K8731" s="1" t="str">
        <f aca="false">LEFT(INDEX(Orders!$C$2:$C$8001,MATCH(B8731,Orders!$A$2:$A$8001,0)),7)</f>
        <v>2025-05</v>
      </c>
    </row>
    <row r="8732" customFormat="false" ht="15" hidden="false" customHeight="true" outlineLevel="0" collapsed="false">
      <c r="A8732" s="1" t="s">
        <v>19202</v>
      </c>
      <c r="B8732" s="1" t="s">
        <v>6710</v>
      </c>
      <c r="C8732" s="1" t="s">
        <v>2006</v>
      </c>
      <c r="D8732" s="1" t="n">
        <v>2</v>
      </c>
      <c r="E8732" s="16" t="n">
        <v>482.17</v>
      </c>
      <c r="F8732" s="17" t="n">
        <v>0</v>
      </c>
      <c r="G8732" s="16" t="n">
        <v>964.34</v>
      </c>
      <c r="I8732" s="1" t="str">
        <f aca="false">INDEX(Products!$C$2:$C$51,MATCH(C8732,Products!$A$2:$A$51,0))</f>
        <v>Books &amp; Stationery</v>
      </c>
      <c r="J8732" s="1" t="str">
        <f aca="false">INDEX(Orders!$E$2:$E$8001,MATCH(B8732,Orders!$A$2:$A$8001,0))</f>
        <v>Delivered</v>
      </c>
      <c r="K8732" s="1" t="str">
        <f aca="false">LEFT(INDEX(Orders!$C$2:$C$8001,MATCH(B8732,Orders!$A$2:$A$8001,0)),7)</f>
        <v>2025-05</v>
      </c>
    </row>
    <row r="8733" customFormat="false" ht="15" hidden="false" customHeight="true" outlineLevel="0" collapsed="false">
      <c r="A8733" s="1" t="s">
        <v>19203</v>
      </c>
      <c r="B8733" s="1" t="s">
        <v>6711</v>
      </c>
      <c r="C8733" s="1" t="s">
        <v>1990</v>
      </c>
      <c r="D8733" s="1" t="n">
        <v>1</v>
      </c>
      <c r="E8733" s="16" t="n">
        <v>5311.32</v>
      </c>
      <c r="F8733" s="17" t="n">
        <v>0</v>
      </c>
      <c r="G8733" s="16" t="n">
        <v>5311.32</v>
      </c>
      <c r="I8733" s="1" t="str">
        <f aca="false">INDEX(Products!$C$2:$C$51,MATCH(C8733,Products!$A$2:$A$51,0))</f>
        <v>Sports &amp; Fitness</v>
      </c>
      <c r="J8733" s="1" t="str">
        <f aca="false">INDEX(Orders!$E$2:$E$8001,MATCH(B8733,Orders!$A$2:$A$8001,0))</f>
        <v>Returned</v>
      </c>
      <c r="K8733" s="1" t="str">
        <f aca="false">LEFT(INDEX(Orders!$C$2:$C$8001,MATCH(B8733,Orders!$A$2:$A$8001,0)),7)</f>
        <v>2025-11</v>
      </c>
    </row>
    <row r="8734" customFormat="false" ht="15" hidden="false" customHeight="true" outlineLevel="0" collapsed="false">
      <c r="A8734" s="1" t="s">
        <v>19204</v>
      </c>
      <c r="B8734" s="1" t="s">
        <v>6711</v>
      </c>
      <c r="C8734" s="1" t="s">
        <v>1977</v>
      </c>
      <c r="D8734" s="1" t="n">
        <v>1</v>
      </c>
      <c r="E8734" s="16" t="n">
        <v>2386.05</v>
      </c>
      <c r="F8734" s="17" t="n">
        <v>0</v>
      </c>
      <c r="G8734" s="16" t="n">
        <v>2386.05</v>
      </c>
      <c r="I8734" s="1" t="str">
        <f aca="false">INDEX(Products!$C$2:$C$51,MATCH(C8734,Products!$A$2:$A$51,0))</f>
        <v>Beauty &amp; Personal Care</v>
      </c>
      <c r="J8734" s="1" t="str">
        <f aca="false">INDEX(Orders!$E$2:$E$8001,MATCH(B8734,Orders!$A$2:$A$8001,0))</f>
        <v>Returned</v>
      </c>
      <c r="K8734" s="1" t="str">
        <f aca="false">LEFT(INDEX(Orders!$C$2:$C$8001,MATCH(B8734,Orders!$A$2:$A$8001,0)),7)</f>
        <v>2025-11</v>
      </c>
    </row>
    <row r="8735" customFormat="false" ht="15" hidden="false" customHeight="true" outlineLevel="0" collapsed="false">
      <c r="A8735" s="1" t="s">
        <v>19205</v>
      </c>
      <c r="B8735" s="1" t="s">
        <v>6711</v>
      </c>
      <c r="C8735" s="1" t="s">
        <v>1937</v>
      </c>
      <c r="D8735" s="1" t="n">
        <v>1</v>
      </c>
      <c r="E8735" s="16" t="n">
        <v>1364.75</v>
      </c>
      <c r="F8735" s="17" t="n">
        <v>0</v>
      </c>
      <c r="G8735" s="16" t="n">
        <v>1364.75</v>
      </c>
      <c r="I8735" s="1" t="str">
        <f aca="false">INDEX(Products!$C$2:$C$51,MATCH(C8735,Products!$A$2:$A$51,0))</f>
        <v>Fashion</v>
      </c>
      <c r="J8735" s="1" t="str">
        <f aca="false">INDEX(Orders!$E$2:$E$8001,MATCH(B8735,Orders!$A$2:$A$8001,0))</f>
        <v>Returned</v>
      </c>
      <c r="K8735" s="1" t="str">
        <f aca="false">LEFT(INDEX(Orders!$C$2:$C$8001,MATCH(B8735,Orders!$A$2:$A$8001,0)),7)</f>
        <v>2025-11</v>
      </c>
    </row>
    <row r="8736" customFormat="false" ht="15" hidden="false" customHeight="true" outlineLevel="0" collapsed="false">
      <c r="A8736" s="1" t="s">
        <v>19206</v>
      </c>
      <c r="B8736" s="1" t="s">
        <v>6712</v>
      </c>
      <c r="C8736" s="1" t="s">
        <v>1924</v>
      </c>
      <c r="D8736" s="1" t="n">
        <v>1</v>
      </c>
      <c r="E8736" s="16" t="n">
        <v>1971</v>
      </c>
      <c r="F8736" s="17" t="n">
        <v>0.1</v>
      </c>
      <c r="G8736" s="16" t="n">
        <v>1773.9</v>
      </c>
      <c r="I8736" s="1" t="str">
        <f aca="false">INDEX(Products!$C$2:$C$51,MATCH(C8736,Products!$A$2:$A$51,0))</f>
        <v>Electronics</v>
      </c>
      <c r="J8736" s="1" t="str">
        <f aca="false">INDEX(Orders!$E$2:$E$8001,MATCH(B8736,Orders!$A$2:$A$8001,0))</f>
        <v>Delivered</v>
      </c>
      <c r="K8736" s="1" t="str">
        <f aca="false">LEFT(INDEX(Orders!$C$2:$C$8001,MATCH(B8736,Orders!$A$2:$A$8001,0)),7)</f>
        <v>2025-03</v>
      </c>
    </row>
    <row r="8737" customFormat="false" ht="15" hidden="false" customHeight="true" outlineLevel="0" collapsed="false">
      <c r="A8737" s="1" t="s">
        <v>19207</v>
      </c>
      <c r="B8737" s="1" t="s">
        <v>6712</v>
      </c>
      <c r="C8737" s="1" t="s">
        <v>1930</v>
      </c>
      <c r="D8737" s="1" t="n">
        <v>1</v>
      </c>
      <c r="E8737" s="16" t="n">
        <v>2398.35</v>
      </c>
      <c r="F8737" s="17" t="n">
        <v>0.15</v>
      </c>
      <c r="G8737" s="16" t="n">
        <v>2038.6</v>
      </c>
      <c r="I8737" s="1" t="str">
        <f aca="false">INDEX(Products!$C$2:$C$51,MATCH(C8737,Products!$A$2:$A$51,0))</f>
        <v>Electronics</v>
      </c>
      <c r="J8737" s="1" t="str">
        <f aca="false">INDEX(Orders!$E$2:$E$8001,MATCH(B8737,Orders!$A$2:$A$8001,0))</f>
        <v>Delivered</v>
      </c>
      <c r="K8737" s="1" t="str">
        <f aca="false">LEFT(INDEX(Orders!$C$2:$C$8001,MATCH(B8737,Orders!$A$2:$A$8001,0)),7)</f>
        <v>2025-03</v>
      </c>
    </row>
    <row r="8738" customFormat="false" ht="15" hidden="false" customHeight="true" outlineLevel="0" collapsed="false">
      <c r="A8738" s="1" t="s">
        <v>19208</v>
      </c>
      <c r="B8738" s="1" t="s">
        <v>6713</v>
      </c>
      <c r="C8738" s="1" t="s">
        <v>1930</v>
      </c>
      <c r="D8738" s="1" t="n">
        <v>1</v>
      </c>
      <c r="E8738" s="16" t="n">
        <v>2398.35</v>
      </c>
      <c r="F8738" s="17" t="n">
        <v>0</v>
      </c>
      <c r="G8738" s="16" t="n">
        <v>2398.35</v>
      </c>
      <c r="I8738" s="1" t="str">
        <f aca="false">INDEX(Products!$C$2:$C$51,MATCH(C8738,Products!$A$2:$A$51,0))</f>
        <v>Electronics</v>
      </c>
      <c r="J8738" s="1" t="str">
        <f aca="false">INDEX(Orders!$E$2:$E$8001,MATCH(B8738,Orders!$A$2:$A$8001,0))</f>
        <v>Delivered</v>
      </c>
      <c r="K8738" s="1" t="str">
        <f aca="false">LEFT(INDEX(Orders!$C$2:$C$8001,MATCH(B8738,Orders!$A$2:$A$8001,0)),7)</f>
        <v>2025-12</v>
      </c>
    </row>
    <row r="8739" customFormat="false" ht="15" hidden="false" customHeight="true" outlineLevel="0" collapsed="false">
      <c r="A8739" s="1" t="s">
        <v>19209</v>
      </c>
      <c r="B8739" s="1" t="s">
        <v>6714</v>
      </c>
      <c r="C8739" s="1" t="s">
        <v>2006</v>
      </c>
      <c r="D8739" s="1" t="n">
        <v>1</v>
      </c>
      <c r="E8739" s="16" t="n">
        <v>482.17</v>
      </c>
      <c r="F8739" s="17" t="n">
        <v>0.05</v>
      </c>
      <c r="G8739" s="16" t="n">
        <v>458.06</v>
      </c>
      <c r="I8739" s="1" t="str">
        <f aca="false">INDEX(Products!$C$2:$C$51,MATCH(C8739,Products!$A$2:$A$51,0))</f>
        <v>Books &amp; Stationery</v>
      </c>
      <c r="J8739" s="1" t="str">
        <f aca="false">INDEX(Orders!$E$2:$E$8001,MATCH(B8739,Orders!$A$2:$A$8001,0))</f>
        <v>Delivered</v>
      </c>
      <c r="K8739" s="1" t="str">
        <f aca="false">LEFT(INDEX(Orders!$C$2:$C$8001,MATCH(B8739,Orders!$A$2:$A$8001,0)),7)</f>
        <v>2025-05</v>
      </c>
    </row>
    <row r="8740" customFormat="false" ht="15" hidden="false" customHeight="true" outlineLevel="0" collapsed="false">
      <c r="A8740" s="1" t="s">
        <v>19210</v>
      </c>
      <c r="B8740" s="1" t="s">
        <v>6714</v>
      </c>
      <c r="C8740" s="1" t="s">
        <v>1940</v>
      </c>
      <c r="D8740" s="1" t="n">
        <v>2</v>
      </c>
      <c r="E8740" s="16" t="n">
        <v>2374.52</v>
      </c>
      <c r="F8740" s="17" t="n">
        <v>0.15</v>
      </c>
      <c r="G8740" s="16" t="n">
        <v>4036.68</v>
      </c>
      <c r="I8740" s="1" t="str">
        <f aca="false">INDEX(Products!$C$2:$C$51,MATCH(C8740,Products!$A$2:$A$51,0))</f>
        <v>Fashion</v>
      </c>
      <c r="J8740" s="1" t="str">
        <f aca="false">INDEX(Orders!$E$2:$E$8001,MATCH(B8740,Orders!$A$2:$A$8001,0))</f>
        <v>Delivered</v>
      </c>
      <c r="K8740" s="1" t="str">
        <f aca="false">LEFT(INDEX(Orders!$C$2:$C$8001,MATCH(B8740,Orders!$A$2:$A$8001,0)),7)</f>
        <v>2025-05</v>
      </c>
    </row>
    <row r="8741" customFormat="false" ht="15" hidden="false" customHeight="true" outlineLevel="0" collapsed="false">
      <c r="A8741" s="1" t="s">
        <v>19211</v>
      </c>
      <c r="B8741" s="1" t="s">
        <v>6714</v>
      </c>
      <c r="C8741" s="1" t="s">
        <v>1975</v>
      </c>
      <c r="D8741" s="1" t="n">
        <v>1</v>
      </c>
      <c r="E8741" s="16" t="n">
        <v>862.99</v>
      </c>
      <c r="F8741" s="17" t="n">
        <v>0</v>
      </c>
      <c r="G8741" s="16" t="n">
        <v>862.99</v>
      </c>
      <c r="I8741" s="1" t="str">
        <f aca="false">INDEX(Products!$C$2:$C$51,MATCH(C8741,Products!$A$2:$A$51,0))</f>
        <v>Beauty &amp; Personal Care</v>
      </c>
      <c r="J8741" s="1" t="str">
        <f aca="false">INDEX(Orders!$E$2:$E$8001,MATCH(B8741,Orders!$A$2:$A$8001,0))</f>
        <v>Delivered</v>
      </c>
      <c r="K8741" s="1" t="str">
        <f aca="false">LEFT(INDEX(Orders!$C$2:$C$8001,MATCH(B8741,Orders!$A$2:$A$8001,0)),7)</f>
        <v>2025-05</v>
      </c>
    </row>
    <row r="8742" customFormat="false" ht="15" hidden="false" customHeight="true" outlineLevel="0" collapsed="false">
      <c r="A8742" s="1" t="s">
        <v>19212</v>
      </c>
      <c r="B8742" s="1" t="s">
        <v>6714</v>
      </c>
      <c r="C8742" s="1" t="s">
        <v>1973</v>
      </c>
      <c r="D8742" s="1" t="n">
        <v>1</v>
      </c>
      <c r="E8742" s="16" t="n">
        <v>1158.24</v>
      </c>
      <c r="F8742" s="17" t="n">
        <v>0.15</v>
      </c>
      <c r="G8742" s="16" t="n">
        <v>984.5</v>
      </c>
      <c r="I8742" s="1" t="str">
        <f aca="false">INDEX(Products!$C$2:$C$51,MATCH(C8742,Products!$A$2:$A$51,0))</f>
        <v>Home &amp; Kitchen</v>
      </c>
      <c r="J8742" s="1" t="str">
        <f aca="false">INDEX(Orders!$E$2:$E$8001,MATCH(B8742,Orders!$A$2:$A$8001,0))</f>
        <v>Delivered</v>
      </c>
      <c r="K8742" s="1" t="str">
        <f aca="false">LEFT(INDEX(Orders!$C$2:$C$8001,MATCH(B8742,Orders!$A$2:$A$8001,0)),7)</f>
        <v>2025-05</v>
      </c>
    </row>
    <row r="8743" customFormat="false" ht="15" hidden="false" customHeight="true" outlineLevel="0" collapsed="false">
      <c r="A8743" s="1" t="s">
        <v>19213</v>
      </c>
      <c r="B8743" s="1" t="s">
        <v>6715</v>
      </c>
      <c r="C8743" s="1" t="s">
        <v>1940</v>
      </c>
      <c r="D8743" s="1" t="n">
        <v>1</v>
      </c>
      <c r="E8743" s="16" t="n">
        <v>2374.52</v>
      </c>
      <c r="F8743" s="17" t="n">
        <v>0.05</v>
      </c>
      <c r="G8743" s="16" t="n">
        <v>2255.79</v>
      </c>
      <c r="I8743" s="1" t="str">
        <f aca="false">INDEX(Products!$C$2:$C$51,MATCH(C8743,Products!$A$2:$A$51,0))</f>
        <v>Fashion</v>
      </c>
      <c r="J8743" s="1" t="str">
        <f aca="false">INDEX(Orders!$E$2:$E$8001,MATCH(B8743,Orders!$A$2:$A$8001,0))</f>
        <v>Delivered</v>
      </c>
      <c r="K8743" s="1" t="str">
        <f aca="false">LEFT(INDEX(Orders!$C$2:$C$8001,MATCH(B8743,Orders!$A$2:$A$8001,0)),7)</f>
        <v>2024-11</v>
      </c>
    </row>
    <row r="8744" customFormat="false" ht="15" hidden="false" customHeight="true" outlineLevel="0" collapsed="false">
      <c r="A8744" s="1" t="s">
        <v>19214</v>
      </c>
      <c r="B8744" s="1" t="s">
        <v>6715</v>
      </c>
      <c r="C8744" s="1" t="s">
        <v>1930</v>
      </c>
      <c r="D8744" s="1" t="n">
        <v>1</v>
      </c>
      <c r="E8744" s="16" t="n">
        <v>2398.35</v>
      </c>
      <c r="F8744" s="17" t="n">
        <v>0</v>
      </c>
      <c r="G8744" s="16" t="n">
        <v>2398.35</v>
      </c>
      <c r="I8744" s="1" t="str">
        <f aca="false">INDEX(Products!$C$2:$C$51,MATCH(C8744,Products!$A$2:$A$51,0))</f>
        <v>Electronics</v>
      </c>
      <c r="J8744" s="1" t="str">
        <f aca="false">INDEX(Orders!$E$2:$E$8001,MATCH(B8744,Orders!$A$2:$A$8001,0))</f>
        <v>Delivered</v>
      </c>
      <c r="K8744" s="1" t="str">
        <f aca="false">LEFT(INDEX(Orders!$C$2:$C$8001,MATCH(B8744,Orders!$A$2:$A$8001,0)),7)</f>
        <v>2024-11</v>
      </c>
    </row>
    <row r="8745" customFormat="false" ht="15" hidden="false" customHeight="true" outlineLevel="0" collapsed="false">
      <c r="A8745" s="1" t="s">
        <v>19215</v>
      </c>
      <c r="B8745" s="1" t="s">
        <v>6715</v>
      </c>
      <c r="C8745" s="1" t="s">
        <v>1990</v>
      </c>
      <c r="D8745" s="1" t="n">
        <v>1</v>
      </c>
      <c r="E8745" s="16" t="n">
        <v>5311.32</v>
      </c>
      <c r="F8745" s="17" t="n">
        <v>0.05</v>
      </c>
      <c r="G8745" s="16" t="n">
        <v>5045.75</v>
      </c>
      <c r="I8745" s="1" t="str">
        <f aca="false">INDEX(Products!$C$2:$C$51,MATCH(C8745,Products!$A$2:$A$51,0))</f>
        <v>Sports &amp; Fitness</v>
      </c>
      <c r="J8745" s="1" t="str">
        <f aca="false">INDEX(Orders!$E$2:$E$8001,MATCH(B8745,Orders!$A$2:$A$8001,0))</f>
        <v>Delivered</v>
      </c>
      <c r="K8745" s="1" t="str">
        <f aca="false">LEFT(INDEX(Orders!$C$2:$C$8001,MATCH(B8745,Orders!$A$2:$A$8001,0)),7)</f>
        <v>2024-11</v>
      </c>
    </row>
    <row r="8746" customFormat="false" ht="15" hidden="false" customHeight="true" outlineLevel="0" collapsed="false">
      <c r="A8746" s="1" t="s">
        <v>19216</v>
      </c>
      <c r="B8746" s="1" t="s">
        <v>6715</v>
      </c>
      <c r="C8746" s="1" t="s">
        <v>1937</v>
      </c>
      <c r="D8746" s="1" t="n">
        <v>1</v>
      </c>
      <c r="E8746" s="16" t="n">
        <v>1364.75</v>
      </c>
      <c r="F8746" s="17" t="n">
        <v>0.05</v>
      </c>
      <c r="G8746" s="16" t="n">
        <v>1296.51</v>
      </c>
      <c r="I8746" s="1" t="str">
        <f aca="false">INDEX(Products!$C$2:$C$51,MATCH(C8746,Products!$A$2:$A$51,0))</f>
        <v>Fashion</v>
      </c>
      <c r="J8746" s="1" t="str">
        <f aca="false">INDEX(Orders!$E$2:$E$8001,MATCH(B8746,Orders!$A$2:$A$8001,0))</f>
        <v>Delivered</v>
      </c>
      <c r="K8746" s="1" t="str">
        <f aca="false">LEFT(INDEX(Orders!$C$2:$C$8001,MATCH(B8746,Orders!$A$2:$A$8001,0)),7)</f>
        <v>2024-11</v>
      </c>
    </row>
    <row r="8747" customFormat="false" ht="15" hidden="false" customHeight="true" outlineLevel="0" collapsed="false">
      <c r="A8747" s="1" t="s">
        <v>19217</v>
      </c>
      <c r="B8747" s="1" t="s">
        <v>6716</v>
      </c>
      <c r="C8747" s="1" t="s">
        <v>1924</v>
      </c>
      <c r="D8747" s="1" t="n">
        <v>1</v>
      </c>
      <c r="E8747" s="16" t="n">
        <v>1971</v>
      </c>
      <c r="F8747" s="17" t="n">
        <v>0.1</v>
      </c>
      <c r="G8747" s="16" t="n">
        <v>1773.9</v>
      </c>
      <c r="I8747" s="1" t="str">
        <f aca="false">INDEX(Products!$C$2:$C$51,MATCH(C8747,Products!$A$2:$A$51,0))</f>
        <v>Electronics</v>
      </c>
      <c r="J8747" s="1" t="str">
        <f aca="false">INDEX(Orders!$E$2:$E$8001,MATCH(B8747,Orders!$A$2:$A$8001,0))</f>
        <v>Delivered</v>
      </c>
      <c r="K8747" s="1" t="str">
        <f aca="false">LEFT(INDEX(Orders!$C$2:$C$8001,MATCH(B8747,Orders!$A$2:$A$8001,0)),7)</f>
        <v>2024-08</v>
      </c>
    </row>
    <row r="8748" customFormat="false" ht="15" hidden="false" customHeight="true" outlineLevel="0" collapsed="false">
      <c r="A8748" s="1" t="s">
        <v>19218</v>
      </c>
      <c r="B8748" s="1" t="s">
        <v>6716</v>
      </c>
      <c r="C8748" s="1" t="s">
        <v>2007</v>
      </c>
      <c r="D8748" s="1" t="n">
        <v>1</v>
      </c>
      <c r="E8748" s="16" t="n">
        <v>750.27</v>
      </c>
      <c r="F8748" s="17" t="n">
        <v>0.2</v>
      </c>
      <c r="G8748" s="16" t="n">
        <v>600.22</v>
      </c>
      <c r="I8748" s="1" t="str">
        <f aca="false">INDEX(Products!$C$2:$C$51,MATCH(C8748,Products!$A$2:$A$51,0))</f>
        <v>Books &amp; Stationery</v>
      </c>
      <c r="J8748" s="1" t="str">
        <f aca="false">INDEX(Orders!$E$2:$E$8001,MATCH(B8748,Orders!$A$2:$A$8001,0))</f>
        <v>Delivered</v>
      </c>
      <c r="K8748" s="1" t="str">
        <f aca="false">LEFT(INDEX(Orders!$C$2:$C$8001,MATCH(B8748,Orders!$A$2:$A$8001,0)),7)</f>
        <v>2024-08</v>
      </c>
    </row>
    <row r="8749" customFormat="false" ht="15" hidden="false" customHeight="true" outlineLevel="0" collapsed="false">
      <c r="A8749" s="1" t="s">
        <v>19219</v>
      </c>
      <c r="B8749" s="1" t="s">
        <v>6717</v>
      </c>
      <c r="C8749" s="1" t="s">
        <v>2006</v>
      </c>
      <c r="D8749" s="1" t="n">
        <v>1</v>
      </c>
      <c r="E8749" s="16" t="n">
        <v>482.17</v>
      </c>
      <c r="F8749" s="17" t="n">
        <v>0</v>
      </c>
      <c r="G8749" s="16" t="n">
        <v>482.17</v>
      </c>
      <c r="I8749" s="1" t="str">
        <f aca="false">INDEX(Products!$C$2:$C$51,MATCH(C8749,Products!$A$2:$A$51,0))</f>
        <v>Books &amp; Stationery</v>
      </c>
      <c r="J8749" s="1" t="str">
        <f aca="false">INDEX(Orders!$E$2:$E$8001,MATCH(B8749,Orders!$A$2:$A$8001,0))</f>
        <v>Returned</v>
      </c>
      <c r="K8749" s="1" t="str">
        <f aca="false">LEFT(INDEX(Orders!$C$2:$C$8001,MATCH(B8749,Orders!$A$2:$A$8001,0)),7)</f>
        <v>2025-09</v>
      </c>
    </row>
    <row r="8750" customFormat="false" ht="15" hidden="false" customHeight="true" outlineLevel="0" collapsed="false">
      <c r="A8750" s="1" t="s">
        <v>19220</v>
      </c>
      <c r="B8750" s="1" t="s">
        <v>6717</v>
      </c>
      <c r="C8750" s="1" t="s">
        <v>1940</v>
      </c>
      <c r="D8750" s="1" t="n">
        <v>1</v>
      </c>
      <c r="E8750" s="16" t="n">
        <v>2374.52</v>
      </c>
      <c r="F8750" s="17" t="n">
        <v>0.05</v>
      </c>
      <c r="G8750" s="16" t="n">
        <v>2255.79</v>
      </c>
      <c r="I8750" s="1" t="str">
        <f aca="false">INDEX(Products!$C$2:$C$51,MATCH(C8750,Products!$A$2:$A$51,0))</f>
        <v>Fashion</v>
      </c>
      <c r="J8750" s="1" t="str">
        <f aca="false">INDEX(Orders!$E$2:$E$8001,MATCH(B8750,Orders!$A$2:$A$8001,0))</f>
        <v>Returned</v>
      </c>
      <c r="K8750" s="1" t="str">
        <f aca="false">LEFT(INDEX(Orders!$C$2:$C$8001,MATCH(B8750,Orders!$A$2:$A$8001,0)),7)</f>
        <v>2025-09</v>
      </c>
    </row>
    <row r="8751" customFormat="false" ht="15" hidden="false" customHeight="true" outlineLevel="0" collapsed="false">
      <c r="A8751" s="1" t="s">
        <v>19221</v>
      </c>
      <c r="B8751" s="1" t="s">
        <v>6717</v>
      </c>
      <c r="C8751" s="1" t="s">
        <v>2007</v>
      </c>
      <c r="D8751" s="1" t="n">
        <v>2</v>
      </c>
      <c r="E8751" s="16" t="n">
        <v>750.27</v>
      </c>
      <c r="F8751" s="17" t="n">
        <v>0.15</v>
      </c>
      <c r="G8751" s="16" t="n">
        <v>1275.46</v>
      </c>
      <c r="I8751" s="1" t="str">
        <f aca="false">INDEX(Products!$C$2:$C$51,MATCH(C8751,Products!$A$2:$A$51,0))</f>
        <v>Books &amp; Stationery</v>
      </c>
      <c r="J8751" s="1" t="str">
        <f aca="false">INDEX(Orders!$E$2:$E$8001,MATCH(B8751,Orders!$A$2:$A$8001,0))</f>
        <v>Returned</v>
      </c>
      <c r="K8751" s="1" t="str">
        <f aca="false">LEFT(INDEX(Orders!$C$2:$C$8001,MATCH(B8751,Orders!$A$2:$A$8001,0)),7)</f>
        <v>2025-09</v>
      </c>
    </row>
    <row r="8752" customFormat="false" ht="15" hidden="false" customHeight="true" outlineLevel="0" collapsed="false">
      <c r="A8752" s="1" t="s">
        <v>19222</v>
      </c>
      <c r="B8752" s="1" t="s">
        <v>6718</v>
      </c>
      <c r="C8752" s="1" t="s">
        <v>2007</v>
      </c>
      <c r="D8752" s="1" t="n">
        <v>1</v>
      </c>
      <c r="E8752" s="16" t="n">
        <v>750.27</v>
      </c>
      <c r="F8752" s="17" t="n">
        <v>0</v>
      </c>
      <c r="G8752" s="16" t="n">
        <v>750.27</v>
      </c>
      <c r="I8752" s="1" t="str">
        <f aca="false">INDEX(Products!$C$2:$C$51,MATCH(C8752,Products!$A$2:$A$51,0))</f>
        <v>Books &amp; Stationery</v>
      </c>
      <c r="J8752" s="1" t="str">
        <f aca="false">INDEX(Orders!$E$2:$E$8001,MATCH(B8752,Orders!$A$2:$A$8001,0))</f>
        <v>Delivered</v>
      </c>
      <c r="K8752" s="1" t="str">
        <f aca="false">LEFT(INDEX(Orders!$C$2:$C$8001,MATCH(B8752,Orders!$A$2:$A$8001,0)),7)</f>
        <v>2024-06</v>
      </c>
    </row>
    <row r="8753" customFormat="false" ht="15" hidden="false" customHeight="true" outlineLevel="0" collapsed="false">
      <c r="A8753" s="1" t="s">
        <v>19223</v>
      </c>
      <c r="B8753" s="1" t="s">
        <v>6718</v>
      </c>
      <c r="C8753" s="1" t="s">
        <v>1975</v>
      </c>
      <c r="D8753" s="1" t="n">
        <v>1</v>
      </c>
      <c r="E8753" s="16" t="n">
        <v>862.99</v>
      </c>
      <c r="F8753" s="17" t="n">
        <v>0.1</v>
      </c>
      <c r="G8753" s="16" t="n">
        <v>776.69</v>
      </c>
      <c r="I8753" s="1" t="str">
        <f aca="false">INDEX(Products!$C$2:$C$51,MATCH(C8753,Products!$A$2:$A$51,0))</f>
        <v>Beauty &amp; Personal Care</v>
      </c>
      <c r="J8753" s="1" t="str">
        <f aca="false">INDEX(Orders!$E$2:$E$8001,MATCH(B8753,Orders!$A$2:$A$8001,0))</f>
        <v>Delivered</v>
      </c>
      <c r="K8753" s="1" t="str">
        <f aca="false">LEFT(INDEX(Orders!$C$2:$C$8001,MATCH(B8753,Orders!$A$2:$A$8001,0)),7)</f>
        <v>2024-06</v>
      </c>
    </row>
    <row r="8754" customFormat="false" ht="15" hidden="false" customHeight="true" outlineLevel="0" collapsed="false">
      <c r="A8754" s="1" t="s">
        <v>19224</v>
      </c>
      <c r="B8754" s="1" t="s">
        <v>6718</v>
      </c>
      <c r="C8754" s="1" t="s">
        <v>1953</v>
      </c>
      <c r="D8754" s="1" t="n">
        <v>1</v>
      </c>
      <c r="E8754" s="16" t="n">
        <v>4914.12</v>
      </c>
      <c r="F8754" s="17" t="n">
        <v>0</v>
      </c>
      <c r="G8754" s="16" t="n">
        <v>4914.12</v>
      </c>
      <c r="I8754" s="1" t="str">
        <f aca="false">INDEX(Products!$C$2:$C$51,MATCH(C8754,Products!$A$2:$A$51,0))</f>
        <v>Fashion</v>
      </c>
      <c r="J8754" s="1" t="str">
        <f aca="false">INDEX(Orders!$E$2:$E$8001,MATCH(B8754,Orders!$A$2:$A$8001,0))</f>
        <v>Delivered</v>
      </c>
      <c r="K8754" s="1" t="str">
        <f aca="false">LEFT(INDEX(Orders!$C$2:$C$8001,MATCH(B8754,Orders!$A$2:$A$8001,0)),7)</f>
        <v>2024-06</v>
      </c>
    </row>
    <row r="8755" customFormat="false" ht="15" hidden="false" customHeight="true" outlineLevel="0" collapsed="false">
      <c r="A8755" s="1" t="s">
        <v>19225</v>
      </c>
      <c r="B8755" s="1" t="s">
        <v>6719</v>
      </c>
      <c r="C8755" s="1" t="s">
        <v>1976</v>
      </c>
      <c r="D8755" s="1" t="n">
        <v>3</v>
      </c>
      <c r="E8755" s="16" t="n">
        <v>1603.35</v>
      </c>
      <c r="F8755" s="17" t="n">
        <v>0</v>
      </c>
      <c r="G8755" s="16" t="n">
        <v>4810.05</v>
      </c>
      <c r="I8755" s="1" t="str">
        <f aca="false">INDEX(Products!$C$2:$C$51,MATCH(C8755,Products!$A$2:$A$51,0))</f>
        <v>Beauty &amp; Personal Care</v>
      </c>
      <c r="J8755" s="1" t="str">
        <f aca="false">INDEX(Orders!$E$2:$E$8001,MATCH(B8755,Orders!$A$2:$A$8001,0))</f>
        <v>Delivered</v>
      </c>
      <c r="K8755" s="1" t="str">
        <f aca="false">LEFT(INDEX(Orders!$C$2:$C$8001,MATCH(B8755,Orders!$A$2:$A$8001,0)),7)</f>
        <v>2025-07</v>
      </c>
    </row>
    <row r="8756" customFormat="false" ht="15" hidden="false" customHeight="true" outlineLevel="0" collapsed="false">
      <c r="A8756" s="1" t="s">
        <v>19226</v>
      </c>
      <c r="B8756" s="1" t="s">
        <v>6720</v>
      </c>
      <c r="C8756" s="1" t="s">
        <v>1953</v>
      </c>
      <c r="D8756" s="1" t="n">
        <v>1</v>
      </c>
      <c r="E8756" s="16" t="n">
        <v>4914.12</v>
      </c>
      <c r="F8756" s="17" t="n">
        <v>0</v>
      </c>
      <c r="G8756" s="16" t="n">
        <v>4914.12</v>
      </c>
      <c r="I8756" s="1" t="str">
        <f aca="false">INDEX(Products!$C$2:$C$51,MATCH(C8756,Products!$A$2:$A$51,0))</f>
        <v>Fashion</v>
      </c>
      <c r="J8756" s="1" t="str">
        <f aca="false">INDEX(Orders!$E$2:$E$8001,MATCH(B8756,Orders!$A$2:$A$8001,0))</f>
        <v>Delivered</v>
      </c>
      <c r="K8756" s="1" t="str">
        <f aca="false">LEFT(INDEX(Orders!$C$2:$C$8001,MATCH(B8756,Orders!$A$2:$A$8001,0)),7)</f>
        <v>2024-12</v>
      </c>
    </row>
    <row r="8757" customFormat="false" ht="15" hidden="false" customHeight="true" outlineLevel="0" collapsed="false">
      <c r="A8757" s="1" t="s">
        <v>19227</v>
      </c>
      <c r="B8757" s="1" t="s">
        <v>6720</v>
      </c>
      <c r="C8757" s="1" t="s">
        <v>2006</v>
      </c>
      <c r="D8757" s="1" t="n">
        <v>1</v>
      </c>
      <c r="E8757" s="16" t="n">
        <v>482.17</v>
      </c>
      <c r="F8757" s="17" t="n">
        <v>0.15</v>
      </c>
      <c r="G8757" s="16" t="n">
        <v>409.84</v>
      </c>
      <c r="I8757" s="1" t="str">
        <f aca="false">INDEX(Products!$C$2:$C$51,MATCH(C8757,Products!$A$2:$A$51,0))</f>
        <v>Books &amp; Stationery</v>
      </c>
      <c r="J8757" s="1" t="str">
        <f aca="false">INDEX(Orders!$E$2:$E$8001,MATCH(B8757,Orders!$A$2:$A$8001,0))</f>
        <v>Delivered</v>
      </c>
      <c r="K8757" s="1" t="str">
        <f aca="false">LEFT(INDEX(Orders!$C$2:$C$8001,MATCH(B8757,Orders!$A$2:$A$8001,0)),7)</f>
        <v>2024-12</v>
      </c>
    </row>
    <row r="8758" customFormat="false" ht="15" hidden="false" customHeight="true" outlineLevel="0" collapsed="false">
      <c r="A8758" s="1" t="s">
        <v>19228</v>
      </c>
      <c r="B8758" s="1" t="s">
        <v>6720</v>
      </c>
      <c r="C8758" s="1" t="s">
        <v>1930</v>
      </c>
      <c r="D8758" s="1" t="n">
        <v>1</v>
      </c>
      <c r="E8758" s="16" t="n">
        <v>2398.35</v>
      </c>
      <c r="F8758" s="17" t="n">
        <v>0.2</v>
      </c>
      <c r="G8758" s="16" t="n">
        <v>1918.68</v>
      </c>
      <c r="I8758" s="1" t="str">
        <f aca="false">INDEX(Products!$C$2:$C$51,MATCH(C8758,Products!$A$2:$A$51,0))</f>
        <v>Electronics</v>
      </c>
      <c r="J8758" s="1" t="str">
        <f aca="false">INDEX(Orders!$E$2:$E$8001,MATCH(B8758,Orders!$A$2:$A$8001,0))</f>
        <v>Delivered</v>
      </c>
      <c r="K8758" s="1" t="str">
        <f aca="false">LEFT(INDEX(Orders!$C$2:$C$8001,MATCH(B8758,Orders!$A$2:$A$8001,0)),7)</f>
        <v>2024-12</v>
      </c>
    </row>
    <row r="8759" customFormat="false" ht="15" hidden="false" customHeight="true" outlineLevel="0" collapsed="false">
      <c r="A8759" s="1" t="s">
        <v>19229</v>
      </c>
      <c r="B8759" s="1" t="s">
        <v>6721</v>
      </c>
      <c r="C8759" s="1" t="s">
        <v>1976</v>
      </c>
      <c r="D8759" s="1" t="n">
        <v>2</v>
      </c>
      <c r="E8759" s="16" t="n">
        <v>1603.35</v>
      </c>
      <c r="F8759" s="17" t="n">
        <v>0</v>
      </c>
      <c r="G8759" s="16" t="n">
        <v>3206.7</v>
      </c>
      <c r="I8759" s="1" t="str">
        <f aca="false">INDEX(Products!$C$2:$C$51,MATCH(C8759,Products!$A$2:$A$51,0))</f>
        <v>Beauty &amp; Personal Care</v>
      </c>
      <c r="J8759" s="1" t="str">
        <f aca="false">INDEX(Orders!$E$2:$E$8001,MATCH(B8759,Orders!$A$2:$A$8001,0))</f>
        <v>Cancelled</v>
      </c>
      <c r="K8759" s="1" t="str">
        <f aca="false">LEFT(INDEX(Orders!$C$2:$C$8001,MATCH(B8759,Orders!$A$2:$A$8001,0)),7)</f>
        <v>2025-05</v>
      </c>
    </row>
    <row r="8760" customFormat="false" ht="15" hidden="false" customHeight="true" outlineLevel="0" collapsed="false">
      <c r="A8760" s="1" t="s">
        <v>19230</v>
      </c>
      <c r="B8760" s="1" t="s">
        <v>6721</v>
      </c>
      <c r="C8760" s="1" t="s">
        <v>1940</v>
      </c>
      <c r="D8760" s="1" t="n">
        <v>1</v>
      </c>
      <c r="E8760" s="16" t="n">
        <v>2374.52</v>
      </c>
      <c r="F8760" s="17" t="n">
        <v>0.2</v>
      </c>
      <c r="G8760" s="16" t="n">
        <v>1899.62</v>
      </c>
      <c r="I8760" s="1" t="str">
        <f aca="false">INDEX(Products!$C$2:$C$51,MATCH(C8760,Products!$A$2:$A$51,0))</f>
        <v>Fashion</v>
      </c>
      <c r="J8760" s="1" t="str">
        <f aca="false">INDEX(Orders!$E$2:$E$8001,MATCH(B8760,Orders!$A$2:$A$8001,0))</f>
        <v>Cancelled</v>
      </c>
      <c r="K8760" s="1" t="str">
        <f aca="false">LEFT(INDEX(Orders!$C$2:$C$8001,MATCH(B8760,Orders!$A$2:$A$8001,0)),7)</f>
        <v>2025-05</v>
      </c>
    </row>
    <row r="8761" customFormat="false" ht="15" hidden="false" customHeight="true" outlineLevel="0" collapsed="false">
      <c r="A8761" s="1" t="s">
        <v>19231</v>
      </c>
      <c r="B8761" s="1" t="s">
        <v>6721</v>
      </c>
      <c r="C8761" s="1" t="s">
        <v>1997</v>
      </c>
      <c r="D8761" s="1" t="n">
        <v>1</v>
      </c>
      <c r="E8761" s="16" t="n">
        <v>311.15</v>
      </c>
      <c r="F8761" s="17" t="n">
        <v>0.15</v>
      </c>
      <c r="G8761" s="16" t="n">
        <v>264.48</v>
      </c>
      <c r="I8761" s="1" t="str">
        <f aca="false">INDEX(Products!$C$2:$C$51,MATCH(C8761,Products!$A$2:$A$51,0))</f>
        <v>Sports &amp; Fitness</v>
      </c>
      <c r="J8761" s="1" t="str">
        <f aca="false">INDEX(Orders!$E$2:$E$8001,MATCH(B8761,Orders!$A$2:$A$8001,0))</f>
        <v>Cancelled</v>
      </c>
      <c r="K8761" s="1" t="str">
        <f aca="false">LEFT(INDEX(Orders!$C$2:$C$8001,MATCH(B8761,Orders!$A$2:$A$8001,0)),7)</f>
        <v>2025-05</v>
      </c>
    </row>
    <row r="8762" customFormat="false" ht="15" hidden="false" customHeight="true" outlineLevel="0" collapsed="false">
      <c r="A8762" s="1" t="s">
        <v>19232</v>
      </c>
      <c r="B8762" s="1" t="s">
        <v>6721</v>
      </c>
      <c r="C8762" s="1" t="s">
        <v>1990</v>
      </c>
      <c r="D8762" s="1" t="n">
        <v>1</v>
      </c>
      <c r="E8762" s="16" t="n">
        <v>5311.32</v>
      </c>
      <c r="F8762" s="17" t="n">
        <v>0.15</v>
      </c>
      <c r="G8762" s="16" t="n">
        <v>4514.62</v>
      </c>
      <c r="I8762" s="1" t="str">
        <f aca="false">INDEX(Products!$C$2:$C$51,MATCH(C8762,Products!$A$2:$A$51,0))</f>
        <v>Sports &amp; Fitness</v>
      </c>
      <c r="J8762" s="1" t="str">
        <f aca="false">INDEX(Orders!$E$2:$E$8001,MATCH(B8762,Orders!$A$2:$A$8001,0))</f>
        <v>Cancelled</v>
      </c>
      <c r="K8762" s="1" t="str">
        <f aca="false">LEFT(INDEX(Orders!$C$2:$C$8001,MATCH(B8762,Orders!$A$2:$A$8001,0)),7)</f>
        <v>2025-05</v>
      </c>
    </row>
    <row r="8763" customFormat="false" ht="15" hidden="false" customHeight="true" outlineLevel="0" collapsed="false">
      <c r="A8763" s="1" t="s">
        <v>19233</v>
      </c>
      <c r="B8763" s="1" t="s">
        <v>6722</v>
      </c>
      <c r="C8763" s="1" t="s">
        <v>1953</v>
      </c>
      <c r="D8763" s="1" t="n">
        <v>1</v>
      </c>
      <c r="E8763" s="16" t="n">
        <v>4914.12</v>
      </c>
      <c r="F8763" s="17" t="n">
        <v>0</v>
      </c>
      <c r="G8763" s="16" t="n">
        <v>4914.12</v>
      </c>
      <c r="I8763" s="1" t="str">
        <f aca="false">INDEX(Products!$C$2:$C$51,MATCH(C8763,Products!$A$2:$A$51,0))</f>
        <v>Fashion</v>
      </c>
      <c r="J8763" s="1" t="str">
        <f aca="false">INDEX(Orders!$E$2:$E$8001,MATCH(B8763,Orders!$A$2:$A$8001,0))</f>
        <v>Delivered</v>
      </c>
      <c r="K8763" s="1" t="str">
        <f aca="false">LEFT(INDEX(Orders!$C$2:$C$8001,MATCH(B8763,Orders!$A$2:$A$8001,0)),7)</f>
        <v>2024-11</v>
      </c>
    </row>
    <row r="8764" customFormat="false" ht="15" hidden="false" customHeight="true" outlineLevel="0" collapsed="false">
      <c r="A8764" s="1" t="s">
        <v>19234</v>
      </c>
      <c r="B8764" s="1" t="s">
        <v>6722</v>
      </c>
      <c r="C8764" s="1" t="s">
        <v>1990</v>
      </c>
      <c r="D8764" s="1" t="n">
        <v>1</v>
      </c>
      <c r="E8764" s="16" t="n">
        <v>5311.32</v>
      </c>
      <c r="F8764" s="17" t="n">
        <v>0.15</v>
      </c>
      <c r="G8764" s="16" t="n">
        <v>4514.62</v>
      </c>
      <c r="I8764" s="1" t="str">
        <f aca="false">INDEX(Products!$C$2:$C$51,MATCH(C8764,Products!$A$2:$A$51,0))</f>
        <v>Sports &amp; Fitness</v>
      </c>
      <c r="J8764" s="1" t="str">
        <f aca="false">INDEX(Orders!$E$2:$E$8001,MATCH(B8764,Orders!$A$2:$A$8001,0))</f>
        <v>Delivered</v>
      </c>
      <c r="K8764" s="1" t="str">
        <f aca="false">LEFT(INDEX(Orders!$C$2:$C$8001,MATCH(B8764,Orders!$A$2:$A$8001,0)),7)</f>
        <v>2024-11</v>
      </c>
    </row>
    <row r="8765" customFormat="false" ht="15" hidden="false" customHeight="true" outlineLevel="0" collapsed="false">
      <c r="A8765" s="1" t="s">
        <v>19235</v>
      </c>
      <c r="B8765" s="1" t="s">
        <v>6722</v>
      </c>
      <c r="C8765" s="1" t="s">
        <v>1930</v>
      </c>
      <c r="D8765" s="1" t="n">
        <v>1</v>
      </c>
      <c r="E8765" s="16" t="n">
        <v>2398.35</v>
      </c>
      <c r="F8765" s="17" t="n">
        <v>0.1</v>
      </c>
      <c r="G8765" s="16" t="n">
        <v>2158.52</v>
      </c>
      <c r="I8765" s="1" t="str">
        <f aca="false">INDEX(Products!$C$2:$C$51,MATCH(C8765,Products!$A$2:$A$51,0))</f>
        <v>Electronics</v>
      </c>
      <c r="J8765" s="1" t="str">
        <f aca="false">INDEX(Orders!$E$2:$E$8001,MATCH(B8765,Orders!$A$2:$A$8001,0))</f>
        <v>Delivered</v>
      </c>
      <c r="K8765" s="1" t="str">
        <f aca="false">LEFT(INDEX(Orders!$C$2:$C$8001,MATCH(B8765,Orders!$A$2:$A$8001,0)),7)</f>
        <v>2024-11</v>
      </c>
    </row>
    <row r="8766" customFormat="false" ht="15" hidden="false" customHeight="true" outlineLevel="0" collapsed="false">
      <c r="A8766" s="1" t="s">
        <v>19236</v>
      </c>
      <c r="B8766" s="1" t="s">
        <v>6722</v>
      </c>
      <c r="C8766" s="1" t="s">
        <v>1975</v>
      </c>
      <c r="D8766" s="1" t="n">
        <v>2</v>
      </c>
      <c r="E8766" s="16" t="n">
        <v>862.99</v>
      </c>
      <c r="F8766" s="17" t="n">
        <v>0</v>
      </c>
      <c r="G8766" s="16" t="n">
        <v>1725.98</v>
      </c>
      <c r="I8766" s="1" t="str">
        <f aca="false">INDEX(Products!$C$2:$C$51,MATCH(C8766,Products!$A$2:$A$51,0))</f>
        <v>Beauty &amp; Personal Care</v>
      </c>
      <c r="J8766" s="1" t="str">
        <f aca="false">INDEX(Orders!$E$2:$E$8001,MATCH(B8766,Orders!$A$2:$A$8001,0))</f>
        <v>Delivered</v>
      </c>
      <c r="K8766" s="1" t="str">
        <f aca="false">LEFT(INDEX(Orders!$C$2:$C$8001,MATCH(B8766,Orders!$A$2:$A$8001,0)),7)</f>
        <v>2024-11</v>
      </c>
    </row>
    <row r="8767" customFormat="false" ht="15" hidden="false" customHeight="true" outlineLevel="0" collapsed="false">
      <c r="A8767" s="1" t="s">
        <v>19237</v>
      </c>
      <c r="B8767" s="1" t="s">
        <v>6723</v>
      </c>
      <c r="C8767" s="1" t="s">
        <v>2007</v>
      </c>
      <c r="D8767" s="1" t="n">
        <v>1</v>
      </c>
      <c r="E8767" s="16" t="n">
        <v>750.27</v>
      </c>
      <c r="F8767" s="17" t="n">
        <v>0</v>
      </c>
      <c r="G8767" s="16" t="n">
        <v>750.27</v>
      </c>
      <c r="I8767" s="1" t="str">
        <f aca="false">INDEX(Products!$C$2:$C$51,MATCH(C8767,Products!$A$2:$A$51,0))</f>
        <v>Books &amp; Stationery</v>
      </c>
      <c r="J8767" s="1" t="str">
        <f aca="false">INDEX(Orders!$E$2:$E$8001,MATCH(B8767,Orders!$A$2:$A$8001,0))</f>
        <v>Delivered</v>
      </c>
      <c r="K8767" s="1" t="str">
        <f aca="false">LEFT(INDEX(Orders!$C$2:$C$8001,MATCH(B8767,Orders!$A$2:$A$8001,0)),7)</f>
        <v>2024-11</v>
      </c>
    </row>
    <row r="8768" customFormat="false" ht="15" hidden="false" customHeight="true" outlineLevel="0" collapsed="false">
      <c r="A8768" s="1" t="s">
        <v>19238</v>
      </c>
      <c r="B8768" s="1" t="s">
        <v>6723</v>
      </c>
      <c r="C8768" s="1" t="s">
        <v>1963</v>
      </c>
      <c r="D8768" s="1" t="n">
        <v>1</v>
      </c>
      <c r="E8768" s="16" t="n">
        <v>1494.98</v>
      </c>
      <c r="F8768" s="17" t="n">
        <v>0.2</v>
      </c>
      <c r="G8768" s="16" t="n">
        <v>1195.98</v>
      </c>
      <c r="I8768" s="1" t="str">
        <f aca="false">INDEX(Products!$C$2:$C$51,MATCH(C8768,Products!$A$2:$A$51,0))</f>
        <v>Home &amp; Kitchen</v>
      </c>
      <c r="J8768" s="1" t="str">
        <f aca="false">INDEX(Orders!$E$2:$E$8001,MATCH(B8768,Orders!$A$2:$A$8001,0))</f>
        <v>Delivered</v>
      </c>
      <c r="K8768" s="1" t="str">
        <f aca="false">LEFT(INDEX(Orders!$C$2:$C$8001,MATCH(B8768,Orders!$A$2:$A$8001,0)),7)</f>
        <v>2024-11</v>
      </c>
    </row>
    <row r="8769" customFormat="false" ht="15" hidden="false" customHeight="true" outlineLevel="0" collapsed="false">
      <c r="A8769" s="1" t="s">
        <v>19239</v>
      </c>
      <c r="B8769" s="1" t="s">
        <v>6723</v>
      </c>
      <c r="C8769" s="1" t="s">
        <v>2006</v>
      </c>
      <c r="D8769" s="1" t="n">
        <v>2</v>
      </c>
      <c r="E8769" s="16" t="n">
        <v>482.17</v>
      </c>
      <c r="F8769" s="17" t="n">
        <v>0.05</v>
      </c>
      <c r="G8769" s="16" t="n">
        <v>916.12</v>
      </c>
      <c r="I8769" s="1" t="str">
        <f aca="false">INDEX(Products!$C$2:$C$51,MATCH(C8769,Products!$A$2:$A$51,0))</f>
        <v>Books &amp; Stationery</v>
      </c>
      <c r="J8769" s="1" t="str">
        <f aca="false">INDEX(Orders!$E$2:$E$8001,MATCH(B8769,Orders!$A$2:$A$8001,0))</f>
        <v>Delivered</v>
      </c>
      <c r="K8769" s="1" t="str">
        <f aca="false">LEFT(INDEX(Orders!$C$2:$C$8001,MATCH(B8769,Orders!$A$2:$A$8001,0)),7)</f>
        <v>2024-11</v>
      </c>
    </row>
    <row r="8770" customFormat="false" ht="15" hidden="false" customHeight="true" outlineLevel="0" collapsed="false">
      <c r="A8770" s="1" t="s">
        <v>19240</v>
      </c>
      <c r="B8770" s="1" t="s">
        <v>6724</v>
      </c>
      <c r="C8770" s="1" t="s">
        <v>1930</v>
      </c>
      <c r="D8770" s="1" t="n">
        <v>1</v>
      </c>
      <c r="E8770" s="16" t="n">
        <v>2398.35</v>
      </c>
      <c r="F8770" s="17" t="n">
        <v>0</v>
      </c>
      <c r="G8770" s="16" t="n">
        <v>2398.35</v>
      </c>
      <c r="I8770" s="1" t="str">
        <f aca="false">INDEX(Products!$C$2:$C$51,MATCH(C8770,Products!$A$2:$A$51,0))</f>
        <v>Electronics</v>
      </c>
      <c r="J8770" s="1" t="str">
        <f aca="false">INDEX(Orders!$E$2:$E$8001,MATCH(B8770,Orders!$A$2:$A$8001,0))</f>
        <v>Delivered</v>
      </c>
      <c r="K8770" s="1" t="str">
        <f aca="false">LEFT(INDEX(Orders!$C$2:$C$8001,MATCH(B8770,Orders!$A$2:$A$8001,0)),7)</f>
        <v>2025-11</v>
      </c>
    </row>
    <row r="8771" customFormat="false" ht="15" hidden="false" customHeight="true" outlineLevel="0" collapsed="false">
      <c r="A8771" s="1" t="s">
        <v>19241</v>
      </c>
      <c r="B8771" s="1" t="s">
        <v>6725</v>
      </c>
      <c r="C8771" s="1" t="s">
        <v>1984</v>
      </c>
      <c r="D8771" s="1" t="n">
        <v>1</v>
      </c>
      <c r="E8771" s="16" t="n">
        <v>1134.82</v>
      </c>
      <c r="F8771" s="17" t="n">
        <v>0.1</v>
      </c>
      <c r="G8771" s="16" t="n">
        <v>1021.34</v>
      </c>
      <c r="I8771" s="1" t="str">
        <f aca="false">INDEX(Products!$C$2:$C$51,MATCH(C8771,Products!$A$2:$A$51,0))</f>
        <v>Beauty &amp; Personal Care</v>
      </c>
      <c r="J8771" s="1" t="str">
        <f aca="false">INDEX(Orders!$E$2:$E$8001,MATCH(B8771,Orders!$A$2:$A$8001,0))</f>
        <v>Delivered</v>
      </c>
      <c r="K8771" s="1" t="str">
        <f aca="false">LEFT(INDEX(Orders!$C$2:$C$8001,MATCH(B8771,Orders!$A$2:$A$8001,0)),7)</f>
        <v>2025-09</v>
      </c>
    </row>
    <row r="8772" customFormat="false" ht="15" hidden="false" customHeight="true" outlineLevel="0" collapsed="false">
      <c r="A8772" s="1" t="s">
        <v>19242</v>
      </c>
      <c r="B8772" s="1" t="s">
        <v>6725</v>
      </c>
      <c r="C8772" s="1" t="s">
        <v>2006</v>
      </c>
      <c r="D8772" s="1" t="n">
        <v>1</v>
      </c>
      <c r="E8772" s="16" t="n">
        <v>482.17</v>
      </c>
      <c r="F8772" s="17" t="n">
        <v>0</v>
      </c>
      <c r="G8772" s="16" t="n">
        <v>482.17</v>
      </c>
      <c r="I8772" s="1" t="str">
        <f aca="false">INDEX(Products!$C$2:$C$51,MATCH(C8772,Products!$A$2:$A$51,0))</f>
        <v>Books &amp; Stationery</v>
      </c>
      <c r="J8772" s="1" t="str">
        <f aca="false">INDEX(Orders!$E$2:$E$8001,MATCH(B8772,Orders!$A$2:$A$8001,0))</f>
        <v>Delivered</v>
      </c>
      <c r="K8772" s="1" t="str">
        <f aca="false">LEFT(INDEX(Orders!$C$2:$C$8001,MATCH(B8772,Orders!$A$2:$A$8001,0)),7)</f>
        <v>2025-09</v>
      </c>
    </row>
    <row r="8773" customFormat="false" ht="15" hidden="false" customHeight="true" outlineLevel="0" collapsed="false">
      <c r="A8773" s="1" t="s">
        <v>19243</v>
      </c>
      <c r="B8773" s="1" t="s">
        <v>6726</v>
      </c>
      <c r="C8773" s="1" t="s">
        <v>1997</v>
      </c>
      <c r="D8773" s="1" t="n">
        <v>1</v>
      </c>
      <c r="E8773" s="16" t="n">
        <v>311.15</v>
      </c>
      <c r="F8773" s="17" t="n">
        <v>0.05</v>
      </c>
      <c r="G8773" s="16" t="n">
        <v>295.59</v>
      </c>
      <c r="I8773" s="1" t="str">
        <f aca="false">INDEX(Products!$C$2:$C$51,MATCH(C8773,Products!$A$2:$A$51,0))</f>
        <v>Sports &amp; Fitness</v>
      </c>
      <c r="J8773" s="1" t="str">
        <f aca="false">INDEX(Orders!$E$2:$E$8001,MATCH(B8773,Orders!$A$2:$A$8001,0))</f>
        <v>Delivered</v>
      </c>
      <c r="K8773" s="1" t="str">
        <f aca="false">LEFT(INDEX(Orders!$C$2:$C$8001,MATCH(B8773,Orders!$A$2:$A$8001,0)),7)</f>
        <v>2025-11</v>
      </c>
    </row>
    <row r="8774" customFormat="false" ht="15" hidden="false" customHeight="true" outlineLevel="0" collapsed="false">
      <c r="A8774" s="1" t="s">
        <v>19244</v>
      </c>
      <c r="B8774" s="1" t="s">
        <v>6726</v>
      </c>
      <c r="C8774" s="1" t="s">
        <v>1920</v>
      </c>
      <c r="D8774" s="1" t="n">
        <v>1</v>
      </c>
      <c r="E8774" s="16" t="n">
        <v>4273.58</v>
      </c>
      <c r="F8774" s="17" t="n">
        <v>0.1</v>
      </c>
      <c r="G8774" s="16" t="n">
        <v>3846.22</v>
      </c>
      <c r="I8774" s="1" t="str">
        <f aca="false">INDEX(Products!$C$2:$C$51,MATCH(C8774,Products!$A$2:$A$51,0))</f>
        <v>Electronics</v>
      </c>
      <c r="J8774" s="1" t="str">
        <f aca="false">INDEX(Orders!$E$2:$E$8001,MATCH(B8774,Orders!$A$2:$A$8001,0))</f>
        <v>Delivered</v>
      </c>
      <c r="K8774" s="1" t="str">
        <f aca="false">LEFT(INDEX(Orders!$C$2:$C$8001,MATCH(B8774,Orders!$A$2:$A$8001,0)),7)</f>
        <v>2025-11</v>
      </c>
    </row>
    <row r="8775" customFormat="false" ht="15" hidden="false" customHeight="true" outlineLevel="0" collapsed="false">
      <c r="A8775" s="1" t="s">
        <v>19245</v>
      </c>
      <c r="B8775" s="1" t="s">
        <v>6726</v>
      </c>
      <c r="C8775" s="1" t="s">
        <v>1940</v>
      </c>
      <c r="D8775" s="1" t="n">
        <v>1</v>
      </c>
      <c r="E8775" s="16" t="n">
        <v>2374.52</v>
      </c>
      <c r="F8775" s="17" t="n">
        <v>0</v>
      </c>
      <c r="G8775" s="16" t="n">
        <v>2374.52</v>
      </c>
      <c r="I8775" s="1" t="str">
        <f aca="false">INDEX(Products!$C$2:$C$51,MATCH(C8775,Products!$A$2:$A$51,0))</f>
        <v>Fashion</v>
      </c>
      <c r="J8775" s="1" t="str">
        <f aca="false">INDEX(Orders!$E$2:$E$8001,MATCH(B8775,Orders!$A$2:$A$8001,0))</f>
        <v>Delivered</v>
      </c>
      <c r="K8775" s="1" t="str">
        <f aca="false">LEFT(INDEX(Orders!$C$2:$C$8001,MATCH(B8775,Orders!$A$2:$A$8001,0)),7)</f>
        <v>2025-11</v>
      </c>
    </row>
    <row r="8776" customFormat="false" ht="15" hidden="false" customHeight="true" outlineLevel="0" collapsed="false">
      <c r="A8776" s="1" t="s">
        <v>19246</v>
      </c>
      <c r="B8776" s="1" t="s">
        <v>6727</v>
      </c>
      <c r="C8776" s="1" t="s">
        <v>1959</v>
      </c>
      <c r="D8776" s="1" t="n">
        <v>1</v>
      </c>
      <c r="E8776" s="16" t="n">
        <v>2142.79</v>
      </c>
      <c r="F8776" s="17" t="n">
        <v>0.05</v>
      </c>
      <c r="G8776" s="16" t="n">
        <v>2035.65</v>
      </c>
      <c r="I8776" s="1" t="str">
        <f aca="false">INDEX(Products!$C$2:$C$51,MATCH(C8776,Products!$A$2:$A$51,0))</f>
        <v>Home &amp; Kitchen</v>
      </c>
      <c r="J8776" s="1" t="str">
        <f aca="false">INDEX(Orders!$E$2:$E$8001,MATCH(B8776,Orders!$A$2:$A$8001,0))</f>
        <v>Returned</v>
      </c>
      <c r="K8776" s="1" t="str">
        <f aca="false">LEFT(INDEX(Orders!$C$2:$C$8001,MATCH(B8776,Orders!$A$2:$A$8001,0)),7)</f>
        <v>2025-02</v>
      </c>
    </row>
    <row r="8777" customFormat="false" ht="15" hidden="false" customHeight="true" outlineLevel="0" collapsed="false">
      <c r="A8777" s="1" t="s">
        <v>19247</v>
      </c>
      <c r="B8777" s="1" t="s">
        <v>6728</v>
      </c>
      <c r="C8777" s="1" t="s">
        <v>1940</v>
      </c>
      <c r="D8777" s="1" t="n">
        <v>1</v>
      </c>
      <c r="E8777" s="16" t="n">
        <v>2374.52</v>
      </c>
      <c r="F8777" s="17" t="n">
        <v>0.2</v>
      </c>
      <c r="G8777" s="16" t="n">
        <v>1899.62</v>
      </c>
      <c r="I8777" s="1" t="str">
        <f aca="false">INDEX(Products!$C$2:$C$51,MATCH(C8777,Products!$A$2:$A$51,0))</f>
        <v>Fashion</v>
      </c>
      <c r="J8777" s="1" t="str">
        <f aca="false">INDEX(Orders!$E$2:$E$8001,MATCH(B8777,Orders!$A$2:$A$8001,0))</f>
        <v>Delivered</v>
      </c>
      <c r="K8777" s="1" t="str">
        <f aca="false">LEFT(INDEX(Orders!$C$2:$C$8001,MATCH(B8777,Orders!$A$2:$A$8001,0)),7)</f>
        <v>2025-06</v>
      </c>
    </row>
    <row r="8778" customFormat="false" ht="15" hidden="false" customHeight="true" outlineLevel="0" collapsed="false">
      <c r="A8778" s="1" t="s">
        <v>19248</v>
      </c>
      <c r="B8778" s="1" t="s">
        <v>6729</v>
      </c>
      <c r="C8778" s="1" t="s">
        <v>1990</v>
      </c>
      <c r="D8778" s="1" t="n">
        <v>3</v>
      </c>
      <c r="E8778" s="16" t="n">
        <v>5311.32</v>
      </c>
      <c r="F8778" s="17" t="n">
        <v>0.15</v>
      </c>
      <c r="G8778" s="16" t="n">
        <v>13543.87</v>
      </c>
      <c r="I8778" s="1" t="str">
        <f aca="false">INDEX(Products!$C$2:$C$51,MATCH(C8778,Products!$A$2:$A$51,0))</f>
        <v>Sports &amp; Fitness</v>
      </c>
      <c r="J8778" s="1" t="str">
        <f aca="false">INDEX(Orders!$E$2:$E$8001,MATCH(B8778,Orders!$A$2:$A$8001,0))</f>
        <v>Delivered</v>
      </c>
      <c r="K8778" s="1" t="str">
        <f aca="false">LEFT(INDEX(Orders!$C$2:$C$8001,MATCH(B8778,Orders!$A$2:$A$8001,0)),7)</f>
        <v>2024-07</v>
      </c>
    </row>
    <row r="8779" customFormat="false" ht="15" hidden="false" customHeight="true" outlineLevel="0" collapsed="false">
      <c r="A8779" s="1" t="s">
        <v>19249</v>
      </c>
      <c r="B8779" s="1" t="s">
        <v>6729</v>
      </c>
      <c r="C8779" s="1" t="s">
        <v>1975</v>
      </c>
      <c r="D8779" s="1" t="n">
        <v>1</v>
      </c>
      <c r="E8779" s="16" t="n">
        <v>862.99</v>
      </c>
      <c r="F8779" s="17" t="n">
        <v>0</v>
      </c>
      <c r="G8779" s="16" t="n">
        <v>862.99</v>
      </c>
      <c r="I8779" s="1" t="str">
        <f aca="false">INDEX(Products!$C$2:$C$51,MATCH(C8779,Products!$A$2:$A$51,0))</f>
        <v>Beauty &amp; Personal Care</v>
      </c>
      <c r="J8779" s="1" t="str">
        <f aca="false">INDEX(Orders!$E$2:$E$8001,MATCH(B8779,Orders!$A$2:$A$8001,0))</f>
        <v>Delivered</v>
      </c>
      <c r="K8779" s="1" t="str">
        <f aca="false">LEFT(INDEX(Orders!$C$2:$C$8001,MATCH(B8779,Orders!$A$2:$A$8001,0)),7)</f>
        <v>2024-07</v>
      </c>
    </row>
    <row r="8780" customFormat="false" ht="15" hidden="false" customHeight="true" outlineLevel="0" collapsed="false">
      <c r="A8780" s="1" t="s">
        <v>19250</v>
      </c>
      <c r="B8780" s="1" t="s">
        <v>6729</v>
      </c>
      <c r="C8780" s="1" t="s">
        <v>1930</v>
      </c>
      <c r="D8780" s="1" t="n">
        <v>1</v>
      </c>
      <c r="E8780" s="16" t="n">
        <v>2398.35</v>
      </c>
      <c r="F8780" s="17" t="n">
        <v>0</v>
      </c>
      <c r="G8780" s="16" t="n">
        <v>2398.35</v>
      </c>
      <c r="I8780" s="1" t="str">
        <f aca="false">INDEX(Products!$C$2:$C$51,MATCH(C8780,Products!$A$2:$A$51,0))</f>
        <v>Electronics</v>
      </c>
      <c r="J8780" s="1" t="str">
        <f aca="false">INDEX(Orders!$E$2:$E$8001,MATCH(B8780,Orders!$A$2:$A$8001,0))</f>
        <v>Delivered</v>
      </c>
      <c r="K8780" s="1" t="str">
        <f aca="false">LEFT(INDEX(Orders!$C$2:$C$8001,MATCH(B8780,Orders!$A$2:$A$8001,0)),7)</f>
        <v>2024-07</v>
      </c>
    </row>
    <row r="8781" customFormat="false" ht="15" hidden="false" customHeight="true" outlineLevel="0" collapsed="false">
      <c r="A8781" s="1" t="s">
        <v>19251</v>
      </c>
      <c r="B8781" s="1" t="s">
        <v>6730</v>
      </c>
      <c r="C8781" s="1" t="s">
        <v>1947</v>
      </c>
      <c r="D8781" s="1" t="n">
        <v>1</v>
      </c>
      <c r="E8781" s="16" t="n">
        <v>4778.51</v>
      </c>
      <c r="F8781" s="17" t="n">
        <v>0.15</v>
      </c>
      <c r="G8781" s="16" t="n">
        <v>4061.73</v>
      </c>
      <c r="I8781" s="1" t="str">
        <f aca="false">INDEX(Products!$C$2:$C$51,MATCH(C8781,Products!$A$2:$A$51,0))</f>
        <v>Fashion</v>
      </c>
      <c r="J8781" s="1" t="str">
        <f aca="false">INDEX(Orders!$E$2:$E$8001,MATCH(B8781,Orders!$A$2:$A$8001,0))</f>
        <v>Cancelled</v>
      </c>
      <c r="K8781" s="1" t="str">
        <f aca="false">LEFT(INDEX(Orders!$C$2:$C$8001,MATCH(B8781,Orders!$A$2:$A$8001,0)),7)</f>
        <v>2025-11</v>
      </c>
    </row>
    <row r="8782" customFormat="false" ht="15" hidden="false" customHeight="true" outlineLevel="0" collapsed="false">
      <c r="A8782" s="1" t="s">
        <v>19252</v>
      </c>
      <c r="B8782" s="1" t="s">
        <v>6731</v>
      </c>
      <c r="C8782" s="1" t="s">
        <v>1920</v>
      </c>
      <c r="D8782" s="1" t="n">
        <v>1</v>
      </c>
      <c r="E8782" s="16" t="n">
        <v>4273.58</v>
      </c>
      <c r="F8782" s="17" t="n">
        <v>0</v>
      </c>
      <c r="G8782" s="16" t="n">
        <v>4273.58</v>
      </c>
      <c r="I8782" s="1" t="str">
        <f aca="false">INDEX(Products!$C$2:$C$51,MATCH(C8782,Products!$A$2:$A$51,0))</f>
        <v>Electronics</v>
      </c>
      <c r="J8782" s="1" t="str">
        <f aca="false">INDEX(Orders!$E$2:$E$8001,MATCH(B8782,Orders!$A$2:$A$8001,0))</f>
        <v>Delivered</v>
      </c>
      <c r="K8782" s="1" t="str">
        <f aca="false">LEFT(INDEX(Orders!$C$2:$C$8001,MATCH(B8782,Orders!$A$2:$A$8001,0)),7)</f>
        <v>2025-08</v>
      </c>
    </row>
    <row r="8783" customFormat="false" ht="15" hidden="false" customHeight="true" outlineLevel="0" collapsed="false">
      <c r="A8783" s="1" t="s">
        <v>19253</v>
      </c>
      <c r="B8783" s="1" t="s">
        <v>6731</v>
      </c>
      <c r="C8783" s="1" t="s">
        <v>2006</v>
      </c>
      <c r="D8783" s="1" t="n">
        <v>1</v>
      </c>
      <c r="E8783" s="16" t="n">
        <v>482.17</v>
      </c>
      <c r="F8783" s="17" t="n">
        <v>0.1</v>
      </c>
      <c r="G8783" s="16" t="n">
        <v>433.95</v>
      </c>
      <c r="I8783" s="1" t="str">
        <f aca="false">INDEX(Products!$C$2:$C$51,MATCH(C8783,Products!$A$2:$A$51,0))</f>
        <v>Books &amp; Stationery</v>
      </c>
      <c r="J8783" s="1" t="str">
        <f aca="false">INDEX(Orders!$E$2:$E$8001,MATCH(B8783,Orders!$A$2:$A$8001,0))</f>
        <v>Delivered</v>
      </c>
      <c r="K8783" s="1" t="str">
        <f aca="false">LEFT(INDEX(Orders!$C$2:$C$8001,MATCH(B8783,Orders!$A$2:$A$8001,0)),7)</f>
        <v>2025-08</v>
      </c>
    </row>
    <row r="8784" customFormat="false" ht="15" hidden="false" customHeight="true" outlineLevel="0" collapsed="false">
      <c r="A8784" s="1" t="s">
        <v>19254</v>
      </c>
      <c r="B8784" s="1" t="s">
        <v>6731</v>
      </c>
      <c r="C8784" s="1" t="s">
        <v>1998</v>
      </c>
      <c r="D8784" s="1" t="n">
        <v>1</v>
      </c>
      <c r="E8784" s="16" t="n">
        <v>1335.85</v>
      </c>
      <c r="F8784" s="17" t="n">
        <v>0.15</v>
      </c>
      <c r="G8784" s="16" t="n">
        <v>1135.47</v>
      </c>
      <c r="I8784" s="1" t="str">
        <f aca="false">INDEX(Products!$C$2:$C$51,MATCH(C8784,Products!$A$2:$A$51,0))</f>
        <v>Sports &amp; Fitness</v>
      </c>
      <c r="J8784" s="1" t="str">
        <f aca="false">INDEX(Orders!$E$2:$E$8001,MATCH(B8784,Orders!$A$2:$A$8001,0))</f>
        <v>Delivered</v>
      </c>
      <c r="K8784" s="1" t="str">
        <f aca="false">LEFT(INDEX(Orders!$C$2:$C$8001,MATCH(B8784,Orders!$A$2:$A$8001,0)),7)</f>
        <v>2025-08</v>
      </c>
    </row>
    <row r="8785" customFormat="false" ht="15" hidden="false" customHeight="true" outlineLevel="0" collapsed="false">
      <c r="A8785" s="1" t="s">
        <v>19255</v>
      </c>
      <c r="B8785" s="1" t="s">
        <v>6732</v>
      </c>
      <c r="C8785" s="1" t="s">
        <v>2006</v>
      </c>
      <c r="D8785" s="1" t="n">
        <v>1</v>
      </c>
      <c r="E8785" s="16" t="n">
        <v>482.17</v>
      </c>
      <c r="F8785" s="17" t="n">
        <v>0</v>
      </c>
      <c r="G8785" s="16" t="n">
        <v>482.17</v>
      </c>
      <c r="I8785" s="1" t="str">
        <f aca="false">INDEX(Products!$C$2:$C$51,MATCH(C8785,Products!$A$2:$A$51,0))</f>
        <v>Books &amp; Stationery</v>
      </c>
      <c r="J8785" s="1" t="str">
        <f aca="false">INDEX(Orders!$E$2:$E$8001,MATCH(B8785,Orders!$A$2:$A$8001,0))</f>
        <v>Delivered</v>
      </c>
      <c r="K8785" s="1" t="str">
        <f aca="false">LEFT(INDEX(Orders!$C$2:$C$8001,MATCH(B8785,Orders!$A$2:$A$8001,0)),7)</f>
        <v>2024-12</v>
      </c>
    </row>
    <row r="8786" customFormat="false" ht="15" hidden="false" customHeight="true" outlineLevel="0" collapsed="false">
      <c r="A8786" s="1" t="s">
        <v>19256</v>
      </c>
      <c r="B8786" s="1" t="s">
        <v>6733</v>
      </c>
      <c r="C8786" s="1" t="s">
        <v>1990</v>
      </c>
      <c r="D8786" s="1" t="n">
        <v>1</v>
      </c>
      <c r="E8786" s="16" t="n">
        <v>5311.32</v>
      </c>
      <c r="F8786" s="17" t="n">
        <v>0.1</v>
      </c>
      <c r="G8786" s="16" t="n">
        <v>4780.19</v>
      </c>
      <c r="I8786" s="1" t="str">
        <f aca="false">INDEX(Products!$C$2:$C$51,MATCH(C8786,Products!$A$2:$A$51,0))</f>
        <v>Sports &amp; Fitness</v>
      </c>
      <c r="J8786" s="1" t="str">
        <f aca="false">INDEX(Orders!$E$2:$E$8001,MATCH(B8786,Orders!$A$2:$A$8001,0))</f>
        <v>Returned</v>
      </c>
      <c r="K8786" s="1" t="str">
        <f aca="false">LEFT(INDEX(Orders!$C$2:$C$8001,MATCH(B8786,Orders!$A$2:$A$8001,0)),7)</f>
        <v>2024-09</v>
      </c>
    </row>
    <row r="8787" customFormat="false" ht="15" hidden="false" customHeight="true" outlineLevel="0" collapsed="false">
      <c r="A8787" s="1" t="s">
        <v>19257</v>
      </c>
      <c r="B8787" s="1" t="s">
        <v>6733</v>
      </c>
      <c r="C8787" s="1" t="s">
        <v>1975</v>
      </c>
      <c r="D8787" s="1" t="n">
        <v>1</v>
      </c>
      <c r="E8787" s="16" t="n">
        <v>862.99</v>
      </c>
      <c r="F8787" s="17" t="n">
        <v>0.1</v>
      </c>
      <c r="G8787" s="16" t="n">
        <v>776.69</v>
      </c>
      <c r="I8787" s="1" t="str">
        <f aca="false">INDEX(Products!$C$2:$C$51,MATCH(C8787,Products!$A$2:$A$51,0))</f>
        <v>Beauty &amp; Personal Care</v>
      </c>
      <c r="J8787" s="1" t="str">
        <f aca="false">INDEX(Orders!$E$2:$E$8001,MATCH(B8787,Orders!$A$2:$A$8001,0))</f>
        <v>Returned</v>
      </c>
      <c r="K8787" s="1" t="str">
        <f aca="false">LEFT(INDEX(Orders!$C$2:$C$8001,MATCH(B8787,Orders!$A$2:$A$8001,0)),7)</f>
        <v>2024-09</v>
      </c>
    </row>
    <row r="8788" customFormat="false" ht="15" hidden="false" customHeight="true" outlineLevel="0" collapsed="false">
      <c r="A8788" s="1" t="s">
        <v>19258</v>
      </c>
      <c r="B8788" s="1" t="s">
        <v>6734</v>
      </c>
      <c r="C8788" s="1" t="s">
        <v>1930</v>
      </c>
      <c r="D8788" s="1" t="n">
        <v>1</v>
      </c>
      <c r="E8788" s="16" t="n">
        <v>2398.35</v>
      </c>
      <c r="F8788" s="17" t="n">
        <v>0.05</v>
      </c>
      <c r="G8788" s="16" t="n">
        <v>2278.43</v>
      </c>
      <c r="I8788" s="1" t="str">
        <f aca="false">INDEX(Products!$C$2:$C$51,MATCH(C8788,Products!$A$2:$A$51,0))</f>
        <v>Electronics</v>
      </c>
      <c r="J8788" s="1" t="str">
        <f aca="false">INDEX(Orders!$E$2:$E$8001,MATCH(B8788,Orders!$A$2:$A$8001,0))</f>
        <v>Delivered</v>
      </c>
      <c r="K8788" s="1" t="str">
        <f aca="false">LEFT(INDEX(Orders!$C$2:$C$8001,MATCH(B8788,Orders!$A$2:$A$8001,0)),7)</f>
        <v>2025-12</v>
      </c>
    </row>
    <row r="8789" customFormat="false" ht="15" hidden="false" customHeight="true" outlineLevel="0" collapsed="false">
      <c r="A8789" s="1" t="s">
        <v>19259</v>
      </c>
      <c r="B8789" s="1" t="s">
        <v>6735</v>
      </c>
      <c r="C8789" s="1" t="s">
        <v>1937</v>
      </c>
      <c r="D8789" s="1" t="n">
        <v>1</v>
      </c>
      <c r="E8789" s="16" t="n">
        <v>1364.75</v>
      </c>
      <c r="F8789" s="17" t="n">
        <v>0</v>
      </c>
      <c r="G8789" s="16" t="n">
        <v>1364.75</v>
      </c>
      <c r="I8789" s="1" t="str">
        <f aca="false">INDEX(Products!$C$2:$C$51,MATCH(C8789,Products!$A$2:$A$51,0))</f>
        <v>Fashion</v>
      </c>
      <c r="J8789" s="1" t="str">
        <f aca="false">INDEX(Orders!$E$2:$E$8001,MATCH(B8789,Orders!$A$2:$A$8001,0))</f>
        <v>Delivered</v>
      </c>
      <c r="K8789" s="1" t="str">
        <f aca="false">LEFT(INDEX(Orders!$C$2:$C$8001,MATCH(B8789,Orders!$A$2:$A$8001,0)),7)</f>
        <v>2025-02</v>
      </c>
    </row>
    <row r="8790" customFormat="false" ht="15" hidden="false" customHeight="true" outlineLevel="0" collapsed="false">
      <c r="A8790" s="1" t="s">
        <v>19260</v>
      </c>
      <c r="B8790" s="1" t="s">
        <v>6736</v>
      </c>
      <c r="C8790" s="1" t="s">
        <v>1940</v>
      </c>
      <c r="D8790" s="1" t="n">
        <v>1</v>
      </c>
      <c r="E8790" s="16" t="n">
        <v>2374.52</v>
      </c>
      <c r="F8790" s="17" t="n">
        <v>0</v>
      </c>
      <c r="G8790" s="16" t="n">
        <v>2374.52</v>
      </c>
      <c r="I8790" s="1" t="str">
        <f aca="false">INDEX(Products!$C$2:$C$51,MATCH(C8790,Products!$A$2:$A$51,0))</f>
        <v>Fashion</v>
      </c>
      <c r="J8790" s="1" t="str">
        <f aca="false">INDEX(Orders!$E$2:$E$8001,MATCH(B8790,Orders!$A$2:$A$8001,0))</f>
        <v>Delivered</v>
      </c>
      <c r="K8790" s="1" t="str">
        <f aca="false">LEFT(INDEX(Orders!$C$2:$C$8001,MATCH(B8790,Orders!$A$2:$A$8001,0)),7)</f>
        <v>2025-12</v>
      </c>
    </row>
    <row r="8791" customFormat="false" ht="15" hidden="false" customHeight="true" outlineLevel="0" collapsed="false">
      <c r="A8791" s="1" t="s">
        <v>19261</v>
      </c>
      <c r="B8791" s="1" t="s">
        <v>6737</v>
      </c>
      <c r="C8791" s="1" t="s">
        <v>1997</v>
      </c>
      <c r="D8791" s="1" t="n">
        <v>1</v>
      </c>
      <c r="E8791" s="16" t="n">
        <v>311.15</v>
      </c>
      <c r="F8791" s="17" t="n">
        <v>0</v>
      </c>
      <c r="G8791" s="16" t="n">
        <v>311.15</v>
      </c>
      <c r="I8791" s="1" t="str">
        <f aca="false">INDEX(Products!$C$2:$C$51,MATCH(C8791,Products!$A$2:$A$51,0))</f>
        <v>Sports &amp; Fitness</v>
      </c>
      <c r="J8791" s="1" t="str">
        <f aca="false">INDEX(Orders!$E$2:$E$8001,MATCH(B8791,Orders!$A$2:$A$8001,0))</f>
        <v>Delivered</v>
      </c>
      <c r="K8791" s="1" t="str">
        <f aca="false">LEFT(INDEX(Orders!$C$2:$C$8001,MATCH(B8791,Orders!$A$2:$A$8001,0)),7)</f>
        <v>2025-07</v>
      </c>
    </row>
    <row r="8792" customFormat="false" ht="15" hidden="false" customHeight="true" outlineLevel="0" collapsed="false">
      <c r="A8792" s="1" t="s">
        <v>19262</v>
      </c>
      <c r="B8792" s="1" t="s">
        <v>6737</v>
      </c>
      <c r="C8792" s="1" t="s">
        <v>1976</v>
      </c>
      <c r="D8792" s="1" t="n">
        <v>1</v>
      </c>
      <c r="E8792" s="16" t="n">
        <v>1603.35</v>
      </c>
      <c r="F8792" s="17" t="n">
        <v>0.1</v>
      </c>
      <c r="G8792" s="16" t="n">
        <v>1443.02</v>
      </c>
      <c r="I8792" s="1" t="str">
        <f aca="false">INDEX(Products!$C$2:$C$51,MATCH(C8792,Products!$A$2:$A$51,0))</f>
        <v>Beauty &amp; Personal Care</v>
      </c>
      <c r="J8792" s="1" t="str">
        <f aca="false">INDEX(Orders!$E$2:$E$8001,MATCH(B8792,Orders!$A$2:$A$8001,0))</f>
        <v>Delivered</v>
      </c>
      <c r="K8792" s="1" t="str">
        <f aca="false">LEFT(INDEX(Orders!$C$2:$C$8001,MATCH(B8792,Orders!$A$2:$A$8001,0)),7)</f>
        <v>2025-07</v>
      </c>
    </row>
    <row r="8793" customFormat="false" ht="15" hidden="false" customHeight="true" outlineLevel="0" collapsed="false">
      <c r="A8793" s="1" t="s">
        <v>19263</v>
      </c>
      <c r="B8793" s="1" t="s">
        <v>6737</v>
      </c>
      <c r="C8793" s="1" t="s">
        <v>2006</v>
      </c>
      <c r="D8793" s="1" t="n">
        <v>1</v>
      </c>
      <c r="E8793" s="16" t="n">
        <v>482.17</v>
      </c>
      <c r="F8793" s="17" t="n">
        <v>0.15</v>
      </c>
      <c r="G8793" s="16" t="n">
        <v>409.84</v>
      </c>
      <c r="I8793" s="1" t="str">
        <f aca="false">INDEX(Products!$C$2:$C$51,MATCH(C8793,Products!$A$2:$A$51,0))</f>
        <v>Books &amp; Stationery</v>
      </c>
      <c r="J8793" s="1" t="str">
        <f aca="false">INDEX(Orders!$E$2:$E$8001,MATCH(B8793,Orders!$A$2:$A$8001,0))</f>
        <v>Delivered</v>
      </c>
      <c r="K8793" s="1" t="str">
        <f aca="false">LEFT(INDEX(Orders!$C$2:$C$8001,MATCH(B8793,Orders!$A$2:$A$8001,0)),7)</f>
        <v>2025-07</v>
      </c>
    </row>
    <row r="8794" customFormat="false" ht="15" hidden="false" customHeight="true" outlineLevel="0" collapsed="false">
      <c r="A8794" s="1" t="s">
        <v>19264</v>
      </c>
      <c r="B8794" s="1" t="s">
        <v>6737</v>
      </c>
      <c r="C8794" s="1" t="s">
        <v>1940</v>
      </c>
      <c r="D8794" s="1" t="n">
        <v>1</v>
      </c>
      <c r="E8794" s="16" t="n">
        <v>2374.52</v>
      </c>
      <c r="F8794" s="17" t="n">
        <v>0</v>
      </c>
      <c r="G8794" s="16" t="n">
        <v>2374.52</v>
      </c>
      <c r="I8794" s="1" t="str">
        <f aca="false">INDEX(Products!$C$2:$C$51,MATCH(C8794,Products!$A$2:$A$51,0))</f>
        <v>Fashion</v>
      </c>
      <c r="J8794" s="1" t="str">
        <f aca="false">INDEX(Orders!$E$2:$E$8001,MATCH(B8794,Orders!$A$2:$A$8001,0))</f>
        <v>Delivered</v>
      </c>
      <c r="K8794" s="1" t="str">
        <f aca="false">LEFT(INDEX(Orders!$C$2:$C$8001,MATCH(B8794,Orders!$A$2:$A$8001,0)),7)</f>
        <v>2025-07</v>
      </c>
    </row>
    <row r="8795" customFormat="false" ht="15" hidden="false" customHeight="true" outlineLevel="0" collapsed="false">
      <c r="A8795" s="1" t="s">
        <v>19265</v>
      </c>
      <c r="B8795" s="1" t="s">
        <v>6737</v>
      </c>
      <c r="C8795" s="1" t="s">
        <v>1971</v>
      </c>
      <c r="D8795" s="1" t="n">
        <v>1</v>
      </c>
      <c r="E8795" s="16" t="n">
        <v>2073.63</v>
      </c>
      <c r="F8795" s="17" t="n">
        <v>0.05</v>
      </c>
      <c r="G8795" s="16" t="n">
        <v>1969.95</v>
      </c>
      <c r="I8795" s="1" t="str">
        <f aca="false">INDEX(Products!$C$2:$C$51,MATCH(C8795,Products!$A$2:$A$51,0))</f>
        <v>Home &amp; Kitchen</v>
      </c>
      <c r="J8795" s="1" t="str">
        <f aca="false">INDEX(Orders!$E$2:$E$8001,MATCH(B8795,Orders!$A$2:$A$8001,0))</f>
        <v>Delivered</v>
      </c>
      <c r="K8795" s="1" t="str">
        <f aca="false">LEFT(INDEX(Orders!$C$2:$C$8001,MATCH(B8795,Orders!$A$2:$A$8001,0)),7)</f>
        <v>2025-07</v>
      </c>
    </row>
    <row r="8796" customFormat="false" ht="15" hidden="false" customHeight="true" outlineLevel="0" collapsed="false">
      <c r="A8796" s="1" t="s">
        <v>19266</v>
      </c>
      <c r="B8796" s="1" t="s">
        <v>6738</v>
      </c>
      <c r="C8796" s="1" t="s">
        <v>1997</v>
      </c>
      <c r="D8796" s="1" t="n">
        <v>1</v>
      </c>
      <c r="E8796" s="16" t="n">
        <v>311.15</v>
      </c>
      <c r="F8796" s="17" t="n">
        <v>0</v>
      </c>
      <c r="G8796" s="16" t="n">
        <v>311.15</v>
      </c>
      <c r="I8796" s="1" t="str">
        <f aca="false">INDEX(Products!$C$2:$C$51,MATCH(C8796,Products!$A$2:$A$51,0))</f>
        <v>Sports &amp; Fitness</v>
      </c>
      <c r="J8796" s="1" t="str">
        <f aca="false">INDEX(Orders!$E$2:$E$8001,MATCH(B8796,Orders!$A$2:$A$8001,0))</f>
        <v>Delivered</v>
      </c>
      <c r="K8796" s="1" t="str">
        <f aca="false">LEFT(INDEX(Orders!$C$2:$C$8001,MATCH(B8796,Orders!$A$2:$A$8001,0)),7)</f>
        <v>2024-01</v>
      </c>
    </row>
    <row r="8797" customFormat="false" ht="15" hidden="false" customHeight="true" outlineLevel="0" collapsed="false">
      <c r="A8797" s="1" t="s">
        <v>19267</v>
      </c>
      <c r="B8797" s="1" t="s">
        <v>6738</v>
      </c>
      <c r="C8797" s="1" t="s">
        <v>1979</v>
      </c>
      <c r="D8797" s="1" t="n">
        <v>3</v>
      </c>
      <c r="E8797" s="16" t="n">
        <v>623</v>
      </c>
      <c r="F8797" s="17" t="n">
        <v>0</v>
      </c>
      <c r="G8797" s="16" t="n">
        <v>1869</v>
      </c>
      <c r="I8797" s="1" t="str">
        <f aca="false">INDEX(Products!$C$2:$C$51,MATCH(C8797,Products!$A$2:$A$51,0))</f>
        <v>Beauty &amp; Personal Care</v>
      </c>
      <c r="J8797" s="1" t="str">
        <f aca="false">INDEX(Orders!$E$2:$E$8001,MATCH(B8797,Orders!$A$2:$A$8001,0))</f>
        <v>Delivered</v>
      </c>
      <c r="K8797" s="1" t="str">
        <f aca="false">LEFT(INDEX(Orders!$C$2:$C$8001,MATCH(B8797,Orders!$A$2:$A$8001,0)),7)</f>
        <v>2024-01</v>
      </c>
    </row>
    <row r="8798" customFormat="false" ht="15" hidden="false" customHeight="true" outlineLevel="0" collapsed="false">
      <c r="A8798" s="1" t="s">
        <v>19268</v>
      </c>
      <c r="B8798" s="1" t="s">
        <v>6739</v>
      </c>
      <c r="C8798" s="1" t="s">
        <v>2006</v>
      </c>
      <c r="D8798" s="1" t="n">
        <v>2</v>
      </c>
      <c r="E8798" s="16" t="n">
        <v>482.17</v>
      </c>
      <c r="F8798" s="17" t="n">
        <v>0</v>
      </c>
      <c r="G8798" s="16" t="n">
        <v>964.34</v>
      </c>
      <c r="I8798" s="1" t="str">
        <f aca="false">INDEX(Products!$C$2:$C$51,MATCH(C8798,Products!$A$2:$A$51,0))</f>
        <v>Books &amp; Stationery</v>
      </c>
      <c r="J8798" s="1" t="str">
        <f aca="false">INDEX(Orders!$E$2:$E$8001,MATCH(B8798,Orders!$A$2:$A$8001,0))</f>
        <v>Delivered</v>
      </c>
      <c r="K8798" s="1" t="str">
        <f aca="false">LEFT(INDEX(Orders!$C$2:$C$8001,MATCH(B8798,Orders!$A$2:$A$8001,0)),7)</f>
        <v>2024-11</v>
      </c>
    </row>
    <row r="8799" customFormat="false" ht="15" hidden="false" customHeight="true" outlineLevel="0" collapsed="false">
      <c r="A8799" s="1" t="s">
        <v>19269</v>
      </c>
      <c r="B8799" s="1" t="s">
        <v>6740</v>
      </c>
      <c r="C8799" s="1" t="s">
        <v>1930</v>
      </c>
      <c r="D8799" s="1" t="n">
        <v>1</v>
      </c>
      <c r="E8799" s="16" t="n">
        <v>2398.35</v>
      </c>
      <c r="F8799" s="17" t="n">
        <v>0.05</v>
      </c>
      <c r="G8799" s="16" t="n">
        <v>2278.43</v>
      </c>
      <c r="I8799" s="1" t="str">
        <f aca="false">INDEX(Products!$C$2:$C$51,MATCH(C8799,Products!$A$2:$A$51,0))</f>
        <v>Electronics</v>
      </c>
      <c r="J8799" s="1" t="str">
        <f aca="false">INDEX(Orders!$E$2:$E$8001,MATCH(B8799,Orders!$A$2:$A$8001,0))</f>
        <v>Delivered</v>
      </c>
      <c r="K8799" s="1" t="str">
        <f aca="false">LEFT(INDEX(Orders!$C$2:$C$8001,MATCH(B8799,Orders!$A$2:$A$8001,0)),7)</f>
        <v>2025-11</v>
      </c>
    </row>
    <row r="8800" customFormat="false" ht="15" hidden="false" customHeight="true" outlineLevel="0" collapsed="false">
      <c r="A8800" s="1" t="s">
        <v>19270</v>
      </c>
      <c r="B8800" s="1" t="s">
        <v>6741</v>
      </c>
      <c r="C8800" s="1" t="s">
        <v>1940</v>
      </c>
      <c r="D8800" s="1" t="n">
        <v>1</v>
      </c>
      <c r="E8800" s="16" t="n">
        <v>2374.52</v>
      </c>
      <c r="F8800" s="17" t="n">
        <v>0.05</v>
      </c>
      <c r="G8800" s="16" t="n">
        <v>2255.79</v>
      </c>
      <c r="I8800" s="1" t="str">
        <f aca="false">INDEX(Products!$C$2:$C$51,MATCH(C8800,Products!$A$2:$A$51,0))</f>
        <v>Fashion</v>
      </c>
      <c r="J8800" s="1" t="str">
        <f aca="false">INDEX(Orders!$E$2:$E$8001,MATCH(B8800,Orders!$A$2:$A$8001,0))</f>
        <v>Cancelled</v>
      </c>
      <c r="K8800" s="1" t="str">
        <f aca="false">LEFT(INDEX(Orders!$C$2:$C$8001,MATCH(B8800,Orders!$A$2:$A$8001,0)),7)</f>
        <v>2024-12</v>
      </c>
    </row>
    <row r="8801" customFormat="false" ht="15" hidden="false" customHeight="true" outlineLevel="0" collapsed="false">
      <c r="A8801" s="1" t="s">
        <v>19271</v>
      </c>
      <c r="B8801" s="1" t="s">
        <v>6741</v>
      </c>
      <c r="C8801" s="1" t="s">
        <v>2006</v>
      </c>
      <c r="D8801" s="1" t="n">
        <v>1</v>
      </c>
      <c r="E8801" s="16" t="n">
        <v>482.17</v>
      </c>
      <c r="F8801" s="17" t="n">
        <v>0.15</v>
      </c>
      <c r="G8801" s="16" t="n">
        <v>409.84</v>
      </c>
      <c r="I8801" s="1" t="str">
        <f aca="false">INDEX(Products!$C$2:$C$51,MATCH(C8801,Products!$A$2:$A$51,0))</f>
        <v>Books &amp; Stationery</v>
      </c>
      <c r="J8801" s="1" t="str">
        <f aca="false">INDEX(Orders!$E$2:$E$8001,MATCH(B8801,Orders!$A$2:$A$8001,0))</f>
        <v>Cancelled</v>
      </c>
      <c r="K8801" s="1" t="str">
        <f aca="false">LEFT(INDEX(Orders!$C$2:$C$8001,MATCH(B8801,Orders!$A$2:$A$8001,0)),7)</f>
        <v>2024-12</v>
      </c>
    </row>
    <row r="8802" customFormat="false" ht="15" hidden="false" customHeight="true" outlineLevel="0" collapsed="false">
      <c r="A8802" s="1" t="s">
        <v>19272</v>
      </c>
      <c r="B8802" s="1" t="s">
        <v>6741</v>
      </c>
      <c r="C8802" s="1" t="s">
        <v>1937</v>
      </c>
      <c r="D8802" s="1" t="n">
        <v>1</v>
      </c>
      <c r="E8802" s="16" t="n">
        <v>1364.75</v>
      </c>
      <c r="F8802" s="17" t="n">
        <v>0.05</v>
      </c>
      <c r="G8802" s="16" t="n">
        <v>1296.51</v>
      </c>
      <c r="I8802" s="1" t="str">
        <f aca="false">INDEX(Products!$C$2:$C$51,MATCH(C8802,Products!$A$2:$A$51,0))</f>
        <v>Fashion</v>
      </c>
      <c r="J8802" s="1" t="str">
        <f aca="false">INDEX(Orders!$E$2:$E$8001,MATCH(B8802,Orders!$A$2:$A$8001,0))</f>
        <v>Cancelled</v>
      </c>
      <c r="K8802" s="1" t="str">
        <f aca="false">LEFT(INDEX(Orders!$C$2:$C$8001,MATCH(B8802,Orders!$A$2:$A$8001,0)),7)</f>
        <v>2024-12</v>
      </c>
    </row>
    <row r="8803" customFormat="false" ht="15" hidden="false" customHeight="true" outlineLevel="0" collapsed="false">
      <c r="A8803" s="1" t="s">
        <v>19273</v>
      </c>
      <c r="B8803" s="1" t="s">
        <v>6742</v>
      </c>
      <c r="C8803" s="1" t="s">
        <v>2006</v>
      </c>
      <c r="D8803" s="1" t="n">
        <v>2</v>
      </c>
      <c r="E8803" s="16" t="n">
        <v>482.17</v>
      </c>
      <c r="F8803" s="17" t="n">
        <v>0</v>
      </c>
      <c r="G8803" s="16" t="n">
        <v>964.34</v>
      </c>
      <c r="I8803" s="1" t="str">
        <f aca="false">INDEX(Products!$C$2:$C$51,MATCH(C8803,Products!$A$2:$A$51,0))</f>
        <v>Books &amp; Stationery</v>
      </c>
      <c r="J8803" s="1" t="str">
        <f aca="false">INDEX(Orders!$E$2:$E$8001,MATCH(B8803,Orders!$A$2:$A$8001,0))</f>
        <v>Delivered</v>
      </c>
      <c r="K8803" s="1" t="str">
        <f aca="false">LEFT(INDEX(Orders!$C$2:$C$8001,MATCH(B8803,Orders!$A$2:$A$8001,0)),7)</f>
        <v>2025-07</v>
      </c>
    </row>
    <row r="8804" customFormat="false" ht="15" hidden="false" customHeight="true" outlineLevel="0" collapsed="false">
      <c r="A8804" s="1" t="s">
        <v>19274</v>
      </c>
      <c r="B8804" s="1" t="s">
        <v>6742</v>
      </c>
      <c r="C8804" s="1" t="s">
        <v>1973</v>
      </c>
      <c r="D8804" s="1" t="n">
        <v>2</v>
      </c>
      <c r="E8804" s="16" t="n">
        <v>1158.24</v>
      </c>
      <c r="F8804" s="17" t="n">
        <v>0.15</v>
      </c>
      <c r="G8804" s="16" t="n">
        <v>1969.01</v>
      </c>
      <c r="I8804" s="1" t="str">
        <f aca="false">INDEX(Products!$C$2:$C$51,MATCH(C8804,Products!$A$2:$A$51,0))</f>
        <v>Home &amp; Kitchen</v>
      </c>
      <c r="J8804" s="1" t="str">
        <f aca="false">INDEX(Orders!$E$2:$E$8001,MATCH(B8804,Orders!$A$2:$A$8001,0))</f>
        <v>Delivered</v>
      </c>
      <c r="K8804" s="1" t="str">
        <f aca="false">LEFT(INDEX(Orders!$C$2:$C$8001,MATCH(B8804,Orders!$A$2:$A$8001,0)),7)</f>
        <v>2025-07</v>
      </c>
    </row>
    <row r="8805" customFormat="false" ht="15" hidden="false" customHeight="true" outlineLevel="0" collapsed="false">
      <c r="A8805" s="1" t="s">
        <v>19275</v>
      </c>
      <c r="B8805" s="1" t="s">
        <v>6743</v>
      </c>
      <c r="C8805" s="1" t="s">
        <v>1975</v>
      </c>
      <c r="D8805" s="1" t="n">
        <v>2</v>
      </c>
      <c r="E8805" s="16" t="n">
        <v>862.99</v>
      </c>
      <c r="F8805" s="17" t="n">
        <v>0</v>
      </c>
      <c r="G8805" s="16" t="n">
        <v>1725.98</v>
      </c>
      <c r="I8805" s="1" t="str">
        <f aca="false">INDEX(Products!$C$2:$C$51,MATCH(C8805,Products!$A$2:$A$51,0))</f>
        <v>Beauty &amp; Personal Care</v>
      </c>
      <c r="J8805" s="1" t="str">
        <f aca="false">INDEX(Orders!$E$2:$E$8001,MATCH(B8805,Orders!$A$2:$A$8001,0))</f>
        <v>Delivered</v>
      </c>
      <c r="K8805" s="1" t="str">
        <f aca="false">LEFT(INDEX(Orders!$C$2:$C$8001,MATCH(B8805,Orders!$A$2:$A$8001,0)),7)</f>
        <v>2025-12</v>
      </c>
    </row>
    <row r="8806" customFormat="false" ht="15" hidden="false" customHeight="true" outlineLevel="0" collapsed="false">
      <c r="A8806" s="1" t="s">
        <v>19276</v>
      </c>
      <c r="B8806" s="1" t="s">
        <v>6743</v>
      </c>
      <c r="C8806" s="1" t="s">
        <v>1940</v>
      </c>
      <c r="D8806" s="1" t="n">
        <v>1</v>
      </c>
      <c r="E8806" s="16" t="n">
        <v>2374.52</v>
      </c>
      <c r="F8806" s="17" t="n">
        <v>0.05</v>
      </c>
      <c r="G8806" s="16" t="n">
        <v>2255.79</v>
      </c>
      <c r="I8806" s="1" t="str">
        <f aca="false">INDEX(Products!$C$2:$C$51,MATCH(C8806,Products!$A$2:$A$51,0))</f>
        <v>Fashion</v>
      </c>
      <c r="J8806" s="1" t="str">
        <f aca="false">INDEX(Orders!$E$2:$E$8001,MATCH(B8806,Orders!$A$2:$A$8001,0))</f>
        <v>Delivered</v>
      </c>
      <c r="K8806" s="1" t="str">
        <f aca="false">LEFT(INDEX(Orders!$C$2:$C$8001,MATCH(B8806,Orders!$A$2:$A$8001,0)),7)</f>
        <v>2025-12</v>
      </c>
    </row>
    <row r="8807" customFormat="false" ht="15" hidden="false" customHeight="true" outlineLevel="0" collapsed="false">
      <c r="A8807" s="1" t="s">
        <v>19277</v>
      </c>
      <c r="B8807" s="1" t="s">
        <v>6743</v>
      </c>
      <c r="C8807" s="1" t="s">
        <v>2006</v>
      </c>
      <c r="D8807" s="1" t="n">
        <v>1</v>
      </c>
      <c r="E8807" s="16" t="n">
        <v>482.17</v>
      </c>
      <c r="F8807" s="17" t="n">
        <v>0.1</v>
      </c>
      <c r="G8807" s="16" t="n">
        <v>433.95</v>
      </c>
      <c r="I8807" s="1" t="str">
        <f aca="false">INDEX(Products!$C$2:$C$51,MATCH(C8807,Products!$A$2:$A$51,0))</f>
        <v>Books &amp; Stationery</v>
      </c>
      <c r="J8807" s="1" t="str">
        <f aca="false">INDEX(Orders!$E$2:$E$8001,MATCH(B8807,Orders!$A$2:$A$8001,0))</f>
        <v>Delivered</v>
      </c>
      <c r="K8807" s="1" t="str">
        <f aca="false">LEFT(INDEX(Orders!$C$2:$C$8001,MATCH(B8807,Orders!$A$2:$A$8001,0)),7)</f>
        <v>2025-12</v>
      </c>
    </row>
    <row r="8808" customFormat="false" ht="15" hidden="false" customHeight="true" outlineLevel="0" collapsed="false">
      <c r="A8808" s="1" t="s">
        <v>19278</v>
      </c>
      <c r="B8808" s="1" t="s">
        <v>6744</v>
      </c>
      <c r="C8808" s="1" t="s">
        <v>1930</v>
      </c>
      <c r="D8808" s="1" t="n">
        <v>2</v>
      </c>
      <c r="E8808" s="16" t="n">
        <v>2398.35</v>
      </c>
      <c r="F8808" s="17" t="n">
        <v>0</v>
      </c>
      <c r="G8808" s="16" t="n">
        <v>4796.7</v>
      </c>
      <c r="I8808" s="1" t="str">
        <f aca="false">INDEX(Products!$C$2:$C$51,MATCH(C8808,Products!$A$2:$A$51,0))</f>
        <v>Electronics</v>
      </c>
      <c r="J8808" s="1" t="str">
        <f aca="false">INDEX(Orders!$E$2:$E$8001,MATCH(B8808,Orders!$A$2:$A$8001,0))</f>
        <v>Delivered</v>
      </c>
      <c r="K8808" s="1" t="str">
        <f aca="false">LEFT(INDEX(Orders!$C$2:$C$8001,MATCH(B8808,Orders!$A$2:$A$8001,0)),7)</f>
        <v>2025-09</v>
      </c>
    </row>
    <row r="8809" customFormat="false" ht="15" hidden="false" customHeight="true" outlineLevel="0" collapsed="false">
      <c r="A8809" s="1" t="s">
        <v>19279</v>
      </c>
      <c r="B8809" s="1" t="s">
        <v>6745</v>
      </c>
      <c r="C8809" s="1" t="s">
        <v>2000</v>
      </c>
      <c r="D8809" s="1" t="n">
        <v>1</v>
      </c>
      <c r="E8809" s="16" t="n">
        <v>425.08</v>
      </c>
      <c r="F8809" s="17" t="n">
        <v>0.2</v>
      </c>
      <c r="G8809" s="16" t="n">
        <v>340.06</v>
      </c>
      <c r="I8809" s="1" t="str">
        <f aca="false">INDEX(Products!$C$2:$C$51,MATCH(C8809,Products!$A$2:$A$51,0))</f>
        <v>Books &amp; Stationery</v>
      </c>
      <c r="J8809" s="1" t="str">
        <f aca="false">INDEX(Orders!$E$2:$E$8001,MATCH(B8809,Orders!$A$2:$A$8001,0))</f>
        <v>Delivered</v>
      </c>
      <c r="K8809" s="1" t="str">
        <f aca="false">LEFT(INDEX(Orders!$C$2:$C$8001,MATCH(B8809,Orders!$A$2:$A$8001,0)),7)</f>
        <v>2024-10</v>
      </c>
    </row>
    <row r="8810" customFormat="false" ht="15" hidden="false" customHeight="true" outlineLevel="0" collapsed="false">
      <c r="A8810" s="1" t="s">
        <v>19280</v>
      </c>
      <c r="B8810" s="1" t="s">
        <v>6745</v>
      </c>
      <c r="C8810" s="1" t="s">
        <v>1933</v>
      </c>
      <c r="D8810" s="1" t="n">
        <v>2</v>
      </c>
      <c r="E8810" s="16" t="n">
        <v>7194.38</v>
      </c>
      <c r="F8810" s="17" t="n">
        <v>0</v>
      </c>
      <c r="G8810" s="16" t="n">
        <v>14388.76</v>
      </c>
      <c r="I8810" s="1" t="str">
        <f aca="false">INDEX(Products!$C$2:$C$51,MATCH(C8810,Products!$A$2:$A$51,0))</f>
        <v>Electronics</v>
      </c>
      <c r="J8810" s="1" t="str">
        <f aca="false">INDEX(Orders!$E$2:$E$8001,MATCH(B8810,Orders!$A$2:$A$8001,0))</f>
        <v>Delivered</v>
      </c>
      <c r="K8810" s="1" t="str">
        <f aca="false">LEFT(INDEX(Orders!$C$2:$C$8001,MATCH(B8810,Orders!$A$2:$A$8001,0)),7)</f>
        <v>2024-10</v>
      </c>
    </row>
    <row r="8811" customFormat="false" ht="15" hidden="false" customHeight="true" outlineLevel="0" collapsed="false">
      <c r="A8811" s="1" t="s">
        <v>19281</v>
      </c>
      <c r="B8811" s="1" t="s">
        <v>6745</v>
      </c>
      <c r="C8811" s="1" t="s">
        <v>1930</v>
      </c>
      <c r="D8811" s="1" t="n">
        <v>1</v>
      </c>
      <c r="E8811" s="16" t="n">
        <v>2398.35</v>
      </c>
      <c r="F8811" s="17" t="n">
        <v>0.1</v>
      </c>
      <c r="G8811" s="16" t="n">
        <v>2158.52</v>
      </c>
      <c r="I8811" s="1" t="str">
        <f aca="false">INDEX(Products!$C$2:$C$51,MATCH(C8811,Products!$A$2:$A$51,0))</f>
        <v>Electronics</v>
      </c>
      <c r="J8811" s="1" t="str">
        <f aca="false">INDEX(Orders!$E$2:$E$8001,MATCH(B8811,Orders!$A$2:$A$8001,0))</f>
        <v>Delivered</v>
      </c>
      <c r="K8811" s="1" t="str">
        <f aca="false">LEFT(INDEX(Orders!$C$2:$C$8001,MATCH(B8811,Orders!$A$2:$A$8001,0)),7)</f>
        <v>2024-10</v>
      </c>
    </row>
    <row r="8812" customFormat="false" ht="15" hidden="false" customHeight="true" outlineLevel="0" collapsed="false">
      <c r="A8812" s="1" t="s">
        <v>19282</v>
      </c>
      <c r="B8812" s="1" t="s">
        <v>6746</v>
      </c>
      <c r="C8812" s="1" t="s">
        <v>1971</v>
      </c>
      <c r="D8812" s="1" t="n">
        <v>1</v>
      </c>
      <c r="E8812" s="16" t="n">
        <v>2073.63</v>
      </c>
      <c r="F8812" s="17" t="n">
        <v>0.05</v>
      </c>
      <c r="G8812" s="16" t="n">
        <v>1969.95</v>
      </c>
      <c r="I8812" s="1" t="str">
        <f aca="false">INDEX(Products!$C$2:$C$51,MATCH(C8812,Products!$A$2:$A$51,0))</f>
        <v>Home &amp; Kitchen</v>
      </c>
      <c r="J8812" s="1" t="str">
        <f aca="false">INDEX(Orders!$E$2:$E$8001,MATCH(B8812,Orders!$A$2:$A$8001,0))</f>
        <v>Delivered</v>
      </c>
      <c r="K8812" s="1" t="str">
        <f aca="false">LEFT(INDEX(Orders!$C$2:$C$8001,MATCH(B8812,Orders!$A$2:$A$8001,0)),7)</f>
        <v>2025-10</v>
      </c>
    </row>
    <row r="8813" customFormat="false" ht="15" hidden="false" customHeight="true" outlineLevel="0" collapsed="false">
      <c r="A8813" s="1" t="s">
        <v>19283</v>
      </c>
      <c r="B8813" s="1" t="s">
        <v>6746</v>
      </c>
      <c r="C8813" s="1" t="s">
        <v>1930</v>
      </c>
      <c r="D8813" s="1" t="n">
        <v>1</v>
      </c>
      <c r="E8813" s="16" t="n">
        <v>2398.35</v>
      </c>
      <c r="F8813" s="17" t="n">
        <v>0.15</v>
      </c>
      <c r="G8813" s="16" t="n">
        <v>2038.6</v>
      </c>
      <c r="I8813" s="1" t="str">
        <f aca="false">INDEX(Products!$C$2:$C$51,MATCH(C8813,Products!$A$2:$A$51,0))</f>
        <v>Electronics</v>
      </c>
      <c r="J8813" s="1" t="str">
        <f aca="false">INDEX(Orders!$E$2:$E$8001,MATCH(B8813,Orders!$A$2:$A$8001,0))</f>
        <v>Delivered</v>
      </c>
      <c r="K8813" s="1" t="str">
        <f aca="false">LEFT(INDEX(Orders!$C$2:$C$8001,MATCH(B8813,Orders!$A$2:$A$8001,0)),7)</f>
        <v>2025-10</v>
      </c>
    </row>
    <row r="8814" customFormat="false" ht="15" hidden="false" customHeight="true" outlineLevel="0" collapsed="false">
      <c r="A8814" s="1" t="s">
        <v>19284</v>
      </c>
      <c r="B8814" s="1" t="s">
        <v>6746</v>
      </c>
      <c r="C8814" s="1" t="s">
        <v>1940</v>
      </c>
      <c r="D8814" s="1" t="n">
        <v>1</v>
      </c>
      <c r="E8814" s="16" t="n">
        <v>2374.52</v>
      </c>
      <c r="F8814" s="17" t="n">
        <v>0</v>
      </c>
      <c r="G8814" s="16" t="n">
        <v>2374.52</v>
      </c>
      <c r="I8814" s="1" t="str">
        <f aca="false">INDEX(Products!$C$2:$C$51,MATCH(C8814,Products!$A$2:$A$51,0))</f>
        <v>Fashion</v>
      </c>
      <c r="J8814" s="1" t="str">
        <f aca="false">INDEX(Orders!$E$2:$E$8001,MATCH(B8814,Orders!$A$2:$A$8001,0))</f>
        <v>Delivered</v>
      </c>
      <c r="K8814" s="1" t="str">
        <f aca="false">LEFT(INDEX(Orders!$C$2:$C$8001,MATCH(B8814,Orders!$A$2:$A$8001,0)),7)</f>
        <v>2025-10</v>
      </c>
    </row>
    <row r="8815" customFormat="false" ht="15" hidden="false" customHeight="true" outlineLevel="0" collapsed="false">
      <c r="A8815" s="1" t="s">
        <v>19285</v>
      </c>
      <c r="B8815" s="1" t="s">
        <v>6746</v>
      </c>
      <c r="C8815" s="1" t="s">
        <v>1959</v>
      </c>
      <c r="D8815" s="1" t="n">
        <v>2</v>
      </c>
      <c r="E8815" s="16" t="n">
        <v>2142.79</v>
      </c>
      <c r="F8815" s="17" t="n">
        <v>0</v>
      </c>
      <c r="G8815" s="16" t="n">
        <v>4285.58</v>
      </c>
      <c r="I8815" s="1" t="str">
        <f aca="false">INDEX(Products!$C$2:$C$51,MATCH(C8815,Products!$A$2:$A$51,0))</f>
        <v>Home &amp; Kitchen</v>
      </c>
      <c r="J8815" s="1" t="str">
        <f aca="false">INDEX(Orders!$E$2:$E$8001,MATCH(B8815,Orders!$A$2:$A$8001,0))</f>
        <v>Delivered</v>
      </c>
      <c r="K8815" s="1" t="str">
        <f aca="false">LEFT(INDEX(Orders!$C$2:$C$8001,MATCH(B8815,Orders!$A$2:$A$8001,0)),7)</f>
        <v>2025-10</v>
      </c>
    </row>
    <row r="8816" customFormat="false" ht="15" hidden="false" customHeight="true" outlineLevel="0" collapsed="false">
      <c r="A8816" s="1" t="s">
        <v>19286</v>
      </c>
      <c r="B8816" s="1" t="s">
        <v>6747</v>
      </c>
      <c r="C8816" s="1" t="s">
        <v>1990</v>
      </c>
      <c r="D8816" s="1" t="n">
        <v>1</v>
      </c>
      <c r="E8816" s="16" t="n">
        <v>5311.32</v>
      </c>
      <c r="F8816" s="17" t="n">
        <v>0.1</v>
      </c>
      <c r="G8816" s="16" t="n">
        <v>4780.19</v>
      </c>
      <c r="I8816" s="1" t="str">
        <f aca="false">INDEX(Products!$C$2:$C$51,MATCH(C8816,Products!$A$2:$A$51,0))</f>
        <v>Sports &amp; Fitness</v>
      </c>
      <c r="J8816" s="1" t="str">
        <f aca="false">INDEX(Orders!$E$2:$E$8001,MATCH(B8816,Orders!$A$2:$A$8001,0))</f>
        <v>Delivered</v>
      </c>
      <c r="K8816" s="1" t="str">
        <f aca="false">LEFT(INDEX(Orders!$C$2:$C$8001,MATCH(B8816,Orders!$A$2:$A$8001,0)),7)</f>
        <v>2025-04</v>
      </c>
    </row>
    <row r="8817" customFormat="false" ht="15" hidden="false" customHeight="true" outlineLevel="0" collapsed="false">
      <c r="A8817" s="1" t="s">
        <v>19287</v>
      </c>
      <c r="B8817" s="1" t="s">
        <v>6747</v>
      </c>
      <c r="C8817" s="1" t="s">
        <v>2007</v>
      </c>
      <c r="D8817" s="1" t="n">
        <v>1</v>
      </c>
      <c r="E8817" s="16" t="n">
        <v>750.27</v>
      </c>
      <c r="F8817" s="17" t="n">
        <v>0</v>
      </c>
      <c r="G8817" s="16" t="n">
        <v>750.27</v>
      </c>
      <c r="I8817" s="1" t="str">
        <f aca="false">INDEX(Products!$C$2:$C$51,MATCH(C8817,Products!$A$2:$A$51,0))</f>
        <v>Books &amp; Stationery</v>
      </c>
      <c r="J8817" s="1" t="str">
        <f aca="false">INDEX(Orders!$E$2:$E$8001,MATCH(B8817,Orders!$A$2:$A$8001,0))</f>
        <v>Delivered</v>
      </c>
      <c r="K8817" s="1" t="str">
        <f aca="false">LEFT(INDEX(Orders!$C$2:$C$8001,MATCH(B8817,Orders!$A$2:$A$8001,0)),7)</f>
        <v>2025-04</v>
      </c>
    </row>
    <row r="8818" customFormat="false" ht="15" hidden="false" customHeight="true" outlineLevel="0" collapsed="false">
      <c r="A8818" s="1" t="s">
        <v>19288</v>
      </c>
      <c r="B8818" s="1" t="s">
        <v>6747</v>
      </c>
      <c r="C8818" s="1" t="s">
        <v>1940</v>
      </c>
      <c r="D8818" s="1" t="n">
        <v>1</v>
      </c>
      <c r="E8818" s="16" t="n">
        <v>2374.52</v>
      </c>
      <c r="F8818" s="17" t="n">
        <v>0</v>
      </c>
      <c r="G8818" s="16" t="n">
        <v>2374.52</v>
      </c>
      <c r="I8818" s="1" t="str">
        <f aca="false">INDEX(Products!$C$2:$C$51,MATCH(C8818,Products!$A$2:$A$51,0))</f>
        <v>Fashion</v>
      </c>
      <c r="J8818" s="1" t="str">
        <f aca="false">INDEX(Orders!$E$2:$E$8001,MATCH(B8818,Orders!$A$2:$A$8001,0))</f>
        <v>Delivered</v>
      </c>
      <c r="K8818" s="1" t="str">
        <f aca="false">LEFT(INDEX(Orders!$C$2:$C$8001,MATCH(B8818,Orders!$A$2:$A$8001,0)),7)</f>
        <v>2025-04</v>
      </c>
    </row>
    <row r="8819" customFormat="false" ht="15" hidden="false" customHeight="true" outlineLevel="0" collapsed="false">
      <c r="A8819" s="1" t="s">
        <v>19289</v>
      </c>
      <c r="B8819" s="1" t="s">
        <v>6747</v>
      </c>
      <c r="C8819" s="1" t="s">
        <v>1976</v>
      </c>
      <c r="D8819" s="1" t="n">
        <v>1</v>
      </c>
      <c r="E8819" s="16" t="n">
        <v>1603.35</v>
      </c>
      <c r="F8819" s="17" t="n">
        <v>0.15</v>
      </c>
      <c r="G8819" s="16" t="n">
        <v>1362.85</v>
      </c>
      <c r="I8819" s="1" t="str">
        <f aca="false">INDEX(Products!$C$2:$C$51,MATCH(C8819,Products!$A$2:$A$51,0))</f>
        <v>Beauty &amp; Personal Care</v>
      </c>
      <c r="J8819" s="1" t="str">
        <f aca="false">INDEX(Orders!$E$2:$E$8001,MATCH(B8819,Orders!$A$2:$A$8001,0))</f>
        <v>Delivered</v>
      </c>
      <c r="K8819" s="1" t="str">
        <f aca="false">LEFT(INDEX(Orders!$C$2:$C$8001,MATCH(B8819,Orders!$A$2:$A$8001,0)),7)</f>
        <v>2025-04</v>
      </c>
    </row>
    <row r="8820" customFormat="false" ht="15" hidden="false" customHeight="true" outlineLevel="0" collapsed="false">
      <c r="A8820" s="1" t="s">
        <v>19290</v>
      </c>
      <c r="B8820" s="1" t="s">
        <v>6747</v>
      </c>
      <c r="C8820" s="1" t="s">
        <v>1973</v>
      </c>
      <c r="D8820" s="1" t="n">
        <v>1</v>
      </c>
      <c r="E8820" s="16" t="n">
        <v>1158.24</v>
      </c>
      <c r="F8820" s="17" t="n">
        <v>0.1</v>
      </c>
      <c r="G8820" s="16" t="n">
        <v>1042.42</v>
      </c>
      <c r="I8820" s="1" t="str">
        <f aca="false">INDEX(Products!$C$2:$C$51,MATCH(C8820,Products!$A$2:$A$51,0))</f>
        <v>Home &amp; Kitchen</v>
      </c>
      <c r="J8820" s="1" t="str">
        <f aca="false">INDEX(Orders!$E$2:$E$8001,MATCH(B8820,Orders!$A$2:$A$8001,0))</f>
        <v>Delivered</v>
      </c>
      <c r="K8820" s="1" t="str">
        <f aca="false">LEFT(INDEX(Orders!$C$2:$C$8001,MATCH(B8820,Orders!$A$2:$A$8001,0)),7)</f>
        <v>2025-04</v>
      </c>
    </row>
    <row r="8821" customFormat="false" ht="15" hidden="false" customHeight="true" outlineLevel="0" collapsed="false">
      <c r="A8821" s="1" t="s">
        <v>19291</v>
      </c>
      <c r="B8821" s="1" t="s">
        <v>6748</v>
      </c>
      <c r="C8821" s="1" t="s">
        <v>1953</v>
      </c>
      <c r="D8821" s="1" t="n">
        <v>2</v>
      </c>
      <c r="E8821" s="16" t="n">
        <v>4914.12</v>
      </c>
      <c r="F8821" s="17" t="n">
        <v>0.2</v>
      </c>
      <c r="G8821" s="16" t="n">
        <v>7862.59</v>
      </c>
      <c r="I8821" s="1" t="str">
        <f aca="false">INDEX(Products!$C$2:$C$51,MATCH(C8821,Products!$A$2:$A$51,0))</f>
        <v>Fashion</v>
      </c>
      <c r="J8821" s="1" t="str">
        <f aca="false">INDEX(Orders!$E$2:$E$8001,MATCH(B8821,Orders!$A$2:$A$8001,0))</f>
        <v>Delivered</v>
      </c>
      <c r="K8821" s="1" t="str">
        <f aca="false">LEFT(INDEX(Orders!$C$2:$C$8001,MATCH(B8821,Orders!$A$2:$A$8001,0)),7)</f>
        <v>2025-06</v>
      </c>
    </row>
    <row r="8822" customFormat="false" ht="15" hidden="false" customHeight="true" outlineLevel="0" collapsed="false">
      <c r="A8822" s="1" t="s">
        <v>19292</v>
      </c>
      <c r="B8822" s="1" t="s">
        <v>6748</v>
      </c>
      <c r="C8822" s="1" t="s">
        <v>2007</v>
      </c>
      <c r="D8822" s="1" t="n">
        <v>2</v>
      </c>
      <c r="E8822" s="16" t="n">
        <v>750.27</v>
      </c>
      <c r="F8822" s="17" t="n">
        <v>0</v>
      </c>
      <c r="G8822" s="16" t="n">
        <v>1500.54</v>
      </c>
      <c r="I8822" s="1" t="str">
        <f aca="false">INDEX(Products!$C$2:$C$51,MATCH(C8822,Products!$A$2:$A$51,0))</f>
        <v>Books &amp; Stationery</v>
      </c>
      <c r="J8822" s="1" t="str">
        <f aca="false">INDEX(Orders!$E$2:$E$8001,MATCH(B8822,Orders!$A$2:$A$8001,0))</f>
        <v>Delivered</v>
      </c>
      <c r="K8822" s="1" t="str">
        <f aca="false">LEFT(INDEX(Orders!$C$2:$C$8001,MATCH(B8822,Orders!$A$2:$A$8001,0)),7)</f>
        <v>2025-06</v>
      </c>
    </row>
    <row r="8823" customFormat="false" ht="15" hidden="false" customHeight="true" outlineLevel="0" collapsed="false">
      <c r="A8823" s="1" t="s">
        <v>19293</v>
      </c>
      <c r="B8823" s="1" t="s">
        <v>6748</v>
      </c>
      <c r="C8823" s="1" t="s">
        <v>1930</v>
      </c>
      <c r="D8823" s="1" t="n">
        <v>2</v>
      </c>
      <c r="E8823" s="16" t="n">
        <v>2398.35</v>
      </c>
      <c r="F8823" s="17" t="n">
        <v>0</v>
      </c>
      <c r="G8823" s="16" t="n">
        <v>4796.7</v>
      </c>
      <c r="I8823" s="1" t="str">
        <f aca="false">INDEX(Products!$C$2:$C$51,MATCH(C8823,Products!$A$2:$A$51,0))</f>
        <v>Electronics</v>
      </c>
      <c r="J8823" s="1" t="str">
        <f aca="false">INDEX(Orders!$E$2:$E$8001,MATCH(B8823,Orders!$A$2:$A$8001,0))</f>
        <v>Delivered</v>
      </c>
      <c r="K8823" s="1" t="str">
        <f aca="false">LEFT(INDEX(Orders!$C$2:$C$8001,MATCH(B8823,Orders!$A$2:$A$8001,0)),7)</f>
        <v>2025-06</v>
      </c>
    </row>
    <row r="8824" customFormat="false" ht="15" hidden="false" customHeight="true" outlineLevel="0" collapsed="false">
      <c r="A8824" s="1" t="s">
        <v>19294</v>
      </c>
      <c r="B8824" s="1" t="s">
        <v>6748</v>
      </c>
      <c r="C8824" s="1" t="s">
        <v>1997</v>
      </c>
      <c r="D8824" s="1" t="n">
        <v>1</v>
      </c>
      <c r="E8824" s="16" t="n">
        <v>311.15</v>
      </c>
      <c r="F8824" s="17" t="n">
        <v>0</v>
      </c>
      <c r="G8824" s="16" t="n">
        <v>311.15</v>
      </c>
      <c r="I8824" s="1" t="str">
        <f aca="false">INDEX(Products!$C$2:$C$51,MATCH(C8824,Products!$A$2:$A$51,0))</f>
        <v>Sports &amp; Fitness</v>
      </c>
      <c r="J8824" s="1" t="str">
        <f aca="false">INDEX(Orders!$E$2:$E$8001,MATCH(B8824,Orders!$A$2:$A$8001,0))</f>
        <v>Delivered</v>
      </c>
      <c r="K8824" s="1" t="str">
        <f aca="false">LEFT(INDEX(Orders!$C$2:$C$8001,MATCH(B8824,Orders!$A$2:$A$8001,0)),7)</f>
        <v>2025-06</v>
      </c>
    </row>
    <row r="8825" customFormat="false" ht="15" hidden="false" customHeight="true" outlineLevel="0" collapsed="false">
      <c r="A8825" s="1" t="s">
        <v>19295</v>
      </c>
      <c r="B8825" s="1" t="s">
        <v>6748</v>
      </c>
      <c r="C8825" s="1" t="s">
        <v>1971</v>
      </c>
      <c r="D8825" s="1" t="n">
        <v>2</v>
      </c>
      <c r="E8825" s="16" t="n">
        <v>2073.63</v>
      </c>
      <c r="F8825" s="17" t="n">
        <v>0.05</v>
      </c>
      <c r="G8825" s="16" t="n">
        <v>3939.9</v>
      </c>
      <c r="I8825" s="1" t="str">
        <f aca="false">INDEX(Products!$C$2:$C$51,MATCH(C8825,Products!$A$2:$A$51,0))</f>
        <v>Home &amp; Kitchen</v>
      </c>
      <c r="J8825" s="1" t="str">
        <f aca="false">INDEX(Orders!$E$2:$E$8001,MATCH(B8825,Orders!$A$2:$A$8001,0))</f>
        <v>Delivered</v>
      </c>
      <c r="K8825" s="1" t="str">
        <f aca="false">LEFT(INDEX(Orders!$C$2:$C$8001,MATCH(B8825,Orders!$A$2:$A$8001,0)),7)</f>
        <v>2025-06</v>
      </c>
    </row>
    <row r="8826" customFormat="false" ht="15" hidden="false" customHeight="true" outlineLevel="0" collapsed="false">
      <c r="A8826" s="1" t="s">
        <v>19296</v>
      </c>
      <c r="B8826" s="1" t="s">
        <v>6749</v>
      </c>
      <c r="C8826" s="1" t="s">
        <v>1975</v>
      </c>
      <c r="D8826" s="1" t="n">
        <v>2</v>
      </c>
      <c r="E8826" s="16" t="n">
        <v>862.99</v>
      </c>
      <c r="F8826" s="17" t="n">
        <v>0</v>
      </c>
      <c r="G8826" s="16" t="n">
        <v>1725.98</v>
      </c>
      <c r="I8826" s="1" t="str">
        <f aca="false">INDEX(Products!$C$2:$C$51,MATCH(C8826,Products!$A$2:$A$51,0))</f>
        <v>Beauty &amp; Personal Care</v>
      </c>
      <c r="J8826" s="1" t="str">
        <f aca="false">INDEX(Orders!$E$2:$E$8001,MATCH(B8826,Orders!$A$2:$A$8001,0))</f>
        <v>Delivered</v>
      </c>
      <c r="K8826" s="1" t="str">
        <f aca="false">LEFT(INDEX(Orders!$C$2:$C$8001,MATCH(B8826,Orders!$A$2:$A$8001,0)),7)</f>
        <v>2024-07</v>
      </c>
    </row>
    <row r="8827" customFormat="false" ht="15" hidden="false" customHeight="true" outlineLevel="0" collapsed="false">
      <c r="A8827" s="1" t="s">
        <v>19297</v>
      </c>
      <c r="B8827" s="1" t="s">
        <v>6750</v>
      </c>
      <c r="C8827" s="1" t="s">
        <v>2007</v>
      </c>
      <c r="D8827" s="1" t="n">
        <v>1</v>
      </c>
      <c r="E8827" s="16" t="n">
        <v>750.27</v>
      </c>
      <c r="F8827" s="17" t="n">
        <v>0</v>
      </c>
      <c r="G8827" s="16" t="n">
        <v>750.27</v>
      </c>
      <c r="I8827" s="1" t="str">
        <f aca="false">INDEX(Products!$C$2:$C$51,MATCH(C8827,Products!$A$2:$A$51,0))</f>
        <v>Books &amp; Stationery</v>
      </c>
      <c r="J8827" s="1" t="str">
        <f aca="false">INDEX(Orders!$E$2:$E$8001,MATCH(B8827,Orders!$A$2:$A$8001,0))</f>
        <v>Delivered</v>
      </c>
      <c r="K8827" s="1" t="str">
        <f aca="false">LEFT(INDEX(Orders!$C$2:$C$8001,MATCH(B8827,Orders!$A$2:$A$8001,0)),7)</f>
        <v>2024-11</v>
      </c>
    </row>
    <row r="8828" customFormat="false" ht="15" hidden="false" customHeight="true" outlineLevel="0" collapsed="false">
      <c r="A8828" s="1" t="s">
        <v>19298</v>
      </c>
      <c r="B8828" s="1" t="s">
        <v>6750</v>
      </c>
      <c r="C8828" s="1" t="s">
        <v>1988</v>
      </c>
      <c r="D8828" s="1" t="n">
        <v>1</v>
      </c>
      <c r="E8828" s="16" t="n">
        <v>681.07</v>
      </c>
      <c r="F8828" s="17" t="n">
        <v>0</v>
      </c>
      <c r="G8828" s="16" t="n">
        <v>681.07</v>
      </c>
      <c r="I8828" s="1" t="str">
        <f aca="false">INDEX(Products!$C$2:$C$51,MATCH(C8828,Products!$A$2:$A$51,0))</f>
        <v>Sports &amp; Fitness</v>
      </c>
      <c r="J8828" s="1" t="str">
        <f aca="false">INDEX(Orders!$E$2:$E$8001,MATCH(B8828,Orders!$A$2:$A$8001,0))</f>
        <v>Delivered</v>
      </c>
      <c r="K8828" s="1" t="str">
        <f aca="false">LEFT(INDEX(Orders!$C$2:$C$8001,MATCH(B8828,Orders!$A$2:$A$8001,0)),7)</f>
        <v>2024-11</v>
      </c>
    </row>
    <row r="8829" customFormat="false" ht="15" hidden="false" customHeight="true" outlineLevel="0" collapsed="false">
      <c r="A8829" s="1" t="s">
        <v>19299</v>
      </c>
      <c r="B8829" s="1" t="s">
        <v>6751</v>
      </c>
      <c r="C8829" s="1" t="s">
        <v>1965</v>
      </c>
      <c r="D8829" s="1" t="n">
        <v>3</v>
      </c>
      <c r="E8829" s="16" t="n">
        <v>1145.07</v>
      </c>
      <c r="F8829" s="17" t="n">
        <v>0</v>
      </c>
      <c r="G8829" s="16" t="n">
        <v>3435.21</v>
      </c>
      <c r="I8829" s="1" t="str">
        <f aca="false">INDEX(Products!$C$2:$C$51,MATCH(C8829,Products!$A$2:$A$51,0))</f>
        <v>Home &amp; Kitchen</v>
      </c>
      <c r="J8829" s="1" t="str">
        <f aca="false">INDEX(Orders!$E$2:$E$8001,MATCH(B8829,Orders!$A$2:$A$8001,0))</f>
        <v>Delivered</v>
      </c>
      <c r="K8829" s="1" t="str">
        <f aca="false">LEFT(INDEX(Orders!$C$2:$C$8001,MATCH(B8829,Orders!$A$2:$A$8001,0)),7)</f>
        <v>2025-08</v>
      </c>
    </row>
    <row r="8830" customFormat="false" ht="15" hidden="false" customHeight="true" outlineLevel="0" collapsed="false">
      <c r="A8830" s="1" t="s">
        <v>19300</v>
      </c>
      <c r="B8830" s="1" t="s">
        <v>6751</v>
      </c>
      <c r="C8830" s="1" t="s">
        <v>2006</v>
      </c>
      <c r="D8830" s="1" t="n">
        <v>1</v>
      </c>
      <c r="E8830" s="16" t="n">
        <v>482.17</v>
      </c>
      <c r="F8830" s="17" t="n">
        <v>0</v>
      </c>
      <c r="G8830" s="16" t="n">
        <v>482.17</v>
      </c>
      <c r="I8830" s="1" t="str">
        <f aca="false">INDEX(Products!$C$2:$C$51,MATCH(C8830,Products!$A$2:$A$51,0))</f>
        <v>Books &amp; Stationery</v>
      </c>
      <c r="J8830" s="1" t="str">
        <f aca="false">INDEX(Orders!$E$2:$E$8001,MATCH(B8830,Orders!$A$2:$A$8001,0))</f>
        <v>Delivered</v>
      </c>
      <c r="K8830" s="1" t="str">
        <f aca="false">LEFT(INDEX(Orders!$C$2:$C$8001,MATCH(B8830,Orders!$A$2:$A$8001,0)),7)</f>
        <v>2025-08</v>
      </c>
    </row>
    <row r="8831" customFormat="false" ht="15" hidden="false" customHeight="true" outlineLevel="0" collapsed="false">
      <c r="A8831" s="1" t="s">
        <v>19301</v>
      </c>
      <c r="B8831" s="1" t="s">
        <v>6752</v>
      </c>
      <c r="C8831" s="1" t="s">
        <v>1961</v>
      </c>
      <c r="D8831" s="1" t="n">
        <v>1</v>
      </c>
      <c r="E8831" s="16" t="n">
        <v>3493.68</v>
      </c>
      <c r="F8831" s="17" t="n">
        <v>0.05</v>
      </c>
      <c r="G8831" s="16" t="n">
        <v>3319</v>
      </c>
      <c r="I8831" s="1" t="str">
        <f aca="false">INDEX(Products!$C$2:$C$51,MATCH(C8831,Products!$A$2:$A$51,0))</f>
        <v>Home &amp; Kitchen</v>
      </c>
      <c r="J8831" s="1" t="str">
        <f aca="false">INDEX(Orders!$E$2:$E$8001,MATCH(B8831,Orders!$A$2:$A$8001,0))</f>
        <v>Delivered</v>
      </c>
      <c r="K8831" s="1" t="str">
        <f aca="false">LEFT(INDEX(Orders!$C$2:$C$8001,MATCH(B8831,Orders!$A$2:$A$8001,0)),7)</f>
        <v>2025-03</v>
      </c>
    </row>
    <row r="8832" customFormat="false" ht="15" hidden="false" customHeight="true" outlineLevel="0" collapsed="false">
      <c r="A8832" s="1" t="s">
        <v>19302</v>
      </c>
      <c r="B8832" s="1" t="s">
        <v>6752</v>
      </c>
      <c r="C8832" s="1" t="s">
        <v>1990</v>
      </c>
      <c r="D8832" s="1" t="n">
        <v>1</v>
      </c>
      <c r="E8832" s="16" t="n">
        <v>5311.32</v>
      </c>
      <c r="F8832" s="17" t="n">
        <v>0.1</v>
      </c>
      <c r="G8832" s="16" t="n">
        <v>4780.19</v>
      </c>
      <c r="I8832" s="1" t="str">
        <f aca="false">INDEX(Products!$C$2:$C$51,MATCH(C8832,Products!$A$2:$A$51,0))</f>
        <v>Sports &amp; Fitness</v>
      </c>
      <c r="J8832" s="1" t="str">
        <f aca="false">INDEX(Orders!$E$2:$E$8001,MATCH(B8832,Orders!$A$2:$A$8001,0))</f>
        <v>Delivered</v>
      </c>
      <c r="K8832" s="1" t="str">
        <f aca="false">LEFT(INDEX(Orders!$C$2:$C$8001,MATCH(B8832,Orders!$A$2:$A$8001,0)),7)</f>
        <v>2025-03</v>
      </c>
    </row>
    <row r="8833" customFormat="false" ht="15" hidden="false" customHeight="true" outlineLevel="0" collapsed="false">
      <c r="A8833" s="1" t="s">
        <v>19303</v>
      </c>
      <c r="B8833" s="1" t="s">
        <v>6753</v>
      </c>
      <c r="C8833" s="1" t="s">
        <v>2006</v>
      </c>
      <c r="D8833" s="1" t="n">
        <v>1</v>
      </c>
      <c r="E8833" s="16" t="n">
        <v>482.17</v>
      </c>
      <c r="F8833" s="17" t="n">
        <v>0</v>
      </c>
      <c r="G8833" s="16" t="n">
        <v>482.17</v>
      </c>
      <c r="I8833" s="1" t="str">
        <f aca="false">INDEX(Products!$C$2:$C$51,MATCH(C8833,Products!$A$2:$A$51,0))</f>
        <v>Books &amp; Stationery</v>
      </c>
      <c r="J8833" s="1" t="str">
        <f aca="false">INDEX(Orders!$E$2:$E$8001,MATCH(B8833,Orders!$A$2:$A$8001,0))</f>
        <v>Delivered</v>
      </c>
      <c r="K8833" s="1" t="str">
        <f aca="false">LEFT(INDEX(Orders!$C$2:$C$8001,MATCH(B8833,Orders!$A$2:$A$8001,0)),7)</f>
        <v>2025-12</v>
      </c>
    </row>
    <row r="8834" customFormat="false" ht="15" hidden="false" customHeight="true" outlineLevel="0" collapsed="false">
      <c r="A8834" s="1" t="s">
        <v>19304</v>
      </c>
      <c r="B8834" s="1" t="s">
        <v>6753</v>
      </c>
      <c r="C8834" s="1" t="s">
        <v>1990</v>
      </c>
      <c r="D8834" s="1" t="n">
        <v>1</v>
      </c>
      <c r="E8834" s="16" t="n">
        <v>5311.32</v>
      </c>
      <c r="F8834" s="17" t="n">
        <v>0</v>
      </c>
      <c r="G8834" s="16" t="n">
        <v>5311.32</v>
      </c>
      <c r="I8834" s="1" t="str">
        <f aca="false">INDEX(Products!$C$2:$C$51,MATCH(C8834,Products!$A$2:$A$51,0))</f>
        <v>Sports &amp; Fitness</v>
      </c>
      <c r="J8834" s="1" t="str">
        <f aca="false">INDEX(Orders!$E$2:$E$8001,MATCH(B8834,Orders!$A$2:$A$8001,0))</f>
        <v>Delivered</v>
      </c>
      <c r="K8834" s="1" t="str">
        <f aca="false">LEFT(INDEX(Orders!$C$2:$C$8001,MATCH(B8834,Orders!$A$2:$A$8001,0)),7)</f>
        <v>2025-12</v>
      </c>
    </row>
    <row r="8835" customFormat="false" ht="15" hidden="false" customHeight="true" outlineLevel="0" collapsed="false">
      <c r="A8835" s="1" t="s">
        <v>19305</v>
      </c>
      <c r="B8835" s="1" t="s">
        <v>6753</v>
      </c>
      <c r="C8835" s="1" t="s">
        <v>1940</v>
      </c>
      <c r="D8835" s="1" t="n">
        <v>1</v>
      </c>
      <c r="E8835" s="16" t="n">
        <v>2374.52</v>
      </c>
      <c r="F8835" s="17" t="n">
        <v>0.15</v>
      </c>
      <c r="G8835" s="16" t="n">
        <v>2018.34</v>
      </c>
      <c r="I8835" s="1" t="str">
        <f aca="false">INDEX(Products!$C$2:$C$51,MATCH(C8835,Products!$A$2:$A$51,0))</f>
        <v>Fashion</v>
      </c>
      <c r="J8835" s="1" t="str">
        <f aca="false">INDEX(Orders!$E$2:$E$8001,MATCH(B8835,Orders!$A$2:$A$8001,0))</f>
        <v>Delivered</v>
      </c>
      <c r="K8835" s="1" t="str">
        <f aca="false">LEFT(INDEX(Orders!$C$2:$C$8001,MATCH(B8835,Orders!$A$2:$A$8001,0)),7)</f>
        <v>2025-12</v>
      </c>
    </row>
    <row r="8836" customFormat="false" ht="15" hidden="false" customHeight="true" outlineLevel="0" collapsed="false">
      <c r="A8836" s="1" t="s">
        <v>19306</v>
      </c>
      <c r="B8836" s="1" t="s">
        <v>6753</v>
      </c>
      <c r="C8836" s="1" t="s">
        <v>1977</v>
      </c>
      <c r="D8836" s="1" t="n">
        <v>1</v>
      </c>
      <c r="E8836" s="16" t="n">
        <v>2386.05</v>
      </c>
      <c r="F8836" s="17" t="n">
        <v>0.2</v>
      </c>
      <c r="G8836" s="16" t="n">
        <v>1908.84</v>
      </c>
      <c r="I8836" s="1" t="str">
        <f aca="false">INDEX(Products!$C$2:$C$51,MATCH(C8836,Products!$A$2:$A$51,0))</f>
        <v>Beauty &amp; Personal Care</v>
      </c>
      <c r="J8836" s="1" t="str">
        <f aca="false">INDEX(Orders!$E$2:$E$8001,MATCH(B8836,Orders!$A$2:$A$8001,0))</f>
        <v>Delivered</v>
      </c>
      <c r="K8836" s="1" t="str">
        <f aca="false">LEFT(INDEX(Orders!$C$2:$C$8001,MATCH(B8836,Orders!$A$2:$A$8001,0)),7)</f>
        <v>2025-12</v>
      </c>
    </row>
    <row r="8837" customFormat="false" ht="15" hidden="false" customHeight="true" outlineLevel="0" collapsed="false">
      <c r="A8837" s="1" t="s">
        <v>19307</v>
      </c>
      <c r="B8837" s="1" t="s">
        <v>6754</v>
      </c>
      <c r="C8837" s="1" t="s">
        <v>2007</v>
      </c>
      <c r="D8837" s="1" t="n">
        <v>2</v>
      </c>
      <c r="E8837" s="16" t="n">
        <v>750.27</v>
      </c>
      <c r="F8837" s="17" t="n">
        <v>0.15</v>
      </c>
      <c r="G8837" s="16" t="n">
        <v>1275.46</v>
      </c>
      <c r="I8837" s="1" t="str">
        <f aca="false">INDEX(Products!$C$2:$C$51,MATCH(C8837,Products!$A$2:$A$51,0))</f>
        <v>Books &amp; Stationery</v>
      </c>
      <c r="J8837" s="1" t="str">
        <f aca="false">INDEX(Orders!$E$2:$E$8001,MATCH(B8837,Orders!$A$2:$A$8001,0))</f>
        <v>Delivered</v>
      </c>
      <c r="K8837" s="1" t="str">
        <f aca="false">LEFT(INDEX(Orders!$C$2:$C$8001,MATCH(B8837,Orders!$A$2:$A$8001,0)),7)</f>
        <v>2024-09</v>
      </c>
    </row>
    <row r="8838" customFormat="false" ht="15" hidden="false" customHeight="true" outlineLevel="0" collapsed="false">
      <c r="A8838" s="1" t="s">
        <v>19308</v>
      </c>
      <c r="B8838" s="1" t="s">
        <v>6754</v>
      </c>
      <c r="C8838" s="1" t="s">
        <v>1940</v>
      </c>
      <c r="D8838" s="1" t="n">
        <v>2</v>
      </c>
      <c r="E8838" s="16" t="n">
        <v>2374.52</v>
      </c>
      <c r="F8838" s="17" t="n">
        <v>0</v>
      </c>
      <c r="G8838" s="16" t="n">
        <v>4749.04</v>
      </c>
      <c r="I8838" s="1" t="str">
        <f aca="false">INDEX(Products!$C$2:$C$51,MATCH(C8838,Products!$A$2:$A$51,0))</f>
        <v>Fashion</v>
      </c>
      <c r="J8838" s="1" t="str">
        <f aca="false">INDEX(Orders!$E$2:$E$8001,MATCH(B8838,Orders!$A$2:$A$8001,0))</f>
        <v>Delivered</v>
      </c>
      <c r="K8838" s="1" t="str">
        <f aca="false">LEFT(INDEX(Orders!$C$2:$C$8001,MATCH(B8838,Orders!$A$2:$A$8001,0)),7)</f>
        <v>2024-09</v>
      </c>
    </row>
    <row r="8839" customFormat="false" ht="15" hidden="false" customHeight="true" outlineLevel="0" collapsed="false">
      <c r="A8839" s="1" t="s">
        <v>19309</v>
      </c>
      <c r="B8839" s="1" t="s">
        <v>6754</v>
      </c>
      <c r="C8839" s="1" t="s">
        <v>1941</v>
      </c>
      <c r="D8839" s="1" t="n">
        <v>1</v>
      </c>
      <c r="E8839" s="16" t="n">
        <v>2757.65</v>
      </c>
      <c r="F8839" s="17" t="n">
        <v>0.15</v>
      </c>
      <c r="G8839" s="16" t="n">
        <v>2344</v>
      </c>
      <c r="I8839" s="1" t="str">
        <f aca="false">INDEX(Products!$C$2:$C$51,MATCH(C8839,Products!$A$2:$A$51,0))</f>
        <v>Fashion</v>
      </c>
      <c r="J8839" s="1" t="str">
        <f aca="false">INDEX(Orders!$E$2:$E$8001,MATCH(B8839,Orders!$A$2:$A$8001,0))</f>
        <v>Delivered</v>
      </c>
      <c r="K8839" s="1" t="str">
        <f aca="false">LEFT(INDEX(Orders!$C$2:$C$8001,MATCH(B8839,Orders!$A$2:$A$8001,0)),7)</f>
        <v>2024-09</v>
      </c>
    </row>
    <row r="8840" customFormat="false" ht="15" hidden="false" customHeight="true" outlineLevel="0" collapsed="false">
      <c r="A8840" s="1" t="s">
        <v>19310</v>
      </c>
      <c r="B8840" s="1" t="s">
        <v>6754</v>
      </c>
      <c r="C8840" s="1" t="s">
        <v>1924</v>
      </c>
      <c r="D8840" s="1" t="n">
        <v>1</v>
      </c>
      <c r="E8840" s="16" t="n">
        <v>1971</v>
      </c>
      <c r="F8840" s="17" t="n">
        <v>0</v>
      </c>
      <c r="G8840" s="16" t="n">
        <v>1971</v>
      </c>
      <c r="I8840" s="1" t="str">
        <f aca="false">INDEX(Products!$C$2:$C$51,MATCH(C8840,Products!$A$2:$A$51,0))</f>
        <v>Electronics</v>
      </c>
      <c r="J8840" s="1" t="str">
        <f aca="false">INDEX(Orders!$E$2:$E$8001,MATCH(B8840,Orders!$A$2:$A$8001,0))</f>
        <v>Delivered</v>
      </c>
      <c r="K8840" s="1" t="str">
        <f aca="false">LEFT(INDEX(Orders!$C$2:$C$8001,MATCH(B8840,Orders!$A$2:$A$8001,0)),7)</f>
        <v>2024-09</v>
      </c>
    </row>
    <row r="8841" customFormat="false" ht="15" hidden="false" customHeight="true" outlineLevel="0" collapsed="false">
      <c r="A8841" s="1" t="s">
        <v>19311</v>
      </c>
      <c r="B8841" s="1" t="s">
        <v>6754</v>
      </c>
      <c r="C8841" s="1" t="s">
        <v>1961</v>
      </c>
      <c r="D8841" s="1" t="n">
        <v>1</v>
      </c>
      <c r="E8841" s="16" t="n">
        <v>3493.68</v>
      </c>
      <c r="F8841" s="17" t="n">
        <v>0</v>
      </c>
      <c r="G8841" s="16" t="n">
        <v>3493.68</v>
      </c>
      <c r="I8841" s="1" t="str">
        <f aca="false">INDEX(Products!$C$2:$C$51,MATCH(C8841,Products!$A$2:$A$51,0))</f>
        <v>Home &amp; Kitchen</v>
      </c>
      <c r="J8841" s="1" t="str">
        <f aca="false">INDEX(Orders!$E$2:$E$8001,MATCH(B8841,Orders!$A$2:$A$8001,0))</f>
        <v>Delivered</v>
      </c>
      <c r="K8841" s="1" t="str">
        <f aca="false">LEFT(INDEX(Orders!$C$2:$C$8001,MATCH(B8841,Orders!$A$2:$A$8001,0)),7)</f>
        <v>2024-09</v>
      </c>
    </row>
    <row r="8842" customFormat="false" ht="15" hidden="false" customHeight="true" outlineLevel="0" collapsed="false">
      <c r="A8842" s="1" t="s">
        <v>19312</v>
      </c>
      <c r="B8842" s="1" t="s">
        <v>6755</v>
      </c>
      <c r="C8842" s="1" t="s">
        <v>2006</v>
      </c>
      <c r="D8842" s="1" t="n">
        <v>1</v>
      </c>
      <c r="E8842" s="16" t="n">
        <v>482.17</v>
      </c>
      <c r="F8842" s="17" t="n">
        <v>0.15</v>
      </c>
      <c r="G8842" s="16" t="n">
        <v>409.84</v>
      </c>
      <c r="I8842" s="1" t="str">
        <f aca="false">INDEX(Products!$C$2:$C$51,MATCH(C8842,Products!$A$2:$A$51,0))</f>
        <v>Books &amp; Stationery</v>
      </c>
      <c r="J8842" s="1" t="str">
        <f aca="false">INDEX(Orders!$E$2:$E$8001,MATCH(B8842,Orders!$A$2:$A$8001,0))</f>
        <v>Delivered</v>
      </c>
      <c r="K8842" s="1" t="str">
        <f aca="false">LEFT(INDEX(Orders!$C$2:$C$8001,MATCH(B8842,Orders!$A$2:$A$8001,0)),7)</f>
        <v>2024-10</v>
      </c>
    </row>
    <row r="8843" customFormat="false" ht="15" hidden="false" customHeight="true" outlineLevel="0" collapsed="false">
      <c r="A8843" s="1" t="s">
        <v>19313</v>
      </c>
      <c r="B8843" s="1" t="s">
        <v>6755</v>
      </c>
      <c r="C8843" s="1" t="s">
        <v>1982</v>
      </c>
      <c r="D8843" s="1" t="n">
        <v>1</v>
      </c>
      <c r="E8843" s="16" t="n">
        <v>1808.21</v>
      </c>
      <c r="F8843" s="17" t="n">
        <v>0.05</v>
      </c>
      <c r="G8843" s="16" t="n">
        <v>1717.8</v>
      </c>
      <c r="I8843" s="1" t="str">
        <f aca="false">INDEX(Products!$C$2:$C$51,MATCH(C8843,Products!$A$2:$A$51,0))</f>
        <v>Beauty &amp; Personal Care</v>
      </c>
      <c r="J8843" s="1" t="str">
        <f aca="false">INDEX(Orders!$E$2:$E$8001,MATCH(B8843,Orders!$A$2:$A$8001,0))</f>
        <v>Delivered</v>
      </c>
      <c r="K8843" s="1" t="str">
        <f aca="false">LEFT(INDEX(Orders!$C$2:$C$8001,MATCH(B8843,Orders!$A$2:$A$8001,0)),7)</f>
        <v>2024-10</v>
      </c>
    </row>
    <row r="8844" customFormat="false" ht="15" hidden="false" customHeight="true" outlineLevel="0" collapsed="false">
      <c r="A8844" s="1" t="s">
        <v>19314</v>
      </c>
      <c r="B8844" s="1" t="s">
        <v>6756</v>
      </c>
      <c r="C8844" s="1" t="s">
        <v>2006</v>
      </c>
      <c r="D8844" s="1" t="n">
        <v>1</v>
      </c>
      <c r="E8844" s="16" t="n">
        <v>482.17</v>
      </c>
      <c r="F8844" s="17" t="n">
        <v>0.05</v>
      </c>
      <c r="G8844" s="16" t="n">
        <v>458.06</v>
      </c>
      <c r="I8844" s="1" t="str">
        <f aca="false">INDEX(Products!$C$2:$C$51,MATCH(C8844,Products!$A$2:$A$51,0))</f>
        <v>Books &amp; Stationery</v>
      </c>
      <c r="J8844" s="1" t="str">
        <f aca="false">INDEX(Orders!$E$2:$E$8001,MATCH(B8844,Orders!$A$2:$A$8001,0))</f>
        <v>Delivered</v>
      </c>
      <c r="K8844" s="1" t="str">
        <f aca="false">LEFT(INDEX(Orders!$C$2:$C$8001,MATCH(B8844,Orders!$A$2:$A$8001,0)),7)</f>
        <v>2024-01</v>
      </c>
    </row>
    <row r="8845" customFormat="false" ht="15" hidden="false" customHeight="true" outlineLevel="0" collapsed="false">
      <c r="A8845" s="1" t="s">
        <v>19315</v>
      </c>
      <c r="B8845" s="1" t="s">
        <v>6756</v>
      </c>
      <c r="C8845" s="1" t="s">
        <v>1930</v>
      </c>
      <c r="D8845" s="1" t="n">
        <v>1</v>
      </c>
      <c r="E8845" s="16" t="n">
        <v>2398.35</v>
      </c>
      <c r="F8845" s="17" t="n">
        <v>0.05</v>
      </c>
      <c r="G8845" s="16" t="n">
        <v>2278.43</v>
      </c>
      <c r="I8845" s="1" t="str">
        <f aca="false">INDEX(Products!$C$2:$C$51,MATCH(C8845,Products!$A$2:$A$51,0))</f>
        <v>Electronics</v>
      </c>
      <c r="J8845" s="1" t="str">
        <f aca="false">INDEX(Orders!$E$2:$E$8001,MATCH(B8845,Orders!$A$2:$A$8001,0))</f>
        <v>Delivered</v>
      </c>
      <c r="K8845" s="1" t="str">
        <f aca="false">LEFT(INDEX(Orders!$C$2:$C$8001,MATCH(B8845,Orders!$A$2:$A$8001,0)),7)</f>
        <v>2024-01</v>
      </c>
    </row>
    <row r="8846" customFormat="false" ht="15" hidden="false" customHeight="true" outlineLevel="0" collapsed="false">
      <c r="A8846" s="1" t="s">
        <v>19316</v>
      </c>
      <c r="B8846" s="1" t="s">
        <v>6756</v>
      </c>
      <c r="C8846" s="1" t="s">
        <v>1924</v>
      </c>
      <c r="D8846" s="1" t="n">
        <v>1</v>
      </c>
      <c r="E8846" s="16" t="n">
        <v>1971</v>
      </c>
      <c r="F8846" s="17" t="n">
        <v>0</v>
      </c>
      <c r="G8846" s="16" t="n">
        <v>1971</v>
      </c>
      <c r="I8846" s="1" t="str">
        <f aca="false">INDEX(Products!$C$2:$C$51,MATCH(C8846,Products!$A$2:$A$51,0))</f>
        <v>Electronics</v>
      </c>
      <c r="J8846" s="1" t="str">
        <f aca="false">INDEX(Orders!$E$2:$E$8001,MATCH(B8846,Orders!$A$2:$A$8001,0))</f>
        <v>Delivered</v>
      </c>
      <c r="K8846" s="1" t="str">
        <f aca="false">LEFT(INDEX(Orders!$C$2:$C$8001,MATCH(B8846,Orders!$A$2:$A$8001,0)),7)</f>
        <v>2024-01</v>
      </c>
    </row>
    <row r="8847" customFormat="false" ht="15" hidden="false" customHeight="true" outlineLevel="0" collapsed="false">
      <c r="A8847" s="1" t="s">
        <v>19317</v>
      </c>
      <c r="B8847" s="1" t="s">
        <v>6757</v>
      </c>
      <c r="C8847" s="1" t="s">
        <v>1940</v>
      </c>
      <c r="D8847" s="1" t="n">
        <v>1</v>
      </c>
      <c r="E8847" s="16" t="n">
        <v>2374.52</v>
      </c>
      <c r="F8847" s="17" t="n">
        <v>0.1</v>
      </c>
      <c r="G8847" s="16" t="n">
        <v>2137.07</v>
      </c>
      <c r="I8847" s="1" t="str">
        <f aca="false">INDEX(Products!$C$2:$C$51,MATCH(C8847,Products!$A$2:$A$51,0))</f>
        <v>Fashion</v>
      </c>
      <c r="J8847" s="1" t="str">
        <f aca="false">INDEX(Orders!$E$2:$E$8001,MATCH(B8847,Orders!$A$2:$A$8001,0))</f>
        <v>Delivered</v>
      </c>
      <c r="K8847" s="1" t="str">
        <f aca="false">LEFT(INDEX(Orders!$C$2:$C$8001,MATCH(B8847,Orders!$A$2:$A$8001,0)),7)</f>
        <v>2025-09</v>
      </c>
    </row>
    <row r="8848" customFormat="false" ht="15" hidden="false" customHeight="true" outlineLevel="0" collapsed="false">
      <c r="A8848" s="1" t="s">
        <v>19318</v>
      </c>
      <c r="B8848" s="1" t="s">
        <v>6758</v>
      </c>
      <c r="C8848" s="1" t="s">
        <v>1940</v>
      </c>
      <c r="D8848" s="1" t="n">
        <v>1</v>
      </c>
      <c r="E8848" s="16" t="n">
        <v>2374.52</v>
      </c>
      <c r="F8848" s="17" t="n">
        <v>0.2</v>
      </c>
      <c r="G8848" s="16" t="n">
        <v>1899.62</v>
      </c>
      <c r="I8848" s="1" t="str">
        <f aca="false">INDEX(Products!$C$2:$C$51,MATCH(C8848,Products!$A$2:$A$51,0))</f>
        <v>Fashion</v>
      </c>
      <c r="J8848" s="1" t="str">
        <f aca="false">INDEX(Orders!$E$2:$E$8001,MATCH(B8848,Orders!$A$2:$A$8001,0))</f>
        <v>Delivered</v>
      </c>
      <c r="K8848" s="1" t="str">
        <f aca="false">LEFT(INDEX(Orders!$C$2:$C$8001,MATCH(B8848,Orders!$A$2:$A$8001,0)),7)</f>
        <v>2025-06</v>
      </c>
    </row>
    <row r="8849" customFormat="false" ht="15" hidden="false" customHeight="true" outlineLevel="0" collapsed="false">
      <c r="A8849" s="1" t="s">
        <v>19319</v>
      </c>
      <c r="B8849" s="1" t="s">
        <v>6758</v>
      </c>
      <c r="C8849" s="1" t="s">
        <v>2006</v>
      </c>
      <c r="D8849" s="1" t="n">
        <v>1</v>
      </c>
      <c r="E8849" s="16" t="n">
        <v>482.17</v>
      </c>
      <c r="F8849" s="17" t="n">
        <v>0</v>
      </c>
      <c r="G8849" s="16" t="n">
        <v>482.17</v>
      </c>
      <c r="I8849" s="1" t="str">
        <f aca="false">INDEX(Products!$C$2:$C$51,MATCH(C8849,Products!$A$2:$A$51,0))</f>
        <v>Books &amp; Stationery</v>
      </c>
      <c r="J8849" s="1" t="str">
        <f aca="false">INDEX(Orders!$E$2:$E$8001,MATCH(B8849,Orders!$A$2:$A$8001,0))</f>
        <v>Delivered</v>
      </c>
      <c r="K8849" s="1" t="str">
        <f aca="false">LEFT(INDEX(Orders!$C$2:$C$8001,MATCH(B8849,Orders!$A$2:$A$8001,0)),7)</f>
        <v>2025-06</v>
      </c>
    </row>
    <row r="8850" customFormat="false" ht="15" hidden="false" customHeight="true" outlineLevel="0" collapsed="false">
      <c r="A8850" s="1" t="s">
        <v>19320</v>
      </c>
      <c r="B8850" s="1" t="s">
        <v>6758</v>
      </c>
      <c r="C8850" s="1" t="s">
        <v>1975</v>
      </c>
      <c r="D8850" s="1" t="n">
        <v>2</v>
      </c>
      <c r="E8850" s="16" t="n">
        <v>862.99</v>
      </c>
      <c r="F8850" s="17" t="n">
        <v>0.2</v>
      </c>
      <c r="G8850" s="16" t="n">
        <v>1380.78</v>
      </c>
      <c r="I8850" s="1" t="str">
        <f aca="false">INDEX(Products!$C$2:$C$51,MATCH(C8850,Products!$A$2:$A$51,0))</f>
        <v>Beauty &amp; Personal Care</v>
      </c>
      <c r="J8850" s="1" t="str">
        <f aca="false">INDEX(Orders!$E$2:$E$8001,MATCH(B8850,Orders!$A$2:$A$8001,0))</f>
        <v>Delivered</v>
      </c>
      <c r="K8850" s="1" t="str">
        <f aca="false">LEFT(INDEX(Orders!$C$2:$C$8001,MATCH(B8850,Orders!$A$2:$A$8001,0)),7)</f>
        <v>2025-06</v>
      </c>
    </row>
    <row r="8851" customFormat="false" ht="15" hidden="false" customHeight="true" outlineLevel="0" collapsed="false">
      <c r="A8851" s="1" t="s">
        <v>19321</v>
      </c>
      <c r="B8851" s="1" t="s">
        <v>6759</v>
      </c>
      <c r="C8851" s="1" t="s">
        <v>1930</v>
      </c>
      <c r="D8851" s="1" t="n">
        <v>1</v>
      </c>
      <c r="E8851" s="16" t="n">
        <v>2398.35</v>
      </c>
      <c r="F8851" s="17" t="n">
        <v>0.15</v>
      </c>
      <c r="G8851" s="16" t="n">
        <v>2038.6</v>
      </c>
      <c r="I8851" s="1" t="str">
        <f aca="false">INDEX(Products!$C$2:$C$51,MATCH(C8851,Products!$A$2:$A$51,0))</f>
        <v>Electronics</v>
      </c>
      <c r="J8851" s="1" t="str">
        <f aca="false">INDEX(Orders!$E$2:$E$8001,MATCH(B8851,Orders!$A$2:$A$8001,0))</f>
        <v>Delivered</v>
      </c>
      <c r="K8851" s="1" t="str">
        <f aca="false">LEFT(INDEX(Orders!$C$2:$C$8001,MATCH(B8851,Orders!$A$2:$A$8001,0)),7)</f>
        <v>2025-01</v>
      </c>
    </row>
    <row r="8852" customFormat="false" ht="15" hidden="false" customHeight="true" outlineLevel="0" collapsed="false">
      <c r="A8852" s="1" t="s">
        <v>19322</v>
      </c>
      <c r="B8852" s="1" t="s">
        <v>6759</v>
      </c>
      <c r="C8852" s="1" t="s">
        <v>2007</v>
      </c>
      <c r="D8852" s="1" t="n">
        <v>1</v>
      </c>
      <c r="E8852" s="16" t="n">
        <v>750.27</v>
      </c>
      <c r="F8852" s="17" t="n">
        <v>0.2</v>
      </c>
      <c r="G8852" s="16" t="n">
        <v>600.22</v>
      </c>
      <c r="I8852" s="1" t="str">
        <f aca="false">INDEX(Products!$C$2:$C$51,MATCH(C8852,Products!$A$2:$A$51,0))</f>
        <v>Books &amp; Stationery</v>
      </c>
      <c r="J8852" s="1" t="str">
        <f aca="false">INDEX(Orders!$E$2:$E$8001,MATCH(B8852,Orders!$A$2:$A$8001,0))</f>
        <v>Delivered</v>
      </c>
      <c r="K8852" s="1" t="str">
        <f aca="false">LEFT(INDEX(Orders!$C$2:$C$8001,MATCH(B8852,Orders!$A$2:$A$8001,0)),7)</f>
        <v>2025-01</v>
      </c>
    </row>
    <row r="8853" customFormat="false" ht="15" hidden="false" customHeight="true" outlineLevel="0" collapsed="false">
      <c r="A8853" s="1" t="s">
        <v>19323</v>
      </c>
      <c r="B8853" s="1" t="s">
        <v>6759</v>
      </c>
      <c r="C8853" s="1" t="s">
        <v>1924</v>
      </c>
      <c r="D8853" s="1" t="n">
        <v>1</v>
      </c>
      <c r="E8853" s="16" t="n">
        <v>1971</v>
      </c>
      <c r="F8853" s="17" t="n">
        <v>0</v>
      </c>
      <c r="G8853" s="16" t="n">
        <v>1971</v>
      </c>
      <c r="I8853" s="1" t="str">
        <f aca="false">INDEX(Products!$C$2:$C$51,MATCH(C8853,Products!$A$2:$A$51,0))</f>
        <v>Electronics</v>
      </c>
      <c r="J8853" s="1" t="str">
        <f aca="false">INDEX(Orders!$E$2:$E$8001,MATCH(B8853,Orders!$A$2:$A$8001,0))</f>
        <v>Delivered</v>
      </c>
      <c r="K8853" s="1" t="str">
        <f aca="false">LEFT(INDEX(Orders!$C$2:$C$8001,MATCH(B8853,Orders!$A$2:$A$8001,0)),7)</f>
        <v>2025-01</v>
      </c>
    </row>
    <row r="8854" customFormat="false" ht="15" hidden="false" customHeight="true" outlineLevel="0" collapsed="false">
      <c r="A8854" s="1" t="s">
        <v>19324</v>
      </c>
      <c r="B8854" s="1" t="s">
        <v>6759</v>
      </c>
      <c r="C8854" s="1" t="s">
        <v>2006</v>
      </c>
      <c r="D8854" s="1" t="n">
        <v>1</v>
      </c>
      <c r="E8854" s="16" t="n">
        <v>482.17</v>
      </c>
      <c r="F8854" s="17" t="n">
        <v>0.15</v>
      </c>
      <c r="G8854" s="16" t="n">
        <v>409.84</v>
      </c>
      <c r="I8854" s="1" t="str">
        <f aca="false">INDEX(Products!$C$2:$C$51,MATCH(C8854,Products!$A$2:$A$51,0))</f>
        <v>Books &amp; Stationery</v>
      </c>
      <c r="J8854" s="1" t="str">
        <f aca="false">INDEX(Orders!$E$2:$E$8001,MATCH(B8854,Orders!$A$2:$A$8001,0))</f>
        <v>Delivered</v>
      </c>
      <c r="K8854" s="1" t="str">
        <f aca="false">LEFT(INDEX(Orders!$C$2:$C$8001,MATCH(B8854,Orders!$A$2:$A$8001,0)),7)</f>
        <v>2025-01</v>
      </c>
    </row>
    <row r="8855" customFormat="false" ht="15" hidden="false" customHeight="true" outlineLevel="0" collapsed="false">
      <c r="A8855" s="1" t="s">
        <v>19325</v>
      </c>
      <c r="B8855" s="1" t="s">
        <v>6760</v>
      </c>
      <c r="C8855" s="1" t="s">
        <v>1953</v>
      </c>
      <c r="D8855" s="1" t="n">
        <v>1</v>
      </c>
      <c r="E8855" s="16" t="n">
        <v>4914.12</v>
      </c>
      <c r="F8855" s="17" t="n">
        <v>0.15</v>
      </c>
      <c r="G8855" s="16" t="n">
        <v>4177</v>
      </c>
      <c r="I8855" s="1" t="str">
        <f aca="false">INDEX(Products!$C$2:$C$51,MATCH(C8855,Products!$A$2:$A$51,0))</f>
        <v>Fashion</v>
      </c>
      <c r="J8855" s="1" t="str">
        <f aca="false">INDEX(Orders!$E$2:$E$8001,MATCH(B8855,Orders!$A$2:$A$8001,0))</f>
        <v>Delivered</v>
      </c>
      <c r="K8855" s="1" t="str">
        <f aca="false">LEFT(INDEX(Orders!$C$2:$C$8001,MATCH(B8855,Orders!$A$2:$A$8001,0)),7)</f>
        <v>2025-10</v>
      </c>
    </row>
    <row r="8856" customFormat="false" ht="15" hidden="false" customHeight="true" outlineLevel="0" collapsed="false">
      <c r="A8856" s="1" t="s">
        <v>19326</v>
      </c>
      <c r="B8856" s="1" t="s">
        <v>6760</v>
      </c>
      <c r="C8856" s="1" t="s">
        <v>1930</v>
      </c>
      <c r="D8856" s="1" t="n">
        <v>1</v>
      </c>
      <c r="E8856" s="16" t="n">
        <v>2398.35</v>
      </c>
      <c r="F8856" s="17" t="n">
        <v>0.05</v>
      </c>
      <c r="G8856" s="16" t="n">
        <v>2278.43</v>
      </c>
      <c r="I8856" s="1" t="str">
        <f aca="false">INDEX(Products!$C$2:$C$51,MATCH(C8856,Products!$A$2:$A$51,0))</f>
        <v>Electronics</v>
      </c>
      <c r="J8856" s="1" t="str">
        <f aca="false">INDEX(Orders!$E$2:$E$8001,MATCH(B8856,Orders!$A$2:$A$8001,0))</f>
        <v>Delivered</v>
      </c>
      <c r="K8856" s="1" t="str">
        <f aca="false">LEFT(INDEX(Orders!$C$2:$C$8001,MATCH(B8856,Orders!$A$2:$A$8001,0)),7)</f>
        <v>2025-10</v>
      </c>
    </row>
    <row r="8857" customFormat="false" ht="15" hidden="false" customHeight="true" outlineLevel="0" collapsed="false">
      <c r="A8857" s="1" t="s">
        <v>19327</v>
      </c>
      <c r="B8857" s="1" t="s">
        <v>6761</v>
      </c>
      <c r="C8857" s="1" t="s">
        <v>1920</v>
      </c>
      <c r="D8857" s="1" t="n">
        <v>1</v>
      </c>
      <c r="E8857" s="16" t="n">
        <v>4273.58</v>
      </c>
      <c r="F8857" s="17" t="n">
        <v>0.1</v>
      </c>
      <c r="G8857" s="16" t="n">
        <v>3846.22</v>
      </c>
      <c r="I8857" s="1" t="str">
        <f aca="false">INDEX(Products!$C$2:$C$51,MATCH(C8857,Products!$A$2:$A$51,0))</f>
        <v>Electronics</v>
      </c>
      <c r="J8857" s="1" t="str">
        <f aca="false">INDEX(Orders!$E$2:$E$8001,MATCH(B8857,Orders!$A$2:$A$8001,0))</f>
        <v>Delivered</v>
      </c>
      <c r="K8857" s="1" t="str">
        <f aca="false">LEFT(INDEX(Orders!$C$2:$C$8001,MATCH(B8857,Orders!$A$2:$A$8001,0)),7)</f>
        <v>2024-11</v>
      </c>
    </row>
    <row r="8858" customFormat="false" ht="15" hidden="false" customHeight="true" outlineLevel="0" collapsed="false">
      <c r="A8858" s="1" t="s">
        <v>19328</v>
      </c>
      <c r="B8858" s="1" t="s">
        <v>6761</v>
      </c>
      <c r="C8858" s="1" t="s">
        <v>1930</v>
      </c>
      <c r="D8858" s="1" t="n">
        <v>1</v>
      </c>
      <c r="E8858" s="16" t="n">
        <v>2398.35</v>
      </c>
      <c r="F8858" s="17" t="n">
        <v>0</v>
      </c>
      <c r="G8858" s="16" t="n">
        <v>2398.35</v>
      </c>
      <c r="I8858" s="1" t="str">
        <f aca="false">INDEX(Products!$C$2:$C$51,MATCH(C8858,Products!$A$2:$A$51,0))</f>
        <v>Electronics</v>
      </c>
      <c r="J8858" s="1" t="str">
        <f aca="false">INDEX(Orders!$E$2:$E$8001,MATCH(B8858,Orders!$A$2:$A$8001,0))</f>
        <v>Delivered</v>
      </c>
      <c r="K8858" s="1" t="str">
        <f aca="false">LEFT(INDEX(Orders!$C$2:$C$8001,MATCH(B8858,Orders!$A$2:$A$8001,0)),7)</f>
        <v>2024-11</v>
      </c>
    </row>
    <row r="8859" customFormat="false" ht="15" hidden="false" customHeight="true" outlineLevel="0" collapsed="false">
      <c r="A8859" s="1" t="s">
        <v>19329</v>
      </c>
      <c r="B8859" s="1" t="s">
        <v>6762</v>
      </c>
      <c r="C8859" s="1" t="s">
        <v>2006</v>
      </c>
      <c r="D8859" s="1" t="n">
        <v>1</v>
      </c>
      <c r="E8859" s="16" t="n">
        <v>482.17</v>
      </c>
      <c r="F8859" s="17" t="n">
        <v>0.05</v>
      </c>
      <c r="G8859" s="16" t="n">
        <v>458.06</v>
      </c>
      <c r="I8859" s="1" t="str">
        <f aca="false">INDEX(Products!$C$2:$C$51,MATCH(C8859,Products!$A$2:$A$51,0))</f>
        <v>Books &amp; Stationery</v>
      </c>
      <c r="J8859" s="1" t="str">
        <f aca="false">INDEX(Orders!$E$2:$E$8001,MATCH(B8859,Orders!$A$2:$A$8001,0))</f>
        <v>Delivered</v>
      </c>
      <c r="K8859" s="1" t="str">
        <f aca="false">LEFT(INDEX(Orders!$C$2:$C$8001,MATCH(B8859,Orders!$A$2:$A$8001,0)),7)</f>
        <v>2025-10</v>
      </c>
    </row>
    <row r="8860" customFormat="false" ht="15" hidden="false" customHeight="true" outlineLevel="0" collapsed="false">
      <c r="A8860" s="1" t="s">
        <v>19330</v>
      </c>
      <c r="B8860" s="1" t="s">
        <v>6763</v>
      </c>
      <c r="C8860" s="1" t="s">
        <v>1990</v>
      </c>
      <c r="D8860" s="1" t="n">
        <v>1</v>
      </c>
      <c r="E8860" s="16" t="n">
        <v>5311.32</v>
      </c>
      <c r="F8860" s="17" t="n">
        <v>0.15</v>
      </c>
      <c r="G8860" s="16" t="n">
        <v>4514.62</v>
      </c>
      <c r="I8860" s="1" t="str">
        <f aca="false">INDEX(Products!$C$2:$C$51,MATCH(C8860,Products!$A$2:$A$51,0))</f>
        <v>Sports &amp; Fitness</v>
      </c>
      <c r="J8860" s="1" t="str">
        <f aca="false">INDEX(Orders!$E$2:$E$8001,MATCH(B8860,Orders!$A$2:$A$8001,0))</f>
        <v>Delivered</v>
      </c>
      <c r="K8860" s="1" t="str">
        <f aca="false">LEFT(INDEX(Orders!$C$2:$C$8001,MATCH(B8860,Orders!$A$2:$A$8001,0)),7)</f>
        <v>2024-09</v>
      </c>
    </row>
    <row r="8861" customFormat="false" ht="15" hidden="false" customHeight="true" outlineLevel="0" collapsed="false">
      <c r="A8861" s="1" t="s">
        <v>19331</v>
      </c>
      <c r="B8861" s="1" t="s">
        <v>6764</v>
      </c>
      <c r="C8861" s="1" t="s">
        <v>2006</v>
      </c>
      <c r="D8861" s="1" t="n">
        <v>1</v>
      </c>
      <c r="E8861" s="16" t="n">
        <v>482.17</v>
      </c>
      <c r="F8861" s="17" t="n">
        <v>0</v>
      </c>
      <c r="G8861" s="16" t="n">
        <v>482.17</v>
      </c>
      <c r="I8861" s="1" t="str">
        <f aca="false">INDEX(Products!$C$2:$C$51,MATCH(C8861,Products!$A$2:$A$51,0))</f>
        <v>Books &amp; Stationery</v>
      </c>
      <c r="J8861" s="1" t="str">
        <f aca="false">INDEX(Orders!$E$2:$E$8001,MATCH(B8861,Orders!$A$2:$A$8001,0))</f>
        <v>Returned</v>
      </c>
      <c r="K8861" s="1" t="str">
        <f aca="false">LEFT(INDEX(Orders!$C$2:$C$8001,MATCH(B8861,Orders!$A$2:$A$8001,0)),7)</f>
        <v>2025-07</v>
      </c>
    </row>
    <row r="8862" customFormat="false" ht="15" hidden="false" customHeight="true" outlineLevel="0" collapsed="false">
      <c r="A8862" s="1" t="s">
        <v>19332</v>
      </c>
      <c r="B8862" s="1" t="s">
        <v>6764</v>
      </c>
      <c r="C8862" s="1" t="s">
        <v>1990</v>
      </c>
      <c r="D8862" s="1" t="n">
        <v>1</v>
      </c>
      <c r="E8862" s="16" t="n">
        <v>5311.32</v>
      </c>
      <c r="F8862" s="17" t="n">
        <v>0.1</v>
      </c>
      <c r="G8862" s="16" t="n">
        <v>4780.19</v>
      </c>
      <c r="I8862" s="1" t="str">
        <f aca="false">INDEX(Products!$C$2:$C$51,MATCH(C8862,Products!$A$2:$A$51,0))</f>
        <v>Sports &amp; Fitness</v>
      </c>
      <c r="J8862" s="1" t="str">
        <f aca="false">INDEX(Orders!$E$2:$E$8001,MATCH(B8862,Orders!$A$2:$A$8001,0))</f>
        <v>Returned</v>
      </c>
      <c r="K8862" s="1" t="str">
        <f aca="false">LEFT(INDEX(Orders!$C$2:$C$8001,MATCH(B8862,Orders!$A$2:$A$8001,0)),7)</f>
        <v>2025-07</v>
      </c>
    </row>
    <row r="8863" customFormat="false" ht="15" hidden="false" customHeight="true" outlineLevel="0" collapsed="false">
      <c r="A8863" s="1" t="s">
        <v>19333</v>
      </c>
      <c r="B8863" s="1" t="s">
        <v>6765</v>
      </c>
      <c r="C8863" s="1" t="s">
        <v>1940</v>
      </c>
      <c r="D8863" s="1" t="n">
        <v>1</v>
      </c>
      <c r="E8863" s="16" t="n">
        <v>2374.52</v>
      </c>
      <c r="F8863" s="17" t="n">
        <v>0.05</v>
      </c>
      <c r="G8863" s="16" t="n">
        <v>2255.79</v>
      </c>
      <c r="I8863" s="1" t="str">
        <f aca="false">INDEX(Products!$C$2:$C$51,MATCH(C8863,Products!$A$2:$A$51,0))</f>
        <v>Fashion</v>
      </c>
      <c r="J8863" s="1" t="str">
        <f aca="false">INDEX(Orders!$E$2:$E$8001,MATCH(B8863,Orders!$A$2:$A$8001,0))</f>
        <v>Delivered</v>
      </c>
      <c r="K8863" s="1" t="str">
        <f aca="false">LEFT(INDEX(Orders!$C$2:$C$8001,MATCH(B8863,Orders!$A$2:$A$8001,0)),7)</f>
        <v>2024-04</v>
      </c>
    </row>
    <row r="8864" customFormat="false" ht="15" hidden="false" customHeight="true" outlineLevel="0" collapsed="false">
      <c r="A8864" s="1" t="s">
        <v>19334</v>
      </c>
      <c r="B8864" s="1" t="s">
        <v>6765</v>
      </c>
      <c r="C8864" s="1" t="s">
        <v>2006</v>
      </c>
      <c r="D8864" s="1" t="n">
        <v>1</v>
      </c>
      <c r="E8864" s="16" t="n">
        <v>482.17</v>
      </c>
      <c r="F8864" s="17" t="n">
        <v>0</v>
      </c>
      <c r="G8864" s="16" t="n">
        <v>482.17</v>
      </c>
      <c r="I8864" s="1" t="str">
        <f aca="false">INDEX(Products!$C$2:$C$51,MATCH(C8864,Products!$A$2:$A$51,0))</f>
        <v>Books &amp; Stationery</v>
      </c>
      <c r="J8864" s="1" t="str">
        <f aca="false">INDEX(Orders!$E$2:$E$8001,MATCH(B8864,Orders!$A$2:$A$8001,0))</f>
        <v>Delivered</v>
      </c>
      <c r="K8864" s="1" t="str">
        <f aca="false">LEFT(INDEX(Orders!$C$2:$C$8001,MATCH(B8864,Orders!$A$2:$A$8001,0)),7)</f>
        <v>2024-04</v>
      </c>
    </row>
    <row r="8865" customFormat="false" ht="15" hidden="false" customHeight="true" outlineLevel="0" collapsed="false">
      <c r="A8865" s="1" t="s">
        <v>19335</v>
      </c>
      <c r="B8865" s="1" t="s">
        <v>6765</v>
      </c>
      <c r="C8865" s="1" t="s">
        <v>1986</v>
      </c>
      <c r="D8865" s="1" t="n">
        <v>1</v>
      </c>
      <c r="E8865" s="16" t="n">
        <v>2871.85</v>
      </c>
      <c r="F8865" s="17" t="n">
        <v>0.15</v>
      </c>
      <c r="G8865" s="16" t="n">
        <v>2441.07</v>
      </c>
      <c r="I8865" s="1" t="str">
        <f aca="false">INDEX(Products!$C$2:$C$51,MATCH(C8865,Products!$A$2:$A$51,0))</f>
        <v>Beauty &amp; Personal Care</v>
      </c>
      <c r="J8865" s="1" t="str">
        <f aca="false">INDEX(Orders!$E$2:$E$8001,MATCH(B8865,Orders!$A$2:$A$8001,0))</f>
        <v>Delivered</v>
      </c>
      <c r="K8865" s="1" t="str">
        <f aca="false">LEFT(INDEX(Orders!$C$2:$C$8001,MATCH(B8865,Orders!$A$2:$A$8001,0)),7)</f>
        <v>2024-04</v>
      </c>
    </row>
    <row r="8866" customFormat="false" ht="15" hidden="false" customHeight="true" outlineLevel="0" collapsed="false">
      <c r="A8866" s="1" t="s">
        <v>19336</v>
      </c>
      <c r="B8866" s="1" t="s">
        <v>6766</v>
      </c>
      <c r="C8866" s="1" t="s">
        <v>2007</v>
      </c>
      <c r="D8866" s="1" t="n">
        <v>1</v>
      </c>
      <c r="E8866" s="16" t="n">
        <v>750.27</v>
      </c>
      <c r="F8866" s="17" t="n">
        <v>0.1</v>
      </c>
      <c r="G8866" s="16" t="n">
        <v>675.24</v>
      </c>
      <c r="I8866" s="1" t="str">
        <f aca="false">INDEX(Products!$C$2:$C$51,MATCH(C8866,Products!$A$2:$A$51,0))</f>
        <v>Books &amp; Stationery</v>
      </c>
      <c r="J8866" s="1" t="str">
        <f aca="false">INDEX(Orders!$E$2:$E$8001,MATCH(B8866,Orders!$A$2:$A$8001,0))</f>
        <v>Delivered</v>
      </c>
      <c r="K8866" s="1" t="str">
        <f aca="false">LEFT(INDEX(Orders!$C$2:$C$8001,MATCH(B8866,Orders!$A$2:$A$8001,0)),7)</f>
        <v>2025-06</v>
      </c>
    </row>
    <row r="8867" customFormat="false" ht="15" hidden="false" customHeight="true" outlineLevel="0" collapsed="false">
      <c r="A8867" s="1" t="s">
        <v>19337</v>
      </c>
      <c r="B8867" s="1" t="s">
        <v>6766</v>
      </c>
      <c r="C8867" s="1" t="s">
        <v>1997</v>
      </c>
      <c r="D8867" s="1" t="n">
        <v>1</v>
      </c>
      <c r="E8867" s="16" t="n">
        <v>311.15</v>
      </c>
      <c r="F8867" s="17" t="n">
        <v>0</v>
      </c>
      <c r="G8867" s="16" t="n">
        <v>311.15</v>
      </c>
      <c r="I8867" s="1" t="str">
        <f aca="false">INDEX(Products!$C$2:$C$51,MATCH(C8867,Products!$A$2:$A$51,0))</f>
        <v>Sports &amp; Fitness</v>
      </c>
      <c r="J8867" s="1" t="str">
        <f aca="false">INDEX(Orders!$E$2:$E$8001,MATCH(B8867,Orders!$A$2:$A$8001,0))</f>
        <v>Delivered</v>
      </c>
      <c r="K8867" s="1" t="str">
        <f aca="false">LEFT(INDEX(Orders!$C$2:$C$8001,MATCH(B8867,Orders!$A$2:$A$8001,0)),7)</f>
        <v>2025-06</v>
      </c>
    </row>
    <row r="8868" customFormat="false" ht="15" hidden="false" customHeight="true" outlineLevel="0" collapsed="false">
      <c r="A8868" s="1" t="s">
        <v>19338</v>
      </c>
      <c r="B8868" s="1" t="s">
        <v>6767</v>
      </c>
      <c r="C8868" s="1" t="s">
        <v>1997</v>
      </c>
      <c r="D8868" s="1" t="n">
        <v>1</v>
      </c>
      <c r="E8868" s="16" t="n">
        <v>311.15</v>
      </c>
      <c r="F8868" s="17" t="n">
        <v>0.15</v>
      </c>
      <c r="G8868" s="16" t="n">
        <v>264.48</v>
      </c>
      <c r="I8868" s="1" t="str">
        <f aca="false">INDEX(Products!$C$2:$C$51,MATCH(C8868,Products!$A$2:$A$51,0))</f>
        <v>Sports &amp; Fitness</v>
      </c>
      <c r="J8868" s="1" t="str">
        <f aca="false">INDEX(Orders!$E$2:$E$8001,MATCH(B8868,Orders!$A$2:$A$8001,0))</f>
        <v>Delivered</v>
      </c>
      <c r="K8868" s="1" t="str">
        <f aca="false">LEFT(INDEX(Orders!$C$2:$C$8001,MATCH(B8868,Orders!$A$2:$A$8001,0)),7)</f>
        <v>2024-12</v>
      </c>
    </row>
    <row r="8869" customFormat="false" ht="15" hidden="false" customHeight="true" outlineLevel="0" collapsed="false">
      <c r="A8869" s="1" t="s">
        <v>19339</v>
      </c>
      <c r="B8869" s="1" t="s">
        <v>6767</v>
      </c>
      <c r="C8869" s="1" t="s">
        <v>1930</v>
      </c>
      <c r="D8869" s="1" t="n">
        <v>1</v>
      </c>
      <c r="E8869" s="16" t="n">
        <v>2398.35</v>
      </c>
      <c r="F8869" s="17" t="n">
        <v>0.2</v>
      </c>
      <c r="G8869" s="16" t="n">
        <v>1918.68</v>
      </c>
      <c r="I8869" s="1" t="str">
        <f aca="false">INDEX(Products!$C$2:$C$51,MATCH(C8869,Products!$A$2:$A$51,0))</f>
        <v>Electronics</v>
      </c>
      <c r="J8869" s="1" t="str">
        <f aca="false">INDEX(Orders!$E$2:$E$8001,MATCH(B8869,Orders!$A$2:$A$8001,0))</f>
        <v>Delivered</v>
      </c>
      <c r="K8869" s="1" t="str">
        <f aca="false">LEFT(INDEX(Orders!$C$2:$C$8001,MATCH(B8869,Orders!$A$2:$A$8001,0)),7)</f>
        <v>2024-12</v>
      </c>
    </row>
    <row r="8870" customFormat="false" ht="15" hidden="false" customHeight="true" outlineLevel="0" collapsed="false">
      <c r="A8870" s="1" t="s">
        <v>19340</v>
      </c>
      <c r="B8870" s="1" t="s">
        <v>6767</v>
      </c>
      <c r="C8870" s="1" t="s">
        <v>1940</v>
      </c>
      <c r="D8870" s="1" t="n">
        <v>1</v>
      </c>
      <c r="E8870" s="16" t="n">
        <v>2374.52</v>
      </c>
      <c r="F8870" s="17" t="n">
        <v>0</v>
      </c>
      <c r="G8870" s="16" t="n">
        <v>2374.52</v>
      </c>
      <c r="I8870" s="1" t="str">
        <f aca="false">INDEX(Products!$C$2:$C$51,MATCH(C8870,Products!$A$2:$A$51,0))</f>
        <v>Fashion</v>
      </c>
      <c r="J8870" s="1" t="str">
        <f aca="false">INDEX(Orders!$E$2:$E$8001,MATCH(B8870,Orders!$A$2:$A$8001,0))</f>
        <v>Delivered</v>
      </c>
      <c r="K8870" s="1" t="str">
        <f aca="false">LEFT(INDEX(Orders!$C$2:$C$8001,MATCH(B8870,Orders!$A$2:$A$8001,0)),7)</f>
        <v>2024-12</v>
      </c>
    </row>
    <row r="8871" customFormat="false" ht="15" hidden="false" customHeight="true" outlineLevel="0" collapsed="false">
      <c r="A8871" s="1" t="s">
        <v>19341</v>
      </c>
      <c r="B8871" s="1" t="s">
        <v>6767</v>
      </c>
      <c r="C8871" s="1" t="s">
        <v>1937</v>
      </c>
      <c r="D8871" s="1" t="n">
        <v>1</v>
      </c>
      <c r="E8871" s="16" t="n">
        <v>1364.75</v>
      </c>
      <c r="F8871" s="17" t="n">
        <v>0.1</v>
      </c>
      <c r="G8871" s="16" t="n">
        <v>1228.28</v>
      </c>
      <c r="I8871" s="1" t="str">
        <f aca="false">INDEX(Products!$C$2:$C$51,MATCH(C8871,Products!$A$2:$A$51,0))</f>
        <v>Fashion</v>
      </c>
      <c r="J8871" s="1" t="str">
        <f aca="false">INDEX(Orders!$E$2:$E$8001,MATCH(B8871,Orders!$A$2:$A$8001,0))</f>
        <v>Delivered</v>
      </c>
      <c r="K8871" s="1" t="str">
        <f aca="false">LEFT(INDEX(Orders!$C$2:$C$8001,MATCH(B8871,Orders!$A$2:$A$8001,0)),7)</f>
        <v>2024-12</v>
      </c>
    </row>
    <row r="8872" customFormat="false" ht="15" hidden="false" customHeight="true" outlineLevel="0" collapsed="false">
      <c r="A8872" s="1" t="s">
        <v>19342</v>
      </c>
      <c r="B8872" s="1" t="s">
        <v>6768</v>
      </c>
      <c r="C8872" s="1" t="s">
        <v>2006</v>
      </c>
      <c r="D8872" s="1" t="n">
        <v>1</v>
      </c>
      <c r="E8872" s="16" t="n">
        <v>482.17</v>
      </c>
      <c r="F8872" s="17" t="n">
        <v>0.2</v>
      </c>
      <c r="G8872" s="16" t="n">
        <v>385.74</v>
      </c>
      <c r="I8872" s="1" t="str">
        <f aca="false">INDEX(Products!$C$2:$C$51,MATCH(C8872,Products!$A$2:$A$51,0))</f>
        <v>Books &amp; Stationery</v>
      </c>
      <c r="J8872" s="1" t="str">
        <f aca="false">INDEX(Orders!$E$2:$E$8001,MATCH(B8872,Orders!$A$2:$A$8001,0))</f>
        <v>Delivered</v>
      </c>
      <c r="K8872" s="1" t="str">
        <f aca="false">LEFT(INDEX(Orders!$C$2:$C$8001,MATCH(B8872,Orders!$A$2:$A$8001,0)),7)</f>
        <v>2024-06</v>
      </c>
    </row>
    <row r="8873" customFormat="false" ht="15" hidden="false" customHeight="true" outlineLevel="0" collapsed="false">
      <c r="A8873" s="1" t="s">
        <v>19343</v>
      </c>
      <c r="B8873" s="1" t="s">
        <v>6769</v>
      </c>
      <c r="C8873" s="1" t="s">
        <v>1990</v>
      </c>
      <c r="D8873" s="1" t="n">
        <v>3</v>
      </c>
      <c r="E8873" s="16" t="n">
        <v>5311.32</v>
      </c>
      <c r="F8873" s="17" t="n">
        <v>0</v>
      </c>
      <c r="G8873" s="16" t="n">
        <v>15933.96</v>
      </c>
      <c r="I8873" s="1" t="str">
        <f aca="false">INDEX(Products!$C$2:$C$51,MATCH(C8873,Products!$A$2:$A$51,0))</f>
        <v>Sports &amp; Fitness</v>
      </c>
      <c r="J8873" s="1" t="str">
        <f aca="false">INDEX(Orders!$E$2:$E$8001,MATCH(B8873,Orders!$A$2:$A$8001,0))</f>
        <v>Delivered</v>
      </c>
      <c r="K8873" s="1" t="str">
        <f aca="false">LEFT(INDEX(Orders!$C$2:$C$8001,MATCH(B8873,Orders!$A$2:$A$8001,0)),7)</f>
        <v>2025-02</v>
      </c>
    </row>
    <row r="8874" customFormat="false" ht="15" hidden="false" customHeight="true" outlineLevel="0" collapsed="false">
      <c r="A8874" s="1" t="s">
        <v>19344</v>
      </c>
      <c r="B8874" s="1" t="s">
        <v>6769</v>
      </c>
      <c r="C8874" s="1" t="s">
        <v>1969</v>
      </c>
      <c r="D8874" s="1" t="n">
        <v>3</v>
      </c>
      <c r="E8874" s="16" t="n">
        <v>9171.98</v>
      </c>
      <c r="F8874" s="17" t="n">
        <v>0</v>
      </c>
      <c r="G8874" s="16" t="n">
        <v>27515.94</v>
      </c>
      <c r="I8874" s="1" t="str">
        <f aca="false">INDEX(Products!$C$2:$C$51,MATCH(C8874,Products!$A$2:$A$51,0))</f>
        <v>Home &amp; Kitchen</v>
      </c>
      <c r="J8874" s="1" t="str">
        <f aca="false">INDEX(Orders!$E$2:$E$8001,MATCH(B8874,Orders!$A$2:$A$8001,0))</f>
        <v>Delivered</v>
      </c>
      <c r="K8874" s="1" t="str">
        <f aca="false">LEFT(INDEX(Orders!$C$2:$C$8001,MATCH(B8874,Orders!$A$2:$A$8001,0)),7)</f>
        <v>2025-02</v>
      </c>
    </row>
    <row r="8875" customFormat="false" ht="15" hidden="false" customHeight="true" outlineLevel="0" collapsed="false">
      <c r="A8875" s="1" t="s">
        <v>19345</v>
      </c>
      <c r="B8875" s="1" t="s">
        <v>6769</v>
      </c>
      <c r="C8875" s="1" t="s">
        <v>1930</v>
      </c>
      <c r="D8875" s="1" t="n">
        <v>2</v>
      </c>
      <c r="E8875" s="16" t="n">
        <v>2398.35</v>
      </c>
      <c r="F8875" s="17" t="n">
        <v>0.05</v>
      </c>
      <c r="G8875" s="16" t="n">
        <v>4556.86</v>
      </c>
      <c r="I8875" s="1" t="str">
        <f aca="false">INDEX(Products!$C$2:$C$51,MATCH(C8875,Products!$A$2:$A$51,0))</f>
        <v>Electronics</v>
      </c>
      <c r="J8875" s="1" t="str">
        <f aca="false">INDEX(Orders!$E$2:$E$8001,MATCH(B8875,Orders!$A$2:$A$8001,0))</f>
        <v>Delivered</v>
      </c>
      <c r="K8875" s="1" t="str">
        <f aca="false">LEFT(INDEX(Orders!$C$2:$C$8001,MATCH(B8875,Orders!$A$2:$A$8001,0)),7)</f>
        <v>2025-02</v>
      </c>
    </row>
    <row r="8876" customFormat="false" ht="15" hidden="false" customHeight="true" outlineLevel="0" collapsed="false">
      <c r="A8876" s="1" t="s">
        <v>19346</v>
      </c>
      <c r="B8876" s="1" t="s">
        <v>6769</v>
      </c>
      <c r="C8876" s="1" t="s">
        <v>1997</v>
      </c>
      <c r="D8876" s="1" t="n">
        <v>3</v>
      </c>
      <c r="E8876" s="16" t="n">
        <v>311.15</v>
      </c>
      <c r="F8876" s="17" t="n">
        <v>0.05</v>
      </c>
      <c r="G8876" s="16" t="n">
        <v>886.78</v>
      </c>
      <c r="I8876" s="1" t="str">
        <f aca="false">INDEX(Products!$C$2:$C$51,MATCH(C8876,Products!$A$2:$A$51,0))</f>
        <v>Sports &amp; Fitness</v>
      </c>
      <c r="J8876" s="1" t="str">
        <f aca="false">INDEX(Orders!$E$2:$E$8001,MATCH(B8876,Orders!$A$2:$A$8001,0))</f>
        <v>Delivered</v>
      </c>
      <c r="K8876" s="1" t="str">
        <f aca="false">LEFT(INDEX(Orders!$C$2:$C$8001,MATCH(B8876,Orders!$A$2:$A$8001,0)),7)</f>
        <v>2025-02</v>
      </c>
    </row>
    <row r="8877" customFormat="false" ht="15" hidden="false" customHeight="true" outlineLevel="0" collapsed="false">
      <c r="A8877" s="1" t="s">
        <v>19347</v>
      </c>
      <c r="B8877" s="1" t="s">
        <v>6769</v>
      </c>
      <c r="C8877" s="1" t="s">
        <v>1940</v>
      </c>
      <c r="D8877" s="1" t="n">
        <v>1</v>
      </c>
      <c r="E8877" s="16" t="n">
        <v>2374.52</v>
      </c>
      <c r="F8877" s="17" t="n">
        <v>0</v>
      </c>
      <c r="G8877" s="16" t="n">
        <v>2374.52</v>
      </c>
      <c r="I8877" s="1" t="str">
        <f aca="false">INDEX(Products!$C$2:$C$51,MATCH(C8877,Products!$A$2:$A$51,0))</f>
        <v>Fashion</v>
      </c>
      <c r="J8877" s="1" t="str">
        <f aca="false">INDEX(Orders!$E$2:$E$8001,MATCH(B8877,Orders!$A$2:$A$8001,0))</f>
        <v>Delivered</v>
      </c>
      <c r="K8877" s="1" t="str">
        <f aca="false">LEFT(INDEX(Orders!$C$2:$C$8001,MATCH(B8877,Orders!$A$2:$A$8001,0)),7)</f>
        <v>2025-02</v>
      </c>
    </row>
    <row r="8878" customFormat="false" ht="15" hidden="false" customHeight="true" outlineLevel="0" collapsed="false">
      <c r="A8878" s="1" t="s">
        <v>19348</v>
      </c>
      <c r="B8878" s="1" t="s">
        <v>6770</v>
      </c>
      <c r="C8878" s="1" t="s">
        <v>2007</v>
      </c>
      <c r="D8878" s="1" t="n">
        <v>1</v>
      </c>
      <c r="E8878" s="16" t="n">
        <v>750.27</v>
      </c>
      <c r="F8878" s="17" t="n">
        <v>0</v>
      </c>
      <c r="G8878" s="16" t="n">
        <v>750.27</v>
      </c>
      <c r="I8878" s="1" t="str">
        <f aca="false">INDEX(Products!$C$2:$C$51,MATCH(C8878,Products!$A$2:$A$51,0))</f>
        <v>Books &amp; Stationery</v>
      </c>
      <c r="J8878" s="1" t="str">
        <f aca="false">INDEX(Orders!$E$2:$E$8001,MATCH(B8878,Orders!$A$2:$A$8001,0))</f>
        <v>Delivered</v>
      </c>
      <c r="K8878" s="1" t="str">
        <f aca="false">LEFT(INDEX(Orders!$C$2:$C$8001,MATCH(B8878,Orders!$A$2:$A$8001,0)),7)</f>
        <v>2024-08</v>
      </c>
    </row>
    <row r="8879" customFormat="false" ht="15" hidden="false" customHeight="true" outlineLevel="0" collapsed="false">
      <c r="A8879" s="1" t="s">
        <v>19349</v>
      </c>
      <c r="B8879" s="1" t="s">
        <v>6771</v>
      </c>
      <c r="C8879" s="1" t="s">
        <v>1920</v>
      </c>
      <c r="D8879" s="1" t="n">
        <v>1</v>
      </c>
      <c r="E8879" s="16" t="n">
        <v>4273.58</v>
      </c>
      <c r="F8879" s="17" t="n">
        <v>0</v>
      </c>
      <c r="G8879" s="16" t="n">
        <v>4273.58</v>
      </c>
      <c r="I8879" s="1" t="str">
        <f aca="false">INDEX(Products!$C$2:$C$51,MATCH(C8879,Products!$A$2:$A$51,0))</f>
        <v>Electronics</v>
      </c>
      <c r="J8879" s="1" t="str">
        <f aca="false">INDEX(Orders!$E$2:$E$8001,MATCH(B8879,Orders!$A$2:$A$8001,0))</f>
        <v>Delivered</v>
      </c>
      <c r="K8879" s="1" t="str">
        <f aca="false">LEFT(INDEX(Orders!$C$2:$C$8001,MATCH(B8879,Orders!$A$2:$A$8001,0)),7)</f>
        <v>2025-10</v>
      </c>
    </row>
    <row r="8880" customFormat="false" ht="15" hidden="false" customHeight="true" outlineLevel="0" collapsed="false">
      <c r="A8880" s="1" t="s">
        <v>19350</v>
      </c>
      <c r="B8880" s="1" t="s">
        <v>6772</v>
      </c>
      <c r="C8880" s="1" t="s">
        <v>1984</v>
      </c>
      <c r="D8880" s="1" t="n">
        <v>1</v>
      </c>
      <c r="E8880" s="16" t="n">
        <v>1134.82</v>
      </c>
      <c r="F8880" s="17" t="n">
        <v>0</v>
      </c>
      <c r="G8880" s="16" t="n">
        <v>1134.82</v>
      </c>
      <c r="I8880" s="1" t="str">
        <f aca="false">INDEX(Products!$C$2:$C$51,MATCH(C8880,Products!$A$2:$A$51,0))</f>
        <v>Beauty &amp; Personal Care</v>
      </c>
      <c r="J8880" s="1" t="str">
        <f aca="false">INDEX(Orders!$E$2:$E$8001,MATCH(B8880,Orders!$A$2:$A$8001,0))</f>
        <v>Delivered</v>
      </c>
      <c r="K8880" s="1" t="str">
        <f aca="false">LEFT(INDEX(Orders!$C$2:$C$8001,MATCH(B8880,Orders!$A$2:$A$8001,0)),7)</f>
        <v>2024-06</v>
      </c>
    </row>
    <row r="8881" customFormat="false" ht="15" hidden="false" customHeight="true" outlineLevel="0" collapsed="false">
      <c r="A8881" s="1" t="s">
        <v>19351</v>
      </c>
      <c r="B8881" s="1" t="s">
        <v>6772</v>
      </c>
      <c r="C8881" s="1" t="s">
        <v>2006</v>
      </c>
      <c r="D8881" s="1" t="n">
        <v>1</v>
      </c>
      <c r="E8881" s="16" t="n">
        <v>482.17</v>
      </c>
      <c r="F8881" s="17" t="n">
        <v>0.15</v>
      </c>
      <c r="G8881" s="16" t="n">
        <v>409.84</v>
      </c>
      <c r="I8881" s="1" t="str">
        <f aca="false">INDEX(Products!$C$2:$C$51,MATCH(C8881,Products!$A$2:$A$51,0))</f>
        <v>Books &amp; Stationery</v>
      </c>
      <c r="J8881" s="1" t="str">
        <f aca="false">INDEX(Orders!$E$2:$E$8001,MATCH(B8881,Orders!$A$2:$A$8001,0))</f>
        <v>Delivered</v>
      </c>
      <c r="K8881" s="1" t="str">
        <f aca="false">LEFT(INDEX(Orders!$C$2:$C$8001,MATCH(B8881,Orders!$A$2:$A$8001,0)),7)</f>
        <v>2024-06</v>
      </c>
    </row>
    <row r="8882" customFormat="false" ht="15" hidden="false" customHeight="true" outlineLevel="0" collapsed="false">
      <c r="A8882" s="1" t="s">
        <v>19352</v>
      </c>
      <c r="B8882" s="1" t="s">
        <v>6773</v>
      </c>
      <c r="C8882" s="1" t="s">
        <v>2006</v>
      </c>
      <c r="D8882" s="1" t="n">
        <v>3</v>
      </c>
      <c r="E8882" s="16" t="n">
        <v>482.17</v>
      </c>
      <c r="F8882" s="17" t="n">
        <v>0</v>
      </c>
      <c r="G8882" s="16" t="n">
        <v>1446.51</v>
      </c>
      <c r="I8882" s="1" t="str">
        <f aca="false">INDEX(Products!$C$2:$C$51,MATCH(C8882,Products!$A$2:$A$51,0))</f>
        <v>Books &amp; Stationery</v>
      </c>
      <c r="J8882" s="1" t="str">
        <f aca="false">INDEX(Orders!$E$2:$E$8001,MATCH(B8882,Orders!$A$2:$A$8001,0))</f>
        <v>Delivered</v>
      </c>
      <c r="K8882" s="1" t="str">
        <f aca="false">LEFT(INDEX(Orders!$C$2:$C$8001,MATCH(B8882,Orders!$A$2:$A$8001,0)),7)</f>
        <v>2025-09</v>
      </c>
    </row>
    <row r="8883" customFormat="false" ht="15" hidden="false" customHeight="true" outlineLevel="0" collapsed="false">
      <c r="A8883" s="1" t="s">
        <v>19353</v>
      </c>
      <c r="B8883" s="1" t="s">
        <v>6774</v>
      </c>
      <c r="C8883" s="1" t="s">
        <v>1930</v>
      </c>
      <c r="D8883" s="1" t="n">
        <v>1</v>
      </c>
      <c r="E8883" s="16" t="n">
        <v>2398.35</v>
      </c>
      <c r="F8883" s="17" t="n">
        <v>0.2</v>
      </c>
      <c r="G8883" s="16" t="n">
        <v>1918.68</v>
      </c>
      <c r="I8883" s="1" t="str">
        <f aca="false">INDEX(Products!$C$2:$C$51,MATCH(C8883,Products!$A$2:$A$51,0))</f>
        <v>Electronics</v>
      </c>
      <c r="J8883" s="1" t="str">
        <f aca="false">INDEX(Orders!$E$2:$E$8001,MATCH(B8883,Orders!$A$2:$A$8001,0))</f>
        <v>Delivered</v>
      </c>
      <c r="K8883" s="1" t="str">
        <f aca="false">LEFT(INDEX(Orders!$C$2:$C$8001,MATCH(B8883,Orders!$A$2:$A$8001,0)),7)</f>
        <v>2025-11</v>
      </c>
    </row>
    <row r="8884" customFormat="false" ht="15" hidden="false" customHeight="true" outlineLevel="0" collapsed="false">
      <c r="A8884" s="1" t="s">
        <v>19354</v>
      </c>
      <c r="B8884" s="1" t="s">
        <v>6774</v>
      </c>
      <c r="C8884" s="1" t="s">
        <v>2007</v>
      </c>
      <c r="D8884" s="1" t="n">
        <v>1</v>
      </c>
      <c r="E8884" s="16" t="n">
        <v>750.27</v>
      </c>
      <c r="F8884" s="17" t="n">
        <v>0.2</v>
      </c>
      <c r="G8884" s="16" t="n">
        <v>600.22</v>
      </c>
      <c r="I8884" s="1" t="str">
        <f aca="false">INDEX(Products!$C$2:$C$51,MATCH(C8884,Products!$A$2:$A$51,0))</f>
        <v>Books &amp; Stationery</v>
      </c>
      <c r="J8884" s="1" t="str">
        <f aca="false">INDEX(Orders!$E$2:$E$8001,MATCH(B8884,Orders!$A$2:$A$8001,0))</f>
        <v>Delivered</v>
      </c>
      <c r="K8884" s="1" t="str">
        <f aca="false">LEFT(INDEX(Orders!$C$2:$C$8001,MATCH(B8884,Orders!$A$2:$A$8001,0)),7)</f>
        <v>2025-11</v>
      </c>
    </row>
    <row r="8885" customFormat="false" ht="15" hidden="false" customHeight="true" outlineLevel="0" collapsed="false">
      <c r="A8885" s="1" t="s">
        <v>19355</v>
      </c>
      <c r="B8885" s="1" t="s">
        <v>6775</v>
      </c>
      <c r="C8885" s="1" t="s">
        <v>1930</v>
      </c>
      <c r="D8885" s="1" t="n">
        <v>2</v>
      </c>
      <c r="E8885" s="16" t="n">
        <v>2398.35</v>
      </c>
      <c r="F8885" s="17" t="n">
        <v>0</v>
      </c>
      <c r="G8885" s="16" t="n">
        <v>4796.7</v>
      </c>
      <c r="I8885" s="1" t="str">
        <f aca="false">INDEX(Products!$C$2:$C$51,MATCH(C8885,Products!$A$2:$A$51,0))</f>
        <v>Electronics</v>
      </c>
      <c r="J8885" s="1" t="str">
        <f aca="false">INDEX(Orders!$E$2:$E$8001,MATCH(B8885,Orders!$A$2:$A$8001,0))</f>
        <v>Delivered</v>
      </c>
      <c r="K8885" s="1" t="str">
        <f aca="false">LEFT(INDEX(Orders!$C$2:$C$8001,MATCH(B8885,Orders!$A$2:$A$8001,0)),7)</f>
        <v>2025-11</v>
      </c>
    </row>
    <row r="8886" customFormat="false" ht="15" hidden="false" customHeight="true" outlineLevel="0" collapsed="false">
      <c r="A8886" s="1" t="s">
        <v>19356</v>
      </c>
      <c r="B8886" s="1" t="s">
        <v>6775</v>
      </c>
      <c r="C8886" s="1" t="s">
        <v>1975</v>
      </c>
      <c r="D8886" s="1" t="n">
        <v>1</v>
      </c>
      <c r="E8886" s="16" t="n">
        <v>862.99</v>
      </c>
      <c r="F8886" s="17" t="n">
        <v>0.05</v>
      </c>
      <c r="G8886" s="16" t="n">
        <v>819.84</v>
      </c>
      <c r="I8886" s="1" t="str">
        <f aca="false">INDEX(Products!$C$2:$C$51,MATCH(C8886,Products!$A$2:$A$51,0))</f>
        <v>Beauty &amp; Personal Care</v>
      </c>
      <c r="J8886" s="1" t="str">
        <f aca="false">INDEX(Orders!$E$2:$E$8001,MATCH(B8886,Orders!$A$2:$A$8001,0))</f>
        <v>Delivered</v>
      </c>
      <c r="K8886" s="1" t="str">
        <f aca="false">LEFT(INDEX(Orders!$C$2:$C$8001,MATCH(B8886,Orders!$A$2:$A$8001,0)),7)</f>
        <v>2025-11</v>
      </c>
    </row>
    <row r="8887" customFormat="false" ht="15" hidden="false" customHeight="true" outlineLevel="0" collapsed="false">
      <c r="A8887" s="1" t="s">
        <v>19357</v>
      </c>
      <c r="B8887" s="1" t="s">
        <v>6776</v>
      </c>
      <c r="C8887" s="1" t="s">
        <v>1977</v>
      </c>
      <c r="D8887" s="1" t="n">
        <v>1</v>
      </c>
      <c r="E8887" s="16" t="n">
        <v>2386.05</v>
      </c>
      <c r="F8887" s="17" t="n">
        <v>0.15</v>
      </c>
      <c r="G8887" s="16" t="n">
        <v>2028.14</v>
      </c>
      <c r="I8887" s="1" t="str">
        <f aca="false">INDEX(Products!$C$2:$C$51,MATCH(C8887,Products!$A$2:$A$51,0))</f>
        <v>Beauty &amp; Personal Care</v>
      </c>
      <c r="J8887" s="1" t="str">
        <f aca="false">INDEX(Orders!$E$2:$E$8001,MATCH(B8887,Orders!$A$2:$A$8001,0))</f>
        <v>Delivered</v>
      </c>
      <c r="K8887" s="1" t="str">
        <f aca="false">LEFT(INDEX(Orders!$C$2:$C$8001,MATCH(B8887,Orders!$A$2:$A$8001,0)),7)</f>
        <v>2024-08</v>
      </c>
    </row>
    <row r="8888" customFormat="false" ht="15" hidden="false" customHeight="true" outlineLevel="0" collapsed="false">
      <c r="A8888" s="1" t="s">
        <v>19358</v>
      </c>
      <c r="B8888" s="1" t="s">
        <v>6776</v>
      </c>
      <c r="C8888" s="1" t="s">
        <v>1997</v>
      </c>
      <c r="D8888" s="1" t="n">
        <v>1</v>
      </c>
      <c r="E8888" s="16" t="n">
        <v>311.15</v>
      </c>
      <c r="F8888" s="17" t="n">
        <v>0.05</v>
      </c>
      <c r="G8888" s="16" t="n">
        <v>295.59</v>
      </c>
      <c r="I8888" s="1" t="str">
        <f aca="false">INDEX(Products!$C$2:$C$51,MATCH(C8888,Products!$A$2:$A$51,0))</f>
        <v>Sports &amp; Fitness</v>
      </c>
      <c r="J8888" s="1" t="str">
        <f aca="false">INDEX(Orders!$E$2:$E$8001,MATCH(B8888,Orders!$A$2:$A$8001,0))</f>
        <v>Delivered</v>
      </c>
      <c r="K8888" s="1" t="str">
        <f aca="false">LEFT(INDEX(Orders!$C$2:$C$8001,MATCH(B8888,Orders!$A$2:$A$8001,0)),7)</f>
        <v>2024-08</v>
      </c>
    </row>
    <row r="8889" customFormat="false" ht="15" hidden="false" customHeight="true" outlineLevel="0" collapsed="false">
      <c r="A8889" s="1" t="s">
        <v>19359</v>
      </c>
      <c r="B8889" s="1" t="s">
        <v>6776</v>
      </c>
      <c r="C8889" s="1" t="s">
        <v>1957</v>
      </c>
      <c r="D8889" s="1" t="n">
        <v>1</v>
      </c>
      <c r="E8889" s="16" t="n">
        <v>1469.28</v>
      </c>
      <c r="F8889" s="17" t="n">
        <v>0.1</v>
      </c>
      <c r="G8889" s="16" t="n">
        <v>1322.35</v>
      </c>
      <c r="I8889" s="1" t="str">
        <f aca="false">INDEX(Products!$C$2:$C$51,MATCH(C8889,Products!$A$2:$A$51,0))</f>
        <v>Home &amp; Kitchen</v>
      </c>
      <c r="J8889" s="1" t="str">
        <f aca="false">INDEX(Orders!$E$2:$E$8001,MATCH(B8889,Orders!$A$2:$A$8001,0))</f>
        <v>Delivered</v>
      </c>
      <c r="K8889" s="1" t="str">
        <f aca="false">LEFT(INDEX(Orders!$C$2:$C$8001,MATCH(B8889,Orders!$A$2:$A$8001,0)),7)</f>
        <v>2024-08</v>
      </c>
    </row>
    <row r="8890" customFormat="false" ht="15" hidden="false" customHeight="true" outlineLevel="0" collapsed="false">
      <c r="A8890" s="1" t="s">
        <v>19360</v>
      </c>
      <c r="B8890" s="1" t="s">
        <v>6776</v>
      </c>
      <c r="C8890" s="1" t="s">
        <v>2007</v>
      </c>
      <c r="D8890" s="1" t="n">
        <v>1</v>
      </c>
      <c r="E8890" s="16" t="n">
        <v>750.27</v>
      </c>
      <c r="F8890" s="17" t="n">
        <v>0</v>
      </c>
      <c r="G8890" s="16" t="n">
        <v>750.27</v>
      </c>
      <c r="I8890" s="1" t="str">
        <f aca="false">INDEX(Products!$C$2:$C$51,MATCH(C8890,Products!$A$2:$A$51,0))</f>
        <v>Books &amp; Stationery</v>
      </c>
      <c r="J8890" s="1" t="str">
        <f aca="false">INDEX(Orders!$E$2:$E$8001,MATCH(B8890,Orders!$A$2:$A$8001,0))</f>
        <v>Delivered</v>
      </c>
      <c r="K8890" s="1" t="str">
        <f aca="false">LEFT(INDEX(Orders!$C$2:$C$8001,MATCH(B8890,Orders!$A$2:$A$8001,0)),7)</f>
        <v>2024-08</v>
      </c>
    </row>
    <row r="8891" customFormat="false" ht="15" hidden="false" customHeight="true" outlineLevel="0" collapsed="false">
      <c r="A8891" s="1" t="s">
        <v>19361</v>
      </c>
      <c r="B8891" s="1" t="s">
        <v>6777</v>
      </c>
      <c r="C8891" s="1" t="s">
        <v>1933</v>
      </c>
      <c r="D8891" s="1" t="n">
        <v>2</v>
      </c>
      <c r="E8891" s="16" t="n">
        <v>7194.38</v>
      </c>
      <c r="F8891" s="17" t="n">
        <v>0</v>
      </c>
      <c r="G8891" s="16" t="n">
        <v>14388.76</v>
      </c>
      <c r="I8891" s="1" t="str">
        <f aca="false">INDEX(Products!$C$2:$C$51,MATCH(C8891,Products!$A$2:$A$51,0))</f>
        <v>Electronics</v>
      </c>
      <c r="J8891" s="1" t="str">
        <f aca="false">INDEX(Orders!$E$2:$E$8001,MATCH(B8891,Orders!$A$2:$A$8001,0))</f>
        <v>Delivered</v>
      </c>
      <c r="K8891" s="1" t="str">
        <f aca="false">LEFT(INDEX(Orders!$C$2:$C$8001,MATCH(B8891,Orders!$A$2:$A$8001,0)),7)</f>
        <v>2025-08</v>
      </c>
    </row>
    <row r="8892" customFormat="false" ht="15" hidden="false" customHeight="true" outlineLevel="0" collapsed="false">
      <c r="A8892" s="1" t="s">
        <v>19362</v>
      </c>
      <c r="B8892" s="1" t="s">
        <v>6777</v>
      </c>
      <c r="C8892" s="1" t="s">
        <v>1940</v>
      </c>
      <c r="D8892" s="1" t="n">
        <v>1</v>
      </c>
      <c r="E8892" s="16" t="n">
        <v>2374.52</v>
      </c>
      <c r="F8892" s="17" t="n">
        <v>0.1</v>
      </c>
      <c r="G8892" s="16" t="n">
        <v>2137.07</v>
      </c>
      <c r="I8892" s="1" t="str">
        <f aca="false">INDEX(Products!$C$2:$C$51,MATCH(C8892,Products!$A$2:$A$51,0))</f>
        <v>Fashion</v>
      </c>
      <c r="J8892" s="1" t="str">
        <f aca="false">INDEX(Orders!$E$2:$E$8001,MATCH(B8892,Orders!$A$2:$A$8001,0))</f>
        <v>Delivered</v>
      </c>
      <c r="K8892" s="1" t="str">
        <f aca="false">LEFT(INDEX(Orders!$C$2:$C$8001,MATCH(B8892,Orders!$A$2:$A$8001,0)),7)</f>
        <v>2025-08</v>
      </c>
    </row>
    <row r="8893" customFormat="false" ht="15" hidden="false" customHeight="true" outlineLevel="0" collapsed="false">
      <c r="A8893" s="1" t="s">
        <v>19363</v>
      </c>
      <c r="B8893" s="1" t="s">
        <v>6778</v>
      </c>
      <c r="C8893" s="1" t="s">
        <v>2007</v>
      </c>
      <c r="D8893" s="1" t="n">
        <v>1</v>
      </c>
      <c r="E8893" s="16" t="n">
        <v>750.27</v>
      </c>
      <c r="F8893" s="17" t="n">
        <v>0</v>
      </c>
      <c r="G8893" s="16" t="n">
        <v>750.27</v>
      </c>
      <c r="I8893" s="1" t="str">
        <f aca="false">INDEX(Products!$C$2:$C$51,MATCH(C8893,Products!$A$2:$A$51,0))</f>
        <v>Books &amp; Stationery</v>
      </c>
      <c r="J8893" s="1" t="str">
        <f aca="false">INDEX(Orders!$E$2:$E$8001,MATCH(B8893,Orders!$A$2:$A$8001,0))</f>
        <v>Returned</v>
      </c>
      <c r="K8893" s="1" t="str">
        <f aca="false">LEFT(INDEX(Orders!$C$2:$C$8001,MATCH(B8893,Orders!$A$2:$A$8001,0)),7)</f>
        <v>2025-10</v>
      </c>
    </row>
    <row r="8894" customFormat="false" ht="15" hidden="false" customHeight="true" outlineLevel="0" collapsed="false">
      <c r="A8894" s="1" t="s">
        <v>19364</v>
      </c>
      <c r="B8894" s="1" t="s">
        <v>6778</v>
      </c>
      <c r="C8894" s="1" t="s">
        <v>1928</v>
      </c>
      <c r="D8894" s="1" t="n">
        <v>1</v>
      </c>
      <c r="E8894" s="16" t="n">
        <v>657.82</v>
      </c>
      <c r="F8894" s="17" t="n">
        <v>0</v>
      </c>
      <c r="G8894" s="16" t="n">
        <v>657.82</v>
      </c>
      <c r="I8894" s="1" t="str">
        <f aca="false">INDEX(Products!$C$2:$C$51,MATCH(C8894,Products!$A$2:$A$51,0))</f>
        <v>Electronics</v>
      </c>
      <c r="J8894" s="1" t="str">
        <f aca="false">INDEX(Orders!$E$2:$E$8001,MATCH(B8894,Orders!$A$2:$A$8001,0))</f>
        <v>Returned</v>
      </c>
      <c r="K8894" s="1" t="str">
        <f aca="false">LEFT(INDEX(Orders!$C$2:$C$8001,MATCH(B8894,Orders!$A$2:$A$8001,0)),7)</f>
        <v>2025-10</v>
      </c>
    </row>
    <row r="8895" customFormat="false" ht="15" hidden="false" customHeight="true" outlineLevel="0" collapsed="false">
      <c r="A8895" s="1" t="s">
        <v>19365</v>
      </c>
      <c r="B8895" s="1" t="s">
        <v>6778</v>
      </c>
      <c r="C8895" s="1" t="s">
        <v>2006</v>
      </c>
      <c r="D8895" s="1" t="n">
        <v>1</v>
      </c>
      <c r="E8895" s="16" t="n">
        <v>482.17</v>
      </c>
      <c r="F8895" s="17" t="n">
        <v>0.05</v>
      </c>
      <c r="G8895" s="16" t="n">
        <v>458.06</v>
      </c>
      <c r="I8895" s="1" t="str">
        <f aca="false">INDEX(Products!$C$2:$C$51,MATCH(C8895,Products!$A$2:$A$51,0))</f>
        <v>Books &amp; Stationery</v>
      </c>
      <c r="J8895" s="1" t="str">
        <f aca="false">INDEX(Orders!$E$2:$E$8001,MATCH(B8895,Orders!$A$2:$A$8001,0))</f>
        <v>Returned</v>
      </c>
      <c r="K8895" s="1" t="str">
        <f aca="false">LEFT(INDEX(Orders!$C$2:$C$8001,MATCH(B8895,Orders!$A$2:$A$8001,0)),7)</f>
        <v>2025-10</v>
      </c>
    </row>
    <row r="8896" customFormat="false" ht="15" hidden="false" customHeight="true" outlineLevel="0" collapsed="false">
      <c r="A8896" s="1" t="s">
        <v>19366</v>
      </c>
      <c r="B8896" s="1" t="s">
        <v>6778</v>
      </c>
      <c r="C8896" s="1" t="s">
        <v>1935</v>
      </c>
      <c r="D8896" s="1" t="n">
        <v>1</v>
      </c>
      <c r="E8896" s="16" t="n">
        <v>14558.72</v>
      </c>
      <c r="F8896" s="17" t="n">
        <v>0.05</v>
      </c>
      <c r="G8896" s="16" t="n">
        <v>13830.78</v>
      </c>
      <c r="I8896" s="1" t="str">
        <f aca="false">INDEX(Products!$C$2:$C$51,MATCH(C8896,Products!$A$2:$A$51,0))</f>
        <v>Electronics</v>
      </c>
      <c r="J8896" s="1" t="str">
        <f aca="false">INDEX(Orders!$E$2:$E$8001,MATCH(B8896,Orders!$A$2:$A$8001,0))</f>
        <v>Returned</v>
      </c>
      <c r="K8896" s="1" t="str">
        <f aca="false">LEFT(INDEX(Orders!$C$2:$C$8001,MATCH(B8896,Orders!$A$2:$A$8001,0)),7)</f>
        <v>2025-10</v>
      </c>
    </row>
    <row r="8897" customFormat="false" ht="15" hidden="false" customHeight="true" outlineLevel="0" collapsed="false">
      <c r="A8897" s="1" t="s">
        <v>19367</v>
      </c>
      <c r="B8897" s="1" t="s">
        <v>6779</v>
      </c>
      <c r="C8897" s="1" t="s">
        <v>1979</v>
      </c>
      <c r="D8897" s="1" t="n">
        <v>1</v>
      </c>
      <c r="E8897" s="16" t="n">
        <v>623</v>
      </c>
      <c r="F8897" s="17" t="n">
        <v>0.1</v>
      </c>
      <c r="G8897" s="16" t="n">
        <v>560.7</v>
      </c>
      <c r="I8897" s="1" t="str">
        <f aca="false">INDEX(Products!$C$2:$C$51,MATCH(C8897,Products!$A$2:$A$51,0))</f>
        <v>Beauty &amp; Personal Care</v>
      </c>
      <c r="J8897" s="1" t="str">
        <f aca="false">INDEX(Orders!$E$2:$E$8001,MATCH(B8897,Orders!$A$2:$A$8001,0))</f>
        <v>Delivered</v>
      </c>
      <c r="K8897" s="1" t="str">
        <f aca="false">LEFT(INDEX(Orders!$C$2:$C$8001,MATCH(B8897,Orders!$A$2:$A$8001,0)),7)</f>
        <v>2025-03</v>
      </c>
    </row>
    <row r="8898" customFormat="false" ht="15" hidden="false" customHeight="true" outlineLevel="0" collapsed="false">
      <c r="A8898" s="1" t="s">
        <v>19368</v>
      </c>
      <c r="B8898" s="1" t="s">
        <v>6780</v>
      </c>
      <c r="C8898" s="1" t="s">
        <v>1973</v>
      </c>
      <c r="D8898" s="1" t="n">
        <v>1</v>
      </c>
      <c r="E8898" s="16" t="n">
        <v>1158.24</v>
      </c>
      <c r="F8898" s="17" t="n">
        <v>0</v>
      </c>
      <c r="G8898" s="16" t="n">
        <v>1158.24</v>
      </c>
      <c r="I8898" s="1" t="str">
        <f aca="false">INDEX(Products!$C$2:$C$51,MATCH(C8898,Products!$A$2:$A$51,0))</f>
        <v>Home &amp; Kitchen</v>
      </c>
      <c r="J8898" s="1" t="str">
        <f aca="false">INDEX(Orders!$E$2:$E$8001,MATCH(B8898,Orders!$A$2:$A$8001,0))</f>
        <v>Delivered</v>
      </c>
      <c r="K8898" s="1" t="str">
        <f aca="false">LEFT(INDEX(Orders!$C$2:$C$8001,MATCH(B8898,Orders!$A$2:$A$8001,0)),7)</f>
        <v>2025-06</v>
      </c>
    </row>
    <row r="8899" customFormat="false" ht="15" hidden="false" customHeight="true" outlineLevel="0" collapsed="false">
      <c r="A8899" s="1" t="s">
        <v>19369</v>
      </c>
      <c r="B8899" s="1" t="s">
        <v>6780</v>
      </c>
      <c r="C8899" s="1" t="s">
        <v>1918</v>
      </c>
      <c r="D8899" s="1" t="n">
        <v>1</v>
      </c>
      <c r="E8899" s="16" t="n">
        <v>2978.99</v>
      </c>
      <c r="F8899" s="17" t="n">
        <v>0</v>
      </c>
      <c r="G8899" s="16" t="n">
        <v>2978.99</v>
      </c>
      <c r="I8899" s="1" t="str">
        <f aca="false">INDEX(Products!$C$2:$C$51,MATCH(C8899,Products!$A$2:$A$51,0))</f>
        <v>Electronics</v>
      </c>
      <c r="J8899" s="1" t="str">
        <f aca="false">INDEX(Orders!$E$2:$E$8001,MATCH(B8899,Orders!$A$2:$A$8001,0))</f>
        <v>Delivered</v>
      </c>
      <c r="K8899" s="1" t="str">
        <f aca="false">LEFT(INDEX(Orders!$C$2:$C$8001,MATCH(B8899,Orders!$A$2:$A$8001,0)),7)</f>
        <v>2025-06</v>
      </c>
    </row>
    <row r="8900" customFormat="false" ht="15" hidden="false" customHeight="true" outlineLevel="0" collapsed="false">
      <c r="A8900" s="1" t="s">
        <v>19370</v>
      </c>
      <c r="B8900" s="1" t="s">
        <v>6780</v>
      </c>
      <c r="C8900" s="1" t="s">
        <v>1990</v>
      </c>
      <c r="D8900" s="1" t="n">
        <v>1</v>
      </c>
      <c r="E8900" s="16" t="n">
        <v>5311.32</v>
      </c>
      <c r="F8900" s="17" t="n">
        <v>0</v>
      </c>
      <c r="G8900" s="16" t="n">
        <v>5311.32</v>
      </c>
      <c r="I8900" s="1" t="str">
        <f aca="false">INDEX(Products!$C$2:$C$51,MATCH(C8900,Products!$A$2:$A$51,0))</f>
        <v>Sports &amp; Fitness</v>
      </c>
      <c r="J8900" s="1" t="str">
        <f aca="false">INDEX(Orders!$E$2:$E$8001,MATCH(B8900,Orders!$A$2:$A$8001,0))</f>
        <v>Delivered</v>
      </c>
      <c r="K8900" s="1" t="str">
        <f aca="false">LEFT(INDEX(Orders!$C$2:$C$8001,MATCH(B8900,Orders!$A$2:$A$8001,0)),7)</f>
        <v>2025-06</v>
      </c>
    </row>
    <row r="8901" customFormat="false" ht="15" hidden="false" customHeight="true" outlineLevel="0" collapsed="false">
      <c r="A8901" s="1" t="s">
        <v>19371</v>
      </c>
      <c r="B8901" s="1" t="s">
        <v>6780</v>
      </c>
      <c r="C8901" s="1" t="s">
        <v>1995</v>
      </c>
      <c r="D8901" s="1" t="n">
        <v>1</v>
      </c>
      <c r="E8901" s="16" t="n">
        <v>2914.27</v>
      </c>
      <c r="F8901" s="17" t="n">
        <v>0</v>
      </c>
      <c r="G8901" s="16" t="n">
        <v>2914.27</v>
      </c>
      <c r="I8901" s="1" t="str">
        <f aca="false">INDEX(Products!$C$2:$C$51,MATCH(C8901,Products!$A$2:$A$51,0))</f>
        <v>Sports &amp; Fitness</v>
      </c>
      <c r="J8901" s="1" t="str">
        <f aca="false">INDEX(Orders!$E$2:$E$8001,MATCH(B8901,Orders!$A$2:$A$8001,0))</f>
        <v>Delivered</v>
      </c>
      <c r="K8901" s="1" t="str">
        <f aca="false">LEFT(INDEX(Orders!$C$2:$C$8001,MATCH(B8901,Orders!$A$2:$A$8001,0)),7)</f>
        <v>2025-06</v>
      </c>
    </row>
    <row r="8902" customFormat="false" ht="15" hidden="false" customHeight="true" outlineLevel="0" collapsed="false">
      <c r="A8902" s="1" t="s">
        <v>19372</v>
      </c>
      <c r="B8902" s="1" t="s">
        <v>6781</v>
      </c>
      <c r="C8902" s="1" t="s">
        <v>1975</v>
      </c>
      <c r="D8902" s="1" t="n">
        <v>1</v>
      </c>
      <c r="E8902" s="16" t="n">
        <v>862.99</v>
      </c>
      <c r="F8902" s="17" t="n">
        <v>0.1</v>
      </c>
      <c r="G8902" s="16" t="n">
        <v>776.69</v>
      </c>
      <c r="I8902" s="1" t="str">
        <f aca="false">INDEX(Products!$C$2:$C$51,MATCH(C8902,Products!$A$2:$A$51,0))</f>
        <v>Beauty &amp; Personal Care</v>
      </c>
      <c r="J8902" s="1" t="str">
        <f aca="false">INDEX(Orders!$E$2:$E$8001,MATCH(B8902,Orders!$A$2:$A$8001,0))</f>
        <v>Delivered</v>
      </c>
      <c r="K8902" s="1" t="str">
        <f aca="false">LEFT(INDEX(Orders!$C$2:$C$8001,MATCH(B8902,Orders!$A$2:$A$8001,0)),7)</f>
        <v>2025-06</v>
      </c>
    </row>
    <row r="8903" customFormat="false" ht="15" hidden="false" customHeight="true" outlineLevel="0" collapsed="false">
      <c r="A8903" s="1" t="s">
        <v>19373</v>
      </c>
      <c r="B8903" s="1" t="s">
        <v>6781</v>
      </c>
      <c r="C8903" s="1" t="s">
        <v>1990</v>
      </c>
      <c r="D8903" s="1" t="n">
        <v>3</v>
      </c>
      <c r="E8903" s="16" t="n">
        <v>5311.32</v>
      </c>
      <c r="F8903" s="17" t="n">
        <v>0.15</v>
      </c>
      <c r="G8903" s="16" t="n">
        <v>13543.87</v>
      </c>
      <c r="I8903" s="1" t="str">
        <f aca="false">INDEX(Products!$C$2:$C$51,MATCH(C8903,Products!$A$2:$A$51,0))</f>
        <v>Sports &amp; Fitness</v>
      </c>
      <c r="J8903" s="1" t="str">
        <f aca="false">INDEX(Orders!$E$2:$E$8001,MATCH(B8903,Orders!$A$2:$A$8001,0))</f>
        <v>Delivered</v>
      </c>
      <c r="K8903" s="1" t="str">
        <f aca="false">LEFT(INDEX(Orders!$C$2:$C$8001,MATCH(B8903,Orders!$A$2:$A$8001,0)),7)</f>
        <v>2025-06</v>
      </c>
    </row>
    <row r="8904" customFormat="false" ht="15" hidden="false" customHeight="true" outlineLevel="0" collapsed="false">
      <c r="A8904" s="1" t="s">
        <v>19374</v>
      </c>
      <c r="B8904" s="1" t="s">
        <v>6782</v>
      </c>
      <c r="C8904" s="1" t="s">
        <v>1930</v>
      </c>
      <c r="D8904" s="1" t="n">
        <v>1</v>
      </c>
      <c r="E8904" s="16" t="n">
        <v>2398.35</v>
      </c>
      <c r="F8904" s="17" t="n">
        <v>0.05</v>
      </c>
      <c r="G8904" s="16" t="n">
        <v>2278.43</v>
      </c>
      <c r="I8904" s="1" t="str">
        <f aca="false">INDEX(Products!$C$2:$C$51,MATCH(C8904,Products!$A$2:$A$51,0))</f>
        <v>Electronics</v>
      </c>
      <c r="J8904" s="1" t="str">
        <f aca="false">INDEX(Orders!$E$2:$E$8001,MATCH(B8904,Orders!$A$2:$A$8001,0))</f>
        <v>Delivered</v>
      </c>
      <c r="K8904" s="1" t="str">
        <f aca="false">LEFT(INDEX(Orders!$C$2:$C$8001,MATCH(B8904,Orders!$A$2:$A$8001,0)),7)</f>
        <v>2025-10</v>
      </c>
    </row>
    <row r="8905" customFormat="false" ht="15" hidden="false" customHeight="true" outlineLevel="0" collapsed="false">
      <c r="A8905" s="1" t="s">
        <v>19375</v>
      </c>
      <c r="B8905" s="1" t="s">
        <v>6783</v>
      </c>
      <c r="C8905" s="1" t="s">
        <v>1988</v>
      </c>
      <c r="D8905" s="1" t="n">
        <v>1</v>
      </c>
      <c r="E8905" s="16" t="n">
        <v>681.07</v>
      </c>
      <c r="F8905" s="17" t="n">
        <v>0.05</v>
      </c>
      <c r="G8905" s="16" t="n">
        <v>647.02</v>
      </c>
      <c r="I8905" s="1" t="str">
        <f aca="false">INDEX(Products!$C$2:$C$51,MATCH(C8905,Products!$A$2:$A$51,0))</f>
        <v>Sports &amp; Fitness</v>
      </c>
      <c r="J8905" s="1" t="str">
        <f aca="false">INDEX(Orders!$E$2:$E$8001,MATCH(B8905,Orders!$A$2:$A$8001,0))</f>
        <v>Delivered</v>
      </c>
      <c r="K8905" s="1" t="str">
        <f aca="false">LEFT(INDEX(Orders!$C$2:$C$8001,MATCH(B8905,Orders!$A$2:$A$8001,0)),7)</f>
        <v>2024-09</v>
      </c>
    </row>
    <row r="8906" customFormat="false" ht="15" hidden="false" customHeight="true" outlineLevel="0" collapsed="false">
      <c r="A8906" s="1" t="s">
        <v>19376</v>
      </c>
      <c r="B8906" s="1" t="s">
        <v>6784</v>
      </c>
      <c r="C8906" s="1" t="s">
        <v>1990</v>
      </c>
      <c r="D8906" s="1" t="n">
        <v>1</v>
      </c>
      <c r="E8906" s="16" t="n">
        <v>5311.32</v>
      </c>
      <c r="F8906" s="17" t="n">
        <v>0.05</v>
      </c>
      <c r="G8906" s="16" t="n">
        <v>5045.75</v>
      </c>
      <c r="I8906" s="1" t="str">
        <f aca="false">INDEX(Products!$C$2:$C$51,MATCH(C8906,Products!$A$2:$A$51,0))</f>
        <v>Sports &amp; Fitness</v>
      </c>
      <c r="J8906" s="1" t="str">
        <f aca="false">INDEX(Orders!$E$2:$E$8001,MATCH(B8906,Orders!$A$2:$A$8001,0))</f>
        <v>Delivered</v>
      </c>
      <c r="K8906" s="1" t="str">
        <f aca="false">LEFT(INDEX(Orders!$C$2:$C$8001,MATCH(B8906,Orders!$A$2:$A$8001,0)),7)</f>
        <v>2025-05</v>
      </c>
    </row>
    <row r="8907" customFormat="false" ht="15" hidden="false" customHeight="true" outlineLevel="0" collapsed="false">
      <c r="A8907" s="1" t="s">
        <v>19377</v>
      </c>
      <c r="B8907" s="1" t="s">
        <v>6785</v>
      </c>
      <c r="C8907" s="1" t="s">
        <v>1961</v>
      </c>
      <c r="D8907" s="1" t="n">
        <v>2</v>
      </c>
      <c r="E8907" s="16" t="n">
        <v>3493.68</v>
      </c>
      <c r="F8907" s="17" t="n">
        <v>0.05</v>
      </c>
      <c r="G8907" s="16" t="n">
        <v>6637.99</v>
      </c>
      <c r="I8907" s="1" t="str">
        <f aca="false">INDEX(Products!$C$2:$C$51,MATCH(C8907,Products!$A$2:$A$51,0))</f>
        <v>Home &amp; Kitchen</v>
      </c>
      <c r="J8907" s="1" t="str">
        <f aca="false">INDEX(Orders!$E$2:$E$8001,MATCH(B8907,Orders!$A$2:$A$8001,0))</f>
        <v>Delivered</v>
      </c>
      <c r="K8907" s="1" t="str">
        <f aca="false">LEFT(INDEX(Orders!$C$2:$C$8001,MATCH(B8907,Orders!$A$2:$A$8001,0)),7)</f>
        <v>2025-05</v>
      </c>
    </row>
    <row r="8908" customFormat="false" ht="15" hidden="false" customHeight="true" outlineLevel="0" collapsed="false">
      <c r="A8908" s="1" t="s">
        <v>19378</v>
      </c>
      <c r="B8908" s="1" t="s">
        <v>6786</v>
      </c>
      <c r="C8908" s="1" t="s">
        <v>1976</v>
      </c>
      <c r="D8908" s="1" t="n">
        <v>1</v>
      </c>
      <c r="E8908" s="16" t="n">
        <v>1603.35</v>
      </c>
      <c r="F8908" s="17" t="n">
        <v>0.1</v>
      </c>
      <c r="G8908" s="16" t="n">
        <v>1443.02</v>
      </c>
      <c r="I8908" s="1" t="str">
        <f aca="false">INDEX(Products!$C$2:$C$51,MATCH(C8908,Products!$A$2:$A$51,0))</f>
        <v>Beauty &amp; Personal Care</v>
      </c>
      <c r="J8908" s="1" t="str">
        <f aca="false">INDEX(Orders!$E$2:$E$8001,MATCH(B8908,Orders!$A$2:$A$8001,0))</f>
        <v>Delivered</v>
      </c>
      <c r="K8908" s="1" t="str">
        <f aca="false">LEFT(INDEX(Orders!$C$2:$C$8001,MATCH(B8908,Orders!$A$2:$A$8001,0)),7)</f>
        <v>2025-10</v>
      </c>
    </row>
    <row r="8909" customFormat="false" ht="15" hidden="false" customHeight="true" outlineLevel="0" collapsed="false">
      <c r="A8909" s="1" t="s">
        <v>19379</v>
      </c>
      <c r="B8909" s="1" t="s">
        <v>6786</v>
      </c>
      <c r="C8909" s="1" t="s">
        <v>1997</v>
      </c>
      <c r="D8909" s="1" t="n">
        <v>2</v>
      </c>
      <c r="E8909" s="16" t="n">
        <v>311.15</v>
      </c>
      <c r="F8909" s="17" t="n">
        <v>0.2</v>
      </c>
      <c r="G8909" s="16" t="n">
        <v>497.84</v>
      </c>
      <c r="I8909" s="1" t="str">
        <f aca="false">INDEX(Products!$C$2:$C$51,MATCH(C8909,Products!$A$2:$A$51,0))</f>
        <v>Sports &amp; Fitness</v>
      </c>
      <c r="J8909" s="1" t="str">
        <f aca="false">INDEX(Orders!$E$2:$E$8001,MATCH(B8909,Orders!$A$2:$A$8001,0))</f>
        <v>Delivered</v>
      </c>
      <c r="K8909" s="1" t="str">
        <f aca="false">LEFT(INDEX(Orders!$C$2:$C$8001,MATCH(B8909,Orders!$A$2:$A$8001,0)),7)</f>
        <v>2025-10</v>
      </c>
    </row>
    <row r="8910" customFormat="false" ht="15" hidden="false" customHeight="true" outlineLevel="0" collapsed="false">
      <c r="A8910" s="1" t="s">
        <v>19380</v>
      </c>
      <c r="B8910" s="1" t="s">
        <v>6786</v>
      </c>
      <c r="C8910" s="1" t="s">
        <v>2006</v>
      </c>
      <c r="D8910" s="1" t="n">
        <v>2</v>
      </c>
      <c r="E8910" s="16" t="n">
        <v>482.17</v>
      </c>
      <c r="F8910" s="17" t="n">
        <v>0.2</v>
      </c>
      <c r="G8910" s="16" t="n">
        <v>771.47</v>
      </c>
      <c r="I8910" s="1" t="str">
        <f aca="false">INDEX(Products!$C$2:$C$51,MATCH(C8910,Products!$A$2:$A$51,0))</f>
        <v>Books &amp; Stationery</v>
      </c>
      <c r="J8910" s="1" t="str">
        <f aca="false">INDEX(Orders!$E$2:$E$8001,MATCH(B8910,Orders!$A$2:$A$8001,0))</f>
        <v>Delivered</v>
      </c>
      <c r="K8910" s="1" t="str">
        <f aca="false">LEFT(INDEX(Orders!$C$2:$C$8001,MATCH(B8910,Orders!$A$2:$A$8001,0)),7)</f>
        <v>2025-10</v>
      </c>
    </row>
    <row r="8911" customFormat="false" ht="15" hidden="false" customHeight="true" outlineLevel="0" collapsed="false">
      <c r="A8911" s="1" t="s">
        <v>19381</v>
      </c>
      <c r="B8911" s="1" t="s">
        <v>6786</v>
      </c>
      <c r="C8911" s="1" t="s">
        <v>1940</v>
      </c>
      <c r="D8911" s="1" t="n">
        <v>1</v>
      </c>
      <c r="E8911" s="16" t="n">
        <v>2374.52</v>
      </c>
      <c r="F8911" s="17" t="n">
        <v>0</v>
      </c>
      <c r="G8911" s="16" t="n">
        <v>2374.52</v>
      </c>
      <c r="I8911" s="1" t="str">
        <f aca="false">INDEX(Products!$C$2:$C$51,MATCH(C8911,Products!$A$2:$A$51,0))</f>
        <v>Fashion</v>
      </c>
      <c r="J8911" s="1" t="str">
        <f aca="false">INDEX(Orders!$E$2:$E$8001,MATCH(B8911,Orders!$A$2:$A$8001,0))</f>
        <v>Delivered</v>
      </c>
      <c r="K8911" s="1" t="str">
        <f aca="false">LEFT(INDEX(Orders!$C$2:$C$8001,MATCH(B8911,Orders!$A$2:$A$8001,0)),7)</f>
        <v>2025-10</v>
      </c>
    </row>
    <row r="8912" customFormat="false" ht="15" hidden="false" customHeight="true" outlineLevel="0" collapsed="false">
      <c r="A8912" s="1" t="s">
        <v>19382</v>
      </c>
      <c r="B8912" s="1" t="s">
        <v>6787</v>
      </c>
      <c r="C8912" s="1" t="s">
        <v>1969</v>
      </c>
      <c r="D8912" s="1" t="n">
        <v>1</v>
      </c>
      <c r="E8912" s="16" t="n">
        <v>9171.98</v>
      </c>
      <c r="F8912" s="17" t="n">
        <v>0</v>
      </c>
      <c r="G8912" s="16" t="n">
        <v>9171.98</v>
      </c>
      <c r="I8912" s="1" t="str">
        <f aca="false">INDEX(Products!$C$2:$C$51,MATCH(C8912,Products!$A$2:$A$51,0))</f>
        <v>Home &amp; Kitchen</v>
      </c>
      <c r="J8912" s="1" t="str">
        <f aca="false">INDEX(Orders!$E$2:$E$8001,MATCH(B8912,Orders!$A$2:$A$8001,0))</f>
        <v>Delivered</v>
      </c>
      <c r="K8912" s="1" t="str">
        <f aca="false">LEFT(INDEX(Orders!$C$2:$C$8001,MATCH(B8912,Orders!$A$2:$A$8001,0)),7)</f>
        <v>2025-02</v>
      </c>
    </row>
    <row r="8913" customFormat="false" ht="15" hidden="false" customHeight="true" outlineLevel="0" collapsed="false">
      <c r="A8913" s="1" t="s">
        <v>19383</v>
      </c>
      <c r="B8913" s="1" t="s">
        <v>6787</v>
      </c>
      <c r="C8913" s="1" t="s">
        <v>2007</v>
      </c>
      <c r="D8913" s="1" t="n">
        <v>1</v>
      </c>
      <c r="E8913" s="16" t="n">
        <v>750.27</v>
      </c>
      <c r="F8913" s="17" t="n">
        <v>0.15</v>
      </c>
      <c r="G8913" s="16" t="n">
        <v>637.73</v>
      </c>
      <c r="I8913" s="1" t="str">
        <f aca="false">INDEX(Products!$C$2:$C$51,MATCH(C8913,Products!$A$2:$A$51,0))</f>
        <v>Books &amp; Stationery</v>
      </c>
      <c r="J8913" s="1" t="str">
        <f aca="false">INDEX(Orders!$E$2:$E$8001,MATCH(B8913,Orders!$A$2:$A$8001,0))</f>
        <v>Delivered</v>
      </c>
      <c r="K8913" s="1" t="str">
        <f aca="false">LEFT(INDEX(Orders!$C$2:$C$8001,MATCH(B8913,Orders!$A$2:$A$8001,0)),7)</f>
        <v>2025-02</v>
      </c>
    </row>
    <row r="8914" customFormat="false" ht="15" hidden="false" customHeight="true" outlineLevel="0" collapsed="false">
      <c r="A8914" s="1" t="s">
        <v>19384</v>
      </c>
      <c r="B8914" s="1" t="s">
        <v>6787</v>
      </c>
      <c r="C8914" s="1" t="s">
        <v>1997</v>
      </c>
      <c r="D8914" s="1" t="n">
        <v>1</v>
      </c>
      <c r="E8914" s="16" t="n">
        <v>311.15</v>
      </c>
      <c r="F8914" s="17" t="n">
        <v>0</v>
      </c>
      <c r="G8914" s="16" t="n">
        <v>311.15</v>
      </c>
      <c r="I8914" s="1" t="str">
        <f aca="false">INDEX(Products!$C$2:$C$51,MATCH(C8914,Products!$A$2:$A$51,0))</f>
        <v>Sports &amp; Fitness</v>
      </c>
      <c r="J8914" s="1" t="str">
        <f aca="false">INDEX(Orders!$E$2:$E$8001,MATCH(B8914,Orders!$A$2:$A$8001,0))</f>
        <v>Delivered</v>
      </c>
      <c r="K8914" s="1" t="str">
        <f aca="false">LEFT(INDEX(Orders!$C$2:$C$8001,MATCH(B8914,Orders!$A$2:$A$8001,0)),7)</f>
        <v>2025-02</v>
      </c>
    </row>
    <row r="8915" customFormat="false" ht="15" hidden="false" customHeight="true" outlineLevel="0" collapsed="false">
      <c r="A8915" s="1" t="s">
        <v>19385</v>
      </c>
      <c r="B8915" s="1" t="s">
        <v>6788</v>
      </c>
      <c r="C8915" s="1" t="s">
        <v>1997</v>
      </c>
      <c r="D8915" s="1" t="n">
        <v>1</v>
      </c>
      <c r="E8915" s="16" t="n">
        <v>311.15</v>
      </c>
      <c r="F8915" s="17" t="n">
        <v>0</v>
      </c>
      <c r="G8915" s="16" t="n">
        <v>311.15</v>
      </c>
      <c r="I8915" s="1" t="str">
        <f aca="false">INDEX(Products!$C$2:$C$51,MATCH(C8915,Products!$A$2:$A$51,0))</f>
        <v>Sports &amp; Fitness</v>
      </c>
      <c r="J8915" s="1" t="str">
        <f aca="false">INDEX(Orders!$E$2:$E$8001,MATCH(B8915,Orders!$A$2:$A$8001,0))</f>
        <v>Delivered</v>
      </c>
      <c r="K8915" s="1" t="str">
        <f aca="false">LEFT(INDEX(Orders!$C$2:$C$8001,MATCH(B8915,Orders!$A$2:$A$8001,0)),7)</f>
        <v>2025-03</v>
      </c>
    </row>
    <row r="8916" customFormat="false" ht="15" hidden="false" customHeight="true" outlineLevel="0" collapsed="false">
      <c r="A8916" s="1" t="s">
        <v>19386</v>
      </c>
      <c r="B8916" s="1" t="s">
        <v>6789</v>
      </c>
      <c r="C8916" s="1" t="s">
        <v>1973</v>
      </c>
      <c r="D8916" s="1" t="n">
        <v>3</v>
      </c>
      <c r="E8916" s="16" t="n">
        <v>1158.24</v>
      </c>
      <c r="F8916" s="17" t="n">
        <v>0.1</v>
      </c>
      <c r="G8916" s="16" t="n">
        <v>3127.25</v>
      </c>
      <c r="I8916" s="1" t="str">
        <f aca="false">INDEX(Products!$C$2:$C$51,MATCH(C8916,Products!$A$2:$A$51,0))</f>
        <v>Home &amp; Kitchen</v>
      </c>
      <c r="J8916" s="1" t="str">
        <f aca="false">INDEX(Orders!$E$2:$E$8001,MATCH(B8916,Orders!$A$2:$A$8001,0))</f>
        <v>Delivered</v>
      </c>
      <c r="K8916" s="1" t="str">
        <f aca="false">LEFT(INDEX(Orders!$C$2:$C$8001,MATCH(B8916,Orders!$A$2:$A$8001,0)),7)</f>
        <v>2025-08</v>
      </c>
    </row>
    <row r="8917" customFormat="false" ht="15" hidden="false" customHeight="true" outlineLevel="0" collapsed="false">
      <c r="A8917" s="1" t="s">
        <v>19387</v>
      </c>
      <c r="B8917" s="1" t="s">
        <v>6790</v>
      </c>
      <c r="C8917" s="1" t="s">
        <v>2007</v>
      </c>
      <c r="D8917" s="1" t="n">
        <v>1</v>
      </c>
      <c r="E8917" s="16" t="n">
        <v>750.27</v>
      </c>
      <c r="F8917" s="17" t="n">
        <v>0</v>
      </c>
      <c r="G8917" s="16" t="n">
        <v>750.27</v>
      </c>
      <c r="I8917" s="1" t="str">
        <f aca="false">INDEX(Products!$C$2:$C$51,MATCH(C8917,Products!$A$2:$A$51,0))</f>
        <v>Books &amp; Stationery</v>
      </c>
      <c r="J8917" s="1" t="str">
        <f aca="false">INDEX(Orders!$E$2:$E$8001,MATCH(B8917,Orders!$A$2:$A$8001,0))</f>
        <v>Delivered</v>
      </c>
      <c r="K8917" s="1" t="str">
        <f aca="false">LEFT(INDEX(Orders!$C$2:$C$8001,MATCH(B8917,Orders!$A$2:$A$8001,0)),7)</f>
        <v>2025-09</v>
      </c>
    </row>
    <row r="8918" customFormat="false" ht="15" hidden="false" customHeight="true" outlineLevel="0" collapsed="false">
      <c r="A8918" s="1" t="s">
        <v>19388</v>
      </c>
      <c r="B8918" s="1" t="s">
        <v>6791</v>
      </c>
      <c r="C8918" s="1" t="s">
        <v>1963</v>
      </c>
      <c r="D8918" s="1" t="n">
        <v>1</v>
      </c>
      <c r="E8918" s="16" t="n">
        <v>1494.98</v>
      </c>
      <c r="F8918" s="17" t="n">
        <v>0.05</v>
      </c>
      <c r="G8918" s="16" t="n">
        <v>1420.23</v>
      </c>
      <c r="I8918" s="1" t="str">
        <f aca="false">INDEX(Products!$C$2:$C$51,MATCH(C8918,Products!$A$2:$A$51,0))</f>
        <v>Home &amp; Kitchen</v>
      </c>
      <c r="J8918" s="1" t="str">
        <f aca="false">INDEX(Orders!$E$2:$E$8001,MATCH(B8918,Orders!$A$2:$A$8001,0))</f>
        <v>Delivered</v>
      </c>
      <c r="K8918" s="1" t="str">
        <f aca="false">LEFT(INDEX(Orders!$C$2:$C$8001,MATCH(B8918,Orders!$A$2:$A$8001,0)),7)</f>
        <v>2024-10</v>
      </c>
    </row>
    <row r="8919" customFormat="false" ht="15" hidden="false" customHeight="true" outlineLevel="0" collapsed="false">
      <c r="A8919" s="1" t="s">
        <v>19389</v>
      </c>
      <c r="B8919" s="1" t="s">
        <v>6791</v>
      </c>
      <c r="C8919" s="1" t="s">
        <v>1930</v>
      </c>
      <c r="D8919" s="1" t="n">
        <v>1</v>
      </c>
      <c r="E8919" s="16" t="n">
        <v>2398.35</v>
      </c>
      <c r="F8919" s="17" t="n">
        <v>0</v>
      </c>
      <c r="G8919" s="16" t="n">
        <v>2398.35</v>
      </c>
      <c r="I8919" s="1" t="str">
        <f aca="false">INDEX(Products!$C$2:$C$51,MATCH(C8919,Products!$A$2:$A$51,0))</f>
        <v>Electronics</v>
      </c>
      <c r="J8919" s="1" t="str">
        <f aca="false">INDEX(Orders!$E$2:$E$8001,MATCH(B8919,Orders!$A$2:$A$8001,0))</f>
        <v>Delivered</v>
      </c>
      <c r="K8919" s="1" t="str">
        <f aca="false">LEFT(INDEX(Orders!$C$2:$C$8001,MATCH(B8919,Orders!$A$2:$A$8001,0)),7)</f>
        <v>2024-10</v>
      </c>
    </row>
    <row r="8920" customFormat="false" ht="15" hidden="false" customHeight="true" outlineLevel="0" collapsed="false">
      <c r="A8920" s="1" t="s">
        <v>19390</v>
      </c>
      <c r="B8920" s="1" t="s">
        <v>6792</v>
      </c>
      <c r="C8920" s="1" t="s">
        <v>1930</v>
      </c>
      <c r="D8920" s="1" t="n">
        <v>1</v>
      </c>
      <c r="E8920" s="16" t="n">
        <v>2398.35</v>
      </c>
      <c r="F8920" s="17" t="n">
        <v>0.1</v>
      </c>
      <c r="G8920" s="16" t="n">
        <v>2158.52</v>
      </c>
      <c r="I8920" s="1" t="str">
        <f aca="false">INDEX(Products!$C$2:$C$51,MATCH(C8920,Products!$A$2:$A$51,0))</f>
        <v>Electronics</v>
      </c>
      <c r="J8920" s="1" t="str">
        <f aca="false">INDEX(Orders!$E$2:$E$8001,MATCH(B8920,Orders!$A$2:$A$8001,0))</f>
        <v>Delivered</v>
      </c>
      <c r="K8920" s="1" t="str">
        <f aca="false">LEFT(INDEX(Orders!$C$2:$C$8001,MATCH(B8920,Orders!$A$2:$A$8001,0)),7)</f>
        <v>2025-04</v>
      </c>
    </row>
    <row r="8921" customFormat="false" ht="15" hidden="false" customHeight="true" outlineLevel="0" collapsed="false">
      <c r="A8921" s="1" t="s">
        <v>19391</v>
      </c>
      <c r="B8921" s="1" t="s">
        <v>6792</v>
      </c>
      <c r="C8921" s="1" t="s">
        <v>1990</v>
      </c>
      <c r="D8921" s="1" t="n">
        <v>1</v>
      </c>
      <c r="E8921" s="16" t="n">
        <v>5311.32</v>
      </c>
      <c r="F8921" s="17" t="n">
        <v>0.1</v>
      </c>
      <c r="G8921" s="16" t="n">
        <v>4780.19</v>
      </c>
      <c r="I8921" s="1" t="str">
        <f aca="false">INDEX(Products!$C$2:$C$51,MATCH(C8921,Products!$A$2:$A$51,0))</f>
        <v>Sports &amp; Fitness</v>
      </c>
      <c r="J8921" s="1" t="str">
        <f aca="false">INDEX(Orders!$E$2:$E$8001,MATCH(B8921,Orders!$A$2:$A$8001,0))</f>
        <v>Delivered</v>
      </c>
      <c r="K8921" s="1" t="str">
        <f aca="false">LEFT(INDEX(Orders!$C$2:$C$8001,MATCH(B8921,Orders!$A$2:$A$8001,0)),7)</f>
        <v>2025-04</v>
      </c>
    </row>
    <row r="8922" customFormat="false" ht="15" hidden="false" customHeight="true" outlineLevel="0" collapsed="false">
      <c r="A8922" s="1" t="s">
        <v>19392</v>
      </c>
      <c r="B8922" s="1" t="s">
        <v>6793</v>
      </c>
      <c r="C8922" s="1" t="s">
        <v>1930</v>
      </c>
      <c r="D8922" s="1" t="n">
        <v>1</v>
      </c>
      <c r="E8922" s="16" t="n">
        <v>2398.35</v>
      </c>
      <c r="F8922" s="17" t="n">
        <v>0</v>
      </c>
      <c r="G8922" s="16" t="n">
        <v>2398.35</v>
      </c>
      <c r="I8922" s="1" t="str">
        <f aca="false">INDEX(Products!$C$2:$C$51,MATCH(C8922,Products!$A$2:$A$51,0))</f>
        <v>Electronics</v>
      </c>
      <c r="J8922" s="1" t="str">
        <f aca="false">INDEX(Orders!$E$2:$E$8001,MATCH(B8922,Orders!$A$2:$A$8001,0))</f>
        <v>Delivered</v>
      </c>
      <c r="K8922" s="1" t="str">
        <f aca="false">LEFT(INDEX(Orders!$C$2:$C$8001,MATCH(B8922,Orders!$A$2:$A$8001,0)),7)</f>
        <v>2025-04</v>
      </c>
    </row>
    <row r="8923" customFormat="false" ht="15" hidden="false" customHeight="true" outlineLevel="0" collapsed="false">
      <c r="A8923" s="1" t="s">
        <v>19393</v>
      </c>
      <c r="B8923" s="1" t="s">
        <v>6794</v>
      </c>
      <c r="C8923" s="1" t="s">
        <v>1998</v>
      </c>
      <c r="D8923" s="1" t="n">
        <v>1</v>
      </c>
      <c r="E8923" s="16" t="n">
        <v>1335.85</v>
      </c>
      <c r="F8923" s="17" t="n">
        <v>0</v>
      </c>
      <c r="G8923" s="16" t="n">
        <v>1335.85</v>
      </c>
      <c r="I8923" s="1" t="str">
        <f aca="false">INDEX(Products!$C$2:$C$51,MATCH(C8923,Products!$A$2:$A$51,0))</f>
        <v>Sports &amp; Fitness</v>
      </c>
      <c r="J8923" s="1" t="str">
        <f aca="false">INDEX(Orders!$E$2:$E$8001,MATCH(B8923,Orders!$A$2:$A$8001,0))</f>
        <v>Delivered</v>
      </c>
      <c r="K8923" s="1" t="str">
        <f aca="false">LEFT(INDEX(Orders!$C$2:$C$8001,MATCH(B8923,Orders!$A$2:$A$8001,0)),7)</f>
        <v>2025-06</v>
      </c>
    </row>
    <row r="8924" customFormat="false" ht="15" hidden="false" customHeight="true" outlineLevel="0" collapsed="false">
      <c r="A8924" s="1" t="s">
        <v>19394</v>
      </c>
      <c r="B8924" s="1" t="s">
        <v>6794</v>
      </c>
      <c r="C8924" s="1" t="s">
        <v>2006</v>
      </c>
      <c r="D8924" s="1" t="n">
        <v>2</v>
      </c>
      <c r="E8924" s="16" t="n">
        <v>482.17</v>
      </c>
      <c r="F8924" s="17" t="n">
        <v>0</v>
      </c>
      <c r="G8924" s="16" t="n">
        <v>964.34</v>
      </c>
      <c r="I8924" s="1" t="str">
        <f aca="false">INDEX(Products!$C$2:$C$51,MATCH(C8924,Products!$A$2:$A$51,0))</f>
        <v>Books &amp; Stationery</v>
      </c>
      <c r="J8924" s="1" t="str">
        <f aca="false">INDEX(Orders!$E$2:$E$8001,MATCH(B8924,Orders!$A$2:$A$8001,0))</f>
        <v>Delivered</v>
      </c>
      <c r="K8924" s="1" t="str">
        <f aca="false">LEFT(INDEX(Orders!$C$2:$C$8001,MATCH(B8924,Orders!$A$2:$A$8001,0)),7)</f>
        <v>2025-06</v>
      </c>
    </row>
    <row r="8925" customFormat="false" ht="15" hidden="false" customHeight="true" outlineLevel="0" collapsed="false">
      <c r="A8925" s="1" t="s">
        <v>19395</v>
      </c>
      <c r="B8925" s="1" t="s">
        <v>6794</v>
      </c>
      <c r="C8925" s="1" t="s">
        <v>1957</v>
      </c>
      <c r="D8925" s="1" t="n">
        <v>1</v>
      </c>
      <c r="E8925" s="16" t="n">
        <v>1469.28</v>
      </c>
      <c r="F8925" s="17" t="n">
        <v>0</v>
      </c>
      <c r="G8925" s="16" t="n">
        <v>1469.28</v>
      </c>
      <c r="I8925" s="1" t="str">
        <f aca="false">INDEX(Products!$C$2:$C$51,MATCH(C8925,Products!$A$2:$A$51,0))</f>
        <v>Home &amp; Kitchen</v>
      </c>
      <c r="J8925" s="1" t="str">
        <f aca="false">INDEX(Orders!$E$2:$E$8001,MATCH(B8925,Orders!$A$2:$A$8001,0))</f>
        <v>Delivered</v>
      </c>
      <c r="K8925" s="1" t="str">
        <f aca="false">LEFT(INDEX(Orders!$C$2:$C$8001,MATCH(B8925,Orders!$A$2:$A$8001,0)),7)</f>
        <v>2025-06</v>
      </c>
    </row>
    <row r="8926" customFormat="false" ht="15" hidden="false" customHeight="true" outlineLevel="0" collapsed="false">
      <c r="A8926" s="1" t="s">
        <v>19396</v>
      </c>
      <c r="B8926" s="1" t="s">
        <v>6795</v>
      </c>
      <c r="C8926" s="1" t="s">
        <v>1961</v>
      </c>
      <c r="D8926" s="1" t="n">
        <v>1</v>
      </c>
      <c r="E8926" s="16" t="n">
        <v>3493.68</v>
      </c>
      <c r="F8926" s="17" t="n">
        <v>0</v>
      </c>
      <c r="G8926" s="16" t="n">
        <v>3493.68</v>
      </c>
      <c r="I8926" s="1" t="str">
        <f aca="false">INDEX(Products!$C$2:$C$51,MATCH(C8926,Products!$A$2:$A$51,0))</f>
        <v>Home &amp; Kitchen</v>
      </c>
      <c r="J8926" s="1" t="str">
        <f aca="false">INDEX(Orders!$E$2:$E$8001,MATCH(B8926,Orders!$A$2:$A$8001,0))</f>
        <v>Delivered</v>
      </c>
      <c r="K8926" s="1" t="str">
        <f aca="false">LEFT(INDEX(Orders!$C$2:$C$8001,MATCH(B8926,Orders!$A$2:$A$8001,0)),7)</f>
        <v>2024-12</v>
      </c>
    </row>
    <row r="8927" customFormat="false" ht="15" hidden="false" customHeight="true" outlineLevel="0" collapsed="false">
      <c r="A8927" s="1" t="s">
        <v>19397</v>
      </c>
      <c r="B8927" s="1" t="s">
        <v>6795</v>
      </c>
      <c r="C8927" s="1" t="s">
        <v>1940</v>
      </c>
      <c r="D8927" s="1" t="n">
        <v>1</v>
      </c>
      <c r="E8927" s="16" t="n">
        <v>2374.52</v>
      </c>
      <c r="F8927" s="17" t="n">
        <v>0.15</v>
      </c>
      <c r="G8927" s="16" t="n">
        <v>2018.34</v>
      </c>
      <c r="I8927" s="1" t="str">
        <f aca="false">INDEX(Products!$C$2:$C$51,MATCH(C8927,Products!$A$2:$A$51,0))</f>
        <v>Fashion</v>
      </c>
      <c r="J8927" s="1" t="str">
        <f aca="false">INDEX(Orders!$E$2:$E$8001,MATCH(B8927,Orders!$A$2:$A$8001,0))</f>
        <v>Delivered</v>
      </c>
      <c r="K8927" s="1" t="str">
        <f aca="false">LEFT(INDEX(Orders!$C$2:$C$8001,MATCH(B8927,Orders!$A$2:$A$8001,0)),7)</f>
        <v>2024-12</v>
      </c>
    </row>
    <row r="8928" customFormat="false" ht="15" hidden="false" customHeight="true" outlineLevel="0" collapsed="false">
      <c r="A8928" s="1" t="s">
        <v>19398</v>
      </c>
      <c r="B8928" s="1" t="s">
        <v>6795</v>
      </c>
      <c r="C8928" s="1" t="s">
        <v>1997</v>
      </c>
      <c r="D8928" s="1" t="n">
        <v>1</v>
      </c>
      <c r="E8928" s="16" t="n">
        <v>311.15</v>
      </c>
      <c r="F8928" s="17" t="n">
        <v>0.05</v>
      </c>
      <c r="G8928" s="16" t="n">
        <v>295.59</v>
      </c>
      <c r="I8928" s="1" t="str">
        <f aca="false">INDEX(Products!$C$2:$C$51,MATCH(C8928,Products!$A$2:$A$51,0))</f>
        <v>Sports &amp; Fitness</v>
      </c>
      <c r="J8928" s="1" t="str">
        <f aca="false">INDEX(Orders!$E$2:$E$8001,MATCH(B8928,Orders!$A$2:$A$8001,0))</f>
        <v>Delivered</v>
      </c>
      <c r="K8928" s="1" t="str">
        <f aca="false">LEFT(INDEX(Orders!$C$2:$C$8001,MATCH(B8928,Orders!$A$2:$A$8001,0)),7)</f>
        <v>2024-12</v>
      </c>
    </row>
    <row r="8929" customFormat="false" ht="15" hidden="false" customHeight="true" outlineLevel="0" collapsed="false">
      <c r="A8929" s="1" t="s">
        <v>19399</v>
      </c>
      <c r="B8929" s="1" t="s">
        <v>6795</v>
      </c>
      <c r="C8929" s="1" t="s">
        <v>2007</v>
      </c>
      <c r="D8929" s="1" t="n">
        <v>2</v>
      </c>
      <c r="E8929" s="16" t="n">
        <v>750.27</v>
      </c>
      <c r="F8929" s="17" t="n">
        <v>0</v>
      </c>
      <c r="G8929" s="16" t="n">
        <v>1500.54</v>
      </c>
      <c r="I8929" s="1" t="str">
        <f aca="false">INDEX(Products!$C$2:$C$51,MATCH(C8929,Products!$A$2:$A$51,0))</f>
        <v>Books &amp; Stationery</v>
      </c>
      <c r="J8929" s="1" t="str">
        <f aca="false">INDEX(Orders!$E$2:$E$8001,MATCH(B8929,Orders!$A$2:$A$8001,0))</f>
        <v>Delivered</v>
      </c>
      <c r="K8929" s="1" t="str">
        <f aca="false">LEFT(INDEX(Orders!$C$2:$C$8001,MATCH(B8929,Orders!$A$2:$A$8001,0)),7)</f>
        <v>2024-12</v>
      </c>
    </row>
    <row r="8930" customFormat="false" ht="15" hidden="false" customHeight="true" outlineLevel="0" collapsed="false">
      <c r="A8930" s="1" t="s">
        <v>19400</v>
      </c>
      <c r="B8930" s="1" t="s">
        <v>6796</v>
      </c>
      <c r="C8930" s="1" t="s">
        <v>1930</v>
      </c>
      <c r="D8930" s="1" t="n">
        <v>2</v>
      </c>
      <c r="E8930" s="16" t="n">
        <v>2398.35</v>
      </c>
      <c r="F8930" s="17" t="n">
        <v>0</v>
      </c>
      <c r="G8930" s="16" t="n">
        <v>4796.7</v>
      </c>
      <c r="I8930" s="1" t="str">
        <f aca="false">INDEX(Products!$C$2:$C$51,MATCH(C8930,Products!$A$2:$A$51,0))</f>
        <v>Electronics</v>
      </c>
      <c r="J8930" s="1" t="str">
        <f aca="false">INDEX(Orders!$E$2:$E$8001,MATCH(B8930,Orders!$A$2:$A$8001,0))</f>
        <v>Delivered</v>
      </c>
      <c r="K8930" s="1" t="str">
        <f aca="false">LEFT(INDEX(Orders!$C$2:$C$8001,MATCH(B8930,Orders!$A$2:$A$8001,0)),7)</f>
        <v>2025-11</v>
      </c>
    </row>
    <row r="8931" customFormat="false" ht="15" hidden="false" customHeight="true" outlineLevel="0" collapsed="false">
      <c r="A8931" s="1" t="s">
        <v>19401</v>
      </c>
      <c r="B8931" s="1" t="s">
        <v>6796</v>
      </c>
      <c r="C8931" s="1" t="s">
        <v>2007</v>
      </c>
      <c r="D8931" s="1" t="n">
        <v>1</v>
      </c>
      <c r="E8931" s="16" t="n">
        <v>750.27</v>
      </c>
      <c r="F8931" s="17" t="n">
        <v>0.05</v>
      </c>
      <c r="G8931" s="16" t="n">
        <v>712.76</v>
      </c>
      <c r="I8931" s="1" t="str">
        <f aca="false">INDEX(Products!$C$2:$C$51,MATCH(C8931,Products!$A$2:$A$51,0))</f>
        <v>Books &amp; Stationery</v>
      </c>
      <c r="J8931" s="1" t="str">
        <f aca="false">INDEX(Orders!$E$2:$E$8001,MATCH(B8931,Orders!$A$2:$A$8001,0))</f>
        <v>Delivered</v>
      </c>
      <c r="K8931" s="1" t="str">
        <f aca="false">LEFT(INDEX(Orders!$C$2:$C$8001,MATCH(B8931,Orders!$A$2:$A$8001,0)),7)</f>
        <v>2025-11</v>
      </c>
    </row>
    <row r="8932" customFormat="false" ht="15" hidden="false" customHeight="true" outlineLevel="0" collapsed="false">
      <c r="A8932" s="1" t="s">
        <v>19402</v>
      </c>
      <c r="B8932" s="1" t="s">
        <v>6796</v>
      </c>
      <c r="C8932" s="1" t="s">
        <v>1990</v>
      </c>
      <c r="D8932" s="1" t="n">
        <v>1</v>
      </c>
      <c r="E8932" s="16" t="n">
        <v>5311.32</v>
      </c>
      <c r="F8932" s="17" t="n">
        <v>0.1</v>
      </c>
      <c r="G8932" s="16" t="n">
        <v>4780.19</v>
      </c>
      <c r="I8932" s="1" t="str">
        <f aca="false">INDEX(Products!$C$2:$C$51,MATCH(C8932,Products!$A$2:$A$51,0))</f>
        <v>Sports &amp; Fitness</v>
      </c>
      <c r="J8932" s="1" t="str">
        <f aca="false">INDEX(Orders!$E$2:$E$8001,MATCH(B8932,Orders!$A$2:$A$8001,0))</f>
        <v>Delivered</v>
      </c>
      <c r="K8932" s="1" t="str">
        <f aca="false">LEFT(INDEX(Orders!$C$2:$C$8001,MATCH(B8932,Orders!$A$2:$A$8001,0)),7)</f>
        <v>2025-11</v>
      </c>
    </row>
    <row r="8933" customFormat="false" ht="15" hidden="false" customHeight="true" outlineLevel="0" collapsed="false">
      <c r="A8933" s="1" t="s">
        <v>19403</v>
      </c>
      <c r="B8933" s="1" t="s">
        <v>6797</v>
      </c>
      <c r="C8933" s="1" t="s">
        <v>1961</v>
      </c>
      <c r="D8933" s="1" t="n">
        <v>3</v>
      </c>
      <c r="E8933" s="16" t="n">
        <v>3493.68</v>
      </c>
      <c r="F8933" s="17" t="n">
        <v>0</v>
      </c>
      <c r="G8933" s="16" t="n">
        <v>10481.04</v>
      </c>
      <c r="I8933" s="1" t="str">
        <f aca="false">INDEX(Products!$C$2:$C$51,MATCH(C8933,Products!$A$2:$A$51,0))</f>
        <v>Home &amp; Kitchen</v>
      </c>
      <c r="J8933" s="1" t="str">
        <f aca="false">INDEX(Orders!$E$2:$E$8001,MATCH(B8933,Orders!$A$2:$A$8001,0))</f>
        <v>Delivered</v>
      </c>
      <c r="K8933" s="1" t="str">
        <f aca="false">LEFT(INDEX(Orders!$C$2:$C$8001,MATCH(B8933,Orders!$A$2:$A$8001,0)),7)</f>
        <v>2025-04</v>
      </c>
    </row>
    <row r="8934" customFormat="false" ht="15" hidden="false" customHeight="true" outlineLevel="0" collapsed="false">
      <c r="A8934" s="1" t="s">
        <v>19404</v>
      </c>
      <c r="B8934" s="1" t="s">
        <v>6797</v>
      </c>
      <c r="C8934" s="1" t="s">
        <v>1933</v>
      </c>
      <c r="D8934" s="1" t="n">
        <v>2</v>
      </c>
      <c r="E8934" s="16" t="n">
        <v>7194.38</v>
      </c>
      <c r="F8934" s="17" t="n">
        <v>0.1</v>
      </c>
      <c r="G8934" s="16" t="n">
        <v>12949.88</v>
      </c>
      <c r="I8934" s="1" t="str">
        <f aca="false">INDEX(Products!$C$2:$C$51,MATCH(C8934,Products!$A$2:$A$51,0))</f>
        <v>Electronics</v>
      </c>
      <c r="J8934" s="1" t="str">
        <f aca="false">INDEX(Orders!$E$2:$E$8001,MATCH(B8934,Orders!$A$2:$A$8001,0))</f>
        <v>Delivered</v>
      </c>
      <c r="K8934" s="1" t="str">
        <f aca="false">LEFT(INDEX(Orders!$C$2:$C$8001,MATCH(B8934,Orders!$A$2:$A$8001,0)),7)</f>
        <v>2025-04</v>
      </c>
    </row>
    <row r="8935" customFormat="false" ht="15" hidden="false" customHeight="true" outlineLevel="0" collapsed="false">
      <c r="A8935" s="1" t="s">
        <v>19405</v>
      </c>
      <c r="B8935" s="1" t="s">
        <v>6798</v>
      </c>
      <c r="C8935" s="1" t="s">
        <v>1990</v>
      </c>
      <c r="D8935" s="1" t="n">
        <v>2</v>
      </c>
      <c r="E8935" s="16" t="n">
        <v>5311.32</v>
      </c>
      <c r="F8935" s="17" t="n">
        <v>0.1</v>
      </c>
      <c r="G8935" s="16" t="n">
        <v>9560.38</v>
      </c>
      <c r="I8935" s="1" t="str">
        <f aca="false">INDEX(Products!$C$2:$C$51,MATCH(C8935,Products!$A$2:$A$51,0))</f>
        <v>Sports &amp; Fitness</v>
      </c>
      <c r="J8935" s="1" t="str">
        <f aca="false">INDEX(Orders!$E$2:$E$8001,MATCH(B8935,Orders!$A$2:$A$8001,0))</f>
        <v>Delivered</v>
      </c>
      <c r="K8935" s="1" t="str">
        <f aca="false">LEFT(INDEX(Orders!$C$2:$C$8001,MATCH(B8935,Orders!$A$2:$A$8001,0)),7)</f>
        <v>2025-11</v>
      </c>
    </row>
    <row r="8936" customFormat="false" ht="15" hidden="false" customHeight="true" outlineLevel="0" collapsed="false">
      <c r="A8936" s="1" t="s">
        <v>19406</v>
      </c>
      <c r="B8936" s="1" t="s">
        <v>6798</v>
      </c>
      <c r="C8936" s="1" t="s">
        <v>1930</v>
      </c>
      <c r="D8936" s="1" t="n">
        <v>2</v>
      </c>
      <c r="E8936" s="16" t="n">
        <v>2398.35</v>
      </c>
      <c r="F8936" s="17" t="n">
        <v>0.15</v>
      </c>
      <c r="G8936" s="16" t="n">
        <v>4077.2</v>
      </c>
      <c r="I8936" s="1" t="str">
        <f aca="false">INDEX(Products!$C$2:$C$51,MATCH(C8936,Products!$A$2:$A$51,0))</f>
        <v>Electronics</v>
      </c>
      <c r="J8936" s="1" t="str">
        <f aca="false">INDEX(Orders!$E$2:$E$8001,MATCH(B8936,Orders!$A$2:$A$8001,0))</f>
        <v>Delivered</v>
      </c>
      <c r="K8936" s="1" t="str">
        <f aca="false">LEFT(INDEX(Orders!$C$2:$C$8001,MATCH(B8936,Orders!$A$2:$A$8001,0)),7)</f>
        <v>2025-11</v>
      </c>
    </row>
    <row r="8937" customFormat="false" ht="15" hidden="false" customHeight="true" outlineLevel="0" collapsed="false">
      <c r="A8937" s="1" t="s">
        <v>19407</v>
      </c>
      <c r="B8937" s="1" t="s">
        <v>6799</v>
      </c>
      <c r="C8937" s="1" t="s">
        <v>1971</v>
      </c>
      <c r="D8937" s="1" t="n">
        <v>1</v>
      </c>
      <c r="E8937" s="16" t="n">
        <v>2073.63</v>
      </c>
      <c r="F8937" s="17" t="n">
        <v>0</v>
      </c>
      <c r="G8937" s="16" t="n">
        <v>2073.63</v>
      </c>
      <c r="I8937" s="1" t="str">
        <f aca="false">INDEX(Products!$C$2:$C$51,MATCH(C8937,Products!$A$2:$A$51,0))</f>
        <v>Home &amp; Kitchen</v>
      </c>
      <c r="J8937" s="1" t="str">
        <f aca="false">INDEX(Orders!$E$2:$E$8001,MATCH(B8937,Orders!$A$2:$A$8001,0))</f>
        <v>Delivered</v>
      </c>
      <c r="K8937" s="1" t="str">
        <f aca="false">LEFT(INDEX(Orders!$C$2:$C$8001,MATCH(B8937,Orders!$A$2:$A$8001,0)),7)</f>
        <v>2025-07</v>
      </c>
    </row>
    <row r="8938" customFormat="false" ht="15" hidden="false" customHeight="true" outlineLevel="0" collapsed="false">
      <c r="A8938" s="1" t="s">
        <v>19408</v>
      </c>
      <c r="B8938" s="1" t="s">
        <v>6799</v>
      </c>
      <c r="C8938" s="1" t="s">
        <v>2007</v>
      </c>
      <c r="D8938" s="1" t="n">
        <v>1</v>
      </c>
      <c r="E8938" s="16" t="n">
        <v>750.27</v>
      </c>
      <c r="F8938" s="17" t="n">
        <v>0.1</v>
      </c>
      <c r="G8938" s="16" t="n">
        <v>675.24</v>
      </c>
      <c r="I8938" s="1" t="str">
        <f aca="false">INDEX(Products!$C$2:$C$51,MATCH(C8938,Products!$A$2:$A$51,0))</f>
        <v>Books &amp; Stationery</v>
      </c>
      <c r="J8938" s="1" t="str">
        <f aca="false">INDEX(Orders!$E$2:$E$8001,MATCH(B8938,Orders!$A$2:$A$8001,0))</f>
        <v>Delivered</v>
      </c>
      <c r="K8938" s="1" t="str">
        <f aca="false">LEFT(INDEX(Orders!$C$2:$C$8001,MATCH(B8938,Orders!$A$2:$A$8001,0)),7)</f>
        <v>2025-07</v>
      </c>
    </row>
    <row r="8939" customFormat="false" ht="15" hidden="false" customHeight="true" outlineLevel="0" collapsed="false">
      <c r="A8939" s="1" t="s">
        <v>19409</v>
      </c>
      <c r="B8939" s="1" t="s">
        <v>6800</v>
      </c>
      <c r="C8939" s="1" t="s">
        <v>1990</v>
      </c>
      <c r="D8939" s="1" t="n">
        <v>1</v>
      </c>
      <c r="E8939" s="16" t="n">
        <v>5311.32</v>
      </c>
      <c r="F8939" s="17" t="n">
        <v>0.05</v>
      </c>
      <c r="G8939" s="16" t="n">
        <v>5045.75</v>
      </c>
      <c r="I8939" s="1" t="str">
        <f aca="false">INDEX(Products!$C$2:$C$51,MATCH(C8939,Products!$A$2:$A$51,0))</f>
        <v>Sports &amp; Fitness</v>
      </c>
      <c r="J8939" s="1" t="str">
        <f aca="false">INDEX(Orders!$E$2:$E$8001,MATCH(B8939,Orders!$A$2:$A$8001,0))</f>
        <v>Delivered</v>
      </c>
      <c r="K8939" s="1" t="str">
        <f aca="false">LEFT(INDEX(Orders!$C$2:$C$8001,MATCH(B8939,Orders!$A$2:$A$8001,0)),7)</f>
        <v>2024-11</v>
      </c>
    </row>
    <row r="8940" customFormat="false" ht="15" hidden="false" customHeight="true" outlineLevel="0" collapsed="false">
      <c r="A8940" s="1" t="s">
        <v>19410</v>
      </c>
      <c r="B8940" s="1" t="s">
        <v>6800</v>
      </c>
      <c r="C8940" s="1" t="s">
        <v>1976</v>
      </c>
      <c r="D8940" s="1" t="n">
        <v>2</v>
      </c>
      <c r="E8940" s="16" t="n">
        <v>1603.35</v>
      </c>
      <c r="F8940" s="17" t="n">
        <v>0</v>
      </c>
      <c r="G8940" s="16" t="n">
        <v>3206.7</v>
      </c>
      <c r="I8940" s="1" t="str">
        <f aca="false">INDEX(Products!$C$2:$C$51,MATCH(C8940,Products!$A$2:$A$51,0))</f>
        <v>Beauty &amp; Personal Care</v>
      </c>
      <c r="J8940" s="1" t="str">
        <f aca="false">INDEX(Orders!$E$2:$E$8001,MATCH(B8940,Orders!$A$2:$A$8001,0))</f>
        <v>Delivered</v>
      </c>
      <c r="K8940" s="1" t="str">
        <f aca="false">LEFT(INDEX(Orders!$C$2:$C$8001,MATCH(B8940,Orders!$A$2:$A$8001,0)),7)</f>
        <v>2024-11</v>
      </c>
    </row>
    <row r="8941" customFormat="false" ht="15" hidden="false" customHeight="true" outlineLevel="0" collapsed="false">
      <c r="A8941" s="1" t="s">
        <v>19411</v>
      </c>
      <c r="B8941" s="1" t="s">
        <v>6800</v>
      </c>
      <c r="C8941" s="1" t="s">
        <v>1941</v>
      </c>
      <c r="D8941" s="1" t="n">
        <v>1</v>
      </c>
      <c r="E8941" s="16" t="n">
        <v>2757.65</v>
      </c>
      <c r="F8941" s="17" t="n">
        <v>0.05</v>
      </c>
      <c r="G8941" s="16" t="n">
        <v>2619.77</v>
      </c>
      <c r="I8941" s="1" t="str">
        <f aca="false">INDEX(Products!$C$2:$C$51,MATCH(C8941,Products!$A$2:$A$51,0))</f>
        <v>Fashion</v>
      </c>
      <c r="J8941" s="1" t="str">
        <f aca="false">INDEX(Orders!$E$2:$E$8001,MATCH(B8941,Orders!$A$2:$A$8001,0))</f>
        <v>Delivered</v>
      </c>
      <c r="K8941" s="1" t="str">
        <f aca="false">LEFT(INDEX(Orders!$C$2:$C$8001,MATCH(B8941,Orders!$A$2:$A$8001,0)),7)</f>
        <v>2024-11</v>
      </c>
    </row>
    <row r="8942" customFormat="false" ht="15" hidden="false" customHeight="true" outlineLevel="0" collapsed="false">
      <c r="A8942" s="1" t="s">
        <v>19412</v>
      </c>
      <c r="B8942" s="1" t="s">
        <v>6801</v>
      </c>
      <c r="C8942" s="1" t="s">
        <v>1990</v>
      </c>
      <c r="D8942" s="1" t="n">
        <v>2</v>
      </c>
      <c r="E8942" s="16" t="n">
        <v>5311.32</v>
      </c>
      <c r="F8942" s="17" t="n">
        <v>0.2</v>
      </c>
      <c r="G8942" s="16" t="n">
        <v>8498.11</v>
      </c>
      <c r="I8942" s="1" t="str">
        <f aca="false">INDEX(Products!$C$2:$C$51,MATCH(C8942,Products!$A$2:$A$51,0))</f>
        <v>Sports &amp; Fitness</v>
      </c>
      <c r="J8942" s="1" t="str">
        <f aca="false">INDEX(Orders!$E$2:$E$8001,MATCH(B8942,Orders!$A$2:$A$8001,0))</f>
        <v>Refunded</v>
      </c>
      <c r="K8942" s="1" t="str">
        <f aca="false">LEFT(INDEX(Orders!$C$2:$C$8001,MATCH(B8942,Orders!$A$2:$A$8001,0)),7)</f>
        <v>2024-11</v>
      </c>
    </row>
    <row r="8943" customFormat="false" ht="15" hidden="false" customHeight="true" outlineLevel="0" collapsed="false">
      <c r="A8943" s="1" t="s">
        <v>19413</v>
      </c>
      <c r="B8943" s="1" t="s">
        <v>6801</v>
      </c>
      <c r="C8943" s="1" t="s">
        <v>2007</v>
      </c>
      <c r="D8943" s="1" t="n">
        <v>1</v>
      </c>
      <c r="E8943" s="16" t="n">
        <v>750.27</v>
      </c>
      <c r="F8943" s="17" t="n">
        <v>0.15</v>
      </c>
      <c r="G8943" s="16" t="n">
        <v>637.73</v>
      </c>
      <c r="I8943" s="1" t="str">
        <f aca="false">INDEX(Products!$C$2:$C$51,MATCH(C8943,Products!$A$2:$A$51,0))</f>
        <v>Books &amp; Stationery</v>
      </c>
      <c r="J8943" s="1" t="str">
        <f aca="false">INDEX(Orders!$E$2:$E$8001,MATCH(B8943,Orders!$A$2:$A$8001,0))</f>
        <v>Refunded</v>
      </c>
      <c r="K8943" s="1" t="str">
        <f aca="false">LEFT(INDEX(Orders!$C$2:$C$8001,MATCH(B8943,Orders!$A$2:$A$8001,0)),7)</f>
        <v>2024-11</v>
      </c>
    </row>
    <row r="8944" customFormat="false" ht="15" hidden="false" customHeight="true" outlineLevel="0" collapsed="false">
      <c r="A8944" s="1" t="s">
        <v>19414</v>
      </c>
      <c r="B8944" s="1" t="s">
        <v>6801</v>
      </c>
      <c r="C8944" s="1" t="s">
        <v>1982</v>
      </c>
      <c r="D8944" s="1" t="n">
        <v>1</v>
      </c>
      <c r="E8944" s="16" t="n">
        <v>1808.21</v>
      </c>
      <c r="F8944" s="17" t="n">
        <v>0.05</v>
      </c>
      <c r="G8944" s="16" t="n">
        <v>1717.8</v>
      </c>
      <c r="I8944" s="1" t="str">
        <f aca="false">INDEX(Products!$C$2:$C$51,MATCH(C8944,Products!$A$2:$A$51,0))</f>
        <v>Beauty &amp; Personal Care</v>
      </c>
      <c r="J8944" s="1" t="str">
        <f aca="false">INDEX(Orders!$E$2:$E$8001,MATCH(B8944,Orders!$A$2:$A$8001,0))</f>
        <v>Refunded</v>
      </c>
      <c r="K8944" s="1" t="str">
        <f aca="false">LEFT(INDEX(Orders!$C$2:$C$8001,MATCH(B8944,Orders!$A$2:$A$8001,0)),7)</f>
        <v>2024-11</v>
      </c>
    </row>
    <row r="8945" customFormat="false" ht="15" hidden="false" customHeight="true" outlineLevel="0" collapsed="false">
      <c r="A8945" s="1" t="s">
        <v>19415</v>
      </c>
      <c r="B8945" s="1" t="s">
        <v>6801</v>
      </c>
      <c r="C8945" s="1" t="s">
        <v>1973</v>
      </c>
      <c r="D8945" s="1" t="n">
        <v>1</v>
      </c>
      <c r="E8945" s="16" t="n">
        <v>1158.24</v>
      </c>
      <c r="F8945" s="17" t="n">
        <v>0</v>
      </c>
      <c r="G8945" s="16" t="n">
        <v>1158.24</v>
      </c>
      <c r="I8945" s="1" t="str">
        <f aca="false">INDEX(Products!$C$2:$C$51,MATCH(C8945,Products!$A$2:$A$51,0))</f>
        <v>Home &amp; Kitchen</v>
      </c>
      <c r="J8945" s="1" t="str">
        <f aca="false">INDEX(Orders!$E$2:$E$8001,MATCH(B8945,Orders!$A$2:$A$8001,0))</f>
        <v>Refunded</v>
      </c>
      <c r="K8945" s="1" t="str">
        <f aca="false">LEFT(INDEX(Orders!$C$2:$C$8001,MATCH(B8945,Orders!$A$2:$A$8001,0)),7)</f>
        <v>2024-11</v>
      </c>
    </row>
    <row r="8946" customFormat="false" ht="15" hidden="false" customHeight="true" outlineLevel="0" collapsed="false">
      <c r="A8946" s="1" t="s">
        <v>19416</v>
      </c>
      <c r="B8946" s="1" t="s">
        <v>6802</v>
      </c>
      <c r="C8946" s="1" t="s">
        <v>1938</v>
      </c>
      <c r="D8946" s="1" t="n">
        <v>1</v>
      </c>
      <c r="E8946" s="16" t="n">
        <v>1572.6</v>
      </c>
      <c r="F8946" s="17" t="n">
        <v>0.2</v>
      </c>
      <c r="G8946" s="16" t="n">
        <v>1258.08</v>
      </c>
      <c r="I8946" s="1" t="str">
        <f aca="false">INDEX(Products!$C$2:$C$51,MATCH(C8946,Products!$A$2:$A$51,0))</f>
        <v>Fashion</v>
      </c>
      <c r="J8946" s="1" t="str">
        <f aca="false">INDEX(Orders!$E$2:$E$8001,MATCH(B8946,Orders!$A$2:$A$8001,0))</f>
        <v>Delivered</v>
      </c>
      <c r="K8946" s="1" t="str">
        <f aca="false">LEFT(INDEX(Orders!$C$2:$C$8001,MATCH(B8946,Orders!$A$2:$A$8001,0)),7)</f>
        <v>2024-09</v>
      </c>
    </row>
    <row r="8947" customFormat="false" ht="15" hidden="false" customHeight="true" outlineLevel="0" collapsed="false">
      <c r="A8947" s="1" t="s">
        <v>19417</v>
      </c>
      <c r="B8947" s="1" t="s">
        <v>6803</v>
      </c>
      <c r="C8947" s="1" t="s">
        <v>1930</v>
      </c>
      <c r="D8947" s="1" t="n">
        <v>1</v>
      </c>
      <c r="E8947" s="16" t="n">
        <v>2398.35</v>
      </c>
      <c r="F8947" s="17" t="n">
        <v>0.1</v>
      </c>
      <c r="G8947" s="16" t="n">
        <v>2158.52</v>
      </c>
      <c r="I8947" s="1" t="str">
        <f aca="false">INDEX(Products!$C$2:$C$51,MATCH(C8947,Products!$A$2:$A$51,0))</f>
        <v>Electronics</v>
      </c>
      <c r="J8947" s="1" t="str">
        <f aca="false">INDEX(Orders!$E$2:$E$8001,MATCH(B8947,Orders!$A$2:$A$8001,0))</f>
        <v>Delivered</v>
      </c>
      <c r="K8947" s="1" t="str">
        <f aca="false">LEFT(INDEX(Orders!$C$2:$C$8001,MATCH(B8947,Orders!$A$2:$A$8001,0)),7)</f>
        <v>2025-09</v>
      </c>
    </row>
    <row r="8948" customFormat="false" ht="15" hidden="false" customHeight="true" outlineLevel="0" collapsed="false">
      <c r="A8948" s="1" t="s">
        <v>19418</v>
      </c>
      <c r="B8948" s="1" t="s">
        <v>6804</v>
      </c>
      <c r="C8948" s="1" t="s">
        <v>1940</v>
      </c>
      <c r="D8948" s="1" t="n">
        <v>3</v>
      </c>
      <c r="E8948" s="16" t="n">
        <v>2374.52</v>
      </c>
      <c r="F8948" s="17" t="n">
        <v>0</v>
      </c>
      <c r="G8948" s="16" t="n">
        <v>7123.56</v>
      </c>
      <c r="I8948" s="1" t="str">
        <f aca="false">INDEX(Products!$C$2:$C$51,MATCH(C8948,Products!$A$2:$A$51,0))</f>
        <v>Fashion</v>
      </c>
      <c r="J8948" s="1" t="str">
        <f aca="false">INDEX(Orders!$E$2:$E$8001,MATCH(B8948,Orders!$A$2:$A$8001,0))</f>
        <v>Delivered</v>
      </c>
      <c r="K8948" s="1" t="str">
        <f aca="false">LEFT(INDEX(Orders!$C$2:$C$8001,MATCH(B8948,Orders!$A$2:$A$8001,0)),7)</f>
        <v>2025-04</v>
      </c>
    </row>
    <row r="8949" customFormat="false" ht="15" hidden="false" customHeight="true" outlineLevel="0" collapsed="false">
      <c r="A8949" s="1" t="s">
        <v>19419</v>
      </c>
      <c r="B8949" s="1" t="s">
        <v>6804</v>
      </c>
      <c r="C8949" s="1" t="s">
        <v>1930</v>
      </c>
      <c r="D8949" s="1" t="n">
        <v>1</v>
      </c>
      <c r="E8949" s="16" t="n">
        <v>2398.35</v>
      </c>
      <c r="F8949" s="17" t="n">
        <v>0.2</v>
      </c>
      <c r="G8949" s="16" t="n">
        <v>1918.68</v>
      </c>
      <c r="I8949" s="1" t="str">
        <f aca="false">INDEX(Products!$C$2:$C$51,MATCH(C8949,Products!$A$2:$A$51,0))</f>
        <v>Electronics</v>
      </c>
      <c r="J8949" s="1" t="str">
        <f aca="false">INDEX(Orders!$E$2:$E$8001,MATCH(B8949,Orders!$A$2:$A$8001,0))</f>
        <v>Delivered</v>
      </c>
      <c r="K8949" s="1" t="str">
        <f aca="false">LEFT(INDEX(Orders!$C$2:$C$8001,MATCH(B8949,Orders!$A$2:$A$8001,0)),7)</f>
        <v>2025-04</v>
      </c>
    </row>
    <row r="8950" customFormat="false" ht="15" hidden="false" customHeight="true" outlineLevel="0" collapsed="false">
      <c r="A8950" s="1" t="s">
        <v>19420</v>
      </c>
      <c r="B8950" s="1" t="s">
        <v>6804</v>
      </c>
      <c r="C8950" s="1" t="s">
        <v>1933</v>
      </c>
      <c r="D8950" s="1" t="n">
        <v>1</v>
      </c>
      <c r="E8950" s="16" t="n">
        <v>7194.38</v>
      </c>
      <c r="F8950" s="17" t="n">
        <v>0.1</v>
      </c>
      <c r="G8950" s="16" t="n">
        <v>6474.94</v>
      </c>
      <c r="I8950" s="1" t="str">
        <f aca="false">INDEX(Products!$C$2:$C$51,MATCH(C8950,Products!$A$2:$A$51,0))</f>
        <v>Electronics</v>
      </c>
      <c r="J8950" s="1" t="str">
        <f aca="false">INDEX(Orders!$E$2:$E$8001,MATCH(B8950,Orders!$A$2:$A$8001,0))</f>
        <v>Delivered</v>
      </c>
      <c r="K8950" s="1" t="str">
        <f aca="false">LEFT(INDEX(Orders!$C$2:$C$8001,MATCH(B8950,Orders!$A$2:$A$8001,0)),7)</f>
        <v>2025-04</v>
      </c>
    </row>
    <row r="8951" customFormat="false" ht="15" hidden="false" customHeight="true" outlineLevel="0" collapsed="false">
      <c r="A8951" s="1" t="s">
        <v>19421</v>
      </c>
      <c r="B8951" s="1" t="s">
        <v>6805</v>
      </c>
      <c r="C8951" s="1" t="s">
        <v>2006</v>
      </c>
      <c r="D8951" s="1" t="n">
        <v>1</v>
      </c>
      <c r="E8951" s="16" t="n">
        <v>482.17</v>
      </c>
      <c r="F8951" s="17" t="n">
        <v>0</v>
      </c>
      <c r="G8951" s="16" t="n">
        <v>482.17</v>
      </c>
      <c r="I8951" s="1" t="str">
        <f aca="false">INDEX(Products!$C$2:$C$51,MATCH(C8951,Products!$A$2:$A$51,0))</f>
        <v>Books &amp; Stationery</v>
      </c>
      <c r="J8951" s="1" t="str">
        <f aca="false">INDEX(Orders!$E$2:$E$8001,MATCH(B8951,Orders!$A$2:$A$8001,0))</f>
        <v>Delivered</v>
      </c>
      <c r="K8951" s="1" t="str">
        <f aca="false">LEFT(INDEX(Orders!$C$2:$C$8001,MATCH(B8951,Orders!$A$2:$A$8001,0)),7)</f>
        <v>2024-05</v>
      </c>
    </row>
    <row r="8952" customFormat="false" ht="15" hidden="false" customHeight="true" outlineLevel="0" collapsed="false">
      <c r="A8952" s="1" t="s">
        <v>19422</v>
      </c>
      <c r="B8952" s="1" t="s">
        <v>6807</v>
      </c>
      <c r="C8952" s="1" t="s">
        <v>1986</v>
      </c>
      <c r="D8952" s="1" t="n">
        <v>2</v>
      </c>
      <c r="E8952" s="16" t="n">
        <v>2871.85</v>
      </c>
      <c r="F8952" s="17" t="n">
        <v>0.15</v>
      </c>
      <c r="G8952" s="16" t="n">
        <v>4882.14</v>
      </c>
      <c r="I8952" s="1" t="str">
        <f aca="false">INDEX(Products!$C$2:$C$51,MATCH(C8952,Products!$A$2:$A$51,0))</f>
        <v>Beauty &amp; Personal Care</v>
      </c>
      <c r="J8952" s="1" t="str">
        <f aca="false">INDEX(Orders!$E$2:$E$8001,MATCH(B8952,Orders!$A$2:$A$8001,0))</f>
        <v>Delivered</v>
      </c>
      <c r="K8952" s="1" t="str">
        <f aca="false">LEFT(INDEX(Orders!$C$2:$C$8001,MATCH(B8952,Orders!$A$2:$A$8001,0)),7)</f>
        <v>2025-04</v>
      </c>
    </row>
    <row r="8953" customFormat="false" ht="15" hidden="false" customHeight="true" outlineLevel="0" collapsed="false">
      <c r="A8953" s="1" t="s">
        <v>19423</v>
      </c>
      <c r="B8953" s="1" t="s">
        <v>6808</v>
      </c>
      <c r="C8953" s="1" t="s">
        <v>1931</v>
      </c>
      <c r="D8953" s="1" t="n">
        <v>2</v>
      </c>
      <c r="E8953" s="16" t="n">
        <v>1111.28</v>
      </c>
      <c r="F8953" s="17" t="n">
        <v>0</v>
      </c>
      <c r="G8953" s="16" t="n">
        <v>2222.56</v>
      </c>
      <c r="I8953" s="1" t="str">
        <f aca="false">INDEX(Products!$C$2:$C$51,MATCH(C8953,Products!$A$2:$A$51,0))</f>
        <v>Electronics</v>
      </c>
      <c r="J8953" s="1" t="str">
        <f aca="false">INDEX(Orders!$E$2:$E$8001,MATCH(B8953,Orders!$A$2:$A$8001,0))</f>
        <v>Delivered</v>
      </c>
      <c r="K8953" s="1" t="str">
        <f aca="false">LEFT(INDEX(Orders!$C$2:$C$8001,MATCH(B8953,Orders!$A$2:$A$8001,0)),7)</f>
        <v>2024-11</v>
      </c>
    </row>
    <row r="8954" customFormat="false" ht="15" hidden="false" customHeight="true" outlineLevel="0" collapsed="false">
      <c r="A8954" s="1" t="s">
        <v>19424</v>
      </c>
      <c r="B8954" s="1" t="s">
        <v>6808</v>
      </c>
      <c r="C8954" s="1" t="s">
        <v>1979</v>
      </c>
      <c r="D8954" s="1" t="n">
        <v>1</v>
      </c>
      <c r="E8954" s="16" t="n">
        <v>623</v>
      </c>
      <c r="F8954" s="17" t="n">
        <v>0.2</v>
      </c>
      <c r="G8954" s="16" t="n">
        <v>498.4</v>
      </c>
      <c r="I8954" s="1" t="str">
        <f aca="false">INDEX(Products!$C$2:$C$51,MATCH(C8954,Products!$A$2:$A$51,0))</f>
        <v>Beauty &amp; Personal Care</v>
      </c>
      <c r="J8954" s="1" t="str">
        <f aca="false">INDEX(Orders!$E$2:$E$8001,MATCH(B8954,Orders!$A$2:$A$8001,0))</f>
        <v>Delivered</v>
      </c>
      <c r="K8954" s="1" t="str">
        <f aca="false">LEFT(INDEX(Orders!$C$2:$C$8001,MATCH(B8954,Orders!$A$2:$A$8001,0)),7)</f>
        <v>2024-11</v>
      </c>
    </row>
    <row r="8955" customFormat="false" ht="15" hidden="false" customHeight="true" outlineLevel="0" collapsed="false">
      <c r="A8955" s="1" t="s">
        <v>19425</v>
      </c>
      <c r="B8955" s="1" t="s">
        <v>6808</v>
      </c>
      <c r="C8955" s="1" t="s">
        <v>1953</v>
      </c>
      <c r="D8955" s="1" t="n">
        <v>1</v>
      </c>
      <c r="E8955" s="16" t="n">
        <v>4914.12</v>
      </c>
      <c r="F8955" s="17" t="n">
        <v>0.1</v>
      </c>
      <c r="G8955" s="16" t="n">
        <v>4422.71</v>
      </c>
      <c r="I8955" s="1" t="str">
        <f aca="false">INDEX(Products!$C$2:$C$51,MATCH(C8955,Products!$A$2:$A$51,0))</f>
        <v>Fashion</v>
      </c>
      <c r="J8955" s="1" t="str">
        <f aca="false">INDEX(Orders!$E$2:$E$8001,MATCH(B8955,Orders!$A$2:$A$8001,0))</f>
        <v>Delivered</v>
      </c>
      <c r="K8955" s="1" t="str">
        <f aca="false">LEFT(INDEX(Orders!$C$2:$C$8001,MATCH(B8955,Orders!$A$2:$A$8001,0)),7)</f>
        <v>2024-11</v>
      </c>
    </row>
    <row r="8956" customFormat="false" ht="15" hidden="false" customHeight="true" outlineLevel="0" collapsed="false">
      <c r="A8956" s="1" t="s">
        <v>19426</v>
      </c>
      <c r="B8956" s="1" t="s">
        <v>6809</v>
      </c>
      <c r="C8956" s="1" t="s">
        <v>1990</v>
      </c>
      <c r="D8956" s="1" t="n">
        <v>1</v>
      </c>
      <c r="E8956" s="16" t="n">
        <v>5311.32</v>
      </c>
      <c r="F8956" s="17" t="n">
        <v>0.15</v>
      </c>
      <c r="G8956" s="16" t="n">
        <v>4514.62</v>
      </c>
      <c r="I8956" s="1" t="str">
        <f aca="false">INDEX(Products!$C$2:$C$51,MATCH(C8956,Products!$A$2:$A$51,0))</f>
        <v>Sports &amp; Fitness</v>
      </c>
      <c r="J8956" s="1" t="str">
        <f aca="false">INDEX(Orders!$E$2:$E$8001,MATCH(B8956,Orders!$A$2:$A$8001,0))</f>
        <v>Returned</v>
      </c>
      <c r="K8956" s="1" t="str">
        <f aca="false">LEFT(INDEX(Orders!$C$2:$C$8001,MATCH(B8956,Orders!$A$2:$A$8001,0)),7)</f>
        <v>2024-04</v>
      </c>
    </row>
    <row r="8957" customFormat="false" ht="15" hidden="false" customHeight="true" outlineLevel="0" collapsed="false">
      <c r="A8957" s="1" t="s">
        <v>19427</v>
      </c>
      <c r="B8957" s="1" t="s">
        <v>6809</v>
      </c>
      <c r="C8957" s="1" t="s">
        <v>2006</v>
      </c>
      <c r="D8957" s="1" t="n">
        <v>2</v>
      </c>
      <c r="E8957" s="16" t="n">
        <v>482.17</v>
      </c>
      <c r="F8957" s="17" t="n">
        <v>0.15</v>
      </c>
      <c r="G8957" s="16" t="n">
        <v>819.69</v>
      </c>
      <c r="I8957" s="1" t="str">
        <f aca="false">INDEX(Products!$C$2:$C$51,MATCH(C8957,Products!$A$2:$A$51,0))</f>
        <v>Books &amp; Stationery</v>
      </c>
      <c r="J8957" s="1" t="str">
        <f aca="false">INDEX(Orders!$E$2:$E$8001,MATCH(B8957,Orders!$A$2:$A$8001,0))</f>
        <v>Returned</v>
      </c>
      <c r="K8957" s="1" t="str">
        <f aca="false">LEFT(INDEX(Orders!$C$2:$C$8001,MATCH(B8957,Orders!$A$2:$A$8001,0)),7)</f>
        <v>2024-04</v>
      </c>
    </row>
    <row r="8958" customFormat="false" ht="15" hidden="false" customHeight="true" outlineLevel="0" collapsed="false">
      <c r="A8958" s="1" t="s">
        <v>19428</v>
      </c>
      <c r="B8958" s="1" t="s">
        <v>6809</v>
      </c>
      <c r="C8958" s="1" t="s">
        <v>1976</v>
      </c>
      <c r="D8958" s="1" t="n">
        <v>1</v>
      </c>
      <c r="E8958" s="16" t="n">
        <v>1603.35</v>
      </c>
      <c r="F8958" s="17" t="n">
        <v>0.05</v>
      </c>
      <c r="G8958" s="16" t="n">
        <v>1523.18</v>
      </c>
      <c r="I8958" s="1" t="str">
        <f aca="false">INDEX(Products!$C$2:$C$51,MATCH(C8958,Products!$A$2:$A$51,0))</f>
        <v>Beauty &amp; Personal Care</v>
      </c>
      <c r="J8958" s="1" t="str">
        <f aca="false">INDEX(Orders!$E$2:$E$8001,MATCH(B8958,Orders!$A$2:$A$8001,0))</f>
        <v>Returned</v>
      </c>
      <c r="K8958" s="1" t="str">
        <f aca="false">LEFT(INDEX(Orders!$C$2:$C$8001,MATCH(B8958,Orders!$A$2:$A$8001,0)),7)</f>
        <v>2024-04</v>
      </c>
    </row>
    <row r="8959" customFormat="false" ht="15" hidden="false" customHeight="true" outlineLevel="0" collapsed="false">
      <c r="A8959" s="1" t="s">
        <v>19429</v>
      </c>
      <c r="B8959" s="1" t="s">
        <v>6810</v>
      </c>
      <c r="C8959" s="1" t="s">
        <v>1953</v>
      </c>
      <c r="D8959" s="1" t="n">
        <v>3</v>
      </c>
      <c r="E8959" s="16" t="n">
        <v>4914.12</v>
      </c>
      <c r="F8959" s="17" t="n">
        <v>0.15</v>
      </c>
      <c r="G8959" s="16" t="n">
        <v>12531.01</v>
      </c>
      <c r="I8959" s="1" t="str">
        <f aca="false">INDEX(Products!$C$2:$C$51,MATCH(C8959,Products!$A$2:$A$51,0))</f>
        <v>Fashion</v>
      </c>
      <c r="J8959" s="1" t="str">
        <f aca="false">INDEX(Orders!$E$2:$E$8001,MATCH(B8959,Orders!$A$2:$A$8001,0))</f>
        <v>Returned</v>
      </c>
      <c r="K8959" s="1" t="str">
        <f aca="false">LEFT(INDEX(Orders!$C$2:$C$8001,MATCH(B8959,Orders!$A$2:$A$8001,0)),7)</f>
        <v>2024-02</v>
      </c>
    </row>
    <row r="8960" customFormat="false" ht="15" hidden="false" customHeight="true" outlineLevel="0" collapsed="false">
      <c r="A8960" s="1" t="s">
        <v>19430</v>
      </c>
      <c r="B8960" s="1" t="s">
        <v>6811</v>
      </c>
      <c r="C8960" s="1" t="s">
        <v>1969</v>
      </c>
      <c r="D8960" s="1" t="n">
        <v>1</v>
      </c>
      <c r="E8960" s="16" t="n">
        <v>9171.98</v>
      </c>
      <c r="F8960" s="17" t="n">
        <v>0.15</v>
      </c>
      <c r="G8960" s="16" t="n">
        <v>7796.18</v>
      </c>
      <c r="I8960" s="1" t="str">
        <f aca="false">INDEX(Products!$C$2:$C$51,MATCH(C8960,Products!$A$2:$A$51,0))</f>
        <v>Home &amp; Kitchen</v>
      </c>
      <c r="J8960" s="1" t="str">
        <f aca="false">INDEX(Orders!$E$2:$E$8001,MATCH(B8960,Orders!$A$2:$A$8001,0))</f>
        <v>Delivered</v>
      </c>
      <c r="K8960" s="1" t="str">
        <f aca="false">LEFT(INDEX(Orders!$C$2:$C$8001,MATCH(B8960,Orders!$A$2:$A$8001,0)),7)</f>
        <v>2025-09</v>
      </c>
    </row>
    <row r="8961" customFormat="false" ht="15" hidden="false" customHeight="true" outlineLevel="0" collapsed="false">
      <c r="A8961" s="1" t="s">
        <v>19431</v>
      </c>
      <c r="B8961" s="1" t="s">
        <v>6811</v>
      </c>
      <c r="C8961" s="1" t="s">
        <v>1940</v>
      </c>
      <c r="D8961" s="1" t="n">
        <v>1</v>
      </c>
      <c r="E8961" s="16" t="n">
        <v>2374.52</v>
      </c>
      <c r="F8961" s="17" t="n">
        <v>0</v>
      </c>
      <c r="G8961" s="16" t="n">
        <v>2374.52</v>
      </c>
      <c r="I8961" s="1" t="str">
        <f aca="false">INDEX(Products!$C$2:$C$51,MATCH(C8961,Products!$A$2:$A$51,0))</f>
        <v>Fashion</v>
      </c>
      <c r="J8961" s="1" t="str">
        <f aca="false">INDEX(Orders!$E$2:$E$8001,MATCH(B8961,Orders!$A$2:$A$8001,0))</f>
        <v>Delivered</v>
      </c>
      <c r="K8961" s="1" t="str">
        <f aca="false">LEFT(INDEX(Orders!$C$2:$C$8001,MATCH(B8961,Orders!$A$2:$A$8001,0)),7)</f>
        <v>2025-09</v>
      </c>
    </row>
    <row r="8962" customFormat="false" ht="15" hidden="false" customHeight="true" outlineLevel="0" collapsed="false">
      <c r="A8962" s="1" t="s">
        <v>19432</v>
      </c>
      <c r="B8962" s="1" t="s">
        <v>6811</v>
      </c>
      <c r="C8962" s="1" t="s">
        <v>1979</v>
      </c>
      <c r="D8962" s="1" t="n">
        <v>1</v>
      </c>
      <c r="E8962" s="16" t="n">
        <v>623</v>
      </c>
      <c r="F8962" s="17" t="n">
        <v>0.2</v>
      </c>
      <c r="G8962" s="16" t="n">
        <v>498.4</v>
      </c>
      <c r="I8962" s="1" t="str">
        <f aca="false">INDEX(Products!$C$2:$C$51,MATCH(C8962,Products!$A$2:$A$51,0))</f>
        <v>Beauty &amp; Personal Care</v>
      </c>
      <c r="J8962" s="1" t="str">
        <f aca="false">INDEX(Orders!$E$2:$E$8001,MATCH(B8962,Orders!$A$2:$A$8001,0))</f>
        <v>Delivered</v>
      </c>
      <c r="K8962" s="1" t="str">
        <f aca="false">LEFT(INDEX(Orders!$C$2:$C$8001,MATCH(B8962,Orders!$A$2:$A$8001,0)),7)</f>
        <v>2025-09</v>
      </c>
    </row>
    <row r="8963" customFormat="false" ht="15" hidden="false" customHeight="true" outlineLevel="0" collapsed="false">
      <c r="A8963" s="1" t="s">
        <v>19433</v>
      </c>
      <c r="B8963" s="1" t="s">
        <v>6811</v>
      </c>
      <c r="C8963" s="1" t="s">
        <v>2006</v>
      </c>
      <c r="D8963" s="1" t="n">
        <v>1</v>
      </c>
      <c r="E8963" s="16" t="n">
        <v>482.17</v>
      </c>
      <c r="F8963" s="17" t="n">
        <v>0.1</v>
      </c>
      <c r="G8963" s="16" t="n">
        <v>433.95</v>
      </c>
      <c r="I8963" s="1" t="str">
        <f aca="false">INDEX(Products!$C$2:$C$51,MATCH(C8963,Products!$A$2:$A$51,0))</f>
        <v>Books &amp; Stationery</v>
      </c>
      <c r="J8963" s="1" t="str">
        <f aca="false">INDEX(Orders!$E$2:$E$8001,MATCH(B8963,Orders!$A$2:$A$8001,0))</f>
        <v>Delivered</v>
      </c>
      <c r="K8963" s="1" t="str">
        <f aca="false">LEFT(INDEX(Orders!$C$2:$C$8001,MATCH(B8963,Orders!$A$2:$A$8001,0)),7)</f>
        <v>2025-09</v>
      </c>
    </row>
    <row r="8964" customFormat="false" ht="15" hidden="false" customHeight="true" outlineLevel="0" collapsed="false">
      <c r="A8964" s="1" t="s">
        <v>19434</v>
      </c>
      <c r="B8964" s="1" t="s">
        <v>6811</v>
      </c>
      <c r="C8964" s="1" t="s">
        <v>1973</v>
      </c>
      <c r="D8964" s="1" t="n">
        <v>1</v>
      </c>
      <c r="E8964" s="16" t="n">
        <v>1158.24</v>
      </c>
      <c r="F8964" s="17" t="n">
        <v>0.2</v>
      </c>
      <c r="G8964" s="16" t="n">
        <v>926.59</v>
      </c>
      <c r="I8964" s="1" t="str">
        <f aca="false">INDEX(Products!$C$2:$C$51,MATCH(C8964,Products!$A$2:$A$51,0))</f>
        <v>Home &amp; Kitchen</v>
      </c>
      <c r="J8964" s="1" t="str">
        <f aca="false">INDEX(Orders!$E$2:$E$8001,MATCH(B8964,Orders!$A$2:$A$8001,0))</f>
        <v>Delivered</v>
      </c>
      <c r="K8964" s="1" t="str">
        <f aca="false">LEFT(INDEX(Orders!$C$2:$C$8001,MATCH(B8964,Orders!$A$2:$A$8001,0)),7)</f>
        <v>2025-09</v>
      </c>
    </row>
    <row r="8965" customFormat="false" ht="15" hidden="false" customHeight="true" outlineLevel="0" collapsed="false">
      <c r="A8965" s="1" t="s">
        <v>19435</v>
      </c>
      <c r="B8965" s="1" t="s">
        <v>6812</v>
      </c>
      <c r="C8965" s="1" t="s">
        <v>1918</v>
      </c>
      <c r="D8965" s="1" t="n">
        <v>1</v>
      </c>
      <c r="E8965" s="16" t="n">
        <v>2978.99</v>
      </c>
      <c r="F8965" s="17" t="n">
        <v>0</v>
      </c>
      <c r="G8965" s="16" t="n">
        <v>2978.99</v>
      </c>
      <c r="I8965" s="1" t="str">
        <f aca="false">INDEX(Products!$C$2:$C$51,MATCH(C8965,Products!$A$2:$A$51,0))</f>
        <v>Electronics</v>
      </c>
      <c r="J8965" s="1" t="str">
        <f aca="false">INDEX(Orders!$E$2:$E$8001,MATCH(B8965,Orders!$A$2:$A$8001,0))</f>
        <v>Cancelled</v>
      </c>
      <c r="K8965" s="1" t="str">
        <f aca="false">LEFT(INDEX(Orders!$C$2:$C$8001,MATCH(B8965,Orders!$A$2:$A$8001,0)),7)</f>
        <v>2025-11</v>
      </c>
    </row>
    <row r="8966" customFormat="false" ht="15" hidden="false" customHeight="true" outlineLevel="0" collapsed="false">
      <c r="A8966" s="1" t="s">
        <v>19436</v>
      </c>
      <c r="B8966" s="1" t="s">
        <v>6812</v>
      </c>
      <c r="C8966" s="1" t="s">
        <v>2007</v>
      </c>
      <c r="D8966" s="1" t="n">
        <v>2</v>
      </c>
      <c r="E8966" s="16" t="n">
        <v>750.27</v>
      </c>
      <c r="F8966" s="17" t="n">
        <v>0.05</v>
      </c>
      <c r="G8966" s="16" t="n">
        <v>1425.51</v>
      </c>
      <c r="I8966" s="1" t="str">
        <f aca="false">INDEX(Products!$C$2:$C$51,MATCH(C8966,Products!$A$2:$A$51,0))</f>
        <v>Books &amp; Stationery</v>
      </c>
      <c r="J8966" s="1" t="str">
        <f aca="false">INDEX(Orders!$E$2:$E$8001,MATCH(B8966,Orders!$A$2:$A$8001,0))</f>
        <v>Cancelled</v>
      </c>
      <c r="K8966" s="1" t="str">
        <f aca="false">LEFT(INDEX(Orders!$C$2:$C$8001,MATCH(B8966,Orders!$A$2:$A$8001,0)),7)</f>
        <v>2025-11</v>
      </c>
    </row>
    <row r="8967" customFormat="false" ht="15" hidden="false" customHeight="true" outlineLevel="0" collapsed="false">
      <c r="A8967" s="1" t="s">
        <v>19437</v>
      </c>
      <c r="B8967" s="1" t="s">
        <v>6812</v>
      </c>
      <c r="C8967" s="1" t="s">
        <v>1979</v>
      </c>
      <c r="D8967" s="1" t="n">
        <v>1</v>
      </c>
      <c r="E8967" s="16" t="n">
        <v>623</v>
      </c>
      <c r="F8967" s="17" t="n">
        <v>0.05</v>
      </c>
      <c r="G8967" s="16" t="n">
        <v>591.85</v>
      </c>
      <c r="I8967" s="1" t="str">
        <f aca="false">INDEX(Products!$C$2:$C$51,MATCH(C8967,Products!$A$2:$A$51,0))</f>
        <v>Beauty &amp; Personal Care</v>
      </c>
      <c r="J8967" s="1" t="str">
        <f aca="false">INDEX(Orders!$E$2:$E$8001,MATCH(B8967,Orders!$A$2:$A$8001,0))</f>
        <v>Cancelled</v>
      </c>
      <c r="K8967" s="1" t="str">
        <f aca="false">LEFT(INDEX(Orders!$C$2:$C$8001,MATCH(B8967,Orders!$A$2:$A$8001,0)),7)</f>
        <v>2025-11</v>
      </c>
    </row>
    <row r="8968" customFormat="false" ht="15" hidden="false" customHeight="true" outlineLevel="0" collapsed="false">
      <c r="A8968" s="1" t="s">
        <v>19438</v>
      </c>
      <c r="B8968" s="1" t="s">
        <v>6812</v>
      </c>
      <c r="C8968" s="1" t="s">
        <v>1997</v>
      </c>
      <c r="D8968" s="1" t="n">
        <v>1</v>
      </c>
      <c r="E8968" s="16" t="n">
        <v>311.15</v>
      </c>
      <c r="F8968" s="17" t="n">
        <v>0</v>
      </c>
      <c r="G8968" s="16" t="n">
        <v>311.15</v>
      </c>
      <c r="I8968" s="1" t="str">
        <f aca="false">INDEX(Products!$C$2:$C$51,MATCH(C8968,Products!$A$2:$A$51,0))</f>
        <v>Sports &amp; Fitness</v>
      </c>
      <c r="J8968" s="1" t="str">
        <f aca="false">INDEX(Orders!$E$2:$E$8001,MATCH(B8968,Orders!$A$2:$A$8001,0))</f>
        <v>Cancelled</v>
      </c>
      <c r="K8968" s="1" t="str">
        <f aca="false">LEFT(INDEX(Orders!$C$2:$C$8001,MATCH(B8968,Orders!$A$2:$A$8001,0)),7)</f>
        <v>2025-11</v>
      </c>
    </row>
    <row r="8969" customFormat="false" ht="15" hidden="false" customHeight="true" outlineLevel="0" collapsed="false">
      <c r="A8969" s="1" t="s">
        <v>19439</v>
      </c>
      <c r="B8969" s="1" t="s">
        <v>6812</v>
      </c>
      <c r="C8969" s="1" t="s">
        <v>1937</v>
      </c>
      <c r="D8969" s="1" t="n">
        <v>1</v>
      </c>
      <c r="E8969" s="16" t="n">
        <v>1364.75</v>
      </c>
      <c r="F8969" s="17" t="n">
        <v>0</v>
      </c>
      <c r="G8969" s="16" t="n">
        <v>1364.75</v>
      </c>
      <c r="I8969" s="1" t="str">
        <f aca="false">INDEX(Products!$C$2:$C$51,MATCH(C8969,Products!$A$2:$A$51,0))</f>
        <v>Fashion</v>
      </c>
      <c r="J8969" s="1" t="str">
        <f aca="false">INDEX(Orders!$E$2:$E$8001,MATCH(B8969,Orders!$A$2:$A$8001,0))</f>
        <v>Cancelled</v>
      </c>
      <c r="K8969" s="1" t="str">
        <f aca="false">LEFT(INDEX(Orders!$C$2:$C$8001,MATCH(B8969,Orders!$A$2:$A$8001,0)),7)</f>
        <v>2025-11</v>
      </c>
    </row>
    <row r="8970" customFormat="false" ht="15" hidden="false" customHeight="true" outlineLevel="0" collapsed="false">
      <c r="A8970" s="1" t="s">
        <v>19440</v>
      </c>
      <c r="B8970" s="1" t="s">
        <v>6813</v>
      </c>
      <c r="C8970" s="1" t="s">
        <v>1940</v>
      </c>
      <c r="D8970" s="1" t="n">
        <v>2</v>
      </c>
      <c r="E8970" s="16" t="n">
        <v>2374.52</v>
      </c>
      <c r="F8970" s="17" t="n">
        <v>0.05</v>
      </c>
      <c r="G8970" s="16" t="n">
        <v>4511.59</v>
      </c>
      <c r="I8970" s="1" t="str">
        <f aca="false">INDEX(Products!$C$2:$C$51,MATCH(C8970,Products!$A$2:$A$51,0))</f>
        <v>Fashion</v>
      </c>
      <c r="J8970" s="1" t="str">
        <f aca="false">INDEX(Orders!$E$2:$E$8001,MATCH(B8970,Orders!$A$2:$A$8001,0))</f>
        <v>Delivered</v>
      </c>
      <c r="K8970" s="1" t="str">
        <f aca="false">LEFT(INDEX(Orders!$C$2:$C$8001,MATCH(B8970,Orders!$A$2:$A$8001,0)),7)</f>
        <v>2024-10</v>
      </c>
    </row>
    <row r="8971" customFormat="false" ht="15" hidden="false" customHeight="true" outlineLevel="0" collapsed="false">
      <c r="A8971" s="1" t="s">
        <v>19441</v>
      </c>
      <c r="B8971" s="1" t="s">
        <v>6813</v>
      </c>
      <c r="C8971" s="1" t="s">
        <v>1993</v>
      </c>
      <c r="D8971" s="1" t="n">
        <v>1</v>
      </c>
      <c r="E8971" s="16" t="n">
        <v>3177.33</v>
      </c>
      <c r="F8971" s="17" t="n">
        <v>0.2</v>
      </c>
      <c r="G8971" s="16" t="n">
        <v>2541.86</v>
      </c>
      <c r="I8971" s="1" t="str">
        <f aca="false">INDEX(Products!$C$2:$C$51,MATCH(C8971,Products!$A$2:$A$51,0))</f>
        <v>Sports &amp; Fitness</v>
      </c>
      <c r="J8971" s="1" t="str">
        <f aca="false">INDEX(Orders!$E$2:$E$8001,MATCH(B8971,Orders!$A$2:$A$8001,0))</f>
        <v>Delivered</v>
      </c>
      <c r="K8971" s="1" t="str">
        <f aca="false">LEFT(INDEX(Orders!$C$2:$C$8001,MATCH(B8971,Orders!$A$2:$A$8001,0)),7)</f>
        <v>2024-10</v>
      </c>
    </row>
    <row r="8972" customFormat="false" ht="15" hidden="false" customHeight="true" outlineLevel="0" collapsed="false">
      <c r="A8972" s="1" t="s">
        <v>19442</v>
      </c>
      <c r="B8972" s="1" t="s">
        <v>6814</v>
      </c>
      <c r="C8972" s="1" t="s">
        <v>1953</v>
      </c>
      <c r="D8972" s="1" t="n">
        <v>1</v>
      </c>
      <c r="E8972" s="16" t="n">
        <v>4914.12</v>
      </c>
      <c r="F8972" s="17" t="n">
        <v>0.05</v>
      </c>
      <c r="G8972" s="16" t="n">
        <v>4668.41</v>
      </c>
      <c r="I8972" s="1" t="str">
        <f aca="false">INDEX(Products!$C$2:$C$51,MATCH(C8972,Products!$A$2:$A$51,0))</f>
        <v>Fashion</v>
      </c>
      <c r="J8972" s="1" t="str">
        <f aca="false">INDEX(Orders!$E$2:$E$8001,MATCH(B8972,Orders!$A$2:$A$8001,0))</f>
        <v>Delivered</v>
      </c>
      <c r="K8972" s="1" t="str">
        <f aca="false">LEFT(INDEX(Orders!$C$2:$C$8001,MATCH(B8972,Orders!$A$2:$A$8001,0)),7)</f>
        <v>2025-07</v>
      </c>
    </row>
    <row r="8973" customFormat="false" ht="15" hidden="false" customHeight="true" outlineLevel="0" collapsed="false">
      <c r="A8973" s="1" t="s">
        <v>19443</v>
      </c>
      <c r="B8973" s="1" t="s">
        <v>6815</v>
      </c>
      <c r="C8973" s="1" t="s">
        <v>1975</v>
      </c>
      <c r="D8973" s="1" t="n">
        <v>1</v>
      </c>
      <c r="E8973" s="16" t="n">
        <v>862.99</v>
      </c>
      <c r="F8973" s="17" t="n">
        <v>0.15</v>
      </c>
      <c r="G8973" s="16" t="n">
        <v>733.54</v>
      </c>
      <c r="I8973" s="1" t="str">
        <f aca="false">INDEX(Products!$C$2:$C$51,MATCH(C8973,Products!$A$2:$A$51,0))</f>
        <v>Beauty &amp; Personal Care</v>
      </c>
      <c r="J8973" s="1" t="str">
        <f aca="false">INDEX(Orders!$E$2:$E$8001,MATCH(B8973,Orders!$A$2:$A$8001,0))</f>
        <v>Delivered</v>
      </c>
      <c r="K8973" s="1" t="str">
        <f aca="false">LEFT(INDEX(Orders!$C$2:$C$8001,MATCH(B8973,Orders!$A$2:$A$8001,0)),7)</f>
        <v>2025-11</v>
      </c>
    </row>
    <row r="8974" customFormat="false" ht="15" hidden="false" customHeight="true" outlineLevel="0" collapsed="false">
      <c r="A8974" s="1" t="s">
        <v>19444</v>
      </c>
      <c r="B8974" s="1" t="s">
        <v>6816</v>
      </c>
      <c r="C8974" s="1" t="s">
        <v>1953</v>
      </c>
      <c r="D8974" s="1" t="n">
        <v>1</v>
      </c>
      <c r="E8974" s="16" t="n">
        <v>4914.12</v>
      </c>
      <c r="F8974" s="17" t="n">
        <v>0</v>
      </c>
      <c r="G8974" s="16" t="n">
        <v>4914.12</v>
      </c>
      <c r="I8974" s="1" t="str">
        <f aca="false">INDEX(Products!$C$2:$C$51,MATCH(C8974,Products!$A$2:$A$51,0))</f>
        <v>Fashion</v>
      </c>
      <c r="J8974" s="1" t="str">
        <f aca="false">INDEX(Orders!$E$2:$E$8001,MATCH(B8974,Orders!$A$2:$A$8001,0))</f>
        <v>Delivered</v>
      </c>
      <c r="K8974" s="1" t="str">
        <f aca="false">LEFT(INDEX(Orders!$C$2:$C$8001,MATCH(B8974,Orders!$A$2:$A$8001,0)),7)</f>
        <v>2025-12</v>
      </c>
    </row>
    <row r="8975" customFormat="false" ht="15" hidden="false" customHeight="true" outlineLevel="0" collapsed="false">
      <c r="A8975" s="1" t="s">
        <v>19445</v>
      </c>
      <c r="B8975" s="1" t="s">
        <v>6817</v>
      </c>
      <c r="C8975" s="1" t="s">
        <v>1953</v>
      </c>
      <c r="D8975" s="1" t="n">
        <v>1</v>
      </c>
      <c r="E8975" s="16" t="n">
        <v>4914.12</v>
      </c>
      <c r="F8975" s="17" t="n">
        <v>0.15</v>
      </c>
      <c r="G8975" s="16" t="n">
        <v>4177</v>
      </c>
      <c r="I8975" s="1" t="str">
        <f aca="false">INDEX(Products!$C$2:$C$51,MATCH(C8975,Products!$A$2:$A$51,0))</f>
        <v>Fashion</v>
      </c>
      <c r="J8975" s="1" t="str">
        <f aca="false">INDEX(Orders!$E$2:$E$8001,MATCH(B8975,Orders!$A$2:$A$8001,0))</f>
        <v>Returned</v>
      </c>
      <c r="K8975" s="1" t="str">
        <f aca="false">LEFT(INDEX(Orders!$C$2:$C$8001,MATCH(B8975,Orders!$A$2:$A$8001,0)),7)</f>
        <v>2024-12</v>
      </c>
    </row>
    <row r="8976" customFormat="false" ht="15" hidden="false" customHeight="true" outlineLevel="0" collapsed="false">
      <c r="A8976" s="1" t="s">
        <v>19446</v>
      </c>
      <c r="B8976" s="1" t="s">
        <v>6817</v>
      </c>
      <c r="C8976" s="1" t="s">
        <v>1990</v>
      </c>
      <c r="D8976" s="1" t="n">
        <v>2</v>
      </c>
      <c r="E8976" s="16" t="n">
        <v>5311.32</v>
      </c>
      <c r="F8976" s="17" t="n">
        <v>0.05</v>
      </c>
      <c r="G8976" s="16" t="n">
        <v>10091.51</v>
      </c>
      <c r="I8976" s="1" t="str">
        <f aca="false">INDEX(Products!$C$2:$C$51,MATCH(C8976,Products!$A$2:$A$51,0))</f>
        <v>Sports &amp; Fitness</v>
      </c>
      <c r="J8976" s="1" t="str">
        <f aca="false">INDEX(Orders!$E$2:$E$8001,MATCH(B8976,Orders!$A$2:$A$8001,0))</f>
        <v>Returned</v>
      </c>
      <c r="K8976" s="1" t="str">
        <f aca="false">LEFT(INDEX(Orders!$C$2:$C$8001,MATCH(B8976,Orders!$A$2:$A$8001,0)),7)</f>
        <v>2024-12</v>
      </c>
    </row>
    <row r="8977" customFormat="false" ht="15" hidden="false" customHeight="true" outlineLevel="0" collapsed="false">
      <c r="A8977" s="1" t="s">
        <v>19447</v>
      </c>
      <c r="B8977" s="1" t="s">
        <v>6818</v>
      </c>
      <c r="C8977" s="1" t="s">
        <v>1973</v>
      </c>
      <c r="D8977" s="1" t="n">
        <v>1</v>
      </c>
      <c r="E8977" s="16" t="n">
        <v>1158.24</v>
      </c>
      <c r="F8977" s="17" t="n">
        <v>0.05</v>
      </c>
      <c r="G8977" s="16" t="n">
        <v>1100.33</v>
      </c>
      <c r="I8977" s="1" t="str">
        <f aca="false">INDEX(Products!$C$2:$C$51,MATCH(C8977,Products!$A$2:$A$51,0))</f>
        <v>Home &amp; Kitchen</v>
      </c>
      <c r="J8977" s="1" t="str">
        <f aca="false">INDEX(Orders!$E$2:$E$8001,MATCH(B8977,Orders!$A$2:$A$8001,0))</f>
        <v>Delivered</v>
      </c>
      <c r="K8977" s="1" t="str">
        <f aca="false">LEFT(INDEX(Orders!$C$2:$C$8001,MATCH(B8977,Orders!$A$2:$A$8001,0)),7)</f>
        <v>2025-06</v>
      </c>
    </row>
    <row r="8978" customFormat="false" ht="15" hidden="false" customHeight="true" outlineLevel="0" collapsed="false">
      <c r="A8978" s="1" t="s">
        <v>19448</v>
      </c>
      <c r="B8978" s="1" t="s">
        <v>6818</v>
      </c>
      <c r="C8978" s="1" t="s">
        <v>1930</v>
      </c>
      <c r="D8978" s="1" t="n">
        <v>1</v>
      </c>
      <c r="E8978" s="16" t="n">
        <v>2398.35</v>
      </c>
      <c r="F8978" s="17" t="n">
        <v>0.2</v>
      </c>
      <c r="G8978" s="16" t="n">
        <v>1918.68</v>
      </c>
      <c r="I8978" s="1" t="str">
        <f aca="false">INDEX(Products!$C$2:$C$51,MATCH(C8978,Products!$A$2:$A$51,0))</f>
        <v>Electronics</v>
      </c>
      <c r="J8978" s="1" t="str">
        <f aca="false">INDEX(Orders!$E$2:$E$8001,MATCH(B8978,Orders!$A$2:$A$8001,0))</f>
        <v>Delivered</v>
      </c>
      <c r="K8978" s="1" t="str">
        <f aca="false">LEFT(INDEX(Orders!$C$2:$C$8001,MATCH(B8978,Orders!$A$2:$A$8001,0)),7)</f>
        <v>2025-06</v>
      </c>
    </row>
    <row r="8979" customFormat="false" ht="15" hidden="false" customHeight="true" outlineLevel="0" collapsed="false">
      <c r="A8979" s="1" t="s">
        <v>19449</v>
      </c>
      <c r="B8979" s="1" t="s">
        <v>6818</v>
      </c>
      <c r="C8979" s="1" t="s">
        <v>1937</v>
      </c>
      <c r="D8979" s="1" t="n">
        <v>2</v>
      </c>
      <c r="E8979" s="16" t="n">
        <v>1364.75</v>
      </c>
      <c r="F8979" s="17" t="n">
        <v>0</v>
      </c>
      <c r="G8979" s="16" t="n">
        <v>2729.5</v>
      </c>
      <c r="I8979" s="1" t="str">
        <f aca="false">INDEX(Products!$C$2:$C$51,MATCH(C8979,Products!$A$2:$A$51,0))</f>
        <v>Fashion</v>
      </c>
      <c r="J8979" s="1" t="str">
        <f aca="false">INDEX(Orders!$E$2:$E$8001,MATCH(B8979,Orders!$A$2:$A$8001,0))</f>
        <v>Delivered</v>
      </c>
      <c r="K8979" s="1" t="str">
        <f aca="false">LEFT(INDEX(Orders!$C$2:$C$8001,MATCH(B8979,Orders!$A$2:$A$8001,0)),7)</f>
        <v>2025-06</v>
      </c>
    </row>
    <row r="8980" customFormat="false" ht="15" hidden="false" customHeight="true" outlineLevel="0" collapsed="false">
      <c r="A8980" s="1" t="s">
        <v>19450</v>
      </c>
      <c r="B8980" s="1" t="s">
        <v>6819</v>
      </c>
      <c r="C8980" s="1" t="s">
        <v>1997</v>
      </c>
      <c r="D8980" s="1" t="n">
        <v>1</v>
      </c>
      <c r="E8980" s="16" t="n">
        <v>311.15</v>
      </c>
      <c r="F8980" s="17" t="n">
        <v>0.15</v>
      </c>
      <c r="G8980" s="16" t="n">
        <v>264.48</v>
      </c>
      <c r="I8980" s="1" t="str">
        <f aca="false">INDEX(Products!$C$2:$C$51,MATCH(C8980,Products!$A$2:$A$51,0))</f>
        <v>Sports &amp; Fitness</v>
      </c>
      <c r="J8980" s="1" t="str">
        <f aca="false">INDEX(Orders!$E$2:$E$8001,MATCH(B8980,Orders!$A$2:$A$8001,0))</f>
        <v>Delivered</v>
      </c>
      <c r="K8980" s="1" t="str">
        <f aca="false">LEFT(INDEX(Orders!$C$2:$C$8001,MATCH(B8980,Orders!$A$2:$A$8001,0)),7)</f>
        <v>2024-10</v>
      </c>
    </row>
    <row r="8981" customFormat="false" ht="15" hidden="false" customHeight="true" outlineLevel="0" collapsed="false">
      <c r="A8981" s="1" t="s">
        <v>19451</v>
      </c>
      <c r="B8981" s="1" t="s">
        <v>6819</v>
      </c>
      <c r="C8981" s="1" t="s">
        <v>1971</v>
      </c>
      <c r="D8981" s="1" t="n">
        <v>1</v>
      </c>
      <c r="E8981" s="16" t="n">
        <v>2073.63</v>
      </c>
      <c r="F8981" s="17" t="n">
        <v>0.1</v>
      </c>
      <c r="G8981" s="16" t="n">
        <v>1866.27</v>
      </c>
      <c r="I8981" s="1" t="str">
        <f aca="false">INDEX(Products!$C$2:$C$51,MATCH(C8981,Products!$A$2:$A$51,0))</f>
        <v>Home &amp; Kitchen</v>
      </c>
      <c r="J8981" s="1" t="str">
        <f aca="false">INDEX(Orders!$E$2:$E$8001,MATCH(B8981,Orders!$A$2:$A$8001,0))</f>
        <v>Delivered</v>
      </c>
      <c r="K8981" s="1" t="str">
        <f aca="false">LEFT(INDEX(Orders!$C$2:$C$8001,MATCH(B8981,Orders!$A$2:$A$8001,0)),7)</f>
        <v>2024-10</v>
      </c>
    </row>
    <row r="8982" customFormat="false" ht="15" hidden="false" customHeight="true" outlineLevel="0" collapsed="false">
      <c r="A8982" s="1" t="s">
        <v>19452</v>
      </c>
      <c r="B8982" s="1" t="s">
        <v>6819</v>
      </c>
      <c r="C8982" s="1" t="s">
        <v>1940</v>
      </c>
      <c r="D8982" s="1" t="n">
        <v>2</v>
      </c>
      <c r="E8982" s="16" t="n">
        <v>2374.52</v>
      </c>
      <c r="F8982" s="17" t="n">
        <v>0</v>
      </c>
      <c r="G8982" s="16" t="n">
        <v>4749.04</v>
      </c>
      <c r="I8982" s="1" t="str">
        <f aca="false">INDEX(Products!$C$2:$C$51,MATCH(C8982,Products!$A$2:$A$51,0))</f>
        <v>Fashion</v>
      </c>
      <c r="J8982" s="1" t="str">
        <f aca="false">INDEX(Orders!$E$2:$E$8001,MATCH(B8982,Orders!$A$2:$A$8001,0))</f>
        <v>Delivered</v>
      </c>
      <c r="K8982" s="1" t="str">
        <f aca="false">LEFT(INDEX(Orders!$C$2:$C$8001,MATCH(B8982,Orders!$A$2:$A$8001,0)),7)</f>
        <v>2024-10</v>
      </c>
    </row>
    <row r="8983" customFormat="false" ht="15" hidden="false" customHeight="true" outlineLevel="0" collapsed="false">
      <c r="A8983" s="1" t="s">
        <v>19453</v>
      </c>
      <c r="B8983" s="1" t="s">
        <v>6820</v>
      </c>
      <c r="C8983" s="1" t="s">
        <v>1990</v>
      </c>
      <c r="D8983" s="1" t="n">
        <v>2</v>
      </c>
      <c r="E8983" s="16" t="n">
        <v>5311.32</v>
      </c>
      <c r="F8983" s="17" t="n">
        <v>0.1</v>
      </c>
      <c r="G8983" s="16" t="n">
        <v>9560.38</v>
      </c>
      <c r="I8983" s="1" t="str">
        <f aca="false">INDEX(Products!$C$2:$C$51,MATCH(C8983,Products!$A$2:$A$51,0))</f>
        <v>Sports &amp; Fitness</v>
      </c>
      <c r="J8983" s="1" t="str">
        <f aca="false">INDEX(Orders!$E$2:$E$8001,MATCH(B8983,Orders!$A$2:$A$8001,0))</f>
        <v>Delivered</v>
      </c>
      <c r="K8983" s="1" t="str">
        <f aca="false">LEFT(INDEX(Orders!$C$2:$C$8001,MATCH(B8983,Orders!$A$2:$A$8001,0)),7)</f>
        <v>2024-06</v>
      </c>
    </row>
    <row r="8984" customFormat="false" ht="15" hidden="false" customHeight="true" outlineLevel="0" collapsed="false">
      <c r="A8984" s="1" t="s">
        <v>19454</v>
      </c>
      <c r="B8984" s="1" t="s">
        <v>6820</v>
      </c>
      <c r="C8984" s="1" t="s">
        <v>1969</v>
      </c>
      <c r="D8984" s="1" t="n">
        <v>1</v>
      </c>
      <c r="E8984" s="16" t="n">
        <v>9171.98</v>
      </c>
      <c r="F8984" s="17" t="n">
        <v>0.05</v>
      </c>
      <c r="G8984" s="16" t="n">
        <v>8713.38</v>
      </c>
      <c r="I8984" s="1" t="str">
        <f aca="false">INDEX(Products!$C$2:$C$51,MATCH(C8984,Products!$A$2:$A$51,0))</f>
        <v>Home &amp; Kitchen</v>
      </c>
      <c r="J8984" s="1" t="str">
        <f aca="false">INDEX(Orders!$E$2:$E$8001,MATCH(B8984,Orders!$A$2:$A$8001,0))</f>
        <v>Delivered</v>
      </c>
      <c r="K8984" s="1" t="str">
        <f aca="false">LEFT(INDEX(Orders!$C$2:$C$8001,MATCH(B8984,Orders!$A$2:$A$8001,0)),7)</f>
        <v>2024-06</v>
      </c>
    </row>
    <row r="8985" customFormat="false" ht="15" hidden="false" customHeight="true" outlineLevel="0" collapsed="false">
      <c r="A8985" s="1" t="s">
        <v>19455</v>
      </c>
      <c r="B8985" s="1" t="s">
        <v>6820</v>
      </c>
      <c r="C8985" s="1" t="s">
        <v>1997</v>
      </c>
      <c r="D8985" s="1" t="n">
        <v>2</v>
      </c>
      <c r="E8985" s="16" t="n">
        <v>311.15</v>
      </c>
      <c r="F8985" s="17" t="n">
        <v>0.05</v>
      </c>
      <c r="G8985" s="16" t="n">
        <v>591.18</v>
      </c>
      <c r="I8985" s="1" t="str">
        <f aca="false">INDEX(Products!$C$2:$C$51,MATCH(C8985,Products!$A$2:$A$51,0))</f>
        <v>Sports &amp; Fitness</v>
      </c>
      <c r="J8985" s="1" t="str">
        <f aca="false">INDEX(Orders!$E$2:$E$8001,MATCH(B8985,Orders!$A$2:$A$8001,0))</f>
        <v>Delivered</v>
      </c>
      <c r="K8985" s="1" t="str">
        <f aca="false">LEFT(INDEX(Orders!$C$2:$C$8001,MATCH(B8985,Orders!$A$2:$A$8001,0)),7)</f>
        <v>2024-06</v>
      </c>
    </row>
    <row r="8986" customFormat="false" ht="15" hidden="false" customHeight="true" outlineLevel="0" collapsed="false">
      <c r="A8986" s="1" t="s">
        <v>19456</v>
      </c>
      <c r="B8986" s="1" t="s">
        <v>6820</v>
      </c>
      <c r="C8986" s="1" t="s">
        <v>2006</v>
      </c>
      <c r="D8986" s="1" t="n">
        <v>3</v>
      </c>
      <c r="E8986" s="16" t="n">
        <v>482.17</v>
      </c>
      <c r="F8986" s="17" t="n">
        <v>0</v>
      </c>
      <c r="G8986" s="16" t="n">
        <v>1446.51</v>
      </c>
      <c r="I8986" s="1" t="str">
        <f aca="false">INDEX(Products!$C$2:$C$51,MATCH(C8986,Products!$A$2:$A$51,0))</f>
        <v>Books &amp; Stationery</v>
      </c>
      <c r="J8986" s="1" t="str">
        <f aca="false">INDEX(Orders!$E$2:$E$8001,MATCH(B8986,Orders!$A$2:$A$8001,0))</f>
        <v>Delivered</v>
      </c>
      <c r="K8986" s="1" t="str">
        <f aca="false">LEFT(INDEX(Orders!$C$2:$C$8001,MATCH(B8986,Orders!$A$2:$A$8001,0)),7)</f>
        <v>2024-06</v>
      </c>
    </row>
    <row r="8987" customFormat="false" ht="15" hidden="false" customHeight="true" outlineLevel="0" collapsed="false">
      <c r="A8987" s="1" t="s">
        <v>19457</v>
      </c>
      <c r="B8987" s="1" t="s">
        <v>6820</v>
      </c>
      <c r="C8987" s="1" t="s">
        <v>1986</v>
      </c>
      <c r="D8987" s="1" t="n">
        <v>1</v>
      </c>
      <c r="E8987" s="16" t="n">
        <v>2871.85</v>
      </c>
      <c r="F8987" s="17" t="n">
        <v>0.05</v>
      </c>
      <c r="G8987" s="16" t="n">
        <v>2728.26</v>
      </c>
      <c r="I8987" s="1" t="str">
        <f aca="false">INDEX(Products!$C$2:$C$51,MATCH(C8987,Products!$A$2:$A$51,0))</f>
        <v>Beauty &amp; Personal Care</v>
      </c>
      <c r="J8987" s="1" t="str">
        <f aca="false">INDEX(Orders!$E$2:$E$8001,MATCH(B8987,Orders!$A$2:$A$8001,0))</f>
        <v>Delivered</v>
      </c>
      <c r="K8987" s="1" t="str">
        <f aca="false">LEFT(INDEX(Orders!$C$2:$C$8001,MATCH(B8987,Orders!$A$2:$A$8001,0)),7)</f>
        <v>2024-06</v>
      </c>
    </row>
    <row r="8988" customFormat="false" ht="15" hidden="false" customHeight="true" outlineLevel="0" collapsed="false">
      <c r="A8988" s="1" t="s">
        <v>19458</v>
      </c>
      <c r="B8988" s="1" t="s">
        <v>6821</v>
      </c>
      <c r="C8988" s="1" t="s">
        <v>2006</v>
      </c>
      <c r="D8988" s="1" t="n">
        <v>2</v>
      </c>
      <c r="E8988" s="16" t="n">
        <v>482.17</v>
      </c>
      <c r="F8988" s="17" t="n">
        <v>0</v>
      </c>
      <c r="G8988" s="16" t="n">
        <v>964.34</v>
      </c>
      <c r="I8988" s="1" t="str">
        <f aca="false">INDEX(Products!$C$2:$C$51,MATCH(C8988,Products!$A$2:$A$51,0))</f>
        <v>Books &amp; Stationery</v>
      </c>
      <c r="J8988" s="1" t="str">
        <f aca="false">INDEX(Orders!$E$2:$E$8001,MATCH(B8988,Orders!$A$2:$A$8001,0))</f>
        <v>Delivered</v>
      </c>
      <c r="K8988" s="1" t="str">
        <f aca="false">LEFT(INDEX(Orders!$C$2:$C$8001,MATCH(B8988,Orders!$A$2:$A$8001,0)),7)</f>
        <v>2025-04</v>
      </c>
    </row>
    <row r="8989" customFormat="false" ht="15" hidden="false" customHeight="true" outlineLevel="0" collapsed="false">
      <c r="A8989" s="1" t="s">
        <v>19459</v>
      </c>
      <c r="B8989" s="1" t="s">
        <v>6821</v>
      </c>
      <c r="C8989" s="1" t="s">
        <v>1924</v>
      </c>
      <c r="D8989" s="1" t="n">
        <v>2</v>
      </c>
      <c r="E8989" s="16" t="n">
        <v>1971</v>
      </c>
      <c r="F8989" s="17" t="n">
        <v>0.15</v>
      </c>
      <c r="G8989" s="16" t="n">
        <v>3350.7</v>
      </c>
      <c r="I8989" s="1" t="str">
        <f aca="false">INDEX(Products!$C$2:$C$51,MATCH(C8989,Products!$A$2:$A$51,0))</f>
        <v>Electronics</v>
      </c>
      <c r="J8989" s="1" t="str">
        <f aca="false">INDEX(Orders!$E$2:$E$8001,MATCH(B8989,Orders!$A$2:$A$8001,0))</f>
        <v>Delivered</v>
      </c>
      <c r="K8989" s="1" t="str">
        <f aca="false">LEFT(INDEX(Orders!$C$2:$C$8001,MATCH(B8989,Orders!$A$2:$A$8001,0)),7)</f>
        <v>2025-04</v>
      </c>
    </row>
    <row r="8990" customFormat="false" ht="15" hidden="false" customHeight="true" outlineLevel="0" collapsed="false">
      <c r="A8990" s="1" t="s">
        <v>19460</v>
      </c>
      <c r="B8990" s="1" t="s">
        <v>6821</v>
      </c>
      <c r="C8990" s="1" t="s">
        <v>1997</v>
      </c>
      <c r="D8990" s="1" t="n">
        <v>2</v>
      </c>
      <c r="E8990" s="16" t="n">
        <v>311.15</v>
      </c>
      <c r="F8990" s="17" t="n">
        <v>0.05</v>
      </c>
      <c r="G8990" s="16" t="n">
        <v>591.18</v>
      </c>
      <c r="I8990" s="1" t="str">
        <f aca="false">INDEX(Products!$C$2:$C$51,MATCH(C8990,Products!$A$2:$A$51,0))</f>
        <v>Sports &amp; Fitness</v>
      </c>
      <c r="J8990" s="1" t="str">
        <f aca="false">INDEX(Orders!$E$2:$E$8001,MATCH(B8990,Orders!$A$2:$A$8001,0))</f>
        <v>Delivered</v>
      </c>
      <c r="K8990" s="1" t="str">
        <f aca="false">LEFT(INDEX(Orders!$C$2:$C$8001,MATCH(B8990,Orders!$A$2:$A$8001,0)),7)</f>
        <v>2025-04</v>
      </c>
    </row>
    <row r="8991" customFormat="false" ht="15" hidden="false" customHeight="true" outlineLevel="0" collapsed="false">
      <c r="A8991" s="1" t="s">
        <v>19461</v>
      </c>
      <c r="B8991" s="1" t="s">
        <v>6822</v>
      </c>
      <c r="C8991" s="1" t="s">
        <v>2007</v>
      </c>
      <c r="D8991" s="1" t="n">
        <v>2</v>
      </c>
      <c r="E8991" s="16" t="n">
        <v>750.27</v>
      </c>
      <c r="F8991" s="17" t="n">
        <v>0</v>
      </c>
      <c r="G8991" s="16" t="n">
        <v>1500.54</v>
      </c>
      <c r="I8991" s="1" t="str">
        <f aca="false">INDEX(Products!$C$2:$C$51,MATCH(C8991,Products!$A$2:$A$51,0))</f>
        <v>Books &amp; Stationery</v>
      </c>
      <c r="J8991" s="1" t="str">
        <f aca="false">INDEX(Orders!$E$2:$E$8001,MATCH(B8991,Orders!$A$2:$A$8001,0))</f>
        <v>Delivered</v>
      </c>
      <c r="K8991" s="1" t="str">
        <f aca="false">LEFT(INDEX(Orders!$C$2:$C$8001,MATCH(B8991,Orders!$A$2:$A$8001,0)),7)</f>
        <v>2024-02</v>
      </c>
    </row>
    <row r="8992" customFormat="false" ht="15" hidden="false" customHeight="true" outlineLevel="0" collapsed="false">
      <c r="A8992" s="1" t="s">
        <v>19462</v>
      </c>
      <c r="B8992" s="1" t="s">
        <v>6822</v>
      </c>
      <c r="C8992" s="1" t="s">
        <v>1940</v>
      </c>
      <c r="D8992" s="1" t="n">
        <v>2</v>
      </c>
      <c r="E8992" s="16" t="n">
        <v>2374.52</v>
      </c>
      <c r="F8992" s="17" t="n">
        <v>0</v>
      </c>
      <c r="G8992" s="16" t="n">
        <v>4749.04</v>
      </c>
      <c r="I8992" s="1" t="str">
        <f aca="false">INDEX(Products!$C$2:$C$51,MATCH(C8992,Products!$A$2:$A$51,0))</f>
        <v>Fashion</v>
      </c>
      <c r="J8992" s="1" t="str">
        <f aca="false">INDEX(Orders!$E$2:$E$8001,MATCH(B8992,Orders!$A$2:$A$8001,0))</f>
        <v>Delivered</v>
      </c>
      <c r="K8992" s="1" t="str">
        <f aca="false">LEFT(INDEX(Orders!$C$2:$C$8001,MATCH(B8992,Orders!$A$2:$A$8001,0)),7)</f>
        <v>2024-02</v>
      </c>
    </row>
    <row r="8993" customFormat="false" ht="15" hidden="false" customHeight="true" outlineLevel="0" collapsed="false">
      <c r="A8993" s="1" t="s">
        <v>19463</v>
      </c>
      <c r="B8993" s="1" t="s">
        <v>6822</v>
      </c>
      <c r="C8993" s="1" t="s">
        <v>1980</v>
      </c>
      <c r="D8993" s="1" t="n">
        <v>1</v>
      </c>
      <c r="E8993" s="16" t="n">
        <v>2299.69</v>
      </c>
      <c r="F8993" s="17" t="n">
        <v>0.2</v>
      </c>
      <c r="G8993" s="16" t="n">
        <v>1839.75</v>
      </c>
      <c r="I8993" s="1" t="str">
        <f aca="false">INDEX(Products!$C$2:$C$51,MATCH(C8993,Products!$A$2:$A$51,0))</f>
        <v>Beauty &amp; Personal Care</v>
      </c>
      <c r="J8993" s="1" t="str">
        <f aca="false">INDEX(Orders!$E$2:$E$8001,MATCH(B8993,Orders!$A$2:$A$8001,0))</f>
        <v>Delivered</v>
      </c>
      <c r="K8993" s="1" t="str">
        <f aca="false">LEFT(INDEX(Orders!$C$2:$C$8001,MATCH(B8993,Orders!$A$2:$A$8001,0)),7)</f>
        <v>2024-02</v>
      </c>
    </row>
    <row r="8994" customFormat="false" ht="15" hidden="false" customHeight="true" outlineLevel="0" collapsed="false">
      <c r="A8994" s="1" t="s">
        <v>19464</v>
      </c>
      <c r="B8994" s="1" t="s">
        <v>6823</v>
      </c>
      <c r="C8994" s="1" t="s">
        <v>1997</v>
      </c>
      <c r="D8994" s="1" t="n">
        <v>3</v>
      </c>
      <c r="E8994" s="16" t="n">
        <v>311.15</v>
      </c>
      <c r="F8994" s="17" t="n">
        <v>0</v>
      </c>
      <c r="G8994" s="16" t="n">
        <v>933.45</v>
      </c>
      <c r="I8994" s="1" t="str">
        <f aca="false">INDEX(Products!$C$2:$C$51,MATCH(C8994,Products!$A$2:$A$51,0))</f>
        <v>Sports &amp; Fitness</v>
      </c>
      <c r="J8994" s="1" t="str">
        <f aca="false">INDEX(Orders!$E$2:$E$8001,MATCH(B8994,Orders!$A$2:$A$8001,0))</f>
        <v>Delivered</v>
      </c>
      <c r="K8994" s="1" t="str">
        <f aca="false">LEFT(INDEX(Orders!$C$2:$C$8001,MATCH(B8994,Orders!$A$2:$A$8001,0)),7)</f>
        <v>2024-01</v>
      </c>
    </row>
    <row r="8995" customFormat="false" ht="15" hidden="false" customHeight="true" outlineLevel="0" collapsed="false">
      <c r="A8995" s="1" t="s">
        <v>19465</v>
      </c>
      <c r="B8995" s="1" t="s">
        <v>6823</v>
      </c>
      <c r="C8995" s="1" t="s">
        <v>2006</v>
      </c>
      <c r="D8995" s="1" t="n">
        <v>2</v>
      </c>
      <c r="E8995" s="16" t="n">
        <v>482.17</v>
      </c>
      <c r="F8995" s="17" t="n">
        <v>0.15</v>
      </c>
      <c r="G8995" s="16" t="n">
        <v>819.69</v>
      </c>
      <c r="I8995" s="1" t="str">
        <f aca="false">INDEX(Products!$C$2:$C$51,MATCH(C8995,Products!$A$2:$A$51,0))</f>
        <v>Books &amp; Stationery</v>
      </c>
      <c r="J8995" s="1" t="str">
        <f aca="false">INDEX(Orders!$E$2:$E$8001,MATCH(B8995,Orders!$A$2:$A$8001,0))</f>
        <v>Delivered</v>
      </c>
      <c r="K8995" s="1" t="str">
        <f aca="false">LEFT(INDEX(Orders!$C$2:$C$8001,MATCH(B8995,Orders!$A$2:$A$8001,0)),7)</f>
        <v>2024-01</v>
      </c>
    </row>
    <row r="8996" customFormat="false" ht="15" hidden="false" customHeight="true" outlineLevel="0" collapsed="false">
      <c r="A8996" s="1" t="s">
        <v>19466</v>
      </c>
      <c r="B8996" s="1" t="s">
        <v>6823</v>
      </c>
      <c r="C8996" s="1" t="s">
        <v>1969</v>
      </c>
      <c r="D8996" s="1" t="n">
        <v>1</v>
      </c>
      <c r="E8996" s="16" t="n">
        <v>9171.98</v>
      </c>
      <c r="F8996" s="17" t="n">
        <v>0.05</v>
      </c>
      <c r="G8996" s="16" t="n">
        <v>8713.38</v>
      </c>
      <c r="I8996" s="1" t="str">
        <f aca="false">INDEX(Products!$C$2:$C$51,MATCH(C8996,Products!$A$2:$A$51,0))</f>
        <v>Home &amp; Kitchen</v>
      </c>
      <c r="J8996" s="1" t="str">
        <f aca="false">INDEX(Orders!$E$2:$E$8001,MATCH(B8996,Orders!$A$2:$A$8001,0))</f>
        <v>Delivered</v>
      </c>
      <c r="K8996" s="1" t="str">
        <f aca="false">LEFT(INDEX(Orders!$C$2:$C$8001,MATCH(B8996,Orders!$A$2:$A$8001,0)),7)</f>
        <v>2024-01</v>
      </c>
    </row>
    <row r="8997" customFormat="false" ht="15" hidden="false" customHeight="true" outlineLevel="0" collapsed="false">
      <c r="A8997" s="1" t="s">
        <v>19467</v>
      </c>
      <c r="B8997" s="1" t="s">
        <v>6825</v>
      </c>
      <c r="C8997" s="1" t="s">
        <v>1979</v>
      </c>
      <c r="D8997" s="1" t="n">
        <v>1</v>
      </c>
      <c r="E8997" s="16" t="n">
        <v>623</v>
      </c>
      <c r="F8997" s="17" t="n">
        <v>0.05</v>
      </c>
      <c r="G8997" s="16" t="n">
        <v>591.85</v>
      </c>
      <c r="I8997" s="1" t="str">
        <f aca="false">INDEX(Products!$C$2:$C$51,MATCH(C8997,Products!$A$2:$A$51,0))</f>
        <v>Beauty &amp; Personal Care</v>
      </c>
      <c r="J8997" s="1" t="str">
        <f aca="false">INDEX(Orders!$E$2:$E$8001,MATCH(B8997,Orders!$A$2:$A$8001,0))</f>
        <v>Delivered</v>
      </c>
      <c r="K8997" s="1" t="str">
        <f aca="false">LEFT(INDEX(Orders!$C$2:$C$8001,MATCH(B8997,Orders!$A$2:$A$8001,0)),7)</f>
        <v>2025-12</v>
      </c>
    </row>
    <row r="8998" customFormat="false" ht="15" hidden="false" customHeight="true" outlineLevel="0" collapsed="false">
      <c r="A8998" s="1" t="s">
        <v>19468</v>
      </c>
      <c r="B8998" s="1" t="s">
        <v>6825</v>
      </c>
      <c r="C8998" s="1" t="s">
        <v>1977</v>
      </c>
      <c r="D8998" s="1" t="n">
        <v>1</v>
      </c>
      <c r="E8998" s="16" t="n">
        <v>2386.05</v>
      </c>
      <c r="F8998" s="17" t="n">
        <v>0.05</v>
      </c>
      <c r="G8998" s="16" t="n">
        <v>2266.75</v>
      </c>
      <c r="I8998" s="1" t="str">
        <f aca="false">INDEX(Products!$C$2:$C$51,MATCH(C8998,Products!$A$2:$A$51,0))</f>
        <v>Beauty &amp; Personal Care</v>
      </c>
      <c r="J8998" s="1" t="str">
        <f aca="false">INDEX(Orders!$E$2:$E$8001,MATCH(B8998,Orders!$A$2:$A$8001,0))</f>
        <v>Delivered</v>
      </c>
      <c r="K8998" s="1" t="str">
        <f aca="false">LEFT(INDEX(Orders!$C$2:$C$8001,MATCH(B8998,Orders!$A$2:$A$8001,0)),7)</f>
        <v>2025-12</v>
      </c>
    </row>
    <row r="8999" customFormat="false" ht="15" hidden="false" customHeight="true" outlineLevel="0" collapsed="false">
      <c r="A8999" s="1" t="s">
        <v>19469</v>
      </c>
      <c r="B8999" s="1" t="s">
        <v>6825</v>
      </c>
      <c r="C8999" s="1" t="s">
        <v>1951</v>
      </c>
      <c r="D8999" s="1" t="n">
        <v>1</v>
      </c>
      <c r="E8999" s="16" t="n">
        <v>957.5</v>
      </c>
      <c r="F8999" s="17" t="n">
        <v>0.05</v>
      </c>
      <c r="G8999" s="16" t="n">
        <v>909.62</v>
      </c>
      <c r="I8999" s="1" t="str">
        <f aca="false">INDEX(Products!$C$2:$C$51,MATCH(C8999,Products!$A$2:$A$51,0))</f>
        <v>Fashion</v>
      </c>
      <c r="J8999" s="1" t="str">
        <f aca="false">INDEX(Orders!$E$2:$E$8001,MATCH(B8999,Orders!$A$2:$A$8001,0))</f>
        <v>Delivered</v>
      </c>
      <c r="K8999" s="1" t="str">
        <f aca="false">LEFT(INDEX(Orders!$C$2:$C$8001,MATCH(B8999,Orders!$A$2:$A$8001,0)),7)</f>
        <v>2025-12</v>
      </c>
    </row>
    <row r="9000" customFormat="false" ht="15" hidden="false" customHeight="true" outlineLevel="0" collapsed="false">
      <c r="A9000" s="1" t="s">
        <v>19470</v>
      </c>
      <c r="B9000" s="1" t="s">
        <v>6826</v>
      </c>
      <c r="C9000" s="1" t="s">
        <v>1977</v>
      </c>
      <c r="D9000" s="1" t="n">
        <v>1</v>
      </c>
      <c r="E9000" s="16" t="n">
        <v>2386.05</v>
      </c>
      <c r="F9000" s="17" t="n">
        <v>0.05</v>
      </c>
      <c r="G9000" s="16" t="n">
        <v>2266.75</v>
      </c>
      <c r="I9000" s="1" t="str">
        <f aca="false">INDEX(Products!$C$2:$C$51,MATCH(C9000,Products!$A$2:$A$51,0))</f>
        <v>Beauty &amp; Personal Care</v>
      </c>
      <c r="J9000" s="1" t="str">
        <f aca="false">INDEX(Orders!$E$2:$E$8001,MATCH(B9000,Orders!$A$2:$A$8001,0))</f>
        <v>Delivered</v>
      </c>
      <c r="K9000" s="1" t="str">
        <f aca="false">LEFT(INDEX(Orders!$C$2:$C$8001,MATCH(B9000,Orders!$A$2:$A$8001,0)),7)</f>
        <v>2024-07</v>
      </c>
    </row>
    <row r="9001" customFormat="false" ht="15" hidden="false" customHeight="true" outlineLevel="0" collapsed="false">
      <c r="A9001" s="1" t="s">
        <v>19471</v>
      </c>
      <c r="B9001" s="1" t="s">
        <v>6826</v>
      </c>
      <c r="C9001" s="1" t="s">
        <v>1969</v>
      </c>
      <c r="D9001" s="1" t="n">
        <v>2</v>
      </c>
      <c r="E9001" s="16" t="n">
        <v>9171.98</v>
      </c>
      <c r="F9001" s="17" t="n">
        <v>0</v>
      </c>
      <c r="G9001" s="16" t="n">
        <v>18343.96</v>
      </c>
      <c r="I9001" s="1" t="str">
        <f aca="false">INDEX(Products!$C$2:$C$51,MATCH(C9001,Products!$A$2:$A$51,0))</f>
        <v>Home &amp; Kitchen</v>
      </c>
      <c r="J9001" s="1" t="str">
        <f aca="false">INDEX(Orders!$E$2:$E$8001,MATCH(B9001,Orders!$A$2:$A$8001,0))</f>
        <v>Delivered</v>
      </c>
      <c r="K9001" s="1" t="str">
        <f aca="false">LEFT(INDEX(Orders!$C$2:$C$8001,MATCH(B9001,Orders!$A$2:$A$8001,0)),7)</f>
        <v>2024-07</v>
      </c>
    </row>
    <row r="9002" customFormat="false" ht="15" hidden="false" customHeight="true" outlineLevel="0" collapsed="false">
      <c r="A9002" s="1" t="s">
        <v>19472</v>
      </c>
      <c r="B9002" s="1" t="s">
        <v>6827</v>
      </c>
      <c r="C9002" s="1" t="s">
        <v>1984</v>
      </c>
      <c r="D9002" s="1" t="n">
        <v>1</v>
      </c>
      <c r="E9002" s="16" t="n">
        <v>1134.82</v>
      </c>
      <c r="F9002" s="17" t="n">
        <v>0.05</v>
      </c>
      <c r="G9002" s="16" t="n">
        <v>1078.08</v>
      </c>
      <c r="I9002" s="1" t="str">
        <f aca="false">INDEX(Products!$C$2:$C$51,MATCH(C9002,Products!$A$2:$A$51,0))</f>
        <v>Beauty &amp; Personal Care</v>
      </c>
      <c r="J9002" s="1" t="str">
        <f aca="false">INDEX(Orders!$E$2:$E$8001,MATCH(B9002,Orders!$A$2:$A$8001,0))</f>
        <v>Delivered</v>
      </c>
      <c r="K9002" s="1" t="str">
        <f aca="false">LEFT(INDEX(Orders!$C$2:$C$8001,MATCH(B9002,Orders!$A$2:$A$8001,0)),7)</f>
        <v>2024-09</v>
      </c>
    </row>
    <row r="9003" customFormat="false" ht="15" hidden="false" customHeight="true" outlineLevel="0" collapsed="false">
      <c r="A9003" s="1" t="s">
        <v>19473</v>
      </c>
      <c r="B9003" s="1" t="s">
        <v>6827</v>
      </c>
      <c r="C9003" s="1" t="s">
        <v>1976</v>
      </c>
      <c r="D9003" s="1" t="n">
        <v>1</v>
      </c>
      <c r="E9003" s="16" t="n">
        <v>1603.35</v>
      </c>
      <c r="F9003" s="17" t="n">
        <v>0</v>
      </c>
      <c r="G9003" s="16" t="n">
        <v>1603.35</v>
      </c>
      <c r="I9003" s="1" t="str">
        <f aca="false">INDEX(Products!$C$2:$C$51,MATCH(C9003,Products!$A$2:$A$51,0))</f>
        <v>Beauty &amp; Personal Care</v>
      </c>
      <c r="J9003" s="1" t="str">
        <f aca="false">INDEX(Orders!$E$2:$E$8001,MATCH(B9003,Orders!$A$2:$A$8001,0))</f>
        <v>Delivered</v>
      </c>
      <c r="K9003" s="1" t="str">
        <f aca="false">LEFT(INDEX(Orders!$C$2:$C$8001,MATCH(B9003,Orders!$A$2:$A$8001,0)),7)</f>
        <v>2024-09</v>
      </c>
    </row>
    <row r="9004" customFormat="false" ht="15" hidden="false" customHeight="true" outlineLevel="0" collapsed="false">
      <c r="A9004" s="1" t="s">
        <v>19474</v>
      </c>
      <c r="B9004" s="1" t="s">
        <v>6828</v>
      </c>
      <c r="C9004" s="1" t="s">
        <v>1940</v>
      </c>
      <c r="D9004" s="1" t="n">
        <v>1</v>
      </c>
      <c r="E9004" s="16" t="n">
        <v>2374.52</v>
      </c>
      <c r="F9004" s="17" t="n">
        <v>0</v>
      </c>
      <c r="G9004" s="16" t="n">
        <v>2374.52</v>
      </c>
      <c r="I9004" s="1" t="str">
        <f aca="false">INDEX(Products!$C$2:$C$51,MATCH(C9004,Products!$A$2:$A$51,0))</f>
        <v>Fashion</v>
      </c>
      <c r="J9004" s="1" t="str">
        <f aca="false">INDEX(Orders!$E$2:$E$8001,MATCH(B9004,Orders!$A$2:$A$8001,0))</f>
        <v>Returned</v>
      </c>
      <c r="K9004" s="1" t="str">
        <f aca="false">LEFT(INDEX(Orders!$C$2:$C$8001,MATCH(B9004,Orders!$A$2:$A$8001,0)),7)</f>
        <v>2025-01</v>
      </c>
    </row>
    <row r="9005" customFormat="false" ht="15" hidden="false" customHeight="true" outlineLevel="0" collapsed="false">
      <c r="A9005" s="1" t="s">
        <v>19475</v>
      </c>
      <c r="B9005" s="1" t="s">
        <v>6828</v>
      </c>
      <c r="C9005" s="1" t="s">
        <v>1930</v>
      </c>
      <c r="D9005" s="1" t="n">
        <v>1</v>
      </c>
      <c r="E9005" s="16" t="n">
        <v>2398.35</v>
      </c>
      <c r="F9005" s="17" t="n">
        <v>0</v>
      </c>
      <c r="G9005" s="16" t="n">
        <v>2398.35</v>
      </c>
      <c r="I9005" s="1" t="str">
        <f aca="false">INDEX(Products!$C$2:$C$51,MATCH(C9005,Products!$A$2:$A$51,0))</f>
        <v>Electronics</v>
      </c>
      <c r="J9005" s="1" t="str">
        <f aca="false">INDEX(Orders!$E$2:$E$8001,MATCH(B9005,Orders!$A$2:$A$8001,0))</f>
        <v>Returned</v>
      </c>
      <c r="K9005" s="1" t="str">
        <f aca="false">LEFT(INDEX(Orders!$C$2:$C$8001,MATCH(B9005,Orders!$A$2:$A$8001,0)),7)</f>
        <v>2025-01</v>
      </c>
    </row>
    <row r="9006" customFormat="false" ht="15" hidden="false" customHeight="true" outlineLevel="0" collapsed="false">
      <c r="A9006" s="1" t="s">
        <v>19476</v>
      </c>
      <c r="B9006" s="1" t="s">
        <v>6829</v>
      </c>
      <c r="C9006" s="1" t="s">
        <v>1976</v>
      </c>
      <c r="D9006" s="1" t="n">
        <v>1</v>
      </c>
      <c r="E9006" s="16" t="n">
        <v>1603.35</v>
      </c>
      <c r="F9006" s="17" t="n">
        <v>0</v>
      </c>
      <c r="G9006" s="16" t="n">
        <v>1603.35</v>
      </c>
      <c r="I9006" s="1" t="str">
        <f aca="false">INDEX(Products!$C$2:$C$51,MATCH(C9006,Products!$A$2:$A$51,0))</f>
        <v>Beauty &amp; Personal Care</v>
      </c>
      <c r="J9006" s="1" t="str">
        <f aca="false">INDEX(Orders!$E$2:$E$8001,MATCH(B9006,Orders!$A$2:$A$8001,0))</f>
        <v>Delivered</v>
      </c>
      <c r="K9006" s="1" t="str">
        <f aca="false">LEFT(INDEX(Orders!$C$2:$C$8001,MATCH(B9006,Orders!$A$2:$A$8001,0)),7)</f>
        <v>2024-04</v>
      </c>
    </row>
    <row r="9007" customFormat="false" ht="15" hidden="false" customHeight="true" outlineLevel="0" collapsed="false">
      <c r="A9007" s="1" t="s">
        <v>19477</v>
      </c>
      <c r="B9007" s="1" t="s">
        <v>6830</v>
      </c>
      <c r="C9007" s="1" t="s">
        <v>2007</v>
      </c>
      <c r="D9007" s="1" t="n">
        <v>1</v>
      </c>
      <c r="E9007" s="16" t="n">
        <v>750.27</v>
      </c>
      <c r="F9007" s="17" t="n">
        <v>0.2</v>
      </c>
      <c r="G9007" s="16" t="n">
        <v>600.22</v>
      </c>
      <c r="I9007" s="1" t="str">
        <f aca="false">INDEX(Products!$C$2:$C$51,MATCH(C9007,Products!$A$2:$A$51,0))</f>
        <v>Books &amp; Stationery</v>
      </c>
      <c r="J9007" s="1" t="str">
        <f aca="false">INDEX(Orders!$E$2:$E$8001,MATCH(B9007,Orders!$A$2:$A$8001,0))</f>
        <v>Delivered</v>
      </c>
      <c r="K9007" s="1" t="str">
        <f aca="false">LEFT(INDEX(Orders!$C$2:$C$8001,MATCH(B9007,Orders!$A$2:$A$8001,0)),7)</f>
        <v>2025-11</v>
      </c>
    </row>
    <row r="9008" customFormat="false" ht="15" hidden="false" customHeight="true" outlineLevel="0" collapsed="false">
      <c r="A9008" s="1" t="s">
        <v>19478</v>
      </c>
      <c r="B9008" s="1" t="s">
        <v>6831</v>
      </c>
      <c r="C9008" s="1" t="s">
        <v>1990</v>
      </c>
      <c r="D9008" s="1" t="n">
        <v>2</v>
      </c>
      <c r="E9008" s="16" t="n">
        <v>5311.32</v>
      </c>
      <c r="F9008" s="17" t="n">
        <v>0.15</v>
      </c>
      <c r="G9008" s="16" t="n">
        <v>9029.24</v>
      </c>
      <c r="I9008" s="1" t="str">
        <f aca="false">INDEX(Products!$C$2:$C$51,MATCH(C9008,Products!$A$2:$A$51,0))</f>
        <v>Sports &amp; Fitness</v>
      </c>
      <c r="J9008" s="1" t="str">
        <f aca="false">INDEX(Orders!$E$2:$E$8001,MATCH(B9008,Orders!$A$2:$A$8001,0))</f>
        <v>Delivered</v>
      </c>
      <c r="K9008" s="1" t="str">
        <f aca="false">LEFT(INDEX(Orders!$C$2:$C$8001,MATCH(B9008,Orders!$A$2:$A$8001,0)),7)</f>
        <v>2025-05</v>
      </c>
    </row>
    <row r="9009" customFormat="false" ht="15" hidden="false" customHeight="true" outlineLevel="0" collapsed="false">
      <c r="A9009" s="1" t="s">
        <v>19479</v>
      </c>
      <c r="B9009" s="1" t="s">
        <v>6832</v>
      </c>
      <c r="C9009" s="1" t="s">
        <v>1965</v>
      </c>
      <c r="D9009" s="1" t="n">
        <v>1</v>
      </c>
      <c r="E9009" s="16" t="n">
        <v>1145.07</v>
      </c>
      <c r="F9009" s="17" t="n">
        <v>0.05</v>
      </c>
      <c r="G9009" s="16" t="n">
        <v>1087.82</v>
      </c>
      <c r="I9009" s="1" t="str">
        <f aca="false">INDEX(Products!$C$2:$C$51,MATCH(C9009,Products!$A$2:$A$51,0))</f>
        <v>Home &amp; Kitchen</v>
      </c>
      <c r="J9009" s="1" t="str">
        <f aca="false">INDEX(Orders!$E$2:$E$8001,MATCH(B9009,Orders!$A$2:$A$8001,0))</f>
        <v>Delivered</v>
      </c>
      <c r="K9009" s="1" t="str">
        <f aca="false">LEFT(INDEX(Orders!$C$2:$C$8001,MATCH(B9009,Orders!$A$2:$A$8001,0)),7)</f>
        <v>2024-12</v>
      </c>
    </row>
    <row r="9010" customFormat="false" ht="15" hidden="false" customHeight="true" outlineLevel="0" collapsed="false">
      <c r="A9010" s="1" t="s">
        <v>19480</v>
      </c>
      <c r="B9010" s="1" t="s">
        <v>6832</v>
      </c>
      <c r="C9010" s="1" t="s">
        <v>1990</v>
      </c>
      <c r="D9010" s="1" t="n">
        <v>1</v>
      </c>
      <c r="E9010" s="16" t="n">
        <v>5311.32</v>
      </c>
      <c r="F9010" s="17" t="n">
        <v>0</v>
      </c>
      <c r="G9010" s="16" t="n">
        <v>5311.32</v>
      </c>
      <c r="I9010" s="1" t="str">
        <f aca="false">INDEX(Products!$C$2:$C$51,MATCH(C9010,Products!$A$2:$A$51,0))</f>
        <v>Sports &amp; Fitness</v>
      </c>
      <c r="J9010" s="1" t="str">
        <f aca="false">INDEX(Orders!$E$2:$E$8001,MATCH(B9010,Orders!$A$2:$A$8001,0))</f>
        <v>Delivered</v>
      </c>
      <c r="K9010" s="1" t="str">
        <f aca="false">LEFT(INDEX(Orders!$C$2:$C$8001,MATCH(B9010,Orders!$A$2:$A$8001,0)),7)</f>
        <v>2024-12</v>
      </c>
    </row>
    <row r="9011" customFormat="false" ht="15" hidden="false" customHeight="true" outlineLevel="0" collapsed="false">
      <c r="A9011" s="1" t="s">
        <v>19481</v>
      </c>
      <c r="B9011" s="1" t="s">
        <v>6833</v>
      </c>
      <c r="C9011" s="1" t="s">
        <v>1990</v>
      </c>
      <c r="D9011" s="1" t="n">
        <v>1</v>
      </c>
      <c r="E9011" s="16" t="n">
        <v>5311.32</v>
      </c>
      <c r="F9011" s="17" t="n">
        <v>0.05</v>
      </c>
      <c r="G9011" s="16" t="n">
        <v>5045.75</v>
      </c>
      <c r="I9011" s="1" t="str">
        <f aca="false">INDEX(Products!$C$2:$C$51,MATCH(C9011,Products!$A$2:$A$51,0))</f>
        <v>Sports &amp; Fitness</v>
      </c>
      <c r="J9011" s="1" t="str">
        <f aca="false">INDEX(Orders!$E$2:$E$8001,MATCH(B9011,Orders!$A$2:$A$8001,0))</f>
        <v>Delivered</v>
      </c>
      <c r="K9011" s="1" t="str">
        <f aca="false">LEFT(INDEX(Orders!$C$2:$C$8001,MATCH(B9011,Orders!$A$2:$A$8001,0)),7)</f>
        <v>2024-12</v>
      </c>
    </row>
    <row r="9012" customFormat="false" ht="15" hidden="false" customHeight="true" outlineLevel="0" collapsed="false">
      <c r="A9012" s="1" t="s">
        <v>19482</v>
      </c>
      <c r="B9012" s="1" t="s">
        <v>6834</v>
      </c>
      <c r="C9012" s="1" t="s">
        <v>1973</v>
      </c>
      <c r="D9012" s="1" t="n">
        <v>1</v>
      </c>
      <c r="E9012" s="16" t="n">
        <v>1158.24</v>
      </c>
      <c r="F9012" s="17" t="n">
        <v>0</v>
      </c>
      <c r="G9012" s="16" t="n">
        <v>1158.24</v>
      </c>
      <c r="I9012" s="1" t="str">
        <f aca="false">INDEX(Products!$C$2:$C$51,MATCH(C9012,Products!$A$2:$A$51,0))</f>
        <v>Home &amp; Kitchen</v>
      </c>
      <c r="J9012" s="1" t="str">
        <f aca="false">INDEX(Orders!$E$2:$E$8001,MATCH(B9012,Orders!$A$2:$A$8001,0))</f>
        <v>Delivered</v>
      </c>
      <c r="K9012" s="1" t="str">
        <f aca="false">LEFT(INDEX(Orders!$C$2:$C$8001,MATCH(B9012,Orders!$A$2:$A$8001,0)),7)</f>
        <v>2024-11</v>
      </c>
    </row>
    <row r="9013" customFormat="false" ht="15" hidden="false" customHeight="true" outlineLevel="0" collapsed="false">
      <c r="A9013" s="1" t="s">
        <v>19483</v>
      </c>
      <c r="B9013" s="1" t="s">
        <v>6834</v>
      </c>
      <c r="C9013" s="1" t="s">
        <v>1953</v>
      </c>
      <c r="D9013" s="1" t="n">
        <v>2</v>
      </c>
      <c r="E9013" s="16" t="n">
        <v>4914.12</v>
      </c>
      <c r="F9013" s="17" t="n">
        <v>0</v>
      </c>
      <c r="G9013" s="16" t="n">
        <v>9828.24</v>
      </c>
      <c r="I9013" s="1" t="str">
        <f aca="false">INDEX(Products!$C$2:$C$51,MATCH(C9013,Products!$A$2:$A$51,0))</f>
        <v>Fashion</v>
      </c>
      <c r="J9013" s="1" t="str">
        <f aca="false">INDEX(Orders!$E$2:$E$8001,MATCH(B9013,Orders!$A$2:$A$8001,0))</f>
        <v>Delivered</v>
      </c>
      <c r="K9013" s="1" t="str">
        <f aca="false">LEFT(INDEX(Orders!$C$2:$C$8001,MATCH(B9013,Orders!$A$2:$A$8001,0)),7)</f>
        <v>2024-11</v>
      </c>
    </row>
    <row r="9014" customFormat="false" ht="15" hidden="false" customHeight="true" outlineLevel="0" collapsed="false">
      <c r="A9014" s="1" t="s">
        <v>19484</v>
      </c>
      <c r="B9014" s="1" t="s">
        <v>6834</v>
      </c>
      <c r="C9014" s="1" t="s">
        <v>2006</v>
      </c>
      <c r="D9014" s="1" t="n">
        <v>1</v>
      </c>
      <c r="E9014" s="16" t="n">
        <v>482.17</v>
      </c>
      <c r="F9014" s="17" t="n">
        <v>0.05</v>
      </c>
      <c r="G9014" s="16" t="n">
        <v>458.06</v>
      </c>
      <c r="I9014" s="1" t="str">
        <f aca="false">INDEX(Products!$C$2:$C$51,MATCH(C9014,Products!$A$2:$A$51,0))</f>
        <v>Books &amp; Stationery</v>
      </c>
      <c r="J9014" s="1" t="str">
        <f aca="false">INDEX(Orders!$E$2:$E$8001,MATCH(B9014,Orders!$A$2:$A$8001,0))</f>
        <v>Delivered</v>
      </c>
      <c r="K9014" s="1" t="str">
        <f aca="false">LEFT(INDEX(Orders!$C$2:$C$8001,MATCH(B9014,Orders!$A$2:$A$8001,0)),7)</f>
        <v>2024-11</v>
      </c>
    </row>
    <row r="9015" customFormat="false" ht="15" hidden="false" customHeight="true" outlineLevel="0" collapsed="false">
      <c r="A9015" s="1" t="s">
        <v>19485</v>
      </c>
      <c r="B9015" s="1" t="s">
        <v>6835</v>
      </c>
      <c r="C9015" s="1" t="s">
        <v>1941</v>
      </c>
      <c r="D9015" s="1" t="n">
        <v>1</v>
      </c>
      <c r="E9015" s="16" t="n">
        <v>2757.65</v>
      </c>
      <c r="F9015" s="17" t="n">
        <v>0.2</v>
      </c>
      <c r="G9015" s="16" t="n">
        <v>2206.12</v>
      </c>
      <c r="I9015" s="1" t="str">
        <f aca="false">INDEX(Products!$C$2:$C$51,MATCH(C9015,Products!$A$2:$A$51,0))</f>
        <v>Fashion</v>
      </c>
      <c r="J9015" s="1" t="str">
        <f aca="false">INDEX(Orders!$E$2:$E$8001,MATCH(B9015,Orders!$A$2:$A$8001,0))</f>
        <v>Delivered</v>
      </c>
      <c r="K9015" s="1" t="str">
        <f aca="false">LEFT(INDEX(Orders!$C$2:$C$8001,MATCH(B9015,Orders!$A$2:$A$8001,0)),7)</f>
        <v>2025-06</v>
      </c>
    </row>
    <row r="9016" customFormat="false" ht="15" hidden="false" customHeight="true" outlineLevel="0" collapsed="false">
      <c r="A9016" s="1" t="s">
        <v>19486</v>
      </c>
      <c r="B9016" s="1" t="s">
        <v>6835</v>
      </c>
      <c r="C9016" s="1" t="s">
        <v>1953</v>
      </c>
      <c r="D9016" s="1" t="n">
        <v>2</v>
      </c>
      <c r="E9016" s="16" t="n">
        <v>4914.12</v>
      </c>
      <c r="F9016" s="17" t="n">
        <v>0.05</v>
      </c>
      <c r="G9016" s="16" t="n">
        <v>9336.83</v>
      </c>
      <c r="I9016" s="1" t="str">
        <f aca="false">INDEX(Products!$C$2:$C$51,MATCH(C9016,Products!$A$2:$A$51,0))</f>
        <v>Fashion</v>
      </c>
      <c r="J9016" s="1" t="str">
        <f aca="false">INDEX(Orders!$E$2:$E$8001,MATCH(B9016,Orders!$A$2:$A$8001,0))</f>
        <v>Delivered</v>
      </c>
      <c r="K9016" s="1" t="str">
        <f aca="false">LEFT(INDEX(Orders!$C$2:$C$8001,MATCH(B9016,Orders!$A$2:$A$8001,0)),7)</f>
        <v>2025-06</v>
      </c>
    </row>
    <row r="9017" customFormat="false" ht="15" hidden="false" customHeight="true" outlineLevel="0" collapsed="false">
      <c r="A9017" s="1" t="s">
        <v>19487</v>
      </c>
      <c r="B9017" s="1" t="s">
        <v>6835</v>
      </c>
      <c r="C9017" s="1" t="s">
        <v>1959</v>
      </c>
      <c r="D9017" s="1" t="n">
        <v>1</v>
      </c>
      <c r="E9017" s="16" t="n">
        <v>2142.79</v>
      </c>
      <c r="F9017" s="17" t="n">
        <v>0</v>
      </c>
      <c r="G9017" s="16" t="n">
        <v>2142.79</v>
      </c>
      <c r="I9017" s="1" t="str">
        <f aca="false">INDEX(Products!$C$2:$C$51,MATCH(C9017,Products!$A$2:$A$51,0))</f>
        <v>Home &amp; Kitchen</v>
      </c>
      <c r="J9017" s="1" t="str">
        <f aca="false">INDEX(Orders!$E$2:$E$8001,MATCH(B9017,Orders!$A$2:$A$8001,0))</f>
        <v>Delivered</v>
      </c>
      <c r="K9017" s="1" t="str">
        <f aca="false">LEFT(INDEX(Orders!$C$2:$C$8001,MATCH(B9017,Orders!$A$2:$A$8001,0)),7)</f>
        <v>2025-06</v>
      </c>
    </row>
    <row r="9018" customFormat="false" ht="15" hidden="false" customHeight="true" outlineLevel="0" collapsed="false">
      <c r="A9018" s="1" t="s">
        <v>19488</v>
      </c>
      <c r="B9018" s="1" t="s">
        <v>6836</v>
      </c>
      <c r="C9018" s="1" t="s">
        <v>1979</v>
      </c>
      <c r="D9018" s="1" t="n">
        <v>2</v>
      </c>
      <c r="E9018" s="16" t="n">
        <v>623</v>
      </c>
      <c r="F9018" s="17" t="n">
        <v>0</v>
      </c>
      <c r="G9018" s="16" t="n">
        <v>1246</v>
      </c>
      <c r="I9018" s="1" t="str">
        <f aca="false">INDEX(Products!$C$2:$C$51,MATCH(C9018,Products!$A$2:$A$51,0))</f>
        <v>Beauty &amp; Personal Care</v>
      </c>
      <c r="J9018" s="1" t="str">
        <f aca="false">INDEX(Orders!$E$2:$E$8001,MATCH(B9018,Orders!$A$2:$A$8001,0))</f>
        <v>Delivered</v>
      </c>
      <c r="K9018" s="1" t="str">
        <f aca="false">LEFT(INDEX(Orders!$C$2:$C$8001,MATCH(B9018,Orders!$A$2:$A$8001,0)),7)</f>
        <v>2025-06</v>
      </c>
    </row>
    <row r="9019" customFormat="false" ht="15" hidden="false" customHeight="true" outlineLevel="0" collapsed="false">
      <c r="A9019" s="1" t="s">
        <v>19489</v>
      </c>
      <c r="B9019" s="1" t="s">
        <v>6836</v>
      </c>
      <c r="C9019" s="1" t="s">
        <v>1997</v>
      </c>
      <c r="D9019" s="1" t="n">
        <v>1</v>
      </c>
      <c r="E9019" s="16" t="n">
        <v>311.15</v>
      </c>
      <c r="F9019" s="17" t="n">
        <v>0.1</v>
      </c>
      <c r="G9019" s="16" t="n">
        <v>280.03</v>
      </c>
      <c r="I9019" s="1" t="str">
        <f aca="false">INDEX(Products!$C$2:$C$51,MATCH(C9019,Products!$A$2:$A$51,0))</f>
        <v>Sports &amp; Fitness</v>
      </c>
      <c r="J9019" s="1" t="str">
        <f aca="false">INDEX(Orders!$E$2:$E$8001,MATCH(B9019,Orders!$A$2:$A$8001,0))</f>
        <v>Delivered</v>
      </c>
      <c r="K9019" s="1" t="str">
        <f aca="false">LEFT(INDEX(Orders!$C$2:$C$8001,MATCH(B9019,Orders!$A$2:$A$8001,0)),7)</f>
        <v>2025-06</v>
      </c>
    </row>
    <row r="9020" customFormat="false" ht="15" hidden="false" customHeight="true" outlineLevel="0" collapsed="false">
      <c r="A9020" s="1" t="s">
        <v>19490</v>
      </c>
      <c r="B9020" s="1" t="s">
        <v>6836</v>
      </c>
      <c r="C9020" s="1" t="s">
        <v>1941</v>
      </c>
      <c r="D9020" s="1" t="n">
        <v>2</v>
      </c>
      <c r="E9020" s="16" t="n">
        <v>2757.65</v>
      </c>
      <c r="F9020" s="17" t="n">
        <v>0</v>
      </c>
      <c r="G9020" s="16" t="n">
        <v>5515.3</v>
      </c>
      <c r="I9020" s="1" t="str">
        <f aca="false">INDEX(Products!$C$2:$C$51,MATCH(C9020,Products!$A$2:$A$51,0))</f>
        <v>Fashion</v>
      </c>
      <c r="J9020" s="1" t="str">
        <f aca="false">INDEX(Orders!$E$2:$E$8001,MATCH(B9020,Orders!$A$2:$A$8001,0))</f>
        <v>Delivered</v>
      </c>
      <c r="K9020" s="1" t="str">
        <f aca="false">LEFT(INDEX(Orders!$C$2:$C$8001,MATCH(B9020,Orders!$A$2:$A$8001,0)),7)</f>
        <v>2025-06</v>
      </c>
    </row>
    <row r="9021" customFormat="false" ht="15" hidden="false" customHeight="true" outlineLevel="0" collapsed="false">
      <c r="A9021" s="1" t="s">
        <v>19491</v>
      </c>
      <c r="B9021" s="1" t="s">
        <v>6837</v>
      </c>
      <c r="C9021" s="1" t="s">
        <v>2006</v>
      </c>
      <c r="D9021" s="1" t="n">
        <v>1</v>
      </c>
      <c r="E9021" s="16" t="n">
        <v>482.17</v>
      </c>
      <c r="F9021" s="17" t="n">
        <v>0.05</v>
      </c>
      <c r="G9021" s="16" t="n">
        <v>458.06</v>
      </c>
      <c r="I9021" s="1" t="str">
        <f aca="false">INDEX(Products!$C$2:$C$51,MATCH(C9021,Products!$A$2:$A$51,0))</f>
        <v>Books &amp; Stationery</v>
      </c>
      <c r="J9021" s="1" t="str">
        <f aca="false">INDEX(Orders!$E$2:$E$8001,MATCH(B9021,Orders!$A$2:$A$8001,0))</f>
        <v>Delivered</v>
      </c>
      <c r="K9021" s="1" t="str">
        <f aca="false">LEFT(INDEX(Orders!$C$2:$C$8001,MATCH(B9021,Orders!$A$2:$A$8001,0)),7)</f>
        <v>2024-12</v>
      </c>
    </row>
    <row r="9022" customFormat="false" ht="15" hidden="false" customHeight="true" outlineLevel="0" collapsed="false">
      <c r="A9022" s="1" t="s">
        <v>19492</v>
      </c>
      <c r="B9022" s="1" t="s">
        <v>6837</v>
      </c>
      <c r="C9022" s="1" t="s">
        <v>2000</v>
      </c>
      <c r="D9022" s="1" t="n">
        <v>1</v>
      </c>
      <c r="E9022" s="16" t="n">
        <v>425.08</v>
      </c>
      <c r="F9022" s="17" t="n">
        <v>0</v>
      </c>
      <c r="G9022" s="16" t="n">
        <v>425.08</v>
      </c>
      <c r="I9022" s="1" t="str">
        <f aca="false">INDEX(Products!$C$2:$C$51,MATCH(C9022,Products!$A$2:$A$51,0))</f>
        <v>Books &amp; Stationery</v>
      </c>
      <c r="J9022" s="1" t="str">
        <f aca="false">INDEX(Orders!$E$2:$E$8001,MATCH(B9022,Orders!$A$2:$A$8001,0))</f>
        <v>Delivered</v>
      </c>
      <c r="K9022" s="1" t="str">
        <f aca="false">LEFT(INDEX(Orders!$C$2:$C$8001,MATCH(B9022,Orders!$A$2:$A$8001,0)),7)</f>
        <v>2024-12</v>
      </c>
    </row>
    <row r="9023" customFormat="false" ht="15" hidden="false" customHeight="true" outlineLevel="0" collapsed="false">
      <c r="A9023" s="1" t="s">
        <v>19493</v>
      </c>
      <c r="B9023" s="1" t="s">
        <v>6838</v>
      </c>
      <c r="C9023" s="1" t="s">
        <v>1969</v>
      </c>
      <c r="D9023" s="1" t="n">
        <v>1</v>
      </c>
      <c r="E9023" s="16" t="n">
        <v>9171.98</v>
      </c>
      <c r="F9023" s="17" t="n">
        <v>0.05</v>
      </c>
      <c r="G9023" s="16" t="n">
        <v>8713.38</v>
      </c>
      <c r="I9023" s="1" t="str">
        <f aca="false">INDEX(Products!$C$2:$C$51,MATCH(C9023,Products!$A$2:$A$51,0))</f>
        <v>Home &amp; Kitchen</v>
      </c>
      <c r="J9023" s="1" t="str">
        <f aca="false">INDEX(Orders!$E$2:$E$8001,MATCH(B9023,Orders!$A$2:$A$8001,0))</f>
        <v>Delivered</v>
      </c>
      <c r="K9023" s="1" t="str">
        <f aca="false">LEFT(INDEX(Orders!$C$2:$C$8001,MATCH(B9023,Orders!$A$2:$A$8001,0)),7)</f>
        <v>2024-09</v>
      </c>
    </row>
    <row r="9024" customFormat="false" ht="15" hidden="false" customHeight="true" outlineLevel="0" collapsed="false">
      <c r="A9024" s="1" t="s">
        <v>19494</v>
      </c>
      <c r="B9024" s="1" t="s">
        <v>6838</v>
      </c>
      <c r="C9024" s="1" t="s">
        <v>1991</v>
      </c>
      <c r="D9024" s="1" t="n">
        <v>3</v>
      </c>
      <c r="E9024" s="16" t="n">
        <v>579.12</v>
      </c>
      <c r="F9024" s="17" t="n">
        <v>0</v>
      </c>
      <c r="G9024" s="16" t="n">
        <v>1737.36</v>
      </c>
      <c r="I9024" s="1" t="str">
        <f aca="false">INDEX(Products!$C$2:$C$51,MATCH(C9024,Products!$A$2:$A$51,0))</f>
        <v>Sports &amp; Fitness</v>
      </c>
      <c r="J9024" s="1" t="str">
        <f aca="false">INDEX(Orders!$E$2:$E$8001,MATCH(B9024,Orders!$A$2:$A$8001,0))</f>
        <v>Delivered</v>
      </c>
      <c r="K9024" s="1" t="str">
        <f aca="false">LEFT(INDEX(Orders!$C$2:$C$8001,MATCH(B9024,Orders!$A$2:$A$8001,0)),7)</f>
        <v>2024-09</v>
      </c>
    </row>
    <row r="9025" customFormat="false" ht="15" hidden="false" customHeight="true" outlineLevel="0" collapsed="false">
      <c r="A9025" s="1" t="s">
        <v>19495</v>
      </c>
      <c r="B9025" s="1" t="s">
        <v>6839</v>
      </c>
      <c r="C9025" s="1" t="s">
        <v>1940</v>
      </c>
      <c r="D9025" s="1" t="n">
        <v>1</v>
      </c>
      <c r="E9025" s="16" t="n">
        <v>2374.52</v>
      </c>
      <c r="F9025" s="17" t="n">
        <v>0</v>
      </c>
      <c r="G9025" s="16" t="n">
        <v>2374.52</v>
      </c>
      <c r="I9025" s="1" t="str">
        <f aca="false">INDEX(Products!$C$2:$C$51,MATCH(C9025,Products!$A$2:$A$51,0))</f>
        <v>Fashion</v>
      </c>
      <c r="J9025" s="1" t="str">
        <f aca="false">INDEX(Orders!$E$2:$E$8001,MATCH(B9025,Orders!$A$2:$A$8001,0))</f>
        <v>Delivered</v>
      </c>
      <c r="K9025" s="1" t="str">
        <f aca="false">LEFT(INDEX(Orders!$C$2:$C$8001,MATCH(B9025,Orders!$A$2:$A$8001,0)),7)</f>
        <v>2024-08</v>
      </c>
    </row>
    <row r="9026" customFormat="false" ht="15" hidden="false" customHeight="true" outlineLevel="0" collapsed="false">
      <c r="A9026" s="1" t="s">
        <v>19496</v>
      </c>
      <c r="B9026" s="1" t="s">
        <v>6839</v>
      </c>
      <c r="C9026" s="1" t="s">
        <v>1963</v>
      </c>
      <c r="D9026" s="1" t="n">
        <v>1</v>
      </c>
      <c r="E9026" s="16" t="n">
        <v>1494.98</v>
      </c>
      <c r="F9026" s="17" t="n">
        <v>0</v>
      </c>
      <c r="G9026" s="16" t="n">
        <v>1494.98</v>
      </c>
      <c r="I9026" s="1" t="str">
        <f aca="false">INDEX(Products!$C$2:$C$51,MATCH(C9026,Products!$A$2:$A$51,0))</f>
        <v>Home &amp; Kitchen</v>
      </c>
      <c r="J9026" s="1" t="str">
        <f aca="false">INDEX(Orders!$E$2:$E$8001,MATCH(B9026,Orders!$A$2:$A$8001,0))</f>
        <v>Delivered</v>
      </c>
      <c r="K9026" s="1" t="str">
        <f aca="false">LEFT(INDEX(Orders!$C$2:$C$8001,MATCH(B9026,Orders!$A$2:$A$8001,0)),7)</f>
        <v>2024-08</v>
      </c>
    </row>
    <row r="9027" customFormat="false" ht="15" hidden="false" customHeight="true" outlineLevel="0" collapsed="false">
      <c r="A9027" s="1" t="s">
        <v>19497</v>
      </c>
      <c r="B9027" s="1" t="s">
        <v>6840</v>
      </c>
      <c r="C9027" s="1" t="s">
        <v>1971</v>
      </c>
      <c r="D9027" s="1" t="n">
        <v>1</v>
      </c>
      <c r="E9027" s="16" t="n">
        <v>2073.63</v>
      </c>
      <c r="F9027" s="17" t="n">
        <v>0</v>
      </c>
      <c r="G9027" s="16" t="n">
        <v>2073.63</v>
      </c>
      <c r="I9027" s="1" t="str">
        <f aca="false">INDEX(Products!$C$2:$C$51,MATCH(C9027,Products!$A$2:$A$51,0))</f>
        <v>Home &amp; Kitchen</v>
      </c>
      <c r="J9027" s="1" t="str">
        <f aca="false">INDEX(Orders!$E$2:$E$8001,MATCH(B9027,Orders!$A$2:$A$8001,0))</f>
        <v>Delivered</v>
      </c>
      <c r="K9027" s="1" t="str">
        <f aca="false">LEFT(INDEX(Orders!$C$2:$C$8001,MATCH(B9027,Orders!$A$2:$A$8001,0)),7)</f>
        <v>2024-12</v>
      </c>
    </row>
    <row r="9028" customFormat="false" ht="15" hidden="false" customHeight="true" outlineLevel="0" collapsed="false">
      <c r="A9028" s="1" t="s">
        <v>19498</v>
      </c>
      <c r="B9028" s="1" t="s">
        <v>6841</v>
      </c>
      <c r="C9028" s="1" t="s">
        <v>1997</v>
      </c>
      <c r="D9028" s="1" t="n">
        <v>1</v>
      </c>
      <c r="E9028" s="16" t="n">
        <v>311.15</v>
      </c>
      <c r="F9028" s="17" t="n">
        <v>0.15</v>
      </c>
      <c r="G9028" s="16" t="n">
        <v>264.48</v>
      </c>
      <c r="I9028" s="1" t="str">
        <f aca="false">INDEX(Products!$C$2:$C$51,MATCH(C9028,Products!$A$2:$A$51,0))</f>
        <v>Sports &amp; Fitness</v>
      </c>
      <c r="J9028" s="1" t="str">
        <f aca="false">INDEX(Orders!$E$2:$E$8001,MATCH(B9028,Orders!$A$2:$A$8001,0))</f>
        <v>Delivered</v>
      </c>
      <c r="K9028" s="1" t="str">
        <f aca="false">LEFT(INDEX(Orders!$C$2:$C$8001,MATCH(B9028,Orders!$A$2:$A$8001,0)),7)</f>
        <v>2025-05</v>
      </c>
    </row>
    <row r="9029" customFormat="false" ht="15" hidden="false" customHeight="true" outlineLevel="0" collapsed="false">
      <c r="A9029" s="1" t="s">
        <v>19499</v>
      </c>
      <c r="B9029" s="1" t="s">
        <v>6841</v>
      </c>
      <c r="C9029" s="1" t="s">
        <v>2007</v>
      </c>
      <c r="D9029" s="1" t="n">
        <v>1</v>
      </c>
      <c r="E9029" s="16" t="n">
        <v>750.27</v>
      </c>
      <c r="F9029" s="17" t="n">
        <v>0</v>
      </c>
      <c r="G9029" s="16" t="n">
        <v>750.27</v>
      </c>
      <c r="I9029" s="1" t="str">
        <f aca="false">INDEX(Products!$C$2:$C$51,MATCH(C9029,Products!$A$2:$A$51,0))</f>
        <v>Books &amp; Stationery</v>
      </c>
      <c r="J9029" s="1" t="str">
        <f aca="false">INDEX(Orders!$E$2:$E$8001,MATCH(B9029,Orders!$A$2:$A$8001,0))</f>
        <v>Delivered</v>
      </c>
      <c r="K9029" s="1" t="str">
        <f aca="false">LEFT(INDEX(Orders!$C$2:$C$8001,MATCH(B9029,Orders!$A$2:$A$8001,0)),7)</f>
        <v>2025-05</v>
      </c>
    </row>
    <row r="9030" customFormat="false" ht="15" hidden="false" customHeight="true" outlineLevel="0" collapsed="false">
      <c r="A9030" s="1" t="s">
        <v>19500</v>
      </c>
      <c r="B9030" s="1" t="s">
        <v>6842</v>
      </c>
      <c r="C9030" s="1" t="s">
        <v>1961</v>
      </c>
      <c r="D9030" s="1" t="n">
        <v>1</v>
      </c>
      <c r="E9030" s="16" t="n">
        <v>3493.68</v>
      </c>
      <c r="F9030" s="17" t="n">
        <v>0.1</v>
      </c>
      <c r="G9030" s="16" t="n">
        <v>3144.31</v>
      </c>
      <c r="I9030" s="1" t="str">
        <f aca="false">INDEX(Products!$C$2:$C$51,MATCH(C9030,Products!$A$2:$A$51,0))</f>
        <v>Home &amp; Kitchen</v>
      </c>
      <c r="J9030" s="1" t="str">
        <f aca="false">INDEX(Orders!$E$2:$E$8001,MATCH(B9030,Orders!$A$2:$A$8001,0))</f>
        <v>Delivered</v>
      </c>
      <c r="K9030" s="1" t="str">
        <f aca="false">LEFT(INDEX(Orders!$C$2:$C$8001,MATCH(B9030,Orders!$A$2:$A$8001,0)),7)</f>
        <v>2024-07</v>
      </c>
    </row>
    <row r="9031" customFormat="false" ht="15" hidden="false" customHeight="true" outlineLevel="0" collapsed="false">
      <c r="A9031" s="1" t="s">
        <v>19501</v>
      </c>
      <c r="B9031" s="1" t="s">
        <v>6842</v>
      </c>
      <c r="C9031" s="1" t="s">
        <v>2006</v>
      </c>
      <c r="D9031" s="1" t="n">
        <v>3</v>
      </c>
      <c r="E9031" s="16" t="n">
        <v>482.17</v>
      </c>
      <c r="F9031" s="17" t="n">
        <v>0.05</v>
      </c>
      <c r="G9031" s="16" t="n">
        <v>1374.18</v>
      </c>
      <c r="I9031" s="1" t="str">
        <f aca="false">INDEX(Products!$C$2:$C$51,MATCH(C9031,Products!$A$2:$A$51,0))</f>
        <v>Books &amp; Stationery</v>
      </c>
      <c r="J9031" s="1" t="str">
        <f aca="false">INDEX(Orders!$E$2:$E$8001,MATCH(B9031,Orders!$A$2:$A$8001,0))</f>
        <v>Delivered</v>
      </c>
      <c r="K9031" s="1" t="str">
        <f aca="false">LEFT(INDEX(Orders!$C$2:$C$8001,MATCH(B9031,Orders!$A$2:$A$8001,0)),7)</f>
        <v>2024-07</v>
      </c>
    </row>
    <row r="9032" customFormat="false" ht="15" hidden="false" customHeight="true" outlineLevel="0" collapsed="false">
      <c r="A9032" s="1" t="s">
        <v>19502</v>
      </c>
      <c r="B9032" s="1" t="s">
        <v>6843</v>
      </c>
      <c r="C9032" s="1" t="s">
        <v>1920</v>
      </c>
      <c r="D9032" s="1" t="n">
        <v>3</v>
      </c>
      <c r="E9032" s="16" t="n">
        <v>4273.58</v>
      </c>
      <c r="F9032" s="17" t="n">
        <v>0.15</v>
      </c>
      <c r="G9032" s="16" t="n">
        <v>10897.63</v>
      </c>
      <c r="I9032" s="1" t="str">
        <f aca="false">INDEX(Products!$C$2:$C$51,MATCH(C9032,Products!$A$2:$A$51,0))</f>
        <v>Electronics</v>
      </c>
      <c r="J9032" s="1" t="str">
        <f aca="false">INDEX(Orders!$E$2:$E$8001,MATCH(B9032,Orders!$A$2:$A$8001,0))</f>
        <v>Delivered</v>
      </c>
      <c r="K9032" s="1" t="str">
        <f aca="false">LEFT(INDEX(Orders!$C$2:$C$8001,MATCH(B9032,Orders!$A$2:$A$8001,0)),7)</f>
        <v>2025-08</v>
      </c>
    </row>
    <row r="9033" customFormat="false" ht="15" hidden="false" customHeight="true" outlineLevel="0" collapsed="false">
      <c r="A9033" s="1" t="s">
        <v>19503</v>
      </c>
      <c r="B9033" s="1" t="s">
        <v>6844</v>
      </c>
      <c r="C9033" s="1" t="s">
        <v>1940</v>
      </c>
      <c r="D9033" s="1" t="n">
        <v>1</v>
      </c>
      <c r="E9033" s="16" t="n">
        <v>2374.52</v>
      </c>
      <c r="F9033" s="17" t="n">
        <v>0</v>
      </c>
      <c r="G9033" s="16" t="n">
        <v>2374.52</v>
      </c>
      <c r="I9033" s="1" t="str">
        <f aca="false">INDEX(Products!$C$2:$C$51,MATCH(C9033,Products!$A$2:$A$51,0))</f>
        <v>Fashion</v>
      </c>
      <c r="J9033" s="1" t="str">
        <f aca="false">INDEX(Orders!$E$2:$E$8001,MATCH(B9033,Orders!$A$2:$A$8001,0))</f>
        <v>Delivered</v>
      </c>
      <c r="K9033" s="1" t="str">
        <f aca="false">LEFT(INDEX(Orders!$C$2:$C$8001,MATCH(B9033,Orders!$A$2:$A$8001,0)),7)</f>
        <v>2024-09</v>
      </c>
    </row>
    <row r="9034" customFormat="false" ht="15" hidden="false" customHeight="true" outlineLevel="0" collapsed="false">
      <c r="A9034" s="1" t="s">
        <v>19504</v>
      </c>
      <c r="B9034" s="1" t="s">
        <v>6845</v>
      </c>
      <c r="C9034" s="1" t="s">
        <v>1979</v>
      </c>
      <c r="D9034" s="1" t="n">
        <v>2</v>
      </c>
      <c r="E9034" s="16" t="n">
        <v>623</v>
      </c>
      <c r="F9034" s="17" t="n">
        <v>0.1</v>
      </c>
      <c r="G9034" s="16" t="n">
        <v>1121.4</v>
      </c>
      <c r="I9034" s="1" t="str">
        <f aca="false">INDEX(Products!$C$2:$C$51,MATCH(C9034,Products!$A$2:$A$51,0))</f>
        <v>Beauty &amp; Personal Care</v>
      </c>
      <c r="J9034" s="1" t="str">
        <f aca="false">INDEX(Orders!$E$2:$E$8001,MATCH(B9034,Orders!$A$2:$A$8001,0))</f>
        <v>Returned</v>
      </c>
      <c r="K9034" s="1" t="str">
        <f aca="false">LEFT(INDEX(Orders!$C$2:$C$8001,MATCH(B9034,Orders!$A$2:$A$8001,0)),7)</f>
        <v>2025-08</v>
      </c>
    </row>
    <row r="9035" customFormat="false" ht="15" hidden="false" customHeight="true" outlineLevel="0" collapsed="false">
      <c r="A9035" s="1" t="s">
        <v>19505</v>
      </c>
      <c r="B9035" s="1" t="s">
        <v>6845</v>
      </c>
      <c r="C9035" s="1" t="s">
        <v>1977</v>
      </c>
      <c r="D9035" s="1" t="n">
        <v>1</v>
      </c>
      <c r="E9035" s="16" t="n">
        <v>2386.05</v>
      </c>
      <c r="F9035" s="17" t="n">
        <v>0.05</v>
      </c>
      <c r="G9035" s="16" t="n">
        <v>2266.75</v>
      </c>
      <c r="I9035" s="1" t="str">
        <f aca="false">INDEX(Products!$C$2:$C$51,MATCH(C9035,Products!$A$2:$A$51,0))</f>
        <v>Beauty &amp; Personal Care</v>
      </c>
      <c r="J9035" s="1" t="str">
        <f aca="false">INDEX(Orders!$E$2:$E$8001,MATCH(B9035,Orders!$A$2:$A$8001,0))</f>
        <v>Returned</v>
      </c>
      <c r="K9035" s="1" t="str">
        <f aca="false">LEFT(INDEX(Orders!$C$2:$C$8001,MATCH(B9035,Orders!$A$2:$A$8001,0)),7)</f>
        <v>2025-08</v>
      </c>
    </row>
    <row r="9036" customFormat="false" ht="15" hidden="false" customHeight="true" outlineLevel="0" collapsed="false">
      <c r="A9036" s="1" t="s">
        <v>19506</v>
      </c>
      <c r="B9036" s="1" t="s">
        <v>6845</v>
      </c>
      <c r="C9036" s="1" t="s">
        <v>1924</v>
      </c>
      <c r="D9036" s="1" t="n">
        <v>1</v>
      </c>
      <c r="E9036" s="16" t="n">
        <v>1971</v>
      </c>
      <c r="F9036" s="17" t="n">
        <v>0</v>
      </c>
      <c r="G9036" s="16" t="n">
        <v>1971</v>
      </c>
      <c r="I9036" s="1" t="str">
        <f aca="false">INDEX(Products!$C$2:$C$51,MATCH(C9036,Products!$A$2:$A$51,0))</f>
        <v>Electronics</v>
      </c>
      <c r="J9036" s="1" t="str">
        <f aca="false">INDEX(Orders!$E$2:$E$8001,MATCH(B9036,Orders!$A$2:$A$8001,0))</f>
        <v>Returned</v>
      </c>
      <c r="K9036" s="1" t="str">
        <f aca="false">LEFT(INDEX(Orders!$C$2:$C$8001,MATCH(B9036,Orders!$A$2:$A$8001,0)),7)</f>
        <v>2025-08</v>
      </c>
    </row>
    <row r="9037" customFormat="false" ht="15" hidden="false" customHeight="true" outlineLevel="0" collapsed="false">
      <c r="A9037" s="1" t="s">
        <v>19507</v>
      </c>
      <c r="B9037" s="1" t="s">
        <v>6845</v>
      </c>
      <c r="C9037" s="1" t="s">
        <v>2006</v>
      </c>
      <c r="D9037" s="1" t="n">
        <v>1</v>
      </c>
      <c r="E9037" s="16" t="n">
        <v>482.17</v>
      </c>
      <c r="F9037" s="17" t="n">
        <v>0.2</v>
      </c>
      <c r="G9037" s="16" t="n">
        <v>385.74</v>
      </c>
      <c r="I9037" s="1" t="str">
        <f aca="false">INDEX(Products!$C$2:$C$51,MATCH(C9037,Products!$A$2:$A$51,0))</f>
        <v>Books &amp; Stationery</v>
      </c>
      <c r="J9037" s="1" t="str">
        <f aca="false">INDEX(Orders!$E$2:$E$8001,MATCH(B9037,Orders!$A$2:$A$8001,0))</f>
        <v>Returned</v>
      </c>
      <c r="K9037" s="1" t="str">
        <f aca="false">LEFT(INDEX(Orders!$C$2:$C$8001,MATCH(B9037,Orders!$A$2:$A$8001,0)),7)</f>
        <v>2025-08</v>
      </c>
    </row>
    <row r="9038" customFormat="false" ht="15" hidden="false" customHeight="true" outlineLevel="0" collapsed="false">
      <c r="A9038" s="1" t="s">
        <v>19508</v>
      </c>
      <c r="B9038" s="1" t="s">
        <v>6845</v>
      </c>
      <c r="C9038" s="1" t="s">
        <v>1928</v>
      </c>
      <c r="D9038" s="1" t="n">
        <v>3</v>
      </c>
      <c r="E9038" s="16" t="n">
        <v>657.82</v>
      </c>
      <c r="F9038" s="17" t="n">
        <v>0.15</v>
      </c>
      <c r="G9038" s="16" t="n">
        <v>1677.44</v>
      </c>
      <c r="I9038" s="1" t="str">
        <f aca="false">INDEX(Products!$C$2:$C$51,MATCH(C9038,Products!$A$2:$A$51,0))</f>
        <v>Electronics</v>
      </c>
      <c r="J9038" s="1" t="str">
        <f aca="false">INDEX(Orders!$E$2:$E$8001,MATCH(B9038,Orders!$A$2:$A$8001,0))</f>
        <v>Returned</v>
      </c>
      <c r="K9038" s="1" t="str">
        <f aca="false">LEFT(INDEX(Orders!$C$2:$C$8001,MATCH(B9038,Orders!$A$2:$A$8001,0)),7)</f>
        <v>2025-08</v>
      </c>
    </row>
    <row r="9039" customFormat="false" ht="15" hidden="false" customHeight="true" outlineLevel="0" collapsed="false">
      <c r="A9039" s="1" t="s">
        <v>19509</v>
      </c>
      <c r="B9039" s="1" t="s">
        <v>6846</v>
      </c>
      <c r="C9039" s="1" t="s">
        <v>1988</v>
      </c>
      <c r="D9039" s="1" t="n">
        <v>1</v>
      </c>
      <c r="E9039" s="16" t="n">
        <v>681.07</v>
      </c>
      <c r="F9039" s="17" t="n">
        <v>0.1</v>
      </c>
      <c r="G9039" s="16" t="n">
        <v>612.96</v>
      </c>
      <c r="I9039" s="1" t="str">
        <f aca="false">INDEX(Products!$C$2:$C$51,MATCH(C9039,Products!$A$2:$A$51,0))</f>
        <v>Sports &amp; Fitness</v>
      </c>
      <c r="J9039" s="1" t="str">
        <f aca="false">INDEX(Orders!$E$2:$E$8001,MATCH(B9039,Orders!$A$2:$A$8001,0))</f>
        <v>Delivered</v>
      </c>
      <c r="K9039" s="1" t="str">
        <f aca="false">LEFT(INDEX(Orders!$C$2:$C$8001,MATCH(B9039,Orders!$A$2:$A$8001,0)),7)</f>
        <v>2024-09</v>
      </c>
    </row>
    <row r="9040" customFormat="false" ht="15" hidden="false" customHeight="true" outlineLevel="0" collapsed="false">
      <c r="A9040" s="1" t="s">
        <v>19510</v>
      </c>
      <c r="B9040" s="1" t="s">
        <v>6847</v>
      </c>
      <c r="C9040" s="1" t="s">
        <v>1930</v>
      </c>
      <c r="D9040" s="1" t="n">
        <v>2</v>
      </c>
      <c r="E9040" s="16" t="n">
        <v>2398.35</v>
      </c>
      <c r="F9040" s="17" t="n">
        <v>0.2</v>
      </c>
      <c r="G9040" s="16" t="n">
        <v>3837.36</v>
      </c>
      <c r="I9040" s="1" t="str">
        <f aca="false">INDEX(Products!$C$2:$C$51,MATCH(C9040,Products!$A$2:$A$51,0))</f>
        <v>Electronics</v>
      </c>
      <c r="J9040" s="1" t="str">
        <f aca="false">INDEX(Orders!$E$2:$E$8001,MATCH(B9040,Orders!$A$2:$A$8001,0))</f>
        <v>Delivered</v>
      </c>
      <c r="K9040" s="1" t="str">
        <f aca="false">LEFT(INDEX(Orders!$C$2:$C$8001,MATCH(B9040,Orders!$A$2:$A$8001,0)),7)</f>
        <v>2025-08</v>
      </c>
    </row>
    <row r="9041" customFormat="false" ht="15" hidden="false" customHeight="true" outlineLevel="0" collapsed="false">
      <c r="A9041" s="1" t="s">
        <v>19511</v>
      </c>
      <c r="B9041" s="1" t="s">
        <v>6847</v>
      </c>
      <c r="C9041" s="1" t="s">
        <v>1979</v>
      </c>
      <c r="D9041" s="1" t="n">
        <v>2</v>
      </c>
      <c r="E9041" s="16" t="n">
        <v>623</v>
      </c>
      <c r="F9041" s="17" t="n">
        <v>0.1</v>
      </c>
      <c r="G9041" s="16" t="n">
        <v>1121.4</v>
      </c>
      <c r="I9041" s="1" t="str">
        <f aca="false">INDEX(Products!$C$2:$C$51,MATCH(C9041,Products!$A$2:$A$51,0))</f>
        <v>Beauty &amp; Personal Care</v>
      </c>
      <c r="J9041" s="1" t="str">
        <f aca="false">INDEX(Orders!$E$2:$E$8001,MATCH(B9041,Orders!$A$2:$A$8001,0))</f>
        <v>Delivered</v>
      </c>
      <c r="K9041" s="1" t="str">
        <f aca="false">LEFT(INDEX(Orders!$C$2:$C$8001,MATCH(B9041,Orders!$A$2:$A$8001,0)),7)</f>
        <v>2025-08</v>
      </c>
    </row>
    <row r="9042" customFormat="false" ht="15" hidden="false" customHeight="true" outlineLevel="0" collapsed="false">
      <c r="A9042" s="1" t="s">
        <v>19512</v>
      </c>
      <c r="B9042" s="1" t="s">
        <v>6847</v>
      </c>
      <c r="C9042" s="1" t="s">
        <v>2006</v>
      </c>
      <c r="D9042" s="1" t="n">
        <v>1</v>
      </c>
      <c r="E9042" s="16" t="n">
        <v>482.17</v>
      </c>
      <c r="F9042" s="17" t="n">
        <v>0</v>
      </c>
      <c r="G9042" s="16" t="n">
        <v>482.17</v>
      </c>
      <c r="I9042" s="1" t="str">
        <f aca="false">INDEX(Products!$C$2:$C$51,MATCH(C9042,Products!$A$2:$A$51,0))</f>
        <v>Books &amp; Stationery</v>
      </c>
      <c r="J9042" s="1" t="str">
        <f aca="false">INDEX(Orders!$E$2:$E$8001,MATCH(B9042,Orders!$A$2:$A$8001,0))</f>
        <v>Delivered</v>
      </c>
      <c r="K9042" s="1" t="str">
        <f aca="false">LEFT(INDEX(Orders!$C$2:$C$8001,MATCH(B9042,Orders!$A$2:$A$8001,0)),7)</f>
        <v>2025-08</v>
      </c>
    </row>
    <row r="9043" customFormat="false" ht="15" hidden="false" customHeight="true" outlineLevel="0" collapsed="false">
      <c r="A9043" s="1" t="s">
        <v>19513</v>
      </c>
      <c r="B9043" s="1" t="s">
        <v>6847</v>
      </c>
      <c r="C9043" s="1" t="s">
        <v>1988</v>
      </c>
      <c r="D9043" s="1" t="n">
        <v>1</v>
      </c>
      <c r="E9043" s="16" t="n">
        <v>681.07</v>
      </c>
      <c r="F9043" s="17" t="n">
        <v>0</v>
      </c>
      <c r="G9043" s="16" t="n">
        <v>681.07</v>
      </c>
      <c r="I9043" s="1" t="str">
        <f aca="false">INDEX(Products!$C$2:$C$51,MATCH(C9043,Products!$A$2:$A$51,0))</f>
        <v>Sports &amp; Fitness</v>
      </c>
      <c r="J9043" s="1" t="str">
        <f aca="false">INDEX(Orders!$E$2:$E$8001,MATCH(B9043,Orders!$A$2:$A$8001,0))</f>
        <v>Delivered</v>
      </c>
      <c r="K9043" s="1" t="str">
        <f aca="false">LEFT(INDEX(Orders!$C$2:$C$8001,MATCH(B9043,Orders!$A$2:$A$8001,0)),7)</f>
        <v>2025-08</v>
      </c>
    </row>
    <row r="9044" customFormat="false" ht="15" hidden="false" customHeight="true" outlineLevel="0" collapsed="false">
      <c r="A9044" s="1" t="s">
        <v>19514</v>
      </c>
      <c r="B9044" s="1" t="s">
        <v>6848</v>
      </c>
      <c r="C9044" s="1" t="s">
        <v>2007</v>
      </c>
      <c r="D9044" s="1" t="n">
        <v>1</v>
      </c>
      <c r="E9044" s="16" t="n">
        <v>750.27</v>
      </c>
      <c r="F9044" s="17" t="n">
        <v>0.1</v>
      </c>
      <c r="G9044" s="16" t="n">
        <v>675.24</v>
      </c>
      <c r="I9044" s="1" t="str">
        <f aca="false">INDEX(Products!$C$2:$C$51,MATCH(C9044,Products!$A$2:$A$51,0))</f>
        <v>Books &amp; Stationery</v>
      </c>
      <c r="J9044" s="1" t="str">
        <f aca="false">INDEX(Orders!$E$2:$E$8001,MATCH(B9044,Orders!$A$2:$A$8001,0))</f>
        <v>Delivered</v>
      </c>
      <c r="K9044" s="1" t="str">
        <f aca="false">LEFT(INDEX(Orders!$C$2:$C$8001,MATCH(B9044,Orders!$A$2:$A$8001,0)),7)</f>
        <v>2024-10</v>
      </c>
    </row>
    <row r="9045" customFormat="false" ht="15" hidden="false" customHeight="true" outlineLevel="0" collapsed="false">
      <c r="A9045" s="1" t="s">
        <v>19515</v>
      </c>
      <c r="B9045" s="1" t="s">
        <v>6849</v>
      </c>
      <c r="C9045" s="1" t="s">
        <v>1997</v>
      </c>
      <c r="D9045" s="1" t="n">
        <v>1</v>
      </c>
      <c r="E9045" s="16" t="n">
        <v>311.15</v>
      </c>
      <c r="F9045" s="17" t="n">
        <v>0</v>
      </c>
      <c r="G9045" s="16" t="n">
        <v>311.15</v>
      </c>
      <c r="I9045" s="1" t="str">
        <f aca="false">INDEX(Products!$C$2:$C$51,MATCH(C9045,Products!$A$2:$A$51,0))</f>
        <v>Sports &amp; Fitness</v>
      </c>
      <c r="J9045" s="1" t="str">
        <f aca="false">INDEX(Orders!$E$2:$E$8001,MATCH(B9045,Orders!$A$2:$A$8001,0))</f>
        <v>Delivered</v>
      </c>
      <c r="K9045" s="1" t="str">
        <f aca="false">LEFT(INDEX(Orders!$C$2:$C$8001,MATCH(B9045,Orders!$A$2:$A$8001,0)),7)</f>
        <v>2025-05</v>
      </c>
    </row>
    <row r="9046" customFormat="false" ht="15" hidden="false" customHeight="true" outlineLevel="0" collapsed="false">
      <c r="A9046" s="1" t="s">
        <v>19516</v>
      </c>
      <c r="B9046" s="1" t="s">
        <v>6849</v>
      </c>
      <c r="C9046" s="1" t="s">
        <v>1940</v>
      </c>
      <c r="D9046" s="1" t="n">
        <v>1</v>
      </c>
      <c r="E9046" s="16" t="n">
        <v>2374.52</v>
      </c>
      <c r="F9046" s="17" t="n">
        <v>0.1</v>
      </c>
      <c r="G9046" s="16" t="n">
        <v>2137.07</v>
      </c>
      <c r="I9046" s="1" t="str">
        <f aca="false">INDEX(Products!$C$2:$C$51,MATCH(C9046,Products!$A$2:$A$51,0))</f>
        <v>Fashion</v>
      </c>
      <c r="J9046" s="1" t="str">
        <f aca="false">INDEX(Orders!$E$2:$E$8001,MATCH(B9046,Orders!$A$2:$A$8001,0))</f>
        <v>Delivered</v>
      </c>
      <c r="K9046" s="1" t="str">
        <f aca="false">LEFT(INDEX(Orders!$C$2:$C$8001,MATCH(B9046,Orders!$A$2:$A$8001,0)),7)</f>
        <v>2025-05</v>
      </c>
    </row>
    <row r="9047" customFormat="false" ht="15" hidden="false" customHeight="true" outlineLevel="0" collapsed="false">
      <c r="A9047" s="1" t="s">
        <v>19517</v>
      </c>
      <c r="B9047" s="1" t="s">
        <v>6849</v>
      </c>
      <c r="C9047" s="1" t="s">
        <v>1979</v>
      </c>
      <c r="D9047" s="1" t="n">
        <v>1</v>
      </c>
      <c r="E9047" s="16" t="n">
        <v>623</v>
      </c>
      <c r="F9047" s="17" t="n">
        <v>0.05</v>
      </c>
      <c r="G9047" s="16" t="n">
        <v>591.85</v>
      </c>
      <c r="I9047" s="1" t="str">
        <f aca="false">INDEX(Products!$C$2:$C$51,MATCH(C9047,Products!$A$2:$A$51,0))</f>
        <v>Beauty &amp; Personal Care</v>
      </c>
      <c r="J9047" s="1" t="str">
        <f aca="false">INDEX(Orders!$E$2:$E$8001,MATCH(B9047,Orders!$A$2:$A$8001,0))</f>
        <v>Delivered</v>
      </c>
      <c r="K9047" s="1" t="str">
        <f aca="false">LEFT(INDEX(Orders!$C$2:$C$8001,MATCH(B9047,Orders!$A$2:$A$8001,0)),7)</f>
        <v>2025-05</v>
      </c>
    </row>
    <row r="9048" customFormat="false" ht="15" hidden="false" customHeight="true" outlineLevel="0" collapsed="false">
      <c r="A9048" s="1" t="s">
        <v>19518</v>
      </c>
      <c r="B9048" s="1" t="s">
        <v>6850</v>
      </c>
      <c r="C9048" s="1" t="s">
        <v>1937</v>
      </c>
      <c r="D9048" s="1" t="n">
        <v>1</v>
      </c>
      <c r="E9048" s="16" t="n">
        <v>1364.75</v>
      </c>
      <c r="F9048" s="17" t="n">
        <v>0.15</v>
      </c>
      <c r="G9048" s="16" t="n">
        <v>1160.04</v>
      </c>
      <c r="I9048" s="1" t="str">
        <f aca="false">INDEX(Products!$C$2:$C$51,MATCH(C9048,Products!$A$2:$A$51,0))</f>
        <v>Fashion</v>
      </c>
      <c r="J9048" s="1" t="str">
        <f aca="false">INDEX(Orders!$E$2:$E$8001,MATCH(B9048,Orders!$A$2:$A$8001,0))</f>
        <v>Delivered</v>
      </c>
      <c r="K9048" s="1" t="str">
        <f aca="false">LEFT(INDEX(Orders!$C$2:$C$8001,MATCH(B9048,Orders!$A$2:$A$8001,0)),7)</f>
        <v>2025-11</v>
      </c>
    </row>
    <row r="9049" customFormat="false" ht="15" hidden="false" customHeight="true" outlineLevel="0" collapsed="false">
      <c r="A9049" s="1" t="s">
        <v>19519</v>
      </c>
      <c r="B9049" s="1" t="s">
        <v>6850</v>
      </c>
      <c r="C9049" s="1" t="s">
        <v>1930</v>
      </c>
      <c r="D9049" s="1" t="n">
        <v>1</v>
      </c>
      <c r="E9049" s="16" t="n">
        <v>2398.35</v>
      </c>
      <c r="F9049" s="17" t="n">
        <v>0</v>
      </c>
      <c r="G9049" s="16" t="n">
        <v>2398.35</v>
      </c>
      <c r="I9049" s="1" t="str">
        <f aca="false">INDEX(Products!$C$2:$C$51,MATCH(C9049,Products!$A$2:$A$51,0))</f>
        <v>Electronics</v>
      </c>
      <c r="J9049" s="1" t="str">
        <f aca="false">INDEX(Orders!$E$2:$E$8001,MATCH(B9049,Orders!$A$2:$A$8001,0))</f>
        <v>Delivered</v>
      </c>
      <c r="K9049" s="1" t="str">
        <f aca="false">LEFT(INDEX(Orders!$C$2:$C$8001,MATCH(B9049,Orders!$A$2:$A$8001,0)),7)</f>
        <v>2025-11</v>
      </c>
    </row>
    <row r="9050" customFormat="false" ht="15" hidden="false" customHeight="true" outlineLevel="0" collapsed="false">
      <c r="A9050" s="1" t="s">
        <v>19520</v>
      </c>
      <c r="B9050" s="1" t="s">
        <v>6851</v>
      </c>
      <c r="C9050" s="1" t="s">
        <v>1979</v>
      </c>
      <c r="D9050" s="1" t="n">
        <v>1</v>
      </c>
      <c r="E9050" s="16" t="n">
        <v>623</v>
      </c>
      <c r="F9050" s="17" t="n">
        <v>0.05</v>
      </c>
      <c r="G9050" s="16" t="n">
        <v>591.85</v>
      </c>
      <c r="I9050" s="1" t="str">
        <f aca="false">INDEX(Products!$C$2:$C$51,MATCH(C9050,Products!$A$2:$A$51,0))</f>
        <v>Beauty &amp; Personal Care</v>
      </c>
      <c r="J9050" s="1" t="str">
        <f aca="false">INDEX(Orders!$E$2:$E$8001,MATCH(B9050,Orders!$A$2:$A$8001,0))</f>
        <v>Delivered</v>
      </c>
      <c r="K9050" s="1" t="str">
        <f aca="false">LEFT(INDEX(Orders!$C$2:$C$8001,MATCH(B9050,Orders!$A$2:$A$8001,0)),7)</f>
        <v>2025-11</v>
      </c>
    </row>
    <row r="9051" customFormat="false" ht="15" hidden="false" customHeight="true" outlineLevel="0" collapsed="false">
      <c r="A9051" s="1" t="s">
        <v>19521</v>
      </c>
      <c r="B9051" s="1" t="s">
        <v>6852</v>
      </c>
      <c r="C9051" s="1" t="s">
        <v>1977</v>
      </c>
      <c r="D9051" s="1" t="n">
        <v>1</v>
      </c>
      <c r="E9051" s="16" t="n">
        <v>2386.05</v>
      </c>
      <c r="F9051" s="17" t="n">
        <v>0.2</v>
      </c>
      <c r="G9051" s="16" t="n">
        <v>1908.84</v>
      </c>
      <c r="I9051" s="1" t="str">
        <f aca="false">INDEX(Products!$C$2:$C$51,MATCH(C9051,Products!$A$2:$A$51,0))</f>
        <v>Beauty &amp; Personal Care</v>
      </c>
      <c r="J9051" s="1" t="str">
        <f aca="false">INDEX(Orders!$E$2:$E$8001,MATCH(B9051,Orders!$A$2:$A$8001,0))</f>
        <v>Delivered</v>
      </c>
      <c r="K9051" s="1" t="str">
        <f aca="false">LEFT(INDEX(Orders!$C$2:$C$8001,MATCH(B9051,Orders!$A$2:$A$8001,0)),7)</f>
        <v>2025-11</v>
      </c>
    </row>
    <row r="9052" customFormat="false" ht="15" hidden="false" customHeight="true" outlineLevel="0" collapsed="false">
      <c r="A9052" s="1" t="s">
        <v>19522</v>
      </c>
      <c r="B9052" s="1" t="s">
        <v>6852</v>
      </c>
      <c r="C9052" s="1" t="s">
        <v>2006</v>
      </c>
      <c r="D9052" s="1" t="n">
        <v>1</v>
      </c>
      <c r="E9052" s="16" t="n">
        <v>482.17</v>
      </c>
      <c r="F9052" s="17" t="n">
        <v>0</v>
      </c>
      <c r="G9052" s="16" t="n">
        <v>482.17</v>
      </c>
      <c r="I9052" s="1" t="str">
        <f aca="false">INDEX(Products!$C$2:$C$51,MATCH(C9052,Products!$A$2:$A$51,0))</f>
        <v>Books &amp; Stationery</v>
      </c>
      <c r="J9052" s="1" t="str">
        <f aca="false">INDEX(Orders!$E$2:$E$8001,MATCH(B9052,Orders!$A$2:$A$8001,0))</f>
        <v>Delivered</v>
      </c>
      <c r="K9052" s="1" t="str">
        <f aca="false">LEFT(INDEX(Orders!$C$2:$C$8001,MATCH(B9052,Orders!$A$2:$A$8001,0)),7)</f>
        <v>2025-11</v>
      </c>
    </row>
    <row r="9053" customFormat="false" ht="15" hidden="false" customHeight="true" outlineLevel="0" collapsed="false">
      <c r="A9053" s="1" t="s">
        <v>19523</v>
      </c>
      <c r="B9053" s="1" t="s">
        <v>6853</v>
      </c>
      <c r="C9053" s="1" t="s">
        <v>1922</v>
      </c>
      <c r="D9053" s="1" t="n">
        <v>1</v>
      </c>
      <c r="E9053" s="16" t="n">
        <v>3142.61</v>
      </c>
      <c r="F9053" s="17" t="n">
        <v>0.1</v>
      </c>
      <c r="G9053" s="16" t="n">
        <v>2828.35</v>
      </c>
      <c r="I9053" s="1" t="str">
        <f aca="false">INDEX(Products!$C$2:$C$51,MATCH(C9053,Products!$A$2:$A$51,0))</f>
        <v>Electronics</v>
      </c>
      <c r="J9053" s="1" t="str">
        <f aca="false">INDEX(Orders!$E$2:$E$8001,MATCH(B9053,Orders!$A$2:$A$8001,0))</f>
        <v>Delivered</v>
      </c>
      <c r="K9053" s="1" t="str">
        <f aca="false">LEFT(INDEX(Orders!$C$2:$C$8001,MATCH(B9053,Orders!$A$2:$A$8001,0)),7)</f>
        <v>2024-04</v>
      </c>
    </row>
    <row r="9054" customFormat="false" ht="15" hidden="false" customHeight="true" outlineLevel="0" collapsed="false">
      <c r="A9054" s="1" t="s">
        <v>19524</v>
      </c>
      <c r="B9054" s="1" t="s">
        <v>6853</v>
      </c>
      <c r="C9054" s="1" t="s">
        <v>2006</v>
      </c>
      <c r="D9054" s="1" t="n">
        <v>1</v>
      </c>
      <c r="E9054" s="16" t="n">
        <v>482.17</v>
      </c>
      <c r="F9054" s="17" t="n">
        <v>0.15</v>
      </c>
      <c r="G9054" s="16" t="n">
        <v>409.84</v>
      </c>
      <c r="I9054" s="1" t="str">
        <f aca="false">INDEX(Products!$C$2:$C$51,MATCH(C9054,Products!$A$2:$A$51,0))</f>
        <v>Books &amp; Stationery</v>
      </c>
      <c r="J9054" s="1" t="str">
        <f aca="false">INDEX(Orders!$E$2:$E$8001,MATCH(B9054,Orders!$A$2:$A$8001,0))</f>
        <v>Delivered</v>
      </c>
      <c r="K9054" s="1" t="str">
        <f aca="false">LEFT(INDEX(Orders!$C$2:$C$8001,MATCH(B9054,Orders!$A$2:$A$8001,0)),7)</f>
        <v>2024-04</v>
      </c>
    </row>
    <row r="9055" customFormat="false" ht="15" hidden="false" customHeight="true" outlineLevel="0" collapsed="false">
      <c r="A9055" s="1" t="s">
        <v>19525</v>
      </c>
      <c r="B9055" s="1" t="s">
        <v>6853</v>
      </c>
      <c r="C9055" s="1" t="s">
        <v>1986</v>
      </c>
      <c r="D9055" s="1" t="n">
        <v>2</v>
      </c>
      <c r="E9055" s="16" t="n">
        <v>2871.85</v>
      </c>
      <c r="F9055" s="17" t="n">
        <v>0.2</v>
      </c>
      <c r="G9055" s="16" t="n">
        <v>4594.96</v>
      </c>
      <c r="I9055" s="1" t="str">
        <f aca="false">INDEX(Products!$C$2:$C$51,MATCH(C9055,Products!$A$2:$A$51,0))</f>
        <v>Beauty &amp; Personal Care</v>
      </c>
      <c r="J9055" s="1" t="str">
        <f aca="false">INDEX(Orders!$E$2:$E$8001,MATCH(B9055,Orders!$A$2:$A$8001,0))</f>
        <v>Delivered</v>
      </c>
      <c r="K9055" s="1" t="str">
        <f aca="false">LEFT(INDEX(Orders!$C$2:$C$8001,MATCH(B9055,Orders!$A$2:$A$8001,0)),7)</f>
        <v>2024-04</v>
      </c>
    </row>
    <row r="9056" customFormat="false" ht="15" hidden="false" customHeight="true" outlineLevel="0" collapsed="false">
      <c r="A9056" s="1" t="s">
        <v>19526</v>
      </c>
      <c r="B9056" s="1" t="s">
        <v>6854</v>
      </c>
      <c r="C9056" s="1" t="s">
        <v>2006</v>
      </c>
      <c r="D9056" s="1" t="n">
        <v>1</v>
      </c>
      <c r="E9056" s="16" t="n">
        <v>482.17</v>
      </c>
      <c r="F9056" s="17" t="n">
        <v>0.2</v>
      </c>
      <c r="G9056" s="16" t="n">
        <v>385.74</v>
      </c>
      <c r="I9056" s="1" t="str">
        <f aca="false">INDEX(Products!$C$2:$C$51,MATCH(C9056,Products!$A$2:$A$51,0))</f>
        <v>Books &amp; Stationery</v>
      </c>
      <c r="J9056" s="1" t="str">
        <f aca="false">INDEX(Orders!$E$2:$E$8001,MATCH(B9056,Orders!$A$2:$A$8001,0))</f>
        <v>Delivered</v>
      </c>
      <c r="K9056" s="1" t="str">
        <f aca="false">LEFT(INDEX(Orders!$C$2:$C$8001,MATCH(B9056,Orders!$A$2:$A$8001,0)),7)</f>
        <v>2024-06</v>
      </c>
    </row>
    <row r="9057" customFormat="false" ht="15" hidden="false" customHeight="true" outlineLevel="0" collapsed="false">
      <c r="A9057" s="1" t="s">
        <v>19527</v>
      </c>
      <c r="B9057" s="1" t="s">
        <v>6855</v>
      </c>
      <c r="C9057" s="1" t="s">
        <v>1975</v>
      </c>
      <c r="D9057" s="1" t="n">
        <v>1</v>
      </c>
      <c r="E9057" s="16" t="n">
        <v>862.99</v>
      </c>
      <c r="F9057" s="17" t="n">
        <v>0</v>
      </c>
      <c r="G9057" s="16" t="n">
        <v>862.99</v>
      </c>
      <c r="I9057" s="1" t="str">
        <f aca="false">INDEX(Products!$C$2:$C$51,MATCH(C9057,Products!$A$2:$A$51,0))</f>
        <v>Beauty &amp; Personal Care</v>
      </c>
      <c r="J9057" s="1" t="str">
        <f aca="false">INDEX(Orders!$E$2:$E$8001,MATCH(B9057,Orders!$A$2:$A$8001,0))</f>
        <v>Delivered</v>
      </c>
      <c r="K9057" s="1" t="str">
        <f aca="false">LEFT(INDEX(Orders!$C$2:$C$8001,MATCH(B9057,Orders!$A$2:$A$8001,0)),7)</f>
        <v>2025-01</v>
      </c>
    </row>
    <row r="9058" customFormat="false" ht="15" hidden="false" customHeight="true" outlineLevel="0" collapsed="false">
      <c r="A9058" s="1" t="s">
        <v>19528</v>
      </c>
      <c r="B9058" s="1" t="s">
        <v>6856</v>
      </c>
      <c r="C9058" s="1" t="s">
        <v>1940</v>
      </c>
      <c r="D9058" s="1" t="n">
        <v>1</v>
      </c>
      <c r="E9058" s="16" t="n">
        <v>2374.52</v>
      </c>
      <c r="F9058" s="17" t="n">
        <v>0.1</v>
      </c>
      <c r="G9058" s="16" t="n">
        <v>2137.07</v>
      </c>
      <c r="I9058" s="1" t="str">
        <f aca="false">INDEX(Products!$C$2:$C$51,MATCH(C9058,Products!$A$2:$A$51,0))</f>
        <v>Fashion</v>
      </c>
      <c r="J9058" s="1" t="str">
        <f aca="false">INDEX(Orders!$E$2:$E$8001,MATCH(B9058,Orders!$A$2:$A$8001,0))</f>
        <v>Cancelled</v>
      </c>
      <c r="K9058" s="1" t="str">
        <f aca="false">LEFT(INDEX(Orders!$C$2:$C$8001,MATCH(B9058,Orders!$A$2:$A$8001,0)),7)</f>
        <v>2025-12</v>
      </c>
    </row>
    <row r="9059" customFormat="false" ht="15" hidden="false" customHeight="true" outlineLevel="0" collapsed="false">
      <c r="A9059" s="1" t="s">
        <v>19529</v>
      </c>
      <c r="B9059" s="1" t="s">
        <v>6856</v>
      </c>
      <c r="C9059" s="1" t="s">
        <v>1961</v>
      </c>
      <c r="D9059" s="1" t="n">
        <v>2</v>
      </c>
      <c r="E9059" s="16" t="n">
        <v>3493.68</v>
      </c>
      <c r="F9059" s="17" t="n">
        <v>0.2</v>
      </c>
      <c r="G9059" s="16" t="n">
        <v>5589.89</v>
      </c>
      <c r="I9059" s="1" t="str">
        <f aca="false">INDEX(Products!$C$2:$C$51,MATCH(C9059,Products!$A$2:$A$51,0))</f>
        <v>Home &amp; Kitchen</v>
      </c>
      <c r="J9059" s="1" t="str">
        <f aca="false">INDEX(Orders!$E$2:$E$8001,MATCH(B9059,Orders!$A$2:$A$8001,0))</f>
        <v>Cancelled</v>
      </c>
      <c r="K9059" s="1" t="str">
        <f aca="false">LEFT(INDEX(Orders!$C$2:$C$8001,MATCH(B9059,Orders!$A$2:$A$8001,0)),7)</f>
        <v>2025-12</v>
      </c>
    </row>
    <row r="9060" customFormat="false" ht="15" hidden="false" customHeight="true" outlineLevel="0" collapsed="false">
      <c r="A9060" s="1" t="s">
        <v>19530</v>
      </c>
      <c r="B9060" s="1" t="s">
        <v>6857</v>
      </c>
      <c r="C9060" s="1" t="s">
        <v>2007</v>
      </c>
      <c r="D9060" s="1" t="n">
        <v>1</v>
      </c>
      <c r="E9060" s="16" t="n">
        <v>750.27</v>
      </c>
      <c r="F9060" s="17" t="n">
        <v>0.05</v>
      </c>
      <c r="G9060" s="16" t="n">
        <v>712.76</v>
      </c>
      <c r="I9060" s="1" t="str">
        <f aca="false">INDEX(Products!$C$2:$C$51,MATCH(C9060,Products!$A$2:$A$51,0))</f>
        <v>Books &amp; Stationery</v>
      </c>
      <c r="J9060" s="1" t="str">
        <f aca="false">INDEX(Orders!$E$2:$E$8001,MATCH(B9060,Orders!$A$2:$A$8001,0))</f>
        <v>Delivered</v>
      </c>
      <c r="K9060" s="1" t="str">
        <f aca="false">LEFT(INDEX(Orders!$C$2:$C$8001,MATCH(B9060,Orders!$A$2:$A$8001,0)),7)</f>
        <v>2024-10</v>
      </c>
    </row>
    <row r="9061" customFormat="false" ht="15" hidden="false" customHeight="true" outlineLevel="0" collapsed="false">
      <c r="A9061" s="1" t="s">
        <v>19531</v>
      </c>
      <c r="B9061" s="1" t="s">
        <v>6858</v>
      </c>
      <c r="C9061" s="1" t="s">
        <v>1990</v>
      </c>
      <c r="D9061" s="1" t="n">
        <v>1</v>
      </c>
      <c r="E9061" s="16" t="n">
        <v>5311.32</v>
      </c>
      <c r="F9061" s="17" t="n">
        <v>0.2</v>
      </c>
      <c r="G9061" s="16" t="n">
        <v>4249.06</v>
      </c>
      <c r="I9061" s="1" t="str">
        <f aca="false">INDEX(Products!$C$2:$C$51,MATCH(C9061,Products!$A$2:$A$51,0))</f>
        <v>Sports &amp; Fitness</v>
      </c>
      <c r="J9061" s="1" t="str">
        <f aca="false">INDEX(Orders!$E$2:$E$8001,MATCH(B9061,Orders!$A$2:$A$8001,0))</f>
        <v>Delivered</v>
      </c>
      <c r="K9061" s="1" t="str">
        <f aca="false">LEFT(INDEX(Orders!$C$2:$C$8001,MATCH(B9061,Orders!$A$2:$A$8001,0)),7)</f>
        <v>2024-09</v>
      </c>
    </row>
    <row r="9062" customFormat="false" ht="15" hidden="false" customHeight="true" outlineLevel="0" collapsed="false">
      <c r="A9062" s="1" t="s">
        <v>19532</v>
      </c>
      <c r="B9062" s="1" t="s">
        <v>6858</v>
      </c>
      <c r="C9062" s="1" t="s">
        <v>1930</v>
      </c>
      <c r="D9062" s="1" t="n">
        <v>2</v>
      </c>
      <c r="E9062" s="16" t="n">
        <v>2398.35</v>
      </c>
      <c r="F9062" s="17" t="n">
        <v>0.15</v>
      </c>
      <c r="G9062" s="16" t="n">
        <v>4077.2</v>
      </c>
      <c r="I9062" s="1" t="str">
        <f aca="false">INDEX(Products!$C$2:$C$51,MATCH(C9062,Products!$A$2:$A$51,0))</f>
        <v>Electronics</v>
      </c>
      <c r="J9062" s="1" t="str">
        <f aca="false">INDEX(Orders!$E$2:$E$8001,MATCH(B9062,Orders!$A$2:$A$8001,0))</f>
        <v>Delivered</v>
      </c>
      <c r="K9062" s="1" t="str">
        <f aca="false">LEFT(INDEX(Orders!$C$2:$C$8001,MATCH(B9062,Orders!$A$2:$A$8001,0)),7)</f>
        <v>2024-09</v>
      </c>
    </row>
    <row r="9063" customFormat="false" ht="15" hidden="false" customHeight="true" outlineLevel="0" collapsed="false">
      <c r="A9063" s="1" t="s">
        <v>19533</v>
      </c>
      <c r="B9063" s="1" t="s">
        <v>6858</v>
      </c>
      <c r="C9063" s="1" t="s">
        <v>1979</v>
      </c>
      <c r="D9063" s="1" t="n">
        <v>2</v>
      </c>
      <c r="E9063" s="16" t="n">
        <v>623</v>
      </c>
      <c r="F9063" s="17" t="n">
        <v>0.05</v>
      </c>
      <c r="G9063" s="16" t="n">
        <v>1183.7</v>
      </c>
      <c r="I9063" s="1" t="str">
        <f aca="false">INDEX(Products!$C$2:$C$51,MATCH(C9063,Products!$A$2:$A$51,0))</f>
        <v>Beauty &amp; Personal Care</v>
      </c>
      <c r="J9063" s="1" t="str">
        <f aca="false">INDEX(Orders!$E$2:$E$8001,MATCH(B9063,Orders!$A$2:$A$8001,0))</f>
        <v>Delivered</v>
      </c>
      <c r="K9063" s="1" t="str">
        <f aca="false">LEFT(INDEX(Orders!$C$2:$C$8001,MATCH(B9063,Orders!$A$2:$A$8001,0)),7)</f>
        <v>2024-09</v>
      </c>
    </row>
    <row r="9064" customFormat="false" ht="15" hidden="false" customHeight="true" outlineLevel="0" collapsed="false">
      <c r="A9064" s="1" t="s">
        <v>19534</v>
      </c>
      <c r="B9064" s="1" t="s">
        <v>6858</v>
      </c>
      <c r="C9064" s="1" t="s">
        <v>2006</v>
      </c>
      <c r="D9064" s="1" t="n">
        <v>2</v>
      </c>
      <c r="E9064" s="16" t="n">
        <v>482.17</v>
      </c>
      <c r="F9064" s="17" t="n">
        <v>0</v>
      </c>
      <c r="G9064" s="16" t="n">
        <v>964.34</v>
      </c>
      <c r="I9064" s="1" t="str">
        <f aca="false">INDEX(Products!$C$2:$C$51,MATCH(C9064,Products!$A$2:$A$51,0))</f>
        <v>Books &amp; Stationery</v>
      </c>
      <c r="J9064" s="1" t="str">
        <f aca="false">INDEX(Orders!$E$2:$E$8001,MATCH(B9064,Orders!$A$2:$A$8001,0))</f>
        <v>Delivered</v>
      </c>
      <c r="K9064" s="1" t="str">
        <f aca="false">LEFT(INDEX(Orders!$C$2:$C$8001,MATCH(B9064,Orders!$A$2:$A$8001,0)),7)</f>
        <v>2024-09</v>
      </c>
    </row>
    <row r="9065" customFormat="false" ht="15" hidden="false" customHeight="true" outlineLevel="0" collapsed="false">
      <c r="A9065" s="1" t="s">
        <v>19535</v>
      </c>
      <c r="B9065" s="1" t="s">
        <v>6858</v>
      </c>
      <c r="C9065" s="1" t="s">
        <v>1918</v>
      </c>
      <c r="D9065" s="1" t="n">
        <v>3</v>
      </c>
      <c r="E9065" s="16" t="n">
        <v>2978.99</v>
      </c>
      <c r="F9065" s="17" t="n">
        <v>0</v>
      </c>
      <c r="G9065" s="16" t="n">
        <v>8936.97</v>
      </c>
      <c r="I9065" s="1" t="str">
        <f aca="false">INDEX(Products!$C$2:$C$51,MATCH(C9065,Products!$A$2:$A$51,0))</f>
        <v>Electronics</v>
      </c>
      <c r="J9065" s="1" t="str">
        <f aca="false">INDEX(Orders!$E$2:$E$8001,MATCH(B9065,Orders!$A$2:$A$8001,0))</f>
        <v>Delivered</v>
      </c>
      <c r="K9065" s="1" t="str">
        <f aca="false">LEFT(INDEX(Orders!$C$2:$C$8001,MATCH(B9065,Orders!$A$2:$A$8001,0)),7)</f>
        <v>2024-09</v>
      </c>
    </row>
    <row r="9066" customFormat="false" ht="15" hidden="false" customHeight="true" outlineLevel="0" collapsed="false">
      <c r="A9066" s="1" t="s">
        <v>19536</v>
      </c>
      <c r="B9066" s="1" t="s">
        <v>6859</v>
      </c>
      <c r="C9066" s="1" t="s">
        <v>1997</v>
      </c>
      <c r="D9066" s="1" t="n">
        <v>2</v>
      </c>
      <c r="E9066" s="16" t="n">
        <v>311.15</v>
      </c>
      <c r="F9066" s="17" t="n">
        <v>0</v>
      </c>
      <c r="G9066" s="16" t="n">
        <v>622.3</v>
      </c>
      <c r="I9066" s="1" t="str">
        <f aca="false">INDEX(Products!$C$2:$C$51,MATCH(C9066,Products!$A$2:$A$51,0))</f>
        <v>Sports &amp; Fitness</v>
      </c>
      <c r="J9066" s="1" t="str">
        <f aca="false">INDEX(Orders!$E$2:$E$8001,MATCH(B9066,Orders!$A$2:$A$8001,0))</f>
        <v>Returned</v>
      </c>
      <c r="K9066" s="1" t="str">
        <f aca="false">LEFT(INDEX(Orders!$C$2:$C$8001,MATCH(B9066,Orders!$A$2:$A$8001,0)),7)</f>
        <v>2024-03</v>
      </c>
    </row>
    <row r="9067" customFormat="false" ht="15" hidden="false" customHeight="true" outlineLevel="0" collapsed="false">
      <c r="A9067" s="1" t="s">
        <v>19537</v>
      </c>
      <c r="B9067" s="1" t="s">
        <v>6859</v>
      </c>
      <c r="C9067" s="1" t="s">
        <v>2006</v>
      </c>
      <c r="D9067" s="1" t="n">
        <v>1</v>
      </c>
      <c r="E9067" s="16" t="n">
        <v>482.17</v>
      </c>
      <c r="F9067" s="17" t="n">
        <v>0.05</v>
      </c>
      <c r="G9067" s="16" t="n">
        <v>458.06</v>
      </c>
      <c r="I9067" s="1" t="str">
        <f aca="false">INDEX(Products!$C$2:$C$51,MATCH(C9067,Products!$A$2:$A$51,0))</f>
        <v>Books &amp; Stationery</v>
      </c>
      <c r="J9067" s="1" t="str">
        <f aca="false">INDEX(Orders!$E$2:$E$8001,MATCH(B9067,Orders!$A$2:$A$8001,0))</f>
        <v>Returned</v>
      </c>
      <c r="K9067" s="1" t="str">
        <f aca="false">LEFT(INDEX(Orders!$C$2:$C$8001,MATCH(B9067,Orders!$A$2:$A$8001,0)),7)</f>
        <v>2024-03</v>
      </c>
    </row>
    <row r="9068" customFormat="false" ht="15" hidden="false" customHeight="true" outlineLevel="0" collapsed="false">
      <c r="A9068" s="1" t="s">
        <v>19538</v>
      </c>
      <c r="B9068" s="1" t="s">
        <v>6860</v>
      </c>
      <c r="C9068" s="1" t="s">
        <v>1940</v>
      </c>
      <c r="D9068" s="1" t="n">
        <v>1</v>
      </c>
      <c r="E9068" s="16" t="n">
        <v>2374.52</v>
      </c>
      <c r="F9068" s="17" t="n">
        <v>0.1</v>
      </c>
      <c r="G9068" s="16" t="n">
        <v>2137.07</v>
      </c>
      <c r="I9068" s="1" t="str">
        <f aca="false">INDEX(Products!$C$2:$C$51,MATCH(C9068,Products!$A$2:$A$51,0))</f>
        <v>Fashion</v>
      </c>
      <c r="J9068" s="1" t="str">
        <f aca="false">INDEX(Orders!$E$2:$E$8001,MATCH(B9068,Orders!$A$2:$A$8001,0))</f>
        <v>Delivered</v>
      </c>
      <c r="K9068" s="1" t="str">
        <f aca="false">LEFT(INDEX(Orders!$C$2:$C$8001,MATCH(B9068,Orders!$A$2:$A$8001,0)),7)</f>
        <v>2025-02</v>
      </c>
    </row>
    <row r="9069" customFormat="false" ht="15" hidden="false" customHeight="true" outlineLevel="0" collapsed="false">
      <c r="A9069" s="1" t="s">
        <v>19539</v>
      </c>
      <c r="B9069" s="1" t="s">
        <v>6860</v>
      </c>
      <c r="C9069" s="1" t="s">
        <v>2006</v>
      </c>
      <c r="D9069" s="1" t="n">
        <v>1</v>
      </c>
      <c r="E9069" s="16" t="n">
        <v>482.17</v>
      </c>
      <c r="F9069" s="17" t="n">
        <v>0.1</v>
      </c>
      <c r="G9069" s="16" t="n">
        <v>433.95</v>
      </c>
      <c r="I9069" s="1" t="str">
        <f aca="false">INDEX(Products!$C$2:$C$51,MATCH(C9069,Products!$A$2:$A$51,0))</f>
        <v>Books &amp; Stationery</v>
      </c>
      <c r="J9069" s="1" t="str">
        <f aca="false">INDEX(Orders!$E$2:$E$8001,MATCH(B9069,Orders!$A$2:$A$8001,0))</f>
        <v>Delivered</v>
      </c>
      <c r="K9069" s="1" t="str">
        <f aca="false">LEFT(INDEX(Orders!$C$2:$C$8001,MATCH(B9069,Orders!$A$2:$A$8001,0)),7)</f>
        <v>2025-02</v>
      </c>
    </row>
    <row r="9070" customFormat="false" ht="15" hidden="false" customHeight="true" outlineLevel="0" collapsed="false">
      <c r="A9070" s="1" t="s">
        <v>19540</v>
      </c>
      <c r="B9070" s="1" t="s">
        <v>6861</v>
      </c>
      <c r="C9070" s="1" t="s">
        <v>2000</v>
      </c>
      <c r="D9070" s="1" t="n">
        <v>1</v>
      </c>
      <c r="E9070" s="16" t="n">
        <v>425.08</v>
      </c>
      <c r="F9070" s="17" t="n">
        <v>0.15</v>
      </c>
      <c r="G9070" s="16" t="n">
        <v>361.32</v>
      </c>
      <c r="I9070" s="1" t="str">
        <f aca="false">INDEX(Products!$C$2:$C$51,MATCH(C9070,Products!$A$2:$A$51,0))</f>
        <v>Books &amp; Stationery</v>
      </c>
      <c r="J9070" s="1" t="str">
        <f aca="false">INDEX(Orders!$E$2:$E$8001,MATCH(B9070,Orders!$A$2:$A$8001,0))</f>
        <v>Delivered</v>
      </c>
      <c r="K9070" s="1" t="str">
        <f aca="false">LEFT(INDEX(Orders!$C$2:$C$8001,MATCH(B9070,Orders!$A$2:$A$8001,0)),7)</f>
        <v>2025-01</v>
      </c>
    </row>
    <row r="9071" customFormat="false" ht="15" hidden="false" customHeight="true" outlineLevel="0" collapsed="false">
      <c r="A9071" s="1" t="s">
        <v>19541</v>
      </c>
      <c r="B9071" s="1" t="s">
        <v>6862</v>
      </c>
      <c r="C9071" s="1" t="s">
        <v>1959</v>
      </c>
      <c r="D9071" s="1" t="n">
        <v>1</v>
      </c>
      <c r="E9071" s="16" t="n">
        <v>2142.79</v>
      </c>
      <c r="F9071" s="17" t="n">
        <v>0</v>
      </c>
      <c r="G9071" s="16" t="n">
        <v>2142.79</v>
      </c>
      <c r="I9071" s="1" t="str">
        <f aca="false">INDEX(Products!$C$2:$C$51,MATCH(C9071,Products!$A$2:$A$51,0))</f>
        <v>Home &amp; Kitchen</v>
      </c>
      <c r="J9071" s="1" t="str">
        <f aca="false">INDEX(Orders!$E$2:$E$8001,MATCH(B9071,Orders!$A$2:$A$8001,0))</f>
        <v>Delivered</v>
      </c>
      <c r="K9071" s="1" t="str">
        <f aca="false">LEFT(INDEX(Orders!$C$2:$C$8001,MATCH(B9071,Orders!$A$2:$A$8001,0)),7)</f>
        <v>2024-06</v>
      </c>
    </row>
    <row r="9072" customFormat="false" ht="15" hidden="false" customHeight="true" outlineLevel="0" collapsed="false">
      <c r="A9072" s="1" t="s">
        <v>19542</v>
      </c>
      <c r="B9072" s="1" t="s">
        <v>6862</v>
      </c>
      <c r="C9072" s="1" t="s">
        <v>2007</v>
      </c>
      <c r="D9072" s="1" t="n">
        <v>1</v>
      </c>
      <c r="E9072" s="16" t="n">
        <v>750.27</v>
      </c>
      <c r="F9072" s="17" t="n">
        <v>0.05</v>
      </c>
      <c r="G9072" s="16" t="n">
        <v>712.76</v>
      </c>
      <c r="I9072" s="1" t="str">
        <f aca="false">INDEX(Products!$C$2:$C$51,MATCH(C9072,Products!$A$2:$A$51,0))</f>
        <v>Books &amp; Stationery</v>
      </c>
      <c r="J9072" s="1" t="str">
        <f aca="false">INDEX(Orders!$E$2:$E$8001,MATCH(B9072,Orders!$A$2:$A$8001,0))</f>
        <v>Delivered</v>
      </c>
      <c r="K9072" s="1" t="str">
        <f aca="false">LEFT(INDEX(Orders!$C$2:$C$8001,MATCH(B9072,Orders!$A$2:$A$8001,0)),7)</f>
        <v>2024-06</v>
      </c>
    </row>
    <row r="9073" customFormat="false" ht="15" hidden="false" customHeight="true" outlineLevel="0" collapsed="false">
      <c r="A9073" s="1" t="s">
        <v>19543</v>
      </c>
      <c r="B9073" s="1" t="s">
        <v>6862</v>
      </c>
      <c r="C9073" s="1" t="s">
        <v>1979</v>
      </c>
      <c r="D9073" s="1" t="n">
        <v>1</v>
      </c>
      <c r="E9073" s="16" t="n">
        <v>623</v>
      </c>
      <c r="F9073" s="17" t="n">
        <v>0</v>
      </c>
      <c r="G9073" s="16" t="n">
        <v>623</v>
      </c>
      <c r="I9073" s="1" t="str">
        <f aca="false">INDEX(Products!$C$2:$C$51,MATCH(C9073,Products!$A$2:$A$51,0))</f>
        <v>Beauty &amp; Personal Care</v>
      </c>
      <c r="J9073" s="1" t="str">
        <f aca="false">INDEX(Orders!$E$2:$E$8001,MATCH(B9073,Orders!$A$2:$A$8001,0))</f>
        <v>Delivered</v>
      </c>
      <c r="K9073" s="1" t="str">
        <f aca="false">LEFT(INDEX(Orders!$C$2:$C$8001,MATCH(B9073,Orders!$A$2:$A$8001,0)),7)</f>
        <v>2024-06</v>
      </c>
    </row>
    <row r="9074" customFormat="false" ht="15" hidden="false" customHeight="true" outlineLevel="0" collapsed="false">
      <c r="A9074" s="1" t="s">
        <v>19544</v>
      </c>
      <c r="B9074" s="1" t="s">
        <v>6863</v>
      </c>
      <c r="C9074" s="1" t="s">
        <v>1940</v>
      </c>
      <c r="D9074" s="1" t="n">
        <v>1</v>
      </c>
      <c r="E9074" s="16" t="n">
        <v>2374.52</v>
      </c>
      <c r="F9074" s="17" t="n">
        <v>0.1</v>
      </c>
      <c r="G9074" s="16" t="n">
        <v>2137.07</v>
      </c>
      <c r="I9074" s="1" t="str">
        <f aca="false">INDEX(Products!$C$2:$C$51,MATCH(C9074,Products!$A$2:$A$51,0))</f>
        <v>Fashion</v>
      </c>
      <c r="J9074" s="1" t="str">
        <f aca="false">INDEX(Orders!$E$2:$E$8001,MATCH(B9074,Orders!$A$2:$A$8001,0))</f>
        <v>Delivered</v>
      </c>
      <c r="K9074" s="1" t="str">
        <f aca="false">LEFT(INDEX(Orders!$C$2:$C$8001,MATCH(B9074,Orders!$A$2:$A$8001,0)),7)</f>
        <v>2025-08</v>
      </c>
    </row>
    <row r="9075" customFormat="false" ht="15" hidden="false" customHeight="true" outlineLevel="0" collapsed="false">
      <c r="A9075" s="1" t="s">
        <v>19545</v>
      </c>
      <c r="B9075" s="1" t="s">
        <v>6863</v>
      </c>
      <c r="C9075" s="1" t="s">
        <v>1930</v>
      </c>
      <c r="D9075" s="1" t="n">
        <v>3</v>
      </c>
      <c r="E9075" s="16" t="n">
        <v>2398.35</v>
      </c>
      <c r="F9075" s="17" t="n">
        <v>0</v>
      </c>
      <c r="G9075" s="16" t="n">
        <v>7195.05</v>
      </c>
      <c r="I9075" s="1" t="str">
        <f aca="false">INDEX(Products!$C$2:$C$51,MATCH(C9075,Products!$A$2:$A$51,0))</f>
        <v>Electronics</v>
      </c>
      <c r="J9075" s="1" t="str">
        <f aca="false">INDEX(Orders!$E$2:$E$8001,MATCH(B9075,Orders!$A$2:$A$8001,0))</f>
        <v>Delivered</v>
      </c>
      <c r="K9075" s="1" t="str">
        <f aca="false">LEFT(INDEX(Orders!$C$2:$C$8001,MATCH(B9075,Orders!$A$2:$A$8001,0)),7)</f>
        <v>2025-08</v>
      </c>
    </row>
    <row r="9076" customFormat="false" ht="15" hidden="false" customHeight="true" outlineLevel="0" collapsed="false">
      <c r="A9076" s="1" t="s">
        <v>19546</v>
      </c>
      <c r="B9076" s="1" t="s">
        <v>6863</v>
      </c>
      <c r="C9076" s="1" t="s">
        <v>1969</v>
      </c>
      <c r="D9076" s="1" t="n">
        <v>1</v>
      </c>
      <c r="E9076" s="16" t="n">
        <v>9171.98</v>
      </c>
      <c r="F9076" s="17" t="n">
        <v>0.1</v>
      </c>
      <c r="G9076" s="16" t="n">
        <v>8254.78</v>
      </c>
      <c r="I9076" s="1" t="str">
        <f aca="false">INDEX(Products!$C$2:$C$51,MATCH(C9076,Products!$A$2:$A$51,0))</f>
        <v>Home &amp; Kitchen</v>
      </c>
      <c r="J9076" s="1" t="str">
        <f aca="false">INDEX(Orders!$E$2:$E$8001,MATCH(B9076,Orders!$A$2:$A$8001,0))</f>
        <v>Delivered</v>
      </c>
      <c r="K9076" s="1" t="str">
        <f aca="false">LEFT(INDEX(Orders!$C$2:$C$8001,MATCH(B9076,Orders!$A$2:$A$8001,0)),7)</f>
        <v>2025-08</v>
      </c>
    </row>
    <row r="9077" customFormat="false" ht="15" hidden="false" customHeight="true" outlineLevel="0" collapsed="false">
      <c r="A9077" s="1" t="s">
        <v>19547</v>
      </c>
      <c r="B9077" s="1" t="s">
        <v>6864</v>
      </c>
      <c r="C9077" s="1" t="s">
        <v>1940</v>
      </c>
      <c r="D9077" s="1" t="n">
        <v>1</v>
      </c>
      <c r="E9077" s="16" t="n">
        <v>2374.52</v>
      </c>
      <c r="F9077" s="17" t="n">
        <v>0.05</v>
      </c>
      <c r="G9077" s="16" t="n">
        <v>2255.79</v>
      </c>
      <c r="I9077" s="1" t="str">
        <f aca="false">INDEX(Products!$C$2:$C$51,MATCH(C9077,Products!$A$2:$A$51,0))</f>
        <v>Fashion</v>
      </c>
      <c r="J9077" s="1" t="str">
        <f aca="false">INDEX(Orders!$E$2:$E$8001,MATCH(B9077,Orders!$A$2:$A$8001,0))</f>
        <v>Delivered</v>
      </c>
      <c r="K9077" s="1" t="str">
        <f aca="false">LEFT(INDEX(Orders!$C$2:$C$8001,MATCH(B9077,Orders!$A$2:$A$8001,0)),7)</f>
        <v>2025-08</v>
      </c>
    </row>
    <row r="9078" customFormat="false" ht="15" hidden="false" customHeight="true" outlineLevel="0" collapsed="false">
      <c r="A9078" s="1" t="s">
        <v>19548</v>
      </c>
      <c r="B9078" s="1" t="s">
        <v>6865</v>
      </c>
      <c r="C9078" s="1" t="s">
        <v>2007</v>
      </c>
      <c r="D9078" s="1" t="n">
        <v>1</v>
      </c>
      <c r="E9078" s="16" t="n">
        <v>750.27</v>
      </c>
      <c r="F9078" s="17" t="n">
        <v>0.1</v>
      </c>
      <c r="G9078" s="16" t="n">
        <v>675.24</v>
      </c>
      <c r="I9078" s="1" t="str">
        <f aca="false">INDEX(Products!$C$2:$C$51,MATCH(C9078,Products!$A$2:$A$51,0))</f>
        <v>Books &amp; Stationery</v>
      </c>
      <c r="J9078" s="1" t="str">
        <f aca="false">INDEX(Orders!$E$2:$E$8001,MATCH(B9078,Orders!$A$2:$A$8001,0))</f>
        <v>Returned</v>
      </c>
      <c r="K9078" s="1" t="str">
        <f aca="false">LEFT(INDEX(Orders!$C$2:$C$8001,MATCH(B9078,Orders!$A$2:$A$8001,0)),7)</f>
        <v>2025-03</v>
      </c>
    </row>
    <row r="9079" customFormat="false" ht="15" hidden="false" customHeight="true" outlineLevel="0" collapsed="false">
      <c r="A9079" s="1" t="s">
        <v>19549</v>
      </c>
      <c r="B9079" s="1" t="s">
        <v>6865</v>
      </c>
      <c r="C9079" s="1" t="s">
        <v>1953</v>
      </c>
      <c r="D9079" s="1" t="n">
        <v>1</v>
      </c>
      <c r="E9079" s="16" t="n">
        <v>4914.12</v>
      </c>
      <c r="F9079" s="17" t="n">
        <v>0</v>
      </c>
      <c r="G9079" s="16" t="n">
        <v>4914.12</v>
      </c>
      <c r="I9079" s="1" t="str">
        <f aca="false">INDEX(Products!$C$2:$C$51,MATCH(C9079,Products!$A$2:$A$51,0))</f>
        <v>Fashion</v>
      </c>
      <c r="J9079" s="1" t="str">
        <f aca="false">INDEX(Orders!$E$2:$E$8001,MATCH(B9079,Orders!$A$2:$A$8001,0))</f>
        <v>Returned</v>
      </c>
      <c r="K9079" s="1" t="str">
        <f aca="false">LEFT(INDEX(Orders!$C$2:$C$8001,MATCH(B9079,Orders!$A$2:$A$8001,0)),7)</f>
        <v>2025-03</v>
      </c>
    </row>
    <row r="9080" customFormat="false" ht="15" hidden="false" customHeight="true" outlineLevel="0" collapsed="false">
      <c r="A9080" s="1" t="s">
        <v>19550</v>
      </c>
      <c r="B9080" s="1" t="s">
        <v>6865</v>
      </c>
      <c r="C9080" s="1" t="s">
        <v>1997</v>
      </c>
      <c r="D9080" s="1" t="n">
        <v>2</v>
      </c>
      <c r="E9080" s="16" t="n">
        <v>311.15</v>
      </c>
      <c r="F9080" s="17" t="n">
        <v>0.05</v>
      </c>
      <c r="G9080" s="16" t="n">
        <v>591.18</v>
      </c>
      <c r="I9080" s="1" t="str">
        <f aca="false">INDEX(Products!$C$2:$C$51,MATCH(C9080,Products!$A$2:$A$51,0))</f>
        <v>Sports &amp; Fitness</v>
      </c>
      <c r="J9080" s="1" t="str">
        <f aca="false">INDEX(Orders!$E$2:$E$8001,MATCH(B9080,Orders!$A$2:$A$8001,0))</f>
        <v>Returned</v>
      </c>
      <c r="K9080" s="1" t="str">
        <f aca="false">LEFT(INDEX(Orders!$C$2:$C$8001,MATCH(B9080,Orders!$A$2:$A$8001,0)),7)</f>
        <v>2025-03</v>
      </c>
    </row>
    <row r="9081" customFormat="false" ht="15" hidden="false" customHeight="true" outlineLevel="0" collapsed="false">
      <c r="A9081" s="1" t="s">
        <v>19551</v>
      </c>
      <c r="B9081" s="1" t="s">
        <v>6866</v>
      </c>
      <c r="C9081" s="1" t="s">
        <v>1955</v>
      </c>
      <c r="D9081" s="1" t="n">
        <v>1</v>
      </c>
      <c r="E9081" s="16" t="n">
        <v>3340.76</v>
      </c>
      <c r="F9081" s="17" t="n">
        <v>0.05</v>
      </c>
      <c r="G9081" s="16" t="n">
        <v>3173.72</v>
      </c>
      <c r="I9081" s="1" t="str">
        <f aca="false">INDEX(Products!$C$2:$C$51,MATCH(C9081,Products!$A$2:$A$51,0))</f>
        <v>Home &amp; Kitchen</v>
      </c>
      <c r="J9081" s="1" t="str">
        <f aca="false">INDEX(Orders!$E$2:$E$8001,MATCH(B9081,Orders!$A$2:$A$8001,0))</f>
        <v>Delivered</v>
      </c>
      <c r="K9081" s="1" t="str">
        <f aca="false">LEFT(INDEX(Orders!$C$2:$C$8001,MATCH(B9081,Orders!$A$2:$A$8001,0)),7)</f>
        <v>2024-06</v>
      </c>
    </row>
    <row r="9082" customFormat="false" ht="15" hidden="false" customHeight="true" outlineLevel="0" collapsed="false">
      <c r="A9082" s="1" t="s">
        <v>19552</v>
      </c>
      <c r="B9082" s="1" t="s">
        <v>6867</v>
      </c>
      <c r="C9082" s="1" t="s">
        <v>1961</v>
      </c>
      <c r="D9082" s="1" t="n">
        <v>1</v>
      </c>
      <c r="E9082" s="16" t="n">
        <v>3493.68</v>
      </c>
      <c r="F9082" s="17" t="n">
        <v>0.15</v>
      </c>
      <c r="G9082" s="16" t="n">
        <v>2969.63</v>
      </c>
      <c r="I9082" s="1" t="str">
        <f aca="false">INDEX(Products!$C$2:$C$51,MATCH(C9082,Products!$A$2:$A$51,0))</f>
        <v>Home &amp; Kitchen</v>
      </c>
      <c r="J9082" s="1" t="str">
        <f aca="false">INDEX(Orders!$E$2:$E$8001,MATCH(B9082,Orders!$A$2:$A$8001,0))</f>
        <v>Delivered</v>
      </c>
      <c r="K9082" s="1" t="str">
        <f aca="false">LEFT(INDEX(Orders!$C$2:$C$8001,MATCH(B9082,Orders!$A$2:$A$8001,0)),7)</f>
        <v>2025-10</v>
      </c>
    </row>
    <row r="9083" customFormat="false" ht="15" hidden="false" customHeight="true" outlineLevel="0" collapsed="false">
      <c r="A9083" s="1" t="s">
        <v>19553</v>
      </c>
      <c r="B9083" s="1" t="s">
        <v>6868</v>
      </c>
      <c r="C9083" s="1" t="s">
        <v>2000</v>
      </c>
      <c r="D9083" s="1" t="n">
        <v>1</v>
      </c>
      <c r="E9083" s="16" t="n">
        <v>425.08</v>
      </c>
      <c r="F9083" s="17" t="n">
        <v>0.2</v>
      </c>
      <c r="G9083" s="16" t="n">
        <v>340.06</v>
      </c>
      <c r="I9083" s="1" t="str">
        <f aca="false">INDEX(Products!$C$2:$C$51,MATCH(C9083,Products!$A$2:$A$51,0))</f>
        <v>Books &amp; Stationery</v>
      </c>
      <c r="J9083" s="1" t="str">
        <f aca="false">INDEX(Orders!$E$2:$E$8001,MATCH(B9083,Orders!$A$2:$A$8001,0))</f>
        <v>Delivered</v>
      </c>
      <c r="K9083" s="1" t="str">
        <f aca="false">LEFT(INDEX(Orders!$C$2:$C$8001,MATCH(B9083,Orders!$A$2:$A$8001,0)),7)</f>
        <v>2025-06</v>
      </c>
    </row>
    <row r="9084" customFormat="false" ht="15" hidden="false" customHeight="true" outlineLevel="0" collapsed="false">
      <c r="A9084" s="1" t="s">
        <v>19554</v>
      </c>
      <c r="B9084" s="1" t="s">
        <v>6868</v>
      </c>
      <c r="C9084" s="1" t="s">
        <v>2007</v>
      </c>
      <c r="D9084" s="1" t="n">
        <v>1</v>
      </c>
      <c r="E9084" s="16" t="n">
        <v>750.27</v>
      </c>
      <c r="F9084" s="17" t="n">
        <v>0</v>
      </c>
      <c r="G9084" s="16" t="n">
        <v>750.27</v>
      </c>
      <c r="I9084" s="1" t="str">
        <f aca="false">INDEX(Products!$C$2:$C$51,MATCH(C9084,Products!$A$2:$A$51,0))</f>
        <v>Books &amp; Stationery</v>
      </c>
      <c r="J9084" s="1" t="str">
        <f aca="false">INDEX(Orders!$E$2:$E$8001,MATCH(B9084,Orders!$A$2:$A$8001,0))</f>
        <v>Delivered</v>
      </c>
      <c r="K9084" s="1" t="str">
        <f aca="false">LEFT(INDEX(Orders!$C$2:$C$8001,MATCH(B9084,Orders!$A$2:$A$8001,0)),7)</f>
        <v>2025-06</v>
      </c>
    </row>
    <row r="9085" customFormat="false" ht="15" hidden="false" customHeight="true" outlineLevel="0" collapsed="false">
      <c r="A9085" s="1" t="s">
        <v>19555</v>
      </c>
      <c r="B9085" s="1" t="s">
        <v>6868</v>
      </c>
      <c r="C9085" s="1" t="s">
        <v>2006</v>
      </c>
      <c r="D9085" s="1" t="n">
        <v>3</v>
      </c>
      <c r="E9085" s="16" t="n">
        <v>482.17</v>
      </c>
      <c r="F9085" s="17" t="n">
        <v>0.05</v>
      </c>
      <c r="G9085" s="16" t="n">
        <v>1374.18</v>
      </c>
      <c r="I9085" s="1" t="str">
        <f aca="false">INDEX(Products!$C$2:$C$51,MATCH(C9085,Products!$A$2:$A$51,0))</f>
        <v>Books &amp; Stationery</v>
      </c>
      <c r="J9085" s="1" t="str">
        <f aca="false">INDEX(Orders!$E$2:$E$8001,MATCH(B9085,Orders!$A$2:$A$8001,0))</f>
        <v>Delivered</v>
      </c>
      <c r="K9085" s="1" t="str">
        <f aca="false">LEFT(INDEX(Orders!$C$2:$C$8001,MATCH(B9085,Orders!$A$2:$A$8001,0)),7)</f>
        <v>2025-06</v>
      </c>
    </row>
    <row r="9086" customFormat="false" ht="15" hidden="false" customHeight="true" outlineLevel="0" collapsed="false">
      <c r="A9086" s="1" t="s">
        <v>19556</v>
      </c>
      <c r="B9086" s="1" t="s">
        <v>6869</v>
      </c>
      <c r="C9086" s="1" t="s">
        <v>2006</v>
      </c>
      <c r="D9086" s="1" t="n">
        <v>1</v>
      </c>
      <c r="E9086" s="16" t="n">
        <v>482.17</v>
      </c>
      <c r="F9086" s="17" t="n">
        <v>0</v>
      </c>
      <c r="G9086" s="16" t="n">
        <v>482.17</v>
      </c>
      <c r="I9086" s="1" t="str">
        <f aca="false">INDEX(Products!$C$2:$C$51,MATCH(C9086,Products!$A$2:$A$51,0))</f>
        <v>Books &amp; Stationery</v>
      </c>
      <c r="J9086" s="1" t="str">
        <f aca="false">INDEX(Orders!$E$2:$E$8001,MATCH(B9086,Orders!$A$2:$A$8001,0))</f>
        <v>Delivered</v>
      </c>
      <c r="K9086" s="1" t="str">
        <f aca="false">LEFT(INDEX(Orders!$C$2:$C$8001,MATCH(B9086,Orders!$A$2:$A$8001,0)),7)</f>
        <v>2025-06</v>
      </c>
    </row>
    <row r="9087" customFormat="false" ht="15" hidden="false" customHeight="true" outlineLevel="0" collapsed="false">
      <c r="A9087" s="1" t="s">
        <v>19557</v>
      </c>
      <c r="B9087" s="1" t="s">
        <v>6870</v>
      </c>
      <c r="C9087" s="1" t="s">
        <v>2007</v>
      </c>
      <c r="D9087" s="1" t="n">
        <v>1</v>
      </c>
      <c r="E9087" s="16" t="n">
        <v>750.27</v>
      </c>
      <c r="F9087" s="17" t="n">
        <v>0</v>
      </c>
      <c r="G9087" s="16" t="n">
        <v>750.27</v>
      </c>
      <c r="I9087" s="1" t="str">
        <f aca="false">INDEX(Products!$C$2:$C$51,MATCH(C9087,Products!$A$2:$A$51,0))</f>
        <v>Books &amp; Stationery</v>
      </c>
      <c r="J9087" s="1" t="str">
        <f aca="false">INDEX(Orders!$E$2:$E$8001,MATCH(B9087,Orders!$A$2:$A$8001,0))</f>
        <v>Delivered</v>
      </c>
      <c r="K9087" s="1" t="str">
        <f aca="false">LEFT(INDEX(Orders!$C$2:$C$8001,MATCH(B9087,Orders!$A$2:$A$8001,0)),7)</f>
        <v>2024-06</v>
      </c>
    </row>
    <row r="9088" customFormat="false" ht="15" hidden="false" customHeight="true" outlineLevel="0" collapsed="false">
      <c r="A9088" s="1" t="s">
        <v>19558</v>
      </c>
      <c r="B9088" s="1" t="s">
        <v>6871</v>
      </c>
      <c r="C9088" s="1" t="s">
        <v>1973</v>
      </c>
      <c r="D9088" s="1" t="n">
        <v>1</v>
      </c>
      <c r="E9088" s="16" t="n">
        <v>1158.24</v>
      </c>
      <c r="F9088" s="17" t="n">
        <v>0</v>
      </c>
      <c r="G9088" s="16" t="n">
        <v>1158.24</v>
      </c>
      <c r="I9088" s="1" t="str">
        <f aca="false">INDEX(Products!$C$2:$C$51,MATCH(C9088,Products!$A$2:$A$51,0))</f>
        <v>Home &amp; Kitchen</v>
      </c>
      <c r="J9088" s="1" t="str">
        <f aca="false">INDEX(Orders!$E$2:$E$8001,MATCH(B9088,Orders!$A$2:$A$8001,0))</f>
        <v>Delivered</v>
      </c>
      <c r="K9088" s="1" t="str">
        <f aca="false">LEFT(INDEX(Orders!$C$2:$C$8001,MATCH(B9088,Orders!$A$2:$A$8001,0)),7)</f>
        <v>2025-11</v>
      </c>
    </row>
    <row r="9089" customFormat="false" ht="15" hidden="false" customHeight="true" outlineLevel="0" collapsed="false">
      <c r="A9089" s="1" t="s">
        <v>19559</v>
      </c>
      <c r="B9089" s="1" t="s">
        <v>6871</v>
      </c>
      <c r="C9089" s="1" t="s">
        <v>1940</v>
      </c>
      <c r="D9089" s="1" t="n">
        <v>1</v>
      </c>
      <c r="E9089" s="16" t="n">
        <v>2374.52</v>
      </c>
      <c r="F9089" s="17" t="n">
        <v>0</v>
      </c>
      <c r="G9089" s="16" t="n">
        <v>2374.52</v>
      </c>
      <c r="I9089" s="1" t="str">
        <f aca="false">INDEX(Products!$C$2:$C$51,MATCH(C9089,Products!$A$2:$A$51,0))</f>
        <v>Fashion</v>
      </c>
      <c r="J9089" s="1" t="str">
        <f aca="false">INDEX(Orders!$E$2:$E$8001,MATCH(B9089,Orders!$A$2:$A$8001,0))</f>
        <v>Delivered</v>
      </c>
      <c r="K9089" s="1" t="str">
        <f aca="false">LEFT(INDEX(Orders!$C$2:$C$8001,MATCH(B9089,Orders!$A$2:$A$8001,0)),7)</f>
        <v>2025-11</v>
      </c>
    </row>
    <row r="9090" customFormat="false" ht="15" hidden="false" customHeight="true" outlineLevel="0" collapsed="false">
      <c r="A9090" s="1" t="s">
        <v>19560</v>
      </c>
      <c r="B9090" s="1" t="s">
        <v>6871</v>
      </c>
      <c r="C9090" s="1" t="s">
        <v>1933</v>
      </c>
      <c r="D9090" s="1" t="n">
        <v>1</v>
      </c>
      <c r="E9090" s="16" t="n">
        <v>7194.38</v>
      </c>
      <c r="F9090" s="17" t="n">
        <v>0.1</v>
      </c>
      <c r="G9090" s="16" t="n">
        <v>6474.94</v>
      </c>
      <c r="I9090" s="1" t="str">
        <f aca="false">INDEX(Products!$C$2:$C$51,MATCH(C9090,Products!$A$2:$A$51,0))</f>
        <v>Electronics</v>
      </c>
      <c r="J9090" s="1" t="str">
        <f aca="false">INDEX(Orders!$E$2:$E$8001,MATCH(B9090,Orders!$A$2:$A$8001,0))</f>
        <v>Delivered</v>
      </c>
      <c r="K9090" s="1" t="str">
        <f aca="false">LEFT(INDEX(Orders!$C$2:$C$8001,MATCH(B9090,Orders!$A$2:$A$8001,0)),7)</f>
        <v>2025-11</v>
      </c>
    </row>
    <row r="9091" customFormat="false" ht="15" hidden="false" customHeight="true" outlineLevel="0" collapsed="false">
      <c r="A9091" s="1" t="s">
        <v>19561</v>
      </c>
      <c r="B9091" s="1" t="s">
        <v>6871</v>
      </c>
      <c r="C9091" s="1" t="s">
        <v>2007</v>
      </c>
      <c r="D9091" s="1" t="n">
        <v>1</v>
      </c>
      <c r="E9091" s="16" t="n">
        <v>750.27</v>
      </c>
      <c r="F9091" s="17" t="n">
        <v>0</v>
      </c>
      <c r="G9091" s="16" t="n">
        <v>750.27</v>
      </c>
      <c r="I9091" s="1" t="str">
        <f aca="false">INDEX(Products!$C$2:$C$51,MATCH(C9091,Products!$A$2:$A$51,0))</f>
        <v>Books &amp; Stationery</v>
      </c>
      <c r="J9091" s="1" t="str">
        <f aca="false">INDEX(Orders!$E$2:$E$8001,MATCH(B9091,Orders!$A$2:$A$8001,0))</f>
        <v>Delivered</v>
      </c>
      <c r="K9091" s="1" t="str">
        <f aca="false">LEFT(INDEX(Orders!$C$2:$C$8001,MATCH(B9091,Orders!$A$2:$A$8001,0)),7)</f>
        <v>2025-11</v>
      </c>
    </row>
    <row r="9092" customFormat="false" ht="15" hidden="false" customHeight="true" outlineLevel="0" collapsed="false">
      <c r="A9092" s="1" t="s">
        <v>19562</v>
      </c>
      <c r="B9092" s="1" t="s">
        <v>6872</v>
      </c>
      <c r="C9092" s="1" t="s">
        <v>2007</v>
      </c>
      <c r="D9092" s="1" t="n">
        <v>2</v>
      </c>
      <c r="E9092" s="16" t="n">
        <v>750.27</v>
      </c>
      <c r="F9092" s="17" t="n">
        <v>0</v>
      </c>
      <c r="G9092" s="16" t="n">
        <v>1500.54</v>
      </c>
      <c r="I9092" s="1" t="str">
        <f aca="false">INDEX(Products!$C$2:$C$51,MATCH(C9092,Products!$A$2:$A$51,0))</f>
        <v>Books &amp; Stationery</v>
      </c>
      <c r="J9092" s="1" t="str">
        <f aca="false">INDEX(Orders!$E$2:$E$8001,MATCH(B9092,Orders!$A$2:$A$8001,0))</f>
        <v>Delivered</v>
      </c>
      <c r="K9092" s="1" t="str">
        <f aca="false">LEFT(INDEX(Orders!$C$2:$C$8001,MATCH(B9092,Orders!$A$2:$A$8001,0)),7)</f>
        <v>2025-11</v>
      </c>
    </row>
    <row r="9093" customFormat="false" ht="15" hidden="false" customHeight="true" outlineLevel="0" collapsed="false">
      <c r="A9093" s="1" t="s">
        <v>19563</v>
      </c>
      <c r="B9093" s="1" t="s">
        <v>6872</v>
      </c>
      <c r="C9093" s="1" t="s">
        <v>1976</v>
      </c>
      <c r="D9093" s="1" t="n">
        <v>1</v>
      </c>
      <c r="E9093" s="16" t="n">
        <v>1603.35</v>
      </c>
      <c r="F9093" s="17" t="n">
        <v>0.05</v>
      </c>
      <c r="G9093" s="16" t="n">
        <v>1523.18</v>
      </c>
      <c r="I9093" s="1" t="str">
        <f aca="false">INDEX(Products!$C$2:$C$51,MATCH(C9093,Products!$A$2:$A$51,0))</f>
        <v>Beauty &amp; Personal Care</v>
      </c>
      <c r="J9093" s="1" t="str">
        <f aca="false">INDEX(Orders!$E$2:$E$8001,MATCH(B9093,Orders!$A$2:$A$8001,0))</f>
        <v>Delivered</v>
      </c>
      <c r="K9093" s="1" t="str">
        <f aca="false">LEFT(INDEX(Orders!$C$2:$C$8001,MATCH(B9093,Orders!$A$2:$A$8001,0)),7)</f>
        <v>2025-11</v>
      </c>
    </row>
    <row r="9094" customFormat="false" ht="15" hidden="false" customHeight="true" outlineLevel="0" collapsed="false">
      <c r="A9094" s="1" t="s">
        <v>19564</v>
      </c>
      <c r="B9094" s="1" t="s">
        <v>6873</v>
      </c>
      <c r="C9094" s="1" t="s">
        <v>1990</v>
      </c>
      <c r="D9094" s="1" t="n">
        <v>1</v>
      </c>
      <c r="E9094" s="16" t="n">
        <v>5311.32</v>
      </c>
      <c r="F9094" s="17" t="n">
        <v>0.15</v>
      </c>
      <c r="G9094" s="16" t="n">
        <v>4514.62</v>
      </c>
      <c r="I9094" s="1" t="str">
        <f aca="false">INDEX(Products!$C$2:$C$51,MATCH(C9094,Products!$A$2:$A$51,0))</f>
        <v>Sports &amp; Fitness</v>
      </c>
      <c r="J9094" s="1" t="str">
        <f aca="false">INDEX(Orders!$E$2:$E$8001,MATCH(B9094,Orders!$A$2:$A$8001,0))</f>
        <v>Delivered</v>
      </c>
      <c r="K9094" s="1" t="str">
        <f aca="false">LEFT(INDEX(Orders!$C$2:$C$8001,MATCH(B9094,Orders!$A$2:$A$8001,0)),7)</f>
        <v>2025-12</v>
      </c>
    </row>
    <row r="9095" customFormat="false" ht="15" hidden="false" customHeight="true" outlineLevel="0" collapsed="false">
      <c r="A9095" s="1" t="s">
        <v>19565</v>
      </c>
      <c r="B9095" s="1" t="s">
        <v>6873</v>
      </c>
      <c r="C9095" s="1" t="s">
        <v>1937</v>
      </c>
      <c r="D9095" s="1" t="n">
        <v>1</v>
      </c>
      <c r="E9095" s="16" t="n">
        <v>1364.75</v>
      </c>
      <c r="F9095" s="17" t="n">
        <v>0</v>
      </c>
      <c r="G9095" s="16" t="n">
        <v>1364.75</v>
      </c>
      <c r="I9095" s="1" t="str">
        <f aca="false">INDEX(Products!$C$2:$C$51,MATCH(C9095,Products!$A$2:$A$51,0))</f>
        <v>Fashion</v>
      </c>
      <c r="J9095" s="1" t="str">
        <f aca="false">INDEX(Orders!$E$2:$E$8001,MATCH(B9095,Orders!$A$2:$A$8001,0))</f>
        <v>Delivered</v>
      </c>
      <c r="K9095" s="1" t="str">
        <f aca="false">LEFT(INDEX(Orders!$C$2:$C$8001,MATCH(B9095,Orders!$A$2:$A$8001,0)),7)</f>
        <v>2025-12</v>
      </c>
    </row>
    <row r="9096" customFormat="false" ht="15" hidden="false" customHeight="true" outlineLevel="0" collapsed="false">
      <c r="A9096" s="1" t="s">
        <v>19566</v>
      </c>
      <c r="B9096" s="1" t="s">
        <v>6873</v>
      </c>
      <c r="C9096" s="1" t="s">
        <v>1959</v>
      </c>
      <c r="D9096" s="1" t="n">
        <v>1</v>
      </c>
      <c r="E9096" s="16" t="n">
        <v>2142.79</v>
      </c>
      <c r="F9096" s="17" t="n">
        <v>0.05</v>
      </c>
      <c r="G9096" s="16" t="n">
        <v>2035.65</v>
      </c>
      <c r="I9096" s="1" t="str">
        <f aca="false">INDEX(Products!$C$2:$C$51,MATCH(C9096,Products!$A$2:$A$51,0))</f>
        <v>Home &amp; Kitchen</v>
      </c>
      <c r="J9096" s="1" t="str">
        <f aca="false">INDEX(Orders!$E$2:$E$8001,MATCH(B9096,Orders!$A$2:$A$8001,0))</f>
        <v>Delivered</v>
      </c>
      <c r="K9096" s="1" t="str">
        <f aca="false">LEFT(INDEX(Orders!$C$2:$C$8001,MATCH(B9096,Orders!$A$2:$A$8001,0)),7)</f>
        <v>2025-12</v>
      </c>
    </row>
    <row r="9097" customFormat="false" ht="15" hidden="false" customHeight="true" outlineLevel="0" collapsed="false">
      <c r="A9097" s="1" t="s">
        <v>19567</v>
      </c>
      <c r="B9097" s="1" t="s">
        <v>6874</v>
      </c>
      <c r="C9097" s="1" t="s">
        <v>1926</v>
      </c>
      <c r="D9097" s="1" t="n">
        <v>1</v>
      </c>
      <c r="E9097" s="16" t="n">
        <v>1478.08</v>
      </c>
      <c r="F9097" s="17" t="n">
        <v>0.1</v>
      </c>
      <c r="G9097" s="16" t="n">
        <v>1330.27</v>
      </c>
      <c r="I9097" s="1" t="str">
        <f aca="false">INDEX(Products!$C$2:$C$51,MATCH(C9097,Products!$A$2:$A$51,0))</f>
        <v>Electronics</v>
      </c>
      <c r="J9097" s="1" t="str">
        <f aca="false">INDEX(Orders!$E$2:$E$8001,MATCH(B9097,Orders!$A$2:$A$8001,0))</f>
        <v>Delivered</v>
      </c>
      <c r="K9097" s="1" t="str">
        <f aca="false">LEFT(INDEX(Orders!$C$2:$C$8001,MATCH(B9097,Orders!$A$2:$A$8001,0)),7)</f>
        <v>2025-12</v>
      </c>
    </row>
    <row r="9098" customFormat="false" ht="15" hidden="false" customHeight="true" outlineLevel="0" collapsed="false">
      <c r="A9098" s="1" t="s">
        <v>19568</v>
      </c>
      <c r="B9098" s="1" t="s">
        <v>6874</v>
      </c>
      <c r="C9098" s="1" t="s">
        <v>1930</v>
      </c>
      <c r="D9098" s="1" t="n">
        <v>3</v>
      </c>
      <c r="E9098" s="16" t="n">
        <v>2398.35</v>
      </c>
      <c r="F9098" s="17" t="n">
        <v>0</v>
      </c>
      <c r="G9098" s="16" t="n">
        <v>7195.05</v>
      </c>
      <c r="I9098" s="1" t="str">
        <f aca="false">INDEX(Products!$C$2:$C$51,MATCH(C9098,Products!$A$2:$A$51,0))</f>
        <v>Electronics</v>
      </c>
      <c r="J9098" s="1" t="str">
        <f aca="false">INDEX(Orders!$E$2:$E$8001,MATCH(B9098,Orders!$A$2:$A$8001,0))</f>
        <v>Delivered</v>
      </c>
      <c r="K9098" s="1" t="str">
        <f aca="false">LEFT(INDEX(Orders!$C$2:$C$8001,MATCH(B9098,Orders!$A$2:$A$8001,0)),7)</f>
        <v>2025-12</v>
      </c>
    </row>
    <row r="9099" customFormat="false" ht="15" hidden="false" customHeight="true" outlineLevel="0" collapsed="false">
      <c r="A9099" s="1" t="s">
        <v>19569</v>
      </c>
      <c r="B9099" s="1" t="s">
        <v>6875</v>
      </c>
      <c r="C9099" s="1" t="s">
        <v>1979</v>
      </c>
      <c r="D9099" s="1" t="n">
        <v>1</v>
      </c>
      <c r="E9099" s="16" t="n">
        <v>623</v>
      </c>
      <c r="F9099" s="17" t="n">
        <v>0.15</v>
      </c>
      <c r="G9099" s="16" t="n">
        <v>529.55</v>
      </c>
      <c r="I9099" s="1" t="str">
        <f aca="false">INDEX(Products!$C$2:$C$51,MATCH(C9099,Products!$A$2:$A$51,0))</f>
        <v>Beauty &amp; Personal Care</v>
      </c>
      <c r="J9099" s="1" t="str">
        <f aca="false">INDEX(Orders!$E$2:$E$8001,MATCH(B9099,Orders!$A$2:$A$8001,0))</f>
        <v>Delivered</v>
      </c>
      <c r="K9099" s="1" t="str">
        <f aca="false">LEFT(INDEX(Orders!$C$2:$C$8001,MATCH(B9099,Orders!$A$2:$A$8001,0)),7)</f>
        <v>2025-11</v>
      </c>
    </row>
    <row r="9100" customFormat="false" ht="15" hidden="false" customHeight="true" outlineLevel="0" collapsed="false">
      <c r="A9100" s="1" t="s">
        <v>19570</v>
      </c>
      <c r="B9100" s="1" t="s">
        <v>6875</v>
      </c>
      <c r="C9100" s="1" t="s">
        <v>1997</v>
      </c>
      <c r="D9100" s="1" t="n">
        <v>2</v>
      </c>
      <c r="E9100" s="16" t="n">
        <v>311.15</v>
      </c>
      <c r="F9100" s="17" t="n">
        <v>0.1</v>
      </c>
      <c r="G9100" s="16" t="n">
        <v>560.07</v>
      </c>
      <c r="I9100" s="1" t="str">
        <f aca="false">INDEX(Products!$C$2:$C$51,MATCH(C9100,Products!$A$2:$A$51,0))</f>
        <v>Sports &amp; Fitness</v>
      </c>
      <c r="J9100" s="1" t="str">
        <f aca="false">INDEX(Orders!$E$2:$E$8001,MATCH(B9100,Orders!$A$2:$A$8001,0))</f>
        <v>Delivered</v>
      </c>
      <c r="K9100" s="1" t="str">
        <f aca="false">LEFT(INDEX(Orders!$C$2:$C$8001,MATCH(B9100,Orders!$A$2:$A$8001,0)),7)</f>
        <v>2025-11</v>
      </c>
    </row>
    <row r="9101" customFormat="false" ht="15" hidden="false" customHeight="true" outlineLevel="0" collapsed="false">
      <c r="A9101" s="1" t="s">
        <v>19571</v>
      </c>
      <c r="B9101" s="1" t="s">
        <v>6876</v>
      </c>
      <c r="C9101" s="1" t="s">
        <v>1975</v>
      </c>
      <c r="D9101" s="1" t="n">
        <v>2</v>
      </c>
      <c r="E9101" s="16" t="n">
        <v>862.99</v>
      </c>
      <c r="F9101" s="17" t="n">
        <v>0.15</v>
      </c>
      <c r="G9101" s="16" t="n">
        <v>1467.08</v>
      </c>
      <c r="I9101" s="1" t="str">
        <f aca="false">INDEX(Products!$C$2:$C$51,MATCH(C9101,Products!$A$2:$A$51,0))</f>
        <v>Beauty &amp; Personal Care</v>
      </c>
      <c r="J9101" s="1" t="str">
        <f aca="false">INDEX(Orders!$E$2:$E$8001,MATCH(B9101,Orders!$A$2:$A$8001,0))</f>
        <v>Delivered</v>
      </c>
      <c r="K9101" s="1" t="str">
        <f aca="false">LEFT(INDEX(Orders!$C$2:$C$8001,MATCH(B9101,Orders!$A$2:$A$8001,0)),7)</f>
        <v>2024-01</v>
      </c>
    </row>
    <row r="9102" customFormat="false" ht="15" hidden="false" customHeight="true" outlineLevel="0" collapsed="false">
      <c r="A9102" s="1" t="s">
        <v>19572</v>
      </c>
      <c r="B9102" s="1" t="s">
        <v>6877</v>
      </c>
      <c r="C9102" s="1" t="s">
        <v>1980</v>
      </c>
      <c r="D9102" s="1" t="n">
        <v>1</v>
      </c>
      <c r="E9102" s="16" t="n">
        <v>2299.69</v>
      </c>
      <c r="F9102" s="17" t="n">
        <v>0.05</v>
      </c>
      <c r="G9102" s="16" t="n">
        <v>2184.71</v>
      </c>
      <c r="I9102" s="1" t="str">
        <f aca="false">INDEX(Products!$C$2:$C$51,MATCH(C9102,Products!$A$2:$A$51,0))</f>
        <v>Beauty &amp; Personal Care</v>
      </c>
      <c r="J9102" s="1" t="str">
        <f aca="false">INDEX(Orders!$E$2:$E$8001,MATCH(B9102,Orders!$A$2:$A$8001,0))</f>
        <v>Returned</v>
      </c>
      <c r="K9102" s="1" t="str">
        <f aca="false">LEFT(INDEX(Orders!$C$2:$C$8001,MATCH(B9102,Orders!$A$2:$A$8001,0)),7)</f>
        <v>2024-12</v>
      </c>
    </row>
    <row r="9103" customFormat="false" ht="15" hidden="false" customHeight="true" outlineLevel="0" collapsed="false">
      <c r="A9103" s="1" t="s">
        <v>19573</v>
      </c>
      <c r="B9103" s="1" t="s">
        <v>6878</v>
      </c>
      <c r="C9103" s="1" t="s">
        <v>1930</v>
      </c>
      <c r="D9103" s="1" t="n">
        <v>1</v>
      </c>
      <c r="E9103" s="16" t="n">
        <v>2398.35</v>
      </c>
      <c r="F9103" s="17" t="n">
        <v>0.15</v>
      </c>
      <c r="G9103" s="16" t="n">
        <v>2038.6</v>
      </c>
      <c r="I9103" s="1" t="str">
        <f aca="false">INDEX(Products!$C$2:$C$51,MATCH(C9103,Products!$A$2:$A$51,0))</f>
        <v>Electronics</v>
      </c>
      <c r="J9103" s="1" t="str">
        <f aca="false">INDEX(Orders!$E$2:$E$8001,MATCH(B9103,Orders!$A$2:$A$8001,0))</f>
        <v>Returned</v>
      </c>
      <c r="K9103" s="1" t="str">
        <f aca="false">LEFT(INDEX(Orders!$C$2:$C$8001,MATCH(B9103,Orders!$A$2:$A$8001,0)),7)</f>
        <v>2024-11</v>
      </c>
    </row>
    <row r="9104" customFormat="false" ht="15" hidden="false" customHeight="true" outlineLevel="0" collapsed="false">
      <c r="A9104" s="1" t="s">
        <v>19574</v>
      </c>
      <c r="B9104" s="1" t="s">
        <v>6878</v>
      </c>
      <c r="C9104" s="1" t="s">
        <v>1997</v>
      </c>
      <c r="D9104" s="1" t="n">
        <v>1</v>
      </c>
      <c r="E9104" s="16" t="n">
        <v>311.15</v>
      </c>
      <c r="F9104" s="17" t="n">
        <v>0</v>
      </c>
      <c r="G9104" s="16" t="n">
        <v>311.15</v>
      </c>
      <c r="I9104" s="1" t="str">
        <f aca="false">INDEX(Products!$C$2:$C$51,MATCH(C9104,Products!$A$2:$A$51,0))</f>
        <v>Sports &amp; Fitness</v>
      </c>
      <c r="J9104" s="1" t="str">
        <f aca="false">INDEX(Orders!$E$2:$E$8001,MATCH(B9104,Orders!$A$2:$A$8001,0))</f>
        <v>Returned</v>
      </c>
      <c r="K9104" s="1" t="str">
        <f aca="false">LEFT(INDEX(Orders!$C$2:$C$8001,MATCH(B9104,Orders!$A$2:$A$8001,0)),7)</f>
        <v>2024-11</v>
      </c>
    </row>
    <row r="9105" customFormat="false" ht="15" hidden="false" customHeight="true" outlineLevel="0" collapsed="false">
      <c r="A9105" s="1" t="s">
        <v>19575</v>
      </c>
      <c r="B9105" s="1" t="s">
        <v>6878</v>
      </c>
      <c r="C9105" s="1" t="s">
        <v>1961</v>
      </c>
      <c r="D9105" s="1" t="n">
        <v>1</v>
      </c>
      <c r="E9105" s="16" t="n">
        <v>3493.68</v>
      </c>
      <c r="F9105" s="17" t="n">
        <v>0</v>
      </c>
      <c r="G9105" s="16" t="n">
        <v>3493.68</v>
      </c>
      <c r="I9105" s="1" t="str">
        <f aca="false">INDEX(Products!$C$2:$C$51,MATCH(C9105,Products!$A$2:$A$51,0))</f>
        <v>Home &amp; Kitchen</v>
      </c>
      <c r="J9105" s="1" t="str">
        <f aca="false">INDEX(Orders!$E$2:$E$8001,MATCH(B9105,Orders!$A$2:$A$8001,0))</f>
        <v>Returned</v>
      </c>
      <c r="K9105" s="1" t="str">
        <f aca="false">LEFT(INDEX(Orders!$C$2:$C$8001,MATCH(B9105,Orders!$A$2:$A$8001,0)),7)</f>
        <v>2024-11</v>
      </c>
    </row>
    <row r="9106" customFormat="false" ht="15" hidden="false" customHeight="true" outlineLevel="0" collapsed="false">
      <c r="A9106" s="1" t="s">
        <v>19576</v>
      </c>
      <c r="B9106" s="1" t="s">
        <v>6879</v>
      </c>
      <c r="C9106" s="1" t="s">
        <v>2006</v>
      </c>
      <c r="D9106" s="1" t="n">
        <v>1</v>
      </c>
      <c r="E9106" s="16" t="n">
        <v>482.17</v>
      </c>
      <c r="F9106" s="17" t="n">
        <v>0.1</v>
      </c>
      <c r="G9106" s="16" t="n">
        <v>433.95</v>
      </c>
      <c r="I9106" s="1" t="str">
        <f aca="false">INDEX(Products!$C$2:$C$51,MATCH(C9106,Products!$A$2:$A$51,0))</f>
        <v>Books &amp; Stationery</v>
      </c>
      <c r="J9106" s="1" t="str">
        <f aca="false">INDEX(Orders!$E$2:$E$8001,MATCH(B9106,Orders!$A$2:$A$8001,0))</f>
        <v>Delivered</v>
      </c>
      <c r="K9106" s="1" t="str">
        <f aca="false">LEFT(INDEX(Orders!$C$2:$C$8001,MATCH(B9106,Orders!$A$2:$A$8001,0)),7)</f>
        <v>2025-06</v>
      </c>
    </row>
    <row r="9107" customFormat="false" ht="15" hidden="false" customHeight="true" outlineLevel="0" collapsed="false">
      <c r="A9107" s="1" t="s">
        <v>19577</v>
      </c>
      <c r="B9107" s="1" t="s">
        <v>6879</v>
      </c>
      <c r="C9107" s="1" t="s">
        <v>1930</v>
      </c>
      <c r="D9107" s="1" t="n">
        <v>1</v>
      </c>
      <c r="E9107" s="16" t="n">
        <v>2398.35</v>
      </c>
      <c r="F9107" s="17" t="n">
        <v>0.05</v>
      </c>
      <c r="G9107" s="16" t="n">
        <v>2278.43</v>
      </c>
      <c r="I9107" s="1" t="str">
        <f aca="false">INDEX(Products!$C$2:$C$51,MATCH(C9107,Products!$A$2:$A$51,0))</f>
        <v>Electronics</v>
      </c>
      <c r="J9107" s="1" t="str">
        <f aca="false">INDEX(Orders!$E$2:$E$8001,MATCH(B9107,Orders!$A$2:$A$8001,0))</f>
        <v>Delivered</v>
      </c>
      <c r="K9107" s="1" t="str">
        <f aca="false">LEFT(INDEX(Orders!$C$2:$C$8001,MATCH(B9107,Orders!$A$2:$A$8001,0)),7)</f>
        <v>2025-06</v>
      </c>
    </row>
    <row r="9108" customFormat="false" ht="15" hidden="false" customHeight="true" outlineLevel="0" collapsed="false">
      <c r="A9108" s="1" t="s">
        <v>19578</v>
      </c>
      <c r="B9108" s="1" t="s">
        <v>6879</v>
      </c>
      <c r="C9108" s="1" t="s">
        <v>1990</v>
      </c>
      <c r="D9108" s="1" t="n">
        <v>1</v>
      </c>
      <c r="E9108" s="16" t="n">
        <v>5311.32</v>
      </c>
      <c r="F9108" s="17" t="n">
        <v>0.05</v>
      </c>
      <c r="G9108" s="16" t="n">
        <v>5045.75</v>
      </c>
      <c r="I9108" s="1" t="str">
        <f aca="false">INDEX(Products!$C$2:$C$51,MATCH(C9108,Products!$A$2:$A$51,0))</f>
        <v>Sports &amp; Fitness</v>
      </c>
      <c r="J9108" s="1" t="str">
        <f aca="false">INDEX(Orders!$E$2:$E$8001,MATCH(B9108,Orders!$A$2:$A$8001,0))</f>
        <v>Delivered</v>
      </c>
      <c r="K9108" s="1" t="str">
        <f aca="false">LEFT(INDEX(Orders!$C$2:$C$8001,MATCH(B9108,Orders!$A$2:$A$8001,0)),7)</f>
        <v>2025-06</v>
      </c>
    </row>
    <row r="9109" customFormat="false" ht="15" hidden="false" customHeight="true" outlineLevel="0" collapsed="false">
      <c r="A9109" s="1" t="s">
        <v>19579</v>
      </c>
      <c r="B9109" s="1" t="s">
        <v>6880</v>
      </c>
      <c r="C9109" s="1" t="s">
        <v>1995</v>
      </c>
      <c r="D9109" s="1" t="n">
        <v>1</v>
      </c>
      <c r="E9109" s="16" t="n">
        <v>2914.27</v>
      </c>
      <c r="F9109" s="17" t="n">
        <v>0.1</v>
      </c>
      <c r="G9109" s="16" t="n">
        <v>2622.84</v>
      </c>
      <c r="I9109" s="1" t="str">
        <f aca="false">INDEX(Products!$C$2:$C$51,MATCH(C9109,Products!$A$2:$A$51,0))</f>
        <v>Sports &amp; Fitness</v>
      </c>
      <c r="J9109" s="1" t="str">
        <f aca="false">INDEX(Orders!$E$2:$E$8001,MATCH(B9109,Orders!$A$2:$A$8001,0))</f>
        <v>Delivered</v>
      </c>
      <c r="K9109" s="1" t="str">
        <f aca="false">LEFT(INDEX(Orders!$C$2:$C$8001,MATCH(B9109,Orders!$A$2:$A$8001,0)),7)</f>
        <v>2025-12</v>
      </c>
    </row>
    <row r="9110" customFormat="false" ht="15" hidden="false" customHeight="true" outlineLevel="0" collapsed="false">
      <c r="A9110" s="1" t="s">
        <v>19580</v>
      </c>
      <c r="B9110" s="1" t="s">
        <v>6880</v>
      </c>
      <c r="C9110" s="1" t="s">
        <v>1924</v>
      </c>
      <c r="D9110" s="1" t="n">
        <v>1</v>
      </c>
      <c r="E9110" s="16" t="n">
        <v>1971</v>
      </c>
      <c r="F9110" s="17" t="n">
        <v>0</v>
      </c>
      <c r="G9110" s="16" t="n">
        <v>1971</v>
      </c>
      <c r="I9110" s="1" t="str">
        <f aca="false">INDEX(Products!$C$2:$C$51,MATCH(C9110,Products!$A$2:$A$51,0))</f>
        <v>Electronics</v>
      </c>
      <c r="J9110" s="1" t="str">
        <f aca="false">INDEX(Orders!$E$2:$E$8001,MATCH(B9110,Orders!$A$2:$A$8001,0))</f>
        <v>Delivered</v>
      </c>
      <c r="K9110" s="1" t="str">
        <f aca="false">LEFT(INDEX(Orders!$C$2:$C$8001,MATCH(B9110,Orders!$A$2:$A$8001,0)),7)</f>
        <v>2025-12</v>
      </c>
    </row>
    <row r="9111" customFormat="false" ht="15" hidden="false" customHeight="true" outlineLevel="0" collapsed="false">
      <c r="A9111" s="1" t="s">
        <v>19581</v>
      </c>
      <c r="B9111" s="1" t="s">
        <v>6880</v>
      </c>
      <c r="C9111" s="1" t="s">
        <v>1930</v>
      </c>
      <c r="D9111" s="1" t="n">
        <v>1</v>
      </c>
      <c r="E9111" s="16" t="n">
        <v>2398.35</v>
      </c>
      <c r="F9111" s="17" t="n">
        <v>0</v>
      </c>
      <c r="G9111" s="16" t="n">
        <v>2398.35</v>
      </c>
      <c r="I9111" s="1" t="str">
        <f aca="false">INDEX(Products!$C$2:$C$51,MATCH(C9111,Products!$A$2:$A$51,0))</f>
        <v>Electronics</v>
      </c>
      <c r="J9111" s="1" t="str">
        <f aca="false">INDEX(Orders!$E$2:$E$8001,MATCH(B9111,Orders!$A$2:$A$8001,0))</f>
        <v>Delivered</v>
      </c>
      <c r="K9111" s="1" t="str">
        <f aca="false">LEFT(INDEX(Orders!$C$2:$C$8001,MATCH(B9111,Orders!$A$2:$A$8001,0)),7)</f>
        <v>2025-12</v>
      </c>
    </row>
    <row r="9112" customFormat="false" ht="15" hidden="false" customHeight="true" outlineLevel="0" collapsed="false">
      <c r="A9112" s="1" t="s">
        <v>19582</v>
      </c>
      <c r="B9112" s="1" t="s">
        <v>6880</v>
      </c>
      <c r="C9112" s="1" t="s">
        <v>1997</v>
      </c>
      <c r="D9112" s="1" t="n">
        <v>2</v>
      </c>
      <c r="E9112" s="16" t="n">
        <v>311.15</v>
      </c>
      <c r="F9112" s="17" t="n">
        <v>0</v>
      </c>
      <c r="G9112" s="16" t="n">
        <v>622.3</v>
      </c>
      <c r="I9112" s="1" t="str">
        <f aca="false">INDEX(Products!$C$2:$C$51,MATCH(C9112,Products!$A$2:$A$51,0))</f>
        <v>Sports &amp; Fitness</v>
      </c>
      <c r="J9112" s="1" t="str">
        <f aca="false">INDEX(Orders!$E$2:$E$8001,MATCH(B9112,Orders!$A$2:$A$8001,0))</f>
        <v>Delivered</v>
      </c>
      <c r="K9112" s="1" t="str">
        <f aca="false">LEFT(INDEX(Orders!$C$2:$C$8001,MATCH(B9112,Orders!$A$2:$A$8001,0)),7)</f>
        <v>2025-12</v>
      </c>
    </row>
    <row r="9113" customFormat="false" ht="15" hidden="false" customHeight="true" outlineLevel="0" collapsed="false">
      <c r="A9113" s="1" t="s">
        <v>19583</v>
      </c>
      <c r="B9113" s="1" t="s">
        <v>6881</v>
      </c>
      <c r="C9113" s="1" t="s">
        <v>2007</v>
      </c>
      <c r="D9113" s="1" t="n">
        <v>2</v>
      </c>
      <c r="E9113" s="16" t="n">
        <v>750.27</v>
      </c>
      <c r="F9113" s="17" t="n">
        <v>0.1</v>
      </c>
      <c r="G9113" s="16" t="n">
        <v>1350.49</v>
      </c>
      <c r="I9113" s="1" t="str">
        <f aca="false">INDEX(Products!$C$2:$C$51,MATCH(C9113,Products!$A$2:$A$51,0))</f>
        <v>Books &amp; Stationery</v>
      </c>
      <c r="J9113" s="1" t="str">
        <f aca="false">INDEX(Orders!$E$2:$E$8001,MATCH(B9113,Orders!$A$2:$A$8001,0))</f>
        <v>Delivered</v>
      </c>
      <c r="K9113" s="1" t="str">
        <f aca="false">LEFT(INDEX(Orders!$C$2:$C$8001,MATCH(B9113,Orders!$A$2:$A$8001,0)),7)</f>
        <v>2025-10</v>
      </c>
    </row>
    <row r="9114" customFormat="false" ht="15" hidden="false" customHeight="true" outlineLevel="0" collapsed="false">
      <c r="A9114" s="1" t="s">
        <v>19584</v>
      </c>
      <c r="B9114" s="1" t="s">
        <v>6882</v>
      </c>
      <c r="C9114" s="1" t="s">
        <v>1937</v>
      </c>
      <c r="D9114" s="1" t="n">
        <v>1</v>
      </c>
      <c r="E9114" s="16" t="n">
        <v>1364.75</v>
      </c>
      <c r="F9114" s="17" t="n">
        <v>0</v>
      </c>
      <c r="G9114" s="16" t="n">
        <v>1364.75</v>
      </c>
      <c r="I9114" s="1" t="str">
        <f aca="false">INDEX(Products!$C$2:$C$51,MATCH(C9114,Products!$A$2:$A$51,0))</f>
        <v>Fashion</v>
      </c>
      <c r="J9114" s="1" t="str">
        <f aca="false">INDEX(Orders!$E$2:$E$8001,MATCH(B9114,Orders!$A$2:$A$8001,0))</f>
        <v>Delivered</v>
      </c>
      <c r="K9114" s="1" t="str">
        <f aca="false">LEFT(INDEX(Orders!$C$2:$C$8001,MATCH(B9114,Orders!$A$2:$A$8001,0)),7)</f>
        <v>2024-10</v>
      </c>
    </row>
    <row r="9115" customFormat="false" ht="15" hidden="false" customHeight="true" outlineLevel="0" collapsed="false">
      <c r="A9115" s="1" t="s">
        <v>19585</v>
      </c>
      <c r="B9115" s="1" t="s">
        <v>6883</v>
      </c>
      <c r="C9115" s="1" t="s">
        <v>1940</v>
      </c>
      <c r="D9115" s="1" t="n">
        <v>2</v>
      </c>
      <c r="E9115" s="16" t="n">
        <v>2374.52</v>
      </c>
      <c r="F9115" s="17" t="n">
        <v>0</v>
      </c>
      <c r="G9115" s="16" t="n">
        <v>4749.04</v>
      </c>
      <c r="I9115" s="1" t="str">
        <f aca="false">INDEX(Products!$C$2:$C$51,MATCH(C9115,Products!$A$2:$A$51,0))</f>
        <v>Fashion</v>
      </c>
      <c r="J9115" s="1" t="str">
        <f aca="false">INDEX(Orders!$E$2:$E$8001,MATCH(B9115,Orders!$A$2:$A$8001,0))</f>
        <v>Delivered</v>
      </c>
      <c r="K9115" s="1" t="str">
        <f aca="false">LEFT(INDEX(Orders!$C$2:$C$8001,MATCH(B9115,Orders!$A$2:$A$8001,0)),7)</f>
        <v>2024-03</v>
      </c>
    </row>
    <row r="9116" customFormat="false" ht="15" hidden="false" customHeight="true" outlineLevel="0" collapsed="false">
      <c r="A9116" s="1" t="s">
        <v>19586</v>
      </c>
      <c r="B9116" s="1" t="s">
        <v>6883</v>
      </c>
      <c r="C9116" s="1" t="s">
        <v>2006</v>
      </c>
      <c r="D9116" s="1" t="n">
        <v>1</v>
      </c>
      <c r="E9116" s="16" t="n">
        <v>482.17</v>
      </c>
      <c r="F9116" s="17" t="n">
        <v>0</v>
      </c>
      <c r="G9116" s="16" t="n">
        <v>482.17</v>
      </c>
      <c r="I9116" s="1" t="str">
        <f aca="false">INDEX(Products!$C$2:$C$51,MATCH(C9116,Products!$A$2:$A$51,0))</f>
        <v>Books &amp; Stationery</v>
      </c>
      <c r="J9116" s="1" t="str">
        <f aca="false">INDEX(Orders!$E$2:$E$8001,MATCH(B9116,Orders!$A$2:$A$8001,0))</f>
        <v>Delivered</v>
      </c>
      <c r="K9116" s="1" t="str">
        <f aca="false">LEFT(INDEX(Orders!$C$2:$C$8001,MATCH(B9116,Orders!$A$2:$A$8001,0)),7)</f>
        <v>2024-03</v>
      </c>
    </row>
    <row r="9117" customFormat="false" ht="15" hidden="false" customHeight="true" outlineLevel="0" collapsed="false">
      <c r="A9117" s="1" t="s">
        <v>19587</v>
      </c>
      <c r="B9117" s="1" t="s">
        <v>6884</v>
      </c>
      <c r="C9117" s="1" t="s">
        <v>1997</v>
      </c>
      <c r="D9117" s="1" t="n">
        <v>2</v>
      </c>
      <c r="E9117" s="16" t="n">
        <v>311.15</v>
      </c>
      <c r="F9117" s="17" t="n">
        <v>0.05</v>
      </c>
      <c r="G9117" s="16" t="n">
        <v>591.18</v>
      </c>
      <c r="I9117" s="1" t="str">
        <f aca="false">INDEX(Products!$C$2:$C$51,MATCH(C9117,Products!$A$2:$A$51,0))</f>
        <v>Sports &amp; Fitness</v>
      </c>
      <c r="J9117" s="1" t="str">
        <f aca="false">INDEX(Orders!$E$2:$E$8001,MATCH(B9117,Orders!$A$2:$A$8001,0))</f>
        <v>Delivered</v>
      </c>
      <c r="K9117" s="1" t="str">
        <f aca="false">LEFT(INDEX(Orders!$C$2:$C$8001,MATCH(B9117,Orders!$A$2:$A$8001,0)),7)</f>
        <v>2025-05</v>
      </c>
    </row>
    <row r="9118" customFormat="false" ht="15" hidden="false" customHeight="true" outlineLevel="0" collapsed="false">
      <c r="A9118" s="1" t="s">
        <v>19588</v>
      </c>
      <c r="B9118" s="1" t="s">
        <v>6884</v>
      </c>
      <c r="C9118" s="1" t="s">
        <v>1935</v>
      </c>
      <c r="D9118" s="1" t="n">
        <v>2</v>
      </c>
      <c r="E9118" s="16" t="n">
        <v>14558.72</v>
      </c>
      <c r="F9118" s="17" t="n">
        <v>0</v>
      </c>
      <c r="G9118" s="16" t="n">
        <v>29117.44</v>
      </c>
      <c r="I9118" s="1" t="str">
        <f aca="false">INDEX(Products!$C$2:$C$51,MATCH(C9118,Products!$A$2:$A$51,0))</f>
        <v>Electronics</v>
      </c>
      <c r="J9118" s="1" t="str">
        <f aca="false">INDEX(Orders!$E$2:$E$8001,MATCH(B9118,Orders!$A$2:$A$8001,0))</f>
        <v>Delivered</v>
      </c>
      <c r="K9118" s="1" t="str">
        <f aca="false">LEFT(INDEX(Orders!$C$2:$C$8001,MATCH(B9118,Orders!$A$2:$A$8001,0)),7)</f>
        <v>2025-05</v>
      </c>
    </row>
    <row r="9119" customFormat="false" ht="15" hidden="false" customHeight="true" outlineLevel="0" collapsed="false">
      <c r="A9119" s="1" t="s">
        <v>19589</v>
      </c>
      <c r="B9119" s="1" t="s">
        <v>6884</v>
      </c>
      <c r="C9119" s="1" t="s">
        <v>1947</v>
      </c>
      <c r="D9119" s="1" t="n">
        <v>1</v>
      </c>
      <c r="E9119" s="16" t="n">
        <v>4778.51</v>
      </c>
      <c r="F9119" s="17" t="n">
        <v>0.1</v>
      </c>
      <c r="G9119" s="16" t="n">
        <v>4300.66</v>
      </c>
      <c r="I9119" s="1" t="str">
        <f aca="false">INDEX(Products!$C$2:$C$51,MATCH(C9119,Products!$A$2:$A$51,0))</f>
        <v>Fashion</v>
      </c>
      <c r="J9119" s="1" t="str">
        <f aca="false">INDEX(Orders!$E$2:$E$8001,MATCH(B9119,Orders!$A$2:$A$8001,0))</f>
        <v>Delivered</v>
      </c>
      <c r="K9119" s="1" t="str">
        <f aca="false">LEFT(INDEX(Orders!$C$2:$C$8001,MATCH(B9119,Orders!$A$2:$A$8001,0)),7)</f>
        <v>2025-05</v>
      </c>
    </row>
    <row r="9120" customFormat="false" ht="15" hidden="false" customHeight="true" outlineLevel="0" collapsed="false">
      <c r="A9120" s="1" t="s">
        <v>19590</v>
      </c>
      <c r="B9120" s="1" t="s">
        <v>6885</v>
      </c>
      <c r="C9120" s="1" t="s">
        <v>1951</v>
      </c>
      <c r="D9120" s="1" t="n">
        <v>1</v>
      </c>
      <c r="E9120" s="16" t="n">
        <v>957.5</v>
      </c>
      <c r="F9120" s="17" t="n">
        <v>0.15</v>
      </c>
      <c r="G9120" s="16" t="n">
        <v>813.88</v>
      </c>
      <c r="I9120" s="1" t="str">
        <f aca="false">INDEX(Products!$C$2:$C$51,MATCH(C9120,Products!$A$2:$A$51,0))</f>
        <v>Fashion</v>
      </c>
      <c r="J9120" s="1" t="str">
        <f aca="false">INDEX(Orders!$E$2:$E$8001,MATCH(B9120,Orders!$A$2:$A$8001,0))</f>
        <v>Delivered</v>
      </c>
      <c r="K9120" s="1" t="str">
        <f aca="false">LEFT(INDEX(Orders!$C$2:$C$8001,MATCH(B9120,Orders!$A$2:$A$8001,0)),7)</f>
        <v>2024-01</v>
      </c>
    </row>
    <row r="9121" customFormat="false" ht="15" hidden="false" customHeight="true" outlineLevel="0" collapsed="false">
      <c r="A9121" s="1" t="s">
        <v>19591</v>
      </c>
      <c r="B9121" s="1" t="s">
        <v>6886</v>
      </c>
      <c r="C9121" s="1" t="s">
        <v>1930</v>
      </c>
      <c r="D9121" s="1" t="n">
        <v>3</v>
      </c>
      <c r="E9121" s="16" t="n">
        <v>2398.35</v>
      </c>
      <c r="F9121" s="17" t="n">
        <v>0</v>
      </c>
      <c r="G9121" s="16" t="n">
        <v>7195.05</v>
      </c>
      <c r="I9121" s="1" t="str">
        <f aca="false">INDEX(Products!$C$2:$C$51,MATCH(C9121,Products!$A$2:$A$51,0))</f>
        <v>Electronics</v>
      </c>
      <c r="J9121" s="1" t="str">
        <f aca="false">INDEX(Orders!$E$2:$E$8001,MATCH(B9121,Orders!$A$2:$A$8001,0))</f>
        <v>Delivered</v>
      </c>
      <c r="K9121" s="1" t="str">
        <f aca="false">LEFT(INDEX(Orders!$C$2:$C$8001,MATCH(B9121,Orders!$A$2:$A$8001,0)),7)</f>
        <v>2025-07</v>
      </c>
    </row>
    <row r="9122" customFormat="false" ht="15" hidden="false" customHeight="true" outlineLevel="0" collapsed="false">
      <c r="A9122" s="1" t="s">
        <v>19592</v>
      </c>
      <c r="B9122" s="1" t="s">
        <v>6886</v>
      </c>
      <c r="C9122" s="1" t="s">
        <v>2007</v>
      </c>
      <c r="D9122" s="1" t="n">
        <v>3</v>
      </c>
      <c r="E9122" s="16" t="n">
        <v>750.27</v>
      </c>
      <c r="F9122" s="17" t="n">
        <v>0.2</v>
      </c>
      <c r="G9122" s="16" t="n">
        <v>1800.65</v>
      </c>
      <c r="I9122" s="1" t="str">
        <f aca="false">INDEX(Products!$C$2:$C$51,MATCH(C9122,Products!$A$2:$A$51,0))</f>
        <v>Books &amp; Stationery</v>
      </c>
      <c r="J9122" s="1" t="str">
        <f aca="false">INDEX(Orders!$E$2:$E$8001,MATCH(B9122,Orders!$A$2:$A$8001,0))</f>
        <v>Delivered</v>
      </c>
      <c r="K9122" s="1" t="str">
        <f aca="false">LEFT(INDEX(Orders!$C$2:$C$8001,MATCH(B9122,Orders!$A$2:$A$8001,0)),7)</f>
        <v>2025-07</v>
      </c>
    </row>
    <row r="9123" customFormat="false" ht="15" hidden="false" customHeight="true" outlineLevel="0" collapsed="false">
      <c r="A9123" s="1" t="s">
        <v>19593</v>
      </c>
      <c r="B9123" s="1" t="s">
        <v>6887</v>
      </c>
      <c r="C9123" s="1" t="s">
        <v>1928</v>
      </c>
      <c r="D9123" s="1" t="n">
        <v>1</v>
      </c>
      <c r="E9123" s="16" t="n">
        <v>657.82</v>
      </c>
      <c r="F9123" s="17" t="n">
        <v>0</v>
      </c>
      <c r="G9123" s="16" t="n">
        <v>657.82</v>
      </c>
      <c r="I9123" s="1" t="str">
        <f aca="false">INDEX(Products!$C$2:$C$51,MATCH(C9123,Products!$A$2:$A$51,0))</f>
        <v>Electronics</v>
      </c>
      <c r="J9123" s="1" t="str">
        <f aca="false">INDEX(Orders!$E$2:$E$8001,MATCH(B9123,Orders!$A$2:$A$8001,0))</f>
        <v>Cancelled</v>
      </c>
      <c r="K9123" s="1" t="str">
        <f aca="false">LEFT(INDEX(Orders!$C$2:$C$8001,MATCH(B9123,Orders!$A$2:$A$8001,0)),7)</f>
        <v>2025-11</v>
      </c>
    </row>
    <row r="9124" customFormat="false" ht="15" hidden="false" customHeight="true" outlineLevel="0" collapsed="false">
      <c r="A9124" s="1" t="s">
        <v>19594</v>
      </c>
      <c r="B9124" s="1" t="s">
        <v>6888</v>
      </c>
      <c r="C9124" s="1" t="s">
        <v>1969</v>
      </c>
      <c r="D9124" s="1" t="n">
        <v>1</v>
      </c>
      <c r="E9124" s="16" t="n">
        <v>9171.98</v>
      </c>
      <c r="F9124" s="17" t="n">
        <v>0.1</v>
      </c>
      <c r="G9124" s="16" t="n">
        <v>8254.78</v>
      </c>
      <c r="I9124" s="1" t="str">
        <f aca="false">INDEX(Products!$C$2:$C$51,MATCH(C9124,Products!$A$2:$A$51,0))</f>
        <v>Home &amp; Kitchen</v>
      </c>
      <c r="J9124" s="1" t="str">
        <f aca="false">INDEX(Orders!$E$2:$E$8001,MATCH(B9124,Orders!$A$2:$A$8001,0))</f>
        <v>Delivered</v>
      </c>
      <c r="K9124" s="1" t="str">
        <f aca="false">LEFT(INDEX(Orders!$C$2:$C$8001,MATCH(B9124,Orders!$A$2:$A$8001,0)),7)</f>
        <v>2024-10</v>
      </c>
    </row>
    <row r="9125" customFormat="false" ht="15" hidden="false" customHeight="true" outlineLevel="0" collapsed="false">
      <c r="A9125" s="1" t="s">
        <v>19595</v>
      </c>
      <c r="B9125" s="1" t="s">
        <v>6888</v>
      </c>
      <c r="C9125" s="1" t="s">
        <v>1976</v>
      </c>
      <c r="D9125" s="1" t="n">
        <v>1</v>
      </c>
      <c r="E9125" s="16" t="n">
        <v>1603.35</v>
      </c>
      <c r="F9125" s="17" t="n">
        <v>0.15</v>
      </c>
      <c r="G9125" s="16" t="n">
        <v>1362.85</v>
      </c>
      <c r="I9125" s="1" t="str">
        <f aca="false">INDEX(Products!$C$2:$C$51,MATCH(C9125,Products!$A$2:$A$51,0))</f>
        <v>Beauty &amp; Personal Care</v>
      </c>
      <c r="J9125" s="1" t="str">
        <f aca="false">INDEX(Orders!$E$2:$E$8001,MATCH(B9125,Orders!$A$2:$A$8001,0))</f>
        <v>Delivered</v>
      </c>
      <c r="K9125" s="1" t="str">
        <f aca="false">LEFT(INDEX(Orders!$C$2:$C$8001,MATCH(B9125,Orders!$A$2:$A$8001,0)),7)</f>
        <v>2024-10</v>
      </c>
    </row>
    <row r="9126" customFormat="false" ht="15" hidden="false" customHeight="true" outlineLevel="0" collapsed="false">
      <c r="A9126" s="1" t="s">
        <v>19596</v>
      </c>
      <c r="B9126" s="1" t="s">
        <v>6888</v>
      </c>
      <c r="C9126" s="1" t="s">
        <v>1997</v>
      </c>
      <c r="D9126" s="1" t="n">
        <v>3</v>
      </c>
      <c r="E9126" s="16" t="n">
        <v>311.15</v>
      </c>
      <c r="F9126" s="17" t="n">
        <v>0</v>
      </c>
      <c r="G9126" s="16" t="n">
        <v>933.45</v>
      </c>
      <c r="I9126" s="1" t="str">
        <f aca="false">INDEX(Products!$C$2:$C$51,MATCH(C9126,Products!$A$2:$A$51,0))</f>
        <v>Sports &amp; Fitness</v>
      </c>
      <c r="J9126" s="1" t="str">
        <f aca="false">INDEX(Orders!$E$2:$E$8001,MATCH(B9126,Orders!$A$2:$A$8001,0))</f>
        <v>Delivered</v>
      </c>
      <c r="K9126" s="1" t="str">
        <f aca="false">LEFT(INDEX(Orders!$C$2:$C$8001,MATCH(B9126,Orders!$A$2:$A$8001,0)),7)</f>
        <v>2024-10</v>
      </c>
    </row>
    <row r="9127" customFormat="false" ht="15" hidden="false" customHeight="true" outlineLevel="0" collapsed="false">
      <c r="A9127" s="1" t="s">
        <v>19597</v>
      </c>
      <c r="B9127" s="1" t="s">
        <v>6888</v>
      </c>
      <c r="C9127" s="1" t="s">
        <v>1937</v>
      </c>
      <c r="D9127" s="1" t="n">
        <v>1</v>
      </c>
      <c r="E9127" s="16" t="n">
        <v>1364.75</v>
      </c>
      <c r="F9127" s="17" t="n">
        <v>0</v>
      </c>
      <c r="G9127" s="16" t="n">
        <v>1364.75</v>
      </c>
      <c r="I9127" s="1" t="str">
        <f aca="false">INDEX(Products!$C$2:$C$51,MATCH(C9127,Products!$A$2:$A$51,0))</f>
        <v>Fashion</v>
      </c>
      <c r="J9127" s="1" t="str">
        <f aca="false">INDEX(Orders!$E$2:$E$8001,MATCH(B9127,Orders!$A$2:$A$8001,0))</f>
        <v>Delivered</v>
      </c>
      <c r="K9127" s="1" t="str">
        <f aca="false">LEFT(INDEX(Orders!$C$2:$C$8001,MATCH(B9127,Orders!$A$2:$A$8001,0)),7)</f>
        <v>2024-10</v>
      </c>
    </row>
    <row r="9128" customFormat="false" ht="15" hidden="false" customHeight="true" outlineLevel="0" collapsed="false">
      <c r="A9128" s="1" t="s">
        <v>19598</v>
      </c>
      <c r="B9128" s="1" t="s">
        <v>6888</v>
      </c>
      <c r="C9128" s="1" t="s">
        <v>2007</v>
      </c>
      <c r="D9128" s="1" t="n">
        <v>1</v>
      </c>
      <c r="E9128" s="16" t="n">
        <v>750.27</v>
      </c>
      <c r="F9128" s="17" t="n">
        <v>0.15</v>
      </c>
      <c r="G9128" s="16" t="n">
        <v>637.73</v>
      </c>
      <c r="I9128" s="1" t="str">
        <f aca="false">INDEX(Products!$C$2:$C$51,MATCH(C9128,Products!$A$2:$A$51,0))</f>
        <v>Books &amp; Stationery</v>
      </c>
      <c r="J9128" s="1" t="str">
        <f aca="false">INDEX(Orders!$E$2:$E$8001,MATCH(B9128,Orders!$A$2:$A$8001,0))</f>
        <v>Delivered</v>
      </c>
      <c r="K9128" s="1" t="str">
        <f aca="false">LEFT(INDEX(Orders!$C$2:$C$8001,MATCH(B9128,Orders!$A$2:$A$8001,0)),7)</f>
        <v>2024-10</v>
      </c>
    </row>
    <row r="9129" customFormat="false" ht="15" hidden="false" customHeight="true" outlineLevel="0" collapsed="false">
      <c r="A9129" s="1" t="s">
        <v>19599</v>
      </c>
      <c r="B9129" s="1" t="s">
        <v>6889</v>
      </c>
      <c r="C9129" s="1" t="s">
        <v>2006</v>
      </c>
      <c r="D9129" s="1" t="n">
        <v>3</v>
      </c>
      <c r="E9129" s="16" t="n">
        <v>482.17</v>
      </c>
      <c r="F9129" s="17" t="n">
        <v>0.05</v>
      </c>
      <c r="G9129" s="16" t="n">
        <v>1374.18</v>
      </c>
      <c r="I9129" s="1" t="str">
        <f aca="false">INDEX(Products!$C$2:$C$51,MATCH(C9129,Products!$A$2:$A$51,0))</f>
        <v>Books &amp; Stationery</v>
      </c>
      <c r="J9129" s="1" t="str">
        <f aca="false">INDEX(Orders!$E$2:$E$8001,MATCH(B9129,Orders!$A$2:$A$8001,0))</f>
        <v>Delivered</v>
      </c>
      <c r="K9129" s="1" t="str">
        <f aca="false">LEFT(INDEX(Orders!$C$2:$C$8001,MATCH(B9129,Orders!$A$2:$A$8001,0)),7)</f>
        <v>2025-03</v>
      </c>
    </row>
    <row r="9130" customFormat="false" ht="15" hidden="false" customHeight="true" outlineLevel="0" collapsed="false">
      <c r="A9130" s="1" t="s">
        <v>19600</v>
      </c>
      <c r="B9130" s="1" t="s">
        <v>6890</v>
      </c>
      <c r="C9130" s="1" t="s">
        <v>1957</v>
      </c>
      <c r="D9130" s="1" t="n">
        <v>1</v>
      </c>
      <c r="E9130" s="16" t="n">
        <v>1469.28</v>
      </c>
      <c r="F9130" s="17" t="n">
        <v>0</v>
      </c>
      <c r="G9130" s="16" t="n">
        <v>1469.28</v>
      </c>
      <c r="I9130" s="1" t="str">
        <f aca="false">INDEX(Products!$C$2:$C$51,MATCH(C9130,Products!$A$2:$A$51,0))</f>
        <v>Home &amp; Kitchen</v>
      </c>
      <c r="J9130" s="1" t="str">
        <f aca="false">INDEX(Orders!$E$2:$E$8001,MATCH(B9130,Orders!$A$2:$A$8001,0))</f>
        <v>Delivered</v>
      </c>
      <c r="K9130" s="1" t="str">
        <f aca="false">LEFT(INDEX(Orders!$C$2:$C$8001,MATCH(B9130,Orders!$A$2:$A$8001,0)),7)</f>
        <v>2025-03</v>
      </c>
    </row>
    <row r="9131" customFormat="false" ht="15" hidden="false" customHeight="true" outlineLevel="0" collapsed="false">
      <c r="A9131" s="1" t="s">
        <v>19601</v>
      </c>
      <c r="B9131" s="1" t="s">
        <v>6890</v>
      </c>
      <c r="C9131" s="1" t="s">
        <v>2007</v>
      </c>
      <c r="D9131" s="1" t="n">
        <v>1</v>
      </c>
      <c r="E9131" s="16" t="n">
        <v>750.27</v>
      </c>
      <c r="F9131" s="17" t="n">
        <v>0</v>
      </c>
      <c r="G9131" s="16" t="n">
        <v>750.27</v>
      </c>
      <c r="I9131" s="1" t="str">
        <f aca="false">INDEX(Products!$C$2:$C$51,MATCH(C9131,Products!$A$2:$A$51,0))</f>
        <v>Books &amp; Stationery</v>
      </c>
      <c r="J9131" s="1" t="str">
        <f aca="false">INDEX(Orders!$E$2:$E$8001,MATCH(B9131,Orders!$A$2:$A$8001,0))</f>
        <v>Delivered</v>
      </c>
      <c r="K9131" s="1" t="str">
        <f aca="false">LEFT(INDEX(Orders!$C$2:$C$8001,MATCH(B9131,Orders!$A$2:$A$8001,0)),7)</f>
        <v>2025-03</v>
      </c>
    </row>
    <row r="9132" customFormat="false" ht="15" hidden="false" customHeight="true" outlineLevel="0" collapsed="false">
      <c r="A9132" s="1" t="s">
        <v>19602</v>
      </c>
      <c r="B9132" s="1" t="s">
        <v>6890</v>
      </c>
      <c r="C9132" s="1" t="s">
        <v>1997</v>
      </c>
      <c r="D9132" s="1" t="n">
        <v>1</v>
      </c>
      <c r="E9132" s="16" t="n">
        <v>311.15</v>
      </c>
      <c r="F9132" s="17" t="n">
        <v>0.05</v>
      </c>
      <c r="G9132" s="16" t="n">
        <v>295.59</v>
      </c>
      <c r="I9132" s="1" t="str">
        <f aca="false">INDEX(Products!$C$2:$C$51,MATCH(C9132,Products!$A$2:$A$51,0))</f>
        <v>Sports &amp; Fitness</v>
      </c>
      <c r="J9132" s="1" t="str">
        <f aca="false">INDEX(Orders!$E$2:$E$8001,MATCH(B9132,Orders!$A$2:$A$8001,0))</f>
        <v>Delivered</v>
      </c>
      <c r="K9132" s="1" t="str">
        <f aca="false">LEFT(INDEX(Orders!$C$2:$C$8001,MATCH(B9132,Orders!$A$2:$A$8001,0)),7)</f>
        <v>2025-03</v>
      </c>
    </row>
    <row r="9133" customFormat="false" ht="15" hidden="false" customHeight="true" outlineLevel="0" collapsed="false">
      <c r="A9133" s="1" t="s">
        <v>19603</v>
      </c>
      <c r="B9133" s="1" t="s">
        <v>6891</v>
      </c>
      <c r="C9133" s="1" t="s">
        <v>2006</v>
      </c>
      <c r="D9133" s="1" t="n">
        <v>1</v>
      </c>
      <c r="E9133" s="16" t="n">
        <v>482.17</v>
      </c>
      <c r="F9133" s="17" t="n">
        <v>0</v>
      </c>
      <c r="G9133" s="16" t="n">
        <v>482.17</v>
      </c>
      <c r="I9133" s="1" t="str">
        <f aca="false">INDEX(Products!$C$2:$C$51,MATCH(C9133,Products!$A$2:$A$51,0))</f>
        <v>Books &amp; Stationery</v>
      </c>
      <c r="J9133" s="1" t="str">
        <f aca="false">INDEX(Orders!$E$2:$E$8001,MATCH(B9133,Orders!$A$2:$A$8001,0))</f>
        <v>Delivered</v>
      </c>
      <c r="K9133" s="1" t="str">
        <f aca="false">LEFT(INDEX(Orders!$C$2:$C$8001,MATCH(B9133,Orders!$A$2:$A$8001,0)),7)</f>
        <v>2024-04</v>
      </c>
    </row>
    <row r="9134" customFormat="false" ht="15" hidden="false" customHeight="true" outlineLevel="0" collapsed="false">
      <c r="A9134" s="1" t="s">
        <v>19604</v>
      </c>
      <c r="B9134" s="1" t="s">
        <v>6891</v>
      </c>
      <c r="C9134" s="1" t="s">
        <v>1933</v>
      </c>
      <c r="D9134" s="1" t="n">
        <v>2</v>
      </c>
      <c r="E9134" s="16" t="n">
        <v>7194.38</v>
      </c>
      <c r="F9134" s="17" t="n">
        <v>0.05</v>
      </c>
      <c r="G9134" s="16" t="n">
        <v>13669.32</v>
      </c>
      <c r="I9134" s="1" t="str">
        <f aca="false">INDEX(Products!$C$2:$C$51,MATCH(C9134,Products!$A$2:$A$51,0))</f>
        <v>Electronics</v>
      </c>
      <c r="J9134" s="1" t="str">
        <f aca="false">INDEX(Orders!$E$2:$E$8001,MATCH(B9134,Orders!$A$2:$A$8001,0))</f>
        <v>Delivered</v>
      </c>
      <c r="K9134" s="1" t="str">
        <f aca="false">LEFT(INDEX(Orders!$C$2:$C$8001,MATCH(B9134,Orders!$A$2:$A$8001,0)),7)</f>
        <v>2024-04</v>
      </c>
    </row>
    <row r="9135" customFormat="false" ht="15" hidden="false" customHeight="true" outlineLevel="0" collapsed="false">
      <c r="A9135" s="1" t="s">
        <v>19605</v>
      </c>
      <c r="B9135" s="1" t="s">
        <v>6892</v>
      </c>
      <c r="C9135" s="1" t="s">
        <v>1940</v>
      </c>
      <c r="D9135" s="1" t="n">
        <v>1</v>
      </c>
      <c r="E9135" s="16" t="n">
        <v>2374.52</v>
      </c>
      <c r="F9135" s="17" t="n">
        <v>0.15</v>
      </c>
      <c r="G9135" s="16" t="n">
        <v>2018.34</v>
      </c>
      <c r="I9135" s="1" t="str">
        <f aca="false">INDEX(Products!$C$2:$C$51,MATCH(C9135,Products!$A$2:$A$51,0))</f>
        <v>Fashion</v>
      </c>
      <c r="J9135" s="1" t="str">
        <f aca="false">INDEX(Orders!$E$2:$E$8001,MATCH(B9135,Orders!$A$2:$A$8001,0))</f>
        <v>Delivered</v>
      </c>
      <c r="K9135" s="1" t="str">
        <f aca="false">LEFT(INDEX(Orders!$C$2:$C$8001,MATCH(B9135,Orders!$A$2:$A$8001,0)),7)</f>
        <v>2025-12</v>
      </c>
    </row>
    <row r="9136" customFormat="false" ht="15" hidden="false" customHeight="true" outlineLevel="0" collapsed="false">
      <c r="A9136" s="1" t="s">
        <v>19606</v>
      </c>
      <c r="B9136" s="1" t="s">
        <v>6892</v>
      </c>
      <c r="C9136" s="1" t="s">
        <v>2006</v>
      </c>
      <c r="D9136" s="1" t="n">
        <v>2</v>
      </c>
      <c r="E9136" s="16" t="n">
        <v>482.17</v>
      </c>
      <c r="F9136" s="17" t="n">
        <v>0.2</v>
      </c>
      <c r="G9136" s="16" t="n">
        <v>771.47</v>
      </c>
      <c r="I9136" s="1" t="str">
        <f aca="false">INDEX(Products!$C$2:$C$51,MATCH(C9136,Products!$A$2:$A$51,0))</f>
        <v>Books &amp; Stationery</v>
      </c>
      <c r="J9136" s="1" t="str">
        <f aca="false">INDEX(Orders!$E$2:$E$8001,MATCH(B9136,Orders!$A$2:$A$8001,0))</f>
        <v>Delivered</v>
      </c>
      <c r="K9136" s="1" t="str">
        <f aca="false">LEFT(INDEX(Orders!$C$2:$C$8001,MATCH(B9136,Orders!$A$2:$A$8001,0)),7)</f>
        <v>2025-12</v>
      </c>
    </row>
    <row r="9137" customFormat="false" ht="15" hidden="false" customHeight="true" outlineLevel="0" collapsed="false">
      <c r="A9137" s="1" t="s">
        <v>19607</v>
      </c>
      <c r="B9137" s="1" t="s">
        <v>6892</v>
      </c>
      <c r="C9137" s="1" t="s">
        <v>1935</v>
      </c>
      <c r="D9137" s="1" t="n">
        <v>1</v>
      </c>
      <c r="E9137" s="16" t="n">
        <v>14558.72</v>
      </c>
      <c r="F9137" s="17" t="n">
        <v>0.05</v>
      </c>
      <c r="G9137" s="16" t="n">
        <v>13830.78</v>
      </c>
      <c r="I9137" s="1" t="str">
        <f aca="false">INDEX(Products!$C$2:$C$51,MATCH(C9137,Products!$A$2:$A$51,0))</f>
        <v>Electronics</v>
      </c>
      <c r="J9137" s="1" t="str">
        <f aca="false">INDEX(Orders!$E$2:$E$8001,MATCH(B9137,Orders!$A$2:$A$8001,0))</f>
        <v>Delivered</v>
      </c>
      <c r="K9137" s="1" t="str">
        <f aca="false">LEFT(INDEX(Orders!$C$2:$C$8001,MATCH(B9137,Orders!$A$2:$A$8001,0)),7)</f>
        <v>2025-12</v>
      </c>
    </row>
    <row r="9138" customFormat="false" ht="15" hidden="false" customHeight="true" outlineLevel="0" collapsed="false">
      <c r="A9138" s="1" t="s">
        <v>19608</v>
      </c>
      <c r="B9138" s="1" t="s">
        <v>6892</v>
      </c>
      <c r="C9138" s="1" t="s">
        <v>1938</v>
      </c>
      <c r="D9138" s="1" t="n">
        <v>1</v>
      </c>
      <c r="E9138" s="16" t="n">
        <v>1572.6</v>
      </c>
      <c r="F9138" s="17" t="n">
        <v>0.2</v>
      </c>
      <c r="G9138" s="16" t="n">
        <v>1258.08</v>
      </c>
      <c r="I9138" s="1" t="str">
        <f aca="false">INDEX(Products!$C$2:$C$51,MATCH(C9138,Products!$A$2:$A$51,0))</f>
        <v>Fashion</v>
      </c>
      <c r="J9138" s="1" t="str">
        <f aca="false">INDEX(Orders!$E$2:$E$8001,MATCH(B9138,Orders!$A$2:$A$8001,0))</f>
        <v>Delivered</v>
      </c>
      <c r="K9138" s="1" t="str">
        <f aca="false">LEFT(INDEX(Orders!$C$2:$C$8001,MATCH(B9138,Orders!$A$2:$A$8001,0)),7)</f>
        <v>2025-12</v>
      </c>
    </row>
    <row r="9139" customFormat="false" ht="15" hidden="false" customHeight="true" outlineLevel="0" collapsed="false">
      <c r="A9139" s="1" t="s">
        <v>19609</v>
      </c>
      <c r="B9139" s="1" t="s">
        <v>6893</v>
      </c>
      <c r="C9139" s="1" t="s">
        <v>1967</v>
      </c>
      <c r="D9139" s="1" t="n">
        <v>1</v>
      </c>
      <c r="E9139" s="16" t="n">
        <v>6822.61</v>
      </c>
      <c r="F9139" s="17" t="n">
        <v>0</v>
      </c>
      <c r="G9139" s="16" t="n">
        <v>6822.61</v>
      </c>
      <c r="I9139" s="1" t="str">
        <f aca="false">INDEX(Products!$C$2:$C$51,MATCH(C9139,Products!$A$2:$A$51,0))</f>
        <v>Home &amp; Kitchen</v>
      </c>
      <c r="J9139" s="1" t="str">
        <f aca="false">INDEX(Orders!$E$2:$E$8001,MATCH(B9139,Orders!$A$2:$A$8001,0))</f>
        <v>Delivered</v>
      </c>
      <c r="K9139" s="1" t="str">
        <f aca="false">LEFT(INDEX(Orders!$C$2:$C$8001,MATCH(B9139,Orders!$A$2:$A$8001,0)),7)</f>
        <v>2025-07</v>
      </c>
    </row>
    <row r="9140" customFormat="false" ht="15" hidden="false" customHeight="true" outlineLevel="0" collapsed="false">
      <c r="A9140" s="1" t="s">
        <v>19610</v>
      </c>
      <c r="B9140" s="1" t="s">
        <v>6893</v>
      </c>
      <c r="C9140" s="1" t="s">
        <v>1979</v>
      </c>
      <c r="D9140" s="1" t="n">
        <v>1</v>
      </c>
      <c r="E9140" s="16" t="n">
        <v>623</v>
      </c>
      <c r="F9140" s="17" t="n">
        <v>0</v>
      </c>
      <c r="G9140" s="16" t="n">
        <v>623</v>
      </c>
      <c r="I9140" s="1" t="str">
        <f aca="false">INDEX(Products!$C$2:$C$51,MATCH(C9140,Products!$A$2:$A$51,0))</f>
        <v>Beauty &amp; Personal Care</v>
      </c>
      <c r="J9140" s="1" t="str">
        <f aca="false">INDEX(Orders!$E$2:$E$8001,MATCH(B9140,Orders!$A$2:$A$8001,0))</f>
        <v>Delivered</v>
      </c>
      <c r="K9140" s="1" t="str">
        <f aca="false">LEFT(INDEX(Orders!$C$2:$C$8001,MATCH(B9140,Orders!$A$2:$A$8001,0)),7)</f>
        <v>2025-07</v>
      </c>
    </row>
    <row r="9141" customFormat="false" ht="15" hidden="false" customHeight="true" outlineLevel="0" collapsed="false">
      <c r="A9141" s="1" t="s">
        <v>19611</v>
      </c>
      <c r="B9141" s="1" t="s">
        <v>6893</v>
      </c>
      <c r="C9141" s="1" t="s">
        <v>1933</v>
      </c>
      <c r="D9141" s="1" t="n">
        <v>1</v>
      </c>
      <c r="E9141" s="16" t="n">
        <v>7194.38</v>
      </c>
      <c r="F9141" s="17" t="n">
        <v>0</v>
      </c>
      <c r="G9141" s="16" t="n">
        <v>7194.38</v>
      </c>
      <c r="I9141" s="1" t="str">
        <f aca="false">INDEX(Products!$C$2:$C$51,MATCH(C9141,Products!$A$2:$A$51,0))</f>
        <v>Electronics</v>
      </c>
      <c r="J9141" s="1" t="str">
        <f aca="false">INDEX(Orders!$E$2:$E$8001,MATCH(B9141,Orders!$A$2:$A$8001,0))</f>
        <v>Delivered</v>
      </c>
      <c r="K9141" s="1" t="str">
        <f aca="false">LEFT(INDEX(Orders!$C$2:$C$8001,MATCH(B9141,Orders!$A$2:$A$8001,0)),7)</f>
        <v>2025-07</v>
      </c>
    </row>
    <row r="9142" customFormat="false" ht="15" hidden="false" customHeight="true" outlineLevel="0" collapsed="false">
      <c r="A9142" s="1" t="s">
        <v>19612</v>
      </c>
      <c r="B9142" s="1" t="s">
        <v>6893</v>
      </c>
      <c r="C9142" s="1" t="s">
        <v>1940</v>
      </c>
      <c r="D9142" s="1" t="n">
        <v>1</v>
      </c>
      <c r="E9142" s="16" t="n">
        <v>2374.52</v>
      </c>
      <c r="F9142" s="17" t="n">
        <v>0.05</v>
      </c>
      <c r="G9142" s="16" t="n">
        <v>2255.79</v>
      </c>
      <c r="I9142" s="1" t="str">
        <f aca="false">INDEX(Products!$C$2:$C$51,MATCH(C9142,Products!$A$2:$A$51,0))</f>
        <v>Fashion</v>
      </c>
      <c r="J9142" s="1" t="str">
        <f aca="false">INDEX(Orders!$E$2:$E$8001,MATCH(B9142,Orders!$A$2:$A$8001,0))</f>
        <v>Delivered</v>
      </c>
      <c r="K9142" s="1" t="str">
        <f aca="false">LEFT(INDEX(Orders!$C$2:$C$8001,MATCH(B9142,Orders!$A$2:$A$8001,0)),7)</f>
        <v>2025-07</v>
      </c>
    </row>
    <row r="9143" customFormat="false" ht="15" hidden="false" customHeight="true" outlineLevel="0" collapsed="false">
      <c r="A9143" s="1" t="s">
        <v>19613</v>
      </c>
      <c r="B9143" s="1" t="s">
        <v>6894</v>
      </c>
      <c r="C9143" s="1" t="s">
        <v>1920</v>
      </c>
      <c r="D9143" s="1" t="n">
        <v>2</v>
      </c>
      <c r="E9143" s="16" t="n">
        <v>4273.58</v>
      </c>
      <c r="F9143" s="17" t="n">
        <v>0.15</v>
      </c>
      <c r="G9143" s="16" t="n">
        <v>7265.09</v>
      </c>
      <c r="I9143" s="1" t="str">
        <f aca="false">INDEX(Products!$C$2:$C$51,MATCH(C9143,Products!$A$2:$A$51,0))</f>
        <v>Electronics</v>
      </c>
      <c r="J9143" s="1" t="str">
        <f aca="false">INDEX(Orders!$E$2:$E$8001,MATCH(B9143,Orders!$A$2:$A$8001,0))</f>
        <v>Delivered</v>
      </c>
      <c r="K9143" s="1" t="str">
        <f aca="false">LEFT(INDEX(Orders!$C$2:$C$8001,MATCH(B9143,Orders!$A$2:$A$8001,0)),7)</f>
        <v>2025-10</v>
      </c>
    </row>
    <row r="9144" customFormat="false" ht="15" hidden="false" customHeight="true" outlineLevel="0" collapsed="false">
      <c r="A9144" s="1" t="s">
        <v>19614</v>
      </c>
      <c r="B9144" s="1" t="s">
        <v>6895</v>
      </c>
      <c r="C9144" s="1" t="s">
        <v>2007</v>
      </c>
      <c r="D9144" s="1" t="n">
        <v>1</v>
      </c>
      <c r="E9144" s="16" t="n">
        <v>750.27</v>
      </c>
      <c r="F9144" s="17" t="n">
        <v>0</v>
      </c>
      <c r="G9144" s="16" t="n">
        <v>750.27</v>
      </c>
      <c r="I9144" s="1" t="str">
        <f aca="false">INDEX(Products!$C$2:$C$51,MATCH(C9144,Products!$A$2:$A$51,0))</f>
        <v>Books &amp; Stationery</v>
      </c>
      <c r="J9144" s="1" t="str">
        <f aca="false">INDEX(Orders!$E$2:$E$8001,MATCH(B9144,Orders!$A$2:$A$8001,0))</f>
        <v>Delivered</v>
      </c>
      <c r="K9144" s="1" t="str">
        <f aca="false">LEFT(INDEX(Orders!$C$2:$C$8001,MATCH(B9144,Orders!$A$2:$A$8001,0)),7)</f>
        <v>2025-10</v>
      </c>
    </row>
    <row r="9145" customFormat="false" ht="15" hidden="false" customHeight="true" outlineLevel="0" collapsed="false">
      <c r="A9145" s="1" t="s">
        <v>19615</v>
      </c>
      <c r="B9145" s="1" t="s">
        <v>6896</v>
      </c>
      <c r="C9145" s="1" t="s">
        <v>1949</v>
      </c>
      <c r="D9145" s="1" t="n">
        <v>1</v>
      </c>
      <c r="E9145" s="16" t="n">
        <v>4185.64</v>
      </c>
      <c r="F9145" s="17" t="n">
        <v>0.1</v>
      </c>
      <c r="G9145" s="16" t="n">
        <v>3767.08</v>
      </c>
      <c r="I9145" s="1" t="str">
        <f aca="false">INDEX(Products!$C$2:$C$51,MATCH(C9145,Products!$A$2:$A$51,0))</f>
        <v>Fashion</v>
      </c>
      <c r="J9145" s="1" t="str">
        <f aca="false">INDEX(Orders!$E$2:$E$8001,MATCH(B9145,Orders!$A$2:$A$8001,0))</f>
        <v>Delivered</v>
      </c>
      <c r="K9145" s="1" t="str">
        <f aca="false">LEFT(INDEX(Orders!$C$2:$C$8001,MATCH(B9145,Orders!$A$2:$A$8001,0)),7)</f>
        <v>2024-04</v>
      </c>
    </row>
    <row r="9146" customFormat="false" ht="15" hidden="false" customHeight="true" outlineLevel="0" collapsed="false">
      <c r="A9146" s="1" t="s">
        <v>19616</v>
      </c>
      <c r="B9146" s="1" t="s">
        <v>6897</v>
      </c>
      <c r="C9146" s="1" t="s">
        <v>1951</v>
      </c>
      <c r="D9146" s="1" t="n">
        <v>1</v>
      </c>
      <c r="E9146" s="16" t="n">
        <v>957.5</v>
      </c>
      <c r="F9146" s="17" t="n">
        <v>0.1</v>
      </c>
      <c r="G9146" s="16" t="n">
        <v>861.75</v>
      </c>
      <c r="I9146" s="1" t="str">
        <f aca="false">INDEX(Products!$C$2:$C$51,MATCH(C9146,Products!$A$2:$A$51,0))</f>
        <v>Fashion</v>
      </c>
      <c r="J9146" s="1" t="str">
        <f aca="false">INDEX(Orders!$E$2:$E$8001,MATCH(B9146,Orders!$A$2:$A$8001,0))</f>
        <v>Delivered</v>
      </c>
      <c r="K9146" s="1" t="str">
        <f aca="false">LEFT(INDEX(Orders!$C$2:$C$8001,MATCH(B9146,Orders!$A$2:$A$8001,0)),7)</f>
        <v>2025-10</v>
      </c>
    </row>
    <row r="9147" customFormat="false" ht="15" hidden="false" customHeight="true" outlineLevel="0" collapsed="false">
      <c r="A9147" s="1" t="s">
        <v>19617</v>
      </c>
      <c r="B9147" s="1" t="s">
        <v>6898</v>
      </c>
      <c r="C9147" s="1" t="s">
        <v>1930</v>
      </c>
      <c r="D9147" s="1" t="n">
        <v>1</v>
      </c>
      <c r="E9147" s="16" t="n">
        <v>2398.35</v>
      </c>
      <c r="F9147" s="17" t="n">
        <v>0</v>
      </c>
      <c r="G9147" s="16" t="n">
        <v>2398.35</v>
      </c>
      <c r="I9147" s="1" t="str">
        <f aca="false">INDEX(Products!$C$2:$C$51,MATCH(C9147,Products!$A$2:$A$51,0))</f>
        <v>Electronics</v>
      </c>
      <c r="J9147" s="1" t="str">
        <f aca="false">INDEX(Orders!$E$2:$E$8001,MATCH(B9147,Orders!$A$2:$A$8001,0))</f>
        <v>Cancelled</v>
      </c>
      <c r="K9147" s="1" t="str">
        <f aca="false">LEFT(INDEX(Orders!$C$2:$C$8001,MATCH(B9147,Orders!$A$2:$A$8001,0)),7)</f>
        <v>2025-12</v>
      </c>
    </row>
    <row r="9148" customFormat="false" ht="15" hidden="false" customHeight="true" outlineLevel="0" collapsed="false">
      <c r="A9148" s="1" t="s">
        <v>19618</v>
      </c>
      <c r="B9148" s="1" t="s">
        <v>6899</v>
      </c>
      <c r="C9148" s="1" t="s">
        <v>1922</v>
      </c>
      <c r="D9148" s="1" t="n">
        <v>1</v>
      </c>
      <c r="E9148" s="16" t="n">
        <v>3142.61</v>
      </c>
      <c r="F9148" s="17" t="n">
        <v>0</v>
      </c>
      <c r="G9148" s="16" t="n">
        <v>3142.61</v>
      </c>
      <c r="I9148" s="1" t="str">
        <f aca="false">INDEX(Products!$C$2:$C$51,MATCH(C9148,Products!$A$2:$A$51,0))</f>
        <v>Electronics</v>
      </c>
      <c r="J9148" s="1" t="str">
        <f aca="false">INDEX(Orders!$E$2:$E$8001,MATCH(B9148,Orders!$A$2:$A$8001,0))</f>
        <v>Delivered</v>
      </c>
      <c r="K9148" s="1" t="str">
        <f aca="false">LEFT(INDEX(Orders!$C$2:$C$8001,MATCH(B9148,Orders!$A$2:$A$8001,0)),7)</f>
        <v>2025-11</v>
      </c>
    </row>
    <row r="9149" customFormat="false" ht="15" hidden="false" customHeight="true" outlineLevel="0" collapsed="false">
      <c r="A9149" s="1" t="s">
        <v>19619</v>
      </c>
      <c r="B9149" s="1" t="s">
        <v>6899</v>
      </c>
      <c r="C9149" s="1" t="s">
        <v>2006</v>
      </c>
      <c r="D9149" s="1" t="n">
        <v>1</v>
      </c>
      <c r="E9149" s="16" t="n">
        <v>482.17</v>
      </c>
      <c r="F9149" s="17" t="n">
        <v>0</v>
      </c>
      <c r="G9149" s="16" t="n">
        <v>482.17</v>
      </c>
      <c r="I9149" s="1" t="str">
        <f aca="false">INDEX(Products!$C$2:$C$51,MATCH(C9149,Products!$A$2:$A$51,0))</f>
        <v>Books &amp; Stationery</v>
      </c>
      <c r="J9149" s="1" t="str">
        <f aca="false">INDEX(Orders!$E$2:$E$8001,MATCH(B9149,Orders!$A$2:$A$8001,0))</f>
        <v>Delivered</v>
      </c>
      <c r="K9149" s="1" t="str">
        <f aca="false">LEFT(INDEX(Orders!$C$2:$C$8001,MATCH(B9149,Orders!$A$2:$A$8001,0)),7)</f>
        <v>2025-11</v>
      </c>
    </row>
    <row r="9150" customFormat="false" ht="15" hidden="false" customHeight="true" outlineLevel="0" collapsed="false">
      <c r="A9150" s="1" t="s">
        <v>19620</v>
      </c>
      <c r="B9150" s="1" t="s">
        <v>6900</v>
      </c>
      <c r="C9150" s="1" t="s">
        <v>1976</v>
      </c>
      <c r="D9150" s="1" t="n">
        <v>1</v>
      </c>
      <c r="E9150" s="16" t="n">
        <v>1603.35</v>
      </c>
      <c r="F9150" s="17" t="n">
        <v>0</v>
      </c>
      <c r="G9150" s="16" t="n">
        <v>1603.35</v>
      </c>
      <c r="I9150" s="1" t="str">
        <f aca="false">INDEX(Products!$C$2:$C$51,MATCH(C9150,Products!$A$2:$A$51,0))</f>
        <v>Beauty &amp; Personal Care</v>
      </c>
      <c r="J9150" s="1" t="str">
        <f aca="false">INDEX(Orders!$E$2:$E$8001,MATCH(B9150,Orders!$A$2:$A$8001,0))</f>
        <v>Delivered</v>
      </c>
      <c r="K9150" s="1" t="str">
        <f aca="false">LEFT(INDEX(Orders!$C$2:$C$8001,MATCH(B9150,Orders!$A$2:$A$8001,0)),7)</f>
        <v>2024-12</v>
      </c>
    </row>
    <row r="9151" customFormat="false" ht="15" hidden="false" customHeight="true" outlineLevel="0" collapsed="false">
      <c r="A9151" s="1" t="s">
        <v>19621</v>
      </c>
      <c r="B9151" s="1" t="s">
        <v>6901</v>
      </c>
      <c r="C9151" s="1" t="s">
        <v>1930</v>
      </c>
      <c r="D9151" s="1" t="n">
        <v>1</v>
      </c>
      <c r="E9151" s="16" t="n">
        <v>2398.35</v>
      </c>
      <c r="F9151" s="17" t="n">
        <v>0.05</v>
      </c>
      <c r="G9151" s="16" t="n">
        <v>2278.43</v>
      </c>
      <c r="I9151" s="1" t="str">
        <f aca="false">INDEX(Products!$C$2:$C$51,MATCH(C9151,Products!$A$2:$A$51,0))</f>
        <v>Electronics</v>
      </c>
      <c r="J9151" s="1" t="str">
        <f aca="false">INDEX(Orders!$E$2:$E$8001,MATCH(B9151,Orders!$A$2:$A$8001,0))</f>
        <v>Delivered</v>
      </c>
      <c r="K9151" s="1" t="str">
        <f aca="false">LEFT(INDEX(Orders!$C$2:$C$8001,MATCH(B9151,Orders!$A$2:$A$8001,0)),7)</f>
        <v>2025-06</v>
      </c>
    </row>
    <row r="9152" customFormat="false" ht="15" hidden="false" customHeight="true" outlineLevel="0" collapsed="false">
      <c r="A9152" s="1" t="s">
        <v>19622</v>
      </c>
      <c r="B9152" s="1" t="s">
        <v>6902</v>
      </c>
      <c r="C9152" s="1" t="s">
        <v>2006</v>
      </c>
      <c r="D9152" s="1" t="n">
        <v>1</v>
      </c>
      <c r="E9152" s="16" t="n">
        <v>482.17</v>
      </c>
      <c r="F9152" s="17" t="n">
        <v>0</v>
      </c>
      <c r="G9152" s="16" t="n">
        <v>482.17</v>
      </c>
      <c r="I9152" s="1" t="str">
        <f aca="false">INDEX(Products!$C$2:$C$51,MATCH(C9152,Products!$A$2:$A$51,0))</f>
        <v>Books &amp; Stationery</v>
      </c>
      <c r="J9152" s="1" t="str">
        <f aca="false">INDEX(Orders!$E$2:$E$8001,MATCH(B9152,Orders!$A$2:$A$8001,0))</f>
        <v>Delivered</v>
      </c>
      <c r="K9152" s="1" t="str">
        <f aca="false">LEFT(INDEX(Orders!$C$2:$C$8001,MATCH(B9152,Orders!$A$2:$A$8001,0)),7)</f>
        <v>2025-04</v>
      </c>
    </row>
    <row r="9153" customFormat="false" ht="15" hidden="false" customHeight="true" outlineLevel="0" collapsed="false">
      <c r="A9153" s="1" t="s">
        <v>19623</v>
      </c>
      <c r="B9153" s="1" t="s">
        <v>6902</v>
      </c>
      <c r="C9153" s="1" t="s">
        <v>1953</v>
      </c>
      <c r="D9153" s="1" t="n">
        <v>2</v>
      </c>
      <c r="E9153" s="16" t="n">
        <v>4914.12</v>
      </c>
      <c r="F9153" s="17" t="n">
        <v>0.05</v>
      </c>
      <c r="G9153" s="16" t="n">
        <v>9336.83</v>
      </c>
      <c r="I9153" s="1" t="str">
        <f aca="false">INDEX(Products!$C$2:$C$51,MATCH(C9153,Products!$A$2:$A$51,0))</f>
        <v>Fashion</v>
      </c>
      <c r="J9153" s="1" t="str">
        <f aca="false">INDEX(Orders!$E$2:$E$8001,MATCH(B9153,Orders!$A$2:$A$8001,0))</f>
        <v>Delivered</v>
      </c>
      <c r="K9153" s="1" t="str">
        <f aca="false">LEFT(INDEX(Orders!$C$2:$C$8001,MATCH(B9153,Orders!$A$2:$A$8001,0)),7)</f>
        <v>2025-04</v>
      </c>
    </row>
    <row r="9154" customFormat="false" ht="15" hidden="false" customHeight="true" outlineLevel="0" collapsed="false">
      <c r="A9154" s="1" t="s">
        <v>19624</v>
      </c>
      <c r="B9154" s="1" t="s">
        <v>6903</v>
      </c>
      <c r="C9154" s="1" t="s">
        <v>1995</v>
      </c>
      <c r="D9154" s="1" t="n">
        <v>1</v>
      </c>
      <c r="E9154" s="16" t="n">
        <v>2914.27</v>
      </c>
      <c r="F9154" s="17" t="n">
        <v>0.05</v>
      </c>
      <c r="G9154" s="16" t="n">
        <v>2768.56</v>
      </c>
      <c r="I9154" s="1" t="str">
        <f aca="false">INDEX(Products!$C$2:$C$51,MATCH(C9154,Products!$A$2:$A$51,0))</f>
        <v>Sports &amp; Fitness</v>
      </c>
      <c r="J9154" s="1" t="str">
        <f aca="false">INDEX(Orders!$E$2:$E$8001,MATCH(B9154,Orders!$A$2:$A$8001,0))</f>
        <v>Delivered</v>
      </c>
      <c r="K9154" s="1" t="str">
        <f aca="false">LEFT(INDEX(Orders!$C$2:$C$8001,MATCH(B9154,Orders!$A$2:$A$8001,0)),7)</f>
        <v>2025-06</v>
      </c>
    </row>
    <row r="9155" customFormat="false" ht="15" hidden="false" customHeight="true" outlineLevel="0" collapsed="false">
      <c r="A9155" s="1" t="s">
        <v>19625</v>
      </c>
      <c r="B9155" s="1" t="s">
        <v>6904</v>
      </c>
      <c r="C9155" s="1" t="s">
        <v>1949</v>
      </c>
      <c r="D9155" s="1" t="n">
        <v>1</v>
      </c>
      <c r="E9155" s="16" t="n">
        <v>4185.64</v>
      </c>
      <c r="F9155" s="17" t="n">
        <v>0.1</v>
      </c>
      <c r="G9155" s="16" t="n">
        <v>3767.08</v>
      </c>
      <c r="I9155" s="1" t="str">
        <f aca="false">INDEX(Products!$C$2:$C$51,MATCH(C9155,Products!$A$2:$A$51,0))</f>
        <v>Fashion</v>
      </c>
      <c r="J9155" s="1" t="str">
        <f aca="false">INDEX(Orders!$E$2:$E$8001,MATCH(B9155,Orders!$A$2:$A$8001,0))</f>
        <v>Delivered</v>
      </c>
      <c r="K9155" s="1" t="str">
        <f aca="false">LEFT(INDEX(Orders!$C$2:$C$8001,MATCH(B9155,Orders!$A$2:$A$8001,0)),7)</f>
        <v>2025-04</v>
      </c>
    </row>
    <row r="9156" customFormat="false" ht="15" hidden="false" customHeight="true" outlineLevel="0" collapsed="false">
      <c r="A9156" s="1" t="s">
        <v>19626</v>
      </c>
      <c r="B9156" s="1" t="s">
        <v>6904</v>
      </c>
      <c r="C9156" s="1" t="s">
        <v>1997</v>
      </c>
      <c r="D9156" s="1" t="n">
        <v>2</v>
      </c>
      <c r="E9156" s="16" t="n">
        <v>311.15</v>
      </c>
      <c r="F9156" s="17" t="n">
        <v>0</v>
      </c>
      <c r="G9156" s="16" t="n">
        <v>622.3</v>
      </c>
      <c r="I9156" s="1" t="str">
        <f aca="false">INDEX(Products!$C$2:$C$51,MATCH(C9156,Products!$A$2:$A$51,0))</f>
        <v>Sports &amp; Fitness</v>
      </c>
      <c r="J9156" s="1" t="str">
        <f aca="false">INDEX(Orders!$E$2:$E$8001,MATCH(B9156,Orders!$A$2:$A$8001,0))</f>
        <v>Delivered</v>
      </c>
      <c r="K9156" s="1" t="str">
        <f aca="false">LEFT(INDEX(Orders!$C$2:$C$8001,MATCH(B9156,Orders!$A$2:$A$8001,0)),7)</f>
        <v>2025-04</v>
      </c>
    </row>
    <row r="9157" customFormat="false" ht="15" hidden="false" customHeight="true" outlineLevel="0" collapsed="false">
      <c r="A9157" s="1" t="s">
        <v>19627</v>
      </c>
      <c r="B9157" s="1" t="s">
        <v>6904</v>
      </c>
      <c r="C9157" s="1" t="s">
        <v>2007</v>
      </c>
      <c r="D9157" s="1" t="n">
        <v>1</v>
      </c>
      <c r="E9157" s="16" t="n">
        <v>750.27</v>
      </c>
      <c r="F9157" s="17" t="n">
        <v>0</v>
      </c>
      <c r="G9157" s="16" t="n">
        <v>750.27</v>
      </c>
      <c r="I9157" s="1" t="str">
        <f aca="false">INDEX(Products!$C$2:$C$51,MATCH(C9157,Products!$A$2:$A$51,0))</f>
        <v>Books &amp; Stationery</v>
      </c>
      <c r="J9157" s="1" t="str">
        <f aca="false">INDEX(Orders!$E$2:$E$8001,MATCH(B9157,Orders!$A$2:$A$8001,0))</f>
        <v>Delivered</v>
      </c>
      <c r="K9157" s="1" t="str">
        <f aca="false">LEFT(INDEX(Orders!$C$2:$C$8001,MATCH(B9157,Orders!$A$2:$A$8001,0)),7)</f>
        <v>2025-04</v>
      </c>
    </row>
    <row r="9158" customFormat="false" ht="15" hidden="false" customHeight="true" outlineLevel="0" collapsed="false">
      <c r="A9158" s="1" t="s">
        <v>19628</v>
      </c>
      <c r="B9158" s="1" t="s">
        <v>6905</v>
      </c>
      <c r="C9158" s="1" t="s">
        <v>1940</v>
      </c>
      <c r="D9158" s="1" t="n">
        <v>1</v>
      </c>
      <c r="E9158" s="16" t="n">
        <v>2374.52</v>
      </c>
      <c r="F9158" s="17" t="n">
        <v>0</v>
      </c>
      <c r="G9158" s="16" t="n">
        <v>2374.52</v>
      </c>
      <c r="I9158" s="1" t="str">
        <f aca="false">INDEX(Products!$C$2:$C$51,MATCH(C9158,Products!$A$2:$A$51,0))</f>
        <v>Fashion</v>
      </c>
      <c r="J9158" s="1" t="str">
        <f aca="false">INDEX(Orders!$E$2:$E$8001,MATCH(B9158,Orders!$A$2:$A$8001,0))</f>
        <v>Delivered</v>
      </c>
      <c r="K9158" s="1" t="str">
        <f aca="false">LEFT(INDEX(Orders!$C$2:$C$8001,MATCH(B9158,Orders!$A$2:$A$8001,0)),7)</f>
        <v>2025-05</v>
      </c>
    </row>
    <row r="9159" customFormat="false" ht="15" hidden="false" customHeight="true" outlineLevel="0" collapsed="false">
      <c r="A9159" s="1" t="s">
        <v>19629</v>
      </c>
      <c r="B9159" s="1" t="s">
        <v>6906</v>
      </c>
      <c r="C9159" s="1" t="s">
        <v>1930</v>
      </c>
      <c r="D9159" s="1" t="n">
        <v>1</v>
      </c>
      <c r="E9159" s="16" t="n">
        <v>2398.35</v>
      </c>
      <c r="F9159" s="17" t="n">
        <v>0</v>
      </c>
      <c r="G9159" s="16" t="n">
        <v>2398.35</v>
      </c>
      <c r="I9159" s="1" t="str">
        <f aca="false">INDEX(Products!$C$2:$C$51,MATCH(C9159,Products!$A$2:$A$51,0))</f>
        <v>Electronics</v>
      </c>
      <c r="J9159" s="1" t="str">
        <f aca="false">INDEX(Orders!$E$2:$E$8001,MATCH(B9159,Orders!$A$2:$A$8001,0))</f>
        <v>Delivered</v>
      </c>
      <c r="K9159" s="1" t="str">
        <f aca="false">LEFT(INDEX(Orders!$C$2:$C$8001,MATCH(B9159,Orders!$A$2:$A$8001,0)),7)</f>
        <v>2024-11</v>
      </c>
    </row>
    <row r="9160" customFormat="false" ht="15" hidden="false" customHeight="true" outlineLevel="0" collapsed="false">
      <c r="A9160" s="1" t="s">
        <v>19630</v>
      </c>
      <c r="B9160" s="1" t="s">
        <v>6907</v>
      </c>
      <c r="C9160" s="1" t="s">
        <v>1979</v>
      </c>
      <c r="D9160" s="1" t="n">
        <v>2</v>
      </c>
      <c r="E9160" s="16" t="n">
        <v>623</v>
      </c>
      <c r="F9160" s="17" t="n">
        <v>0.15</v>
      </c>
      <c r="G9160" s="16" t="n">
        <v>1059.1</v>
      </c>
      <c r="I9160" s="1" t="str">
        <f aca="false">INDEX(Products!$C$2:$C$51,MATCH(C9160,Products!$A$2:$A$51,0))</f>
        <v>Beauty &amp; Personal Care</v>
      </c>
      <c r="J9160" s="1" t="str">
        <f aca="false">INDEX(Orders!$E$2:$E$8001,MATCH(B9160,Orders!$A$2:$A$8001,0))</f>
        <v>Delivered</v>
      </c>
      <c r="K9160" s="1" t="str">
        <f aca="false">LEFT(INDEX(Orders!$C$2:$C$8001,MATCH(B9160,Orders!$A$2:$A$8001,0)),7)</f>
        <v>2025-01</v>
      </c>
    </row>
    <row r="9161" customFormat="false" ht="15" hidden="false" customHeight="true" outlineLevel="0" collapsed="false">
      <c r="A9161" s="1" t="s">
        <v>19631</v>
      </c>
      <c r="B9161" s="1" t="s">
        <v>6907</v>
      </c>
      <c r="C9161" s="1" t="s">
        <v>1940</v>
      </c>
      <c r="D9161" s="1" t="n">
        <v>1</v>
      </c>
      <c r="E9161" s="16" t="n">
        <v>2374.52</v>
      </c>
      <c r="F9161" s="17" t="n">
        <v>0.1</v>
      </c>
      <c r="G9161" s="16" t="n">
        <v>2137.07</v>
      </c>
      <c r="I9161" s="1" t="str">
        <f aca="false">INDEX(Products!$C$2:$C$51,MATCH(C9161,Products!$A$2:$A$51,0))</f>
        <v>Fashion</v>
      </c>
      <c r="J9161" s="1" t="str">
        <f aca="false">INDEX(Orders!$E$2:$E$8001,MATCH(B9161,Orders!$A$2:$A$8001,0))</f>
        <v>Delivered</v>
      </c>
      <c r="K9161" s="1" t="str">
        <f aca="false">LEFT(INDEX(Orders!$C$2:$C$8001,MATCH(B9161,Orders!$A$2:$A$8001,0)),7)</f>
        <v>2025-01</v>
      </c>
    </row>
    <row r="9162" customFormat="false" ht="15" hidden="false" customHeight="true" outlineLevel="0" collapsed="false">
      <c r="A9162" s="1" t="s">
        <v>19632</v>
      </c>
      <c r="B9162" s="1" t="s">
        <v>6908</v>
      </c>
      <c r="C9162" s="1" t="s">
        <v>1975</v>
      </c>
      <c r="D9162" s="1" t="n">
        <v>1</v>
      </c>
      <c r="E9162" s="16" t="n">
        <v>862.99</v>
      </c>
      <c r="F9162" s="17" t="n">
        <v>0.05</v>
      </c>
      <c r="G9162" s="16" t="n">
        <v>819.84</v>
      </c>
      <c r="I9162" s="1" t="str">
        <f aca="false">INDEX(Products!$C$2:$C$51,MATCH(C9162,Products!$A$2:$A$51,0))</f>
        <v>Beauty &amp; Personal Care</v>
      </c>
      <c r="J9162" s="1" t="str">
        <f aca="false">INDEX(Orders!$E$2:$E$8001,MATCH(B9162,Orders!$A$2:$A$8001,0))</f>
        <v>Delivered</v>
      </c>
      <c r="K9162" s="1" t="str">
        <f aca="false">LEFT(INDEX(Orders!$C$2:$C$8001,MATCH(B9162,Orders!$A$2:$A$8001,0)),7)</f>
        <v>2024-08</v>
      </c>
    </row>
    <row r="9163" customFormat="false" ht="15" hidden="false" customHeight="true" outlineLevel="0" collapsed="false">
      <c r="A9163" s="1" t="s">
        <v>19633</v>
      </c>
      <c r="B9163" s="1" t="s">
        <v>6909</v>
      </c>
      <c r="C9163" s="1" t="s">
        <v>1953</v>
      </c>
      <c r="D9163" s="1" t="n">
        <v>1</v>
      </c>
      <c r="E9163" s="16" t="n">
        <v>4914.12</v>
      </c>
      <c r="F9163" s="17" t="n">
        <v>0</v>
      </c>
      <c r="G9163" s="16" t="n">
        <v>4914.12</v>
      </c>
      <c r="I9163" s="1" t="str">
        <f aca="false">INDEX(Products!$C$2:$C$51,MATCH(C9163,Products!$A$2:$A$51,0))</f>
        <v>Fashion</v>
      </c>
      <c r="J9163" s="1" t="str">
        <f aca="false">INDEX(Orders!$E$2:$E$8001,MATCH(B9163,Orders!$A$2:$A$8001,0))</f>
        <v>Returned</v>
      </c>
      <c r="K9163" s="1" t="str">
        <f aca="false">LEFT(INDEX(Orders!$C$2:$C$8001,MATCH(B9163,Orders!$A$2:$A$8001,0)),7)</f>
        <v>2025-03</v>
      </c>
    </row>
    <row r="9164" customFormat="false" ht="15" hidden="false" customHeight="true" outlineLevel="0" collapsed="false">
      <c r="A9164" s="1" t="s">
        <v>19634</v>
      </c>
      <c r="B9164" s="1" t="s">
        <v>6909</v>
      </c>
      <c r="C9164" s="1" t="s">
        <v>1990</v>
      </c>
      <c r="D9164" s="1" t="n">
        <v>2</v>
      </c>
      <c r="E9164" s="16" t="n">
        <v>5311.32</v>
      </c>
      <c r="F9164" s="17" t="n">
        <v>0.1</v>
      </c>
      <c r="G9164" s="16" t="n">
        <v>9560.38</v>
      </c>
      <c r="I9164" s="1" t="str">
        <f aca="false">INDEX(Products!$C$2:$C$51,MATCH(C9164,Products!$A$2:$A$51,0))</f>
        <v>Sports &amp; Fitness</v>
      </c>
      <c r="J9164" s="1" t="str">
        <f aca="false">INDEX(Orders!$E$2:$E$8001,MATCH(B9164,Orders!$A$2:$A$8001,0))</f>
        <v>Returned</v>
      </c>
      <c r="K9164" s="1" t="str">
        <f aca="false">LEFT(INDEX(Orders!$C$2:$C$8001,MATCH(B9164,Orders!$A$2:$A$8001,0)),7)</f>
        <v>2025-03</v>
      </c>
    </row>
    <row r="9165" customFormat="false" ht="15" hidden="false" customHeight="true" outlineLevel="0" collapsed="false">
      <c r="A9165" s="1" t="s">
        <v>19635</v>
      </c>
      <c r="B9165" s="1" t="s">
        <v>6909</v>
      </c>
      <c r="C9165" s="1" t="s">
        <v>2006</v>
      </c>
      <c r="D9165" s="1" t="n">
        <v>1</v>
      </c>
      <c r="E9165" s="16" t="n">
        <v>482.17</v>
      </c>
      <c r="F9165" s="17" t="n">
        <v>0</v>
      </c>
      <c r="G9165" s="16" t="n">
        <v>482.17</v>
      </c>
      <c r="I9165" s="1" t="str">
        <f aca="false">INDEX(Products!$C$2:$C$51,MATCH(C9165,Products!$A$2:$A$51,0))</f>
        <v>Books &amp; Stationery</v>
      </c>
      <c r="J9165" s="1" t="str">
        <f aca="false">INDEX(Orders!$E$2:$E$8001,MATCH(B9165,Orders!$A$2:$A$8001,0))</f>
        <v>Returned</v>
      </c>
      <c r="K9165" s="1" t="str">
        <f aca="false">LEFT(INDEX(Orders!$C$2:$C$8001,MATCH(B9165,Orders!$A$2:$A$8001,0)),7)</f>
        <v>2025-03</v>
      </c>
    </row>
    <row r="9166" customFormat="false" ht="15" hidden="false" customHeight="true" outlineLevel="0" collapsed="false">
      <c r="A9166" s="1" t="s">
        <v>19636</v>
      </c>
      <c r="B9166" s="1" t="s">
        <v>6909</v>
      </c>
      <c r="C9166" s="1" t="s">
        <v>1979</v>
      </c>
      <c r="D9166" s="1" t="n">
        <v>2</v>
      </c>
      <c r="E9166" s="16" t="n">
        <v>623</v>
      </c>
      <c r="F9166" s="17" t="n">
        <v>0.1</v>
      </c>
      <c r="G9166" s="16" t="n">
        <v>1121.4</v>
      </c>
      <c r="I9166" s="1" t="str">
        <f aca="false">INDEX(Products!$C$2:$C$51,MATCH(C9166,Products!$A$2:$A$51,0))</f>
        <v>Beauty &amp; Personal Care</v>
      </c>
      <c r="J9166" s="1" t="str">
        <f aca="false">INDEX(Orders!$E$2:$E$8001,MATCH(B9166,Orders!$A$2:$A$8001,0))</f>
        <v>Returned</v>
      </c>
      <c r="K9166" s="1" t="str">
        <f aca="false">LEFT(INDEX(Orders!$C$2:$C$8001,MATCH(B9166,Orders!$A$2:$A$8001,0)),7)</f>
        <v>2025-03</v>
      </c>
    </row>
    <row r="9167" customFormat="false" ht="15" hidden="false" customHeight="true" outlineLevel="0" collapsed="false">
      <c r="A9167" s="1" t="s">
        <v>19637</v>
      </c>
      <c r="B9167" s="1" t="s">
        <v>6909</v>
      </c>
      <c r="C9167" s="1" t="s">
        <v>1969</v>
      </c>
      <c r="D9167" s="1" t="n">
        <v>1</v>
      </c>
      <c r="E9167" s="16" t="n">
        <v>9171.98</v>
      </c>
      <c r="F9167" s="17" t="n">
        <v>0.05</v>
      </c>
      <c r="G9167" s="16" t="n">
        <v>8713.38</v>
      </c>
      <c r="I9167" s="1" t="str">
        <f aca="false">INDEX(Products!$C$2:$C$51,MATCH(C9167,Products!$A$2:$A$51,0))</f>
        <v>Home &amp; Kitchen</v>
      </c>
      <c r="J9167" s="1" t="str">
        <f aca="false">INDEX(Orders!$E$2:$E$8001,MATCH(B9167,Orders!$A$2:$A$8001,0))</f>
        <v>Returned</v>
      </c>
      <c r="K9167" s="1" t="str">
        <f aca="false">LEFT(INDEX(Orders!$C$2:$C$8001,MATCH(B9167,Orders!$A$2:$A$8001,0)),7)</f>
        <v>2025-03</v>
      </c>
    </row>
    <row r="9168" customFormat="false" ht="15" hidden="false" customHeight="true" outlineLevel="0" collapsed="false">
      <c r="A9168" s="1" t="s">
        <v>19638</v>
      </c>
      <c r="B9168" s="1" t="s">
        <v>6910</v>
      </c>
      <c r="C9168" s="1" t="s">
        <v>1930</v>
      </c>
      <c r="D9168" s="1" t="n">
        <v>1</v>
      </c>
      <c r="E9168" s="16" t="n">
        <v>2398.35</v>
      </c>
      <c r="F9168" s="17" t="n">
        <v>0.15</v>
      </c>
      <c r="G9168" s="16" t="n">
        <v>2038.6</v>
      </c>
      <c r="I9168" s="1" t="str">
        <f aca="false">INDEX(Products!$C$2:$C$51,MATCH(C9168,Products!$A$2:$A$51,0))</f>
        <v>Electronics</v>
      </c>
      <c r="J9168" s="1" t="str">
        <f aca="false">INDEX(Orders!$E$2:$E$8001,MATCH(B9168,Orders!$A$2:$A$8001,0))</f>
        <v>Delivered</v>
      </c>
      <c r="K9168" s="1" t="str">
        <f aca="false">LEFT(INDEX(Orders!$C$2:$C$8001,MATCH(B9168,Orders!$A$2:$A$8001,0)),7)</f>
        <v>2025-10</v>
      </c>
    </row>
    <row r="9169" customFormat="false" ht="15" hidden="false" customHeight="true" outlineLevel="0" collapsed="false">
      <c r="A9169" s="1" t="s">
        <v>19639</v>
      </c>
      <c r="B9169" s="1" t="s">
        <v>6910</v>
      </c>
      <c r="C9169" s="1" t="s">
        <v>1997</v>
      </c>
      <c r="D9169" s="1" t="n">
        <v>1</v>
      </c>
      <c r="E9169" s="16" t="n">
        <v>311.15</v>
      </c>
      <c r="F9169" s="17" t="n">
        <v>0</v>
      </c>
      <c r="G9169" s="16" t="n">
        <v>311.15</v>
      </c>
      <c r="I9169" s="1" t="str">
        <f aca="false">INDEX(Products!$C$2:$C$51,MATCH(C9169,Products!$A$2:$A$51,0))</f>
        <v>Sports &amp; Fitness</v>
      </c>
      <c r="J9169" s="1" t="str">
        <f aca="false">INDEX(Orders!$E$2:$E$8001,MATCH(B9169,Orders!$A$2:$A$8001,0))</f>
        <v>Delivered</v>
      </c>
      <c r="K9169" s="1" t="str">
        <f aca="false">LEFT(INDEX(Orders!$C$2:$C$8001,MATCH(B9169,Orders!$A$2:$A$8001,0)),7)</f>
        <v>2025-10</v>
      </c>
    </row>
    <row r="9170" customFormat="false" ht="15" hidden="false" customHeight="true" outlineLevel="0" collapsed="false">
      <c r="A9170" s="1" t="s">
        <v>19640</v>
      </c>
      <c r="B9170" s="1" t="s">
        <v>6910</v>
      </c>
      <c r="C9170" s="1" t="s">
        <v>1965</v>
      </c>
      <c r="D9170" s="1" t="n">
        <v>1</v>
      </c>
      <c r="E9170" s="16" t="n">
        <v>1145.07</v>
      </c>
      <c r="F9170" s="17" t="n">
        <v>0</v>
      </c>
      <c r="G9170" s="16" t="n">
        <v>1145.07</v>
      </c>
      <c r="I9170" s="1" t="str">
        <f aca="false">INDEX(Products!$C$2:$C$51,MATCH(C9170,Products!$A$2:$A$51,0))</f>
        <v>Home &amp; Kitchen</v>
      </c>
      <c r="J9170" s="1" t="str">
        <f aca="false">INDEX(Orders!$E$2:$E$8001,MATCH(B9170,Orders!$A$2:$A$8001,0))</f>
        <v>Delivered</v>
      </c>
      <c r="K9170" s="1" t="str">
        <f aca="false">LEFT(INDEX(Orders!$C$2:$C$8001,MATCH(B9170,Orders!$A$2:$A$8001,0)),7)</f>
        <v>2025-10</v>
      </c>
    </row>
    <row r="9171" customFormat="false" ht="15" hidden="false" customHeight="true" outlineLevel="0" collapsed="false">
      <c r="A9171" s="1" t="s">
        <v>19641</v>
      </c>
      <c r="B9171" s="1" t="s">
        <v>6910</v>
      </c>
      <c r="C9171" s="1" t="s">
        <v>1990</v>
      </c>
      <c r="D9171" s="1" t="n">
        <v>1</v>
      </c>
      <c r="E9171" s="16" t="n">
        <v>5311.32</v>
      </c>
      <c r="F9171" s="17" t="n">
        <v>0</v>
      </c>
      <c r="G9171" s="16" t="n">
        <v>5311.32</v>
      </c>
      <c r="I9171" s="1" t="str">
        <f aca="false">INDEX(Products!$C$2:$C$51,MATCH(C9171,Products!$A$2:$A$51,0))</f>
        <v>Sports &amp; Fitness</v>
      </c>
      <c r="J9171" s="1" t="str">
        <f aca="false">INDEX(Orders!$E$2:$E$8001,MATCH(B9171,Orders!$A$2:$A$8001,0))</f>
        <v>Delivered</v>
      </c>
      <c r="K9171" s="1" t="str">
        <f aca="false">LEFT(INDEX(Orders!$C$2:$C$8001,MATCH(B9171,Orders!$A$2:$A$8001,0)),7)</f>
        <v>2025-10</v>
      </c>
    </row>
    <row r="9172" customFormat="false" ht="15" hidden="false" customHeight="true" outlineLevel="0" collapsed="false">
      <c r="A9172" s="1" t="s">
        <v>19642</v>
      </c>
      <c r="B9172" s="1" t="s">
        <v>6911</v>
      </c>
      <c r="C9172" s="1" t="s">
        <v>1990</v>
      </c>
      <c r="D9172" s="1" t="n">
        <v>3</v>
      </c>
      <c r="E9172" s="16" t="n">
        <v>5311.32</v>
      </c>
      <c r="F9172" s="17" t="n">
        <v>0</v>
      </c>
      <c r="G9172" s="16" t="n">
        <v>15933.96</v>
      </c>
      <c r="I9172" s="1" t="str">
        <f aca="false">INDEX(Products!$C$2:$C$51,MATCH(C9172,Products!$A$2:$A$51,0))</f>
        <v>Sports &amp; Fitness</v>
      </c>
      <c r="J9172" s="1" t="str">
        <f aca="false">INDEX(Orders!$E$2:$E$8001,MATCH(B9172,Orders!$A$2:$A$8001,0))</f>
        <v>Delivered</v>
      </c>
      <c r="K9172" s="1" t="str">
        <f aca="false">LEFT(INDEX(Orders!$C$2:$C$8001,MATCH(B9172,Orders!$A$2:$A$8001,0)),7)</f>
        <v>2025-07</v>
      </c>
    </row>
    <row r="9173" customFormat="false" ht="15" hidden="false" customHeight="true" outlineLevel="0" collapsed="false">
      <c r="A9173" s="1" t="s">
        <v>19643</v>
      </c>
      <c r="B9173" s="1" t="s">
        <v>6911</v>
      </c>
      <c r="C9173" s="1" t="s">
        <v>1940</v>
      </c>
      <c r="D9173" s="1" t="n">
        <v>1</v>
      </c>
      <c r="E9173" s="16" t="n">
        <v>2374.52</v>
      </c>
      <c r="F9173" s="17" t="n">
        <v>0</v>
      </c>
      <c r="G9173" s="16" t="n">
        <v>2374.52</v>
      </c>
      <c r="I9173" s="1" t="str">
        <f aca="false">INDEX(Products!$C$2:$C$51,MATCH(C9173,Products!$A$2:$A$51,0))</f>
        <v>Fashion</v>
      </c>
      <c r="J9173" s="1" t="str">
        <f aca="false">INDEX(Orders!$E$2:$E$8001,MATCH(B9173,Orders!$A$2:$A$8001,0))</f>
        <v>Delivered</v>
      </c>
      <c r="K9173" s="1" t="str">
        <f aca="false">LEFT(INDEX(Orders!$C$2:$C$8001,MATCH(B9173,Orders!$A$2:$A$8001,0)),7)</f>
        <v>2025-07</v>
      </c>
    </row>
    <row r="9174" customFormat="false" ht="15" hidden="false" customHeight="true" outlineLevel="0" collapsed="false">
      <c r="A9174" s="1" t="s">
        <v>19644</v>
      </c>
      <c r="B9174" s="1" t="s">
        <v>6912</v>
      </c>
      <c r="C9174" s="1" t="s">
        <v>1957</v>
      </c>
      <c r="D9174" s="1" t="n">
        <v>1</v>
      </c>
      <c r="E9174" s="16" t="n">
        <v>1469.28</v>
      </c>
      <c r="F9174" s="17" t="n">
        <v>0</v>
      </c>
      <c r="G9174" s="16" t="n">
        <v>1469.28</v>
      </c>
      <c r="I9174" s="1" t="str">
        <f aca="false">INDEX(Products!$C$2:$C$51,MATCH(C9174,Products!$A$2:$A$51,0))</f>
        <v>Home &amp; Kitchen</v>
      </c>
      <c r="J9174" s="1" t="str">
        <f aca="false">INDEX(Orders!$E$2:$E$8001,MATCH(B9174,Orders!$A$2:$A$8001,0))</f>
        <v>Delivered</v>
      </c>
      <c r="K9174" s="1" t="str">
        <f aca="false">LEFT(INDEX(Orders!$C$2:$C$8001,MATCH(B9174,Orders!$A$2:$A$8001,0)),7)</f>
        <v>2024-10</v>
      </c>
    </row>
    <row r="9175" customFormat="false" ht="15" hidden="false" customHeight="true" outlineLevel="0" collapsed="false">
      <c r="A9175" s="1" t="s">
        <v>19645</v>
      </c>
      <c r="B9175" s="1" t="s">
        <v>6912</v>
      </c>
      <c r="C9175" s="1" t="s">
        <v>1937</v>
      </c>
      <c r="D9175" s="1" t="n">
        <v>1</v>
      </c>
      <c r="E9175" s="16" t="n">
        <v>1364.75</v>
      </c>
      <c r="F9175" s="17" t="n">
        <v>0</v>
      </c>
      <c r="G9175" s="16" t="n">
        <v>1364.75</v>
      </c>
      <c r="I9175" s="1" t="str">
        <f aca="false">INDEX(Products!$C$2:$C$51,MATCH(C9175,Products!$A$2:$A$51,0))</f>
        <v>Fashion</v>
      </c>
      <c r="J9175" s="1" t="str">
        <f aca="false">INDEX(Orders!$E$2:$E$8001,MATCH(B9175,Orders!$A$2:$A$8001,0))</f>
        <v>Delivered</v>
      </c>
      <c r="K9175" s="1" t="str">
        <f aca="false">LEFT(INDEX(Orders!$C$2:$C$8001,MATCH(B9175,Orders!$A$2:$A$8001,0)),7)</f>
        <v>2024-10</v>
      </c>
    </row>
    <row r="9176" customFormat="false" ht="15" hidden="false" customHeight="true" outlineLevel="0" collapsed="false">
      <c r="A9176" s="1" t="s">
        <v>19646</v>
      </c>
      <c r="B9176" s="1" t="s">
        <v>6913</v>
      </c>
      <c r="C9176" s="1" t="s">
        <v>2007</v>
      </c>
      <c r="D9176" s="1" t="n">
        <v>2</v>
      </c>
      <c r="E9176" s="16" t="n">
        <v>750.27</v>
      </c>
      <c r="F9176" s="17" t="n">
        <v>0</v>
      </c>
      <c r="G9176" s="16" t="n">
        <v>1500.54</v>
      </c>
      <c r="I9176" s="1" t="str">
        <f aca="false">INDEX(Products!$C$2:$C$51,MATCH(C9176,Products!$A$2:$A$51,0))</f>
        <v>Books &amp; Stationery</v>
      </c>
      <c r="J9176" s="1" t="str">
        <f aca="false">INDEX(Orders!$E$2:$E$8001,MATCH(B9176,Orders!$A$2:$A$8001,0))</f>
        <v>Delivered</v>
      </c>
      <c r="K9176" s="1" t="str">
        <f aca="false">LEFT(INDEX(Orders!$C$2:$C$8001,MATCH(B9176,Orders!$A$2:$A$8001,0)),7)</f>
        <v>2025-05</v>
      </c>
    </row>
    <row r="9177" customFormat="false" ht="15" hidden="false" customHeight="true" outlineLevel="0" collapsed="false">
      <c r="A9177" s="1" t="s">
        <v>19647</v>
      </c>
      <c r="B9177" s="1" t="s">
        <v>6913</v>
      </c>
      <c r="C9177" s="1" t="s">
        <v>2006</v>
      </c>
      <c r="D9177" s="1" t="n">
        <v>1</v>
      </c>
      <c r="E9177" s="16" t="n">
        <v>482.17</v>
      </c>
      <c r="F9177" s="17" t="n">
        <v>0</v>
      </c>
      <c r="G9177" s="16" t="n">
        <v>482.17</v>
      </c>
      <c r="I9177" s="1" t="str">
        <f aca="false">INDEX(Products!$C$2:$C$51,MATCH(C9177,Products!$A$2:$A$51,0))</f>
        <v>Books &amp; Stationery</v>
      </c>
      <c r="J9177" s="1" t="str">
        <f aca="false">INDEX(Orders!$E$2:$E$8001,MATCH(B9177,Orders!$A$2:$A$8001,0))</f>
        <v>Delivered</v>
      </c>
      <c r="K9177" s="1" t="str">
        <f aca="false">LEFT(INDEX(Orders!$C$2:$C$8001,MATCH(B9177,Orders!$A$2:$A$8001,0)),7)</f>
        <v>2025-05</v>
      </c>
    </row>
    <row r="9178" customFormat="false" ht="15" hidden="false" customHeight="true" outlineLevel="0" collapsed="false">
      <c r="A9178" s="1" t="s">
        <v>19648</v>
      </c>
      <c r="B9178" s="1" t="s">
        <v>6914</v>
      </c>
      <c r="C9178" s="1" t="s">
        <v>2006</v>
      </c>
      <c r="D9178" s="1" t="n">
        <v>1</v>
      </c>
      <c r="E9178" s="16" t="n">
        <v>482.17</v>
      </c>
      <c r="F9178" s="17" t="n">
        <v>0</v>
      </c>
      <c r="G9178" s="16" t="n">
        <v>482.17</v>
      </c>
      <c r="I9178" s="1" t="str">
        <f aca="false">INDEX(Products!$C$2:$C$51,MATCH(C9178,Products!$A$2:$A$51,0))</f>
        <v>Books &amp; Stationery</v>
      </c>
      <c r="J9178" s="1" t="str">
        <f aca="false">INDEX(Orders!$E$2:$E$8001,MATCH(B9178,Orders!$A$2:$A$8001,0))</f>
        <v>Delivered</v>
      </c>
      <c r="K9178" s="1" t="str">
        <f aca="false">LEFT(INDEX(Orders!$C$2:$C$8001,MATCH(B9178,Orders!$A$2:$A$8001,0)),7)</f>
        <v>2024-05</v>
      </c>
    </row>
    <row r="9179" customFormat="false" ht="15" hidden="false" customHeight="true" outlineLevel="0" collapsed="false">
      <c r="A9179" s="1" t="s">
        <v>19649</v>
      </c>
      <c r="B9179" s="1" t="s">
        <v>6914</v>
      </c>
      <c r="C9179" s="1" t="s">
        <v>1940</v>
      </c>
      <c r="D9179" s="1" t="n">
        <v>1</v>
      </c>
      <c r="E9179" s="16" t="n">
        <v>2374.52</v>
      </c>
      <c r="F9179" s="17" t="n">
        <v>0</v>
      </c>
      <c r="G9179" s="16" t="n">
        <v>2374.52</v>
      </c>
      <c r="I9179" s="1" t="str">
        <f aca="false">INDEX(Products!$C$2:$C$51,MATCH(C9179,Products!$A$2:$A$51,0))</f>
        <v>Fashion</v>
      </c>
      <c r="J9179" s="1" t="str">
        <f aca="false">INDEX(Orders!$E$2:$E$8001,MATCH(B9179,Orders!$A$2:$A$8001,0))</f>
        <v>Delivered</v>
      </c>
      <c r="K9179" s="1" t="str">
        <f aca="false">LEFT(INDEX(Orders!$C$2:$C$8001,MATCH(B9179,Orders!$A$2:$A$8001,0)),7)</f>
        <v>2024-05</v>
      </c>
    </row>
    <row r="9180" customFormat="false" ht="15" hidden="false" customHeight="true" outlineLevel="0" collapsed="false">
      <c r="A9180" s="1" t="s">
        <v>19650</v>
      </c>
      <c r="B9180" s="1" t="s">
        <v>6915</v>
      </c>
      <c r="C9180" s="1" t="s">
        <v>2007</v>
      </c>
      <c r="D9180" s="1" t="n">
        <v>1</v>
      </c>
      <c r="E9180" s="16" t="n">
        <v>750.27</v>
      </c>
      <c r="F9180" s="17" t="n">
        <v>0.05</v>
      </c>
      <c r="G9180" s="16" t="n">
        <v>712.76</v>
      </c>
      <c r="I9180" s="1" t="str">
        <f aca="false">INDEX(Products!$C$2:$C$51,MATCH(C9180,Products!$A$2:$A$51,0))</f>
        <v>Books &amp; Stationery</v>
      </c>
      <c r="J9180" s="1" t="str">
        <f aca="false">INDEX(Orders!$E$2:$E$8001,MATCH(B9180,Orders!$A$2:$A$8001,0))</f>
        <v>Delivered</v>
      </c>
      <c r="K9180" s="1" t="str">
        <f aca="false">LEFT(INDEX(Orders!$C$2:$C$8001,MATCH(B9180,Orders!$A$2:$A$8001,0)),7)</f>
        <v>2025-08</v>
      </c>
    </row>
    <row r="9181" customFormat="false" ht="15" hidden="false" customHeight="true" outlineLevel="0" collapsed="false">
      <c r="A9181" s="1" t="s">
        <v>19651</v>
      </c>
      <c r="B9181" s="1" t="s">
        <v>6916</v>
      </c>
      <c r="C9181" s="1" t="s">
        <v>1940</v>
      </c>
      <c r="D9181" s="1" t="n">
        <v>1</v>
      </c>
      <c r="E9181" s="16" t="n">
        <v>2374.52</v>
      </c>
      <c r="F9181" s="17" t="n">
        <v>0.05</v>
      </c>
      <c r="G9181" s="16" t="n">
        <v>2255.79</v>
      </c>
      <c r="I9181" s="1" t="str">
        <f aca="false">INDEX(Products!$C$2:$C$51,MATCH(C9181,Products!$A$2:$A$51,0))</f>
        <v>Fashion</v>
      </c>
      <c r="J9181" s="1" t="str">
        <f aca="false">INDEX(Orders!$E$2:$E$8001,MATCH(B9181,Orders!$A$2:$A$8001,0))</f>
        <v>Delivered</v>
      </c>
      <c r="K9181" s="1" t="str">
        <f aca="false">LEFT(INDEX(Orders!$C$2:$C$8001,MATCH(B9181,Orders!$A$2:$A$8001,0)),7)</f>
        <v>2025-07</v>
      </c>
    </row>
    <row r="9182" customFormat="false" ht="15" hidden="false" customHeight="true" outlineLevel="0" collapsed="false">
      <c r="A9182" s="1" t="s">
        <v>19652</v>
      </c>
      <c r="B9182" s="1" t="s">
        <v>6916</v>
      </c>
      <c r="C9182" s="1" t="s">
        <v>1953</v>
      </c>
      <c r="D9182" s="1" t="n">
        <v>1</v>
      </c>
      <c r="E9182" s="16" t="n">
        <v>4914.12</v>
      </c>
      <c r="F9182" s="17" t="n">
        <v>0.1</v>
      </c>
      <c r="G9182" s="16" t="n">
        <v>4422.71</v>
      </c>
      <c r="I9182" s="1" t="str">
        <f aca="false">INDEX(Products!$C$2:$C$51,MATCH(C9182,Products!$A$2:$A$51,0))</f>
        <v>Fashion</v>
      </c>
      <c r="J9182" s="1" t="str">
        <f aca="false">INDEX(Orders!$E$2:$E$8001,MATCH(B9182,Orders!$A$2:$A$8001,0))</f>
        <v>Delivered</v>
      </c>
      <c r="K9182" s="1" t="str">
        <f aca="false">LEFT(INDEX(Orders!$C$2:$C$8001,MATCH(B9182,Orders!$A$2:$A$8001,0)),7)</f>
        <v>2025-07</v>
      </c>
    </row>
    <row r="9183" customFormat="false" ht="15" hidden="false" customHeight="true" outlineLevel="0" collapsed="false">
      <c r="A9183" s="1" t="s">
        <v>19653</v>
      </c>
      <c r="B9183" s="1" t="s">
        <v>6917</v>
      </c>
      <c r="C9183" s="1" t="s">
        <v>1926</v>
      </c>
      <c r="D9183" s="1" t="n">
        <v>2</v>
      </c>
      <c r="E9183" s="16" t="n">
        <v>1478.08</v>
      </c>
      <c r="F9183" s="17" t="n">
        <v>0</v>
      </c>
      <c r="G9183" s="16" t="n">
        <v>2956.16</v>
      </c>
      <c r="I9183" s="1" t="str">
        <f aca="false">INDEX(Products!$C$2:$C$51,MATCH(C9183,Products!$A$2:$A$51,0))</f>
        <v>Electronics</v>
      </c>
      <c r="J9183" s="1" t="str">
        <f aca="false">INDEX(Orders!$E$2:$E$8001,MATCH(B9183,Orders!$A$2:$A$8001,0))</f>
        <v>Delivered</v>
      </c>
      <c r="K9183" s="1" t="str">
        <f aca="false">LEFT(INDEX(Orders!$C$2:$C$8001,MATCH(B9183,Orders!$A$2:$A$8001,0)),7)</f>
        <v>2024-11</v>
      </c>
    </row>
    <row r="9184" customFormat="false" ht="15" hidden="false" customHeight="true" outlineLevel="0" collapsed="false">
      <c r="A9184" s="1" t="s">
        <v>19654</v>
      </c>
      <c r="B9184" s="1" t="s">
        <v>6918</v>
      </c>
      <c r="C9184" s="1" t="s">
        <v>2006</v>
      </c>
      <c r="D9184" s="1" t="n">
        <v>2</v>
      </c>
      <c r="E9184" s="16" t="n">
        <v>482.17</v>
      </c>
      <c r="F9184" s="17" t="n">
        <v>0</v>
      </c>
      <c r="G9184" s="16" t="n">
        <v>964.34</v>
      </c>
      <c r="I9184" s="1" t="str">
        <f aca="false">INDEX(Products!$C$2:$C$51,MATCH(C9184,Products!$A$2:$A$51,0))</f>
        <v>Books &amp; Stationery</v>
      </c>
      <c r="J9184" s="1" t="str">
        <f aca="false">INDEX(Orders!$E$2:$E$8001,MATCH(B9184,Orders!$A$2:$A$8001,0))</f>
        <v>Delivered</v>
      </c>
      <c r="K9184" s="1" t="str">
        <f aca="false">LEFT(INDEX(Orders!$C$2:$C$8001,MATCH(B9184,Orders!$A$2:$A$8001,0)),7)</f>
        <v>2025-05</v>
      </c>
    </row>
    <row r="9185" customFormat="false" ht="15" hidden="false" customHeight="true" outlineLevel="0" collapsed="false">
      <c r="A9185" s="1" t="s">
        <v>19655</v>
      </c>
      <c r="B9185" s="1" t="s">
        <v>6919</v>
      </c>
      <c r="C9185" s="1" t="s">
        <v>2006</v>
      </c>
      <c r="D9185" s="1" t="n">
        <v>2</v>
      </c>
      <c r="E9185" s="16" t="n">
        <v>482.17</v>
      </c>
      <c r="F9185" s="17" t="n">
        <v>0</v>
      </c>
      <c r="G9185" s="16" t="n">
        <v>964.34</v>
      </c>
      <c r="I9185" s="1" t="str">
        <f aca="false">INDEX(Products!$C$2:$C$51,MATCH(C9185,Products!$A$2:$A$51,0))</f>
        <v>Books &amp; Stationery</v>
      </c>
      <c r="J9185" s="1" t="str">
        <f aca="false">INDEX(Orders!$E$2:$E$8001,MATCH(B9185,Orders!$A$2:$A$8001,0))</f>
        <v>Returned</v>
      </c>
      <c r="K9185" s="1" t="str">
        <f aca="false">LEFT(INDEX(Orders!$C$2:$C$8001,MATCH(B9185,Orders!$A$2:$A$8001,0)),7)</f>
        <v>2024-10</v>
      </c>
    </row>
    <row r="9186" customFormat="false" ht="15" hidden="false" customHeight="true" outlineLevel="0" collapsed="false">
      <c r="A9186" s="1" t="s">
        <v>19656</v>
      </c>
      <c r="B9186" s="1" t="s">
        <v>6919</v>
      </c>
      <c r="C9186" s="1" t="s">
        <v>1930</v>
      </c>
      <c r="D9186" s="1" t="n">
        <v>1</v>
      </c>
      <c r="E9186" s="16" t="n">
        <v>2398.35</v>
      </c>
      <c r="F9186" s="17" t="n">
        <v>0.05</v>
      </c>
      <c r="G9186" s="16" t="n">
        <v>2278.43</v>
      </c>
      <c r="I9186" s="1" t="str">
        <f aca="false">INDEX(Products!$C$2:$C$51,MATCH(C9186,Products!$A$2:$A$51,0))</f>
        <v>Electronics</v>
      </c>
      <c r="J9186" s="1" t="str">
        <f aca="false">INDEX(Orders!$E$2:$E$8001,MATCH(B9186,Orders!$A$2:$A$8001,0))</f>
        <v>Returned</v>
      </c>
      <c r="K9186" s="1" t="str">
        <f aca="false">LEFT(INDEX(Orders!$C$2:$C$8001,MATCH(B9186,Orders!$A$2:$A$8001,0)),7)</f>
        <v>2024-10</v>
      </c>
    </row>
    <row r="9187" customFormat="false" ht="15" hidden="false" customHeight="true" outlineLevel="0" collapsed="false">
      <c r="A9187" s="1" t="s">
        <v>19657</v>
      </c>
      <c r="B9187" s="1" t="s">
        <v>6920</v>
      </c>
      <c r="C9187" s="1" t="s">
        <v>1997</v>
      </c>
      <c r="D9187" s="1" t="n">
        <v>2</v>
      </c>
      <c r="E9187" s="16" t="n">
        <v>311.15</v>
      </c>
      <c r="F9187" s="17" t="n">
        <v>0</v>
      </c>
      <c r="G9187" s="16" t="n">
        <v>622.3</v>
      </c>
      <c r="I9187" s="1" t="str">
        <f aca="false">INDEX(Products!$C$2:$C$51,MATCH(C9187,Products!$A$2:$A$51,0))</f>
        <v>Sports &amp; Fitness</v>
      </c>
      <c r="J9187" s="1" t="str">
        <f aca="false">INDEX(Orders!$E$2:$E$8001,MATCH(B9187,Orders!$A$2:$A$8001,0))</f>
        <v>Delivered</v>
      </c>
      <c r="K9187" s="1" t="str">
        <f aca="false">LEFT(INDEX(Orders!$C$2:$C$8001,MATCH(B9187,Orders!$A$2:$A$8001,0)),7)</f>
        <v>2025-11</v>
      </c>
    </row>
    <row r="9188" customFormat="false" ht="15" hidden="false" customHeight="true" outlineLevel="0" collapsed="false">
      <c r="A9188" s="1" t="s">
        <v>19658</v>
      </c>
      <c r="B9188" s="1" t="s">
        <v>6920</v>
      </c>
      <c r="C9188" s="1" t="s">
        <v>1979</v>
      </c>
      <c r="D9188" s="1" t="n">
        <v>1</v>
      </c>
      <c r="E9188" s="16" t="n">
        <v>623</v>
      </c>
      <c r="F9188" s="17" t="n">
        <v>0.05</v>
      </c>
      <c r="G9188" s="16" t="n">
        <v>591.85</v>
      </c>
      <c r="I9188" s="1" t="str">
        <f aca="false">INDEX(Products!$C$2:$C$51,MATCH(C9188,Products!$A$2:$A$51,0))</f>
        <v>Beauty &amp; Personal Care</v>
      </c>
      <c r="J9188" s="1" t="str">
        <f aca="false">INDEX(Orders!$E$2:$E$8001,MATCH(B9188,Orders!$A$2:$A$8001,0))</f>
        <v>Delivered</v>
      </c>
      <c r="K9188" s="1" t="str">
        <f aca="false">LEFT(INDEX(Orders!$C$2:$C$8001,MATCH(B9188,Orders!$A$2:$A$8001,0)),7)</f>
        <v>2025-11</v>
      </c>
    </row>
    <row r="9189" customFormat="false" ht="15" hidden="false" customHeight="true" outlineLevel="0" collapsed="false">
      <c r="A9189" s="1" t="s">
        <v>19659</v>
      </c>
      <c r="B9189" s="1" t="s">
        <v>6920</v>
      </c>
      <c r="C9189" s="1" t="s">
        <v>1990</v>
      </c>
      <c r="D9189" s="1" t="n">
        <v>1</v>
      </c>
      <c r="E9189" s="16" t="n">
        <v>5311.32</v>
      </c>
      <c r="F9189" s="17" t="n">
        <v>0.05</v>
      </c>
      <c r="G9189" s="16" t="n">
        <v>5045.75</v>
      </c>
      <c r="I9189" s="1" t="str">
        <f aca="false">INDEX(Products!$C$2:$C$51,MATCH(C9189,Products!$A$2:$A$51,0))</f>
        <v>Sports &amp; Fitness</v>
      </c>
      <c r="J9189" s="1" t="str">
        <f aca="false">INDEX(Orders!$E$2:$E$8001,MATCH(B9189,Orders!$A$2:$A$8001,0))</f>
        <v>Delivered</v>
      </c>
      <c r="K9189" s="1" t="str">
        <f aca="false">LEFT(INDEX(Orders!$C$2:$C$8001,MATCH(B9189,Orders!$A$2:$A$8001,0)),7)</f>
        <v>2025-11</v>
      </c>
    </row>
    <row r="9190" customFormat="false" ht="15" hidden="false" customHeight="true" outlineLevel="0" collapsed="false">
      <c r="A9190" s="1" t="s">
        <v>19660</v>
      </c>
      <c r="B9190" s="1" t="s">
        <v>6921</v>
      </c>
      <c r="C9190" s="1" t="s">
        <v>1997</v>
      </c>
      <c r="D9190" s="1" t="n">
        <v>1</v>
      </c>
      <c r="E9190" s="16" t="n">
        <v>311.15</v>
      </c>
      <c r="F9190" s="17" t="n">
        <v>0.05</v>
      </c>
      <c r="G9190" s="16" t="n">
        <v>295.59</v>
      </c>
      <c r="I9190" s="1" t="str">
        <f aca="false">INDEX(Products!$C$2:$C$51,MATCH(C9190,Products!$A$2:$A$51,0))</f>
        <v>Sports &amp; Fitness</v>
      </c>
      <c r="J9190" s="1" t="str">
        <f aca="false">INDEX(Orders!$E$2:$E$8001,MATCH(B9190,Orders!$A$2:$A$8001,0))</f>
        <v>Delivered</v>
      </c>
      <c r="K9190" s="1" t="str">
        <f aca="false">LEFT(INDEX(Orders!$C$2:$C$8001,MATCH(B9190,Orders!$A$2:$A$8001,0)),7)</f>
        <v>2025-10</v>
      </c>
    </row>
    <row r="9191" customFormat="false" ht="15" hidden="false" customHeight="true" outlineLevel="0" collapsed="false">
      <c r="A9191" s="1" t="s">
        <v>19661</v>
      </c>
      <c r="B9191" s="1" t="s">
        <v>6921</v>
      </c>
      <c r="C9191" s="1" t="s">
        <v>1943</v>
      </c>
      <c r="D9191" s="1" t="n">
        <v>3</v>
      </c>
      <c r="E9191" s="16" t="n">
        <v>1250.54</v>
      </c>
      <c r="F9191" s="17" t="n">
        <v>0</v>
      </c>
      <c r="G9191" s="16" t="n">
        <v>3751.62</v>
      </c>
      <c r="I9191" s="1" t="str">
        <f aca="false">INDEX(Products!$C$2:$C$51,MATCH(C9191,Products!$A$2:$A$51,0))</f>
        <v>Fashion</v>
      </c>
      <c r="J9191" s="1" t="str">
        <f aca="false">INDEX(Orders!$E$2:$E$8001,MATCH(B9191,Orders!$A$2:$A$8001,0))</f>
        <v>Delivered</v>
      </c>
      <c r="K9191" s="1" t="str">
        <f aca="false">LEFT(INDEX(Orders!$C$2:$C$8001,MATCH(B9191,Orders!$A$2:$A$8001,0)),7)</f>
        <v>2025-10</v>
      </c>
    </row>
    <row r="9192" customFormat="false" ht="15" hidden="false" customHeight="true" outlineLevel="0" collapsed="false">
      <c r="A9192" s="1" t="s">
        <v>19662</v>
      </c>
      <c r="B9192" s="1" t="s">
        <v>6921</v>
      </c>
      <c r="C9192" s="1" t="s">
        <v>1990</v>
      </c>
      <c r="D9192" s="1" t="n">
        <v>1</v>
      </c>
      <c r="E9192" s="16" t="n">
        <v>5311.32</v>
      </c>
      <c r="F9192" s="17" t="n">
        <v>0</v>
      </c>
      <c r="G9192" s="16" t="n">
        <v>5311.32</v>
      </c>
      <c r="I9192" s="1" t="str">
        <f aca="false">INDEX(Products!$C$2:$C$51,MATCH(C9192,Products!$A$2:$A$51,0))</f>
        <v>Sports &amp; Fitness</v>
      </c>
      <c r="J9192" s="1" t="str">
        <f aca="false">INDEX(Orders!$E$2:$E$8001,MATCH(B9192,Orders!$A$2:$A$8001,0))</f>
        <v>Delivered</v>
      </c>
      <c r="K9192" s="1" t="str">
        <f aca="false">LEFT(INDEX(Orders!$C$2:$C$8001,MATCH(B9192,Orders!$A$2:$A$8001,0)),7)</f>
        <v>2025-10</v>
      </c>
    </row>
    <row r="9193" customFormat="false" ht="15" hidden="false" customHeight="true" outlineLevel="0" collapsed="false">
      <c r="A9193" s="1" t="s">
        <v>19663</v>
      </c>
      <c r="B9193" s="1" t="s">
        <v>6922</v>
      </c>
      <c r="C9193" s="1" t="s">
        <v>1969</v>
      </c>
      <c r="D9193" s="1" t="n">
        <v>3</v>
      </c>
      <c r="E9193" s="16" t="n">
        <v>9171.98</v>
      </c>
      <c r="F9193" s="17" t="n">
        <v>0</v>
      </c>
      <c r="G9193" s="16" t="n">
        <v>27515.94</v>
      </c>
      <c r="I9193" s="1" t="str">
        <f aca="false">INDEX(Products!$C$2:$C$51,MATCH(C9193,Products!$A$2:$A$51,0))</f>
        <v>Home &amp; Kitchen</v>
      </c>
      <c r="J9193" s="1" t="str">
        <f aca="false">INDEX(Orders!$E$2:$E$8001,MATCH(B9193,Orders!$A$2:$A$8001,0))</f>
        <v>Delivered</v>
      </c>
      <c r="K9193" s="1" t="str">
        <f aca="false">LEFT(INDEX(Orders!$C$2:$C$8001,MATCH(B9193,Orders!$A$2:$A$8001,0)),7)</f>
        <v>2025-04</v>
      </c>
    </row>
    <row r="9194" customFormat="false" ht="15" hidden="false" customHeight="true" outlineLevel="0" collapsed="false">
      <c r="A9194" s="1" t="s">
        <v>19664</v>
      </c>
      <c r="B9194" s="1" t="s">
        <v>6922</v>
      </c>
      <c r="C9194" s="1" t="s">
        <v>1953</v>
      </c>
      <c r="D9194" s="1" t="n">
        <v>1</v>
      </c>
      <c r="E9194" s="16" t="n">
        <v>4914.12</v>
      </c>
      <c r="F9194" s="17" t="n">
        <v>0.1</v>
      </c>
      <c r="G9194" s="16" t="n">
        <v>4422.71</v>
      </c>
      <c r="I9194" s="1" t="str">
        <f aca="false">INDEX(Products!$C$2:$C$51,MATCH(C9194,Products!$A$2:$A$51,0))</f>
        <v>Fashion</v>
      </c>
      <c r="J9194" s="1" t="str">
        <f aca="false">INDEX(Orders!$E$2:$E$8001,MATCH(B9194,Orders!$A$2:$A$8001,0))</f>
        <v>Delivered</v>
      </c>
      <c r="K9194" s="1" t="str">
        <f aca="false">LEFT(INDEX(Orders!$C$2:$C$8001,MATCH(B9194,Orders!$A$2:$A$8001,0)),7)</f>
        <v>2025-04</v>
      </c>
    </row>
    <row r="9195" customFormat="false" ht="15" hidden="false" customHeight="true" outlineLevel="0" collapsed="false">
      <c r="A9195" s="1" t="s">
        <v>19665</v>
      </c>
      <c r="B9195" s="1" t="s">
        <v>6922</v>
      </c>
      <c r="C9195" s="1" t="s">
        <v>1949</v>
      </c>
      <c r="D9195" s="1" t="n">
        <v>1</v>
      </c>
      <c r="E9195" s="16" t="n">
        <v>4185.64</v>
      </c>
      <c r="F9195" s="17" t="n">
        <v>0.05</v>
      </c>
      <c r="G9195" s="16" t="n">
        <v>3976.36</v>
      </c>
      <c r="I9195" s="1" t="str">
        <f aca="false">INDEX(Products!$C$2:$C$51,MATCH(C9195,Products!$A$2:$A$51,0))</f>
        <v>Fashion</v>
      </c>
      <c r="J9195" s="1" t="str">
        <f aca="false">INDEX(Orders!$E$2:$E$8001,MATCH(B9195,Orders!$A$2:$A$8001,0))</f>
        <v>Delivered</v>
      </c>
      <c r="K9195" s="1" t="str">
        <f aca="false">LEFT(INDEX(Orders!$C$2:$C$8001,MATCH(B9195,Orders!$A$2:$A$8001,0)),7)</f>
        <v>2025-04</v>
      </c>
    </row>
    <row r="9196" customFormat="false" ht="15" hidden="false" customHeight="true" outlineLevel="0" collapsed="false">
      <c r="A9196" s="1" t="s">
        <v>19666</v>
      </c>
      <c r="B9196" s="1" t="s">
        <v>6922</v>
      </c>
      <c r="C9196" s="1" t="s">
        <v>1995</v>
      </c>
      <c r="D9196" s="1" t="n">
        <v>2</v>
      </c>
      <c r="E9196" s="16" t="n">
        <v>2914.27</v>
      </c>
      <c r="F9196" s="17" t="n">
        <v>0</v>
      </c>
      <c r="G9196" s="16" t="n">
        <v>5828.54</v>
      </c>
      <c r="I9196" s="1" t="str">
        <f aca="false">INDEX(Products!$C$2:$C$51,MATCH(C9196,Products!$A$2:$A$51,0))</f>
        <v>Sports &amp; Fitness</v>
      </c>
      <c r="J9196" s="1" t="str">
        <f aca="false">INDEX(Orders!$E$2:$E$8001,MATCH(B9196,Orders!$A$2:$A$8001,0))</f>
        <v>Delivered</v>
      </c>
      <c r="K9196" s="1" t="str">
        <f aca="false">LEFT(INDEX(Orders!$C$2:$C$8001,MATCH(B9196,Orders!$A$2:$A$8001,0)),7)</f>
        <v>2025-04</v>
      </c>
    </row>
    <row r="9197" customFormat="false" ht="15" hidden="false" customHeight="true" outlineLevel="0" collapsed="false">
      <c r="A9197" s="1" t="s">
        <v>19667</v>
      </c>
      <c r="B9197" s="1" t="s">
        <v>6923</v>
      </c>
      <c r="C9197" s="1" t="s">
        <v>2006</v>
      </c>
      <c r="D9197" s="1" t="n">
        <v>1</v>
      </c>
      <c r="E9197" s="16" t="n">
        <v>482.17</v>
      </c>
      <c r="F9197" s="17" t="n">
        <v>0.1</v>
      </c>
      <c r="G9197" s="16" t="n">
        <v>433.95</v>
      </c>
      <c r="I9197" s="1" t="str">
        <f aca="false">INDEX(Products!$C$2:$C$51,MATCH(C9197,Products!$A$2:$A$51,0))</f>
        <v>Books &amp; Stationery</v>
      </c>
      <c r="J9197" s="1" t="str">
        <f aca="false">INDEX(Orders!$E$2:$E$8001,MATCH(B9197,Orders!$A$2:$A$8001,0))</f>
        <v>Returned</v>
      </c>
      <c r="K9197" s="1" t="str">
        <f aca="false">LEFT(INDEX(Orders!$C$2:$C$8001,MATCH(B9197,Orders!$A$2:$A$8001,0)),7)</f>
        <v>2024-04</v>
      </c>
    </row>
    <row r="9198" customFormat="false" ht="15" hidden="false" customHeight="true" outlineLevel="0" collapsed="false">
      <c r="A9198" s="1" t="s">
        <v>19668</v>
      </c>
      <c r="B9198" s="1" t="s">
        <v>6923</v>
      </c>
      <c r="C9198" s="1" t="s">
        <v>1976</v>
      </c>
      <c r="D9198" s="1" t="n">
        <v>1</v>
      </c>
      <c r="E9198" s="16" t="n">
        <v>1603.35</v>
      </c>
      <c r="F9198" s="17" t="n">
        <v>0</v>
      </c>
      <c r="G9198" s="16" t="n">
        <v>1603.35</v>
      </c>
      <c r="I9198" s="1" t="str">
        <f aca="false">INDEX(Products!$C$2:$C$51,MATCH(C9198,Products!$A$2:$A$51,0))</f>
        <v>Beauty &amp; Personal Care</v>
      </c>
      <c r="J9198" s="1" t="str">
        <f aca="false">INDEX(Orders!$E$2:$E$8001,MATCH(B9198,Orders!$A$2:$A$8001,0))</f>
        <v>Returned</v>
      </c>
      <c r="K9198" s="1" t="str">
        <f aca="false">LEFT(INDEX(Orders!$C$2:$C$8001,MATCH(B9198,Orders!$A$2:$A$8001,0)),7)</f>
        <v>2024-04</v>
      </c>
    </row>
    <row r="9199" customFormat="false" ht="15" hidden="false" customHeight="true" outlineLevel="0" collapsed="false">
      <c r="A9199" s="1" t="s">
        <v>19669</v>
      </c>
      <c r="B9199" s="1" t="s">
        <v>6923</v>
      </c>
      <c r="C9199" s="1" t="s">
        <v>1922</v>
      </c>
      <c r="D9199" s="1" t="n">
        <v>1</v>
      </c>
      <c r="E9199" s="16" t="n">
        <v>3142.61</v>
      </c>
      <c r="F9199" s="17" t="n">
        <v>0</v>
      </c>
      <c r="G9199" s="16" t="n">
        <v>3142.61</v>
      </c>
      <c r="I9199" s="1" t="str">
        <f aca="false">INDEX(Products!$C$2:$C$51,MATCH(C9199,Products!$A$2:$A$51,0))</f>
        <v>Electronics</v>
      </c>
      <c r="J9199" s="1" t="str">
        <f aca="false">INDEX(Orders!$E$2:$E$8001,MATCH(B9199,Orders!$A$2:$A$8001,0))</f>
        <v>Returned</v>
      </c>
      <c r="K9199" s="1" t="str">
        <f aca="false">LEFT(INDEX(Orders!$C$2:$C$8001,MATCH(B9199,Orders!$A$2:$A$8001,0)),7)</f>
        <v>2024-04</v>
      </c>
    </row>
    <row r="9200" customFormat="false" ht="15" hidden="false" customHeight="true" outlineLevel="0" collapsed="false">
      <c r="A9200" s="1" t="s">
        <v>19670</v>
      </c>
      <c r="B9200" s="1" t="s">
        <v>6923</v>
      </c>
      <c r="C9200" s="1" t="s">
        <v>1930</v>
      </c>
      <c r="D9200" s="1" t="n">
        <v>2</v>
      </c>
      <c r="E9200" s="16" t="n">
        <v>2398.35</v>
      </c>
      <c r="F9200" s="17" t="n">
        <v>0.05</v>
      </c>
      <c r="G9200" s="16" t="n">
        <v>4556.86</v>
      </c>
      <c r="I9200" s="1" t="str">
        <f aca="false">INDEX(Products!$C$2:$C$51,MATCH(C9200,Products!$A$2:$A$51,0))</f>
        <v>Electronics</v>
      </c>
      <c r="J9200" s="1" t="str">
        <f aca="false">INDEX(Orders!$E$2:$E$8001,MATCH(B9200,Orders!$A$2:$A$8001,0))</f>
        <v>Returned</v>
      </c>
      <c r="K9200" s="1" t="str">
        <f aca="false">LEFT(INDEX(Orders!$C$2:$C$8001,MATCH(B9200,Orders!$A$2:$A$8001,0)),7)</f>
        <v>2024-04</v>
      </c>
    </row>
    <row r="9201" customFormat="false" ht="15" hidden="false" customHeight="true" outlineLevel="0" collapsed="false">
      <c r="A9201" s="1" t="s">
        <v>19671</v>
      </c>
      <c r="B9201" s="1" t="s">
        <v>6924</v>
      </c>
      <c r="C9201" s="1" t="s">
        <v>1938</v>
      </c>
      <c r="D9201" s="1" t="n">
        <v>2</v>
      </c>
      <c r="E9201" s="16" t="n">
        <v>1572.6</v>
      </c>
      <c r="F9201" s="17" t="n">
        <v>0</v>
      </c>
      <c r="G9201" s="16" t="n">
        <v>3145.2</v>
      </c>
      <c r="I9201" s="1" t="str">
        <f aca="false">INDEX(Products!$C$2:$C$51,MATCH(C9201,Products!$A$2:$A$51,0))</f>
        <v>Fashion</v>
      </c>
      <c r="J9201" s="1" t="str">
        <f aca="false">INDEX(Orders!$E$2:$E$8001,MATCH(B9201,Orders!$A$2:$A$8001,0))</f>
        <v>Delivered</v>
      </c>
      <c r="K9201" s="1" t="str">
        <f aca="false">LEFT(INDEX(Orders!$C$2:$C$8001,MATCH(B9201,Orders!$A$2:$A$8001,0)),7)</f>
        <v>2025-08</v>
      </c>
    </row>
    <row r="9202" customFormat="false" ht="15" hidden="false" customHeight="true" outlineLevel="0" collapsed="false">
      <c r="A9202" s="1" t="s">
        <v>19672</v>
      </c>
      <c r="B9202" s="1" t="s">
        <v>6925</v>
      </c>
      <c r="C9202" s="1" t="s">
        <v>2006</v>
      </c>
      <c r="D9202" s="1" t="n">
        <v>1</v>
      </c>
      <c r="E9202" s="16" t="n">
        <v>482.17</v>
      </c>
      <c r="F9202" s="17" t="n">
        <v>0</v>
      </c>
      <c r="G9202" s="16" t="n">
        <v>482.17</v>
      </c>
      <c r="I9202" s="1" t="str">
        <f aca="false">INDEX(Products!$C$2:$C$51,MATCH(C9202,Products!$A$2:$A$51,0))</f>
        <v>Books &amp; Stationery</v>
      </c>
      <c r="J9202" s="1" t="str">
        <f aca="false">INDEX(Orders!$E$2:$E$8001,MATCH(B9202,Orders!$A$2:$A$8001,0))</f>
        <v>Delivered</v>
      </c>
      <c r="K9202" s="1" t="str">
        <f aca="false">LEFT(INDEX(Orders!$C$2:$C$8001,MATCH(B9202,Orders!$A$2:$A$8001,0)),7)</f>
        <v>2025-07</v>
      </c>
    </row>
    <row r="9203" customFormat="false" ht="15" hidden="false" customHeight="true" outlineLevel="0" collapsed="false">
      <c r="A9203" s="1" t="s">
        <v>19673</v>
      </c>
      <c r="B9203" s="1" t="s">
        <v>6925</v>
      </c>
      <c r="C9203" s="1" t="s">
        <v>1976</v>
      </c>
      <c r="D9203" s="1" t="n">
        <v>2</v>
      </c>
      <c r="E9203" s="16" t="n">
        <v>1603.35</v>
      </c>
      <c r="F9203" s="17" t="n">
        <v>0</v>
      </c>
      <c r="G9203" s="16" t="n">
        <v>3206.7</v>
      </c>
      <c r="I9203" s="1" t="str">
        <f aca="false">INDEX(Products!$C$2:$C$51,MATCH(C9203,Products!$A$2:$A$51,0))</f>
        <v>Beauty &amp; Personal Care</v>
      </c>
      <c r="J9203" s="1" t="str">
        <f aca="false">INDEX(Orders!$E$2:$E$8001,MATCH(B9203,Orders!$A$2:$A$8001,0))</f>
        <v>Delivered</v>
      </c>
      <c r="K9203" s="1" t="str">
        <f aca="false">LEFT(INDEX(Orders!$C$2:$C$8001,MATCH(B9203,Orders!$A$2:$A$8001,0)),7)</f>
        <v>2025-07</v>
      </c>
    </row>
    <row r="9204" customFormat="false" ht="15" hidden="false" customHeight="true" outlineLevel="0" collapsed="false">
      <c r="A9204" s="1" t="s">
        <v>19674</v>
      </c>
      <c r="B9204" s="1" t="s">
        <v>6925</v>
      </c>
      <c r="C9204" s="1" t="s">
        <v>1945</v>
      </c>
      <c r="D9204" s="1" t="n">
        <v>1</v>
      </c>
      <c r="E9204" s="16" t="n">
        <v>2390.13</v>
      </c>
      <c r="F9204" s="17" t="n">
        <v>0</v>
      </c>
      <c r="G9204" s="16" t="n">
        <v>2390.13</v>
      </c>
      <c r="I9204" s="1" t="str">
        <f aca="false">INDEX(Products!$C$2:$C$51,MATCH(C9204,Products!$A$2:$A$51,0))</f>
        <v>Fashion</v>
      </c>
      <c r="J9204" s="1" t="str">
        <f aca="false">INDEX(Orders!$E$2:$E$8001,MATCH(B9204,Orders!$A$2:$A$8001,0))</f>
        <v>Delivered</v>
      </c>
      <c r="K9204" s="1" t="str">
        <f aca="false">LEFT(INDEX(Orders!$C$2:$C$8001,MATCH(B9204,Orders!$A$2:$A$8001,0)),7)</f>
        <v>2025-07</v>
      </c>
    </row>
    <row r="9205" customFormat="false" ht="15" hidden="false" customHeight="true" outlineLevel="0" collapsed="false">
      <c r="A9205" s="1" t="s">
        <v>19675</v>
      </c>
      <c r="B9205" s="1" t="s">
        <v>6925</v>
      </c>
      <c r="C9205" s="1" t="s">
        <v>1979</v>
      </c>
      <c r="D9205" s="1" t="n">
        <v>2</v>
      </c>
      <c r="E9205" s="16" t="n">
        <v>623</v>
      </c>
      <c r="F9205" s="17" t="n">
        <v>0.05</v>
      </c>
      <c r="G9205" s="16" t="n">
        <v>1183.7</v>
      </c>
      <c r="I9205" s="1" t="str">
        <f aca="false">INDEX(Products!$C$2:$C$51,MATCH(C9205,Products!$A$2:$A$51,0))</f>
        <v>Beauty &amp; Personal Care</v>
      </c>
      <c r="J9205" s="1" t="str">
        <f aca="false">INDEX(Orders!$E$2:$E$8001,MATCH(B9205,Orders!$A$2:$A$8001,0))</f>
        <v>Delivered</v>
      </c>
      <c r="K9205" s="1" t="str">
        <f aca="false">LEFT(INDEX(Orders!$C$2:$C$8001,MATCH(B9205,Orders!$A$2:$A$8001,0)),7)</f>
        <v>2025-07</v>
      </c>
    </row>
    <row r="9206" customFormat="false" ht="15" hidden="false" customHeight="true" outlineLevel="0" collapsed="false">
      <c r="A9206" s="1" t="s">
        <v>19676</v>
      </c>
      <c r="B9206" s="1" t="s">
        <v>6925</v>
      </c>
      <c r="C9206" s="1" t="s">
        <v>1990</v>
      </c>
      <c r="D9206" s="1" t="n">
        <v>1</v>
      </c>
      <c r="E9206" s="16" t="n">
        <v>5311.32</v>
      </c>
      <c r="F9206" s="17" t="n">
        <v>0</v>
      </c>
      <c r="G9206" s="16" t="n">
        <v>5311.32</v>
      </c>
      <c r="I9206" s="1" t="str">
        <f aca="false">INDEX(Products!$C$2:$C$51,MATCH(C9206,Products!$A$2:$A$51,0))</f>
        <v>Sports &amp; Fitness</v>
      </c>
      <c r="J9206" s="1" t="str">
        <f aca="false">INDEX(Orders!$E$2:$E$8001,MATCH(B9206,Orders!$A$2:$A$8001,0))</f>
        <v>Delivered</v>
      </c>
      <c r="K9206" s="1" t="str">
        <f aca="false">LEFT(INDEX(Orders!$C$2:$C$8001,MATCH(B9206,Orders!$A$2:$A$8001,0)),7)</f>
        <v>2025-07</v>
      </c>
    </row>
    <row r="9207" customFormat="false" ht="15" hidden="false" customHeight="true" outlineLevel="0" collapsed="false">
      <c r="A9207" s="1" t="s">
        <v>19677</v>
      </c>
      <c r="B9207" s="1" t="s">
        <v>6926</v>
      </c>
      <c r="C9207" s="1" t="s">
        <v>1976</v>
      </c>
      <c r="D9207" s="1" t="n">
        <v>1</v>
      </c>
      <c r="E9207" s="16" t="n">
        <v>1603.35</v>
      </c>
      <c r="F9207" s="17" t="n">
        <v>0.1</v>
      </c>
      <c r="G9207" s="16" t="n">
        <v>1443.02</v>
      </c>
      <c r="I9207" s="1" t="str">
        <f aca="false">INDEX(Products!$C$2:$C$51,MATCH(C9207,Products!$A$2:$A$51,0))</f>
        <v>Beauty &amp; Personal Care</v>
      </c>
      <c r="J9207" s="1" t="str">
        <f aca="false">INDEX(Orders!$E$2:$E$8001,MATCH(B9207,Orders!$A$2:$A$8001,0))</f>
        <v>Delivered</v>
      </c>
      <c r="K9207" s="1" t="str">
        <f aca="false">LEFT(INDEX(Orders!$C$2:$C$8001,MATCH(B9207,Orders!$A$2:$A$8001,0)),7)</f>
        <v>2024-12</v>
      </c>
    </row>
    <row r="9208" customFormat="false" ht="15" hidden="false" customHeight="true" outlineLevel="0" collapsed="false">
      <c r="A9208" s="1" t="s">
        <v>19678</v>
      </c>
      <c r="B9208" s="1" t="s">
        <v>6927</v>
      </c>
      <c r="C9208" s="1" t="s">
        <v>2006</v>
      </c>
      <c r="D9208" s="1" t="n">
        <v>1</v>
      </c>
      <c r="E9208" s="16" t="n">
        <v>482.17</v>
      </c>
      <c r="F9208" s="17" t="n">
        <v>0</v>
      </c>
      <c r="G9208" s="16" t="n">
        <v>482.17</v>
      </c>
      <c r="I9208" s="1" t="str">
        <f aca="false">INDEX(Products!$C$2:$C$51,MATCH(C9208,Products!$A$2:$A$51,0))</f>
        <v>Books &amp; Stationery</v>
      </c>
      <c r="J9208" s="1" t="str">
        <f aca="false">INDEX(Orders!$E$2:$E$8001,MATCH(B9208,Orders!$A$2:$A$8001,0))</f>
        <v>Delivered</v>
      </c>
      <c r="K9208" s="1" t="str">
        <f aca="false">LEFT(INDEX(Orders!$C$2:$C$8001,MATCH(B9208,Orders!$A$2:$A$8001,0)),7)</f>
        <v>2025-11</v>
      </c>
    </row>
    <row r="9209" customFormat="false" ht="15" hidden="false" customHeight="true" outlineLevel="0" collapsed="false">
      <c r="A9209" s="1" t="s">
        <v>19679</v>
      </c>
      <c r="B9209" s="1" t="s">
        <v>6927</v>
      </c>
      <c r="C9209" s="1" t="s">
        <v>1998</v>
      </c>
      <c r="D9209" s="1" t="n">
        <v>1</v>
      </c>
      <c r="E9209" s="16" t="n">
        <v>1335.85</v>
      </c>
      <c r="F9209" s="17" t="n">
        <v>0.05</v>
      </c>
      <c r="G9209" s="16" t="n">
        <v>1269.06</v>
      </c>
      <c r="I9209" s="1" t="str">
        <f aca="false">INDEX(Products!$C$2:$C$51,MATCH(C9209,Products!$A$2:$A$51,0))</f>
        <v>Sports &amp; Fitness</v>
      </c>
      <c r="J9209" s="1" t="str">
        <f aca="false">INDEX(Orders!$E$2:$E$8001,MATCH(B9209,Orders!$A$2:$A$8001,0))</f>
        <v>Delivered</v>
      </c>
      <c r="K9209" s="1" t="str">
        <f aca="false">LEFT(INDEX(Orders!$C$2:$C$8001,MATCH(B9209,Orders!$A$2:$A$8001,0)),7)</f>
        <v>2025-11</v>
      </c>
    </row>
    <row r="9210" customFormat="false" ht="15" hidden="false" customHeight="true" outlineLevel="0" collapsed="false">
      <c r="A9210" s="1" t="s">
        <v>19680</v>
      </c>
      <c r="B9210" s="1" t="s">
        <v>6927</v>
      </c>
      <c r="C9210" s="1" t="s">
        <v>1937</v>
      </c>
      <c r="D9210" s="1" t="n">
        <v>2</v>
      </c>
      <c r="E9210" s="16" t="n">
        <v>1364.75</v>
      </c>
      <c r="F9210" s="17" t="n">
        <v>0</v>
      </c>
      <c r="G9210" s="16" t="n">
        <v>2729.5</v>
      </c>
      <c r="I9210" s="1" t="str">
        <f aca="false">INDEX(Products!$C$2:$C$51,MATCH(C9210,Products!$A$2:$A$51,0))</f>
        <v>Fashion</v>
      </c>
      <c r="J9210" s="1" t="str">
        <f aca="false">INDEX(Orders!$E$2:$E$8001,MATCH(B9210,Orders!$A$2:$A$8001,0))</f>
        <v>Delivered</v>
      </c>
      <c r="K9210" s="1" t="str">
        <f aca="false">LEFT(INDEX(Orders!$C$2:$C$8001,MATCH(B9210,Orders!$A$2:$A$8001,0)),7)</f>
        <v>2025-11</v>
      </c>
    </row>
    <row r="9211" customFormat="false" ht="15" hidden="false" customHeight="true" outlineLevel="0" collapsed="false">
      <c r="A9211" s="1" t="s">
        <v>19681</v>
      </c>
      <c r="B9211" s="1" t="s">
        <v>6927</v>
      </c>
      <c r="C9211" s="1" t="s">
        <v>1941</v>
      </c>
      <c r="D9211" s="1" t="n">
        <v>1</v>
      </c>
      <c r="E9211" s="16" t="n">
        <v>2757.65</v>
      </c>
      <c r="F9211" s="17" t="n">
        <v>0.1</v>
      </c>
      <c r="G9211" s="16" t="n">
        <v>2481.89</v>
      </c>
      <c r="I9211" s="1" t="str">
        <f aca="false">INDEX(Products!$C$2:$C$51,MATCH(C9211,Products!$A$2:$A$51,0))</f>
        <v>Fashion</v>
      </c>
      <c r="J9211" s="1" t="str">
        <f aca="false">INDEX(Orders!$E$2:$E$8001,MATCH(B9211,Orders!$A$2:$A$8001,0))</f>
        <v>Delivered</v>
      </c>
      <c r="K9211" s="1" t="str">
        <f aca="false">LEFT(INDEX(Orders!$C$2:$C$8001,MATCH(B9211,Orders!$A$2:$A$8001,0)),7)</f>
        <v>2025-11</v>
      </c>
    </row>
    <row r="9212" customFormat="false" ht="15" hidden="false" customHeight="true" outlineLevel="0" collapsed="false">
      <c r="A9212" s="1" t="s">
        <v>19682</v>
      </c>
      <c r="B9212" s="1" t="s">
        <v>6928</v>
      </c>
      <c r="C9212" s="1" t="s">
        <v>1997</v>
      </c>
      <c r="D9212" s="1" t="n">
        <v>1</v>
      </c>
      <c r="E9212" s="16" t="n">
        <v>311.15</v>
      </c>
      <c r="F9212" s="17" t="n">
        <v>0.05</v>
      </c>
      <c r="G9212" s="16" t="n">
        <v>295.59</v>
      </c>
      <c r="I9212" s="1" t="str">
        <f aca="false">INDEX(Products!$C$2:$C$51,MATCH(C9212,Products!$A$2:$A$51,0))</f>
        <v>Sports &amp; Fitness</v>
      </c>
      <c r="J9212" s="1" t="str">
        <f aca="false">INDEX(Orders!$E$2:$E$8001,MATCH(B9212,Orders!$A$2:$A$8001,0))</f>
        <v>Delivered</v>
      </c>
      <c r="K9212" s="1" t="str">
        <f aca="false">LEFT(INDEX(Orders!$C$2:$C$8001,MATCH(B9212,Orders!$A$2:$A$8001,0)),7)</f>
        <v>2024-05</v>
      </c>
    </row>
    <row r="9213" customFormat="false" ht="15" hidden="false" customHeight="true" outlineLevel="0" collapsed="false">
      <c r="A9213" s="1" t="s">
        <v>19683</v>
      </c>
      <c r="B9213" s="1" t="s">
        <v>6929</v>
      </c>
      <c r="C9213" s="1" t="s">
        <v>1918</v>
      </c>
      <c r="D9213" s="1" t="n">
        <v>1</v>
      </c>
      <c r="E9213" s="16" t="n">
        <v>2978.99</v>
      </c>
      <c r="F9213" s="17" t="n">
        <v>0</v>
      </c>
      <c r="G9213" s="16" t="n">
        <v>2978.99</v>
      </c>
      <c r="I9213" s="1" t="str">
        <f aca="false">INDEX(Products!$C$2:$C$51,MATCH(C9213,Products!$A$2:$A$51,0))</f>
        <v>Electronics</v>
      </c>
      <c r="J9213" s="1" t="str">
        <f aca="false">INDEX(Orders!$E$2:$E$8001,MATCH(B9213,Orders!$A$2:$A$8001,0))</f>
        <v>Delivered</v>
      </c>
      <c r="K9213" s="1" t="str">
        <f aca="false">LEFT(INDEX(Orders!$C$2:$C$8001,MATCH(B9213,Orders!$A$2:$A$8001,0)),7)</f>
        <v>2025-07</v>
      </c>
    </row>
    <row r="9214" customFormat="false" ht="15" hidden="false" customHeight="true" outlineLevel="0" collapsed="false">
      <c r="A9214" s="1" t="s">
        <v>19684</v>
      </c>
      <c r="B9214" s="1" t="s">
        <v>6929</v>
      </c>
      <c r="C9214" s="1" t="s">
        <v>1949</v>
      </c>
      <c r="D9214" s="1" t="n">
        <v>1</v>
      </c>
      <c r="E9214" s="16" t="n">
        <v>4185.64</v>
      </c>
      <c r="F9214" s="17" t="n">
        <v>0</v>
      </c>
      <c r="G9214" s="16" t="n">
        <v>4185.64</v>
      </c>
      <c r="I9214" s="1" t="str">
        <f aca="false">INDEX(Products!$C$2:$C$51,MATCH(C9214,Products!$A$2:$A$51,0))</f>
        <v>Fashion</v>
      </c>
      <c r="J9214" s="1" t="str">
        <f aca="false">INDEX(Orders!$E$2:$E$8001,MATCH(B9214,Orders!$A$2:$A$8001,0))</f>
        <v>Delivered</v>
      </c>
      <c r="K9214" s="1" t="str">
        <f aca="false">LEFT(INDEX(Orders!$C$2:$C$8001,MATCH(B9214,Orders!$A$2:$A$8001,0)),7)</f>
        <v>2025-07</v>
      </c>
    </row>
    <row r="9215" customFormat="false" ht="15" hidden="false" customHeight="true" outlineLevel="0" collapsed="false">
      <c r="A9215" s="1" t="s">
        <v>19685</v>
      </c>
      <c r="B9215" s="1" t="s">
        <v>6929</v>
      </c>
      <c r="C9215" s="1" t="s">
        <v>1997</v>
      </c>
      <c r="D9215" s="1" t="n">
        <v>2</v>
      </c>
      <c r="E9215" s="16" t="n">
        <v>311.15</v>
      </c>
      <c r="F9215" s="17" t="n">
        <v>0.05</v>
      </c>
      <c r="G9215" s="16" t="n">
        <v>591.18</v>
      </c>
      <c r="I9215" s="1" t="str">
        <f aca="false">INDEX(Products!$C$2:$C$51,MATCH(C9215,Products!$A$2:$A$51,0))</f>
        <v>Sports &amp; Fitness</v>
      </c>
      <c r="J9215" s="1" t="str">
        <f aca="false">INDEX(Orders!$E$2:$E$8001,MATCH(B9215,Orders!$A$2:$A$8001,0))</f>
        <v>Delivered</v>
      </c>
      <c r="K9215" s="1" t="str">
        <f aca="false">LEFT(INDEX(Orders!$C$2:$C$8001,MATCH(B9215,Orders!$A$2:$A$8001,0)),7)</f>
        <v>2025-07</v>
      </c>
    </row>
    <row r="9216" customFormat="false" ht="15" hidden="false" customHeight="true" outlineLevel="0" collapsed="false">
      <c r="A9216" s="1" t="s">
        <v>19686</v>
      </c>
      <c r="B9216" s="1" t="s">
        <v>6929</v>
      </c>
      <c r="C9216" s="1" t="s">
        <v>1928</v>
      </c>
      <c r="D9216" s="1" t="n">
        <v>1</v>
      </c>
      <c r="E9216" s="16" t="n">
        <v>657.82</v>
      </c>
      <c r="F9216" s="17" t="n">
        <v>0.1</v>
      </c>
      <c r="G9216" s="16" t="n">
        <v>592.04</v>
      </c>
      <c r="I9216" s="1" t="str">
        <f aca="false">INDEX(Products!$C$2:$C$51,MATCH(C9216,Products!$A$2:$A$51,0))</f>
        <v>Electronics</v>
      </c>
      <c r="J9216" s="1" t="str">
        <f aca="false">INDEX(Orders!$E$2:$E$8001,MATCH(B9216,Orders!$A$2:$A$8001,0))</f>
        <v>Delivered</v>
      </c>
      <c r="K9216" s="1" t="str">
        <f aca="false">LEFT(INDEX(Orders!$C$2:$C$8001,MATCH(B9216,Orders!$A$2:$A$8001,0)),7)</f>
        <v>2025-07</v>
      </c>
    </row>
    <row r="9217" customFormat="false" ht="15" hidden="false" customHeight="true" outlineLevel="0" collapsed="false">
      <c r="A9217" s="1" t="s">
        <v>19687</v>
      </c>
      <c r="B9217" s="1" t="s">
        <v>6929</v>
      </c>
      <c r="C9217" s="1" t="s">
        <v>1930</v>
      </c>
      <c r="D9217" s="1" t="n">
        <v>1</v>
      </c>
      <c r="E9217" s="16" t="n">
        <v>2398.35</v>
      </c>
      <c r="F9217" s="17" t="n">
        <v>0.1</v>
      </c>
      <c r="G9217" s="16" t="n">
        <v>2158.52</v>
      </c>
      <c r="I9217" s="1" t="str">
        <f aca="false">INDEX(Products!$C$2:$C$51,MATCH(C9217,Products!$A$2:$A$51,0))</f>
        <v>Electronics</v>
      </c>
      <c r="J9217" s="1" t="str">
        <f aca="false">INDEX(Orders!$E$2:$E$8001,MATCH(B9217,Orders!$A$2:$A$8001,0))</f>
        <v>Delivered</v>
      </c>
      <c r="K9217" s="1" t="str">
        <f aca="false">LEFT(INDEX(Orders!$C$2:$C$8001,MATCH(B9217,Orders!$A$2:$A$8001,0)),7)</f>
        <v>2025-07</v>
      </c>
    </row>
    <row r="9218" customFormat="false" ht="15" hidden="false" customHeight="true" outlineLevel="0" collapsed="false">
      <c r="A9218" s="1" t="s">
        <v>19688</v>
      </c>
      <c r="B9218" s="1" t="s">
        <v>6930</v>
      </c>
      <c r="C9218" s="1" t="s">
        <v>2006</v>
      </c>
      <c r="D9218" s="1" t="n">
        <v>1</v>
      </c>
      <c r="E9218" s="16" t="n">
        <v>482.17</v>
      </c>
      <c r="F9218" s="17" t="n">
        <v>0.1</v>
      </c>
      <c r="G9218" s="16" t="n">
        <v>433.95</v>
      </c>
      <c r="I9218" s="1" t="str">
        <f aca="false">INDEX(Products!$C$2:$C$51,MATCH(C9218,Products!$A$2:$A$51,0))</f>
        <v>Books &amp; Stationery</v>
      </c>
      <c r="J9218" s="1" t="str">
        <f aca="false">INDEX(Orders!$E$2:$E$8001,MATCH(B9218,Orders!$A$2:$A$8001,0))</f>
        <v>Delivered</v>
      </c>
      <c r="K9218" s="1" t="str">
        <f aca="false">LEFT(INDEX(Orders!$C$2:$C$8001,MATCH(B9218,Orders!$A$2:$A$8001,0)),7)</f>
        <v>2025-10</v>
      </c>
    </row>
    <row r="9219" customFormat="false" ht="15" hidden="false" customHeight="true" outlineLevel="0" collapsed="false">
      <c r="A9219" s="1" t="s">
        <v>19689</v>
      </c>
      <c r="B9219" s="1" t="s">
        <v>6931</v>
      </c>
      <c r="C9219" s="1" t="s">
        <v>2007</v>
      </c>
      <c r="D9219" s="1" t="n">
        <v>2</v>
      </c>
      <c r="E9219" s="16" t="n">
        <v>750.27</v>
      </c>
      <c r="F9219" s="17" t="n">
        <v>0.05</v>
      </c>
      <c r="G9219" s="16" t="n">
        <v>1425.51</v>
      </c>
      <c r="I9219" s="1" t="str">
        <f aca="false">INDEX(Products!$C$2:$C$51,MATCH(C9219,Products!$A$2:$A$51,0))</f>
        <v>Books &amp; Stationery</v>
      </c>
      <c r="J9219" s="1" t="str">
        <f aca="false">INDEX(Orders!$E$2:$E$8001,MATCH(B9219,Orders!$A$2:$A$8001,0))</f>
        <v>Delivered</v>
      </c>
      <c r="K9219" s="1" t="str">
        <f aca="false">LEFT(INDEX(Orders!$C$2:$C$8001,MATCH(B9219,Orders!$A$2:$A$8001,0)),7)</f>
        <v>2025-12</v>
      </c>
    </row>
    <row r="9220" customFormat="false" ht="15" hidden="false" customHeight="true" outlineLevel="0" collapsed="false">
      <c r="A9220" s="1" t="s">
        <v>19690</v>
      </c>
      <c r="B9220" s="1" t="s">
        <v>6931</v>
      </c>
      <c r="C9220" s="1" t="s">
        <v>1953</v>
      </c>
      <c r="D9220" s="1" t="n">
        <v>1</v>
      </c>
      <c r="E9220" s="16" t="n">
        <v>4914.12</v>
      </c>
      <c r="F9220" s="17" t="n">
        <v>0</v>
      </c>
      <c r="G9220" s="16" t="n">
        <v>4914.12</v>
      </c>
      <c r="I9220" s="1" t="str">
        <f aca="false">INDEX(Products!$C$2:$C$51,MATCH(C9220,Products!$A$2:$A$51,0))</f>
        <v>Fashion</v>
      </c>
      <c r="J9220" s="1" t="str">
        <f aca="false">INDEX(Orders!$E$2:$E$8001,MATCH(B9220,Orders!$A$2:$A$8001,0))</f>
        <v>Delivered</v>
      </c>
      <c r="K9220" s="1" t="str">
        <f aca="false">LEFT(INDEX(Orders!$C$2:$C$8001,MATCH(B9220,Orders!$A$2:$A$8001,0)),7)</f>
        <v>2025-12</v>
      </c>
    </row>
    <row r="9221" customFormat="false" ht="15" hidden="false" customHeight="true" outlineLevel="0" collapsed="false">
      <c r="A9221" s="1" t="s">
        <v>19691</v>
      </c>
      <c r="B9221" s="1" t="s">
        <v>6932</v>
      </c>
      <c r="C9221" s="1" t="s">
        <v>1940</v>
      </c>
      <c r="D9221" s="1" t="n">
        <v>1</v>
      </c>
      <c r="E9221" s="16" t="n">
        <v>2374.52</v>
      </c>
      <c r="F9221" s="17" t="n">
        <v>0</v>
      </c>
      <c r="G9221" s="16" t="n">
        <v>2374.52</v>
      </c>
      <c r="I9221" s="1" t="str">
        <f aca="false">INDEX(Products!$C$2:$C$51,MATCH(C9221,Products!$A$2:$A$51,0))</f>
        <v>Fashion</v>
      </c>
      <c r="J9221" s="1" t="str">
        <f aca="false">INDEX(Orders!$E$2:$E$8001,MATCH(B9221,Orders!$A$2:$A$8001,0))</f>
        <v>Delivered</v>
      </c>
      <c r="K9221" s="1" t="str">
        <f aca="false">LEFT(INDEX(Orders!$C$2:$C$8001,MATCH(B9221,Orders!$A$2:$A$8001,0)),7)</f>
        <v>2025-01</v>
      </c>
    </row>
    <row r="9222" customFormat="false" ht="15" hidden="false" customHeight="true" outlineLevel="0" collapsed="false">
      <c r="A9222" s="1" t="s">
        <v>19692</v>
      </c>
      <c r="B9222" s="1" t="s">
        <v>6932</v>
      </c>
      <c r="C9222" s="1" t="s">
        <v>2007</v>
      </c>
      <c r="D9222" s="1" t="n">
        <v>3</v>
      </c>
      <c r="E9222" s="16" t="n">
        <v>750.27</v>
      </c>
      <c r="F9222" s="17" t="n">
        <v>0</v>
      </c>
      <c r="G9222" s="16" t="n">
        <v>2250.81</v>
      </c>
      <c r="I9222" s="1" t="str">
        <f aca="false">INDEX(Products!$C$2:$C$51,MATCH(C9222,Products!$A$2:$A$51,0))</f>
        <v>Books &amp; Stationery</v>
      </c>
      <c r="J9222" s="1" t="str">
        <f aca="false">INDEX(Orders!$E$2:$E$8001,MATCH(B9222,Orders!$A$2:$A$8001,0))</f>
        <v>Delivered</v>
      </c>
      <c r="K9222" s="1" t="str">
        <f aca="false">LEFT(INDEX(Orders!$C$2:$C$8001,MATCH(B9222,Orders!$A$2:$A$8001,0)),7)</f>
        <v>2025-01</v>
      </c>
    </row>
    <row r="9223" customFormat="false" ht="15" hidden="false" customHeight="true" outlineLevel="0" collapsed="false">
      <c r="A9223" s="1" t="s">
        <v>19693</v>
      </c>
      <c r="B9223" s="1" t="s">
        <v>6932</v>
      </c>
      <c r="C9223" s="1" t="s">
        <v>1953</v>
      </c>
      <c r="D9223" s="1" t="n">
        <v>1</v>
      </c>
      <c r="E9223" s="16" t="n">
        <v>4914.12</v>
      </c>
      <c r="F9223" s="17" t="n">
        <v>0</v>
      </c>
      <c r="G9223" s="16" t="n">
        <v>4914.12</v>
      </c>
      <c r="I9223" s="1" t="str">
        <f aca="false">INDEX(Products!$C$2:$C$51,MATCH(C9223,Products!$A$2:$A$51,0))</f>
        <v>Fashion</v>
      </c>
      <c r="J9223" s="1" t="str">
        <f aca="false">INDEX(Orders!$E$2:$E$8001,MATCH(B9223,Orders!$A$2:$A$8001,0))</f>
        <v>Delivered</v>
      </c>
      <c r="K9223" s="1" t="str">
        <f aca="false">LEFT(INDEX(Orders!$C$2:$C$8001,MATCH(B9223,Orders!$A$2:$A$8001,0)),7)</f>
        <v>2025-01</v>
      </c>
    </row>
    <row r="9224" customFormat="false" ht="15" hidden="false" customHeight="true" outlineLevel="0" collapsed="false">
      <c r="A9224" s="1" t="s">
        <v>19694</v>
      </c>
      <c r="B9224" s="1" t="s">
        <v>6933</v>
      </c>
      <c r="C9224" s="1" t="s">
        <v>1940</v>
      </c>
      <c r="D9224" s="1" t="n">
        <v>1</v>
      </c>
      <c r="E9224" s="16" t="n">
        <v>2374.52</v>
      </c>
      <c r="F9224" s="17" t="n">
        <v>0.2</v>
      </c>
      <c r="G9224" s="16" t="n">
        <v>1899.62</v>
      </c>
      <c r="I9224" s="1" t="str">
        <f aca="false">INDEX(Products!$C$2:$C$51,MATCH(C9224,Products!$A$2:$A$51,0))</f>
        <v>Fashion</v>
      </c>
      <c r="J9224" s="1" t="str">
        <f aca="false">INDEX(Orders!$E$2:$E$8001,MATCH(B9224,Orders!$A$2:$A$8001,0))</f>
        <v>Delivered</v>
      </c>
      <c r="K9224" s="1" t="str">
        <f aca="false">LEFT(INDEX(Orders!$C$2:$C$8001,MATCH(B9224,Orders!$A$2:$A$8001,0)),7)</f>
        <v>2025-03</v>
      </c>
    </row>
    <row r="9225" customFormat="false" ht="15" hidden="false" customHeight="true" outlineLevel="0" collapsed="false">
      <c r="A9225" s="1" t="s">
        <v>19695</v>
      </c>
      <c r="B9225" s="1" t="s">
        <v>6934</v>
      </c>
      <c r="C9225" s="1" t="s">
        <v>1953</v>
      </c>
      <c r="D9225" s="1" t="n">
        <v>1</v>
      </c>
      <c r="E9225" s="16" t="n">
        <v>4914.12</v>
      </c>
      <c r="F9225" s="17" t="n">
        <v>0</v>
      </c>
      <c r="G9225" s="16" t="n">
        <v>4914.12</v>
      </c>
      <c r="I9225" s="1" t="str">
        <f aca="false">INDEX(Products!$C$2:$C$51,MATCH(C9225,Products!$A$2:$A$51,0))</f>
        <v>Fashion</v>
      </c>
      <c r="J9225" s="1" t="str">
        <f aca="false">INDEX(Orders!$E$2:$E$8001,MATCH(B9225,Orders!$A$2:$A$8001,0))</f>
        <v>Returned</v>
      </c>
      <c r="K9225" s="1" t="str">
        <f aca="false">LEFT(INDEX(Orders!$C$2:$C$8001,MATCH(B9225,Orders!$A$2:$A$8001,0)),7)</f>
        <v>2025-06</v>
      </c>
    </row>
    <row r="9226" customFormat="false" ht="15" hidden="false" customHeight="true" outlineLevel="0" collapsed="false">
      <c r="A9226" s="1" t="s">
        <v>19696</v>
      </c>
      <c r="B9226" s="1" t="s">
        <v>6935</v>
      </c>
      <c r="C9226" s="1" t="s">
        <v>1976</v>
      </c>
      <c r="D9226" s="1" t="n">
        <v>1</v>
      </c>
      <c r="E9226" s="16" t="n">
        <v>1603.35</v>
      </c>
      <c r="F9226" s="17" t="n">
        <v>0.1</v>
      </c>
      <c r="G9226" s="16" t="n">
        <v>1443.02</v>
      </c>
      <c r="I9226" s="1" t="str">
        <f aca="false">INDEX(Products!$C$2:$C$51,MATCH(C9226,Products!$A$2:$A$51,0))</f>
        <v>Beauty &amp; Personal Care</v>
      </c>
      <c r="J9226" s="1" t="str">
        <f aca="false">INDEX(Orders!$E$2:$E$8001,MATCH(B9226,Orders!$A$2:$A$8001,0))</f>
        <v>Delivered</v>
      </c>
      <c r="K9226" s="1" t="str">
        <f aca="false">LEFT(INDEX(Orders!$C$2:$C$8001,MATCH(B9226,Orders!$A$2:$A$8001,0)),7)</f>
        <v>2025-05</v>
      </c>
    </row>
    <row r="9227" customFormat="false" ht="15" hidden="false" customHeight="true" outlineLevel="0" collapsed="false">
      <c r="A9227" s="1" t="s">
        <v>19697</v>
      </c>
      <c r="B9227" s="1" t="s">
        <v>6935</v>
      </c>
      <c r="C9227" s="1" t="s">
        <v>1940</v>
      </c>
      <c r="D9227" s="1" t="n">
        <v>1</v>
      </c>
      <c r="E9227" s="16" t="n">
        <v>2374.52</v>
      </c>
      <c r="F9227" s="17" t="n">
        <v>0.15</v>
      </c>
      <c r="G9227" s="16" t="n">
        <v>2018.34</v>
      </c>
      <c r="I9227" s="1" t="str">
        <f aca="false">INDEX(Products!$C$2:$C$51,MATCH(C9227,Products!$A$2:$A$51,0))</f>
        <v>Fashion</v>
      </c>
      <c r="J9227" s="1" t="str">
        <f aca="false">INDEX(Orders!$E$2:$E$8001,MATCH(B9227,Orders!$A$2:$A$8001,0))</f>
        <v>Delivered</v>
      </c>
      <c r="K9227" s="1" t="str">
        <f aca="false">LEFT(INDEX(Orders!$C$2:$C$8001,MATCH(B9227,Orders!$A$2:$A$8001,0)),7)</f>
        <v>2025-05</v>
      </c>
    </row>
    <row r="9228" customFormat="false" ht="15" hidden="false" customHeight="true" outlineLevel="0" collapsed="false">
      <c r="A9228" s="1" t="s">
        <v>19698</v>
      </c>
      <c r="B9228" s="1" t="s">
        <v>6936</v>
      </c>
      <c r="C9228" s="1" t="s">
        <v>1933</v>
      </c>
      <c r="D9228" s="1" t="n">
        <v>3</v>
      </c>
      <c r="E9228" s="16" t="n">
        <v>7194.38</v>
      </c>
      <c r="F9228" s="17" t="n">
        <v>0</v>
      </c>
      <c r="G9228" s="16" t="n">
        <v>21583.14</v>
      </c>
      <c r="I9228" s="1" t="str">
        <f aca="false">INDEX(Products!$C$2:$C$51,MATCH(C9228,Products!$A$2:$A$51,0))</f>
        <v>Electronics</v>
      </c>
      <c r="J9228" s="1" t="str">
        <f aca="false">INDEX(Orders!$E$2:$E$8001,MATCH(B9228,Orders!$A$2:$A$8001,0))</f>
        <v>Returned</v>
      </c>
      <c r="K9228" s="1" t="str">
        <f aca="false">LEFT(INDEX(Orders!$C$2:$C$8001,MATCH(B9228,Orders!$A$2:$A$8001,0)),7)</f>
        <v>2024-07</v>
      </c>
    </row>
    <row r="9229" customFormat="false" ht="15" hidden="false" customHeight="true" outlineLevel="0" collapsed="false">
      <c r="A9229" s="1" t="s">
        <v>19699</v>
      </c>
      <c r="B9229" s="1" t="s">
        <v>6936</v>
      </c>
      <c r="C9229" s="1" t="s">
        <v>1990</v>
      </c>
      <c r="D9229" s="1" t="n">
        <v>1</v>
      </c>
      <c r="E9229" s="16" t="n">
        <v>5311.32</v>
      </c>
      <c r="F9229" s="17" t="n">
        <v>0</v>
      </c>
      <c r="G9229" s="16" t="n">
        <v>5311.32</v>
      </c>
      <c r="I9229" s="1" t="str">
        <f aca="false">INDEX(Products!$C$2:$C$51,MATCH(C9229,Products!$A$2:$A$51,0))</f>
        <v>Sports &amp; Fitness</v>
      </c>
      <c r="J9229" s="1" t="str">
        <f aca="false">INDEX(Orders!$E$2:$E$8001,MATCH(B9229,Orders!$A$2:$A$8001,0))</f>
        <v>Returned</v>
      </c>
      <c r="K9229" s="1" t="str">
        <f aca="false">LEFT(INDEX(Orders!$C$2:$C$8001,MATCH(B9229,Orders!$A$2:$A$8001,0)),7)</f>
        <v>2024-07</v>
      </c>
    </row>
    <row r="9230" customFormat="false" ht="15" hidden="false" customHeight="true" outlineLevel="0" collapsed="false">
      <c r="A9230" s="1" t="s">
        <v>19700</v>
      </c>
      <c r="B9230" s="1" t="s">
        <v>6937</v>
      </c>
      <c r="C9230" s="1" t="s">
        <v>2006</v>
      </c>
      <c r="D9230" s="1" t="n">
        <v>3</v>
      </c>
      <c r="E9230" s="16" t="n">
        <v>482.17</v>
      </c>
      <c r="F9230" s="17" t="n">
        <v>0.05</v>
      </c>
      <c r="G9230" s="16" t="n">
        <v>1374.18</v>
      </c>
      <c r="I9230" s="1" t="str">
        <f aca="false">INDEX(Products!$C$2:$C$51,MATCH(C9230,Products!$A$2:$A$51,0))</f>
        <v>Books &amp; Stationery</v>
      </c>
      <c r="J9230" s="1" t="str">
        <f aca="false">INDEX(Orders!$E$2:$E$8001,MATCH(B9230,Orders!$A$2:$A$8001,0))</f>
        <v>Cancelled</v>
      </c>
      <c r="K9230" s="1" t="str">
        <f aca="false">LEFT(INDEX(Orders!$C$2:$C$8001,MATCH(B9230,Orders!$A$2:$A$8001,0)),7)</f>
        <v>2025-02</v>
      </c>
    </row>
    <row r="9231" customFormat="false" ht="15" hidden="false" customHeight="true" outlineLevel="0" collapsed="false">
      <c r="A9231" s="1" t="s">
        <v>19701</v>
      </c>
      <c r="B9231" s="1" t="s">
        <v>6938</v>
      </c>
      <c r="C9231" s="1" t="s">
        <v>1930</v>
      </c>
      <c r="D9231" s="1" t="n">
        <v>1</v>
      </c>
      <c r="E9231" s="16" t="n">
        <v>2398.35</v>
      </c>
      <c r="F9231" s="17" t="n">
        <v>0.05</v>
      </c>
      <c r="G9231" s="16" t="n">
        <v>2278.43</v>
      </c>
      <c r="I9231" s="1" t="str">
        <f aca="false">INDEX(Products!$C$2:$C$51,MATCH(C9231,Products!$A$2:$A$51,0))</f>
        <v>Electronics</v>
      </c>
      <c r="J9231" s="1" t="str">
        <f aca="false">INDEX(Orders!$E$2:$E$8001,MATCH(B9231,Orders!$A$2:$A$8001,0))</f>
        <v>Delivered</v>
      </c>
      <c r="K9231" s="1" t="str">
        <f aca="false">LEFT(INDEX(Orders!$C$2:$C$8001,MATCH(B9231,Orders!$A$2:$A$8001,0)),7)</f>
        <v>2025-05</v>
      </c>
    </row>
    <row r="9232" customFormat="false" ht="15" hidden="false" customHeight="true" outlineLevel="0" collapsed="false">
      <c r="A9232" s="1" t="s">
        <v>19702</v>
      </c>
      <c r="B9232" s="1" t="s">
        <v>6939</v>
      </c>
      <c r="C9232" s="1" t="s">
        <v>1997</v>
      </c>
      <c r="D9232" s="1" t="n">
        <v>1</v>
      </c>
      <c r="E9232" s="16" t="n">
        <v>311.15</v>
      </c>
      <c r="F9232" s="17" t="n">
        <v>0</v>
      </c>
      <c r="G9232" s="16" t="n">
        <v>311.15</v>
      </c>
      <c r="I9232" s="1" t="str">
        <f aca="false">INDEX(Products!$C$2:$C$51,MATCH(C9232,Products!$A$2:$A$51,0))</f>
        <v>Sports &amp; Fitness</v>
      </c>
      <c r="J9232" s="1" t="str">
        <f aca="false">INDEX(Orders!$E$2:$E$8001,MATCH(B9232,Orders!$A$2:$A$8001,0))</f>
        <v>Delivered</v>
      </c>
      <c r="K9232" s="1" t="str">
        <f aca="false">LEFT(INDEX(Orders!$C$2:$C$8001,MATCH(B9232,Orders!$A$2:$A$8001,0)),7)</f>
        <v>2024-09</v>
      </c>
    </row>
    <row r="9233" customFormat="false" ht="15" hidden="false" customHeight="true" outlineLevel="0" collapsed="false">
      <c r="A9233" s="1" t="s">
        <v>19703</v>
      </c>
      <c r="B9233" s="1" t="s">
        <v>6940</v>
      </c>
      <c r="C9233" s="1" t="s">
        <v>1937</v>
      </c>
      <c r="D9233" s="1" t="n">
        <v>2</v>
      </c>
      <c r="E9233" s="16" t="n">
        <v>1364.75</v>
      </c>
      <c r="F9233" s="17" t="n">
        <v>0</v>
      </c>
      <c r="G9233" s="16" t="n">
        <v>2729.5</v>
      </c>
      <c r="I9233" s="1" t="str">
        <f aca="false">INDEX(Products!$C$2:$C$51,MATCH(C9233,Products!$A$2:$A$51,0))</f>
        <v>Fashion</v>
      </c>
      <c r="J9233" s="1" t="str">
        <f aca="false">INDEX(Orders!$E$2:$E$8001,MATCH(B9233,Orders!$A$2:$A$8001,0))</f>
        <v>Delivered</v>
      </c>
      <c r="K9233" s="1" t="str">
        <f aca="false">LEFT(INDEX(Orders!$C$2:$C$8001,MATCH(B9233,Orders!$A$2:$A$8001,0)),7)</f>
        <v>2024-12</v>
      </c>
    </row>
    <row r="9234" customFormat="false" ht="15" hidden="false" customHeight="true" outlineLevel="0" collapsed="false">
      <c r="A9234" s="1" t="s">
        <v>19704</v>
      </c>
      <c r="B9234" s="1" t="s">
        <v>6941</v>
      </c>
      <c r="C9234" s="1" t="s">
        <v>1990</v>
      </c>
      <c r="D9234" s="1" t="n">
        <v>1</v>
      </c>
      <c r="E9234" s="16" t="n">
        <v>5311.32</v>
      </c>
      <c r="F9234" s="17" t="n">
        <v>0.1</v>
      </c>
      <c r="G9234" s="16" t="n">
        <v>4780.19</v>
      </c>
      <c r="I9234" s="1" t="str">
        <f aca="false">INDEX(Products!$C$2:$C$51,MATCH(C9234,Products!$A$2:$A$51,0))</f>
        <v>Sports &amp; Fitness</v>
      </c>
      <c r="J9234" s="1" t="str">
        <f aca="false">INDEX(Orders!$E$2:$E$8001,MATCH(B9234,Orders!$A$2:$A$8001,0))</f>
        <v>Delivered</v>
      </c>
      <c r="K9234" s="1" t="str">
        <f aca="false">LEFT(INDEX(Orders!$C$2:$C$8001,MATCH(B9234,Orders!$A$2:$A$8001,0)),7)</f>
        <v>2025-02</v>
      </c>
    </row>
    <row r="9235" customFormat="false" ht="15" hidden="false" customHeight="true" outlineLevel="0" collapsed="false">
      <c r="A9235" s="1" t="s">
        <v>19705</v>
      </c>
      <c r="B9235" s="1" t="s">
        <v>6942</v>
      </c>
      <c r="C9235" s="1" t="s">
        <v>2006</v>
      </c>
      <c r="D9235" s="1" t="n">
        <v>2</v>
      </c>
      <c r="E9235" s="16" t="n">
        <v>482.17</v>
      </c>
      <c r="F9235" s="17" t="n">
        <v>0.1</v>
      </c>
      <c r="G9235" s="16" t="n">
        <v>867.91</v>
      </c>
      <c r="I9235" s="1" t="str">
        <f aca="false">INDEX(Products!$C$2:$C$51,MATCH(C9235,Products!$A$2:$A$51,0))</f>
        <v>Books &amp; Stationery</v>
      </c>
      <c r="J9235" s="1" t="str">
        <f aca="false">INDEX(Orders!$E$2:$E$8001,MATCH(B9235,Orders!$A$2:$A$8001,0))</f>
        <v>Delivered</v>
      </c>
      <c r="K9235" s="1" t="str">
        <f aca="false">LEFT(INDEX(Orders!$C$2:$C$8001,MATCH(B9235,Orders!$A$2:$A$8001,0)),7)</f>
        <v>2024-11</v>
      </c>
    </row>
    <row r="9236" customFormat="false" ht="15" hidden="false" customHeight="true" outlineLevel="0" collapsed="false">
      <c r="A9236" s="1" t="s">
        <v>19706</v>
      </c>
      <c r="B9236" s="1" t="s">
        <v>6943</v>
      </c>
      <c r="C9236" s="1" t="s">
        <v>1977</v>
      </c>
      <c r="D9236" s="1" t="n">
        <v>1</v>
      </c>
      <c r="E9236" s="16" t="n">
        <v>2386.05</v>
      </c>
      <c r="F9236" s="17" t="n">
        <v>0</v>
      </c>
      <c r="G9236" s="16" t="n">
        <v>2386.05</v>
      </c>
      <c r="I9236" s="1" t="str">
        <f aca="false">INDEX(Products!$C$2:$C$51,MATCH(C9236,Products!$A$2:$A$51,0))</f>
        <v>Beauty &amp; Personal Care</v>
      </c>
      <c r="J9236" s="1" t="str">
        <f aca="false">INDEX(Orders!$E$2:$E$8001,MATCH(B9236,Orders!$A$2:$A$8001,0))</f>
        <v>Returned</v>
      </c>
      <c r="K9236" s="1" t="str">
        <f aca="false">LEFT(INDEX(Orders!$C$2:$C$8001,MATCH(B9236,Orders!$A$2:$A$8001,0)),7)</f>
        <v>2025-02</v>
      </c>
    </row>
    <row r="9237" customFormat="false" ht="15" hidden="false" customHeight="true" outlineLevel="0" collapsed="false">
      <c r="A9237" s="1" t="s">
        <v>19707</v>
      </c>
      <c r="B9237" s="1" t="s">
        <v>6943</v>
      </c>
      <c r="C9237" s="1" t="s">
        <v>1930</v>
      </c>
      <c r="D9237" s="1" t="n">
        <v>1</v>
      </c>
      <c r="E9237" s="16" t="n">
        <v>2398.35</v>
      </c>
      <c r="F9237" s="17" t="n">
        <v>0</v>
      </c>
      <c r="G9237" s="16" t="n">
        <v>2398.35</v>
      </c>
      <c r="I9237" s="1" t="str">
        <f aca="false">INDEX(Products!$C$2:$C$51,MATCH(C9237,Products!$A$2:$A$51,0))</f>
        <v>Electronics</v>
      </c>
      <c r="J9237" s="1" t="str">
        <f aca="false">INDEX(Orders!$E$2:$E$8001,MATCH(B9237,Orders!$A$2:$A$8001,0))</f>
        <v>Returned</v>
      </c>
      <c r="K9237" s="1" t="str">
        <f aca="false">LEFT(INDEX(Orders!$C$2:$C$8001,MATCH(B9237,Orders!$A$2:$A$8001,0)),7)</f>
        <v>2025-02</v>
      </c>
    </row>
    <row r="9238" customFormat="false" ht="15" hidden="false" customHeight="true" outlineLevel="0" collapsed="false">
      <c r="A9238" s="1" t="s">
        <v>19708</v>
      </c>
      <c r="B9238" s="1" t="s">
        <v>6943</v>
      </c>
      <c r="C9238" s="1" t="s">
        <v>1979</v>
      </c>
      <c r="D9238" s="1" t="n">
        <v>1</v>
      </c>
      <c r="E9238" s="16" t="n">
        <v>623</v>
      </c>
      <c r="F9238" s="17" t="n">
        <v>0</v>
      </c>
      <c r="G9238" s="16" t="n">
        <v>623</v>
      </c>
      <c r="I9238" s="1" t="str">
        <f aca="false">INDEX(Products!$C$2:$C$51,MATCH(C9238,Products!$A$2:$A$51,0))</f>
        <v>Beauty &amp; Personal Care</v>
      </c>
      <c r="J9238" s="1" t="str">
        <f aca="false">INDEX(Orders!$E$2:$E$8001,MATCH(B9238,Orders!$A$2:$A$8001,0))</f>
        <v>Returned</v>
      </c>
      <c r="K9238" s="1" t="str">
        <f aca="false">LEFT(INDEX(Orders!$C$2:$C$8001,MATCH(B9238,Orders!$A$2:$A$8001,0)),7)</f>
        <v>2025-02</v>
      </c>
    </row>
    <row r="9239" customFormat="false" ht="15" hidden="false" customHeight="true" outlineLevel="0" collapsed="false">
      <c r="A9239" s="1" t="s">
        <v>19709</v>
      </c>
      <c r="B9239" s="1" t="s">
        <v>6944</v>
      </c>
      <c r="C9239" s="1" t="s">
        <v>1930</v>
      </c>
      <c r="D9239" s="1" t="n">
        <v>1</v>
      </c>
      <c r="E9239" s="16" t="n">
        <v>2398.35</v>
      </c>
      <c r="F9239" s="17" t="n">
        <v>0.2</v>
      </c>
      <c r="G9239" s="16" t="n">
        <v>1918.68</v>
      </c>
      <c r="I9239" s="1" t="str">
        <f aca="false">INDEX(Products!$C$2:$C$51,MATCH(C9239,Products!$A$2:$A$51,0))</f>
        <v>Electronics</v>
      </c>
      <c r="J9239" s="1" t="str">
        <f aca="false">INDEX(Orders!$E$2:$E$8001,MATCH(B9239,Orders!$A$2:$A$8001,0))</f>
        <v>Delivered</v>
      </c>
      <c r="K9239" s="1" t="str">
        <f aca="false">LEFT(INDEX(Orders!$C$2:$C$8001,MATCH(B9239,Orders!$A$2:$A$8001,0)),7)</f>
        <v>2025-05</v>
      </c>
    </row>
    <row r="9240" customFormat="false" ht="15" hidden="false" customHeight="true" outlineLevel="0" collapsed="false">
      <c r="A9240" s="1" t="s">
        <v>19710</v>
      </c>
      <c r="B9240" s="1" t="s">
        <v>6944</v>
      </c>
      <c r="C9240" s="1" t="s">
        <v>1937</v>
      </c>
      <c r="D9240" s="1" t="n">
        <v>1</v>
      </c>
      <c r="E9240" s="16" t="n">
        <v>1364.75</v>
      </c>
      <c r="F9240" s="17" t="n">
        <v>0</v>
      </c>
      <c r="G9240" s="16" t="n">
        <v>1364.75</v>
      </c>
      <c r="I9240" s="1" t="str">
        <f aca="false">INDEX(Products!$C$2:$C$51,MATCH(C9240,Products!$A$2:$A$51,0))</f>
        <v>Fashion</v>
      </c>
      <c r="J9240" s="1" t="str">
        <f aca="false">INDEX(Orders!$E$2:$E$8001,MATCH(B9240,Orders!$A$2:$A$8001,0))</f>
        <v>Delivered</v>
      </c>
      <c r="K9240" s="1" t="str">
        <f aca="false">LEFT(INDEX(Orders!$C$2:$C$8001,MATCH(B9240,Orders!$A$2:$A$8001,0)),7)</f>
        <v>2025-05</v>
      </c>
    </row>
    <row r="9241" customFormat="false" ht="15" hidden="false" customHeight="true" outlineLevel="0" collapsed="false">
      <c r="A9241" s="1" t="s">
        <v>19711</v>
      </c>
      <c r="B9241" s="1" t="s">
        <v>6945</v>
      </c>
      <c r="C9241" s="1" t="s">
        <v>1979</v>
      </c>
      <c r="D9241" s="1" t="n">
        <v>1</v>
      </c>
      <c r="E9241" s="16" t="n">
        <v>623</v>
      </c>
      <c r="F9241" s="17" t="n">
        <v>0</v>
      </c>
      <c r="G9241" s="16" t="n">
        <v>623</v>
      </c>
      <c r="I9241" s="1" t="str">
        <f aca="false">INDEX(Products!$C$2:$C$51,MATCH(C9241,Products!$A$2:$A$51,0))</f>
        <v>Beauty &amp; Personal Care</v>
      </c>
      <c r="J9241" s="1" t="str">
        <f aca="false">INDEX(Orders!$E$2:$E$8001,MATCH(B9241,Orders!$A$2:$A$8001,0))</f>
        <v>Delivered</v>
      </c>
      <c r="K9241" s="1" t="str">
        <f aca="false">LEFT(INDEX(Orders!$C$2:$C$8001,MATCH(B9241,Orders!$A$2:$A$8001,0)),7)</f>
        <v>2025-08</v>
      </c>
    </row>
    <row r="9242" customFormat="false" ht="15" hidden="false" customHeight="true" outlineLevel="0" collapsed="false">
      <c r="A9242" s="1" t="s">
        <v>19712</v>
      </c>
      <c r="B9242" s="1" t="s">
        <v>6946</v>
      </c>
      <c r="C9242" s="1" t="s">
        <v>1924</v>
      </c>
      <c r="D9242" s="1" t="n">
        <v>1</v>
      </c>
      <c r="E9242" s="16" t="n">
        <v>1971</v>
      </c>
      <c r="F9242" s="17" t="n">
        <v>0</v>
      </c>
      <c r="G9242" s="16" t="n">
        <v>1971</v>
      </c>
      <c r="I9242" s="1" t="str">
        <f aca="false">INDEX(Products!$C$2:$C$51,MATCH(C9242,Products!$A$2:$A$51,0))</f>
        <v>Electronics</v>
      </c>
      <c r="J9242" s="1" t="str">
        <f aca="false">INDEX(Orders!$E$2:$E$8001,MATCH(B9242,Orders!$A$2:$A$8001,0))</f>
        <v>Delivered</v>
      </c>
      <c r="K9242" s="1" t="str">
        <f aca="false">LEFT(INDEX(Orders!$C$2:$C$8001,MATCH(B9242,Orders!$A$2:$A$8001,0)),7)</f>
        <v>2024-08</v>
      </c>
    </row>
    <row r="9243" customFormat="false" ht="15" hidden="false" customHeight="true" outlineLevel="0" collapsed="false">
      <c r="A9243" s="1" t="s">
        <v>19713</v>
      </c>
      <c r="B9243" s="1" t="s">
        <v>6947</v>
      </c>
      <c r="C9243" s="1" t="s">
        <v>1924</v>
      </c>
      <c r="D9243" s="1" t="n">
        <v>2</v>
      </c>
      <c r="E9243" s="16" t="n">
        <v>1971</v>
      </c>
      <c r="F9243" s="17" t="n">
        <v>0</v>
      </c>
      <c r="G9243" s="16" t="n">
        <v>3942</v>
      </c>
      <c r="I9243" s="1" t="str">
        <f aca="false">INDEX(Products!$C$2:$C$51,MATCH(C9243,Products!$A$2:$A$51,0))</f>
        <v>Electronics</v>
      </c>
      <c r="J9243" s="1" t="str">
        <f aca="false">INDEX(Orders!$E$2:$E$8001,MATCH(B9243,Orders!$A$2:$A$8001,0))</f>
        <v>Delivered</v>
      </c>
      <c r="K9243" s="1" t="str">
        <f aca="false">LEFT(INDEX(Orders!$C$2:$C$8001,MATCH(B9243,Orders!$A$2:$A$8001,0)),7)</f>
        <v>2025-03</v>
      </c>
    </row>
    <row r="9244" customFormat="false" ht="15" hidden="false" customHeight="true" outlineLevel="0" collapsed="false">
      <c r="A9244" s="1" t="s">
        <v>19714</v>
      </c>
      <c r="B9244" s="1" t="s">
        <v>6948</v>
      </c>
      <c r="C9244" s="1" t="s">
        <v>1933</v>
      </c>
      <c r="D9244" s="1" t="n">
        <v>1</v>
      </c>
      <c r="E9244" s="16" t="n">
        <v>7194.38</v>
      </c>
      <c r="F9244" s="17" t="n">
        <v>0.2</v>
      </c>
      <c r="G9244" s="16" t="n">
        <v>5755.5</v>
      </c>
      <c r="I9244" s="1" t="str">
        <f aca="false">INDEX(Products!$C$2:$C$51,MATCH(C9244,Products!$A$2:$A$51,0))</f>
        <v>Electronics</v>
      </c>
      <c r="J9244" s="1" t="str">
        <f aca="false">INDEX(Orders!$E$2:$E$8001,MATCH(B9244,Orders!$A$2:$A$8001,0))</f>
        <v>Cancelled</v>
      </c>
      <c r="K9244" s="1" t="str">
        <f aca="false">LEFT(INDEX(Orders!$C$2:$C$8001,MATCH(B9244,Orders!$A$2:$A$8001,0)),7)</f>
        <v>2025-10</v>
      </c>
    </row>
    <row r="9245" customFormat="false" ht="15" hidden="false" customHeight="true" outlineLevel="0" collapsed="false">
      <c r="A9245" s="1" t="s">
        <v>19715</v>
      </c>
      <c r="B9245" s="1" t="s">
        <v>6949</v>
      </c>
      <c r="C9245" s="1" t="s">
        <v>2007</v>
      </c>
      <c r="D9245" s="1" t="n">
        <v>2</v>
      </c>
      <c r="E9245" s="16" t="n">
        <v>750.27</v>
      </c>
      <c r="F9245" s="17" t="n">
        <v>0</v>
      </c>
      <c r="G9245" s="16" t="n">
        <v>1500.54</v>
      </c>
      <c r="I9245" s="1" t="str">
        <f aca="false">INDEX(Products!$C$2:$C$51,MATCH(C9245,Products!$A$2:$A$51,0))</f>
        <v>Books &amp; Stationery</v>
      </c>
      <c r="J9245" s="1" t="str">
        <f aca="false">INDEX(Orders!$E$2:$E$8001,MATCH(B9245,Orders!$A$2:$A$8001,0))</f>
        <v>Delivered</v>
      </c>
      <c r="K9245" s="1" t="str">
        <f aca="false">LEFT(INDEX(Orders!$C$2:$C$8001,MATCH(B9245,Orders!$A$2:$A$8001,0)),7)</f>
        <v>2025-05</v>
      </c>
    </row>
    <row r="9246" customFormat="false" ht="15" hidden="false" customHeight="true" outlineLevel="0" collapsed="false">
      <c r="A9246" s="1" t="s">
        <v>19716</v>
      </c>
      <c r="B9246" s="1" t="s">
        <v>6949</v>
      </c>
      <c r="C9246" s="1" t="s">
        <v>1969</v>
      </c>
      <c r="D9246" s="1" t="n">
        <v>1</v>
      </c>
      <c r="E9246" s="16" t="n">
        <v>9171.98</v>
      </c>
      <c r="F9246" s="17" t="n">
        <v>0.1</v>
      </c>
      <c r="G9246" s="16" t="n">
        <v>8254.78</v>
      </c>
      <c r="I9246" s="1" t="str">
        <f aca="false">INDEX(Products!$C$2:$C$51,MATCH(C9246,Products!$A$2:$A$51,0))</f>
        <v>Home &amp; Kitchen</v>
      </c>
      <c r="J9246" s="1" t="str">
        <f aca="false">INDEX(Orders!$E$2:$E$8001,MATCH(B9246,Orders!$A$2:$A$8001,0))</f>
        <v>Delivered</v>
      </c>
      <c r="K9246" s="1" t="str">
        <f aca="false">LEFT(INDEX(Orders!$C$2:$C$8001,MATCH(B9246,Orders!$A$2:$A$8001,0)),7)</f>
        <v>2025-05</v>
      </c>
    </row>
    <row r="9247" customFormat="false" ht="15" hidden="false" customHeight="true" outlineLevel="0" collapsed="false">
      <c r="A9247" s="1" t="s">
        <v>19717</v>
      </c>
      <c r="B9247" s="1" t="s">
        <v>6950</v>
      </c>
      <c r="C9247" s="1" t="s">
        <v>1949</v>
      </c>
      <c r="D9247" s="1" t="n">
        <v>1</v>
      </c>
      <c r="E9247" s="16" t="n">
        <v>4185.64</v>
      </c>
      <c r="F9247" s="17" t="n">
        <v>0</v>
      </c>
      <c r="G9247" s="16" t="n">
        <v>4185.64</v>
      </c>
      <c r="I9247" s="1" t="str">
        <f aca="false">INDEX(Products!$C$2:$C$51,MATCH(C9247,Products!$A$2:$A$51,0))</f>
        <v>Fashion</v>
      </c>
      <c r="J9247" s="1" t="str">
        <f aca="false">INDEX(Orders!$E$2:$E$8001,MATCH(B9247,Orders!$A$2:$A$8001,0))</f>
        <v>Delivered</v>
      </c>
      <c r="K9247" s="1" t="str">
        <f aca="false">LEFT(INDEX(Orders!$C$2:$C$8001,MATCH(B9247,Orders!$A$2:$A$8001,0)),7)</f>
        <v>2025-11</v>
      </c>
    </row>
    <row r="9248" customFormat="false" ht="15" hidden="false" customHeight="true" outlineLevel="0" collapsed="false">
      <c r="A9248" s="1" t="s">
        <v>19718</v>
      </c>
      <c r="B9248" s="1" t="s">
        <v>6951</v>
      </c>
      <c r="C9248" s="1" t="s">
        <v>2006</v>
      </c>
      <c r="D9248" s="1" t="n">
        <v>1</v>
      </c>
      <c r="E9248" s="16" t="n">
        <v>482.17</v>
      </c>
      <c r="F9248" s="17" t="n">
        <v>0</v>
      </c>
      <c r="G9248" s="16" t="n">
        <v>482.17</v>
      </c>
      <c r="I9248" s="1" t="str">
        <f aca="false">INDEX(Products!$C$2:$C$51,MATCH(C9248,Products!$A$2:$A$51,0))</f>
        <v>Books &amp; Stationery</v>
      </c>
      <c r="J9248" s="1" t="str">
        <f aca="false">INDEX(Orders!$E$2:$E$8001,MATCH(B9248,Orders!$A$2:$A$8001,0))</f>
        <v>Delivered</v>
      </c>
      <c r="K9248" s="1" t="str">
        <f aca="false">LEFT(INDEX(Orders!$C$2:$C$8001,MATCH(B9248,Orders!$A$2:$A$8001,0)),7)</f>
        <v>2025-07</v>
      </c>
    </row>
    <row r="9249" customFormat="false" ht="15" hidden="false" customHeight="true" outlineLevel="0" collapsed="false">
      <c r="A9249" s="1" t="s">
        <v>19719</v>
      </c>
      <c r="B9249" s="1" t="s">
        <v>6952</v>
      </c>
      <c r="C9249" s="1" t="s">
        <v>1990</v>
      </c>
      <c r="D9249" s="1" t="n">
        <v>1</v>
      </c>
      <c r="E9249" s="16" t="n">
        <v>5311.32</v>
      </c>
      <c r="F9249" s="17" t="n">
        <v>0.1</v>
      </c>
      <c r="G9249" s="16" t="n">
        <v>4780.19</v>
      </c>
      <c r="I9249" s="1" t="str">
        <f aca="false">INDEX(Products!$C$2:$C$51,MATCH(C9249,Products!$A$2:$A$51,0))</f>
        <v>Sports &amp; Fitness</v>
      </c>
      <c r="J9249" s="1" t="str">
        <f aca="false">INDEX(Orders!$E$2:$E$8001,MATCH(B9249,Orders!$A$2:$A$8001,0))</f>
        <v>Delivered</v>
      </c>
      <c r="K9249" s="1" t="str">
        <f aca="false">LEFT(INDEX(Orders!$C$2:$C$8001,MATCH(B9249,Orders!$A$2:$A$8001,0)),7)</f>
        <v>2025-02</v>
      </c>
    </row>
    <row r="9250" customFormat="false" ht="15" hidden="false" customHeight="true" outlineLevel="0" collapsed="false">
      <c r="A9250" s="1" t="s">
        <v>19720</v>
      </c>
      <c r="B9250" s="1" t="s">
        <v>6952</v>
      </c>
      <c r="C9250" s="1" t="s">
        <v>1937</v>
      </c>
      <c r="D9250" s="1" t="n">
        <v>1</v>
      </c>
      <c r="E9250" s="16" t="n">
        <v>1364.75</v>
      </c>
      <c r="F9250" s="17" t="n">
        <v>0</v>
      </c>
      <c r="G9250" s="16" t="n">
        <v>1364.75</v>
      </c>
      <c r="I9250" s="1" t="str">
        <f aca="false">INDEX(Products!$C$2:$C$51,MATCH(C9250,Products!$A$2:$A$51,0))</f>
        <v>Fashion</v>
      </c>
      <c r="J9250" s="1" t="str">
        <f aca="false">INDEX(Orders!$E$2:$E$8001,MATCH(B9250,Orders!$A$2:$A$8001,0))</f>
        <v>Delivered</v>
      </c>
      <c r="K9250" s="1" t="str">
        <f aca="false">LEFT(INDEX(Orders!$C$2:$C$8001,MATCH(B9250,Orders!$A$2:$A$8001,0)),7)</f>
        <v>2025-02</v>
      </c>
    </row>
    <row r="9251" customFormat="false" ht="15" hidden="false" customHeight="true" outlineLevel="0" collapsed="false">
      <c r="A9251" s="1" t="s">
        <v>19721</v>
      </c>
      <c r="B9251" s="1" t="s">
        <v>6952</v>
      </c>
      <c r="C9251" s="1" t="s">
        <v>1940</v>
      </c>
      <c r="D9251" s="1" t="n">
        <v>1</v>
      </c>
      <c r="E9251" s="16" t="n">
        <v>2374.52</v>
      </c>
      <c r="F9251" s="17" t="n">
        <v>0.1</v>
      </c>
      <c r="G9251" s="16" t="n">
        <v>2137.07</v>
      </c>
      <c r="I9251" s="1" t="str">
        <f aca="false">INDEX(Products!$C$2:$C$51,MATCH(C9251,Products!$A$2:$A$51,0))</f>
        <v>Fashion</v>
      </c>
      <c r="J9251" s="1" t="str">
        <f aca="false">INDEX(Orders!$E$2:$E$8001,MATCH(B9251,Orders!$A$2:$A$8001,0))</f>
        <v>Delivered</v>
      </c>
      <c r="K9251" s="1" t="str">
        <f aca="false">LEFT(INDEX(Orders!$C$2:$C$8001,MATCH(B9251,Orders!$A$2:$A$8001,0)),7)</f>
        <v>2025-02</v>
      </c>
    </row>
    <row r="9252" customFormat="false" ht="15" hidden="false" customHeight="true" outlineLevel="0" collapsed="false">
      <c r="A9252" s="1" t="s">
        <v>19722</v>
      </c>
      <c r="B9252" s="1" t="s">
        <v>6953</v>
      </c>
      <c r="C9252" s="1" t="s">
        <v>1928</v>
      </c>
      <c r="D9252" s="1" t="n">
        <v>1</v>
      </c>
      <c r="E9252" s="16" t="n">
        <v>657.82</v>
      </c>
      <c r="F9252" s="17" t="n">
        <v>0</v>
      </c>
      <c r="G9252" s="16" t="n">
        <v>657.82</v>
      </c>
      <c r="I9252" s="1" t="str">
        <f aca="false">INDEX(Products!$C$2:$C$51,MATCH(C9252,Products!$A$2:$A$51,0))</f>
        <v>Electronics</v>
      </c>
      <c r="J9252" s="1" t="str">
        <f aca="false">INDEX(Orders!$E$2:$E$8001,MATCH(B9252,Orders!$A$2:$A$8001,0))</f>
        <v>Returned</v>
      </c>
      <c r="K9252" s="1" t="str">
        <f aca="false">LEFT(INDEX(Orders!$C$2:$C$8001,MATCH(B9252,Orders!$A$2:$A$8001,0)),7)</f>
        <v>2024-08</v>
      </c>
    </row>
    <row r="9253" customFormat="false" ht="15" hidden="false" customHeight="true" outlineLevel="0" collapsed="false">
      <c r="A9253" s="1" t="s">
        <v>19723</v>
      </c>
      <c r="B9253" s="1" t="s">
        <v>6953</v>
      </c>
      <c r="C9253" s="1" t="s">
        <v>1965</v>
      </c>
      <c r="D9253" s="1" t="n">
        <v>1</v>
      </c>
      <c r="E9253" s="16" t="n">
        <v>1145.07</v>
      </c>
      <c r="F9253" s="17" t="n">
        <v>0.05</v>
      </c>
      <c r="G9253" s="16" t="n">
        <v>1087.82</v>
      </c>
      <c r="I9253" s="1" t="str">
        <f aca="false">INDEX(Products!$C$2:$C$51,MATCH(C9253,Products!$A$2:$A$51,0))</f>
        <v>Home &amp; Kitchen</v>
      </c>
      <c r="J9253" s="1" t="str">
        <f aca="false">INDEX(Orders!$E$2:$E$8001,MATCH(B9253,Orders!$A$2:$A$8001,0))</f>
        <v>Returned</v>
      </c>
      <c r="K9253" s="1" t="str">
        <f aca="false">LEFT(INDEX(Orders!$C$2:$C$8001,MATCH(B9253,Orders!$A$2:$A$8001,0)),7)</f>
        <v>2024-08</v>
      </c>
    </row>
    <row r="9254" customFormat="false" ht="15" hidden="false" customHeight="true" outlineLevel="0" collapsed="false">
      <c r="A9254" s="1" t="s">
        <v>19724</v>
      </c>
      <c r="B9254" s="1" t="s">
        <v>6953</v>
      </c>
      <c r="C9254" s="1" t="s">
        <v>1988</v>
      </c>
      <c r="D9254" s="1" t="n">
        <v>1</v>
      </c>
      <c r="E9254" s="16" t="n">
        <v>681.07</v>
      </c>
      <c r="F9254" s="17" t="n">
        <v>0.2</v>
      </c>
      <c r="G9254" s="16" t="n">
        <v>544.86</v>
      </c>
      <c r="I9254" s="1" t="str">
        <f aca="false">INDEX(Products!$C$2:$C$51,MATCH(C9254,Products!$A$2:$A$51,0))</f>
        <v>Sports &amp; Fitness</v>
      </c>
      <c r="J9254" s="1" t="str">
        <f aca="false">INDEX(Orders!$E$2:$E$8001,MATCH(B9254,Orders!$A$2:$A$8001,0))</f>
        <v>Returned</v>
      </c>
      <c r="K9254" s="1" t="str">
        <f aca="false">LEFT(INDEX(Orders!$C$2:$C$8001,MATCH(B9254,Orders!$A$2:$A$8001,0)),7)</f>
        <v>2024-08</v>
      </c>
    </row>
    <row r="9255" customFormat="false" ht="15" hidden="false" customHeight="true" outlineLevel="0" collapsed="false">
      <c r="A9255" s="1" t="s">
        <v>19725</v>
      </c>
      <c r="B9255" s="1" t="s">
        <v>6953</v>
      </c>
      <c r="C9255" s="1" t="s">
        <v>1984</v>
      </c>
      <c r="D9255" s="1" t="n">
        <v>1</v>
      </c>
      <c r="E9255" s="16" t="n">
        <v>1134.82</v>
      </c>
      <c r="F9255" s="17" t="n">
        <v>0.1</v>
      </c>
      <c r="G9255" s="16" t="n">
        <v>1021.34</v>
      </c>
      <c r="I9255" s="1" t="str">
        <f aca="false">INDEX(Products!$C$2:$C$51,MATCH(C9255,Products!$A$2:$A$51,0))</f>
        <v>Beauty &amp; Personal Care</v>
      </c>
      <c r="J9255" s="1" t="str">
        <f aca="false">INDEX(Orders!$E$2:$E$8001,MATCH(B9255,Orders!$A$2:$A$8001,0))</f>
        <v>Returned</v>
      </c>
      <c r="K9255" s="1" t="str">
        <f aca="false">LEFT(INDEX(Orders!$C$2:$C$8001,MATCH(B9255,Orders!$A$2:$A$8001,0)),7)</f>
        <v>2024-08</v>
      </c>
    </row>
    <row r="9256" customFormat="false" ht="15" hidden="false" customHeight="true" outlineLevel="0" collapsed="false">
      <c r="A9256" s="1" t="s">
        <v>19726</v>
      </c>
      <c r="B9256" s="1" t="s">
        <v>6954</v>
      </c>
      <c r="C9256" s="1" t="s">
        <v>1951</v>
      </c>
      <c r="D9256" s="1" t="n">
        <v>2</v>
      </c>
      <c r="E9256" s="16" t="n">
        <v>957.5</v>
      </c>
      <c r="F9256" s="17" t="n">
        <v>0.15</v>
      </c>
      <c r="G9256" s="16" t="n">
        <v>1627.75</v>
      </c>
      <c r="I9256" s="1" t="str">
        <f aca="false">INDEX(Products!$C$2:$C$51,MATCH(C9256,Products!$A$2:$A$51,0))</f>
        <v>Fashion</v>
      </c>
      <c r="J9256" s="1" t="str">
        <f aca="false">INDEX(Orders!$E$2:$E$8001,MATCH(B9256,Orders!$A$2:$A$8001,0))</f>
        <v>Delivered</v>
      </c>
      <c r="K9256" s="1" t="str">
        <f aca="false">LEFT(INDEX(Orders!$C$2:$C$8001,MATCH(B9256,Orders!$A$2:$A$8001,0)),7)</f>
        <v>2025-05</v>
      </c>
    </row>
    <row r="9257" customFormat="false" ht="15" hidden="false" customHeight="true" outlineLevel="0" collapsed="false">
      <c r="A9257" s="1" t="s">
        <v>19727</v>
      </c>
      <c r="B9257" s="1" t="s">
        <v>6955</v>
      </c>
      <c r="C9257" s="1" t="s">
        <v>2006</v>
      </c>
      <c r="D9257" s="1" t="n">
        <v>2</v>
      </c>
      <c r="E9257" s="16" t="n">
        <v>482.17</v>
      </c>
      <c r="F9257" s="17" t="n">
        <v>0</v>
      </c>
      <c r="G9257" s="16" t="n">
        <v>964.34</v>
      </c>
      <c r="I9257" s="1" t="str">
        <f aca="false">INDEX(Products!$C$2:$C$51,MATCH(C9257,Products!$A$2:$A$51,0))</f>
        <v>Books &amp; Stationery</v>
      </c>
      <c r="J9257" s="1" t="str">
        <f aca="false">INDEX(Orders!$E$2:$E$8001,MATCH(B9257,Orders!$A$2:$A$8001,0))</f>
        <v>Delivered</v>
      </c>
      <c r="K9257" s="1" t="str">
        <f aca="false">LEFT(INDEX(Orders!$C$2:$C$8001,MATCH(B9257,Orders!$A$2:$A$8001,0)),7)</f>
        <v>2024-06</v>
      </c>
    </row>
    <row r="9258" customFormat="false" ht="15" hidden="false" customHeight="true" outlineLevel="0" collapsed="false">
      <c r="A9258" s="1" t="s">
        <v>19728</v>
      </c>
      <c r="B9258" s="1" t="s">
        <v>6955</v>
      </c>
      <c r="C9258" s="1" t="s">
        <v>1993</v>
      </c>
      <c r="D9258" s="1" t="n">
        <v>2</v>
      </c>
      <c r="E9258" s="16" t="n">
        <v>3177.33</v>
      </c>
      <c r="F9258" s="17" t="n">
        <v>0.05</v>
      </c>
      <c r="G9258" s="16" t="n">
        <v>6036.93</v>
      </c>
      <c r="I9258" s="1" t="str">
        <f aca="false">INDEX(Products!$C$2:$C$51,MATCH(C9258,Products!$A$2:$A$51,0))</f>
        <v>Sports &amp; Fitness</v>
      </c>
      <c r="J9258" s="1" t="str">
        <f aca="false">INDEX(Orders!$E$2:$E$8001,MATCH(B9258,Orders!$A$2:$A$8001,0))</f>
        <v>Delivered</v>
      </c>
      <c r="K9258" s="1" t="str">
        <f aca="false">LEFT(INDEX(Orders!$C$2:$C$8001,MATCH(B9258,Orders!$A$2:$A$8001,0)),7)</f>
        <v>2024-06</v>
      </c>
    </row>
    <row r="9259" customFormat="false" ht="15" hidden="false" customHeight="true" outlineLevel="0" collapsed="false">
      <c r="A9259" s="1" t="s">
        <v>19729</v>
      </c>
      <c r="B9259" s="1" t="s">
        <v>6955</v>
      </c>
      <c r="C9259" s="1" t="s">
        <v>1941</v>
      </c>
      <c r="D9259" s="1" t="n">
        <v>2</v>
      </c>
      <c r="E9259" s="16" t="n">
        <v>2757.65</v>
      </c>
      <c r="F9259" s="17" t="n">
        <v>0.05</v>
      </c>
      <c r="G9259" s="16" t="n">
        <v>5239.54</v>
      </c>
      <c r="I9259" s="1" t="str">
        <f aca="false">INDEX(Products!$C$2:$C$51,MATCH(C9259,Products!$A$2:$A$51,0))</f>
        <v>Fashion</v>
      </c>
      <c r="J9259" s="1" t="str">
        <f aca="false">INDEX(Orders!$E$2:$E$8001,MATCH(B9259,Orders!$A$2:$A$8001,0))</f>
        <v>Delivered</v>
      </c>
      <c r="K9259" s="1" t="str">
        <f aca="false">LEFT(INDEX(Orders!$C$2:$C$8001,MATCH(B9259,Orders!$A$2:$A$8001,0)),7)</f>
        <v>2024-06</v>
      </c>
    </row>
    <row r="9260" customFormat="false" ht="15" hidden="false" customHeight="true" outlineLevel="0" collapsed="false">
      <c r="A9260" s="1" t="s">
        <v>19730</v>
      </c>
      <c r="B9260" s="1" t="s">
        <v>6956</v>
      </c>
      <c r="C9260" s="1" t="s">
        <v>2007</v>
      </c>
      <c r="D9260" s="1" t="n">
        <v>2</v>
      </c>
      <c r="E9260" s="16" t="n">
        <v>750.27</v>
      </c>
      <c r="F9260" s="17" t="n">
        <v>0.1</v>
      </c>
      <c r="G9260" s="16" t="n">
        <v>1350.49</v>
      </c>
      <c r="I9260" s="1" t="str">
        <f aca="false">INDEX(Products!$C$2:$C$51,MATCH(C9260,Products!$A$2:$A$51,0))</f>
        <v>Books &amp; Stationery</v>
      </c>
      <c r="J9260" s="1" t="str">
        <f aca="false">INDEX(Orders!$E$2:$E$8001,MATCH(B9260,Orders!$A$2:$A$8001,0))</f>
        <v>Delivered</v>
      </c>
      <c r="K9260" s="1" t="str">
        <f aca="false">LEFT(INDEX(Orders!$C$2:$C$8001,MATCH(B9260,Orders!$A$2:$A$8001,0)),7)</f>
        <v>2024-04</v>
      </c>
    </row>
    <row r="9261" customFormat="false" ht="15" hidden="false" customHeight="true" outlineLevel="0" collapsed="false">
      <c r="A9261" s="1" t="s">
        <v>19731</v>
      </c>
      <c r="B9261" s="1" t="s">
        <v>6956</v>
      </c>
      <c r="C9261" s="1" t="s">
        <v>2006</v>
      </c>
      <c r="D9261" s="1" t="n">
        <v>1</v>
      </c>
      <c r="E9261" s="16" t="n">
        <v>482.17</v>
      </c>
      <c r="F9261" s="17" t="n">
        <v>0</v>
      </c>
      <c r="G9261" s="16" t="n">
        <v>482.17</v>
      </c>
      <c r="I9261" s="1" t="str">
        <f aca="false">INDEX(Products!$C$2:$C$51,MATCH(C9261,Products!$A$2:$A$51,0))</f>
        <v>Books &amp; Stationery</v>
      </c>
      <c r="J9261" s="1" t="str">
        <f aca="false">INDEX(Orders!$E$2:$E$8001,MATCH(B9261,Orders!$A$2:$A$8001,0))</f>
        <v>Delivered</v>
      </c>
      <c r="K9261" s="1" t="str">
        <f aca="false">LEFT(INDEX(Orders!$C$2:$C$8001,MATCH(B9261,Orders!$A$2:$A$8001,0)),7)</f>
        <v>2024-04</v>
      </c>
    </row>
    <row r="9262" customFormat="false" ht="15" hidden="false" customHeight="true" outlineLevel="0" collapsed="false">
      <c r="A9262" s="1" t="s">
        <v>19732</v>
      </c>
      <c r="B9262" s="1" t="s">
        <v>6957</v>
      </c>
      <c r="C9262" s="1" t="s">
        <v>1995</v>
      </c>
      <c r="D9262" s="1" t="n">
        <v>1</v>
      </c>
      <c r="E9262" s="16" t="n">
        <v>2914.27</v>
      </c>
      <c r="F9262" s="17" t="n">
        <v>0.05</v>
      </c>
      <c r="G9262" s="16" t="n">
        <v>2768.56</v>
      </c>
      <c r="I9262" s="1" t="str">
        <f aca="false">INDEX(Products!$C$2:$C$51,MATCH(C9262,Products!$A$2:$A$51,0))</f>
        <v>Sports &amp; Fitness</v>
      </c>
      <c r="J9262" s="1" t="str">
        <f aca="false">INDEX(Orders!$E$2:$E$8001,MATCH(B9262,Orders!$A$2:$A$8001,0))</f>
        <v>Returned</v>
      </c>
      <c r="K9262" s="1" t="str">
        <f aca="false">LEFT(INDEX(Orders!$C$2:$C$8001,MATCH(B9262,Orders!$A$2:$A$8001,0)),7)</f>
        <v>2025-03</v>
      </c>
    </row>
    <row r="9263" customFormat="false" ht="15" hidden="false" customHeight="true" outlineLevel="0" collapsed="false">
      <c r="A9263" s="1" t="s">
        <v>19733</v>
      </c>
      <c r="B9263" s="1" t="s">
        <v>6957</v>
      </c>
      <c r="C9263" s="1" t="s">
        <v>2007</v>
      </c>
      <c r="D9263" s="1" t="n">
        <v>2</v>
      </c>
      <c r="E9263" s="16" t="n">
        <v>750.27</v>
      </c>
      <c r="F9263" s="17" t="n">
        <v>0.05</v>
      </c>
      <c r="G9263" s="16" t="n">
        <v>1425.51</v>
      </c>
      <c r="I9263" s="1" t="str">
        <f aca="false">INDEX(Products!$C$2:$C$51,MATCH(C9263,Products!$A$2:$A$51,0))</f>
        <v>Books &amp; Stationery</v>
      </c>
      <c r="J9263" s="1" t="str">
        <f aca="false">INDEX(Orders!$E$2:$E$8001,MATCH(B9263,Orders!$A$2:$A$8001,0))</f>
        <v>Returned</v>
      </c>
      <c r="K9263" s="1" t="str">
        <f aca="false">LEFT(INDEX(Orders!$C$2:$C$8001,MATCH(B9263,Orders!$A$2:$A$8001,0)),7)</f>
        <v>2025-03</v>
      </c>
    </row>
    <row r="9264" customFormat="false" ht="15" hidden="false" customHeight="true" outlineLevel="0" collapsed="false">
      <c r="A9264" s="1" t="s">
        <v>19734</v>
      </c>
      <c r="B9264" s="1" t="s">
        <v>6957</v>
      </c>
      <c r="C9264" s="1" t="s">
        <v>1955</v>
      </c>
      <c r="D9264" s="1" t="n">
        <v>1</v>
      </c>
      <c r="E9264" s="16" t="n">
        <v>3340.76</v>
      </c>
      <c r="F9264" s="17" t="n">
        <v>0</v>
      </c>
      <c r="G9264" s="16" t="n">
        <v>3340.76</v>
      </c>
      <c r="I9264" s="1" t="str">
        <f aca="false">INDEX(Products!$C$2:$C$51,MATCH(C9264,Products!$A$2:$A$51,0))</f>
        <v>Home &amp; Kitchen</v>
      </c>
      <c r="J9264" s="1" t="str">
        <f aca="false">INDEX(Orders!$E$2:$E$8001,MATCH(B9264,Orders!$A$2:$A$8001,0))</f>
        <v>Returned</v>
      </c>
      <c r="K9264" s="1" t="str">
        <f aca="false">LEFT(INDEX(Orders!$C$2:$C$8001,MATCH(B9264,Orders!$A$2:$A$8001,0)),7)</f>
        <v>2025-03</v>
      </c>
    </row>
    <row r="9265" customFormat="false" ht="15" hidden="false" customHeight="true" outlineLevel="0" collapsed="false">
      <c r="A9265" s="1" t="s">
        <v>19735</v>
      </c>
      <c r="B9265" s="1" t="s">
        <v>6958</v>
      </c>
      <c r="C9265" s="1" t="s">
        <v>2006</v>
      </c>
      <c r="D9265" s="1" t="n">
        <v>1</v>
      </c>
      <c r="E9265" s="16" t="n">
        <v>482.17</v>
      </c>
      <c r="F9265" s="17" t="n">
        <v>0.1</v>
      </c>
      <c r="G9265" s="16" t="n">
        <v>433.95</v>
      </c>
      <c r="I9265" s="1" t="str">
        <f aca="false">INDEX(Products!$C$2:$C$51,MATCH(C9265,Products!$A$2:$A$51,0))</f>
        <v>Books &amp; Stationery</v>
      </c>
      <c r="J9265" s="1" t="str">
        <f aca="false">INDEX(Orders!$E$2:$E$8001,MATCH(B9265,Orders!$A$2:$A$8001,0))</f>
        <v>Cancelled</v>
      </c>
      <c r="K9265" s="1" t="str">
        <f aca="false">LEFT(INDEX(Orders!$C$2:$C$8001,MATCH(B9265,Orders!$A$2:$A$8001,0)),7)</f>
        <v>2025-06</v>
      </c>
    </row>
    <row r="9266" customFormat="false" ht="15" hidden="false" customHeight="true" outlineLevel="0" collapsed="false">
      <c r="A9266" s="1" t="s">
        <v>19736</v>
      </c>
      <c r="B9266" s="1" t="s">
        <v>6959</v>
      </c>
      <c r="C9266" s="1" t="s">
        <v>1995</v>
      </c>
      <c r="D9266" s="1" t="n">
        <v>1</v>
      </c>
      <c r="E9266" s="16" t="n">
        <v>2914.27</v>
      </c>
      <c r="F9266" s="17" t="n">
        <v>0</v>
      </c>
      <c r="G9266" s="16" t="n">
        <v>2914.27</v>
      </c>
      <c r="I9266" s="1" t="str">
        <f aca="false">INDEX(Products!$C$2:$C$51,MATCH(C9266,Products!$A$2:$A$51,0))</f>
        <v>Sports &amp; Fitness</v>
      </c>
      <c r="J9266" s="1" t="str">
        <f aca="false">INDEX(Orders!$E$2:$E$8001,MATCH(B9266,Orders!$A$2:$A$8001,0))</f>
        <v>Delivered</v>
      </c>
      <c r="K9266" s="1" t="str">
        <f aca="false">LEFT(INDEX(Orders!$C$2:$C$8001,MATCH(B9266,Orders!$A$2:$A$8001,0)),7)</f>
        <v>2025-09</v>
      </c>
    </row>
    <row r="9267" customFormat="false" ht="15" hidden="false" customHeight="true" outlineLevel="0" collapsed="false">
      <c r="A9267" s="1" t="s">
        <v>19737</v>
      </c>
      <c r="B9267" s="1" t="s">
        <v>6959</v>
      </c>
      <c r="C9267" s="1" t="s">
        <v>1975</v>
      </c>
      <c r="D9267" s="1" t="n">
        <v>3</v>
      </c>
      <c r="E9267" s="16" t="n">
        <v>862.99</v>
      </c>
      <c r="F9267" s="17" t="n">
        <v>0.05</v>
      </c>
      <c r="G9267" s="16" t="n">
        <v>2459.52</v>
      </c>
      <c r="I9267" s="1" t="str">
        <f aca="false">INDEX(Products!$C$2:$C$51,MATCH(C9267,Products!$A$2:$A$51,0))</f>
        <v>Beauty &amp; Personal Care</v>
      </c>
      <c r="J9267" s="1" t="str">
        <f aca="false">INDEX(Orders!$E$2:$E$8001,MATCH(B9267,Orders!$A$2:$A$8001,0))</f>
        <v>Delivered</v>
      </c>
      <c r="K9267" s="1" t="str">
        <f aca="false">LEFT(INDEX(Orders!$C$2:$C$8001,MATCH(B9267,Orders!$A$2:$A$8001,0)),7)</f>
        <v>2025-09</v>
      </c>
    </row>
    <row r="9268" customFormat="false" ht="15" hidden="false" customHeight="true" outlineLevel="0" collapsed="false">
      <c r="A9268" s="1" t="s">
        <v>19738</v>
      </c>
      <c r="B9268" s="1" t="s">
        <v>6960</v>
      </c>
      <c r="C9268" s="1" t="s">
        <v>1977</v>
      </c>
      <c r="D9268" s="1" t="n">
        <v>3</v>
      </c>
      <c r="E9268" s="16" t="n">
        <v>2386.05</v>
      </c>
      <c r="F9268" s="17" t="n">
        <v>0</v>
      </c>
      <c r="G9268" s="16" t="n">
        <v>7158.15</v>
      </c>
      <c r="I9268" s="1" t="str">
        <f aca="false">INDEX(Products!$C$2:$C$51,MATCH(C9268,Products!$A$2:$A$51,0))</f>
        <v>Beauty &amp; Personal Care</v>
      </c>
      <c r="J9268" s="1" t="str">
        <f aca="false">INDEX(Orders!$E$2:$E$8001,MATCH(B9268,Orders!$A$2:$A$8001,0))</f>
        <v>Returned</v>
      </c>
      <c r="K9268" s="1" t="str">
        <f aca="false">LEFT(INDEX(Orders!$C$2:$C$8001,MATCH(B9268,Orders!$A$2:$A$8001,0)),7)</f>
        <v>2025-07</v>
      </c>
    </row>
    <row r="9269" customFormat="false" ht="15" hidden="false" customHeight="true" outlineLevel="0" collapsed="false">
      <c r="A9269" s="1" t="s">
        <v>19739</v>
      </c>
      <c r="B9269" s="1" t="s">
        <v>6960</v>
      </c>
      <c r="C9269" s="1" t="s">
        <v>1940</v>
      </c>
      <c r="D9269" s="1" t="n">
        <v>1</v>
      </c>
      <c r="E9269" s="16" t="n">
        <v>2374.52</v>
      </c>
      <c r="F9269" s="17" t="n">
        <v>0</v>
      </c>
      <c r="G9269" s="16" t="n">
        <v>2374.52</v>
      </c>
      <c r="I9269" s="1" t="str">
        <f aca="false">INDEX(Products!$C$2:$C$51,MATCH(C9269,Products!$A$2:$A$51,0))</f>
        <v>Fashion</v>
      </c>
      <c r="J9269" s="1" t="str">
        <f aca="false">INDEX(Orders!$E$2:$E$8001,MATCH(B9269,Orders!$A$2:$A$8001,0))</f>
        <v>Returned</v>
      </c>
      <c r="K9269" s="1" t="str">
        <f aca="false">LEFT(INDEX(Orders!$C$2:$C$8001,MATCH(B9269,Orders!$A$2:$A$8001,0)),7)</f>
        <v>2025-07</v>
      </c>
    </row>
    <row r="9270" customFormat="false" ht="15" hidden="false" customHeight="true" outlineLevel="0" collapsed="false">
      <c r="A9270" s="1" t="s">
        <v>19740</v>
      </c>
      <c r="B9270" s="1" t="s">
        <v>6961</v>
      </c>
      <c r="C9270" s="1" t="s">
        <v>2007</v>
      </c>
      <c r="D9270" s="1" t="n">
        <v>1</v>
      </c>
      <c r="E9270" s="16" t="n">
        <v>750.27</v>
      </c>
      <c r="F9270" s="17" t="n">
        <v>0.2</v>
      </c>
      <c r="G9270" s="16" t="n">
        <v>600.22</v>
      </c>
      <c r="I9270" s="1" t="str">
        <f aca="false">INDEX(Products!$C$2:$C$51,MATCH(C9270,Products!$A$2:$A$51,0))</f>
        <v>Books &amp; Stationery</v>
      </c>
      <c r="J9270" s="1" t="str">
        <f aca="false">INDEX(Orders!$E$2:$E$8001,MATCH(B9270,Orders!$A$2:$A$8001,0))</f>
        <v>Delivered</v>
      </c>
      <c r="K9270" s="1" t="str">
        <f aca="false">LEFT(INDEX(Orders!$C$2:$C$8001,MATCH(B9270,Orders!$A$2:$A$8001,0)),7)</f>
        <v>2024-10</v>
      </c>
    </row>
    <row r="9271" customFormat="false" ht="15" hidden="false" customHeight="true" outlineLevel="0" collapsed="false">
      <c r="A9271" s="1" t="s">
        <v>19741</v>
      </c>
      <c r="B9271" s="1" t="s">
        <v>6962</v>
      </c>
      <c r="C9271" s="1" t="s">
        <v>1976</v>
      </c>
      <c r="D9271" s="1" t="n">
        <v>1</v>
      </c>
      <c r="E9271" s="16" t="n">
        <v>1603.35</v>
      </c>
      <c r="F9271" s="17" t="n">
        <v>0.05</v>
      </c>
      <c r="G9271" s="16" t="n">
        <v>1523.18</v>
      </c>
      <c r="I9271" s="1" t="str">
        <f aca="false">INDEX(Products!$C$2:$C$51,MATCH(C9271,Products!$A$2:$A$51,0))</f>
        <v>Beauty &amp; Personal Care</v>
      </c>
      <c r="J9271" s="1" t="str">
        <f aca="false">INDEX(Orders!$E$2:$E$8001,MATCH(B9271,Orders!$A$2:$A$8001,0))</f>
        <v>Delivered</v>
      </c>
      <c r="K9271" s="1" t="str">
        <f aca="false">LEFT(INDEX(Orders!$C$2:$C$8001,MATCH(B9271,Orders!$A$2:$A$8001,0)),7)</f>
        <v>2025-11</v>
      </c>
    </row>
    <row r="9272" customFormat="false" ht="15" hidden="false" customHeight="true" outlineLevel="0" collapsed="false">
      <c r="A9272" s="1" t="s">
        <v>19742</v>
      </c>
      <c r="B9272" s="1" t="s">
        <v>6962</v>
      </c>
      <c r="C9272" s="1" t="s">
        <v>1945</v>
      </c>
      <c r="D9272" s="1" t="n">
        <v>1</v>
      </c>
      <c r="E9272" s="16" t="n">
        <v>2390.13</v>
      </c>
      <c r="F9272" s="17" t="n">
        <v>0</v>
      </c>
      <c r="G9272" s="16" t="n">
        <v>2390.13</v>
      </c>
      <c r="I9272" s="1" t="str">
        <f aca="false">INDEX(Products!$C$2:$C$51,MATCH(C9272,Products!$A$2:$A$51,0))</f>
        <v>Fashion</v>
      </c>
      <c r="J9272" s="1" t="str">
        <f aca="false">INDEX(Orders!$E$2:$E$8001,MATCH(B9272,Orders!$A$2:$A$8001,0))</f>
        <v>Delivered</v>
      </c>
      <c r="K9272" s="1" t="str">
        <f aca="false">LEFT(INDEX(Orders!$C$2:$C$8001,MATCH(B9272,Orders!$A$2:$A$8001,0)),7)</f>
        <v>2025-11</v>
      </c>
    </row>
    <row r="9273" customFormat="false" ht="15" hidden="false" customHeight="true" outlineLevel="0" collapsed="false">
      <c r="A9273" s="1" t="s">
        <v>19743</v>
      </c>
      <c r="B9273" s="1" t="s">
        <v>6962</v>
      </c>
      <c r="C9273" s="1" t="s">
        <v>1971</v>
      </c>
      <c r="D9273" s="1" t="n">
        <v>1</v>
      </c>
      <c r="E9273" s="16" t="n">
        <v>2073.63</v>
      </c>
      <c r="F9273" s="17" t="n">
        <v>0</v>
      </c>
      <c r="G9273" s="16" t="n">
        <v>2073.63</v>
      </c>
      <c r="I9273" s="1" t="str">
        <f aca="false">INDEX(Products!$C$2:$C$51,MATCH(C9273,Products!$A$2:$A$51,0))</f>
        <v>Home &amp; Kitchen</v>
      </c>
      <c r="J9273" s="1" t="str">
        <f aca="false">INDEX(Orders!$E$2:$E$8001,MATCH(B9273,Orders!$A$2:$A$8001,0))</f>
        <v>Delivered</v>
      </c>
      <c r="K9273" s="1" t="str">
        <f aca="false">LEFT(INDEX(Orders!$C$2:$C$8001,MATCH(B9273,Orders!$A$2:$A$8001,0)),7)</f>
        <v>2025-11</v>
      </c>
    </row>
    <row r="9274" customFormat="false" ht="15" hidden="false" customHeight="true" outlineLevel="0" collapsed="false">
      <c r="A9274" s="1" t="s">
        <v>19744</v>
      </c>
      <c r="B9274" s="1" t="s">
        <v>6963</v>
      </c>
      <c r="C9274" s="1" t="s">
        <v>1959</v>
      </c>
      <c r="D9274" s="1" t="n">
        <v>3</v>
      </c>
      <c r="E9274" s="16" t="n">
        <v>2142.79</v>
      </c>
      <c r="F9274" s="17" t="n">
        <v>0</v>
      </c>
      <c r="G9274" s="16" t="n">
        <v>6428.37</v>
      </c>
      <c r="I9274" s="1" t="str">
        <f aca="false">INDEX(Products!$C$2:$C$51,MATCH(C9274,Products!$A$2:$A$51,0))</f>
        <v>Home &amp; Kitchen</v>
      </c>
      <c r="J9274" s="1" t="str">
        <f aca="false">INDEX(Orders!$E$2:$E$8001,MATCH(B9274,Orders!$A$2:$A$8001,0))</f>
        <v>Delivered</v>
      </c>
      <c r="K9274" s="1" t="str">
        <f aca="false">LEFT(INDEX(Orders!$C$2:$C$8001,MATCH(B9274,Orders!$A$2:$A$8001,0)),7)</f>
        <v>2024-11</v>
      </c>
    </row>
    <row r="9275" customFormat="false" ht="15" hidden="false" customHeight="true" outlineLevel="0" collapsed="false">
      <c r="A9275" s="1" t="s">
        <v>19745</v>
      </c>
      <c r="B9275" s="1" t="s">
        <v>6963</v>
      </c>
      <c r="C9275" s="1" t="s">
        <v>1997</v>
      </c>
      <c r="D9275" s="1" t="n">
        <v>1</v>
      </c>
      <c r="E9275" s="16" t="n">
        <v>311.15</v>
      </c>
      <c r="F9275" s="17" t="n">
        <v>0</v>
      </c>
      <c r="G9275" s="16" t="n">
        <v>311.15</v>
      </c>
      <c r="I9275" s="1" t="str">
        <f aca="false">INDEX(Products!$C$2:$C$51,MATCH(C9275,Products!$A$2:$A$51,0))</f>
        <v>Sports &amp; Fitness</v>
      </c>
      <c r="J9275" s="1" t="str">
        <f aca="false">INDEX(Orders!$E$2:$E$8001,MATCH(B9275,Orders!$A$2:$A$8001,0))</f>
        <v>Delivered</v>
      </c>
      <c r="K9275" s="1" t="str">
        <f aca="false">LEFT(INDEX(Orders!$C$2:$C$8001,MATCH(B9275,Orders!$A$2:$A$8001,0)),7)</f>
        <v>2024-11</v>
      </c>
    </row>
    <row r="9276" customFormat="false" ht="15" hidden="false" customHeight="true" outlineLevel="0" collapsed="false">
      <c r="A9276" s="1" t="s">
        <v>19746</v>
      </c>
      <c r="B9276" s="1" t="s">
        <v>6964</v>
      </c>
      <c r="C9276" s="1" t="s">
        <v>1997</v>
      </c>
      <c r="D9276" s="1" t="n">
        <v>1</v>
      </c>
      <c r="E9276" s="16" t="n">
        <v>311.15</v>
      </c>
      <c r="F9276" s="17" t="n">
        <v>0</v>
      </c>
      <c r="G9276" s="16" t="n">
        <v>311.15</v>
      </c>
      <c r="I9276" s="1" t="str">
        <f aca="false">INDEX(Products!$C$2:$C$51,MATCH(C9276,Products!$A$2:$A$51,0))</f>
        <v>Sports &amp; Fitness</v>
      </c>
      <c r="J9276" s="1" t="str">
        <f aca="false">INDEX(Orders!$E$2:$E$8001,MATCH(B9276,Orders!$A$2:$A$8001,0))</f>
        <v>Delivered</v>
      </c>
      <c r="K9276" s="1" t="str">
        <f aca="false">LEFT(INDEX(Orders!$C$2:$C$8001,MATCH(B9276,Orders!$A$2:$A$8001,0)),7)</f>
        <v>2025-03</v>
      </c>
    </row>
    <row r="9277" customFormat="false" ht="15" hidden="false" customHeight="true" outlineLevel="0" collapsed="false">
      <c r="A9277" s="1" t="s">
        <v>19747</v>
      </c>
      <c r="B9277" s="1" t="s">
        <v>6965</v>
      </c>
      <c r="C9277" s="1" t="s">
        <v>1990</v>
      </c>
      <c r="D9277" s="1" t="n">
        <v>1</v>
      </c>
      <c r="E9277" s="16" t="n">
        <v>5311.32</v>
      </c>
      <c r="F9277" s="17" t="n">
        <v>0.1</v>
      </c>
      <c r="G9277" s="16" t="n">
        <v>4780.19</v>
      </c>
      <c r="I9277" s="1" t="str">
        <f aca="false">INDEX(Products!$C$2:$C$51,MATCH(C9277,Products!$A$2:$A$51,0))</f>
        <v>Sports &amp; Fitness</v>
      </c>
      <c r="J9277" s="1" t="str">
        <f aca="false">INDEX(Orders!$E$2:$E$8001,MATCH(B9277,Orders!$A$2:$A$8001,0))</f>
        <v>Delivered</v>
      </c>
      <c r="K9277" s="1" t="str">
        <f aca="false">LEFT(INDEX(Orders!$C$2:$C$8001,MATCH(B9277,Orders!$A$2:$A$8001,0)),7)</f>
        <v>2024-06</v>
      </c>
    </row>
    <row r="9278" customFormat="false" ht="15" hidden="false" customHeight="true" outlineLevel="0" collapsed="false">
      <c r="A9278" s="1" t="s">
        <v>19748</v>
      </c>
      <c r="B9278" s="1" t="s">
        <v>6965</v>
      </c>
      <c r="C9278" s="1" t="s">
        <v>2007</v>
      </c>
      <c r="D9278" s="1" t="n">
        <v>1</v>
      </c>
      <c r="E9278" s="16" t="n">
        <v>750.27</v>
      </c>
      <c r="F9278" s="17" t="n">
        <v>0.05</v>
      </c>
      <c r="G9278" s="16" t="n">
        <v>712.76</v>
      </c>
      <c r="I9278" s="1" t="str">
        <f aca="false">INDEX(Products!$C$2:$C$51,MATCH(C9278,Products!$A$2:$A$51,0))</f>
        <v>Books &amp; Stationery</v>
      </c>
      <c r="J9278" s="1" t="str">
        <f aca="false">INDEX(Orders!$E$2:$E$8001,MATCH(B9278,Orders!$A$2:$A$8001,0))</f>
        <v>Delivered</v>
      </c>
      <c r="K9278" s="1" t="str">
        <f aca="false">LEFT(INDEX(Orders!$C$2:$C$8001,MATCH(B9278,Orders!$A$2:$A$8001,0)),7)</f>
        <v>2024-06</v>
      </c>
    </row>
    <row r="9279" customFormat="false" ht="15" hidden="false" customHeight="true" outlineLevel="0" collapsed="false">
      <c r="A9279" s="1" t="s">
        <v>19749</v>
      </c>
      <c r="B9279" s="1" t="s">
        <v>6965</v>
      </c>
      <c r="C9279" s="1" t="s">
        <v>2006</v>
      </c>
      <c r="D9279" s="1" t="n">
        <v>1</v>
      </c>
      <c r="E9279" s="16" t="n">
        <v>482.17</v>
      </c>
      <c r="F9279" s="17" t="n">
        <v>0.1</v>
      </c>
      <c r="G9279" s="16" t="n">
        <v>433.95</v>
      </c>
      <c r="I9279" s="1" t="str">
        <f aca="false">INDEX(Products!$C$2:$C$51,MATCH(C9279,Products!$A$2:$A$51,0))</f>
        <v>Books &amp; Stationery</v>
      </c>
      <c r="J9279" s="1" t="str">
        <f aca="false">INDEX(Orders!$E$2:$E$8001,MATCH(B9279,Orders!$A$2:$A$8001,0))</f>
        <v>Delivered</v>
      </c>
      <c r="K9279" s="1" t="str">
        <f aca="false">LEFT(INDEX(Orders!$C$2:$C$8001,MATCH(B9279,Orders!$A$2:$A$8001,0)),7)</f>
        <v>2024-06</v>
      </c>
    </row>
    <row r="9280" customFormat="false" ht="15" hidden="false" customHeight="true" outlineLevel="0" collapsed="false">
      <c r="A9280" s="1" t="s">
        <v>19750</v>
      </c>
      <c r="B9280" s="1" t="s">
        <v>6966</v>
      </c>
      <c r="C9280" s="1" t="s">
        <v>1930</v>
      </c>
      <c r="D9280" s="1" t="n">
        <v>1</v>
      </c>
      <c r="E9280" s="16" t="n">
        <v>2398.35</v>
      </c>
      <c r="F9280" s="17" t="n">
        <v>0.15</v>
      </c>
      <c r="G9280" s="16" t="n">
        <v>2038.6</v>
      </c>
      <c r="I9280" s="1" t="str">
        <f aca="false">INDEX(Products!$C$2:$C$51,MATCH(C9280,Products!$A$2:$A$51,0))</f>
        <v>Electronics</v>
      </c>
      <c r="J9280" s="1" t="str">
        <f aca="false">INDEX(Orders!$E$2:$E$8001,MATCH(B9280,Orders!$A$2:$A$8001,0))</f>
        <v>Delivered</v>
      </c>
      <c r="K9280" s="1" t="str">
        <f aca="false">LEFT(INDEX(Orders!$C$2:$C$8001,MATCH(B9280,Orders!$A$2:$A$8001,0)),7)</f>
        <v>2025-02</v>
      </c>
    </row>
    <row r="9281" customFormat="false" ht="15" hidden="false" customHeight="true" outlineLevel="0" collapsed="false">
      <c r="A9281" s="1" t="s">
        <v>19751</v>
      </c>
      <c r="B9281" s="1" t="s">
        <v>6967</v>
      </c>
      <c r="C9281" s="1" t="s">
        <v>1940</v>
      </c>
      <c r="D9281" s="1" t="n">
        <v>1</v>
      </c>
      <c r="E9281" s="16" t="n">
        <v>2374.52</v>
      </c>
      <c r="F9281" s="17" t="n">
        <v>0</v>
      </c>
      <c r="G9281" s="16" t="n">
        <v>2374.52</v>
      </c>
      <c r="I9281" s="1" t="str">
        <f aca="false">INDEX(Products!$C$2:$C$51,MATCH(C9281,Products!$A$2:$A$51,0))</f>
        <v>Fashion</v>
      </c>
      <c r="J9281" s="1" t="str">
        <f aca="false">INDEX(Orders!$E$2:$E$8001,MATCH(B9281,Orders!$A$2:$A$8001,0))</f>
        <v>Delivered</v>
      </c>
      <c r="K9281" s="1" t="str">
        <f aca="false">LEFT(INDEX(Orders!$C$2:$C$8001,MATCH(B9281,Orders!$A$2:$A$8001,0)),7)</f>
        <v>2025-10</v>
      </c>
    </row>
    <row r="9282" customFormat="false" ht="15" hidden="false" customHeight="true" outlineLevel="0" collapsed="false">
      <c r="A9282" s="1" t="s">
        <v>19752</v>
      </c>
      <c r="B9282" s="1" t="s">
        <v>6968</v>
      </c>
      <c r="C9282" s="1" t="s">
        <v>1941</v>
      </c>
      <c r="D9282" s="1" t="n">
        <v>1</v>
      </c>
      <c r="E9282" s="16" t="n">
        <v>2757.65</v>
      </c>
      <c r="F9282" s="17" t="n">
        <v>0</v>
      </c>
      <c r="G9282" s="16" t="n">
        <v>2757.65</v>
      </c>
      <c r="I9282" s="1" t="str">
        <f aca="false">INDEX(Products!$C$2:$C$51,MATCH(C9282,Products!$A$2:$A$51,0))</f>
        <v>Fashion</v>
      </c>
      <c r="J9282" s="1" t="str">
        <f aca="false">INDEX(Orders!$E$2:$E$8001,MATCH(B9282,Orders!$A$2:$A$8001,0))</f>
        <v>Delivered</v>
      </c>
      <c r="K9282" s="1" t="str">
        <f aca="false">LEFT(INDEX(Orders!$C$2:$C$8001,MATCH(B9282,Orders!$A$2:$A$8001,0)),7)</f>
        <v>2025-11</v>
      </c>
    </row>
    <row r="9283" customFormat="false" ht="15" hidden="false" customHeight="true" outlineLevel="0" collapsed="false">
      <c r="A9283" s="1" t="s">
        <v>19753</v>
      </c>
      <c r="B9283" s="1" t="s">
        <v>6969</v>
      </c>
      <c r="C9283" s="1" t="s">
        <v>2007</v>
      </c>
      <c r="D9283" s="1" t="n">
        <v>2</v>
      </c>
      <c r="E9283" s="16" t="n">
        <v>750.27</v>
      </c>
      <c r="F9283" s="17" t="n">
        <v>0.15</v>
      </c>
      <c r="G9283" s="16" t="n">
        <v>1275.46</v>
      </c>
      <c r="I9283" s="1" t="str">
        <f aca="false">INDEX(Products!$C$2:$C$51,MATCH(C9283,Products!$A$2:$A$51,0))</f>
        <v>Books &amp; Stationery</v>
      </c>
      <c r="J9283" s="1" t="str">
        <f aca="false">INDEX(Orders!$E$2:$E$8001,MATCH(B9283,Orders!$A$2:$A$8001,0))</f>
        <v>Delivered</v>
      </c>
      <c r="K9283" s="1" t="str">
        <f aca="false">LEFT(INDEX(Orders!$C$2:$C$8001,MATCH(B9283,Orders!$A$2:$A$8001,0)),7)</f>
        <v>2025-01</v>
      </c>
    </row>
    <row r="9284" customFormat="false" ht="15" hidden="false" customHeight="true" outlineLevel="0" collapsed="false">
      <c r="A9284" s="1" t="s">
        <v>19754</v>
      </c>
      <c r="B9284" s="1" t="s">
        <v>6969</v>
      </c>
      <c r="C9284" s="1" t="s">
        <v>1930</v>
      </c>
      <c r="D9284" s="1" t="n">
        <v>1</v>
      </c>
      <c r="E9284" s="16" t="n">
        <v>2398.35</v>
      </c>
      <c r="F9284" s="17" t="n">
        <v>0.1</v>
      </c>
      <c r="G9284" s="16" t="n">
        <v>2158.52</v>
      </c>
      <c r="I9284" s="1" t="str">
        <f aca="false">INDEX(Products!$C$2:$C$51,MATCH(C9284,Products!$A$2:$A$51,0))</f>
        <v>Electronics</v>
      </c>
      <c r="J9284" s="1" t="str">
        <f aca="false">INDEX(Orders!$E$2:$E$8001,MATCH(B9284,Orders!$A$2:$A$8001,0))</f>
        <v>Delivered</v>
      </c>
      <c r="K9284" s="1" t="str">
        <f aca="false">LEFT(INDEX(Orders!$C$2:$C$8001,MATCH(B9284,Orders!$A$2:$A$8001,0)),7)</f>
        <v>2025-01</v>
      </c>
    </row>
    <row r="9285" customFormat="false" ht="15" hidden="false" customHeight="true" outlineLevel="0" collapsed="false">
      <c r="A9285" s="1" t="s">
        <v>19755</v>
      </c>
      <c r="B9285" s="1" t="s">
        <v>6970</v>
      </c>
      <c r="C9285" s="1" t="s">
        <v>1997</v>
      </c>
      <c r="D9285" s="1" t="n">
        <v>2</v>
      </c>
      <c r="E9285" s="16" t="n">
        <v>311.15</v>
      </c>
      <c r="F9285" s="17" t="n">
        <v>0.1</v>
      </c>
      <c r="G9285" s="16" t="n">
        <v>560.07</v>
      </c>
      <c r="I9285" s="1" t="str">
        <f aca="false">INDEX(Products!$C$2:$C$51,MATCH(C9285,Products!$A$2:$A$51,0))</f>
        <v>Sports &amp; Fitness</v>
      </c>
      <c r="J9285" s="1" t="str">
        <f aca="false">INDEX(Orders!$E$2:$E$8001,MATCH(B9285,Orders!$A$2:$A$8001,0))</f>
        <v>Cancelled</v>
      </c>
      <c r="K9285" s="1" t="str">
        <f aca="false">LEFT(INDEX(Orders!$C$2:$C$8001,MATCH(B9285,Orders!$A$2:$A$8001,0)),7)</f>
        <v>2024-11</v>
      </c>
    </row>
    <row r="9286" customFormat="false" ht="15" hidden="false" customHeight="true" outlineLevel="0" collapsed="false">
      <c r="A9286" s="1" t="s">
        <v>19756</v>
      </c>
      <c r="B9286" s="1" t="s">
        <v>6970</v>
      </c>
      <c r="C9286" s="1" t="s">
        <v>2006</v>
      </c>
      <c r="D9286" s="1" t="n">
        <v>2</v>
      </c>
      <c r="E9286" s="16" t="n">
        <v>482.17</v>
      </c>
      <c r="F9286" s="17" t="n">
        <v>0.05</v>
      </c>
      <c r="G9286" s="16" t="n">
        <v>916.12</v>
      </c>
      <c r="I9286" s="1" t="str">
        <f aca="false">INDEX(Products!$C$2:$C$51,MATCH(C9286,Products!$A$2:$A$51,0))</f>
        <v>Books &amp; Stationery</v>
      </c>
      <c r="J9286" s="1" t="str">
        <f aca="false">INDEX(Orders!$E$2:$E$8001,MATCH(B9286,Orders!$A$2:$A$8001,0))</f>
        <v>Cancelled</v>
      </c>
      <c r="K9286" s="1" t="str">
        <f aca="false">LEFT(INDEX(Orders!$C$2:$C$8001,MATCH(B9286,Orders!$A$2:$A$8001,0)),7)</f>
        <v>2024-11</v>
      </c>
    </row>
    <row r="9287" customFormat="false" ht="15" hidden="false" customHeight="true" outlineLevel="0" collapsed="false">
      <c r="A9287" s="1" t="s">
        <v>19757</v>
      </c>
      <c r="B9287" s="1" t="s">
        <v>6970</v>
      </c>
      <c r="C9287" s="1" t="s">
        <v>2000</v>
      </c>
      <c r="D9287" s="1" t="n">
        <v>1</v>
      </c>
      <c r="E9287" s="16" t="n">
        <v>425.08</v>
      </c>
      <c r="F9287" s="17" t="n">
        <v>0.05</v>
      </c>
      <c r="G9287" s="16" t="n">
        <v>403.83</v>
      </c>
      <c r="I9287" s="1" t="str">
        <f aca="false">INDEX(Products!$C$2:$C$51,MATCH(C9287,Products!$A$2:$A$51,0))</f>
        <v>Books &amp; Stationery</v>
      </c>
      <c r="J9287" s="1" t="str">
        <f aca="false">INDEX(Orders!$E$2:$E$8001,MATCH(B9287,Orders!$A$2:$A$8001,0))</f>
        <v>Cancelled</v>
      </c>
      <c r="K9287" s="1" t="str">
        <f aca="false">LEFT(INDEX(Orders!$C$2:$C$8001,MATCH(B9287,Orders!$A$2:$A$8001,0)),7)</f>
        <v>2024-11</v>
      </c>
    </row>
    <row r="9288" customFormat="false" ht="15" hidden="false" customHeight="true" outlineLevel="0" collapsed="false">
      <c r="A9288" s="1" t="s">
        <v>19758</v>
      </c>
      <c r="B9288" s="1" t="s">
        <v>6970</v>
      </c>
      <c r="C9288" s="1" t="s">
        <v>1949</v>
      </c>
      <c r="D9288" s="1" t="n">
        <v>1</v>
      </c>
      <c r="E9288" s="16" t="n">
        <v>4185.64</v>
      </c>
      <c r="F9288" s="17" t="n">
        <v>0</v>
      </c>
      <c r="G9288" s="16" t="n">
        <v>4185.64</v>
      </c>
      <c r="I9288" s="1" t="str">
        <f aca="false">INDEX(Products!$C$2:$C$51,MATCH(C9288,Products!$A$2:$A$51,0))</f>
        <v>Fashion</v>
      </c>
      <c r="J9288" s="1" t="str">
        <f aca="false">INDEX(Orders!$E$2:$E$8001,MATCH(B9288,Orders!$A$2:$A$8001,0))</f>
        <v>Cancelled</v>
      </c>
      <c r="K9288" s="1" t="str">
        <f aca="false">LEFT(INDEX(Orders!$C$2:$C$8001,MATCH(B9288,Orders!$A$2:$A$8001,0)),7)</f>
        <v>2024-11</v>
      </c>
    </row>
    <row r="9289" customFormat="false" ht="15" hidden="false" customHeight="true" outlineLevel="0" collapsed="false">
      <c r="A9289" s="1" t="s">
        <v>19759</v>
      </c>
      <c r="B9289" s="1" t="s">
        <v>6971</v>
      </c>
      <c r="C9289" s="1" t="s">
        <v>2006</v>
      </c>
      <c r="D9289" s="1" t="n">
        <v>2</v>
      </c>
      <c r="E9289" s="16" t="n">
        <v>482.17</v>
      </c>
      <c r="F9289" s="17" t="n">
        <v>0</v>
      </c>
      <c r="G9289" s="16" t="n">
        <v>964.34</v>
      </c>
      <c r="I9289" s="1" t="str">
        <f aca="false">INDEX(Products!$C$2:$C$51,MATCH(C9289,Products!$A$2:$A$51,0))</f>
        <v>Books &amp; Stationery</v>
      </c>
      <c r="J9289" s="1" t="str">
        <f aca="false">INDEX(Orders!$E$2:$E$8001,MATCH(B9289,Orders!$A$2:$A$8001,0))</f>
        <v>Delivered</v>
      </c>
      <c r="K9289" s="1" t="str">
        <f aca="false">LEFT(INDEX(Orders!$C$2:$C$8001,MATCH(B9289,Orders!$A$2:$A$8001,0)),7)</f>
        <v>2025-08</v>
      </c>
    </row>
    <row r="9290" customFormat="false" ht="15" hidden="false" customHeight="true" outlineLevel="0" collapsed="false">
      <c r="A9290" s="1" t="s">
        <v>19760</v>
      </c>
      <c r="B9290" s="1" t="s">
        <v>6972</v>
      </c>
      <c r="C9290" s="1" t="s">
        <v>1930</v>
      </c>
      <c r="D9290" s="1" t="n">
        <v>1</v>
      </c>
      <c r="E9290" s="16" t="n">
        <v>2398.35</v>
      </c>
      <c r="F9290" s="17" t="n">
        <v>0.15</v>
      </c>
      <c r="G9290" s="16" t="n">
        <v>2038.6</v>
      </c>
      <c r="I9290" s="1" t="str">
        <f aca="false">INDEX(Products!$C$2:$C$51,MATCH(C9290,Products!$A$2:$A$51,0))</f>
        <v>Electronics</v>
      </c>
      <c r="J9290" s="1" t="str">
        <f aca="false">INDEX(Orders!$E$2:$E$8001,MATCH(B9290,Orders!$A$2:$A$8001,0))</f>
        <v>Delivered</v>
      </c>
      <c r="K9290" s="1" t="str">
        <f aca="false">LEFT(INDEX(Orders!$C$2:$C$8001,MATCH(B9290,Orders!$A$2:$A$8001,0)),7)</f>
        <v>2024-07</v>
      </c>
    </row>
    <row r="9291" customFormat="false" ht="15" hidden="false" customHeight="true" outlineLevel="0" collapsed="false">
      <c r="A9291" s="1" t="s">
        <v>19761</v>
      </c>
      <c r="B9291" s="1" t="s">
        <v>6973</v>
      </c>
      <c r="C9291" s="1" t="s">
        <v>1976</v>
      </c>
      <c r="D9291" s="1" t="n">
        <v>2</v>
      </c>
      <c r="E9291" s="16" t="n">
        <v>1603.35</v>
      </c>
      <c r="F9291" s="17" t="n">
        <v>0</v>
      </c>
      <c r="G9291" s="16" t="n">
        <v>3206.7</v>
      </c>
      <c r="I9291" s="1" t="str">
        <f aca="false">INDEX(Products!$C$2:$C$51,MATCH(C9291,Products!$A$2:$A$51,0))</f>
        <v>Beauty &amp; Personal Care</v>
      </c>
      <c r="J9291" s="1" t="str">
        <f aca="false">INDEX(Orders!$E$2:$E$8001,MATCH(B9291,Orders!$A$2:$A$8001,0))</f>
        <v>Delivered</v>
      </c>
      <c r="K9291" s="1" t="str">
        <f aca="false">LEFT(INDEX(Orders!$C$2:$C$8001,MATCH(B9291,Orders!$A$2:$A$8001,0)),7)</f>
        <v>2025-11</v>
      </c>
    </row>
    <row r="9292" customFormat="false" ht="15" hidden="false" customHeight="true" outlineLevel="0" collapsed="false">
      <c r="A9292" s="1" t="s">
        <v>19762</v>
      </c>
      <c r="B9292" s="1" t="s">
        <v>6973</v>
      </c>
      <c r="C9292" s="1" t="s">
        <v>2006</v>
      </c>
      <c r="D9292" s="1" t="n">
        <v>2</v>
      </c>
      <c r="E9292" s="16" t="n">
        <v>482.17</v>
      </c>
      <c r="F9292" s="17" t="n">
        <v>0</v>
      </c>
      <c r="G9292" s="16" t="n">
        <v>964.34</v>
      </c>
      <c r="I9292" s="1" t="str">
        <f aca="false">INDEX(Products!$C$2:$C$51,MATCH(C9292,Products!$A$2:$A$51,0))</f>
        <v>Books &amp; Stationery</v>
      </c>
      <c r="J9292" s="1" t="str">
        <f aca="false">INDEX(Orders!$E$2:$E$8001,MATCH(B9292,Orders!$A$2:$A$8001,0))</f>
        <v>Delivered</v>
      </c>
      <c r="K9292" s="1" t="str">
        <f aca="false">LEFT(INDEX(Orders!$C$2:$C$8001,MATCH(B9292,Orders!$A$2:$A$8001,0)),7)</f>
        <v>2025-11</v>
      </c>
    </row>
    <row r="9293" customFormat="false" ht="15" hidden="false" customHeight="true" outlineLevel="0" collapsed="false">
      <c r="A9293" s="1" t="s">
        <v>19763</v>
      </c>
      <c r="B9293" s="1" t="s">
        <v>6973</v>
      </c>
      <c r="C9293" s="1" t="s">
        <v>2000</v>
      </c>
      <c r="D9293" s="1" t="n">
        <v>1</v>
      </c>
      <c r="E9293" s="16" t="n">
        <v>425.08</v>
      </c>
      <c r="F9293" s="17" t="n">
        <v>0.15</v>
      </c>
      <c r="G9293" s="16" t="n">
        <v>361.32</v>
      </c>
      <c r="I9293" s="1" t="str">
        <f aca="false">INDEX(Products!$C$2:$C$51,MATCH(C9293,Products!$A$2:$A$51,0))</f>
        <v>Books &amp; Stationery</v>
      </c>
      <c r="J9293" s="1" t="str">
        <f aca="false">INDEX(Orders!$E$2:$E$8001,MATCH(B9293,Orders!$A$2:$A$8001,0))</f>
        <v>Delivered</v>
      </c>
      <c r="K9293" s="1" t="str">
        <f aca="false">LEFT(INDEX(Orders!$C$2:$C$8001,MATCH(B9293,Orders!$A$2:$A$8001,0)),7)</f>
        <v>2025-11</v>
      </c>
    </row>
    <row r="9294" customFormat="false" ht="15" hidden="false" customHeight="true" outlineLevel="0" collapsed="false">
      <c r="A9294" s="1" t="s">
        <v>19764</v>
      </c>
      <c r="B9294" s="1" t="s">
        <v>6974</v>
      </c>
      <c r="C9294" s="1" t="s">
        <v>1933</v>
      </c>
      <c r="D9294" s="1" t="n">
        <v>2</v>
      </c>
      <c r="E9294" s="16" t="n">
        <v>7194.38</v>
      </c>
      <c r="F9294" s="17" t="n">
        <v>0.2</v>
      </c>
      <c r="G9294" s="16" t="n">
        <v>11511.01</v>
      </c>
      <c r="I9294" s="1" t="str">
        <f aca="false">INDEX(Products!$C$2:$C$51,MATCH(C9294,Products!$A$2:$A$51,0))</f>
        <v>Electronics</v>
      </c>
      <c r="J9294" s="1" t="str">
        <f aca="false">INDEX(Orders!$E$2:$E$8001,MATCH(B9294,Orders!$A$2:$A$8001,0))</f>
        <v>Returned</v>
      </c>
      <c r="K9294" s="1" t="str">
        <f aca="false">LEFT(INDEX(Orders!$C$2:$C$8001,MATCH(B9294,Orders!$A$2:$A$8001,0)),7)</f>
        <v>2024-09</v>
      </c>
    </row>
    <row r="9295" customFormat="false" ht="15" hidden="false" customHeight="true" outlineLevel="0" collapsed="false">
      <c r="A9295" s="1" t="s">
        <v>19765</v>
      </c>
      <c r="B9295" s="1" t="s">
        <v>6974</v>
      </c>
      <c r="C9295" s="1" t="s">
        <v>1937</v>
      </c>
      <c r="D9295" s="1" t="n">
        <v>2</v>
      </c>
      <c r="E9295" s="16" t="n">
        <v>1364.75</v>
      </c>
      <c r="F9295" s="17" t="n">
        <v>0.15</v>
      </c>
      <c r="G9295" s="16" t="n">
        <v>2320.07</v>
      </c>
      <c r="I9295" s="1" t="str">
        <f aca="false">INDEX(Products!$C$2:$C$51,MATCH(C9295,Products!$A$2:$A$51,0))</f>
        <v>Fashion</v>
      </c>
      <c r="J9295" s="1" t="str">
        <f aca="false">INDEX(Orders!$E$2:$E$8001,MATCH(B9295,Orders!$A$2:$A$8001,0))</f>
        <v>Returned</v>
      </c>
      <c r="K9295" s="1" t="str">
        <f aca="false">LEFT(INDEX(Orders!$C$2:$C$8001,MATCH(B9295,Orders!$A$2:$A$8001,0)),7)</f>
        <v>2024-09</v>
      </c>
    </row>
    <row r="9296" customFormat="false" ht="15" hidden="false" customHeight="true" outlineLevel="0" collapsed="false">
      <c r="A9296" s="1" t="s">
        <v>19766</v>
      </c>
      <c r="B9296" s="1" t="s">
        <v>6974</v>
      </c>
      <c r="C9296" s="1" t="s">
        <v>2006</v>
      </c>
      <c r="D9296" s="1" t="n">
        <v>1</v>
      </c>
      <c r="E9296" s="16" t="n">
        <v>482.17</v>
      </c>
      <c r="F9296" s="17" t="n">
        <v>0</v>
      </c>
      <c r="G9296" s="16" t="n">
        <v>482.17</v>
      </c>
      <c r="I9296" s="1" t="str">
        <f aca="false">INDEX(Products!$C$2:$C$51,MATCH(C9296,Products!$A$2:$A$51,0))</f>
        <v>Books &amp; Stationery</v>
      </c>
      <c r="J9296" s="1" t="str">
        <f aca="false">INDEX(Orders!$E$2:$E$8001,MATCH(B9296,Orders!$A$2:$A$8001,0))</f>
        <v>Returned</v>
      </c>
      <c r="K9296" s="1" t="str">
        <f aca="false">LEFT(INDEX(Orders!$C$2:$C$8001,MATCH(B9296,Orders!$A$2:$A$8001,0)),7)</f>
        <v>2024-09</v>
      </c>
    </row>
    <row r="9297" customFormat="false" ht="15" hidden="false" customHeight="true" outlineLevel="0" collapsed="false">
      <c r="A9297" s="1" t="s">
        <v>19767</v>
      </c>
      <c r="B9297" s="1" t="s">
        <v>6975</v>
      </c>
      <c r="C9297" s="1" t="s">
        <v>1940</v>
      </c>
      <c r="D9297" s="1" t="n">
        <v>1</v>
      </c>
      <c r="E9297" s="16" t="n">
        <v>2374.52</v>
      </c>
      <c r="F9297" s="17" t="n">
        <v>0</v>
      </c>
      <c r="G9297" s="16" t="n">
        <v>2374.52</v>
      </c>
      <c r="I9297" s="1" t="str">
        <f aca="false">INDEX(Products!$C$2:$C$51,MATCH(C9297,Products!$A$2:$A$51,0))</f>
        <v>Fashion</v>
      </c>
      <c r="J9297" s="1" t="str">
        <f aca="false">INDEX(Orders!$E$2:$E$8001,MATCH(B9297,Orders!$A$2:$A$8001,0))</f>
        <v>Delivered</v>
      </c>
      <c r="K9297" s="1" t="str">
        <f aca="false">LEFT(INDEX(Orders!$C$2:$C$8001,MATCH(B9297,Orders!$A$2:$A$8001,0)),7)</f>
        <v>2025-06</v>
      </c>
    </row>
    <row r="9298" customFormat="false" ht="15" hidden="false" customHeight="true" outlineLevel="0" collapsed="false">
      <c r="A9298" s="1" t="s">
        <v>19768</v>
      </c>
      <c r="B9298" s="1" t="s">
        <v>6976</v>
      </c>
      <c r="C9298" s="1" t="s">
        <v>1928</v>
      </c>
      <c r="D9298" s="1" t="n">
        <v>2</v>
      </c>
      <c r="E9298" s="16" t="n">
        <v>657.82</v>
      </c>
      <c r="F9298" s="17" t="n">
        <v>0</v>
      </c>
      <c r="G9298" s="16" t="n">
        <v>1315.64</v>
      </c>
      <c r="I9298" s="1" t="str">
        <f aca="false">INDEX(Products!$C$2:$C$51,MATCH(C9298,Products!$A$2:$A$51,0))</f>
        <v>Electronics</v>
      </c>
      <c r="J9298" s="1" t="str">
        <f aca="false">INDEX(Orders!$E$2:$E$8001,MATCH(B9298,Orders!$A$2:$A$8001,0))</f>
        <v>Returned</v>
      </c>
      <c r="K9298" s="1" t="str">
        <f aca="false">LEFT(INDEX(Orders!$C$2:$C$8001,MATCH(B9298,Orders!$A$2:$A$8001,0)),7)</f>
        <v>2024-09</v>
      </c>
    </row>
    <row r="9299" customFormat="false" ht="15" hidden="false" customHeight="true" outlineLevel="0" collapsed="false">
      <c r="A9299" s="1" t="s">
        <v>19769</v>
      </c>
      <c r="B9299" s="1" t="s">
        <v>6977</v>
      </c>
      <c r="C9299" s="1" t="s">
        <v>2007</v>
      </c>
      <c r="D9299" s="1" t="n">
        <v>1</v>
      </c>
      <c r="E9299" s="16" t="n">
        <v>750.27</v>
      </c>
      <c r="F9299" s="17" t="n">
        <v>0.2</v>
      </c>
      <c r="G9299" s="16" t="n">
        <v>600.22</v>
      </c>
      <c r="I9299" s="1" t="str">
        <f aca="false">INDEX(Products!$C$2:$C$51,MATCH(C9299,Products!$A$2:$A$51,0))</f>
        <v>Books &amp; Stationery</v>
      </c>
      <c r="J9299" s="1" t="str">
        <f aca="false">INDEX(Orders!$E$2:$E$8001,MATCH(B9299,Orders!$A$2:$A$8001,0))</f>
        <v>Delivered</v>
      </c>
      <c r="K9299" s="1" t="str">
        <f aca="false">LEFT(INDEX(Orders!$C$2:$C$8001,MATCH(B9299,Orders!$A$2:$A$8001,0)),7)</f>
        <v>2025-07</v>
      </c>
    </row>
    <row r="9300" customFormat="false" ht="15" hidden="false" customHeight="true" outlineLevel="0" collapsed="false">
      <c r="A9300" s="1" t="s">
        <v>19770</v>
      </c>
      <c r="B9300" s="1" t="s">
        <v>6977</v>
      </c>
      <c r="C9300" s="1" t="s">
        <v>1976</v>
      </c>
      <c r="D9300" s="1" t="n">
        <v>1</v>
      </c>
      <c r="E9300" s="16" t="n">
        <v>1603.35</v>
      </c>
      <c r="F9300" s="17" t="n">
        <v>0</v>
      </c>
      <c r="G9300" s="16" t="n">
        <v>1603.35</v>
      </c>
      <c r="I9300" s="1" t="str">
        <f aca="false">INDEX(Products!$C$2:$C$51,MATCH(C9300,Products!$A$2:$A$51,0))</f>
        <v>Beauty &amp; Personal Care</v>
      </c>
      <c r="J9300" s="1" t="str">
        <f aca="false">INDEX(Orders!$E$2:$E$8001,MATCH(B9300,Orders!$A$2:$A$8001,0))</f>
        <v>Delivered</v>
      </c>
      <c r="K9300" s="1" t="str">
        <f aca="false">LEFT(INDEX(Orders!$C$2:$C$8001,MATCH(B9300,Orders!$A$2:$A$8001,0)),7)</f>
        <v>2025-07</v>
      </c>
    </row>
    <row r="9301" customFormat="false" ht="15" hidden="false" customHeight="true" outlineLevel="0" collapsed="false">
      <c r="A9301" s="1" t="s">
        <v>19771</v>
      </c>
      <c r="B9301" s="1" t="s">
        <v>6978</v>
      </c>
      <c r="C9301" s="1" t="s">
        <v>1988</v>
      </c>
      <c r="D9301" s="1" t="n">
        <v>1</v>
      </c>
      <c r="E9301" s="16" t="n">
        <v>681.07</v>
      </c>
      <c r="F9301" s="17" t="n">
        <v>0.15</v>
      </c>
      <c r="G9301" s="16" t="n">
        <v>578.91</v>
      </c>
      <c r="I9301" s="1" t="str">
        <f aca="false">INDEX(Products!$C$2:$C$51,MATCH(C9301,Products!$A$2:$A$51,0))</f>
        <v>Sports &amp; Fitness</v>
      </c>
      <c r="J9301" s="1" t="str">
        <f aca="false">INDEX(Orders!$E$2:$E$8001,MATCH(B9301,Orders!$A$2:$A$8001,0))</f>
        <v>Delivered</v>
      </c>
      <c r="K9301" s="1" t="str">
        <f aca="false">LEFT(INDEX(Orders!$C$2:$C$8001,MATCH(B9301,Orders!$A$2:$A$8001,0)),7)</f>
        <v>2025-07</v>
      </c>
    </row>
    <row r="9302" customFormat="false" ht="15" hidden="false" customHeight="true" outlineLevel="0" collapsed="false">
      <c r="A9302" s="1" t="s">
        <v>19772</v>
      </c>
      <c r="B9302" s="1" t="s">
        <v>6978</v>
      </c>
      <c r="C9302" s="1" t="s">
        <v>2007</v>
      </c>
      <c r="D9302" s="1" t="n">
        <v>2</v>
      </c>
      <c r="E9302" s="16" t="n">
        <v>750.27</v>
      </c>
      <c r="F9302" s="17" t="n">
        <v>0.05</v>
      </c>
      <c r="G9302" s="16" t="n">
        <v>1425.51</v>
      </c>
      <c r="I9302" s="1" t="str">
        <f aca="false">INDEX(Products!$C$2:$C$51,MATCH(C9302,Products!$A$2:$A$51,0))</f>
        <v>Books &amp; Stationery</v>
      </c>
      <c r="J9302" s="1" t="str">
        <f aca="false">INDEX(Orders!$E$2:$E$8001,MATCH(B9302,Orders!$A$2:$A$8001,0))</f>
        <v>Delivered</v>
      </c>
      <c r="K9302" s="1" t="str">
        <f aca="false">LEFT(INDEX(Orders!$C$2:$C$8001,MATCH(B9302,Orders!$A$2:$A$8001,0)),7)</f>
        <v>2025-07</v>
      </c>
    </row>
    <row r="9303" customFormat="false" ht="15" hidden="false" customHeight="true" outlineLevel="0" collapsed="false">
      <c r="A9303" s="1" t="s">
        <v>19773</v>
      </c>
      <c r="B9303" s="1" t="s">
        <v>6978</v>
      </c>
      <c r="C9303" s="1" t="s">
        <v>2006</v>
      </c>
      <c r="D9303" s="1" t="n">
        <v>2</v>
      </c>
      <c r="E9303" s="16" t="n">
        <v>482.17</v>
      </c>
      <c r="F9303" s="17" t="n">
        <v>0</v>
      </c>
      <c r="G9303" s="16" t="n">
        <v>964.34</v>
      </c>
      <c r="I9303" s="1" t="str">
        <f aca="false">INDEX(Products!$C$2:$C$51,MATCH(C9303,Products!$A$2:$A$51,0))</f>
        <v>Books &amp; Stationery</v>
      </c>
      <c r="J9303" s="1" t="str">
        <f aca="false">INDEX(Orders!$E$2:$E$8001,MATCH(B9303,Orders!$A$2:$A$8001,0))</f>
        <v>Delivered</v>
      </c>
      <c r="K9303" s="1" t="str">
        <f aca="false">LEFT(INDEX(Orders!$C$2:$C$8001,MATCH(B9303,Orders!$A$2:$A$8001,0)),7)</f>
        <v>2025-07</v>
      </c>
    </row>
    <row r="9304" customFormat="false" ht="15" hidden="false" customHeight="true" outlineLevel="0" collapsed="false">
      <c r="A9304" s="1" t="s">
        <v>19774</v>
      </c>
      <c r="B9304" s="1" t="s">
        <v>6978</v>
      </c>
      <c r="C9304" s="1" t="s">
        <v>1940</v>
      </c>
      <c r="D9304" s="1" t="n">
        <v>1</v>
      </c>
      <c r="E9304" s="16" t="n">
        <v>2374.52</v>
      </c>
      <c r="F9304" s="17" t="n">
        <v>0.05</v>
      </c>
      <c r="G9304" s="16" t="n">
        <v>2255.79</v>
      </c>
      <c r="I9304" s="1" t="str">
        <f aca="false">INDEX(Products!$C$2:$C$51,MATCH(C9304,Products!$A$2:$A$51,0))</f>
        <v>Fashion</v>
      </c>
      <c r="J9304" s="1" t="str">
        <f aca="false">INDEX(Orders!$E$2:$E$8001,MATCH(B9304,Orders!$A$2:$A$8001,0))</f>
        <v>Delivered</v>
      </c>
      <c r="K9304" s="1" t="str">
        <f aca="false">LEFT(INDEX(Orders!$C$2:$C$8001,MATCH(B9304,Orders!$A$2:$A$8001,0)),7)</f>
        <v>2025-07</v>
      </c>
    </row>
    <row r="9305" customFormat="false" ht="15" hidden="false" customHeight="true" outlineLevel="0" collapsed="false">
      <c r="A9305" s="1" t="s">
        <v>19775</v>
      </c>
      <c r="B9305" s="1" t="s">
        <v>6979</v>
      </c>
      <c r="C9305" s="1" t="s">
        <v>1976</v>
      </c>
      <c r="D9305" s="1" t="n">
        <v>3</v>
      </c>
      <c r="E9305" s="16" t="n">
        <v>1603.35</v>
      </c>
      <c r="F9305" s="17" t="n">
        <v>0</v>
      </c>
      <c r="G9305" s="16" t="n">
        <v>4810.05</v>
      </c>
      <c r="I9305" s="1" t="str">
        <f aca="false">INDEX(Products!$C$2:$C$51,MATCH(C9305,Products!$A$2:$A$51,0))</f>
        <v>Beauty &amp; Personal Care</v>
      </c>
      <c r="J9305" s="1" t="str">
        <f aca="false">INDEX(Orders!$E$2:$E$8001,MATCH(B9305,Orders!$A$2:$A$8001,0))</f>
        <v>Delivered</v>
      </c>
      <c r="K9305" s="1" t="str">
        <f aca="false">LEFT(INDEX(Orders!$C$2:$C$8001,MATCH(B9305,Orders!$A$2:$A$8001,0)),7)</f>
        <v>2025-08</v>
      </c>
    </row>
    <row r="9306" customFormat="false" ht="15" hidden="false" customHeight="true" outlineLevel="0" collapsed="false">
      <c r="A9306" s="1" t="s">
        <v>19776</v>
      </c>
      <c r="B9306" s="1" t="s">
        <v>6980</v>
      </c>
      <c r="C9306" s="1" t="s">
        <v>1997</v>
      </c>
      <c r="D9306" s="1" t="n">
        <v>3</v>
      </c>
      <c r="E9306" s="16" t="n">
        <v>311.15</v>
      </c>
      <c r="F9306" s="17" t="n">
        <v>0.1</v>
      </c>
      <c r="G9306" s="16" t="n">
        <v>840.1</v>
      </c>
      <c r="I9306" s="1" t="str">
        <f aca="false">INDEX(Products!$C$2:$C$51,MATCH(C9306,Products!$A$2:$A$51,0))</f>
        <v>Sports &amp; Fitness</v>
      </c>
      <c r="J9306" s="1" t="str">
        <f aca="false">INDEX(Orders!$E$2:$E$8001,MATCH(B9306,Orders!$A$2:$A$8001,0))</f>
        <v>Delivered</v>
      </c>
      <c r="K9306" s="1" t="str">
        <f aca="false">LEFT(INDEX(Orders!$C$2:$C$8001,MATCH(B9306,Orders!$A$2:$A$8001,0)),7)</f>
        <v>2025-01</v>
      </c>
    </row>
    <row r="9307" customFormat="false" ht="15" hidden="false" customHeight="true" outlineLevel="0" collapsed="false">
      <c r="A9307" s="1" t="s">
        <v>19777</v>
      </c>
      <c r="B9307" s="1" t="s">
        <v>6981</v>
      </c>
      <c r="C9307" s="1" t="s">
        <v>2007</v>
      </c>
      <c r="D9307" s="1" t="n">
        <v>1</v>
      </c>
      <c r="E9307" s="16" t="n">
        <v>750.27</v>
      </c>
      <c r="F9307" s="17" t="n">
        <v>0</v>
      </c>
      <c r="G9307" s="16" t="n">
        <v>750.27</v>
      </c>
      <c r="I9307" s="1" t="str">
        <f aca="false">INDEX(Products!$C$2:$C$51,MATCH(C9307,Products!$A$2:$A$51,0))</f>
        <v>Books &amp; Stationery</v>
      </c>
      <c r="J9307" s="1" t="str">
        <f aca="false">INDEX(Orders!$E$2:$E$8001,MATCH(B9307,Orders!$A$2:$A$8001,0))</f>
        <v>Delivered</v>
      </c>
      <c r="K9307" s="1" t="str">
        <f aca="false">LEFT(INDEX(Orders!$C$2:$C$8001,MATCH(B9307,Orders!$A$2:$A$8001,0)),7)</f>
        <v>2024-12</v>
      </c>
    </row>
    <row r="9308" customFormat="false" ht="15" hidden="false" customHeight="true" outlineLevel="0" collapsed="false">
      <c r="A9308" s="1" t="s">
        <v>19778</v>
      </c>
      <c r="B9308" s="1" t="s">
        <v>6981</v>
      </c>
      <c r="C9308" s="1" t="s">
        <v>1937</v>
      </c>
      <c r="D9308" s="1" t="n">
        <v>1</v>
      </c>
      <c r="E9308" s="16" t="n">
        <v>1364.75</v>
      </c>
      <c r="F9308" s="17" t="n">
        <v>0.05</v>
      </c>
      <c r="G9308" s="16" t="n">
        <v>1296.51</v>
      </c>
      <c r="I9308" s="1" t="str">
        <f aca="false">INDEX(Products!$C$2:$C$51,MATCH(C9308,Products!$A$2:$A$51,0))</f>
        <v>Fashion</v>
      </c>
      <c r="J9308" s="1" t="str">
        <f aca="false">INDEX(Orders!$E$2:$E$8001,MATCH(B9308,Orders!$A$2:$A$8001,0))</f>
        <v>Delivered</v>
      </c>
      <c r="K9308" s="1" t="str">
        <f aca="false">LEFT(INDEX(Orders!$C$2:$C$8001,MATCH(B9308,Orders!$A$2:$A$8001,0)),7)</f>
        <v>2024-12</v>
      </c>
    </row>
    <row r="9309" customFormat="false" ht="15" hidden="false" customHeight="true" outlineLevel="0" collapsed="false">
      <c r="A9309" s="1" t="s">
        <v>19779</v>
      </c>
      <c r="B9309" s="1" t="s">
        <v>6982</v>
      </c>
      <c r="C9309" s="1" t="s">
        <v>1963</v>
      </c>
      <c r="D9309" s="1" t="n">
        <v>1</v>
      </c>
      <c r="E9309" s="16" t="n">
        <v>1494.98</v>
      </c>
      <c r="F9309" s="17" t="n">
        <v>0.1</v>
      </c>
      <c r="G9309" s="16" t="n">
        <v>1345.48</v>
      </c>
      <c r="I9309" s="1" t="str">
        <f aca="false">INDEX(Products!$C$2:$C$51,MATCH(C9309,Products!$A$2:$A$51,0))</f>
        <v>Home &amp; Kitchen</v>
      </c>
      <c r="J9309" s="1" t="str">
        <f aca="false">INDEX(Orders!$E$2:$E$8001,MATCH(B9309,Orders!$A$2:$A$8001,0))</f>
        <v>Delivered</v>
      </c>
      <c r="K9309" s="1" t="str">
        <f aca="false">LEFT(INDEX(Orders!$C$2:$C$8001,MATCH(B9309,Orders!$A$2:$A$8001,0)),7)</f>
        <v>2024-12</v>
      </c>
    </row>
    <row r="9310" customFormat="false" ht="15" hidden="false" customHeight="true" outlineLevel="0" collapsed="false">
      <c r="A9310" s="1" t="s">
        <v>19780</v>
      </c>
      <c r="B9310" s="1" t="s">
        <v>6982</v>
      </c>
      <c r="C9310" s="1" t="s">
        <v>1979</v>
      </c>
      <c r="D9310" s="1" t="n">
        <v>2</v>
      </c>
      <c r="E9310" s="16" t="n">
        <v>623</v>
      </c>
      <c r="F9310" s="17" t="n">
        <v>0</v>
      </c>
      <c r="G9310" s="16" t="n">
        <v>1246</v>
      </c>
      <c r="I9310" s="1" t="str">
        <f aca="false">INDEX(Products!$C$2:$C$51,MATCH(C9310,Products!$A$2:$A$51,0))</f>
        <v>Beauty &amp; Personal Care</v>
      </c>
      <c r="J9310" s="1" t="str">
        <f aca="false">INDEX(Orders!$E$2:$E$8001,MATCH(B9310,Orders!$A$2:$A$8001,0))</f>
        <v>Delivered</v>
      </c>
      <c r="K9310" s="1" t="str">
        <f aca="false">LEFT(INDEX(Orders!$C$2:$C$8001,MATCH(B9310,Orders!$A$2:$A$8001,0)),7)</f>
        <v>2024-12</v>
      </c>
    </row>
    <row r="9311" customFormat="false" ht="15" hidden="false" customHeight="true" outlineLevel="0" collapsed="false">
      <c r="A9311" s="1" t="s">
        <v>19781</v>
      </c>
      <c r="B9311" s="1" t="s">
        <v>6982</v>
      </c>
      <c r="C9311" s="1" t="s">
        <v>2006</v>
      </c>
      <c r="D9311" s="1" t="n">
        <v>1</v>
      </c>
      <c r="E9311" s="16" t="n">
        <v>482.17</v>
      </c>
      <c r="F9311" s="17" t="n">
        <v>0.1</v>
      </c>
      <c r="G9311" s="16" t="n">
        <v>433.95</v>
      </c>
      <c r="I9311" s="1" t="str">
        <f aca="false">INDEX(Products!$C$2:$C$51,MATCH(C9311,Products!$A$2:$A$51,0))</f>
        <v>Books &amp; Stationery</v>
      </c>
      <c r="J9311" s="1" t="str">
        <f aca="false">INDEX(Orders!$E$2:$E$8001,MATCH(B9311,Orders!$A$2:$A$8001,0))</f>
        <v>Delivered</v>
      </c>
      <c r="K9311" s="1" t="str">
        <f aca="false">LEFT(INDEX(Orders!$C$2:$C$8001,MATCH(B9311,Orders!$A$2:$A$8001,0)),7)</f>
        <v>2024-12</v>
      </c>
    </row>
    <row r="9312" customFormat="false" ht="15" hidden="false" customHeight="true" outlineLevel="0" collapsed="false">
      <c r="A9312" s="1" t="s">
        <v>19782</v>
      </c>
      <c r="B9312" s="1" t="s">
        <v>6982</v>
      </c>
      <c r="C9312" s="1" t="s">
        <v>1949</v>
      </c>
      <c r="D9312" s="1" t="n">
        <v>1</v>
      </c>
      <c r="E9312" s="16" t="n">
        <v>4185.64</v>
      </c>
      <c r="F9312" s="17" t="n">
        <v>0.15</v>
      </c>
      <c r="G9312" s="16" t="n">
        <v>3557.79</v>
      </c>
      <c r="I9312" s="1" t="str">
        <f aca="false">INDEX(Products!$C$2:$C$51,MATCH(C9312,Products!$A$2:$A$51,0))</f>
        <v>Fashion</v>
      </c>
      <c r="J9312" s="1" t="str">
        <f aca="false">INDEX(Orders!$E$2:$E$8001,MATCH(B9312,Orders!$A$2:$A$8001,0))</f>
        <v>Delivered</v>
      </c>
      <c r="K9312" s="1" t="str">
        <f aca="false">LEFT(INDEX(Orders!$C$2:$C$8001,MATCH(B9312,Orders!$A$2:$A$8001,0)),7)</f>
        <v>2024-12</v>
      </c>
    </row>
    <row r="9313" customFormat="false" ht="15" hidden="false" customHeight="true" outlineLevel="0" collapsed="false">
      <c r="A9313" s="1" t="s">
        <v>19783</v>
      </c>
      <c r="B9313" s="1" t="s">
        <v>6983</v>
      </c>
      <c r="C9313" s="1" t="s">
        <v>2007</v>
      </c>
      <c r="D9313" s="1" t="n">
        <v>1</v>
      </c>
      <c r="E9313" s="16" t="n">
        <v>750.27</v>
      </c>
      <c r="F9313" s="17" t="n">
        <v>0.05</v>
      </c>
      <c r="G9313" s="16" t="n">
        <v>712.76</v>
      </c>
      <c r="I9313" s="1" t="str">
        <f aca="false">INDEX(Products!$C$2:$C$51,MATCH(C9313,Products!$A$2:$A$51,0))</f>
        <v>Books &amp; Stationery</v>
      </c>
      <c r="J9313" s="1" t="str">
        <f aca="false">INDEX(Orders!$E$2:$E$8001,MATCH(B9313,Orders!$A$2:$A$8001,0))</f>
        <v>Delivered</v>
      </c>
      <c r="K9313" s="1" t="str">
        <f aca="false">LEFT(INDEX(Orders!$C$2:$C$8001,MATCH(B9313,Orders!$A$2:$A$8001,0)),7)</f>
        <v>2025-01</v>
      </c>
    </row>
    <row r="9314" customFormat="false" ht="15" hidden="false" customHeight="true" outlineLevel="0" collapsed="false">
      <c r="A9314" s="1" t="s">
        <v>19784</v>
      </c>
      <c r="B9314" s="1" t="s">
        <v>6984</v>
      </c>
      <c r="C9314" s="1" t="s">
        <v>2006</v>
      </c>
      <c r="D9314" s="1" t="n">
        <v>2</v>
      </c>
      <c r="E9314" s="16" t="n">
        <v>482.17</v>
      </c>
      <c r="F9314" s="17" t="n">
        <v>0.05</v>
      </c>
      <c r="G9314" s="16" t="n">
        <v>916.12</v>
      </c>
      <c r="I9314" s="1" t="str">
        <f aca="false">INDEX(Products!$C$2:$C$51,MATCH(C9314,Products!$A$2:$A$51,0))</f>
        <v>Books &amp; Stationery</v>
      </c>
      <c r="J9314" s="1" t="str">
        <f aca="false">INDEX(Orders!$E$2:$E$8001,MATCH(B9314,Orders!$A$2:$A$8001,0))</f>
        <v>Delivered</v>
      </c>
      <c r="K9314" s="1" t="str">
        <f aca="false">LEFT(INDEX(Orders!$C$2:$C$8001,MATCH(B9314,Orders!$A$2:$A$8001,0)),7)</f>
        <v>2025-10</v>
      </c>
    </row>
    <row r="9315" customFormat="false" ht="15" hidden="false" customHeight="true" outlineLevel="0" collapsed="false">
      <c r="A9315" s="1" t="s">
        <v>19785</v>
      </c>
      <c r="B9315" s="1" t="s">
        <v>6984</v>
      </c>
      <c r="C9315" s="1" t="s">
        <v>1959</v>
      </c>
      <c r="D9315" s="1" t="n">
        <v>2</v>
      </c>
      <c r="E9315" s="16" t="n">
        <v>2142.79</v>
      </c>
      <c r="F9315" s="17" t="n">
        <v>0</v>
      </c>
      <c r="G9315" s="16" t="n">
        <v>4285.58</v>
      </c>
      <c r="I9315" s="1" t="str">
        <f aca="false">INDEX(Products!$C$2:$C$51,MATCH(C9315,Products!$A$2:$A$51,0))</f>
        <v>Home &amp; Kitchen</v>
      </c>
      <c r="J9315" s="1" t="str">
        <f aca="false">INDEX(Orders!$E$2:$E$8001,MATCH(B9315,Orders!$A$2:$A$8001,0))</f>
        <v>Delivered</v>
      </c>
      <c r="K9315" s="1" t="str">
        <f aca="false">LEFT(INDEX(Orders!$C$2:$C$8001,MATCH(B9315,Orders!$A$2:$A$8001,0)),7)</f>
        <v>2025-10</v>
      </c>
    </row>
    <row r="9316" customFormat="false" ht="15" hidden="false" customHeight="true" outlineLevel="0" collapsed="false">
      <c r="A9316" s="1" t="s">
        <v>19786</v>
      </c>
      <c r="B9316" s="1" t="s">
        <v>6984</v>
      </c>
      <c r="C9316" s="1" t="s">
        <v>1975</v>
      </c>
      <c r="D9316" s="1" t="n">
        <v>1</v>
      </c>
      <c r="E9316" s="16" t="n">
        <v>862.99</v>
      </c>
      <c r="F9316" s="17" t="n">
        <v>0</v>
      </c>
      <c r="G9316" s="16" t="n">
        <v>862.99</v>
      </c>
      <c r="I9316" s="1" t="str">
        <f aca="false">INDEX(Products!$C$2:$C$51,MATCH(C9316,Products!$A$2:$A$51,0))</f>
        <v>Beauty &amp; Personal Care</v>
      </c>
      <c r="J9316" s="1" t="str">
        <f aca="false">INDEX(Orders!$E$2:$E$8001,MATCH(B9316,Orders!$A$2:$A$8001,0))</f>
        <v>Delivered</v>
      </c>
      <c r="K9316" s="1" t="str">
        <f aca="false">LEFT(INDEX(Orders!$C$2:$C$8001,MATCH(B9316,Orders!$A$2:$A$8001,0)),7)</f>
        <v>2025-10</v>
      </c>
    </row>
    <row r="9317" customFormat="false" ht="15" hidden="false" customHeight="true" outlineLevel="0" collapsed="false">
      <c r="A9317" s="1" t="s">
        <v>19787</v>
      </c>
      <c r="B9317" s="1" t="s">
        <v>6984</v>
      </c>
      <c r="C9317" s="1" t="s">
        <v>1976</v>
      </c>
      <c r="D9317" s="1" t="n">
        <v>2</v>
      </c>
      <c r="E9317" s="16" t="n">
        <v>1603.35</v>
      </c>
      <c r="F9317" s="17" t="n">
        <v>0.2</v>
      </c>
      <c r="G9317" s="16" t="n">
        <v>2565.36</v>
      </c>
      <c r="I9317" s="1" t="str">
        <f aca="false">INDEX(Products!$C$2:$C$51,MATCH(C9317,Products!$A$2:$A$51,0))</f>
        <v>Beauty &amp; Personal Care</v>
      </c>
      <c r="J9317" s="1" t="str">
        <f aca="false">INDEX(Orders!$E$2:$E$8001,MATCH(B9317,Orders!$A$2:$A$8001,0))</f>
        <v>Delivered</v>
      </c>
      <c r="K9317" s="1" t="str">
        <f aca="false">LEFT(INDEX(Orders!$C$2:$C$8001,MATCH(B9317,Orders!$A$2:$A$8001,0)),7)</f>
        <v>2025-10</v>
      </c>
    </row>
    <row r="9318" customFormat="false" ht="15" hidden="false" customHeight="true" outlineLevel="0" collapsed="false">
      <c r="A9318" s="1" t="s">
        <v>19788</v>
      </c>
      <c r="B9318" s="1" t="s">
        <v>6985</v>
      </c>
      <c r="C9318" s="1" t="s">
        <v>2006</v>
      </c>
      <c r="D9318" s="1" t="n">
        <v>1</v>
      </c>
      <c r="E9318" s="16" t="n">
        <v>482.17</v>
      </c>
      <c r="F9318" s="17" t="n">
        <v>0.15</v>
      </c>
      <c r="G9318" s="16" t="n">
        <v>409.84</v>
      </c>
      <c r="I9318" s="1" t="str">
        <f aca="false">INDEX(Products!$C$2:$C$51,MATCH(C9318,Products!$A$2:$A$51,0))</f>
        <v>Books &amp; Stationery</v>
      </c>
      <c r="J9318" s="1" t="str">
        <f aca="false">INDEX(Orders!$E$2:$E$8001,MATCH(B9318,Orders!$A$2:$A$8001,0))</f>
        <v>Delivered</v>
      </c>
      <c r="K9318" s="1" t="str">
        <f aca="false">LEFT(INDEX(Orders!$C$2:$C$8001,MATCH(B9318,Orders!$A$2:$A$8001,0)),7)</f>
        <v>2025-12</v>
      </c>
    </row>
    <row r="9319" customFormat="false" ht="15" hidden="false" customHeight="true" outlineLevel="0" collapsed="false">
      <c r="A9319" s="1" t="s">
        <v>19789</v>
      </c>
      <c r="B9319" s="1" t="s">
        <v>6986</v>
      </c>
      <c r="C9319" s="1" t="s">
        <v>1990</v>
      </c>
      <c r="D9319" s="1" t="n">
        <v>1</v>
      </c>
      <c r="E9319" s="16" t="n">
        <v>5311.32</v>
      </c>
      <c r="F9319" s="17" t="n">
        <v>0.05</v>
      </c>
      <c r="G9319" s="16" t="n">
        <v>5045.75</v>
      </c>
      <c r="I9319" s="1" t="str">
        <f aca="false">INDEX(Products!$C$2:$C$51,MATCH(C9319,Products!$A$2:$A$51,0))</f>
        <v>Sports &amp; Fitness</v>
      </c>
      <c r="J9319" s="1" t="str">
        <f aca="false">INDEX(Orders!$E$2:$E$8001,MATCH(B9319,Orders!$A$2:$A$8001,0))</f>
        <v>Delivered</v>
      </c>
      <c r="K9319" s="1" t="str">
        <f aca="false">LEFT(INDEX(Orders!$C$2:$C$8001,MATCH(B9319,Orders!$A$2:$A$8001,0)),7)</f>
        <v>2025-09</v>
      </c>
    </row>
    <row r="9320" customFormat="false" ht="15" hidden="false" customHeight="true" outlineLevel="0" collapsed="false">
      <c r="A9320" s="1" t="s">
        <v>19790</v>
      </c>
      <c r="B9320" s="1" t="s">
        <v>6987</v>
      </c>
      <c r="C9320" s="1" t="s">
        <v>2006</v>
      </c>
      <c r="D9320" s="1" t="n">
        <v>1</v>
      </c>
      <c r="E9320" s="16" t="n">
        <v>482.17</v>
      </c>
      <c r="F9320" s="17" t="n">
        <v>0.05</v>
      </c>
      <c r="G9320" s="16" t="n">
        <v>458.06</v>
      </c>
      <c r="I9320" s="1" t="str">
        <f aca="false">INDEX(Products!$C$2:$C$51,MATCH(C9320,Products!$A$2:$A$51,0))</f>
        <v>Books &amp; Stationery</v>
      </c>
      <c r="J9320" s="1" t="str">
        <f aca="false">INDEX(Orders!$E$2:$E$8001,MATCH(B9320,Orders!$A$2:$A$8001,0))</f>
        <v>Returned</v>
      </c>
      <c r="K9320" s="1" t="str">
        <f aca="false">LEFT(INDEX(Orders!$C$2:$C$8001,MATCH(B9320,Orders!$A$2:$A$8001,0)),7)</f>
        <v>2025-12</v>
      </c>
    </row>
    <row r="9321" customFormat="false" ht="15" hidden="false" customHeight="true" outlineLevel="0" collapsed="false">
      <c r="A9321" s="1" t="s">
        <v>19791</v>
      </c>
      <c r="B9321" s="1" t="s">
        <v>6988</v>
      </c>
      <c r="C9321" s="1" t="s">
        <v>1990</v>
      </c>
      <c r="D9321" s="1" t="n">
        <v>3</v>
      </c>
      <c r="E9321" s="16" t="n">
        <v>5311.32</v>
      </c>
      <c r="F9321" s="17" t="n">
        <v>0</v>
      </c>
      <c r="G9321" s="16" t="n">
        <v>15933.96</v>
      </c>
      <c r="I9321" s="1" t="str">
        <f aca="false">INDEX(Products!$C$2:$C$51,MATCH(C9321,Products!$A$2:$A$51,0))</f>
        <v>Sports &amp; Fitness</v>
      </c>
      <c r="J9321" s="1" t="str">
        <f aca="false">INDEX(Orders!$E$2:$E$8001,MATCH(B9321,Orders!$A$2:$A$8001,0))</f>
        <v>Delivered</v>
      </c>
      <c r="K9321" s="1" t="str">
        <f aca="false">LEFT(INDEX(Orders!$C$2:$C$8001,MATCH(B9321,Orders!$A$2:$A$8001,0)),7)</f>
        <v>2025-06</v>
      </c>
    </row>
    <row r="9322" customFormat="false" ht="15" hidden="false" customHeight="true" outlineLevel="0" collapsed="false">
      <c r="A9322" s="1" t="s">
        <v>19792</v>
      </c>
      <c r="B9322" s="1" t="s">
        <v>6988</v>
      </c>
      <c r="C9322" s="1" t="s">
        <v>1965</v>
      </c>
      <c r="D9322" s="1" t="n">
        <v>1</v>
      </c>
      <c r="E9322" s="16" t="n">
        <v>1145.07</v>
      </c>
      <c r="F9322" s="17" t="n">
        <v>0.15</v>
      </c>
      <c r="G9322" s="16" t="n">
        <v>973.31</v>
      </c>
      <c r="I9322" s="1" t="str">
        <f aca="false">INDEX(Products!$C$2:$C$51,MATCH(C9322,Products!$A$2:$A$51,0))</f>
        <v>Home &amp; Kitchen</v>
      </c>
      <c r="J9322" s="1" t="str">
        <f aca="false">INDEX(Orders!$E$2:$E$8001,MATCH(B9322,Orders!$A$2:$A$8001,0))</f>
        <v>Delivered</v>
      </c>
      <c r="K9322" s="1" t="str">
        <f aca="false">LEFT(INDEX(Orders!$C$2:$C$8001,MATCH(B9322,Orders!$A$2:$A$8001,0)),7)</f>
        <v>2025-06</v>
      </c>
    </row>
    <row r="9323" customFormat="false" ht="15" hidden="false" customHeight="true" outlineLevel="0" collapsed="false">
      <c r="A9323" s="1" t="s">
        <v>19793</v>
      </c>
      <c r="B9323" s="1" t="s">
        <v>6989</v>
      </c>
      <c r="C9323" s="1" t="s">
        <v>1961</v>
      </c>
      <c r="D9323" s="1" t="n">
        <v>3</v>
      </c>
      <c r="E9323" s="16" t="n">
        <v>3493.68</v>
      </c>
      <c r="F9323" s="17" t="n">
        <v>0.15</v>
      </c>
      <c r="G9323" s="16" t="n">
        <v>8908.88</v>
      </c>
      <c r="I9323" s="1" t="str">
        <f aca="false">INDEX(Products!$C$2:$C$51,MATCH(C9323,Products!$A$2:$A$51,0))</f>
        <v>Home &amp; Kitchen</v>
      </c>
      <c r="J9323" s="1" t="str">
        <f aca="false">INDEX(Orders!$E$2:$E$8001,MATCH(B9323,Orders!$A$2:$A$8001,0))</f>
        <v>Refunded</v>
      </c>
      <c r="K9323" s="1" t="str">
        <f aca="false">LEFT(INDEX(Orders!$C$2:$C$8001,MATCH(B9323,Orders!$A$2:$A$8001,0)),7)</f>
        <v>2025-10</v>
      </c>
    </row>
    <row r="9324" customFormat="false" ht="15" hidden="false" customHeight="true" outlineLevel="0" collapsed="false">
      <c r="A9324" s="1" t="s">
        <v>19794</v>
      </c>
      <c r="B9324" s="1" t="s">
        <v>6989</v>
      </c>
      <c r="C9324" s="1" t="s">
        <v>1930</v>
      </c>
      <c r="D9324" s="1" t="n">
        <v>1</v>
      </c>
      <c r="E9324" s="16" t="n">
        <v>2398.35</v>
      </c>
      <c r="F9324" s="17" t="n">
        <v>0</v>
      </c>
      <c r="G9324" s="16" t="n">
        <v>2398.35</v>
      </c>
      <c r="I9324" s="1" t="str">
        <f aca="false">INDEX(Products!$C$2:$C$51,MATCH(C9324,Products!$A$2:$A$51,0))</f>
        <v>Electronics</v>
      </c>
      <c r="J9324" s="1" t="str">
        <f aca="false">INDEX(Orders!$E$2:$E$8001,MATCH(B9324,Orders!$A$2:$A$8001,0))</f>
        <v>Refunded</v>
      </c>
      <c r="K9324" s="1" t="str">
        <f aca="false">LEFT(INDEX(Orders!$C$2:$C$8001,MATCH(B9324,Orders!$A$2:$A$8001,0)),7)</f>
        <v>2025-10</v>
      </c>
    </row>
    <row r="9325" customFormat="false" ht="15" hidden="false" customHeight="true" outlineLevel="0" collapsed="false">
      <c r="A9325" s="1" t="s">
        <v>19795</v>
      </c>
      <c r="B9325" s="1" t="s">
        <v>6990</v>
      </c>
      <c r="C9325" s="1" t="s">
        <v>1930</v>
      </c>
      <c r="D9325" s="1" t="n">
        <v>1</v>
      </c>
      <c r="E9325" s="16" t="n">
        <v>2398.35</v>
      </c>
      <c r="F9325" s="17" t="n">
        <v>0.15</v>
      </c>
      <c r="G9325" s="16" t="n">
        <v>2038.6</v>
      </c>
      <c r="I9325" s="1" t="str">
        <f aca="false">INDEX(Products!$C$2:$C$51,MATCH(C9325,Products!$A$2:$A$51,0))</f>
        <v>Electronics</v>
      </c>
      <c r="J9325" s="1" t="str">
        <f aca="false">INDEX(Orders!$E$2:$E$8001,MATCH(B9325,Orders!$A$2:$A$8001,0))</f>
        <v>Delivered</v>
      </c>
      <c r="K9325" s="1" t="str">
        <f aca="false">LEFT(INDEX(Orders!$C$2:$C$8001,MATCH(B9325,Orders!$A$2:$A$8001,0)),7)</f>
        <v>2025-05</v>
      </c>
    </row>
    <row r="9326" customFormat="false" ht="15" hidden="false" customHeight="true" outlineLevel="0" collapsed="false">
      <c r="A9326" s="1" t="s">
        <v>19796</v>
      </c>
      <c r="B9326" s="1" t="s">
        <v>6991</v>
      </c>
      <c r="C9326" s="1" t="s">
        <v>1990</v>
      </c>
      <c r="D9326" s="1" t="n">
        <v>1</v>
      </c>
      <c r="E9326" s="16" t="n">
        <v>5311.32</v>
      </c>
      <c r="F9326" s="17" t="n">
        <v>0.1</v>
      </c>
      <c r="G9326" s="16" t="n">
        <v>4780.19</v>
      </c>
      <c r="I9326" s="1" t="str">
        <f aca="false">INDEX(Products!$C$2:$C$51,MATCH(C9326,Products!$A$2:$A$51,0))</f>
        <v>Sports &amp; Fitness</v>
      </c>
      <c r="J9326" s="1" t="str">
        <f aca="false">INDEX(Orders!$E$2:$E$8001,MATCH(B9326,Orders!$A$2:$A$8001,0))</f>
        <v>Delivered</v>
      </c>
      <c r="K9326" s="1" t="str">
        <f aca="false">LEFT(INDEX(Orders!$C$2:$C$8001,MATCH(B9326,Orders!$A$2:$A$8001,0)),7)</f>
        <v>2024-11</v>
      </c>
    </row>
    <row r="9327" customFormat="false" ht="15" hidden="false" customHeight="true" outlineLevel="0" collapsed="false">
      <c r="A9327" s="1" t="s">
        <v>19797</v>
      </c>
      <c r="B9327" s="1" t="s">
        <v>6992</v>
      </c>
      <c r="C9327" s="1" t="s">
        <v>2007</v>
      </c>
      <c r="D9327" s="1" t="n">
        <v>1</v>
      </c>
      <c r="E9327" s="16" t="n">
        <v>750.27</v>
      </c>
      <c r="F9327" s="17" t="n">
        <v>0.1</v>
      </c>
      <c r="G9327" s="16" t="n">
        <v>675.24</v>
      </c>
      <c r="I9327" s="1" t="str">
        <f aca="false">INDEX(Products!$C$2:$C$51,MATCH(C9327,Products!$A$2:$A$51,0))</f>
        <v>Books &amp; Stationery</v>
      </c>
      <c r="J9327" s="1" t="str">
        <f aca="false">INDEX(Orders!$E$2:$E$8001,MATCH(B9327,Orders!$A$2:$A$8001,0))</f>
        <v>Delivered</v>
      </c>
      <c r="K9327" s="1" t="str">
        <f aca="false">LEFT(INDEX(Orders!$C$2:$C$8001,MATCH(B9327,Orders!$A$2:$A$8001,0)),7)</f>
        <v>2024-01</v>
      </c>
    </row>
    <row r="9328" customFormat="false" ht="15" hidden="false" customHeight="true" outlineLevel="0" collapsed="false">
      <c r="A9328" s="1" t="s">
        <v>19798</v>
      </c>
      <c r="B9328" s="1" t="s">
        <v>6992</v>
      </c>
      <c r="C9328" s="1" t="s">
        <v>1953</v>
      </c>
      <c r="D9328" s="1" t="n">
        <v>2</v>
      </c>
      <c r="E9328" s="16" t="n">
        <v>4914.12</v>
      </c>
      <c r="F9328" s="17" t="n">
        <v>0</v>
      </c>
      <c r="G9328" s="16" t="n">
        <v>9828.24</v>
      </c>
      <c r="I9328" s="1" t="str">
        <f aca="false">INDEX(Products!$C$2:$C$51,MATCH(C9328,Products!$A$2:$A$51,0))</f>
        <v>Fashion</v>
      </c>
      <c r="J9328" s="1" t="str">
        <f aca="false">INDEX(Orders!$E$2:$E$8001,MATCH(B9328,Orders!$A$2:$A$8001,0))</f>
        <v>Delivered</v>
      </c>
      <c r="K9328" s="1" t="str">
        <f aca="false">LEFT(INDEX(Orders!$C$2:$C$8001,MATCH(B9328,Orders!$A$2:$A$8001,0)),7)</f>
        <v>2024-01</v>
      </c>
    </row>
    <row r="9329" customFormat="false" ht="15" hidden="false" customHeight="true" outlineLevel="0" collapsed="false">
      <c r="A9329" s="1" t="s">
        <v>19799</v>
      </c>
      <c r="B9329" s="1" t="s">
        <v>6992</v>
      </c>
      <c r="C9329" s="1" t="s">
        <v>1991</v>
      </c>
      <c r="D9329" s="1" t="n">
        <v>1</v>
      </c>
      <c r="E9329" s="16" t="n">
        <v>579.12</v>
      </c>
      <c r="F9329" s="17" t="n">
        <v>0.05</v>
      </c>
      <c r="G9329" s="16" t="n">
        <v>550.16</v>
      </c>
      <c r="I9329" s="1" t="str">
        <f aca="false">INDEX(Products!$C$2:$C$51,MATCH(C9329,Products!$A$2:$A$51,0))</f>
        <v>Sports &amp; Fitness</v>
      </c>
      <c r="J9329" s="1" t="str">
        <f aca="false">INDEX(Orders!$E$2:$E$8001,MATCH(B9329,Orders!$A$2:$A$8001,0))</f>
        <v>Delivered</v>
      </c>
      <c r="K9329" s="1" t="str">
        <f aca="false">LEFT(INDEX(Orders!$C$2:$C$8001,MATCH(B9329,Orders!$A$2:$A$8001,0)),7)</f>
        <v>2024-01</v>
      </c>
    </row>
    <row r="9330" customFormat="false" ht="15" hidden="false" customHeight="true" outlineLevel="0" collapsed="false">
      <c r="A9330" s="1" t="s">
        <v>19800</v>
      </c>
      <c r="B9330" s="1" t="s">
        <v>6993</v>
      </c>
      <c r="C9330" s="1" t="s">
        <v>1979</v>
      </c>
      <c r="D9330" s="1" t="n">
        <v>1</v>
      </c>
      <c r="E9330" s="16" t="n">
        <v>623</v>
      </c>
      <c r="F9330" s="17" t="n">
        <v>0</v>
      </c>
      <c r="G9330" s="16" t="n">
        <v>623</v>
      </c>
      <c r="I9330" s="1" t="str">
        <f aca="false">INDEX(Products!$C$2:$C$51,MATCH(C9330,Products!$A$2:$A$51,0))</f>
        <v>Beauty &amp; Personal Care</v>
      </c>
      <c r="J9330" s="1" t="str">
        <f aca="false">INDEX(Orders!$E$2:$E$8001,MATCH(B9330,Orders!$A$2:$A$8001,0))</f>
        <v>Delivered</v>
      </c>
      <c r="K9330" s="1" t="str">
        <f aca="false">LEFT(INDEX(Orders!$C$2:$C$8001,MATCH(B9330,Orders!$A$2:$A$8001,0)),7)</f>
        <v>2025-02</v>
      </c>
    </row>
    <row r="9331" customFormat="false" ht="15" hidden="false" customHeight="true" outlineLevel="0" collapsed="false">
      <c r="A9331" s="1" t="s">
        <v>19801</v>
      </c>
      <c r="B9331" s="1" t="s">
        <v>6993</v>
      </c>
      <c r="C9331" s="1" t="s">
        <v>1930</v>
      </c>
      <c r="D9331" s="1" t="n">
        <v>3</v>
      </c>
      <c r="E9331" s="16" t="n">
        <v>2398.35</v>
      </c>
      <c r="F9331" s="17" t="n">
        <v>0.1</v>
      </c>
      <c r="G9331" s="16" t="n">
        <v>6475.54</v>
      </c>
      <c r="I9331" s="1" t="str">
        <f aca="false">INDEX(Products!$C$2:$C$51,MATCH(C9331,Products!$A$2:$A$51,0))</f>
        <v>Electronics</v>
      </c>
      <c r="J9331" s="1" t="str">
        <f aca="false">INDEX(Orders!$E$2:$E$8001,MATCH(B9331,Orders!$A$2:$A$8001,0))</f>
        <v>Delivered</v>
      </c>
      <c r="K9331" s="1" t="str">
        <f aca="false">LEFT(INDEX(Orders!$C$2:$C$8001,MATCH(B9331,Orders!$A$2:$A$8001,0)),7)</f>
        <v>2025-02</v>
      </c>
    </row>
    <row r="9332" customFormat="false" ht="15" hidden="false" customHeight="true" outlineLevel="0" collapsed="false">
      <c r="A9332" s="1" t="s">
        <v>19802</v>
      </c>
      <c r="B9332" s="1" t="s">
        <v>6994</v>
      </c>
      <c r="C9332" s="1" t="s">
        <v>1930</v>
      </c>
      <c r="D9332" s="1" t="n">
        <v>1</v>
      </c>
      <c r="E9332" s="16" t="n">
        <v>2398.35</v>
      </c>
      <c r="F9332" s="17" t="n">
        <v>0</v>
      </c>
      <c r="G9332" s="16" t="n">
        <v>2398.35</v>
      </c>
      <c r="I9332" s="1" t="str">
        <f aca="false">INDEX(Products!$C$2:$C$51,MATCH(C9332,Products!$A$2:$A$51,0))</f>
        <v>Electronics</v>
      </c>
      <c r="J9332" s="1" t="str">
        <f aca="false">INDEX(Orders!$E$2:$E$8001,MATCH(B9332,Orders!$A$2:$A$8001,0))</f>
        <v>Delivered</v>
      </c>
      <c r="K9332" s="1" t="str">
        <f aca="false">LEFT(INDEX(Orders!$C$2:$C$8001,MATCH(B9332,Orders!$A$2:$A$8001,0)),7)</f>
        <v>2025-11</v>
      </c>
    </row>
    <row r="9333" customFormat="false" ht="15" hidden="false" customHeight="true" outlineLevel="0" collapsed="false">
      <c r="A9333" s="1" t="s">
        <v>19803</v>
      </c>
      <c r="B9333" s="1" t="s">
        <v>6994</v>
      </c>
      <c r="C9333" s="1" t="s">
        <v>1938</v>
      </c>
      <c r="D9333" s="1" t="n">
        <v>1</v>
      </c>
      <c r="E9333" s="16" t="n">
        <v>1572.6</v>
      </c>
      <c r="F9333" s="17" t="n">
        <v>0</v>
      </c>
      <c r="G9333" s="16" t="n">
        <v>1572.6</v>
      </c>
      <c r="I9333" s="1" t="str">
        <f aca="false">INDEX(Products!$C$2:$C$51,MATCH(C9333,Products!$A$2:$A$51,0))</f>
        <v>Fashion</v>
      </c>
      <c r="J9333" s="1" t="str">
        <f aca="false">INDEX(Orders!$E$2:$E$8001,MATCH(B9333,Orders!$A$2:$A$8001,0))</f>
        <v>Delivered</v>
      </c>
      <c r="K9333" s="1" t="str">
        <f aca="false">LEFT(INDEX(Orders!$C$2:$C$8001,MATCH(B9333,Orders!$A$2:$A$8001,0)),7)</f>
        <v>2025-11</v>
      </c>
    </row>
    <row r="9334" customFormat="false" ht="15" hidden="false" customHeight="true" outlineLevel="0" collapsed="false">
      <c r="A9334" s="1" t="s">
        <v>19804</v>
      </c>
      <c r="B9334" s="1" t="s">
        <v>6995</v>
      </c>
      <c r="C9334" s="1" t="s">
        <v>1969</v>
      </c>
      <c r="D9334" s="1" t="n">
        <v>1</v>
      </c>
      <c r="E9334" s="16" t="n">
        <v>9171.98</v>
      </c>
      <c r="F9334" s="17" t="n">
        <v>0.15</v>
      </c>
      <c r="G9334" s="16" t="n">
        <v>7796.18</v>
      </c>
      <c r="I9334" s="1" t="str">
        <f aca="false">INDEX(Products!$C$2:$C$51,MATCH(C9334,Products!$A$2:$A$51,0))</f>
        <v>Home &amp; Kitchen</v>
      </c>
      <c r="J9334" s="1" t="str">
        <f aca="false">INDEX(Orders!$E$2:$E$8001,MATCH(B9334,Orders!$A$2:$A$8001,0))</f>
        <v>Delivered</v>
      </c>
      <c r="K9334" s="1" t="str">
        <f aca="false">LEFT(INDEX(Orders!$C$2:$C$8001,MATCH(B9334,Orders!$A$2:$A$8001,0)),7)</f>
        <v>2025-07</v>
      </c>
    </row>
    <row r="9335" customFormat="false" ht="15" hidden="false" customHeight="true" outlineLevel="0" collapsed="false">
      <c r="A9335" s="1" t="s">
        <v>19805</v>
      </c>
      <c r="B9335" s="1" t="s">
        <v>6996</v>
      </c>
      <c r="C9335" s="1" t="s">
        <v>1997</v>
      </c>
      <c r="D9335" s="1" t="n">
        <v>1</v>
      </c>
      <c r="E9335" s="16" t="n">
        <v>311.15</v>
      </c>
      <c r="F9335" s="17" t="n">
        <v>0.05</v>
      </c>
      <c r="G9335" s="16" t="n">
        <v>295.59</v>
      </c>
      <c r="I9335" s="1" t="str">
        <f aca="false">INDEX(Products!$C$2:$C$51,MATCH(C9335,Products!$A$2:$A$51,0))</f>
        <v>Sports &amp; Fitness</v>
      </c>
      <c r="J9335" s="1" t="str">
        <f aca="false">INDEX(Orders!$E$2:$E$8001,MATCH(B9335,Orders!$A$2:$A$8001,0))</f>
        <v>Delivered</v>
      </c>
      <c r="K9335" s="1" t="str">
        <f aca="false">LEFT(INDEX(Orders!$C$2:$C$8001,MATCH(B9335,Orders!$A$2:$A$8001,0)),7)</f>
        <v>2025-08</v>
      </c>
    </row>
    <row r="9336" customFormat="false" ht="15" hidden="false" customHeight="true" outlineLevel="0" collapsed="false">
      <c r="A9336" s="1" t="s">
        <v>19806</v>
      </c>
      <c r="B9336" s="1" t="s">
        <v>6996</v>
      </c>
      <c r="C9336" s="1" t="s">
        <v>1940</v>
      </c>
      <c r="D9336" s="1" t="n">
        <v>1</v>
      </c>
      <c r="E9336" s="16" t="n">
        <v>2374.52</v>
      </c>
      <c r="F9336" s="17" t="n">
        <v>0.1</v>
      </c>
      <c r="G9336" s="16" t="n">
        <v>2137.07</v>
      </c>
      <c r="I9336" s="1" t="str">
        <f aca="false">INDEX(Products!$C$2:$C$51,MATCH(C9336,Products!$A$2:$A$51,0))</f>
        <v>Fashion</v>
      </c>
      <c r="J9336" s="1" t="str">
        <f aca="false">INDEX(Orders!$E$2:$E$8001,MATCH(B9336,Orders!$A$2:$A$8001,0))</f>
        <v>Delivered</v>
      </c>
      <c r="K9336" s="1" t="str">
        <f aca="false">LEFT(INDEX(Orders!$C$2:$C$8001,MATCH(B9336,Orders!$A$2:$A$8001,0)),7)</f>
        <v>2025-08</v>
      </c>
    </row>
    <row r="9337" customFormat="false" ht="15" hidden="false" customHeight="true" outlineLevel="0" collapsed="false">
      <c r="A9337" s="1" t="s">
        <v>19807</v>
      </c>
      <c r="B9337" s="1" t="s">
        <v>6997</v>
      </c>
      <c r="C9337" s="1" t="s">
        <v>1951</v>
      </c>
      <c r="D9337" s="1" t="n">
        <v>1</v>
      </c>
      <c r="E9337" s="16" t="n">
        <v>957.5</v>
      </c>
      <c r="F9337" s="17" t="n">
        <v>0.05</v>
      </c>
      <c r="G9337" s="16" t="n">
        <v>909.62</v>
      </c>
      <c r="I9337" s="1" t="str">
        <f aca="false">INDEX(Products!$C$2:$C$51,MATCH(C9337,Products!$A$2:$A$51,0))</f>
        <v>Fashion</v>
      </c>
      <c r="J9337" s="1" t="str">
        <f aca="false">INDEX(Orders!$E$2:$E$8001,MATCH(B9337,Orders!$A$2:$A$8001,0))</f>
        <v>Delivered</v>
      </c>
      <c r="K9337" s="1" t="str">
        <f aca="false">LEFT(INDEX(Orders!$C$2:$C$8001,MATCH(B9337,Orders!$A$2:$A$8001,0)),7)</f>
        <v>2024-02</v>
      </c>
    </row>
    <row r="9338" customFormat="false" ht="15" hidden="false" customHeight="true" outlineLevel="0" collapsed="false">
      <c r="A9338" s="1" t="s">
        <v>19808</v>
      </c>
      <c r="B9338" s="1" t="s">
        <v>6997</v>
      </c>
      <c r="C9338" s="1" t="s">
        <v>1975</v>
      </c>
      <c r="D9338" s="1" t="n">
        <v>3</v>
      </c>
      <c r="E9338" s="16" t="n">
        <v>862.99</v>
      </c>
      <c r="F9338" s="17" t="n">
        <v>0.1</v>
      </c>
      <c r="G9338" s="16" t="n">
        <v>2330.07</v>
      </c>
      <c r="I9338" s="1" t="str">
        <f aca="false">INDEX(Products!$C$2:$C$51,MATCH(C9338,Products!$A$2:$A$51,0))</f>
        <v>Beauty &amp; Personal Care</v>
      </c>
      <c r="J9338" s="1" t="str">
        <f aca="false">INDEX(Orders!$E$2:$E$8001,MATCH(B9338,Orders!$A$2:$A$8001,0))</f>
        <v>Delivered</v>
      </c>
      <c r="K9338" s="1" t="str">
        <f aca="false">LEFT(INDEX(Orders!$C$2:$C$8001,MATCH(B9338,Orders!$A$2:$A$8001,0)),7)</f>
        <v>2024-02</v>
      </c>
    </row>
    <row r="9339" customFormat="false" ht="15" hidden="false" customHeight="true" outlineLevel="0" collapsed="false">
      <c r="A9339" s="1" t="s">
        <v>19809</v>
      </c>
      <c r="B9339" s="1" t="s">
        <v>6997</v>
      </c>
      <c r="C9339" s="1" t="s">
        <v>2007</v>
      </c>
      <c r="D9339" s="1" t="n">
        <v>1</v>
      </c>
      <c r="E9339" s="16" t="n">
        <v>750.27</v>
      </c>
      <c r="F9339" s="17" t="n">
        <v>0</v>
      </c>
      <c r="G9339" s="16" t="n">
        <v>750.27</v>
      </c>
      <c r="I9339" s="1" t="str">
        <f aca="false">INDEX(Products!$C$2:$C$51,MATCH(C9339,Products!$A$2:$A$51,0))</f>
        <v>Books &amp; Stationery</v>
      </c>
      <c r="J9339" s="1" t="str">
        <f aca="false">INDEX(Orders!$E$2:$E$8001,MATCH(B9339,Orders!$A$2:$A$8001,0))</f>
        <v>Delivered</v>
      </c>
      <c r="K9339" s="1" t="str">
        <f aca="false">LEFT(INDEX(Orders!$C$2:$C$8001,MATCH(B9339,Orders!$A$2:$A$8001,0)),7)</f>
        <v>2024-02</v>
      </c>
    </row>
    <row r="9340" customFormat="false" ht="15" hidden="false" customHeight="true" outlineLevel="0" collapsed="false">
      <c r="A9340" s="1" t="s">
        <v>19810</v>
      </c>
      <c r="B9340" s="1" t="s">
        <v>6998</v>
      </c>
      <c r="C9340" s="1" t="s">
        <v>1930</v>
      </c>
      <c r="D9340" s="1" t="n">
        <v>2</v>
      </c>
      <c r="E9340" s="16" t="n">
        <v>2398.35</v>
      </c>
      <c r="F9340" s="17" t="n">
        <v>0.05</v>
      </c>
      <c r="G9340" s="16" t="n">
        <v>4556.86</v>
      </c>
      <c r="I9340" s="1" t="str">
        <f aca="false">INDEX(Products!$C$2:$C$51,MATCH(C9340,Products!$A$2:$A$51,0))</f>
        <v>Electronics</v>
      </c>
      <c r="J9340" s="1" t="str">
        <f aca="false">INDEX(Orders!$E$2:$E$8001,MATCH(B9340,Orders!$A$2:$A$8001,0))</f>
        <v>Delivered</v>
      </c>
      <c r="K9340" s="1" t="str">
        <f aca="false">LEFT(INDEX(Orders!$C$2:$C$8001,MATCH(B9340,Orders!$A$2:$A$8001,0)),7)</f>
        <v>2025-07</v>
      </c>
    </row>
    <row r="9341" customFormat="false" ht="15" hidden="false" customHeight="true" outlineLevel="0" collapsed="false">
      <c r="A9341" s="1" t="s">
        <v>19811</v>
      </c>
      <c r="B9341" s="1" t="s">
        <v>6998</v>
      </c>
      <c r="C9341" s="1" t="s">
        <v>1940</v>
      </c>
      <c r="D9341" s="1" t="n">
        <v>1</v>
      </c>
      <c r="E9341" s="16" t="n">
        <v>2374.52</v>
      </c>
      <c r="F9341" s="17" t="n">
        <v>0.05</v>
      </c>
      <c r="G9341" s="16" t="n">
        <v>2255.79</v>
      </c>
      <c r="I9341" s="1" t="str">
        <f aca="false">INDEX(Products!$C$2:$C$51,MATCH(C9341,Products!$A$2:$A$51,0))</f>
        <v>Fashion</v>
      </c>
      <c r="J9341" s="1" t="str">
        <f aca="false">INDEX(Orders!$E$2:$E$8001,MATCH(B9341,Orders!$A$2:$A$8001,0))</f>
        <v>Delivered</v>
      </c>
      <c r="K9341" s="1" t="str">
        <f aca="false">LEFT(INDEX(Orders!$C$2:$C$8001,MATCH(B9341,Orders!$A$2:$A$8001,0)),7)</f>
        <v>2025-07</v>
      </c>
    </row>
    <row r="9342" customFormat="false" ht="15" hidden="false" customHeight="true" outlineLevel="0" collapsed="false">
      <c r="A9342" s="1" t="s">
        <v>19812</v>
      </c>
      <c r="B9342" s="1" t="s">
        <v>6998</v>
      </c>
      <c r="C9342" s="1" t="s">
        <v>2007</v>
      </c>
      <c r="D9342" s="1" t="n">
        <v>1</v>
      </c>
      <c r="E9342" s="16" t="n">
        <v>750.27</v>
      </c>
      <c r="F9342" s="17" t="n">
        <v>0.15</v>
      </c>
      <c r="G9342" s="16" t="n">
        <v>637.73</v>
      </c>
      <c r="I9342" s="1" t="str">
        <f aca="false">INDEX(Products!$C$2:$C$51,MATCH(C9342,Products!$A$2:$A$51,0))</f>
        <v>Books &amp; Stationery</v>
      </c>
      <c r="J9342" s="1" t="str">
        <f aca="false">INDEX(Orders!$E$2:$E$8001,MATCH(B9342,Orders!$A$2:$A$8001,0))</f>
        <v>Delivered</v>
      </c>
      <c r="K9342" s="1" t="str">
        <f aca="false">LEFT(INDEX(Orders!$C$2:$C$8001,MATCH(B9342,Orders!$A$2:$A$8001,0)),7)</f>
        <v>2025-07</v>
      </c>
    </row>
    <row r="9343" customFormat="false" ht="15" hidden="false" customHeight="true" outlineLevel="0" collapsed="false">
      <c r="A9343" s="1" t="s">
        <v>19813</v>
      </c>
      <c r="B9343" s="1" t="s">
        <v>6998</v>
      </c>
      <c r="C9343" s="1" t="s">
        <v>1975</v>
      </c>
      <c r="D9343" s="1" t="n">
        <v>1</v>
      </c>
      <c r="E9343" s="16" t="n">
        <v>862.99</v>
      </c>
      <c r="F9343" s="17" t="n">
        <v>0</v>
      </c>
      <c r="G9343" s="16" t="n">
        <v>862.99</v>
      </c>
      <c r="I9343" s="1" t="str">
        <f aca="false">INDEX(Products!$C$2:$C$51,MATCH(C9343,Products!$A$2:$A$51,0))</f>
        <v>Beauty &amp; Personal Care</v>
      </c>
      <c r="J9343" s="1" t="str">
        <f aca="false">INDEX(Orders!$E$2:$E$8001,MATCH(B9343,Orders!$A$2:$A$8001,0))</f>
        <v>Delivered</v>
      </c>
      <c r="K9343" s="1" t="str">
        <f aca="false">LEFT(INDEX(Orders!$C$2:$C$8001,MATCH(B9343,Orders!$A$2:$A$8001,0)),7)</f>
        <v>2025-07</v>
      </c>
    </row>
    <row r="9344" customFormat="false" ht="15" hidden="false" customHeight="true" outlineLevel="0" collapsed="false">
      <c r="A9344" s="1" t="s">
        <v>19814</v>
      </c>
      <c r="B9344" s="1" t="s">
        <v>6999</v>
      </c>
      <c r="C9344" s="1" t="s">
        <v>2007</v>
      </c>
      <c r="D9344" s="1" t="n">
        <v>1</v>
      </c>
      <c r="E9344" s="16" t="n">
        <v>750.27</v>
      </c>
      <c r="F9344" s="17" t="n">
        <v>0.15</v>
      </c>
      <c r="G9344" s="16" t="n">
        <v>637.73</v>
      </c>
      <c r="I9344" s="1" t="str">
        <f aca="false">INDEX(Products!$C$2:$C$51,MATCH(C9344,Products!$A$2:$A$51,0))</f>
        <v>Books &amp; Stationery</v>
      </c>
      <c r="J9344" s="1" t="str">
        <f aca="false">INDEX(Orders!$E$2:$E$8001,MATCH(B9344,Orders!$A$2:$A$8001,0))</f>
        <v>Delivered</v>
      </c>
      <c r="K9344" s="1" t="str">
        <f aca="false">LEFT(INDEX(Orders!$C$2:$C$8001,MATCH(B9344,Orders!$A$2:$A$8001,0)),7)</f>
        <v>2025-04</v>
      </c>
    </row>
    <row r="9345" customFormat="false" ht="15" hidden="false" customHeight="true" outlineLevel="0" collapsed="false">
      <c r="A9345" s="1" t="s">
        <v>19815</v>
      </c>
      <c r="B9345" s="1" t="s">
        <v>7000</v>
      </c>
      <c r="C9345" s="1" t="s">
        <v>1924</v>
      </c>
      <c r="D9345" s="1" t="n">
        <v>1</v>
      </c>
      <c r="E9345" s="16" t="n">
        <v>1971</v>
      </c>
      <c r="F9345" s="17" t="n">
        <v>0.1</v>
      </c>
      <c r="G9345" s="16" t="n">
        <v>1773.9</v>
      </c>
      <c r="I9345" s="1" t="str">
        <f aca="false">INDEX(Products!$C$2:$C$51,MATCH(C9345,Products!$A$2:$A$51,0))</f>
        <v>Electronics</v>
      </c>
      <c r="J9345" s="1" t="str">
        <f aca="false">INDEX(Orders!$E$2:$E$8001,MATCH(B9345,Orders!$A$2:$A$8001,0))</f>
        <v>Delivered</v>
      </c>
      <c r="K9345" s="1" t="str">
        <f aca="false">LEFT(INDEX(Orders!$C$2:$C$8001,MATCH(B9345,Orders!$A$2:$A$8001,0)),7)</f>
        <v>2025-06</v>
      </c>
    </row>
    <row r="9346" customFormat="false" ht="15" hidden="false" customHeight="true" outlineLevel="0" collapsed="false">
      <c r="A9346" s="1" t="s">
        <v>19816</v>
      </c>
      <c r="B9346" s="1" t="s">
        <v>7001</v>
      </c>
      <c r="C9346" s="1" t="s">
        <v>1997</v>
      </c>
      <c r="D9346" s="1" t="n">
        <v>1</v>
      </c>
      <c r="E9346" s="16" t="n">
        <v>311.15</v>
      </c>
      <c r="F9346" s="17" t="n">
        <v>0</v>
      </c>
      <c r="G9346" s="16" t="n">
        <v>311.15</v>
      </c>
      <c r="I9346" s="1" t="str">
        <f aca="false">INDEX(Products!$C$2:$C$51,MATCH(C9346,Products!$A$2:$A$51,0))</f>
        <v>Sports &amp; Fitness</v>
      </c>
      <c r="J9346" s="1" t="str">
        <f aca="false">INDEX(Orders!$E$2:$E$8001,MATCH(B9346,Orders!$A$2:$A$8001,0))</f>
        <v>Cancelled</v>
      </c>
      <c r="K9346" s="1" t="str">
        <f aca="false">LEFT(INDEX(Orders!$C$2:$C$8001,MATCH(B9346,Orders!$A$2:$A$8001,0)),7)</f>
        <v>2024-02</v>
      </c>
    </row>
    <row r="9347" customFormat="false" ht="15" hidden="false" customHeight="true" outlineLevel="0" collapsed="false">
      <c r="A9347" s="1" t="s">
        <v>19817</v>
      </c>
      <c r="B9347" s="1" t="s">
        <v>7001</v>
      </c>
      <c r="C9347" s="1" t="s">
        <v>1940</v>
      </c>
      <c r="D9347" s="1" t="n">
        <v>2</v>
      </c>
      <c r="E9347" s="16" t="n">
        <v>2374.52</v>
      </c>
      <c r="F9347" s="17" t="n">
        <v>0.05</v>
      </c>
      <c r="G9347" s="16" t="n">
        <v>4511.59</v>
      </c>
      <c r="I9347" s="1" t="str">
        <f aca="false">INDEX(Products!$C$2:$C$51,MATCH(C9347,Products!$A$2:$A$51,0))</f>
        <v>Fashion</v>
      </c>
      <c r="J9347" s="1" t="str">
        <f aca="false">INDEX(Orders!$E$2:$E$8001,MATCH(B9347,Orders!$A$2:$A$8001,0))</f>
        <v>Cancelled</v>
      </c>
      <c r="K9347" s="1" t="str">
        <f aca="false">LEFT(INDEX(Orders!$C$2:$C$8001,MATCH(B9347,Orders!$A$2:$A$8001,0)),7)</f>
        <v>2024-02</v>
      </c>
    </row>
    <row r="9348" customFormat="false" ht="15" hidden="false" customHeight="true" outlineLevel="0" collapsed="false">
      <c r="A9348" s="1" t="s">
        <v>19818</v>
      </c>
      <c r="B9348" s="1" t="s">
        <v>7001</v>
      </c>
      <c r="C9348" s="1" t="s">
        <v>1930</v>
      </c>
      <c r="D9348" s="1" t="n">
        <v>1</v>
      </c>
      <c r="E9348" s="16" t="n">
        <v>2398.35</v>
      </c>
      <c r="F9348" s="17" t="n">
        <v>0</v>
      </c>
      <c r="G9348" s="16" t="n">
        <v>2398.35</v>
      </c>
      <c r="I9348" s="1" t="str">
        <f aca="false">INDEX(Products!$C$2:$C$51,MATCH(C9348,Products!$A$2:$A$51,0))</f>
        <v>Electronics</v>
      </c>
      <c r="J9348" s="1" t="str">
        <f aca="false">INDEX(Orders!$E$2:$E$8001,MATCH(B9348,Orders!$A$2:$A$8001,0))</f>
        <v>Cancelled</v>
      </c>
      <c r="K9348" s="1" t="str">
        <f aca="false">LEFT(INDEX(Orders!$C$2:$C$8001,MATCH(B9348,Orders!$A$2:$A$8001,0)),7)</f>
        <v>2024-02</v>
      </c>
    </row>
    <row r="9349" customFormat="false" ht="15" hidden="false" customHeight="true" outlineLevel="0" collapsed="false">
      <c r="A9349" s="1" t="s">
        <v>19819</v>
      </c>
      <c r="B9349" s="1" t="s">
        <v>7001</v>
      </c>
      <c r="C9349" s="1" t="s">
        <v>2006</v>
      </c>
      <c r="D9349" s="1" t="n">
        <v>1</v>
      </c>
      <c r="E9349" s="16" t="n">
        <v>482.17</v>
      </c>
      <c r="F9349" s="17" t="n">
        <v>0</v>
      </c>
      <c r="G9349" s="16" t="n">
        <v>482.17</v>
      </c>
      <c r="I9349" s="1" t="str">
        <f aca="false">INDEX(Products!$C$2:$C$51,MATCH(C9349,Products!$A$2:$A$51,0))</f>
        <v>Books &amp; Stationery</v>
      </c>
      <c r="J9349" s="1" t="str">
        <f aca="false">INDEX(Orders!$E$2:$E$8001,MATCH(B9349,Orders!$A$2:$A$8001,0))</f>
        <v>Cancelled</v>
      </c>
      <c r="K9349" s="1" t="str">
        <f aca="false">LEFT(INDEX(Orders!$C$2:$C$8001,MATCH(B9349,Orders!$A$2:$A$8001,0)),7)</f>
        <v>2024-02</v>
      </c>
    </row>
    <row r="9350" customFormat="false" ht="15" hidden="false" customHeight="true" outlineLevel="0" collapsed="false">
      <c r="A9350" s="1" t="s">
        <v>19820</v>
      </c>
      <c r="B9350" s="1" t="s">
        <v>7001</v>
      </c>
      <c r="C9350" s="1" t="s">
        <v>1976</v>
      </c>
      <c r="D9350" s="1" t="n">
        <v>2</v>
      </c>
      <c r="E9350" s="16" t="n">
        <v>1603.35</v>
      </c>
      <c r="F9350" s="17" t="n">
        <v>0.2</v>
      </c>
      <c r="G9350" s="16" t="n">
        <v>2565.36</v>
      </c>
      <c r="I9350" s="1" t="str">
        <f aca="false">INDEX(Products!$C$2:$C$51,MATCH(C9350,Products!$A$2:$A$51,0))</f>
        <v>Beauty &amp; Personal Care</v>
      </c>
      <c r="J9350" s="1" t="str">
        <f aca="false">INDEX(Orders!$E$2:$E$8001,MATCH(B9350,Orders!$A$2:$A$8001,0))</f>
        <v>Cancelled</v>
      </c>
      <c r="K9350" s="1" t="str">
        <f aca="false">LEFT(INDEX(Orders!$C$2:$C$8001,MATCH(B9350,Orders!$A$2:$A$8001,0)),7)</f>
        <v>2024-02</v>
      </c>
    </row>
    <row r="9351" customFormat="false" ht="15" hidden="false" customHeight="true" outlineLevel="0" collapsed="false">
      <c r="A9351" s="1" t="s">
        <v>19821</v>
      </c>
      <c r="B9351" s="1" t="s">
        <v>7002</v>
      </c>
      <c r="C9351" s="1" t="s">
        <v>1940</v>
      </c>
      <c r="D9351" s="1" t="n">
        <v>2</v>
      </c>
      <c r="E9351" s="16" t="n">
        <v>2374.52</v>
      </c>
      <c r="F9351" s="17" t="n">
        <v>0</v>
      </c>
      <c r="G9351" s="16" t="n">
        <v>4749.04</v>
      </c>
      <c r="I9351" s="1" t="str">
        <f aca="false">INDEX(Products!$C$2:$C$51,MATCH(C9351,Products!$A$2:$A$51,0))</f>
        <v>Fashion</v>
      </c>
      <c r="J9351" s="1" t="str">
        <f aca="false">INDEX(Orders!$E$2:$E$8001,MATCH(B9351,Orders!$A$2:$A$8001,0))</f>
        <v>Delivered</v>
      </c>
      <c r="K9351" s="1" t="str">
        <f aca="false">LEFT(INDEX(Orders!$C$2:$C$8001,MATCH(B9351,Orders!$A$2:$A$8001,0)),7)</f>
        <v>2025-02</v>
      </c>
    </row>
    <row r="9352" customFormat="false" ht="15" hidden="false" customHeight="true" outlineLevel="0" collapsed="false">
      <c r="A9352" s="1" t="s">
        <v>19822</v>
      </c>
      <c r="B9352" s="1" t="s">
        <v>7002</v>
      </c>
      <c r="C9352" s="1" t="s">
        <v>1935</v>
      </c>
      <c r="D9352" s="1" t="n">
        <v>1</v>
      </c>
      <c r="E9352" s="16" t="n">
        <v>14558.72</v>
      </c>
      <c r="F9352" s="17" t="n">
        <v>0.1</v>
      </c>
      <c r="G9352" s="16" t="n">
        <v>13102.85</v>
      </c>
      <c r="I9352" s="1" t="str">
        <f aca="false">INDEX(Products!$C$2:$C$51,MATCH(C9352,Products!$A$2:$A$51,0))</f>
        <v>Electronics</v>
      </c>
      <c r="J9352" s="1" t="str">
        <f aca="false">INDEX(Orders!$E$2:$E$8001,MATCH(B9352,Orders!$A$2:$A$8001,0))</f>
        <v>Delivered</v>
      </c>
      <c r="K9352" s="1" t="str">
        <f aca="false">LEFT(INDEX(Orders!$C$2:$C$8001,MATCH(B9352,Orders!$A$2:$A$8001,0)),7)</f>
        <v>2025-02</v>
      </c>
    </row>
    <row r="9353" customFormat="false" ht="15" hidden="false" customHeight="true" outlineLevel="0" collapsed="false">
      <c r="A9353" s="1" t="s">
        <v>19823</v>
      </c>
      <c r="B9353" s="1" t="s">
        <v>7003</v>
      </c>
      <c r="C9353" s="1" t="s">
        <v>1940</v>
      </c>
      <c r="D9353" s="1" t="n">
        <v>1</v>
      </c>
      <c r="E9353" s="16" t="n">
        <v>2374.52</v>
      </c>
      <c r="F9353" s="17" t="n">
        <v>0.1</v>
      </c>
      <c r="G9353" s="16" t="n">
        <v>2137.07</v>
      </c>
      <c r="I9353" s="1" t="str">
        <f aca="false">INDEX(Products!$C$2:$C$51,MATCH(C9353,Products!$A$2:$A$51,0))</f>
        <v>Fashion</v>
      </c>
      <c r="J9353" s="1" t="str">
        <f aca="false">INDEX(Orders!$E$2:$E$8001,MATCH(B9353,Orders!$A$2:$A$8001,0))</f>
        <v>Delivered</v>
      </c>
      <c r="K9353" s="1" t="str">
        <f aca="false">LEFT(INDEX(Orders!$C$2:$C$8001,MATCH(B9353,Orders!$A$2:$A$8001,0)),7)</f>
        <v>2024-11</v>
      </c>
    </row>
    <row r="9354" customFormat="false" ht="15" hidden="false" customHeight="true" outlineLevel="0" collapsed="false">
      <c r="A9354" s="1" t="s">
        <v>19824</v>
      </c>
      <c r="B9354" s="1" t="s">
        <v>7003</v>
      </c>
      <c r="C9354" s="1" t="s">
        <v>1959</v>
      </c>
      <c r="D9354" s="1" t="n">
        <v>1</v>
      </c>
      <c r="E9354" s="16" t="n">
        <v>2142.79</v>
      </c>
      <c r="F9354" s="17" t="n">
        <v>0.2</v>
      </c>
      <c r="G9354" s="16" t="n">
        <v>1714.23</v>
      </c>
      <c r="I9354" s="1" t="str">
        <f aca="false">INDEX(Products!$C$2:$C$51,MATCH(C9354,Products!$A$2:$A$51,0))</f>
        <v>Home &amp; Kitchen</v>
      </c>
      <c r="J9354" s="1" t="str">
        <f aca="false">INDEX(Orders!$E$2:$E$8001,MATCH(B9354,Orders!$A$2:$A$8001,0))</f>
        <v>Delivered</v>
      </c>
      <c r="K9354" s="1" t="str">
        <f aca="false">LEFT(INDEX(Orders!$C$2:$C$8001,MATCH(B9354,Orders!$A$2:$A$8001,0)),7)</f>
        <v>2024-11</v>
      </c>
    </row>
    <row r="9355" customFormat="false" ht="15" hidden="false" customHeight="true" outlineLevel="0" collapsed="false">
      <c r="A9355" s="1" t="s">
        <v>19825</v>
      </c>
      <c r="B9355" s="1" t="s">
        <v>7004</v>
      </c>
      <c r="C9355" s="1" t="s">
        <v>1959</v>
      </c>
      <c r="D9355" s="1" t="n">
        <v>1</v>
      </c>
      <c r="E9355" s="16" t="n">
        <v>2142.79</v>
      </c>
      <c r="F9355" s="17" t="n">
        <v>0</v>
      </c>
      <c r="G9355" s="16" t="n">
        <v>2142.79</v>
      </c>
      <c r="I9355" s="1" t="str">
        <f aca="false">INDEX(Products!$C$2:$C$51,MATCH(C9355,Products!$A$2:$A$51,0))</f>
        <v>Home &amp; Kitchen</v>
      </c>
      <c r="J9355" s="1" t="str">
        <f aca="false">INDEX(Orders!$E$2:$E$8001,MATCH(B9355,Orders!$A$2:$A$8001,0))</f>
        <v>Delivered</v>
      </c>
      <c r="K9355" s="1" t="str">
        <f aca="false">LEFT(INDEX(Orders!$C$2:$C$8001,MATCH(B9355,Orders!$A$2:$A$8001,0)),7)</f>
        <v>2025-01</v>
      </c>
    </row>
    <row r="9356" customFormat="false" ht="15" hidden="false" customHeight="true" outlineLevel="0" collapsed="false">
      <c r="A9356" s="1" t="s">
        <v>19826</v>
      </c>
      <c r="B9356" s="1" t="s">
        <v>7005</v>
      </c>
      <c r="C9356" s="1" t="s">
        <v>1937</v>
      </c>
      <c r="D9356" s="1" t="n">
        <v>2</v>
      </c>
      <c r="E9356" s="16" t="n">
        <v>1364.75</v>
      </c>
      <c r="F9356" s="17" t="n">
        <v>0</v>
      </c>
      <c r="G9356" s="16" t="n">
        <v>2729.5</v>
      </c>
      <c r="I9356" s="1" t="str">
        <f aca="false">INDEX(Products!$C$2:$C$51,MATCH(C9356,Products!$A$2:$A$51,0))</f>
        <v>Fashion</v>
      </c>
      <c r="J9356" s="1" t="str">
        <f aca="false">INDEX(Orders!$E$2:$E$8001,MATCH(B9356,Orders!$A$2:$A$8001,0))</f>
        <v>Delivered</v>
      </c>
      <c r="K9356" s="1" t="str">
        <f aca="false">LEFT(INDEX(Orders!$C$2:$C$8001,MATCH(B9356,Orders!$A$2:$A$8001,0)),7)</f>
        <v>2025-12</v>
      </c>
    </row>
    <row r="9357" customFormat="false" ht="15" hidden="false" customHeight="true" outlineLevel="0" collapsed="false">
      <c r="A9357" s="1" t="s">
        <v>19827</v>
      </c>
      <c r="B9357" s="1" t="s">
        <v>7005</v>
      </c>
      <c r="C9357" s="1" t="s">
        <v>2006</v>
      </c>
      <c r="D9357" s="1" t="n">
        <v>1</v>
      </c>
      <c r="E9357" s="16" t="n">
        <v>482.17</v>
      </c>
      <c r="F9357" s="17" t="n">
        <v>0.05</v>
      </c>
      <c r="G9357" s="16" t="n">
        <v>458.06</v>
      </c>
      <c r="I9357" s="1" t="str">
        <f aca="false">INDEX(Products!$C$2:$C$51,MATCH(C9357,Products!$A$2:$A$51,0))</f>
        <v>Books &amp; Stationery</v>
      </c>
      <c r="J9357" s="1" t="str">
        <f aca="false">INDEX(Orders!$E$2:$E$8001,MATCH(B9357,Orders!$A$2:$A$8001,0))</f>
        <v>Delivered</v>
      </c>
      <c r="K9357" s="1" t="str">
        <f aca="false">LEFT(INDEX(Orders!$C$2:$C$8001,MATCH(B9357,Orders!$A$2:$A$8001,0)),7)</f>
        <v>2025-12</v>
      </c>
    </row>
    <row r="9358" customFormat="false" ht="15" hidden="false" customHeight="true" outlineLevel="0" collapsed="false">
      <c r="A9358" s="1" t="s">
        <v>19828</v>
      </c>
      <c r="B9358" s="1" t="s">
        <v>7006</v>
      </c>
      <c r="C9358" s="1" t="s">
        <v>1947</v>
      </c>
      <c r="D9358" s="1" t="n">
        <v>1</v>
      </c>
      <c r="E9358" s="16" t="n">
        <v>4778.51</v>
      </c>
      <c r="F9358" s="17" t="n">
        <v>0</v>
      </c>
      <c r="G9358" s="16" t="n">
        <v>4778.51</v>
      </c>
      <c r="I9358" s="1" t="str">
        <f aca="false">INDEX(Products!$C$2:$C$51,MATCH(C9358,Products!$A$2:$A$51,0))</f>
        <v>Fashion</v>
      </c>
      <c r="J9358" s="1" t="str">
        <f aca="false">INDEX(Orders!$E$2:$E$8001,MATCH(B9358,Orders!$A$2:$A$8001,0))</f>
        <v>Delivered</v>
      </c>
      <c r="K9358" s="1" t="str">
        <f aca="false">LEFT(INDEX(Orders!$C$2:$C$8001,MATCH(B9358,Orders!$A$2:$A$8001,0)),7)</f>
        <v>2025-10</v>
      </c>
    </row>
    <row r="9359" customFormat="false" ht="15" hidden="false" customHeight="true" outlineLevel="0" collapsed="false">
      <c r="A9359" s="1" t="s">
        <v>19829</v>
      </c>
      <c r="B9359" s="1" t="s">
        <v>7007</v>
      </c>
      <c r="C9359" s="1" t="s">
        <v>1997</v>
      </c>
      <c r="D9359" s="1" t="n">
        <v>1</v>
      </c>
      <c r="E9359" s="16" t="n">
        <v>311.15</v>
      </c>
      <c r="F9359" s="17" t="n">
        <v>0.15</v>
      </c>
      <c r="G9359" s="16" t="n">
        <v>264.48</v>
      </c>
      <c r="I9359" s="1" t="str">
        <f aca="false">INDEX(Products!$C$2:$C$51,MATCH(C9359,Products!$A$2:$A$51,0))</f>
        <v>Sports &amp; Fitness</v>
      </c>
      <c r="J9359" s="1" t="str">
        <f aca="false">INDEX(Orders!$E$2:$E$8001,MATCH(B9359,Orders!$A$2:$A$8001,0))</f>
        <v>Delivered</v>
      </c>
      <c r="K9359" s="1" t="str">
        <f aca="false">LEFT(INDEX(Orders!$C$2:$C$8001,MATCH(B9359,Orders!$A$2:$A$8001,0)),7)</f>
        <v>2024-11</v>
      </c>
    </row>
    <row r="9360" customFormat="false" ht="15" hidden="false" customHeight="true" outlineLevel="0" collapsed="false">
      <c r="A9360" s="1" t="s">
        <v>19830</v>
      </c>
      <c r="B9360" s="1" t="s">
        <v>7008</v>
      </c>
      <c r="C9360" s="1" t="s">
        <v>1930</v>
      </c>
      <c r="D9360" s="1" t="n">
        <v>1</v>
      </c>
      <c r="E9360" s="16" t="n">
        <v>2398.35</v>
      </c>
      <c r="F9360" s="17" t="n">
        <v>0.15</v>
      </c>
      <c r="G9360" s="16" t="n">
        <v>2038.6</v>
      </c>
      <c r="I9360" s="1" t="str">
        <f aca="false">INDEX(Products!$C$2:$C$51,MATCH(C9360,Products!$A$2:$A$51,0))</f>
        <v>Electronics</v>
      </c>
      <c r="J9360" s="1" t="str">
        <f aca="false">INDEX(Orders!$E$2:$E$8001,MATCH(B9360,Orders!$A$2:$A$8001,0))</f>
        <v>Delivered</v>
      </c>
      <c r="K9360" s="1" t="str">
        <f aca="false">LEFT(INDEX(Orders!$C$2:$C$8001,MATCH(B9360,Orders!$A$2:$A$8001,0)),7)</f>
        <v>2025-01</v>
      </c>
    </row>
    <row r="9361" customFormat="false" ht="15" hidden="false" customHeight="true" outlineLevel="0" collapsed="false">
      <c r="A9361" s="1" t="s">
        <v>19831</v>
      </c>
      <c r="B9361" s="1" t="s">
        <v>7008</v>
      </c>
      <c r="C9361" s="1" t="s">
        <v>1979</v>
      </c>
      <c r="D9361" s="1" t="n">
        <v>2</v>
      </c>
      <c r="E9361" s="16" t="n">
        <v>623</v>
      </c>
      <c r="F9361" s="17" t="n">
        <v>0</v>
      </c>
      <c r="G9361" s="16" t="n">
        <v>1246</v>
      </c>
      <c r="I9361" s="1" t="str">
        <f aca="false">INDEX(Products!$C$2:$C$51,MATCH(C9361,Products!$A$2:$A$51,0))</f>
        <v>Beauty &amp; Personal Care</v>
      </c>
      <c r="J9361" s="1" t="str">
        <f aca="false">INDEX(Orders!$E$2:$E$8001,MATCH(B9361,Orders!$A$2:$A$8001,0))</f>
        <v>Delivered</v>
      </c>
      <c r="K9361" s="1" t="str">
        <f aca="false">LEFT(INDEX(Orders!$C$2:$C$8001,MATCH(B9361,Orders!$A$2:$A$8001,0)),7)</f>
        <v>2025-01</v>
      </c>
    </row>
    <row r="9362" customFormat="false" ht="15" hidden="false" customHeight="true" outlineLevel="0" collapsed="false">
      <c r="A9362" s="1" t="s">
        <v>19832</v>
      </c>
      <c r="B9362" s="1" t="s">
        <v>7009</v>
      </c>
      <c r="C9362" s="1" t="s">
        <v>2007</v>
      </c>
      <c r="D9362" s="1" t="n">
        <v>1</v>
      </c>
      <c r="E9362" s="16" t="n">
        <v>750.27</v>
      </c>
      <c r="F9362" s="17" t="n">
        <v>0</v>
      </c>
      <c r="G9362" s="16" t="n">
        <v>750.27</v>
      </c>
      <c r="I9362" s="1" t="str">
        <f aca="false">INDEX(Products!$C$2:$C$51,MATCH(C9362,Products!$A$2:$A$51,0))</f>
        <v>Books &amp; Stationery</v>
      </c>
      <c r="J9362" s="1" t="str">
        <f aca="false">INDEX(Orders!$E$2:$E$8001,MATCH(B9362,Orders!$A$2:$A$8001,0))</f>
        <v>Delivered</v>
      </c>
      <c r="K9362" s="1" t="str">
        <f aca="false">LEFT(INDEX(Orders!$C$2:$C$8001,MATCH(B9362,Orders!$A$2:$A$8001,0)),7)</f>
        <v>2025-10</v>
      </c>
    </row>
    <row r="9363" customFormat="false" ht="15" hidden="false" customHeight="true" outlineLevel="0" collapsed="false">
      <c r="A9363" s="1" t="s">
        <v>19833</v>
      </c>
      <c r="B9363" s="1" t="s">
        <v>7009</v>
      </c>
      <c r="C9363" s="1" t="s">
        <v>1990</v>
      </c>
      <c r="D9363" s="1" t="n">
        <v>1</v>
      </c>
      <c r="E9363" s="16" t="n">
        <v>5311.32</v>
      </c>
      <c r="F9363" s="17" t="n">
        <v>0</v>
      </c>
      <c r="G9363" s="16" t="n">
        <v>5311.32</v>
      </c>
      <c r="I9363" s="1" t="str">
        <f aca="false">INDEX(Products!$C$2:$C$51,MATCH(C9363,Products!$A$2:$A$51,0))</f>
        <v>Sports &amp; Fitness</v>
      </c>
      <c r="J9363" s="1" t="str">
        <f aca="false">INDEX(Orders!$E$2:$E$8001,MATCH(B9363,Orders!$A$2:$A$8001,0))</f>
        <v>Delivered</v>
      </c>
      <c r="K9363" s="1" t="str">
        <f aca="false">LEFT(INDEX(Orders!$C$2:$C$8001,MATCH(B9363,Orders!$A$2:$A$8001,0)),7)</f>
        <v>2025-10</v>
      </c>
    </row>
    <row r="9364" customFormat="false" ht="15" hidden="false" customHeight="true" outlineLevel="0" collapsed="false">
      <c r="A9364" s="1" t="s">
        <v>19834</v>
      </c>
      <c r="B9364" s="1" t="s">
        <v>7010</v>
      </c>
      <c r="C9364" s="1" t="s">
        <v>1982</v>
      </c>
      <c r="D9364" s="1" t="n">
        <v>1</v>
      </c>
      <c r="E9364" s="16" t="n">
        <v>1808.21</v>
      </c>
      <c r="F9364" s="17" t="n">
        <v>0.15</v>
      </c>
      <c r="G9364" s="16" t="n">
        <v>1536.98</v>
      </c>
      <c r="I9364" s="1" t="str">
        <f aca="false">INDEX(Products!$C$2:$C$51,MATCH(C9364,Products!$A$2:$A$51,0))</f>
        <v>Beauty &amp; Personal Care</v>
      </c>
      <c r="J9364" s="1" t="str">
        <f aca="false">INDEX(Orders!$E$2:$E$8001,MATCH(B9364,Orders!$A$2:$A$8001,0))</f>
        <v>Delivered</v>
      </c>
      <c r="K9364" s="1" t="str">
        <f aca="false">LEFT(INDEX(Orders!$C$2:$C$8001,MATCH(B9364,Orders!$A$2:$A$8001,0)),7)</f>
        <v>2024-12</v>
      </c>
    </row>
    <row r="9365" customFormat="false" ht="15" hidden="false" customHeight="true" outlineLevel="0" collapsed="false">
      <c r="A9365" s="1" t="s">
        <v>19835</v>
      </c>
      <c r="B9365" s="1" t="s">
        <v>7010</v>
      </c>
      <c r="C9365" s="1" t="s">
        <v>1940</v>
      </c>
      <c r="D9365" s="1" t="n">
        <v>2</v>
      </c>
      <c r="E9365" s="16" t="n">
        <v>2374.52</v>
      </c>
      <c r="F9365" s="17" t="n">
        <v>0</v>
      </c>
      <c r="G9365" s="16" t="n">
        <v>4749.04</v>
      </c>
      <c r="I9365" s="1" t="str">
        <f aca="false">INDEX(Products!$C$2:$C$51,MATCH(C9365,Products!$A$2:$A$51,0))</f>
        <v>Fashion</v>
      </c>
      <c r="J9365" s="1" t="str">
        <f aca="false">INDEX(Orders!$E$2:$E$8001,MATCH(B9365,Orders!$A$2:$A$8001,0))</f>
        <v>Delivered</v>
      </c>
      <c r="K9365" s="1" t="str">
        <f aca="false">LEFT(INDEX(Orders!$C$2:$C$8001,MATCH(B9365,Orders!$A$2:$A$8001,0)),7)</f>
        <v>2024-12</v>
      </c>
    </row>
    <row r="9366" customFormat="false" ht="15" hidden="false" customHeight="true" outlineLevel="0" collapsed="false">
      <c r="A9366" s="1" t="s">
        <v>19836</v>
      </c>
      <c r="B9366" s="1" t="s">
        <v>7011</v>
      </c>
      <c r="C9366" s="1" t="s">
        <v>1990</v>
      </c>
      <c r="D9366" s="1" t="n">
        <v>1</v>
      </c>
      <c r="E9366" s="16" t="n">
        <v>5311.32</v>
      </c>
      <c r="F9366" s="17" t="n">
        <v>0.1</v>
      </c>
      <c r="G9366" s="16" t="n">
        <v>4780.19</v>
      </c>
      <c r="I9366" s="1" t="str">
        <f aca="false">INDEX(Products!$C$2:$C$51,MATCH(C9366,Products!$A$2:$A$51,0))</f>
        <v>Sports &amp; Fitness</v>
      </c>
      <c r="J9366" s="1" t="str">
        <f aca="false">INDEX(Orders!$E$2:$E$8001,MATCH(B9366,Orders!$A$2:$A$8001,0))</f>
        <v>Delivered</v>
      </c>
      <c r="K9366" s="1" t="str">
        <f aca="false">LEFT(INDEX(Orders!$C$2:$C$8001,MATCH(B9366,Orders!$A$2:$A$8001,0)),7)</f>
        <v>2025-03</v>
      </c>
    </row>
    <row r="9367" customFormat="false" ht="15" hidden="false" customHeight="true" outlineLevel="0" collapsed="false">
      <c r="A9367" s="1" t="s">
        <v>19837</v>
      </c>
      <c r="B9367" s="1" t="s">
        <v>7012</v>
      </c>
      <c r="C9367" s="1" t="s">
        <v>1949</v>
      </c>
      <c r="D9367" s="1" t="n">
        <v>1</v>
      </c>
      <c r="E9367" s="16" t="n">
        <v>4185.64</v>
      </c>
      <c r="F9367" s="17" t="n">
        <v>0</v>
      </c>
      <c r="G9367" s="16" t="n">
        <v>4185.64</v>
      </c>
      <c r="I9367" s="1" t="str">
        <f aca="false">INDEX(Products!$C$2:$C$51,MATCH(C9367,Products!$A$2:$A$51,0))</f>
        <v>Fashion</v>
      </c>
      <c r="J9367" s="1" t="str">
        <f aca="false">INDEX(Orders!$E$2:$E$8001,MATCH(B9367,Orders!$A$2:$A$8001,0))</f>
        <v>Returned</v>
      </c>
      <c r="K9367" s="1" t="str">
        <f aca="false">LEFT(INDEX(Orders!$C$2:$C$8001,MATCH(B9367,Orders!$A$2:$A$8001,0)),7)</f>
        <v>2025-02</v>
      </c>
    </row>
    <row r="9368" customFormat="false" ht="15" hidden="false" customHeight="true" outlineLevel="0" collapsed="false">
      <c r="A9368" s="1" t="s">
        <v>19838</v>
      </c>
      <c r="B9368" s="1" t="s">
        <v>7012</v>
      </c>
      <c r="C9368" s="1" t="s">
        <v>2006</v>
      </c>
      <c r="D9368" s="1" t="n">
        <v>2</v>
      </c>
      <c r="E9368" s="16" t="n">
        <v>482.17</v>
      </c>
      <c r="F9368" s="17" t="n">
        <v>0.05</v>
      </c>
      <c r="G9368" s="16" t="n">
        <v>916.12</v>
      </c>
      <c r="I9368" s="1" t="str">
        <f aca="false">INDEX(Products!$C$2:$C$51,MATCH(C9368,Products!$A$2:$A$51,0))</f>
        <v>Books &amp; Stationery</v>
      </c>
      <c r="J9368" s="1" t="str">
        <f aca="false">INDEX(Orders!$E$2:$E$8001,MATCH(B9368,Orders!$A$2:$A$8001,0))</f>
        <v>Returned</v>
      </c>
      <c r="K9368" s="1" t="str">
        <f aca="false">LEFT(INDEX(Orders!$C$2:$C$8001,MATCH(B9368,Orders!$A$2:$A$8001,0)),7)</f>
        <v>2025-02</v>
      </c>
    </row>
    <row r="9369" customFormat="false" ht="15" hidden="false" customHeight="true" outlineLevel="0" collapsed="false">
      <c r="A9369" s="1" t="s">
        <v>19839</v>
      </c>
      <c r="B9369" s="1" t="s">
        <v>7012</v>
      </c>
      <c r="C9369" s="1" t="s">
        <v>1997</v>
      </c>
      <c r="D9369" s="1" t="n">
        <v>1</v>
      </c>
      <c r="E9369" s="16" t="n">
        <v>311.15</v>
      </c>
      <c r="F9369" s="17" t="n">
        <v>0</v>
      </c>
      <c r="G9369" s="16" t="n">
        <v>311.15</v>
      </c>
      <c r="I9369" s="1" t="str">
        <f aca="false">INDEX(Products!$C$2:$C$51,MATCH(C9369,Products!$A$2:$A$51,0))</f>
        <v>Sports &amp; Fitness</v>
      </c>
      <c r="J9369" s="1" t="str">
        <f aca="false">INDEX(Orders!$E$2:$E$8001,MATCH(B9369,Orders!$A$2:$A$8001,0))</f>
        <v>Returned</v>
      </c>
      <c r="K9369" s="1" t="str">
        <f aca="false">LEFT(INDEX(Orders!$C$2:$C$8001,MATCH(B9369,Orders!$A$2:$A$8001,0)),7)</f>
        <v>2025-02</v>
      </c>
    </row>
    <row r="9370" customFormat="false" ht="15" hidden="false" customHeight="true" outlineLevel="0" collapsed="false">
      <c r="A9370" s="1" t="s">
        <v>19840</v>
      </c>
      <c r="B9370" s="1" t="s">
        <v>7013</v>
      </c>
      <c r="C9370" s="1" t="s">
        <v>2006</v>
      </c>
      <c r="D9370" s="1" t="n">
        <v>1</v>
      </c>
      <c r="E9370" s="16" t="n">
        <v>482.17</v>
      </c>
      <c r="F9370" s="17" t="n">
        <v>0.1</v>
      </c>
      <c r="G9370" s="16" t="n">
        <v>433.95</v>
      </c>
      <c r="I9370" s="1" t="str">
        <f aca="false">INDEX(Products!$C$2:$C$51,MATCH(C9370,Products!$A$2:$A$51,0))</f>
        <v>Books &amp; Stationery</v>
      </c>
      <c r="J9370" s="1" t="str">
        <f aca="false">INDEX(Orders!$E$2:$E$8001,MATCH(B9370,Orders!$A$2:$A$8001,0))</f>
        <v>Delivered</v>
      </c>
      <c r="K9370" s="1" t="str">
        <f aca="false">LEFT(INDEX(Orders!$C$2:$C$8001,MATCH(B9370,Orders!$A$2:$A$8001,0)),7)</f>
        <v>2025-05</v>
      </c>
    </row>
    <row r="9371" customFormat="false" ht="15" hidden="false" customHeight="true" outlineLevel="0" collapsed="false">
      <c r="A9371" s="1" t="s">
        <v>19841</v>
      </c>
      <c r="B9371" s="1" t="s">
        <v>7013</v>
      </c>
      <c r="C9371" s="1" t="s">
        <v>1940</v>
      </c>
      <c r="D9371" s="1" t="n">
        <v>2</v>
      </c>
      <c r="E9371" s="16" t="n">
        <v>2374.52</v>
      </c>
      <c r="F9371" s="17" t="n">
        <v>0</v>
      </c>
      <c r="G9371" s="16" t="n">
        <v>4749.04</v>
      </c>
      <c r="I9371" s="1" t="str">
        <f aca="false">INDEX(Products!$C$2:$C$51,MATCH(C9371,Products!$A$2:$A$51,0))</f>
        <v>Fashion</v>
      </c>
      <c r="J9371" s="1" t="str">
        <f aca="false">INDEX(Orders!$E$2:$E$8001,MATCH(B9371,Orders!$A$2:$A$8001,0))</f>
        <v>Delivered</v>
      </c>
      <c r="K9371" s="1" t="str">
        <f aca="false">LEFT(INDEX(Orders!$C$2:$C$8001,MATCH(B9371,Orders!$A$2:$A$8001,0)),7)</f>
        <v>2025-05</v>
      </c>
    </row>
    <row r="9372" customFormat="false" ht="15" hidden="false" customHeight="true" outlineLevel="0" collapsed="false">
      <c r="A9372" s="1" t="s">
        <v>19842</v>
      </c>
      <c r="B9372" s="1" t="s">
        <v>7014</v>
      </c>
      <c r="C9372" s="1" t="s">
        <v>1995</v>
      </c>
      <c r="D9372" s="1" t="n">
        <v>1</v>
      </c>
      <c r="E9372" s="16" t="n">
        <v>2914.27</v>
      </c>
      <c r="F9372" s="17" t="n">
        <v>0.2</v>
      </c>
      <c r="G9372" s="16" t="n">
        <v>2331.42</v>
      </c>
      <c r="I9372" s="1" t="str">
        <f aca="false">INDEX(Products!$C$2:$C$51,MATCH(C9372,Products!$A$2:$A$51,0))</f>
        <v>Sports &amp; Fitness</v>
      </c>
      <c r="J9372" s="1" t="str">
        <f aca="false">INDEX(Orders!$E$2:$E$8001,MATCH(B9372,Orders!$A$2:$A$8001,0))</f>
        <v>Delivered</v>
      </c>
      <c r="K9372" s="1" t="str">
        <f aca="false">LEFT(INDEX(Orders!$C$2:$C$8001,MATCH(B9372,Orders!$A$2:$A$8001,0)),7)</f>
        <v>2025-10</v>
      </c>
    </row>
    <row r="9373" customFormat="false" ht="15" hidden="false" customHeight="true" outlineLevel="0" collapsed="false">
      <c r="A9373" s="1" t="s">
        <v>19843</v>
      </c>
      <c r="B9373" s="1" t="s">
        <v>7015</v>
      </c>
      <c r="C9373" s="1" t="s">
        <v>1924</v>
      </c>
      <c r="D9373" s="1" t="n">
        <v>1</v>
      </c>
      <c r="E9373" s="16" t="n">
        <v>1971</v>
      </c>
      <c r="F9373" s="17" t="n">
        <v>0</v>
      </c>
      <c r="G9373" s="16" t="n">
        <v>1971</v>
      </c>
      <c r="I9373" s="1" t="str">
        <f aca="false">INDEX(Products!$C$2:$C$51,MATCH(C9373,Products!$A$2:$A$51,0))</f>
        <v>Electronics</v>
      </c>
      <c r="J9373" s="1" t="str">
        <f aca="false">INDEX(Orders!$E$2:$E$8001,MATCH(B9373,Orders!$A$2:$A$8001,0))</f>
        <v>Delivered</v>
      </c>
      <c r="K9373" s="1" t="str">
        <f aca="false">LEFT(INDEX(Orders!$C$2:$C$8001,MATCH(B9373,Orders!$A$2:$A$8001,0)),7)</f>
        <v>2024-11</v>
      </c>
    </row>
    <row r="9374" customFormat="false" ht="15" hidden="false" customHeight="true" outlineLevel="0" collapsed="false">
      <c r="A9374" s="1" t="s">
        <v>19844</v>
      </c>
      <c r="B9374" s="1" t="s">
        <v>7015</v>
      </c>
      <c r="C9374" s="1" t="s">
        <v>1990</v>
      </c>
      <c r="D9374" s="1" t="n">
        <v>1</v>
      </c>
      <c r="E9374" s="16" t="n">
        <v>5311.32</v>
      </c>
      <c r="F9374" s="17" t="n">
        <v>0.05</v>
      </c>
      <c r="G9374" s="16" t="n">
        <v>5045.75</v>
      </c>
      <c r="I9374" s="1" t="str">
        <f aca="false">INDEX(Products!$C$2:$C$51,MATCH(C9374,Products!$A$2:$A$51,0))</f>
        <v>Sports &amp; Fitness</v>
      </c>
      <c r="J9374" s="1" t="str">
        <f aca="false">INDEX(Orders!$E$2:$E$8001,MATCH(B9374,Orders!$A$2:$A$8001,0))</f>
        <v>Delivered</v>
      </c>
      <c r="K9374" s="1" t="str">
        <f aca="false">LEFT(INDEX(Orders!$C$2:$C$8001,MATCH(B9374,Orders!$A$2:$A$8001,0)),7)</f>
        <v>2024-11</v>
      </c>
    </row>
    <row r="9375" customFormat="false" ht="15" hidden="false" customHeight="true" outlineLevel="0" collapsed="false">
      <c r="A9375" s="1" t="s">
        <v>19845</v>
      </c>
      <c r="B9375" s="1" t="s">
        <v>7016</v>
      </c>
      <c r="C9375" s="1" t="s">
        <v>1973</v>
      </c>
      <c r="D9375" s="1" t="n">
        <v>1</v>
      </c>
      <c r="E9375" s="16" t="n">
        <v>1158.24</v>
      </c>
      <c r="F9375" s="17" t="n">
        <v>0.1</v>
      </c>
      <c r="G9375" s="16" t="n">
        <v>1042.42</v>
      </c>
      <c r="I9375" s="1" t="str">
        <f aca="false">INDEX(Products!$C$2:$C$51,MATCH(C9375,Products!$A$2:$A$51,0))</f>
        <v>Home &amp; Kitchen</v>
      </c>
      <c r="J9375" s="1" t="str">
        <f aca="false">INDEX(Orders!$E$2:$E$8001,MATCH(B9375,Orders!$A$2:$A$8001,0))</f>
        <v>Delivered</v>
      </c>
      <c r="K9375" s="1" t="str">
        <f aca="false">LEFT(INDEX(Orders!$C$2:$C$8001,MATCH(B9375,Orders!$A$2:$A$8001,0)),7)</f>
        <v>2024-06</v>
      </c>
    </row>
    <row r="9376" customFormat="false" ht="15" hidden="false" customHeight="true" outlineLevel="0" collapsed="false">
      <c r="A9376" s="1" t="s">
        <v>19846</v>
      </c>
      <c r="B9376" s="1" t="s">
        <v>7017</v>
      </c>
      <c r="C9376" s="1" t="s">
        <v>1971</v>
      </c>
      <c r="D9376" s="1" t="n">
        <v>2</v>
      </c>
      <c r="E9376" s="16" t="n">
        <v>2073.63</v>
      </c>
      <c r="F9376" s="17" t="n">
        <v>0</v>
      </c>
      <c r="G9376" s="16" t="n">
        <v>4147.26</v>
      </c>
      <c r="I9376" s="1" t="str">
        <f aca="false">INDEX(Products!$C$2:$C$51,MATCH(C9376,Products!$A$2:$A$51,0))</f>
        <v>Home &amp; Kitchen</v>
      </c>
      <c r="J9376" s="1" t="str">
        <f aca="false">INDEX(Orders!$E$2:$E$8001,MATCH(B9376,Orders!$A$2:$A$8001,0))</f>
        <v>Delivered</v>
      </c>
      <c r="K9376" s="1" t="str">
        <f aca="false">LEFT(INDEX(Orders!$C$2:$C$8001,MATCH(B9376,Orders!$A$2:$A$8001,0)),7)</f>
        <v>2024-01</v>
      </c>
    </row>
    <row r="9377" customFormat="false" ht="15" hidden="false" customHeight="true" outlineLevel="0" collapsed="false">
      <c r="A9377" s="1" t="s">
        <v>19847</v>
      </c>
      <c r="B9377" s="1" t="s">
        <v>7017</v>
      </c>
      <c r="C9377" s="1" t="s">
        <v>1953</v>
      </c>
      <c r="D9377" s="1" t="n">
        <v>3</v>
      </c>
      <c r="E9377" s="16" t="n">
        <v>4914.12</v>
      </c>
      <c r="F9377" s="17" t="n">
        <v>0.05</v>
      </c>
      <c r="G9377" s="16" t="n">
        <v>14005.24</v>
      </c>
      <c r="I9377" s="1" t="str">
        <f aca="false">INDEX(Products!$C$2:$C$51,MATCH(C9377,Products!$A$2:$A$51,0))</f>
        <v>Fashion</v>
      </c>
      <c r="J9377" s="1" t="str">
        <f aca="false">INDEX(Orders!$E$2:$E$8001,MATCH(B9377,Orders!$A$2:$A$8001,0))</f>
        <v>Delivered</v>
      </c>
      <c r="K9377" s="1" t="str">
        <f aca="false">LEFT(INDEX(Orders!$C$2:$C$8001,MATCH(B9377,Orders!$A$2:$A$8001,0)),7)</f>
        <v>2024-01</v>
      </c>
    </row>
    <row r="9378" customFormat="false" ht="15" hidden="false" customHeight="true" outlineLevel="0" collapsed="false">
      <c r="A9378" s="1" t="s">
        <v>19848</v>
      </c>
      <c r="B9378" s="1" t="s">
        <v>7017</v>
      </c>
      <c r="C9378" s="1" t="s">
        <v>2006</v>
      </c>
      <c r="D9378" s="1" t="n">
        <v>1</v>
      </c>
      <c r="E9378" s="16" t="n">
        <v>482.17</v>
      </c>
      <c r="F9378" s="17" t="n">
        <v>0</v>
      </c>
      <c r="G9378" s="16" t="n">
        <v>482.17</v>
      </c>
      <c r="I9378" s="1" t="str">
        <f aca="false">INDEX(Products!$C$2:$C$51,MATCH(C9378,Products!$A$2:$A$51,0))</f>
        <v>Books &amp; Stationery</v>
      </c>
      <c r="J9378" s="1" t="str">
        <f aca="false">INDEX(Orders!$E$2:$E$8001,MATCH(B9378,Orders!$A$2:$A$8001,0))</f>
        <v>Delivered</v>
      </c>
      <c r="K9378" s="1" t="str">
        <f aca="false">LEFT(INDEX(Orders!$C$2:$C$8001,MATCH(B9378,Orders!$A$2:$A$8001,0)),7)</f>
        <v>2024-01</v>
      </c>
    </row>
    <row r="9379" customFormat="false" ht="15" hidden="false" customHeight="true" outlineLevel="0" collapsed="false">
      <c r="A9379" s="1" t="s">
        <v>19849</v>
      </c>
      <c r="B9379" s="1" t="s">
        <v>7018</v>
      </c>
      <c r="C9379" s="1" t="s">
        <v>1973</v>
      </c>
      <c r="D9379" s="1" t="n">
        <v>1</v>
      </c>
      <c r="E9379" s="16" t="n">
        <v>1158.24</v>
      </c>
      <c r="F9379" s="17" t="n">
        <v>0.05</v>
      </c>
      <c r="G9379" s="16" t="n">
        <v>1100.33</v>
      </c>
      <c r="I9379" s="1" t="str">
        <f aca="false">INDEX(Products!$C$2:$C$51,MATCH(C9379,Products!$A$2:$A$51,0))</f>
        <v>Home &amp; Kitchen</v>
      </c>
      <c r="J9379" s="1" t="str">
        <f aca="false">INDEX(Orders!$E$2:$E$8001,MATCH(B9379,Orders!$A$2:$A$8001,0))</f>
        <v>Returned</v>
      </c>
      <c r="K9379" s="1" t="str">
        <f aca="false">LEFT(INDEX(Orders!$C$2:$C$8001,MATCH(B9379,Orders!$A$2:$A$8001,0)),7)</f>
        <v>2025-11</v>
      </c>
    </row>
    <row r="9380" customFormat="false" ht="15" hidden="false" customHeight="true" outlineLevel="0" collapsed="false">
      <c r="A9380" s="1" t="s">
        <v>19850</v>
      </c>
      <c r="B9380" s="1" t="s">
        <v>7019</v>
      </c>
      <c r="C9380" s="1" t="s">
        <v>1979</v>
      </c>
      <c r="D9380" s="1" t="n">
        <v>1</v>
      </c>
      <c r="E9380" s="16" t="n">
        <v>623</v>
      </c>
      <c r="F9380" s="17" t="n">
        <v>0.15</v>
      </c>
      <c r="G9380" s="16" t="n">
        <v>529.55</v>
      </c>
      <c r="I9380" s="1" t="str">
        <f aca="false">INDEX(Products!$C$2:$C$51,MATCH(C9380,Products!$A$2:$A$51,0))</f>
        <v>Beauty &amp; Personal Care</v>
      </c>
      <c r="J9380" s="1" t="str">
        <f aca="false">INDEX(Orders!$E$2:$E$8001,MATCH(B9380,Orders!$A$2:$A$8001,0))</f>
        <v>Delivered</v>
      </c>
      <c r="K9380" s="1" t="str">
        <f aca="false">LEFT(INDEX(Orders!$C$2:$C$8001,MATCH(B9380,Orders!$A$2:$A$8001,0)),7)</f>
        <v>2025-04</v>
      </c>
    </row>
    <row r="9381" customFormat="false" ht="15" hidden="false" customHeight="true" outlineLevel="0" collapsed="false">
      <c r="A9381" s="1" t="s">
        <v>19851</v>
      </c>
      <c r="B9381" s="1" t="s">
        <v>7019</v>
      </c>
      <c r="C9381" s="1" t="s">
        <v>2006</v>
      </c>
      <c r="D9381" s="1" t="n">
        <v>1</v>
      </c>
      <c r="E9381" s="16" t="n">
        <v>482.17</v>
      </c>
      <c r="F9381" s="17" t="n">
        <v>0.1</v>
      </c>
      <c r="G9381" s="16" t="n">
        <v>433.95</v>
      </c>
      <c r="I9381" s="1" t="str">
        <f aca="false">INDEX(Products!$C$2:$C$51,MATCH(C9381,Products!$A$2:$A$51,0))</f>
        <v>Books &amp; Stationery</v>
      </c>
      <c r="J9381" s="1" t="str">
        <f aca="false">INDEX(Orders!$E$2:$E$8001,MATCH(B9381,Orders!$A$2:$A$8001,0))</f>
        <v>Delivered</v>
      </c>
      <c r="K9381" s="1" t="str">
        <f aca="false">LEFT(INDEX(Orders!$C$2:$C$8001,MATCH(B9381,Orders!$A$2:$A$8001,0)),7)</f>
        <v>2025-04</v>
      </c>
    </row>
    <row r="9382" customFormat="false" ht="15" hidden="false" customHeight="true" outlineLevel="0" collapsed="false">
      <c r="A9382" s="1" t="s">
        <v>19852</v>
      </c>
      <c r="B9382" s="1" t="s">
        <v>7019</v>
      </c>
      <c r="C9382" s="1" t="s">
        <v>1918</v>
      </c>
      <c r="D9382" s="1" t="n">
        <v>2</v>
      </c>
      <c r="E9382" s="16" t="n">
        <v>2978.99</v>
      </c>
      <c r="F9382" s="17" t="n">
        <v>0</v>
      </c>
      <c r="G9382" s="16" t="n">
        <v>5957.98</v>
      </c>
      <c r="I9382" s="1" t="str">
        <f aca="false">INDEX(Products!$C$2:$C$51,MATCH(C9382,Products!$A$2:$A$51,0))</f>
        <v>Electronics</v>
      </c>
      <c r="J9382" s="1" t="str">
        <f aca="false">INDEX(Orders!$E$2:$E$8001,MATCH(B9382,Orders!$A$2:$A$8001,0))</f>
        <v>Delivered</v>
      </c>
      <c r="K9382" s="1" t="str">
        <f aca="false">LEFT(INDEX(Orders!$C$2:$C$8001,MATCH(B9382,Orders!$A$2:$A$8001,0)),7)</f>
        <v>2025-04</v>
      </c>
    </row>
    <row r="9383" customFormat="false" ht="15" hidden="false" customHeight="true" outlineLevel="0" collapsed="false">
      <c r="A9383" s="1" t="s">
        <v>19853</v>
      </c>
      <c r="B9383" s="1" t="s">
        <v>7019</v>
      </c>
      <c r="C9383" s="1" t="s">
        <v>1990</v>
      </c>
      <c r="D9383" s="1" t="n">
        <v>1</v>
      </c>
      <c r="E9383" s="16" t="n">
        <v>5311.32</v>
      </c>
      <c r="F9383" s="17" t="n">
        <v>0</v>
      </c>
      <c r="G9383" s="16" t="n">
        <v>5311.32</v>
      </c>
      <c r="I9383" s="1" t="str">
        <f aca="false">INDEX(Products!$C$2:$C$51,MATCH(C9383,Products!$A$2:$A$51,0))</f>
        <v>Sports &amp; Fitness</v>
      </c>
      <c r="J9383" s="1" t="str">
        <f aca="false">INDEX(Orders!$E$2:$E$8001,MATCH(B9383,Orders!$A$2:$A$8001,0))</f>
        <v>Delivered</v>
      </c>
      <c r="K9383" s="1" t="str">
        <f aca="false">LEFT(INDEX(Orders!$C$2:$C$8001,MATCH(B9383,Orders!$A$2:$A$8001,0)),7)</f>
        <v>2025-04</v>
      </c>
    </row>
    <row r="9384" customFormat="false" ht="15" hidden="false" customHeight="true" outlineLevel="0" collapsed="false">
      <c r="A9384" s="1" t="s">
        <v>19854</v>
      </c>
      <c r="B9384" s="1" t="s">
        <v>7020</v>
      </c>
      <c r="C9384" s="1" t="s">
        <v>1940</v>
      </c>
      <c r="D9384" s="1" t="n">
        <v>1</v>
      </c>
      <c r="E9384" s="16" t="n">
        <v>2374.52</v>
      </c>
      <c r="F9384" s="17" t="n">
        <v>0.1</v>
      </c>
      <c r="G9384" s="16" t="n">
        <v>2137.07</v>
      </c>
      <c r="I9384" s="1" t="str">
        <f aca="false">INDEX(Products!$C$2:$C$51,MATCH(C9384,Products!$A$2:$A$51,0))</f>
        <v>Fashion</v>
      </c>
      <c r="J9384" s="1" t="str">
        <f aca="false">INDEX(Orders!$E$2:$E$8001,MATCH(B9384,Orders!$A$2:$A$8001,0))</f>
        <v>Delivered</v>
      </c>
      <c r="K9384" s="1" t="str">
        <f aca="false">LEFT(INDEX(Orders!$C$2:$C$8001,MATCH(B9384,Orders!$A$2:$A$8001,0)),7)</f>
        <v>2025-10</v>
      </c>
    </row>
    <row r="9385" customFormat="false" ht="15" hidden="false" customHeight="true" outlineLevel="0" collapsed="false">
      <c r="A9385" s="1" t="s">
        <v>19855</v>
      </c>
      <c r="B9385" s="1" t="s">
        <v>7020</v>
      </c>
      <c r="C9385" s="1" t="s">
        <v>1975</v>
      </c>
      <c r="D9385" s="1" t="n">
        <v>1</v>
      </c>
      <c r="E9385" s="16" t="n">
        <v>862.99</v>
      </c>
      <c r="F9385" s="17" t="n">
        <v>0.05</v>
      </c>
      <c r="G9385" s="16" t="n">
        <v>819.84</v>
      </c>
      <c r="I9385" s="1" t="str">
        <f aca="false">INDEX(Products!$C$2:$C$51,MATCH(C9385,Products!$A$2:$A$51,0))</f>
        <v>Beauty &amp; Personal Care</v>
      </c>
      <c r="J9385" s="1" t="str">
        <f aca="false">INDEX(Orders!$E$2:$E$8001,MATCH(B9385,Orders!$A$2:$A$8001,0))</f>
        <v>Delivered</v>
      </c>
      <c r="K9385" s="1" t="str">
        <f aca="false">LEFT(INDEX(Orders!$C$2:$C$8001,MATCH(B9385,Orders!$A$2:$A$8001,0)),7)</f>
        <v>2025-10</v>
      </c>
    </row>
    <row r="9386" customFormat="false" ht="15" hidden="false" customHeight="true" outlineLevel="0" collapsed="false">
      <c r="A9386" s="1" t="s">
        <v>19856</v>
      </c>
      <c r="B9386" s="1" t="s">
        <v>7021</v>
      </c>
      <c r="C9386" s="1" t="s">
        <v>2000</v>
      </c>
      <c r="D9386" s="1" t="n">
        <v>1</v>
      </c>
      <c r="E9386" s="16" t="n">
        <v>425.08</v>
      </c>
      <c r="F9386" s="17" t="n">
        <v>0</v>
      </c>
      <c r="G9386" s="16" t="n">
        <v>425.08</v>
      </c>
      <c r="I9386" s="1" t="str">
        <f aca="false">INDEX(Products!$C$2:$C$51,MATCH(C9386,Products!$A$2:$A$51,0))</f>
        <v>Books &amp; Stationery</v>
      </c>
      <c r="J9386" s="1" t="str">
        <f aca="false">INDEX(Orders!$E$2:$E$8001,MATCH(B9386,Orders!$A$2:$A$8001,0))</f>
        <v>Delivered</v>
      </c>
      <c r="K9386" s="1" t="str">
        <f aca="false">LEFT(INDEX(Orders!$C$2:$C$8001,MATCH(B9386,Orders!$A$2:$A$8001,0)),7)</f>
        <v>2024-12</v>
      </c>
    </row>
    <row r="9387" customFormat="false" ht="15" hidden="false" customHeight="true" outlineLevel="0" collapsed="false">
      <c r="A9387" s="1" t="s">
        <v>19857</v>
      </c>
      <c r="B9387" s="1" t="s">
        <v>7021</v>
      </c>
      <c r="C9387" s="1" t="s">
        <v>2006</v>
      </c>
      <c r="D9387" s="1" t="n">
        <v>1</v>
      </c>
      <c r="E9387" s="16" t="n">
        <v>482.17</v>
      </c>
      <c r="F9387" s="17" t="n">
        <v>0</v>
      </c>
      <c r="G9387" s="16" t="n">
        <v>482.17</v>
      </c>
      <c r="I9387" s="1" t="str">
        <f aca="false">INDEX(Products!$C$2:$C$51,MATCH(C9387,Products!$A$2:$A$51,0))</f>
        <v>Books &amp; Stationery</v>
      </c>
      <c r="J9387" s="1" t="str">
        <f aca="false">INDEX(Orders!$E$2:$E$8001,MATCH(B9387,Orders!$A$2:$A$8001,0))</f>
        <v>Delivered</v>
      </c>
      <c r="K9387" s="1" t="str">
        <f aca="false">LEFT(INDEX(Orders!$C$2:$C$8001,MATCH(B9387,Orders!$A$2:$A$8001,0)),7)</f>
        <v>2024-12</v>
      </c>
    </row>
    <row r="9388" customFormat="false" ht="15" hidden="false" customHeight="true" outlineLevel="0" collapsed="false">
      <c r="A9388" s="1" t="s">
        <v>19858</v>
      </c>
      <c r="B9388" s="1" t="s">
        <v>7022</v>
      </c>
      <c r="C9388" s="1" t="s">
        <v>2006</v>
      </c>
      <c r="D9388" s="1" t="n">
        <v>2</v>
      </c>
      <c r="E9388" s="16" t="n">
        <v>482.17</v>
      </c>
      <c r="F9388" s="17" t="n">
        <v>0</v>
      </c>
      <c r="G9388" s="16" t="n">
        <v>964.34</v>
      </c>
      <c r="I9388" s="1" t="str">
        <f aca="false">INDEX(Products!$C$2:$C$51,MATCH(C9388,Products!$A$2:$A$51,0))</f>
        <v>Books &amp; Stationery</v>
      </c>
      <c r="J9388" s="1" t="str">
        <f aca="false">INDEX(Orders!$E$2:$E$8001,MATCH(B9388,Orders!$A$2:$A$8001,0))</f>
        <v>Delivered</v>
      </c>
      <c r="K9388" s="1" t="str">
        <f aca="false">LEFT(INDEX(Orders!$C$2:$C$8001,MATCH(B9388,Orders!$A$2:$A$8001,0)),7)</f>
        <v>2024-12</v>
      </c>
    </row>
    <row r="9389" customFormat="false" ht="15" hidden="false" customHeight="true" outlineLevel="0" collapsed="false">
      <c r="A9389" s="1" t="s">
        <v>19859</v>
      </c>
      <c r="B9389" s="1" t="s">
        <v>7023</v>
      </c>
      <c r="C9389" s="1" t="s">
        <v>2006</v>
      </c>
      <c r="D9389" s="1" t="n">
        <v>2</v>
      </c>
      <c r="E9389" s="16" t="n">
        <v>482.17</v>
      </c>
      <c r="F9389" s="17" t="n">
        <v>0</v>
      </c>
      <c r="G9389" s="16" t="n">
        <v>964.34</v>
      </c>
      <c r="I9389" s="1" t="str">
        <f aca="false">INDEX(Products!$C$2:$C$51,MATCH(C9389,Products!$A$2:$A$51,0))</f>
        <v>Books &amp; Stationery</v>
      </c>
      <c r="J9389" s="1" t="str">
        <f aca="false">INDEX(Orders!$E$2:$E$8001,MATCH(B9389,Orders!$A$2:$A$8001,0))</f>
        <v>Delivered</v>
      </c>
      <c r="K9389" s="1" t="str">
        <f aca="false">LEFT(INDEX(Orders!$C$2:$C$8001,MATCH(B9389,Orders!$A$2:$A$8001,0)),7)</f>
        <v>2025-03</v>
      </c>
    </row>
    <row r="9390" customFormat="false" ht="15" hidden="false" customHeight="true" outlineLevel="0" collapsed="false">
      <c r="A9390" s="1" t="s">
        <v>19860</v>
      </c>
      <c r="B9390" s="1" t="s">
        <v>7024</v>
      </c>
      <c r="C9390" s="1" t="s">
        <v>1940</v>
      </c>
      <c r="D9390" s="1" t="n">
        <v>1</v>
      </c>
      <c r="E9390" s="16" t="n">
        <v>2374.52</v>
      </c>
      <c r="F9390" s="17" t="n">
        <v>0.15</v>
      </c>
      <c r="G9390" s="16" t="n">
        <v>2018.34</v>
      </c>
      <c r="I9390" s="1" t="str">
        <f aca="false">INDEX(Products!$C$2:$C$51,MATCH(C9390,Products!$A$2:$A$51,0))</f>
        <v>Fashion</v>
      </c>
      <c r="J9390" s="1" t="str">
        <f aca="false">INDEX(Orders!$E$2:$E$8001,MATCH(B9390,Orders!$A$2:$A$8001,0))</f>
        <v>Delivered</v>
      </c>
      <c r="K9390" s="1" t="str">
        <f aca="false">LEFT(INDEX(Orders!$C$2:$C$8001,MATCH(B9390,Orders!$A$2:$A$8001,0)),7)</f>
        <v>2024-12</v>
      </c>
    </row>
    <row r="9391" customFormat="false" ht="15" hidden="false" customHeight="true" outlineLevel="0" collapsed="false">
      <c r="A9391" s="1" t="s">
        <v>19861</v>
      </c>
      <c r="B9391" s="1" t="s">
        <v>7025</v>
      </c>
      <c r="C9391" s="1" t="s">
        <v>1930</v>
      </c>
      <c r="D9391" s="1" t="n">
        <v>1</v>
      </c>
      <c r="E9391" s="16" t="n">
        <v>2398.35</v>
      </c>
      <c r="F9391" s="17" t="n">
        <v>0</v>
      </c>
      <c r="G9391" s="16" t="n">
        <v>2398.35</v>
      </c>
      <c r="I9391" s="1" t="str">
        <f aca="false">INDEX(Products!$C$2:$C$51,MATCH(C9391,Products!$A$2:$A$51,0))</f>
        <v>Electronics</v>
      </c>
      <c r="J9391" s="1" t="str">
        <f aca="false">INDEX(Orders!$E$2:$E$8001,MATCH(B9391,Orders!$A$2:$A$8001,0))</f>
        <v>Delivered</v>
      </c>
      <c r="K9391" s="1" t="str">
        <f aca="false">LEFT(INDEX(Orders!$C$2:$C$8001,MATCH(B9391,Orders!$A$2:$A$8001,0)),7)</f>
        <v>2025-03</v>
      </c>
    </row>
    <row r="9392" customFormat="false" ht="15" hidden="false" customHeight="true" outlineLevel="0" collapsed="false">
      <c r="A9392" s="1" t="s">
        <v>19862</v>
      </c>
      <c r="B9392" s="1" t="s">
        <v>7026</v>
      </c>
      <c r="C9392" s="1" t="s">
        <v>1940</v>
      </c>
      <c r="D9392" s="1" t="n">
        <v>2</v>
      </c>
      <c r="E9392" s="16" t="n">
        <v>2374.52</v>
      </c>
      <c r="F9392" s="17" t="n">
        <v>0</v>
      </c>
      <c r="G9392" s="16" t="n">
        <v>4749.04</v>
      </c>
      <c r="I9392" s="1" t="str">
        <f aca="false">INDEX(Products!$C$2:$C$51,MATCH(C9392,Products!$A$2:$A$51,0))</f>
        <v>Fashion</v>
      </c>
      <c r="J9392" s="1" t="str">
        <f aca="false">INDEX(Orders!$E$2:$E$8001,MATCH(B9392,Orders!$A$2:$A$8001,0))</f>
        <v>Delivered</v>
      </c>
      <c r="K9392" s="1" t="str">
        <f aca="false">LEFT(INDEX(Orders!$C$2:$C$8001,MATCH(B9392,Orders!$A$2:$A$8001,0)),7)</f>
        <v>2025-06</v>
      </c>
    </row>
    <row r="9393" customFormat="false" ht="15" hidden="false" customHeight="true" outlineLevel="0" collapsed="false">
      <c r="A9393" s="1" t="s">
        <v>19863</v>
      </c>
      <c r="B9393" s="1" t="s">
        <v>7026</v>
      </c>
      <c r="C9393" s="1" t="s">
        <v>1951</v>
      </c>
      <c r="D9393" s="1" t="n">
        <v>1</v>
      </c>
      <c r="E9393" s="16" t="n">
        <v>957.5</v>
      </c>
      <c r="F9393" s="17" t="n">
        <v>0.1</v>
      </c>
      <c r="G9393" s="16" t="n">
        <v>861.75</v>
      </c>
      <c r="I9393" s="1" t="str">
        <f aca="false">INDEX(Products!$C$2:$C$51,MATCH(C9393,Products!$A$2:$A$51,0))</f>
        <v>Fashion</v>
      </c>
      <c r="J9393" s="1" t="str">
        <f aca="false">INDEX(Orders!$E$2:$E$8001,MATCH(B9393,Orders!$A$2:$A$8001,0))</f>
        <v>Delivered</v>
      </c>
      <c r="K9393" s="1" t="str">
        <f aca="false">LEFT(INDEX(Orders!$C$2:$C$8001,MATCH(B9393,Orders!$A$2:$A$8001,0)),7)</f>
        <v>2025-06</v>
      </c>
    </row>
    <row r="9394" customFormat="false" ht="15" hidden="false" customHeight="true" outlineLevel="0" collapsed="false">
      <c r="A9394" s="1" t="s">
        <v>19864</v>
      </c>
      <c r="B9394" s="1" t="s">
        <v>7026</v>
      </c>
      <c r="C9394" s="1" t="s">
        <v>1930</v>
      </c>
      <c r="D9394" s="1" t="n">
        <v>2</v>
      </c>
      <c r="E9394" s="16" t="n">
        <v>2398.35</v>
      </c>
      <c r="F9394" s="17" t="n">
        <v>0.15</v>
      </c>
      <c r="G9394" s="16" t="n">
        <v>4077.2</v>
      </c>
      <c r="I9394" s="1" t="str">
        <f aca="false">INDEX(Products!$C$2:$C$51,MATCH(C9394,Products!$A$2:$A$51,0))</f>
        <v>Electronics</v>
      </c>
      <c r="J9394" s="1" t="str">
        <f aca="false">INDEX(Orders!$E$2:$E$8001,MATCH(B9394,Orders!$A$2:$A$8001,0))</f>
        <v>Delivered</v>
      </c>
      <c r="K9394" s="1" t="str">
        <f aca="false">LEFT(INDEX(Orders!$C$2:$C$8001,MATCH(B9394,Orders!$A$2:$A$8001,0)),7)</f>
        <v>2025-06</v>
      </c>
    </row>
    <row r="9395" customFormat="false" ht="15" hidden="false" customHeight="true" outlineLevel="0" collapsed="false">
      <c r="A9395" s="1" t="s">
        <v>19865</v>
      </c>
      <c r="B9395" s="1" t="s">
        <v>7026</v>
      </c>
      <c r="C9395" s="1" t="s">
        <v>1955</v>
      </c>
      <c r="D9395" s="1" t="n">
        <v>1</v>
      </c>
      <c r="E9395" s="16" t="n">
        <v>3340.76</v>
      </c>
      <c r="F9395" s="17" t="n">
        <v>0</v>
      </c>
      <c r="G9395" s="16" t="n">
        <v>3340.76</v>
      </c>
      <c r="I9395" s="1" t="str">
        <f aca="false">INDEX(Products!$C$2:$C$51,MATCH(C9395,Products!$A$2:$A$51,0))</f>
        <v>Home &amp; Kitchen</v>
      </c>
      <c r="J9395" s="1" t="str">
        <f aca="false">INDEX(Orders!$E$2:$E$8001,MATCH(B9395,Orders!$A$2:$A$8001,0))</f>
        <v>Delivered</v>
      </c>
      <c r="K9395" s="1" t="str">
        <f aca="false">LEFT(INDEX(Orders!$C$2:$C$8001,MATCH(B9395,Orders!$A$2:$A$8001,0)),7)</f>
        <v>2025-06</v>
      </c>
    </row>
    <row r="9396" customFormat="false" ht="15" hidden="false" customHeight="true" outlineLevel="0" collapsed="false">
      <c r="A9396" s="1" t="s">
        <v>19866</v>
      </c>
      <c r="B9396" s="1" t="s">
        <v>7027</v>
      </c>
      <c r="C9396" s="1" t="s">
        <v>2007</v>
      </c>
      <c r="D9396" s="1" t="n">
        <v>1</v>
      </c>
      <c r="E9396" s="16" t="n">
        <v>750.27</v>
      </c>
      <c r="F9396" s="17" t="n">
        <v>0.05</v>
      </c>
      <c r="G9396" s="16" t="n">
        <v>712.76</v>
      </c>
      <c r="I9396" s="1" t="str">
        <f aca="false">INDEX(Products!$C$2:$C$51,MATCH(C9396,Products!$A$2:$A$51,0))</f>
        <v>Books &amp; Stationery</v>
      </c>
      <c r="J9396" s="1" t="str">
        <f aca="false">INDEX(Orders!$E$2:$E$8001,MATCH(B9396,Orders!$A$2:$A$8001,0))</f>
        <v>Delivered</v>
      </c>
      <c r="K9396" s="1" t="str">
        <f aca="false">LEFT(INDEX(Orders!$C$2:$C$8001,MATCH(B9396,Orders!$A$2:$A$8001,0)),7)</f>
        <v>2024-12</v>
      </c>
    </row>
    <row r="9397" customFormat="false" ht="15" hidden="false" customHeight="true" outlineLevel="0" collapsed="false">
      <c r="A9397" s="1" t="s">
        <v>19867</v>
      </c>
      <c r="B9397" s="1" t="s">
        <v>7027</v>
      </c>
      <c r="C9397" s="1" t="s">
        <v>2006</v>
      </c>
      <c r="D9397" s="1" t="n">
        <v>1</v>
      </c>
      <c r="E9397" s="16" t="n">
        <v>482.17</v>
      </c>
      <c r="F9397" s="17" t="n">
        <v>0</v>
      </c>
      <c r="G9397" s="16" t="n">
        <v>482.17</v>
      </c>
      <c r="I9397" s="1" t="str">
        <f aca="false">INDEX(Products!$C$2:$C$51,MATCH(C9397,Products!$A$2:$A$51,0))</f>
        <v>Books &amp; Stationery</v>
      </c>
      <c r="J9397" s="1" t="str">
        <f aca="false">INDEX(Orders!$E$2:$E$8001,MATCH(B9397,Orders!$A$2:$A$8001,0))</f>
        <v>Delivered</v>
      </c>
      <c r="K9397" s="1" t="str">
        <f aca="false">LEFT(INDEX(Orders!$C$2:$C$8001,MATCH(B9397,Orders!$A$2:$A$8001,0)),7)</f>
        <v>2024-12</v>
      </c>
    </row>
    <row r="9398" customFormat="false" ht="15" hidden="false" customHeight="true" outlineLevel="0" collapsed="false">
      <c r="A9398" s="1" t="s">
        <v>19868</v>
      </c>
      <c r="B9398" s="1" t="s">
        <v>7027</v>
      </c>
      <c r="C9398" s="1" t="s">
        <v>1924</v>
      </c>
      <c r="D9398" s="1" t="n">
        <v>1</v>
      </c>
      <c r="E9398" s="16" t="n">
        <v>1971</v>
      </c>
      <c r="F9398" s="17" t="n">
        <v>0</v>
      </c>
      <c r="G9398" s="16" t="n">
        <v>1971</v>
      </c>
      <c r="I9398" s="1" t="str">
        <f aca="false">INDEX(Products!$C$2:$C$51,MATCH(C9398,Products!$A$2:$A$51,0))</f>
        <v>Electronics</v>
      </c>
      <c r="J9398" s="1" t="str">
        <f aca="false">INDEX(Orders!$E$2:$E$8001,MATCH(B9398,Orders!$A$2:$A$8001,0))</f>
        <v>Delivered</v>
      </c>
      <c r="K9398" s="1" t="str">
        <f aca="false">LEFT(INDEX(Orders!$C$2:$C$8001,MATCH(B9398,Orders!$A$2:$A$8001,0)),7)</f>
        <v>2024-12</v>
      </c>
    </row>
    <row r="9399" customFormat="false" ht="15" hidden="false" customHeight="true" outlineLevel="0" collapsed="false">
      <c r="A9399" s="1" t="s">
        <v>19869</v>
      </c>
      <c r="B9399" s="1" t="s">
        <v>7028</v>
      </c>
      <c r="C9399" s="1" t="s">
        <v>1961</v>
      </c>
      <c r="D9399" s="1" t="n">
        <v>1</v>
      </c>
      <c r="E9399" s="16" t="n">
        <v>3493.68</v>
      </c>
      <c r="F9399" s="17" t="n">
        <v>0.05</v>
      </c>
      <c r="G9399" s="16" t="n">
        <v>3319</v>
      </c>
      <c r="I9399" s="1" t="str">
        <f aca="false">INDEX(Products!$C$2:$C$51,MATCH(C9399,Products!$A$2:$A$51,0))</f>
        <v>Home &amp; Kitchen</v>
      </c>
      <c r="J9399" s="1" t="str">
        <f aca="false">INDEX(Orders!$E$2:$E$8001,MATCH(B9399,Orders!$A$2:$A$8001,0))</f>
        <v>Cancelled</v>
      </c>
      <c r="K9399" s="1" t="str">
        <f aca="false">LEFT(INDEX(Orders!$C$2:$C$8001,MATCH(B9399,Orders!$A$2:$A$8001,0)),7)</f>
        <v>2024-03</v>
      </c>
    </row>
    <row r="9400" customFormat="false" ht="15" hidden="false" customHeight="true" outlineLevel="0" collapsed="false">
      <c r="A9400" s="1" t="s">
        <v>19870</v>
      </c>
      <c r="B9400" s="1" t="s">
        <v>7029</v>
      </c>
      <c r="C9400" s="1" t="s">
        <v>1990</v>
      </c>
      <c r="D9400" s="1" t="n">
        <v>1</v>
      </c>
      <c r="E9400" s="16" t="n">
        <v>5311.32</v>
      </c>
      <c r="F9400" s="17" t="n">
        <v>0</v>
      </c>
      <c r="G9400" s="16" t="n">
        <v>5311.32</v>
      </c>
      <c r="I9400" s="1" t="str">
        <f aca="false">INDEX(Products!$C$2:$C$51,MATCH(C9400,Products!$A$2:$A$51,0))</f>
        <v>Sports &amp; Fitness</v>
      </c>
      <c r="J9400" s="1" t="str">
        <f aca="false">INDEX(Orders!$E$2:$E$8001,MATCH(B9400,Orders!$A$2:$A$8001,0))</f>
        <v>Delivered</v>
      </c>
      <c r="K9400" s="1" t="str">
        <f aca="false">LEFT(INDEX(Orders!$C$2:$C$8001,MATCH(B9400,Orders!$A$2:$A$8001,0)),7)</f>
        <v>2025-08</v>
      </c>
    </row>
    <row r="9401" customFormat="false" ht="15" hidden="false" customHeight="true" outlineLevel="0" collapsed="false">
      <c r="A9401" s="1" t="s">
        <v>19871</v>
      </c>
      <c r="B9401" s="1" t="s">
        <v>7030</v>
      </c>
      <c r="C9401" s="1" t="s">
        <v>1955</v>
      </c>
      <c r="D9401" s="1" t="n">
        <v>1</v>
      </c>
      <c r="E9401" s="16" t="n">
        <v>3340.76</v>
      </c>
      <c r="F9401" s="17" t="n">
        <v>0.2</v>
      </c>
      <c r="G9401" s="16" t="n">
        <v>2672.61</v>
      </c>
      <c r="I9401" s="1" t="str">
        <f aca="false">INDEX(Products!$C$2:$C$51,MATCH(C9401,Products!$A$2:$A$51,0))</f>
        <v>Home &amp; Kitchen</v>
      </c>
      <c r="J9401" s="1" t="str">
        <f aca="false">INDEX(Orders!$E$2:$E$8001,MATCH(B9401,Orders!$A$2:$A$8001,0))</f>
        <v>Delivered</v>
      </c>
      <c r="K9401" s="1" t="str">
        <f aca="false">LEFT(INDEX(Orders!$C$2:$C$8001,MATCH(B9401,Orders!$A$2:$A$8001,0)),7)</f>
        <v>2024-05</v>
      </c>
    </row>
    <row r="9402" customFormat="false" ht="15" hidden="false" customHeight="true" outlineLevel="0" collapsed="false">
      <c r="A9402" s="1" t="s">
        <v>19872</v>
      </c>
      <c r="B9402" s="1" t="s">
        <v>7031</v>
      </c>
      <c r="C9402" s="1" t="s">
        <v>1940</v>
      </c>
      <c r="D9402" s="1" t="n">
        <v>2</v>
      </c>
      <c r="E9402" s="16" t="n">
        <v>2374.52</v>
      </c>
      <c r="F9402" s="17" t="n">
        <v>0</v>
      </c>
      <c r="G9402" s="16" t="n">
        <v>4749.04</v>
      </c>
      <c r="I9402" s="1" t="str">
        <f aca="false">INDEX(Products!$C$2:$C$51,MATCH(C9402,Products!$A$2:$A$51,0))</f>
        <v>Fashion</v>
      </c>
      <c r="J9402" s="1" t="str">
        <f aca="false">INDEX(Orders!$E$2:$E$8001,MATCH(B9402,Orders!$A$2:$A$8001,0))</f>
        <v>Delivered</v>
      </c>
      <c r="K9402" s="1" t="str">
        <f aca="false">LEFT(INDEX(Orders!$C$2:$C$8001,MATCH(B9402,Orders!$A$2:$A$8001,0)),7)</f>
        <v>2025-10</v>
      </c>
    </row>
    <row r="9403" customFormat="false" ht="15" hidden="false" customHeight="true" outlineLevel="0" collapsed="false">
      <c r="A9403" s="1" t="s">
        <v>19873</v>
      </c>
      <c r="B9403" s="1" t="s">
        <v>7032</v>
      </c>
      <c r="C9403" s="1" t="s">
        <v>1969</v>
      </c>
      <c r="D9403" s="1" t="n">
        <v>1</v>
      </c>
      <c r="E9403" s="16" t="n">
        <v>9171.98</v>
      </c>
      <c r="F9403" s="17" t="n">
        <v>0.15</v>
      </c>
      <c r="G9403" s="16" t="n">
        <v>7796.18</v>
      </c>
      <c r="I9403" s="1" t="str">
        <f aca="false">INDEX(Products!$C$2:$C$51,MATCH(C9403,Products!$A$2:$A$51,0))</f>
        <v>Home &amp; Kitchen</v>
      </c>
      <c r="J9403" s="1" t="str">
        <f aca="false">INDEX(Orders!$E$2:$E$8001,MATCH(B9403,Orders!$A$2:$A$8001,0))</f>
        <v>Delivered</v>
      </c>
      <c r="K9403" s="1" t="str">
        <f aca="false">LEFT(INDEX(Orders!$C$2:$C$8001,MATCH(B9403,Orders!$A$2:$A$8001,0)),7)</f>
        <v>2024-09</v>
      </c>
    </row>
    <row r="9404" customFormat="false" ht="15" hidden="false" customHeight="true" outlineLevel="0" collapsed="false">
      <c r="A9404" s="1" t="s">
        <v>19874</v>
      </c>
      <c r="B9404" s="1" t="s">
        <v>7033</v>
      </c>
      <c r="C9404" s="1" t="s">
        <v>1930</v>
      </c>
      <c r="D9404" s="1" t="n">
        <v>3</v>
      </c>
      <c r="E9404" s="16" t="n">
        <v>2398.35</v>
      </c>
      <c r="F9404" s="17" t="n">
        <v>0</v>
      </c>
      <c r="G9404" s="16" t="n">
        <v>7195.05</v>
      </c>
      <c r="I9404" s="1" t="str">
        <f aca="false">INDEX(Products!$C$2:$C$51,MATCH(C9404,Products!$A$2:$A$51,0))</f>
        <v>Electronics</v>
      </c>
      <c r="J9404" s="1" t="str">
        <f aca="false">INDEX(Orders!$E$2:$E$8001,MATCH(B9404,Orders!$A$2:$A$8001,0))</f>
        <v>Delivered</v>
      </c>
      <c r="K9404" s="1" t="str">
        <f aca="false">LEFT(INDEX(Orders!$C$2:$C$8001,MATCH(B9404,Orders!$A$2:$A$8001,0)),7)</f>
        <v>2025-08</v>
      </c>
    </row>
    <row r="9405" customFormat="false" ht="15" hidden="false" customHeight="true" outlineLevel="0" collapsed="false">
      <c r="A9405" s="1" t="s">
        <v>19875</v>
      </c>
      <c r="B9405" s="1" t="s">
        <v>7034</v>
      </c>
      <c r="C9405" s="1" t="s">
        <v>2006</v>
      </c>
      <c r="D9405" s="1" t="n">
        <v>1</v>
      </c>
      <c r="E9405" s="16" t="n">
        <v>482.17</v>
      </c>
      <c r="F9405" s="17" t="n">
        <v>0.05</v>
      </c>
      <c r="G9405" s="16" t="n">
        <v>458.06</v>
      </c>
      <c r="I9405" s="1" t="str">
        <f aca="false">INDEX(Products!$C$2:$C$51,MATCH(C9405,Products!$A$2:$A$51,0))</f>
        <v>Books &amp; Stationery</v>
      </c>
      <c r="J9405" s="1" t="str">
        <f aca="false">INDEX(Orders!$E$2:$E$8001,MATCH(B9405,Orders!$A$2:$A$8001,0))</f>
        <v>Delivered</v>
      </c>
      <c r="K9405" s="1" t="str">
        <f aca="false">LEFT(INDEX(Orders!$C$2:$C$8001,MATCH(B9405,Orders!$A$2:$A$8001,0)),7)</f>
        <v>2025-11</v>
      </c>
    </row>
    <row r="9406" customFormat="false" ht="15" hidden="false" customHeight="true" outlineLevel="0" collapsed="false">
      <c r="A9406" s="1" t="s">
        <v>19876</v>
      </c>
      <c r="B9406" s="1" t="s">
        <v>7034</v>
      </c>
      <c r="C9406" s="1" t="s">
        <v>1930</v>
      </c>
      <c r="D9406" s="1" t="n">
        <v>1</v>
      </c>
      <c r="E9406" s="16" t="n">
        <v>2398.35</v>
      </c>
      <c r="F9406" s="17" t="n">
        <v>0</v>
      </c>
      <c r="G9406" s="16" t="n">
        <v>2398.35</v>
      </c>
      <c r="I9406" s="1" t="str">
        <f aca="false">INDEX(Products!$C$2:$C$51,MATCH(C9406,Products!$A$2:$A$51,0))</f>
        <v>Electronics</v>
      </c>
      <c r="J9406" s="1" t="str">
        <f aca="false">INDEX(Orders!$E$2:$E$8001,MATCH(B9406,Orders!$A$2:$A$8001,0))</f>
        <v>Delivered</v>
      </c>
      <c r="K9406" s="1" t="str">
        <f aca="false">LEFT(INDEX(Orders!$C$2:$C$8001,MATCH(B9406,Orders!$A$2:$A$8001,0)),7)</f>
        <v>2025-11</v>
      </c>
    </row>
    <row r="9407" customFormat="false" ht="15" hidden="false" customHeight="true" outlineLevel="0" collapsed="false">
      <c r="A9407" s="1" t="s">
        <v>19877</v>
      </c>
      <c r="B9407" s="1" t="s">
        <v>7035</v>
      </c>
      <c r="C9407" s="1" t="s">
        <v>1979</v>
      </c>
      <c r="D9407" s="1" t="n">
        <v>1</v>
      </c>
      <c r="E9407" s="16" t="n">
        <v>623</v>
      </c>
      <c r="F9407" s="17" t="n">
        <v>0</v>
      </c>
      <c r="G9407" s="16" t="n">
        <v>623</v>
      </c>
      <c r="I9407" s="1" t="str">
        <f aca="false">INDEX(Products!$C$2:$C$51,MATCH(C9407,Products!$A$2:$A$51,0))</f>
        <v>Beauty &amp; Personal Care</v>
      </c>
      <c r="J9407" s="1" t="str">
        <f aca="false">INDEX(Orders!$E$2:$E$8001,MATCH(B9407,Orders!$A$2:$A$8001,0))</f>
        <v>Delivered</v>
      </c>
      <c r="K9407" s="1" t="str">
        <f aca="false">LEFT(INDEX(Orders!$C$2:$C$8001,MATCH(B9407,Orders!$A$2:$A$8001,0)),7)</f>
        <v>2025-07</v>
      </c>
    </row>
    <row r="9408" customFormat="false" ht="15" hidden="false" customHeight="true" outlineLevel="0" collapsed="false">
      <c r="A9408" s="1" t="s">
        <v>19878</v>
      </c>
      <c r="B9408" s="1" t="s">
        <v>7035</v>
      </c>
      <c r="C9408" s="1" t="s">
        <v>2006</v>
      </c>
      <c r="D9408" s="1" t="n">
        <v>2</v>
      </c>
      <c r="E9408" s="16" t="n">
        <v>482.17</v>
      </c>
      <c r="F9408" s="17" t="n">
        <v>0</v>
      </c>
      <c r="G9408" s="16" t="n">
        <v>964.34</v>
      </c>
      <c r="I9408" s="1" t="str">
        <f aca="false">INDEX(Products!$C$2:$C$51,MATCH(C9408,Products!$A$2:$A$51,0))</f>
        <v>Books &amp; Stationery</v>
      </c>
      <c r="J9408" s="1" t="str">
        <f aca="false">INDEX(Orders!$E$2:$E$8001,MATCH(B9408,Orders!$A$2:$A$8001,0))</f>
        <v>Delivered</v>
      </c>
      <c r="K9408" s="1" t="str">
        <f aca="false">LEFT(INDEX(Orders!$C$2:$C$8001,MATCH(B9408,Orders!$A$2:$A$8001,0)),7)</f>
        <v>2025-07</v>
      </c>
    </row>
    <row r="9409" customFormat="false" ht="15" hidden="false" customHeight="true" outlineLevel="0" collapsed="false">
      <c r="A9409" s="1" t="s">
        <v>19879</v>
      </c>
      <c r="B9409" s="1" t="s">
        <v>7036</v>
      </c>
      <c r="C9409" s="1" t="s">
        <v>1990</v>
      </c>
      <c r="D9409" s="1" t="n">
        <v>2</v>
      </c>
      <c r="E9409" s="16" t="n">
        <v>5311.32</v>
      </c>
      <c r="F9409" s="17" t="n">
        <v>0</v>
      </c>
      <c r="G9409" s="16" t="n">
        <v>10622.64</v>
      </c>
      <c r="I9409" s="1" t="str">
        <f aca="false">INDEX(Products!$C$2:$C$51,MATCH(C9409,Products!$A$2:$A$51,0))</f>
        <v>Sports &amp; Fitness</v>
      </c>
      <c r="J9409" s="1" t="str">
        <f aca="false">INDEX(Orders!$E$2:$E$8001,MATCH(B9409,Orders!$A$2:$A$8001,0))</f>
        <v>Delivered</v>
      </c>
      <c r="K9409" s="1" t="str">
        <f aca="false">LEFT(INDEX(Orders!$C$2:$C$8001,MATCH(B9409,Orders!$A$2:$A$8001,0)),7)</f>
        <v>2025-11</v>
      </c>
    </row>
    <row r="9410" customFormat="false" ht="15" hidden="false" customHeight="true" outlineLevel="0" collapsed="false">
      <c r="A9410" s="1" t="s">
        <v>19880</v>
      </c>
      <c r="B9410" s="1" t="s">
        <v>7037</v>
      </c>
      <c r="C9410" s="1" t="s">
        <v>1924</v>
      </c>
      <c r="D9410" s="1" t="n">
        <v>1</v>
      </c>
      <c r="E9410" s="16" t="n">
        <v>1971</v>
      </c>
      <c r="F9410" s="17" t="n">
        <v>0.2</v>
      </c>
      <c r="G9410" s="16" t="n">
        <v>1576.8</v>
      </c>
      <c r="I9410" s="1" t="str">
        <f aca="false">INDEX(Products!$C$2:$C$51,MATCH(C9410,Products!$A$2:$A$51,0))</f>
        <v>Electronics</v>
      </c>
      <c r="J9410" s="1" t="str">
        <f aca="false">INDEX(Orders!$E$2:$E$8001,MATCH(B9410,Orders!$A$2:$A$8001,0))</f>
        <v>Refunded</v>
      </c>
      <c r="K9410" s="1" t="str">
        <f aca="false">LEFT(INDEX(Orders!$C$2:$C$8001,MATCH(B9410,Orders!$A$2:$A$8001,0)),7)</f>
        <v>2025-11</v>
      </c>
    </row>
    <row r="9411" customFormat="false" ht="15" hidden="false" customHeight="true" outlineLevel="0" collapsed="false">
      <c r="A9411" s="1" t="s">
        <v>19881</v>
      </c>
      <c r="B9411" s="1" t="s">
        <v>7038</v>
      </c>
      <c r="C9411" s="1" t="s">
        <v>1930</v>
      </c>
      <c r="D9411" s="1" t="n">
        <v>1</v>
      </c>
      <c r="E9411" s="16" t="n">
        <v>2398.35</v>
      </c>
      <c r="F9411" s="17" t="n">
        <v>0.05</v>
      </c>
      <c r="G9411" s="16" t="n">
        <v>2278.43</v>
      </c>
      <c r="I9411" s="1" t="str">
        <f aca="false">INDEX(Products!$C$2:$C$51,MATCH(C9411,Products!$A$2:$A$51,0))</f>
        <v>Electronics</v>
      </c>
      <c r="J9411" s="1" t="str">
        <f aca="false">INDEX(Orders!$E$2:$E$8001,MATCH(B9411,Orders!$A$2:$A$8001,0))</f>
        <v>Delivered</v>
      </c>
      <c r="K9411" s="1" t="str">
        <f aca="false">LEFT(INDEX(Orders!$C$2:$C$8001,MATCH(B9411,Orders!$A$2:$A$8001,0)),7)</f>
        <v>2025-06</v>
      </c>
    </row>
    <row r="9412" customFormat="false" ht="15" hidden="false" customHeight="true" outlineLevel="0" collapsed="false">
      <c r="A9412" s="1" t="s">
        <v>19882</v>
      </c>
      <c r="B9412" s="1" t="s">
        <v>7038</v>
      </c>
      <c r="C9412" s="1" t="s">
        <v>2006</v>
      </c>
      <c r="D9412" s="1" t="n">
        <v>2</v>
      </c>
      <c r="E9412" s="16" t="n">
        <v>482.17</v>
      </c>
      <c r="F9412" s="17" t="n">
        <v>0</v>
      </c>
      <c r="G9412" s="16" t="n">
        <v>964.34</v>
      </c>
      <c r="I9412" s="1" t="str">
        <f aca="false">INDEX(Products!$C$2:$C$51,MATCH(C9412,Products!$A$2:$A$51,0))</f>
        <v>Books &amp; Stationery</v>
      </c>
      <c r="J9412" s="1" t="str">
        <f aca="false">INDEX(Orders!$E$2:$E$8001,MATCH(B9412,Orders!$A$2:$A$8001,0))</f>
        <v>Delivered</v>
      </c>
      <c r="K9412" s="1" t="str">
        <f aca="false">LEFT(INDEX(Orders!$C$2:$C$8001,MATCH(B9412,Orders!$A$2:$A$8001,0)),7)</f>
        <v>2025-06</v>
      </c>
    </row>
    <row r="9413" customFormat="false" ht="15" hidden="false" customHeight="true" outlineLevel="0" collapsed="false">
      <c r="A9413" s="1" t="s">
        <v>19883</v>
      </c>
      <c r="B9413" s="1" t="s">
        <v>7038</v>
      </c>
      <c r="C9413" s="1" t="s">
        <v>1975</v>
      </c>
      <c r="D9413" s="1" t="n">
        <v>2</v>
      </c>
      <c r="E9413" s="16" t="n">
        <v>862.99</v>
      </c>
      <c r="F9413" s="17" t="n">
        <v>0.05</v>
      </c>
      <c r="G9413" s="16" t="n">
        <v>1639.68</v>
      </c>
      <c r="I9413" s="1" t="str">
        <f aca="false">INDEX(Products!$C$2:$C$51,MATCH(C9413,Products!$A$2:$A$51,0))</f>
        <v>Beauty &amp; Personal Care</v>
      </c>
      <c r="J9413" s="1" t="str">
        <f aca="false">INDEX(Orders!$E$2:$E$8001,MATCH(B9413,Orders!$A$2:$A$8001,0))</f>
        <v>Delivered</v>
      </c>
      <c r="K9413" s="1" t="str">
        <f aca="false">LEFT(INDEX(Orders!$C$2:$C$8001,MATCH(B9413,Orders!$A$2:$A$8001,0)),7)</f>
        <v>2025-06</v>
      </c>
    </row>
    <row r="9414" customFormat="false" ht="15" hidden="false" customHeight="true" outlineLevel="0" collapsed="false">
      <c r="A9414" s="1" t="s">
        <v>19884</v>
      </c>
      <c r="B9414" s="1" t="s">
        <v>7039</v>
      </c>
      <c r="C9414" s="1" t="s">
        <v>1940</v>
      </c>
      <c r="D9414" s="1" t="n">
        <v>2</v>
      </c>
      <c r="E9414" s="16" t="n">
        <v>2374.52</v>
      </c>
      <c r="F9414" s="17" t="n">
        <v>0.2</v>
      </c>
      <c r="G9414" s="16" t="n">
        <v>3799.23</v>
      </c>
      <c r="I9414" s="1" t="str">
        <f aca="false">INDEX(Products!$C$2:$C$51,MATCH(C9414,Products!$A$2:$A$51,0))</f>
        <v>Fashion</v>
      </c>
      <c r="J9414" s="1" t="str">
        <f aca="false">INDEX(Orders!$E$2:$E$8001,MATCH(B9414,Orders!$A$2:$A$8001,0))</f>
        <v>Delivered</v>
      </c>
      <c r="K9414" s="1" t="str">
        <f aca="false">LEFT(INDEX(Orders!$C$2:$C$8001,MATCH(B9414,Orders!$A$2:$A$8001,0)),7)</f>
        <v>2025-06</v>
      </c>
    </row>
    <row r="9415" customFormat="false" ht="15" hidden="false" customHeight="true" outlineLevel="0" collapsed="false">
      <c r="A9415" s="1" t="s">
        <v>19885</v>
      </c>
      <c r="B9415" s="1" t="s">
        <v>7040</v>
      </c>
      <c r="C9415" s="1" t="s">
        <v>1997</v>
      </c>
      <c r="D9415" s="1" t="n">
        <v>1</v>
      </c>
      <c r="E9415" s="16" t="n">
        <v>311.15</v>
      </c>
      <c r="F9415" s="17" t="n">
        <v>0.05</v>
      </c>
      <c r="G9415" s="16" t="n">
        <v>295.59</v>
      </c>
      <c r="I9415" s="1" t="str">
        <f aca="false">INDEX(Products!$C$2:$C$51,MATCH(C9415,Products!$A$2:$A$51,0))</f>
        <v>Sports &amp; Fitness</v>
      </c>
      <c r="J9415" s="1" t="str">
        <f aca="false">INDEX(Orders!$E$2:$E$8001,MATCH(B9415,Orders!$A$2:$A$8001,0))</f>
        <v>Delivered</v>
      </c>
      <c r="K9415" s="1" t="str">
        <f aca="false">LEFT(INDEX(Orders!$C$2:$C$8001,MATCH(B9415,Orders!$A$2:$A$8001,0)),7)</f>
        <v>2025-04</v>
      </c>
    </row>
    <row r="9416" customFormat="false" ht="15" hidden="false" customHeight="true" outlineLevel="0" collapsed="false">
      <c r="A9416" s="1" t="s">
        <v>19886</v>
      </c>
      <c r="B9416" s="1" t="s">
        <v>7040</v>
      </c>
      <c r="C9416" s="1" t="s">
        <v>1940</v>
      </c>
      <c r="D9416" s="1" t="n">
        <v>1</v>
      </c>
      <c r="E9416" s="16" t="n">
        <v>2374.52</v>
      </c>
      <c r="F9416" s="17" t="n">
        <v>0.15</v>
      </c>
      <c r="G9416" s="16" t="n">
        <v>2018.34</v>
      </c>
      <c r="I9416" s="1" t="str">
        <f aca="false">INDEX(Products!$C$2:$C$51,MATCH(C9416,Products!$A$2:$A$51,0))</f>
        <v>Fashion</v>
      </c>
      <c r="J9416" s="1" t="str">
        <f aca="false">INDEX(Orders!$E$2:$E$8001,MATCH(B9416,Orders!$A$2:$A$8001,0))</f>
        <v>Delivered</v>
      </c>
      <c r="K9416" s="1" t="str">
        <f aca="false">LEFT(INDEX(Orders!$C$2:$C$8001,MATCH(B9416,Orders!$A$2:$A$8001,0)),7)</f>
        <v>2025-04</v>
      </c>
    </row>
    <row r="9417" customFormat="false" ht="15" hidden="false" customHeight="true" outlineLevel="0" collapsed="false">
      <c r="A9417" s="1" t="s">
        <v>19887</v>
      </c>
      <c r="B9417" s="1" t="s">
        <v>7041</v>
      </c>
      <c r="C9417" s="1" t="s">
        <v>1940</v>
      </c>
      <c r="D9417" s="1" t="n">
        <v>2</v>
      </c>
      <c r="E9417" s="16" t="n">
        <v>2374.52</v>
      </c>
      <c r="F9417" s="17" t="n">
        <v>0.05</v>
      </c>
      <c r="G9417" s="16" t="n">
        <v>4511.59</v>
      </c>
      <c r="I9417" s="1" t="str">
        <f aca="false">INDEX(Products!$C$2:$C$51,MATCH(C9417,Products!$A$2:$A$51,0))</f>
        <v>Fashion</v>
      </c>
      <c r="J9417" s="1" t="str">
        <f aca="false">INDEX(Orders!$E$2:$E$8001,MATCH(B9417,Orders!$A$2:$A$8001,0))</f>
        <v>Delivered</v>
      </c>
      <c r="K9417" s="1" t="str">
        <f aca="false">LEFT(INDEX(Orders!$C$2:$C$8001,MATCH(B9417,Orders!$A$2:$A$8001,0)),7)</f>
        <v>2024-09</v>
      </c>
    </row>
    <row r="9418" customFormat="false" ht="15" hidden="false" customHeight="true" outlineLevel="0" collapsed="false">
      <c r="A9418" s="1" t="s">
        <v>19888</v>
      </c>
      <c r="B9418" s="1" t="s">
        <v>7042</v>
      </c>
      <c r="C9418" s="1" t="s">
        <v>1953</v>
      </c>
      <c r="D9418" s="1" t="n">
        <v>1</v>
      </c>
      <c r="E9418" s="16" t="n">
        <v>4914.12</v>
      </c>
      <c r="F9418" s="17" t="n">
        <v>0</v>
      </c>
      <c r="G9418" s="16" t="n">
        <v>4914.12</v>
      </c>
      <c r="I9418" s="1" t="str">
        <f aca="false">INDEX(Products!$C$2:$C$51,MATCH(C9418,Products!$A$2:$A$51,0))</f>
        <v>Fashion</v>
      </c>
      <c r="J9418" s="1" t="str">
        <f aca="false">INDEX(Orders!$E$2:$E$8001,MATCH(B9418,Orders!$A$2:$A$8001,0))</f>
        <v>Delivered</v>
      </c>
      <c r="K9418" s="1" t="str">
        <f aca="false">LEFT(INDEX(Orders!$C$2:$C$8001,MATCH(B9418,Orders!$A$2:$A$8001,0)),7)</f>
        <v>2025-06</v>
      </c>
    </row>
    <row r="9419" customFormat="false" ht="15" hidden="false" customHeight="true" outlineLevel="0" collapsed="false">
      <c r="A9419" s="1" t="s">
        <v>19889</v>
      </c>
      <c r="B9419" s="1" t="s">
        <v>7043</v>
      </c>
      <c r="C9419" s="1" t="s">
        <v>1975</v>
      </c>
      <c r="D9419" s="1" t="n">
        <v>1</v>
      </c>
      <c r="E9419" s="16" t="n">
        <v>862.99</v>
      </c>
      <c r="F9419" s="17" t="n">
        <v>0</v>
      </c>
      <c r="G9419" s="16" t="n">
        <v>862.99</v>
      </c>
      <c r="I9419" s="1" t="str">
        <f aca="false">INDEX(Products!$C$2:$C$51,MATCH(C9419,Products!$A$2:$A$51,0))</f>
        <v>Beauty &amp; Personal Care</v>
      </c>
      <c r="J9419" s="1" t="str">
        <f aca="false">INDEX(Orders!$E$2:$E$8001,MATCH(B9419,Orders!$A$2:$A$8001,0))</f>
        <v>Delivered</v>
      </c>
      <c r="K9419" s="1" t="str">
        <f aca="false">LEFT(INDEX(Orders!$C$2:$C$8001,MATCH(B9419,Orders!$A$2:$A$8001,0)),7)</f>
        <v>2024-05</v>
      </c>
    </row>
    <row r="9420" customFormat="false" ht="15" hidden="false" customHeight="true" outlineLevel="0" collapsed="false">
      <c r="A9420" s="1" t="s">
        <v>19890</v>
      </c>
      <c r="B9420" s="1" t="s">
        <v>7044</v>
      </c>
      <c r="C9420" s="1" t="s">
        <v>1969</v>
      </c>
      <c r="D9420" s="1" t="n">
        <v>1</v>
      </c>
      <c r="E9420" s="16" t="n">
        <v>9171.98</v>
      </c>
      <c r="F9420" s="17" t="n">
        <v>0.2</v>
      </c>
      <c r="G9420" s="16" t="n">
        <v>7337.58</v>
      </c>
      <c r="I9420" s="1" t="str">
        <f aca="false">INDEX(Products!$C$2:$C$51,MATCH(C9420,Products!$A$2:$A$51,0))</f>
        <v>Home &amp; Kitchen</v>
      </c>
      <c r="J9420" s="1" t="str">
        <f aca="false">INDEX(Orders!$E$2:$E$8001,MATCH(B9420,Orders!$A$2:$A$8001,0))</f>
        <v>Cancelled</v>
      </c>
      <c r="K9420" s="1" t="str">
        <f aca="false">LEFT(INDEX(Orders!$C$2:$C$8001,MATCH(B9420,Orders!$A$2:$A$8001,0)),7)</f>
        <v>2025-02</v>
      </c>
    </row>
    <row r="9421" customFormat="false" ht="15" hidden="false" customHeight="true" outlineLevel="0" collapsed="false">
      <c r="A9421" s="1" t="s">
        <v>19891</v>
      </c>
      <c r="B9421" s="1" t="s">
        <v>7044</v>
      </c>
      <c r="C9421" s="1" t="s">
        <v>2006</v>
      </c>
      <c r="D9421" s="1" t="n">
        <v>1</v>
      </c>
      <c r="E9421" s="16" t="n">
        <v>482.17</v>
      </c>
      <c r="F9421" s="17" t="n">
        <v>0.2</v>
      </c>
      <c r="G9421" s="16" t="n">
        <v>385.74</v>
      </c>
      <c r="I9421" s="1" t="str">
        <f aca="false">INDEX(Products!$C$2:$C$51,MATCH(C9421,Products!$A$2:$A$51,0))</f>
        <v>Books &amp; Stationery</v>
      </c>
      <c r="J9421" s="1" t="str">
        <f aca="false">INDEX(Orders!$E$2:$E$8001,MATCH(B9421,Orders!$A$2:$A$8001,0))</f>
        <v>Cancelled</v>
      </c>
      <c r="K9421" s="1" t="str">
        <f aca="false">LEFT(INDEX(Orders!$C$2:$C$8001,MATCH(B9421,Orders!$A$2:$A$8001,0)),7)</f>
        <v>2025-02</v>
      </c>
    </row>
    <row r="9422" customFormat="false" ht="15" hidden="false" customHeight="true" outlineLevel="0" collapsed="false">
      <c r="A9422" s="1" t="s">
        <v>19892</v>
      </c>
      <c r="B9422" s="1" t="s">
        <v>7044</v>
      </c>
      <c r="C9422" s="1" t="s">
        <v>1990</v>
      </c>
      <c r="D9422" s="1" t="n">
        <v>1</v>
      </c>
      <c r="E9422" s="16" t="n">
        <v>5311.32</v>
      </c>
      <c r="F9422" s="17" t="n">
        <v>0.1</v>
      </c>
      <c r="G9422" s="16" t="n">
        <v>4780.19</v>
      </c>
      <c r="I9422" s="1" t="str">
        <f aca="false">INDEX(Products!$C$2:$C$51,MATCH(C9422,Products!$A$2:$A$51,0))</f>
        <v>Sports &amp; Fitness</v>
      </c>
      <c r="J9422" s="1" t="str">
        <f aca="false">INDEX(Orders!$E$2:$E$8001,MATCH(B9422,Orders!$A$2:$A$8001,0))</f>
        <v>Cancelled</v>
      </c>
      <c r="K9422" s="1" t="str">
        <f aca="false">LEFT(INDEX(Orders!$C$2:$C$8001,MATCH(B9422,Orders!$A$2:$A$8001,0)),7)</f>
        <v>2025-02</v>
      </c>
    </row>
    <row r="9423" customFormat="false" ht="15" hidden="false" customHeight="true" outlineLevel="0" collapsed="false">
      <c r="A9423" s="1" t="s">
        <v>19893</v>
      </c>
      <c r="B9423" s="1" t="s">
        <v>7044</v>
      </c>
      <c r="C9423" s="1" t="s">
        <v>1930</v>
      </c>
      <c r="D9423" s="1" t="n">
        <v>3</v>
      </c>
      <c r="E9423" s="16" t="n">
        <v>2398.35</v>
      </c>
      <c r="F9423" s="17" t="n">
        <v>0.05</v>
      </c>
      <c r="G9423" s="16" t="n">
        <v>6835.3</v>
      </c>
      <c r="I9423" s="1" t="str">
        <f aca="false">INDEX(Products!$C$2:$C$51,MATCH(C9423,Products!$A$2:$A$51,0))</f>
        <v>Electronics</v>
      </c>
      <c r="J9423" s="1" t="str">
        <f aca="false">INDEX(Orders!$E$2:$E$8001,MATCH(B9423,Orders!$A$2:$A$8001,0))</f>
        <v>Cancelled</v>
      </c>
      <c r="K9423" s="1" t="str">
        <f aca="false">LEFT(INDEX(Orders!$C$2:$C$8001,MATCH(B9423,Orders!$A$2:$A$8001,0)),7)</f>
        <v>2025-02</v>
      </c>
    </row>
    <row r="9424" customFormat="false" ht="15" hidden="false" customHeight="true" outlineLevel="0" collapsed="false">
      <c r="A9424" s="1" t="s">
        <v>19894</v>
      </c>
      <c r="B9424" s="1" t="s">
        <v>7044</v>
      </c>
      <c r="C9424" s="1" t="s">
        <v>1941</v>
      </c>
      <c r="D9424" s="1" t="n">
        <v>2</v>
      </c>
      <c r="E9424" s="16" t="n">
        <v>2757.65</v>
      </c>
      <c r="F9424" s="17" t="n">
        <v>0</v>
      </c>
      <c r="G9424" s="16" t="n">
        <v>5515.3</v>
      </c>
      <c r="I9424" s="1" t="str">
        <f aca="false">INDEX(Products!$C$2:$C$51,MATCH(C9424,Products!$A$2:$A$51,0))</f>
        <v>Fashion</v>
      </c>
      <c r="J9424" s="1" t="str">
        <f aca="false">INDEX(Orders!$E$2:$E$8001,MATCH(B9424,Orders!$A$2:$A$8001,0))</f>
        <v>Cancelled</v>
      </c>
      <c r="K9424" s="1" t="str">
        <f aca="false">LEFT(INDEX(Orders!$C$2:$C$8001,MATCH(B9424,Orders!$A$2:$A$8001,0)),7)</f>
        <v>2025-02</v>
      </c>
    </row>
    <row r="9425" customFormat="false" ht="15" hidden="false" customHeight="true" outlineLevel="0" collapsed="false">
      <c r="A9425" s="1" t="s">
        <v>19895</v>
      </c>
      <c r="B9425" s="1" t="s">
        <v>7045</v>
      </c>
      <c r="C9425" s="1" t="s">
        <v>1951</v>
      </c>
      <c r="D9425" s="1" t="n">
        <v>1</v>
      </c>
      <c r="E9425" s="16" t="n">
        <v>957.5</v>
      </c>
      <c r="F9425" s="17" t="n">
        <v>0</v>
      </c>
      <c r="G9425" s="16" t="n">
        <v>957.5</v>
      </c>
      <c r="I9425" s="1" t="str">
        <f aca="false">INDEX(Products!$C$2:$C$51,MATCH(C9425,Products!$A$2:$A$51,0))</f>
        <v>Fashion</v>
      </c>
      <c r="J9425" s="1" t="str">
        <f aca="false">INDEX(Orders!$E$2:$E$8001,MATCH(B9425,Orders!$A$2:$A$8001,0))</f>
        <v>Delivered</v>
      </c>
      <c r="K9425" s="1" t="str">
        <f aca="false">LEFT(INDEX(Orders!$C$2:$C$8001,MATCH(B9425,Orders!$A$2:$A$8001,0)),7)</f>
        <v>2025-10</v>
      </c>
    </row>
    <row r="9426" customFormat="false" ht="15" hidden="false" customHeight="true" outlineLevel="0" collapsed="false">
      <c r="A9426" s="1" t="s">
        <v>19896</v>
      </c>
      <c r="B9426" s="1" t="s">
        <v>7045</v>
      </c>
      <c r="C9426" s="1" t="s">
        <v>1940</v>
      </c>
      <c r="D9426" s="1" t="n">
        <v>1</v>
      </c>
      <c r="E9426" s="16" t="n">
        <v>2374.52</v>
      </c>
      <c r="F9426" s="17" t="n">
        <v>0.05</v>
      </c>
      <c r="G9426" s="16" t="n">
        <v>2255.79</v>
      </c>
      <c r="I9426" s="1" t="str">
        <f aca="false">INDEX(Products!$C$2:$C$51,MATCH(C9426,Products!$A$2:$A$51,0))</f>
        <v>Fashion</v>
      </c>
      <c r="J9426" s="1" t="str">
        <f aca="false">INDEX(Orders!$E$2:$E$8001,MATCH(B9426,Orders!$A$2:$A$8001,0))</f>
        <v>Delivered</v>
      </c>
      <c r="K9426" s="1" t="str">
        <f aca="false">LEFT(INDEX(Orders!$C$2:$C$8001,MATCH(B9426,Orders!$A$2:$A$8001,0)),7)</f>
        <v>2025-10</v>
      </c>
    </row>
    <row r="9427" customFormat="false" ht="15" hidden="false" customHeight="true" outlineLevel="0" collapsed="false">
      <c r="A9427" s="1" t="s">
        <v>19897</v>
      </c>
      <c r="B9427" s="1" t="s">
        <v>7045</v>
      </c>
      <c r="C9427" s="1" t="s">
        <v>1979</v>
      </c>
      <c r="D9427" s="1" t="n">
        <v>2</v>
      </c>
      <c r="E9427" s="16" t="n">
        <v>623</v>
      </c>
      <c r="F9427" s="17" t="n">
        <v>0.05</v>
      </c>
      <c r="G9427" s="16" t="n">
        <v>1183.7</v>
      </c>
      <c r="I9427" s="1" t="str">
        <f aca="false">INDEX(Products!$C$2:$C$51,MATCH(C9427,Products!$A$2:$A$51,0))</f>
        <v>Beauty &amp; Personal Care</v>
      </c>
      <c r="J9427" s="1" t="str">
        <f aca="false">INDEX(Orders!$E$2:$E$8001,MATCH(B9427,Orders!$A$2:$A$8001,0))</f>
        <v>Delivered</v>
      </c>
      <c r="K9427" s="1" t="str">
        <f aca="false">LEFT(INDEX(Orders!$C$2:$C$8001,MATCH(B9427,Orders!$A$2:$A$8001,0)),7)</f>
        <v>2025-10</v>
      </c>
    </row>
    <row r="9428" customFormat="false" ht="15" hidden="false" customHeight="true" outlineLevel="0" collapsed="false">
      <c r="A9428" s="1" t="s">
        <v>19898</v>
      </c>
      <c r="B9428" s="1" t="s">
        <v>7046</v>
      </c>
      <c r="C9428" s="1" t="s">
        <v>2006</v>
      </c>
      <c r="D9428" s="1" t="n">
        <v>1</v>
      </c>
      <c r="E9428" s="16" t="n">
        <v>482.17</v>
      </c>
      <c r="F9428" s="17" t="n">
        <v>0.1</v>
      </c>
      <c r="G9428" s="16" t="n">
        <v>433.95</v>
      </c>
      <c r="I9428" s="1" t="str">
        <f aca="false">INDEX(Products!$C$2:$C$51,MATCH(C9428,Products!$A$2:$A$51,0))</f>
        <v>Books &amp; Stationery</v>
      </c>
      <c r="J9428" s="1" t="str">
        <f aca="false">INDEX(Orders!$E$2:$E$8001,MATCH(B9428,Orders!$A$2:$A$8001,0))</f>
        <v>Delivered</v>
      </c>
      <c r="K9428" s="1" t="str">
        <f aca="false">LEFT(INDEX(Orders!$C$2:$C$8001,MATCH(B9428,Orders!$A$2:$A$8001,0)),7)</f>
        <v>2025-12</v>
      </c>
    </row>
    <row r="9429" customFormat="false" ht="15" hidden="false" customHeight="true" outlineLevel="0" collapsed="false">
      <c r="A9429" s="1" t="s">
        <v>19899</v>
      </c>
      <c r="B9429" s="1" t="s">
        <v>7046</v>
      </c>
      <c r="C9429" s="1" t="s">
        <v>1922</v>
      </c>
      <c r="D9429" s="1" t="n">
        <v>2</v>
      </c>
      <c r="E9429" s="16" t="n">
        <v>3142.61</v>
      </c>
      <c r="F9429" s="17" t="n">
        <v>0.05</v>
      </c>
      <c r="G9429" s="16" t="n">
        <v>5970.96</v>
      </c>
      <c r="I9429" s="1" t="str">
        <f aca="false">INDEX(Products!$C$2:$C$51,MATCH(C9429,Products!$A$2:$A$51,0))</f>
        <v>Electronics</v>
      </c>
      <c r="J9429" s="1" t="str">
        <f aca="false">INDEX(Orders!$E$2:$E$8001,MATCH(B9429,Orders!$A$2:$A$8001,0))</f>
        <v>Delivered</v>
      </c>
      <c r="K9429" s="1" t="str">
        <f aca="false">LEFT(INDEX(Orders!$C$2:$C$8001,MATCH(B9429,Orders!$A$2:$A$8001,0)),7)</f>
        <v>2025-12</v>
      </c>
    </row>
    <row r="9430" customFormat="false" ht="15" hidden="false" customHeight="true" outlineLevel="0" collapsed="false">
      <c r="A9430" s="1" t="s">
        <v>19900</v>
      </c>
      <c r="B9430" s="1" t="s">
        <v>7047</v>
      </c>
      <c r="C9430" s="1" t="s">
        <v>1953</v>
      </c>
      <c r="D9430" s="1" t="n">
        <v>2</v>
      </c>
      <c r="E9430" s="16" t="n">
        <v>4914.12</v>
      </c>
      <c r="F9430" s="17" t="n">
        <v>0.15</v>
      </c>
      <c r="G9430" s="16" t="n">
        <v>8354</v>
      </c>
      <c r="I9430" s="1" t="str">
        <f aca="false">INDEX(Products!$C$2:$C$51,MATCH(C9430,Products!$A$2:$A$51,0))</f>
        <v>Fashion</v>
      </c>
      <c r="J9430" s="1" t="str">
        <f aca="false">INDEX(Orders!$E$2:$E$8001,MATCH(B9430,Orders!$A$2:$A$8001,0))</f>
        <v>Delivered</v>
      </c>
      <c r="K9430" s="1" t="str">
        <f aca="false">LEFT(INDEX(Orders!$C$2:$C$8001,MATCH(B9430,Orders!$A$2:$A$8001,0)),7)</f>
        <v>2025-07</v>
      </c>
    </row>
    <row r="9431" customFormat="false" ht="15" hidden="false" customHeight="true" outlineLevel="0" collapsed="false">
      <c r="A9431" s="1" t="s">
        <v>19901</v>
      </c>
      <c r="B9431" s="1" t="s">
        <v>7047</v>
      </c>
      <c r="C9431" s="1" t="s">
        <v>1990</v>
      </c>
      <c r="D9431" s="1" t="n">
        <v>1</v>
      </c>
      <c r="E9431" s="16" t="n">
        <v>5311.32</v>
      </c>
      <c r="F9431" s="17" t="n">
        <v>0.15</v>
      </c>
      <c r="G9431" s="16" t="n">
        <v>4514.62</v>
      </c>
      <c r="I9431" s="1" t="str">
        <f aca="false">INDEX(Products!$C$2:$C$51,MATCH(C9431,Products!$A$2:$A$51,0))</f>
        <v>Sports &amp; Fitness</v>
      </c>
      <c r="J9431" s="1" t="str">
        <f aca="false">INDEX(Orders!$E$2:$E$8001,MATCH(B9431,Orders!$A$2:$A$8001,0))</f>
        <v>Delivered</v>
      </c>
      <c r="K9431" s="1" t="str">
        <f aca="false">LEFT(INDEX(Orders!$C$2:$C$8001,MATCH(B9431,Orders!$A$2:$A$8001,0)),7)</f>
        <v>2025-07</v>
      </c>
    </row>
    <row r="9432" customFormat="false" ht="15" hidden="false" customHeight="true" outlineLevel="0" collapsed="false">
      <c r="A9432" s="1" t="s">
        <v>19902</v>
      </c>
      <c r="B9432" s="1" t="s">
        <v>7047</v>
      </c>
      <c r="C9432" s="1" t="s">
        <v>1937</v>
      </c>
      <c r="D9432" s="1" t="n">
        <v>1</v>
      </c>
      <c r="E9432" s="16" t="n">
        <v>1364.75</v>
      </c>
      <c r="F9432" s="17" t="n">
        <v>0</v>
      </c>
      <c r="G9432" s="16" t="n">
        <v>1364.75</v>
      </c>
      <c r="I9432" s="1" t="str">
        <f aca="false">INDEX(Products!$C$2:$C$51,MATCH(C9432,Products!$A$2:$A$51,0))</f>
        <v>Fashion</v>
      </c>
      <c r="J9432" s="1" t="str">
        <f aca="false">INDEX(Orders!$E$2:$E$8001,MATCH(B9432,Orders!$A$2:$A$8001,0))</f>
        <v>Delivered</v>
      </c>
      <c r="K9432" s="1" t="str">
        <f aca="false">LEFT(INDEX(Orders!$C$2:$C$8001,MATCH(B9432,Orders!$A$2:$A$8001,0)),7)</f>
        <v>2025-07</v>
      </c>
    </row>
    <row r="9433" customFormat="false" ht="15" hidden="false" customHeight="true" outlineLevel="0" collapsed="false">
      <c r="A9433" s="1" t="s">
        <v>19903</v>
      </c>
      <c r="B9433" s="1" t="s">
        <v>7047</v>
      </c>
      <c r="C9433" s="1" t="s">
        <v>1940</v>
      </c>
      <c r="D9433" s="1" t="n">
        <v>1</v>
      </c>
      <c r="E9433" s="16" t="n">
        <v>2374.52</v>
      </c>
      <c r="F9433" s="17" t="n">
        <v>0</v>
      </c>
      <c r="G9433" s="16" t="n">
        <v>2374.52</v>
      </c>
      <c r="I9433" s="1" t="str">
        <f aca="false">INDEX(Products!$C$2:$C$51,MATCH(C9433,Products!$A$2:$A$51,0))</f>
        <v>Fashion</v>
      </c>
      <c r="J9433" s="1" t="str">
        <f aca="false">INDEX(Orders!$E$2:$E$8001,MATCH(B9433,Orders!$A$2:$A$8001,0))</f>
        <v>Delivered</v>
      </c>
      <c r="K9433" s="1" t="str">
        <f aca="false">LEFT(INDEX(Orders!$C$2:$C$8001,MATCH(B9433,Orders!$A$2:$A$8001,0)),7)</f>
        <v>2025-07</v>
      </c>
    </row>
    <row r="9434" customFormat="false" ht="15" hidden="false" customHeight="true" outlineLevel="0" collapsed="false">
      <c r="A9434" s="1" t="s">
        <v>19904</v>
      </c>
      <c r="B9434" s="1" t="s">
        <v>7048</v>
      </c>
      <c r="C9434" s="1" t="s">
        <v>1990</v>
      </c>
      <c r="D9434" s="1" t="n">
        <v>1</v>
      </c>
      <c r="E9434" s="16" t="n">
        <v>5311.32</v>
      </c>
      <c r="F9434" s="17" t="n">
        <v>0</v>
      </c>
      <c r="G9434" s="16" t="n">
        <v>5311.32</v>
      </c>
      <c r="I9434" s="1" t="str">
        <f aca="false">INDEX(Products!$C$2:$C$51,MATCH(C9434,Products!$A$2:$A$51,0))</f>
        <v>Sports &amp; Fitness</v>
      </c>
      <c r="J9434" s="1" t="str">
        <f aca="false">INDEX(Orders!$E$2:$E$8001,MATCH(B9434,Orders!$A$2:$A$8001,0))</f>
        <v>Delivered</v>
      </c>
      <c r="K9434" s="1" t="str">
        <f aca="false">LEFT(INDEX(Orders!$C$2:$C$8001,MATCH(B9434,Orders!$A$2:$A$8001,0)),7)</f>
        <v>2025-09</v>
      </c>
    </row>
    <row r="9435" customFormat="false" ht="15" hidden="false" customHeight="true" outlineLevel="0" collapsed="false">
      <c r="A9435" s="1" t="s">
        <v>19905</v>
      </c>
      <c r="B9435" s="1" t="s">
        <v>7049</v>
      </c>
      <c r="C9435" s="1" t="s">
        <v>2007</v>
      </c>
      <c r="D9435" s="1" t="n">
        <v>1</v>
      </c>
      <c r="E9435" s="16" t="n">
        <v>750.27</v>
      </c>
      <c r="F9435" s="17" t="n">
        <v>0.1</v>
      </c>
      <c r="G9435" s="16" t="n">
        <v>675.24</v>
      </c>
      <c r="I9435" s="1" t="str">
        <f aca="false">INDEX(Products!$C$2:$C$51,MATCH(C9435,Products!$A$2:$A$51,0))</f>
        <v>Books &amp; Stationery</v>
      </c>
      <c r="J9435" s="1" t="str">
        <f aca="false">INDEX(Orders!$E$2:$E$8001,MATCH(B9435,Orders!$A$2:$A$8001,0))</f>
        <v>Cancelled</v>
      </c>
      <c r="K9435" s="1" t="str">
        <f aca="false">LEFT(INDEX(Orders!$C$2:$C$8001,MATCH(B9435,Orders!$A$2:$A$8001,0)),7)</f>
        <v>2025-09</v>
      </c>
    </row>
    <row r="9436" customFormat="false" ht="15" hidden="false" customHeight="true" outlineLevel="0" collapsed="false">
      <c r="A9436" s="1" t="s">
        <v>19906</v>
      </c>
      <c r="B9436" s="1" t="s">
        <v>7050</v>
      </c>
      <c r="C9436" s="1" t="s">
        <v>1998</v>
      </c>
      <c r="D9436" s="1" t="n">
        <v>1</v>
      </c>
      <c r="E9436" s="16" t="n">
        <v>1335.85</v>
      </c>
      <c r="F9436" s="17" t="n">
        <v>0.2</v>
      </c>
      <c r="G9436" s="16" t="n">
        <v>1068.68</v>
      </c>
      <c r="I9436" s="1" t="str">
        <f aca="false">INDEX(Products!$C$2:$C$51,MATCH(C9436,Products!$A$2:$A$51,0))</f>
        <v>Sports &amp; Fitness</v>
      </c>
      <c r="J9436" s="1" t="str">
        <f aca="false">INDEX(Orders!$E$2:$E$8001,MATCH(B9436,Orders!$A$2:$A$8001,0))</f>
        <v>Delivered</v>
      </c>
      <c r="K9436" s="1" t="str">
        <f aca="false">LEFT(INDEX(Orders!$C$2:$C$8001,MATCH(B9436,Orders!$A$2:$A$8001,0)),7)</f>
        <v>2025-03</v>
      </c>
    </row>
    <row r="9437" customFormat="false" ht="15" hidden="false" customHeight="true" outlineLevel="0" collapsed="false">
      <c r="A9437" s="1" t="s">
        <v>19907</v>
      </c>
      <c r="B9437" s="1" t="s">
        <v>7050</v>
      </c>
      <c r="C9437" s="1" t="s">
        <v>1924</v>
      </c>
      <c r="D9437" s="1" t="n">
        <v>1</v>
      </c>
      <c r="E9437" s="16" t="n">
        <v>1971</v>
      </c>
      <c r="F9437" s="17" t="n">
        <v>0</v>
      </c>
      <c r="G9437" s="16" t="n">
        <v>1971</v>
      </c>
      <c r="I9437" s="1" t="str">
        <f aca="false">INDEX(Products!$C$2:$C$51,MATCH(C9437,Products!$A$2:$A$51,0))</f>
        <v>Electronics</v>
      </c>
      <c r="J9437" s="1" t="str">
        <f aca="false">INDEX(Orders!$E$2:$E$8001,MATCH(B9437,Orders!$A$2:$A$8001,0))</f>
        <v>Delivered</v>
      </c>
      <c r="K9437" s="1" t="str">
        <f aca="false">LEFT(INDEX(Orders!$C$2:$C$8001,MATCH(B9437,Orders!$A$2:$A$8001,0)),7)</f>
        <v>2025-03</v>
      </c>
    </row>
    <row r="9438" customFormat="false" ht="15" hidden="false" customHeight="true" outlineLevel="0" collapsed="false">
      <c r="A9438" s="1" t="s">
        <v>19908</v>
      </c>
      <c r="B9438" s="1" t="s">
        <v>7051</v>
      </c>
      <c r="C9438" s="1" t="s">
        <v>1940</v>
      </c>
      <c r="D9438" s="1" t="n">
        <v>1</v>
      </c>
      <c r="E9438" s="16" t="n">
        <v>2374.52</v>
      </c>
      <c r="F9438" s="17" t="n">
        <v>0</v>
      </c>
      <c r="G9438" s="16" t="n">
        <v>2374.52</v>
      </c>
      <c r="I9438" s="1" t="str">
        <f aca="false">INDEX(Products!$C$2:$C$51,MATCH(C9438,Products!$A$2:$A$51,0))</f>
        <v>Fashion</v>
      </c>
      <c r="J9438" s="1" t="str">
        <f aca="false">INDEX(Orders!$E$2:$E$8001,MATCH(B9438,Orders!$A$2:$A$8001,0))</f>
        <v>Delivered</v>
      </c>
      <c r="K9438" s="1" t="str">
        <f aca="false">LEFT(INDEX(Orders!$C$2:$C$8001,MATCH(B9438,Orders!$A$2:$A$8001,0)),7)</f>
        <v>2025-12</v>
      </c>
    </row>
    <row r="9439" customFormat="false" ht="15" hidden="false" customHeight="true" outlineLevel="0" collapsed="false">
      <c r="A9439" s="1" t="s">
        <v>19909</v>
      </c>
      <c r="B9439" s="1" t="s">
        <v>7052</v>
      </c>
      <c r="C9439" s="1" t="s">
        <v>2006</v>
      </c>
      <c r="D9439" s="1" t="n">
        <v>2</v>
      </c>
      <c r="E9439" s="16" t="n">
        <v>482.17</v>
      </c>
      <c r="F9439" s="17" t="n">
        <v>0</v>
      </c>
      <c r="G9439" s="16" t="n">
        <v>964.34</v>
      </c>
      <c r="I9439" s="1" t="str">
        <f aca="false">INDEX(Products!$C$2:$C$51,MATCH(C9439,Products!$A$2:$A$51,0))</f>
        <v>Books &amp; Stationery</v>
      </c>
      <c r="J9439" s="1" t="str">
        <f aca="false">INDEX(Orders!$E$2:$E$8001,MATCH(B9439,Orders!$A$2:$A$8001,0))</f>
        <v>Delivered</v>
      </c>
      <c r="K9439" s="1" t="str">
        <f aca="false">LEFT(INDEX(Orders!$C$2:$C$8001,MATCH(B9439,Orders!$A$2:$A$8001,0)),7)</f>
        <v>2024-10</v>
      </c>
    </row>
    <row r="9440" customFormat="false" ht="15" hidden="false" customHeight="true" outlineLevel="0" collapsed="false">
      <c r="A9440" s="1" t="s">
        <v>19910</v>
      </c>
      <c r="B9440" s="1" t="s">
        <v>7052</v>
      </c>
      <c r="C9440" s="1" t="s">
        <v>2000</v>
      </c>
      <c r="D9440" s="1" t="n">
        <v>2</v>
      </c>
      <c r="E9440" s="16" t="n">
        <v>425.08</v>
      </c>
      <c r="F9440" s="17" t="n">
        <v>0.05</v>
      </c>
      <c r="G9440" s="16" t="n">
        <v>807.65</v>
      </c>
      <c r="I9440" s="1" t="str">
        <f aca="false">INDEX(Products!$C$2:$C$51,MATCH(C9440,Products!$A$2:$A$51,0))</f>
        <v>Books &amp; Stationery</v>
      </c>
      <c r="J9440" s="1" t="str">
        <f aca="false">INDEX(Orders!$E$2:$E$8001,MATCH(B9440,Orders!$A$2:$A$8001,0))</f>
        <v>Delivered</v>
      </c>
      <c r="K9440" s="1" t="str">
        <f aca="false">LEFT(INDEX(Orders!$C$2:$C$8001,MATCH(B9440,Orders!$A$2:$A$8001,0)),7)</f>
        <v>2024-10</v>
      </c>
    </row>
    <row r="9441" customFormat="false" ht="15" hidden="false" customHeight="true" outlineLevel="0" collapsed="false">
      <c r="A9441" s="1" t="s">
        <v>19911</v>
      </c>
      <c r="B9441" s="1" t="s">
        <v>7052</v>
      </c>
      <c r="C9441" s="1" t="s">
        <v>1990</v>
      </c>
      <c r="D9441" s="1" t="n">
        <v>1</v>
      </c>
      <c r="E9441" s="16" t="n">
        <v>5311.32</v>
      </c>
      <c r="F9441" s="17" t="n">
        <v>0.05</v>
      </c>
      <c r="G9441" s="16" t="n">
        <v>5045.75</v>
      </c>
      <c r="I9441" s="1" t="str">
        <f aca="false">INDEX(Products!$C$2:$C$51,MATCH(C9441,Products!$A$2:$A$51,0))</f>
        <v>Sports &amp; Fitness</v>
      </c>
      <c r="J9441" s="1" t="str">
        <f aca="false">INDEX(Orders!$E$2:$E$8001,MATCH(B9441,Orders!$A$2:$A$8001,0))</f>
        <v>Delivered</v>
      </c>
      <c r="K9441" s="1" t="str">
        <f aca="false">LEFT(INDEX(Orders!$C$2:$C$8001,MATCH(B9441,Orders!$A$2:$A$8001,0)),7)</f>
        <v>2024-10</v>
      </c>
    </row>
    <row r="9442" customFormat="false" ht="15" hidden="false" customHeight="true" outlineLevel="0" collapsed="false">
      <c r="A9442" s="1" t="s">
        <v>19912</v>
      </c>
      <c r="B9442" s="1" t="s">
        <v>7053</v>
      </c>
      <c r="C9442" s="1" t="s">
        <v>2007</v>
      </c>
      <c r="D9442" s="1" t="n">
        <v>2</v>
      </c>
      <c r="E9442" s="16" t="n">
        <v>750.27</v>
      </c>
      <c r="F9442" s="17" t="n">
        <v>0.05</v>
      </c>
      <c r="G9442" s="16" t="n">
        <v>1425.51</v>
      </c>
      <c r="I9442" s="1" t="str">
        <f aca="false">INDEX(Products!$C$2:$C$51,MATCH(C9442,Products!$A$2:$A$51,0))</f>
        <v>Books &amp; Stationery</v>
      </c>
      <c r="J9442" s="1" t="str">
        <f aca="false">INDEX(Orders!$E$2:$E$8001,MATCH(B9442,Orders!$A$2:$A$8001,0))</f>
        <v>Delivered</v>
      </c>
      <c r="K9442" s="1" t="str">
        <f aca="false">LEFT(INDEX(Orders!$C$2:$C$8001,MATCH(B9442,Orders!$A$2:$A$8001,0)),7)</f>
        <v>2025-06</v>
      </c>
    </row>
    <row r="9443" customFormat="false" ht="15" hidden="false" customHeight="true" outlineLevel="0" collapsed="false">
      <c r="A9443" s="1" t="s">
        <v>19913</v>
      </c>
      <c r="B9443" s="1" t="s">
        <v>7053</v>
      </c>
      <c r="C9443" s="1" t="s">
        <v>1982</v>
      </c>
      <c r="D9443" s="1" t="n">
        <v>1</v>
      </c>
      <c r="E9443" s="16" t="n">
        <v>1808.21</v>
      </c>
      <c r="F9443" s="17" t="n">
        <v>0</v>
      </c>
      <c r="G9443" s="16" t="n">
        <v>1808.21</v>
      </c>
      <c r="I9443" s="1" t="str">
        <f aca="false">INDEX(Products!$C$2:$C$51,MATCH(C9443,Products!$A$2:$A$51,0))</f>
        <v>Beauty &amp; Personal Care</v>
      </c>
      <c r="J9443" s="1" t="str">
        <f aca="false">INDEX(Orders!$E$2:$E$8001,MATCH(B9443,Orders!$A$2:$A$8001,0))</f>
        <v>Delivered</v>
      </c>
      <c r="K9443" s="1" t="str">
        <f aca="false">LEFT(INDEX(Orders!$C$2:$C$8001,MATCH(B9443,Orders!$A$2:$A$8001,0)),7)</f>
        <v>2025-06</v>
      </c>
    </row>
    <row r="9444" customFormat="false" ht="15" hidden="false" customHeight="true" outlineLevel="0" collapsed="false">
      <c r="A9444" s="1" t="s">
        <v>19914</v>
      </c>
      <c r="B9444" s="1" t="s">
        <v>7054</v>
      </c>
      <c r="C9444" s="1" t="s">
        <v>2007</v>
      </c>
      <c r="D9444" s="1" t="n">
        <v>1</v>
      </c>
      <c r="E9444" s="16" t="n">
        <v>750.27</v>
      </c>
      <c r="F9444" s="17" t="n">
        <v>0</v>
      </c>
      <c r="G9444" s="16" t="n">
        <v>750.27</v>
      </c>
      <c r="I9444" s="1" t="str">
        <f aca="false">INDEX(Products!$C$2:$C$51,MATCH(C9444,Products!$A$2:$A$51,0))</f>
        <v>Books &amp; Stationery</v>
      </c>
      <c r="J9444" s="1" t="str">
        <f aca="false">INDEX(Orders!$E$2:$E$8001,MATCH(B9444,Orders!$A$2:$A$8001,0))</f>
        <v>Cancelled</v>
      </c>
      <c r="K9444" s="1" t="str">
        <f aca="false">LEFT(INDEX(Orders!$C$2:$C$8001,MATCH(B9444,Orders!$A$2:$A$8001,0)),7)</f>
        <v>2025-09</v>
      </c>
    </row>
    <row r="9445" customFormat="false" ht="15" hidden="false" customHeight="true" outlineLevel="0" collapsed="false">
      <c r="A9445" s="1" t="s">
        <v>19915</v>
      </c>
      <c r="B9445" s="1" t="s">
        <v>7054</v>
      </c>
      <c r="C9445" s="1" t="s">
        <v>1986</v>
      </c>
      <c r="D9445" s="1" t="n">
        <v>1</v>
      </c>
      <c r="E9445" s="16" t="n">
        <v>2871.85</v>
      </c>
      <c r="F9445" s="17" t="n">
        <v>0</v>
      </c>
      <c r="G9445" s="16" t="n">
        <v>2871.85</v>
      </c>
      <c r="I9445" s="1" t="str">
        <f aca="false">INDEX(Products!$C$2:$C$51,MATCH(C9445,Products!$A$2:$A$51,0))</f>
        <v>Beauty &amp; Personal Care</v>
      </c>
      <c r="J9445" s="1" t="str">
        <f aca="false">INDEX(Orders!$E$2:$E$8001,MATCH(B9445,Orders!$A$2:$A$8001,0))</f>
        <v>Cancelled</v>
      </c>
      <c r="K9445" s="1" t="str">
        <f aca="false">LEFT(INDEX(Orders!$C$2:$C$8001,MATCH(B9445,Orders!$A$2:$A$8001,0)),7)</f>
        <v>2025-09</v>
      </c>
    </row>
    <row r="9446" customFormat="false" ht="15" hidden="false" customHeight="true" outlineLevel="0" collapsed="false">
      <c r="A9446" s="1" t="s">
        <v>19916</v>
      </c>
      <c r="B9446" s="1" t="s">
        <v>7055</v>
      </c>
      <c r="C9446" s="1" t="s">
        <v>1990</v>
      </c>
      <c r="D9446" s="1" t="n">
        <v>2</v>
      </c>
      <c r="E9446" s="16" t="n">
        <v>5311.32</v>
      </c>
      <c r="F9446" s="17" t="n">
        <v>0.05</v>
      </c>
      <c r="G9446" s="16" t="n">
        <v>10091.51</v>
      </c>
      <c r="I9446" s="1" t="str">
        <f aca="false">INDEX(Products!$C$2:$C$51,MATCH(C9446,Products!$A$2:$A$51,0))</f>
        <v>Sports &amp; Fitness</v>
      </c>
      <c r="J9446" s="1" t="str">
        <f aca="false">INDEX(Orders!$E$2:$E$8001,MATCH(B9446,Orders!$A$2:$A$8001,0))</f>
        <v>Delivered</v>
      </c>
      <c r="K9446" s="1" t="str">
        <f aca="false">LEFT(INDEX(Orders!$C$2:$C$8001,MATCH(B9446,Orders!$A$2:$A$8001,0)),7)</f>
        <v>2025-02</v>
      </c>
    </row>
    <row r="9447" customFormat="false" ht="15" hidden="false" customHeight="true" outlineLevel="0" collapsed="false">
      <c r="A9447" s="1" t="s">
        <v>19917</v>
      </c>
      <c r="B9447" s="1" t="s">
        <v>7056</v>
      </c>
      <c r="C9447" s="1" t="s">
        <v>1940</v>
      </c>
      <c r="D9447" s="1" t="n">
        <v>1</v>
      </c>
      <c r="E9447" s="16" t="n">
        <v>2374.52</v>
      </c>
      <c r="F9447" s="17" t="n">
        <v>0</v>
      </c>
      <c r="G9447" s="16" t="n">
        <v>2374.52</v>
      </c>
      <c r="I9447" s="1" t="str">
        <f aca="false">INDEX(Products!$C$2:$C$51,MATCH(C9447,Products!$A$2:$A$51,0))</f>
        <v>Fashion</v>
      </c>
      <c r="J9447" s="1" t="str">
        <f aca="false">INDEX(Orders!$E$2:$E$8001,MATCH(B9447,Orders!$A$2:$A$8001,0))</f>
        <v>Refunded</v>
      </c>
      <c r="K9447" s="1" t="str">
        <f aca="false">LEFT(INDEX(Orders!$C$2:$C$8001,MATCH(B9447,Orders!$A$2:$A$8001,0)),7)</f>
        <v>2024-11</v>
      </c>
    </row>
    <row r="9448" customFormat="false" ht="15" hidden="false" customHeight="true" outlineLevel="0" collapsed="false">
      <c r="A9448" s="1" t="s">
        <v>19918</v>
      </c>
      <c r="B9448" s="1" t="s">
        <v>7057</v>
      </c>
      <c r="C9448" s="1" t="s">
        <v>1997</v>
      </c>
      <c r="D9448" s="1" t="n">
        <v>3</v>
      </c>
      <c r="E9448" s="16" t="n">
        <v>311.15</v>
      </c>
      <c r="F9448" s="17" t="n">
        <v>0.05</v>
      </c>
      <c r="G9448" s="16" t="n">
        <v>886.78</v>
      </c>
      <c r="I9448" s="1" t="str">
        <f aca="false">INDEX(Products!$C$2:$C$51,MATCH(C9448,Products!$A$2:$A$51,0))</f>
        <v>Sports &amp; Fitness</v>
      </c>
      <c r="J9448" s="1" t="str">
        <f aca="false">INDEX(Orders!$E$2:$E$8001,MATCH(B9448,Orders!$A$2:$A$8001,0))</f>
        <v>Delivered</v>
      </c>
      <c r="K9448" s="1" t="str">
        <f aca="false">LEFT(INDEX(Orders!$C$2:$C$8001,MATCH(B9448,Orders!$A$2:$A$8001,0)),7)</f>
        <v>2024-06</v>
      </c>
    </row>
    <row r="9449" customFormat="false" ht="15" hidden="false" customHeight="true" outlineLevel="0" collapsed="false">
      <c r="A9449" s="1" t="s">
        <v>19919</v>
      </c>
      <c r="B9449" s="1" t="s">
        <v>7057</v>
      </c>
      <c r="C9449" s="1" t="s">
        <v>1976</v>
      </c>
      <c r="D9449" s="1" t="n">
        <v>2</v>
      </c>
      <c r="E9449" s="16" t="n">
        <v>1603.35</v>
      </c>
      <c r="F9449" s="17" t="n">
        <v>0.1</v>
      </c>
      <c r="G9449" s="16" t="n">
        <v>2886.03</v>
      </c>
      <c r="I9449" s="1" t="str">
        <f aca="false">INDEX(Products!$C$2:$C$51,MATCH(C9449,Products!$A$2:$A$51,0))</f>
        <v>Beauty &amp; Personal Care</v>
      </c>
      <c r="J9449" s="1" t="str">
        <f aca="false">INDEX(Orders!$E$2:$E$8001,MATCH(B9449,Orders!$A$2:$A$8001,0))</f>
        <v>Delivered</v>
      </c>
      <c r="K9449" s="1" t="str">
        <f aca="false">LEFT(INDEX(Orders!$C$2:$C$8001,MATCH(B9449,Orders!$A$2:$A$8001,0)),7)</f>
        <v>2024-06</v>
      </c>
    </row>
    <row r="9450" customFormat="false" ht="15" hidden="false" customHeight="true" outlineLevel="0" collapsed="false">
      <c r="A9450" s="1" t="s">
        <v>19920</v>
      </c>
      <c r="B9450" s="1" t="s">
        <v>7058</v>
      </c>
      <c r="C9450" s="1" t="s">
        <v>2006</v>
      </c>
      <c r="D9450" s="1" t="n">
        <v>1</v>
      </c>
      <c r="E9450" s="16" t="n">
        <v>482.17</v>
      </c>
      <c r="F9450" s="17" t="n">
        <v>0.1</v>
      </c>
      <c r="G9450" s="16" t="n">
        <v>433.95</v>
      </c>
      <c r="I9450" s="1" t="str">
        <f aca="false">INDEX(Products!$C$2:$C$51,MATCH(C9450,Products!$A$2:$A$51,0))</f>
        <v>Books &amp; Stationery</v>
      </c>
      <c r="J9450" s="1" t="str">
        <f aca="false">INDEX(Orders!$E$2:$E$8001,MATCH(B9450,Orders!$A$2:$A$8001,0))</f>
        <v>Delivered</v>
      </c>
      <c r="K9450" s="1" t="str">
        <f aca="false">LEFT(INDEX(Orders!$C$2:$C$8001,MATCH(B9450,Orders!$A$2:$A$8001,0)),7)</f>
        <v>2025-12</v>
      </c>
    </row>
    <row r="9451" customFormat="false" ht="15" hidden="false" customHeight="true" outlineLevel="0" collapsed="false">
      <c r="A9451" s="1" t="s">
        <v>19921</v>
      </c>
      <c r="B9451" s="1" t="s">
        <v>7058</v>
      </c>
      <c r="C9451" s="1" t="s">
        <v>1953</v>
      </c>
      <c r="D9451" s="1" t="n">
        <v>1</v>
      </c>
      <c r="E9451" s="16" t="n">
        <v>4914.12</v>
      </c>
      <c r="F9451" s="17" t="n">
        <v>0</v>
      </c>
      <c r="G9451" s="16" t="n">
        <v>4914.12</v>
      </c>
      <c r="I9451" s="1" t="str">
        <f aca="false">INDEX(Products!$C$2:$C$51,MATCH(C9451,Products!$A$2:$A$51,0))</f>
        <v>Fashion</v>
      </c>
      <c r="J9451" s="1" t="str">
        <f aca="false">INDEX(Orders!$E$2:$E$8001,MATCH(B9451,Orders!$A$2:$A$8001,0))</f>
        <v>Delivered</v>
      </c>
      <c r="K9451" s="1" t="str">
        <f aca="false">LEFT(INDEX(Orders!$C$2:$C$8001,MATCH(B9451,Orders!$A$2:$A$8001,0)),7)</f>
        <v>2025-12</v>
      </c>
    </row>
    <row r="9452" customFormat="false" ht="15" hidden="false" customHeight="true" outlineLevel="0" collapsed="false">
      <c r="A9452" s="1" t="s">
        <v>19922</v>
      </c>
      <c r="B9452" s="1" t="s">
        <v>7058</v>
      </c>
      <c r="C9452" s="1" t="s">
        <v>1930</v>
      </c>
      <c r="D9452" s="1" t="n">
        <v>1</v>
      </c>
      <c r="E9452" s="16" t="n">
        <v>2398.35</v>
      </c>
      <c r="F9452" s="17" t="n">
        <v>0</v>
      </c>
      <c r="G9452" s="16" t="n">
        <v>2398.35</v>
      </c>
      <c r="I9452" s="1" t="str">
        <f aca="false">INDEX(Products!$C$2:$C$51,MATCH(C9452,Products!$A$2:$A$51,0))</f>
        <v>Electronics</v>
      </c>
      <c r="J9452" s="1" t="str">
        <f aca="false">INDEX(Orders!$E$2:$E$8001,MATCH(B9452,Orders!$A$2:$A$8001,0))</f>
        <v>Delivered</v>
      </c>
      <c r="K9452" s="1" t="str">
        <f aca="false">LEFT(INDEX(Orders!$C$2:$C$8001,MATCH(B9452,Orders!$A$2:$A$8001,0)),7)</f>
        <v>2025-12</v>
      </c>
    </row>
    <row r="9453" customFormat="false" ht="15" hidden="false" customHeight="true" outlineLevel="0" collapsed="false">
      <c r="A9453" s="1" t="s">
        <v>19923</v>
      </c>
      <c r="B9453" s="1" t="s">
        <v>7058</v>
      </c>
      <c r="C9453" s="1" t="s">
        <v>1997</v>
      </c>
      <c r="D9453" s="1" t="n">
        <v>1</v>
      </c>
      <c r="E9453" s="16" t="n">
        <v>311.15</v>
      </c>
      <c r="F9453" s="17" t="n">
        <v>0</v>
      </c>
      <c r="G9453" s="16" t="n">
        <v>311.15</v>
      </c>
      <c r="I9453" s="1" t="str">
        <f aca="false">INDEX(Products!$C$2:$C$51,MATCH(C9453,Products!$A$2:$A$51,0))</f>
        <v>Sports &amp; Fitness</v>
      </c>
      <c r="J9453" s="1" t="str">
        <f aca="false">INDEX(Orders!$E$2:$E$8001,MATCH(B9453,Orders!$A$2:$A$8001,0))</f>
        <v>Delivered</v>
      </c>
      <c r="K9453" s="1" t="str">
        <f aca="false">LEFT(INDEX(Orders!$C$2:$C$8001,MATCH(B9453,Orders!$A$2:$A$8001,0)),7)</f>
        <v>2025-12</v>
      </c>
    </row>
    <row r="9454" customFormat="false" ht="15" hidden="false" customHeight="true" outlineLevel="0" collapsed="false">
      <c r="A9454" s="1" t="s">
        <v>19924</v>
      </c>
      <c r="B9454" s="1" t="s">
        <v>7059</v>
      </c>
      <c r="C9454" s="1" t="s">
        <v>1943</v>
      </c>
      <c r="D9454" s="1" t="n">
        <v>1</v>
      </c>
      <c r="E9454" s="16" t="n">
        <v>1250.54</v>
      </c>
      <c r="F9454" s="17" t="n">
        <v>0</v>
      </c>
      <c r="G9454" s="16" t="n">
        <v>1250.54</v>
      </c>
      <c r="I9454" s="1" t="str">
        <f aca="false">INDEX(Products!$C$2:$C$51,MATCH(C9454,Products!$A$2:$A$51,0))</f>
        <v>Fashion</v>
      </c>
      <c r="J9454" s="1" t="str">
        <f aca="false">INDEX(Orders!$E$2:$E$8001,MATCH(B9454,Orders!$A$2:$A$8001,0))</f>
        <v>Delivered</v>
      </c>
      <c r="K9454" s="1" t="str">
        <f aca="false">LEFT(INDEX(Orders!$C$2:$C$8001,MATCH(B9454,Orders!$A$2:$A$8001,0)),7)</f>
        <v>2025-11</v>
      </c>
    </row>
    <row r="9455" customFormat="false" ht="15" hidden="false" customHeight="true" outlineLevel="0" collapsed="false">
      <c r="A9455" s="1" t="s">
        <v>19925</v>
      </c>
      <c r="B9455" s="1" t="s">
        <v>7059</v>
      </c>
      <c r="C9455" s="1" t="s">
        <v>1997</v>
      </c>
      <c r="D9455" s="1" t="n">
        <v>2</v>
      </c>
      <c r="E9455" s="16" t="n">
        <v>311.15</v>
      </c>
      <c r="F9455" s="17" t="n">
        <v>0</v>
      </c>
      <c r="G9455" s="16" t="n">
        <v>622.3</v>
      </c>
      <c r="I9455" s="1" t="str">
        <f aca="false">INDEX(Products!$C$2:$C$51,MATCH(C9455,Products!$A$2:$A$51,0))</f>
        <v>Sports &amp; Fitness</v>
      </c>
      <c r="J9455" s="1" t="str">
        <f aca="false">INDEX(Orders!$E$2:$E$8001,MATCH(B9455,Orders!$A$2:$A$8001,0))</f>
        <v>Delivered</v>
      </c>
      <c r="K9455" s="1" t="str">
        <f aca="false">LEFT(INDEX(Orders!$C$2:$C$8001,MATCH(B9455,Orders!$A$2:$A$8001,0)),7)</f>
        <v>2025-11</v>
      </c>
    </row>
    <row r="9456" customFormat="false" ht="15" hidden="false" customHeight="true" outlineLevel="0" collapsed="false">
      <c r="A9456" s="1" t="s">
        <v>19926</v>
      </c>
      <c r="B9456" s="1" t="s">
        <v>7060</v>
      </c>
      <c r="C9456" s="1" t="s">
        <v>2006</v>
      </c>
      <c r="D9456" s="1" t="n">
        <v>1</v>
      </c>
      <c r="E9456" s="16" t="n">
        <v>482.17</v>
      </c>
      <c r="F9456" s="17" t="n">
        <v>0.05</v>
      </c>
      <c r="G9456" s="16" t="n">
        <v>458.06</v>
      </c>
      <c r="I9456" s="1" t="str">
        <f aca="false">INDEX(Products!$C$2:$C$51,MATCH(C9456,Products!$A$2:$A$51,0))</f>
        <v>Books &amp; Stationery</v>
      </c>
      <c r="J9456" s="1" t="str">
        <f aca="false">INDEX(Orders!$E$2:$E$8001,MATCH(B9456,Orders!$A$2:$A$8001,0))</f>
        <v>Delivered</v>
      </c>
      <c r="K9456" s="1" t="str">
        <f aca="false">LEFT(INDEX(Orders!$C$2:$C$8001,MATCH(B9456,Orders!$A$2:$A$8001,0)),7)</f>
        <v>2024-11</v>
      </c>
    </row>
    <row r="9457" customFormat="false" ht="15" hidden="false" customHeight="true" outlineLevel="0" collapsed="false">
      <c r="A9457" s="1" t="s">
        <v>19927</v>
      </c>
      <c r="B9457" s="1" t="s">
        <v>7060</v>
      </c>
      <c r="C9457" s="1" t="s">
        <v>2007</v>
      </c>
      <c r="D9457" s="1" t="n">
        <v>1</v>
      </c>
      <c r="E9457" s="16" t="n">
        <v>750.27</v>
      </c>
      <c r="F9457" s="17" t="n">
        <v>0</v>
      </c>
      <c r="G9457" s="16" t="n">
        <v>750.27</v>
      </c>
      <c r="I9457" s="1" t="str">
        <f aca="false">INDEX(Products!$C$2:$C$51,MATCH(C9457,Products!$A$2:$A$51,0))</f>
        <v>Books &amp; Stationery</v>
      </c>
      <c r="J9457" s="1" t="str">
        <f aca="false">INDEX(Orders!$E$2:$E$8001,MATCH(B9457,Orders!$A$2:$A$8001,0))</f>
        <v>Delivered</v>
      </c>
      <c r="K9457" s="1" t="str">
        <f aca="false">LEFT(INDEX(Orders!$C$2:$C$8001,MATCH(B9457,Orders!$A$2:$A$8001,0)),7)</f>
        <v>2024-11</v>
      </c>
    </row>
    <row r="9458" customFormat="false" ht="15" hidden="false" customHeight="true" outlineLevel="0" collapsed="false">
      <c r="A9458" s="1" t="s">
        <v>19928</v>
      </c>
      <c r="B9458" s="1" t="s">
        <v>7061</v>
      </c>
      <c r="C9458" s="1" t="s">
        <v>1930</v>
      </c>
      <c r="D9458" s="1" t="n">
        <v>1</v>
      </c>
      <c r="E9458" s="16" t="n">
        <v>2398.35</v>
      </c>
      <c r="F9458" s="17" t="n">
        <v>0</v>
      </c>
      <c r="G9458" s="16" t="n">
        <v>2398.35</v>
      </c>
      <c r="I9458" s="1" t="str">
        <f aca="false">INDEX(Products!$C$2:$C$51,MATCH(C9458,Products!$A$2:$A$51,0))</f>
        <v>Electronics</v>
      </c>
      <c r="J9458" s="1" t="str">
        <f aca="false">INDEX(Orders!$E$2:$E$8001,MATCH(B9458,Orders!$A$2:$A$8001,0))</f>
        <v>Returned</v>
      </c>
      <c r="K9458" s="1" t="str">
        <f aca="false">LEFT(INDEX(Orders!$C$2:$C$8001,MATCH(B9458,Orders!$A$2:$A$8001,0)),7)</f>
        <v>2025-09</v>
      </c>
    </row>
    <row r="9459" customFormat="false" ht="15" hidden="false" customHeight="true" outlineLevel="0" collapsed="false">
      <c r="A9459" s="1" t="s">
        <v>19929</v>
      </c>
      <c r="B9459" s="1" t="s">
        <v>7061</v>
      </c>
      <c r="C9459" s="1" t="s">
        <v>1955</v>
      </c>
      <c r="D9459" s="1" t="n">
        <v>1</v>
      </c>
      <c r="E9459" s="16" t="n">
        <v>3340.76</v>
      </c>
      <c r="F9459" s="17" t="n">
        <v>0</v>
      </c>
      <c r="G9459" s="16" t="n">
        <v>3340.76</v>
      </c>
      <c r="I9459" s="1" t="str">
        <f aca="false">INDEX(Products!$C$2:$C$51,MATCH(C9459,Products!$A$2:$A$51,0))</f>
        <v>Home &amp; Kitchen</v>
      </c>
      <c r="J9459" s="1" t="str">
        <f aca="false">INDEX(Orders!$E$2:$E$8001,MATCH(B9459,Orders!$A$2:$A$8001,0))</f>
        <v>Returned</v>
      </c>
      <c r="K9459" s="1" t="str">
        <f aca="false">LEFT(INDEX(Orders!$C$2:$C$8001,MATCH(B9459,Orders!$A$2:$A$8001,0)),7)</f>
        <v>2025-09</v>
      </c>
    </row>
    <row r="9460" customFormat="false" ht="15" hidden="false" customHeight="true" outlineLevel="0" collapsed="false">
      <c r="A9460" s="1" t="s">
        <v>19930</v>
      </c>
      <c r="B9460" s="1" t="s">
        <v>7062</v>
      </c>
      <c r="C9460" s="1" t="s">
        <v>2007</v>
      </c>
      <c r="D9460" s="1" t="n">
        <v>2</v>
      </c>
      <c r="E9460" s="16" t="n">
        <v>750.27</v>
      </c>
      <c r="F9460" s="17" t="n">
        <v>0.15</v>
      </c>
      <c r="G9460" s="16" t="n">
        <v>1275.46</v>
      </c>
      <c r="I9460" s="1" t="str">
        <f aca="false">INDEX(Products!$C$2:$C$51,MATCH(C9460,Products!$A$2:$A$51,0))</f>
        <v>Books &amp; Stationery</v>
      </c>
      <c r="J9460" s="1" t="str">
        <f aca="false">INDEX(Orders!$E$2:$E$8001,MATCH(B9460,Orders!$A$2:$A$8001,0))</f>
        <v>Delivered</v>
      </c>
      <c r="K9460" s="1" t="str">
        <f aca="false">LEFT(INDEX(Orders!$C$2:$C$8001,MATCH(B9460,Orders!$A$2:$A$8001,0)),7)</f>
        <v>2024-06</v>
      </c>
    </row>
    <row r="9461" customFormat="false" ht="15" hidden="false" customHeight="true" outlineLevel="0" collapsed="false">
      <c r="A9461" s="1" t="s">
        <v>19931</v>
      </c>
      <c r="B9461" s="1" t="s">
        <v>7062</v>
      </c>
      <c r="C9461" s="1" t="s">
        <v>1990</v>
      </c>
      <c r="D9461" s="1" t="n">
        <v>1</v>
      </c>
      <c r="E9461" s="16" t="n">
        <v>5311.32</v>
      </c>
      <c r="F9461" s="17" t="n">
        <v>0.2</v>
      </c>
      <c r="G9461" s="16" t="n">
        <v>4249.06</v>
      </c>
      <c r="I9461" s="1" t="str">
        <f aca="false">INDEX(Products!$C$2:$C$51,MATCH(C9461,Products!$A$2:$A$51,0))</f>
        <v>Sports &amp; Fitness</v>
      </c>
      <c r="J9461" s="1" t="str">
        <f aca="false">INDEX(Orders!$E$2:$E$8001,MATCH(B9461,Orders!$A$2:$A$8001,0))</f>
        <v>Delivered</v>
      </c>
      <c r="K9461" s="1" t="str">
        <f aca="false">LEFT(INDEX(Orders!$C$2:$C$8001,MATCH(B9461,Orders!$A$2:$A$8001,0)),7)</f>
        <v>2024-06</v>
      </c>
    </row>
    <row r="9462" customFormat="false" ht="15" hidden="false" customHeight="true" outlineLevel="0" collapsed="false">
      <c r="A9462" s="1" t="s">
        <v>19932</v>
      </c>
      <c r="B9462" s="1" t="s">
        <v>7063</v>
      </c>
      <c r="C9462" s="1" t="s">
        <v>2007</v>
      </c>
      <c r="D9462" s="1" t="n">
        <v>2</v>
      </c>
      <c r="E9462" s="16" t="n">
        <v>750.27</v>
      </c>
      <c r="F9462" s="17" t="n">
        <v>0.15</v>
      </c>
      <c r="G9462" s="16" t="n">
        <v>1275.46</v>
      </c>
      <c r="I9462" s="1" t="str">
        <f aca="false">INDEX(Products!$C$2:$C$51,MATCH(C9462,Products!$A$2:$A$51,0))</f>
        <v>Books &amp; Stationery</v>
      </c>
      <c r="J9462" s="1" t="str">
        <f aca="false">INDEX(Orders!$E$2:$E$8001,MATCH(B9462,Orders!$A$2:$A$8001,0))</f>
        <v>Delivered</v>
      </c>
      <c r="K9462" s="1" t="str">
        <f aca="false">LEFT(INDEX(Orders!$C$2:$C$8001,MATCH(B9462,Orders!$A$2:$A$8001,0)),7)</f>
        <v>2025-08</v>
      </c>
    </row>
    <row r="9463" customFormat="false" ht="15" hidden="false" customHeight="true" outlineLevel="0" collapsed="false">
      <c r="A9463" s="1" t="s">
        <v>19933</v>
      </c>
      <c r="B9463" s="1" t="s">
        <v>7063</v>
      </c>
      <c r="C9463" s="1" t="s">
        <v>2006</v>
      </c>
      <c r="D9463" s="1" t="n">
        <v>3</v>
      </c>
      <c r="E9463" s="16" t="n">
        <v>482.17</v>
      </c>
      <c r="F9463" s="17" t="n">
        <v>0</v>
      </c>
      <c r="G9463" s="16" t="n">
        <v>1446.51</v>
      </c>
      <c r="I9463" s="1" t="str">
        <f aca="false">INDEX(Products!$C$2:$C$51,MATCH(C9463,Products!$A$2:$A$51,0))</f>
        <v>Books &amp; Stationery</v>
      </c>
      <c r="J9463" s="1" t="str">
        <f aca="false">INDEX(Orders!$E$2:$E$8001,MATCH(B9463,Orders!$A$2:$A$8001,0))</f>
        <v>Delivered</v>
      </c>
      <c r="K9463" s="1" t="str">
        <f aca="false">LEFT(INDEX(Orders!$C$2:$C$8001,MATCH(B9463,Orders!$A$2:$A$8001,0)),7)</f>
        <v>2025-08</v>
      </c>
    </row>
    <row r="9464" customFormat="false" ht="15" hidden="false" customHeight="true" outlineLevel="0" collapsed="false">
      <c r="A9464" s="1" t="s">
        <v>19934</v>
      </c>
      <c r="B9464" s="1" t="s">
        <v>7063</v>
      </c>
      <c r="C9464" s="1" t="s">
        <v>1977</v>
      </c>
      <c r="D9464" s="1" t="n">
        <v>1</v>
      </c>
      <c r="E9464" s="16" t="n">
        <v>2386.05</v>
      </c>
      <c r="F9464" s="17" t="n">
        <v>0.2</v>
      </c>
      <c r="G9464" s="16" t="n">
        <v>1908.84</v>
      </c>
      <c r="I9464" s="1" t="str">
        <f aca="false">INDEX(Products!$C$2:$C$51,MATCH(C9464,Products!$A$2:$A$51,0))</f>
        <v>Beauty &amp; Personal Care</v>
      </c>
      <c r="J9464" s="1" t="str">
        <f aca="false">INDEX(Orders!$E$2:$E$8001,MATCH(B9464,Orders!$A$2:$A$8001,0))</f>
        <v>Delivered</v>
      </c>
      <c r="K9464" s="1" t="str">
        <f aca="false">LEFT(INDEX(Orders!$C$2:$C$8001,MATCH(B9464,Orders!$A$2:$A$8001,0)),7)</f>
        <v>2025-08</v>
      </c>
    </row>
    <row r="9465" customFormat="false" ht="15" hidden="false" customHeight="true" outlineLevel="0" collapsed="false">
      <c r="A9465" s="1" t="s">
        <v>19935</v>
      </c>
      <c r="B9465" s="1" t="s">
        <v>7064</v>
      </c>
      <c r="C9465" s="1" t="s">
        <v>1930</v>
      </c>
      <c r="D9465" s="1" t="n">
        <v>1</v>
      </c>
      <c r="E9465" s="16" t="n">
        <v>2398.35</v>
      </c>
      <c r="F9465" s="17" t="n">
        <v>0.1</v>
      </c>
      <c r="G9465" s="16" t="n">
        <v>2158.52</v>
      </c>
      <c r="I9465" s="1" t="str">
        <f aca="false">INDEX(Products!$C$2:$C$51,MATCH(C9465,Products!$A$2:$A$51,0))</f>
        <v>Electronics</v>
      </c>
      <c r="J9465" s="1" t="str">
        <f aca="false">INDEX(Orders!$E$2:$E$8001,MATCH(B9465,Orders!$A$2:$A$8001,0))</f>
        <v>Returned</v>
      </c>
      <c r="K9465" s="1" t="str">
        <f aca="false">LEFT(INDEX(Orders!$C$2:$C$8001,MATCH(B9465,Orders!$A$2:$A$8001,0)),7)</f>
        <v>2025-09</v>
      </c>
    </row>
    <row r="9466" customFormat="false" ht="15" hidden="false" customHeight="true" outlineLevel="0" collapsed="false">
      <c r="A9466" s="1" t="s">
        <v>19936</v>
      </c>
      <c r="B9466" s="1" t="s">
        <v>7064</v>
      </c>
      <c r="C9466" s="1" t="s">
        <v>1937</v>
      </c>
      <c r="D9466" s="1" t="n">
        <v>2</v>
      </c>
      <c r="E9466" s="16" t="n">
        <v>1364.75</v>
      </c>
      <c r="F9466" s="17" t="n">
        <v>0.05</v>
      </c>
      <c r="G9466" s="16" t="n">
        <v>2593.02</v>
      </c>
      <c r="I9466" s="1" t="str">
        <f aca="false">INDEX(Products!$C$2:$C$51,MATCH(C9466,Products!$A$2:$A$51,0))</f>
        <v>Fashion</v>
      </c>
      <c r="J9466" s="1" t="str">
        <f aca="false">INDEX(Orders!$E$2:$E$8001,MATCH(B9466,Orders!$A$2:$A$8001,0))</f>
        <v>Returned</v>
      </c>
      <c r="K9466" s="1" t="str">
        <f aca="false">LEFT(INDEX(Orders!$C$2:$C$8001,MATCH(B9466,Orders!$A$2:$A$8001,0)),7)</f>
        <v>2025-09</v>
      </c>
    </row>
    <row r="9467" customFormat="false" ht="15" hidden="false" customHeight="true" outlineLevel="0" collapsed="false">
      <c r="A9467" s="1" t="s">
        <v>19937</v>
      </c>
      <c r="B9467" s="1" t="s">
        <v>7064</v>
      </c>
      <c r="C9467" s="1" t="s">
        <v>1997</v>
      </c>
      <c r="D9467" s="1" t="n">
        <v>1</v>
      </c>
      <c r="E9467" s="16" t="n">
        <v>311.15</v>
      </c>
      <c r="F9467" s="17" t="n">
        <v>0</v>
      </c>
      <c r="G9467" s="16" t="n">
        <v>311.15</v>
      </c>
      <c r="I9467" s="1" t="str">
        <f aca="false">INDEX(Products!$C$2:$C$51,MATCH(C9467,Products!$A$2:$A$51,0))</f>
        <v>Sports &amp; Fitness</v>
      </c>
      <c r="J9467" s="1" t="str">
        <f aca="false">INDEX(Orders!$E$2:$E$8001,MATCH(B9467,Orders!$A$2:$A$8001,0))</f>
        <v>Returned</v>
      </c>
      <c r="K9467" s="1" t="str">
        <f aca="false">LEFT(INDEX(Orders!$C$2:$C$8001,MATCH(B9467,Orders!$A$2:$A$8001,0)),7)</f>
        <v>2025-09</v>
      </c>
    </row>
    <row r="9468" customFormat="false" ht="15" hidden="false" customHeight="true" outlineLevel="0" collapsed="false">
      <c r="A9468" s="1" t="s">
        <v>19938</v>
      </c>
      <c r="B9468" s="1" t="s">
        <v>7064</v>
      </c>
      <c r="C9468" s="1" t="s">
        <v>1940</v>
      </c>
      <c r="D9468" s="1" t="n">
        <v>2</v>
      </c>
      <c r="E9468" s="16" t="n">
        <v>2374.52</v>
      </c>
      <c r="F9468" s="17" t="n">
        <v>0</v>
      </c>
      <c r="G9468" s="16" t="n">
        <v>4749.04</v>
      </c>
      <c r="I9468" s="1" t="str">
        <f aca="false">INDEX(Products!$C$2:$C$51,MATCH(C9468,Products!$A$2:$A$51,0))</f>
        <v>Fashion</v>
      </c>
      <c r="J9468" s="1" t="str">
        <f aca="false">INDEX(Orders!$E$2:$E$8001,MATCH(B9468,Orders!$A$2:$A$8001,0))</f>
        <v>Returned</v>
      </c>
      <c r="K9468" s="1" t="str">
        <f aca="false">LEFT(INDEX(Orders!$C$2:$C$8001,MATCH(B9468,Orders!$A$2:$A$8001,0)),7)</f>
        <v>2025-09</v>
      </c>
    </row>
    <row r="9469" customFormat="false" ht="15" hidden="false" customHeight="true" outlineLevel="0" collapsed="false">
      <c r="A9469" s="1" t="s">
        <v>19939</v>
      </c>
      <c r="B9469" s="1" t="s">
        <v>7065</v>
      </c>
      <c r="C9469" s="1" t="s">
        <v>1926</v>
      </c>
      <c r="D9469" s="1" t="n">
        <v>1</v>
      </c>
      <c r="E9469" s="16" t="n">
        <v>1478.08</v>
      </c>
      <c r="F9469" s="17" t="n">
        <v>0</v>
      </c>
      <c r="G9469" s="16" t="n">
        <v>1478.08</v>
      </c>
      <c r="I9469" s="1" t="str">
        <f aca="false">INDEX(Products!$C$2:$C$51,MATCH(C9469,Products!$A$2:$A$51,0))</f>
        <v>Electronics</v>
      </c>
      <c r="J9469" s="1" t="str">
        <f aca="false">INDEX(Orders!$E$2:$E$8001,MATCH(B9469,Orders!$A$2:$A$8001,0))</f>
        <v>Delivered</v>
      </c>
      <c r="K9469" s="1" t="str">
        <f aca="false">LEFT(INDEX(Orders!$C$2:$C$8001,MATCH(B9469,Orders!$A$2:$A$8001,0)),7)</f>
        <v>2025-09</v>
      </c>
    </row>
    <row r="9470" customFormat="false" ht="15" hidden="false" customHeight="true" outlineLevel="0" collapsed="false">
      <c r="A9470" s="1" t="s">
        <v>19940</v>
      </c>
      <c r="B9470" s="1" t="s">
        <v>7065</v>
      </c>
      <c r="C9470" s="1" t="s">
        <v>1955</v>
      </c>
      <c r="D9470" s="1" t="n">
        <v>1</v>
      </c>
      <c r="E9470" s="16" t="n">
        <v>3340.76</v>
      </c>
      <c r="F9470" s="17" t="n">
        <v>0.05</v>
      </c>
      <c r="G9470" s="16" t="n">
        <v>3173.72</v>
      </c>
      <c r="I9470" s="1" t="str">
        <f aca="false">INDEX(Products!$C$2:$C$51,MATCH(C9470,Products!$A$2:$A$51,0))</f>
        <v>Home &amp; Kitchen</v>
      </c>
      <c r="J9470" s="1" t="str">
        <f aca="false">INDEX(Orders!$E$2:$E$8001,MATCH(B9470,Orders!$A$2:$A$8001,0))</f>
        <v>Delivered</v>
      </c>
      <c r="K9470" s="1" t="str">
        <f aca="false">LEFT(INDEX(Orders!$C$2:$C$8001,MATCH(B9470,Orders!$A$2:$A$8001,0)),7)</f>
        <v>2025-09</v>
      </c>
    </row>
    <row r="9471" customFormat="false" ht="15" hidden="false" customHeight="true" outlineLevel="0" collapsed="false">
      <c r="A9471" s="1" t="s">
        <v>19941</v>
      </c>
      <c r="B9471" s="1" t="s">
        <v>7066</v>
      </c>
      <c r="C9471" s="1" t="s">
        <v>1988</v>
      </c>
      <c r="D9471" s="1" t="n">
        <v>1</v>
      </c>
      <c r="E9471" s="16" t="n">
        <v>681.07</v>
      </c>
      <c r="F9471" s="17" t="n">
        <v>0</v>
      </c>
      <c r="G9471" s="16" t="n">
        <v>681.07</v>
      </c>
      <c r="I9471" s="1" t="str">
        <f aca="false">INDEX(Products!$C$2:$C$51,MATCH(C9471,Products!$A$2:$A$51,0))</f>
        <v>Sports &amp; Fitness</v>
      </c>
      <c r="J9471" s="1" t="str">
        <f aca="false">INDEX(Orders!$E$2:$E$8001,MATCH(B9471,Orders!$A$2:$A$8001,0))</f>
        <v>Delivered</v>
      </c>
      <c r="K9471" s="1" t="str">
        <f aca="false">LEFT(INDEX(Orders!$C$2:$C$8001,MATCH(B9471,Orders!$A$2:$A$8001,0)),7)</f>
        <v>2025-09</v>
      </c>
    </row>
    <row r="9472" customFormat="false" ht="15" hidden="false" customHeight="true" outlineLevel="0" collapsed="false">
      <c r="A9472" s="1" t="s">
        <v>19942</v>
      </c>
      <c r="B9472" s="1" t="s">
        <v>7066</v>
      </c>
      <c r="C9472" s="1" t="s">
        <v>2007</v>
      </c>
      <c r="D9472" s="1" t="n">
        <v>1</v>
      </c>
      <c r="E9472" s="16" t="n">
        <v>750.27</v>
      </c>
      <c r="F9472" s="17" t="n">
        <v>0</v>
      </c>
      <c r="G9472" s="16" t="n">
        <v>750.27</v>
      </c>
      <c r="I9472" s="1" t="str">
        <f aca="false">INDEX(Products!$C$2:$C$51,MATCH(C9472,Products!$A$2:$A$51,0))</f>
        <v>Books &amp; Stationery</v>
      </c>
      <c r="J9472" s="1" t="str">
        <f aca="false">INDEX(Orders!$E$2:$E$8001,MATCH(B9472,Orders!$A$2:$A$8001,0))</f>
        <v>Delivered</v>
      </c>
      <c r="K9472" s="1" t="str">
        <f aca="false">LEFT(INDEX(Orders!$C$2:$C$8001,MATCH(B9472,Orders!$A$2:$A$8001,0)),7)</f>
        <v>2025-09</v>
      </c>
    </row>
    <row r="9473" customFormat="false" ht="15" hidden="false" customHeight="true" outlineLevel="0" collapsed="false">
      <c r="A9473" s="1" t="s">
        <v>19943</v>
      </c>
      <c r="B9473" s="1" t="s">
        <v>7066</v>
      </c>
      <c r="C9473" s="1" t="s">
        <v>1930</v>
      </c>
      <c r="D9473" s="1" t="n">
        <v>1</v>
      </c>
      <c r="E9473" s="16" t="n">
        <v>2398.35</v>
      </c>
      <c r="F9473" s="17" t="n">
        <v>0.1</v>
      </c>
      <c r="G9473" s="16" t="n">
        <v>2158.52</v>
      </c>
      <c r="I9473" s="1" t="str">
        <f aca="false">INDEX(Products!$C$2:$C$51,MATCH(C9473,Products!$A$2:$A$51,0))</f>
        <v>Electronics</v>
      </c>
      <c r="J9473" s="1" t="str">
        <f aca="false">INDEX(Orders!$E$2:$E$8001,MATCH(B9473,Orders!$A$2:$A$8001,0))</f>
        <v>Delivered</v>
      </c>
      <c r="K9473" s="1" t="str">
        <f aca="false">LEFT(INDEX(Orders!$C$2:$C$8001,MATCH(B9473,Orders!$A$2:$A$8001,0)),7)</f>
        <v>2025-09</v>
      </c>
    </row>
    <row r="9474" customFormat="false" ht="15" hidden="false" customHeight="true" outlineLevel="0" collapsed="false">
      <c r="A9474" s="1" t="s">
        <v>19944</v>
      </c>
      <c r="B9474" s="1" t="s">
        <v>7067</v>
      </c>
      <c r="C9474" s="1" t="s">
        <v>1953</v>
      </c>
      <c r="D9474" s="1" t="n">
        <v>1</v>
      </c>
      <c r="E9474" s="16" t="n">
        <v>4914.12</v>
      </c>
      <c r="F9474" s="17" t="n">
        <v>0.05</v>
      </c>
      <c r="G9474" s="16" t="n">
        <v>4668.41</v>
      </c>
      <c r="I9474" s="1" t="str">
        <f aca="false">INDEX(Products!$C$2:$C$51,MATCH(C9474,Products!$A$2:$A$51,0))</f>
        <v>Fashion</v>
      </c>
      <c r="J9474" s="1" t="str">
        <f aca="false">INDEX(Orders!$E$2:$E$8001,MATCH(B9474,Orders!$A$2:$A$8001,0))</f>
        <v>Delivered</v>
      </c>
      <c r="K9474" s="1" t="str">
        <f aca="false">LEFT(INDEX(Orders!$C$2:$C$8001,MATCH(B9474,Orders!$A$2:$A$8001,0)),7)</f>
        <v>2025-09</v>
      </c>
    </row>
    <row r="9475" customFormat="false" ht="15" hidden="false" customHeight="true" outlineLevel="0" collapsed="false">
      <c r="A9475" s="1" t="s">
        <v>19945</v>
      </c>
      <c r="B9475" s="1" t="s">
        <v>7067</v>
      </c>
      <c r="C9475" s="1" t="s">
        <v>1957</v>
      </c>
      <c r="D9475" s="1" t="n">
        <v>1</v>
      </c>
      <c r="E9475" s="16" t="n">
        <v>1469.28</v>
      </c>
      <c r="F9475" s="17" t="n">
        <v>0</v>
      </c>
      <c r="G9475" s="16" t="n">
        <v>1469.28</v>
      </c>
      <c r="I9475" s="1" t="str">
        <f aca="false">INDEX(Products!$C$2:$C$51,MATCH(C9475,Products!$A$2:$A$51,0))</f>
        <v>Home &amp; Kitchen</v>
      </c>
      <c r="J9475" s="1" t="str">
        <f aca="false">INDEX(Orders!$E$2:$E$8001,MATCH(B9475,Orders!$A$2:$A$8001,0))</f>
        <v>Delivered</v>
      </c>
      <c r="K9475" s="1" t="str">
        <f aca="false">LEFT(INDEX(Orders!$C$2:$C$8001,MATCH(B9475,Orders!$A$2:$A$8001,0)),7)</f>
        <v>2025-09</v>
      </c>
    </row>
    <row r="9476" customFormat="false" ht="15" hidden="false" customHeight="true" outlineLevel="0" collapsed="false">
      <c r="A9476" s="1" t="s">
        <v>19946</v>
      </c>
      <c r="B9476" s="1" t="s">
        <v>7068</v>
      </c>
      <c r="C9476" s="1" t="s">
        <v>2006</v>
      </c>
      <c r="D9476" s="1" t="n">
        <v>1</v>
      </c>
      <c r="E9476" s="16" t="n">
        <v>482.17</v>
      </c>
      <c r="F9476" s="17" t="n">
        <v>0</v>
      </c>
      <c r="G9476" s="16" t="n">
        <v>482.17</v>
      </c>
      <c r="I9476" s="1" t="str">
        <f aca="false">INDEX(Products!$C$2:$C$51,MATCH(C9476,Products!$A$2:$A$51,0))</f>
        <v>Books &amp; Stationery</v>
      </c>
      <c r="J9476" s="1" t="str">
        <f aca="false">INDEX(Orders!$E$2:$E$8001,MATCH(B9476,Orders!$A$2:$A$8001,0))</f>
        <v>Returned</v>
      </c>
      <c r="K9476" s="1" t="str">
        <f aca="false">LEFT(INDEX(Orders!$C$2:$C$8001,MATCH(B9476,Orders!$A$2:$A$8001,0)),7)</f>
        <v>2024-03</v>
      </c>
    </row>
    <row r="9477" customFormat="false" ht="15" hidden="false" customHeight="true" outlineLevel="0" collapsed="false">
      <c r="A9477" s="1" t="s">
        <v>19947</v>
      </c>
      <c r="B9477" s="1" t="s">
        <v>7069</v>
      </c>
      <c r="C9477" s="1" t="s">
        <v>1924</v>
      </c>
      <c r="D9477" s="1" t="n">
        <v>1</v>
      </c>
      <c r="E9477" s="16" t="n">
        <v>1971</v>
      </c>
      <c r="F9477" s="17" t="n">
        <v>0.05</v>
      </c>
      <c r="G9477" s="16" t="n">
        <v>1872.45</v>
      </c>
      <c r="I9477" s="1" t="str">
        <f aca="false">INDEX(Products!$C$2:$C$51,MATCH(C9477,Products!$A$2:$A$51,0))</f>
        <v>Electronics</v>
      </c>
      <c r="J9477" s="1" t="str">
        <f aca="false">INDEX(Orders!$E$2:$E$8001,MATCH(B9477,Orders!$A$2:$A$8001,0))</f>
        <v>Delivered</v>
      </c>
      <c r="K9477" s="1" t="str">
        <f aca="false">LEFT(INDEX(Orders!$C$2:$C$8001,MATCH(B9477,Orders!$A$2:$A$8001,0)),7)</f>
        <v>2024-04</v>
      </c>
    </row>
    <row r="9478" customFormat="false" ht="15" hidden="false" customHeight="true" outlineLevel="0" collapsed="false">
      <c r="A9478" s="1" t="s">
        <v>19948</v>
      </c>
      <c r="B9478" s="1" t="s">
        <v>7070</v>
      </c>
      <c r="C9478" s="1" t="s">
        <v>2006</v>
      </c>
      <c r="D9478" s="1" t="n">
        <v>1</v>
      </c>
      <c r="E9478" s="16" t="n">
        <v>482.17</v>
      </c>
      <c r="F9478" s="17" t="n">
        <v>0.15</v>
      </c>
      <c r="G9478" s="16" t="n">
        <v>409.84</v>
      </c>
      <c r="I9478" s="1" t="str">
        <f aca="false">INDEX(Products!$C$2:$C$51,MATCH(C9478,Products!$A$2:$A$51,0))</f>
        <v>Books &amp; Stationery</v>
      </c>
      <c r="J9478" s="1" t="str">
        <f aca="false">INDEX(Orders!$E$2:$E$8001,MATCH(B9478,Orders!$A$2:$A$8001,0))</f>
        <v>Delivered</v>
      </c>
      <c r="K9478" s="1" t="str">
        <f aca="false">LEFT(INDEX(Orders!$C$2:$C$8001,MATCH(B9478,Orders!$A$2:$A$8001,0)),7)</f>
        <v>2024-10</v>
      </c>
    </row>
    <row r="9479" customFormat="false" ht="15" hidden="false" customHeight="true" outlineLevel="0" collapsed="false">
      <c r="A9479" s="1" t="s">
        <v>19949</v>
      </c>
      <c r="B9479" s="1" t="s">
        <v>7070</v>
      </c>
      <c r="C9479" s="1" t="s">
        <v>1937</v>
      </c>
      <c r="D9479" s="1" t="n">
        <v>2</v>
      </c>
      <c r="E9479" s="16" t="n">
        <v>1364.75</v>
      </c>
      <c r="F9479" s="17" t="n">
        <v>0</v>
      </c>
      <c r="G9479" s="16" t="n">
        <v>2729.5</v>
      </c>
      <c r="I9479" s="1" t="str">
        <f aca="false">INDEX(Products!$C$2:$C$51,MATCH(C9479,Products!$A$2:$A$51,0))</f>
        <v>Fashion</v>
      </c>
      <c r="J9479" s="1" t="str">
        <f aca="false">INDEX(Orders!$E$2:$E$8001,MATCH(B9479,Orders!$A$2:$A$8001,0))</f>
        <v>Delivered</v>
      </c>
      <c r="K9479" s="1" t="str">
        <f aca="false">LEFT(INDEX(Orders!$C$2:$C$8001,MATCH(B9479,Orders!$A$2:$A$8001,0)),7)</f>
        <v>2024-10</v>
      </c>
    </row>
    <row r="9480" customFormat="false" ht="15" hidden="false" customHeight="true" outlineLevel="0" collapsed="false">
      <c r="A9480" s="1" t="s">
        <v>19950</v>
      </c>
      <c r="B9480" s="1" t="s">
        <v>7070</v>
      </c>
      <c r="C9480" s="1" t="s">
        <v>1930</v>
      </c>
      <c r="D9480" s="1" t="n">
        <v>3</v>
      </c>
      <c r="E9480" s="16" t="n">
        <v>2398.35</v>
      </c>
      <c r="F9480" s="17" t="n">
        <v>0</v>
      </c>
      <c r="G9480" s="16" t="n">
        <v>7195.05</v>
      </c>
      <c r="I9480" s="1" t="str">
        <f aca="false">INDEX(Products!$C$2:$C$51,MATCH(C9480,Products!$A$2:$A$51,0))</f>
        <v>Electronics</v>
      </c>
      <c r="J9480" s="1" t="str">
        <f aca="false">INDEX(Orders!$E$2:$E$8001,MATCH(B9480,Orders!$A$2:$A$8001,0))</f>
        <v>Delivered</v>
      </c>
      <c r="K9480" s="1" t="str">
        <f aca="false">LEFT(INDEX(Orders!$C$2:$C$8001,MATCH(B9480,Orders!$A$2:$A$8001,0)),7)</f>
        <v>2024-10</v>
      </c>
    </row>
    <row r="9481" customFormat="false" ht="15" hidden="false" customHeight="true" outlineLevel="0" collapsed="false">
      <c r="A9481" s="1" t="s">
        <v>19951</v>
      </c>
      <c r="B9481" s="1" t="s">
        <v>7071</v>
      </c>
      <c r="C9481" s="1" t="s">
        <v>2006</v>
      </c>
      <c r="D9481" s="1" t="n">
        <v>1</v>
      </c>
      <c r="E9481" s="16" t="n">
        <v>482.17</v>
      </c>
      <c r="F9481" s="17" t="n">
        <v>0</v>
      </c>
      <c r="G9481" s="16" t="n">
        <v>482.17</v>
      </c>
      <c r="I9481" s="1" t="str">
        <f aca="false">INDEX(Products!$C$2:$C$51,MATCH(C9481,Products!$A$2:$A$51,0))</f>
        <v>Books &amp; Stationery</v>
      </c>
      <c r="J9481" s="1" t="str">
        <f aca="false">INDEX(Orders!$E$2:$E$8001,MATCH(B9481,Orders!$A$2:$A$8001,0))</f>
        <v>Delivered</v>
      </c>
      <c r="K9481" s="1" t="str">
        <f aca="false">LEFT(INDEX(Orders!$C$2:$C$8001,MATCH(B9481,Orders!$A$2:$A$8001,0)),7)</f>
        <v>2024-01</v>
      </c>
    </row>
    <row r="9482" customFormat="false" ht="15" hidden="false" customHeight="true" outlineLevel="0" collapsed="false">
      <c r="A9482" s="1" t="s">
        <v>19952</v>
      </c>
      <c r="B9482" s="1" t="s">
        <v>7071</v>
      </c>
      <c r="C9482" s="1" t="s">
        <v>1930</v>
      </c>
      <c r="D9482" s="1" t="n">
        <v>1</v>
      </c>
      <c r="E9482" s="16" t="n">
        <v>2398.35</v>
      </c>
      <c r="F9482" s="17" t="n">
        <v>0</v>
      </c>
      <c r="G9482" s="16" t="n">
        <v>2398.35</v>
      </c>
      <c r="I9482" s="1" t="str">
        <f aca="false">INDEX(Products!$C$2:$C$51,MATCH(C9482,Products!$A$2:$A$51,0))</f>
        <v>Electronics</v>
      </c>
      <c r="J9482" s="1" t="str">
        <f aca="false">INDEX(Orders!$E$2:$E$8001,MATCH(B9482,Orders!$A$2:$A$8001,0))</f>
        <v>Delivered</v>
      </c>
      <c r="K9482" s="1" t="str">
        <f aca="false">LEFT(INDEX(Orders!$C$2:$C$8001,MATCH(B9482,Orders!$A$2:$A$8001,0)),7)</f>
        <v>2024-01</v>
      </c>
    </row>
    <row r="9483" customFormat="false" ht="15" hidden="false" customHeight="true" outlineLevel="0" collapsed="false">
      <c r="A9483" s="1" t="s">
        <v>19953</v>
      </c>
      <c r="B9483" s="1" t="s">
        <v>7071</v>
      </c>
      <c r="C9483" s="1" t="s">
        <v>1997</v>
      </c>
      <c r="D9483" s="1" t="n">
        <v>1</v>
      </c>
      <c r="E9483" s="16" t="n">
        <v>311.15</v>
      </c>
      <c r="F9483" s="17" t="n">
        <v>0.1</v>
      </c>
      <c r="G9483" s="16" t="n">
        <v>280.03</v>
      </c>
      <c r="I9483" s="1" t="str">
        <f aca="false">INDEX(Products!$C$2:$C$51,MATCH(C9483,Products!$A$2:$A$51,0))</f>
        <v>Sports &amp; Fitness</v>
      </c>
      <c r="J9483" s="1" t="str">
        <f aca="false">INDEX(Orders!$E$2:$E$8001,MATCH(B9483,Orders!$A$2:$A$8001,0))</f>
        <v>Delivered</v>
      </c>
      <c r="K9483" s="1" t="str">
        <f aca="false">LEFT(INDEX(Orders!$C$2:$C$8001,MATCH(B9483,Orders!$A$2:$A$8001,0)),7)</f>
        <v>2024-01</v>
      </c>
    </row>
    <row r="9484" customFormat="false" ht="15" hidden="false" customHeight="true" outlineLevel="0" collapsed="false">
      <c r="A9484" s="1" t="s">
        <v>19954</v>
      </c>
      <c r="B9484" s="1" t="s">
        <v>7072</v>
      </c>
      <c r="C9484" s="1" t="s">
        <v>2006</v>
      </c>
      <c r="D9484" s="1" t="n">
        <v>1</v>
      </c>
      <c r="E9484" s="16" t="n">
        <v>482.17</v>
      </c>
      <c r="F9484" s="17" t="n">
        <v>0</v>
      </c>
      <c r="G9484" s="16" t="n">
        <v>482.17</v>
      </c>
      <c r="I9484" s="1" t="str">
        <f aca="false">INDEX(Products!$C$2:$C$51,MATCH(C9484,Products!$A$2:$A$51,0))</f>
        <v>Books &amp; Stationery</v>
      </c>
      <c r="J9484" s="1" t="str">
        <f aca="false">INDEX(Orders!$E$2:$E$8001,MATCH(B9484,Orders!$A$2:$A$8001,0))</f>
        <v>Delivered</v>
      </c>
      <c r="K9484" s="1" t="str">
        <f aca="false">LEFT(INDEX(Orders!$C$2:$C$8001,MATCH(B9484,Orders!$A$2:$A$8001,0)),7)</f>
        <v>2024-05</v>
      </c>
    </row>
    <row r="9485" customFormat="false" ht="15" hidden="false" customHeight="true" outlineLevel="0" collapsed="false">
      <c r="A9485" s="1" t="s">
        <v>19955</v>
      </c>
      <c r="B9485" s="1" t="s">
        <v>7072</v>
      </c>
      <c r="C9485" s="1" t="s">
        <v>1959</v>
      </c>
      <c r="D9485" s="1" t="n">
        <v>1</v>
      </c>
      <c r="E9485" s="16" t="n">
        <v>2142.79</v>
      </c>
      <c r="F9485" s="17" t="n">
        <v>0.1</v>
      </c>
      <c r="G9485" s="16" t="n">
        <v>1928.51</v>
      </c>
      <c r="I9485" s="1" t="str">
        <f aca="false">INDEX(Products!$C$2:$C$51,MATCH(C9485,Products!$A$2:$A$51,0))</f>
        <v>Home &amp; Kitchen</v>
      </c>
      <c r="J9485" s="1" t="str">
        <f aca="false">INDEX(Orders!$E$2:$E$8001,MATCH(B9485,Orders!$A$2:$A$8001,0))</f>
        <v>Delivered</v>
      </c>
      <c r="K9485" s="1" t="str">
        <f aca="false">LEFT(INDEX(Orders!$C$2:$C$8001,MATCH(B9485,Orders!$A$2:$A$8001,0)),7)</f>
        <v>2024-05</v>
      </c>
    </row>
    <row r="9486" customFormat="false" ht="15" hidden="false" customHeight="true" outlineLevel="0" collapsed="false">
      <c r="A9486" s="1" t="s">
        <v>19956</v>
      </c>
      <c r="B9486" s="1" t="s">
        <v>7072</v>
      </c>
      <c r="C9486" s="1" t="s">
        <v>1920</v>
      </c>
      <c r="D9486" s="1" t="n">
        <v>1</v>
      </c>
      <c r="E9486" s="16" t="n">
        <v>4273.58</v>
      </c>
      <c r="F9486" s="17" t="n">
        <v>0</v>
      </c>
      <c r="G9486" s="16" t="n">
        <v>4273.58</v>
      </c>
      <c r="I9486" s="1" t="str">
        <f aca="false">INDEX(Products!$C$2:$C$51,MATCH(C9486,Products!$A$2:$A$51,0))</f>
        <v>Electronics</v>
      </c>
      <c r="J9486" s="1" t="str">
        <f aca="false">INDEX(Orders!$E$2:$E$8001,MATCH(B9486,Orders!$A$2:$A$8001,0))</f>
        <v>Delivered</v>
      </c>
      <c r="K9486" s="1" t="str">
        <f aca="false">LEFT(INDEX(Orders!$C$2:$C$8001,MATCH(B9486,Orders!$A$2:$A$8001,0)),7)</f>
        <v>2024-05</v>
      </c>
    </row>
    <row r="9487" customFormat="false" ht="15" hidden="false" customHeight="true" outlineLevel="0" collapsed="false">
      <c r="A9487" s="1" t="s">
        <v>19957</v>
      </c>
      <c r="B9487" s="1" t="s">
        <v>7073</v>
      </c>
      <c r="C9487" s="1" t="s">
        <v>1933</v>
      </c>
      <c r="D9487" s="1" t="n">
        <v>1</v>
      </c>
      <c r="E9487" s="16" t="n">
        <v>7194.38</v>
      </c>
      <c r="F9487" s="17" t="n">
        <v>0</v>
      </c>
      <c r="G9487" s="16" t="n">
        <v>7194.38</v>
      </c>
      <c r="I9487" s="1" t="str">
        <f aca="false">INDEX(Products!$C$2:$C$51,MATCH(C9487,Products!$A$2:$A$51,0))</f>
        <v>Electronics</v>
      </c>
      <c r="J9487" s="1" t="str">
        <f aca="false">INDEX(Orders!$E$2:$E$8001,MATCH(B9487,Orders!$A$2:$A$8001,0))</f>
        <v>Delivered</v>
      </c>
      <c r="K9487" s="1" t="str">
        <f aca="false">LEFT(INDEX(Orders!$C$2:$C$8001,MATCH(B9487,Orders!$A$2:$A$8001,0)),7)</f>
        <v>2024-11</v>
      </c>
    </row>
    <row r="9488" customFormat="false" ht="15" hidden="false" customHeight="true" outlineLevel="0" collapsed="false">
      <c r="A9488" s="1" t="s">
        <v>19958</v>
      </c>
      <c r="B9488" s="1" t="s">
        <v>7073</v>
      </c>
      <c r="C9488" s="1" t="s">
        <v>1990</v>
      </c>
      <c r="D9488" s="1" t="n">
        <v>2</v>
      </c>
      <c r="E9488" s="16" t="n">
        <v>5311.32</v>
      </c>
      <c r="F9488" s="17" t="n">
        <v>0</v>
      </c>
      <c r="G9488" s="16" t="n">
        <v>10622.64</v>
      </c>
      <c r="I9488" s="1" t="str">
        <f aca="false">INDEX(Products!$C$2:$C$51,MATCH(C9488,Products!$A$2:$A$51,0))</f>
        <v>Sports &amp; Fitness</v>
      </c>
      <c r="J9488" s="1" t="str">
        <f aca="false">INDEX(Orders!$E$2:$E$8001,MATCH(B9488,Orders!$A$2:$A$8001,0))</f>
        <v>Delivered</v>
      </c>
      <c r="K9488" s="1" t="str">
        <f aca="false">LEFT(INDEX(Orders!$C$2:$C$8001,MATCH(B9488,Orders!$A$2:$A$8001,0)),7)</f>
        <v>2024-11</v>
      </c>
    </row>
    <row r="9489" customFormat="false" ht="15" hidden="false" customHeight="true" outlineLevel="0" collapsed="false">
      <c r="A9489" s="1" t="s">
        <v>19959</v>
      </c>
      <c r="B9489" s="1" t="s">
        <v>7074</v>
      </c>
      <c r="C9489" s="1" t="s">
        <v>1997</v>
      </c>
      <c r="D9489" s="1" t="n">
        <v>2</v>
      </c>
      <c r="E9489" s="16" t="n">
        <v>311.15</v>
      </c>
      <c r="F9489" s="17" t="n">
        <v>0</v>
      </c>
      <c r="G9489" s="16" t="n">
        <v>622.3</v>
      </c>
      <c r="I9489" s="1" t="str">
        <f aca="false">INDEX(Products!$C$2:$C$51,MATCH(C9489,Products!$A$2:$A$51,0))</f>
        <v>Sports &amp; Fitness</v>
      </c>
      <c r="J9489" s="1" t="str">
        <f aca="false">INDEX(Orders!$E$2:$E$8001,MATCH(B9489,Orders!$A$2:$A$8001,0))</f>
        <v>Delivered</v>
      </c>
      <c r="K9489" s="1" t="str">
        <f aca="false">LEFT(INDEX(Orders!$C$2:$C$8001,MATCH(B9489,Orders!$A$2:$A$8001,0)),7)</f>
        <v>2025-06</v>
      </c>
    </row>
    <row r="9490" customFormat="false" ht="15" hidden="false" customHeight="true" outlineLevel="0" collapsed="false">
      <c r="A9490" s="1" t="s">
        <v>19960</v>
      </c>
      <c r="B9490" s="1" t="s">
        <v>7074</v>
      </c>
      <c r="C9490" s="1" t="s">
        <v>1930</v>
      </c>
      <c r="D9490" s="1" t="n">
        <v>1</v>
      </c>
      <c r="E9490" s="16" t="n">
        <v>2398.35</v>
      </c>
      <c r="F9490" s="17" t="n">
        <v>0.1</v>
      </c>
      <c r="G9490" s="16" t="n">
        <v>2158.52</v>
      </c>
      <c r="I9490" s="1" t="str">
        <f aca="false">INDEX(Products!$C$2:$C$51,MATCH(C9490,Products!$A$2:$A$51,0))</f>
        <v>Electronics</v>
      </c>
      <c r="J9490" s="1" t="str">
        <f aca="false">INDEX(Orders!$E$2:$E$8001,MATCH(B9490,Orders!$A$2:$A$8001,0))</f>
        <v>Delivered</v>
      </c>
      <c r="K9490" s="1" t="str">
        <f aca="false">LEFT(INDEX(Orders!$C$2:$C$8001,MATCH(B9490,Orders!$A$2:$A$8001,0)),7)</f>
        <v>2025-06</v>
      </c>
    </row>
    <row r="9491" customFormat="false" ht="15" hidden="false" customHeight="true" outlineLevel="0" collapsed="false">
      <c r="A9491" s="1" t="s">
        <v>19961</v>
      </c>
      <c r="B9491" s="1" t="s">
        <v>7075</v>
      </c>
      <c r="C9491" s="1" t="s">
        <v>1969</v>
      </c>
      <c r="D9491" s="1" t="n">
        <v>1</v>
      </c>
      <c r="E9491" s="16" t="n">
        <v>9171.98</v>
      </c>
      <c r="F9491" s="17" t="n">
        <v>0.1</v>
      </c>
      <c r="G9491" s="16" t="n">
        <v>8254.78</v>
      </c>
      <c r="I9491" s="1" t="str">
        <f aca="false">INDEX(Products!$C$2:$C$51,MATCH(C9491,Products!$A$2:$A$51,0))</f>
        <v>Home &amp; Kitchen</v>
      </c>
      <c r="J9491" s="1" t="str">
        <f aca="false">INDEX(Orders!$E$2:$E$8001,MATCH(B9491,Orders!$A$2:$A$8001,0))</f>
        <v>Delivered</v>
      </c>
      <c r="K9491" s="1" t="str">
        <f aca="false">LEFT(INDEX(Orders!$C$2:$C$8001,MATCH(B9491,Orders!$A$2:$A$8001,0)),7)</f>
        <v>2025-01</v>
      </c>
    </row>
    <row r="9492" customFormat="false" ht="15" hidden="false" customHeight="true" outlineLevel="0" collapsed="false">
      <c r="A9492" s="1" t="s">
        <v>19962</v>
      </c>
      <c r="B9492" s="1" t="s">
        <v>7075</v>
      </c>
      <c r="C9492" s="1" t="s">
        <v>1918</v>
      </c>
      <c r="D9492" s="1" t="n">
        <v>1</v>
      </c>
      <c r="E9492" s="16" t="n">
        <v>2978.99</v>
      </c>
      <c r="F9492" s="17" t="n">
        <v>0</v>
      </c>
      <c r="G9492" s="16" t="n">
        <v>2978.99</v>
      </c>
      <c r="I9492" s="1" t="str">
        <f aca="false">INDEX(Products!$C$2:$C$51,MATCH(C9492,Products!$A$2:$A$51,0))</f>
        <v>Electronics</v>
      </c>
      <c r="J9492" s="1" t="str">
        <f aca="false">INDEX(Orders!$E$2:$E$8001,MATCH(B9492,Orders!$A$2:$A$8001,0))</f>
        <v>Delivered</v>
      </c>
      <c r="K9492" s="1" t="str">
        <f aca="false">LEFT(INDEX(Orders!$C$2:$C$8001,MATCH(B9492,Orders!$A$2:$A$8001,0)),7)</f>
        <v>2025-01</v>
      </c>
    </row>
    <row r="9493" customFormat="false" ht="15" hidden="false" customHeight="true" outlineLevel="0" collapsed="false">
      <c r="A9493" s="1" t="s">
        <v>19963</v>
      </c>
      <c r="B9493" s="1" t="s">
        <v>7076</v>
      </c>
      <c r="C9493" s="1" t="s">
        <v>1951</v>
      </c>
      <c r="D9493" s="1" t="n">
        <v>1</v>
      </c>
      <c r="E9493" s="16" t="n">
        <v>957.5</v>
      </c>
      <c r="F9493" s="17" t="n">
        <v>0.15</v>
      </c>
      <c r="G9493" s="16" t="n">
        <v>813.88</v>
      </c>
      <c r="I9493" s="1" t="str">
        <f aca="false">INDEX(Products!$C$2:$C$51,MATCH(C9493,Products!$A$2:$A$51,0))</f>
        <v>Fashion</v>
      </c>
      <c r="J9493" s="1" t="str">
        <f aca="false">INDEX(Orders!$E$2:$E$8001,MATCH(B9493,Orders!$A$2:$A$8001,0))</f>
        <v>Delivered</v>
      </c>
      <c r="K9493" s="1" t="str">
        <f aca="false">LEFT(INDEX(Orders!$C$2:$C$8001,MATCH(B9493,Orders!$A$2:$A$8001,0)),7)</f>
        <v>2024-12</v>
      </c>
    </row>
    <row r="9494" customFormat="false" ht="15" hidden="false" customHeight="true" outlineLevel="0" collapsed="false">
      <c r="A9494" s="1" t="s">
        <v>19964</v>
      </c>
      <c r="B9494" s="1" t="s">
        <v>7076</v>
      </c>
      <c r="C9494" s="1" t="s">
        <v>1977</v>
      </c>
      <c r="D9494" s="1" t="n">
        <v>2</v>
      </c>
      <c r="E9494" s="16" t="n">
        <v>2386.05</v>
      </c>
      <c r="F9494" s="17" t="n">
        <v>0</v>
      </c>
      <c r="G9494" s="16" t="n">
        <v>4772.1</v>
      </c>
      <c r="I9494" s="1" t="str">
        <f aca="false">INDEX(Products!$C$2:$C$51,MATCH(C9494,Products!$A$2:$A$51,0))</f>
        <v>Beauty &amp; Personal Care</v>
      </c>
      <c r="J9494" s="1" t="str">
        <f aca="false">INDEX(Orders!$E$2:$E$8001,MATCH(B9494,Orders!$A$2:$A$8001,0))</f>
        <v>Delivered</v>
      </c>
      <c r="K9494" s="1" t="str">
        <f aca="false">LEFT(INDEX(Orders!$C$2:$C$8001,MATCH(B9494,Orders!$A$2:$A$8001,0)),7)</f>
        <v>2024-12</v>
      </c>
    </row>
    <row r="9495" customFormat="false" ht="15" hidden="false" customHeight="true" outlineLevel="0" collapsed="false">
      <c r="A9495" s="1" t="s">
        <v>19965</v>
      </c>
      <c r="B9495" s="1" t="s">
        <v>7076</v>
      </c>
      <c r="C9495" s="1" t="s">
        <v>1979</v>
      </c>
      <c r="D9495" s="1" t="n">
        <v>1</v>
      </c>
      <c r="E9495" s="16" t="n">
        <v>623</v>
      </c>
      <c r="F9495" s="17" t="n">
        <v>0.15</v>
      </c>
      <c r="G9495" s="16" t="n">
        <v>529.55</v>
      </c>
      <c r="I9495" s="1" t="str">
        <f aca="false">INDEX(Products!$C$2:$C$51,MATCH(C9495,Products!$A$2:$A$51,0))</f>
        <v>Beauty &amp; Personal Care</v>
      </c>
      <c r="J9495" s="1" t="str">
        <f aca="false">INDEX(Orders!$E$2:$E$8001,MATCH(B9495,Orders!$A$2:$A$8001,0))</f>
        <v>Delivered</v>
      </c>
      <c r="K9495" s="1" t="str">
        <f aca="false">LEFT(INDEX(Orders!$C$2:$C$8001,MATCH(B9495,Orders!$A$2:$A$8001,0)),7)</f>
        <v>2024-12</v>
      </c>
    </row>
    <row r="9496" customFormat="false" ht="15" hidden="false" customHeight="true" outlineLevel="0" collapsed="false">
      <c r="A9496" s="1" t="s">
        <v>19966</v>
      </c>
      <c r="B9496" s="1" t="s">
        <v>7076</v>
      </c>
      <c r="C9496" s="1" t="s">
        <v>1973</v>
      </c>
      <c r="D9496" s="1" t="n">
        <v>1</v>
      </c>
      <c r="E9496" s="16" t="n">
        <v>1158.24</v>
      </c>
      <c r="F9496" s="17" t="n">
        <v>0.05</v>
      </c>
      <c r="G9496" s="16" t="n">
        <v>1100.33</v>
      </c>
      <c r="I9496" s="1" t="str">
        <f aca="false">INDEX(Products!$C$2:$C$51,MATCH(C9496,Products!$A$2:$A$51,0))</f>
        <v>Home &amp; Kitchen</v>
      </c>
      <c r="J9496" s="1" t="str">
        <f aca="false">INDEX(Orders!$E$2:$E$8001,MATCH(B9496,Orders!$A$2:$A$8001,0))</f>
        <v>Delivered</v>
      </c>
      <c r="K9496" s="1" t="str">
        <f aca="false">LEFT(INDEX(Orders!$C$2:$C$8001,MATCH(B9496,Orders!$A$2:$A$8001,0)),7)</f>
        <v>2024-12</v>
      </c>
    </row>
    <row r="9497" customFormat="false" ht="15" hidden="false" customHeight="true" outlineLevel="0" collapsed="false">
      <c r="A9497" s="1" t="s">
        <v>19967</v>
      </c>
      <c r="B9497" s="1" t="s">
        <v>7077</v>
      </c>
      <c r="C9497" s="1" t="s">
        <v>1976</v>
      </c>
      <c r="D9497" s="1" t="n">
        <v>2</v>
      </c>
      <c r="E9497" s="16" t="n">
        <v>1603.35</v>
      </c>
      <c r="F9497" s="17" t="n">
        <v>0</v>
      </c>
      <c r="G9497" s="16" t="n">
        <v>3206.7</v>
      </c>
      <c r="I9497" s="1" t="str">
        <f aca="false">INDEX(Products!$C$2:$C$51,MATCH(C9497,Products!$A$2:$A$51,0))</f>
        <v>Beauty &amp; Personal Care</v>
      </c>
      <c r="J9497" s="1" t="str">
        <f aca="false">INDEX(Orders!$E$2:$E$8001,MATCH(B9497,Orders!$A$2:$A$8001,0))</f>
        <v>Delivered</v>
      </c>
      <c r="K9497" s="1" t="str">
        <f aca="false">LEFT(INDEX(Orders!$C$2:$C$8001,MATCH(B9497,Orders!$A$2:$A$8001,0)),7)</f>
        <v>2025-05</v>
      </c>
    </row>
    <row r="9498" customFormat="false" ht="15" hidden="false" customHeight="true" outlineLevel="0" collapsed="false">
      <c r="A9498" s="1" t="s">
        <v>19968</v>
      </c>
      <c r="B9498" s="1" t="s">
        <v>7077</v>
      </c>
      <c r="C9498" s="1" t="s">
        <v>1990</v>
      </c>
      <c r="D9498" s="1" t="n">
        <v>1</v>
      </c>
      <c r="E9498" s="16" t="n">
        <v>5311.32</v>
      </c>
      <c r="F9498" s="17" t="n">
        <v>0</v>
      </c>
      <c r="G9498" s="16" t="n">
        <v>5311.32</v>
      </c>
      <c r="I9498" s="1" t="str">
        <f aca="false">INDEX(Products!$C$2:$C$51,MATCH(C9498,Products!$A$2:$A$51,0))</f>
        <v>Sports &amp; Fitness</v>
      </c>
      <c r="J9498" s="1" t="str">
        <f aca="false">INDEX(Orders!$E$2:$E$8001,MATCH(B9498,Orders!$A$2:$A$8001,0))</f>
        <v>Delivered</v>
      </c>
      <c r="K9498" s="1" t="str">
        <f aca="false">LEFT(INDEX(Orders!$C$2:$C$8001,MATCH(B9498,Orders!$A$2:$A$8001,0)),7)</f>
        <v>2025-05</v>
      </c>
    </row>
    <row r="9499" customFormat="false" ht="15" hidden="false" customHeight="true" outlineLevel="0" collapsed="false">
      <c r="A9499" s="1" t="s">
        <v>19969</v>
      </c>
      <c r="B9499" s="1" t="s">
        <v>7077</v>
      </c>
      <c r="C9499" s="1" t="s">
        <v>2006</v>
      </c>
      <c r="D9499" s="1" t="n">
        <v>2</v>
      </c>
      <c r="E9499" s="16" t="n">
        <v>482.17</v>
      </c>
      <c r="F9499" s="17" t="n">
        <v>0</v>
      </c>
      <c r="G9499" s="16" t="n">
        <v>964.34</v>
      </c>
      <c r="I9499" s="1" t="str">
        <f aca="false">INDEX(Products!$C$2:$C$51,MATCH(C9499,Products!$A$2:$A$51,0))</f>
        <v>Books &amp; Stationery</v>
      </c>
      <c r="J9499" s="1" t="str">
        <f aca="false">INDEX(Orders!$E$2:$E$8001,MATCH(B9499,Orders!$A$2:$A$8001,0))</f>
        <v>Delivered</v>
      </c>
      <c r="K9499" s="1" t="str">
        <f aca="false">LEFT(INDEX(Orders!$C$2:$C$8001,MATCH(B9499,Orders!$A$2:$A$8001,0)),7)</f>
        <v>2025-05</v>
      </c>
    </row>
    <row r="9500" customFormat="false" ht="15" hidden="false" customHeight="true" outlineLevel="0" collapsed="false">
      <c r="A9500" s="1" t="s">
        <v>19970</v>
      </c>
      <c r="B9500" s="1" t="s">
        <v>7078</v>
      </c>
      <c r="C9500" s="1" t="s">
        <v>1922</v>
      </c>
      <c r="D9500" s="1" t="n">
        <v>1</v>
      </c>
      <c r="E9500" s="16" t="n">
        <v>3142.61</v>
      </c>
      <c r="F9500" s="17" t="n">
        <v>0.1</v>
      </c>
      <c r="G9500" s="16" t="n">
        <v>2828.35</v>
      </c>
      <c r="I9500" s="1" t="str">
        <f aca="false">INDEX(Products!$C$2:$C$51,MATCH(C9500,Products!$A$2:$A$51,0))</f>
        <v>Electronics</v>
      </c>
      <c r="J9500" s="1" t="str">
        <f aca="false">INDEX(Orders!$E$2:$E$8001,MATCH(B9500,Orders!$A$2:$A$8001,0))</f>
        <v>Returned</v>
      </c>
      <c r="K9500" s="1" t="str">
        <f aca="false">LEFT(INDEX(Orders!$C$2:$C$8001,MATCH(B9500,Orders!$A$2:$A$8001,0)),7)</f>
        <v>2024-08</v>
      </c>
    </row>
    <row r="9501" customFormat="false" ht="15" hidden="false" customHeight="true" outlineLevel="0" collapsed="false">
      <c r="A9501" s="1" t="s">
        <v>19971</v>
      </c>
      <c r="B9501" s="1" t="s">
        <v>7079</v>
      </c>
      <c r="C9501" s="1" t="s">
        <v>1947</v>
      </c>
      <c r="D9501" s="1" t="n">
        <v>1</v>
      </c>
      <c r="E9501" s="16" t="n">
        <v>4778.51</v>
      </c>
      <c r="F9501" s="17" t="n">
        <v>0.1</v>
      </c>
      <c r="G9501" s="16" t="n">
        <v>4300.66</v>
      </c>
      <c r="I9501" s="1" t="str">
        <f aca="false">INDEX(Products!$C$2:$C$51,MATCH(C9501,Products!$A$2:$A$51,0))</f>
        <v>Fashion</v>
      </c>
      <c r="J9501" s="1" t="str">
        <f aca="false">INDEX(Orders!$E$2:$E$8001,MATCH(B9501,Orders!$A$2:$A$8001,0))</f>
        <v>Delivered</v>
      </c>
      <c r="K9501" s="1" t="str">
        <f aca="false">LEFT(INDEX(Orders!$C$2:$C$8001,MATCH(B9501,Orders!$A$2:$A$8001,0)),7)</f>
        <v>2024-10</v>
      </c>
    </row>
    <row r="9502" customFormat="false" ht="15" hidden="false" customHeight="true" outlineLevel="0" collapsed="false">
      <c r="A9502" s="1" t="s">
        <v>19972</v>
      </c>
      <c r="B9502" s="1" t="s">
        <v>7079</v>
      </c>
      <c r="C9502" s="1" t="s">
        <v>1997</v>
      </c>
      <c r="D9502" s="1" t="n">
        <v>1</v>
      </c>
      <c r="E9502" s="16" t="n">
        <v>311.15</v>
      </c>
      <c r="F9502" s="17" t="n">
        <v>0.2</v>
      </c>
      <c r="G9502" s="16" t="n">
        <v>248.92</v>
      </c>
      <c r="I9502" s="1" t="str">
        <f aca="false">INDEX(Products!$C$2:$C$51,MATCH(C9502,Products!$A$2:$A$51,0))</f>
        <v>Sports &amp; Fitness</v>
      </c>
      <c r="J9502" s="1" t="str">
        <f aca="false">INDEX(Orders!$E$2:$E$8001,MATCH(B9502,Orders!$A$2:$A$8001,0))</f>
        <v>Delivered</v>
      </c>
      <c r="K9502" s="1" t="str">
        <f aca="false">LEFT(INDEX(Orders!$C$2:$C$8001,MATCH(B9502,Orders!$A$2:$A$8001,0)),7)</f>
        <v>2024-10</v>
      </c>
    </row>
    <row r="9503" customFormat="false" ht="15" hidden="false" customHeight="true" outlineLevel="0" collapsed="false">
      <c r="A9503" s="1" t="s">
        <v>19973</v>
      </c>
      <c r="B9503" s="1" t="s">
        <v>7080</v>
      </c>
      <c r="C9503" s="1" t="s">
        <v>2007</v>
      </c>
      <c r="D9503" s="1" t="n">
        <v>1</v>
      </c>
      <c r="E9503" s="16" t="n">
        <v>750.27</v>
      </c>
      <c r="F9503" s="17" t="n">
        <v>0.1</v>
      </c>
      <c r="G9503" s="16" t="n">
        <v>675.24</v>
      </c>
      <c r="I9503" s="1" t="str">
        <f aca="false">INDEX(Products!$C$2:$C$51,MATCH(C9503,Products!$A$2:$A$51,0))</f>
        <v>Books &amp; Stationery</v>
      </c>
      <c r="J9503" s="1" t="str">
        <f aca="false">INDEX(Orders!$E$2:$E$8001,MATCH(B9503,Orders!$A$2:$A$8001,0))</f>
        <v>Cancelled</v>
      </c>
      <c r="K9503" s="1" t="str">
        <f aca="false">LEFT(INDEX(Orders!$C$2:$C$8001,MATCH(B9503,Orders!$A$2:$A$8001,0)),7)</f>
        <v>2024-11</v>
      </c>
    </row>
    <row r="9504" customFormat="false" ht="15" hidden="false" customHeight="true" outlineLevel="0" collapsed="false">
      <c r="A9504" s="1" t="s">
        <v>19974</v>
      </c>
      <c r="B9504" s="1" t="s">
        <v>7081</v>
      </c>
      <c r="C9504" s="1" t="s">
        <v>1959</v>
      </c>
      <c r="D9504" s="1" t="n">
        <v>1</v>
      </c>
      <c r="E9504" s="16" t="n">
        <v>2142.79</v>
      </c>
      <c r="F9504" s="17" t="n">
        <v>0</v>
      </c>
      <c r="G9504" s="16" t="n">
        <v>2142.79</v>
      </c>
      <c r="I9504" s="1" t="str">
        <f aca="false">INDEX(Products!$C$2:$C$51,MATCH(C9504,Products!$A$2:$A$51,0))</f>
        <v>Home &amp; Kitchen</v>
      </c>
      <c r="J9504" s="1" t="str">
        <f aca="false">INDEX(Orders!$E$2:$E$8001,MATCH(B9504,Orders!$A$2:$A$8001,0))</f>
        <v>Delivered</v>
      </c>
      <c r="K9504" s="1" t="str">
        <f aca="false">LEFT(INDEX(Orders!$C$2:$C$8001,MATCH(B9504,Orders!$A$2:$A$8001,0)),7)</f>
        <v>2025-08</v>
      </c>
    </row>
    <row r="9505" customFormat="false" ht="15" hidden="false" customHeight="true" outlineLevel="0" collapsed="false">
      <c r="A9505" s="1" t="s">
        <v>19975</v>
      </c>
      <c r="B9505" s="1" t="s">
        <v>7081</v>
      </c>
      <c r="C9505" s="1" t="s">
        <v>2006</v>
      </c>
      <c r="D9505" s="1" t="n">
        <v>1</v>
      </c>
      <c r="E9505" s="16" t="n">
        <v>482.17</v>
      </c>
      <c r="F9505" s="17" t="n">
        <v>0.05</v>
      </c>
      <c r="G9505" s="16" t="n">
        <v>458.06</v>
      </c>
      <c r="I9505" s="1" t="str">
        <f aca="false">INDEX(Products!$C$2:$C$51,MATCH(C9505,Products!$A$2:$A$51,0))</f>
        <v>Books &amp; Stationery</v>
      </c>
      <c r="J9505" s="1" t="str">
        <f aca="false">INDEX(Orders!$E$2:$E$8001,MATCH(B9505,Orders!$A$2:$A$8001,0))</f>
        <v>Delivered</v>
      </c>
      <c r="K9505" s="1" t="str">
        <f aca="false">LEFT(INDEX(Orders!$C$2:$C$8001,MATCH(B9505,Orders!$A$2:$A$8001,0)),7)</f>
        <v>2025-08</v>
      </c>
    </row>
    <row r="9506" customFormat="false" ht="15" hidden="false" customHeight="true" outlineLevel="0" collapsed="false">
      <c r="A9506" s="1" t="s">
        <v>19976</v>
      </c>
      <c r="B9506" s="1" t="s">
        <v>7081</v>
      </c>
      <c r="C9506" s="1" t="s">
        <v>1953</v>
      </c>
      <c r="D9506" s="1" t="n">
        <v>1</v>
      </c>
      <c r="E9506" s="16" t="n">
        <v>4914.12</v>
      </c>
      <c r="F9506" s="17" t="n">
        <v>0.15</v>
      </c>
      <c r="G9506" s="16" t="n">
        <v>4177</v>
      </c>
      <c r="I9506" s="1" t="str">
        <f aca="false">INDEX(Products!$C$2:$C$51,MATCH(C9506,Products!$A$2:$A$51,0))</f>
        <v>Fashion</v>
      </c>
      <c r="J9506" s="1" t="str">
        <f aca="false">INDEX(Orders!$E$2:$E$8001,MATCH(B9506,Orders!$A$2:$A$8001,0))</f>
        <v>Delivered</v>
      </c>
      <c r="K9506" s="1" t="str">
        <f aca="false">LEFT(INDEX(Orders!$C$2:$C$8001,MATCH(B9506,Orders!$A$2:$A$8001,0)),7)</f>
        <v>2025-08</v>
      </c>
    </row>
    <row r="9507" customFormat="false" ht="15" hidden="false" customHeight="true" outlineLevel="0" collapsed="false">
      <c r="A9507" s="1" t="s">
        <v>19977</v>
      </c>
      <c r="B9507" s="1" t="s">
        <v>7081</v>
      </c>
      <c r="C9507" s="1" t="s">
        <v>1918</v>
      </c>
      <c r="D9507" s="1" t="n">
        <v>1</v>
      </c>
      <c r="E9507" s="16" t="n">
        <v>2978.99</v>
      </c>
      <c r="F9507" s="17" t="n">
        <v>0</v>
      </c>
      <c r="G9507" s="16" t="n">
        <v>2978.99</v>
      </c>
      <c r="I9507" s="1" t="str">
        <f aca="false">INDEX(Products!$C$2:$C$51,MATCH(C9507,Products!$A$2:$A$51,0))</f>
        <v>Electronics</v>
      </c>
      <c r="J9507" s="1" t="str">
        <f aca="false">INDEX(Orders!$E$2:$E$8001,MATCH(B9507,Orders!$A$2:$A$8001,0))</f>
        <v>Delivered</v>
      </c>
      <c r="K9507" s="1" t="str">
        <f aca="false">LEFT(INDEX(Orders!$C$2:$C$8001,MATCH(B9507,Orders!$A$2:$A$8001,0)),7)</f>
        <v>2025-08</v>
      </c>
    </row>
    <row r="9508" customFormat="false" ht="15" hidden="false" customHeight="true" outlineLevel="0" collapsed="false">
      <c r="A9508" s="1" t="s">
        <v>19978</v>
      </c>
      <c r="B9508" s="1" t="s">
        <v>7082</v>
      </c>
      <c r="C9508" s="1" t="s">
        <v>1977</v>
      </c>
      <c r="D9508" s="1" t="n">
        <v>1</v>
      </c>
      <c r="E9508" s="16" t="n">
        <v>2386.05</v>
      </c>
      <c r="F9508" s="17" t="n">
        <v>0.15</v>
      </c>
      <c r="G9508" s="16" t="n">
        <v>2028.14</v>
      </c>
      <c r="I9508" s="1" t="str">
        <f aca="false">INDEX(Products!$C$2:$C$51,MATCH(C9508,Products!$A$2:$A$51,0))</f>
        <v>Beauty &amp; Personal Care</v>
      </c>
      <c r="J9508" s="1" t="str">
        <f aca="false">INDEX(Orders!$E$2:$E$8001,MATCH(B9508,Orders!$A$2:$A$8001,0))</f>
        <v>Delivered</v>
      </c>
      <c r="K9508" s="1" t="str">
        <f aca="false">LEFT(INDEX(Orders!$C$2:$C$8001,MATCH(B9508,Orders!$A$2:$A$8001,0)),7)</f>
        <v>2025-08</v>
      </c>
    </row>
    <row r="9509" customFormat="false" ht="15" hidden="false" customHeight="true" outlineLevel="0" collapsed="false">
      <c r="A9509" s="1" t="s">
        <v>19979</v>
      </c>
      <c r="B9509" s="1" t="s">
        <v>7082</v>
      </c>
      <c r="C9509" s="1" t="s">
        <v>1997</v>
      </c>
      <c r="D9509" s="1" t="n">
        <v>1</v>
      </c>
      <c r="E9509" s="16" t="n">
        <v>311.15</v>
      </c>
      <c r="F9509" s="17" t="n">
        <v>0</v>
      </c>
      <c r="G9509" s="16" t="n">
        <v>311.15</v>
      </c>
      <c r="I9509" s="1" t="str">
        <f aca="false">INDEX(Products!$C$2:$C$51,MATCH(C9509,Products!$A$2:$A$51,0))</f>
        <v>Sports &amp; Fitness</v>
      </c>
      <c r="J9509" s="1" t="str">
        <f aca="false">INDEX(Orders!$E$2:$E$8001,MATCH(B9509,Orders!$A$2:$A$8001,0))</f>
        <v>Delivered</v>
      </c>
      <c r="K9509" s="1" t="str">
        <f aca="false">LEFT(INDEX(Orders!$C$2:$C$8001,MATCH(B9509,Orders!$A$2:$A$8001,0)),7)</f>
        <v>2025-08</v>
      </c>
    </row>
    <row r="9510" customFormat="false" ht="15" hidden="false" customHeight="true" outlineLevel="0" collapsed="false">
      <c r="A9510" s="1" t="s">
        <v>19980</v>
      </c>
      <c r="B9510" s="1" t="s">
        <v>7083</v>
      </c>
      <c r="C9510" s="1" t="s">
        <v>2006</v>
      </c>
      <c r="D9510" s="1" t="n">
        <v>1</v>
      </c>
      <c r="E9510" s="16" t="n">
        <v>482.17</v>
      </c>
      <c r="F9510" s="17" t="n">
        <v>0.05</v>
      </c>
      <c r="G9510" s="16" t="n">
        <v>458.06</v>
      </c>
      <c r="I9510" s="1" t="str">
        <f aca="false">INDEX(Products!$C$2:$C$51,MATCH(C9510,Products!$A$2:$A$51,0))</f>
        <v>Books &amp; Stationery</v>
      </c>
      <c r="J9510" s="1" t="str">
        <f aca="false">INDEX(Orders!$E$2:$E$8001,MATCH(B9510,Orders!$A$2:$A$8001,0))</f>
        <v>Delivered</v>
      </c>
      <c r="K9510" s="1" t="str">
        <f aca="false">LEFT(INDEX(Orders!$C$2:$C$8001,MATCH(B9510,Orders!$A$2:$A$8001,0)),7)</f>
        <v>2024-01</v>
      </c>
    </row>
    <row r="9511" customFormat="false" ht="15" hidden="false" customHeight="true" outlineLevel="0" collapsed="false">
      <c r="A9511" s="1" t="s">
        <v>19981</v>
      </c>
      <c r="B9511" s="1" t="s">
        <v>7083</v>
      </c>
      <c r="C9511" s="1" t="s">
        <v>1930</v>
      </c>
      <c r="D9511" s="1" t="n">
        <v>1</v>
      </c>
      <c r="E9511" s="16" t="n">
        <v>2398.35</v>
      </c>
      <c r="F9511" s="17" t="n">
        <v>0.05</v>
      </c>
      <c r="G9511" s="16" t="n">
        <v>2278.43</v>
      </c>
      <c r="I9511" s="1" t="str">
        <f aca="false">INDEX(Products!$C$2:$C$51,MATCH(C9511,Products!$A$2:$A$51,0))</f>
        <v>Electronics</v>
      </c>
      <c r="J9511" s="1" t="str">
        <f aca="false">INDEX(Orders!$E$2:$E$8001,MATCH(B9511,Orders!$A$2:$A$8001,0))</f>
        <v>Delivered</v>
      </c>
      <c r="K9511" s="1" t="str">
        <f aca="false">LEFT(INDEX(Orders!$C$2:$C$8001,MATCH(B9511,Orders!$A$2:$A$8001,0)),7)</f>
        <v>2024-01</v>
      </c>
    </row>
    <row r="9512" customFormat="false" ht="15" hidden="false" customHeight="true" outlineLevel="0" collapsed="false">
      <c r="A9512" s="1" t="s">
        <v>19982</v>
      </c>
      <c r="B9512" s="1" t="s">
        <v>7084</v>
      </c>
      <c r="C9512" s="1" t="s">
        <v>2007</v>
      </c>
      <c r="D9512" s="1" t="n">
        <v>1</v>
      </c>
      <c r="E9512" s="16" t="n">
        <v>750.27</v>
      </c>
      <c r="F9512" s="17" t="n">
        <v>0</v>
      </c>
      <c r="G9512" s="16" t="n">
        <v>750.27</v>
      </c>
      <c r="I9512" s="1" t="str">
        <f aca="false">INDEX(Products!$C$2:$C$51,MATCH(C9512,Products!$A$2:$A$51,0))</f>
        <v>Books &amp; Stationery</v>
      </c>
      <c r="J9512" s="1" t="str">
        <f aca="false">INDEX(Orders!$E$2:$E$8001,MATCH(B9512,Orders!$A$2:$A$8001,0))</f>
        <v>Delivered</v>
      </c>
      <c r="K9512" s="1" t="str">
        <f aca="false">LEFT(INDEX(Orders!$C$2:$C$8001,MATCH(B9512,Orders!$A$2:$A$8001,0)),7)</f>
        <v>2024-11</v>
      </c>
    </row>
    <row r="9513" customFormat="false" ht="15" hidden="false" customHeight="true" outlineLevel="0" collapsed="false">
      <c r="A9513" s="1" t="s">
        <v>19983</v>
      </c>
      <c r="B9513" s="1" t="s">
        <v>7084</v>
      </c>
      <c r="C9513" s="1" t="s">
        <v>1953</v>
      </c>
      <c r="D9513" s="1" t="n">
        <v>1</v>
      </c>
      <c r="E9513" s="16" t="n">
        <v>4914.12</v>
      </c>
      <c r="F9513" s="17" t="n">
        <v>0.2</v>
      </c>
      <c r="G9513" s="16" t="n">
        <v>3931.3</v>
      </c>
      <c r="I9513" s="1" t="str">
        <f aca="false">INDEX(Products!$C$2:$C$51,MATCH(C9513,Products!$A$2:$A$51,0))</f>
        <v>Fashion</v>
      </c>
      <c r="J9513" s="1" t="str">
        <f aca="false">INDEX(Orders!$E$2:$E$8001,MATCH(B9513,Orders!$A$2:$A$8001,0))</f>
        <v>Delivered</v>
      </c>
      <c r="K9513" s="1" t="str">
        <f aca="false">LEFT(INDEX(Orders!$C$2:$C$8001,MATCH(B9513,Orders!$A$2:$A$8001,0)),7)</f>
        <v>2024-11</v>
      </c>
    </row>
    <row r="9514" customFormat="false" ht="15" hidden="false" customHeight="true" outlineLevel="0" collapsed="false">
      <c r="A9514" s="1" t="s">
        <v>19984</v>
      </c>
      <c r="B9514" s="1" t="s">
        <v>7084</v>
      </c>
      <c r="C9514" s="1" t="s">
        <v>1976</v>
      </c>
      <c r="D9514" s="1" t="n">
        <v>1</v>
      </c>
      <c r="E9514" s="16" t="n">
        <v>1603.35</v>
      </c>
      <c r="F9514" s="17" t="n">
        <v>0.05</v>
      </c>
      <c r="G9514" s="16" t="n">
        <v>1523.18</v>
      </c>
      <c r="I9514" s="1" t="str">
        <f aca="false">INDEX(Products!$C$2:$C$51,MATCH(C9514,Products!$A$2:$A$51,0))</f>
        <v>Beauty &amp; Personal Care</v>
      </c>
      <c r="J9514" s="1" t="str">
        <f aca="false">INDEX(Orders!$E$2:$E$8001,MATCH(B9514,Orders!$A$2:$A$8001,0))</f>
        <v>Delivered</v>
      </c>
      <c r="K9514" s="1" t="str">
        <f aca="false">LEFT(INDEX(Orders!$C$2:$C$8001,MATCH(B9514,Orders!$A$2:$A$8001,0)),7)</f>
        <v>2024-11</v>
      </c>
    </row>
    <row r="9515" customFormat="false" ht="15" hidden="false" customHeight="true" outlineLevel="0" collapsed="false">
      <c r="A9515" s="1" t="s">
        <v>19985</v>
      </c>
      <c r="B9515" s="1" t="s">
        <v>7084</v>
      </c>
      <c r="C9515" s="1" t="s">
        <v>2006</v>
      </c>
      <c r="D9515" s="1" t="n">
        <v>3</v>
      </c>
      <c r="E9515" s="16" t="n">
        <v>482.17</v>
      </c>
      <c r="F9515" s="17" t="n">
        <v>0.05</v>
      </c>
      <c r="G9515" s="16" t="n">
        <v>1374.18</v>
      </c>
      <c r="I9515" s="1" t="str">
        <f aca="false">INDEX(Products!$C$2:$C$51,MATCH(C9515,Products!$A$2:$A$51,0))</f>
        <v>Books &amp; Stationery</v>
      </c>
      <c r="J9515" s="1" t="str">
        <f aca="false">INDEX(Orders!$E$2:$E$8001,MATCH(B9515,Orders!$A$2:$A$8001,0))</f>
        <v>Delivered</v>
      </c>
      <c r="K9515" s="1" t="str">
        <f aca="false">LEFT(INDEX(Orders!$C$2:$C$8001,MATCH(B9515,Orders!$A$2:$A$8001,0)),7)</f>
        <v>2024-11</v>
      </c>
    </row>
    <row r="9516" customFormat="false" ht="15" hidden="false" customHeight="true" outlineLevel="0" collapsed="false">
      <c r="A9516" s="1" t="s">
        <v>19986</v>
      </c>
      <c r="B9516" s="1" t="s">
        <v>7084</v>
      </c>
      <c r="C9516" s="1" t="s">
        <v>1930</v>
      </c>
      <c r="D9516" s="1" t="n">
        <v>2</v>
      </c>
      <c r="E9516" s="16" t="n">
        <v>2398.35</v>
      </c>
      <c r="F9516" s="17" t="n">
        <v>0</v>
      </c>
      <c r="G9516" s="16" t="n">
        <v>4796.7</v>
      </c>
      <c r="I9516" s="1" t="str">
        <f aca="false">INDEX(Products!$C$2:$C$51,MATCH(C9516,Products!$A$2:$A$51,0))</f>
        <v>Electronics</v>
      </c>
      <c r="J9516" s="1" t="str">
        <f aca="false">INDEX(Orders!$E$2:$E$8001,MATCH(B9516,Orders!$A$2:$A$8001,0))</f>
        <v>Delivered</v>
      </c>
      <c r="K9516" s="1" t="str">
        <f aca="false">LEFT(INDEX(Orders!$C$2:$C$8001,MATCH(B9516,Orders!$A$2:$A$8001,0)),7)</f>
        <v>2024-11</v>
      </c>
    </row>
    <row r="9517" customFormat="false" ht="15" hidden="false" customHeight="true" outlineLevel="0" collapsed="false">
      <c r="A9517" s="1" t="s">
        <v>19987</v>
      </c>
      <c r="B9517" s="1" t="s">
        <v>7085</v>
      </c>
      <c r="C9517" s="1" t="s">
        <v>2006</v>
      </c>
      <c r="D9517" s="1" t="n">
        <v>1</v>
      </c>
      <c r="E9517" s="16" t="n">
        <v>482.17</v>
      </c>
      <c r="F9517" s="17" t="n">
        <v>0</v>
      </c>
      <c r="G9517" s="16" t="n">
        <v>482.17</v>
      </c>
      <c r="I9517" s="1" t="str">
        <f aca="false">INDEX(Products!$C$2:$C$51,MATCH(C9517,Products!$A$2:$A$51,0))</f>
        <v>Books &amp; Stationery</v>
      </c>
      <c r="J9517" s="1" t="str">
        <f aca="false">INDEX(Orders!$E$2:$E$8001,MATCH(B9517,Orders!$A$2:$A$8001,0))</f>
        <v>Delivered</v>
      </c>
      <c r="K9517" s="1" t="str">
        <f aca="false">LEFT(INDEX(Orders!$C$2:$C$8001,MATCH(B9517,Orders!$A$2:$A$8001,0)),7)</f>
        <v>2024-11</v>
      </c>
    </row>
    <row r="9518" customFormat="false" ht="15" hidden="false" customHeight="true" outlineLevel="0" collapsed="false">
      <c r="A9518" s="1" t="s">
        <v>19988</v>
      </c>
      <c r="B9518" s="1" t="s">
        <v>7085</v>
      </c>
      <c r="C9518" s="1" t="s">
        <v>1940</v>
      </c>
      <c r="D9518" s="1" t="n">
        <v>1</v>
      </c>
      <c r="E9518" s="16" t="n">
        <v>2374.52</v>
      </c>
      <c r="F9518" s="17" t="n">
        <v>0</v>
      </c>
      <c r="G9518" s="16" t="n">
        <v>2374.52</v>
      </c>
      <c r="I9518" s="1" t="str">
        <f aca="false">INDEX(Products!$C$2:$C$51,MATCH(C9518,Products!$A$2:$A$51,0))</f>
        <v>Fashion</v>
      </c>
      <c r="J9518" s="1" t="str">
        <f aca="false">INDEX(Orders!$E$2:$E$8001,MATCH(B9518,Orders!$A$2:$A$8001,0))</f>
        <v>Delivered</v>
      </c>
      <c r="K9518" s="1" t="str">
        <f aca="false">LEFT(INDEX(Orders!$C$2:$C$8001,MATCH(B9518,Orders!$A$2:$A$8001,0)),7)</f>
        <v>2024-11</v>
      </c>
    </row>
    <row r="9519" customFormat="false" ht="15" hidden="false" customHeight="true" outlineLevel="0" collapsed="false">
      <c r="A9519" s="1" t="s">
        <v>19989</v>
      </c>
      <c r="B9519" s="1" t="s">
        <v>7086</v>
      </c>
      <c r="C9519" s="1" t="s">
        <v>2007</v>
      </c>
      <c r="D9519" s="1" t="n">
        <v>2</v>
      </c>
      <c r="E9519" s="16" t="n">
        <v>750.27</v>
      </c>
      <c r="F9519" s="17" t="n">
        <v>0.1</v>
      </c>
      <c r="G9519" s="16" t="n">
        <v>1350.49</v>
      </c>
      <c r="I9519" s="1" t="str">
        <f aca="false">INDEX(Products!$C$2:$C$51,MATCH(C9519,Products!$A$2:$A$51,0))</f>
        <v>Books &amp; Stationery</v>
      </c>
      <c r="J9519" s="1" t="str">
        <f aca="false">INDEX(Orders!$E$2:$E$8001,MATCH(B9519,Orders!$A$2:$A$8001,0))</f>
        <v>Delivered</v>
      </c>
      <c r="K9519" s="1" t="str">
        <f aca="false">LEFT(INDEX(Orders!$C$2:$C$8001,MATCH(B9519,Orders!$A$2:$A$8001,0)),7)</f>
        <v>2025-02</v>
      </c>
    </row>
    <row r="9520" customFormat="false" ht="15" hidden="false" customHeight="true" outlineLevel="0" collapsed="false">
      <c r="A9520" s="1" t="s">
        <v>19990</v>
      </c>
      <c r="B9520" s="1" t="s">
        <v>7087</v>
      </c>
      <c r="C9520" s="1" t="s">
        <v>1995</v>
      </c>
      <c r="D9520" s="1" t="n">
        <v>1</v>
      </c>
      <c r="E9520" s="16" t="n">
        <v>2914.27</v>
      </c>
      <c r="F9520" s="17" t="n">
        <v>0</v>
      </c>
      <c r="G9520" s="16" t="n">
        <v>2914.27</v>
      </c>
      <c r="I9520" s="1" t="str">
        <f aca="false">INDEX(Products!$C$2:$C$51,MATCH(C9520,Products!$A$2:$A$51,0))</f>
        <v>Sports &amp; Fitness</v>
      </c>
      <c r="J9520" s="1" t="str">
        <f aca="false">INDEX(Orders!$E$2:$E$8001,MATCH(B9520,Orders!$A$2:$A$8001,0))</f>
        <v>Delivered</v>
      </c>
      <c r="K9520" s="1" t="str">
        <f aca="false">LEFT(INDEX(Orders!$C$2:$C$8001,MATCH(B9520,Orders!$A$2:$A$8001,0)),7)</f>
        <v>2025-10</v>
      </c>
    </row>
    <row r="9521" customFormat="false" ht="15" hidden="false" customHeight="true" outlineLevel="0" collapsed="false">
      <c r="A9521" s="1" t="s">
        <v>19991</v>
      </c>
      <c r="B9521" s="1" t="s">
        <v>7087</v>
      </c>
      <c r="C9521" s="1" t="s">
        <v>1976</v>
      </c>
      <c r="D9521" s="1" t="n">
        <v>1</v>
      </c>
      <c r="E9521" s="16" t="n">
        <v>1603.35</v>
      </c>
      <c r="F9521" s="17" t="n">
        <v>0.1</v>
      </c>
      <c r="G9521" s="16" t="n">
        <v>1443.02</v>
      </c>
      <c r="I9521" s="1" t="str">
        <f aca="false">INDEX(Products!$C$2:$C$51,MATCH(C9521,Products!$A$2:$A$51,0))</f>
        <v>Beauty &amp; Personal Care</v>
      </c>
      <c r="J9521" s="1" t="str">
        <f aca="false">INDEX(Orders!$E$2:$E$8001,MATCH(B9521,Orders!$A$2:$A$8001,0))</f>
        <v>Delivered</v>
      </c>
      <c r="K9521" s="1" t="str">
        <f aca="false">LEFT(INDEX(Orders!$C$2:$C$8001,MATCH(B9521,Orders!$A$2:$A$8001,0)),7)</f>
        <v>2025-10</v>
      </c>
    </row>
    <row r="9522" customFormat="false" ht="15" hidden="false" customHeight="true" outlineLevel="0" collapsed="false">
      <c r="A9522" s="1" t="s">
        <v>19992</v>
      </c>
      <c r="B9522" s="1" t="s">
        <v>7087</v>
      </c>
      <c r="C9522" s="1" t="s">
        <v>2006</v>
      </c>
      <c r="D9522" s="1" t="n">
        <v>1</v>
      </c>
      <c r="E9522" s="16" t="n">
        <v>482.17</v>
      </c>
      <c r="F9522" s="17" t="n">
        <v>0.05</v>
      </c>
      <c r="G9522" s="16" t="n">
        <v>458.06</v>
      </c>
      <c r="I9522" s="1" t="str">
        <f aca="false">INDEX(Products!$C$2:$C$51,MATCH(C9522,Products!$A$2:$A$51,0))</f>
        <v>Books &amp; Stationery</v>
      </c>
      <c r="J9522" s="1" t="str">
        <f aca="false">INDEX(Orders!$E$2:$E$8001,MATCH(B9522,Orders!$A$2:$A$8001,0))</f>
        <v>Delivered</v>
      </c>
      <c r="K9522" s="1" t="str">
        <f aca="false">LEFT(INDEX(Orders!$C$2:$C$8001,MATCH(B9522,Orders!$A$2:$A$8001,0)),7)</f>
        <v>2025-10</v>
      </c>
    </row>
    <row r="9523" customFormat="false" ht="15" hidden="false" customHeight="true" outlineLevel="0" collapsed="false">
      <c r="A9523" s="1" t="s">
        <v>19993</v>
      </c>
      <c r="B9523" s="1" t="s">
        <v>7087</v>
      </c>
      <c r="C9523" s="1" t="s">
        <v>1979</v>
      </c>
      <c r="D9523" s="1" t="n">
        <v>3</v>
      </c>
      <c r="E9523" s="16" t="n">
        <v>623</v>
      </c>
      <c r="F9523" s="17" t="n">
        <v>0</v>
      </c>
      <c r="G9523" s="16" t="n">
        <v>1869</v>
      </c>
      <c r="I9523" s="1" t="str">
        <f aca="false">INDEX(Products!$C$2:$C$51,MATCH(C9523,Products!$A$2:$A$51,0))</f>
        <v>Beauty &amp; Personal Care</v>
      </c>
      <c r="J9523" s="1" t="str">
        <f aca="false">INDEX(Orders!$E$2:$E$8001,MATCH(B9523,Orders!$A$2:$A$8001,0))</f>
        <v>Delivered</v>
      </c>
      <c r="K9523" s="1" t="str">
        <f aca="false">LEFT(INDEX(Orders!$C$2:$C$8001,MATCH(B9523,Orders!$A$2:$A$8001,0)),7)</f>
        <v>2025-10</v>
      </c>
    </row>
    <row r="9524" customFormat="false" ht="15" hidden="false" customHeight="true" outlineLevel="0" collapsed="false">
      <c r="A9524" s="1" t="s">
        <v>19994</v>
      </c>
      <c r="B9524" s="1" t="s">
        <v>7088</v>
      </c>
      <c r="C9524" s="1" t="s">
        <v>1943</v>
      </c>
      <c r="D9524" s="1" t="n">
        <v>1</v>
      </c>
      <c r="E9524" s="16" t="n">
        <v>1250.54</v>
      </c>
      <c r="F9524" s="17" t="n">
        <v>0</v>
      </c>
      <c r="G9524" s="16" t="n">
        <v>1250.54</v>
      </c>
      <c r="I9524" s="1" t="str">
        <f aca="false">INDEX(Products!$C$2:$C$51,MATCH(C9524,Products!$A$2:$A$51,0))</f>
        <v>Fashion</v>
      </c>
      <c r="J9524" s="1" t="str">
        <f aca="false">INDEX(Orders!$E$2:$E$8001,MATCH(B9524,Orders!$A$2:$A$8001,0))</f>
        <v>Delivered</v>
      </c>
      <c r="K9524" s="1" t="str">
        <f aca="false">LEFT(INDEX(Orders!$C$2:$C$8001,MATCH(B9524,Orders!$A$2:$A$8001,0)),7)</f>
        <v>2025-05</v>
      </c>
    </row>
    <row r="9525" customFormat="false" ht="15" hidden="false" customHeight="true" outlineLevel="0" collapsed="false">
      <c r="A9525" s="1" t="s">
        <v>19995</v>
      </c>
      <c r="B9525" s="1" t="s">
        <v>7088</v>
      </c>
      <c r="C9525" s="1" t="s">
        <v>1997</v>
      </c>
      <c r="D9525" s="1" t="n">
        <v>2</v>
      </c>
      <c r="E9525" s="16" t="n">
        <v>311.15</v>
      </c>
      <c r="F9525" s="17" t="n">
        <v>0.1</v>
      </c>
      <c r="G9525" s="16" t="n">
        <v>560.07</v>
      </c>
      <c r="I9525" s="1" t="str">
        <f aca="false">INDEX(Products!$C$2:$C$51,MATCH(C9525,Products!$A$2:$A$51,0))</f>
        <v>Sports &amp; Fitness</v>
      </c>
      <c r="J9525" s="1" t="str">
        <f aca="false">INDEX(Orders!$E$2:$E$8001,MATCH(B9525,Orders!$A$2:$A$8001,0))</f>
        <v>Delivered</v>
      </c>
      <c r="K9525" s="1" t="str">
        <f aca="false">LEFT(INDEX(Orders!$C$2:$C$8001,MATCH(B9525,Orders!$A$2:$A$8001,0)),7)</f>
        <v>2025-05</v>
      </c>
    </row>
    <row r="9526" customFormat="false" ht="15" hidden="false" customHeight="true" outlineLevel="0" collapsed="false">
      <c r="A9526" s="1" t="s">
        <v>19996</v>
      </c>
      <c r="B9526" s="1" t="s">
        <v>7088</v>
      </c>
      <c r="C9526" s="1" t="s">
        <v>1937</v>
      </c>
      <c r="D9526" s="1" t="n">
        <v>1</v>
      </c>
      <c r="E9526" s="16" t="n">
        <v>1364.75</v>
      </c>
      <c r="F9526" s="17" t="n">
        <v>0</v>
      </c>
      <c r="G9526" s="16" t="n">
        <v>1364.75</v>
      </c>
      <c r="I9526" s="1" t="str">
        <f aca="false">INDEX(Products!$C$2:$C$51,MATCH(C9526,Products!$A$2:$A$51,0))</f>
        <v>Fashion</v>
      </c>
      <c r="J9526" s="1" t="str">
        <f aca="false">INDEX(Orders!$E$2:$E$8001,MATCH(B9526,Orders!$A$2:$A$8001,0))</f>
        <v>Delivered</v>
      </c>
      <c r="K9526" s="1" t="str">
        <f aca="false">LEFT(INDEX(Orders!$C$2:$C$8001,MATCH(B9526,Orders!$A$2:$A$8001,0)),7)</f>
        <v>2025-05</v>
      </c>
    </row>
    <row r="9527" customFormat="false" ht="15" hidden="false" customHeight="true" outlineLevel="0" collapsed="false">
      <c r="A9527" s="1" t="s">
        <v>19997</v>
      </c>
      <c r="B9527" s="1" t="s">
        <v>7089</v>
      </c>
      <c r="C9527" s="1" t="s">
        <v>1940</v>
      </c>
      <c r="D9527" s="1" t="n">
        <v>1</v>
      </c>
      <c r="E9527" s="16" t="n">
        <v>2374.52</v>
      </c>
      <c r="F9527" s="17" t="n">
        <v>0</v>
      </c>
      <c r="G9527" s="16" t="n">
        <v>2374.52</v>
      </c>
      <c r="I9527" s="1" t="str">
        <f aca="false">INDEX(Products!$C$2:$C$51,MATCH(C9527,Products!$A$2:$A$51,0))</f>
        <v>Fashion</v>
      </c>
      <c r="J9527" s="1" t="str">
        <f aca="false">INDEX(Orders!$E$2:$E$8001,MATCH(B9527,Orders!$A$2:$A$8001,0))</f>
        <v>Delivered</v>
      </c>
      <c r="K9527" s="1" t="str">
        <f aca="false">LEFT(INDEX(Orders!$C$2:$C$8001,MATCH(B9527,Orders!$A$2:$A$8001,0)),7)</f>
        <v>2025-10</v>
      </c>
    </row>
    <row r="9528" customFormat="false" ht="15" hidden="false" customHeight="true" outlineLevel="0" collapsed="false">
      <c r="A9528" s="1" t="s">
        <v>19998</v>
      </c>
      <c r="B9528" s="1" t="s">
        <v>7089</v>
      </c>
      <c r="C9528" s="1" t="s">
        <v>1979</v>
      </c>
      <c r="D9528" s="1" t="n">
        <v>1</v>
      </c>
      <c r="E9528" s="16" t="n">
        <v>623</v>
      </c>
      <c r="F9528" s="17" t="n">
        <v>0.05</v>
      </c>
      <c r="G9528" s="16" t="n">
        <v>591.85</v>
      </c>
      <c r="I9528" s="1" t="str">
        <f aca="false">INDEX(Products!$C$2:$C$51,MATCH(C9528,Products!$A$2:$A$51,0))</f>
        <v>Beauty &amp; Personal Care</v>
      </c>
      <c r="J9528" s="1" t="str">
        <f aca="false">INDEX(Orders!$E$2:$E$8001,MATCH(B9528,Orders!$A$2:$A$8001,0))</f>
        <v>Delivered</v>
      </c>
      <c r="K9528" s="1" t="str">
        <f aca="false">LEFT(INDEX(Orders!$C$2:$C$8001,MATCH(B9528,Orders!$A$2:$A$8001,0)),7)</f>
        <v>2025-10</v>
      </c>
    </row>
    <row r="9529" customFormat="false" ht="15" hidden="false" customHeight="true" outlineLevel="0" collapsed="false">
      <c r="A9529" s="1" t="s">
        <v>19999</v>
      </c>
      <c r="B9529" s="1" t="s">
        <v>7089</v>
      </c>
      <c r="C9529" s="1" t="s">
        <v>1969</v>
      </c>
      <c r="D9529" s="1" t="n">
        <v>1</v>
      </c>
      <c r="E9529" s="16" t="n">
        <v>9171.98</v>
      </c>
      <c r="F9529" s="17" t="n">
        <v>0.2</v>
      </c>
      <c r="G9529" s="16" t="n">
        <v>7337.58</v>
      </c>
      <c r="I9529" s="1" t="str">
        <f aca="false">INDEX(Products!$C$2:$C$51,MATCH(C9529,Products!$A$2:$A$51,0))</f>
        <v>Home &amp; Kitchen</v>
      </c>
      <c r="J9529" s="1" t="str">
        <f aca="false">INDEX(Orders!$E$2:$E$8001,MATCH(B9529,Orders!$A$2:$A$8001,0))</f>
        <v>Delivered</v>
      </c>
      <c r="K9529" s="1" t="str">
        <f aca="false">LEFT(INDEX(Orders!$C$2:$C$8001,MATCH(B9529,Orders!$A$2:$A$8001,0)),7)</f>
        <v>2025-10</v>
      </c>
    </row>
    <row r="9530" customFormat="false" ht="15" hidden="false" customHeight="true" outlineLevel="0" collapsed="false">
      <c r="A9530" s="1" t="s">
        <v>20000</v>
      </c>
      <c r="B9530" s="1" t="s">
        <v>7090</v>
      </c>
      <c r="C9530" s="1" t="s">
        <v>1976</v>
      </c>
      <c r="D9530" s="1" t="n">
        <v>3</v>
      </c>
      <c r="E9530" s="16" t="n">
        <v>1603.35</v>
      </c>
      <c r="F9530" s="17" t="n">
        <v>0</v>
      </c>
      <c r="G9530" s="16" t="n">
        <v>4810.05</v>
      </c>
      <c r="I9530" s="1" t="str">
        <f aca="false">INDEX(Products!$C$2:$C$51,MATCH(C9530,Products!$A$2:$A$51,0))</f>
        <v>Beauty &amp; Personal Care</v>
      </c>
      <c r="J9530" s="1" t="str">
        <f aca="false">INDEX(Orders!$E$2:$E$8001,MATCH(B9530,Orders!$A$2:$A$8001,0))</f>
        <v>Delivered</v>
      </c>
      <c r="K9530" s="1" t="str">
        <f aca="false">LEFT(INDEX(Orders!$C$2:$C$8001,MATCH(B9530,Orders!$A$2:$A$8001,0)),7)</f>
        <v>2025-06</v>
      </c>
    </row>
    <row r="9531" customFormat="false" ht="15" hidden="false" customHeight="true" outlineLevel="0" collapsed="false">
      <c r="A9531" s="1" t="s">
        <v>20001</v>
      </c>
      <c r="B9531" s="1" t="s">
        <v>7090</v>
      </c>
      <c r="C9531" s="1" t="s">
        <v>2007</v>
      </c>
      <c r="D9531" s="1" t="n">
        <v>1</v>
      </c>
      <c r="E9531" s="16" t="n">
        <v>750.27</v>
      </c>
      <c r="F9531" s="17" t="n">
        <v>0</v>
      </c>
      <c r="G9531" s="16" t="n">
        <v>750.27</v>
      </c>
      <c r="I9531" s="1" t="str">
        <f aca="false">INDEX(Products!$C$2:$C$51,MATCH(C9531,Products!$A$2:$A$51,0))</f>
        <v>Books &amp; Stationery</v>
      </c>
      <c r="J9531" s="1" t="str">
        <f aca="false">INDEX(Orders!$E$2:$E$8001,MATCH(B9531,Orders!$A$2:$A$8001,0))</f>
        <v>Delivered</v>
      </c>
      <c r="K9531" s="1" t="str">
        <f aca="false">LEFT(INDEX(Orders!$C$2:$C$8001,MATCH(B9531,Orders!$A$2:$A$8001,0)),7)</f>
        <v>2025-06</v>
      </c>
    </row>
    <row r="9532" customFormat="false" ht="15" hidden="false" customHeight="true" outlineLevel="0" collapsed="false">
      <c r="A9532" s="1" t="s">
        <v>20002</v>
      </c>
      <c r="B9532" s="1" t="s">
        <v>7091</v>
      </c>
      <c r="C9532" s="1" t="s">
        <v>1941</v>
      </c>
      <c r="D9532" s="1" t="n">
        <v>1</v>
      </c>
      <c r="E9532" s="16" t="n">
        <v>2757.65</v>
      </c>
      <c r="F9532" s="17" t="n">
        <v>0</v>
      </c>
      <c r="G9532" s="16" t="n">
        <v>2757.65</v>
      </c>
      <c r="I9532" s="1" t="str">
        <f aca="false">INDEX(Products!$C$2:$C$51,MATCH(C9532,Products!$A$2:$A$51,0))</f>
        <v>Fashion</v>
      </c>
      <c r="J9532" s="1" t="str">
        <f aca="false">INDEX(Orders!$E$2:$E$8001,MATCH(B9532,Orders!$A$2:$A$8001,0))</f>
        <v>Refunded</v>
      </c>
      <c r="K9532" s="1" t="str">
        <f aca="false">LEFT(INDEX(Orders!$C$2:$C$8001,MATCH(B9532,Orders!$A$2:$A$8001,0)),7)</f>
        <v>2025-04</v>
      </c>
    </row>
    <row r="9533" customFormat="false" ht="15" hidden="false" customHeight="true" outlineLevel="0" collapsed="false">
      <c r="A9533" s="1" t="s">
        <v>20003</v>
      </c>
      <c r="B9533" s="1" t="s">
        <v>7092</v>
      </c>
      <c r="C9533" s="1" t="s">
        <v>1935</v>
      </c>
      <c r="D9533" s="1" t="n">
        <v>2</v>
      </c>
      <c r="E9533" s="16" t="n">
        <v>14558.72</v>
      </c>
      <c r="F9533" s="17" t="n">
        <v>0.05</v>
      </c>
      <c r="G9533" s="16" t="n">
        <v>27661.57</v>
      </c>
      <c r="I9533" s="1" t="str">
        <f aca="false">INDEX(Products!$C$2:$C$51,MATCH(C9533,Products!$A$2:$A$51,0))</f>
        <v>Electronics</v>
      </c>
      <c r="J9533" s="1" t="str">
        <f aca="false">INDEX(Orders!$E$2:$E$8001,MATCH(B9533,Orders!$A$2:$A$8001,0))</f>
        <v>Delivered</v>
      </c>
      <c r="K9533" s="1" t="str">
        <f aca="false">LEFT(INDEX(Orders!$C$2:$C$8001,MATCH(B9533,Orders!$A$2:$A$8001,0)),7)</f>
        <v>2024-07</v>
      </c>
    </row>
    <row r="9534" customFormat="false" ht="15" hidden="false" customHeight="true" outlineLevel="0" collapsed="false">
      <c r="A9534" s="1" t="s">
        <v>20004</v>
      </c>
      <c r="B9534" s="1" t="s">
        <v>7093</v>
      </c>
      <c r="C9534" s="1" t="s">
        <v>1930</v>
      </c>
      <c r="D9534" s="1" t="n">
        <v>1</v>
      </c>
      <c r="E9534" s="16" t="n">
        <v>2398.35</v>
      </c>
      <c r="F9534" s="17" t="n">
        <v>0</v>
      </c>
      <c r="G9534" s="16" t="n">
        <v>2398.35</v>
      </c>
      <c r="I9534" s="1" t="str">
        <f aca="false">INDEX(Products!$C$2:$C$51,MATCH(C9534,Products!$A$2:$A$51,0))</f>
        <v>Electronics</v>
      </c>
      <c r="J9534" s="1" t="str">
        <f aca="false">INDEX(Orders!$E$2:$E$8001,MATCH(B9534,Orders!$A$2:$A$8001,0))</f>
        <v>Delivered</v>
      </c>
      <c r="K9534" s="1" t="str">
        <f aca="false">LEFT(INDEX(Orders!$C$2:$C$8001,MATCH(B9534,Orders!$A$2:$A$8001,0)),7)</f>
        <v>2025-11</v>
      </c>
    </row>
    <row r="9535" customFormat="false" ht="15" hidden="false" customHeight="true" outlineLevel="0" collapsed="false">
      <c r="A9535" s="1" t="s">
        <v>20005</v>
      </c>
      <c r="B9535" s="1" t="s">
        <v>7094</v>
      </c>
      <c r="C9535" s="1" t="s">
        <v>2007</v>
      </c>
      <c r="D9535" s="1" t="n">
        <v>2</v>
      </c>
      <c r="E9535" s="16" t="n">
        <v>750.27</v>
      </c>
      <c r="F9535" s="17" t="n">
        <v>0.2</v>
      </c>
      <c r="G9535" s="16" t="n">
        <v>1200.43</v>
      </c>
      <c r="I9535" s="1" t="str">
        <f aca="false">INDEX(Products!$C$2:$C$51,MATCH(C9535,Products!$A$2:$A$51,0))</f>
        <v>Books &amp; Stationery</v>
      </c>
      <c r="J9535" s="1" t="str">
        <f aca="false">INDEX(Orders!$E$2:$E$8001,MATCH(B9535,Orders!$A$2:$A$8001,0))</f>
        <v>Delivered</v>
      </c>
      <c r="K9535" s="1" t="str">
        <f aca="false">LEFT(INDEX(Orders!$C$2:$C$8001,MATCH(B9535,Orders!$A$2:$A$8001,0)),7)</f>
        <v>2025-07</v>
      </c>
    </row>
    <row r="9536" customFormat="false" ht="15" hidden="false" customHeight="true" outlineLevel="0" collapsed="false">
      <c r="A9536" s="1" t="s">
        <v>20006</v>
      </c>
      <c r="B9536" s="1" t="s">
        <v>7094</v>
      </c>
      <c r="C9536" s="1" t="s">
        <v>2006</v>
      </c>
      <c r="D9536" s="1" t="n">
        <v>3</v>
      </c>
      <c r="E9536" s="16" t="n">
        <v>482.17</v>
      </c>
      <c r="F9536" s="17" t="n">
        <v>0.1</v>
      </c>
      <c r="G9536" s="16" t="n">
        <v>1301.86</v>
      </c>
      <c r="I9536" s="1" t="str">
        <f aca="false">INDEX(Products!$C$2:$C$51,MATCH(C9536,Products!$A$2:$A$51,0))</f>
        <v>Books &amp; Stationery</v>
      </c>
      <c r="J9536" s="1" t="str">
        <f aca="false">INDEX(Orders!$E$2:$E$8001,MATCH(B9536,Orders!$A$2:$A$8001,0))</f>
        <v>Delivered</v>
      </c>
      <c r="K9536" s="1" t="str">
        <f aca="false">LEFT(INDEX(Orders!$C$2:$C$8001,MATCH(B9536,Orders!$A$2:$A$8001,0)),7)</f>
        <v>2025-07</v>
      </c>
    </row>
    <row r="9537" customFormat="false" ht="15" hidden="false" customHeight="true" outlineLevel="0" collapsed="false">
      <c r="A9537" s="1" t="s">
        <v>20007</v>
      </c>
      <c r="B9537" s="1" t="s">
        <v>7094</v>
      </c>
      <c r="C9537" s="1" t="s">
        <v>1997</v>
      </c>
      <c r="D9537" s="1" t="n">
        <v>1</v>
      </c>
      <c r="E9537" s="16" t="n">
        <v>311.15</v>
      </c>
      <c r="F9537" s="17" t="n">
        <v>0.15</v>
      </c>
      <c r="G9537" s="16" t="n">
        <v>264.48</v>
      </c>
      <c r="I9537" s="1" t="str">
        <f aca="false">INDEX(Products!$C$2:$C$51,MATCH(C9537,Products!$A$2:$A$51,0))</f>
        <v>Sports &amp; Fitness</v>
      </c>
      <c r="J9537" s="1" t="str">
        <f aca="false">INDEX(Orders!$E$2:$E$8001,MATCH(B9537,Orders!$A$2:$A$8001,0))</f>
        <v>Delivered</v>
      </c>
      <c r="K9537" s="1" t="str">
        <f aca="false">LEFT(INDEX(Orders!$C$2:$C$8001,MATCH(B9537,Orders!$A$2:$A$8001,0)),7)</f>
        <v>2025-07</v>
      </c>
    </row>
    <row r="9538" customFormat="false" ht="15" hidden="false" customHeight="true" outlineLevel="0" collapsed="false">
      <c r="A9538" s="1" t="s">
        <v>20008</v>
      </c>
      <c r="B9538" s="1" t="s">
        <v>7094</v>
      </c>
      <c r="C9538" s="1" t="s">
        <v>1986</v>
      </c>
      <c r="D9538" s="1" t="n">
        <v>1</v>
      </c>
      <c r="E9538" s="16" t="n">
        <v>2871.85</v>
      </c>
      <c r="F9538" s="17" t="n">
        <v>0</v>
      </c>
      <c r="G9538" s="16" t="n">
        <v>2871.85</v>
      </c>
      <c r="I9538" s="1" t="str">
        <f aca="false">INDEX(Products!$C$2:$C$51,MATCH(C9538,Products!$A$2:$A$51,0))</f>
        <v>Beauty &amp; Personal Care</v>
      </c>
      <c r="J9538" s="1" t="str">
        <f aca="false">INDEX(Orders!$E$2:$E$8001,MATCH(B9538,Orders!$A$2:$A$8001,0))</f>
        <v>Delivered</v>
      </c>
      <c r="K9538" s="1" t="str">
        <f aca="false">LEFT(INDEX(Orders!$C$2:$C$8001,MATCH(B9538,Orders!$A$2:$A$8001,0)),7)</f>
        <v>2025-07</v>
      </c>
    </row>
    <row r="9539" customFormat="false" ht="15" hidden="false" customHeight="true" outlineLevel="0" collapsed="false">
      <c r="A9539" s="1" t="s">
        <v>20009</v>
      </c>
      <c r="B9539" s="1" t="s">
        <v>7095</v>
      </c>
      <c r="C9539" s="1" t="s">
        <v>2006</v>
      </c>
      <c r="D9539" s="1" t="n">
        <v>1</v>
      </c>
      <c r="E9539" s="16" t="n">
        <v>482.17</v>
      </c>
      <c r="F9539" s="17" t="n">
        <v>0.05</v>
      </c>
      <c r="G9539" s="16" t="n">
        <v>458.06</v>
      </c>
      <c r="I9539" s="1" t="str">
        <f aca="false">INDEX(Products!$C$2:$C$51,MATCH(C9539,Products!$A$2:$A$51,0))</f>
        <v>Books &amp; Stationery</v>
      </c>
      <c r="J9539" s="1" t="str">
        <f aca="false">INDEX(Orders!$E$2:$E$8001,MATCH(B9539,Orders!$A$2:$A$8001,0))</f>
        <v>Delivered</v>
      </c>
      <c r="K9539" s="1" t="str">
        <f aca="false">LEFT(INDEX(Orders!$C$2:$C$8001,MATCH(B9539,Orders!$A$2:$A$8001,0)),7)</f>
        <v>2024-06</v>
      </c>
    </row>
    <row r="9540" customFormat="false" ht="15" hidden="false" customHeight="true" outlineLevel="0" collapsed="false">
      <c r="A9540" s="1" t="s">
        <v>20010</v>
      </c>
      <c r="B9540" s="1" t="s">
        <v>7096</v>
      </c>
      <c r="C9540" s="1" t="s">
        <v>1969</v>
      </c>
      <c r="D9540" s="1" t="n">
        <v>1</v>
      </c>
      <c r="E9540" s="16" t="n">
        <v>9171.98</v>
      </c>
      <c r="F9540" s="17" t="n">
        <v>0.2</v>
      </c>
      <c r="G9540" s="16" t="n">
        <v>7337.58</v>
      </c>
      <c r="I9540" s="1" t="str">
        <f aca="false">INDEX(Products!$C$2:$C$51,MATCH(C9540,Products!$A$2:$A$51,0))</f>
        <v>Home &amp; Kitchen</v>
      </c>
      <c r="J9540" s="1" t="str">
        <f aca="false">INDEX(Orders!$E$2:$E$8001,MATCH(B9540,Orders!$A$2:$A$8001,0))</f>
        <v>Returned</v>
      </c>
      <c r="K9540" s="1" t="str">
        <f aca="false">LEFT(INDEX(Orders!$C$2:$C$8001,MATCH(B9540,Orders!$A$2:$A$8001,0)),7)</f>
        <v>2025-06</v>
      </c>
    </row>
    <row r="9541" customFormat="false" ht="15" hidden="false" customHeight="true" outlineLevel="0" collapsed="false">
      <c r="A9541" s="1" t="s">
        <v>20011</v>
      </c>
      <c r="B9541" s="1" t="s">
        <v>7096</v>
      </c>
      <c r="C9541" s="1" t="s">
        <v>1997</v>
      </c>
      <c r="D9541" s="1" t="n">
        <v>3</v>
      </c>
      <c r="E9541" s="16" t="n">
        <v>311.15</v>
      </c>
      <c r="F9541" s="17" t="n">
        <v>0</v>
      </c>
      <c r="G9541" s="16" t="n">
        <v>933.45</v>
      </c>
      <c r="I9541" s="1" t="str">
        <f aca="false">INDEX(Products!$C$2:$C$51,MATCH(C9541,Products!$A$2:$A$51,0))</f>
        <v>Sports &amp; Fitness</v>
      </c>
      <c r="J9541" s="1" t="str">
        <f aca="false">INDEX(Orders!$E$2:$E$8001,MATCH(B9541,Orders!$A$2:$A$8001,0))</f>
        <v>Returned</v>
      </c>
      <c r="K9541" s="1" t="str">
        <f aca="false">LEFT(INDEX(Orders!$C$2:$C$8001,MATCH(B9541,Orders!$A$2:$A$8001,0)),7)</f>
        <v>2025-06</v>
      </c>
    </row>
    <row r="9542" customFormat="false" ht="15" hidden="false" customHeight="true" outlineLevel="0" collapsed="false">
      <c r="A9542" s="1" t="s">
        <v>20012</v>
      </c>
      <c r="B9542" s="1" t="s">
        <v>7097</v>
      </c>
      <c r="C9542" s="1" t="s">
        <v>2007</v>
      </c>
      <c r="D9542" s="1" t="n">
        <v>1</v>
      </c>
      <c r="E9542" s="16" t="n">
        <v>750.27</v>
      </c>
      <c r="F9542" s="17" t="n">
        <v>0.1</v>
      </c>
      <c r="G9542" s="16" t="n">
        <v>675.24</v>
      </c>
      <c r="I9542" s="1" t="str">
        <f aca="false">INDEX(Products!$C$2:$C$51,MATCH(C9542,Products!$A$2:$A$51,0))</f>
        <v>Books &amp; Stationery</v>
      </c>
      <c r="J9542" s="1" t="str">
        <f aca="false">INDEX(Orders!$E$2:$E$8001,MATCH(B9542,Orders!$A$2:$A$8001,0))</f>
        <v>Delivered</v>
      </c>
      <c r="K9542" s="1" t="str">
        <f aca="false">LEFT(INDEX(Orders!$C$2:$C$8001,MATCH(B9542,Orders!$A$2:$A$8001,0)),7)</f>
        <v>2025-06</v>
      </c>
    </row>
    <row r="9543" customFormat="false" ht="15" hidden="false" customHeight="true" outlineLevel="0" collapsed="false">
      <c r="A9543" s="1" t="s">
        <v>20013</v>
      </c>
      <c r="B9543" s="1" t="s">
        <v>7097</v>
      </c>
      <c r="C9543" s="1" t="s">
        <v>1938</v>
      </c>
      <c r="D9543" s="1" t="n">
        <v>1</v>
      </c>
      <c r="E9543" s="16" t="n">
        <v>1572.6</v>
      </c>
      <c r="F9543" s="17" t="n">
        <v>0</v>
      </c>
      <c r="G9543" s="16" t="n">
        <v>1572.6</v>
      </c>
      <c r="I9543" s="1" t="str">
        <f aca="false">INDEX(Products!$C$2:$C$51,MATCH(C9543,Products!$A$2:$A$51,0))</f>
        <v>Fashion</v>
      </c>
      <c r="J9543" s="1" t="str">
        <f aca="false">INDEX(Orders!$E$2:$E$8001,MATCH(B9543,Orders!$A$2:$A$8001,0))</f>
        <v>Delivered</v>
      </c>
      <c r="K9543" s="1" t="str">
        <f aca="false">LEFT(INDEX(Orders!$C$2:$C$8001,MATCH(B9543,Orders!$A$2:$A$8001,0)),7)</f>
        <v>2025-06</v>
      </c>
    </row>
    <row r="9544" customFormat="false" ht="15" hidden="false" customHeight="true" outlineLevel="0" collapsed="false">
      <c r="A9544" s="1" t="s">
        <v>20014</v>
      </c>
      <c r="B9544" s="1" t="s">
        <v>7097</v>
      </c>
      <c r="C9544" s="1" t="s">
        <v>2006</v>
      </c>
      <c r="D9544" s="1" t="n">
        <v>1</v>
      </c>
      <c r="E9544" s="16" t="n">
        <v>482.17</v>
      </c>
      <c r="F9544" s="17" t="n">
        <v>0</v>
      </c>
      <c r="G9544" s="16" t="n">
        <v>482.17</v>
      </c>
      <c r="I9544" s="1" t="str">
        <f aca="false">INDEX(Products!$C$2:$C$51,MATCH(C9544,Products!$A$2:$A$51,0))</f>
        <v>Books &amp; Stationery</v>
      </c>
      <c r="J9544" s="1" t="str">
        <f aca="false">INDEX(Orders!$E$2:$E$8001,MATCH(B9544,Orders!$A$2:$A$8001,0))</f>
        <v>Delivered</v>
      </c>
      <c r="K9544" s="1" t="str">
        <f aca="false">LEFT(INDEX(Orders!$C$2:$C$8001,MATCH(B9544,Orders!$A$2:$A$8001,0)),7)</f>
        <v>2025-06</v>
      </c>
    </row>
    <row r="9545" customFormat="false" ht="15" hidden="false" customHeight="true" outlineLevel="0" collapsed="false">
      <c r="A9545" s="1" t="s">
        <v>20015</v>
      </c>
      <c r="B9545" s="1" t="s">
        <v>7097</v>
      </c>
      <c r="C9545" s="1" t="s">
        <v>1933</v>
      </c>
      <c r="D9545" s="1" t="n">
        <v>1</v>
      </c>
      <c r="E9545" s="16" t="n">
        <v>7194.38</v>
      </c>
      <c r="F9545" s="17" t="n">
        <v>0</v>
      </c>
      <c r="G9545" s="16" t="n">
        <v>7194.38</v>
      </c>
      <c r="I9545" s="1" t="str">
        <f aca="false">INDEX(Products!$C$2:$C$51,MATCH(C9545,Products!$A$2:$A$51,0))</f>
        <v>Electronics</v>
      </c>
      <c r="J9545" s="1" t="str">
        <f aca="false">INDEX(Orders!$E$2:$E$8001,MATCH(B9545,Orders!$A$2:$A$8001,0))</f>
        <v>Delivered</v>
      </c>
      <c r="K9545" s="1" t="str">
        <f aca="false">LEFT(INDEX(Orders!$C$2:$C$8001,MATCH(B9545,Orders!$A$2:$A$8001,0)),7)</f>
        <v>2025-06</v>
      </c>
    </row>
    <row r="9546" customFormat="false" ht="15" hidden="false" customHeight="true" outlineLevel="0" collapsed="false">
      <c r="A9546" s="1" t="s">
        <v>20016</v>
      </c>
      <c r="B9546" s="1" t="s">
        <v>7098</v>
      </c>
      <c r="C9546" s="1" t="s">
        <v>1940</v>
      </c>
      <c r="D9546" s="1" t="n">
        <v>1</v>
      </c>
      <c r="E9546" s="16" t="n">
        <v>2374.52</v>
      </c>
      <c r="F9546" s="17" t="n">
        <v>0.2</v>
      </c>
      <c r="G9546" s="16" t="n">
        <v>1899.62</v>
      </c>
      <c r="I9546" s="1" t="str">
        <f aca="false">INDEX(Products!$C$2:$C$51,MATCH(C9546,Products!$A$2:$A$51,0))</f>
        <v>Fashion</v>
      </c>
      <c r="J9546" s="1" t="str">
        <f aca="false">INDEX(Orders!$E$2:$E$8001,MATCH(B9546,Orders!$A$2:$A$8001,0))</f>
        <v>Delivered</v>
      </c>
      <c r="K9546" s="1" t="str">
        <f aca="false">LEFT(INDEX(Orders!$C$2:$C$8001,MATCH(B9546,Orders!$A$2:$A$8001,0)),7)</f>
        <v>2025-05</v>
      </c>
    </row>
    <row r="9547" customFormat="false" ht="15" hidden="false" customHeight="true" outlineLevel="0" collapsed="false">
      <c r="A9547" s="1" t="s">
        <v>20017</v>
      </c>
      <c r="B9547" s="1" t="s">
        <v>7098</v>
      </c>
      <c r="C9547" s="1" t="s">
        <v>2006</v>
      </c>
      <c r="D9547" s="1" t="n">
        <v>1</v>
      </c>
      <c r="E9547" s="16" t="n">
        <v>482.17</v>
      </c>
      <c r="F9547" s="17" t="n">
        <v>0.05</v>
      </c>
      <c r="G9547" s="16" t="n">
        <v>458.06</v>
      </c>
      <c r="I9547" s="1" t="str">
        <f aca="false">INDEX(Products!$C$2:$C$51,MATCH(C9547,Products!$A$2:$A$51,0))</f>
        <v>Books &amp; Stationery</v>
      </c>
      <c r="J9547" s="1" t="str">
        <f aca="false">INDEX(Orders!$E$2:$E$8001,MATCH(B9547,Orders!$A$2:$A$8001,0))</f>
        <v>Delivered</v>
      </c>
      <c r="K9547" s="1" t="str">
        <f aca="false">LEFT(INDEX(Orders!$C$2:$C$8001,MATCH(B9547,Orders!$A$2:$A$8001,0)),7)</f>
        <v>2025-05</v>
      </c>
    </row>
    <row r="9548" customFormat="false" ht="15" hidden="false" customHeight="true" outlineLevel="0" collapsed="false">
      <c r="A9548" s="1" t="s">
        <v>20018</v>
      </c>
      <c r="B9548" s="1" t="s">
        <v>7099</v>
      </c>
      <c r="C9548" s="1" t="s">
        <v>1997</v>
      </c>
      <c r="D9548" s="1" t="n">
        <v>1</v>
      </c>
      <c r="E9548" s="16" t="n">
        <v>311.15</v>
      </c>
      <c r="F9548" s="17" t="n">
        <v>0.1</v>
      </c>
      <c r="G9548" s="16" t="n">
        <v>280.03</v>
      </c>
      <c r="I9548" s="1" t="str">
        <f aca="false">INDEX(Products!$C$2:$C$51,MATCH(C9548,Products!$A$2:$A$51,0))</f>
        <v>Sports &amp; Fitness</v>
      </c>
      <c r="J9548" s="1" t="str">
        <f aca="false">INDEX(Orders!$E$2:$E$8001,MATCH(B9548,Orders!$A$2:$A$8001,0))</f>
        <v>Delivered</v>
      </c>
      <c r="K9548" s="1" t="str">
        <f aca="false">LEFT(INDEX(Orders!$C$2:$C$8001,MATCH(B9548,Orders!$A$2:$A$8001,0)),7)</f>
        <v>2025-12</v>
      </c>
    </row>
    <row r="9549" customFormat="false" ht="15" hidden="false" customHeight="true" outlineLevel="0" collapsed="false">
      <c r="A9549" s="1" t="s">
        <v>20019</v>
      </c>
      <c r="B9549" s="1" t="s">
        <v>7099</v>
      </c>
      <c r="C9549" s="1" t="s">
        <v>1930</v>
      </c>
      <c r="D9549" s="1" t="n">
        <v>2</v>
      </c>
      <c r="E9549" s="16" t="n">
        <v>2398.35</v>
      </c>
      <c r="F9549" s="17" t="n">
        <v>0</v>
      </c>
      <c r="G9549" s="16" t="n">
        <v>4796.7</v>
      </c>
      <c r="I9549" s="1" t="str">
        <f aca="false">INDEX(Products!$C$2:$C$51,MATCH(C9549,Products!$A$2:$A$51,0))</f>
        <v>Electronics</v>
      </c>
      <c r="J9549" s="1" t="str">
        <f aca="false">INDEX(Orders!$E$2:$E$8001,MATCH(B9549,Orders!$A$2:$A$8001,0))</f>
        <v>Delivered</v>
      </c>
      <c r="K9549" s="1" t="str">
        <f aca="false">LEFT(INDEX(Orders!$C$2:$C$8001,MATCH(B9549,Orders!$A$2:$A$8001,0)),7)</f>
        <v>2025-12</v>
      </c>
    </row>
    <row r="9550" customFormat="false" ht="15" hidden="false" customHeight="true" outlineLevel="0" collapsed="false">
      <c r="A9550" s="1" t="s">
        <v>20020</v>
      </c>
      <c r="B9550" s="1" t="s">
        <v>7100</v>
      </c>
      <c r="C9550" s="1" t="s">
        <v>1995</v>
      </c>
      <c r="D9550" s="1" t="n">
        <v>2</v>
      </c>
      <c r="E9550" s="16" t="n">
        <v>2914.27</v>
      </c>
      <c r="F9550" s="17" t="n">
        <v>0</v>
      </c>
      <c r="G9550" s="16" t="n">
        <v>5828.54</v>
      </c>
      <c r="I9550" s="1" t="str">
        <f aca="false">INDEX(Products!$C$2:$C$51,MATCH(C9550,Products!$A$2:$A$51,0))</f>
        <v>Sports &amp; Fitness</v>
      </c>
      <c r="J9550" s="1" t="str">
        <f aca="false">INDEX(Orders!$E$2:$E$8001,MATCH(B9550,Orders!$A$2:$A$8001,0))</f>
        <v>Delivered</v>
      </c>
      <c r="K9550" s="1" t="str">
        <f aca="false">LEFT(INDEX(Orders!$C$2:$C$8001,MATCH(B9550,Orders!$A$2:$A$8001,0)),7)</f>
        <v>2024-07</v>
      </c>
    </row>
    <row r="9551" customFormat="false" ht="15" hidden="false" customHeight="true" outlineLevel="0" collapsed="false">
      <c r="A9551" s="1" t="s">
        <v>20021</v>
      </c>
      <c r="B9551" s="1" t="s">
        <v>7100</v>
      </c>
      <c r="C9551" s="1" t="s">
        <v>1997</v>
      </c>
      <c r="D9551" s="1" t="n">
        <v>1</v>
      </c>
      <c r="E9551" s="16" t="n">
        <v>311.15</v>
      </c>
      <c r="F9551" s="17" t="n">
        <v>0.1</v>
      </c>
      <c r="G9551" s="16" t="n">
        <v>280.03</v>
      </c>
      <c r="I9551" s="1" t="str">
        <f aca="false">INDEX(Products!$C$2:$C$51,MATCH(C9551,Products!$A$2:$A$51,0))</f>
        <v>Sports &amp; Fitness</v>
      </c>
      <c r="J9551" s="1" t="str">
        <f aca="false">INDEX(Orders!$E$2:$E$8001,MATCH(B9551,Orders!$A$2:$A$8001,0))</f>
        <v>Delivered</v>
      </c>
      <c r="K9551" s="1" t="str">
        <f aca="false">LEFT(INDEX(Orders!$C$2:$C$8001,MATCH(B9551,Orders!$A$2:$A$8001,0)),7)</f>
        <v>2024-07</v>
      </c>
    </row>
    <row r="9552" customFormat="false" ht="15" hidden="false" customHeight="true" outlineLevel="0" collapsed="false">
      <c r="A9552" s="1" t="s">
        <v>20022</v>
      </c>
      <c r="B9552" s="1" t="s">
        <v>7101</v>
      </c>
      <c r="C9552" s="1" t="s">
        <v>2007</v>
      </c>
      <c r="D9552" s="1" t="n">
        <v>2</v>
      </c>
      <c r="E9552" s="16" t="n">
        <v>750.27</v>
      </c>
      <c r="F9552" s="17" t="n">
        <v>0.15</v>
      </c>
      <c r="G9552" s="16" t="n">
        <v>1275.46</v>
      </c>
      <c r="I9552" s="1" t="str">
        <f aca="false">INDEX(Products!$C$2:$C$51,MATCH(C9552,Products!$A$2:$A$51,0))</f>
        <v>Books &amp; Stationery</v>
      </c>
      <c r="J9552" s="1" t="str">
        <f aca="false">INDEX(Orders!$E$2:$E$8001,MATCH(B9552,Orders!$A$2:$A$8001,0))</f>
        <v>Delivered</v>
      </c>
      <c r="K9552" s="1" t="str">
        <f aca="false">LEFT(INDEX(Orders!$C$2:$C$8001,MATCH(B9552,Orders!$A$2:$A$8001,0)),7)</f>
        <v>2025-07</v>
      </c>
    </row>
    <row r="9553" customFormat="false" ht="15" hidden="false" customHeight="true" outlineLevel="0" collapsed="false">
      <c r="A9553" s="1" t="s">
        <v>20023</v>
      </c>
      <c r="B9553" s="1" t="s">
        <v>7102</v>
      </c>
      <c r="C9553" s="1" t="s">
        <v>1969</v>
      </c>
      <c r="D9553" s="1" t="n">
        <v>1</v>
      </c>
      <c r="E9553" s="16" t="n">
        <v>9171.98</v>
      </c>
      <c r="F9553" s="17" t="n">
        <v>0</v>
      </c>
      <c r="G9553" s="16" t="n">
        <v>9171.98</v>
      </c>
      <c r="I9553" s="1" t="str">
        <f aca="false">INDEX(Products!$C$2:$C$51,MATCH(C9553,Products!$A$2:$A$51,0))</f>
        <v>Home &amp; Kitchen</v>
      </c>
      <c r="J9553" s="1" t="str">
        <f aca="false">INDEX(Orders!$E$2:$E$8001,MATCH(B9553,Orders!$A$2:$A$8001,0))</f>
        <v>Delivered</v>
      </c>
      <c r="K9553" s="1" t="str">
        <f aca="false">LEFT(INDEX(Orders!$C$2:$C$8001,MATCH(B9553,Orders!$A$2:$A$8001,0)),7)</f>
        <v>2025-03</v>
      </c>
    </row>
    <row r="9554" customFormat="false" ht="15" hidden="false" customHeight="true" outlineLevel="0" collapsed="false">
      <c r="A9554" s="1" t="s">
        <v>20024</v>
      </c>
      <c r="B9554" s="1" t="s">
        <v>7102</v>
      </c>
      <c r="C9554" s="1" t="s">
        <v>2006</v>
      </c>
      <c r="D9554" s="1" t="n">
        <v>1</v>
      </c>
      <c r="E9554" s="16" t="n">
        <v>482.17</v>
      </c>
      <c r="F9554" s="17" t="n">
        <v>0</v>
      </c>
      <c r="G9554" s="16" t="n">
        <v>482.17</v>
      </c>
      <c r="I9554" s="1" t="str">
        <f aca="false">INDEX(Products!$C$2:$C$51,MATCH(C9554,Products!$A$2:$A$51,0))</f>
        <v>Books &amp; Stationery</v>
      </c>
      <c r="J9554" s="1" t="str">
        <f aca="false">INDEX(Orders!$E$2:$E$8001,MATCH(B9554,Orders!$A$2:$A$8001,0))</f>
        <v>Delivered</v>
      </c>
      <c r="K9554" s="1" t="str">
        <f aca="false">LEFT(INDEX(Orders!$C$2:$C$8001,MATCH(B9554,Orders!$A$2:$A$8001,0)),7)</f>
        <v>2025-03</v>
      </c>
    </row>
    <row r="9555" customFormat="false" ht="15" hidden="false" customHeight="true" outlineLevel="0" collapsed="false">
      <c r="A9555" s="1" t="s">
        <v>20025</v>
      </c>
      <c r="B9555" s="1" t="s">
        <v>7102</v>
      </c>
      <c r="C9555" s="1" t="s">
        <v>1997</v>
      </c>
      <c r="D9555" s="1" t="n">
        <v>1</v>
      </c>
      <c r="E9555" s="16" t="n">
        <v>311.15</v>
      </c>
      <c r="F9555" s="17" t="n">
        <v>0.2</v>
      </c>
      <c r="G9555" s="16" t="n">
        <v>248.92</v>
      </c>
      <c r="I9555" s="1" t="str">
        <f aca="false">INDEX(Products!$C$2:$C$51,MATCH(C9555,Products!$A$2:$A$51,0))</f>
        <v>Sports &amp; Fitness</v>
      </c>
      <c r="J9555" s="1" t="str">
        <f aca="false">INDEX(Orders!$E$2:$E$8001,MATCH(B9555,Orders!$A$2:$A$8001,0))</f>
        <v>Delivered</v>
      </c>
      <c r="K9555" s="1" t="str">
        <f aca="false">LEFT(INDEX(Orders!$C$2:$C$8001,MATCH(B9555,Orders!$A$2:$A$8001,0)),7)</f>
        <v>2025-03</v>
      </c>
    </row>
    <row r="9556" customFormat="false" ht="15" hidden="false" customHeight="true" outlineLevel="0" collapsed="false">
      <c r="A9556" s="1" t="s">
        <v>20026</v>
      </c>
      <c r="B9556" s="1" t="s">
        <v>7103</v>
      </c>
      <c r="C9556" s="1" t="s">
        <v>1930</v>
      </c>
      <c r="D9556" s="1" t="n">
        <v>1</v>
      </c>
      <c r="E9556" s="16" t="n">
        <v>2398.35</v>
      </c>
      <c r="F9556" s="17" t="n">
        <v>0.05</v>
      </c>
      <c r="G9556" s="16" t="n">
        <v>2278.43</v>
      </c>
      <c r="I9556" s="1" t="str">
        <f aca="false">INDEX(Products!$C$2:$C$51,MATCH(C9556,Products!$A$2:$A$51,0))</f>
        <v>Electronics</v>
      </c>
      <c r="J9556" s="1" t="str">
        <f aca="false">INDEX(Orders!$E$2:$E$8001,MATCH(B9556,Orders!$A$2:$A$8001,0))</f>
        <v>Delivered</v>
      </c>
      <c r="K9556" s="1" t="str">
        <f aca="false">LEFT(INDEX(Orders!$C$2:$C$8001,MATCH(B9556,Orders!$A$2:$A$8001,0)),7)</f>
        <v>2025-02</v>
      </c>
    </row>
    <row r="9557" customFormat="false" ht="15" hidden="false" customHeight="true" outlineLevel="0" collapsed="false">
      <c r="A9557" s="1" t="s">
        <v>20027</v>
      </c>
      <c r="B9557" s="1" t="s">
        <v>7103</v>
      </c>
      <c r="C9557" s="1" t="s">
        <v>1943</v>
      </c>
      <c r="D9557" s="1" t="n">
        <v>2</v>
      </c>
      <c r="E9557" s="16" t="n">
        <v>1250.54</v>
      </c>
      <c r="F9557" s="17" t="n">
        <v>0</v>
      </c>
      <c r="G9557" s="16" t="n">
        <v>2501.08</v>
      </c>
      <c r="I9557" s="1" t="str">
        <f aca="false">INDEX(Products!$C$2:$C$51,MATCH(C9557,Products!$A$2:$A$51,0))</f>
        <v>Fashion</v>
      </c>
      <c r="J9557" s="1" t="str">
        <f aca="false">INDEX(Orders!$E$2:$E$8001,MATCH(B9557,Orders!$A$2:$A$8001,0))</f>
        <v>Delivered</v>
      </c>
      <c r="K9557" s="1" t="str">
        <f aca="false">LEFT(INDEX(Orders!$C$2:$C$8001,MATCH(B9557,Orders!$A$2:$A$8001,0)),7)</f>
        <v>2025-02</v>
      </c>
    </row>
    <row r="9558" customFormat="false" ht="15" hidden="false" customHeight="true" outlineLevel="0" collapsed="false">
      <c r="A9558" s="1" t="s">
        <v>20028</v>
      </c>
      <c r="B9558" s="1" t="s">
        <v>7104</v>
      </c>
      <c r="C9558" s="1" t="s">
        <v>1940</v>
      </c>
      <c r="D9558" s="1" t="n">
        <v>1</v>
      </c>
      <c r="E9558" s="16" t="n">
        <v>2374.52</v>
      </c>
      <c r="F9558" s="17" t="n">
        <v>0</v>
      </c>
      <c r="G9558" s="16" t="n">
        <v>2374.52</v>
      </c>
      <c r="I9558" s="1" t="str">
        <f aca="false">INDEX(Products!$C$2:$C$51,MATCH(C9558,Products!$A$2:$A$51,0))</f>
        <v>Fashion</v>
      </c>
      <c r="J9558" s="1" t="str">
        <f aca="false">INDEX(Orders!$E$2:$E$8001,MATCH(B9558,Orders!$A$2:$A$8001,0))</f>
        <v>Delivered</v>
      </c>
      <c r="K9558" s="1" t="str">
        <f aca="false">LEFT(INDEX(Orders!$C$2:$C$8001,MATCH(B9558,Orders!$A$2:$A$8001,0)),7)</f>
        <v>2025-07</v>
      </c>
    </row>
    <row r="9559" customFormat="false" ht="15" hidden="false" customHeight="true" outlineLevel="0" collapsed="false">
      <c r="A9559" s="1" t="s">
        <v>20029</v>
      </c>
      <c r="B9559" s="1" t="s">
        <v>7105</v>
      </c>
      <c r="C9559" s="1" t="s">
        <v>1995</v>
      </c>
      <c r="D9559" s="1" t="n">
        <v>3</v>
      </c>
      <c r="E9559" s="16" t="n">
        <v>2914.27</v>
      </c>
      <c r="F9559" s="17" t="n">
        <v>0.05</v>
      </c>
      <c r="G9559" s="16" t="n">
        <v>8305.67</v>
      </c>
      <c r="I9559" s="1" t="str">
        <f aca="false">INDEX(Products!$C$2:$C$51,MATCH(C9559,Products!$A$2:$A$51,0))</f>
        <v>Sports &amp; Fitness</v>
      </c>
      <c r="J9559" s="1" t="str">
        <f aca="false">INDEX(Orders!$E$2:$E$8001,MATCH(B9559,Orders!$A$2:$A$8001,0))</f>
        <v>Delivered</v>
      </c>
      <c r="K9559" s="1" t="str">
        <f aca="false">LEFT(INDEX(Orders!$C$2:$C$8001,MATCH(B9559,Orders!$A$2:$A$8001,0)),7)</f>
        <v>2025-08</v>
      </c>
    </row>
    <row r="9560" customFormat="false" ht="15" hidden="false" customHeight="true" outlineLevel="0" collapsed="false">
      <c r="A9560" s="1" t="s">
        <v>20030</v>
      </c>
      <c r="B9560" s="1" t="s">
        <v>7105</v>
      </c>
      <c r="C9560" s="1" t="s">
        <v>2007</v>
      </c>
      <c r="D9560" s="1" t="n">
        <v>3</v>
      </c>
      <c r="E9560" s="16" t="n">
        <v>750.27</v>
      </c>
      <c r="F9560" s="17" t="n">
        <v>0.15</v>
      </c>
      <c r="G9560" s="16" t="n">
        <v>1913.19</v>
      </c>
      <c r="I9560" s="1" t="str">
        <f aca="false">INDEX(Products!$C$2:$C$51,MATCH(C9560,Products!$A$2:$A$51,0))</f>
        <v>Books &amp; Stationery</v>
      </c>
      <c r="J9560" s="1" t="str">
        <f aca="false">INDEX(Orders!$E$2:$E$8001,MATCH(B9560,Orders!$A$2:$A$8001,0))</f>
        <v>Delivered</v>
      </c>
      <c r="K9560" s="1" t="str">
        <f aca="false">LEFT(INDEX(Orders!$C$2:$C$8001,MATCH(B9560,Orders!$A$2:$A$8001,0)),7)</f>
        <v>2025-08</v>
      </c>
    </row>
    <row r="9561" customFormat="false" ht="15" hidden="false" customHeight="true" outlineLevel="0" collapsed="false">
      <c r="A9561" s="1" t="s">
        <v>20031</v>
      </c>
      <c r="B9561" s="1" t="s">
        <v>7106</v>
      </c>
      <c r="C9561" s="1" t="s">
        <v>2006</v>
      </c>
      <c r="D9561" s="1" t="n">
        <v>1</v>
      </c>
      <c r="E9561" s="16" t="n">
        <v>482.17</v>
      </c>
      <c r="F9561" s="17" t="n">
        <v>0.15</v>
      </c>
      <c r="G9561" s="16" t="n">
        <v>409.84</v>
      </c>
      <c r="I9561" s="1" t="str">
        <f aca="false">INDEX(Products!$C$2:$C$51,MATCH(C9561,Products!$A$2:$A$51,0))</f>
        <v>Books &amp; Stationery</v>
      </c>
      <c r="J9561" s="1" t="str">
        <f aca="false">INDEX(Orders!$E$2:$E$8001,MATCH(B9561,Orders!$A$2:$A$8001,0))</f>
        <v>Returned</v>
      </c>
      <c r="K9561" s="1" t="str">
        <f aca="false">LEFT(INDEX(Orders!$C$2:$C$8001,MATCH(B9561,Orders!$A$2:$A$8001,0)),7)</f>
        <v>2025-07</v>
      </c>
    </row>
    <row r="9562" customFormat="false" ht="15" hidden="false" customHeight="true" outlineLevel="0" collapsed="false">
      <c r="A9562" s="1" t="s">
        <v>20032</v>
      </c>
      <c r="B9562" s="1" t="s">
        <v>7106</v>
      </c>
      <c r="C9562" s="1" t="s">
        <v>2007</v>
      </c>
      <c r="D9562" s="1" t="n">
        <v>1</v>
      </c>
      <c r="E9562" s="16" t="n">
        <v>750.27</v>
      </c>
      <c r="F9562" s="17" t="n">
        <v>0.1</v>
      </c>
      <c r="G9562" s="16" t="n">
        <v>675.24</v>
      </c>
      <c r="I9562" s="1" t="str">
        <f aca="false">INDEX(Products!$C$2:$C$51,MATCH(C9562,Products!$A$2:$A$51,0))</f>
        <v>Books &amp; Stationery</v>
      </c>
      <c r="J9562" s="1" t="str">
        <f aca="false">INDEX(Orders!$E$2:$E$8001,MATCH(B9562,Orders!$A$2:$A$8001,0))</f>
        <v>Returned</v>
      </c>
      <c r="K9562" s="1" t="str">
        <f aca="false">LEFT(INDEX(Orders!$C$2:$C$8001,MATCH(B9562,Orders!$A$2:$A$8001,0)),7)</f>
        <v>2025-07</v>
      </c>
    </row>
    <row r="9563" customFormat="false" ht="15" hidden="false" customHeight="true" outlineLevel="0" collapsed="false">
      <c r="A9563" s="1" t="s">
        <v>20033</v>
      </c>
      <c r="B9563" s="1" t="s">
        <v>7106</v>
      </c>
      <c r="C9563" s="1" t="s">
        <v>1971</v>
      </c>
      <c r="D9563" s="1" t="n">
        <v>1</v>
      </c>
      <c r="E9563" s="16" t="n">
        <v>2073.63</v>
      </c>
      <c r="F9563" s="17" t="n">
        <v>0.05</v>
      </c>
      <c r="G9563" s="16" t="n">
        <v>1969.95</v>
      </c>
      <c r="I9563" s="1" t="str">
        <f aca="false">INDEX(Products!$C$2:$C$51,MATCH(C9563,Products!$A$2:$A$51,0))</f>
        <v>Home &amp; Kitchen</v>
      </c>
      <c r="J9563" s="1" t="str">
        <f aca="false">INDEX(Orders!$E$2:$E$8001,MATCH(B9563,Orders!$A$2:$A$8001,0))</f>
        <v>Returned</v>
      </c>
      <c r="K9563" s="1" t="str">
        <f aca="false">LEFT(INDEX(Orders!$C$2:$C$8001,MATCH(B9563,Orders!$A$2:$A$8001,0)),7)</f>
        <v>2025-07</v>
      </c>
    </row>
    <row r="9564" customFormat="false" ht="15" hidden="false" customHeight="true" outlineLevel="0" collapsed="false">
      <c r="A9564" s="1" t="s">
        <v>20034</v>
      </c>
      <c r="B9564" s="1" t="s">
        <v>7107</v>
      </c>
      <c r="C9564" s="1" t="s">
        <v>1953</v>
      </c>
      <c r="D9564" s="1" t="n">
        <v>1</v>
      </c>
      <c r="E9564" s="16" t="n">
        <v>4914.12</v>
      </c>
      <c r="F9564" s="17" t="n">
        <v>0</v>
      </c>
      <c r="G9564" s="16" t="n">
        <v>4914.12</v>
      </c>
      <c r="I9564" s="1" t="str">
        <f aca="false">INDEX(Products!$C$2:$C$51,MATCH(C9564,Products!$A$2:$A$51,0))</f>
        <v>Fashion</v>
      </c>
      <c r="J9564" s="1" t="str">
        <f aca="false">INDEX(Orders!$E$2:$E$8001,MATCH(B9564,Orders!$A$2:$A$8001,0))</f>
        <v>Delivered</v>
      </c>
      <c r="K9564" s="1" t="str">
        <f aca="false">LEFT(INDEX(Orders!$C$2:$C$8001,MATCH(B9564,Orders!$A$2:$A$8001,0)),7)</f>
        <v>2025-10</v>
      </c>
    </row>
    <row r="9565" customFormat="false" ht="15" hidden="false" customHeight="true" outlineLevel="0" collapsed="false">
      <c r="A9565" s="1" t="s">
        <v>20035</v>
      </c>
      <c r="B9565" s="1" t="s">
        <v>7107</v>
      </c>
      <c r="C9565" s="1" t="s">
        <v>2007</v>
      </c>
      <c r="D9565" s="1" t="n">
        <v>1</v>
      </c>
      <c r="E9565" s="16" t="n">
        <v>750.27</v>
      </c>
      <c r="F9565" s="17" t="n">
        <v>0.15</v>
      </c>
      <c r="G9565" s="16" t="n">
        <v>637.73</v>
      </c>
      <c r="I9565" s="1" t="str">
        <f aca="false">INDEX(Products!$C$2:$C$51,MATCH(C9565,Products!$A$2:$A$51,0))</f>
        <v>Books &amp; Stationery</v>
      </c>
      <c r="J9565" s="1" t="str">
        <f aca="false">INDEX(Orders!$E$2:$E$8001,MATCH(B9565,Orders!$A$2:$A$8001,0))</f>
        <v>Delivered</v>
      </c>
      <c r="K9565" s="1" t="str">
        <f aca="false">LEFT(INDEX(Orders!$C$2:$C$8001,MATCH(B9565,Orders!$A$2:$A$8001,0)),7)</f>
        <v>2025-10</v>
      </c>
    </row>
    <row r="9566" customFormat="false" ht="15" hidden="false" customHeight="true" outlineLevel="0" collapsed="false">
      <c r="A9566" s="1" t="s">
        <v>20036</v>
      </c>
      <c r="B9566" s="1" t="s">
        <v>7108</v>
      </c>
      <c r="C9566" s="1" t="s">
        <v>1940</v>
      </c>
      <c r="D9566" s="1" t="n">
        <v>1</v>
      </c>
      <c r="E9566" s="16" t="n">
        <v>2374.52</v>
      </c>
      <c r="F9566" s="17" t="n">
        <v>0</v>
      </c>
      <c r="G9566" s="16" t="n">
        <v>2374.52</v>
      </c>
      <c r="I9566" s="1" t="str">
        <f aca="false">INDEX(Products!$C$2:$C$51,MATCH(C9566,Products!$A$2:$A$51,0))</f>
        <v>Fashion</v>
      </c>
      <c r="J9566" s="1" t="str">
        <f aca="false">INDEX(Orders!$E$2:$E$8001,MATCH(B9566,Orders!$A$2:$A$8001,0))</f>
        <v>Returned</v>
      </c>
      <c r="K9566" s="1" t="str">
        <f aca="false">LEFT(INDEX(Orders!$C$2:$C$8001,MATCH(B9566,Orders!$A$2:$A$8001,0)),7)</f>
        <v>2025-07</v>
      </c>
    </row>
    <row r="9567" customFormat="false" ht="15" hidden="false" customHeight="true" outlineLevel="0" collapsed="false">
      <c r="A9567" s="1" t="s">
        <v>20037</v>
      </c>
      <c r="B9567" s="1" t="s">
        <v>7109</v>
      </c>
      <c r="C9567" s="1" t="s">
        <v>1937</v>
      </c>
      <c r="D9567" s="1" t="n">
        <v>1</v>
      </c>
      <c r="E9567" s="16" t="n">
        <v>1364.75</v>
      </c>
      <c r="F9567" s="17" t="n">
        <v>0.1</v>
      </c>
      <c r="G9567" s="16" t="n">
        <v>1228.28</v>
      </c>
      <c r="I9567" s="1" t="str">
        <f aca="false">INDEX(Products!$C$2:$C$51,MATCH(C9567,Products!$A$2:$A$51,0))</f>
        <v>Fashion</v>
      </c>
      <c r="J9567" s="1" t="str">
        <f aca="false">INDEX(Orders!$E$2:$E$8001,MATCH(B9567,Orders!$A$2:$A$8001,0))</f>
        <v>Delivered</v>
      </c>
      <c r="K9567" s="1" t="str">
        <f aca="false">LEFT(INDEX(Orders!$C$2:$C$8001,MATCH(B9567,Orders!$A$2:$A$8001,0)),7)</f>
        <v>2025-03</v>
      </c>
    </row>
    <row r="9568" customFormat="false" ht="15" hidden="false" customHeight="true" outlineLevel="0" collapsed="false">
      <c r="A9568" s="1" t="s">
        <v>20038</v>
      </c>
      <c r="B9568" s="1" t="s">
        <v>7109</v>
      </c>
      <c r="C9568" s="1" t="s">
        <v>2006</v>
      </c>
      <c r="D9568" s="1" t="n">
        <v>1</v>
      </c>
      <c r="E9568" s="16" t="n">
        <v>482.17</v>
      </c>
      <c r="F9568" s="17" t="n">
        <v>0.05</v>
      </c>
      <c r="G9568" s="16" t="n">
        <v>458.06</v>
      </c>
      <c r="I9568" s="1" t="str">
        <f aca="false">INDEX(Products!$C$2:$C$51,MATCH(C9568,Products!$A$2:$A$51,0))</f>
        <v>Books &amp; Stationery</v>
      </c>
      <c r="J9568" s="1" t="str">
        <f aca="false">INDEX(Orders!$E$2:$E$8001,MATCH(B9568,Orders!$A$2:$A$8001,0))</f>
        <v>Delivered</v>
      </c>
      <c r="K9568" s="1" t="str">
        <f aca="false">LEFT(INDEX(Orders!$C$2:$C$8001,MATCH(B9568,Orders!$A$2:$A$8001,0)),7)</f>
        <v>2025-03</v>
      </c>
    </row>
    <row r="9569" customFormat="false" ht="15" hidden="false" customHeight="true" outlineLevel="0" collapsed="false">
      <c r="A9569" s="1" t="s">
        <v>20039</v>
      </c>
      <c r="B9569" s="1" t="s">
        <v>7110</v>
      </c>
      <c r="C9569" s="1" t="s">
        <v>1977</v>
      </c>
      <c r="D9569" s="1" t="n">
        <v>2</v>
      </c>
      <c r="E9569" s="16" t="n">
        <v>2386.05</v>
      </c>
      <c r="F9569" s="17" t="n">
        <v>0</v>
      </c>
      <c r="G9569" s="16" t="n">
        <v>4772.1</v>
      </c>
      <c r="I9569" s="1" t="str">
        <f aca="false">INDEX(Products!$C$2:$C$51,MATCH(C9569,Products!$A$2:$A$51,0))</f>
        <v>Beauty &amp; Personal Care</v>
      </c>
      <c r="J9569" s="1" t="str">
        <f aca="false">INDEX(Orders!$E$2:$E$8001,MATCH(B9569,Orders!$A$2:$A$8001,0))</f>
        <v>Delivered</v>
      </c>
      <c r="K9569" s="1" t="str">
        <f aca="false">LEFT(INDEX(Orders!$C$2:$C$8001,MATCH(B9569,Orders!$A$2:$A$8001,0)),7)</f>
        <v>2025-10</v>
      </c>
    </row>
    <row r="9570" customFormat="false" ht="15" hidden="false" customHeight="true" outlineLevel="0" collapsed="false">
      <c r="A9570" s="1" t="s">
        <v>20040</v>
      </c>
      <c r="B9570" s="1" t="s">
        <v>7110</v>
      </c>
      <c r="C9570" s="1" t="s">
        <v>2007</v>
      </c>
      <c r="D9570" s="1" t="n">
        <v>1</v>
      </c>
      <c r="E9570" s="16" t="n">
        <v>750.27</v>
      </c>
      <c r="F9570" s="17" t="n">
        <v>0</v>
      </c>
      <c r="G9570" s="16" t="n">
        <v>750.27</v>
      </c>
      <c r="I9570" s="1" t="str">
        <f aca="false">INDEX(Products!$C$2:$C$51,MATCH(C9570,Products!$A$2:$A$51,0))</f>
        <v>Books &amp; Stationery</v>
      </c>
      <c r="J9570" s="1" t="str">
        <f aca="false">INDEX(Orders!$E$2:$E$8001,MATCH(B9570,Orders!$A$2:$A$8001,0))</f>
        <v>Delivered</v>
      </c>
      <c r="K9570" s="1" t="str">
        <f aca="false">LEFT(INDEX(Orders!$C$2:$C$8001,MATCH(B9570,Orders!$A$2:$A$8001,0)),7)</f>
        <v>2025-10</v>
      </c>
    </row>
    <row r="9571" customFormat="false" ht="15" hidden="false" customHeight="true" outlineLevel="0" collapsed="false">
      <c r="A9571" s="1" t="s">
        <v>20041</v>
      </c>
      <c r="B9571" s="1" t="s">
        <v>7111</v>
      </c>
      <c r="C9571" s="1" t="s">
        <v>1997</v>
      </c>
      <c r="D9571" s="1" t="n">
        <v>1</v>
      </c>
      <c r="E9571" s="16" t="n">
        <v>311.15</v>
      </c>
      <c r="F9571" s="17" t="n">
        <v>0.2</v>
      </c>
      <c r="G9571" s="16" t="n">
        <v>248.92</v>
      </c>
      <c r="I9571" s="1" t="str">
        <f aca="false">INDEX(Products!$C$2:$C$51,MATCH(C9571,Products!$A$2:$A$51,0))</f>
        <v>Sports &amp; Fitness</v>
      </c>
      <c r="J9571" s="1" t="str">
        <f aca="false">INDEX(Orders!$E$2:$E$8001,MATCH(B9571,Orders!$A$2:$A$8001,0))</f>
        <v>Delivered</v>
      </c>
      <c r="K9571" s="1" t="str">
        <f aca="false">LEFT(INDEX(Orders!$C$2:$C$8001,MATCH(B9571,Orders!$A$2:$A$8001,0)),7)</f>
        <v>2025-08</v>
      </c>
    </row>
    <row r="9572" customFormat="false" ht="15" hidden="false" customHeight="true" outlineLevel="0" collapsed="false">
      <c r="A9572" s="1" t="s">
        <v>20042</v>
      </c>
      <c r="B9572" s="1" t="s">
        <v>7112</v>
      </c>
      <c r="C9572" s="1" t="s">
        <v>1973</v>
      </c>
      <c r="D9572" s="1" t="n">
        <v>1</v>
      </c>
      <c r="E9572" s="16" t="n">
        <v>1158.24</v>
      </c>
      <c r="F9572" s="17" t="n">
        <v>0</v>
      </c>
      <c r="G9572" s="16" t="n">
        <v>1158.24</v>
      </c>
      <c r="I9572" s="1" t="str">
        <f aca="false">INDEX(Products!$C$2:$C$51,MATCH(C9572,Products!$A$2:$A$51,0))</f>
        <v>Home &amp; Kitchen</v>
      </c>
      <c r="J9572" s="1" t="str">
        <f aca="false">INDEX(Orders!$E$2:$E$8001,MATCH(B9572,Orders!$A$2:$A$8001,0))</f>
        <v>Delivered</v>
      </c>
      <c r="K9572" s="1" t="str">
        <f aca="false">LEFT(INDEX(Orders!$C$2:$C$8001,MATCH(B9572,Orders!$A$2:$A$8001,0)),7)</f>
        <v>2025-10</v>
      </c>
    </row>
    <row r="9573" customFormat="false" ht="15" hidden="false" customHeight="true" outlineLevel="0" collapsed="false">
      <c r="A9573" s="1" t="s">
        <v>20043</v>
      </c>
      <c r="B9573" s="1" t="s">
        <v>7113</v>
      </c>
      <c r="C9573" s="1" t="s">
        <v>1933</v>
      </c>
      <c r="D9573" s="1" t="n">
        <v>1</v>
      </c>
      <c r="E9573" s="16" t="n">
        <v>7194.38</v>
      </c>
      <c r="F9573" s="17" t="n">
        <v>0.05</v>
      </c>
      <c r="G9573" s="16" t="n">
        <v>6834.66</v>
      </c>
      <c r="I9573" s="1" t="str">
        <f aca="false">INDEX(Products!$C$2:$C$51,MATCH(C9573,Products!$A$2:$A$51,0))</f>
        <v>Electronics</v>
      </c>
      <c r="J9573" s="1" t="str">
        <f aca="false">INDEX(Orders!$E$2:$E$8001,MATCH(B9573,Orders!$A$2:$A$8001,0))</f>
        <v>Returned</v>
      </c>
      <c r="K9573" s="1" t="str">
        <f aca="false">LEFT(INDEX(Orders!$C$2:$C$8001,MATCH(B9573,Orders!$A$2:$A$8001,0)),7)</f>
        <v>2025-03</v>
      </c>
    </row>
    <row r="9574" customFormat="false" ht="15" hidden="false" customHeight="true" outlineLevel="0" collapsed="false">
      <c r="A9574" s="1" t="s">
        <v>20044</v>
      </c>
      <c r="B9574" s="1" t="s">
        <v>7113</v>
      </c>
      <c r="C9574" s="1" t="s">
        <v>2006</v>
      </c>
      <c r="D9574" s="1" t="n">
        <v>1</v>
      </c>
      <c r="E9574" s="16" t="n">
        <v>482.17</v>
      </c>
      <c r="F9574" s="17" t="n">
        <v>0.1</v>
      </c>
      <c r="G9574" s="16" t="n">
        <v>433.95</v>
      </c>
      <c r="I9574" s="1" t="str">
        <f aca="false">INDEX(Products!$C$2:$C$51,MATCH(C9574,Products!$A$2:$A$51,0))</f>
        <v>Books &amp; Stationery</v>
      </c>
      <c r="J9574" s="1" t="str">
        <f aca="false">INDEX(Orders!$E$2:$E$8001,MATCH(B9574,Orders!$A$2:$A$8001,0))</f>
        <v>Returned</v>
      </c>
      <c r="K9574" s="1" t="str">
        <f aca="false">LEFT(INDEX(Orders!$C$2:$C$8001,MATCH(B9574,Orders!$A$2:$A$8001,0)),7)</f>
        <v>2025-03</v>
      </c>
    </row>
    <row r="9575" customFormat="false" ht="15" hidden="false" customHeight="true" outlineLevel="0" collapsed="false">
      <c r="A9575" s="1" t="s">
        <v>20045</v>
      </c>
      <c r="B9575" s="1" t="s">
        <v>7114</v>
      </c>
      <c r="C9575" s="1" t="s">
        <v>1990</v>
      </c>
      <c r="D9575" s="1" t="n">
        <v>1</v>
      </c>
      <c r="E9575" s="16" t="n">
        <v>5311.32</v>
      </c>
      <c r="F9575" s="17" t="n">
        <v>0.15</v>
      </c>
      <c r="G9575" s="16" t="n">
        <v>4514.62</v>
      </c>
      <c r="I9575" s="1" t="str">
        <f aca="false">INDEX(Products!$C$2:$C$51,MATCH(C9575,Products!$A$2:$A$51,0))</f>
        <v>Sports &amp; Fitness</v>
      </c>
      <c r="J9575" s="1" t="str">
        <f aca="false">INDEX(Orders!$E$2:$E$8001,MATCH(B9575,Orders!$A$2:$A$8001,0))</f>
        <v>Delivered</v>
      </c>
      <c r="K9575" s="1" t="str">
        <f aca="false">LEFT(INDEX(Orders!$C$2:$C$8001,MATCH(B9575,Orders!$A$2:$A$8001,0)),7)</f>
        <v>2025-03</v>
      </c>
    </row>
    <row r="9576" customFormat="false" ht="15" hidden="false" customHeight="true" outlineLevel="0" collapsed="false">
      <c r="A9576" s="1" t="s">
        <v>20046</v>
      </c>
      <c r="B9576" s="1" t="s">
        <v>7114</v>
      </c>
      <c r="C9576" s="1" t="s">
        <v>1930</v>
      </c>
      <c r="D9576" s="1" t="n">
        <v>1</v>
      </c>
      <c r="E9576" s="16" t="n">
        <v>2398.35</v>
      </c>
      <c r="F9576" s="17" t="n">
        <v>0.05</v>
      </c>
      <c r="G9576" s="16" t="n">
        <v>2278.43</v>
      </c>
      <c r="I9576" s="1" t="str">
        <f aca="false">INDEX(Products!$C$2:$C$51,MATCH(C9576,Products!$A$2:$A$51,0))</f>
        <v>Electronics</v>
      </c>
      <c r="J9576" s="1" t="str">
        <f aca="false">INDEX(Orders!$E$2:$E$8001,MATCH(B9576,Orders!$A$2:$A$8001,0))</f>
        <v>Delivered</v>
      </c>
      <c r="K9576" s="1" t="str">
        <f aca="false">LEFT(INDEX(Orders!$C$2:$C$8001,MATCH(B9576,Orders!$A$2:$A$8001,0)),7)</f>
        <v>2025-03</v>
      </c>
    </row>
    <row r="9577" customFormat="false" ht="15" hidden="false" customHeight="true" outlineLevel="0" collapsed="false">
      <c r="A9577" s="1" t="s">
        <v>20047</v>
      </c>
      <c r="B9577" s="1" t="s">
        <v>7115</v>
      </c>
      <c r="C9577" s="1" t="s">
        <v>2007</v>
      </c>
      <c r="D9577" s="1" t="n">
        <v>3</v>
      </c>
      <c r="E9577" s="16" t="n">
        <v>750.27</v>
      </c>
      <c r="F9577" s="17" t="n">
        <v>0</v>
      </c>
      <c r="G9577" s="16" t="n">
        <v>2250.81</v>
      </c>
      <c r="I9577" s="1" t="str">
        <f aca="false">INDEX(Products!$C$2:$C$51,MATCH(C9577,Products!$A$2:$A$51,0))</f>
        <v>Books &amp; Stationery</v>
      </c>
      <c r="J9577" s="1" t="str">
        <f aca="false">INDEX(Orders!$E$2:$E$8001,MATCH(B9577,Orders!$A$2:$A$8001,0))</f>
        <v>Delivered</v>
      </c>
      <c r="K9577" s="1" t="str">
        <f aca="false">LEFT(INDEX(Orders!$C$2:$C$8001,MATCH(B9577,Orders!$A$2:$A$8001,0)),7)</f>
        <v>2025-12</v>
      </c>
    </row>
    <row r="9578" customFormat="false" ht="15" hidden="false" customHeight="true" outlineLevel="0" collapsed="false">
      <c r="A9578" s="1" t="s">
        <v>20048</v>
      </c>
      <c r="B9578" s="1" t="s">
        <v>7116</v>
      </c>
      <c r="C9578" s="1" t="s">
        <v>1961</v>
      </c>
      <c r="D9578" s="1" t="n">
        <v>1</v>
      </c>
      <c r="E9578" s="16" t="n">
        <v>3493.68</v>
      </c>
      <c r="F9578" s="17" t="n">
        <v>0</v>
      </c>
      <c r="G9578" s="16" t="n">
        <v>3493.68</v>
      </c>
      <c r="I9578" s="1" t="str">
        <f aca="false">INDEX(Products!$C$2:$C$51,MATCH(C9578,Products!$A$2:$A$51,0))</f>
        <v>Home &amp; Kitchen</v>
      </c>
      <c r="J9578" s="1" t="str">
        <f aca="false">INDEX(Orders!$E$2:$E$8001,MATCH(B9578,Orders!$A$2:$A$8001,0))</f>
        <v>Delivered</v>
      </c>
      <c r="K9578" s="1" t="str">
        <f aca="false">LEFT(INDEX(Orders!$C$2:$C$8001,MATCH(B9578,Orders!$A$2:$A$8001,0)),7)</f>
        <v>2025-10</v>
      </c>
    </row>
    <row r="9579" customFormat="false" ht="15" hidden="false" customHeight="true" outlineLevel="0" collapsed="false">
      <c r="A9579" s="1" t="s">
        <v>20049</v>
      </c>
      <c r="B9579" s="1" t="s">
        <v>7116</v>
      </c>
      <c r="C9579" s="1" t="s">
        <v>2006</v>
      </c>
      <c r="D9579" s="1" t="n">
        <v>1</v>
      </c>
      <c r="E9579" s="16" t="n">
        <v>482.17</v>
      </c>
      <c r="F9579" s="17" t="n">
        <v>0</v>
      </c>
      <c r="G9579" s="16" t="n">
        <v>482.17</v>
      </c>
      <c r="I9579" s="1" t="str">
        <f aca="false">INDEX(Products!$C$2:$C$51,MATCH(C9579,Products!$A$2:$A$51,0))</f>
        <v>Books &amp; Stationery</v>
      </c>
      <c r="J9579" s="1" t="str">
        <f aca="false">INDEX(Orders!$E$2:$E$8001,MATCH(B9579,Orders!$A$2:$A$8001,0))</f>
        <v>Delivered</v>
      </c>
      <c r="K9579" s="1" t="str">
        <f aca="false">LEFT(INDEX(Orders!$C$2:$C$8001,MATCH(B9579,Orders!$A$2:$A$8001,0)),7)</f>
        <v>2025-10</v>
      </c>
    </row>
    <row r="9580" customFormat="false" ht="15" hidden="false" customHeight="true" outlineLevel="0" collapsed="false">
      <c r="A9580" s="1" t="s">
        <v>20050</v>
      </c>
      <c r="B9580" s="1" t="s">
        <v>7117</v>
      </c>
      <c r="C9580" s="1" t="s">
        <v>2006</v>
      </c>
      <c r="D9580" s="1" t="n">
        <v>1</v>
      </c>
      <c r="E9580" s="16" t="n">
        <v>482.17</v>
      </c>
      <c r="F9580" s="17" t="n">
        <v>0.2</v>
      </c>
      <c r="G9580" s="16" t="n">
        <v>385.74</v>
      </c>
      <c r="I9580" s="1" t="str">
        <f aca="false">INDEX(Products!$C$2:$C$51,MATCH(C9580,Products!$A$2:$A$51,0))</f>
        <v>Books &amp; Stationery</v>
      </c>
      <c r="J9580" s="1" t="str">
        <f aca="false">INDEX(Orders!$E$2:$E$8001,MATCH(B9580,Orders!$A$2:$A$8001,0))</f>
        <v>Delivered</v>
      </c>
      <c r="K9580" s="1" t="str">
        <f aca="false">LEFT(INDEX(Orders!$C$2:$C$8001,MATCH(B9580,Orders!$A$2:$A$8001,0)),7)</f>
        <v>2024-12</v>
      </c>
    </row>
    <row r="9581" customFormat="false" ht="15" hidden="false" customHeight="true" outlineLevel="0" collapsed="false">
      <c r="A9581" s="1" t="s">
        <v>20051</v>
      </c>
      <c r="B9581" s="1" t="s">
        <v>7117</v>
      </c>
      <c r="C9581" s="1" t="s">
        <v>1997</v>
      </c>
      <c r="D9581" s="1" t="n">
        <v>2</v>
      </c>
      <c r="E9581" s="16" t="n">
        <v>311.15</v>
      </c>
      <c r="F9581" s="17" t="n">
        <v>0</v>
      </c>
      <c r="G9581" s="16" t="n">
        <v>622.3</v>
      </c>
      <c r="I9581" s="1" t="str">
        <f aca="false">INDEX(Products!$C$2:$C$51,MATCH(C9581,Products!$A$2:$A$51,0))</f>
        <v>Sports &amp; Fitness</v>
      </c>
      <c r="J9581" s="1" t="str">
        <f aca="false">INDEX(Orders!$E$2:$E$8001,MATCH(B9581,Orders!$A$2:$A$8001,0))</f>
        <v>Delivered</v>
      </c>
      <c r="K9581" s="1" t="str">
        <f aca="false">LEFT(INDEX(Orders!$C$2:$C$8001,MATCH(B9581,Orders!$A$2:$A$8001,0)),7)</f>
        <v>2024-12</v>
      </c>
    </row>
    <row r="9582" customFormat="false" ht="15" hidden="false" customHeight="true" outlineLevel="0" collapsed="false">
      <c r="A9582" s="1" t="s">
        <v>20052</v>
      </c>
      <c r="B9582" s="1" t="s">
        <v>7118</v>
      </c>
      <c r="C9582" s="1" t="s">
        <v>1930</v>
      </c>
      <c r="D9582" s="1" t="n">
        <v>3</v>
      </c>
      <c r="E9582" s="16" t="n">
        <v>2398.35</v>
      </c>
      <c r="F9582" s="17" t="n">
        <v>0.2</v>
      </c>
      <c r="G9582" s="16" t="n">
        <v>5756.04</v>
      </c>
      <c r="I9582" s="1" t="str">
        <f aca="false">INDEX(Products!$C$2:$C$51,MATCH(C9582,Products!$A$2:$A$51,0))</f>
        <v>Electronics</v>
      </c>
      <c r="J9582" s="1" t="str">
        <f aca="false">INDEX(Orders!$E$2:$E$8001,MATCH(B9582,Orders!$A$2:$A$8001,0))</f>
        <v>Delivered</v>
      </c>
      <c r="K9582" s="1" t="str">
        <f aca="false">LEFT(INDEX(Orders!$C$2:$C$8001,MATCH(B9582,Orders!$A$2:$A$8001,0)),7)</f>
        <v>2025-02</v>
      </c>
    </row>
    <row r="9583" customFormat="false" ht="15" hidden="false" customHeight="true" outlineLevel="0" collapsed="false">
      <c r="A9583" s="1" t="s">
        <v>20053</v>
      </c>
      <c r="B9583" s="1" t="s">
        <v>7118</v>
      </c>
      <c r="C9583" s="1" t="s">
        <v>1971</v>
      </c>
      <c r="D9583" s="1" t="n">
        <v>2</v>
      </c>
      <c r="E9583" s="16" t="n">
        <v>2073.63</v>
      </c>
      <c r="F9583" s="17" t="n">
        <v>0.2</v>
      </c>
      <c r="G9583" s="16" t="n">
        <v>3317.81</v>
      </c>
      <c r="I9583" s="1" t="str">
        <f aca="false">INDEX(Products!$C$2:$C$51,MATCH(C9583,Products!$A$2:$A$51,0))</f>
        <v>Home &amp; Kitchen</v>
      </c>
      <c r="J9583" s="1" t="str">
        <f aca="false">INDEX(Orders!$E$2:$E$8001,MATCH(B9583,Orders!$A$2:$A$8001,0))</f>
        <v>Delivered</v>
      </c>
      <c r="K9583" s="1" t="str">
        <f aca="false">LEFT(INDEX(Orders!$C$2:$C$8001,MATCH(B9583,Orders!$A$2:$A$8001,0)),7)</f>
        <v>2025-02</v>
      </c>
    </row>
    <row r="9584" customFormat="false" ht="15" hidden="false" customHeight="true" outlineLevel="0" collapsed="false">
      <c r="A9584" s="1" t="s">
        <v>20054</v>
      </c>
      <c r="B9584" s="1" t="s">
        <v>7119</v>
      </c>
      <c r="C9584" s="1" t="s">
        <v>1959</v>
      </c>
      <c r="D9584" s="1" t="n">
        <v>1</v>
      </c>
      <c r="E9584" s="16" t="n">
        <v>2142.79</v>
      </c>
      <c r="F9584" s="17" t="n">
        <v>0.1</v>
      </c>
      <c r="G9584" s="16" t="n">
        <v>1928.51</v>
      </c>
      <c r="I9584" s="1" t="str">
        <f aca="false">INDEX(Products!$C$2:$C$51,MATCH(C9584,Products!$A$2:$A$51,0))</f>
        <v>Home &amp; Kitchen</v>
      </c>
      <c r="J9584" s="1" t="str">
        <f aca="false">INDEX(Orders!$E$2:$E$8001,MATCH(B9584,Orders!$A$2:$A$8001,0))</f>
        <v>Delivered</v>
      </c>
      <c r="K9584" s="1" t="str">
        <f aca="false">LEFT(INDEX(Orders!$C$2:$C$8001,MATCH(B9584,Orders!$A$2:$A$8001,0)),7)</f>
        <v>2025-05</v>
      </c>
    </row>
    <row r="9585" customFormat="false" ht="15" hidden="false" customHeight="true" outlineLevel="0" collapsed="false">
      <c r="A9585" s="1" t="s">
        <v>20055</v>
      </c>
      <c r="B9585" s="1" t="s">
        <v>7120</v>
      </c>
      <c r="C9585" s="1" t="s">
        <v>1940</v>
      </c>
      <c r="D9585" s="1" t="n">
        <v>2</v>
      </c>
      <c r="E9585" s="16" t="n">
        <v>2374.52</v>
      </c>
      <c r="F9585" s="17" t="n">
        <v>0.05</v>
      </c>
      <c r="G9585" s="16" t="n">
        <v>4511.59</v>
      </c>
      <c r="I9585" s="1" t="str">
        <f aca="false">INDEX(Products!$C$2:$C$51,MATCH(C9585,Products!$A$2:$A$51,0))</f>
        <v>Fashion</v>
      </c>
      <c r="J9585" s="1" t="str">
        <f aca="false">INDEX(Orders!$E$2:$E$8001,MATCH(B9585,Orders!$A$2:$A$8001,0))</f>
        <v>Delivered</v>
      </c>
      <c r="K9585" s="1" t="str">
        <f aca="false">LEFT(INDEX(Orders!$C$2:$C$8001,MATCH(B9585,Orders!$A$2:$A$8001,0)),7)</f>
        <v>2024-10</v>
      </c>
    </row>
    <row r="9586" customFormat="false" ht="15" hidden="false" customHeight="true" outlineLevel="0" collapsed="false">
      <c r="A9586" s="1" t="s">
        <v>20056</v>
      </c>
      <c r="B9586" s="1" t="s">
        <v>7120</v>
      </c>
      <c r="C9586" s="1" t="s">
        <v>2006</v>
      </c>
      <c r="D9586" s="1" t="n">
        <v>1</v>
      </c>
      <c r="E9586" s="16" t="n">
        <v>482.17</v>
      </c>
      <c r="F9586" s="17" t="n">
        <v>0.05</v>
      </c>
      <c r="G9586" s="16" t="n">
        <v>458.06</v>
      </c>
      <c r="I9586" s="1" t="str">
        <f aca="false">INDEX(Products!$C$2:$C$51,MATCH(C9586,Products!$A$2:$A$51,0))</f>
        <v>Books &amp; Stationery</v>
      </c>
      <c r="J9586" s="1" t="str">
        <f aca="false">INDEX(Orders!$E$2:$E$8001,MATCH(B9586,Orders!$A$2:$A$8001,0))</f>
        <v>Delivered</v>
      </c>
      <c r="K9586" s="1" t="str">
        <f aca="false">LEFT(INDEX(Orders!$C$2:$C$8001,MATCH(B9586,Orders!$A$2:$A$8001,0)),7)</f>
        <v>2024-10</v>
      </c>
    </row>
    <row r="9587" customFormat="false" ht="15" hidden="false" customHeight="true" outlineLevel="0" collapsed="false">
      <c r="A9587" s="1" t="s">
        <v>20057</v>
      </c>
      <c r="B9587" s="1" t="s">
        <v>7121</v>
      </c>
      <c r="C9587" s="1" t="s">
        <v>1940</v>
      </c>
      <c r="D9587" s="1" t="n">
        <v>1</v>
      </c>
      <c r="E9587" s="16" t="n">
        <v>2374.52</v>
      </c>
      <c r="F9587" s="17" t="n">
        <v>0.1</v>
      </c>
      <c r="G9587" s="16" t="n">
        <v>2137.07</v>
      </c>
      <c r="I9587" s="1" t="str">
        <f aca="false">INDEX(Products!$C$2:$C$51,MATCH(C9587,Products!$A$2:$A$51,0))</f>
        <v>Fashion</v>
      </c>
      <c r="J9587" s="1" t="str">
        <f aca="false">INDEX(Orders!$E$2:$E$8001,MATCH(B9587,Orders!$A$2:$A$8001,0))</f>
        <v>Returned</v>
      </c>
      <c r="K9587" s="1" t="str">
        <f aca="false">LEFT(INDEX(Orders!$C$2:$C$8001,MATCH(B9587,Orders!$A$2:$A$8001,0)),7)</f>
        <v>2024-04</v>
      </c>
    </row>
    <row r="9588" customFormat="false" ht="15" hidden="false" customHeight="true" outlineLevel="0" collapsed="false">
      <c r="A9588" s="1" t="s">
        <v>20058</v>
      </c>
      <c r="B9588" s="1" t="s">
        <v>7121</v>
      </c>
      <c r="C9588" s="1" t="s">
        <v>1990</v>
      </c>
      <c r="D9588" s="1" t="n">
        <v>1</v>
      </c>
      <c r="E9588" s="16" t="n">
        <v>5311.32</v>
      </c>
      <c r="F9588" s="17" t="n">
        <v>0.1</v>
      </c>
      <c r="G9588" s="16" t="n">
        <v>4780.19</v>
      </c>
      <c r="I9588" s="1" t="str">
        <f aca="false">INDEX(Products!$C$2:$C$51,MATCH(C9588,Products!$A$2:$A$51,0))</f>
        <v>Sports &amp; Fitness</v>
      </c>
      <c r="J9588" s="1" t="str">
        <f aca="false">INDEX(Orders!$E$2:$E$8001,MATCH(B9588,Orders!$A$2:$A$8001,0))</f>
        <v>Returned</v>
      </c>
      <c r="K9588" s="1" t="str">
        <f aca="false">LEFT(INDEX(Orders!$C$2:$C$8001,MATCH(B9588,Orders!$A$2:$A$8001,0)),7)</f>
        <v>2024-04</v>
      </c>
    </row>
    <row r="9589" customFormat="false" ht="15" hidden="false" customHeight="true" outlineLevel="0" collapsed="false">
      <c r="A9589" s="1" t="s">
        <v>20059</v>
      </c>
      <c r="B9589" s="1" t="s">
        <v>7122</v>
      </c>
      <c r="C9589" s="1" t="s">
        <v>1990</v>
      </c>
      <c r="D9589" s="1" t="n">
        <v>1</v>
      </c>
      <c r="E9589" s="16" t="n">
        <v>5311.32</v>
      </c>
      <c r="F9589" s="17" t="n">
        <v>0.15</v>
      </c>
      <c r="G9589" s="16" t="n">
        <v>4514.62</v>
      </c>
      <c r="I9589" s="1" t="str">
        <f aca="false">INDEX(Products!$C$2:$C$51,MATCH(C9589,Products!$A$2:$A$51,0))</f>
        <v>Sports &amp; Fitness</v>
      </c>
      <c r="J9589" s="1" t="str">
        <f aca="false">INDEX(Orders!$E$2:$E$8001,MATCH(B9589,Orders!$A$2:$A$8001,0))</f>
        <v>Delivered</v>
      </c>
      <c r="K9589" s="1" t="str">
        <f aca="false">LEFT(INDEX(Orders!$C$2:$C$8001,MATCH(B9589,Orders!$A$2:$A$8001,0)),7)</f>
        <v>2024-12</v>
      </c>
    </row>
    <row r="9590" customFormat="false" ht="15" hidden="false" customHeight="true" outlineLevel="0" collapsed="false">
      <c r="A9590" s="1" t="s">
        <v>20060</v>
      </c>
      <c r="B9590" s="1" t="s">
        <v>7122</v>
      </c>
      <c r="C9590" s="1" t="s">
        <v>1930</v>
      </c>
      <c r="D9590" s="1" t="n">
        <v>1</v>
      </c>
      <c r="E9590" s="16" t="n">
        <v>2398.35</v>
      </c>
      <c r="F9590" s="17" t="n">
        <v>0.15</v>
      </c>
      <c r="G9590" s="16" t="n">
        <v>2038.6</v>
      </c>
      <c r="I9590" s="1" t="str">
        <f aca="false">INDEX(Products!$C$2:$C$51,MATCH(C9590,Products!$A$2:$A$51,0))</f>
        <v>Electronics</v>
      </c>
      <c r="J9590" s="1" t="str">
        <f aca="false">INDEX(Orders!$E$2:$E$8001,MATCH(B9590,Orders!$A$2:$A$8001,0))</f>
        <v>Delivered</v>
      </c>
      <c r="K9590" s="1" t="str">
        <f aca="false">LEFT(INDEX(Orders!$C$2:$C$8001,MATCH(B9590,Orders!$A$2:$A$8001,0)),7)</f>
        <v>2024-12</v>
      </c>
    </row>
    <row r="9591" customFormat="false" ht="15" hidden="false" customHeight="true" outlineLevel="0" collapsed="false">
      <c r="A9591" s="1" t="s">
        <v>20061</v>
      </c>
      <c r="B9591" s="1" t="s">
        <v>7122</v>
      </c>
      <c r="C9591" s="1" t="s">
        <v>1953</v>
      </c>
      <c r="D9591" s="1" t="n">
        <v>1</v>
      </c>
      <c r="E9591" s="16" t="n">
        <v>4914.12</v>
      </c>
      <c r="F9591" s="17" t="n">
        <v>0.2</v>
      </c>
      <c r="G9591" s="16" t="n">
        <v>3931.3</v>
      </c>
      <c r="I9591" s="1" t="str">
        <f aca="false">INDEX(Products!$C$2:$C$51,MATCH(C9591,Products!$A$2:$A$51,0))</f>
        <v>Fashion</v>
      </c>
      <c r="J9591" s="1" t="str">
        <f aca="false">INDEX(Orders!$E$2:$E$8001,MATCH(B9591,Orders!$A$2:$A$8001,0))</f>
        <v>Delivered</v>
      </c>
      <c r="K9591" s="1" t="str">
        <f aca="false">LEFT(INDEX(Orders!$C$2:$C$8001,MATCH(B9591,Orders!$A$2:$A$8001,0)),7)</f>
        <v>2024-12</v>
      </c>
    </row>
    <row r="9592" customFormat="false" ht="15" hidden="false" customHeight="true" outlineLevel="0" collapsed="false">
      <c r="A9592" s="1" t="s">
        <v>20062</v>
      </c>
      <c r="B9592" s="1" t="s">
        <v>7123</v>
      </c>
      <c r="C9592" s="1" t="s">
        <v>1930</v>
      </c>
      <c r="D9592" s="1" t="n">
        <v>1</v>
      </c>
      <c r="E9592" s="16" t="n">
        <v>2398.35</v>
      </c>
      <c r="F9592" s="17" t="n">
        <v>0.05</v>
      </c>
      <c r="G9592" s="16" t="n">
        <v>2278.43</v>
      </c>
      <c r="I9592" s="1" t="str">
        <f aca="false">INDEX(Products!$C$2:$C$51,MATCH(C9592,Products!$A$2:$A$51,0))</f>
        <v>Electronics</v>
      </c>
      <c r="J9592" s="1" t="str">
        <f aca="false">INDEX(Orders!$E$2:$E$8001,MATCH(B9592,Orders!$A$2:$A$8001,0))</f>
        <v>Delivered</v>
      </c>
      <c r="K9592" s="1" t="str">
        <f aca="false">LEFT(INDEX(Orders!$C$2:$C$8001,MATCH(B9592,Orders!$A$2:$A$8001,0)),7)</f>
        <v>2025-11</v>
      </c>
    </row>
    <row r="9593" customFormat="false" ht="15" hidden="false" customHeight="true" outlineLevel="0" collapsed="false">
      <c r="A9593" s="1" t="s">
        <v>20063</v>
      </c>
      <c r="B9593" s="1" t="s">
        <v>7123</v>
      </c>
      <c r="C9593" s="1" t="s">
        <v>1990</v>
      </c>
      <c r="D9593" s="1" t="n">
        <v>2</v>
      </c>
      <c r="E9593" s="16" t="n">
        <v>5311.32</v>
      </c>
      <c r="F9593" s="17" t="n">
        <v>0</v>
      </c>
      <c r="G9593" s="16" t="n">
        <v>10622.64</v>
      </c>
      <c r="I9593" s="1" t="str">
        <f aca="false">INDEX(Products!$C$2:$C$51,MATCH(C9593,Products!$A$2:$A$51,0))</f>
        <v>Sports &amp; Fitness</v>
      </c>
      <c r="J9593" s="1" t="str">
        <f aca="false">INDEX(Orders!$E$2:$E$8001,MATCH(B9593,Orders!$A$2:$A$8001,0))</f>
        <v>Delivered</v>
      </c>
      <c r="K9593" s="1" t="str">
        <f aca="false">LEFT(INDEX(Orders!$C$2:$C$8001,MATCH(B9593,Orders!$A$2:$A$8001,0)),7)</f>
        <v>2025-11</v>
      </c>
    </row>
    <row r="9594" customFormat="false" ht="15" hidden="false" customHeight="true" outlineLevel="0" collapsed="false">
      <c r="A9594" s="1" t="s">
        <v>20064</v>
      </c>
      <c r="B9594" s="1" t="s">
        <v>7123</v>
      </c>
      <c r="C9594" s="1" t="s">
        <v>2007</v>
      </c>
      <c r="D9594" s="1" t="n">
        <v>1</v>
      </c>
      <c r="E9594" s="16" t="n">
        <v>750.27</v>
      </c>
      <c r="F9594" s="17" t="n">
        <v>0</v>
      </c>
      <c r="G9594" s="16" t="n">
        <v>750.27</v>
      </c>
      <c r="I9594" s="1" t="str">
        <f aca="false">INDEX(Products!$C$2:$C$51,MATCH(C9594,Products!$A$2:$A$51,0))</f>
        <v>Books &amp; Stationery</v>
      </c>
      <c r="J9594" s="1" t="str">
        <f aca="false">INDEX(Orders!$E$2:$E$8001,MATCH(B9594,Orders!$A$2:$A$8001,0))</f>
        <v>Delivered</v>
      </c>
      <c r="K9594" s="1" t="str">
        <f aca="false">LEFT(INDEX(Orders!$C$2:$C$8001,MATCH(B9594,Orders!$A$2:$A$8001,0)),7)</f>
        <v>2025-11</v>
      </c>
    </row>
    <row r="9595" customFormat="false" ht="15" hidden="false" customHeight="true" outlineLevel="0" collapsed="false">
      <c r="A9595" s="1" t="s">
        <v>20065</v>
      </c>
      <c r="B9595" s="1" t="s">
        <v>7124</v>
      </c>
      <c r="C9595" s="1" t="s">
        <v>1975</v>
      </c>
      <c r="D9595" s="1" t="n">
        <v>1</v>
      </c>
      <c r="E9595" s="16" t="n">
        <v>862.99</v>
      </c>
      <c r="F9595" s="17" t="n">
        <v>0</v>
      </c>
      <c r="G9595" s="16" t="n">
        <v>862.99</v>
      </c>
      <c r="I9595" s="1" t="str">
        <f aca="false">INDEX(Products!$C$2:$C$51,MATCH(C9595,Products!$A$2:$A$51,0))</f>
        <v>Beauty &amp; Personal Care</v>
      </c>
      <c r="J9595" s="1" t="str">
        <f aca="false">INDEX(Orders!$E$2:$E$8001,MATCH(B9595,Orders!$A$2:$A$8001,0))</f>
        <v>Delivered</v>
      </c>
      <c r="K9595" s="1" t="str">
        <f aca="false">LEFT(INDEX(Orders!$C$2:$C$8001,MATCH(B9595,Orders!$A$2:$A$8001,0)),7)</f>
        <v>2025-03</v>
      </c>
    </row>
    <row r="9596" customFormat="false" ht="15" hidden="false" customHeight="true" outlineLevel="0" collapsed="false">
      <c r="A9596" s="1" t="s">
        <v>20066</v>
      </c>
      <c r="B9596" s="1" t="s">
        <v>7124</v>
      </c>
      <c r="C9596" s="1" t="s">
        <v>1997</v>
      </c>
      <c r="D9596" s="1" t="n">
        <v>1</v>
      </c>
      <c r="E9596" s="16" t="n">
        <v>311.15</v>
      </c>
      <c r="F9596" s="17" t="n">
        <v>0.1</v>
      </c>
      <c r="G9596" s="16" t="n">
        <v>280.03</v>
      </c>
      <c r="I9596" s="1" t="str">
        <f aca="false">INDEX(Products!$C$2:$C$51,MATCH(C9596,Products!$A$2:$A$51,0))</f>
        <v>Sports &amp; Fitness</v>
      </c>
      <c r="J9596" s="1" t="str">
        <f aca="false">INDEX(Orders!$E$2:$E$8001,MATCH(B9596,Orders!$A$2:$A$8001,0))</f>
        <v>Delivered</v>
      </c>
      <c r="K9596" s="1" t="str">
        <f aca="false">LEFT(INDEX(Orders!$C$2:$C$8001,MATCH(B9596,Orders!$A$2:$A$8001,0)),7)</f>
        <v>2025-03</v>
      </c>
    </row>
    <row r="9597" customFormat="false" ht="15" hidden="false" customHeight="true" outlineLevel="0" collapsed="false">
      <c r="A9597" s="1" t="s">
        <v>20067</v>
      </c>
      <c r="B9597" s="1" t="s">
        <v>7124</v>
      </c>
      <c r="C9597" s="1" t="s">
        <v>2006</v>
      </c>
      <c r="D9597" s="1" t="n">
        <v>1</v>
      </c>
      <c r="E9597" s="16" t="n">
        <v>482.17</v>
      </c>
      <c r="F9597" s="17" t="n">
        <v>0.05</v>
      </c>
      <c r="G9597" s="16" t="n">
        <v>458.06</v>
      </c>
      <c r="I9597" s="1" t="str">
        <f aca="false">INDEX(Products!$C$2:$C$51,MATCH(C9597,Products!$A$2:$A$51,0))</f>
        <v>Books &amp; Stationery</v>
      </c>
      <c r="J9597" s="1" t="str">
        <f aca="false">INDEX(Orders!$E$2:$E$8001,MATCH(B9597,Orders!$A$2:$A$8001,0))</f>
        <v>Delivered</v>
      </c>
      <c r="K9597" s="1" t="str">
        <f aca="false">LEFT(INDEX(Orders!$C$2:$C$8001,MATCH(B9597,Orders!$A$2:$A$8001,0)),7)</f>
        <v>2025-03</v>
      </c>
    </row>
    <row r="9598" customFormat="false" ht="15" hidden="false" customHeight="true" outlineLevel="0" collapsed="false">
      <c r="A9598" s="1" t="s">
        <v>20068</v>
      </c>
      <c r="B9598" s="1" t="s">
        <v>7125</v>
      </c>
      <c r="C9598" s="1" t="s">
        <v>1959</v>
      </c>
      <c r="D9598" s="1" t="n">
        <v>1</v>
      </c>
      <c r="E9598" s="16" t="n">
        <v>2142.79</v>
      </c>
      <c r="F9598" s="17" t="n">
        <v>0</v>
      </c>
      <c r="G9598" s="16" t="n">
        <v>2142.79</v>
      </c>
      <c r="I9598" s="1" t="str">
        <f aca="false">INDEX(Products!$C$2:$C$51,MATCH(C9598,Products!$A$2:$A$51,0))</f>
        <v>Home &amp; Kitchen</v>
      </c>
      <c r="J9598" s="1" t="str">
        <f aca="false">INDEX(Orders!$E$2:$E$8001,MATCH(B9598,Orders!$A$2:$A$8001,0))</f>
        <v>Delivered</v>
      </c>
      <c r="K9598" s="1" t="str">
        <f aca="false">LEFT(INDEX(Orders!$C$2:$C$8001,MATCH(B9598,Orders!$A$2:$A$8001,0)),7)</f>
        <v>2025-02</v>
      </c>
    </row>
    <row r="9599" customFormat="false" ht="15" hidden="false" customHeight="true" outlineLevel="0" collapsed="false">
      <c r="A9599" s="1" t="s">
        <v>20069</v>
      </c>
      <c r="B9599" s="1" t="s">
        <v>7126</v>
      </c>
      <c r="C9599" s="1" t="s">
        <v>1998</v>
      </c>
      <c r="D9599" s="1" t="n">
        <v>2</v>
      </c>
      <c r="E9599" s="16" t="n">
        <v>1335.85</v>
      </c>
      <c r="F9599" s="17" t="n">
        <v>0.15</v>
      </c>
      <c r="G9599" s="16" t="n">
        <v>2270.94</v>
      </c>
      <c r="I9599" s="1" t="str">
        <f aca="false">INDEX(Products!$C$2:$C$51,MATCH(C9599,Products!$A$2:$A$51,0))</f>
        <v>Sports &amp; Fitness</v>
      </c>
      <c r="J9599" s="1" t="str">
        <f aca="false">INDEX(Orders!$E$2:$E$8001,MATCH(B9599,Orders!$A$2:$A$8001,0))</f>
        <v>Delivered</v>
      </c>
      <c r="K9599" s="1" t="str">
        <f aca="false">LEFT(INDEX(Orders!$C$2:$C$8001,MATCH(B9599,Orders!$A$2:$A$8001,0)),7)</f>
        <v>2025-10</v>
      </c>
    </row>
    <row r="9600" customFormat="false" ht="15" hidden="false" customHeight="true" outlineLevel="0" collapsed="false">
      <c r="A9600" s="1" t="s">
        <v>20070</v>
      </c>
      <c r="B9600" s="1" t="s">
        <v>7126</v>
      </c>
      <c r="C9600" s="1" t="s">
        <v>2006</v>
      </c>
      <c r="D9600" s="1" t="n">
        <v>1</v>
      </c>
      <c r="E9600" s="16" t="n">
        <v>482.17</v>
      </c>
      <c r="F9600" s="17" t="n">
        <v>0</v>
      </c>
      <c r="G9600" s="16" t="n">
        <v>482.17</v>
      </c>
      <c r="I9600" s="1" t="str">
        <f aca="false">INDEX(Products!$C$2:$C$51,MATCH(C9600,Products!$A$2:$A$51,0))</f>
        <v>Books &amp; Stationery</v>
      </c>
      <c r="J9600" s="1" t="str">
        <f aca="false">INDEX(Orders!$E$2:$E$8001,MATCH(B9600,Orders!$A$2:$A$8001,0))</f>
        <v>Delivered</v>
      </c>
      <c r="K9600" s="1" t="str">
        <f aca="false">LEFT(INDEX(Orders!$C$2:$C$8001,MATCH(B9600,Orders!$A$2:$A$8001,0)),7)</f>
        <v>2025-10</v>
      </c>
    </row>
    <row r="9601" customFormat="false" ht="15" hidden="false" customHeight="true" outlineLevel="0" collapsed="false">
      <c r="A9601" s="1" t="s">
        <v>20071</v>
      </c>
      <c r="B9601" s="1" t="s">
        <v>7126</v>
      </c>
      <c r="C9601" s="1" t="s">
        <v>1930</v>
      </c>
      <c r="D9601" s="1" t="n">
        <v>1</v>
      </c>
      <c r="E9601" s="16" t="n">
        <v>2398.35</v>
      </c>
      <c r="F9601" s="17" t="n">
        <v>0</v>
      </c>
      <c r="G9601" s="16" t="n">
        <v>2398.35</v>
      </c>
      <c r="I9601" s="1" t="str">
        <f aca="false">INDEX(Products!$C$2:$C$51,MATCH(C9601,Products!$A$2:$A$51,0))</f>
        <v>Electronics</v>
      </c>
      <c r="J9601" s="1" t="str">
        <f aca="false">INDEX(Orders!$E$2:$E$8001,MATCH(B9601,Orders!$A$2:$A$8001,0))</f>
        <v>Delivered</v>
      </c>
      <c r="K9601" s="1" t="str">
        <f aca="false">LEFT(INDEX(Orders!$C$2:$C$8001,MATCH(B9601,Orders!$A$2:$A$8001,0)),7)</f>
        <v>2025-10</v>
      </c>
    </row>
    <row r="9602" customFormat="false" ht="15" hidden="false" customHeight="true" outlineLevel="0" collapsed="false">
      <c r="A9602" s="1" t="s">
        <v>20072</v>
      </c>
      <c r="B9602" s="1" t="s">
        <v>7126</v>
      </c>
      <c r="C9602" s="1" t="s">
        <v>1940</v>
      </c>
      <c r="D9602" s="1" t="n">
        <v>1</v>
      </c>
      <c r="E9602" s="16" t="n">
        <v>2374.52</v>
      </c>
      <c r="F9602" s="17" t="n">
        <v>0.05</v>
      </c>
      <c r="G9602" s="16" t="n">
        <v>2255.79</v>
      </c>
      <c r="I9602" s="1" t="str">
        <f aca="false">INDEX(Products!$C$2:$C$51,MATCH(C9602,Products!$A$2:$A$51,0))</f>
        <v>Fashion</v>
      </c>
      <c r="J9602" s="1" t="str">
        <f aca="false">INDEX(Orders!$E$2:$E$8001,MATCH(B9602,Orders!$A$2:$A$8001,0))</f>
        <v>Delivered</v>
      </c>
      <c r="K9602" s="1" t="str">
        <f aca="false">LEFT(INDEX(Orders!$C$2:$C$8001,MATCH(B9602,Orders!$A$2:$A$8001,0)),7)</f>
        <v>2025-10</v>
      </c>
    </row>
    <row r="9603" customFormat="false" ht="15" hidden="false" customHeight="true" outlineLevel="0" collapsed="false">
      <c r="A9603" s="1" t="s">
        <v>20073</v>
      </c>
      <c r="B9603" s="1" t="s">
        <v>7126</v>
      </c>
      <c r="C9603" s="1" t="s">
        <v>1975</v>
      </c>
      <c r="D9603" s="1" t="n">
        <v>1</v>
      </c>
      <c r="E9603" s="16" t="n">
        <v>862.99</v>
      </c>
      <c r="F9603" s="17" t="n">
        <v>0.15</v>
      </c>
      <c r="G9603" s="16" t="n">
        <v>733.54</v>
      </c>
      <c r="I9603" s="1" t="str">
        <f aca="false">INDEX(Products!$C$2:$C$51,MATCH(C9603,Products!$A$2:$A$51,0))</f>
        <v>Beauty &amp; Personal Care</v>
      </c>
      <c r="J9603" s="1" t="str">
        <f aca="false">INDEX(Orders!$E$2:$E$8001,MATCH(B9603,Orders!$A$2:$A$8001,0))</f>
        <v>Delivered</v>
      </c>
      <c r="K9603" s="1" t="str">
        <f aca="false">LEFT(INDEX(Orders!$C$2:$C$8001,MATCH(B9603,Orders!$A$2:$A$8001,0)),7)</f>
        <v>2025-10</v>
      </c>
    </row>
    <row r="9604" customFormat="false" ht="15" hidden="false" customHeight="true" outlineLevel="0" collapsed="false">
      <c r="A9604" s="1" t="s">
        <v>20074</v>
      </c>
      <c r="B9604" s="1" t="s">
        <v>7127</v>
      </c>
      <c r="C9604" s="1" t="s">
        <v>1979</v>
      </c>
      <c r="D9604" s="1" t="n">
        <v>1</v>
      </c>
      <c r="E9604" s="16" t="n">
        <v>623</v>
      </c>
      <c r="F9604" s="17" t="n">
        <v>0.1</v>
      </c>
      <c r="G9604" s="16" t="n">
        <v>560.7</v>
      </c>
      <c r="I9604" s="1" t="str">
        <f aca="false">INDEX(Products!$C$2:$C$51,MATCH(C9604,Products!$A$2:$A$51,0))</f>
        <v>Beauty &amp; Personal Care</v>
      </c>
      <c r="J9604" s="1" t="str">
        <f aca="false">INDEX(Orders!$E$2:$E$8001,MATCH(B9604,Orders!$A$2:$A$8001,0))</f>
        <v>Delivered</v>
      </c>
      <c r="K9604" s="1" t="str">
        <f aca="false">LEFT(INDEX(Orders!$C$2:$C$8001,MATCH(B9604,Orders!$A$2:$A$8001,0)),7)</f>
        <v>2024-12</v>
      </c>
    </row>
    <row r="9605" customFormat="false" ht="15" hidden="false" customHeight="true" outlineLevel="0" collapsed="false">
      <c r="A9605" s="1" t="s">
        <v>20075</v>
      </c>
      <c r="B9605" s="1" t="s">
        <v>7127</v>
      </c>
      <c r="C9605" s="1" t="s">
        <v>1990</v>
      </c>
      <c r="D9605" s="1" t="n">
        <v>1</v>
      </c>
      <c r="E9605" s="16" t="n">
        <v>5311.32</v>
      </c>
      <c r="F9605" s="17" t="n">
        <v>0.15</v>
      </c>
      <c r="G9605" s="16" t="n">
        <v>4514.62</v>
      </c>
      <c r="I9605" s="1" t="str">
        <f aca="false">INDEX(Products!$C$2:$C$51,MATCH(C9605,Products!$A$2:$A$51,0))</f>
        <v>Sports &amp; Fitness</v>
      </c>
      <c r="J9605" s="1" t="str">
        <f aca="false">INDEX(Orders!$E$2:$E$8001,MATCH(B9605,Orders!$A$2:$A$8001,0))</f>
        <v>Delivered</v>
      </c>
      <c r="K9605" s="1" t="str">
        <f aca="false">LEFT(INDEX(Orders!$C$2:$C$8001,MATCH(B9605,Orders!$A$2:$A$8001,0)),7)</f>
        <v>2024-12</v>
      </c>
    </row>
    <row r="9606" customFormat="false" ht="15" hidden="false" customHeight="true" outlineLevel="0" collapsed="false">
      <c r="A9606" s="1" t="s">
        <v>20076</v>
      </c>
      <c r="B9606" s="1" t="s">
        <v>7128</v>
      </c>
      <c r="C9606" s="1" t="s">
        <v>1990</v>
      </c>
      <c r="D9606" s="1" t="n">
        <v>2</v>
      </c>
      <c r="E9606" s="16" t="n">
        <v>5311.32</v>
      </c>
      <c r="F9606" s="17" t="n">
        <v>0</v>
      </c>
      <c r="G9606" s="16" t="n">
        <v>10622.64</v>
      </c>
      <c r="I9606" s="1" t="str">
        <f aca="false">INDEX(Products!$C$2:$C$51,MATCH(C9606,Products!$A$2:$A$51,0))</f>
        <v>Sports &amp; Fitness</v>
      </c>
      <c r="J9606" s="1" t="str">
        <f aca="false">INDEX(Orders!$E$2:$E$8001,MATCH(B9606,Orders!$A$2:$A$8001,0))</f>
        <v>Delivered</v>
      </c>
      <c r="K9606" s="1" t="str">
        <f aca="false">LEFT(INDEX(Orders!$C$2:$C$8001,MATCH(B9606,Orders!$A$2:$A$8001,0)),7)</f>
        <v>2025-09</v>
      </c>
    </row>
    <row r="9607" customFormat="false" ht="15" hidden="false" customHeight="true" outlineLevel="0" collapsed="false">
      <c r="A9607" s="1" t="s">
        <v>20077</v>
      </c>
      <c r="B9607" s="1" t="s">
        <v>7128</v>
      </c>
      <c r="C9607" s="1" t="s">
        <v>1930</v>
      </c>
      <c r="D9607" s="1" t="n">
        <v>2</v>
      </c>
      <c r="E9607" s="16" t="n">
        <v>2398.35</v>
      </c>
      <c r="F9607" s="17" t="n">
        <v>0.1</v>
      </c>
      <c r="G9607" s="16" t="n">
        <v>4317.03</v>
      </c>
      <c r="I9607" s="1" t="str">
        <f aca="false">INDEX(Products!$C$2:$C$51,MATCH(C9607,Products!$A$2:$A$51,0))</f>
        <v>Electronics</v>
      </c>
      <c r="J9607" s="1" t="str">
        <f aca="false">INDEX(Orders!$E$2:$E$8001,MATCH(B9607,Orders!$A$2:$A$8001,0))</f>
        <v>Delivered</v>
      </c>
      <c r="K9607" s="1" t="str">
        <f aca="false">LEFT(INDEX(Orders!$C$2:$C$8001,MATCH(B9607,Orders!$A$2:$A$8001,0)),7)</f>
        <v>2025-09</v>
      </c>
    </row>
    <row r="9608" customFormat="false" ht="15" hidden="false" customHeight="true" outlineLevel="0" collapsed="false">
      <c r="A9608" s="1" t="s">
        <v>20078</v>
      </c>
      <c r="B9608" s="1" t="s">
        <v>7129</v>
      </c>
      <c r="C9608" s="1" t="s">
        <v>1997</v>
      </c>
      <c r="D9608" s="1" t="n">
        <v>3</v>
      </c>
      <c r="E9608" s="16" t="n">
        <v>311.15</v>
      </c>
      <c r="F9608" s="17" t="n">
        <v>0.2</v>
      </c>
      <c r="G9608" s="16" t="n">
        <v>746.76</v>
      </c>
      <c r="I9608" s="1" t="str">
        <f aca="false">INDEX(Products!$C$2:$C$51,MATCH(C9608,Products!$A$2:$A$51,0))</f>
        <v>Sports &amp; Fitness</v>
      </c>
      <c r="J9608" s="1" t="str">
        <f aca="false">INDEX(Orders!$E$2:$E$8001,MATCH(B9608,Orders!$A$2:$A$8001,0))</f>
        <v>Delivered</v>
      </c>
      <c r="K9608" s="1" t="str">
        <f aca="false">LEFT(INDEX(Orders!$C$2:$C$8001,MATCH(B9608,Orders!$A$2:$A$8001,0)),7)</f>
        <v>2025-03</v>
      </c>
    </row>
    <row r="9609" customFormat="false" ht="15" hidden="false" customHeight="true" outlineLevel="0" collapsed="false">
      <c r="A9609" s="1" t="s">
        <v>20079</v>
      </c>
      <c r="B9609" s="1" t="s">
        <v>7130</v>
      </c>
      <c r="C9609" s="1" t="s">
        <v>1918</v>
      </c>
      <c r="D9609" s="1" t="n">
        <v>1</v>
      </c>
      <c r="E9609" s="16" t="n">
        <v>2978.99</v>
      </c>
      <c r="F9609" s="17" t="n">
        <v>0.05</v>
      </c>
      <c r="G9609" s="16" t="n">
        <v>2830.04</v>
      </c>
      <c r="I9609" s="1" t="str">
        <f aca="false">INDEX(Products!$C$2:$C$51,MATCH(C9609,Products!$A$2:$A$51,0))</f>
        <v>Electronics</v>
      </c>
      <c r="J9609" s="1" t="str">
        <f aca="false">INDEX(Orders!$E$2:$E$8001,MATCH(B9609,Orders!$A$2:$A$8001,0))</f>
        <v>Delivered</v>
      </c>
      <c r="K9609" s="1" t="str">
        <f aca="false">LEFT(INDEX(Orders!$C$2:$C$8001,MATCH(B9609,Orders!$A$2:$A$8001,0)),7)</f>
        <v>2024-09</v>
      </c>
    </row>
    <row r="9610" customFormat="false" ht="15" hidden="false" customHeight="true" outlineLevel="0" collapsed="false">
      <c r="A9610" s="1" t="s">
        <v>20080</v>
      </c>
      <c r="B9610" s="1" t="s">
        <v>7130</v>
      </c>
      <c r="C9610" s="1" t="s">
        <v>2006</v>
      </c>
      <c r="D9610" s="1" t="n">
        <v>1</v>
      </c>
      <c r="E9610" s="16" t="n">
        <v>482.17</v>
      </c>
      <c r="F9610" s="17" t="n">
        <v>0</v>
      </c>
      <c r="G9610" s="16" t="n">
        <v>482.17</v>
      </c>
      <c r="I9610" s="1" t="str">
        <f aca="false">INDEX(Products!$C$2:$C$51,MATCH(C9610,Products!$A$2:$A$51,0))</f>
        <v>Books &amp; Stationery</v>
      </c>
      <c r="J9610" s="1" t="str">
        <f aca="false">INDEX(Orders!$E$2:$E$8001,MATCH(B9610,Orders!$A$2:$A$8001,0))</f>
        <v>Delivered</v>
      </c>
      <c r="K9610" s="1" t="str">
        <f aca="false">LEFT(INDEX(Orders!$C$2:$C$8001,MATCH(B9610,Orders!$A$2:$A$8001,0)),7)</f>
        <v>2024-09</v>
      </c>
    </row>
    <row r="9611" customFormat="false" ht="15" hidden="false" customHeight="true" outlineLevel="0" collapsed="false">
      <c r="A9611" s="1" t="s">
        <v>20081</v>
      </c>
      <c r="B9611" s="1" t="s">
        <v>7130</v>
      </c>
      <c r="C9611" s="1" t="s">
        <v>1930</v>
      </c>
      <c r="D9611" s="1" t="n">
        <v>1</v>
      </c>
      <c r="E9611" s="16" t="n">
        <v>2398.35</v>
      </c>
      <c r="F9611" s="17" t="n">
        <v>0</v>
      </c>
      <c r="G9611" s="16" t="n">
        <v>2398.35</v>
      </c>
      <c r="I9611" s="1" t="str">
        <f aca="false">INDEX(Products!$C$2:$C$51,MATCH(C9611,Products!$A$2:$A$51,0))</f>
        <v>Electronics</v>
      </c>
      <c r="J9611" s="1" t="str">
        <f aca="false">INDEX(Orders!$E$2:$E$8001,MATCH(B9611,Orders!$A$2:$A$8001,0))</f>
        <v>Delivered</v>
      </c>
      <c r="K9611" s="1" t="str">
        <f aca="false">LEFT(INDEX(Orders!$C$2:$C$8001,MATCH(B9611,Orders!$A$2:$A$8001,0)),7)</f>
        <v>2024-09</v>
      </c>
    </row>
    <row r="9612" customFormat="false" ht="15" hidden="false" customHeight="true" outlineLevel="0" collapsed="false">
      <c r="A9612" s="1" t="s">
        <v>20082</v>
      </c>
      <c r="B9612" s="1" t="s">
        <v>7131</v>
      </c>
      <c r="C9612" s="1" t="s">
        <v>1940</v>
      </c>
      <c r="D9612" s="1" t="n">
        <v>2</v>
      </c>
      <c r="E9612" s="16" t="n">
        <v>2374.52</v>
      </c>
      <c r="F9612" s="17" t="n">
        <v>0</v>
      </c>
      <c r="G9612" s="16" t="n">
        <v>4749.04</v>
      </c>
      <c r="I9612" s="1" t="str">
        <f aca="false">INDEX(Products!$C$2:$C$51,MATCH(C9612,Products!$A$2:$A$51,0))</f>
        <v>Fashion</v>
      </c>
      <c r="J9612" s="1" t="str">
        <f aca="false">INDEX(Orders!$E$2:$E$8001,MATCH(B9612,Orders!$A$2:$A$8001,0))</f>
        <v>Delivered</v>
      </c>
      <c r="K9612" s="1" t="str">
        <f aca="false">LEFT(INDEX(Orders!$C$2:$C$8001,MATCH(B9612,Orders!$A$2:$A$8001,0)),7)</f>
        <v>2025-11</v>
      </c>
    </row>
    <row r="9613" customFormat="false" ht="15" hidden="false" customHeight="true" outlineLevel="0" collapsed="false">
      <c r="A9613" s="1" t="s">
        <v>20083</v>
      </c>
      <c r="B9613" s="1" t="s">
        <v>7132</v>
      </c>
      <c r="C9613" s="1" t="s">
        <v>1940</v>
      </c>
      <c r="D9613" s="1" t="n">
        <v>2</v>
      </c>
      <c r="E9613" s="16" t="n">
        <v>2374.52</v>
      </c>
      <c r="F9613" s="17" t="n">
        <v>0.05</v>
      </c>
      <c r="G9613" s="16" t="n">
        <v>4511.59</v>
      </c>
      <c r="I9613" s="1" t="str">
        <f aca="false">INDEX(Products!$C$2:$C$51,MATCH(C9613,Products!$A$2:$A$51,0))</f>
        <v>Fashion</v>
      </c>
      <c r="J9613" s="1" t="str">
        <f aca="false">INDEX(Orders!$E$2:$E$8001,MATCH(B9613,Orders!$A$2:$A$8001,0))</f>
        <v>Cancelled</v>
      </c>
      <c r="K9613" s="1" t="str">
        <f aca="false">LEFT(INDEX(Orders!$C$2:$C$8001,MATCH(B9613,Orders!$A$2:$A$8001,0)),7)</f>
        <v>2025-10</v>
      </c>
    </row>
    <row r="9614" customFormat="false" ht="15" hidden="false" customHeight="true" outlineLevel="0" collapsed="false">
      <c r="A9614" s="1" t="s">
        <v>20084</v>
      </c>
      <c r="B9614" s="1" t="s">
        <v>7132</v>
      </c>
      <c r="C9614" s="1" t="s">
        <v>2006</v>
      </c>
      <c r="D9614" s="1" t="n">
        <v>1</v>
      </c>
      <c r="E9614" s="16" t="n">
        <v>482.17</v>
      </c>
      <c r="F9614" s="17" t="n">
        <v>0</v>
      </c>
      <c r="G9614" s="16" t="n">
        <v>482.17</v>
      </c>
      <c r="I9614" s="1" t="str">
        <f aca="false">INDEX(Products!$C$2:$C$51,MATCH(C9614,Products!$A$2:$A$51,0))</f>
        <v>Books &amp; Stationery</v>
      </c>
      <c r="J9614" s="1" t="str">
        <f aca="false">INDEX(Orders!$E$2:$E$8001,MATCH(B9614,Orders!$A$2:$A$8001,0))</f>
        <v>Cancelled</v>
      </c>
      <c r="K9614" s="1" t="str">
        <f aca="false">LEFT(INDEX(Orders!$C$2:$C$8001,MATCH(B9614,Orders!$A$2:$A$8001,0)),7)</f>
        <v>2025-10</v>
      </c>
    </row>
    <row r="9615" customFormat="false" ht="15" hidden="false" customHeight="true" outlineLevel="0" collapsed="false">
      <c r="A9615" s="1" t="s">
        <v>20085</v>
      </c>
      <c r="B9615" s="1" t="s">
        <v>7133</v>
      </c>
      <c r="C9615" s="1" t="s">
        <v>1998</v>
      </c>
      <c r="D9615" s="1" t="n">
        <v>1</v>
      </c>
      <c r="E9615" s="16" t="n">
        <v>1335.85</v>
      </c>
      <c r="F9615" s="17" t="n">
        <v>0</v>
      </c>
      <c r="G9615" s="16" t="n">
        <v>1335.85</v>
      </c>
      <c r="I9615" s="1" t="str">
        <f aca="false">INDEX(Products!$C$2:$C$51,MATCH(C9615,Products!$A$2:$A$51,0))</f>
        <v>Sports &amp; Fitness</v>
      </c>
      <c r="J9615" s="1" t="str">
        <f aca="false">INDEX(Orders!$E$2:$E$8001,MATCH(B9615,Orders!$A$2:$A$8001,0))</f>
        <v>Delivered</v>
      </c>
      <c r="K9615" s="1" t="str">
        <f aca="false">LEFT(INDEX(Orders!$C$2:$C$8001,MATCH(B9615,Orders!$A$2:$A$8001,0)),7)</f>
        <v>2025-01</v>
      </c>
    </row>
    <row r="9616" customFormat="false" ht="15" hidden="false" customHeight="true" outlineLevel="0" collapsed="false">
      <c r="A9616" s="1" t="s">
        <v>20086</v>
      </c>
      <c r="B9616" s="1" t="s">
        <v>7133</v>
      </c>
      <c r="C9616" s="1" t="s">
        <v>2006</v>
      </c>
      <c r="D9616" s="1" t="n">
        <v>2</v>
      </c>
      <c r="E9616" s="16" t="n">
        <v>482.17</v>
      </c>
      <c r="F9616" s="17" t="n">
        <v>0</v>
      </c>
      <c r="G9616" s="16" t="n">
        <v>964.34</v>
      </c>
      <c r="I9616" s="1" t="str">
        <f aca="false">INDEX(Products!$C$2:$C$51,MATCH(C9616,Products!$A$2:$A$51,0))</f>
        <v>Books &amp; Stationery</v>
      </c>
      <c r="J9616" s="1" t="str">
        <f aca="false">INDEX(Orders!$E$2:$E$8001,MATCH(B9616,Orders!$A$2:$A$8001,0))</f>
        <v>Delivered</v>
      </c>
      <c r="K9616" s="1" t="str">
        <f aca="false">LEFT(INDEX(Orders!$C$2:$C$8001,MATCH(B9616,Orders!$A$2:$A$8001,0)),7)</f>
        <v>2025-01</v>
      </c>
    </row>
    <row r="9617" customFormat="false" ht="15" hidden="false" customHeight="true" outlineLevel="0" collapsed="false">
      <c r="A9617" s="1" t="s">
        <v>20087</v>
      </c>
      <c r="B9617" s="1" t="s">
        <v>7133</v>
      </c>
      <c r="C9617" s="1" t="s">
        <v>1976</v>
      </c>
      <c r="D9617" s="1" t="n">
        <v>1</v>
      </c>
      <c r="E9617" s="16" t="n">
        <v>1603.35</v>
      </c>
      <c r="F9617" s="17" t="n">
        <v>0</v>
      </c>
      <c r="G9617" s="16" t="n">
        <v>1603.35</v>
      </c>
      <c r="I9617" s="1" t="str">
        <f aca="false">INDEX(Products!$C$2:$C$51,MATCH(C9617,Products!$A$2:$A$51,0))</f>
        <v>Beauty &amp; Personal Care</v>
      </c>
      <c r="J9617" s="1" t="str">
        <f aca="false">INDEX(Orders!$E$2:$E$8001,MATCH(B9617,Orders!$A$2:$A$8001,0))</f>
        <v>Delivered</v>
      </c>
      <c r="K9617" s="1" t="str">
        <f aca="false">LEFT(INDEX(Orders!$C$2:$C$8001,MATCH(B9617,Orders!$A$2:$A$8001,0)),7)</f>
        <v>2025-01</v>
      </c>
    </row>
    <row r="9618" customFormat="false" ht="15" hidden="false" customHeight="true" outlineLevel="0" collapsed="false">
      <c r="A9618" s="1" t="s">
        <v>20088</v>
      </c>
      <c r="B9618" s="1" t="s">
        <v>7134</v>
      </c>
      <c r="C9618" s="1" t="s">
        <v>1920</v>
      </c>
      <c r="D9618" s="1" t="n">
        <v>1</v>
      </c>
      <c r="E9618" s="16" t="n">
        <v>4273.58</v>
      </c>
      <c r="F9618" s="17" t="n">
        <v>0</v>
      </c>
      <c r="G9618" s="16" t="n">
        <v>4273.58</v>
      </c>
      <c r="I9618" s="1" t="str">
        <f aca="false">INDEX(Products!$C$2:$C$51,MATCH(C9618,Products!$A$2:$A$51,0))</f>
        <v>Electronics</v>
      </c>
      <c r="J9618" s="1" t="str">
        <f aca="false">INDEX(Orders!$E$2:$E$8001,MATCH(B9618,Orders!$A$2:$A$8001,0))</f>
        <v>Returned</v>
      </c>
      <c r="K9618" s="1" t="str">
        <f aca="false">LEFT(INDEX(Orders!$C$2:$C$8001,MATCH(B9618,Orders!$A$2:$A$8001,0)),7)</f>
        <v>2024-12</v>
      </c>
    </row>
    <row r="9619" customFormat="false" ht="15" hidden="false" customHeight="true" outlineLevel="0" collapsed="false">
      <c r="A9619" s="1" t="s">
        <v>20089</v>
      </c>
      <c r="B9619" s="1" t="s">
        <v>7134</v>
      </c>
      <c r="C9619" s="1" t="s">
        <v>1940</v>
      </c>
      <c r="D9619" s="1" t="n">
        <v>2</v>
      </c>
      <c r="E9619" s="16" t="n">
        <v>2374.52</v>
      </c>
      <c r="F9619" s="17" t="n">
        <v>0</v>
      </c>
      <c r="G9619" s="16" t="n">
        <v>4749.04</v>
      </c>
      <c r="I9619" s="1" t="str">
        <f aca="false">INDEX(Products!$C$2:$C$51,MATCH(C9619,Products!$A$2:$A$51,0))</f>
        <v>Fashion</v>
      </c>
      <c r="J9619" s="1" t="str">
        <f aca="false">INDEX(Orders!$E$2:$E$8001,MATCH(B9619,Orders!$A$2:$A$8001,0))</f>
        <v>Returned</v>
      </c>
      <c r="K9619" s="1" t="str">
        <f aca="false">LEFT(INDEX(Orders!$C$2:$C$8001,MATCH(B9619,Orders!$A$2:$A$8001,0)),7)</f>
        <v>2024-12</v>
      </c>
    </row>
    <row r="9620" customFormat="false" ht="15" hidden="false" customHeight="true" outlineLevel="0" collapsed="false">
      <c r="A9620" s="1" t="s">
        <v>20090</v>
      </c>
      <c r="B9620" s="1" t="s">
        <v>7134</v>
      </c>
      <c r="C9620" s="1" t="s">
        <v>1949</v>
      </c>
      <c r="D9620" s="1" t="n">
        <v>1</v>
      </c>
      <c r="E9620" s="16" t="n">
        <v>4185.64</v>
      </c>
      <c r="F9620" s="17" t="n">
        <v>0.1</v>
      </c>
      <c r="G9620" s="16" t="n">
        <v>3767.08</v>
      </c>
      <c r="I9620" s="1" t="str">
        <f aca="false">INDEX(Products!$C$2:$C$51,MATCH(C9620,Products!$A$2:$A$51,0))</f>
        <v>Fashion</v>
      </c>
      <c r="J9620" s="1" t="str">
        <f aca="false">INDEX(Orders!$E$2:$E$8001,MATCH(B9620,Orders!$A$2:$A$8001,0))</f>
        <v>Returned</v>
      </c>
      <c r="K9620" s="1" t="str">
        <f aca="false">LEFT(INDEX(Orders!$C$2:$C$8001,MATCH(B9620,Orders!$A$2:$A$8001,0)),7)</f>
        <v>2024-12</v>
      </c>
    </row>
    <row r="9621" customFormat="false" ht="15" hidden="false" customHeight="true" outlineLevel="0" collapsed="false">
      <c r="A9621" s="1" t="s">
        <v>20091</v>
      </c>
      <c r="B9621" s="1" t="s">
        <v>7134</v>
      </c>
      <c r="C9621" s="1" t="s">
        <v>1955</v>
      </c>
      <c r="D9621" s="1" t="n">
        <v>1</v>
      </c>
      <c r="E9621" s="16" t="n">
        <v>3340.76</v>
      </c>
      <c r="F9621" s="17" t="n">
        <v>0.15</v>
      </c>
      <c r="G9621" s="16" t="n">
        <v>2839.65</v>
      </c>
      <c r="I9621" s="1" t="str">
        <f aca="false">INDEX(Products!$C$2:$C$51,MATCH(C9621,Products!$A$2:$A$51,0))</f>
        <v>Home &amp; Kitchen</v>
      </c>
      <c r="J9621" s="1" t="str">
        <f aca="false">INDEX(Orders!$E$2:$E$8001,MATCH(B9621,Orders!$A$2:$A$8001,0))</f>
        <v>Returned</v>
      </c>
      <c r="K9621" s="1" t="str">
        <f aca="false">LEFT(INDEX(Orders!$C$2:$C$8001,MATCH(B9621,Orders!$A$2:$A$8001,0)),7)</f>
        <v>2024-12</v>
      </c>
    </row>
    <row r="9622" customFormat="false" ht="15" hidden="false" customHeight="true" outlineLevel="0" collapsed="false">
      <c r="A9622" s="1" t="s">
        <v>20092</v>
      </c>
      <c r="B9622" s="1" t="s">
        <v>7135</v>
      </c>
      <c r="C9622" s="1" t="s">
        <v>1953</v>
      </c>
      <c r="D9622" s="1" t="n">
        <v>2</v>
      </c>
      <c r="E9622" s="16" t="n">
        <v>4914.12</v>
      </c>
      <c r="F9622" s="17" t="n">
        <v>0.05</v>
      </c>
      <c r="G9622" s="16" t="n">
        <v>9336.83</v>
      </c>
      <c r="I9622" s="1" t="str">
        <f aca="false">INDEX(Products!$C$2:$C$51,MATCH(C9622,Products!$A$2:$A$51,0))</f>
        <v>Fashion</v>
      </c>
      <c r="J9622" s="1" t="str">
        <f aca="false">INDEX(Orders!$E$2:$E$8001,MATCH(B9622,Orders!$A$2:$A$8001,0))</f>
        <v>Delivered</v>
      </c>
      <c r="K9622" s="1" t="str">
        <f aca="false">LEFT(INDEX(Orders!$C$2:$C$8001,MATCH(B9622,Orders!$A$2:$A$8001,0)),7)</f>
        <v>2025-10</v>
      </c>
    </row>
    <row r="9623" customFormat="false" ht="15" hidden="false" customHeight="true" outlineLevel="0" collapsed="false">
      <c r="A9623" s="1" t="s">
        <v>20093</v>
      </c>
      <c r="B9623" s="1" t="s">
        <v>7136</v>
      </c>
      <c r="C9623" s="1" t="s">
        <v>2006</v>
      </c>
      <c r="D9623" s="1" t="n">
        <v>1</v>
      </c>
      <c r="E9623" s="16" t="n">
        <v>482.17</v>
      </c>
      <c r="F9623" s="17" t="n">
        <v>0.05</v>
      </c>
      <c r="G9623" s="16" t="n">
        <v>458.06</v>
      </c>
      <c r="I9623" s="1" t="str">
        <f aca="false">INDEX(Products!$C$2:$C$51,MATCH(C9623,Products!$A$2:$A$51,0))</f>
        <v>Books &amp; Stationery</v>
      </c>
      <c r="J9623" s="1" t="str">
        <f aca="false">INDEX(Orders!$E$2:$E$8001,MATCH(B9623,Orders!$A$2:$A$8001,0))</f>
        <v>Delivered</v>
      </c>
      <c r="K9623" s="1" t="str">
        <f aca="false">LEFT(INDEX(Orders!$C$2:$C$8001,MATCH(B9623,Orders!$A$2:$A$8001,0)),7)</f>
        <v>2025-07</v>
      </c>
    </row>
    <row r="9624" customFormat="false" ht="15" hidden="false" customHeight="true" outlineLevel="0" collapsed="false">
      <c r="A9624" s="1" t="s">
        <v>20094</v>
      </c>
      <c r="B9624" s="1" t="s">
        <v>7137</v>
      </c>
      <c r="C9624" s="1" t="s">
        <v>1940</v>
      </c>
      <c r="D9624" s="1" t="n">
        <v>1</v>
      </c>
      <c r="E9624" s="16" t="n">
        <v>2374.52</v>
      </c>
      <c r="F9624" s="17" t="n">
        <v>0.1</v>
      </c>
      <c r="G9624" s="16" t="n">
        <v>2137.07</v>
      </c>
      <c r="I9624" s="1" t="str">
        <f aca="false">INDEX(Products!$C$2:$C$51,MATCH(C9624,Products!$A$2:$A$51,0))</f>
        <v>Fashion</v>
      </c>
      <c r="J9624" s="1" t="str">
        <f aca="false">INDEX(Orders!$E$2:$E$8001,MATCH(B9624,Orders!$A$2:$A$8001,0))</f>
        <v>Refunded</v>
      </c>
      <c r="K9624" s="1" t="str">
        <f aca="false">LEFT(INDEX(Orders!$C$2:$C$8001,MATCH(B9624,Orders!$A$2:$A$8001,0)),7)</f>
        <v>2025-08</v>
      </c>
    </row>
    <row r="9625" customFormat="false" ht="15" hidden="false" customHeight="true" outlineLevel="0" collapsed="false">
      <c r="A9625" s="1" t="s">
        <v>20095</v>
      </c>
      <c r="B9625" s="1" t="s">
        <v>7138</v>
      </c>
      <c r="C9625" s="1" t="s">
        <v>1988</v>
      </c>
      <c r="D9625" s="1" t="n">
        <v>1</v>
      </c>
      <c r="E9625" s="16" t="n">
        <v>681.07</v>
      </c>
      <c r="F9625" s="17" t="n">
        <v>0.1</v>
      </c>
      <c r="G9625" s="16" t="n">
        <v>612.96</v>
      </c>
      <c r="I9625" s="1" t="str">
        <f aca="false">INDEX(Products!$C$2:$C$51,MATCH(C9625,Products!$A$2:$A$51,0))</f>
        <v>Sports &amp; Fitness</v>
      </c>
      <c r="J9625" s="1" t="str">
        <f aca="false">INDEX(Orders!$E$2:$E$8001,MATCH(B9625,Orders!$A$2:$A$8001,0))</f>
        <v>Delivered</v>
      </c>
      <c r="K9625" s="1" t="str">
        <f aca="false">LEFT(INDEX(Orders!$C$2:$C$8001,MATCH(B9625,Orders!$A$2:$A$8001,0)),7)</f>
        <v>2024-07</v>
      </c>
    </row>
    <row r="9626" customFormat="false" ht="15" hidden="false" customHeight="true" outlineLevel="0" collapsed="false">
      <c r="A9626" s="1" t="s">
        <v>20096</v>
      </c>
      <c r="B9626" s="1" t="s">
        <v>7138</v>
      </c>
      <c r="C9626" s="1" t="s">
        <v>1984</v>
      </c>
      <c r="D9626" s="1" t="n">
        <v>2</v>
      </c>
      <c r="E9626" s="16" t="n">
        <v>1134.82</v>
      </c>
      <c r="F9626" s="17" t="n">
        <v>0</v>
      </c>
      <c r="G9626" s="16" t="n">
        <v>2269.64</v>
      </c>
      <c r="I9626" s="1" t="str">
        <f aca="false">INDEX(Products!$C$2:$C$51,MATCH(C9626,Products!$A$2:$A$51,0))</f>
        <v>Beauty &amp; Personal Care</v>
      </c>
      <c r="J9626" s="1" t="str">
        <f aca="false">INDEX(Orders!$E$2:$E$8001,MATCH(B9626,Orders!$A$2:$A$8001,0))</f>
        <v>Delivered</v>
      </c>
      <c r="K9626" s="1" t="str">
        <f aca="false">LEFT(INDEX(Orders!$C$2:$C$8001,MATCH(B9626,Orders!$A$2:$A$8001,0)),7)</f>
        <v>2024-07</v>
      </c>
    </row>
    <row r="9627" customFormat="false" ht="15" hidden="false" customHeight="true" outlineLevel="0" collapsed="false">
      <c r="A9627" s="1" t="s">
        <v>20097</v>
      </c>
      <c r="B9627" s="1" t="s">
        <v>7139</v>
      </c>
      <c r="C9627" s="1" t="s">
        <v>1930</v>
      </c>
      <c r="D9627" s="1" t="n">
        <v>1</v>
      </c>
      <c r="E9627" s="16" t="n">
        <v>2398.35</v>
      </c>
      <c r="F9627" s="17" t="n">
        <v>0.2</v>
      </c>
      <c r="G9627" s="16" t="n">
        <v>1918.68</v>
      </c>
      <c r="I9627" s="1" t="str">
        <f aca="false">INDEX(Products!$C$2:$C$51,MATCH(C9627,Products!$A$2:$A$51,0))</f>
        <v>Electronics</v>
      </c>
      <c r="J9627" s="1" t="str">
        <f aca="false">INDEX(Orders!$E$2:$E$8001,MATCH(B9627,Orders!$A$2:$A$8001,0))</f>
        <v>Delivered</v>
      </c>
      <c r="K9627" s="1" t="str">
        <f aca="false">LEFT(INDEX(Orders!$C$2:$C$8001,MATCH(B9627,Orders!$A$2:$A$8001,0)),7)</f>
        <v>2025-11</v>
      </c>
    </row>
    <row r="9628" customFormat="false" ht="15" hidden="false" customHeight="true" outlineLevel="0" collapsed="false">
      <c r="A9628" s="1" t="s">
        <v>20098</v>
      </c>
      <c r="B9628" s="1" t="s">
        <v>7139</v>
      </c>
      <c r="C9628" s="1" t="s">
        <v>1997</v>
      </c>
      <c r="D9628" s="1" t="n">
        <v>2</v>
      </c>
      <c r="E9628" s="16" t="n">
        <v>311.15</v>
      </c>
      <c r="F9628" s="17" t="n">
        <v>0.15</v>
      </c>
      <c r="G9628" s="16" t="n">
        <v>528.95</v>
      </c>
      <c r="I9628" s="1" t="str">
        <f aca="false">INDEX(Products!$C$2:$C$51,MATCH(C9628,Products!$A$2:$A$51,0))</f>
        <v>Sports &amp; Fitness</v>
      </c>
      <c r="J9628" s="1" t="str">
        <f aca="false">INDEX(Orders!$E$2:$E$8001,MATCH(B9628,Orders!$A$2:$A$8001,0))</f>
        <v>Delivered</v>
      </c>
      <c r="K9628" s="1" t="str">
        <f aca="false">LEFT(INDEX(Orders!$C$2:$C$8001,MATCH(B9628,Orders!$A$2:$A$8001,0)),7)</f>
        <v>2025-11</v>
      </c>
    </row>
    <row r="9629" customFormat="false" ht="15" hidden="false" customHeight="true" outlineLevel="0" collapsed="false">
      <c r="A9629" s="1" t="s">
        <v>20099</v>
      </c>
      <c r="B9629" s="1" t="s">
        <v>7140</v>
      </c>
      <c r="C9629" s="1" t="s">
        <v>1930</v>
      </c>
      <c r="D9629" s="1" t="n">
        <v>1</v>
      </c>
      <c r="E9629" s="16" t="n">
        <v>2398.35</v>
      </c>
      <c r="F9629" s="17" t="n">
        <v>0</v>
      </c>
      <c r="G9629" s="16" t="n">
        <v>2398.35</v>
      </c>
      <c r="I9629" s="1" t="str">
        <f aca="false">INDEX(Products!$C$2:$C$51,MATCH(C9629,Products!$A$2:$A$51,0))</f>
        <v>Electronics</v>
      </c>
      <c r="J9629" s="1" t="str">
        <f aca="false">INDEX(Orders!$E$2:$E$8001,MATCH(B9629,Orders!$A$2:$A$8001,0))</f>
        <v>Delivered</v>
      </c>
      <c r="K9629" s="1" t="str">
        <f aca="false">LEFT(INDEX(Orders!$C$2:$C$8001,MATCH(B9629,Orders!$A$2:$A$8001,0)),7)</f>
        <v>2024-11</v>
      </c>
    </row>
    <row r="9630" customFormat="false" ht="15" hidden="false" customHeight="true" outlineLevel="0" collapsed="false">
      <c r="A9630" s="1" t="s">
        <v>20100</v>
      </c>
      <c r="B9630" s="1" t="s">
        <v>7140</v>
      </c>
      <c r="C9630" s="1" t="s">
        <v>1937</v>
      </c>
      <c r="D9630" s="1" t="n">
        <v>1</v>
      </c>
      <c r="E9630" s="16" t="n">
        <v>1364.75</v>
      </c>
      <c r="F9630" s="17" t="n">
        <v>0.1</v>
      </c>
      <c r="G9630" s="16" t="n">
        <v>1228.28</v>
      </c>
      <c r="I9630" s="1" t="str">
        <f aca="false">INDEX(Products!$C$2:$C$51,MATCH(C9630,Products!$A$2:$A$51,0))</f>
        <v>Fashion</v>
      </c>
      <c r="J9630" s="1" t="str">
        <f aca="false">INDEX(Orders!$E$2:$E$8001,MATCH(B9630,Orders!$A$2:$A$8001,0))</f>
        <v>Delivered</v>
      </c>
      <c r="K9630" s="1" t="str">
        <f aca="false">LEFT(INDEX(Orders!$C$2:$C$8001,MATCH(B9630,Orders!$A$2:$A$8001,0)),7)</f>
        <v>2024-11</v>
      </c>
    </row>
    <row r="9631" customFormat="false" ht="15" hidden="false" customHeight="true" outlineLevel="0" collapsed="false">
      <c r="A9631" s="1" t="s">
        <v>20101</v>
      </c>
      <c r="B9631" s="1" t="s">
        <v>7140</v>
      </c>
      <c r="C9631" s="1" t="s">
        <v>1940</v>
      </c>
      <c r="D9631" s="1" t="n">
        <v>2</v>
      </c>
      <c r="E9631" s="16" t="n">
        <v>2374.52</v>
      </c>
      <c r="F9631" s="17" t="n">
        <v>0.2</v>
      </c>
      <c r="G9631" s="16" t="n">
        <v>3799.23</v>
      </c>
      <c r="I9631" s="1" t="str">
        <f aca="false">INDEX(Products!$C$2:$C$51,MATCH(C9631,Products!$A$2:$A$51,0))</f>
        <v>Fashion</v>
      </c>
      <c r="J9631" s="1" t="str">
        <f aca="false">INDEX(Orders!$E$2:$E$8001,MATCH(B9631,Orders!$A$2:$A$8001,0))</f>
        <v>Delivered</v>
      </c>
      <c r="K9631" s="1" t="str">
        <f aca="false">LEFT(INDEX(Orders!$C$2:$C$8001,MATCH(B9631,Orders!$A$2:$A$8001,0)),7)</f>
        <v>2024-11</v>
      </c>
    </row>
    <row r="9632" customFormat="false" ht="15" hidden="false" customHeight="true" outlineLevel="0" collapsed="false">
      <c r="A9632" s="1" t="s">
        <v>20102</v>
      </c>
      <c r="B9632" s="1" t="s">
        <v>7140</v>
      </c>
      <c r="C9632" s="1" t="s">
        <v>2007</v>
      </c>
      <c r="D9632" s="1" t="n">
        <v>1</v>
      </c>
      <c r="E9632" s="16" t="n">
        <v>750.27</v>
      </c>
      <c r="F9632" s="17" t="n">
        <v>0.15</v>
      </c>
      <c r="G9632" s="16" t="n">
        <v>637.73</v>
      </c>
      <c r="I9632" s="1" t="str">
        <f aca="false">INDEX(Products!$C$2:$C$51,MATCH(C9632,Products!$A$2:$A$51,0))</f>
        <v>Books &amp; Stationery</v>
      </c>
      <c r="J9632" s="1" t="str">
        <f aca="false">INDEX(Orders!$E$2:$E$8001,MATCH(B9632,Orders!$A$2:$A$8001,0))</f>
        <v>Delivered</v>
      </c>
      <c r="K9632" s="1" t="str">
        <f aca="false">LEFT(INDEX(Orders!$C$2:$C$8001,MATCH(B9632,Orders!$A$2:$A$8001,0)),7)</f>
        <v>2024-11</v>
      </c>
    </row>
    <row r="9633" customFormat="false" ht="15" hidden="false" customHeight="true" outlineLevel="0" collapsed="false">
      <c r="A9633" s="1" t="s">
        <v>20103</v>
      </c>
      <c r="B9633" s="1" t="s">
        <v>7141</v>
      </c>
      <c r="C9633" s="1" t="s">
        <v>2006</v>
      </c>
      <c r="D9633" s="1" t="n">
        <v>1</v>
      </c>
      <c r="E9633" s="16" t="n">
        <v>482.17</v>
      </c>
      <c r="F9633" s="17" t="n">
        <v>0.2</v>
      </c>
      <c r="G9633" s="16" t="n">
        <v>385.74</v>
      </c>
      <c r="I9633" s="1" t="str">
        <f aca="false">INDEX(Products!$C$2:$C$51,MATCH(C9633,Products!$A$2:$A$51,0))</f>
        <v>Books &amp; Stationery</v>
      </c>
      <c r="J9633" s="1" t="str">
        <f aca="false">INDEX(Orders!$E$2:$E$8001,MATCH(B9633,Orders!$A$2:$A$8001,0))</f>
        <v>Delivered</v>
      </c>
      <c r="K9633" s="1" t="str">
        <f aca="false">LEFT(INDEX(Orders!$C$2:$C$8001,MATCH(B9633,Orders!$A$2:$A$8001,0)),7)</f>
        <v>2025-10</v>
      </c>
    </row>
    <row r="9634" customFormat="false" ht="15" hidden="false" customHeight="true" outlineLevel="0" collapsed="false">
      <c r="A9634" s="1" t="s">
        <v>20104</v>
      </c>
      <c r="B9634" s="1" t="s">
        <v>7141</v>
      </c>
      <c r="C9634" s="1" t="s">
        <v>1961</v>
      </c>
      <c r="D9634" s="1" t="n">
        <v>2</v>
      </c>
      <c r="E9634" s="16" t="n">
        <v>3493.68</v>
      </c>
      <c r="F9634" s="17" t="n">
        <v>0.15</v>
      </c>
      <c r="G9634" s="16" t="n">
        <v>5939.26</v>
      </c>
      <c r="I9634" s="1" t="str">
        <f aca="false">INDEX(Products!$C$2:$C$51,MATCH(C9634,Products!$A$2:$A$51,0))</f>
        <v>Home &amp; Kitchen</v>
      </c>
      <c r="J9634" s="1" t="str">
        <f aca="false">INDEX(Orders!$E$2:$E$8001,MATCH(B9634,Orders!$A$2:$A$8001,0))</f>
        <v>Delivered</v>
      </c>
      <c r="K9634" s="1" t="str">
        <f aca="false">LEFT(INDEX(Orders!$C$2:$C$8001,MATCH(B9634,Orders!$A$2:$A$8001,0)),7)</f>
        <v>2025-10</v>
      </c>
    </row>
    <row r="9635" customFormat="false" ht="15" hidden="false" customHeight="true" outlineLevel="0" collapsed="false">
      <c r="A9635" s="1" t="s">
        <v>20105</v>
      </c>
      <c r="B9635" s="1" t="s">
        <v>7141</v>
      </c>
      <c r="C9635" s="1" t="s">
        <v>1959</v>
      </c>
      <c r="D9635" s="1" t="n">
        <v>1</v>
      </c>
      <c r="E9635" s="16" t="n">
        <v>2142.79</v>
      </c>
      <c r="F9635" s="17" t="n">
        <v>0.1</v>
      </c>
      <c r="G9635" s="16" t="n">
        <v>1928.51</v>
      </c>
      <c r="I9635" s="1" t="str">
        <f aca="false">INDEX(Products!$C$2:$C$51,MATCH(C9635,Products!$A$2:$A$51,0))</f>
        <v>Home &amp; Kitchen</v>
      </c>
      <c r="J9635" s="1" t="str">
        <f aca="false">INDEX(Orders!$E$2:$E$8001,MATCH(B9635,Orders!$A$2:$A$8001,0))</f>
        <v>Delivered</v>
      </c>
      <c r="K9635" s="1" t="str">
        <f aca="false">LEFT(INDEX(Orders!$C$2:$C$8001,MATCH(B9635,Orders!$A$2:$A$8001,0)),7)</f>
        <v>2025-10</v>
      </c>
    </row>
    <row r="9636" customFormat="false" ht="15" hidden="false" customHeight="true" outlineLevel="0" collapsed="false">
      <c r="A9636" s="1" t="s">
        <v>20106</v>
      </c>
      <c r="B9636" s="1" t="s">
        <v>7141</v>
      </c>
      <c r="C9636" s="1" t="s">
        <v>2007</v>
      </c>
      <c r="D9636" s="1" t="n">
        <v>1</v>
      </c>
      <c r="E9636" s="16" t="n">
        <v>750.27</v>
      </c>
      <c r="F9636" s="17" t="n">
        <v>0.2</v>
      </c>
      <c r="G9636" s="16" t="n">
        <v>600.22</v>
      </c>
      <c r="I9636" s="1" t="str">
        <f aca="false">INDEX(Products!$C$2:$C$51,MATCH(C9636,Products!$A$2:$A$51,0))</f>
        <v>Books &amp; Stationery</v>
      </c>
      <c r="J9636" s="1" t="str">
        <f aca="false">INDEX(Orders!$E$2:$E$8001,MATCH(B9636,Orders!$A$2:$A$8001,0))</f>
        <v>Delivered</v>
      </c>
      <c r="K9636" s="1" t="str">
        <f aca="false">LEFT(INDEX(Orders!$C$2:$C$8001,MATCH(B9636,Orders!$A$2:$A$8001,0)),7)</f>
        <v>2025-10</v>
      </c>
    </row>
    <row r="9637" customFormat="false" ht="15" hidden="false" customHeight="true" outlineLevel="0" collapsed="false">
      <c r="A9637" s="1" t="s">
        <v>20107</v>
      </c>
      <c r="B9637" s="1" t="s">
        <v>7141</v>
      </c>
      <c r="C9637" s="1" t="s">
        <v>1997</v>
      </c>
      <c r="D9637" s="1" t="n">
        <v>1</v>
      </c>
      <c r="E9637" s="16" t="n">
        <v>311.15</v>
      </c>
      <c r="F9637" s="17" t="n">
        <v>0</v>
      </c>
      <c r="G9637" s="16" t="n">
        <v>311.15</v>
      </c>
      <c r="I9637" s="1" t="str">
        <f aca="false">INDEX(Products!$C$2:$C$51,MATCH(C9637,Products!$A$2:$A$51,0))</f>
        <v>Sports &amp; Fitness</v>
      </c>
      <c r="J9637" s="1" t="str">
        <f aca="false">INDEX(Orders!$E$2:$E$8001,MATCH(B9637,Orders!$A$2:$A$8001,0))</f>
        <v>Delivered</v>
      </c>
      <c r="K9637" s="1" t="str">
        <f aca="false">LEFT(INDEX(Orders!$C$2:$C$8001,MATCH(B9637,Orders!$A$2:$A$8001,0)),7)</f>
        <v>2025-10</v>
      </c>
    </row>
    <row r="9638" customFormat="false" ht="15" hidden="false" customHeight="true" outlineLevel="0" collapsed="false">
      <c r="A9638" s="1" t="s">
        <v>20108</v>
      </c>
      <c r="B9638" s="1" t="s">
        <v>7142</v>
      </c>
      <c r="C9638" s="1" t="s">
        <v>2004</v>
      </c>
      <c r="D9638" s="1" t="n">
        <v>1</v>
      </c>
      <c r="E9638" s="16" t="n">
        <v>645.89</v>
      </c>
      <c r="F9638" s="17" t="n">
        <v>0.1</v>
      </c>
      <c r="G9638" s="16" t="n">
        <v>581.3</v>
      </c>
      <c r="I9638" s="1" t="str">
        <f aca="false">INDEX(Products!$C$2:$C$51,MATCH(C9638,Products!$A$2:$A$51,0))</f>
        <v>Books &amp; Stationery</v>
      </c>
      <c r="J9638" s="1" t="str">
        <f aca="false">INDEX(Orders!$E$2:$E$8001,MATCH(B9638,Orders!$A$2:$A$8001,0))</f>
        <v>Delivered</v>
      </c>
      <c r="K9638" s="1" t="str">
        <f aca="false">LEFT(INDEX(Orders!$C$2:$C$8001,MATCH(B9638,Orders!$A$2:$A$8001,0)),7)</f>
        <v>2025-11</v>
      </c>
    </row>
    <row r="9639" customFormat="false" ht="15" hidden="false" customHeight="true" outlineLevel="0" collapsed="false">
      <c r="A9639" s="1" t="s">
        <v>20109</v>
      </c>
      <c r="B9639" s="1" t="s">
        <v>7142</v>
      </c>
      <c r="C9639" s="1" t="s">
        <v>1933</v>
      </c>
      <c r="D9639" s="1" t="n">
        <v>2</v>
      </c>
      <c r="E9639" s="16" t="n">
        <v>7194.38</v>
      </c>
      <c r="F9639" s="17" t="n">
        <v>0.15</v>
      </c>
      <c r="G9639" s="16" t="n">
        <v>12230.45</v>
      </c>
      <c r="I9639" s="1" t="str">
        <f aca="false">INDEX(Products!$C$2:$C$51,MATCH(C9639,Products!$A$2:$A$51,0))</f>
        <v>Electronics</v>
      </c>
      <c r="J9639" s="1" t="str">
        <f aca="false">INDEX(Orders!$E$2:$E$8001,MATCH(B9639,Orders!$A$2:$A$8001,0))</f>
        <v>Delivered</v>
      </c>
      <c r="K9639" s="1" t="str">
        <f aca="false">LEFT(INDEX(Orders!$C$2:$C$8001,MATCH(B9639,Orders!$A$2:$A$8001,0)),7)</f>
        <v>2025-11</v>
      </c>
    </row>
    <row r="9640" customFormat="false" ht="15" hidden="false" customHeight="true" outlineLevel="0" collapsed="false">
      <c r="A9640" s="1" t="s">
        <v>20110</v>
      </c>
      <c r="B9640" s="1" t="s">
        <v>7143</v>
      </c>
      <c r="C9640" s="1" t="s">
        <v>1990</v>
      </c>
      <c r="D9640" s="1" t="n">
        <v>1</v>
      </c>
      <c r="E9640" s="16" t="n">
        <v>5311.32</v>
      </c>
      <c r="F9640" s="17" t="n">
        <v>0</v>
      </c>
      <c r="G9640" s="16" t="n">
        <v>5311.32</v>
      </c>
      <c r="I9640" s="1" t="str">
        <f aca="false">INDEX(Products!$C$2:$C$51,MATCH(C9640,Products!$A$2:$A$51,0))</f>
        <v>Sports &amp; Fitness</v>
      </c>
      <c r="J9640" s="1" t="str">
        <f aca="false">INDEX(Orders!$E$2:$E$8001,MATCH(B9640,Orders!$A$2:$A$8001,0))</f>
        <v>Delivered</v>
      </c>
      <c r="K9640" s="1" t="str">
        <f aca="false">LEFT(INDEX(Orders!$C$2:$C$8001,MATCH(B9640,Orders!$A$2:$A$8001,0)),7)</f>
        <v>2025-04</v>
      </c>
    </row>
    <row r="9641" customFormat="false" ht="15" hidden="false" customHeight="true" outlineLevel="0" collapsed="false">
      <c r="A9641" s="1" t="s">
        <v>20111</v>
      </c>
      <c r="B9641" s="1" t="s">
        <v>7143</v>
      </c>
      <c r="C9641" s="1" t="s">
        <v>1953</v>
      </c>
      <c r="D9641" s="1" t="n">
        <v>2</v>
      </c>
      <c r="E9641" s="16" t="n">
        <v>4914.12</v>
      </c>
      <c r="F9641" s="17" t="n">
        <v>0.1</v>
      </c>
      <c r="G9641" s="16" t="n">
        <v>8845.42</v>
      </c>
      <c r="I9641" s="1" t="str">
        <f aca="false">INDEX(Products!$C$2:$C$51,MATCH(C9641,Products!$A$2:$A$51,0))</f>
        <v>Fashion</v>
      </c>
      <c r="J9641" s="1" t="str">
        <f aca="false">INDEX(Orders!$E$2:$E$8001,MATCH(B9641,Orders!$A$2:$A$8001,0))</f>
        <v>Delivered</v>
      </c>
      <c r="K9641" s="1" t="str">
        <f aca="false">LEFT(INDEX(Orders!$C$2:$C$8001,MATCH(B9641,Orders!$A$2:$A$8001,0)),7)</f>
        <v>2025-04</v>
      </c>
    </row>
    <row r="9642" customFormat="false" ht="15" hidden="false" customHeight="true" outlineLevel="0" collapsed="false">
      <c r="A9642" s="1" t="s">
        <v>20112</v>
      </c>
      <c r="B9642" s="1" t="s">
        <v>7143</v>
      </c>
      <c r="C9642" s="1" t="s">
        <v>1957</v>
      </c>
      <c r="D9642" s="1" t="n">
        <v>1</v>
      </c>
      <c r="E9642" s="16" t="n">
        <v>1469.28</v>
      </c>
      <c r="F9642" s="17" t="n">
        <v>0</v>
      </c>
      <c r="G9642" s="16" t="n">
        <v>1469.28</v>
      </c>
      <c r="I9642" s="1" t="str">
        <f aca="false">INDEX(Products!$C$2:$C$51,MATCH(C9642,Products!$A$2:$A$51,0))</f>
        <v>Home &amp; Kitchen</v>
      </c>
      <c r="J9642" s="1" t="str">
        <f aca="false">INDEX(Orders!$E$2:$E$8001,MATCH(B9642,Orders!$A$2:$A$8001,0))</f>
        <v>Delivered</v>
      </c>
      <c r="K9642" s="1" t="str">
        <f aca="false">LEFT(INDEX(Orders!$C$2:$C$8001,MATCH(B9642,Orders!$A$2:$A$8001,0)),7)</f>
        <v>2025-04</v>
      </c>
    </row>
    <row r="9643" customFormat="false" ht="15" hidden="false" customHeight="true" outlineLevel="0" collapsed="false">
      <c r="A9643" s="1" t="s">
        <v>20113</v>
      </c>
      <c r="B9643" s="1" t="s">
        <v>7144</v>
      </c>
      <c r="C9643" s="1" t="s">
        <v>1930</v>
      </c>
      <c r="D9643" s="1" t="n">
        <v>1</v>
      </c>
      <c r="E9643" s="16" t="n">
        <v>2398.35</v>
      </c>
      <c r="F9643" s="17" t="n">
        <v>0</v>
      </c>
      <c r="G9643" s="16" t="n">
        <v>2398.35</v>
      </c>
      <c r="I9643" s="1" t="str">
        <f aca="false">INDEX(Products!$C$2:$C$51,MATCH(C9643,Products!$A$2:$A$51,0))</f>
        <v>Electronics</v>
      </c>
      <c r="J9643" s="1" t="str">
        <f aca="false">INDEX(Orders!$E$2:$E$8001,MATCH(B9643,Orders!$A$2:$A$8001,0))</f>
        <v>Returned</v>
      </c>
      <c r="K9643" s="1" t="str">
        <f aca="false">LEFT(INDEX(Orders!$C$2:$C$8001,MATCH(B9643,Orders!$A$2:$A$8001,0)),7)</f>
        <v>2025-03</v>
      </c>
    </row>
    <row r="9644" customFormat="false" ht="15" hidden="false" customHeight="true" outlineLevel="0" collapsed="false">
      <c r="A9644" s="1" t="s">
        <v>20114</v>
      </c>
      <c r="B9644" s="1" t="s">
        <v>7145</v>
      </c>
      <c r="C9644" s="1" t="s">
        <v>1940</v>
      </c>
      <c r="D9644" s="1" t="n">
        <v>1</v>
      </c>
      <c r="E9644" s="16" t="n">
        <v>2374.52</v>
      </c>
      <c r="F9644" s="17" t="n">
        <v>0</v>
      </c>
      <c r="G9644" s="16" t="n">
        <v>2374.52</v>
      </c>
      <c r="I9644" s="1" t="str">
        <f aca="false">INDEX(Products!$C$2:$C$51,MATCH(C9644,Products!$A$2:$A$51,0))</f>
        <v>Fashion</v>
      </c>
      <c r="J9644" s="1" t="str">
        <f aca="false">INDEX(Orders!$E$2:$E$8001,MATCH(B9644,Orders!$A$2:$A$8001,0))</f>
        <v>Delivered</v>
      </c>
      <c r="K9644" s="1" t="str">
        <f aca="false">LEFT(INDEX(Orders!$C$2:$C$8001,MATCH(B9644,Orders!$A$2:$A$8001,0)),7)</f>
        <v>2024-07</v>
      </c>
    </row>
    <row r="9645" customFormat="false" ht="15" hidden="false" customHeight="true" outlineLevel="0" collapsed="false">
      <c r="A9645" s="1" t="s">
        <v>20115</v>
      </c>
      <c r="B9645" s="1" t="s">
        <v>7145</v>
      </c>
      <c r="C9645" s="1" t="s">
        <v>1931</v>
      </c>
      <c r="D9645" s="1" t="n">
        <v>3</v>
      </c>
      <c r="E9645" s="16" t="n">
        <v>1111.28</v>
      </c>
      <c r="F9645" s="17" t="n">
        <v>0.05</v>
      </c>
      <c r="G9645" s="16" t="n">
        <v>3167.15</v>
      </c>
      <c r="I9645" s="1" t="str">
        <f aca="false">INDEX(Products!$C$2:$C$51,MATCH(C9645,Products!$A$2:$A$51,0))</f>
        <v>Electronics</v>
      </c>
      <c r="J9645" s="1" t="str">
        <f aca="false">INDEX(Orders!$E$2:$E$8001,MATCH(B9645,Orders!$A$2:$A$8001,0))</f>
        <v>Delivered</v>
      </c>
      <c r="K9645" s="1" t="str">
        <f aca="false">LEFT(INDEX(Orders!$C$2:$C$8001,MATCH(B9645,Orders!$A$2:$A$8001,0)),7)</f>
        <v>2024-07</v>
      </c>
    </row>
    <row r="9646" customFormat="false" ht="15" hidden="false" customHeight="true" outlineLevel="0" collapsed="false">
      <c r="A9646" s="1" t="s">
        <v>20116</v>
      </c>
      <c r="B9646" s="1" t="s">
        <v>7146</v>
      </c>
      <c r="C9646" s="1" t="s">
        <v>1969</v>
      </c>
      <c r="D9646" s="1" t="n">
        <v>1</v>
      </c>
      <c r="E9646" s="16" t="n">
        <v>9171.98</v>
      </c>
      <c r="F9646" s="17" t="n">
        <v>0.15</v>
      </c>
      <c r="G9646" s="16" t="n">
        <v>7796.18</v>
      </c>
      <c r="I9646" s="1" t="str">
        <f aca="false">INDEX(Products!$C$2:$C$51,MATCH(C9646,Products!$A$2:$A$51,0))</f>
        <v>Home &amp; Kitchen</v>
      </c>
      <c r="J9646" s="1" t="str">
        <f aca="false">INDEX(Orders!$E$2:$E$8001,MATCH(B9646,Orders!$A$2:$A$8001,0))</f>
        <v>Delivered</v>
      </c>
      <c r="K9646" s="1" t="str">
        <f aca="false">LEFT(INDEX(Orders!$C$2:$C$8001,MATCH(B9646,Orders!$A$2:$A$8001,0)),7)</f>
        <v>2025-06</v>
      </c>
    </row>
    <row r="9647" customFormat="false" ht="15" hidden="false" customHeight="true" outlineLevel="0" collapsed="false">
      <c r="A9647" s="1" t="s">
        <v>20117</v>
      </c>
      <c r="B9647" s="1" t="s">
        <v>7147</v>
      </c>
      <c r="C9647" s="1" t="s">
        <v>1984</v>
      </c>
      <c r="D9647" s="1" t="n">
        <v>1</v>
      </c>
      <c r="E9647" s="16" t="n">
        <v>1134.82</v>
      </c>
      <c r="F9647" s="17" t="n">
        <v>0</v>
      </c>
      <c r="G9647" s="16" t="n">
        <v>1134.82</v>
      </c>
      <c r="I9647" s="1" t="str">
        <f aca="false">INDEX(Products!$C$2:$C$51,MATCH(C9647,Products!$A$2:$A$51,0))</f>
        <v>Beauty &amp; Personal Care</v>
      </c>
      <c r="J9647" s="1" t="str">
        <f aca="false">INDEX(Orders!$E$2:$E$8001,MATCH(B9647,Orders!$A$2:$A$8001,0))</f>
        <v>Delivered</v>
      </c>
      <c r="K9647" s="1" t="str">
        <f aca="false">LEFT(INDEX(Orders!$C$2:$C$8001,MATCH(B9647,Orders!$A$2:$A$8001,0)),7)</f>
        <v>2025-12</v>
      </c>
    </row>
    <row r="9648" customFormat="false" ht="15" hidden="false" customHeight="true" outlineLevel="0" collapsed="false">
      <c r="A9648" s="1" t="s">
        <v>20118</v>
      </c>
      <c r="B9648" s="1" t="s">
        <v>7147</v>
      </c>
      <c r="C9648" s="1" t="s">
        <v>1976</v>
      </c>
      <c r="D9648" s="1" t="n">
        <v>1</v>
      </c>
      <c r="E9648" s="16" t="n">
        <v>1603.35</v>
      </c>
      <c r="F9648" s="17" t="n">
        <v>0.05</v>
      </c>
      <c r="G9648" s="16" t="n">
        <v>1523.18</v>
      </c>
      <c r="I9648" s="1" t="str">
        <f aca="false">INDEX(Products!$C$2:$C$51,MATCH(C9648,Products!$A$2:$A$51,0))</f>
        <v>Beauty &amp; Personal Care</v>
      </c>
      <c r="J9648" s="1" t="str">
        <f aca="false">INDEX(Orders!$E$2:$E$8001,MATCH(B9648,Orders!$A$2:$A$8001,0))</f>
        <v>Delivered</v>
      </c>
      <c r="K9648" s="1" t="str">
        <f aca="false">LEFT(INDEX(Orders!$C$2:$C$8001,MATCH(B9648,Orders!$A$2:$A$8001,0)),7)</f>
        <v>2025-12</v>
      </c>
    </row>
    <row r="9649" customFormat="false" ht="15" hidden="false" customHeight="true" outlineLevel="0" collapsed="false">
      <c r="A9649" s="1" t="s">
        <v>20119</v>
      </c>
      <c r="B9649" s="1" t="s">
        <v>7148</v>
      </c>
      <c r="C9649" s="1" t="s">
        <v>1979</v>
      </c>
      <c r="D9649" s="1" t="n">
        <v>2</v>
      </c>
      <c r="E9649" s="16" t="n">
        <v>623</v>
      </c>
      <c r="F9649" s="17" t="n">
        <v>0.2</v>
      </c>
      <c r="G9649" s="16" t="n">
        <v>996.8</v>
      </c>
      <c r="I9649" s="1" t="str">
        <f aca="false">INDEX(Products!$C$2:$C$51,MATCH(C9649,Products!$A$2:$A$51,0))</f>
        <v>Beauty &amp; Personal Care</v>
      </c>
      <c r="J9649" s="1" t="str">
        <f aca="false">INDEX(Orders!$E$2:$E$8001,MATCH(B9649,Orders!$A$2:$A$8001,0))</f>
        <v>Delivered</v>
      </c>
      <c r="K9649" s="1" t="str">
        <f aca="false">LEFT(INDEX(Orders!$C$2:$C$8001,MATCH(B9649,Orders!$A$2:$A$8001,0)),7)</f>
        <v>2025-06</v>
      </c>
    </row>
    <row r="9650" customFormat="false" ht="15" hidden="false" customHeight="true" outlineLevel="0" collapsed="false">
      <c r="A9650" s="1" t="s">
        <v>20120</v>
      </c>
      <c r="B9650" s="1" t="s">
        <v>7149</v>
      </c>
      <c r="C9650" s="1" t="s">
        <v>1982</v>
      </c>
      <c r="D9650" s="1" t="n">
        <v>2</v>
      </c>
      <c r="E9650" s="16" t="n">
        <v>1808.21</v>
      </c>
      <c r="F9650" s="17" t="n">
        <v>0.05</v>
      </c>
      <c r="G9650" s="16" t="n">
        <v>3435.6</v>
      </c>
      <c r="I9650" s="1" t="str">
        <f aca="false">INDEX(Products!$C$2:$C$51,MATCH(C9650,Products!$A$2:$A$51,0))</f>
        <v>Beauty &amp; Personal Care</v>
      </c>
      <c r="J9650" s="1" t="str">
        <f aca="false">INDEX(Orders!$E$2:$E$8001,MATCH(B9650,Orders!$A$2:$A$8001,0))</f>
        <v>Delivered</v>
      </c>
      <c r="K9650" s="1" t="str">
        <f aca="false">LEFT(INDEX(Orders!$C$2:$C$8001,MATCH(B9650,Orders!$A$2:$A$8001,0)),7)</f>
        <v>2025-11</v>
      </c>
    </row>
    <row r="9651" customFormat="false" ht="15" hidden="false" customHeight="true" outlineLevel="0" collapsed="false">
      <c r="A9651" s="1" t="s">
        <v>20121</v>
      </c>
      <c r="B9651" s="1" t="s">
        <v>7150</v>
      </c>
      <c r="C9651" s="1" t="s">
        <v>1940</v>
      </c>
      <c r="D9651" s="1" t="n">
        <v>1</v>
      </c>
      <c r="E9651" s="16" t="n">
        <v>2374.52</v>
      </c>
      <c r="F9651" s="17" t="n">
        <v>0.05</v>
      </c>
      <c r="G9651" s="16" t="n">
        <v>2255.79</v>
      </c>
      <c r="I9651" s="1" t="str">
        <f aca="false">INDEX(Products!$C$2:$C$51,MATCH(C9651,Products!$A$2:$A$51,0))</f>
        <v>Fashion</v>
      </c>
      <c r="J9651" s="1" t="str">
        <f aca="false">INDEX(Orders!$E$2:$E$8001,MATCH(B9651,Orders!$A$2:$A$8001,0))</f>
        <v>Delivered</v>
      </c>
      <c r="K9651" s="1" t="str">
        <f aca="false">LEFT(INDEX(Orders!$C$2:$C$8001,MATCH(B9651,Orders!$A$2:$A$8001,0)),7)</f>
        <v>2025-12</v>
      </c>
    </row>
    <row r="9652" customFormat="false" ht="15" hidden="false" customHeight="true" outlineLevel="0" collapsed="false">
      <c r="A9652" s="1" t="s">
        <v>20122</v>
      </c>
      <c r="B9652" s="1" t="s">
        <v>7150</v>
      </c>
      <c r="C9652" s="1" t="s">
        <v>1930</v>
      </c>
      <c r="D9652" s="1" t="n">
        <v>1</v>
      </c>
      <c r="E9652" s="16" t="n">
        <v>2398.35</v>
      </c>
      <c r="F9652" s="17" t="n">
        <v>0.2</v>
      </c>
      <c r="G9652" s="16" t="n">
        <v>1918.68</v>
      </c>
      <c r="I9652" s="1" t="str">
        <f aca="false">INDEX(Products!$C$2:$C$51,MATCH(C9652,Products!$A$2:$A$51,0))</f>
        <v>Electronics</v>
      </c>
      <c r="J9652" s="1" t="str">
        <f aca="false">INDEX(Orders!$E$2:$E$8001,MATCH(B9652,Orders!$A$2:$A$8001,0))</f>
        <v>Delivered</v>
      </c>
      <c r="K9652" s="1" t="str">
        <f aca="false">LEFT(INDEX(Orders!$C$2:$C$8001,MATCH(B9652,Orders!$A$2:$A$8001,0)),7)</f>
        <v>2025-12</v>
      </c>
    </row>
    <row r="9653" customFormat="false" ht="15" hidden="false" customHeight="true" outlineLevel="0" collapsed="false">
      <c r="A9653" s="1" t="s">
        <v>20123</v>
      </c>
      <c r="B9653" s="1" t="s">
        <v>7151</v>
      </c>
      <c r="C9653" s="1" t="s">
        <v>1930</v>
      </c>
      <c r="D9653" s="1" t="n">
        <v>2</v>
      </c>
      <c r="E9653" s="16" t="n">
        <v>2398.35</v>
      </c>
      <c r="F9653" s="17" t="n">
        <v>0</v>
      </c>
      <c r="G9653" s="16" t="n">
        <v>4796.7</v>
      </c>
      <c r="I9653" s="1" t="str">
        <f aca="false">INDEX(Products!$C$2:$C$51,MATCH(C9653,Products!$A$2:$A$51,0))</f>
        <v>Electronics</v>
      </c>
      <c r="J9653" s="1" t="str">
        <f aca="false">INDEX(Orders!$E$2:$E$8001,MATCH(B9653,Orders!$A$2:$A$8001,0))</f>
        <v>Delivered</v>
      </c>
      <c r="K9653" s="1" t="str">
        <f aca="false">LEFT(INDEX(Orders!$C$2:$C$8001,MATCH(B9653,Orders!$A$2:$A$8001,0)),7)</f>
        <v>2024-08</v>
      </c>
    </row>
    <row r="9654" customFormat="false" ht="15" hidden="false" customHeight="true" outlineLevel="0" collapsed="false">
      <c r="A9654" s="1" t="s">
        <v>20124</v>
      </c>
      <c r="B9654" s="1" t="s">
        <v>7151</v>
      </c>
      <c r="C9654" s="1" t="s">
        <v>2006</v>
      </c>
      <c r="D9654" s="1" t="n">
        <v>2</v>
      </c>
      <c r="E9654" s="16" t="n">
        <v>482.17</v>
      </c>
      <c r="F9654" s="17" t="n">
        <v>0.05</v>
      </c>
      <c r="G9654" s="16" t="n">
        <v>916.12</v>
      </c>
      <c r="I9654" s="1" t="str">
        <f aca="false">INDEX(Products!$C$2:$C$51,MATCH(C9654,Products!$A$2:$A$51,0))</f>
        <v>Books &amp; Stationery</v>
      </c>
      <c r="J9654" s="1" t="str">
        <f aca="false">INDEX(Orders!$E$2:$E$8001,MATCH(B9654,Orders!$A$2:$A$8001,0))</f>
        <v>Delivered</v>
      </c>
      <c r="K9654" s="1" t="str">
        <f aca="false">LEFT(INDEX(Orders!$C$2:$C$8001,MATCH(B9654,Orders!$A$2:$A$8001,0)),7)</f>
        <v>2024-08</v>
      </c>
    </row>
    <row r="9655" customFormat="false" ht="15" hidden="false" customHeight="true" outlineLevel="0" collapsed="false">
      <c r="A9655" s="1" t="s">
        <v>20125</v>
      </c>
      <c r="B9655" s="1" t="s">
        <v>7151</v>
      </c>
      <c r="C9655" s="1" t="s">
        <v>1976</v>
      </c>
      <c r="D9655" s="1" t="n">
        <v>1</v>
      </c>
      <c r="E9655" s="16" t="n">
        <v>1603.35</v>
      </c>
      <c r="F9655" s="17" t="n">
        <v>0</v>
      </c>
      <c r="G9655" s="16" t="n">
        <v>1603.35</v>
      </c>
      <c r="I9655" s="1" t="str">
        <f aca="false">INDEX(Products!$C$2:$C$51,MATCH(C9655,Products!$A$2:$A$51,0))</f>
        <v>Beauty &amp; Personal Care</v>
      </c>
      <c r="J9655" s="1" t="str">
        <f aca="false">INDEX(Orders!$E$2:$E$8001,MATCH(B9655,Orders!$A$2:$A$8001,0))</f>
        <v>Delivered</v>
      </c>
      <c r="K9655" s="1" t="str">
        <f aca="false">LEFT(INDEX(Orders!$C$2:$C$8001,MATCH(B9655,Orders!$A$2:$A$8001,0)),7)</f>
        <v>2024-08</v>
      </c>
    </row>
    <row r="9656" customFormat="false" ht="15" hidden="false" customHeight="true" outlineLevel="0" collapsed="false">
      <c r="A9656" s="1" t="s">
        <v>20126</v>
      </c>
      <c r="B9656" s="1" t="s">
        <v>7152</v>
      </c>
      <c r="C9656" s="1" t="s">
        <v>1976</v>
      </c>
      <c r="D9656" s="1" t="n">
        <v>1</v>
      </c>
      <c r="E9656" s="16" t="n">
        <v>1603.35</v>
      </c>
      <c r="F9656" s="17" t="n">
        <v>0.2</v>
      </c>
      <c r="G9656" s="16" t="n">
        <v>1282.68</v>
      </c>
      <c r="I9656" s="1" t="str">
        <f aca="false">INDEX(Products!$C$2:$C$51,MATCH(C9656,Products!$A$2:$A$51,0))</f>
        <v>Beauty &amp; Personal Care</v>
      </c>
      <c r="J9656" s="1" t="str">
        <f aca="false">INDEX(Orders!$E$2:$E$8001,MATCH(B9656,Orders!$A$2:$A$8001,0))</f>
        <v>Delivered</v>
      </c>
      <c r="K9656" s="1" t="str">
        <f aca="false">LEFT(INDEX(Orders!$C$2:$C$8001,MATCH(B9656,Orders!$A$2:$A$8001,0)),7)</f>
        <v>2025-05</v>
      </c>
    </row>
    <row r="9657" customFormat="false" ht="15" hidden="false" customHeight="true" outlineLevel="0" collapsed="false">
      <c r="A9657" s="1" t="s">
        <v>20127</v>
      </c>
      <c r="B9657" s="1" t="s">
        <v>7152</v>
      </c>
      <c r="C9657" s="1" t="s">
        <v>2007</v>
      </c>
      <c r="D9657" s="1" t="n">
        <v>3</v>
      </c>
      <c r="E9657" s="16" t="n">
        <v>750.27</v>
      </c>
      <c r="F9657" s="17" t="n">
        <v>0.1</v>
      </c>
      <c r="G9657" s="16" t="n">
        <v>2025.73</v>
      </c>
      <c r="I9657" s="1" t="str">
        <f aca="false">INDEX(Products!$C$2:$C$51,MATCH(C9657,Products!$A$2:$A$51,0))</f>
        <v>Books &amp; Stationery</v>
      </c>
      <c r="J9657" s="1" t="str">
        <f aca="false">INDEX(Orders!$E$2:$E$8001,MATCH(B9657,Orders!$A$2:$A$8001,0))</f>
        <v>Delivered</v>
      </c>
      <c r="K9657" s="1" t="str">
        <f aca="false">LEFT(INDEX(Orders!$C$2:$C$8001,MATCH(B9657,Orders!$A$2:$A$8001,0)),7)</f>
        <v>2025-05</v>
      </c>
    </row>
    <row r="9658" customFormat="false" ht="15" hidden="false" customHeight="true" outlineLevel="0" collapsed="false">
      <c r="A9658" s="1" t="s">
        <v>20128</v>
      </c>
      <c r="B9658" s="1" t="s">
        <v>7152</v>
      </c>
      <c r="C9658" s="1" t="s">
        <v>1940</v>
      </c>
      <c r="D9658" s="1" t="n">
        <v>1</v>
      </c>
      <c r="E9658" s="16" t="n">
        <v>2374.52</v>
      </c>
      <c r="F9658" s="17" t="n">
        <v>0.15</v>
      </c>
      <c r="G9658" s="16" t="n">
        <v>2018.34</v>
      </c>
      <c r="I9658" s="1" t="str">
        <f aca="false">INDEX(Products!$C$2:$C$51,MATCH(C9658,Products!$A$2:$A$51,0))</f>
        <v>Fashion</v>
      </c>
      <c r="J9658" s="1" t="str">
        <f aca="false">INDEX(Orders!$E$2:$E$8001,MATCH(B9658,Orders!$A$2:$A$8001,0))</f>
        <v>Delivered</v>
      </c>
      <c r="K9658" s="1" t="str">
        <f aca="false">LEFT(INDEX(Orders!$C$2:$C$8001,MATCH(B9658,Orders!$A$2:$A$8001,0)),7)</f>
        <v>2025-05</v>
      </c>
    </row>
    <row r="9659" customFormat="false" ht="15" hidden="false" customHeight="true" outlineLevel="0" collapsed="false">
      <c r="A9659" s="1" t="s">
        <v>20129</v>
      </c>
      <c r="B9659" s="1" t="s">
        <v>7153</v>
      </c>
      <c r="C9659" s="1" t="s">
        <v>1924</v>
      </c>
      <c r="D9659" s="1" t="n">
        <v>1</v>
      </c>
      <c r="E9659" s="16" t="n">
        <v>1971</v>
      </c>
      <c r="F9659" s="17" t="n">
        <v>0.05</v>
      </c>
      <c r="G9659" s="16" t="n">
        <v>1872.45</v>
      </c>
      <c r="I9659" s="1" t="str">
        <f aca="false">INDEX(Products!$C$2:$C$51,MATCH(C9659,Products!$A$2:$A$51,0))</f>
        <v>Electronics</v>
      </c>
      <c r="J9659" s="1" t="str">
        <f aca="false">INDEX(Orders!$E$2:$E$8001,MATCH(B9659,Orders!$A$2:$A$8001,0))</f>
        <v>Delivered</v>
      </c>
      <c r="K9659" s="1" t="str">
        <f aca="false">LEFT(INDEX(Orders!$C$2:$C$8001,MATCH(B9659,Orders!$A$2:$A$8001,0)),7)</f>
        <v>2024-03</v>
      </c>
    </row>
    <row r="9660" customFormat="false" ht="15" hidden="false" customHeight="true" outlineLevel="0" collapsed="false">
      <c r="A9660" s="1" t="s">
        <v>20130</v>
      </c>
      <c r="B9660" s="1" t="s">
        <v>7154</v>
      </c>
      <c r="C9660" s="1" t="s">
        <v>1997</v>
      </c>
      <c r="D9660" s="1" t="n">
        <v>1</v>
      </c>
      <c r="E9660" s="16" t="n">
        <v>311.15</v>
      </c>
      <c r="F9660" s="17" t="n">
        <v>0.05</v>
      </c>
      <c r="G9660" s="16" t="n">
        <v>295.59</v>
      </c>
      <c r="I9660" s="1" t="str">
        <f aca="false">INDEX(Products!$C$2:$C$51,MATCH(C9660,Products!$A$2:$A$51,0))</f>
        <v>Sports &amp; Fitness</v>
      </c>
      <c r="J9660" s="1" t="str">
        <f aca="false">INDEX(Orders!$E$2:$E$8001,MATCH(B9660,Orders!$A$2:$A$8001,0))</f>
        <v>Delivered</v>
      </c>
      <c r="K9660" s="1" t="str">
        <f aca="false">LEFT(INDEX(Orders!$C$2:$C$8001,MATCH(B9660,Orders!$A$2:$A$8001,0)),7)</f>
        <v>2024-08</v>
      </c>
    </row>
    <row r="9661" customFormat="false" ht="15" hidden="false" customHeight="true" outlineLevel="0" collapsed="false">
      <c r="A9661" s="1" t="s">
        <v>20131</v>
      </c>
      <c r="B9661" s="1" t="s">
        <v>7155</v>
      </c>
      <c r="C9661" s="1" t="s">
        <v>1957</v>
      </c>
      <c r="D9661" s="1" t="n">
        <v>1</v>
      </c>
      <c r="E9661" s="16" t="n">
        <v>1469.28</v>
      </c>
      <c r="F9661" s="17" t="n">
        <v>0</v>
      </c>
      <c r="G9661" s="16" t="n">
        <v>1469.28</v>
      </c>
      <c r="I9661" s="1" t="str">
        <f aca="false">INDEX(Products!$C$2:$C$51,MATCH(C9661,Products!$A$2:$A$51,0))</f>
        <v>Home &amp; Kitchen</v>
      </c>
      <c r="J9661" s="1" t="str">
        <f aca="false">INDEX(Orders!$E$2:$E$8001,MATCH(B9661,Orders!$A$2:$A$8001,0))</f>
        <v>Delivered</v>
      </c>
      <c r="K9661" s="1" t="str">
        <f aca="false">LEFT(INDEX(Orders!$C$2:$C$8001,MATCH(B9661,Orders!$A$2:$A$8001,0)),7)</f>
        <v>2024-01</v>
      </c>
    </row>
    <row r="9662" customFormat="false" ht="15" hidden="false" customHeight="true" outlineLevel="0" collapsed="false">
      <c r="A9662" s="1" t="s">
        <v>20132</v>
      </c>
      <c r="B9662" s="1" t="s">
        <v>7156</v>
      </c>
      <c r="C9662" s="1" t="s">
        <v>1937</v>
      </c>
      <c r="D9662" s="1" t="n">
        <v>2</v>
      </c>
      <c r="E9662" s="16" t="n">
        <v>1364.75</v>
      </c>
      <c r="F9662" s="17" t="n">
        <v>0</v>
      </c>
      <c r="G9662" s="16" t="n">
        <v>2729.5</v>
      </c>
      <c r="I9662" s="1" t="str">
        <f aca="false">INDEX(Products!$C$2:$C$51,MATCH(C9662,Products!$A$2:$A$51,0))</f>
        <v>Fashion</v>
      </c>
      <c r="J9662" s="1" t="str">
        <f aca="false">INDEX(Orders!$E$2:$E$8001,MATCH(B9662,Orders!$A$2:$A$8001,0))</f>
        <v>Returned</v>
      </c>
      <c r="K9662" s="1" t="str">
        <f aca="false">LEFT(INDEX(Orders!$C$2:$C$8001,MATCH(B9662,Orders!$A$2:$A$8001,0)),7)</f>
        <v>2025-12</v>
      </c>
    </row>
    <row r="9663" customFormat="false" ht="15" hidden="false" customHeight="true" outlineLevel="0" collapsed="false">
      <c r="A9663" s="1" t="s">
        <v>20133</v>
      </c>
      <c r="B9663" s="1" t="s">
        <v>7157</v>
      </c>
      <c r="C9663" s="1" t="s">
        <v>1930</v>
      </c>
      <c r="D9663" s="1" t="n">
        <v>1</v>
      </c>
      <c r="E9663" s="16" t="n">
        <v>2398.35</v>
      </c>
      <c r="F9663" s="17" t="n">
        <v>0.15</v>
      </c>
      <c r="G9663" s="16" t="n">
        <v>2038.6</v>
      </c>
      <c r="I9663" s="1" t="str">
        <f aca="false">INDEX(Products!$C$2:$C$51,MATCH(C9663,Products!$A$2:$A$51,0))</f>
        <v>Electronics</v>
      </c>
      <c r="J9663" s="1" t="str">
        <f aca="false">INDEX(Orders!$E$2:$E$8001,MATCH(B9663,Orders!$A$2:$A$8001,0))</f>
        <v>Delivered</v>
      </c>
      <c r="K9663" s="1" t="str">
        <f aca="false">LEFT(INDEX(Orders!$C$2:$C$8001,MATCH(B9663,Orders!$A$2:$A$8001,0)),7)</f>
        <v>2025-06</v>
      </c>
    </row>
    <row r="9664" customFormat="false" ht="15" hidden="false" customHeight="true" outlineLevel="0" collapsed="false">
      <c r="A9664" s="1" t="s">
        <v>20134</v>
      </c>
      <c r="B9664" s="1" t="s">
        <v>7158</v>
      </c>
      <c r="C9664" s="1" t="s">
        <v>1976</v>
      </c>
      <c r="D9664" s="1" t="n">
        <v>1</v>
      </c>
      <c r="E9664" s="16" t="n">
        <v>1603.35</v>
      </c>
      <c r="F9664" s="17" t="n">
        <v>0</v>
      </c>
      <c r="G9664" s="16" t="n">
        <v>1603.35</v>
      </c>
      <c r="I9664" s="1" t="str">
        <f aca="false">INDEX(Products!$C$2:$C$51,MATCH(C9664,Products!$A$2:$A$51,0))</f>
        <v>Beauty &amp; Personal Care</v>
      </c>
      <c r="J9664" s="1" t="str">
        <f aca="false">INDEX(Orders!$E$2:$E$8001,MATCH(B9664,Orders!$A$2:$A$8001,0))</f>
        <v>Cancelled</v>
      </c>
      <c r="K9664" s="1" t="str">
        <f aca="false">LEFT(INDEX(Orders!$C$2:$C$8001,MATCH(B9664,Orders!$A$2:$A$8001,0)),7)</f>
        <v>2025-10</v>
      </c>
    </row>
    <row r="9665" customFormat="false" ht="15" hidden="false" customHeight="true" outlineLevel="0" collapsed="false">
      <c r="A9665" s="1" t="s">
        <v>20135</v>
      </c>
      <c r="B9665" s="1" t="s">
        <v>7158</v>
      </c>
      <c r="C9665" s="1" t="s">
        <v>1979</v>
      </c>
      <c r="D9665" s="1" t="n">
        <v>1</v>
      </c>
      <c r="E9665" s="16" t="n">
        <v>623</v>
      </c>
      <c r="F9665" s="17" t="n">
        <v>0.05</v>
      </c>
      <c r="G9665" s="16" t="n">
        <v>591.85</v>
      </c>
      <c r="I9665" s="1" t="str">
        <f aca="false">INDEX(Products!$C$2:$C$51,MATCH(C9665,Products!$A$2:$A$51,0))</f>
        <v>Beauty &amp; Personal Care</v>
      </c>
      <c r="J9665" s="1" t="str">
        <f aca="false">INDEX(Orders!$E$2:$E$8001,MATCH(B9665,Orders!$A$2:$A$8001,0))</f>
        <v>Cancelled</v>
      </c>
      <c r="K9665" s="1" t="str">
        <f aca="false">LEFT(INDEX(Orders!$C$2:$C$8001,MATCH(B9665,Orders!$A$2:$A$8001,0)),7)</f>
        <v>2025-10</v>
      </c>
    </row>
    <row r="9666" customFormat="false" ht="15" hidden="false" customHeight="true" outlineLevel="0" collapsed="false">
      <c r="A9666" s="1" t="s">
        <v>20136</v>
      </c>
      <c r="B9666" s="1" t="s">
        <v>7159</v>
      </c>
      <c r="C9666" s="1" t="s">
        <v>1928</v>
      </c>
      <c r="D9666" s="1" t="n">
        <v>1</v>
      </c>
      <c r="E9666" s="16" t="n">
        <v>657.82</v>
      </c>
      <c r="F9666" s="17" t="n">
        <v>0</v>
      </c>
      <c r="G9666" s="16" t="n">
        <v>657.82</v>
      </c>
      <c r="I9666" s="1" t="str">
        <f aca="false">INDEX(Products!$C$2:$C$51,MATCH(C9666,Products!$A$2:$A$51,0))</f>
        <v>Electronics</v>
      </c>
      <c r="J9666" s="1" t="str">
        <f aca="false">INDEX(Orders!$E$2:$E$8001,MATCH(B9666,Orders!$A$2:$A$8001,0))</f>
        <v>Delivered</v>
      </c>
      <c r="K9666" s="1" t="str">
        <f aca="false">LEFT(INDEX(Orders!$C$2:$C$8001,MATCH(B9666,Orders!$A$2:$A$8001,0)),7)</f>
        <v>2024-02</v>
      </c>
    </row>
    <row r="9667" customFormat="false" ht="15" hidden="false" customHeight="true" outlineLevel="0" collapsed="false">
      <c r="A9667" s="1" t="s">
        <v>20137</v>
      </c>
      <c r="B9667" s="1" t="s">
        <v>7160</v>
      </c>
      <c r="C9667" s="1" t="s">
        <v>1920</v>
      </c>
      <c r="D9667" s="1" t="n">
        <v>1</v>
      </c>
      <c r="E9667" s="16" t="n">
        <v>4273.58</v>
      </c>
      <c r="F9667" s="17" t="n">
        <v>0.15</v>
      </c>
      <c r="G9667" s="16" t="n">
        <v>3632.54</v>
      </c>
      <c r="I9667" s="1" t="str">
        <f aca="false">INDEX(Products!$C$2:$C$51,MATCH(C9667,Products!$A$2:$A$51,0))</f>
        <v>Electronics</v>
      </c>
      <c r="J9667" s="1" t="str">
        <f aca="false">INDEX(Orders!$E$2:$E$8001,MATCH(B9667,Orders!$A$2:$A$8001,0))</f>
        <v>Delivered</v>
      </c>
      <c r="K9667" s="1" t="str">
        <f aca="false">LEFT(INDEX(Orders!$C$2:$C$8001,MATCH(B9667,Orders!$A$2:$A$8001,0)),7)</f>
        <v>2025-10</v>
      </c>
    </row>
    <row r="9668" customFormat="false" ht="15" hidden="false" customHeight="true" outlineLevel="0" collapsed="false">
      <c r="A9668" s="1" t="s">
        <v>20138</v>
      </c>
      <c r="B9668" s="1" t="s">
        <v>7160</v>
      </c>
      <c r="C9668" s="1" t="s">
        <v>1930</v>
      </c>
      <c r="D9668" s="1" t="n">
        <v>1</v>
      </c>
      <c r="E9668" s="16" t="n">
        <v>2398.35</v>
      </c>
      <c r="F9668" s="17" t="n">
        <v>0</v>
      </c>
      <c r="G9668" s="16" t="n">
        <v>2398.35</v>
      </c>
      <c r="I9668" s="1" t="str">
        <f aca="false">INDEX(Products!$C$2:$C$51,MATCH(C9668,Products!$A$2:$A$51,0))</f>
        <v>Electronics</v>
      </c>
      <c r="J9668" s="1" t="str">
        <f aca="false">INDEX(Orders!$E$2:$E$8001,MATCH(B9668,Orders!$A$2:$A$8001,0))</f>
        <v>Delivered</v>
      </c>
      <c r="K9668" s="1" t="str">
        <f aca="false">LEFT(INDEX(Orders!$C$2:$C$8001,MATCH(B9668,Orders!$A$2:$A$8001,0)),7)</f>
        <v>2025-10</v>
      </c>
    </row>
    <row r="9669" customFormat="false" ht="15" hidden="false" customHeight="true" outlineLevel="0" collapsed="false">
      <c r="A9669" s="1" t="s">
        <v>20139</v>
      </c>
      <c r="B9669" s="1" t="s">
        <v>7161</v>
      </c>
      <c r="C9669" s="1" t="s">
        <v>1930</v>
      </c>
      <c r="D9669" s="1" t="n">
        <v>2</v>
      </c>
      <c r="E9669" s="16" t="n">
        <v>2398.35</v>
      </c>
      <c r="F9669" s="17" t="n">
        <v>0.2</v>
      </c>
      <c r="G9669" s="16" t="n">
        <v>3837.36</v>
      </c>
      <c r="I9669" s="1" t="str">
        <f aca="false">INDEX(Products!$C$2:$C$51,MATCH(C9669,Products!$A$2:$A$51,0))</f>
        <v>Electronics</v>
      </c>
      <c r="J9669" s="1" t="str">
        <f aca="false">INDEX(Orders!$E$2:$E$8001,MATCH(B9669,Orders!$A$2:$A$8001,0))</f>
        <v>Delivered</v>
      </c>
      <c r="K9669" s="1" t="str">
        <f aca="false">LEFT(INDEX(Orders!$C$2:$C$8001,MATCH(B9669,Orders!$A$2:$A$8001,0)),7)</f>
        <v>2025-06</v>
      </c>
    </row>
    <row r="9670" customFormat="false" ht="15" hidden="false" customHeight="true" outlineLevel="0" collapsed="false">
      <c r="A9670" s="1" t="s">
        <v>20140</v>
      </c>
      <c r="B9670" s="1" t="s">
        <v>7161</v>
      </c>
      <c r="C9670" s="1" t="s">
        <v>1971</v>
      </c>
      <c r="D9670" s="1" t="n">
        <v>1</v>
      </c>
      <c r="E9670" s="16" t="n">
        <v>2073.63</v>
      </c>
      <c r="F9670" s="17" t="n">
        <v>0.2</v>
      </c>
      <c r="G9670" s="16" t="n">
        <v>1658.9</v>
      </c>
      <c r="I9670" s="1" t="str">
        <f aca="false">INDEX(Products!$C$2:$C$51,MATCH(C9670,Products!$A$2:$A$51,0))</f>
        <v>Home &amp; Kitchen</v>
      </c>
      <c r="J9670" s="1" t="str">
        <f aca="false">INDEX(Orders!$E$2:$E$8001,MATCH(B9670,Orders!$A$2:$A$8001,0))</f>
        <v>Delivered</v>
      </c>
      <c r="K9670" s="1" t="str">
        <f aca="false">LEFT(INDEX(Orders!$C$2:$C$8001,MATCH(B9670,Orders!$A$2:$A$8001,0)),7)</f>
        <v>2025-06</v>
      </c>
    </row>
    <row r="9671" customFormat="false" ht="15" hidden="false" customHeight="true" outlineLevel="0" collapsed="false">
      <c r="A9671" s="1" t="s">
        <v>20141</v>
      </c>
      <c r="B9671" s="1" t="s">
        <v>7161</v>
      </c>
      <c r="C9671" s="1" t="s">
        <v>2007</v>
      </c>
      <c r="D9671" s="1" t="n">
        <v>1</v>
      </c>
      <c r="E9671" s="16" t="n">
        <v>750.27</v>
      </c>
      <c r="F9671" s="17" t="n">
        <v>0</v>
      </c>
      <c r="G9671" s="16" t="n">
        <v>750.27</v>
      </c>
      <c r="I9671" s="1" t="str">
        <f aca="false">INDEX(Products!$C$2:$C$51,MATCH(C9671,Products!$A$2:$A$51,0))</f>
        <v>Books &amp; Stationery</v>
      </c>
      <c r="J9671" s="1" t="str">
        <f aca="false">INDEX(Orders!$E$2:$E$8001,MATCH(B9671,Orders!$A$2:$A$8001,0))</f>
        <v>Delivered</v>
      </c>
      <c r="K9671" s="1" t="str">
        <f aca="false">LEFT(INDEX(Orders!$C$2:$C$8001,MATCH(B9671,Orders!$A$2:$A$8001,0)),7)</f>
        <v>2025-06</v>
      </c>
    </row>
    <row r="9672" customFormat="false" ht="15" hidden="false" customHeight="true" outlineLevel="0" collapsed="false">
      <c r="A9672" s="1" t="s">
        <v>20142</v>
      </c>
      <c r="B9672" s="1" t="s">
        <v>7162</v>
      </c>
      <c r="C9672" s="1" t="s">
        <v>1975</v>
      </c>
      <c r="D9672" s="1" t="n">
        <v>1</v>
      </c>
      <c r="E9672" s="16" t="n">
        <v>862.99</v>
      </c>
      <c r="F9672" s="17" t="n">
        <v>0</v>
      </c>
      <c r="G9672" s="16" t="n">
        <v>862.99</v>
      </c>
      <c r="I9672" s="1" t="str">
        <f aca="false">INDEX(Products!$C$2:$C$51,MATCH(C9672,Products!$A$2:$A$51,0))</f>
        <v>Beauty &amp; Personal Care</v>
      </c>
      <c r="J9672" s="1" t="str">
        <f aca="false">INDEX(Orders!$E$2:$E$8001,MATCH(B9672,Orders!$A$2:$A$8001,0))</f>
        <v>Delivered</v>
      </c>
      <c r="K9672" s="1" t="str">
        <f aca="false">LEFT(INDEX(Orders!$C$2:$C$8001,MATCH(B9672,Orders!$A$2:$A$8001,0)),7)</f>
        <v>2025-11</v>
      </c>
    </row>
    <row r="9673" customFormat="false" ht="15" hidden="false" customHeight="true" outlineLevel="0" collapsed="false">
      <c r="A9673" s="1" t="s">
        <v>20143</v>
      </c>
      <c r="B9673" s="1" t="s">
        <v>7162</v>
      </c>
      <c r="C9673" s="1" t="s">
        <v>1930</v>
      </c>
      <c r="D9673" s="1" t="n">
        <v>1</v>
      </c>
      <c r="E9673" s="16" t="n">
        <v>2398.35</v>
      </c>
      <c r="F9673" s="17" t="n">
        <v>0.05</v>
      </c>
      <c r="G9673" s="16" t="n">
        <v>2278.43</v>
      </c>
      <c r="I9673" s="1" t="str">
        <f aca="false">INDEX(Products!$C$2:$C$51,MATCH(C9673,Products!$A$2:$A$51,0))</f>
        <v>Electronics</v>
      </c>
      <c r="J9673" s="1" t="str">
        <f aca="false">INDEX(Orders!$E$2:$E$8001,MATCH(B9673,Orders!$A$2:$A$8001,0))</f>
        <v>Delivered</v>
      </c>
      <c r="K9673" s="1" t="str">
        <f aca="false">LEFT(INDEX(Orders!$C$2:$C$8001,MATCH(B9673,Orders!$A$2:$A$8001,0)),7)</f>
        <v>2025-11</v>
      </c>
    </row>
    <row r="9674" customFormat="false" ht="15" hidden="false" customHeight="true" outlineLevel="0" collapsed="false">
      <c r="A9674" s="1" t="s">
        <v>20144</v>
      </c>
      <c r="B9674" s="1" t="s">
        <v>7162</v>
      </c>
      <c r="C9674" s="1" t="s">
        <v>1931</v>
      </c>
      <c r="D9674" s="1" t="n">
        <v>2</v>
      </c>
      <c r="E9674" s="16" t="n">
        <v>1111.28</v>
      </c>
      <c r="F9674" s="17" t="n">
        <v>0.1</v>
      </c>
      <c r="G9674" s="16" t="n">
        <v>2000.3</v>
      </c>
      <c r="I9674" s="1" t="str">
        <f aca="false">INDEX(Products!$C$2:$C$51,MATCH(C9674,Products!$A$2:$A$51,0))</f>
        <v>Electronics</v>
      </c>
      <c r="J9674" s="1" t="str">
        <f aca="false">INDEX(Orders!$E$2:$E$8001,MATCH(B9674,Orders!$A$2:$A$8001,0))</f>
        <v>Delivered</v>
      </c>
      <c r="K9674" s="1" t="str">
        <f aca="false">LEFT(INDEX(Orders!$C$2:$C$8001,MATCH(B9674,Orders!$A$2:$A$8001,0)),7)</f>
        <v>2025-11</v>
      </c>
    </row>
    <row r="9675" customFormat="false" ht="15" hidden="false" customHeight="true" outlineLevel="0" collapsed="false">
      <c r="A9675" s="1" t="s">
        <v>20145</v>
      </c>
      <c r="B9675" s="1" t="s">
        <v>7163</v>
      </c>
      <c r="C9675" s="1" t="s">
        <v>1959</v>
      </c>
      <c r="D9675" s="1" t="n">
        <v>3</v>
      </c>
      <c r="E9675" s="16" t="n">
        <v>2142.79</v>
      </c>
      <c r="F9675" s="17" t="n">
        <v>0.2</v>
      </c>
      <c r="G9675" s="16" t="n">
        <v>5142.7</v>
      </c>
      <c r="I9675" s="1" t="str">
        <f aca="false">INDEX(Products!$C$2:$C$51,MATCH(C9675,Products!$A$2:$A$51,0))</f>
        <v>Home &amp; Kitchen</v>
      </c>
      <c r="J9675" s="1" t="str">
        <f aca="false">INDEX(Orders!$E$2:$E$8001,MATCH(B9675,Orders!$A$2:$A$8001,0))</f>
        <v>Returned</v>
      </c>
      <c r="K9675" s="1" t="str">
        <f aca="false">LEFT(INDEX(Orders!$C$2:$C$8001,MATCH(B9675,Orders!$A$2:$A$8001,0)),7)</f>
        <v>2025-05</v>
      </c>
    </row>
    <row r="9676" customFormat="false" ht="15" hidden="false" customHeight="true" outlineLevel="0" collapsed="false">
      <c r="A9676" s="1" t="s">
        <v>20146</v>
      </c>
      <c r="B9676" s="1" t="s">
        <v>7163</v>
      </c>
      <c r="C9676" s="1" t="s">
        <v>1940</v>
      </c>
      <c r="D9676" s="1" t="n">
        <v>1</v>
      </c>
      <c r="E9676" s="16" t="n">
        <v>2374.52</v>
      </c>
      <c r="F9676" s="17" t="n">
        <v>0</v>
      </c>
      <c r="G9676" s="16" t="n">
        <v>2374.52</v>
      </c>
      <c r="I9676" s="1" t="str">
        <f aca="false">INDEX(Products!$C$2:$C$51,MATCH(C9676,Products!$A$2:$A$51,0))</f>
        <v>Fashion</v>
      </c>
      <c r="J9676" s="1" t="str">
        <f aca="false">INDEX(Orders!$E$2:$E$8001,MATCH(B9676,Orders!$A$2:$A$8001,0))</f>
        <v>Returned</v>
      </c>
      <c r="K9676" s="1" t="str">
        <f aca="false">LEFT(INDEX(Orders!$C$2:$C$8001,MATCH(B9676,Orders!$A$2:$A$8001,0)),7)</f>
        <v>2025-05</v>
      </c>
    </row>
    <row r="9677" customFormat="false" ht="15" hidden="false" customHeight="true" outlineLevel="0" collapsed="false">
      <c r="A9677" s="1" t="s">
        <v>20147</v>
      </c>
      <c r="B9677" s="1" t="s">
        <v>7164</v>
      </c>
      <c r="C9677" s="1" t="s">
        <v>2006</v>
      </c>
      <c r="D9677" s="1" t="n">
        <v>2</v>
      </c>
      <c r="E9677" s="16" t="n">
        <v>482.17</v>
      </c>
      <c r="F9677" s="17" t="n">
        <v>0</v>
      </c>
      <c r="G9677" s="16" t="n">
        <v>964.34</v>
      </c>
      <c r="I9677" s="1" t="str">
        <f aca="false">INDEX(Products!$C$2:$C$51,MATCH(C9677,Products!$A$2:$A$51,0))</f>
        <v>Books &amp; Stationery</v>
      </c>
      <c r="J9677" s="1" t="str">
        <f aca="false">INDEX(Orders!$E$2:$E$8001,MATCH(B9677,Orders!$A$2:$A$8001,0))</f>
        <v>Delivered</v>
      </c>
      <c r="K9677" s="1" t="str">
        <f aca="false">LEFT(INDEX(Orders!$C$2:$C$8001,MATCH(B9677,Orders!$A$2:$A$8001,0)),7)</f>
        <v>2025-06</v>
      </c>
    </row>
    <row r="9678" customFormat="false" ht="15" hidden="false" customHeight="true" outlineLevel="0" collapsed="false">
      <c r="A9678" s="1" t="s">
        <v>20148</v>
      </c>
      <c r="B9678" s="1" t="s">
        <v>7165</v>
      </c>
      <c r="C9678" s="1" t="s">
        <v>1969</v>
      </c>
      <c r="D9678" s="1" t="n">
        <v>3</v>
      </c>
      <c r="E9678" s="16" t="n">
        <v>9171.98</v>
      </c>
      <c r="F9678" s="17" t="n">
        <v>0.05</v>
      </c>
      <c r="G9678" s="16" t="n">
        <v>26140.14</v>
      </c>
      <c r="I9678" s="1" t="str">
        <f aca="false">INDEX(Products!$C$2:$C$51,MATCH(C9678,Products!$A$2:$A$51,0))</f>
        <v>Home &amp; Kitchen</v>
      </c>
      <c r="J9678" s="1" t="str">
        <f aca="false">INDEX(Orders!$E$2:$E$8001,MATCH(B9678,Orders!$A$2:$A$8001,0))</f>
        <v>Returned</v>
      </c>
      <c r="K9678" s="1" t="str">
        <f aca="false">LEFT(INDEX(Orders!$C$2:$C$8001,MATCH(B9678,Orders!$A$2:$A$8001,0)),7)</f>
        <v>2024-07</v>
      </c>
    </row>
    <row r="9679" customFormat="false" ht="15" hidden="false" customHeight="true" outlineLevel="0" collapsed="false">
      <c r="A9679" s="1" t="s">
        <v>20149</v>
      </c>
      <c r="B9679" s="1" t="s">
        <v>7165</v>
      </c>
      <c r="C9679" s="1" t="s">
        <v>1918</v>
      </c>
      <c r="D9679" s="1" t="n">
        <v>2</v>
      </c>
      <c r="E9679" s="16" t="n">
        <v>2978.99</v>
      </c>
      <c r="F9679" s="17" t="n">
        <v>0.2</v>
      </c>
      <c r="G9679" s="16" t="n">
        <v>4766.38</v>
      </c>
      <c r="I9679" s="1" t="str">
        <f aca="false">INDEX(Products!$C$2:$C$51,MATCH(C9679,Products!$A$2:$A$51,0))</f>
        <v>Electronics</v>
      </c>
      <c r="J9679" s="1" t="str">
        <f aca="false">INDEX(Orders!$E$2:$E$8001,MATCH(B9679,Orders!$A$2:$A$8001,0))</f>
        <v>Returned</v>
      </c>
      <c r="K9679" s="1" t="str">
        <f aca="false">LEFT(INDEX(Orders!$C$2:$C$8001,MATCH(B9679,Orders!$A$2:$A$8001,0)),7)</f>
        <v>2024-07</v>
      </c>
    </row>
    <row r="9680" customFormat="false" ht="15" hidden="false" customHeight="true" outlineLevel="0" collapsed="false">
      <c r="A9680" s="1" t="s">
        <v>20150</v>
      </c>
      <c r="B9680" s="1" t="s">
        <v>7165</v>
      </c>
      <c r="C9680" s="1" t="s">
        <v>1975</v>
      </c>
      <c r="D9680" s="1" t="n">
        <v>3</v>
      </c>
      <c r="E9680" s="16" t="n">
        <v>862.99</v>
      </c>
      <c r="F9680" s="17" t="n">
        <v>0</v>
      </c>
      <c r="G9680" s="16" t="n">
        <v>2588.97</v>
      </c>
      <c r="I9680" s="1" t="str">
        <f aca="false">INDEX(Products!$C$2:$C$51,MATCH(C9680,Products!$A$2:$A$51,0))</f>
        <v>Beauty &amp; Personal Care</v>
      </c>
      <c r="J9680" s="1" t="str">
        <f aca="false">INDEX(Orders!$E$2:$E$8001,MATCH(B9680,Orders!$A$2:$A$8001,0))</f>
        <v>Returned</v>
      </c>
      <c r="K9680" s="1" t="str">
        <f aca="false">LEFT(INDEX(Orders!$C$2:$C$8001,MATCH(B9680,Orders!$A$2:$A$8001,0)),7)</f>
        <v>2024-07</v>
      </c>
    </row>
    <row r="9681" customFormat="false" ht="15" hidden="false" customHeight="true" outlineLevel="0" collapsed="false">
      <c r="A9681" s="1" t="s">
        <v>20151</v>
      </c>
      <c r="B9681" s="1" t="s">
        <v>7165</v>
      </c>
      <c r="C9681" s="1" t="s">
        <v>1990</v>
      </c>
      <c r="D9681" s="1" t="n">
        <v>1</v>
      </c>
      <c r="E9681" s="16" t="n">
        <v>5311.32</v>
      </c>
      <c r="F9681" s="17" t="n">
        <v>0.15</v>
      </c>
      <c r="G9681" s="16" t="n">
        <v>4514.62</v>
      </c>
      <c r="I9681" s="1" t="str">
        <f aca="false">INDEX(Products!$C$2:$C$51,MATCH(C9681,Products!$A$2:$A$51,0))</f>
        <v>Sports &amp; Fitness</v>
      </c>
      <c r="J9681" s="1" t="str">
        <f aca="false">INDEX(Orders!$E$2:$E$8001,MATCH(B9681,Orders!$A$2:$A$8001,0))</f>
        <v>Returned</v>
      </c>
      <c r="K9681" s="1" t="str">
        <f aca="false">LEFT(INDEX(Orders!$C$2:$C$8001,MATCH(B9681,Orders!$A$2:$A$8001,0)),7)</f>
        <v>2024-07</v>
      </c>
    </row>
    <row r="9682" customFormat="false" ht="15" hidden="false" customHeight="true" outlineLevel="0" collapsed="false">
      <c r="A9682" s="1" t="s">
        <v>20152</v>
      </c>
      <c r="B9682" s="1" t="s">
        <v>7165</v>
      </c>
      <c r="C9682" s="1" t="s">
        <v>2006</v>
      </c>
      <c r="D9682" s="1" t="n">
        <v>2</v>
      </c>
      <c r="E9682" s="16" t="n">
        <v>482.17</v>
      </c>
      <c r="F9682" s="17" t="n">
        <v>0</v>
      </c>
      <c r="G9682" s="16" t="n">
        <v>964.34</v>
      </c>
      <c r="I9682" s="1" t="str">
        <f aca="false">INDEX(Products!$C$2:$C$51,MATCH(C9682,Products!$A$2:$A$51,0))</f>
        <v>Books &amp; Stationery</v>
      </c>
      <c r="J9682" s="1" t="str">
        <f aca="false">INDEX(Orders!$E$2:$E$8001,MATCH(B9682,Orders!$A$2:$A$8001,0))</f>
        <v>Returned</v>
      </c>
      <c r="K9682" s="1" t="str">
        <f aca="false">LEFT(INDEX(Orders!$C$2:$C$8001,MATCH(B9682,Orders!$A$2:$A$8001,0)),7)</f>
        <v>2024-07</v>
      </c>
    </row>
    <row r="9683" customFormat="false" ht="15" hidden="false" customHeight="true" outlineLevel="0" collapsed="false">
      <c r="A9683" s="1" t="s">
        <v>20153</v>
      </c>
      <c r="B9683" s="1" t="s">
        <v>7166</v>
      </c>
      <c r="C9683" s="1" t="s">
        <v>1965</v>
      </c>
      <c r="D9683" s="1" t="n">
        <v>2</v>
      </c>
      <c r="E9683" s="16" t="n">
        <v>1145.07</v>
      </c>
      <c r="F9683" s="17" t="n">
        <v>0</v>
      </c>
      <c r="G9683" s="16" t="n">
        <v>2290.14</v>
      </c>
      <c r="I9683" s="1" t="str">
        <f aca="false">INDEX(Products!$C$2:$C$51,MATCH(C9683,Products!$A$2:$A$51,0))</f>
        <v>Home &amp; Kitchen</v>
      </c>
      <c r="J9683" s="1" t="str">
        <f aca="false">INDEX(Orders!$E$2:$E$8001,MATCH(B9683,Orders!$A$2:$A$8001,0))</f>
        <v>Delivered</v>
      </c>
      <c r="K9683" s="1" t="str">
        <f aca="false">LEFT(INDEX(Orders!$C$2:$C$8001,MATCH(B9683,Orders!$A$2:$A$8001,0)),7)</f>
        <v>2024-07</v>
      </c>
    </row>
    <row r="9684" customFormat="false" ht="15" hidden="false" customHeight="true" outlineLevel="0" collapsed="false">
      <c r="A9684" s="1" t="s">
        <v>20154</v>
      </c>
      <c r="B9684" s="1" t="s">
        <v>7166</v>
      </c>
      <c r="C9684" s="1" t="s">
        <v>2007</v>
      </c>
      <c r="D9684" s="1" t="n">
        <v>1</v>
      </c>
      <c r="E9684" s="16" t="n">
        <v>750.27</v>
      </c>
      <c r="F9684" s="17" t="n">
        <v>0</v>
      </c>
      <c r="G9684" s="16" t="n">
        <v>750.27</v>
      </c>
      <c r="I9684" s="1" t="str">
        <f aca="false">INDEX(Products!$C$2:$C$51,MATCH(C9684,Products!$A$2:$A$51,0))</f>
        <v>Books &amp; Stationery</v>
      </c>
      <c r="J9684" s="1" t="str">
        <f aca="false">INDEX(Orders!$E$2:$E$8001,MATCH(B9684,Orders!$A$2:$A$8001,0))</f>
        <v>Delivered</v>
      </c>
      <c r="K9684" s="1" t="str">
        <f aca="false">LEFT(INDEX(Orders!$C$2:$C$8001,MATCH(B9684,Orders!$A$2:$A$8001,0)),7)</f>
        <v>2024-07</v>
      </c>
    </row>
    <row r="9685" customFormat="false" ht="15" hidden="false" customHeight="true" outlineLevel="0" collapsed="false">
      <c r="A9685" s="1" t="s">
        <v>20155</v>
      </c>
      <c r="B9685" s="1" t="s">
        <v>7166</v>
      </c>
      <c r="C9685" s="1" t="s">
        <v>1926</v>
      </c>
      <c r="D9685" s="1" t="n">
        <v>1</v>
      </c>
      <c r="E9685" s="16" t="n">
        <v>1478.08</v>
      </c>
      <c r="F9685" s="17" t="n">
        <v>0.1</v>
      </c>
      <c r="G9685" s="16" t="n">
        <v>1330.27</v>
      </c>
      <c r="I9685" s="1" t="str">
        <f aca="false">INDEX(Products!$C$2:$C$51,MATCH(C9685,Products!$A$2:$A$51,0))</f>
        <v>Electronics</v>
      </c>
      <c r="J9685" s="1" t="str">
        <f aca="false">INDEX(Orders!$E$2:$E$8001,MATCH(B9685,Orders!$A$2:$A$8001,0))</f>
        <v>Delivered</v>
      </c>
      <c r="K9685" s="1" t="str">
        <f aca="false">LEFT(INDEX(Orders!$C$2:$C$8001,MATCH(B9685,Orders!$A$2:$A$8001,0)),7)</f>
        <v>2024-07</v>
      </c>
    </row>
    <row r="9686" customFormat="false" ht="15" hidden="false" customHeight="true" outlineLevel="0" collapsed="false">
      <c r="A9686" s="1" t="s">
        <v>20156</v>
      </c>
      <c r="B9686" s="1" t="s">
        <v>7167</v>
      </c>
      <c r="C9686" s="1" t="s">
        <v>2007</v>
      </c>
      <c r="D9686" s="1" t="n">
        <v>1</v>
      </c>
      <c r="E9686" s="16" t="n">
        <v>750.27</v>
      </c>
      <c r="F9686" s="17" t="n">
        <v>0.15</v>
      </c>
      <c r="G9686" s="16" t="n">
        <v>637.73</v>
      </c>
      <c r="I9686" s="1" t="str">
        <f aca="false">INDEX(Products!$C$2:$C$51,MATCH(C9686,Products!$A$2:$A$51,0))</f>
        <v>Books &amp; Stationery</v>
      </c>
      <c r="J9686" s="1" t="str">
        <f aca="false">INDEX(Orders!$E$2:$E$8001,MATCH(B9686,Orders!$A$2:$A$8001,0))</f>
        <v>Returned</v>
      </c>
      <c r="K9686" s="1" t="str">
        <f aca="false">LEFT(INDEX(Orders!$C$2:$C$8001,MATCH(B9686,Orders!$A$2:$A$8001,0)),7)</f>
        <v>2024-12</v>
      </c>
    </row>
    <row r="9687" customFormat="false" ht="15" hidden="false" customHeight="true" outlineLevel="0" collapsed="false">
      <c r="A9687" s="1" t="s">
        <v>20157</v>
      </c>
      <c r="B9687" s="1" t="s">
        <v>7167</v>
      </c>
      <c r="C9687" s="1" t="s">
        <v>1990</v>
      </c>
      <c r="D9687" s="1" t="n">
        <v>1</v>
      </c>
      <c r="E9687" s="16" t="n">
        <v>5311.32</v>
      </c>
      <c r="F9687" s="17" t="n">
        <v>0</v>
      </c>
      <c r="G9687" s="16" t="n">
        <v>5311.32</v>
      </c>
      <c r="I9687" s="1" t="str">
        <f aca="false">INDEX(Products!$C$2:$C$51,MATCH(C9687,Products!$A$2:$A$51,0))</f>
        <v>Sports &amp; Fitness</v>
      </c>
      <c r="J9687" s="1" t="str">
        <f aca="false">INDEX(Orders!$E$2:$E$8001,MATCH(B9687,Orders!$A$2:$A$8001,0))</f>
        <v>Returned</v>
      </c>
      <c r="K9687" s="1" t="str">
        <f aca="false">LEFT(INDEX(Orders!$C$2:$C$8001,MATCH(B9687,Orders!$A$2:$A$8001,0)),7)</f>
        <v>2024-12</v>
      </c>
    </row>
    <row r="9688" customFormat="false" ht="15" hidden="false" customHeight="true" outlineLevel="0" collapsed="false">
      <c r="A9688" s="1" t="s">
        <v>20158</v>
      </c>
      <c r="B9688" s="1" t="s">
        <v>7168</v>
      </c>
      <c r="C9688" s="1" t="s">
        <v>1940</v>
      </c>
      <c r="D9688" s="1" t="n">
        <v>1</v>
      </c>
      <c r="E9688" s="16" t="n">
        <v>2374.52</v>
      </c>
      <c r="F9688" s="17" t="n">
        <v>0</v>
      </c>
      <c r="G9688" s="16" t="n">
        <v>2374.52</v>
      </c>
      <c r="I9688" s="1" t="str">
        <f aca="false">INDEX(Products!$C$2:$C$51,MATCH(C9688,Products!$A$2:$A$51,0))</f>
        <v>Fashion</v>
      </c>
      <c r="J9688" s="1" t="str">
        <f aca="false">INDEX(Orders!$E$2:$E$8001,MATCH(B9688,Orders!$A$2:$A$8001,0))</f>
        <v>Delivered</v>
      </c>
      <c r="K9688" s="1" t="str">
        <f aca="false">LEFT(INDEX(Orders!$C$2:$C$8001,MATCH(B9688,Orders!$A$2:$A$8001,0)),7)</f>
        <v>2025-09</v>
      </c>
    </row>
    <row r="9689" customFormat="false" ht="15" hidden="false" customHeight="true" outlineLevel="0" collapsed="false">
      <c r="A9689" s="1" t="s">
        <v>20159</v>
      </c>
      <c r="B9689" s="1" t="s">
        <v>7168</v>
      </c>
      <c r="C9689" s="1" t="s">
        <v>2006</v>
      </c>
      <c r="D9689" s="1" t="n">
        <v>1</v>
      </c>
      <c r="E9689" s="16" t="n">
        <v>482.17</v>
      </c>
      <c r="F9689" s="17" t="n">
        <v>0</v>
      </c>
      <c r="G9689" s="16" t="n">
        <v>482.17</v>
      </c>
      <c r="I9689" s="1" t="str">
        <f aca="false">INDEX(Products!$C$2:$C$51,MATCH(C9689,Products!$A$2:$A$51,0))</f>
        <v>Books &amp; Stationery</v>
      </c>
      <c r="J9689" s="1" t="str">
        <f aca="false">INDEX(Orders!$E$2:$E$8001,MATCH(B9689,Orders!$A$2:$A$8001,0))</f>
        <v>Delivered</v>
      </c>
      <c r="K9689" s="1" t="str">
        <f aca="false">LEFT(INDEX(Orders!$C$2:$C$8001,MATCH(B9689,Orders!$A$2:$A$8001,0)),7)</f>
        <v>2025-09</v>
      </c>
    </row>
    <row r="9690" customFormat="false" ht="15" hidden="false" customHeight="true" outlineLevel="0" collapsed="false">
      <c r="A9690" s="1" t="s">
        <v>20160</v>
      </c>
      <c r="B9690" s="1" t="s">
        <v>7169</v>
      </c>
      <c r="C9690" s="1" t="s">
        <v>1990</v>
      </c>
      <c r="D9690" s="1" t="n">
        <v>1</v>
      </c>
      <c r="E9690" s="16" t="n">
        <v>5311.32</v>
      </c>
      <c r="F9690" s="17" t="n">
        <v>0.05</v>
      </c>
      <c r="G9690" s="16" t="n">
        <v>5045.75</v>
      </c>
      <c r="I9690" s="1" t="str">
        <f aca="false">INDEX(Products!$C$2:$C$51,MATCH(C9690,Products!$A$2:$A$51,0))</f>
        <v>Sports &amp; Fitness</v>
      </c>
      <c r="J9690" s="1" t="str">
        <f aca="false">INDEX(Orders!$E$2:$E$8001,MATCH(B9690,Orders!$A$2:$A$8001,0))</f>
        <v>Delivered</v>
      </c>
      <c r="K9690" s="1" t="str">
        <f aca="false">LEFT(INDEX(Orders!$C$2:$C$8001,MATCH(B9690,Orders!$A$2:$A$8001,0)),7)</f>
        <v>2025-04</v>
      </c>
    </row>
    <row r="9691" customFormat="false" ht="15" hidden="false" customHeight="true" outlineLevel="0" collapsed="false">
      <c r="A9691" s="1" t="s">
        <v>20161</v>
      </c>
      <c r="B9691" s="1" t="s">
        <v>7169</v>
      </c>
      <c r="C9691" s="1" t="s">
        <v>1975</v>
      </c>
      <c r="D9691" s="1" t="n">
        <v>1</v>
      </c>
      <c r="E9691" s="16" t="n">
        <v>862.99</v>
      </c>
      <c r="F9691" s="17" t="n">
        <v>0.1</v>
      </c>
      <c r="G9691" s="16" t="n">
        <v>776.69</v>
      </c>
      <c r="I9691" s="1" t="str">
        <f aca="false">INDEX(Products!$C$2:$C$51,MATCH(C9691,Products!$A$2:$A$51,0))</f>
        <v>Beauty &amp; Personal Care</v>
      </c>
      <c r="J9691" s="1" t="str">
        <f aca="false">INDEX(Orders!$E$2:$E$8001,MATCH(B9691,Orders!$A$2:$A$8001,0))</f>
        <v>Delivered</v>
      </c>
      <c r="K9691" s="1" t="str">
        <f aca="false">LEFT(INDEX(Orders!$C$2:$C$8001,MATCH(B9691,Orders!$A$2:$A$8001,0)),7)</f>
        <v>2025-04</v>
      </c>
    </row>
    <row r="9692" customFormat="false" ht="15" hidden="false" customHeight="true" outlineLevel="0" collapsed="false">
      <c r="A9692" s="1" t="s">
        <v>20162</v>
      </c>
      <c r="B9692" s="1" t="s">
        <v>7169</v>
      </c>
      <c r="C9692" s="1" t="s">
        <v>2007</v>
      </c>
      <c r="D9692" s="1" t="n">
        <v>1</v>
      </c>
      <c r="E9692" s="16" t="n">
        <v>750.27</v>
      </c>
      <c r="F9692" s="17" t="n">
        <v>0</v>
      </c>
      <c r="G9692" s="16" t="n">
        <v>750.27</v>
      </c>
      <c r="I9692" s="1" t="str">
        <f aca="false">INDEX(Products!$C$2:$C$51,MATCH(C9692,Products!$A$2:$A$51,0))</f>
        <v>Books &amp; Stationery</v>
      </c>
      <c r="J9692" s="1" t="str">
        <f aca="false">INDEX(Orders!$E$2:$E$8001,MATCH(B9692,Orders!$A$2:$A$8001,0))</f>
        <v>Delivered</v>
      </c>
      <c r="K9692" s="1" t="str">
        <f aca="false">LEFT(INDEX(Orders!$C$2:$C$8001,MATCH(B9692,Orders!$A$2:$A$8001,0)),7)</f>
        <v>2025-04</v>
      </c>
    </row>
    <row r="9693" customFormat="false" ht="15" hidden="false" customHeight="true" outlineLevel="0" collapsed="false">
      <c r="A9693" s="1" t="s">
        <v>20163</v>
      </c>
      <c r="B9693" s="1" t="s">
        <v>7170</v>
      </c>
      <c r="C9693" s="1" t="s">
        <v>1961</v>
      </c>
      <c r="D9693" s="1" t="n">
        <v>1</v>
      </c>
      <c r="E9693" s="16" t="n">
        <v>3493.68</v>
      </c>
      <c r="F9693" s="17" t="n">
        <v>0</v>
      </c>
      <c r="G9693" s="16" t="n">
        <v>3493.68</v>
      </c>
      <c r="I9693" s="1" t="str">
        <f aca="false">INDEX(Products!$C$2:$C$51,MATCH(C9693,Products!$A$2:$A$51,0))</f>
        <v>Home &amp; Kitchen</v>
      </c>
      <c r="J9693" s="1" t="str">
        <f aca="false">INDEX(Orders!$E$2:$E$8001,MATCH(B9693,Orders!$A$2:$A$8001,0))</f>
        <v>Refunded</v>
      </c>
      <c r="K9693" s="1" t="str">
        <f aca="false">LEFT(INDEX(Orders!$C$2:$C$8001,MATCH(B9693,Orders!$A$2:$A$8001,0)),7)</f>
        <v>2025-01</v>
      </c>
    </row>
    <row r="9694" customFormat="false" ht="15" hidden="false" customHeight="true" outlineLevel="0" collapsed="false">
      <c r="A9694" s="1" t="s">
        <v>20164</v>
      </c>
      <c r="B9694" s="1" t="s">
        <v>7170</v>
      </c>
      <c r="C9694" s="1" t="s">
        <v>2006</v>
      </c>
      <c r="D9694" s="1" t="n">
        <v>1</v>
      </c>
      <c r="E9694" s="16" t="n">
        <v>482.17</v>
      </c>
      <c r="F9694" s="17" t="n">
        <v>0.05</v>
      </c>
      <c r="G9694" s="16" t="n">
        <v>458.06</v>
      </c>
      <c r="I9694" s="1" t="str">
        <f aca="false">INDEX(Products!$C$2:$C$51,MATCH(C9694,Products!$A$2:$A$51,0))</f>
        <v>Books &amp; Stationery</v>
      </c>
      <c r="J9694" s="1" t="str">
        <f aca="false">INDEX(Orders!$E$2:$E$8001,MATCH(B9694,Orders!$A$2:$A$8001,0))</f>
        <v>Refunded</v>
      </c>
      <c r="K9694" s="1" t="str">
        <f aca="false">LEFT(INDEX(Orders!$C$2:$C$8001,MATCH(B9694,Orders!$A$2:$A$8001,0)),7)</f>
        <v>2025-01</v>
      </c>
    </row>
    <row r="9695" customFormat="false" ht="15" hidden="false" customHeight="true" outlineLevel="0" collapsed="false">
      <c r="A9695" s="1" t="s">
        <v>20165</v>
      </c>
      <c r="B9695" s="1" t="s">
        <v>7170</v>
      </c>
      <c r="C9695" s="1" t="s">
        <v>1935</v>
      </c>
      <c r="D9695" s="1" t="n">
        <v>2</v>
      </c>
      <c r="E9695" s="16" t="n">
        <v>14558.72</v>
      </c>
      <c r="F9695" s="17" t="n">
        <v>0</v>
      </c>
      <c r="G9695" s="16" t="n">
        <v>29117.44</v>
      </c>
      <c r="I9695" s="1" t="str">
        <f aca="false">INDEX(Products!$C$2:$C$51,MATCH(C9695,Products!$A$2:$A$51,0))</f>
        <v>Electronics</v>
      </c>
      <c r="J9695" s="1" t="str">
        <f aca="false">INDEX(Orders!$E$2:$E$8001,MATCH(B9695,Orders!$A$2:$A$8001,0))</f>
        <v>Refunded</v>
      </c>
      <c r="K9695" s="1" t="str">
        <f aca="false">LEFT(INDEX(Orders!$C$2:$C$8001,MATCH(B9695,Orders!$A$2:$A$8001,0)),7)</f>
        <v>2025-01</v>
      </c>
    </row>
    <row r="9696" customFormat="false" ht="15" hidden="false" customHeight="true" outlineLevel="0" collapsed="false">
      <c r="A9696" s="1" t="s">
        <v>20166</v>
      </c>
      <c r="B9696" s="1" t="s">
        <v>7170</v>
      </c>
      <c r="C9696" s="1" t="s">
        <v>1969</v>
      </c>
      <c r="D9696" s="1" t="n">
        <v>3</v>
      </c>
      <c r="E9696" s="16" t="n">
        <v>9171.98</v>
      </c>
      <c r="F9696" s="17" t="n">
        <v>0</v>
      </c>
      <c r="G9696" s="16" t="n">
        <v>27515.94</v>
      </c>
      <c r="I9696" s="1" t="str">
        <f aca="false">INDEX(Products!$C$2:$C$51,MATCH(C9696,Products!$A$2:$A$51,0))</f>
        <v>Home &amp; Kitchen</v>
      </c>
      <c r="J9696" s="1" t="str">
        <f aca="false">INDEX(Orders!$E$2:$E$8001,MATCH(B9696,Orders!$A$2:$A$8001,0))</f>
        <v>Refunded</v>
      </c>
      <c r="K9696" s="1" t="str">
        <f aca="false">LEFT(INDEX(Orders!$C$2:$C$8001,MATCH(B9696,Orders!$A$2:$A$8001,0)),7)</f>
        <v>2025-01</v>
      </c>
    </row>
    <row r="9697" customFormat="false" ht="15" hidden="false" customHeight="true" outlineLevel="0" collapsed="false">
      <c r="A9697" s="1" t="s">
        <v>20167</v>
      </c>
      <c r="B9697" s="1" t="s">
        <v>7170</v>
      </c>
      <c r="C9697" s="1" t="s">
        <v>2007</v>
      </c>
      <c r="D9697" s="1" t="n">
        <v>2</v>
      </c>
      <c r="E9697" s="16" t="n">
        <v>750.27</v>
      </c>
      <c r="F9697" s="17" t="n">
        <v>0.1</v>
      </c>
      <c r="G9697" s="16" t="n">
        <v>1350.49</v>
      </c>
      <c r="I9697" s="1" t="str">
        <f aca="false">INDEX(Products!$C$2:$C$51,MATCH(C9697,Products!$A$2:$A$51,0))</f>
        <v>Books &amp; Stationery</v>
      </c>
      <c r="J9697" s="1" t="str">
        <f aca="false">INDEX(Orders!$E$2:$E$8001,MATCH(B9697,Orders!$A$2:$A$8001,0))</f>
        <v>Refunded</v>
      </c>
      <c r="K9697" s="1" t="str">
        <f aca="false">LEFT(INDEX(Orders!$C$2:$C$8001,MATCH(B9697,Orders!$A$2:$A$8001,0)),7)</f>
        <v>2025-01</v>
      </c>
    </row>
    <row r="9698" customFormat="false" ht="15" hidden="false" customHeight="true" outlineLevel="0" collapsed="false">
      <c r="A9698" s="1" t="s">
        <v>20168</v>
      </c>
      <c r="B9698" s="1" t="s">
        <v>7171</v>
      </c>
      <c r="C9698" s="1" t="s">
        <v>1997</v>
      </c>
      <c r="D9698" s="1" t="n">
        <v>3</v>
      </c>
      <c r="E9698" s="16" t="n">
        <v>311.15</v>
      </c>
      <c r="F9698" s="17" t="n">
        <v>0</v>
      </c>
      <c r="G9698" s="16" t="n">
        <v>933.45</v>
      </c>
      <c r="I9698" s="1" t="str">
        <f aca="false">INDEX(Products!$C$2:$C$51,MATCH(C9698,Products!$A$2:$A$51,0))</f>
        <v>Sports &amp; Fitness</v>
      </c>
      <c r="J9698" s="1" t="str">
        <f aca="false">INDEX(Orders!$E$2:$E$8001,MATCH(B9698,Orders!$A$2:$A$8001,0))</f>
        <v>Delivered</v>
      </c>
      <c r="K9698" s="1" t="str">
        <f aca="false">LEFT(INDEX(Orders!$C$2:$C$8001,MATCH(B9698,Orders!$A$2:$A$8001,0)),7)</f>
        <v>2025-10</v>
      </c>
    </row>
    <row r="9699" customFormat="false" ht="15" hidden="false" customHeight="true" outlineLevel="0" collapsed="false">
      <c r="A9699" s="1" t="s">
        <v>20169</v>
      </c>
      <c r="B9699" s="1" t="s">
        <v>7172</v>
      </c>
      <c r="C9699" s="1" t="s">
        <v>1997</v>
      </c>
      <c r="D9699" s="1" t="n">
        <v>2</v>
      </c>
      <c r="E9699" s="16" t="n">
        <v>311.15</v>
      </c>
      <c r="F9699" s="17" t="n">
        <v>0</v>
      </c>
      <c r="G9699" s="16" t="n">
        <v>622.3</v>
      </c>
      <c r="I9699" s="1" t="str">
        <f aca="false">INDEX(Products!$C$2:$C$51,MATCH(C9699,Products!$A$2:$A$51,0))</f>
        <v>Sports &amp; Fitness</v>
      </c>
      <c r="J9699" s="1" t="str">
        <f aca="false">INDEX(Orders!$E$2:$E$8001,MATCH(B9699,Orders!$A$2:$A$8001,0))</f>
        <v>Delivered</v>
      </c>
      <c r="K9699" s="1" t="str">
        <f aca="false">LEFT(INDEX(Orders!$C$2:$C$8001,MATCH(B9699,Orders!$A$2:$A$8001,0)),7)</f>
        <v>2025-03</v>
      </c>
    </row>
    <row r="9700" customFormat="false" ht="15" hidden="false" customHeight="true" outlineLevel="0" collapsed="false">
      <c r="A9700" s="1" t="s">
        <v>20170</v>
      </c>
      <c r="B9700" s="1" t="s">
        <v>7172</v>
      </c>
      <c r="C9700" s="1" t="s">
        <v>1940</v>
      </c>
      <c r="D9700" s="1" t="n">
        <v>1</v>
      </c>
      <c r="E9700" s="16" t="n">
        <v>2374.52</v>
      </c>
      <c r="F9700" s="17" t="n">
        <v>0</v>
      </c>
      <c r="G9700" s="16" t="n">
        <v>2374.52</v>
      </c>
      <c r="I9700" s="1" t="str">
        <f aca="false">INDEX(Products!$C$2:$C$51,MATCH(C9700,Products!$A$2:$A$51,0))</f>
        <v>Fashion</v>
      </c>
      <c r="J9700" s="1" t="str">
        <f aca="false">INDEX(Orders!$E$2:$E$8001,MATCH(B9700,Orders!$A$2:$A$8001,0))</f>
        <v>Delivered</v>
      </c>
      <c r="K9700" s="1" t="str">
        <f aca="false">LEFT(INDEX(Orders!$C$2:$C$8001,MATCH(B9700,Orders!$A$2:$A$8001,0)),7)</f>
        <v>2025-03</v>
      </c>
    </row>
    <row r="9701" customFormat="false" ht="15" hidden="false" customHeight="true" outlineLevel="0" collapsed="false">
      <c r="A9701" s="1" t="s">
        <v>20171</v>
      </c>
      <c r="B9701" s="1" t="s">
        <v>7173</v>
      </c>
      <c r="C9701" s="1" t="s">
        <v>1990</v>
      </c>
      <c r="D9701" s="1" t="n">
        <v>1</v>
      </c>
      <c r="E9701" s="16" t="n">
        <v>5311.32</v>
      </c>
      <c r="F9701" s="17" t="n">
        <v>0.05</v>
      </c>
      <c r="G9701" s="16" t="n">
        <v>5045.75</v>
      </c>
      <c r="I9701" s="1" t="str">
        <f aca="false">INDEX(Products!$C$2:$C$51,MATCH(C9701,Products!$A$2:$A$51,0))</f>
        <v>Sports &amp; Fitness</v>
      </c>
      <c r="J9701" s="1" t="str">
        <f aca="false">INDEX(Orders!$E$2:$E$8001,MATCH(B9701,Orders!$A$2:$A$8001,0))</f>
        <v>Delivered</v>
      </c>
      <c r="K9701" s="1" t="str">
        <f aca="false">LEFT(INDEX(Orders!$C$2:$C$8001,MATCH(B9701,Orders!$A$2:$A$8001,0)),7)</f>
        <v>2025-04</v>
      </c>
    </row>
    <row r="9702" customFormat="false" ht="15" hidden="false" customHeight="true" outlineLevel="0" collapsed="false">
      <c r="A9702" s="1" t="s">
        <v>20172</v>
      </c>
      <c r="B9702" s="1" t="s">
        <v>7174</v>
      </c>
      <c r="C9702" s="1" t="s">
        <v>1975</v>
      </c>
      <c r="D9702" s="1" t="n">
        <v>3</v>
      </c>
      <c r="E9702" s="16" t="n">
        <v>862.99</v>
      </c>
      <c r="F9702" s="17" t="n">
        <v>0</v>
      </c>
      <c r="G9702" s="16" t="n">
        <v>2588.97</v>
      </c>
      <c r="I9702" s="1" t="str">
        <f aca="false">INDEX(Products!$C$2:$C$51,MATCH(C9702,Products!$A$2:$A$51,0))</f>
        <v>Beauty &amp; Personal Care</v>
      </c>
      <c r="J9702" s="1" t="str">
        <f aca="false">INDEX(Orders!$E$2:$E$8001,MATCH(B9702,Orders!$A$2:$A$8001,0))</f>
        <v>Delivered</v>
      </c>
      <c r="K9702" s="1" t="str">
        <f aca="false">LEFT(INDEX(Orders!$C$2:$C$8001,MATCH(B9702,Orders!$A$2:$A$8001,0)),7)</f>
        <v>2024-11</v>
      </c>
    </row>
    <row r="9703" customFormat="false" ht="15" hidden="false" customHeight="true" outlineLevel="0" collapsed="false">
      <c r="A9703" s="1" t="s">
        <v>20173</v>
      </c>
      <c r="B9703" s="1" t="s">
        <v>7175</v>
      </c>
      <c r="C9703" s="1" t="s">
        <v>1977</v>
      </c>
      <c r="D9703" s="1" t="n">
        <v>2</v>
      </c>
      <c r="E9703" s="16" t="n">
        <v>2386.05</v>
      </c>
      <c r="F9703" s="17" t="n">
        <v>0.05</v>
      </c>
      <c r="G9703" s="16" t="n">
        <v>4533.5</v>
      </c>
      <c r="I9703" s="1" t="str">
        <f aca="false">INDEX(Products!$C$2:$C$51,MATCH(C9703,Products!$A$2:$A$51,0))</f>
        <v>Beauty &amp; Personal Care</v>
      </c>
      <c r="J9703" s="1" t="str">
        <f aca="false">INDEX(Orders!$E$2:$E$8001,MATCH(B9703,Orders!$A$2:$A$8001,0))</f>
        <v>Delivered</v>
      </c>
      <c r="K9703" s="1" t="str">
        <f aca="false">LEFT(INDEX(Orders!$C$2:$C$8001,MATCH(B9703,Orders!$A$2:$A$8001,0)),7)</f>
        <v>2025-08</v>
      </c>
    </row>
    <row r="9704" customFormat="false" ht="15" hidden="false" customHeight="true" outlineLevel="0" collapsed="false">
      <c r="A9704" s="1" t="s">
        <v>20174</v>
      </c>
      <c r="B9704" s="1" t="s">
        <v>7175</v>
      </c>
      <c r="C9704" s="1" t="s">
        <v>1940</v>
      </c>
      <c r="D9704" s="1" t="n">
        <v>1</v>
      </c>
      <c r="E9704" s="16" t="n">
        <v>2374.52</v>
      </c>
      <c r="F9704" s="17" t="n">
        <v>0.15</v>
      </c>
      <c r="G9704" s="16" t="n">
        <v>2018.34</v>
      </c>
      <c r="I9704" s="1" t="str">
        <f aca="false">INDEX(Products!$C$2:$C$51,MATCH(C9704,Products!$A$2:$A$51,0))</f>
        <v>Fashion</v>
      </c>
      <c r="J9704" s="1" t="str">
        <f aca="false">INDEX(Orders!$E$2:$E$8001,MATCH(B9704,Orders!$A$2:$A$8001,0))</f>
        <v>Delivered</v>
      </c>
      <c r="K9704" s="1" t="str">
        <f aca="false">LEFT(INDEX(Orders!$C$2:$C$8001,MATCH(B9704,Orders!$A$2:$A$8001,0)),7)</f>
        <v>2025-08</v>
      </c>
    </row>
    <row r="9705" customFormat="false" ht="15" hidden="false" customHeight="true" outlineLevel="0" collapsed="false">
      <c r="A9705" s="1" t="s">
        <v>20175</v>
      </c>
      <c r="B9705" s="1" t="s">
        <v>7176</v>
      </c>
      <c r="C9705" s="1" t="s">
        <v>1935</v>
      </c>
      <c r="D9705" s="1" t="n">
        <v>2</v>
      </c>
      <c r="E9705" s="16" t="n">
        <v>14558.72</v>
      </c>
      <c r="F9705" s="17" t="n">
        <v>0</v>
      </c>
      <c r="G9705" s="16" t="n">
        <v>29117.44</v>
      </c>
      <c r="I9705" s="1" t="str">
        <f aca="false">INDEX(Products!$C$2:$C$51,MATCH(C9705,Products!$A$2:$A$51,0))</f>
        <v>Electronics</v>
      </c>
      <c r="J9705" s="1" t="str">
        <f aca="false">INDEX(Orders!$E$2:$E$8001,MATCH(B9705,Orders!$A$2:$A$8001,0))</f>
        <v>Delivered</v>
      </c>
      <c r="K9705" s="1" t="str">
        <f aca="false">LEFT(INDEX(Orders!$C$2:$C$8001,MATCH(B9705,Orders!$A$2:$A$8001,0)),7)</f>
        <v>2025-07</v>
      </c>
    </row>
    <row r="9706" customFormat="false" ht="15" hidden="false" customHeight="true" outlineLevel="0" collapsed="false">
      <c r="A9706" s="1" t="s">
        <v>20176</v>
      </c>
      <c r="B9706" s="1" t="s">
        <v>7177</v>
      </c>
      <c r="C9706" s="1" t="s">
        <v>1990</v>
      </c>
      <c r="D9706" s="1" t="n">
        <v>2</v>
      </c>
      <c r="E9706" s="16" t="n">
        <v>5311.32</v>
      </c>
      <c r="F9706" s="17" t="n">
        <v>0</v>
      </c>
      <c r="G9706" s="16" t="n">
        <v>10622.64</v>
      </c>
      <c r="I9706" s="1" t="str">
        <f aca="false">INDEX(Products!$C$2:$C$51,MATCH(C9706,Products!$A$2:$A$51,0))</f>
        <v>Sports &amp; Fitness</v>
      </c>
      <c r="J9706" s="1" t="str">
        <f aca="false">INDEX(Orders!$E$2:$E$8001,MATCH(B9706,Orders!$A$2:$A$8001,0))</f>
        <v>Returned</v>
      </c>
      <c r="K9706" s="1" t="str">
        <f aca="false">LEFT(INDEX(Orders!$C$2:$C$8001,MATCH(B9706,Orders!$A$2:$A$8001,0)),7)</f>
        <v>2024-10</v>
      </c>
    </row>
    <row r="9707" customFormat="false" ht="15" hidden="false" customHeight="true" outlineLevel="0" collapsed="false">
      <c r="A9707" s="1" t="s">
        <v>20177</v>
      </c>
      <c r="B9707" s="1" t="s">
        <v>7177</v>
      </c>
      <c r="C9707" s="1" t="s">
        <v>1930</v>
      </c>
      <c r="D9707" s="1" t="n">
        <v>1</v>
      </c>
      <c r="E9707" s="16" t="n">
        <v>2398.35</v>
      </c>
      <c r="F9707" s="17" t="n">
        <v>0.1</v>
      </c>
      <c r="G9707" s="16" t="n">
        <v>2158.52</v>
      </c>
      <c r="I9707" s="1" t="str">
        <f aca="false">INDEX(Products!$C$2:$C$51,MATCH(C9707,Products!$A$2:$A$51,0))</f>
        <v>Electronics</v>
      </c>
      <c r="J9707" s="1" t="str">
        <f aca="false">INDEX(Orders!$E$2:$E$8001,MATCH(B9707,Orders!$A$2:$A$8001,0))</f>
        <v>Returned</v>
      </c>
      <c r="K9707" s="1" t="str">
        <f aca="false">LEFT(INDEX(Orders!$C$2:$C$8001,MATCH(B9707,Orders!$A$2:$A$8001,0)),7)</f>
        <v>2024-10</v>
      </c>
    </row>
    <row r="9708" customFormat="false" ht="15" hidden="false" customHeight="true" outlineLevel="0" collapsed="false">
      <c r="A9708" s="1" t="s">
        <v>20178</v>
      </c>
      <c r="B9708" s="1" t="s">
        <v>7177</v>
      </c>
      <c r="C9708" s="1" t="s">
        <v>1940</v>
      </c>
      <c r="D9708" s="1" t="n">
        <v>2</v>
      </c>
      <c r="E9708" s="16" t="n">
        <v>2374.52</v>
      </c>
      <c r="F9708" s="17" t="n">
        <v>0</v>
      </c>
      <c r="G9708" s="16" t="n">
        <v>4749.04</v>
      </c>
      <c r="I9708" s="1" t="str">
        <f aca="false">INDEX(Products!$C$2:$C$51,MATCH(C9708,Products!$A$2:$A$51,0))</f>
        <v>Fashion</v>
      </c>
      <c r="J9708" s="1" t="str">
        <f aca="false">INDEX(Orders!$E$2:$E$8001,MATCH(B9708,Orders!$A$2:$A$8001,0))</f>
        <v>Returned</v>
      </c>
      <c r="K9708" s="1" t="str">
        <f aca="false">LEFT(INDEX(Orders!$C$2:$C$8001,MATCH(B9708,Orders!$A$2:$A$8001,0)),7)</f>
        <v>2024-10</v>
      </c>
    </row>
    <row r="9709" customFormat="false" ht="15" hidden="false" customHeight="true" outlineLevel="0" collapsed="false">
      <c r="A9709" s="1" t="s">
        <v>20179</v>
      </c>
      <c r="B9709" s="1" t="s">
        <v>7177</v>
      </c>
      <c r="C9709" s="1" t="s">
        <v>1997</v>
      </c>
      <c r="D9709" s="1" t="n">
        <v>1</v>
      </c>
      <c r="E9709" s="16" t="n">
        <v>311.15</v>
      </c>
      <c r="F9709" s="17" t="n">
        <v>0</v>
      </c>
      <c r="G9709" s="16" t="n">
        <v>311.15</v>
      </c>
      <c r="I9709" s="1" t="str">
        <f aca="false">INDEX(Products!$C$2:$C$51,MATCH(C9709,Products!$A$2:$A$51,0))</f>
        <v>Sports &amp; Fitness</v>
      </c>
      <c r="J9709" s="1" t="str">
        <f aca="false">INDEX(Orders!$E$2:$E$8001,MATCH(B9709,Orders!$A$2:$A$8001,0))</f>
        <v>Returned</v>
      </c>
      <c r="K9709" s="1" t="str">
        <f aca="false">LEFT(INDEX(Orders!$C$2:$C$8001,MATCH(B9709,Orders!$A$2:$A$8001,0)),7)</f>
        <v>2024-10</v>
      </c>
    </row>
    <row r="9710" customFormat="false" ht="15" hidden="false" customHeight="true" outlineLevel="0" collapsed="false">
      <c r="A9710" s="1" t="s">
        <v>20180</v>
      </c>
      <c r="B9710" s="1" t="s">
        <v>7178</v>
      </c>
      <c r="C9710" s="1" t="s">
        <v>2006</v>
      </c>
      <c r="D9710" s="1" t="n">
        <v>2</v>
      </c>
      <c r="E9710" s="16" t="n">
        <v>482.17</v>
      </c>
      <c r="F9710" s="17" t="n">
        <v>0.1</v>
      </c>
      <c r="G9710" s="16" t="n">
        <v>867.91</v>
      </c>
      <c r="I9710" s="1" t="str">
        <f aca="false">INDEX(Products!$C$2:$C$51,MATCH(C9710,Products!$A$2:$A$51,0))</f>
        <v>Books &amp; Stationery</v>
      </c>
      <c r="J9710" s="1" t="str">
        <f aca="false">INDEX(Orders!$E$2:$E$8001,MATCH(B9710,Orders!$A$2:$A$8001,0))</f>
        <v>Delivered</v>
      </c>
      <c r="K9710" s="1" t="str">
        <f aca="false">LEFT(INDEX(Orders!$C$2:$C$8001,MATCH(B9710,Orders!$A$2:$A$8001,0)),7)</f>
        <v>2024-07</v>
      </c>
    </row>
    <row r="9711" customFormat="false" ht="15" hidden="false" customHeight="true" outlineLevel="0" collapsed="false">
      <c r="A9711" s="1" t="s">
        <v>20181</v>
      </c>
      <c r="B9711" s="1" t="s">
        <v>7179</v>
      </c>
      <c r="C9711" s="1" t="s">
        <v>2007</v>
      </c>
      <c r="D9711" s="1" t="n">
        <v>1</v>
      </c>
      <c r="E9711" s="16" t="n">
        <v>750.27</v>
      </c>
      <c r="F9711" s="17" t="n">
        <v>0.1</v>
      </c>
      <c r="G9711" s="16" t="n">
        <v>675.24</v>
      </c>
      <c r="I9711" s="1" t="str">
        <f aca="false">INDEX(Products!$C$2:$C$51,MATCH(C9711,Products!$A$2:$A$51,0))</f>
        <v>Books &amp; Stationery</v>
      </c>
      <c r="J9711" s="1" t="str">
        <f aca="false">INDEX(Orders!$E$2:$E$8001,MATCH(B9711,Orders!$A$2:$A$8001,0))</f>
        <v>Delivered</v>
      </c>
      <c r="K9711" s="1" t="str">
        <f aca="false">LEFT(INDEX(Orders!$C$2:$C$8001,MATCH(B9711,Orders!$A$2:$A$8001,0)),7)</f>
        <v>2024-03</v>
      </c>
    </row>
    <row r="9712" customFormat="false" ht="15" hidden="false" customHeight="true" outlineLevel="0" collapsed="false">
      <c r="A9712" s="1" t="s">
        <v>20182</v>
      </c>
      <c r="B9712" s="1" t="s">
        <v>7179</v>
      </c>
      <c r="C9712" s="1" t="s">
        <v>1969</v>
      </c>
      <c r="D9712" s="1" t="n">
        <v>1</v>
      </c>
      <c r="E9712" s="16" t="n">
        <v>9171.98</v>
      </c>
      <c r="F9712" s="17" t="n">
        <v>0</v>
      </c>
      <c r="G9712" s="16" t="n">
        <v>9171.98</v>
      </c>
      <c r="I9712" s="1" t="str">
        <f aca="false">INDEX(Products!$C$2:$C$51,MATCH(C9712,Products!$A$2:$A$51,0))</f>
        <v>Home &amp; Kitchen</v>
      </c>
      <c r="J9712" s="1" t="str">
        <f aca="false">INDEX(Orders!$E$2:$E$8001,MATCH(B9712,Orders!$A$2:$A$8001,0))</f>
        <v>Delivered</v>
      </c>
      <c r="K9712" s="1" t="str">
        <f aca="false">LEFT(INDEX(Orders!$C$2:$C$8001,MATCH(B9712,Orders!$A$2:$A$8001,0)),7)</f>
        <v>2024-03</v>
      </c>
    </row>
    <row r="9713" customFormat="false" ht="15" hidden="false" customHeight="true" outlineLevel="0" collapsed="false">
      <c r="A9713" s="1" t="s">
        <v>20183</v>
      </c>
      <c r="B9713" s="1" t="s">
        <v>7180</v>
      </c>
      <c r="C9713" s="1" t="s">
        <v>2007</v>
      </c>
      <c r="D9713" s="1" t="n">
        <v>1</v>
      </c>
      <c r="E9713" s="16" t="n">
        <v>750.27</v>
      </c>
      <c r="F9713" s="17" t="n">
        <v>0.1</v>
      </c>
      <c r="G9713" s="16" t="n">
        <v>675.24</v>
      </c>
      <c r="I9713" s="1" t="str">
        <f aca="false">INDEX(Products!$C$2:$C$51,MATCH(C9713,Products!$A$2:$A$51,0))</f>
        <v>Books &amp; Stationery</v>
      </c>
      <c r="J9713" s="1" t="str">
        <f aca="false">INDEX(Orders!$E$2:$E$8001,MATCH(B9713,Orders!$A$2:$A$8001,0))</f>
        <v>Delivered</v>
      </c>
      <c r="K9713" s="1" t="str">
        <f aca="false">LEFT(INDEX(Orders!$C$2:$C$8001,MATCH(B9713,Orders!$A$2:$A$8001,0)),7)</f>
        <v>2025-05</v>
      </c>
    </row>
    <row r="9714" customFormat="false" ht="15" hidden="false" customHeight="true" outlineLevel="0" collapsed="false">
      <c r="A9714" s="1" t="s">
        <v>20184</v>
      </c>
      <c r="B9714" s="1" t="s">
        <v>7181</v>
      </c>
      <c r="C9714" s="1" t="s">
        <v>1930</v>
      </c>
      <c r="D9714" s="1" t="n">
        <v>1</v>
      </c>
      <c r="E9714" s="16" t="n">
        <v>2398.35</v>
      </c>
      <c r="F9714" s="17" t="n">
        <v>0.05</v>
      </c>
      <c r="G9714" s="16" t="n">
        <v>2278.43</v>
      </c>
      <c r="I9714" s="1" t="str">
        <f aca="false">INDEX(Products!$C$2:$C$51,MATCH(C9714,Products!$A$2:$A$51,0))</f>
        <v>Electronics</v>
      </c>
      <c r="J9714" s="1" t="str">
        <f aca="false">INDEX(Orders!$E$2:$E$8001,MATCH(B9714,Orders!$A$2:$A$8001,0))</f>
        <v>Delivered</v>
      </c>
      <c r="K9714" s="1" t="str">
        <f aca="false">LEFT(INDEX(Orders!$C$2:$C$8001,MATCH(B9714,Orders!$A$2:$A$8001,0)),7)</f>
        <v>2024-05</v>
      </c>
    </row>
    <row r="9715" customFormat="false" ht="15" hidden="false" customHeight="true" outlineLevel="0" collapsed="false">
      <c r="A9715" s="1" t="s">
        <v>20185</v>
      </c>
      <c r="B9715" s="1" t="s">
        <v>7181</v>
      </c>
      <c r="C9715" s="1" t="s">
        <v>1926</v>
      </c>
      <c r="D9715" s="1" t="n">
        <v>1</v>
      </c>
      <c r="E9715" s="16" t="n">
        <v>1478.08</v>
      </c>
      <c r="F9715" s="17" t="n">
        <v>0</v>
      </c>
      <c r="G9715" s="16" t="n">
        <v>1478.08</v>
      </c>
      <c r="I9715" s="1" t="str">
        <f aca="false">INDEX(Products!$C$2:$C$51,MATCH(C9715,Products!$A$2:$A$51,0))</f>
        <v>Electronics</v>
      </c>
      <c r="J9715" s="1" t="str">
        <f aca="false">INDEX(Orders!$E$2:$E$8001,MATCH(B9715,Orders!$A$2:$A$8001,0))</f>
        <v>Delivered</v>
      </c>
      <c r="K9715" s="1" t="str">
        <f aca="false">LEFT(INDEX(Orders!$C$2:$C$8001,MATCH(B9715,Orders!$A$2:$A$8001,0)),7)</f>
        <v>2024-05</v>
      </c>
    </row>
    <row r="9716" customFormat="false" ht="15" hidden="false" customHeight="true" outlineLevel="0" collapsed="false">
      <c r="A9716" s="1" t="s">
        <v>20186</v>
      </c>
      <c r="B9716" s="1" t="s">
        <v>7181</v>
      </c>
      <c r="C9716" s="1" t="s">
        <v>1997</v>
      </c>
      <c r="D9716" s="1" t="n">
        <v>1</v>
      </c>
      <c r="E9716" s="16" t="n">
        <v>311.15</v>
      </c>
      <c r="F9716" s="17" t="n">
        <v>0.05</v>
      </c>
      <c r="G9716" s="16" t="n">
        <v>295.59</v>
      </c>
      <c r="I9716" s="1" t="str">
        <f aca="false">INDEX(Products!$C$2:$C$51,MATCH(C9716,Products!$A$2:$A$51,0))</f>
        <v>Sports &amp; Fitness</v>
      </c>
      <c r="J9716" s="1" t="str">
        <f aca="false">INDEX(Orders!$E$2:$E$8001,MATCH(B9716,Orders!$A$2:$A$8001,0))</f>
        <v>Delivered</v>
      </c>
      <c r="K9716" s="1" t="str">
        <f aca="false">LEFT(INDEX(Orders!$C$2:$C$8001,MATCH(B9716,Orders!$A$2:$A$8001,0)),7)</f>
        <v>2024-05</v>
      </c>
    </row>
    <row r="9717" customFormat="false" ht="15" hidden="false" customHeight="true" outlineLevel="0" collapsed="false">
      <c r="A9717" s="1" t="s">
        <v>20187</v>
      </c>
      <c r="B9717" s="1" t="s">
        <v>7182</v>
      </c>
      <c r="C9717" s="1" t="s">
        <v>1975</v>
      </c>
      <c r="D9717" s="1" t="n">
        <v>2</v>
      </c>
      <c r="E9717" s="16" t="n">
        <v>862.99</v>
      </c>
      <c r="F9717" s="17" t="n">
        <v>0.05</v>
      </c>
      <c r="G9717" s="16" t="n">
        <v>1639.68</v>
      </c>
      <c r="I9717" s="1" t="str">
        <f aca="false">INDEX(Products!$C$2:$C$51,MATCH(C9717,Products!$A$2:$A$51,0))</f>
        <v>Beauty &amp; Personal Care</v>
      </c>
      <c r="J9717" s="1" t="str">
        <f aca="false">INDEX(Orders!$E$2:$E$8001,MATCH(B9717,Orders!$A$2:$A$8001,0))</f>
        <v>Delivered</v>
      </c>
      <c r="K9717" s="1" t="str">
        <f aca="false">LEFT(INDEX(Orders!$C$2:$C$8001,MATCH(B9717,Orders!$A$2:$A$8001,0)),7)</f>
        <v>2025-09</v>
      </c>
    </row>
    <row r="9718" customFormat="false" ht="15" hidden="false" customHeight="true" outlineLevel="0" collapsed="false">
      <c r="A9718" s="1" t="s">
        <v>20188</v>
      </c>
      <c r="B9718" s="1" t="s">
        <v>7182</v>
      </c>
      <c r="C9718" s="1" t="s">
        <v>2006</v>
      </c>
      <c r="D9718" s="1" t="n">
        <v>1</v>
      </c>
      <c r="E9718" s="16" t="n">
        <v>482.17</v>
      </c>
      <c r="F9718" s="17" t="n">
        <v>0</v>
      </c>
      <c r="G9718" s="16" t="n">
        <v>482.17</v>
      </c>
      <c r="I9718" s="1" t="str">
        <f aca="false">INDEX(Products!$C$2:$C$51,MATCH(C9718,Products!$A$2:$A$51,0))</f>
        <v>Books &amp; Stationery</v>
      </c>
      <c r="J9718" s="1" t="str">
        <f aca="false">INDEX(Orders!$E$2:$E$8001,MATCH(B9718,Orders!$A$2:$A$8001,0))</f>
        <v>Delivered</v>
      </c>
      <c r="K9718" s="1" t="str">
        <f aca="false">LEFT(INDEX(Orders!$C$2:$C$8001,MATCH(B9718,Orders!$A$2:$A$8001,0)),7)</f>
        <v>2025-09</v>
      </c>
    </row>
    <row r="9719" customFormat="false" ht="15" hidden="false" customHeight="true" outlineLevel="0" collapsed="false">
      <c r="A9719" s="1" t="s">
        <v>20189</v>
      </c>
      <c r="B9719" s="1" t="s">
        <v>7182</v>
      </c>
      <c r="C9719" s="1" t="s">
        <v>1961</v>
      </c>
      <c r="D9719" s="1" t="n">
        <v>1</v>
      </c>
      <c r="E9719" s="16" t="n">
        <v>3493.68</v>
      </c>
      <c r="F9719" s="17" t="n">
        <v>0</v>
      </c>
      <c r="G9719" s="16" t="n">
        <v>3493.68</v>
      </c>
      <c r="I9719" s="1" t="str">
        <f aca="false">INDEX(Products!$C$2:$C$51,MATCH(C9719,Products!$A$2:$A$51,0))</f>
        <v>Home &amp; Kitchen</v>
      </c>
      <c r="J9719" s="1" t="str">
        <f aca="false">INDEX(Orders!$E$2:$E$8001,MATCH(B9719,Orders!$A$2:$A$8001,0))</f>
        <v>Delivered</v>
      </c>
      <c r="K9719" s="1" t="str">
        <f aca="false">LEFT(INDEX(Orders!$C$2:$C$8001,MATCH(B9719,Orders!$A$2:$A$8001,0)),7)</f>
        <v>2025-09</v>
      </c>
    </row>
    <row r="9720" customFormat="false" ht="15" hidden="false" customHeight="true" outlineLevel="0" collapsed="false">
      <c r="A9720" s="1" t="s">
        <v>20190</v>
      </c>
      <c r="B9720" s="1" t="s">
        <v>7182</v>
      </c>
      <c r="C9720" s="1" t="s">
        <v>1969</v>
      </c>
      <c r="D9720" s="1" t="n">
        <v>2</v>
      </c>
      <c r="E9720" s="16" t="n">
        <v>9171.98</v>
      </c>
      <c r="F9720" s="17" t="n">
        <v>0</v>
      </c>
      <c r="G9720" s="16" t="n">
        <v>18343.96</v>
      </c>
      <c r="I9720" s="1" t="str">
        <f aca="false">INDEX(Products!$C$2:$C$51,MATCH(C9720,Products!$A$2:$A$51,0))</f>
        <v>Home &amp; Kitchen</v>
      </c>
      <c r="J9720" s="1" t="str">
        <f aca="false">INDEX(Orders!$E$2:$E$8001,MATCH(B9720,Orders!$A$2:$A$8001,0))</f>
        <v>Delivered</v>
      </c>
      <c r="K9720" s="1" t="str">
        <f aca="false">LEFT(INDEX(Orders!$C$2:$C$8001,MATCH(B9720,Orders!$A$2:$A$8001,0)),7)</f>
        <v>2025-09</v>
      </c>
    </row>
    <row r="9721" customFormat="false" ht="15" hidden="false" customHeight="true" outlineLevel="0" collapsed="false">
      <c r="A9721" s="1" t="s">
        <v>20191</v>
      </c>
      <c r="B9721" s="1" t="s">
        <v>7183</v>
      </c>
      <c r="C9721" s="1" t="s">
        <v>1940</v>
      </c>
      <c r="D9721" s="1" t="n">
        <v>1</v>
      </c>
      <c r="E9721" s="16" t="n">
        <v>2374.52</v>
      </c>
      <c r="F9721" s="17" t="n">
        <v>0.05</v>
      </c>
      <c r="G9721" s="16" t="n">
        <v>2255.79</v>
      </c>
      <c r="I9721" s="1" t="str">
        <f aca="false">INDEX(Products!$C$2:$C$51,MATCH(C9721,Products!$A$2:$A$51,0))</f>
        <v>Fashion</v>
      </c>
      <c r="J9721" s="1" t="str">
        <f aca="false">INDEX(Orders!$E$2:$E$8001,MATCH(B9721,Orders!$A$2:$A$8001,0))</f>
        <v>Delivered</v>
      </c>
      <c r="K9721" s="1" t="str">
        <f aca="false">LEFT(INDEX(Orders!$C$2:$C$8001,MATCH(B9721,Orders!$A$2:$A$8001,0)),7)</f>
        <v>2025-11</v>
      </c>
    </row>
    <row r="9722" customFormat="false" ht="15" hidden="false" customHeight="true" outlineLevel="0" collapsed="false">
      <c r="A9722" s="1" t="s">
        <v>20192</v>
      </c>
      <c r="B9722" s="1" t="s">
        <v>7183</v>
      </c>
      <c r="C9722" s="1" t="s">
        <v>2006</v>
      </c>
      <c r="D9722" s="1" t="n">
        <v>2</v>
      </c>
      <c r="E9722" s="16" t="n">
        <v>482.17</v>
      </c>
      <c r="F9722" s="17" t="n">
        <v>0</v>
      </c>
      <c r="G9722" s="16" t="n">
        <v>964.34</v>
      </c>
      <c r="I9722" s="1" t="str">
        <f aca="false">INDEX(Products!$C$2:$C$51,MATCH(C9722,Products!$A$2:$A$51,0))</f>
        <v>Books &amp; Stationery</v>
      </c>
      <c r="J9722" s="1" t="str">
        <f aca="false">INDEX(Orders!$E$2:$E$8001,MATCH(B9722,Orders!$A$2:$A$8001,0))</f>
        <v>Delivered</v>
      </c>
      <c r="K9722" s="1" t="str">
        <f aca="false">LEFT(INDEX(Orders!$C$2:$C$8001,MATCH(B9722,Orders!$A$2:$A$8001,0)),7)</f>
        <v>2025-11</v>
      </c>
    </row>
    <row r="9723" customFormat="false" ht="15" hidden="false" customHeight="true" outlineLevel="0" collapsed="false">
      <c r="A9723" s="1" t="s">
        <v>20193</v>
      </c>
      <c r="B9723" s="1" t="s">
        <v>7184</v>
      </c>
      <c r="C9723" s="1" t="s">
        <v>1995</v>
      </c>
      <c r="D9723" s="1" t="n">
        <v>1</v>
      </c>
      <c r="E9723" s="16" t="n">
        <v>2914.27</v>
      </c>
      <c r="F9723" s="17" t="n">
        <v>0.15</v>
      </c>
      <c r="G9723" s="16" t="n">
        <v>2477.13</v>
      </c>
      <c r="I9723" s="1" t="str">
        <f aca="false">INDEX(Products!$C$2:$C$51,MATCH(C9723,Products!$A$2:$A$51,0))</f>
        <v>Sports &amp; Fitness</v>
      </c>
      <c r="J9723" s="1" t="str">
        <f aca="false">INDEX(Orders!$E$2:$E$8001,MATCH(B9723,Orders!$A$2:$A$8001,0))</f>
        <v>Delivered</v>
      </c>
      <c r="K9723" s="1" t="str">
        <f aca="false">LEFT(INDEX(Orders!$C$2:$C$8001,MATCH(B9723,Orders!$A$2:$A$8001,0)),7)</f>
        <v>2024-02</v>
      </c>
    </row>
    <row r="9724" customFormat="false" ht="15" hidden="false" customHeight="true" outlineLevel="0" collapsed="false">
      <c r="A9724" s="1" t="s">
        <v>20194</v>
      </c>
      <c r="B9724" s="1" t="s">
        <v>7185</v>
      </c>
      <c r="C9724" s="1" t="s">
        <v>1937</v>
      </c>
      <c r="D9724" s="1" t="n">
        <v>1</v>
      </c>
      <c r="E9724" s="16" t="n">
        <v>1364.75</v>
      </c>
      <c r="F9724" s="17" t="n">
        <v>0.2</v>
      </c>
      <c r="G9724" s="16" t="n">
        <v>1091.8</v>
      </c>
      <c r="I9724" s="1" t="str">
        <f aca="false">INDEX(Products!$C$2:$C$51,MATCH(C9724,Products!$A$2:$A$51,0))</f>
        <v>Fashion</v>
      </c>
      <c r="J9724" s="1" t="str">
        <f aca="false">INDEX(Orders!$E$2:$E$8001,MATCH(B9724,Orders!$A$2:$A$8001,0))</f>
        <v>Delivered</v>
      </c>
      <c r="K9724" s="1" t="str">
        <f aca="false">LEFT(INDEX(Orders!$C$2:$C$8001,MATCH(B9724,Orders!$A$2:$A$8001,0)),7)</f>
        <v>2024-02</v>
      </c>
    </row>
    <row r="9725" customFormat="false" ht="15" hidden="false" customHeight="true" outlineLevel="0" collapsed="false">
      <c r="A9725" s="1" t="s">
        <v>20195</v>
      </c>
      <c r="B9725" s="1" t="s">
        <v>7186</v>
      </c>
      <c r="C9725" s="1" t="s">
        <v>2007</v>
      </c>
      <c r="D9725" s="1" t="n">
        <v>1</v>
      </c>
      <c r="E9725" s="16" t="n">
        <v>750.27</v>
      </c>
      <c r="F9725" s="17" t="n">
        <v>0.05</v>
      </c>
      <c r="G9725" s="16" t="n">
        <v>712.76</v>
      </c>
      <c r="I9725" s="1" t="str">
        <f aca="false">INDEX(Products!$C$2:$C$51,MATCH(C9725,Products!$A$2:$A$51,0))</f>
        <v>Books &amp; Stationery</v>
      </c>
      <c r="J9725" s="1" t="str">
        <f aca="false">INDEX(Orders!$E$2:$E$8001,MATCH(B9725,Orders!$A$2:$A$8001,0))</f>
        <v>Delivered</v>
      </c>
      <c r="K9725" s="1" t="str">
        <f aca="false">LEFT(INDEX(Orders!$C$2:$C$8001,MATCH(B9725,Orders!$A$2:$A$8001,0)),7)</f>
        <v>2025-08</v>
      </c>
    </row>
    <row r="9726" customFormat="false" ht="15" hidden="false" customHeight="true" outlineLevel="0" collapsed="false">
      <c r="A9726" s="1" t="s">
        <v>20196</v>
      </c>
      <c r="B9726" s="1" t="s">
        <v>7187</v>
      </c>
      <c r="C9726" s="1" t="s">
        <v>1961</v>
      </c>
      <c r="D9726" s="1" t="n">
        <v>1</v>
      </c>
      <c r="E9726" s="16" t="n">
        <v>3493.68</v>
      </c>
      <c r="F9726" s="17" t="n">
        <v>0.15</v>
      </c>
      <c r="G9726" s="16" t="n">
        <v>2969.63</v>
      </c>
      <c r="I9726" s="1" t="str">
        <f aca="false">INDEX(Products!$C$2:$C$51,MATCH(C9726,Products!$A$2:$A$51,0))</f>
        <v>Home &amp; Kitchen</v>
      </c>
      <c r="J9726" s="1" t="str">
        <f aca="false">INDEX(Orders!$E$2:$E$8001,MATCH(B9726,Orders!$A$2:$A$8001,0))</f>
        <v>Delivered</v>
      </c>
      <c r="K9726" s="1" t="str">
        <f aca="false">LEFT(INDEX(Orders!$C$2:$C$8001,MATCH(B9726,Orders!$A$2:$A$8001,0)),7)</f>
        <v>2025-11</v>
      </c>
    </row>
    <row r="9727" customFormat="false" ht="15" hidden="false" customHeight="true" outlineLevel="0" collapsed="false">
      <c r="A9727" s="1" t="s">
        <v>20197</v>
      </c>
      <c r="B9727" s="1" t="s">
        <v>7188</v>
      </c>
      <c r="C9727" s="1" t="s">
        <v>1975</v>
      </c>
      <c r="D9727" s="1" t="n">
        <v>2</v>
      </c>
      <c r="E9727" s="16" t="n">
        <v>862.99</v>
      </c>
      <c r="F9727" s="17" t="n">
        <v>0</v>
      </c>
      <c r="G9727" s="16" t="n">
        <v>1725.98</v>
      </c>
      <c r="I9727" s="1" t="str">
        <f aca="false">INDEX(Products!$C$2:$C$51,MATCH(C9727,Products!$A$2:$A$51,0))</f>
        <v>Beauty &amp; Personal Care</v>
      </c>
      <c r="J9727" s="1" t="str">
        <f aca="false">INDEX(Orders!$E$2:$E$8001,MATCH(B9727,Orders!$A$2:$A$8001,0))</f>
        <v>Returned</v>
      </c>
      <c r="K9727" s="1" t="str">
        <f aca="false">LEFT(INDEX(Orders!$C$2:$C$8001,MATCH(B9727,Orders!$A$2:$A$8001,0)),7)</f>
        <v>2025-03</v>
      </c>
    </row>
    <row r="9728" customFormat="false" ht="15" hidden="false" customHeight="true" outlineLevel="0" collapsed="false">
      <c r="A9728" s="1" t="s">
        <v>20198</v>
      </c>
      <c r="B9728" s="1" t="s">
        <v>7188</v>
      </c>
      <c r="C9728" s="1" t="s">
        <v>1918</v>
      </c>
      <c r="D9728" s="1" t="n">
        <v>1</v>
      </c>
      <c r="E9728" s="16" t="n">
        <v>2978.99</v>
      </c>
      <c r="F9728" s="17" t="n">
        <v>0.05</v>
      </c>
      <c r="G9728" s="16" t="n">
        <v>2830.04</v>
      </c>
      <c r="I9728" s="1" t="str">
        <f aca="false">INDEX(Products!$C$2:$C$51,MATCH(C9728,Products!$A$2:$A$51,0))</f>
        <v>Electronics</v>
      </c>
      <c r="J9728" s="1" t="str">
        <f aca="false">INDEX(Orders!$E$2:$E$8001,MATCH(B9728,Orders!$A$2:$A$8001,0))</f>
        <v>Returned</v>
      </c>
      <c r="K9728" s="1" t="str">
        <f aca="false">LEFT(INDEX(Orders!$C$2:$C$8001,MATCH(B9728,Orders!$A$2:$A$8001,0)),7)</f>
        <v>2025-03</v>
      </c>
    </row>
    <row r="9729" customFormat="false" ht="15" hidden="false" customHeight="true" outlineLevel="0" collapsed="false">
      <c r="A9729" s="1" t="s">
        <v>20199</v>
      </c>
      <c r="B9729" s="1" t="s">
        <v>7188</v>
      </c>
      <c r="C9729" s="1" t="s">
        <v>1988</v>
      </c>
      <c r="D9729" s="1" t="n">
        <v>1</v>
      </c>
      <c r="E9729" s="16" t="n">
        <v>681.07</v>
      </c>
      <c r="F9729" s="17" t="n">
        <v>0</v>
      </c>
      <c r="G9729" s="16" t="n">
        <v>681.07</v>
      </c>
      <c r="I9729" s="1" t="str">
        <f aca="false">INDEX(Products!$C$2:$C$51,MATCH(C9729,Products!$A$2:$A$51,0))</f>
        <v>Sports &amp; Fitness</v>
      </c>
      <c r="J9729" s="1" t="str">
        <f aca="false">INDEX(Orders!$E$2:$E$8001,MATCH(B9729,Orders!$A$2:$A$8001,0))</f>
        <v>Returned</v>
      </c>
      <c r="K9729" s="1" t="str">
        <f aca="false">LEFT(INDEX(Orders!$C$2:$C$8001,MATCH(B9729,Orders!$A$2:$A$8001,0)),7)</f>
        <v>2025-03</v>
      </c>
    </row>
    <row r="9730" customFormat="false" ht="15" hidden="false" customHeight="true" outlineLevel="0" collapsed="false">
      <c r="A9730" s="1" t="s">
        <v>20200</v>
      </c>
      <c r="B9730" s="1" t="s">
        <v>7189</v>
      </c>
      <c r="C9730" s="1" t="s">
        <v>2007</v>
      </c>
      <c r="D9730" s="1" t="n">
        <v>1</v>
      </c>
      <c r="E9730" s="16" t="n">
        <v>750.27</v>
      </c>
      <c r="F9730" s="17" t="n">
        <v>0</v>
      </c>
      <c r="G9730" s="16" t="n">
        <v>750.27</v>
      </c>
      <c r="I9730" s="1" t="str">
        <f aca="false">INDEX(Products!$C$2:$C$51,MATCH(C9730,Products!$A$2:$A$51,0))</f>
        <v>Books &amp; Stationery</v>
      </c>
      <c r="J9730" s="1" t="str">
        <f aca="false">INDEX(Orders!$E$2:$E$8001,MATCH(B9730,Orders!$A$2:$A$8001,0))</f>
        <v>Returned</v>
      </c>
      <c r="K9730" s="1" t="str">
        <f aca="false">LEFT(INDEX(Orders!$C$2:$C$8001,MATCH(B9730,Orders!$A$2:$A$8001,0)),7)</f>
        <v>2025-09</v>
      </c>
    </row>
    <row r="9731" customFormat="false" ht="15" hidden="false" customHeight="true" outlineLevel="0" collapsed="false">
      <c r="A9731" s="1" t="s">
        <v>20201</v>
      </c>
      <c r="B9731" s="1" t="s">
        <v>7190</v>
      </c>
      <c r="C9731" s="1" t="s">
        <v>2006</v>
      </c>
      <c r="D9731" s="1" t="n">
        <v>1</v>
      </c>
      <c r="E9731" s="16" t="n">
        <v>482.17</v>
      </c>
      <c r="F9731" s="17" t="n">
        <v>0.1</v>
      </c>
      <c r="G9731" s="16" t="n">
        <v>433.95</v>
      </c>
      <c r="I9731" s="1" t="str">
        <f aca="false">INDEX(Products!$C$2:$C$51,MATCH(C9731,Products!$A$2:$A$51,0))</f>
        <v>Books &amp; Stationery</v>
      </c>
      <c r="J9731" s="1" t="str">
        <f aca="false">INDEX(Orders!$E$2:$E$8001,MATCH(B9731,Orders!$A$2:$A$8001,0))</f>
        <v>Delivered</v>
      </c>
      <c r="K9731" s="1" t="str">
        <f aca="false">LEFT(INDEX(Orders!$C$2:$C$8001,MATCH(B9731,Orders!$A$2:$A$8001,0)),7)</f>
        <v>2025-12</v>
      </c>
    </row>
    <row r="9732" customFormat="false" ht="15" hidden="false" customHeight="true" outlineLevel="0" collapsed="false">
      <c r="A9732" s="1" t="s">
        <v>20202</v>
      </c>
      <c r="B9732" s="1" t="s">
        <v>7190</v>
      </c>
      <c r="C9732" s="1" t="s">
        <v>1924</v>
      </c>
      <c r="D9732" s="1" t="n">
        <v>1</v>
      </c>
      <c r="E9732" s="16" t="n">
        <v>1971</v>
      </c>
      <c r="F9732" s="17" t="n">
        <v>0.2</v>
      </c>
      <c r="G9732" s="16" t="n">
        <v>1576.8</v>
      </c>
      <c r="I9732" s="1" t="str">
        <f aca="false">INDEX(Products!$C$2:$C$51,MATCH(C9732,Products!$A$2:$A$51,0))</f>
        <v>Electronics</v>
      </c>
      <c r="J9732" s="1" t="str">
        <f aca="false">INDEX(Orders!$E$2:$E$8001,MATCH(B9732,Orders!$A$2:$A$8001,0))</f>
        <v>Delivered</v>
      </c>
      <c r="K9732" s="1" t="str">
        <f aca="false">LEFT(INDEX(Orders!$C$2:$C$8001,MATCH(B9732,Orders!$A$2:$A$8001,0)),7)</f>
        <v>2025-12</v>
      </c>
    </row>
    <row r="9733" customFormat="false" ht="15" hidden="false" customHeight="true" outlineLevel="0" collapsed="false">
      <c r="A9733" s="1" t="s">
        <v>20203</v>
      </c>
      <c r="B9733" s="1" t="s">
        <v>7190</v>
      </c>
      <c r="C9733" s="1" t="s">
        <v>1930</v>
      </c>
      <c r="D9733" s="1" t="n">
        <v>3</v>
      </c>
      <c r="E9733" s="16" t="n">
        <v>2398.35</v>
      </c>
      <c r="F9733" s="17" t="n">
        <v>0</v>
      </c>
      <c r="G9733" s="16" t="n">
        <v>7195.05</v>
      </c>
      <c r="I9733" s="1" t="str">
        <f aca="false">INDEX(Products!$C$2:$C$51,MATCH(C9733,Products!$A$2:$A$51,0))</f>
        <v>Electronics</v>
      </c>
      <c r="J9733" s="1" t="str">
        <f aca="false">INDEX(Orders!$E$2:$E$8001,MATCH(B9733,Orders!$A$2:$A$8001,0))</f>
        <v>Delivered</v>
      </c>
      <c r="K9733" s="1" t="str">
        <f aca="false">LEFT(INDEX(Orders!$C$2:$C$8001,MATCH(B9733,Orders!$A$2:$A$8001,0)),7)</f>
        <v>2025-12</v>
      </c>
    </row>
    <row r="9734" customFormat="false" ht="15" hidden="false" customHeight="true" outlineLevel="0" collapsed="false">
      <c r="A9734" s="1" t="s">
        <v>20204</v>
      </c>
      <c r="B9734" s="1" t="s">
        <v>7190</v>
      </c>
      <c r="C9734" s="1" t="s">
        <v>1976</v>
      </c>
      <c r="D9734" s="1" t="n">
        <v>1</v>
      </c>
      <c r="E9734" s="16" t="n">
        <v>1603.35</v>
      </c>
      <c r="F9734" s="17" t="n">
        <v>0.1</v>
      </c>
      <c r="G9734" s="16" t="n">
        <v>1443.02</v>
      </c>
      <c r="I9734" s="1" t="str">
        <f aca="false">INDEX(Products!$C$2:$C$51,MATCH(C9734,Products!$A$2:$A$51,0))</f>
        <v>Beauty &amp; Personal Care</v>
      </c>
      <c r="J9734" s="1" t="str">
        <f aca="false">INDEX(Orders!$E$2:$E$8001,MATCH(B9734,Orders!$A$2:$A$8001,0))</f>
        <v>Delivered</v>
      </c>
      <c r="K9734" s="1" t="str">
        <f aca="false">LEFT(INDEX(Orders!$C$2:$C$8001,MATCH(B9734,Orders!$A$2:$A$8001,0)),7)</f>
        <v>2025-12</v>
      </c>
    </row>
    <row r="9735" customFormat="false" ht="15" hidden="false" customHeight="true" outlineLevel="0" collapsed="false">
      <c r="A9735" s="1" t="s">
        <v>20205</v>
      </c>
      <c r="B9735" s="1" t="s">
        <v>7191</v>
      </c>
      <c r="C9735" s="1" t="s">
        <v>1937</v>
      </c>
      <c r="D9735" s="1" t="n">
        <v>2</v>
      </c>
      <c r="E9735" s="16" t="n">
        <v>1364.75</v>
      </c>
      <c r="F9735" s="17" t="n">
        <v>0.05</v>
      </c>
      <c r="G9735" s="16" t="n">
        <v>2593.02</v>
      </c>
      <c r="I9735" s="1" t="str">
        <f aca="false">INDEX(Products!$C$2:$C$51,MATCH(C9735,Products!$A$2:$A$51,0))</f>
        <v>Fashion</v>
      </c>
      <c r="J9735" s="1" t="str">
        <f aca="false">INDEX(Orders!$E$2:$E$8001,MATCH(B9735,Orders!$A$2:$A$8001,0))</f>
        <v>Delivered</v>
      </c>
      <c r="K9735" s="1" t="str">
        <f aca="false">LEFT(INDEX(Orders!$C$2:$C$8001,MATCH(B9735,Orders!$A$2:$A$8001,0)),7)</f>
        <v>2024-12</v>
      </c>
    </row>
    <row r="9736" customFormat="false" ht="15" hidden="false" customHeight="true" outlineLevel="0" collapsed="false">
      <c r="A9736" s="1" t="s">
        <v>20206</v>
      </c>
      <c r="B9736" s="1" t="s">
        <v>7191</v>
      </c>
      <c r="C9736" s="1" t="s">
        <v>1940</v>
      </c>
      <c r="D9736" s="1" t="n">
        <v>2</v>
      </c>
      <c r="E9736" s="16" t="n">
        <v>2374.52</v>
      </c>
      <c r="F9736" s="17" t="n">
        <v>0.1</v>
      </c>
      <c r="G9736" s="16" t="n">
        <v>4274.14</v>
      </c>
      <c r="I9736" s="1" t="str">
        <f aca="false">INDEX(Products!$C$2:$C$51,MATCH(C9736,Products!$A$2:$A$51,0))</f>
        <v>Fashion</v>
      </c>
      <c r="J9736" s="1" t="str">
        <f aca="false">INDEX(Orders!$E$2:$E$8001,MATCH(B9736,Orders!$A$2:$A$8001,0))</f>
        <v>Delivered</v>
      </c>
      <c r="K9736" s="1" t="str">
        <f aca="false">LEFT(INDEX(Orders!$C$2:$C$8001,MATCH(B9736,Orders!$A$2:$A$8001,0)),7)</f>
        <v>2024-12</v>
      </c>
    </row>
    <row r="9737" customFormat="false" ht="15" hidden="false" customHeight="true" outlineLevel="0" collapsed="false">
      <c r="A9737" s="1" t="s">
        <v>20207</v>
      </c>
      <c r="B9737" s="1" t="s">
        <v>7192</v>
      </c>
      <c r="C9737" s="1" t="s">
        <v>1997</v>
      </c>
      <c r="D9737" s="1" t="n">
        <v>1</v>
      </c>
      <c r="E9737" s="16" t="n">
        <v>311.15</v>
      </c>
      <c r="F9737" s="17" t="n">
        <v>0</v>
      </c>
      <c r="G9737" s="16" t="n">
        <v>311.15</v>
      </c>
      <c r="I9737" s="1" t="str">
        <f aca="false">INDEX(Products!$C$2:$C$51,MATCH(C9737,Products!$A$2:$A$51,0))</f>
        <v>Sports &amp; Fitness</v>
      </c>
      <c r="J9737" s="1" t="str">
        <f aca="false">INDEX(Orders!$E$2:$E$8001,MATCH(B9737,Orders!$A$2:$A$8001,0))</f>
        <v>Delivered</v>
      </c>
      <c r="K9737" s="1" t="str">
        <f aca="false">LEFT(INDEX(Orders!$C$2:$C$8001,MATCH(B9737,Orders!$A$2:$A$8001,0)),7)</f>
        <v>2025-09</v>
      </c>
    </row>
    <row r="9738" customFormat="false" ht="15" hidden="false" customHeight="true" outlineLevel="0" collapsed="false">
      <c r="A9738" s="1" t="s">
        <v>20208</v>
      </c>
      <c r="B9738" s="1" t="s">
        <v>7192</v>
      </c>
      <c r="C9738" s="1" t="s">
        <v>1959</v>
      </c>
      <c r="D9738" s="1" t="n">
        <v>1</v>
      </c>
      <c r="E9738" s="16" t="n">
        <v>2142.79</v>
      </c>
      <c r="F9738" s="17" t="n">
        <v>0.1</v>
      </c>
      <c r="G9738" s="16" t="n">
        <v>1928.51</v>
      </c>
      <c r="I9738" s="1" t="str">
        <f aca="false">INDEX(Products!$C$2:$C$51,MATCH(C9738,Products!$A$2:$A$51,0))</f>
        <v>Home &amp; Kitchen</v>
      </c>
      <c r="J9738" s="1" t="str">
        <f aca="false">INDEX(Orders!$E$2:$E$8001,MATCH(B9738,Orders!$A$2:$A$8001,0))</f>
        <v>Delivered</v>
      </c>
      <c r="K9738" s="1" t="str">
        <f aca="false">LEFT(INDEX(Orders!$C$2:$C$8001,MATCH(B9738,Orders!$A$2:$A$8001,0)),7)</f>
        <v>2025-09</v>
      </c>
    </row>
    <row r="9739" customFormat="false" ht="15" hidden="false" customHeight="true" outlineLevel="0" collapsed="false">
      <c r="A9739" s="1" t="s">
        <v>20209</v>
      </c>
      <c r="B9739" s="1" t="s">
        <v>7193</v>
      </c>
      <c r="C9739" s="1" t="s">
        <v>1988</v>
      </c>
      <c r="D9739" s="1" t="n">
        <v>1</v>
      </c>
      <c r="E9739" s="16" t="n">
        <v>681.07</v>
      </c>
      <c r="F9739" s="17" t="n">
        <v>0.05</v>
      </c>
      <c r="G9739" s="16" t="n">
        <v>647.02</v>
      </c>
      <c r="I9739" s="1" t="str">
        <f aca="false">INDEX(Products!$C$2:$C$51,MATCH(C9739,Products!$A$2:$A$51,0))</f>
        <v>Sports &amp; Fitness</v>
      </c>
      <c r="J9739" s="1" t="str">
        <f aca="false">INDEX(Orders!$E$2:$E$8001,MATCH(B9739,Orders!$A$2:$A$8001,0))</f>
        <v>Delivered</v>
      </c>
      <c r="K9739" s="1" t="str">
        <f aca="false">LEFT(INDEX(Orders!$C$2:$C$8001,MATCH(B9739,Orders!$A$2:$A$8001,0)),7)</f>
        <v>2024-05</v>
      </c>
    </row>
    <row r="9740" customFormat="false" ht="15" hidden="false" customHeight="true" outlineLevel="0" collapsed="false">
      <c r="A9740" s="1" t="s">
        <v>20210</v>
      </c>
      <c r="B9740" s="1" t="s">
        <v>7194</v>
      </c>
      <c r="C9740" s="1" t="s">
        <v>1930</v>
      </c>
      <c r="D9740" s="1" t="n">
        <v>1</v>
      </c>
      <c r="E9740" s="16" t="n">
        <v>2398.35</v>
      </c>
      <c r="F9740" s="17" t="n">
        <v>0.05</v>
      </c>
      <c r="G9740" s="16" t="n">
        <v>2278.43</v>
      </c>
      <c r="I9740" s="1" t="str">
        <f aca="false">INDEX(Products!$C$2:$C$51,MATCH(C9740,Products!$A$2:$A$51,0))</f>
        <v>Electronics</v>
      </c>
      <c r="J9740" s="1" t="str">
        <f aca="false">INDEX(Orders!$E$2:$E$8001,MATCH(B9740,Orders!$A$2:$A$8001,0))</f>
        <v>Delivered</v>
      </c>
      <c r="K9740" s="1" t="str">
        <f aca="false">LEFT(INDEX(Orders!$C$2:$C$8001,MATCH(B9740,Orders!$A$2:$A$8001,0)),7)</f>
        <v>2025-07</v>
      </c>
    </row>
    <row r="9741" customFormat="false" ht="15" hidden="false" customHeight="true" outlineLevel="0" collapsed="false">
      <c r="A9741" s="1" t="s">
        <v>20211</v>
      </c>
      <c r="B9741" s="1" t="s">
        <v>7194</v>
      </c>
      <c r="C9741" s="1" t="s">
        <v>1997</v>
      </c>
      <c r="D9741" s="1" t="n">
        <v>1</v>
      </c>
      <c r="E9741" s="16" t="n">
        <v>311.15</v>
      </c>
      <c r="F9741" s="17" t="n">
        <v>0</v>
      </c>
      <c r="G9741" s="16" t="n">
        <v>311.15</v>
      </c>
      <c r="I9741" s="1" t="str">
        <f aca="false">INDEX(Products!$C$2:$C$51,MATCH(C9741,Products!$A$2:$A$51,0))</f>
        <v>Sports &amp; Fitness</v>
      </c>
      <c r="J9741" s="1" t="str">
        <f aca="false">INDEX(Orders!$E$2:$E$8001,MATCH(B9741,Orders!$A$2:$A$8001,0))</f>
        <v>Delivered</v>
      </c>
      <c r="K9741" s="1" t="str">
        <f aca="false">LEFT(INDEX(Orders!$C$2:$C$8001,MATCH(B9741,Orders!$A$2:$A$8001,0)),7)</f>
        <v>2025-07</v>
      </c>
    </row>
    <row r="9742" customFormat="false" ht="15" hidden="false" customHeight="true" outlineLevel="0" collapsed="false">
      <c r="A9742" s="1" t="s">
        <v>20212</v>
      </c>
      <c r="B9742" s="1" t="s">
        <v>7194</v>
      </c>
      <c r="C9742" s="1" t="s">
        <v>1995</v>
      </c>
      <c r="D9742" s="1" t="n">
        <v>1</v>
      </c>
      <c r="E9742" s="16" t="n">
        <v>2914.27</v>
      </c>
      <c r="F9742" s="17" t="n">
        <v>0</v>
      </c>
      <c r="G9742" s="16" t="n">
        <v>2914.27</v>
      </c>
      <c r="I9742" s="1" t="str">
        <f aca="false">INDEX(Products!$C$2:$C$51,MATCH(C9742,Products!$A$2:$A$51,0))</f>
        <v>Sports &amp; Fitness</v>
      </c>
      <c r="J9742" s="1" t="str">
        <f aca="false">INDEX(Orders!$E$2:$E$8001,MATCH(B9742,Orders!$A$2:$A$8001,0))</f>
        <v>Delivered</v>
      </c>
      <c r="K9742" s="1" t="str">
        <f aca="false">LEFT(INDEX(Orders!$C$2:$C$8001,MATCH(B9742,Orders!$A$2:$A$8001,0)),7)</f>
        <v>2025-07</v>
      </c>
    </row>
    <row r="9743" customFormat="false" ht="15" hidden="false" customHeight="true" outlineLevel="0" collapsed="false">
      <c r="A9743" s="1" t="s">
        <v>20213</v>
      </c>
      <c r="B9743" s="1" t="s">
        <v>7194</v>
      </c>
      <c r="C9743" s="1" t="s">
        <v>2007</v>
      </c>
      <c r="D9743" s="1" t="n">
        <v>1</v>
      </c>
      <c r="E9743" s="16" t="n">
        <v>750.27</v>
      </c>
      <c r="F9743" s="17" t="n">
        <v>0.1</v>
      </c>
      <c r="G9743" s="16" t="n">
        <v>675.24</v>
      </c>
      <c r="I9743" s="1" t="str">
        <f aca="false">INDEX(Products!$C$2:$C$51,MATCH(C9743,Products!$A$2:$A$51,0))</f>
        <v>Books &amp; Stationery</v>
      </c>
      <c r="J9743" s="1" t="str">
        <f aca="false">INDEX(Orders!$E$2:$E$8001,MATCH(B9743,Orders!$A$2:$A$8001,0))</f>
        <v>Delivered</v>
      </c>
      <c r="K9743" s="1" t="str">
        <f aca="false">LEFT(INDEX(Orders!$C$2:$C$8001,MATCH(B9743,Orders!$A$2:$A$8001,0)),7)</f>
        <v>2025-07</v>
      </c>
    </row>
    <row r="9744" customFormat="false" ht="15" hidden="false" customHeight="true" outlineLevel="0" collapsed="false">
      <c r="A9744" s="1" t="s">
        <v>20214</v>
      </c>
      <c r="B9744" s="1" t="s">
        <v>7195</v>
      </c>
      <c r="C9744" s="1" t="s">
        <v>1933</v>
      </c>
      <c r="D9744" s="1" t="n">
        <v>1</v>
      </c>
      <c r="E9744" s="16" t="n">
        <v>7194.38</v>
      </c>
      <c r="F9744" s="17" t="n">
        <v>0.15</v>
      </c>
      <c r="G9744" s="16" t="n">
        <v>6115.22</v>
      </c>
      <c r="I9744" s="1" t="str">
        <f aca="false">INDEX(Products!$C$2:$C$51,MATCH(C9744,Products!$A$2:$A$51,0))</f>
        <v>Electronics</v>
      </c>
      <c r="J9744" s="1" t="str">
        <f aca="false">INDEX(Orders!$E$2:$E$8001,MATCH(B9744,Orders!$A$2:$A$8001,0))</f>
        <v>Delivered</v>
      </c>
      <c r="K9744" s="1" t="str">
        <f aca="false">LEFT(INDEX(Orders!$C$2:$C$8001,MATCH(B9744,Orders!$A$2:$A$8001,0)),7)</f>
        <v>2025-01</v>
      </c>
    </row>
    <row r="9745" customFormat="false" ht="15" hidden="false" customHeight="true" outlineLevel="0" collapsed="false">
      <c r="A9745" s="1" t="s">
        <v>20215</v>
      </c>
      <c r="B9745" s="1" t="s">
        <v>7196</v>
      </c>
      <c r="C9745" s="1" t="s">
        <v>1943</v>
      </c>
      <c r="D9745" s="1" t="n">
        <v>1</v>
      </c>
      <c r="E9745" s="16" t="n">
        <v>1250.54</v>
      </c>
      <c r="F9745" s="17" t="n">
        <v>0</v>
      </c>
      <c r="G9745" s="16" t="n">
        <v>1250.54</v>
      </c>
      <c r="I9745" s="1" t="str">
        <f aca="false">INDEX(Products!$C$2:$C$51,MATCH(C9745,Products!$A$2:$A$51,0))</f>
        <v>Fashion</v>
      </c>
      <c r="J9745" s="1" t="str">
        <f aca="false">INDEX(Orders!$E$2:$E$8001,MATCH(B9745,Orders!$A$2:$A$8001,0))</f>
        <v>Delivered</v>
      </c>
      <c r="K9745" s="1" t="str">
        <f aca="false">LEFT(INDEX(Orders!$C$2:$C$8001,MATCH(B9745,Orders!$A$2:$A$8001,0)),7)</f>
        <v>2025-03</v>
      </c>
    </row>
    <row r="9746" customFormat="false" ht="15" hidden="false" customHeight="true" outlineLevel="0" collapsed="false">
      <c r="A9746" s="1" t="s">
        <v>20216</v>
      </c>
      <c r="B9746" s="1" t="s">
        <v>7196</v>
      </c>
      <c r="C9746" s="1" t="s">
        <v>1940</v>
      </c>
      <c r="D9746" s="1" t="n">
        <v>2</v>
      </c>
      <c r="E9746" s="16" t="n">
        <v>2374.52</v>
      </c>
      <c r="F9746" s="17" t="n">
        <v>0.2</v>
      </c>
      <c r="G9746" s="16" t="n">
        <v>3799.23</v>
      </c>
      <c r="I9746" s="1" t="str">
        <f aca="false">INDEX(Products!$C$2:$C$51,MATCH(C9746,Products!$A$2:$A$51,0))</f>
        <v>Fashion</v>
      </c>
      <c r="J9746" s="1" t="str">
        <f aca="false">INDEX(Orders!$E$2:$E$8001,MATCH(B9746,Orders!$A$2:$A$8001,0))</f>
        <v>Delivered</v>
      </c>
      <c r="K9746" s="1" t="str">
        <f aca="false">LEFT(INDEX(Orders!$C$2:$C$8001,MATCH(B9746,Orders!$A$2:$A$8001,0)),7)</f>
        <v>2025-03</v>
      </c>
    </row>
    <row r="9747" customFormat="false" ht="15" hidden="false" customHeight="true" outlineLevel="0" collapsed="false">
      <c r="A9747" s="1" t="s">
        <v>20217</v>
      </c>
      <c r="B9747" s="1" t="s">
        <v>7196</v>
      </c>
      <c r="C9747" s="1" t="s">
        <v>2006</v>
      </c>
      <c r="D9747" s="1" t="n">
        <v>1</v>
      </c>
      <c r="E9747" s="16" t="n">
        <v>482.17</v>
      </c>
      <c r="F9747" s="17" t="n">
        <v>0</v>
      </c>
      <c r="G9747" s="16" t="n">
        <v>482.17</v>
      </c>
      <c r="I9747" s="1" t="str">
        <f aca="false">INDEX(Products!$C$2:$C$51,MATCH(C9747,Products!$A$2:$A$51,0))</f>
        <v>Books &amp; Stationery</v>
      </c>
      <c r="J9747" s="1" t="str">
        <f aca="false">INDEX(Orders!$E$2:$E$8001,MATCH(B9747,Orders!$A$2:$A$8001,0))</f>
        <v>Delivered</v>
      </c>
      <c r="K9747" s="1" t="str">
        <f aca="false">LEFT(INDEX(Orders!$C$2:$C$8001,MATCH(B9747,Orders!$A$2:$A$8001,0)),7)</f>
        <v>2025-03</v>
      </c>
    </row>
    <row r="9748" customFormat="false" ht="15" hidden="false" customHeight="true" outlineLevel="0" collapsed="false">
      <c r="A9748" s="1" t="s">
        <v>20218</v>
      </c>
      <c r="B9748" s="1" t="s">
        <v>7196</v>
      </c>
      <c r="C9748" s="1" t="s">
        <v>1918</v>
      </c>
      <c r="D9748" s="1" t="n">
        <v>1</v>
      </c>
      <c r="E9748" s="16" t="n">
        <v>2978.99</v>
      </c>
      <c r="F9748" s="17" t="n">
        <v>0.15</v>
      </c>
      <c r="G9748" s="16" t="n">
        <v>2532.14</v>
      </c>
      <c r="I9748" s="1" t="str">
        <f aca="false">INDEX(Products!$C$2:$C$51,MATCH(C9748,Products!$A$2:$A$51,0))</f>
        <v>Electronics</v>
      </c>
      <c r="J9748" s="1" t="str">
        <f aca="false">INDEX(Orders!$E$2:$E$8001,MATCH(B9748,Orders!$A$2:$A$8001,0))</f>
        <v>Delivered</v>
      </c>
      <c r="K9748" s="1" t="str">
        <f aca="false">LEFT(INDEX(Orders!$C$2:$C$8001,MATCH(B9748,Orders!$A$2:$A$8001,0)),7)</f>
        <v>2025-03</v>
      </c>
    </row>
    <row r="9749" customFormat="false" ht="15" hidden="false" customHeight="true" outlineLevel="0" collapsed="false">
      <c r="A9749" s="1" t="s">
        <v>20219</v>
      </c>
      <c r="B9749" s="1" t="s">
        <v>7197</v>
      </c>
      <c r="C9749" s="1" t="s">
        <v>1961</v>
      </c>
      <c r="D9749" s="1" t="n">
        <v>2</v>
      </c>
      <c r="E9749" s="16" t="n">
        <v>3493.68</v>
      </c>
      <c r="F9749" s="17" t="n">
        <v>0.1</v>
      </c>
      <c r="G9749" s="16" t="n">
        <v>6288.62</v>
      </c>
      <c r="I9749" s="1" t="str">
        <f aca="false">INDEX(Products!$C$2:$C$51,MATCH(C9749,Products!$A$2:$A$51,0))</f>
        <v>Home &amp; Kitchen</v>
      </c>
      <c r="J9749" s="1" t="str">
        <f aca="false">INDEX(Orders!$E$2:$E$8001,MATCH(B9749,Orders!$A$2:$A$8001,0))</f>
        <v>Delivered</v>
      </c>
      <c r="K9749" s="1" t="str">
        <f aca="false">LEFT(INDEX(Orders!$C$2:$C$8001,MATCH(B9749,Orders!$A$2:$A$8001,0)),7)</f>
        <v>2024-07</v>
      </c>
    </row>
    <row r="9750" customFormat="false" ht="15" hidden="false" customHeight="true" outlineLevel="0" collapsed="false">
      <c r="A9750" s="1" t="s">
        <v>20220</v>
      </c>
      <c r="B9750" s="1" t="s">
        <v>7198</v>
      </c>
      <c r="C9750" s="1" t="s">
        <v>1988</v>
      </c>
      <c r="D9750" s="1" t="n">
        <v>1</v>
      </c>
      <c r="E9750" s="16" t="n">
        <v>681.07</v>
      </c>
      <c r="F9750" s="17" t="n">
        <v>0</v>
      </c>
      <c r="G9750" s="16" t="n">
        <v>681.07</v>
      </c>
      <c r="I9750" s="1" t="str">
        <f aca="false">INDEX(Products!$C$2:$C$51,MATCH(C9750,Products!$A$2:$A$51,0))</f>
        <v>Sports &amp; Fitness</v>
      </c>
      <c r="J9750" s="1" t="str">
        <f aca="false">INDEX(Orders!$E$2:$E$8001,MATCH(B9750,Orders!$A$2:$A$8001,0))</f>
        <v>Delivered</v>
      </c>
      <c r="K9750" s="1" t="str">
        <f aca="false">LEFT(INDEX(Orders!$C$2:$C$8001,MATCH(B9750,Orders!$A$2:$A$8001,0)),7)</f>
        <v>2025-10</v>
      </c>
    </row>
    <row r="9751" customFormat="false" ht="15" hidden="false" customHeight="true" outlineLevel="0" collapsed="false">
      <c r="A9751" s="1" t="s">
        <v>20221</v>
      </c>
      <c r="B9751" s="1" t="s">
        <v>7199</v>
      </c>
      <c r="C9751" s="1" t="s">
        <v>1918</v>
      </c>
      <c r="D9751" s="1" t="n">
        <v>1</v>
      </c>
      <c r="E9751" s="16" t="n">
        <v>2978.99</v>
      </c>
      <c r="F9751" s="17" t="n">
        <v>0.1</v>
      </c>
      <c r="G9751" s="16" t="n">
        <v>2681.09</v>
      </c>
      <c r="I9751" s="1" t="str">
        <f aca="false">INDEX(Products!$C$2:$C$51,MATCH(C9751,Products!$A$2:$A$51,0))</f>
        <v>Electronics</v>
      </c>
      <c r="J9751" s="1" t="str">
        <f aca="false">INDEX(Orders!$E$2:$E$8001,MATCH(B9751,Orders!$A$2:$A$8001,0))</f>
        <v>Delivered</v>
      </c>
      <c r="K9751" s="1" t="str">
        <f aca="false">LEFT(INDEX(Orders!$C$2:$C$8001,MATCH(B9751,Orders!$A$2:$A$8001,0)),7)</f>
        <v>2025-08</v>
      </c>
    </row>
    <row r="9752" customFormat="false" ht="15" hidden="false" customHeight="true" outlineLevel="0" collapsed="false">
      <c r="A9752" s="1" t="s">
        <v>20222</v>
      </c>
      <c r="B9752" s="1" t="s">
        <v>7200</v>
      </c>
      <c r="C9752" s="1" t="s">
        <v>1991</v>
      </c>
      <c r="D9752" s="1" t="n">
        <v>1</v>
      </c>
      <c r="E9752" s="16" t="n">
        <v>579.12</v>
      </c>
      <c r="F9752" s="17" t="n">
        <v>0</v>
      </c>
      <c r="G9752" s="16" t="n">
        <v>579.12</v>
      </c>
      <c r="I9752" s="1" t="str">
        <f aca="false">INDEX(Products!$C$2:$C$51,MATCH(C9752,Products!$A$2:$A$51,0))</f>
        <v>Sports &amp; Fitness</v>
      </c>
      <c r="J9752" s="1" t="str">
        <f aca="false">INDEX(Orders!$E$2:$E$8001,MATCH(B9752,Orders!$A$2:$A$8001,0))</f>
        <v>Delivered</v>
      </c>
      <c r="K9752" s="1" t="str">
        <f aca="false">LEFT(INDEX(Orders!$C$2:$C$8001,MATCH(B9752,Orders!$A$2:$A$8001,0)),7)</f>
        <v>2024-12</v>
      </c>
    </row>
    <row r="9753" customFormat="false" ht="15" hidden="false" customHeight="true" outlineLevel="0" collapsed="false">
      <c r="A9753" s="1" t="s">
        <v>20223</v>
      </c>
      <c r="B9753" s="1" t="s">
        <v>7200</v>
      </c>
      <c r="C9753" s="1" t="s">
        <v>1990</v>
      </c>
      <c r="D9753" s="1" t="n">
        <v>1</v>
      </c>
      <c r="E9753" s="16" t="n">
        <v>5311.32</v>
      </c>
      <c r="F9753" s="17" t="n">
        <v>0.2</v>
      </c>
      <c r="G9753" s="16" t="n">
        <v>4249.06</v>
      </c>
      <c r="I9753" s="1" t="str">
        <f aca="false">INDEX(Products!$C$2:$C$51,MATCH(C9753,Products!$A$2:$A$51,0))</f>
        <v>Sports &amp; Fitness</v>
      </c>
      <c r="J9753" s="1" t="str">
        <f aca="false">INDEX(Orders!$E$2:$E$8001,MATCH(B9753,Orders!$A$2:$A$8001,0))</f>
        <v>Delivered</v>
      </c>
      <c r="K9753" s="1" t="str">
        <f aca="false">LEFT(INDEX(Orders!$C$2:$C$8001,MATCH(B9753,Orders!$A$2:$A$8001,0)),7)</f>
        <v>2024-12</v>
      </c>
    </row>
    <row r="9754" customFormat="false" ht="15" hidden="false" customHeight="true" outlineLevel="0" collapsed="false">
      <c r="A9754" s="1" t="s">
        <v>20224</v>
      </c>
      <c r="B9754" s="1" t="s">
        <v>7200</v>
      </c>
      <c r="C9754" s="1" t="s">
        <v>1993</v>
      </c>
      <c r="D9754" s="1" t="n">
        <v>1</v>
      </c>
      <c r="E9754" s="16" t="n">
        <v>3177.33</v>
      </c>
      <c r="F9754" s="17" t="n">
        <v>0</v>
      </c>
      <c r="G9754" s="16" t="n">
        <v>3177.33</v>
      </c>
      <c r="I9754" s="1" t="str">
        <f aca="false">INDEX(Products!$C$2:$C$51,MATCH(C9754,Products!$A$2:$A$51,0))</f>
        <v>Sports &amp; Fitness</v>
      </c>
      <c r="J9754" s="1" t="str">
        <f aca="false">INDEX(Orders!$E$2:$E$8001,MATCH(B9754,Orders!$A$2:$A$8001,0))</f>
        <v>Delivered</v>
      </c>
      <c r="K9754" s="1" t="str">
        <f aca="false">LEFT(INDEX(Orders!$C$2:$C$8001,MATCH(B9754,Orders!$A$2:$A$8001,0)),7)</f>
        <v>2024-12</v>
      </c>
    </row>
    <row r="9755" customFormat="false" ht="15" hidden="false" customHeight="true" outlineLevel="0" collapsed="false">
      <c r="A9755" s="1" t="s">
        <v>20225</v>
      </c>
      <c r="B9755" s="1" t="s">
        <v>7201</v>
      </c>
      <c r="C9755" s="1" t="s">
        <v>1977</v>
      </c>
      <c r="D9755" s="1" t="n">
        <v>1</v>
      </c>
      <c r="E9755" s="16" t="n">
        <v>2386.05</v>
      </c>
      <c r="F9755" s="17" t="n">
        <v>0.1</v>
      </c>
      <c r="G9755" s="16" t="n">
        <v>2147.45</v>
      </c>
      <c r="I9755" s="1" t="str">
        <f aca="false">INDEX(Products!$C$2:$C$51,MATCH(C9755,Products!$A$2:$A$51,0))</f>
        <v>Beauty &amp; Personal Care</v>
      </c>
      <c r="J9755" s="1" t="str">
        <f aca="false">INDEX(Orders!$E$2:$E$8001,MATCH(B9755,Orders!$A$2:$A$8001,0))</f>
        <v>Delivered</v>
      </c>
      <c r="K9755" s="1" t="str">
        <f aca="false">LEFT(INDEX(Orders!$C$2:$C$8001,MATCH(B9755,Orders!$A$2:$A$8001,0)),7)</f>
        <v>2024-04</v>
      </c>
    </row>
    <row r="9756" customFormat="false" ht="15" hidden="false" customHeight="true" outlineLevel="0" collapsed="false">
      <c r="A9756" s="1" t="s">
        <v>20226</v>
      </c>
      <c r="B9756" s="1" t="s">
        <v>7202</v>
      </c>
      <c r="C9756" s="1" t="s">
        <v>1959</v>
      </c>
      <c r="D9756" s="1" t="n">
        <v>2</v>
      </c>
      <c r="E9756" s="16" t="n">
        <v>2142.79</v>
      </c>
      <c r="F9756" s="17" t="n">
        <v>0.05</v>
      </c>
      <c r="G9756" s="16" t="n">
        <v>4071.3</v>
      </c>
      <c r="I9756" s="1" t="str">
        <f aca="false">INDEX(Products!$C$2:$C$51,MATCH(C9756,Products!$A$2:$A$51,0))</f>
        <v>Home &amp; Kitchen</v>
      </c>
      <c r="J9756" s="1" t="str">
        <f aca="false">INDEX(Orders!$E$2:$E$8001,MATCH(B9756,Orders!$A$2:$A$8001,0))</f>
        <v>Delivered</v>
      </c>
      <c r="K9756" s="1" t="str">
        <f aca="false">LEFT(INDEX(Orders!$C$2:$C$8001,MATCH(B9756,Orders!$A$2:$A$8001,0)),7)</f>
        <v>2025-07</v>
      </c>
    </row>
    <row r="9757" customFormat="false" ht="15" hidden="false" customHeight="true" outlineLevel="0" collapsed="false">
      <c r="A9757" s="1" t="s">
        <v>20227</v>
      </c>
      <c r="B9757" s="1" t="s">
        <v>7202</v>
      </c>
      <c r="C9757" s="1" t="s">
        <v>1976</v>
      </c>
      <c r="D9757" s="1" t="n">
        <v>1</v>
      </c>
      <c r="E9757" s="16" t="n">
        <v>1603.35</v>
      </c>
      <c r="F9757" s="17" t="n">
        <v>0</v>
      </c>
      <c r="G9757" s="16" t="n">
        <v>1603.35</v>
      </c>
      <c r="I9757" s="1" t="str">
        <f aca="false">INDEX(Products!$C$2:$C$51,MATCH(C9757,Products!$A$2:$A$51,0))</f>
        <v>Beauty &amp; Personal Care</v>
      </c>
      <c r="J9757" s="1" t="str">
        <f aca="false">INDEX(Orders!$E$2:$E$8001,MATCH(B9757,Orders!$A$2:$A$8001,0))</f>
        <v>Delivered</v>
      </c>
      <c r="K9757" s="1" t="str">
        <f aca="false">LEFT(INDEX(Orders!$C$2:$C$8001,MATCH(B9757,Orders!$A$2:$A$8001,0)),7)</f>
        <v>2025-07</v>
      </c>
    </row>
    <row r="9758" customFormat="false" ht="15" hidden="false" customHeight="true" outlineLevel="0" collapsed="false">
      <c r="A9758" s="1" t="s">
        <v>20228</v>
      </c>
      <c r="B9758" s="1" t="s">
        <v>7202</v>
      </c>
      <c r="C9758" s="1" t="s">
        <v>1918</v>
      </c>
      <c r="D9758" s="1" t="n">
        <v>1</v>
      </c>
      <c r="E9758" s="16" t="n">
        <v>2978.99</v>
      </c>
      <c r="F9758" s="17" t="n">
        <v>0</v>
      </c>
      <c r="G9758" s="16" t="n">
        <v>2978.99</v>
      </c>
      <c r="I9758" s="1" t="str">
        <f aca="false">INDEX(Products!$C$2:$C$51,MATCH(C9758,Products!$A$2:$A$51,0))</f>
        <v>Electronics</v>
      </c>
      <c r="J9758" s="1" t="str">
        <f aca="false">INDEX(Orders!$E$2:$E$8001,MATCH(B9758,Orders!$A$2:$A$8001,0))</f>
        <v>Delivered</v>
      </c>
      <c r="K9758" s="1" t="str">
        <f aca="false">LEFT(INDEX(Orders!$C$2:$C$8001,MATCH(B9758,Orders!$A$2:$A$8001,0)),7)</f>
        <v>2025-07</v>
      </c>
    </row>
    <row r="9759" customFormat="false" ht="15" hidden="false" customHeight="true" outlineLevel="0" collapsed="false">
      <c r="A9759" s="1" t="s">
        <v>20229</v>
      </c>
      <c r="B9759" s="1" t="s">
        <v>7202</v>
      </c>
      <c r="C9759" s="1" t="s">
        <v>1945</v>
      </c>
      <c r="D9759" s="1" t="n">
        <v>1</v>
      </c>
      <c r="E9759" s="16" t="n">
        <v>2390.13</v>
      </c>
      <c r="F9759" s="17" t="n">
        <v>0.05</v>
      </c>
      <c r="G9759" s="16" t="n">
        <v>2270.62</v>
      </c>
      <c r="I9759" s="1" t="str">
        <f aca="false">INDEX(Products!$C$2:$C$51,MATCH(C9759,Products!$A$2:$A$51,0))</f>
        <v>Fashion</v>
      </c>
      <c r="J9759" s="1" t="str">
        <f aca="false">INDEX(Orders!$E$2:$E$8001,MATCH(B9759,Orders!$A$2:$A$8001,0))</f>
        <v>Delivered</v>
      </c>
      <c r="K9759" s="1" t="str">
        <f aca="false">LEFT(INDEX(Orders!$C$2:$C$8001,MATCH(B9759,Orders!$A$2:$A$8001,0)),7)</f>
        <v>2025-07</v>
      </c>
    </row>
    <row r="9760" customFormat="false" ht="15" hidden="false" customHeight="true" outlineLevel="0" collapsed="false">
      <c r="A9760" s="1" t="s">
        <v>20230</v>
      </c>
      <c r="B9760" s="1" t="s">
        <v>7203</v>
      </c>
      <c r="C9760" s="1" t="s">
        <v>1959</v>
      </c>
      <c r="D9760" s="1" t="n">
        <v>2</v>
      </c>
      <c r="E9760" s="16" t="n">
        <v>2142.79</v>
      </c>
      <c r="F9760" s="17" t="n">
        <v>0</v>
      </c>
      <c r="G9760" s="16" t="n">
        <v>4285.58</v>
      </c>
      <c r="I9760" s="1" t="str">
        <f aca="false">INDEX(Products!$C$2:$C$51,MATCH(C9760,Products!$A$2:$A$51,0))</f>
        <v>Home &amp; Kitchen</v>
      </c>
      <c r="J9760" s="1" t="str">
        <f aca="false">INDEX(Orders!$E$2:$E$8001,MATCH(B9760,Orders!$A$2:$A$8001,0))</f>
        <v>Delivered</v>
      </c>
      <c r="K9760" s="1" t="str">
        <f aca="false">LEFT(INDEX(Orders!$C$2:$C$8001,MATCH(B9760,Orders!$A$2:$A$8001,0)),7)</f>
        <v>2024-08</v>
      </c>
    </row>
    <row r="9761" customFormat="false" ht="15" hidden="false" customHeight="true" outlineLevel="0" collapsed="false">
      <c r="A9761" s="1" t="s">
        <v>20231</v>
      </c>
      <c r="B9761" s="1" t="s">
        <v>7204</v>
      </c>
      <c r="C9761" s="1" t="s">
        <v>2006</v>
      </c>
      <c r="D9761" s="1" t="n">
        <v>1</v>
      </c>
      <c r="E9761" s="16" t="n">
        <v>482.17</v>
      </c>
      <c r="F9761" s="17" t="n">
        <v>0.05</v>
      </c>
      <c r="G9761" s="16" t="n">
        <v>458.06</v>
      </c>
      <c r="I9761" s="1" t="str">
        <f aca="false">INDEX(Products!$C$2:$C$51,MATCH(C9761,Products!$A$2:$A$51,0))</f>
        <v>Books &amp; Stationery</v>
      </c>
      <c r="J9761" s="1" t="str">
        <f aca="false">INDEX(Orders!$E$2:$E$8001,MATCH(B9761,Orders!$A$2:$A$8001,0))</f>
        <v>Delivered</v>
      </c>
      <c r="K9761" s="1" t="str">
        <f aca="false">LEFT(INDEX(Orders!$C$2:$C$8001,MATCH(B9761,Orders!$A$2:$A$8001,0)),7)</f>
        <v>2025-06</v>
      </c>
    </row>
    <row r="9762" customFormat="false" ht="15" hidden="false" customHeight="true" outlineLevel="0" collapsed="false">
      <c r="A9762" s="1" t="s">
        <v>20232</v>
      </c>
      <c r="B9762" s="1" t="s">
        <v>7204</v>
      </c>
      <c r="C9762" s="1" t="s">
        <v>2000</v>
      </c>
      <c r="D9762" s="1" t="n">
        <v>1</v>
      </c>
      <c r="E9762" s="16" t="n">
        <v>425.08</v>
      </c>
      <c r="F9762" s="17" t="n">
        <v>0</v>
      </c>
      <c r="G9762" s="16" t="n">
        <v>425.08</v>
      </c>
      <c r="I9762" s="1" t="str">
        <f aca="false">INDEX(Products!$C$2:$C$51,MATCH(C9762,Products!$A$2:$A$51,0))</f>
        <v>Books &amp; Stationery</v>
      </c>
      <c r="J9762" s="1" t="str">
        <f aca="false">INDEX(Orders!$E$2:$E$8001,MATCH(B9762,Orders!$A$2:$A$8001,0))</f>
        <v>Delivered</v>
      </c>
      <c r="K9762" s="1" t="str">
        <f aca="false">LEFT(INDEX(Orders!$C$2:$C$8001,MATCH(B9762,Orders!$A$2:$A$8001,0)),7)</f>
        <v>2025-06</v>
      </c>
    </row>
    <row r="9763" customFormat="false" ht="15" hidden="false" customHeight="true" outlineLevel="0" collapsed="false">
      <c r="A9763" s="1" t="s">
        <v>20233</v>
      </c>
      <c r="B9763" s="1" t="s">
        <v>7205</v>
      </c>
      <c r="C9763" s="1" t="s">
        <v>1937</v>
      </c>
      <c r="D9763" s="1" t="n">
        <v>2</v>
      </c>
      <c r="E9763" s="16" t="n">
        <v>1364.75</v>
      </c>
      <c r="F9763" s="17" t="n">
        <v>0.05</v>
      </c>
      <c r="G9763" s="16" t="n">
        <v>2593.02</v>
      </c>
      <c r="I9763" s="1" t="str">
        <f aca="false">INDEX(Products!$C$2:$C$51,MATCH(C9763,Products!$A$2:$A$51,0))</f>
        <v>Fashion</v>
      </c>
      <c r="J9763" s="1" t="str">
        <f aca="false">INDEX(Orders!$E$2:$E$8001,MATCH(B9763,Orders!$A$2:$A$8001,0))</f>
        <v>Returned</v>
      </c>
      <c r="K9763" s="1" t="str">
        <f aca="false">LEFT(INDEX(Orders!$C$2:$C$8001,MATCH(B9763,Orders!$A$2:$A$8001,0)),7)</f>
        <v>2024-10</v>
      </c>
    </row>
    <row r="9764" customFormat="false" ht="15" hidden="false" customHeight="true" outlineLevel="0" collapsed="false">
      <c r="A9764" s="1" t="s">
        <v>20234</v>
      </c>
      <c r="B9764" s="1" t="s">
        <v>7206</v>
      </c>
      <c r="C9764" s="1" t="s">
        <v>1998</v>
      </c>
      <c r="D9764" s="1" t="n">
        <v>1</v>
      </c>
      <c r="E9764" s="16" t="n">
        <v>1335.85</v>
      </c>
      <c r="F9764" s="17" t="n">
        <v>0</v>
      </c>
      <c r="G9764" s="16" t="n">
        <v>1335.85</v>
      </c>
      <c r="I9764" s="1" t="str">
        <f aca="false">INDEX(Products!$C$2:$C$51,MATCH(C9764,Products!$A$2:$A$51,0))</f>
        <v>Sports &amp; Fitness</v>
      </c>
      <c r="J9764" s="1" t="str">
        <f aca="false">INDEX(Orders!$E$2:$E$8001,MATCH(B9764,Orders!$A$2:$A$8001,0))</f>
        <v>Delivered</v>
      </c>
      <c r="K9764" s="1" t="str">
        <f aca="false">LEFT(INDEX(Orders!$C$2:$C$8001,MATCH(B9764,Orders!$A$2:$A$8001,0)),7)</f>
        <v>2025-02</v>
      </c>
    </row>
    <row r="9765" customFormat="false" ht="15" hidden="false" customHeight="true" outlineLevel="0" collapsed="false">
      <c r="A9765" s="1" t="s">
        <v>20235</v>
      </c>
      <c r="B9765" s="1" t="s">
        <v>7206</v>
      </c>
      <c r="C9765" s="1" t="s">
        <v>1953</v>
      </c>
      <c r="D9765" s="1" t="n">
        <v>1</v>
      </c>
      <c r="E9765" s="16" t="n">
        <v>4914.12</v>
      </c>
      <c r="F9765" s="17" t="n">
        <v>0.1</v>
      </c>
      <c r="G9765" s="16" t="n">
        <v>4422.71</v>
      </c>
      <c r="I9765" s="1" t="str">
        <f aca="false">INDEX(Products!$C$2:$C$51,MATCH(C9765,Products!$A$2:$A$51,0))</f>
        <v>Fashion</v>
      </c>
      <c r="J9765" s="1" t="str">
        <f aca="false">INDEX(Orders!$E$2:$E$8001,MATCH(B9765,Orders!$A$2:$A$8001,0))</f>
        <v>Delivered</v>
      </c>
      <c r="K9765" s="1" t="str">
        <f aca="false">LEFT(INDEX(Orders!$C$2:$C$8001,MATCH(B9765,Orders!$A$2:$A$8001,0)),7)</f>
        <v>2025-02</v>
      </c>
    </row>
    <row r="9766" customFormat="false" ht="15" hidden="false" customHeight="true" outlineLevel="0" collapsed="false">
      <c r="A9766" s="1" t="s">
        <v>20236</v>
      </c>
      <c r="B9766" s="1" t="s">
        <v>7207</v>
      </c>
      <c r="C9766" s="1" t="s">
        <v>1969</v>
      </c>
      <c r="D9766" s="1" t="n">
        <v>1</v>
      </c>
      <c r="E9766" s="16" t="n">
        <v>9171.98</v>
      </c>
      <c r="F9766" s="17" t="n">
        <v>0.1</v>
      </c>
      <c r="G9766" s="16" t="n">
        <v>8254.78</v>
      </c>
      <c r="I9766" s="1" t="str">
        <f aca="false">INDEX(Products!$C$2:$C$51,MATCH(C9766,Products!$A$2:$A$51,0))</f>
        <v>Home &amp; Kitchen</v>
      </c>
      <c r="J9766" s="1" t="str">
        <f aca="false">INDEX(Orders!$E$2:$E$8001,MATCH(B9766,Orders!$A$2:$A$8001,0))</f>
        <v>Delivered</v>
      </c>
      <c r="K9766" s="1" t="str">
        <f aca="false">LEFT(INDEX(Orders!$C$2:$C$8001,MATCH(B9766,Orders!$A$2:$A$8001,0)),7)</f>
        <v>2025-04</v>
      </c>
    </row>
    <row r="9767" customFormat="false" ht="15" hidden="false" customHeight="true" outlineLevel="0" collapsed="false">
      <c r="A9767" s="1" t="s">
        <v>20237</v>
      </c>
      <c r="B9767" s="1" t="s">
        <v>7207</v>
      </c>
      <c r="C9767" s="1" t="s">
        <v>1990</v>
      </c>
      <c r="D9767" s="1" t="n">
        <v>1</v>
      </c>
      <c r="E9767" s="16" t="n">
        <v>5311.32</v>
      </c>
      <c r="F9767" s="17" t="n">
        <v>0</v>
      </c>
      <c r="G9767" s="16" t="n">
        <v>5311.32</v>
      </c>
      <c r="I9767" s="1" t="str">
        <f aca="false">INDEX(Products!$C$2:$C$51,MATCH(C9767,Products!$A$2:$A$51,0))</f>
        <v>Sports &amp; Fitness</v>
      </c>
      <c r="J9767" s="1" t="str">
        <f aca="false">INDEX(Orders!$E$2:$E$8001,MATCH(B9767,Orders!$A$2:$A$8001,0))</f>
        <v>Delivered</v>
      </c>
      <c r="K9767" s="1" t="str">
        <f aca="false">LEFT(INDEX(Orders!$C$2:$C$8001,MATCH(B9767,Orders!$A$2:$A$8001,0)),7)</f>
        <v>2025-04</v>
      </c>
    </row>
    <row r="9768" customFormat="false" ht="15" hidden="false" customHeight="true" outlineLevel="0" collapsed="false">
      <c r="A9768" s="1" t="s">
        <v>20238</v>
      </c>
      <c r="B9768" s="1" t="s">
        <v>7208</v>
      </c>
      <c r="C9768" s="1" t="s">
        <v>2006</v>
      </c>
      <c r="D9768" s="1" t="n">
        <v>1</v>
      </c>
      <c r="E9768" s="16" t="n">
        <v>482.17</v>
      </c>
      <c r="F9768" s="17" t="n">
        <v>0.15</v>
      </c>
      <c r="G9768" s="16" t="n">
        <v>409.84</v>
      </c>
      <c r="I9768" s="1" t="str">
        <f aca="false">INDEX(Products!$C$2:$C$51,MATCH(C9768,Products!$A$2:$A$51,0))</f>
        <v>Books &amp; Stationery</v>
      </c>
      <c r="J9768" s="1" t="str">
        <f aca="false">INDEX(Orders!$E$2:$E$8001,MATCH(B9768,Orders!$A$2:$A$8001,0))</f>
        <v>Returned</v>
      </c>
      <c r="K9768" s="1" t="str">
        <f aca="false">LEFT(INDEX(Orders!$C$2:$C$8001,MATCH(B9768,Orders!$A$2:$A$8001,0)),7)</f>
        <v>2024-02</v>
      </c>
    </row>
    <row r="9769" customFormat="false" ht="15" hidden="false" customHeight="true" outlineLevel="0" collapsed="false">
      <c r="A9769" s="1" t="s">
        <v>20239</v>
      </c>
      <c r="B9769" s="1" t="s">
        <v>7208</v>
      </c>
      <c r="C9769" s="1" t="s">
        <v>2007</v>
      </c>
      <c r="D9769" s="1" t="n">
        <v>1</v>
      </c>
      <c r="E9769" s="16" t="n">
        <v>750.27</v>
      </c>
      <c r="F9769" s="17" t="n">
        <v>0</v>
      </c>
      <c r="G9769" s="16" t="n">
        <v>750.27</v>
      </c>
      <c r="I9769" s="1" t="str">
        <f aca="false">INDEX(Products!$C$2:$C$51,MATCH(C9769,Products!$A$2:$A$51,0))</f>
        <v>Books &amp; Stationery</v>
      </c>
      <c r="J9769" s="1" t="str">
        <f aca="false">INDEX(Orders!$E$2:$E$8001,MATCH(B9769,Orders!$A$2:$A$8001,0))</f>
        <v>Returned</v>
      </c>
      <c r="K9769" s="1" t="str">
        <f aca="false">LEFT(INDEX(Orders!$C$2:$C$8001,MATCH(B9769,Orders!$A$2:$A$8001,0)),7)</f>
        <v>2024-02</v>
      </c>
    </row>
    <row r="9770" customFormat="false" ht="15" hidden="false" customHeight="true" outlineLevel="0" collapsed="false">
      <c r="A9770" s="1" t="s">
        <v>20240</v>
      </c>
      <c r="B9770" s="1" t="s">
        <v>7208</v>
      </c>
      <c r="C9770" s="1" t="s">
        <v>1930</v>
      </c>
      <c r="D9770" s="1" t="n">
        <v>1</v>
      </c>
      <c r="E9770" s="16" t="n">
        <v>2398.35</v>
      </c>
      <c r="F9770" s="17" t="n">
        <v>0.05</v>
      </c>
      <c r="G9770" s="16" t="n">
        <v>2278.43</v>
      </c>
      <c r="I9770" s="1" t="str">
        <f aca="false">INDEX(Products!$C$2:$C$51,MATCH(C9770,Products!$A$2:$A$51,0))</f>
        <v>Electronics</v>
      </c>
      <c r="J9770" s="1" t="str">
        <f aca="false">INDEX(Orders!$E$2:$E$8001,MATCH(B9770,Orders!$A$2:$A$8001,0))</f>
        <v>Returned</v>
      </c>
      <c r="K9770" s="1" t="str">
        <f aca="false">LEFT(INDEX(Orders!$C$2:$C$8001,MATCH(B9770,Orders!$A$2:$A$8001,0)),7)</f>
        <v>2024-02</v>
      </c>
    </row>
    <row r="9771" customFormat="false" ht="15" hidden="false" customHeight="true" outlineLevel="0" collapsed="false">
      <c r="A9771" s="1" t="s">
        <v>20241</v>
      </c>
      <c r="B9771" s="1" t="s">
        <v>7208</v>
      </c>
      <c r="C9771" s="1" t="s">
        <v>1940</v>
      </c>
      <c r="D9771" s="1" t="n">
        <v>1</v>
      </c>
      <c r="E9771" s="16" t="n">
        <v>2374.52</v>
      </c>
      <c r="F9771" s="17" t="n">
        <v>0.15</v>
      </c>
      <c r="G9771" s="16" t="n">
        <v>2018.34</v>
      </c>
      <c r="I9771" s="1" t="str">
        <f aca="false">INDEX(Products!$C$2:$C$51,MATCH(C9771,Products!$A$2:$A$51,0))</f>
        <v>Fashion</v>
      </c>
      <c r="J9771" s="1" t="str">
        <f aca="false">INDEX(Orders!$E$2:$E$8001,MATCH(B9771,Orders!$A$2:$A$8001,0))</f>
        <v>Returned</v>
      </c>
      <c r="K9771" s="1" t="str">
        <f aca="false">LEFT(INDEX(Orders!$C$2:$C$8001,MATCH(B9771,Orders!$A$2:$A$8001,0)),7)</f>
        <v>2024-02</v>
      </c>
    </row>
    <row r="9772" customFormat="false" ht="15" hidden="false" customHeight="true" outlineLevel="0" collapsed="false">
      <c r="A9772" s="1" t="s">
        <v>20242</v>
      </c>
      <c r="B9772" s="1" t="s">
        <v>7209</v>
      </c>
      <c r="C9772" s="1" t="s">
        <v>1940</v>
      </c>
      <c r="D9772" s="1" t="n">
        <v>1</v>
      </c>
      <c r="E9772" s="16" t="n">
        <v>2374.52</v>
      </c>
      <c r="F9772" s="17" t="n">
        <v>0.2</v>
      </c>
      <c r="G9772" s="16" t="n">
        <v>1899.62</v>
      </c>
      <c r="I9772" s="1" t="str">
        <f aca="false">INDEX(Products!$C$2:$C$51,MATCH(C9772,Products!$A$2:$A$51,0))</f>
        <v>Fashion</v>
      </c>
      <c r="J9772" s="1" t="str">
        <f aca="false">INDEX(Orders!$E$2:$E$8001,MATCH(B9772,Orders!$A$2:$A$8001,0))</f>
        <v>Delivered</v>
      </c>
      <c r="K9772" s="1" t="str">
        <f aca="false">LEFT(INDEX(Orders!$C$2:$C$8001,MATCH(B9772,Orders!$A$2:$A$8001,0)),7)</f>
        <v>2024-10</v>
      </c>
    </row>
    <row r="9773" customFormat="false" ht="15" hidden="false" customHeight="true" outlineLevel="0" collapsed="false">
      <c r="A9773" s="1" t="s">
        <v>20243</v>
      </c>
      <c r="B9773" s="1" t="s">
        <v>7209</v>
      </c>
      <c r="C9773" s="1" t="s">
        <v>1930</v>
      </c>
      <c r="D9773" s="1" t="n">
        <v>2</v>
      </c>
      <c r="E9773" s="16" t="n">
        <v>2398.35</v>
      </c>
      <c r="F9773" s="17" t="n">
        <v>0.05</v>
      </c>
      <c r="G9773" s="16" t="n">
        <v>4556.86</v>
      </c>
      <c r="I9773" s="1" t="str">
        <f aca="false">INDEX(Products!$C$2:$C$51,MATCH(C9773,Products!$A$2:$A$51,0))</f>
        <v>Electronics</v>
      </c>
      <c r="J9773" s="1" t="str">
        <f aca="false">INDEX(Orders!$E$2:$E$8001,MATCH(B9773,Orders!$A$2:$A$8001,0))</f>
        <v>Delivered</v>
      </c>
      <c r="K9773" s="1" t="str">
        <f aca="false">LEFT(INDEX(Orders!$C$2:$C$8001,MATCH(B9773,Orders!$A$2:$A$8001,0)),7)</f>
        <v>2024-10</v>
      </c>
    </row>
    <row r="9774" customFormat="false" ht="15" hidden="false" customHeight="true" outlineLevel="0" collapsed="false">
      <c r="A9774" s="1" t="s">
        <v>20244</v>
      </c>
      <c r="B9774" s="1" t="s">
        <v>7209</v>
      </c>
      <c r="C9774" s="1" t="s">
        <v>2006</v>
      </c>
      <c r="D9774" s="1" t="n">
        <v>1</v>
      </c>
      <c r="E9774" s="16" t="n">
        <v>482.17</v>
      </c>
      <c r="F9774" s="17" t="n">
        <v>0</v>
      </c>
      <c r="G9774" s="16" t="n">
        <v>482.17</v>
      </c>
      <c r="I9774" s="1" t="str">
        <f aca="false">INDEX(Products!$C$2:$C$51,MATCH(C9774,Products!$A$2:$A$51,0))</f>
        <v>Books &amp; Stationery</v>
      </c>
      <c r="J9774" s="1" t="str">
        <f aca="false">INDEX(Orders!$E$2:$E$8001,MATCH(B9774,Orders!$A$2:$A$8001,0))</f>
        <v>Delivered</v>
      </c>
      <c r="K9774" s="1" t="str">
        <f aca="false">LEFT(INDEX(Orders!$C$2:$C$8001,MATCH(B9774,Orders!$A$2:$A$8001,0)),7)</f>
        <v>2024-10</v>
      </c>
    </row>
    <row r="9775" customFormat="false" ht="15" hidden="false" customHeight="true" outlineLevel="0" collapsed="false">
      <c r="A9775" s="1" t="s">
        <v>20245</v>
      </c>
      <c r="B9775" s="1" t="s">
        <v>7209</v>
      </c>
      <c r="C9775" s="1" t="s">
        <v>1997</v>
      </c>
      <c r="D9775" s="1" t="n">
        <v>3</v>
      </c>
      <c r="E9775" s="16" t="n">
        <v>311.15</v>
      </c>
      <c r="F9775" s="17" t="n">
        <v>0</v>
      </c>
      <c r="G9775" s="16" t="n">
        <v>933.45</v>
      </c>
      <c r="I9775" s="1" t="str">
        <f aca="false">INDEX(Products!$C$2:$C$51,MATCH(C9775,Products!$A$2:$A$51,0))</f>
        <v>Sports &amp; Fitness</v>
      </c>
      <c r="J9775" s="1" t="str">
        <f aca="false">INDEX(Orders!$E$2:$E$8001,MATCH(B9775,Orders!$A$2:$A$8001,0))</f>
        <v>Delivered</v>
      </c>
      <c r="K9775" s="1" t="str">
        <f aca="false">LEFT(INDEX(Orders!$C$2:$C$8001,MATCH(B9775,Orders!$A$2:$A$8001,0)),7)</f>
        <v>2024-10</v>
      </c>
    </row>
    <row r="9776" customFormat="false" ht="15" hidden="false" customHeight="true" outlineLevel="0" collapsed="false">
      <c r="A9776" s="1" t="s">
        <v>20246</v>
      </c>
      <c r="B9776" s="1" t="s">
        <v>7209</v>
      </c>
      <c r="C9776" s="1" t="s">
        <v>1935</v>
      </c>
      <c r="D9776" s="1" t="n">
        <v>1</v>
      </c>
      <c r="E9776" s="16" t="n">
        <v>14558.72</v>
      </c>
      <c r="F9776" s="17" t="n">
        <v>0.05</v>
      </c>
      <c r="G9776" s="16" t="n">
        <v>13830.78</v>
      </c>
      <c r="I9776" s="1" t="str">
        <f aca="false">INDEX(Products!$C$2:$C$51,MATCH(C9776,Products!$A$2:$A$51,0))</f>
        <v>Electronics</v>
      </c>
      <c r="J9776" s="1" t="str">
        <f aca="false">INDEX(Orders!$E$2:$E$8001,MATCH(B9776,Orders!$A$2:$A$8001,0))</f>
        <v>Delivered</v>
      </c>
      <c r="K9776" s="1" t="str">
        <f aca="false">LEFT(INDEX(Orders!$C$2:$C$8001,MATCH(B9776,Orders!$A$2:$A$8001,0)),7)</f>
        <v>2024-10</v>
      </c>
    </row>
    <row r="9777" customFormat="false" ht="15" hidden="false" customHeight="true" outlineLevel="0" collapsed="false">
      <c r="A9777" s="1" t="s">
        <v>20247</v>
      </c>
      <c r="B9777" s="1" t="s">
        <v>7210</v>
      </c>
      <c r="C9777" s="1" t="s">
        <v>1940</v>
      </c>
      <c r="D9777" s="1" t="n">
        <v>1</v>
      </c>
      <c r="E9777" s="16" t="n">
        <v>2374.52</v>
      </c>
      <c r="F9777" s="17" t="n">
        <v>0.1</v>
      </c>
      <c r="G9777" s="16" t="n">
        <v>2137.07</v>
      </c>
      <c r="I9777" s="1" t="str">
        <f aca="false">INDEX(Products!$C$2:$C$51,MATCH(C9777,Products!$A$2:$A$51,0))</f>
        <v>Fashion</v>
      </c>
      <c r="J9777" s="1" t="str">
        <f aca="false">INDEX(Orders!$E$2:$E$8001,MATCH(B9777,Orders!$A$2:$A$8001,0))</f>
        <v>Delivered</v>
      </c>
      <c r="K9777" s="1" t="str">
        <f aca="false">LEFT(INDEX(Orders!$C$2:$C$8001,MATCH(B9777,Orders!$A$2:$A$8001,0)),7)</f>
        <v>2024-06</v>
      </c>
    </row>
    <row r="9778" customFormat="false" ht="15" hidden="false" customHeight="true" outlineLevel="0" collapsed="false">
      <c r="A9778" s="1" t="s">
        <v>20248</v>
      </c>
      <c r="B9778" s="1" t="s">
        <v>7211</v>
      </c>
      <c r="C9778" s="1" t="s">
        <v>1924</v>
      </c>
      <c r="D9778" s="1" t="n">
        <v>2</v>
      </c>
      <c r="E9778" s="16" t="n">
        <v>1971</v>
      </c>
      <c r="F9778" s="17" t="n">
        <v>0</v>
      </c>
      <c r="G9778" s="16" t="n">
        <v>3942</v>
      </c>
      <c r="I9778" s="1" t="str">
        <f aca="false">INDEX(Products!$C$2:$C$51,MATCH(C9778,Products!$A$2:$A$51,0))</f>
        <v>Electronics</v>
      </c>
      <c r="J9778" s="1" t="str">
        <f aca="false">INDEX(Orders!$E$2:$E$8001,MATCH(B9778,Orders!$A$2:$A$8001,0))</f>
        <v>Delivered</v>
      </c>
      <c r="K9778" s="1" t="str">
        <f aca="false">LEFT(INDEX(Orders!$C$2:$C$8001,MATCH(B9778,Orders!$A$2:$A$8001,0)),7)</f>
        <v>2025-08</v>
      </c>
    </row>
    <row r="9779" customFormat="false" ht="15" hidden="false" customHeight="true" outlineLevel="0" collapsed="false">
      <c r="A9779" s="1" t="s">
        <v>20249</v>
      </c>
      <c r="B9779" s="1" t="s">
        <v>7212</v>
      </c>
      <c r="C9779" s="1" t="s">
        <v>1997</v>
      </c>
      <c r="D9779" s="1" t="n">
        <v>1</v>
      </c>
      <c r="E9779" s="16" t="n">
        <v>311.15</v>
      </c>
      <c r="F9779" s="17" t="n">
        <v>0.15</v>
      </c>
      <c r="G9779" s="16" t="n">
        <v>264.48</v>
      </c>
      <c r="I9779" s="1" t="str">
        <f aca="false">INDEX(Products!$C$2:$C$51,MATCH(C9779,Products!$A$2:$A$51,0))</f>
        <v>Sports &amp; Fitness</v>
      </c>
      <c r="J9779" s="1" t="str">
        <f aca="false">INDEX(Orders!$E$2:$E$8001,MATCH(B9779,Orders!$A$2:$A$8001,0))</f>
        <v>Delivered</v>
      </c>
      <c r="K9779" s="1" t="str">
        <f aca="false">LEFT(INDEX(Orders!$C$2:$C$8001,MATCH(B9779,Orders!$A$2:$A$8001,0)),7)</f>
        <v>2024-10</v>
      </c>
    </row>
    <row r="9780" customFormat="false" ht="15" hidden="false" customHeight="true" outlineLevel="0" collapsed="false">
      <c r="A9780" s="1" t="s">
        <v>20250</v>
      </c>
      <c r="B9780" s="1" t="s">
        <v>7212</v>
      </c>
      <c r="C9780" s="1" t="s">
        <v>2006</v>
      </c>
      <c r="D9780" s="1" t="n">
        <v>2</v>
      </c>
      <c r="E9780" s="16" t="n">
        <v>482.17</v>
      </c>
      <c r="F9780" s="17" t="n">
        <v>0</v>
      </c>
      <c r="G9780" s="16" t="n">
        <v>964.34</v>
      </c>
      <c r="I9780" s="1" t="str">
        <f aca="false">INDEX(Products!$C$2:$C$51,MATCH(C9780,Products!$A$2:$A$51,0))</f>
        <v>Books &amp; Stationery</v>
      </c>
      <c r="J9780" s="1" t="str">
        <f aca="false">INDEX(Orders!$E$2:$E$8001,MATCH(B9780,Orders!$A$2:$A$8001,0))</f>
        <v>Delivered</v>
      </c>
      <c r="K9780" s="1" t="str">
        <f aca="false">LEFT(INDEX(Orders!$C$2:$C$8001,MATCH(B9780,Orders!$A$2:$A$8001,0)),7)</f>
        <v>2024-10</v>
      </c>
    </row>
    <row r="9781" customFormat="false" ht="15" hidden="false" customHeight="true" outlineLevel="0" collapsed="false">
      <c r="A9781" s="1" t="s">
        <v>20251</v>
      </c>
      <c r="B9781" s="1" t="s">
        <v>7213</v>
      </c>
      <c r="C9781" s="1" t="s">
        <v>1979</v>
      </c>
      <c r="D9781" s="1" t="n">
        <v>1</v>
      </c>
      <c r="E9781" s="16" t="n">
        <v>623</v>
      </c>
      <c r="F9781" s="17" t="n">
        <v>0.15</v>
      </c>
      <c r="G9781" s="16" t="n">
        <v>529.55</v>
      </c>
      <c r="I9781" s="1" t="str">
        <f aca="false">INDEX(Products!$C$2:$C$51,MATCH(C9781,Products!$A$2:$A$51,0))</f>
        <v>Beauty &amp; Personal Care</v>
      </c>
      <c r="J9781" s="1" t="str">
        <f aca="false">INDEX(Orders!$E$2:$E$8001,MATCH(B9781,Orders!$A$2:$A$8001,0))</f>
        <v>Returned</v>
      </c>
      <c r="K9781" s="1" t="str">
        <f aca="false">LEFT(INDEX(Orders!$C$2:$C$8001,MATCH(B9781,Orders!$A$2:$A$8001,0)),7)</f>
        <v>2025-06</v>
      </c>
    </row>
    <row r="9782" customFormat="false" ht="15" hidden="false" customHeight="true" outlineLevel="0" collapsed="false">
      <c r="A9782" s="1" t="s">
        <v>20252</v>
      </c>
      <c r="B9782" s="1" t="s">
        <v>7213</v>
      </c>
      <c r="C9782" s="1" t="s">
        <v>1990</v>
      </c>
      <c r="D9782" s="1" t="n">
        <v>1</v>
      </c>
      <c r="E9782" s="16" t="n">
        <v>5311.32</v>
      </c>
      <c r="F9782" s="17" t="n">
        <v>0</v>
      </c>
      <c r="G9782" s="16" t="n">
        <v>5311.32</v>
      </c>
      <c r="I9782" s="1" t="str">
        <f aca="false">INDEX(Products!$C$2:$C$51,MATCH(C9782,Products!$A$2:$A$51,0))</f>
        <v>Sports &amp; Fitness</v>
      </c>
      <c r="J9782" s="1" t="str">
        <f aca="false">INDEX(Orders!$E$2:$E$8001,MATCH(B9782,Orders!$A$2:$A$8001,0))</f>
        <v>Returned</v>
      </c>
      <c r="K9782" s="1" t="str">
        <f aca="false">LEFT(INDEX(Orders!$C$2:$C$8001,MATCH(B9782,Orders!$A$2:$A$8001,0)),7)</f>
        <v>2025-06</v>
      </c>
    </row>
    <row r="9783" customFormat="false" ht="15" hidden="false" customHeight="true" outlineLevel="0" collapsed="false">
      <c r="A9783" s="1" t="s">
        <v>20253</v>
      </c>
      <c r="B9783" s="1" t="s">
        <v>7213</v>
      </c>
      <c r="C9783" s="1" t="s">
        <v>2007</v>
      </c>
      <c r="D9783" s="1" t="n">
        <v>2</v>
      </c>
      <c r="E9783" s="16" t="n">
        <v>750.27</v>
      </c>
      <c r="F9783" s="17" t="n">
        <v>0</v>
      </c>
      <c r="G9783" s="16" t="n">
        <v>1500.54</v>
      </c>
      <c r="I9783" s="1" t="str">
        <f aca="false">INDEX(Products!$C$2:$C$51,MATCH(C9783,Products!$A$2:$A$51,0))</f>
        <v>Books &amp; Stationery</v>
      </c>
      <c r="J9783" s="1" t="str">
        <f aca="false">INDEX(Orders!$E$2:$E$8001,MATCH(B9783,Orders!$A$2:$A$8001,0))</f>
        <v>Returned</v>
      </c>
      <c r="K9783" s="1" t="str">
        <f aca="false">LEFT(INDEX(Orders!$C$2:$C$8001,MATCH(B9783,Orders!$A$2:$A$8001,0)),7)</f>
        <v>2025-06</v>
      </c>
    </row>
    <row r="9784" customFormat="false" ht="15" hidden="false" customHeight="true" outlineLevel="0" collapsed="false">
      <c r="A9784" s="1" t="s">
        <v>20254</v>
      </c>
      <c r="B9784" s="1" t="s">
        <v>7214</v>
      </c>
      <c r="C9784" s="1" t="s">
        <v>1941</v>
      </c>
      <c r="D9784" s="1" t="n">
        <v>1</v>
      </c>
      <c r="E9784" s="16" t="n">
        <v>2757.65</v>
      </c>
      <c r="F9784" s="17" t="n">
        <v>0.15</v>
      </c>
      <c r="G9784" s="16" t="n">
        <v>2344</v>
      </c>
      <c r="I9784" s="1" t="str">
        <f aca="false">INDEX(Products!$C$2:$C$51,MATCH(C9784,Products!$A$2:$A$51,0))</f>
        <v>Fashion</v>
      </c>
      <c r="J9784" s="1" t="str">
        <f aca="false">INDEX(Orders!$E$2:$E$8001,MATCH(B9784,Orders!$A$2:$A$8001,0))</f>
        <v>Delivered</v>
      </c>
      <c r="K9784" s="1" t="str">
        <f aca="false">LEFT(INDEX(Orders!$C$2:$C$8001,MATCH(B9784,Orders!$A$2:$A$8001,0)),7)</f>
        <v>2024-09</v>
      </c>
    </row>
    <row r="9785" customFormat="false" ht="15" hidden="false" customHeight="true" outlineLevel="0" collapsed="false">
      <c r="A9785" s="1" t="s">
        <v>20255</v>
      </c>
      <c r="B9785" s="1" t="s">
        <v>7215</v>
      </c>
      <c r="C9785" s="1" t="s">
        <v>1953</v>
      </c>
      <c r="D9785" s="1" t="n">
        <v>2</v>
      </c>
      <c r="E9785" s="16" t="n">
        <v>4914.12</v>
      </c>
      <c r="F9785" s="17" t="n">
        <v>0.05</v>
      </c>
      <c r="G9785" s="16" t="n">
        <v>9336.83</v>
      </c>
      <c r="I9785" s="1" t="str">
        <f aca="false">INDEX(Products!$C$2:$C$51,MATCH(C9785,Products!$A$2:$A$51,0))</f>
        <v>Fashion</v>
      </c>
      <c r="J9785" s="1" t="str">
        <f aca="false">INDEX(Orders!$E$2:$E$8001,MATCH(B9785,Orders!$A$2:$A$8001,0))</f>
        <v>Returned</v>
      </c>
      <c r="K9785" s="1" t="str">
        <f aca="false">LEFT(INDEX(Orders!$C$2:$C$8001,MATCH(B9785,Orders!$A$2:$A$8001,0)),7)</f>
        <v>2024-11</v>
      </c>
    </row>
    <row r="9786" customFormat="false" ht="15" hidden="false" customHeight="true" outlineLevel="0" collapsed="false">
      <c r="A9786" s="1" t="s">
        <v>20256</v>
      </c>
      <c r="B9786" s="1" t="s">
        <v>7215</v>
      </c>
      <c r="C9786" s="1" t="s">
        <v>1979</v>
      </c>
      <c r="D9786" s="1" t="n">
        <v>1</v>
      </c>
      <c r="E9786" s="16" t="n">
        <v>623</v>
      </c>
      <c r="F9786" s="17" t="n">
        <v>0.15</v>
      </c>
      <c r="G9786" s="16" t="n">
        <v>529.55</v>
      </c>
      <c r="I9786" s="1" t="str">
        <f aca="false">INDEX(Products!$C$2:$C$51,MATCH(C9786,Products!$A$2:$A$51,0))</f>
        <v>Beauty &amp; Personal Care</v>
      </c>
      <c r="J9786" s="1" t="str">
        <f aca="false">INDEX(Orders!$E$2:$E$8001,MATCH(B9786,Orders!$A$2:$A$8001,0))</f>
        <v>Returned</v>
      </c>
      <c r="K9786" s="1" t="str">
        <f aca="false">LEFT(INDEX(Orders!$C$2:$C$8001,MATCH(B9786,Orders!$A$2:$A$8001,0)),7)</f>
        <v>2024-11</v>
      </c>
    </row>
    <row r="9787" customFormat="false" ht="15" hidden="false" customHeight="true" outlineLevel="0" collapsed="false">
      <c r="A9787" s="1" t="s">
        <v>20257</v>
      </c>
      <c r="B9787" s="1" t="s">
        <v>7215</v>
      </c>
      <c r="C9787" s="1" t="s">
        <v>2006</v>
      </c>
      <c r="D9787" s="1" t="n">
        <v>1</v>
      </c>
      <c r="E9787" s="16" t="n">
        <v>482.17</v>
      </c>
      <c r="F9787" s="17" t="n">
        <v>0.1</v>
      </c>
      <c r="G9787" s="16" t="n">
        <v>433.95</v>
      </c>
      <c r="I9787" s="1" t="str">
        <f aca="false">INDEX(Products!$C$2:$C$51,MATCH(C9787,Products!$A$2:$A$51,0))</f>
        <v>Books &amp; Stationery</v>
      </c>
      <c r="J9787" s="1" t="str">
        <f aca="false">INDEX(Orders!$E$2:$E$8001,MATCH(B9787,Orders!$A$2:$A$8001,0))</f>
        <v>Returned</v>
      </c>
      <c r="K9787" s="1" t="str">
        <f aca="false">LEFT(INDEX(Orders!$C$2:$C$8001,MATCH(B9787,Orders!$A$2:$A$8001,0)),7)</f>
        <v>2024-11</v>
      </c>
    </row>
    <row r="9788" customFormat="false" ht="15" hidden="false" customHeight="true" outlineLevel="0" collapsed="false">
      <c r="A9788" s="1" t="s">
        <v>20258</v>
      </c>
      <c r="B9788" s="1" t="s">
        <v>7216</v>
      </c>
      <c r="C9788" s="1" t="s">
        <v>1997</v>
      </c>
      <c r="D9788" s="1" t="n">
        <v>1</v>
      </c>
      <c r="E9788" s="16" t="n">
        <v>311.15</v>
      </c>
      <c r="F9788" s="17" t="n">
        <v>0</v>
      </c>
      <c r="G9788" s="16" t="n">
        <v>311.15</v>
      </c>
      <c r="I9788" s="1" t="str">
        <f aca="false">INDEX(Products!$C$2:$C$51,MATCH(C9788,Products!$A$2:$A$51,0))</f>
        <v>Sports &amp; Fitness</v>
      </c>
      <c r="J9788" s="1" t="str">
        <f aca="false">INDEX(Orders!$E$2:$E$8001,MATCH(B9788,Orders!$A$2:$A$8001,0))</f>
        <v>Delivered</v>
      </c>
      <c r="K9788" s="1" t="str">
        <f aca="false">LEFT(INDEX(Orders!$C$2:$C$8001,MATCH(B9788,Orders!$A$2:$A$8001,0)),7)</f>
        <v>2025-10</v>
      </c>
    </row>
    <row r="9789" customFormat="false" ht="15" hidden="false" customHeight="true" outlineLevel="0" collapsed="false">
      <c r="A9789" s="1" t="s">
        <v>20259</v>
      </c>
      <c r="B9789" s="1" t="s">
        <v>7217</v>
      </c>
      <c r="C9789" s="1" t="s">
        <v>1926</v>
      </c>
      <c r="D9789" s="1" t="n">
        <v>2</v>
      </c>
      <c r="E9789" s="16" t="n">
        <v>1478.08</v>
      </c>
      <c r="F9789" s="17" t="n">
        <v>0</v>
      </c>
      <c r="G9789" s="16" t="n">
        <v>2956.16</v>
      </c>
      <c r="I9789" s="1" t="str">
        <f aca="false">INDEX(Products!$C$2:$C$51,MATCH(C9789,Products!$A$2:$A$51,0))</f>
        <v>Electronics</v>
      </c>
      <c r="J9789" s="1" t="str">
        <f aca="false">INDEX(Orders!$E$2:$E$8001,MATCH(B9789,Orders!$A$2:$A$8001,0))</f>
        <v>Delivered</v>
      </c>
      <c r="K9789" s="1" t="str">
        <f aca="false">LEFT(INDEX(Orders!$C$2:$C$8001,MATCH(B9789,Orders!$A$2:$A$8001,0)),7)</f>
        <v>2025-12</v>
      </c>
    </row>
    <row r="9790" customFormat="false" ht="15" hidden="false" customHeight="true" outlineLevel="0" collapsed="false">
      <c r="A9790" s="1" t="s">
        <v>20260</v>
      </c>
      <c r="B9790" s="1" t="s">
        <v>7218</v>
      </c>
      <c r="C9790" s="1" t="s">
        <v>1930</v>
      </c>
      <c r="D9790" s="1" t="n">
        <v>2</v>
      </c>
      <c r="E9790" s="16" t="n">
        <v>2398.35</v>
      </c>
      <c r="F9790" s="17" t="n">
        <v>0</v>
      </c>
      <c r="G9790" s="16" t="n">
        <v>4796.7</v>
      </c>
      <c r="I9790" s="1" t="str">
        <f aca="false">INDEX(Products!$C$2:$C$51,MATCH(C9790,Products!$A$2:$A$51,0))</f>
        <v>Electronics</v>
      </c>
      <c r="J9790" s="1" t="str">
        <f aca="false">INDEX(Orders!$E$2:$E$8001,MATCH(B9790,Orders!$A$2:$A$8001,0))</f>
        <v>Delivered</v>
      </c>
      <c r="K9790" s="1" t="str">
        <f aca="false">LEFT(INDEX(Orders!$C$2:$C$8001,MATCH(B9790,Orders!$A$2:$A$8001,0)),7)</f>
        <v>2025-07</v>
      </c>
    </row>
    <row r="9791" customFormat="false" ht="15" hidden="false" customHeight="true" outlineLevel="0" collapsed="false">
      <c r="A9791" s="1" t="s">
        <v>20261</v>
      </c>
      <c r="B9791" s="1" t="s">
        <v>7219</v>
      </c>
      <c r="C9791" s="1" t="s">
        <v>2006</v>
      </c>
      <c r="D9791" s="1" t="n">
        <v>1</v>
      </c>
      <c r="E9791" s="16" t="n">
        <v>482.17</v>
      </c>
      <c r="F9791" s="17" t="n">
        <v>0.05</v>
      </c>
      <c r="G9791" s="16" t="n">
        <v>458.06</v>
      </c>
      <c r="I9791" s="1" t="str">
        <f aca="false">INDEX(Products!$C$2:$C$51,MATCH(C9791,Products!$A$2:$A$51,0))</f>
        <v>Books &amp; Stationery</v>
      </c>
      <c r="J9791" s="1" t="str">
        <f aca="false">INDEX(Orders!$E$2:$E$8001,MATCH(B9791,Orders!$A$2:$A$8001,0))</f>
        <v>Delivered</v>
      </c>
      <c r="K9791" s="1" t="str">
        <f aca="false">LEFT(INDEX(Orders!$C$2:$C$8001,MATCH(B9791,Orders!$A$2:$A$8001,0)),7)</f>
        <v>2024-08</v>
      </c>
    </row>
    <row r="9792" customFormat="false" ht="15" hidden="false" customHeight="true" outlineLevel="0" collapsed="false">
      <c r="A9792" s="1" t="s">
        <v>20262</v>
      </c>
      <c r="B9792" s="1" t="s">
        <v>7220</v>
      </c>
      <c r="C9792" s="1" t="s">
        <v>1924</v>
      </c>
      <c r="D9792" s="1" t="n">
        <v>1</v>
      </c>
      <c r="E9792" s="16" t="n">
        <v>1971</v>
      </c>
      <c r="F9792" s="17" t="n">
        <v>0</v>
      </c>
      <c r="G9792" s="16" t="n">
        <v>1971</v>
      </c>
      <c r="I9792" s="1" t="str">
        <f aca="false">INDEX(Products!$C$2:$C$51,MATCH(C9792,Products!$A$2:$A$51,0))</f>
        <v>Electronics</v>
      </c>
      <c r="J9792" s="1" t="str">
        <f aca="false">INDEX(Orders!$E$2:$E$8001,MATCH(B9792,Orders!$A$2:$A$8001,0))</f>
        <v>Delivered</v>
      </c>
      <c r="K9792" s="1" t="str">
        <f aca="false">LEFT(INDEX(Orders!$C$2:$C$8001,MATCH(B9792,Orders!$A$2:$A$8001,0)),7)</f>
        <v>2025-06</v>
      </c>
    </row>
    <row r="9793" customFormat="false" ht="15" hidden="false" customHeight="true" outlineLevel="0" collapsed="false">
      <c r="A9793" s="1" t="s">
        <v>20263</v>
      </c>
      <c r="B9793" s="1" t="s">
        <v>7220</v>
      </c>
      <c r="C9793" s="1" t="s">
        <v>1940</v>
      </c>
      <c r="D9793" s="1" t="n">
        <v>1</v>
      </c>
      <c r="E9793" s="16" t="n">
        <v>2374.52</v>
      </c>
      <c r="F9793" s="17" t="n">
        <v>0.1</v>
      </c>
      <c r="G9793" s="16" t="n">
        <v>2137.07</v>
      </c>
      <c r="I9793" s="1" t="str">
        <f aca="false">INDEX(Products!$C$2:$C$51,MATCH(C9793,Products!$A$2:$A$51,0))</f>
        <v>Fashion</v>
      </c>
      <c r="J9793" s="1" t="str">
        <f aca="false">INDEX(Orders!$E$2:$E$8001,MATCH(B9793,Orders!$A$2:$A$8001,0))</f>
        <v>Delivered</v>
      </c>
      <c r="K9793" s="1" t="str">
        <f aca="false">LEFT(INDEX(Orders!$C$2:$C$8001,MATCH(B9793,Orders!$A$2:$A$8001,0)),7)</f>
        <v>2025-06</v>
      </c>
    </row>
    <row r="9794" customFormat="false" ht="15" hidden="false" customHeight="true" outlineLevel="0" collapsed="false">
      <c r="A9794" s="1" t="s">
        <v>20264</v>
      </c>
      <c r="B9794" s="1" t="s">
        <v>7220</v>
      </c>
      <c r="C9794" s="1" t="s">
        <v>1930</v>
      </c>
      <c r="D9794" s="1" t="n">
        <v>1</v>
      </c>
      <c r="E9794" s="16" t="n">
        <v>2398.35</v>
      </c>
      <c r="F9794" s="17" t="n">
        <v>0.05</v>
      </c>
      <c r="G9794" s="16" t="n">
        <v>2278.43</v>
      </c>
      <c r="I9794" s="1" t="str">
        <f aca="false">INDEX(Products!$C$2:$C$51,MATCH(C9794,Products!$A$2:$A$51,0))</f>
        <v>Electronics</v>
      </c>
      <c r="J9794" s="1" t="str">
        <f aca="false">INDEX(Orders!$E$2:$E$8001,MATCH(B9794,Orders!$A$2:$A$8001,0))</f>
        <v>Delivered</v>
      </c>
      <c r="K9794" s="1" t="str">
        <f aca="false">LEFT(INDEX(Orders!$C$2:$C$8001,MATCH(B9794,Orders!$A$2:$A$8001,0)),7)</f>
        <v>2025-06</v>
      </c>
    </row>
    <row r="9795" customFormat="false" ht="15" hidden="false" customHeight="true" outlineLevel="0" collapsed="false">
      <c r="A9795" s="1" t="s">
        <v>20265</v>
      </c>
      <c r="B9795" s="1" t="s">
        <v>7220</v>
      </c>
      <c r="C9795" s="1" t="s">
        <v>2006</v>
      </c>
      <c r="D9795" s="1" t="n">
        <v>1</v>
      </c>
      <c r="E9795" s="16" t="n">
        <v>482.17</v>
      </c>
      <c r="F9795" s="17" t="n">
        <v>0.05</v>
      </c>
      <c r="G9795" s="16" t="n">
        <v>458.06</v>
      </c>
      <c r="I9795" s="1" t="str">
        <f aca="false">INDEX(Products!$C$2:$C$51,MATCH(C9795,Products!$A$2:$A$51,0))</f>
        <v>Books &amp; Stationery</v>
      </c>
      <c r="J9795" s="1" t="str">
        <f aca="false">INDEX(Orders!$E$2:$E$8001,MATCH(B9795,Orders!$A$2:$A$8001,0))</f>
        <v>Delivered</v>
      </c>
      <c r="K9795" s="1" t="str">
        <f aca="false">LEFT(INDEX(Orders!$C$2:$C$8001,MATCH(B9795,Orders!$A$2:$A$8001,0)),7)</f>
        <v>2025-06</v>
      </c>
    </row>
    <row r="9796" customFormat="false" ht="15" hidden="false" customHeight="true" outlineLevel="0" collapsed="false">
      <c r="A9796" s="1" t="s">
        <v>20266</v>
      </c>
      <c r="B9796" s="1" t="s">
        <v>7220</v>
      </c>
      <c r="C9796" s="1" t="s">
        <v>1988</v>
      </c>
      <c r="D9796" s="1" t="n">
        <v>1</v>
      </c>
      <c r="E9796" s="16" t="n">
        <v>681.07</v>
      </c>
      <c r="F9796" s="17" t="n">
        <v>0</v>
      </c>
      <c r="G9796" s="16" t="n">
        <v>681.07</v>
      </c>
      <c r="I9796" s="1" t="str">
        <f aca="false">INDEX(Products!$C$2:$C$51,MATCH(C9796,Products!$A$2:$A$51,0))</f>
        <v>Sports &amp; Fitness</v>
      </c>
      <c r="J9796" s="1" t="str">
        <f aca="false">INDEX(Orders!$E$2:$E$8001,MATCH(B9796,Orders!$A$2:$A$8001,0))</f>
        <v>Delivered</v>
      </c>
      <c r="K9796" s="1" t="str">
        <f aca="false">LEFT(INDEX(Orders!$C$2:$C$8001,MATCH(B9796,Orders!$A$2:$A$8001,0)),7)</f>
        <v>2025-06</v>
      </c>
    </row>
    <row r="9797" customFormat="false" ht="15" hidden="false" customHeight="true" outlineLevel="0" collapsed="false">
      <c r="A9797" s="1" t="s">
        <v>20267</v>
      </c>
      <c r="B9797" s="1" t="s">
        <v>7221</v>
      </c>
      <c r="C9797" s="1" t="s">
        <v>2006</v>
      </c>
      <c r="D9797" s="1" t="n">
        <v>1</v>
      </c>
      <c r="E9797" s="16" t="n">
        <v>482.17</v>
      </c>
      <c r="F9797" s="17" t="n">
        <v>0</v>
      </c>
      <c r="G9797" s="16" t="n">
        <v>482.17</v>
      </c>
      <c r="I9797" s="1" t="str">
        <f aca="false">INDEX(Products!$C$2:$C$51,MATCH(C9797,Products!$A$2:$A$51,0))</f>
        <v>Books &amp; Stationery</v>
      </c>
      <c r="J9797" s="1" t="str">
        <f aca="false">INDEX(Orders!$E$2:$E$8001,MATCH(B9797,Orders!$A$2:$A$8001,0))</f>
        <v>Delivered</v>
      </c>
      <c r="K9797" s="1" t="str">
        <f aca="false">LEFT(INDEX(Orders!$C$2:$C$8001,MATCH(B9797,Orders!$A$2:$A$8001,0)),7)</f>
        <v>2025-08</v>
      </c>
    </row>
    <row r="9798" customFormat="false" ht="15" hidden="false" customHeight="true" outlineLevel="0" collapsed="false">
      <c r="A9798" s="1" t="s">
        <v>20268</v>
      </c>
      <c r="B9798" s="1" t="s">
        <v>7221</v>
      </c>
      <c r="C9798" s="1" t="s">
        <v>1990</v>
      </c>
      <c r="D9798" s="1" t="n">
        <v>1</v>
      </c>
      <c r="E9798" s="16" t="n">
        <v>5311.32</v>
      </c>
      <c r="F9798" s="17" t="n">
        <v>0</v>
      </c>
      <c r="G9798" s="16" t="n">
        <v>5311.32</v>
      </c>
      <c r="I9798" s="1" t="str">
        <f aca="false">INDEX(Products!$C$2:$C$51,MATCH(C9798,Products!$A$2:$A$51,0))</f>
        <v>Sports &amp; Fitness</v>
      </c>
      <c r="J9798" s="1" t="str">
        <f aca="false">INDEX(Orders!$E$2:$E$8001,MATCH(B9798,Orders!$A$2:$A$8001,0))</f>
        <v>Delivered</v>
      </c>
      <c r="K9798" s="1" t="str">
        <f aca="false">LEFT(INDEX(Orders!$C$2:$C$8001,MATCH(B9798,Orders!$A$2:$A$8001,0)),7)</f>
        <v>2025-08</v>
      </c>
    </row>
    <row r="9799" customFormat="false" ht="15" hidden="false" customHeight="true" outlineLevel="0" collapsed="false">
      <c r="A9799" s="1" t="s">
        <v>20269</v>
      </c>
      <c r="B9799" s="1" t="s">
        <v>7222</v>
      </c>
      <c r="C9799" s="1" t="s">
        <v>2006</v>
      </c>
      <c r="D9799" s="1" t="n">
        <v>1</v>
      </c>
      <c r="E9799" s="16" t="n">
        <v>482.17</v>
      </c>
      <c r="F9799" s="17" t="n">
        <v>0</v>
      </c>
      <c r="G9799" s="16" t="n">
        <v>482.17</v>
      </c>
      <c r="I9799" s="1" t="str">
        <f aca="false">INDEX(Products!$C$2:$C$51,MATCH(C9799,Products!$A$2:$A$51,0))</f>
        <v>Books &amp; Stationery</v>
      </c>
      <c r="J9799" s="1" t="str">
        <f aca="false">INDEX(Orders!$E$2:$E$8001,MATCH(B9799,Orders!$A$2:$A$8001,0))</f>
        <v>Delivered</v>
      </c>
      <c r="K9799" s="1" t="str">
        <f aca="false">LEFT(INDEX(Orders!$C$2:$C$8001,MATCH(B9799,Orders!$A$2:$A$8001,0)),7)</f>
        <v>2024-10</v>
      </c>
    </row>
    <row r="9800" customFormat="false" ht="15" hidden="false" customHeight="true" outlineLevel="0" collapsed="false">
      <c r="A9800" s="1" t="s">
        <v>20270</v>
      </c>
      <c r="B9800" s="1" t="s">
        <v>7222</v>
      </c>
      <c r="C9800" s="1" t="s">
        <v>1930</v>
      </c>
      <c r="D9800" s="1" t="n">
        <v>1</v>
      </c>
      <c r="E9800" s="16" t="n">
        <v>2398.35</v>
      </c>
      <c r="F9800" s="17" t="n">
        <v>0</v>
      </c>
      <c r="G9800" s="16" t="n">
        <v>2398.35</v>
      </c>
      <c r="I9800" s="1" t="str">
        <f aca="false">INDEX(Products!$C$2:$C$51,MATCH(C9800,Products!$A$2:$A$51,0))</f>
        <v>Electronics</v>
      </c>
      <c r="J9800" s="1" t="str">
        <f aca="false">INDEX(Orders!$E$2:$E$8001,MATCH(B9800,Orders!$A$2:$A$8001,0))</f>
        <v>Delivered</v>
      </c>
      <c r="K9800" s="1" t="str">
        <f aca="false">LEFT(INDEX(Orders!$C$2:$C$8001,MATCH(B9800,Orders!$A$2:$A$8001,0)),7)</f>
        <v>2024-10</v>
      </c>
    </row>
    <row r="9801" customFormat="false" ht="15" hidden="false" customHeight="true" outlineLevel="0" collapsed="false">
      <c r="A9801" s="1" t="s">
        <v>20271</v>
      </c>
      <c r="B9801" s="1" t="s">
        <v>7223</v>
      </c>
      <c r="C9801" s="1" t="s">
        <v>1930</v>
      </c>
      <c r="D9801" s="1" t="n">
        <v>1</v>
      </c>
      <c r="E9801" s="16" t="n">
        <v>2398.35</v>
      </c>
      <c r="F9801" s="17" t="n">
        <v>0</v>
      </c>
      <c r="G9801" s="16" t="n">
        <v>2398.35</v>
      </c>
      <c r="I9801" s="1" t="str">
        <f aca="false">INDEX(Products!$C$2:$C$51,MATCH(C9801,Products!$A$2:$A$51,0))</f>
        <v>Electronics</v>
      </c>
      <c r="J9801" s="1" t="str">
        <f aca="false">INDEX(Orders!$E$2:$E$8001,MATCH(B9801,Orders!$A$2:$A$8001,0))</f>
        <v>Delivered</v>
      </c>
      <c r="K9801" s="1" t="str">
        <f aca="false">LEFT(INDEX(Orders!$C$2:$C$8001,MATCH(B9801,Orders!$A$2:$A$8001,0)),7)</f>
        <v>2025-09</v>
      </c>
    </row>
    <row r="9802" customFormat="false" ht="15" hidden="false" customHeight="true" outlineLevel="0" collapsed="false">
      <c r="A9802" s="1" t="s">
        <v>20272</v>
      </c>
      <c r="B9802" s="1" t="s">
        <v>7224</v>
      </c>
      <c r="C9802" s="1" t="s">
        <v>1940</v>
      </c>
      <c r="D9802" s="1" t="n">
        <v>2</v>
      </c>
      <c r="E9802" s="16" t="n">
        <v>2374.52</v>
      </c>
      <c r="F9802" s="17" t="n">
        <v>0.05</v>
      </c>
      <c r="G9802" s="16" t="n">
        <v>4511.59</v>
      </c>
      <c r="I9802" s="1" t="str">
        <f aca="false">INDEX(Products!$C$2:$C$51,MATCH(C9802,Products!$A$2:$A$51,0))</f>
        <v>Fashion</v>
      </c>
      <c r="J9802" s="1" t="str">
        <f aca="false">INDEX(Orders!$E$2:$E$8001,MATCH(B9802,Orders!$A$2:$A$8001,0))</f>
        <v>Delivered</v>
      </c>
      <c r="K9802" s="1" t="str">
        <f aca="false">LEFT(INDEX(Orders!$C$2:$C$8001,MATCH(B9802,Orders!$A$2:$A$8001,0)),7)</f>
        <v>2025-10</v>
      </c>
    </row>
    <row r="9803" customFormat="false" ht="15" hidden="false" customHeight="true" outlineLevel="0" collapsed="false">
      <c r="A9803" s="1" t="s">
        <v>20273</v>
      </c>
      <c r="B9803" s="1" t="s">
        <v>7224</v>
      </c>
      <c r="C9803" s="1" t="s">
        <v>2006</v>
      </c>
      <c r="D9803" s="1" t="n">
        <v>1</v>
      </c>
      <c r="E9803" s="16" t="n">
        <v>482.17</v>
      </c>
      <c r="F9803" s="17" t="n">
        <v>0.1</v>
      </c>
      <c r="G9803" s="16" t="n">
        <v>433.95</v>
      </c>
      <c r="I9803" s="1" t="str">
        <f aca="false">INDEX(Products!$C$2:$C$51,MATCH(C9803,Products!$A$2:$A$51,0))</f>
        <v>Books &amp; Stationery</v>
      </c>
      <c r="J9803" s="1" t="str">
        <f aca="false">INDEX(Orders!$E$2:$E$8001,MATCH(B9803,Orders!$A$2:$A$8001,0))</f>
        <v>Delivered</v>
      </c>
      <c r="K9803" s="1" t="str">
        <f aca="false">LEFT(INDEX(Orders!$C$2:$C$8001,MATCH(B9803,Orders!$A$2:$A$8001,0)),7)</f>
        <v>2025-10</v>
      </c>
    </row>
    <row r="9804" customFormat="false" ht="15" hidden="false" customHeight="true" outlineLevel="0" collapsed="false">
      <c r="A9804" s="1" t="s">
        <v>20274</v>
      </c>
      <c r="B9804" s="1" t="s">
        <v>7224</v>
      </c>
      <c r="C9804" s="1" t="s">
        <v>1957</v>
      </c>
      <c r="D9804" s="1" t="n">
        <v>1</v>
      </c>
      <c r="E9804" s="16" t="n">
        <v>1469.28</v>
      </c>
      <c r="F9804" s="17" t="n">
        <v>0</v>
      </c>
      <c r="G9804" s="16" t="n">
        <v>1469.28</v>
      </c>
      <c r="I9804" s="1" t="str">
        <f aca="false">INDEX(Products!$C$2:$C$51,MATCH(C9804,Products!$A$2:$A$51,0))</f>
        <v>Home &amp; Kitchen</v>
      </c>
      <c r="J9804" s="1" t="str">
        <f aca="false">INDEX(Orders!$E$2:$E$8001,MATCH(B9804,Orders!$A$2:$A$8001,0))</f>
        <v>Delivered</v>
      </c>
      <c r="K9804" s="1" t="str">
        <f aca="false">LEFT(INDEX(Orders!$C$2:$C$8001,MATCH(B9804,Orders!$A$2:$A$8001,0)),7)</f>
        <v>2025-10</v>
      </c>
    </row>
    <row r="9805" customFormat="false" ht="15" hidden="false" customHeight="true" outlineLevel="0" collapsed="false">
      <c r="A9805" s="1" t="s">
        <v>20275</v>
      </c>
      <c r="B9805" s="1" t="s">
        <v>7225</v>
      </c>
      <c r="C9805" s="1" t="s">
        <v>2007</v>
      </c>
      <c r="D9805" s="1" t="n">
        <v>1</v>
      </c>
      <c r="E9805" s="16" t="n">
        <v>750.27</v>
      </c>
      <c r="F9805" s="17" t="n">
        <v>0.05</v>
      </c>
      <c r="G9805" s="16" t="n">
        <v>712.76</v>
      </c>
      <c r="I9805" s="1" t="str">
        <f aca="false">INDEX(Products!$C$2:$C$51,MATCH(C9805,Products!$A$2:$A$51,0))</f>
        <v>Books &amp; Stationery</v>
      </c>
      <c r="J9805" s="1" t="str">
        <f aca="false">INDEX(Orders!$E$2:$E$8001,MATCH(B9805,Orders!$A$2:$A$8001,0))</f>
        <v>Delivered</v>
      </c>
      <c r="K9805" s="1" t="str">
        <f aca="false">LEFT(INDEX(Orders!$C$2:$C$8001,MATCH(B9805,Orders!$A$2:$A$8001,0)),7)</f>
        <v>2024-08</v>
      </c>
    </row>
    <row r="9806" customFormat="false" ht="15" hidden="false" customHeight="true" outlineLevel="0" collapsed="false">
      <c r="A9806" s="1" t="s">
        <v>20276</v>
      </c>
      <c r="B9806" s="1" t="s">
        <v>7226</v>
      </c>
      <c r="C9806" s="1" t="s">
        <v>1997</v>
      </c>
      <c r="D9806" s="1" t="n">
        <v>1</v>
      </c>
      <c r="E9806" s="16" t="n">
        <v>311.15</v>
      </c>
      <c r="F9806" s="17" t="n">
        <v>0</v>
      </c>
      <c r="G9806" s="16" t="n">
        <v>311.15</v>
      </c>
      <c r="I9806" s="1" t="str">
        <f aca="false">INDEX(Products!$C$2:$C$51,MATCH(C9806,Products!$A$2:$A$51,0))</f>
        <v>Sports &amp; Fitness</v>
      </c>
      <c r="J9806" s="1" t="str">
        <f aca="false">INDEX(Orders!$E$2:$E$8001,MATCH(B9806,Orders!$A$2:$A$8001,0))</f>
        <v>Returned</v>
      </c>
      <c r="K9806" s="1" t="str">
        <f aca="false">LEFT(INDEX(Orders!$C$2:$C$8001,MATCH(B9806,Orders!$A$2:$A$8001,0)),7)</f>
        <v>2024-10</v>
      </c>
    </row>
    <row r="9807" customFormat="false" ht="15" hidden="false" customHeight="true" outlineLevel="0" collapsed="false">
      <c r="A9807" s="1" t="s">
        <v>20277</v>
      </c>
      <c r="B9807" s="1" t="s">
        <v>7227</v>
      </c>
      <c r="C9807" s="1" t="s">
        <v>1951</v>
      </c>
      <c r="D9807" s="1" t="n">
        <v>1</v>
      </c>
      <c r="E9807" s="16" t="n">
        <v>957.5</v>
      </c>
      <c r="F9807" s="17" t="n">
        <v>0</v>
      </c>
      <c r="G9807" s="16" t="n">
        <v>957.5</v>
      </c>
      <c r="I9807" s="1" t="str">
        <f aca="false">INDEX(Products!$C$2:$C$51,MATCH(C9807,Products!$A$2:$A$51,0))</f>
        <v>Fashion</v>
      </c>
      <c r="J9807" s="1" t="str">
        <f aca="false">INDEX(Orders!$E$2:$E$8001,MATCH(B9807,Orders!$A$2:$A$8001,0))</f>
        <v>Delivered</v>
      </c>
      <c r="K9807" s="1" t="str">
        <f aca="false">LEFT(INDEX(Orders!$C$2:$C$8001,MATCH(B9807,Orders!$A$2:$A$8001,0)),7)</f>
        <v>2025-09</v>
      </c>
    </row>
    <row r="9808" customFormat="false" ht="15" hidden="false" customHeight="true" outlineLevel="0" collapsed="false">
      <c r="A9808" s="1" t="s">
        <v>20278</v>
      </c>
      <c r="B9808" s="1" t="s">
        <v>7227</v>
      </c>
      <c r="C9808" s="1" t="s">
        <v>2007</v>
      </c>
      <c r="D9808" s="1" t="n">
        <v>1</v>
      </c>
      <c r="E9808" s="16" t="n">
        <v>750.27</v>
      </c>
      <c r="F9808" s="17" t="n">
        <v>0.05</v>
      </c>
      <c r="G9808" s="16" t="n">
        <v>712.76</v>
      </c>
      <c r="I9808" s="1" t="str">
        <f aca="false">INDEX(Products!$C$2:$C$51,MATCH(C9808,Products!$A$2:$A$51,0))</f>
        <v>Books &amp; Stationery</v>
      </c>
      <c r="J9808" s="1" t="str">
        <f aca="false">INDEX(Orders!$E$2:$E$8001,MATCH(B9808,Orders!$A$2:$A$8001,0))</f>
        <v>Delivered</v>
      </c>
      <c r="K9808" s="1" t="str">
        <f aca="false">LEFT(INDEX(Orders!$C$2:$C$8001,MATCH(B9808,Orders!$A$2:$A$8001,0)),7)</f>
        <v>2025-09</v>
      </c>
    </row>
    <row r="9809" customFormat="false" ht="15" hidden="false" customHeight="true" outlineLevel="0" collapsed="false">
      <c r="A9809" s="1" t="s">
        <v>20279</v>
      </c>
      <c r="B9809" s="1" t="s">
        <v>7227</v>
      </c>
      <c r="C9809" s="1" t="s">
        <v>1930</v>
      </c>
      <c r="D9809" s="1" t="n">
        <v>1</v>
      </c>
      <c r="E9809" s="16" t="n">
        <v>2398.35</v>
      </c>
      <c r="F9809" s="17" t="n">
        <v>0.05</v>
      </c>
      <c r="G9809" s="16" t="n">
        <v>2278.43</v>
      </c>
      <c r="I9809" s="1" t="str">
        <f aca="false">INDEX(Products!$C$2:$C$51,MATCH(C9809,Products!$A$2:$A$51,0))</f>
        <v>Electronics</v>
      </c>
      <c r="J9809" s="1" t="str">
        <f aca="false">INDEX(Orders!$E$2:$E$8001,MATCH(B9809,Orders!$A$2:$A$8001,0))</f>
        <v>Delivered</v>
      </c>
      <c r="K9809" s="1" t="str">
        <f aca="false">LEFT(INDEX(Orders!$C$2:$C$8001,MATCH(B9809,Orders!$A$2:$A$8001,0)),7)</f>
        <v>2025-09</v>
      </c>
    </row>
    <row r="9810" customFormat="false" ht="15" hidden="false" customHeight="true" outlineLevel="0" collapsed="false">
      <c r="A9810" s="1" t="s">
        <v>20280</v>
      </c>
      <c r="B9810" s="1" t="s">
        <v>7227</v>
      </c>
      <c r="C9810" s="1" t="s">
        <v>2000</v>
      </c>
      <c r="D9810" s="1" t="n">
        <v>1</v>
      </c>
      <c r="E9810" s="16" t="n">
        <v>425.08</v>
      </c>
      <c r="F9810" s="17" t="n">
        <v>0.1</v>
      </c>
      <c r="G9810" s="16" t="n">
        <v>382.57</v>
      </c>
      <c r="I9810" s="1" t="str">
        <f aca="false">INDEX(Products!$C$2:$C$51,MATCH(C9810,Products!$A$2:$A$51,0))</f>
        <v>Books &amp; Stationery</v>
      </c>
      <c r="J9810" s="1" t="str">
        <f aca="false">INDEX(Orders!$E$2:$E$8001,MATCH(B9810,Orders!$A$2:$A$8001,0))</f>
        <v>Delivered</v>
      </c>
      <c r="K9810" s="1" t="str">
        <f aca="false">LEFT(INDEX(Orders!$C$2:$C$8001,MATCH(B9810,Orders!$A$2:$A$8001,0)),7)</f>
        <v>2025-09</v>
      </c>
    </row>
    <row r="9811" customFormat="false" ht="15" hidden="false" customHeight="true" outlineLevel="0" collapsed="false">
      <c r="A9811" s="1" t="s">
        <v>20281</v>
      </c>
      <c r="B9811" s="1" t="s">
        <v>7228</v>
      </c>
      <c r="C9811" s="1" t="s">
        <v>1997</v>
      </c>
      <c r="D9811" s="1" t="n">
        <v>1</v>
      </c>
      <c r="E9811" s="16" t="n">
        <v>311.15</v>
      </c>
      <c r="F9811" s="17" t="n">
        <v>0.2</v>
      </c>
      <c r="G9811" s="16" t="n">
        <v>248.92</v>
      </c>
      <c r="I9811" s="1" t="str">
        <f aca="false">INDEX(Products!$C$2:$C$51,MATCH(C9811,Products!$A$2:$A$51,0))</f>
        <v>Sports &amp; Fitness</v>
      </c>
      <c r="J9811" s="1" t="str">
        <f aca="false">INDEX(Orders!$E$2:$E$8001,MATCH(B9811,Orders!$A$2:$A$8001,0))</f>
        <v>Delivered</v>
      </c>
      <c r="K9811" s="1" t="str">
        <f aca="false">LEFT(INDEX(Orders!$C$2:$C$8001,MATCH(B9811,Orders!$A$2:$A$8001,0)),7)</f>
        <v>2024-01</v>
      </c>
    </row>
    <row r="9812" customFormat="false" ht="15" hidden="false" customHeight="true" outlineLevel="0" collapsed="false">
      <c r="A9812" s="1" t="s">
        <v>20282</v>
      </c>
      <c r="B9812" s="1" t="s">
        <v>7228</v>
      </c>
      <c r="C9812" s="1" t="s">
        <v>2007</v>
      </c>
      <c r="D9812" s="1" t="n">
        <v>1</v>
      </c>
      <c r="E9812" s="16" t="n">
        <v>750.27</v>
      </c>
      <c r="F9812" s="17" t="n">
        <v>0</v>
      </c>
      <c r="G9812" s="16" t="n">
        <v>750.27</v>
      </c>
      <c r="I9812" s="1" t="str">
        <f aca="false">INDEX(Products!$C$2:$C$51,MATCH(C9812,Products!$A$2:$A$51,0))</f>
        <v>Books &amp; Stationery</v>
      </c>
      <c r="J9812" s="1" t="str">
        <f aca="false">INDEX(Orders!$E$2:$E$8001,MATCH(B9812,Orders!$A$2:$A$8001,0))</f>
        <v>Delivered</v>
      </c>
      <c r="K9812" s="1" t="str">
        <f aca="false">LEFT(INDEX(Orders!$C$2:$C$8001,MATCH(B9812,Orders!$A$2:$A$8001,0)),7)</f>
        <v>2024-01</v>
      </c>
    </row>
    <row r="9813" customFormat="false" ht="15" hidden="false" customHeight="true" outlineLevel="0" collapsed="false">
      <c r="A9813" s="1" t="s">
        <v>20283</v>
      </c>
      <c r="B9813" s="1" t="s">
        <v>7229</v>
      </c>
      <c r="C9813" s="1" t="s">
        <v>2007</v>
      </c>
      <c r="D9813" s="1" t="n">
        <v>2</v>
      </c>
      <c r="E9813" s="16" t="n">
        <v>750.27</v>
      </c>
      <c r="F9813" s="17" t="n">
        <v>0.15</v>
      </c>
      <c r="G9813" s="16" t="n">
        <v>1275.46</v>
      </c>
      <c r="I9813" s="1" t="str">
        <f aca="false">INDEX(Products!$C$2:$C$51,MATCH(C9813,Products!$A$2:$A$51,0))</f>
        <v>Books &amp; Stationery</v>
      </c>
      <c r="J9813" s="1" t="str">
        <f aca="false">INDEX(Orders!$E$2:$E$8001,MATCH(B9813,Orders!$A$2:$A$8001,0))</f>
        <v>Delivered</v>
      </c>
      <c r="K9813" s="1" t="str">
        <f aca="false">LEFT(INDEX(Orders!$C$2:$C$8001,MATCH(B9813,Orders!$A$2:$A$8001,0)),7)</f>
        <v>2024-10</v>
      </c>
    </row>
    <row r="9814" customFormat="false" ht="15" hidden="false" customHeight="true" outlineLevel="0" collapsed="false">
      <c r="A9814" s="1" t="s">
        <v>20284</v>
      </c>
      <c r="B9814" s="1" t="s">
        <v>7229</v>
      </c>
      <c r="C9814" s="1" t="s">
        <v>2006</v>
      </c>
      <c r="D9814" s="1" t="n">
        <v>1</v>
      </c>
      <c r="E9814" s="16" t="n">
        <v>482.17</v>
      </c>
      <c r="F9814" s="17" t="n">
        <v>0.15</v>
      </c>
      <c r="G9814" s="16" t="n">
        <v>409.84</v>
      </c>
      <c r="I9814" s="1" t="str">
        <f aca="false">INDEX(Products!$C$2:$C$51,MATCH(C9814,Products!$A$2:$A$51,0))</f>
        <v>Books &amp; Stationery</v>
      </c>
      <c r="J9814" s="1" t="str">
        <f aca="false">INDEX(Orders!$E$2:$E$8001,MATCH(B9814,Orders!$A$2:$A$8001,0))</f>
        <v>Delivered</v>
      </c>
      <c r="K9814" s="1" t="str">
        <f aca="false">LEFT(INDEX(Orders!$C$2:$C$8001,MATCH(B9814,Orders!$A$2:$A$8001,0)),7)</f>
        <v>2024-10</v>
      </c>
    </row>
    <row r="9815" customFormat="false" ht="15" hidden="false" customHeight="true" outlineLevel="0" collapsed="false">
      <c r="A9815" s="1" t="s">
        <v>20285</v>
      </c>
      <c r="B9815" s="1" t="s">
        <v>7229</v>
      </c>
      <c r="C9815" s="1" t="s">
        <v>1940</v>
      </c>
      <c r="D9815" s="1" t="n">
        <v>1</v>
      </c>
      <c r="E9815" s="16" t="n">
        <v>2374.52</v>
      </c>
      <c r="F9815" s="17" t="n">
        <v>0</v>
      </c>
      <c r="G9815" s="16" t="n">
        <v>2374.52</v>
      </c>
      <c r="I9815" s="1" t="str">
        <f aca="false">INDEX(Products!$C$2:$C$51,MATCH(C9815,Products!$A$2:$A$51,0))</f>
        <v>Fashion</v>
      </c>
      <c r="J9815" s="1" t="str">
        <f aca="false">INDEX(Orders!$E$2:$E$8001,MATCH(B9815,Orders!$A$2:$A$8001,0))</f>
        <v>Delivered</v>
      </c>
      <c r="K9815" s="1" t="str">
        <f aca="false">LEFT(INDEX(Orders!$C$2:$C$8001,MATCH(B9815,Orders!$A$2:$A$8001,0)),7)</f>
        <v>2024-10</v>
      </c>
    </row>
    <row r="9816" customFormat="false" ht="15" hidden="false" customHeight="true" outlineLevel="0" collapsed="false">
      <c r="A9816" s="1" t="s">
        <v>20286</v>
      </c>
      <c r="B9816" s="1" t="s">
        <v>7229</v>
      </c>
      <c r="C9816" s="1" t="s">
        <v>1997</v>
      </c>
      <c r="D9816" s="1" t="n">
        <v>1</v>
      </c>
      <c r="E9816" s="16" t="n">
        <v>311.15</v>
      </c>
      <c r="F9816" s="17" t="n">
        <v>0</v>
      </c>
      <c r="G9816" s="16" t="n">
        <v>311.15</v>
      </c>
      <c r="I9816" s="1" t="str">
        <f aca="false">INDEX(Products!$C$2:$C$51,MATCH(C9816,Products!$A$2:$A$51,0))</f>
        <v>Sports &amp; Fitness</v>
      </c>
      <c r="J9816" s="1" t="str">
        <f aca="false">INDEX(Orders!$E$2:$E$8001,MATCH(B9816,Orders!$A$2:$A$8001,0))</f>
        <v>Delivered</v>
      </c>
      <c r="K9816" s="1" t="str">
        <f aca="false">LEFT(INDEX(Orders!$C$2:$C$8001,MATCH(B9816,Orders!$A$2:$A$8001,0)),7)</f>
        <v>2024-10</v>
      </c>
    </row>
    <row r="9817" customFormat="false" ht="15" hidden="false" customHeight="true" outlineLevel="0" collapsed="false">
      <c r="A9817" s="1" t="s">
        <v>20287</v>
      </c>
      <c r="B9817" s="1" t="s">
        <v>7230</v>
      </c>
      <c r="C9817" s="1" t="s">
        <v>1998</v>
      </c>
      <c r="D9817" s="1" t="n">
        <v>1</v>
      </c>
      <c r="E9817" s="16" t="n">
        <v>1335.85</v>
      </c>
      <c r="F9817" s="17" t="n">
        <v>0.05</v>
      </c>
      <c r="G9817" s="16" t="n">
        <v>1269.06</v>
      </c>
      <c r="I9817" s="1" t="str">
        <f aca="false">INDEX(Products!$C$2:$C$51,MATCH(C9817,Products!$A$2:$A$51,0))</f>
        <v>Sports &amp; Fitness</v>
      </c>
      <c r="J9817" s="1" t="str">
        <f aca="false">INDEX(Orders!$E$2:$E$8001,MATCH(B9817,Orders!$A$2:$A$8001,0))</f>
        <v>Delivered</v>
      </c>
      <c r="K9817" s="1" t="str">
        <f aca="false">LEFT(INDEX(Orders!$C$2:$C$8001,MATCH(B9817,Orders!$A$2:$A$8001,0)),7)</f>
        <v>2025-10</v>
      </c>
    </row>
    <row r="9818" customFormat="false" ht="15" hidden="false" customHeight="true" outlineLevel="0" collapsed="false">
      <c r="A9818" s="1" t="s">
        <v>20288</v>
      </c>
      <c r="B9818" s="1" t="s">
        <v>7231</v>
      </c>
      <c r="C9818" s="1" t="s">
        <v>1931</v>
      </c>
      <c r="D9818" s="1" t="n">
        <v>1</v>
      </c>
      <c r="E9818" s="16" t="n">
        <v>1111.28</v>
      </c>
      <c r="F9818" s="17" t="n">
        <v>0</v>
      </c>
      <c r="G9818" s="16" t="n">
        <v>1111.28</v>
      </c>
      <c r="I9818" s="1" t="str">
        <f aca="false">INDEX(Products!$C$2:$C$51,MATCH(C9818,Products!$A$2:$A$51,0))</f>
        <v>Electronics</v>
      </c>
      <c r="J9818" s="1" t="str">
        <f aca="false">INDEX(Orders!$E$2:$E$8001,MATCH(B9818,Orders!$A$2:$A$8001,0))</f>
        <v>Delivered</v>
      </c>
      <c r="K9818" s="1" t="str">
        <f aca="false">LEFT(INDEX(Orders!$C$2:$C$8001,MATCH(B9818,Orders!$A$2:$A$8001,0)),7)</f>
        <v>2025-10</v>
      </c>
    </row>
    <row r="9819" customFormat="false" ht="15" hidden="false" customHeight="true" outlineLevel="0" collapsed="false">
      <c r="A9819" s="1" t="s">
        <v>20289</v>
      </c>
      <c r="B9819" s="1" t="s">
        <v>7231</v>
      </c>
      <c r="C9819" s="1" t="s">
        <v>2006</v>
      </c>
      <c r="D9819" s="1" t="n">
        <v>3</v>
      </c>
      <c r="E9819" s="16" t="n">
        <v>482.17</v>
      </c>
      <c r="F9819" s="17" t="n">
        <v>0.15</v>
      </c>
      <c r="G9819" s="16" t="n">
        <v>1229.53</v>
      </c>
      <c r="I9819" s="1" t="str">
        <f aca="false">INDEX(Products!$C$2:$C$51,MATCH(C9819,Products!$A$2:$A$51,0))</f>
        <v>Books &amp; Stationery</v>
      </c>
      <c r="J9819" s="1" t="str">
        <f aca="false">INDEX(Orders!$E$2:$E$8001,MATCH(B9819,Orders!$A$2:$A$8001,0))</f>
        <v>Delivered</v>
      </c>
      <c r="K9819" s="1" t="str">
        <f aca="false">LEFT(INDEX(Orders!$C$2:$C$8001,MATCH(B9819,Orders!$A$2:$A$8001,0)),7)</f>
        <v>2025-10</v>
      </c>
    </row>
    <row r="9820" customFormat="false" ht="15" hidden="false" customHeight="true" outlineLevel="0" collapsed="false">
      <c r="A9820" s="1" t="s">
        <v>20290</v>
      </c>
      <c r="B9820" s="1" t="s">
        <v>7231</v>
      </c>
      <c r="C9820" s="1" t="s">
        <v>1953</v>
      </c>
      <c r="D9820" s="1" t="n">
        <v>1</v>
      </c>
      <c r="E9820" s="16" t="n">
        <v>4914.12</v>
      </c>
      <c r="F9820" s="17" t="n">
        <v>0</v>
      </c>
      <c r="G9820" s="16" t="n">
        <v>4914.12</v>
      </c>
      <c r="I9820" s="1" t="str">
        <f aca="false">INDEX(Products!$C$2:$C$51,MATCH(C9820,Products!$A$2:$A$51,0))</f>
        <v>Fashion</v>
      </c>
      <c r="J9820" s="1" t="str">
        <f aca="false">INDEX(Orders!$E$2:$E$8001,MATCH(B9820,Orders!$A$2:$A$8001,0))</f>
        <v>Delivered</v>
      </c>
      <c r="K9820" s="1" t="str">
        <f aca="false">LEFT(INDEX(Orders!$C$2:$C$8001,MATCH(B9820,Orders!$A$2:$A$8001,0)),7)</f>
        <v>2025-10</v>
      </c>
    </row>
    <row r="9821" customFormat="false" ht="15" hidden="false" customHeight="true" outlineLevel="0" collapsed="false">
      <c r="A9821" s="1" t="s">
        <v>20291</v>
      </c>
      <c r="B9821" s="1" t="s">
        <v>7231</v>
      </c>
      <c r="C9821" s="1" t="s">
        <v>1965</v>
      </c>
      <c r="D9821" s="1" t="n">
        <v>3</v>
      </c>
      <c r="E9821" s="16" t="n">
        <v>1145.07</v>
      </c>
      <c r="F9821" s="17" t="n">
        <v>0</v>
      </c>
      <c r="G9821" s="16" t="n">
        <v>3435.21</v>
      </c>
      <c r="I9821" s="1" t="str">
        <f aca="false">INDEX(Products!$C$2:$C$51,MATCH(C9821,Products!$A$2:$A$51,0))</f>
        <v>Home &amp; Kitchen</v>
      </c>
      <c r="J9821" s="1" t="str">
        <f aca="false">INDEX(Orders!$E$2:$E$8001,MATCH(B9821,Orders!$A$2:$A$8001,0))</f>
        <v>Delivered</v>
      </c>
      <c r="K9821" s="1" t="str">
        <f aca="false">LEFT(INDEX(Orders!$C$2:$C$8001,MATCH(B9821,Orders!$A$2:$A$8001,0)),7)</f>
        <v>2025-10</v>
      </c>
    </row>
    <row r="9822" customFormat="false" ht="15" hidden="false" customHeight="true" outlineLevel="0" collapsed="false">
      <c r="A9822" s="1" t="s">
        <v>20292</v>
      </c>
      <c r="B9822" s="1" t="s">
        <v>7231</v>
      </c>
      <c r="C9822" s="1" t="s">
        <v>1975</v>
      </c>
      <c r="D9822" s="1" t="n">
        <v>1</v>
      </c>
      <c r="E9822" s="16" t="n">
        <v>862.99</v>
      </c>
      <c r="F9822" s="17" t="n">
        <v>0.05</v>
      </c>
      <c r="G9822" s="16" t="n">
        <v>819.84</v>
      </c>
      <c r="I9822" s="1" t="str">
        <f aca="false">INDEX(Products!$C$2:$C$51,MATCH(C9822,Products!$A$2:$A$51,0))</f>
        <v>Beauty &amp; Personal Care</v>
      </c>
      <c r="J9822" s="1" t="str">
        <f aca="false">INDEX(Orders!$E$2:$E$8001,MATCH(B9822,Orders!$A$2:$A$8001,0))</f>
        <v>Delivered</v>
      </c>
      <c r="K9822" s="1" t="str">
        <f aca="false">LEFT(INDEX(Orders!$C$2:$C$8001,MATCH(B9822,Orders!$A$2:$A$8001,0)),7)</f>
        <v>2025-10</v>
      </c>
    </row>
    <row r="9823" customFormat="false" ht="15" hidden="false" customHeight="true" outlineLevel="0" collapsed="false">
      <c r="A9823" s="1" t="s">
        <v>20293</v>
      </c>
      <c r="B9823" s="1" t="s">
        <v>7232</v>
      </c>
      <c r="C9823" s="1" t="s">
        <v>2007</v>
      </c>
      <c r="D9823" s="1" t="n">
        <v>2</v>
      </c>
      <c r="E9823" s="16" t="n">
        <v>750.27</v>
      </c>
      <c r="F9823" s="17" t="n">
        <v>0</v>
      </c>
      <c r="G9823" s="16" t="n">
        <v>1500.54</v>
      </c>
      <c r="I9823" s="1" t="str">
        <f aca="false">INDEX(Products!$C$2:$C$51,MATCH(C9823,Products!$A$2:$A$51,0))</f>
        <v>Books &amp; Stationery</v>
      </c>
      <c r="J9823" s="1" t="str">
        <f aca="false">INDEX(Orders!$E$2:$E$8001,MATCH(B9823,Orders!$A$2:$A$8001,0))</f>
        <v>Delivered</v>
      </c>
      <c r="K9823" s="1" t="str">
        <f aca="false">LEFT(INDEX(Orders!$C$2:$C$8001,MATCH(B9823,Orders!$A$2:$A$8001,0)),7)</f>
        <v>2024-11</v>
      </c>
    </row>
    <row r="9824" customFormat="false" ht="15" hidden="false" customHeight="true" outlineLevel="0" collapsed="false">
      <c r="A9824" s="1" t="s">
        <v>20294</v>
      </c>
      <c r="B9824" s="1" t="s">
        <v>7233</v>
      </c>
      <c r="C9824" s="1" t="s">
        <v>1920</v>
      </c>
      <c r="D9824" s="1" t="n">
        <v>1</v>
      </c>
      <c r="E9824" s="16" t="n">
        <v>4273.58</v>
      </c>
      <c r="F9824" s="17" t="n">
        <v>0.05</v>
      </c>
      <c r="G9824" s="16" t="n">
        <v>4059.9</v>
      </c>
      <c r="I9824" s="1" t="str">
        <f aca="false">INDEX(Products!$C$2:$C$51,MATCH(C9824,Products!$A$2:$A$51,0))</f>
        <v>Electronics</v>
      </c>
      <c r="J9824" s="1" t="str">
        <f aca="false">INDEX(Orders!$E$2:$E$8001,MATCH(B9824,Orders!$A$2:$A$8001,0))</f>
        <v>Delivered</v>
      </c>
      <c r="K9824" s="1" t="str">
        <f aca="false">LEFT(INDEX(Orders!$C$2:$C$8001,MATCH(B9824,Orders!$A$2:$A$8001,0)),7)</f>
        <v>2024-12</v>
      </c>
    </row>
    <row r="9825" customFormat="false" ht="15" hidden="false" customHeight="true" outlineLevel="0" collapsed="false">
      <c r="A9825" s="1" t="s">
        <v>20295</v>
      </c>
      <c r="B9825" s="1" t="s">
        <v>7233</v>
      </c>
      <c r="C9825" s="1" t="s">
        <v>1979</v>
      </c>
      <c r="D9825" s="1" t="n">
        <v>3</v>
      </c>
      <c r="E9825" s="16" t="n">
        <v>623</v>
      </c>
      <c r="F9825" s="17" t="n">
        <v>0.15</v>
      </c>
      <c r="G9825" s="16" t="n">
        <v>1588.65</v>
      </c>
      <c r="I9825" s="1" t="str">
        <f aca="false">INDEX(Products!$C$2:$C$51,MATCH(C9825,Products!$A$2:$A$51,0))</f>
        <v>Beauty &amp; Personal Care</v>
      </c>
      <c r="J9825" s="1" t="str">
        <f aca="false">INDEX(Orders!$E$2:$E$8001,MATCH(B9825,Orders!$A$2:$A$8001,0))</f>
        <v>Delivered</v>
      </c>
      <c r="K9825" s="1" t="str">
        <f aca="false">LEFT(INDEX(Orders!$C$2:$C$8001,MATCH(B9825,Orders!$A$2:$A$8001,0)),7)</f>
        <v>2024-12</v>
      </c>
    </row>
    <row r="9826" customFormat="false" ht="15" hidden="false" customHeight="true" outlineLevel="0" collapsed="false">
      <c r="A9826" s="1" t="s">
        <v>20296</v>
      </c>
      <c r="B9826" s="1" t="s">
        <v>7234</v>
      </c>
      <c r="C9826" s="1" t="s">
        <v>1931</v>
      </c>
      <c r="D9826" s="1" t="n">
        <v>1</v>
      </c>
      <c r="E9826" s="16" t="n">
        <v>1111.28</v>
      </c>
      <c r="F9826" s="17" t="n">
        <v>0</v>
      </c>
      <c r="G9826" s="16" t="n">
        <v>1111.28</v>
      </c>
      <c r="I9826" s="1" t="str">
        <f aca="false">INDEX(Products!$C$2:$C$51,MATCH(C9826,Products!$A$2:$A$51,0))</f>
        <v>Electronics</v>
      </c>
      <c r="J9826" s="1" t="str">
        <f aca="false">INDEX(Orders!$E$2:$E$8001,MATCH(B9826,Orders!$A$2:$A$8001,0))</f>
        <v>Returned</v>
      </c>
      <c r="K9826" s="1" t="str">
        <f aca="false">LEFT(INDEX(Orders!$C$2:$C$8001,MATCH(B9826,Orders!$A$2:$A$8001,0)),7)</f>
        <v>2024-04</v>
      </c>
    </row>
    <row r="9827" customFormat="false" ht="15" hidden="false" customHeight="true" outlineLevel="0" collapsed="false">
      <c r="A9827" s="1" t="s">
        <v>20297</v>
      </c>
      <c r="B9827" s="1" t="s">
        <v>7235</v>
      </c>
      <c r="C9827" s="1" t="s">
        <v>1940</v>
      </c>
      <c r="D9827" s="1" t="n">
        <v>1</v>
      </c>
      <c r="E9827" s="16" t="n">
        <v>2374.52</v>
      </c>
      <c r="F9827" s="17" t="n">
        <v>0</v>
      </c>
      <c r="G9827" s="16" t="n">
        <v>2374.52</v>
      </c>
      <c r="I9827" s="1" t="str">
        <f aca="false">INDEX(Products!$C$2:$C$51,MATCH(C9827,Products!$A$2:$A$51,0))</f>
        <v>Fashion</v>
      </c>
      <c r="J9827" s="1" t="str">
        <f aca="false">INDEX(Orders!$E$2:$E$8001,MATCH(B9827,Orders!$A$2:$A$8001,0))</f>
        <v>Delivered</v>
      </c>
      <c r="K9827" s="1" t="str">
        <f aca="false">LEFT(INDEX(Orders!$C$2:$C$8001,MATCH(B9827,Orders!$A$2:$A$8001,0)),7)</f>
        <v>2024-07</v>
      </c>
    </row>
    <row r="9828" customFormat="false" ht="15" hidden="false" customHeight="true" outlineLevel="0" collapsed="false">
      <c r="A9828" s="1" t="s">
        <v>20298</v>
      </c>
      <c r="B9828" s="1" t="s">
        <v>7235</v>
      </c>
      <c r="C9828" s="1" t="s">
        <v>1975</v>
      </c>
      <c r="D9828" s="1" t="n">
        <v>2</v>
      </c>
      <c r="E9828" s="16" t="n">
        <v>862.99</v>
      </c>
      <c r="F9828" s="17" t="n">
        <v>0</v>
      </c>
      <c r="G9828" s="16" t="n">
        <v>1725.98</v>
      </c>
      <c r="I9828" s="1" t="str">
        <f aca="false">INDEX(Products!$C$2:$C$51,MATCH(C9828,Products!$A$2:$A$51,0))</f>
        <v>Beauty &amp; Personal Care</v>
      </c>
      <c r="J9828" s="1" t="str">
        <f aca="false">INDEX(Orders!$E$2:$E$8001,MATCH(B9828,Orders!$A$2:$A$8001,0))</f>
        <v>Delivered</v>
      </c>
      <c r="K9828" s="1" t="str">
        <f aca="false">LEFT(INDEX(Orders!$C$2:$C$8001,MATCH(B9828,Orders!$A$2:$A$8001,0)),7)</f>
        <v>2024-07</v>
      </c>
    </row>
    <row r="9829" customFormat="false" ht="15" hidden="false" customHeight="true" outlineLevel="0" collapsed="false">
      <c r="A9829" s="1" t="s">
        <v>20299</v>
      </c>
      <c r="B9829" s="1" t="s">
        <v>7236</v>
      </c>
      <c r="C9829" s="1" t="s">
        <v>2007</v>
      </c>
      <c r="D9829" s="1" t="n">
        <v>1</v>
      </c>
      <c r="E9829" s="16" t="n">
        <v>750.27</v>
      </c>
      <c r="F9829" s="17" t="n">
        <v>0</v>
      </c>
      <c r="G9829" s="16" t="n">
        <v>750.27</v>
      </c>
      <c r="I9829" s="1" t="str">
        <f aca="false">INDEX(Products!$C$2:$C$51,MATCH(C9829,Products!$A$2:$A$51,0))</f>
        <v>Books &amp; Stationery</v>
      </c>
      <c r="J9829" s="1" t="str">
        <f aca="false">INDEX(Orders!$E$2:$E$8001,MATCH(B9829,Orders!$A$2:$A$8001,0))</f>
        <v>Delivered</v>
      </c>
      <c r="K9829" s="1" t="str">
        <f aca="false">LEFT(INDEX(Orders!$C$2:$C$8001,MATCH(B9829,Orders!$A$2:$A$8001,0)),7)</f>
        <v>2024-12</v>
      </c>
    </row>
    <row r="9830" customFormat="false" ht="15" hidden="false" customHeight="true" outlineLevel="0" collapsed="false">
      <c r="A9830" s="1" t="s">
        <v>20300</v>
      </c>
      <c r="B9830" s="1" t="s">
        <v>7236</v>
      </c>
      <c r="C9830" s="1" t="s">
        <v>2006</v>
      </c>
      <c r="D9830" s="1" t="n">
        <v>1</v>
      </c>
      <c r="E9830" s="16" t="n">
        <v>482.17</v>
      </c>
      <c r="F9830" s="17" t="n">
        <v>0</v>
      </c>
      <c r="G9830" s="16" t="n">
        <v>482.17</v>
      </c>
      <c r="I9830" s="1" t="str">
        <f aca="false">INDEX(Products!$C$2:$C$51,MATCH(C9830,Products!$A$2:$A$51,0))</f>
        <v>Books &amp; Stationery</v>
      </c>
      <c r="J9830" s="1" t="str">
        <f aca="false">INDEX(Orders!$E$2:$E$8001,MATCH(B9830,Orders!$A$2:$A$8001,0))</f>
        <v>Delivered</v>
      </c>
      <c r="K9830" s="1" t="str">
        <f aca="false">LEFT(INDEX(Orders!$C$2:$C$8001,MATCH(B9830,Orders!$A$2:$A$8001,0)),7)</f>
        <v>2024-12</v>
      </c>
    </row>
    <row r="9831" customFormat="false" ht="15" hidden="false" customHeight="true" outlineLevel="0" collapsed="false">
      <c r="A9831" s="1" t="s">
        <v>20301</v>
      </c>
      <c r="B9831" s="1" t="s">
        <v>7237</v>
      </c>
      <c r="C9831" s="1" t="s">
        <v>1969</v>
      </c>
      <c r="D9831" s="1" t="n">
        <v>1</v>
      </c>
      <c r="E9831" s="16" t="n">
        <v>9171.98</v>
      </c>
      <c r="F9831" s="17" t="n">
        <v>0</v>
      </c>
      <c r="G9831" s="16" t="n">
        <v>9171.98</v>
      </c>
      <c r="I9831" s="1" t="str">
        <f aca="false">INDEX(Products!$C$2:$C$51,MATCH(C9831,Products!$A$2:$A$51,0))</f>
        <v>Home &amp; Kitchen</v>
      </c>
      <c r="J9831" s="1" t="str">
        <f aca="false">INDEX(Orders!$E$2:$E$8001,MATCH(B9831,Orders!$A$2:$A$8001,0))</f>
        <v>Delivered</v>
      </c>
      <c r="K9831" s="1" t="str">
        <f aca="false">LEFT(INDEX(Orders!$C$2:$C$8001,MATCH(B9831,Orders!$A$2:$A$8001,0)),7)</f>
        <v>2025-05</v>
      </c>
    </row>
    <row r="9832" customFormat="false" ht="15" hidden="false" customHeight="true" outlineLevel="0" collapsed="false">
      <c r="A9832" s="1" t="s">
        <v>20302</v>
      </c>
      <c r="B9832" s="1" t="s">
        <v>7238</v>
      </c>
      <c r="C9832" s="1" t="s">
        <v>1940</v>
      </c>
      <c r="D9832" s="1" t="n">
        <v>1</v>
      </c>
      <c r="E9832" s="16" t="n">
        <v>2374.52</v>
      </c>
      <c r="F9832" s="17" t="n">
        <v>0.05</v>
      </c>
      <c r="G9832" s="16" t="n">
        <v>2255.79</v>
      </c>
      <c r="I9832" s="1" t="str">
        <f aca="false">INDEX(Products!$C$2:$C$51,MATCH(C9832,Products!$A$2:$A$51,0))</f>
        <v>Fashion</v>
      </c>
      <c r="J9832" s="1" t="str">
        <f aca="false">INDEX(Orders!$E$2:$E$8001,MATCH(B9832,Orders!$A$2:$A$8001,0))</f>
        <v>Delivered</v>
      </c>
      <c r="K9832" s="1" t="str">
        <f aca="false">LEFT(INDEX(Orders!$C$2:$C$8001,MATCH(B9832,Orders!$A$2:$A$8001,0)),7)</f>
        <v>2024-05</v>
      </c>
    </row>
    <row r="9833" customFormat="false" ht="15" hidden="false" customHeight="true" outlineLevel="0" collapsed="false">
      <c r="A9833" s="1" t="s">
        <v>20303</v>
      </c>
      <c r="B9833" s="1" t="s">
        <v>7239</v>
      </c>
      <c r="C9833" s="1" t="s">
        <v>2007</v>
      </c>
      <c r="D9833" s="1" t="n">
        <v>1</v>
      </c>
      <c r="E9833" s="16" t="n">
        <v>750.27</v>
      </c>
      <c r="F9833" s="17" t="n">
        <v>0</v>
      </c>
      <c r="G9833" s="16" t="n">
        <v>750.27</v>
      </c>
      <c r="I9833" s="1" t="str">
        <f aca="false">INDEX(Products!$C$2:$C$51,MATCH(C9833,Products!$A$2:$A$51,0))</f>
        <v>Books &amp; Stationery</v>
      </c>
      <c r="J9833" s="1" t="str">
        <f aca="false">INDEX(Orders!$E$2:$E$8001,MATCH(B9833,Orders!$A$2:$A$8001,0))</f>
        <v>Cancelled</v>
      </c>
      <c r="K9833" s="1" t="str">
        <f aca="false">LEFT(INDEX(Orders!$C$2:$C$8001,MATCH(B9833,Orders!$A$2:$A$8001,0)),7)</f>
        <v>2024-12</v>
      </c>
    </row>
    <row r="9834" customFormat="false" ht="15" hidden="false" customHeight="true" outlineLevel="0" collapsed="false">
      <c r="A9834" s="1" t="s">
        <v>20304</v>
      </c>
      <c r="B9834" s="1" t="s">
        <v>7239</v>
      </c>
      <c r="C9834" s="1" t="s">
        <v>1922</v>
      </c>
      <c r="D9834" s="1" t="n">
        <v>2</v>
      </c>
      <c r="E9834" s="16" t="n">
        <v>3142.61</v>
      </c>
      <c r="F9834" s="17" t="n">
        <v>0.15</v>
      </c>
      <c r="G9834" s="16" t="n">
        <v>5342.44</v>
      </c>
      <c r="I9834" s="1" t="str">
        <f aca="false">INDEX(Products!$C$2:$C$51,MATCH(C9834,Products!$A$2:$A$51,0))</f>
        <v>Electronics</v>
      </c>
      <c r="J9834" s="1" t="str">
        <f aca="false">INDEX(Orders!$E$2:$E$8001,MATCH(B9834,Orders!$A$2:$A$8001,0))</f>
        <v>Cancelled</v>
      </c>
      <c r="K9834" s="1" t="str">
        <f aca="false">LEFT(INDEX(Orders!$C$2:$C$8001,MATCH(B9834,Orders!$A$2:$A$8001,0)),7)</f>
        <v>2024-12</v>
      </c>
    </row>
    <row r="9835" customFormat="false" ht="15" hidden="false" customHeight="true" outlineLevel="0" collapsed="false">
      <c r="A9835" s="1" t="s">
        <v>20305</v>
      </c>
      <c r="B9835" s="1" t="s">
        <v>7240</v>
      </c>
      <c r="C9835" s="1" t="s">
        <v>1990</v>
      </c>
      <c r="D9835" s="1" t="n">
        <v>1</v>
      </c>
      <c r="E9835" s="16" t="n">
        <v>5311.32</v>
      </c>
      <c r="F9835" s="17" t="n">
        <v>0.05</v>
      </c>
      <c r="G9835" s="16" t="n">
        <v>5045.75</v>
      </c>
      <c r="I9835" s="1" t="str">
        <f aca="false">INDEX(Products!$C$2:$C$51,MATCH(C9835,Products!$A$2:$A$51,0))</f>
        <v>Sports &amp; Fitness</v>
      </c>
      <c r="J9835" s="1" t="str">
        <f aca="false">INDEX(Orders!$E$2:$E$8001,MATCH(B9835,Orders!$A$2:$A$8001,0))</f>
        <v>Delivered</v>
      </c>
      <c r="K9835" s="1" t="str">
        <f aca="false">LEFT(INDEX(Orders!$C$2:$C$8001,MATCH(B9835,Orders!$A$2:$A$8001,0)),7)</f>
        <v>2025-05</v>
      </c>
    </row>
    <row r="9836" customFormat="false" ht="15" hidden="false" customHeight="true" outlineLevel="0" collapsed="false">
      <c r="A9836" s="1" t="s">
        <v>20306</v>
      </c>
      <c r="B9836" s="1" t="s">
        <v>7241</v>
      </c>
      <c r="C9836" s="1" t="s">
        <v>1940</v>
      </c>
      <c r="D9836" s="1" t="n">
        <v>1</v>
      </c>
      <c r="E9836" s="16" t="n">
        <v>2374.52</v>
      </c>
      <c r="F9836" s="17" t="n">
        <v>0.1</v>
      </c>
      <c r="G9836" s="16" t="n">
        <v>2137.07</v>
      </c>
      <c r="I9836" s="1" t="str">
        <f aca="false">INDEX(Products!$C$2:$C$51,MATCH(C9836,Products!$A$2:$A$51,0))</f>
        <v>Fashion</v>
      </c>
      <c r="J9836" s="1" t="str">
        <f aca="false">INDEX(Orders!$E$2:$E$8001,MATCH(B9836,Orders!$A$2:$A$8001,0))</f>
        <v>Delivered</v>
      </c>
      <c r="K9836" s="1" t="str">
        <f aca="false">LEFT(INDEX(Orders!$C$2:$C$8001,MATCH(B9836,Orders!$A$2:$A$8001,0)),7)</f>
        <v>2024-09</v>
      </c>
    </row>
    <row r="9837" customFormat="false" ht="15" hidden="false" customHeight="true" outlineLevel="0" collapsed="false">
      <c r="A9837" s="1" t="s">
        <v>20307</v>
      </c>
      <c r="B9837" s="1" t="s">
        <v>7241</v>
      </c>
      <c r="C9837" s="1" t="s">
        <v>2002</v>
      </c>
      <c r="D9837" s="1" t="n">
        <v>1</v>
      </c>
      <c r="E9837" s="16" t="n">
        <v>392.75</v>
      </c>
      <c r="F9837" s="17" t="n">
        <v>0.15</v>
      </c>
      <c r="G9837" s="16" t="n">
        <v>333.84</v>
      </c>
      <c r="I9837" s="1" t="str">
        <f aca="false">INDEX(Products!$C$2:$C$51,MATCH(C9837,Products!$A$2:$A$51,0))</f>
        <v>Books &amp; Stationery</v>
      </c>
      <c r="J9837" s="1" t="str">
        <f aca="false">INDEX(Orders!$E$2:$E$8001,MATCH(B9837,Orders!$A$2:$A$8001,0))</f>
        <v>Delivered</v>
      </c>
      <c r="K9837" s="1" t="str">
        <f aca="false">LEFT(INDEX(Orders!$C$2:$C$8001,MATCH(B9837,Orders!$A$2:$A$8001,0)),7)</f>
        <v>2024-09</v>
      </c>
    </row>
    <row r="9838" customFormat="false" ht="15" hidden="false" customHeight="true" outlineLevel="0" collapsed="false">
      <c r="A9838" s="1" t="s">
        <v>20308</v>
      </c>
      <c r="B9838" s="1" t="s">
        <v>7241</v>
      </c>
      <c r="C9838" s="1" t="s">
        <v>1997</v>
      </c>
      <c r="D9838" s="1" t="n">
        <v>1</v>
      </c>
      <c r="E9838" s="16" t="n">
        <v>311.15</v>
      </c>
      <c r="F9838" s="17" t="n">
        <v>0.05</v>
      </c>
      <c r="G9838" s="16" t="n">
        <v>295.59</v>
      </c>
      <c r="I9838" s="1" t="str">
        <f aca="false">INDEX(Products!$C$2:$C$51,MATCH(C9838,Products!$A$2:$A$51,0))</f>
        <v>Sports &amp; Fitness</v>
      </c>
      <c r="J9838" s="1" t="str">
        <f aca="false">INDEX(Orders!$E$2:$E$8001,MATCH(B9838,Orders!$A$2:$A$8001,0))</f>
        <v>Delivered</v>
      </c>
      <c r="K9838" s="1" t="str">
        <f aca="false">LEFT(INDEX(Orders!$C$2:$C$8001,MATCH(B9838,Orders!$A$2:$A$8001,0)),7)</f>
        <v>2024-09</v>
      </c>
    </row>
    <row r="9839" customFormat="false" ht="15" hidden="false" customHeight="true" outlineLevel="0" collapsed="false">
      <c r="A9839" s="1" t="s">
        <v>20309</v>
      </c>
      <c r="B9839" s="1" t="s">
        <v>7242</v>
      </c>
      <c r="C9839" s="1" t="s">
        <v>1930</v>
      </c>
      <c r="D9839" s="1" t="n">
        <v>1</v>
      </c>
      <c r="E9839" s="16" t="n">
        <v>2398.35</v>
      </c>
      <c r="F9839" s="17" t="n">
        <v>0</v>
      </c>
      <c r="G9839" s="16" t="n">
        <v>2398.35</v>
      </c>
      <c r="I9839" s="1" t="str">
        <f aca="false">INDEX(Products!$C$2:$C$51,MATCH(C9839,Products!$A$2:$A$51,0))</f>
        <v>Electronics</v>
      </c>
      <c r="J9839" s="1" t="str">
        <f aca="false">INDEX(Orders!$E$2:$E$8001,MATCH(B9839,Orders!$A$2:$A$8001,0))</f>
        <v>Delivered</v>
      </c>
      <c r="K9839" s="1" t="str">
        <f aca="false">LEFT(INDEX(Orders!$C$2:$C$8001,MATCH(B9839,Orders!$A$2:$A$8001,0)),7)</f>
        <v>2025-03</v>
      </c>
    </row>
    <row r="9840" customFormat="false" ht="15" hidden="false" customHeight="true" outlineLevel="0" collapsed="false">
      <c r="A9840" s="1" t="s">
        <v>20310</v>
      </c>
      <c r="B9840" s="1" t="s">
        <v>7242</v>
      </c>
      <c r="C9840" s="1" t="s">
        <v>1933</v>
      </c>
      <c r="D9840" s="1" t="n">
        <v>2</v>
      </c>
      <c r="E9840" s="16" t="n">
        <v>7194.38</v>
      </c>
      <c r="F9840" s="17" t="n">
        <v>0.05</v>
      </c>
      <c r="G9840" s="16" t="n">
        <v>13669.32</v>
      </c>
      <c r="I9840" s="1" t="str">
        <f aca="false">INDEX(Products!$C$2:$C$51,MATCH(C9840,Products!$A$2:$A$51,0))</f>
        <v>Electronics</v>
      </c>
      <c r="J9840" s="1" t="str">
        <f aca="false">INDEX(Orders!$E$2:$E$8001,MATCH(B9840,Orders!$A$2:$A$8001,0))</f>
        <v>Delivered</v>
      </c>
      <c r="K9840" s="1" t="str">
        <f aca="false">LEFT(INDEX(Orders!$C$2:$C$8001,MATCH(B9840,Orders!$A$2:$A$8001,0)),7)</f>
        <v>2025-03</v>
      </c>
    </row>
    <row r="9841" customFormat="false" ht="15" hidden="false" customHeight="true" outlineLevel="0" collapsed="false">
      <c r="A9841" s="1" t="s">
        <v>20311</v>
      </c>
      <c r="B9841" s="1" t="s">
        <v>7242</v>
      </c>
      <c r="C9841" s="1" t="s">
        <v>1937</v>
      </c>
      <c r="D9841" s="1" t="n">
        <v>3</v>
      </c>
      <c r="E9841" s="16" t="n">
        <v>1364.75</v>
      </c>
      <c r="F9841" s="17" t="n">
        <v>0.1</v>
      </c>
      <c r="G9841" s="16" t="n">
        <v>3684.82</v>
      </c>
      <c r="I9841" s="1" t="str">
        <f aca="false">INDEX(Products!$C$2:$C$51,MATCH(C9841,Products!$A$2:$A$51,0))</f>
        <v>Fashion</v>
      </c>
      <c r="J9841" s="1" t="str">
        <f aca="false">INDEX(Orders!$E$2:$E$8001,MATCH(B9841,Orders!$A$2:$A$8001,0))</f>
        <v>Delivered</v>
      </c>
      <c r="K9841" s="1" t="str">
        <f aca="false">LEFT(INDEX(Orders!$C$2:$C$8001,MATCH(B9841,Orders!$A$2:$A$8001,0)),7)</f>
        <v>2025-03</v>
      </c>
    </row>
    <row r="9842" customFormat="false" ht="15" hidden="false" customHeight="true" outlineLevel="0" collapsed="false">
      <c r="A9842" s="1" t="s">
        <v>20312</v>
      </c>
      <c r="B9842" s="1" t="s">
        <v>7243</v>
      </c>
      <c r="C9842" s="1" t="s">
        <v>1930</v>
      </c>
      <c r="D9842" s="1" t="n">
        <v>1</v>
      </c>
      <c r="E9842" s="16" t="n">
        <v>2398.35</v>
      </c>
      <c r="F9842" s="17" t="n">
        <v>0.15</v>
      </c>
      <c r="G9842" s="16" t="n">
        <v>2038.6</v>
      </c>
      <c r="I9842" s="1" t="str">
        <f aca="false">INDEX(Products!$C$2:$C$51,MATCH(C9842,Products!$A$2:$A$51,0))</f>
        <v>Electronics</v>
      </c>
      <c r="J9842" s="1" t="str">
        <f aca="false">INDEX(Orders!$E$2:$E$8001,MATCH(B9842,Orders!$A$2:$A$8001,0))</f>
        <v>Returned</v>
      </c>
      <c r="K9842" s="1" t="str">
        <f aca="false">LEFT(INDEX(Orders!$C$2:$C$8001,MATCH(B9842,Orders!$A$2:$A$8001,0)),7)</f>
        <v>2025-08</v>
      </c>
    </row>
    <row r="9843" customFormat="false" ht="15" hidden="false" customHeight="true" outlineLevel="0" collapsed="false">
      <c r="A9843" s="1" t="s">
        <v>20313</v>
      </c>
      <c r="B9843" s="1" t="s">
        <v>7244</v>
      </c>
      <c r="C9843" s="1" t="s">
        <v>1931</v>
      </c>
      <c r="D9843" s="1" t="n">
        <v>1</v>
      </c>
      <c r="E9843" s="16" t="n">
        <v>1111.28</v>
      </c>
      <c r="F9843" s="17" t="n">
        <v>0</v>
      </c>
      <c r="G9843" s="16" t="n">
        <v>1111.28</v>
      </c>
      <c r="I9843" s="1" t="str">
        <f aca="false">INDEX(Products!$C$2:$C$51,MATCH(C9843,Products!$A$2:$A$51,0))</f>
        <v>Electronics</v>
      </c>
      <c r="J9843" s="1" t="str">
        <f aca="false">INDEX(Orders!$E$2:$E$8001,MATCH(B9843,Orders!$A$2:$A$8001,0))</f>
        <v>Delivered</v>
      </c>
      <c r="K9843" s="1" t="str">
        <f aca="false">LEFT(INDEX(Orders!$C$2:$C$8001,MATCH(B9843,Orders!$A$2:$A$8001,0)),7)</f>
        <v>2025-12</v>
      </c>
    </row>
    <row r="9844" customFormat="false" ht="15" hidden="false" customHeight="true" outlineLevel="0" collapsed="false">
      <c r="A9844" s="1" t="s">
        <v>20314</v>
      </c>
      <c r="B9844" s="1" t="s">
        <v>7245</v>
      </c>
      <c r="C9844" s="1" t="s">
        <v>2006</v>
      </c>
      <c r="D9844" s="1" t="n">
        <v>3</v>
      </c>
      <c r="E9844" s="16" t="n">
        <v>482.17</v>
      </c>
      <c r="F9844" s="17" t="n">
        <v>0.2</v>
      </c>
      <c r="G9844" s="16" t="n">
        <v>1157.21</v>
      </c>
      <c r="I9844" s="1" t="str">
        <f aca="false">INDEX(Products!$C$2:$C$51,MATCH(C9844,Products!$A$2:$A$51,0))</f>
        <v>Books &amp; Stationery</v>
      </c>
      <c r="J9844" s="1" t="str">
        <f aca="false">INDEX(Orders!$E$2:$E$8001,MATCH(B9844,Orders!$A$2:$A$8001,0))</f>
        <v>Delivered</v>
      </c>
      <c r="K9844" s="1" t="str">
        <f aca="false">LEFT(INDEX(Orders!$C$2:$C$8001,MATCH(B9844,Orders!$A$2:$A$8001,0)),7)</f>
        <v>2025-03</v>
      </c>
    </row>
    <row r="9845" customFormat="false" ht="15" hidden="false" customHeight="true" outlineLevel="0" collapsed="false">
      <c r="A9845" s="1" t="s">
        <v>20315</v>
      </c>
      <c r="B9845" s="1" t="s">
        <v>7246</v>
      </c>
      <c r="C9845" s="1" t="s">
        <v>2007</v>
      </c>
      <c r="D9845" s="1" t="n">
        <v>1</v>
      </c>
      <c r="E9845" s="16" t="n">
        <v>750.27</v>
      </c>
      <c r="F9845" s="17" t="n">
        <v>0.05</v>
      </c>
      <c r="G9845" s="16" t="n">
        <v>712.76</v>
      </c>
      <c r="I9845" s="1" t="str">
        <f aca="false">INDEX(Products!$C$2:$C$51,MATCH(C9845,Products!$A$2:$A$51,0))</f>
        <v>Books &amp; Stationery</v>
      </c>
      <c r="J9845" s="1" t="str">
        <f aca="false">INDEX(Orders!$E$2:$E$8001,MATCH(B9845,Orders!$A$2:$A$8001,0))</f>
        <v>Delivered</v>
      </c>
      <c r="K9845" s="1" t="str">
        <f aca="false">LEFT(INDEX(Orders!$C$2:$C$8001,MATCH(B9845,Orders!$A$2:$A$8001,0)),7)</f>
        <v>2025-11</v>
      </c>
    </row>
    <row r="9846" customFormat="false" ht="15" hidden="false" customHeight="true" outlineLevel="0" collapsed="false">
      <c r="A9846" s="1" t="s">
        <v>20316</v>
      </c>
      <c r="B9846" s="1" t="s">
        <v>7247</v>
      </c>
      <c r="C9846" s="1" t="s">
        <v>1928</v>
      </c>
      <c r="D9846" s="1" t="n">
        <v>3</v>
      </c>
      <c r="E9846" s="16" t="n">
        <v>657.82</v>
      </c>
      <c r="F9846" s="17" t="n">
        <v>0.05</v>
      </c>
      <c r="G9846" s="16" t="n">
        <v>1874.79</v>
      </c>
      <c r="I9846" s="1" t="str">
        <f aca="false">INDEX(Products!$C$2:$C$51,MATCH(C9846,Products!$A$2:$A$51,0))</f>
        <v>Electronics</v>
      </c>
      <c r="J9846" s="1" t="str">
        <f aca="false">INDEX(Orders!$E$2:$E$8001,MATCH(B9846,Orders!$A$2:$A$8001,0))</f>
        <v>Delivered</v>
      </c>
      <c r="K9846" s="1" t="str">
        <f aca="false">LEFT(INDEX(Orders!$C$2:$C$8001,MATCH(B9846,Orders!$A$2:$A$8001,0)),7)</f>
        <v>2025-10</v>
      </c>
    </row>
    <row r="9847" customFormat="false" ht="15" hidden="false" customHeight="true" outlineLevel="0" collapsed="false">
      <c r="A9847" s="1" t="s">
        <v>20317</v>
      </c>
      <c r="B9847" s="1" t="s">
        <v>7247</v>
      </c>
      <c r="C9847" s="1" t="s">
        <v>1926</v>
      </c>
      <c r="D9847" s="1" t="n">
        <v>2</v>
      </c>
      <c r="E9847" s="16" t="n">
        <v>1478.08</v>
      </c>
      <c r="F9847" s="17" t="n">
        <v>0</v>
      </c>
      <c r="G9847" s="16" t="n">
        <v>2956.16</v>
      </c>
      <c r="I9847" s="1" t="str">
        <f aca="false">INDEX(Products!$C$2:$C$51,MATCH(C9847,Products!$A$2:$A$51,0))</f>
        <v>Electronics</v>
      </c>
      <c r="J9847" s="1" t="str">
        <f aca="false">INDEX(Orders!$E$2:$E$8001,MATCH(B9847,Orders!$A$2:$A$8001,0))</f>
        <v>Delivered</v>
      </c>
      <c r="K9847" s="1" t="str">
        <f aca="false">LEFT(INDEX(Orders!$C$2:$C$8001,MATCH(B9847,Orders!$A$2:$A$8001,0)),7)</f>
        <v>2025-10</v>
      </c>
    </row>
    <row r="9848" customFormat="false" ht="15" hidden="false" customHeight="true" outlineLevel="0" collapsed="false">
      <c r="A9848" s="1" t="s">
        <v>20318</v>
      </c>
      <c r="B9848" s="1" t="s">
        <v>7248</v>
      </c>
      <c r="C9848" s="1" t="s">
        <v>1953</v>
      </c>
      <c r="D9848" s="1" t="n">
        <v>1</v>
      </c>
      <c r="E9848" s="16" t="n">
        <v>4914.12</v>
      </c>
      <c r="F9848" s="17" t="n">
        <v>0.05</v>
      </c>
      <c r="G9848" s="16" t="n">
        <v>4668.41</v>
      </c>
      <c r="I9848" s="1" t="str">
        <f aca="false">INDEX(Products!$C$2:$C$51,MATCH(C9848,Products!$A$2:$A$51,0))</f>
        <v>Fashion</v>
      </c>
      <c r="J9848" s="1" t="str">
        <f aca="false">INDEX(Orders!$E$2:$E$8001,MATCH(B9848,Orders!$A$2:$A$8001,0))</f>
        <v>Cancelled</v>
      </c>
      <c r="K9848" s="1" t="str">
        <f aca="false">LEFT(INDEX(Orders!$C$2:$C$8001,MATCH(B9848,Orders!$A$2:$A$8001,0)),7)</f>
        <v>2025-01</v>
      </c>
    </row>
    <row r="9849" customFormat="false" ht="15" hidden="false" customHeight="true" outlineLevel="0" collapsed="false">
      <c r="A9849" s="1" t="s">
        <v>20319</v>
      </c>
      <c r="B9849" s="1" t="s">
        <v>7248</v>
      </c>
      <c r="C9849" s="1" t="s">
        <v>2006</v>
      </c>
      <c r="D9849" s="1" t="n">
        <v>3</v>
      </c>
      <c r="E9849" s="16" t="n">
        <v>482.17</v>
      </c>
      <c r="F9849" s="17" t="n">
        <v>0.1</v>
      </c>
      <c r="G9849" s="16" t="n">
        <v>1301.86</v>
      </c>
      <c r="I9849" s="1" t="str">
        <f aca="false">INDEX(Products!$C$2:$C$51,MATCH(C9849,Products!$A$2:$A$51,0))</f>
        <v>Books &amp; Stationery</v>
      </c>
      <c r="J9849" s="1" t="str">
        <f aca="false">INDEX(Orders!$E$2:$E$8001,MATCH(B9849,Orders!$A$2:$A$8001,0))</f>
        <v>Cancelled</v>
      </c>
      <c r="K9849" s="1" t="str">
        <f aca="false">LEFT(INDEX(Orders!$C$2:$C$8001,MATCH(B9849,Orders!$A$2:$A$8001,0)),7)</f>
        <v>2025-01</v>
      </c>
    </row>
    <row r="9850" customFormat="false" ht="15" hidden="false" customHeight="true" outlineLevel="0" collapsed="false">
      <c r="A9850" s="1" t="s">
        <v>20320</v>
      </c>
      <c r="B9850" s="1" t="s">
        <v>7248</v>
      </c>
      <c r="C9850" s="1" t="s">
        <v>1975</v>
      </c>
      <c r="D9850" s="1" t="n">
        <v>1</v>
      </c>
      <c r="E9850" s="16" t="n">
        <v>862.99</v>
      </c>
      <c r="F9850" s="17" t="n">
        <v>0.15</v>
      </c>
      <c r="G9850" s="16" t="n">
        <v>733.54</v>
      </c>
      <c r="I9850" s="1" t="str">
        <f aca="false">INDEX(Products!$C$2:$C$51,MATCH(C9850,Products!$A$2:$A$51,0))</f>
        <v>Beauty &amp; Personal Care</v>
      </c>
      <c r="J9850" s="1" t="str">
        <f aca="false">INDEX(Orders!$E$2:$E$8001,MATCH(B9850,Orders!$A$2:$A$8001,0))</f>
        <v>Cancelled</v>
      </c>
      <c r="K9850" s="1" t="str">
        <f aca="false">LEFT(INDEX(Orders!$C$2:$C$8001,MATCH(B9850,Orders!$A$2:$A$8001,0)),7)</f>
        <v>2025-01</v>
      </c>
    </row>
    <row r="9851" customFormat="false" ht="15" hidden="false" customHeight="true" outlineLevel="0" collapsed="false">
      <c r="A9851" s="1" t="s">
        <v>20321</v>
      </c>
      <c r="B9851" s="1" t="s">
        <v>7249</v>
      </c>
      <c r="C9851" s="1" t="s">
        <v>2007</v>
      </c>
      <c r="D9851" s="1" t="n">
        <v>1</v>
      </c>
      <c r="E9851" s="16" t="n">
        <v>750.27</v>
      </c>
      <c r="F9851" s="17" t="n">
        <v>0</v>
      </c>
      <c r="G9851" s="16" t="n">
        <v>750.27</v>
      </c>
      <c r="I9851" s="1" t="str">
        <f aca="false">INDEX(Products!$C$2:$C$51,MATCH(C9851,Products!$A$2:$A$51,0))</f>
        <v>Books &amp; Stationery</v>
      </c>
      <c r="J9851" s="1" t="str">
        <f aca="false">INDEX(Orders!$E$2:$E$8001,MATCH(B9851,Orders!$A$2:$A$8001,0))</f>
        <v>Delivered</v>
      </c>
      <c r="K9851" s="1" t="str">
        <f aca="false">LEFT(INDEX(Orders!$C$2:$C$8001,MATCH(B9851,Orders!$A$2:$A$8001,0)),7)</f>
        <v>2024-11</v>
      </c>
    </row>
    <row r="9852" customFormat="false" ht="15" hidden="false" customHeight="true" outlineLevel="0" collapsed="false">
      <c r="A9852" s="1" t="s">
        <v>20322</v>
      </c>
      <c r="B9852" s="1" t="s">
        <v>7249</v>
      </c>
      <c r="C9852" s="1" t="s">
        <v>1979</v>
      </c>
      <c r="D9852" s="1" t="n">
        <v>2</v>
      </c>
      <c r="E9852" s="16" t="n">
        <v>623</v>
      </c>
      <c r="F9852" s="17" t="n">
        <v>0</v>
      </c>
      <c r="G9852" s="16" t="n">
        <v>1246</v>
      </c>
      <c r="I9852" s="1" t="str">
        <f aca="false">INDEX(Products!$C$2:$C$51,MATCH(C9852,Products!$A$2:$A$51,0))</f>
        <v>Beauty &amp; Personal Care</v>
      </c>
      <c r="J9852" s="1" t="str">
        <f aca="false">INDEX(Orders!$E$2:$E$8001,MATCH(B9852,Orders!$A$2:$A$8001,0))</f>
        <v>Delivered</v>
      </c>
      <c r="K9852" s="1" t="str">
        <f aca="false">LEFT(INDEX(Orders!$C$2:$C$8001,MATCH(B9852,Orders!$A$2:$A$8001,0)),7)</f>
        <v>2024-11</v>
      </c>
    </row>
    <row r="9853" customFormat="false" ht="15" hidden="false" customHeight="true" outlineLevel="0" collapsed="false">
      <c r="A9853" s="1" t="s">
        <v>20323</v>
      </c>
      <c r="B9853" s="1" t="s">
        <v>7249</v>
      </c>
      <c r="C9853" s="1" t="s">
        <v>1953</v>
      </c>
      <c r="D9853" s="1" t="n">
        <v>1</v>
      </c>
      <c r="E9853" s="16" t="n">
        <v>4914.12</v>
      </c>
      <c r="F9853" s="17" t="n">
        <v>0</v>
      </c>
      <c r="G9853" s="16" t="n">
        <v>4914.12</v>
      </c>
      <c r="I9853" s="1" t="str">
        <f aca="false">INDEX(Products!$C$2:$C$51,MATCH(C9853,Products!$A$2:$A$51,0))</f>
        <v>Fashion</v>
      </c>
      <c r="J9853" s="1" t="str">
        <f aca="false">INDEX(Orders!$E$2:$E$8001,MATCH(B9853,Orders!$A$2:$A$8001,0))</f>
        <v>Delivered</v>
      </c>
      <c r="K9853" s="1" t="str">
        <f aca="false">LEFT(INDEX(Orders!$C$2:$C$8001,MATCH(B9853,Orders!$A$2:$A$8001,0)),7)</f>
        <v>2024-11</v>
      </c>
    </row>
    <row r="9854" customFormat="false" ht="15" hidden="false" customHeight="true" outlineLevel="0" collapsed="false">
      <c r="A9854" s="1" t="s">
        <v>20324</v>
      </c>
      <c r="B9854" s="1" t="s">
        <v>7249</v>
      </c>
      <c r="C9854" s="1" t="s">
        <v>1940</v>
      </c>
      <c r="D9854" s="1" t="n">
        <v>1</v>
      </c>
      <c r="E9854" s="16" t="n">
        <v>2374.52</v>
      </c>
      <c r="F9854" s="17" t="n">
        <v>0</v>
      </c>
      <c r="G9854" s="16" t="n">
        <v>2374.52</v>
      </c>
      <c r="I9854" s="1" t="str">
        <f aca="false">INDEX(Products!$C$2:$C$51,MATCH(C9854,Products!$A$2:$A$51,0))</f>
        <v>Fashion</v>
      </c>
      <c r="J9854" s="1" t="str">
        <f aca="false">INDEX(Orders!$E$2:$E$8001,MATCH(B9854,Orders!$A$2:$A$8001,0))</f>
        <v>Delivered</v>
      </c>
      <c r="K9854" s="1" t="str">
        <f aca="false">LEFT(INDEX(Orders!$C$2:$C$8001,MATCH(B9854,Orders!$A$2:$A$8001,0)),7)</f>
        <v>2024-11</v>
      </c>
    </row>
    <row r="9855" customFormat="false" ht="15" hidden="false" customHeight="true" outlineLevel="0" collapsed="false">
      <c r="A9855" s="1" t="s">
        <v>20325</v>
      </c>
      <c r="B9855" s="1" t="s">
        <v>7250</v>
      </c>
      <c r="C9855" s="1" t="s">
        <v>1949</v>
      </c>
      <c r="D9855" s="1" t="n">
        <v>2</v>
      </c>
      <c r="E9855" s="16" t="n">
        <v>4185.64</v>
      </c>
      <c r="F9855" s="17" t="n">
        <v>0.05</v>
      </c>
      <c r="G9855" s="16" t="n">
        <v>7952.72</v>
      </c>
      <c r="I9855" s="1" t="str">
        <f aca="false">INDEX(Products!$C$2:$C$51,MATCH(C9855,Products!$A$2:$A$51,0))</f>
        <v>Fashion</v>
      </c>
      <c r="J9855" s="1" t="str">
        <f aca="false">INDEX(Orders!$E$2:$E$8001,MATCH(B9855,Orders!$A$2:$A$8001,0))</f>
        <v>Delivered</v>
      </c>
      <c r="K9855" s="1" t="str">
        <f aca="false">LEFT(INDEX(Orders!$C$2:$C$8001,MATCH(B9855,Orders!$A$2:$A$8001,0)),7)</f>
        <v>2025-11</v>
      </c>
    </row>
    <row r="9856" customFormat="false" ht="15" hidden="false" customHeight="true" outlineLevel="0" collapsed="false">
      <c r="A9856" s="1" t="s">
        <v>20326</v>
      </c>
      <c r="B9856" s="1" t="s">
        <v>7251</v>
      </c>
      <c r="C9856" s="1" t="s">
        <v>1971</v>
      </c>
      <c r="D9856" s="1" t="n">
        <v>1</v>
      </c>
      <c r="E9856" s="16" t="n">
        <v>2073.63</v>
      </c>
      <c r="F9856" s="17" t="n">
        <v>0</v>
      </c>
      <c r="G9856" s="16" t="n">
        <v>2073.63</v>
      </c>
      <c r="I9856" s="1" t="str">
        <f aca="false">INDEX(Products!$C$2:$C$51,MATCH(C9856,Products!$A$2:$A$51,0))</f>
        <v>Home &amp; Kitchen</v>
      </c>
      <c r="J9856" s="1" t="str">
        <f aca="false">INDEX(Orders!$E$2:$E$8001,MATCH(B9856,Orders!$A$2:$A$8001,0))</f>
        <v>Delivered</v>
      </c>
      <c r="K9856" s="1" t="str">
        <f aca="false">LEFT(INDEX(Orders!$C$2:$C$8001,MATCH(B9856,Orders!$A$2:$A$8001,0)),7)</f>
        <v>2025-06</v>
      </c>
    </row>
    <row r="9857" customFormat="false" ht="15" hidden="false" customHeight="true" outlineLevel="0" collapsed="false">
      <c r="A9857" s="1" t="s">
        <v>20327</v>
      </c>
      <c r="B9857" s="1" t="s">
        <v>7251</v>
      </c>
      <c r="C9857" s="1" t="s">
        <v>1953</v>
      </c>
      <c r="D9857" s="1" t="n">
        <v>2</v>
      </c>
      <c r="E9857" s="16" t="n">
        <v>4914.12</v>
      </c>
      <c r="F9857" s="17" t="n">
        <v>0.05</v>
      </c>
      <c r="G9857" s="16" t="n">
        <v>9336.83</v>
      </c>
      <c r="I9857" s="1" t="str">
        <f aca="false">INDEX(Products!$C$2:$C$51,MATCH(C9857,Products!$A$2:$A$51,0))</f>
        <v>Fashion</v>
      </c>
      <c r="J9857" s="1" t="str">
        <f aca="false">INDEX(Orders!$E$2:$E$8001,MATCH(B9857,Orders!$A$2:$A$8001,0))</f>
        <v>Delivered</v>
      </c>
      <c r="K9857" s="1" t="str">
        <f aca="false">LEFT(INDEX(Orders!$C$2:$C$8001,MATCH(B9857,Orders!$A$2:$A$8001,0)),7)</f>
        <v>2025-06</v>
      </c>
    </row>
    <row r="9858" customFormat="false" ht="15" hidden="false" customHeight="true" outlineLevel="0" collapsed="false">
      <c r="A9858" s="1" t="s">
        <v>20328</v>
      </c>
      <c r="B9858" s="1" t="s">
        <v>7251</v>
      </c>
      <c r="C9858" s="1" t="s">
        <v>1995</v>
      </c>
      <c r="D9858" s="1" t="n">
        <v>2</v>
      </c>
      <c r="E9858" s="16" t="n">
        <v>2914.27</v>
      </c>
      <c r="F9858" s="17" t="n">
        <v>0</v>
      </c>
      <c r="G9858" s="16" t="n">
        <v>5828.54</v>
      </c>
      <c r="I9858" s="1" t="str">
        <f aca="false">INDEX(Products!$C$2:$C$51,MATCH(C9858,Products!$A$2:$A$51,0))</f>
        <v>Sports &amp; Fitness</v>
      </c>
      <c r="J9858" s="1" t="str">
        <f aca="false">INDEX(Orders!$E$2:$E$8001,MATCH(B9858,Orders!$A$2:$A$8001,0))</f>
        <v>Delivered</v>
      </c>
      <c r="K9858" s="1" t="str">
        <f aca="false">LEFT(INDEX(Orders!$C$2:$C$8001,MATCH(B9858,Orders!$A$2:$A$8001,0)),7)</f>
        <v>2025-06</v>
      </c>
    </row>
    <row r="9859" customFormat="false" ht="15" hidden="false" customHeight="true" outlineLevel="0" collapsed="false">
      <c r="A9859" s="1" t="s">
        <v>20329</v>
      </c>
      <c r="B9859" s="1" t="s">
        <v>7252</v>
      </c>
      <c r="C9859" s="1" t="s">
        <v>2006</v>
      </c>
      <c r="D9859" s="1" t="n">
        <v>1</v>
      </c>
      <c r="E9859" s="16" t="n">
        <v>482.17</v>
      </c>
      <c r="F9859" s="17" t="n">
        <v>0.05</v>
      </c>
      <c r="G9859" s="16" t="n">
        <v>458.06</v>
      </c>
      <c r="I9859" s="1" t="str">
        <f aca="false">INDEX(Products!$C$2:$C$51,MATCH(C9859,Products!$A$2:$A$51,0))</f>
        <v>Books &amp; Stationery</v>
      </c>
      <c r="J9859" s="1" t="str">
        <f aca="false">INDEX(Orders!$E$2:$E$8001,MATCH(B9859,Orders!$A$2:$A$8001,0))</f>
        <v>Returned</v>
      </c>
      <c r="K9859" s="1" t="str">
        <f aca="false">LEFT(INDEX(Orders!$C$2:$C$8001,MATCH(B9859,Orders!$A$2:$A$8001,0)),7)</f>
        <v>2025-02</v>
      </c>
    </row>
    <row r="9860" customFormat="false" ht="15" hidden="false" customHeight="true" outlineLevel="0" collapsed="false">
      <c r="A9860" s="1" t="s">
        <v>20330</v>
      </c>
      <c r="B9860" s="1" t="s">
        <v>7252</v>
      </c>
      <c r="C9860" s="1" t="s">
        <v>1930</v>
      </c>
      <c r="D9860" s="1" t="n">
        <v>1</v>
      </c>
      <c r="E9860" s="16" t="n">
        <v>2398.35</v>
      </c>
      <c r="F9860" s="17" t="n">
        <v>0.05</v>
      </c>
      <c r="G9860" s="16" t="n">
        <v>2278.43</v>
      </c>
      <c r="I9860" s="1" t="str">
        <f aca="false">INDEX(Products!$C$2:$C$51,MATCH(C9860,Products!$A$2:$A$51,0))</f>
        <v>Electronics</v>
      </c>
      <c r="J9860" s="1" t="str">
        <f aca="false">INDEX(Orders!$E$2:$E$8001,MATCH(B9860,Orders!$A$2:$A$8001,0))</f>
        <v>Returned</v>
      </c>
      <c r="K9860" s="1" t="str">
        <f aca="false">LEFT(INDEX(Orders!$C$2:$C$8001,MATCH(B9860,Orders!$A$2:$A$8001,0)),7)</f>
        <v>2025-02</v>
      </c>
    </row>
    <row r="9861" customFormat="false" ht="15" hidden="false" customHeight="true" outlineLevel="0" collapsed="false">
      <c r="A9861" s="1" t="s">
        <v>20331</v>
      </c>
      <c r="B9861" s="1" t="s">
        <v>7253</v>
      </c>
      <c r="C9861" s="1" t="s">
        <v>1967</v>
      </c>
      <c r="D9861" s="1" t="n">
        <v>1</v>
      </c>
      <c r="E9861" s="16" t="n">
        <v>6822.61</v>
      </c>
      <c r="F9861" s="17" t="n">
        <v>0</v>
      </c>
      <c r="G9861" s="16" t="n">
        <v>6822.61</v>
      </c>
      <c r="I9861" s="1" t="str">
        <f aca="false">INDEX(Products!$C$2:$C$51,MATCH(C9861,Products!$A$2:$A$51,0))</f>
        <v>Home &amp; Kitchen</v>
      </c>
      <c r="J9861" s="1" t="str">
        <f aca="false">INDEX(Orders!$E$2:$E$8001,MATCH(B9861,Orders!$A$2:$A$8001,0))</f>
        <v>Delivered</v>
      </c>
      <c r="K9861" s="1" t="str">
        <f aca="false">LEFT(INDEX(Orders!$C$2:$C$8001,MATCH(B9861,Orders!$A$2:$A$8001,0)),7)</f>
        <v>2024-09</v>
      </c>
    </row>
    <row r="9862" customFormat="false" ht="15" hidden="false" customHeight="true" outlineLevel="0" collapsed="false">
      <c r="A9862" s="1" t="s">
        <v>20332</v>
      </c>
      <c r="B9862" s="1" t="s">
        <v>7253</v>
      </c>
      <c r="C9862" s="1" t="s">
        <v>2007</v>
      </c>
      <c r="D9862" s="1" t="n">
        <v>3</v>
      </c>
      <c r="E9862" s="16" t="n">
        <v>750.27</v>
      </c>
      <c r="F9862" s="17" t="n">
        <v>0</v>
      </c>
      <c r="G9862" s="16" t="n">
        <v>2250.81</v>
      </c>
      <c r="I9862" s="1" t="str">
        <f aca="false">INDEX(Products!$C$2:$C$51,MATCH(C9862,Products!$A$2:$A$51,0))</f>
        <v>Books &amp; Stationery</v>
      </c>
      <c r="J9862" s="1" t="str">
        <f aca="false">INDEX(Orders!$E$2:$E$8001,MATCH(B9862,Orders!$A$2:$A$8001,0))</f>
        <v>Delivered</v>
      </c>
      <c r="K9862" s="1" t="str">
        <f aca="false">LEFT(INDEX(Orders!$C$2:$C$8001,MATCH(B9862,Orders!$A$2:$A$8001,0)),7)</f>
        <v>2024-09</v>
      </c>
    </row>
    <row r="9863" customFormat="false" ht="15" hidden="false" customHeight="true" outlineLevel="0" collapsed="false">
      <c r="A9863" s="1" t="s">
        <v>20333</v>
      </c>
      <c r="B9863" s="1" t="s">
        <v>7253</v>
      </c>
      <c r="C9863" s="1" t="s">
        <v>1984</v>
      </c>
      <c r="D9863" s="1" t="n">
        <v>1</v>
      </c>
      <c r="E9863" s="16" t="n">
        <v>1134.82</v>
      </c>
      <c r="F9863" s="17" t="n">
        <v>0.05</v>
      </c>
      <c r="G9863" s="16" t="n">
        <v>1078.08</v>
      </c>
      <c r="I9863" s="1" t="str">
        <f aca="false">INDEX(Products!$C$2:$C$51,MATCH(C9863,Products!$A$2:$A$51,0))</f>
        <v>Beauty &amp; Personal Care</v>
      </c>
      <c r="J9863" s="1" t="str">
        <f aca="false">INDEX(Orders!$E$2:$E$8001,MATCH(B9863,Orders!$A$2:$A$8001,0))</f>
        <v>Delivered</v>
      </c>
      <c r="K9863" s="1" t="str">
        <f aca="false">LEFT(INDEX(Orders!$C$2:$C$8001,MATCH(B9863,Orders!$A$2:$A$8001,0)),7)</f>
        <v>2024-09</v>
      </c>
    </row>
    <row r="9864" customFormat="false" ht="15" hidden="false" customHeight="true" outlineLevel="0" collapsed="false">
      <c r="A9864" s="1" t="s">
        <v>20334</v>
      </c>
      <c r="B9864" s="1" t="s">
        <v>7253</v>
      </c>
      <c r="C9864" s="1" t="s">
        <v>1930</v>
      </c>
      <c r="D9864" s="1" t="n">
        <v>1</v>
      </c>
      <c r="E9864" s="16" t="n">
        <v>2398.35</v>
      </c>
      <c r="F9864" s="17" t="n">
        <v>0.05</v>
      </c>
      <c r="G9864" s="16" t="n">
        <v>2278.43</v>
      </c>
      <c r="I9864" s="1" t="str">
        <f aca="false">INDEX(Products!$C$2:$C$51,MATCH(C9864,Products!$A$2:$A$51,0))</f>
        <v>Electronics</v>
      </c>
      <c r="J9864" s="1" t="str">
        <f aca="false">INDEX(Orders!$E$2:$E$8001,MATCH(B9864,Orders!$A$2:$A$8001,0))</f>
        <v>Delivered</v>
      </c>
      <c r="K9864" s="1" t="str">
        <f aca="false">LEFT(INDEX(Orders!$C$2:$C$8001,MATCH(B9864,Orders!$A$2:$A$8001,0)),7)</f>
        <v>2024-09</v>
      </c>
    </row>
    <row r="9865" customFormat="false" ht="15" hidden="false" customHeight="true" outlineLevel="0" collapsed="false">
      <c r="A9865" s="1" t="s">
        <v>20335</v>
      </c>
      <c r="B9865" s="1" t="s">
        <v>7254</v>
      </c>
      <c r="C9865" s="1" t="s">
        <v>1976</v>
      </c>
      <c r="D9865" s="1" t="n">
        <v>1</v>
      </c>
      <c r="E9865" s="16" t="n">
        <v>1603.35</v>
      </c>
      <c r="F9865" s="17" t="n">
        <v>0</v>
      </c>
      <c r="G9865" s="16" t="n">
        <v>1603.35</v>
      </c>
      <c r="I9865" s="1" t="str">
        <f aca="false">INDEX(Products!$C$2:$C$51,MATCH(C9865,Products!$A$2:$A$51,0))</f>
        <v>Beauty &amp; Personal Care</v>
      </c>
      <c r="J9865" s="1" t="str">
        <f aca="false">INDEX(Orders!$E$2:$E$8001,MATCH(B9865,Orders!$A$2:$A$8001,0))</f>
        <v>Delivered</v>
      </c>
      <c r="K9865" s="1" t="str">
        <f aca="false">LEFT(INDEX(Orders!$C$2:$C$8001,MATCH(B9865,Orders!$A$2:$A$8001,0)),7)</f>
        <v>2025-11</v>
      </c>
    </row>
    <row r="9866" customFormat="false" ht="15" hidden="false" customHeight="true" outlineLevel="0" collapsed="false">
      <c r="A9866" s="1" t="s">
        <v>20336</v>
      </c>
      <c r="B9866" s="1" t="s">
        <v>7254</v>
      </c>
      <c r="C9866" s="1" t="s">
        <v>1949</v>
      </c>
      <c r="D9866" s="1" t="n">
        <v>3</v>
      </c>
      <c r="E9866" s="16" t="n">
        <v>4185.64</v>
      </c>
      <c r="F9866" s="17" t="n">
        <v>0.05</v>
      </c>
      <c r="G9866" s="16" t="n">
        <v>11929.07</v>
      </c>
      <c r="I9866" s="1" t="str">
        <f aca="false">INDEX(Products!$C$2:$C$51,MATCH(C9866,Products!$A$2:$A$51,0))</f>
        <v>Fashion</v>
      </c>
      <c r="J9866" s="1" t="str">
        <f aca="false">INDEX(Orders!$E$2:$E$8001,MATCH(B9866,Orders!$A$2:$A$8001,0))</f>
        <v>Delivered</v>
      </c>
      <c r="K9866" s="1" t="str">
        <f aca="false">LEFT(INDEX(Orders!$C$2:$C$8001,MATCH(B9866,Orders!$A$2:$A$8001,0)),7)</f>
        <v>2025-11</v>
      </c>
    </row>
    <row r="9867" customFormat="false" ht="15" hidden="false" customHeight="true" outlineLevel="0" collapsed="false">
      <c r="A9867" s="1" t="s">
        <v>20337</v>
      </c>
      <c r="B9867" s="1" t="s">
        <v>7255</v>
      </c>
      <c r="C9867" s="1" t="s">
        <v>1930</v>
      </c>
      <c r="D9867" s="1" t="n">
        <v>1</v>
      </c>
      <c r="E9867" s="16" t="n">
        <v>2398.35</v>
      </c>
      <c r="F9867" s="17" t="n">
        <v>0.1</v>
      </c>
      <c r="G9867" s="16" t="n">
        <v>2158.52</v>
      </c>
      <c r="I9867" s="1" t="str">
        <f aca="false">INDEX(Products!$C$2:$C$51,MATCH(C9867,Products!$A$2:$A$51,0))</f>
        <v>Electronics</v>
      </c>
      <c r="J9867" s="1" t="str">
        <f aca="false">INDEX(Orders!$E$2:$E$8001,MATCH(B9867,Orders!$A$2:$A$8001,0))</f>
        <v>Delivered</v>
      </c>
      <c r="K9867" s="1" t="str">
        <f aca="false">LEFT(INDEX(Orders!$C$2:$C$8001,MATCH(B9867,Orders!$A$2:$A$8001,0)),7)</f>
        <v>2025-11</v>
      </c>
    </row>
    <row r="9868" customFormat="false" ht="15" hidden="false" customHeight="true" outlineLevel="0" collapsed="false">
      <c r="A9868" s="1" t="s">
        <v>20338</v>
      </c>
      <c r="B9868" s="1" t="s">
        <v>7256</v>
      </c>
      <c r="C9868" s="1" t="s">
        <v>1971</v>
      </c>
      <c r="D9868" s="1" t="n">
        <v>2</v>
      </c>
      <c r="E9868" s="16" t="n">
        <v>2073.63</v>
      </c>
      <c r="F9868" s="17" t="n">
        <v>0.1</v>
      </c>
      <c r="G9868" s="16" t="n">
        <v>3732.53</v>
      </c>
      <c r="I9868" s="1" t="str">
        <f aca="false">INDEX(Products!$C$2:$C$51,MATCH(C9868,Products!$A$2:$A$51,0))</f>
        <v>Home &amp; Kitchen</v>
      </c>
      <c r="J9868" s="1" t="str">
        <f aca="false">INDEX(Orders!$E$2:$E$8001,MATCH(B9868,Orders!$A$2:$A$8001,0))</f>
        <v>Delivered</v>
      </c>
      <c r="K9868" s="1" t="str">
        <f aca="false">LEFT(INDEX(Orders!$C$2:$C$8001,MATCH(B9868,Orders!$A$2:$A$8001,0)),7)</f>
        <v>2025-06</v>
      </c>
    </row>
    <row r="9869" customFormat="false" ht="15" hidden="false" customHeight="true" outlineLevel="0" collapsed="false">
      <c r="A9869" s="1" t="s">
        <v>20339</v>
      </c>
      <c r="B9869" s="1" t="s">
        <v>7257</v>
      </c>
      <c r="C9869" s="1" t="s">
        <v>1955</v>
      </c>
      <c r="D9869" s="1" t="n">
        <v>2</v>
      </c>
      <c r="E9869" s="16" t="n">
        <v>3340.76</v>
      </c>
      <c r="F9869" s="17" t="n">
        <v>0.1</v>
      </c>
      <c r="G9869" s="16" t="n">
        <v>6013.37</v>
      </c>
      <c r="I9869" s="1" t="str">
        <f aca="false">INDEX(Products!$C$2:$C$51,MATCH(C9869,Products!$A$2:$A$51,0))</f>
        <v>Home &amp; Kitchen</v>
      </c>
      <c r="J9869" s="1" t="str">
        <f aca="false">INDEX(Orders!$E$2:$E$8001,MATCH(B9869,Orders!$A$2:$A$8001,0))</f>
        <v>Delivered</v>
      </c>
      <c r="K9869" s="1" t="str">
        <f aca="false">LEFT(INDEX(Orders!$C$2:$C$8001,MATCH(B9869,Orders!$A$2:$A$8001,0)),7)</f>
        <v>2025-11</v>
      </c>
    </row>
    <row r="9870" customFormat="false" ht="15" hidden="false" customHeight="true" outlineLevel="0" collapsed="false">
      <c r="A9870" s="1" t="s">
        <v>20340</v>
      </c>
      <c r="B9870" s="1" t="s">
        <v>7257</v>
      </c>
      <c r="C9870" s="1" t="s">
        <v>1975</v>
      </c>
      <c r="D9870" s="1" t="n">
        <v>1</v>
      </c>
      <c r="E9870" s="16" t="n">
        <v>862.99</v>
      </c>
      <c r="F9870" s="17" t="n">
        <v>0.1</v>
      </c>
      <c r="G9870" s="16" t="n">
        <v>776.69</v>
      </c>
      <c r="I9870" s="1" t="str">
        <f aca="false">INDEX(Products!$C$2:$C$51,MATCH(C9870,Products!$A$2:$A$51,0))</f>
        <v>Beauty &amp; Personal Care</v>
      </c>
      <c r="J9870" s="1" t="str">
        <f aca="false">INDEX(Orders!$E$2:$E$8001,MATCH(B9870,Orders!$A$2:$A$8001,0))</f>
        <v>Delivered</v>
      </c>
      <c r="K9870" s="1" t="str">
        <f aca="false">LEFT(INDEX(Orders!$C$2:$C$8001,MATCH(B9870,Orders!$A$2:$A$8001,0)),7)</f>
        <v>2025-11</v>
      </c>
    </row>
    <row r="9871" customFormat="false" ht="15" hidden="false" customHeight="true" outlineLevel="0" collapsed="false">
      <c r="A9871" s="1" t="s">
        <v>20341</v>
      </c>
      <c r="B9871" s="1" t="s">
        <v>7257</v>
      </c>
      <c r="C9871" s="1" t="s">
        <v>1997</v>
      </c>
      <c r="D9871" s="1" t="n">
        <v>1</v>
      </c>
      <c r="E9871" s="16" t="n">
        <v>311.15</v>
      </c>
      <c r="F9871" s="17" t="n">
        <v>0.2</v>
      </c>
      <c r="G9871" s="16" t="n">
        <v>248.92</v>
      </c>
      <c r="I9871" s="1" t="str">
        <f aca="false">INDEX(Products!$C$2:$C$51,MATCH(C9871,Products!$A$2:$A$51,0))</f>
        <v>Sports &amp; Fitness</v>
      </c>
      <c r="J9871" s="1" t="str">
        <f aca="false">INDEX(Orders!$E$2:$E$8001,MATCH(B9871,Orders!$A$2:$A$8001,0))</f>
        <v>Delivered</v>
      </c>
      <c r="K9871" s="1" t="str">
        <f aca="false">LEFT(INDEX(Orders!$C$2:$C$8001,MATCH(B9871,Orders!$A$2:$A$8001,0)),7)</f>
        <v>2025-11</v>
      </c>
    </row>
    <row r="9872" customFormat="false" ht="15" hidden="false" customHeight="true" outlineLevel="0" collapsed="false">
      <c r="A9872" s="1" t="s">
        <v>20342</v>
      </c>
      <c r="B9872" s="1" t="s">
        <v>7258</v>
      </c>
      <c r="C9872" s="1" t="s">
        <v>2006</v>
      </c>
      <c r="D9872" s="1" t="n">
        <v>1</v>
      </c>
      <c r="E9872" s="16" t="n">
        <v>482.17</v>
      </c>
      <c r="F9872" s="17" t="n">
        <v>0</v>
      </c>
      <c r="G9872" s="16" t="n">
        <v>482.17</v>
      </c>
      <c r="I9872" s="1" t="str">
        <f aca="false">INDEX(Products!$C$2:$C$51,MATCH(C9872,Products!$A$2:$A$51,0))</f>
        <v>Books &amp; Stationery</v>
      </c>
      <c r="J9872" s="1" t="str">
        <f aca="false">INDEX(Orders!$E$2:$E$8001,MATCH(B9872,Orders!$A$2:$A$8001,0))</f>
        <v>Delivered</v>
      </c>
      <c r="K9872" s="1" t="str">
        <f aca="false">LEFT(INDEX(Orders!$C$2:$C$8001,MATCH(B9872,Orders!$A$2:$A$8001,0)),7)</f>
        <v>2025-11</v>
      </c>
    </row>
    <row r="9873" customFormat="false" ht="15" hidden="false" customHeight="true" outlineLevel="0" collapsed="false">
      <c r="A9873" s="1" t="s">
        <v>20343</v>
      </c>
      <c r="B9873" s="1" t="s">
        <v>7258</v>
      </c>
      <c r="C9873" s="1" t="s">
        <v>1930</v>
      </c>
      <c r="D9873" s="1" t="n">
        <v>3</v>
      </c>
      <c r="E9873" s="16" t="n">
        <v>2398.35</v>
      </c>
      <c r="F9873" s="17" t="n">
        <v>0.2</v>
      </c>
      <c r="G9873" s="16" t="n">
        <v>5756.04</v>
      </c>
      <c r="I9873" s="1" t="str">
        <f aca="false">INDEX(Products!$C$2:$C$51,MATCH(C9873,Products!$A$2:$A$51,0))</f>
        <v>Electronics</v>
      </c>
      <c r="J9873" s="1" t="str">
        <f aca="false">INDEX(Orders!$E$2:$E$8001,MATCH(B9873,Orders!$A$2:$A$8001,0))</f>
        <v>Delivered</v>
      </c>
      <c r="K9873" s="1" t="str">
        <f aca="false">LEFT(INDEX(Orders!$C$2:$C$8001,MATCH(B9873,Orders!$A$2:$A$8001,0)),7)</f>
        <v>2025-11</v>
      </c>
    </row>
    <row r="9874" customFormat="false" ht="15" hidden="false" customHeight="true" outlineLevel="0" collapsed="false">
      <c r="A9874" s="1" t="s">
        <v>20344</v>
      </c>
      <c r="B9874" s="1" t="s">
        <v>7259</v>
      </c>
      <c r="C9874" s="1" t="s">
        <v>1940</v>
      </c>
      <c r="D9874" s="1" t="n">
        <v>1</v>
      </c>
      <c r="E9874" s="16" t="n">
        <v>2374.52</v>
      </c>
      <c r="F9874" s="17" t="n">
        <v>0</v>
      </c>
      <c r="G9874" s="16" t="n">
        <v>2374.52</v>
      </c>
      <c r="I9874" s="1" t="str">
        <f aca="false">INDEX(Products!$C$2:$C$51,MATCH(C9874,Products!$A$2:$A$51,0))</f>
        <v>Fashion</v>
      </c>
      <c r="J9874" s="1" t="str">
        <f aca="false">INDEX(Orders!$E$2:$E$8001,MATCH(B9874,Orders!$A$2:$A$8001,0))</f>
        <v>Delivered</v>
      </c>
      <c r="K9874" s="1" t="str">
        <f aca="false">LEFT(INDEX(Orders!$C$2:$C$8001,MATCH(B9874,Orders!$A$2:$A$8001,0)),7)</f>
        <v>2024-10</v>
      </c>
    </row>
    <row r="9875" customFormat="false" ht="15" hidden="false" customHeight="true" outlineLevel="0" collapsed="false">
      <c r="A9875" s="1" t="s">
        <v>20345</v>
      </c>
      <c r="B9875" s="1" t="s">
        <v>7259</v>
      </c>
      <c r="C9875" s="1" t="s">
        <v>1979</v>
      </c>
      <c r="D9875" s="1" t="n">
        <v>1</v>
      </c>
      <c r="E9875" s="16" t="n">
        <v>623</v>
      </c>
      <c r="F9875" s="17" t="n">
        <v>0.15</v>
      </c>
      <c r="G9875" s="16" t="n">
        <v>529.55</v>
      </c>
      <c r="I9875" s="1" t="str">
        <f aca="false">INDEX(Products!$C$2:$C$51,MATCH(C9875,Products!$A$2:$A$51,0))</f>
        <v>Beauty &amp; Personal Care</v>
      </c>
      <c r="J9875" s="1" t="str">
        <f aca="false">INDEX(Orders!$E$2:$E$8001,MATCH(B9875,Orders!$A$2:$A$8001,0))</f>
        <v>Delivered</v>
      </c>
      <c r="K9875" s="1" t="str">
        <f aca="false">LEFT(INDEX(Orders!$C$2:$C$8001,MATCH(B9875,Orders!$A$2:$A$8001,0)),7)</f>
        <v>2024-10</v>
      </c>
    </row>
    <row r="9876" customFormat="false" ht="15" hidden="false" customHeight="true" outlineLevel="0" collapsed="false">
      <c r="A9876" s="1" t="s">
        <v>20346</v>
      </c>
      <c r="B9876" s="1" t="s">
        <v>7260</v>
      </c>
      <c r="C9876" s="1" t="s">
        <v>1940</v>
      </c>
      <c r="D9876" s="1" t="n">
        <v>1</v>
      </c>
      <c r="E9876" s="16" t="n">
        <v>2374.52</v>
      </c>
      <c r="F9876" s="17" t="n">
        <v>0.05</v>
      </c>
      <c r="G9876" s="16" t="n">
        <v>2255.79</v>
      </c>
      <c r="I9876" s="1" t="str">
        <f aca="false">INDEX(Products!$C$2:$C$51,MATCH(C9876,Products!$A$2:$A$51,0))</f>
        <v>Fashion</v>
      </c>
      <c r="J9876" s="1" t="str">
        <f aca="false">INDEX(Orders!$E$2:$E$8001,MATCH(B9876,Orders!$A$2:$A$8001,0))</f>
        <v>Delivered</v>
      </c>
      <c r="K9876" s="1" t="str">
        <f aca="false">LEFT(INDEX(Orders!$C$2:$C$8001,MATCH(B9876,Orders!$A$2:$A$8001,0)),7)</f>
        <v>2025-04</v>
      </c>
    </row>
    <row r="9877" customFormat="false" ht="15" hidden="false" customHeight="true" outlineLevel="0" collapsed="false">
      <c r="A9877" s="1" t="s">
        <v>20347</v>
      </c>
      <c r="B9877" s="1" t="s">
        <v>7261</v>
      </c>
      <c r="C9877" s="1" t="s">
        <v>1997</v>
      </c>
      <c r="D9877" s="1" t="n">
        <v>1</v>
      </c>
      <c r="E9877" s="16" t="n">
        <v>311.15</v>
      </c>
      <c r="F9877" s="17" t="n">
        <v>0</v>
      </c>
      <c r="G9877" s="16" t="n">
        <v>311.15</v>
      </c>
      <c r="I9877" s="1" t="str">
        <f aca="false">INDEX(Products!$C$2:$C$51,MATCH(C9877,Products!$A$2:$A$51,0))</f>
        <v>Sports &amp; Fitness</v>
      </c>
      <c r="J9877" s="1" t="str">
        <f aca="false">INDEX(Orders!$E$2:$E$8001,MATCH(B9877,Orders!$A$2:$A$8001,0))</f>
        <v>Delivered</v>
      </c>
      <c r="K9877" s="1" t="str">
        <f aca="false">LEFT(INDEX(Orders!$C$2:$C$8001,MATCH(B9877,Orders!$A$2:$A$8001,0)),7)</f>
        <v>2024-12</v>
      </c>
    </row>
    <row r="9878" customFormat="false" ht="15" hidden="false" customHeight="true" outlineLevel="0" collapsed="false">
      <c r="A9878" s="1" t="s">
        <v>20348</v>
      </c>
      <c r="B9878" s="1" t="s">
        <v>7261</v>
      </c>
      <c r="C9878" s="1" t="s">
        <v>1940</v>
      </c>
      <c r="D9878" s="1" t="n">
        <v>1</v>
      </c>
      <c r="E9878" s="16" t="n">
        <v>2374.52</v>
      </c>
      <c r="F9878" s="17" t="n">
        <v>0.05</v>
      </c>
      <c r="G9878" s="16" t="n">
        <v>2255.79</v>
      </c>
      <c r="I9878" s="1" t="str">
        <f aca="false">INDEX(Products!$C$2:$C$51,MATCH(C9878,Products!$A$2:$A$51,0))</f>
        <v>Fashion</v>
      </c>
      <c r="J9878" s="1" t="str">
        <f aca="false">INDEX(Orders!$E$2:$E$8001,MATCH(B9878,Orders!$A$2:$A$8001,0))</f>
        <v>Delivered</v>
      </c>
      <c r="K9878" s="1" t="str">
        <f aca="false">LEFT(INDEX(Orders!$C$2:$C$8001,MATCH(B9878,Orders!$A$2:$A$8001,0)),7)</f>
        <v>2024-12</v>
      </c>
    </row>
    <row r="9879" customFormat="false" ht="15" hidden="false" customHeight="true" outlineLevel="0" collapsed="false">
      <c r="A9879" s="1" t="s">
        <v>20349</v>
      </c>
      <c r="B9879" s="1" t="s">
        <v>7261</v>
      </c>
      <c r="C9879" s="1" t="s">
        <v>1930</v>
      </c>
      <c r="D9879" s="1" t="n">
        <v>1</v>
      </c>
      <c r="E9879" s="16" t="n">
        <v>2398.35</v>
      </c>
      <c r="F9879" s="17" t="n">
        <v>0</v>
      </c>
      <c r="G9879" s="16" t="n">
        <v>2398.35</v>
      </c>
      <c r="I9879" s="1" t="str">
        <f aca="false">INDEX(Products!$C$2:$C$51,MATCH(C9879,Products!$A$2:$A$51,0))</f>
        <v>Electronics</v>
      </c>
      <c r="J9879" s="1" t="str">
        <f aca="false">INDEX(Orders!$E$2:$E$8001,MATCH(B9879,Orders!$A$2:$A$8001,0))</f>
        <v>Delivered</v>
      </c>
      <c r="K9879" s="1" t="str">
        <f aca="false">LEFT(INDEX(Orders!$C$2:$C$8001,MATCH(B9879,Orders!$A$2:$A$8001,0)),7)</f>
        <v>2024-12</v>
      </c>
    </row>
    <row r="9880" customFormat="false" ht="15" hidden="false" customHeight="true" outlineLevel="0" collapsed="false">
      <c r="A9880" s="1" t="s">
        <v>20350</v>
      </c>
      <c r="B9880" s="1" t="s">
        <v>7262</v>
      </c>
      <c r="C9880" s="1" t="s">
        <v>1997</v>
      </c>
      <c r="D9880" s="1" t="n">
        <v>1</v>
      </c>
      <c r="E9880" s="16" t="n">
        <v>311.15</v>
      </c>
      <c r="F9880" s="17" t="n">
        <v>0</v>
      </c>
      <c r="G9880" s="16" t="n">
        <v>311.15</v>
      </c>
      <c r="I9880" s="1" t="str">
        <f aca="false">INDEX(Products!$C$2:$C$51,MATCH(C9880,Products!$A$2:$A$51,0))</f>
        <v>Sports &amp; Fitness</v>
      </c>
      <c r="J9880" s="1" t="str">
        <f aca="false">INDEX(Orders!$E$2:$E$8001,MATCH(B9880,Orders!$A$2:$A$8001,0))</f>
        <v>Delivered</v>
      </c>
      <c r="K9880" s="1" t="str">
        <f aca="false">LEFT(INDEX(Orders!$C$2:$C$8001,MATCH(B9880,Orders!$A$2:$A$8001,0)),7)</f>
        <v>2025-05</v>
      </c>
    </row>
    <row r="9881" customFormat="false" ht="15" hidden="false" customHeight="true" outlineLevel="0" collapsed="false">
      <c r="A9881" s="1" t="s">
        <v>20351</v>
      </c>
      <c r="B9881" s="1" t="s">
        <v>7262</v>
      </c>
      <c r="C9881" s="1" t="s">
        <v>2006</v>
      </c>
      <c r="D9881" s="1" t="n">
        <v>1</v>
      </c>
      <c r="E9881" s="16" t="n">
        <v>482.17</v>
      </c>
      <c r="F9881" s="17" t="n">
        <v>0</v>
      </c>
      <c r="G9881" s="16" t="n">
        <v>482.17</v>
      </c>
      <c r="I9881" s="1" t="str">
        <f aca="false">INDEX(Products!$C$2:$C$51,MATCH(C9881,Products!$A$2:$A$51,0))</f>
        <v>Books &amp; Stationery</v>
      </c>
      <c r="J9881" s="1" t="str">
        <f aca="false">INDEX(Orders!$E$2:$E$8001,MATCH(B9881,Orders!$A$2:$A$8001,0))</f>
        <v>Delivered</v>
      </c>
      <c r="K9881" s="1" t="str">
        <f aca="false">LEFT(INDEX(Orders!$C$2:$C$8001,MATCH(B9881,Orders!$A$2:$A$8001,0)),7)</f>
        <v>2025-05</v>
      </c>
    </row>
    <row r="9882" customFormat="false" ht="15" hidden="false" customHeight="true" outlineLevel="0" collapsed="false">
      <c r="A9882" s="1" t="s">
        <v>20352</v>
      </c>
      <c r="B9882" s="1" t="s">
        <v>7262</v>
      </c>
      <c r="C9882" s="1" t="s">
        <v>1930</v>
      </c>
      <c r="D9882" s="1" t="n">
        <v>1</v>
      </c>
      <c r="E9882" s="16" t="n">
        <v>2398.35</v>
      </c>
      <c r="F9882" s="17" t="n">
        <v>0</v>
      </c>
      <c r="G9882" s="16" t="n">
        <v>2398.35</v>
      </c>
      <c r="I9882" s="1" t="str">
        <f aca="false">INDEX(Products!$C$2:$C$51,MATCH(C9882,Products!$A$2:$A$51,0))</f>
        <v>Electronics</v>
      </c>
      <c r="J9882" s="1" t="str">
        <f aca="false">INDEX(Orders!$E$2:$E$8001,MATCH(B9882,Orders!$A$2:$A$8001,0))</f>
        <v>Delivered</v>
      </c>
      <c r="K9882" s="1" t="str">
        <f aca="false">LEFT(INDEX(Orders!$C$2:$C$8001,MATCH(B9882,Orders!$A$2:$A$8001,0)),7)</f>
        <v>2025-05</v>
      </c>
    </row>
    <row r="9883" customFormat="false" ht="15" hidden="false" customHeight="true" outlineLevel="0" collapsed="false">
      <c r="A9883" s="1" t="s">
        <v>20353</v>
      </c>
      <c r="B9883" s="1" t="s">
        <v>7262</v>
      </c>
      <c r="C9883" s="1" t="s">
        <v>1920</v>
      </c>
      <c r="D9883" s="1" t="n">
        <v>2</v>
      </c>
      <c r="E9883" s="16" t="n">
        <v>4273.58</v>
      </c>
      <c r="F9883" s="17" t="n">
        <v>0</v>
      </c>
      <c r="G9883" s="16" t="n">
        <v>8547.16</v>
      </c>
      <c r="I9883" s="1" t="str">
        <f aca="false">INDEX(Products!$C$2:$C$51,MATCH(C9883,Products!$A$2:$A$51,0))</f>
        <v>Electronics</v>
      </c>
      <c r="J9883" s="1" t="str">
        <f aca="false">INDEX(Orders!$E$2:$E$8001,MATCH(B9883,Orders!$A$2:$A$8001,0))</f>
        <v>Delivered</v>
      </c>
      <c r="K9883" s="1" t="str">
        <f aca="false">LEFT(INDEX(Orders!$C$2:$C$8001,MATCH(B9883,Orders!$A$2:$A$8001,0)),7)</f>
        <v>2025-05</v>
      </c>
    </row>
    <row r="9884" customFormat="false" ht="15" hidden="false" customHeight="true" outlineLevel="0" collapsed="false">
      <c r="A9884" s="1" t="s">
        <v>20354</v>
      </c>
      <c r="B9884" s="1" t="s">
        <v>7262</v>
      </c>
      <c r="C9884" s="1" t="s">
        <v>2007</v>
      </c>
      <c r="D9884" s="1" t="n">
        <v>1</v>
      </c>
      <c r="E9884" s="16" t="n">
        <v>750.27</v>
      </c>
      <c r="F9884" s="17" t="n">
        <v>0</v>
      </c>
      <c r="G9884" s="16" t="n">
        <v>750.27</v>
      </c>
      <c r="I9884" s="1" t="str">
        <f aca="false">INDEX(Products!$C$2:$C$51,MATCH(C9884,Products!$A$2:$A$51,0))</f>
        <v>Books &amp; Stationery</v>
      </c>
      <c r="J9884" s="1" t="str">
        <f aca="false">INDEX(Orders!$E$2:$E$8001,MATCH(B9884,Orders!$A$2:$A$8001,0))</f>
        <v>Delivered</v>
      </c>
      <c r="K9884" s="1" t="str">
        <f aca="false">LEFT(INDEX(Orders!$C$2:$C$8001,MATCH(B9884,Orders!$A$2:$A$8001,0)),7)</f>
        <v>2025-05</v>
      </c>
    </row>
    <row r="9885" customFormat="false" ht="15" hidden="false" customHeight="true" outlineLevel="0" collapsed="false">
      <c r="A9885" s="1" t="s">
        <v>20355</v>
      </c>
      <c r="B9885" s="1" t="s">
        <v>7263</v>
      </c>
      <c r="C9885" s="1" t="s">
        <v>1979</v>
      </c>
      <c r="D9885" s="1" t="n">
        <v>2</v>
      </c>
      <c r="E9885" s="16" t="n">
        <v>623</v>
      </c>
      <c r="F9885" s="17" t="n">
        <v>0.15</v>
      </c>
      <c r="G9885" s="16" t="n">
        <v>1059.1</v>
      </c>
      <c r="I9885" s="1" t="str">
        <f aca="false">INDEX(Products!$C$2:$C$51,MATCH(C9885,Products!$A$2:$A$51,0))</f>
        <v>Beauty &amp; Personal Care</v>
      </c>
      <c r="J9885" s="1" t="str">
        <f aca="false">INDEX(Orders!$E$2:$E$8001,MATCH(B9885,Orders!$A$2:$A$8001,0))</f>
        <v>Cancelled</v>
      </c>
      <c r="K9885" s="1" t="str">
        <f aca="false">LEFT(INDEX(Orders!$C$2:$C$8001,MATCH(B9885,Orders!$A$2:$A$8001,0)),7)</f>
        <v>2025-02</v>
      </c>
    </row>
    <row r="9886" customFormat="false" ht="15" hidden="false" customHeight="true" outlineLevel="0" collapsed="false">
      <c r="A9886" s="1" t="s">
        <v>20356</v>
      </c>
      <c r="B9886" s="1" t="s">
        <v>7263</v>
      </c>
      <c r="C9886" s="1" t="s">
        <v>1976</v>
      </c>
      <c r="D9886" s="1" t="n">
        <v>1</v>
      </c>
      <c r="E9886" s="16" t="n">
        <v>1603.35</v>
      </c>
      <c r="F9886" s="17" t="n">
        <v>0</v>
      </c>
      <c r="G9886" s="16" t="n">
        <v>1603.35</v>
      </c>
      <c r="I9886" s="1" t="str">
        <f aca="false">INDEX(Products!$C$2:$C$51,MATCH(C9886,Products!$A$2:$A$51,0))</f>
        <v>Beauty &amp; Personal Care</v>
      </c>
      <c r="J9886" s="1" t="str">
        <f aca="false">INDEX(Orders!$E$2:$E$8001,MATCH(B9886,Orders!$A$2:$A$8001,0))</f>
        <v>Cancelled</v>
      </c>
      <c r="K9886" s="1" t="str">
        <f aca="false">LEFT(INDEX(Orders!$C$2:$C$8001,MATCH(B9886,Orders!$A$2:$A$8001,0)),7)</f>
        <v>2025-02</v>
      </c>
    </row>
    <row r="9887" customFormat="false" ht="15" hidden="false" customHeight="true" outlineLevel="0" collapsed="false">
      <c r="A9887" s="1" t="s">
        <v>20357</v>
      </c>
      <c r="B9887" s="1" t="s">
        <v>7264</v>
      </c>
      <c r="C9887" s="1" t="s">
        <v>2007</v>
      </c>
      <c r="D9887" s="1" t="n">
        <v>1</v>
      </c>
      <c r="E9887" s="16" t="n">
        <v>750.27</v>
      </c>
      <c r="F9887" s="17" t="n">
        <v>0</v>
      </c>
      <c r="G9887" s="16" t="n">
        <v>750.27</v>
      </c>
      <c r="I9887" s="1" t="str">
        <f aca="false">INDEX(Products!$C$2:$C$51,MATCH(C9887,Products!$A$2:$A$51,0))</f>
        <v>Books &amp; Stationery</v>
      </c>
      <c r="J9887" s="1" t="str">
        <f aca="false">INDEX(Orders!$E$2:$E$8001,MATCH(B9887,Orders!$A$2:$A$8001,0))</f>
        <v>Delivered</v>
      </c>
      <c r="K9887" s="1" t="str">
        <f aca="false">LEFT(INDEX(Orders!$C$2:$C$8001,MATCH(B9887,Orders!$A$2:$A$8001,0)),7)</f>
        <v>2024-06</v>
      </c>
    </row>
    <row r="9888" customFormat="false" ht="15" hidden="false" customHeight="true" outlineLevel="0" collapsed="false">
      <c r="A9888" s="1" t="s">
        <v>20358</v>
      </c>
      <c r="B9888" s="1" t="s">
        <v>7265</v>
      </c>
      <c r="C9888" s="1" t="s">
        <v>1997</v>
      </c>
      <c r="D9888" s="1" t="n">
        <v>3</v>
      </c>
      <c r="E9888" s="16" t="n">
        <v>311.15</v>
      </c>
      <c r="F9888" s="17" t="n">
        <v>0.05</v>
      </c>
      <c r="G9888" s="16" t="n">
        <v>886.78</v>
      </c>
      <c r="I9888" s="1" t="str">
        <f aca="false">INDEX(Products!$C$2:$C$51,MATCH(C9888,Products!$A$2:$A$51,0))</f>
        <v>Sports &amp; Fitness</v>
      </c>
      <c r="J9888" s="1" t="str">
        <f aca="false">INDEX(Orders!$E$2:$E$8001,MATCH(B9888,Orders!$A$2:$A$8001,0))</f>
        <v>Delivered</v>
      </c>
      <c r="K9888" s="1" t="str">
        <f aca="false">LEFT(INDEX(Orders!$C$2:$C$8001,MATCH(B9888,Orders!$A$2:$A$8001,0)),7)</f>
        <v>2025-05</v>
      </c>
    </row>
    <row r="9889" customFormat="false" ht="15" hidden="false" customHeight="true" outlineLevel="0" collapsed="false">
      <c r="A9889" s="1" t="s">
        <v>20359</v>
      </c>
      <c r="B9889" s="1" t="s">
        <v>7265</v>
      </c>
      <c r="C9889" s="1" t="s">
        <v>1990</v>
      </c>
      <c r="D9889" s="1" t="n">
        <v>1</v>
      </c>
      <c r="E9889" s="16" t="n">
        <v>5311.32</v>
      </c>
      <c r="F9889" s="17" t="n">
        <v>0.1</v>
      </c>
      <c r="G9889" s="16" t="n">
        <v>4780.19</v>
      </c>
      <c r="I9889" s="1" t="str">
        <f aca="false">INDEX(Products!$C$2:$C$51,MATCH(C9889,Products!$A$2:$A$51,0))</f>
        <v>Sports &amp; Fitness</v>
      </c>
      <c r="J9889" s="1" t="str">
        <f aca="false">INDEX(Orders!$E$2:$E$8001,MATCH(B9889,Orders!$A$2:$A$8001,0))</f>
        <v>Delivered</v>
      </c>
      <c r="K9889" s="1" t="str">
        <f aca="false">LEFT(INDEX(Orders!$C$2:$C$8001,MATCH(B9889,Orders!$A$2:$A$8001,0)),7)</f>
        <v>2025-05</v>
      </c>
    </row>
    <row r="9890" customFormat="false" ht="15" hidden="false" customHeight="true" outlineLevel="0" collapsed="false">
      <c r="A9890" s="1" t="s">
        <v>20360</v>
      </c>
      <c r="B9890" s="1" t="s">
        <v>7265</v>
      </c>
      <c r="C9890" s="1" t="s">
        <v>1940</v>
      </c>
      <c r="D9890" s="1" t="n">
        <v>1</v>
      </c>
      <c r="E9890" s="16" t="n">
        <v>2374.52</v>
      </c>
      <c r="F9890" s="17" t="n">
        <v>0.05</v>
      </c>
      <c r="G9890" s="16" t="n">
        <v>2255.79</v>
      </c>
      <c r="I9890" s="1" t="str">
        <f aca="false">INDEX(Products!$C$2:$C$51,MATCH(C9890,Products!$A$2:$A$51,0))</f>
        <v>Fashion</v>
      </c>
      <c r="J9890" s="1" t="str">
        <f aca="false">INDEX(Orders!$E$2:$E$8001,MATCH(B9890,Orders!$A$2:$A$8001,0))</f>
        <v>Delivered</v>
      </c>
      <c r="K9890" s="1" t="str">
        <f aca="false">LEFT(INDEX(Orders!$C$2:$C$8001,MATCH(B9890,Orders!$A$2:$A$8001,0)),7)</f>
        <v>2025-05</v>
      </c>
    </row>
    <row r="9891" customFormat="false" ht="15" hidden="false" customHeight="true" outlineLevel="0" collapsed="false">
      <c r="A9891" s="1" t="s">
        <v>20361</v>
      </c>
      <c r="B9891" s="1" t="s">
        <v>7266</v>
      </c>
      <c r="C9891" s="1" t="s">
        <v>2007</v>
      </c>
      <c r="D9891" s="1" t="n">
        <v>1</v>
      </c>
      <c r="E9891" s="16" t="n">
        <v>750.27</v>
      </c>
      <c r="F9891" s="17" t="n">
        <v>0</v>
      </c>
      <c r="G9891" s="16" t="n">
        <v>750.27</v>
      </c>
      <c r="I9891" s="1" t="str">
        <f aca="false">INDEX(Products!$C$2:$C$51,MATCH(C9891,Products!$A$2:$A$51,0))</f>
        <v>Books &amp; Stationery</v>
      </c>
      <c r="J9891" s="1" t="str">
        <f aca="false">INDEX(Orders!$E$2:$E$8001,MATCH(B9891,Orders!$A$2:$A$8001,0))</f>
        <v>Delivered</v>
      </c>
      <c r="K9891" s="1" t="str">
        <f aca="false">LEFT(INDEX(Orders!$C$2:$C$8001,MATCH(B9891,Orders!$A$2:$A$8001,0)),7)</f>
        <v>2025-12</v>
      </c>
    </row>
    <row r="9892" customFormat="false" ht="15" hidden="false" customHeight="true" outlineLevel="0" collapsed="false">
      <c r="A9892" s="1" t="s">
        <v>20362</v>
      </c>
      <c r="B9892" s="1" t="s">
        <v>7267</v>
      </c>
      <c r="C9892" s="1" t="s">
        <v>2007</v>
      </c>
      <c r="D9892" s="1" t="n">
        <v>2</v>
      </c>
      <c r="E9892" s="16" t="n">
        <v>750.27</v>
      </c>
      <c r="F9892" s="17" t="n">
        <v>0</v>
      </c>
      <c r="G9892" s="16" t="n">
        <v>1500.54</v>
      </c>
      <c r="I9892" s="1" t="str">
        <f aca="false">INDEX(Products!$C$2:$C$51,MATCH(C9892,Products!$A$2:$A$51,0))</f>
        <v>Books &amp; Stationery</v>
      </c>
      <c r="J9892" s="1" t="str">
        <f aca="false">INDEX(Orders!$E$2:$E$8001,MATCH(B9892,Orders!$A$2:$A$8001,0))</f>
        <v>Cancelled</v>
      </c>
      <c r="K9892" s="1" t="str">
        <f aca="false">LEFT(INDEX(Orders!$C$2:$C$8001,MATCH(B9892,Orders!$A$2:$A$8001,0)),7)</f>
        <v>2024-03</v>
      </c>
    </row>
    <row r="9893" customFormat="false" ht="15" hidden="false" customHeight="true" outlineLevel="0" collapsed="false">
      <c r="A9893" s="1" t="s">
        <v>20363</v>
      </c>
      <c r="B9893" s="1" t="s">
        <v>7268</v>
      </c>
      <c r="C9893" s="1" t="s">
        <v>1979</v>
      </c>
      <c r="D9893" s="1" t="n">
        <v>3</v>
      </c>
      <c r="E9893" s="16" t="n">
        <v>623</v>
      </c>
      <c r="F9893" s="17" t="n">
        <v>0.1</v>
      </c>
      <c r="G9893" s="16" t="n">
        <v>1682.1</v>
      </c>
      <c r="I9893" s="1" t="str">
        <f aca="false">INDEX(Products!$C$2:$C$51,MATCH(C9893,Products!$A$2:$A$51,0))</f>
        <v>Beauty &amp; Personal Care</v>
      </c>
      <c r="J9893" s="1" t="str">
        <f aca="false">INDEX(Orders!$E$2:$E$8001,MATCH(B9893,Orders!$A$2:$A$8001,0))</f>
        <v>Delivered</v>
      </c>
      <c r="K9893" s="1" t="str">
        <f aca="false">LEFT(INDEX(Orders!$C$2:$C$8001,MATCH(B9893,Orders!$A$2:$A$8001,0)),7)</f>
        <v>2025-10</v>
      </c>
    </row>
    <row r="9894" customFormat="false" ht="15" hidden="false" customHeight="true" outlineLevel="0" collapsed="false">
      <c r="A9894" s="1" t="s">
        <v>20364</v>
      </c>
      <c r="B9894" s="1" t="s">
        <v>7269</v>
      </c>
      <c r="C9894" s="1" t="s">
        <v>1940</v>
      </c>
      <c r="D9894" s="1" t="n">
        <v>1</v>
      </c>
      <c r="E9894" s="16" t="n">
        <v>2374.52</v>
      </c>
      <c r="F9894" s="17" t="n">
        <v>0.15</v>
      </c>
      <c r="G9894" s="16" t="n">
        <v>2018.34</v>
      </c>
      <c r="I9894" s="1" t="str">
        <f aca="false">INDEX(Products!$C$2:$C$51,MATCH(C9894,Products!$A$2:$A$51,0))</f>
        <v>Fashion</v>
      </c>
      <c r="J9894" s="1" t="str">
        <f aca="false">INDEX(Orders!$E$2:$E$8001,MATCH(B9894,Orders!$A$2:$A$8001,0))</f>
        <v>Delivered</v>
      </c>
      <c r="K9894" s="1" t="str">
        <f aca="false">LEFT(INDEX(Orders!$C$2:$C$8001,MATCH(B9894,Orders!$A$2:$A$8001,0)),7)</f>
        <v>2025-10</v>
      </c>
    </row>
    <row r="9895" customFormat="false" ht="15" hidden="false" customHeight="true" outlineLevel="0" collapsed="false">
      <c r="A9895" s="1" t="s">
        <v>20365</v>
      </c>
      <c r="B9895" s="1" t="s">
        <v>7270</v>
      </c>
      <c r="C9895" s="1" t="s">
        <v>2006</v>
      </c>
      <c r="D9895" s="1" t="n">
        <v>1</v>
      </c>
      <c r="E9895" s="16" t="n">
        <v>482.17</v>
      </c>
      <c r="F9895" s="17" t="n">
        <v>0.05</v>
      </c>
      <c r="G9895" s="16" t="n">
        <v>458.06</v>
      </c>
      <c r="I9895" s="1" t="str">
        <f aca="false">INDEX(Products!$C$2:$C$51,MATCH(C9895,Products!$A$2:$A$51,0))</f>
        <v>Books &amp; Stationery</v>
      </c>
      <c r="J9895" s="1" t="str">
        <f aca="false">INDEX(Orders!$E$2:$E$8001,MATCH(B9895,Orders!$A$2:$A$8001,0))</f>
        <v>Delivered</v>
      </c>
      <c r="K9895" s="1" t="str">
        <f aca="false">LEFT(INDEX(Orders!$C$2:$C$8001,MATCH(B9895,Orders!$A$2:$A$8001,0)),7)</f>
        <v>2025-04</v>
      </c>
    </row>
    <row r="9896" customFormat="false" ht="15" hidden="false" customHeight="true" outlineLevel="0" collapsed="false">
      <c r="A9896" s="1" t="s">
        <v>20366</v>
      </c>
      <c r="B9896" s="1" t="s">
        <v>7271</v>
      </c>
      <c r="C9896" s="1" t="s">
        <v>2006</v>
      </c>
      <c r="D9896" s="1" t="n">
        <v>1</v>
      </c>
      <c r="E9896" s="16" t="n">
        <v>482.17</v>
      </c>
      <c r="F9896" s="17" t="n">
        <v>0</v>
      </c>
      <c r="G9896" s="16" t="n">
        <v>482.17</v>
      </c>
      <c r="I9896" s="1" t="str">
        <f aca="false">INDEX(Products!$C$2:$C$51,MATCH(C9896,Products!$A$2:$A$51,0))</f>
        <v>Books &amp; Stationery</v>
      </c>
      <c r="J9896" s="1" t="str">
        <f aca="false">INDEX(Orders!$E$2:$E$8001,MATCH(B9896,Orders!$A$2:$A$8001,0))</f>
        <v>Delivered</v>
      </c>
      <c r="K9896" s="1" t="str">
        <f aca="false">LEFT(INDEX(Orders!$C$2:$C$8001,MATCH(B9896,Orders!$A$2:$A$8001,0)),7)</f>
        <v>2024-06</v>
      </c>
    </row>
    <row r="9897" customFormat="false" ht="15" hidden="false" customHeight="true" outlineLevel="0" collapsed="false">
      <c r="A9897" s="1" t="s">
        <v>20367</v>
      </c>
      <c r="B9897" s="1" t="s">
        <v>7272</v>
      </c>
      <c r="C9897" s="1" t="s">
        <v>1976</v>
      </c>
      <c r="D9897" s="1" t="n">
        <v>1</v>
      </c>
      <c r="E9897" s="16" t="n">
        <v>1603.35</v>
      </c>
      <c r="F9897" s="17" t="n">
        <v>0</v>
      </c>
      <c r="G9897" s="16" t="n">
        <v>1603.35</v>
      </c>
      <c r="I9897" s="1" t="str">
        <f aca="false">INDEX(Products!$C$2:$C$51,MATCH(C9897,Products!$A$2:$A$51,0))</f>
        <v>Beauty &amp; Personal Care</v>
      </c>
      <c r="J9897" s="1" t="str">
        <f aca="false">INDEX(Orders!$E$2:$E$8001,MATCH(B9897,Orders!$A$2:$A$8001,0))</f>
        <v>Cancelled</v>
      </c>
      <c r="K9897" s="1" t="str">
        <f aca="false">LEFT(INDEX(Orders!$C$2:$C$8001,MATCH(B9897,Orders!$A$2:$A$8001,0)),7)</f>
        <v>2025-01</v>
      </c>
    </row>
    <row r="9898" customFormat="false" ht="15" hidden="false" customHeight="true" outlineLevel="0" collapsed="false">
      <c r="A9898" s="1" t="s">
        <v>20368</v>
      </c>
      <c r="B9898" s="1" t="s">
        <v>7272</v>
      </c>
      <c r="C9898" s="1" t="s">
        <v>1940</v>
      </c>
      <c r="D9898" s="1" t="n">
        <v>1</v>
      </c>
      <c r="E9898" s="16" t="n">
        <v>2374.52</v>
      </c>
      <c r="F9898" s="17" t="n">
        <v>0.1</v>
      </c>
      <c r="G9898" s="16" t="n">
        <v>2137.07</v>
      </c>
      <c r="I9898" s="1" t="str">
        <f aca="false">INDEX(Products!$C$2:$C$51,MATCH(C9898,Products!$A$2:$A$51,0))</f>
        <v>Fashion</v>
      </c>
      <c r="J9898" s="1" t="str">
        <f aca="false">INDEX(Orders!$E$2:$E$8001,MATCH(B9898,Orders!$A$2:$A$8001,0))</f>
        <v>Cancelled</v>
      </c>
      <c r="K9898" s="1" t="str">
        <f aca="false">LEFT(INDEX(Orders!$C$2:$C$8001,MATCH(B9898,Orders!$A$2:$A$8001,0)),7)</f>
        <v>2025-01</v>
      </c>
    </row>
    <row r="9899" customFormat="false" ht="15" hidden="false" customHeight="true" outlineLevel="0" collapsed="false">
      <c r="A9899" s="1" t="s">
        <v>20369</v>
      </c>
      <c r="B9899" s="1" t="s">
        <v>7273</v>
      </c>
      <c r="C9899" s="1" t="s">
        <v>2006</v>
      </c>
      <c r="D9899" s="1" t="n">
        <v>2</v>
      </c>
      <c r="E9899" s="16" t="n">
        <v>482.17</v>
      </c>
      <c r="F9899" s="17" t="n">
        <v>0.1</v>
      </c>
      <c r="G9899" s="16" t="n">
        <v>867.91</v>
      </c>
      <c r="I9899" s="1" t="str">
        <f aca="false">INDEX(Products!$C$2:$C$51,MATCH(C9899,Products!$A$2:$A$51,0))</f>
        <v>Books &amp; Stationery</v>
      </c>
      <c r="J9899" s="1" t="str">
        <f aca="false">INDEX(Orders!$E$2:$E$8001,MATCH(B9899,Orders!$A$2:$A$8001,0))</f>
        <v>Delivered</v>
      </c>
      <c r="K9899" s="1" t="str">
        <f aca="false">LEFT(INDEX(Orders!$C$2:$C$8001,MATCH(B9899,Orders!$A$2:$A$8001,0)),7)</f>
        <v>2024-10</v>
      </c>
    </row>
    <row r="9900" customFormat="false" ht="15" hidden="false" customHeight="true" outlineLevel="0" collapsed="false">
      <c r="A9900" s="1" t="s">
        <v>20370</v>
      </c>
      <c r="B9900" s="1" t="s">
        <v>7273</v>
      </c>
      <c r="C9900" s="1" t="s">
        <v>1997</v>
      </c>
      <c r="D9900" s="1" t="n">
        <v>1</v>
      </c>
      <c r="E9900" s="16" t="n">
        <v>311.15</v>
      </c>
      <c r="F9900" s="17" t="n">
        <v>0</v>
      </c>
      <c r="G9900" s="16" t="n">
        <v>311.15</v>
      </c>
      <c r="I9900" s="1" t="str">
        <f aca="false">INDEX(Products!$C$2:$C$51,MATCH(C9900,Products!$A$2:$A$51,0))</f>
        <v>Sports &amp; Fitness</v>
      </c>
      <c r="J9900" s="1" t="str">
        <f aca="false">INDEX(Orders!$E$2:$E$8001,MATCH(B9900,Orders!$A$2:$A$8001,0))</f>
        <v>Delivered</v>
      </c>
      <c r="K9900" s="1" t="str">
        <f aca="false">LEFT(INDEX(Orders!$C$2:$C$8001,MATCH(B9900,Orders!$A$2:$A$8001,0)),7)</f>
        <v>2024-10</v>
      </c>
    </row>
    <row r="9901" customFormat="false" ht="15" hidden="false" customHeight="true" outlineLevel="0" collapsed="false">
      <c r="A9901" s="1" t="s">
        <v>20371</v>
      </c>
      <c r="B9901" s="1" t="s">
        <v>7273</v>
      </c>
      <c r="C9901" s="1" t="s">
        <v>1933</v>
      </c>
      <c r="D9901" s="1" t="n">
        <v>1</v>
      </c>
      <c r="E9901" s="16" t="n">
        <v>7194.38</v>
      </c>
      <c r="F9901" s="17" t="n">
        <v>0.15</v>
      </c>
      <c r="G9901" s="16" t="n">
        <v>6115.22</v>
      </c>
      <c r="I9901" s="1" t="str">
        <f aca="false">INDEX(Products!$C$2:$C$51,MATCH(C9901,Products!$A$2:$A$51,0))</f>
        <v>Electronics</v>
      </c>
      <c r="J9901" s="1" t="str">
        <f aca="false">INDEX(Orders!$E$2:$E$8001,MATCH(B9901,Orders!$A$2:$A$8001,0))</f>
        <v>Delivered</v>
      </c>
      <c r="K9901" s="1" t="str">
        <f aca="false">LEFT(INDEX(Orders!$C$2:$C$8001,MATCH(B9901,Orders!$A$2:$A$8001,0)),7)</f>
        <v>2024-10</v>
      </c>
    </row>
    <row r="9902" customFormat="false" ht="15" hidden="false" customHeight="true" outlineLevel="0" collapsed="false">
      <c r="A9902" s="1" t="s">
        <v>20372</v>
      </c>
      <c r="B9902" s="1" t="s">
        <v>7273</v>
      </c>
      <c r="C9902" s="1" t="s">
        <v>1979</v>
      </c>
      <c r="D9902" s="1" t="n">
        <v>1</v>
      </c>
      <c r="E9902" s="16" t="n">
        <v>623</v>
      </c>
      <c r="F9902" s="17" t="n">
        <v>0.15</v>
      </c>
      <c r="G9902" s="16" t="n">
        <v>529.55</v>
      </c>
      <c r="I9902" s="1" t="str">
        <f aca="false">INDEX(Products!$C$2:$C$51,MATCH(C9902,Products!$A$2:$A$51,0))</f>
        <v>Beauty &amp; Personal Care</v>
      </c>
      <c r="J9902" s="1" t="str">
        <f aca="false">INDEX(Orders!$E$2:$E$8001,MATCH(B9902,Orders!$A$2:$A$8001,0))</f>
        <v>Delivered</v>
      </c>
      <c r="K9902" s="1" t="str">
        <f aca="false">LEFT(INDEX(Orders!$C$2:$C$8001,MATCH(B9902,Orders!$A$2:$A$8001,0)),7)</f>
        <v>2024-10</v>
      </c>
    </row>
    <row r="9903" customFormat="false" ht="15" hidden="false" customHeight="true" outlineLevel="0" collapsed="false">
      <c r="A9903" s="1" t="s">
        <v>20373</v>
      </c>
      <c r="B9903" s="1" t="s">
        <v>7274</v>
      </c>
      <c r="C9903" s="1" t="s">
        <v>1997</v>
      </c>
      <c r="D9903" s="1" t="n">
        <v>1</v>
      </c>
      <c r="E9903" s="16" t="n">
        <v>311.15</v>
      </c>
      <c r="F9903" s="17" t="n">
        <v>0</v>
      </c>
      <c r="G9903" s="16" t="n">
        <v>311.15</v>
      </c>
      <c r="I9903" s="1" t="str">
        <f aca="false">INDEX(Products!$C$2:$C$51,MATCH(C9903,Products!$A$2:$A$51,0))</f>
        <v>Sports &amp; Fitness</v>
      </c>
      <c r="J9903" s="1" t="str">
        <f aca="false">INDEX(Orders!$E$2:$E$8001,MATCH(B9903,Orders!$A$2:$A$8001,0))</f>
        <v>Delivered</v>
      </c>
      <c r="K9903" s="1" t="str">
        <f aca="false">LEFT(INDEX(Orders!$C$2:$C$8001,MATCH(B9903,Orders!$A$2:$A$8001,0)),7)</f>
        <v>2025-07</v>
      </c>
    </row>
    <row r="9904" customFormat="false" ht="15" hidden="false" customHeight="true" outlineLevel="0" collapsed="false">
      <c r="A9904" s="1" t="s">
        <v>20374</v>
      </c>
      <c r="B9904" s="1" t="s">
        <v>7274</v>
      </c>
      <c r="C9904" s="1" t="s">
        <v>1941</v>
      </c>
      <c r="D9904" s="1" t="n">
        <v>2</v>
      </c>
      <c r="E9904" s="16" t="n">
        <v>2757.65</v>
      </c>
      <c r="F9904" s="17" t="n">
        <v>0.15</v>
      </c>
      <c r="G9904" s="16" t="n">
        <v>4688</v>
      </c>
      <c r="I9904" s="1" t="str">
        <f aca="false">INDEX(Products!$C$2:$C$51,MATCH(C9904,Products!$A$2:$A$51,0))</f>
        <v>Fashion</v>
      </c>
      <c r="J9904" s="1" t="str">
        <f aca="false">INDEX(Orders!$E$2:$E$8001,MATCH(B9904,Orders!$A$2:$A$8001,0))</f>
        <v>Delivered</v>
      </c>
      <c r="K9904" s="1" t="str">
        <f aca="false">LEFT(INDEX(Orders!$C$2:$C$8001,MATCH(B9904,Orders!$A$2:$A$8001,0)),7)</f>
        <v>2025-07</v>
      </c>
    </row>
    <row r="9905" customFormat="false" ht="15" hidden="false" customHeight="true" outlineLevel="0" collapsed="false">
      <c r="A9905" s="1" t="s">
        <v>20375</v>
      </c>
      <c r="B9905" s="1" t="s">
        <v>7274</v>
      </c>
      <c r="C9905" s="1" t="s">
        <v>1990</v>
      </c>
      <c r="D9905" s="1" t="n">
        <v>1</v>
      </c>
      <c r="E9905" s="16" t="n">
        <v>5311.32</v>
      </c>
      <c r="F9905" s="17" t="n">
        <v>0.1</v>
      </c>
      <c r="G9905" s="16" t="n">
        <v>4780.19</v>
      </c>
      <c r="I9905" s="1" t="str">
        <f aca="false">INDEX(Products!$C$2:$C$51,MATCH(C9905,Products!$A$2:$A$51,0))</f>
        <v>Sports &amp; Fitness</v>
      </c>
      <c r="J9905" s="1" t="str">
        <f aca="false">INDEX(Orders!$E$2:$E$8001,MATCH(B9905,Orders!$A$2:$A$8001,0))</f>
        <v>Delivered</v>
      </c>
      <c r="K9905" s="1" t="str">
        <f aca="false">LEFT(INDEX(Orders!$C$2:$C$8001,MATCH(B9905,Orders!$A$2:$A$8001,0)),7)</f>
        <v>2025-07</v>
      </c>
    </row>
    <row r="9906" customFormat="false" ht="15" hidden="false" customHeight="true" outlineLevel="0" collapsed="false">
      <c r="A9906" s="1" t="s">
        <v>20376</v>
      </c>
      <c r="B9906" s="1" t="s">
        <v>7274</v>
      </c>
      <c r="C9906" s="1" t="s">
        <v>1940</v>
      </c>
      <c r="D9906" s="1" t="n">
        <v>1</v>
      </c>
      <c r="E9906" s="16" t="n">
        <v>2374.52</v>
      </c>
      <c r="F9906" s="17" t="n">
        <v>0.2</v>
      </c>
      <c r="G9906" s="16" t="n">
        <v>1899.62</v>
      </c>
      <c r="I9906" s="1" t="str">
        <f aca="false">INDEX(Products!$C$2:$C$51,MATCH(C9906,Products!$A$2:$A$51,0))</f>
        <v>Fashion</v>
      </c>
      <c r="J9906" s="1" t="str">
        <f aca="false">INDEX(Orders!$E$2:$E$8001,MATCH(B9906,Orders!$A$2:$A$8001,0))</f>
        <v>Delivered</v>
      </c>
      <c r="K9906" s="1" t="str">
        <f aca="false">LEFT(INDEX(Orders!$C$2:$C$8001,MATCH(B9906,Orders!$A$2:$A$8001,0)),7)</f>
        <v>2025-07</v>
      </c>
    </row>
    <row r="9907" customFormat="false" ht="15" hidden="false" customHeight="true" outlineLevel="0" collapsed="false">
      <c r="A9907" s="1" t="s">
        <v>20377</v>
      </c>
      <c r="B9907" s="1" t="s">
        <v>7274</v>
      </c>
      <c r="C9907" s="1" t="s">
        <v>2007</v>
      </c>
      <c r="D9907" s="1" t="n">
        <v>1</v>
      </c>
      <c r="E9907" s="16" t="n">
        <v>750.27</v>
      </c>
      <c r="F9907" s="17" t="n">
        <v>0.1</v>
      </c>
      <c r="G9907" s="16" t="n">
        <v>675.24</v>
      </c>
      <c r="I9907" s="1" t="str">
        <f aca="false">INDEX(Products!$C$2:$C$51,MATCH(C9907,Products!$A$2:$A$51,0))</f>
        <v>Books &amp; Stationery</v>
      </c>
      <c r="J9907" s="1" t="str">
        <f aca="false">INDEX(Orders!$E$2:$E$8001,MATCH(B9907,Orders!$A$2:$A$8001,0))</f>
        <v>Delivered</v>
      </c>
      <c r="K9907" s="1" t="str">
        <f aca="false">LEFT(INDEX(Orders!$C$2:$C$8001,MATCH(B9907,Orders!$A$2:$A$8001,0)),7)</f>
        <v>2025-07</v>
      </c>
    </row>
    <row r="9908" customFormat="false" ht="15" hidden="false" customHeight="true" outlineLevel="0" collapsed="false">
      <c r="A9908" s="1" t="s">
        <v>20378</v>
      </c>
      <c r="B9908" s="1" t="s">
        <v>7275</v>
      </c>
      <c r="C9908" s="1" t="s">
        <v>2006</v>
      </c>
      <c r="D9908" s="1" t="n">
        <v>2</v>
      </c>
      <c r="E9908" s="16" t="n">
        <v>482.17</v>
      </c>
      <c r="F9908" s="17" t="n">
        <v>0.1</v>
      </c>
      <c r="G9908" s="16" t="n">
        <v>867.91</v>
      </c>
      <c r="I9908" s="1" t="str">
        <f aca="false">INDEX(Products!$C$2:$C$51,MATCH(C9908,Products!$A$2:$A$51,0))</f>
        <v>Books &amp; Stationery</v>
      </c>
      <c r="J9908" s="1" t="str">
        <f aca="false">INDEX(Orders!$E$2:$E$8001,MATCH(B9908,Orders!$A$2:$A$8001,0))</f>
        <v>Delivered</v>
      </c>
      <c r="K9908" s="1" t="str">
        <f aca="false">LEFT(INDEX(Orders!$C$2:$C$8001,MATCH(B9908,Orders!$A$2:$A$8001,0)),7)</f>
        <v>2025-09</v>
      </c>
    </row>
    <row r="9909" customFormat="false" ht="15" hidden="false" customHeight="true" outlineLevel="0" collapsed="false">
      <c r="A9909" s="1" t="s">
        <v>20379</v>
      </c>
      <c r="B9909" s="1" t="s">
        <v>7275</v>
      </c>
      <c r="C9909" s="1" t="s">
        <v>1940</v>
      </c>
      <c r="D9909" s="1" t="n">
        <v>1</v>
      </c>
      <c r="E9909" s="16" t="n">
        <v>2374.52</v>
      </c>
      <c r="F9909" s="17" t="n">
        <v>0</v>
      </c>
      <c r="G9909" s="16" t="n">
        <v>2374.52</v>
      </c>
      <c r="I9909" s="1" t="str">
        <f aca="false">INDEX(Products!$C$2:$C$51,MATCH(C9909,Products!$A$2:$A$51,0))</f>
        <v>Fashion</v>
      </c>
      <c r="J9909" s="1" t="str">
        <f aca="false">INDEX(Orders!$E$2:$E$8001,MATCH(B9909,Orders!$A$2:$A$8001,0))</f>
        <v>Delivered</v>
      </c>
      <c r="K9909" s="1" t="str">
        <f aca="false">LEFT(INDEX(Orders!$C$2:$C$8001,MATCH(B9909,Orders!$A$2:$A$8001,0)),7)</f>
        <v>2025-09</v>
      </c>
    </row>
    <row r="9910" customFormat="false" ht="15" hidden="false" customHeight="true" outlineLevel="0" collapsed="false">
      <c r="A9910" s="1" t="s">
        <v>20380</v>
      </c>
      <c r="B9910" s="1" t="s">
        <v>7275</v>
      </c>
      <c r="C9910" s="1" t="s">
        <v>1969</v>
      </c>
      <c r="D9910" s="1" t="n">
        <v>1</v>
      </c>
      <c r="E9910" s="16" t="n">
        <v>9171.98</v>
      </c>
      <c r="F9910" s="17" t="n">
        <v>0</v>
      </c>
      <c r="G9910" s="16" t="n">
        <v>9171.98</v>
      </c>
      <c r="I9910" s="1" t="str">
        <f aca="false">INDEX(Products!$C$2:$C$51,MATCH(C9910,Products!$A$2:$A$51,0))</f>
        <v>Home &amp; Kitchen</v>
      </c>
      <c r="J9910" s="1" t="str">
        <f aca="false">INDEX(Orders!$E$2:$E$8001,MATCH(B9910,Orders!$A$2:$A$8001,0))</f>
        <v>Delivered</v>
      </c>
      <c r="K9910" s="1" t="str">
        <f aca="false">LEFT(INDEX(Orders!$C$2:$C$8001,MATCH(B9910,Orders!$A$2:$A$8001,0)),7)</f>
        <v>2025-09</v>
      </c>
    </row>
    <row r="9911" customFormat="false" ht="15" hidden="false" customHeight="true" outlineLevel="0" collapsed="false">
      <c r="A9911" s="1" t="s">
        <v>20381</v>
      </c>
      <c r="B9911" s="1" t="s">
        <v>7275</v>
      </c>
      <c r="C9911" s="1" t="s">
        <v>1977</v>
      </c>
      <c r="D9911" s="1" t="n">
        <v>2</v>
      </c>
      <c r="E9911" s="16" t="n">
        <v>2386.05</v>
      </c>
      <c r="F9911" s="17" t="n">
        <v>0</v>
      </c>
      <c r="G9911" s="16" t="n">
        <v>4772.1</v>
      </c>
      <c r="I9911" s="1" t="str">
        <f aca="false">INDEX(Products!$C$2:$C$51,MATCH(C9911,Products!$A$2:$A$51,0))</f>
        <v>Beauty &amp; Personal Care</v>
      </c>
      <c r="J9911" s="1" t="str">
        <f aca="false">INDEX(Orders!$E$2:$E$8001,MATCH(B9911,Orders!$A$2:$A$8001,0))</f>
        <v>Delivered</v>
      </c>
      <c r="K9911" s="1" t="str">
        <f aca="false">LEFT(INDEX(Orders!$C$2:$C$8001,MATCH(B9911,Orders!$A$2:$A$8001,0)),7)</f>
        <v>2025-09</v>
      </c>
    </row>
    <row r="9912" customFormat="false" ht="15" hidden="false" customHeight="true" outlineLevel="0" collapsed="false">
      <c r="A9912" s="1" t="s">
        <v>20382</v>
      </c>
      <c r="B9912" s="1" t="s">
        <v>7275</v>
      </c>
      <c r="C9912" s="1" t="s">
        <v>1971</v>
      </c>
      <c r="D9912" s="1" t="n">
        <v>1</v>
      </c>
      <c r="E9912" s="16" t="n">
        <v>2073.63</v>
      </c>
      <c r="F9912" s="17" t="n">
        <v>0.2</v>
      </c>
      <c r="G9912" s="16" t="n">
        <v>1658.9</v>
      </c>
      <c r="I9912" s="1" t="str">
        <f aca="false">INDEX(Products!$C$2:$C$51,MATCH(C9912,Products!$A$2:$A$51,0))</f>
        <v>Home &amp; Kitchen</v>
      </c>
      <c r="J9912" s="1" t="str">
        <f aca="false">INDEX(Orders!$E$2:$E$8001,MATCH(B9912,Orders!$A$2:$A$8001,0))</f>
        <v>Delivered</v>
      </c>
      <c r="K9912" s="1" t="str">
        <f aca="false">LEFT(INDEX(Orders!$C$2:$C$8001,MATCH(B9912,Orders!$A$2:$A$8001,0)),7)</f>
        <v>2025-09</v>
      </c>
    </row>
    <row r="9913" customFormat="false" ht="15" hidden="false" customHeight="true" outlineLevel="0" collapsed="false">
      <c r="A9913" s="1" t="s">
        <v>20383</v>
      </c>
      <c r="B9913" s="1" t="s">
        <v>7276</v>
      </c>
      <c r="C9913" s="1" t="s">
        <v>1979</v>
      </c>
      <c r="D9913" s="1" t="n">
        <v>2</v>
      </c>
      <c r="E9913" s="16" t="n">
        <v>623</v>
      </c>
      <c r="F9913" s="17" t="n">
        <v>0.05</v>
      </c>
      <c r="G9913" s="16" t="n">
        <v>1183.7</v>
      </c>
      <c r="I9913" s="1" t="str">
        <f aca="false">INDEX(Products!$C$2:$C$51,MATCH(C9913,Products!$A$2:$A$51,0))</f>
        <v>Beauty &amp; Personal Care</v>
      </c>
      <c r="J9913" s="1" t="str">
        <f aca="false">INDEX(Orders!$E$2:$E$8001,MATCH(B9913,Orders!$A$2:$A$8001,0))</f>
        <v>Returned</v>
      </c>
      <c r="K9913" s="1" t="str">
        <f aca="false">LEFT(INDEX(Orders!$C$2:$C$8001,MATCH(B9913,Orders!$A$2:$A$8001,0)),7)</f>
        <v>2025-06</v>
      </c>
    </row>
    <row r="9914" customFormat="false" ht="15" hidden="false" customHeight="true" outlineLevel="0" collapsed="false">
      <c r="A9914" s="1" t="s">
        <v>20384</v>
      </c>
      <c r="B9914" s="1" t="s">
        <v>7276</v>
      </c>
      <c r="C9914" s="1" t="s">
        <v>2007</v>
      </c>
      <c r="D9914" s="1" t="n">
        <v>1</v>
      </c>
      <c r="E9914" s="16" t="n">
        <v>750.27</v>
      </c>
      <c r="F9914" s="17" t="n">
        <v>0.2</v>
      </c>
      <c r="G9914" s="16" t="n">
        <v>600.22</v>
      </c>
      <c r="I9914" s="1" t="str">
        <f aca="false">INDEX(Products!$C$2:$C$51,MATCH(C9914,Products!$A$2:$A$51,0))</f>
        <v>Books &amp; Stationery</v>
      </c>
      <c r="J9914" s="1" t="str">
        <f aca="false">INDEX(Orders!$E$2:$E$8001,MATCH(B9914,Orders!$A$2:$A$8001,0))</f>
        <v>Returned</v>
      </c>
      <c r="K9914" s="1" t="str">
        <f aca="false">LEFT(INDEX(Orders!$C$2:$C$8001,MATCH(B9914,Orders!$A$2:$A$8001,0)),7)</f>
        <v>2025-06</v>
      </c>
    </row>
    <row r="9915" customFormat="false" ht="15" hidden="false" customHeight="true" outlineLevel="0" collapsed="false">
      <c r="A9915" s="1" t="s">
        <v>20385</v>
      </c>
      <c r="B9915" s="1" t="s">
        <v>7276</v>
      </c>
      <c r="C9915" s="1" t="s">
        <v>1940</v>
      </c>
      <c r="D9915" s="1" t="n">
        <v>1</v>
      </c>
      <c r="E9915" s="16" t="n">
        <v>2374.52</v>
      </c>
      <c r="F9915" s="17" t="n">
        <v>0.15</v>
      </c>
      <c r="G9915" s="16" t="n">
        <v>2018.34</v>
      </c>
      <c r="I9915" s="1" t="str">
        <f aca="false">INDEX(Products!$C$2:$C$51,MATCH(C9915,Products!$A$2:$A$51,0))</f>
        <v>Fashion</v>
      </c>
      <c r="J9915" s="1" t="str">
        <f aca="false">INDEX(Orders!$E$2:$E$8001,MATCH(B9915,Orders!$A$2:$A$8001,0))</f>
        <v>Returned</v>
      </c>
      <c r="K9915" s="1" t="str">
        <f aca="false">LEFT(INDEX(Orders!$C$2:$C$8001,MATCH(B9915,Orders!$A$2:$A$8001,0)),7)</f>
        <v>2025-06</v>
      </c>
    </row>
    <row r="9916" customFormat="false" ht="15" hidden="false" customHeight="true" outlineLevel="0" collapsed="false">
      <c r="A9916" s="1" t="s">
        <v>20386</v>
      </c>
      <c r="B9916" s="1" t="s">
        <v>7277</v>
      </c>
      <c r="C9916" s="1" t="s">
        <v>1953</v>
      </c>
      <c r="D9916" s="1" t="n">
        <v>1</v>
      </c>
      <c r="E9916" s="16" t="n">
        <v>4914.12</v>
      </c>
      <c r="F9916" s="17" t="n">
        <v>0.05</v>
      </c>
      <c r="G9916" s="16" t="n">
        <v>4668.41</v>
      </c>
      <c r="I9916" s="1" t="str">
        <f aca="false">INDEX(Products!$C$2:$C$51,MATCH(C9916,Products!$A$2:$A$51,0))</f>
        <v>Fashion</v>
      </c>
      <c r="J9916" s="1" t="str">
        <f aca="false">INDEX(Orders!$E$2:$E$8001,MATCH(B9916,Orders!$A$2:$A$8001,0))</f>
        <v>Delivered</v>
      </c>
      <c r="K9916" s="1" t="str">
        <f aca="false">LEFT(INDEX(Orders!$C$2:$C$8001,MATCH(B9916,Orders!$A$2:$A$8001,0)),7)</f>
        <v>2025-05</v>
      </c>
    </row>
    <row r="9917" customFormat="false" ht="15" hidden="false" customHeight="true" outlineLevel="0" collapsed="false">
      <c r="A9917" s="1" t="s">
        <v>20387</v>
      </c>
      <c r="B9917" s="1" t="s">
        <v>7278</v>
      </c>
      <c r="C9917" s="1" t="s">
        <v>2006</v>
      </c>
      <c r="D9917" s="1" t="n">
        <v>1</v>
      </c>
      <c r="E9917" s="16" t="n">
        <v>482.17</v>
      </c>
      <c r="F9917" s="17" t="n">
        <v>0</v>
      </c>
      <c r="G9917" s="16" t="n">
        <v>482.17</v>
      </c>
      <c r="I9917" s="1" t="str">
        <f aca="false">INDEX(Products!$C$2:$C$51,MATCH(C9917,Products!$A$2:$A$51,0))</f>
        <v>Books &amp; Stationery</v>
      </c>
      <c r="J9917" s="1" t="str">
        <f aca="false">INDEX(Orders!$E$2:$E$8001,MATCH(B9917,Orders!$A$2:$A$8001,0))</f>
        <v>Returned</v>
      </c>
      <c r="K9917" s="1" t="str">
        <f aca="false">LEFT(INDEX(Orders!$C$2:$C$8001,MATCH(B9917,Orders!$A$2:$A$8001,0)),7)</f>
        <v>2025-10</v>
      </c>
    </row>
    <row r="9918" customFormat="false" ht="15" hidden="false" customHeight="true" outlineLevel="0" collapsed="false">
      <c r="A9918" s="1" t="s">
        <v>20388</v>
      </c>
      <c r="B9918" s="1" t="s">
        <v>7278</v>
      </c>
      <c r="C9918" s="1" t="s">
        <v>1937</v>
      </c>
      <c r="D9918" s="1" t="n">
        <v>1</v>
      </c>
      <c r="E9918" s="16" t="n">
        <v>1364.75</v>
      </c>
      <c r="F9918" s="17" t="n">
        <v>0</v>
      </c>
      <c r="G9918" s="16" t="n">
        <v>1364.75</v>
      </c>
      <c r="I9918" s="1" t="str">
        <f aca="false">INDEX(Products!$C$2:$C$51,MATCH(C9918,Products!$A$2:$A$51,0))</f>
        <v>Fashion</v>
      </c>
      <c r="J9918" s="1" t="str">
        <f aca="false">INDEX(Orders!$E$2:$E$8001,MATCH(B9918,Orders!$A$2:$A$8001,0))</f>
        <v>Returned</v>
      </c>
      <c r="K9918" s="1" t="str">
        <f aca="false">LEFT(INDEX(Orders!$C$2:$C$8001,MATCH(B9918,Orders!$A$2:$A$8001,0)),7)</f>
        <v>2025-10</v>
      </c>
    </row>
    <row r="9919" customFormat="false" ht="15" hidden="false" customHeight="true" outlineLevel="0" collapsed="false">
      <c r="A9919" s="1" t="s">
        <v>20389</v>
      </c>
      <c r="B9919" s="1" t="s">
        <v>7278</v>
      </c>
      <c r="C9919" s="1" t="s">
        <v>1976</v>
      </c>
      <c r="D9919" s="1" t="n">
        <v>1</v>
      </c>
      <c r="E9919" s="16" t="n">
        <v>1603.35</v>
      </c>
      <c r="F9919" s="17" t="n">
        <v>0</v>
      </c>
      <c r="G9919" s="16" t="n">
        <v>1603.35</v>
      </c>
      <c r="I9919" s="1" t="str">
        <f aca="false">INDEX(Products!$C$2:$C$51,MATCH(C9919,Products!$A$2:$A$51,0))</f>
        <v>Beauty &amp; Personal Care</v>
      </c>
      <c r="J9919" s="1" t="str">
        <f aca="false">INDEX(Orders!$E$2:$E$8001,MATCH(B9919,Orders!$A$2:$A$8001,0))</f>
        <v>Returned</v>
      </c>
      <c r="K9919" s="1" t="str">
        <f aca="false">LEFT(INDEX(Orders!$C$2:$C$8001,MATCH(B9919,Orders!$A$2:$A$8001,0)),7)</f>
        <v>2025-10</v>
      </c>
    </row>
    <row r="9920" customFormat="false" ht="15" hidden="false" customHeight="true" outlineLevel="0" collapsed="false">
      <c r="A9920" s="1" t="s">
        <v>20390</v>
      </c>
      <c r="B9920" s="1" t="s">
        <v>7278</v>
      </c>
      <c r="C9920" s="1" t="s">
        <v>1988</v>
      </c>
      <c r="D9920" s="1" t="n">
        <v>2</v>
      </c>
      <c r="E9920" s="16" t="n">
        <v>681.07</v>
      </c>
      <c r="F9920" s="17" t="n">
        <v>0</v>
      </c>
      <c r="G9920" s="16" t="n">
        <v>1362.14</v>
      </c>
      <c r="I9920" s="1" t="str">
        <f aca="false">INDEX(Products!$C$2:$C$51,MATCH(C9920,Products!$A$2:$A$51,0))</f>
        <v>Sports &amp; Fitness</v>
      </c>
      <c r="J9920" s="1" t="str">
        <f aca="false">INDEX(Orders!$E$2:$E$8001,MATCH(B9920,Orders!$A$2:$A$8001,0))</f>
        <v>Returned</v>
      </c>
      <c r="K9920" s="1" t="str">
        <f aca="false">LEFT(INDEX(Orders!$C$2:$C$8001,MATCH(B9920,Orders!$A$2:$A$8001,0)),7)</f>
        <v>2025-10</v>
      </c>
    </row>
    <row r="9921" customFormat="false" ht="15" hidden="false" customHeight="true" outlineLevel="0" collapsed="false">
      <c r="A9921" s="1" t="s">
        <v>20391</v>
      </c>
      <c r="B9921" s="1" t="s">
        <v>7278</v>
      </c>
      <c r="C9921" s="1" t="s">
        <v>2004</v>
      </c>
      <c r="D9921" s="1" t="n">
        <v>2</v>
      </c>
      <c r="E9921" s="16" t="n">
        <v>645.89</v>
      </c>
      <c r="F9921" s="17" t="n">
        <v>0.15</v>
      </c>
      <c r="G9921" s="16" t="n">
        <v>1098.01</v>
      </c>
      <c r="I9921" s="1" t="str">
        <f aca="false">INDEX(Products!$C$2:$C$51,MATCH(C9921,Products!$A$2:$A$51,0))</f>
        <v>Books &amp; Stationery</v>
      </c>
      <c r="J9921" s="1" t="str">
        <f aca="false">INDEX(Orders!$E$2:$E$8001,MATCH(B9921,Orders!$A$2:$A$8001,0))</f>
        <v>Returned</v>
      </c>
      <c r="K9921" s="1" t="str">
        <f aca="false">LEFT(INDEX(Orders!$C$2:$C$8001,MATCH(B9921,Orders!$A$2:$A$8001,0)),7)</f>
        <v>2025-10</v>
      </c>
    </row>
    <row r="9922" customFormat="false" ht="15" hidden="false" customHeight="true" outlineLevel="0" collapsed="false">
      <c r="A9922" s="1" t="s">
        <v>20392</v>
      </c>
      <c r="B9922" s="1" t="s">
        <v>7279</v>
      </c>
      <c r="C9922" s="1" t="s">
        <v>2007</v>
      </c>
      <c r="D9922" s="1" t="n">
        <v>2</v>
      </c>
      <c r="E9922" s="16" t="n">
        <v>750.27</v>
      </c>
      <c r="F9922" s="17" t="n">
        <v>0.1</v>
      </c>
      <c r="G9922" s="16" t="n">
        <v>1350.49</v>
      </c>
      <c r="I9922" s="1" t="str">
        <f aca="false">INDEX(Products!$C$2:$C$51,MATCH(C9922,Products!$A$2:$A$51,0))</f>
        <v>Books &amp; Stationery</v>
      </c>
      <c r="J9922" s="1" t="str">
        <f aca="false">INDEX(Orders!$E$2:$E$8001,MATCH(B9922,Orders!$A$2:$A$8001,0))</f>
        <v>Delivered</v>
      </c>
      <c r="K9922" s="1" t="str">
        <f aca="false">LEFT(INDEX(Orders!$C$2:$C$8001,MATCH(B9922,Orders!$A$2:$A$8001,0)),7)</f>
        <v>2025-11</v>
      </c>
    </row>
    <row r="9923" customFormat="false" ht="15" hidden="false" customHeight="true" outlineLevel="0" collapsed="false">
      <c r="A9923" s="1" t="s">
        <v>20393</v>
      </c>
      <c r="B9923" s="1" t="s">
        <v>7280</v>
      </c>
      <c r="C9923" s="1" t="s">
        <v>2004</v>
      </c>
      <c r="D9923" s="1" t="n">
        <v>1</v>
      </c>
      <c r="E9923" s="16" t="n">
        <v>645.89</v>
      </c>
      <c r="F9923" s="17" t="n">
        <v>0</v>
      </c>
      <c r="G9923" s="16" t="n">
        <v>645.89</v>
      </c>
      <c r="I9923" s="1" t="str">
        <f aca="false">INDEX(Products!$C$2:$C$51,MATCH(C9923,Products!$A$2:$A$51,0))</f>
        <v>Books &amp; Stationery</v>
      </c>
      <c r="J9923" s="1" t="str">
        <f aca="false">INDEX(Orders!$E$2:$E$8001,MATCH(B9923,Orders!$A$2:$A$8001,0))</f>
        <v>Delivered</v>
      </c>
      <c r="K9923" s="1" t="str">
        <f aca="false">LEFT(INDEX(Orders!$C$2:$C$8001,MATCH(B9923,Orders!$A$2:$A$8001,0)),7)</f>
        <v>2024-10</v>
      </c>
    </row>
    <row r="9924" customFormat="false" ht="15" hidden="false" customHeight="true" outlineLevel="0" collapsed="false">
      <c r="A9924" s="1" t="s">
        <v>20394</v>
      </c>
      <c r="B9924" s="1" t="s">
        <v>7280</v>
      </c>
      <c r="C9924" s="1" t="s">
        <v>1959</v>
      </c>
      <c r="D9924" s="1" t="n">
        <v>1</v>
      </c>
      <c r="E9924" s="16" t="n">
        <v>2142.79</v>
      </c>
      <c r="F9924" s="17" t="n">
        <v>0</v>
      </c>
      <c r="G9924" s="16" t="n">
        <v>2142.79</v>
      </c>
      <c r="I9924" s="1" t="str">
        <f aca="false">INDEX(Products!$C$2:$C$51,MATCH(C9924,Products!$A$2:$A$51,0))</f>
        <v>Home &amp; Kitchen</v>
      </c>
      <c r="J9924" s="1" t="str">
        <f aca="false">INDEX(Orders!$E$2:$E$8001,MATCH(B9924,Orders!$A$2:$A$8001,0))</f>
        <v>Delivered</v>
      </c>
      <c r="K9924" s="1" t="str">
        <f aca="false">LEFT(INDEX(Orders!$C$2:$C$8001,MATCH(B9924,Orders!$A$2:$A$8001,0)),7)</f>
        <v>2024-10</v>
      </c>
    </row>
    <row r="9925" customFormat="false" ht="15" hidden="false" customHeight="true" outlineLevel="0" collapsed="false">
      <c r="A9925" s="1" t="s">
        <v>20395</v>
      </c>
      <c r="B9925" s="1" t="s">
        <v>7281</v>
      </c>
      <c r="C9925" s="1" t="s">
        <v>2006</v>
      </c>
      <c r="D9925" s="1" t="n">
        <v>1</v>
      </c>
      <c r="E9925" s="16" t="n">
        <v>482.17</v>
      </c>
      <c r="F9925" s="17" t="n">
        <v>0.1</v>
      </c>
      <c r="G9925" s="16" t="n">
        <v>433.95</v>
      </c>
      <c r="I9925" s="1" t="str">
        <f aca="false">INDEX(Products!$C$2:$C$51,MATCH(C9925,Products!$A$2:$A$51,0))</f>
        <v>Books &amp; Stationery</v>
      </c>
      <c r="J9925" s="1" t="str">
        <f aca="false">INDEX(Orders!$E$2:$E$8001,MATCH(B9925,Orders!$A$2:$A$8001,0))</f>
        <v>Delivered</v>
      </c>
      <c r="K9925" s="1" t="str">
        <f aca="false">LEFT(INDEX(Orders!$C$2:$C$8001,MATCH(B9925,Orders!$A$2:$A$8001,0)),7)</f>
        <v>2025-09</v>
      </c>
    </row>
    <row r="9926" customFormat="false" ht="15" hidden="false" customHeight="true" outlineLevel="0" collapsed="false">
      <c r="A9926" s="1" t="s">
        <v>20396</v>
      </c>
      <c r="B9926" s="1" t="s">
        <v>7281</v>
      </c>
      <c r="C9926" s="1" t="s">
        <v>1979</v>
      </c>
      <c r="D9926" s="1" t="n">
        <v>1</v>
      </c>
      <c r="E9926" s="16" t="n">
        <v>623</v>
      </c>
      <c r="F9926" s="17" t="n">
        <v>0</v>
      </c>
      <c r="G9926" s="16" t="n">
        <v>623</v>
      </c>
      <c r="I9926" s="1" t="str">
        <f aca="false">INDEX(Products!$C$2:$C$51,MATCH(C9926,Products!$A$2:$A$51,0))</f>
        <v>Beauty &amp; Personal Care</v>
      </c>
      <c r="J9926" s="1" t="str">
        <f aca="false">INDEX(Orders!$E$2:$E$8001,MATCH(B9926,Orders!$A$2:$A$8001,0))</f>
        <v>Delivered</v>
      </c>
      <c r="K9926" s="1" t="str">
        <f aca="false">LEFT(INDEX(Orders!$C$2:$C$8001,MATCH(B9926,Orders!$A$2:$A$8001,0)),7)</f>
        <v>2025-09</v>
      </c>
    </row>
    <row r="9927" customFormat="false" ht="15" hidden="false" customHeight="true" outlineLevel="0" collapsed="false">
      <c r="A9927" s="1" t="s">
        <v>20397</v>
      </c>
      <c r="B9927" s="1" t="s">
        <v>7282</v>
      </c>
      <c r="C9927" s="1" t="s">
        <v>1947</v>
      </c>
      <c r="D9927" s="1" t="n">
        <v>2</v>
      </c>
      <c r="E9927" s="16" t="n">
        <v>4778.51</v>
      </c>
      <c r="F9927" s="17" t="n">
        <v>0.05</v>
      </c>
      <c r="G9927" s="16" t="n">
        <v>9079.17</v>
      </c>
      <c r="I9927" s="1" t="str">
        <f aca="false">INDEX(Products!$C$2:$C$51,MATCH(C9927,Products!$A$2:$A$51,0))</f>
        <v>Fashion</v>
      </c>
      <c r="J9927" s="1" t="str">
        <f aca="false">INDEX(Orders!$E$2:$E$8001,MATCH(B9927,Orders!$A$2:$A$8001,0))</f>
        <v>Delivered</v>
      </c>
      <c r="K9927" s="1" t="str">
        <f aca="false">LEFT(INDEX(Orders!$C$2:$C$8001,MATCH(B9927,Orders!$A$2:$A$8001,0)),7)</f>
        <v>2025-02</v>
      </c>
    </row>
    <row r="9928" customFormat="false" ht="15" hidden="false" customHeight="true" outlineLevel="0" collapsed="false">
      <c r="A9928" s="1" t="s">
        <v>20398</v>
      </c>
      <c r="B9928" s="1" t="s">
        <v>7283</v>
      </c>
      <c r="C9928" s="1" t="s">
        <v>2006</v>
      </c>
      <c r="D9928" s="1" t="n">
        <v>1</v>
      </c>
      <c r="E9928" s="16" t="n">
        <v>482.17</v>
      </c>
      <c r="F9928" s="17" t="n">
        <v>0.15</v>
      </c>
      <c r="G9928" s="16" t="n">
        <v>409.84</v>
      </c>
      <c r="I9928" s="1" t="str">
        <f aca="false">INDEX(Products!$C$2:$C$51,MATCH(C9928,Products!$A$2:$A$51,0))</f>
        <v>Books &amp; Stationery</v>
      </c>
      <c r="J9928" s="1" t="str">
        <f aca="false">INDEX(Orders!$E$2:$E$8001,MATCH(B9928,Orders!$A$2:$A$8001,0))</f>
        <v>Returned</v>
      </c>
      <c r="K9928" s="1" t="str">
        <f aca="false">LEFT(INDEX(Orders!$C$2:$C$8001,MATCH(B9928,Orders!$A$2:$A$8001,0)),7)</f>
        <v>2025-10</v>
      </c>
    </row>
    <row r="9929" customFormat="false" ht="15" hidden="false" customHeight="true" outlineLevel="0" collapsed="false">
      <c r="A9929" s="1" t="s">
        <v>20399</v>
      </c>
      <c r="B9929" s="1" t="s">
        <v>7283</v>
      </c>
      <c r="C9929" s="1" t="s">
        <v>2007</v>
      </c>
      <c r="D9929" s="1" t="n">
        <v>2</v>
      </c>
      <c r="E9929" s="16" t="n">
        <v>750.27</v>
      </c>
      <c r="F9929" s="17" t="n">
        <v>0.1</v>
      </c>
      <c r="G9929" s="16" t="n">
        <v>1350.49</v>
      </c>
      <c r="I9929" s="1" t="str">
        <f aca="false">INDEX(Products!$C$2:$C$51,MATCH(C9929,Products!$A$2:$A$51,0))</f>
        <v>Books &amp; Stationery</v>
      </c>
      <c r="J9929" s="1" t="str">
        <f aca="false">INDEX(Orders!$E$2:$E$8001,MATCH(B9929,Orders!$A$2:$A$8001,0))</f>
        <v>Returned</v>
      </c>
      <c r="K9929" s="1" t="str">
        <f aca="false">LEFT(INDEX(Orders!$C$2:$C$8001,MATCH(B9929,Orders!$A$2:$A$8001,0)),7)</f>
        <v>2025-10</v>
      </c>
    </row>
    <row r="9930" customFormat="false" ht="15" hidden="false" customHeight="true" outlineLevel="0" collapsed="false">
      <c r="A9930" s="1" t="s">
        <v>20400</v>
      </c>
      <c r="B9930" s="1" t="s">
        <v>7283</v>
      </c>
      <c r="C9930" s="1" t="s">
        <v>1940</v>
      </c>
      <c r="D9930" s="1" t="n">
        <v>1</v>
      </c>
      <c r="E9930" s="16" t="n">
        <v>2374.52</v>
      </c>
      <c r="F9930" s="17" t="n">
        <v>0.05</v>
      </c>
      <c r="G9930" s="16" t="n">
        <v>2255.79</v>
      </c>
      <c r="I9930" s="1" t="str">
        <f aca="false">INDEX(Products!$C$2:$C$51,MATCH(C9930,Products!$A$2:$A$51,0))</f>
        <v>Fashion</v>
      </c>
      <c r="J9930" s="1" t="str">
        <f aca="false">INDEX(Orders!$E$2:$E$8001,MATCH(B9930,Orders!$A$2:$A$8001,0))</f>
        <v>Returned</v>
      </c>
      <c r="K9930" s="1" t="str">
        <f aca="false">LEFT(INDEX(Orders!$C$2:$C$8001,MATCH(B9930,Orders!$A$2:$A$8001,0)),7)</f>
        <v>2025-10</v>
      </c>
    </row>
    <row r="9931" customFormat="false" ht="15" hidden="false" customHeight="true" outlineLevel="0" collapsed="false">
      <c r="A9931" s="1" t="s">
        <v>20401</v>
      </c>
      <c r="B9931" s="1" t="s">
        <v>7283</v>
      </c>
      <c r="C9931" s="1" t="s">
        <v>1997</v>
      </c>
      <c r="D9931" s="1" t="n">
        <v>1</v>
      </c>
      <c r="E9931" s="16" t="n">
        <v>311.15</v>
      </c>
      <c r="F9931" s="17" t="n">
        <v>0.1</v>
      </c>
      <c r="G9931" s="16" t="n">
        <v>280.03</v>
      </c>
      <c r="I9931" s="1" t="str">
        <f aca="false">INDEX(Products!$C$2:$C$51,MATCH(C9931,Products!$A$2:$A$51,0))</f>
        <v>Sports &amp; Fitness</v>
      </c>
      <c r="J9931" s="1" t="str">
        <f aca="false">INDEX(Orders!$E$2:$E$8001,MATCH(B9931,Orders!$A$2:$A$8001,0))</f>
        <v>Returned</v>
      </c>
      <c r="K9931" s="1" t="str">
        <f aca="false">LEFT(INDEX(Orders!$C$2:$C$8001,MATCH(B9931,Orders!$A$2:$A$8001,0)),7)</f>
        <v>2025-10</v>
      </c>
    </row>
    <row r="9932" customFormat="false" ht="15" hidden="false" customHeight="true" outlineLevel="0" collapsed="false">
      <c r="A9932" s="1" t="s">
        <v>20402</v>
      </c>
      <c r="B9932" s="1" t="s">
        <v>7284</v>
      </c>
      <c r="C9932" s="1" t="s">
        <v>1940</v>
      </c>
      <c r="D9932" s="1" t="n">
        <v>1</v>
      </c>
      <c r="E9932" s="16" t="n">
        <v>2374.52</v>
      </c>
      <c r="F9932" s="17" t="n">
        <v>0</v>
      </c>
      <c r="G9932" s="16" t="n">
        <v>2374.52</v>
      </c>
      <c r="I9932" s="1" t="str">
        <f aca="false">INDEX(Products!$C$2:$C$51,MATCH(C9932,Products!$A$2:$A$51,0))</f>
        <v>Fashion</v>
      </c>
      <c r="J9932" s="1" t="str">
        <f aca="false">INDEX(Orders!$E$2:$E$8001,MATCH(B9932,Orders!$A$2:$A$8001,0))</f>
        <v>Delivered</v>
      </c>
      <c r="K9932" s="1" t="str">
        <f aca="false">LEFT(INDEX(Orders!$C$2:$C$8001,MATCH(B9932,Orders!$A$2:$A$8001,0)),7)</f>
        <v>2024-11</v>
      </c>
    </row>
    <row r="9933" customFormat="false" ht="15" hidden="false" customHeight="true" outlineLevel="0" collapsed="false">
      <c r="A9933" s="1" t="s">
        <v>20403</v>
      </c>
      <c r="B9933" s="1" t="s">
        <v>7284</v>
      </c>
      <c r="C9933" s="1" t="s">
        <v>1937</v>
      </c>
      <c r="D9933" s="1" t="n">
        <v>1</v>
      </c>
      <c r="E9933" s="16" t="n">
        <v>1364.75</v>
      </c>
      <c r="F9933" s="17" t="n">
        <v>0</v>
      </c>
      <c r="G9933" s="16" t="n">
        <v>1364.75</v>
      </c>
      <c r="I9933" s="1" t="str">
        <f aca="false">INDEX(Products!$C$2:$C$51,MATCH(C9933,Products!$A$2:$A$51,0))</f>
        <v>Fashion</v>
      </c>
      <c r="J9933" s="1" t="str">
        <f aca="false">INDEX(Orders!$E$2:$E$8001,MATCH(B9933,Orders!$A$2:$A$8001,0))</f>
        <v>Delivered</v>
      </c>
      <c r="K9933" s="1" t="str">
        <f aca="false">LEFT(INDEX(Orders!$C$2:$C$8001,MATCH(B9933,Orders!$A$2:$A$8001,0)),7)</f>
        <v>2024-11</v>
      </c>
    </row>
    <row r="9934" customFormat="false" ht="15" hidden="false" customHeight="true" outlineLevel="0" collapsed="false">
      <c r="A9934" s="1" t="s">
        <v>20404</v>
      </c>
      <c r="B9934" s="1" t="s">
        <v>7284</v>
      </c>
      <c r="C9934" s="1" t="s">
        <v>1997</v>
      </c>
      <c r="D9934" s="1" t="n">
        <v>2</v>
      </c>
      <c r="E9934" s="16" t="n">
        <v>311.15</v>
      </c>
      <c r="F9934" s="17" t="n">
        <v>0</v>
      </c>
      <c r="G9934" s="16" t="n">
        <v>622.3</v>
      </c>
      <c r="I9934" s="1" t="str">
        <f aca="false">INDEX(Products!$C$2:$C$51,MATCH(C9934,Products!$A$2:$A$51,0))</f>
        <v>Sports &amp; Fitness</v>
      </c>
      <c r="J9934" s="1" t="str">
        <f aca="false">INDEX(Orders!$E$2:$E$8001,MATCH(B9934,Orders!$A$2:$A$8001,0))</f>
        <v>Delivered</v>
      </c>
      <c r="K9934" s="1" t="str">
        <f aca="false">LEFT(INDEX(Orders!$C$2:$C$8001,MATCH(B9934,Orders!$A$2:$A$8001,0)),7)</f>
        <v>2024-11</v>
      </c>
    </row>
    <row r="9935" customFormat="false" ht="15" hidden="false" customHeight="true" outlineLevel="0" collapsed="false">
      <c r="A9935" s="1" t="s">
        <v>20405</v>
      </c>
      <c r="B9935" s="1" t="s">
        <v>7285</v>
      </c>
      <c r="C9935" s="1" t="s">
        <v>2006</v>
      </c>
      <c r="D9935" s="1" t="n">
        <v>1</v>
      </c>
      <c r="E9935" s="16" t="n">
        <v>482.17</v>
      </c>
      <c r="F9935" s="17" t="n">
        <v>0</v>
      </c>
      <c r="G9935" s="16" t="n">
        <v>482.17</v>
      </c>
      <c r="I9935" s="1" t="str">
        <f aca="false">INDEX(Products!$C$2:$C$51,MATCH(C9935,Products!$A$2:$A$51,0))</f>
        <v>Books &amp; Stationery</v>
      </c>
      <c r="J9935" s="1" t="str">
        <f aca="false">INDEX(Orders!$E$2:$E$8001,MATCH(B9935,Orders!$A$2:$A$8001,0))</f>
        <v>Delivered</v>
      </c>
      <c r="K9935" s="1" t="str">
        <f aca="false">LEFT(INDEX(Orders!$C$2:$C$8001,MATCH(B9935,Orders!$A$2:$A$8001,0)),7)</f>
        <v>2025-10</v>
      </c>
    </row>
    <row r="9936" customFormat="false" ht="15" hidden="false" customHeight="true" outlineLevel="0" collapsed="false">
      <c r="A9936" s="1" t="s">
        <v>20406</v>
      </c>
      <c r="B9936" s="1" t="s">
        <v>7285</v>
      </c>
      <c r="C9936" s="1" t="s">
        <v>1940</v>
      </c>
      <c r="D9936" s="1" t="n">
        <v>1</v>
      </c>
      <c r="E9936" s="16" t="n">
        <v>2374.52</v>
      </c>
      <c r="F9936" s="17" t="n">
        <v>0</v>
      </c>
      <c r="G9936" s="16" t="n">
        <v>2374.52</v>
      </c>
      <c r="I9936" s="1" t="str">
        <f aca="false">INDEX(Products!$C$2:$C$51,MATCH(C9936,Products!$A$2:$A$51,0))</f>
        <v>Fashion</v>
      </c>
      <c r="J9936" s="1" t="str">
        <f aca="false">INDEX(Orders!$E$2:$E$8001,MATCH(B9936,Orders!$A$2:$A$8001,0))</f>
        <v>Delivered</v>
      </c>
      <c r="K9936" s="1" t="str">
        <f aca="false">LEFT(INDEX(Orders!$C$2:$C$8001,MATCH(B9936,Orders!$A$2:$A$8001,0)),7)</f>
        <v>2025-10</v>
      </c>
    </row>
    <row r="9937" customFormat="false" ht="15" hidden="false" customHeight="true" outlineLevel="0" collapsed="false">
      <c r="A9937" s="1" t="s">
        <v>20407</v>
      </c>
      <c r="B9937" s="1" t="s">
        <v>7286</v>
      </c>
      <c r="C9937" s="1" t="s">
        <v>1920</v>
      </c>
      <c r="D9937" s="1" t="n">
        <v>1</v>
      </c>
      <c r="E9937" s="16" t="n">
        <v>4273.58</v>
      </c>
      <c r="F9937" s="17" t="n">
        <v>0</v>
      </c>
      <c r="G9937" s="16" t="n">
        <v>4273.58</v>
      </c>
      <c r="I9937" s="1" t="str">
        <f aca="false">INDEX(Products!$C$2:$C$51,MATCH(C9937,Products!$A$2:$A$51,0))</f>
        <v>Electronics</v>
      </c>
      <c r="J9937" s="1" t="str">
        <f aca="false">INDEX(Orders!$E$2:$E$8001,MATCH(B9937,Orders!$A$2:$A$8001,0))</f>
        <v>Delivered</v>
      </c>
      <c r="K9937" s="1" t="str">
        <f aca="false">LEFT(INDEX(Orders!$C$2:$C$8001,MATCH(B9937,Orders!$A$2:$A$8001,0)),7)</f>
        <v>2025-12</v>
      </c>
    </row>
    <row r="9938" customFormat="false" ht="15" hidden="false" customHeight="true" outlineLevel="0" collapsed="false">
      <c r="A9938" s="1" t="s">
        <v>20408</v>
      </c>
      <c r="B9938" s="1" t="s">
        <v>7287</v>
      </c>
      <c r="C9938" s="1" t="s">
        <v>1930</v>
      </c>
      <c r="D9938" s="1" t="n">
        <v>2</v>
      </c>
      <c r="E9938" s="16" t="n">
        <v>2398.35</v>
      </c>
      <c r="F9938" s="17" t="n">
        <v>0</v>
      </c>
      <c r="G9938" s="16" t="n">
        <v>4796.7</v>
      </c>
      <c r="I9938" s="1" t="str">
        <f aca="false">INDEX(Products!$C$2:$C$51,MATCH(C9938,Products!$A$2:$A$51,0))</f>
        <v>Electronics</v>
      </c>
      <c r="J9938" s="1" t="str">
        <f aca="false">INDEX(Orders!$E$2:$E$8001,MATCH(B9938,Orders!$A$2:$A$8001,0))</f>
        <v>Delivered</v>
      </c>
      <c r="K9938" s="1" t="str">
        <f aca="false">LEFT(INDEX(Orders!$C$2:$C$8001,MATCH(B9938,Orders!$A$2:$A$8001,0)),7)</f>
        <v>2025-06</v>
      </c>
    </row>
    <row r="9939" customFormat="false" ht="15" hidden="false" customHeight="true" outlineLevel="0" collapsed="false">
      <c r="A9939" s="1" t="s">
        <v>20409</v>
      </c>
      <c r="B9939" s="1" t="s">
        <v>7287</v>
      </c>
      <c r="C9939" s="1" t="s">
        <v>1953</v>
      </c>
      <c r="D9939" s="1" t="n">
        <v>1</v>
      </c>
      <c r="E9939" s="16" t="n">
        <v>4914.12</v>
      </c>
      <c r="F9939" s="17" t="n">
        <v>0</v>
      </c>
      <c r="G9939" s="16" t="n">
        <v>4914.12</v>
      </c>
      <c r="I9939" s="1" t="str">
        <f aca="false">INDEX(Products!$C$2:$C$51,MATCH(C9939,Products!$A$2:$A$51,0))</f>
        <v>Fashion</v>
      </c>
      <c r="J9939" s="1" t="str">
        <f aca="false">INDEX(Orders!$E$2:$E$8001,MATCH(B9939,Orders!$A$2:$A$8001,0))</f>
        <v>Delivered</v>
      </c>
      <c r="K9939" s="1" t="str">
        <f aca="false">LEFT(INDEX(Orders!$C$2:$C$8001,MATCH(B9939,Orders!$A$2:$A$8001,0)),7)</f>
        <v>2025-06</v>
      </c>
    </row>
    <row r="9940" customFormat="false" ht="15" hidden="false" customHeight="true" outlineLevel="0" collapsed="false">
      <c r="A9940" s="1" t="s">
        <v>20410</v>
      </c>
      <c r="B9940" s="1" t="s">
        <v>7288</v>
      </c>
      <c r="C9940" s="1" t="s">
        <v>1975</v>
      </c>
      <c r="D9940" s="1" t="n">
        <v>3</v>
      </c>
      <c r="E9940" s="16" t="n">
        <v>862.99</v>
      </c>
      <c r="F9940" s="17" t="n">
        <v>0.15</v>
      </c>
      <c r="G9940" s="16" t="n">
        <v>2200.62</v>
      </c>
      <c r="I9940" s="1" t="str">
        <f aca="false">INDEX(Products!$C$2:$C$51,MATCH(C9940,Products!$A$2:$A$51,0))</f>
        <v>Beauty &amp; Personal Care</v>
      </c>
      <c r="J9940" s="1" t="str">
        <f aca="false">INDEX(Orders!$E$2:$E$8001,MATCH(B9940,Orders!$A$2:$A$8001,0))</f>
        <v>Delivered</v>
      </c>
      <c r="K9940" s="1" t="str">
        <f aca="false">LEFT(INDEX(Orders!$C$2:$C$8001,MATCH(B9940,Orders!$A$2:$A$8001,0)),7)</f>
        <v>2025-11</v>
      </c>
    </row>
    <row r="9941" customFormat="false" ht="15" hidden="false" customHeight="true" outlineLevel="0" collapsed="false">
      <c r="A9941" s="1" t="s">
        <v>20411</v>
      </c>
      <c r="B9941" s="1" t="s">
        <v>7289</v>
      </c>
      <c r="C9941" s="1" t="s">
        <v>1931</v>
      </c>
      <c r="D9941" s="1" t="n">
        <v>3</v>
      </c>
      <c r="E9941" s="16" t="n">
        <v>1111.28</v>
      </c>
      <c r="F9941" s="17" t="n">
        <v>0</v>
      </c>
      <c r="G9941" s="16" t="n">
        <v>3333.84</v>
      </c>
      <c r="I9941" s="1" t="str">
        <f aca="false">INDEX(Products!$C$2:$C$51,MATCH(C9941,Products!$A$2:$A$51,0))</f>
        <v>Electronics</v>
      </c>
      <c r="J9941" s="1" t="str">
        <f aca="false">INDEX(Orders!$E$2:$E$8001,MATCH(B9941,Orders!$A$2:$A$8001,0))</f>
        <v>Delivered</v>
      </c>
      <c r="K9941" s="1" t="str">
        <f aca="false">LEFT(INDEX(Orders!$C$2:$C$8001,MATCH(B9941,Orders!$A$2:$A$8001,0)),7)</f>
        <v>2024-10</v>
      </c>
    </row>
    <row r="9942" customFormat="false" ht="15" hidden="false" customHeight="true" outlineLevel="0" collapsed="false">
      <c r="A9942" s="1" t="s">
        <v>20412</v>
      </c>
      <c r="B9942" s="1" t="s">
        <v>7289</v>
      </c>
      <c r="C9942" s="1" t="s">
        <v>1940</v>
      </c>
      <c r="D9942" s="1" t="n">
        <v>1</v>
      </c>
      <c r="E9942" s="16" t="n">
        <v>2374.52</v>
      </c>
      <c r="F9942" s="17" t="n">
        <v>0.05</v>
      </c>
      <c r="G9942" s="16" t="n">
        <v>2255.79</v>
      </c>
      <c r="I9942" s="1" t="str">
        <f aca="false">INDEX(Products!$C$2:$C$51,MATCH(C9942,Products!$A$2:$A$51,0))</f>
        <v>Fashion</v>
      </c>
      <c r="J9942" s="1" t="str">
        <f aca="false">INDEX(Orders!$E$2:$E$8001,MATCH(B9942,Orders!$A$2:$A$8001,0))</f>
        <v>Delivered</v>
      </c>
      <c r="K9942" s="1" t="str">
        <f aca="false">LEFT(INDEX(Orders!$C$2:$C$8001,MATCH(B9942,Orders!$A$2:$A$8001,0)),7)</f>
        <v>2024-10</v>
      </c>
    </row>
    <row r="9943" customFormat="false" ht="15" hidden="false" customHeight="true" outlineLevel="0" collapsed="false">
      <c r="A9943" s="1" t="s">
        <v>20413</v>
      </c>
      <c r="B9943" s="1" t="s">
        <v>7290</v>
      </c>
      <c r="C9943" s="1" t="s">
        <v>1961</v>
      </c>
      <c r="D9943" s="1" t="n">
        <v>1</v>
      </c>
      <c r="E9943" s="16" t="n">
        <v>3493.68</v>
      </c>
      <c r="F9943" s="17" t="n">
        <v>0.05</v>
      </c>
      <c r="G9943" s="16" t="n">
        <v>3319</v>
      </c>
      <c r="I9943" s="1" t="str">
        <f aca="false">INDEX(Products!$C$2:$C$51,MATCH(C9943,Products!$A$2:$A$51,0))</f>
        <v>Home &amp; Kitchen</v>
      </c>
      <c r="J9943" s="1" t="str">
        <f aca="false">INDEX(Orders!$E$2:$E$8001,MATCH(B9943,Orders!$A$2:$A$8001,0))</f>
        <v>Delivered</v>
      </c>
      <c r="K9943" s="1" t="str">
        <f aca="false">LEFT(INDEX(Orders!$C$2:$C$8001,MATCH(B9943,Orders!$A$2:$A$8001,0)),7)</f>
        <v>2025-06</v>
      </c>
    </row>
    <row r="9944" customFormat="false" ht="15" hidden="false" customHeight="true" outlineLevel="0" collapsed="false">
      <c r="A9944" s="1" t="s">
        <v>20414</v>
      </c>
      <c r="B9944" s="1" t="s">
        <v>7291</v>
      </c>
      <c r="C9944" s="1" t="s">
        <v>2000</v>
      </c>
      <c r="D9944" s="1" t="n">
        <v>3</v>
      </c>
      <c r="E9944" s="16" t="n">
        <v>425.08</v>
      </c>
      <c r="F9944" s="17" t="n">
        <v>0.05</v>
      </c>
      <c r="G9944" s="16" t="n">
        <v>1211.48</v>
      </c>
      <c r="I9944" s="1" t="str">
        <f aca="false">INDEX(Products!$C$2:$C$51,MATCH(C9944,Products!$A$2:$A$51,0))</f>
        <v>Books &amp; Stationery</v>
      </c>
      <c r="J9944" s="1" t="str">
        <f aca="false">INDEX(Orders!$E$2:$E$8001,MATCH(B9944,Orders!$A$2:$A$8001,0))</f>
        <v>Delivered</v>
      </c>
      <c r="K9944" s="1" t="str">
        <f aca="false">LEFT(INDEX(Orders!$C$2:$C$8001,MATCH(B9944,Orders!$A$2:$A$8001,0)),7)</f>
        <v>2024-11</v>
      </c>
    </row>
    <row r="9945" customFormat="false" ht="15" hidden="false" customHeight="true" outlineLevel="0" collapsed="false">
      <c r="A9945" s="1" t="s">
        <v>20415</v>
      </c>
      <c r="B9945" s="1" t="s">
        <v>7291</v>
      </c>
      <c r="C9945" s="1" t="s">
        <v>1995</v>
      </c>
      <c r="D9945" s="1" t="n">
        <v>1</v>
      </c>
      <c r="E9945" s="16" t="n">
        <v>2914.27</v>
      </c>
      <c r="F9945" s="17" t="n">
        <v>0</v>
      </c>
      <c r="G9945" s="16" t="n">
        <v>2914.27</v>
      </c>
      <c r="I9945" s="1" t="str">
        <f aca="false">INDEX(Products!$C$2:$C$51,MATCH(C9945,Products!$A$2:$A$51,0))</f>
        <v>Sports &amp; Fitness</v>
      </c>
      <c r="J9945" s="1" t="str">
        <f aca="false">INDEX(Orders!$E$2:$E$8001,MATCH(B9945,Orders!$A$2:$A$8001,0))</f>
        <v>Delivered</v>
      </c>
      <c r="K9945" s="1" t="str">
        <f aca="false">LEFT(INDEX(Orders!$C$2:$C$8001,MATCH(B9945,Orders!$A$2:$A$8001,0)),7)</f>
        <v>2024-11</v>
      </c>
    </row>
    <row r="9946" customFormat="false" ht="15" hidden="false" customHeight="true" outlineLevel="0" collapsed="false">
      <c r="A9946" s="1" t="s">
        <v>20416</v>
      </c>
      <c r="B9946" s="1" t="s">
        <v>7292</v>
      </c>
      <c r="C9946" s="1" t="s">
        <v>1930</v>
      </c>
      <c r="D9946" s="1" t="n">
        <v>1</v>
      </c>
      <c r="E9946" s="16" t="n">
        <v>2398.35</v>
      </c>
      <c r="F9946" s="17" t="n">
        <v>0.1</v>
      </c>
      <c r="G9946" s="16" t="n">
        <v>2158.52</v>
      </c>
      <c r="I9946" s="1" t="str">
        <f aca="false">INDEX(Products!$C$2:$C$51,MATCH(C9946,Products!$A$2:$A$51,0))</f>
        <v>Electronics</v>
      </c>
      <c r="J9946" s="1" t="str">
        <f aca="false">INDEX(Orders!$E$2:$E$8001,MATCH(B9946,Orders!$A$2:$A$8001,0))</f>
        <v>Delivered</v>
      </c>
      <c r="K9946" s="1" t="str">
        <f aca="false">LEFT(INDEX(Orders!$C$2:$C$8001,MATCH(B9946,Orders!$A$2:$A$8001,0)),7)</f>
        <v>2024-11</v>
      </c>
    </row>
    <row r="9947" customFormat="false" ht="15" hidden="false" customHeight="true" outlineLevel="0" collapsed="false">
      <c r="A9947" s="1" t="s">
        <v>20417</v>
      </c>
      <c r="B9947" s="1" t="s">
        <v>7293</v>
      </c>
      <c r="C9947" s="1" t="s">
        <v>2006</v>
      </c>
      <c r="D9947" s="1" t="n">
        <v>2</v>
      </c>
      <c r="E9947" s="16" t="n">
        <v>482.17</v>
      </c>
      <c r="F9947" s="17" t="n">
        <v>0</v>
      </c>
      <c r="G9947" s="16" t="n">
        <v>964.34</v>
      </c>
      <c r="I9947" s="1" t="str">
        <f aca="false">INDEX(Products!$C$2:$C$51,MATCH(C9947,Products!$A$2:$A$51,0))</f>
        <v>Books &amp; Stationery</v>
      </c>
      <c r="J9947" s="1" t="str">
        <f aca="false">INDEX(Orders!$E$2:$E$8001,MATCH(B9947,Orders!$A$2:$A$8001,0))</f>
        <v>Delivered</v>
      </c>
      <c r="K9947" s="1" t="str">
        <f aca="false">LEFT(INDEX(Orders!$C$2:$C$8001,MATCH(B9947,Orders!$A$2:$A$8001,0)),7)</f>
        <v>2025-10</v>
      </c>
    </row>
    <row r="9948" customFormat="false" ht="15" hidden="false" customHeight="true" outlineLevel="0" collapsed="false">
      <c r="A9948" s="1" t="s">
        <v>20418</v>
      </c>
      <c r="B9948" s="1" t="s">
        <v>7294</v>
      </c>
      <c r="C9948" s="1" t="s">
        <v>1990</v>
      </c>
      <c r="D9948" s="1" t="n">
        <v>3</v>
      </c>
      <c r="E9948" s="16" t="n">
        <v>5311.32</v>
      </c>
      <c r="F9948" s="17" t="n">
        <v>0.05</v>
      </c>
      <c r="G9948" s="16" t="n">
        <v>15137.26</v>
      </c>
      <c r="I9948" s="1" t="str">
        <f aca="false">INDEX(Products!$C$2:$C$51,MATCH(C9948,Products!$A$2:$A$51,0))</f>
        <v>Sports &amp; Fitness</v>
      </c>
      <c r="J9948" s="1" t="str">
        <f aca="false">INDEX(Orders!$E$2:$E$8001,MATCH(B9948,Orders!$A$2:$A$8001,0))</f>
        <v>Delivered</v>
      </c>
      <c r="K9948" s="1" t="str">
        <f aca="false">LEFT(INDEX(Orders!$C$2:$C$8001,MATCH(B9948,Orders!$A$2:$A$8001,0)),7)</f>
        <v>2025-03</v>
      </c>
    </row>
    <row r="9949" customFormat="false" ht="15" hidden="false" customHeight="true" outlineLevel="0" collapsed="false">
      <c r="A9949" s="1" t="s">
        <v>20419</v>
      </c>
      <c r="B9949" s="1" t="s">
        <v>7294</v>
      </c>
      <c r="C9949" s="1" t="s">
        <v>2007</v>
      </c>
      <c r="D9949" s="1" t="n">
        <v>1</v>
      </c>
      <c r="E9949" s="16" t="n">
        <v>750.27</v>
      </c>
      <c r="F9949" s="17" t="n">
        <v>0.05</v>
      </c>
      <c r="G9949" s="16" t="n">
        <v>712.76</v>
      </c>
      <c r="I9949" s="1" t="str">
        <f aca="false">INDEX(Products!$C$2:$C$51,MATCH(C9949,Products!$A$2:$A$51,0))</f>
        <v>Books &amp; Stationery</v>
      </c>
      <c r="J9949" s="1" t="str">
        <f aca="false">INDEX(Orders!$E$2:$E$8001,MATCH(B9949,Orders!$A$2:$A$8001,0))</f>
        <v>Delivered</v>
      </c>
      <c r="K9949" s="1" t="str">
        <f aca="false">LEFT(INDEX(Orders!$C$2:$C$8001,MATCH(B9949,Orders!$A$2:$A$8001,0)),7)</f>
        <v>2025-03</v>
      </c>
    </row>
    <row r="9950" customFormat="false" ht="15" hidden="false" customHeight="true" outlineLevel="0" collapsed="false">
      <c r="A9950" s="1" t="s">
        <v>20420</v>
      </c>
      <c r="B9950" s="1" t="s">
        <v>7294</v>
      </c>
      <c r="C9950" s="1" t="s">
        <v>1975</v>
      </c>
      <c r="D9950" s="1" t="n">
        <v>1</v>
      </c>
      <c r="E9950" s="16" t="n">
        <v>862.99</v>
      </c>
      <c r="F9950" s="17" t="n">
        <v>0.05</v>
      </c>
      <c r="G9950" s="16" t="n">
        <v>819.84</v>
      </c>
      <c r="I9950" s="1" t="str">
        <f aca="false">INDEX(Products!$C$2:$C$51,MATCH(C9950,Products!$A$2:$A$51,0))</f>
        <v>Beauty &amp; Personal Care</v>
      </c>
      <c r="J9950" s="1" t="str">
        <f aca="false">INDEX(Orders!$E$2:$E$8001,MATCH(B9950,Orders!$A$2:$A$8001,0))</f>
        <v>Delivered</v>
      </c>
      <c r="K9950" s="1" t="str">
        <f aca="false">LEFT(INDEX(Orders!$C$2:$C$8001,MATCH(B9950,Orders!$A$2:$A$8001,0)),7)</f>
        <v>2025-03</v>
      </c>
    </row>
    <row r="9951" customFormat="false" ht="15" hidden="false" customHeight="true" outlineLevel="0" collapsed="false">
      <c r="A9951" s="1" t="s">
        <v>20421</v>
      </c>
      <c r="B9951" s="1" t="s">
        <v>7294</v>
      </c>
      <c r="C9951" s="1" t="s">
        <v>1961</v>
      </c>
      <c r="D9951" s="1" t="n">
        <v>1</v>
      </c>
      <c r="E9951" s="16" t="n">
        <v>3493.68</v>
      </c>
      <c r="F9951" s="17" t="n">
        <v>0.1</v>
      </c>
      <c r="G9951" s="16" t="n">
        <v>3144.31</v>
      </c>
      <c r="I9951" s="1" t="str">
        <f aca="false">INDEX(Products!$C$2:$C$51,MATCH(C9951,Products!$A$2:$A$51,0))</f>
        <v>Home &amp; Kitchen</v>
      </c>
      <c r="J9951" s="1" t="str">
        <f aca="false">INDEX(Orders!$E$2:$E$8001,MATCH(B9951,Orders!$A$2:$A$8001,0))</f>
        <v>Delivered</v>
      </c>
      <c r="K9951" s="1" t="str">
        <f aca="false">LEFT(INDEX(Orders!$C$2:$C$8001,MATCH(B9951,Orders!$A$2:$A$8001,0)),7)</f>
        <v>2025-03</v>
      </c>
    </row>
    <row r="9952" customFormat="false" ht="15" hidden="false" customHeight="true" outlineLevel="0" collapsed="false">
      <c r="A9952" s="1" t="s">
        <v>20422</v>
      </c>
      <c r="B9952" s="1" t="s">
        <v>7294</v>
      </c>
      <c r="C9952" s="1" t="s">
        <v>1940</v>
      </c>
      <c r="D9952" s="1" t="n">
        <v>1</v>
      </c>
      <c r="E9952" s="16" t="n">
        <v>2374.52</v>
      </c>
      <c r="F9952" s="17" t="n">
        <v>0</v>
      </c>
      <c r="G9952" s="16" t="n">
        <v>2374.52</v>
      </c>
      <c r="I9952" s="1" t="str">
        <f aca="false">INDEX(Products!$C$2:$C$51,MATCH(C9952,Products!$A$2:$A$51,0))</f>
        <v>Fashion</v>
      </c>
      <c r="J9952" s="1" t="str">
        <f aca="false">INDEX(Orders!$E$2:$E$8001,MATCH(B9952,Orders!$A$2:$A$8001,0))</f>
        <v>Delivered</v>
      </c>
      <c r="K9952" s="1" t="str">
        <f aca="false">LEFT(INDEX(Orders!$C$2:$C$8001,MATCH(B9952,Orders!$A$2:$A$8001,0)),7)</f>
        <v>2025-03</v>
      </c>
    </row>
    <row r="9953" customFormat="false" ht="15" hidden="false" customHeight="true" outlineLevel="0" collapsed="false">
      <c r="A9953" s="1" t="s">
        <v>20423</v>
      </c>
      <c r="B9953" s="1" t="s">
        <v>7295</v>
      </c>
      <c r="C9953" s="1" t="s">
        <v>1961</v>
      </c>
      <c r="D9953" s="1" t="n">
        <v>1</v>
      </c>
      <c r="E9953" s="16" t="n">
        <v>3493.68</v>
      </c>
      <c r="F9953" s="17" t="n">
        <v>0</v>
      </c>
      <c r="G9953" s="16" t="n">
        <v>3493.68</v>
      </c>
      <c r="I9953" s="1" t="str">
        <f aca="false">INDEX(Products!$C$2:$C$51,MATCH(C9953,Products!$A$2:$A$51,0))</f>
        <v>Home &amp; Kitchen</v>
      </c>
      <c r="J9953" s="1" t="str">
        <f aca="false">INDEX(Orders!$E$2:$E$8001,MATCH(B9953,Orders!$A$2:$A$8001,0))</f>
        <v>Delivered</v>
      </c>
      <c r="K9953" s="1" t="str">
        <f aca="false">LEFT(INDEX(Orders!$C$2:$C$8001,MATCH(B9953,Orders!$A$2:$A$8001,0)),7)</f>
        <v>2024-08</v>
      </c>
    </row>
    <row r="9954" customFormat="false" ht="15" hidden="false" customHeight="true" outlineLevel="0" collapsed="false">
      <c r="A9954" s="1" t="s">
        <v>20424</v>
      </c>
      <c r="B9954" s="1" t="s">
        <v>7296</v>
      </c>
      <c r="C9954" s="1" t="s">
        <v>1997</v>
      </c>
      <c r="D9954" s="1" t="n">
        <v>1</v>
      </c>
      <c r="E9954" s="16" t="n">
        <v>311.15</v>
      </c>
      <c r="F9954" s="17" t="n">
        <v>0</v>
      </c>
      <c r="G9954" s="16" t="n">
        <v>311.15</v>
      </c>
      <c r="I9954" s="1" t="str">
        <f aca="false">INDEX(Products!$C$2:$C$51,MATCH(C9954,Products!$A$2:$A$51,0))</f>
        <v>Sports &amp; Fitness</v>
      </c>
      <c r="J9954" s="1" t="str">
        <f aca="false">INDEX(Orders!$E$2:$E$8001,MATCH(B9954,Orders!$A$2:$A$8001,0))</f>
        <v>Delivered</v>
      </c>
      <c r="K9954" s="1" t="str">
        <f aca="false">LEFT(INDEX(Orders!$C$2:$C$8001,MATCH(B9954,Orders!$A$2:$A$8001,0)),7)</f>
        <v>2025-03</v>
      </c>
    </row>
    <row r="9955" customFormat="false" ht="15" hidden="false" customHeight="true" outlineLevel="0" collapsed="false">
      <c r="A9955" s="1" t="s">
        <v>20425</v>
      </c>
      <c r="B9955" s="1" t="s">
        <v>7297</v>
      </c>
      <c r="C9955" s="1" t="s">
        <v>1940</v>
      </c>
      <c r="D9955" s="1" t="n">
        <v>1</v>
      </c>
      <c r="E9955" s="16" t="n">
        <v>2374.52</v>
      </c>
      <c r="F9955" s="17" t="n">
        <v>0</v>
      </c>
      <c r="G9955" s="16" t="n">
        <v>2374.52</v>
      </c>
      <c r="I9955" s="1" t="str">
        <f aca="false">INDEX(Products!$C$2:$C$51,MATCH(C9955,Products!$A$2:$A$51,0))</f>
        <v>Fashion</v>
      </c>
      <c r="J9955" s="1" t="str">
        <f aca="false">INDEX(Orders!$E$2:$E$8001,MATCH(B9955,Orders!$A$2:$A$8001,0))</f>
        <v>Delivered</v>
      </c>
      <c r="K9955" s="1" t="str">
        <f aca="false">LEFT(INDEX(Orders!$C$2:$C$8001,MATCH(B9955,Orders!$A$2:$A$8001,0)),7)</f>
        <v>2024-06</v>
      </c>
    </row>
    <row r="9956" customFormat="false" ht="15" hidden="false" customHeight="true" outlineLevel="0" collapsed="false">
      <c r="A9956" s="1" t="s">
        <v>20426</v>
      </c>
      <c r="B9956" s="1" t="s">
        <v>7298</v>
      </c>
      <c r="C9956" s="1" t="s">
        <v>1971</v>
      </c>
      <c r="D9956" s="1" t="n">
        <v>1</v>
      </c>
      <c r="E9956" s="16" t="n">
        <v>2073.63</v>
      </c>
      <c r="F9956" s="17" t="n">
        <v>0.05</v>
      </c>
      <c r="G9956" s="16" t="n">
        <v>1969.95</v>
      </c>
      <c r="I9956" s="1" t="str">
        <f aca="false">INDEX(Products!$C$2:$C$51,MATCH(C9956,Products!$A$2:$A$51,0))</f>
        <v>Home &amp; Kitchen</v>
      </c>
      <c r="J9956" s="1" t="str">
        <f aca="false">INDEX(Orders!$E$2:$E$8001,MATCH(B9956,Orders!$A$2:$A$8001,0))</f>
        <v>Returned</v>
      </c>
      <c r="K9956" s="1" t="str">
        <f aca="false">LEFT(INDEX(Orders!$C$2:$C$8001,MATCH(B9956,Orders!$A$2:$A$8001,0)),7)</f>
        <v>2025-07</v>
      </c>
    </row>
    <row r="9957" customFormat="false" ht="15" hidden="false" customHeight="true" outlineLevel="0" collapsed="false">
      <c r="A9957" s="1" t="s">
        <v>20427</v>
      </c>
      <c r="B9957" s="1" t="s">
        <v>7298</v>
      </c>
      <c r="C9957" s="1" t="s">
        <v>2006</v>
      </c>
      <c r="D9957" s="1" t="n">
        <v>1</v>
      </c>
      <c r="E9957" s="16" t="n">
        <v>482.17</v>
      </c>
      <c r="F9957" s="17" t="n">
        <v>0</v>
      </c>
      <c r="G9957" s="16" t="n">
        <v>482.17</v>
      </c>
      <c r="I9957" s="1" t="str">
        <f aca="false">INDEX(Products!$C$2:$C$51,MATCH(C9957,Products!$A$2:$A$51,0))</f>
        <v>Books &amp; Stationery</v>
      </c>
      <c r="J9957" s="1" t="str">
        <f aca="false">INDEX(Orders!$E$2:$E$8001,MATCH(B9957,Orders!$A$2:$A$8001,0))</f>
        <v>Returned</v>
      </c>
      <c r="K9957" s="1" t="str">
        <f aca="false">LEFT(INDEX(Orders!$C$2:$C$8001,MATCH(B9957,Orders!$A$2:$A$8001,0)),7)</f>
        <v>2025-07</v>
      </c>
    </row>
    <row r="9958" customFormat="false" ht="15" hidden="false" customHeight="true" outlineLevel="0" collapsed="false">
      <c r="A9958" s="1" t="s">
        <v>20428</v>
      </c>
      <c r="B9958" s="1" t="s">
        <v>7299</v>
      </c>
      <c r="C9958" s="1" t="s">
        <v>1940</v>
      </c>
      <c r="D9958" s="1" t="n">
        <v>1</v>
      </c>
      <c r="E9958" s="16" t="n">
        <v>2374.52</v>
      </c>
      <c r="F9958" s="17" t="n">
        <v>0.15</v>
      </c>
      <c r="G9958" s="16" t="n">
        <v>2018.34</v>
      </c>
      <c r="I9958" s="1" t="str">
        <f aca="false">INDEX(Products!$C$2:$C$51,MATCH(C9958,Products!$A$2:$A$51,0))</f>
        <v>Fashion</v>
      </c>
      <c r="J9958" s="1" t="str">
        <f aca="false">INDEX(Orders!$E$2:$E$8001,MATCH(B9958,Orders!$A$2:$A$8001,0))</f>
        <v>Delivered</v>
      </c>
      <c r="K9958" s="1" t="str">
        <f aca="false">LEFT(INDEX(Orders!$C$2:$C$8001,MATCH(B9958,Orders!$A$2:$A$8001,0)),7)</f>
        <v>2025-06</v>
      </c>
    </row>
    <row r="9959" customFormat="false" ht="15" hidden="false" customHeight="true" outlineLevel="0" collapsed="false">
      <c r="A9959" s="1" t="s">
        <v>20429</v>
      </c>
      <c r="B9959" s="1" t="s">
        <v>7299</v>
      </c>
      <c r="C9959" s="1" t="s">
        <v>1949</v>
      </c>
      <c r="D9959" s="1" t="n">
        <v>1</v>
      </c>
      <c r="E9959" s="16" t="n">
        <v>4185.64</v>
      </c>
      <c r="F9959" s="17" t="n">
        <v>0.1</v>
      </c>
      <c r="G9959" s="16" t="n">
        <v>3767.08</v>
      </c>
      <c r="I9959" s="1" t="str">
        <f aca="false">INDEX(Products!$C$2:$C$51,MATCH(C9959,Products!$A$2:$A$51,0))</f>
        <v>Fashion</v>
      </c>
      <c r="J9959" s="1" t="str">
        <f aca="false">INDEX(Orders!$E$2:$E$8001,MATCH(B9959,Orders!$A$2:$A$8001,0))</f>
        <v>Delivered</v>
      </c>
      <c r="K9959" s="1" t="str">
        <f aca="false">LEFT(INDEX(Orders!$C$2:$C$8001,MATCH(B9959,Orders!$A$2:$A$8001,0)),7)</f>
        <v>2025-06</v>
      </c>
    </row>
    <row r="9960" customFormat="false" ht="15" hidden="false" customHeight="true" outlineLevel="0" collapsed="false">
      <c r="A9960" s="1" t="s">
        <v>20430</v>
      </c>
      <c r="B9960" s="1" t="s">
        <v>7299</v>
      </c>
      <c r="C9960" s="1" t="s">
        <v>2006</v>
      </c>
      <c r="D9960" s="1" t="n">
        <v>1</v>
      </c>
      <c r="E9960" s="16" t="n">
        <v>482.17</v>
      </c>
      <c r="F9960" s="17" t="n">
        <v>0.05</v>
      </c>
      <c r="G9960" s="16" t="n">
        <v>458.06</v>
      </c>
      <c r="I9960" s="1" t="str">
        <f aca="false">INDEX(Products!$C$2:$C$51,MATCH(C9960,Products!$A$2:$A$51,0))</f>
        <v>Books &amp; Stationery</v>
      </c>
      <c r="J9960" s="1" t="str">
        <f aca="false">INDEX(Orders!$E$2:$E$8001,MATCH(B9960,Orders!$A$2:$A$8001,0))</f>
        <v>Delivered</v>
      </c>
      <c r="K9960" s="1" t="str">
        <f aca="false">LEFT(INDEX(Orders!$C$2:$C$8001,MATCH(B9960,Orders!$A$2:$A$8001,0)),7)</f>
        <v>2025-06</v>
      </c>
    </row>
    <row r="9961" customFormat="false" ht="15" hidden="false" customHeight="true" outlineLevel="0" collapsed="false">
      <c r="A9961" s="1" t="s">
        <v>20431</v>
      </c>
      <c r="B9961" s="1" t="s">
        <v>7300</v>
      </c>
      <c r="C9961" s="1" t="s">
        <v>2007</v>
      </c>
      <c r="D9961" s="1" t="n">
        <v>1</v>
      </c>
      <c r="E9961" s="16" t="n">
        <v>750.27</v>
      </c>
      <c r="F9961" s="17" t="n">
        <v>0.1</v>
      </c>
      <c r="G9961" s="16" t="n">
        <v>675.24</v>
      </c>
      <c r="I9961" s="1" t="str">
        <f aca="false">INDEX(Products!$C$2:$C$51,MATCH(C9961,Products!$A$2:$A$51,0))</f>
        <v>Books &amp; Stationery</v>
      </c>
      <c r="J9961" s="1" t="str">
        <f aca="false">INDEX(Orders!$E$2:$E$8001,MATCH(B9961,Orders!$A$2:$A$8001,0))</f>
        <v>Delivered</v>
      </c>
      <c r="K9961" s="1" t="str">
        <f aca="false">LEFT(INDEX(Orders!$C$2:$C$8001,MATCH(B9961,Orders!$A$2:$A$8001,0)),7)</f>
        <v>2024-06</v>
      </c>
    </row>
    <row r="9962" customFormat="false" ht="15" hidden="false" customHeight="true" outlineLevel="0" collapsed="false">
      <c r="A9962" s="1" t="s">
        <v>20432</v>
      </c>
      <c r="B9962" s="1" t="s">
        <v>7300</v>
      </c>
      <c r="C9962" s="1" t="s">
        <v>2006</v>
      </c>
      <c r="D9962" s="1" t="n">
        <v>2</v>
      </c>
      <c r="E9962" s="16" t="n">
        <v>482.17</v>
      </c>
      <c r="F9962" s="17" t="n">
        <v>0.05</v>
      </c>
      <c r="G9962" s="16" t="n">
        <v>916.12</v>
      </c>
      <c r="I9962" s="1" t="str">
        <f aca="false">INDEX(Products!$C$2:$C$51,MATCH(C9962,Products!$A$2:$A$51,0))</f>
        <v>Books &amp; Stationery</v>
      </c>
      <c r="J9962" s="1" t="str">
        <f aca="false">INDEX(Orders!$E$2:$E$8001,MATCH(B9962,Orders!$A$2:$A$8001,0))</f>
        <v>Delivered</v>
      </c>
      <c r="K9962" s="1" t="str">
        <f aca="false">LEFT(INDEX(Orders!$C$2:$C$8001,MATCH(B9962,Orders!$A$2:$A$8001,0)),7)</f>
        <v>2024-06</v>
      </c>
    </row>
    <row r="9963" customFormat="false" ht="15" hidden="false" customHeight="true" outlineLevel="0" collapsed="false">
      <c r="A9963" s="1" t="s">
        <v>20433</v>
      </c>
      <c r="B9963" s="1" t="s">
        <v>7301</v>
      </c>
      <c r="C9963" s="1" t="s">
        <v>1990</v>
      </c>
      <c r="D9963" s="1" t="n">
        <v>1</v>
      </c>
      <c r="E9963" s="16" t="n">
        <v>5311.32</v>
      </c>
      <c r="F9963" s="17" t="n">
        <v>0.2</v>
      </c>
      <c r="G9963" s="16" t="n">
        <v>4249.06</v>
      </c>
      <c r="I9963" s="1" t="str">
        <f aca="false">INDEX(Products!$C$2:$C$51,MATCH(C9963,Products!$A$2:$A$51,0))</f>
        <v>Sports &amp; Fitness</v>
      </c>
      <c r="J9963" s="1" t="str">
        <f aca="false">INDEX(Orders!$E$2:$E$8001,MATCH(B9963,Orders!$A$2:$A$8001,0))</f>
        <v>Delivered</v>
      </c>
      <c r="K9963" s="1" t="str">
        <f aca="false">LEFT(INDEX(Orders!$C$2:$C$8001,MATCH(B9963,Orders!$A$2:$A$8001,0)),7)</f>
        <v>2025-04</v>
      </c>
    </row>
    <row r="9964" customFormat="false" ht="15" hidden="false" customHeight="true" outlineLevel="0" collapsed="false">
      <c r="A9964" s="1" t="s">
        <v>20434</v>
      </c>
      <c r="B9964" s="1" t="s">
        <v>7302</v>
      </c>
      <c r="C9964" s="1" t="s">
        <v>1930</v>
      </c>
      <c r="D9964" s="1" t="n">
        <v>1</v>
      </c>
      <c r="E9964" s="16" t="n">
        <v>2398.35</v>
      </c>
      <c r="F9964" s="17" t="n">
        <v>0.1</v>
      </c>
      <c r="G9964" s="16" t="n">
        <v>2158.52</v>
      </c>
      <c r="I9964" s="1" t="str">
        <f aca="false">INDEX(Products!$C$2:$C$51,MATCH(C9964,Products!$A$2:$A$51,0))</f>
        <v>Electronics</v>
      </c>
      <c r="J9964" s="1" t="str">
        <f aca="false">INDEX(Orders!$E$2:$E$8001,MATCH(B9964,Orders!$A$2:$A$8001,0))</f>
        <v>Delivered</v>
      </c>
      <c r="K9964" s="1" t="str">
        <f aca="false">LEFT(INDEX(Orders!$C$2:$C$8001,MATCH(B9964,Orders!$A$2:$A$8001,0)),7)</f>
        <v>2024-11</v>
      </c>
    </row>
    <row r="9965" customFormat="false" ht="15" hidden="false" customHeight="true" outlineLevel="0" collapsed="false">
      <c r="A9965" s="1" t="s">
        <v>20435</v>
      </c>
      <c r="B9965" s="1" t="s">
        <v>7303</v>
      </c>
      <c r="C9965" s="1" t="s">
        <v>1941</v>
      </c>
      <c r="D9965" s="1" t="n">
        <v>1</v>
      </c>
      <c r="E9965" s="16" t="n">
        <v>2757.65</v>
      </c>
      <c r="F9965" s="17" t="n">
        <v>0.05</v>
      </c>
      <c r="G9965" s="16" t="n">
        <v>2619.77</v>
      </c>
      <c r="I9965" s="1" t="str">
        <f aca="false">INDEX(Products!$C$2:$C$51,MATCH(C9965,Products!$A$2:$A$51,0))</f>
        <v>Fashion</v>
      </c>
      <c r="J9965" s="1" t="str">
        <f aca="false">INDEX(Orders!$E$2:$E$8001,MATCH(B9965,Orders!$A$2:$A$8001,0))</f>
        <v>Delivered</v>
      </c>
      <c r="K9965" s="1" t="str">
        <f aca="false">LEFT(INDEX(Orders!$C$2:$C$8001,MATCH(B9965,Orders!$A$2:$A$8001,0)),7)</f>
        <v>2025-02</v>
      </c>
    </row>
    <row r="9966" customFormat="false" ht="15" hidden="false" customHeight="true" outlineLevel="0" collapsed="false">
      <c r="A9966" s="1" t="s">
        <v>20436</v>
      </c>
      <c r="B9966" s="1" t="s">
        <v>7303</v>
      </c>
      <c r="C9966" s="1" t="s">
        <v>1976</v>
      </c>
      <c r="D9966" s="1" t="n">
        <v>3</v>
      </c>
      <c r="E9966" s="16" t="n">
        <v>1603.35</v>
      </c>
      <c r="F9966" s="17" t="n">
        <v>0</v>
      </c>
      <c r="G9966" s="16" t="n">
        <v>4810.05</v>
      </c>
      <c r="I9966" s="1" t="str">
        <f aca="false">INDEX(Products!$C$2:$C$51,MATCH(C9966,Products!$A$2:$A$51,0))</f>
        <v>Beauty &amp; Personal Care</v>
      </c>
      <c r="J9966" s="1" t="str">
        <f aca="false">INDEX(Orders!$E$2:$E$8001,MATCH(B9966,Orders!$A$2:$A$8001,0))</f>
        <v>Delivered</v>
      </c>
      <c r="K9966" s="1" t="str">
        <f aca="false">LEFT(INDEX(Orders!$C$2:$C$8001,MATCH(B9966,Orders!$A$2:$A$8001,0)),7)</f>
        <v>2025-02</v>
      </c>
    </row>
    <row r="9967" customFormat="false" ht="15" hidden="false" customHeight="true" outlineLevel="0" collapsed="false">
      <c r="A9967" s="1" t="s">
        <v>20437</v>
      </c>
      <c r="B9967" s="1" t="s">
        <v>7304</v>
      </c>
      <c r="C9967" s="1" t="s">
        <v>1975</v>
      </c>
      <c r="D9967" s="1" t="n">
        <v>1</v>
      </c>
      <c r="E9967" s="16" t="n">
        <v>862.99</v>
      </c>
      <c r="F9967" s="17" t="n">
        <v>0.05</v>
      </c>
      <c r="G9967" s="16" t="n">
        <v>819.84</v>
      </c>
      <c r="I9967" s="1" t="str">
        <f aca="false">INDEX(Products!$C$2:$C$51,MATCH(C9967,Products!$A$2:$A$51,0))</f>
        <v>Beauty &amp; Personal Care</v>
      </c>
      <c r="J9967" s="1" t="str">
        <f aca="false">INDEX(Orders!$E$2:$E$8001,MATCH(B9967,Orders!$A$2:$A$8001,0))</f>
        <v>Delivered</v>
      </c>
      <c r="K9967" s="1" t="str">
        <f aca="false">LEFT(INDEX(Orders!$C$2:$C$8001,MATCH(B9967,Orders!$A$2:$A$8001,0)),7)</f>
        <v>2024-12</v>
      </c>
    </row>
    <row r="9968" customFormat="false" ht="15" hidden="false" customHeight="true" outlineLevel="0" collapsed="false">
      <c r="A9968" s="1" t="s">
        <v>20438</v>
      </c>
      <c r="B9968" s="1" t="s">
        <v>7304</v>
      </c>
      <c r="C9968" s="1" t="s">
        <v>1940</v>
      </c>
      <c r="D9968" s="1" t="n">
        <v>1</v>
      </c>
      <c r="E9968" s="16" t="n">
        <v>2374.52</v>
      </c>
      <c r="F9968" s="17" t="n">
        <v>0.05</v>
      </c>
      <c r="G9968" s="16" t="n">
        <v>2255.79</v>
      </c>
      <c r="I9968" s="1" t="str">
        <f aca="false">INDEX(Products!$C$2:$C$51,MATCH(C9968,Products!$A$2:$A$51,0))</f>
        <v>Fashion</v>
      </c>
      <c r="J9968" s="1" t="str">
        <f aca="false">INDEX(Orders!$E$2:$E$8001,MATCH(B9968,Orders!$A$2:$A$8001,0))</f>
        <v>Delivered</v>
      </c>
      <c r="K9968" s="1" t="str">
        <f aca="false">LEFT(INDEX(Orders!$C$2:$C$8001,MATCH(B9968,Orders!$A$2:$A$8001,0)),7)</f>
        <v>2024-12</v>
      </c>
    </row>
    <row r="9969" customFormat="false" ht="15" hidden="false" customHeight="true" outlineLevel="0" collapsed="false">
      <c r="A9969" s="1" t="s">
        <v>20439</v>
      </c>
      <c r="B9969" s="1" t="s">
        <v>7304</v>
      </c>
      <c r="C9969" s="1" t="s">
        <v>1976</v>
      </c>
      <c r="D9969" s="1" t="n">
        <v>1</v>
      </c>
      <c r="E9969" s="16" t="n">
        <v>1603.35</v>
      </c>
      <c r="F9969" s="17" t="n">
        <v>0</v>
      </c>
      <c r="G9969" s="16" t="n">
        <v>1603.35</v>
      </c>
      <c r="I9969" s="1" t="str">
        <f aca="false">INDEX(Products!$C$2:$C$51,MATCH(C9969,Products!$A$2:$A$51,0))</f>
        <v>Beauty &amp; Personal Care</v>
      </c>
      <c r="J9969" s="1" t="str">
        <f aca="false">INDEX(Orders!$E$2:$E$8001,MATCH(B9969,Orders!$A$2:$A$8001,0))</f>
        <v>Delivered</v>
      </c>
      <c r="K9969" s="1" t="str">
        <f aca="false">LEFT(INDEX(Orders!$C$2:$C$8001,MATCH(B9969,Orders!$A$2:$A$8001,0)),7)</f>
        <v>2024-12</v>
      </c>
    </row>
    <row r="9970" customFormat="false" ht="15" hidden="false" customHeight="true" outlineLevel="0" collapsed="false">
      <c r="A9970" s="1" t="s">
        <v>20440</v>
      </c>
      <c r="B9970" s="1" t="s">
        <v>7305</v>
      </c>
      <c r="C9970" s="1" t="s">
        <v>2006</v>
      </c>
      <c r="D9970" s="1" t="n">
        <v>1</v>
      </c>
      <c r="E9970" s="16" t="n">
        <v>482.17</v>
      </c>
      <c r="F9970" s="17" t="n">
        <v>0</v>
      </c>
      <c r="G9970" s="16" t="n">
        <v>482.17</v>
      </c>
      <c r="I9970" s="1" t="str">
        <f aca="false">INDEX(Products!$C$2:$C$51,MATCH(C9970,Products!$A$2:$A$51,0))</f>
        <v>Books &amp; Stationery</v>
      </c>
      <c r="J9970" s="1" t="str">
        <f aca="false">INDEX(Orders!$E$2:$E$8001,MATCH(B9970,Orders!$A$2:$A$8001,0))</f>
        <v>Delivered</v>
      </c>
      <c r="K9970" s="1" t="str">
        <f aca="false">LEFT(INDEX(Orders!$C$2:$C$8001,MATCH(B9970,Orders!$A$2:$A$8001,0)),7)</f>
        <v>2024-01</v>
      </c>
    </row>
    <row r="9971" customFormat="false" ht="15" hidden="false" customHeight="true" outlineLevel="0" collapsed="false">
      <c r="A9971" s="1" t="s">
        <v>20441</v>
      </c>
      <c r="B9971" s="1" t="s">
        <v>7306</v>
      </c>
      <c r="C9971" s="1" t="s">
        <v>1975</v>
      </c>
      <c r="D9971" s="1" t="n">
        <v>1</v>
      </c>
      <c r="E9971" s="16" t="n">
        <v>862.99</v>
      </c>
      <c r="F9971" s="17" t="n">
        <v>0.15</v>
      </c>
      <c r="G9971" s="16" t="n">
        <v>733.54</v>
      </c>
      <c r="I9971" s="1" t="str">
        <f aca="false">INDEX(Products!$C$2:$C$51,MATCH(C9971,Products!$A$2:$A$51,0))</f>
        <v>Beauty &amp; Personal Care</v>
      </c>
      <c r="J9971" s="1" t="str">
        <f aca="false">INDEX(Orders!$E$2:$E$8001,MATCH(B9971,Orders!$A$2:$A$8001,0))</f>
        <v>Delivered</v>
      </c>
      <c r="K9971" s="1" t="str">
        <f aca="false">LEFT(INDEX(Orders!$C$2:$C$8001,MATCH(B9971,Orders!$A$2:$A$8001,0)),7)</f>
        <v>2024-11</v>
      </c>
    </row>
    <row r="9972" customFormat="false" ht="15" hidden="false" customHeight="true" outlineLevel="0" collapsed="false">
      <c r="A9972" s="1" t="s">
        <v>20442</v>
      </c>
      <c r="B9972" s="1" t="s">
        <v>7306</v>
      </c>
      <c r="C9972" s="1" t="s">
        <v>1937</v>
      </c>
      <c r="D9972" s="1" t="n">
        <v>1</v>
      </c>
      <c r="E9972" s="16" t="n">
        <v>1364.75</v>
      </c>
      <c r="F9972" s="17" t="n">
        <v>0.1</v>
      </c>
      <c r="G9972" s="16" t="n">
        <v>1228.28</v>
      </c>
      <c r="I9972" s="1" t="str">
        <f aca="false">INDEX(Products!$C$2:$C$51,MATCH(C9972,Products!$A$2:$A$51,0))</f>
        <v>Fashion</v>
      </c>
      <c r="J9972" s="1" t="str">
        <f aca="false">INDEX(Orders!$E$2:$E$8001,MATCH(B9972,Orders!$A$2:$A$8001,0))</f>
        <v>Delivered</v>
      </c>
      <c r="K9972" s="1" t="str">
        <f aca="false">LEFT(INDEX(Orders!$C$2:$C$8001,MATCH(B9972,Orders!$A$2:$A$8001,0)),7)</f>
        <v>2024-11</v>
      </c>
    </row>
    <row r="9973" customFormat="false" ht="15" hidden="false" customHeight="true" outlineLevel="0" collapsed="false">
      <c r="A9973" s="1" t="s">
        <v>20443</v>
      </c>
      <c r="B9973" s="1" t="s">
        <v>7306</v>
      </c>
      <c r="C9973" s="1" t="s">
        <v>1940</v>
      </c>
      <c r="D9973" s="1" t="n">
        <v>1</v>
      </c>
      <c r="E9973" s="16" t="n">
        <v>2374.52</v>
      </c>
      <c r="F9973" s="17" t="n">
        <v>0.1</v>
      </c>
      <c r="G9973" s="16" t="n">
        <v>2137.07</v>
      </c>
      <c r="I9973" s="1" t="str">
        <f aca="false">INDEX(Products!$C$2:$C$51,MATCH(C9973,Products!$A$2:$A$51,0))</f>
        <v>Fashion</v>
      </c>
      <c r="J9973" s="1" t="str">
        <f aca="false">INDEX(Orders!$E$2:$E$8001,MATCH(B9973,Orders!$A$2:$A$8001,0))</f>
        <v>Delivered</v>
      </c>
      <c r="K9973" s="1" t="str">
        <f aca="false">LEFT(INDEX(Orders!$C$2:$C$8001,MATCH(B9973,Orders!$A$2:$A$8001,0)),7)</f>
        <v>2024-11</v>
      </c>
    </row>
    <row r="9974" customFormat="false" ht="15" hidden="false" customHeight="true" outlineLevel="0" collapsed="false">
      <c r="A9974" s="1" t="s">
        <v>20444</v>
      </c>
      <c r="B9974" s="1" t="s">
        <v>7307</v>
      </c>
      <c r="C9974" s="1" t="s">
        <v>1969</v>
      </c>
      <c r="D9974" s="1" t="n">
        <v>3</v>
      </c>
      <c r="E9974" s="16" t="n">
        <v>9171.98</v>
      </c>
      <c r="F9974" s="17" t="n">
        <v>0.1</v>
      </c>
      <c r="G9974" s="16" t="n">
        <v>24764.35</v>
      </c>
      <c r="I9974" s="1" t="str">
        <f aca="false">INDEX(Products!$C$2:$C$51,MATCH(C9974,Products!$A$2:$A$51,0))</f>
        <v>Home &amp; Kitchen</v>
      </c>
      <c r="J9974" s="1" t="str">
        <f aca="false">INDEX(Orders!$E$2:$E$8001,MATCH(B9974,Orders!$A$2:$A$8001,0))</f>
        <v>Delivered</v>
      </c>
      <c r="K9974" s="1" t="str">
        <f aca="false">LEFT(INDEX(Orders!$C$2:$C$8001,MATCH(B9974,Orders!$A$2:$A$8001,0)),7)</f>
        <v>2024-05</v>
      </c>
    </row>
    <row r="9975" customFormat="false" ht="15" hidden="false" customHeight="true" outlineLevel="0" collapsed="false">
      <c r="A9975" s="1" t="s">
        <v>20445</v>
      </c>
      <c r="B9975" s="1" t="s">
        <v>7308</v>
      </c>
      <c r="C9975" s="1" t="s">
        <v>2007</v>
      </c>
      <c r="D9975" s="1" t="n">
        <v>1</v>
      </c>
      <c r="E9975" s="16" t="n">
        <v>750.27</v>
      </c>
      <c r="F9975" s="17" t="n">
        <v>0.1</v>
      </c>
      <c r="G9975" s="16" t="n">
        <v>675.24</v>
      </c>
      <c r="I9975" s="1" t="str">
        <f aca="false">INDEX(Products!$C$2:$C$51,MATCH(C9975,Products!$A$2:$A$51,0))</f>
        <v>Books &amp; Stationery</v>
      </c>
      <c r="J9975" s="1" t="str">
        <f aca="false">INDEX(Orders!$E$2:$E$8001,MATCH(B9975,Orders!$A$2:$A$8001,0))</f>
        <v>Delivered</v>
      </c>
      <c r="K9975" s="1" t="str">
        <f aca="false">LEFT(INDEX(Orders!$C$2:$C$8001,MATCH(B9975,Orders!$A$2:$A$8001,0)),7)</f>
        <v>2025-10</v>
      </c>
    </row>
    <row r="9976" customFormat="false" ht="15" hidden="false" customHeight="true" outlineLevel="0" collapsed="false">
      <c r="A9976" s="1" t="s">
        <v>20446</v>
      </c>
      <c r="B9976" s="1" t="s">
        <v>7309</v>
      </c>
      <c r="C9976" s="1" t="s">
        <v>1997</v>
      </c>
      <c r="D9976" s="1" t="n">
        <v>3</v>
      </c>
      <c r="E9976" s="16" t="n">
        <v>311.15</v>
      </c>
      <c r="F9976" s="17" t="n">
        <v>0.05</v>
      </c>
      <c r="G9976" s="16" t="n">
        <v>886.78</v>
      </c>
      <c r="I9976" s="1" t="str">
        <f aca="false">INDEX(Products!$C$2:$C$51,MATCH(C9976,Products!$A$2:$A$51,0))</f>
        <v>Sports &amp; Fitness</v>
      </c>
      <c r="J9976" s="1" t="str">
        <f aca="false">INDEX(Orders!$E$2:$E$8001,MATCH(B9976,Orders!$A$2:$A$8001,0))</f>
        <v>Delivered</v>
      </c>
      <c r="K9976" s="1" t="str">
        <f aca="false">LEFT(INDEX(Orders!$C$2:$C$8001,MATCH(B9976,Orders!$A$2:$A$8001,0)),7)</f>
        <v>2025-06</v>
      </c>
    </row>
    <row r="9977" customFormat="false" ht="15" hidden="false" customHeight="true" outlineLevel="0" collapsed="false">
      <c r="A9977" s="1" t="s">
        <v>20447</v>
      </c>
      <c r="B9977" s="1" t="s">
        <v>7310</v>
      </c>
      <c r="C9977" s="1" t="s">
        <v>1979</v>
      </c>
      <c r="D9977" s="1" t="n">
        <v>1</v>
      </c>
      <c r="E9977" s="16" t="n">
        <v>623</v>
      </c>
      <c r="F9977" s="17" t="n">
        <v>0.15</v>
      </c>
      <c r="G9977" s="16" t="n">
        <v>529.55</v>
      </c>
      <c r="I9977" s="1" t="str">
        <f aca="false">INDEX(Products!$C$2:$C$51,MATCH(C9977,Products!$A$2:$A$51,0))</f>
        <v>Beauty &amp; Personal Care</v>
      </c>
      <c r="J9977" s="1" t="str">
        <f aca="false">INDEX(Orders!$E$2:$E$8001,MATCH(B9977,Orders!$A$2:$A$8001,0))</f>
        <v>Delivered</v>
      </c>
      <c r="K9977" s="1" t="str">
        <f aca="false">LEFT(INDEX(Orders!$C$2:$C$8001,MATCH(B9977,Orders!$A$2:$A$8001,0)),7)</f>
        <v>2025-05</v>
      </c>
    </row>
    <row r="9978" customFormat="false" ht="15" hidden="false" customHeight="true" outlineLevel="0" collapsed="false">
      <c r="A9978" s="1" t="s">
        <v>20448</v>
      </c>
      <c r="B9978" s="1" t="s">
        <v>7310</v>
      </c>
      <c r="C9978" s="1" t="s">
        <v>2000</v>
      </c>
      <c r="D9978" s="1" t="n">
        <v>1</v>
      </c>
      <c r="E9978" s="16" t="n">
        <v>425.08</v>
      </c>
      <c r="F9978" s="17" t="n">
        <v>0.2</v>
      </c>
      <c r="G9978" s="16" t="n">
        <v>340.06</v>
      </c>
      <c r="I9978" s="1" t="str">
        <f aca="false">INDEX(Products!$C$2:$C$51,MATCH(C9978,Products!$A$2:$A$51,0))</f>
        <v>Books &amp; Stationery</v>
      </c>
      <c r="J9978" s="1" t="str">
        <f aca="false">INDEX(Orders!$E$2:$E$8001,MATCH(B9978,Orders!$A$2:$A$8001,0))</f>
        <v>Delivered</v>
      </c>
      <c r="K9978" s="1" t="str">
        <f aca="false">LEFT(INDEX(Orders!$C$2:$C$8001,MATCH(B9978,Orders!$A$2:$A$8001,0)),7)</f>
        <v>2025-05</v>
      </c>
    </row>
    <row r="9979" customFormat="false" ht="15" hidden="false" customHeight="true" outlineLevel="0" collapsed="false">
      <c r="A9979" s="1" t="s">
        <v>20449</v>
      </c>
      <c r="B9979" s="1" t="s">
        <v>7310</v>
      </c>
      <c r="C9979" s="1" t="s">
        <v>1984</v>
      </c>
      <c r="D9979" s="1" t="n">
        <v>1</v>
      </c>
      <c r="E9979" s="16" t="n">
        <v>1134.82</v>
      </c>
      <c r="F9979" s="17" t="n">
        <v>0</v>
      </c>
      <c r="G9979" s="16" t="n">
        <v>1134.82</v>
      </c>
      <c r="I9979" s="1" t="str">
        <f aca="false">INDEX(Products!$C$2:$C$51,MATCH(C9979,Products!$A$2:$A$51,0))</f>
        <v>Beauty &amp; Personal Care</v>
      </c>
      <c r="J9979" s="1" t="str">
        <f aca="false">INDEX(Orders!$E$2:$E$8001,MATCH(B9979,Orders!$A$2:$A$8001,0))</f>
        <v>Delivered</v>
      </c>
      <c r="K9979" s="1" t="str">
        <f aca="false">LEFT(INDEX(Orders!$C$2:$C$8001,MATCH(B9979,Orders!$A$2:$A$8001,0)),7)</f>
        <v>2025-05</v>
      </c>
    </row>
    <row r="9980" customFormat="false" ht="15" hidden="false" customHeight="true" outlineLevel="0" collapsed="false">
      <c r="A9980" s="1" t="s">
        <v>20450</v>
      </c>
      <c r="B9980" s="1" t="s">
        <v>7310</v>
      </c>
      <c r="C9980" s="1" t="s">
        <v>1924</v>
      </c>
      <c r="D9980" s="1" t="n">
        <v>1</v>
      </c>
      <c r="E9980" s="16" t="n">
        <v>1971</v>
      </c>
      <c r="F9980" s="17" t="n">
        <v>0.1</v>
      </c>
      <c r="G9980" s="16" t="n">
        <v>1773.9</v>
      </c>
      <c r="I9980" s="1" t="str">
        <f aca="false">INDEX(Products!$C$2:$C$51,MATCH(C9980,Products!$A$2:$A$51,0))</f>
        <v>Electronics</v>
      </c>
      <c r="J9980" s="1" t="str">
        <f aca="false">INDEX(Orders!$E$2:$E$8001,MATCH(B9980,Orders!$A$2:$A$8001,0))</f>
        <v>Delivered</v>
      </c>
      <c r="K9980" s="1" t="str">
        <f aca="false">LEFT(INDEX(Orders!$C$2:$C$8001,MATCH(B9980,Orders!$A$2:$A$8001,0)),7)</f>
        <v>2025-05</v>
      </c>
    </row>
    <row r="9981" customFormat="false" ht="15" hidden="false" customHeight="true" outlineLevel="0" collapsed="false">
      <c r="A9981" s="1" t="s">
        <v>20451</v>
      </c>
      <c r="B9981" s="1" t="s">
        <v>7311</v>
      </c>
      <c r="C9981" s="1" t="s">
        <v>2000</v>
      </c>
      <c r="D9981" s="1" t="n">
        <v>1</v>
      </c>
      <c r="E9981" s="16" t="n">
        <v>425.08</v>
      </c>
      <c r="F9981" s="17" t="n">
        <v>0.15</v>
      </c>
      <c r="G9981" s="16" t="n">
        <v>361.32</v>
      </c>
      <c r="I9981" s="1" t="str">
        <f aca="false">INDEX(Products!$C$2:$C$51,MATCH(C9981,Products!$A$2:$A$51,0))</f>
        <v>Books &amp; Stationery</v>
      </c>
      <c r="J9981" s="1" t="str">
        <f aca="false">INDEX(Orders!$E$2:$E$8001,MATCH(B9981,Orders!$A$2:$A$8001,0))</f>
        <v>Delivered</v>
      </c>
      <c r="K9981" s="1" t="str">
        <f aca="false">LEFT(INDEX(Orders!$C$2:$C$8001,MATCH(B9981,Orders!$A$2:$A$8001,0)),7)</f>
        <v>2025-09</v>
      </c>
    </row>
    <row r="9982" customFormat="false" ht="15" hidden="false" customHeight="true" outlineLevel="0" collapsed="false">
      <c r="A9982" s="1" t="s">
        <v>20452</v>
      </c>
      <c r="B9982" s="1" t="s">
        <v>7311</v>
      </c>
      <c r="C9982" s="1" t="s">
        <v>1979</v>
      </c>
      <c r="D9982" s="1" t="n">
        <v>1</v>
      </c>
      <c r="E9982" s="16" t="n">
        <v>623</v>
      </c>
      <c r="F9982" s="17" t="n">
        <v>0</v>
      </c>
      <c r="G9982" s="16" t="n">
        <v>623</v>
      </c>
      <c r="I9982" s="1" t="str">
        <f aca="false">INDEX(Products!$C$2:$C$51,MATCH(C9982,Products!$A$2:$A$51,0))</f>
        <v>Beauty &amp; Personal Care</v>
      </c>
      <c r="J9982" s="1" t="str">
        <f aca="false">INDEX(Orders!$E$2:$E$8001,MATCH(B9982,Orders!$A$2:$A$8001,0))</f>
        <v>Delivered</v>
      </c>
      <c r="K9982" s="1" t="str">
        <f aca="false">LEFT(INDEX(Orders!$C$2:$C$8001,MATCH(B9982,Orders!$A$2:$A$8001,0)),7)</f>
        <v>2025-09</v>
      </c>
    </row>
    <row r="9983" customFormat="false" ht="15" hidden="false" customHeight="true" outlineLevel="0" collapsed="false">
      <c r="A9983" s="1" t="s">
        <v>20453</v>
      </c>
      <c r="B9983" s="1" t="s">
        <v>7311</v>
      </c>
      <c r="C9983" s="1" t="s">
        <v>1975</v>
      </c>
      <c r="D9983" s="1" t="n">
        <v>1</v>
      </c>
      <c r="E9983" s="16" t="n">
        <v>862.99</v>
      </c>
      <c r="F9983" s="17" t="n">
        <v>0.15</v>
      </c>
      <c r="G9983" s="16" t="n">
        <v>733.54</v>
      </c>
      <c r="I9983" s="1" t="str">
        <f aca="false">INDEX(Products!$C$2:$C$51,MATCH(C9983,Products!$A$2:$A$51,0))</f>
        <v>Beauty &amp; Personal Care</v>
      </c>
      <c r="J9983" s="1" t="str">
        <f aca="false">INDEX(Orders!$E$2:$E$8001,MATCH(B9983,Orders!$A$2:$A$8001,0))</f>
        <v>Delivered</v>
      </c>
      <c r="K9983" s="1" t="str">
        <f aca="false">LEFT(INDEX(Orders!$C$2:$C$8001,MATCH(B9983,Orders!$A$2:$A$8001,0)),7)</f>
        <v>2025-09</v>
      </c>
    </row>
    <row r="9984" customFormat="false" ht="15" hidden="false" customHeight="true" outlineLevel="0" collapsed="false">
      <c r="A9984" s="1" t="s">
        <v>20454</v>
      </c>
      <c r="B9984" s="1" t="s">
        <v>7312</v>
      </c>
      <c r="C9984" s="1" t="s">
        <v>2000</v>
      </c>
      <c r="D9984" s="1" t="n">
        <v>1</v>
      </c>
      <c r="E9984" s="16" t="n">
        <v>425.08</v>
      </c>
      <c r="F9984" s="17" t="n">
        <v>0</v>
      </c>
      <c r="G9984" s="16" t="n">
        <v>425.08</v>
      </c>
      <c r="I9984" s="1" t="str">
        <f aca="false">INDEX(Products!$C$2:$C$51,MATCH(C9984,Products!$A$2:$A$51,0))</f>
        <v>Books &amp; Stationery</v>
      </c>
      <c r="J9984" s="1" t="str">
        <f aca="false">INDEX(Orders!$E$2:$E$8001,MATCH(B9984,Orders!$A$2:$A$8001,0))</f>
        <v>Delivered</v>
      </c>
      <c r="K9984" s="1" t="str">
        <f aca="false">LEFT(INDEX(Orders!$C$2:$C$8001,MATCH(B9984,Orders!$A$2:$A$8001,0)),7)</f>
        <v>2025-08</v>
      </c>
    </row>
    <row r="9985" customFormat="false" ht="15" hidden="false" customHeight="true" outlineLevel="0" collapsed="false">
      <c r="A9985" s="1" t="s">
        <v>20455</v>
      </c>
      <c r="B9985" s="1" t="s">
        <v>7312</v>
      </c>
      <c r="C9985" s="1" t="s">
        <v>1979</v>
      </c>
      <c r="D9985" s="1" t="n">
        <v>1</v>
      </c>
      <c r="E9985" s="16" t="n">
        <v>623</v>
      </c>
      <c r="F9985" s="17" t="n">
        <v>0.15</v>
      </c>
      <c r="G9985" s="16" t="n">
        <v>529.55</v>
      </c>
      <c r="I9985" s="1" t="str">
        <f aca="false">INDEX(Products!$C$2:$C$51,MATCH(C9985,Products!$A$2:$A$51,0))</f>
        <v>Beauty &amp; Personal Care</v>
      </c>
      <c r="J9985" s="1" t="str">
        <f aca="false">INDEX(Orders!$E$2:$E$8001,MATCH(B9985,Orders!$A$2:$A$8001,0))</f>
        <v>Delivered</v>
      </c>
      <c r="K9985" s="1" t="str">
        <f aca="false">LEFT(INDEX(Orders!$C$2:$C$8001,MATCH(B9985,Orders!$A$2:$A$8001,0)),7)</f>
        <v>2025-08</v>
      </c>
    </row>
    <row r="9986" customFormat="false" ht="15" hidden="false" customHeight="true" outlineLevel="0" collapsed="false">
      <c r="A9986" s="1" t="s">
        <v>20456</v>
      </c>
      <c r="B9986" s="1" t="s">
        <v>7312</v>
      </c>
      <c r="C9986" s="1" t="s">
        <v>1940</v>
      </c>
      <c r="D9986" s="1" t="n">
        <v>1</v>
      </c>
      <c r="E9986" s="16" t="n">
        <v>2374.52</v>
      </c>
      <c r="F9986" s="17" t="n">
        <v>0</v>
      </c>
      <c r="G9986" s="16" t="n">
        <v>2374.52</v>
      </c>
      <c r="I9986" s="1" t="str">
        <f aca="false">INDEX(Products!$C$2:$C$51,MATCH(C9986,Products!$A$2:$A$51,0))</f>
        <v>Fashion</v>
      </c>
      <c r="J9986" s="1" t="str">
        <f aca="false">INDEX(Orders!$E$2:$E$8001,MATCH(B9986,Orders!$A$2:$A$8001,0))</f>
        <v>Delivered</v>
      </c>
      <c r="K9986" s="1" t="str">
        <f aca="false">LEFT(INDEX(Orders!$C$2:$C$8001,MATCH(B9986,Orders!$A$2:$A$8001,0)),7)</f>
        <v>2025-08</v>
      </c>
    </row>
    <row r="9987" customFormat="false" ht="15" hidden="false" customHeight="true" outlineLevel="0" collapsed="false">
      <c r="A9987" s="1" t="s">
        <v>20457</v>
      </c>
      <c r="B9987" s="1" t="s">
        <v>7313</v>
      </c>
      <c r="C9987" s="1" t="s">
        <v>1930</v>
      </c>
      <c r="D9987" s="1" t="n">
        <v>1</v>
      </c>
      <c r="E9987" s="16" t="n">
        <v>2398.35</v>
      </c>
      <c r="F9987" s="17" t="n">
        <v>0.15</v>
      </c>
      <c r="G9987" s="16" t="n">
        <v>2038.6</v>
      </c>
      <c r="I9987" s="1" t="str">
        <f aca="false">INDEX(Products!$C$2:$C$51,MATCH(C9987,Products!$A$2:$A$51,0))</f>
        <v>Electronics</v>
      </c>
      <c r="J9987" s="1" t="str">
        <f aca="false">INDEX(Orders!$E$2:$E$8001,MATCH(B9987,Orders!$A$2:$A$8001,0))</f>
        <v>Delivered</v>
      </c>
      <c r="K9987" s="1" t="str">
        <f aca="false">LEFT(INDEX(Orders!$C$2:$C$8001,MATCH(B9987,Orders!$A$2:$A$8001,0)),7)</f>
        <v>2024-12</v>
      </c>
    </row>
    <row r="9988" customFormat="false" ht="15" hidden="false" customHeight="true" outlineLevel="0" collapsed="false">
      <c r="A9988" s="1" t="s">
        <v>20458</v>
      </c>
      <c r="B9988" s="1" t="s">
        <v>7314</v>
      </c>
      <c r="C9988" s="1" t="s">
        <v>1997</v>
      </c>
      <c r="D9988" s="1" t="n">
        <v>2</v>
      </c>
      <c r="E9988" s="16" t="n">
        <v>311.15</v>
      </c>
      <c r="F9988" s="17" t="n">
        <v>0</v>
      </c>
      <c r="G9988" s="16" t="n">
        <v>622.3</v>
      </c>
      <c r="I9988" s="1" t="str">
        <f aca="false">INDEX(Products!$C$2:$C$51,MATCH(C9988,Products!$A$2:$A$51,0))</f>
        <v>Sports &amp; Fitness</v>
      </c>
      <c r="J9988" s="1" t="str">
        <f aca="false">INDEX(Orders!$E$2:$E$8001,MATCH(B9988,Orders!$A$2:$A$8001,0))</f>
        <v>Delivered</v>
      </c>
      <c r="K9988" s="1" t="str">
        <f aca="false">LEFT(INDEX(Orders!$C$2:$C$8001,MATCH(B9988,Orders!$A$2:$A$8001,0)),7)</f>
        <v>2025-04</v>
      </c>
    </row>
    <row r="9989" customFormat="false" ht="15" hidden="false" customHeight="true" outlineLevel="0" collapsed="false">
      <c r="A9989" s="1" t="s">
        <v>20459</v>
      </c>
      <c r="B9989" s="1" t="s">
        <v>7315</v>
      </c>
      <c r="C9989" s="1" t="s">
        <v>1990</v>
      </c>
      <c r="D9989" s="1" t="n">
        <v>1</v>
      </c>
      <c r="E9989" s="16" t="n">
        <v>5311.32</v>
      </c>
      <c r="F9989" s="17" t="n">
        <v>0</v>
      </c>
      <c r="G9989" s="16" t="n">
        <v>5311.32</v>
      </c>
      <c r="I9989" s="1" t="str">
        <f aca="false">INDEX(Products!$C$2:$C$51,MATCH(C9989,Products!$A$2:$A$51,0))</f>
        <v>Sports &amp; Fitness</v>
      </c>
      <c r="J9989" s="1" t="str">
        <f aca="false">INDEX(Orders!$E$2:$E$8001,MATCH(B9989,Orders!$A$2:$A$8001,0))</f>
        <v>Delivered</v>
      </c>
      <c r="K9989" s="1" t="str">
        <f aca="false">LEFT(INDEX(Orders!$C$2:$C$8001,MATCH(B9989,Orders!$A$2:$A$8001,0)),7)</f>
        <v>2024-10</v>
      </c>
    </row>
    <row r="9990" customFormat="false" ht="15" hidden="false" customHeight="true" outlineLevel="0" collapsed="false">
      <c r="A9990" s="1" t="s">
        <v>20460</v>
      </c>
      <c r="B9990" s="1" t="s">
        <v>7315</v>
      </c>
      <c r="C9990" s="1" t="s">
        <v>1940</v>
      </c>
      <c r="D9990" s="1" t="n">
        <v>1</v>
      </c>
      <c r="E9990" s="16" t="n">
        <v>2374.52</v>
      </c>
      <c r="F9990" s="17" t="n">
        <v>0.15</v>
      </c>
      <c r="G9990" s="16" t="n">
        <v>2018.34</v>
      </c>
      <c r="I9990" s="1" t="str">
        <f aca="false">INDEX(Products!$C$2:$C$51,MATCH(C9990,Products!$A$2:$A$51,0))</f>
        <v>Fashion</v>
      </c>
      <c r="J9990" s="1" t="str">
        <f aca="false">INDEX(Orders!$E$2:$E$8001,MATCH(B9990,Orders!$A$2:$A$8001,0))</f>
        <v>Delivered</v>
      </c>
      <c r="K9990" s="1" t="str">
        <f aca="false">LEFT(INDEX(Orders!$C$2:$C$8001,MATCH(B9990,Orders!$A$2:$A$8001,0)),7)</f>
        <v>2024-10</v>
      </c>
    </row>
    <row r="9991" customFormat="false" ht="15" hidden="false" customHeight="true" outlineLevel="0" collapsed="false">
      <c r="A9991" s="1" t="s">
        <v>20461</v>
      </c>
      <c r="B9991" s="1" t="s">
        <v>7315</v>
      </c>
      <c r="C9991" s="1" t="s">
        <v>1997</v>
      </c>
      <c r="D9991" s="1" t="n">
        <v>3</v>
      </c>
      <c r="E9991" s="16" t="n">
        <v>311.15</v>
      </c>
      <c r="F9991" s="17" t="n">
        <v>0.1</v>
      </c>
      <c r="G9991" s="16" t="n">
        <v>840.1</v>
      </c>
      <c r="I9991" s="1" t="str">
        <f aca="false">INDEX(Products!$C$2:$C$51,MATCH(C9991,Products!$A$2:$A$51,0))</f>
        <v>Sports &amp; Fitness</v>
      </c>
      <c r="J9991" s="1" t="str">
        <f aca="false">INDEX(Orders!$E$2:$E$8001,MATCH(B9991,Orders!$A$2:$A$8001,0))</f>
        <v>Delivered</v>
      </c>
      <c r="K9991" s="1" t="str">
        <f aca="false">LEFT(INDEX(Orders!$C$2:$C$8001,MATCH(B9991,Orders!$A$2:$A$8001,0)),7)</f>
        <v>2024-10</v>
      </c>
    </row>
    <row r="9992" customFormat="false" ht="15" hidden="false" customHeight="true" outlineLevel="0" collapsed="false">
      <c r="A9992" s="1" t="s">
        <v>20462</v>
      </c>
      <c r="B9992" s="1" t="s">
        <v>7316</v>
      </c>
      <c r="C9992" s="1" t="s">
        <v>1979</v>
      </c>
      <c r="D9992" s="1" t="n">
        <v>1</v>
      </c>
      <c r="E9992" s="16" t="n">
        <v>623</v>
      </c>
      <c r="F9992" s="17" t="n">
        <v>0</v>
      </c>
      <c r="G9992" s="16" t="n">
        <v>623</v>
      </c>
      <c r="I9992" s="1" t="str">
        <f aca="false">INDEX(Products!$C$2:$C$51,MATCH(C9992,Products!$A$2:$A$51,0))</f>
        <v>Beauty &amp; Personal Care</v>
      </c>
      <c r="J9992" s="1" t="str">
        <f aca="false">INDEX(Orders!$E$2:$E$8001,MATCH(B9992,Orders!$A$2:$A$8001,0))</f>
        <v>Delivered</v>
      </c>
      <c r="K9992" s="1" t="str">
        <f aca="false">LEFT(INDEX(Orders!$C$2:$C$8001,MATCH(B9992,Orders!$A$2:$A$8001,0)),7)</f>
        <v>2025-03</v>
      </c>
    </row>
    <row r="9993" customFormat="false" ht="15" hidden="false" customHeight="true" outlineLevel="0" collapsed="false">
      <c r="A9993" s="1" t="s">
        <v>20463</v>
      </c>
      <c r="B9993" s="1" t="s">
        <v>7317</v>
      </c>
      <c r="C9993" s="1" t="s">
        <v>2006</v>
      </c>
      <c r="D9993" s="1" t="n">
        <v>1</v>
      </c>
      <c r="E9993" s="16" t="n">
        <v>482.17</v>
      </c>
      <c r="F9993" s="17" t="n">
        <v>0.05</v>
      </c>
      <c r="G9993" s="16" t="n">
        <v>458.06</v>
      </c>
      <c r="I9993" s="1" t="str">
        <f aca="false">INDEX(Products!$C$2:$C$51,MATCH(C9993,Products!$A$2:$A$51,0))</f>
        <v>Books &amp; Stationery</v>
      </c>
      <c r="J9993" s="1" t="str">
        <f aca="false">INDEX(Orders!$E$2:$E$8001,MATCH(B9993,Orders!$A$2:$A$8001,0))</f>
        <v>Cancelled</v>
      </c>
      <c r="K9993" s="1" t="str">
        <f aca="false">LEFT(INDEX(Orders!$C$2:$C$8001,MATCH(B9993,Orders!$A$2:$A$8001,0)),7)</f>
        <v>2025-08</v>
      </c>
    </row>
    <row r="9994" customFormat="false" ht="15" hidden="false" customHeight="true" outlineLevel="0" collapsed="false">
      <c r="A9994" s="1" t="s">
        <v>20464</v>
      </c>
      <c r="B9994" s="1" t="s">
        <v>7317</v>
      </c>
      <c r="C9994" s="1" t="s">
        <v>1975</v>
      </c>
      <c r="D9994" s="1" t="n">
        <v>1</v>
      </c>
      <c r="E9994" s="16" t="n">
        <v>862.99</v>
      </c>
      <c r="F9994" s="17" t="n">
        <v>0.05</v>
      </c>
      <c r="G9994" s="16" t="n">
        <v>819.84</v>
      </c>
      <c r="I9994" s="1" t="str">
        <f aca="false">INDEX(Products!$C$2:$C$51,MATCH(C9994,Products!$A$2:$A$51,0))</f>
        <v>Beauty &amp; Personal Care</v>
      </c>
      <c r="J9994" s="1" t="str">
        <f aca="false">INDEX(Orders!$E$2:$E$8001,MATCH(B9994,Orders!$A$2:$A$8001,0))</f>
        <v>Cancelled</v>
      </c>
      <c r="K9994" s="1" t="str">
        <f aca="false">LEFT(INDEX(Orders!$C$2:$C$8001,MATCH(B9994,Orders!$A$2:$A$8001,0)),7)</f>
        <v>2025-08</v>
      </c>
    </row>
    <row r="9995" customFormat="false" ht="15" hidden="false" customHeight="true" outlineLevel="0" collapsed="false">
      <c r="A9995" s="1" t="s">
        <v>20465</v>
      </c>
      <c r="B9995" s="1" t="s">
        <v>7318</v>
      </c>
      <c r="C9995" s="1" t="s">
        <v>1979</v>
      </c>
      <c r="D9995" s="1" t="n">
        <v>1</v>
      </c>
      <c r="E9995" s="16" t="n">
        <v>623</v>
      </c>
      <c r="F9995" s="17" t="n">
        <v>0.1</v>
      </c>
      <c r="G9995" s="16" t="n">
        <v>560.7</v>
      </c>
      <c r="I9995" s="1" t="str">
        <f aca="false">INDEX(Products!$C$2:$C$51,MATCH(C9995,Products!$A$2:$A$51,0))</f>
        <v>Beauty &amp; Personal Care</v>
      </c>
      <c r="J9995" s="1" t="str">
        <f aca="false">INDEX(Orders!$E$2:$E$8001,MATCH(B9995,Orders!$A$2:$A$8001,0))</f>
        <v>Returned</v>
      </c>
      <c r="K9995" s="1" t="str">
        <f aca="false">LEFT(INDEX(Orders!$C$2:$C$8001,MATCH(B9995,Orders!$A$2:$A$8001,0)),7)</f>
        <v>2025-09</v>
      </c>
    </row>
    <row r="9996" customFormat="false" ht="15" hidden="false" customHeight="true" outlineLevel="0" collapsed="false">
      <c r="A9996" s="1" t="s">
        <v>20466</v>
      </c>
      <c r="B9996" s="1" t="s">
        <v>7318</v>
      </c>
      <c r="C9996" s="1" t="s">
        <v>1940</v>
      </c>
      <c r="D9996" s="1" t="n">
        <v>1</v>
      </c>
      <c r="E9996" s="16" t="n">
        <v>2374.52</v>
      </c>
      <c r="F9996" s="17" t="n">
        <v>0.05</v>
      </c>
      <c r="G9996" s="16" t="n">
        <v>2255.79</v>
      </c>
      <c r="I9996" s="1" t="str">
        <f aca="false">INDEX(Products!$C$2:$C$51,MATCH(C9996,Products!$A$2:$A$51,0))</f>
        <v>Fashion</v>
      </c>
      <c r="J9996" s="1" t="str">
        <f aca="false">INDEX(Orders!$E$2:$E$8001,MATCH(B9996,Orders!$A$2:$A$8001,0))</f>
        <v>Returned</v>
      </c>
      <c r="K9996" s="1" t="str">
        <f aca="false">LEFT(INDEX(Orders!$C$2:$C$8001,MATCH(B9996,Orders!$A$2:$A$8001,0)),7)</f>
        <v>2025-09</v>
      </c>
    </row>
    <row r="9997" customFormat="false" ht="15" hidden="false" customHeight="true" outlineLevel="0" collapsed="false">
      <c r="A9997" s="1" t="s">
        <v>20467</v>
      </c>
      <c r="B9997" s="1" t="s">
        <v>7319</v>
      </c>
      <c r="C9997" s="1" t="s">
        <v>1937</v>
      </c>
      <c r="D9997" s="1" t="n">
        <v>1</v>
      </c>
      <c r="E9997" s="16" t="n">
        <v>1364.75</v>
      </c>
      <c r="F9997" s="17" t="n">
        <v>0</v>
      </c>
      <c r="G9997" s="16" t="n">
        <v>1364.75</v>
      </c>
      <c r="I9997" s="1" t="str">
        <f aca="false">INDEX(Products!$C$2:$C$51,MATCH(C9997,Products!$A$2:$A$51,0))</f>
        <v>Fashion</v>
      </c>
      <c r="J9997" s="1" t="str">
        <f aca="false">INDEX(Orders!$E$2:$E$8001,MATCH(B9997,Orders!$A$2:$A$8001,0))</f>
        <v>Delivered</v>
      </c>
      <c r="K9997" s="1" t="str">
        <f aca="false">LEFT(INDEX(Orders!$C$2:$C$8001,MATCH(B9997,Orders!$A$2:$A$8001,0)),7)</f>
        <v>2025-05</v>
      </c>
    </row>
    <row r="9998" customFormat="false" ht="15" hidden="false" customHeight="true" outlineLevel="0" collapsed="false">
      <c r="A9998" s="1" t="s">
        <v>20468</v>
      </c>
      <c r="B9998" s="1" t="s">
        <v>7319</v>
      </c>
      <c r="C9998" s="1" t="s">
        <v>1980</v>
      </c>
      <c r="D9998" s="1" t="n">
        <v>1</v>
      </c>
      <c r="E9998" s="16" t="n">
        <v>2299.69</v>
      </c>
      <c r="F9998" s="17" t="n">
        <v>0</v>
      </c>
      <c r="G9998" s="16" t="n">
        <v>2299.69</v>
      </c>
      <c r="I9998" s="1" t="str">
        <f aca="false">INDEX(Products!$C$2:$C$51,MATCH(C9998,Products!$A$2:$A$51,0))</f>
        <v>Beauty &amp; Personal Care</v>
      </c>
      <c r="J9998" s="1" t="str">
        <f aca="false">INDEX(Orders!$E$2:$E$8001,MATCH(B9998,Orders!$A$2:$A$8001,0))</f>
        <v>Delivered</v>
      </c>
      <c r="K9998" s="1" t="str">
        <f aca="false">LEFT(INDEX(Orders!$C$2:$C$8001,MATCH(B9998,Orders!$A$2:$A$8001,0)),7)</f>
        <v>2025-05</v>
      </c>
    </row>
    <row r="9999" customFormat="false" ht="15" hidden="false" customHeight="true" outlineLevel="0" collapsed="false">
      <c r="A9999" s="1" t="s">
        <v>20469</v>
      </c>
      <c r="B9999" s="1" t="s">
        <v>7319</v>
      </c>
      <c r="C9999" s="1" t="s">
        <v>1930</v>
      </c>
      <c r="D9999" s="1" t="n">
        <v>1</v>
      </c>
      <c r="E9999" s="16" t="n">
        <v>2398.35</v>
      </c>
      <c r="F9999" s="17" t="n">
        <v>0</v>
      </c>
      <c r="G9999" s="16" t="n">
        <v>2398.35</v>
      </c>
      <c r="I9999" s="1" t="str">
        <f aca="false">INDEX(Products!$C$2:$C$51,MATCH(C9999,Products!$A$2:$A$51,0))</f>
        <v>Electronics</v>
      </c>
      <c r="J9999" s="1" t="str">
        <f aca="false">INDEX(Orders!$E$2:$E$8001,MATCH(B9999,Orders!$A$2:$A$8001,0))</f>
        <v>Delivered</v>
      </c>
      <c r="K9999" s="1" t="str">
        <f aca="false">LEFT(INDEX(Orders!$C$2:$C$8001,MATCH(B9999,Orders!$A$2:$A$8001,0)),7)</f>
        <v>2025-05</v>
      </c>
    </row>
    <row r="10000" customFormat="false" ht="15" hidden="false" customHeight="true" outlineLevel="0" collapsed="false">
      <c r="A10000" s="1" t="s">
        <v>20470</v>
      </c>
      <c r="B10000" s="1" t="s">
        <v>7320</v>
      </c>
      <c r="C10000" s="1" t="s">
        <v>1940</v>
      </c>
      <c r="D10000" s="1" t="n">
        <v>1</v>
      </c>
      <c r="E10000" s="16" t="n">
        <v>2374.52</v>
      </c>
      <c r="F10000" s="17" t="n">
        <v>0.05</v>
      </c>
      <c r="G10000" s="16" t="n">
        <v>2255.79</v>
      </c>
      <c r="I10000" s="1" t="str">
        <f aca="false">INDEX(Products!$C$2:$C$51,MATCH(C10000,Products!$A$2:$A$51,0))</f>
        <v>Fashion</v>
      </c>
      <c r="J10000" s="1" t="str">
        <f aca="false">INDEX(Orders!$E$2:$E$8001,MATCH(B10000,Orders!$A$2:$A$8001,0))</f>
        <v>Delivered</v>
      </c>
      <c r="K10000" s="1" t="str">
        <f aca="false">LEFT(INDEX(Orders!$C$2:$C$8001,MATCH(B10000,Orders!$A$2:$A$8001,0)),7)</f>
        <v>2025-06</v>
      </c>
    </row>
    <row r="10001" customFormat="false" ht="15" hidden="false" customHeight="true" outlineLevel="0" collapsed="false">
      <c r="A10001" s="1" t="s">
        <v>20471</v>
      </c>
      <c r="B10001" s="1" t="s">
        <v>7320</v>
      </c>
      <c r="C10001" s="1" t="s">
        <v>1955</v>
      </c>
      <c r="D10001" s="1" t="n">
        <v>3</v>
      </c>
      <c r="E10001" s="16" t="n">
        <v>3340.76</v>
      </c>
      <c r="F10001" s="17" t="n">
        <v>0</v>
      </c>
      <c r="G10001" s="16" t="n">
        <v>10022.28</v>
      </c>
      <c r="I10001" s="1" t="str">
        <f aca="false">INDEX(Products!$C$2:$C$51,MATCH(C10001,Products!$A$2:$A$51,0))</f>
        <v>Home &amp; Kitchen</v>
      </c>
      <c r="J10001" s="1" t="str">
        <f aca="false">INDEX(Orders!$E$2:$E$8001,MATCH(B10001,Orders!$A$2:$A$8001,0))</f>
        <v>Delivered</v>
      </c>
      <c r="K10001" s="1" t="str">
        <f aca="false">LEFT(INDEX(Orders!$C$2:$C$8001,MATCH(B10001,Orders!$A$2:$A$8001,0)),7)</f>
        <v>2025-06</v>
      </c>
    </row>
    <row r="10002" customFormat="false" ht="15" hidden="false" customHeight="true" outlineLevel="0" collapsed="false">
      <c r="A10002" s="1" t="s">
        <v>20472</v>
      </c>
      <c r="B10002" s="1" t="s">
        <v>7320</v>
      </c>
      <c r="C10002" s="1" t="s">
        <v>1951</v>
      </c>
      <c r="D10002" s="1" t="n">
        <v>1</v>
      </c>
      <c r="E10002" s="16" t="n">
        <v>957.5</v>
      </c>
      <c r="F10002" s="17" t="n">
        <v>0</v>
      </c>
      <c r="G10002" s="16" t="n">
        <v>957.5</v>
      </c>
      <c r="I10002" s="1" t="str">
        <f aca="false">INDEX(Products!$C$2:$C$51,MATCH(C10002,Products!$A$2:$A$51,0))</f>
        <v>Fashion</v>
      </c>
      <c r="J10002" s="1" t="str">
        <f aca="false">INDEX(Orders!$E$2:$E$8001,MATCH(B10002,Orders!$A$2:$A$8001,0))</f>
        <v>Delivered</v>
      </c>
      <c r="K10002" s="1" t="str">
        <f aca="false">LEFT(INDEX(Orders!$C$2:$C$8001,MATCH(B10002,Orders!$A$2:$A$8001,0)),7)</f>
        <v>2025-06</v>
      </c>
    </row>
    <row r="10003" customFormat="false" ht="15" hidden="false" customHeight="true" outlineLevel="0" collapsed="false">
      <c r="A10003" s="1" t="s">
        <v>20473</v>
      </c>
      <c r="B10003" s="1" t="s">
        <v>7320</v>
      </c>
      <c r="C10003" s="1" t="s">
        <v>2007</v>
      </c>
      <c r="D10003" s="1" t="n">
        <v>1</v>
      </c>
      <c r="E10003" s="16" t="n">
        <v>750.27</v>
      </c>
      <c r="F10003" s="17" t="n">
        <v>0.2</v>
      </c>
      <c r="G10003" s="16" t="n">
        <v>600.22</v>
      </c>
      <c r="I10003" s="1" t="str">
        <f aca="false">INDEX(Products!$C$2:$C$51,MATCH(C10003,Products!$A$2:$A$51,0))</f>
        <v>Books &amp; Stationery</v>
      </c>
      <c r="J10003" s="1" t="str">
        <f aca="false">INDEX(Orders!$E$2:$E$8001,MATCH(B10003,Orders!$A$2:$A$8001,0))</f>
        <v>Delivered</v>
      </c>
      <c r="K10003" s="1" t="str">
        <f aca="false">LEFT(INDEX(Orders!$C$2:$C$8001,MATCH(B10003,Orders!$A$2:$A$8001,0)),7)</f>
        <v>2025-06</v>
      </c>
    </row>
    <row r="10004" customFormat="false" ht="15" hidden="false" customHeight="true" outlineLevel="0" collapsed="false">
      <c r="A10004" s="1" t="s">
        <v>20474</v>
      </c>
      <c r="B10004" s="1" t="s">
        <v>7321</v>
      </c>
      <c r="C10004" s="1" t="s">
        <v>2007</v>
      </c>
      <c r="D10004" s="1" t="n">
        <v>1</v>
      </c>
      <c r="E10004" s="16" t="n">
        <v>750.27</v>
      </c>
      <c r="F10004" s="17" t="n">
        <v>0.2</v>
      </c>
      <c r="G10004" s="16" t="n">
        <v>600.22</v>
      </c>
      <c r="I10004" s="1" t="str">
        <f aca="false">INDEX(Products!$C$2:$C$51,MATCH(C10004,Products!$A$2:$A$51,0))</f>
        <v>Books &amp; Stationery</v>
      </c>
      <c r="J10004" s="1" t="str">
        <f aca="false">INDEX(Orders!$E$2:$E$8001,MATCH(B10004,Orders!$A$2:$A$8001,0))</f>
        <v>Delivered</v>
      </c>
      <c r="K10004" s="1" t="str">
        <f aca="false">LEFT(INDEX(Orders!$C$2:$C$8001,MATCH(B10004,Orders!$A$2:$A$8001,0)),7)</f>
        <v>2024-04</v>
      </c>
    </row>
    <row r="10005" customFormat="false" ht="15" hidden="false" customHeight="true" outlineLevel="0" collapsed="false">
      <c r="A10005" s="1" t="s">
        <v>20475</v>
      </c>
      <c r="B10005" s="1" t="s">
        <v>7322</v>
      </c>
      <c r="C10005" s="1" t="s">
        <v>1930</v>
      </c>
      <c r="D10005" s="1" t="n">
        <v>2</v>
      </c>
      <c r="E10005" s="16" t="n">
        <v>2398.35</v>
      </c>
      <c r="F10005" s="17" t="n">
        <v>0.05</v>
      </c>
      <c r="G10005" s="16" t="n">
        <v>4556.86</v>
      </c>
      <c r="I10005" s="1" t="str">
        <f aca="false">INDEX(Products!$C$2:$C$51,MATCH(C10005,Products!$A$2:$A$51,0))</f>
        <v>Electronics</v>
      </c>
      <c r="J10005" s="1" t="str">
        <f aca="false">INDEX(Orders!$E$2:$E$8001,MATCH(B10005,Orders!$A$2:$A$8001,0))</f>
        <v>Delivered</v>
      </c>
      <c r="K10005" s="1" t="str">
        <f aca="false">LEFT(INDEX(Orders!$C$2:$C$8001,MATCH(B10005,Orders!$A$2:$A$8001,0)),7)</f>
        <v>2025-02</v>
      </c>
    </row>
    <row r="10006" customFormat="false" ht="15" hidden="false" customHeight="true" outlineLevel="0" collapsed="false">
      <c r="A10006" s="1" t="s">
        <v>20476</v>
      </c>
      <c r="B10006" s="1" t="s">
        <v>7323</v>
      </c>
      <c r="C10006" s="1" t="s">
        <v>1930</v>
      </c>
      <c r="D10006" s="1" t="n">
        <v>1</v>
      </c>
      <c r="E10006" s="16" t="n">
        <v>2398.35</v>
      </c>
      <c r="F10006" s="17" t="n">
        <v>0</v>
      </c>
      <c r="G10006" s="16" t="n">
        <v>2398.35</v>
      </c>
      <c r="I10006" s="1" t="str">
        <f aca="false">INDEX(Products!$C$2:$C$51,MATCH(C10006,Products!$A$2:$A$51,0))</f>
        <v>Electronics</v>
      </c>
      <c r="J10006" s="1" t="str">
        <f aca="false">INDEX(Orders!$E$2:$E$8001,MATCH(B10006,Orders!$A$2:$A$8001,0))</f>
        <v>Delivered</v>
      </c>
      <c r="K10006" s="1" t="str">
        <f aca="false">LEFT(INDEX(Orders!$C$2:$C$8001,MATCH(B10006,Orders!$A$2:$A$8001,0)),7)</f>
        <v>2024-11</v>
      </c>
    </row>
    <row r="10007" customFormat="false" ht="15" hidden="false" customHeight="true" outlineLevel="0" collapsed="false">
      <c r="A10007" s="1" t="s">
        <v>20477</v>
      </c>
      <c r="B10007" s="1" t="s">
        <v>7324</v>
      </c>
      <c r="C10007" s="1" t="s">
        <v>2006</v>
      </c>
      <c r="D10007" s="1" t="n">
        <v>1</v>
      </c>
      <c r="E10007" s="16" t="n">
        <v>482.17</v>
      </c>
      <c r="F10007" s="17" t="n">
        <v>0.15</v>
      </c>
      <c r="G10007" s="16" t="n">
        <v>409.84</v>
      </c>
      <c r="I10007" s="1" t="str">
        <f aca="false">INDEX(Products!$C$2:$C$51,MATCH(C10007,Products!$A$2:$A$51,0))</f>
        <v>Books &amp; Stationery</v>
      </c>
      <c r="J10007" s="1" t="str">
        <f aca="false">INDEX(Orders!$E$2:$E$8001,MATCH(B10007,Orders!$A$2:$A$8001,0))</f>
        <v>Delivered</v>
      </c>
      <c r="K10007" s="1" t="str">
        <f aca="false">LEFT(INDEX(Orders!$C$2:$C$8001,MATCH(B10007,Orders!$A$2:$A$8001,0)),7)</f>
        <v>2025-10</v>
      </c>
    </row>
    <row r="10008" customFormat="false" ht="15" hidden="false" customHeight="true" outlineLevel="0" collapsed="false">
      <c r="A10008" s="1" t="s">
        <v>20478</v>
      </c>
      <c r="B10008" s="1" t="s">
        <v>7324</v>
      </c>
      <c r="C10008" s="1" t="s">
        <v>1930</v>
      </c>
      <c r="D10008" s="1" t="n">
        <v>1</v>
      </c>
      <c r="E10008" s="16" t="n">
        <v>2398.35</v>
      </c>
      <c r="F10008" s="17" t="n">
        <v>0.05</v>
      </c>
      <c r="G10008" s="16" t="n">
        <v>2278.43</v>
      </c>
      <c r="I10008" s="1" t="str">
        <f aca="false">INDEX(Products!$C$2:$C$51,MATCH(C10008,Products!$A$2:$A$51,0))</f>
        <v>Electronics</v>
      </c>
      <c r="J10008" s="1" t="str">
        <f aca="false">INDEX(Orders!$E$2:$E$8001,MATCH(B10008,Orders!$A$2:$A$8001,0))</f>
        <v>Delivered</v>
      </c>
      <c r="K10008" s="1" t="str">
        <f aca="false">LEFT(INDEX(Orders!$C$2:$C$8001,MATCH(B10008,Orders!$A$2:$A$8001,0)),7)</f>
        <v>2025-10</v>
      </c>
    </row>
    <row r="10009" customFormat="false" ht="15" hidden="false" customHeight="true" outlineLevel="0" collapsed="false">
      <c r="A10009" s="1" t="s">
        <v>20479</v>
      </c>
      <c r="B10009" s="1" t="s">
        <v>7325</v>
      </c>
      <c r="C10009" s="1" t="s">
        <v>1924</v>
      </c>
      <c r="D10009" s="1" t="n">
        <v>1</v>
      </c>
      <c r="E10009" s="16" t="n">
        <v>1971</v>
      </c>
      <c r="F10009" s="17" t="n">
        <v>0</v>
      </c>
      <c r="G10009" s="16" t="n">
        <v>1971</v>
      </c>
      <c r="I10009" s="1" t="str">
        <f aca="false">INDEX(Products!$C$2:$C$51,MATCH(C10009,Products!$A$2:$A$51,0))</f>
        <v>Electronics</v>
      </c>
      <c r="J10009" s="1" t="str">
        <f aca="false">INDEX(Orders!$E$2:$E$8001,MATCH(B10009,Orders!$A$2:$A$8001,0))</f>
        <v>Delivered</v>
      </c>
      <c r="K10009" s="1" t="str">
        <f aca="false">LEFT(INDEX(Orders!$C$2:$C$8001,MATCH(B10009,Orders!$A$2:$A$8001,0)),7)</f>
        <v>2025-08</v>
      </c>
    </row>
    <row r="10010" customFormat="false" ht="15" hidden="false" customHeight="true" outlineLevel="0" collapsed="false">
      <c r="A10010" s="1" t="s">
        <v>20480</v>
      </c>
      <c r="B10010" s="1" t="s">
        <v>7326</v>
      </c>
      <c r="C10010" s="1" t="s">
        <v>1984</v>
      </c>
      <c r="D10010" s="1" t="n">
        <v>2</v>
      </c>
      <c r="E10010" s="16" t="n">
        <v>1134.82</v>
      </c>
      <c r="F10010" s="17" t="n">
        <v>0.2</v>
      </c>
      <c r="G10010" s="16" t="n">
        <v>1815.71</v>
      </c>
      <c r="I10010" s="1" t="str">
        <f aca="false">INDEX(Products!$C$2:$C$51,MATCH(C10010,Products!$A$2:$A$51,0))</f>
        <v>Beauty &amp; Personal Care</v>
      </c>
      <c r="J10010" s="1" t="str">
        <f aca="false">INDEX(Orders!$E$2:$E$8001,MATCH(B10010,Orders!$A$2:$A$8001,0))</f>
        <v>Delivered</v>
      </c>
      <c r="K10010" s="1" t="str">
        <f aca="false">LEFT(INDEX(Orders!$C$2:$C$8001,MATCH(B10010,Orders!$A$2:$A$8001,0)),7)</f>
        <v>2025-10</v>
      </c>
    </row>
    <row r="10011" customFormat="false" ht="15" hidden="false" customHeight="true" outlineLevel="0" collapsed="false">
      <c r="A10011" s="1" t="s">
        <v>20481</v>
      </c>
      <c r="B10011" s="1" t="s">
        <v>7327</v>
      </c>
      <c r="C10011" s="1" t="s">
        <v>1940</v>
      </c>
      <c r="D10011" s="1" t="n">
        <v>3</v>
      </c>
      <c r="E10011" s="16" t="n">
        <v>2374.52</v>
      </c>
      <c r="F10011" s="17" t="n">
        <v>0.1</v>
      </c>
      <c r="G10011" s="16" t="n">
        <v>6411.2</v>
      </c>
      <c r="I10011" s="1" t="str">
        <f aca="false">INDEX(Products!$C$2:$C$51,MATCH(C10011,Products!$A$2:$A$51,0))</f>
        <v>Fashion</v>
      </c>
      <c r="J10011" s="1" t="str">
        <f aca="false">INDEX(Orders!$E$2:$E$8001,MATCH(B10011,Orders!$A$2:$A$8001,0))</f>
        <v>Delivered</v>
      </c>
      <c r="K10011" s="1" t="str">
        <f aca="false">LEFT(INDEX(Orders!$C$2:$C$8001,MATCH(B10011,Orders!$A$2:$A$8001,0)),7)</f>
        <v>2024-08</v>
      </c>
    </row>
    <row r="10012" customFormat="false" ht="15" hidden="false" customHeight="true" outlineLevel="0" collapsed="false">
      <c r="A10012" s="1" t="s">
        <v>20482</v>
      </c>
      <c r="B10012" s="1" t="s">
        <v>7328</v>
      </c>
      <c r="C10012" s="1" t="s">
        <v>1997</v>
      </c>
      <c r="D10012" s="1" t="n">
        <v>1</v>
      </c>
      <c r="E10012" s="16" t="n">
        <v>311.15</v>
      </c>
      <c r="F10012" s="17" t="n">
        <v>0.15</v>
      </c>
      <c r="G10012" s="16" t="n">
        <v>264.48</v>
      </c>
      <c r="I10012" s="1" t="str">
        <f aca="false">INDEX(Products!$C$2:$C$51,MATCH(C10012,Products!$A$2:$A$51,0))</f>
        <v>Sports &amp; Fitness</v>
      </c>
      <c r="J10012" s="1" t="str">
        <f aca="false">INDEX(Orders!$E$2:$E$8001,MATCH(B10012,Orders!$A$2:$A$8001,0))</f>
        <v>Delivered</v>
      </c>
      <c r="K10012" s="1" t="str">
        <f aca="false">LEFT(INDEX(Orders!$C$2:$C$8001,MATCH(B10012,Orders!$A$2:$A$8001,0)),7)</f>
        <v>2025-11</v>
      </c>
    </row>
    <row r="10013" customFormat="false" ht="15" hidden="false" customHeight="true" outlineLevel="0" collapsed="false">
      <c r="A10013" s="1" t="s">
        <v>20483</v>
      </c>
      <c r="B10013" s="1" t="s">
        <v>7329</v>
      </c>
      <c r="C10013" s="1" t="s">
        <v>1930</v>
      </c>
      <c r="D10013" s="1" t="n">
        <v>1</v>
      </c>
      <c r="E10013" s="16" t="n">
        <v>2398.35</v>
      </c>
      <c r="F10013" s="17" t="n">
        <v>0.1</v>
      </c>
      <c r="G10013" s="16" t="n">
        <v>2158.52</v>
      </c>
      <c r="I10013" s="1" t="str">
        <f aca="false">INDEX(Products!$C$2:$C$51,MATCH(C10013,Products!$A$2:$A$51,0))</f>
        <v>Electronics</v>
      </c>
      <c r="J10013" s="1" t="str">
        <f aca="false">INDEX(Orders!$E$2:$E$8001,MATCH(B10013,Orders!$A$2:$A$8001,0))</f>
        <v>Delivered</v>
      </c>
      <c r="K10013" s="1" t="str">
        <f aca="false">LEFT(INDEX(Orders!$C$2:$C$8001,MATCH(B10013,Orders!$A$2:$A$8001,0)),7)</f>
        <v>2024-06</v>
      </c>
    </row>
    <row r="10014" customFormat="false" ht="15" hidden="false" customHeight="true" outlineLevel="0" collapsed="false">
      <c r="A10014" s="1" t="s">
        <v>20484</v>
      </c>
      <c r="B10014" s="1" t="s">
        <v>7329</v>
      </c>
      <c r="C10014" s="1" t="s">
        <v>1979</v>
      </c>
      <c r="D10014" s="1" t="n">
        <v>2</v>
      </c>
      <c r="E10014" s="16" t="n">
        <v>623</v>
      </c>
      <c r="F10014" s="17" t="n">
        <v>0</v>
      </c>
      <c r="G10014" s="16" t="n">
        <v>1246</v>
      </c>
      <c r="I10014" s="1" t="str">
        <f aca="false">INDEX(Products!$C$2:$C$51,MATCH(C10014,Products!$A$2:$A$51,0))</f>
        <v>Beauty &amp; Personal Care</v>
      </c>
      <c r="J10014" s="1" t="str">
        <f aca="false">INDEX(Orders!$E$2:$E$8001,MATCH(B10014,Orders!$A$2:$A$8001,0))</f>
        <v>Delivered</v>
      </c>
      <c r="K10014" s="1" t="str">
        <f aca="false">LEFT(INDEX(Orders!$C$2:$C$8001,MATCH(B10014,Orders!$A$2:$A$8001,0)),7)</f>
        <v>2024-06</v>
      </c>
    </row>
    <row r="10015" customFormat="false" ht="15" hidden="false" customHeight="true" outlineLevel="0" collapsed="false">
      <c r="A10015" s="1" t="s">
        <v>20485</v>
      </c>
      <c r="B10015" s="1" t="s">
        <v>7330</v>
      </c>
      <c r="C10015" s="1" t="s">
        <v>1940</v>
      </c>
      <c r="D10015" s="1" t="n">
        <v>3</v>
      </c>
      <c r="E10015" s="16" t="n">
        <v>2374.52</v>
      </c>
      <c r="F10015" s="17" t="n">
        <v>0.1</v>
      </c>
      <c r="G10015" s="16" t="n">
        <v>6411.2</v>
      </c>
      <c r="I10015" s="1" t="str">
        <f aca="false">INDEX(Products!$C$2:$C$51,MATCH(C10015,Products!$A$2:$A$51,0))</f>
        <v>Fashion</v>
      </c>
      <c r="J10015" s="1" t="str">
        <f aca="false">INDEX(Orders!$E$2:$E$8001,MATCH(B10015,Orders!$A$2:$A$8001,0))</f>
        <v>Delivered</v>
      </c>
      <c r="K10015" s="1" t="str">
        <f aca="false">LEFT(INDEX(Orders!$C$2:$C$8001,MATCH(B10015,Orders!$A$2:$A$8001,0)),7)</f>
        <v>2025-11</v>
      </c>
    </row>
    <row r="10016" customFormat="false" ht="15" hidden="false" customHeight="true" outlineLevel="0" collapsed="false">
      <c r="A10016" s="1" t="s">
        <v>20486</v>
      </c>
      <c r="B10016" s="1" t="s">
        <v>7330</v>
      </c>
      <c r="C10016" s="1" t="s">
        <v>2000</v>
      </c>
      <c r="D10016" s="1" t="n">
        <v>1</v>
      </c>
      <c r="E10016" s="16" t="n">
        <v>425.08</v>
      </c>
      <c r="F10016" s="17" t="n">
        <v>0.1</v>
      </c>
      <c r="G10016" s="16" t="n">
        <v>382.57</v>
      </c>
      <c r="I10016" s="1" t="str">
        <f aca="false">INDEX(Products!$C$2:$C$51,MATCH(C10016,Products!$A$2:$A$51,0))</f>
        <v>Books &amp; Stationery</v>
      </c>
      <c r="J10016" s="1" t="str">
        <f aca="false">INDEX(Orders!$E$2:$E$8001,MATCH(B10016,Orders!$A$2:$A$8001,0))</f>
        <v>Delivered</v>
      </c>
      <c r="K10016" s="1" t="str">
        <f aca="false">LEFT(INDEX(Orders!$C$2:$C$8001,MATCH(B10016,Orders!$A$2:$A$8001,0)),7)</f>
        <v>2025-11</v>
      </c>
    </row>
    <row r="10017" customFormat="false" ht="15" hidden="false" customHeight="true" outlineLevel="0" collapsed="false">
      <c r="A10017" s="1" t="s">
        <v>20487</v>
      </c>
      <c r="B10017" s="1" t="s">
        <v>7331</v>
      </c>
      <c r="C10017" s="1" t="s">
        <v>1961</v>
      </c>
      <c r="D10017" s="1" t="n">
        <v>3</v>
      </c>
      <c r="E10017" s="16" t="n">
        <v>3493.68</v>
      </c>
      <c r="F10017" s="17" t="n">
        <v>0.1</v>
      </c>
      <c r="G10017" s="16" t="n">
        <v>9432.94</v>
      </c>
      <c r="I10017" s="1" t="str">
        <f aca="false">INDEX(Products!$C$2:$C$51,MATCH(C10017,Products!$A$2:$A$51,0))</f>
        <v>Home &amp; Kitchen</v>
      </c>
      <c r="J10017" s="1" t="str">
        <f aca="false">INDEX(Orders!$E$2:$E$8001,MATCH(B10017,Orders!$A$2:$A$8001,0))</f>
        <v>Refunded</v>
      </c>
      <c r="K10017" s="1" t="str">
        <f aca="false">LEFT(INDEX(Orders!$C$2:$C$8001,MATCH(B10017,Orders!$A$2:$A$8001,0)),7)</f>
        <v>2025-01</v>
      </c>
    </row>
    <row r="10018" customFormat="false" ht="15" hidden="false" customHeight="true" outlineLevel="0" collapsed="false">
      <c r="A10018" s="1" t="s">
        <v>20488</v>
      </c>
      <c r="B10018" s="1" t="s">
        <v>7332</v>
      </c>
      <c r="C10018" s="1" t="s">
        <v>1975</v>
      </c>
      <c r="D10018" s="1" t="n">
        <v>3</v>
      </c>
      <c r="E10018" s="16" t="n">
        <v>862.99</v>
      </c>
      <c r="F10018" s="17" t="n">
        <v>0</v>
      </c>
      <c r="G10018" s="16" t="n">
        <v>2588.97</v>
      </c>
      <c r="I10018" s="1" t="str">
        <f aca="false">INDEX(Products!$C$2:$C$51,MATCH(C10018,Products!$A$2:$A$51,0))</f>
        <v>Beauty &amp; Personal Care</v>
      </c>
      <c r="J10018" s="1" t="str">
        <f aca="false">INDEX(Orders!$E$2:$E$8001,MATCH(B10018,Orders!$A$2:$A$8001,0))</f>
        <v>Refunded</v>
      </c>
      <c r="K10018" s="1" t="str">
        <f aca="false">LEFT(INDEX(Orders!$C$2:$C$8001,MATCH(B10018,Orders!$A$2:$A$8001,0)),7)</f>
        <v>2024-08</v>
      </c>
    </row>
    <row r="10019" customFormat="false" ht="15" hidden="false" customHeight="true" outlineLevel="0" collapsed="false">
      <c r="A10019" s="1" t="s">
        <v>20489</v>
      </c>
      <c r="B10019" s="1" t="s">
        <v>7332</v>
      </c>
      <c r="C10019" s="1" t="s">
        <v>2006</v>
      </c>
      <c r="D10019" s="1" t="n">
        <v>1</v>
      </c>
      <c r="E10019" s="16" t="n">
        <v>482.17</v>
      </c>
      <c r="F10019" s="17" t="n">
        <v>0.05</v>
      </c>
      <c r="G10019" s="16" t="n">
        <v>458.06</v>
      </c>
      <c r="I10019" s="1" t="str">
        <f aca="false">INDEX(Products!$C$2:$C$51,MATCH(C10019,Products!$A$2:$A$51,0))</f>
        <v>Books &amp; Stationery</v>
      </c>
      <c r="J10019" s="1" t="str">
        <f aca="false">INDEX(Orders!$E$2:$E$8001,MATCH(B10019,Orders!$A$2:$A$8001,0))</f>
        <v>Refunded</v>
      </c>
      <c r="K10019" s="1" t="str">
        <f aca="false">LEFT(INDEX(Orders!$C$2:$C$8001,MATCH(B10019,Orders!$A$2:$A$8001,0)),7)</f>
        <v>2024-08</v>
      </c>
    </row>
    <row r="10020" customFormat="false" ht="15" hidden="false" customHeight="true" outlineLevel="0" collapsed="false">
      <c r="A10020" s="1" t="s">
        <v>20490</v>
      </c>
      <c r="B10020" s="1" t="s">
        <v>7332</v>
      </c>
      <c r="C10020" s="1" t="s">
        <v>1930</v>
      </c>
      <c r="D10020" s="1" t="n">
        <v>1</v>
      </c>
      <c r="E10020" s="16" t="n">
        <v>2398.35</v>
      </c>
      <c r="F10020" s="17" t="n">
        <v>0.15</v>
      </c>
      <c r="G10020" s="16" t="n">
        <v>2038.6</v>
      </c>
      <c r="I10020" s="1" t="str">
        <f aca="false">INDEX(Products!$C$2:$C$51,MATCH(C10020,Products!$A$2:$A$51,0))</f>
        <v>Electronics</v>
      </c>
      <c r="J10020" s="1" t="str">
        <f aca="false">INDEX(Orders!$E$2:$E$8001,MATCH(B10020,Orders!$A$2:$A$8001,0))</f>
        <v>Refunded</v>
      </c>
      <c r="K10020" s="1" t="str">
        <f aca="false">LEFT(INDEX(Orders!$C$2:$C$8001,MATCH(B10020,Orders!$A$2:$A$8001,0)),7)</f>
        <v>2024-08</v>
      </c>
    </row>
    <row r="10021" customFormat="false" ht="15" hidden="false" customHeight="true" outlineLevel="0" collapsed="false">
      <c r="A10021" s="1" t="s">
        <v>20491</v>
      </c>
      <c r="B10021" s="1" t="s">
        <v>7332</v>
      </c>
      <c r="C10021" s="1" t="s">
        <v>2007</v>
      </c>
      <c r="D10021" s="1" t="n">
        <v>1</v>
      </c>
      <c r="E10021" s="16" t="n">
        <v>750.27</v>
      </c>
      <c r="F10021" s="17" t="n">
        <v>0.15</v>
      </c>
      <c r="G10021" s="16" t="n">
        <v>637.73</v>
      </c>
      <c r="I10021" s="1" t="str">
        <f aca="false">INDEX(Products!$C$2:$C$51,MATCH(C10021,Products!$A$2:$A$51,0))</f>
        <v>Books &amp; Stationery</v>
      </c>
      <c r="J10021" s="1" t="str">
        <f aca="false">INDEX(Orders!$E$2:$E$8001,MATCH(B10021,Orders!$A$2:$A$8001,0))</f>
        <v>Refunded</v>
      </c>
      <c r="K10021" s="1" t="str">
        <f aca="false">LEFT(INDEX(Orders!$C$2:$C$8001,MATCH(B10021,Orders!$A$2:$A$8001,0)),7)</f>
        <v>2024-08</v>
      </c>
    </row>
    <row r="10022" customFormat="false" ht="15" hidden="false" customHeight="true" outlineLevel="0" collapsed="false">
      <c r="A10022" s="1" t="s">
        <v>20492</v>
      </c>
      <c r="B10022" s="1" t="s">
        <v>7332</v>
      </c>
      <c r="C10022" s="1" t="s">
        <v>1937</v>
      </c>
      <c r="D10022" s="1" t="n">
        <v>1</v>
      </c>
      <c r="E10022" s="16" t="n">
        <v>1364.75</v>
      </c>
      <c r="F10022" s="17" t="n">
        <v>0.05</v>
      </c>
      <c r="G10022" s="16" t="n">
        <v>1296.51</v>
      </c>
      <c r="I10022" s="1" t="str">
        <f aca="false">INDEX(Products!$C$2:$C$51,MATCH(C10022,Products!$A$2:$A$51,0))</f>
        <v>Fashion</v>
      </c>
      <c r="J10022" s="1" t="str">
        <f aca="false">INDEX(Orders!$E$2:$E$8001,MATCH(B10022,Orders!$A$2:$A$8001,0))</f>
        <v>Refunded</v>
      </c>
      <c r="K10022" s="1" t="str">
        <f aca="false">LEFT(INDEX(Orders!$C$2:$C$8001,MATCH(B10022,Orders!$A$2:$A$8001,0)),7)</f>
        <v>2024-08</v>
      </c>
    </row>
    <row r="10023" customFormat="false" ht="15" hidden="false" customHeight="true" outlineLevel="0" collapsed="false">
      <c r="A10023" s="1" t="s">
        <v>20493</v>
      </c>
      <c r="B10023" s="1" t="s">
        <v>7333</v>
      </c>
      <c r="C10023" s="1" t="s">
        <v>1990</v>
      </c>
      <c r="D10023" s="1" t="n">
        <v>1</v>
      </c>
      <c r="E10023" s="16" t="n">
        <v>5311.32</v>
      </c>
      <c r="F10023" s="17" t="n">
        <v>0.2</v>
      </c>
      <c r="G10023" s="16" t="n">
        <v>4249.06</v>
      </c>
      <c r="I10023" s="1" t="str">
        <f aca="false">INDEX(Products!$C$2:$C$51,MATCH(C10023,Products!$A$2:$A$51,0))</f>
        <v>Sports &amp; Fitness</v>
      </c>
      <c r="J10023" s="1" t="str">
        <f aca="false">INDEX(Orders!$E$2:$E$8001,MATCH(B10023,Orders!$A$2:$A$8001,0))</f>
        <v>Returned</v>
      </c>
      <c r="K10023" s="1" t="str">
        <f aca="false">LEFT(INDEX(Orders!$C$2:$C$8001,MATCH(B10023,Orders!$A$2:$A$8001,0)),7)</f>
        <v>2025-03</v>
      </c>
    </row>
    <row r="10024" customFormat="false" ht="15" hidden="false" customHeight="true" outlineLevel="0" collapsed="false">
      <c r="A10024" s="1" t="s">
        <v>20494</v>
      </c>
      <c r="B10024" s="1" t="s">
        <v>7334</v>
      </c>
      <c r="C10024" s="1" t="s">
        <v>1969</v>
      </c>
      <c r="D10024" s="1" t="n">
        <v>2</v>
      </c>
      <c r="E10024" s="16" t="n">
        <v>9171.98</v>
      </c>
      <c r="F10024" s="17" t="n">
        <v>0</v>
      </c>
      <c r="G10024" s="16" t="n">
        <v>18343.96</v>
      </c>
      <c r="I10024" s="1" t="str">
        <f aca="false">INDEX(Products!$C$2:$C$51,MATCH(C10024,Products!$A$2:$A$51,0))</f>
        <v>Home &amp; Kitchen</v>
      </c>
      <c r="J10024" s="1" t="str">
        <f aca="false">INDEX(Orders!$E$2:$E$8001,MATCH(B10024,Orders!$A$2:$A$8001,0))</f>
        <v>Returned</v>
      </c>
      <c r="K10024" s="1" t="str">
        <f aca="false">LEFT(INDEX(Orders!$C$2:$C$8001,MATCH(B10024,Orders!$A$2:$A$8001,0)),7)</f>
        <v>2025-10</v>
      </c>
    </row>
    <row r="10025" customFormat="false" ht="15" hidden="false" customHeight="true" outlineLevel="0" collapsed="false">
      <c r="A10025" s="1" t="s">
        <v>20495</v>
      </c>
      <c r="B10025" s="1" t="s">
        <v>7334</v>
      </c>
      <c r="C10025" s="1" t="s">
        <v>1937</v>
      </c>
      <c r="D10025" s="1" t="n">
        <v>1</v>
      </c>
      <c r="E10025" s="16" t="n">
        <v>1364.75</v>
      </c>
      <c r="F10025" s="17" t="n">
        <v>0.05</v>
      </c>
      <c r="G10025" s="16" t="n">
        <v>1296.51</v>
      </c>
      <c r="I10025" s="1" t="str">
        <f aca="false">INDEX(Products!$C$2:$C$51,MATCH(C10025,Products!$A$2:$A$51,0))</f>
        <v>Fashion</v>
      </c>
      <c r="J10025" s="1" t="str">
        <f aca="false">INDEX(Orders!$E$2:$E$8001,MATCH(B10025,Orders!$A$2:$A$8001,0))</f>
        <v>Returned</v>
      </c>
      <c r="K10025" s="1" t="str">
        <f aca="false">LEFT(INDEX(Orders!$C$2:$C$8001,MATCH(B10025,Orders!$A$2:$A$8001,0)),7)</f>
        <v>2025-10</v>
      </c>
    </row>
    <row r="10026" customFormat="false" ht="15" hidden="false" customHeight="true" outlineLevel="0" collapsed="false">
      <c r="A10026" s="1" t="s">
        <v>20496</v>
      </c>
      <c r="B10026" s="1" t="s">
        <v>7334</v>
      </c>
      <c r="C10026" s="1" t="s">
        <v>1953</v>
      </c>
      <c r="D10026" s="1" t="n">
        <v>1</v>
      </c>
      <c r="E10026" s="16" t="n">
        <v>4914.12</v>
      </c>
      <c r="F10026" s="17" t="n">
        <v>0.15</v>
      </c>
      <c r="G10026" s="16" t="n">
        <v>4177</v>
      </c>
      <c r="I10026" s="1" t="str">
        <f aca="false">INDEX(Products!$C$2:$C$51,MATCH(C10026,Products!$A$2:$A$51,0))</f>
        <v>Fashion</v>
      </c>
      <c r="J10026" s="1" t="str">
        <f aca="false">INDEX(Orders!$E$2:$E$8001,MATCH(B10026,Orders!$A$2:$A$8001,0))</f>
        <v>Returned</v>
      </c>
      <c r="K10026" s="1" t="str">
        <f aca="false">LEFT(INDEX(Orders!$C$2:$C$8001,MATCH(B10026,Orders!$A$2:$A$8001,0)),7)</f>
        <v>2025-10</v>
      </c>
    </row>
    <row r="10027" customFormat="false" ht="15" hidden="false" customHeight="true" outlineLevel="0" collapsed="false">
      <c r="A10027" s="1" t="s">
        <v>20497</v>
      </c>
      <c r="B10027" s="1" t="s">
        <v>7334</v>
      </c>
      <c r="C10027" s="1" t="s">
        <v>1998</v>
      </c>
      <c r="D10027" s="1" t="n">
        <v>3</v>
      </c>
      <c r="E10027" s="16" t="n">
        <v>1335.85</v>
      </c>
      <c r="F10027" s="17" t="n">
        <v>0.15</v>
      </c>
      <c r="G10027" s="16" t="n">
        <v>3406.42</v>
      </c>
      <c r="I10027" s="1" t="str">
        <f aca="false">INDEX(Products!$C$2:$C$51,MATCH(C10027,Products!$A$2:$A$51,0))</f>
        <v>Sports &amp; Fitness</v>
      </c>
      <c r="J10027" s="1" t="str">
        <f aca="false">INDEX(Orders!$E$2:$E$8001,MATCH(B10027,Orders!$A$2:$A$8001,0))</f>
        <v>Returned</v>
      </c>
      <c r="K10027" s="1" t="str">
        <f aca="false">LEFT(INDEX(Orders!$C$2:$C$8001,MATCH(B10027,Orders!$A$2:$A$8001,0)),7)</f>
        <v>2025-10</v>
      </c>
    </row>
    <row r="10028" customFormat="false" ht="15" hidden="false" customHeight="true" outlineLevel="0" collapsed="false">
      <c r="A10028" s="1" t="s">
        <v>20498</v>
      </c>
      <c r="B10028" s="1" t="s">
        <v>7334</v>
      </c>
      <c r="C10028" s="1" t="s">
        <v>1990</v>
      </c>
      <c r="D10028" s="1" t="n">
        <v>1</v>
      </c>
      <c r="E10028" s="16" t="n">
        <v>5311.32</v>
      </c>
      <c r="F10028" s="17" t="n">
        <v>0</v>
      </c>
      <c r="G10028" s="16" t="n">
        <v>5311.32</v>
      </c>
      <c r="I10028" s="1" t="str">
        <f aca="false">INDEX(Products!$C$2:$C$51,MATCH(C10028,Products!$A$2:$A$51,0))</f>
        <v>Sports &amp; Fitness</v>
      </c>
      <c r="J10028" s="1" t="str">
        <f aca="false">INDEX(Orders!$E$2:$E$8001,MATCH(B10028,Orders!$A$2:$A$8001,0))</f>
        <v>Returned</v>
      </c>
      <c r="K10028" s="1" t="str">
        <f aca="false">LEFT(INDEX(Orders!$C$2:$C$8001,MATCH(B10028,Orders!$A$2:$A$8001,0)),7)</f>
        <v>2025-10</v>
      </c>
    </row>
    <row r="10029" customFormat="false" ht="15" hidden="false" customHeight="true" outlineLevel="0" collapsed="false">
      <c r="A10029" s="1" t="s">
        <v>20499</v>
      </c>
      <c r="B10029" s="1" t="s">
        <v>7335</v>
      </c>
      <c r="C10029" s="1" t="s">
        <v>1990</v>
      </c>
      <c r="D10029" s="1" t="n">
        <v>1</v>
      </c>
      <c r="E10029" s="16" t="n">
        <v>5311.32</v>
      </c>
      <c r="F10029" s="17" t="n">
        <v>0</v>
      </c>
      <c r="G10029" s="16" t="n">
        <v>5311.32</v>
      </c>
      <c r="I10029" s="1" t="str">
        <f aca="false">INDEX(Products!$C$2:$C$51,MATCH(C10029,Products!$A$2:$A$51,0))</f>
        <v>Sports &amp; Fitness</v>
      </c>
      <c r="J10029" s="1" t="str">
        <f aca="false">INDEX(Orders!$E$2:$E$8001,MATCH(B10029,Orders!$A$2:$A$8001,0))</f>
        <v>Delivered</v>
      </c>
      <c r="K10029" s="1" t="str">
        <f aca="false">LEFT(INDEX(Orders!$C$2:$C$8001,MATCH(B10029,Orders!$A$2:$A$8001,0)),7)</f>
        <v>2024-04</v>
      </c>
    </row>
    <row r="10030" customFormat="false" ht="15" hidden="false" customHeight="true" outlineLevel="0" collapsed="false">
      <c r="A10030" s="1" t="s">
        <v>20500</v>
      </c>
      <c r="B10030" s="1" t="s">
        <v>7336</v>
      </c>
      <c r="C10030" s="1" t="s">
        <v>1940</v>
      </c>
      <c r="D10030" s="1" t="n">
        <v>1</v>
      </c>
      <c r="E10030" s="16" t="n">
        <v>2374.52</v>
      </c>
      <c r="F10030" s="17" t="n">
        <v>0.2</v>
      </c>
      <c r="G10030" s="16" t="n">
        <v>1899.62</v>
      </c>
      <c r="I10030" s="1" t="str">
        <f aca="false">INDEX(Products!$C$2:$C$51,MATCH(C10030,Products!$A$2:$A$51,0))</f>
        <v>Fashion</v>
      </c>
      <c r="J10030" s="1" t="str">
        <f aca="false">INDEX(Orders!$E$2:$E$8001,MATCH(B10030,Orders!$A$2:$A$8001,0))</f>
        <v>Delivered</v>
      </c>
      <c r="K10030" s="1" t="str">
        <f aca="false">LEFT(INDEX(Orders!$C$2:$C$8001,MATCH(B10030,Orders!$A$2:$A$8001,0)),7)</f>
        <v>2025-12</v>
      </c>
    </row>
    <row r="10031" customFormat="false" ht="15" hidden="false" customHeight="true" outlineLevel="0" collapsed="false">
      <c r="A10031" s="1" t="s">
        <v>20501</v>
      </c>
      <c r="B10031" s="1" t="s">
        <v>7336</v>
      </c>
      <c r="C10031" s="1" t="s">
        <v>2006</v>
      </c>
      <c r="D10031" s="1" t="n">
        <v>2</v>
      </c>
      <c r="E10031" s="16" t="n">
        <v>482.17</v>
      </c>
      <c r="F10031" s="17" t="n">
        <v>0.05</v>
      </c>
      <c r="G10031" s="16" t="n">
        <v>916.12</v>
      </c>
      <c r="I10031" s="1" t="str">
        <f aca="false">INDEX(Products!$C$2:$C$51,MATCH(C10031,Products!$A$2:$A$51,0))</f>
        <v>Books &amp; Stationery</v>
      </c>
      <c r="J10031" s="1" t="str">
        <f aca="false">INDEX(Orders!$E$2:$E$8001,MATCH(B10031,Orders!$A$2:$A$8001,0))</f>
        <v>Delivered</v>
      </c>
      <c r="K10031" s="1" t="str">
        <f aca="false">LEFT(INDEX(Orders!$C$2:$C$8001,MATCH(B10031,Orders!$A$2:$A$8001,0)),7)</f>
        <v>2025-12</v>
      </c>
    </row>
    <row r="10032" customFormat="false" ht="15" hidden="false" customHeight="true" outlineLevel="0" collapsed="false">
      <c r="A10032" s="1" t="s">
        <v>20502</v>
      </c>
      <c r="B10032" s="1" t="s">
        <v>7337</v>
      </c>
      <c r="C10032" s="1" t="s">
        <v>1933</v>
      </c>
      <c r="D10032" s="1" t="n">
        <v>2</v>
      </c>
      <c r="E10032" s="16" t="n">
        <v>7194.38</v>
      </c>
      <c r="F10032" s="17" t="n">
        <v>0</v>
      </c>
      <c r="G10032" s="16" t="n">
        <v>14388.76</v>
      </c>
      <c r="I10032" s="1" t="str">
        <f aca="false">INDEX(Products!$C$2:$C$51,MATCH(C10032,Products!$A$2:$A$51,0))</f>
        <v>Electronics</v>
      </c>
      <c r="J10032" s="1" t="str">
        <f aca="false">INDEX(Orders!$E$2:$E$8001,MATCH(B10032,Orders!$A$2:$A$8001,0))</f>
        <v>Delivered</v>
      </c>
      <c r="K10032" s="1" t="str">
        <f aca="false">LEFT(INDEX(Orders!$C$2:$C$8001,MATCH(B10032,Orders!$A$2:$A$8001,0)),7)</f>
        <v>2024-12</v>
      </c>
    </row>
    <row r="10033" customFormat="false" ht="15" hidden="false" customHeight="true" outlineLevel="0" collapsed="false">
      <c r="A10033" s="1" t="s">
        <v>20503</v>
      </c>
      <c r="B10033" s="1" t="s">
        <v>7338</v>
      </c>
      <c r="C10033" s="1" t="s">
        <v>2006</v>
      </c>
      <c r="D10033" s="1" t="n">
        <v>1</v>
      </c>
      <c r="E10033" s="16" t="n">
        <v>482.17</v>
      </c>
      <c r="F10033" s="17" t="n">
        <v>0.05</v>
      </c>
      <c r="G10033" s="16" t="n">
        <v>458.06</v>
      </c>
      <c r="I10033" s="1" t="str">
        <f aca="false">INDEX(Products!$C$2:$C$51,MATCH(C10033,Products!$A$2:$A$51,0))</f>
        <v>Books &amp; Stationery</v>
      </c>
      <c r="J10033" s="1" t="str">
        <f aca="false">INDEX(Orders!$E$2:$E$8001,MATCH(B10033,Orders!$A$2:$A$8001,0))</f>
        <v>Delivered</v>
      </c>
      <c r="K10033" s="1" t="str">
        <f aca="false">LEFT(INDEX(Orders!$C$2:$C$8001,MATCH(B10033,Orders!$A$2:$A$8001,0)),7)</f>
        <v>2025-06</v>
      </c>
    </row>
    <row r="10034" customFormat="false" ht="15" hidden="false" customHeight="true" outlineLevel="0" collapsed="false">
      <c r="A10034" s="1" t="s">
        <v>20504</v>
      </c>
      <c r="B10034" s="1" t="s">
        <v>7338</v>
      </c>
      <c r="C10034" s="1" t="s">
        <v>1997</v>
      </c>
      <c r="D10034" s="1" t="n">
        <v>1</v>
      </c>
      <c r="E10034" s="16" t="n">
        <v>311.15</v>
      </c>
      <c r="F10034" s="17" t="n">
        <v>0.05</v>
      </c>
      <c r="G10034" s="16" t="n">
        <v>295.59</v>
      </c>
      <c r="I10034" s="1" t="str">
        <f aca="false">INDEX(Products!$C$2:$C$51,MATCH(C10034,Products!$A$2:$A$51,0))</f>
        <v>Sports &amp; Fitness</v>
      </c>
      <c r="J10034" s="1" t="str">
        <f aca="false">INDEX(Orders!$E$2:$E$8001,MATCH(B10034,Orders!$A$2:$A$8001,0))</f>
        <v>Delivered</v>
      </c>
      <c r="K10034" s="1" t="str">
        <f aca="false">LEFT(INDEX(Orders!$C$2:$C$8001,MATCH(B10034,Orders!$A$2:$A$8001,0)),7)</f>
        <v>2025-06</v>
      </c>
    </row>
    <row r="10035" customFormat="false" ht="15" hidden="false" customHeight="true" outlineLevel="0" collapsed="false">
      <c r="A10035" s="1" t="s">
        <v>20505</v>
      </c>
      <c r="B10035" s="1" t="s">
        <v>7339</v>
      </c>
      <c r="C10035" s="1" t="s">
        <v>2006</v>
      </c>
      <c r="D10035" s="1" t="n">
        <v>1</v>
      </c>
      <c r="E10035" s="16" t="n">
        <v>482.17</v>
      </c>
      <c r="F10035" s="17" t="n">
        <v>0.1</v>
      </c>
      <c r="G10035" s="16" t="n">
        <v>433.95</v>
      </c>
      <c r="I10035" s="1" t="str">
        <f aca="false">INDEX(Products!$C$2:$C$51,MATCH(C10035,Products!$A$2:$A$51,0))</f>
        <v>Books &amp; Stationery</v>
      </c>
      <c r="J10035" s="1" t="str">
        <f aca="false">INDEX(Orders!$E$2:$E$8001,MATCH(B10035,Orders!$A$2:$A$8001,0))</f>
        <v>Refunded</v>
      </c>
      <c r="K10035" s="1" t="str">
        <f aca="false">LEFT(INDEX(Orders!$C$2:$C$8001,MATCH(B10035,Orders!$A$2:$A$8001,0)),7)</f>
        <v>2025-11</v>
      </c>
    </row>
    <row r="10036" customFormat="false" ht="15" hidden="false" customHeight="true" outlineLevel="0" collapsed="false">
      <c r="A10036" s="1" t="s">
        <v>20506</v>
      </c>
      <c r="B10036" s="1" t="s">
        <v>7339</v>
      </c>
      <c r="C10036" s="1" t="s">
        <v>2007</v>
      </c>
      <c r="D10036" s="1" t="n">
        <v>1</v>
      </c>
      <c r="E10036" s="16" t="n">
        <v>750.27</v>
      </c>
      <c r="F10036" s="17" t="n">
        <v>0</v>
      </c>
      <c r="G10036" s="16" t="n">
        <v>750.27</v>
      </c>
      <c r="I10036" s="1" t="str">
        <f aca="false">INDEX(Products!$C$2:$C$51,MATCH(C10036,Products!$A$2:$A$51,0))</f>
        <v>Books &amp; Stationery</v>
      </c>
      <c r="J10036" s="1" t="str">
        <f aca="false">INDEX(Orders!$E$2:$E$8001,MATCH(B10036,Orders!$A$2:$A$8001,0))</f>
        <v>Refunded</v>
      </c>
      <c r="K10036" s="1" t="str">
        <f aca="false">LEFT(INDEX(Orders!$C$2:$C$8001,MATCH(B10036,Orders!$A$2:$A$8001,0)),7)</f>
        <v>2025-11</v>
      </c>
    </row>
    <row r="10037" customFormat="false" ht="15" hidden="false" customHeight="true" outlineLevel="0" collapsed="false">
      <c r="A10037" s="1" t="s">
        <v>20507</v>
      </c>
      <c r="B10037" s="1" t="s">
        <v>7339</v>
      </c>
      <c r="C10037" s="1" t="s">
        <v>1979</v>
      </c>
      <c r="D10037" s="1" t="n">
        <v>1</v>
      </c>
      <c r="E10037" s="16" t="n">
        <v>623</v>
      </c>
      <c r="F10037" s="17" t="n">
        <v>0.05</v>
      </c>
      <c r="G10037" s="16" t="n">
        <v>591.85</v>
      </c>
      <c r="I10037" s="1" t="str">
        <f aca="false">INDEX(Products!$C$2:$C$51,MATCH(C10037,Products!$A$2:$A$51,0))</f>
        <v>Beauty &amp; Personal Care</v>
      </c>
      <c r="J10037" s="1" t="str">
        <f aca="false">INDEX(Orders!$E$2:$E$8001,MATCH(B10037,Orders!$A$2:$A$8001,0))</f>
        <v>Refunded</v>
      </c>
      <c r="K10037" s="1" t="str">
        <f aca="false">LEFT(INDEX(Orders!$C$2:$C$8001,MATCH(B10037,Orders!$A$2:$A$8001,0)),7)</f>
        <v>2025-11</v>
      </c>
    </row>
    <row r="10038" customFormat="false" ht="15" hidden="false" customHeight="true" outlineLevel="0" collapsed="false">
      <c r="A10038" s="1" t="s">
        <v>20508</v>
      </c>
      <c r="B10038" s="1" t="s">
        <v>7340</v>
      </c>
      <c r="C10038" s="1" t="s">
        <v>1924</v>
      </c>
      <c r="D10038" s="1" t="n">
        <v>2</v>
      </c>
      <c r="E10038" s="16" t="n">
        <v>1971</v>
      </c>
      <c r="F10038" s="17" t="n">
        <v>0.05</v>
      </c>
      <c r="G10038" s="16" t="n">
        <v>3744.9</v>
      </c>
      <c r="I10038" s="1" t="str">
        <f aca="false">INDEX(Products!$C$2:$C$51,MATCH(C10038,Products!$A$2:$A$51,0))</f>
        <v>Electronics</v>
      </c>
      <c r="J10038" s="1" t="str">
        <f aca="false">INDEX(Orders!$E$2:$E$8001,MATCH(B10038,Orders!$A$2:$A$8001,0))</f>
        <v>Returned</v>
      </c>
      <c r="K10038" s="1" t="str">
        <f aca="false">LEFT(INDEX(Orders!$C$2:$C$8001,MATCH(B10038,Orders!$A$2:$A$8001,0)),7)</f>
        <v>2025-08</v>
      </c>
    </row>
    <row r="10039" customFormat="false" ht="15" hidden="false" customHeight="true" outlineLevel="0" collapsed="false">
      <c r="A10039" s="1" t="s">
        <v>20509</v>
      </c>
      <c r="B10039" s="1" t="s">
        <v>7340</v>
      </c>
      <c r="C10039" s="1" t="s">
        <v>1975</v>
      </c>
      <c r="D10039" s="1" t="n">
        <v>2</v>
      </c>
      <c r="E10039" s="16" t="n">
        <v>862.99</v>
      </c>
      <c r="F10039" s="17" t="n">
        <v>0.2</v>
      </c>
      <c r="G10039" s="16" t="n">
        <v>1380.78</v>
      </c>
      <c r="I10039" s="1" t="str">
        <f aca="false">INDEX(Products!$C$2:$C$51,MATCH(C10039,Products!$A$2:$A$51,0))</f>
        <v>Beauty &amp; Personal Care</v>
      </c>
      <c r="J10039" s="1" t="str">
        <f aca="false">INDEX(Orders!$E$2:$E$8001,MATCH(B10039,Orders!$A$2:$A$8001,0))</f>
        <v>Returned</v>
      </c>
      <c r="K10039" s="1" t="str">
        <f aca="false">LEFT(INDEX(Orders!$C$2:$C$8001,MATCH(B10039,Orders!$A$2:$A$8001,0)),7)</f>
        <v>2025-08</v>
      </c>
    </row>
    <row r="10040" customFormat="false" ht="15" hidden="false" customHeight="true" outlineLevel="0" collapsed="false">
      <c r="A10040" s="1" t="s">
        <v>20510</v>
      </c>
      <c r="B10040" s="1" t="s">
        <v>7341</v>
      </c>
      <c r="C10040" s="1" t="s">
        <v>1949</v>
      </c>
      <c r="D10040" s="1" t="n">
        <v>1</v>
      </c>
      <c r="E10040" s="16" t="n">
        <v>4185.64</v>
      </c>
      <c r="F10040" s="17" t="n">
        <v>0</v>
      </c>
      <c r="G10040" s="16" t="n">
        <v>4185.64</v>
      </c>
      <c r="I10040" s="1" t="str">
        <f aca="false">INDEX(Products!$C$2:$C$51,MATCH(C10040,Products!$A$2:$A$51,0))</f>
        <v>Fashion</v>
      </c>
      <c r="J10040" s="1" t="str">
        <f aca="false">INDEX(Orders!$E$2:$E$8001,MATCH(B10040,Orders!$A$2:$A$8001,0))</f>
        <v>Delivered</v>
      </c>
      <c r="K10040" s="1" t="str">
        <f aca="false">LEFT(INDEX(Orders!$C$2:$C$8001,MATCH(B10040,Orders!$A$2:$A$8001,0)),7)</f>
        <v>2025-12</v>
      </c>
    </row>
    <row r="10041" customFormat="false" ht="15" hidden="false" customHeight="true" outlineLevel="0" collapsed="false">
      <c r="A10041" s="1" t="s">
        <v>20511</v>
      </c>
      <c r="B10041" s="1" t="s">
        <v>7341</v>
      </c>
      <c r="C10041" s="1" t="s">
        <v>1975</v>
      </c>
      <c r="D10041" s="1" t="n">
        <v>1</v>
      </c>
      <c r="E10041" s="16" t="n">
        <v>862.99</v>
      </c>
      <c r="F10041" s="17" t="n">
        <v>0.1</v>
      </c>
      <c r="G10041" s="16" t="n">
        <v>776.69</v>
      </c>
      <c r="I10041" s="1" t="str">
        <f aca="false">INDEX(Products!$C$2:$C$51,MATCH(C10041,Products!$A$2:$A$51,0))</f>
        <v>Beauty &amp; Personal Care</v>
      </c>
      <c r="J10041" s="1" t="str">
        <f aca="false">INDEX(Orders!$E$2:$E$8001,MATCH(B10041,Orders!$A$2:$A$8001,0))</f>
        <v>Delivered</v>
      </c>
      <c r="K10041" s="1" t="str">
        <f aca="false">LEFT(INDEX(Orders!$C$2:$C$8001,MATCH(B10041,Orders!$A$2:$A$8001,0)),7)</f>
        <v>2025-12</v>
      </c>
    </row>
    <row r="10042" customFormat="false" ht="15" hidden="false" customHeight="true" outlineLevel="0" collapsed="false">
      <c r="A10042" s="1" t="s">
        <v>20512</v>
      </c>
      <c r="B10042" s="1" t="s">
        <v>7342</v>
      </c>
      <c r="C10042" s="1" t="s">
        <v>1979</v>
      </c>
      <c r="D10042" s="1" t="n">
        <v>1</v>
      </c>
      <c r="E10042" s="16" t="n">
        <v>623</v>
      </c>
      <c r="F10042" s="17" t="n">
        <v>0.15</v>
      </c>
      <c r="G10042" s="16" t="n">
        <v>529.55</v>
      </c>
      <c r="I10042" s="1" t="str">
        <f aca="false">INDEX(Products!$C$2:$C$51,MATCH(C10042,Products!$A$2:$A$51,0))</f>
        <v>Beauty &amp; Personal Care</v>
      </c>
      <c r="J10042" s="1" t="str">
        <f aca="false">INDEX(Orders!$E$2:$E$8001,MATCH(B10042,Orders!$A$2:$A$8001,0))</f>
        <v>Delivered</v>
      </c>
      <c r="K10042" s="1" t="str">
        <f aca="false">LEFT(INDEX(Orders!$C$2:$C$8001,MATCH(B10042,Orders!$A$2:$A$8001,0)),7)</f>
        <v>2024-07</v>
      </c>
    </row>
    <row r="10043" customFormat="false" ht="15" hidden="false" customHeight="true" outlineLevel="0" collapsed="false">
      <c r="A10043" s="1" t="s">
        <v>20513</v>
      </c>
      <c r="B10043" s="1" t="s">
        <v>7342</v>
      </c>
      <c r="C10043" s="1" t="s">
        <v>1940</v>
      </c>
      <c r="D10043" s="1" t="n">
        <v>3</v>
      </c>
      <c r="E10043" s="16" t="n">
        <v>2374.52</v>
      </c>
      <c r="F10043" s="17" t="n">
        <v>0.05</v>
      </c>
      <c r="G10043" s="16" t="n">
        <v>6767.38</v>
      </c>
      <c r="I10043" s="1" t="str">
        <f aca="false">INDEX(Products!$C$2:$C$51,MATCH(C10043,Products!$A$2:$A$51,0))</f>
        <v>Fashion</v>
      </c>
      <c r="J10043" s="1" t="str">
        <f aca="false">INDEX(Orders!$E$2:$E$8001,MATCH(B10043,Orders!$A$2:$A$8001,0))</f>
        <v>Delivered</v>
      </c>
      <c r="K10043" s="1" t="str">
        <f aca="false">LEFT(INDEX(Orders!$C$2:$C$8001,MATCH(B10043,Orders!$A$2:$A$8001,0)),7)</f>
        <v>2024-07</v>
      </c>
    </row>
    <row r="10044" customFormat="false" ht="15" hidden="false" customHeight="true" outlineLevel="0" collapsed="false">
      <c r="A10044" s="1" t="s">
        <v>20514</v>
      </c>
      <c r="B10044" s="1" t="s">
        <v>7342</v>
      </c>
      <c r="C10044" s="1" t="s">
        <v>1961</v>
      </c>
      <c r="D10044" s="1" t="n">
        <v>2</v>
      </c>
      <c r="E10044" s="16" t="n">
        <v>3493.68</v>
      </c>
      <c r="F10044" s="17" t="n">
        <v>0.15</v>
      </c>
      <c r="G10044" s="16" t="n">
        <v>5939.26</v>
      </c>
      <c r="I10044" s="1" t="str">
        <f aca="false">INDEX(Products!$C$2:$C$51,MATCH(C10044,Products!$A$2:$A$51,0))</f>
        <v>Home &amp; Kitchen</v>
      </c>
      <c r="J10044" s="1" t="str">
        <f aca="false">INDEX(Orders!$E$2:$E$8001,MATCH(B10044,Orders!$A$2:$A$8001,0))</f>
        <v>Delivered</v>
      </c>
      <c r="K10044" s="1" t="str">
        <f aca="false">LEFT(INDEX(Orders!$C$2:$C$8001,MATCH(B10044,Orders!$A$2:$A$8001,0)),7)</f>
        <v>2024-07</v>
      </c>
    </row>
    <row r="10045" customFormat="false" ht="15" hidden="false" customHeight="true" outlineLevel="0" collapsed="false">
      <c r="A10045" s="1" t="s">
        <v>20515</v>
      </c>
      <c r="B10045" s="1" t="s">
        <v>7343</v>
      </c>
      <c r="C10045" s="1" t="s">
        <v>1940</v>
      </c>
      <c r="D10045" s="1" t="n">
        <v>2</v>
      </c>
      <c r="E10045" s="16" t="n">
        <v>2374.52</v>
      </c>
      <c r="F10045" s="17" t="n">
        <v>0</v>
      </c>
      <c r="G10045" s="16" t="n">
        <v>4749.04</v>
      </c>
      <c r="I10045" s="1" t="str">
        <f aca="false">INDEX(Products!$C$2:$C$51,MATCH(C10045,Products!$A$2:$A$51,0))</f>
        <v>Fashion</v>
      </c>
      <c r="J10045" s="1" t="str">
        <f aca="false">INDEX(Orders!$E$2:$E$8001,MATCH(B10045,Orders!$A$2:$A$8001,0))</f>
        <v>Delivered</v>
      </c>
      <c r="K10045" s="1" t="str">
        <f aca="false">LEFT(INDEX(Orders!$C$2:$C$8001,MATCH(B10045,Orders!$A$2:$A$8001,0)),7)</f>
        <v>2024-06</v>
      </c>
    </row>
    <row r="10046" customFormat="false" ht="15" hidden="false" customHeight="true" outlineLevel="0" collapsed="false">
      <c r="A10046" s="1" t="s">
        <v>20516</v>
      </c>
      <c r="B10046" s="1" t="s">
        <v>7343</v>
      </c>
      <c r="C10046" s="1" t="s">
        <v>2007</v>
      </c>
      <c r="D10046" s="1" t="n">
        <v>1</v>
      </c>
      <c r="E10046" s="16" t="n">
        <v>750.27</v>
      </c>
      <c r="F10046" s="17" t="n">
        <v>0.05</v>
      </c>
      <c r="G10046" s="16" t="n">
        <v>712.76</v>
      </c>
      <c r="I10046" s="1" t="str">
        <f aca="false">INDEX(Products!$C$2:$C$51,MATCH(C10046,Products!$A$2:$A$51,0))</f>
        <v>Books &amp; Stationery</v>
      </c>
      <c r="J10046" s="1" t="str">
        <f aca="false">INDEX(Orders!$E$2:$E$8001,MATCH(B10046,Orders!$A$2:$A$8001,0))</f>
        <v>Delivered</v>
      </c>
      <c r="K10046" s="1" t="str">
        <f aca="false">LEFT(INDEX(Orders!$C$2:$C$8001,MATCH(B10046,Orders!$A$2:$A$8001,0)),7)</f>
        <v>2024-06</v>
      </c>
    </row>
    <row r="10047" customFormat="false" ht="15" hidden="false" customHeight="true" outlineLevel="0" collapsed="false">
      <c r="A10047" s="1" t="s">
        <v>20517</v>
      </c>
      <c r="B10047" s="1" t="s">
        <v>7344</v>
      </c>
      <c r="C10047" s="1" t="s">
        <v>1990</v>
      </c>
      <c r="D10047" s="1" t="n">
        <v>1</v>
      </c>
      <c r="E10047" s="16" t="n">
        <v>5311.32</v>
      </c>
      <c r="F10047" s="17" t="n">
        <v>0.15</v>
      </c>
      <c r="G10047" s="16" t="n">
        <v>4514.62</v>
      </c>
      <c r="I10047" s="1" t="str">
        <f aca="false">INDEX(Products!$C$2:$C$51,MATCH(C10047,Products!$A$2:$A$51,0))</f>
        <v>Sports &amp; Fitness</v>
      </c>
      <c r="J10047" s="1" t="str">
        <f aca="false">INDEX(Orders!$E$2:$E$8001,MATCH(B10047,Orders!$A$2:$A$8001,0))</f>
        <v>Delivered</v>
      </c>
      <c r="K10047" s="1" t="str">
        <f aca="false">LEFT(INDEX(Orders!$C$2:$C$8001,MATCH(B10047,Orders!$A$2:$A$8001,0)),7)</f>
        <v>2025-03</v>
      </c>
    </row>
    <row r="10048" customFormat="false" ht="15" hidden="false" customHeight="true" outlineLevel="0" collapsed="false">
      <c r="A10048" s="1" t="s">
        <v>20518</v>
      </c>
      <c r="B10048" s="1" t="s">
        <v>7344</v>
      </c>
      <c r="C10048" s="1" t="s">
        <v>1940</v>
      </c>
      <c r="D10048" s="1" t="n">
        <v>1</v>
      </c>
      <c r="E10048" s="16" t="n">
        <v>2374.52</v>
      </c>
      <c r="F10048" s="17" t="n">
        <v>0.15</v>
      </c>
      <c r="G10048" s="16" t="n">
        <v>2018.34</v>
      </c>
      <c r="I10048" s="1" t="str">
        <f aca="false">INDEX(Products!$C$2:$C$51,MATCH(C10048,Products!$A$2:$A$51,0))</f>
        <v>Fashion</v>
      </c>
      <c r="J10048" s="1" t="str">
        <f aca="false">INDEX(Orders!$E$2:$E$8001,MATCH(B10048,Orders!$A$2:$A$8001,0))</f>
        <v>Delivered</v>
      </c>
      <c r="K10048" s="1" t="str">
        <f aca="false">LEFT(INDEX(Orders!$C$2:$C$8001,MATCH(B10048,Orders!$A$2:$A$8001,0)),7)</f>
        <v>2025-03</v>
      </c>
    </row>
    <row r="10049" customFormat="false" ht="15" hidden="false" customHeight="true" outlineLevel="0" collapsed="false">
      <c r="A10049" s="1" t="s">
        <v>20519</v>
      </c>
      <c r="B10049" s="1" t="s">
        <v>7345</v>
      </c>
      <c r="C10049" s="1" t="s">
        <v>1982</v>
      </c>
      <c r="D10049" s="1" t="n">
        <v>2</v>
      </c>
      <c r="E10049" s="16" t="n">
        <v>1808.21</v>
      </c>
      <c r="F10049" s="17" t="n">
        <v>0</v>
      </c>
      <c r="G10049" s="16" t="n">
        <v>3616.42</v>
      </c>
      <c r="I10049" s="1" t="str">
        <f aca="false">INDEX(Products!$C$2:$C$51,MATCH(C10049,Products!$A$2:$A$51,0))</f>
        <v>Beauty &amp; Personal Care</v>
      </c>
      <c r="J10049" s="1" t="str">
        <f aca="false">INDEX(Orders!$E$2:$E$8001,MATCH(B10049,Orders!$A$2:$A$8001,0))</f>
        <v>Delivered</v>
      </c>
      <c r="K10049" s="1" t="str">
        <f aca="false">LEFT(INDEX(Orders!$C$2:$C$8001,MATCH(B10049,Orders!$A$2:$A$8001,0)),7)</f>
        <v>2024-12</v>
      </c>
    </row>
    <row r="10050" customFormat="false" ht="15" hidden="false" customHeight="true" outlineLevel="0" collapsed="false">
      <c r="A10050" s="1" t="s">
        <v>20520</v>
      </c>
      <c r="B10050" s="1" t="s">
        <v>7346</v>
      </c>
      <c r="C10050" s="1" t="s">
        <v>1953</v>
      </c>
      <c r="D10050" s="1" t="n">
        <v>2</v>
      </c>
      <c r="E10050" s="16" t="n">
        <v>4914.12</v>
      </c>
      <c r="F10050" s="17" t="n">
        <v>0.15</v>
      </c>
      <c r="G10050" s="16" t="n">
        <v>8354</v>
      </c>
      <c r="I10050" s="1" t="str">
        <f aca="false">INDEX(Products!$C$2:$C$51,MATCH(C10050,Products!$A$2:$A$51,0))</f>
        <v>Fashion</v>
      </c>
      <c r="J10050" s="1" t="str">
        <f aca="false">INDEX(Orders!$E$2:$E$8001,MATCH(B10050,Orders!$A$2:$A$8001,0))</f>
        <v>Delivered</v>
      </c>
      <c r="K10050" s="1" t="str">
        <f aca="false">LEFT(INDEX(Orders!$C$2:$C$8001,MATCH(B10050,Orders!$A$2:$A$8001,0)),7)</f>
        <v>2024-08</v>
      </c>
    </row>
    <row r="10051" customFormat="false" ht="15" hidden="false" customHeight="true" outlineLevel="0" collapsed="false">
      <c r="A10051" s="1" t="s">
        <v>20521</v>
      </c>
      <c r="B10051" s="1" t="s">
        <v>7347</v>
      </c>
      <c r="C10051" s="1" t="s">
        <v>1926</v>
      </c>
      <c r="D10051" s="1" t="n">
        <v>2</v>
      </c>
      <c r="E10051" s="16" t="n">
        <v>1478.08</v>
      </c>
      <c r="F10051" s="17" t="n">
        <v>0.05</v>
      </c>
      <c r="G10051" s="16" t="n">
        <v>2808.35</v>
      </c>
      <c r="I10051" s="1" t="str">
        <f aca="false">INDEX(Products!$C$2:$C$51,MATCH(C10051,Products!$A$2:$A$51,0))</f>
        <v>Electronics</v>
      </c>
      <c r="J10051" s="1" t="str">
        <f aca="false">INDEX(Orders!$E$2:$E$8001,MATCH(B10051,Orders!$A$2:$A$8001,0))</f>
        <v>Returned</v>
      </c>
      <c r="K10051" s="1" t="str">
        <f aca="false">LEFT(INDEX(Orders!$C$2:$C$8001,MATCH(B10051,Orders!$A$2:$A$8001,0)),7)</f>
        <v>2025-06</v>
      </c>
    </row>
    <row r="10052" customFormat="false" ht="15" hidden="false" customHeight="true" outlineLevel="0" collapsed="false">
      <c r="A10052" s="1" t="s">
        <v>20522</v>
      </c>
      <c r="B10052" s="1" t="s">
        <v>7348</v>
      </c>
      <c r="C10052" s="1" t="s">
        <v>1971</v>
      </c>
      <c r="D10052" s="1" t="n">
        <v>2</v>
      </c>
      <c r="E10052" s="16" t="n">
        <v>2073.63</v>
      </c>
      <c r="F10052" s="17" t="n">
        <v>0</v>
      </c>
      <c r="G10052" s="16" t="n">
        <v>4147.26</v>
      </c>
      <c r="I10052" s="1" t="str">
        <f aca="false">INDEX(Products!$C$2:$C$51,MATCH(C10052,Products!$A$2:$A$51,0))</f>
        <v>Home &amp; Kitchen</v>
      </c>
      <c r="J10052" s="1" t="str">
        <f aca="false">INDEX(Orders!$E$2:$E$8001,MATCH(B10052,Orders!$A$2:$A$8001,0))</f>
        <v>Delivered</v>
      </c>
      <c r="K10052" s="1" t="str">
        <f aca="false">LEFT(INDEX(Orders!$C$2:$C$8001,MATCH(B10052,Orders!$A$2:$A$8001,0)),7)</f>
        <v>2024-11</v>
      </c>
    </row>
    <row r="10053" customFormat="false" ht="15" hidden="false" customHeight="true" outlineLevel="0" collapsed="false">
      <c r="A10053" s="1" t="s">
        <v>20523</v>
      </c>
      <c r="B10053" s="1" t="s">
        <v>7349</v>
      </c>
      <c r="C10053" s="1" t="s">
        <v>1973</v>
      </c>
      <c r="D10053" s="1" t="n">
        <v>1</v>
      </c>
      <c r="E10053" s="16" t="n">
        <v>1158.24</v>
      </c>
      <c r="F10053" s="17" t="n">
        <v>0.2</v>
      </c>
      <c r="G10053" s="16" t="n">
        <v>926.59</v>
      </c>
      <c r="I10053" s="1" t="str">
        <f aca="false">INDEX(Products!$C$2:$C$51,MATCH(C10053,Products!$A$2:$A$51,0))</f>
        <v>Home &amp; Kitchen</v>
      </c>
      <c r="J10053" s="1" t="str">
        <f aca="false">INDEX(Orders!$E$2:$E$8001,MATCH(B10053,Orders!$A$2:$A$8001,0))</f>
        <v>Delivered</v>
      </c>
      <c r="K10053" s="1" t="str">
        <f aca="false">LEFT(INDEX(Orders!$C$2:$C$8001,MATCH(B10053,Orders!$A$2:$A$8001,0)),7)</f>
        <v>2024-07</v>
      </c>
    </row>
    <row r="10054" customFormat="false" ht="15" hidden="false" customHeight="true" outlineLevel="0" collapsed="false">
      <c r="A10054" s="1" t="s">
        <v>20524</v>
      </c>
      <c r="B10054" s="1" t="s">
        <v>7350</v>
      </c>
      <c r="C10054" s="1" t="s">
        <v>2000</v>
      </c>
      <c r="D10054" s="1" t="n">
        <v>1</v>
      </c>
      <c r="E10054" s="16" t="n">
        <v>425.08</v>
      </c>
      <c r="F10054" s="17" t="n">
        <v>0</v>
      </c>
      <c r="G10054" s="16" t="n">
        <v>425.08</v>
      </c>
      <c r="I10054" s="1" t="str">
        <f aca="false">INDEX(Products!$C$2:$C$51,MATCH(C10054,Products!$A$2:$A$51,0))</f>
        <v>Books &amp; Stationery</v>
      </c>
      <c r="J10054" s="1" t="str">
        <f aca="false">INDEX(Orders!$E$2:$E$8001,MATCH(B10054,Orders!$A$2:$A$8001,0))</f>
        <v>Returned</v>
      </c>
      <c r="K10054" s="1" t="str">
        <f aca="false">LEFT(INDEX(Orders!$C$2:$C$8001,MATCH(B10054,Orders!$A$2:$A$8001,0)),7)</f>
        <v>2024-07</v>
      </c>
    </row>
    <row r="10055" customFormat="false" ht="15" hidden="false" customHeight="true" outlineLevel="0" collapsed="false">
      <c r="A10055" s="1" t="s">
        <v>20525</v>
      </c>
      <c r="B10055" s="1" t="s">
        <v>7350</v>
      </c>
      <c r="C10055" s="1" t="s">
        <v>1965</v>
      </c>
      <c r="D10055" s="1" t="n">
        <v>1</v>
      </c>
      <c r="E10055" s="16" t="n">
        <v>1145.07</v>
      </c>
      <c r="F10055" s="17" t="n">
        <v>0.1</v>
      </c>
      <c r="G10055" s="16" t="n">
        <v>1030.56</v>
      </c>
      <c r="I10055" s="1" t="str">
        <f aca="false">INDEX(Products!$C$2:$C$51,MATCH(C10055,Products!$A$2:$A$51,0))</f>
        <v>Home &amp; Kitchen</v>
      </c>
      <c r="J10055" s="1" t="str">
        <f aca="false">INDEX(Orders!$E$2:$E$8001,MATCH(B10055,Orders!$A$2:$A$8001,0))</f>
        <v>Returned</v>
      </c>
      <c r="K10055" s="1" t="str">
        <f aca="false">LEFT(INDEX(Orders!$C$2:$C$8001,MATCH(B10055,Orders!$A$2:$A$8001,0)),7)</f>
        <v>2024-07</v>
      </c>
    </row>
    <row r="10056" customFormat="false" ht="15" hidden="false" customHeight="true" outlineLevel="0" collapsed="false">
      <c r="A10056" s="1" t="s">
        <v>20526</v>
      </c>
      <c r="B10056" s="1" t="s">
        <v>7350</v>
      </c>
      <c r="C10056" s="1" t="s">
        <v>1930</v>
      </c>
      <c r="D10056" s="1" t="n">
        <v>2</v>
      </c>
      <c r="E10056" s="16" t="n">
        <v>2398.35</v>
      </c>
      <c r="F10056" s="17" t="n">
        <v>0</v>
      </c>
      <c r="G10056" s="16" t="n">
        <v>4796.7</v>
      </c>
      <c r="I10056" s="1" t="str">
        <f aca="false">INDEX(Products!$C$2:$C$51,MATCH(C10056,Products!$A$2:$A$51,0))</f>
        <v>Electronics</v>
      </c>
      <c r="J10056" s="1" t="str">
        <f aca="false">INDEX(Orders!$E$2:$E$8001,MATCH(B10056,Orders!$A$2:$A$8001,0))</f>
        <v>Returned</v>
      </c>
      <c r="K10056" s="1" t="str">
        <f aca="false">LEFT(INDEX(Orders!$C$2:$C$8001,MATCH(B10056,Orders!$A$2:$A$8001,0)),7)</f>
        <v>2024-07</v>
      </c>
    </row>
    <row r="10057" customFormat="false" ht="15" hidden="false" customHeight="true" outlineLevel="0" collapsed="false">
      <c r="A10057" s="1" t="s">
        <v>20527</v>
      </c>
      <c r="B10057" s="1" t="s">
        <v>7351</v>
      </c>
      <c r="C10057" s="1" t="s">
        <v>1997</v>
      </c>
      <c r="D10057" s="1" t="n">
        <v>1</v>
      </c>
      <c r="E10057" s="16" t="n">
        <v>311.15</v>
      </c>
      <c r="F10057" s="17" t="n">
        <v>0</v>
      </c>
      <c r="G10057" s="16" t="n">
        <v>311.15</v>
      </c>
      <c r="I10057" s="1" t="str">
        <f aca="false">INDEX(Products!$C$2:$C$51,MATCH(C10057,Products!$A$2:$A$51,0))</f>
        <v>Sports &amp; Fitness</v>
      </c>
      <c r="J10057" s="1" t="str">
        <f aca="false">INDEX(Orders!$E$2:$E$8001,MATCH(B10057,Orders!$A$2:$A$8001,0))</f>
        <v>Cancelled</v>
      </c>
      <c r="K10057" s="1" t="str">
        <f aca="false">LEFT(INDEX(Orders!$C$2:$C$8001,MATCH(B10057,Orders!$A$2:$A$8001,0)),7)</f>
        <v>2025-12</v>
      </c>
    </row>
    <row r="10058" customFormat="false" ht="15" hidden="false" customHeight="true" outlineLevel="0" collapsed="false">
      <c r="A10058" s="1" t="s">
        <v>20528</v>
      </c>
      <c r="B10058" s="1" t="s">
        <v>7352</v>
      </c>
      <c r="C10058" s="1" t="s">
        <v>1930</v>
      </c>
      <c r="D10058" s="1" t="n">
        <v>1</v>
      </c>
      <c r="E10058" s="16" t="n">
        <v>2398.35</v>
      </c>
      <c r="F10058" s="17" t="n">
        <v>0</v>
      </c>
      <c r="G10058" s="16" t="n">
        <v>2398.35</v>
      </c>
      <c r="I10058" s="1" t="str">
        <f aca="false">INDEX(Products!$C$2:$C$51,MATCH(C10058,Products!$A$2:$A$51,0))</f>
        <v>Electronics</v>
      </c>
      <c r="J10058" s="1" t="str">
        <f aca="false">INDEX(Orders!$E$2:$E$8001,MATCH(B10058,Orders!$A$2:$A$8001,0))</f>
        <v>Delivered</v>
      </c>
      <c r="K10058" s="1" t="str">
        <f aca="false">LEFT(INDEX(Orders!$C$2:$C$8001,MATCH(B10058,Orders!$A$2:$A$8001,0)),7)</f>
        <v>2025-05</v>
      </c>
    </row>
    <row r="10059" customFormat="false" ht="15" hidden="false" customHeight="true" outlineLevel="0" collapsed="false">
      <c r="A10059" s="1" t="s">
        <v>20529</v>
      </c>
      <c r="B10059" s="1" t="s">
        <v>7353</v>
      </c>
      <c r="C10059" s="1" t="s">
        <v>2007</v>
      </c>
      <c r="D10059" s="1" t="n">
        <v>1</v>
      </c>
      <c r="E10059" s="16" t="n">
        <v>750.27</v>
      </c>
      <c r="F10059" s="17" t="n">
        <v>0</v>
      </c>
      <c r="G10059" s="16" t="n">
        <v>750.27</v>
      </c>
      <c r="I10059" s="1" t="str">
        <f aca="false">INDEX(Products!$C$2:$C$51,MATCH(C10059,Products!$A$2:$A$51,0))</f>
        <v>Books &amp; Stationery</v>
      </c>
      <c r="J10059" s="1" t="str">
        <f aca="false">INDEX(Orders!$E$2:$E$8001,MATCH(B10059,Orders!$A$2:$A$8001,0))</f>
        <v>Returned</v>
      </c>
      <c r="K10059" s="1" t="str">
        <f aca="false">LEFT(INDEX(Orders!$C$2:$C$8001,MATCH(B10059,Orders!$A$2:$A$8001,0)),7)</f>
        <v>2025-04</v>
      </c>
    </row>
    <row r="10060" customFormat="false" ht="15" hidden="false" customHeight="true" outlineLevel="0" collapsed="false">
      <c r="A10060" s="1" t="s">
        <v>20530</v>
      </c>
      <c r="B10060" s="1" t="s">
        <v>7353</v>
      </c>
      <c r="C10060" s="1" t="s">
        <v>1930</v>
      </c>
      <c r="D10060" s="1" t="n">
        <v>2</v>
      </c>
      <c r="E10060" s="16" t="n">
        <v>2398.35</v>
      </c>
      <c r="F10060" s="17" t="n">
        <v>0</v>
      </c>
      <c r="G10060" s="16" t="n">
        <v>4796.7</v>
      </c>
      <c r="I10060" s="1" t="str">
        <f aca="false">INDEX(Products!$C$2:$C$51,MATCH(C10060,Products!$A$2:$A$51,0))</f>
        <v>Electronics</v>
      </c>
      <c r="J10060" s="1" t="str">
        <f aca="false">INDEX(Orders!$E$2:$E$8001,MATCH(B10060,Orders!$A$2:$A$8001,0))</f>
        <v>Returned</v>
      </c>
      <c r="K10060" s="1" t="str">
        <f aca="false">LEFT(INDEX(Orders!$C$2:$C$8001,MATCH(B10060,Orders!$A$2:$A$8001,0)),7)</f>
        <v>2025-04</v>
      </c>
    </row>
    <row r="10061" customFormat="false" ht="15" hidden="false" customHeight="true" outlineLevel="0" collapsed="false">
      <c r="A10061" s="1" t="s">
        <v>20531</v>
      </c>
      <c r="B10061" s="1" t="s">
        <v>7353</v>
      </c>
      <c r="C10061" s="1" t="s">
        <v>1975</v>
      </c>
      <c r="D10061" s="1" t="n">
        <v>1</v>
      </c>
      <c r="E10061" s="16" t="n">
        <v>862.99</v>
      </c>
      <c r="F10061" s="17" t="n">
        <v>0.1</v>
      </c>
      <c r="G10061" s="16" t="n">
        <v>776.69</v>
      </c>
      <c r="I10061" s="1" t="str">
        <f aca="false">INDEX(Products!$C$2:$C$51,MATCH(C10061,Products!$A$2:$A$51,0))</f>
        <v>Beauty &amp; Personal Care</v>
      </c>
      <c r="J10061" s="1" t="str">
        <f aca="false">INDEX(Orders!$E$2:$E$8001,MATCH(B10061,Orders!$A$2:$A$8001,0))</f>
        <v>Returned</v>
      </c>
      <c r="K10061" s="1" t="str">
        <f aca="false">LEFT(INDEX(Orders!$C$2:$C$8001,MATCH(B10061,Orders!$A$2:$A$8001,0)),7)</f>
        <v>2025-04</v>
      </c>
    </row>
    <row r="10062" customFormat="false" ht="15" hidden="false" customHeight="true" outlineLevel="0" collapsed="false">
      <c r="A10062" s="1" t="s">
        <v>20532</v>
      </c>
      <c r="B10062" s="1" t="s">
        <v>7354</v>
      </c>
      <c r="C10062" s="1" t="s">
        <v>2006</v>
      </c>
      <c r="D10062" s="1" t="n">
        <v>1</v>
      </c>
      <c r="E10062" s="16" t="n">
        <v>482.17</v>
      </c>
      <c r="F10062" s="17" t="n">
        <v>0.1</v>
      </c>
      <c r="G10062" s="16" t="n">
        <v>433.95</v>
      </c>
      <c r="I10062" s="1" t="str">
        <f aca="false">INDEX(Products!$C$2:$C$51,MATCH(C10062,Products!$A$2:$A$51,0))</f>
        <v>Books &amp; Stationery</v>
      </c>
      <c r="J10062" s="1" t="str">
        <f aca="false">INDEX(Orders!$E$2:$E$8001,MATCH(B10062,Orders!$A$2:$A$8001,0))</f>
        <v>Delivered</v>
      </c>
      <c r="K10062" s="1" t="str">
        <f aca="false">LEFT(INDEX(Orders!$C$2:$C$8001,MATCH(B10062,Orders!$A$2:$A$8001,0)),7)</f>
        <v>2024-03</v>
      </c>
    </row>
    <row r="10063" customFormat="false" ht="15" hidden="false" customHeight="true" outlineLevel="0" collapsed="false">
      <c r="A10063" s="1" t="s">
        <v>20533</v>
      </c>
      <c r="B10063" s="1" t="s">
        <v>7354</v>
      </c>
      <c r="C10063" s="1" t="s">
        <v>1961</v>
      </c>
      <c r="D10063" s="1" t="n">
        <v>1</v>
      </c>
      <c r="E10063" s="16" t="n">
        <v>3493.68</v>
      </c>
      <c r="F10063" s="17" t="n">
        <v>0.1</v>
      </c>
      <c r="G10063" s="16" t="n">
        <v>3144.31</v>
      </c>
      <c r="I10063" s="1" t="str">
        <f aca="false">INDEX(Products!$C$2:$C$51,MATCH(C10063,Products!$A$2:$A$51,0))</f>
        <v>Home &amp; Kitchen</v>
      </c>
      <c r="J10063" s="1" t="str">
        <f aca="false">INDEX(Orders!$E$2:$E$8001,MATCH(B10063,Orders!$A$2:$A$8001,0))</f>
        <v>Delivered</v>
      </c>
      <c r="K10063" s="1" t="str">
        <f aca="false">LEFT(INDEX(Orders!$C$2:$C$8001,MATCH(B10063,Orders!$A$2:$A$8001,0)),7)</f>
        <v>2024-03</v>
      </c>
    </row>
    <row r="10064" customFormat="false" ht="15" hidden="false" customHeight="true" outlineLevel="0" collapsed="false">
      <c r="A10064" s="1" t="s">
        <v>20534</v>
      </c>
      <c r="B10064" s="1" t="s">
        <v>7354</v>
      </c>
      <c r="C10064" s="1" t="s">
        <v>1924</v>
      </c>
      <c r="D10064" s="1" t="n">
        <v>2</v>
      </c>
      <c r="E10064" s="16" t="n">
        <v>1971</v>
      </c>
      <c r="F10064" s="17" t="n">
        <v>0</v>
      </c>
      <c r="G10064" s="16" t="n">
        <v>3942</v>
      </c>
      <c r="I10064" s="1" t="str">
        <f aca="false">INDEX(Products!$C$2:$C$51,MATCH(C10064,Products!$A$2:$A$51,0))</f>
        <v>Electronics</v>
      </c>
      <c r="J10064" s="1" t="str">
        <f aca="false">INDEX(Orders!$E$2:$E$8001,MATCH(B10064,Orders!$A$2:$A$8001,0))</f>
        <v>Delivered</v>
      </c>
      <c r="K10064" s="1" t="str">
        <f aca="false">LEFT(INDEX(Orders!$C$2:$C$8001,MATCH(B10064,Orders!$A$2:$A$8001,0)),7)</f>
        <v>2024-03</v>
      </c>
    </row>
    <row r="10065" customFormat="false" ht="15" hidden="false" customHeight="true" outlineLevel="0" collapsed="false">
      <c r="A10065" s="1" t="s">
        <v>20535</v>
      </c>
      <c r="B10065" s="1" t="s">
        <v>7354</v>
      </c>
      <c r="C10065" s="1" t="s">
        <v>1947</v>
      </c>
      <c r="D10065" s="1" t="n">
        <v>1</v>
      </c>
      <c r="E10065" s="16" t="n">
        <v>4778.51</v>
      </c>
      <c r="F10065" s="17" t="n">
        <v>0.05</v>
      </c>
      <c r="G10065" s="16" t="n">
        <v>4539.58</v>
      </c>
      <c r="I10065" s="1" t="str">
        <f aca="false">INDEX(Products!$C$2:$C$51,MATCH(C10065,Products!$A$2:$A$51,0))</f>
        <v>Fashion</v>
      </c>
      <c r="J10065" s="1" t="str">
        <f aca="false">INDEX(Orders!$E$2:$E$8001,MATCH(B10065,Orders!$A$2:$A$8001,0))</f>
        <v>Delivered</v>
      </c>
      <c r="K10065" s="1" t="str">
        <f aca="false">LEFT(INDEX(Orders!$C$2:$C$8001,MATCH(B10065,Orders!$A$2:$A$8001,0)),7)</f>
        <v>2024-03</v>
      </c>
    </row>
    <row r="10066" customFormat="false" ht="15" hidden="false" customHeight="true" outlineLevel="0" collapsed="false">
      <c r="A10066" s="1" t="s">
        <v>20536</v>
      </c>
      <c r="B10066" s="1" t="s">
        <v>7354</v>
      </c>
      <c r="C10066" s="1" t="s">
        <v>1990</v>
      </c>
      <c r="D10066" s="1" t="n">
        <v>3</v>
      </c>
      <c r="E10066" s="16" t="n">
        <v>5311.32</v>
      </c>
      <c r="F10066" s="17" t="n">
        <v>0.1</v>
      </c>
      <c r="G10066" s="16" t="n">
        <v>14340.56</v>
      </c>
      <c r="I10066" s="1" t="str">
        <f aca="false">INDEX(Products!$C$2:$C$51,MATCH(C10066,Products!$A$2:$A$51,0))</f>
        <v>Sports &amp; Fitness</v>
      </c>
      <c r="J10066" s="1" t="str">
        <f aca="false">INDEX(Orders!$E$2:$E$8001,MATCH(B10066,Orders!$A$2:$A$8001,0))</f>
        <v>Delivered</v>
      </c>
      <c r="K10066" s="1" t="str">
        <f aca="false">LEFT(INDEX(Orders!$C$2:$C$8001,MATCH(B10066,Orders!$A$2:$A$8001,0)),7)</f>
        <v>2024-03</v>
      </c>
    </row>
    <row r="10067" customFormat="false" ht="15" hidden="false" customHeight="true" outlineLevel="0" collapsed="false">
      <c r="A10067" s="1" t="s">
        <v>20537</v>
      </c>
      <c r="B10067" s="1" t="s">
        <v>7355</v>
      </c>
      <c r="C10067" s="1" t="s">
        <v>2006</v>
      </c>
      <c r="D10067" s="1" t="n">
        <v>1</v>
      </c>
      <c r="E10067" s="16" t="n">
        <v>482.17</v>
      </c>
      <c r="F10067" s="17" t="n">
        <v>0.15</v>
      </c>
      <c r="G10067" s="16" t="n">
        <v>409.84</v>
      </c>
      <c r="I10067" s="1" t="str">
        <f aca="false">INDEX(Products!$C$2:$C$51,MATCH(C10067,Products!$A$2:$A$51,0))</f>
        <v>Books &amp; Stationery</v>
      </c>
      <c r="J10067" s="1" t="str">
        <f aca="false">INDEX(Orders!$E$2:$E$8001,MATCH(B10067,Orders!$A$2:$A$8001,0))</f>
        <v>Delivered</v>
      </c>
      <c r="K10067" s="1" t="str">
        <f aca="false">LEFT(INDEX(Orders!$C$2:$C$8001,MATCH(B10067,Orders!$A$2:$A$8001,0)),7)</f>
        <v>2024-05</v>
      </c>
    </row>
    <row r="10068" customFormat="false" ht="15" hidden="false" customHeight="true" outlineLevel="0" collapsed="false">
      <c r="A10068" s="1" t="s">
        <v>20538</v>
      </c>
      <c r="B10068" s="1" t="s">
        <v>7356</v>
      </c>
      <c r="C10068" s="1" t="s">
        <v>1940</v>
      </c>
      <c r="D10068" s="1" t="n">
        <v>1</v>
      </c>
      <c r="E10068" s="16" t="n">
        <v>2374.52</v>
      </c>
      <c r="F10068" s="17" t="n">
        <v>0</v>
      </c>
      <c r="G10068" s="16" t="n">
        <v>2374.52</v>
      </c>
      <c r="I10068" s="1" t="str">
        <f aca="false">INDEX(Products!$C$2:$C$51,MATCH(C10068,Products!$A$2:$A$51,0))</f>
        <v>Fashion</v>
      </c>
      <c r="J10068" s="1" t="str">
        <f aca="false">INDEX(Orders!$E$2:$E$8001,MATCH(B10068,Orders!$A$2:$A$8001,0))</f>
        <v>Delivered</v>
      </c>
      <c r="K10068" s="1" t="str">
        <f aca="false">LEFT(INDEX(Orders!$C$2:$C$8001,MATCH(B10068,Orders!$A$2:$A$8001,0)),7)</f>
        <v>2025-03</v>
      </c>
    </row>
    <row r="10069" customFormat="false" ht="15" hidden="false" customHeight="true" outlineLevel="0" collapsed="false">
      <c r="A10069" s="1" t="s">
        <v>20539</v>
      </c>
      <c r="B10069" s="1" t="s">
        <v>7356</v>
      </c>
      <c r="C10069" s="1" t="s">
        <v>1930</v>
      </c>
      <c r="D10069" s="1" t="n">
        <v>1</v>
      </c>
      <c r="E10069" s="16" t="n">
        <v>2398.35</v>
      </c>
      <c r="F10069" s="17" t="n">
        <v>0</v>
      </c>
      <c r="G10069" s="16" t="n">
        <v>2398.35</v>
      </c>
      <c r="I10069" s="1" t="str">
        <f aca="false">INDEX(Products!$C$2:$C$51,MATCH(C10069,Products!$A$2:$A$51,0))</f>
        <v>Electronics</v>
      </c>
      <c r="J10069" s="1" t="str">
        <f aca="false">INDEX(Orders!$E$2:$E$8001,MATCH(B10069,Orders!$A$2:$A$8001,0))</f>
        <v>Delivered</v>
      </c>
      <c r="K10069" s="1" t="str">
        <f aca="false">LEFT(INDEX(Orders!$C$2:$C$8001,MATCH(B10069,Orders!$A$2:$A$8001,0)),7)</f>
        <v>2025-03</v>
      </c>
    </row>
    <row r="10070" customFormat="false" ht="15" hidden="false" customHeight="true" outlineLevel="0" collapsed="false">
      <c r="A10070" s="1" t="s">
        <v>20540</v>
      </c>
      <c r="B10070" s="1" t="s">
        <v>7356</v>
      </c>
      <c r="C10070" s="1" t="s">
        <v>1969</v>
      </c>
      <c r="D10070" s="1" t="n">
        <v>1</v>
      </c>
      <c r="E10070" s="16" t="n">
        <v>9171.98</v>
      </c>
      <c r="F10070" s="17" t="n">
        <v>0.05</v>
      </c>
      <c r="G10070" s="16" t="n">
        <v>8713.38</v>
      </c>
      <c r="I10070" s="1" t="str">
        <f aca="false">INDEX(Products!$C$2:$C$51,MATCH(C10070,Products!$A$2:$A$51,0))</f>
        <v>Home &amp; Kitchen</v>
      </c>
      <c r="J10070" s="1" t="str">
        <f aca="false">INDEX(Orders!$E$2:$E$8001,MATCH(B10070,Orders!$A$2:$A$8001,0))</f>
        <v>Delivered</v>
      </c>
      <c r="K10070" s="1" t="str">
        <f aca="false">LEFT(INDEX(Orders!$C$2:$C$8001,MATCH(B10070,Orders!$A$2:$A$8001,0)),7)</f>
        <v>2025-03</v>
      </c>
    </row>
    <row r="10071" customFormat="false" ht="15" hidden="false" customHeight="true" outlineLevel="0" collapsed="false">
      <c r="A10071" s="1" t="s">
        <v>20541</v>
      </c>
      <c r="B10071" s="1" t="s">
        <v>7357</v>
      </c>
      <c r="C10071" s="1" t="s">
        <v>1940</v>
      </c>
      <c r="D10071" s="1" t="n">
        <v>3</v>
      </c>
      <c r="E10071" s="16" t="n">
        <v>2374.52</v>
      </c>
      <c r="F10071" s="17" t="n">
        <v>0</v>
      </c>
      <c r="G10071" s="16" t="n">
        <v>7123.56</v>
      </c>
      <c r="I10071" s="1" t="str">
        <f aca="false">INDEX(Products!$C$2:$C$51,MATCH(C10071,Products!$A$2:$A$51,0))</f>
        <v>Fashion</v>
      </c>
      <c r="J10071" s="1" t="str">
        <f aca="false">INDEX(Orders!$E$2:$E$8001,MATCH(B10071,Orders!$A$2:$A$8001,0))</f>
        <v>Delivered</v>
      </c>
      <c r="K10071" s="1" t="str">
        <f aca="false">LEFT(INDEX(Orders!$C$2:$C$8001,MATCH(B10071,Orders!$A$2:$A$8001,0)),7)</f>
        <v>2025-11</v>
      </c>
    </row>
    <row r="10072" customFormat="false" ht="15" hidden="false" customHeight="true" outlineLevel="0" collapsed="false">
      <c r="A10072" s="1" t="s">
        <v>20542</v>
      </c>
      <c r="B10072" s="1" t="s">
        <v>7358</v>
      </c>
      <c r="C10072" s="1" t="s">
        <v>1959</v>
      </c>
      <c r="D10072" s="1" t="n">
        <v>2</v>
      </c>
      <c r="E10072" s="16" t="n">
        <v>2142.79</v>
      </c>
      <c r="F10072" s="17" t="n">
        <v>0.15</v>
      </c>
      <c r="G10072" s="16" t="n">
        <v>3642.74</v>
      </c>
      <c r="I10072" s="1" t="str">
        <f aca="false">INDEX(Products!$C$2:$C$51,MATCH(C10072,Products!$A$2:$A$51,0))</f>
        <v>Home &amp; Kitchen</v>
      </c>
      <c r="J10072" s="1" t="str">
        <f aca="false">INDEX(Orders!$E$2:$E$8001,MATCH(B10072,Orders!$A$2:$A$8001,0))</f>
        <v>Delivered</v>
      </c>
      <c r="K10072" s="1" t="str">
        <f aca="false">LEFT(INDEX(Orders!$C$2:$C$8001,MATCH(B10072,Orders!$A$2:$A$8001,0)),7)</f>
        <v>2025-03</v>
      </c>
    </row>
    <row r="10073" customFormat="false" ht="15" hidden="false" customHeight="true" outlineLevel="0" collapsed="false">
      <c r="A10073" s="1" t="s">
        <v>20543</v>
      </c>
      <c r="B10073" s="1" t="s">
        <v>7358</v>
      </c>
      <c r="C10073" s="1" t="s">
        <v>1940</v>
      </c>
      <c r="D10073" s="1" t="n">
        <v>2</v>
      </c>
      <c r="E10073" s="16" t="n">
        <v>2374.52</v>
      </c>
      <c r="F10073" s="17" t="n">
        <v>0</v>
      </c>
      <c r="G10073" s="16" t="n">
        <v>4749.04</v>
      </c>
      <c r="I10073" s="1" t="str">
        <f aca="false">INDEX(Products!$C$2:$C$51,MATCH(C10073,Products!$A$2:$A$51,0))</f>
        <v>Fashion</v>
      </c>
      <c r="J10073" s="1" t="str">
        <f aca="false">INDEX(Orders!$E$2:$E$8001,MATCH(B10073,Orders!$A$2:$A$8001,0))</f>
        <v>Delivered</v>
      </c>
      <c r="K10073" s="1" t="str">
        <f aca="false">LEFT(INDEX(Orders!$C$2:$C$8001,MATCH(B10073,Orders!$A$2:$A$8001,0)),7)</f>
        <v>2025-03</v>
      </c>
    </row>
    <row r="10074" customFormat="false" ht="15" hidden="false" customHeight="true" outlineLevel="0" collapsed="false">
      <c r="A10074" s="1" t="s">
        <v>20544</v>
      </c>
      <c r="B10074" s="1" t="s">
        <v>7358</v>
      </c>
      <c r="C10074" s="1" t="s">
        <v>1995</v>
      </c>
      <c r="D10074" s="1" t="n">
        <v>1</v>
      </c>
      <c r="E10074" s="16" t="n">
        <v>2914.27</v>
      </c>
      <c r="F10074" s="17" t="n">
        <v>0.05</v>
      </c>
      <c r="G10074" s="16" t="n">
        <v>2768.56</v>
      </c>
      <c r="I10074" s="1" t="str">
        <f aca="false">INDEX(Products!$C$2:$C$51,MATCH(C10074,Products!$A$2:$A$51,0))</f>
        <v>Sports &amp; Fitness</v>
      </c>
      <c r="J10074" s="1" t="str">
        <f aca="false">INDEX(Orders!$E$2:$E$8001,MATCH(B10074,Orders!$A$2:$A$8001,0))</f>
        <v>Delivered</v>
      </c>
      <c r="K10074" s="1" t="str">
        <f aca="false">LEFT(INDEX(Orders!$C$2:$C$8001,MATCH(B10074,Orders!$A$2:$A$8001,0)),7)</f>
        <v>2025-03</v>
      </c>
    </row>
    <row r="10075" customFormat="false" ht="15" hidden="false" customHeight="true" outlineLevel="0" collapsed="false">
      <c r="A10075" s="1" t="s">
        <v>20545</v>
      </c>
      <c r="B10075" s="1" t="s">
        <v>7358</v>
      </c>
      <c r="C10075" s="1" t="s">
        <v>1997</v>
      </c>
      <c r="D10075" s="1" t="n">
        <v>1</v>
      </c>
      <c r="E10075" s="16" t="n">
        <v>311.15</v>
      </c>
      <c r="F10075" s="17" t="n">
        <v>0.1</v>
      </c>
      <c r="G10075" s="16" t="n">
        <v>280.03</v>
      </c>
      <c r="I10075" s="1" t="str">
        <f aca="false">INDEX(Products!$C$2:$C$51,MATCH(C10075,Products!$A$2:$A$51,0))</f>
        <v>Sports &amp; Fitness</v>
      </c>
      <c r="J10075" s="1" t="str">
        <f aca="false">INDEX(Orders!$E$2:$E$8001,MATCH(B10075,Orders!$A$2:$A$8001,0))</f>
        <v>Delivered</v>
      </c>
      <c r="K10075" s="1" t="str">
        <f aca="false">LEFT(INDEX(Orders!$C$2:$C$8001,MATCH(B10075,Orders!$A$2:$A$8001,0)),7)</f>
        <v>2025-03</v>
      </c>
    </row>
    <row r="10076" customFormat="false" ht="15" hidden="false" customHeight="true" outlineLevel="0" collapsed="false">
      <c r="A10076" s="1" t="s">
        <v>20546</v>
      </c>
      <c r="B10076" s="1" t="s">
        <v>7359</v>
      </c>
      <c r="C10076" s="1" t="s">
        <v>1933</v>
      </c>
      <c r="D10076" s="1" t="n">
        <v>1</v>
      </c>
      <c r="E10076" s="16" t="n">
        <v>7194.38</v>
      </c>
      <c r="F10076" s="17" t="n">
        <v>0.2</v>
      </c>
      <c r="G10076" s="16" t="n">
        <v>5755.5</v>
      </c>
      <c r="I10076" s="1" t="str">
        <f aca="false">INDEX(Products!$C$2:$C$51,MATCH(C10076,Products!$A$2:$A$51,0))</f>
        <v>Electronics</v>
      </c>
      <c r="J10076" s="1" t="str">
        <f aca="false">INDEX(Orders!$E$2:$E$8001,MATCH(B10076,Orders!$A$2:$A$8001,0))</f>
        <v>Delivered</v>
      </c>
      <c r="K10076" s="1" t="str">
        <f aca="false">LEFT(INDEX(Orders!$C$2:$C$8001,MATCH(B10076,Orders!$A$2:$A$8001,0)),7)</f>
        <v>2024-05</v>
      </c>
    </row>
    <row r="10077" customFormat="false" ht="15" hidden="false" customHeight="true" outlineLevel="0" collapsed="false">
      <c r="A10077" s="1" t="s">
        <v>20547</v>
      </c>
      <c r="B10077" s="1" t="s">
        <v>7359</v>
      </c>
      <c r="C10077" s="1" t="s">
        <v>1930</v>
      </c>
      <c r="D10077" s="1" t="n">
        <v>1</v>
      </c>
      <c r="E10077" s="16" t="n">
        <v>2398.35</v>
      </c>
      <c r="F10077" s="17" t="n">
        <v>0.05</v>
      </c>
      <c r="G10077" s="16" t="n">
        <v>2278.43</v>
      </c>
      <c r="I10077" s="1" t="str">
        <f aca="false">INDEX(Products!$C$2:$C$51,MATCH(C10077,Products!$A$2:$A$51,0))</f>
        <v>Electronics</v>
      </c>
      <c r="J10077" s="1" t="str">
        <f aca="false">INDEX(Orders!$E$2:$E$8001,MATCH(B10077,Orders!$A$2:$A$8001,0))</f>
        <v>Delivered</v>
      </c>
      <c r="K10077" s="1" t="str">
        <f aca="false">LEFT(INDEX(Orders!$C$2:$C$8001,MATCH(B10077,Orders!$A$2:$A$8001,0)),7)</f>
        <v>2024-05</v>
      </c>
    </row>
    <row r="10078" customFormat="false" ht="15" hidden="false" customHeight="true" outlineLevel="0" collapsed="false">
      <c r="A10078" s="1" t="s">
        <v>20548</v>
      </c>
      <c r="B10078" s="1" t="s">
        <v>7360</v>
      </c>
      <c r="C10078" s="1" t="s">
        <v>1937</v>
      </c>
      <c r="D10078" s="1" t="n">
        <v>1</v>
      </c>
      <c r="E10078" s="16" t="n">
        <v>1364.75</v>
      </c>
      <c r="F10078" s="17" t="n">
        <v>0</v>
      </c>
      <c r="G10078" s="16" t="n">
        <v>1364.75</v>
      </c>
      <c r="I10078" s="1" t="str">
        <f aca="false">INDEX(Products!$C$2:$C$51,MATCH(C10078,Products!$A$2:$A$51,0))</f>
        <v>Fashion</v>
      </c>
      <c r="J10078" s="1" t="str">
        <f aca="false">INDEX(Orders!$E$2:$E$8001,MATCH(B10078,Orders!$A$2:$A$8001,0))</f>
        <v>Delivered</v>
      </c>
      <c r="K10078" s="1" t="str">
        <f aca="false">LEFT(INDEX(Orders!$C$2:$C$8001,MATCH(B10078,Orders!$A$2:$A$8001,0)),7)</f>
        <v>2025-11</v>
      </c>
    </row>
    <row r="10079" customFormat="false" ht="15" hidden="false" customHeight="true" outlineLevel="0" collapsed="false">
      <c r="A10079" s="1" t="s">
        <v>20549</v>
      </c>
      <c r="B10079" s="1" t="s">
        <v>7360</v>
      </c>
      <c r="C10079" s="1" t="s">
        <v>1930</v>
      </c>
      <c r="D10079" s="1" t="n">
        <v>1</v>
      </c>
      <c r="E10079" s="16" t="n">
        <v>2398.35</v>
      </c>
      <c r="F10079" s="17" t="n">
        <v>0</v>
      </c>
      <c r="G10079" s="16" t="n">
        <v>2398.35</v>
      </c>
      <c r="I10079" s="1" t="str">
        <f aca="false">INDEX(Products!$C$2:$C$51,MATCH(C10079,Products!$A$2:$A$51,0))</f>
        <v>Electronics</v>
      </c>
      <c r="J10079" s="1" t="str">
        <f aca="false">INDEX(Orders!$E$2:$E$8001,MATCH(B10079,Orders!$A$2:$A$8001,0))</f>
        <v>Delivered</v>
      </c>
      <c r="K10079" s="1" t="str">
        <f aca="false">LEFT(INDEX(Orders!$C$2:$C$8001,MATCH(B10079,Orders!$A$2:$A$8001,0)),7)</f>
        <v>2025-11</v>
      </c>
    </row>
    <row r="10080" customFormat="false" ht="15" hidden="false" customHeight="true" outlineLevel="0" collapsed="false">
      <c r="A10080" s="1" t="s">
        <v>20550</v>
      </c>
      <c r="B10080" s="1" t="s">
        <v>7360</v>
      </c>
      <c r="C10080" s="1" t="s">
        <v>1940</v>
      </c>
      <c r="D10080" s="1" t="n">
        <v>2</v>
      </c>
      <c r="E10080" s="16" t="n">
        <v>2374.52</v>
      </c>
      <c r="F10080" s="17" t="n">
        <v>0</v>
      </c>
      <c r="G10080" s="16" t="n">
        <v>4749.04</v>
      </c>
      <c r="I10080" s="1" t="str">
        <f aca="false">INDEX(Products!$C$2:$C$51,MATCH(C10080,Products!$A$2:$A$51,0))</f>
        <v>Fashion</v>
      </c>
      <c r="J10080" s="1" t="str">
        <f aca="false">INDEX(Orders!$E$2:$E$8001,MATCH(B10080,Orders!$A$2:$A$8001,0))</f>
        <v>Delivered</v>
      </c>
      <c r="K10080" s="1" t="str">
        <f aca="false">LEFT(INDEX(Orders!$C$2:$C$8001,MATCH(B10080,Orders!$A$2:$A$8001,0)),7)</f>
        <v>2025-11</v>
      </c>
    </row>
    <row r="10081" customFormat="false" ht="15" hidden="false" customHeight="true" outlineLevel="0" collapsed="false">
      <c r="A10081" s="1" t="s">
        <v>20551</v>
      </c>
      <c r="B10081" s="1" t="s">
        <v>7361</v>
      </c>
      <c r="C10081" s="1" t="s">
        <v>1924</v>
      </c>
      <c r="D10081" s="1" t="n">
        <v>1</v>
      </c>
      <c r="E10081" s="16" t="n">
        <v>1971</v>
      </c>
      <c r="F10081" s="17" t="n">
        <v>0</v>
      </c>
      <c r="G10081" s="16" t="n">
        <v>1971</v>
      </c>
      <c r="I10081" s="1" t="str">
        <f aca="false">INDEX(Products!$C$2:$C$51,MATCH(C10081,Products!$A$2:$A$51,0))</f>
        <v>Electronics</v>
      </c>
      <c r="J10081" s="1" t="str">
        <f aca="false">INDEX(Orders!$E$2:$E$8001,MATCH(B10081,Orders!$A$2:$A$8001,0))</f>
        <v>Delivered</v>
      </c>
      <c r="K10081" s="1" t="str">
        <f aca="false">LEFT(INDEX(Orders!$C$2:$C$8001,MATCH(B10081,Orders!$A$2:$A$8001,0)),7)</f>
        <v>2025-03</v>
      </c>
    </row>
    <row r="10082" customFormat="false" ht="15" hidden="false" customHeight="true" outlineLevel="0" collapsed="false">
      <c r="A10082" s="1" t="s">
        <v>20552</v>
      </c>
      <c r="B10082" s="1" t="s">
        <v>7362</v>
      </c>
      <c r="C10082" s="1" t="s">
        <v>1988</v>
      </c>
      <c r="D10082" s="1" t="n">
        <v>1</v>
      </c>
      <c r="E10082" s="16" t="n">
        <v>681.07</v>
      </c>
      <c r="F10082" s="17" t="n">
        <v>0.2</v>
      </c>
      <c r="G10082" s="16" t="n">
        <v>544.86</v>
      </c>
      <c r="I10082" s="1" t="str">
        <f aca="false">INDEX(Products!$C$2:$C$51,MATCH(C10082,Products!$A$2:$A$51,0))</f>
        <v>Sports &amp; Fitness</v>
      </c>
      <c r="J10082" s="1" t="str">
        <f aca="false">INDEX(Orders!$E$2:$E$8001,MATCH(B10082,Orders!$A$2:$A$8001,0))</f>
        <v>Delivered</v>
      </c>
      <c r="K10082" s="1" t="str">
        <f aca="false">LEFT(INDEX(Orders!$C$2:$C$8001,MATCH(B10082,Orders!$A$2:$A$8001,0)),7)</f>
        <v>2025-06</v>
      </c>
    </row>
    <row r="10083" customFormat="false" ht="15" hidden="false" customHeight="true" outlineLevel="0" collapsed="false">
      <c r="A10083" s="1" t="s">
        <v>20553</v>
      </c>
      <c r="B10083" s="1" t="s">
        <v>7363</v>
      </c>
      <c r="C10083" s="1" t="s">
        <v>1940</v>
      </c>
      <c r="D10083" s="1" t="n">
        <v>2</v>
      </c>
      <c r="E10083" s="16" t="n">
        <v>2374.52</v>
      </c>
      <c r="F10083" s="17" t="n">
        <v>0.05</v>
      </c>
      <c r="G10083" s="16" t="n">
        <v>4511.59</v>
      </c>
      <c r="I10083" s="1" t="str">
        <f aca="false">INDEX(Products!$C$2:$C$51,MATCH(C10083,Products!$A$2:$A$51,0))</f>
        <v>Fashion</v>
      </c>
      <c r="J10083" s="1" t="str">
        <f aca="false">INDEX(Orders!$E$2:$E$8001,MATCH(B10083,Orders!$A$2:$A$8001,0))</f>
        <v>Cancelled</v>
      </c>
      <c r="K10083" s="1" t="str">
        <f aca="false">LEFT(INDEX(Orders!$C$2:$C$8001,MATCH(B10083,Orders!$A$2:$A$8001,0)),7)</f>
        <v>2024-03</v>
      </c>
    </row>
    <row r="10084" customFormat="false" ht="15" hidden="false" customHeight="true" outlineLevel="0" collapsed="false">
      <c r="A10084" s="1" t="s">
        <v>20554</v>
      </c>
      <c r="B10084" s="1" t="s">
        <v>7363</v>
      </c>
      <c r="C10084" s="1" t="s">
        <v>1997</v>
      </c>
      <c r="D10084" s="1" t="n">
        <v>2</v>
      </c>
      <c r="E10084" s="16" t="n">
        <v>311.15</v>
      </c>
      <c r="F10084" s="17" t="n">
        <v>0.2</v>
      </c>
      <c r="G10084" s="16" t="n">
        <v>497.84</v>
      </c>
      <c r="I10084" s="1" t="str">
        <f aca="false">INDEX(Products!$C$2:$C$51,MATCH(C10084,Products!$A$2:$A$51,0))</f>
        <v>Sports &amp; Fitness</v>
      </c>
      <c r="J10084" s="1" t="str">
        <f aca="false">INDEX(Orders!$E$2:$E$8001,MATCH(B10084,Orders!$A$2:$A$8001,0))</f>
        <v>Cancelled</v>
      </c>
      <c r="K10084" s="1" t="str">
        <f aca="false">LEFT(INDEX(Orders!$C$2:$C$8001,MATCH(B10084,Orders!$A$2:$A$8001,0)),7)</f>
        <v>2024-03</v>
      </c>
    </row>
    <row r="10085" customFormat="false" ht="15" hidden="false" customHeight="true" outlineLevel="0" collapsed="false">
      <c r="A10085" s="1" t="s">
        <v>20555</v>
      </c>
      <c r="B10085" s="1" t="s">
        <v>7363</v>
      </c>
      <c r="C10085" s="1" t="s">
        <v>1938</v>
      </c>
      <c r="D10085" s="1" t="n">
        <v>1</v>
      </c>
      <c r="E10085" s="16" t="n">
        <v>1572.6</v>
      </c>
      <c r="F10085" s="17" t="n">
        <v>0</v>
      </c>
      <c r="G10085" s="16" t="n">
        <v>1572.6</v>
      </c>
      <c r="I10085" s="1" t="str">
        <f aca="false">INDEX(Products!$C$2:$C$51,MATCH(C10085,Products!$A$2:$A$51,0))</f>
        <v>Fashion</v>
      </c>
      <c r="J10085" s="1" t="str">
        <f aca="false">INDEX(Orders!$E$2:$E$8001,MATCH(B10085,Orders!$A$2:$A$8001,0))</f>
        <v>Cancelled</v>
      </c>
      <c r="K10085" s="1" t="str">
        <f aca="false">LEFT(INDEX(Orders!$C$2:$C$8001,MATCH(B10085,Orders!$A$2:$A$8001,0)),7)</f>
        <v>2024-03</v>
      </c>
    </row>
    <row r="10086" customFormat="false" ht="15" hidden="false" customHeight="true" outlineLevel="0" collapsed="false">
      <c r="A10086" s="1" t="s">
        <v>20556</v>
      </c>
      <c r="B10086" s="1" t="s">
        <v>7364</v>
      </c>
      <c r="C10086" s="1" t="s">
        <v>1918</v>
      </c>
      <c r="D10086" s="1" t="n">
        <v>1</v>
      </c>
      <c r="E10086" s="16" t="n">
        <v>2978.99</v>
      </c>
      <c r="F10086" s="17" t="n">
        <v>0.05</v>
      </c>
      <c r="G10086" s="16" t="n">
        <v>2830.04</v>
      </c>
      <c r="I10086" s="1" t="str">
        <f aca="false">INDEX(Products!$C$2:$C$51,MATCH(C10086,Products!$A$2:$A$51,0))</f>
        <v>Electronics</v>
      </c>
      <c r="J10086" s="1" t="str">
        <f aca="false">INDEX(Orders!$E$2:$E$8001,MATCH(B10086,Orders!$A$2:$A$8001,0))</f>
        <v>Delivered</v>
      </c>
      <c r="K10086" s="1" t="str">
        <f aca="false">LEFT(INDEX(Orders!$C$2:$C$8001,MATCH(B10086,Orders!$A$2:$A$8001,0)),7)</f>
        <v>2024-07</v>
      </c>
    </row>
    <row r="10087" customFormat="false" ht="15" hidden="false" customHeight="true" outlineLevel="0" collapsed="false">
      <c r="A10087" s="1" t="s">
        <v>20557</v>
      </c>
      <c r="B10087" s="1" t="s">
        <v>7365</v>
      </c>
      <c r="C10087" s="1" t="s">
        <v>1993</v>
      </c>
      <c r="D10087" s="1" t="n">
        <v>3</v>
      </c>
      <c r="E10087" s="16" t="n">
        <v>3177.33</v>
      </c>
      <c r="F10087" s="17" t="n">
        <v>0</v>
      </c>
      <c r="G10087" s="16" t="n">
        <v>9531.99</v>
      </c>
      <c r="I10087" s="1" t="str">
        <f aca="false">INDEX(Products!$C$2:$C$51,MATCH(C10087,Products!$A$2:$A$51,0))</f>
        <v>Sports &amp; Fitness</v>
      </c>
      <c r="J10087" s="1" t="str">
        <f aca="false">INDEX(Orders!$E$2:$E$8001,MATCH(B10087,Orders!$A$2:$A$8001,0))</f>
        <v>Returned</v>
      </c>
      <c r="K10087" s="1" t="str">
        <f aca="false">LEFT(INDEX(Orders!$C$2:$C$8001,MATCH(B10087,Orders!$A$2:$A$8001,0)),7)</f>
        <v>2024-02</v>
      </c>
    </row>
    <row r="10088" customFormat="false" ht="15" hidden="false" customHeight="true" outlineLevel="0" collapsed="false">
      <c r="A10088" s="1" t="s">
        <v>20558</v>
      </c>
      <c r="B10088" s="1" t="s">
        <v>7365</v>
      </c>
      <c r="C10088" s="1" t="s">
        <v>1930</v>
      </c>
      <c r="D10088" s="1" t="n">
        <v>1</v>
      </c>
      <c r="E10088" s="16" t="n">
        <v>2398.35</v>
      </c>
      <c r="F10088" s="17" t="n">
        <v>0.05</v>
      </c>
      <c r="G10088" s="16" t="n">
        <v>2278.43</v>
      </c>
      <c r="I10088" s="1" t="str">
        <f aca="false">INDEX(Products!$C$2:$C$51,MATCH(C10088,Products!$A$2:$A$51,0))</f>
        <v>Electronics</v>
      </c>
      <c r="J10088" s="1" t="str">
        <f aca="false">INDEX(Orders!$E$2:$E$8001,MATCH(B10088,Orders!$A$2:$A$8001,0))</f>
        <v>Returned</v>
      </c>
      <c r="K10088" s="1" t="str">
        <f aca="false">LEFT(INDEX(Orders!$C$2:$C$8001,MATCH(B10088,Orders!$A$2:$A$8001,0)),7)</f>
        <v>2024-02</v>
      </c>
    </row>
    <row r="10089" customFormat="false" ht="15" hidden="false" customHeight="true" outlineLevel="0" collapsed="false">
      <c r="A10089" s="1" t="s">
        <v>20559</v>
      </c>
      <c r="B10089" s="1" t="s">
        <v>7365</v>
      </c>
      <c r="C10089" s="1" t="s">
        <v>1990</v>
      </c>
      <c r="D10089" s="1" t="n">
        <v>1</v>
      </c>
      <c r="E10089" s="16" t="n">
        <v>5311.32</v>
      </c>
      <c r="F10089" s="17" t="n">
        <v>0</v>
      </c>
      <c r="G10089" s="16" t="n">
        <v>5311.32</v>
      </c>
      <c r="I10089" s="1" t="str">
        <f aca="false">INDEX(Products!$C$2:$C$51,MATCH(C10089,Products!$A$2:$A$51,0))</f>
        <v>Sports &amp; Fitness</v>
      </c>
      <c r="J10089" s="1" t="str">
        <f aca="false">INDEX(Orders!$E$2:$E$8001,MATCH(B10089,Orders!$A$2:$A$8001,0))</f>
        <v>Returned</v>
      </c>
      <c r="K10089" s="1" t="str">
        <f aca="false">LEFT(INDEX(Orders!$C$2:$C$8001,MATCH(B10089,Orders!$A$2:$A$8001,0)),7)</f>
        <v>2024-02</v>
      </c>
    </row>
    <row r="10090" customFormat="false" ht="15" hidden="false" customHeight="true" outlineLevel="0" collapsed="false">
      <c r="A10090" s="1" t="s">
        <v>20560</v>
      </c>
      <c r="B10090" s="1" t="s">
        <v>7366</v>
      </c>
      <c r="C10090" s="1" t="s">
        <v>1933</v>
      </c>
      <c r="D10090" s="1" t="n">
        <v>2</v>
      </c>
      <c r="E10090" s="16" t="n">
        <v>7194.38</v>
      </c>
      <c r="F10090" s="17" t="n">
        <v>0.05</v>
      </c>
      <c r="G10090" s="16" t="n">
        <v>13669.32</v>
      </c>
      <c r="I10090" s="1" t="str">
        <f aca="false">INDEX(Products!$C$2:$C$51,MATCH(C10090,Products!$A$2:$A$51,0))</f>
        <v>Electronics</v>
      </c>
      <c r="J10090" s="1" t="str">
        <f aca="false">INDEX(Orders!$E$2:$E$8001,MATCH(B10090,Orders!$A$2:$A$8001,0))</f>
        <v>Delivered</v>
      </c>
      <c r="K10090" s="1" t="str">
        <f aca="false">LEFT(INDEX(Orders!$C$2:$C$8001,MATCH(B10090,Orders!$A$2:$A$8001,0)),7)</f>
        <v>2025-07</v>
      </c>
    </row>
    <row r="10091" customFormat="false" ht="15" hidden="false" customHeight="true" outlineLevel="0" collapsed="false">
      <c r="A10091" s="1" t="s">
        <v>20561</v>
      </c>
      <c r="B10091" s="1" t="s">
        <v>7367</v>
      </c>
      <c r="C10091" s="1" t="s">
        <v>1990</v>
      </c>
      <c r="D10091" s="1" t="n">
        <v>2</v>
      </c>
      <c r="E10091" s="16" t="n">
        <v>5311.32</v>
      </c>
      <c r="F10091" s="17" t="n">
        <v>0</v>
      </c>
      <c r="G10091" s="16" t="n">
        <v>10622.64</v>
      </c>
      <c r="I10091" s="1" t="str">
        <f aca="false">INDEX(Products!$C$2:$C$51,MATCH(C10091,Products!$A$2:$A$51,0))</f>
        <v>Sports &amp; Fitness</v>
      </c>
      <c r="J10091" s="1" t="str">
        <f aca="false">INDEX(Orders!$E$2:$E$8001,MATCH(B10091,Orders!$A$2:$A$8001,0))</f>
        <v>Delivered</v>
      </c>
      <c r="K10091" s="1" t="str">
        <f aca="false">LEFT(INDEX(Orders!$C$2:$C$8001,MATCH(B10091,Orders!$A$2:$A$8001,0)),7)</f>
        <v>2025-12</v>
      </c>
    </row>
    <row r="10092" customFormat="false" ht="15" hidden="false" customHeight="true" outlineLevel="0" collapsed="false">
      <c r="A10092" s="1" t="s">
        <v>20562</v>
      </c>
      <c r="B10092" s="1" t="s">
        <v>7367</v>
      </c>
      <c r="C10092" s="1" t="s">
        <v>2007</v>
      </c>
      <c r="D10092" s="1" t="n">
        <v>1</v>
      </c>
      <c r="E10092" s="16" t="n">
        <v>750.27</v>
      </c>
      <c r="F10092" s="17" t="n">
        <v>0</v>
      </c>
      <c r="G10092" s="16" t="n">
        <v>750.27</v>
      </c>
      <c r="I10092" s="1" t="str">
        <f aca="false">INDEX(Products!$C$2:$C$51,MATCH(C10092,Products!$A$2:$A$51,0))</f>
        <v>Books &amp; Stationery</v>
      </c>
      <c r="J10092" s="1" t="str">
        <f aca="false">INDEX(Orders!$E$2:$E$8001,MATCH(B10092,Orders!$A$2:$A$8001,0))</f>
        <v>Delivered</v>
      </c>
      <c r="K10092" s="1" t="str">
        <f aca="false">LEFT(INDEX(Orders!$C$2:$C$8001,MATCH(B10092,Orders!$A$2:$A$8001,0)),7)</f>
        <v>2025-12</v>
      </c>
    </row>
    <row r="10093" customFormat="false" ht="15" hidden="false" customHeight="true" outlineLevel="0" collapsed="false">
      <c r="A10093" s="1" t="s">
        <v>20563</v>
      </c>
      <c r="B10093" s="1" t="s">
        <v>7367</v>
      </c>
      <c r="C10093" s="1" t="s">
        <v>1997</v>
      </c>
      <c r="D10093" s="1" t="n">
        <v>1</v>
      </c>
      <c r="E10093" s="16" t="n">
        <v>311.15</v>
      </c>
      <c r="F10093" s="17" t="n">
        <v>0</v>
      </c>
      <c r="G10093" s="16" t="n">
        <v>311.15</v>
      </c>
      <c r="I10093" s="1" t="str">
        <f aca="false">INDEX(Products!$C$2:$C$51,MATCH(C10093,Products!$A$2:$A$51,0))</f>
        <v>Sports &amp; Fitness</v>
      </c>
      <c r="J10093" s="1" t="str">
        <f aca="false">INDEX(Orders!$E$2:$E$8001,MATCH(B10093,Orders!$A$2:$A$8001,0))</f>
        <v>Delivered</v>
      </c>
      <c r="K10093" s="1" t="str">
        <f aca="false">LEFT(INDEX(Orders!$C$2:$C$8001,MATCH(B10093,Orders!$A$2:$A$8001,0)),7)</f>
        <v>2025-12</v>
      </c>
    </row>
    <row r="10094" customFormat="false" ht="15" hidden="false" customHeight="true" outlineLevel="0" collapsed="false">
      <c r="A10094" s="1" t="s">
        <v>20564</v>
      </c>
      <c r="B10094" s="1" t="s">
        <v>7367</v>
      </c>
      <c r="C10094" s="1" t="s">
        <v>2006</v>
      </c>
      <c r="D10094" s="1" t="n">
        <v>1</v>
      </c>
      <c r="E10094" s="16" t="n">
        <v>482.17</v>
      </c>
      <c r="F10094" s="17" t="n">
        <v>0.05</v>
      </c>
      <c r="G10094" s="16" t="n">
        <v>458.06</v>
      </c>
      <c r="I10094" s="1" t="str">
        <f aca="false">INDEX(Products!$C$2:$C$51,MATCH(C10094,Products!$A$2:$A$51,0))</f>
        <v>Books &amp; Stationery</v>
      </c>
      <c r="J10094" s="1" t="str">
        <f aca="false">INDEX(Orders!$E$2:$E$8001,MATCH(B10094,Orders!$A$2:$A$8001,0))</f>
        <v>Delivered</v>
      </c>
      <c r="K10094" s="1" t="str">
        <f aca="false">LEFT(INDEX(Orders!$C$2:$C$8001,MATCH(B10094,Orders!$A$2:$A$8001,0)),7)</f>
        <v>2025-12</v>
      </c>
    </row>
    <row r="10095" customFormat="false" ht="15" hidden="false" customHeight="true" outlineLevel="0" collapsed="false">
      <c r="A10095" s="1" t="s">
        <v>20565</v>
      </c>
      <c r="B10095" s="1" t="s">
        <v>7367</v>
      </c>
      <c r="C10095" s="1" t="s">
        <v>1933</v>
      </c>
      <c r="D10095" s="1" t="n">
        <v>1</v>
      </c>
      <c r="E10095" s="16" t="n">
        <v>7194.38</v>
      </c>
      <c r="F10095" s="17" t="n">
        <v>0.05</v>
      </c>
      <c r="G10095" s="16" t="n">
        <v>6834.66</v>
      </c>
      <c r="I10095" s="1" t="str">
        <f aca="false">INDEX(Products!$C$2:$C$51,MATCH(C10095,Products!$A$2:$A$51,0))</f>
        <v>Electronics</v>
      </c>
      <c r="J10095" s="1" t="str">
        <f aca="false">INDEX(Orders!$E$2:$E$8001,MATCH(B10095,Orders!$A$2:$A$8001,0))</f>
        <v>Delivered</v>
      </c>
      <c r="K10095" s="1" t="str">
        <f aca="false">LEFT(INDEX(Orders!$C$2:$C$8001,MATCH(B10095,Orders!$A$2:$A$8001,0)),7)</f>
        <v>2025-12</v>
      </c>
    </row>
    <row r="10096" customFormat="false" ht="15" hidden="false" customHeight="true" outlineLevel="0" collapsed="false">
      <c r="A10096" s="1" t="s">
        <v>20566</v>
      </c>
      <c r="B10096" s="1" t="s">
        <v>7368</v>
      </c>
      <c r="C10096" s="1" t="s">
        <v>2006</v>
      </c>
      <c r="D10096" s="1" t="n">
        <v>1</v>
      </c>
      <c r="E10096" s="16" t="n">
        <v>482.17</v>
      </c>
      <c r="F10096" s="17" t="n">
        <v>0.05</v>
      </c>
      <c r="G10096" s="16" t="n">
        <v>458.06</v>
      </c>
      <c r="I10096" s="1" t="str">
        <f aca="false">INDEX(Products!$C$2:$C$51,MATCH(C10096,Products!$A$2:$A$51,0))</f>
        <v>Books &amp; Stationery</v>
      </c>
      <c r="J10096" s="1" t="str">
        <f aca="false">INDEX(Orders!$E$2:$E$8001,MATCH(B10096,Orders!$A$2:$A$8001,0))</f>
        <v>Delivered</v>
      </c>
      <c r="K10096" s="1" t="str">
        <f aca="false">LEFT(INDEX(Orders!$C$2:$C$8001,MATCH(B10096,Orders!$A$2:$A$8001,0)),7)</f>
        <v>2024-10</v>
      </c>
    </row>
    <row r="10097" customFormat="false" ht="15" hidden="false" customHeight="true" outlineLevel="0" collapsed="false">
      <c r="A10097" s="1" t="s">
        <v>20567</v>
      </c>
      <c r="B10097" s="1" t="s">
        <v>7368</v>
      </c>
      <c r="C10097" s="1" t="s">
        <v>2007</v>
      </c>
      <c r="D10097" s="1" t="n">
        <v>1</v>
      </c>
      <c r="E10097" s="16" t="n">
        <v>750.27</v>
      </c>
      <c r="F10097" s="17" t="n">
        <v>0.05</v>
      </c>
      <c r="G10097" s="16" t="n">
        <v>712.76</v>
      </c>
      <c r="I10097" s="1" t="str">
        <f aca="false">INDEX(Products!$C$2:$C$51,MATCH(C10097,Products!$A$2:$A$51,0))</f>
        <v>Books &amp; Stationery</v>
      </c>
      <c r="J10097" s="1" t="str">
        <f aca="false">INDEX(Orders!$E$2:$E$8001,MATCH(B10097,Orders!$A$2:$A$8001,0))</f>
        <v>Delivered</v>
      </c>
      <c r="K10097" s="1" t="str">
        <f aca="false">LEFT(INDEX(Orders!$C$2:$C$8001,MATCH(B10097,Orders!$A$2:$A$8001,0)),7)</f>
        <v>2024-10</v>
      </c>
    </row>
    <row r="10098" customFormat="false" ht="15" hidden="false" customHeight="true" outlineLevel="0" collapsed="false">
      <c r="A10098" s="1" t="s">
        <v>20568</v>
      </c>
      <c r="B10098" s="1" t="s">
        <v>7369</v>
      </c>
      <c r="C10098" s="1" t="s">
        <v>1975</v>
      </c>
      <c r="D10098" s="1" t="n">
        <v>1</v>
      </c>
      <c r="E10098" s="16" t="n">
        <v>862.99</v>
      </c>
      <c r="F10098" s="17" t="n">
        <v>0.1</v>
      </c>
      <c r="G10098" s="16" t="n">
        <v>776.69</v>
      </c>
      <c r="I10098" s="1" t="str">
        <f aca="false">INDEX(Products!$C$2:$C$51,MATCH(C10098,Products!$A$2:$A$51,0))</f>
        <v>Beauty &amp; Personal Care</v>
      </c>
      <c r="J10098" s="1" t="str">
        <f aca="false">INDEX(Orders!$E$2:$E$8001,MATCH(B10098,Orders!$A$2:$A$8001,0))</f>
        <v>Delivered</v>
      </c>
      <c r="K10098" s="1" t="str">
        <f aca="false">LEFT(INDEX(Orders!$C$2:$C$8001,MATCH(B10098,Orders!$A$2:$A$8001,0)),7)</f>
        <v>2025-03</v>
      </c>
    </row>
    <row r="10099" customFormat="false" ht="15" hidden="false" customHeight="true" outlineLevel="0" collapsed="false">
      <c r="A10099" s="1" t="s">
        <v>20569</v>
      </c>
      <c r="B10099" s="1" t="s">
        <v>7369</v>
      </c>
      <c r="C10099" s="1" t="s">
        <v>1959</v>
      </c>
      <c r="D10099" s="1" t="n">
        <v>1</v>
      </c>
      <c r="E10099" s="16" t="n">
        <v>2142.79</v>
      </c>
      <c r="F10099" s="17" t="n">
        <v>0</v>
      </c>
      <c r="G10099" s="16" t="n">
        <v>2142.79</v>
      </c>
      <c r="I10099" s="1" t="str">
        <f aca="false">INDEX(Products!$C$2:$C$51,MATCH(C10099,Products!$A$2:$A$51,0))</f>
        <v>Home &amp; Kitchen</v>
      </c>
      <c r="J10099" s="1" t="str">
        <f aca="false">INDEX(Orders!$E$2:$E$8001,MATCH(B10099,Orders!$A$2:$A$8001,0))</f>
        <v>Delivered</v>
      </c>
      <c r="K10099" s="1" t="str">
        <f aca="false">LEFT(INDEX(Orders!$C$2:$C$8001,MATCH(B10099,Orders!$A$2:$A$8001,0)),7)</f>
        <v>2025-03</v>
      </c>
    </row>
    <row r="10100" customFormat="false" ht="15" hidden="false" customHeight="true" outlineLevel="0" collapsed="false">
      <c r="A10100" s="1" t="s">
        <v>20570</v>
      </c>
      <c r="B10100" s="1" t="s">
        <v>7370</v>
      </c>
      <c r="C10100" s="1" t="s">
        <v>1959</v>
      </c>
      <c r="D10100" s="1" t="n">
        <v>1</v>
      </c>
      <c r="E10100" s="16" t="n">
        <v>2142.79</v>
      </c>
      <c r="F10100" s="17" t="n">
        <v>0</v>
      </c>
      <c r="G10100" s="16" t="n">
        <v>2142.79</v>
      </c>
      <c r="I10100" s="1" t="str">
        <f aca="false">INDEX(Products!$C$2:$C$51,MATCH(C10100,Products!$A$2:$A$51,0))</f>
        <v>Home &amp; Kitchen</v>
      </c>
      <c r="J10100" s="1" t="str">
        <f aca="false">INDEX(Orders!$E$2:$E$8001,MATCH(B10100,Orders!$A$2:$A$8001,0))</f>
        <v>Delivered</v>
      </c>
      <c r="K10100" s="1" t="str">
        <f aca="false">LEFT(INDEX(Orders!$C$2:$C$8001,MATCH(B10100,Orders!$A$2:$A$8001,0)),7)</f>
        <v>2025-02</v>
      </c>
    </row>
    <row r="10101" customFormat="false" ht="15" hidden="false" customHeight="true" outlineLevel="0" collapsed="false">
      <c r="A10101" s="1" t="s">
        <v>20571</v>
      </c>
      <c r="B10101" s="1" t="s">
        <v>7371</v>
      </c>
      <c r="C10101" s="1" t="s">
        <v>1977</v>
      </c>
      <c r="D10101" s="1" t="n">
        <v>2</v>
      </c>
      <c r="E10101" s="16" t="n">
        <v>2386.05</v>
      </c>
      <c r="F10101" s="17" t="n">
        <v>0.05</v>
      </c>
      <c r="G10101" s="16" t="n">
        <v>4533.5</v>
      </c>
      <c r="I10101" s="1" t="str">
        <f aca="false">INDEX(Products!$C$2:$C$51,MATCH(C10101,Products!$A$2:$A$51,0))</f>
        <v>Beauty &amp; Personal Care</v>
      </c>
      <c r="J10101" s="1" t="str">
        <f aca="false">INDEX(Orders!$E$2:$E$8001,MATCH(B10101,Orders!$A$2:$A$8001,0))</f>
        <v>Delivered</v>
      </c>
      <c r="K10101" s="1" t="str">
        <f aca="false">LEFT(INDEX(Orders!$C$2:$C$8001,MATCH(B10101,Orders!$A$2:$A$8001,0)),7)</f>
        <v>2025-08</v>
      </c>
    </row>
    <row r="10102" customFormat="false" ht="15" hidden="false" customHeight="true" outlineLevel="0" collapsed="false">
      <c r="A10102" s="1" t="s">
        <v>20572</v>
      </c>
      <c r="B10102" s="1" t="s">
        <v>7372</v>
      </c>
      <c r="C10102" s="1" t="s">
        <v>1924</v>
      </c>
      <c r="D10102" s="1" t="n">
        <v>1</v>
      </c>
      <c r="E10102" s="16" t="n">
        <v>1971</v>
      </c>
      <c r="F10102" s="17" t="n">
        <v>0</v>
      </c>
      <c r="G10102" s="16" t="n">
        <v>1971</v>
      </c>
      <c r="I10102" s="1" t="str">
        <f aca="false">INDEX(Products!$C$2:$C$51,MATCH(C10102,Products!$A$2:$A$51,0))</f>
        <v>Electronics</v>
      </c>
      <c r="J10102" s="1" t="str">
        <f aca="false">INDEX(Orders!$E$2:$E$8001,MATCH(B10102,Orders!$A$2:$A$8001,0))</f>
        <v>Delivered</v>
      </c>
      <c r="K10102" s="1" t="str">
        <f aca="false">LEFT(INDEX(Orders!$C$2:$C$8001,MATCH(B10102,Orders!$A$2:$A$8001,0)),7)</f>
        <v>2025-11</v>
      </c>
    </row>
    <row r="10103" customFormat="false" ht="15" hidden="false" customHeight="true" outlineLevel="0" collapsed="false">
      <c r="A10103" s="1" t="s">
        <v>20573</v>
      </c>
      <c r="B10103" s="1" t="s">
        <v>7372</v>
      </c>
      <c r="C10103" s="1" t="s">
        <v>1930</v>
      </c>
      <c r="D10103" s="1" t="n">
        <v>2</v>
      </c>
      <c r="E10103" s="16" t="n">
        <v>2398.35</v>
      </c>
      <c r="F10103" s="17" t="n">
        <v>0</v>
      </c>
      <c r="G10103" s="16" t="n">
        <v>4796.7</v>
      </c>
      <c r="I10103" s="1" t="str">
        <f aca="false">INDEX(Products!$C$2:$C$51,MATCH(C10103,Products!$A$2:$A$51,0))</f>
        <v>Electronics</v>
      </c>
      <c r="J10103" s="1" t="str">
        <f aca="false">INDEX(Orders!$E$2:$E$8001,MATCH(B10103,Orders!$A$2:$A$8001,0))</f>
        <v>Delivered</v>
      </c>
      <c r="K10103" s="1" t="str">
        <f aca="false">LEFT(INDEX(Orders!$C$2:$C$8001,MATCH(B10103,Orders!$A$2:$A$8001,0)),7)</f>
        <v>2025-11</v>
      </c>
    </row>
    <row r="10104" customFormat="false" ht="15" hidden="false" customHeight="true" outlineLevel="0" collapsed="false">
      <c r="A10104" s="1" t="s">
        <v>20574</v>
      </c>
      <c r="B10104" s="1" t="s">
        <v>7372</v>
      </c>
      <c r="C10104" s="1" t="s">
        <v>1976</v>
      </c>
      <c r="D10104" s="1" t="n">
        <v>3</v>
      </c>
      <c r="E10104" s="16" t="n">
        <v>1603.35</v>
      </c>
      <c r="F10104" s="17" t="n">
        <v>0</v>
      </c>
      <c r="G10104" s="16" t="n">
        <v>4810.05</v>
      </c>
      <c r="I10104" s="1" t="str">
        <f aca="false">INDEX(Products!$C$2:$C$51,MATCH(C10104,Products!$A$2:$A$51,0))</f>
        <v>Beauty &amp; Personal Care</v>
      </c>
      <c r="J10104" s="1" t="str">
        <f aca="false">INDEX(Orders!$E$2:$E$8001,MATCH(B10104,Orders!$A$2:$A$8001,0))</f>
        <v>Delivered</v>
      </c>
      <c r="K10104" s="1" t="str">
        <f aca="false">LEFT(INDEX(Orders!$C$2:$C$8001,MATCH(B10104,Orders!$A$2:$A$8001,0)),7)</f>
        <v>2025-11</v>
      </c>
    </row>
    <row r="10105" customFormat="false" ht="15" hidden="false" customHeight="true" outlineLevel="0" collapsed="false">
      <c r="A10105" s="1" t="s">
        <v>20575</v>
      </c>
      <c r="B10105" s="1" t="s">
        <v>7373</v>
      </c>
      <c r="C10105" s="1" t="s">
        <v>1979</v>
      </c>
      <c r="D10105" s="1" t="n">
        <v>2</v>
      </c>
      <c r="E10105" s="16" t="n">
        <v>623</v>
      </c>
      <c r="F10105" s="17" t="n">
        <v>0.05</v>
      </c>
      <c r="G10105" s="16" t="n">
        <v>1183.7</v>
      </c>
      <c r="I10105" s="1" t="str">
        <f aca="false">INDEX(Products!$C$2:$C$51,MATCH(C10105,Products!$A$2:$A$51,0))</f>
        <v>Beauty &amp; Personal Care</v>
      </c>
      <c r="J10105" s="1" t="str">
        <f aca="false">INDEX(Orders!$E$2:$E$8001,MATCH(B10105,Orders!$A$2:$A$8001,0))</f>
        <v>Delivered</v>
      </c>
      <c r="K10105" s="1" t="str">
        <f aca="false">LEFT(INDEX(Orders!$C$2:$C$8001,MATCH(B10105,Orders!$A$2:$A$8001,0)),7)</f>
        <v>2024-01</v>
      </c>
    </row>
    <row r="10106" customFormat="false" ht="15" hidden="false" customHeight="true" outlineLevel="0" collapsed="false">
      <c r="A10106" s="1" t="s">
        <v>20576</v>
      </c>
      <c r="B10106" s="1" t="s">
        <v>7373</v>
      </c>
      <c r="C10106" s="1" t="s">
        <v>2007</v>
      </c>
      <c r="D10106" s="1" t="n">
        <v>1</v>
      </c>
      <c r="E10106" s="16" t="n">
        <v>750.27</v>
      </c>
      <c r="F10106" s="17" t="n">
        <v>0.05</v>
      </c>
      <c r="G10106" s="16" t="n">
        <v>712.76</v>
      </c>
      <c r="I10106" s="1" t="str">
        <f aca="false">INDEX(Products!$C$2:$C$51,MATCH(C10106,Products!$A$2:$A$51,0))</f>
        <v>Books &amp; Stationery</v>
      </c>
      <c r="J10106" s="1" t="str">
        <f aca="false">INDEX(Orders!$E$2:$E$8001,MATCH(B10106,Orders!$A$2:$A$8001,0))</f>
        <v>Delivered</v>
      </c>
      <c r="K10106" s="1" t="str">
        <f aca="false">LEFT(INDEX(Orders!$C$2:$C$8001,MATCH(B10106,Orders!$A$2:$A$8001,0)),7)</f>
        <v>2024-01</v>
      </c>
    </row>
    <row r="10107" customFormat="false" ht="15" hidden="false" customHeight="true" outlineLevel="0" collapsed="false">
      <c r="A10107" s="1" t="s">
        <v>20577</v>
      </c>
      <c r="B10107" s="1" t="s">
        <v>7374</v>
      </c>
      <c r="C10107" s="1" t="s">
        <v>2007</v>
      </c>
      <c r="D10107" s="1" t="n">
        <v>1</v>
      </c>
      <c r="E10107" s="16" t="n">
        <v>750.27</v>
      </c>
      <c r="F10107" s="17" t="n">
        <v>0.05</v>
      </c>
      <c r="G10107" s="16" t="n">
        <v>712.76</v>
      </c>
      <c r="I10107" s="1" t="str">
        <f aca="false">INDEX(Products!$C$2:$C$51,MATCH(C10107,Products!$A$2:$A$51,0))</f>
        <v>Books &amp; Stationery</v>
      </c>
      <c r="J10107" s="1" t="str">
        <f aca="false">INDEX(Orders!$E$2:$E$8001,MATCH(B10107,Orders!$A$2:$A$8001,0))</f>
        <v>Delivered</v>
      </c>
      <c r="K10107" s="1" t="str">
        <f aca="false">LEFT(INDEX(Orders!$C$2:$C$8001,MATCH(B10107,Orders!$A$2:$A$8001,0)),7)</f>
        <v>2025-02</v>
      </c>
    </row>
    <row r="10108" customFormat="false" ht="15" hidden="false" customHeight="true" outlineLevel="0" collapsed="false">
      <c r="A10108" s="1" t="s">
        <v>20578</v>
      </c>
      <c r="B10108" s="1" t="s">
        <v>7375</v>
      </c>
      <c r="C10108" s="1" t="s">
        <v>1990</v>
      </c>
      <c r="D10108" s="1" t="n">
        <v>1</v>
      </c>
      <c r="E10108" s="16" t="n">
        <v>5311.32</v>
      </c>
      <c r="F10108" s="17" t="n">
        <v>0.2</v>
      </c>
      <c r="G10108" s="16" t="n">
        <v>4249.06</v>
      </c>
      <c r="I10108" s="1" t="str">
        <f aca="false">INDEX(Products!$C$2:$C$51,MATCH(C10108,Products!$A$2:$A$51,0))</f>
        <v>Sports &amp; Fitness</v>
      </c>
      <c r="J10108" s="1" t="str">
        <f aca="false">INDEX(Orders!$E$2:$E$8001,MATCH(B10108,Orders!$A$2:$A$8001,0))</f>
        <v>Delivered</v>
      </c>
      <c r="K10108" s="1" t="str">
        <f aca="false">LEFT(INDEX(Orders!$C$2:$C$8001,MATCH(B10108,Orders!$A$2:$A$8001,0)),7)</f>
        <v>2025-03</v>
      </c>
    </row>
    <row r="10109" customFormat="false" ht="15" hidden="false" customHeight="true" outlineLevel="0" collapsed="false">
      <c r="A10109" s="1" t="s">
        <v>20579</v>
      </c>
      <c r="B10109" s="1" t="s">
        <v>7376</v>
      </c>
      <c r="C10109" s="1" t="s">
        <v>2006</v>
      </c>
      <c r="D10109" s="1" t="n">
        <v>2</v>
      </c>
      <c r="E10109" s="16" t="n">
        <v>482.17</v>
      </c>
      <c r="F10109" s="17" t="n">
        <v>0.1</v>
      </c>
      <c r="G10109" s="16" t="n">
        <v>867.91</v>
      </c>
      <c r="I10109" s="1" t="str">
        <f aca="false">INDEX(Products!$C$2:$C$51,MATCH(C10109,Products!$A$2:$A$51,0))</f>
        <v>Books &amp; Stationery</v>
      </c>
      <c r="J10109" s="1" t="str">
        <f aca="false">INDEX(Orders!$E$2:$E$8001,MATCH(B10109,Orders!$A$2:$A$8001,0))</f>
        <v>Delivered</v>
      </c>
      <c r="K10109" s="1" t="str">
        <f aca="false">LEFT(INDEX(Orders!$C$2:$C$8001,MATCH(B10109,Orders!$A$2:$A$8001,0)),7)</f>
        <v>2025-11</v>
      </c>
    </row>
    <row r="10110" customFormat="false" ht="15" hidden="false" customHeight="true" outlineLevel="0" collapsed="false">
      <c r="A10110" s="1" t="s">
        <v>20580</v>
      </c>
      <c r="B10110" s="1" t="s">
        <v>7377</v>
      </c>
      <c r="C10110" s="1" t="s">
        <v>1990</v>
      </c>
      <c r="D10110" s="1" t="n">
        <v>3</v>
      </c>
      <c r="E10110" s="16" t="n">
        <v>5311.32</v>
      </c>
      <c r="F10110" s="17" t="n">
        <v>0</v>
      </c>
      <c r="G10110" s="16" t="n">
        <v>15933.96</v>
      </c>
      <c r="I10110" s="1" t="str">
        <f aca="false">INDEX(Products!$C$2:$C$51,MATCH(C10110,Products!$A$2:$A$51,0))</f>
        <v>Sports &amp; Fitness</v>
      </c>
      <c r="J10110" s="1" t="str">
        <f aca="false">INDEX(Orders!$E$2:$E$8001,MATCH(B10110,Orders!$A$2:$A$8001,0))</f>
        <v>Returned</v>
      </c>
      <c r="K10110" s="1" t="str">
        <f aca="false">LEFT(INDEX(Orders!$C$2:$C$8001,MATCH(B10110,Orders!$A$2:$A$8001,0)),7)</f>
        <v>2024-08</v>
      </c>
    </row>
    <row r="10111" customFormat="false" ht="15" hidden="false" customHeight="true" outlineLevel="0" collapsed="false">
      <c r="A10111" s="1" t="s">
        <v>20581</v>
      </c>
      <c r="B10111" s="1" t="s">
        <v>7377</v>
      </c>
      <c r="C10111" s="1" t="s">
        <v>1940</v>
      </c>
      <c r="D10111" s="1" t="n">
        <v>1</v>
      </c>
      <c r="E10111" s="16" t="n">
        <v>2374.52</v>
      </c>
      <c r="F10111" s="17" t="n">
        <v>0.2</v>
      </c>
      <c r="G10111" s="16" t="n">
        <v>1899.62</v>
      </c>
      <c r="I10111" s="1" t="str">
        <f aca="false">INDEX(Products!$C$2:$C$51,MATCH(C10111,Products!$A$2:$A$51,0))</f>
        <v>Fashion</v>
      </c>
      <c r="J10111" s="1" t="str">
        <f aca="false">INDEX(Orders!$E$2:$E$8001,MATCH(B10111,Orders!$A$2:$A$8001,0))</f>
        <v>Returned</v>
      </c>
      <c r="K10111" s="1" t="str">
        <f aca="false">LEFT(INDEX(Orders!$C$2:$C$8001,MATCH(B10111,Orders!$A$2:$A$8001,0)),7)</f>
        <v>2024-08</v>
      </c>
    </row>
    <row r="10112" customFormat="false" ht="15" hidden="false" customHeight="true" outlineLevel="0" collapsed="false">
      <c r="A10112" s="1" t="s">
        <v>20582</v>
      </c>
      <c r="B10112" s="1" t="s">
        <v>7377</v>
      </c>
      <c r="C10112" s="1" t="s">
        <v>1953</v>
      </c>
      <c r="D10112" s="1" t="n">
        <v>1</v>
      </c>
      <c r="E10112" s="16" t="n">
        <v>4914.12</v>
      </c>
      <c r="F10112" s="17" t="n">
        <v>0</v>
      </c>
      <c r="G10112" s="16" t="n">
        <v>4914.12</v>
      </c>
      <c r="I10112" s="1" t="str">
        <f aca="false">INDEX(Products!$C$2:$C$51,MATCH(C10112,Products!$A$2:$A$51,0))</f>
        <v>Fashion</v>
      </c>
      <c r="J10112" s="1" t="str">
        <f aca="false">INDEX(Orders!$E$2:$E$8001,MATCH(B10112,Orders!$A$2:$A$8001,0))</f>
        <v>Returned</v>
      </c>
      <c r="K10112" s="1" t="str">
        <f aca="false">LEFT(INDEX(Orders!$C$2:$C$8001,MATCH(B10112,Orders!$A$2:$A$8001,0)),7)</f>
        <v>2024-08</v>
      </c>
    </row>
    <row r="10113" customFormat="false" ht="15" hidden="false" customHeight="true" outlineLevel="0" collapsed="false">
      <c r="A10113" s="1" t="s">
        <v>20583</v>
      </c>
      <c r="B10113" s="1" t="s">
        <v>7377</v>
      </c>
      <c r="C10113" s="1" t="s">
        <v>1995</v>
      </c>
      <c r="D10113" s="1" t="n">
        <v>2</v>
      </c>
      <c r="E10113" s="16" t="n">
        <v>2914.27</v>
      </c>
      <c r="F10113" s="17" t="n">
        <v>0</v>
      </c>
      <c r="G10113" s="16" t="n">
        <v>5828.54</v>
      </c>
      <c r="I10113" s="1" t="str">
        <f aca="false">INDEX(Products!$C$2:$C$51,MATCH(C10113,Products!$A$2:$A$51,0))</f>
        <v>Sports &amp; Fitness</v>
      </c>
      <c r="J10113" s="1" t="str">
        <f aca="false">INDEX(Orders!$E$2:$E$8001,MATCH(B10113,Orders!$A$2:$A$8001,0))</f>
        <v>Returned</v>
      </c>
      <c r="K10113" s="1" t="str">
        <f aca="false">LEFT(INDEX(Orders!$C$2:$C$8001,MATCH(B10113,Orders!$A$2:$A$8001,0)),7)</f>
        <v>2024-08</v>
      </c>
    </row>
    <row r="10114" customFormat="false" ht="15" hidden="false" customHeight="true" outlineLevel="0" collapsed="false">
      <c r="A10114" s="1" t="s">
        <v>20584</v>
      </c>
      <c r="B10114" s="1" t="s">
        <v>7377</v>
      </c>
      <c r="C10114" s="1" t="s">
        <v>1979</v>
      </c>
      <c r="D10114" s="1" t="n">
        <v>1</v>
      </c>
      <c r="E10114" s="16" t="n">
        <v>623</v>
      </c>
      <c r="F10114" s="17" t="n">
        <v>0.05</v>
      </c>
      <c r="G10114" s="16" t="n">
        <v>591.85</v>
      </c>
      <c r="I10114" s="1" t="str">
        <f aca="false">INDEX(Products!$C$2:$C$51,MATCH(C10114,Products!$A$2:$A$51,0))</f>
        <v>Beauty &amp; Personal Care</v>
      </c>
      <c r="J10114" s="1" t="str">
        <f aca="false">INDEX(Orders!$E$2:$E$8001,MATCH(B10114,Orders!$A$2:$A$8001,0))</f>
        <v>Returned</v>
      </c>
      <c r="K10114" s="1" t="str">
        <f aca="false">LEFT(INDEX(Orders!$C$2:$C$8001,MATCH(B10114,Orders!$A$2:$A$8001,0)),7)</f>
        <v>2024-08</v>
      </c>
    </row>
    <row r="10115" customFormat="false" ht="15" hidden="false" customHeight="true" outlineLevel="0" collapsed="false">
      <c r="A10115" s="1" t="s">
        <v>20585</v>
      </c>
      <c r="B10115" s="1" t="s">
        <v>7378</v>
      </c>
      <c r="C10115" s="1" t="s">
        <v>2007</v>
      </c>
      <c r="D10115" s="1" t="n">
        <v>1</v>
      </c>
      <c r="E10115" s="16" t="n">
        <v>750.27</v>
      </c>
      <c r="F10115" s="17" t="n">
        <v>0.15</v>
      </c>
      <c r="G10115" s="16" t="n">
        <v>637.73</v>
      </c>
      <c r="I10115" s="1" t="str">
        <f aca="false">INDEX(Products!$C$2:$C$51,MATCH(C10115,Products!$A$2:$A$51,0))</f>
        <v>Books &amp; Stationery</v>
      </c>
      <c r="J10115" s="1" t="str">
        <f aca="false">INDEX(Orders!$E$2:$E$8001,MATCH(B10115,Orders!$A$2:$A$8001,0))</f>
        <v>Delivered</v>
      </c>
      <c r="K10115" s="1" t="str">
        <f aca="false">LEFT(INDEX(Orders!$C$2:$C$8001,MATCH(B10115,Orders!$A$2:$A$8001,0)),7)</f>
        <v>2024-08</v>
      </c>
    </row>
    <row r="10116" customFormat="false" ht="15" hidden="false" customHeight="true" outlineLevel="0" collapsed="false">
      <c r="A10116" s="1" t="s">
        <v>20586</v>
      </c>
      <c r="B10116" s="1" t="s">
        <v>7379</v>
      </c>
      <c r="C10116" s="1" t="s">
        <v>1979</v>
      </c>
      <c r="D10116" s="1" t="n">
        <v>1</v>
      </c>
      <c r="E10116" s="16" t="n">
        <v>623</v>
      </c>
      <c r="F10116" s="17" t="n">
        <v>0</v>
      </c>
      <c r="G10116" s="16" t="n">
        <v>623</v>
      </c>
      <c r="I10116" s="1" t="str">
        <f aca="false">INDEX(Products!$C$2:$C$51,MATCH(C10116,Products!$A$2:$A$51,0))</f>
        <v>Beauty &amp; Personal Care</v>
      </c>
      <c r="J10116" s="1" t="str">
        <f aca="false">INDEX(Orders!$E$2:$E$8001,MATCH(B10116,Orders!$A$2:$A$8001,0))</f>
        <v>Delivered</v>
      </c>
      <c r="K10116" s="1" t="str">
        <f aca="false">LEFT(INDEX(Orders!$C$2:$C$8001,MATCH(B10116,Orders!$A$2:$A$8001,0)),7)</f>
        <v>2025-08</v>
      </c>
    </row>
    <row r="10117" customFormat="false" ht="15" hidden="false" customHeight="true" outlineLevel="0" collapsed="false">
      <c r="A10117" s="1" t="s">
        <v>20587</v>
      </c>
      <c r="B10117" s="1" t="s">
        <v>7379</v>
      </c>
      <c r="C10117" s="1" t="s">
        <v>1969</v>
      </c>
      <c r="D10117" s="1" t="n">
        <v>1</v>
      </c>
      <c r="E10117" s="16" t="n">
        <v>9171.98</v>
      </c>
      <c r="F10117" s="17" t="n">
        <v>0.1</v>
      </c>
      <c r="G10117" s="16" t="n">
        <v>8254.78</v>
      </c>
      <c r="I10117" s="1" t="str">
        <f aca="false">INDEX(Products!$C$2:$C$51,MATCH(C10117,Products!$A$2:$A$51,0))</f>
        <v>Home &amp; Kitchen</v>
      </c>
      <c r="J10117" s="1" t="str">
        <f aca="false">INDEX(Orders!$E$2:$E$8001,MATCH(B10117,Orders!$A$2:$A$8001,0))</f>
        <v>Delivered</v>
      </c>
      <c r="K10117" s="1" t="str">
        <f aca="false">LEFT(INDEX(Orders!$C$2:$C$8001,MATCH(B10117,Orders!$A$2:$A$8001,0)),7)</f>
        <v>2025-08</v>
      </c>
    </row>
    <row r="10118" customFormat="false" ht="15" hidden="false" customHeight="true" outlineLevel="0" collapsed="false">
      <c r="A10118" s="1" t="s">
        <v>20588</v>
      </c>
      <c r="B10118" s="1" t="s">
        <v>7379</v>
      </c>
      <c r="C10118" s="1" t="s">
        <v>2007</v>
      </c>
      <c r="D10118" s="1" t="n">
        <v>1</v>
      </c>
      <c r="E10118" s="16" t="n">
        <v>750.27</v>
      </c>
      <c r="F10118" s="17" t="n">
        <v>0.1</v>
      </c>
      <c r="G10118" s="16" t="n">
        <v>675.24</v>
      </c>
      <c r="I10118" s="1" t="str">
        <f aca="false">INDEX(Products!$C$2:$C$51,MATCH(C10118,Products!$A$2:$A$51,0))</f>
        <v>Books &amp; Stationery</v>
      </c>
      <c r="J10118" s="1" t="str">
        <f aca="false">INDEX(Orders!$E$2:$E$8001,MATCH(B10118,Orders!$A$2:$A$8001,0))</f>
        <v>Delivered</v>
      </c>
      <c r="K10118" s="1" t="str">
        <f aca="false">LEFT(INDEX(Orders!$C$2:$C$8001,MATCH(B10118,Orders!$A$2:$A$8001,0)),7)</f>
        <v>2025-08</v>
      </c>
    </row>
    <row r="10119" customFormat="false" ht="15" hidden="false" customHeight="true" outlineLevel="0" collapsed="false">
      <c r="A10119" s="1" t="s">
        <v>20589</v>
      </c>
      <c r="B10119" s="1" t="s">
        <v>7380</v>
      </c>
      <c r="C10119" s="1" t="s">
        <v>1977</v>
      </c>
      <c r="D10119" s="1" t="n">
        <v>1</v>
      </c>
      <c r="E10119" s="16" t="n">
        <v>2386.05</v>
      </c>
      <c r="F10119" s="17" t="n">
        <v>0.05</v>
      </c>
      <c r="G10119" s="16" t="n">
        <v>2266.75</v>
      </c>
      <c r="I10119" s="1" t="str">
        <f aca="false">INDEX(Products!$C$2:$C$51,MATCH(C10119,Products!$A$2:$A$51,0))</f>
        <v>Beauty &amp; Personal Care</v>
      </c>
      <c r="J10119" s="1" t="str">
        <f aca="false">INDEX(Orders!$E$2:$E$8001,MATCH(B10119,Orders!$A$2:$A$8001,0))</f>
        <v>Returned</v>
      </c>
      <c r="K10119" s="1" t="str">
        <f aca="false">LEFT(INDEX(Orders!$C$2:$C$8001,MATCH(B10119,Orders!$A$2:$A$8001,0)),7)</f>
        <v>2025-10</v>
      </c>
    </row>
    <row r="10120" customFormat="false" ht="15" hidden="false" customHeight="true" outlineLevel="0" collapsed="false">
      <c r="A10120" s="1" t="s">
        <v>20590</v>
      </c>
      <c r="B10120" s="1" t="s">
        <v>7380</v>
      </c>
      <c r="C10120" s="1" t="s">
        <v>2006</v>
      </c>
      <c r="D10120" s="1" t="n">
        <v>1</v>
      </c>
      <c r="E10120" s="16" t="n">
        <v>482.17</v>
      </c>
      <c r="F10120" s="17" t="n">
        <v>0</v>
      </c>
      <c r="G10120" s="16" t="n">
        <v>482.17</v>
      </c>
      <c r="I10120" s="1" t="str">
        <f aca="false">INDEX(Products!$C$2:$C$51,MATCH(C10120,Products!$A$2:$A$51,0))</f>
        <v>Books &amp; Stationery</v>
      </c>
      <c r="J10120" s="1" t="str">
        <f aca="false">INDEX(Orders!$E$2:$E$8001,MATCH(B10120,Orders!$A$2:$A$8001,0))</f>
        <v>Returned</v>
      </c>
      <c r="K10120" s="1" t="str">
        <f aca="false">LEFT(INDEX(Orders!$C$2:$C$8001,MATCH(B10120,Orders!$A$2:$A$8001,0)),7)</f>
        <v>2025-10</v>
      </c>
    </row>
    <row r="10121" customFormat="false" ht="15" hidden="false" customHeight="true" outlineLevel="0" collapsed="false">
      <c r="A10121" s="1" t="s">
        <v>20591</v>
      </c>
      <c r="B10121" s="1" t="s">
        <v>7380</v>
      </c>
      <c r="C10121" s="1" t="s">
        <v>1975</v>
      </c>
      <c r="D10121" s="1" t="n">
        <v>1</v>
      </c>
      <c r="E10121" s="16" t="n">
        <v>862.99</v>
      </c>
      <c r="F10121" s="17" t="n">
        <v>0</v>
      </c>
      <c r="G10121" s="16" t="n">
        <v>862.99</v>
      </c>
      <c r="I10121" s="1" t="str">
        <f aca="false">INDEX(Products!$C$2:$C$51,MATCH(C10121,Products!$A$2:$A$51,0))</f>
        <v>Beauty &amp; Personal Care</v>
      </c>
      <c r="J10121" s="1" t="str">
        <f aca="false">INDEX(Orders!$E$2:$E$8001,MATCH(B10121,Orders!$A$2:$A$8001,0))</f>
        <v>Returned</v>
      </c>
      <c r="K10121" s="1" t="str">
        <f aca="false">LEFT(INDEX(Orders!$C$2:$C$8001,MATCH(B10121,Orders!$A$2:$A$8001,0)),7)</f>
        <v>2025-10</v>
      </c>
    </row>
    <row r="10122" customFormat="false" ht="15" hidden="false" customHeight="true" outlineLevel="0" collapsed="false">
      <c r="A10122" s="1" t="s">
        <v>20592</v>
      </c>
      <c r="B10122" s="1" t="s">
        <v>7381</v>
      </c>
      <c r="C10122" s="1" t="s">
        <v>1930</v>
      </c>
      <c r="D10122" s="1" t="n">
        <v>1</v>
      </c>
      <c r="E10122" s="16" t="n">
        <v>2398.35</v>
      </c>
      <c r="F10122" s="17" t="n">
        <v>0.05</v>
      </c>
      <c r="G10122" s="16" t="n">
        <v>2278.43</v>
      </c>
      <c r="I10122" s="1" t="str">
        <f aca="false">INDEX(Products!$C$2:$C$51,MATCH(C10122,Products!$A$2:$A$51,0))</f>
        <v>Electronics</v>
      </c>
      <c r="J10122" s="1" t="str">
        <f aca="false">INDEX(Orders!$E$2:$E$8001,MATCH(B10122,Orders!$A$2:$A$8001,0))</f>
        <v>Delivered</v>
      </c>
      <c r="K10122" s="1" t="str">
        <f aca="false">LEFT(INDEX(Orders!$C$2:$C$8001,MATCH(B10122,Orders!$A$2:$A$8001,0)),7)</f>
        <v>2024-10</v>
      </c>
    </row>
    <row r="10123" customFormat="false" ht="15" hidden="false" customHeight="true" outlineLevel="0" collapsed="false">
      <c r="A10123" s="1" t="s">
        <v>20593</v>
      </c>
      <c r="B10123" s="1" t="s">
        <v>7381</v>
      </c>
      <c r="C10123" s="1" t="s">
        <v>1928</v>
      </c>
      <c r="D10123" s="1" t="n">
        <v>1</v>
      </c>
      <c r="E10123" s="16" t="n">
        <v>657.82</v>
      </c>
      <c r="F10123" s="17" t="n">
        <v>0.1</v>
      </c>
      <c r="G10123" s="16" t="n">
        <v>592.04</v>
      </c>
      <c r="I10123" s="1" t="str">
        <f aca="false">INDEX(Products!$C$2:$C$51,MATCH(C10123,Products!$A$2:$A$51,0))</f>
        <v>Electronics</v>
      </c>
      <c r="J10123" s="1" t="str">
        <f aca="false">INDEX(Orders!$E$2:$E$8001,MATCH(B10123,Orders!$A$2:$A$8001,0))</f>
        <v>Delivered</v>
      </c>
      <c r="K10123" s="1" t="str">
        <f aca="false">LEFT(INDEX(Orders!$C$2:$C$8001,MATCH(B10123,Orders!$A$2:$A$8001,0)),7)</f>
        <v>2024-10</v>
      </c>
    </row>
    <row r="10124" customFormat="false" ht="15" hidden="false" customHeight="true" outlineLevel="0" collapsed="false">
      <c r="A10124" s="1" t="s">
        <v>20594</v>
      </c>
      <c r="B10124" s="1" t="s">
        <v>7381</v>
      </c>
      <c r="C10124" s="1" t="s">
        <v>1949</v>
      </c>
      <c r="D10124" s="1" t="n">
        <v>2</v>
      </c>
      <c r="E10124" s="16" t="n">
        <v>4185.64</v>
      </c>
      <c r="F10124" s="17" t="n">
        <v>0</v>
      </c>
      <c r="G10124" s="16" t="n">
        <v>8371.28</v>
      </c>
      <c r="I10124" s="1" t="str">
        <f aca="false">INDEX(Products!$C$2:$C$51,MATCH(C10124,Products!$A$2:$A$51,0))</f>
        <v>Fashion</v>
      </c>
      <c r="J10124" s="1" t="str">
        <f aca="false">INDEX(Orders!$E$2:$E$8001,MATCH(B10124,Orders!$A$2:$A$8001,0))</f>
        <v>Delivered</v>
      </c>
      <c r="K10124" s="1" t="str">
        <f aca="false">LEFT(INDEX(Orders!$C$2:$C$8001,MATCH(B10124,Orders!$A$2:$A$8001,0)),7)</f>
        <v>2024-10</v>
      </c>
    </row>
    <row r="10125" customFormat="false" ht="15" hidden="false" customHeight="true" outlineLevel="0" collapsed="false">
      <c r="A10125" s="1" t="s">
        <v>20595</v>
      </c>
      <c r="B10125" s="1" t="s">
        <v>7381</v>
      </c>
      <c r="C10125" s="1" t="s">
        <v>1961</v>
      </c>
      <c r="D10125" s="1" t="n">
        <v>3</v>
      </c>
      <c r="E10125" s="16" t="n">
        <v>3493.68</v>
      </c>
      <c r="F10125" s="17" t="n">
        <v>0.05</v>
      </c>
      <c r="G10125" s="16" t="n">
        <v>9956.99</v>
      </c>
      <c r="I10125" s="1" t="str">
        <f aca="false">INDEX(Products!$C$2:$C$51,MATCH(C10125,Products!$A$2:$A$51,0))</f>
        <v>Home &amp; Kitchen</v>
      </c>
      <c r="J10125" s="1" t="str">
        <f aca="false">INDEX(Orders!$E$2:$E$8001,MATCH(B10125,Orders!$A$2:$A$8001,0))</f>
        <v>Delivered</v>
      </c>
      <c r="K10125" s="1" t="str">
        <f aca="false">LEFT(INDEX(Orders!$C$2:$C$8001,MATCH(B10125,Orders!$A$2:$A$8001,0)),7)</f>
        <v>2024-10</v>
      </c>
    </row>
    <row r="10126" customFormat="false" ht="15" hidden="false" customHeight="true" outlineLevel="0" collapsed="false">
      <c r="A10126" s="1" t="s">
        <v>20596</v>
      </c>
      <c r="B10126" s="1" t="s">
        <v>7381</v>
      </c>
      <c r="C10126" s="1" t="s">
        <v>1937</v>
      </c>
      <c r="D10126" s="1" t="n">
        <v>1</v>
      </c>
      <c r="E10126" s="16" t="n">
        <v>1364.75</v>
      </c>
      <c r="F10126" s="17" t="n">
        <v>0.2</v>
      </c>
      <c r="G10126" s="16" t="n">
        <v>1091.8</v>
      </c>
      <c r="I10126" s="1" t="str">
        <f aca="false">INDEX(Products!$C$2:$C$51,MATCH(C10126,Products!$A$2:$A$51,0))</f>
        <v>Fashion</v>
      </c>
      <c r="J10126" s="1" t="str">
        <f aca="false">INDEX(Orders!$E$2:$E$8001,MATCH(B10126,Orders!$A$2:$A$8001,0))</f>
        <v>Delivered</v>
      </c>
      <c r="K10126" s="1" t="str">
        <f aca="false">LEFT(INDEX(Orders!$C$2:$C$8001,MATCH(B10126,Orders!$A$2:$A$8001,0)),7)</f>
        <v>2024-10</v>
      </c>
    </row>
    <row r="10127" customFormat="false" ht="15" hidden="false" customHeight="true" outlineLevel="0" collapsed="false">
      <c r="A10127" s="1" t="s">
        <v>20597</v>
      </c>
      <c r="B10127" s="1" t="s">
        <v>7382</v>
      </c>
      <c r="C10127" s="1" t="s">
        <v>1990</v>
      </c>
      <c r="D10127" s="1" t="n">
        <v>2</v>
      </c>
      <c r="E10127" s="16" t="n">
        <v>5311.32</v>
      </c>
      <c r="F10127" s="17" t="n">
        <v>0.2</v>
      </c>
      <c r="G10127" s="16" t="n">
        <v>8498.11</v>
      </c>
      <c r="I10127" s="1" t="str">
        <f aca="false">INDEX(Products!$C$2:$C$51,MATCH(C10127,Products!$A$2:$A$51,0))</f>
        <v>Sports &amp; Fitness</v>
      </c>
      <c r="J10127" s="1" t="str">
        <f aca="false">INDEX(Orders!$E$2:$E$8001,MATCH(B10127,Orders!$A$2:$A$8001,0))</f>
        <v>Delivered</v>
      </c>
      <c r="K10127" s="1" t="str">
        <f aca="false">LEFT(INDEX(Orders!$C$2:$C$8001,MATCH(B10127,Orders!$A$2:$A$8001,0)),7)</f>
        <v>2024-04</v>
      </c>
    </row>
    <row r="10128" customFormat="false" ht="15" hidden="false" customHeight="true" outlineLevel="0" collapsed="false">
      <c r="A10128" s="1" t="s">
        <v>20598</v>
      </c>
      <c r="B10128" s="1" t="s">
        <v>7382</v>
      </c>
      <c r="C10128" s="1" t="s">
        <v>1933</v>
      </c>
      <c r="D10128" s="1" t="n">
        <v>1</v>
      </c>
      <c r="E10128" s="16" t="n">
        <v>7194.38</v>
      </c>
      <c r="F10128" s="17" t="n">
        <v>0.05</v>
      </c>
      <c r="G10128" s="16" t="n">
        <v>6834.66</v>
      </c>
      <c r="I10128" s="1" t="str">
        <f aca="false">INDEX(Products!$C$2:$C$51,MATCH(C10128,Products!$A$2:$A$51,0))</f>
        <v>Electronics</v>
      </c>
      <c r="J10128" s="1" t="str">
        <f aca="false">INDEX(Orders!$E$2:$E$8001,MATCH(B10128,Orders!$A$2:$A$8001,0))</f>
        <v>Delivered</v>
      </c>
      <c r="K10128" s="1" t="str">
        <f aca="false">LEFT(INDEX(Orders!$C$2:$C$8001,MATCH(B10128,Orders!$A$2:$A$8001,0)),7)</f>
        <v>2024-04</v>
      </c>
    </row>
    <row r="10129" customFormat="false" ht="15" hidden="false" customHeight="true" outlineLevel="0" collapsed="false">
      <c r="A10129" s="1" t="s">
        <v>20599</v>
      </c>
      <c r="B10129" s="1" t="s">
        <v>7382</v>
      </c>
      <c r="C10129" s="1" t="s">
        <v>1940</v>
      </c>
      <c r="D10129" s="1" t="n">
        <v>1</v>
      </c>
      <c r="E10129" s="16" t="n">
        <v>2374.52</v>
      </c>
      <c r="F10129" s="17" t="n">
        <v>0.05</v>
      </c>
      <c r="G10129" s="16" t="n">
        <v>2255.79</v>
      </c>
      <c r="I10129" s="1" t="str">
        <f aca="false">INDEX(Products!$C$2:$C$51,MATCH(C10129,Products!$A$2:$A$51,0))</f>
        <v>Fashion</v>
      </c>
      <c r="J10129" s="1" t="str">
        <f aca="false">INDEX(Orders!$E$2:$E$8001,MATCH(B10129,Orders!$A$2:$A$8001,0))</f>
        <v>Delivered</v>
      </c>
      <c r="K10129" s="1" t="str">
        <f aca="false">LEFT(INDEX(Orders!$C$2:$C$8001,MATCH(B10129,Orders!$A$2:$A$8001,0)),7)</f>
        <v>2024-04</v>
      </c>
    </row>
    <row r="10130" customFormat="false" ht="15" hidden="false" customHeight="true" outlineLevel="0" collapsed="false">
      <c r="A10130" s="1" t="s">
        <v>20600</v>
      </c>
      <c r="B10130" s="1" t="s">
        <v>7383</v>
      </c>
      <c r="C10130" s="1" t="s">
        <v>2006</v>
      </c>
      <c r="D10130" s="1" t="n">
        <v>1</v>
      </c>
      <c r="E10130" s="16" t="n">
        <v>482.17</v>
      </c>
      <c r="F10130" s="17" t="n">
        <v>0</v>
      </c>
      <c r="G10130" s="16" t="n">
        <v>482.17</v>
      </c>
      <c r="I10130" s="1" t="str">
        <f aca="false">INDEX(Products!$C$2:$C$51,MATCH(C10130,Products!$A$2:$A$51,0))</f>
        <v>Books &amp; Stationery</v>
      </c>
      <c r="J10130" s="1" t="str">
        <f aca="false">INDEX(Orders!$E$2:$E$8001,MATCH(B10130,Orders!$A$2:$A$8001,0))</f>
        <v>Delivered</v>
      </c>
      <c r="K10130" s="1" t="str">
        <f aca="false">LEFT(INDEX(Orders!$C$2:$C$8001,MATCH(B10130,Orders!$A$2:$A$8001,0)),7)</f>
        <v>2024-07</v>
      </c>
    </row>
    <row r="10131" customFormat="false" ht="15" hidden="false" customHeight="true" outlineLevel="0" collapsed="false">
      <c r="A10131" s="1" t="s">
        <v>20601</v>
      </c>
      <c r="B10131" s="1" t="s">
        <v>7383</v>
      </c>
      <c r="C10131" s="1" t="s">
        <v>1998</v>
      </c>
      <c r="D10131" s="1" t="n">
        <v>1</v>
      </c>
      <c r="E10131" s="16" t="n">
        <v>1335.85</v>
      </c>
      <c r="F10131" s="17" t="n">
        <v>0.05</v>
      </c>
      <c r="G10131" s="16" t="n">
        <v>1269.06</v>
      </c>
      <c r="I10131" s="1" t="str">
        <f aca="false">INDEX(Products!$C$2:$C$51,MATCH(C10131,Products!$A$2:$A$51,0))</f>
        <v>Sports &amp; Fitness</v>
      </c>
      <c r="J10131" s="1" t="str">
        <f aca="false">INDEX(Orders!$E$2:$E$8001,MATCH(B10131,Orders!$A$2:$A$8001,0))</f>
        <v>Delivered</v>
      </c>
      <c r="K10131" s="1" t="str">
        <f aca="false">LEFT(INDEX(Orders!$C$2:$C$8001,MATCH(B10131,Orders!$A$2:$A$8001,0)),7)</f>
        <v>2024-07</v>
      </c>
    </row>
    <row r="10132" customFormat="false" ht="15" hidden="false" customHeight="true" outlineLevel="0" collapsed="false">
      <c r="A10132" s="1" t="s">
        <v>20602</v>
      </c>
      <c r="B10132" s="1" t="s">
        <v>7383</v>
      </c>
      <c r="C10132" s="1" t="s">
        <v>1980</v>
      </c>
      <c r="D10132" s="1" t="n">
        <v>1</v>
      </c>
      <c r="E10132" s="16" t="n">
        <v>2299.69</v>
      </c>
      <c r="F10132" s="17" t="n">
        <v>0.05</v>
      </c>
      <c r="G10132" s="16" t="n">
        <v>2184.71</v>
      </c>
      <c r="I10132" s="1" t="str">
        <f aca="false">INDEX(Products!$C$2:$C$51,MATCH(C10132,Products!$A$2:$A$51,0))</f>
        <v>Beauty &amp; Personal Care</v>
      </c>
      <c r="J10132" s="1" t="str">
        <f aca="false">INDEX(Orders!$E$2:$E$8001,MATCH(B10132,Orders!$A$2:$A$8001,0))</f>
        <v>Delivered</v>
      </c>
      <c r="K10132" s="1" t="str">
        <f aca="false">LEFT(INDEX(Orders!$C$2:$C$8001,MATCH(B10132,Orders!$A$2:$A$8001,0)),7)</f>
        <v>2024-07</v>
      </c>
    </row>
    <row r="10133" customFormat="false" ht="15" hidden="false" customHeight="true" outlineLevel="0" collapsed="false">
      <c r="A10133" s="1" t="s">
        <v>20603</v>
      </c>
      <c r="B10133" s="1" t="s">
        <v>7384</v>
      </c>
      <c r="C10133" s="1" t="s">
        <v>2007</v>
      </c>
      <c r="D10133" s="1" t="n">
        <v>1</v>
      </c>
      <c r="E10133" s="16" t="n">
        <v>750.27</v>
      </c>
      <c r="F10133" s="17" t="n">
        <v>0.15</v>
      </c>
      <c r="G10133" s="16" t="n">
        <v>637.73</v>
      </c>
      <c r="I10133" s="1" t="str">
        <f aca="false">INDEX(Products!$C$2:$C$51,MATCH(C10133,Products!$A$2:$A$51,0))</f>
        <v>Books &amp; Stationery</v>
      </c>
      <c r="J10133" s="1" t="str">
        <f aca="false">INDEX(Orders!$E$2:$E$8001,MATCH(B10133,Orders!$A$2:$A$8001,0))</f>
        <v>Delivered</v>
      </c>
      <c r="K10133" s="1" t="str">
        <f aca="false">LEFT(INDEX(Orders!$C$2:$C$8001,MATCH(B10133,Orders!$A$2:$A$8001,0)),7)</f>
        <v>2025-11</v>
      </c>
    </row>
    <row r="10134" customFormat="false" ht="15" hidden="false" customHeight="true" outlineLevel="0" collapsed="false">
      <c r="A10134" s="1" t="s">
        <v>20604</v>
      </c>
      <c r="B10134" s="1" t="s">
        <v>7384</v>
      </c>
      <c r="C10134" s="1" t="s">
        <v>1977</v>
      </c>
      <c r="D10134" s="1" t="n">
        <v>1</v>
      </c>
      <c r="E10134" s="16" t="n">
        <v>2386.05</v>
      </c>
      <c r="F10134" s="17" t="n">
        <v>0</v>
      </c>
      <c r="G10134" s="16" t="n">
        <v>2386.05</v>
      </c>
      <c r="I10134" s="1" t="str">
        <f aca="false">INDEX(Products!$C$2:$C$51,MATCH(C10134,Products!$A$2:$A$51,0))</f>
        <v>Beauty &amp; Personal Care</v>
      </c>
      <c r="J10134" s="1" t="str">
        <f aca="false">INDEX(Orders!$E$2:$E$8001,MATCH(B10134,Orders!$A$2:$A$8001,0))</f>
        <v>Delivered</v>
      </c>
      <c r="K10134" s="1" t="str">
        <f aca="false">LEFT(INDEX(Orders!$C$2:$C$8001,MATCH(B10134,Orders!$A$2:$A$8001,0)),7)</f>
        <v>2025-11</v>
      </c>
    </row>
    <row r="10135" customFormat="false" ht="15" hidden="false" customHeight="true" outlineLevel="0" collapsed="false">
      <c r="A10135" s="1" t="s">
        <v>20605</v>
      </c>
      <c r="B10135" s="1" t="s">
        <v>7385</v>
      </c>
      <c r="C10135" s="1" t="s">
        <v>1930</v>
      </c>
      <c r="D10135" s="1" t="n">
        <v>1</v>
      </c>
      <c r="E10135" s="16" t="n">
        <v>2398.35</v>
      </c>
      <c r="F10135" s="17" t="n">
        <v>0</v>
      </c>
      <c r="G10135" s="16" t="n">
        <v>2398.35</v>
      </c>
      <c r="I10135" s="1" t="str">
        <f aca="false">INDEX(Products!$C$2:$C$51,MATCH(C10135,Products!$A$2:$A$51,0))</f>
        <v>Electronics</v>
      </c>
      <c r="J10135" s="1" t="str">
        <f aca="false">INDEX(Orders!$E$2:$E$8001,MATCH(B10135,Orders!$A$2:$A$8001,0))</f>
        <v>Delivered</v>
      </c>
      <c r="K10135" s="1" t="str">
        <f aca="false">LEFT(INDEX(Orders!$C$2:$C$8001,MATCH(B10135,Orders!$A$2:$A$8001,0)),7)</f>
        <v>2025-12</v>
      </c>
    </row>
    <row r="10136" customFormat="false" ht="15" hidden="false" customHeight="true" outlineLevel="0" collapsed="false">
      <c r="A10136" s="1" t="s">
        <v>20606</v>
      </c>
      <c r="B10136" s="1" t="s">
        <v>7385</v>
      </c>
      <c r="C10136" s="1" t="s">
        <v>1979</v>
      </c>
      <c r="D10136" s="1" t="n">
        <v>1</v>
      </c>
      <c r="E10136" s="16" t="n">
        <v>623</v>
      </c>
      <c r="F10136" s="17" t="n">
        <v>0.05</v>
      </c>
      <c r="G10136" s="16" t="n">
        <v>591.85</v>
      </c>
      <c r="I10136" s="1" t="str">
        <f aca="false">INDEX(Products!$C$2:$C$51,MATCH(C10136,Products!$A$2:$A$51,0))</f>
        <v>Beauty &amp; Personal Care</v>
      </c>
      <c r="J10136" s="1" t="str">
        <f aca="false">INDEX(Orders!$E$2:$E$8001,MATCH(B10136,Orders!$A$2:$A$8001,0))</f>
        <v>Delivered</v>
      </c>
      <c r="K10136" s="1" t="str">
        <f aca="false">LEFT(INDEX(Orders!$C$2:$C$8001,MATCH(B10136,Orders!$A$2:$A$8001,0)),7)</f>
        <v>2025-12</v>
      </c>
    </row>
    <row r="10137" customFormat="false" ht="15" hidden="false" customHeight="true" outlineLevel="0" collapsed="false">
      <c r="A10137" s="1" t="s">
        <v>20607</v>
      </c>
      <c r="B10137" s="1" t="s">
        <v>7385</v>
      </c>
      <c r="C10137" s="1" t="s">
        <v>1976</v>
      </c>
      <c r="D10137" s="1" t="n">
        <v>1</v>
      </c>
      <c r="E10137" s="16" t="n">
        <v>1603.35</v>
      </c>
      <c r="F10137" s="17" t="n">
        <v>0</v>
      </c>
      <c r="G10137" s="16" t="n">
        <v>1603.35</v>
      </c>
      <c r="I10137" s="1" t="str">
        <f aca="false">INDEX(Products!$C$2:$C$51,MATCH(C10137,Products!$A$2:$A$51,0))</f>
        <v>Beauty &amp; Personal Care</v>
      </c>
      <c r="J10137" s="1" t="str">
        <f aca="false">INDEX(Orders!$E$2:$E$8001,MATCH(B10137,Orders!$A$2:$A$8001,0))</f>
        <v>Delivered</v>
      </c>
      <c r="K10137" s="1" t="str">
        <f aca="false">LEFT(INDEX(Orders!$C$2:$C$8001,MATCH(B10137,Orders!$A$2:$A$8001,0)),7)</f>
        <v>2025-12</v>
      </c>
    </row>
    <row r="10138" customFormat="false" ht="15" hidden="false" customHeight="true" outlineLevel="0" collapsed="false">
      <c r="A10138" s="1" t="s">
        <v>20608</v>
      </c>
      <c r="B10138" s="1" t="s">
        <v>7385</v>
      </c>
      <c r="C10138" s="1" t="s">
        <v>1940</v>
      </c>
      <c r="D10138" s="1" t="n">
        <v>2</v>
      </c>
      <c r="E10138" s="16" t="n">
        <v>2374.52</v>
      </c>
      <c r="F10138" s="17" t="n">
        <v>0.1</v>
      </c>
      <c r="G10138" s="16" t="n">
        <v>4274.14</v>
      </c>
      <c r="I10138" s="1" t="str">
        <f aca="false">INDEX(Products!$C$2:$C$51,MATCH(C10138,Products!$A$2:$A$51,0))</f>
        <v>Fashion</v>
      </c>
      <c r="J10138" s="1" t="str">
        <f aca="false">INDEX(Orders!$E$2:$E$8001,MATCH(B10138,Orders!$A$2:$A$8001,0))</f>
        <v>Delivered</v>
      </c>
      <c r="K10138" s="1" t="str">
        <f aca="false">LEFT(INDEX(Orders!$C$2:$C$8001,MATCH(B10138,Orders!$A$2:$A$8001,0)),7)</f>
        <v>2025-12</v>
      </c>
    </row>
    <row r="10139" customFormat="false" ht="15" hidden="false" customHeight="true" outlineLevel="0" collapsed="false">
      <c r="A10139" s="1" t="s">
        <v>20609</v>
      </c>
      <c r="B10139" s="1" t="s">
        <v>7385</v>
      </c>
      <c r="C10139" s="1" t="s">
        <v>2007</v>
      </c>
      <c r="D10139" s="1" t="n">
        <v>1</v>
      </c>
      <c r="E10139" s="16" t="n">
        <v>750.27</v>
      </c>
      <c r="F10139" s="17" t="n">
        <v>0</v>
      </c>
      <c r="G10139" s="16" t="n">
        <v>750.27</v>
      </c>
      <c r="I10139" s="1" t="str">
        <f aca="false">INDEX(Products!$C$2:$C$51,MATCH(C10139,Products!$A$2:$A$51,0))</f>
        <v>Books &amp; Stationery</v>
      </c>
      <c r="J10139" s="1" t="str">
        <f aca="false">INDEX(Orders!$E$2:$E$8001,MATCH(B10139,Orders!$A$2:$A$8001,0))</f>
        <v>Delivered</v>
      </c>
      <c r="K10139" s="1" t="str">
        <f aca="false">LEFT(INDEX(Orders!$C$2:$C$8001,MATCH(B10139,Orders!$A$2:$A$8001,0)),7)</f>
        <v>2025-12</v>
      </c>
    </row>
    <row r="10140" customFormat="false" ht="15" hidden="false" customHeight="true" outlineLevel="0" collapsed="false">
      <c r="A10140" s="1" t="s">
        <v>20610</v>
      </c>
      <c r="B10140" s="1" t="s">
        <v>7386</v>
      </c>
      <c r="C10140" s="1" t="s">
        <v>1930</v>
      </c>
      <c r="D10140" s="1" t="n">
        <v>1</v>
      </c>
      <c r="E10140" s="16" t="n">
        <v>2398.35</v>
      </c>
      <c r="F10140" s="17" t="n">
        <v>0.05</v>
      </c>
      <c r="G10140" s="16" t="n">
        <v>2278.43</v>
      </c>
      <c r="I10140" s="1" t="str">
        <f aca="false">INDEX(Products!$C$2:$C$51,MATCH(C10140,Products!$A$2:$A$51,0))</f>
        <v>Electronics</v>
      </c>
      <c r="J10140" s="1" t="str">
        <f aca="false">INDEX(Orders!$E$2:$E$8001,MATCH(B10140,Orders!$A$2:$A$8001,0))</f>
        <v>Delivered</v>
      </c>
      <c r="K10140" s="1" t="str">
        <f aca="false">LEFT(INDEX(Orders!$C$2:$C$8001,MATCH(B10140,Orders!$A$2:$A$8001,0)),7)</f>
        <v>2025-11</v>
      </c>
    </row>
    <row r="10141" customFormat="false" ht="15" hidden="false" customHeight="true" outlineLevel="0" collapsed="false">
      <c r="A10141" s="1" t="s">
        <v>20611</v>
      </c>
      <c r="B10141" s="1" t="s">
        <v>7387</v>
      </c>
      <c r="C10141" s="1" t="s">
        <v>1940</v>
      </c>
      <c r="D10141" s="1" t="n">
        <v>1</v>
      </c>
      <c r="E10141" s="16" t="n">
        <v>2374.52</v>
      </c>
      <c r="F10141" s="17" t="n">
        <v>0.05</v>
      </c>
      <c r="G10141" s="16" t="n">
        <v>2255.79</v>
      </c>
      <c r="I10141" s="1" t="str">
        <f aca="false">INDEX(Products!$C$2:$C$51,MATCH(C10141,Products!$A$2:$A$51,0))</f>
        <v>Fashion</v>
      </c>
      <c r="J10141" s="1" t="str">
        <f aca="false">INDEX(Orders!$E$2:$E$8001,MATCH(B10141,Orders!$A$2:$A$8001,0))</f>
        <v>Refunded</v>
      </c>
      <c r="K10141" s="1" t="str">
        <f aca="false">LEFT(INDEX(Orders!$C$2:$C$8001,MATCH(B10141,Orders!$A$2:$A$8001,0)),7)</f>
        <v>2024-09</v>
      </c>
    </row>
    <row r="10142" customFormat="false" ht="15" hidden="false" customHeight="true" outlineLevel="0" collapsed="false">
      <c r="A10142" s="1" t="s">
        <v>20612</v>
      </c>
      <c r="B10142" s="1" t="s">
        <v>7388</v>
      </c>
      <c r="C10142" s="1" t="s">
        <v>1918</v>
      </c>
      <c r="D10142" s="1" t="n">
        <v>1</v>
      </c>
      <c r="E10142" s="16" t="n">
        <v>2978.99</v>
      </c>
      <c r="F10142" s="17" t="n">
        <v>0</v>
      </c>
      <c r="G10142" s="16" t="n">
        <v>2978.99</v>
      </c>
      <c r="I10142" s="1" t="str">
        <f aca="false">INDEX(Products!$C$2:$C$51,MATCH(C10142,Products!$A$2:$A$51,0))</f>
        <v>Electronics</v>
      </c>
      <c r="J10142" s="1" t="str">
        <f aca="false">INDEX(Orders!$E$2:$E$8001,MATCH(B10142,Orders!$A$2:$A$8001,0))</f>
        <v>Delivered</v>
      </c>
      <c r="K10142" s="1" t="str">
        <f aca="false">LEFT(INDEX(Orders!$C$2:$C$8001,MATCH(B10142,Orders!$A$2:$A$8001,0)),7)</f>
        <v>2025-04</v>
      </c>
    </row>
    <row r="10143" customFormat="false" ht="15" hidden="false" customHeight="true" outlineLevel="0" collapsed="false">
      <c r="A10143" s="1" t="s">
        <v>20613</v>
      </c>
      <c r="B10143" s="1" t="s">
        <v>7388</v>
      </c>
      <c r="C10143" s="1" t="s">
        <v>1990</v>
      </c>
      <c r="D10143" s="1" t="n">
        <v>2</v>
      </c>
      <c r="E10143" s="16" t="n">
        <v>5311.32</v>
      </c>
      <c r="F10143" s="17" t="n">
        <v>0</v>
      </c>
      <c r="G10143" s="16" t="n">
        <v>10622.64</v>
      </c>
      <c r="I10143" s="1" t="str">
        <f aca="false">INDEX(Products!$C$2:$C$51,MATCH(C10143,Products!$A$2:$A$51,0))</f>
        <v>Sports &amp; Fitness</v>
      </c>
      <c r="J10143" s="1" t="str">
        <f aca="false">INDEX(Orders!$E$2:$E$8001,MATCH(B10143,Orders!$A$2:$A$8001,0))</f>
        <v>Delivered</v>
      </c>
      <c r="K10143" s="1" t="str">
        <f aca="false">LEFT(INDEX(Orders!$C$2:$C$8001,MATCH(B10143,Orders!$A$2:$A$8001,0)),7)</f>
        <v>2025-04</v>
      </c>
    </row>
    <row r="10144" customFormat="false" ht="15" hidden="false" customHeight="true" outlineLevel="0" collapsed="false">
      <c r="A10144" s="1" t="s">
        <v>20614</v>
      </c>
      <c r="B10144" s="1" t="s">
        <v>7388</v>
      </c>
      <c r="C10144" s="1" t="s">
        <v>1975</v>
      </c>
      <c r="D10144" s="1" t="n">
        <v>1</v>
      </c>
      <c r="E10144" s="16" t="n">
        <v>862.99</v>
      </c>
      <c r="F10144" s="17" t="n">
        <v>0</v>
      </c>
      <c r="G10144" s="16" t="n">
        <v>862.99</v>
      </c>
      <c r="I10144" s="1" t="str">
        <f aca="false">INDEX(Products!$C$2:$C$51,MATCH(C10144,Products!$A$2:$A$51,0))</f>
        <v>Beauty &amp; Personal Care</v>
      </c>
      <c r="J10144" s="1" t="str">
        <f aca="false">INDEX(Orders!$E$2:$E$8001,MATCH(B10144,Orders!$A$2:$A$8001,0))</f>
        <v>Delivered</v>
      </c>
      <c r="K10144" s="1" t="str">
        <f aca="false">LEFT(INDEX(Orders!$C$2:$C$8001,MATCH(B10144,Orders!$A$2:$A$8001,0)),7)</f>
        <v>2025-04</v>
      </c>
    </row>
    <row r="10145" customFormat="false" ht="15" hidden="false" customHeight="true" outlineLevel="0" collapsed="false">
      <c r="A10145" s="1" t="s">
        <v>20615</v>
      </c>
      <c r="B10145" s="1" t="s">
        <v>7389</v>
      </c>
      <c r="C10145" s="1" t="s">
        <v>1940</v>
      </c>
      <c r="D10145" s="1" t="n">
        <v>2</v>
      </c>
      <c r="E10145" s="16" t="n">
        <v>2374.52</v>
      </c>
      <c r="F10145" s="17" t="n">
        <v>0.05</v>
      </c>
      <c r="G10145" s="16" t="n">
        <v>4511.59</v>
      </c>
      <c r="I10145" s="1" t="str">
        <f aca="false">INDEX(Products!$C$2:$C$51,MATCH(C10145,Products!$A$2:$A$51,0))</f>
        <v>Fashion</v>
      </c>
      <c r="J10145" s="1" t="str">
        <f aca="false">INDEX(Orders!$E$2:$E$8001,MATCH(B10145,Orders!$A$2:$A$8001,0))</f>
        <v>Delivered</v>
      </c>
      <c r="K10145" s="1" t="str">
        <f aca="false">LEFT(INDEX(Orders!$C$2:$C$8001,MATCH(B10145,Orders!$A$2:$A$8001,0)),7)</f>
        <v>2024-07</v>
      </c>
    </row>
    <row r="10146" customFormat="false" ht="15" hidden="false" customHeight="true" outlineLevel="0" collapsed="false">
      <c r="A10146" s="1" t="s">
        <v>20616</v>
      </c>
      <c r="B10146" s="1" t="s">
        <v>7389</v>
      </c>
      <c r="C10146" s="1" t="s">
        <v>1990</v>
      </c>
      <c r="D10146" s="1" t="n">
        <v>1</v>
      </c>
      <c r="E10146" s="16" t="n">
        <v>5311.32</v>
      </c>
      <c r="F10146" s="17" t="n">
        <v>0.1</v>
      </c>
      <c r="G10146" s="16" t="n">
        <v>4780.19</v>
      </c>
      <c r="I10146" s="1" t="str">
        <f aca="false">INDEX(Products!$C$2:$C$51,MATCH(C10146,Products!$A$2:$A$51,0))</f>
        <v>Sports &amp; Fitness</v>
      </c>
      <c r="J10146" s="1" t="str">
        <f aca="false">INDEX(Orders!$E$2:$E$8001,MATCH(B10146,Orders!$A$2:$A$8001,0))</f>
        <v>Delivered</v>
      </c>
      <c r="K10146" s="1" t="str">
        <f aca="false">LEFT(INDEX(Orders!$C$2:$C$8001,MATCH(B10146,Orders!$A$2:$A$8001,0)),7)</f>
        <v>2024-07</v>
      </c>
    </row>
    <row r="10147" customFormat="false" ht="15" hidden="false" customHeight="true" outlineLevel="0" collapsed="false">
      <c r="A10147" s="1" t="s">
        <v>20617</v>
      </c>
      <c r="B10147" s="1" t="s">
        <v>7390</v>
      </c>
      <c r="C10147" s="1" t="s">
        <v>1955</v>
      </c>
      <c r="D10147" s="1" t="n">
        <v>1</v>
      </c>
      <c r="E10147" s="16" t="n">
        <v>3340.76</v>
      </c>
      <c r="F10147" s="17" t="n">
        <v>0.2</v>
      </c>
      <c r="G10147" s="16" t="n">
        <v>2672.61</v>
      </c>
      <c r="I10147" s="1" t="str">
        <f aca="false">INDEX(Products!$C$2:$C$51,MATCH(C10147,Products!$A$2:$A$51,0))</f>
        <v>Home &amp; Kitchen</v>
      </c>
      <c r="J10147" s="1" t="str">
        <f aca="false">INDEX(Orders!$E$2:$E$8001,MATCH(B10147,Orders!$A$2:$A$8001,0))</f>
        <v>Delivered</v>
      </c>
      <c r="K10147" s="1" t="str">
        <f aca="false">LEFT(INDEX(Orders!$C$2:$C$8001,MATCH(B10147,Orders!$A$2:$A$8001,0)),7)</f>
        <v>2025-03</v>
      </c>
    </row>
    <row r="10148" customFormat="false" ht="15" hidden="false" customHeight="true" outlineLevel="0" collapsed="false">
      <c r="A10148" s="1" t="s">
        <v>20618</v>
      </c>
      <c r="B10148" s="1" t="s">
        <v>7390</v>
      </c>
      <c r="C10148" s="1" t="s">
        <v>1990</v>
      </c>
      <c r="D10148" s="1" t="n">
        <v>1</v>
      </c>
      <c r="E10148" s="16" t="n">
        <v>5311.32</v>
      </c>
      <c r="F10148" s="17" t="n">
        <v>0</v>
      </c>
      <c r="G10148" s="16" t="n">
        <v>5311.32</v>
      </c>
      <c r="I10148" s="1" t="str">
        <f aca="false">INDEX(Products!$C$2:$C$51,MATCH(C10148,Products!$A$2:$A$51,0))</f>
        <v>Sports &amp; Fitness</v>
      </c>
      <c r="J10148" s="1" t="str">
        <f aca="false">INDEX(Orders!$E$2:$E$8001,MATCH(B10148,Orders!$A$2:$A$8001,0))</f>
        <v>Delivered</v>
      </c>
      <c r="K10148" s="1" t="str">
        <f aca="false">LEFT(INDEX(Orders!$C$2:$C$8001,MATCH(B10148,Orders!$A$2:$A$8001,0)),7)</f>
        <v>2025-03</v>
      </c>
    </row>
    <row r="10149" customFormat="false" ht="15" hidden="false" customHeight="true" outlineLevel="0" collapsed="false">
      <c r="A10149" s="1" t="s">
        <v>20619</v>
      </c>
      <c r="B10149" s="1" t="s">
        <v>7390</v>
      </c>
      <c r="C10149" s="1" t="s">
        <v>1997</v>
      </c>
      <c r="D10149" s="1" t="n">
        <v>1</v>
      </c>
      <c r="E10149" s="16" t="n">
        <v>311.15</v>
      </c>
      <c r="F10149" s="17" t="n">
        <v>0</v>
      </c>
      <c r="G10149" s="16" t="n">
        <v>311.15</v>
      </c>
      <c r="I10149" s="1" t="str">
        <f aca="false">INDEX(Products!$C$2:$C$51,MATCH(C10149,Products!$A$2:$A$51,0))</f>
        <v>Sports &amp; Fitness</v>
      </c>
      <c r="J10149" s="1" t="str">
        <f aca="false">INDEX(Orders!$E$2:$E$8001,MATCH(B10149,Orders!$A$2:$A$8001,0))</f>
        <v>Delivered</v>
      </c>
      <c r="K10149" s="1" t="str">
        <f aca="false">LEFT(INDEX(Orders!$C$2:$C$8001,MATCH(B10149,Orders!$A$2:$A$8001,0)),7)</f>
        <v>2025-03</v>
      </c>
    </row>
    <row r="10150" customFormat="false" ht="15" hidden="false" customHeight="true" outlineLevel="0" collapsed="false">
      <c r="A10150" s="1" t="s">
        <v>20620</v>
      </c>
      <c r="B10150" s="1" t="s">
        <v>7391</v>
      </c>
      <c r="C10150" s="1" t="s">
        <v>1975</v>
      </c>
      <c r="D10150" s="1" t="n">
        <v>2</v>
      </c>
      <c r="E10150" s="16" t="n">
        <v>862.99</v>
      </c>
      <c r="F10150" s="17" t="n">
        <v>0</v>
      </c>
      <c r="G10150" s="16" t="n">
        <v>1725.98</v>
      </c>
      <c r="I10150" s="1" t="str">
        <f aca="false">INDEX(Products!$C$2:$C$51,MATCH(C10150,Products!$A$2:$A$51,0))</f>
        <v>Beauty &amp; Personal Care</v>
      </c>
      <c r="J10150" s="1" t="str">
        <f aca="false">INDEX(Orders!$E$2:$E$8001,MATCH(B10150,Orders!$A$2:$A$8001,0))</f>
        <v>Delivered</v>
      </c>
      <c r="K10150" s="1" t="str">
        <f aca="false">LEFT(INDEX(Orders!$C$2:$C$8001,MATCH(B10150,Orders!$A$2:$A$8001,0)),7)</f>
        <v>2025-12</v>
      </c>
    </row>
    <row r="10151" customFormat="false" ht="15" hidden="false" customHeight="true" outlineLevel="0" collapsed="false">
      <c r="A10151" s="1" t="s">
        <v>20621</v>
      </c>
      <c r="B10151" s="1" t="s">
        <v>7392</v>
      </c>
      <c r="C10151" s="1" t="s">
        <v>1990</v>
      </c>
      <c r="D10151" s="1" t="n">
        <v>1</v>
      </c>
      <c r="E10151" s="16" t="n">
        <v>5311.32</v>
      </c>
      <c r="F10151" s="17" t="n">
        <v>0.15</v>
      </c>
      <c r="G10151" s="16" t="n">
        <v>4514.62</v>
      </c>
      <c r="I10151" s="1" t="str">
        <f aca="false">INDEX(Products!$C$2:$C$51,MATCH(C10151,Products!$A$2:$A$51,0))</f>
        <v>Sports &amp; Fitness</v>
      </c>
      <c r="J10151" s="1" t="str">
        <f aca="false">INDEX(Orders!$E$2:$E$8001,MATCH(B10151,Orders!$A$2:$A$8001,0))</f>
        <v>Delivered</v>
      </c>
      <c r="K10151" s="1" t="str">
        <f aca="false">LEFT(INDEX(Orders!$C$2:$C$8001,MATCH(B10151,Orders!$A$2:$A$8001,0)),7)</f>
        <v>2025-08</v>
      </c>
    </row>
    <row r="10152" customFormat="false" ht="15" hidden="false" customHeight="true" outlineLevel="0" collapsed="false">
      <c r="A10152" s="1" t="s">
        <v>20622</v>
      </c>
      <c r="B10152" s="1" t="s">
        <v>7392</v>
      </c>
      <c r="C10152" s="1" t="s">
        <v>2006</v>
      </c>
      <c r="D10152" s="1" t="n">
        <v>3</v>
      </c>
      <c r="E10152" s="16" t="n">
        <v>482.17</v>
      </c>
      <c r="F10152" s="17" t="n">
        <v>0</v>
      </c>
      <c r="G10152" s="16" t="n">
        <v>1446.51</v>
      </c>
      <c r="I10152" s="1" t="str">
        <f aca="false">INDEX(Products!$C$2:$C$51,MATCH(C10152,Products!$A$2:$A$51,0))</f>
        <v>Books &amp; Stationery</v>
      </c>
      <c r="J10152" s="1" t="str">
        <f aca="false">INDEX(Orders!$E$2:$E$8001,MATCH(B10152,Orders!$A$2:$A$8001,0))</f>
        <v>Delivered</v>
      </c>
      <c r="K10152" s="1" t="str">
        <f aca="false">LEFT(INDEX(Orders!$C$2:$C$8001,MATCH(B10152,Orders!$A$2:$A$8001,0)),7)</f>
        <v>2025-08</v>
      </c>
    </row>
    <row r="10153" customFormat="false" ht="15" hidden="false" customHeight="true" outlineLevel="0" collapsed="false">
      <c r="A10153" s="1" t="s">
        <v>20623</v>
      </c>
      <c r="B10153" s="1" t="s">
        <v>7393</v>
      </c>
      <c r="C10153" s="1" t="s">
        <v>2006</v>
      </c>
      <c r="D10153" s="1" t="n">
        <v>1</v>
      </c>
      <c r="E10153" s="16" t="n">
        <v>482.17</v>
      </c>
      <c r="F10153" s="17" t="n">
        <v>0</v>
      </c>
      <c r="G10153" s="16" t="n">
        <v>482.17</v>
      </c>
      <c r="I10153" s="1" t="str">
        <f aca="false">INDEX(Products!$C$2:$C$51,MATCH(C10153,Products!$A$2:$A$51,0))</f>
        <v>Books &amp; Stationery</v>
      </c>
      <c r="J10153" s="1" t="str">
        <f aca="false">INDEX(Orders!$E$2:$E$8001,MATCH(B10153,Orders!$A$2:$A$8001,0))</f>
        <v>Delivered</v>
      </c>
      <c r="K10153" s="1" t="str">
        <f aca="false">LEFT(INDEX(Orders!$C$2:$C$8001,MATCH(B10153,Orders!$A$2:$A$8001,0)),7)</f>
        <v>2025-10</v>
      </c>
    </row>
    <row r="10154" customFormat="false" ht="15" hidden="false" customHeight="true" outlineLevel="0" collapsed="false">
      <c r="A10154" s="1" t="s">
        <v>20624</v>
      </c>
      <c r="B10154" s="1" t="s">
        <v>7393</v>
      </c>
      <c r="C10154" s="1" t="s">
        <v>1940</v>
      </c>
      <c r="D10154" s="1" t="n">
        <v>1</v>
      </c>
      <c r="E10154" s="16" t="n">
        <v>2374.52</v>
      </c>
      <c r="F10154" s="17" t="n">
        <v>0</v>
      </c>
      <c r="G10154" s="16" t="n">
        <v>2374.52</v>
      </c>
      <c r="I10154" s="1" t="str">
        <f aca="false">INDEX(Products!$C$2:$C$51,MATCH(C10154,Products!$A$2:$A$51,0))</f>
        <v>Fashion</v>
      </c>
      <c r="J10154" s="1" t="str">
        <f aca="false">INDEX(Orders!$E$2:$E$8001,MATCH(B10154,Orders!$A$2:$A$8001,0))</f>
        <v>Delivered</v>
      </c>
      <c r="K10154" s="1" t="str">
        <f aca="false">LEFT(INDEX(Orders!$C$2:$C$8001,MATCH(B10154,Orders!$A$2:$A$8001,0)),7)</f>
        <v>2025-10</v>
      </c>
    </row>
    <row r="10155" customFormat="false" ht="15" hidden="false" customHeight="true" outlineLevel="0" collapsed="false">
      <c r="A10155" s="1" t="s">
        <v>20625</v>
      </c>
      <c r="B10155" s="1" t="s">
        <v>7393</v>
      </c>
      <c r="C10155" s="1" t="s">
        <v>1949</v>
      </c>
      <c r="D10155" s="1" t="n">
        <v>2</v>
      </c>
      <c r="E10155" s="16" t="n">
        <v>4185.64</v>
      </c>
      <c r="F10155" s="17" t="n">
        <v>0</v>
      </c>
      <c r="G10155" s="16" t="n">
        <v>8371.28</v>
      </c>
      <c r="I10155" s="1" t="str">
        <f aca="false">INDEX(Products!$C$2:$C$51,MATCH(C10155,Products!$A$2:$A$51,0))</f>
        <v>Fashion</v>
      </c>
      <c r="J10155" s="1" t="str">
        <f aca="false">INDEX(Orders!$E$2:$E$8001,MATCH(B10155,Orders!$A$2:$A$8001,0))</f>
        <v>Delivered</v>
      </c>
      <c r="K10155" s="1" t="str">
        <f aca="false">LEFT(INDEX(Orders!$C$2:$C$8001,MATCH(B10155,Orders!$A$2:$A$8001,0)),7)</f>
        <v>2025-10</v>
      </c>
    </row>
    <row r="10156" customFormat="false" ht="15" hidden="false" customHeight="true" outlineLevel="0" collapsed="false">
      <c r="A10156" s="1" t="s">
        <v>20626</v>
      </c>
      <c r="B10156" s="1" t="s">
        <v>7394</v>
      </c>
      <c r="C10156" s="1" t="s">
        <v>2006</v>
      </c>
      <c r="D10156" s="1" t="n">
        <v>1</v>
      </c>
      <c r="E10156" s="16" t="n">
        <v>482.17</v>
      </c>
      <c r="F10156" s="17" t="n">
        <v>0.05</v>
      </c>
      <c r="G10156" s="16" t="n">
        <v>458.06</v>
      </c>
      <c r="I10156" s="1" t="str">
        <f aca="false">INDEX(Products!$C$2:$C$51,MATCH(C10156,Products!$A$2:$A$51,0))</f>
        <v>Books &amp; Stationery</v>
      </c>
      <c r="J10156" s="1" t="str">
        <f aca="false">INDEX(Orders!$E$2:$E$8001,MATCH(B10156,Orders!$A$2:$A$8001,0))</f>
        <v>Delivered</v>
      </c>
      <c r="K10156" s="1" t="str">
        <f aca="false">LEFT(INDEX(Orders!$C$2:$C$8001,MATCH(B10156,Orders!$A$2:$A$8001,0)),7)</f>
        <v>2024-05</v>
      </c>
    </row>
    <row r="10157" customFormat="false" ht="15" hidden="false" customHeight="true" outlineLevel="0" collapsed="false">
      <c r="A10157" s="1" t="s">
        <v>20627</v>
      </c>
      <c r="B10157" s="1" t="s">
        <v>7394</v>
      </c>
      <c r="C10157" s="1" t="s">
        <v>1976</v>
      </c>
      <c r="D10157" s="1" t="n">
        <v>3</v>
      </c>
      <c r="E10157" s="16" t="n">
        <v>1603.35</v>
      </c>
      <c r="F10157" s="17" t="n">
        <v>0</v>
      </c>
      <c r="G10157" s="16" t="n">
        <v>4810.05</v>
      </c>
      <c r="I10157" s="1" t="str">
        <f aca="false">INDEX(Products!$C$2:$C$51,MATCH(C10157,Products!$A$2:$A$51,0))</f>
        <v>Beauty &amp; Personal Care</v>
      </c>
      <c r="J10157" s="1" t="str">
        <f aca="false">INDEX(Orders!$E$2:$E$8001,MATCH(B10157,Orders!$A$2:$A$8001,0))</f>
        <v>Delivered</v>
      </c>
      <c r="K10157" s="1" t="str">
        <f aca="false">LEFT(INDEX(Orders!$C$2:$C$8001,MATCH(B10157,Orders!$A$2:$A$8001,0)),7)</f>
        <v>2024-05</v>
      </c>
    </row>
    <row r="10158" customFormat="false" ht="15" hidden="false" customHeight="true" outlineLevel="0" collapsed="false">
      <c r="A10158" s="1" t="s">
        <v>20628</v>
      </c>
      <c r="B10158" s="1" t="s">
        <v>7394</v>
      </c>
      <c r="C10158" s="1" t="s">
        <v>2000</v>
      </c>
      <c r="D10158" s="1" t="n">
        <v>1</v>
      </c>
      <c r="E10158" s="16" t="n">
        <v>425.08</v>
      </c>
      <c r="F10158" s="17" t="n">
        <v>0</v>
      </c>
      <c r="G10158" s="16" t="n">
        <v>425.08</v>
      </c>
      <c r="I10158" s="1" t="str">
        <f aca="false">INDEX(Products!$C$2:$C$51,MATCH(C10158,Products!$A$2:$A$51,0))</f>
        <v>Books &amp; Stationery</v>
      </c>
      <c r="J10158" s="1" t="str">
        <f aca="false">INDEX(Orders!$E$2:$E$8001,MATCH(B10158,Orders!$A$2:$A$8001,0))</f>
        <v>Delivered</v>
      </c>
      <c r="K10158" s="1" t="str">
        <f aca="false">LEFT(INDEX(Orders!$C$2:$C$8001,MATCH(B10158,Orders!$A$2:$A$8001,0)),7)</f>
        <v>2024-05</v>
      </c>
    </row>
    <row r="10159" customFormat="false" ht="15" hidden="false" customHeight="true" outlineLevel="0" collapsed="false">
      <c r="A10159" s="1" t="s">
        <v>20629</v>
      </c>
      <c r="B10159" s="1" t="s">
        <v>7395</v>
      </c>
      <c r="C10159" s="1" t="s">
        <v>1997</v>
      </c>
      <c r="D10159" s="1" t="n">
        <v>2</v>
      </c>
      <c r="E10159" s="16" t="n">
        <v>311.15</v>
      </c>
      <c r="F10159" s="17" t="n">
        <v>0.1</v>
      </c>
      <c r="G10159" s="16" t="n">
        <v>560.07</v>
      </c>
      <c r="I10159" s="1" t="str">
        <f aca="false">INDEX(Products!$C$2:$C$51,MATCH(C10159,Products!$A$2:$A$51,0))</f>
        <v>Sports &amp; Fitness</v>
      </c>
      <c r="J10159" s="1" t="str">
        <f aca="false">INDEX(Orders!$E$2:$E$8001,MATCH(B10159,Orders!$A$2:$A$8001,0))</f>
        <v>Delivered</v>
      </c>
      <c r="K10159" s="1" t="str">
        <f aca="false">LEFT(INDEX(Orders!$C$2:$C$8001,MATCH(B10159,Orders!$A$2:$A$8001,0)),7)</f>
        <v>2025-09</v>
      </c>
    </row>
    <row r="10160" customFormat="false" ht="15" hidden="false" customHeight="true" outlineLevel="0" collapsed="false">
      <c r="A10160" s="1" t="s">
        <v>20630</v>
      </c>
      <c r="B10160" s="1" t="s">
        <v>7395</v>
      </c>
      <c r="C10160" s="1" t="s">
        <v>2006</v>
      </c>
      <c r="D10160" s="1" t="n">
        <v>1</v>
      </c>
      <c r="E10160" s="16" t="n">
        <v>482.17</v>
      </c>
      <c r="F10160" s="17" t="n">
        <v>0</v>
      </c>
      <c r="G10160" s="16" t="n">
        <v>482.17</v>
      </c>
      <c r="I10160" s="1" t="str">
        <f aca="false">INDEX(Products!$C$2:$C$51,MATCH(C10160,Products!$A$2:$A$51,0))</f>
        <v>Books &amp; Stationery</v>
      </c>
      <c r="J10160" s="1" t="str">
        <f aca="false">INDEX(Orders!$E$2:$E$8001,MATCH(B10160,Orders!$A$2:$A$8001,0))</f>
        <v>Delivered</v>
      </c>
      <c r="K10160" s="1" t="str">
        <f aca="false">LEFT(INDEX(Orders!$C$2:$C$8001,MATCH(B10160,Orders!$A$2:$A$8001,0)),7)</f>
        <v>2025-09</v>
      </c>
    </row>
    <row r="10161" customFormat="false" ht="15" hidden="false" customHeight="true" outlineLevel="0" collapsed="false">
      <c r="A10161" s="1" t="s">
        <v>20631</v>
      </c>
      <c r="B10161" s="1" t="s">
        <v>7396</v>
      </c>
      <c r="C10161" s="1" t="s">
        <v>1940</v>
      </c>
      <c r="D10161" s="1" t="n">
        <v>2</v>
      </c>
      <c r="E10161" s="16" t="n">
        <v>2374.52</v>
      </c>
      <c r="F10161" s="17" t="n">
        <v>0.2</v>
      </c>
      <c r="G10161" s="16" t="n">
        <v>3799.23</v>
      </c>
      <c r="I10161" s="1" t="str">
        <f aca="false">INDEX(Products!$C$2:$C$51,MATCH(C10161,Products!$A$2:$A$51,0))</f>
        <v>Fashion</v>
      </c>
      <c r="J10161" s="1" t="str">
        <f aca="false">INDEX(Orders!$E$2:$E$8001,MATCH(B10161,Orders!$A$2:$A$8001,0))</f>
        <v>Delivered</v>
      </c>
      <c r="K10161" s="1" t="str">
        <f aca="false">LEFT(INDEX(Orders!$C$2:$C$8001,MATCH(B10161,Orders!$A$2:$A$8001,0)),7)</f>
        <v>2025-11</v>
      </c>
    </row>
    <row r="10162" customFormat="false" ht="15" hidden="false" customHeight="true" outlineLevel="0" collapsed="false">
      <c r="A10162" s="1" t="s">
        <v>20632</v>
      </c>
      <c r="B10162" s="1" t="s">
        <v>7397</v>
      </c>
      <c r="C10162" s="1" t="s">
        <v>1979</v>
      </c>
      <c r="D10162" s="1" t="n">
        <v>2</v>
      </c>
      <c r="E10162" s="16" t="n">
        <v>623</v>
      </c>
      <c r="F10162" s="17" t="n">
        <v>0.15</v>
      </c>
      <c r="G10162" s="16" t="n">
        <v>1059.1</v>
      </c>
      <c r="I10162" s="1" t="str">
        <f aca="false">INDEX(Products!$C$2:$C$51,MATCH(C10162,Products!$A$2:$A$51,0))</f>
        <v>Beauty &amp; Personal Care</v>
      </c>
      <c r="J10162" s="1" t="str">
        <f aca="false">INDEX(Orders!$E$2:$E$8001,MATCH(B10162,Orders!$A$2:$A$8001,0))</f>
        <v>Delivered</v>
      </c>
      <c r="K10162" s="1" t="str">
        <f aca="false">LEFT(INDEX(Orders!$C$2:$C$8001,MATCH(B10162,Orders!$A$2:$A$8001,0)),7)</f>
        <v>2024-12</v>
      </c>
    </row>
    <row r="10163" customFormat="false" ht="15" hidden="false" customHeight="true" outlineLevel="0" collapsed="false">
      <c r="A10163" s="1" t="s">
        <v>20633</v>
      </c>
      <c r="B10163" s="1" t="s">
        <v>7397</v>
      </c>
      <c r="C10163" s="1" t="s">
        <v>1930</v>
      </c>
      <c r="D10163" s="1" t="n">
        <v>2</v>
      </c>
      <c r="E10163" s="16" t="n">
        <v>2398.35</v>
      </c>
      <c r="F10163" s="17" t="n">
        <v>0.15</v>
      </c>
      <c r="G10163" s="16" t="n">
        <v>4077.2</v>
      </c>
      <c r="I10163" s="1" t="str">
        <f aca="false">INDEX(Products!$C$2:$C$51,MATCH(C10163,Products!$A$2:$A$51,0))</f>
        <v>Electronics</v>
      </c>
      <c r="J10163" s="1" t="str">
        <f aca="false">INDEX(Orders!$E$2:$E$8001,MATCH(B10163,Orders!$A$2:$A$8001,0))</f>
        <v>Delivered</v>
      </c>
      <c r="K10163" s="1" t="str">
        <f aca="false">LEFT(INDEX(Orders!$C$2:$C$8001,MATCH(B10163,Orders!$A$2:$A$8001,0)),7)</f>
        <v>2024-12</v>
      </c>
    </row>
    <row r="10164" customFormat="false" ht="15" hidden="false" customHeight="true" outlineLevel="0" collapsed="false">
      <c r="A10164" s="1" t="s">
        <v>20634</v>
      </c>
      <c r="B10164" s="1" t="s">
        <v>7398</v>
      </c>
      <c r="C10164" s="1" t="s">
        <v>2006</v>
      </c>
      <c r="D10164" s="1" t="n">
        <v>2</v>
      </c>
      <c r="E10164" s="16" t="n">
        <v>482.17</v>
      </c>
      <c r="F10164" s="17" t="n">
        <v>0</v>
      </c>
      <c r="G10164" s="16" t="n">
        <v>964.34</v>
      </c>
      <c r="I10164" s="1" t="str">
        <f aca="false">INDEX(Products!$C$2:$C$51,MATCH(C10164,Products!$A$2:$A$51,0))</f>
        <v>Books &amp; Stationery</v>
      </c>
      <c r="J10164" s="1" t="str">
        <f aca="false">INDEX(Orders!$E$2:$E$8001,MATCH(B10164,Orders!$A$2:$A$8001,0))</f>
        <v>Delivered</v>
      </c>
      <c r="K10164" s="1" t="str">
        <f aca="false">LEFT(INDEX(Orders!$C$2:$C$8001,MATCH(B10164,Orders!$A$2:$A$8001,0)),7)</f>
        <v>2024-09</v>
      </c>
    </row>
    <row r="10165" customFormat="false" ht="15" hidden="false" customHeight="true" outlineLevel="0" collapsed="false">
      <c r="A10165" s="1" t="s">
        <v>20635</v>
      </c>
      <c r="B10165" s="1" t="s">
        <v>7399</v>
      </c>
      <c r="C10165" s="1" t="s">
        <v>1928</v>
      </c>
      <c r="D10165" s="1" t="n">
        <v>1</v>
      </c>
      <c r="E10165" s="16" t="n">
        <v>657.82</v>
      </c>
      <c r="F10165" s="17" t="n">
        <v>0</v>
      </c>
      <c r="G10165" s="16" t="n">
        <v>657.82</v>
      </c>
      <c r="I10165" s="1" t="str">
        <f aca="false">INDEX(Products!$C$2:$C$51,MATCH(C10165,Products!$A$2:$A$51,0))</f>
        <v>Electronics</v>
      </c>
      <c r="J10165" s="1" t="str">
        <f aca="false">INDEX(Orders!$E$2:$E$8001,MATCH(B10165,Orders!$A$2:$A$8001,0))</f>
        <v>Delivered</v>
      </c>
      <c r="K10165" s="1" t="str">
        <f aca="false">LEFT(INDEX(Orders!$C$2:$C$8001,MATCH(B10165,Orders!$A$2:$A$8001,0)),7)</f>
        <v>2025-04</v>
      </c>
    </row>
    <row r="10166" customFormat="false" ht="15" hidden="false" customHeight="true" outlineLevel="0" collapsed="false">
      <c r="A10166" s="1" t="s">
        <v>20636</v>
      </c>
      <c r="B10166" s="1" t="s">
        <v>7400</v>
      </c>
      <c r="C10166" s="1" t="s">
        <v>1953</v>
      </c>
      <c r="D10166" s="1" t="n">
        <v>1</v>
      </c>
      <c r="E10166" s="16" t="n">
        <v>4914.12</v>
      </c>
      <c r="F10166" s="17" t="n">
        <v>0.2</v>
      </c>
      <c r="G10166" s="16" t="n">
        <v>3931.3</v>
      </c>
      <c r="I10166" s="1" t="str">
        <f aca="false">INDEX(Products!$C$2:$C$51,MATCH(C10166,Products!$A$2:$A$51,0))</f>
        <v>Fashion</v>
      </c>
      <c r="J10166" s="1" t="str">
        <f aca="false">INDEX(Orders!$E$2:$E$8001,MATCH(B10166,Orders!$A$2:$A$8001,0))</f>
        <v>Delivered</v>
      </c>
      <c r="K10166" s="1" t="str">
        <f aca="false">LEFT(INDEX(Orders!$C$2:$C$8001,MATCH(B10166,Orders!$A$2:$A$8001,0)),7)</f>
        <v>2024-06</v>
      </c>
    </row>
    <row r="10167" customFormat="false" ht="15" hidden="false" customHeight="true" outlineLevel="0" collapsed="false">
      <c r="A10167" s="1" t="s">
        <v>20637</v>
      </c>
      <c r="B10167" s="1" t="s">
        <v>7400</v>
      </c>
      <c r="C10167" s="1" t="s">
        <v>1971</v>
      </c>
      <c r="D10167" s="1" t="n">
        <v>1</v>
      </c>
      <c r="E10167" s="16" t="n">
        <v>2073.63</v>
      </c>
      <c r="F10167" s="17" t="n">
        <v>0.2</v>
      </c>
      <c r="G10167" s="16" t="n">
        <v>1658.9</v>
      </c>
      <c r="I10167" s="1" t="str">
        <f aca="false">INDEX(Products!$C$2:$C$51,MATCH(C10167,Products!$A$2:$A$51,0))</f>
        <v>Home &amp; Kitchen</v>
      </c>
      <c r="J10167" s="1" t="str">
        <f aca="false">INDEX(Orders!$E$2:$E$8001,MATCH(B10167,Orders!$A$2:$A$8001,0))</f>
        <v>Delivered</v>
      </c>
      <c r="K10167" s="1" t="str">
        <f aca="false">LEFT(INDEX(Orders!$C$2:$C$8001,MATCH(B10167,Orders!$A$2:$A$8001,0)),7)</f>
        <v>2024-06</v>
      </c>
    </row>
    <row r="10168" customFormat="false" ht="15" hidden="false" customHeight="true" outlineLevel="0" collapsed="false">
      <c r="A10168" s="1" t="s">
        <v>20638</v>
      </c>
      <c r="B10168" s="1" t="s">
        <v>7401</v>
      </c>
      <c r="C10168" s="1" t="s">
        <v>2007</v>
      </c>
      <c r="D10168" s="1" t="n">
        <v>2</v>
      </c>
      <c r="E10168" s="16" t="n">
        <v>750.27</v>
      </c>
      <c r="F10168" s="17" t="n">
        <v>0</v>
      </c>
      <c r="G10168" s="16" t="n">
        <v>1500.54</v>
      </c>
      <c r="I10168" s="1" t="str">
        <f aca="false">INDEX(Products!$C$2:$C$51,MATCH(C10168,Products!$A$2:$A$51,0))</f>
        <v>Books &amp; Stationery</v>
      </c>
      <c r="J10168" s="1" t="str">
        <f aca="false">INDEX(Orders!$E$2:$E$8001,MATCH(B10168,Orders!$A$2:$A$8001,0))</f>
        <v>Delivered</v>
      </c>
      <c r="K10168" s="1" t="str">
        <f aca="false">LEFT(INDEX(Orders!$C$2:$C$8001,MATCH(B10168,Orders!$A$2:$A$8001,0)),7)</f>
        <v>2025-05</v>
      </c>
    </row>
    <row r="10169" customFormat="false" ht="15" hidden="false" customHeight="true" outlineLevel="0" collapsed="false">
      <c r="A10169" s="1" t="s">
        <v>20639</v>
      </c>
      <c r="B10169" s="1" t="s">
        <v>7401</v>
      </c>
      <c r="C10169" s="1" t="s">
        <v>1947</v>
      </c>
      <c r="D10169" s="1" t="n">
        <v>3</v>
      </c>
      <c r="E10169" s="16" t="n">
        <v>4778.51</v>
      </c>
      <c r="F10169" s="17" t="n">
        <v>0.2</v>
      </c>
      <c r="G10169" s="16" t="n">
        <v>11468.42</v>
      </c>
      <c r="I10169" s="1" t="str">
        <f aca="false">INDEX(Products!$C$2:$C$51,MATCH(C10169,Products!$A$2:$A$51,0))</f>
        <v>Fashion</v>
      </c>
      <c r="J10169" s="1" t="str">
        <f aca="false">INDEX(Orders!$E$2:$E$8001,MATCH(B10169,Orders!$A$2:$A$8001,0))</f>
        <v>Delivered</v>
      </c>
      <c r="K10169" s="1" t="str">
        <f aca="false">LEFT(INDEX(Orders!$C$2:$C$8001,MATCH(B10169,Orders!$A$2:$A$8001,0)),7)</f>
        <v>2025-05</v>
      </c>
    </row>
    <row r="10170" customFormat="false" ht="15" hidden="false" customHeight="true" outlineLevel="0" collapsed="false">
      <c r="A10170" s="1" t="s">
        <v>20640</v>
      </c>
      <c r="B10170" s="1" t="s">
        <v>7401</v>
      </c>
      <c r="C10170" s="1" t="s">
        <v>1920</v>
      </c>
      <c r="D10170" s="1" t="n">
        <v>1</v>
      </c>
      <c r="E10170" s="16" t="n">
        <v>4273.58</v>
      </c>
      <c r="F10170" s="17" t="n">
        <v>0</v>
      </c>
      <c r="G10170" s="16" t="n">
        <v>4273.58</v>
      </c>
      <c r="I10170" s="1" t="str">
        <f aca="false">INDEX(Products!$C$2:$C$51,MATCH(C10170,Products!$A$2:$A$51,0))</f>
        <v>Electronics</v>
      </c>
      <c r="J10170" s="1" t="str">
        <f aca="false">INDEX(Orders!$E$2:$E$8001,MATCH(B10170,Orders!$A$2:$A$8001,0))</f>
        <v>Delivered</v>
      </c>
      <c r="K10170" s="1" t="str">
        <f aca="false">LEFT(INDEX(Orders!$C$2:$C$8001,MATCH(B10170,Orders!$A$2:$A$8001,0)),7)</f>
        <v>2025-05</v>
      </c>
    </row>
    <row r="10171" customFormat="false" ht="15" hidden="false" customHeight="true" outlineLevel="0" collapsed="false">
      <c r="A10171" s="1" t="s">
        <v>20641</v>
      </c>
      <c r="B10171" s="1" t="s">
        <v>7402</v>
      </c>
      <c r="C10171" s="1" t="s">
        <v>2007</v>
      </c>
      <c r="D10171" s="1" t="n">
        <v>1</v>
      </c>
      <c r="E10171" s="16" t="n">
        <v>750.27</v>
      </c>
      <c r="F10171" s="17" t="n">
        <v>0.1</v>
      </c>
      <c r="G10171" s="16" t="n">
        <v>675.24</v>
      </c>
      <c r="I10171" s="1" t="str">
        <f aca="false">INDEX(Products!$C$2:$C$51,MATCH(C10171,Products!$A$2:$A$51,0))</f>
        <v>Books &amp; Stationery</v>
      </c>
      <c r="J10171" s="1" t="str">
        <f aca="false">INDEX(Orders!$E$2:$E$8001,MATCH(B10171,Orders!$A$2:$A$8001,0))</f>
        <v>Delivered</v>
      </c>
      <c r="K10171" s="1" t="str">
        <f aca="false">LEFT(INDEX(Orders!$C$2:$C$8001,MATCH(B10171,Orders!$A$2:$A$8001,0)),7)</f>
        <v>2025-03</v>
      </c>
    </row>
    <row r="10172" customFormat="false" ht="15" hidden="false" customHeight="true" outlineLevel="0" collapsed="false">
      <c r="A10172" s="1" t="s">
        <v>20642</v>
      </c>
      <c r="B10172" s="1" t="s">
        <v>7403</v>
      </c>
      <c r="C10172" s="1" t="s">
        <v>2007</v>
      </c>
      <c r="D10172" s="1" t="n">
        <v>1</v>
      </c>
      <c r="E10172" s="16" t="n">
        <v>750.27</v>
      </c>
      <c r="F10172" s="17" t="n">
        <v>0.05</v>
      </c>
      <c r="G10172" s="16" t="n">
        <v>712.76</v>
      </c>
      <c r="I10172" s="1" t="str">
        <f aca="false">INDEX(Products!$C$2:$C$51,MATCH(C10172,Products!$A$2:$A$51,0))</f>
        <v>Books &amp; Stationery</v>
      </c>
      <c r="J10172" s="1" t="str">
        <f aca="false">INDEX(Orders!$E$2:$E$8001,MATCH(B10172,Orders!$A$2:$A$8001,0))</f>
        <v>Delivered</v>
      </c>
      <c r="K10172" s="1" t="str">
        <f aca="false">LEFT(INDEX(Orders!$C$2:$C$8001,MATCH(B10172,Orders!$A$2:$A$8001,0)),7)</f>
        <v>2025-10</v>
      </c>
    </row>
    <row r="10173" customFormat="false" ht="15" hidden="false" customHeight="true" outlineLevel="0" collapsed="false">
      <c r="A10173" s="1" t="s">
        <v>20643</v>
      </c>
      <c r="B10173" s="1" t="s">
        <v>7404</v>
      </c>
      <c r="C10173" s="1" t="s">
        <v>1930</v>
      </c>
      <c r="D10173" s="1" t="n">
        <v>1</v>
      </c>
      <c r="E10173" s="16" t="n">
        <v>2398.35</v>
      </c>
      <c r="F10173" s="17" t="n">
        <v>0.05</v>
      </c>
      <c r="G10173" s="16" t="n">
        <v>2278.43</v>
      </c>
      <c r="I10173" s="1" t="str">
        <f aca="false">INDEX(Products!$C$2:$C$51,MATCH(C10173,Products!$A$2:$A$51,0))</f>
        <v>Electronics</v>
      </c>
      <c r="J10173" s="1" t="str">
        <f aca="false">INDEX(Orders!$E$2:$E$8001,MATCH(B10173,Orders!$A$2:$A$8001,0))</f>
        <v>Cancelled</v>
      </c>
      <c r="K10173" s="1" t="str">
        <f aca="false">LEFT(INDEX(Orders!$C$2:$C$8001,MATCH(B10173,Orders!$A$2:$A$8001,0)),7)</f>
        <v>2024-05</v>
      </c>
    </row>
    <row r="10174" customFormat="false" ht="15" hidden="false" customHeight="true" outlineLevel="0" collapsed="false">
      <c r="A10174" s="1" t="s">
        <v>20644</v>
      </c>
      <c r="B10174" s="1" t="s">
        <v>7405</v>
      </c>
      <c r="C10174" s="1" t="s">
        <v>1979</v>
      </c>
      <c r="D10174" s="1" t="n">
        <v>2</v>
      </c>
      <c r="E10174" s="16" t="n">
        <v>623</v>
      </c>
      <c r="F10174" s="17" t="n">
        <v>0.05</v>
      </c>
      <c r="G10174" s="16" t="n">
        <v>1183.7</v>
      </c>
      <c r="I10174" s="1" t="str">
        <f aca="false">INDEX(Products!$C$2:$C$51,MATCH(C10174,Products!$A$2:$A$51,0))</f>
        <v>Beauty &amp; Personal Care</v>
      </c>
      <c r="J10174" s="1" t="str">
        <f aca="false">INDEX(Orders!$E$2:$E$8001,MATCH(B10174,Orders!$A$2:$A$8001,0))</f>
        <v>Returned</v>
      </c>
      <c r="K10174" s="1" t="str">
        <f aca="false">LEFT(INDEX(Orders!$C$2:$C$8001,MATCH(B10174,Orders!$A$2:$A$8001,0)),7)</f>
        <v>2025-07</v>
      </c>
    </row>
    <row r="10175" customFormat="false" ht="15" hidden="false" customHeight="true" outlineLevel="0" collapsed="false">
      <c r="A10175" s="1" t="s">
        <v>20645</v>
      </c>
      <c r="B10175" s="1" t="s">
        <v>7405</v>
      </c>
      <c r="C10175" s="1" t="s">
        <v>1961</v>
      </c>
      <c r="D10175" s="1" t="n">
        <v>2</v>
      </c>
      <c r="E10175" s="16" t="n">
        <v>3493.68</v>
      </c>
      <c r="F10175" s="17" t="n">
        <v>0</v>
      </c>
      <c r="G10175" s="16" t="n">
        <v>6987.36</v>
      </c>
      <c r="I10175" s="1" t="str">
        <f aca="false">INDEX(Products!$C$2:$C$51,MATCH(C10175,Products!$A$2:$A$51,0))</f>
        <v>Home &amp; Kitchen</v>
      </c>
      <c r="J10175" s="1" t="str">
        <f aca="false">INDEX(Orders!$E$2:$E$8001,MATCH(B10175,Orders!$A$2:$A$8001,0))</f>
        <v>Returned</v>
      </c>
      <c r="K10175" s="1" t="str">
        <f aca="false">LEFT(INDEX(Orders!$C$2:$C$8001,MATCH(B10175,Orders!$A$2:$A$8001,0)),7)</f>
        <v>2025-07</v>
      </c>
    </row>
    <row r="10176" customFormat="false" ht="15" hidden="false" customHeight="true" outlineLevel="0" collapsed="false">
      <c r="A10176" s="1" t="s">
        <v>20646</v>
      </c>
      <c r="B10176" s="1" t="s">
        <v>7405</v>
      </c>
      <c r="C10176" s="1" t="s">
        <v>1953</v>
      </c>
      <c r="D10176" s="1" t="n">
        <v>3</v>
      </c>
      <c r="E10176" s="16" t="n">
        <v>4914.12</v>
      </c>
      <c r="F10176" s="17" t="n">
        <v>0</v>
      </c>
      <c r="G10176" s="16" t="n">
        <v>14742.36</v>
      </c>
      <c r="I10176" s="1" t="str">
        <f aca="false">INDEX(Products!$C$2:$C$51,MATCH(C10176,Products!$A$2:$A$51,0))</f>
        <v>Fashion</v>
      </c>
      <c r="J10176" s="1" t="str">
        <f aca="false">INDEX(Orders!$E$2:$E$8001,MATCH(B10176,Orders!$A$2:$A$8001,0))</f>
        <v>Returned</v>
      </c>
      <c r="K10176" s="1" t="str">
        <f aca="false">LEFT(INDEX(Orders!$C$2:$C$8001,MATCH(B10176,Orders!$A$2:$A$8001,0)),7)</f>
        <v>2025-07</v>
      </c>
    </row>
    <row r="10177" customFormat="false" ht="15" hidden="false" customHeight="true" outlineLevel="0" collapsed="false">
      <c r="A10177" s="1" t="s">
        <v>20647</v>
      </c>
      <c r="B10177" s="1" t="s">
        <v>7405</v>
      </c>
      <c r="C10177" s="1" t="s">
        <v>2006</v>
      </c>
      <c r="D10177" s="1" t="n">
        <v>1</v>
      </c>
      <c r="E10177" s="16" t="n">
        <v>482.17</v>
      </c>
      <c r="F10177" s="17" t="n">
        <v>0.1</v>
      </c>
      <c r="G10177" s="16" t="n">
        <v>433.95</v>
      </c>
      <c r="I10177" s="1" t="str">
        <f aca="false">INDEX(Products!$C$2:$C$51,MATCH(C10177,Products!$A$2:$A$51,0))</f>
        <v>Books &amp; Stationery</v>
      </c>
      <c r="J10177" s="1" t="str">
        <f aca="false">INDEX(Orders!$E$2:$E$8001,MATCH(B10177,Orders!$A$2:$A$8001,0))</f>
        <v>Returned</v>
      </c>
      <c r="K10177" s="1" t="str">
        <f aca="false">LEFT(INDEX(Orders!$C$2:$C$8001,MATCH(B10177,Orders!$A$2:$A$8001,0)),7)</f>
        <v>2025-07</v>
      </c>
    </row>
    <row r="10178" customFormat="false" ht="15" hidden="false" customHeight="true" outlineLevel="0" collapsed="false">
      <c r="A10178" s="1" t="s">
        <v>20648</v>
      </c>
      <c r="B10178" s="1" t="s">
        <v>7406</v>
      </c>
      <c r="C10178" s="1" t="s">
        <v>1930</v>
      </c>
      <c r="D10178" s="1" t="n">
        <v>2</v>
      </c>
      <c r="E10178" s="16" t="n">
        <v>2398.35</v>
      </c>
      <c r="F10178" s="17" t="n">
        <v>0.05</v>
      </c>
      <c r="G10178" s="16" t="n">
        <v>4556.86</v>
      </c>
      <c r="I10178" s="1" t="str">
        <f aca="false">INDEX(Products!$C$2:$C$51,MATCH(C10178,Products!$A$2:$A$51,0))</f>
        <v>Electronics</v>
      </c>
      <c r="J10178" s="1" t="str">
        <f aca="false">INDEX(Orders!$E$2:$E$8001,MATCH(B10178,Orders!$A$2:$A$8001,0))</f>
        <v>Delivered</v>
      </c>
      <c r="K10178" s="1" t="str">
        <f aca="false">LEFT(INDEX(Orders!$C$2:$C$8001,MATCH(B10178,Orders!$A$2:$A$8001,0)),7)</f>
        <v>2025-10</v>
      </c>
    </row>
    <row r="10179" customFormat="false" ht="15" hidden="false" customHeight="true" outlineLevel="0" collapsed="false">
      <c r="A10179" s="1" t="s">
        <v>20649</v>
      </c>
      <c r="B10179" s="1" t="s">
        <v>7407</v>
      </c>
      <c r="C10179" s="1" t="s">
        <v>2002</v>
      </c>
      <c r="D10179" s="1" t="n">
        <v>1</v>
      </c>
      <c r="E10179" s="16" t="n">
        <v>392.75</v>
      </c>
      <c r="F10179" s="17" t="n">
        <v>0.05</v>
      </c>
      <c r="G10179" s="16" t="n">
        <v>373.11</v>
      </c>
      <c r="I10179" s="1" t="str">
        <f aca="false">INDEX(Products!$C$2:$C$51,MATCH(C10179,Products!$A$2:$A$51,0))</f>
        <v>Books &amp; Stationery</v>
      </c>
      <c r="J10179" s="1" t="str">
        <f aca="false">INDEX(Orders!$E$2:$E$8001,MATCH(B10179,Orders!$A$2:$A$8001,0))</f>
        <v>Delivered</v>
      </c>
      <c r="K10179" s="1" t="str">
        <f aca="false">LEFT(INDEX(Orders!$C$2:$C$8001,MATCH(B10179,Orders!$A$2:$A$8001,0)),7)</f>
        <v>2025-08</v>
      </c>
    </row>
    <row r="10180" customFormat="false" ht="15" hidden="false" customHeight="true" outlineLevel="0" collapsed="false">
      <c r="A10180" s="1" t="s">
        <v>20650</v>
      </c>
      <c r="B10180" s="1" t="s">
        <v>7407</v>
      </c>
      <c r="C10180" s="1" t="s">
        <v>1930</v>
      </c>
      <c r="D10180" s="1" t="n">
        <v>1</v>
      </c>
      <c r="E10180" s="16" t="n">
        <v>2398.35</v>
      </c>
      <c r="F10180" s="17" t="n">
        <v>0</v>
      </c>
      <c r="G10180" s="16" t="n">
        <v>2398.35</v>
      </c>
      <c r="I10180" s="1" t="str">
        <f aca="false">INDEX(Products!$C$2:$C$51,MATCH(C10180,Products!$A$2:$A$51,0))</f>
        <v>Electronics</v>
      </c>
      <c r="J10180" s="1" t="str">
        <f aca="false">INDEX(Orders!$E$2:$E$8001,MATCH(B10180,Orders!$A$2:$A$8001,0))</f>
        <v>Delivered</v>
      </c>
      <c r="K10180" s="1" t="str">
        <f aca="false">LEFT(INDEX(Orders!$C$2:$C$8001,MATCH(B10180,Orders!$A$2:$A$8001,0)),7)</f>
        <v>2025-08</v>
      </c>
    </row>
    <row r="10181" customFormat="false" ht="15" hidden="false" customHeight="true" outlineLevel="0" collapsed="false">
      <c r="A10181" s="1" t="s">
        <v>20651</v>
      </c>
      <c r="B10181" s="1" t="s">
        <v>7408</v>
      </c>
      <c r="C10181" s="1" t="s">
        <v>1953</v>
      </c>
      <c r="D10181" s="1" t="n">
        <v>1</v>
      </c>
      <c r="E10181" s="16" t="n">
        <v>4914.12</v>
      </c>
      <c r="F10181" s="17" t="n">
        <v>0.05</v>
      </c>
      <c r="G10181" s="16" t="n">
        <v>4668.41</v>
      </c>
      <c r="I10181" s="1" t="str">
        <f aca="false">INDEX(Products!$C$2:$C$51,MATCH(C10181,Products!$A$2:$A$51,0))</f>
        <v>Fashion</v>
      </c>
      <c r="J10181" s="1" t="str">
        <f aca="false">INDEX(Orders!$E$2:$E$8001,MATCH(B10181,Orders!$A$2:$A$8001,0))</f>
        <v>Delivered</v>
      </c>
      <c r="K10181" s="1" t="str">
        <f aca="false">LEFT(INDEX(Orders!$C$2:$C$8001,MATCH(B10181,Orders!$A$2:$A$8001,0)),7)</f>
        <v>2025-11</v>
      </c>
    </row>
    <row r="10182" customFormat="false" ht="15" hidden="false" customHeight="true" outlineLevel="0" collapsed="false">
      <c r="A10182" s="1" t="s">
        <v>20652</v>
      </c>
      <c r="B10182" s="1" t="s">
        <v>7408</v>
      </c>
      <c r="C10182" s="1" t="s">
        <v>2007</v>
      </c>
      <c r="D10182" s="1" t="n">
        <v>1</v>
      </c>
      <c r="E10182" s="16" t="n">
        <v>750.27</v>
      </c>
      <c r="F10182" s="17" t="n">
        <v>0</v>
      </c>
      <c r="G10182" s="16" t="n">
        <v>750.27</v>
      </c>
      <c r="I10182" s="1" t="str">
        <f aca="false">INDEX(Products!$C$2:$C$51,MATCH(C10182,Products!$A$2:$A$51,0))</f>
        <v>Books &amp; Stationery</v>
      </c>
      <c r="J10182" s="1" t="str">
        <f aca="false">INDEX(Orders!$E$2:$E$8001,MATCH(B10182,Orders!$A$2:$A$8001,0))</f>
        <v>Delivered</v>
      </c>
      <c r="K10182" s="1" t="str">
        <f aca="false">LEFT(INDEX(Orders!$C$2:$C$8001,MATCH(B10182,Orders!$A$2:$A$8001,0)),7)</f>
        <v>2025-11</v>
      </c>
    </row>
    <row r="10183" customFormat="false" ht="15" hidden="false" customHeight="true" outlineLevel="0" collapsed="false">
      <c r="A10183" s="1" t="s">
        <v>20653</v>
      </c>
      <c r="B10183" s="1" t="s">
        <v>7408</v>
      </c>
      <c r="C10183" s="1" t="s">
        <v>2006</v>
      </c>
      <c r="D10183" s="1" t="n">
        <v>2</v>
      </c>
      <c r="E10183" s="16" t="n">
        <v>482.17</v>
      </c>
      <c r="F10183" s="17" t="n">
        <v>0</v>
      </c>
      <c r="G10183" s="16" t="n">
        <v>964.34</v>
      </c>
      <c r="I10183" s="1" t="str">
        <f aca="false">INDEX(Products!$C$2:$C$51,MATCH(C10183,Products!$A$2:$A$51,0))</f>
        <v>Books &amp; Stationery</v>
      </c>
      <c r="J10183" s="1" t="str">
        <f aca="false">INDEX(Orders!$E$2:$E$8001,MATCH(B10183,Orders!$A$2:$A$8001,0))</f>
        <v>Delivered</v>
      </c>
      <c r="K10183" s="1" t="str">
        <f aca="false">LEFT(INDEX(Orders!$C$2:$C$8001,MATCH(B10183,Orders!$A$2:$A$8001,0)),7)</f>
        <v>2025-11</v>
      </c>
    </row>
    <row r="10184" customFormat="false" ht="15" hidden="false" customHeight="true" outlineLevel="0" collapsed="false">
      <c r="A10184" s="1" t="s">
        <v>20654</v>
      </c>
      <c r="B10184" s="1" t="s">
        <v>7408</v>
      </c>
      <c r="C10184" s="1" t="s">
        <v>1984</v>
      </c>
      <c r="D10184" s="1" t="n">
        <v>1</v>
      </c>
      <c r="E10184" s="16" t="n">
        <v>1134.82</v>
      </c>
      <c r="F10184" s="17" t="n">
        <v>0</v>
      </c>
      <c r="G10184" s="16" t="n">
        <v>1134.82</v>
      </c>
      <c r="I10184" s="1" t="str">
        <f aca="false">INDEX(Products!$C$2:$C$51,MATCH(C10184,Products!$A$2:$A$51,0))</f>
        <v>Beauty &amp; Personal Care</v>
      </c>
      <c r="J10184" s="1" t="str">
        <f aca="false">INDEX(Orders!$E$2:$E$8001,MATCH(B10184,Orders!$A$2:$A$8001,0))</f>
        <v>Delivered</v>
      </c>
      <c r="K10184" s="1" t="str">
        <f aca="false">LEFT(INDEX(Orders!$C$2:$C$8001,MATCH(B10184,Orders!$A$2:$A$8001,0)),7)</f>
        <v>2025-11</v>
      </c>
    </row>
    <row r="10185" customFormat="false" ht="15" hidden="false" customHeight="true" outlineLevel="0" collapsed="false">
      <c r="A10185" s="1" t="s">
        <v>20655</v>
      </c>
      <c r="B10185" s="1" t="s">
        <v>7409</v>
      </c>
      <c r="C10185" s="1" t="s">
        <v>1922</v>
      </c>
      <c r="D10185" s="1" t="n">
        <v>1</v>
      </c>
      <c r="E10185" s="16" t="n">
        <v>3142.61</v>
      </c>
      <c r="F10185" s="17" t="n">
        <v>0.05</v>
      </c>
      <c r="G10185" s="16" t="n">
        <v>2985.48</v>
      </c>
      <c r="I10185" s="1" t="str">
        <f aca="false">INDEX(Products!$C$2:$C$51,MATCH(C10185,Products!$A$2:$A$51,0))</f>
        <v>Electronics</v>
      </c>
      <c r="J10185" s="1" t="str">
        <f aca="false">INDEX(Orders!$E$2:$E$8001,MATCH(B10185,Orders!$A$2:$A$8001,0))</f>
        <v>Delivered</v>
      </c>
      <c r="K10185" s="1" t="str">
        <f aca="false">LEFT(INDEX(Orders!$C$2:$C$8001,MATCH(B10185,Orders!$A$2:$A$8001,0)),7)</f>
        <v>2024-11</v>
      </c>
    </row>
    <row r="10186" customFormat="false" ht="15" hidden="false" customHeight="true" outlineLevel="0" collapsed="false">
      <c r="A10186" s="1" t="s">
        <v>20656</v>
      </c>
      <c r="B10186" s="1" t="s">
        <v>7409</v>
      </c>
      <c r="C10186" s="1" t="s">
        <v>1930</v>
      </c>
      <c r="D10186" s="1" t="n">
        <v>2</v>
      </c>
      <c r="E10186" s="16" t="n">
        <v>2398.35</v>
      </c>
      <c r="F10186" s="17" t="n">
        <v>0</v>
      </c>
      <c r="G10186" s="16" t="n">
        <v>4796.7</v>
      </c>
      <c r="I10186" s="1" t="str">
        <f aca="false">INDEX(Products!$C$2:$C$51,MATCH(C10186,Products!$A$2:$A$51,0))</f>
        <v>Electronics</v>
      </c>
      <c r="J10186" s="1" t="str">
        <f aca="false">INDEX(Orders!$E$2:$E$8001,MATCH(B10186,Orders!$A$2:$A$8001,0))</f>
        <v>Delivered</v>
      </c>
      <c r="K10186" s="1" t="str">
        <f aca="false">LEFT(INDEX(Orders!$C$2:$C$8001,MATCH(B10186,Orders!$A$2:$A$8001,0)),7)</f>
        <v>2024-11</v>
      </c>
    </row>
    <row r="10187" customFormat="false" ht="15" hidden="false" customHeight="true" outlineLevel="0" collapsed="false">
      <c r="A10187" s="1" t="s">
        <v>20657</v>
      </c>
      <c r="B10187" s="1" t="s">
        <v>7409</v>
      </c>
      <c r="C10187" s="1" t="s">
        <v>1945</v>
      </c>
      <c r="D10187" s="1" t="n">
        <v>1</v>
      </c>
      <c r="E10187" s="16" t="n">
        <v>2390.13</v>
      </c>
      <c r="F10187" s="17" t="n">
        <v>0</v>
      </c>
      <c r="G10187" s="16" t="n">
        <v>2390.13</v>
      </c>
      <c r="I10187" s="1" t="str">
        <f aca="false">INDEX(Products!$C$2:$C$51,MATCH(C10187,Products!$A$2:$A$51,0))</f>
        <v>Fashion</v>
      </c>
      <c r="J10187" s="1" t="str">
        <f aca="false">INDEX(Orders!$E$2:$E$8001,MATCH(B10187,Orders!$A$2:$A$8001,0))</f>
        <v>Delivered</v>
      </c>
      <c r="K10187" s="1" t="str">
        <f aca="false">LEFT(INDEX(Orders!$C$2:$C$8001,MATCH(B10187,Orders!$A$2:$A$8001,0)),7)</f>
        <v>2024-11</v>
      </c>
    </row>
    <row r="10188" customFormat="false" ht="15" hidden="false" customHeight="true" outlineLevel="0" collapsed="false">
      <c r="A10188" s="1" t="s">
        <v>20658</v>
      </c>
      <c r="B10188" s="1" t="s">
        <v>7410</v>
      </c>
      <c r="C10188" s="1" t="s">
        <v>1953</v>
      </c>
      <c r="D10188" s="1" t="n">
        <v>1</v>
      </c>
      <c r="E10188" s="16" t="n">
        <v>4914.12</v>
      </c>
      <c r="F10188" s="17" t="n">
        <v>0</v>
      </c>
      <c r="G10188" s="16" t="n">
        <v>4914.12</v>
      </c>
      <c r="I10188" s="1" t="str">
        <f aca="false">INDEX(Products!$C$2:$C$51,MATCH(C10188,Products!$A$2:$A$51,0))</f>
        <v>Fashion</v>
      </c>
      <c r="J10188" s="1" t="str">
        <f aca="false">INDEX(Orders!$E$2:$E$8001,MATCH(B10188,Orders!$A$2:$A$8001,0))</f>
        <v>Delivered</v>
      </c>
      <c r="K10188" s="1" t="str">
        <f aca="false">LEFT(INDEX(Orders!$C$2:$C$8001,MATCH(B10188,Orders!$A$2:$A$8001,0)),7)</f>
        <v>2024-01</v>
      </c>
    </row>
    <row r="10189" customFormat="false" ht="15" hidden="false" customHeight="true" outlineLevel="0" collapsed="false">
      <c r="A10189" s="1" t="s">
        <v>20659</v>
      </c>
      <c r="B10189" s="1" t="s">
        <v>7410</v>
      </c>
      <c r="C10189" s="1" t="s">
        <v>2007</v>
      </c>
      <c r="D10189" s="1" t="n">
        <v>2</v>
      </c>
      <c r="E10189" s="16" t="n">
        <v>750.27</v>
      </c>
      <c r="F10189" s="17" t="n">
        <v>0</v>
      </c>
      <c r="G10189" s="16" t="n">
        <v>1500.54</v>
      </c>
      <c r="I10189" s="1" t="str">
        <f aca="false">INDEX(Products!$C$2:$C$51,MATCH(C10189,Products!$A$2:$A$51,0))</f>
        <v>Books &amp; Stationery</v>
      </c>
      <c r="J10189" s="1" t="str">
        <f aca="false">INDEX(Orders!$E$2:$E$8001,MATCH(B10189,Orders!$A$2:$A$8001,0))</f>
        <v>Delivered</v>
      </c>
      <c r="K10189" s="1" t="str">
        <f aca="false">LEFT(INDEX(Orders!$C$2:$C$8001,MATCH(B10189,Orders!$A$2:$A$8001,0)),7)</f>
        <v>2024-01</v>
      </c>
    </row>
    <row r="10190" customFormat="false" ht="15" hidden="false" customHeight="true" outlineLevel="0" collapsed="false">
      <c r="A10190" s="1" t="s">
        <v>20660</v>
      </c>
      <c r="B10190" s="1" t="s">
        <v>7410</v>
      </c>
      <c r="C10190" s="1" t="s">
        <v>1930</v>
      </c>
      <c r="D10190" s="1" t="n">
        <v>2</v>
      </c>
      <c r="E10190" s="16" t="n">
        <v>2398.35</v>
      </c>
      <c r="F10190" s="17" t="n">
        <v>0</v>
      </c>
      <c r="G10190" s="16" t="n">
        <v>4796.7</v>
      </c>
      <c r="I10190" s="1" t="str">
        <f aca="false">INDEX(Products!$C$2:$C$51,MATCH(C10190,Products!$A$2:$A$51,0))</f>
        <v>Electronics</v>
      </c>
      <c r="J10190" s="1" t="str">
        <f aca="false">INDEX(Orders!$E$2:$E$8001,MATCH(B10190,Orders!$A$2:$A$8001,0))</f>
        <v>Delivered</v>
      </c>
      <c r="K10190" s="1" t="str">
        <f aca="false">LEFT(INDEX(Orders!$C$2:$C$8001,MATCH(B10190,Orders!$A$2:$A$8001,0)),7)</f>
        <v>2024-01</v>
      </c>
    </row>
    <row r="10191" customFormat="false" ht="15" hidden="false" customHeight="true" outlineLevel="0" collapsed="false">
      <c r="A10191" s="1" t="s">
        <v>20661</v>
      </c>
      <c r="B10191" s="1" t="s">
        <v>7410</v>
      </c>
      <c r="C10191" s="1" t="s">
        <v>1935</v>
      </c>
      <c r="D10191" s="1" t="n">
        <v>1</v>
      </c>
      <c r="E10191" s="16" t="n">
        <v>14558.72</v>
      </c>
      <c r="F10191" s="17" t="n">
        <v>0.1</v>
      </c>
      <c r="G10191" s="16" t="n">
        <v>13102.85</v>
      </c>
      <c r="I10191" s="1" t="str">
        <f aca="false">INDEX(Products!$C$2:$C$51,MATCH(C10191,Products!$A$2:$A$51,0))</f>
        <v>Electronics</v>
      </c>
      <c r="J10191" s="1" t="str">
        <f aca="false">INDEX(Orders!$E$2:$E$8001,MATCH(B10191,Orders!$A$2:$A$8001,0))</f>
        <v>Delivered</v>
      </c>
      <c r="K10191" s="1" t="str">
        <f aca="false">LEFT(INDEX(Orders!$C$2:$C$8001,MATCH(B10191,Orders!$A$2:$A$8001,0)),7)</f>
        <v>2024-01</v>
      </c>
    </row>
    <row r="10192" customFormat="false" ht="15" hidden="false" customHeight="true" outlineLevel="0" collapsed="false">
      <c r="A10192" s="1" t="s">
        <v>20662</v>
      </c>
      <c r="B10192" s="1" t="s">
        <v>7410</v>
      </c>
      <c r="C10192" s="1" t="s">
        <v>1997</v>
      </c>
      <c r="D10192" s="1" t="n">
        <v>1</v>
      </c>
      <c r="E10192" s="16" t="n">
        <v>311.15</v>
      </c>
      <c r="F10192" s="17" t="n">
        <v>0.1</v>
      </c>
      <c r="G10192" s="16" t="n">
        <v>280.03</v>
      </c>
      <c r="I10192" s="1" t="str">
        <f aca="false">INDEX(Products!$C$2:$C$51,MATCH(C10192,Products!$A$2:$A$51,0))</f>
        <v>Sports &amp; Fitness</v>
      </c>
      <c r="J10192" s="1" t="str">
        <f aca="false">INDEX(Orders!$E$2:$E$8001,MATCH(B10192,Orders!$A$2:$A$8001,0))</f>
        <v>Delivered</v>
      </c>
      <c r="K10192" s="1" t="str">
        <f aca="false">LEFT(INDEX(Orders!$C$2:$C$8001,MATCH(B10192,Orders!$A$2:$A$8001,0)),7)</f>
        <v>2024-01</v>
      </c>
    </row>
    <row r="10193" customFormat="false" ht="15" hidden="false" customHeight="true" outlineLevel="0" collapsed="false">
      <c r="A10193" s="1" t="s">
        <v>20663</v>
      </c>
      <c r="B10193" s="1" t="s">
        <v>7411</v>
      </c>
      <c r="C10193" s="1" t="s">
        <v>1930</v>
      </c>
      <c r="D10193" s="1" t="n">
        <v>3</v>
      </c>
      <c r="E10193" s="16" t="n">
        <v>2398.35</v>
      </c>
      <c r="F10193" s="17" t="n">
        <v>0.05</v>
      </c>
      <c r="G10193" s="16" t="n">
        <v>6835.3</v>
      </c>
      <c r="I10193" s="1" t="str">
        <f aca="false">INDEX(Products!$C$2:$C$51,MATCH(C10193,Products!$A$2:$A$51,0))</f>
        <v>Electronics</v>
      </c>
      <c r="J10193" s="1" t="str">
        <f aca="false">INDEX(Orders!$E$2:$E$8001,MATCH(B10193,Orders!$A$2:$A$8001,0))</f>
        <v>Delivered</v>
      </c>
      <c r="K10193" s="1" t="str">
        <f aca="false">LEFT(INDEX(Orders!$C$2:$C$8001,MATCH(B10193,Orders!$A$2:$A$8001,0)),7)</f>
        <v>2025-04</v>
      </c>
    </row>
    <row r="10194" customFormat="false" ht="15" hidden="false" customHeight="true" outlineLevel="0" collapsed="false">
      <c r="A10194" s="1" t="s">
        <v>20664</v>
      </c>
      <c r="B10194" s="1" t="s">
        <v>7411</v>
      </c>
      <c r="C10194" s="1" t="s">
        <v>1979</v>
      </c>
      <c r="D10194" s="1" t="n">
        <v>1</v>
      </c>
      <c r="E10194" s="16" t="n">
        <v>623</v>
      </c>
      <c r="F10194" s="17" t="n">
        <v>0.2</v>
      </c>
      <c r="G10194" s="16" t="n">
        <v>498.4</v>
      </c>
      <c r="I10194" s="1" t="str">
        <f aca="false">INDEX(Products!$C$2:$C$51,MATCH(C10194,Products!$A$2:$A$51,0))</f>
        <v>Beauty &amp; Personal Care</v>
      </c>
      <c r="J10194" s="1" t="str">
        <f aca="false">INDEX(Orders!$E$2:$E$8001,MATCH(B10194,Orders!$A$2:$A$8001,0))</f>
        <v>Delivered</v>
      </c>
      <c r="K10194" s="1" t="str">
        <f aca="false">LEFT(INDEX(Orders!$C$2:$C$8001,MATCH(B10194,Orders!$A$2:$A$8001,0)),7)</f>
        <v>2025-04</v>
      </c>
    </row>
    <row r="10195" customFormat="false" ht="15" hidden="false" customHeight="true" outlineLevel="0" collapsed="false">
      <c r="A10195" s="1" t="s">
        <v>20665</v>
      </c>
      <c r="B10195" s="1" t="s">
        <v>7412</v>
      </c>
      <c r="C10195" s="1" t="s">
        <v>1949</v>
      </c>
      <c r="D10195" s="1" t="n">
        <v>1</v>
      </c>
      <c r="E10195" s="16" t="n">
        <v>4185.64</v>
      </c>
      <c r="F10195" s="17" t="n">
        <v>0</v>
      </c>
      <c r="G10195" s="16" t="n">
        <v>4185.64</v>
      </c>
      <c r="I10195" s="1" t="str">
        <f aca="false">INDEX(Products!$C$2:$C$51,MATCH(C10195,Products!$A$2:$A$51,0))</f>
        <v>Fashion</v>
      </c>
      <c r="J10195" s="1" t="str">
        <f aca="false">INDEX(Orders!$E$2:$E$8001,MATCH(B10195,Orders!$A$2:$A$8001,0))</f>
        <v>Delivered</v>
      </c>
      <c r="K10195" s="1" t="str">
        <f aca="false">LEFT(INDEX(Orders!$C$2:$C$8001,MATCH(B10195,Orders!$A$2:$A$8001,0)),7)</f>
        <v>2024-12</v>
      </c>
    </row>
    <row r="10196" customFormat="false" ht="15" hidden="false" customHeight="true" outlineLevel="0" collapsed="false">
      <c r="A10196" s="1" t="s">
        <v>20666</v>
      </c>
      <c r="B10196" s="1" t="s">
        <v>7412</v>
      </c>
      <c r="C10196" s="1" t="s">
        <v>1940</v>
      </c>
      <c r="D10196" s="1" t="n">
        <v>1</v>
      </c>
      <c r="E10196" s="16" t="n">
        <v>2374.52</v>
      </c>
      <c r="F10196" s="17" t="n">
        <v>0.1</v>
      </c>
      <c r="G10196" s="16" t="n">
        <v>2137.07</v>
      </c>
      <c r="I10196" s="1" t="str">
        <f aca="false">INDEX(Products!$C$2:$C$51,MATCH(C10196,Products!$A$2:$A$51,0))</f>
        <v>Fashion</v>
      </c>
      <c r="J10196" s="1" t="str">
        <f aca="false">INDEX(Orders!$E$2:$E$8001,MATCH(B10196,Orders!$A$2:$A$8001,0))</f>
        <v>Delivered</v>
      </c>
      <c r="K10196" s="1" t="str">
        <f aca="false">LEFT(INDEX(Orders!$C$2:$C$8001,MATCH(B10196,Orders!$A$2:$A$8001,0)),7)</f>
        <v>2024-12</v>
      </c>
    </row>
    <row r="10197" customFormat="false" ht="15" hidden="false" customHeight="true" outlineLevel="0" collapsed="false">
      <c r="A10197" s="1" t="s">
        <v>20667</v>
      </c>
      <c r="B10197" s="1" t="s">
        <v>7412</v>
      </c>
      <c r="C10197" s="1" t="s">
        <v>1990</v>
      </c>
      <c r="D10197" s="1" t="n">
        <v>1</v>
      </c>
      <c r="E10197" s="16" t="n">
        <v>5311.32</v>
      </c>
      <c r="F10197" s="17" t="n">
        <v>0.1</v>
      </c>
      <c r="G10197" s="16" t="n">
        <v>4780.19</v>
      </c>
      <c r="I10197" s="1" t="str">
        <f aca="false">INDEX(Products!$C$2:$C$51,MATCH(C10197,Products!$A$2:$A$51,0))</f>
        <v>Sports &amp; Fitness</v>
      </c>
      <c r="J10197" s="1" t="str">
        <f aca="false">INDEX(Orders!$E$2:$E$8001,MATCH(B10197,Orders!$A$2:$A$8001,0))</f>
        <v>Delivered</v>
      </c>
      <c r="K10197" s="1" t="str">
        <f aca="false">LEFT(INDEX(Orders!$C$2:$C$8001,MATCH(B10197,Orders!$A$2:$A$8001,0)),7)</f>
        <v>2024-12</v>
      </c>
    </row>
    <row r="10198" customFormat="false" ht="15" hidden="false" customHeight="true" outlineLevel="0" collapsed="false">
      <c r="A10198" s="1" t="s">
        <v>20668</v>
      </c>
      <c r="B10198" s="1" t="s">
        <v>7413</v>
      </c>
      <c r="C10198" s="1" t="s">
        <v>1953</v>
      </c>
      <c r="D10198" s="1" t="n">
        <v>2</v>
      </c>
      <c r="E10198" s="16" t="n">
        <v>4914.12</v>
      </c>
      <c r="F10198" s="17" t="n">
        <v>0.15</v>
      </c>
      <c r="G10198" s="16" t="n">
        <v>8354</v>
      </c>
      <c r="I10198" s="1" t="str">
        <f aca="false">INDEX(Products!$C$2:$C$51,MATCH(C10198,Products!$A$2:$A$51,0))</f>
        <v>Fashion</v>
      </c>
      <c r="J10198" s="1" t="str">
        <f aca="false">INDEX(Orders!$E$2:$E$8001,MATCH(B10198,Orders!$A$2:$A$8001,0))</f>
        <v>Delivered</v>
      </c>
      <c r="K10198" s="1" t="str">
        <f aca="false">LEFT(INDEX(Orders!$C$2:$C$8001,MATCH(B10198,Orders!$A$2:$A$8001,0)),7)</f>
        <v>2025-03</v>
      </c>
    </row>
    <row r="10199" customFormat="false" ht="15" hidden="false" customHeight="true" outlineLevel="0" collapsed="false">
      <c r="A10199" s="1" t="s">
        <v>20669</v>
      </c>
      <c r="B10199" s="1" t="s">
        <v>7414</v>
      </c>
      <c r="C10199" s="1" t="s">
        <v>1930</v>
      </c>
      <c r="D10199" s="1" t="n">
        <v>2</v>
      </c>
      <c r="E10199" s="16" t="n">
        <v>2398.35</v>
      </c>
      <c r="F10199" s="17" t="n">
        <v>0</v>
      </c>
      <c r="G10199" s="16" t="n">
        <v>4796.7</v>
      </c>
      <c r="I10199" s="1" t="str">
        <f aca="false">INDEX(Products!$C$2:$C$51,MATCH(C10199,Products!$A$2:$A$51,0))</f>
        <v>Electronics</v>
      </c>
      <c r="J10199" s="1" t="str">
        <f aca="false">INDEX(Orders!$E$2:$E$8001,MATCH(B10199,Orders!$A$2:$A$8001,0))</f>
        <v>Delivered</v>
      </c>
      <c r="K10199" s="1" t="str">
        <f aca="false">LEFT(INDEX(Orders!$C$2:$C$8001,MATCH(B10199,Orders!$A$2:$A$8001,0)),7)</f>
        <v>2024-12</v>
      </c>
    </row>
    <row r="10200" customFormat="false" ht="15" hidden="false" customHeight="true" outlineLevel="0" collapsed="false">
      <c r="A10200" s="1" t="s">
        <v>20670</v>
      </c>
      <c r="B10200" s="1" t="s">
        <v>7415</v>
      </c>
      <c r="C10200" s="1" t="s">
        <v>1997</v>
      </c>
      <c r="D10200" s="1" t="n">
        <v>2</v>
      </c>
      <c r="E10200" s="16" t="n">
        <v>311.15</v>
      </c>
      <c r="F10200" s="17" t="n">
        <v>0.15</v>
      </c>
      <c r="G10200" s="16" t="n">
        <v>528.95</v>
      </c>
      <c r="I10200" s="1" t="str">
        <f aca="false">INDEX(Products!$C$2:$C$51,MATCH(C10200,Products!$A$2:$A$51,0))</f>
        <v>Sports &amp; Fitness</v>
      </c>
      <c r="J10200" s="1" t="str">
        <f aca="false">INDEX(Orders!$E$2:$E$8001,MATCH(B10200,Orders!$A$2:$A$8001,0))</f>
        <v>Delivered</v>
      </c>
      <c r="K10200" s="1" t="str">
        <f aca="false">LEFT(INDEX(Orders!$C$2:$C$8001,MATCH(B10200,Orders!$A$2:$A$8001,0)),7)</f>
        <v>2025-05</v>
      </c>
    </row>
    <row r="10201" customFormat="false" ht="15" hidden="false" customHeight="true" outlineLevel="0" collapsed="false">
      <c r="A10201" s="1" t="s">
        <v>20671</v>
      </c>
      <c r="B10201" s="1" t="s">
        <v>7415</v>
      </c>
      <c r="C10201" s="1" t="s">
        <v>2004</v>
      </c>
      <c r="D10201" s="1" t="n">
        <v>1</v>
      </c>
      <c r="E10201" s="16" t="n">
        <v>645.89</v>
      </c>
      <c r="F10201" s="17" t="n">
        <v>0</v>
      </c>
      <c r="G10201" s="16" t="n">
        <v>645.89</v>
      </c>
      <c r="I10201" s="1" t="str">
        <f aca="false">INDEX(Products!$C$2:$C$51,MATCH(C10201,Products!$A$2:$A$51,0))</f>
        <v>Books &amp; Stationery</v>
      </c>
      <c r="J10201" s="1" t="str">
        <f aca="false">INDEX(Orders!$E$2:$E$8001,MATCH(B10201,Orders!$A$2:$A$8001,0))</f>
        <v>Delivered</v>
      </c>
      <c r="K10201" s="1" t="str">
        <f aca="false">LEFT(INDEX(Orders!$C$2:$C$8001,MATCH(B10201,Orders!$A$2:$A$8001,0)),7)</f>
        <v>2025-05</v>
      </c>
    </row>
    <row r="10202" customFormat="false" ht="15" hidden="false" customHeight="true" outlineLevel="0" collapsed="false">
      <c r="A10202" s="1" t="s">
        <v>20672</v>
      </c>
      <c r="B10202" s="1" t="s">
        <v>7415</v>
      </c>
      <c r="C10202" s="1" t="s">
        <v>1930</v>
      </c>
      <c r="D10202" s="1" t="n">
        <v>2</v>
      </c>
      <c r="E10202" s="16" t="n">
        <v>2398.35</v>
      </c>
      <c r="F10202" s="17" t="n">
        <v>0.15</v>
      </c>
      <c r="G10202" s="16" t="n">
        <v>4077.2</v>
      </c>
      <c r="I10202" s="1" t="str">
        <f aca="false">INDEX(Products!$C$2:$C$51,MATCH(C10202,Products!$A$2:$A$51,0))</f>
        <v>Electronics</v>
      </c>
      <c r="J10202" s="1" t="str">
        <f aca="false">INDEX(Orders!$E$2:$E$8001,MATCH(B10202,Orders!$A$2:$A$8001,0))</f>
        <v>Delivered</v>
      </c>
      <c r="K10202" s="1" t="str">
        <f aca="false">LEFT(INDEX(Orders!$C$2:$C$8001,MATCH(B10202,Orders!$A$2:$A$8001,0)),7)</f>
        <v>2025-05</v>
      </c>
    </row>
    <row r="10203" customFormat="false" ht="15" hidden="false" customHeight="true" outlineLevel="0" collapsed="false">
      <c r="A10203" s="1" t="s">
        <v>20673</v>
      </c>
      <c r="B10203" s="1" t="s">
        <v>7415</v>
      </c>
      <c r="C10203" s="1" t="s">
        <v>2007</v>
      </c>
      <c r="D10203" s="1" t="n">
        <v>1</v>
      </c>
      <c r="E10203" s="16" t="n">
        <v>750.27</v>
      </c>
      <c r="F10203" s="17" t="n">
        <v>0</v>
      </c>
      <c r="G10203" s="16" t="n">
        <v>750.27</v>
      </c>
      <c r="I10203" s="1" t="str">
        <f aca="false">INDEX(Products!$C$2:$C$51,MATCH(C10203,Products!$A$2:$A$51,0))</f>
        <v>Books &amp; Stationery</v>
      </c>
      <c r="J10203" s="1" t="str">
        <f aca="false">INDEX(Orders!$E$2:$E$8001,MATCH(B10203,Orders!$A$2:$A$8001,0))</f>
        <v>Delivered</v>
      </c>
      <c r="K10203" s="1" t="str">
        <f aca="false">LEFT(INDEX(Orders!$C$2:$C$8001,MATCH(B10203,Orders!$A$2:$A$8001,0)),7)</f>
        <v>2025-05</v>
      </c>
    </row>
    <row r="10204" customFormat="false" ht="15" hidden="false" customHeight="true" outlineLevel="0" collapsed="false">
      <c r="A10204" s="1" t="s">
        <v>20674</v>
      </c>
      <c r="B10204" s="1" t="s">
        <v>7416</v>
      </c>
      <c r="C10204" s="1" t="s">
        <v>1930</v>
      </c>
      <c r="D10204" s="1" t="n">
        <v>1</v>
      </c>
      <c r="E10204" s="16" t="n">
        <v>2398.35</v>
      </c>
      <c r="F10204" s="17" t="n">
        <v>0.05</v>
      </c>
      <c r="G10204" s="16" t="n">
        <v>2278.43</v>
      </c>
      <c r="I10204" s="1" t="str">
        <f aca="false">INDEX(Products!$C$2:$C$51,MATCH(C10204,Products!$A$2:$A$51,0))</f>
        <v>Electronics</v>
      </c>
      <c r="J10204" s="1" t="str">
        <f aca="false">INDEX(Orders!$E$2:$E$8001,MATCH(B10204,Orders!$A$2:$A$8001,0))</f>
        <v>Delivered</v>
      </c>
      <c r="K10204" s="1" t="str">
        <f aca="false">LEFT(INDEX(Orders!$C$2:$C$8001,MATCH(B10204,Orders!$A$2:$A$8001,0)),7)</f>
        <v>2025-06</v>
      </c>
    </row>
    <row r="10205" customFormat="false" ht="15" hidden="false" customHeight="true" outlineLevel="0" collapsed="false">
      <c r="A10205" s="1" t="s">
        <v>20675</v>
      </c>
      <c r="B10205" s="1" t="s">
        <v>7416</v>
      </c>
      <c r="C10205" s="1" t="s">
        <v>1977</v>
      </c>
      <c r="D10205" s="1" t="n">
        <v>1</v>
      </c>
      <c r="E10205" s="16" t="n">
        <v>2386.05</v>
      </c>
      <c r="F10205" s="17" t="n">
        <v>0.1</v>
      </c>
      <c r="G10205" s="16" t="n">
        <v>2147.45</v>
      </c>
      <c r="I10205" s="1" t="str">
        <f aca="false">INDEX(Products!$C$2:$C$51,MATCH(C10205,Products!$A$2:$A$51,0))</f>
        <v>Beauty &amp; Personal Care</v>
      </c>
      <c r="J10205" s="1" t="str">
        <f aca="false">INDEX(Orders!$E$2:$E$8001,MATCH(B10205,Orders!$A$2:$A$8001,0))</f>
        <v>Delivered</v>
      </c>
      <c r="K10205" s="1" t="str">
        <f aca="false">LEFT(INDEX(Orders!$C$2:$C$8001,MATCH(B10205,Orders!$A$2:$A$8001,0)),7)</f>
        <v>2025-06</v>
      </c>
    </row>
    <row r="10206" customFormat="false" ht="15" hidden="false" customHeight="true" outlineLevel="0" collapsed="false">
      <c r="A10206" s="1" t="s">
        <v>20676</v>
      </c>
      <c r="B10206" s="1" t="s">
        <v>7417</v>
      </c>
      <c r="C10206" s="1" t="s">
        <v>2006</v>
      </c>
      <c r="D10206" s="1" t="n">
        <v>1</v>
      </c>
      <c r="E10206" s="16" t="n">
        <v>482.17</v>
      </c>
      <c r="F10206" s="17" t="n">
        <v>0.05</v>
      </c>
      <c r="G10206" s="16" t="n">
        <v>458.06</v>
      </c>
      <c r="I10206" s="1" t="str">
        <f aca="false">INDEX(Products!$C$2:$C$51,MATCH(C10206,Products!$A$2:$A$51,0))</f>
        <v>Books &amp; Stationery</v>
      </c>
      <c r="J10206" s="1" t="str">
        <f aca="false">INDEX(Orders!$E$2:$E$8001,MATCH(B10206,Orders!$A$2:$A$8001,0))</f>
        <v>Delivered</v>
      </c>
      <c r="K10206" s="1" t="str">
        <f aca="false">LEFT(INDEX(Orders!$C$2:$C$8001,MATCH(B10206,Orders!$A$2:$A$8001,0)),7)</f>
        <v>2025-06</v>
      </c>
    </row>
    <row r="10207" customFormat="false" ht="15" hidden="false" customHeight="true" outlineLevel="0" collapsed="false">
      <c r="A10207" s="1" t="s">
        <v>20677</v>
      </c>
      <c r="B10207" s="1" t="s">
        <v>7418</v>
      </c>
      <c r="C10207" s="1" t="s">
        <v>1990</v>
      </c>
      <c r="D10207" s="1" t="n">
        <v>2</v>
      </c>
      <c r="E10207" s="16" t="n">
        <v>5311.32</v>
      </c>
      <c r="F10207" s="17" t="n">
        <v>0</v>
      </c>
      <c r="G10207" s="16" t="n">
        <v>10622.64</v>
      </c>
      <c r="I10207" s="1" t="str">
        <f aca="false">INDEX(Products!$C$2:$C$51,MATCH(C10207,Products!$A$2:$A$51,0))</f>
        <v>Sports &amp; Fitness</v>
      </c>
      <c r="J10207" s="1" t="str">
        <f aca="false">INDEX(Orders!$E$2:$E$8001,MATCH(B10207,Orders!$A$2:$A$8001,0))</f>
        <v>Delivered</v>
      </c>
      <c r="K10207" s="1" t="str">
        <f aca="false">LEFT(INDEX(Orders!$C$2:$C$8001,MATCH(B10207,Orders!$A$2:$A$8001,0)),7)</f>
        <v>2025-10</v>
      </c>
    </row>
    <row r="10208" customFormat="false" ht="15" hidden="false" customHeight="true" outlineLevel="0" collapsed="false">
      <c r="A10208" s="1" t="s">
        <v>20678</v>
      </c>
      <c r="B10208" s="1" t="s">
        <v>7418</v>
      </c>
      <c r="C10208" s="1" t="s">
        <v>1976</v>
      </c>
      <c r="D10208" s="1" t="n">
        <v>1</v>
      </c>
      <c r="E10208" s="16" t="n">
        <v>1603.35</v>
      </c>
      <c r="F10208" s="17" t="n">
        <v>0</v>
      </c>
      <c r="G10208" s="16" t="n">
        <v>1603.35</v>
      </c>
      <c r="I10208" s="1" t="str">
        <f aca="false">INDEX(Products!$C$2:$C$51,MATCH(C10208,Products!$A$2:$A$51,0))</f>
        <v>Beauty &amp; Personal Care</v>
      </c>
      <c r="J10208" s="1" t="str">
        <f aca="false">INDEX(Orders!$E$2:$E$8001,MATCH(B10208,Orders!$A$2:$A$8001,0))</f>
        <v>Delivered</v>
      </c>
      <c r="K10208" s="1" t="str">
        <f aca="false">LEFT(INDEX(Orders!$C$2:$C$8001,MATCH(B10208,Orders!$A$2:$A$8001,0)),7)</f>
        <v>2025-10</v>
      </c>
    </row>
    <row r="10209" customFormat="false" ht="15" hidden="false" customHeight="true" outlineLevel="0" collapsed="false">
      <c r="A10209" s="1" t="s">
        <v>20679</v>
      </c>
      <c r="B10209" s="1" t="s">
        <v>7418</v>
      </c>
      <c r="C10209" s="1" t="s">
        <v>1945</v>
      </c>
      <c r="D10209" s="1" t="n">
        <v>1</v>
      </c>
      <c r="E10209" s="16" t="n">
        <v>2390.13</v>
      </c>
      <c r="F10209" s="17" t="n">
        <v>0.05</v>
      </c>
      <c r="G10209" s="16" t="n">
        <v>2270.62</v>
      </c>
      <c r="I10209" s="1" t="str">
        <f aca="false">INDEX(Products!$C$2:$C$51,MATCH(C10209,Products!$A$2:$A$51,0))</f>
        <v>Fashion</v>
      </c>
      <c r="J10209" s="1" t="str">
        <f aca="false">INDEX(Orders!$E$2:$E$8001,MATCH(B10209,Orders!$A$2:$A$8001,0))</f>
        <v>Delivered</v>
      </c>
      <c r="K10209" s="1" t="str">
        <f aca="false">LEFT(INDEX(Orders!$C$2:$C$8001,MATCH(B10209,Orders!$A$2:$A$8001,0)),7)</f>
        <v>2025-10</v>
      </c>
    </row>
    <row r="10210" customFormat="false" ht="15" hidden="false" customHeight="true" outlineLevel="0" collapsed="false">
      <c r="A10210" s="1" t="s">
        <v>20680</v>
      </c>
      <c r="B10210" s="1" t="s">
        <v>7418</v>
      </c>
      <c r="C10210" s="1" t="s">
        <v>2007</v>
      </c>
      <c r="D10210" s="1" t="n">
        <v>2</v>
      </c>
      <c r="E10210" s="16" t="n">
        <v>750.27</v>
      </c>
      <c r="F10210" s="17" t="n">
        <v>0.1</v>
      </c>
      <c r="G10210" s="16" t="n">
        <v>1350.49</v>
      </c>
      <c r="I10210" s="1" t="str">
        <f aca="false">INDEX(Products!$C$2:$C$51,MATCH(C10210,Products!$A$2:$A$51,0))</f>
        <v>Books &amp; Stationery</v>
      </c>
      <c r="J10210" s="1" t="str">
        <f aca="false">INDEX(Orders!$E$2:$E$8001,MATCH(B10210,Orders!$A$2:$A$8001,0))</f>
        <v>Delivered</v>
      </c>
      <c r="K10210" s="1" t="str">
        <f aca="false">LEFT(INDEX(Orders!$C$2:$C$8001,MATCH(B10210,Orders!$A$2:$A$8001,0)),7)</f>
        <v>2025-10</v>
      </c>
    </row>
    <row r="10211" customFormat="false" ht="15" hidden="false" customHeight="true" outlineLevel="0" collapsed="false">
      <c r="A10211" s="1" t="s">
        <v>20681</v>
      </c>
      <c r="B10211" s="1" t="s">
        <v>7419</v>
      </c>
      <c r="C10211" s="1" t="s">
        <v>1930</v>
      </c>
      <c r="D10211" s="1" t="n">
        <v>1</v>
      </c>
      <c r="E10211" s="16" t="n">
        <v>2398.35</v>
      </c>
      <c r="F10211" s="17" t="n">
        <v>0</v>
      </c>
      <c r="G10211" s="16" t="n">
        <v>2398.35</v>
      </c>
      <c r="I10211" s="1" t="str">
        <f aca="false">INDEX(Products!$C$2:$C$51,MATCH(C10211,Products!$A$2:$A$51,0))</f>
        <v>Electronics</v>
      </c>
      <c r="J10211" s="1" t="str">
        <f aca="false">INDEX(Orders!$E$2:$E$8001,MATCH(B10211,Orders!$A$2:$A$8001,0))</f>
        <v>Delivered</v>
      </c>
      <c r="K10211" s="1" t="str">
        <f aca="false">LEFT(INDEX(Orders!$C$2:$C$8001,MATCH(B10211,Orders!$A$2:$A$8001,0)),7)</f>
        <v>2025-12</v>
      </c>
    </row>
    <row r="10212" customFormat="false" ht="15" hidden="false" customHeight="true" outlineLevel="0" collapsed="false">
      <c r="A10212" s="1" t="s">
        <v>20682</v>
      </c>
      <c r="B10212" s="1" t="s">
        <v>7419</v>
      </c>
      <c r="C10212" s="1" t="s">
        <v>2007</v>
      </c>
      <c r="D10212" s="1" t="n">
        <v>1</v>
      </c>
      <c r="E10212" s="16" t="n">
        <v>750.27</v>
      </c>
      <c r="F10212" s="17" t="n">
        <v>0.05</v>
      </c>
      <c r="G10212" s="16" t="n">
        <v>712.76</v>
      </c>
      <c r="I10212" s="1" t="str">
        <f aca="false">INDEX(Products!$C$2:$C$51,MATCH(C10212,Products!$A$2:$A$51,0))</f>
        <v>Books &amp; Stationery</v>
      </c>
      <c r="J10212" s="1" t="str">
        <f aca="false">INDEX(Orders!$E$2:$E$8001,MATCH(B10212,Orders!$A$2:$A$8001,0))</f>
        <v>Delivered</v>
      </c>
      <c r="K10212" s="1" t="str">
        <f aca="false">LEFT(INDEX(Orders!$C$2:$C$8001,MATCH(B10212,Orders!$A$2:$A$8001,0)),7)</f>
        <v>2025-12</v>
      </c>
    </row>
    <row r="10213" customFormat="false" ht="15" hidden="false" customHeight="true" outlineLevel="0" collapsed="false">
      <c r="A10213" s="1" t="s">
        <v>20683</v>
      </c>
      <c r="B10213" s="1" t="s">
        <v>7419</v>
      </c>
      <c r="C10213" s="1" t="s">
        <v>2000</v>
      </c>
      <c r="D10213" s="1" t="n">
        <v>1</v>
      </c>
      <c r="E10213" s="16" t="n">
        <v>425.08</v>
      </c>
      <c r="F10213" s="17" t="n">
        <v>0</v>
      </c>
      <c r="G10213" s="16" t="n">
        <v>425.08</v>
      </c>
      <c r="I10213" s="1" t="str">
        <f aca="false">INDEX(Products!$C$2:$C$51,MATCH(C10213,Products!$A$2:$A$51,0))</f>
        <v>Books &amp; Stationery</v>
      </c>
      <c r="J10213" s="1" t="str">
        <f aca="false">INDEX(Orders!$E$2:$E$8001,MATCH(B10213,Orders!$A$2:$A$8001,0))</f>
        <v>Delivered</v>
      </c>
      <c r="K10213" s="1" t="str">
        <f aca="false">LEFT(INDEX(Orders!$C$2:$C$8001,MATCH(B10213,Orders!$A$2:$A$8001,0)),7)</f>
        <v>2025-12</v>
      </c>
    </row>
    <row r="10214" customFormat="false" ht="15" hidden="false" customHeight="true" outlineLevel="0" collapsed="false">
      <c r="A10214" s="1" t="s">
        <v>20684</v>
      </c>
      <c r="B10214" s="1" t="s">
        <v>7419</v>
      </c>
      <c r="C10214" s="1" t="s">
        <v>1953</v>
      </c>
      <c r="D10214" s="1" t="n">
        <v>2</v>
      </c>
      <c r="E10214" s="16" t="n">
        <v>4914.12</v>
      </c>
      <c r="F10214" s="17" t="n">
        <v>0.1</v>
      </c>
      <c r="G10214" s="16" t="n">
        <v>8845.42</v>
      </c>
      <c r="I10214" s="1" t="str">
        <f aca="false">INDEX(Products!$C$2:$C$51,MATCH(C10214,Products!$A$2:$A$51,0))</f>
        <v>Fashion</v>
      </c>
      <c r="J10214" s="1" t="str">
        <f aca="false">INDEX(Orders!$E$2:$E$8001,MATCH(B10214,Orders!$A$2:$A$8001,0))</f>
        <v>Delivered</v>
      </c>
      <c r="K10214" s="1" t="str">
        <f aca="false">LEFT(INDEX(Orders!$C$2:$C$8001,MATCH(B10214,Orders!$A$2:$A$8001,0)),7)</f>
        <v>2025-12</v>
      </c>
    </row>
    <row r="10215" customFormat="false" ht="15" hidden="false" customHeight="true" outlineLevel="0" collapsed="false">
      <c r="A10215" s="1" t="s">
        <v>20685</v>
      </c>
      <c r="B10215" s="1" t="s">
        <v>7420</v>
      </c>
      <c r="C10215" s="1" t="s">
        <v>1988</v>
      </c>
      <c r="D10215" s="1" t="n">
        <v>1</v>
      </c>
      <c r="E10215" s="16" t="n">
        <v>681.07</v>
      </c>
      <c r="F10215" s="17" t="n">
        <v>0.05</v>
      </c>
      <c r="G10215" s="16" t="n">
        <v>647.02</v>
      </c>
      <c r="I10215" s="1" t="str">
        <f aca="false">INDEX(Products!$C$2:$C$51,MATCH(C10215,Products!$A$2:$A$51,0))</f>
        <v>Sports &amp; Fitness</v>
      </c>
      <c r="J10215" s="1" t="str">
        <f aca="false">INDEX(Orders!$E$2:$E$8001,MATCH(B10215,Orders!$A$2:$A$8001,0))</f>
        <v>Cancelled</v>
      </c>
      <c r="K10215" s="1" t="str">
        <f aca="false">LEFT(INDEX(Orders!$C$2:$C$8001,MATCH(B10215,Orders!$A$2:$A$8001,0)),7)</f>
        <v>2025-08</v>
      </c>
    </row>
    <row r="10216" customFormat="false" ht="15" hidden="false" customHeight="true" outlineLevel="0" collapsed="false">
      <c r="A10216" s="1" t="s">
        <v>20686</v>
      </c>
      <c r="B10216" s="1" t="s">
        <v>7420</v>
      </c>
      <c r="C10216" s="1" t="s">
        <v>2006</v>
      </c>
      <c r="D10216" s="1" t="n">
        <v>1</v>
      </c>
      <c r="E10216" s="16" t="n">
        <v>482.17</v>
      </c>
      <c r="F10216" s="17" t="n">
        <v>0.1</v>
      </c>
      <c r="G10216" s="16" t="n">
        <v>433.95</v>
      </c>
      <c r="I10216" s="1" t="str">
        <f aca="false">INDEX(Products!$C$2:$C$51,MATCH(C10216,Products!$A$2:$A$51,0))</f>
        <v>Books &amp; Stationery</v>
      </c>
      <c r="J10216" s="1" t="str">
        <f aca="false">INDEX(Orders!$E$2:$E$8001,MATCH(B10216,Orders!$A$2:$A$8001,0))</f>
        <v>Cancelled</v>
      </c>
      <c r="K10216" s="1" t="str">
        <f aca="false">LEFT(INDEX(Orders!$C$2:$C$8001,MATCH(B10216,Orders!$A$2:$A$8001,0)),7)</f>
        <v>2025-08</v>
      </c>
    </row>
    <row r="10217" customFormat="false" ht="15" hidden="false" customHeight="true" outlineLevel="0" collapsed="false">
      <c r="A10217" s="1" t="s">
        <v>20687</v>
      </c>
      <c r="B10217" s="1" t="s">
        <v>7420</v>
      </c>
      <c r="C10217" s="1" t="s">
        <v>2007</v>
      </c>
      <c r="D10217" s="1" t="n">
        <v>1</v>
      </c>
      <c r="E10217" s="16" t="n">
        <v>750.27</v>
      </c>
      <c r="F10217" s="17" t="n">
        <v>0.15</v>
      </c>
      <c r="G10217" s="16" t="n">
        <v>637.73</v>
      </c>
      <c r="I10217" s="1" t="str">
        <f aca="false">INDEX(Products!$C$2:$C$51,MATCH(C10217,Products!$A$2:$A$51,0))</f>
        <v>Books &amp; Stationery</v>
      </c>
      <c r="J10217" s="1" t="str">
        <f aca="false">INDEX(Orders!$E$2:$E$8001,MATCH(B10217,Orders!$A$2:$A$8001,0))</f>
        <v>Cancelled</v>
      </c>
      <c r="K10217" s="1" t="str">
        <f aca="false">LEFT(INDEX(Orders!$C$2:$C$8001,MATCH(B10217,Orders!$A$2:$A$8001,0)),7)</f>
        <v>2025-08</v>
      </c>
    </row>
    <row r="10218" customFormat="false" ht="15" hidden="false" customHeight="true" outlineLevel="0" collapsed="false">
      <c r="A10218" s="1" t="s">
        <v>20688</v>
      </c>
      <c r="B10218" s="1" t="s">
        <v>7420</v>
      </c>
      <c r="C10218" s="1" t="s">
        <v>1928</v>
      </c>
      <c r="D10218" s="1" t="n">
        <v>1</v>
      </c>
      <c r="E10218" s="16" t="n">
        <v>657.82</v>
      </c>
      <c r="F10218" s="17" t="n">
        <v>0.05</v>
      </c>
      <c r="G10218" s="16" t="n">
        <v>624.93</v>
      </c>
      <c r="I10218" s="1" t="str">
        <f aca="false">INDEX(Products!$C$2:$C$51,MATCH(C10218,Products!$A$2:$A$51,0))</f>
        <v>Electronics</v>
      </c>
      <c r="J10218" s="1" t="str">
        <f aca="false">INDEX(Orders!$E$2:$E$8001,MATCH(B10218,Orders!$A$2:$A$8001,0))</f>
        <v>Cancelled</v>
      </c>
      <c r="K10218" s="1" t="str">
        <f aca="false">LEFT(INDEX(Orders!$C$2:$C$8001,MATCH(B10218,Orders!$A$2:$A$8001,0)),7)</f>
        <v>2025-08</v>
      </c>
    </row>
    <row r="10219" customFormat="false" ht="15" hidden="false" customHeight="true" outlineLevel="0" collapsed="false">
      <c r="A10219" s="1" t="s">
        <v>20689</v>
      </c>
      <c r="B10219" s="1" t="s">
        <v>7421</v>
      </c>
      <c r="C10219" s="1" t="s">
        <v>1940</v>
      </c>
      <c r="D10219" s="1" t="n">
        <v>1</v>
      </c>
      <c r="E10219" s="16" t="n">
        <v>2374.52</v>
      </c>
      <c r="F10219" s="17" t="n">
        <v>0</v>
      </c>
      <c r="G10219" s="16" t="n">
        <v>2374.52</v>
      </c>
      <c r="I10219" s="1" t="str">
        <f aca="false">INDEX(Products!$C$2:$C$51,MATCH(C10219,Products!$A$2:$A$51,0))</f>
        <v>Fashion</v>
      </c>
      <c r="J10219" s="1" t="str">
        <f aca="false">INDEX(Orders!$E$2:$E$8001,MATCH(B10219,Orders!$A$2:$A$8001,0))</f>
        <v>Delivered</v>
      </c>
      <c r="K10219" s="1" t="str">
        <f aca="false">LEFT(INDEX(Orders!$C$2:$C$8001,MATCH(B10219,Orders!$A$2:$A$8001,0)),7)</f>
        <v>2025-10</v>
      </c>
    </row>
    <row r="10220" customFormat="false" ht="15" hidden="false" customHeight="true" outlineLevel="0" collapsed="false">
      <c r="A10220" s="1" t="s">
        <v>20690</v>
      </c>
      <c r="B10220" s="1" t="s">
        <v>7421</v>
      </c>
      <c r="C10220" s="1" t="s">
        <v>1997</v>
      </c>
      <c r="D10220" s="1" t="n">
        <v>1</v>
      </c>
      <c r="E10220" s="16" t="n">
        <v>311.15</v>
      </c>
      <c r="F10220" s="17" t="n">
        <v>0.05</v>
      </c>
      <c r="G10220" s="16" t="n">
        <v>295.59</v>
      </c>
      <c r="I10220" s="1" t="str">
        <f aca="false">INDEX(Products!$C$2:$C$51,MATCH(C10220,Products!$A$2:$A$51,0))</f>
        <v>Sports &amp; Fitness</v>
      </c>
      <c r="J10220" s="1" t="str">
        <f aca="false">INDEX(Orders!$E$2:$E$8001,MATCH(B10220,Orders!$A$2:$A$8001,0))</f>
        <v>Delivered</v>
      </c>
      <c r="K10220" s="1" t="str">
        <f aca="false">LEFT(INDEX(Orders!$C$2:$C$8001,MATCH(B10220,Orders!$A$2:$A$8001,0)),7)</f>
        <v>2025-10</v>
      </c>
    </row>
    <row r="10221" customFormat="false" ht="15" hidden="false" customHeight="true" outlineLevel="0" collapsed="false">
      <c r="A10221" s="1" t="s">
        <v>20691</v>
      </c>
      <c r="B10221" s="1" t="s">
        <v>7422</v>
      </c>
      <c r="C10221" s="1" t="s">
        <v>2006</v>
      </c>
      <c r="D10221" s="1" t="n">
        <v>2</v>
      </c>
      <c r="E10221" s="16" t="n">
        <v>482.17</v>
      </c>
      <c r="F10221" s="17" t="n">
        <v>0.1</v>
      </c>
      <c r="G10221" s="16" t="n">
        <v>867.91</v>
      </c>
      <c r="I10221" s="1" t="str">
        <f aca="false">INDEX(Products!$C$2:$C$51,MATCH(C10221,Products!$A$2:$A$51,0))</f>
        <v>Books &amp; Stationery</v>
      </c>
      <c r="J10221" s="1" t="str">
        <f aca="false">INDEX(Orders!$E$2:$E$8001,MATCH(B10221,Orders!$A$2:$A$8001,0))</f>
        <v>Delivered</v>
      </c>
      <c r="K10221" s="1" t="str">
        <f aca="false">LEFT(INDEX(Orders!$C$2:$C$8001,MATCH(B10221,Orders!$A$2:$A$8001,0)),7)</f>
        <v>2025-01</v>
      </c>
    </row>
    <row r="10222" customFormat="false" ht="15" hidden="false" customHeight="true" outlineLevel="0" collapsed="false">
      <c r="A10222" s="1" t="s">
        <v>20692</v>
      </c>
      <c r="B10222" s="1" t="s">
        <v>7423</v>
      </c>
      <c r="C10222" s="1" t="s">
        <v>1922</v>
      </c>
      <c r="D10222" s="1" t="n">
        <v>3</v>
      </c>
      <c r="E10222" s="16" t="n">
        <v>3142.61</v>
      </c>
      <c r="F10222" s="17" t="n">
        <v>0</v>
      </c>
      <c r="G10222" s="16" t="n">
        <v>9427.83</v>
      </c>
      <c r="I10222" s="1" t="str">
        <f aca="false">INDEX(Products!$C$2:$C$51,MATCH(C10222,Products!$A$2:$A$51,0))</f>
        <v>Electronics</v>
      </c>
      <c r="J10222" s="1" t="str">
        <f aca="false">INDEX(Orders!$E$2:$E$8001,MATCH(B10222,Orders!$A$2:$A$8001,0))</f>
        <v>Delivered</v>
      </c>
      <c r="K10222" s="1" t="str">
        <f aca="false">LEFT(INDEX(Orders!$C$2:$C$8001,MATCH(B10222,Orders!$A$2:$A$8001,0)),7)</f>
        <v>2025-04</v>
      </c>
    </row>
    <row r="10223" customFormat="false" ht="15" hidden="false" customHeight="true" outlineLevel="0" collapsed="false">
      <c r="A10223" s="1" t="s">
        <v>20693</v>
      </c>
      <c r="B10223" s="1" t="s">
        <v>7423</v>
      </c>
      <c r="C10223" s="1" t="s">
        <v>1982</v>
      </c>
      <c r="D10223" s="1" t="n">
        <v>1</v>
      </c>
      <c r="E10223" s="16" t="n">
        <v>1808.21</v>
      </c>
      <c r="F10223" s="17" t="n">
        <v>0</v>
      </c>
      <c r="G10223" s="16" t="n">
        <v>1808.21</v>
      </c>
      <c r="I10223" s="1" t="str">
        <f aca="false">INDEX(Products!$C$2:$C$51,MATCH(C10223,Products!$A$2:$A$51,0))</f>
        <v>Beauty &amp; Personal Care</v>
      </c>
      <c r="J10223" s="1" t="str">
        <f aca="false">INDEX(Orders!$E$2:$E$8001,MATCH(B10223,Orders!$A$2:$A$8001,0))</f>
        <v>Delivered</v>
      </c>
      <c r="K10223" s="1" t="str">
        <f aca="false">LEFT(INDEX(Orders!$C$2:$C$8001,MATCH(B10223,Orders!$A$2:$A$8001,0)),7)</f>
        <v>2025-04</v>
      </c>
    </row>
    <row r="10224" customFormat="false" ht="15" hidden="false" customHeight="true" outlineLevel="0" collapsed="false">
      <c r="A10224" s="1" t="s">
        <v>20694</v>
      </c>
      <c r="B10224" s="1" t="s">
        <v>7423</v>
      </c>
      <c r="C10224" s="1" t="s">
        <v>1988</v>
      </c>
      <c r="D10224" s="1" t="n">
        <v>1</v>
      </c>
      <c r="E10224" s="16" t="n">
        <v>681.07</v>
      </c>
      <c r="F10224" s="17" t="n">
        <v>0</v>
      </c>
      <c r="G10224" s="16" t="n">
        <v>681.07</v>
      </c>
      <c r="I10224" s="1" t="str">
        <f aca="false">INDEX(Products!$C$2:$C$51,MATCH(C10224,Products!$A$2:$A$51,0))</f>
        <v>Sports &amp; Fitness</v>
      </c>
      <c r="J10224" s="1" t="str">
        <f aca="false">INDEX(Orders!$E$2:$E$8001,MATCH(B10224,Orders!$A$2:$A$8001,0))</f>
        <v>Delivered</v>
      </c>
      <c r="K10224" s="1" t="str">
        <f aca="false">LEFT(INDEX(Orders!$C$2:$C$8001,MATCH(B10224,Orders!$A$2:$A$8001,0)),7)</f>
        <v>2025-04</v>
      </c>
    </row>
    <row r="10225" customFormat="false" ht="15" hidden="false" customHeight="true" outlineLevel="0" collapsed="false">
      <c r="A10225" s="1" t="s">
        <v>20695</v>
      </c>
      <c r="B10225" s="1" t="s">
        <v>7423</v>
      </c>
      <c r="C10225" s="1" t="s">
        <v>2006</v>
      </c>
      <c r="D10225" s="1" t="n">
        <v>1</v>
      </c>
      <c r="E10225" s="16" t="n">
        <v>482.17</v>
      </c>
      <c r="F10225" s="17" t="n">
        <v>0</v>
      </c>
      <c r="G10225" s="16" t="n">
        <v>482.17</v>
      </c>
      <c r="I10225" s="1" t="str">
        <f aca="false">INDEX(Products!$C$2:$C$51,MATCH(C10225,Products!$A$2:$A$51,0))</f>
        <v>Books &amp; Stationery</v>
      </c>
      <c r="J10225" s="1" t="str">
        <f aca="false">INDEX(Orders!$E$2:$E$8001,MATCH(B10225,Orders!$A$2:$A$8001,0))</f>
        <v>Delivered</v>
      </c>
      <c r="K10225" s="1" t="str">
        <f aca="false">LEFT(INDEX(Orders!$C$2:$C$8001,MATCH(B10225,Orders!$A$2:$A$8001,0)),7)</f>
        <v>2025-04</v>
      </c>
    </row>
    <row r="10226" customFormat="false" ht="15" hidden="false" customHeight="true" outlineLevel="0" collapsed="false">
      <c r="A10226" s="1" t="s">
        <v>20696</v>
      </c>
      <c r="B10226" s="1" t="s">
        <v>7424</v>
      </c>
      <c r="C10226" s="1" t="s">
        <v>2006</v>
      </c>
      <c r="D10226" s="1" t="n">
        <v>1</v>
      </c>
      <c r="E10226" s="16" t="n">
        <v>482.17</v>
      </c>
      <c r="F10226" s="17" t="n">
        <v>0</v>
      </c>
      <c r="G10226" s="16" t="n">
        <v>482.17</v>
      </c>
      <c r="I10226" s="1" t="str">
        <f aca="false">INDEX(Products!$C$2:$C$51,MATCH(C10226,Products!$A$2:$A$51,0))</f>
        <v>Books &amp; Stationery</v>
      </c>
      <c r="J10226" s="1" t="str">
        <f aca="false">INDEX(Orders!$E$2:$E$8001,MATCH(B10226,Orders!$A$2:$A$8001,0))</f>
        <v>Delivered</v>
      </c>
      <c r="K10226" s="1" t="str">
        <f aca="false">LEFT(INDEX(Orders!$C$2:$C$8001,MATCH(B10226,Orders!$A$2:$A$8001,0)),7)</f>
        <v>2025-12</v>
      </c>
    </row>
    <row r="10227" customFormat="false" ht="15" hidden="false" customHeight="true" outlineLevel="0" collapsed="false">
      <c r="A10227" s="1" t="s">
        <v>20697</v>
      </c>
      <c r="B10227" s="1" t="s">
        <v>7424</v>
      </c>
      <c r="C10227" s="1" t="s">
        <v>1930</v>
      </c>
      <c r="D10227" s="1" t="n">
        <v>1</v>
      </c>
      <c r="E10227" s="16" t="n">
        <v>2398.35</v>
      </c>
      <c r="F10227" s="17" t="n">
        <v>0.2</v>
      </c>
      <c r="G10227" s="16" t="n">
        <v>1918.68</v>
      </c>
      <c r="I10227" s="1" t="str">
        <f aca="false">INDEX(Products!$C$2:$C$51,MATCH(C10227,Products!$A$2:$A$51,0))</f>
        <v>Electronics</v>
      </c>
      <c r="J10227" s="1" t="str">
        <f aca="false">INDEX(Orders!$E$2:$E$8001,MATCH(B10227,Orders!$A$2:$A$8001,0))</f>
        <v>Delivered</v>
      </c>
      <c r="K10227" s="1" t="str">
        <f aca="false">LEFT(INDEX(Orders!$C$2:$C$8001,MATCH(B10227,Orders!$A$2:$A$8001,0)),7)</f>
        <v>2025-12</v>
      </c>
    </row>
    <row r="10228" customFormat="false" ht="15" hidden="false" customHeight="true" outlineLevel="0" collapsed="false">
      <c r="A10228" s="1" t="s">
        <v>20698</v>
      </c>
      <c r="B10228" s="1" t="s">
        <v>7425</v>
      </c>
      <c r="C10228" s="1" t="s">
        <v>1990</v>
      </c>
      <c r="D10228" s="1" t="n">
        <v>1</v>
      </c>
      <c r="E10228" s="16" t="n">
        <v>5311.32</v>
      </c>
      <c r="F10228" s="17" t="n">
        <v>0</v>
      </c>
      <c r="G10228" s="16" t="n">
        <v>5311.32</v>
      </c>
      <c r="I10228" s="1" t="str">
        <f aca="false">INDEX(Products!$C$2:$C$51,MATCH(C10228,Products!$A$2:$A$51,0))</f>
        <v>Sports &amp; Fitness</v>
      </c>
      <c r="J10228" s="1" t="str">
        <f aca="false">INDEX(Orders!$E$2:$E$8001,MATCH(B10228,Orders!$A$2:$A$8001,0))</f>
        <v>Delivered</v>
      </c>
      <c r="K10228" s="1" t="str">
        <f aca="false">LEFT(INDEX(Orders!$C$2:$C$8001,MATCH(B10228,Orders!$A$2:$A$8001,0)),7)</f>
        <v>2024-06</v>
      </c>
    </row>
    <row r="10229" customFormat="false" ht="15" hidden="false" customHeight="true" outlineLevel="0" collapsed="false">
      <c r="A10229" s="1" t="s">
        <v>20699</v>
      </c>
      <c r="B10229" s="1" t="s">
        <v>7425</v>
      </c>
      <c r="C10229" s="1" t="s">
        <v>1991</v>
      </c>
      <c r="D10229" s="1" t="n">
        <v>1</v>
      </c>
      <c r="E10229" s="16" t="n">
        <v>579.12</v>
      </c>
      <c r="F10229" s="17" t="n">
        <v>0.15</v>
      </c>
      <c r="G10229" s="16" t="n">
        <v>492.25</v>
      </c>
      <c r="I10229" s="1" t="str">
        <f aca="false">INDEX(Products!$C$2:$C$51,MATCH(C10229,Products!$A$2:$A$51,0))</f>
        <v>Sports &amp; Fitness</v>
      </c>
      <c r="J10229" s="1" t="str">
        <f aca="false">INDEX(Orders!$E$2:$E$8001,MATCH(B10229,Orders!$A$2:$A$8001,0))</f>
        <v>Delivered</v>
      </c>
      <c r="K10229" s="1" t="str">
        <f aca="false">LEFT(INDEX(Orders!$C$2:$C$8001,MATCH(B10229,Orders!$A$2:$A$8001,0)),7)</f>
        <v>2024-06</v>
      </c>
    </row>
    <row r="10230" customFormat="false" ht="15" hidden="false" customHeight="true" outlineLevel="0" collapsed="false">
      <c r="A10230" s="1" t="s">
        <v>20700</v>
      </c>
      <c r="B10230" s="1" t="s">
        <v>7425</v>
      </c>
      <c r="C10230" s="1" t="s">
        <v>1930</v>
      </c>
      <c r="D10230" s="1" t="n">
        <v>1</v>
      </c>
      <c r="E10230" s="16" t="n">
        <v>2398.35</v>
      </c>
      <c r="F10230" s="17" t="n">
        <v>0.05</v>
      </c>
      <c r="G10230" s="16" t="n">
        <v>2278.43</v>
      </c>
      <c r="I10230" s="1" t="str">
        <f aca="false">INDEX(Products!$C$2:$C$51,MATCH(C10230,Products!$A$2:$A$51,0))</f>
        <v>Electronics</v>
      </c>
      <c r="J10230" s="1" t="str">
        <f aca="false">INDEX(Orders!$E$2:$E$8001,MATCH(B10230,Orders!$A$2:$A$8001,0))</f>
        <v>Delivered</v>
      </c>
      <c r="K10230" s="1" t="str">
        <f aca="false">LEFT(INDEX(Orders!$C$2:$C$8001,MATCH(B10230,Orders!$A$2:$A$8001,0)),7)</f>
        <v>2024-06</v>
      </c>
    </row>
    <row r="10231" customFormat="false" ht="15" hidden="false" customHeight="true" outlineLevel="0" collapsed="false">
      <c r="A10231" s="1" t="s">
        <v>20701</v>
      </c>
      <c r="B10231" s="1" t="s">
        <v>7425</v>
      </c>
      <c r="C10231" s="1" t="s">
        <v>1975</v>
      </c>
      <c r="D10231" s="1" t="n">
        <v>1</v>
      </c>
      <c r="E10231" s="16" t="n">
        <v>862.99</v>
      </c>
      <c r="F10231" s="17" t="n">
        <v>0</v>
      </c>
      <c r="G10231" s="16" t="n">
        <v>862.99</v>
      </c>
      <c r="I10231" s="1" t="str">
        <f aca="false">INDEX(Products!$C$2:$C$51,MATCH(C10231,Products!$A$2:$A$51,0))</f>
        <v>Beauty &amp; Personal Care</v>
      </c>
      <c r="J10231" s="1" t="str">
        <f aca="false">INDEX(Orders!$E$2:$E$8001,MATCH(B10231,Orders!$A$2:$A$8001,0))</f>
        <v>Delivered</v>
      </c>
      <c r="K10231" s="1" t="str">
        <f aca="false">LEFT(INDEX(Orders!$C$2:$C$8001,MATCH(B10231,Orders!$A$2:$A$8001,0)),7)</f>
        <v>2024-06</v>
      </c>
    </row>
    <row r="10232" customFormat="false" ht="15" hidden="false" customHeight="true" outlineLevel="0" collapsed="false">
      <c r="A10232" s="1" t="s">
        <v>20702</v>
      </c>
      <c r="B10232" s="1" t="s">
        <v>7426</v>
      </c>
      <c r="C10232" s="1" t="s">
        <v>1957</v>
      </c>
      <c r="D10232" s="1" t="n">
        <v>2</v>
      </c>
      <c r="E10232" s="16" t="n">
        <v>1469.28</v>
      </c>
      <c r="F10232" s="17" t="n">
        <v>0.1</v>
      </c>
      <c r="G10232" s="16" t="n">
        <v>2644.7</v>
      </c>
      <c r="I10232" s="1" t="str">
        <f aca="false">INDEX(Products!$C$2:$C$51,MATCH(C10232,Products!$A$2:$A$51,0))</f>
        <v>Home &amp; Kitchen</v>
      </c>
      <c r="J10232" s="1" t="str">
        <f aca="false">INDEX(Orders!$E$2:$E$8001,MATCH(B10232,Orders!$A$2:$A$8001,0))</f>
        <v>Delivered</v>
      </c>
      <c r="K10232" s="1" t="str">
        <f aca="false">LEFT(INDEX(Orders!$C$2:$C$8001,MATCH(B10232,Orders!$A$2:$A$8001,0)),7)</f>
        <v>2025-08</v>
      </c>
    </row>
    <row r="10233" customFormat="false" ht="15" hidden="false" customHeight="true" outlineLevel="0" collapsed="false">
      <c r="A10233" s="1" t="s">
        <v>20703</v>
      </c>
      <c r="B10233" s="1" t="s">
        <v>7427</v>
      </c>
      <c r="C10233" s="1" t="s">
        <v>1947</v>
      </c>
      <c r="D10233" s="1" t="n">
        <v>1</v>
      </c>
      <c r="E10233" s="16" t="n">
        <v>4778.51</v>
      </c>
      <c r="F10233" s="17" t="n">
        <v>0.2</v>
      </c>
      <c r="G10233" s="16" t="n">
        <v>3822.81</v>
      </c>
      <c r="I10233" s="1" t="str">
        <f aca="false">INDEX(Products!$C$2:$C$51,MATCH(C10233,Products!$A$2:$A$51,0))</f>
        <v>Fashion</v>
      </c>
      <c r="J10233" s="1" t="str">
        <f aca="false">INDEX(Orders!$E$2:$E$8001,MATCH(B10233,Orders!$A$2:$A$8001,0))</f>
        <v>Delivered</v>
      </c>
      <c r="K10233" s="1" t="str">
        <f aca="false">LEFT(INDEX(Orders!$C$2:$C$8001,MATCH(B10233,Orders!$A$2:$A$8001,0)),7)</f>
        <v>2025-07</v>
      </c>
    </row>
    <row r="10234" customFormat="false" ht="15" hidden="false" customHeight="true" outlineLevel="0" collapsed="false">
      <c r="A10234" s="1" t="s">
        <v>20704</v>
      </c>
      <c r="B10234" s="1" t="s">
        <v>7427</v>
      </c>
      <c r="C10234" s="1" t="s">
        <v>2006</v>
      </c>
      <c r="D10234" s="1" t="n">
        <v>1</v>
      </c>
      <c r="E10234" s="16" t="n">
        <v>482.17</v>
      </c>
      <c r="F10234" s="17" t="n">
        <v>0.1</v>
      </c>
      <c r="G10234" s="16" t="n">
        <v>433.95</v>
      </c>
      <c r="I10234" s="1" t="str">
        <f aca="false">INDEX(Products!$C$2:$C$51,MATCH(C10234,Products!$A$2:$A$51,0))</f>
        <v>Books &amp; Stationery</v>
      </c>
      <c r="J10234" s="1" t="str">
        <f aca="false">INDEX(Orders!$E$2:$E$8001,MATCH(B10234,Orders!$A$2:$A$8001,0))</f>
        <v>Delivered</v>
      </c>
      <c r="K10234" s="1" t="str">
        <f aca="false">LEFT(INDEX(Orders!$C$2:$C$8001,MATCH(B10234,Orders!$A$2:$A$8001,0)),7)</f>
        <v>2025-07</v>
      </c>
    </row>
    <row r="10235" customFormat="false" ht="15" hidden="false" customHeight="true" outlineLevel="0" collapsed="false">
      <c r="A10235" s="1" t="s">
        <v>20705</v>
      </c>
      <c r="B10235" s="1" t="s">
        <v>7428</v>
      </c>
      <c r="C10235" s="1" t="s">
        <v>2004</v>
      </c>
      <c r="D10235" s="1" t="n">
        <v>2</v>
      </c>
      <c r="E10235" s="16" t="n">
        <v>645.89</v>
      </c>
      <c r="F10235" s="17" t="n">
        <v>0</v>
      </c>
      <c r="G10235" s="16" t="n">
        <v>1291.78</v>
      </c>
      <c r="I10235" s="1" t="str">
        <f aca="false">INDEX(Products!$C$2:$C$51,MATCH(C10235,Products!$A$2:$A$51,0))</f>
        <v>Books &amp; Stationery</v>
      </c>
      <c r="J10235" s="1" t="str">
        <f aca="false">INDEX(Orders!$E$2:$E$8001,MATCH(B10235,Orders!$A$2:$A$8001,0))</f>
        <v>Delivered</v>
      </c>
      <c r="K10235" s="1" t="str">
        <f aca="false">LEFT(INDEX(Orders!$C$2:$C$8001,MATCH(B10235,Orders!$A$2:$A$8001,0)),7)</f>
        <v>2025-07</v>
      </c>
    </row>
    <row r="10236" customFormat="false" ht="15" hidden="false" customHeight="true" outlineLevel="0" collapsed="false">
      <c r="A10236" s="1" t="s">
        <v>20706</v>
      </c>
      <c r="B10236" s="1" t="s">
        <v>7429</v>
      </c>
      <c r="C10236" s="1" t="s">
        <v>1997</v>
      </c>
      <c r="D10236" s="1" t="n">
        <v>2</v>
      </c>
      <c r="E10236" s="16" t="n">
        <v>311.15</v>
      </c>
      <c r="F10236" s="17" t="n">
        <v>0.1</v>
      </c>
      <c r="G10236" s="16" t="n">
        <v>560.07</v>
      </c>
      <c r="I10236" s="1" t="str">
        <f aca="false">INDEX(Products!$C$2:$C$51,MATCH(C10236,Products!$A$2:$A$51,0))</f>
        <v>Sports &amp; Fitness</v>
      </c>
      <c r="J10236" s="1" t="str">
        <f aca="false">INDEX(Orders!$E$2:$E$8001,MATCH(B10236,Orders!$A$2:$A$8001,0))</f>
        <v>Delivered</v>
      </c>
      <c r="K10236" s="1" t="str">
        <f aca="false">LEFT(INDEX(Orders!$C$2:$C$8001,MATCH(B10236,Orders!$A$2:$A$8001,0)),7)</f>
        <v>2025-09</v>
      </c>
    </row>
    <row r="10237" customFormat="false" ht="15" hidden="false" customHeight="true" outlineLevel="0" collapsed="false">
      <c r="A10237" s="1" t="s">
        <v>20707</v>
      </c>
      <c r="B10237" s="1" t="s">
        <v>7429</v>
      </c>
      <c r="C10237" s="1" t="s">
        <v>2006</v>
      </c>
      <c r="D10237" s="1" t="n">
        <v>1</v>
      </c>
      <c r="E10237" s="16" t="n">
        <v>482.17</v>
      </c>
      <c r="F10237" s="17" t="n">
        <v>0</v>
      </c>
      <c r="G10237" s="16" t="n">
        <v>482.17</v>
      </c>
      <c r="I10237" s="1" t="str">
        <f aca="false">INDEX(Products!$C$2:$C$51,MATCH(C10237,Products!$A$2:$A$51,0))</f>
        <v>Books &amp; Stationery</v>
      </c>
      <c r="J10237" s="1" t="str">
        <f aca="false">INDEX(Orders!$E$2:$E$8001,MATCH(B10237,Orders!$A$2:$A$8001,0))</f>
        <v>Delivered</v>
      </c>
      <c r="K10237" s="1" t="str">
        <f aca="false">LEFT(INDEX(Orders!$C$2:$C$8001,MATCH(B10237,Orders!$A$2:$A$8001,0)),7)</f>
        <v>2025-09</v>
      </c>
    </row>
    <row r="10238" customFormat="false" ht="15" hidden="false" customHeight="true" outlineLevel="0" collapsed="false">
      <c r="A10238" s="1" t="s">
        <v>20708</v>
      </c>
      <c r="B10238" s="1" t="s">
        <v>7429</v>
      </c>
      <c r="C10238" s="1" t="s">
        <v>1980</v>
      </c>
      <c r="D10238" s="1" t="n">
        <v>1</v>
      </c>
      <c r="E10238" s="16" t="n">
        <v>2299.69</v>
      </c>
      <c r="F10238" s="17" t="n">
        <v>0</v>
      </c>
      <c r="G10238" s="16" t="n">
        <v>2299.69</v>
      </c>
      <c r="I10238" s="1" t="str">
        <f aca="false">INDEX(Products!$C$2:$C$51,MATCH(C10238,Products!$A$2:$A$51,0))</f>
        <v>Beauty &amp; Personal Care</v>
      </c>
      <c r="J10238" s="1" t="str">
        <f aca="false">INDEX(Orders!$E$2:$E$8001,MATCH(B10238,Orders!$A$2:$A$8001,0))</f>
        <v>Delivered</v>
      </c>
      <c r="K10238" s="1" t="str">
        <f aca="false">LEFT(INDEX(Orders!$C$2:$C$8001,MATCH(B10238,Orders!$A$2:$A$8001,0)),7)</f>
        <v>2025-09</v>
      </c>
    </row>
    <row r="10239" customFormat="false" ht="15" hidden="false" customHeight="true" outlineLevel="0" collapsed="false">
      <c r="A10239" s="1" t="s">
        <v>20709</v>
      </c>
      <c r="B10239" s="1" t="s">
        <v>7429</v>
      </c>
      <c r="C10239" s="1" t="s">
        <v>1930</v>
      </c>
      <c r="D10239" s="1" t="n">
        <v>2</v>
      </c>
      <c r="E10239" s="16" t="n">
        <v>2398.35</v>
      </c>
      <c r="F10239" s="17" t="n">
        <v>0.2</v>
      </c>
      <c r="G10239" s="16" t="n">
        <v>3837.36</v>
      </c>
      <c r="I10239" s="1" t="str">
        <f aca="false">INDEX(Products!$C$2:$C$51,MATCH(C10239,Products!$A$2:$A$51,0))</f>
        <v>Electronics</v>
      </c>
      <c r="J10239" s="1" t="str">
        <f aca="false">INDEX(Orders!$E$2:$E$8001,MATCH(B10239,Orders!$A$2:$A$8001,0))</f>
        <v>Delivered</v>
      </c>
      <c r="K10239" s="1" t="str">
        <f aca="false">LEFT(INDEX(Orders!$C$2:$C$8001,MATCH(B10239,Orders!$A$2:$A$8001,0)),7)</f>
        <v>2025-09</v>
      </c>
    </row>
    <row r="10240" customFormat="false" ht="15" hidden="false" customHeight="true" outlineLevel="0" collapsed="false">
      <c r="A10240" s="1" t="s">
        <v>20710</v>
      </c>
      <c r="B10240" s="1" t="s">
        <v>7430</v>
      </c>
      <c r="C10240" s="1" t="s">
        <v>1930</v>
      </c>
      <c r="D10240" s="1" t="n">
        <v>1</v>
      </c>
      <c r="E10240" s="16" t="n">
        <v>2398.35</v>
      </c>
      <c r="F10240" s="17" t="n">
        <v>0</v>
      </c>
      <c r="G10240" s="16" t="n">
        <v>2398.35</v>
      </c>
      <c r="I10240" s="1" t="str">
        <f aca="false">INDEX(Products!$C$2:$C$51,MATCH(C10240,Products!$A$2:$A$51,0))</f>
        <v>Electronics</v>
      </c>
      <c r="J10240" s="1" t="str">
        <f aca="false">INDEX(Orders!$E$2:$E$8001,MATCH(B10240,Orders!$A$2:$A$8001,0))</f>
        <v>Cancelled</v>
      </c>
      <c r="K10240" s="1" t="str">
        <f aca="false">LEFT(INDEX(Orders!$C$2:$C$8001,MATCH(B10240,Orders!$A$2:$A$8001,0)),7)</f>
        <v>2025-04</v>
      </c>
    </row>
    <row r="10241" customFormat="false" ht="15" hidden="false" customHeight="true" outlineLevel="0" collapsed="false">
      <c r="A10241" s="1" t="s">
        <v>20711</v>
      </c>
      <c r="B10241" s="1" t="s">
        <v>7431</v>
      </c>
      <c r="C10241" s="1" t="s">
        <v>2007</v>
      </c>
      <c r="D10241" s="1" t="n">
        <v>1</v>
      </c>
      <c r="E10241" s="16" t="n">
        <v>750.27</v>
      </c>
      <c r="F10241" s="17" t="n">
        <v>0.05</v>
      </c>
      <c r="G10241" s="16" t="n">
        <v>712.76</v>
      </c>
      <c r="I10241" s="1" t="str">
        <f aca="false">INDEX(Products!$C$2:$C$51,MATCH(C10241,Products!$A$2:$A$51,0))</f>
        <v>Books &amp; Stationery</v>
      </c>
      <c r="J10241" s="1" t="str">
        <f aca="false">INDEX(Orders!$E$2:$E$8001,MATCH(B10241,Orders!$A$2:$A$8001,0))</f>
        <v>Delivered</v>
      </c>
      <c r="K10241" s="1" t="str">
        <f aca="false">LEFT(INDEX(Orders!$C$2:$C$8001,MATCH(B10241,Orders!$A$2:$A$8001,0)),7)</f>
        <v>2025-08</v>
      </c>
    </row>
    <row r="10242" customFormat="false" ht="15" hidden="false" customHeight="true" outlineLevel="0" collapsed="false">
      <c r="A10242" s="1" t="s">
        <v>20712</v>
      </c>
      <c r="B10242" s="1" t="s">
        <v>7432</v>
      </c>
      <c r="C10242" s="1" t="s">
        <v>2006</v>
      </c>
      <c r="D10242" s="1" t="n">
        <v>2</v>
      </c>
      <c r="E10242" s="16" t="n">
        <v>482.17</v>
      </c>
      <c r="F10242" s="17" t="n">
        <v>0.1</v>
      </c>
      <c r="G10242" s="16" t="n">
        <v>867.91</v>
      </c>
      <c r="I10242" s="1" t="str">
        <f aca="false">INDEX(Products!$C$2:$C$51,MATCH(C10242,Products!$A$2:$A$51,0))</f>
        <v>Books &amp; Stationery</v>
      </c>
      <c r="J10242" s="1" t="str">
        <f aca="false">INDEX(Orders!$E$2:$E$8001,MATCH(B10242,Orders!$A$2:$A$8001,0))</f>
        <v>Delivered</v>
      </c>
      <c r="K10242" s="1" t="str">
        <f aca="false">LEFT(INDEX(Orders!$C$2:$C$8001,MATCH(B10242,Orders!$A$2:$A$8001,0)),7)</f>
        <v>2025-05</v>
      </c>
    </row>
    <row r="10243" customFormat="false" ht="15" hidden="false" customHeight="true" outlineLevel="0" collapsed="false">
      <c r="A10243" s="1" t="s">
        <v>20713</v>
      </c>
      <c r="B10243" s="1" t="s">
        <v>7432</v>
      </c>
      <c r="C10243" s="1" t="s">
        <v>2007</v>
      </c>
      <c r="D10243" s="1" t="n">
        <v>1</v>
      </c>
      <c r="E10243" s="16" t="n">
        <v>750.27</v>
      </c>
      <c r="F10243" s="17" t="n">
        <v>0.1</v>
      </c>
      <c r="G10243" s="16" t="n">
        <v>675.24</v>
      </c>
      <c r="I10243" s="1" t="str">
        <f aca="false">INDEX(Products!$C$2:$C$51,MATCH(C10243,Products!$A$2:$A$51,0))</f>
        <v>Books &amp; Stationery</v>
      </c>
      <c r="J10243" s="1" t="str">
        <f aca="false">INDEX(Orders!$E$2:$E$8001,MATCH(B10243,Orders!$A$2:$A$8001,0))</f>
        <v>Delivered</v>
      </c>
      <c r="K10243" s="1" t="str">
        <f aca="false">LEFT(INDEX(Orders!$C$2:$C$8001,MATCH(B10243,Orders!$A$2:$A$8001,0)),7)</f>
        <v>2025-05</v>
      </c>
    </row>
    <row r="10244" customFormat="false" ht="15" hidden="false" customHeight="true" outlineLevel="0" collapsed="false">
      <c r="A10244" s="1" t="s">
        <v>20714</v>
      </c>
      <c r="B10244" s="1" t="s">
        <v>7433</v>
      </c>
      <c r="C10244" s="1" t="s">
        <v>2006</v>
      </c>
      <c r="D10244" s="1" t="n">
        <v>1</v>
      </c>
      <c r="E10244" s="16" t="n">
        <v>482.17</v>
      </c>
      <c r="F10244" s="17" t="n">
        <v>0</v>
      </c>
      <c r="G10244" s="16" t="n">
        <v>482.17</v>
      </c>
      <c r="I10244" s="1" t="str">
        <f aca="false">INDEX(Products!$C$2:$C$51,MATCH(C10244,Products!$A$2:$A$51,0))</f>
        <v>Books &amp; Stationery</v>
      </c>
      <c r="J10244" s="1" t="str">
        <f aca="false">INDEX(Orders!$E$2:$E$8001,MATCH(B10244,Orders!$A$2:$A$8001,0))</f>
        <v>Delivered</v>
      </c>
      <c r="K10244" s="1" t="str">
        <f aca="false">LEFT(INDEX(Orders!$C$2:$C$8001,MATCH(B10244,Orders!$A$2:$A$8001,0)),7)</f>
        <v>2024-10</v>
      </c>
    </row>
    <row r="10245" customFormat="false" ht="15" hidden="false" customHeight="true" outlineLevel="0" collapsed="false">
      <c r="A10245" s="1" t="s">
        <v>20715</v>
      </c>
      <c r="B10245" s="1" t="s">
        <v>7433</v>
      </c>
      <c r="C10245" s="1" t="s">
        <v>1988</v>
      </c>
      <c r="D10245" s="1" t="n">
        <v>1</v>
      </c>
      <c r="E10245" s="16" t="n">
        <v>681.07</v>
      </c>
      <c r="F10245" s="17" t="n">
        <v>0.05</v>
      </c>
      <c r="G10245" s="16" t="n">
        <v>647.02</v>
      </c>
      <c r="I10245" s="1" t="str">
        <f aca="false">INDEX(Products!$C$2:$C$51,MATCH(C10245,Products!$A$2:$A$51,0))</f>
        <v>Sports &amp; Fitness</v>
      </c>
      <c r="J10245" s="1" t="str">
        <f aca="false">INDEX(Orders!$E$2:$E$8001,MATCH(B10245,Orders!$A$2:$A$8001,0))</f>
        <v>Delivered</v>
      </c>
      <c r="K10245" s="1" t="str">
        <f aca="false">LEFT(INDEX(Orders!$C$2:$C$8001,MATCH(B10245,Orders!$A$2:$A$8001,0)),7)</f>
        <v>2024-10</v>
      </c>
    </row>
    <row r="10246" customFormat="false" ht="15" hidden="false" customHeight="true" outlineLevel="0" collapsed="false">
      <c r="A10246" s="1" t="s">
        <v>20716</v>
      </c>
      <c r="B10246" s="1" t="s">
        <v>7433</v>
      </c>
      <c r="C10246" s="1" t="s">
        <v>1961</v>
      </c>
      <c r="D10246" s="1" t="n">
        <v>2</v>
      </c>
      <c r="E10246" s="16" t="n">
        <v>3493.68</v>
      </c>
      <c r="F10246" s="17" t="n">
        <v>0.05</v>
      </c>
      <c r="G10246" s="16" t="n">
        <v>6637.99</v>
      </c>
      <c r="I10246" s="1" t="str">
        <f aca="false">INDEX(Products!$C$2:$C$51,MATCH(C10246,Products!$A$2:$A$51,0))</f>
        <v>Home &amp; Kitchen</v>
      </c>
      <c r="J10246" s="1" t="str">
        <f aca="false">INDEX(Orders!$E$2:$E$8001,MATCH(B10246,Orders!$A$2:$A$8001,0))</f>
        <v>Delivered</v>
      </c>
      <c r="K10246" s="1" t="str">
        <f aca="false">LEFT(INDEX(Orders!$C$2:$C$8001,MATCH(B10246,Orders!$A$2:$A$8001,0)),7)</f>
        <v>2024-10</v>
      </c>
    </row>
    <row r="10247" customFormat="false" ht="15" hidden="false" customHeight="true" outlineLevel="0" collapsed="false">
      <c r="A10247" s="1" t="s">
        <v>20717</v>
      </c>
      <c r="B10247" s="1" t="s">
        <v>7434</v>
      </c>
      <c r="C10247" s="1" t="s">
        <v>1930</v>
      </c>
      <c r="D10247" s="1" t="n">
        <v>3</v>
      </c>
      <c r="E10247" s="16" t="n">
        <v>2398.35</v>
      </c>
      <c r="F10247" s="17" t="n">
        <v>0.15</v>
      </c>
      <c r="G10247" s="16" t="n">
        <v>6115.79</v>
      </c>
      <c r="I10247" s="1" t="str">
        <f aca="false">INDEX(Products!$C$2:$C$51,MATCH(C10247,Products!$A$2:$A$51,0))</f>
        <v>Electronics</v>
      </c>
      <c r="J10247" s="1" t="str">
        <f aca="false">INDEX(Orders!$E$2:$E$8001,MATCH(B10247,Orders!$A$2:$A$8001,0))</f>
        <v>Delivered</v>
      </c>
      <c r="K10247" s="1" t="str">
        <f aca="false">LEFT(INDEX(Orders!$C$2:$C$8001,MATCH(B10247,Orders!$A$2:$A$8001,0)),7)</f>
        <v>2025-10</v>
      </c>
    </row>
    <row r="10248" customFormat="false" ht="15" hidden="false" customHeight="true" outlineLevel="0" collapsed="false">
      <c r="A10248" s="1" t="s">
        <v>20718</v>
      </c>
      <c r="B10248" s="1" t="s">
        <v>7434</v>
      </c>
      <c r="C10248" s="1" t="s">
        <v>2007</v>
      </c>
      <c r="D10248" s="1" t="n">
        <v>1</v>
      </c>
      <c r="E10248" s="16" t="n">
        <v>750.27</v>
      </c>
      <c r="F10248" s="17" t="n">
        <v>0.15</v>
      </c>
      <c r="G10248" s="16" t="n">
        <v>637.73</v>
      </c>
      <c r="I10248" s="1" t="str">
        <f aca="false">INDEX(Products!$C$2:$C$51,MATCH(C10248,Products!$A$2:$A$51,0))</f>
        <v>Books &amp; Stationery</v>
      </c>
      <c r="J10248" s="1" t="str">
        <f aca="false">INDEX(Orders!$E$2:$E$8001,MATCH(B10248,Orders!$A$2:$A$8001,0))</f>
        <v>Delivered</v>
      </c>
      <c r="K10248" s="1" t="str">
        <f aca="false">LEFT(INDEX(Orders!$C$2:$C$8001,MATCH(B10248,Orders!$A$2:$A$8001,0)),7)</f>
        <v>2025-10</v>
      </c>
    </row>
    <row r="10249" customFormat="false" ht="15" hidden="false" customHeight="true" outlineLevel="0" collapsed="false">
      <c r="A10249" s="1" t="s">
        <v>20719</v>
      </c>
      <c r="B10249" s="1" t="s">
        <v>7434</v>
      </c>
      <c r="C10249" s="1" t="s">
        <v>1918</v>
      </c>
      <c r="D10249" s="1" t="n">
        <v>1</v>
      </c>
      <c r="E10249" s="16" t="n">
        <v>2978.99</v>
      </c>
      <c r="F10249" s="17" t="n">
        <v>0</v>
      </c>
      <c r="G10249" s="16" t="n">
        <v>2978.99</v>
      </c>
      <c r="I10249" s="1" t="str">
        <f aca="false">INDEX(Products!$C$2:$C$51,MATCH(C10249,Products!$A$2:$A$51,0))</f>
        <v>Electronics</v>
      </c>
      <c r="J10249" s="1" t="str">
        <f aca="false">INDEX(Orders!$E$2:$E$8001,MATCH(B10249,Orders!$A$2:$A$8001,0))</f>
        <v>Delivered</v>
      </c>
      <c r="K10249" s="1" t="str">
        <f aca="false">LEFT(INDEX(Orders!$C$2:$C$8001,MATCH(B10249,Orders!$A$2:$A$8001,0)),7)</f>
        <v>2025-10</v>
      </c>
    </row>
    <row r="10250" customFormat="false" ht="15" hidden="false" customHeight="true" outlineLevel="0" collapsed="false">
      <c r="A10250" s="1" t="s">
        <v>20720</v>
      </c>
      <c r="B10250" s="1" t="s">
        <v>7435</v>
      </c>
      <c r="C10250" s="1" t="s">
        <v>1997</v>
      </c>
      <c r="D10250" s="1" t="n">
        <v>1</v>
      </c>
      <c r="E10250" s="16" t="n">
        <v>311.15</v>
      </c>
      <c r="F10250" s="17" t="n">
        <v>0</v>
      </c>
      <c r="G10250" s="16" t="n">
        <v>311.15</v>
      </c>
      <c r="I10250" s="1" t="str">
        <f aca="false">INDEX(Products!$C$2:$C$51,MATCH(C10250,Products!$A$2:$A$51,0))</f>
        <v>Sports &amp; Fitness</v>
      </c>
      <c r="J10250" s="1" t="str">
        <f aca="false">INDEX(Orders!$E$2:$E$8001,MATCH(B10250,Orders!$A$2:$A$8001,0))</f>
        <v>Delivered</v>
      </c>
      <c r="K10250" s="1" t="str">
        <f aca="false">LEFT(INDEX(Orders!$C$2:$C$8001,MATCH(B10250,Orders!$A$2:$A$8001,0)),7)</f>
        <v>2025-09</v>
      </c>
    </row>
    <row r="10251" customFormat="false" ht="15" hidden="false" customHeight="true" outlineLevel="0" collapsed="false">
      <c r="A10251" s="1" t="s">
        <v>20721</v>
      </c>
      <c r="B10251" s="1" t="s">
        <v>7435</v>
      </c>
      <c r="C10251" s="1" t="s">
        <v>2007</v>
      </c>
      <c r="D10251" s="1" t="n">
        <v>2</v>
      </c>
      <c r="E10251" s="16" t="n">
        <v>750.27</v>
      </c>
      <c r="F10251" s="17" t="n">
        <v>0</v>
      </c>
      <c r="G10251" s="16" t="n">
        <v>1500.54</v>
      </c>
      <c r="I10251" s="1" t="str">
        <f aca="false">INDEX(Products!$C$2:$C$51,MATCH(C10251,Products!$A$2:$A$51,0))</f>
        <v>Books &amp; Stationery</v>
      </c>
      <c r="J10251" s="1" t="str">
        <f aca="false">INDEX(Orders!$E$2:$E$8001,MATCH(B10251,Orders!$A$2:$A$8001,0))</f>
        <v>Delivered</v>
      </c>
      <c r="K10251" s="1" t="str">
        <f aca="false">LEFT(INDEX(Orders!$C$2:$C$8001,MATCH(B10251,Orders!$A$2:$A$8001,0)),7)</f>
        <v>2025-09</v>
      </c>
    </row>
    <row r="10252" customFormat="false" ht="15" hidden="false" customHeight="true" outlineLevel="0" collapsed="false">
      <c r="A10252" s="1" t="s">
        <v>20722</v>
      </c>
      <c r="B10252" s="1" t="s">
        <v>7436</v>
      </c>
      <c r="C10252" s="1" t="s">
        <v>1971</v>
      </c>
      <c r="D10252" s="1" t="n">
        <v>1</v>
      </c>
      <c r="E10252" s="16" t="n">
        <v>2073.63</v>
      </c>
      <c r="F10252" s="17" t="n">
        <v>0</v>
      </c>
      <c r="G10252" s="16" t="n">
        <v>2073.63</v>
      </c>
      <c r="I10252" s="1" t="str">
        <f aca="false">INDEX(Products!$C$2:$C$51,MATCH(C10252,Products!$A$2:$A$51,0))</f>
        <v>Home &amp; Kitchen</v>
      </c>
      <c r="J10252" s="1" t="str">
        <f aca="false">INDEX(Orders!$E$2:$E$8001,MATCH(B10252,Orders!$A$2:$A$8001,0))</f>
        <v>Delivered</v>
      </c>
      <c r="K10252" s="1" t="str">
        <f aca="false">LEFT(INDEX(Orders!$C$2:$C$8001,MATCH(B10252,Orders!$A$2:$A$8001,0)),7)</f>
        <v>2025-10</v>
      </c>
    </row>
    <row r="10253" customFormat="false" ht="15" hidden="false" customHeight="true" outlineLevel="0" collapsed="false">
      <c r="A10253" s="1" t="s">
        <v>20723</v>
      </c>
      <c r="B10253" s="1" t="s">
        <v>7437</v>
      </c>
      <c r="C10253" s="1" t="s">
        <v>1990</v>
      </c>
      <c r="D10253" s="1" t="n">
        <v>1</v>
      </c>
      <c r="E10253" s="16" t="n">
        <v>5311.32</v>
      </c>
      <c r="F10253" s="17" t="n">
        <v>0</v>
      </c>
      <c r="G10253" s="16" t="n">
        <v>5311.32</v>
      </c>
      <c r="I10253" s="1" t="str">
        <f aca="false">INDEX(Products!$C$2:$C$51,MATCH(C10253,Products!$A$2:$A$51,0))</f>
        <v>Sports &amp; Fitness</v>
      </c>
      <c r="J10253" s="1" t="str">
        <f aca="false">INDEX(Orders!$E$2:$E$8001,MATCH(B10253,Orders!$A$2:$A$8001,0))</f>
        <v>Delivered</v>
      </c>
      <c r="K10253" s="1" t="str">
        <f aca="false">LEFT(INDEX(Orders!$C$2:$C$8001,MATCH(B10253,Orders!$A$2:$A$8001,0)),7)</f>
        <v>2024-09</v>
      </c>
    </row>
    <row r="10254" customFormat="false" ht="15" hidden="false" customHeight="true" outlineLevel="0" collapsed="false">
      <c r="A10254" s="1" t="s">
        <v>20724</v>
      </c>
      <c r="B10254" s="1" t="s">
        <v>7437</v>
      </c>
      <c r="C10254" s="1" t="s">
        <v>1984</v>
      </c>
      <c r="D10254" s="1" t="n">
        <v>3</v>
      </c>
      <c r="E10254" s="16" t="n">
        <v>1134.82</v>
      </c>
      <c r="F10254" s="17" t="n">
        <v>0.1</v>
      </c>
      <c r="G10254" s="16" t="n">
        <v>3064.01</v>
      </c>
      <c r="I10254" s="1" t="str">
        <f aca="false">INDEX(Products!$C$2:$C$51,MATCH(C10254,Products!$A$2:$A$51,0))</f>
        <v>Beauty &amp; Personal Care</v>
      </c>
      <c r="J10254" s="1" t="str">
        <f aca="false">INDEX(Orders!$E$2:$E$8001,MATCH(B10254,Orders!$A$2:$A$8001,0))</f>
        <v>Delivered</v>
      </c>
      <c r="K10254" s="1" t="str">
        <f aca="false">LEFT(INDEX(Orders!$C$2:$C$8001,MATCH(B10254,Orders!$A$2:$A$8001,0)),7)</f>
        <v>2024-09</v>
      </c>
    </row>
    <row r="10255" customFormat="false" ht="15" hidden="false" customHeight="true" outlineLevel="0" collapsed="false">
      <c r="A10255" s="1" t="s">
        <v>20725</v>
      </c>
      <c r="B10255" s="1" t="s">
        <v>7438</v>
      </c>
      <c r="C10255" s="1" t="s">
        <v>2000</v>
      </c>
      <c r="D10255" s="1" t="n">
        <v>1</v>
      </c>
      <c r="E10255" s="16" t="n">
        <v>425.08</v>
      </c>
      <c r="F10255" s="17" t="n">
        <v>0.05</v>
      </c>
      <c r="G10255" s="16" t="n">
        <v>403.83</v>
      </c>
      <c r="I10255" s="1" t="str">
        <f aca="false">INDEX(Products!$C$2:$C$51,MATCH(C10255,Products!$A$2:$A$51,0))</f>
        <v>Books &amp; Stationery</v>
      </c>
      <c r="J10255" s="1" t="str">
        <f aca="false">INDEX(Orders!$E$2:$E$8001,MATCH(B10255,Orders!$A$2:$A$8001,0))</f>
        <v>Delivered</v>
      </c>
      <c r="K10255" s="1" t="str">
        <f aca="false">LEFT(INDEX(Orders!$C$2:$C$8001,MATCH(B10255,Orders!$A$2:$A$8001,0)),7)</f>
        <v>2024-11</v>
      </c>
    </row>
    <row r="10256" customFormat="false" ht="15" hidden="false" customHeight="true" outlineLevel="0" collapsed="false">
      <c r="A10256" s="1" t="s">
        <v>20726</v>
      </c>
      <c r="B10256" s="1" t="s">
        <v>7438</v>
      </c>
      <c r="C10256" s="1" t="s">
        <v>1920</v>
      </c>
      <c r="D10256" s="1" t="n">
        <v>2</v>
      </c>
      <c r="E10256" s="16" t="n">
        <v>4273.58</v>
      </c>
      <c r="F10256" s="17" t="n">
        <v>0</v>
      </c>
      <c r="G10256" s="16" t="n">
        <v>8547.16</v>
      </c>
      <c r="I10256" s="1" t="str">
        <f aca="false">INDEX(Products!$C$2:$C$51,MATCH(C10256,Products!$A$2:$A$51,0))</f>
        <v>Electronics</v>
      </c>
      <c r="J10256" s="1" t="str">
        <f aca="false">INDEX(Orders!$E$2:$E$8001,MATCH(B10256,Orders!$A$2:$A$8001,0))</f>
        <v>Delivered</v>
      </c>
      <c r="K10256" s="1" t="str">
        <f aca="false">LEFT(INDEX(Orders!$C$2:$C$8001,MATCH(B10256,Orders!$A$2:$A$8001,0)),7)</f>
        <v>2024-11</v>
      </c>
    </row>
    <row r="10257" customFormat="false" ht="15" hidden="false" customHeight="true" outlineLevel="0" collapsed="false">
      <c r="A10257" s="1" t="s">
        <v>20727</v>
      </c>
      <c r="B10257" s="1" t="s">
        <v>7439</v>
      </c>
      <c r="C10257" s="1" t="s">
        <v>1930</v>
      </c>
      <c r="D10257" s="1" t="n">
        <v>1</v>
      </c>
      <c r="E10257" s="16" t="n">
        <v>2398.35</v>
      </c>
      <c r="F10257" s="17" t="n">
        <v>0</v>
      </c>
      <c r="G10257" s="16" t="n">
        <v>2398.35</v>
      </c>
      <c r="I10257" s="1" t="str">
        <f aca="false">INDEX(Products!$C$2:$C$51,MATCH(C10257,Products!$A$2:$A$51,0))</f>
        <v>Electronics</v>
      </c>
      <c r="J10257" s="1" t="str">
        <f aca="false">INDEX(Orders!$E$2:$E$8001,MATCH(B10257,Orders!$A$2:$A$8001,0))</f>
        <v>Delivered</v>
      </c>
      <c r="K10257" s="1" t="str">
        <f aca="false">LEFT(INDEX(Orders!$C$2:$C$8001,MATCH(B10257,Orders!$A$2:$A$8001,0)),7)</f>
        <v>2025-01</v>
      </c>
    </row>
    <row r="10258" customFormat="false" ht="15" hidden="false" customHeight="true" outlineLevel="0" collapsed="false">
      <c r="A10258" s="1" t="s">
        <v>20728</v>
      </c>
      <c r="B10258" s="1" t="s">
        <v>7439</v>
      </c>
      <c r="C10258" s="1" t="s">
        <v>1990</v>
      </c>
      <c r="D10258" s="1" t="n">
        <v>1</v>
      </c>
      <c r="E10258" s="16" t="n">
        <v>5311.32</v>
      </c>
      <c r="F10258" s="17" t="n">
        <v>0</v>
      </c>
      <c r="G10258" s="16" t="n">
        <v>5311.32</v>
      </c>
      <c r="I10258" s="1" t="str">
        <f aca="false">INDEX(Products!$C$2:$C$51,MATCH(C10258,Products!$A$2:$A$51,0))</f>
        <v>Sports &amp; Fitness</v>
      </c>
      <c r="J10258" s="1" t="str">
        <f aca="false">INDEX(Orders!$E$2:$E$8001,MATCH(B10258,Orders!$A$2:$A$8001,0))</f>
        <v>Delivered</v>
      </c>
      <c r="K10258" s="1" t="str">
        <f aca="false">LEFT(INDEX(Orders!$C$2:$C$8001,MATCH(B10258,Orders!$A$2:$A$8001,0)),7)</f>
        <v>2025-01</v>
      </c>
    </row>
    <row r="10259" customFormat="false" ht="15" hidden="false" customHeight="true" outlineLevel="0" collapsed="false">
      <c r="A10259" s="1" t="s">
        <v>20729</v>
      </c>
      <c r="B10259" s="1" t="s">
        <v>7439</v>
      </c>
      <c r="C10259" s="1" t="s">
        <v>1953</v>
      </c>
      <c r="D10259" s="1" t="n">
        <v>1</v>
      </c>
      <c r="E10259" s="16" t="n">
        <v>4914.12</v>
      </c>
      <c r="F10259" s="17" t="n">
        <v>0</v>
      </c>
      <c r="G10259" s="16" t="n">
        <v>4914.12</v>
      </c>
      <c r="I10259" s="1" t="str">
        <f aca="false">INDEX(Products!$C$2:$C$51,MATCH(C10259,Products!$A$2:$A$51,0))</f>
        <v>Fashion</v>
      </c>
      <c r="J10259" s="1" t="str">
        <f aca="false">INDEX(Orders!$E$2:$E$8001,MATCH(B10259,Orders!$A$2:$A$8001,0))</f>
        <v>Delivered</v>
      </c>
      <c r="K10259" s="1" t="str">
        <f aca="false">LEFT(INDEX(Orders!$C$2:$C$8001,MATCH(B10259,Orders!$A$2:$A$8001,0)),7)</f>
        <v>2025-01</v>
      </c>
    </row>
    <row r="10260" customFormat="false" ht="15" hidden="false" customHeight="true" outlineLevel="0" collapsed="false">
      <c r="A10260" s="1" t="s">
        <v>20730</v>
      </c>
      <c r="B10260" s="1" t="s">
        <v>7439</v>
      </c>
      <c r="C10260" s="1" t="s">
        <v>1940</v>
      </c>
      <c r="D10260" s="1" t="n">
        <v>3</v>
      </c>
      <c r="E10260" s="16" t="n">
        <v>2374.52</v>
      </c>
      <c r="F10260" s="17" t="n">
        <v>0.15</v>
      </c>
      <c r="G10260" s="16" t="n">
        <v>6055.03</v>
      </c>
      <c r="I10260" s="1" t="str">
        <f aca="false">INDEX(Products!$C$2:$C$51,MATCH(C10260,Products!$A$2:$A$51,0))</f>
        <v>Fashion</v>
      </c>
      <c r="J10260" s="1" t="str">
        <f aca="false">INDEX(Orders!$E$2:$E$8001,MATCH(B10260,Orders!$A$2:$A$8001,0))</f>
        <v>Delivered</v>
      </c>
      <c r="K10260" s="1" t="str">
        <f aca="false">LEFT(INDEX(Orders!$C$2:$C$8001,MATCH(B10260,Orders!$A$2:$A$8001,0)),7)</f>
        <v>2025-01</v>
      </c>
    </row>
    <row r="10261" customFormat="false" ht="15" hidden="false" customHeight="true" outlineLevel="0" collapsed="false">
      <c r="A10261" s="1" t="s">
        <v>20731</v>
      </c>
      <c r="B10261" s="1" t="s">
        <v>7440</v>
      </c>
      <c r="C10261" s="1" t="s">
        <v>1973</v>
      </c>
      <c r="D10261" s="1" t="n">
        <v>1</v>
      </c>
      <c r="E10261" s="16" t="n">
        <v>1158.24</v>
      </c>
      <c r="F10261" s="17" t="n">
        <v>0.15</v>
      </c>
      <c r="G10261" s="16" t="n">
        <v>984.5</v>
      </c>
      <c r="I10261" s="1" t="str">
        <f aca="false">INDEX(Products!$C$2:$C$51,MATCH(C10261,Products!$A$2:$A$51,0))</f>
        <v>Home &amp; Kitchen</v>
      </c>
      <c r="J10261" s="1" t="str">
        <f aca="false">INDEX(Orders!$E$2:$E$8001,MATCH(B10261,Orders!$A$2:$A$8001,0))</f>
        <v>Delivered</v>
      </c>
      <c r="K10261" s="1" t="str">
        <f aca="false">LEFT(INDEX(Orders!$C$2:$C$8001,MATCH(B10261,Orders!$A$2:$A$8001,0)),7)</f>
        <v>2025-09</v>
      </c>
    </row>
    <row r="10262" customFormat="false" ht="15" hidden="false" customHeight="true" outlineLevel="0" collapsed="false">
      <c r="A10262" s="1" t="s">
        <v>20732</v>
      </c>
      <c r="B10262" s="1" t="s">
        <v>7441</v>
      </c>
      <c r="C10262" s="1" t="s">
        <v>1931</v>
      </c>
      <c r="D10262" s="1" t="n">
        <v>2</v>
      </c>
      <c r="E10262" s="16" t="n">
        <v>1111.28</v>
      </c>
      <c r="F10262" s="17" t="n">
        <v>0.1</v>
      </c>
      <c r="G10262" s="16" t="n">
        <v>2000.3</v>
      </c>
      <c r="I10262" s="1" t="str">
        <f aca="false">INDEX(Products!$C$2:$C$51,MATCH(C10262,Products!$A$2:$A$51,0))</f>
        <v>Electronics</v>
      </c>
      <c r="J10262" s="1" t="str">
        <f aca="false">INDEX(Orders!$E$2:$E$8001,MATCH(B10262,Orders!$A$2:$A$8001,0))</f>
        <v>Delivered</v>
      </c>
      <c r="K10262" s="1" t="str">
        <f aca="false">LEFT(INDEX(Orders!$C$2:$C$8001,MATCH(B10262,Orders!$A$2:$A$8001,0)),7)</f>
        <v>2025-12</v>
      </c>
    </row>
    <row r="10263" customFormat="false" ht="15" hidden="false" customHeight="true" outlineLevel="0" collapsed="false">
      <c r="A10263" s="1" t="s">
        <v>20733</v>
      </c>
      <c r="B10263" s="1" t="s">
        <v>7442</v>
      </c>
      <c r="C10263" s="1" t="s">
        <v>1971</v>
      </c>
      <c r="D10263" s="1" t="n">
        <v>2</v>
      </c>
      <c r="E10263" s="16" t="n">
        <v>2073.63</v>
      </c>
      <c r="F10263" s="17" t="n">
        <v>0.15</v>
      </c>
      <c r="G10263" s="16" t="n">
        <v>3525.17</v>
      </c>
      <c r="I10263" s="1" t="str">
        <f aca="false">INDEX(Products!$C$2:$C$51,MATCH(C10263,Products!$A$2:$A$51,0))</f>
        <v>Home &amp; Kitchen</v>
      </c>
      <c r="J10263" s="1" t="str">
        <f aca="false">INDEX(Orders!$E$2:$E$8001,MATCH(B10263,Orders!$A$2:$A$8001,0))</f>
        <v>Delivered</v>
      </c>
      <c r="K10263" s="1" t="str">
        <f aca="false">LEFT(INDEX(Orders!$C$2:$C$8001,MATCH(B10263,Orders!$A$2:$A$8001,0)),7)</f>
        <v>2025-09</v>
      </c>
    </row>
    <row r="10264" customFormat="false" ht="15" hidden="false" customHeight="true" outlineLevel="0" collapsed="false">
      <c r="A10264" s="1" t="s">
        <v>20734</v>
      </c>
      <c r="B10264" s="1" t="s">
        <v>7443</v>
      </c>
      <c r="C10264" s="1" t="s">
        <v>2007</v>
      </c>
      <c r="D10264" s="1" t="n">
        <v>1</v>
      </c>
      <c r="E10264" s="16" t="n">
        <v>750.27</v>
      </c>
      <c r="F10264" s="17" t="n">
        <v>0</v>
      </c>
      <c r="G10264" s="16" t="n">
        <v>750.27</v>
      </c>
      <c r="I10264" s="1" t="str">
        <f aca="false">INDEX(Products!$C$2:$C$51,MATCH(C10264,Products!$A$2:$A$51,0))</f>
        <v>Books &amp; Stationery</v>
      </c>
      <c r="J10264" s="1" t="str">
        <f aca="false">INDEX(Orders!$E$2:$E$8001,MATCH(B10264,Orders!$A$2:$A$8001,0))</f>
        <v>Delivered</v>
      </c>
      <c r="K10264" s="1" t="str">
        <f aca="false">LEFT(INDEX(Orders!$C$2:$C$8001,MATCH(B10264,Orders!$A$2:$A$8001,0)),7)</f>
        <v>2025-07</v>
      </c>
    </row>
    <row r="10265" customFormat="false" ht="15" hidden="false" customHeight="true" outlineLevel="0" collapsed="false">
      <c r="A10265" s="1" t="s">
        <v>20735</v>
      </c>
      <c r="B10265" s="1" t="s">
        <v>7444</v>
      </c>
      <c r="C10265" s="1" t="s">
        <v>1940</v>
      </c>
      <c r="D10265" s="1" t="n">
        <v>1</v>
      </c>
      <c r="E10265" s="16" t="n">
        <v>2374.52</v>
      </c>
      <c r="F10265" s="17" t="n">
        <v>0</v>
      </c>
      <c r="G10265" s="16" t="n">
        <v>2374.52</v>
      </c>
      <c r="I10265" s="1" t="str">
        <f aca="false">INDEX(Products!$C$2:$C$51,MATCH(C10265,Products!$A$2:$A$51,0))</f>
        <v>Fashion</v>
      </c>
      <c r="J10265" s="1" t="str">
        <f aca="false">INDEX(Orders!$E$2:$E$8001,MATCH(B10265,Orders!$A$2:$A$8001,0))</f>
        <v>Delivered</v>
      </c>
      <c r="K10265" s="1" t="str">
        <f aca="false">LEFT(INDEX(Orders!$C$2:$C$8001,MATCH(B10265,Orders!$A$2:$A$8001,0)),7)</f>
        <v>2024-07</v>
      </c>
    </row>
    <row r="10266" customFormat="false" ht="15" hidden="false" customHeight="true" outlineLevel="0" collapsed="false">
      <c r="A10266" s="1" t="s">
        <v>20736</v>
      </c>
      <c r="B10266" s="1" t="s">
        <v>7444</v>
      </c>
      <c r="C10266" s="1" t="s">
        <v>1990</v>
      </c>
      <c r="D10266" s="1" t="n">
        <v>1</v>
      </c>
      <c r="E10266" s="16" t="n">
        <v>5311.32</v>
      </c>
      <c r="F10266" s="17" t="n">
        <v>0.05</v>
      </c>
      <c r="G10266" s="16" t="n">
        <v>5045.75</v>
      </c>
      <c r="I10266" s="1" t="str">
        <f aca="false">INDEX(Products!$C$2:$C$51,MATCH(C10266,Products!$A$2:$A$51,0))</f>
        <v>Sports &amp; Fitness</v>
      </c>
      <c r="J10266" s="1" t="str">
        <f aca="false">INDEX(Orders!$E$2:$E$8001,MATCH(B10266,Orders!$A$2:$A$8001,0))</f>
        <v>Delivered</v>
      </c>
      <c r="K10266" s="1" t="str">
        <f aca="false">LEFT(INDEX(Orders!$C$2:$C$8001,MATCH(B10266,Orders!$A$2:$A$8001,0)),7)</f>
        <v>2024-07</v>
      </c>
    </row>
    <row r="10267" customFormat="false" ht="15" hidden="false" customHeight="true" outlineLevel="0" collapsed="false">
      <c r="A10267" s="1" t="s">
        <v>20737</v>
      </c>
      <c r="B10267" s="1" t="s">
        <v>7445</v>
      </c>
      <c r="C10267" s="1" t="s">
        <v>1973</v>
      </c>
      <c r="D10267" s="1" t="n">
        <v>1</v>
      </c>
      <c r="E10267" s="16" t="n">
        <v>1158.24</v>
      </c>
      <c r="F10267" s="17" t="n">
        <v>0</v>
      </c>
      <c r="G10267" s="16" t="n">
        <v>1158.24</v>
      </c>
      <c r="I10267" s="1" t="str">
        <f aca="false">INDEX(Products!$C$2:$C$51,MATCH(C10267,Products!$A$2:$A$51,0))</f>
        <v>Home &amp; Kitchen</v>
      </c>
      <c r="J10267" s="1" t="str">
        <f aca="false">INDEX(Orders!$E$2:$E$8001,MATCH(B10267,Orders!$A$2:$A$8001,0))</f>
        <v>Delivered</v>
      </c>
      <c r="K10267" s="1" t="str">
        <f aca="false">LEFT(INDEX(Orders!$C$2:$C$8001,MATCH(B10267,Orders!$A$2:$A$8001,0)),7)</f>
        <v>2025-04</v>
      </c>
    </row>
    <row r="10268" customFormat="false" ht="15" hidden="false" customHeight="true" outlineLevel="0" collapsed="false">
      <c r="A10268" s="1" t="s">
        <v>20738</v>
      </c>
      <c r="B10268" s="1" t="s">
        <v>7445</v>
      </c>
      <c r="C10268" s="1" t="s">
        <v>1986</v>
      </c>
      <c r="D10268" s="1" t="n">
        <v>1</v>
      </c>
      <c r="E10268" s="16" t="n">
        <v>2871.85</v>
      </c>
      <c r="F10268" s="17" t="n">
        <v>0</v>
      </c>
      <c r="G10268" s="16" t="n">
        <v>2871.85</v>
      </c>
      <c r="I10268" s="1" t="str">
        <f aca="false">INDEX(Products!$C$2:$C$51,MATCH(C10268,Products!$A$2:$A$51,0))</f>
        <v>Beauty &amp; Personal Care</v>
      </c>
      <c r="J10268" s="1" t="str">
        <f aca="false">INDEX(Orders!$E$2:$E$8001,MATCH(B10268,Orders!$A$2:$A$8001,0))</f>
        <v>Delivered</v>
      </c>
      <c r="K10268" s="1" t="str">
        <f aca="false">LEFT(INDEX(Orders!$C$2:$C$8001,MATCH(B10268,Orders!$A$2:$A$8001,0)),7)</f>
        <v>2025-04</v>
      </c>
    </row>
    <row r="10269" customFormat="false" ht="15" hidden="false" customHeight="true" outlineLevel="0" collapsed="false">
      <c r="A10269" s="1" t="s">
        <v>20739</v>
      </c>
      <c r="B10269" s="1" t="s">
        <v>7446</v>
      </c>
      <c r="C10269" s="1" t="s">
        <v>1977</v>
      </c>
      <c r="D10269" s="1" t="n">
        <v>2</v>
      </c>
      <c r="E10269" s="16" t="n">
        <v>2386.05</v>
      </c>
      <c r="F10269" s="17" t="n">
        <v>0</v>
      </c>
      <c r="G10269" s="16" t="n">
        <v>4772.1</v>
      </c>
      <c r="I10269" s="1" t="str">
        <f aca="false">INDEX(Products!$C$2:$C$51,MATCH(C10269,Products!$A$2:$A$51,0))</f>
        <v>Beauty &amp; Personal Care</v>
      </c>
      <c r="J10269" s="1" t="str">
        <f aca="false">INDEX(Orders!$E$2:$E$8001,MATCH(B10269,Orders!$A$2:$A$8001,0))</f>
        <v>Delivered</v>
      </c>
      <c r="K10269" s="1" t="str">
        <f aca="false">LEFT(INDEX(Orders!$C$2:$C$8001,MATCH(B10269,Orders!$A$2:$A$8001,0)),7)</f>
        <v>2025-05</v>
      </c>
    </row>
    <row r="10270" customFormat="false" ht="15" hidden="false" customHeight="true" outlineLevel="0" collapsed="false">
      <c r="A10270" s="1" t="s">
        <v>20740</v>
      </c>
      <c r="B10270" s="1" t="s">
        <v>7446</v>
      </c>
      <c r="C10270" s="1" t="s">
        <v>1969</v>
      </c>
      <c r="D10270" s="1" t="n">
        <v>1</v>
      </c>
      <c r="E10270" s="16" t="n">
        <v>9171.98</v>
      </c>
      <c r="F10270" s="17" t="n">
        <v>0</v>
      </c>
      <c r="G10270" s="16" t="n">
        <v>9171.98</v>
      </c>
      <c r="I10270" s="1" t="str">
        <f aca="false">INDEX(Products!$C$2:$C$51,MATCH(C10270,Products!$A$2:$A$51,0))</f>
        <v>Home &amp; Kitchen</v>
      </c>
      <c r="J10270" s="1" t="str">
        <f aca="false">INDEX(Orders!$E$2:$E$8001,MATCH(B10270,Orders!$A$2:$A$8001,0))</f>
        <v>Delivered</v>
      </c>
      <c r="K10270" s="1" t="str">
        <f aca="false">LEFT(INDEX(Orders!$C$2:$C$8001,MATCH(B10270,Orders!$A$2:$A$8001,0)),7)</f>
        <v>2025-05</v>
      </c>
    </row>
    <row r="10271" customFormat="false" ht="15" hidden="false" customHeight="true" outlineLevel="0" collapsed="false">
      <c r="A10271" s="1" t="s">
        <v>20741</v>
      </c>
      <c r="B10271" s="1" t="s">
        <v>7447</v>
      </c>
      <c r="C10271" s="1" t="s">
        <v>1997</v>
      </c>
      <c r="D10271" s="1" t="n">
        <v>2</v>
      </c>
      <c r="E10271" s="16" t="n">
        <v>311.15</v>
      </c>
      <c r="F10271" s="17" t="n">
        <v>0.15</v>
      </c>
      <c r="G10271" s="16" t="n">
        <v>528.95</v>
      </c>
      <c r="I10271" s="1" t="str">
        <f aca="false">INDEX(Products!$C$2:$C$51,MATCH(C10271,Products!$A$2:$A$51,0))</f>
        <v>Sports &amp; Fitness</v>
      </c>
      <c r="J10271" s="1" t="str">
        <f aca="false">INDEX(Orders!$E$2:$E$8001,MATCH(B10271,Orders!$A$2:$A$8001,0))</f>
        <v>Delivered</v>
      </c>
      <c r="K10271" s="1" t="str">
        <f aca="false">LEFT(INDEX(Orders!$C$2:$C$8001,MATCH(B10271,Orders!$A$2:$A$8001,0)),7)</f>
        <v>2025-03</v>
      </c>
    </row>
    <row r="10272" customFormat="false" ht="15" hidden="false" customHeight="true" outlineLevel="0" collapsed="false">
      <c r="A10272" s="1" t="s">
        <v>20742</v>
      </c>
      <c r="B10272" s="1" t="s">
        <v>7447</v>
      </c>
      <c r="C10272" s="1" t="s">
        <v>2006</v>
      </c>
      <c r="D10272" s="1" t="n">
        <v>1</v>
      </c>
      <c r="E10272" s="16" t="n">
        <v>482.17</v>
      </c>
      <c r="F10272" s="17" t="n">
        <v>0.2</v>
      </c>
      <c r="G10272" s="16" t="n">
        <v>385.74</v>
      </c>
      <c r="I10272" s="1" t="str">
        <f aca="false">INDEX(Products!$C$2:$C$51,MATCH(C10272,Products!$A$2:$A$51,0))</f>
        <v>Books &amp; Stationery</v>
      </c>
      <c r="J10272" s="1" t="str">
        <f aca="false">INDEX(Orders!$E$2:$E$8001,MATCH(B10272,Orders!$A$2:$A$8001,0))</f>
        <v>Delivered</v>
      </c>
      <c r="K10272" s="1" t="str">
        <f aca="false">LEFT(INDEX(Orders!$C$2:$C$8001,MATCH(B10272,Orders!$A$2:$A$8001,0)),7)</f>
        <v>2025-03</v>
      </c>
    </row>
    <row r="10273" customFormat="false" ht="15" hidden="false" customHeight="true" outlineLevel="0" collapsed="false">
      <c r="A10273" s="1" t="s">
        <v>20743</v>
      </c>
      <c r="B10273" s="1" t="s">
        <v>7447</v>
      </c>
      <c r="C10273" s="1" t="s">
        <v>1988</v>
      </c>
      <c r="D10273" s="1" t="n">
        <v>1</v>
      </c>
      <c r="E10273" s="16" t="n">
        <v>681.07</v>
      </c>
      <c r="F10273" s="17" t="n">
        <v>0.1</v>
      </c>
      <c r="G10273" s="16" t="n">
        <v>612.96</v>
      </c>
      <c r="I10273" s="1" t="str">
        <f aca="false">INDEX(Products!$C$2:$C$51,MATCH(C10273,Products!$A$2:$A$51,0))</f>
        <v>Sports &amp; Fitness</v>
      </c>
      <c r="J10273" s="1" t="str">
        <f aca="false">INDEX(Orders!$E$2:$E$8001,MATCH(B10273,Orders!$A$2:$A$8001,0))</f>
        <v>Delivered</v>
      </c>
      <c r="K10273" s="1" t="str">
        <f aca="false">LEFT(INDEX(Orders!$C$2:$C$8001,MATCH(B10273,Orders!$A$2:$A$8001,0)),7)</f>
        <v>2025-03</v>
      </c>
    </row>
    <row r="10274" customFormat="false" ht="15" hidden="false" customHeight="true" outlineLevel="0" collapsed="false">
      <c r="A10274" s="1" t="s">
        <v>20744</v>
      </c>
      <c r="B10274" s="1" t="s">
        <v>7448</v>
      </c>
      <c r="C10274" s="1" t="s">
        <v>1955</v>
      </c>
      <c r="D10274" s="1" t="n">
        <v>1</v>
      </c>
      <c r="E10274" s="16" t="n">
        <v>3340.76</v>
      </c>
      <c r="F10274" s="17" t="n">
        <v>0.15</v>
      </c>
      <c r="G10274" s="16" t="n">
        <v>2839.65</v>
      </c>
      <c r="I10274" s="1" t="str">
        <f aca="false">INDEX(Products!$C$2:$C$51,MATCH(C10274,Products!$A$2:$A$51,0))</f>
        <v>Home &amp; Kitchen</v>
      </c>
      <c r="J10274" s="1" t="str">
        <f aca="false">INDEX(Orders!$E$2:$E$8001,MATCH(B10274,Orders!$A$2:$A$8001,0))</f>
        <v>Returned</v>
      </c>
      <c r="K10274" s="1" t="str">
        <f aca="false">LEFT(INDEX(Orders!$C$2:$C$8001,MATCH(B10274,Orders!$A$2:$A$8001,0)),7)</f>
        <v>2025-12</v>
      </c>
    </row>
    <row r="10275" customFormat="false" ht="15" hidden="false" customHeight="true" outlineLevel="0" collapsed="false">
      <c r="A10275" s="1" t="s">
        <v>20745</v>
      </c>
      <c r="B10275" s="1" t="s">
        <v>7448</v>
      </c>
      <c r="C10275" s="1" t="s">
        <v>2006</v>
      </c>
      <c r="D10275" s="1" t="n">
        <v>1</v>
      </c>
      <c r="E10275" s="16" t="n">
        <v>482.17</v>
      </c>
      <c r="F10275" s="17" t="n">
        <v>0.1</v>
      </c>
      <c r="G10275" s="16" t="n">
        <v>433.95</v>
      </c>
      <c r="I10275" s="1" t="str">
        <f aca="false">INDEX(Products!$C$2:$C$51,MATCH(C10275,Products!$A$2:$A$51,0))</f>
        <v>Books &amp; Stationery</v>
      </c>
      <c r="J10275" s="1" t="str">
        <f aca="false">INDEX(Orders!$E$2:$E$8001,MATCH(B10275,Orders!$A$2:$A$8001,0))</f>
        <v>Returned</v>
      </c>
      <c r="K10275" s="1" t="str">
        <f aca="false">LEFT(INDEX(Orders!$C$2:$C$8001,MATCH(B10275,Orders!$A$2:$A$8001,0)),7)</f>
        <v>2025-12</v>
      </c>
    </row>
    <row r="10276" customFormat="false" ht="15" hidden="false" customHeight="true" outlineLevel="0" collapsed="false">
      <c r="A10276" s="1" t="s">
        <v>20746</v>
      </c>
      <c r="B10276" s="1" t="s">
        <v>7449</v>
      </c>
      <c r="C10276" s="1" t="s">
        <v>2006</v>
      </c>
      <c r="D10276" s="1" t="n">
        <v>1</v>
      </c>
      <c r="E10276" s="16" t="n">
        <v>482.17</v>
      </c>
      <c r="F10276" s="17" t="n">
        <v>0</v>
      </c>
      <c r="G10276" s="16" t="n">
        <v>482.17</v>
      </c>
      <c r="I10276" s="1" t="str">
        <f aca="false">INDEX(Products!$C$2:$C$51,MATCH(C10276,Products!$A$2:$A$51,0))</f>
        <v>Books &amp; Stationery</v>
      </c>
      <c r="J10276" s="1" t="str">
        <f aca="false">INDEX(Orders!$E$2:$E$8001,MATCH(B10276,Orders!$A$2:$A$8001,0))</f>
        <v>Delivered</v>
      </c>
      <c r="K10276" s="1" t="str">
        <f aca="false">LEFT(INDEX(Orders!$C$2:$C$8001,MATCH(B10276,Orders!$A$2:$A$8001,0)),7)</f>
        <v>2025-05</v>
      </c>
    </row>
    <row r="10277" customFormat="false" ht="15" hidden="false" customHeight="true" outlineLevel="0" collapsed="false">
      <c r="A10277" s="1" t="s">
        <v>20747</v>
      </c>
      <c r="B10277" s="1" t="s">
        <v>7450</v>
      </c>
      <c r="C10277" s="1" t="s">
        <v>2007</v>
      </c>
      <c r="D10277" s="1" t="n">
        <v>2</v>
      </c>
      <c r="E10277" s="16" t="n">
        <v>750.27</v>
      </c>
      <c r="F10277" s="17" t="n">
        <v>0.2</v>
      </c>
      <c r="G10277" s="16" t="n">
        <v>1200.43</v>
      </c>
      <c r="I10277" s="1" t="str">
        <f aca="false">INDEX(Products!$C$2:$C$51,MATCH(C10277,Products!$A$2:$A$51,0))</f>
        <v>Books &amp; Stationery</v>
      </c>
      <c r="J10277" s="1" t="str">
        <f aca="false">INDEX(Orders!$E$2:$E$8001,MATCH(B10277,Orders!$A$2:$A$8001,0))</f>
        <v>Delivered</v>
      </c>
      <c r="K10277" s="1" t="str">
        <f aca="false">LEFT(INDEX(Orders!$C$2:$C$8001,MATCH(B10277,Orders!$A$2:$A$8001,0)),7)</f>
        <v>2025-11</v>
      </c>
    </row>
    <row r="10278" customFormat="false" ht="15" hidden="false" customHeight="true" outlineLevel="0" collapsed="false">
      <c r="A10278" s="1" t="s">
        <v>20748</v>
      </c>
      <c r="B10278" s="1" t="s">
        <v>7450</v>
      </c>
      <c r="C10278" s="1" t="s">
        <v>1977</v>
      </c>
      <c r="D10278" s="1" t="n">
        <v>1</v>
      </c>
      <c r="E10278" s="16" t="n">
        <v>2386.05</v>
      </c>
      <c r="F10278" s="17" t="n">
        <v>0.2</v>
      </c>
      <c r="G10278" s="16" t="n">
        <v>1908.84</v>
      </c>
      <c r="I10278" s="1" t="str">
        <f aca="false">INDEX(Products!$C$2:$C$51,MATCH(C10278,Products!$A$2:$A$51,0))</f>
        <v>Beauty &amp; Personal Care</v>
      </c>
      <c r="J10278" s="1" t="str">
        <f aca="false">INDEX(Orders!$E$2:$E$8001,MATCH(B10278,Orders!$A$2:$A$8001,0))</f>
        <v>Delivered</v>
      </c>
      <c r="K10278" s="1" t="str">
        <f aca="false">LEFT(INDEX(Orders!$C$2:$C$8001,MATCH(B10278,Orders!$A$2:$A$8001,0)),7)</f>
        <v>2025-11</v>
      </c>
    </row>
    <row r="10279" customFormat="false" ht="15" hidden="false" customHeight="true" outlineLevel="0" collapsed="false">
      <c r="A10279" s="1" t="s">
        <v>20749</v>
      </c>
      <c r="B10279" s="1" t="s">
        <v>7450</v>
      </c>
      <c r="C10279" s="1" t="s">
        <v>1979</v>
      </c>
      <c r="D10279" s="1" t="n">
        <v>1</v>
      </c>
      <c r="E10279" s="16" t="n">
        <v>623</v>
      </c>
      <c r="F10279" s="17" t="n">
        <v>0.05</v>
      </c>
      <c r="G10279" s="16" t="n">
        <v>591.85</v>
      </c>
      <c r="I10279" s="1" t="str">
        <f aca="false">INDEX(Products!$C$2:$C$51,MATCH(C10279,Products!$A$2:$A$51,0))</f>
        <v>Beauty &amp; Personal Care</v>
      </c>
      <c r="J10279" s="1" t="str">
        <f aca="false">INDEX(Orders!$E$2:$E$8001,MATCH(B10279,Orders!$A$2:$A$8001,0))</f>
        <v>Delivered</v>
      </c>
      <c r="K10279" s="1" t="str">
        <f aca="false">LEFT(INDEX(Orders!$C$2:$C$8001,MATCH(B10279,Orders!$A$2:$A$8001,0)),7)</f>
        <v>2025-11</v>
      </c>
    </row>
    <row r="10280" customFormat="false" ht="15" hidden="false" customHeight="true" outlineLevel="0" collapsed="false">
      <c r="A10280" s="1" t="s">
        <v>20750</v>
      </c>
      <c r="B10280" s="1" t="s">
        <v>7451</v>
      </c>
      <c r="C10280" s="1" t="s">
        <v>1993</v>
      </c>
      <c r="D10280" s="1" t="n">
        <v>1</v>
      </c>
      <c r="E10280" s="16" t="n">
        <v>3177.33</v>
      </c>
      <c r="F10280" s="17" t="n">
        <v>0.1</v>
      </c>
      <c r="G10280" s="16" t="n">
        <v>2859.6</v>
      </c>
      <c r="I10280" s="1" t="str">
        <f aca="false">INDEX(Products!$C$2:$C$51,MATCH(C10280,Products!$A$2:$A$51,0))</f>
        <v>Sports &amp; Fitness</v>
      </c>
      <c r="J10280" s="1" t="str">
        <f aca="false">INDEX(Orders!$E$2:$E$8001,MATCH(B10280,Orders!$A$2:$A$8001,0))</f>
        <v>Delivered</v>
      </c>
      <c r="K10280" s="1" t="str">
        <f aca="false">LEFT(INDEX(Orders!$C$2:$C$8001,MATCH(B10280,Orders!$A$2:$A$8001,0)),7)</f>
        <v>2025-04</v>
      </c>
    </row>
    <row r="10281" customFormat="false" ht="15" hidden="false" customHeight="true" outlineLevel="0" collapsed="false">
      <c r="A10281" s="1" t="s">
        <v>20751</v>
      </c>
      <c r="B10281" s="1" t="s">
        <v>7451</v>
      </c>
      <c r="C10281" s="1" t="s">
        <v>2000</v>
      </c>
      <c r="D10281" s="1" t="n">
        <v>1</v>
      </c>
      <c r="E10281" s="16" t="n">
        <v>425.08</v>
      </c>
      <c r="F10281" s="17" t="n">
        <v>0.15</v>
      </c>
      <c r="G10281" s="16" t="n">
        <v>361.32</v>
      </c>
      <c r="I10281" s="1" t="str">
        <f aca="false">INDEX(Products!$C$2:$C$51,MATCH(C10281,Products!$A$2:$A$51,0))</f>
        <v>Books &amp; Stationery</v>
      </c>
      <c r="J10281" s="1" t="str">
        <f aca="false">INDEX(Orders!$E$2:$E$8001,MATCH(B10281,Orders!$A$2:$A$8001,0))</f>
        <v>Delivered</v>
      </c>
      <c r="K10281" s="1" t="str">
        <f aca="false">LEFT(INDEX(Orders!$C$2:$C$8001,MATCH(B10281,Orders!$A$2:$A$8001,0)),7)</f>
        <v>2025-04</v>
      </c>
    </row>
    <row r="10282" customFormat="false" ht="15" hidden="false" customHeight="true" outlineLevel="0" collapsed="false">
      <c r="A10282" s="1" t="s">
        <v>20752</v>
      </c>
      <c r="B10282" s="1" t="s">
        <v>7451</v>
      </c>
      <c r="C10282" s="1" t="s">
        <v>1995</v>
      </c>
      <c r="D10282" s="1" t="n">
        <v>2</v>
      </c>
      <c r="E10282" s="16" t="n">
        <v>2914.27</v>
      </c>
      <c r="F10282" s="17" t="n">
        <v>0</v>
      </c>
      <c r="G10282" s="16" t="n">
        <v>5828.54</v>
      </c>
      <c r="I10282" s="1" t="str">
        <f aca="false">INDEX(Products!$C$2:$C$51,MATCH(C10282,Products!$A$2:$A$51,0))</f>
        <v>Sports &amp; Fitness</v>
      </c>
      <c r="J10282" s="1" t="str">
        <f aca="false">INDEX(Orders!$E$2:$E$8001,MATCH(B10282,Orders!$A$2:$A$8001,0))</f>
        <v>Delivered</v>
      </c>
      <c r="K10282" s="1" t="str">
        <f aca="false">LEFT(INDEX(Orders!$C$2:$C$8001,MATCH(B10282,Orders!$A$2:$A$8001,0)),7)</f>
        <v>2025-04</v>
      </c>
    </row>
    <row r="10283" customFormat="false" ht="15" hidden="false" customHeight="true" outlineLevel="0" collapsed="false">
      <c r="A10283" s="1" t="s">
        <v>20753</v>
      </c>
      <c r="B10283" s="1" t="s">
        <v>7452</v>
      </c>
      <c r="C10283" s="1" t="s">
        <v>1995</v>
      </c>
      <c r="D10283" s="1" t="n">
        <v>1</v>
      </c>
      <c r="E10283" s="16" t="n">
        <v>2914.27</v>
      </c>
      <c r="F10283" s="17" t="n">
        <v>0</v>
      </c>
      <c r="G10283" s="16" t="n">
        <v>2914.27</v>
      </c>
      <c r="I10283" s="1" t="str">
        <f aca="false">INDEX(Products!$C$2:$C$51,MATCH(C10283,Products!$A$2:$A$51,0))</f>
        <v>Sports &amp; Fitness</v>
      </c>
      <c r="J10283" s="1" t="str">
        <f aca="false">INDEX(Orders!$E$2:$E$8001,MATCH(B10283,Orders!$A$2:$A$8001,0))</f>
        <v>Delivered</v>
      </c>
      <c r="K10283" s="1" t="str">
        <f aca="false">LEFT(INDEX(Orders!$C$2:$C$8001,MATCH(B10283,Orders!$A$2:$A$8001,0)),7)</f>
        <v>2024-11</v>
      </c>
    </row>
    <row r="10284" customFormat="false" ht="15" hidden="false" customHeight="true" outlineLevel="0" collapsed="false">
      <c r="A10284" s="1" t="s">
        <v>20754</v>
      </c>
      <c r="B10284" s="1" t="s">
        <v>7452</v>
      </c>
      <c r="C10284" s="1" t="s">
        <v>2007</v>
      </c>
      <c r="D10284" s="1" t="n">
        <v>1</v>
      </c>
      <c r="E10284" s="16" t="n">
        <v>750.27</v>
      </c>
      <c r="F10284" s="17" t="n">
        <v>0.1</v>
      </c>
      <c r="G10284" s="16" t="n">
        <v>675.24</v>
      </c>
      <c r="I10284" s="1" t="str">
        <f aca="false">INDEX(Products!$C$2:$C$51,MATCH(C10284,Products!$A$2:$A$51,0))</f>
        <v>Books &amp; Stationery</v>
      </c>
      <c r="J10284" s="1" t="str">
        <f aca="false">INDEX(Orders!$E$2:$E$8001,MATCH(B10284,Orders!$A$2:$A$8001,0))</f>
        <v>Delivered</v>
      </c>
      <c r="K10284" s="1" t="str">
        <f aca="false">LEFT(INDEX(Orders!$C$2:$C$8001,MATCH(B10284,Orders!$A$2:$A$8001,0)),7)</f>
        <v>2024-11</v>
      </c>
    </row>
    <row r="10285" customFormat="false" ht="15" hidden="false" customHeight="true" outlineLevel="0" collapsed="false">
      <c r="A10285" s="1" t="s">
        <v>20755</v>
      </c>
      <c r="B10285" s="1" t="s">
        <v>7452</v>
      </c>
      <c r="C10285" s="1" t="s">
        <v>1990</v>
      </c>
      <c r="D10285" s="1" t="n">
        <v>1</v>
      </c>
      <c r="E10285" s="16" t="n">
        <v>5311.32</v>
      </c>
      <c r="F10285" s="17" t="n">
        <v>0</v>
      </c>
      <c r="G10285" s="16" t="n">
        <v>5311.32</v>
      </c>
      <c r="I10285" s="1" t="str">
        <f aca="false">INDEX(Products!$C$2:$C$51,MATCH(C10285,Products!$A$2:$A$51,0))</f>
        <v>Sports &amp; Fitness</v>
      </c>
      <c r="J10285" s="1" t="str">
        <f aca="false">INDEX(Orders!$E$2:$E$8001,MATCH(B10285,Orders!$A$2:$A$8001,0))</f>
        <v>Delivered</v>
      </c>
      <c r="K10285" s="1" t="str">
        <f aca="false">LEFT(INDEX(Orders!$C$2:$C$8001,MATCH(B10285,Orders!$A$2:$A$8001,0)),7)</f>
        <v>2024-11</v>
      </c>
    </row>
    <row r="10286" customFormat="false" ht="15" hidden="false" customHeight="true" outlineLevel="0" collapsed="false">
      <c r="A10286" s="1" t="s">
        <v>20756</v>
      </c>
      <c r="B10286" s="1" t="s">
        <v>7453</v>
      </c>
      <c r="C10286" s="1" t="s">
        <v>1976</v>
      </c>
      <c r="D10286" s="1" t="n">
        <v>1</v>
      </c>
      <c r="E10286" s="16" t="n">
        <v>1603.35</v>
      </c>
      <c r="F10286" s="17" t="n">
        <v>0.2</v>
      </c>
      <c r="G10286" s="16" t="n">
        <v>1282.68</v>
      </c>
      <c r="I10286" s="1" t="str">
        <f aca="false">INDEX(Products!$C$2:$C$51,MATCH(C10286,Products!$A$2:$A$51,0))</f>
        <v>Beauty &amp; Personal Care</v>
      </c>
      <c r="J10286" s="1" t="str">
        <f aca="false">INDEX(Orders!$E$2:$E$8001,MATCH(B10286,Orders!$A$2:$A$8001,0))</f>
        <v>Delivered</v>
      </c>
      <c r="K10286" s="1" t="str">
        <f aca="false">LEFT(INDEX(Orders!$C$2:$C$8001,MATCH(B10286,Orders!$A$2:$A$8001,0)),7)</f>
        <v>2024-10</v>
      </c>
    </row>
    <row r="10287" customFormat="false" ht="15" hidden="false" customHeight="true" outlineLevel="0" collapsed="false">
      <c r="A10287" s="1" t="s">
        <v>20757</v>
      </c>
      <c r="B10287" s="1" t="s">
        <v>7453</v>
      </c>
      <c r="C10287" s="1" t="s">
        <v>1975</v>
      </c>
      <c r="D10287" s="1" t="n">
        <v>1</v>
      </c>
      <c r="E10287" s="16" t="n">
        <v>862.99</v>
      </c>
      <c r="F10287" s="17" t="n">
        <v>0</v>
      </c>
      <c r="G10287" s="16" t="n">
        <v>862.99</v>
      </c>
      <c r="I10287" s="1" t="str">
        <f aca="false">INDEX(Products!$C$2:$C$51,MATCH(C10287,Products!$A$2:$A$51,0))</f>
        <v>Beauty &amp; Personal Care</v>
      </c>
      <c r="J10287" s="1" t="str">
        <f aca="false">INDEX(Orders!$E$2:$E$8001,MATCH(B10287,Orders!$A$2:$A$8001,0))</f>
        <v>Delivered</v>
      </c>
      <c r="K10287" s="1" t="str">
        <f aca="false">LEFT(INDEX(Orders!$C$2:$C$8001,MATCH(B10287,Orders!$A$2:$A$8001,0)),7)</f>
        <v>2024-10</v>
      </c>
    </row>
    <row r="10288" customFormat="false" ht="15" hidden="false" customHeight="true" outlineLevel="0" collapsed="false">
      <c r="A10288" s="1" t="s">
        <v>20758</v>
      </c>
      <c r="B10288" s="1" t="s">
        <v>7453</v>
      </c>
      <c r="C10288" s="1" t="s">
        <v>1941</v>
      </c>
      <c r="D10288" s="1" t="n">
        <v>1</v>
      </c>
      <c r="E10288" s="16" t="n">
        <v>2757.65</v>
      </c>
      <c r="F10288" s="17" t="n">
        <v>0</v>
      </c>
      <c r="G10288" s="16" t="n">
        <v>2757.65</v>
      </c>
      <c r="I10288" s="1" t="str">
        <f aca="false">INDEX(Products!$C$2:$C$51,MATCH(C10288,Products!$A$2:$A$51,0))</f>
        <v>Fashion</v>
      </c>
      <c r="J10288" s="1" t="str">
        <f aca="false">INDEX(Orders!$E$2:$E$8001,MATCH(B10288,Orders!$A$2:$A$8001,0))</f>
        <v>Delivered</v>
      </c>
      <c r="K10288" s="1" t="str">
        <f aca="false">LEFT(INDEX(Orders!$C$2:$C$8001,MATCH(B10288,Orders!$A$2:$A$8001,0)),7)</f>
        <v>2024-10</v>
      </c>
    </row>
    <row r="10289" customFormat="false" ht="15" hidden="false" customHeight="true" outlineLevel="0" collapsed="false">
      <c r="A10289" s="1" t="s">
        <v>20759</v>
      </c>
      <c r="B10289" s="1" t="s">
        <v>7454</v>
      </c>
      <c r="C10289" s="1" t="s">
        <v>1953</v>
      </c>
      <c r="D10289" s="1" t="n">
        <v>1</v>
      </c>
      <c r="E10289" s="16" t="n">
        <v>4914.12</v>
      </c>
      <c r="F10289" s="17" t="n">
        <v>0</v>
      </c>
      <c r="G10289" s="16" t="n">
        <v>4914.12</v>
      </c>
      <c r="I10289" s="1" t="str">
        <f aca="false">INDEX(Products!$C$2:$C$51,MATCH(C10289,Products!$A$2:$A$51,0))</f>
        <v>Fashion</v>
      </c>
      <c r="J10289" s="1" t="str">
        <f aca="false">INDEX(Orders!$E$2:$E$8001,MATCH(B10289,Orders!$A$2:$A$8001,0))</f>
        <v>Delivered</v>
      </c>
      <c r="K10289" s="1" t="str">
        <f aca="false">LEFT(INDEX(Orders!$C$2:$C$8001,MATCH(B10289,Orders!$A$2:$A$8001,0)),7)</f>
        <v>2025-08</v>
      </c>
    </row>
    <row r="10290" customFormat="false" ht="15" hidden="false" customHeight="true" outlineLevel="0" collapsed="false">
      <c r="A10290" s="1" t="s">
        <v>20760</v>
      </c>
      <c r="B10290" s="1" t="s">
        <v>7455</v>
      </c>
      <c r="C10290" s="1" t="s">
        <v>1969</v>
      </c>
      <c r="D10290" s="1" t="n">
        <v>1</v>
      </c>
      <c r="E10290" s="16" t="n">
        <v>9171.98</v>
      </c>
      <c r="F10290" s="17" t="n">
        <v>0.1</v>
      </c>
      <c r="G10290" s="16" t="n">
        <v>8254.78</v>
      </c>
      <c r="I10290" s="1" t="str">
        <f aca="false">INDEX(Products!$C$2:$C$51,MATCH(C10290,Products!$A$2:$A$51,0))</f>
        <v>Home &amp; Kitchen</v>
      </c>
      <c r="J10290" s="1" t="str">
        <f aca="false">INDEX(Orders!$E$2:$E$8001,MATCH(B10290,Orders!$A$2:$A$8001,0))</f>
        <v>Delivered</v>
      </c>
      <c r="K10290" s="1" t="str">
        <f aca="false">LEFT(INDEX(Orders!$C$2:$C$8001,MATCH(B10290,Orders!$A$2:$A$8001,0)),7)</f>
        <v>2025-09</v>
      </c>
    </row>
    <row r="10291" customFormat="false" ht="15" hidden="false" customHeight="true" outlineLevel="0" collapsed="false">
      <c r="A10291" s="1" t="s">
        <v>20761</v>
      </c>
      <c r="B10291" s="1" t="s">
        <v>7455</v>
      </c>
      <c r="C10291" s="1" t="s">
        <v>1941</v>
      </c>
      <c r="D10291" s="1" t="n">
        <v>1</v>
      </c>
      <c r="E10291" s="16" t="n">
        <v>2757.65</v>
      </c>
      <c r="F10291" s="17" t="n">
        <v>0.05</v>
      </c>
      <c r="G10291" s="16" t="n">
        <v>2619.77</v>
      </c>
      <c r="I10291" s="1" t="str">
        <f aca="false">INDEX(Products!$C$2:$C$51,MATCH(C10291,Products!$A$2:$A$51,0))</f>
        <v>Fashion</v>
      </c>
      <c r="J10291" s="1" t="str">
        <f aca="false">INDEX(Orders!$E$2:$E$8001,MATCH(B10291,Orders!$A$2:$A$8001,0))</f>
        <v>Delivered</v>
      </c>
      <c r="K10291" s="1" t="str">
        <f aca="false">LEFT(INDEX(Orders!$C$2:$C$8001,MATCH(B10291,Orders!$A$2:$A$8001,0)),7)</f>
        <v>2025-09</v>
      </c>
    </row>
    <row r="10292" customFormat="false" ht="15" hidden="false" customHeight="true" outlineLevel="0" collapsed="false">
      <c r="A10292" s="1" t="s">
        <v>20762</v>
      </c>
      <c r="B10292" s="1" t="s">
        <v>7455</v>
      </c>
      <c r="C10292" s="1" t="s">
        <v>1930</v>
      </c>
      <c r="D10292" s="1" t="n">
        <v>1</v>
      </c>
      <c r="E10292" s="16" t="n">
        <v>2398.35</v>
      </c>
      <c r="F10292" s="17" t="n">
        <v>0</v>
      </c>
      <c r="G10292" s="16" t="n">
        <v>2398.35</v>
      </c>
      <c r="I10292" s="1" t="str">
        <f aca="false">INDEX(Products!$C$2:$C$51,MATCH(C10292,Products!$A$2:$A$51,0))</f>
        <v>Electronics</v>
      </c>
      <c r="J10292" s="1" t="str">
        <f aca="false">INDEX(Orders!$E$2:$E$8001,MATCH(B10292,Orders!$A$2:$A$8001,0))</f>
        <v>Delivered</v>
      </c>
      <c r="K10292" s="1" t="str">
        <f aca="false">LEFT(INDEX(Orders!$C$2:$C$8001,MATCH(B10292,Orders!$A$2:$A$8001,0)),7)</f>
        <v>2025-09</v>
      </c>
    </row>
    <row r="10293" customFormat="false" ht="15" hidden="false" customHeight="true" outlineLevel="0" collapsed="false">
      <c r="A10293" s="1" t="s">
        <v>20763</v>
      </c>
      <c r="B10293" s="1" t="s">
        <v>7456</v>
      </c>
      <c r="C10293" s="1" t="s">
        <v>2006</v>
      </c>
      <c r="D10293" s="1" t="n">
        <v>1</v>
      </c>
      <c r="E10293" s="16" t="n">
        <v>482.17</v>
      </c>
      <c r="F10293" s="17" t="n">
        <v>0</v>
      </c>
      <c r="G10293" s="16" t="n">
        <v>482.17</v>
      </c>
      <c r="I10293" s="1" t="str">
        <f aca="false">INDEX(Products!$C$2:$C$51,MATCH(C10293,Products!$A$2:$A$51,0))</f>
        <v>Books &amp; Stationery</v>
      </c>
      <c r="J10293" s="1" t="str">
        <f aca="false">INDEX(Orders!$E$2:$E$8001,MATCH(B10293,Orders!$A$2:$A$8001,0))</f>
        <v>Delivered</v>
      </c>
      <c r="K10293" s="1" t="str">
        <f aca="false">LEFT(INDEX(Orders!$C$2:$C$8001,MATCH(B10293,Orders!$A$2:$A$8001,0)),7)</f>
        <v>2025-07</v>
      </c>
    </row>
    <row r="10294" customFormat="false" ht="15" hidden="false" customHeight="true" outlineLevel="0" collapsed="false">
      <c r="A10294" s="1" t="s">
        <v>20764</v>
      </c>
      <c r="B10294" s="1" t="s">
        <v>7457</v>
      </c>
      <c r="C10294" s="1" t="s">
        <v>1930</v>
      </c>
      <c r="D10294" s="1" t="n">
        <v>1</v>
      </c>
      <c r="E10294" s="16" t="n">
        <v>2398.35</v>
      </c>
      <c r="F10294" s="17" t="n">
        <v>0.2</v>
      </c>
      <c r="G10294" s="16" t="n">
        <v>1918.68</v>
      </c>
      <c r="I10294" s="1" t="str">
        <f aca="false">INDEX(Products!$C$2:$C$51,MATCH(C10294,Products!$A$2:$A$51,0))</f>
        <v>Electronics</v>
      </c>
      <c r="J10294" s="1" t="str">
        <f aca="false">INDEX(Orders!$E$2:$E$8001,MATCH(B10294,Orders!$A$2:$A$8001,0))</f>
        <v>Delivered</v>
      </c>
      <c r="K10294" s="1" t="str">
        <f aca="false">LEFT(INDEX(Orders!$C$2:$C$8001,MATCH(B10294,Orders!$A$2:$A$8001,0)),7)</f>
        <v>2025-04</v>
      </c>
    </row>
    <row r="10295" customFormat="false" ht="15" hidden="false" customHeight="true" outlineLevel="0" collapsed="false">
      <c r="A10295" s="1" t="s">
        <v>20765</v>
      </c>
      <c r="B10295" s="1" t="s">
        <v>7457</v>
      </c>
      <c r="C10295" s="1" t="s">
        <v>1937</v>
      </c>
      <c r="D10295" s="1" t="n">
        <v>1</v>
      </c>
      <c r="E10295" s="16" t="n">
        <v>1364.75</v>
      </c>
      <c r="F10295" s="17" t="n">
        <v>0</v>
      </c>
      <c r="G10295" s="16" t="n">
        <v>1364.75</v>
      </c>
      <c r="I10295" s="1" t="str">
        <f aca="false">INDEX(Products!$C$2:$C$51,MATCH(C10295,Products!$A$2:$A$51,0))</f>
        <v>Fashion</v>
      </c>
      <c r="J10295" s="1" t="str">
        <f aca="false">INDEX(Orders!$E$2:$E$8001,MATCH(B10295,Orders!$A$2:$A$8001,0))</f>
        <v>Delivered</v>
      </c>
      <c r="K10295" s="1" t="str">
        <f aca="false">LEFT(INDEX(Orders!$C$2:$C$8001,MATCH(B10295,Orders!$A$2:$A$8001,0)),7)</f>
        <v>2025-04</v>
      </c>
    </row>
    <row r="10296" customFormat="false" ht="15" hidden="false" customHeight="true" outlineLevel="0" collapsed="false">
      <c r="A10296" s="1" t="s">
        <v>20766</v>
      </c>
      <c r="B10296" s="1" t="s">
        <v>7458</v>
      </c>
      <c r="C10296" s="1" t="s">
        <v>1930</v>
      </c>
      <c r="D10296" s="1" t="n">
        <v>1</v>
      </c>
      <c r="E10296" s="16" t="n">
        <v>2398.35</v>
      </c>
      <c r="F10296" s="17" t="n">
        <v>0.05</v>
      </c>
      <c r="G10296" s="16" t="n">
        <v>2278.43</v>
      </c>
      <c r="I10296" s="1" t="str">
        <f aca="false">INDEX(Products!$C$2:$C$51,MATCH(C10296,Products!$A$2:$A$51,0))</f>
        <v>Electronics</v>
      </c>
      <c r="J10296" s="1" t="str">
        <f aca="false">INDEX(Orders!$E$2:$E$8001,MATCH(B10296,Orders!$A$2:$A$8001,0))</f>
        <v>Delivered</v>
      </c>
      <c r="K10296" s="1" t="str">
        <f aca="false">LEFT(INDEX(Orders!$C$2:$C$8001,MATCH(B10296,Orders!$A$2:$A$8001,0)),7)</f>
        <v>2024-10</v>
      </c>
    </row>
    <row r="10297" customFormat="false" ht="15" hidden="false" customHeight="true" outlineLevel="0" collapsed="false">
      <c r="A10297" s="1" t="s">
        <v>20767</v>
      </c>
      <c r="B10297" s="1" t="s">
        <v>7459</v>
      </c>
      <c r="C10297" s="1" t="s">
        <v>2006</v>
      </c>
      <c r="D10297" s="1" t="n">
        <v>1</v>
      </c>
      <c r="E10297" s="16" t="n">
        <v>482.17</v>
      </c>
      <c r="F10297" s="17" t="n">
        <v>0.1</v>
      </c>
      <c r="G10297" s="16" t="n">
        <v>433.95</v>
      </c>
      <c r="I10297" s="1" t="str">
        <f aca="false">INDEX(Products!$C$2:$C$51,MATCH(C10297,Products!$A$2:$A$51,0))</f>
        <v>Books &amp; Stationery</v>
      </c>
      <c r="J10297" s="1" t="str">
        <f aca="false">INDEX(Orders!$E$2:$E$8001,MATCH(B10297,Orders!$A$2:$A$8001,0))</f>
        <v>Returned</v>
      </c>
      <c r="K10297" s="1" t="str">
        <f aca="false">LEFT(INDEX(Orders!$C$2:$C$8001,MATCH(B10297,Orders!$A$2:$A$8001,0)),7)</f>
        <v>2025-06</v>
      </c>
    </row>
    <row r="10298" customFormat="false" ht="15" hidden="false" customHeight="true" outlineLevel="0" collapsed="false">
      <c r="A10298" s="1" t="s">
        <v>20768</v>
      </c>
      <c r="B10298" s="1" t="s">
        <v>7459</v>
      </c>
      <c r="C10298" s="1" t="s">
        <v>1953</v>
      </c>
      <c r="D10298" s="1" t="n">
        <v>1</v>
      </c>
      <c r="E10298" s="16" t="n">
        <v>4914.12</v>
      </c>
      <c r="F10298" s="17" t="n">
        <v>0</v>
      </c>
      <c r="G10298" s="16" t="n">
        <v>4914.12</v>
      </c>
      <c r="I10298" s="1" t="str">
        <f aca="false">INDEX(Products!$C$2:$C$51,MATCH(C10298,Products!$A$2:$A$51,0))</f>
        <v>Fashion</v>
      </c>
      <c r="J10298" s="1" t="str">
        <f aca="false">INDEX(Orders!$E$2:$E$8001,MATCH(B10298,Orders!$A$2:$A$8001,0))</f>
        <v>Returned</v>
      </c>
      <c r="K10298" s="1" t="str">
        <f aca="false">LEFT(INDEX(Orders!$C$2:$C$8001,MATCH(B10298,Orders!$A$2:$A$8001,0)),7)</f>
        <v>2025-06</v>
      </c>
    </row>
    <row r="10299" customFormat="false" ht="15" hidden="false" customHeight="true" outlineLevel="0" collapsed="false">
      <c r="A10299" s="1" t="s">
        <v>20769</v>
      </c>
      <c r="B10299" s="1" t="s">
        <v>7460</v>
      </c>
      <c r="C10299" s="1" t="s">
        <v>1940</v>
      </c>
      <c r="D10299" s="1" t="n">
        <v>3</v>
      </c>
      <c r="E10299" s="16" t="n">
        <v>2374.52</v>
      </c>
      <c r="F10299" s="17" t="n">
        <v>0.1</v>
      </c>
      <c r="G10299" s="16" t="n">
        <v>6411.2</v>
      </c>
      <c r="I10299" s="1" t="str">
        <f aca="false">INDEX(Products!$C$2:$C$51,MATCH(C10299,Products!$A$2:$A$51,0))</f>
        <v>Fashion</v>
      </c>
      <c r="J10299" s="1" t="str">
        <f aca="false">INDEX(Orders!$E$2:$E$8001,MATCH(B10299,Orders!$A$2:$A$8001,0))</f>
        <v>Returned</v>
      </c>
      <c r="K10299" s="1" t="str">
        <f aca="false">LEFT(INDEX(Orders!$C$2:$C$8001,MATCH(B10299,Orders!$A$2:$A$8001,0)),7)</f>
        <v>2024-09</v>
      </c>
    </row>
    <row r="10300" customFormat="false" ht="15" hidden="false" customHeight="true" outlineLevel="0" collapsed="false">
      <c r="A10300" s="1" t="s">
        <v>20770</v>
      </c>
      <c r="B10300" s="1" t="s">
        <v>7461</v>
      </c>
      <c r="C10300" s="1" t="s">
        <v>1997</v>
      </c>
      <c r="D10300" s="1" t="n">
        <v>1</v>
      </c>
      <c r="E10300" s="16" t="n">
        <v>311.15</v>
      </c>
      <c r="F10300" s="17" t="n">
        <v>0.05</v>
      </c>
      <c r="G10300" s="16" t="n">
        <v>295.59</v>
      </c>
      <c r="I10300" s="1" t="str">
        <f aca="false">INDEX(Products!$C$2:$C$51,MATCH(C10300,Products!$A$2:$A$51,0))</f>
        <v>Sports &amp; Fitness</v>
      </c>
      <c r="J10300" s="1" t="str">
        <f aca="false">INDEX(Orders!$E$2:$E$8001,MATCH(B10300,Orders!$A$2:$A$8001,0))</f>
        <v>Delivered</v>
      </c>
      <c r="K10300" s="1" t="str">
        <f aca="false">LEFT(INDEX(Orders!$C$2:$C$8001,MATCH(B10300,Orders!$A$2:$A$8001,0)),7)</f>
        <v>2025-07</v>
      </c>
    </row>
    <row r="10301" customFormat="false" ht="15" hidden="false" customHeight="true" outlineLevel="0" collapsed="false">
      <c r="A10301" s="1" t="s">
        <v>20771</v>
      </c>
      <c r="B10301" s="1" t="s">
        <v>7461</v>
      </c>
      <c r="C10301" s="1" t="s">
        <v>2006</v>
      </c>
      <c r="D10301" s="1" t="n">
        <v>1</v>
      </c>
      <c r="E10301" s="16" t="n">
        <v>482.17</v>
      </c>
      <c r="F10301" s="17" t="n">
        <v>0</v>
      </c>
      <c r="G10301" s="16" t="n">
        <v>482.17</v>
      </c>
      <c r="I10301" s="1" t="str">
        <f aca="false">INDEX(Products!$C$2:$C$51,MATCH(C10301,Products!$A$2:$A$51,0))</f>
        <v>Books &amp; Stationery</v>
      </c>
      <c r="J10301" s="1" t="str">
        <f aca="false">INDEX(Orders!$E$2:$E$8001,MATCH(B10301,Orders!$A$2:$A$8001,0))</f>
        <v>Delivered</v>
      </c>
      <c r="K10301" s="1" t="str">
        <f aca="false">LEFT(INDEX(Orders!$C$2:$C$8001,MATCH(B10301,Orders!$A$2:$A$8001,0)),7)</f>
        <v>2025-07</v>
      </c>
    </row>
    <row r="10302" customFormat="false" ht="15" hidden="false" customHeight="true" outlineLevel="0" collapsed="false">
      <c r="A10302" s="1" t="s">
        <v>20772</v>
      </c>
      <c r="B10302" s="1" t="s">
        <v>7462</v>
      </c>
      <c r="C10302" s="1" t="s">
        <v>1990</v>
      </c>
      <c r="D10302" s="1" t="n">
        <v>1</v>
      </c>
      <c r="E10302" s="16" t="n">
        <v>5311.32</v>
      </c>
      <c r="F10302" s="17" t="n">
        <v>0</v>
      </c>
      <c r="G10302" s="16" t="n">
        <v>5311.32</v>
      </c>
      <c r="I10302" s="1" t="str">
        <f aca="false">INDEX(Products!$C$2:$C$51,MATCH(C10302,Products!$A$2:$A$51,0))</f>
        <v>Sports &amp; Fitness</v>
      </c>
      <c r="J10302" s="1" t="str">
        <f aca="false">INDEX(Orders!$E$2:$E$8001,MATCH(B10302,Orders!$A$2:$A$8001,0))</f>
        <v>Delivered</v>
      </c>
      <c r="K10302" s="1" t="str">
        <f aca="false">LEFT(INDEX(Orders!$C$2:$C$8001,MATCH(B10302,Orders!$A$2:$A$8001,0)),7)</f>
        <v>2025-06</v>
      </c>
    </row>
    <row r="10303" customFormat="false" ht="15" hidden="false" customHeight="true" outlineLevel="0" collapsed="false">
      <c r="A10303" s="1" t="s">
        <v>20773</v>
      </c>
      <c r="B10303" s="1" t="s">
        <v>7463</v>
      </c>
      <c r="C10303" s="1" t="s">
        <v>2006</v>
      </c>
      <c r="D10303" s="1" t="n">
        <v>1</v>
      </c>
      <c r="E10303" s="16" t="n">
        <v>482.17</v>
      </c>
      <c r="F10303" s="17" t="n">
        <v>0</v>
      </c>
      <c r="G10303" s="16" t="n">
        <v>482.17</v>
      </c>
      <c r="I10303" s="1" t="str">
        <f aca="false">INDEX(Products!$C$2:$C$51,MATCH(C10303,Products!$A$2:$A$51,0))</f>
        <v>Books &amp; Stationery</v>
      </c>
      <c r="J10303" s="1" t="str">
        <f aca="false">INDEX(Orders!$E$2:$E$8001,MATCH(B10303,Orders!$A$2:$A$8001,0))</f>
        <v>Delivered</v>
      </c>
      <c r="K10303" s="1" t="str">
        <f aca="false">LEFT(INDEX(Orders!$C$2:$C$8001,MATCH(B10303,Orders!$A$2:$A$8001,0)),7)</f>
        <v>2024-09</v>
      </c>
    </row>
    <row r="10304" customFormat="false" ht="15" hidden="false" customHeight="true" outlineLevel="0" collapsed="false">
      <c r="A10304" s="1" t="s">
        <v>20774</v>
      </c>
      <c r="B10304" s="1" t="s">
        <v>7463</v>
      </c>
      <c r="C10304" s="1" t="s">
        <v>2007</v>
      </c>
      <c r="D10304" s="1" t="n">
        <v>1</v>
      </c>
      <c r="E10304" s="16" t="n">
        <v>750.27</v>
      </c>
      <c r="F10304" s="17" t="n">
        <v>0.15</v>
      </c>
      <c r="G10304" s="16" t="n">
        <v>637.73</v>
      </c>
      <c r="I10304" s="1" t="str">
        <f aca="false">INDEX(Products!$C$2:$C$51,MATCH(C10304,Products!$A$2:$A$51,0))</f>
        <v>Books &amp; Stationery</v>
      </c>
      <c r="J10304" s="1" t="str">
        <f aca="false">INDEX(Orders!$E$2:$E$8001,MATCH(B10304,Orders!$A$2:$A$8001,0))</f>
        <v>Delivered</v>
      </c>
      <c r="K10304" s="1" t="str">
        <f aca="false">LEFT(INDEX(Orders!$C$2:$C$8001,MATCH(B10304,Orders!$A$2:$A$8001,0)),7)</f>
        <v>2024-09</v>
      </c>
    </row>
    <row r="10305" customFormat="false" ht="15" hidden="false" customHeight="true" outlineLevel="0" collapsed="false">
      <c r="A10305" s="1" t="s">
        <v>20775</v>
      </c>
      <c r="B10305" s="1" t="s">
        <v>7464</v>
      </c>
      <c r="C10305" s="1" t="s">
        <v>1976</v>
      </c>
      <c r="D10305" s="1" t="n">
        <v>2</v>
      </c>
      <c r="E10305" s="16" t="n">
        <v>1603.35</v>
      </c>
      <c r="F10305" s="17" t="n">
        <v>0.05</v>
      </c>
      <c r="G10305" s="16" t="n">
        <v>3046.36</v>
      </c>
      <c r="I10305" s="1" t="str">
        <f aca="false">INDEX(Products!$C$2:$C$51,MATCH(C10305,Products!$A$2:$A$51,0))</f>
        <v>Beauty &amp; Personal Care</v>
      </c>
      <c r="J10305" s="1" t="str">
        <f aca="false">INDEX(Orders!$E$2:$E$8001,MATCH(B10305,Orders!$A$2:$A$8001,0))</f>
        <v>Delivered</v>
      </c>
      <c r="K10305" s="1" t="str">
        <f aca="false">LEFT(INDEX(Orders!$C$2:$C$8001,MATCH(B10305,Orders!$A$2:$A$8001,0)),7)</f>
        <v>2025-10</v>
      </c>
    </row>
    <row r="10306" customFormat="false" ht="15" hidden="false" customHeight="true" outlineLevel="0" collapsed="false">
      <c r="A10306" s="1" t="s">
        <v>20776</v>
      </c>
      <c r="B10306" s="1" t="s">
        <v>7464</v>
      </c>
      <c r="C10306" s="1" t="s">
        <v>1940</v>
      </c>
      <c r="D10306" s="1" t="n">
        <v>2</v>
      </c>
      <c r="E10306" s="16" t="n">
        <v>2374.52</v>
      </c>
      <c r="F10306" s="17" t="n">
        <v>0</v>
      </c>
      <c r="G10306" s="16" t="n">
        <v>4749.04</v>
      </c>
      <c r="I10306" s="1" t="str">
        <f aca="false">INDEX(Products!$C$2:$C$51,MATCH(C10306,Products!$A$2:$A$51,0))</f>
        <v>Fashion</v>
      </c>
      <c r="J10306" s="1" t="str">
        <f aca="false">INDEX(Orders!$E$2:$E$8001,MATCH(B10306,Orders!$A$2:$A$8001,0))</f>
        <v>Delivered</v>
      </c>
      <c r="K10306" s="1" t="str">
        <f aca="false">LEFT(INDEX(Orders!$C$2:$C$8001,MATCH(B10306,Orders!$A$2:$A$8001,0)),7)</f>
        <v>2025-10</v>
      </c>
    </row>
    <row r="10307" customFormat="false" ht="15" hidden="false" customHeight="true" outlineLevel="0" collapsed="false">
      <c r="A10307" s="1" t="s">
        <v>20777</v>
      </c>
      <c r="B10307" s="1" t="s">
        <v>7464</v>
      </c>
      <c r="C10307" s="1" t="s">
        <v>2006</v>
      </c>
      <c r="D10307" s="1" t="n">
        <v>1</v>
      </c>
      <c r="E10307" s="16" t="n">
        <v>482.17</v>
      </c>
      <c r="F10307" s="17" t="n">
        <v>0.1</v>
      </c>
      <c r="G10307" s="16" t="n">
        <v>433.95</v>
      </c>
      <c r="I10307" s="1" t="str">
        <f aca="false">INDEX(Products!$C$2:$C$51,MATCH(C10307,Products!$A$2:$A$51,0))</f>
        <v>Books &amp; Stationery</v>
      </c>
      <c r="J10307" s="1" t="str">
        <f aca="false">INDEX(Orders!$E$2:$E$8001,MATCH(B10307,Orders!$A$2:$A$8001,0))</f>
        <v>Delivered</v>
      </c>
      <c r="K10307" s="1" t="str">
        <f aca="false">LEFT(INDEX(Orders!$C$2:$C$8001,MATCH(B10307,Orders!$A$2:$A$8001,0)),7)</f>
        <v>2025-10</v>
      </c>
    </row>
    <row r="10308" customFormat="false" ht="15" hidden="false" customHeight="true" outlineLevel="0" collapsed="false">
      <c r="A10308" s="1" t="s">
        <v>20778</v>
      </c>
      <c r="B10308" s="1" t="s">
        <v>7465</v>
      </c>
      <c r="C10308" s="1" t="s">
        <v>2006</v>
      </c>
      <c r="D10308" s="1" t="n">
        <v>1</v>
      </c>
      <c r="E10308" s="16" t="n">
        <v>482.17</v>
      </c>
      <c r="F10308" s="17" t="n">
        <v>0.2</v>
      </c>
      <c r="G10308" s="16" t="n">
        <v>385.74</v>
      </c>
      <c r="I10308" s="1" t="str">
        <f aca="false">INDEX(Products!$C$2:$C$51,MATCH(C10308,Products!$A$2:$A$51,0))</f>
        <v>Books &amp; Stationery</v>
      </c>
      <c r="J10308" s="1" t="str">
        <f aca="false">INDEX(Orders!$E$2:$E$8001,MATCH(B10308,Orders!$A$2:$A$8001,0))</f>
        <v>Delivered</v>
      </c>
      <c r="K10308" s="1" t="str">
        <f aca="false">LEFT(INDEX(Orders!$C$2:$C$8001,MATCH(B10308,Orders!$A$2:$A$8001,0)),7)</f>
        <v>2025-10</v>
      </c>
    </row>
    <row r="10309" customFormat="false" ht="15" hidden="false" customHeight="true" outlineLevel="0" collapsed="false">
      <c r="A10309" s="1" t="s">
        <v>20779</v>
      </c>
      <c r="B10309" s="1" t="s">
        <v>7465</v>
      </c>
      <c r="C10309" s="1" t="s">
        <v>1940</v>
      </c>
      <c r="D10309" s="1" t="n">
        <v>1</v>
      </c>
      <c r="E10309" s="16" t="n">
        <v>2374.52</v>
      </c>
      <c r="F10309" s="17" t="n">
        <v>0.05</v>
      </c>
      <c r="G10309" s="16" t="n">
        <v>2255.79</v>
      </c>
      <c r="I10309" s="1" t="str">
        <f aca="false">INDEX(Products!$C$2:$C$51,MATCH(C10309,Products!$A$2:$A$51,0))</f>
        <v>Fashion</v>
      </c>
      <c r="J10309" s="1" t="str">
        <f aca="false">INDEX(Orders!$E$2:$E$8001,MATCH(B10309,Orders!$A$2:$A$8001,0))</f>
        <v>Delivered</v>
      </c>
      <c r="K10309" s="1" t="str">
        <f aca="false">LEFT(INDEX(Orders!$C$2:$C$8001,MATCH(B10309,Orders!$A$2:$A$8001,0)),7)</f>
        <v>2025-10</v>
      </c>
    </row>
    <row r="10310" customFormat="false" ht="15" hidden="false" customHeight="true" outlineLevel="0" collapsed="false">
      <c r="A10310" s="1" t="s">
        <v>20780</v>
      </c>
      <c r="B10310" s="1" t="s">
        <v>7465</v>
      </c>
      <c r="C10310" s="1" t="s">
        <v>1997</v>
      </c>
      <c r="D10310" s="1" t="n">
        <v>1</v>
      </c>
      <c r="E10310" s="16" t="n">
        <v>311.15</v>
      </c>
      <c r="F10310" s="17" t="n">
        <v>0</v>
      </c>
      <c r="G10310" s="16" t="n">
        <v>311.15</v>
      </c>
      <c r="I10310" s="1" t="str">
        <f aca="false">INDEX(Products!$C$2:$C$51,MATCH(C10310,Products!$A$2:$A$51,0))</f>
        <v>Sports &amp; Fitness</v>
      </c>
      <c r="J10310" s="1" t="str">
        <f aca="false">INDEX(Orders!$E$2:$E$8001,MATCH(B10310,Orders!$A$2:$A$8001,0))</f>
        <v>Delivered</v>
      </c>
      <c r="K10310" s="1" t="str">
        <f aca="false">LEFT(INDEX(Orders!$C$2:$C$8001,MATCH(B10310,Orders!$A$2:$A$8001,0)),7)</f>
        <v>2025-10</v>
      </c>
    </row>
    <row r="10311" customFormat="false" ht="15" hidden="false" customHeight="true" outlineLevel="0" collapsed="false">
      <c r="A10311" s="1" t="s">
        <v>20781</v>
      </c>
      <c r="B10311" s="1" t="s">
        <v>7466</v>
      </c>
      <c r="C10311" s="1" t="s">
        <v>1977</v>
      </c>
      <c r="D10311" s="1" t="n">
        <v>1</v>
      </c>
      <c r="E10311" s="16" t="n">
        <v>2386.05</v>
      </c>
      <c r="F10311" s="17" t="n">
        <v>0.1</v>
      </c>
      <c r="G10311" s="16" t="n">
        <v>2147.45</v>
      </c>
      <c r="I10311" s="1" t="str">
        <f aca="false">INDEX(Products!$C$2:$C$51,MATCH(C10311,Products!$A$2:$A$51,0))</f>
        <v>Beauty &amp; Personal Care</v>
      </c>
      <c r="J10311" s="1" t="str">
        <f aca="false">INDEX(Orders!$E$2:$E$8001,MATCH(B10311,Orders!$A$2:$A$8001,0))</f>
        <v>Delivered</v>
      </c>
      <c r="K10311" s="1" t="str">
        <f aca="false">LEFT(INDEX(Orders!$C$2:$C$8001,MATCH(B10311,Orders!$A$2:$A$8001,0)),7)</f>
        <v>2025-09</v>
      </c>
    </row>
    <row r="10312" customFormat="false" ht="15" hidden="false" customHeight="true" outlineLevel="0" collapsed="false">
      <c r="A10312" s="1" t="s">
        <v>20782</v>
      </c>
      <c r="B10312" s="1" t="s">
        <v>7467</v>
      </c>
      <c r="C10312" s="1" t="s">
        <v>1941</v>
      </c>
      <c r="D10312" s="1" t="n">
        <v>1</v>
      </c>
      <c r="E10312" s="16" t="n">
        <v>2757.65</v>
      </c>
      <c r="F10312" s="17" t="n">
        <v>0.2</v>
      </c>
      <c r="G10312" s="16" t="n">
        <v>2206.12</v>
      </c>
      <c r="I10312" s="1" t="str">
        <f aca="false">INDEX(Products!$C$2:$C$51,MATCH(C10312,Products!$A$2:$A$51,0))</f>
        <v>Fashion</v>
      </c>
      <c r="J10312" s="1" t="str">
        <f aca="false">INDEX(Orders!$E$2:$E$8001,MATCH(B10312,Orders!$A$2:$A$8001,0))</f>
        <v>Delivered</v>
      </c>
      <c r="K10312" s="1" t="str">
        <f aca="false">LEFT(INDEX(Orders!$C$2:$C$8001,MATCH(B10312,Orders!$A$2:$A$8001,0)),7)</f>
        <v>2024-10</v>
      </c>
    </row>
    <row r="10313" customFormat="false" ht="15" hidden="false" customHeight="true" outlineLevel="0" collapsed="false">
      <c r="A10313" s="1" t="s">
        <v>20783</v>
      </c>
      <c r="B10313" s="1" t="s">
        <v>7467</v>
      </c>
      <c r="C10313" s="1" t="s">
        <v>1976</v>
      </c>
      <c r="D10313" s="1" t="n">
        <v>2</v>
      </c>
      <c r="E10313" s="16" t="n">
        <v>1603.35</v>
      </c>
      <c r="F10313" s="17" t="n">
        <v>0.2</v>
      </c>
      <c r="G10313" s="16" t="n">
        <v>2565.36</v>
      </c>
      <c r="I10313" s="1" t="str">
        <f aca="false">INDEX(Products!$C$2:$C$51,MATCH(C10313,Products!$A$2:$A$51,0))</f>
        <v>Beauty &amp; Personal Care</v>
      </c>
      <c r="J10313" s="1" t="str">
        <f aca="false">INDEX(Orders!$E$2:$E$8001,MATCH(B10313,Orders!$A$2:$A$8001,0))</f>
        <v>Delivered</v>
      </c>
      <c r="K10313" s="1" t="str">
        <f aca="false">LEFT(INDEX(Orders!$C$2:$C$8001,MATCH(B10313,Orders!$A$2:$A$8001,0)),7)</f>
        <v>2024-10</v>
      </c>
    </row>
    <row r="10314" customFormat="false" ht="15" hidden="false" customHeight="true" outlineLevel="0" collapsed="false">
      <c r="A10314" s="1" t="s">
        <v>20784</v>
      </c>
      <c r="B10314" s="1" t="s">
        <v>7467</v>
      </c>
      <c r="C10314" s="1" t="s">
        <v>1940</v>
      </c>
      <c r="D10314" s="1" t="n">
        <v>1</v>
      </c>
      <c r="E10314" s="16" t="n">
        <v>2374.52</v>
      </c>
      <c r="F10314" s="17" t="n">
        <v>0</v>
      </c>
      <c r="G10314" s="16" t="n">
        <v>2374.52</v>
      </c>
      <c r="I10314" s="1" t="str">
        <f aca="false">INDEX(Products!$C$2:$C$51,MATCH(C10314,Products!$A$2:$A$51,0))</f>
        <v>Fashion</v>
      </c>
      <c r="J10314" s="1" t="str">
        <f aca="false">INDEX(Orders!$E$2:$E$8001,MATCH(B10314,Orders!$A$2:$A$8001,0))</f>
        <v>Delivered</v>
      </c>
      <c r="K10314" s="1" t="str">
        <f aca="false">LEFT(INDEX(Orders!$C$2:$C$8001,MATCH(B10314,Orders!$A$2:$A$8001,0)),7)</f>
        <v>2024-10</v>
      </c>
    </row>
    <row r="10315" customFormat="false" ht="15" hidden="false" customHeight="true" outlineLevel="0" collapsed="false">
      <c r="A10315" s="1" t="s">
        <v>20785</v>
      </c>
      <c r="B10315" s="1" t="s">
        <v>7467</v>
      </c>
      <c r="C10315" s="1" t="s">
        <v>1997</v>
      </c>
      <c r="D10315" s="1" t="n">
        <v>3</v>
      </c>
      <c r="E10315" s="16" t="n">
        <v>311.15</v>
      </c>
      <c r="F10315" s="17" t="n">
        <v>0</v>
      </c>
      <c r="G10315" s="16" t="n">
        <v>933.45</v>
      </c>
      <c r="I10315" s="1" t="str">
        <f aca="false">INDEX(Products!$C$2:$C$51,MATCH(C10315,Products!$A$2:$A$51,0))</f>
        <v>Sports &amp; Fitness</v>
      </c>
      <c r="J10315" s="1" t="str">
        <f aca="false">INDEX(Orders!$E$2:$E$8001,MATCH(B10315,Orders!$A$2:$A$8001,0))</f>
        <v>Delivered</v>
      </c>
      <c r="K10315" s="1" t="str">
        <f aca="false">LEFT(INDEX(Orders!$C$2:$C$8001,MATCH(B10315,Orders!$A$2:$A$8001,0)),7)</f>
        <v>2024-10</v>
      </c>
    </row>
    <row r="10316" customFormat="false" ht="15" hidden="false" customHeight="true" outlineLevel="0" collapsed="false">
      <c r="A10316" s="1" t="s">
        <v>20786</v>
      </c>
      <c r="B10316" s="1" t="s">
        <v>7468</v>
      </c>
      <c r="C10316" s="1" t="s">
        <v>1930</v>
      </c>
      <c r="D10316" s="1" t="n">
        <v>1</v>
      </c>
      <c r="E10316" s="16" t="n">
        <v>2398.35</v>
      </c>
      <c r="F10316" s="17" t="n">
        <v>0.2</v>
      </c>
      <c r="G10316" s="16" t="n">
        <v>1918.68</v>
      </c>
      <c r="I10316" s="1" t="str">
        <f aca="false">INDEX(Products!$C$2:$C$51,MATCH(C10316,Products!$A$2:$A$51,0))</f>
        <v>Electronics</v>
      </c>
      <c r="J10316" s="1" t="str">
        <f aca="false">INDEX(Orders!$E$2:$E$8001,MATCH(B10316,Orders!$A$2:$A$8001,0))</f>
        <v>Delivered</v>
      </c>
      <c r="K10316" s="1" t="str">
        <f aca="false">LEFT(INDEX(Orders!$C$2:$C$8001,MATCH(B10316,Orders!$A$2:$A$8001,0)),7)</f>
        <v>2024-08</v>
      </c>
    </row>
    <row r="10317" customFormat="false" ht="15" hidden="false" customHeight="true" outlineLevel="0" collapsed="false">
      <c r="A10317" s="1" t="s">
        <v>20787</v>
      </c>
      <c r="B10317" s="1" t="s">
        <v>7468</v>
      </c>
      <c r="C10317" s="1" t="s">
        <v>1953</v>
      </c>
      <c r="D10317" s="1" t="n">
        <v>1</v>
      </c>
      <c r="E10317" s="16" t="n">
        <v>4914.12</v>
      </c>
      <c r="F10317" s="17" t="n">
        <v>0.1</v>
      </c>
      <c r="G10317" s="16" t="n">
        <v>4422.71</v>
      </c>
      <c r="I10317" s="1" t="str">
        <f aca="false">INDEX(Products!$C$2:$C$51,MATCH(C10317,Products!$A$2:$A$51,0))</f>
        <v>Fashion</v>
      </c>
      <c r="J10317" s="1" t="str">
        <f aca="false">INDEX(Orders!$E$2:$E$8001,MATCH(B10317,Orders!$A$2:$A$8001,0))</f>
        <v>Delivered</v>
      </c>
      <c r="K10317" s="1" t="str">
        <f aca="false">LEFT(INDEX(Orders!$C$2:$C$8001,MATCH(B10317,Orders!$A$2:$A$8001,0)),7)</f>
        <v>2024-08</v>
      </c>
    </row>
    <row r="10318" customFormat="false" ht="15" hidden="false" customHeight="true" outlineLevel="0" collapsed="false">
      <c r="A10318" s="1" t="s">
        <v>20788</v>
      </c>
      <c r="B10318" s="1" t="s">
        <v>7468</v>
      </c>
      <c r="C10318" s="1" t="s">
        <v>2006</v>
      </c>
      <c r="D10318" s="1" t="n">
        <v>2</v>
      </c>
      <c r="E10318" s="16" t="n">
        <v>482.17</v>
      </c>
      <c r="F10318" s="17" t="n">
        <v>0.05</v>
      </c>
      <c r="G10318" s="16" t="n">
        <v>916.12</v>
      </c>
      <c r="I10318" s="1" t="str">
        <f aca="false">INDEX(Products!$C$2:$C$51,MATCH(C10318,Products!$A$2:$A$51,0))</f>
        <v>Books &amp; Stationery</v>
      </c>
      <c r="J10318" s="1" t="str">
        <f aca="false">INDEX(Orders!$E$2:$E$8001,MATCH(B10318,Orders!$A$2:$A$8001,0))</f>
        <v>Delivered</v>
      </c>
      <c r="K10318" s="1" t="str">
        <f aca="false">LEFT(INDEX(Orders!$C$2:$C$8001,MATCH(B10318,Orders!$A$2:$A$8001,0)),7)</f>
        <v>2024-08</v>
      </c>
    </row>
    <row r="10319" customFormat="false" ht="15" hidden="false" customHeight="true" outlineLevel="0" collapsed="false">
      <c r="A10319" s="1" t="s">
        <v>20789</v>
      </c>
      <c r="B10319" s="1" t="s">
        <v>7469</v>
      </c>
      <c r="C10319" s="1" t="s">
        <v>1990</v>
      </c>
      <c r="D10319" s="1" t="n">
        <v>1</v>
      </c>
      <c r="E10319" s="16" t="n">
        <v>5311.32</v>
      </c>
      <c r="F10319" s="17" t="n">
        <v>0.05</v>
      </c>
      <c r="G10319" s="16" t="n">
        <v>5045.75</v>
      </c>
      <c r="I10319" s="1" t="str">
        <f aca="false">INDEX(Products!$C$2:$C$51,MATCH(C10319,Products!$A$2:$A$51,0))</f>
        <v>Sports &amp; Fitness</v>
      </c>
      <c r="J10319" s="1" t="str">
        <f aca="false">INDEX(Orders!$E$2:$E$8001,MATCH(B10319,Orders!$A$2:$A$8001,0))</f>
        <v>Delivered</v>
      </c>
      <c r="K10319" s="1" t="str">
        <f aca="false">LEFT(INDEX(Orders!$C$2:$C$8001,MATCH(B10319,Orders!$A$2:$A$8001,0)),7)</f>
        <v>2024-04</v>
      </c>
    </row>
    <row r="10320" customFormat="false" ht="15" hidden="false" customHeight="true" outlineLevel="0" collapsed="false">
      <c r="A10320" s="1" t="s">
        <v>20790</v>
      </c>
      <c r="B10320" s="1" t="s">
        <v>7469</v>
      </c>
      <c r="C10320" s="1" t="s">
        <v>1940</v>
      </c>
      <c r="D10320" s="1" t="n">
        <v>2</v>
      </c>
      <c r="E10320" s="16" t="n">
        <v>2374.52</v>
      </c>
      <c r="F10320" s="17" t="n">
        <v>0</v>
      </c>
      <c r="G10320" s="16" t="n">
        <v>4749.04</v>
      </c>
      <c r="I10320" s="1" t="str">
        <f aca="false">INDEX(Products!$C$2:$C$51,MATCH(C10320,Products!$A$2:$A$51,0))</f>
        <v>Fashion</v>
      </c>
      <c r="J10320" s="1" t="str">
        <f aca="false">INDEX(Orders!$E$2:$E$8001,MATCH(B10320,Orders!$A$2:$A$8001,0))</f>
        <v>Delivered</v>
      </c>
      <c r="K10320" s="1" t="str">
        <f aca="false">LEFT(INDEX(Orders!$C$2:$C$8001,MATCH(B10320,Orders!$A$2:$A$8001,0)),7)</f>
        <v>2024-04</v>
      </c>
    </row>
    <row r="10321" customFormat="false" ht="15" hidden="false" customHeight="true" outlineLevel="0" collapsed="false">
      <c r="A10321" s="1" t="s">
        <v>20791</v>
      </c>
      <c r="B10321" s="1" t="s">
        <v>7470</v>
      </c>
      <c r="C10321" s="1" t="s">
        <v>2006</v>
      </c>
      <c r="D10321" s="1" t="n">
        <v>1</v>
      </c>
      <c r="E10321" s="16" t="n">
        <v>482.17</v>
      </c>
      <c r="F10321" s="17" t="n">
        <v>0.15</v>
      </c>
      <c r="G10321" s="16" t="n">
        <v>409.84</v>
      </c>
      <c r="I10321" s="1" t="str">
        <f aca="false">INDEX(Products!$C$2:$C$51,MATCH(C10321,Products!$A$2:$A$51,0))</f>
        <v>Books &amp; Stationery</v>
      </c>
      <c r="J10321" s="1" t="str">
        <f aca="false">INDEX(Orders!$E$2:$E$8001,MATCH(B10321,Orders!$A$2:$A$8001,0))</f>
        <v>Refunded</v>
      </c>
      <c r="K10321" s="1" t="str">
        <f aca="false">LEFT(INDEX(Orders!$C$2:$C$8001,MATCH(B10321,Orders!$A$2:$A$8001,0)),7)</f>
        <v>2025-10</v>
      </c>
    </row>
    <row r="10322" customFormat="false" ht="15" hidden="false" customHeight="true" outlineLevel="0" collapsed="false">
      <c r="A10322" s="1" t="s">
        <v>20792</v>
      </c>
      <c r="B10322" s="1" t="s">
        <v>7471</v>
      </c>
      <c r="C10322" s="1" t="s">
        <v>1937</v>
      </c>
      <c r="D10322" s="1" t="n">
        <v>1</v>
      </c>
      <c r="E10322" s="16" t="n">
        <v>1364.75</v>
      </c>
      <c r="F10322" s="17" t="n">
        <v>0.05</v>
      </c>
      <c r="G10322" s="16" t="n">
        <v>1296.51</v>
      </c>
      <c r="I10322" s="1" t="str">
        <f aca="false">INDEX(Products!$C$2:$C$51,MATCH(C10322,Products!$A$2:$A$51,0))</f>
        <v>Fashion</v>
      </c>
      <c r="J10322" s="1" t="str">
        <f aca="false">INDEX(Orders!$E$2:$E$8001,MATCH(B10322,Orders!$A$2:$A$8001,0))</f>
        <v>Delivered</v>
      </c>
      <c r="K10322" s="1" t="str">
        <f aca="false">LEFT(INDEX(Orders!$C$2:$C$8001,MATCH(B10322,Orders!$A$2:$A$8001,0)),7)</f>
        <v>2025-12</v>
      </c>
    </row>
    <row r="10323" customFormat="false" ht="15" hidden="false" customHeight="true" outlineLevel="0" collapsed="false">
      <c r="A10323" s="1" t="s">
        <v>20793</v>
      </c>
      <c r="B10323" s="1" t="s">
        <v>7472</v>
      </c>
      <c r="C10323" s="1" t="s">
        <v>1940</v>
      </c>
      <c r="D10323" s="1" t="n">
        <v>1</v>
      </c>
      <c r="E10323" s="16" t="n">
        <v>2374.52</v>
      </c>
      <c r="F10323" s="17" t="n">
        <v>0</v>
      </c>
      <c r="G10323" s="16" t="n">
        <v>2374.52</v>
      </c>
      <c r="I10323" s="1" t="str">
        <f aca="false">INDEX(Products!$C$2:$C$51,MATCH(C10323,Products!$A$2:$A$51,0))</f>
        <v>Fashion</v>
      </c>
      <c r="J10323" s="1" t="str">
        <f aca="false">INDEX(Orders!$E$2:$E$8001,MATCH(B10323,Orders!$A$2:$A$8001,0))</f>
        <v>Delivered</v>
      </c>
      <c r="K10323" s="1" t="str">
        <f aca="false">LEFT(INDEX(Orders!$C$2:$C$8001,MATCH(B10323,Orders!$A$2:$A$8001,0)),7)</f>
        <v>2024-07</v>
      </c>
    </row>
    <row r="10324" customFormat="false" ht="15" hidden="false" customHeight="true" outlineLevel="0" collapsed="false">
      <c r="A10324" s="1" t="s">
        <v>20794</v>
      </c>
      <c r="B10324" s="1" t="s">
        <v>7472</v>
      </c>
      <c r="C10324" s="1" t="s">
        <v>1933</v>
      </c>
      <c r="D10324" s="1" t="n">
        <v>1</v>
      </c>
      <c r="E10324" s="16" t="n">
        <v>7194.38</v>
      </c>
      <c r="F10324" s="17" t="n">
        <v>0.05</v>
      </c>
      <c r="G10324" s="16" t="n">
        <v>6834.66</v>
      </c>
      <c r="I10324" s="1" t="str">
        <f aca="false">INDEX(Products!$C$2:$C$51,MATCH(C10324,Products!$A$2:$A$51,0))</f>
        <v>Electronics</v>
      </c>
      <c r="J10324" s="1" t="str">
        <f aca="false">INDEX(Orders!$E$2:$E$8001,MATCH(B10324,Orders!$A$2:$A$8001,0))</f>
        <v>Delivered</v>
      </c>
      <c r="K10324" s="1" t="str">
        <f aca="false">LEFT(INDEX(Orders!$C$2:$C$8001,MATCH(B10324,Orders!$A$2:$A$8001,0)),7)</f>
        <v>2024-07</v>
      </c>
    </row>
    <row r="10325" customFormat="false" ht="15" hidden="false" customHeight="true" outlineLevel="0" collapsed="false">
      <c r="A10325" s="1" t="s">
        <v>20795</v>
      </c>
      <c r="B10325" s="1" t="s">
        <v>7472</v>
      </c>
      <c r="C10325" s="1" t="s">
        <v>2006</v>
      </c>
      <c r="D10325" s="1" t="n">
        <v>1</v>
      </c>
      <c r="E10325" s="16" t="n">
        <v>482.17</v>
      </c>
      <c r="F10325" s="17" t="n">
        <v>0.1</v>
      </c>
      <c r="G10325" s="16" t="n">
        <v>433.95</v>
      </c>
      <c r="I10325" s="1" t="str">
        <f aca="false">INDEX(Products!$C$2:$C$51,MATCH(C10325,Products!$A$2:$A$51,0))</f>
        <v>Books &amp; Stationery</v>
      </c>
      <c r="J10325" s="1" t="str">
        <f aca="false">INDEX(Orders!$E$2:$E$8001,MATCH(B10325,Orders!$A$2:$A$8001,0))</f>
        <v>Delivered</v>
      </c>
      <c r="K10325" s="1" t="str">
        <f aca="false">LEFT(INDEX(Orders!$C$2:$C$8001,MATCH(B10325,Orders!$A$2:$A$8001,0)),7)</f>
        <v>2024-07</v>
      </c>
    </row>
    <row r="10326" customFormat="false" ht="15" hidden="false" customHeight="true" outlineLevel="0" collapsed="false">
      <c r="A10326" s="1" t="s">
        <v>20796</v>
      </c>
      <c r="B10326" s="1" t="s">
        <v>7472</v>
      </c>
      <c r="C10326" s="1" t="s">
        <v>1953</v>
      </c>
      <c r="D10326" s="1" t="n">
        <v>1</v>
      </c>
      <c r="E10326" s="16" t="n">
        <v>4914.12</v>
      </c>
      <c r="F10326" s="17" t="n">
        <v>0.1</v>
      </c>
      <c r="G10326" s="16" t="n">
        <v>4422.71</v>
      </c>
      <c r="I10326" s="1" t="str">
        <f aca="false">INDEX(Products!$C$2:$C$51,MATCH(C10326,Products!$A$2:$A$51,0))</f>
        <v>Fashion</v>
      </c>
      <c r="J10326" s="1" t="str">
        <f aca="false">INDEX(Orders!$E$2:$E$8001,MATCH(B10326,Orders!$A$2:$A$8001,0))</f>
        <v>Delivered</v>
      </c>
      <c r="K10326" s="1" t="str">
        <f aca="false">LEFT(INDEX(Orders!$C$2:$C$8001,MATCH(B10326,Orders!$A$2:$A$8001,0)),7)</f>
        <v>2024-07</v>
      </c>
    </row>
    <row r="10327" customFormat="false" ht="15" hidden="false" customHeight="true" outlineLevel="0" collapsed="false">
      <c r="A10327" s="1" t="s">
        <v>20797</v>
      </c>
      <c r="B10327" s="1" t="s">
        <v>7473</v>
      </c>
      <c r="C10327" s="1" t="s">
        <v>1945</v>
      </c>
      <c r="D10327" s="1" t="n">
        <v>3</v>
      </c>
      <c r="E10327" s="16" t="n">
        <v>2390.13</v>
      </c>
      <c r="F10327" s="17" t="n">
        <v>0</v>
      </c>
      <c r="G10327" s="16" t="n">
        <v>7170.39</v>
      </c>
      <c r="I10327" s="1" t="str">
        <f aca="false">INDEX(Products!$C$2:$C$51,MATCH(C10327,Products!$A$2:$A$51,0))</f>
        <v>Fashion</v>
      </c>
      <c r="J10327" s="1" t="str">
        <f aca="false">INDEX(Orders!$E$2:$E$8001,MATCH(B10327,Orders!$A$2:$A$8001,0))</f>
        <v>Delivered</v>
      </c>
      <c r="K10327" s="1" t="str">
        <f aca="false">LEFT(INDEX(Orders!$C$2:$C$8001,MATCH(B10327,Orders!$A$2:$A$8001,0)),7)</f>
        <v>2025-06</v>
      </c>
    </row>
    <row r="10328" customFormat="false" ht="15" hidden="false" customHeight="true" outlineLevel="0" collapsed="false">
      <c r="A10328" s="1" t="s">
        <v>20798</v>
      </c>
      <c r="B10328" s="1" t="s">
        <v>7473</v>
      </c>
      <c r="C10328" s="1" t="s">
        <v>1976</v>
      </c>
      <c r="D10328" s="1" t="n">
        <v>1</v>
      </c>
      <c r="E10328" s="16" t="n">
        <v>1603.35</v>
      </c>
      <c r="F10328" s="17" t="n">
        <v>0</v>
      </c>
      <c r="G10328" s="16" t="n">
        <v>1603.35</v>
      </c>
      <c r="I10328" s="1" t="str">
        <f aca="false">INDEX(Products!$C$2:$C$51,MATCH(C10328,Products!$A$2:$A$51,0))</f>
        <v>Beauty &amp; Personal Care</v>
      </c>
      <c r="J10328" s="1" t="str">
        <f aca="false">INDEX(Orders!$E$2:$E$8001,MATCH(B10328,Orders!$A$2:$A$8001,0))</f>
        <v>Delivered</v>
      </c>
      <c r="K10328" s="1" t="str">
        <f aca="false">LEFT(INDEX(Orders!$C$2:$C$8001,MATCH(B10328,Orders!$A$2:$A$8001,0)),7)</f>
        <v>2025-06</v>
      </c>
    </row>
    <row r="10329" customFormat="false" ht="15" hidden="false" customHeight="true" outlineLevel="0" collapsed="false">
      <c r="A10329" s="1" t="s">
        <v>20799</v>
      </c>
      <c r="B10329" s="1" t="s">
        <v>7473</v>
      </c>
      <c r="C10329" s="1" t="s">
        <v>1940</v>
      </c>
      <c r="D10329" s="1" t="n">
        <v>1</v>
      </c>
      <c r="E10329" s="16" t="n">
        <v>2374.52</v>
      </c>
      <c r="F10329" s="17" t="n">
        <v>0</v>
      </c>
      <c r="G10329" s="16" t="n">
        <v>2374.52</v>
      </c>
      <c r="I10329" s="1" t="str">
        <f aca="false">INDEX(Products!$C$2:$C$51,MATCH(C10329,Products!$A$2:$A$51,0))</f>
        <v>Fashion</v>
      </c>
      <c r="J10329" s="1" t="str">
        <f aca="false">INDEX(Orders!$E$2:$E$8001,MATCH(B10329,Orders!$A$2:$A$8001,0))</f>
        <v>Delivered</v>
      </c>
      <c r="K10329" s="1" t="str">
        <f aca="false">LEFT(INDEX(Orders!$C$2:$C$8001,MATCH(B10329,Orders!$A$2:$A$8001,0)),7)</f>
        <v>2025-06</v>
      </c>
    </row>
    <row r="10330" customFormat="false" ht="15" hidden="false" customHeight="true" outlineLevel="0" collapsed="false">
      <c r="A10330" s="1" t="s">
        <v>20800</v>
      </c>
      <c r="B10330" s="1" t="s">
        <v>7474</v>
      </c>
      <c r="C10330" s="1" t="s">
        <v>1976</v>
      </c>
      <c r="D10330" s="1" t="n">
        <v>1</v>
      </c>
      <c r="E10330" s="16" t="n">
        <v>1603.35</v>
      </c>
      <c r="F10330" s="17" t="n">
        <v>0.05</v>
      </c>
      <c r="G10330" s="16" t="n">
        <v>1523.18</v>
      </c>
      <c r="I10330" s="1" t="str">
        <f aca="false">INDEX(Products!$C$2:$C$51,MATCH(C10330,Products!$A$2:$A$51,0))</f>
        <v>Beauty &amp; Personal Care</v>
      </c>
      <c r="J10330" s="1" t="str">
        <f aca="false">INDEX(Orders!$E$2:$E$8001,MATCH(B10330,Orders!$A$2:$A$8001,0))</f>
        <v>Delivered</v>
      </c>
      <c r="K10330" s="1" t="str">
        <f aca="false">LEFT(INDEX(Orders!$C$2:$C$8001,MATCH(B10330,Orders!$A$2:$A$8001,0)),7)</f>
        <v>2024-08</v>
      </c>
    </row>
    <row r="10331" customFormat="false" ht="15" hidden="false" customHeight="true" outlineLevel="0" collapsed="false">
      <c r="A10331" s="1" t="s">
        <v>20801</v>
      </c>
      <c r="B10331" s="1" t="s">
        <v>7475</v>
      </c>
      <c r="C10331" s="1" t="s">
        <v>1947</v>
      </c>
      <c r="D10331" s="1" t="n">
        <v>2</v>
      </c>
      <c r="E10331" s="16" t="n">
        <v>4778.51</v>
      </c>
      <c r="F10331" s="17" t="n">
        <v>0</v>
      </c>
      <c r="G10331" s="16" t="n">
        <v>9557.02</v>
      </c>
      <c r="I10331" s="1" t="str">
        <f aca="false">INDEX(Products!$C$2:$C$51,MATCH(C10331,Products!$A$2:$A$51,0))</f>
        <v>Fashion</v>
      </c>
      <c r="J10331" s="1" t="str">
        <f aca="false">INDEX(Orders!$E$2:$E$8001,MATCH(B10331,Orders!$A$2:$A$8001,0))</f>
        <v>Delivered</v>
      </c>
      <c r="K10331" s="1" t="str">
        <f aca="false">LEFT(INDEX(Orders!$C$2:$C$8001,MATCH(B10331,Orders!$A$2:$A$8001,0)),7)</f>
        <v>2025-12</v>
      </c>
    </row>
    <row r="10332" customFormat="false" ht="15" hidden="false" customHeight="true" outlineLevel="0" collapsed="false">
      <c r="A10332" s="1" t="s">
        <v>20802</v>
      </c>
      <c r="B10332" s="1" t="s">
        <v>7475</v>
      </c>
      <c r="C10332" s="1" t="s">
        <v>1940</v>
      </c>
      <c r="D10332" s="1" t="n">
        <v>1</v>
      </c>
      <c r="E10332" s="16" t="n">
        <v>2374.52</v>
      </c>
      <c r="F10332" s="17" t="n">
        <v>0.2</v>
      </c>
      <c r="G10332" s="16" t="n">
        <v>1899.62</v>
      </c>
      <c r="I10332" s="1" t="str">
        <f aca="false">INDEX(Products!$C$2:$C$51,MATCH(C10332,Products!$A$2:$A$51,0))</f>
        <v>Fashion</v>
      </c>
      <c r="J10332" s="1" t="str">
        <f aca="false">INDEX(Orders!$E$2:$E$8001,MATCH(B10332,Orders!$A$2:$A$8001,0))</f>
        <v>Delivered</v>
      </c>
      <c r="K10332" s="1" t="str">
        <f aca="false">LEFT(INDEX(Orders!$C$2:$C$8001,MATCH(B10332,Orders!$A$2:$A$8001,0)),7)</f>
        <v>2025-12</v>
      </c>
    </row>
    <row r="10333" customFormat="false" ht="15" hidden="false" customHeight="true" outlineLevel="0" collapsed="false">
      <c r="A10333" s="1" t="s">
        <v>20803</v>
      </c>
      <c r="B10333" s="1" t="s">
        <v>7475</v>
      </c>
      <c r="C10333" s="1" t="s">
        <v>2007</v>
      </c>
      <c r="D10333" s="1" t="n">
        <v>1</v>
      </c>
      <c r="E10333" s="16" t="n">
        <v>750.27</v>
      </c>
      <c r="F10333" s="17" t="n">
        <v>0.05</v>
      </c>
      <c r="G10333" s="16" t="n">
        <v>712.76</v>
      </c>
      <c r="I10333" s="1" t="str">
        <f aca="false">INDEX(Products!$C$2:$C$51,MATCH(C10333,Products!$A$2:$A$51,0))</f>
        <v>Books &amp; Stationery</v>
      </c>
      <c r="J10333" s="1" t="str">
        <f aca="false">INDEX(Orders!$E$2:$E$8001,MATCH(B10333,Orders!$A$2:$A$8001,0))</f>
        <v>Delivered</v>
      </c>
      <c r="K10333" s="1" t="str">
        <f aca="false">LEFT(INDEX(Orders!$C$2:$C$8001,MATCH(B10333,Orders!$A$2:$A$8001,0)),7)</f>
        <v>2025-12</v>
      </c>
    </row>
    <row r="10334" customFormat="false" ht="15" hidden="false" customHeight="true" outlineLevel="0" collapsed="false">
      <c r="A10334" s="1" t="s">
        <v>20804</v>
      </c>
      <c r="B10334" s="1" t="s">
        <v>7476</v>
      </c>
      <c r="C10334" s="1" t="s">
        <v>1930</v>
      </c>
      <c r="D10334" s="1" t="n">
        <v>1</v>
      </c>
      <c r="E10334" s="16" t="n">
        <v>2398.35</v>
      </c>
      <c r="F10334" s="17" t="n">
        <v>0</v>
      </c>
      <c r="G10334" s="16" t="n">
        <v>2398.35</v>
      </c>
      <c r="I10334" s="1" t="str">
        <f aca="false">INDEX(Products!$C$2:$C$51,MATCH(C10334,Products!$A$2:$A$51,0))</f>
        <v>Electronics</v>
      </c>
      <c r="J10334" s="1" t="str">
        <f aca="false">INDEX(Orders!$E$2:$E$8001,MATCH(B10334,Orders!$A$2:$A$8001,0))</f>
        <v>Delivered</v>
      </c>
      <c r="K10334" s="1" t="str">
        <f aca="false">LEFT(INDEX(Orders!$C$2:$C$8001,MATCH(B10334,Orders!$A$2:$A$8001,0)),7)</f>
        <v>2025-12</v>
      </c>
    </row>
    <row r="10335" customFormat="false" ht="15" hidden="false" customHeight="true" outlineLevel="0" collapsed="false">
      <c r="A10335" s="1" t="s">
        <v>20805</v>
      </c>
      <c r="B10335" s="1" t="s">
        <v>7477</v>
      </c>
      <c r="C10335" s="1" t="s">
        <v>2007</v>
      </c>
      <c r="D10335" s="1" t="n">
        <v>1</v>
      </c>
      <c r="E10335" s="16" t="n">
        <v>750.27</v>
      </c>
      <c r="F10335" s="17" t="n">
        <v>0.2</v>
      </c>
      <c r="G10335" s="16" t="n">
        <v>600.22</v>
      </c>
      <c r="I10335" s="1" t="str">
        <f aca="false">INDEX(Products!$C$2:$C$51,MATCH(C10335,Products!$A$2:$A$51,0))</f>
        <v>Books &amp; Stationery</v>
      </c>
      <c r="J10335" s="1" t="str">
        <f aca="false">INDEX(Orders!$E$2:$E$8001,MATCH(B10335,Orders!$A$2:$A$8001,0))</f>
        <v>Delivered</v>
      </c>
      <c r="K10335" s="1" t="str">
        <f aca="false">LEFT(INDEX(Orders!$C$2:$C$8001,MATCH(B10335,Orders!$A$2:$A$8001,0)),7)</f>
        <v>2025-05</v>
      </c>
    </row>
    <row r="10336" customFormat="false" ht="15" hidden="false" customHeight="true" outlineLevel="0" collapsed="false">
      <c r="A10336" s="1" t="s">
        <v>20806</v>
      </c>
      <c r="B10336" s="1" t="s">
        <v>7478</v>
      </c>
      <c r="C10336" s="1" t="s">
        <v>1979</v>
      </c>
      <c r="D10336" s="1" t="n">
        <v>1</v>
      </c>
      <c r="E10336" s="16" t="n">
        <v>623</v>
      </c>
      <c r="F10336" s="17" t="n">
        <v>0</v>
      </c>
      <c r="G10336" s="16" t="n">
        <v>623</v>
      </c>
      <c r="I10336" s="1" t="str">
        <f aca="false">INDEX(Products!$C$2:$C$51,MATCH(C10336,Products!$A$2:$A$51,0))</f>
        <v>Beauty &amp; Personal Care</v>
      </c>
      <c r="J10336" s="1" t="str">
        <f aca="false">INDEX(Orders!$E$2:$E$8001,MATCH(B10336,Orders!$A$2:$A$8001,0))</f>
        <v>Delivered</v>
      </c>
      <c r="K10336" s="1" t="str">
        <f aca="false">LEFT(INDEX(Orders!$C$2:$C$8001,MATCH(B10336,Orders!$A$2:$A$8001,0)),7)</f>
        <v>2025-05</v>
      </c>
    </row>
    <row r="10337" customFormat="false" ht="15" hidden="false" customHeight="true" outlineLevel="0" collapsed="false">
      <c r="A10337" s="1" t="s">
        <v>20807</v>
      </c>
      <c r="B10337" s="1" t="s">
        <v>7478</v>
      </c>
      <c r="C10337" s="1" t="s">
        <v>2007</v>
      </c>
      <c r="D10337" s="1" t="n">
        <v>1</v>
      </c>
      <c r="E10337" s="16" t="n">
        <v>750.27</v>
      </c>
      <c r="F10337" s="17" t="n">
        <v>0</v>
      </c>
      <c r="G10337" s="16" t="n">
        <v>750.27</v>
      </c>
      <c r="I10337" s="1" t="str">
        <f aca="false">INDEX(Products!$C$2:$C$51,MATCH(C10337,Products!$A$2:$A$51,0))</f>
        <v>Books &amp; Stationery</v>
      </c>
      <c r="J10337" s="1" t="str">
        <f aca="false">INDEX(Orders!$E$2:$E$8001,MATCH(B10337,Orders!$A$2:$A$8001,0))</f>
        <v>Delivered</v>
      </c>
      <c r="K10337" s="1" t="str">
        <f aca="false">LEFT(INDEX(Orders!$C$2:$C$8001,MATCH(B10337,Orders!$A$2:$A$8001,0)),7)</f>
        <v>2025-05</v>
      </c>
    </row>
    <row r="10338" customFormat="false" ht="15" hidden="false" customHeight="true" outlineLevel="0" collapsed="false">
      <c r="A10338" s="1" t="s">
        <v>20808</v>
      </c>
      <c r="B10338" s="1" t="s">
        <v>7478</v>
      </c>
      <c r="C10338" s="1" t="s">
        <v>1940</v>
      </c>
      <c r="D10338" s="1" t="n">
        <v>1</v>
      </c>
      <c r="E10338" s="16" t="n">
        <v>2374.52</v>
      </c>
      <c r="F10338" s="17" t="n">
        <v>0.05</v>
      </c>
      <c r="G10338" s="16" t="n">
        <v>2255.79</v>
      </c>
      <c r="I10338" s="1" t="str">
        <f aca="false">INDEX(Products!$C$2:$C$51,MATCH(C10338,Products!$A$2:$A$51,0))</f>
        <v>Fashion</v>
      </c>
      <c r="J10338" s="1" t="str">
        <f aca="false">INDEX(Orders!$E$2:$E$8001,MATCH(B10338,Orders!$A$2:$A$8001,0))</f>
        <v>Delivered</v>
      </c>
      <c r="K10338" s="1" t="str">
        <f aca="false">LEFT(INDEX(Orders!$C$2:$C$8001,MATCH(B10338,Orders!$A$2:$A$8001,0)),7)</f>
        <v>2025-05</v>
      </c>
    </row>
    <row r="10339" customFormat="false" ht="15" hidden="false" customHeight="true" outlineLevel="0" collapsed="false">
      <c r="A10339" s="1" t="s">
        <v>20809</v>
      </c>
      <c r="B10339" s="1" t="s">
        <v>7478</v>
      </c>
      <c r="C10339" s="1" t="s">
        <v>2006</v>
      </c>
      <c r="D10339" s="1" t="n">
        <v>1</v>
      </c>
      <c r="E10339" s="16" t="n">
        <v>482.17</v>
      </c>
      <c r="F10339" s="17" t="n">
        <v>0.1</v>
      </c>
      <c r="G10339" s="16" t="n">
        <v>433.95</v>
      </c>
      <c r="I10339" s="1" t="str">
        <f aca="false">INDEX(Products!$C$2:$C$51,MATCH(C10339,Products!$A$2:$A$51,0))</f>
        <v>Books &amp; Stationery</v>
      </c>
      <c r="J10339" s="1" t="str">
        <f aca="false">INDEX(Orders!$E$2:$E$8001,MATCH(B10339,Orders!$A$2:$A$8001,0))</f>
        <v>Delivered</v>
      </c>
      <c r="K10339" s="1" t="str">
        <f aca="false">LEFT(INDEX(Orders!$C$2:$C$8001,MATCH(B10339,Orders!$A$2:$A$8001,0)),7)</f>
        <v>2025-05</v>
      </c>
    </row>
    <row r="10340" customFormat="false" ht="15" hidden="false" customHeight="true" outlineLevel="0" collapsed="false">
      <c r="A10340" s="1" t="s">
        <v>20810</v>
      </c>
      <c r="B10340" s="1" t="s">
        <v>7478</v>
      </c>
      <c r="C10340" s="1" t="s">
        <v>1997</v>
      </c>
      <c r="D10340" s="1" t="n">
        <v>2</v>
      </c>
      <c r="E10340" s="16" t="n">
        <v>311.15</v>
      </c>
      <c r="F10340" s="17" t="n">
        <v>0.15</v>
      </c>
      <c r="G10340" s="16" t="n">
        <v>528.95</v>
      </c>
      <c r="I10340" s="1" t="str">
        <f aca="false">INDEX(Products!$C$2:$C$51,MATCH(C10340,Products!$A$2:$A$51,0))</f>
        <v>Sports &amp; Fitness</v>
      </c>
      <c r="J10340" s="1" t="str">
        <f aca="false">INDEX(Orders!$E$2:$E$8001,MATCH(B10340,Orders!$A$2:$A$8001,0))</f>
        <v>Delivered</v>
      </c>
      <c r="K10340" s="1" t="str">
        <f aca="false">LEFT(INDEX(Orders!$C$2:$C$8001,MATCH(B10340,Orders!$A$2:$A$8001,0)),7)</f>
        <v>2025-05</v>
      </c>
    </row>
    <row r="10341" customFormat="false" ht="15" hidden="false" customHeight="true" outlineLevel="0" collapsed="false">
      <c r="A10341" s="1" t="s">
        <v>20811</v>
      </c>
      <c r="B10341" s="1" t="s">
        <v>7479</v>
      </c>
      <c r="C10341" s="1" t="s">
        <v>1990</v>
      </c>
      <c r="D10341" s="1" t="n">
        <v>1</v>
      </c>
      <c r="E10341" s="16" t="n">
        <v>5311.32</v>
      </c>
      <c r="F10341" s="17" t="n">
        <v>0</v>
      </c>
      <c r="G10341" s="16" t="n">
        <v>5311.32</v>
      </c>
      <c r="I10341" s="1" t="str">
        <f aca="false">INDEX(Products!$C$2:$C$51,MATCH(C10341,Products!$A$2:$A$51,0))</f>
        <v>Sports &amp; Fitness</v>
      </c>
      <c r="J10341" s="1" t="str">
        <f aca="false">INDEX(Orders!$E$2:$E$8001,MATCH(B10341,Orders!$A$2:$A$8001,0))</f>
        <v>Delivered</v>
      </c>
      <c r="K10341" s="1" t="str">
        <f aca="false">LEFT(INDEX(Orders!$C$2:$C$8001,MATCH(B10341,Orders!$A$2:$A$8001,0)),7)</f>
        <v>2024-09</v>
      </c>
    </row>
    <row r="10342" customFormat="false" ht="15" hidden="false" customHeight="true" outlineLevel="0" collapsed="false">
      <c r="A10342" s="1" t="s">
        <v>20812</v>
      </c>
      <c r="B10342" s="1" t="s">
        <v>7479</v>
      </c>
      <c r="C10342" s="1" t="s">
        <v>2007</v>
      </c>
      <c r="D10342" s="1" t="n">
        <v>2</v>
      </c>
      <c r="E10342" s="16" t="n">
        <v>750.27</v>
      </c>
      <c r="F10342" s="17" t="n">
        <v>0.1</v>
      </c>
      <c r="G10342" s="16" t="n">
        <v>1350.49</v>
      </c>
      <c r="I10342" s="1" t="str">
        <f aca="false">INDEX(Products!$C$2:$C$51,MATCH(C10342,Products!$A$2:$A$51,0))</f>
        <v>Books &amp; Stationery</v>
      </c>
      <c r="J10342" s="1" t="str">
        <f aca="false">INDEX(Orders!$E$2:$E$8001,MATCH(B10342,Orders!$A$2:$A$8001,0))</f>
        <v>Delivered</v>
      </c>
      <c r="K10342" s="1" t="str">
        <f aca="false">LEFT(INDEX(Orders!$C$2:$C$8001,MATCH(B10342,Orders!$A$2:$A$8001,0)),7)</f>
        <v>2024-09</v>
      </c>
    </row>
    <row r="10343" customFormat="false" ht="15" hidden="false" customHeight="true" outlineLevel="0" collapsed="false">
      <c r="A10343" s="1" t="s">
        <v>20813</v>
      </c>
      <c r="B10343" s="1" t="s">
        <v>7479</v>
      </c>
      <c r="C10343" s="1" t="s">
        <v>2006</v>
      </c>
      <c r="D10343" s="1" t="n">
        <v>3</v>
      </c>
      <c r="E10343" s="16" t="n">
        <v>482.17</v>
      </c>
      <c r="F10343" s="17" t="n">
        <v>0.1</v>
      </c>
      <c r="G10343" s="16" t="n">
        <v>1301.86</v>
      </c>
      <c r="I10343" s="1" t="str">
        <f aca="false">INDEX(Products!$C$2:$C$51,MATCH(C10343,Products!$A$2:$A$51,0))</f>
        <v>Books &amp; Stationery</v>
      </c>
      <c r="J10343" s="1" t="str">
        <f aca="false">INDEX(Orders!$E$2:$E$8001,MATCH(B10343,Orders!$A$2:$A$8001,0))</f>
        <v>Delivered</v>
      </c>
      <c r="K10343" s="1" t="str">
        <f aca="false">LEFT(INDEX(Orders!$C$2:$C$8001,MATCH(B10343,Orders!$A$2:$A$8001,0)),7)</f>
        <v>2024-09</v>
      </c>
    </row>
    <row r="10344" customFormat="false" ht="15" hidden="false" customHeight="true" outlineLevel="0" collapsed="false">
      <c r="A10344" s="1" t="s">
        <v>20814</v>
      </c>
      <c r="B10344" s="1" t="s">
        <v>7480</v>
      </c>
      <c r="C10344" s="1" t="s">
        <v>1976</v>
      </c>
      <c r="D10344" s="1" t="n">
        <v>2</v>
      </c>
      <c r="E10344" s="16" t="n">
        <v>1603.35</v>
      </c>
      <c r="F10344" s="17" t="n">
        <v>0</v>
      </c>
      <c r="G10344" s="16" t="n">
        <v>3206.7</v>
      </c>
      <c r="I10344" s="1" t="str">
        <f aca="false">INDEX(Products!$C$2:$C$51,MATCH(C10344,Products!$A$2:$A$51,0))</f>
        <v>Beauty &amp; Personal Care</v>
      </c>
      <c r="J10344" s="1" t="str">
        <f aca="false">INDEX(Orders!$E$2:$E$8001,MATCH(B10344,Orders!$A$2:$A$8001,0))</f>
        <v>Delivered</v>
      </c>
      <c r="K10344" s="1" t="str">
        <f aca="false">LEFT(INDEX(Orders!$C$2:$C$8001,MATCH(B10344,Orders!$A$2:$A$8001,0)),7)</f>
        <v>2024-09</v>
      </c>
    </row>
    <row r="10345" customFormat="false" ht="15" hidden="false" customHeight="true" outlineLevel="0" collapsed="false">
      <c r="A10345" s="1" t="s">
        <v>20815</v>
      </c>
      <c r="B10345" s="1" t="s">
        <v>7481</v>
      </c>
      <c r="C10345" s="1" t="s">
        <v>1990</v>
      </c>
      <c r="D10345" s="1" t="n">
        <v>1</v>
      </c>
      <c r="E10345" s="16" t="n">
        <v>5311.32</v>
      </c>
      <c r="F10345" s="17" t="n">
        <v>0.15</v>
      </c>
      <c r="G10345" s="16" t="n">
        <v>4514.62</v>
      </c>
      <c r="I10345" s="1" t="str">
        <f aca="false">INDEX(Products!$C$2:$C$51,MATCH(C10345,Products!$A$2:$A$51,0))</f>
        <v>Sports &amp; Fitness</v>
      </c>
      <c r="J10345" s="1" t="str">
        <f aca="false">INDEX(Orders!$E$2:$E$8001,MATCH(B10345,Orders!$A$2:$A$8001,0))</f>
        <v>Cancelled</v>
      </c>
      <c r="K10345" s="1" t="str">
        <f aca="false">LEFT(INDEX(Orders!$C$2:$C$8001,MATCH(B10345,Orders!$A$2:$A$8001,0)),7)</f>
        <v>2025-09</v>
      </c>
    </row>
    <row r="10346" customFormat="false" ht="15" hidden="false" customHeight="true" outlineLevel="0" collapsed="false">
      <c r="A10346" s="1" t="s">
        <v>20816</v>
      </c>
      <c r="B10346" s="1" t="s">
        <v>7481</v>
      </c>
      <c r="C10346" s="1" t="s">
        <v>1997</v>
      </c>
      <c r="D10346" s="1" t="n">
        <v>1</v>
      </c>
      <c r="E10346" s="16" t="n">
        <v>311.15</v>
      </c>
      <c r="F10346" s="17" t="n">
        <v>0.1</v>
      </c>
      <c r="G10346" s="16" t="n">
        <v>280.03</v>
      </c>
      <c r="I10346" s="1" t="str">
        <f aca="false">INDEX(Products!$C$2:$C$51,MATCH(C10346,Products!$A$2:$A$51,0))</f>
        <v>Sports &amp; Fitness</v>
      </c>
      <c r="J10346" s="1" t="str">
        <f aca="false">INDEX(Orders!$E$2:$E$8001,MATCH(B10346,Orders!$A$2:$A$8001,0))</f>
        <v>Cancelled</v>
      </c>
      <c r="K10346" s="1" t="str">
        <f aca="false">LEFT(INDEX(Orders!$C$2:$C$8001,MATCH(B10346,Orders!$A$2:$A$8001,0)),7)</f>
        <v>2025-09</v>
      </c>
    </row>
    <row r="10347" customFormat="false" ht="15" hidden="false" customHeight="true" outlineLevel="0" collapsed="false">
      <c r="A10347" s="1" t="s">
        <v>20817</v>
      </c>
      <c r="B10347" s="1" t="s">
        <v>7482</v>
      </c>
      <c r="C10347" s="1" t="s">
        <v>1918</v>
      </c>
      <c r="D10347" s="1" t="n">
        <v>1</v>
      </c>
      <c r="E10347" s="16" t="n">
        <v>2978.99</v>
      </c>
      <c r="F10347" s="17" t="n">
        <v>0</v>
      </c>
      <c r="G10347" s="16" t="n">
        <v>2978.99</v>
      </c>
      <c r="I10347" s="1" t="str">
        <f aca="false">INDEX(Products!$C$2:$C$51,MATCH(C10347,Products!$A$2:$A$51,0))</f>
        <v>Electronics</v>
      </c>
      <c r="J10347" s="1" t="str">
        <f aca="false">INDEX(Orders!$E$2:$E$8001,MATCH(B10347,Orders!$A$2:$A$8001,0))</f>
        <v>Delivered</v>
      </c>
      <c r="K10347" s="1" t="str">
        <f aca="false">LEFT(INDEX(Orders!$C$2:$C$8001,MATCH(B10347,Orders!$A$2:$A$8001,0)),7)</f>
        <v>2025-10</v>
      </c>
    </row>
    <row r="10348" customFormat="false" ht="15" hidden="false" customHeight="true" outlineLevel="0" collapsed="false">
      <c r="A10348" s="1" t="s">
        <v>20818</v>
      </c>
      <c r="B10348" s="1" t="s">
        <v>7482</v>
      </c>
      <c r="C10348" s="1" t="s">
        <v>1997</v>
      </c>
      <c r="D10348" s="1" t="n">
        <v>1</v>
      </c>
      <c r="E10348" s="16" t="n">
        <v>311.15</v>
      </c>
      <c r="F10348" s="17" t="n">
        <v>0</v>
      </c>
      <c r="G10348" s="16" t="n">
        <v>311.15</v>
      </c>
      <c r="I10348" s="1" t="str">
        <f aca="false">INDEX(Products!$C$2:$C$51,MATCH(C10348,Products!$A$2:$A$51,0))</f>
        <v>Sports &amp; Fitness</v>
      </c>
      <c r="J10348" s="1" t="str">
        <f aca="false">INDEX(Orders!$E$2:$E$8001,MATCH(B10348,Orders!$A$2:$A$8001,0))</f>
        <v>Delivered</v>
      </c>
      <c r="K10348" s="1" t="str">
        <f aca="false">LEFT(INDEX(Orders!$C$2:$C$8001,MATCH(B10348,Orders!$A$2:$A$8001,0)),7)</f>
        <v>2025-10</v>
      </c>
    </row>
    <row r="10349" customFormat="false" ht="15" hidden="false" customHeight="true" outlineLevel="0" collapsed="false">
      <c r="A10349" s="1" t="s">
        <v>20819</v>
      </c>
      <c r="B10349" s="1" t="s">
        <v>7483</v>
      </c>
      <c r="C10349" s="1" t="s">
        <v>1969</v>
      </c>
      <c r="D10349" s="1" t="n">
        <v>3</v>
      </c>
      <c r="E10349" s="16" t="n">
        <v>9171.98</v>
      </c>
      <c r="F10349" s="17" t="n">
        <v>0</v>
      </c>
      <c r="G10349" s="16" t="n">
        <v>27515.94</v>
      </c>
      <c r="I10349" s="1" t="str">
        <f aca="false">INDEX(Products!$C$2:$C$51,MATCH(C10349,Products!$A$2:$A$51,0))</f>
        <v>Home &amp; Kitchen</v>
      </c>
      <c r="J10349" s="1" t="str">
        <f aca="false">INDEX(Orders!$E$2:$E$8001,MATCH(B10349,Orders!$A$2:$A$8001,0))</f>
        <v>Delivered</v>
      </c>
      <c r="K10349" s="1" t="str">
        <f aca="false">LEFT(INDEX(Orders!$C$2:$C$8001,MATCH(B10349,Orders!$A$2:$A$8001,0)),7)</f>
        <v>2025-08</v>
      </c>
    </row>
    <row r="10350" customFormat="false" ht="15" hidden="false" customHeight="true" outlineLevel="0" collapsed="false">
      <c r="A10350" s="1" t="s">
        <v>20820</v>
      </c>
      <c r="B10350" s="1" t="s">
        <v>7483</v>
      </c>
      <c r="C10350" s="1" t="s">
        <v>1940</v>
      </c>
      <c r="D10350" s="1" t="n">
        <v>1</v>
      </c>
      <c r="E10350" s="16" t="n">
        <v>2374.52</v>
      </c>
      <c r="F10350" s="17" t="n">
        <v>0.1</v>
      </c>
      <c r="G10350" s="16" t="n">
        <v>2137.07</v>
      </c>
      <c r="I10350" s="1" t="str">
        <f aca="false">INDEX(Products!$C$2:$C$51,MATCH(C10350,Products!$A$2:$A$51,0))</f>
        <v>Fashion</v>
      </c>
      <c r="J10350" s="1" t="str">
        <f aca="false">INDEX(Orders!$E$2:$E$8001,MATCH(B10350,Orders!$A$2:$A$8001,0))</f>
        <v>Delivered</v>
      </c>
      <c r="K10350" s="1" t="str">
        <f aca="false">LEFT(INDEX(Orders!$C$2:$C$8001,MATCH(B10350,Orders!$A$2:$A$8001,0)),7)</f>
        <v>2025-08</v>
      </c>
    </row>
    <row r="10351" customFormat="false" ht="15" hidden="false" customHeight="true" outlineLevel="0" collapsed="false">
      <c r="A10351" s="1" t="s">
        <v>20821</v>
      </c>
      <c r="B10351" s="1" t="s">
        <v>7484</v>
      </c>
      <c r="C10351" s="1" t="s">
        <v>1975</v>
      </c>
      <c r="D10351" s="1" t="n">
        <v>3</v>
      </c>
      <c r="E10351" s="16" t="n">
        <v>862.99</v>
      </c>
      <c r="F10351" s="17" t="n">
        <v>0.1</v>
      </c>
      <c r="G10351" s="16" t="n">
        <v>2330.07</v>
      </c>
      <c r="I10351" s="1" t="str">
        <f aca="false">INDEX(Products!$C$2:$C$51,MATCH(C10351,Products!$A$2:$A$51,0))</f>
        <v>Beauty &amp; Personal Care</v>
      </c>
      <c r="J10351" s="1" t="str">
        <f aca="false">INDEX(Orders!$E$2:$E$8001,MATCH(B10351,Orders!$A$2:$A$8001,0))</f>
        <v>Delivered</v>
      </c>
      <c r="K10351" s="1" t="str">
        <f aca="false">LEFT(INDEX(Orders!$C$2:$C$8001,MATCH(B10351,Orders!$A$2:$A$8001,0)),7)</f>
        <v>2025-11</v>
      </c>
    </row>
    <row r="10352" customFormat="false" ht="15" hidden="false" customHeight="true" outlineLevel="0" collapsed="false">
      <c r="A10352" s="1" t="s">
        <v>20822</v>
      </c>
      <c r="B10352" s="1" t="s">
        <v>7485</v>
      </c>
      <c r="C10352" s="1" t="s">
        <v>1975</v>
      </c>
      <c r="D10352" s="1" t="n">
        <v>2</v>
      </c>
      <c r="E10352" s="16" t="n">
        <v>862.99</v>
      </c>
      <c r="F10352" s="17" t="n">
        <v>0</v>
      </c>
      <c r="G10352" s="16" t="n">
        <v>1725.98</v>
      </c>
      <c r="I10352" s="1" t="str">
        <f aca="false">INDEX(Products!$C$2:$C$51,MATCH(C10352,Products!$A$2:$A$51,0))</f>
        <v>Beauty &amp; Personal Care</v>
      </c>
      <c r="J10352" s="1" t="str">
        <f aca="false">INDEX(Orders!$E$2:$E$8001,MATCH(B10352,Orders!$A$2:$A$8001,0))</f>
        <v>Delivered</v>
      </c>
      <c r="K10352" s="1" t="str">
        <f aca="false">LEFT(INDEX(Orders!$C$2:$C$8001,MATCH(B10352,Orders!$A$2:$A$8001,0)),7)</f>
        <v>2025-05</v>
      </c>
    </row>
    <row r="10353" customFormat="false" ht="15" hidden="false" customHeight="true" outlineLevel="0" collapsed="false">
      <c r="A10353" s="1" t="s">
        <v>20823</v>
      </c>
      <c r="B10353" s="1" t="s">
        <v>7485</v>
      </c>
      <c r="C10353" s="1" t="s">
        <v>2006</v>
      </c>
      <c r="D10353" s="1" t="n">
        <v>1</v>
      </c>
      <c r="E10353" s="16" t="n">
        <v>482.17</v>
      </c>
      <c r="F10353" s="17" t="n">
        <v>0</v>
      </c>
      <c r="G10353" s="16" t="n">
        <v>482.17</v>
      </c>
      <c r="I10353" s="1" t="str">
        <f aca="false">INDEX(Products!$C$2:$C$51,MATCH(C10353,Products!$A$2:$A$51,0))</f>
        <v>Books &amp; Stationery</v>
      </c>
      <c r="J10353" s="1" t="str">
        <f aca="false">INDEX(Orders!$E$2:$E$8001,MATCH(B10353,Orders!$A$2:$A$8001,0))</f>
        <v>Delivered</v>
      </c>
      <c r="K10353" s="1" t="str">
        <f aca="false">LEFT(INDEX(Orders!$C$2:$C$8001,MATCH(B10353,Orders!$A$2:$A$8001,0)),7)</f>
        <v>2025-05</v>
      </c>
    </row>
    <row r="10354" customFormat="false" ht="15" hidden="false" customHeight="true" outlineLevel="0" collapsed="false">
      <c r="A10354" s="1" t="s">
        <v>20824</v>
      </c>
      <c r="B10354" s="1" t="s">
        <v>7486</v>
      </c>
      <c r="C10354" s="1" t="s">
        <v>1979</v>
      </c>
      <c r="D10354" s="1" t="n">
        <v>2</v>
      </c>
      <c r="E10354" s="16" t="n">
        <v>623</v>
      </c>
      <c r="F10354" s="17" t="n">
        <v>0</v>
      </c>
      <c r="G10354" s="16" t="n">
        <v>1246</v>
      </c>
      <c r="I10354" s="1" t="str">
        <f aca="false">INDEX(Products!$C$2:$C$51,MATCH(C10354,Products!$A$2:$A$51,0))</f>
        <v>Beauty &amp; Personal Care</v>
      </c>
      <c r="J10354" s="1" t="str">
        <f aca="false">INDEX(Orders!$E$2:$E$8001,MATCH(B10354,Orders!$A$2:$A$8001,0))</f>
        <v>Delivered</v>
      </c>
      <c r="K10354" s="1" t="str">
        <f aca="false">LEFT(INDEX(Orders!$C$2:$C$8001,MATCH(B10354,Orders!$A$2:$A$8001,0)),7)</f>
        <v>2025-06</v>
      </c>
    </row>
    <row r="10355" customFormat="false" ht="15" hidden="false" customHeight="true" outlineLevel="0" collapsed="false">
      <c r="A10355" s="1" t="s">
        <v>20825</v>
      </c>
      <c r="B10355" s="1" t="s">
        <v>7486</v>
      </c>
      <c r="C10355" s="1" t="s">
        <v>2006</v>
      </c>
      <c r="D10355" s="1" t="n">
        <v>1</v>
      </c>
      <c r="E10355" s="16" t="n">
        <v>482.17</v>
      </c>
      <c r="F10355" s="17" t="n">
        <v>0</v>
      </c>
      <c r="G10355" s="16" t="n">
        <v>482.17</v>
      </c>
      <c r="I10355" s="1" t="str">
        <f aca="false">INDEX(Products!$C$2:$C$51,MATCH(C10355,Products!$A$2:$A$51,0))</f>
        <v>Books &amp; Stationery</v>
      </c>
      <c r="J10355" s="1" t="str">
        <f aca="false">INDEX(Orders!$E$2:$E$8001,MATCH(B10355,Orders!$A$2:$A$8001,0))</f>
        <v>Delivered</v>
      </c>
      <c r="K10355" s="1" t="str">
        <f aca="false">LEFT(INDEX(Orders!$C$2:$C$8001,MATCH(B10355,Orders!$A$2:$A$8001,0)),7)</f>
        <v>2025-06</v>
      </c>
    </row>
    <row r="10356" customFormat="false" ht="15" hidden="false" customHeight="true" outlineLevel="0" collapsed="false">
      <c r="A10356" s="1" t="s">
        <v>20826</v>
      </c>
      <c r="B10356" s="1" t="s">
        <v>7486</v>
      </c>
      <c r="C10356" s="1" t="s">
        <v>1969</v>
      </c>
      <c r="D10356" s="1" t="n">
        <v>2</v>
      </c>
      <c r="E10356" s="16" t="n">
        <v>9171.98</v>
      </c>
      <c r="F10356" s="17" t="n">
        <v>0</v>
      </c>
      <c r="G10356" s="16" t="n">
        <v>18343.96</v>
      </c>
      <c r="I10356" s="1" t="str">
        <f aca="false">INDEX(Products!$C$2:$C$51,MATCH(C10356,Products!$A$2:$A$51,0))</f>
        <v>Home &amp; Kitchen</v>
      </c>
      <c r="J10356" s="1" t="str">
        <f aca="false">INDEX(Orders!$E$2:$E$8001,MATCH(B10356,Orders!$A$2:$A$8001,0))</f>
        <v>Delivered</v>
      </c>
      <c r="K10356" s="1" t="str">
        <f aca="false">LEFT(INDEX(Orders!$C$2:$C$8001,MATCH(B10356,Orders!$A$2:$A$8001,0)),7)</f>
        <v>2025-06</v>
      </c>
    </row>
    <row r="10357" customFormat="false" ht="15" hidden="false" customHeight="true" outlineLevel="0" collapsed="false">
      <c r="A10357" s="1" t="s">
        <v>20827</v>
      </c>
      <c r="B10357" s="1" t="s">
        <v>7486</v>
      </c>
      <c r="C10357" s="1" t="s">
        <v>1997</v>
      </c>
      <c r="D10357" s="1" t="n">
        <v>1</v>
      </c>
      <c r="E10357" s="16" t="n">
        <v>311.15</v>
      </c>
      <c r="F10357" s="17" t="n">
        <v>0.05</v>
      </c>
      <c r="G10357" s="16" t="n">
        <v>295.59</v>
      </c>
      <c r="I10357" s="1" t="str">
        <f aca="false">INDEX(Products!$C$2:$C$51,MATCH(C10357,Products!$A$2:$A$51,0))</f>
        <v>Sports &amp; Fitness</v>
      </c>
      <c r="J10357" s="1" t="str">
        <f aca="false">INDEX(Orders!$E$2:$E$8001,MATCH(B10357,Orders!$A$2:$A$8001,0))</f>
        <v>Delivered</v>
      </c>
      <c r="K10357" s="1" t="str">
        <f aca="false">LEFT(INDEX(Orders!$C$2:$C$8001,MATCH(B10357,Orders!$A$2:$A$8001,0)),7)</f>
        <v>2025-06</v>
      </c>
    </row>
    <row r="10358" customFormat="false" ht="15" hidden="false" customHeight="true" outlineLevel="0" collapsed="false">
      <c r="A10358" s="1" t="s">
        <v>20828</v>
      </c>
      <c r="B10358" s="1" t="s">
        <v>7486</v>
      </c>
      <c r="C10358" s="1" t="s">
        <v>1940</v>
      </c>
      <c r="D10358" s="1" t="n">
        <v>1</v>
      </c>
      <c r="E10358" s="16" t="n">
        <v>2374.52</v>
      </c>
      <c r="F10358" s="17" t="n">
        <v>0.1</v>
      </c>
      <c r="G10358" s="16" t="n">
        <v>2137.07</v>
      </c>
      <c r="I10358" s="1" t="str">
        <f aca="false">INDEX(Products!$C$2:$C$51,MATCH(C10358,Products!$A$2:$A$51,0))</f>
        <v>Fashion</v>
      </c>
      <c r="J10358" s="1" t="str">
        <f aca="false">INDEX(Orders!$E$2:$E$8001,MATCH(B10358,Orders!$A$2:$A$8001,0))</f>
        <v>Delivered</v>
      </c>
      <c r="K10358" s="1" t="str">
        <f aca="false">LEFT(INDEX(Orders!$C$2:$C$8001,MATCH(B10358,Orders!$A$2:$A$8001,0)),7)</f>
        <v>2025-06</v>
      </c>
    </row>
    <row r="10359" customFormat="false" ht="15" hidden="false" customHeight="true" outlineLevel="0" collapsed="false">
      <c r="A10359" s="1" t="s">
        <v>20829</v>
      </c>
      <c r="B10359" s="1" t="s">
        <v>7487</v>
      </c>
      <c r="C10359" s="1" t="s">
        <v>1979</v>
      </c>
      <c r="D10359" s="1" t="n">
        <v>1</v>
      </c>
      <c r="E10359" s="16" t="n">
        <v>623</v>
      </c>
      <c r="F10359" s="17" t="n">
        <v>0</v>
      </c>
      <c r="G10359" s="16" t="n">
        <v>623</v>
      </c>
      <c r="I10359" s="1" t="str">
        <f aca="false">INDEX(Products!$C$2:$C$51,MATCH(C10359,Products!$A$2:$A$51,0))</f>
        <v>Beauty &amp; Personal Care</v>
      </c>
      <c r="J10359" s="1" t="str">
        <f aca="false">INDEX(Orders!$E$2:$E$8001,MATCH(B10359,Orders!$A$2:$A$8001,0))</f>
        <v>Cancelled</v>
      </c>
      <c r="K10359" s="1" t="str">
        <f aca="false">LEFT(INDEX(Orders!$C$2:$C$8001,MATCH(B10359,Orders!$A$2:$A$8001,0)),7)</f>
        <v>2024-11</v>
      </c>
    </row>
    <row r="10360" customFormat="false" ht="15" hidden="false" customHeight="true" outlineLevel="0" collapsed="false">
      <c r="A10360" s="1" t="s">
        <v>20830</v>
      </c>
      <c r="B10360" s="1" t="s">
        <v>7488</v>
      </c>
      <c r="C10360" s="1" t="s">
        <v>1969</v>
      </c>
      <c r="D10360" s="1" t="n">
        <v>1</v>
      </c>
      <c r="E10360" s="16" t="n">
        <v>9171.98</v>
      </c>
      <c r="F10360" s="17" t="n">
        <v>0</v>
      </c>
      <c r="G10360" s="16" t="n">
        <v>9171.98</v>
      </c>
      <c r="I10360" s="1" t="str">
        <f aca="false">INDEX(Products!$C$2:$C$51,MATCH(C10360,Products!$A$2:$A$51,0))</f>
        <v>Home &amp; Kitchen</v>
      </c>
      <c r="J10360" s="1" t="str">
        <f aca="false">INDEX(Orders!$E$2:$E$8001,MATCH(B10360,Orders!$A$2:$A$8001,0))</f>
        <v>Refunded</v>
      </c>
      <c r="K10360" s="1" t="str">
        <f aca="false">LEFT(INDEX(Orders!$C$2:$C$8001,MATCH(B10360,Orders!$A$2:$A$8001,0)),7)</f>
        <v>2024-08</v>
      </c>
    </row>
    <row r="10361" customFormat="false" ht="15" hidden="false" customHeight="true" outlineLevel="0" collapsed="false">
      <c r="A10361" s="1" t="s">
        <v>20831</v>
      </c>
      <c r="B10361" s="1" t="s">
        <v>7489</v>
      </c>
      <c r="C10361" s="1" t="s">
        <v>1933</v>
      </c>
      <c r="D10361" s="1" t="n">
        <v>3</v>
      </c>
      <c r="E10361" s="16" t="n">
        <v>7194.38</v>
      </c>
      <c r="F10361" s="17" t="n">
        <v>0.2</v>
      </c>
      <c r="G10361" s="16" t="n">
        <v>17266.51</v>
      </c>
      <c r="I10361" s="1" t="str">
        <f aca="false">INDEX(Products!$C$2:$C$51,MATCH(C10361,Products!$A$2:$A$51,0))</f>
        <v>Electronics</v>
      </c>
      <c r="J10361" s="1" t="str">
        <f aca="false">INDEX(Orders!$E$2:$E$8001,MATCH(B10361,Orders!$A$2:$A$8001,0))</f>
        <v>Delivered</v>
      </c>
      <c r="K10361" s="1" t="str">
        <f aca="false">LEFT(INDEX(Orders!$C$2:$C$8001,MATCH(B10361,Orders!$A$2:$A$8001,0)),7)</f>
        <v>2025-05</v>
      </c>
    </row>
    <row r="10362" customFormat="false" ht="15" hidden="false" customHeight="true" outlineLevel="0" collapsed="false">
      <c r="A10362" s="1" t="s">
        <v>20832</v>
      </c>
      <c r="B10362" s="1" t="s">
        <v>7489</v>
      </c>
      <c r="C10362" s="1" t="s">
        <v>1993</v>
      </c>
      <c r="D10362" s="1" t="n">
        <v>1</v>
      </c>
      <c r="E10362" s="16" t="n">
        <v>3177.33</v>
      </c>
      <c r="F10362" s="17" t="n">
        <v>0.1</v>
      </c>
      <c r="G10362" s="16" t="n">
        <v>2859.6</v>
      </c>
      <c r="I10362" s="1" t="str">
        <f aca="false">INDEX(Products!$C$2:$C$51,MATCH(C10362,Products!$A$2:$A$51,0))</f>
        <v>Sports &amp; Fitness</v>
      </c>
      <c r="J10362" s="1" t="str">
        <f aca="false">INDEX(Orders!$E$2:$E$8001,MATCH(B10362,Orders!$A$2:$A$8001,0))</f>
        <v>Delivered</v>
      </c>
      <c r="K10362" s="1" t="str">
        <f aca="false">LEFT(INDEX(Orders!$C$2:$C$8001,MATCH(B10362,Orders!$A$2:$A$8001,0)),7)</f>
        <v>2025-05</v>
      </c>
    </row>
    <row r="10363" customFormat="false" ht="15" hidden="false" customHeight="true" outlineLevel="0" collapsed="false">
      <c r="A10363" s="1" t="s">
        <v>20833</v>
      </c>
      <c r="B10363" s="1" t="s">
        <v>7489</v>
      </c>
      <c r="C10363" s="1" t="s">
        <v>1967</v>
      </c>
      <c r="D10363" s="1" t="n">
        <v>2</v>
      </c>
      <c r="E10363" s="16" t="n">
        <v>6822.61</v>
      </c>
      <c r="F10363" s="17" t="n">
        <v>0.1</v>
      </c>
      <c r="G10363" s="16" t="n">
        <v>12280.7</v>
      </c>
      <c r="I10363" s="1" t="str">
        <f aca="false">INDEX(Products!$C$2:$C$51,MATCH(C10363,Products!$A$2:$A$51,0))</f>
        <v>Home &amp; Kitchen</v>
      </c>
      <c r="J10363" s="1" t="str">
        <f aca="false">INDEX(Orders!$E$2:$E$8001,MATCH(B10363,Orders!$A$2:$A$8001,0))</f>
        <v>Delivered</v>
      </c>
      <c r="K10363" s="1" t="str">
        <f aca="false">LEFT(INDEX(Orders!$C$2:$C$8001,MATCH(B10363,Orders!$A$2:$A$8001,0)),7)</f>
        <v>2025-05</v>
      </c>
    </row>
    <row r="10364" customFormat="false" ht="15" hidden="false" customHeight="true" outlineLevel="0" collapsed="false">
      <c r="A10364" s="1" t="s">
        <v>20834</v>
      </c>
      <c r="B10364" s="1" t="s">
        <v>7490</v>
      </c>
      <c r="C10364" s="1" t="s">
        <v>1961</v>
      </c>
      <c r="D10364" s="1" t="n">
        <v>1</v>
      </c>
      <c r="E10364" s="16" t="n">
        <v>3493.68</v>
      </c>
      <c r="F10364" s="17" t="n">
        <v>0</v>
      </c>
      <c r="G10364" s="16" t="n">
        <v>3493.68</v>
      </c>
      <c r="I10364" s="1" t="str">
        <f aca="false">INDEX(Products!$C$2:$C$51,MATCH(C10364,Products!$A$2:$A$51,0))</f>
        <v>Home &amp; Kitchen</v>
      </c>
      <c r="J10364" s="1" t="str">
        <f aca="false">INDEX(Orders!$E$2:$E$8001,MATCH(B10364,Orders!$A$2:$A$8001,0))</f>
        <v>Delivered</v>
      </c>
      <c r="K10364" s="1" t="str">
        <f aca="false">LEFT(INDEX(Orders!$C$2:$C$8001,MATCH(B10364,Orders!$A$2:$A$8001,0)),7)</f>
        <v>2024-12</v>
      </c>
    </row>
    <row r="10365" customFormat="false" ht="15" hidden="false" customHeight="true" outlineLevel="0" collapsed="false">
      <c r="A10365" s="1" t="s">
        <v>20835</v>
      </c>
      <c r="B10365" s="1" t="s">
        <v>7491</v>
      </c>
      <c r="C10365" s="1" t="s">
        <v>1967</v>
      </c>
      <c r="D10365" s="1" t="n">
        <v>2</v>
      </c>
      <c r="E10365" s="16" t="n">
        <v>6822.61</v>
      </c>
      <c r="F10365" s="17" t="n">
        <v>0.05</v>
      </c>
      <c r="G10365" s="16" t="n">
        <v>12962.96</v>
      </c>
      <c r="I10365" s="1" t="str">
        <f aca="false">INDEX(Products!$C$2:$C$51,MATCH(C10365,Products!$A$2:$A$51,0))</f>
        <v>Home &amp; Kitchen</v>
      </c>
      <c r="J10365" s="1" t="str">
        <f aca="false">INDEX(Orders!$E$2:$E$8001,MATCH(B10365,Orders!$A$2:$A$8001,0))</f>
        <v>Delivered</v>
      </c>
      <c r="K10365" s="1" t="str">
        <f aca="false">LEFT(INDEX(Orders!$C$2:$C$8001,MATCH(B10365,Orders!$A$2:$A$8001,0)),7)</f>
        <v>2024-10</v>
      </c>
    </row>
    <row r="10366" customFormat="false" ht="15" hidden="false" customHeight="true" outlineLevel="0" collapsed="false">
      <c r="A10366" s="1" t="s">
        <v>20836</v>
      </c>
      <c r="B10366" s="1" t="s">
        <v>7492</v>
      </c>
      <c r="C10366" s="1" t="s">
        <v>1975</v>
      </c>
      <c r="D10366" s="1" t="n">
        <v>1</v>
      </c>
      <c r="E10366" s="16" t="n">
        <v>862.99</v>
      </c>
      <c r="F10366" s="17" t="n">
        <v>0</v>
      </c>
      <c r="G10366" s="16" t="n">
        <v>862.99</v>
      </c>
      <c r="I10366" s="1" t="str">
        <f aca="false">INDEX(Products!$C$2:$C$51,MATCH(C10366,Products!$A$2:$A$51,0))</f>
        <v>Beauty &amp; Personal Care</v>
      </c>
      <c r="J10366" s="1" t="str">
        <f aca="false">INDEX(Orders!$E$2:$E$8001,MATCH(B10366,Orders!$A$2:$A$8001,0))</f>
        <v>Delivered</v>
      </c>
      <c r="K10366" s="1" t="str">
        <f aca="false">LEFT(INDEX(Orders!$C$2:$C$8001,MATCH(B10366,Orders!$A$2:$A$8001,0)),7)</f>
        <v>2025-09</v>
      </c>
    </row>
    <row r="10367" customFormat="false" ht="15" hidden="false" customHeight="true" outlineLevel="0" collapsed="false">
      <c r="A10367" s="1" t="s">
        <v>20837</v>
      </c>
      <c r="B10367" s="1" t="s">
        <v>7492</v>
      </c>
      <c r="C10367" s="1" t="s">
        <v>1930</v>
      </c>
      <c r="D10367" s="1" t="n">
        <v>1</v>
      </c>
      <c r="E10367" s="16" t="n">
        <v>2398.35</v>
      </c>
      <c r="F10367" s="17" t="n">
        <v>0</v>
      </c>
      <c r="G10367" s="16" t="n">
        <v>2398.35</v>
      </c>
      <c r="I10367" s="1" t="str">
        <f aca="false">INDEX(Products!$C$2:$C$51,MATCH(C10367,Products!$A$2:$A$51,0))</f>
        <v>Electronics</v>
      </c>
      <c r="J10367" s="1" t="str">
        <f aca="false">INDEX(Orders!$E$2:$E$8001,MATCH(B10367,Orders!$A$2:$A$8001,0))</f>
        <v>Delivered</v>
      </c>
      <c r="K10367" s="1" t="str">
        <f aca="false">LEFT(INDEX(Orders!$C$2:$C$8001,MATCH(B10367,Orders!$A$2:$A$8001,0)),7)</f>
        <v>2025-09</v>
      </c>
    </row>
    <row r="10368" customFormat="false" ht="15" hidden="false" customHeight="true" outlineLevel="0" collapsed="false">
      <c r="A10368" s="1" t="s">
        <v>20838</v>
      </c>
      <c r="B10368" s="1" t="s">
        <v>7492</v>
      </c>
      <c r="C10368" s="1" t="s">
        <v>1940</v>
      </c>
      <c r="D10368" s="1" t="n">
        <v>1</v>
      </c>
      <c r="E10368" s="16" t="n">
        <v>2374.52</v>
      </c>
      <c r="F10368" s="17" t="n">
        <v>0</v>
      </c>
      <c r="G10368" s="16" t="n">
        <v>2374.52</v>
      </c>
      <c r="I10368" s="1" t="str">
        <f aca="false">INDEX(Products!$C$2:$C$51,MATCH(C10368,Products!$A$2:$A$51,0))</f>
        <v>Fashion</v>
      </c>
      <c r="J10368" s="1" t="str">
        <f aca="false">INDEX(Orders!$E$2:$E$8001,MATCH(B10368,Orders!$A$2:$A$8001,0))</f>
        <v>Delivered</v>
      </c>
      <c r="K10368" s="1" t="str">
        <f aca="false">LEFT(INDEX(Orders!$C$2:$C$8001,MATCH(B10368,Orders!$A$2:$A$8001,0)),7)</f>
        <v>2025-09</v>
      </c>
    </row>
    <row r="10369" customFormat="false" ht="15" hidden="false" customHeight="true" outlineLevel="0" collapsed="false">
      <c r="A10369" s="1" t="s">
        <v>20839</v>
      </c>
      <c r="B10369" s="1" t="s">
        <v>7493</v>
      </c>
      <c r="C10369" s="1" t="s">
        <v>1990</v>
      </c>
      <c r="D10369" s="1" t="n">
        <v>2</v>
      </c>
      <c r="E10369" s="16" t="n">
        <v>5311.32</v>
      </c>
      <c r="F10369" s="17" t="n">
        <v>0</v>
      </c>
      <c r="G10369" s="16" t="n">
        <v>10622.64</v>
      </c>
      <c r="I10369" s="1" t="str">
        <f aca="false">INDEX(Products!$C$2:$C$51,MATCH(C10369,Products!$A$2:$A$51,0))</f>
        <v>Sports &amp; Fitness</v>
      </c>
      <c r="J10369" s="1" t="str">
        <f aca="false">INDEX(Orders!$E$2:$E$8001,MATCH(B10369,Orders!$A$2:$A$8001,0))</f>
        <v>Delivered</v>
      </c>
      <c r="K10369" s="1" t="str">
        <f aca="false">LEFT(INDEX(Orders!$C$2:$C$8001,MATCH(B10369,Orders!$A$2:$A$8001,0)),7)</f>
        <v>2024-11</v>
      </c>
    </row>
    <row r="10370" customFormat="false" ht="15" hidden="false" customHeight="true" outlineLevel="0" collapsed="false">
      <c r="A10370" s="1" t="s">
        <v>20840</v>
      </c>
      <c r="B10370" s="1" t="s">
        <v>7493</v>
      </c>
      <c r="C10370" s="1" t="s">
        <v>1997</v>
      </c>
      <c r="D10370" s="1" t="n">
        <v>2</v>
      </c>
      <c r="E10370" s="16" t="n">
        <v>311.15</v>
      </c>
      <c r="F10370" s="17" t="n">
        <v>0.05</v>
      </c>
      <c r="G10370" s="16" t="n">
        <v>591.18</v>
      </c>
      <c r="I10370" s="1" t="str">
        <f aca="false">INDEX(Products!$C$2:$C$51,MATCH(C10370,Products!$A$2:$A$51,0))</f>
        <v>Sports &amp; Fitness</v>
      </c>
      <c r="J10370" s="1" t="str">
        <f aca="false">INDEX(Orders!$E$2:$E$8001,MATCH(B10370,Orders!$A$2:$A$8001,0))</f>
        <v>Delivered</v>
      </c>
      <c r="K10370" s="1" t="str">
        <f aca="false">LEFT(INDEX(Orders!$C$2:$C$8001,MATCH(B10370,Orders!$A$2:$A$8001,0)),7)</f>
        <v>2024-11</v>
      </c>
    </row>
    <row r="10371" customFormat="false" ht="15" hidden="false" customHeight="true" outlineLevel="0" collapsed="false">
      <c r="A10371" s="1" t="s">
        <v>20841</v>
      </c>
      <c r="B10371" s="1" t="s">
        <v>7493</v>
      </c>
      <c r="C10371" s="1" t="s">
        <v>2006</v>
      </c>
      <c r="D10371" s="1" t="n">
        <v>1</v>
      </c>
      <c r="E10371" s="16" t="n">
        <v>482.17</v>
      </c>
      <c r="F10371" s="17" t="n">
        <v>0.1</v>
      </c>
      <c r="G10371" s="16" t="n">
        <v>433.95</v>
      </c>
      <c r="I10371" s="1" t="str">
        <f aca="false">INDEX(Products!$C$2:$C$51,MATCH(C10371,Products!$A$2:$A$51,0))</f>
        <v>Books &amp; Stationery</v>
      </c>
      <c r="J10371" s="1" t="str">
        <f aca="false">INDEX(Orders!$E$2:$E$8001,MATCH(B10371,Orders!$A$2:$A$8001,0))</f>
        <v>Delivered</v>
      </c>
      <c r="K10371" s="1" t="str">
        <f aca="false">LEFT(INDEX(Orders!$C$2:$C$8001,MATCH(B10371,Orders!$A$2:$A$8001,0)),7)</f>
        <v>2024-11</v>
      </c>
    </row>
    <row r="10372" customFormat="false" ht="15" hidden="false" customHeight="true" outlineLevel="0" collapsed="false">
      <c r="A10372" s="1" t="s">
        <v>20842</v>
      </c>
      <c r="B10372" s="1" t="s">
        <v>7494</v>
      </c>
      <c r="C10372" s="1" t="s">
        <v>1930</v>
      </c>
      <c r="D10372" s="1" t="n">
        <v>1</v>
      </c>
      <c r="E10372" s="16" t="n">
        <v>2398.35</v>
      </c>
      <c r="F10372" s="17" t="n">
        <v>0</v>
      </c>
      <c r="G10372" s="16" t="n">
        <v>2398.35</v>
      </c>
      <c r="I10372" s="1" t="str">
        <f aca="false">INDEX(Products!$C$2:$C$51,MATCH(C10372,Products!$A$2:$A$51,0))</f>
        <v>Electronics</v>
      </c>
      <c r="J10372" s="1" t="str">
        <f aca="false">INDEX(Orders!$E$2:$E$8001,MATCH(B10372,Orders!$A$2:$A$8001,0))</f>
        <v>Delivered</v>
      </c>
      <c r="K10372" s="1" t="str">
        <f aca="false">LEFT(INDEX(Orders!$C$2:$C$8001,MATCH(B10372,Orders!$A$2:$A$8001,0)),7)</f>
        <v>2024-08</v>
      </c>
    </row>
    <row r="10373" customFormat="false" ht="15" hidden="false" customHeight="true" outlineLevel="0" collapsed="false">
      <c r="A10373" s="1" t="s">
        <v>20843</v>
      </c>
      <c r="B10373" s="1" t="s">
        <v>7495</v>
      </c>
      <c r="C10373" s="1" t="s">
        <v>1918</v>
      </c>
      <c r="D10373" s="1" t="n">
        <v>2</v>
      </c>
      <c r="E10373" s="16" t="n">
        <v>2978.99</v>
      </c>
      <c r="F10373" s="17" t="n">
        <v>0.05</v>
      </c>
      <c r="G10373" s="16" t="n">
        <v>5660.08</v>
      </c>
      <c r="I10373" s="1" t="str">
        <f aca="false">INDEX(Products!$C$2:$C$51,MATCH(C10373,Products!$A$2:$A$51,0))</f>
        <v>Electronics</v>
      </c>
      <c r="J10373" s="1" t="str">
        <f aca="false">INDEX(Orders!$E$2:$E$8001,MATCH(B10373,Orders!$A$2:$A$8001,0))</f>
        <v>Delivered</v>
      </c>
      <c r="K10373" s="1" t="str">
        <f aca="false">LEFT(INDEX(Orders!$C$2:$C$8001,MATCH(B10373,Orders!$A$2:$A$8001,0)),7)</f>
        <v>2025-12</v>
      </c>
    </row>
    <row r="10374" customFormat="false" ht="15" hidden="false" customHeight="true" outlineLevel="0" collapsed="false">
      <c r="A10374" s="1" t="s">
        <v>20844</v>
      </c>
      <c r="B10374" s="1" t="s">
        <v>7496</v>
      </c>
      <c r="C10374" s="1" t="s">
        <v>2006</v>
      </c>
      <c r="D10374" s="1" t="n">
        <v>1</v>
      </c>
      <c r="E10374" s="16" t="n">
        <v>482.17</v>
      </c>
      <c r="F10374" s="17" t="n">
        <v>0.1</v>
      </c>
      <c r="G10374" s="16" t="n">
        <v>433.95</v>
      </c>
      <c r="I10374" s="1" t="str">
        <f aca="false">INDEX(Products!$C$2:$C$51,MATCH(C10374,Products!$A$2:$A$51,0))</f>
        <v>Books &amp; Stationery</v>
      </c>
      <c r="J10374" s="1" t="str">
        <f aca="false">INDEX(Orders!$E$2:$E$8001,MATCH(B10374,Orders!$A$2:$A$8001,0))</f>
        <v>Delivered</v>
      </c>
      <c r="K10374" s="1" t="str">
        <f aca="false">LEFT(INDEX(Orders!$C$2:$C$8001,MATCH(B10374,Orders!$A$2:$A$8001,0)),7)</f>
        <v>2024-11</v>
      </c>
    </row>
    <row r="10375" customFormat="false" ht="15" hidden="false" customHeight="true" outlineLevel="0" collapsed="false">
      <c r="A10375" s="1" t="s">
        <v>20845</v>
      </c>
      <c r="B10375" s="1" t="s">
        <v>7496</v>
      </c>
      <c r="C10375" s="1" t="s">
        <v>1997</v>
      </c>
      <c r="D10375" s="1" t="n">
        <v>1</v>
      </c>
      <c r="E10375" s="16" t="n">
        <v>311.15</v>
      </c>
      <c r="F10375" s="17" t="n">
        <v>0.1</v>
      </c>
      <c r="G10375" s="16" t="n">
        <v>280.03</v>
      </c>
      <c r="I10375" s="1" t="str">
        <f aca="false">INDEX(Products!$C$2:$C$51,MATCH(C10375,Products!$A$2:$A$51,0))</f>
        <v>Sports &amp; Fitness</v>
      </c>
      <c r="J10375" s="1" t="str">
        <f aca="false">INDEX(Orders!$E$2:$E$8001,MATCH(B10375,Orders!$A$2:$A$8001,0))</f>
        <v>Delivered</v>
      </c>
      <c r="K10375" s="1" t="str">
        <f aca="false">LEFT(INDEX(Orders!$C$2:$C$8001,MATCH(B10375,Orders!$A$2:$A$8001,0)),7)</f>
        <v>2024-11</v>
      </c>
    </row>
    <row r="10376" customFormat="false" ht="15" hidden="false" customHeight="true" outlineLevel="0" collapsed="false">
      <c r="A10376" s="1" t="s">
        <v>20846</v>
      </c>
      <c r="B10376" s="1" t="s">
        <v>7496</v>
      </c>
      <c r="C10376" s="1" t="s">
        <v>2007</v>
      </c>
      <c r="D10376" s="1" t="n">
        <v>1</v>
      </c>
      <c r="E10376" s="16" t="n">
        <v>750.27</v>
      </c>
      <c r="F10376" s="17" t="n">
        <v>0</v>
      </c>
      <c r="G10376" s="16" t="n">
        <v>750.27</v>
      </c>
      <c r="I10376" s="1" t="str">
        <f aca="false">INDEX(Products!$C$2:$C$51,MATCH(C10376,Products!$A$2:$A$51,0))</f>
        <v>Books &amp; Stationery</v>
      </c>
      <c r="J10376" s="1" t="str">
        <f aca="false">INDEX(Orders!$E$2:$E$8001,MATCH(B10376,Orders!$A$2:$A$8001,0))</f>
        <v>Delivered</v>
      </c>
      <c r="K10376" s="1" t="str">
        <f aca="false">LEFT(INDEX(Orders!$C$2:$C$8001,MATCH(B10376,Orders!$A$2:$A$8001,0)),7)</f>
        <v>2024-11</v>
      </c>
    </row>
    <row r="10377" customFormat="false" ht="15" hidden="false" customHeight="true" outlineLevel="0" collapsed="false">
      <c r="A10377" s="1" t="s">
        <v>20847</v>
      </c>
      <c r="B10377" s="1" t="s">
        <v>7496</v>
      </c>
      <c r="C10377" s="1" t="s">
        <v>1961</v>
      </c>
      <c r="D10377" s="1" t="n">
        <v>1</v>
      </c>
      <c r="E10377" s="16" t="n">
        <v>3493.68</v>
      </c>
      <c r="F10377" s="17" t="n">
        <v>0.2</v>
      </c>
      <c r="G10377" s="16" t="n">
        <v>2794.94</v>
      </c>
      <c r="I10377" s="1" t="str">
        <f aca="false">INDEX(Products!$C$2:$C$51,MATCH(C10377,Products!$A$2:$A$51,0))</f>
        <v>Home &amp; Kitchen</v>
      </c>
      <c r="J10377" s="1" t="str">
        <f aca="false">INDEX(Orders!$E$2:$E$8001,MATCH(B10377,Orders!$A$2:$A$8001,0))</f>
        <v>Delivered</v>
      </c>
      <c r="K10377" s="1" t="str">
        <f aca="false">LEFT(INDEX(Orders!$C$2:$C$8001,MATCH(B10377,Orders!$A$2:$A$8001,0)),7)</f>
        <v>2024-11</v>
      </c>
    </row>
    <row r="10378" customFormat="false" ht="15" hidden="false" customHeight="true" outlineLevel="0" collapsed="false">
      <c r="A10378" s="1" t="s">
        <v>20848</v>
      </c>
      <c r="B10378" s="1" t="s">
        <v>7496</v>
      </c>
      <c r="C10378" s="1" t="s">
        <v>1930</v>
      </c>
      <c r="D10378" s="1" t="n">
        <v>1</v>
      </c>
      <c r="E10378" s="16" t="n">
        <v>2398.35</v>
      </c>
      <c r="F10378" s="17" t="n">
        <v>0.05</v>
      </c>
      <c r="G10378" s="16" t="n">
        <v>2278.43</v>
      </c>
      <c r="I10378" s="1" t="str">
        <f aca="false">INDEX(Products!$C$2:$C$51,MATCH(C10378,Products!$A$2:$A$51,0))</f>
        <v>Electronics</v>
      </c>
      <c r="J10378" s="1" t="str">
        <f aca="false">INDEX(Orders!$E$2:$E$8001,MATCH(B10378,Orders!$A$2:$A$8001,0))</f>
        <v>Delivered</v>
      </c>
      <c r="K10378" s="1" t="str">
        <f aca="false">LEFT(INDEX(Orders!$C$2:$C$8001,MATCH(B10378,Orders!$A$2:$A$8001,0)),7)</f>
        <v>2024-11</v>
      </c>
    </row>
    <row r="10379" customFormat="false" ht="15" hidden="false" customHeight="true" outlineLevel="0" collapsed="false">
      <c r="A10379" s="1" t="s">
        <v>20849</v>
      </c>
      <c r="B10379" s="1" t="s">
        <v>7497</v>
      </c>
      <c r="C10379" s="1" t="s">
        <v>1930</v>
      </c>
      <c r="D10379" s="1" t="n">
        <v>1</v>
      </c>
      <c r="E10379" s="16" t="n">
        <v>2398.35</v>
      </c>
      <c r="F10379" s="17" t="n">
        <v>0</v>
      </c>
      <c r="G10379" s="16" t="n">
        <v>2398.35</v>
      </c>
      <c r="I10379" s="1" t="str">
        <f aca="false">INDEX(Products!$C$2:$C$51,MATCH(C10379,Products!$A$2:$A$51,0))</f>
        <v>Electronics</v>
      </c>
      <c r="J10379" s="1" t="str">
        <f aca="false">INDEX(Orders!$E$2:$E$8001,MATCH(B10379,Orders!$A$2:$A$8001,0))</f>
        <v>Delivered</v>
      </c>
      <c r="K10379" s="1" t="str">
        <f aca="false">LEFT(INDEX(Orders!$C$2:$C$8001,MATCH(B10379,Orders!$A$2:$A$8001,0)),7)</f>
        <v>2024-12</v>
      </c>
    </row>
    <row r="10380" customFormat="false" ht="15" hidden="false" customHeight="true" outlineLevel="0" collapsed="false">
      <c r="A10380" s="1" t="s">
        <v>20850</v>
      </c>
      <c r="B10380" s="1" t="s">
        <v>7497</v>
      </c>
      <c r="C10380" s="1" t="s">
        <v>1937</v>
      </c>
      <c r="D10380" s="1" t="n">
        <v>1</v>
      </c>
      <c r="E10380" s="16" t="n">
        <v>1364.75</v>
      </c>
      <c r="F10380" s="17" t="n">
        <v>0.1</v>
      </c>
      <c r="G10380" s="16" t="n">
        <v>1228.28</v>
      </c>
      <c r="I10380" s="1" t="str">
        <f aca="false">INDEX(Products!$C$2:$C$51,MATCH(C10380,Products!$A$2:$A$51,0))</f>
        <v>Fashion</v>
      </c>
      <c r="J10380" s="1" t="str">
        <f aca="false">INDEX(Orders!$E$2:$E$8001,MATCH(B10380,Orders!$A$2:$A$8001,0))</f>
        <v>Delivered</v>
      </c>
      <c r="K10380" s="1" t="str">
        <f aca="false">LEFT(INDEX(Orders!$C$2:$C$8001,MATCH(B10380,Orders!$A$2:$A$8001,0)),7)</f>
        <v>2024-12</v>
      </c>
    </row>
    <row r="10381" customFormat="false" ht="15" hidden="false" customHeight="true" outlineLevel="0" collapsed="false">
      <c r="A10381" s="1" t="s">
        <v>20851</v>
      </c>
      <c r="B10381" s="1" t="s">
        <v>7498</v>
      </c>
      <c r="C10381" s="1" t="s">
        <v>1930</v>
      </c>
      <c r="D10381" s="1" t="n">
        <v>2</v>
      </c>
      <c r="E10381" s="16" t="n">
        <v>2398.35</v>
      </c>
      <c r="F10381" s="17" t="n">
        <v>0.1</v>
      </c>
      <c r="G10381" s="16" t="n">
        <v>4317.03</v>
      </c>
      <c r="I10381" s="1" t="str">
        <f aca="false">INDEX(Products!$C$2:$C$51,MATCH(C10381,Products!$A$2:$A$51,0))</f>
        <v>Electronics</v>
      </c>
      <c r="J10381" s="1" t="str">
        <f aca="false">INDEX(Orders!$E$2:$E$8001,MATCH(B10381,Orders!$A$2:$A$8001,0))</f>
        <v>Delivered</v>
      </c>
      <c r="K10381" s="1" t="str">
        <f aca="false">LEFT(INDEX(Orders!$C$2:$C$8001,MATCH(B10381,Orders!$A$2:$A$8001,0)),7)</f>
        <v>2024-01</v>
      </c>
    </row>
    <row r="10382" customFormat="false" ht="15" hidden="false" customHeight="true" outlineLevel="0" collapsed="false">
      <c r="A10382" s="1" t="s">
        <v>20852</v>
      </c>
      <c r="B10382" s="1" t="s">
        <v>7498</v>
      </c>
      <c r="C10382" s="1" t="s">
        <v>1963</v>
      </c>
      <c r="D10382" s="1" t="n">
        <v>1</v>
      </c>
      <c r="E10382" s="16" t="n">
        <v>1494.98</v>
      </c>
      <c r="F10382" s="17" t="n">
        <v>0</v>
      </c>
      <c r="G10382" s="16" t="n">
        <v>1494.98</v>
      </c>
      <c r="I10382" s="1" t="str">
        <f aca="false">INDEX(Products!$C$2:$C$51,MATCH(C10382,Products!$A$2:$A$51,0))</f>
        <v>Home &amp; Kitchen</v>
      </c>
      <c r="J10382" s="1" t="str">
        <f aca="false">INDEX(Orders!$E$2:$E$8001,MATCH(B10382,Orders!$A$2:$A$8001,0))</f>
        <v>Delivered</v>
      </c>
      <c r="K10382" s="1" t="str">
        <f aca="false">LEFT(INDEX(Orders!$C$2:$C$8001,MATCH(B10382,Orders!$A$2:$A$8001,0)),7)</f>
        <v>2024-01</v>
      </c>
    </row>
    <row r="10383" customFormat="false" ht="15" hidden="false" customHeight="true" outlineLevel="0" collapsed="false">
      <c r="A10383" s="1" t="s">
        <v>20853</v>
      </c>
      <c r="B10383" s="1" t="s">
        <v>7498</v>
      </c>
      <c r="C10383" s="1" t="s">
        <v>1949</v>
      </c>
      <c r="D10383" s="1" t="n">
        <v>1</v>
      </c>
      <c r="E10383" s="16" t="n">
        <v>4185.64</v>
      </c>
      <c r="F10383" s="17" t="n">
        <v>0.05</v>
      </c>
      <c r="G10383" s="16" t="n">
        <v>3976.36</v>
      </c>
      <c r="I10383" s="1" t="str">
        <f aca="false">INDEX(Products!$C$2:$C$51,MATCH(C10383,Products!$A$2:$A$51,0))</f>
        <v>Fashion</v>
      </c>
      <c r="J10383" s="1" t="str">
        <f aca="false">INDEX(Orders!$E$2:$E$8001,MATCH(B10383,Orders!$A$2:$A$8001,0))</f>
        <v>Delivered</v>
      </c>
      <c r="K10383" s="1" t="str">
        <f aca="false">LEFT(INDEX(Orders!$C$2:$C$8001,MATCH(B10383,Orders!$A$2:$A$8001,0)),7)</f>
        <v>2024-01</v>
      </c>
    </row>
    <row r="10384" customFormat="false" ht="15" hidden="false" customHeight="true" outlineLevel="0" collapsed="false">
      <c r="A10384" s="1" t="s">
        <v>20854</v>
      </c>
      <c r="B10384" s="1" t="s">
        <v>7499</v>
      </c>
      <c r="C10384" s="1" t="s">
        <v>1924</v>
      </c>
      <c r="D10384" s="1" t="n">
        <v>2</v>
      </c>
      <c r="E10384" s="16" t="n">
        <v>1971</v>
      </c>
      <c r="F10384" s="17" t="n">
        <v>0</v>
      </c>
      <c r="G10384" s="16" t="n">
        <v>3942</v>
      </c>
      <c r="I10384" s="1" t="str">
        <f aca="false">INDEX(Products!$C$2:$C$51,MATCH(C10384,Products!$A$2:$A$51,0))</f>
        <v>Electronics</v>
      </c>
      <c r="J10384" s="1" t="str">
        <f aca="false">INDEX(Orders!$E$2:$E$8001,MATCH(B10384,Orders!$A$2:$A$8001,0))</f>
        <v>Delivered</v>
      </c>
      <c r="K10384" s="1" t="str">
        <f aca="false">LEFT(INDEX(Orders!$C$2:$C$8001,MATCH(B10384,Orders!$A$2:$A$8001,0)),7)</f>
        <v>2025-11</v>
      </c>
    </row>
    <row r="10385" customFormat="false" ht="15" hidden="false" customHeight="true" outlineLevel="0" collapsed="false">
      <c r="A10385" s="1" t="s">
        <v>20855</v>
      </c>
      <c r="B10385" s="1" t="s">
        <v>7499</v>
      </c>
      <c r="C10385" s="1" t="s">
        <v>2007</v>
      </c>
      <c r="D10385" s="1" t="n">
        <v>1</v>
      </c>
      <c r="E10385" s="16" t="n">
        <v>750.27</v>
      </c>
      <c r="F10385" s="17" t="n">
        <v>0.05</v>
      </c>
      <c r="G10385" s="16" t="n">
        <v>712.76</v>
      </c>
      <c r="I10385" s="1" t="str">
        <f aca="false">INDEX(Products!$C$2:$C$51,MATCH(C10385,Products!$A$2:$A$51,0))</f>
        <v>Books &amp; Stationery</v>
      </c>
      <c r="J10385" s="1" t="str">
        <f aca="false">INDEX(Orders!$E$2:$E$8001,MATCH(B10385,Orders!$A$2:$A$8001,0))</f>
        <v>Delivered</v>
      </c>
      <c r="K10385" s="1" t="str">
        <f aca="false">LEFT(INDEX(Orders!$C$2:$C$8001,MATCH(B10385,Orders!$A$2:$A$8001,0)),7)</f>
        <v>2025-11</v>
      </c>
    </row>
    <row r="10386" customFormat="false" ht="15" hidden="false" customHeight="true" outlineLevel="0" collapsed="false">
      <c r="A10386" s="1" t="s">
        <v>20856</v>
      </c>
      <c r="B10386" s="1" t="s">
        <v>7500</v>
      </c>
      <c r="C10386" s="1" t="s">
        <v>1940</v>
      </c>
      <c r="D10386" s="1" t="n">
        <v>1</v>
      </c>
      <c r="E10386" s="16" t="n">
        <v>2374.52</v>
      </c>
      <c r="F10386" s="17" t="n">
        <v>0</v>
      </c>
      <c r="G10386" s="16" t="n">
        <v>2374.52</v>
      </c>
      <c r="I10386" s="1" t="str">
        <f aca="false">INDEX(Products!$C$2:$C$51,MATCH(C10386,Products!$A$2:$A$51,0))</f>
        <v>Fashion</v>
      </c>
      <c r="J10386" s="1" t="str">
        <f aca="false">INDEX(Orders!$E$2:$E$8001,MATCH(B10386,Orders!$A$2:$A$8001,0))</f>
        <v>Returned</v>
      </c>
      <c r="K10386" s="1" t="str">
        <f aca="false">LEFT(INDEX(Orders!$C$2:$C$8001,MATCH(B10386,Orders!$A$2:$A$8001,0)),7)</f>
        <v>2024-10</v>
      </c>
    </row>
    <row r="10387" customFormat="false" ht="15" hidden="false" customHeight="true" outlineLevel="0" collapsed="false">
      <c r="A10387" s="1" t="s">
        <v>20857</v>
      </c>
      <c r="B10387" s="1" t="s">
        <v>7500</v>
      </c>
      <c r="C10387" s="1" t="s">
        <v>1990</v>
      </c>
      <c r="D10387" s="1" t="n">
        <v>2</v>
      </c>
      <c r="E10387" s="16" t="n">
        <v>5311.32</v>
      </c>
      <c r="F10387" s="17" t="n">
        <v>0</v>
      </c>
      <c r="G10387" s="16" t="n">
        <v>10622.64</v>
      </c>
      <c r="I10387" s="1" t="str">
        <f aca="false">INDEX(Products!$C$2:$C$51,MATCH(C10387,Products!$A$2:$A$51,0))</f>
        <v>Sports &amp; Fitness</v>
      </c>
      <c r="J10387" s="1" t="str">
        <f aca="false">INDEX(Orders!$E$2:$E$8001,MATCH(B10387,Orders!$A$2:$A$8001,0))</f>
        <v>Returned</v>
      </c>
      <c r="K10387" s="1" t="str">
        <f aca="false">LEFT(INDEX(Orders!$C$2:$C$8001,MATCH(B10387,Orders!$A$2:$A$8001,0)),7)</f>
        <v>2024-10</v>
      </c>
    </row>
    <row r="10388" customFormat="false" ht="15" hidden="false" customHeight="true" outlineLevel="0" collapsed="false">
      <c r="A10388" s="1" t="s">
        <v>20858</v>
      </c>
      <c r="B10388" s="1" t="s">
        <v>7501</v>
      </c>
      <c r="C10388" s="1" t="s">
        <v>1975</v>
      </c>
      <c r="D10388" s="1" t="n">
        <v>2</v>
      </c>
      <c r="E10388" s="16" t="n">
        <v>862.99</v>
      </c>
      <c r="F10388" s="17" t="n">
        <v>0</v>
      </c>
      <c r="G10388" s="16" t="n">
        <v>1725.98</v>
      </c>
      <c r="I10388" s="1" t="str">
        <f aca="false">INDEX(Products!$C$2:$C$51,MATCH(C10388,Products!$A$2:$A$51,0))</f>
        <v>Beauty &amp; Personal Care</v>
      </c>
      <c r="J10388" s="1" t="str">
        <f aca="false">INDEX(Orders!$E$2:$E$8001,MATCH(B10388,Orders!$A$2:$A$8001,0))</f>
        <v>Delivered</v>
      </c>
      <c r="K10388" s="1" t="str">
        <f aca="false">LEFT(INDEX(Orders!$C$2:$C$8001,MATCH(B10388,Orders!$A$2:$A$8001,0)),7)</f>
        <v>2024-08</v>
      </c>
    </row>
    <row r="10389" customFormat="false" ht="15" hidden="false" customHeight="true" outlineLevel="0" collapsed="false">
      <c r="A10389" s="1" t="s">
        <v>20859</v>
      </c>
      <c r="B10389" s="1" t="s">
        <v>7501</v>
      </c>
      <c r="C10389" s="1" t="s">
        <v>2006</v>
      </c>
      <c r="D10389" s="1" t="n">
        <v>3</v>
      </c>
      <c r="E10389" s="16" t="n">
        <v>482.17</v>
      </c>
      <c r="F10389" s="17" t="n">
        <v>0.05</v>
      </c>
      <c r="G10389" s="16" t="n">
        <v>1374.18</v>
      </c>
      <c r="I10389" s="1" t="str">
        <f aca="false">INDEX(Products!$C$2:$C$51,MATCH(C10389,Products!$A$2:$A$51,0))</f>
        <v>Books &amp; Stationery</v>
      </c>
      <c r="J10389" s="1" t="str">
        <f aca="false">INDEX(Orders!$E$2:$E$8001,MATCH(B10389,Orders!$A$2:$A$8001,0))</f>
        <v>Delivered</v>
      </c>
      <c r="K10389" s="1" t="str">
        <f aca="false">LEFT(INDEX(Orders!$C$2:$C$8001,MATCH(B10389,Orders!$A$2:$A$8001,0)),7)</f>
        <v>2024-08</v>
      </c>
    </row>
    <row r="10390" customFormat="false" ht="15" hidden="false" customHeight="true" outlineLevel="0" collapsed="false">
      <c r="A10390" s="1" t="s">
        <v>20860</v>
      </c>
      <c r="B10390" s="1" t="s">
        <v>7501</v>
      </c>
      <c r="C10390" s="1" t="s">
        <v>1930</v>
      </c>
      <c r="D10390" s="1" t="n">
        <v>1</v>
      </c>
      <c r="E10390" s="16" t="n">
        <v>2398.35</v>
      </c>
      <c r="F10390" s="17" t="n">
        <v>0.15</v>
      </c>
      <c r="G10390" s="16" t="n">
        <v>2038.6</v>
      </c>
      <c r="I10390" s="1" t="str">
        <f aca="false">INDEX(Products!$C$2:$C$51,MATCH(C10390,Products!$A$2:$A$51,0))</f>
        <v>Electronics</v>
      </c>
      <c r="J10390" s="1" t="str">
        <f aca="false">INDEX(Orders!$E$2:$E$8001,MATCH(B10390,Orders!$A$2:$A$8001,0))</f>
        <v>Delivered</v>
      </c>
      <c r="K10390" s="1" t="str">
        <f aca="false">LEFT(INDEX(Orders!$C$2:$C$8001,MATCH(B10390,Orders!$A$2:$A$8001,0)),7)</f>
        <v>2024-08</v>
      </c>
    </row>
    <row r="10391" customFormat="false" ht="15" hidden="false" customHeight="true" outlineLevel="0" collapsed="false">
      <c r="A10391" s="1" t="s">
        <v>20861</v>
      </c>
      <c r="B10391" s="1" t="s">
        <v>7502</v>
      </c>
      <c r="C10391" s="1" t="s">
        <v>1979</v>
      </c>
      <c r="D10391" s="1" t="n">
        <v>2</v>
      </c>
      <c r="E10391" s="16" t="n">
        <v>623</v>
      </c>
      <c r="F10391" s="17" t="n">
        <v>0</v>
      </c>
      <c r="G10391" s="16" t="n">
        <v>1246</v>
      </c>
      <c r="I10391" s="1" t="str">
        <f aca="false">INDEX(Products!$C$2:$C$51,MATCH(C10391,Products!$A$2:$A$51,0))</f>
        <v>Beauty &amp; Personal Care</v>
      </c>
      <c r="J10391" s="1" t="str">
        <f aca="false">INDEX(Orders!$E$2:$E$8001,MATCH(B10391,Orders!$A$2:$A$8001,0))</f>
        <v>Delivered</v>
      </c>
      <c r="K10391" s="1" t="str">
        <f aca="false">LEFT(INDEX(Orders!$C$2:$C$8001,MATCH(B10391,Orders!$A$2:$A$8001,0)),7)</f>
        <v>2024-10</v>
      </c>
    </row>
    <row r="10392" customFormat="false" ht="15" hidden="false" customHeight="true" outlineLevel="0" collapsed="false">
      <c r="A10392" s="1" t="s">
        <v>20862</v>
      </c>
      <c r="B10392" s="1" t="s">
        <v>7502</v>
      </c>
      <c r="C10392" s="1" t="s">
        <v>1926</v>
      </c>
      <c r="D10392" s="1" t="n">
        <v>2</v>
      </c>
      <c r="E10392" s="16" t="n">
        <v>1478.08</v>
      </c>
      <c r="F10392" s="17" t="n">
        <v>0.1</v>
      </c>
      <c r="G10392" s="16" t="n">
        <v>2660.54</v>
      </c>
      <c r="I10392" s="1" t="str">
        <f aca="false">INDEX(Products!$C$2:$C$51,MATCH(C10392,Products!$A$2:$A$51,0))</f>
        <v>Electronics</v>
      </c>
      <c r="J10392" s="1" t="str">
        <f aca="false">INDEX(Orders!$E$2:$E$8001,MATCH(B10392,Orders!$A$2:$A$8001,0))</f>
        <v>Delivered</v>
      </c>
      <c r="K10392" s="1" t="str">
        <f aca="false">LEFT(INDEX(Orders!$C$2:$C$8001,MATCH(B10392,Orders!$A$2:$A$8001,0)),7)</f>
        <v>2024-10</v>
      </c>
    </row>
    <row r="10393" customFormat="false" ht="15" hidden="false" customHeight="true" outlineLevel="0" collapsed="false">
      <c r="A10393" s="1" t="s">
        <v>20863</v>
      </c>
      <c r="B10393" s="1" t="s">
        <v>7503</v>
      </c>
      <c r="C10393" s="1" t="s">
        <v>2006</v>
      </c>
      <c r="D10393" s="1" t="n">
        <v>1</v>
      </c>
      <c r="E10393" s="16" t="n">
        <v>482.17</v>
      </c>
      <c r="F10393" s="17" t="n">
        <v>0.15</v>
      </c>
      <c r="G10393" s="16" t="n">
        <v>409.84</v>
      </c>
      <c r="I10393" s="1" t="str">
        <f aca="false">INDEX(Products!$C$2:$C$51,MATCH(C10393,Products!$A$2:$A$51,0))</f>
        <v>Books &amp; Stationery</v>
      </c>
      <c r="J10393" s="1" t="str">
        <f aca="false">INDEX(Orders!$E$2:$E$8001,MATCH(B10393,Orders!$A$2:$A$8001,0))</f>
        <v>Delivered</v>
      </c>
      <c r="K10393" s="1" t="str">
        <f aca="false">LEFT(INDEX(Orders!$C$2:$C$8001,MATCH(B10393,Orders!$A$2:$A$8001,0)),7)</f>
        <v>2025-11</v>
      </c>
    </row>
    <row r="10394" customFormat="false" ht="15" hidden="false" customHeight="true" outlineLevel="0" collapsed="false">
      <c r="A10394" s="1" t="s">
        <v>20864</v>
      </c>
      <c r="B10394" s="1" t="s">
        <v>7503</v>
      </c>
      <c r="C10394" s="1" t="s">
        <v>1961</v>
      </c>
      <c r="D10394" s="1" t="n">
        <v>1</v>
      </c>
      <c r="E10394" s="16" t="n">
        <v>3493.68</v>
      </c>
      <c r="F10394" s="17" t="n">
        <v>0</v>
      </c>
      <c r="G10394" s="16" t="n">
        <v>3493.68</v>
      </c>
      <c r="I10394" s="1" t="str">
        <f aca="false">INDEX(Products!$C$2:$C$51,MATCH(C10394,Products!$A$2:$A$51,0))</f>
        <v>Home &amp; Kitchen</v>
      </c>
      <c r="J10394" s="1" t="str">
        <f aca="false">INDEX(Orders!$E$2:$E$8001,MATCH(B10394,Orders!$A$2:$A$8001,0))</f>
        <v>Delivered</v>
      </c>
      <c r="K10394" s="1" t="str">
        <f aca="false">LEFT(INDEX(Orders!$C$2:$C$8001,MATCH(B10394,Orders!$A$2:$A$8001,0)),7)</f>
        <v>2025-11</v>
      </c>
    </row>
    <row r="10395" customFormat="false" ht="15" hidden="false" customHeight="true" outlineLevel="0" collapsed="false">
      <c r="A10395" s="1" t="s">
        <v>20865</v>
      </c>
      <c r="B10395" s="1" t="s">
        <v>7504</v>
      </c>
      <c r="C10395" s="1" t="s">
        <v>1969</v>
      </c>
      <c r="D10395" s="1" t="n">
        <v>1</v>
      </c>
      <c r="E10395" s="16" t="n">
        <v>9171.98</v>
      </c>
      <c r="F10395" s="17" t="n">
        <v>0.15</v>
      </c>
      <c r="G10395" s="16" t="n">
        <v>7796.18</v>
      </c>
      <c r="I10395" s="1" t="str">
        <f aca="false">INDEX(Products!$C$2:$C$51,MATCH(C10395,Products!$A$2:$A$51,0))</f>
        <v>Home &amp; Kitchen</v>
      </c>
      <c r="J10395" s="1" t="str">
        <f aca="false">INDEX(Orders!$E$2:$E$8001,MATCH(B10395,Orders!$A$2:$A$8001,0))</f>
        <v>Delivered</v>
      </c>
      <c r="K10395" s="1" t="str">
        <f aca="false">LEFT(INDEX(Orders!$C$2:$C$8001,MATCH(B10395,Orders!$A$2:$A$8001,0)),7)</f>
        <v>2025-10</v>
      </c>
    </row>
    <row r="10396" customFormat="false" ht="15" hidden="false" customHeight="true" outlineLevel="0" collapsed="false">
      <c r="A10396" s="1" t="s">
        <v>20866</v>
      </c>
      <c r="B10396" s="1" t="s">
        <v>7505</v>
      </c>
      <c r="C10396" s="1" t="s">
        <v>1973</v>
      </c>
      <c r="D10396" s="1" t="n">
        <v>1</v>
      </c>
      <c r="E10396" s="16" t="n">
        <v>1158.24</v>
      </c>
      <c r="F10396" s="17" t="n">
        <v>0</v>
      </c>
      <c r="G10396" s="16" t="n">
        <v>1158.24</v>
      </c>
      <c r="I10396" s="1" t="str">
        <f aca="false">INDEX(Products!$C$2:$C$51,MATCH(C10396,Products!$A$2:$A$51,0))</f>
        <v>Home &amp; Kitchen</v>
      </c>
      <c r="J10396" s="1" t="str">
        <f aca="false">INDEX(Orders!$E$2:$E$8001,MATCH(B10396,Orders!$A$2:$A$8001,0))</f>
        <v>Delivered</v>
      </c>
      <c r="K10396" s="1" t="str">
        <f aca="false">LEFT(INDEX(Orders!$C$2:$C$8001,MATCH(B10396,Orders!$A$2:$A$8001,0)),7)</f>
        <v>2025-10</v>
      </c>
    </row>
    <row r="10397" customFormat="false" ht="15" hidden="false" customHeight="true" outlineLevel="0" collapsed="false">
      <c r="A10397" s="1" t="s">
        <v>20867</v>
      </c>
      <c r="B10397" s="1" t="s">
        <v>7506</v>
      </c>
      <c r="C10397" s="1" t="s">
        <v>1920</v>
      </c>
      <c r="D10397" s="1" t="n">
        <v>1</v>
      </c>
      <c r="E10397" s="16" t="n">
        <v>4273.58</v>
      </c>
      <c r="F10397" s="17" t="n">
        <v>0</v>
      </c>
      <c r="G10397" s="16" t="n">
        <v>4273.58</v>
      </c>
      <c r="I10397" s="1" t="str">
        <f aca="false">INDEX(Products!$C$2:$C$51,MATCH(C10397,Products!$A$2:$A$51,0))</f>
        <v>Electronics</v>
      </c>
      <c r="J10397" s="1" t="str">
        <f aca="false">INDEX(Orders!$E$2:$E$8001,MATCH(B10397,Orders!$A$2:$A$8001,0))</f>
        <v>Delivered</v>
      </c>
      <c r="K10397" s="1" t="str">
        <f aca="false">LEFT(INDEX(Orders!$C$2:$C$8001,MATCH(B10397,Orders!$A$2:$A$8001,0)),7)</f>
        <v>2024-11</v>
      </c>
    </row>
    <row r="10398" customFormat="false" ht="15" hidden="false" customHeight="true" outlineLevel="0" collapsed="false">
      <c r="A10398" s="1" t="s">
        <v>20868</v>
      </c>
      <c r="B10398" s="1" t="s">
        <v>7507</v>
      </c>
      <c r="C10398" s="1" t="s">
        <v>2007</v>
      </c>
      <c r="D10398" s="1" t="n">
        <v>1</v>
      </c>
      <c r="E10398" s="16" t="n">
        <v>750.27</v>
      </c>
      <c r="F10398" s="17" t="n">
        <v>0.05</v>
      </c>
      <c r="G10398" s="16" t="n">
        <v>712.76</v>
      </c>
      <c r="I10398" s="1" t="str">
        <f aca="false">INDEX(Products!$C$2:$C$51,MATCH(C10398,Products!$A$2:$A$51,0))</f>
        <v>Books &amp; Stationery</v>
      </c>
      <c r="J10398" s="1" t="str">
        <f aca="false">INDEX(Orders!$E$2:$E$8001,MATCH(B10398,Orders!$A$2:$A$8001,0))</f>
        <v>Delivered</v>
      </c>
      <c r="K10398" s="1" t="str">
        <f aca="false">LEFT(INDEX(Orders!$C$2:$C$8001,MATCH(B10398,Orders!$A$2:$A$8001,0)),7)</f>
        <v>2025-09</v>
      </c>
    </row>
    <row r="10399" customFormat="false" ht="15" hidden="false" customHeight="true" outlineLevel="0" collapsed="false">
      <c r="A10399" s="1" t="s">
        <v>20869</v>
      </c>
      <c r="B10399" s="1" t="s">
        <v>7508</v>
      </c>
      <c r="C10399" s="1" t="s">
        <v>1979</v>
      </c>
      <c r="D10399" s="1" t="n">
        <v>1</v>
      </c>
      <c r="E10399" s="16" t="n">
        <v>623</v>
      </c>
      <c r="F10399" s="17" t="n">
        <v>0.05</v>
      </c>
      <c r="G10399" s="16" t="n">
        <v>591.85</v>
      </c>
      <c r="I10399" s="1" t="str">
        <f aca="false">INDEX(Products!$C$2:$C$51,MATCH(C10399,Products!$A$2:$A$51,0))</f>
        <v>Beauty &amp; Personal Care</v>
      </c>
      <c r="J10399" s="1" t="str">
        <f aca="false">INDEX(Orders!$E$2:$E$8001,MATCH(B10399,Orders!$A$2:$A$8001,0))</f>
        <v>Delivered</v>
      </c>
      <c r="K10399" s="1" t="str">
        <f aca="false">LEFT(INDEX(Orders!$C$2:$C$8001,MATCH(B10399,Orders!$A$2:$A$8001,0)),7)</f>
        <v>2025-08</v>
      </c>
    </row>
    <row r="10400" customFormat="false" ht="15" hidden="false" customHeight="true" outlineLevel="0" collapsed="false">
      <c r="A10400" s="1" t="s">
        <v>20870</v>
      </c>
      <c r="B10400" s="1" t="s">
        <v>7508</v>
      </c>
      <c r="C10400" s="1" t="s">
        <v>1930</v>
      </c>
      <c r="D10400" s="1" t="n">
        <v>3</v>
      </c>
      <c r="E10400" s="16" t="n">
        <v>2398.35</v>
      </c>
      <c r="F10400" s="17" t="n">
        <v>0.05</v>
      </c>
      <c r="G10400" s="16" t="n">
        <v>6835.3</v>
      </c>
      <c r="I10400" s="1" t="str">
        <f aca="false">INDEX(Products!$C$2:$C$51,MATCH(C10400,Products!$A$2:$A$51,0))</f>
        <v>Electronics</v>
      </c>
      <c r="J10400" s="1" t="str">
        <f aca="false">INDEX(Orders!$E$2:$E$8001,MATCH(B10400,Orders!$A$2:$A$8001,0))</f>
        <v>Delivered</v>
      </c>
      <c r="K10400" s="1" t="str">
        <f aca="false">LEFT(INDEX(Orders!$C$2:$C$8001,MATCH(B10400,Orders!$A$2:$A$8001,0)),7)</f>
        <v>2025-08</v>
      </c>
    </row>
    <row r="10401" customFormat="false" ht="15" hidden="false" customHeight="true" outlineLevel="0" collapsed="false">
      <c r="A10401" s="1" t="s">
        <v>20871</v>
      </c>
      <c r="B10401" s="1" t="s">
        <v>7509</v>
      </c>
      <c r="C10401" s="1" t="s">
        <v>1930</v>
      </c>
      <c r="D10401" s="1" t="n">
        <v>1</v>
      </c>
      <c r="E10401" s="16" t="n">
        <v>2398.35</v>
      </c>
      <c r="F10401" s="17" t="n">
        <v>0</v>
      </c>
      <c r="G10401" s="16" t="n">
        <v>2398.35</v>
      </c>
      <c r="I10401" s="1" t="str">
        <f aca="false">INDEX(Products!$C$2:$C$51,MATCH(C10401,Products!$A$2:$A$51,0))</f>
        <v>Electronics</v>
      </c>
      <c r="J10401" s="1" t="str">
        <f aca="false">INDEX(Orders!$E$2:$E$8001,MATCH(B10401,Orders!$A$2:$A$8001,0))</f>
        <v>Delivered</v>
      </c>
      <c r="K10401" s="1" t="str">
        <f aca="false">LEFT(INDEX(Orders!$C$2:$C$8001,MATCH(B10401,Orders!$A$2:$A$8001,0)),7)</f>
        <v>2025-07</v>
      </c>
    </row>
    <row r="10402" customFormat="false" ht="15" hidden="false" customHeight="true" outlineLevel="0" collapsed="false">
      <c r="A10402" s="1" t="s">
        <v>20872</v>
      </c>
      <c r="B10402" s="1" t="s">
        <v>7510</v>
      </c>
      <c r="C10402" s="1" t="s">
        <v>1940</v>
      </c>
      <c r="D10402" s="1" t="n">
        <v>1</v>
      </c>
      <c r="E10402" s="16" t="n">
        <v>2374.52</v>
      </c>
      <c r="F10402" s="17" t="n">
        <v>0.15</v>
      </c>
      <c r="G10402" s="16" t="n">
        <v>2018.34</v>
      </c>
      <c r="I10402" s="1" t="str">
        <f aca="false">INDEX(Products!$C$2:$C$51,MATCH(C10402,Products!$A$2:$A$51,0))</f>
        <v>Fashion</v>
      </c>
      <c r="J10402" s="1" t="str">
        <f aca="false">INDEX(Orders!$E$2:$E$8001,MATCH(B10402,Orders!$A$2:$A$8001,0))</f>
        <v>Cancelled</v>
      </c>
      <c r="K10402" s="1" t="str">
        <f aca="false">LEFT(INDEX(Orders!$C$2:$C$8001,MATCH(B10402,Orders!$A$2:$A$8001,0)),7)</f>
        <v>2025-11</v>
      </c>
    </row>
    <row r="10403" customFormat="false" ht="15" hidden="false" customHeight="true" outlineLevel="0" collapsed="false">
      <c r="A10403" s="1" t="s">
        <v>20873</v>
      </c>
      <c r="B10403" s="1" t="s">
        <v>7510</v>
      </c>
      <c r="C10403" s="1" t="s">
        <v>1961</v>
      </c>
      <c r="D10403" s="1" t="n">
        <v>1</v>
      </c>
      <c r="E10403" s="16" t="n">
        <v>3493.68</v>
      </c>
      <c r="F10403" s="17" t="n">
        <v>0.15</v>
      </c>
      <c r="G10403" s="16" t="n">
        <v>2969.63</v>
      </c>
      <c r="I10403" s="1" t="str">
        <f aca="false">INDEX(Products!$C$2:$C$51,MATCH(C10403,Products!$A$2:$A$51,0))</f>
        <v>Home &amp; Kitchen</v>
      </c>
      <c r="J10403" s="1" t="str">
        <f aca="false">INDEX(Orders!$E$2:$E$8001,MATCH(B10403,Orders!$A$2:$A$8001,0))</f>
        <v>Cancelled</v>
      </c>
      <c r="K10403" s="1" t="str">
        <f aca="false">LEFT(INDEX(Orders!$C$2:$C$8001,MATCH(B10403,Orders!$A$2:$A$8001,0)),7)</f>
        <v>2025-11</v>
      </c>
    </row>
    <row r="10404" customFormat="false" ht="15" hidden="false" customHeight="true" outlineLevel="0" collapsed="false">
      <c r="A10404" s="1" t="s">
        <v>20874</v>
      </c>
      <c r="B10404" s="1" t="s">
        <v>7510</v>
      </c>
      <c r="C10404" s="1" t="s">
        <v>1928</v>
      </c>
      <c r="D10404" s="1" t="n">
        <v>1</v>
      </c>
      <c r="E10404" s="16" t="n">
        <v>657.82</v>
      </c>
      <c r="F10404" s="17" t="n">
        <v>0</v>
      </c>
      <c r="G10404" s="16" t="n">
        <v>657.82</v>
      </c>
      <c r="I10404" s="1" t="str">
        <f aca="false">INDEX(Products!$C$2:$C$51,MATCH(C10404,Products!$A$2:$A$51,0))</f>
        <v>Electronics</v>
      </c>
      <c r="J10404" s="1" t="str">
        <f aca="false">INDEX(Orders!$E$2:$E$8001,MATCH(B10404,Orders!$A$2:$A$8001,0))</f>
        <v>Cancelled</v>
      </c>
      <c r="K10404" s="1" t="str">
        <f aca="false">LEFT(INDEX(Orders!$C$2:$C$8001,MATCH(B10404,Orders!$A$2:$A$8001,0)),7)</f>
        <v>2025-11</v>
      </c>
    </row>
    <row r="10405" customFormat="false" ht="15" hidden="false" customHeight="true" outlineLevel="0" collapsed="false">
      <c r="A10405" s="1" t="s">
        <v>20875</v>
      </c>
      <c r="B10405" s="1" t="s">
        <v>7510</v>
      </c>
      <c r="C10405" s="1" t="s">
        <v>1984</v>
      </c>
      <c r="D10405" s="1" t="n">
        <v>2</v>
      </c>
      <c r="E10405" s="16" t="n">
        <v>1134.82</v>
      </c>
      <c r="F10405" s="17" t="n">
        <v>0</v>
      </c>
      <c r="G10405" s="16" t="n">
        <v>2269.64</v>
      </c>
      <c r="I10405" s="1" t="str">
        <f aca="false">INDEX(Products!$C$2:$C$51,MATCH(C10405,Products!$A$2:$A$51,0))</f>
        <v>Beauty &amp; Personal Care</v>
      </c>
      <c r="J10405" s="1" t="str">
        <f aca="false">INDEX(Orders!$E$2:$E$8001,MATCH(B10405,Orders!$A$2:$A$8001,0))</f>
        <v>Cancelled</v>
      </c>
      <c r="K10405" s="1" t="str">
        <f aca="false">LEFT(INDEX(Orders!$C$2:$C$8001,MATCH(B10405,Orders!$A$2:$A$8001,0)),7)</f>
        <v>2025-11</v>
      </c>
    </row>
    <row r="10406" customFormat="false" ht="15" hidden="false" customHeight="true" outlineLevel="0" collapsed="false">
      <c r="A10406" s="1" t="s">
        <v>20876</v>
      </c>
      <c r="B10406" s="1" t="s">
        <v>7510</v>
      </c>
      <c r="C10406" s="1" t="s">
        <v>1975</v>
      </c>
      <c r="D10406" s="1" t="n">
        <v>1</v>
      </c>
      <c r="E10406" s="16" t="n">
        <v>862.99</v>
      </c>
      <c r="F10406" s="17" t="n">
        <v>0</v>
      </c>
      <c r="G10406" s="16" t="n">
        <v>862.99</v>
      </c>
      <c r="I10406" s="1" t="str">
        <f aca="false">INDEX(Products!$C$2:$C$51,MATCH(C10406,Products!$A$2:$A$51,0))</f>
        <v>Beauty &amp; Personal Care</v>
      </c>
      <c r="J10406" s="1" t="str">
        <f aca="false">INDEX(Orders!$E$2:$E$8001,MATCH(B10406,Orders!$A$2:$A$8001,0))</f>
        <v>Cancelled</v>
      </c>
      <c r="K10406" s="1" t="str">
        <f aca="false">LEFT(INDEX(Orders!$C$2:$C$8001,MATCH(B10406,Orders!$A$2:$A$8001,0)),7)</f>
        <v>2025-11</v>
      </c>
    </row>
    <row r="10407" customFormat="false" ht="15" hidden="false" customHeight="true" outlineLevel="0" collapsed="false">
      <c r="A10407" s="1" t="s">
        <v>20877</v>
      </c>
      <c r="B10407" s="1" t="s">
        <v>7511</v>
      </c>
      <c r="C10407" s="1" t="s">
        <v>2006</v>
      </c>
      <c r="D10407" s="1" t="n">
        <v>3</v>
      </c>
      <c r="E10407" s="16" t="n">
        <v>482.17</v>
      </c>
      <c r="F10407" s="17" t="n">
        <v>0.1</v>
      </c>
      <c r="G10407" s="16" t="n">
        <v>1301.86</v>
      </c>
      <c r="I10407" s="1" t="str">
        <f aca="false">INDEX(Products!$C$2:$C$51,MATCH(C10407,Products!$A$2:$A$51,0))</f>
        <v>Books &amp; Stationery</v>
      </c>
      <c r="J10407" s="1" t="str">
        <f aca="false">INDEX(Orders!$E$2:$E$8001,MATCH(B10407,Orders!$A$2:$A$8001,0))</f>
        <v>Delivered</v>
      </c>
      <c r="K10407" s="1" t="str">
        <f aca="false">LEFT(INDEX(Orders!$C$2:$C$8001,MATCH(B10407,Orders!$A$2:$A$8001,0)),7)</f>
        <v>2025-02</v>
      </c>
    </row>
    <row r="10408" customFormat="false" ht="15" hidden="false" customHeight="true" outlineLevel="0" collapsed="false">
      <c r="A10408" s="1" t="s">
        <v>20878</v>
      </c>
      <c r="B10408" s="1" t="s">
        <v>7511</v>
      </c>
      <c r="C10408" s="1" t="s">
        <v>1930</v>
      </c>
      <c r="D10408" s="1" t="n">
        <v>2</v>
      </c>
      <c r="E10408" s="16" t="n">
        <v>2398.35</v>
      </c>
      <c r="F10408" s="17" t="n">
        <v>0</v>
      </c>
      <c r="G10408" s="16" t="n">
        <v>4796.7</v>
      </c>
      <c r="I10408" s="1" t="str">
        <f aca="false">INDEX(Products!$C$2:$C$51,MATCH(C10408,Products!$A$2:$A$51,0))</f>
        <v>Electronics</v>
      </c>
      <c r="J10408" s="1" t="str">
        <f aca="false">INDEX(Orders!$E$2:$E$8001,MATCH(B10408,Orders!$A$2:$A$8001,0))</f>
        <v>Delivered</v>
      </c>
      <c r="K10408" s="1" t="str">
        <f aca="false">LEFT(INDEX(Orders!$C$2:$C$8001,MATCH(B10408,Orders!$A$2:$A$8001,0)),7)</f>
        <v>2025-02</v>
      </c>
    </row>
    <row r="10409" customFormat="false" ht="15" hidden="false" customHeight="true" outlineLevel="0" collapsed="false">
      <c r="A10409" s="1" t="s">
        <v>20879</v>
      </c>
      <c r="B10409" s="1" t="s">
        <v>7512</v>
      </c>
      <c r="C10409" s="1" t="s">
        <v>2006</v>
      </c>
      <c r="D10409" s="1" t="n">
        <v>2</v>
      </c>
      <c r="E10409" s="16" t="n">
        <v>482.17</v>
      </c>
      <c r="F10409" s="17" t="n">
        <v>0</v>
      </c>
      <c r="G10409" s="16" t="n">
        <v>964.34</v>
      </c>
      <c r="I10409" s="1" t="str">
        <f aca="false">INDEX(Products!$C$2:$C$51,MATCH(C10409,Products!$A$2:$A$51,0))</f>
        <v>Books &amp; Stationery</v>
      </c>
      <c r="J10409" s="1" t="str">
        <f aca="false">INDEX(Orders!$E$2:$E$8001,MATCH(B10409,Orders!$A$2:$A$8001,0))</f>
        <v>Delivered</v>
      </c>
      <c r="K10409" s="1" t="str">
        <f aca="false">LEFT(INDEX(Orders!$C$2:$C$8001,MATCH(B10409,Orders!$A$2:$A$8001,0)),7)</f>
        <v>2024-11</v>
      </c>
    </row>
    <row r="10410" customFormat="false" ht="15" hidden="false" customHeight="true" outlineLevel="0" collapsed="false">
      <c r="A10410" s="1" t="s">
        <v>20880</v>
      </c>
      <c r="B10410" s="1" t="s">
        <v>7512</v>
      </c>
      <c r="C10410" s="1" t="s">
        <v>1937</v>
      </c>
      <c r="D10410" s="1" t="n">
        <v>1</v>
      </c>
      <c r="E10410" s="16" t="n">
        <v>1364.75</v>
      </c>
      <c r="F10410" s="17" t="n">
        <v>0</v>
      </c>
      <c r="G10410" s="16" t="n">
        <v>1364.75</v>
      </c>
      <c r="I10410" s="1" t="str">
        <f aca="false">INDEX(Products!$C$2:$C$51,MATCH(C10410,Products!$A$2:$A$51,0))</f>
        <v>Fashion</v>
      </c>
      <c r="J10410" s="1" t="str">
        <f aca="false">INDEX(Orders!$E$2:$E$8001,MATCH(B10410,Orders!$A$2:$A$8001,0))</f>
        <v>Delivered</v>
      </c>
      <c r="K10410" s="1" t="str">
        <f aca="false">LEFT(INDEX(Orders!$C$2:$C$8001,MATCH(B10410,Orders!$A$2:$A$8001,0)),7)</f>
        <v>2024-11</v>
      </c>
    </row>
    <row r="10411" customFormat="false" ht="15" hidden="false" customHeight="true" outlineLevel="0" collapsed="false">
      <c r="A10411" s="1" t="s">
        <v>20881</v>
      </c>
      <c r="B10411" s="1" t="s">
        <v>7512</v>
      </c>
      <c r="C10411" s="1" t="s">
        <v>2007</v>
      </c>
      <c r="D10411" s="1" t="n">
        <v>2</v>
      </c>
      <c r="E10411" s="16" t="n">
        <v>750.27</v>
      </c>
      <c r="F10411" s="17" t="n">
        <v>0.15</v>
      </c>
      <c r="G10411" s="16" t="n">
        <v>1275.46</v>
      </c>
      <c r="I10411" s="1" t="str">
        <f aca="false">INDEX(Products!$C$2:$C$51,MATCH(C10411,Products!$A$2:$A$51,0))</f>
        <v>Books &amp; Stationery</v>
      </c>
      <c r="J10411" s="1" t="str">
        <f aca="false">INDEX(Orders!$E$2:$E$8001,MATCH(B10411,Orders!$A$2:$A$8001,0))</f>
        <v>Delivered</v>
      </c>
      <c r="K10411" s="1" t="str">
        <f aca="false">LEFT(INDEX(Orders!$C$2:$C$8001,MATCH(B10411,Orders!$A$2:$A$8001,0)),7)</f>
        <v>2024-11</v>
      </c>
    </row>
    <row r="10412" customFormat="false" ht="15" hidden="false" customHeight="true" outlineLevel="0" collapsed="false">
      <c r="A10412" s="1" t="s">
        <v>20882</v>
      </c>
      <c r="B10412" s="1" t="s">
        <v>7513</v>
      </c>
      <c r="C10412" s="1" t="s">
        <v>1933</v>
      </c>
      <c r="D10412" s="1" t="n">
        <v>2</v>
      </c>
      <c r="E10412" s="16" t="n">
        <v>7194.38</v>
      </c>
      <c r="F10412" s="17" t="n">
        <v>0</v>
      </c>
      <c r="G10412" s="16" t="n">
        <v>14388.76</v>
      </c>
      <c r="I10412" s="1" t="str">
        <f aca="false">INDEX(Products!$C$2:$C$51,MATCH(C10412,Products!$A$2:$A$51,0))</f>
        <v>Electronics</v>
      </c>
      <c r="J10412" s="1" t="str">
        <f aca="false">INDEX(Orders!$E$2:$E$8001,MATCH(B10412,Orders!$A$2:$A$8001,0))</f>
        <v>Delivered</v>
      </c>
      <c r="K10412" s="1" t="str">
        <f aca="false">LEFT(INDEX(Orders!$C$2:$C$8001,MATCH(B10412,Orders!$A$2:$A$8001,0)),7)</f>
        <v>2025-04</v>
      </c>
    </row>
    <row r="10413" customFormat="false" ht="15" hidden="false" customHeight="true" outlineLevel="0" collapsed="false">
      <c r="A10413" s="1" t="s">
        <v>20883</v>
      </c>
      <c r="B10413" s="1" t="s">
        <v>7514</v>
      </c>
      <c r="C10413" s="1" t="s">
        <v>1940</v>
      </c>
      <c r="D10413" s="1" t="n">
        <v>1</v>
      </c>
      <c r="E10413" s="16" t="n">
        <v>2374.52</v>
      </c>
      <c r="F10413" s="17" t="n">
        <v>0.15</v>
      </c>
      <c r="G10413" s="16" t="n">
        <v>2018.34</v>
      </c>
      <c r="I10413" s="1" t="str">
        <f aca="false">INDEX(Products!$C$2:$C$51,MATCH(C10413,Products!$A$2:$A$51,0))</f>
        <v>Fashion</v>
      </c>
      <c r="J10413" s="1" t="str">
        <f aca="false">INDEX(Orders!$E$2:$E$8001,MATCH(B10413,Orders!$A$2:$A$8001,0))</f>
        <v>Delivered</v>
      </c>
      <c r="K10413" s="1" t="str">
        <f aca="false">LEFT(INDEX(Orders!$C$2:$C$8001,MATCH(B10413,Orders!$A$2:$A$8001,0)),7)</f>
        <v>2024-01</v>
      </c>
    </row>
    <row r="10414" customFormat="false" ht="15" hidden="false" customHeight="true" outlineLevel="0" collapsed="false">
      <c r="A10414" s="1" t="s">
        <v>20884</v>
      </c>
      <c r="B10414" s="1" t="s">
        <v>7514</v>
      </c>
      <c r="C10414" s="1" t="s">
        <v>1951</v>
      </c>
      <c r="D10414" s="1" t="n">
        <v>1</v>
      </c>
      <c r="E10414" s="16" t="n">
        <v>957.5</v>
      </c>
      <c r="F10414" s="17" t="n">
        <v>0.15</v>
      </c>
      <c r="G10414" s="16" t="n">
        <v>813.88</v>
      </c>
      <c r="I10414" s="1" t="str">
        <f aca="false">INDEX(Products!$C$2:$C$51,MATCH(C10414,Products!$A$2:$A$51,0))</f>
        <v>Fashion</v>
      </c>
      <c r="J10414" s="1" t="str">
        <f aca="false">INDEX(Orders!$E$2:$E$8001,MATCH(B10414,Orders!$A$2:$A$8001,0))</f>
        <v>Delivered</v>
      </c>
      <c r="K10414" s="1" t="str">
        <f aca="false">LEFT(INDEX(Orders!$C$2:$C$8001,MATCH(B10414,Orders!$A$2:$A$8001,0)),7)</f>
        <v>2024-01</v>
      </c>
    </row>
    <row r="10415" customFormat="false" ht="15" hidden="false" customHeight="true" outlineLevel="0" collapsed="false">
      <c r="A10415" s="1" t="s">
        <v>20885</v>
      </c>
      <c r="B10415" s="1" t="s">
        <v>7514</v>
      </c>
      <c r="C10415" s="1" t="s">
        <v>1984</v>
      </c>
      <c r="D10415" s="1" t="n">
        <v>1</v>
      </c>
      <c r="E10415" s="16" t="n">
        <v>1134.82</v>
      </c>
      <c r="F10415" s="17" t="n">
        <v>0</v>
      </c>
      <c r="G10415" s="16" t="n">
        <v>1134.82</v>
      </c>
      <c r="I10415" s="1" t="str">
        <f aca="false">INDEX(Products!$C$2:$C$51,MATCH(C10415,Products!$A$2:$A$51,0))</f>
        <v>Beauty &amp; Personal Care</v>
      </c>
      <c r="J10415" s="1" t="str">
        <f aca="false">INDEX(Orders!$E$2:$E$8001,MATCH(B10415,Orders!$A$2:$A$8001,0))</f>
        <v>Delivered</v>
      </c>
      <c r="K10415" s="1" t="str">
        <f aca="false">LEFT(INDEX(Orders!$C$2:$C$8001,MATCH(B10415,Orders!$A$2:$A$8001,0)),7)</f>
        <v>2024-01</v>
      </c>
    </row>
    <row r="10416" customFormat="false" ht="15" hidden="false" customHeight="true" outlineLevel="0" collapsed="false">
      <c r="A10416" s="1" t="s">
        <v>20886</v>
      </c>
      <c r="B10416" s="1" t="s">
        <v>7514</v>
      </c>
      <c r="C10416" s="1" t="s">
        <v>2006</v>
      </c>
      <c r="D10416" s="1" t="n">
        <v>1</v>
      </c>
      <c r="E10416" s="16" t="n">
        <v>482.17</v>
      </c>
      <c r="F10416" s="17" t="n">
        <v>0</v>
      </c>
      <c r="G10416" s="16" t="n">
        <v>482.17</v>
      </c>
      <c r="I10416" s="1" t="str">
        <f aca="false">INDEX(Products!$C$2:$C$51,MATCH(C10416,Products!$A$2:$A$51,0))</f>
        <v>Books &amp; Stationery</v>
      </c>
      <c r="J10416" s="1" t="str">
        <f aca="false">INDEX(Orders!$E$2:$E$8001,MATCH(B10416,Orders!$A$2:$A$8001,0))</f>
        <v>Delivered</v>
      </c>
      <c r="K10416" s="1" t="str">
        <f aca="false">LEFT(INDEX(Orders!$C$2:$C$8001,MATCH(B10416,Orders!$A$2:$A$8001,0)),7)</f>
        <v>2024-01</v>
      </c>
    </row>
    <row r="10417" customFormat="false" ht="15" hidden="false" customHeight="true" outlineLevel="0" collapsed="false">
      <c r="A10417" s="1" t="s">
        <v>20887</v>
      </c>
      <c r="B10417" s="1" t="s">
        <v>7515</v>
      </c>
      <c r="C10417" s="1" t="s">
        <v>1984</v>
      </c>
      <c r="D10417" s="1" t="n">
        <v>1</v>
      </c>
      <c r="E10417" s="16" t="n">
        <v>1134.82</v>
      </c>
      <c r="F10417" s="17" t="n">
        <v>0.15</v>
      </c>
      <c r="G10417" s="16" t="n">
        <v>964.6</v>
      </c>
      <c r="I10417" s="1" t="str">
        <f aca="false">INDEX(Products!$C$2:$C$51,MATCH(C10417,Products!$A$2:$A$51,0))</f>
        <v>Beauty &amp; Personal Care</v>
      </c>
      <c r="J10417" s="1" t="str">
        <f aca="false">INDEX(Orders!$E$2:$E$8001,MATCH(B10417,Orders!$A$2:$A$8001,0))</f>
        <v>Delivered</v>
      </c>
      <c r="K10417" s="1" t="str">
        <f aca="false">LEFT(INDEX(Orders!$C$2:$C$8001,MATCH(B10417,Orders!$A$2:$A$8001,0)),7)</f>
        <v>2024-06</v>
      </c>
    </row>
    <row r="10418" customFormat="false" ht="15" hidden="false" customHeight="true" outlineLevel="0" collapsed="false">
      <c r="A10418" s="1" t="s">
        <v>20888</v>
      </c>
      <c r="B10418" s="1" t="s">
        <v>7515</v>
      </c>
      <c r="C10418" s="1" t="s">
        <v>1928</v>
      </c>
      <c r="D10418" s="1" t="n">
        <v>1</v>
      </c>
      <c r="E10418" s="16" t="n">
        <v>657.82</v>
      </c>
      <c r="F10418" s="17" t="n">
        <v>0.2</v>
      </c>
      <c r="G10418" s="16" t="n">
        <v>526.26</v>
      </c>
      <c r="I10418" s="1" t="str">
        <f aca="false">INDEX(Products!$C$2:$C$51,MATCH(C10418,Products!$A$2:$A$51,0))</f>
        <v>Electronics</v>
      </c>
      <c r="J10418" s="1" t="str">
        <f aca="false">INDEX(Orders!$E$2:$E$8001,MATCH(B10418,Orders!$A$2:$A$8001,0))</f>
        <v>Delivered</v>
      </c>
      <c r="K10418" s="1" t="str">
        <f aca="false">LEFT(INDEX(Orders!$C$2:$C$8001,MATCH(B10418,Orders!$A$2:$A$8001,0)),7)</f>
        <v>2024-06</v>
      </c>
    </row>
    <row r="10419" customFormat="false" ht="15" hidden="false" customHeight="true" outlineLevel="0" collapsed="false">
      <c r="A10419" s="1" t="s">
        <v>20889</v>
      </c>
      <c r="B10419" s="1" t="s">
        <v>7516</v>
      </c>
      <c r="C10419" s="1" t="s">
        <v>2006</v>
      </c>
      <c r="D10419" s="1" t="n">
        <v>2</v>
      </c>
      <c r="E10419" s="16" t="n">
        <v>482.17</v>
      </c>
      <c r="F10419" s="17" t="n">
        <v>0.1</v>
      </c>
      <c r="G10419" s="16" t="n">
        <v>867.91</v>
      </c>
      <c r="I10419" s="1" t="str">
        <f aca="false">INDEX(Products!$C$2:$C$51,MATCH(C10419,Products!$A$2:$A$51,0))</f>
        <v>Books &amp; Stationery</v>
      </c>
      <c r="J10419" s="1" t="str">
        <f aca="false">INDEX(Orders!$E$2:$E$8001,MATCH(B10419,Orders!$A$2:$A$8001,0))</f>
        <v>Delivered</v>
      </c>
      <c r="K10419" s="1" t="str">
        <f aca="false">LEFT(INDEX(Orders!$C$2:$C$8001,MATCH(B10419,Orders!$A$2:$A$8001,0)),7)</f>
        <v>2025-09</v>
      </c>
    </row>
    <row r="10420" customFormat="false" ht="15" hidden="false" customHeight="true" outlineLevel="0" collapsed="false">
      <c r="A10420" s="1" t="s">
        <v>20890</v>
      </c>
      <c r="B10420" s="1" t="s">
        <v>7517</v>
      </c>
      <c r="C10420" s="1" t="s">
        <v>2007</v>
      </c>
      <c r="D10420" s="1" t="n">
        <v>3</v>
      </c>
      <c r="E10420" s="16" t="n">
        <v>750.27</v>
      </c>
      <c r="F10420" s="17" t="n">
        <v>0.05</v>
      </c>
      <c r="G10420" s="16" t="n">
        <v>2138.27</v>
      </c>
      <c r="I10420" s="1" t="str">
        <f aca="false">INDEX(Products!$C$2:$C$51,MATCH(C10420,Products!$A$2:$A$51,0))</f>
        <v>Books &amp; Stationery</v>
      </c>
      <c r="J10420" s="1" t="str">
        <f aca="false">INDEX(Orders!$E$2:$E$8001,MATCH(B10420,Orders!$A$2:$A$8001,0))</f>
        <v>Delivered</v>
      </c>
      <c r="K10420" s="1" t="str">
        <f aca="false">LEFT(INDEX(Orders!$C$2:$C$8001,MATCH(B10420,Orders!$A$2:$A$8001,0)),7)</f>
        <v>2025-08</v>
      </c>
    </row>
    <row r="10421" customFormat="false" ht="15" hidden="false" customHeight="true" outlineLevel="0" collapsed="false">
      <c r="A10421" s="1" t="s">
        <v>20891</v>
      </c>
      <c r="B10421" s="1" t="s">
        <v>7517</v>
      </c>
      <c r="C10421" s="1" t="s">
        <v>1976</v>
      </c>
      <c r="D10421" s="1" t="n">
        <v>1</v>
      </c>
      <c r="E10421" s="16" t="n">
        <v>1603.35</v>
      </c>
      <c r="F10421" s="17" t="n">
        <v>0.1</v>
      </c>
      <c r="G10421" s="16" t="n">
        <v>1443.02</v>
      </c>
      <c r="I10421" s="1" t="str">
        <f aca="false">INDEX(Products!$C$2:$C$51,MATCH(C10421,Products!$A$2:$A$51,0))</f>
        <v>Beauty &amp; Personal Care</v>
      </c>
      <c r="J10421" s="1" t="str">
        <f aca="false">INDEX(Orders!$E$2:$E$8001,MATCH(B10421,Orders!$A$2:$A$8001,0))</f>
        <v>Delivered</v>
      </c>
      <c r="K10421" s="1" t="str">
        <f aca="false">LEFT(INDEX(Orders!$C$2:$C$8001,MATCH(B10421,Orders!$A$2:$A$8001,0)),7)</f>
        <v>2025-08</v>
      </c>
    </row>
    <row r="10422" customFormat="false" ht="15" hidden="false" customHeight="true" outlineLevel="0" collapsed="false">
      <c r="A10422" s="1" t="s">
        <v>20892</v>
      </c>
      <c r="B10422" s="1" t="s">
        <v>7518</v>
      </c>
      <c r="C10422" s="1" t="s">
        <v>1997</v>
      </c>
      <c r="D10422" s="1" t="n">
        <v>1</v>
      </c>
      <c r="E10422" s="16" t="n">
        <v>311.15</v>
      </c>
      <c r="F10422" s="17" t="n">
        <v>0.15</v>
      </c>
      <c r="G10422" s="16" t="n">
        <v>264.48</v>
      </c>
      <c r="I10422" s="1" t="str">
        <f aca="false">INDEX(Products!$C$2:$C$51,MATCH(C10422,Products!$A$2:$A$51,0))</f>
        <v>Sports &amp; Fitness</v>
      </c>
      <c r="J10422" s="1" t="str">
        <f aca="false">INDEX(Orders!$E$2:$E$8001,MATCH(B10422,Orders!$A$2:$A$8001,0))</f>
        <v>Delivered</v>
      </c>
      <c r="K10422" s="1" t="str">
        <f aca="false">LEFT(INDEX(Orders!$C$2:$C$8001,MATCH(B10422,Orders!$A$2:$A$8001,0)),7)</f>
        <v>2024-10</v>
      </c>
    </row>
    <row r="10423" customFormat="false" ht="15" hidden="false" customHeight="true" outlineLevel="0" collapsed="false">
      <c r="A10423" s="1" t="s">
        <v>20893</v>
      </c>
      <c r="B10423" s="1" t="s">
        <v>7518</v>
      </c>
      <c r="C10423" s="1" t="s">
        <v>2006</v>
      </c>
      <c r="D10423" s="1" t="n">
        <v>1</v>
      </c>
      <c r="E10423" s="16" t="n">
        <v>482.17</v>
      </c>
      <c r="F10423" s="17" t="n">
        <v>0</v>
      </c>
      <c r="G10423" s="16" t="n">
        <v>482.17</v>
      </c>
      <c r="I10423" s="1" t="str">
        <f aca="false">INDEX(Products!$C$2:$C$51,MATCH(C10423,Products!$A$2:$A$51,0))</f>
        <v>Books &amp; Stationery</v>
      </c>
      <c r="J10423" s="1" t="str">
        <f aca="false">INDEX(Orders!$E$2:$E$8001,MATCH(B10423,Orders!$A$2:$A$8001,0))</f>
        <v>Delivered</v>
      </c>
      <c r="K10423" s="1" t="str">
        <f aca="false">LEFT(INDEX(Orders!$C$2:$C$8001,MATCH(B10423,Orders!$A$2:$A$8001,0)),7)</f>
        <v>2024-10</v>
      </c>
    </row>
    <row r="10424" customFormat="false" ht="15" hidden="false" customHeight="true" outlineLevel="0" collapsed="false">
      <c r="A10424" s="1" t="s">
        <v>20894</v>
      </c>
      <c r="B10424" s="1" t="s">
        <v>7518</v>
      </c>
      <c r="C10424" s="1" t="s">
        <v>1976</v>
      </c>
      <c r="D10424" s="1" t="n">
        <v>1</v>
      </c>
      <c r="E10424" s="16" t="n">
        <v>1603.35</v>
      </c>
      <c r="F10424" s="17" t="n">
        <v>0</v>
      </c>
      <c r="G10424" s="16" t="n">
        <v>1603.35</v>
      </c>
      <c r="I10424" s="1" t="str">
        <f aca="false">INDEX(Products!$C$2:$C$51,MATCH(C10424,Products!$A$2:$A$51,0))</f>
        <v>Beauty &amp; Personal Care</v>
      </c>
      <c r="J10424" s="1" t="str">
        <f aca="false">INDEX(Orders!$E$2:$E$8001,MATCH(B10424,Orders!$A$2:$A$8001,0))</f>
        <v>Delivered</v>
      </c>
      <c r="K10424" s="1" t="str">
        <f aca="false">LEFT(INDEX(Orders!$C$2:$C$8001,MATCH(B10424,Orders!$A$2:$A$8001,0)),7)</f>
        <v>2024-10</v>
      </c>
    </row>
    <row r="10425" customFormat="false" ht="15" hidden="false" customHeight="true" outlineLevel="0" collapsed="false">
      <c r="A10425" s="1" t="s">
        <v>20895</v>
      </c>
      <c r="B10425" s="1" t="s">
        <v>7519</v>
      </c>
      <c r="C10425" s="1" t="s">
        <v>1930</v>
      </c>
      <c r="D10425" s="1" t="n">
        <v>3</v>
      </c>
      <c r="E10425" s="16" t="n">
        <v>2398.35</v>
      </c>
      <c r="F10425" s="17" t="n">
        <v>0.1</v>
      </c>
      <c r="G10425" s="16" t="n">
        <v>6475.54</v>
      </c>
      <c r="I10425" s="1" t="str">
        <f aca="false">INDEX(Products!$C$2:$C$51,MATCH(C10425,Products!$A$2:$A$51,0))</f>
        <v>Electronics</v>
      </c>
      <c r="J10425" s="1" t="str">
        <f aca="false">INDEX(Orders!$E$2:$E$8001,MATCH(B10425,Orders!$A$2:$A$8001,0))</f>
        <v>Delivered</v>
      </c>
      <c r="K10425" s="1" t="str">
        <f aca="false">LEFT(INDEX(Orders!$C$2:$C$8001,MATCH(B10425,Orders!$A$2:$A$8001,0)),7)</f>
        <v>2025-04</v>
      </c>
    </row>
    <row r="10426" customFormat="false" ht="15" hidden="false" customHeight="true" outlineLevel="0" collapsed="false">
      <c r="A10426" s="1" t="s">
        <v>20896</v>
      </c>
      <c r="B10426" s="1" t="s">
        <v>7520</v>
      </c>
      <c r="C10426" s="1" t="s">
        <v>1940</v>
      </c>
      <c r="D10426" s="1" t="n">
        <v>1</v>
      </c>
      <c r="E10426" s="16" t="n">
        <v>2374.52</v>
      </c>
      <c r="F10426" s="17" t="n">
        <v>0.1</v>
      </c>
      <c r="G10426" s="16" t="n">
        <v>2137.07</v>
      </c>
      <c r="I10426" s="1" t="str">
        <f aca="false">INDEX(Products!$C$2:$C$51,MATCH(C10426,Products!$A$2:$A$51,0))</f>
        <v>Fashion</v>
      </c>
      <c r="J10426" s="1" t="str">
        <f aca="false">INDEX(Orders!$E$2:$E$8001,MATCH(B10426,Orders!$A$2:$A$8001,0))</f>
        <v>Delivered</v>
      </c>
      <c r="K10426" s="1" t="str">
        <f aca="false">LEFT(INDEX(Orders!$C$2:$C$8001,MATCH(B10426,Orders!$A$2:$A$8001,0)),7)</f>
        <v>2024-10</v>
      </c>
    </row>
    <row r="10427" customFormat="false" ht="15" hidden="false" customHeight="true" outlineLevel="0" collapsed="false">
      <c r="A10427" s="1" t="s">
        <v>20897</v>
      </c>
      <c r="B10427" s="1" t="s">
        <v>7520</v>
      </c>
      <c r="C10427" s="1" t="s">
        <v>1961</v>
      </c>
      <c r="D10427" s="1" t="n">
        <v>1</v>
      </c>
      <c r="E10427" s="16" t="n">
        <v>3493.68</v>
      </c>
      <c r="F10427" s="17" t="n">
        <v>0</v>
      </c>
      <c r="G10427" s="16" t="n">
        <v>3493.68</v>
      </c>
      <c r="I10427" s="1" t="str">
        <f aca="false">INDEX(Products!$C$2:$C$51,MATCH(C10427,Products!$A$2:$A$51,0))</f>
        <v>Home &amp; Kitchen</v>
      </c>
      <c r="J10427" s="1" t="str">
        <f aca="false">INDEX(Orders!$E$2:$E$8001,MATCH(B10427,Orders!$A$2:$A$8001,0))</f>
        <v>Delivered</v>
      </c>
      <c r="K10427" s="1" t="str">
        <f aca="false">LEFT(INDEX(Orders!$C$2:$C$8001,MATCH(B10427,Orders!$A$2:$A$8001,0)),7)</f>
        <v>2024-10</v>
      </c>
    </row>
    <row r="10428" customFormat="false" ht="15" hidden="false" customHeight="true" outlineLevel="0" collapsed="false">
      <c r="A10428" s="1" t="s">
        <v>20898</v>
      </c>
      <c r="B10428" s="1" t="s">
        <v>7521</v>
      </c>
      <c r="C10428" s="1" t="s">
        <v>1993</v>
      </c>
      <c r="D10428" s="1" t="n">
        <v>1</v>
      </c>
      <c r="E10428" s="16" t="n">
        <v>3177.33</v>
      </c>
      <c r="F10428" s="17" t="n">
        <v>0.05</v>
      </c>
      <c r="G10428" s="16" t="n">
        <v>3018.46</v>
      </c>
      <c r="I10428" s="1" t="str">
        <f aca="false">INDEX(Products!$C$2:$C$51,MATCH(C10428,Products!$A$2:$A$51,0))</f>
        <v>Sports &amp; Fitness</v>
      </c>
      <c r="J10428" s="1" t="str">
        <f aca="false">INDEX(Orders!$E$2:$E$8001,MATCH(B10428,Orders!$A$2:$A$8001,0))</f>
        <v>Delivered</v>
      </c>
      <c r="K10428" s="1" t="str">
        <f aca="false">LEFT(INDEX(Orders!$C$2:$C$8001,MATCH(B10428,Orders!$A$2:$A$8001,0)),7)</f>
        <v>2025-09</v>
      </c>
    </row>
    <row r="10429" customFormat="false" ht="15" hidden="false" customHeight="true" outlineLevel="0" collapsed="false">
      <c r="A10429" s="1" t="s">
        <v>20899</v>
      </c>
      <c r="B10429" s="1" t="s">
        <v>7522</v>
      </c>
      <c r="C10429" s="1" t="s">
        <v>1991</v>
      </c>
      <c r="D10429" s="1" t="n">
        <v>1</v>
      </c>
      <c r="E10429" s="16" t="n">
        <v>579.12</v>
      </c>
      <c r="F10429" s="17" t="n">
        <v>0</v>
      </c>
      <c r="G10429" s="16" t="n">
        <v>579.12</v>
      </c>
      <c r="I10429" s="1" t="str">
        <f aca="false">INDEX(Products!$C$2:$C$51,MATCH(C10429,Products!$A$2:$A$51,0))</f>
        <v>Sports &amp; Fitness</v>
      </c>
      <c r="J10429" s="1" t="str">
        <f aca="false">INDEX(Orders!$E$2:$E$8001,MATCH(B10429,Orders!$A$2:$A$8001,0))</f>
        <v>Delivered</v>
      </c>
      <c r="K10429" s="1" t="str">
        <f aca="false">LEFT(INDEX(Orders!$C$2:$C$8001,MATCH(B10429,Orders!$A$2:$A$8001,0)),7)</f>
        <v>2025-07</v>
      </c>
    </row>
    <row r="10430" customFormat="false" ht="15" hidden="false" customHeight="true" outlineLevel="0" collapsed="false">
      <c r="A10430" s="1" t="s">
        <v>20900</v>
      </c>
      <c r="B10430" s="1" t="s">
        <v>7523</v>
      </c>
      <c r="C10430" s="1" t="s">
        <v>1975</v>
      </c>
      <c r="D10430" s="1" t="n">
        <v>2</v>
      </c>
      <c r="E10430" s="16" t="n">
        <v>862.99</v>
      </c>
      <c r="F10430" s="17" t="n">
        <v>0</v>
      </c>
      <c r="G10430" s="16" t="n">
        <v>1725.98</v>
      </c>
      <c r="I10430" s="1" t="str">
        <f aca="false">INDEX(Products!$C$2:$C$51,MATCH(C10430,Products!$A$2:$A$51,0))</f>
        <v>Beauty &amp; Personal Care</v>
      </c>
      <c r="J10430" s="1" t="str">
        <f aca="false">INDEX(Orders!$E$2:$E$8001,MATCH(B10430,Orders!$A$2:$A$8001,0))</f>
        <v>Returned</v>
      </c>
      <c r="K10430" s="1" t="str">
        <f aca="false">LEFT(INDEX(Orders!$C$2:$C$8001,MATCH(B10430,Orders!$A$2:$A$8001,0)),7)</f>
        <v>2024-07</v>
      </c>
    </row>
    <row r="10431" customFormat="false" ht="15" hidden="false" customHeight="true" outlineLevel="0" collapsed="false">
      <c r="A10431" s="1" t="s">
        <v>20901</v>
      </c>
      <c r="B10431" s="1" t="s">
        <v>7523</v>
      </c>
      <c r="C10431" s="1" t="s">
        <v>1941</v>
      </c>
      <c r="D10431" s="1" t="n">
        <v>1</v>
      </c>
      <c r="E10431" s="16" t="n">
        <v>2757.65</v>
      </c>
      <c r="F10431" s="17" t="n">
        <v>0.1</v>
      </c>
      <c r="G10431" s="16" t="n">
        <v>2481.89</v>
      </c>
      <c r="I10431" s="1" t="str">
        <f aca="false">INDEX(Products!$C$2:$C$51,MATCH(C10431,Products!$A$2:$A$51,0))</f>
        <v>Fashion</v>
      </c>
      <c r="J10431" s="1" t="str">
        <f aca="false">INDEX(Orders!$E$2:$E$8001,MATCH(B10431,Orders!$A$2:$A$8001,0))</f>
        <v>Returned</v>
      </c>
      <c r="K10431" s="1" t="str">
        <f aca="false">LEFT(INDEX(Orders!$C$2:$C$8001,MATCH(B10431,Orders!$A$2:$A$8001,0)),7)</f>
        <v>2024-07</v>
      </c>
    </row>
    <row r="10432" customFormat="false" ht="15" hidden="false" customHeight="true" outlineLevel="0" collapsed="false">
      <c r="A10432" s="1" t="s">
        <v>20902</v>
      </c>
      <c r="B10432" s="1" t="s">
        <v>7523</v>
      </c>
      <c r="C10432" s="1" t="s">
        <v>2006</v>
      </c>
      <c r="D10432" s="1" t="n">
        <v>1</v>
      </c>
      <c r="E10432" s="16" t="n">
        <v>482.17</v>
      </c>
      <c r="F10432" s="17" t="n">
        <v>0.05</v>
      </c>
      <c r="G10432" s="16" t="n">
        <v>458.06</v>
      </c>
      <c r="I10432" s="1" t="str">
        <f aca="false">INDEX(Products!$C$2:$C$51,MATCH(C10432,Products!$A$2:$A$51,0))</f>
        <v>Books &amp; Stationery</v>
      </c>
      <c r="J10432" s="1" t="str">
        <f aca="false">INDEX(Orders!$E$2:$E$8001,MATCH(B10432,Orders!$A$2:$A$8001,0))</f>
        <v>Returned</v>
      </c>
      <c r="K10432" s="1" t="str">
        <f aca="false">LEFT(INDEX(Orders!$C$2:$C$8001,MATCH(B10432,Orders!$A$2:$A$8001,0)),7)</f>
        <v>2024-07</v>
      </c>
    </row>
    <row r="10433" customFormat="false" ht="15" hidden="false" customHeight="true" outlineLevel="0" collapsed="false">
      <c r="A10433" s="1" t="s">
        <v>20903</v>
      </c>
      <c r="B10433" s="1" t="s">
        <v>7524</v>
      </c>
      <c r="C10433" s="1" t="s">
        <v>2006</v>
      </c>
      <c r="D10433" s="1" t="n">
        <v>1</v>
      </c>
      <c r="E10433" s="16" t="n">
        <v>482.17</v>
      </c>
      <c r="F10433" s="17" t="n">
        <v>0</v>
      </c>
      <c r="G10433" s="16" t="n">
        <v>482.17</v>
      </c>
      <c r="I10433" s="1" t="str">
        <f aca="false">INDEX(Products!$C$2:$C$51,MATCH(C10433,Products!$A$2:$A$51,0))</f>
        <v>Books &amp; Stationery</v>
      </c>
      <c r="J10433" s="1" t="str">
        <f aca="false">INDEX(Orders!$E$2:$E$8001,MATCH(B10433,Orders!$A$2:$A$8001,0))</f>
        <v>Delivered</v>
      </c>
      <c r="K10433" s="1" t="str">
        <f aca="false">LEFT(INDEX(Orders!$C$2:$C$8001,MATCH(B10433,Orders!$A$2:$A$8001,0)),7)</f>
        <v>2025-08</v>
      </c>
    </row>
    <row r="10434" customFormat="false" ht="15" hidden="false" customHeight="true" outlineLevel="0" collapsed="false">
      <c r="A10434" s="1" t="s">
        <v>20904</v>
      </c>
      <c r="B10434" s="1" t="s">
        <v>7524</v>
      </c>
      <c r="C10434" s="1" t="s">
        <v>1961</v>
      </c>
      <c r="D10434" s="1" t="n">
        <v>1</v>
      </c>
      <c r="E10434" s="16" t="n">
        <v>3493.68</v>
      </c>
      <c r="F10434" s="17" t="n">
        <v>0.2</v>
      </c>
      <c r="G10434" s="16" t="n">
        <v>2794.94</v>
      </c>
      <c r="I10434" s="1" t="str">
        <f aca="false">INDEX(Products!$C$2:$C$51,MATCH(C10434,Products!$A$2:$A$51,0))</f>
        <v>Home &amp; Kitchen</v>
      </c>
      <c r="J10434" s="1" t="str">
        <f aca="false">INDEX(Orders!$E$2:$E$8001,MATCH(B10434,Orders!$A$2:$A$8001,0))</f>
        <v>Delivered</v>
      </c>
      <c r="K10434" s="1" t="str">
        <f aca="false">LEFT(INDEX(Orders!$C$2:$C$8001,MATCH(B10434,Orders!$A$2:$A$8001,0)),7)</f>
        <v>2025-08</v>
      </c>
    </row>
    <row r="10435" customFormat="false" ht="15" hidden="false" customHeight="true" outlineLevel="0" collapsed="false">
      <c r="A10435" s="1" t="s">
        <v>20905</v>
      </c>
      <c r="B10435" s="1" t="s">
        <v>7525</v>
      </c>
      <c r="C10435" s="1" t="s">
        <v>1959</v>
      </c>
      <c r="D10435" s="1" t="n">
        <v>1</v>
      </c>
      <c r="E10435" s="16" t="n">
        <v>2142.79</v>
      </c>
      <c r="F10435" s="17" t="n">
        <v>0</v>
      </c>
      <c r="G10435" s="16" t="n">
        <v>2142.79</v>
      </c>
      <c r="I10435" s="1" t="str">
        <f aca="false">INDEX(Products!$C$2:$C$51,MATCH(C10435,Products!$A$2:$A$51,0))</f>
        <v>Home &amp; Kitchen</v>
      </c>
      <c r="J10435" s="1" t="str">
        <f aca="false">INDEX(Orders!$E$2:$E$8001,MATCH(B10435,Orders!$A$2:$A$8001,0))</f>
        <v>Returned</v>
      </c>
      <c r="K10435" s="1" t="str">
        <f aca="false">LEFT(INDEX(Orders!$C$2:$C$8001,MATCH(B10435,Orders!$A$2:$A$8001,0)),7)</f>
        <v>2025-05</v>
      </c>
    </row>
    <row r="10436" customFormat="false" ht="15" hidden="false" customHeight="true" outlineLevel="0" collapsed="false">
      <c r="A10436" s="1" t="s">
        <v>20906</v>
      </c>
      <c r="B10436" s="1" t="s">
        <v>7525</v>
      </c>
      <c r="C10436" s="1" t="s">
        <v>1937</v>
      </c>
      <c r="D10436" s="1" t="n">
        <v>1</v>
      </c>
      <c r="E10436" s="16" t="n">
        <v>1364.75</v>
      </c>
      <c r="F10436" s="17" t="n">
        <v>0</v>
      </c>
      <c r="G10436" s="16" t="n">
        <v>1364.75</v>
      </c>
      <c r="I10436" s="1" t="str">
        <f aca="false">INDEX(Products!$C$2:$C$51,MATCH(C10436,Products!$A$2:$A$51,0))</f>
        <v>Fashion</v>
      </c>
      <c r="J10436" s="1" t="str">
        <f aca="false">INDEX(Orders!$E$2:$E$8001,MATCH(B10436,Orders!$A$2:$A$8001,0))</f>
        <v>Returned</v>
      </c>
      <c r="K10436" s="1" t="str">
        <f aca="false">LEFT(INDEX(Orders!$C$2:$C$8001,MATCH(B10436,Orders!$A$2:$A$8001,0)),7)</f>
        <v>2025-05</v>
      </c>
    </row>
    <row r="10437" customFormat="false" ht="15" hidden="false" customHeight="true" outlineLevel="0" collapsed="false">
      <c r="A10437" s="1" t="s">
        <v>20907</v>
      </c>
      <c r="B10437" s="1" t="s">
        <v>7526</v>
      </c>
      <c r="C10437" s="1" t="s">
        <v>2006</v>
      </c>
      <c r="D10437" s="1" t="n">
        <v>2</v>
      </c>
      <c r="E10437" s="16" t="n">
        <v>482.17</v>
      </c>
      <c r="F10437" s="17" t="n">
        <v>0.05</v>
      </c>
      <c r="G10437" s="16" t="n">
        <v>916.12</v>
      </c>
      <c r="I10437" s="1" t="str">
        <f aca="false">INDEX(Products!$C$2:$C$51,MATCH(C10437,Products!$A$2:$A$51,0))</f>
        <v>Books &amp; Stationery</v>
      </c>
      <c r="J10437" s="1" t="str">
        <f aca="false">INDEX(Orders!$E$2:$E$8001,MATCH(B10437,Orders!$A$2:$A$8001,0))</f>
        <v>Delivered</v>
      </c>
      <c r="K10437" s="1" t="str">
        <f aca="false">LEFT(INDEX(Orders!$C$2:$C$8001,MATCH(B10437,Orders!$A$2:$A$8001,0)),7)</f>
        <v>2025-04</v>
      </c>
    </row>
    <row r="10438" customFormat="false" ht="15" hidden="false" customHeight="true" outlineLevel="0" collapsed="false">
      <c r="A10438" s="1" t="s">
        <v>20908</v>
      </c>
      <c r="B10438" s="1" t="s">
        <v>7527</v>
      </c>
      <c r="C10438" s="1" t="s">
        <v>1979</v>
      </c>
      <c r="D10438" s="1" t="n">
        <v>2</v>
      </c>
      <c r="E10438" s="16" t="n">
        <v>623</v>
      </c>
      <c r="F10438" s="17" t="n">
        <v>0.1</v>
      </c>
      <c r="G10438" s="16" t="n">
        <v>1121.4</v>
      </c>
      <c r="I10438" s="1" t="str">
        <f aca="false">INDEX(Products!$C$2:$C$51,MATCH(C10438,Products!$A$2:$A$51,0))</f>
        <v>Beauty &amp; Personal Care</v>
      </c>
      <c r="J10438" s="1" t="str">
        <f aca="false">INDEX(Orders!$E$2:$E$8001,MATCH(B10438,Orders!$A$2:$A$8001,0))</f>
        <v>Delivered</v>
      </c>
      <c r="K10438" s="1" t="str">
        <f aca="false">LEFT(INDEX(Orders!$C$2:$C$8001,MATCH(B10438,Orders!$A$2:$A$8001,0)),7)</f>
        <v>2025-08</v>
      </c>
    </row>
    <row r="10439" customFormat="false" ht="15" hidden="false" customHeight="true" outlineLevel="0" collapsed="false">
      <c r="A10439" s="1" t="s">
        <v>20909</v>
      </c>
      <c r="B10439" s="1" t="s">
        <v>7528</v>
      </c>
      <c r="C10439" s="1" t="s">
        <v>2006</v>
      </c>
      <c r="D10439" s="1" t="n">
        <v>2</v>
      </c>
      <c r="E10439" s="16" t="n">
        <v>482.17</v>
      </c>
      <c r="F10439" s="17" t="n">
        <v>0.05</v>
      </c>
      <c r="G10439" s="16" t="n">
        <v>916.12</v>
      </c>
      <c r="I10439" s="1" t="str">
        <f aca="false">INDEX(Products!$C$2:$C$51,MATCH(C10439,Products!$A$2:$A$51,0))</f>
        <v>Books &amp; Stationery</v>
      </c>
      <c r="J10439" s="1" t="str">
        <f aca="false">INDEX(Orders!$E$2:$E$8001,MATCH(B10439,Orders!$A$2:$A$8001,0))</f>
        <v>Delivered</v>
      </c>
      <c r="K10439" s="1" t="str">
        <f aca="false">LEFT(INDEX(Orders!$C$2:$C$8001,MATCH(B10439,Orders!$A$2:$A$8001,0)),7)</f>
        <v>2025-11</v>
      </c>
    </row>
    <row r="10440" customFormat="false" ht="15" hidden="false" customHeight="true" outlineLevel="0" collapsed="false">
      <c r="A10440" s="1" t="s">
        <v>20910</v>
      </c>
      <c r="B10440" s="1" t="s">
        <v>7529</v>
      </c>
      <c r="C10440" s="1" t="s">
        <v>1940</v>
      </c>
      <c r="D10440" s="1" t="n">
        <v>2</v>
      </c>
      <c r="E10440" s="16" t="n">
        <v>2374.52</v>
      </c>
      <c r="F10440" s="17" t="n">
        <v>0.05</v>
      </c>
      <c r="G10440" s="16" t="n">
        <v>4511.59</v>
      </c>
      <c r="I10440" s="1" t="str">
        <f aca="false">INDEX(Products!$C$2:$C$51,MATCH(C10440,Products!$A$2:$A$51,0))</f>
        <v>Fashion</v>
      </c>
      <c r="J10440" s="1" t="str">
        <f aca="false">INDEX(Orders!$E$2:$E$8001,MATCH(B10440,Orders!$A$2:$A$8001,0))</f>
        <v>Delivered</v>
      </c>
      <c r="K10440" s="1" t="str">
        <f aca="false">LEFT(INDEX(Orders!$C$2:$C$8001,MATCH(B10440,Orders!$A$2:$A$8001,0)),7)</f>
        <v>2024-02</v>
      </c>
    </row>
    <row r="10441" customFormat="false" ht="15" hidden="false" customHeight="true" outlineLevel="0" collapsed="false">
      <c r="A10441" s="1" t="s">
        <v>20911</v>
      </c>
      <c r="B10441" s="1" t="s">
        <v>7529</v>
      </c>
      <c r="C10441" s="1" t="s">
        <v>1976</v>
      </c>
      <c r="D10441" s="1" t="n">
        <v>2</v>
      </c>
      <c r="E10441" s="16" t="n">
        <v>1603.35</v>
      </c>
      <c r="F10441" s="17" t="n">
        <v>0</v>
      </c>
      <c r="G10441" s="16" t="n">
        <v>3206.7</v>
      </c>
      <c r="I10441" s="1" t="str">
        <f aca="false">INDEX(Products!$C$2:$C$51,MATCH(C10441,Products!$A$2:$A$51,0))</f>
        <v>Beauty &amp; Personal Care</v>
      </c>
      <c r="J10441" s="1" t="str">
        <f aca="false">INDEX(Orders!$E$2:$E$8001,MATCH(B10441,Orders!$A$2:$A$8001,0))</f>
        <v>Delivered</v>
      </c>
      <c r="K10441" s="1" t="str">
        <f aca="false">LEFT(INDEX(Orders!$C$2:$C$8001,MATCH(B10441,Orders!$A$2:$A$8001,0)),7)</f>
        <v>2024-02</v>
      </c>
    </row>
    <row r="10442" customFormat="false" ht="15" hidden="false" customHeight="true" outlineLevel="0" collapsed="false">
      <c r="A10442" s="1" t="s">
        <v>20912</v>
      </c>
      <c r="B10442" s="1" t="s">
        <v>7530</v>
      </c>
      <c r="C10442" s="1" t="s">
        <v>1993</v>
      </c>
      <c r="D10442" s="1" t="n">
        <v>1</v>
      </c>
      <c r="E10442" s="16" t="n">
        <v>3177.33</v>
      </c>
      <c r="F10442" s="17" t="n">
        <v>0.15</v>
      </c>
      <c r="G10442" s="16" t="n">
        <v>2700.73</v>
      </c>
      <c r="I10442" s="1" t="str">
        <f aca="false">INDEX(Products!$C$2:$C$51,MATCH(C10442,Products!$A$2:$A$51,0))</f>
        <v>Sports &amp; Fitness</v>
      </c>
      <c r="J10442" s="1" t="str">
        <f aca="false">INDEX(Orders!$E$2:$E$8001,MATCH(B10442,Orders!$A$2:$A$8001,0))</f>
        <v>Delivered</v>
      </c>
      <c r="K10442" s="1" t="str">
        <f aca="false">LEFT(INDEX(Orders!$C$2:$C$8001,MATCH(B10442,Orders!$A$2:$A$8001,0)),7)</f>
        <v>2025-12</v>
      </c>
    </row>
    <row r="10443" customFormat="false" ht="15" hidden="false" customHeight="true" outlineLevel="0" collapsed="false">
      <c r="A10443" s="1" t="s">
        <v>20913</v>
      </c>
      <c r="B10443" s="1" t="s">
        <v>7531</v>
      </c>
      <c r="C10443" s="1" t="s">
        <v>1928</v>
      </c>
      <c r="D10443" s="1" t="n">
        <v>1</v>
      </c>
      <c r="E10443" s="16" t="n">
        <v>657.82</v>
      </c>
      <c r="F10443" s="17" t="n">
        <v>0</v>
      </c>
      <c r="G10443" s="16" t="n">
        <v>657.82</v>
      </c>
      <c r="I10443" s="1" t="str">
        <f aca="false">INDEX(Products!$C$2:$C$51,MATCH(C10443,Products!$A$2:$A$51,0))</f>
        <v>Electronics</v>
      </c>
      <c r="J10443" s="1" t="str">
        <f aca="false">INDEX(Orders!$E$2:$E$8001,MATCH(B10443,Orders!$A$2:$A$8001,0))</f>
        <v>Delivered</v>
      </c>
      <c r="K10443" s="1" t="str">
        <f aca="false">LEFT(INDEX(Orders!$C$2:$C$8001,MATCH(B10443,Orders!$A$2:$A$8001,0)),7)</f>
        <v>2024-02</v>
      </c>
    </row>
    <row r="10444" customFormat="false" ht="15" hidden="false" customHeight="true" outlineLevel="0" collapsed="false">
      <c r="A10444" s="1" t="s">
        <v>20914</v>
      </c>
      <c r="B10444" s="1" t="s">
        <v>7532</v>
      </c>
      <c r="C10444" s="1" t="s">
        <v>2007</v>
      </c>
      <c r="D10444" s="1" t="n">
        <v>1</v>
      </c>
      <c r="E10444" s="16" t="n">
        <v>750.27</v>
      </c>
      <c r="F10444" s="17" t="n">
        <v>0</v>
      </c>
      <c r="G10444" s="16" t="n">
        <v>750.27</v>
      </c>
      <c r="I10444" s="1" t="str">
        <f aca="false">INDEX(Products!$C$2:$C$51,MATCH(C10444,Products!$A$2:$A$51,0))</f>
        <v>Books &amp; Stationery</v>
      </c>
      <c r="J10444" s="1" t="str">
        <f aca="false">INDEX(Orders!$E$2:$E$8001,MATCH(B10444,Orders!$A$2:$A$8001,0))</f>
        <v>Delivered</v>
      </c>
      <c r="K10444" s="1" t="str">
        <f aca="false">LEFT(INDEX(Orders!$C$2:$C$8001,MATCH(B10444,Orders!$A$2:$A$8001,0)),7)</f>
        <v>2025-11</v>
      </c>
    </row>
    <row r="10445" customFormat="false" ht="15" hidden="false" customHeight="true" outlineLevel="0" collapsed="false">
      <c r="A10445" s="1" t="s">
        <v>20915</v>
      </c>
      <c r="B10445" s="1" t="s">
        <v>7532</v>
      </c>
      <c r="C10445" s="1" t="s">
        <v>1975</v>
      </c>
      <c r="D10445" s="1" t="n">
        <v>1</v>
      </c>
      <c r="E10445" s="16" t="n">
        <v>862.99</v>
      </c>
      <c r="F10445" s="17" t="n">
        <v>0.2</v>
      </c>
      <c r="G10445" s="16" t="n">
        <v>690.39</v>
      </c>
      <c r="I10445" s="1" t="str">
        <f aca="false">INDEX(Products!$C$2:$C$51,MATCH(C10445,Products!$A$2:$A$51,0))</f>
        <v>Beauty &amp; Personal Care</v>
      </c>
      <c r="J10445" s="1" t="str">
        <f aca="false">INDEX(Orders!$E$2:$E$8001,MATCH(B10445,Orders!$A$2:$A$8001,0))</f>
        <v>Delivered</v>
      </c>
      <c r="K10445" s="1" t="str">
        <f aca="false">LEFT(INDEX(Orders!$C$2:$C$8001,MATCH(B10445,Orders!$A$2:$A$8001,0)),7)</f>
        <v>2025-11</v>
      </c>
    </row>
    <row r="10446" customFormat="false" ht="15" hidden="false" customHeight="true" outlineLevel="0" collapsed="false">
      <c r="A10446" s="1" t="s">
        <v>20916</v>
      </c>
      <c r="B10446" s="1" t="s">
        <v>7533</v>
      </c>
      <c r="C10446" s="1" t="s">
        <v>1940</v>
      </c>
      <c r="D10446" s="1" t="n">
        <v>1</v>
      </c>
      <c r="E10446" s="16" t="n">
        <v>2374.52</v>
      </c>
      <c r="F10446" s="17" t="n">
        <v>0.1</v>
      </c>
      <c r="G10446" s="16" t="n">
        <v>2137.07</v>
      </c>
      <c r="I10446" s="1" t="str">
        <f aca="false">INDEX(Products!$C$2:$C$51,MATCH(C10446,Products!$A$2:$A$51,0))</f>
        <v>Fashion</v>
      </c>
      <c r="J10446" s="1" t="str">
        <f aca="false">INDEX(Orders!$E$2:$E$8001,MATCH(B10446,Orders!$A$2:$A$8001,0))</f>
        <v>Delivered</v>
      </c>
      <c r="K10446" s="1" t="str">
        <f aca="false">LEFT(INDEX(Orders!$C$2:$C$8001,MATCH(B10446,Orders!$A$2:$A$8001,0)),7)</f>
        <v>2024-03</v>
      </c>
    </row>
    <row r="10447" customFormat="false" ht="15" hidden="false" customHeight="true" outlineLevel="0" collapsed="false">
      <c r="A10447" s="1" t="s">
        <v>20917</v>
      </c>
      <c r="B10447" s="1" t="s">
        <v>7533</v>
      </c>
      <c r="C10447" s="1" t="s">
        <v>1997</v>
      </c>
      <c r="D10447" s="1" t="n">
        <v>1</v>
      </c>
      <c r="E10447" s="16" t="n">
        <v>311.15</v>
      </c>
      <c r="F10447" s="17" t="n">
        <v>0</v>
      </c>
      <c r="G10447" s="16" t="n">
        <v>311.15</v>
      </c>
      <c r="I10447" s="1" t="str">
        <f aca="false">INDEX(Products!$C$2:$C$51,MATCH(C10447,Products!$A$2:$A$51,0))</f>
        <v>Sports &amp; Fitness</v>
      </c>
      <c r="J10447" s="1" t="str">
        <f aca="false">INDEX(Orders!$E$2:$E$8001,MATCH(B10447,Orders!$A$2:$A$8001,0))</f>
        <v>Delivered</v>
      </c>
      <c r="K10447" s="1" t="str">
        <f aca="false">LEFT(INDEX(Orders!$C$2:$C$8001,MATCH(B10447,Orders!$A$2:$A$8001,0)),7)</f>
        <v>2024-03</v>
      </c>
    </row>
    <row r="10448" customFormat="false" ht="15" hidden="false" customHeight="true" outlineLevel="0" collapsed="false">
      <c r="A10448" s="1" t="s">
        <v>20918</v>
      </c>
      <c r="B10448" s="1" t="s">
        <v>7533</v>
      </c>
      <c r="C10448" s="1" t="s">
        <v>1976</v>
      </c>
      <c r="D10448" s="1" t="n">
        <v>1</v>
      </c>
      <c r="E10448" s="16" t="n">
        <v>1603.35</v>
      </c>
      <c r="F10448" s="17" t="n">
        <v>0</v>
      </c>
      <c r="G10448" s="16" t="n">
        <v>1603.35</v>
      </c>
      <c r="I10448" s="1" t="str">
        <f aca="false">INDEX(Products!$C$2:$C$51,MATCH(C10448,Products!$A$2:$A$51,0))</f>
        <v>Beauty &amp; Personal Care</v>
      </c>
      <c r="J10448" s="1" t="str">
        <f aca="false">INDEX(Orders!$E$2:$E$8001,MATCH(B10448,Orders!$A$2:$A$8001,0))</f>
        <v>Delivered</v>
      </c>
      <c r="K10448" s="1" t="str">
        <f aca="false">LEFT(INDEX(Orders!$C$2:$C$8001,MATCH(B10448,Orders!$A$2:$A$8001,0)),7)</f>
        <v>2024-03</v>
      </c>
    </row>
    <row r="10449" customFormat="false" ht="15" hidden="false" customHeight="true" outlineLevel="0" collapsed="false">
      <c r="A10449" s="1" t="s">
        <v>20919</v>
      </c>
      <c r="B10449" s="1" t="s">
        <v>7534</v>
      </c>
      <c r="C10449" s="1" t="s">
        <v>1990</v>
      </c>
      <c r="D10449" s="1" t="n">
        <v>1</v>
      </c>
      <c r="E10449" s="16" t="n">
        <v>5311.32</v>
      </c>
      <c r="F10449" s="17" t="n">
        <v>0</v>
      </c>
      <c r="G10449" s="16" t="n">
        <v>5311.32</v>
      </c>
      <c r="I10449" s="1" t="str">
        <f aca="false">INDEX(Products!$C$2:$C$51,MATCH(C10449,Products!$A$2:$A$51,0))</f>
        <v>Sports &amp; Fitness</v>
      </c>
      <c r="J10449" s="1" t="str">
        <f aca="false">INDEX(Orders!$E$2:$E$8001,MATCH(B10449,Orders!$A$2:$A$8001,0))</f>
        <v>Delivered</v>
      </c>
      <c r="K10449" s="1" t="str">
        <f aca="false">LEFT(INDEX(Orders!$C$2:$C$8001,MATCH(B10449,Orders!$A$2:$A$8001,0)),7)</f>
        <v>2024-10</v>
      </c>
    </row>
    <row r="10450" customFormat="false" ht="15" hidden="false" customHeight="true" outlineLevel="0" collapsed="false">
      <c r="A10450" s="1" t="s">
        <v>20920</v>
      </c>
      <c r="B10450" s="1" t="s">
        <v>7535</v>
      </c>
      <c r="C10450" s="1" t="s">
        <v>2006</v>
      </c>
      <c r="D10450" s="1" t="n">
        <v>3</v>
      </c>
      <c r="E10450" s="16" t="n">
        <v>482.17</v>
      </c>
      <c r="F10450" s="17" t="n">
        <v>0.2</v>
      </c>
      <c r="G10450" s="16" t="n">
        <v>1157.21</v>
      </c>
      <c r="I10450" s="1" t="str">
        <f aca="false">INDEX(Products!$C$2:$C$51,MATCH(C10450,Products!$A$2:$A$51,0))</f>
        <v>Books &amp; Stationery</v>
      </c>
      <c r="J10450" s="1" t="str">
        <f aca="false">INDEX(Orders!$E$2:$E$8001,MATCH(B10450,Orders!$A$2:$A$8001,0))</f>
        <v>Delivered</v>
      </c>
      <c r="K10450" s="1" t="str">
        <f aca="false">LEFT(INDEX(Orders!$C$2:$C$8001,MATCH(B10450,Orders!$A$2:$A$8001,0)),7)</f>
        <v>2024-12</v>
      </c>
    </row>
    <row r="10451" customFormat="false" ht="15" hidden="false" customHeight="true" outlineLevel="0" collapsed="false">
      <c r="A10451" s="1" t="s">
        <v>20921</v>
      </c>
      <c r="B10451" s="1" t="s">
        <v>7535</v>
      </c>
      <c r="C10451" s="1" t="s">
        <v>1990</v>
      </c>
      <c r="D10451" s="1" t="n">
        <v>1</v>
      </c>
      <c r="E10451" s="16" t="n">
        <v>5311.32</v>
      </c>
      <c r="F10451" s="17" t="n">
        <v>0</v>
      </c>
      <c r="G10451" s="16" t="n">
        <v>5311.32</v>
      </c>
      <c r="I10451" s="1" t="str">
        <f aca="false">INDEX(Products!$C$2:$C$51,MATCH(C10451,Products!$A$2:$A$51,0))</f>
        <v>Sports &amp; Fitness</v>
      </c>
      <c r="J10451" s="1" t="str">
        <f aca="false">INDEX(Orders!$E$2:$E$8001,MATCH(B10451,Orders!$A$2:$A$8001,0))</f>
        <v>Delivered</v>
      </c>
      <c r="K10451" s="1" t="str">
        <f aca="false">LEFT(INDEX(Orders!$C$2:$C$8001,MATCH(B10451,Orders!$A$2:$A$8001,0)),7)</f>
        <v>2024-12</v>
      </c>
    </row>
    <row r="10452" customFormat="false" ht="15" hidden="false" customHeight="true" outlineLevel="0" collapsed="false">
      <c r="A10452" s="1" t="s">
        <v>20922</v>
      </c>
      <c r="B10452" s="1" t="s">
        <v>7536</v>
      </c>
      <c r="C10452" s="1" t="s">
        <v>2006</v>
      </c>
      <c r="D10452" s="1" t="n">
        <v>1</v>
      </c>
      <c r="E10452" s="16" t="n">
        <v>482.17</v>
      </c>
      <c r="F10452" s="17" t="n">
        <v>0.05</v>
      </c>
      <c r="G10452" s="16" t="n">
        <v>458.06</v>
      </c>
      <c r="I10452" s="1" t="str">
        <f aca="false">INDEX(Products!$C$2:$C$51,MATCH(C10452,Products!$A$2:$A$51,0))</f>
        <v>Books &amp; Stationery</v>
      </c>
      <c r="J10452" s="1" t="str">
        <f aca="false">INDEX(Orders!$E$2:$E$8001,MATCH(B10452,Orders!$A$2:$A$8001,0))</f>
        <v>Delivered</v>
      </c>
      <c r="K10452" s="1" t="str">
        <f aca="false">LEFT(INDEX(Orders!$C$2:$C$8001,MATCH(B10452,Orders!$A$2:$A$8001,0)),7)</f>
        <v>2025-12</v>
      </c>
    </row>
    <row r="10453" customFormat="false" ht="15" hidden="false" customHeight="true" outlineLevel="0" collapsed="false">
      <c r="A10453" s="1" t="s">
        <v>20923</v>
      </c>
      <c r="B10453" s="1" t="s">
        <v>7536</v>
      </c>
      <c r="C10453" s="1" t="s">
        <v>1979</v>
      </c>
      <c r="D10453" s="1" t="n">
        <v>1</v>
      </c>
      <c r="E10453" s="16" t="n">
        <v>623</v>
      </c>
      <c r="F10453" s="17" t="n">
        <v>0.1</v>
      </c>
      <c r="G10453" s="16" t="n">
        <v>560.7</v>
      </c>
      <c r="I10453" s="1" t="str">
        <f aca="false">INDEX(Products!$C$2:$C$51,MATCH(C10453,Products!$A$2:$A$51,0))</f>
        <v>Beauty &amp; Personal Care</v>
      </c>
      <c r="J10453" s="1" t="str">
        <f aca="false">INDEX(Orders!$E$2:$E$8001,MATCH(B10453,Orders!$A$2:$A$8001,0))</f>
        <v>Delivered</v>
      </c>
      <c r="K10453" s="1" t="str">
        <f aca="false">LEFT(INDEX(Orders!$C$2:$C$8001,MATCH(B10453,Orders!$A$2:$A$8001,0)),7)</f>
        <v>2025-12</v>
      </c>
    </row>
    <row r="10454" customFormat="false" ht="15" hidden="false" customHeight="true" outlineLevel="0" collapsed="false">
      <c r="A10454" s="1" t="s">
        <v>20924</v>
      </c>
      <c r="B10454" s="1" t="s">
        <v>7536</v>
      </c>
      <c r="C10454" s="1" t="s">
        <v>1969</v>
      </c>
      <c r="D10454" s="1" t="n">
        <v>1</v>
      </c>
      <c r="E10454" s="16" t="n">
        <v>9171.98</v>
      </c>
      <c r="F10454" s="17" t="n">
        <v>0</v>
      </c>
      <c r="G10454" s="16" t="n">
        <v>9171.98</v>
      </c>
      <c r="I10454" s="1" t="str">
        <f aca="false">INDEX(Products!$C$2:$C$51,MATCH(C10454,Products!$A$2:$A$51,0))</f>
        <v>Home &amp; Kitchen</v>
      </c>
      <c r="J10454" s="1" t="str">
        <f aca="false">INDEX(Orders!$E$2:$E$8001,MATCH(B10454,Orders!$A$2:$A$8001,0))</f>
        <v>Delivered</v>
      </c>
      <c r="K10454" s="1" t="str">
        <f aca="false">LEFT(INDEX(Orders!$C$2:$C$8001,MATCH(B10454,Orders!$A$2:$A$8001,0)),7)</f>
        <v>2025-12</v>
      </c>
    </row>
    <row r="10455" customFormat="false" ht="15" hidden="false" customHeight="true" outlineLevel="0" collapsed="false">
      <c r="A10455" s="1" t="s">
        <v>20925</v>
      </c>
      <c r="B10455" s="1" t="s">
        <v>7537</v>
      </c>
      <c r="C10455" s="1" t="s">
        <v>2000</v>
      </c>
      <c r="D10455" s="1" t="n">
        <v>1</v>
      </c>
      <c r="E10455" s="16" t="n">
        <v>425.08</v>
      </c>
      <c r="F10455" s="17" t="n">
        <v>0</v>
      </c>
      <c r="G10455" s="16" t="n">
        <v>425.08</v>
      </c>
      <c r="I10455" s="1" t="str">
        <f aca="false">INDEX(Products!$C$2:$C$51,MATCH(C10455,Products!$A$2:$A$51,0))</f>
        <v>Books &amp; Stationery</v>
      </c>
      <c r="J10455" s="1" t="str">
        <f aca="false">INDEX(Orders!$E$2:$E$8001,MATCH(B10455,Orders!$A$2:$A$8001,0))</f>
        <v>Delivered</v>
      </c>
      <c r="K10455" s="1" t="str">
        <f aca="false">LEFT(INDEX(Orders!$C$2:$C$8001,MATCH(B10455,Orders!$A$2:$A$8001,0)),7)</f>
        <v>2025-02</v>
      </c>
    </row>
    <row r="10456" customFormat="false" ht="15" hidden="false" customHeight="true" outlineLevel="0" collapsed="false">
      <c r="A10456" s="1" t="s">
        <v>20926</v>
      </c>
      <c r="B10456" s="1" t="s">
        <v>7537</v>
      </c>
      <c r="C10456" s="1" t="s">
        <v>1990</v>
      </c>
      <c r="D10456" s="1" t="n">
        <v>1</v>
      </c>
      <c r="E10456" s="16" t="n">
        <v>5311.32</v>
      </c>
      <c r="F10456" s="17" t="n">
        <v>0.15</v>
      </c>
      <c r="G10456" s="16" t="n">
        <v>4514.62</v>
      </c>
      <c r="I10456" s="1" t="str">
        <f aca="false">INDEX(Products!$C$2:$C$51,MATCH(C10456,Products!$A$2:$A$51,0))</f>
        <v>Sports &amp; Fitness</v>
      </c>
      <c r="J10456" s="1" t="str">
        <f aca="false">INDEX(Orders!$E$2:$E$8001,MATCH(B10456,Orders!$A$2:$A$8001,0))</f>
        <v>Delivered</v>
      </c>
      <c r="K10456" s="1" t="str">
        <f aca="false">LEFT(INDEX(Orders!$C$2:$C$8001,MATCH(B10456,Orders!$A$2:$A$8001,0)),7)</f>
        <v>2025-02</v>
      </c>
    </row>
    <row r="10457" customFormat="false" ht="15" hidden="false" customHeight="true" outlineLevel="0" collapsed="false">
      <c r="A10457" s="1" t="s">
        <v>20927</v>
      </c>
      <c r="B10457" s="1" t="s">
        <v>7537</v>
      </c>
      <c r="C10457" s="1" t="s">
        <v>1953</v>
      </c>
      <c r="D10457" s="1" t="n">
        <v>1</v>
      </c>
      <c r="E10457" s="16" t="n">
        <v>4914.12</v>
      </c>
      <c r="F10457" s="17" t="n">
        <v>0</v>
      </c>
      <c r="G10457" s="16" t="n">
        <v>4914.12</v>
      </c>
      <c r="I10457" s="1" t="str">
        <f aca="false">INDEX(Products!$C$2:$C$51,MATCH(C10457,Products!$A$2:$A$51,0))</f>
        <v>Fashion</v>
      </c>
      <c r="J10457" s="1" t="str">
        <f aca="false">INDEX(Orders!$E$2:$E$8001,MATCH(B10457,Orders!$A$2:$A$8001,0))</f>
        <v>Delivered</v>
      </c>
      <c r="K10457" s="1" t="str">
        <f aca="false">LEFT(INDEX(Orders!$C$2:$C$8001,MATCH(B10457,Orders!$A$2:$A$8001,0)),7)</f>
        <v>2025-02</v>
      </c>
    </row>
    <row r="10458" customFormat="false" ht="15" hidden="false" customHeight="true" outlineLevel="0" collapsed="false">
      <c r="A10458" s="1" t="s">
        <v>20928</v>
      </c>
      <c r="B10458" s="1" t="s">
        <v>7538</v>
      </c>
      <c r="C10458" s="1" t="s">
        <v>1930</v>
      </c>
      <c r="D10458" s="1" t="n">
        <v>1</v>
      </c>
      <c r="E10458" s="16" t="n">
        <v>2398.35</v>
      </c>
      <c r="F10458" s="17" t="n">
        <v>0</v>
      </c>
      <c r="G10458" s="16" t="n">
        <v>2398.35</v>
      </c>
      <c r="I10458" s="1" t="str">
        <f aca="false">INDEX(Products!$C$2:$C$51,MATCH(C10458,Products!$A$2:$A$51,0))</f>
        <v>Electronics</v>
      </c>
      <c r="J10458" s="1" t="str">
        <f aca="false">INDEX(Orders!$E$2:$E$8001,MATCH(B10458,Orders!$A$2:$A$8001,0))</f>
        <v>Delivered</v>
      </c>
      <c r="K10458" s="1" t="str">
        <f aca="false">LEFT(INDEX(Orders!$C$2:$C$8001,MATCH(B10458,Orders!$A$2:$A$8001,0)),7)</f>
        <v>2025-06</v>
      </c>
    </row>
    <row r="10459" customFormat="false" ht="15" hidden="false" customHeight="true" outlineLevel="0" collapsed="false">
      <c r="A10459" s="1" t="s">
        <v>20929</v>
      </c>
      <c r="B10459" s="1" t="s">
        <v>7539</v>
      </c>
      <c r="C10459" s="1" t="s">
        <v>1953</v>
      </c>
      <c r="D10459" s="1" t="n">
        <v>2</v>
      </c>
      <c r="E10459" s="16" t="n">
        <v>4914.12</v>
      </c>
      <c r="F10459" s="17" t="n">
        <v>0</v>
      </c>
      <c r="G10459" s="16" t="n">
        <v>9828.24</v>
      </c>
      <c r="I10459" s="1" t="str">
        <f aca="false">INDEX(Products!$C$2:$C$51,MATCH(C10459,Products!$A$2:$A$51,0))</f>
        <v>Fashion</v>
      </c>
      <c r="J10459" s="1" t="str">
        <f aca="false">INDEX(Orders!$E$2:$E$8001,MATCH(B10459,Orders!$A$2:$A$8001,0))</f>
        <v>Delivered</v>
      </c>
      <c r="K10459" s="1" t="str">
        <f aca="false">LEFT(INDEX(Orders!$C$2:$C$8001,MATCH(B10459,Orders!$A$2:$A$8001,0)),7)</f>
        <v>2025-08</v>
      </c>
    </row>
    <row r="10460" customFormat="false" ht="15" hidden="false" customHeight="true" outlineLevel="0" collapsed="false">
      <c r="A10460" s="1" t="s">
        <v>20930</v>
      </c>
      <c r="B10460" s="1" t="s">
        <v>7540</v>
      </c>
      <c r="C10460" s="1" t="s">
        <v>1953</v>
      </c>
      <c r="D10460" s="1" t="n">
        <v>1</v>
      </c>
      <c r="E10460" s="16" t="n">
        <v>4914.12</v>
      </c>
      <c r="F10460" s="17" t="n">
        <v>0</v>
      </c>
      <c r="G10460" s="16" t="n">
        <v>4914.12</v>
      </c>
      <c r="I10460" s="1" t="str">
        <f aca="false">INDEX(Products!$C$2:$C$51,MATCH(C10460,Products!$A$2:$A$51,0))</f>
        <v>Fashion</v>
      </c>
      <c r="J10460" s="1" t="str">
        <f aca="false">INDEX(Orders!$E$2:$E$8001,MATCH(B10460,Orders!$A$2:$A$8001,0))</f>
        <v>Delivered</v>
      </c>
      <c r="K10460" s="1" t="str">
        <f aca="false">LEFT(INDEX(Orders!$C$2:$C$8001,MATCH(B10460,Orders!$A$2:$A$8001,0)),7)</f>
        <v>2025-02</v>
      </c>
    </row>
    <row r="10461" customFormat="false" ht="15" hidden="false" customHeight="true" outlineLevel="0" collapsed="false">
      <c r="A10461" s="1" t="s">
        <v>20931</v>
      </c>
      <c r="B10461" s="1" t="s">
        <v>7540</v>
      </c>
      <c r="C10461" s="1" t="s">
        <v>2006</v>
      </c>
      <c r="D10461" s="1" t="n">
        <v>1</v>
      </c>
      <c r="E10461" s="16" t="n">
        <v>482.17</v>
      </c>
      <c r="F10461" s="17" t="n">
        <v>0.2</v>
      </c>
      <c r="G10461" s="16" t="n">
        <v>385.74</v>
      </c>
      <c r="I10461" s="1" t="str">
        <f aca="false">INDEX(Products!$C$2:$C$51,MATCH(C10461,Products!$A$2:$A$51,0))</f>
        <v>Books &amp; Stationery</v>
      </c>
      <c r="J10461" s="1" t="str">
        <f aca="false">INDEX(Orders!$E$2:$E$8001,MATCH(B10461,Orders!$A$2:$A$8001,0))</f>
        <v>Delivered</v>
      </c>
      <c r="K10461" s="1" t="str">
        <f aca="false">LEFT(INDEX(Orders!$C$2:$C$8001,MATCH(B10461,Orders!$A$2:$A$8001,0)),7)</f>
        <v>2025-02</v>
      </c>
    </row>
    <row r="10462" customFormat="false" ht="15" hidden="false" customHeight="true" outlineLevel="0" collapsed="false">
      <c r="A10462" s="1" t="s">
        <v>20932</v>
      </c>
      <c r="B10462" s="1" t="s">
        <v>7541</v>
      </c>
      <c r="C10462" s="1" t="s">
        <v>1961</v>
      </c>
      <c r="D10462" s="1" t="n">
        <v>1</v>
      </c>
      <c r="E10462" s="16" t="n">
        <v>3493.68</v>
      </c>
      <c r="F10462" s="17" t="n">
        <v>0.15</v>
      </c>
      <c r="G10462" s="16" t="n">
        <v>2969.63</v>
      </c>
      <c r="I10462" s="1" t="str">
        <f aca="false">INDEX(Products!$C$2:$C$51,MATCH(C10462,Products!$A$2:$A$51,0))</f>
        <v>Home &amp; Kitchen</v>
      </c>
      <c r="J10462" s="1" t="str">
        <f aca="false">INDEX(Orders!$E$2:$E$8001,MATCH(B10462,Orders!$A$2:$A$8001,0))</f>
        <v>Delivered</v>
      </c>
      <c r="K10462" s="1" t="str">
        <f aca="false">LEFT(INDEX(Orders!$C$2:$C$8001,MATCH(B10462,Orders!$A$2:$A$8001,0)),7)</f>
        <v>2024-03</v>
      </c>
    </row>
    <row r="10463" customFormat="false" ht="15" hidden="false" customHeight="true" outlineLevel="0" collapsed="false">
      <c r="A10463" s="1" t="s">
        <v>20933</v>
      </c>
      <c r="B10463" s="1" t="s">
        <v>7541</v>
      </c>
      <c r="C10463" s="1" t="s">
        <v>1930</v>
      </c>
      <c r="D10463" s="1" t="n">
        <v>2</v>
      </c>
      <c r="E10463" s="16" t="n">
        <v>2398.35</v>
      </c>
      <c r="F10463" s="17" t="n">
        <v>0</v>
      </c>
      <c r="G10463" s="16" t="n">
        <v>4796.7</v>
      </c>
      <c r="I10463" s="1" t="str">
        <f aca="false">INDEX(Products!$C$2:$C$51,MATCH(C10463,Products!$A$2:$A$51,0))</f>
        <v>Electronics</v>
      </c>
      <c r="J10463" s="1" t="str">
        <f aca="false">INDEX(Orders!$E$2:$E$8001,MATCH(B10463,Orders!$A$2:$A$8001,0))</f>
        <v>Delivered</v>
      </c>
      <c r="K10463" s="1" t="str">
        <f aca="false">LEFT(INDEX(Orders!$C$2:$C$8001,MATCH(B10463,Orders!$A$2:$A$8001,0)),7)</f>
        <v>2024-03</v>
      </c>
    </row>
    <row r="10464" customFormat="false" ht="15" hidden="false" customHeight="true" outlineLevel="0" collapsed="false">
      <c r="A10464" s="1" t="s">
        <v>20934</v>
      </c>
      <c r="B10464" s="1" t="s">
        <v>7542</v>
      </c>
      <c r="C10464" s="1" t="s">
        <v>2007</v>
      </c>
      <c r="D10464" s="1" t="n">
        <v>1</v>
      </c>
      <c r="E10464" s="16" t="n">
        <v>750.27</v>
      </c>
      <c r="F10464" s="17" t="n">
        <v>0.05</v>
      </c>
      <c r="G10464" s="16" t="n">
        <v>712.76</v>
      </c>
      <c r="I10464" s="1" t="str">
        <f aca="false">INDEX(Products!$C$2:$C$51,MATCH(C10464,Products!$A$2:$A$51,0))</f>
        <v>Books &amp; Stationery</v>
      </c>
      <c r="J10464" s="1" t="str">
        <f aca="false">INDEX(Orders!$E$2:$E$8001,MATCH(B10464,Orders!$A$2:$A$8001,0))</f>
        <v>Delivered</v>
      </c>
      <c r="K10464" s="1" t="str">
        <f aca="false">LEFT(INDEX(Orders!$C$2:$C$8001,MATCH(B10464,Orders!$A$2:$A$8001,0)),7)</f>
        <v>2025-10</v>
      </c>
    </row>
    <row r="10465" customFormat="false" ht="15" hidden="false" customHeight="true" outlineLevel="0" collapsed="false">
      <c r="A10465" s="1" t="s">
        <v>20935</v>
      </c>
      <c r="B10465" s="1" t="s">
        <v>7543</v>
      </c>
      <c r="C10465" s="1" t="s">
        <v>2006</v>
      </c>
      <c r="D10465" s="1" t="n">
        <v>2</v>
      </c>
      <c r="E10465" s="16" t="n">
        <v>482.17</v>
      </c>
      <c r="F10465" s="17" t="n">
        <v>0</v>
      </c>
      <c r="G10465" s="16" t="n">
        <v>964.34</v>
      </c>
      <c r="I10465" s="1" t="str">
        <f aca="false">INDEX(Products!$C$2:$C$51,MATCH(C10465,Products!$A$2:$A$51,0))</f>
        <v>Books &amp; Stationery</v>
      </c>
      <c r="J10465" s="1" t="str">
        <f aca="false">INDEX(Orders!$E$2:$E$8001,MATCH(B10465,Orders!$A$2:$A$8001,0))</f>
        <v>Delivered</v>
      </c>
      <c r="K10465" s="1" t="str">
        <f aca="false">LEFT(INDEX(Orders!$C$2:$C$8001,MATCH(B10465,Orders!$A$2:$A$8001,0)),7)</f>
        <v>2025-09</v>
      </c>
    </row>
    <row r="10466" customFormat="false" ht="15" hidden="false" customHeight="true" outlineLevel="0" collapsed="false">
      <c r="A10466" s="1" t="s">
        <v>20936</v>
      </c>
      <c r="B10466" s="1" t="s">
        <v>7543</v>
      </c>
      <c r="C10466" s="1" t="s">
        <v>1953</v>
      </c>
      <c r="D10466" s="1" t="n">
        <v>1</v>
      </c>
      <c r="E10466" s="16" t="n">
        <v>4914.12</v>
      </c>
      <c r="F10466" s="17" t="n">
        <v>0</v>
      </c>
      <c r="G10466" s="16" t="n">
        <v>4914.12</v>
      </c>
      <c r="I10466" s="1" t="str">
        <f aca="false">INDEX(Products!$C$2:$C$51,MATCH(C10466,Products!$A$2:$A$51,0))</f>
        <v>Fashion</v>
      </c>
      <c r="J10466" s="1" t="str">
        <f aca="false">INDEX(Orders!$E$2:$E$8001,MATCH(B10466,Orders!$A$2:$A$8001,0))</f>
        <v>Delivered</v>
      </c>
      <c r="K10466" s="1" t="str">
        <f aca="false">LEFT(INDEX(Orders!$C$2:$C$8001,MATCH(B10466,Orders!$A$2:$A$8001,0)),7)</f>
        <v>2025-09</v>
      </c>
    </row>
    <row r="10467" customFormat="false" ht="15" hidden="false" customHeight="true" outlineLevel="0" collapsed="false">
      <c r="A10467" s="1" t="s">
        <v>20937</v>
      </c>
      <c r="B10467" s="1" t="s">
        <v>7544</v>
      </c>
      <c r="C10467" s="1" t="s">
        <v>1997</v>
      </c>
      <c r="D10467" s="1" t="n">
        <v>3</v>
      </c>
      <c r="E10467" s="16" t="n">
        <v>311.15</v>
      </c>
      <c r="F10467" s="17" t="n">
        <v>0</v>
      </c>
      <c r="G10467" s="16" t="n">
        <v>933.45</v>
      </c>
      <c r="I10467" s="1" t="str">
        <f aca="false">INDEX(Products!$C$2:$C$51,MATCH(C10467,Products!$A$2:$A$51,0))</f>
        <v>Sports &amp; Fitness</v>
      </c>
      <c r="J10467" s="1" t="str">
        <f aca="false">INDEX(Orders!$E$2:$E$8001,MATCH(B10467,Orders!$A$2:$A$8001,0))</f>
        <v>Delivered</v>
      </c>
      <c r="K10467" s="1" t="str">
        <f aca="false">LEFT(INDEX(Orders!$C$2:$C$8001,MATCH(B10467,Orders!$A$2:$A$8001,0)),7)</f>
        <v>2025-02</v>
      </c>
    </row>
    <row r="10468" customFormat="false" ht="15" hidden="false" customHeight="true" outlineLevel="0" collapsed="false">
      <c r="A10468" s="1" t="s">
        <v>20938</v>
      </c>
      <c r="B10468" s="1" t="s">
        <v>7545</v>
      </c>
      <c r="C10468" s="1" t="s">
        <v>1995</v>
      </c>
      <c r="D10468" s="1" t="n">
        <v>1</v>
      </c>
      <c r="E10468" s="16" t="n">
        <v>2914.27</v>
      </c>
      <c r="F10468" s="17" t="n">
        <v>0.05</v>
      </c>
      <c r="G10468" s="16" t="n">
        <v>2768.56</v>
      </c>
      <c r="I10468" s="1" t="str">
        <f aca="false">INDEX(Products!$C$2:$C$51,MATCH(C10468,Products!$A$2:$A$51,0))</f>
        <v>Sports &amp; Fitness</v>
      </c>
      <c r="J10468" s="1" t="str">
        <f aca="false">INDEX(Orders!$E$2:$E$8001,MATCH(B10468,Orders!$A$2:$A$8001,0))</f>
        <v>Delivered</v>
      </c>
      <c r="K10468" s="1" t="str">
        <f aca="false">LEFT(INDEX(Orders!$C$2:$C$8001,MATCH(B10468,Orders!$A$2:$A$8001,0)),7)</f>
        <v>2025-12</v>
      </c>
    </row>
    <row r="10469" customFormat="false" ht="15" hidden="false" customHeight="true" outlineLevel="0" collapsed="false">
      <c r="A10469" s="1" t="s">
        <v>20939</v>
      </c>
      <c r="B10469" s="1" t="s">
        <v>7545</v>
      </c>
      <c r="C10469" s="1" t="s">
        <v>1997</v>
      </c>
      <c r="D10469" s="1" t="n">
        <v>1</v>
      </c>
      <c r="E10469" s="16" t="n">
        <v>311.15</v>
      </c>
      <c r="F10469" s="17" t="n">
        <v>0.15</v>
      </c>
      <c r="G10469" s="16" t="n">
        <v>264.48</v>
      </c>
      <c r="I10469" s="1" t="str">
        <f aca="false">INDEX(Products!$C$2:$C$51,MATCH(C10469,Products!$A$2:$A$51,0))</f>
        <v>Sports &amp; Fitness</v>
      </c>
      <c r="J10469" s="1" t="str">
        <f aca="false">INDEX(Orders!$E$2:$E$8001,MATCH(B10469,Orders!$A$2:$A$8001,0))</f>
        <v>Delivered</v>
      </c>
      <c r="K10469" s="1" t="str">
        <f aca="false">LEFT(INDEX(Orders!$C$2:$C$8001,MATCH(B10469,Orders!$A$2:$A$8001,0)),7)</f>
        <v>2025-12</v>
      </c>
    </row>
    <row r="10470" customFormat="false" ht="15" hidden="false" customHeight="true" outlineLevel="0" collapsed="false">
      <c r="A10470" s="1" t="s">
        <v>20940</v>
      </c>
      <c r="B10470" s="1" t="s">
        <v>7546</v>
      </c>
      <c r="C10470" s="1" t="s">
        <v>1975</v>
      </c>
      <c r="D10470" s="1" t="n">
        <v>3</v>
      </c>
      <c r="E10470" s="16" t="n">
        <v>862.99</v>
      </c>
      <c r="F10470" s="17" t="n">
        <v>0.05</v>
      </c>
      <c r="G10470" s="16" t="n">
        <v>2459.52</v>
      </c>
      <c r="I10470" s="1" t="str">
        <f aca="false">INDEX(Products!$C$2:$C$51,MATCH(C10470,Products!$A$2:$A$51,0))</f>
        <v>Beauty &amp; Personal Care</v>
      </c>
      <c r="J10470" s="1" t="str">
        <f aca="false">INDEX(Orders!$E$2:$E$8001,MATCH(B10470,Orders!$A$2:$A$8001,0))</f>
        <v>Delivered</v>
      </c>
      <c r="K10470" s="1" t="str">
        <f aca="false">LEFT(INDEX(Orders!$C$2:$C$8001,MATCH(B10470,Orders!$A$2:$A$8001,0)),7)</f>
        <v>2025-04</v>
      </c>
    </row>
    <row r="10471" customFormat="false" ht="15" hidden="false" customHeight="true" outlineLevel="0" collapsed="false">
      <c r="A10471" s="1" t="s">
        <v>20941</v>
      </c>
      <c r="B10471" s="1" t="s">
        <v>7546</v>
      </c>
      <c r="C10471" s="1" t="s">
        <v>1940</v>
      </c>
      <c r="D10471" s="1" t="n">
        <v>1</v>
      </c>
      <c r="E10471" s="16" t="n">
        <v>2374.52</v>
      </c>
      <c r="F10471" s="17" t="n">
        <v>0.05</v>
      </c>
      <c r="G10471" s="16" t="n">
        <v>2255.79</v>
      </c>
      <c r="I10471" s="1" t="str">
        <f aca="false">INDEX(Products!$C$2:$C$51,MATCH(C10471,Products!$A$2:$A$51,0))</f>
        <v>Fashion</v>
      </c>
      <c r="J10471" s="1" t="str">
        <f aca="false">INDEX(Orders!$E$2:$E$8001,MATCH(B10471,Orders!$A$2:$A$8001,0))</f>
        <v>Delivered</v>
      </c>
      <c r="K10471" s="1" t="str">
        <f aca="false">LEFT(INDEX(Orders!$C$2:$C$8001,MATCH(B10471,Orders!$A$2:$A$8001,0)),7)</f>
        <v>2025-04</v>
      </c>
    </row>
    <row r="10472" customFormat="false" ht="15" hidden="false" customHeight="true" outlineLevel="0" collapsed="false">
      <c r="A10472" s="1" t="s">
        <v>20942</v>
      </c>
      <c r="B10472" s="1" t="s">
        <v>7546</v>
      </c>
      <c r="C10472" s="1" t="s">
        <v>1961</v>
      </c>
      <c r="D10472" s="1" t="n">
        <v>2</v>
      </c>
      <c r="E10472" s="16" t="n">
        <v>3493.68</v>
      </c>
      <c r="F10472" s="17" t="n">
        <v>0</v>
      </c>
      <c r="G10472" s="16" t="n">
        <v>6987.36</v>
      </c>
      <c r="I10472" s="1" t="str">
        <f aca="false">INDEX(Products!$C$2:$C$51,MATCH(C10472,Products!$A$2:$A$51,0))</f>
        <v>Home &amp; Kitchen</v>
      </c>
      <c r="J10472" s="1" t="str">
        <f aca="false">INDEX(Orders!$E$2:$E$8001,MATCH(B10472,Orders!$A$2:$A$8001,0))</f>
        <v>Delivered</v>
      </c>
      <c r="K10472" s="1" t="str">
        <f aca="false">LEFT(INDEX(Orders!$C$2:$C$8001,MATCH(B10472,Orders!$A$2:$A$8001,0)),7)</f>
        <v>2025-04</v>
      </c>
    </row>
    <row r="10473" customFormat="false" ht="15" hidden="false" customHeight="true" outlineLevel="0" collapsed="false">
      <c r="A10473" s="1" t="s">
        <v>20943</v>
      </c>
      <c r="B10473" s="1" t="s">
        <v>7546</v>
      </c>
      <c r="C10473" s="1" t="s">
        <v>2006</v>
      </c>
      <c r="D10473" s="1" t="n">
        <v>1</v>
      </c>
      <c r="E10473" s="16" t="n">
        <v>482.17</v>
      </c>
      <c r="F10473" s="17" t="n">
        <v>0</v>
      </c>
      <c r="G10473" s="16" t="n">
        <v>482.17</v>
      </c>
      <c r="I10473" s="1" t="str">
        <f aca="false">INDEX(Products!$C$2:$C$51,MATCH(C10473,Products!$A$2:$A$51,0))</f>
        <v>Books &amp; Stationery</v>
      </c>
      <c r="J10473" s="1" t="str">
        <f aca="false">INDEX(Orders!$E$2:$E$8001,MATCH(B10473,Orders!$A$2:$A$8001,0))</f>
        <v>Delivered</v>
      </c>
      <c r="K10473" s="1" t="str">
        <f aca="false">LEFT(INDEX(Orders!$C$2:$C$8001,MATCH(B10473,Orders!$A$2:$A$8001,0)),7)</f>
        <v>2025-04</v>
      </c>
    </row>
    <row r="10474" customFormat="false" ht="15" hidden="false" customHeight="true" outlineLevel="0" collapsed="false">
      <c r="A10474" s="1" t="s">
        <v>20944</v>
      </c>
      <c r="B10474" s="1" t="s">
        <v>7547</v>
      </c>
      <c r="C10474" s="1" t="s">
        <v>1977</v>
      </c>
      <c r="D10474" s="1" t="n">
        <v>1</v>
      </c>
      <c r="E10474" s="16" t="n">
        <v>2386.05</v>
      </c>
      <c r="F10474" s="17" t="n">
        <v>0.05</v>
      </c>
      <c r="G10474" s="16" t="n">
        <v>2266.75</v>
      </c>
      <c r="I10474" s="1" t="str">
        <f aca="false">INDEX(Products!$C$2:$C$51,MATCH(C10474,Products!$A$2:$A$51,0))</f>
        <v>Beauty &amp; Personal Care</v>
      </c>
      <c r="J10474" s="1" t="str">
        <f aca="false">INDEX(Orders!$E$2:$E$8001,MATCH(B10474,Orders!$A$2:$A$8001,0))</f>
        <v>Delivered</v>
      </c>
      <c r="K10474" s="1" t="str">
        <f aca="false">LEFT(INDEX(Orders!$C$2:$C$8001,MATCH(B10474,Orders!$A$2:$A$8001,0)),7)</f>
        <v>2025-03</v>
      </c>
    </row>
    <row r="10475" customFormat="false" ht="15" hidden="false" customHeight="true" outlineLevel="0" collapsed="false">
      <c r="A10475" s="1" t="s">
        <v>20945</v>
      </c>
      <c r="B10475" s="1" t="s">
        <v>7548</v>
      </c>
      <c r="C10475" s="1" t="s">
        <v>1990</v>
      </c>
      <c r="D10475" s="1" t="n">
        <v>1</v>
      </c>
      <c r="E10475" s="16" t="n">
        <v>5311.32</v>
      </c>
      <c r="F10475" s="17" t="n">
        <v>0.15</v>
      </c>
      <c r="G10475" s="16" t="n">
        <v>4514.62</v>
      </c>
      <c r="I10475" s="1" t="str">
        <f aca="false">INDEX(Products!$C$2:$C$51,MATCH(C10475,Products!$A$2:$A$51,0))</f>
        <v>Sports &amp; Fitness</v>
      </c>
      <c r="J10475" s="1" t="str">
        <f aca="false">INDEX(Orders!$E$2:$E$8001,MATCH(B10475,Orders!$A$2:$A$8001,0))</f>
        <v>Delivered</v>
      </c>
      <c r="K10475" s="1" t="str">
        <f aca="false">LEFT(INDEX(Orders!$C$2:$C$8001,MATCH(B10475,Orders!$A$2:$A$8001,0)),7)</f>
        <v>2024-11</v>
      </c>
    </row>
    <row r="10476" customFormat="false" ht="15" hidden="false" customHeight="true" outlineLevel="0" collapsed="false">
      <c r="A10476" s="1" t="s">
        <v>20946</v>
      </c>
      <c r="B10476" s="1" t="s">
        <v>7549</v>
      </c>
      <c r="C10476" s="1" t="s">
        <v>1990</v>
      </c>
      <c r="D10476" s="1" t="n">
        <v>1</v>
      </c>
      <c r="E10476" s="16" t="n">
        <v>5311.32</v>
      </c>
      <c r="F10476" s="17" t="n">
        <v>0</v>
      </c>
      <c r="G10476" s="16" t="n">
        <v>5311.32</v>
      </c>
      <c r="I10476" s="1" t="str">
        <f aca="false">INDEX(Products!$C$2:$C$51,MATCH(C10476,Products!$A$2:$A$51,0))</f>
        <v>Sports &amp; Fitness</v>
      </c>
      <c r="J10476" s="1" t="str">
        <f aca="false">INDEX(Orders!$E$2:$E$8001,MATCH(B10476,Orders!$A$2:$A$8001,0))</f>
        <v>Delivered</v>
      </c>
      <c r="K10476" s="1" t="str">
        <f aca="false">LEFT(INDEX(Orders!$C$2:$C$8001,MATCH(B10476,Orders!$A$2:$A$8001,0)),7)</f>
        <v>2025-03</v>
      </c>
    </row>
    <row r="10477" customFormat="false" ht="15" hidden="false" customHeight="true" outlineLevel="0" collapsed="false">
      <c r="A10477" s="1" t="s">
        <v>20947</v>
      </c>
      <c r="B10477" s="1" t="s">
        <v>7549</v>
      </c>
      <c r="C10477" s="1" t="s">
        <v>2007</v>
      </c>
      <c r="D10477" s="1" t="n">
        <v>2</v>
      </c>
      <c r="E10477" s="16" t="n">
        <v>750.27</v>
      </c>
      <c r="F10477" s="17" t="n">
        <v>0.05</v>
      </c>
      <c r="G10477" s="16" t="n">
        <v>1425.51</v>
      </c>
      <c r="I10477" s="1" t="str">
        <f aca="false">INDEX(Products!$C$2:$C$51,MATCH(C10477,Products!$A$2:$A$51,0))</f>
        <v>Books &amp; Stationery</v>
      </c>
      <c r="J10477" s="1" t="str">
        <f aca="false">INDEX(Orders!$E$2:$E$8001,MATCH(B10477,Orders!$A$2:$A$8001,0))</f>
        <v>Delivered</v>
      </c>
      <c r="K10477" s="1" t="str">
        <f aca="false">LEFT(INDEX(Orders!$C$2:$C$8001,MATCH(B10477,Orders!$A$2:$A$8001,0)),7)</f>
        <v>2025-03</v>
      </c>
    </row>
    <row r="10478" customFormat="false" ht="15" hidden="false" customHeight="true" outlineLevel="0" collapsed="false">
      <c r="A10478" s="1" t="s">
        <v>20948</v>
      </c>
      <c r="B10478" s="1" t="s">
        <v>7549</v>
      </c>
      <c r="C10478" s="1" t="s">
        <v>1924</v>
      </c>
      <c r="D10478" s="1" t="n">
        <v>1</v>
      </c>
      <c r="E10478" s="16" t="n">
        <v>1971</v>
      </c>
      <c r="F10478" s="17" t="n">
        <v>0.2</v>
      </c>
      <c r="G10478" s="16" t="n">
        <v>1576.8</v>
      </c>
      <c r="I10478" s="1" t="str">
        <f aca="false">INDEX(Products!$C$2:$C$51,MATCH(C10478,Products!$A$2:$A$51,0))</f>
        <v>Electronics</v>
      </c>
      <c r="J10478" s="1" t="str">
        <f aca="false">INDEX(Orders!$E$2:$E$8001,MATCH(B10478,Orders!$A$2:$A$8001,0))</f>
        <v>Delivered</v>
      </c>
      <c r="K10478" s="1" t="str">
        <f aca="false">LEFT(INDEX(Orders!$C$2:$C$8001,MATCH(B10478,Orders!$A$2:$A$8001,0)),7)</f>
        <v>2025-03</v>
      </c>
    </row>
    <row r="10479" customFormat="false" ht="15" hidden="false" customHeight="true" outlineLevel="0" collapsed="false">
      <c r="A10479" s="1" t="s">
        <v>20949</v>
      </c>
      <c r="B10479" s="1" t="s">
        <v>7549</v>
      </c>
      <c r="C10479" s="1" t="s">
        <v>1997</v>
      </c>
      <c r="D10479" s="1" t="n">
        <v>1</v>
      </c>
      <c r="E10479" s="16" t="n">
        <v>311.15</v>
      </c>
      <c r="F10479" s="17" t="n">
        <v>0.15</v>
      </c>
      <c r="G10479" s="16" t="n">
        <v>264.48</v>
      </c>
      <c r="I10479" s="1" t="str">
        <f aca="false">INDEX(Products!$C$2:$C$51,MATCH(C10479,Products!$A$2:$A$51,0))</f>
        <v>Sports &amp; Fitness</v>
      </c>
      <c r="J10479" s="1" t="str">
        <f aca="false">INDEX(Orders!$E$2:$E$8001,MATCH(B10479,Orders!$A$2:$A$8001,0))</f>
        <v>Delivered</v>
      </c>
      <c r="K10479" s="1" t="str">
        <f aca="false">LEFT(INDEX(Orders!$C$2:$C$8001,MATCH(B10479,Orders!$A$2:$A$8001,0)),7)</f>
        <v>2025-03</v>
      </c>
    </row>
    <row r="10480" customFormat="false" ht="15" hidden="false" customHeight="true" outlineLevel="0" collapsed="false">
      <c r="A10480" s="1" t="s">
        <v>20950</v>
      </c>
      <c r="B10480" s="1" t="s">
        <v>7550</v>
      </c>
      <c r="C10480" s="1" t="s">
        <v>2006</v>
      </c>
      <c r="D10480" s="1" t="n">
        <v>1</v>
      </c>
      <c r="E10480" s="16" t="n">
        <v>482.17</v>
      </c>
      <c r="F10480" s="17" t="n">
        <v>0.15</v>
      </c>
      <c r="G10480" s="16" t="n">
        <v>409.84</v>
      </c>
      <c r="I10480" s="1" t="str">
        <f aca="false">INDEX(Products!$C$2:$C$51,MATCH(C10480,Products!$A$2:$A$51,0))</f>
        <v>Books &amp; Stationery</v>
      </c>
      <c r="J10480" s="1" t="str">
        <f aca="false">INDEX(Orders!$E$2:$E$8001,MATCH(B10480,Orders!$A$2:$A$8001,0))</f>
        <v>Cancelled</v>
      </c>
      <c r="K10480" s="1" t="str">
        <f aca="false">LEFT(INDEX(Orders!$C$2:$C$8001,MATCH(B10480,Orders!$A$2:$A$8001,0)),7)</f>
        <v>2024-09</v>
      </c>
    </row>
    <row r="10481" customFormat="false" ht="15" hidden="false" customHeight="true" outlineLevel="0" collapsed="false">
      <c r="A10481" s="1" t="s">
        <v>20951</v>
      </c>
      <c r="B10481" s="1" t="s">
        <v>7550</v>
      </c>
      <c r="C10481" s="1" t="s">
        <v>1937</v>
      </c>
      <c r="D10481" s="1" t="n">
        <v>2</v>
      </c>
      <c r="E10481" s="16" t="n">
        <v>1364.75</v>
      </c>
      <c r="F10481" s="17" t="n">
        <v>0.05</v>
      </c>
      <c r="G10481" s="16" t="n">
        <v>2593.02</v>
      </c>
      <c r="I10481" s="1" t="str">
        <f aca="false">INDEX(Products!$C$2:$C$51,MATCH(C10481,Products!$A$2:$A$51,0))</f>
        <v>Fashion</v>
      </c>
      <c r="J10481" s="1" t="str">
        <f aca="false">INDEX(Orders!$E$2:$E$8001,MATCH(B10481,Orders!$A$2:$A$8001,0))</f>
        <v>Cancelled</v>
      </c>
      <c r="K10481" s="1" t="str">
        <f aca="false">LEFT(INDEX(Orders!$C$2:$C$8001,MATCH(B10481,Orders!$A$2:$A$8001,0)),7)</f>
        <v>2024-09</v>
      </c>
    </row>
    <row r="10482" customFormat="false" ht="15" hidden="false" customHeight="true" outlineLevel="0" collapsed="false">
      <c r="A10482" s="1" t="s">
        <v>20952</v>
      </c>
      <c r="B10482" s="1" t="s">
        <v>7550</v>
      </c>
      <c r="C10482" s="1" t="s">
        <v>2007</v>
      </c>
      <c r="D10482" s="1" t="n">
        <v>3</v>
      </c>
      <c r="E10482" s="16" t="n">
        <v>750.27</v>
      </c>
      <c r="F10482" s="17" t="n">
        <v>0.15</v>
      </c>
      <c r="G10482" s="16" t="n">
        <v>1913.19</v>
      </c>
      <c r="I10482" s="1" t="str">
        <f aca="false">INDEX(Products!$C$2:$C$51,MATCH(C10482,Products!$A$2:$A$51,0))</f>
        <v>Books &amp; Stationery</v>
      </c>
      <c r="J10482" s="1" t="str">
        <f aca="false">INDEX(Orders!$E$2:$E$8001,MATCH(B10482,Orders!$A$2:$A$8001,0))</f>
        <v>Cancelled</v>
      </c>
      <c r="K10482" s="1" t="str">
        <f aca="false">LEFT(INDEX(Orders!$C$2:$C$8001,MATCH(B10482,Orders!$A$2:$A$8001,0)),7)</f>
        <v>2024-09</v>
      </c>
    </row>
    <row r="10483" customFormat="false" ht="15" hidden="false" customHeight="true" outlineLevel="0" collapsed="false">
      <c r="A10483" s="1" t="s">
        <v>20953</v>
      </c>
      <c r="B10483" s="1" t="s">
        <v>7551</v>
      </c>
      <c r="C10483" s="1" t="s">
        <v>1959</v>
      </c>
      <c r="D10483" s="1" t="n">
        <v>2</v>
      </c>
      <c r="E10483" s="16" t="n">
        <v>2142.79</v>
      </c>
      <c r="F10483" s="17" t="n">
        <v>0.05</v>
      </c>
      <c r="G10483" s="16" t="n">
        <v>4071.3</v>
      </c>
      <c r="I10483" s="1" t="str">
        <f aca="false">INDEX(Products!$C$2:$C$51,MATCH(C10483,Products!$A$2:$A$51,0))</f>
        <v>Home &amp; Kitchen</v>
      </c>
      <c r="J10483" s="1" t="str">
        <f aca="false">INDEX(Orders!$E$2:$E$8001,MATCH(B10483,Orders!$A$2:$A$8001,0))</f>
        <v>Returned</v>
      </c>
      <c r="K10483" s="1" t="str">
        <f aca="false">LEFT(INDEX(Orders!$C$2:$C$8001,MATCH(B10483,Orders!$A$2:$A$8001,0)),7)</f>
        <v>2025-10</v>
      </c>
    </row>
    <row r="10484" customFormat="false" ht="15" hidden="false" customHeight="true" outlineLevel="0" collapsed="false">
      <c r="A10484" s="1" t="s">
        <v>20954</v>
      </c>
      <c r="B10484" s="1" t="s">
        <v>7552</v>
      </c>
      <c r="C10484" s="1" t="s">
        <v>1979</v>
      </c>
      <c r="D10484" s="1" t="n">
        <v>1</v>
      </c>
      <c r="E10484" s="16" t="n">
        <v>623</v>
      </c>
      <c r="F10484" s="17" t="n">
        <v>0.1</v>
      </c>
      <c r="G10484" s="16" t="n">
        <v>560.7</v>
      </c>
      <c r="I10484" s="1" t="str">
        <f aca="false">INDEX(Products!$C$2:$C$51,MATCH(C10484,Products!$A$2:$A$51,0))</f>
        <v>Beauty &amp; Personal Care</v>
      </c>
      <c r="J10484" s="1" t="str">
        <f aca="false">INDEX(Orders!$E$2:$E$8001,MATCH(B10484,Orders!$A$2:$A$8001,0))</f>
        <v>Delivered</v>
      </c>
      <c r="K10484" s="1" t="str">
        <f aca="false">LEFT(INDEX(Orders!$C$2:$C$8001,MATCH(B10484,Orders!$A$2:$A$8001,0)),7)</f>
        <v>2025-06</v>
      </c>
    </row>
    <row r="10485" customFormat="false" ht="15" hidden="false" customHeight="true" outlineLevel="0" collapsed="false">
      <c r="A10485" s="1" t="s">
        <v>20955</v>
      </c>
      <c r="B10485" s="1" t="s">
        <v>7553</v>
      </c>
      <c r="C10485" s="1" t="s">
        <v>1975</v>
      </c>
      <c r="D10485" s="1" t="n">
        <v>1</v>
      </c>
      <c r="E10485" s="16" t="n">
        <v>862.99</v>
      </c>
      <c r="F10485" s="17" t="n">
        <v>0</v>
      </c>
      <c r="G10485" s="16" t="n">
        <v>862.99</v>
      </c>
      <c r="I10485" s="1" t="str">
        <f aca="false">INDEX(Products!$C$2:$C$51,MATCH(C10485,Products!$A$2:$A$51,0))</f>
        <v>Beauty &amp; Personal Care</v>
      </c>
      <c r="J10485" s="1" t="str">
        <f aca="false">INDEX(Orders!$E$2:$E$8001,MATCH(B10485,Orders!$A$2:$A$8001,0))</f>
        <v>Delivered</v>
      </c>
      <c r="K10485" s="1" t="str">
        <f aca="false">LEFT(INDEX(Orders!$C$2:$C$8001,MATCH(B10485,Orders!$A$2:$A$8001,0)),7)</f>
        <v>2025-11</v>
      </c>
    </row>
    <row r="10486" customFormat="false" ht="15" hidden="false" customHeight="true" outlineLevel="0" collapsed="false">
      <c r="A10486" s="1" t="s">
        <v>20956</v>
      </c>
      <c r="B10486" s="1" t="s">
        <v>7553</v>
      </c>
      <c r="C10486" s="1" t="s">
        <v>1990</v>
      </c>
      <c r="D10486" s="1" t="n">
        <v>1</v>
      </c>
      <c r="E10486" s="16" t="n">
        <v>5311.32</v>
      </c>
      <c r="F10486" s="17" t="n">
        <v>0</v>
      </c>
      <c r="G10486" s="16" t="n">
        <v>5311.32</v>
      </c>
      <c r="I10486" s="1" t="str">
        <f aca="false">INDEX(Products!$C$2:$C$51,MATCH(C10486,Products!$A$2:$A$51,0))</f>
        <v>Sports &amp; Fitness</v>
      </c>
      <c r="J10486" s="1" t="str">
        <f aca="false">INDEX(Orders!$E$2:$E$8001,MATCH(B10486,Orders!$A$2:$A$8001,0))</f>
        <v>Delivered</v>
      </c>
      <c r="K10486" s="1" t="str">
        <f aca="false">LEFT(INDEX(Orders!$C$2:$C$8001,MATCH(B10486,Orders!$A$2:$A$8001,0)),7)</f>
        <v>2025-11</v>
      </c>
    </row>
    <row r="10487" customFormat="false" ht="15" hidden="false" customHeight="true" outlineLevel="0" collapsed="false">
      <c r="A10487" s="1" t="s">
        <v>20957</v>
      </c>
      <c r="B10487" s="1" t="s">
        <v>7553</v>
      </c>
      <c r="C10487" s="1" t="s">
        <v>1953</v>
      </c>
      <c r="D10487" s="1" t="n">
        <v>1</v>
      </c>
      <c r="E10487" s="16" t="n">
        <v>4914.12</v>
      </c>
      <c r="F10487" s="17" t="n">
        <v>0.2</v>
      </c>
      <c r="G10487" s="16" t="n">
        <v>3931.3</v>
      </c>
      <c r="I10487" s="1" t="str">
        <f aca="false">INDEX(Products!$C$2:$C$51,MATCH(C10487,Products!$A$2:$A$51,0))</f>
        <v>Fashion</v>
      </c>
      <c r="J10487" s="1" t="str">
        <f aca="false">INDEX(Orders!$E$2:$E$8001,MATCH(B10487,Orders!$A$2:$A$8001,0))</f>
        <v>Delivered</v>
      </c>
      <c r="K10487" s="1" t="str">
        <f aca="false">LEFT(INDEX(Orders!$C$2:$C$8001,MATCH(B10487,Orders!$A$2:$A$8001,0)),7)</f>
        <v>2025-11</v>
      </c>
    </row>
    <row r="10488" customFormat="false" ht="15" hidden="false" customHeight="true" outlineLevel="0" collapsed="false">
      <c r="A10488" s="1" t="s">
        <v>20958</v>
      </c>
      <c r="B10488" s="1" t="s">
        <v>7553</v>
      </c>
      <c r="C10488" s="1" t="s">
        <v>2006</v>
      </c>
      <c r="D10488" s="1" t="n">
        <v>1</v>
      </c>
      <c r="E10488" s="16" t="n">
        <v>482.17</v>
      </c>
      <c r="F10488" s="17" t="n">
        <v>0</v>
      </c>
      <c r="G10488" s="16" t="n">
        <v>482.17</v>
      </c>
      <c r="I10488" s="1" t="str">
        <f aca="false">INDEX(Products!$C$2:$C$51,MATCH(C10488,Products!$A$2:$A$51,0))</f>
        <v>Books &amp; Stationery</v>
      </c>
      <c r="J10488" s="1" t="str">
        <f aca="false">INDEX(Orders!$E$2:$E$8001,MATCH(B10488,Orders!$A$2:$A$8001,0))</f>
        <v>Delivered</v>
      </c>
      <c r="K10488" s="1" t="str">
        <f aca="false">LEFT(INDEX(Orders!$C$2:$C$8001,MATCH(B10488,Orders!$A$2:$A$8001,0)),7)</f>
        <v>2025-11</v>
      </c>
    </row>
    <row r="10489" customFormat="false" ht="15" hidden="false" customHeight="true" outlineLevel="0" collapsed="false">
      <c r="A10489" s="1" t="s">
        <v>20959</v>
      </c>
      <c r="B10489" s="1" t="s">
        <v>7553</v>
      </c>
      <c r="C10489" s="1" t="s">
        <v>1979</v>
      </c>
      <c r="D10489" s="1" t="n">
        <v>2</v>
      </c>
      <c r="E10489" s="16" t="n">
        <v>623</v>
      </c>
      <c r="F10489" s="17" t="n">
        <v>0</v>
      </c>
      <c r="G10489" s="16" t="n">
        <v>1246</v>
      </c>
      <c r="I10489" s="1" t="str">
        <f aca="false">INDEX(Products!$C$2:$C$51,MATCH(C10489,Products!$A$2:$A$51,0))</f>
        <v>Beauty &amp; Personal Care</v>
      </c>
      <c r="J10489" s="1" t="str">
        <f aca="false">INDEX(Orders!$E$2:$E$8001,MATCH(B10489,Orders!$A$2:$A$8001,0))</f>
        <v>Delivered</v>
      </c>
      <c r="K10489" s="1" t="str">
        <f aca="false">LEFT(INDEX(Orders!$C$2:$C$8001,MATCH(B10489,Orders!$A$2:$A$8001,0)),7)</f>
        <v>2025-11</v>
      </c>
    </row>
    <row r="10490" customFormat="false" ht="15" hidden="false" customHeight="true" outlineLevel="0" collapsed="false">
      <c r="A10490" s="1" t="s">
        <v>20960</v>
      </c>
      <c r="B10490" s="1" t="s">
        <v>7554</v>
      </c>
      <c r="C10490" s="1" t="s">
        <v>1953</v>
      </c>
      <c r="D10490" s="1" t="n">
        <v>1</v>
      </c>
      <c r="E10490" s="16" t="n">
        <v>4914.12</v>
      </c>
      <c r="F10490" s="17" t="n">
        <v>0</v>
      </c>
      <c r="G10490" s="16" t="n">
        <v>4914.12</v>
      </c>
      <c r="I10490" s="1" t="str">
        <f aca="false">INDEX(Products!$C$2:$C$51,MATCH(C10490,Products!$A$2:$A$51,0))</f>
        <v>Fashion</v>
      </c>
      <c r="J10490" s="1" t="str">
        <f aca="false">INDEX(Orders!$E$2:$E$8001,MATCH(B10490,Orders!$A$2:$A$8001,0))</f>
        <v>Delivered</v>
      </c>
      <c r="K10490" s="1" t="str">
        <f aca="false">LEFT(INDEX(Orders!$C$2:$C$8001,MATCH(B10490,Orders!$A$2:$A$8001,0)),7)</f>
        <v>2024-09</v>
      </c>
    </row>
    <row r="10491" customFormat="false" ht="15" hidden="false" customHeight="true" outlineLevel="0" collapsed="false">
      <c r="A10491" s="1" t="s">
        <v>20961</v>
      </c>
      <c r="B10491" s="1" t="s">
        <v>7554</v>
      </c>
      <c r="C10491" s="1" t="s">
        <v>1988</v>
      </c>
      <c r="D10491" s="1" t="n">
        <v>2</v>
      </c>
      <c r="E10491" s="16" t="n">
        <v>681.07</v>
      </c>
      <c r="F10491" s="17" t="n">
        <v>0.05</v>
      </c>
      <c r="G10491" s="16" t="n">
        <v>1294.03</v>
      </c>
      <c r="I10491" s="1" t="str">
        <f aca="false">INDEX(Products!$C$2:$C$51,MATCH(C10491,Products!$A$2:$A$51,0))</f>
        <v>Sports &amp; Fitness</v>
      </c>
      <c r="J10491" s="1" t="str">
        <f aca="false">INDEX(Orders!$E$2:$E$8001,MATCH(B10491,Orders!$A$2:$A$8001,0))</f>
        <v>Delivered</v>
      </c>
      <c r="K10491" s="1" t="str">
        <f aca="false">LEFT(INDEX(Orders!$C$2:$C$8001,MATCH(B10491,Orders!$A$2:$A$8001,0)),7)</f>
        <v>2024-09</v>
      </c>
    </row>
    <row r="10492" customFormat="false" ht="15" hidden="false" customHeight="true" outlineLevel="0" collapsed="false">
      <c r="A10492" s="1" t="s">
        <v>20962</v>
      </c>
      <c r="B10492" s="1" t="s">
        <v>7555</v>
      </c>
      <c r="C10492" s="1" t="s">
        <v>1963</v>
      </c>
      <c r="D10492" s="1" t="n">
        <v>1</v>
      </c>
      <c r="E10492" s="16" t="n">
        <v>1494.98</v>
      </c>
      <c r="F10492" s="17" t="n">
        <v>0</v>
      </c>
      <c r="G10492" s="16" t="n">
        <v>1494.98</v>
      </c>
      <c r="I10492" s="1" t="str">
        <f aca="false">INDEX(Products!$C$2:$C$51,MATCH(C10492,Products!$A$2:$A$51,0))</f>
        <v>Home &amp; Kitchen</v>
      </c>
      <c r="J10492" s="1" t="str">
        <f aca="false">INDEX(Orders!$E$2:$E$8001,MATCH(B10492,Orders!$A$2:$A$8001,0))</f>
        <v>Delivered</v>
      </c>
      <c r="K10492" s="1" t="str">
        <f aca="false">LEFT(INDEX(Orders!$C$2:$C$8001,MATCH(B10492,Orders!$A$2:$A$8001,0)),7)</f>
        <v>2025-10</v>
      </c>
    </row>
    <row r="10493" customFormat="false" ht="15" hidden="false" customHeight="true" outlineLevel="0" collapsed="false">
      <c r="A10493" s="1" t="s">
        <v>20963</v>
      </c>
      <c r="B10493" s="1" t="s">
        <v>7555</v>
      </c>
      <c r="C10493" s="1" t="s">
        <v>2006</v>
      </c>
      <c r="D10493" s="1" t="n">
        <v>1</v>
      </c>
      <c r="E10493" s="16" t="n">
        <v>482.17</v>
      </c>
      <c r="F10493" s="17" t="n">
        <v>0.1</v>
      </c>
      <c r="G10493" s="16" t="n">
        <v>433.95</v>
      </c>
      <c r="I10493" s="1" t="str">
        <f aca="false">INDEX(Products!$C$2:$C$51,MATCH(C10493,Products!$A$2:$A$51,0))</f>
        <v>Books &amp; Stationery</v>
      </c>
      <c r="J10493" s="1" t="str">
        <f aca="false">INDEX(Orders!$E$2:$E$8001,MATCH(B10493,Orders!$A$2:$A$8001,0))</f>
        <v>Delivered</v>
      </c>
      <c r="K10493" s="1" t="str">
        <f aca="false">LEFT(INDEX(Orders!$C$2:$C$8001,MATCH(B10493,Orders!$A$2:$A$8001,0)),7)</f>
        <v>2025-10</v>
      </c>
    </row>
    <row r="10494" customFormat="false" ht="15" hidden="false" customHeight="true" outlineLevel="0" collapsed="false">
      <c r="A10494" s="1" t="s">
        <v>20964</v>
      </c>
      <c r="B10494" s="1" t="s">
        <v>7555</v>
      </c>
      <c r="C10494" s="1" t="s">
        <v>1940</v>
      </c>
      <c r="D10494" s="1" t="n">
        <v>3</v>
      </c>
      <c r="E10494" s="16" t="n">
        <v>2374.52</v>
      </c>
      <c r="F10494" s="17" t="n">
        <v>0</v>
      </c>
      <c r="G10494" s="16" t="n">
        <v>7123.56</v>
      </c>
      <c r="I10494" s="1" t="str">
        <f aca="false">INDEX(Products!$C$2:$C$51,MATCH(C10494,Products!$A$2:$A$51,0))</f>
        <v>Fashion</v>
      </c>
      <c r="J10494" s="1" t="str">
        <f aca="false">INDEX(Orders!$E$2:$E$8001,MATCH(B10494,Orders!$A$2:$A$8001,0))</f>
        <v>Delivered</v>
      </c>
      <c r="K10494" s="1" t="str">
        <f aca="false">LEFT(INDEX(Orders!$C$2:$C$8001,MATCH(B10494,Orders!$A$2:$A$8001,0)),7)</f>
        <v>2025-10</v>
      </c>
    </row>
    <row r="10495" customFormat="false" ht="15" hidden="false" customHeight="true" outlineLevel="0" collapsed="false">
      <c r="A10495" s="1" t="s">
        <v>20965</v>
      </c>
      <c r="B10495" s="1" t="s">
        <v>7555</v>
      </c>
      <c r="C10495" s="1" t="s">
        <v>1924</v>
      </c>
      <c r="D10495" s="1" t="n">
        <v>1</v>
      </c>
      <c r="E10495" s="16" t="n">
        <v>1971</v>
      </c>
      <c r="F10495" s="17" t="n">
        <v>0.05</v>
      </c>
      <c r="G10495" s="16" t="n">
        <v>1872.45</v>
      </c>
      <c r="I10495" s="1" t="str">
        <f aca="false">INDEX(Products!$C$2:$C$51,MATCH(C10495,Products!$A$2:$A$51,0))</f>
        <v>Electronics</v>
      </c>
      <c r="J10495" s="1" t="str">
        <f aca="false">INDEX(Orders!$E$2:$E$8001,MATCH(B10495,Orders!$A$2:$A$8001,0))</f>
        <v>Delivered</v>
      </c>
      <c r="K10495" s="1" t="str">
        <f aca="false">LEFT(INDEX(Orders!$C$2:$C$8001,MATCH(B10495,Orders!$A$2:$A$8001,0)),7)</f>
        <v>2025-10</v>
      </c>
    </row>
    <row r="10496" customFormat="false" ht="15" hidden="false" customHeight="true" outlineLevel="0" collapsed="false">
      <c r="A10496" s="1" t="s">
        <v>20966</v>
      </c>
      <c r="B10496" s="1" t="s">
        <v>7556</v>
      </c>
      <c r="C10496" s="1" t="s">
        <v>1980</v>
      </c>
      <c r="D10496" s="1" t="n">
        <v>1</v>
      </c>
      <c r="E10496" s="16" t="n">
        <v>2299.69</v>
      </c>
      <c r="F10496" s="17" t="n">
        <v>0</v>
      </c>
      <c r="G10496" s="16" t="n">
        <v>2299.69</v>
      </c>
      <c r="I10496" s="1" t="str">
        <f aca="false">INDEX(Products!$C$2:$C$51,MATCH(C10496,Products!$A$2:$A$51,0))</f>
        <v>Beauty &amp; Personal Care</v>
      </c>
      <c r="J10496" s="1" t="str">
        <f aca="false">INDEX(Orders!$E$2:$E$8001,MATCH(B10496,Orders!$A$2:$A$8001,0))</f>
        <v>Delivered</v>
      </c>
      <c r="K10496" s="1" t="str">
        <f aca="false">LEFT(INDEX(Orders!$C$2:$C$8001,MATCH(B10496,Orders!$A$2:$A$8001,0)),7)</f>
        <v>2024-11</v>
      </c>
    </row>
    <row r="10497" customFormat="false" ht="15" hidden="false" customHeight="true" outlineLevel="0" collapsed="false">
      <c r="A10497" s="1" t="s">
        <v>20967</v>
      </c>
      <c r="B10497" s="1" t="s">
        <v>7557</v>
      </c>
      <c r="C10497" s="1" t="s">
        <v>1937</v>
      </c>
      <c r="D10497" s="1" t="n">
        <v>2</v>
      </c>
      <c r="E10497" s="16" t="n">
        <v>1364.75</v>
      </c>
      <c r="F10497" s="17" t="n">
        <v>0.05</v>
      </c>
      <c r="G10497" s="16" t="n">
        <v>2593.02</v>
      </c>
      <c r="I10497" s="1" t="str">
        <f aca="false">INDEX(Products!$C$2:$C$51,MATCH(C10497,Products!$A$2:$A$51,0))</f>
        <v>Fashion</v>
      </c>
      <c r="J10497" s="1" t="str">
        <f aca="false">INDEX(Orders!$E$2:$E$8001,MATCH(B10497,Orders!$A$2:$A$8001,0))</f>
        <v>Delivered</v>
      </c>
      <c r="K10497" s="1" t="str">
        <f aca="false">LEFT(INDEX(Orders!$C$2:$C$8001,MATCH(B10497,Orders!$A$2:$A$8001,0)),7)</f>
        <v>2024-10</v>
      </c>
    </row>
    <row r="10498" customFormat="false" ht="15" hidden="false" customHeight="true" outlineLevel="0" collapsed="false">
      <c r="A10498" s="1" t="s">
        <v>20968</v>
      </c>
      <c r="B10498" s="1" t="s">
        <v>7558</v>
      </c>
      <c r="C10498" s="1" t="s">
        <v>2006</v>
      </c>
      <c r="D10498" s="1" t="n">
        <v>1</v>
      </c>
      <c r="E10498" s="16" t="n">
        <v>482.17</v>
      </c>
      <c r="F10498" s="17" t="n">
        <v>0.1</v>
      </c>
      <c r="G10498" s="16" t="n">
        <v>433.95</v>
      </c>
      <c r="I10498" s="1" t="str">
        <f aca="false">INDEX(Products!$C$2:$C$51,MATCH(C10498,Products!$A$2:$A$51,0))</f>
        <v>Books &amp; Stationery</v>
      </c>
      <c r="J10498" s="1" t="str">
        <f aca="false">INDEX(Orders!$E$2:$E$8001,MATCH(B10498,Orders!$A$2:$A$8001,0))</f>
        <v>Delivered</v>
      </c>
      <c r="K10498" s="1" t="str">
        <f aca="false">LEFT(INDEX(Orders!$C$2:$C$8001,MATCH(B10498,Orders!$A$2:$A$8001,0)),7)</f>
        <v>2025-08</v>
      </c>
    </row>
    <row r="10499" customFormat="false" ht="15" hidden="false" customHeight="true" outlineLevel="0" collapsed="false">
      <c r="A10499" s="1" t="s">
        <v>20969</v>
      </c>
      <c r="B10499" s="1" t="s">
        <v>7558</v>
      </c>
      <c r="C10499" s="1" t="s">
        <v>1975</v>
      </c>
      <c r="D10499" s="1" t="n">
        <v>1</v>
      </c>
      <c r="E10499" s="16" t="n">
        <v>862.99</v>
      </c>
      <c r="F10499" s="17" t="n">
        <v>0</v>
      </c>
      <c r="G10499" s="16" t="n">
        <v>862.99</v>
      </c>
      <c r="I10499" s="1" t="str">
        <f aca="false">INDEX(Products!$C$2:$C$51,MATCH(C10499,Products!$A$2:$A$51,0))</f>
        <v>Beauty &amp; Personal Care</v>
      </c>
      <c r="J10499" s="1" t="str">
        <f aca="false">INDEX(Orders!$E$2:$E$8001,MATCH(B10499,Orders!$A$2:$A$8001,0))</f>
        <v>Delivered</v>
      </c>
      <c r="K10499" s="1" t="str">
        <f aca="false">LEFT(INDEX(Orders!$C$2:$C$8001,MATCH(B10499,Orders!$A$2:$A$8001,0)),7)</f>
        <v>2025-08</v>
      </c>
    </row>
    <row r="10500" customFormat="false" ht="15" hidden="false" customHeight="true" outlineLevel="0" collapsed="false">
      <c r="A10500" s="1" t="s">
        <v>20970</v>
      </c>
      <c r="B10500" s="1" t="s">
        <v>7558</v>
      </c>
      <c r="C10500" s="1" t="s">
        <v>1965</v>
      </c>
      <c r="D10500" s="1" t="n">
        <v>3</v>
      </c>
      <c r="E10500" s="16" t="n">
        <v>1145.07</v>
      </c>
      <c r="F10500" s="17" t="n">
        <v>0.15</v>
      </c>
      <c r="G10500" s="16" t="n">
        <v>2919.93</v>
      </c>
      <c r="I10500" s="1" t="str">
        <f aca="false">INDEX(Products!$C$2:$C$51,MATCH(C10500,Products!$A$2:$A$51,0))</f>
        <v>Home &amp; Kitchen</v>
      </c>
      <c r="J10500" s="1" t="str">
        <f aca="false">INDEX(Orders!$E$2:$E$8001,MATCH(B10500,Orders!$A$2:$A$8001,0))</f>
        <v>Delivered</v>
      </c>
      <c r="K10500" s="1" t="str">
        <f aca="false">LEFT(INDEX(Orders!$C$2:$C$8001,MATCH(B10500,Orders!$A$2:$A$8001,0)),7)</f>
        <v>2025-08</v>
      </c>
    </row>
    <row r="10501" customFormat="false" ht="15" hidden="false" customHeight="true" outlineLevel="0" collapsed="false">
      <c r="A10501" s="1" t="s">
        <v>20971</v>
      </c>
      <c r="B10501" s="1" t="s">
        <v>7558</v>
      </c>
      <c r="C10501" s="1" t="s">
        <v>2007</v>
      </c>
      <c r="D10501" s="1" t="n">
        <v>2</v>
      </c>
      <c r="E10501" s="16" t="n">
        <v>750.27</v>
      </c>
      <c r="F10501" s="17" t="n">
        <v>0.15</v>
      </c>
      <c r="G10501" s="16" t="n">
        <v>1275.46</v>
      </c>
      <c r="I10501" s="1" t="str">
        <f aca="false">INDEX(Products!$C$2:$C$51,MATCH(C10501,Products!$A$2:$A$51,0))</f>
        <v>Books &amp; Stationery</v>
      </c>
      <c r="J10501" s="1" t="str">
        <f aca="false">INDEX(Orders!$E$2:$E$8001,MATCH(B10501,Orders!$A$2:$A$8001,0))</f>
        <v>Delivered</v>
      </c>
      <c r="K10501" s="1" t="str">
        <f aca="false">LEFT(INDEX(Orders!$C$2:$C$8001,MATCH(B10501,Orders!$A$2:$A$8001,0)),7)</f>
        <v>2025-08</v>
      </c>
    </row>
    <row r="10502" customFormat="false" ht="15" hidden="false" customHeight="true" outlineLevel="0" collapsed="false">
      <c r="A10502" s="1" t="s">
        <v>20972</v>
      </c>
      <c r="B10502" s="1" t="s">
        <v>7558</v>
      </c>
      <c r="C10502" s="1" t="s">
        <v>1990</v>
      </c>
      <c r="D10502" s="1" t="n">
        <v>1</v>
      </c>
      <c r="E10502" s="16" t="n">
        <v>5311.32</v>
      </c>
      <c r="F10502" s="17" t="n">
        <v>0.1</v>
      </c>
      <c r="G10502" s="16" t="n">
        <v>4780.19</v>
      </c>
      <c r="I10502" s="1" t="str">
        <f aca="false">INDEX(Products!$C$2:$C$51,MATCH(C10502,Products!$A$2:$A$51,0))</f>
        <v>Sports &amp; Fitness</v>
      </c>
      <c r="J10502" s="1" t="str">
        <f aca="false">INDEX(Orders!$E$2:$E$8001,MATCH(B10502,Orders!$A$2:$A$8001,0))</f>
        <v>Delivered</v>
      </c>
      <c r="K10502" s="1" t="str">
        <f aca="false">LEFT(INDEX(Orders!$C$2:$C$8001,MATCH(B10502,Orders!$A$2:$A$8001,0)),7)</f>
        <v>2025-08</v>
      </c>
    </row>
    <row r="10503" customFormat="false" ht="15" hidden="false" customHeight="true" outlineLevel="0" collapsed="false">
      <c r="A10503" s="1" t="s">
        <v>20973</v>
      </c>
      <c r="B10503" s="1" t="s">
        <v>7559</v>
      </c>
      <c r="C10503" s="1" t="s">
        <v>2006</v>
      </c>
      <c r="D10503" s="1" t="n">
        <v>2</v>
      </c>
      <c r="E10503" s="16" t="n">
        <v>482.17</v>
      </c>
      <c r="F10503" s="17" t="n">
        <v>0.05</v>
      </c>
      <c r="G10503" s="16" t="n">
        <v>916.12</v>
      </c>
      <c r="I10503" s="1" t="str">
        <f aca="false">INDEX(Products!$C$2:$C$51,MATCH(C10503,Products!$A$2:$A$51,0))</f>
        <v>Books &amp; Stationery</v>
      </c>
      <c r="J10503" s="1" t="str">
        <f aca="false">INDEX(Orders!$E$2:$E$8001,MATCH(B10503,Orders!$A$2:$A$8001,0))</f>
        <v>Delivered</v>
      </c>
      <c r="K10503" s="1" t="str">
        <f aca="false">LEFT(INDEX(Orders!$C$2:$C$8001,MATCH(B10503,Orders!$A$2:$A$8001,0)),7)</f>
        <v>2025-12</v>
      </c>
    </row>
    <row r="10504" customFormat="false" ht="15" hidden="false" customHeight="true" outlineLevel="0" collapsed="false">
      <c r="A10504" s="1" t="s">
        <v>20974</v>
      </c>
      <c r="B10504" s="1" t="s">
        <v>7560</v>
      </c>
      <c r="C10504" s="1" t="s">
        <v>1995</v>
      </c>
      <c r="D10504" s="1" t="n">
        <v>2</v>
      </c>
      <c r="E10504" s="16" t="n">
        <v>2914.27</v>
      </c>
      <c r="F10504" s="17" t="n">
        <v>0.1</v>
      </c>
      <c r="G10504" s="16" t="n">
        <v>5245.69</v>
      </c>
      <c r="I10504" s="1" t="str">
        <f aca="false">INDEX(Products!$C$2:$C$51,MATCH(C10504,Products!$A$2:$A$51,0))</f>
        <v>Sports &amp; Fitness</v>
      </c>
      <c r="J10504" s="1" t="str">
        <f aca="false">INDEX(Orders!$E$2:$E$8001,MATCH(B10504,Orders!$A$2:$A$8001,0))</f>
        <v>Cancelled</v>
      </c>
      <c r="K10504" s="1" t="str">
        <f aca="false">LEFT(INDEX(Orders!$C$2:$C$8001,MATCH(B10504,Orders!$A$2:$A$8001,0)),7)</f>
        <v>2024-09</v>
      </c>
    </row>
    <row r="10505" customFormat="false" ht="15" hidden="false" customHeight="true" outlineLevel="0" collapsed="false">
      <c r="A10505" s="1" t="s">
        <v>20975</v>
      </c>
      <c r="B10505" s="1" t="s">
        <v>7561</v>
      </c>
      <c r="C10505" s="1" t="s">
        <v>2007</v>
      </c>
      <c r="D10505" s="1" t="n">
        <v>2</v>
      </c>
      <c r="E10505" s="16" t="n">
        <v>750.27</v>
      </c>
      <c r="F10505" s="17" t="n">
        <v>0.05</v>
      </c>
      <c r="G10505" s="16" t="n">
        <v>1425.51</v>
      </c>
      <c r="I10505" s="1" t="str">
        <f aca="false">INDEX(Products!$C$2:$C$51,MATCH(C10505,Products!$A$2:$A$51,0))</f>
        <v>Books &amp; Stationery</v>
      </c>
      <c r="J10505" s="1" t="str">
        <f aca="false">INDEX(Orders!$E$2:$E$8001,MATCH(B10505,Orders!$A$2:$A$8001,0))</f>
        <v>Cancelled</v>
      </c>
      <c r="K10505" s="1" t="str">
        <f aca="false">LEFT(INDEX(Orders!$C$2:$C$8001,MATCH(B10505,Orders!$A$2:$A$8001,0)),7)</f>
        <v>2024-12</v>
      </c>
    </row>
    <row r="10506" customFormat="false" ht="15" hidden="false" customHeight="true" outlineLevel="0" collapsed="false">
      <c r="A10506" s="1" t="s">
        <v>20976</v>
      </c>
      <c r="B10506" s="1" t="s">
        <v>7561</v>
      </c>
      <c r="C10506" s="1" t="s">
        <v>1930</v>
      </c>
      <c r="D10506" s="1" t="n">
        <v>2</v>
      </c>
      <c r="E10506" s="16" t="n">
        <v>2398.35</v>
      </c>
      <c r="F10506" s="17" t="n">
        <v>0.05</v>
      </c>
      <c r="G10506" s="16" t="n">
        <v>4556.86</v>
      </c>
      <c r="I10506" s="1" t="str">
        <f aca="false">INDEX(Products!$C$2:$C$51,MATCH(C10506,Products!$A$2:$A$51,0))</f>
        <v>Electronics</v>
      </c>
      <c r="J10506" s="1" t="str">
        <f aca="false">INDEX(Orders!$E$2:$E$8001,MATCH(B10506,Orders!$A$2:$A$8001,0))</f>
        <v>Cancelled</v>
      </c>
      <c r="K10506" s="1" t="str">
        <f aca="false">LEFT(INDEX(Orders!$C$2:$C$8001,MATCH(B10506,Orders!$A$2:$A$8001,0)),7)</f>
        <v>2024-12</v>
      </c>
    </row>
    <row r="10507" customFormat="false" ht="15" hidden="false" customHeight="true" outlineLevel="0" collapsed="false">
      <c r="A10507" s="1" t="s">
        <v>20977</v>
      </c>
      <c r="B10507" s="1" t="s">
        <v>7561</v>
      </c>
      <c r="C10507" s="1" t="s">
        <v>1955</v>
      </c>
      <c r="D10507" s="1" t="n">
        <v>1</v>
      </c>
      <c r="E10507" s="16" t="n">
        <v>3340.76</v>
      </c>
      <c r="F10507" s="17" t="n">
        <v>0.05</v>
      </c>
      <c r="G10507" s="16" t="n">
        <v>3173.72</v>
      </c>
      <c r="I10507" s="1" t="str">
        <f aca="false">INDEX(Products!$C$2:$C$51,MATCH(C10507,Products!$A$2:$A$51,0))</f>
        <v>Home &amp; Kitchen</v>
      </c>
      <c r="J10507" s="1" t="str">
        <f aca="false">INDEX(Orders!$E$2:$E$8001,MATCH(B10507,Orders!$A$2:$A$8001,0))</f>
        <v>Cancelled</v>
      </c>
      <c r="K10507" s="1" t="str">
        <f aca="false">LEFT(INDEX(Orders!$C$2:$C$8001,MATCH(B10507,Orders!$A$2:$A$8001,0)),7)</f>
        <v>2024-12</v>
      </c>
    </row>
    <row r="10508" customFormat="false" ht="15" hidden="false" customHeight="true" outlineLevel="0" collapsed="false">
      <c r="A10508" s="1" t="s">
        <v>20978</v>
      </c>
      <c r="B10508" s="1" t="s">
        <v>7561</v>
      </c>
      <c r="C10508" s="1" t="s">
        <v>1997</v>
      </c>
      <c r="D10508" s="1" t="n">
        <v>1</v>
      </c>
      <c r="E10508" s="16" t="n">
        <v>311.15</v>
      </c>
      <c r="F10508" s="17" t="n">
        <v>0</v>
      </c>
      <c r="G10508" s="16" t="n">
        <v>311.15</v>
      </c>
      <c r="I10508" s="1" t="str">
        <f aca="false">INDEX(Products!$C$2:$C$51,MATCH(C10508,Products!$A$2:$A$51,0))</f>
        <v>Sports &amp; Fitness</v>
      </c>
      <c r="J10508" s="1" t="str">
        <f aca="false">INDEX(Orders!$E$2:$E$8001,MATCH(B10508,Orders!$A$2:$A$8001,0))</f>
        <v>Cancelled</v>
      </c>
      <c r="K10508" s="1" t="str">
        <f aca="false">LEFT(INDEX(Orders!$C$2:$C$8001,MATCH(B10508,Orders!$A$2:$A$8001,0)),7)</f>
        <v>2024-12</v>
      </c>
    </row>
    <row r="10509" customFormat="false" ht="15" hidden="false" customHeight="true" outlineLevel="0" collapsed="false">
      <c r="A10509" s="1" t="s">
        <v>20979</v>
      </c>
      <c r="B10509" s="1" t="s">
        <v>7562</v>
      </c>
      <c r="C10509" s="1" t="s">
        <v>2006</v>
      </c>
      <c r="D10509" s="1" t="n">
        <v>1</v>
      </c>
      <c r="E10509" s="16" t="n">
        <v>482.17</v>
      </c>
      <c r="F10509" s="17" t="n">
        <v>0.15</v>
      </c>
      <c r="G10509" s="16" t="n">
        <v>409.84</v>
      </c>
      <c r="I10509" s="1" t="str">
        <f aca="false">INDEX(Products!$C$2:$C$51,MATCH(C10509,Products!$A$2:$A$51,0))</f>
        <v>Books &amp; Stationery</v>
      </c>
      <c r="J10509" s="1" t="str">
        <f aca="false">INDEX(Orders!$E$2:$E$8001,MATCH(B10509,Orders!$A$2:$A$8001,0))</f>
        <v>Delivered</v>
      </c>
      <c r="K10509" s="1" t="str">
        <f aca="false">LEFT(INDEX(Orders!$C$2:$C$8001,MATCH(B10509,Orders!$A$2:$A$8001,0)),7)</f>
        <v>2025-12</v>
      </c>
    </row>
    <row r="10510" customFormat="false" ht="15" hidden="false" customHeight="true" outlineLevel="0" collapsed="false">
      <c r="A10510" s="1" t="s">
        <v>20980</v>
      </c>
      <c r="B10510" s="1" t="s">
        <v>7563</v>
      </c>
      <c r="C10510" s="1" t="s">
        <v>2007</v>
      </c>
      <c r="D10510" s="1" t="n">
        <v>2</v>
      </c>
      <c r="E10510" s="16" t="n">
        <v>750.27</v>
      </c>
      <c r="F10510" s="17" t="n">
        <v>0.05</v>
      </c>
      <c r="G10510" s="16" t="n">
        <v>1425.51</v>
      </c>
      <c r="I10510" s="1" t="str">
        <f aca="false">INDEX(Products!$C$2:$C$51,MATCH(C10510,Products!$A$2:$A$51,0))</f>
        <v>Books &amp; Stationery</v>
      </c>
      <c r="J10510" s="1" t="str">
        <f aca="false">INDEX(Orders!$E$2:$E$8001,MATCH(B10510,Orders!$A$2:$A$8001,0))</f>
        <v>Delivered</v>
      </c>
      <c r="K10510" s="1" t="str">
        <f aca="false">LEFT(INDEX(Orders!$C$2:$C$8001,MATCH(B10510,Orders!$A$2:$A$8001,0)),7)</f>
        <v>2025-01</v>
      </c>
    </row>
    <row r="10511" customFormat="false" ht="15" hidden="false" customHeight="true" outlineLevel="0" collapsed="false">
      <c r="A10511" s="1" t="s">
        <v>20981</v>
      </c>
      <c r="B10511" s="1" t="s">
        <v>7563</v>
      </c>
      <c r="C10511" s="1" t="s">
        <v>1928</v>
      </c>
      <c r="D10511" s="1" t="n">
        <v>1</v>
      </c>
      <c r="E10511" s="16" t="n">
        <v>657.82</v>
      </c>
      <c r="F10511" s="17" t="n">
        <v>0.1</v>
      </c>
      <c r="G10511" s="16" t="n">
        <v>592.04</v>
      </c>
      <c r="I10511" s="1" t="str">
        <f aca="false">INDEX(Products!$C$2:$C$51,MATCH(C10511,Products!$A$2:$A$51,0))</f>
        <v>Electronics</v>
      </c>
      <c r="J10511" s="1" t="str">
        <f aca="false">INDEX(Orders!$E$2:$E$8001,MATCH(B10511,Orders!$A$2:$A$8001,0))</f>
        <v>Delivered</v>
      </c>
      <c r="K10511" s="1" t="str">
        <f aca="false">LEFT(INDEX(Orders!$C$2:$C$8001,MATCH(B10511,Orders!$A$2:$A$8001,0)),7)</f>
        <v>2025-01</v>
      </c>
    </row>
    <row r="10512" customFormat="false" ht="15" hidden="false" customHeight="true" outlineLevel="0" collapsed="false">
      <c r="A10512" s="1" t="s">
        <v>20982</v>
      </c>
      <c r="B10512" s="1" t="s">
        <v>7563</v>
      </c>
      <c r="C10512" s="1" t="s">
        <v>1979</v>
      </c>
      <c r="D10512" s="1" t="n">
        <v>2</v>
      </c>
      <c r="E10512" s="16" t="n">
        <v>623</v>
      </c>
      <c r="F10512" s="17" t="n">
        <v>0</v>
      </c>
      <c r="G10512" s="16" t="n">
        <v>1246</v>
      </c>
      <c r="I10512" s="1" t="str">
        <f aca="false">INDEX(Products!$C$2:$C$51,MATCH(C10512,Products!$A$2:$A$51,0))</f>
        <v>Beauty &amp; Personal Care</v>
      </c>
      <c r="J10512" s="1" t="str">
        <f aca="false">INDEX(Orders!$E$2:$E$8001,MATCH(B10512,Orders!$A$2:$A$8001,0))</f>
        <v>Delivered</v>
      </c>
      <c r="K10512" s="1" t="str">
        <f aca="false">LEFT(INDEX(Orders!$C$2:$C$8001,MATCH(B10512,Orders!$A$2:$A$8001,0)),7)</f>
        <v>2025-01</v>
      </c>
    </row>
    <row r="10513" customFormat="false" ht="15" hidden="false" customHeight="true" outlineLevel="0" collapsed="false">
      <c r="A10513" s="1" t="s">
        <v>20983</v>
      </c>
      <c r="B10513" s="1" t="s">
        <v>7563</v>
      </c>
      <c r="C10513" s="1" t="s">
        <v>1940</v>
      </c>
      <c r="D10513" s="1" t="n">
        <v>1</v>
      </c>
      <c r="E10513" s="16" t="n">
        <v>2374.52</v>
      </c>
      <c r="F10513" s="17" t="n">
        <v>0.15</v>
      </c>
      <c r="G10513" s="16" t="n">
        <v>2018.34</v>
      </c>
      <c r="I10513" s="1" t="str">
        <f aca="false">INDEX(Products!$C$2:$C$51,MATCH(C10513,Products!$A$2:$A$51,0))</f>
        <v>Fashion</v>
      </c>
      <c r="J10513" s="1" t="str">
        <f aca="false">INDEX(Orders!$E$2:$E$8001,MATCH(B10513,Orders!$A$2:$A$8001,0))</f>
        <v>Delivered</v>
      </c>
      <c r="K10513" s="1" t="str">
        <f aca="false">LEFT(INDEX(Orders!$C$2:$C$8001,MATCH(B10513,Orders!$A$2:$A$8001,0)),7)</f>
        <v>2025-01</v>
      </c>
    </row>
    <row r="10514" customFormat="false" ht="15" hidden="false" customHeight="true" outlineLevel="0" collapsed="false">
      <c r="A10514" s="1" t="s">
        <v>20984</v>
      </c>
      <c r="B10514" s="1" t="s">
        <v>7564</v>
      </c>
      <c r="C10514" s="1" t="s">
        <v>2006</v>
      </c>
      <c r="D10514" s="1" t="n">
        <v>1</v>
      </c>
      <c r="E10514" s="16" t="n">
        <v>482.17</v>
      </c>
      <c r="F10514" s="17" t="n">
        <v>0.15</v>
      </c>
      <c r="G10514" s="16" t="n">
        <v>409.84</v>
      </c>
      <c r="I10514" s="1" t="str">
        <f aca="false">INDEX(Products!$C$2:$C$51,MATCH(C10514,Products!$A$2:$A$51,0))</f>
        <v>Books &amp; Stationery</v>
      </c>
      <c r="J10514" s="1" t="str">
        <f aca="false">INDEX(Orders!$E$2:$E$8001,MATCH(B10514,Orders!$A$2:$A$8001,0))</f>
        <v>Delivered</v>
      </c>
      <c r="K10514" s="1" t="str">
        <f aca="false">LEFT(INDEX(Orders!$C$2:$C$8001,MATCH(B10514,Orders!$A$2:$A$8001,0)),7)</f>
        <v>2025-02</v>
      </c>
    </row>
    <row r="10515" customFormat="false" ht="15" hidden="false" customHeight="true" outlineLevel="0" collapsed="false">
      <c r="A10515" s="1" t="s">
        <v>20985</v>
      </c>
      <c r="B10515" s="1" t="s">
        <v>7564</v>
      </c>
      <c r="C10515" s="1" t="s">
        <v>1953</v>
      </c>
      <c r="D10515" s="1" t="n">
        <v>1</v>
      </c>
      <c r="E10515" s="16" t="n">
        <v>4914.12</v>
      </c>
      <c r="F10515" s="17" t="n">
        <v>0.15</v>
      </c>
      <c r="G10515" s="16" t="n">
        <v>4177</v>
      </c>
      <c r="I10515" s="1" t="str">
        <f aca="false">INDEX(Products!$C$2:$C$51,MATCH(C10515,Products!$A$2:$A$51,0))</f>
        <v>Fashion</v>
      </c>
      <c r="J10515" s="1" t="str">
        <f aca="false">INDEX(Orders!$E$2:$E$8001,MATCH(B10515,Orders!$A$2:$A$8001,0))</f>
        <v>Delivered</v>
      </c>
      <c r="K10515" s="1" t="str">
        <f aca="false">LEFT(INDEX(Orders!$C$2:$C$8001,MATCH(B10515,Orders!$A$2:$A$8001,0)),7)</f>
        <v>2025-02</v>
      </c>
    </row>
    <row r="10516" customFormat="false" ht="15" hidden="false" customHeight="true" outlineLevel="0" collapsed="false">
      <c r="A10516" s="1" t="s">
        <v>20986</v>
      </c>
      <c r="B10516" s="1" t="s">
        <v>7565</v>
      </c>
      <c r="C10516" s="1" t="s">
        <v>1979</v>
      </c>
      <c r="D10516" s="1" t="n">
        <v>1</v>
      </c>
      <c r="E10516" s="16" t="n">
        <v>623</v>
      </c>
      <c r="F10516" s="17" t="n">
        <v>0</v>
      </c>
      <c r="G10516" s="16" t="n">
        <v>623</v>
      </c>
      <c r="I10516" s="1" t="str">
        <f aca="false">INDEX(Products!$C$2:$C$51,MATCH(C10516,Products!$A$2:$A$51,0))</f>
        <v>Beauty &amp; Personal Care</v>
      </c>
      <c r="J10516" s="1" t="str">
        <f aca="false">INDEX(Orders!$E$2:$E$8001,MATCH(B10516,Orders!$A$2:$A$8001,0))</f>
        <v>Delivered</v>
      </c>
      <c r="K10516" s="1" t="str">
        <f aca="false">LEFT(INDEX(Orders!$C$2:$C$8001,MATCH(B10516,Orders!$A$2:$A$8001,0)),7)</f>
        <v>2025-08</v>
      </c>
    </row>
    <row r="10517" customFormat="false" ht="15" hidden="false" customHeight="true" outlineLevel="0" collapsed="false">
      <c r="A10517" s="1" t="s">
        <v>20987</v>
      </c>
      <c r="B10517" s="1" t="s">
        <v>7565</v>
      </c>
      <c r="C10517" s="1" t="s">
        <v>2006</v>
      </c>
      <c r="D10517" s="1" t="n">
        <v>1</v>
      </c>
      <c r="E10517" s="16" t="n">
        <v>482.17</v>
      </c>
      <c r="F10517" s="17" t="n">
        <v>0.05</v>
      </c>
      <c r="G10517" s="16" t="n">
        <v>458.06</v>
      </c>
      <c r="I10517" s="1" t="str">
        <f aca="false">INDEX(Products!$C$2:$C$51,MATCH(C10517,Products!$A$2:$A$51,0))</f>
        <v>Books &amp; Stationery</v>
      </c>
      <c r="J10517" s="1" t="str">
        <f aca="false">INDEX(Orders!$E$2:$E$8001,MATCH(B10517,Orders!$A$2:$A$8001,0))</f>
        <v>Delivered</v>
      </c>
      <c r="K10517" s="1" t="str">
        <f aca="false">LEFT(INDEX(Orders!$C$2:$C$8001,MATCH(B10517,Orders!$A$2:$A$8001,0)),7)</f>
        <v>2025-08</v>
      </c>
    </row>
    <row r="10518" customFormat="false" ht="15" hidden="false" customHeight="true" outlineLevel="0" collapsed="false">
      <c r="A10518" s="1" t="s">
        <v>20988</v>
      </c>
      <c r="B10518" s="1" t="s">
        <v>7565</v>
      </c>
      <c r="C10518" s="1" t="s">
        <v>1976</v>
      </c>
      <c r="D10518" s="1" t="n">
        <v>2</v>
      </c>
      <c r="E10518" s="16" t="n">
        <v>1603.35</v>
      </c>
      <c r="F10518" s="17" t="n">
        <v>0.15</v>
      </c>
      <c r="G10518" s="16" t="n">
        <v>2725.7</v>
      </c>
      <c r="I10518" s="1" t="str">
        <f aca="false">INDEX(Products!$C$2:$C$51,MATCH(C10518,Products!$A$2:$A$51,0))</f>
        <v>Beauty &amp; Personal Care</v>
      </c>
      <c r="J10518" s="1" t="str">
        <f aca="false">INDEX(Orders!$E$2:$E$8001,MATCH(B10518,Orders!$A$2:$A$8001,0))</f>
        <v>Delivered</v>
      </c>
      <c r="K10518" s="1" t="str">
        <f aca="false">LEFT(INDEX(Orders!$C$2:$C$8001,MATCH(B10518,Orders!$A$2:$A$8001,0)),7)</f>
        <v>2025-08</v>
      </c>
    </row>
    <row r="10519" customFormat="false" ht="15" hidden="false" customHeight="true" outlineLevel="0" collapsed="false">
      <c r="A10519" s="1" t="s">
        <v>20989</v>
      </c>
      <c r="B10519" s="1" t="s">
        <v>7566</v>
      </c>
      <c r="C10519" s="1" t="s">
        <v>1969</v>
      </c>
      <c r="D10519" s="1" t="n">
        <v>1</v>
      </c>
      <c r="E10519" s="16" t="n">
        <v>9171.98</v>
      </c>
      <c r="F10519" s="17" t="n">
        <v>0.1</v>
      </c>
      <c r="G10519" s="16" t="n">
        <v>8254.78</v>
      </c>
      <c r="I10519" s="1" t="str">
        <f aca="false">INDEX(Products!$C$2:$C$51,MATCH(C10519,Products!$A$2:$A$51,0))</f>
        <v>Home &amp; Kitchen</v>
      </c>
      <c r="J10519" s="1" t="str">
        <f aca="false">INDEX(Orders!$E$2:$E$8001,MATCH(B10519,Orders!$A$2:$A$8001,0))</f>
        <v>Delivered</v>
      </c>
      <c r="K10519" s="1" t="str">
        <f aca="false">LEFT(INDEX(Orders!$C$2:$C$8001,MATCH(B10519,Orders!$A$2:$A$8001,0)),7)</f>
        <v>2024-11</v>
      </c>
    </row>
    <row r="10520" customFormat="false" ht="15" hidden="false" customHeight="true" outlineLevel="0" collapsed="false">
      <c r="A10520" s="1" t="s">
        <v>20990</v>
      </c>
      <c r="B10520" s="1" t="s">
        <v>7567</v>
      </c>
      <c r="C10520" s="1" t="s">
        <v>2006</v>
      </c>
      <c r="D10520" s="1" t="n">
        <v>2</v>
      </c>
      <c r="E10520" s="16" t="n">
        <v>482.17</v>
      </c>
      <c r="F10520" s="17" t="n">
        <v>0.2</v>
      </c>
      <c r="G10520" s="16" t="n">
        <v>771.47</v>
      </c>
      <c r="I10520" s="1" t="str">
        <f aca="false">INDEX(Products!$C$2:$C$51,MATCH(C10520,Products!$A$2:$A$51,0))</f>
        <v>Books &amp; Stationery</v>
      </c>
      <c r="J10520" s="1" t="str">
        <f aca="false">INDEX(Orders!$E$2:$E$8001,MATCH(B10520,Orders!$A$2:$A$8001,0))</f>
        <v>Delivered</v>
      </c>
      <c r="K10520" s="1" t="str">
        <f aca="false">LEFT(INDEX(Orders!$C$2:$C$8001,MATCH(B10520,Orders!$A$2:$A$8001,0)),7)</f>
        <v>2025-03</v>
      </c>
    </row>
    <row r="10521" customFormat="false" ht="15" hidden="false" customHeight="true" outlineLevel="0" collapsed="false">
      <c r="A10521" s="1" t="s">
        <v>20991</v>
      </c>
      <c r="B10521" s="1" t="s">
        <v>7568</v>
      </c>
      <c r="C10521" s="1" t="s">
        <v>2006</v>
      </c>
      <c r="D10521" s="1" t="n">
        <v>1</v>
      </c>
      <c r="E10521" s="16" t="n">
        <v>482.17</v>
      </c>
      <c r="F10521" s="17" t="n">
        <v>0.15</v>
      </c>
      <c r="G10521" s="16" t="n">
        <v>409.84</v>
      </c>
      <c r="I10521" s="1" t="str">
        <f aca="false">INDEX(Products!$C$2:$C$51,MATCH(C10521,Products!$A$2:$A$51,0))</f>
        <v>Books &amp; Stationery</v>
      </c>
      <c r="J10521" s="1" t="str">
        <f aca="false">INDEX(Orders!$E$2:$E$8001,MATCH(B10521,Orders!$A$2:$A$8001,0))</f>
        <v>Delivered</v>
      </c>
      <c r="K10521" s="1" t="str">
        <f aca="false">LEFT(INDEX(Orders!$C$2:$C$8001,MATCH(B10521,Orders!$A$2:$A$8001,0)),7)</f>
        <v>2025-06</v>
      </c>
    </row>
    <row r="10522" customFormat="false" ht="15" hidden="false" customHeight="true" outlineLevel="0" collapsed="false">
      <c r="A10522" s="1" t="s">
        <v>20992</v>
      </c>
      <c r="B10522" s="1" t="s">
        <v>7569</v>
      </c>
      <c r="C10522" s="1" t="s">
        <v>2006</v>
      </c>
      <c r="D10522" s="1" t="n">
        <v>2</v>
      </c>
      <c r="E10522" s="16" t="n">
        <v>482.17</v>
      </c>
      <c r="F10522" s="17" t="n">
        <v>0.2</v>
      </c>
      <c r="G10522" s="16" t="n">
        <v>771.47</v>
      </c>
      <c r="I10522" s="1" t="str">
        <f aca="false">INDEX(Products!$C$2:$C$51,MATCH(C10522,Products!$A$2:$A$51,0))</f>
        <v>Books &amp; Stationery</v>
      </c>
      <c r="J10522" s="1" t="str">
        <f aca="false">INDEX(Orders!$E$2:$E$8001,MATCH(B10522,Orders!$A$2:$A$8001,0))</f>
        <v>Delivered</v>
      </c>
      <c r="K10522" s="1" t="str">
        <f aca="false">LEFT(INDEX(Orders!$C$2:$C$8001,MATCH(B10522,Orders!$A$2:$A$8001,0)),7)</f>
        <v>2024-10</v>
      </c>
    </row>
    <row r="10523" customFormat="false" ht="15" hidden="false" customHeight="true" outlineLevel="0" collapsed="false">
      <c r="A10523" s="1" t="s">
        <v>20993</v>
      </c>
      <c r="B10523" s="1" t="s">
        <v>7569</v>
      </c>
      <c r="C10523" s="1" t="s">
        <v>2007</v>
      </c>
      <c r="D10523" s="1" t="n">
        <v>1</v>
      </c>
      <c r="E10523" s="16" t="n">
        <v>750.27</v>
      </c>
      <c r="F10523" s="17" t="n">
        <v>0</v>
      </c>
      <c r="G10523" s="16" t="n">
        <v>750.27</v>
      </c>
      <c r="I10523" s="1" t="str">
        <f aca="false">INDEX(Products!$C$2:$C$51,MATCH(C10523,Products!$A$2:$A$51,0))</f>
        <v>Books &amp; Stationery</v>
      </c>
      <c r="J10523" s="1" t="str">
        <f aca="false">INDEX(Orders!$E$2:$E$8001,MATCH(B10523,Orders!$A$2:$A$8001,0))</f>
        <v>Delivered</v>
      </c>
      <c r="K10523" s="1" t="str">
        <f aca="false">LEFT(INDEX(Orders!$C$2:$C$8001,MATCH(B10523,Orders!$A$2:$A$8001,0)),7)</f>
        <v>2024-10</v>
      </c>
    </row>
    <row r="10524" customFormat="false" ht="15" hidden="false" customHeight="true" outlineLevel="0" collapsed="false">
      <c r="A10524" s="1" t="s">
        <v>20994</v>
      </c>
      <c r="B10524" s="1" t="s">
        <v>7569</v>
      </c>
      <c r="C10524" s="1" t="s">
        <v>1997</v>
      </c>
      <c r="D10524" s="1" t="n">
        <v>1</v>
      </c>
      <c r="E10524" s="16" t="n">
        <v>311.15</v>
      </c>
      <c r="F10524" s="17" t="n">
        <v>0</v>
      </c>
      <c r="G10524" s="16" t="n">
        <v>311.15</v>
      </c>
      <c r="I10524" s="1" t="str">
        <f aca="false">INDEX(Products!$C$2:$C$51,MATCH(C10524,Products!$A$2:$A$51,0))</f>
        <v>Sports &amp; Fitness</v>
      </c>
      <c r="J10524" s="1" t="str">
        <f aca="false">INDEX(Orders!$E$2:$E$8001,MATCH(B10524,Orders!$A$2:$A$8001,0))</f>
        <v>Delivered</v>
      </c>
      <c r="K10524" s="1" t="str">
        <f aca="false">LEFT(INDEX(Orders!$C$2:$C$8001,MATCH(B10524,Orders!$A$2:$A$8001,0)),7)</f>
        <v>2024-10</v>
      </c>
    </row>
    <row r="10525" customFormat="false" ht="15" hidden="false" customHeight="true" outlineLevel="0" collapsed="false">
      <c r="A10525" s="1" t="s">
        <v>20995</v>
      </c>
      <c r="B10525" s="1" t="s">
        <v>7569</v>
      </c>
      <c r="C10525" s="1" t="s">
        <v>1940</v>
      </c>
      <c r="D10525" s="1" t="n">
        <v>1</v>
      </c>
      <c r="E10525" s="16" t="n">
        <v>2374.52</v>
      </c>
      <c r="F10525" s="17" t="n">
        <v>0.05</v>
      </c>
      <c r="G10525" s="16" t="n">
        <v>2255.79</v>
      </c>
      <c r="I10525" s="1" t="str">
        <f aca="false">INDEX(Products!$C$2:$C$51,MATCH(C10525,Products!$A$2:$A$51,0))</f>
        <v>Fashion</v>
      </c>
      <c r="J10525" s="1" t="str">
        <f aca="false">INDEX(Orders!$E$2:$E$8001,MATCH(B10525,Orders!$A$2:$A$8001,0))</f>
        <v>Delivered</v>
      </c>
      <c r="K10525" s="1" t="str">
        <f aca="false">LEFT(INDEX(Orders!$C$2:$C$8001,MATCH(B10525,Orders!$A$2:$A$8001,0)),7)</f>
        <v>2024-10</v>
      </c>
    </row>
    <row r="10526" customFormat="false" ht="15" hidden="false" customHeight="true" outlineLevel="0" collapsed="false">
      <c r="A10526" s="1" t="s">
        <v>20996</v>
      </c>
      <c r="B10526" s="1" t="s">
        <v>7569</v>
      </c>
      <c r="C10526" s="1" t="s">
        <v>1995</v>
      </c>
      <c r="D10526" s="1" t="n">
        <v>3</v>
      </c>
      <c r="E10526" s="16" t="n">
        <v>2914.27</v>
      </c>
      <c r="F10526" s="17" t="n">
        <v>0</v>
      </c>
      <c r="G10526" s="16" t="n">
        <v>8742.81</v>
      </c>
      <c r="I10526" s="1" t="str">
        <f aca="false">INDEX(Products!$C$2:$C$51,MATCH(C10526,Products!$A$2:$A$51,0))</f>
        <v>Sports &amp; Fitness</v>
      </c>
      <c r="J10526" s="1" t="str">
        <f aca="false">INDEX(Orders!$E$2:$E$8001,MATCH(B10526,Orders!$A$2:$A$8001,0))</f>
        <v>Delivered</v>
      </c>
      <c r="K10526" s="1" t="str">
        <f aca="false">LEFT(INDEX(Orders!$C$2:$C$8001,MATCH(B10526,Orders!$A$2:$A$8001,0)),7)</f>
        <v>2024-10</v>
      </c>
    </row>
    <row r="10527" customFormat="false" ht="15" hidden="false" customHeight="true" outlineLevel="0" collapsed="false">
      <c r="A10527" s="1" t="s">
        <v>20997</v>
      </c>
      <c r="B10527" s="1" t="s">
        <v>7570</v>
      </c>
      <c r="C10527" s="1" t="s">
        <v>2007</v>
      </c>
      <c r="D10527" s="1" t="n">
        <v>1</v>
      </c>
      <c r="E10527" s="16" t="n">
        <v>750.27</v>
      </c>
      <c r="F10527" s="17" t="n">
        <v>0.05</v>
      </c>
      <c r="G10527" s="16" t="n">
        <v>712.76</v>
      </c>
      <c r="I10527" s="1" t="str">
        <f aca="false">INDEX(Products!$C$2:$C$51,MATCH(C10527,Products!$A$2:$A$51,0))</f>
        <v>Books &amp; Stationery</v>
      </c>
      <c r="J10527" s="1" t="str">
        <f aca="false">INDEX(Orders!$E$2:$E$8001,MATCH(B10527,Orders!$A$2:$A$8001,0))</f>
        <v>Delivered</v>
      </c>
      <c r="K10527" s="1" t="str">
        <f aca="false">LEFT(INDEX(Orders!$C$2:$C$8001,MATCH(B10527,Orders!$A$2:$A$8001,0)),7)</f>
        <v>2025-04</v>
      </c>
    </row>
    <row r="10528" customFormat="false" ht="15" hidden="false" customHeight="true" outlineLevel="0" collapsed="false">
      <c r="A10528" s="1" t="s">
        <v>20998</v>
      </c>
      <c r="B10528" s="1" t="s">
        <v>7571</v>
      </c>
      <c r="C10528" s="1" t="s">
        <v>1930</v>
      </c>
      <c r="D10528" s="1" t="n">
        <v>1</v>
      </c>
      <c r="E10528" s="16" t="n">
        <v>2398.35</v>
      </c>
      <c r="F10528" s="17" t="n">
        <v>0</v>
      </c>
      <c r="G10528" s="16" t="n">
        <v>2398.35</v>
      </c>
      <c r="I10528" s="1" t="str">
        <f aca="false">INDEX(Products!$C$2:$C$51,MATCH(C10528,Products!$A$2:$A$51,0))</f>
        <v>Electronics</v>
      </c>
      <c r="J10528" s="1" t="str">
        <f aca="false">INDEX(Orders!$E$2:$E$8001,MATCH(B10528,Orders!$A$2:$A$8001,0))</f>
        <v>Delivered</v>
      </c>
      <c r="K10528" s="1" t="str">
        <f aca="false">LEFT(INDEX(Orders!$C$2:$C$8001,MATCH(B10528,Orders!$A$2:$A$8001,0)),7)</f>
        <v>2024-11</v>
      </c>
    </row>
    <row r="10529" customFormat="false" ht="15" hidden="false" customHeight="true" outlineLevel="0" collapsed="false">
      <c r="A10529" s="1" t="s">
        <v>20999</v>
      </c>
      <c r="B10529" s="1" t="s">
        <v>7572</v>
      </c>
      <c r="C10529" s="1" t="s">
        <v>1930</v>
      </c>
      <c r="D10529" s="1" t="n">
        <v>1</v>
      </c>
      <c r="E10529" s="16" t="n">
        <v>2398.35</v>
      </c>
      <c r="F10529" s="17" t="n">
        <v>0.05</v>
      </c>
      <c r="G10529" s="16" t="n">
        <v>2278.43</v>
      </c>
      <c r="I10529" s="1" t="str">
        <f aca="false">INDEX(Products!$C$2:$C$51,MATCH(C10529,Products!$A$2:$A$51,0))</f>
        <v>Electronics</v>
      </c>
      <c r="J10529" s="1" t="str">
        <f aca="false">INDEX(Orders!$E$2:$E$8001,MATCH(B10529,Orders!$A$2:$A$8001,0))</f>
        <v>Delivered</v>
      </c>
      <c r="K10529" s="1" t="str">
        <f aca="false">LEFT(INDEX(Orders!$C$2:$C$8001,MATCH(B10529,Orders!$A$2:$A$8001,0)),7)</f>
        <v>2025-05</v>
      </c>
    </row>
    <row r="10530" customFormat="false" ht="15" hidden="false" customHeight="true" outlineLevel="0" collapsed="false">
      <c r="A10530" s="1" t="s">
        <v>21000</v>
      </c>
      <c r="B10530" s="1" t="s">
        <v>7572</v>
      </c>
      <c r="C10530" s="1" t="s">
        <v>2007</v>
      </c>
      <c r="D10530" s="1" t="n">
        <v>1</v>
      </c>
      <c r="E10530" s="16" t="n">
        <v>750.27</v>
      </c>
      <c r="F10530" s="17" t="n">
        <v>0.2</v>
      </c>
      <c r="G10530" s="16" t="n">
        <v>600.22</v>
      </c>
      <c r="I10530" s="1" t="str">
        <f aca="false">INDEX(Products!$C$2:$C$51,MATCH(C10530,Products!$A$2:$A$51,0))</f>
        <v>Books &amp; Stationery</v>
      </c>
      <c r="J10530" s="1" t="str">
        <f aca="false">INDEX(Orders!$E$2:$E$8001,MATCH(B10530,Orders!$A$2:$A$8001,0))</f>
        <v>Delivered</v>
      </c>
      <c r="K10530" s="1" t="str">
        <f aca="false">LEFT(INDEX(Orders!$C$2:$C$8001,MATCH(B10530,Orders!$A$2:$A$8001,0)),7)</f>
        <v>2025-05</v>
      </c>
    </row>
    <row r="10531" customFormat="false" ht="15" hidden="false" customHeight="true" outlineLevel="0" collapsed="false">
      <c r="A10531" s="1" t="s">
        <v>21001</v>
      </c>
      <c r="B10531" s="1" t="s">
        <v>7573</v>
      </c>
      <c r="C10531" s="1" t="s">
        <v>1965</v>
      </c>
      <c r="D10531" s="1" t="n">
        <v>2</v>
      </c>
      <c r="E10531" s="16" t="n">
        <v>1145.07</v>
      </c>
      <c r="F10531" s="17" t="n">
        <v>0</v>
      </c>
      <c r="G10531" s="16" t="n">
        <v>2290.14</v>
      </c>
      <c r="I10531" s="1" t="str">
        <f aca="false">INDEX(Products!$C$2:$C$51,MATCH(C10531,Products!$A$2:$A$51,0))</f>
        <v>Home &amp; Kitchen</v>
      </c>
      <c r="J10531" s="1" t="str">
        <f aca="false">INDEX(Orders!$E$2:$E$8001,MATCH(B10531,Orders!$A$2:$A$8001,0))</f>
        <v>Delivered</v>
      </c>
      <c r="K10531" s="1" t="str">
        <f aca="false">LEFT(INDEX(Orders!$C$2:$C$8001,MATCH(B10531,Orders!$A$2:$A$8001,0)),7)</f>
        <v>2024-06</v>
      </c>
    </row>
    <row r="10532" customFormat="false" ht="15" hidden="false" customHeight="true" outlineLevel="0" collapsed="false">
      <c r="A10532" s="1" t="s">
        <v>21002</v>
      </c>
      <c r="B10532" s="1" t="s">
        <v>7574</v>
      </c>
      <c r="C10532" s="1" t="s">
        <v>1940</v>
      </c>
      <c r="D10532" s="1" t="n">
        <v>1</v>
      </c>
      <c r="E10532" s="16" t="n">
        <v>2374.52</v>
      </c>
      <c r="F10532" s="17" t="n">
        <v>0</v>
      </c>
      <c r="G10532" s="16" t="n">
        <v>2374.52</v>
      </c>
      <c r="I10532" s="1" t="str">
        <f aca="false">INDEX(Products!$C$2:$C$51,MATCH(C10532,Products!$A$2:$A$51,0))</f>
        <v>Fashion</v>
      </c>
      <c r="J10532" s="1" t="str">
        <f aca="false">INDEX(Orders!$E$2:$E$8001,MATCH(B10532,Orders!$A$2:$A$8001,0))</f>
        <v>Delivered</v>
      </c>
      <c r="K10532" s="1" t="str">
        <f aca="false">LEFT(INDEX(Orders!$C$2:$C$8001,MATCH(B10532,Orders!$A$2:$A$8001,0)),7)</f>
        <v>2025-10</v>
      </c>
    </row>
    <row r="10533" customFormat="false" ht="15" hidden="false" customHeight="true" outlineLevel="0" collapsed="false">
      <c r="A10533" s="1" t="s">
        <v>21003</v>
      </c>
      <c r="B10533" s="1" t="s">
        <v>7574</v>
      </c>
      <c r="C10533" s="1" t="s">
        <v>2006</v>
      </c>
      <c r="D10533" s="1" t="n">
        <v>1</v>
      </c>
      <c r="E10533" s="16" t="n">
        <v>482.17</v>
      </c>
      <c r="F10533" s="17" t="n">
        <v>0</v>
      </c>
      <c r="G10533" s="16" t="n">
        <v>482.17</v>
      </c>
      <c r="I10533" s="1" t="str">
        <f aca="false">INDEX(Products!$C$2:$C$51,MATCH(C10533,Products!$A$2:$A$51,0))</f>
        <v>Books &amp; Stationery</v>
      </c>
      <c r="J10533" s="1" t="str">
        <f aca="false">INDEX(Orders!$E$2:$E$8001,MATCH(B10533,Orders!$A$2:$A$8001,0))</f>
        <v>Delivered</v>
      </c>
      <c r="K10533" s="1" t="str">
        <f aca="false">LEFT(INDEX(Orders!$C$2:$C$8001,MATCH(B10533,Orders!$A$2:$A$8001,0)),7)</f>
        <v>2025-10</v>
      </c>
    </row>
    <row r="10534" customFormat="false" ht="15" hidden="false" customHeight="true" outlineLevel="0" collapsed="false">
      <c r="A10534" s="1" t="s">
        <v>21004</v>
      </c>
      <c r="B10534" s="1" t="s">
        <v>7574</v>
      </c>
      <c r="C10534" s="1" t="s">
        <v>1933</v>
      </c>
      <c r="D10534" s="1" t="n">
        <v>2</v>
      </c>
      <c r="E10534" s="16" t="n">
        <v>7194.38</v>
      </c>
      <c r="F10534" s="17" t="n">
        <v>0</v>
      </c>
      <c r="G10534" s="16" t="n">
        <v>14388.76</v>
      </c>
      <c r="I10534" s="1" t="str">
        <f aca="false">INDEX(Products!$C$2:$C$51,MATCH(C10534,Products!$A$2:$A$51,0))</f>
        <v>Electronics</v>
      </c>
      <c r="J10534" s="1" t="str">
        <f aca="false">INDEX(Orders!$E$2:$E$8001,MATCH(B10534,Orders!$A$2:$A$8001,0))</f>
        <v>Delivered</v>
      </c>
      <c r="K10534" s="1" t="str">
        <f aca="false">LEFT(INDEX(Orders!$C$2:$C$8001,MATCH(B10534,Orders!$A$2:$A$8001,0)),7)</f>
        <v>2025-10</v>
      </c>
    </row>
    <row r="10535" customFormat="false" ht="15" hidden="false" customHeight="true" outlineLevel="0" collapsed="false">
      <c r="A10535" s="1" t="s">
        <v>21005</v>
      </c>
      <c r="B10535" s="1" t="s">
        <v>7574</v>
      </c>
      <c r="C10535" s="1" t="s">
        <v>1937</v>
      </c>
      <c r="D10535" s="1" t="n">
        <v>1</v>
      </c>
      <c r="E10535" s="16" t="n">
        <v>1364.75</v>
      </c>
      <c r="F10535" s="17" t="n">
        <v>0.2</v>
      </c>
      <c r="G10535" s="16" t="n">
        <v>1091.8</v>
      </c>
      <c r="I10535" s="1" t="str">
        <f aca="false">INDEX(Products!$C$2:$C$51,MATCH(C10535,Products!$A$2:$A$51,0))</f>
        <v>Fashion</v>
      </c>
      <c r="J10535" s="1" t="str">
        <f aca="false">INDEX(Orders!$E$2:$E$8001,MATCH(B10535,Orders!$A$2:$A$8001,0))</f>
        <v>Delivered</v>
      </c>
      <c r="K10535" s="1" t="str">
        <f aca="false">LEFT(INDEX(Orders!$C$2:$C$8001,MATCH(B10535,Orders!$A$2:$A$8001,0)),7)</f>
        <v>2025-10</v>
      </c>
    </row>
    <row r="10536" customFormat="false" ht="15" hidden="false" customHeight="true" outlineLevel="0" collapsed="false">
      <c r="A10536" s="1" t="s">
        <v>21006</v>
      </c>
      <c r="B10536" s="1" t="s">
        <v>7575</v>
      </c>
      <c r="C10536" s="1" t="s">
        <v>1997</v>
      </c>
      <c r="D10536" s="1" t="n">
        <v>1</v>
      </c>
      <c r="E10536" s="16" t="n">
        <v>311.15</v>
      </c>
      <c r="F10536" s="17" t="n">
        <v>0</v>
      </c>
      <c r="G10536" s="16" t="n">
        <v>311.15</v>
      </c>
      <c r="I10536" s="1" t="str">
        <f aca="false">INDEX(Products!$C$2:$C$51,MATCH(C10536,Products!$A$2:$A$51,0))</f>
        <v>Sports &amp; Fitness</v>
      </c>
      <c r="J10536" s="1" t="str">
        <f aca="false">INDEX(Orders!$E$2:$E$8001,MATCH(B10536,Orders!$A$2:$A$8001,0))</f>
        <v>Delivered</v>
      </c>
      <c r="K10536" s="1" t="str">
        <f aca="false">LEFT(INDEX(Orders!$C$2:$C$8001,MATCH(B10536,Orders!$A$2:$A$8001,0)),7)</f>
        <v>2025-04</v>
      </c>
    </row>
    <row r="10537" customFormat="false" ht="15" hidden="false" customHeight="true" outlineLevel="0" collapsed="false">
      <c r="A10537" s="1" t="s">
        <v>21007</v>
      </c>
      <c r="B10537" s="1" t="s">
        <v>7576</v>
      </c>
      <c r="C10537" s="1" t="s">
        <v>1975</v>
      </c>
      <c r="D10537" s="1" t="n">
        <v>1</v>
      </c>
      <c r="E10537" s="16" t="n">
        <v>862.99</v>
      </c>
      <c r="F10537" s="17" t="n">
        <v>0</v>
      </c>
      <c r="G10537" s="16" t="n">
        <v>862.99</v>
      </c>
      <c r="I10537" s="1" t="str">
        <f aca="false">INDEX(Products!$C$2:$C$51,MATCH(C10537,Products!$A$2:$A$51,0))</f>
        <v>Beauty &amp; Personal Care</v>
      </c>
      <c r="J10537" s="1" t="str">
        <f aca="false">INDEX(Orders!$E$2:$E$8001,MATCH(B10537,Orders!$A$2:$A$8001,0))</f>
        <v>Delivered</v>
      </c>
      <c r="K10537" s="1" t="str">
        <f aca="false">LEFT(INDEX(Orders!$C$2:$C$8001,MATCH(B10537,Orders!$A$2:$A$8001,0)),7)</f>
        <v>2025-07</v>
      </c>
    </row>
    <row r="10538" customFormat="false" ht="15" hidden="false" customHeight="true" outlineLevel="0" collapsed="false">
      <c r="A10538" s="1" t="s">
        <v>21008</v>
      </c>
      <c r="B10538" s="1" t="s">
        <v>7577</v>
      </c>
      <c r="C10538" s="1" t="s">
        <v>1969</v>
      </c>
      <c r="D10538" s="1" t="n">
        <v>1</v>
      </c>
      <c r="E10538" s="16" t="n">
        <v>9171.98</v>
      </c>
      <c r="F10538" s="17" t="n">
        <v>0.05</v>
      </c>
      <c r="G10538" s="16" t="n">
        <v>8713.38</v>
      </c>
      <c r="I10538" s="1" t="str">
        <f aca="false">INDEX(Products!$C$2:$C$51,MATCH(C10538,Products!$A$2:$A$51,0))</f>
        <v>Home &amp; Kitchen</v>
      </c>
      <c r="J10538" s="1" t="str">
        <f aca="false">INDEX(Orders!$E$2:$E$8001,MATCH(B10538,Orders!$A$2:$A$8001,0))</f>
        <v>Delivered</v>
      </c>
      <c r="K10538" s="1" t="str">
        <f aca="false">LEFT(INDEX(Orders!$C$2:$C$8001,MATCH(B10538,Orders!$A$2:$A$8001,0)),7)</f>
        <v>2025-06</v>
      </c>
    </row>
    <row r="10539" customFormat="false" ht="15" hidden="false" customHeight="true" outlineLevel="0" collapsed="false">
      <c r="A10539" s="1" t="s">
        <v>21009</v>
      </c>
      <c r="B10539" s="1" t="s">
        <v>7577</v>
      </c>
      <c r="C10539" s="1" t="s">
        <v>1920</v>
      </c>
      <c r="D10539" s="1" t="n">
        <v>1</v>
      </c>
      <c r="E10539" s="16" t="n">
        <v>4273.58</v>
      </c>
      <c r="F10539" s="17" t="n">
        <v>0</v>
      </c>
      <c r="G10539" s="16" t="n">
        <v>4273.58</v>
      </c>
      <c r="I10539" s="1" t="str">
        <f aca="false">INDEX(Products!$C$2:$C$51,MATCH(C10539,Products!$A$2:$A$51,0))</f>
        <v>Electronics</v>
      </c>
      <c r="J10539" s="1" t="str">
        <f aca="false">INDEX(Orders!$E$2:$E$8001,MATCH(B10539,Orders!$A$2:$A$8001,0))</f>
        <v>Delivered</v>
      </c>
      <c r="K10539" s="1" t="str">
        <f aca="false">LEFT(INDEX(Orders!$C$2:$C$8001,MATCH(B10539,Orders!$A$2:$A$8001,0)),7)</f>
        <v>2025-06</v>
      </c>
    </row>
    <row r="10540" customFormat="false" ht="15" hidden="false" customHeight="true" outlineLevel="0" collapsed="false">
      <c r="A10540" s="1" t="s">
        <v>21010</v>
      </c>
      <c r="B10540" s="1" t="s">
        <v>7577</v>
      </c>
      <c r="C10540" s="1" t="s">
        <v>1940</v>
      </c>
      <c r="D10540" s="1" t="n">
        <v>2</v>
      </c>
      <c r="E10540" s="16" t="n">
        <v>2374.52</v>
      </c>
      <c r="F10540" s="17" t="n">
        <v>0.2</v>
      </c>
      <c r="G10540" s="16" t="n">
        <v>3799.23</v>
      </c>
      <c r="I10540" s="1" t="str">
        <f aca="false">INDEX(Products!$C$2:$C$51,MATCH(C10540,Products!$A$2:$A$51,0))</f>
        <v>Fashion</v>
      </c>
      <c r="J10540" s="1" t="str">
        <f aca="false">INDEX(Orders!$E$2:$E$8001,MATCH(B10540,Orders!$A$2:$A$8001,0))</f>
        <v>Delivered</v>
      </c>
      <c r="K10540" s="1" t="str">
        <f aca="false">LEFT(INDEX(Orders!$C$2:$C$8001,MATCH(B10540,Orders!$A$2:$A$8001,0)),7)</f>
        <v>2025-06</v>
      </c>
    </row>
    <row r="10541" customFormat="false" ht="15" hidden="false" customHeight="true" outlineLevel="0" collapsed="false">
      <c r="A10541" s="1" t="s">
        <v>21011</v>
      </c>
      <c r="B10541" s="1" t="s">
        <v>7577</v>
      </c>
      <c r="C10541" s="1" t="s">
        <v>1971</v>
      </c>
      <c r="D10541" s="1" t="n">
        <v>1</v>
      </c>
      <c r="E10541" s="16" t="n">
        <v>2073.63</v>
      </c>
      <c r="F10541" s="17" t="n">
        <v>0.05</v>
      </c>
      <c r="G10541" s="16" t="n">
        <v>1969.95</v>
      </c>
      <c r="I10541" s="1" t="str">
        <f aca="false">INDEX(Products!$C$2:$C$51,MATCH(C10541,Products!$A$2:$A$51,0))</f>
        <v>Home &amp; Kitchen</v>
      </c>
      <c r="J10541" s="1" t="str">
        <f aca="false">INDEX(Orders!$E$2:$E$8001,MATCH(B10541,Orders!$A$2:$A$8001,0))</f>
        <v>Delivered</v>
      </c>
      <c r="K10541" s="1" t="str">
        <f aca="false">LEFT(INDEX(Orders!$C$2:$C$8001,MATCH(B10541,Orders!$A$2:$A$8001,0)),7)</f>
        <v>2025-06</v>
      </c>
    </row>
    <row r="10542" customFormat="false" ht="15" hidden="false" customHeight="true" outlineLevel="0" collapsed="false">
      <c r="A10542" s="1" t="s">
        <v>21012</v>
      </c>
      <c r="B10542" s="1" t="s">
        <v>7577</v>
      </c>
      <c r="C10542" s="1" t="s">
        <v>1930</v>
      </c>
      <c r="D10542" s="1" t="n">
        <v>2</v>
      </c>
      <c r="E10542" s="16" t="n">
        <v>2398.35</v>
      </c>
      <c r="F10542" s="17" t="n">
        <v>0</v>
      </c>
      <c r="G10542" s="16" t="n">
        <v>4796.7</v>
      </c>
      <c r="I10542" s="1" t="str">
        <f aca="false">INDEX(Products!$C$2:$C$51,MATCH(C10542,Products!$A$2:$A$51,0))</f>
        <v>Electronics</v>
      </c>
      <c r="J10542" s="1" t="str">
        <f aca="false">INDEX(Orders!$E$2:$E$8001,MATCH(B10542,Orders!$A$2:$A$8001,0))</f>
        <v>Delivered</v>
      </c>
      <c r="K10542" s="1" t="str">
        <f aca="false">LEFT(INDEX(Orders!$C$2:$C$8001,MATCH(B10542,Orders!$A$2:$A$8001,0)),7)</f>
        <v>2025-06</v>
      </c>
    </row>
    <row r="10543" customFormat="false" ht="15" hidden="false" customHeight="true" outlineLevel="0" collapsed="false">
      <c r="A10543" s="1" t="s">
        <v>21013</v>
      </c>
      <c r="B10543" s="1" t="s">
        <v>7578</v>
      </c>
      <c r="C10543" s="1" t="s">
        <v>2006</v>
      </c>
      <c r="D10543" s="1" t="n">
        <v>2</v>
      </c>
      <c r="E10543" s="16" t="n">
        <v>482.17</v>
      </c>
      <c r="F10543" s="17" t="n">
        <v>0.15</v>
      </c>
      <c r="G10543" s="16" t="n">
        <v>819.69</v>
      </c>
      <c r="I10543" s="1" t="str">
        <f aca="false">INDEX(Products!$C$2:$C$51,MATCH(C10543,Products!$A$2:$A$51,0))</f>
        <v>Books &amp; Stationery</v>
      </c>
      <c r="J10543" s="1" t="str">
        <f aca="false">INDEX(Orders!$E$2:$E$8001,MATCH(B10543,Orders!$A$2:$A$8001,0))</f>
        <v>Delivered</v>
      </c>
      <c r="K10543" s="1" t="str">
        <f aca="false">LEFT(INDEX(Orders!$C$2:$C$8001,MATCH(B10543,Orders!$A$2:$A$8001,0)),7)</f>
        <v>2024-01</v>
      </c>
    </row>
    <row r="10544" customFormat="false" ht="15" hidden="false" customHeight="true" outlineLevel="0" collapsed="false">
      <c r="A10544" s="1" t="s">
        <v>21014</v>
      </c>
      <c r="B10544" s="1" t="s">
        <v>7579</v>
      </c>
      <c r="C10544" s="1" t="s">
        <v>1940</v>
      </c>
      <c r="D10544" s="1" t="n">
        <v>1</v>
      </c>
      <c r="E10544" s="16" t="n">
        <v>2374.52</v>
      </c>
      <c r="F10544" s="17" t="n">
        <v>0</v>
      </c>
      <c r="G10544" s="16" t="n">
        <v>2374.52</v>
      </c>
      <c r="I10544" s="1" t="str">
        <f aca="false">INDEX(Products!$C$2:$C$51,MATCH(C10544,Products!$A$2:$A$51,0))</f>
        <v>Fashion</v>
      </c>
      <c r="J10544" s="1" t="str">
        <f aca="false">INDEX(Orders!$E$2:$E$8001,MATCH(B10544,Orders!$A$2:$A$8001,0))</f>
        <v>Delivered</v>
      </c>
      <c r="K10544" s="1" t="str">
        <f aca="false">LEFT(INDEX(Orders!$C$2:$C$8001,MATCH(B10544,Orders!$A$2:$A$8001,0)),7)</f>
        <v>2025-09</v>
      </c>
    </row>
    <row r="10545" customFormat="false" ht="15" hidden="false" customHeight="true" outlineLevel="0" collapsed="false">
      <c r="A10545" s="1" t="s">
        <v>21015</v>
      </c>
      <c r="B10545" s="1" t="s">
        <v>7579</v>
      </c>
      <c r="C10545" s="1" t="s">
        <v>1990</v>
      </c>
      <c r="D10545" s="1" t="n">
        <v>1</v>
      </c>
      <c r="E10545" s="16" t="n">
        <v>5311.32</v>
      </c>
      <c r="F10545" s="17" t="n">
        <v>0</v>
      </c>
      <c r="G10545" s="16" t="n">
        <v>5311.32</v>
      </c>
      <c r="I10545" s="1" t="str">
        <f aca="false">INDEX(Products!$C$2:$C$51,MATCH(C10545,Products!$A$2:$A$51,0))</f>
        <v>Sports &amp; Fitness</v>
      </c>
      <c r="J10545" s="1" t="str">
        <f aca="false">INDEX(Orders!$E$2:$E$8001,MATCH(B10545,Orders!$A$2:$A$8001,0))</f>
        <v>Delivered</v>
      </c>
      <c r="K10545" s="1" t="str">
        <f aca="false">LEFT(INDEX(Orders!$C$2:$C$8001,MATCH(B10545,Orders!$A$2:$A$8001,0)),7)</f>
        <v>2025-09</v>
      </c>
    </row>
    <row r="10546" customFormat="false" ht="15" hidden="false" customHeight="true" outlineLevel="0" collapsed="false">
      <c r="A10546" s="1" t="s">
        <v>21016</v>
      </c>
      <c r="B10546" s="1" t="s">
        <v>7580</v>
      </c>
      <c r="C10546" s="1" t="s">
        <v>1990</v>
      </c>
      <c r="D10546" s="1" t="n">
        <v>1</v>
      </c>
      <c r="E10546" s="16" t="n">
        <v>5311.32</v>
      </c>
      <c r="F10546" s="17" t="n">
        <v>0.2</v>
      </c>
      <c r="G10546" s="16" t="n">
        <v>4249.06</v>
      </c>
      <c r="I10546" s="1" t="str">
        <f aca="false">INDEX(Products!$C$2:$C$51,MATCH(C10546,Products!$A$2:$A$51,0))</f>
        <v>Sports &amp; Fitness</v>
      </c>
      <c r="J10546" s="1" t="str">
        <f aca="false">INDEX(Orders!$E$2:$E$8001,MATCH(B10546,Orders!$A$2:$A$8001,0))</f>
        <v>Delivered</v>
      </c>
      <c r="K10546" s="1" t="str">
        <f aca="false">LEFT(INDEX(Orders!$C$2:$C$8001,MATCH(B10546,Orders!$A$2:$A$8001,0)),7)</f>
        <v>2024-12</v>
      </c>
    </row>
    <row r="10547" customFormat="false" ht="15" hidden="false" customHeight="true" outlineLevel="0" collapsed="false">
      <c r="A10547" s="1" t="s">
        <v>21017</v>
      </c>
      <c r="B10547" s="1" t="s">
        <v>7581</v>
      </c>
      <c r="C10547" s="1" t="s">
        <v>2006</v>
      </c>
      <c r="D10547" s="1" t="n">
        <v>1</v>
      </c>
      <c r="E10547" s="16" t="n">
        <v>482.17</v>
      </c>
      <c r="F10547" s="17" t="n">
        <v>0</v>
      </c>
      <c r="G10547" s="16" t="n">
        <v>482.17</v>
      </c>
      <c r="I10547" s="1" t="str">
        <f aca="false">INDEX(Products!$C$2:$C$51,MATCH(C10547,Products!$A$2:$A$51,0))</f>
        <v>Books &amp; Stationery</v>
      </c>
      <c r="J10547" s="1" t="str">
        <f aca="false">INDEX(Orders!$E$2:$E$8001,MATCH(B10547,Orders!$A$2:$A$8001,0))</f>
        <v>Delivered</v>
      </c>
      <c r="K10547" s="1" t="str">
        <f aca="false">LEFT(INDEX(Orders!$C$2:$C$8001,MATCH(B10547,Orders!$A$2:$A$8001,0)),7)</f>
        <v>2025-10</v>
      </c>
    </row>
    <row r="10548" customFormat="false" ht="15" hidden="false" customHeight="true" outlineLevel="0" collapsed="false">
      <c r="A10548" s="1" t="s">
        <v>21018</v>
      </c>
      <c r="B10548" s="1" t="s">
        <v>7581</v>
      </c>
      <c r="C10548" s="1" t="s">
        <v>1963</v>
      </c>
      <c r="D10548" s="1" t="n">
        <v>3</v>
      </c>
      <c r="E10548" s="16" t="n">
        <v>1494.98</v>
      </c>
      <c r="F10548" s="17" t="n">
        <v>0.15</v>
      </c>
      <c r="G10548" s="16" t="n">
        <v>3812.2</v>
      </c>
      <c r="I10548" s="1" t="str">
        <f aca="false">INDEX(Products!$C$2:$C$51,MATCH(C10548,Products!$A$2:$A$51,0))</f>
        <v>Home &amp; Kitchen</v>
      </c>
      <c r="J10548" s="1" t="str">
        <f aca="false">INDEX(Orders!$E$2:$E$8001,MATCH(B10548,Orders!$A$2:$A$8001,0))</f>
        <v>Delivered</v>
      </c>
      <c r="K10548" s="1" t="str">
        <f aca="false">LEFT(INDEX(Orders!$C$2:$C$8001,MATCH(B10548,Orders!$A$2:$A$8001,0)),7)</f>
        <v>2025-10</v>
      </c>
    </row>
    <row r="10549" customFormat="false" ht="15" hidden="false" customHeight="true" outlineLevel="0" collapsed="false">
      <c r="A10549" s="1" t="s">
        <v>21019</v>
      </c>
      <c r="B10549" s="1" t="s">
        <v>7581</v>
      </c>
      <c r="C10549" s="1" t="s">
        <v>1953</v>
      </c>
      <c r="D10549" s="1" t="n">
        <v>3</v>
      </c>
      <c r="E10549" s="16" t="n">
        <v>4914.12</v>
      </c>
      <c r="F10549" s="17" t="n">
        <v>0</v>
      </c>
      <c r="G10549" s="16" t="n">
        <v>14742.36</v>
      </c>
      <c r="I10549" s="1" t="str">
        <f aca="false">INDEX(Products!$C$2:$C$51,MATCH(C10549,Products!$A$2:$A$51,0))</f>
        <v>Fashion</v>
      </c>
      <c r="J10549" s="1" t="str">
        <f aca="false">INDEX(Orders!$E$2:$E$8001,MATCH(B10549,Orders!$A$2:$A$8001,0))</f>
        <v>Delivered</v>
      </c>
      <c r="K10549" s="1" t="str">
        <f aca="false">LEFT(INDEX(Orders!$C$2:$C$8001,MATCH(B10549,Orders!$A$2:$A$8001,0)),7)</f>
        <v>2025-10</v>
      </c>
    </row>
    <row r="10550" customFormat="false" ht="15" hidden="false" customHeight="true" outlineLevel="0" collapsed="false">
      <c r="A10550" s="1" t="s">
        <v>21020</v>
      </c>
      <c r="B10550" s="1" t="s">
        <v>7581</v>
      </c>
      <c r="C10550" s="1" t="s">
        <v>1930</v>
      </c>
      <c r="D10550" s="1" t="n">
        <v>2</v>
      </c>
      <c r="E10550" s="16" t="n">
        <v>2398.35</v>
      </c>
      <c r="F10550" s="17" t="n">
        <v>0</v>
      </c>
      <c r="G10550" s="16" t="n">
        <v>4796.7</v>
      </c>
      <c r="I10550" s="1" t="str">
        <f aca="false">INDEX(Products!$C$2:$C$51,MATCH(C10550,Products!$A$2:$A$51,0))</f>
        <v>Electronics</v>
      </c>
      <c r="J10550" s="1" t="str">
        <f aca="false">INDEX(Orders!$E$2:$E$8001,MATCH(B10550,Orders!$A$2:$A$8001,0))</f>
        <v>Delivered</v>
      </c>
      <c r="K10550" s="1" t="str">
        <f aca="false">LEFT(INDEX(Orders!$C$2:$C$8001,MATCH(B10550,Orders!$A$2:$A$8001,0)),7)</f>
        <v>2025-10</v>
      </c>
    </row>
    <row r="10551" customFormat="false" ht="15" hidden="false" customHeight="true" outlineLevel="0" collapsed="false">
      <c r="A10551" s="1" t="s">
        <v>21021</v>
      </c>
      <c r="B10551" s="1" t="s">
        <v>7581</v>
      </c>
      <c r="C10551" s="1" t="s">
        <v>1924</v>
      </c>
      <c r="D10551" s="1" t="n">
        <v>1</v>
      </c>
      <c r="E10551" s="16" t="n">
        <v>1971</v>
      </c>
      <c r="F10551" s="17" t="n">
        <v>0.15</v>
      </c>
      <c r="G10551" s="16" t="n">
        <v>1675.35</v>
      </c>
      <c r="I10551" s="1" t="str">
        <f aca="false">INDEX(Products!$C$2:$C$51,MATCH(C10551,Products!$A$2:$A$51,0))</f>
        <v>Electronics</v>
      </c>
      <c r="J10551" s="1" t="str">
        <f aca="false">INDEX(Orders!$E$2:$E$8001,MATCH(B10551,Orders!$A$2:$A$8001,0))</f>
        <v>Delivered</v>
      </c>
      <c r="K10551" s="1" t="str">
        <f aca="false">LEFT(INDEX(Orders!$C$2:$C$8001,MATCH(B10551,Orders!$A$2:$A$8001,0)),7)</f>
        <v>2025-10</v>
      </c>
    </row>
    <row r="10552" customFormat="false" ht="15" hidden="false" customHeight="true" outlineLevel="0" collapsed="false">
      <c r="A10552" s="1" t="s">
        <v>21022</v>
      </c>
      <c r="B10552" s="1" t="s">
        <v>7582</v>
      </c>
      <c r="C10552" s="1" t="s">
        <v>1969</v>
      </c>
      <c r="D10552" s="1" t="n">
        <v>2</v>
      </c>
      <c r="E10552" s="16" t="n">
        <v>9171.98</v>
      </c>
      <c r="F10552" s="17" t="n">
        <v>0</v>
      </c>
      <c r="G10552" s="16" t="n">
        <v>18343.96</v>
      </c>
      <c r="I10552" s="1" t="str">
        <f aca="false">INDEX(Products!$C$2:$C$51,MATCH(C10552,Products!$A$2:$A$51,0))</f>
        <v>Home &amp; Kitchen</v>
      </c>
      <c r="J10552" s="1" t="str">
        <f aca="false">INDEX(Orders!$E$2:$E$8001,MATCH(B10552,Orders!$A$2:$A$8001,0))</f>
        <v>Delivered</v>
      </c>
      <c r="K10552" s="1" t="str">
        <f aca="false">LEFT(INDEX(Orders!$C$2:$C$8001,MATCH(B10552,Orders!$A$2:$A$8001,0)),7)</f>
        <v>2025-06</v>
      </c>
    </row>
    <row r="10553" customFormat="false" ht="15" hidden="false" customHeight="true" outlineLevel="0" collapsed="false">
      <c r="A10553" s="1" t="s">
        <v>21023</v>
      </c>
      <c r="B10553" s="1" t="s">
        <v>7582</v>
      </c>
      <c r="C10553" s="1" t="s">
        <v>1997</v>
      </c>
      <c r="D10553" s="1" t="n">
        <v>2</v>
      </c>
      <c r="E10553" s="16" t="n">
        <v>311.15</v>
      </c>
      <c r="F10553" s="17" t="n">
        <v>0.1</v>
      </c>
      <c r="G10553" s="16" t="n">
        <v>560.07</v>
      </c>
      <c r="I10553" s="1" t="str">
        <f aca="false">INDEX(Products!$C$2:$C$51,MATCH(C10553,Products!$A$2:$A$51,0))</f>
        <v>Sports &amp; Fitness</v>
      </c>
      <c r="J10553" s="1" t="str">
        <f aca="false">INDEX(Orders!$E$2:$E$8001,MATCH(B10553,Orders!$A$2:$A$8001,0))</f>
        <v>Delivered</v>
      </c>
      <c r="K10553" s="1" t="str">
        <f aca="false">LEFT(INDEX(Orders!$C$2:$C$8001,MATCH(B10553,Orders!$A$2:$A$8001,0)),7)</f>
        <v>2025-06</v>
      </c>
    </row>
    <row r="10554" customFormat="false" ht="15" hidden="false" customHeight="true" outlineLevel="0" collapsed="false">
      <c r="A10554" s="1" t="s">
        <v>21024</v>
      </c>
      <c r="B10554" s="1" t="s">
        <v>7583</v>
      </c>
      <c r="C10554" s="1" t="s">
        <v>1997</v>
      </c>
      <c r="D10554" s="1" t="n">
        <v>1</v>
      </c>
      <c r="E10554" s="16" t="n">
        <v>311.15</v>
      </c>
      <c r="F10554" s="17" t="n">
        <v>0</v>
      </c>
      <c r="G10554" s="16" t="n">
        <v>311.15</v>
      </c>
      <c r="I10554" s="1" t="str">
        <f aca="false">INDEX(Products!$C$2:$C$51,MATCH(C10554,Products!$A$2:$A$51,0))</f>
        <v>Sports &amp; Fitness</v>
      </c>
      <c r="J10554" s="1" t="str">
        <f aca="false">INDEX(Orders!$E$2:$E$8001,MATCH(B10554,Orders!$A$2:$A$8001,0))</f>
        <v>Delivered</v>
      </c>
      <c r="K10554" s="1" t="str">
        <f aca="false">LEFT(INDEX(Orders!$C$2:$C$8001,MATCH(B10554,Orders!$A$2:$A$8001,0)),7)</f>
        <v>2025-01</v>
      </c>
    </row>
    <row r="10555" customFormat="false" ht="15" hidden="false" customHeight="true" outlineLevel="0" collapsed="false">
      <c r="A10555" s="1" t="s">
        <v>21025</v>
      </c>
      <c r="B10555" s="1" t="s">
        <v>7584</v>
      </c>
      <c r="C10555" s="1" t="s">
        <v>2007</v>
      </c>
      <c r="D10555" s="1" t="n">
        <v>1</v>
      </c>
      <c r="E10555" s="16" t="n">
        <v>750.27</v>
      </c>
      <c r="F10555" s="17" t="n">
        <v>0.1</v>
      </c>
      <c r="G10555" s="16" t="n">
        <v>675.24</v>
      </c>
      <c r="I10555" s="1" t="str">
        <f aca="false">INDEX(Products!$C$2:$C$51,MATCH(C10555,Products!$A$2:$A$51,0))</f>
        <v>Books &amp; Stationery</v>
      </c>
      <c r="J10555" s="1" t="str">
        <f aca="false">INDEX(Orders!$E$2:$E$8001,MATCH(B10555,Orders!$A$2:$A$8001,0))</f>
        <v>Delivered</v>
      </c>
      <c r="K10555" s="1" t="str">
        <f aca="false">LEFT(INDEX(Orders!$C$2:$C$8001,MATCH(B10555,Orders!$A$2:$A$8001,0)),7)</f>
        <v>2024-08</v>
      </c>
    </row>
    <row r="10556" customFormat="false" ht="15" hidden="false" customHeight="true" outlineLevel="0" collapsed="false">
      <c r="A10556" s="1" t="s">
        <v>21026</v>
      </c>
      <c r="B10556" s="1" t="s">
        <v>7585</v>
      </c>
      <c r="C10556" s="1" t="s">
        <v>1979</v>
      </c>
      <c r="D10556" s="1" t="n">
        <v>1</v>
      </c>
      <c r="E10556" s="16" t="n">
        <v>623</v>
      </c>
      <c r="F10556" s="17" t="n">
        <v>0.05</v>
      </c>
      <c r="G10556" s="16" t="n">
        <v>591.85</v>
      </c>
      <c r="I10556" s="1" t="str">
        <f aca="false">INDEX(Products!$C$2:$C$51,MATCH(C10556,Products!$A$2:$A$51,0))</f>
        <v>Beauty &amp; Personal Care</v>
      </c>
      <c r="J10556" s="1" t="str">
        <f aca="false">INDEX(Orders!$E$2:$E$8001,MATCH(B10556,Orders!$A$2:$A$8001,0))</f>
        <v>Cancelled</v>
      </c>
      <c r="K10556" s="1" t="str">
        <f aca="false">LEFT(INDEX(Orders!$C$2:$C$8001,MATCH(B10556,Orders!$A$2:$A$8001,0)),7)</f>
        <v>2025-11</v>
      </c>
    </row>
    <row r="10557" customFormat="false" ht="15" hidden="false" customHeight="true" outlineLevel="0" collapsed="false">
      <c r="A10557" s="1" t="s">
        <v>21027</v>
      </c>
      <c r="B10557" s="1" t="s">
        <v>7586</v>
      </c>
      <c r="C10557" s="1" t="s">
        <v>1969</v>
      </c>
      <c r="D10557" s="1" t="n">
        <v>2</v>
      </c>
      <c r="E10557" s="16" t="n">
        <v>9171.98</v>
      </c>
      <c r="F10557" s="17" t="n">
        <v>0</v>
      </c>
      <c r="G10557" s="16" t="n">
        <v>18343.96</v>
      </c>
      <c r="I10557" s="1" t="str">
        <f aca="false">INDEX(Products!$C$2:$C$51,MATCH(C10557,Products!$A$2:$A$51,0))</f>
        <v>Home &amp; Kitchen</v>
      </c>
      <c r="J10557" s="1" t="str">
        <f aca="false">INDEX(Orders!$E$2:$E$8001,MATCH(B10557,Orders!$A$2:$A$8001,0))</f>
        <v>Delivered</v>
      </c>
      <c r="K10557" s="1" t="str">
        <f aca="false">LEFT(INDEX(Orders!$C$2:$C$8001,MATCH(B10557,Orders!$A$2:$A$8001,0)),7)</f>
        <v>2025-10</v>
      </c>
    </row>
    <row r="10558" customFormat="false" ht="15" hidden="false" customHeight="true" outlineLevel="0" collapsed="false">
      <c r="A10558" s="1" t="s">
        <v>21028</v>
      </c>
      <c r="B10558" s="1" t="s">
        <v>7586</v>
      </c>
      <c r="C10558" s="1" t="s">
        <v>1979</v>
      </c>
      <c r="D10558" s="1" t="n">
        <v>1</v>
      </c>
      <c r="E10558" s="16" t="n">
        <v>623</v>
      </c>
      <c r="F10558" s="17" t="n">
        <v>0.1</v>
      </c>
      <c r="G10558" s="16" t="n">
        <v>560.7</v>
      </c>
      <c r="I10558" s="1" t="str">
        <f aca="false">INDEX(Products!$C$2:$C$51,MATCH(C10558,Products!$A$2:$A$51,0))</f>
        <v>Beauty &amp; Personal Care</v>
      </c>
      <c r="J10558" s="1" t="str">
        <f aca="false">INDEX(Orders!$E$2:$E$8001,MATCH(B10558,Orders!$A$2:$A$8001,0))</f>
        <v>Delivered</v>
      </c>
      <c r="K10558" s="1" t="str">
        <f aca="false">LEFT(INDEX(Orders!$C$2:$C$8001,MATCH(B10558,Orders!$A$2:$A$8001,0)),7)</f>
        <v>2025-10</v>
      </c>
    </row>
    <row r="10559" customFormat="false" ht="15" hidden="false" customHeight="true" outlineLevel="0" collapsed="false">
      <c r="A10559" s="1" t="s">
        <v>21029</v>
      </c>
      <c r="B10559" s="1" t="s">
        <v>7586</v>
      </c>
      <c r="C10559" s="1" t="s">
        <v>1949</v>
      </c>
      <c r="D10559" s="1" t="n">
        <v>1</v>
      </c>
      <c r="E10559" s="16" t="n">
        <v>4185.64</v>
      </c>
      <c r="F10559" s="17" t="n">
        <v>0.2</v>
      </c>
      <c r="G10559" s="16" t="n">
        <v>3348.51</v>
      </c>
      <c r="I10559" s="1" t="str">
        <f aca="false">INDEX(Products!$C$2:$C$51,MATCH(C10559,Products!$A$2:$A$51,0))</f>
        <v>Fashion</v>
      </c>
      <c r="J10559" s="1" t="str">
        <f aca="false">INDEX(Orders!$E$2:$E$8001,MATCH(B10559,Orders!$A$2:$A$8001,0))</f>
        <v>Delivered</v>
      </c>
      <c r="K10559" s="1" t="str">
        <f aca="false">LEFT(INDEX(Orders!$C$2:$C$8001,MATCH(B10559,Orders!$A$2:$A$8001,0)),7)</f>
        <v>2025-10</v>
      </c>
    </row>
    <row r="10560" customFormat="false" ht="15" hidden="false" customHeight="true" outlineLevel="0" collapsed="false">
      <c r="A10560" s="1" t="s">
        <v>21030</v>
      </c>
      <c r="B10560" s="1" t="s">
        <v>7587</v>
      </c>
      <c r="C10560" s="1" t="s">
        <v>1930</v>
      </c>
      <c r="D10560" s="1" t="n">
        <v>3</v>
      </c>
      <c r="E10560" s="16" t="n">
        <v>2398.35</v>
      </c>
      <c r="F10560" s="17" t="n">
        <v>0</v>
      </c>
      <c r="G10560" s="16" t="n">
        <v>7195.05</v>
      </c>
      <c r="I10560" s="1" t="str">
        <f aca="false">INDEX(Products!$C$2:$C$51,MATCH(C10560,Products!$A$2:$A$51,0))</f>
        <v>Electronics</v>
      </c>
      <c r="J10560" s="1" t="str">
        <f aca="false">INDEX(Orders!$E$2:$E$8001,MATCH(B10560,Orders!$A$2:$A$8001,0))</f>
        <v>Delivered</v>
      </c>
      <c r="K10560" s="1" t="str">
        <f aca="false">LEFT(INDEX(Orders!$C$2:$C$8001,MATCH(B10560,Orders!$A$2:$A$8001,0)),7)</f>
        <v>2025-09</v>
      </c>
    </row>
    <row r="10561" customFormat="false" ht="15" hidden="false" customHeight="true" outlineLevel="0" collapsed="false">
      <c r="A10561" s="1" t="s">
        <v>21031</v>
      </c>
      <c r="B10561" s="1" t="s">
        <v>7587</v>
      </c>
      <c r="C10561" s="1" t="s">
        <v>2006</v>
      </c>
      <c r="D10561" s="1" t="n">
        <v>1</v>
      </c>
      <c r="E10561" s="16" t="n">
        <v>482.17</v>
      </c>
      <c r="F10561" s="17" t="n">
        <v>0</v>
      </c>
      <c r="G10561" s="16" t="n">
        <v>482.17</v>
      </c>
      <c r="I10561" s="1" t="str">
        <f aca="false">INDEX(Products!$C$2:$C$51,MATCH(C10561,Products!$A$2:$A$51,0))</f>
        <v>Books &amp; Stationery</v>
      </c>
      <c r="J10561" s="1" t="str">
        <f aca="false">INDEX(Orders!$E$2:$E$8001,MATCH(B10561,Orders!$A$2:$A$8001,0))</f>
        <v>Delivered</v>
      </c>
      <c r="K10561" s="1" t="str">
        <f aca="false">LEFT(INDEX(Orders!$C$2:$C$8001,MATCH(B10561,Orders!$A$2:$A$8001,0)),7)</f>
        <v>2025-09</v>
      </c>
    </row>
    <row r="10562" customFormat="false" ht="15" hidden="false" customHeight="true" outlineLevel="0" collapsed="false">
      <c r="A10562" s="1" t="s">
        <v>21032</v>
      </c>
      <c r="B10562" s="1" t="s">
        <v>7587</v>
      </c>
      <c r="C10562" s="1" t="s">
        <v>1979</v>
      </c>
      <c r="D10562" s="1" t="n">
        <v>2</v>
      </c>
      <c r="E10562" s="16" t="n">
        <v>623</v>
      </c>
      <c r="F10562" s="17" t="n">
        <v>0.1</v>
      </c>
      <c r="G10562" s="16" t="n">
        <v>1121.4</v>
      </c>
      <c r="I10562" s="1" t="str">
        <f aca="false">INDEX(Products!$C$2:$C$51,MATCH(C10562,Products!$A$2:$A$51,0))</f>
        <v>Beauty &amp; Personal Care</v>
      </c>
      <c r="J10562" s="1" t="str">
        <f aca="false">INDEX(Orders!$E$2:$E$8001,MATCH(B10562,Orders!$A$2:$A$8001,0))</f>
        <v>Delivered</v>
      </c>
      <c r="K10562" s="1" t="str">
        <f aca="false">LEFT(INDEX(Orders!$C$2:$C$8001,MATCH(B10562,Orders!$A$2:$A$8001,0)),7)</f>
        <v>2025-09</v>
      </c>
    </row>
    <row r="10563" customFormat="false" ht="15" hidden="false" customHeight="true" outlineLevel="0" collapsed="false">
      <c r="A10563" s="1" t="s">
        <v>21033</v>
      </c>
      <c r="B10563" s="1" t="s">
        <v>7587</v>
      </c>
      <c r="C10563" s="1" t="s">
        <v>1976</v>
      </c>
      <c r="D10563" s="1" t="n">
        <v>1</v>
      </c>
      <c r="E10563" s="16" t="n">
        <v>1603.35</v>
      </c>
      <c r="F10563" s="17" t="n">
        <v>0</v>
      </c>
      <c r="G10563" s="16" t="n">
        <v>1603.35</v>
      </c>
      <c r="I10563" s="1" t="str">
        <f aca="false">INDEX(Products!$C$2:$C$51,MATCH(C10563,Products!$A$2:$A$51,0))</f>
        <v>Beauty &amp; Personal Care</v>
      </c>
      <c r="J10563" s="1" t="str">
        <f aca="false">INDEX(Orders!$E$2:$E$8001,MATCH(B10563,Orders!$A$2:$A$8001,0))</f>
        <v>Delivered</v>
      </c>
      <c r="K10563" s="1" t="str">
        <f aca="false">LEFT(INDEX(Orders!$C$2:$C$8001,MATCH(B10563,Orders!$A$2:$A$8001,0)),7)</f>
        <v>2025-09</v>
      </c>
    </row>
    <row r="10564" customFormat="false" ht="15" hidden="false" customHeight="true" outlineLevel="0" collapsed="false">
      <c r="A10564" s="1" t="s">
        <v>21034</v>
      </c>
      <c r="B10564" s="1" t="s">
        <v>7588</v>
      </c>
      <c r="C10564" s="1" t="s">
        <v>2006</v>
      </c>
      <c r="D10564" s="1" t="n">
        <v>1</v>
      </c>
      <c r="E10564" s="16" t="n">
        <v>482.17</v>
      </c>
      <c r="F10564" s="17" t="n">
        <v>0.05</v>
      </c>
      <c r="G10564" s="16" t="n">
        <v>458.06</v>
      </c>
      <c r="I10564" s="1" t="str">
        <f aca="false">INDEX(Products!$C$2:$C$51,MATCH(C10564,Products!$A$2:$A$51,0))</f>
        <v>Books &amp; Stationery</v>
      </c>
      <c r="J10564" s="1" t="str">
        <f aca="false">INDEX(Orders!$E$2:$E$8001,MATCH(B10564,Orders!$A$2:$A$8001,0))</f>
        <v>Delivered</v>
      </c>
      <c r="K10564" s="1" t="str">
        <f aca="false">LEFT(INDEX(Orders!$C$2:$C$8001,MATCH(B10564,Orders!$A$2:$A$8001,0)),7)</f>
        <v>2024-08</v>
      </c>
    </row>
    <row r="10565" customFormat="false" ht="15" hidden="false" customHeight="true" outlineLevel="0" collapsed="false">
      <c r="A10565" s="1" t="s">
        <v>21035</v>
      </c>
      <c r="B10565" s="1" t="s">
        <v>7588</v>
      </c>
      <c r="C10565" s="1" t="s">
        <v>1938</v>
      </c>
      <c r="D10565" s="1" t="n">
        <v>1</v>
      </c>
      <c r="E10565" s="16" t="n">
        <v>1572.6</v>
      </c>
      <c r="F10565" s="17" t="n">
        <v>0.05</v>
      </c>
      <c r="G10565" s="16" t="n">
        <v>1493.97</v>
      </c>
      <c r="I10565" s="1" t="str">
        <f aca="false">INDEX(Products!$C$2:$C$51,MATCH(C10565,Products!$A$2:$A$51,0))</f>
        <v>Fashion</v>
      </c>
      <c r="J10565" s="1" t="str">
        <f aca="false">INDEX(Orders!$E$2:$E$8001,MATCH(B10565,Orders!$A$2:$A$8001,0))</f>
        <v>Delivered</v>
      </c>
      <c r="K10565" s="1" t="str">
        <f aca="false">LEFT(INDEX(Orders!$C$2:$C$8001,MATCH(B10565,Orders!$A$2:$A$8001,0)),7)</f>
        <v>2024-08</v>
      </c>
    </row>
    <row r="10566" customFormat="false" ht="15" hidden="false" customHeight="true" outlineLevel="0" collapsed="false">
      <c r="A10566" s="1" t="s">
        <v>21036</v>
      </c>
      <c r="B10566" s="1" t="s">
        <v>7588</v>
      </c>
      <c r="C10566" s="1" t="s">
        <v>1949</v>
      </c>
      <c r="D10566" s="1" t="n">
        <v>1</v>
      </c>
      <c r="E10566" s="16" t="n">
        <v>4185.64</v>
      </c>
      <c r="F10566" s="17" t="n">
        <v>0.15</v>
      </c>
      <c r="G10566" s="16" t="n">
        <v>3557.79</v>
      </c>
      <c r="I10566" s="1" t="str">
        <f aca="false">INDEX(Products!$C$2:$C$51,MATCH(C10566,Products!$A$2:$A$51,0))</f>
        <v>Fashion</v>
      </c>
      <c r="J10566" s="1" t="str">
        <f aca="false">INDEX(Orders!$E$2:$E$8001,MATCH(B10566,Orders!$A$2:$A$8001,0))</f>
        <v>Delivered</v>
      </c>
      <c r="K10566" s="1" t="str">
        <f aca="false">LEFT(INDEX(Orders!$C$2:$C$8001,MATCH(B10566,Orders!$A$2:$A$8001,0)),7)</f>
        <v>2024-08</v>
      </c>
    </row>
    <row r="10567" customFormat="false" ht="15" hidden="false" customHeight="true" outlineLevel="0" collapsed="false">
      <c r="A10567" s="1" t="s">
        <v>21037</v>
      </c>
      <c r="B10567" s="1" t="s">
        <v>7588</v>
      </c>
      <c r="C10567" s="1" t="s">
        <v>1976</v>
      </c>
      <c r="D10567" s="1" t="n">
        <v>2</v>
      </c>
      <c r="E10567" s="16" t="n">
        <v>1603.35</v>
      </c>
      <c r="F10567" s="17" t="n">
        <v>0.2</v>
      </c>
      <c r="G10567" s="16" t="n">
        <v>2565.36</v>
      </c>
      <c r="I10567" s="1" t="str">
        <f aca="false">INDEX(Products!$C$2:$C$51,MATCH(C10567,Products!$A$2:$A$51,0))</f>
        <v>Beauty &amp; Personal Care</v>
      </c>
      <c r="J10567" s="1" t="str">
        <f aca="false">INDEX(Orders!$E$2:$E$8001,MATCH(B10567,Orders!$A$2:$A$8001,0))</f>
        <v>Delivered</v>
      </c>
      <c r="K10567" s="1" t="str">
        <f aca="false">LEFT(INDEX(Orders!$C$2:$C$8001,MATCH(B10567,Orders!$A$2:$A$8001,0)),7)</f>
        <v>2024-08</v>
      </c>
    </row>
    <row r="10568" customFormat="false" ht="15" hidden="false" customHeight="true" outlineLevel="0" collapsed="false">
      <c r="A10568" s="1" t="s">
        <v>21038</v>
      </c>
      <c r="B10568" s="1" t="s">
        <v>7589</v>
      </c>
      <c r="C10568" s="1" t="s">
        <v>1943</v>
      </c>
      <c r="D10568" s="1" t="n">
        <v>1</v>
      </c>
      <c r="E10568" s="16" t="n">
        <v>1250.54</v>
      </c>
      <c r="F10568" s="17" t="n">
        <v>0.2</v>
      </c>
      <c r="G10568" s="16" t="n">
        <v>1000.43</v>
      </c>
      <c r="I10568" s="1" t="str">
        <f aca="false">INDEX(Products!$C$2:$C$51,MATCH(C10568,Products!$A$2:$A$51,0))</f>
        <v>Fashion</v>
      </c>
      <c r="J10568" s="1" t="str">
        <f aca="false">INDEX(Orders!$E$2:$E$8001,MATCH(B10568,Orders!$A$2:$A$8001,0))</f>
        <v>Delivered</v>
      </c>
      <c r="K10568" s="1" t="str">
        <f aca="false">LEFT(INDEX(Orders!$C$2:$C$8001,MATCH(B10568,Orders!$A$2:$A$8001,0)),7)</f>
        <v>2025-07</v>
      </c>
    </row>
    <row r="10569" customFormat="false" ht="15" hidden="false" customHeight="true" outlineLevel="0" collapsed="false">
      <c r="A10569" s="1" t="s">
        <v>21039</v>
      </c>
      <c r="B10569" s="1" t="s">
        <v>7589</v>
      </c>
      <c r="C10569" s="1" t="s">
        <v>2006</v>
      </c>
      <c r="D10569" s="1" t="n">
        <v>1</v>
      </c>
      <c r="E10569" s="16" t="n">
        <v>482.17</v>
      </c>
      <c r="F10569" s="17" t="n">
        <v>0.15</v>
      </c>
      <c r="G10569" s="16" t="n">
        <v>409.84</v>
      </c>
      <c r="I10569" s="1" t="str">
        <f aca="false">INDEX(Products!$C$2:$C$51,MATCH(C10569,Products!$A$2:$A$51,0))</f>
        <v>Books &amp; Stationery</v>
      </c>
      <c r="J10569" s="1" t="str">
        <f aca="false">INDEX(Orders!$E$2:$E$8001,MATCH(B10569,Orders!$A$2:$A$8001,0))</f>
        <v>Delivered</v>
      </c>
      <c r="K10569" s="1" t="str">
        <f aca="false">LEFT(INDEX(Orders!$C$2:$C$8001,MATCH(B10569,Orders!$A$2:$A$8001,0)),7)</f>
        <v>2025-07</v>
      </c>
    </row>
    <row r="10570" customFormat="false" ht="15" hidden="false" customHeight="true" outlineLevel="0" collapsed="false">
      <c r="A10570" s="1" t="s">
        <v>21040</v>
      </c>
      <c r="B10570" s="1" t="s">
        <v>7589</v>
      </c>
      <c r="C10570" s="1" t="s">
        <v>1993</v>
      </c>
      <c r="D10570" s="1" t="n">
        <v>2</v>
      </c>
      <c r="E10570" s="16" t="n">
        <v>3177.33</v>
      </c>
      <c r="F10570" s="17" t="n">
        <v>0.2</v>
      </c>
      <c r="G10570" s="16" t="n">
        <v>5083.73</v>
      </c>
      <c r="I10570" s="1" t="str">
        <f aca="false">INDEX(Products!$C$2:$C$51,MATCH(C10570,Products!$A$2:$A$51,0))</f>
        <v>Sports &amp; Fitness</v>
      </c>
      <c r="J10570" s="1" t="str">
        <f aca="false">INDEX(Orders!$E$2:$E$8001,MATCH(B10570,Orders!$A$2:$A$8001,0))</f>
        <v>Delivered</v>
      </c>
      <c r="K10570" s="1" t="str">
        <f aca="false">LEFT(INDEX(Orders!$C$2:$C$8001,MATCH(B10570,Orders!$A$2:$A$8001,0)),7)</f>
        <v>2025-07</v>
      </c>
    </row>
    <row r="10571" customFormat="false" ht="15" hidden="false" customHeight="true" outlineLevel="0" collapsed="false">
      <c r="A10571" s="1" t="s">
        <v>21041</v>
      </c>
      <c r="B10571" s="1" t="s">
        <v>7589</v>
      </c>
      <c r="C10571" s="1" t="s">
        <v>2007</v>
      </c>
      <c r="D10571" s="1" t="n">
        <v>3</v>
      </c>
      <c r="E10571" s="16" t="n">
        <v>750.27</v>
      </c>
      <c r="F10571" s="17" t="n">
        <v>0.2</v>
      </c>
      <c r="G10571" s="16" t="n">
        <v>1800.65</v>
      </c>
      <c r="I10571" s="1" t="str">
        <f aca="false">INDEX(Products!$C$2:$C$51,MATCH(C10571,Products!$A$2:$A$51,0))</f>
        <v>Books &amp; Stationery</v>
      </c>
      <c r="J10571" s="1" t="str">
        <f aca="false">INDEX(Orders!$E$2:$E$8001,MATCH(B10571,Orders!$A$2:$A$8001,0))</f>
        <v>Delivered</v>
      </c>
      <c r="K10571" s="1" t="str">
        <f aca="false">LEFT(INDEX(Orders!$C$2:$C$8001,MATCH(B10571,Orders!$A$2:$A$8001,0)),7)</f>
        <v>2025-07</v>
      </c>
    </row>
    <row r="10572" customFormat="false" ht="15" hidden="false" customHeight="true" outlineLevel="0" collapsed="false">
      <c r="A10572" s="1" t="s">
        <v>21042</v>
      </c>
      <c r="B10572" s="1" t="s">
        <v>7590</v>
      </c>
      <c r="C10572" s="1" t="s">
        <v>1997</v>
      </c>
      <c r="D10572" s="1" t="n">
        <v>2</v>
      </c>
      <c r="E10572" s="16" t="n">
        <v>311.15</v>
      </c>
      <c r="F10572" s="17" t="n">
        <v>0</v>
      </c>
      <c r="G10572" s="16" t="n">
        <v>622.3</v>
      </c>
      <c r="I10572" s="1" t="str">
        <f aca="false">INDEX(Products!$C$2:$C$51,MATCH(C10572,Products!$A$2:$A$51,0))</f>
        <v>Sports &amp; Fitness</v>
      </c>
      <c r="J10572" s="1" t="str">
        <f aca="false">INDEX(Orders!$E$2:$E$8001,MATCH(B10572,Orders!$A$2:$A$8001,0))</f>
        <v>Delivered</v>
      </c>
      <c r="K10572" s="1" t="str">
        <f aca="false">LEFT(INDEX(Orders!$C$2:$C$8001,MATCH(B10572,Orders!$A$2:$A$8001,0)),7)</f>
        <v>2025-10</v>
      </c>
    </row>
    <row r="10573" customFormat="false" ht="15" hidden="false" customHeight="true" outlineLevel="0" collapsed="false">
      <c r="A10573" s="1" t="s">
        <v>21043</v>
      </c>
      <c r="B10573" s="1" t="s">
        <v>7591</v>
      </c>
      <c r="C10573" s="1" t="s">
        <v>1990</v>
      </c>
      <c r="D10573" s="1" t="n">
        <v>1</v>
      </c>
      <c r="E10573" s="16" t="n">
        <v>5311.32</v>
      </c>
      <c r="F10573" s="17" t="n">
        <v>0.05</v>
      </c>
      <c r="G10573" s="16" t="n">
        <v>5045.75</v>
      </c>
      <c r="I10573" s="1" t="str">
        <f aca="false">INDEX(Products!$C$2:$C$51,MATCH(C10573,Products!$A$2:$A$51,0))</f>
        <v>Sports &amp; Fitness</v>
      </c>
      <c r="J10573" s="1" t="str">
        <f aca="false">INDEX(Orders!$E$2:$E$8001,MATCH(B10573,Orders!$A$2:$A$8001,0))</f>
        <v>Delivered</v>
      </c>
      <c r="K10573" s="1" t="str">
        <f aca="false">LEFT(INDEX(Orders!$C$2:$C$8001,MATCH(B10573,Orders!$A$2:$A$8001,0)),7)</f>
        <v>2025-08</v>
      </c>
    </row>
    <row r="10574" customFormat="false" ht="15" hidden="false" customHeight="true" outlineLevel="0" collapsed="false">
      <c r="A10574" s="1" t="s">
        <v>21044</v>
      </c>
      <c r="B10574" s="1" t="s">
        <v>7592</v>
      </c>
      <c r="C10574" s="1" t="s">
        <v>2007</v>
      </c>
      <c r="D10574" s="1" t="n">
        <v>1</v>
      </c>
      <c r="E10574" s="16" t="n">
        <v>750.27</v>
      </c>
      <c r="F10574" s="17" t="n">
        <v>0</v>
      </c>
      <c r="G10574" s="16" t="n">
        <v>750.27</v>
      </c>
      <c r="I10574" s="1" t="str">
        <f aca="false">INDEX(Products!$C$2:$C$51,MATCH(C10574,Products!$A$2:$A$51,0))</f>
        <v>Books &amp; Stationery</v>
      </c>
      <c r="J10574" s="1" t="str">
        <f aca="false">INDEX(Orders!$E$2:$E$8001,MATCH(B10574,Orders!$A$2:$A$8001,0))</f>
        <v>Delivered</v>
      </c>
      <c r="K10574" s="1" t="str">
        <f aca="false">LEFT(INDEX(Orders!$C$2:$C$8001,MATCH(B10574,Orders!$A$2:$A$8001,0)),7)</f>
        <v>2025-12</v>
      </c>
    </row>
    <row r="10575" customFormat="false" ht="15" hidden="false" customHeight="true" outlineLevel="0" collapsed="false">
      <c r="A10575" s="1" t="s">
        <v>21045</v>
      </c>
      <c r="B10575" s="1" t="s">
        <v>7592</v>
      </c>
      <c r="C10575" s="1" t="s">
        <v>1930</v>
      </c>
      <c r="D10575" s="1" t="n">
        <v>1</v>
      </c>
      <c r="E10575" s="16" t="n">
        <v>2398.35</v>
      </c>
      <c r="F10575" s="17" t="n">
        <v>0</v>
      </c>
      <c r="G10575" s="16" t="n">
        <v>2398.35</v>
      </c>
      <c r="I10575" s="1" t="str">
        <f aca="false">INDEX(Products!$C$2:$C$51,MATCH(C10575,Products!$A$2:$A$51,0))</f>
        <v>Electronics</v>
      </c>
      <c r="J10575" s="1" t="str">
        <f aca="false">INDEX(Orders!$E$2:$E$8001,MATCH(B10575,Orders!$A$2:$A$8001,0))</f>
        <v>Delivered</v>
      </c>
      <c r="K10575" s="1" t="str">
        <f aca="false">LEFT(INDEX(Orders!$C$2:$C$8001,MATCH(B10575,Orders!$A$2:$A$8001,0)),7)</f>
        <v>2025-12</v>
      </c>
    </row>
    <row r="10576" customFormat="false" ht="15" hidden="false" customHeight="true" outlineLevel="0" collapsed="false">
      <c r="A10576" s="1" t="s">
        <v>21046</v>
      </c>
      <c r="B10576" s="1" t="s">
        <v>7593</v>
      </c>
      <c r="C10576" s="1" t="s">
        <v>1980</v>
      </c>
      <c r="D10576" s="1" t="n">
        <v>1</v>
      </c>
      <c r="E10576" s="16" t="n">
        <v>2299.69</v>
      </c>
      <c r="F10576" s="17" t="n">
        <v>0</v>
      </c>
      <c r="G10576" s="16" t="n">
        <v>2299.69</v>
      </c>
      <c r="I10576" s="1" t="str">
        <f aca="false">INDEX(Products!$C$2:$C$51,MATCH(C10576,Products!$A$2:$A$51,0))</f>
        <v>Beauty &amp; Personal Care</v>
      </c>
      <c r="J10576" s="1" t="str">
        <f aca="false">INDEX(Orders!$E$2:$E$8001,MATCH(B10576,Orders!$A$2:$A$8001,0))</f>
        <v>Delivered</v>
      </c>
      <c r="K10576" s="1" t="str">
        <f aca="false">LEFT(INDEX(Orders!$C$2:$C$8001,MATCH(B10576,Orders!$A$2:$A$8001,0)),7)</f>
        <v>2025-03</v>
      </c>
    </row>
    <row r="10577" customFormat="false" ht="15" hidden="false" customHeight="true" outlineLevel="0" collapsed="false">
      <c r="A10577" s="1" t="s">
        <v>21047</v>
      </c>
      <c r="B10577" s="1" t="s">
        <v>7593</v>
      </c>
      <c r="C10577" s="1" t="s">
        <v>1930</v>
      </c>
      <c r="D10577" s="1" t="n">
        <v>2</v>
      </c>
      <c r="E10577" s="16" t="n">
        <v>2398.35</v>
      </c>
      <c r="F10577" s="17" t="n">
        <v>0</v>
      </c>
      <c r="G10577" s="16" t="n">
        <v>4796.7</v>
      </c>
      <c r="I10577" s="1" t="str">
        <f aca="false">INDEX(Products!$C$2:$C$51,MATCH(C10577,Products!$A$2:$A$51,0))</f>
        <v>Electronics</v>
      </c>
      <c r="J10577" s="1" t="str">
        <f aca="false">INDEX(Orders!$E$2:$E$8001,MATCH(B10577,Orders!$A$2:$A$8001,0))</f>
        <v>Delivered</v>
      </c>
      <c r="K10577" s="1" t="str">
        <f aca="false">LEFT(INDEX(Orders!$C$2:$C$8001,MATCH(B10577,Orders!$A$2:$A$8001,0)),7)</f>
        <v>2025-03</v>
      </c>
    </row>
    <row r="10578" customFormat="false" ht="15" hidden="false" customHeight="true" outlineLevel="0" collapsed="false">
      <c r="A10578" s="1" t="s">
        <v>21048</v>
      </c>
      <c r="B10578" s="1" t="s">
        <v>7593</v>
      </c>
      <c r="C10578" s="1" t="s">
        <v>1945</v>
      </c>
      <c r="D10578" s="1" t="n">
        <v>1</v>
      </c>
      <c r="E10578" s="16" t="n">
        <v>2390.13</v>
      </c>
      <c r="F10578" s="17" t="n">
        <v>0.05</v>
      </c>
      <c r="G10578" s="16" t="n">
        <v>2270.62</v>
      </c>
      <c r="I10578" s="1" t="str">
        <f aca="false">INDEX(Products!$C$2:$C$51,MATCH(C10578,Products!$A$2:$A$51,0))</f>
        <v>Fashion</v>
      </c>
      <c r="J10578" s="1" t="str">
        <f aca="false">INDEX(Orders!$E$2:$E$8001,MATCH(B10578,Orders!$A$2:$A$8001,0))</f>
        <v>Delivered</v>
      </c>
      <c r="K10578" s="1" t="str">
        <f aca="false">LEFT(INDEX(Orders!$C$2:$C$8001,MATCH(B10578,Orders!$A$2:$A$8001,0)),7)</f>
        <v>2025-03</v>
      </c>
    </row>
    <row r="10579" customFormat="false" ht="15" hidden="false" customHeight="true" outlineLevel="0" collapsed="false">
      <c r="A10579" s="1" t="s">
        <v>21049</v>
      </c>
      <c r="B10579" s="1" t="s">
        <v>7593</v>
      </c>
      <c r="C10579" s="1" t="s">
        <v>1988</v>
      </c>
      <c r="D10579" s="1" t="n">
        <v>1</v>
      </c>
      <c r="E10579" s="16" t="n">
        <v>681.07</v>
      </c>
      <c r="F10579" s="17" t="n">
        <v>0.05</v>
      </c>
      <c r="G10579" s="16" t="n">
        <v>647.02</v>
      </c>
      <c r="I10579" s="1" t="str">
        <f aca="false">INDEX(Products!$C$2:$C$51,MATCH(C10579,Products!$A$2:$A$51,0))</f>
        <v>Sports &amp; Fitness</v>
      </c>
      <c r="J10579" s="1" t="str">
        <f aca="false">INDEX(Orders!$E$2:$E$8001,MATCH(B10579,Orders!$A$2:$A$8001,0))</f>
        <v>Delivered</v>
      </c>
      <c r="K10579" s="1" t="str">
        <f aca="false">LEFT(INDEX(Orders!$C$2:$C$8001,MATCH(B10579,Orders!$A$2:$A$8001,0)),7)</f>
        <v>2025-03</v>
      </c>
    </row>
    <row r="10580" customFormat="false" ht="15" hidden="false" customHeight="true" outlineLevel="0" collapsed="false">
      <c r="A10580" s="1" t="s">
        <v>21050</v>
      </c>
      <c r="B10580" s="1" t="s">
        <v>7594</v>
      </c>
      <c r="C10580" s="1" t="s">
        <v>1976</v>
      </c>
      <c r="D10580" s="1" t="n">
        <v>2</v>
      </c>
      <c r="E10580" s="16" t="n">
        <v>1603.35</v>
      </c>
      <c r="F10580" s="17" t="n">
        <v>0</v>
      </c>
      <c r="G10580" s="16" t="n">
        <v>3206.7</v>
      </c>
      <c r="I10580" s="1" t="str">
        <f aca="false">INDEX(Products!$C$2:$C$51,MATCH(C10580,Products!$A$2:$A$51,0))</f>
        <v>Beauty &amp; Personal Care</v>
      </c>
      <c r="J10580" s="1" t="str">
        <f aca="false">INDEX(Orders!$E$2:$E$8001,MATCH(B10580,Orders!$A$2:$A$8001,0))</f>
        <v>Delivered</v>
      </c>
      <c r="K10580" s="1" t="str">
        <f aca="false">LEFT(INDEX(Orders!$C$2:$C$8001,MATCH(B10580,Orders!$A$2:$A$8001,0)),7)</f>
        <v>2025-02</v>
      </c>
    </row>
    <row r="10581" customFormat="false" ht="15" hidden="false" customHeight="true" outlineLevel="0" collapsed="false">
      <c r="A10581" s="1" t="s">
        <v>21051</v>
      </c>
      <c r="B10581" s="1" t="s">
        <v>7595</v>
      </c>
      <c r="C10581" s="1" t="s">
        <v>1949</v>
      </c>
      <c r="D10581" s="1" t="n">
        <v>3</v>
      </c>
      <c r="E10581" s="16" t="n">
        <v>4185.64</v>
      </c>
      <c r="F10581" s="17" t="n">
        <v>0</v>
      </c>
      <c r="G10581" s="16" t="n">
        <v>12556.92</v>
      </c>
      <c r="I10581" s="1" t="str">
        <f aca="false">INDEX(Products!$C$2:$C$51,MATCH(C10581,Products!$A$2:$A$51,0))</f>
        <v>Fashion</v>
      </c>
      <c r="J10581" s="1" t="str">
        <f aca="false">INDEX(Orders!$E$2:$E$8001,MATCH(B10581,Orders!$A$2:$A$8001,0))</f>
        <v>Delivered</v>
      </c>
      <c r="K10581" s="1" t="str">
        <f aca="false">LEFT(INDEX(Orders!$C$2:$C$8001,MATCH(B10581,Orders!$A$2:$A$8001,0)),7)</f>
        <v>2024-12</v>
      </c>
    </row>
    <row r="10582" customFormat="false" ht="15" hidden="false" customHeight="true" outlineLevel="0" collapsed="false">
      <c r="A10582" s="1" t="s">
        <v>21052</v>
      </c>
      <c r="B10582" s="1" t="s">
        <v>7595</v>
      </c>
      <c r="C10582" s="1" t="s">
        <v>1930</v>
      </c>
      <c r="D10582" s="1" t="n">
        <v>3</v>
      </c>
      <c r="E10582" s="16" t="n">
        <v>2398.35</v>
      </c>
      <c r="F10582" s="17" t="n">
        <v>0</v>
      </c>
      <c r="G10582" s="16" t="n">
        <v>7195.05</v>
      </c>
      <c r="I10582" s="1" t="str">
        <f aca="false">INDEX(Products!$C$2:$C$51,MATCH(C10582,Products!$A$2:$A$51,0))</f>
        <v>Electronics</v>
      </c>
      <c r="J10582" s="1" t="str">
        <f aca="false">INDEX(Orders!$E$2:$E$8001,MATCH(B10582,Orders!$A$2:$A$8001,0))</f>
        <v>Delivered</v>
      </c>
      <c r="K10582" s="1" t="str">
        <f aca="false">LEFT(INDEX(Orders!$C$2:$C$8001,MATCH(B10582,Orders!$A$2:$A$8001,0)),7)</f>
        <v>2024-12</v>
      </c>
    </row>
    <row r="10583" customFormat="false" ht="15" hidden="false" customHeight="true" outlineLevel="0" collapsed="false">
      <c r="A10583" s="1" t="s">
        <v>21053</v>
      </c>
      <c r="B10583" s="1" t="s">
        <v>7595</v>
      </c>
      <c r="C10583" s="1" t="s">
        <v>1937</v>
      </c>
      <c r="D10583" s="1" t="n">
        <v>1</v>
      </c>
      <c r="E10583" s="16" t="n">
        <v>1364.75</v>
      </c>
      <c r="F10583" s="17" t="n">
        <v>0.05</v>
      </c>
      <c r="G10583" s="16" t="n">
        <v>1296.51</v>
      </c>
      <c r="I10583" s="1" t="str">
        <f aca="false">INDEX(Products!$C$2:$C$51,MATCH(C10583,Products!$A$2:$A$51,0))</f>
        <v>Fashion</v>
      </c>
      <c r="J10583" s="1" t="str">
        <f aca="false">INDEX(Orders!$E$2:$E$8001,MATCH(B10583,Orders!$A$2:$A$8001,0))</f>
        <v>Delivered</v>
      </c>
      <c r="K10583" s="1" t="str">
        <f aca="false">LEFT(INDEX(Orders!$C$2:$C$8001,MATCH(B10583,Orders!$A$2:$A$8001,0)),7)</f>
        <v>2024-12</v>
      </c>
    </row>
    <row r="10584" customFormat="false" ht="15" hidden="false" customHeight="true" outlineLevel="0" collapsed="false">
      <c r="A10584" s="1" t="s">
        <v>21054</v>
      </c>
      <c r="B10584" s="1" t="s">
        <v>7596</v>
      </c>
      <c r="C10584" s="1" t="s">
        <v>1937</v>
      </c>
      <c r="D10584" s="1" t="n">
        <v>2</v>
      </c>
      <c r="E10584" s="16" t="n">
        <v>1364.75</v>
      </c>
      <c r="F10584" s="17" t="n">
        <v>0</v>
      </c>
      <c r="G10584" s="16" t="n">
        <v>2729.5</v>
      </c>
      <c r="I10584" s="1" t="str">
        <f aca="false">INDEX(Products!$C$2:$C$51,MATCH(C10584,Products!$A$2:$A$51,0))</f>
        <v>Fashion</v>
      </c>
      <c r="J10584" s="1" t="str">
        <f aca="false">INDEX(Orders!$E$2:$E$8001,MATCH(B10584,Orders!$A$2:$A$8001,0))</f>
        <v>Delivered</v>
      </c>
      <c r="K10584" s="1" t="str">
        <f aca="false">LEFT(INDEX(Orders!$C$2:$C$8001,MATCH(B10584,Orders!$A$2:$A$8001,0)),7)</f>
        <v>2025-07</v>
      </c>
    </row>
    <row r="10585" customFormat="false" ht="15" hidden="false" customHeight="true" outlineLevel="0" collapsed="false">
      <c r="A10585" s="1" t="s">
        <v>21055</v>
      </c>
      <c r="B10585" s="1" t="s">
        <v>7596</v>
      </c>
      <c r="C10585" s="1" t="s">
        <v>1928</v>
      </c>
      <c r="D10585" s="1" t="n">
        <v>1</v>
      </c>
      <c r="E10585" s="16" t="n">
        <v>657.82</v>
      </c>
      <c r="F10585" s="17" t="n">
        <v>0.15</v>
      </c>
      <c r="G10585" s="16" t="n">
        <v>559.15</v>
      </c>
      <c r="I10585" s="1" t="str">
        <f aca="false">INDEX(Products!$C$2:$C$51,MATCH(C10585,Products!$A$2:$A$51,0))</f>
        <v>Electronics</v>
      </c>
      <c r="J10585" s="1" t="str">
        <f aca="false">INDEX(Orders!$E$2:$E$8001,MATCH(B10585,Orders!$A$2:$A$8001,0))</f>
        <v>Delivered</v>
      </c>
      <c r="K10585" s="1" t="str">
        <f aca="false">LEFT(INDEX(Orders!$C$2:$C$8001,MATCH(B10585,Orders!$A$2:$A$8001,0)),7)</f>
        <v>2025-07</v>
      </c>
    </row>
    <row r="10586" customFormat="false" ht="15" hidden="false" customHeight="true" outlineLevel="0" collapsed="false">
      <c r="A10586" s="1" t="s">
        <v>21056</v>
      </c>
      <c r="B10586" s="1" t="s">
        <v>7597</v>
      </c>
      <c r="C10586" s="1" t="s">
        <v>1997</v>
      </c>
      <c r="D10586" s="1" t="n">
        <v>1</v>
      </c>
      <c r="E10586" s="16" t="n">
        <v>311.15</v>
      </c>
      <c r="F10586" s="17" t="n">
        <v>0</v>
      </c>
      <c r="G10586" s="16" t="n">
        <v>311.15</v>
      </c>
      <c r="I10586" s="1" t="str">
        <f aca="false">INDEX(Products!$C$2:$C$51,MATCH(C10586,Products!$A$2:$A$51,0))</f>
        <v>Sports &amp; Fitness</v>
      </c>
      <c r="J10586" s="1" t="str">
        <f aca="false">INDEX(Orders!$E$2:$E$8001,MATCH(B10586,Orders!$A$2:$A$8001,0))</f>
        <v>Delivered</v>
      </c>
      <c r="K10586" s="1" t="str">
        <f aca="false">LEFT(INDEX(Orders!$C$2:$C$8001,MATCH(B10586,Orders!$A$2:$A$8001,0)),7)</f>
        <v>2024-08</v>
      </c>
    </row>
    <row r="10587" customFormat="false" ht="15" hidden="false" customHeight="true" outlineLevel="0" collapsed="false">
      <c r="A10587" s="1" t="s">
        <v>21057</v>
      </c>
      <c r="B10587" s="1" t="s">
        <v>7597</v>
      </c>
      <c r="C10587" s="1" t="s">
        <v>2006</v>
      </c>
      <c r="D10587" s="1" t="n">
        <v>1</v>
      </c>
      <c r="E10587" s="16" t="n">
        <v>482.17</v>
      </c>
      <c r="F10587" s="17" t="n">
        <v>0.1</v>
      </c>
      <c r="G10587" s="16" t="n">
        <v>433.95</v>
      </c>
      <c r="I10587" s="1" t="str">
        <f aca="false">INDEX(Products!$C$2:$C$51,MATCH(C10587,Products!$A$2:$A$51,0))</f>
        <v>Books &amp; Stationery</v>
      </c>
      <c r="J10587" s="1" t="str">
        <f aca="false">INDEX(Orders!$E$2:$E$8001,MATCH(B10587,Orders!$A$2:$A$8001,0))</f>
        <v>Delivered</v>
      </c>
      <c r="K10587" s="1" t="str">
        <f aca="false">LEFT(INDEX(Orders!$C$2:$C$8001,MATCH(B10587,Orders!$A$2:$A$8001,0)),7)</f>
        <v>2024-08</v>
      </c>
    </row>
    <row r="10588" customFormat="false" ht="15" hidden="false" customHeight="true" outlineLevel="0" collapsed="false">
      <c r="A10588" s="1" t="s">
        <v>21058</v>
      </c>
      <c r="B10588" s="1" t="s">
        <v>7597</v>
      </c>
      <c r="C10588" s="1" t="s">
        <v>1975</v>
      </c>
      <c r="D10588" s="1" t="n">
        <v>1</v>
      </c>
      <c r="E10588" s="16" t="n">
        <v>862.99</v>
      </c>
      <c r="F10588" s="17" t="n">
        <v>0.1</v>
      </c>
      <c r="G10588" s="16" t="n">
        <v>776.69</v>
      </c>
      <c r="I10588" s="1" t="str">
        <f aca="false">INDEX(Products!$C$2:$C$51,MATCH(C10588,Products!$A$2:$A$51,0))</f>
        <v>Beauty &amp; Personal Care</v>
      </c>
      <c r="J10588" s="1" t="str">
        <f aca="false">INDEX(Orders!$E$2:$E$8001,MATCH(B10588,Orders!$A$2:$A$8001,0))</f>
        <v>Delivered</v>
      </c>
      <c r="K10588" s="1" t="str">
        <f aca="false">LEFT(INDEX(Orders!$C$2:$C$8001,MATCH(B10588,Orders!$A$2:$A$8001,0)),7)</f>
        <v>2024-08</v>
      </c>
    </row>
    <row r="10589" customFormat="false" ht="15" hidden="false" customHeight="true" outlineLevel="0" collapsed="false">
      <c r="A10589" s="1" t="s">
        <v>21059</v>
      </c>
      <c r="B10589" s="1" t="s">
        <v>7598</v>
      </c>
      <c r="C10589" s="1" t="s">
        <v>1971</v>
      </c>
      <c r="D10589" s="1" t="n">
        <v>1</v>
      </c>
      <c r="E10589" s="16" t="n">
        <v>2073.63</v>
      </c>
      <c r="F10589" s="17" t="n">
        <v>0.2</v>
      </c>
      <c r="G10589" s="16" t="n">
        <v>1658.9</v>
      </c>
      <c r="I10589" s="1" t="str">
        <f aca="false">INDEX(Products!$C$2:$C$51,MATCH(C10589,Products!$A$2:$A$51,0))</f>
        <v>Home &amp; Kitchen</v>
      </c>
      <c r="J10589" s="1" t="str">
        <f aca="false">INDEX(Orders!$E$2:$E$8001,MATCH(B10589,Orders!$A$2:$A$8001,0))</f>
        <v>Returned</v>
      </c>
      <c r="K10589" s="1" t="str">
        <f aca="false">LEFT(INDEX(Orders!$C$2:$C$8001,MATCH(B10589,Orders!$A$2:$A$8001,0)),7)</f>
        <v>2024-04</v>
      </c>
    </row>
    <row r="10590" customFormat="false" ht="15" hidden="false" customHeight="true" outlineLevel="0" collapsed="false">
      <c r="A10590" s="1" t="s">
        <v>21060</v>
      </c>
      <c r="B10590" s="1" t="s">
        <v>7599</v>
      </c>
      <c r="C10590" s="1" t="s">
        <v>1953</v>
      </c>
      <c r="D10590" s="1" t="n">
        <v>3</v>
      </c>
      <c r="E10590" s="16" t="n">
        <v>4914.12</v>
      </c>
      <c r="F10590" s="17" t="n">
        <v>0</v>
      </c>
      <c r="G10590" s="16" t="n">
        <v>14742.36</v>
      </c>
      <c r="I10590" s="1" t="str">
        <f aca="false">INDEX(Products!$C$2:$C$51,MATCH(C10590,Products!$A$2:$A$51,0))</f>
        <v>Fashion</v>
      </c>
      <c r="J10590" s="1" t="str">
        <f aca="false">INDEX(Orders!$E$2:$E$8001,MATCH(B10590,Orders!$A$2:$A$8001,0))</f>
        <v>Delivered</v>
      </c>
      <c r="K10590" s="1" t="str">
        <f aca="false">LEFT(INDEX(Orders!$C$2:$C$8001,MATCH(B10590,Orders!$A$2:$A$8001,0)),7)</f>
        <v>2025-03</v>
      </c>
    </row>
    <row r="10591" customFormat="false" ht="15" hidden="false" customHeight="true" outlineLevel="0" collapsed="false">
      <c r="A10591" s="1" t="s">
        <v>21061</v>
      </c>
      <c r="B10591" s="1" t="s">
        <v>7600</v>
      </c>
      <c r="C10591" s="1" t="s">
        <v>1990</v>
      </c>
      <c r="D10591" s="1" t="n">
        <v>1</v>
      </c>
      <c r="E10591" s="16" t="n">
        <v>5311.32</v>
      </c>
      <c r="F10591" s="17" t="n">
        <v>0.05</v>
      </c>
      <c r="G10591" s="16" t="n">
        <v>5045.75</v>
      </c>
      <c r="I10591" s="1" t="str">
        <f aca="false">INDEX(Products!$C$2:$C$51,MATCH(C10591,Products!$A$2:$A$51,0))</f>
        <v>Sports &amp; Fitness</v>
      </c>
      <c r="J10591" s="1" t="str">
        <f aca="false">INDEX(Orders!$E$2:$E$8001,MATCH(B10591,Orders!$A$2:$A$8001,0))</f>
        <v>Delivered</v>
      </c>
      <c r="K10591" s="1" t="str">
        <f aca="false">LEFT(INDEX(Orders!$C$2:$C$8001,MATCH(B10591,Orders!$A$2:$A$8001,0)),7)</f>
        <v>2025-07</v>
      </c>
    </row>
    <row r="10592" customFormat="false" ht="15" hidden="false" customHeight="true" outlineLevel="0" collapsed="false">
      <c r="A10592" s="1" t="s">
        <v>21062</v>
      </c>
      <c r="B10592" s="1" t="s">
        <v>7600</v>
      </c>
      <c r="C10592" s="1" t="s">
        <v>1922</v>
      </c>
      <c r="D10592" s="1" t="n">
        <v>1</v>
      </c>
      <c r="E10592" s="16" t="n">
        <v>3142.61</v>
      </c>
      <c r="F10592" s="17" t="n">
        <v>0</v>
      </c>
      <c r="G10592" s="16" t="n">
        <v>3142.61</v>
      </c>
      <c r="I10592" s="1" t="str">
        <f aca="false">INDEX(Products!$C$2:$C$51,MATCH(C10592,Products!$A$2:$A$51,0))</f>
        <v>Electronics</v>
      </c>
      <c r="J10592" s="1" t="str">
        <f aca="false">INDEX(Orders!$E$2:$E$8001,MATCH(B10592,Orders!$A$2:$A$8001,0))</f>
        <v>Delivered</v>
      </c>
      <c r="K10592" s="1" t="str">
        <f aca="false">LEFT(INDEX(Orders!$C$2:$C$8001,MATCH(B10592,Orders!$A$2:$A$8001,0)),7)</f>
        <v>2025-07</v>
      </c>
    </row>
    <row r="10593" customFormat="false" ht="15" hidden="false" customHeight="true" outlineLevel="0" collapsed="false">
      <c r="A10593" s="1" t="s">
        <v>21063</v>
      </c>
      <c r="B10593" s="1" t="s">
        <v>7601</v>
      </c>
      <c r="C10593" s="1" t="s">
        <v>1930</v>
      </c>
      <c r="D10593" s="1" t="n">
        <v>2</v>
      </c>
      <c r="E10593" s="16" t="n">
        <v>2398.35</v>
      </c>
      <c r="F10593" s="17" t="n">
        <v>0.15</v>
      </c>
      <c r="G10593" s="16" t="n">
        <v>4077.2</v>
      </c>
      <c r="I10593" s="1" t="str">
        <f aca="false">INDEX(Products!$C$2:$C$51,MATCH(C10593,Products!$A$2:$A$51,0))</f>
        <v>Electronics</v>
      </c>
      <c r="J10593" s="1" t="str">
        <f aca="false">INDEX(Orders!$E$2:$E$8001,MATCH(B10593,Orders!$A$2:$A$8001,0))</f>
        <v>Delivered</v>
      </c>
      <c r="K10593" s="1" t="str">
        <f aca="false">LEFT(INDEX(Orders!$C$2:$C$8001,MATCH(B10593,Orders!$A$2:$A$8001,0)),7)</f>
        <v>2025-09</v>
      </c>
    </row>
    <row r="10594" customFormat="false" ht="15" hidden="false" customHeight="true" outlineLevel="0" collapsed="false">
      <c r="A10594" s="1" t="s">
        <v>21064</v>
      </c>
      <c r="B10594" s="1" t="s">
        <v>7602</v>
      </c>
      <c r="C10594" s="1" t="s">
        <v>1976</v>
      </c>
      <c r="D10594" s="1" t="n">
        <v>1</v>
      </c>
      <c r="E10594" s="16" t="n">
        <v>1603.35</v>
      </c>
      <c r="F10594" s="17" t="n">
        <v>0.05</v>
      </c>
      <c r="G10594" s="16" t="n">
        <v>1523.18</v>
      </c>
      <c r="I10594" s="1" t="str">
        <f aca="false">INDEX(Products!$C$2:$C$51,MATCH(C10594,Products!$A$2:$A$51,0))</f>
        <v>Beauty &amp; Personal Care</v>
      </c>
      <c r="J10594" s="1" t="str">
        <f aca="false">INDEX(Orders!$E$2:$E$8001,MATCH(B10594,Orders!$A$2:$A$8001,0))</f>
        <v>Delivered</v>
      </c>
      <c r="K10594" s="1" t="str">
        <f aca="false">LEFT(INDEX(Orders!$C$2:$C$8001,MATCH(B10594,Orders!$A$2:$A$8001,0)),7)</f>
        <v>2025-10</v>
      </c>
    </row>
    <row r="10595" customFormat="false" ht="15" hidden="false" customHeight="true" outlineLevel="0" collapsed="false">
      <c r="A10595" s="1" t="s">
        <v>21065</v>
      </c>
      <c r="B10595" s="1" t="s">
        <v>7602</v>
      </c>
      <c r="C10595" s="1" t="s">
        <v>1980</v>
      </c>
      <c r="D10595" s="1" t="n">
        <v>1</v>
      </c>
      <c r="E10595" s="16" t="n">
        <v>2299.69</v>
      </c>
      <c r="F10595" s="17" t="n">
        <v>0.1</v>
      </c>
      <c r="G10595" s="16" t="n">
        <v>2069.72</v>
      </c>
      <c r="I10595" s="1" t="str">
        <f aca="false">INDEX(Products!$C$2:$C$51,MATCH(C10595,Products!$A$2:$A$51,0))</f>
        <v>Beauty &amp; Personal Care</v>
      </c>
      <c r="J10595" s="1" t="str">
        <f aca="false">INDEX(Orders!$E$2:$E$8001,MATCH(B10595,Orders!$A$2:$A$8001,0))</f>
        <v>Delivered</v>
      </c>
      <c r="K10595" s="1" t="str">
        <f aca="false">LEFT(INDEX(Orders!$C$2:$C$8001,MATCH(B10595,Orders!$A$2:$A$8001,0)),7)</f>
        <v>2025-10</v>
      </c>
    </row>
    <row r="10596" customFormat="false" ht="15" hidden="false" customHeight="true" outlineLevel="0" collapsed="false">
      <c r="A10596" s="1" t="s">
        <v>21066</v>
      </c>
      <c r="B10596" s="1" t="s">
        <v>7603</v>
      </c>
      <c r="C10596" s="1" t="s">
        <v>2007</v>
      </c>
      <c r="D10596" s="1" t="n">
        <v>1</v>
      </c>
      <c r="E10596" s="16" t="n">
        <v>750.27</v>
      </c>
      <c r="F10596" s="17" t="n">
        <v>0</v>
      </c>
      <c r="G10596" s="16" t="n">
        <v>750.27</v>
      </c>
      <c r="I10596" s="1" t="str">
        <f aca="false">INDEX(Products!$C$2:$C$51,MATCH(C10596,Products!$A$2:$A$51,0))</f>
        <v>Books &amp; Stationery</v>
      </c>
      <c r="J10596" s="1" t="str">
        <f aca="false">INDEX(Orders!$E$2:$E$8001,MATCH(B10596,Orders!$A$2:$A$8001,0))</f>
        <v>Delivered</v>
      </c>
      <c r="K10596" s="1" t="str">
        <f aca="false">LEFT(INDEX(Orders!$C$2:$C$8001,MATCH(B10596,Orders!$A$2:$A$8001,0)),7)</f>
        <v>2025-08</v>
      </c>
    </row>
    <row r="10597" customFormat="false" ht="15" hidden="false" customHeight="true" outlineLevel="0" collapsed="false">
      <c r="A10597" s="1" t="s">
        <v>21067</v>
      </c>
      <c r="B10597" s="1" t="s">
        <v>7604</v>
      </c>
      <c r="C10597" s="1" t="s">
        <v>1940</v>
      </c>
      <c r="D10597" s="1" t="n">
        <v>1</v>
      </c>
      <c r="E10597" s="16" t="n">
        <v>2374.52</v>
      </c>
      <c r="F10597" s="17" t="n">
        <v>0</v>
      </c>
      <c r="G10597" s="16" t="n">
        <v>2374.52</v>
      </c>
      <c r="I10597" s="1" t="str">
        <f aca="false">INDEX(Products!$C$2:$C$51,MATCH(C10597,Products!$A$2:$A$51,0))</f>
        <v>Fashion</v>
      </c>
      <c r="J10597" s="1" t="str">
        <f aca="false">INDEX(Orders!$E$2:$E$8001,MATCH(B10597,Orders!$A$2:$A$8001,0))</f>
        <v>Delivered</v>
      </c>
      <c r="K10597" s="1" t="str">
        <f aca="false">LEFT(INDEX(Orders!$C$2:$C$8001,MATCH(B10597,Orders!$A$2:$A$8001,0)),7)</f>
        <v>2025-10</v>
      </c>
    </row>
    <row r="10598" customFormat="false" ht="15" hidden="false" customHeight="true" outlineLevel="0" collapsed="false">
      <c r="A10598" s="1" t="s">
        <v>21068</v>
      </c>
      <c r="B10598" s="1" t="s">
        <v>7605</v>
      </c>
      <c r="C10598" s="1" t="s">
        <v>2002</v>
      </c>
      <c r="D10598" s="1" t="n">
        <v>2</v>
      </c>
      <c r="E10598" s="16" t="n">
        <v>392.75</v>
      </c>
      <c r="F10598" s="17" t="n">
        <v>0.15</v>
      </c>
      <c r="G10598" s="16" t="n">
        <v>667.68</v>
      </c>
      <c r="I10598" s="1" t="str">
        <f aca="false">INDEX(Products!$C$2:$C$51,MATCH(C10598,Products!$A$2:$A$51,0))</f>
        <v>Books &amp; Stationery</v>
      </c>
      <c r="J10598" s="1" t="str">
        <f aca="false">INDEX(Orders!$E$2:$E$8001,MATCH(B10598,Orders!$A$2:$A$8001,0))</f>
        <v>Delivered</v>
      </c>
      <c r="K10598" s="1" t="str">
        <f aca="false">LEFT(INDEX(Orders!$C$2:$C$8001,MATCH(B10598,Orders!$A$2:$A$8001,0)),7)</f>
        <v>2025-01</v>
      </c>
    </row>
    <row r="10599" customFormat="false" ht="15" hidden="false" customHeight="true" outlineLevel="0" collapsed="false">
      <c r="A10599" s="1" t="s">
        <v>21069</v>
      </c>
      <c r="B10599" s="1" t="s">
        <v>7606</v>
      </c>
      <c r="C10599" s="1" t="s">
        <v>2000</v>
      </c>
      <c r="D10599" s="1" t="n">
        <v>2</v>
      </c>
      <c r="E10599" s="16" t="n">
        <v>425.08</v>
      </c>
      <c r="F10599" s="17" t="n">
        <v>0</v>
      </c>
      <c r="G10599" s="16" t="n">
        <v>850.16</v>
      </c>
      <c r="I10599" s="1" t="str">
        <f aca="false">INDEX(Products!$C$2:$C$51,MATCH(C10599,Products!$A$2:$A$51,0))</f>
        <v>Books &amp; Stationery</v>
      </c>
      <c r="J10599" s="1" t="str">
        <f aca="false">INDEX(Orders!$E$2:$E$8001,MATCH(B10599,Orders!$A$2:$A$8001,0))</f>
        <v>Delivered</v>
      </c>
      <c r="K10599" s="1" t="str">
        <f aca="false">LEFT(INDEX(Orders!$C$2:$C$8001,MATCH(B10599,Orders!$A$2:$A$8001,0)),7)</f>
        <v>2024-11</v>
      </c>
    </row>
    <row r="10600" customFormat="false" ht="15" hidden="false" customHeight="true" outlineLevel="0" collapsed="false">
      <c r="A10600" s="1" t="s">
        <v>21070</v>
      </c>
      <c r="B10600" s="1" t="s">
        <v>7606</v>
      </c>
      <c r="C10600" s="1" t="s">
        <v>1937</v>
      </c>
      <c r="D10600" s="1" t="n">
        <v>3</v>
      </c>
      <c r="E10600" s="16" t="n">
        <v>1364.75</v>
      </c>
      <c r="F10600" s="17" t="n">
        <v>0</v>
      </c>
      <c r="G10600" s="16" t="n">
        <v>4094.25</v>
      </c>
      <c r="I10600" s="1" t="str">
        <f aca="false">INDEX(Products!$C$2:$C$51,MATCH(C10600,Products!$A$2:$A$51,0))</f>
        <v>Fashion</v>
      </c>
      <c r="J10600" s="1" t="str">
        <f aca="false">INDEX(Orders!$E$2:$E$8001,MATCH(B10600,Orders!$A$2:$A$8001,0))</f>
        <v>Delivered</v>
      </c>
      <c r="K10600" s="1" t="str">
        <f aca="false">LEFT(INDEX(Orders!$C$2:$C$8001,MATCH(B10600,Orders!$A$2:$A$8001,0)),7)</f>
        <v>2024-11</v>
      </c>
    </row>
    <row r="10601" customFormat="false" ht="15" hidden="false" customHeight="true" outlineLevel="0" collapsed="false">
      <c r="A10601" s="1" t="s">
        <v>21071</v>
      </c>
      <c r="B10601" s="1" t="s">
        <v>7607</v>
      </c>
      <c r="C10601" s="1" t="s">
        <v>1941</v>
      </c>
      <c r="D10601" s="1" t="n">
        <v>1</v>
      </c>
      <c r="E10601" s="16" t="n">
        <v>2757.65</v>
      </c>
      <c r="F10601" s="17" t="n">
        <v>0</v>
      </c>
      <c r="G10601" s="16" t="n">
        <v>2757.65</v>
      </c>
      <c r="I10601" s="1" t="str">
        <f aca="false">INDEX(Products!$C$2:$C$51,MATCH(C10601,Products!$A$2:$A$51,0))</f>
        <v>Fashion</v>
      </c>
      <c r="J10601" s="1" t="str">
        <f aca="false">INDEX(Orders!$E$2:$E$8001,MATCH(B10601,Orders!$A$2:$A$8001,0))</f>
        <v>Delivered</v>
      </c>
      <c r="K10601" s="1" t="str">
        <f aca="false">LEFT(INDEX(Orders!$C$2:$C$8001,MATCH(B10601,Orders!$A$2:$A$8001,0)),7)</f>
        <v>2025-03</v>
      </c>
    </row>
    <row r="10602" customFormat="false" ht="15" hidden="false" customHeight="true" outlineLevel="0" collapsed="false">
      <c r="A10602" s="1" t="s">
        <v>21072</v>
      </c>
      <c r="B10602" s="1" t="s">
        <v>7607</v>
      </c>
      <c r="C10602" s="1" t="s">
        <v>1975</v>
      </c>
      <c r="D10602" s="1" t="n">
        <v>1</v>
      </c>
      <c r="E10602" s="16" t="n">
        <v>862.99</v>
      </c>
      <c r="F10602" s="17" t="n">
        <v>0.05</v>
      </c>
      <c r="G10602" s="16" t="n">
        <v>819.84</v>
      </c>
      <c r="I10602" s="1" t="str">
        <f aca="false">INDEX(Products!$C$2:$C$51,MATCH(C10602,Products!$A$2:$A$51,0))</f>
        <v>Beauty &amp; Personal Care</v>
      </c>
      <c r="J10602" s="1" t="str">
        <f aca="false">INDEX(Orders!$E$2:$E$8001,MATCH(B10602,Orders!$A$2:$A$8001,0))</f>
        <v>Delivered</v>
      </c>
      <c r="K10602" s="1" t="str">
        <f aca="false">LEFT(INDEX(Orders!$C$2:$C$8001,MATCH(B10602,Orders!$A$2:$A$8001,0)),7)</f>
        <v>2025-03</v>
      </c>
    </row>
    <row r="10603" customFormat="false" ht="15" hidden="false" customHeight="true" outlineLevel="0" collapsed="false">
      <c r="A10603" s="1" t="s">
        <v>21073</v>
      </c>
      <c r="B10603" s="1" t="s">
        <v>7607</v>
      </c>
      <c r="C10603" s="1" t="s">
        <v>1930</v>
      </c>
      <c r="D10603" s="1" t="n">
        <v>1</v>
      </c>
      <c r="E10603" s="16" t="n">
        <v>2398.35</v>
      </c>
      <c r="F10603" s="17" t="n">
        <v>0</v>
      </c>
      <c r="G10603" s="16" t="n">
        <v>2398.35</v>
      </c>
      <c r="I10603" s="1" t="str">
        <f aca="false">INDEX(Products!$C$2:$C$51,MATCH(C10603,Products!$A$2:$A$51,0))</f>
        <v>Electronics</v>
      </c>
      <c r="J10603" s="1" t="str">
        <f aca="false">INDEX(Orders!$E$2:$E$8001,MATCH(B10603,Orders!$A$2:$A$8001,0))</f>
        <v>Delivered</v>
      </c>
      <c r="K10603" s="1" t="str">
        <f aca="false">LEFT(INDEX(Orders!$C$2:$C$8001,MATCH(B10603,Orders!$A$2:$A$8001,0)),7)</f>
        <v>2025-03</v>
      </c>
    </row>
    <row r="10604" customFormat="false" ht="15" hidden="false" customHeight="true" outlineLevel="0" collapsed="false">
      <c r="A10604" s="1" t="s">
        <v>21074</v>
      </c>
      <c r="B10604" s="1" t="s">
        <v>7608</v>
      </c>
      <c r="C10604" s="1" t="s">
        <v>1940</v>
      </c>
      <c r="D10604" s="1" t="n">
        <v>2</v>
      </c>
      <c r="E10604" s="16" t="n">
        <v>2374.52</v>
      </c>
      <c r="F10604" s="17" t="n">
        <v>0.05</v>
      </c>
      <c r="G10604" s="16" t="n">
        <v>4511.59</v>
      </c>
      <c r="I10604" s="1" t="str">
        <f aca="false">INDEX(Products!$C$2:$C$51,MATCH(C10604,Products!$A$2:$A$51,0))</f>
        <v>Fashion</v>
      </c>
      <c r="J10604" s="1" t="str">
        <f aca="false">INDEX(Orders!$E$2:$E$8001,MATCH(B10604,Orders!$A$2:$A$8001,0))</f>
        <v>Delivered</v>
      </c>
      <c r="K10604" s="1" t="str">
        <f aca="false">LEFT(INDEX(Orders!$C$2:$C$8001,MATCH(B10604,Orders!$A$2:$A$8001,0)),7)</f>
        <v>2025-04</v>
      </c>
    </row>
    <row r="10605" customFormat="false" ht="15" hidden="false" customHeight="true" outlineLevel="0" collapsed="false">
      <c r="A10605" s="1" t="s">
        <v>21075</v>
      </c>
      <c r="B10605" s="1" t="s">
        <v>7608</v>
      </c>
      <c r="C10605" s="1" t="s">
        <v>1930</v>
      </c>
      <c r="D10605" s="1" t="n">
        <v>1</v>
      </c>
      <c r="E10605" s="16" t="n">
        <v>2398.35</v>
      </c>
      <c r="F10605" s="17" t="n">
        <v>0.1</v>
      </c>
      <c r="G10605" s="16" t="n">
        <v>2158.52</v>
      </c>
      <c r="I10605" s="1" t="str">
        <f aca="false">INDEX(Products!$C$2:$C$51,MATCH(C10605,Products!$A$2:$A$51,0))</f>
        <v>Electronics</v>
      </c>
      <c r="J10605" s="1" t="str">
        <f aca="false">INDEX(Orders!$E$2:$E$8001,MATCH(B10605,Orders!$A$2:$A$8001,0))</f>
        <v>Delivered</v>
      </c>
      <c r="K10605" s="1" t="str">
        <f aca="false">LEFT(INDEX(Orders!$C$2:$C$8001,MATCH(B10605,Orders!$A$2:$A$8001,0)),7)</f>
        <v>2025-04</v>
      </c>
    </row>
    <row r="10606" customFormat="false" ht="15" hidden="false" customHeight="true" outlineLevel="0" collapsed="false">
      <c r="A10606" s="1" t="s">
        <v>21076</v>
      </c>
      <c r="B10606" s="1" t="s">
        <v>7609</v>
      </c>
      <c r="C10606" s="1" t="s">
        <v>1949</v>
      </c>
      <c r="D10606" s="1" t="n">
        <v>2</v>
      </c>
      <c r="E10606" s="16" t="n">
        <v>4185.64</v>
      </c>
      <c r="F10606" s="17" t="n">
        <v>0.15</v>
      </c>
      <c r="G10606" s="16" t="n">
        <v>7115.59</v>
      </c>
      <c r="I10606" s="1" t="str">
        <f aca="false">INDEX(Products!$C$2:$C$51,MATCH(C10606,Products!$A$2:$A$51,0))</f>
        <v>Fashion</v>
      </c>
      <c r="J10606" s="1" t="str">
        <f aca="false">INDEX(Orders!$E$2:$E$8001,MATCH(B10606,Orders!$A$2:$A$8001,0))</f>
        <v>Delivered</v>
      </c>
      <c r="K10606" s="1" t="str">
        <f aca="false">LEFT(INDEX(Orders!$C$2:$C$8001,MATCH(B10606,Orders!$A$2:$A$8001,0)),7)</f>
        <v>2025-07</v>
      </c>
    </row>
    <row r="10607" customFormat="false" ht="15" hidden="false" customHeight="true" outlineLevel="0" collapsed="false">
      <c r="A10607" s="1" t="s">
        <v>21077</v>
      </c>
      <c r="B10607" s="1" t="s">
        <v>7609</v>
      </c>
      <c r="C10607" s="1" t="s">
        <v>1924</v>
      </c>
      <c r="D10607" s="1" t="n">
        <v>1</v>
      </c>
      <c r="E10607" s="16" t="n">
        <v>1971</v>
      </c>
      <c r="F10607" s="17" t="n">
        <v>0.1</v>
      </c>
      <c r="G10607" s="16" t="n">
        <v>1773.9</v>
      </c>
      <c r="I10607" s="1" t="str">
        <f aca="false">INDEX(Products!$C$2:$C$51,MATCH(C10607,Products!$A$2:$A$51,0))</f>
        <v>Electronics</v>
      </c>
      <c r="J10607" s="1" t="str">
        <f aca="false">INDEX(Orders!$E$2:$E$8001,MATCH(B10607,Orders!$A$2:$A$8001,0))</f>
        <v>Delivered</v>
      </c>
      <c r="K10607" s="1" t="str">
        <f aca="false">LEFT(INDEX(Orders!$C$2:$C$8001,MATCH(B10607,Orders!$A$2:$A$8001,0)),7)</f>
        <v>2025-07</v>
      </c>
    </row>
    <row r="10608" customFormat="false" ht="15" hidden="false" customHeight="true" outlineLevel="0" collapsed="false">
      <c r="A10608" s="1" t="s">
        <v>21078</v>
      </c>
      <c r="B10608" s="1" t="s">
        <v>7610</v>
      </c>
      <c r="C10608" s="1" t="s">
        <v>1918</v>
      </c>
      <c r="D10608" s="1" t="n">
        <v>1</v>
      </c>
      <c r="E10608" s="16" t="n">
        <v>2978.99</v>
      </c>
      <c r="F10608" s="17" t="n">
        <v>0.2</v>
      </c>
      <c r="G10608" s="16" t="n">
        <v>2383.19</v>
      </c>
      <c r="I10608" s="1" t="str">
        <f aca="false">INDEX(Products!$C$2:$C$51,MATCH(C10608,Products!$A$2:$A$51,0))</f>
        <v>Electronics</v>
      </c>
      <c r="J10608" s="1" t="str">
        <f aca="false">INDEX(Orders!$E$2:$E$8001,MATCH(B10608,Orders!$A$2:$A$8001,0))</f>
        <v>Delivered</v>
      </c>
      <c r="K10608" s="1" t="str">
        <f aca="false">LEFT(INDEX(Orders!$C$2:$C$8001,MATCH(B10608,Orders!$A$2:$A$8001,0)),7)</f>
        <v>2024-11</v>
      </c>
    </row>
    <row r="10609" customFormat="false" ht="15" hidden="false" customHeight="true" outlineLevel="0" collapsed="false">
      <c r="A10609" s="1" t="s">
        <v>21079</v>
      </c>
      <c r="B10609" s="1" t="s">
        <v>7610</v>
      </c>
      <c r="C10609" s="1" t="s">
        <v>2007</v>
      </c>
      <c r="D10609" s="1" t="n">
        <v>2</v>
      </c>
      <c r="E10609" s="16" t="n">
        <v>750.27</v>
      </c>
      <c r="F10609" s="17" t="n">
        <v>0</v>
      </c>
      <c r="G10609" s="16" t="n">
        <v>1500.54</v>
      </c>
      <c r="I10609" s="1" t="str">
        <f aca="false">INDEX(Products!$C$2:$C$51,MATCH(C10609,Products!$A$2:$A$51,0))</f>
        <v>Books &amp; Stationery</v>
      </c>
      <c r="J10609" s="1" t="str">
        <f aca="false">INDEX(Orders!$E$2:$E$8001,MATCH(B10609,Orders!$A$2:$A$8001,0))</f>
        <v>Delivered</v>
      </c>
      <c r="K10609" s="1" t="str">
        <f aca="false">LEFT(INDEX(Orders!$C$2:$C$8001,MATCH(B10609,Orders!$A$2:$A$8001,0)),7)</f>
        <v>2024-11</v>
      </c>
    </row>
    <row r="10610" customFormat="false" ht="15" hidden="false" customHeight="true" outlineLevel="0" collapsed="false">
      <c r="A10610" s="1" t="s">
        <v>21080</v>
      </c>
      <c r="B10610" s="1" t="s">
        <v>7611</v>
      </c>
      <c r="C10610" s="1" t="s">
        <v>1926</v>
      </c>
      <c r="D10610" s="1" t="n">
        <v>2</v>
      </c>
      <c r="E10610" s="16" t="n">
        <v>1478.08</v>
      </c>
      <c r="F10610" s="17" t="n">
        <v>0.1</v>
      </c>
      <c r="G10610" s="16" t="n">
        <v>2660.54</v>
      </c>
      <c r="I10610" s="1" t="str">
        <f aca="false">INDEX(Products!$C$2:$C$51,MATCH(C10610,Products!$A$2:$A$51,0))</f>
        <v>Electronics</v>
      </c>
      <c r="J10610" s="1" t="str">
        <f aca="false">INDEX(Orders!$E$2:$E$8001,MATCH(B10610,Orders!$A$2:$A$8001,0))</f>
        <v>Cancelled</v>
      </c>
      <c r="K10610" s="1" t="str">
        <f aca="false">LEFT(INDEX(Orders!$C$2:$C$8001,MATCH(B10610,Orders!$A$2:$A$8001,0)),7)</f>
        <v>2025-09</v>
      </c>
    </row>
    <row r="10611" customFormat="false" ht="15" hidden="false" customHeight="true" outlineLevel="0" collapsed="false">
      <c r="A10611" s="1" t="s">
        <v>21081</v>
      </c>
      <c r="B10611" s="1" t="s">
        <v>7611</v>
      </c>
      <c r="C10611" s="1" t="s">
        <v>1953</v>
      </c>
      <c r="D10611" s="1" t="n">
        <v>1</v>
      </c>
      <c r="E10611" s="16" t="n">
        <v>4914.12</v>
      </c>
      <c r="F10611" s="17" t="n">
        <v>0</v>
      </c>
      <c r="G10611" s="16" t="n">
        <v>4914.12</v>
      </c>
      <c r="I10611" s="1" t="str">
        <f aca="false">INDEX(Products!$C$2:$C$51,MATCH(C10611,Products!$A$2:$A$51,0))</f>
        <v>Fashion</v>
      </c>
      <c r="J10611" s="1" t="str">
        <f aca="false">INDEX(Orders!$E$2:$E$8001,MATCH(B10611,Orders!$A$2:$A$8001,0))</f>
        <v>Cancelled</v>
      </c>
      <c r="K10611" s="1" t="str">
        <f aca="false">LEFT(INDEX(Orders!$C$2:$C$8001,MATCH(B10611,Orders!$A$2:$A$8001,0)),7)</f>
        <v>2025-09</v>
      </c>
    </row>
    <row r="10612" customFormat="false" ht="15" hidden="false" customHeight="true" outlineLevel="0" collapsed="false">
      <c r="A10612" s="1" t="s">
        <v>21082</v>
      </c>
      <c r="B10612" s="1" t="s">
        <v>7612</v>
      </c>
      <c r="C10612" s="1" t="s">
        <v>1995</v>
      </c>
      <c r="D10612" s="1" t="n">
        <v>1</v>
      </c>
      <c r="E10612" s="16" t="n">
        <v>2914.27</v>
      </c>
      <c r="F10612" s="17" t="n">
        <v>0.2</v>
      </c>
      <c r="G10612" s="16" t="n">
        <v>2331.42</v>
      </c>
      <c r="I10612" s="1" t="str">
        <f aca="false">INDEX(Products!$C$2:$C$51,MATCH(C10612,Products!$A$2:$A$51,0))</f>
        <v>Sports &amp; Fitness</v>
      </c>
      <c r="J10612" s="1" t="str">
        <f aca="false">INDEX(Orders!$E$2:$E$8001,MATCH(B10612,Orders!$A$2:$A$8001,0))</f>
        <v>Delivered</v>
      </c>
      <c r="K10612" s="1" t="str">
        <f aca="false">LEFT(INDEX(Orders!$C$2:$C$8001,MATCH(B10612,Orders!$A$2:$A$8001,0)),7)</f>
        <v>2024-04</v>
      </c>
    </row>
    <row r="10613" customFormat="false" ht="15" hidden="false" customHeight="true" outlineLevel="0" collapsed="false">
      <c r="A10613" s="1" t="s">
        <v>21083</v>
      </c>
      <c r="B10613" s="1" t="s">
        <v>7612</v>
      </c>
      <c r="C10613" s="1" t="s">
        <v>2006</v>
      </c>
      <c r="D10613" s="1" t="n">
        <v>2</v>
      </c>
      <c r="E10613" s="16" t="n">
        <v>482.17</v>
      </c>
      <c r="F10613" s="17" t="n">
        <v>0.05</v>
      </c>
      <c r="G10613" s="16" t="n">
        <v>916.12</v>
      </c>
      <c r="I10613" s="1" t="str">
        <f aca="false">INDEX(Products!$C$2:$C$51,MATCH(C10613,Products!$A$2:$A$51,0))</f>
        <v>Books &amp; Stationery</v>
      </c>
      <c r="J10613" s="1" t="str">
        <f aca="false">INDEX(Orders!$E$2:$E$8001,MATCH(B10613,Orders!$A$2:$A$8001,0))</f>
        <v>Delivered</v>
      </c>
      <c r="K10613" s="1" t="str">
        <f aca="false">LEFT(INDEX(Orders!$C$2:$C$8001,MATCH(B10613,Orders!$A$2:$A$8001,0)),7)</f>
        <v>2024-04</v>
      </c>
    </row>
    <row r="10614" customFormat="false" ht="15" hidden="false" customHeight="true" outlineLevel="0" collapsed="false">
      <c r="A10614" s="1" t="s">
        <v>21084</v>
      </c>
      <c r="B10614" s="1" t="s">
        <v>7613</v>
      </c>
      <c r="C10614" s="1" t="s">
        <v>2007</v>
      </c>
      <c r="D10614" s="1" t="n">
        <v>1</v>
      </c>
      <c r="E10614" s="16" t="n">
        <v>750.27</v>
      </c>
      <c r="F10614" s="17" t="n">
        <v>0.1</v>
      </c>
      <c r="G10614" s="16" t="n">
        <v>675.24</v>
      </c>
      <c r="I10614" s="1" t="str">
        <f aca="false">INDEX(Products!$C$2:$C$51,MATCH(C10614,Products!$A$2:$A$51,0))</f>
        <v>Books &amp; Stationery</v>
      </c>
      <c r="J10614" s="1" t="str">
        <f aca="false">INDEX(Orders!$E$2:$E$8001,MATCH(B10614,Orders!$A$2:$A$8001,0))</f>
        <v>Delivered</v>
      </c>
      <c r="K10614" s="1" t="str">
        <f aca="false">LEFT(INDEX(Orders!$C$2:$C$8001,MATCH(B10614,Orders!$A$2:$A$8001,0)),7)</f>
        <v>2024-07</v>
      </c>
    </row>
    <row r="10615" customFormat="false" ht="15" hidden="false" customHeight="true" outlineLevel="0" collapsed="false">
      <c r="A10615" s="1" t="s">
        <v>21085</v>
      </c>
      <c r="B10615" s="1" t="s">
        <v>7614</v>
      </c>
      <c r="C10615" s="1" t="s">
        <v>1975</v>
      </c>
      <c r="D10615" s="1" t="n">
        <v>1</v>
      </c>
      <c r="E10615" s="16" t="n">
        <v>862.99</v>
      </c>
      <c r="F10615" s="17" t="n">
        <v>0</v>
      </c>
      <c r="G10615" s="16" t="n">
        <v>862.99</v>
      </c>
      <c r="I10615" s="1" t="str">
        <f aca="false">INDEX(Products!$C$2:$C$51,MATCH(C10615,Products!$A$2:$A$51,0))</f>
        <v>Beauty &amp; Personal Care</v>
      </c>
      <c r="J10615" s="1" t="str">
        <f aca="false">INDEX(Orders!$E$2:$E$8001,MATCH(B10615,Orders!$A$2:$A$8001,0))</f>
        <v>Delivered</v>
      </c>
      <c r="K10615" s="1" t="str">
        <f aca="false">LEFT(INDEX(Orders!$C$2:$C$8001,MATCH(B10615,Orders!$A$2:$A$8001,0)),7)</f>
        <v>2025-12</v>
      </c>
    </row>
    <row r="10616" customFormat="false" ht="15" hidden="false" customHeight="true" outlineLevel="0" collapsed="false">
      <c r="A10616" s="1" t="s">
        <v>21086</v>
      </c>
      <c r="B10616" s="1" t="s">
        <v>7614</v>
      </c>
      <c r="C10616" s="1" t="s">
        <v>1971</v>
      </c>
      <c r="D10616" s="1" t="n">
        <v>2</v>
      </c>
      <c r="E10616" s="16" t="n">
        <v>2073.63</v>
      </c>
      <c r="F10616" s="17" t="n">
        <v>0</v>
      </c>
      <c r="G10616" s="16" t="n">
        <v>4147.26</v>
      </c>
      <c r="I10616" s="1" t="str">
        <f aca="false">INDEX(Products!$C$2:$C$51,MATCH(C10616,Products!$A$2:$A$51,0))</f>
        <v>Home &amp; Kitchen</v>
      </c>
      <c r="J10616" s="1" t="str">
        <f aca="false">INDEX(Orders!$E$2:$E$8001,MATCH(B10616,Orders!$A$2:$A$8001,0))</f>
        <v>Delivered</v>
      </c>
      <c r="K10616" s="1" t="str">
        <f aca="false">LEFT(INDEX(Orders!$C$2:$C$8001,MATCH(B10616,Orders!$A$2:$A$8001,0)),7)</f>
        <v>2025-12</v>
      </c>
    </row>
    <row r="10617" customFormat="false" ht="15" hidden="false" customHeight="true" outlineLevel="0" collapsed="false">
      <c r="A10617" s="1" t="s">
        <v>21087</v>
      </c>
      <c r="B10617" s="1" t="s">
        <v>7614</v>
      </c>
      <c r="C10617" s="1" t="s">
        <v>1977</v>
      </c>
      <c r="D10617" s="1" t="n">
        <v>2</v>
      </c>
      <c r="E10617" s="16" t="n">
        <v>2386.05</v>
      </c>
      <c r="F10617" s="17" t="n">
        <v>0</v>
      </c>
      <c r="G10617" s="16" t="n">
        <v>4772.1</v>
      </c>
      <c r="I10617" s="1" t="str">
        <f aca="false">INDEX(Products!$C$2:$C$51,MATCH(C10617,Products!$A$2:$A$51,0))</f>
        <v>Beauty &amp; Personal Care</v>
      </c>
      <c r="J10617" s="1" t="str">
        <f aca="false">INDEX(Orders!$E$2:$E$8001,MATCH(B10617,Orders!$A$2:$A$8001,0))</f>
        <v>Delivered</v>
      </c>
      <c r="K10617" s="1" t="str">
        <f aca="false">LEFT(INDEX(Orders!$C$2:$C$8001,MATCH(B10617,Orders!$A$2:$A$8001,0)),7)</f>
        <v>2025-12</v>
      </c>
    </row>
    <row r="10618" customFormat="false" ht="15" hidden="false" customHeight="true" outlineLevel="0" collapsed="false">
      <c r="A10618" s="1" t="s">
        <v>21088</v>
      </c>
      <c r="B10618" s="1" t="s">
        <v>7615</v>
      </c>
      <c r="C10618" s="1" t="s">
        <v>1997</v>
      </c>
      <c r="D10618" s="1" t="n">
        <v>1</v>
      </c>
      <c r="E10618" s="16" t="n">
        <v>311.15</v>
      </c>
      <c r="F10618" s="17" t="n">
        <v>0</v>
      </c>
      <c r="G10618" s="16" t="n">
        <v>311.15</v>
      </c>
      <c r="I10618" s="1" t="str">
        <f aca="false">INDEX(Products!$C$2:$C$51,MATCH(C10618,Products!$A$2:$A$51,0))</f>
        <v>Sports &amp; Fitness</v>
      </c>
      <c r="J10618" s="1" t="str">
        <f aca="false">INDEX(Orders!$E$2:$E$8001,MATCH(B10618,Orders!$A$2:$A$8001,0))</f>
        <v>Delivered</v>
      </c>
      <c r="K10618" s="1" t="str">
        <f aca="false">LEFT(INDEX(Orders!$C$2:$C$8001,MATCH(B10618,Orders!$A$2:$A$8001,0)),7)</f>
        <v>2025-10</v>
      </c>
    </row>
    <row r="10619" customFormat="false" ht="15" hidden="false" customHeight="true" outlineLevel="0" collapsed="false">
      <c r="A10619" s="1" t="s">
        <v>21089</v>
      </c>
      <c r="B10619" s="1" t="s">
        <v>7616</v>
      </c>
      <c r="C10619" s="1" t="s">
        <v>1988</v>
      </c>
      <c r="D10619" s="1" t="n">
        <v>1</v>
      </c>
      <c r="E10619" s="16" t="n">
        <v>681.07</v>
      </c>
      <c r="F10619" s="17" t="n">
        <v>0.05</v>
      </c>
      <c r="G10619" s="16" t="n">
        <v>647.02</v>
      </c>
      <c r="I10619" s="1" t="str">
        <f aca="false">INDEX(Products!$C$2:$C$51,MATCH(C10619,Products!$A$2:$A$51,0))</f>
        <v>Sports &amp; Fitness</v>
      </c>
      <c r="J10619" s="1" t="str">
        <f aca="false">INDEX(Orders!$E$2:$E$8001,MATCH(B10619,Orders!$A$2:$A$8001,0))</f>
        <v>Delivered</v>
      </c>
      <c r="K10619" s="1" t="str">
        <f aca="false">LEFT(INDEX(Orders!$C$2:$C$8001,MATCH(B10619,Orders!$A$2:$A$8001,0)),7)</f>
        <v>2025-11</v>
      </c>
    </row>
    <row r="10620" customFormat="false" ht="15" hidden="false" customHeight="true" outlineLevel="0" collapsed="false">
      <c r="A10620" s="1" t="s">
        <v>21090</v>
      </c>
      <c r="B10620" s="1" t="s">
        <v>7617</v>
      </c>
      <c r="C10620" s="1" t="s">
        <v>1940</v>
      </c>
      <c r="D10620" s="1" t="n">
        <v>2</v>
      </c>
      <c r="E10620" s="16" t="n">
        <v>2374.52</v>
      </c>
      <c r="F10620" s="17" t="n">
        <v>0</v>
      </c>
      <c r="G10620" s="16" t="n">
        <v>4749.04</v>
      </c>
      <c r="I10620" s="1" t="str">
        <f aca="false">INDEX(Products!$C$2:$C$51,MATCH(C10620,Products!$A$2:$A$51,0))</f>
        <v>Fashion</v>
      </c>
      <c r="J10620" s="1" t="str">
        <f aca="false">INDEX(Orders!$E$2:$E$8001,MATCH(B10620,Orders!$A$2:$A$8001,0))</f>
        <v>Cancelled</v>
      </c>
      <c r="K10620" s="1" t="str">
        <f aca="false">LEFT(INDEX(Orders!$C$2:$C$8001,MATCH(B10620,Orders!$A$2:$A$8001,0)),7)</f>
        <v>2025-03</v>
      </c>
    </row>
    <row r="10621" customFormat="false" ht="15" hidden="false" customHeight="true" outlineLevel="0" collapsed="false">
      <c r="A10621" s="1" t="s">
        <v>21091</v>
      </c>
      <c r="B10621" s="1" t="s">
        <v>7618</v>
      </c>
      <c r="C10621" s="1" t="s">
        <v>2007</v>
      </c>
      <c r="D10621" s="1" t="n">
        <v>1</v>
      </c>
      <c r="E10621" s="16" t="n">
        <v>750.27</v>
      </c>
      <c r="F10621" s="17" t="n">
        <v>0.15</v>
      </c>
      <c r="G10621" s="16" t="n">
        <v>637.73</v>
      </c>
      <c r="I10621" s="1" t="str">
        <f aca="false">INDEX(Products!$C$2:$C$51,MATCH(C10621,Products!$A$2:$A$51,0))</f>
        <v>Books &amp; Stationery</v>
      </c>
      <c r="J10621" s="1" t="str">
        <f aca="false">INDEX(Orders!$E$2:$E$8001,MATCH(B10621,Orders!$A$2:$A$8001,0))</f>
        <v>Delivered</v>
      </c>
      <c r="K10621" s="1" t="str">
        <f aca="false">LEFT(INDEX(Orders!$C$2:$C$8001,MATCH(B10621,Orders!$A$2:$A$8001,0)),7)</f>
        <v>2024-01</v>
      </c>
    </row>
    <row r="10622" customFormat="false" ht="15" hidden="false" customHeight="true" outlineLevel="0" collapsed="false">
      <c r="A10622" s="1" t="s">
        <v>21092</v>
      </c>
      <c r="B10622" s="1" t="s">
        <v>7618</v>
      </c>
      <c r="C10622" s="1" t="s">
        <v>1990</v>
      </c>
      <c r="D10622" s="1" t="n">
        <v>1</v>
      </c>
      <c r="E10622" s="16" t="n">
        <v>5311.32</v>
      </c>
      <c r="F10622" s="17" t="n">
        <v>0</v>
      </c>
      <c r="G10622" s="16" t="n">
        <v>5311.32</v>
      </c>
      <c r="I10622" s="1" t="str">
        <f aca="false">INDEX(Products!$C$2:$C$51,MATCH(C10622,Products!$A$2:$A$51,0))</f>
        <v>Sports &amp; Fitness</v>
      </c>
      <c r="J10622" s="1" t="str">
        <f aca="false">INDEX(Orders!$E$2:$E$8001,MATCH(B10622,Orders!$A$2:$A$8001,0))</f>
        <v>Delivered</v>
      </c>
      <c r="K10622" s="1" t="str">
        <f aca="false">LEFT(INDEX(Orders!$C$2:$C$8001,MATCH(B10622,Orders!$A$2:$A$8001,0)),7)</f>
        <v>2024-01</v>
      </c>
    </row>
    <row r="10623" customFormat="false" ht="15" hidden="false" customHeight="true" outlineLevel="0" collapsed="false">
      <c r="A10623" s="1" t="s">
        <v>21093</v>
      </c>
      <c r="B10623" s="1" t="s">
        <v>7619</v>
      </c>
      <c r="C10623" s="1" t="s">
        <v>2006</v>
      </c>
      <c r="D10623" s="1" t="n">
        <v>1</v>
      </c>
      <c r="E10623" s="16" t="n">
        <v>482.17</v>
      </c>
      <c r="F10623" s="17" t="n">
        <v>0.15</v>
      </c>
      <c r="G10623" s="16" t="n">
        <v>409.84</v>
      </c>
      <c r="I10623" s="1" t="str">
        <f aca="false">INDEX(Products!$C$2:$C$51,MATCH(C10623,Products!$A$2:$A$51,0))</f>
        <v>Books &amp; Stationery</v>
      </c>
      <c r="J10623" s="1" t="str">
        <f aca="false">INDEX(Orders!$E$2:$E$8001,MATCH(B10623,Orders!$A$2:$A$8001,0))</f>
        <v>Delivered</v>
      </c>
      <c r="K10623" s="1" t="str">
        <f aca="false">LEFT(INDEX(Orders!$C$2:$C$8001,MATCH(B10623,Orders!$A$2:$A$8001,0)),7)</f>
        <v>2024-08</v>
      </c>
    </row>
    <row r="10624" customFormat="false" ht="15" hidden="false" customHeight="true" outlineLevel="0" collapsed="false">
      <c r="A10624" s="1" t="s">
        <v>21094</v>
      </c>
      <c r="B10624" s="1" t="s">
        <v>7619</v>
      </c>
      <c r="C10624" s="1" t="s">
        <v>1940</v>
      </c>
      <c r="D10624" s="1" t="n">
        <v>1</v>
      </c>
      <c r="E10624" s="16" t="n">
        <v>2374.52</v>
      </c>
      <c r="F10624" s="17" t="n">
        <v>0</v>
      </c>
      <c r="G10624" s="16" t="n">
        <v>2374.52</v>
      </c>
      <c r="I10624" s="1" t="str">
        <f aca="false">INDEX(Products!$C$2:$C$51,MATCH(C10624,Products!$A$2:$A$51,0))</f>
        <v>Fashion</v>
      </c>
      <c r="J10624" s="1" t="str">
        <f aca="false">INDEX(Orders!$E$2:$E$8001,MATCH(B10624,Orders!$A$2:$A$8001,0))</f>
        <v>Delivered</v>
      </c>
      <c r="K10624" s="1" t="str">
        <f aca="false">LEFT(INDEX(Orders!$C$2:$C$8001,MATCH(B10624,Orders!$A$2:$A$8001,0)),7)</f>
        <v>2024-08</v>
      </c>
    </row>
    <row r="10625" customFormat="false" ht="15" hidden="false" customHeight="true" outlineLevel="0" collapsed="false">
      <c r="A10625" s="1" t="s">
        <v>21095</v>
      </c>
      <c r="B10625" s="1" t="s">
        <v>7620</v>
      </c>
      <c r="C10625" s="1" t="s">
        <v>2007</v>
      </c>
      <c r="D10625" s="1" t="n">
        <v>1</v>
      </c>
      <c r="E10625" s="16" t="n">
        <v>750.27</v>
      </c>
      <c r="F10625" s="17" t="n">
        <v>0</v>
      </c>
      <c r="G10625" s="16" t="n">
        <v>750.27</v>
      </c>
      <c r="I10625" s="1" t="str">
        <f aca="false">INDEX(Products!$C$2:$C$51,MATCH(C10625,Products!$A$2:$A$51,0))</f>
        <v>Books &amp; Stationery</v>
      </c>
      <c r="J10625" s="1" t="str">
        <f aca="false">INDEX(Orders!$E$2:$E$8001,MATCH(B10625,Orders!$A$2:$A$8001,0))</f>
        <v>Delivered</v>
      </c>
      <c r="K10625" s="1" t="str">
        <f aca="false">LEFT(INDEX(Orders!$C$2:$C$8001,MATCH(B10625,Orders!$A$2:$A$8001,0)),7)</f>
        <v>2025-11</v>
      </c>
    </row>
    <row r="10626" customFormat="false" ht="15" hidden="false" customHeight="true" outlineLevel="0" collapsed="false">
      <c r="A10626" s="1" t="s">
        <v>21096</v>
      </c>
      <c r="B10626" s="1" t="s">
        <v>7621</v>
      </c>
      <c r="C10626" s="1" t="s">
        <v>1975</v>
      </c>
      <c r="D10626" s="1" t="n">
        <v>2</v>
      </c>
      <c r="E10626" s="16" t="n">
        <v>862.99</v>
      </c>
      <c r="F10626" s="17" t="n">
        <v>0.2</v>
      </c>
      <c r="G10626" s="16" t="n">
        <v>1380.78</v>
      </c>
      <c r="I10626" s="1" t="str">
        <f aca="false">INDEX(Products!$C$2:$C$51,MATCH(C10626,Products!$A$2:$A$51,0))</f>
        <v>Beauty &amp; Personal Care</v>
      </c>
      <c r="J10626" s="1" t="str">
        <f aca="false">INDEX(Orders!$E$2:$E$8001,MATCH(B10626,Orders!$A$2:$A$8001,0))</f>
        <v>Delivered</v>
      </c>
      <c r="K10626" s="1" t="str">
        <f aca="false">LEFT(INDEX(Orders!$C$2:$C$8001,MATCH(B10626,Orders!$A$2:$A$8001,0)),7)</f>
        <v>2025-05</v>
      </c>
    </row>
    <row r="10627" customFormat="false" ht="15" hidden="false" customHeight="true" outlineLevel="0" collapsed="false">
      <c r="A10627" s="1" t="s">
        <v>21097</v>
      </c>
      <c r="B10627" s="1" t="s">
        <v>7622</v>
      </c>
      <c r="C10627" s="1" t="s">
        <v>1961</v>
      </c>
      <c r="D10627" s="1" t="n">
        <v>3</v>
      </c>
      <c r="E10627" s="16" t="n">
        <v>3493.68</v>
      </c>
      <c r="F10627" s="17" t="n">
        <v>0</v>
      </c>
      <c r="G10627" s="16" t="n">
        <v>10481.04</v>
      </c>
      <c r="I10627" s="1" t="str">
        <f aca="false">INDEX(Products!$C$2:$C$51,MATCH(C10627,Products!$A$2:$A$51,0))</f>
        <v>Home &amp; Kitchen</v>
      </c>
      <c r="J10627" s="1" t="str">
        <f aca="false">INDEX(Orders!$E$2:$E$8001,MATCH(B10627,Orders!$A$2:$A$8001,0))</f>
        <v>Delivered</v>
      </c>
      <c r="K10627" s="1" t="str">
        <f aca="false">LEFT(INDEX(Orders!$C$2:$C$8001,MATCH(B10627,Orders!$A$2:$A$8001,0)),7)</f>
        <v>2024-06</v>
      </c>
    </row>
    <row r="10628" customFormat="false" ht="15" hidden="false" customHeight="true" outlineLevel="0" collapsed="false">
      <c r="A10628" s="1" t="s">
        <v>21098</v>
      </c>
      <c r="B10628" s="1" t="s">
        <v>7622</v>
      </c>
      <c r="C10628" s="1" t="s">
        <v>1979</v>
      </c>
      <c r="D10628" s="1" t="n">
        <v>2</v>
      </c>
      <c r="E10628" s="16" t="n">
        <v>623</v>
      </c>
      <c r="F10628" s="17" t="n">
        <v>0.2</v>
      </c>
      <c r="G10628" s="16" t="n">
        <v>996.8</v>
      </c>
      <c r="I10628" s="1" t="str">
        <f aca="false">INDEX(Products!$C$2:$C$51,MATCH(C10628,Products!$A$2:$A$51,0))</f>
        <v>Beauty &amp; Personal Care</v>
      </c>
      <c r="J10628" s="1" t="str">
        <f aca="false">INDEX(Orders!$E$2:$E$8001,MATCH(B10628,Orders!$A$2:$A$8001,0))</f>
        <v>Delivered</v>
      </c>
      <c r="K10628" s="1" t="str">
        <f aca="false">LEFT(INDEX(Orders!$C$2:$C$8001,MATCH(B10628,Orders!$A$2:$A$8001,0)),7)</f>
        <v>2024-06</v>
      </c>
    </row>
    <row r="10629" customFormat="false" ht="15" hidden="false" customHeight="true" outlineLevel="0" collapsed="false">
      <c r="A10629" s="1" t="s">
        <v>21099</v>
      </c>
      <c r="B10629" s="1" t="s">
        <v>7623</v>
      </c>
      <c r="C10629" s="1" t="s">
        <v>2007</v>
      </c>
      <c r="D10629" s="1" t="n">
        <v>1</v>
      </c>
      <c r="E10629" s="16" t="n">
        <v>750.27</v>
      </c>
      <c r="F10629" s="17" t="n">
        <v>0</v>
      </c>
      <c r="G10629" s="16" t="n">
        <v>750.27</v>
      </c>
      <c r="I10629" s="1" t="str">
        <f aca="false">INDEX(Products!$C$2:$C$51,MATCH(C10629,Products!$A$2:$A$51,0))</f>
        <v>Books &amp; Stationery</v>
      </c>
      <c r="J10629" s="1" t="str">
        <f aca="false">INDEX(Orders!$E$2:$E$8001,MATCH(B10629,Orders!$A$2:$A$8001,0))</f>
        <v>Delivered</v>
      </c>
      <c r="K10629" s="1" t="str">
        <f aca="false">LEFT(INDEX(Orders!$C$2:$C$8001,MATCH(B10629,Orders!$A$2:$A$8001,0)),7)</f>
        <v>2024-10</v>
      </c>
    </row>
    <row r="10630" customFormat="false" ht="15" hidden="false" customHeight="true" outlineLevel="0" collapsed="false">
      <c r="A10630" s="1" t="s">
        <v>21100</v>
      </c>
      <c r="B10630" s="1" t="s">
        <v>7624</v>
      </c>
      <c r="C10630" s="1" t="s">
        <v>1930</v>
      </c>
      <c r="D10630" s="1" t="n">
        <v>1</v>
      </c>
      <c r="E10630" s="16" t="n">
        <v>2398.35</v>
      </c>
      <c r="F10630" s="17" t="n">
        <v>0.1</v>
      </c>
      <c r="G10630" s="16" t="n">
        <v>2158.52</v>
      </c>
      <c r="I10630" s="1" t="str">
        <f aca="false">INDEX(Products!$C$2:$C$51,MATCH(C10630,Products!$A$2:$A$51,0))</f>
        <v>Electronics</v>
      </c>
      <c r="J10630" s="1" t="str">
        <f aca="false">INDEX(Orders!$E$2:$E$8001,MATCH(B10630,Orders!$A$2:$A$8001,0))</f>
        <v>Delivered</v>
      </c>
      <c r="K10630" s="1" t="str">
        <f aca="false">LEFT(INDEX(Orders!$C$2:$C$8001,MATCH(B10630,Orders!$A$2:$A$8001,0)),7)</f>
        <v>2025-01</v>
      </c>
    </row>
    <row r="10631" customFormat="false" ht="15" hidden="false" customHeight="true" outlineLevel="0" collapsed="false">
      <c r="A10631" s="1" t="s">
        <v>21101</v>
      </c>
      <c r="B10631" s="1" t="s">
        <v>7624</v>
      </c>
      <c r="C10631" s="1" t="s">
        <v>1969</v>
      </c>
      <c r="D10631" s="1" t="n">
        <v>2</v>
      </c>
      <c r="E10631" s="16" t="n">
        <v>9171.98</v>
      </c>
      <c r="F10631" s="17" t="n">
        <v>0</v>
      </c>
      <c r="G10631" s="16" t="n">
        <v>18343.96</v>
      </c>
      <c r="I10631" s="1" t="str">
        <f aca="false">INDEX(Products!$C$2:$C$51,MATCH(C10631,Products!$A$2:$A$51,0))</f>
        <v>Home &amp; Kitchen</v>
      </c>
      <c r="J10631" s="1" t="str">
        <f aca="false">INDEX(Orders!$E$2:$E$8001,MATCH(B10631,Orders!$A$2:$A$8001,0))</f>
        <v>Delivered</v>
      </c>
      <c r="K10631" s="1" t="str">
        <f aca="false">LEFT(INDEX(Orders!$C$2:$C$8001,MATCH(B10631,Orders!$A$2:$A$8001,0)),7)</f>
        <v>2025-01</v>
      </c>
    </row>
    <row r="10632" customFormat="false" ht="15" hidden="false" customHeight="true" outlineLevel="0" collapsed="false">
      <c r="A10632" s="1" t="s">
        <v>21102</v>
      </c>
      <c r="B10632" s="1" t="s">
        <v>7625</v>
      </c>
      <c r="C10632" s="1" t="s">
        <v>1997</v>
      </c>
      <c r="D10632" s="1" t="n">
        <v>2</v>
      </c>
      <c r="E10632" s="16" t="n">
        <v>311.15</v>
      </c>
      <c r="F10632" s="17" t="n">
        <v>0.05</v>
      </c>
      <c r="G10632" s="16" t="n">
        <v>591.18</v>
      </c>
      <c r="I10632" s="1" t="str">
        <f aca="false">INDEX(Products!$C$2:$C$51,MATCH(C10632,Products!$A$2:$A$51,0))</f>
        <v>Sports &amp; Fitness</v>
      </c>
      <c r="J10632" s="1" t="str">
        <f aca="false">INDEX(Orders!$E$2:$E$8001,MATCH(B10632,Orders!$A$2:$A$8001,0))</f>
        <v>Cancelled</v>
      </c>
      <c r="K10632" s="1" t="str">
        <f aca="false">LEFT(INDEX(Orders!$C$2:$C$8001,MATCH(B10632,Orders!$A$2:$A$8001,0)),7)</f>
        <v>2025-05</v>
      </c>
    </row>
    <row r="10633" customFormat="false" ht="15" hidden="false" customHeight="true" outlineLevel="0" collapsed="false">
      <c r="A10633" s="1" t="s">
        <v>21103</v>
      </c>
      <c r="B10633" s="1" t="s">
        <v>7626</v>
      </c>
      <c r="C10633" s="1" t="s">
        <v>1979</v>
      </c>
      <c r="D10633" s="1" t="n">
        <v>1</v>
      </c>
      <c r="E10633" s="16" t="n">
        <v>623</v>
      </c>
      <c r="F10633" s="17" t="n">
        <v>0.1</v>
      </c>
      <c r="G10633" s="16" t="n">
        <v>560.7</v>
      </c>
      <c r="I10633" s="1" t="str">
        <f aca="false">INDEX(Products!$C$2:$C$51,MATCH(C10633,Products!$A$2:$A$51,0))</f>
        <v>Beauty &amp; Personal Care</v>
      </c>
      <c r="J10633" s="1" t="str">
        <f aca="false">INDEX(Orders!$E$2:$E$8001,MATCH(B10633,Orders!$A$2:$A$8001,0))</f>
        <v>Cancelled</v>
      </c>
      <c r="K10633" s="1" t="str">
        <f aca="false">LEFT(INDEX(Orders!$C$2:$C$8001,MATCH(B10633,Orders!$A$2:$A$8001,0)),7)</f>
        <v>2024-02</v>
      </c>
    </row>
    <row r="10634" customFormat="false" ht="15" hidden="false" customHeight="true" outlineLevel="0" collapsed="false">
      <c r="A10634" s="1" t="s">
        <v>21104</v>
      </c>
      <c r="B10634" s="1" t="s">
        <v>7626</v>
      </c>
      <c r="C10634" s="1" t="s">
        <v>1933</v>
      </c>
      <c r="D10634" s="1" t="n">
        <v>3</v>
      </c>
      <c r="E10634" s="16" t="n">
        <v>7194.38</v>
      </c>
      <c r="F10634" s="17" t="n">
        <v>0.05</v>
      </c>
      <c r="G10634" s="16" t="n">
        <v>20503.98</v>
      </c>
      <c r="I10634" s="1" t="str">
        <f aca="false">INDEX(Products!$C$2:$C$51,MATCH(C10634,Products!$A$2:$A$51,0))</f>
        <v>Electronics</v>
      </c>
      <c r="J10634" s="1" t="str">
        <f aca="false">INDEX(Orders!$E$2:$E$8001,MATCH(B10634,Orders!$A$2:$A$8001,0))</f>
        <v>Cancelled</v>
      </c>
      <c r="K10634" s="1" t="str">
        <f aca="false">LEFT(INDEX(Orders!$C$2:$C$8001,MATCH(B10634,Orders!$A$2:$A$8001,0)),7)</f>
        <v>2024-02</v>
      </c>
    </row>
    <row r="10635" customFormat="false" ht="15" hidden="false" customHeight="true" outlineLevel="0" collapsed="false">
      <c r="A10635" s="1" t="s">
        <v>21105</v>
      </c>
      <c r="B10635" s="1" t="s">
        <v>7627</v>
      </c>
      <c r="C10635" s="1" t="s">
        <v>1940</v>
      </c>
      <c r="D10635" s="1" t="n">
        <v>1</v>
      </c>
      <c r="E10635" s="16" t="n">
        <v>2374.52</v>
      </c>
      <c r="F10635" s="17" t="n">
        <v>0</v>
      </c>
      <c r="G10635" s="16" t="n">
        <v>2374.52</v>
      </c>
      <c r="I10635" s="1" t="str">
        <f aca="false">INDEX(Products!$C$2:$C$51,MATCH(C10635,Products!$A$2:$A$51,0))</f>
        <v>Fashion</v>
      </c>
      <c r="J10635" s="1" t="str">
        <f aca="false">INDEX(Orders!$E$2:$E$8001,MATCH(B10635,Orders!$A$2:$A$8001,0))</f>
        <v>Cancelled</v>
      </c>
      <c r="K10635" s="1" t="str">
        <f aca="false">LEFT(INDEX(Orders!$C$2:$C$8001,MATCH(B10635,Orders!$A$2:$A$8001,0)),7)</f>
        <v>2025-09</v>
      </c>
    </row>
    <row r="10636" customFormat="false" ht="15" hidden="false" customHeight="true" outlineLevel="0" collapsed="false">
      <c r="A10636" s="1" t="s">
        <v>21106</v>
      </c>
      <c r="B10636" s="1" t="s">
        <v>7627</v>
      </c>
      <c r="C10636" s="1" t="s">
        <v>1965</v>
      </c>
      <c r="D10636" s="1" t="n">
        <v>3</v>
      </c>
      <c r="E10636" s="16" t="n">
        <v>1145.07</v>
      </c>
      <c r="F10636" s="17" t="n">
        <v>0.05</v>
      </c>
      <c r="G10636" s="16" t="n">
        <v>3263.45</v>
      </c>
      <c r="I10636" s="1" t="str">
        <f aca="false">INDEX(Products!$C$2:$C$51,MATCH(C10636,Products!$A$2:$A$51,0))</f>
        <v>Home &amp; Kitchen</v>
      </c>
      <c r="J10636" s="1" t="str">
        <f aca="false">INDEX(Orders!$E$2:$E$8001,MATCH(B10636,Orders!$A$2:$A$8001,0))</f>
        <v>Cancelled</v>
      </c>
      <c r="K10636" s="1" t="str">
        <f aca="false">LEFT(INDEX(Orders!$C$2:$C$8001,MATCH(B10636,Orders!$A$2:$A$8001,0)),7)</f>
        <v>2025-09</v>
      </c>
    </row>
    <row r="10637" customFormat="false" ht="15" hidden="false" customHeight="true" outlineLevel="0" collapsed="false">
      <c r="A10637" s="1" t="s">
        <v>21107</v>
      </c>
      <c r="B10637" s="1" t="s">
        <v>7627</v>
      </c>
      <c r="C10637" s="1" t="s">
        <v>1977</v>
      </c>
      <c r="D10637" s="1" t="n">
        <v>1</v>
      </c>
      <c r="E10637" s="16" t="n">
        <v>2386.05</v>
      </c>
      <c r="F10637" s="17" t="n">
        <v>0</v>
      </c>
      <c r="G10637" s="16" t="n">
        <v>2386.05</v>
      </c>
      <c r="I10637" s="1" t="str">
        <f aca="false">INDEX(Products!$C$2:$C$51,MATCH(C10637,Products!$A$2:$A$51,0))</f>
        <v>Beauty &amp; Personal Care</v>
      </c>
      <c r="J10637" s="1" t="str">
        <f aca="false">INDEX(Orders!$E$2:$E$8001,MATCH(B10637,Orders!$A$2:$A$8001,0))</f>
        <v>Cancelled</v>
      </c>
      <c r="K10637" s="1" t="str">
        <f aca="false">LEFT(INDEX(Orders!$C$2:$C$8001,MATCH(B10637,Orders!$A$2:$A$8001,0)),7)</f>
        <v>2025-09</v>
      </c>
    </row>
    <row r="10638" customFormat="false" ht="15" hidden="false" customHeight="true" outlineLevel="0" collapsed="false">
      <c r="A10638" s="1" t="s">
        <v>21108</v>
      </c>
      <c r="B10638" s="1" t="s">
        <v>7628</v>
      </c>
      <c r="C10638" s="1" t="s">
        <v>1959</v>
      </c>
      <c r="D10638" s="1" t="n">
        <v>1</v>
      </c>
      <c r="E10638" s="16" t="n">
        <v>2142.79</v>
      </c>
      <c r="F10638" s="17" t="n">
        <v>0.15</v>
      </c>
      <c r="G10638" s="16" t="n">
        <v>1821.37</v>
      </c>
      <c r="I10638" s="1" t="str">
        <f aca="false">INDEX(Products!$C$2:$C$51,MATCH(C10638,Products!$A$2:$A$51,0))</f>
        <v>Home &amp; Kitchen</v>
      </c>
      <c r="J10638" s="1" t="str">
        <f aca="false">INDEX(Orders!$E$2:$E$8001,MATCH(B10638,Orders!$A$2:$A$8001,0))</f>
        <v>Delivered</v>
      </c>
      <c r="K10638" s="1" t="str">
        <f aca="false">LEFT(INDEX(Orders!$C$2:$C$8001,MATCH(B10638,Orders!$A$2:$A$8001,0)),7)</f>
        <v>2024-02</v>
      </c>
    </row>
    <row r="10639" customFormat="false" ht="15" hidden="false" customHeight="true" outlineLevel="0" collapsed="false">
      <c r="A10639" s="1" t="s">
        <v>21109</v>
      </c>
      <c r="B10639" s="1" t="s">
        <v>7629</v>
      </c>
      <c r="C10639" s="1" t="s">
        <v>1984</v>
      </c>
      <c r="D10639" s="1" t="n">
        <v>2</v>
      </c>
      <c r="E10639" s="16" t="n">
        <v>1134.82</v>
      </c>
      <c r="F10639" s="17" t="n">
        <v>0.1</v>
      </c>
      <c r="G10639" s="16" t="n">
        <v>2042.68</v>
      </c>
      <c r="I10639" s="1" t="str">
        <f aca="false">INDEX(Products!$C$2:$C$51,MATCH(C10639,Products!$A$2:$A$51,0))</f>
        <v>Beauty &amp; Personal Care</v>
      </c>
      <c r="J10639" s="1" t="str">
        <f aca="false">INDEX(Orders!$E$2:$E$8001,MATCH(B10639,Orders!$A$2:$A$8001,0))</f>
        <v>Delivered</v>
      </c>
      <c r="K10639" s="1" t="str">
        <f aca="false">LEFT(INDEX(Orders!$C$2:$C$8001,MATCH(B10639,Orders!$A$2:$A$8001,0)),7)</f>
        <v>2025-12</v>
      </c>
    </row>
    <row r="10640" customFormat="false" ht="15" hidden="false" customHeight="true" outlineLevel="0" collapsed="false">
      <c r="A10640" s="1" t="s">
        <v>21110</v>
      </c>
      <c r="B10640" s="1" t="s">
        <v>7629</v>
      </c>
      <c r="C10640" s="1" t="s">
        <v>2007</v>
      </c>
      <c r="D10640" s="1" t="n">
        <v>1</v>
      </c>
      <c r="E10640" s="16" t="n">
        <v>750.27</v>
      </c>
      <c r="F10640" s="17" t="n">
        <v>0.05</v>
      </c>
      <c r="G10640" s="16" t="n">
        <v>712.76</v>
      </c>
      <c r="I10640" s="1" t="str">
        <f aca="false">INDEX(Products!$C$2:$C$51,MATCH(C10640,Products!$A$2:$A$51,0))</f>
        <v>Books &amp; Stationery</v>
      </c>
      <c r="J10640" s="1" t="str">
        <f aca="false">INDEX(Orders!$E$2:$E$8001,MATCH(B10640,Orders!$A$2:$A$8001,0))</f>
        <v>Delivered</v>
      </c>
      <c r="K10640" s="1" t="str">
        <f aca="false">LEFT(INDEX(Orders!$C$2:$C$8001,MATCH(B10640,Orders!$A$2:$A$8001,0)),7)</f>
        <v>2025-12</v>
      </c>
    </row>
    <row r="10641" customFormat="false" ht="15" hidden="false" customHeight="true" outlineLevel="0" collapsed="false">
      <c r="A10641" s="1" t="s">
        <v>21111</v>
      </c>
      <c r="B10641" s="1" t="s">
        <v>7630</v>
      </c>
      <c r="C10641" s="1" t="s">
        <v>1990</v>
      </c>
      <c r="D10641" s="1" t="n">
        <v>1</v>
      </c>
      <c r="E10641" s="16" t="n">
        <v>5311.32</v>
      </c>
      <c r="F10641" s="17" t="n">
        <v>0</v>
      </c>
      <c r="G10641" s="16" t="n">
        <v>5311.32</v>
      </c>
      <c r="I10641" s="1" t="str">
        <f aca="false">INDEX(Products!$C$2:$C$51,MATCH(C10641,Products!$A$2:$A$51,0))</f>
        <v>Sports &amp; Fitness</v>
      </c>
      <c r="J10641" s="1" t="str">
        <f aca="false">INDEX(Orders!$E$2:$E$8001,MATCH(B10641,Orders!$A$2:$A$8001,0))</f>
        <v>Delivered</v>
      </c>
      <c r="K10641" s="1" t="str">
        <f aca="false">LEFT(INDEX(Orders!$C$2:$C$8001,MATCH(B10641,Orders!$A$2:$A$8001,0)),7)</f>
        <v>2025-09</v>
      </c>
    </row>
    <row r="10642" customFormat="false" ht="15" hidden="false" customHeight="true" outlineLevel="0" collapsed="false">
      <c r="A10642" s="1" t="s">
        <v>21112</v>
      </c>
      <c r="B10642" s="1" t="s">
        <v>7630</v>
      </c>
      <c r="C10642" s="1" t="s">
        <v>1969</v>
      </c>
      <c r="D10642" s="1" t="n">
        <v>2</v>
      </c>
      <c r="E10642" s="16" t="n">
        <v>9171.98</v>
      </c>
      <c r="F10642" s="17" t="n">
        <v>0.1</v>
      </c>
      <c r="G10642" s="16" t="n">
        <v>16509.56</v>
      </c>
      <c r="I10642" s="1" t="str">
        <f aca="false">INDEX(Products!$C$2:$C$51,MATCH(C10642,Products!$A$2:$A$51,0))</f>
        <v>Home &amp; Kitchen</v>
      </c>
      <c r="J10642" s="1" t="str">
        <f aca="false">INDEX(Orders!$E$2:$E$8001,MATCH(B10642,Orders!$A$2:$A$8001,0))</f>
        <v>Delivered</v>
      </c>
      <c r="K10642" s="1" t="str">
        <f aca="false">LEFT(INDEX(Orders!$C$2:$C$8001,MATCH(B10642,Orders!$A$2:$A$8001,0)),7)</f>
        <v>2025-09</v>
      </c>
    </row>
    <row r="10643" customFormat="false" ht="15" hidden="false" customHeight="true" outlineLevel="0" collapsed="false">
      <c r="A10643" s="1" t="s">
        <v>21113</v>
      </c>
      <c r="B10643" s="1" t="s">
        <v>7631</v>
      </c>
      <c r="C10643" s="1" t="s">
        <v>2006</v>
      </c>
      <c r="D10643" s="1" t="n">
        <v>1</v>
      </c>
      <c r="E10643" s="16" t="n">
        <v>482.17</v>
      </c>
      <c r="F10643" s="17" t="n">
        <v>0.05</v>
      </c>
      <c r="G10643" s="16" t="n">
        <v>458.06</v>
      </c>
      <c r="I10643" s="1" t="str">
        <f aca="false">INDEX(Products!$C$2:$C$51,MATCH(C10643,Products!$A$2:$A$51,0))</f>
        <v>Books &amp; Stationery</v>
      </c>
      <c r="J10643" s="1" t="str">
        <f aca="false">INDEX(Orders!$E$2:$E$8001,MATCH(B10643,Orders!$A$2:$A$8001,0))</f>
        <v>Delivered</v>
      </c>
      <c r="K10643" s="1" t="str">
        <f aca="false">LEFT(INDEX(Orders!$C$2:$C$8001,MATCH(B10643,Orders!$A$2:$A$8001,0)),7)</f>
        <v>2025-04</v>
      </c>
    </row>
    <row r="10644" customFormat="false" ht="15" hidden="false" customHeight="true" outlineLevel="0" collapsed="false">
      <c r="A10644" s="1" t="s">
        <v>21114</v>
      </c>
      <c r="B10644" s="1" t="s">
        <v>7632</v>
      </c>
      <c r="C10644" s="1" t="s">
        <v>2007</v>
      </c>
      <c r="D10644" s="1" t="n">
        <v>2</v>
      </c>
      <c r="E10644" s="16" t="n">
        <v>750.27</v>
      </c>
      <c r="F10644" s="17" t="n">
        <v>0</v>
      </c>
      <c r="G10644" s="16" t="n">
        <v>1500.54</v>
      </c>
      <c r="I10644" s="1" t="str">
        <f aca="false">INDEX(Products!$C$2:$C$51,MATCH(C10644,Products!$A$2:$A$51,0))</f>
        <v>Books &amp; Stationery</v>
      </c>
      <c r="J10644" s="1" t="str">
        <f aca="false">INDEX(Orders!$E$2:$E$8001,MATCH(B10644,Orders!$A$2:$A$8001,0))</f>
        <v>Delivered</v>
      </c>
      <c r="K10644" s="1" t="str">
        <f aca="false">LEFT(INDEX(Orders!$C$2:$C$8001,MATCH(B10644,Orders!$A$2:$A$8001,0)),7)</f>
        <v>2024-12</v>
      </c>
    </row>
    <row r="10645" customFormat="false" ht="15" hidden="false" customHeight="true" outlineLevel="0" collapsed="false">
      <c r="A10645" s="1" t="s">
        <v>21115</v>
      </c>
      <c r="B10645" s="1" t="s">
        <v>7632</v>
      </c>
      <c r="C10645" s="1" t="s">
        <v>1930</v>
      </c>
      <c r="D10645" s="1" t="n">
        <v>1</v>
      </c>
      <c r="E10645" s="16" t="n">
        <v>2398.35</v>
      </c>
      <c r="F10645" s="17" t="n">
        <v>0.05</v>
      </c>
      <c r="G10645" s="16" t="n">
        <v>2278.43</v>
      </c>
      <c r="I10645" s="1" t="str">
        <f aca="false">INDEX(Products!$C$2:$C$51,MATCH(C10645,Products!$A$2:$A$51,0))</f>
        <v>Electronics</v>
      </c>
      <c r="J10645" s="1" t="str">
        <f aca="false">INDEX(Orders!$E$2:$E$8001,MATCH(B10645,Orders!$A$2:$A$8001,0))</f>
        <v>Delivered</v>
      </c>
      <c r="K10645" s="1" t="str">
        <f aca="false">LEFT(INDEX(Orders!$C$2:$C$8001,MATCH(B10645,Orders!$A$2:$A$8001,0)),7)</f>
        <v>2024-12</v>
      </c>
    </row>
    <row r="10646" customFormat="false" ht="15" hidden="false" customHeight="true" outlineLevel="0" collapsed="false">
      <c r="A10646" s="1" t="s">
        <v>21116</v>
      </c>
      <c r="B10646" s="1" t="s">
        <v>7632</v>
      </c>
      <c r="C10646" s="1" t="s">
        <v>1976</v>
      </c>
      <c r="D10646" s="1" t="n">
        <v>1</v>
      </c>
      <c r="E10646" s="16" t="n">
        <v>1603.35</v>
      </c>
      <c r="F10646" s="17" t="n">
        <v>0.15</v>
      </c>
      <c r="G10646" s="16" t="n">
        <v>1362.85</v>
      </c>
      <c r="I10646" s="1" t="str">
        <f aca="false">INDEX(Products!$C$2:$C$51,MATCH(C10646,Products!$A$2:$A$51,0))</f>
        <v>Beauty &amp; Personal Care</v>
      </c>
      <c r="J10646" s="1" t="str">
        <f aca="false">INDEX(Orders!$E$2:$E$8001,MATCH(B10646,Orders!$A$2:$A$8001,0))</f>
        <v>Delivered</v>
      </c>
      <c r="K10646" s="1" t="str">
        <f aca="false">LEFT(INDEX(Orders!$C$2:$C$8001,MATCH(B10646,Orders!$A$2:$A$8001,0)),7)</f>
        <v>2024-12</v>
      </c>
    </row>
    <row r="10647" customFormat="false" ht="15" hidden="false" customHeight="true" outlineLevel="0" collapsed="false">
      <c r="A10647" s="1" t="s">
        <v>21117</v>
      </c>
      <c r="B10647" s="1" t="s">
        <v>7633</v>
      </c>
      <c r="C10647" s="1" t="s">
        <v>1975</v>
      </c>
      <c r="D10647" s="1" t="n">
        <v>1</v>
      </c>
      <c r="E10647" s="16" t="n">
        <v>862.99</v>
      </c>
      <c r="F10647" s="17" t="n">
        <v>0.05</v>
      </c>
      <c r="G10647" s="16" t="n">
        <v>819.84</v>
      </c>
      <c r="I10647" s="1" t="str">
        <f aca="false">INDEX(Products!$C$2:$C$51,MATCH(C10647,Products!$A$2:$A$51,0))</f>
        <v>Beauty &amp; Personal Care</v>
      </c>
      <c r="J10647" s="1" t="str">
        <f aca="false">INDEX(Orders!$E$2:$E$8001,MATCH(B10647,Orders!$A$2:$A$8001,0))</f>
        <v>Delivered</v>
      </c>
      <c r="K10647" s="1" t="str">
        <f aca="false">LEFT(INDEX(Orders!$C$2:$C$8001,MATCH(B10647,Orders!$A$2:$A$8001,0)),7)</f>
        <v>2024-11</v>
      </c>
    </row>
    <row r="10648" customFormat="false" ht="15" hidden="false" customHeight="true" outlineLevel="0" collapsed="false">
      <c r="A10648" s="1" t="s">
        <v>21118</v>
      </c>
      <c r="B10648" s="1" t="s">
        <v>7633</v>
      </c>
      <c r="C10648" s="1" t="s">
        <v>1969</v>
      </c>
      <c r="D10648" s="1" t="n">
        <v>3</v>
      </c>
      <c r="E10648" s="16" t="n">
        <v>9171.98</v>
      </c>
      <c r="F10648" s="17" t="n">
        <v>0.15</v>
      </c>
      <c r="G10648" s="16" t="n">
        <v>23388.55</v>
      </c>
      <c r="I10648" s="1" t="str">
        <f aca="false">INDEX(Products!$C$2:$C$51,MATCH(C10648,Products!$A$2:$A$51,0))</f>
        <v>Home &amp; Kitchen</v>
      </c>
      <c r="J10648" s="1" t="str">
        <f aca="false">INDEX(Orders!$E$2:$E$8001,MATCH(B10648,Orders!$A$2:$A$8001,0))</f>
        <v>Delivered</v>
      </c>
      <c r="K10648" s="1" t="str">
        <f aca="false">LEFT(INDEX(Orders!$C$2:$C$8001,MATCH(B10648,Orders!$A$2:$A$8001,0)),7)</f>
        <v>2024-11</v>
      </c>
    </row>
    <row r="10649" customFormat="false" ht="15" hidden="false" customHeight="true" outlineLevel="0" collapsed="false">
      <c r="A10649" s="1" t="s">
        <v>21119</v>
      </c>
      <c r="B10649" s="1" t="s">
        <v>7634</v>
      </c>
      <c r="C10649" s="1" t="s">
        <v>1969</v>
      </c>
      <c r="D10649" s="1" t="n">
        <v>2</v>
      </c>
      <c r="E10649" s="16" t="n">
        <v>9171.98</v>
      </c>
      <c r="F10649" s="17" t="n">
        <v>0</v>
      </c>
      <c r="G10649" s="16" t="n">
        <v>18343.96</v>
      </c>
      <c r="I10649" s="1" t="str">
        <f aca="false">INDEX(Products!$C$2:$C$51,MATCH(C10649,Products!$A$2:$A$51,0))</f>
        <v>Home &amp; Kitchen</v>
      </c>
      <c r="J10649" s="1" t="str">
        <f aca="false">INDEX(Orders!$E$2:$E$8001,MATCH(B10649,Orders!$A$2:$A$8001,0))</f>
        <v>Delivered</v>
      </c>
      <c r="K10649" s="1" t="str">
        <f aca="false">LEFT(INDEX(Orders!$C$2:$C$8001,MATCH(B10649,Orders!$A$2:$A$8001,0)),7)</f>
        <v>2024-09</v>
      </c>
    </row>
    <row r="10650" customFormat="false" ht="15" hidden="false" customHeight="true" outlineLevel="0" collapsed="false">
      <c r="A10650" s="1" t="s">
        <v>21120</v>
      </c>
      <c r="B10650" s="1" t="s">
        <v>7635</v>
      </c>
      <c r="C10650" s="1" t="s">
        <v>1947</v>
      </c>
      <c r="D10650" s="1" t="n">
        <v>1</v>
      </c>
      <c r="E10650" s="16" t="n">
        <v>4778.51</v>
      </c>
      <c r="F10650" s="17" t="n">
        <v>0.15</v>
      </c>
      <c r="G10650" s="16" t="n">
        <v>4061.73</v>
      </c>
      <c r="I10650" s="1" t="str">
        <f aca="false">INDEX(Products!$C$2:$C$51,MATCH(C10650,Products!$A$2:$A$51,0))</f>
        <v>Fashion</v>
      </c>
      <c r="J10650" s="1" t="str">
        <f aca="false">INDEX(Orders!$E$2:$E$8001,MATCH(B10650,Orders!$A$2:$A$8001,0))</f>
        <v>Delivered</v>
      </c>
      <c r="K10650" s="1" t="str">
        <f aca="false">LEFT(INDEX(Orders!$C$2:$C$8001,MATCH(B10650,Orders!$A$2:$A$8001,0)),7)</f>
        <v>2025-12</v>
      </c>
    </row>
    <row r="10651" customFormat="false" ht="15" hidden="false" customHeight="true" outlineLevel="0" collapsed="false">
      <c r="A10651" s="1" t="s">
        <v>21121</v>
      </c>
      <c r="B10651" s="1" t="s">
        <v>7636</v>
      </c>
      <c r="C10651" s="1" t="s">
        <v>1997</v>
      </c>
      <c r="D10651" s="1" t="n">
        <v>2</v>
      </c>
      <c r="E10651" s="16" t="n">
        <v>311.15</v>
      </c>
      <c r="F10651" s="17" t="n">
        <v>0</v>
      </c>
      <c r="G10651" s="16" t="n">
        <v>622.3</v>
      </c>
      <c r="I10651" s="1" t="str">
        <f aca="false">INDEX(Products!$C$2:$C$51,MATCH(C10651,Products!$A$2:$A$51,0))</f>
        <v>Sports &amp; Fitness</v>
      </c>
      <c r="J10651" s="1" t="str">
        <f aca="false">INDEX(Orders!$E$2:$E$8001,MATCH(B10651,Orders!$A$2:$A$8001,0))</f>
        <v>Delivered</v>
      </c>
      <c r="K10651" s="1" t="str">
        <f aca="false">LEFT(INDEX(Orders!$C$2:$C$8001,MATCH(B10651,Orders!$A$2:$A$8001,0)),7)</f>
        <v>2025-05</v>
      </c>
    </row>
    <row r="10652" customFormat="false" ht="15" hidden="false" customHeight="true" outlineLevel="0" collapsed="false">
      <c r="A10652" s="1" t="s">
        <v>21122</v>
      </c>
      <c r="B10652" s="1" t="s">
        <v>7636</v>
      </c>
      <c r="C10652" s="1" t="s">
        <v>1940</v>
      </c>
      <c r="D10652" s="1" t="n">
        <v>1</v>
      </c>
      <c r="E10652" s="16" t="n">
        <v>2374.52</v>
      </c>
      <c r="F10652" s="17" t="n">
        <v>0.1</v>
      </c>
      <c r="G10652" s="16" t="n">
        <v>2137.07</v>
      </c>
      <c r="I10652" s="1" t="str">
        <f aca="false">INDEX(Products!$C$2:$C$51,MATCH(C10652,Products!$A$2:$A$51,0))</f>
        <v>Fashion</v>
      </c>
      <c r="J10652" s="1" t="str">
        <f aca="false">INDEX(Orders!$E$2:$E$8001,MATCH(B10652,Orders!$A$2:$A$8001,0))</f>
        <v>Delivered</v>
      </c>
      <c r="K10652" s="1" t="str">
        <f aca="false">LEFT(INDEX(Orders!$C$2:$C$8001,MATCH(B10652,Orders!$A$2:$A$8001,0)),7)</f>
        <v>2025-05</v>
      </c>
    </row>
    <row r="10653" customFormat="false" ht="15" hidden="false" customHeight="true" outlineLevel="0" collapsed="false">
      <c r="A10653" s="1" t="s">
        <v>21123</v>
      </c>
      <c r="B10653" s="1" t="s">
        <v>7636</v>
      </c>
      <c r="C10653" s="1" t="s">
        <v>2006</v>
      </c>
      <c r="D10653" s="1" t="n">
        <v>3</v>
      </c>
      <c r="E10653" s="16" t="n">
        <v>482.17</v>
      </c>
      <c r="F10653" s="17" t="n">
        <v>0</v>
      </c>
      <c r="G10653" s="16" t="n">
        <v>1446.51</v>
      </c>
      <c r="I10653" s="1" t="str">
        <f aca="false">INDEX(Products!$C$2:$C$51,MATCH(C10653,Products!$A$2:$A$51,0))</f>
        <v>Books &amp; Stationery</v>
      </c>
      <c r="J10653" s="1" t="str">
        <f aca="false">INDEX(Orders!$E$2:$E$8001,MATCH(B10653,Orders!$A$2:$A$8001,0))</f>
        <v>Delivered</v>
      </c>
      <c r="K10653" s="1" t="str">
        <f aca="false">LEFT(INDEX(Orders!$C$2:$C$8001,MATCH(B10653,Orders!$A$2:$A$8001,0)),7)</f>
        <v>2025-05</v>
      </c>
    </row>
    <row r="10654" customFormat="false" ht="15" hidden="false" customHeight="true" outlineLevel="0" collapsed="false">
      <c r="A10654" s="1" t="s">
        <v>21124</v>
      </c>
      <c r="B10654" s="1" t="s">
        <v>7637</v>
      </c>
      <c r="C10654" s="1" t="s">
        <v>1988</v>
      </c>
      <c r="D10654" s="1" t="n">
        <v>1</v>
      </c>
      <c r="E10654" s="16" t="n">
        <v>681.07</v>
      </c>
      <c r="F10654" s="17" t="n">
        <v>0</v>
      </c>
      <c r="G10654" s="16" t="n">
        <v>681.07</v>
      </c>
      <c r="I10654" s="1" t="str">
        <f aca="false">INDEX(Products!$C$2:$C$51,MATCH(C10654,Products!$A$2:$A$51,0))</f>
        <v>Sports &amp; Fitness</v>
      </c>
      <c r="J10654" s="1" t="str">
        <f aca="false">INDEX(Orders!$E$2:$E$8001,MATCH(B10654,Orders!$A$2:$A$8001,0))</f>
        <v>Delivered</v>
      </c>
      <c r="K10654" s="1" t="str">
        <f aca="false">LEFT(INDEX(Orders!$C$2:$C$8001,MATCH(B10654,Orders!$A$2:$A$8001,0)),7)</f>
        <v>2025-08</v>
      </c>
    </row>
    <row r="10655" customFormat="false" ht="15" hidden="false" customHeight="true" outlineLevel="0" collapsed="false">
      <c r="A10655" s="1" t="s">
        <v>21125</v>
      </c>
      <c r="B10655" s="1" t="s">
        <v>7637</v>
      </c>
      <c r="C10655" s="1" t="s">
        <v>1976</v>
      </c>
      <c r="D10655" s="1" t="n">
        <v>1</v>
      </c>
      <c r="E10655" s="16" t="n">
        <v>1603.35</v>
      </c>
      <c r="F10655" s="17" t="n">
        <v>0.2</v>
      </c>
      <c r="G10655" s="16" t="n">
        <v>1282.68</v>
      </c>
      <c r="I10655" s="1" t="str">
        <f aca="false">INDEX(Products!$C$2:$C$51,MATCH(C10655,Products!$A$2:$A$51,0))</f>
        <v>Beauty &amp; Personal Care</v>
      </c>
      <c r="J10655" s="1" t="str">
        <f aca="false">INDEX(Orders!$E$2:$E$8001,MATCH(B10655,Orders!$A$2:$A$8001,0))</f>
        <v>Delivered</v>
      </c>
      <c r="K10655" s="1" t="str">
        <f aca="false">LEFT(INDEX(Orders!$C$2:$C$8001,MATCH(B10655,Orders!$A$2:$A$8001,0)),7)</f>
        <v>2025-08</v>
      </c>
    </row>
    <row r="10656" customFormat="false" ht="15" hidden="false" customHeight="true" outlineLevel="0" collapsed="false">
      <c r="A10656" s="1" t="s">
        <v>21126</v>
      </c>
      <c r="B10656" s="1" t="s">
        <v>7637</v>
      </c>
      <c r="C10656" s="1" t="s">
        <v>1953</v>
      </c>
      <c r="D10656" s="1" t="n">
        <v>1</v>
      </c>
      <c r="E10656" s="16" t="n">
        <v>4914.12</v>
      </c>
      <c r="F10656" s="17" t="n">
        <v>0.15</v>
      </c>
      <c r="G10656" s="16" t="n">
        <v>4177</v>
      </c>
      <c r="I10656" s="1" t="str">
        <f aca="false">INDEX(Products!$C$2:$C$51,MATCH(C10656,Products!$A$2:$A$51,0))</f>
        <v>Fashion</v>
      </c>
      <c r="J10656" s="1" t="str">
        <f aca="false">INDEX(Orders!$E$2:$E$8001,MATCH(B10656,Orders!$A$2:$A$8001,0))</f>
        <v>Delivered</v>
      </c>
      <c r="K10656" s="1" t="str">
        <f aca="false">LEFT(INDEX(Orders!$C$2:$C$8001,MATCH(B10656,Orders!$A$2:$A$8001,0)),7)</f>
        <v>2025-08</v>
      </c>
    </row>
    <row r="10657" customFormat="false" ht="15" hidden="false" customHeight="true" outlineLevel="0" collapsed="false">
      <c r="A10657" s="1" t="s">
        <v>21127</v>
      </c>
      <c r="B10657" s="1" t="s">
        <v>7637</v>
      </c>
      <c r="C10657" s="1" t="s">
        <v>2006</v>
      </c>
      <c r="D10657" s="1" t="n">
        <v>1</v>
      </c>
      <c r="E10657" s="16" t="n">
        <v>482.17</v>
      </c>
      <c r="F10657" s="17" t="n">
        <v>0</v>
      </c>
      <c r="G10657" s="16" t="n">
        <v>482.17</v>
      </c>
      <c r="I10657" s="1" t="str">
        <f aca="false">INDEX(Products!$C$2:$C$51,MATCH(C10657,Products!$A$2:$A$51,0))</f>
        <v>Books &amp; Stationery</v>
      </c>
      <c r="J10657" s="1" t="str">
        <f aca="false">INDEX(Orders!$E$2:$E$8001,MATCH(B10657,Orders!$A$2:$A$8001,0))</f>
        <v>Delivered</v>
      </c>
      <c r="K10657" s="1" t="str">
        <f aca="false">LEFT(INDEX(Orders!$C$2:$C$8001,MATCH(B10657,Orders!$A$2:$A$8001,0)),7)</f>
        <v>2025-08</v>
      </c>
    </row>
    <row r="10658" customFormat="false" ht="15" hidden="false" customHeight="true" outlineLevel="0" collapsed="false">
      <c r="A10658" s="1" t="s">
        <v>21128</v>
      </c>
      <c r="B10658" s="1" t="s">
        <v>7638</v>
      </c>
      <c r="C10658" s="1" t="s">
        <v>2006</v>
      </c>
      <c r="D10658" s="1" t="n">
        <v>1</v>
      </c>
      <c r="E10658" s="16" t="n">
        <v>482.17</v>
      </c>
      <c r="F10658" s="17" t="n">
        <v>0.05</v>
      </c>
      <c r="G10658" s="16" t="n">
        <v>458.06</v>
      </c>
      <c r="I10658" s="1" t="str">
        <f aca="false">INDEX(Products!$C$2:$C$51,MATCH(C10658,Products!$A$2:$A$51,0))</f>
        <v>Books &amp; Stationery</v>
      </c>
      <c r="J10658" s="1" t="str">
        <f aca="false">INDEX(Orders!$E$2:$E$8001,MATCH(B10658,Orders!$A$2:$A$8001,0))</f>
        <v>Delivered</v>
      </c>
      <c r="K10658" s="1" t="str">
        <f aca="false">LEFT(INDEX(Orders!$C$2:$C$8001,MATCH(B10658,Orders!$A$2:$A$8001,0)),7)</f>
        <v>2025-05</v>
      </c>
    </row>
    <row r="10659" customFormat="false" ht="15" hidden="false" customHeight="true" outlineLevel="0" collapsed="false">
      <c r="A10659" s="1" t="s">
        <v>21129</v>
      </c>
      <c r="B10659" s="1" t="s">
        <v>7639</v>
      </c>
      <c r="C10659" s="1" t="s">
        <v>1997</v>
      </c>
      <c r="D10659" s="1" t="n">
        <v>2</v>
      </c>
      <c r="E10659" s="16" t="n">
        <v>311.15</v>
      </c>
      <c r="F10659" s="17" t="n">
        <v>0.15</v>
      </c>
      <c r="G10659" s="16" t="n">
        <v>528.95</v>
      </c>
      <c r="I10659" s="1" t="str">
        <f aca="false">INDEX(Products!$C$2:$C$51,MATCH(C10659,Products!$A$2:$A$51,0))</f>
        <v>Sports &amp; Fitness</v>
      </c>
      <c r="J10659" s="1" t="str">
        <f aca="false">INDEX(Orders!$E$2:$E$8001,MATCH(B10659,Orders!$A$2:$A$8001,0))</f>
        <v>Delivered</v>
      </c>
      <c r="K10659" s="1" t="str">
        <f aca="false">LEFT(INDEX(Orders!$C$2:$C$8001,MATCH(B10659,Orders!$A$2:$A$8001,0)),7)</f>
        <v>2025-10</v>
      </c>
    </row>
    <row r="10660" customFormat="false" ht="15" hidden="false" customHeight="true" outlineLevel="0" collapsed="false">
      <c r="A10660" s="1" t="s">
        <v>21130</v>
      </c>
      <c r="B10660" s="1" t="s">
        <v>7639</v>
      </c>
      <c r="C10660" s="1" t="s">
        <v>1959</v>
      </c>
      <c r="D10660" s="1" t="n">
        <v>1</v>
      </c>
      <c r="E10660" s="16" t="n">
        <v>2142.79</v>
      </c>
      <c r="F10660" s="17" t="n">
        <v>0</v>
      </c>
      <c r="G10660" s="16" t="n">
        <v>2142.79</v>
      </c>
      <c r="I10660" s="1" t="str">
        <f aca="false">INDEX(Products!$C$2:$C$51,MATCH(C10660,Products!$A$2:$A$51,0))</f>
        <v>Home &amp; Kitchen</v>
      </c>
      <c r="J10660" s="1" t="str">
        <f aca="false">INDEX(Orders!$E$2:$E$8001,MATCH(B10660,Orders!$A$2:$A$8001,0))</f>
        <v>Delivered</v>
      </c>
      <c r="K10660" s="1" t="str">
        <f aca="false">LEFT(INDEX(Orders!$C$2:$C$8001,MATCH(B10660,Orders!$A$2:$A$8001,0)),7)</f>
        <v>2025-10</v>
      </c>
    </row>
    <row r="10661" customFormat="false" ht="15" hidden="false" customHeight="true" outlineLevel="0" collapsed="false">
      <c r="A10661" s="1" t="s">
        <v>21131</v>
      </c>
      <c r="B10661" s="1" t="s">
        <v>7640</v>
      </c>
      <c r="C10661" s="1" t="s">
        <v>1990</v>
      </c>
      <c r="D10661" s="1" t="n">
        <v>1</v>
      </c>
      <c r="E10661" s="16" t="n">
        <v>5311.32</v>
      </c>
      <c r="F10661" s="17" t="n">
        <v>0.2</v>
      </c>
      <c r="G10661" s="16" t="n">
        <v>4249.06</v>
      </c>
      <c r="I10661" s="1" t="str">
        <f aca="false">INDEX(Products!$C$2:$C$51,MATCH(C10661,Products!$A$2:$A$51,0))</f>
        <v>Sports &amp; Fitness</v>
      </c>
      <c r="J10661" s="1" t="str">
        <f aca="false">INDEX(Orders!$E$2:$E$8001,MATCH(B10661,Orders!$A$2:$A$8001,0))</f>
        <v>Delivered</v>
      </c>
      <c r="K10661" s="1" t="str">
        <f aca="false">LEFT(INDEX(Orders!$C$2:$C$8001,MATCH(B10661,Orders!$A$2:$A$8001,0)),7)</f>
        <v>2025-08</v>
      </c>
    </row>
    <row r="10662" customFormat="false" ht="15" hidden="false" customHeight="true" outlineLevel="0" collapsed="false">
      <c r="A10662" s="1" t="s">
        <v>21132</v>
      </c>
      <c r="B10662" s="1" t="s">
        <v>7640</v>
      </c>
      <c r="C10662" s="1" t="s">
        <v>1935</v>
      </c>
      <c r="D10662" s="1" t="n">
        <v>1</v>
      </c>
      <c r="E10662" s="16" t="n">
        <v>14558.72</v>
      </c>
      <c r="F10662" s="17" t="n">
        <v>0</v>
      </c>
      <c r="G10662" s="16" t="n">
        <v>14558.72</v>
      </c>
      <c r="I10662" s="1" t="str">
        <f aca="false">INDEX(Products!$C$2:$C$51,MATCH(C10662,Products!$A$2:$A$51,0))</f>
        <v>Electronics</v>
      </c>
      <c r="J10662" s="1" t="str">
        <f aca="false">INDEX(Orders!$E$2:$E$8001,MATCH(B10662,Orders!$A$2:$A$8001,0))</f>
        <v>Delivered</v>
      </c>
      <c r="K10662" s="1" t="str">
        <f aca="false">LEFT(INDEX(Orders!$C$2:$C$8001,MATCH(B10662,Orders!$A$2:$A$8001,0)),7)</f>
        <v>2025-08</v>
      </c>
    </row>
    <row r="10663" customFormat="false" ht="15" hidden="false" customHeight="true" outlineLevel="0" collapsed="false">
      <c r="A10663" s="1" t="s">
        <v>21133</v>
      </c>
      <c r="B10663" s="1" t="s">
        <v>7641</v>
      </c>
      <c r="C10663" s="1" t="s">
        <v>1990</v>
      </c>
      <c r="D10663" s="1" t="n">
        <v>1</v>
      </c>
      <c r="E10663" s="16" t="n">
        <v>5311.32</v>
      </c>
      <c r="F10663" s="17" t="n">
        <v>0.1</v>
      </c>
      <c r="G10663" s="16" t="n">
        <v>4780.19</v>
      </c>
      <c r="I10663" s="1" t="str">
        <f aca="false">INDEX(Products!$C$2:$C$51,MATCH(C10663,Products!$A$2:$A$51,0))</f>
        <v>Sports &amp; Fitness</v>
      </c>
      <c r="J10663" s="1" t="str">
        <f aca="false">INDEX(Orders!$E$2:$E$8001,MATCH(B10663,Orders!$A$2:$A$8001,0))</f>
        <v>Returned</v>
      </c>
      <c r="K10663" s="1" t="str">
        <f aca="false">LEFT(INDEX(Orders!$C$2:$C$8001,MATCH(B10663,Orders!$A$2:$A$8001,0)),7)</f>
        <v>2024-12</v>
      </c>
    </row>
    <row r="10664" customFormat="false" ht="15" hidden="false" customHeight="true" outlineLevel="0" collapsed="false">
      <c r="A10664" s="1" t="s">
        <v>21134</v>
      </c>
      <c r="B10664" s="1" t="s">
        <v>7641</v>
      </c>
      <c r="C10664" s="1" t="s">
        <v>2006</v>
      </c>
      <c r="D10664" s="1" t="n">
        <v>1</v>
      </c>
      <c r="E10664" s="16" t="n">
        <v>482.17</v>
      </c>
      <c r="F10664" s="17" t="n">
        <v>0.05</v>
      </c>
      <c r="G10664" s="16" t="n">
        <v>458.06</v>
      </c>
      <c r="I10664" s="1" t="str">
        <f aca="false">INDEX(Products!$C$2:$C$51,MATCH(C10664,Products!$A$2:$A$51,0))</f>
        <v>Books &amp; Stationery</v>
      </c>
      <c r="J10664" s="1" t="str">
        <f aca="false">INDEX(Orders!$E$2:$E$8001,MATCH(B10664,Orders!$A$2:$A$8001,0))</f>
        <v>Returned</v>
      </c>
      <c r="K10664" s="1" t="str">
        <f aca="false">LEFT(INDEX(Orders!$C$2:$C$8001,MATCH(B10664,Orders!$A$2:$A$8001,0)),7)</f>
        <v>2024-12</v>
      </c>
    </row>
    <row r="10665" customFormat="false" ht="15" hidden="false" customHeight="true" outlineLevel="0" collapsed="false">
      <c r="A10665" s="1" t="s">
        <v>21135</v>
      </c>
      <c r="B10665" s="1" t="s">
        <v>7642</v>
      </c>
      <c r="C10665" s="1" t="s">
        <v>1965</v>
      </c>
      <c r="D10665" s="1" t="n">
        <v>1</v>
      </c>
      <c r="E10665" s="16" t="n">
        <v>1145.07</v>
      </c>
      <c r="F10665" s="17" t="n">
        <v>0.15</v>
      </c>
      <c r="G10665" s="16" t="n">
        <v>973.31</v>
      </c>
      <c r="I10665" s="1" t="str">
        <f aca="false">INDEX(Products!$C$2:$C$51,MATCH(C10665,Products!$A$2:$A$51,0))</f>
        <v>Home &amp; Kitchen</v>
      </c>
      <c r="J10665" s="1" t="str">
        <f aca="false">INDEX(Orders!$E$2:$E$8001,MATCH(B10665,Orders!$A$2:$A$8001,0))</f>
        <v>Delivered</v>
      </c>
      <c r="K10665" s="1" t="str">
        <f aca="false">LEFT(INDEX(Orders!$C$2:$C$8001,MATCH(B10665,Orders!$A$2:$A$8001,0)),7)</f>
        <v>2024-12</v>
      </c>
    </row>
    <row r="10666" customFormat="false" ht="15" hidden="false" customHeight="true" outlineLevel="0" collapsed="false">
      <c r="A10666" s="1" t="s">
        <v>21136</v>
      </c>
      <c r="B10666" s="1" t="s">
        <v>7643</v>
      </c>
      <c r="C10666" s="1" t="s">
        <v>1953</v>
      </c>
      <c r="D10666" s="1" t="n">
        <v>1</v>
      </c>
      <c r="E10666" s="16" t="n">
        <v>4914.12</v>
      </c>
      <c r="F10666" s="17" t="n">
        <v>0</v>
      </c>
      <c r="G10666" s="16" t="n">
        <v>4914.12</v>
      </c>
      <c r="I10666" s="1" t="str">
        <f aca="false">INDEX(Products!$C$2:$C$51,MATCH(C10666,Products!$A$2:$A$51,0))</f>
        <v>Fashion</v>
      </c>
      <c r="J10666" s="1" t="str">
        <f aca="false">INDEX(Orders!$E$2:$E$8001,MATCH(B10666,Orders!$A$2:$A$8001,0))</f>
        <v>Delivered</v>
      </c>
      <c r="K10666" s="1" t="str">
        <f aca="false">LEFT(INDEX(Orders!$C$2:$C$8001,MATCH(B10666,Orders!$A$2:$A$8001,0)),7)</f>
        <v>2024-09</v>
      </c>
    </row>
    <row r="10667" customFormat="false" ht="15" hidden="false" customHeight="true" outlineLevel="0" collapsed="false">
      <c r="A10667" s="1" t="s">
        <v>21137</v>
      </c>
      <c r="B10667" s="1" t="s">
        <v>7644</v>
      </c>
      <c r="C10667" s="1" t="s">
        <v>1940</v>
      </c>
      <c r="D10667" s="1" t="n">
        <v>1</v>
      </c>
      <c r="E10667" s="16" t="n">
        <v>2374.52</v>
      </c>
      <c r="F10667" s="17" t="n">
        <v>0</v>
      </c>
      <c r="G10667" s="16" t="n">
        <v>2374.52</v>
      </c>
      <c r="I10667" s="1" t="str">
        <f aca="false">INDEX(Products!$C$2:$C$51,MATCH(C10667,Products!$A$2:$A$51,0))</f>
        <v>Fashion</v>
      </c>
      <c r="J10667" s="1" t="str">
        <f aca="false">INDEX(Orders!$E$2:$E$8001,MATCH(B10667,Orders!$A$2:$A$8001,0))</f>
        <v>Returned</v>
      </c>
      <c r="K10667" s="1" t="str">
        <f aca="false">LEFT(INDEX(Orders!$C$2:$C$8001,MATCH(B10667,Orders!$A$2:$A$8001,0)),7)</f>
        <v>2025-03</v>
      </c>
    </row>
    <row r="10668" customFormat="false" ht="15" hidden="false" customHeight="true" outlineLevel="0" collapsed="false">
      <c r="A10668" s="1" t="s">
        <v>21138</v>
      </c>
      <c r="B10668" s="1" t="s">
        <v>7645</v>
      </c>
      <c r="C10668" s="1" t="s">
        <v>1995</v>
      </c>
      <c r="D10668" s="1" t="n">
        <v>1</v>
      </c>
      <c r="E10668" s="16" t="n">
        <v>2914.27</v>
      </c>
      <c r="F10668" s="17" t="n">
        <v>0.15</v>
      </c>
      <c r="G10668" s="16" t="n">
        <v>2477.13</v>
      </c>
      <c r="I10668" s="1" t="str">
        <f aca="false">INDEX(Products!$C$2:$C$51,MATCH(C10668,Products!$A$2:$A$51,0))</f>
        <v>Sports &amp; Fitness</v>
      </c>
      <c r="J10668" s="1" t="str">
        <f aca="false">INDEX(Orders!$E$2:$E$8001,MATCH(B10668,Orders!$A$2:$A$8001,0))</f>
        <v>Delivered</v>
      </c>
      <c r="K10668" s="1" t="str">
        <f aca="false">LEFT(INDEX(Orders!$C$2:$C$8001,MATCH(B10668,Orders!$A$2:$A$8001,0)),7)</f>
        <v>2025-10</v>
      </c>
    </row>
    <row r="10669" customFormat="false" ht="15" hidden="false" customHeight="true" outlineLevel="0" collapsed="false">
      <c r="A10669" s="1" t="s">
        <v>21139</v>
      </c>
      <c r="B10669" s="1" t="s">
        <v>7645</v>
      </c>
      <c r="C10669" s="1" t="s">
        <v>1924</v>
      </c>
      <c r="D10669" s="1" t="n">
        <v>1</v>
      </c>
      <c r="E10669" s="16" t="n">
        <v>1971</v>
      </c>
      <c r="F10669" s="17" t="n">
        <v>0.1</v>
      </c>
      <c r="G10669" s="16" t="n">
        <v>1773.9</v>
      </c>
      <c r="I10669" s="1" t="str">
        <f aca="false">INDEX(Products!$C$2:$C$51,MATCH(C10669,Products!$A$2:$A$51,0))</f>
        <v>Electronics</v>
      </c>
      <c r="J10669" s="1" t="str">
        <f aca="false">INDEX(Orders!$E$2:$E$8001,MATCH(B10669,Orders!$A$2:$A$8001,0))</f>
        <v>Delivered</v>
      </c>
      <c r="K10669" s="1" t="str">
        <f aca="false">LEFT(INDEX(Orders!$C$2:$C$8001,MATCH(B10669,Orders!$A$2:$A$8001,0)),7)</f>
        <v>2025-10</v>
      </c>
    </row>
    <row r="10670" customFormat="false" ht="15" hidden="false" customHeight="true" outlineLevel="0" collapsed="false">
      <c r="A10670" s="1" t="s">
        <v>21140</v>
      </c>
      <c r="B10670" s="1" t="s">
        <v>7646</v>
      </c>
      <c r="C10670" s="1" t="s">
        <v>1930</v>
      </c>
      <c r="D10670" s="1" t="n">
        <v>2</v>
      </c>
      <c r="E10670" s="16" t="n">
        <v>2398.35</v>
      </c>
      <c r="F10670" s="17" t="n">
        <v>0.1</v>
      </c>
      <c r="G10670" s="16" t="n">
        <v>4317.03</v>
      </c>
      <c r="I10670" s="1" t="str">
        <f aca="false">INDEX(Products!$C$2:$C$51,MATCH(C10670,Products!$A$2:$A$51,0))</f>
        <v>Electronics</v>
      </c>
      <c r="J10670" s="1" t="str">
        <f aca="false">INDEX(Orders!$E$2:$E$8001,MATCH(B10670,Orders!$A$2:$A$8001,0))</f>
        <v>Delivered</v>
      </c>
      <c r="K10670" s="1" t="str">
        <f aca="false">LEFT(INDEX(Orders!$C$2:$C$8001,MATCH(B10670,Orders!$A$2:$A$8001,0)),7)</f>
        <v>2025-03</v>
      </c>
    </row>
    <row r="10671" customFormat="false" ht="15" hidden="false" customHeight="true" outlineLevel="0" collapsed="false">
      <c r="A10671" s="1" t="s">
        <v>21141</v>
      </c>
      <c r="B10671" s="1" t="s">
        <v>7646</v>
      </c>
      <c r="C10671" s="1" t="s">
        <v>2007</v>
      </c>
      <c r="D10671" s="1" t="n">
        <v>3</v>
      </c>
      <c r="E10671" s="16" t="n">
        <v>750.27</v>
      </c>
      <c r="F10671" s="17" t="n">
        <v>0.05</v>
      </c>
      <c r="G10671" s="16" t="n">
        <v>2138.27</v>
      </c>
      <c r="I10671" s="1" t="str">
        <f aca="false">INDEX(Products!$C$2:$C$51,MATCH(C10671,Products!$A$2:$A$51,0))</f>
        <v>Books &amp; Stationery</v>
      </c>
      <c r="J10671" s="1" t="str">
        <f aca="false">INDEX(Orders!$E$2:$E$8001,MATCH(B10671,Orders!$A$2:$A$8001,0))</f>
        <v>Delivered</v>
      </c>
      <c r="K10671" s="1" t="str">
        <f aca="false">LEFT(INDEX(Orders!$C$2:$C$8001,MATCH(B10671,Orders!$A$2:$A$8001,0)),7)</f>
        <v>2025-03</v>
      </c>
    </row>
    <row r="10672" customFormat="false" ht="15" hidden="false" customHeight="true" outlineLevel="0" collapsed="false">
      <c r="A10672" s="1" t="s">
        <v>21142</v>
      </c>
      <c r="B10672" s="1" t="s">
        <v>7647</v>
      </c>
      <c r="C10672" s="1" t="s">
        <v>2006</v>
      </c>
      <c r="D10672" s="1" t="n">
        <v>1</v>
      </c>
      <c r="E10672" s="16" t="n">
        <v>482.17</v>
      </c>
      <c r="F10672" s="17" t="n">
        <v>0.1</v>
      </c>
      <c r="G10672" s="16" t="n">
        <v>433.95</v>
      </c>
      <c r="I10672" s="1" t="str">
        <f aca="false">INDEX(Products!$C$2:$C$51,MATCH(C10672,Products!$A$2:$A$51,0))</f>
        <v>Books &amp; Stationery</v>
      </c>
      <c r="J10672" s="1" t="str">
        <f aca="false">INDEX(Orders!$E$2:$E$8001,MATCH(B10672,Orders!$A$2:$A$8001,0))</f>
        <v>Delivered</v>
      </c>
      <c r="K10672" s="1" t="str">
        <f aca="false">LEFT(INDEX(Orders!$C$2:$C$8001,MATCH(B10672,Orders!$A$2:$A$8001,0)),7)</f>
        <v>2024-02</v>
      </c>
    </row>
    <row r="10673" customFormat="false" ht="15" hidden="false" customHeight="true" outlineLevel="0" collapsed="false">
      <c r="A10673" s="1" t="s">
        <v>21143</v>
      </c>
      <c r="B10673" s="1" t="s">
        <v>7647</v>
      </c>
      <c r="C10673" s="1" t="s">
        <v>1977</v>
      </c>
      <c r="D10673" s="1" t="n">
        <v>1</v>
      </c>
      <c r="E10673" s="16" t="n">
        <v>2386.05</v>
      </c>
      <c r="F10673" s="17" t="n">
        <v>0</v>
      </c>
      <c r="G10673" s="16" t="n">
        <v>2386.05</v>
      </c>
      <c r="I10673" s="1" t="str">
        <f aca="false">INDEX(Products!$C$2:$C$51,MATCH(C10673,Products!$A$2:$A$51,0))</f>
        <v>Beauty &amp; Personal Care</v>
      </c>
      <c r="J10673" s="1" t="str">
        <f aca="false">INDEX(Orders!$E$2:$E$8001,MATCH(B10673,Orders!$A$2:$A$8001,0))</f>
        <v>Delivered</v>
      </c>
      <c r="K10673" s="1" t="str">
        <f aca="false">LEFT(INDEX(Orders!$C$2:$C$8001,MATCH(B10673,Orders!$A$2:$A$8001,0)),7)</f>
        <v>2024-02</v>
      </c>
    </row>
    <row r="10674" customFormat="false" ht="15" hidden="false" customHeight="true" outlineLevel="0" collapsed="false">
      <c r="A10674" s="1" t="s">
        <v>21144</v>
      </c>
      <c r="B10674" s="1" t="s">
        <v>7647</v>
      </c>
      <c r="C10674" s="1" t="s">
        <v>1926</v>
      </c>
      <c r="D10674" s="1" t="n">
        <v>2</v>
      </c>
      <c r="E10674" s="16" t="n">
        <v>1478.08</v>
      </c>
      <c r="F10674" s="17" t="n">
        <v>0</v>
      </c>
      <c r="G10674" s="16" t="n">
        <v>2956.16</v>
      </c>
      <c r="I10674" s="1" t="str">
        <f aca="false">INDEX(Products!$C$2:$C$51,MATCH(C10674,Products!$A$2:$A$51,0))</f>
        <v>Electronics</v>
      </c>
      <c r="J10674" s="1" t="str">
        <f aca="false">INDEX(Orders!$E$2:$E$8001,MATCH(B10674,Orders!$A$2:$A$8001,0))</f>
        <v>Delivered</v>
      </c>
      <c r="K10674" s="1" t="str">
        <f aca="false">LEFT(INDEX(Orders!$C$2:$C$8001,MATCH(B10674,Orders!$A$2:$A$8001,0)),7)</f>
        <v>2024-02</v>
      </c>
    </row>
    <row r="10675" customFormat="false" ht="15" hidden="false" customHeight="true" outlineLevel="0" collapsed="false">
      <c r="A10675" s="1" t="s">
        <v>21145</v>
      </c>
      <c r="B10675" s="1" t="s">
        <v>7648</v>
      </c>
      <c r="C10675" s="1" t="s">
        <v>1930</v>
      </c>
      <c r="D10675" s="1" t="n">
        <v>1</v>
      </c>
      <c r="E10675" s="16" t="n">
        <v>2398.35</v>
      </c>
      <c r="F10675" s="17" t="n">
        <v>0.15</v>
      </c>
      <c r="G10675" s="16" t="n">
        <v>2038.6</v>
      </c>
      <c r="I10675" s="1" t="str">
        <f aca="false">INDEX(Products!$C$2:$C$51,MATCH(C10675,Products!$A$2:$A$51,0))</f>
        <v>Electronics</v>
      </c>
      <c r="J10675" s="1" t="str">
        <f aca="false">INDEX(Orders!$E$2:$E$8001,MATCH(B10675,Orders!$A$2:$A$8001,0))</f>
        <v>Delivered</v>
      </c>
      <c r="K10675" s="1" t="str">
        <f aca="false">LEFT(INDEX(Orders!$C$2:$C$8001,MATCH(B10675,Orders!$A$2:$A$8001,0)),7)</f>
        <v>2024-03</v>
      </c>
    </row>
    <row r="10676" customFormat="false" ht="15" hidden="false" customHeight="true" outlineLevel="0" collapsed="false">
      <c r="A10676" s="1" t="s">
        <v>21146</v>
      </c>
      <c r="B10676" s="1" t="s">
        <v>7648</v>
      </c>
      <c r="C10676" s="1" t="s">
        <v>2006</v>
      </c>
      <c r="D10676" s="1" t="n">
        <v>3</v>
      </c>
      <c r="E10676" s="16" t="n">
        <v>482.17</v>
      </c>
      <c r="F10676" s="17" t="n">
        <v>0</v>
      </c>
      <c r="G10676" s="16" t="n">
        <v>1446.51</v>
      </c>
      <c r="I10676" s="1" t="str">
        <f aca="false">INDEX(Products!$C$2:$C$51,MATCH(C10676,Products!$A$2:$A$51,0))</f>
        <v>Books &amp; Stationery</v>
      </c>
      <c r="J10676" s="1" t="str">
        <f aca="false">INDEX(Orders!$E$2:$E$8001,MATCH(B10676,Orders!$A$2:$A$8001,0))</f>
        <v>Delivered</v>
      </c>
      <c r="K10676" s="1" t="str">
        <f aca="false">LEFT(INDEX(Orders!$C$2:$C$8001,MATCH(B10676,Orders!$A$2:$A$8001,0)),7)</f>
        <v>2024-03</v>
      </c>
    </row>
    <row r="10677" customFormat="false" ht="15" hidden="false" customHeight="true" outlineLevel="0" collapsed="false">
      <c r="A10677" s="1" t="s">
        <v>21147</v>
      </c>
      <c r="B10677" s="1" t="s">
        <v>7648</v>
      </c>
      <c r="C10677" s="1" t="s">
        <v>1926</v>
      </c>
      <c r="D10677" s="1" t="n">
        <v>2</v>
      </c>
      <c r="E10677" s="16" t="n">
        <v>1478.08</v>
      </c>
      <c r="F10677" s="17" t="n">
        <v>0</v>
      </c>
      <c r="G10677" s="16" t="n">
        <v>2956.16</v>
      </c>
      <c r="I10677" s="1" t="str">
        <f aca="false">INDEX(Products!$C$2:$C$51,MATCH(C10677,Products!$A$2:$A$51,0))</f>
        <v>Electronics</v>
      </c>
      <c r="J10677" s="1" t="str">
        <f aca="false">INDEX(Orders!$E$2:$E$8001,MATCH(B10677,Orders!$A$2:$A$8001,0))</f>
        <v>Delivered</v>
      </c>
      <c r="K10677" s="1" t="str">
        <f aca="false">LEFT(INDEX(Orders!$C$2:$C$8001,MATCH(B10677,Orders!$A$2:$A$8001,0)),7)</f>
        <v>2024-03</v>
      </c>
    </row>
    <row r="10678" customFormat="false" ht="15" hidden="false" customHeight="true" outlineLevel="0" collapsed="false">
      <c r="A10678" s="1" t="s">
        <v>21148</v>
      </c>
      <c r="B10678" s="1" t="s">
        <v>7648</v>
      </c>
      <c r="C10678" s="1" t="s">
        <v>1920</v>
      </c>
      <c r="D10678" s="1" t="n">
        <v>1</v>
      </c>
      <c r="E10678" s="16" t="n">
        <v>4273.58</v>
      </c>
      <c r="F10678" s="17" t="n">
        <v>0</v>
      </c>
      <c r="G10678" s="16" t="n">
        <v>4273.58</v>
      </c>
      <c r="I10678" s="1" t="str">
        <f aca="false">INDEX(Products!$C$2:$C$51,MATCH(C10678,Products!$A$2:$A$51,0))</f>
        <v>Electronics</v>
      </c>
      <c r="J10678" s="1" t="str">
        <f aca="false">INDEX(Orders!$E$2:$E$8001,MATCH(B10678,Orders!$A$2:$A$8001,0))</f>
        <v>Delivered</v>
      </c>
      <c r="K10678" s="1" t="str">
        <f aca="false">LEFT(INDEX(Orders!$C$2:$C$8001,MATCH(B10678,Orders!$A$2:$A$8001,0)),7)</f>
        <v>2024-03</v>
      </c>
    </row>
    <row r="10679" customFormat="false" ht="15" hidden="false" customHeight="true" outlineLevel="0" collapsed="false">
      <c r="A10679" s="1" t="s">
        <v>21149</v>
      </c>
      <c r="B10679" s="1" t="s">
        <v>7649</v>
      </c>
      <c r="C10679" s="1" t="s">
        <v>1953</v>
      </c>
      <c r="D10679" s="1" t="n">
        <v>1</v>
      </c>
      <c r="E10679" s="16" t="n">
        <v>4914.12</v>
      </c>
      <c r="F10679" s="17" t="n">
        <v>0</v>
      </c>
      <c r="G10679" s="16" t="n">
        <v>4914.12</v>
      </c>
      <c r="I10679" s="1" t="str">
        <f aca="false">INDEX(Products!$C$2:$C$51,MATCH(C10679,Products!$A$2:$A$51,0))</f>
        <v>Fashion</v>
      </c>
      <c r="J10679" s="1" t="str">
        <f aca="false">INDEX(Orders!$E$2:$E$8001,MATCH(B10679,Orders!$A$2:$A$8001,0))</f>
        <v>Delivered</v>
      </c>
      <c r="K10679" s="1" t="str">
        <f aca="false">LEFT(INDEX(Orders!$C$2:$C$8001,MATCH(B10679,Orders!$A$2:$A$8001,0)),7)</f>
        <v>2025-05</v>
      </c>
    </row>
    <row r="10680" customFormat="false" ht="15" hidden="false" customHeight="true" outlineLevel="0" collapsed="false">
      <c r="A10680" s="1" t="s">
        <v>21150</v>
      </c>
      <c r="B10680" s="1" t="s">
        <v>7649</v>
      </c>
      <c r="C10680" s="1" t="s">
        <v>1931</v>
      </c>
      <c r="D10680" s="1" t="n">
        <v>1</v>
      </c>
      <c r="E10680" s="16" t="n">
        <v>1111.28</v>
      </c>
      <c r="F10680" s="17" t="n">
        <v>0.05</v>
      </c>
      <c r="G10680" s="16" t="n">
        <v>1055.72</v>
      </c>
      <c r="I10680" s="1" t="str">
        <f aca="false">INDEX(Products!$C$2:$C$51,MATCH(C10680,Products!$A$2:$A$51,0))</f>
        <v>Electronics</v>
      </c>
      <c r="J10680" s="1" t="str">
        <f aca="false">INDEX(Orders!$E$2:$E$8001,MATCH(B10680,Orders!$A$2:$A$8001,0))</f>
        <v>Delivered</v>
      </c>
      <c r="K10680" s="1" t="str">
        <f aca="false">LEFT(INDEX(Orders!$C$2:$C$8001,MATCH(B10680,Orders!$A$2:$A$8001,0)),7)</f>
        <v>2025-05</v>
      </c>
    </row>
    <row r="10681" customFormat="false" ht="15" hidden="false" customHeight="true" outlineLevel="0" collapsed="false">
      <c r="A10681" s="1" t="s">
        <v>21151</v>
      </c>
      <c r="B10681" s="1" t="s">
        <v>7649</v>
      </c>
      <c r="C10681" s="1" t="s">
        <v>2000</v>
      </c>
      <c r="D10681" s="1" t="n">
        <v>2</v>
      </c>
      <c r="E10681" s="16" t="n">
        <v>425.08</v>
      </c>
      <c r="F10681" s="17" t="n">
        <v>0</v>
      </c>
      <c r="G10681" s="16" t="n">
        <v>850.16</v>
      </c>
      <c r="I10681" s="1" t="str">
        <f aca="false">INDEX(Products!$C$2:$C$51,MATCH(C10681,Products!$A$2:$A$51,0))</f>
        <v>Books &amp; Stationery</v>
      </c>
      <c r="J10681" s="1" t="str">
        <f aca="false">INDEX(Orders!$E$2:$E$8001,MATCH(B10681,Orders!$A$2:$A$8001,0))</f>
        <v>Delivered</v>
      </c>
      <c r="K10681" s="1" t="str">
        <f aca="false">LEFT(INDEX(Orders!$C$2:$C$8001,MATCH(B10681,Orders!$A$2:$A$8001,0)),7)</f>
        <v>2025-05</v>
      </c>
    </row>
    <row r="10682" customFormat="false" ht="15" hidden="false" customHeight="true" outlineLevel="0" collapsed="false">
      <c r="A10682" s="1" t="s">
        <v>21152</v>
      </c>
      <c r="B10682" s="1" t="s">
        <v>7650</v>
      </c>
      <c r="C10682" s="1" t="s">
        <v>1976</v>
      </c>
      <c r="D10682" s="1" t="n">
        <v>2</v>
      </c>
      <c r="E10682" s="16" t="n">
        <v>1603.35</v>
      </c>
      <c r="F10682" s="17" t="n">
        <v>0</v>
      </c>
      <c r="G10682" s="16" t="n">
        <v>3206.7</v>
      </c>
      <c r="I10682" s="1" t="str">
        <f aca="false">INDEX(Products!$C$2:$C$51,MATCH(C10682,Products!$A$2:$A$51,0))</f>
        <v>Beauty &amp; Personal Care</v>
      </c>
      <c r="J10682" s="1" t="str">
        <f aca="false">INDEX(Orders!$E$2:$E$8001,MATCH(B10682,Orders!$A$2:$A$8001,0))</f>
        <v>Delivered</v>
      </c>
      <c r="K10682" s="1" t="str">
        <f aca="false">LEFT(INDEX(Orders!$C$2:$C$8001,MATCH(B10682,Orders!$A$2:$A$8001,0)),7)</f>
        <v>2025-03</v>
      </c>
    </row>
    <row r="10683" customFormat="false" ht="15" hidden="false" customHeight="true" outlineLevel="0" collapsed="false">
      <c r="A10683" s="1" t="s">
        <v>21153</v>
      </c>
      <c r="B10683" s="1" t="s">
        <v>7650</v>
      </c>
      <c r="C10683" s="1" t="s">
        <v>1990</v>
      </c>
      <c r="D10683" s="1" t="n">
        <v>1</v>
      </c>
      <c r="E10683" s="16" t="n">
        <v>5311.32</v>
      </c>
      <c r="F10683" s="17" t="n">
        <v>0.1</v>
      </c>
      <c r="G10683" s="16" t="n">
        <v>4780.19</v>
      </c>
      <c r="I10683" s="1" t="str">
        <f aca="false">INDEX(Products!$C$2:$C$51,MATCH(C10683,Products!$A$2:$A$51,0))</f>
        <v>Sports &amp; Fitness</v>
      </c>
      <c r="J10683" s="1" t="str">
        <f aca="false">INDEX(Orders!$E$2:$E$8001,MATCH(B10683,Orders!$A$2:$A$8001,0))</f>
        <v>Delivered</v>
      </c>
      <c r="K10683" s="1" t="str">
        <f aca="false">LEFT(INDEX(Orders!$C$2:$C$8001,MATCH(B10683,Orders!$A$2:$A$8001,0)),7)</f>
        <v>2025-03</v>
      </c>
    </row>
    <row r="10684" customFormat="false" ht="15" hidden="false" customHeight="true" outlineLevel="0" collapsed="false">
      <c r="A10684" s="1" t="s">
        <v>21154</v>
      </c>
      <c r="B10684" s="1" t="s">
        <v>7651</v>
      </c>
      <c r="C10684" s="1" t="s">
        <v>1935</v>
      </c>
      <c r="D10684" s="1" t="n">
        <v>1</v>
      </c>
      <c r="E10684" s="16" t="n">
        <v>14558.72</v>
      </c>
      <c r="F10684" s="17" t="n">
        <v>0.05</v>
      </c>
      <c r="G10684" s="16" t="n">
        <v>13830.78</v>
      </c>
      <c r="I10684" s="1" t="str">
        <f aca="false">INDEX(Products!$C$2:$C$51,MATCH(C10684,Products!$A$2:$A$51,0))</f>
        <v>Electronics</v>
      </c>
      <c r="J10684" s="1" t="str">
        <f aca="false">INDEX(Orders!$E$2:$E$8001,MATCH(B10684,Orders!$A$2:$A$8001,0))</f>
        <v>Delivered</v>
      </c>
      <c r="K10684" s="1" t="str">
        <f aca="false">LEFT(INDEX(Orders!$C$2:$C$8001,MATCH(B10684,Orders!$A$2:$A$8001,0)),7)</f>
        <v>2025-08</v>
      </c>
    </row>
    <row r="10685" customFormat="false" ht="15" hidden="false" customHeight="true" outlineLevel="0" collapsed="false">
      <c r="A10685" s="1" t="s">
        <v>21155</v>
      </c>
      <c r="B10685" s="1" t="s">
        <v>7651</v>
      </c>
      <c r="C10685" s="1" t="s">
        <v>1953</v>
      </c>
      <c r="D10685" s="1" t="n">
        <v>1</v>
      </c>
      <c r="E10685" s="16" t="n">
        <v>4914.12</v>
      </c>
      <c r="F10685" s="17" t="n">
        <v>0</v>
      </c>
      <c r="G10685" s="16" t="n">
        <v>4914.12</v>
      </c>
      <c r="I10685" s="1" t="str">
        <f aca="false">INDEX(Products!$C$2:$C$51,MATCH(C10685,Products!$A$2:$A$51,0))</f>
        <v>Fashion</v>
      </c>
      <c r="J10685" s="1" t="str">
        <f aca="false">INDEX(Orders!$E$2:$E$8001,MATCH(B10685,Orders!$A$2:$A$8001,0))</f>
        <v>Delivered</v>
      </c>
      <c r="K10685" s="1" t="str">
        <f aca="false">LEFT(INDEX(Orders!$C$2:$C$8001,MATCH(B10685,Orders!$A$2:$A$8001,0)),7)</f>
        <v>2025-08</v>
      </c>
    </row>
    <row r="10686" customFormat="false" ht="15" hidden="false" customHeight="true" outlineLevel="0" collapsed="false">
      <c r="A10686" s="1" t="s">
        <v>21156</v>
      </c>
      <c r="B10686" s="1" t="s">
        <v>7652</v>
      </c>
      <c r="C10686" s="1" t="s">
        <v>1997</v>
      </c>
      <c r="D10686" s="1" t="n">
        <v>1</v>
      </c>
      <c r="E10686" s="16" t="n">
        <v>311.15</v>
      </c>
      <c r="F10686" s="17" t="n">
        <v>0.05</v>
      </c>
      <c r="G10686" s="16" t="n">
        <v>295.59</v>
      </c>
      <c r="I10686" s="1" t="str">
        <f aca="false">INDEX(Products!$C$2:$C$51,MATCH(C10686,Products!$A$2:$A$51,0))</f>
        <v>Sports &amp; Fitness</v>
      </c>
      <c r="J10686" s="1" t="str">
        <f aca="false">INDEX(Orders!$E$2:$E$8001,MATCH(B10686,Orders!$A$2:$A$8001,0))</f>
        <v>Delivered</v>
      </c>
      <c r="K10686" s="1" t="str">
        <f aca="false">LEFT(INDEX(Orders!$C$2:$C$8001,MATCH(B10686,Orders!$A$2:$A$8001,0)),7)</f>
        <v>2024-11</v>
      </c>
    </row>
    <row r="10687" customFormat="false" ht="15" hidden="false" customHeight="true" outlineLevel="0" collapsed="false">
      <c r="A10687" s="1" t="s">
        <v>21157</v>
      </c>
      <c r="B10687" s="1" t="s">
        <v>7653</v>
      </c>
      <c r="C10687" s="1" t="s">
        <v>1953</v>
      </c>
      <c r="D10687" s="1" t="n">
        <v>1</v>
      </c>
      <c r="E10687" s="16" t="n">
        <v>4914.12</v>
      </c>
      <c r="F10687" s="17" t="n">
        <v>0.15</v>
      </c>
      <c r="G10687" s="16" t="n">
        <v>4177</v>
      </c>
      <c r="I10687" s="1" t="str">
        <f aca="false">INDEX(Products!$C$2:$C$51,MATCH(C10687,Products!$A$2:$A$51,0))</f>
        <v>Fashion</v>
      </c>
      <c r="J10687" s="1" t="str">
        <f aca="false">INDEX(Orders!$E$2:$E$8001,MATCH(B10687,Orders!$A$2:$A$8001,0))</f>
        <v>Cancelled</v>
      </c>
      <c r="K10687" s="1" t="str">
        <f aca="false">LEFT(INDEX(Orders!$C$2:$C$8001,MATCH(B10687,Orders!$A$2:$A$8001,0)),7)</f>
        <v>2024-11</v>
      </c>
    </row>
    <row r="10688" customFormat="false" ht="15" hidden="false" customHeight="true" outlineLevel="0" collapsed="false">
      <c r="A10688" s="1" t="s">
        <v>21158</v>
      </c>
      <c r="B10688" s="1" t="s">
        <v>7654</v>
      </c>
      <c r="C10688" s="1" t="s">
        <v>2006</v>
      </c>
      <c r="D10688" s="1" t="n">
        <v>1</v>
      </c>
      <c r="E10688" s="16" t="n">
        <v>482.17</v>
      </c>
      <c r="F10688" s="17" t="n">
        <v>0</v>
      </c>
      <c r="G10688" s="16" t="n">
        <v>482.17</v>
      </c>
      <c r="I10688" s="1" t="str">
        <f aca="false">INDEX(Products!$C$2:$C$51,MATCH(C10688,Products!$A$2:$A$51,0))</f>
        <v>Books &amp; Stationery</v>
      </c>
      <c r="J10688" s="1" t="str">
        <f aca="false">INDEX(Orders!$E$2:$E$8001,MATCH(B10688,Orders!$A$2:$A$8001,0))</f>
        <v>Delivered</v>
      </c>
      <c r="K10688" s="1" t="str">
        <f aca="false">LEFT(INDEX(Orders!$C$2:$C$8001,MATCH(B10688,Orders!$A$2:$A$8001,0)),7)</f>
        <v>2024-12</v>
      </c>
    </row>
    <row r="10689" customFormat="false" ht="15" hidden="false" customHeight="true" outlineLevel="0" collapsed="false">
      <c r="A10689" s="1" t="s">
        <v>21159</v>
      </c>
      <c r="B10689" s="1" t="s">
        <v>7654</v>
      </c>
      <c r="C10689" s="1" t="s">
        <v>1990</v>
      </c>
      <c r="D10689" s="1" t="n">
        <v>1</v>
      </c>
      <c r="E10689" s="16" t="n">
        <v>5311.32</v>
      </c>
      <c r="F10689" s="17" t="n">
        <v>0.05</v>
      </c>
      <c r="G10689" s="16" t="n">
        <v>5045.75</v>
      </c>
      <c r="I10689" s="1" t="str">
        <f aca="false">INDEX(Products!$C$2:$C$51,MATCH(C10689,Products!$A$2:$A$51,0))</f>
        <v>Sports &amp; Fitness</v>
      </c>
      <c r="J10689" s="1" t="str">
        <f aca="false">INDEX(Orders!$E$2:$E$8001,MATCH(B10689,Orders!$A$2:$A$8001,0))</f>
        <v>Delivered</v>
      </c>
      <c r="K10689" s="1" t="str">
        <f aca="false">LEFT(INDEX(Orders!$C$2:$C$8001,MATCH(B10689,Orders!$A$2:$A$8001,0)),7)</f>
        <v>2024-12</v>
      </c>
    </row>
    <row r="10690" customFormat="false" ht="15" hidden="false" customHeight="true" outlineLevel="0" collapsed="false">
      <c r="A10690" s="1" t="s">
        <v>21160</v>
      </c>
      <c r="B10690" s="1" t="s">
        <v>7655</v>
      </c>
      <c r="C10690" s="1" t="s">
        <v>1930</v>
      </c>
      <c r="D10690" s="1" t="n">
        <v>1</v>
      </c>
      <c r="E10690" s="16" t="n">
        <v>2398.35</v>
      </c>
      <c r="F10690" s="17" t="n">
        <v>0.1</v>
      </c>
      <c r="G10690" s="16" t="n">
        <v>2158.52</v>
      </c>
      <c r="I10690" s="1" t="str">
        <f aca="false">INDEX(Products!$C$2:$C$51,MATCH(C10690,Products!$A$2:$A$51,0))</f>
        <v>Electronics</v>
      </c>
      <c r="J10690" s="1" t="str">
        <f aca="false">INDEX(Orders!$E$2:$E$8001,MATCH(B10690,Orders!$A$2:$A$8001,0))</f>
        <v>Delivered</v>
      </c>
      <c r="K10690" s="1" t="str">
        <f aca="false">LEFT(INDEX(Orders!$C$2:$C$8001,MATCH(B10690,Orders!$A$2:$A$8001,0)),7)</f>
        <v>2024-03</v>
      </c>
    </row>
    <row r="10691" customFormat="false" ht="15" hidden="false" customHeight="true" outlineLevel="0" collapsed="false">
      <c r="A10691" s="1" t="s">
        <v>21161</v>
      </c>
      <c r="B10691" s="1" t="s">
        <v>7655</v>
      </c>
      <c r="C10691" s="1" t="s">
        <v>1979</v>
      </c>
      <c r="D10691" s="1" t="n">
        <v>1</v>
      </c>
      <c r="E10691" s="16" t="n">
        <v>623</v>
      </c>
      <c r="F10691" s="17" t="n">
        <v>0</v>
      </c>
      <c r="G10691" s="16" t="n">
        <v>623</v>
      </c>
      <c r="I10691" s="1" t="str">
        <f aca="false">INDEX(Products!$C$2:$C$51,MATCH(C10691,Products!$A$2:$A$51,0))</f>
        <v>Beauty &amp; Personal Care</v>
      </c>
      <c r="J10691" s="1" t="str">
        <f aca="false">INDEX(Orders!$E$2:$E$8001,MATCH(B10691,Orders!$A$2:$A$8001,0))</f>
        <v>Delivered</v>
      </c>
      <c r="K10691" s="1" t="str">
        <f aca="false">LEFT(INDEX(Orders!$C$2:$C$8001,MATCH(B10691,Orders!$A$2:$A$8001,0)),7)</f>
        <v>2024-03</v>
      </c>
    </row>
    <row r="10692" customFormat="false" ht="15" hidden="false" customHeight="true" outlineLevel="0" collapsed="false">
      <c r="A10692" s="1" t="s">
        <v>21162</v>
      </c>
      <c r="B10692" s="1" t="s">
        <v>7655</v>
      </c>
      <c r="C10692" s="1" t="s">
        <v>2007</v>
      </c>
      <c r="D10692" s="1" t="n">
        <v>1</v>
      </c>
      <c r="E10692" s="16" t="n">
        <v>750.27</v>
      </c>
      <c r="F10692" s="17" t="n">
        <v>0</v>
      </c>
      <c r="G10692" s="16" t="n">
        <v>750.27</v>
      </c>
      <c r="I10692" s="1" t="str">
        <f aca="false">INDEX(Products!$C$2:$C$51,MATCH(C10692,Products!$A$2:$A$51,0))</f>
        <v>Books &amp; Stationery</v>
      </c>
      <c r="J10692" s="1" t="str">
        <f aca="false">INDEX(Orders!$E$2:$E$8001,MATCH(B10692,Orders!$A$2:$A$8001,0))</f>
        <v>Delivered</v>
      </c>
      <c r="K10692" s="1" t="str">
        <f aca="false">LEFT(INDEX(Orders!$C$2:$C$8001,MATCH(B10692,Orders!$A$2:$A$8001,0)),7)</f>
        <v>2024-03</v>
      </c>
    </row>
    <row r="10693" customFormat="false" ht="15" hidden="false" customHeight="true" outlineLevel="0" collapsed="false">
      <c r="A10693" s="1" t="s">
        <v>21163</v>
      </c>
      <c r="B10693" s="1" t="s">
        <v>7655</v>
      </c>
      <c r="C10693" s="1" t="s">
        <v>2000</v>
      </c>
      <c r="D10693" s="1" t="n">
        <v>2</v>
      </c>
      <c r="E10693" s="16" t="n">
        <v>425.08</v>
      </c>
      <c r="F10693" s="17" t="n">
        <v>0</v>
      </c>
      <c r="G10693" s="16" t="n">
        <v>850.16</v>
      </c>
      <c r="I10693" s="1" t="str">
        <f aca="false">INDEX(Products!$C$2:$C$51,MATCH(C10693,Products!$A$2:$A$51,0))</f>
        <v>Books &amp; Stationery</v>
      </c>
      <c r="J10693" s="1" t="str">
        <f aca="false">INDEX(Orders!$E$2:$E$8001,MATCH(B10693,Orders!$A$2:$A$8001,0))</f>
        <v>Delivered</v>
      </c>
      <c r="K10693" s="1" t="str">
        <f aca="false">LEFT(INDEX(Orders!$C$2:$C$8001,MATCH(B10693,Orders!$A$2:$A$8001,0)),7)</f>
        <v>2024-03</v>
      </c>
    </row>
    <row r="10694" customFormat="false" ht="15" hidden="false" customHeight="true" outlineLevel="0" collapsed="false">
      <c r="A10694" s="1" t="s">
        <v>21164</v>
      </c>
      <c r="B10694" s="1" t="s">
        <v>7656</v>
      </c>
      <c r="C10694" s="1" t="s">
        <v>2007</v>
      </c>
      <c r="D10694" s="1" t="n">
        <v>2</v>
      </c>
      <c r="E10694" s="16" t="n">
        <v>750.27</v>
      </c>
      <c r="F10694" s="17" t="n">
        <v>0</v>
      </c>
      <c r="G10694" s="16" t="n">
        <v>1500.54</v>
      </c>
      <c r="I10694" s="1" t="str">
        <f aca="false">INDEX(Products!$C$2:$C$51,MATCH(C10694,Products!$A$2:$A$51,0))</f>
        <v>Books &amp; Stationery</v>
      </c>
      <c r="J10694" s="1" t="str">
        <f aca="false">INDEX(Orders!$E$2:$E$8001,MATCH(B10694,Orders!$A$2:$A$8001,0))</f>
        <v>Delivered</v>
      </c>
      <c r="K10694" s="1" t="str">
        <f aca="false">LEFT(INDEX(Orders!$C$2:$C$8001,MATCH(B10694,Orders!$A$2:$A$8001,0)),7)</f>
        <v>2025-08</v>
      </c>
    </row>
    <row r="10695" customFormat="false" ht="15" hidden="false" customHeight="true" outlineLevel="0" collapsed="false">
      <c r="A10695" s="1" t="s">
        <v>21165</v>
      </c>
      <c r="B10695" s="1" t="s">
        <v>7657</v>
      </c>
      <c r="C10695" s="1" t="s">
        <v>1940</v>
      </c>
      <c r="D10695" s="1" t="n">
        <v>3</v>
      </c>
      <c r="E10695" s="16" t="n">
        <v>2374.52</v>
      </c>
      <c r="F10695" s="17" t="n">
        <v>0</v>
      </c>
      <c r="G10695" s="16" t="n">
        <v>7123.56</v>
      </c>
      <c r="I10695" s="1" t="str">
        <f aca="false">INDEX(Products!$C$2:$C$51,MATCH(C10695,Products!$A$2:$A$51,0))</f>
        <v>Fashion</v>
      </c>
      <c r="J10695" s="1" t="str">
        <f aca="false">INDEX(Orders!$E$2:$E$8001,MATCH(B10695,Orders!$A$2:$A$8001,0))</f>
        <v>Refunded</v>
      </c>
      <c r="K10695" s="1" t="str">
        <f aca="false">LEFT(INDEX(Orders!$C$2:$C$8001,MATCH(B10695,Orders!$A$2:$A$8001,0)),7)</f>
        <v>2025-09</v>
      </c>
    </row>
    <row r="10696" customFormat="false" ht="15" hidden="false" customHeight="true" outlineLevel="0" collapsed="false">
      <c r="A10696" s="1" t="s">
        <v>21166</v>
      </c>
      <c r="B10696" s="1" t="s">
        <v>7657</v>
      </c>
      <c r="C10696" s="1" t="s">
        <v>1930</v>
      </c>
      <c r="D10696" s="1" t="n">
        <v>2</v>
      </c>
      <c r="E10696" s="16" t="n">
        <v>2398.35</v>
      </c>
      <c r="F10696" s="17" t="n">
        <v>0.05</v>
      </c>
      <c r="G10696" s="16" t="n">
        <v>4556.86</v>
      </c>
      <c r="I10696" s="1" t="str">
        <f aca="false">INDEX(Products!$C$2:$C$51,MATCH(C10696,Products!$A$2:$A$51,0))</f>
        <v>Electronics</v>
      </c>
      <c r="J10696" s="1" t="str">
        <f aca="false">INDEX(Orders!$E$2:$E$8001,MATCH(B10696,Orders!$A$2:$A$8001,0))</f>
        <v>Refunded</v>
      </c>
      <c r="K10696" s="1" t="str">
        <f aca="false">LEFT(INDEX(Orders!$C$2:$C$8001,MATCH(B10696,Orders!$A$2:$A$8001,0)),7)</f>
        <v>2025-09</v>
      </c>
    </row>
    <row r="10697" customFormat="false" ht="15" hidden="false" customHeight="true" outlineLevel="0" collapsed="false">
      <c r="A10697" s="1" t="s">
        <v>21167</v>
      </c>
      <c r="B10697" s="1" t="s">
        <v>7658</v>
      </c>
      <c r="C10697" s="1" t="s">
        <v>1949</v>
      </c>
      <c r="D10697" s="1" t="n">
        <v>1</v>
      </c>
      <c r="E10697" s="16" t="n">
        <v>4185.64</v>
      </c>
      <c r="F10697" s="17" t="n">
        <v>0</v>
      </c>
      <c r="G10697" s="16" t="n">
        <v>4185.64</v>
      </c>
      <c r="I10697" s="1" t="str">
        <f aca="false">INDEX(Products!$C$2:$C$51,MATCH(C10697,Products!$A$2:$A$51,0))</f>
        <v>Fashion</v>
      </c>
      <c r="J10697" s="1" t="str">
        <f aca="false">INDEX(Orders!$E$2:$E$8001,MATCH(B10697,Orders!$A$2:$A$8001,0))</f>
        <v>Cancelled</v>
      </c>
      <c r="K10697" s="1" t="str">
        <f aca="false">LEFT(INDEX(Orders!$C$2:$C$8001,MATCH(B10697,Orders!$A$2:$A$8001,0)),7)</f>
        <v>2024-04</v>
      </c>
    </row>
    <row r="10698" customFormat="false" ht="15" hidden="false" customHeight="true" outlineLevel="0" collapsed="false">
      <c r="A10698" s="1" t="s">
        <v>21168</v>
      </c>
      <c r="B10698" s="1" t="s">
        <v>7658</v>
      </c>
      <c r="C10698" s="1" t="s">
        <v>2006</v>
      </c>
      <c r="D10698" s="1" t="n">
        <v>2</v>
      </c>
      <c r="E10698" s="16" t="n">
        <v>482.17</v>
      </c>
      <c r="F10698" s="17" t="n">
        <v>0.2</v>
      </c>
      <c r="G10698" s="16" t="n">
        <v>771.47</v>
      </c>
      <c r="I10698" s="1" t="str">
        <f aca="false">INDEX(Products!$C$2:$C$51,MATCH(C10698,Products!$A$2:$A$51,0))</f>
        <v>Books &amp; Stationery</v>
      </c>
      <c r="J10698" s="1" t="str">
        <f aca="false">INDEX(Orders!$E$2:$E$8001,MATCH(B10698,Orders!$A$2:$A$8001,0))</f>
        <v>Cancelled</v>
      </c>
      <c r="K10698" s="1" t="str">
        <f aca="false">LEFT(INDEX(Orders!$C$2:$C$8001,MATCH(B10698,Orders!$A$2:$A$8001,0)),7)</f>
        <v>2024-04</v>
      </c>
    </row>
    <row r="10699" customFormat="false" ht="15" hidden="false" customHeight="true" outlineLevel="0" collapsed="false">
      <c r="A10699" s="1" t="s">
        <v>21169</v>
      </c>
      <c r="B10699" s="1" t="s">
        <v>7659</v>
      </c>
      <c r="C10699" s="1" t="s">
        <v>1959</v>
      </c>
      <c r="D10699" s="1" t="n">
        <v>1</v>
      </c>
      <c r="E10699" s="16" t="n">
        <v>2142.79</v>
      </c>
      <c r="F10699" s="17" t="n">
        <v>0.15</v>
      </c>
      <c r="G10699" s="16" t="n">
        <v>1821.37</v>
      </c>
      <c r="I10699" s="1" t="str">
        <f aca="false">INDEX(Products!$C$2:$C$51,MATCH(C10699,Products!$A$2:$A$51,0))</f>
        <v>Home &amp; Kitchen</v>
      </c>
      <c r="J10699" s="1" t="str">
        <f aca="false">INDEX(Orders!$E$2:$E$8001,MATCH(B10699,Orders!$A$2:$A$8001,0))</f>
        <v>Refunded</v>
      </c>
      <c r="K10699" s="1" t="str">
        <f aca="false">LEFT(INDEX(Orders!$C$2:$C$8001,MATCH(B10699,Orders!$A$2:$A$8001,0)),7)</f>
        <v>2024-12</v>
      </c>
    </row>
    <row r="10700" customFormat="false" ht="15" hidden="false" customHeight="true" outlineLevel="0" collapsed="false">
      <c r="A10700" s="1" t="s">
        <v>21170</v>
      </c>
      <c r="B10700" s="1" t="s">
        <v>7660</v>
      </c>
      <c r="C10700" s="1" t="s">
        <v>1918</v>
      </c>
      <c r="D10700" s="1" t="n">
        <v>2</v>
      </c>
      <c r="E10700" s="16" t="n">
        <v>2978.99</v>
      </c>
      <c r="F10700" s="17" t="n">
        <v>0.1</v>
      </c>
      <c r="G10700" s="16" t="n">
        <v>5362.18</v>
      </c>
      <c r="I10700" s="1" t="str">
        <f aca="false">INDEX(Products!$C$2:$C$51,MATCH(C10700,Products!$A$2:$A$51,0))</f>
        <v>Electronics</v>
      </c>
      <c r="J10700" s="1" t="str">
        <f aca="false">INDEX(Orders!$E$2:$E$8001,MATCH(B10700,Orders!$A$2:$A$8001,0))</f>
        <v>Delivered</v>
      </c>
      <c r="K10700" s="1" t="str">
        <f aca="false">LEFT(INDEX(Orders!$C$2:$C$8001,MATCH(B10700,Orders!$A$2:$A$8001,0)),7)</f>
        <v>2025-12</v>
      </c>
    </row>
    <row r="10701" customFormat="false" ht="15" hidden="false" customHeight="true" outlineLevel="0" collapsed="false">
      <c r="A10701" s="1" t="s">
        <v>21171</v>
      </c>
      <c r="B10701" s="1" t="s">
        <v>7661</v>
      </c>
      <c r="C10701" s="1" t="s">
        <v>2007</v>
      </c>
      <c r="D10701" s="1" t="n">
        <v>1</v>
      </c>
      <c r="E10701" s="16" t="n">
        <v>750.27</v>
      </c>
      <c r="F10701" s="17" t="n">
        <v>0</v>
      </c>
      <c r="G10701" s="16" t="n">
        <v>750.27</v>
      </c>
      <c r="I10701" s="1" t="str">
        <f aca="false">INDEX(Products!$C$2:$C$51,MATCH(C10701,Products!$A$2:$A$51,0))</f>
        <v>Books &amp; Stationery</v>
      </c>
      <c r="J10701" s="1" t="str">
        <f aca="false">INDEX(Orders!$E$2:$E$8001,MATCH(B10701,Orders!$A$2:$A$8001,0))</f>
        <v>Delivered</v>
      </c>
      <c r="K10701" s="1" t="str">
        <f aca="false">LEFT(INDEX(Orders!$C$2:$C$8001,MATCH(B10701,Orders!$A$2:$A$8001,0)),7)</f>
        <v>2024-12</v>
      </c>
    </row>
    <row r="10702" customFormat="false" ht="15" hidden="false" customHeight="true" outlineLevel="0" collapsed="false">
      <c r="A10702" s="1" t="s">
        <v>21172</v>
      </c>
      <c r="B10702" s="1" t="s">
        <v>7661</v>
      </c>
      <c r="C10702" s="1" t="s">
        <v>2000</v>
      </c>
      <c r="D10702" s="1" t="n">
        <v>2</v>
      </c>
      <c r="E10702" s="16" t="n">
        <v>425.08</v>
      </c>
      <c r="F10702" s="17" t="n">
        <v>0.15</v>
      </c>
      <c r="G10702" s="16" t="n">
        <v>722.64</v>
      </c>
      <c r="I10702" s="1" t="str">
        <f aca="false">INDEX(Products!$C$2:$C$51,MATCH(C10702,Products!$A$2:$A$51,0))</f>
        <v>Books &amp; Stationery</v>
      </c>
      <c r="J10702" s="1" t="str">
        <f aca="false">INDEX(Orders!$E$2:$E$8001,MATCH(B10702,Orders!$A$2:$A$8001,0))</f>
        <v>Delivered</v>
      </c>
      <c r="K10702" s="1" t="str">
        <f aca="false">LEFT(INDEX(Orders!$C$2:$C$8001,MATCH(B10702,Orders!$A$2:$A$8001,0)),7)</f>
        <v>2024-12</v>
      </c>
    </row>
    <row r="10703" customFormat="false" ht="15" hidden="false" customHeight="true" outlineLevel="0" collapsed="false">
      <c r="A10703" s="1" t="s">
        <v>21173</v>
      </c>
      <c r="B10703" s="1" t="s">
        <v>7661</v>
      </c>
      <c r="C10703" s="1" t="s">
        <v>1937</v>
      </c>
      <c r="D10703" s="1" t="n">
        <v>2</v>
      </c>
      <c r="E10703" s="16" t="n">
        <v>1364.75</v>
      </c>
      <c r="F10703" s="17" t="n">
        <v>0.1</v>
      </c>
      <c r="G10703" s="16" t="n">
        <v>2456.55</v>
      </c>
      <c r="I10703" s="1" t="str">
        <f aca="false">INDEX(Products!$C$2:$C$51,MATCH(C10703,Products!$A$2:$A$51,0))</f>
        <v>Fashion</v>
      </c>
      <c r="J10703" s="1" t="str">
        <f aca="false">INDEX(Orders!$E$2:$E$8001,MATCH(B10703,Orders!$A$2:$A$8001,0))</f>
        <v>Delivered</v>
      </c>
      <c r="K10703" s="1" t="str">
        <f aca="false">LEFT(INDEX(Orders!$C$2:$C$8001,MATCH(B10703,Orders!$A$2:$A$8001,0)),7)</f>
        <v>2024-12</v>
      </c>
    </row>
    <row r="10704" customFormat="false" ht="15" hidden="false" customHeight="true" outlineLevel="0" collapsed="false">
      <c r="A10704" s="1" t="s">
        <v>21174</v>
      </c>
      <c r="B10704" s="1" t="s">
        <v>7662</v>
      </c>
      <c r="C10704" s="1" t="s">
        <v>1928</v>
      </c>
      <c r="D10704" s="1" t="n">
        <v>3</v>
      </c>
      <c r="E10704" s="16" t="n">
        <v>657.82</v>
      </c>
      <c r="F10704" s="17" t="n">
        <v>0.1</v>
      </c>
      <c r="G10704" s="16" t="n">
        <v>1776.11</v>
      </c>
      <c r="I10704" s="1" t="str">
        <f aca="false">INDEX(Products!$C$2:$C$51,MATCH(C10704,Products!$A$2:$A$51,0))</f>
        <v>Electronics</v>
      </c>
      <c r="J10704" s="1" t="str">
        <f aca="false">INDEX(Orders!$E$2:$E$8001,MATCH(B10704,Orders!$A$2:$A$8001,0))</f>
        <v>Delivered</v>
      </c>
      <c r="K10704" s="1" t="str">
        <f aca="false">LEFT(INDEX(Orders!$C$2:$C$8001,MATCH(B10704,Orders!$A$2:$A$8001,0)),7)</f>
        <v>2025-12</v>
      </c>
    </row>
    <row r="10705" customFormat="false" ht="15" hidden="false" customHeight="true" outlineLevel="0" collapsed="false">
      <c r="A10705" s="1" t="s">
        <v>21175</v>
      </c>
      <c r="B10705" s="1" t="s">
        <v>7662</v>
      </c>
      <c r="C10705" s="1" t="s">
        <v>1940</v>
      </c>
      <c r="D10705" s="1" t="n">
        <v>1</v>
      </c>
      <c r="E10705" s="16" t="n">
        <v>2374.52</v>
      </c>
      <c r="F10705" s="17" t="n">
        <v>0.15</v>
      </c>
      <c r="G10705" s="16" t="n">
        <v>2018.34</v>
      </c>
      <c r="I10705" s="1" t="str">
        <f aca="false">INDEX(Products!$C$2:$C$51,MATCH(C10705,Products!$A$2:$A$51,0))</f>
        <v>Fashion</v>
      </c>
      <c r="J10705" s="1" t="str">
        <f aca="false">INDEX(Orders!$E$2:$E$8001,MATCH(B10705,Orders!$A$2:$A$8001,0))</f>
        <v>Delivered</v>
      </c>
      <c r="K10705" s="1" t="str">
        <f aca="false">LEFT(INDEX(Orders!$C$2:$C$8001,MATCH(B10705,Orders!$A$2:$A$8001,0)),7)</f>
        <v>2025-12</v>
      </c>
    </row>
    <row r="10706" customFormat="false" ht="15" hidden="false" customHeight="true" outlineLevel="0" collapsed="false">
      <c r="A10706" s="1" t="s">
        <v>21176</v>
      </c>
      <c r="B10706" s="1" t="s">
        <v>7662</v>
      </c>
      <c r="C10706" s="1" t="s">
        <v>1955</v>
      </c>
      <c r="D10706" s="1" t="n">
        <v>1</v>
      </c>
      <c r="E10706" s="16" t="n">
        <v>3340.76</v>
      </c>
      <c r="F10706" s="17" t="n">
        <v>0.05</v>
      </c>
      <c r="G10706" s="16" t="n">
        <v>3173.72</v>
      </c>
      <c r="I10706" s="1" t="str">
        <f aca="false">INDEX(Products!$C$2:$C$51,MATCH(C10706,Products!$A$2:$A$51,0))</f>
        <v>Home &amp; Kitchen</v>
      </c>
      <c r="J10706" s="1" t="str">
        <f aca="false">INDEX(Orders!$E$2:$E$8001,MATCH(B10706,Orders!$A$2:$A$8001,0))</f>
        <v>Delivered</v>
      </c>
      <c r="K10706" s="1" t="str">
        <f aca="false">LEFT(INDEX(Orders!$C$2:$C$8001,MATCH(B10706,Orders!$A$2:$A$8001,0)),7)</f>
        <v>2025-12</v>
      </c>
    </row>
    <row r="10707" customFormat="false" ht="15" hidden="false" customHeight="true" outlineLevel="0" collapsed="false">
      <c r="A10707" s="1" t="s">
        <v>21177</v>
      </c>
      <c r="B10707" s="1" t="s">
        <v>7663</v>
      </c>
      <c r="C10707" s="1" t="s">
        <v>1997</v>
      </c>
      <c r="D10707" s="1" t="n">
        <v>2</v>
      </c>
      <c r="E10707" s="16" t="n">
        <v>311.15</v>
      </c>
      <c r="F10707" s="17" t="n">
        <v>0</v>
      </c>
      <c r="G10707" s="16" t="n">
        <v>622.3</v>
      </c>
      <c r="I10707" s="1" t="str">
        <f aca="false">INDEX(Products!$C$2:$C$51,MATCH(C10707,Products!$A$2:$A$51,0))</f>
        <v>Sports &amp; Fitness</v>
      </c>
      <c r="J10707" s="1" t="str">
        <f aca="false">INDEX(Orders!$E$2:$E$8001,MATCH(B10707,Orders!$A$2:$A$8001,0))</f>
        <v>Delivered</v>
      </c>
      <c r="K10707" s="1" t="str">
        <f aca="false">LEFT(INDEX(Orders!$C$2:$C$8001,MATCH(B10707,Orders!$A$2:$A$8001,0)),7)</f>
        <v>2025-11</v>
      </c>
    </row>
    <row r="10708" customFormat="false" ht="15" hidden="false" customHeight="true" outlineLevel="0" collapsed="false">
      <c r="A10708" s="1" t="s">
        <v>21178</v>
      </c>
      <c r="B10708" s="1" t="s">
        <v>7664</v>
      </c>
      <c r="C10708" s="1" t="s">
        <v>2007</v>
      </c>
      <c r="D10708" s="1" t="n">
        <v>2</v>
      </c>
      <c r="E10708" s="16" t="n">
        <v>750.27</v>
      </c>
      <c r="F10708" s="17" t="n">
        <v>0</v>
      </c>
      <c r="G10708" s="16" t="n">
        <v>1500.54</v>
      </c>
      <c r="I10708" s="1" t="str">
        <f aca="false">INDEX(Products!$C$2:$C$51,MATCH(C10708,Products!$A$2:$A$51,0))</f>
        <v>Books &amp; Stationery</v>
      </c>
      <c r="J10708" s="1" t="str">
        <f aca="false">INDEX(Orders!$E$2:$E$8001,MATCH(B10708,Orders!$A$2:$A$8001,0))</f>
        <v>Cancelled</v>
      </c>
      <c r="K10708" s="1" t="str">
        <f aca="false">LEFT(INDEX(Orders!$C$2:$C$8001,MATCH(B10708,Orders!$A$2:$A$8001,0)),7)</f>
        <v>2024-12</v>
      </c>
    </row>
    <row r="10709" customFormat="false" ht="15" hidden="false" customHeight="true" outlineLevel="0" collapsed="false">
      <c r="A10709" s="1" t="s">
        <v>21179</v>
      </c>
      <c r="B10709" s="1" t="s">
        <v>7665</v>
      </c>
      <c r="C10709" s="1" t="s">
        <v>1930</v>
      </c>
      <c r="D10709" s="1" t="n">
        <v>3</v>
      </c>
      <c r="E10709" s="16" t="n">
        <v>2398.35</v>
      </c>
      <c r="F10709" s="17" t="n">
        <v>0.15</v>
      </c>
      <c r="G10709" s="16" t="n">
        <v>6115.79</v>
      </c>
      <c r="I10709" s="1" t="str">
        <f aca="false">INDEX(Products!$C$2:$C$51,MATCH(C10709,Products!$A$2:$A$51,0))</f>
        <v>Electronics</v>
      </c>
      <c r="J10709" s="1" t="str">
        <f aca="false">INDEX(Orders!$E$2:$E$8001,MATCH(B10709,Orders!$A$2:$A$8001,0))</f>
        <v>Returned</v>
      </c>
      <c r="K10709" s="1" t="str">
        <f aca="false">LEFT(INDEX(Orders!$C$2:$C$8001,MATCH(B10709,Orders!$A$2:$A$8001,0)),7)</f>
        <v>2025-06</v>
      </c>
    </row>
    <row r="10710" customFormat="false" ht="15" hidden="false" customHeight="true" outlineLevel="0" collapsed="false">
      <c r="A10710" s="1" t="s">
        <v>21180</v>
      </c>
      <c r="B10710" s="1" t="s">
        <v>7666</v>
      </c>
      <c r="C10710" s="1" t="s">
        <v>1930</v>
      </c>
      <c r="D10710" s="1" t="n">
        <v>2</v>
      </c>
      <c r="E10710" s="16" t="n">
        <v>2398.35</v>
      </c>
      <c r="F10710" s="17" t="n">
        <v>0.05</v>
      </c>
      <c r="G10710" s="16" t="n">
        <v>4556.86</v>
      </c>
      <c r="I10710" s="1" t="str">
        <f aca="false">INDEX(Products!$C$2:$C$51,MATCH(C10710,Products!$A$2:$A$51,0))</f>
        <v>Electronics</v>
      </c>
      <c r="J10710" s="1" t="str">
        <f aca="false">INDEX(Orders!$E$2:$E$8001,MATCH(B10710,Orders!$A$2:$A$8001,0))</f>
        <v>Delivered</v>
      </c>
      <c r="K10710" s="1" t="str">
        <f aca="false">LEFT(INDEX(Orders!$C$2:$C$8001,MATCH(B10710,Orders!$A$2:$A$8001,0)),7)</f>
        <v>2024-08</v>
      </c>
    </row>
    <row r="10711" customFormat="false" ht="15" hidden="false" customHeight="true" outlineLevel="0" collapsed="false">
      <c r="A10711" s="1" t="s">
        <v>21181</v>
      </c>
      <c r="B10711" s="1" t="s">
        <v>7667</v>
      </c>
      <c r="C10711" s="1" t="s">
        <v>1979</v>
      </c>
      <c r="D10711" s="1" t="n">
        <v>1</v>
      </c>
      <c r="E10711" s="16" t="n">
        <v>623</v>
      </c>
      <c r="F10711" s="17" t="n">
        <v>0.1</v>
      </c>
      <c r="G10711" s="16" t="n">
        <v>560.7</v>
      </c>
      <c r="I10711" s="1" t="str">
        <f aca="false">INDEX(Products!$C$2:$C$51,MATCH(C10711,Products!$A$2:$A$51,0))</f>
        <v>Beauty &amp; Personal Care</v>
      </c>
      <c r="J10711" s="1" t="str">
        <f aca="false">INDEX(Orders!$E$2:$E$8001,MATCH(B10711,Orders!$A$2:$A$8001,0))</f>
        <v>Returned</v>
      </c>
      <c r="K10711" s="1" t="str">
        <f aca="false">LEFT(INDEX(Orders!$C$2:$C$8001,MATCH(B10711,Orders!$A$2:$A$8001,0)),7)</f>
        <v>2025-11</v>
      </c>
    </row>
    <row r="10712" customFormat="false" ht="15" hidden="false" customHeight="true" outlineLevel="0" collapsed="false">
      <c r="A10712" s="1" t="s">
        <v>21182</v>
      </c>
      <c r="B10712" s="1" t="s">
        <v>7667</v>
      </c>
      <c r="C10712" s="1" t="s">
        <v>1940</v>
      </c>
      <c r="D10712" s="1" t="n">
        <v>1</v>
      </c>
      <c r="E10712" s="16" t="n">
        <v>2374.52</v>
      </c>
      <c r="F10712" s="17" t="n">
        <v>0.15</v>
      </c>
      <c r="G10712" s="16" t="n">
        <v>2018.34</v>
      </c>
      <c r="I10712" s="1" t="str">
        <f aca="false">INDEX(Products!$C$2:$C$51,MATCH(C10712,Products!$A$2:$A$51,0))</f>
        <v>Fashion</v>
      </c>
      <c r="J10712" s="1" t="str">
        <f aca="false">INDEX(Orders!$E$2:$E$8001,MATCH(B10712,Orders!$A$2:$A$8001,0))</f>
        <v>Returned</v>
      </c>
      <c r="K10712" s="1" t="str">
        <f aca="false">LEFT(INDEX(Orders!$C$2:$C$8001,MATCH(B10712,Orders!$A$2:$A$8001,0)),7)</f>
        <v>2025-11</v>
      </c>
    </row>
    <row r="10713" customFormat="false" ht="15" hidden="false" customHeight="true" outlineLevel="0" collapsed="false">
      <c r="A10713" s="1" t="s">
        <v>21183</v>
      </c>
      <c r="B10713" s="1" t="s">
        <v>7668</v>
      </c>
      <c r="C10713" s="1" t="s">
        <v>1998</v>
      </c>
      <c r="D10713" s="1" t="n">
        <v>3</v>
      </c>
      <c r="E10713" s="16" t="n">
        <v>1335.85</v>
      </c>
      <c r="F10713" s="17" t="n">
        <v>0</v>
      </c>
      <c r="G10713" s="16" t="n">
        <v>4007.55</v>
      </c>
      <c r="I10713" s="1" t="str">
        <f aca="false">INDEX(Products!$C$2:$C$51,MATCH(C10713,Products!$A$2:$A$51,0))</f>
        <v>Sports &amp; Fitness</v>
      </c>
      <c r="J10713" s="1" t="str">
        <f aca="false">INDEX(Orders!$E$2:$E$8001,MATCH(B10713,Orders!$A$2:$A$8001,0))</f>
        <v>Delivered</v>
      </c>
      <c r="K10713" s="1" t="str">
        <f aca="false">LEFT(INDEX(Orders!$C$2:$C$8001,MATCH(B10713,Orders!$A$2:$A$8001,0)),7)</f>
        <v>2024-12</v>
      </c>
    </row>
    <row r="10714" customFormat="false" ht="15" hidden="false" customHeight="true" outlineLevel="0" collapsed="false">
      <c r="A10714" s="1" t="s">
        <v>21184</v>
      </c>
      <c r="B10714" s="1" t="s">
        <v>7668</v>
      </c>
      <c r="C10714" s="1" t="s">
        <v>1997</v>
      </c>
      <c r="D10714" s="1" t="n">
        <v>3</v>
      </c>
      <c r="E10714" s="16" t="n">
        <v>311.15</v>
      </c>
      <c r="F10714" s="17" t="n">
        <v>0.1</v>
      </c>
      <c r="G10714" s="16" t="n">
        <v>840.1</v>
      </c>
      <c r="I10714" s="1" t="str">
        <f aca="false">INDEX(Products!$C$2:$C$51,MATCH(C10714,Products!$A$2:$A$51,0))</f>
        <v>Sports &amp; Fitness</v>
      </c>
      <c r="J10714" s="1" t="str">
        <f aca="false">INDEX(Orders!$E$2:$E$8001,MATCH(B10714,Orders!$A$2:$A$8001,0))</f>
        <v>Delivered</v>
      </c>
      <c r="K10714" s="1" t="str">
        <f aca="false">LEFT(INDEX(Orders!$C$2:$C$8001,MATCH(B10714,Orders!$A$2:$A$8001,0)),7)</f>
        <v>2024-12</v>
      </c>
    </row>
    <row r="10715" customFormat="false" ht="15" hidden="false" customHeight="true" outlineLevel="0" collapsed="false">
      <c r="A10715" s="1" t="s">
        <v>21185</v>
      </c>
      <c r="B10715" s="1" t="s">
        <v>7668</v>
      </c>
      <c r="C10715" s="1" t="s">
        <v>1943</v>
      </c>
      <c r="D10715" s="1" t="n">
        <v>1</v>
      </c>
      <c r="E10715" s="16" t="n">
        <v>1250.54</v>
      </c>
      <c r="F10715" s="17" t="n">
        <v>0.2</v>
      </c>
      <c r="G10715" s="16" t="n">
        <v>1000.43</v>
      </c>
      <c r="I10715" s="1" t="str">
        <f aca="false">INDEX(Products!$C$2:$C$51,MATCH(C10715,Products!$A$2:$A$51,0))</f>
        <v>Fashion</v>
      </c>
      <c r="J10715" s="1" t="str">
        <f aca="false">INDEX(Orders!$E$2:$E$8001,MATCH(B10715,Orders!$A$2:$A$8001,0))</f>
        <v>Delivered</v>
      </c>
      <c r="K10715" s="1" t="str">
        <f aca="false">LEFT(INDEX(Orders!$C$2:$C$8001,MATCH(B10715,Orders!$A$2:$A$8001,0)),7)</f>
        <v>2024-12</v>
      </c>
    </row>
    <row r="10716" customFormat="false" ht="15" hidden="false" customHeight="true" outlineLevel="0" collapsed="false">
      <c r="A10716" s="1" t="s">
        <v>21186</v>
      </c>
      <c r="B10716" s="1" t="s">
        <v>7668</v>
      </c>
      <c r="C10716" s="1" t="s">
        <v>2006</v>
      </c>
      <c r="D10716" s="1" t="n">
        <v>1</v>
      </c>
      <c r="E10716" s="16" t="n">
        <v>482.17</v>
      </c>
      <c r="F10716" s="17" t="n">
        <v>0.1</v>
      </c>
      <c r="G10716" s="16" t="n">
        <v>433.95</v>
      </c>
      <c r="I10716" s="1" t="str">
        <f aca="false">INDEX(Products!$C$2:$C$51,MATCH(C10716,Products!$A$2:$A$51,0))</f>
        <v>Books &amp; Stationery</v>
      </c>
      <c r="J10716" s="1" t="str">
        <f aca="false">INDEX(Orders!$E$2:$E$8001,MATCH(B10716,Orders!$A$2:$A$8001,0))</f>
        <v>Delivered</v>
      </c>
      <c r="K10716" s="1" t="str">
        <f aca="false">LEFT(INDEX(Orders!$C$2:$C$8001,MATCH(B10716,Orders!$A$2:$A$8001,0)),7)</f>
        <v>2024-12</v>
      </c>
    </row>
    <row r="10717" customFormat="false" ht="15" hidden="false" customHeight="true" outlineLevel="0" collapsed="false">
      <c r="A10717" s="1" t="s">
        <v>21187</v>
      </c>
      <c r="B10717" s="1" t="s">
        <v>7669</v>
      </c>
      <c r="C10717" s="1" t="s">
        <v>1940</v>
      </c>
      <c r="D10717" s="1" t="n">
        <v>1</v>
      </c>
      <c r="E10717" s="16" t="n">
        <v>2374.52</v>
      </c>
      <c r="F10717" s="17" t="n">
        <v>0.15</v>
      </c>
      <c r="G10717" s="16" t="n">
        <v>2018.34</v>
      </c>
      <c r="I10717" s="1" t="str">
        <f aca="false">INDEX(Products!$C$2:$C$51,MATCH(C10717,Products!$A$2:$A$51,0))</f>
        <v>Fashion</v>
      </c>
      <c r="J10717" s="1" t="str">
        <f aca="false">INDEX(Orders!$E$2:$E$8001,MATCH(B10717,Orders!$A$2:$A$8001,0))</f>
        <v>Delivered</v>
      </c>
      <c r="K10717" s="1" t="str">
        <f aca="false">LEFT(INDEX(Orders!$C$2:$C$8001,MATCH(B10717,Orders!$A$2:$A$8001,0)),7)</f>
        <v>2025-05</v>
      </c>
    </row>
    <row r="10718" customFormat="false" ht="15" hidden="false" customHeight="true" outlineLevel="0" collapsed="false">
      <c r="A10718" s="1" t="s">
        <v>21188</v>
      </c>
      <c r="B10718" s="1" t="s">
        <v>7669</v>
      </c>
      <c r="C10718" s="1" t="s">
        <v>1975</v>
      </c>
      <c r="D10718" s="1" t="n">
        <v>1</v>
      </c>
      <c r="E10718" s="16" t="n">
        <v>862.99</v>
      </c>
      <c r="F10718" s="17" t="n">
        <v>0</v>
      </c>
      <c r="G10718" s="16" t="n">
        <v>862.99</v>
      </c>
      <c r="I10718" s="1" t="str">
        <f aca="false">INDEX(Products!$C$2:$C$51,MATCH(C10718,Products!$A$2:$A$51,0))</f>
        <v>Beauty &amp; Personal Care</v>
      </c>
      <c r="J10718" s="1" t="str">
        <f aca="false">INDEX(Orders!$E$2:$E$8001,MATCH(B10718,Orders!$A$2:$A$8001,0))</f>
        <v>Delivered</v>
      </c>
      <c r="K10718" s="1" t="str">
        <f aca="false">LEFT(INDEX(Orders!$C$2:$C$8001,MATCH(B10718,Orders!$A$2:$A$8001,0)),7)</f>
        <v>2025-05</v>
      </c>
    </row>
    <row r="10719" customFormat="false" ht="15" hidden="false" customHeight="true" outlineLevel="0" collapsed="false">
      <c r="A10719" s="1" t="s">
        <v>21189</v>
      </c>
      <c r="B10719" s="1" t="s">
        <v>7669</v>
      </c>
      <c r="C10719" s="1" t="s">
        <v>1949</v>
      </c>
      <c r="D10719" s="1" t="n">
        <v>1</v>
      </c>
      <c r="E10719" s="16" t="n">
        <v>4185.64</v>
      </c>
      <c r="F10719" s="17" t="n">
        <v>0.1</v>
      </c>
      <c r="G10719" s="16" t="n">
        <v>3767.08</v>
      </c>
      <c r="I10719" s="1" t="str">
        <f aca="false">INDEX(Products!$C$2:$C$51,MATCH(C10719,Products!$A$2:$A$51,0))</f>
        <v>Fashion</v>
      </c>
      <c r="J10719" s="1" t="str">
        <f aca="false">INDEX(Orders!$E$2:$E$8001,MATCH(B10719,Orders!$A$2:$A$8001,0))</f>
        <v>Delivered</v>
      </c>
      <c r="K10719" s="1" t="str">
        <f aca="false">LEFT(INDEX(Orders!$C$2:$C$8001,MATCH(B10719,Orders!$A$2:$A$8001,0)),7)</f>
        <v>2025-05</v>
      </c>
    </row>
    <row r="10720" customFormat="false" ht="15" hidden="false" customHeight="true" outlineLevel="0" collapsed="false">
      <c r="A10720" s="1" t="s">
        <v>21190</v>
      </c>
      <c r="B10720" s="1" t="s">
        <v>7669</v>
      </c>
      <c r="C10720" s="1" t="s">
        <v>2007</v>
      </c>
      <c r="D10720" s="1" t="n">
        <v>2</v>
      </c>
      <c r="E10720" s="16" t="n">
        <v>750.27</v>
      </c>
      <c r="F10720" s="17" t="n">
        <v>0</v>
      </c>
      <c r="G10720" s="16" t="n">
        <v>1500.54</v>
      </c>
      <c r="I10720" s="1" t="str">
        <f aca="false">INDEX(Products!$C$2:$C$51,MATCH(C10720,Products!$A$2:$A$51,0))</f>
        <v>Books &amp; Stationery</v>
      </c>
      <c r="J10720" s="1" t="str">
        <f aca="false">INDEX(Orders!$E$2:$E$8001,MATCH(B10720,Orders!$A$2:$A$8001,0))</f>
        <v>Delivered</v>
      </c>
      <c r="K10720" s="1" t="str">
        <f aca="false">LEFT(INDEX(Orders!$C$2:$C$8001,MATCH(B10720,Orders!$A$2:$A$8001,0)),7)</f>
        <v>2025-05</v>
      </c>
    </row>
    <row r="10721" customFormat="false" ht="15" hidden="false" customHeight="true" outlineLevel="0" collapsed="false">
      <c r="A10721" s="1" t="s">
        <v>21191</v>
      </c>
      <c r="B10721" s="1" t="s">
        <v>7669</v>
      </c>
      <c r="C10721" s="1" t="s">
        <v>1971</v>
      </c>
      <c r="D10721" s="1" t="n">
        <v>2</v>
      </c>
      <c r="E10721" s="16" t="n">
        <v>2073.63</v>
      </c>
      <c r="F10721" s="17" t="n">
        <v>0</v>
      </c>
      <c r="G10721" s="16" t="n">
        <v>4147.26</v>
      </c>
      <c r="I10721" s="1" t="str">
        <f aca="false">INDEX(Products!$C$2:$C$51,MATCH(C10721,Products!$A$2:$A$51,0))</f>
        <v>Home &amp; Kitchen</v>
      </c>
      <c r="J10721" s="1" t="str">
        <f aca="false">INDEX(Orders!$E$2:$E$8001,MATCH(B10721,Orders!$A$2:$A$8001,0))</f>
        <v>Delivered</v>
      </c>
      <c r="K10721" s="1" t="str">
        <f aca="false">LEFT(INDEX(Orders!$C$2:$C$8001,MATCH(B10721,Orders!$A$2:$A$8001,0)),7)</f>
        <v>2025-05</v>
      </c>
    </row>
    <row r="10722" customFormat="false" ht="15" hidden="false" customHeight="true" outlineLevel="0" collapsed="false">
      <c r="A10722" s="1" t="s">
        <v>21192</v>
      </c>
      <c r="B10722" s="1" t="s">
        <v>7670</v>
      </c>
      <c r="C10722" s="1" t="s">
        <v>1997</v>
      </c>
      <c r="D10722" s="1" t="n">
        <v>1</v>
      </c>
      <c r="E10722" s="16" t="n">
        <v>311.15</v>
      </c>
      <c r="F10722" s="17" t="n">
        <v>0.05</v>
      </c>
      <c r="G10722" s="16" t="n">
        <v>295.59</v>
      </c>
      <c r="I10722" s="1" t="str">
        <f aca="false">INDEX(Products!$C$2:$C$51,MATCH(C10722,Products!$A$2:$A$51,0))</f>
        <v>Sports &amp; Fitness</v>
      </c>
      <c r="J10722" s="1" t="str">
        <f aca="false">INDEX(Orders!$E$2:$E$8001,MATCH(B10722,Orders!$A$2:$A$8001,0))</f>
        <v>Delivered</v>
      </c>
      <c r="K10722" s="1" t="str">
        <f aca="false">LEFT(INDEX(Orders!$C$2:$C$8001,MATCH(B10722,Orders!$A$2:$A$8001,0)),7)</f>
        <v>2024-12</v>
      </c>
    </row>
    <row r="10723" customFormat="false" ht="15" hidden="false" customHeight="true" outlineLevel="0" collapsed="false">
      <c r="A10723" s="1" t="s">
        <v>21193</v>
      </c>
      <c r="B10723" s="1" t="s">
        <v>7670</v>
      </c>
      <c r="C10723" s="1" t="s">
        <v>2007</v>
      </c>
      <c r="D10723" s="1" t="n">
        <v>1</v>
      </c>
      <c r="E10723" s="16" t="n">
        <v>750.27</v>
      </c>
      <c r="F10723" s="17" t="n">
        <v>0.15</v>
      </c>
      <c r="G10723" s="16" t="n">
        <v>637.73</v>
      </c>
      <c r="I10723" s="1" t="str">
        <f aca="false">INDEX(Products!$C$2:$C$51,MATCH(C10723,Products!$A$2:$A$51,0))</f>
        <v>Books &amp; Stationery</v>
      </c>
      <c r="J10723" s="1" t="str">
        <f aca="false">INDEX(Orders!$E$2:$E$8001,MATCH(B10723,Orders!$A$2:$A$8001,0))</f>
        <v>Delivered</v>
      </c>
      <c r="K10723" s="1" t="str">
        <f aca="false">LEFT(INDEX(Orders!$C$2:$C$8001,MATCH(B10723,Orders!$A$2:$A$8001,0)),7)</f>
        <v>2024-12</v>
      </c>
    </row>
    <row r="10724" customFormat="false" ht="15" hidden="false" customHeight="true" outlineLevel="0" collapsed="false">
      <c r="A10724" s="1" t="s">
        <v>21194</v>
      </c>
      <c r="B10724" s="1" t="s">
        <v>7671</v>
      </c>
      <c r="C10724" s="1" t="s">
        <v>1975</v>
      </c>
      <c r="D10724" s="1" t="n">
        <v>2</v>
      </c>
      <c r="E10724" s="16" t="n">
        <v>862.99</v>
      </c>
      <c r="F10724" s="17" t="n">
        <v>0.2</v>
      </c>
      <c r="G10724" s="16" t="n">
        <v>1380.78</v>
      </c>
      <c r="I10724" s="1" t="str">
        <f aca="false">INDEX(Products!$C$2:$C$51,MATCH(C10724,Products!$A$2:$A$51,0))</f>
        <v>Beauty &amp; Personal Care</v>
      </c>
      <c r="J10724" s="1" t="str">
        <f aca="false">INDEX(Orders!$E$2:$E$8001,MATCH(B10724,Orders!$A$2:$A$8001,0))</f>
        <v>Cancelled</v>
      </c>
      <c r="K10724" s="1" t="str">
        <f aca="false">LEFT(INDEX(Orders!$C$2:$C$8001,MATCH(B10724,Orders!$A$2:$A$8001,0)),7)</f>
        <v>2024-01</v>
      </c>
    </row>
    <row r="10725" customFormat="false" ht="15" hidden="false" customHeight="true" outlineLevel="0" collapsed="false">
      <c r="A10725" s="1" t="s">
        <v>21195</v>
      </c>
      <c r="B10725" s="1" t="s">
        <v>7671</v>
      </c>
      <c r="C10725" s="1" t="s">
        <v>1953</v>
      </c>
      <c r="D10725" s="1" t="n">
        <v>2</v>
      </c>
      <c r="E10725" s="16" t="n">
        <v>4914.12</v>
      </c>
      <c r="F10725" s="17" t="n">
        <v>0.1</v>
      </c>
      <c r="G10725" s="16" t="n">
        <v>8845.42</v>
      </c>
      <c r="I10725" s="1" t="str">
        <f aca="false">INDEX(Products!$C$2:$C$51,MATCH(C10725,Products!$A$2:$A$51,0))</f>
        <v>Fashion</v>
      </c>
      <c r="J10725" s="1" t="str">
        <f aca="false">INDEX(Orders!$E$2:$E$8001,MATCH(B10725,Orders!$A$2:$A$8001,0))</f>
        <v>Cancelled</v>
      </c>
      <c r="K10725" s="1" t="str">
        <f aca="false">LEFT(INDEX(Orders!$C$2:$C$8001,MATCH(B10725,Orders!$A$2:$A$8001,0)),7)</f>
        <v>2024-01</v>
      </c>
    </row>
    <row r="10726" customFormat="false" ht="15" hidden="false" customHeight="true" outlineLevel="0" collapsed="false">
      <c r="A10726" s="1" t="s">
        <v>21196</v>
      </c>
      <c r="B10726" s="1" t="s">
        <v>7671</v>
      </c>
      <c r="C10726" s="1" t="s">
        <v>1976</v>
      </c>
      <c r="D10726" s="1" t="n">
        <v>1</v>
      </c>
      <c r="E10726" s="16" t="n">
        <v>1603.35</v>
      </c>
      <c r="F10726" s="17" t="n">
        <v>0</v>
      </c>
      <c r="G10726" s="16" t="n">
        <v>1603.35</v>
      </c>
      <c r="I10726" s="1" t="str">
        <f aca="false">INDEX(Products!$C$2:$C$51,MATCH(C10726,Products!$A$2:$A$51,0))</f>
        <v>Beauty &amp; Personal Care</v>
      </c>
      <c r="J10726" s="1" t="str">
        <f aca="false">INDEX(Orders!$E$2:$E$8001,MATCH(B10726,Orders!$A$2:$A$8001,0))</f>
        <v>Cancelled</v>
      </c>
      <c r="K10726" s="1" t="str">
        <f aca="false">LEFT(INDEX(Orders!$C$2:$C$8001,MATCH(B10726,Orders!$A$2:$A$8001,0)),7)</f>
        <v>2024-01</v>
      </c>
    </row>
    <row r="10727" customFormat="false" ht="15" hidden="false" customHeight="true" outlineLevel="0" collapsed="false">
      <c r="A10727" s="1" t="s">
        <v>21197</v>
      </c>
      <c r="B10727" s="1" t="s">
        <v>7671</v>
      </c>
      <c r="C10727" s="1" t="s">
        <v>1997</v>
      </c>
      <c r="D10727" s="1" t="n">
        <v>1</v>
      </c>
      <c r="E10727" s="16" t="n">
        <v>311.15</v>
      </c>
      <c r="F10727" s="17" t="n">
        <v>0.1</v>
      </c>
      <c r="G10727" s="16" t="n">
        <v>280.03</v>
      </c>
      <c r="I10727" s="1" t="str">
        <f aca="false">INDEX(Products!$C$2:$C$51,MATCH(C10727,Products!$A$2:$A$51,0))</f>
        <v>Sports &amp; Fitness</v>
      </c>
      <c r="J10727" s="1" t="str">
        <f aca="false">INDEX(Orders!$E$2:$E$8001,MATCH(B10727,Orders!$A$2:$A$8001,0))</f>
        <v>Cancelled</v>
      </c>
      <c r="K10727" s="1" t="str">
        <f aca="false">LEFT(INDEX(Orders!$C$2:$C$8001,MATCH(B10727,Orders!$A$2:$A$8001,0)),7)</f>
        <v>2024-01</v>
      </c>
    </row>
    <row r="10728" customFormat="false" ht="15" hidden="false" customHeight="true" outlineLevel="0" collapsed="false">
      <c r="A10728" s="1" t="s">
        <v>21198</v>
      </c>
      <c r="B10728" s="1" t="s">
        <v>7671</v>
      </c>
      <c r="C10728" s="1" t="s">
        <v>1918</v>
      </c>
      <c r="D10728" s="1" t="n">
        <v>1</v>
      </c>
      <c r="E10728" s="16" t="n">
        <v>2978.99</v>
      </c>
      <c r="F10728" s="17" t="n">
        <v>0.1</v>
      </c>
      <c r="G10728" s="16" t="n">
        <v>2681.09</v>
      </c>
      <c r="I10728" s="1" t="str">
        <f aca="false">INDEX(Products!$C$2:$C$51,MATCH(C10728,Products!$A$2:$A$51,0))</f>
        <v>Electronics</v>
      </c>
      <c r="J10728" s="1" t="str">
        <f aca="false">INDEX(Orders!$E$2:$E$8001,MATCH(B10728,Orders!$A$2:$A$8001,0))</f>
        <v>Cancelled</v>
      </c>
      <c r="K10728" s="1" t="str">
        <f aca="false">LEFT(INDEX(Orders!$C$2:$C$8001,MATCH(B10728,Orders!$A$2:$A$8001,0)),7)</f>
        <v>2024-01</v>
      </c>
    </row>
    <row r="10729" customFormat="false" ht="15" hidden="false" customHeight="true" outlineLevel="0" collapsed="false">
      <c r="A10729" s="1" t="s">
        <v>21199</v>
      </c>
      <c r="B10729" s="1" t="s">
        <v>7672</v>
      </c>
      <c r="C10729" s="1" t="s">
        <v>1986</v>
      </c>
      <c r="D10729" s="1" t="n">
        <v>1</v>
      </c>
      <c r="E10729" s="16" t="n">
        <v>2871.85</v>
      </c>
      <c r="F10729" s="17" t="n">
        <v>0</v>
      </c>
      <c r="G10729" s="16" t="n">
        <v>2871.85</v>
      </c>
      <c r="I10729" s="1" t="str">
        <f aca="false">INDEX(Products!$C$2:$C$51,MATCH(C10729,Products!$A$2:$A$51,0))</f>
        <v>Beauty &amp; Personal Care</v>
      </c>
      <c r="J10729" s="1" t="str">
        <f aca="false">INDEX(Orders!$E$2:$E$8001,MATCH(B10729,Orders!$A$2:$A$8001,0))</f>
        <v>Delivered</v>
      </c>
      <c r="K10729" s="1" t="str">
        <f aca="false">LEFT(INDEX(Orders!$C$2:$C$8001,MATCH(B10729,Orders!$A$2:$A$8001,0)),7)</f>
        <v>2024-05</v>
      </c>
    </row>
    <row r="10730" customFormat="false" ht="15" hidden="false" customHeight="true" outlineLevel="0" collapsed="false">
      <c r="A10730" s="1" t="s">
        <v>21200</v>
      </c>
      <c r="B10730" s="1" t="s">
        <v>7673</v>
      </c>
      <c r="C10730" s="1" t="s">
        <v>1940</v>
      </c>
      <c r="D10730" s="1" t="n">
        <v>1</v>
      </c>
      <c r="E10730" s="16" t="n">
        <v>2374.52</v>
      </c>
      <c r="F10730" s="17" t="n">
        <v>0.1</v>
      </c>
      <c r="G10730" s="16" t="n">
        <v>2137.07</v>
      </c>
      <c r="I10730" s="1" t="str">
        <f aca="false">INDEX(Products!$C$2:$C$51,MATCH(C10730,Products!$A$2:$A$51,0))</f>
        <v>Fashion</v>
      </c>
      <c r="J10730" s="1" t="str">
        <f aca="false">INDEX(Orders!$E$2:$E$8001,MATCH(B10730,Orders!$A$2:$A$8001,0))</f>
        <v>Cancelled</v>
      </c>
      <c r="K10730" s="1" t="str">
        <f aca="false">LEFT(INDEX(Orders!$C$2:$C$8001,MATCH(B10730,Orders!$A$2:$A$8001,0)),7)</f>
        <v>2025-10</v>
      </c>
    </row>
    <row r="10731" customFormat="false" ht="15" hidden="false" customHeight="true" outlineLevel="0" collapsed="false">
      <c r="A10731" s="1" t="s">
        <v>21201</v>
      </c>
      <c r="B10731" s="1" t="s">
        <v>7673</v>
      </c>
      <c r="C10731" s="1" t="s">
        <v>1930</v>
      </c>
      <c r="D10731" s="1" t="n">
        <v>1</v>
      </c>
      <c r="E10731" s="16" t="n">
        <v>2398.35</v>
      </c>
      <c r="F10731" s="17" t="n">
        <v>0</v>
      </c>
      <c r="G10731" s="16" t="n">
        <v>2398.35</v>
      </c>
      <c r="I10731" s="1" t="str">
        <f aca="false">INDEX(Products!$C$2:$C$51,MATCH(C10731,Products!$A$2:$A$51,0))</f>
        <v>Electronics</v>
      </c>
      <c r="J10731" s="1" t="str">
        <f aca="false">INDEX(Orders!$E$2:$E$8001,MATCH(B10731,Orders!$A$2:$A$8001,0))</f>
        <v>Cancelled</v>
      </c>
      <c r="K10731" s="1" t="str">
        <f aca="false">LEFT(INDEX(Orders!$C$2:$C$8001,MATCH(B10731,Orders!$A$2:$A$8001,0)),7)</f>
        <v>2025-10</v>
      </c>
    </row>
    <row r="10732" customFormat="false" ht="15" hidden="false" customHeight="true" outlineLevel="0" collapsed="false">
      <c r="A10732" s="1" t="s">
        <v>21202</v>
      </c>
      <c r="B10732" s="1" t="s">
        <v>7673</v>
      </c>
      <c r="C10732" s="1" t="s">
        <v>1971</v>
      </c>
      <c r="D10732" s="1" t="n">
        <v>1</v>
      </c>
      <c r="E10732" s="16" t="n">
        <v>2073.63</v>
      </c>
      <c r="F10732" s="17" t="n">
        <v>0</v>
      </c>
      <c r="G10732" s="16" t="n">
        <v>2073.63</v>
      </c>
      <c r="I10732" s="1" t="str">
        <f aca="false">INDEX(Products!$C$2:$C$51,MATCH(C10732,Products!$A$2:$A$51,0))</f>
        <v>Home &amp; Kitchen</v>
      </c>
      <c r="J10732" s="1" t="str">
        <f aca="false">INDEX(Orders!$E$2:$E$8001,MATCH(B10732,Orders!$A$2:$A$8001,0))</f>
        <v>Cancelled</v>
      </c>
      <c r="K10732" s="1" t="str">
        <f aca="false">LEFT(INDEX(Orders!$C$2:$C$8001,MATCH(B10732,Orders!$A$2:$A$8001,0)),7)</f>
        <v>2025-10</v>
      </c>
    </row>
    <row r="10733" customFormat="false" ht="15" hidden="false" customHeight="true" outlineLevel="0" collapsed="false">
      <c r="A10733" s="1" t="s">
        <v>21203</v>
      </c>
      <c r="B10733" s="1" t="s">
        <v>7673</v>
      </c>
      <c r="C10733" s="1" t="s">
        <v>1937</v>
      </c>
      <c r="D10733" s="1" t="n">
        <v>1</v>
      </c>
      <c r="E10733" s="16" t="n">
        <v>1364.75</v>
      </c>
      <c r="F10733" s="17" t="n">
        <v>0.05</v>
      </c>
      <c r="G10733" s="16" t="n">
        <v>1296.51</v>
      </c>
      <c r="I10733" s="1" t="str">
        <f aca="false">INDEX(Products!$C$2:$C$51,MATCH(C10733,Products!$A$2:$A$51,0))</f>
        <v>Fashion</v>
      </c>
      <c r="J10733" s="1" t="str">
        <f aca="false">INDEX(Orders!$E$2:$E$8001,MATCH(B10733,Orders!$A$2:$A$8001,0))</f>
        <v>Cancelled</v>
      </c>
      <c r="K10733" s="1" t="str">
        <f aca="false">LEFT(INDEX(Orders!$C$2:$C$8001,MATCH(B10733,Orders!$A$2:$A$8001,0)),7)</f>
        <v>2025-10</v>
      </c>
    </row>
    <row r="10734" customFormat="false" ht="15" hidden="false" customHeight="true" outlineLevel="0" collapsed="false">
      <c r="A10734" s="1" t="s">
        <v>21204</v>
      </c>
      <c r="B10734" s="1" t="s">
        <v>7673</v>
      </c>
      <c r="C10734" s="1" t="s">
        <v>1997</v>
      </c>
      <c r="D10734" s="1" t="n">
        <v>1</v>
      </c>
      <c r="E10734" s="16" t="n">
        <v>311.15</v>
      </c>
      <c r="F10734" s="17" t="n">
        <v>0.2</v>
      </c>
      <c r="G10734" s="16" t="n">
        <v>248.92</v>
      </c>
      <c r="I10734" s="1" t="str">
        <f aca="false">INDEX(Products!$C$2:$C$51,MATCH(C10734,Products!$A$2:$A$51,0))</f>
        <v>Sports &amp; Fitness</v>
      </c>
      <c r="J10734" s="1" t="str">
        <f aca="false">INDEX(Orders!$E$2:$E$8001,MATCH(B10734,Orders!$A$2:$A$8001,0))</f>
        <v>Cancelled</v>
      </c>
      <c r="K10734" s="1" t="str">
        <f aca="false">LEFT(INDEX(Orders!$C$2:$C$8001,MATCH(B10734,Orders!$A$2:$A$8001,0)),7)</f>
        <v>2025-10</v>
      </c>
    </row>
    <row r="10735" customFormat="false" ht="15" hidden="false" customHeight="true" outlineLevel="0" collapsed="false">
      <c r="A10735" s="1" t="s">
        <v>21205</v>
      </c>
      <c r="B10735" s="1" t="s">
        <v>7674</v>
      </c>
      <c r="C10735" s="1" t="s">
        <v>1933</v>
      </c>
      <c r="D10735" s="1" t="n">
        <v>1</v>
      </c>
      <c r="E10735" s="16" t="n">
        <v>7194.38</v>
      </c>
      <c r="F10735" s="17" t="n">
        <v>0.05</v>
      </c>
      <c r="G10735" s="16" t="n">
        <v>6834.66</v>
      </c>
      <c r="I10735" s="1" t="str">
        <f aca="false">INDEX(Products!$C$2:$C$51,MATCH(C10735,Products!$A$2:$A$51,0))</f>
        <v>Electronics</v>
      </c>
      <c r="J10735" s="1" t="str">
        <f aca="false">INDEX(Orders!$E$2:$E$8001,MATCH(B10735,Orders!$A$2:$A$8001,0))</f>
        <v>Delivered</v>
      </c>
      <c r="K10735" s="1" t="str">
        <f aca="false">LEFT(INDEX(Orders!$C$2:$C$8001,MATCH(B10735,Orders!$A$2:$A$8001,0)),7)</f>
        <v>2025-11</v>
      </c>
    </row>
    <row r="10736" customFormat="false" ht="15" hidden="false" customHeight="true" outlineLevel="0" collapsed="false">
      <c r="A10736" s="1" t="s">
        <v>21206</v>
      </c>
      <c r="B10736" s="1" t="s">
        <v>7675</v>
      </c>
      <c r="C10736" s="1" t="s">
        <v>1969</v>
      </c>
      <c r="D10736" s="1" t="n">
        <v>2</v>
      </c>
      <c r="E10736" s="16" t="n">
        <v>9171.98</v>
      </c>
      <c r="F10736" s="17" t="n">
        <v>0.1</v>
      </c>
      <c r="G10736" s="16" t="n">
        <v>16509.56</v>
      </c>
      <c r="I10736" s="1" t="str">
        <f aca="false">INDEX(Products!$C$2:$C$51,MATCH(C10736,Products!$A$2:$A$51,0))</f>
        <v>Home &amp; Kitchen</v>
      </c>
      <c r="J10736" s="1" t="str">
        <f aca="false">INDEX(Orders!$E$2:$E$8001,MATCH(B10736,Orders!$A$2:$A$8001,0))</f>
        <v>Delivered</v>
      </c>
      <c r="K10736" s="1" t="str">
        <f aca="false">LEFT(INDEX(Orders!$C$2:$C$8001,MATCH(B10736,Orders!$A$2:$A$8001,0)),7)</f>
        <v>2025-11</v>
      </c>
    </row>
    <row r="10737" customFormat="false" ht="15" hidden="false" customHeight="true" outlineLevel="0" collapsed="false">
      <c r="A10737" s="1" t="s">
        <v>21207</v>
      </c>
      <c r="B10737" s="1" t="s">
        <v>7675</v>
      </c>
      <c r="C10737" s="1" t="s">
        <v>1990</v>
      </c>
      <c r="D10737" s="1" t="n">
        <v>1</v>
      </c>
      <c r="E10737" s="16" t="n">
        <v>5311.32</v>
      </c>
      <c r="F10737" s="17" t="n">
        <v>0.15</v>
      </c>
      <c r="G10737" s="16" t="n">
        <v>4514.62</v>
      </c>
      <c r="I10737" s="1" t="str">
        <f aca="false">INDEX(Products!$C$2:$C$51,MATCH(C10737,Products!$A$2:$A$51,0))</f>
        <v>Sports &amp; Fitness</v>
      </c>
      <c r="J10737" s="1" t="str">
        <f aca="false">INDEX(Orders!$E$2:$E$8001,MATCH(B10737,Orders!$A$2:$A$8001,0))</f>
        <v>Delivered</v>
      </c>
      <c r="K10737" s="1" t="str">
        <f aca="false">LEFT(INDEX(Orders!$C$2:$C$8001,MATCH(B10737,Orders!$A$2:$A$8001,0)),7)</f>
        <v>2025-11</v>
      </c>
    </row>
    <row r="10738" customFormat="false" ht="15" hidden="false" customHeight="true" outlineLevel="0" collapsed="false">
      <c r="A10738" s="1" t="s">
        <v>21208</v>
      </c>
      <c r="B10738" s="1" t="s">
        <v>7675</v>
      </c>
      <c r="C10738" s="1" t="s">
        <v>2007</v>
      </c>
      <c r="D10738" s="1" t="n">
        <v>2</v>
      </c>
      <c r="E10738" s="16" t="n">
        <v>750.27</v>
      </c>
      <c r="F10738" s="17" t="n">
        <v>0.1</v>
      </c>
      <c r="G10738" s="16" t="n">
        <v>1350.49</v>
      </c>
      <c r="I10738" s="1" t="str">
        <f aca="false">INDEX(Products!$C$2:$C$51,MATCH(C10738,Products!$A$2:$A$51,0))</f>
        <v>Books &amp; Stationery</v>
      </c>
      <c r="J10738" s="1" t="str">
        <f aca="false">INDEX(Orders!$E$2:$E$8001,MATCH(B10738,Orders!$A$2:$A$8001,0))</f>
        <v>Delivered</v>
      </c>
      <c r="K10738" s="1" t="str">
        <f aca="false">LEFT(INDEX(Orders!$C$2:$C$8001,MATCH(B10738,Orders!$A$2:$A$8001,0)),7)</f>
        <v>2025-11</v>
      </c>
    </row>
    <row r="10739" customFormat="false" ht="15" hidden="false" customHeight="true" outlineLevel="0" collapsed="false">
      <c r="A10739" s="1" t="s">
        <v>21209</v>
      </c>
      <c r="B10739" s="1" t="s">
        <v>7676</v>
      </c>
      <c r="C10739" s="1" t="s">
        <v>2007</v>
      </c>
      <c r="D10739" s="1" t="n">
        <v>2</v>
      </c>
      <c r="E10739" s="16" t="n">
        <v>750.27</v>
      </c>
      <c r="F10739" s="17" t="n">
        <v>0</v>
      </c>
      <c r="G10739" s="16" t="n">
        <v>1500.54</v>
      </c>
      <c r="I10739" s="1" t="str">
        <f aca="false">INDEX(Products!$C$2:$C$51,MATCH(C10739,Products!$A$2:$A$51,0))</f>
        <v>Books &amp; Stationery</v>
      </c>
      <c r="J10739" s="1" t="str">
        <f aca="false">INDEX(Orders!$E$2:$E$8001,MATCH(B10739,Orders!$A$2:$A$8001,0))</f>
        <v>Delivered</v>
      </c>
      <c r="K10739" s="1" t="str">
        <f aca="false">LEFT(INDEX(Orders!$C$2:$C$8001,MATCH(B10739,Orders!$A$2:$A$8001,0)),7)</f>
        <v>2025-06</v>
      </c>
    </row>
    <row r="10740" customFormat="false" ht="15" hidden="false" customHeight="true" outlineLevel="0" collapsed="false">
      <c r="A10740" s="1" t="s">
        <v>21210</v>
      </c>
      <c r="B10740" s="1" t="s">
        <v>7676</v>
      </c>
      <c r="C10740" s="1" t="s">
        <v>1930</v>
      </c>
      <c r="D10740" s="1" t="n">
        <v>1</v>
      </c>
      <c r="E10740" s="16" t="n">
        <v>2398.35</v>
      </c>
      <c r="F10740" s="17" t="n">
        <v>0</v>
      </c>
      <c r="G10740" s="16" t="n">
        <v>2398.35</v>
      </c>
      <c r="I10740" s="1" t="str">
        <f aca="false">INDEX(Products!$C$2:$C$51,MATCH(C10740,Products!$A$2:$A$51,0))</f>
        <v>Electronics</v>
      </c>
      <c r="J10740" s="1" t="str">
        <f aca="false">INDEX(Orders!$E$2:$E$8001,MATCH(B10740,Orders!$A$2:$A$8001,0))</f>
        <v>Delivered</v>
      </c>
      <c r="K10740" s="1" t="str">
        <f aca="false">LEFT(INDEX(Orders!$C$2:$C$8001,MATCH(B10740,Orders!$A$2:$A$8001,0)),7)</f>
        <v>2025-06</v>
      </c>
    </row>
    <row r="10741" customFormat="false" ht="15" hidden="false" customHeight="true" outlineLevel="0" collapsed="false">
      <c r="A10741" s="1" t="s">
        <v>21211</v>
      </c>
      <c r="B10741" s="1" t="s">
        <v>7677</v>
      </c>
      <c r="C10741" s="1" t="s">
        <v>1930</v>
      </c>
      <c r="D10741" s="1" t="n">
        <v>2</v>
      </c>
      <c r="E10741" s="16" t="n">
        <v>2398.35</v>
      </c>
      <c r="F10741" s="17" t="n">
        <v>0</v>
      </c>
      <c r="G10741" s="16" t="n">
        <v>4796.7</v>
      </c>
      <c r="I10741" s="1" t="str">
        <f aca="false">INDEX(Products!$C$2:$C$51,MATCH(C10741,Products!$A$2:$A$51,0))</f>
        <v>Electronics</v>
      </c>
      <c r="J10741" s="1" t="str">
        <f aca="false">INDEX(Orders!$E$2:$E$8001,MATCH(B10741,Orders!$A$2:$A$8001,0))</f>
        <v>Delivered</v>
      </c>
      <c r="K10741" s="1" t="str">
        <f aca="false">LEFT(INDEX(Orders!$C$2:$C$8001,MATCH(B10741,Orders!$A$2:$A$8001,0)),7)</f>
        <v>2024-11</v>
      </c>
    </row>
    <row r="10742" customFormat="false" ht="15" hidden="false" customHeight="true" outlineLevel="0" collapsed="false">
      <c r="A10742" s="1" t="s">
        <v>21212</v>
      </c>
      <c r="B10742" s="1" t="s">
        <v>7677</v>
      </c>
      <c r="C10742" s="1" t="s">
        <v>1976</v>
      </c>
      <c r="D10742" s="1" t="n">
        <v>1</v>
      </c>
      <c r="E10742" s="16" t="n">
        <v>1603.35</v>
      </c>
      <c r="F10742" s="17" t="n">
        <v>0.15</v>
      </c>
      <c r="G10742" s="16" t="n">
        <v>1362.85</v>
      </c>
      <c r="I10742" s="1" t="str">
        <f aca="false">INDEX(Products!$C$2:$C$51,MATCH(C10742,Products!$A$2:$A$51,0))</f>
        <v>Beauty &amp; Personal Care</v>
      </c>
      <c r="J10742" s="1" t="str">
        <f aca="false">INDEX(Orders!$E$2:$E$8001,MATCH(B10742,Orders!$A$2:$A$8001,0))</f>
        <v>Delivered</v>
      </c>
      <c r="K10742" s="1" t="str">
        <f aca="false">LEFT(INDEX(Orders!$C$2:$C$8001,MATCH(B10742,Orders!$A$2:$A$8001,0)),7)</f>
        <v>2024-11</v>
      </c>
    </row>
    <row r="10743" customFormat="false" ht="15" hidden="false" customHeight="true" outlineLevel="0" collapsed="false">
      <c r="A10743" s="1" t="s">
        <v>21213</v>
      </c>
      <c r="B10743" s="1" t="s">
        <v>7678</v>
      </c>
      <c r="C10743" s="1" t="s">
        <v>1990</v>
      </c>
      <c r="D10743" s="1" t="n">
        <v>1</v>
      </c>
      <c r="E10743" s="16" t="n">
        <v>5311.32</v>
      </c>
      <c r="F10743" s="17" t="n">
        <v>0.1</v>
      </c>
      <c r="G10743" s="16" t="n">
        <v>4780.19</v>
      </c>
      <c r="I10743" s="1" t="str">
        <f aca="false">INDEX(Products!$C$2:$C$51,MATCH(C10743,Products!$A$2:$A$51,0))</f>
        <v>Sports &amp; Fitness</v>
      </c>
      <c r="J10743" s="1" t="str">
        <f aca="false">INDEX(Orders!$E$2:$E$8001,MATCH(B10743,Orders!$A$2:$A$8001,0))</f>
        <v>Delivered</v>
      </c>
      <c r="K10743" s="1" t="str">
        <f aca="false">LEFT(INDEX(Orders!$C$2:$C$8001,MATCH(B10743,Orders!$A$2:$A$8001,0)),7)</f>
        <v>2024-06</v>
      </c>
    </row>
    <row r="10744" customFormat="false" ht="15" hidden="false" customHeight="true" outlineLevel="0" collapsed="false">
      <c r="A10744" s="1" t="s">
        <v>21214</v>
      </c>
      <c r="B10744" s="1" t="s">
        <v>7678</v>
      </c>
      <c r="C10744" s="1" t="s">
        <v>1997</v>
      </c>
      <c r="D10744" s="1" t="n">
        <v>1</v>
      </c>
      <c r="E10744" s="16" t="n">
        <v>311.15</v>
      </c>
      <c r="F10744" s="17" t="n">
        <v>0</v>
      </c>
      <c r="G10744" s="16" t="n">
        <v>311.15</v>
      </c>
      <c r="I10744" s="1" t="str">
        <f aca="false">INDEX(Products!$C$2:$C$51,MATCH(C10744,Products!$A$2:$A$51,0))</f>
        <v>Sports &amp; Fitness</v>
      </c>
      <c r="J10744" s="1" t="str">
        <f aca="false">INDEX(Orders!$E$2:$E$8001,MATCH(B10744,Orders!$A$2:$A$8001,0))</f>
        <v>Delivered</v>
      </c>
      <c r="K10744" s="1" t="str">
        <f aca="false">LEFT(INDEX(Orders!$C$2:$C$8001,MATCH(B10744,Orders!$A$2:$A$8001,0)),7)</f>
        <v>2024-06</v>
      </c>
    </row>
    <row r="10745" customFormat="false" ht="15" hidden="false" customHeight="true" outlineLevel="0" collapsed="false">
      <c r="A10745" s="1" t="s">
        <v>21215</v>
      </c>
      <c r="B10745" s="1" t="s">
        <v>7678</v>
      </c>
      <c r="C10745" s="1" t="s">
        <v>2006</v>
      </c>
      <c r="D10745" s="1" t="n">
        <v>1</v>
      </c>
      <c r="E10745" s="16" t="n">
        <v>482.17</v>
      </c>
      <c r="F10745" s="17" t="n">
        <v>0.1</v>
      </c>
      <c r="G10745" s="16" t="n">
        <v>433.95</v>
      </c>
      <c r="I10745" s="1" t="str">
        <f aca="false">INDEX(Products!$C$2:$C$51,MATCH(C10745,Products!$A$2:$A$51,0))</f>
        <v>Books &amp; Stationery</v>
      </c>
      <c r="J10745" s="1" t="str">
        <f aca="false">INDEX(Orders!$E$2:$E$8001,MATCH(B10745,Orders!$A$2:$A$8001,0))</f>
        <v>Delivered</v>
      </c>
      <c r="K10745" s="1" t="str">
        <f aca="false">LEFT(INDEX(Orders!$C$2:$C$8001,MATCH(B10745,Orders!$A$2:$A$8001,0)),7)</f>
        <v>2024-06</v>
      </c>
    </row>
    <row r="10746" customFormat="false" ht="15" hidden="false" customHeight="true" outlineLevel="0" collapsed="false">
      <c r="A10746" s="1" t="s">
        <v>21216</v>
      </c>
      <c r="B10746" s="1" t="s">
        <v>7678</v>
      </c>
      <c r="C10746" s="1" t="s">
        <v>1930</v>
      </c>
      <c r="D10746" s="1" t="n">
        <v>1</v>
      </c>
      <c r="E10746" s="16" t="n">
        <v>2398.35</v>
      </c>
      <c r="F10746" s="17" t="n">
        <v>0.05</v>
      </c>
      <c r="G10746" s="16" t="n">
        <v>2278.43</v>
      </c>
      <c r="I10746" s="1" t="str">
        <f aca="false">INDEX(Products!$C$2:$C$51,MATCH(C10746,Products!$A$2:$A$51,0))</f>
        <v>Electronics</v>
      </c>
      <c r="J10746" s="1" t="str">
        <f aca="false">INDEX(Orders!$E$2:$E$8001,MATCH(B10746,Orders!$A$2:$A$8001,0))</f>
        <v>Delivered</v>
      </c>
      <c r="K10746" s="1" t="str">
        <f aca="false">LEFT(INDEX(Orders!$C$2:$C$8001,MATCH(B10746,Orders!$A$2:$A$8001,0)),7)</f>
        <v>2024-06</v>
      </c>
    </row>
    <row r="10747" customFormat="false" ht="15" hidden="false" customHeight="true" outlineLevel="0" collapsed="false">
      <c r="A10747" s="1" t="s">
        <v>21217</v>
      </c>
      <c r="B10747" s="1" t="s">
        <v>7679</v>
      </c>
      <c r="C10747" s="1" t="s">
        <v>1940</v>
      </c>
      <c r="D10747" s="1" t="n">
        <v>1</v>
      </c>
      <c r="E10747" s="16" t="n">
        <v>2374.52</v>
      </c>
      <c r="F10747" s="17" t="n">
        <v>0.1</v>
      </c>
      <c r="G10747" s="16" t="n">
        <v>2137.07</v>
      </c>
      <c r="I10747" s="1" t="str">
        <f aca="false">INDEX(Products!$C$2:$C$51,MATCH(C10747,Products!$A$2:$A$51,0))</f>
        <v>Fashion</v>
      </c>
      <c r="J10747" s="1" t="str">
        <f aca="false">INDEX(Orders!$E$2:$E$8001,MATCH(B10747,Orders!$A$2:$A$8001,0))</f>
        <v>Refunded</v>
      </c>
      <c r="K10747" s="1" t="str">
        <f aca="false">LEFT(INDEX(Orders!$C$2:$C$8001,MATCH(B10747,Orders!$A$2:$A$8001,0)),7)</f>
        <v>2025-08</v>
      </c>
    </row>
    <row r="10748" customFormat="false" ht="15" hidden="false" customHeight="true" outlineLevel="0" collapsed="false">
      <c r="A10748" s="1" t="s">
        <v>21218</v>
      </c>
      <c r="B10748" s="1" t="s">
        <v>7680</v>
      </c>
      <c r="C10748" s="1" t="s">
        <v>1930</v>
      </c>
      <c r="D10748" s="1" t="n">
        <v>2</v>
      </c>
      <c r="E10748" s="16" t="n">
        <v>2398.35</v>
      </c>
      <c r="F10748" s="17" t="n">
        <v>0</v>
      </c>
      <c r="G10748" s="16" t="n">
        <v>4796.7</v>
      </c>
      <c r="I10748" s="1" t="str">
        <f aca="false">INDEX(Products!$C$2:$C$51,MATCH(C10748,Products!$A$2:$A$51,0))</f>
        <v>Electronics</v>
      </c>
      <c r="J10748" s="1" t="str">
        <f aca="false">INDEX(Orders!$E$2:$E$8001,MATCH(B10748,Orders!$A$2:$A$8001,0))</f>
        <v>Delivered</v>
      </c>
      <c r="K10748" s="1" t="str">
        <f aca="false">LEFT(INDEX(Orders!$C$2:$C$8001,MATCH(B10748,Orders!$A$2:$A$8001,0)),7)</f>
        <v>2025-10</v>
      </c>
    </row>
    <row r="10749" customFormat="false" ht="15" hidden="false" customHeight="true" outlineLevel="0" collapsed="false">
      <c r="A10749" s="1" t="s">
        <v>21219</v>
      </c>
      <c r="B10749" s="1" t="s">
        <v>7681</v>
      </c>
      <c r="C10749" s="1" t="s">
        <v>2006</v>
      </c>
      <c r="D10749" s="1" t="n">
        <v>1</v>
      </c>
      <c r="E10749" s="16" t="n">
        <v>482.17</v>
      </c>
      <c r="F10749" s="17" t="n">
        <v>0.05</v>
      </c>
      <c r="G10749" s="16" t="n">
        <v>458.06</v>
      </c>
      <c r="I10749" s="1" t="str">
        <f aca="false">INDEX(Products!$C$2:$C$51,MATCH(C10749,Products!$A$2:$A$51,0))</f>
        <v>Books &amp; Stationery</v>
      </c>
      <c r="J10749" s="1" t="str">
        <f aca="false">INDEX(Orders!$E$2:$E$8001,MATCH(B10749,Orders!$A$2:$A$8001,0))</f>
        <v>Delivered</v>
      </c>
      <c r="K10749" s="1" t="str">
        <f aca="false">LEFT(INDEX(Orders!$C$2:$C$8001,MATCH(B10749,Orders!$A$2:$A$8001,0)),7)</f>
        <v>2025-04</v>
      </c>
    </row>
    <row r="10750" customFormat="false" ht="15" hidden="false" customHeight="true" outlineLevel="0" collapsed="false">
      <c r="A10750" s="1" t="s">
        <v>21220</v>
      </c>
      <c r="B10750" s="1" t="s">
        <v>7682</v>
      </c>
      <c r="C10750" s="1" t="s">
        <v>2006</v>
      </c>
      <c r="D10750" s="1" t="n">
        <v>1</v>
      </c>
      <c r="E10750" s="16" t="n">
        <v>482.17</v>
      </c>
      <c r="F10750" s="17" t="n">
        <v>0</v>
      </c>
      <c r="G10750" s="16" t="n">
        <v>482.17</v>
      </c>
      <c r="I10750" s="1" t="str">
        <f aca="false">INDEX(Products!$C$2:$C$51,MATCH(C10750,Products!$A$2:$A$51,0))</f>
        <v>Books &amp; Stationery</v>
      </c>
      <c r="J10750" s="1" t="str">
        <f aca="false">INDEX(Orders!$E$2:$E$8001,MATCH(B10750,Orders!$A$2:$A$8001,0))</f>
        <v>Returned</v>
      </c>
      <c r="K10750" s="1" t="str">
        <f aca="false">LEFT(INDEX(Orders!$C$2:$C$8001,MATCH(B10750,Orders!$A$2:$A$8001,0)),7)</f>
        <v>2025-04</v>
      </c>
    </row>
    <row r="10751" customFormat="false" ht="15" hidden="false" customHeight="true" outlineLevel="0" collapsed="false">
      <c r="A10751" s="1" t="s">
        <v>21221</v>
      </c>
      <c r="B10751" s="1" t="s">
        <v>7683</v>
      </c>
      <c r="C10751" s="1" t="s">
        <v>1990</v>
      </c>
      <c r="D10751" s="1" t="n">
        <v>1</v>
      </c>
      <c r="E10751" s="16" t="n">
        <v>5311.32</v>
      </c>
      <c r="F10751" s="17" t="n">
        <v>0.15</v>
      </c>
      <c r="G10751" s="16" t="n">
        <v>4514.62</v>
      </c>
      <c r="I10751" s="1" t="str">
        <f aca="false">INDEX(Products!$C$2:$C$51,MATCH(C10751,Products!$A$2:$A$51,0))</f>
        <v>Sports &amp; Fitness</v>
      </c>
      <c r="J10751" s="1" t="str">
        <f aca="false">INDEX(Orders!$E$2:$E$8001,MATCH(B10751,Orders!$A$2:$A$8001,0))</f>
        <v>Delivered</v>
      </c>
      <c r="K10751" s="1" t="str">
        <f aca="false">LEFT(INDEX(Orders!$C$2:$C$8001,MATCH(B10751,Orders!$A$2:$A$8001,0)),7)</f>
        <v>2024-11</v>
      </c>
    </row>
    <row r="10752" customFormat="false" ht="15" hidden="false" customHeight="true" outlineLevel="0" collapsed="false">
      <c r="A10752" s="1" t="s">
        <v>21222</v>
      </c>
      <c r="B10752" s="1" t="s">
        <v>7683</v>
      </c>
      <c r="C10752" s="1" t="s">
        <v>1975</v>
      </c>
      <c r="D10752" s="1" t="n">
        <v>3</v>
      </c>
      <c r="E10752" s="16" t="n">
        <v>862.99</v>
      </c>
      <c r="F10752" s="17" t="n">
        <v>0</v>
      </c>
      <c r="G10752" s="16" t="n">
        <v>2588.97</v>
      </c>
      <c r="I10752" s="1" t="str">
        <f aca="false">INDEX(Products!$C$2:$C$51,MATCH(C10752,Products!$A$2:$A$51,0))</f>
        <v>Beauty &amp; Personal Care</v>
      </c>
      <c r="J10752" s="1" t="str">
        <f aca="false">INDEX(Orders!$E$2:$E$8001,MATCH(B10752,Orders!$A$2:$A$8001,0))</f>
        <v>Delivered</v>
      </c>
      <c r="K10752" s="1" t="str">
        <f aca="false">LEFT(INDEX(Orders!$C$2:$C$8001,MATCH(B10752,Orders!$A$2:$A$8001,0)),7)</f>
        <v>2024-11</v>
      </c>
    </row>
    <row r="10753" customFormat="false" ht="15" hidden="false" customHeight="true" outlineLevel="0" collapsed="false">
      <c r="A10753" s="1" t="s">
        <v>21223</v>
      </c>
      <c r="B10753" s="1" t="s">
        <v>7684</v>
      </c>
      <c r="C10753" s="1" t="s">
        <v>2006</v>
      </c>
      <c r="D10753" s="1" t="n">
        <v>1</v>
      </c>
      <c r="E10753" s="16" t="n">
        <v>482.17</v>
      </c>
      <c r="F10753" s="17" t="n">
        <v>0.15</v>
      </c>
      <c r="G10753" s="16" t="n">
        <v>409.84</v>
      </c>
      <c r="I10753" s="1" t="str">
        <f aca="false">INDEX(Products!$C$2:$C$51,MATCH(C10753,Products!$A$2:$A$51,0))</f>
        <v>Books &amp; Stationery</v>
      </c>
      <c r="J10753" s="1" t="str">
        <f aca="false">INDEX(Orders!$E$2:$E$8001,MATCH(B10753,Orders!$A$2:$A$8001,0))</f>
        <v>Returned</v>
      </c>
      <c r="K10753" s="1" t="str">
        <f aca="false">LEFT(INDEX(Orders!$C$2:$C$8001,MATCH(B10753,Orders!$A$2:$A$8001,0)),7)</f>
        <v>2025-02</v>
      </c>
    </row>
    <row r="10754" customFormat="false" ht="15" hidden="false" customHeight="true" outlineLevel="0" collapsed="false">
      <c r="A10754" s="1" t="s">
        <v>21224</v>
      </c>
      <c r="B10754" s="1" t="s">
        <v>7685</v>
      </c>
      <c r="C10754" s="1" t="s">
        <v>1953</v>
      </c>
      <c r="D10754" s="1" t="n">
        <v>1</v>
      </c>
      <c r="E10754" s="16" t="n">
        <v>4914.12</v>
      </c>
      <c r="F10754" s="17" t="n">
        <v>0.2</v>
      </c>
      <c r="G10754" s="16" t="n">
        <v>3931.3</v>
      </c>
      <c r="I10754" s="1" t="str">
        <f aca="false">INDEX(Products!$C$2:$C$51,MATCH(C10754,Products!$A$2:$A$51,0))</f>
        <v>Fashion</v>
      </c>
      <c r="J10754" s="1" t="str">
        <f aca="false">INDEX(Orders!$E$2:$E$8001,MATCH(B10754,Orders!$A$2:$A$8001,0))</f>
        <v>Delivered</v>
      </c>
      <c r="K10754" s="1" t="str">
        <f aca="false">LEFT(INDEX(Orders!$C$2:$C$8001,MATCH(B10754,Orders!$A$2:$A$8001,0)),7)</f>
        <v>2025-03</v>
      </c>
    </row>
    <row r="10755" customFormat="false" ht="15" hidden="false" customHeight="true" outlineLevel="0" collapsed="false">
      <c r="A10755" s="1" t="s">
        <v>21225</v>
      </c>
      <c r="B10755" s="1" t="s">
        <v>7685</v>
      </c>
      <c r="C10755" s="1" t="s">
        <v>1997</v>
      </c>
      <c r="D10755" s="1" t="n">
        <v>1</v>
      </c>
      <c r="E10755" s="16" t="n">
        <v>311.15</v>
      </c>
      <c r="F10755" s="17" t="n">
        <v>0.05</v>
      </c>
      <c r="G10755" s="16" t="n">
        <v>295.59</v>
      </c>
      <c r="I10755" s="1" t="str">
        <f aca="false">INDEX(Products!$C$2:$C$51,MATCH(C10755,Products!$A$2:$A$51,0))</f>
        <v>Sports &amp; Fitness</v>
      </c>
      <c r="J10755" s="1" t="str">
        <f aca="false">INDEX(Orders!$E$2:$E$8001,MATCH(B10755,Orders!$A$2:$A$8001,0))</f>
        <v>Delivered</v>
      </c>
      <c r="K10755" s="1" t="str">
        <f aca="false">LEFT(INDEX(Orders!$C$2:$C$8001,MATCH(B10755,Orders!$A$2:$A$8001,0)),7)</f>
        <v>2025-03</v>
      </c>
    </row>
    <row r="10756" customFormat="false" ht="15" hidden="false" customHeight="true" outlineLevel="0" collapsed="false">
      <c r="A10756" s="1" t="s">
        <v>21226</v>
      </c>
      <c r="B10756" s="1" t="s">
        <v>7686</v>
      </c>
      <c r="C10756" s="1" t="s">
        <v>1975</v>
      </c>
      <c r="D10756" s="1" t="n">
        <v>3</v>
      </c>
      <c r="E10756" s="16" t="n">
        <v>862.99</v>
      </c>
      <c r="F10756" s="17" t="n">
        <v>0.1</v>
      </c>
      <c r="G10756" s="16" t="n">
        <v>2330.07</v>
      </c>
      <c r="I10756" s="1" t="str">
        <f aca="false">INDEX(Products!$C$2:$C$51,MATCH(C10756,Products!$A$2:$A$51,0))</f>
        <v>Beauty &amp; Personal Care</v>
      </c>
      <c r="J10756" s="1" t="str">
        <f aca="false">INDEX(Orders!$E$2:$E$8001,MATCH(B10756,Orders!$A$2:$A$8001,0))</f>
        <v>Delivered</v>
      </c>
      <c r="K10756" s="1" t="str">
        <f aca="false">LEFT(INDEX(Orders!$C$2:$C$8001,MATCH(B10756,Orders!$A$2:$A$8001,0)),7)</f>
        <v>2025-10</v>
      </c>
    </row>
    <row r="10757" customFormat="false" ht="15" hidden="false" customHeight="true" outlineLevel="0" collapsed="false">
      <c r="A10757" s="1" t="s">
        <v>21227</v>
      </c>
      <c r="B10757" s="1" t="s">
        <v>7687</v>
      </c>
      <c r="C10757" s="1" t="s">
        <v>1940</v>
      </c>
      <c r="D10757" s="1" t="n">
        <v>2</v>
      </c>
      <c r="E10757" s="16" t="n">
        <v>2374.52</v>
      </c>
      <c r="F10757" s="17" t="n">
        <v>0.05</v>
      </c>
      <c r="G10757" s="16" t="n">
        <v>4511.59</v>
      </c>
      <c r="I10757" s="1" t="str">
        <f aca="false">INDEX(Products!$C$2:$C$51,MATCH(C10757,Products!$A$2:$A$51,0))</f>
        <v>Fashion</v>
      </c>
      <c r="J10757" s="1" t="str">
        <f aca="false">INDEX(Orders!$E$2:$E$8001,MATCH(B10757,Orders!$A$2:$A$8001,0))</f>
        <v>Returned</v>
      </c>
      <c r="K10757" s="1" t="str">
        <f aca="false">LEFT(INDEX(Orders!$C$2:$C$8001,MATCH(B10757,Orders!$A$2:$A$8001,0)),7)</f>
        <v>2025-06</v>
      </c>
    </row>
    <row r="10758" customFormat="false" ht="15" hidden="false" customHeight="true" outlineLevel="0" collapsed="false">
      <c r="A10758" s="1" t="s">
        <v>21228</v>
      </c>
      <c r="B10758" s="1" t="s">
        <v>7687</v>
      </c>
      <c r="C10758" s="1" t="s">
        <v>1963</v>
      </c>
      <c r="D10758" s="1" t="n">
        <v>1</v>
      </c>
      <c r="E10758" s="16" t="n">
        <v>1494.98</v>
      </c>
      <c r="F10758" s="17" t="n">
        <v>0.1</v>
      </c>
      <c r="G10758" s="16" t="n">
        <v>1345.48</v>
      </c>
      <c r="I10758" s="1" t="str">
        <f aca="false">INDEX(Products!$C$2:$C$51,MATCH(C10758,Products!$A$2:$A$51,0))</f>
        <v>Home &amp; Kitchen</v>
      </c>
      <c r="J10758" s="1" t="str">
        <f aca="false">INDEX(Orders!$E$2:$E$8001,MATCH(B10758,Orders!$A$2:$A$8001,0))</f>
        <v>Returned</v>
      </c>
      <c r="K10758" s="1" t="str">
        <f aca="false">LEFT(INDEX(Orders!$C$2:$C$8001,MATCH(B10758,Orders!$A$2:$A$8001,0)),7)</f>
        <v>2025-06</v>
      </c>
    </row>
    <row r="10759" customFormat="false" ht="15" hidden="false" customHeight="true" outlineLevel="0" collapsed="false">
      <c r="A10759" s="1" t="s">
        <v>21229</v>
      </c>
      <c r="B10759" s="1" t="s">
        <v>7688</v>
      </c>
      <c r="C10759" s="1" t="s">
        <v>2007</v>
      </c>
      <c r="D10759" s="1" t="n">
        <v>1</v>
      </c>
      <c r="E10759" s="16" t="n">
        <v>750.27</v>
      </c>
      <c r="F10759" s="17" t="n">
        <v>0.05</v>
      </c>
      <c r="G10759" s="16" t="n">
        <v>712.76</v>
      </c>
      <c r="I10759" s="1" t="str">
        <f aca="false">INDEX(Products!$C$2:$C$51,MATCH(C10759,Products!$A$2:$A$51,0))</f>
        <v>Books &amp; Stationery</v>
      </c>
      <c r="J10759" s="1" t="str">
        <f aca="false">INDEX(Orders!$E$2:$E$8001,MATCH(B10759,Orders!$A$2:$A$8001,0))</f>
        <v>Delivered</v>
      </c>
      <c r="K10759" s="1" t="str">
        <f aca="false">LEFT(INDEX(Orders!$C$2:$C$8001,MATCH(B10759,Orders!$A$2:$A$8001,0)),7)</f>
        <v>2025-07</v>
      </c>
    </row>
    <row r="10760" customFormat="false" ht="15" hidden="false" customHeight="true" outlineLevel="0" collapsed="false">
      <c r="A10760" s="1" t="s">
        <v>21230</v>
      </c>
      <c r="B10760" s="1" t="s">
        <v>7688</v>
      </c>
      <c r="C10760" s="1" t="s">
        <v>1975</v>
      </c>
      <c r="D10760" s="1" t="n">
        <v>1</v>
      </c>
      <c r="E10760" s="16" t="n">
        <v>862.99</v>
      </c>
      <c r="F10760" s="17" t="n">
        <v>0.05</v>
      </c>
      <c r="G10760" s="16" t="n">
        <v>819.84</v>
      </c>
      <c r="I10760" s="1" t="str">
        <f aca="false">INDEX(Products!$C$2:$C$51,MATCH(C10760,Products!$A$2:$A$51,0))</f>
        <v>Beauty &amp; Personal Care</v>
      </c>
      <c r="J10760" s="1" t="str">
        <f aca="false">INDEX(Orders!$E$2:$E$8001,MATCH(B10760,Orders!$A$2:$A$8001,0))</f>
        <v>Delivered</v>
      </c>
      <c r="K10760" s="1" t="str">
        <f aca="false">LEFT(INDEX(Orders!$C$2:$C$8001,MATCH(B10760,Orders!$A$2:$A$8001,0)),7)</f>
        <v>2025-07</v>
      </c>
    </row>
    <row r="10761" customFormat="false" ht="15" hidden="false" customHeight="true" outlineLevel="0" collapsed="false">
      <c r="A10761" s="1" t="s">
        <v>21231</v>
      </c>
      <c r="B10761" s="1" t="s">
        <v>7688</v>
      </c>
      <c r="C10761" s="1" t="s">
        <v>1984</v>
      </c>
      <c r="D10761" s="1" t="n">
        <v>3</v>
      </c>
      <c r="E10761" s="16" t="n">
        <v>1134.82</v>
      </c>
      <c r="F10761" s="17" t="n">
        <v>0</v>
      </c>
      <c r="G10761" s="16" t="n">
        <v>3404.46</v>
      </c>
      <c r="I10761" s="1" t="str">
        <f aca="false">INDEX(Products!$C$2:$C$51,MATCH(C10761,Products!$A$2:$A$51,0))</f>
        <v>Beauty &amp; Personal Care</v>
      </c>
      <c r="J10761" s="1" t="str">
        <f aca="false">INDEX(Orders!$E$2:$E$8001,MATCH(B10761,Orders!$A$2:$A$8001,0))</f>
        <v>Delivered</v>
      </c>
      <c r="K10761" s="1" t="str">
        <f aca="false">LEFT(INDEX(Orders!$C$2:$C$8001,MATCH(B10761,Orders!$A$2:$A$8001,0)),7)</f>
        <v>2025-07</v>
      </c>
    </row>
    <row r="10762" customFormat="false" ht="15" hidden="false" customHeight="true" outlineLevel="0" collapsed="false">
      <c r="A10762" s="1" t="s">
        <v>21232</v>
      </c>
      <c r="B10762" s="1" t="s">
        <v>7688</v>
      </c>
      <c r="C10762" s="1" t="s">
        <v>2000</v>
      </c>
      <c r="D10762" s="1" t="n">
        <v>1</v>
      </c>
      <c r="E10762" s="16" t="n">
        <v>425.08</v>
      </c>
      <c r="F10762" s="17" t="n">
        <v>0.05</v>
      </c>
      <c r="G10762" s="16" t="n">
        <v>403.83</v>
      </c>
      <c r="I10762" s="1" t="str">
        <f aca="false">INDEX(Products!$C$2:$C$51,MATCH(C10762,Products!$A$2:$A$51,0))</f>
        <v>Books &amp; Stationery</v>
      </c>
      <c r="J10762" s="1" t="str">
        <f aca="false">INDEX(Orders!$E$2:$E$8001,MATCH(B10762,Orders!$A$2:$A$8001,0))</f>
        <v>Delivered</v>
      </c>
      <c r="K10762" s="1" t="str">
        <f aca="false">LEFT(INDEX(Orders!$C$2:$C$8001,MATCH(B10762,Orders!$A$2:$A$8001,0)),7)</f>
        <v>2025-07</v>
      </c>
    </row>
    <row r="10763" customFormat="false" ht="15" hidden="false" customHeight="true" outlineLevel="0" collapsed="false">
      <c r="A10763" s="1" t="s">
        <v>21233</v>
      </c>
      <c r="B10763" s="1" t="s">
        <v>7689</v>
      </c>
      <c r="C10763" s="1" t="s">
        <v>1935</v>
      </c>
      <c r="D10763" s="1" t="n">
        <v>1</v>
      </c>
      <c r="E10763" s="16" t="n">
        <v>14558.72</v>
      </c>
      <c r="F10763" s="17" t="n">
        <v>0.1</v>
      </c>
      <c r="G10763" s="16" t="n">
        <v>13102.85</v>
      </c>
      <c r="I10763" s="1" t="str">
        <f aca="false">INDEX(Products!$C$2:$C$51,MATCH(C10763,Products!$A$2:$A$51,0))</f>
        <v>Electronics</v>
      </c>
      <c r="J10763" s="1" t="str">
        <f aca="false">INDEX(Orders!$E$2:$E$8001,MATCH(B10763,Orders!$A$2:$A$8001,0))</f>
        <v>Delivered</v>
      </c>
      <c r="K10763" s="1" t="str">
        <f aca="false">LEFT(INDEX(Orders!$C$2:$C$8001,MATCH(B10763,Orders!$A$2:$A$8001,0)),7)</f>
        <v>2024-01</v>
      </c>
    </row>
    <row r="10764" customFormat="false" ht="15" hidden="false" customHeight="true" outlineLevel="0" collapsed="false">
      <c r="A10764" s="1" t="s">
        <v>21234</v>
      </c>
      <c r="B10764" s="1" t="s">
        <v>7689</v>
      </c>
      <c r="C10764" s="1" t="s">
        <v>1924</v>
      </c>
      <c r="D10764" s="1" t="n">
        <v>3</v>
      </c>
      <c r="E10764" s="16" t="n">
        <v>1971</v>
      </c>
      <c r="F10764" s="17" t="n">
        <v>0.15</v>
      </c>
      <c r="G10764" s="16" t="n">
        <v>5026.05</v>
      </c>
      <c r="I10764" s="1" t="str">
        <f aca="false">INDEX(Products!$C$2:$C$51,MATCH(C10764,Products!$A$2:$A$51,0))</f>
        <v>Electronics</v>
      </c>
      <c r="J10764" s="1" t="str">
        <f aca="false">INDEX(Orders!$E$2:$E$8001,MATCH(B10764,Orders!$A$2:$A$8001,0))</f>
        <v>Delivered</v>
      </c>
      <c r="K10764" s="1" t="str">
        <f aca="false">LEFT(INDEX(Orders!$C$2:$C$8001,MATCH(B10764,Orders!$A$2:$A$8001,0)),7)</f>
        <v>2024-01</v>
      </c>
    </row>
    <row r="10765" customFormat="false" ht="15" hidden="false" customHeight="true" outlineLevel="0" collapsed="false">
      <c r="A10765" s="1" t="s">
        <v>21235</v>
      </c>
      <c r="B10765" s="1" t="s">
        <v>7690</v>
      </c>
      <c r="C10765" s="1" t="s">
        <v>1971</v>
      </c>
      <c r="D10765" s="1" t="n">
        <v>1</v>
      </c>
      <c r="E10765" s="16" t="n">
        <v>2073.63</v>
      </c>
      <c r="F10765" s="17" t="n">
        <v>0.1</v>
      </c>
      <c r="G10765" s="16" t="n">
        <v>1866.27</v>
      </c>
      <c r="I10765" s="1" t="str">
        <f aca="false">INDEX(Products!$C$2:$C$51,MATCH(C10765,Products!$A$2:$A$51,0))</f>
        <v>Home &amp; Kitchen</v>
      </c>
      <c r="J10765" s="1" t="str">
        <f aca="false">INDEX(Orders!$E$2:$E$8001,MATCH(B10765,Orders!$A$2:$A$8001,0))</f>
        <v>Delivered</v>
      </c>
      <c r="K10765" s="1" t="str">
        <f aca="false">LEFT(INDEX(Orders!$C$2:$C$8001,MATCH(B10765,Orders!$A$2:$A$8001,0)),7)</f>
        <v>2025-11</v>
      </c>
    </row>
    <row r="10766" customFormat="false" ht="15" hidden="false" customHeight="true" outlineLevel="0" collapsed="false">
      <c r="A10766" s="1" t="s">
        <v>21236</v>
      </c>
      <c r="B10766" s="1" t="s">
        <v>7690</v>
      </c>
      <c r="C10766" s="1" t="s">
        <v>1990</v>
      </c>
      <c r="D10766" s="1" t="n">
        <v>1</v>
      </c>
      <c r="E10766" s="16" t="n">
        <v>5311.32</v>
      </c>
      <c r="F10766" s="17" t="n">
        <v>0.05</v>
      </c>
      <c r="G10766" s="16" t="n">
        <v>5045.75</v>
      </c>
      <c r="I10766" s="1" t="str">
        <f aca="false">INDEX(Products!$C$2:$C$51,MATCH(C10766,Products!$A$2:$A$51,0))</f>
        <v>Sports &amp; Fitness</v>
      </c>
      <c r="J10766" s="1" t="str">
        <f aca="false">INDEX(Orders!$E$2:$E$8001,MATCH(B10766,Orders!$A$2:$A$8001,0))</f>
        <v>Delivered</v>
      </c>
      <c r="K10766" s="1" t="str">
        <f aca="false">LEFT(INDEX(Orders!$C$2:$C$8001,MATCH(B10766,Orders!$A$2:$A$8001,0)),7)</f>
        <v>2025-11</v>
      </c>
    </row>
    <row r="10767" customFormat="false" ht="15" hidden="false" customHeight="true" outlineLevel="0" collapsed="false">
      <c r="A10767" s="1" t="s">
        <v>21237</v>
      </c>
      <c r="B10767" s="1" t="s">
        <v>7690</v>
      </c>
      <c r="C10767" s="1" t="s">
        <v>1953</v>
      </c>
      <c r="D10767" s="1" t="n">
        <v>1</v>
      </c>
      <c r="E10767" s="16" t="n">
        <v>4914.12</v>
      </c>
      <c r="F10767" s="17" t="n">
        <v>0</v>
      </c>
      <c r="G10767" s="16" t="n">
        <v>4914.12</v>
      </c>
      <c r="I10767" s="1" t="str">
        <f aca="false">INDEX(Products!$C$2:$C$51,MATCH(C10767,Products!$A$2:$A$51,0))</f>
        <v>Fashion</v>
      </c>
      <c r="J10767" s="1" t="str">
        <f aca="false">INDEX(Orders!$E$2:$E$8001,MATCH(B10767,Orders!$A$2:$A$8001,0))</f>
        <v>Delivered</v>
      </c>
      <c r="K10767" s="1" t="str">
        <f aca="false">LEFT(INDEX(Orders!$C$2:$C$8001,MATCH(B10767,Orders!$A$2:$A$8001,0)),7)</f>
        <v>2025-11</v>
      </c>
    </row>
    <row r="10768" customFormat="false" ht="15" hidden="false" customHeight="true" outlineLevel="0" collapsed="false">
      <c r="A10768" s="1" t="s">
        <v>21238</v>
      </c>
      <c r="B10768" s="1" t="s">
        <v>7691</v>
      </c>
      <c r="C10768" s="1" t="s">
        <v>2007</v>
      </c>
      <c r="D10768" s="1" t="n">
        <v>1</v>
      </c>
      <c r="E10768" s="16" t="n">
        <v>750.27</v>
      </c>
      <c r="F10768" s="17" t="n">
        <v>0.15</v>
      </c>
      <c r="G10768" s="16" t="n">
        <v>637.73</v>
      </c>
      <c r="I10768" s="1" t="str">
        <f aca="false">INDEX(Products!$C$2:$C$51,MATCH(C10768,Products!$A$2:$A$51,0))</f>
        <v>Books &amp; Stationery</v>
      </c>
      <c r="J10768" s="1" t="str">
        <f aca="false">INDEX(Orders!$E$2:$E$8001,MATCH(B10768,Orders!$A$2:$A$8001,0))</f>
        <v>Delivered</v>
      </c>
      <c r="K10768" s="1" t="str">
        <f aca="false">LEFT(INDEX(Orders!$C$2:$C$8001,MATCH(B10768,Orders!$A$2:$A$8001,0)),7)</f>
        <v>2024-05</v>
      </c>
    </row>
    <row r="10769" customFormat="false" ht="15" hidden="false" customHeight="true" outlineLevel="0" collapsed="false">
      <c r="A10769" s="1" t="s">
        <v>21239</v>
      </c>
      <c r="B10769" s="1" t="s">
        <v>7691</v>
      </c>
      <c r="C10769" s="1" t="s">
        <v>2006</v>
      </c>
      <c r="D10769" s="1" t="n">
        <v>1</v>
      </c>
      <c r="E10769" s="16" t="n">
        <v>482.17</v>
      </c>
      <c r="F10769" s="17" t="n">
        <v>0</v>
      </c>
      <c r="G10769" s="16" t="n">
        <v>482.17</v>
      </c>
      <c r="I10769" s="1" t="str">
        <f aca="false">INDEX(Products!$C$2:$C$51,MATCH(C10769,Products!$A$2:$A$51,0))</f>
        <v>Books &amp; Stationery</v>
      </c>
      <c r="J10769" s="1" t="str">
        <f aca="false">INDEX(Orders!$E$2:$E$8001,MATCH(B10769,Orders!$A$2:$A$8001,0))</f>
        <v>Delivered</v>
      </c>
      <c r="K10769" s="1" t="str">
        <f aca="false">LEFT(INDEX(Orders!$C$2:$C$8001,MATCH(B10769,Orders!$A$2:$A$8001,0)),7)</f>
        <v>2024-05</v>
      </c>
    </row>
    <row r="10770" customFormat="false" ht="15" hidden="false" customHeight="true" outlineLevel="0" collapsed="false">
      <c r="A10770" s="1" t="s">
        <v>21240</v>
      </c>
      <c r="B10770" s="1" t="s">
        <v>7691</v>
      </c>
      <c r="C10770" s="1" t="s">
        <v>1940</v>
      </c>
      <c r="D10770" s="1" t="n">
        <v>1</v>
      </c>
      <c r="E10770" s="16" t="n">
        <v>2374.52</v>
      </c>
      <c r="F10770" s="17" t="n">
        <v>0</v>
      </c>
      <c r="G10770" s="16" t="n">
        <v>2374.52</v>
      </c>
      <c r="I10770" s="1" t="str">
        <f aca="false">INDEX(Products!$C$2:$C$51,MATCH(C10770,Products!$A$2:$A$51,0))</f>
        <v>Fashion</v>
      </c>
      <c r="J10770" s="1" t="str">
        <f aca="false">INDEX(Orders!$E$2:$E$8001,MATCH(B10770,Orders!$A$2:$A$8001,0))</f>
        <v>Delivered</v>
      </c>
      <c r="K10770" s="1" t="str">
        <f aca="false">LEFT(INDEX(Orders!$C$2:$C$8001,MATCH(B10770,Orders!$A$2:$A$8001,0)),7)</f>
        <v>2024-05</v>
      </c>
    </row>
    <row r="10771" customFormat="false" ht="15" hidden="false" customHeight="true" outlineLevel="0" collapsed="false">
      <c r="A10771" s="1" t="s">
        <v>21241</v>
      </c>
      <c r="B10771" s="1" t="s">
        <v>7691</v>
      </c>
      <c r="C10771" s="1" t="s">
        <v>1971</v>
      </c>
      <c r="D10771" s="1" t="n">
        <v>1</v>
      </c>
      <c r="E10771" s="16" t="n">
        <v>2073.63</v>
      </c>
      <c r="F10771" s="17" t="n">
        <v>0.15</v>
      </c>
      <c r="G10771" s="16" t="n">
        <v>1762.59</v>
      </c>
      <c r="I10771" s="1" t="str">
        <f aca="false">INDEX(Products!$C$2:$C$51,MATCH(C10771,Products!$A$2:$A$51,0))</f>
        <v>Home &amp; Kitchen</v>
      </c>
      <c r="J10771" s="1" t="str">
        <f aca="false">INDEX(Orders!$E$2:$E$8001,MATCH(B10771,Orders!$A$2:$A$8001,0))</f>
        <v>Delivered</v>
      </c>
      <c r="K10771" s="1" t="str">
        <f aca="false">LEFT(INDEX(Orders!$C$2:$C$8001,MATCH(B10771,Orders!$A$2:$A$8001,0)),7)</f>
        <v>2024-05</v>
      </c>
    </row>
    <row r="10772" customFormat="false" ht="15" hidden="false" customHeight="true" outlineLevel="0" collapsed="false">
      <c r="A10772" s="1" t="s">
        <v>21242</v>
      </c>
      <c r="B10772" s="1" t="s">
        <v>7691</v>
      </c>
      <c r="C10772" s="1" t="s">
        <v>1969</v>
      </c>
      <c r="D10772" s="1" t="n">
        <v>2</v>
      </c>
      <c r="E10772" s="16" t="n">
        <v>9171.98</v>
      </c>
      <c r="F10772" s="17" t="n">
        <v>0</v>
      </c>
      <c r="G10772" s="16" t="n">
        <v>18343.96</v>
      </c>
      <c r="I10772" s="1" t="str">
        <f aca="false">INDEX(Products!$C$2:$C$51,MATCH(C10772,Products!$A$2:$A$51,0))</f>
        <v>Home &amp; Kitchen</v>
      </c>
      <c r="J10772" s="1" t="str">
        <f aca="false">INDEX(Orders!$E$2:$E$8001,MATCH(B10772,Orders!$A$2:$A$8001,0))</f>
        <v>Delivered</v>
      </c>
      <c r="K10772" s="1" t="str">
        <f aca="false">LEFT(INDEX(Orders!$C$2:$C$8001,MATCH(B10772,Orders!$A$2:$A$8001,0)),7)</f>
        <v>2024-05</v>
      </c>
    </row>
    <row r="10773" customFormat="false" ht="15" hidden="false" customHeight="true" outlineLevel="0" collapsed="false">
      <c r="A10773" s="1" t="s">
        <v>21243</v>
      </c>
      <c r="B10773" s="1" t="s">
        <v>7692</v>
      </c>
      <c r="C10773" s="1" t="s">
        <v>1940</v>
      </c>
      <c r="D10773" s="1" t="n">
        <v>2</v>
      </c>
      <c r="E10773" s="16" t="n">
        <v>2374.52</v>
      </c>
      <c r="F10773" s="17" t="n">
        <v>0.2</v>
      </c>
      <c r="G10773" s="16" t="n">
        <v>3799.23</v>
      </c>
      <c r="I10773" s="1" t="str">
        <f aca="false">INDEX(Products!$C$2:$C$51,MATCH(C10773,Products!$A$2:$A$51,0))</f>
        <v>Fashion</v>
      </c>
      <c r="J10773" s="1" t="str">
        <f aca="false">INDEX(Orders!$E$2:$E$8001,MATCH(B10773,Orders!$A$2:$A$8001,0))</f>
        <v>Delivered</v>
      </c>
      <c r="K10773" s="1" t="str">
        <f aca="false">LEFT(INDEX(Orders!$C$2:$C$8001,MATCH(B10773,Orders!$A$2:$A$8001,0)),7)</f>
        <v>2025-10</v>
      </c>
    </row>
    <row r="10774" customFormat="false" ht="15" hidden="false" customHeight="true" outlineLevel="0" collapsed="false">
      <c r="A10774" s="1" t="s">
        <v>21244</v>
      </c>
      <c r="B10774" s="1" t="s">
        <v>7692</v>
      </c>
      <c r="C10774" s="1" t="s">
        <v>1959</v>
      </c>
      <c r="D10774" s="1" t="n">
        <v>1</v>
      </c>
      <c r="E10774" s="16" t="n">
        <v>2142.79</v>
      </c>
      <c r="F10774" s="17" t="n">
        <v>0</v>
      </c>
      <c r="G10774" s="16" t="n">
        <v>2142.79</v>
      </c>
      <c r="I10774" s="1" t="str">
        <f aca="false">INDEX(Products!$C$2:$C$51,MATCH(C10774,Products!$A$2:$A$51,0))</f>
        <v>Home &amp; Kitchen</v>
      </c>
      <c r="J10774" s="1" t="str">
        <f aca="false">INDEX(Orders!$E$2:$E$8001,MATCH(B10774,Orders!$A$2:$A$8001,0))</f>
        <v>Delivered</v>
      </c>
      <c r="K10774" s="1" t="str">
        <f aca="false">LEFT(INDEX(Orders!$C$2:$C$8001,MATCH(B10774,Orders!$A$2:$A$8001,0)),7)</f>
        <v>2025-10</v>
      </c>
    </row>
    <row r="10775" customFormat="false" ht="15" hidden="false" customHeight="true" outlineLevel="0" collapsed="false">
      <c r="A10775" s="1" t="s">
        <v>21245</v>
      </c>
      <c r="B10775" s="1" t="s">
        <v>7693</v>
      </c>
      <c r="C10775" s="1" t="s">
        <v>1940</v>
      </c>
      <c r="D10775" s="1" t="n">
        <v>1</v>
      </c>
      <c r="E10775" s="16" t="n">
        <v>2374.52</v>
      </c>
      <c r="F10775" s="17" t="n">
        <v>0.15</v>
      </c>
      <c r="G10775" s="16" t="n">
        <v>2018.34</v>
      </c>
      <c r="I10775" s="1" t="str">
        <f aca="false">INDEX(Products!$C$2:$C$51,MATCH(C10775,Products!$A$2:$A$51,0))</f>
        <v>Fashion</v>
      </c>
      <c r="J10775" s="1" t="str">
        <f aca="false">INDEX(Orders!$E$2:$E$8001,MATCH(B10775,Orders!$A$2:$A$8001,0))</f>
        <v>Delivered</v>
      </c>
      <c r="K10775" s="1" t="str">
        <f aca="false">LEFT(INDEX(Orders!$C$2:$C$8001,MATCH(B10775,Orders!$A$2:$A$8001,0)),7)</f>
        <v>2025-03</v>
      </c>
    </row>
    <row r="10776" customFormat="false" ht="15" hidden="false" customHeight="true" outlineLevel="0" collapsed="false">
      <c r="A10776" s="1" t="s">
        <v>21246</v>
      </c>
      <c r="B10776" s="1" t="s">
        <v>7694</v>
      </c>
      <c r="C10776" s="1" t="s">
        <v>1920</v>
      </c>
      <c r="D10776" s="1" t="n">
        <v>1</v>
      </c>
      <c r="E10776" s="16" t="n">
        <v>4273.58</v>
      </c>
      <c r="F10776" s="17" t="n">
        <v>0</v>
      </c>
      <c r="G10776" s="16" t="n">
        <v>4273.58</v>
      </c>
      <c r="I10776" s="1" t="str">
        <f aca="false">INDEX(Products!$C$2:$C$51,MATCH(C10776,Products!$A$2:$A$51,0))</f>
        <v>Electronics</v>
      </c>
      <c r="J10776" s="1" t="str">
        <f aca="false">INDEX(Orders!$E$2:$E$8001,MATCH(B10776,Orders!$A$2:$A$8001,0))</f>
        <v>Delivered</v>
      </c>
      <c r="K10776" s="1" t="str">
        <f aca="false">LEFT(INDEX(Orders!$C$2:$C$8001,MATCH(B10776,Orders!$A$2:$A$8001,0)),7)</f>
        <v>2025-01</v>
      </c>
    </row>
    <row r="10777" customFormat="false" ht="15" hidden="false" customHeight="true" outlineLevel="0" collapsed="false">
      <c r="A10777" s="1" t="s">
        <v>21247</v>
      </c>
      <c r="B10777" s="1" t="s">
        <v>7695</v>
      </c>
      <c r="C10777" s="1" t="s">
        <v>2000</v>
      </c>
      <c r="D10777" s="1" t="n">
        <v>1</v>
      </c>
      <c r="E10777" s="16" t="n">
        <v>425.08</v>
      </c>
      <c r="F10777" s="17" t="n">
        <v>0.05</v>
      </c>
      <c r="G10777" s="16" t="n">
        <v>403.83</v>
      </c>
      <c r="I10777" s="1" t="str">
        <f aca="false">INDEX(Products!$C$2:$C$51,MATCH(C10777,Products!$A$2:$A$51,0))</f>
        <v>Books &amp; Stationery</v>
      </c>
      <c r="J10777" s="1" t="str">
        <f aca="false">INDEX(Orders!$E$2:$E$8001,MATCH(B10777,Orders!$A$2:$A$8001,0))</f>
        <v>Delivered</v>
      </c>
      <c r="K10777" s="1" t="str">
        <f aca="false">LEFT(INDEX(Orders!$C$2:$C$8001,MATCH(B10777,Orders!$A$2:$A$8001,0)),7)</f>
        <v>2025-10</v>
      </c>
    </row>
    <row r="10778" customFormat="false" ht="15" hidden="false" customHeight="true" outlineLevel="0" collapsed="false">
      <c r="A10778" s="1" t="s">
        <v>21248</v>
      </c>
      <c r="B10778" s="1" t="s">
        <v>7696</v>
      </c>
      <c r="C10778" s="1" t="s">
        <v>1959</v>
      </c>
      <c r="D10778" s="1" t="n">
        <v>1</v>
      </c>
      <c r="E10778" s="16" t="n">
        <v>2142.79</v>
      </c>
      <c r="F10778" s="17" t="n">
        <v>0</v>
      </c>
      <c r="G10778" s="16" t="n">
        <v>2142.79</v>
      </c>
      <c r="I10778" s="1" t="str">
        <f aca="false">INDEX(Products!$C$2:$C$51,MATCH(C10778,Products!$A$2:$A$51,0))</f>
        <v>Home &amp; Kitchen</v>
      </c>
      <c r="J10778" s="1" t="str">
        <f aca="false">INDEX(Orders!$E$2:$E$8001,MATCH(B10778,Orders!$A$2:$A$8001,0))</f>
        <v>Delivered</v>
      </c>
      <c r="K10778" s="1" t="str">
        <f aca="false">LEFT(INDEX(Orders!$C$2:$C$8001,MATCH(B10778,Orders!$A$2:$A$8001,0)),7)</f>
        <v>2024-10</v>
      </c>
    </row>
    <row r="10779" customFormat="false" ht="15" hidden="false" customHeight="true" outlineLevel="0" collapsed="false">
      <c r="A10779" s="1" t="s">
        <v>21249</v>
      </c>
      <c r="B10779" s="1" t="s">
        <v>7696</v>
      </c>
      <c r="C10779" s="1" t="s">
        <v>1940</v>
      </c>
      <c r="D10779" s="1" t="n">
        <v>1</v>
      </c>
      <c r="E10779" s="16" t="n">
        <v>2374.52</v>
      </c>
      <c r="F10779" s="17" t="n">
        <v>0.05</v>
      </c>
      <c r="G10779" s="16" t="n">
        <v>2255.79</v>
      </c>
      <c r="I10779" s="1" t="str">
        <f aca="false">INDEX(Products!$C$2:$C$51,MATCH(C10779,Products!$A$2:$A$51,0))</f>
        <v>Fashion</v>
      </c>
      <c r="J10779" s="1" t="str">
        <f aca="false">INDEX(Orders!$E$2:$E$8001,MATCH(B10779,Orders!$A$2:$A$8001,0))</f>
        <v>Delivered</v>
      </c>
      <c r="K10779" s="1" t="str">
        <f aca="false">LEFT(INDEX(Orders!$C$2:$C$8001,MATCH(B10779,Orders!$A$2:$A$8001,0)),7)</f>
        <v>2024-10</v>
      </c>
    </row>
    <row r="10780" customFormat="false" ht="15" hidden="false" customHeight="true" outlineLevel="0" collapsed="false">
      <c r="A10780" s="1" t="s">
        <v>21250</v>
      </c>
      <c r="B10780" s="1" t="s">
        <v>7696</v>
      </c>
      <c r="C10780" s="1" t="s">
        <v>1997</v>
      </c>
      <c r="D10780" s="1" t="n">
        <v>1</v>
      </c>
      <c r="E10780" s="16" t="n">
        <v>311.15</v>
      </c>
      <c r="F10780" s="17" t="n">
        <v>0.1</v>
      </c>
      <c r="G10780" s="16" t="n">
        <v>280.03</v>
      </c>
      <c r="I10780" s="1" t="str">
        <f aca="false">INDEX(Products!$C$2:$C$51,MATCH(C10780,Products!$A$2:$A$51,0))</f>
        <v>Sports &amp; Fitness</v>
      </c>
      <c r="J10780" s="1" t="str">
        <f aca="false">INDEX(Orders!$E$2:$E$8001,MATCH(B10780,Orders!$A$2:$A$8001,0))</f>
        <v>Delivered</v>
      </c>
      <c r="K10780" s="1" t="str">
        <f aca="false">LEFT(INDEX(Orders!$C$2:$C$8001,MATCH(B10780,Orders!$A$2:$A$8001,0)),7)</f>
        <v>2024-10</v>
      </c>
    </row>
    <row r="10781" customFormat="false" ht="15" hidden="false" customHeight="true" outlineLevel="0" collapsed="false">
      <c r="A10781" s="1" t="s">
        <v>21251</v>
      </c>
      <c r="B10781" s="1" t="s">
        <v>7697</v>
      </c>
      <c r="C10781" s="1" t="s">
        <v>1940</v>
      </c>
      <c r="D10781" s="1" t="n">
        <v>1</v>
      </c>
      <c r="E10781" s="16" t="n">
        <v>2374.52</v>
      </c>
      <c r="F10781" s="17" t="n">
        <v>0.15</v>
      </c>
      <c r="G10781" s="16" t="n">
        <v>2018.34</v>
      </c>
      <c r="I10781" s="1" t="str">
        <f aca="false">INDEX(Products!$C$2:$C$51,MATCH(C10781,Products!$A$2:$A$51,0))</f>
        <v>Fashion</v>
      </c>
      <c r="J10781" s="1" t="str">
        <f aca="false">INDEX(Orders!$E$2:$E$8001,MATCH(B10781,Orders!$A$2:$A$8001,0))</f>
        <v>Delivered</v>
      </c>
      <c r="K10781" s="1" t="str">
        <f aca="false">LEFT(INDEX(Orders!$C$2:$C$8001,MATCH(B10781,Orders!$A$2:$A$8001,0)),7)</f>
        <v>2024-12</v>
      </c>
    </row>
    <row r="10782" customFormat="false" ht="15" hidden="false" customHeight="true" outlineLevel="0" collapsed="false">
      <c r="A10782" s="1" t="s">
        <v>21252</v>
      </c>
      <c r="B10782" s="1" t="s">
        <v>7698</v>
      </c>
      <c r="C10782" s="1" t="s">
        <v>1979</v>
      </c>
      <c r="D10782" s="1" t="n">
        <v>2</v>
      </c>
      <c r="E10782" s="16" t="n">
        <v>623</v>
      </c>
      <c r="F10782" s="17" t="n">
        <v>0</v>
      </c>
      <c r="G10782" s="16" t="n">
        <v>1246</v>
      </c>
      <c r="I10782" s="1" t="str">
        <f aca="false">INDEX(Products!$C$2:$C$51,MATCH(C10782,Products!$A$2:$A$51,0))</f>
        <v>Beauty &amp; Personal Care</v>
      </c>
      <c r="J10782" s="1" t="str">
        <f aca="false">INDEX(Orders!$E$2:$E$8001,MATCH(B10782,Orders!$A$2:$A$8001,0))</f>
        <v>Returned</v>
      </c>
      <c r="K10782" s="1" t="str">
        <f aca="false">LEFT(INDEX(Orders!$C$2:$C$8001,MATCH(B10782,Orders!$A$2:$A$8001,0)),7)</f>
        <v>2024-12</v>
      </c>
    </row>
    <row r="10783" customFormat="false" ht="15" hidden="false" customHeight="true" outlineLevel="0" collapsed="false">
      <c r="A10783" s="1" t="s">
        <v>21253</v>
      </c>
      <c r="B10783" s="1" t="s">
        <v>7698</v>
      </c>
      <c r="C10783" s="1" t="s">
        <v>1997</v>
      </c>
      <c r="D10783" s="1" t="n">
        <v>1</v>
      </c>
      <c r="E10783" s="16" t="n">
        <v>311.15</v>
      </c>
      <c r="F10783" s="17" t="n">
        <v>0.15</v>
      </c>
      <c r="G10783" s="16" t="n">
        <v>264.48</v>
      </c>
      <c r="I10783" s="1" t="str">
        <f aca="false">INDEX(Products!$C$2:$C$51,MATCH(C10783,Products!$A$2:$A$51,0))</f>
        <v>Sports &amp; Fitness</v>
      </c>
      <c r="J10783" s="1" t="str">
        <f aca="false">INDEX(Orders!$E$2:$E$8001,MATCH(B10783,Orders!$A$2:$A$8001,0))</f>
        <v>Returned</v>
      </c>
      <c r="K10783" s="1" t="str">
        <f aca="false">LEFT(INDEX(Orders!$C$2:$C$8001,MATCH(B10783,Orders!$A$2:$A$8001,0)),7)</f>
        <v>2024-12</v>
      </c>
    </row>
    <row r="10784" customFormat="false" ht="15" hidden="false" customHeight="true" outlineLevel="0" collapsed="false">
      <c r="A10784" s="1" t="s">
        <v>21254</v>
      </c>
      <c r="B10784" s="1" t="s">
        <v>7698</v>
      </c>
      <c r="C10784" s="1" t="s">
        <v>1933</v>
      </c>
      <c r="D10784" s="1" t="n">
        <v>1</v>
      </c>
      <c r="E10784" s="16" t="n">
        <v>7194.38</v>
      </c>
      <c r="F10784" s="17" t="n">
        <v>0.05</v>
      </c>
      <c r="G10784" s="16" t="n">
        <v>6834.66</v>
      </c>
      <c r="I10784" s="1" t="str">
        <f aca="false">INDEX(Products!$C$2:$C$51,MATCH(C10784,Products!$A$2:$A$51,0))</f>
        <v>Electronics</v>
      </c>
      <c r="J10784" s="1" t="str">
        <f aca="false">INDEX(Orders!$E$2:$E$8001,MATCH(B10784,Orders!$A$2:$A$8001,0))</f>
        <v>Returned</v>
      </c>
      <c r="K10784" s="1" t="str">
        <f aca="false">LEFT(INDEX(Orders!$C$2:$C$8001,MATCH(B10784,Orders!$A$2:$A$8001,0)),7)</f>
        <v>2024-12</v>
      </c>
    </row>
    <row r="10785" customFormat="false" ht="15" hidden="false" customHeight="true" outlineLevel="0" collapsed="false">
      <c r="A10785" s="1" t="s">
        <v>21255</v>
      </c>
      <c r="B10785" s="1" t="s">
        <v>7699</v>
      </c>
      <c r="C10785" s="1" t="s">
        <v>1949</v>
      </c>
      <c r="D10785" s="1" t="n">
        <v>2</v>
      </c>
      <c r="E10785" s="16" t="n">
        <v>4185.64</v>
      </c>
      <c r="F10785" s="17" t="n">
        <v>0.1</v>
      </c>
      <c r="G10785" s="16" t="n">
        <v>7534.15</v>
      </c>
      <c r="I10785" s="1" t="str">
        <f aca="false">INDEX(Products!$C$2:$C$51,MATCH(C10785,Products!$A$2:$A$51,0))</f>
        <v>Fashion</v>
      </c>
      <c r="J10785" s="1" t="str">
        <f aca="false">INDEX(Orders!$E$2:$E$8001,MATCH(B10785,Orders!$A$2:$A$8001,0))</f>
        <v>Delivered</v>
      </c>
      <c r="K10785" s="1" t="str">
        <f aca="false">LEFT(INDEX(Orders!$C$2:$C$8001,MATCH(B10785,Orders!$A$2:$A$8001,0)),7)</f>
        <v>2024-07</v>
      </c>
    </row>
    <row r="10786" customFormat="false" ht="15" hidden="false" customHeight="true" outlineLevel="0" collapsed="false">
      <c r="A10786" s="1" t="s">
        <v>21256</v>
      </c>
      <c r="B10786" s="1" t="s">
        <v>7699</v>
      </c>
      <c r="C10786" s="1" t="s">
        <v>2007</v>
      </c>
      <c r="D10786" s="1" t="n">
        <v>2</v>
      </c>
      <c r="E10786" s="16" t="n">
        <v>750.27</v>
      </c>
      <c r="F10786" s="17" t="n">
        <v>0.1</v>
      </c>
      <c r="G10786" s="16" t="n">
        <v>1350.49</v>
      </c>
      <c r="I10786" s="1" t="str">
        <f aca="false">INDEX(Products!$C$2:$C$51,MATCH(C10786,Products!$A$2:$A$51,0))</f>
        <v>Books &amp; Stationery</v>
      </c>
      <c r="J10786" s="1" t="str">
        <f aca="false">INDEX(Orders!$E$2:$E$8001,MATCH(B10786,Orders!$A$2:$A$8001,0))</f>
        <v>Delivered</v>
      </c>
      <c r="K10786" s="1" t="str">
        <f aca="false">LEFT(INDEX(Orders!$C$2:$C$8001,MATCH(B10786,Orders!$A$2:$A$8001,0)),7)</f>
        <v>2024-07</v>
      </c>
    </row>
    <row r="10787" customFormat="false" ht="15" hidden="false" customHeight="true" outlineLevel="0" collapsed="false">
      <c r="A10787" s="1" t="s">
        <v>21257</v>
      </c>
      <c r="B10787" s="1" t="s">
        <v>7700</v>
      </c>
      <c r="C10787" s="1" t="s">
        <v>1979</v>
      </c>
      <c r="D10787" s="1" t="n">
        <v>1</v>
      </c>
      <c r="E10787" s="16" t="n">
        <v>623</v>
      </c>
      <c r="F10787" s="17" t="n">
        <v>0.2</v>
      </c>
      <c r="G10787" s="16" t="n">
        <v>498.4</v>
      </c>
      <c r="I10787" s="1" t="str">
        <f aca="false">INDEX(Products!$C$2:$C$51,MATCH(C10787,Products!$A$2:$A$51,0))</f>
        <v>Beauty &amp; Personal Care</v>
      </c>
      <c r="J10787" s="1" t="str">
        <f aca="false">INDEX(Orders!$E$2:$E$8001,MATCH(B10787,Orders!$A$2:$A$8001,0))</f>
        <v>Delivered</v>
      </c>
      <c r="K10787" s="1" t="str">
        <f aca="false">LEFT(INDEX(Orders!$C$2:$C$8001,MATCH(B10787,Orders!$A$2:$A$8001,0)),7)</f>
        <v>2025-06</v>
      </c>
    </row>
    <row r="10788" customFormat="false" ht="15" hidden="false" customHeight="true" outlineLevel="0" collapsed="false">
      <c r="A10788" s="1" t="s">
        <v>21258</v>
      </c>
      <c r="B10788" s="1" t="s">
        <v>7701</v>
      </c>
      <c r="C10788" s="1" t="s">
        <v>1930</v>
      </c>
      <c r="D10788" s="1" t="n">
        <v>3</v>
      </c>
      <c r="E10788" s="16" t="n">
        <v>2398.35</v>
      </c>
      <c r="F10788" s="17" t="n">
        <v>0.15</v>
      </c>
      <c r="G10788" s="16" t="n">
        <v>6115.79</v>
      </c>
      <c r="I10788" s="1" t="str">
        <f aca="false">INDEX(Products!$C$2:$C$51,MATCH(C10788,Products!$A$2:$A$51,0))</f>
        <v>Electronics</v>
      </c>
      <c r="J10788" s="1" t="str">
        <f aca="false">INDEX(Orders!$E$2:$E$8001,MATCH(B10788,Orders!$A$2:$A$8001,0))</f>
        <v>Delivered</v>
      </c>
      <c r="K10788" s="1" t="str">
        <f aca="false">LEFT(INDEX(Orders!$C$2:$C$8001,MATCH(B10788,Orders!$A$2:$A$8001,0)),7)</f>
        <v>2025-05</v>
      </c>
    </row>
    <row r="10789" customFormat="false" ht="15" hidden="false" customHeight="true" outlineLevel="0" collapsed="false">
      <c r="A10789" s="1" t="s">
        <v>21259</v>
      </c>
      <c r="B10789" s="1" t="s">
        <v>7701</v>
      </c>
      <c r="C10789" s="1" t="s">
        <v>1997</v>
      </c>
      <c r="D10789" s="1" t="n">
        <v>1</v>
      </c>
      <c r="E10789" s="16" t="n">
        <v>311.15</v>
      </c>
      <c r="F10789" s="17" t="n">
        <v>0.1</v>
      </c>
      <c r="G10789" s="16" t="n">
        <v>280.03</v>
      </c>
      <c r="I10789" s="1" t="str">
        <f aca="false">INDEX(Products!$C$2:$C$51,MATCH(C10789,Products!$A$2:$A$51,0))</f>
        <v>Sports &amp; Fitness</v>
      </c>
      <c r="J10789" s="1" t="str">
        <f aca="false">INDEX(Orders!$E$2:$E$8001,MATCH(B10789,Orders!$A$2:$A$8001,0))</f>
        <v>Delivered</v>
      </c>
      <c r="K10789" s="1" t="str">
        <f aca="false">LEFT(INDEX(Orders!$C$2:$C$8001,MATCH(B10789,Orders!$A$2:$A$8001,0)),7)</f>
        <v>2025-05</v>
      </c>
    </row>
    <row r="10790" customFormat="false" ht="15" hidden="false" customHeight="true" outlineLevel="0" collapsed="false">
      <c r="A10790" s="1" t="s">
        <v>21260</v>
      </c>
      <c r="B10790" s="1" t="s">
        <v>7702</v>
      </c>
      <c r="C10790" s="1" t="s">
        <v>2007</v>
      </c>
      <c r="D10790" s="1" t="n">
        <v>2</v>
      </c>
      <c r="E10790" s="16" t="n">
        <v>750.27</v>
      </c>
      <c r="F10790" s="17" t="n">
        <v>0.1</v>
      </c>
      <c r="G10790" s="16" t="n">
        <v>1350.49</v>
      </c>
      <c r="I10790" s="1" t="str">
        <f aca="false">INDEX(Products!$C$2:$C$51,MATCH(C10790,Products!$A$2:$A$51,0))</f>
        <v>Books &amp; Stationery</v>
      </c>
      <c r="J10790" s="1" t="str">
        <f aca="false">INDEX(Orders!$E$2:$E$8001,MATCH(B10790,Orders!$A$2:$A$8001,0))</f>
        <v>Returned</v>
      </c>
      <c r="K10790" s="1" t="str">
        <f aca="false">LEFT(INDEX(Orders!$C$2:$C$8001,MATCH(B10790,Orders!$A$2:$A$8001,0)),7)</f>
        <v>2024-12</v>
      </c>
    </row>
    <row r="10791" customFormat="false" ht="15" hidden="false" customHeight="true" outlineLevel="0" collapsed="false">
      <c r="A10791" s="1" t="s">
        <v>21261</v>
      </c>
      <c r="B10791" s="1" t="s">
        <v>7703</v>
      </c>
      <c r="C10791" s="1" t="s">
        <v>2007</v>
      </c>
      <c r="D10791" s="1" t="n">
        <v>3</v>
      </c>
      <c r="E10791" s="16" t="n">
        <v>750.27</v>
      </c>
      <c r="F10791" s="17" t="n">
        <v>0.05</v>
      </c>
      <c r="G10791" s="16" t="n">
        <v>2138.27</v>
      </c>
      <c r="I10791" s="1" t="str">
        <f aca="false">INDEX(Products!$C$2:$C$51,MATCH(C10791,Products!$A$2:$A$51,0))</f>
        <v>Books &amp; Stationery</v>
      </c>
      <c r="J10791" s="1" t="str">
        <f aca="false">INDEX(Orders!$E$2:$E$8001,MATCH(B10791,Orders!$A$2:$A$8001,0))</f>
        <v>Delivered</v>
      </c>
      <c r="K10791" s="1" t="str">
        <f aca="false">LEFT(INDEX(Orders!$C$2:$C$8001,MATCH(B10791,Orders!$A$2:$A$8001,0)),7)</f>
        <v>2024-04</v>
      </c>
    </row>
    <row r="10792" customFormat="false" ht="15" hidden="false" customHeight="true" outlineLevel="0" collapsed="false">
      <c r="A10792" s="1" t="s">
        <v>21262</v>
      </c>
      <c r="B10792" s="1" t="s">
        <v>7703</v>
      </c>
      <c r="C10792" s="1" t="s">
        <v>1969</v>
      </c>
      <c r="D10792" s="1" t="n">
        <v>2</v>
      </c>
      <c r="E10792" s="16" t="n">
        <v>9171.98</v>
      </c>
      <c r="F10792" s="17" t="n">
        <v>0</v>
      </c>
      <c r="G10792" s="16" t="n">
        <v>18343.96</v>
      </c>
      <c r="I10792" s="1" t="str">
        <f aca="false">INDEX(Products!$C$2:$C$51,MATCH(C10792,Products!$A$2:$A$51,0))</f>
        <v>Home &amp; Kitchen</v>
      </c>
      <c r="J10792" s="1" t="str">
        <f aca="false">INDEX(Orders!$E$2:$E$8001,MATCH(B10792,Orders!$A$2:$A$8001,0))</f>
        <v>Delivered</v>
      </c>
      <c r="K10792" s="1" t="str">
        <f aca="false">LEFT(INDEX(Orders!$C$2:$C$8001,MATCH(B10792,Orders!$A$2:$A$8001,0)),7)</f>
        <v>2024-04</v>
      </c>
    </row>
    <row r="10793" customFormat="false" ht="15" hidden="false" customHeight="true" outlineLevel="0" collapsed="false">
      <c r="A10793" s="1" t="s">
        <v>21263</v>
      </c>
      <c r="B10793" s="1" t="s">
        <v>7703</v>
      </c>
      <c r="C10793" s="1" t="s">
        <v>1928</v>
      </c>
      <c r="D10793" s="1" t="n">
        <v>1</v>
      </c>
      <c r="E10793" s="16" t="n">
        <v>657.82</v>
      </c>
      <c r="F10793" s="17" t="n">
        <v>0.1</v>
      </c>
      <c r="G10793" s="16" t="n">
        <v>592.04</v>
      </c>
      <c r="I10793" s="1" t="str">
        <f aca="false">INDEX(Products!$C$2:$C$51,MATCH(C10793,Products!$A$2:$A$51,0))</f>
        <v>Electronics</v>
      </c>
      <c r="J10793" s="1" t="str">
        <f aca="false">INDEX(Orders!$E$2:$E$8001,MATCH(B10793,Orders!$A$2:$A$8001,0))</f>
        <v>Delivered</v>
      </c>
      <c r="K10793" s="1" t="str">
        <f aca="false">LEFT(INDEX(Orders!$C$2:$C$8001,MATCH(B10793,Orders!$A$2:$A$8001,0)),7)</f>
        <v>2024-04</v>
      </c>
    </row>
    <row r="10794" customFormat="false" ht="15" hidden="false" customHeight="true" outlineLevel="0" collapsed="false">
      <c r="A10794" s="1" t="s">
        <v>21264</v>
      </c>
      <c r="B10794" s="1" t="s">
        <v>7703</v>
      </c>
      <c r="C10794" s="1" t="s">
        <v>1990</v>
      </c>
      <c r="D10794" s="1" t="n">
        <v>1</v>
      </c>
      <c r="E10794" s="16" t="n">
        <v>5311.32</v>
      </c>
      <c r="F10794" s="17" t="n">
        <v>0.05</v>
      </c>
      <c r="G10794" s="16" t="n">
        <v>5045.75</v>
      </c>
      <c r="I10794" s="1" t="str">
        <f aca="false">INDEX(Products!$C$2:$C$51,MATCH(C10794,Products!$A$2:$A$51,0))</f>
        <v>Sports &amp; Fitness</v>
      </c>
      <c r="J10794" s="1" t="str">
        <f aca="false">INDEX(Orders!$E$2:$E$8001,MATCH(B10794,Orders!$A$2:$A$8001,0))</f>
        <v>Delivered</v>
      </c>
      <c r="K10794" s="1" t="str">
        <f aca="false">LEFT(INDEX(Orders!$C$2:$C$8001,MATCH(B10794,Orders!$A$2:$A$8001,0)),7)</f>
        <v>2024-04</v>
      </c>
    </row>
    <row r="10795" customFormat="false" ht="15" hidden="false" customHeight="true" outlineLevel="0" collapsed="false">
      <c r="A10795" s="1" t="s">
        <v>21265</v>
      </c>
      <c r="B10795" s="1" t="s">
        <v>7703</v>
      </c>
      <c r="C10795" s="1" t="s">
        <v>1940</v>
      </c>
      <c r="D10795" s="1" t="n">
        <v>2</v>
      </c>
      <c r="E10795" s="16" t="n">
        <v>2374.52</v>
      </c>
      <c r="F10795" s="17" t="n">
        <v>0</v>
      </c>
      <c r="G10795" s="16" t="n">
        <v>4749.04</v>
      </c>
      <c r="I10795" s="1" t="str">
        <f aca="false">INDEX(Products!$C$2:$C$51,MATCH(C10795,Products!$A$2:$A$51,0))</f>
        <v>Fashion</v>
      </c>
      <c r="J10795" s="1" t="str">
        <f aca="false">INDEX(Orders!$E$2:$E$8001,MATCH(B10795,Orders!$A$2:$A$8001,0))</f>
        <v>Delivered</v>
      </c>
      <c r="K10795" s="1" t="str">
        <f aca="false">LEFT(INDEX(Orders!$C$2:$C$8001,MATCH(B10795,Orders!$A$2:$A$8001,0)),7)</f>
        <v>2024-04</v>
      </c>
    </row>
    <row r="10796" customFormat="false" ht="15" hidden="false" customHeight="true" outlineLevel="0" collapsed="false">
      <c r="A10796" s="1" t="s">
        <v>21266</v>
      </c>
      <c r="B10796" s="1" t="s">
        <v>7704</v>
      </c>
      <c r="C10796" s="1" t="s">
        <v>1975</v>
      </c>
      <c r="D10796" s="1" t="n">
        <v>2</v>
      </c>
      <c r="E10796" s="16" t="n">
        <v>862.99</v>
      </c>
      <c r="F10796" s="17" t="n">
        <v>0.05</v>
      </c>
      <c r="G10796" s="16" t="n">
        <v>1639.68</v>
      </c>
      <c r="I10796" s="1" t="str">
        <f aca="false">INDEX(Products!$C$2:$C$51,MATCH(C10796,Products!$A$2:$A$51,0))</f>
        <v>Beauty &amp; Personal Care</v>
      </c>
      <c r="J10796" s="1" t="str">
        <f aca="false">INDEX(Orders!$E$2:$E$8001,MATCH(B10796,Orders!$A$2:$A$8001,0))</f>
        <v>Delivered</v>
      </c>
      <c r="K10796" s="1" t="str">
        <f aca="false">LEFT(INDEX(Orders!$C$2:$C$8001,MATCH(B10796,Orders!$A$2:$A$8001,0)),7)</f>
        <v>2024-09</v>
      </c>
    </row>
    <row r="10797" customFormat="false" ht="15" hidden="false" customHeight="true" outlineLevel="0" collapsed="false">
      <c r="A10797" s="1" t="s">
        <v>21267</v>
      </c>
      <c r="B10797" s="1" t="s">
        <v>7704</v>
      </c>
      <c r="C10797" s="1" t="s">
        <v>2006</v>
      </c>
      <c r="D10797" s="1" t="n">
        <v>1</v>
      </c>
      <c r="E10797" s="16" t="n">
        <v>482.17</v>
      </c>
      <c r="F10797" s="17" t="n">
        <v>0</v>
      </c>
      <c r="G10797" s="16" t="n">
        <v>482.17</v>
      </c>
      <c r="I10797" s="1" t="str">
        <f aca="false">INDEX(Products!$C$2:$C$51,MATCH(C10797,Products!$A$2:$A$51,0))</f>
        <v>Books &amp; Stationery</v>
      </c>
      <c r="J10797" s="1" t="str">
        <f aca="false">INDEX(Orders!$E$2:$E$8001,MATCH(B10797,Orders!$A$2:$A$8001,0))</f>
        <v>Delivered</v>
      </c>
      <c r="K10797" s="1" t="str">
        <f aca="false">LEFT(INDEX(Orders!$C$2:$C$8001,MATCH(B10797,Orders!$A$2:$A$8001,0)),7)</f>
        <v>2024-09</v>
      </c>
    </row>
    <row r="10798" customFormat="false" ht="15" hidden="false" customHeight="true" outlineLevel="0" collapsed="false">
      <c r="A10798" s="1" t="s">
        <v>21268</v>
      </c>
      <c r="B10798" s="1" t="s">
        <v>7705</v>
      </c>
      <c r="C10798" s="1" t="s">
        <v>2000</v>
      </c>
      <c r="D10798" s="1" t="n">
        <v>1</v>
      </c>
      <c r="E10798" s="16" t="n">
        <v>425.08</v>
      </c>
      <c r="F10798" s="17" t="n">
        <v>0</v>
      </c>
      <c r="G10798" s="16" t="n">
        <v>425.08</v>
      </c>
      <c r="I10798" s="1" t="str">
        <f aca="false">INDEX(Products!$C$2:$C$51,MATCH(C10798,Products!$A$2:$A$51,0))</f>
        <v>Books &amp; Stationery</v>
      </c>
      <c r="J10798" s="1" t="str">
        <f aca="false">INDEX(Orders!$E$2:$E$8001,MATCH(B10798,Orders!$A$2:$A$8001,0))</f>
        <v>Delivered</v>
      </c>
      <c r="K10798" s="1" t="str">
        <f aca="false">LEFT(INDEX(Orders!$C$2:$C$8001,MATCH(B10798,Orders!$A$2:$A$8001,0)),7)</f>
        <v>2024-12</v>
      </c>
    </row>
    <row r="10799" customFormat="false" ht="15" hidden="false" customHeight="true" outlineLevel="0" collapsed="false">
      <c r="A10799" s="1" t="s">
        <v>21269</v>
      </c>
      <c r="B10799" s="1" t="s">
        <v>7706</v>
      </c>
      <c r="C10799" s="1" t="s">
        <v>1933</v>
      </c>
      <c r="D10799" s="1" t="n">
        <v>1</v>
      </c>
      <c r="E10799" s="16" t="n">
        <v>7194.38</v>
      </c>
      <c r="F10799" s="17" t="n">
        <v>0.05</v>
      </c>
      <c r="G10799" s="16" t="n">
        <v>6834.66</v>
      </c>
      <c r="I10799" s="1" t="str">
        <f aca="false">INDEX(Products!$C$2:$C$51,MATCH(C10799,Products!$A$2:$A$51,0))</f>
        <v>Electronics</v>
      </c>
      <c r="J10799" s="1" t="str">
        <f aca="false">INDEX(Orders!$E$2:$E$8001,MATCH(B10799,Orders!$A$2:$A$8001,0))</f>
        <v>Cancelled</v>
      </c>
      <c r="K10799" s="1" t="str">
        <f aca="false">LEFT(INDEX(Orders!$C$2:$C$8001,MATCH(B10799,Orders!$A$2:$A$8001,0)),7)</f>
        <v>2025-11</v>
      </c>
    </row>
    <row r="10800" customFormat="false" ht="15" hidden="false" customHeight="true" outlineLevel="0" collapsed="false">
      <c r="A10800" s="1" t="s">
        <v>21270</v>
      </c>
      <c r="B10800" s="1" t="s">
        <v>7707</v>
      </c>
      <c r="C10800" s="1" t="s">
        <v>2007</v>
      </c>
      <c r="D10800" s="1" t="n">
        <v>1</v>
      </c>
      <c r="E10800" s="16" t="n">
        <v>750.27</v>
      </c>
      <c r="F10800" s="17" t="n">
        <v>0</v>
      </c>
      <c r="G10800" s="16" t="n">
        <v>750.27</v>
      </c>
      <c r="I10800" s="1" t="str">
        <f aca="false">INDEX(Products!$C$2:$C$51,MATCH(C10800,Products!$A$2:$A$51,0))</f>
        <v>Books &amp; Stationery</v>
      </c>
      <c r="J10800" s="1" t="str">
        <f aca="false">INDEX(Orders!$E$2:$E$8001,MATCH(B10800,Orders!$A$2:$A$8001,0))</f>
        <v>Delivered</v>
      </c>
      <c r="K10800" s="1" t="str">
        <f aca="false">LEFT(INDEX(Orders!$C$2:$C$8001,MATCH(B10800,Orders!$A$2:$A$8001,0)),7)</f>
        <v>2024-10</v>
      </c>
    </row>
    <row r="10801" customFormat="false" ht="15" hidden="false" customHeight="true" outlineLevel="0" collapsed="false">
      <c r="A10801" s="1" t="s">
        <v>21271</v>
      </c>
      <c r="B10801" s="1" t="s">
        <v>7708</v>
      </c>
      <c r="C10801" s="1" t="s">
        <v>1943</v>
      </c>
      <c r="D10801" s="1" t="n">
        <v>1</v>
      </c>
      <c r="E10801" s="16" t="n">
        <v>1250.54</v>
      </c>
      <c r="F10801" s="17" t="n">
        <v>0</v>
      </c>
      <c r="G10801" s="16" t="n">
        <v>1250.54</v>
      </c>
      <c r="I10801" s="1" t="str">
        <f aca="false">INDEX(Products!$C$2:$C$51,MATCH(C10801,Products!$A$2:$A$51,0))</f>
        <v>Fashion</v>
      </c>
      <c r="J10801" s="1" t="str">
        <f aca="false">INDEX(Orders!$E$2:$E$8001,MATCH(B10801,Orders!$A$2:$A$8001,0))</f>
        <v>Delivered</v>
      </c>
      <c r="K10801" s="1" t="str">
        <f aca="false">LEFT(INDEX(Orders!$C$2:$C$8001,MATCH(B10801,Orders!$A$2:$A$8001,0)),7)</f>
        <v>2025-05</v>
      </c>
    </row>
    <row r="10802" customFormat="false" ht="15" hidden="false" customHeight="true" outlineLevel="0" collapsed="false">
      <c r="A10802" s="1" t="s">
        <v>21272</v>
      </c>
      <c r="B10802" s="1" t="s">
        <v>7709</v>
      </c>
      <c r="C10802" s="1" t="s">
        <v>1990</v>
      </c>
      <c r="D10802" s="1" t="n">
        <v>2</v>
      </c>
      <c r="E10802" s="16" t="n">
        <v>5311.32</v>
      </c>
      <c r="F10802" s="17" t="n">
        <v>0.15</v>
      </c>
      <c r="G10802" s="16" t="n">
        <v>9029.24</v>
      </c>
      <c r="I10802" s="1" t="str">
        <f aca="false">INDEX(Products!$C$2:$C$51,MATCH(C10802,Products!$A$2:$A$51,0))</f>
        <v>Sports &amp; Fitness</v>
      </c>
      <c r="J10802" s="1" t="str">
        <f aca="false">INDEX(Orders!$E$2:$E$8001,MATCH(B10802,Orders!$A$2:$A$8001,0))</f>
        <v>Delivered</v>
      </c>
      <c r="K10802" s="1" t="str">
        <f aca="false">LEFT(INDEX(Orders!$C$2:$C$8001,MATCH(B10802,Orders!$A$2:$A$8001,0)),7)</f>
        <v>2024-12</v>
      </c>
    </row>
    <row r="10803" customFormat="false" ht="15" hidden="false" customHeight="true" outlineLevel="0" collapsed="false">
      <c r="A10803" s="1" t="s">
        <v>21273</v>
      </c>
      <c r="B10803" s="1" t="s">
        <v>7709</v>
      </c>
      <c r="C10803" s="1" t="s">
        <v>2006</v>
      </c>
      <c r="D10803" s="1" t="n">
        <v>2</v>
      </c>
      <c r="E10803" s="16" t="n">
        <v>482.17</v>
      </c>
      <c r="F10803" s="17" t="n">
        <v>0</v>
      </c>
      <c r="G10803" s="16" t="n">
        <v>964.34</v>
      </c>
      <c r="I10803" s="1" t="str">
        <f aca="false">INDEX(Products!$C$2:$C$51,MATCH(C10803,Products!$A$2:$A$51,0))</f>
        <v>Books &amp; Stationery</v>
      </c>
      <c r="J10803" s="1" t="str">
        <f aca="false">INDEX(Orders!$E$2:$E$8001,MATCH(B10803,Orders!$A$2:$A$8001,0))</f>
        <v>Delivered</v>
      </c>
      <c r="K10803" s="1" t="str">
        <f aca="false">LEFT(INDEX(Orders!$C$2:$C$8001,MATCH(B10803,Orders!$A$2:$A$8001,0)),7)</f>
        <v>2024-12</v>
      </c>
    </row>
    <row r="10804" customFormat="false" ht="15" hidden="false" customHeight="true" outlineLevel="0" collapsed="false">
      <c r="A10804" s="1" t="s">
        <v>21274</v>
      </c>
      <c r="B10804" s="1" t="s">
        <v>7710</v>
      </c>
      <c r="C10804" s="1" t="s">
        <v>1997</v>
      </c>
      <c r="D10804" s="1" t="n">
        <v>2</v>
      </c>
      <c r="E10804" s="16" t="n">
        <v>311.15</v>
      </c>
      <c r="F10804" s="17" t="n">
        <v>0.1</v>
      </c>
      <c r="G10804" s="16" t="n">
        <v>560.07</v>
      </c>
      <c r="I10804" s="1" t="str">
        <f aca="false">INDEX(Products!$C$2:$C$51,MATCH(C10804,Products!$A$2:$A$51,0))</f>
        <v>Sports &amp; Fitness</v>
      </c>
      <c r="J10804" s="1" t="str">
        <f aca="false">INDEX(Orders!$E$2:$E$8001,MATCH(B10804,Orders!$A$2:$A$8001,0))</f>
        <v>Delivered</v>
      </c>
      <c r="K10804" s="1" t="str">
        <f aca="false">LEFT(INDEX(Orders!$C$2:$C$8001,MATCH(B10804,Orders!$A$2:$A$8001,0)),7)</f>
        <v>2024-03</v>
      </c>
    </row>
    <row r="10805" customFormat="false" ht="15" hidden="false" customHeight="true" outlineLevel="0" collapsed="false">
      <c r="A10805" s="1" t="s">
        <v>21275</v>
      </c>
      <c r="B10805" s="1" t="s">
        <v>7710</v>
      </c>
      <c r="C10805" s="1" t="s">
        <v>1976</v>
      </c>
      <c r="D10805" s="1" t="n">
        <v>1</v>
      </c>
      <c r="E10805" s="16" t="n">
        <v>1603.35</v>
      </c>
      <c r="F10805" s="17" t="n">
        <v>0.1</v>
      </c>
      <c r="G10805" s="16" t="n">
        <v>1443.02</v>
      </c>
      <c r="I10805" s="1" t="str">
        <f aca="false">INDEX(Products!$C$2:$C$51,MATCH(C10805,Products!$A$2:$A$51,0))</f>
        <v>Beauty &amp; Personal Care</v>
      </c>
      <c r="J10805" s="1" t="str">
        <f aca="false">INDEX(Orders!$E$2:$E$8001,MATCH(B10805,Orders!$A$2:$A$8001,0))</f>
        <v>Delivered</v>
      </c>
      <c r="K10805" s="1" t="str">
        <f aca="false">LEFT(INDEX(Orders!$C$2:$C$8001,MATCH(B10805,Orders!$A$2:$A$8001,0)),7)</f>
        <v>2024-03</v>
      </c>
    </row>
    <row r="10806" customFormat="false" ht="15" hidden="false" customHeight="true" outlineLevel="0" collapsed="false">
      <c r="A10806" s="1" t="s">
        <v>21276</v>
      </c>
      <c r="B10806" s="1" t="s">
        <v>7710</v>
      </c>
      <c r="C10806" s="1" t="s">
        <v>1940</v>
      </c>
      <c r="D10806" s="1" t="n">
        <v>1</v>
      </c>
      <c r="E10806" s="16" t="n">
        <v>2374.52</v>
      </c>
      <c r="F10806" s="17" t="n">
        <v>0.15</v>
      </c>
      <c r="G10806" s="16" t="n">
        <v>2018.34</v>
      </c>
      <c r="I10806" s="1" t="str">
        <f aca="false">INDEX(Products!$C$2:$C$51,MATCH(C10806,Products!$A$2:$A$51,0))</f>
        <v>Fashion</v>
      </c>
      <c r="J10806" s="1" t="str">
        <f aca="false">INDEX(Orders!$E$2:$E$8001,MATCH(B10806,Orders!$A$2:$A$8001,0))</f>
        <v>Delivered</v>
      </c>
      <c r="K10806" s="1" t="str">
        <f aca="false">LEFT(INDEX(Orders!$C$2:$C$8001,MATCH(B10806,Orders!$A$2:$A$8001,0)),7)</f>
        <v>2024-03</v>
      </c>
    </row>
    <row r="10807" customFormat="false" ht="15" hidden="false" customHeight="true" outlineLevel="0" collapsed="false">
      <c r="A10807" s="1" t="s">
        <v>21277</v>
      </c>
      <c r="B10807" s="1" t="s">
        <v>7710</v>
      </c>
      <c r="C10807" s="1" t="s">
        <v>2004</v>
      </c>
      <c r="D10807" s="1" t="n">
        <v>1</v>
      </c>
      <c r="E10807" s="16" t="n">
        <v>645.89</v>
      </c>
      <c r="F10807" s="17" t="n">
        <v>0</v>
      </c>
      <c r="G10807" s="16" t="n">
        <v>645.89</v>
      </c>
      <c r="I10807" s="1" t="str">
        <f aca="false">INDEX(Products!$C$2:$C$51,MATCH(C10807,Products!$A$2:$A$51,0))</f>
        <v>Books &amp; Stationery</v>
      </c>
      <c r="J10807" s="1" t="str">
        <f aca="false">INDEX(Orders!$E$2:$E$8001,MATCH(B10807,Orders!$A$2:$A$8001,0))</f>
        <v>Delivered</v>
      </c>
      <c r="K10807" s="1" t="str">
        <f aca="false">LEFT(INDEX(Orders!$C$2:$C$8001,MATCH(B10807,Orders!$A$2:$A$8001,0)),7)</f>
        <v>2024-03</v>
      </c>
    </row>
    <row r="10808" customFormat="false" ht="15" hidden="false" customHeight="true" outlineLevel="0" collapsed="false">
      <c r="A10808" s="1" t="s">
        <v>21278</v>
      </c>
      <c r="B10808" s="1" t="s">
        <v>7711</v>
      </c>
      <c r="C10808" s="1" t="s">
        <v>1990</v>
      </c>
      <c r="D10808" s="1" t="n">
        <v>2</v>
      </c>
      <c r="E10808" s="16" t="n">
        <v>5311.32</v>
      </c>
      <c r="F10808" s="17" t="n">
        <v>0.1</v>
      </c>
      <c r="G10808" s="16" t="n">
        <v>9560.38</v>
      </c>
      <c r="I10808" s="1" t="str">
        <f aca="false">INDEX(Products!$C$2:$C$51,MATCH(C10808,Products!$A$2:$A$51,0))</f>
        <v>Sports &amp; Fitness</v>
      </c>
      <c r="J10808" s="1" t="str">
        <f aca="false">INDEX(Orders!$E$2:$E$8001,MATCH(B10808,Orders!$A$2:$A$8001,0))</f>
        <v>Cancelled</v>
      </c>
      <c r="K10808" s="1" t="str">
        <f aca="false">LEFT(INDEX(Orders!$C$2:$C$8001,MATCH(B10808,Orders!$A$2:$A$8001,0)),7)</f>
        <v>2024-10</v>
      </c>
    </row>
    <row r="10809" customFormat="false" ht="15" hidden="false" customHeight="true" outlineLevel="0" collapsed="false">
      <c r="A10809" s="1" t="s">
        <v>21279</v>
      </c>
      <c r="B10809" s="1" t="s">
        <v>7712</v>
      </c>
      <c r="C10809" s="1" t="s">
        <v>1930</v>
      </c>
      <c r="D10809" s="1" t="n">
        <v>2</v>
      </c>
      <c r="E10809" s="16" t="n">
        <v>2398.35</v>
      </c>
      <c r="F10809" s="17" t="n">
        <v>0</v>
      </c>
      <c r="G10809" s="16" t="n">
        <v>4796.7</v>
      </c>
      <c r="I10809" s="1" t="str">
        <f aca="false">INDEX(Products!$C$2:$C$51,MATCH(C10809,Products!$A$2:$A$51,0))</f>
        <v>Electronics</v>
      </c>
      <c r="J10809" s="1" t="str">
        <f aca="false">INDEX(Orders!$E$2:$E$8001,MATCH(B10809,Orders!$A$2:$A$8001,0))</f>
        <v>Delivered</v>
      </c>
      <c r="K10809" s="1" t="str">
        <f aca="false">LEFT(INDEX(Orders!$C$2:$C$8001,MATCH(B10809,Orders!$A$2:$A$8001,0)),7)</f>
        <v>2024-10</v>
      </c>
    </row>
    <row r="10810" customFormat="false" ht="15" hidden="false" customHeight="true" outlineLevel="0" collapsed="false">
      <c r="A10810" s="1" t="s">
        <v>21280</v>
      </c>
      <c r="B10810" s="1" t="s">
        <v>7712</v>
      </c>
      <c r="C10810" s="1" t="s">
        <v>1955</v>
      </c>
      <c r="D10810" s="1" t="n">
        <v>2</v>
      </c>
      <c r="E10810" s="16" t="n">
        <v>3340.76</v>
      </c>
      <c r="F10810" s="17" t="n">
        <v>0.05</v>
      </c>
      <c r="G10810" s="16" t="n">
        <v>6347.44</v>
      </c>
      <c r="I10810" s="1" t="str">
        <f aca="false">INDEX(Products!$C$2:$C$51,MATCH(C10810,Products!$A$2:$A$51,0))</f>
        <v>Home &amp; Kitchen</v>
      </c>
      <c r="J10810" s="1" t="str">
        <f aca="false">INDEX(Orders!$E$2:$E$8001,MATCH(B10810,Orders!$A$2:$A$8001,0))</f>
        <v>Delivered</v>
      </c>
      <c r="K10810" s="1" t="str">
        <f aca="false">LEFT(INDEX(Orders!$C$2:$C$8001,MATCH(B10810,Orders!$A$2:$A$8001,0)),7)</f>
        <v>2024-10</v>
      </c>
    </row>
    <row r="10811" customFormat="false" ht="15" hidden="false" customHeight="true" outlineLevel="0" collapsed="false">
      <c r="A10811" s="1" t="s">
        <v>21281</v>
      </c>
      <c r="B10811" s="1" t="s">
        <v>7712</v>
      </c>
      <c r="C10811" s="1" t="s">
        <v>1997</v>
      </c>
      <c r="D10811" s="1" t="n">
        <v>1</v>
      </c>
      <c r="E10811" s="16" t="n">
        <v>311.15</v>
      </c>
      <c r="F10811" s="17" t="n">
        <v>0</v>
      </c>
      <c r="G10811" s="16" t="n">
        <v>311.15</v>
      </c>
      <c r="I10811" s="1" t="str">
        <f aca="false">INDEX(Products!$C$2:$C$51,MATCH(C10811,Products!$A$2:$A$51,0))</f>
        <v>Sports &amp; Fitness</v>
      </c>
      <c r="J10811" s="1" t="str">
        <f aca="false">INDEX(Orders!$E$2:$E$8001,MATCH(B10811,Orders!$A$2:$A$8001,0))</f>
        <v>Delivered</v>
      </c>
      <c r="K10811" s="1" t="str">
        <f aca="false">LEFT(INDEX(Orders!$C$2:$C$8001,MATCH(B10811,Orders!$A$2:$A$8001,0)),7)</f>
        <v>2024-10</v>
      </c>
    </row>
    <row r="10812" customFormat="false" ht="15" hidden="false" customHeight="true" outlineLevel="0" collapsed="false">
      <c r="A10812" s="1" t="s">
        <v>21282</v>
      </c>
      <c r="B10812" s="1" t="s">
        <v>7713</v>
      </c>
      <c r="C10812" s="1" t="s">
        <v>1980</v>
      </c>
      <c r="D10812" s="1" t="n">
        <v>1</v>
      </c>
      <c r="E10812" s="16" t="n">
        <v>2299.69</v>
      </c>
      <c r="F10812" s="17" t="n">
        <v>0.15</v>
      </c>
      <c r="G10812" s="16" t="n">
        <v>1954.74</v>
      </c>
      <c r="I10812" s="1" t="str">
        <f aca="false">INDEX(Products!$C$2:$C$51,MATCH(C10812,Products!$A$2:$A$51,0))</f>
        <v>Beauty &amp; Personal Care</v>
      </c>
      <c r="J10812" s="1" t="str">
        <f aca="false">INDEX(Orders!$E$2:$E$8001,MATCH(B10812,Orders!$A$2:$A$8001,0))</f>
        <v>Delivered</v>
      </c>
      <c r="K10812" s="1" t="str">
        <f aca="false">LEFT(INDEX(Orders!$C$2:$C$8001,MATCH(B10812,Orders!$A$2:$A$8001,0)),7)</f>
        <v>2024-12</v>
      </c>
    </row>
    <row r="10813" customFormat="false" ht="15" hidden="false" customHeight="true" outlineLevel="0" collapsed="false">
      <c r="A10813" s="1" t="s">
        <v>21283</v>
      </c>
      <c r="B10813" s="1" t="s">
        <v>7713</v>
      </c>
      <c r="C10813" s="1" t="s">
        <v>1969</v>
      </c>
      <c r="D10813" s="1" t="n">
        <v>1</v>
      </c>
      <c r="E10813" s="16" t="n">
        <v>9171.98</v>
      </c>
      <c r="F10813" s="17" t="n">
        <v>0.05</v>
      </c>
      <c r="G10813" s="16" t="n">
        <v>8713.38</v>
      </c>
      <c r="I10813" s="1" t="str">
        <f aca="false">INDEX(Products!$C$2:$C$51,MATCH(C10813,Products!$A$2:$A$51,0))</f>
        <v>Home &amp; Kitchen</v>
      </c>
      <c r="J10813" s="1" t="str">
        <f aca="false">INDEX(Orders!$E$2:$E$8001,MATCH(B10813,Orders!$A$2:$A$8001,0))</f>
        <v>Delivered</v>
      </c>
      <c r="K10813" s="1" t="str">
        <f aca="false">LEFT(INDEX(Orders!$C$2:$C$8001,MATCH(B10813,Orders!$A$2:$A$8001,0)),7)</f>
        <v>2024-12</v>
      </c>
    </row>
    <row r="10814" customFormat="false" ht="15" hidden="false" customHeight="true" outlineLevel="0" collapsed="false">
      <c r="A10814" s="1" t="s">
        <v>21284</v>
      </c>
      <c r="B10814" s="1" t="s">
        <v>7714</v>
      </c>
      <c r="C10814" s="1" t="s">
        <v>1953</v>
      </c>
      <c r="D10814" s="1" t="n">
        <v>2</v>
      </c>
      <c r="E10814" s="16" t="n">
        <v>4914.12</v>
      </c>
      <c r="F10814" s="17" t="n">
        <v>0.1</v>
      </c>
      <c r="G10814" s="16" t="n">
        <v>8845.42</v>
      </c>
      <c r="I10814" s="1" t="str">
        <f aca="false">INDEX(Products!$C$2:$C$51,MATCH(C10814,Products!$A$2:$A$51,0))</f>
        <v>Fashion</v>
      </c>
      <c r="J10814" s="1" t="str">
        <f aca="false">INDEX(Orders!$E$2:$E$8001,MATCH(B10814,Orders!$A$2:$A$8001,0))</f>
        <v>Delivered</v>
      </c>
      <c r="K10814" s="1" t="str">
        <f aca="false">LEFT(INDEX(Orders!$C$2:$C$8001,MATCH(B10814,Orders!$A$2:$A$8001,0)),7)</f>
        <v>2024-11</v>
      </c>
    </row>
    <row r="10815" customFormat="false" ht="15" hidden="false" customHeight="true" outlineLevel="0" collapsed="false">
      <c r="A10815" s="1" t="s">
        <v>21285</v>
      </c>
      <c r="B10815" s="1" t="s">
        <v>7714</v>
      </c>
      <c r="C10815" s="1" t="s">
        <v>1940</v>
      </c>
      <c r="D10815" s="1" t="n">
        <v>2</v>
      </c>
      <c r="E10815" s="16" t="n">
        <v>2374.52</v>
      </c>
      <c r="F10815" s="17" t="n">
        <v>0.2</v>
      </c>
      <c r="G10815" s="16" t="n">
        <v>3799.23</v>
      </c>
      <c r="I10815" s="1" t="str">
        <f aca="false">INDEX(Products!$C$2:$C$51,MATCH(C10815,Products!$A$2:$A$51,0))</f>
        <v>Fashion</v>
      </c>
      <c r="J10815" s="1" t="str">
        <f aca="false">INDEX(Orders!$E$2:$E$8001,MATCH(B10815,Orders!$A$2:$A$8001,0))</f>
        <v>Delivered</v>
      </c>
      <c r="K10815" s="1" t="str">
        <f aca="false">LEFT(INDEX(Orders!$C$2:$C$8001,MATCH(B10815,Orders!$A$2:$A$8001,0)),7)</f>
        <v>2024-11</v>
      </c>
    </row>
    <row r="10816" customFormat="false" ht="15" hidden="false" customHeight="true" outlineLevel="0" collapsed="false">
      <c r="A10816" s="1" t="s">
        <v>21286</v>
      </c>
      <c r="B10816" s="1" t="s">
        <v>7714</v>
      </c>
      <c r="C10816" s="1" t="s">
        <v>1986</v>
      </c>
      <c r="D10816" s="1" t="n">
        <v>3</v>
      </c>
      <c r="E10816" s="16" t="n">
        <v>2871.85</v>
      </c>
      <c r="F10816" s="17" t="n">
        <v>0</v>
      </c>
      <c r="G10816" s="16" t="n">
        <v>8615.55</v>
      </c>
      <c r="I10816" s="1" t="str">
        <f aca="false">INDEX(Products!$C$2:$C$51,MATCH(C10816,Products!$A$2:$A$51,0))</f>
        <v>Beauty &amp; Personal Care</v>
      </c>
      <c r="J10816" s="1" t="str">
        <f aca="false">INDEX(Orders!$E$2:$E$8001,MATCH(B10816,Orders!$A$2:$A$8001,0))</f>
        <v>Delivered</v>
      </c>
      <c r="K10816" s="1" t="str">
        <f aca="false">LEFT(INDEX(Orders!$C$2:$C$8001,MATCH(B10816,Orders!$A$2:$A$8001,0)),7)</f>
        <v>2024-11</v>
      </c>
    </row>
    <row r="10817" customFormat="false" ht="15" hidden="false" customHeight="true" outlineLevel="0" collapsed="false">
      <c r="A10817" s="1" t="s">
        <v>21287</v>
      </c>
      <c r="B10817" s="1" t="s">
        <v>7714</v>
      </c>
      <c r="C10817" s="1" t="s">
        <v>2006</v>
      </c>
      <c r="D10817" s="1" t="n">
        <v>1</v>
      </c>
      <c r="E10817" s="16" t="n">
        <v>482.17</v>
      </c>
      <c r="F10817" s="17" t="n">
        <v>0.2</v>
      </c>
      <c r="G10817" s="16" t="n">
        <v>385.74</v>
      </c>
      <c r="I10817" s="1" t="str">
        <f aca="false">INDEX(Products!$C$2:$C$51,MATCH(C10817,Products!$A$2:$A$51,0))</f>
        <v>Books &amp; Stationery</v>
      </c>
      <c r="J10817" s="1" t="str">
        <f aca="false">INDEX(Orders!$E$2:$E$8001,MATCH(B10817,Orders!$A$2:$A$8001,0))</f>
        <v>Delivered</v>
      </c>
      <c r="K10817" s="1" t="str">
        <f aca="false">LEFT(INDEX(Orders!$C$2:$C$8001,MATCH(B10817,Orders!$A$2:$A$8001,0)),7)</f>
        <v>2024-11</v>
      </c>
    </row>
    <row r="10818" customFormat="false" ht="15" hidden="false" customHeight="true" outlineLevel="0" collapsed="false">
      <c r="A10818" s="1" t="s">
        <v>21288</v>
      </c>
      <c r="B10818" s="1" t="s">
        <v>7714</v>
      </c>
      <c r="C10818" s="1" t="s">
        <v>1997</v>
      </c>
      <c r="D10818" s="1" t="n">
        <v>1</v>
      </c>
      <c r="E10818" s="16" t="n">
        <v>311.15</v>
      </c>
      <c r="F10818" s="17" t="n">
        <v>0</v>
      </c>
      <c r="G10818" s="16" t="n">
        <v>311.15</v>
      </c>
      <c r="I10818" s="1" t="str">
        <f aca="false">INDEX(Products!$C$2:$C$51,MATCH(C10818,Products!$A$2:$A$51,0))</f>
        <v>Sports &amp; Fitness</v>
      </c>
      <c r="J10818" s="1" t="str">
        <f aca="false">INDEX(Orders!$E$2:$E$8001,MATCH(B10818,Orders!$A$2:$A$8001,0))</f>
        <v>Delivered</v>
      </c>
      <c r="K10818" s="1" t="str">
        <f aca="false">LEFT(INDEX(Orders!$C$2:$C$8001,MATCH(B10818,Orders!$A$2:$A$8001,0)),7)</f>
        <v>2024-11</v>
      </c>
    </row>
    <row r="10819" customFormat="false" ht="15" hidden="false" customHeight="true" outlineLevel="0" collapsed="false">
      <c r="A10819" s="1" t="s">
        <v>21289</v>
      </c>
      <c r="B10819" s="1" t="s">
        <v>7715</v>
      </c>
      <c r="C10819" s="1" t="s">
        <v>1961</v>
      </c>
      <c r="D10819" s="1" t="n">
        <v>1</v>
      </c>
      <c r="E10819" s="16" t="n">
        <v>3493.68</v>
      </c>
      <c r="F10819" s="17" t="n">
        <v>0</v>
      </c>
      <c r="G10819" s="16" t="n">
        <v>3493.68</v>
      </c>
      <c r="I10819" s="1" t="str">
        <f aca="false">INDEX(Products!$C$2:$C$51,MATCH(C10819,Products!$A$2:$A$51,0))</f>
        <v>Home &amp; Kitchen</v>
      </c>
      <c r="J10819" s="1" t="str">
        <f aca="false">INDEX(Orders!$E$2:$E$8001,MATCH(B10819,Orders!$A$2:$A$8001,0))</f>
        <v>Cancelled</v>
      </c>
      <c r="K10819" s="1" t="str">
        <f aca="false">LEFT(INDEX(Orders!$C$2:$C$8001,MATCH(B10819,Orders!$A$2:$A$8001,0)),7)</f>
        <v>2024-11</v>
      </c>
    </row>
    <row r="10820" customFormat="false" ht="15" hidden="false" customHeight="true" outlineLevel="0" collapsed="false">
      <c r="A10820" s="1" t="s">
        <v>21290</v>
      </c>
      <c r="B10820" s="1" t="s">
        <v>7715</v>
      </c>
      <c r="C10820" s="1" t="s">
        <v>1990</v>
      </c>
      <c r="D10820" s="1" t="n">
        <v>1</v>
      </c>
      <c r="E10820" s="16" t="n">
        <v>5311.32</v>
      </c>
      <c r="F10820" s="17" t="n">
        <v>0.2</v>
      </c>
      <c r="G10820" s="16" t="n">
        <v>4249.06</v>
      </c>
      <c r="I10820" s="1" t="str">
        <f aca="false">INDEX(Products!$C$2:$C$51,MATCH(C10820,Products!$A$2:$A$51,0))</f>
        <v>Sports &amp; Fitness</v>
      </c>
      <c r="J10820" s="1" t="str">
        <f aca="false">INDEX(Orders!$E$2:$E$8001,MATCH(B10820,Orders!$A$2:$A$8001,0))</f>
        <v>Cancelled</v>
      </c>
      <c r="K10820" s="1" t="str">
        <f aca="false">LEFT(INDEX(Orders!$C$2:$C$8001,MATCH(B10820,Orders!$A$2:$A$8001,0)),7)</f>
        <v>2024-11</v>
      </c>
    </row>
    <row r="10821" customFormat="false" ht="15" hidden="false" customHeight="true" outlineLevel="0" collapsed="false">
      <c r="A10821" s="1" t="s">
        <v>21291</v>
      </c>
      <c r="B10821" s="1" t="s">
        <v>7716</v>
      </c>
      <c r="C10821" s="1" t="s">
        <v>2007</v>
      </c>
      <c r="D10821" s="1" t="n">
        <v>1</v>
      </c>
      <c r="E10821" s="16" t="n">
        <v>750.27</v>
      </c>
      <c r="F10821" s="17" t="n">
        <v>0</v>
      </c>
      <c r="G10821" s="16" t="n">
        <v>750.27</v>
      </c>
      <c r="I10821" s="1" t="str">
        <f aca="false">INDEX(Products!$C$2:$C$51,MATCH(C10821,Products!$A$2:$A$51,0))</f>
        <v>Books &amp; Stationery</v>
      </c>
      <c r="J10821" s="1" t="str">
        <f aca="false">INDEX(Orders!$E$2:$E$8001,MATCH(B10821,Orders!$A$2:$A$8001,0))</f>
        <v>Delivered</v>
      </c>
      <c r="K10821" s="1" t="str">
        <f aca="false">LEFT(INDEX(Orders!$C$2:$C$8001,MATCH(B10821,Orders!$A$2:$A$8001,0)),7)</f>
        <v>2024-10</v>
      </c>
    </row>
    <row r="10822" customFormat="false" ht="15" hidden="false" customHeight="true" outlineLevel="0" collapsed="false">
      <c r="A10822" s="1" t="s">
        <v>21292</v>
      </c>
      <c r="B10822" s="1" t="s">
        <v>7716</v>
      </c>
      <c r="C10822" s="1" t="s">
        <v>2006</v>
      </c>
      <c r="D10822" s="1" t="n">
        <v>1</v>
      </c>
      <c r="E10822" s="16" t="n">
        <v>482.17</v>
      </c>
      <c r="F10822" s="17" t="n">
        <v>0</v>
      </c>
      <c r="G10822" s="16" t="n">
        <v>482.17</v>
      </c>
      <c r="I10822" s="1" t="str">
        <f aca="false">INDEX(Products!$C$2:$C$51,MATCH(C10822,Products!$A$2:$A$51,0))</f>
        <v>Books &amp; Stationery</v>
      </c>
      <c r="J10822" s="1" t="str">
        <f aca="false">INDEX(Orders!$E$2:$E$8001,MATCH(B10822,Orders!$A$2:$A$8001,0))</f>
        <v>Delivered</v>
      </c>
      <c r="K10822" s="1" t="str">
        <f aca="false">LEFT(INDEX(Orders!$C$2:$C$8001,MATCH(B10822,Orders!$A$2:$A$8001,0)),7)</f>
        <v>2024-10</v>
      </c>
    </row>
    <row r="10823" customFormat="false" ht="15" hidden="false" customHeight="true" outlineLevel="0" collapsed="false">
      <c r="A10823" s="1" t="s">
        <v>21293</v>
      </c>
      <c r="B10823" s="1" t="s">
        <v>7717</v>
      </c>
      <c r="C10823" s="1" t="s">
        <v>1940</v>
      </c>
      <c r="D10823" s="1" t="n">
        <v>1</v>
      </c>
      <c r="E10823" s="16" t="n">
        <v>2374.52</v>
      </c>
      <c r="F10823" s="17" t="n">
        <v>0</v>
      </c>
      <c r="G10823" s="16" t="n">
        <v>2374.52</v>
      </c>
      <c r="I10823" s="1" t="str">
        <f aca="false">INDEX(Products!$C$2:$C$51,MATCH(C10823,Products!$A$2:$A$51,0))</f>
        <v>Fashion</v>
      </c>
      <c r="J10823" s="1" t="str">
        <f aca="false">INDEX(Orders!$E$2:$E$8001,MATCH(B10823,Orders!$A$2:$A$8001,0))</f>
        <v>Delivered</v>
      </c>
      <c r="K10823" s="1" t="str">
        <f aca="false">LEFT(INDEX(Orders!$C$2:$C$8001,MATCH(B10823,Orders!$A$2:$A$8001,0)),7)</f>
        <v>2025-06</v>
      </c>
    </row>
    <row r="10824" customFormat="false" ht="15" hidden="false" customHeight="true" outlineLevel="0" collapsed="false">
      <c r="A10824" s="1" t="s">
        <v>21294</v>
      </c>
      <c r="B10824" s="1" t="s">
        <v>7717</v>
      </c>
      <c r="C10824" s="1" t="s">
        <v>1979</v>
      </c>
      <c r="D10824" s="1" t="n">
        <v>3</v>
      </c>
      <c r="E10824" s="16" t="n">
        <v>623</v>
      </c>
      <c r="F10824" s="17" t="n">
        <v>0.05</v>
      </c>
      <c r="G10824" s="16" t="n">
        <v>1775.55</v>
      </c>
      <c r="I10824" s="1" t="str">
        <f aca="false">INDEX(Products!$C$2:$C$51,MATCH(C10824,Products!$A$2:$A$51,0))</f>
        <v>Beauty &amp; Personal Care</v>
      </c>
      <c r="J10824" s="1" t="str">
        <f aca="false">INDEX(Orders!$E$2:$E$8001,MATCH(B10824,Orders!$A$2:$A$8001,0))</f>
        <v>Delivered</v>
      </c>
      <c r="K10824" s="1" t="str">
        <f aca="false">LEFT(INDEX(Orders!$C$2:$C$8001,MATCH(B10824,Orders!$A$2:$A$8001,0)),7)</f>
        <v>2025-06</v>
      </c>
    </row>
    <row r="10825" customFormat="false" ht="15" hidden="false" customHeight="true" outlineLevel="0" collapsed="false">
      <c r="A10825" s="1" t="s">
        <v>21295</v>
      </c>
      <c r="B10825" s="1" t="s">
        <v>7718</v>
      </c>
      <c r="C10825" s="1" t="s">
        <v>1997</v>
      </c>
      <c r="D10825" s="1" t="n">
        <v>2</v>
      </c>
      <c r="E10825" s="16" t="n">
        <v>311.15</v>
      </c>
      <c r="F10825" s="17" t="n">
        <v>0.2</v>
      </c>
      <c r="G10825" s="16" t="n">
        <v>497.84</v>
      </c>
      <c r="I10825" s="1" t="str">
        <f aca="false">INDEX(Products!$C$2:$C$51,MATCH(C10825,Products!$A$2:$A$51,0))</f>
        <v>Sports &amp; Fitness</v>
      </c>
      <c r="J10825" s="1" t="str">
        <f aca="false">INDEX(Orders!$E$2:$E$8001,MATCH(B10825,Orders!$A$2:$A$8001,0))</f>
        <v>Delivered</v>
      </c>
      <c r="K10825" s="1" t="str">
        <f aca="false">LEFT(INDEX(Orders!$C$2:$C$8001,MATCH(B10825,Orders!$A$2:$A$8001,0)),7)</f>
        <v>2025-05</v>
      </c>
    </row>
    <row r="10826" customFormat="false" ht="15" hidden="false" customHeight="true" outlineLevel="0" collapsed="false">
      <c r="A10826" s="1" t="s">
        <v>21296</v>
      </c>
      <c r="B10826" s="1" t="s">
        <v>7719</v>
      </c>
      <c r="C10826" s="1" t="s">
        <v>1953</v>
      </c>
      <c r="D10826" s="1" t="n">
        <v>1</v>
      </c>
      <c r="E10826" s="16" t="n">
        <v>4914.12</v>
      </c>
      <c r="F10826" s="17" t="n">
        <v>0</v>
      </c>
      <c r="G10826" s="16" t="n">
        <v>4914.12</v>
      </c>
      <c r="I10826" s="1" t="str">
        <f aca="false">INDEX(Products!$C$2:$C$51,MATCH(C10826,Products!$A$2:$A$51,0))</f>
        <v>Fashion</v>
      </c>
      <c r="J10826" s="1" t="str">
        <f aca="false">INDEX(Orders!$E$2:$E$8001,MATCH(B10826,Orders!$A$2:$A$8001,0))</f>
        <v>Delivered</v>
      </c>
      <c r="K10826" s="1" t="str">
        <f aca="false">LEFT(INDEX(Orders!$C$2:$C$8001,MATCH(B10826,Orders!$A$2:$A$8001,0)),7)</f>
        <v>2025-09</v>
      </c>
    </row>
    <row r="10827" customFormat="false" ht="15" hidden="false" customHeight="true" outlineLevel="0" collapsed="false">
      <c r="A10827" s="1" t="s">
        <v>21297</v>
      </c>
      <c r="B10827" s="1" t="s">
        <v>7719</v>
      </c>
      <c r="C10827" s="1" t="s">
        <v>2007</v>
      </c>
      <c r="D10827" s="1" t="n">
        <v>1</v>
      </c>
      <c r="E10827" s="16" t="n">
        <v>750.27</v>
      </c>
      <c r="F10827" s="17" t="n">
        <v>0</v>
      </c>
      <c r="G10827" s="16" t="n">
        <v>750.27</v>
      </c>
      <c r="I10827" s="1" t="str">
        <f aca="false">INDEX(Products!$C$2:$C$51,MATCH(C10827,Products!$A$2:$A$51,0))</f>
        <v>Books &amp; Stationery</v>
      </c>
      <c r="J10827" s="1" t="str">
        <f aca="false">INDEX(Orders!$E$2:$E$8001,MATCH(B10827,Orders!$A$2:$A$8001,0))</f>
        <v>Delivered</v>
      </c>
      <c r="K10827" s="1" t="str">
        <f aca="false">LEFT(INDEX(Orders!$C$2:$C$8001,MATCH(B10827,Orders!$A$2:$A$8001,0)),7)</f>
        <v>2025-09</v>
      </c>
    </row>
    <row r="10828" customFormat="false" ht="15" hidden="false" customHeight="true" outlineLevel="0" collapsed="false">
      <c r="A10828" s="1" t="s">
        <v>21298</v>
      </c>
      <c r="B10828" s="1" t="s">
        <v>7720</v>
      </c>
      <c r="C10828" s="1" t="s">
        <v>1990</v>
      </c>
      <c r="D10828" s="1" t="n">
        <v>1</v>
      </c>
      <c r="E10828" s="16" t="n">
        <v>5311.32</v>
      </c>
      <c r="F10828" s="17" t="n">
        <v>0</v>
      </c>
      <c r="G10828" s="16" t="n">
        <v>5311.32</v>
      </c>
      <c r="I10828" s="1" t="str">
        <f aca="false">INDEX(Products!$C$2:$C$51,MATCH(C10828,Products!$A$2:$A$51,0))</f>
        <v>Sports &amp; Fitness</v>
      </c>
      <c r="J10828" s="1" t="str">
        <f aca="false">INDEX(Orders!$E$2:$E$8001,MATCH(B10828,Orders!$A$2:$A$8001,0))</f>
        <v>Returned</v>
      </c>
      <c r="K10828" s="1" t="str">
        <f aca="false">LEFT(INDEX(Orders!$C$2:$C$8001,MATCH(B10828,Orders!$A$2:$A$8001,0)),7)</f>
        <v>2024-10</v>
      </c>
    </row>
    <row r="10829" customFormat="false" ht="15" hidden="false" customHeight="true" outlineLevel="0" collapsed="false">
      <c r="A10829" s="1" t="s">
        <v>21299</v>
      </c>
      <c r="B10829" s="1" t="s">
        <v>7721</v>
      </c>
      <c r="C10829" s="1" t="s">
        <v>1945</v>
      </c>
      <c r="D10829" s="1" t="n">
        <v>1</v>
      </c>
      <c r="E10829" s="16" t="n">
        <v>2390.13</v>
      </c>
      <c r="F10829" s="17" t="n">
        <v>0.05</v>
      </c>
      <c r="G10829" s="16" t="n">
        <v>2270.62</v>
      </c>
      <c r="I10829" s="1" t="str">
        <f aca="false">INDEX(Products!$C$2:$C$51,MATCH(C10829,Products!$A$2:$A$51,0))</f>
        <v>Fashion</v>
      </c>
      <c r="J10829" s="1" t="str">
        <f aca="false">INDEX(Orders!$E$2:$E$8001,MATCH(B10829,Orders!$A$2:$A$8001,0))</f>
        <v>Delivered</v>
      </c>
      <c r="K10829" s="1" t="str">
        <f aca="false">LEFT(INDEX(Orders!$C$2:$C$8001,MATCH(B10829,Orders!$A$2:$A$8001,0)),7)</f>
        <v>2025-11</v>
      </c>
    </row>
    <row r="10830" customFormat="false" ht="15" hidden="false" customHeight="true" outlineLevel="0" collapsed="false">
      <c r="A10830" s="1" t="s">
        <v>21300</v>
      </c>
      <c r="B10830" s="1" t="s">
        <v>7722</v>
      </c>
      <c r="C10830" s="1" t="s">
        <v>1953</v>
      </c>
      <c r="D10830" s="1" t="n">
        <v>1</v>
      </c>
      <c r="E10830" s="16" t="n">
        <v>4914.12</v>
      </c>
      <c r="F10830" s="17" t="n">
        <v>0.05</v>
      </c>
      <c r="G10830" s="16" t="n">
        <v>4668.41</v>
      </c>
      <c r="I10830" s="1" t="str">
        <f aca="false">INDEX(Products!$C$2:$C$51,MATCH(C10830,Products!$A$2:$A$51,0))</f>
        <v>Fashion</v>
      </c>
      <c r="J10830" s="1" t="str">
        <f aca="false">INDEX(Orders!$E$2:$E$8001,MATCH(B10830,Orders!$A$2:$A$8001,0))</f>
        <v>Delivered</v>
      </c>
      <c r="K10830" s="1" t="str">
        <f aca="false">LEFT(INDEX(Orders!$C$2:$C$8001,MATCH(B10830,Orders!$A$2:$A$8001,0)),7)</f>
        <v>2024-07</v>
      </c>
    </row>
    <row r="10831" customFormat="false" ht="15" hidden="false" customHeight="true" outlineLevel="0" collapsed="false">
      <c r="A10831" s="1" t="s">
        <v>21301</v>
      </c>
      <c r="B10831" s="1" t="s">
        <v>7723</v>
      </c>
      <c r="C10831" s="1" t="s">
        <v>1976</v>
      </c>
      <c r="D10831" s="1" t="n">
        <v>1</v>
      </c>
      <c r="E10831" s="16" t="n">
        <v>1603.35</v>
      </c>
      <c r="F10831" s="17" t="n">
        <v>0.2</v>
      </c>
      <c r="G10831" s="16" t="n">
        <v>1282.68</v>
      </c>
      <c r="I10831" s="1" t="str">
        <f aca="false">INDEX(Products!$C$2:$C$51,MATCH(C10831,Products!$A$2:$A$51,0))</f>
        <v>Beauty &amp; Personal Care</v>
      </c>
      <c r="J10831" s="1" t="str">
        <f aca="false">INDEX(Orders!$E$2:$E$8001,MATCH(B10831,Orders!$A$2:$A$8001,0))</f>
        <v>Delivered</v>
      </c>
      <c r="K10831" s="1" t="str">
        <f aca="false">LEFT(INDEX(Orders!$C$2:$C$8001,MATCH(B10831,Orders!$A$2:$A$8001,0)),7)</f>
        <v>2024-01</v>
      </c>
    </row>
    <row r="10832" customFormat="false" ht="15" hidden="false" customHeight="true" outlineLevel="0" collapsed="false">
      <c r="A10832" s="1" t="s">
        <v>21302</v>
      </c>
      <c r="B10832" s="1" t="s">
        <v>7724</v>
      </c>
      <c r="C10832" s="1" t="s">
        <v>1922</v>
      </c>
      <c r="D10832" s="1" t="n">
        <v>1</v>
      </c>
      <c r="E10832" s="16" t="n">
        <v>3142.61</v>
      </c>
      <c r="F10832" s="17" t="n">
        <v>0</v>
      </c>
      <c r="G10832" s="16" t="n">
        <v>3142.61</v>
      </c>
      <c r="I10832" s="1" t="str">
        <f aca="false">INDEX(Products!$C$2:$C$51,MATCH(C10832,Products!$A$2:$A$51,0))</f>
        <v>Electronics</v>
      </c>
      <c r="J10832" s="1" t="str">
        <f aca="false">INDEX(Orders!$E$2:$E$8001,MATCH(B10832,Orders!$A$2:$A$8001,0))</f>
        <v>Delivered</v>
      </c>
      <c r="K10832" s="1" t="str">
        <f aca="false">LEFT(INDEX(Orders!$C$2:$C$8001,MATCH(B10832,Orders!$A$2:$A$8001,0)),7)</f>
        <v>2024-06</v>
      </c>
    </row>
    <row r="10833" customFormat="false" ht="15" hidden="false" customHeight="true" outlineLevel="0" collapsed="false">
      <c r="A10833" s="1" t="s">
        <v>21303</v>
      </c>
      <c r="B10833" s="1" t="s">
        <v>7725</v>
      </c>
      <c r="C10833" s="1" t="s">
        <v>1949</v>
      </c>
      <c r="D10833" s="1" t="n">
        <v>1</v>
      </c>
      <c r="E10833" s="16" t="n">
        <v>4185.64</v>
      </c>
      <c r="F10833" s="17" t="n">
        <v>0</v>
      </c>
      <c r="G10833" s="16" t="n">
        <v>4185.64</v>
      </c>
      <c r="I10833" s="1" t="str">
        <f aca="false">INDEX(Products!$C$2:$C$51,MATCH(C10833,Products!$A$2:$A$51,0))</f>
        <v>Fashion</v>
      </c>
      <c r="J10833" s="1" t="str">
        <f aca="false">INDEX(Orders!$E$2:$E$8001,MATCH(B10833,Orders!$A$2:$A$8001,0))</f>
        <v>Delivered</v>
      </c>
      <c r="K10833" s="1" t="str">
        <f aca="false">LEFT(INDEX(Orders!$C$2:$C$8001,MATCH(B10833,Orders!$A$2:$A$8001,0)),7)</f>
        <v>2025-10</v>
      </c>
    </row>
    <row r="10834" customFormat="false" ht="15" hidden="false" customHeight="true" outlineLevel="0" collapsed="false">
      <c r="A10834" s="1" t="s">
        <v>21304</v>
      </c>
      <c r="B10834" s="1" t="s">
        <v>7726</v>
      </c>
      <c r="C10834" s="1" t="s">
        <v>1993</v>
      </c>
      <c r="D10834" s="1" t="n">
        <v>1</v>
      </c>
      <c r="E10834" s="16" t="n">
        <v>3177.33</v>
      </c>
      <c r="F10834" s="17" t="n">
        <v>0.1</v>
      </c>
      <c r="G10834" s="16" t="n">
        <v>2859.6</v>
      </c>
      <c r="I10834" s="1" t="str">
        <f aca="false">INDEX(Products!$C$2:$C$51,MATCH(C10834,Products!$A$2:$A$51,0))</f>
        <v>Sports &amp; Fitness</v>
      </c>
      <c r="J10834" s="1" t="str">
        <f aca="false">INDEX(Orders!$E$2:$E$8001,MATCH(B10834,Orders!$A$2:$A$8001,0))</f>
        <v>Returned</v>
      </c>
      <c r="K10834" s="1" t="str">
        <f aca="false">LEFT(INDEX(Orders!$C$2:$C$8001,MATCH(B10834,Orders!$A$2:$A$8001,0)),7)</f>
        <v>2025-12</v>
      </c>
    </row>
    <row r="10835" customFormat="false" ht="15" hidden="false" customHeight="true" outlineLevel="0" collapsed="false">
      <c r="A10835" s="1" t="s">
        <v>21305</v>
      </c>
      <c r="B10835" s="1" t="s">
        <v>7726</v>
      </c>
      <c r="C10835" s="1" t="s">
        <v>2006</v>
      </c>
      <c r="D10835" s="1" t="n">
        <v>2</v>
      </c>
      <c r="E10835" s="16" t="n">
        <v>482.17</v>
      </c>
      <c r="F10835" s="17" t="n">
        <v>0.05</v>
      </c>
      <c r="G10835" s="16" t="n">
        <v>916.12</v>
      </c>
      <c r="I10835" s="1" t="str">
        <f aca="false">INDEX(Products!$C$2:$C$51,MATCH(C10835,Products!$A$2:$A$51,0))</f>
        <v>Books &amp; Stationery</v>
      </c>
      <c r="J10835" s="1" t="str">
        <f aca="false">INDEX(Orders!$E$2:$E$8001,MATCH(B10835,Orders!$A$2:$A$8001,0))</f>
        <v>Returned</v>
      </c>
      <c r="K10835" s="1" t="str">
        <f aca="false">LEFT(INDEX(Orders!$C$2:$C$8001,MATCH(B10835,Orders!$A$2:$A$8001,0)),7)</f>
        <v>2025-12</v>
      </c>
    </row>
    <row r="10836" customFormat="false" ht="15" hidden="false" customHeight="true" outlineLevel="0" collapsed="false">
      <c r="A10836" s="1" t="s">
        <v>21306</v>
      </c>
      <c r="B10836" s="1" t="s">
        <v>7727</v>
      </c>
      <c r="C10836" s="1" t="s">
        <v>2006</v>
      </c>
      <c r="D10836" s="1" t="n">
        <v>1</v>
      </c>
      <c r="E10836" s="16" t="n">
        <v>482.17</v>
      </c>
      <c r="F10836" s="17" t="n">
        <v>0</v>
      </c>
      <c r="G10836" s="16" t="n">
        <v>482.17</v>
      </c>
      <c r="I10836" s="1" t="str">
        <f aca="false">INDEX(Products!$C$2:$C$51,MATCH(C10836,Products!$A$2:$A$51,0))</f>
        <v>Books &amp; Stationery</v>
      </c>
      <c r="J10836" s="1" t="str">
        <f aca="false">INDEX(Orders!$E$2:$E$8001,MATCH(B10836,Orders!$A$2:$A$8001,0))</f>
        <v>Delivered</v>
      </c>
      <c r="K10836" s="1" t="str">
        <f aca="false">LEFT(INDEX(Orders!$C$2:$C$8001,MATCH(B10836,Orders!$A$2:$A$8001,0)),7)</f>
        <v>2024-12</v>
      </c>
    </row>
    <row r="10837" customFormat="false" ht="15" hidden="false" customHeight="true" outlineLevel="0" collapsed="false">
      <c r="A10837" s="1" t="s">
        <v>21307</v>
      </c>
      <c r="B10837" s="1" t="s">
        <v>7727</v>
      </c>
      <c r="C10837" s="1" t="s">
        <v>1930</v>
      </c>
      <c r="D10837" s="1" t="n">
        <v>1</v>
      </c>
      <c r="E10837" s="16" t="n">
        <v>2398.35</v>
      </c>
      <c r="F10837" s="17" t="n">
        <v>0</v>
      </c>
      <c r="G10837" s="16" t="n">
        <v>2398.35</v>
      </c>
      <c r="I10837" s="1" t="str">
        <f aca="false">INDEX(Products!$C$2:$C$51,MATCH(C10837,Products!$A$2:$A$51,0))</f>
        <v>Electronics</v>
      </c>
      <c r="J10837" s="1" t="str">
        <f aca="false">INDEX(Orders!$E$2:$E$8001,MATCH(B10837,Orders!$A$2:$A$8001,0))</f>
        <v>Delivered</v>
      </c>
      <c r="K10837" s="1" t="str">
        <f aca="false">LEFT(INDEX(Orders!$C$2:$C$8001,MATCH(B10837,Orders!$A$2:$A$8001,0)),7)</f>
        <v>2024-12</v>
      </c>
    </row>
    <row r="10838" customFormat="false" ht="15" hidden="false" customHeight="true" outlineLevel="0" collapsed="false">
      <c r="A10838" s="1" t="s">
        <v>21308</v>
      </c>
      <c r="B10838" s="1" t="s">
        <v>7727</v>
      </c>
      <c r="C10838" s="1" t="s">
        <v>1979</v>
      </c>
      <c r="D10838" s="1" t="n">
        <v>3</v>
      </c>
      <c r="E10838" s="16" t="n">
        <v>623</v>
      </c>
      <c r="F10838" s="17" t="n">
        <v>0.2</v>
      </c>
      <c r="G10838" s="16" t="n">
        <v>1495.2</v>
      </c>
      <c r="I10838" s="1" t="str">
        <f aca="false">INDEX(Products!$C$2:$C$51,MATCH(C10838,Products!$A$2:$A$51,0))</f>
        <v>Beauty &amp; Personal Care</v>
      </c>
      <c r="J10838" s="1" t="str">
        <f aca="false">INDEX(Orders!$E$2:$E$8001,MATCH(B10838,Orders!$A$2:$A$8001,0))</f>
        <v>Delivered</v>
      </c>
      <c r="K10838" s="1" t="str">
        <f aca="false">LEFT(INDEX(Orders!$C$2:$C$8001,MATCH(B10838,Orders!$A$2:$A$8001,0)),7)</f>
        <v>2024-12</v>
      </c>
    </row>
    <row r="10839" customFormat="false" ht="15" hidden="false" customHeight="true" outlineLevel="0" collapsed="false">
      <c r="A10839" s="1" t="s">
        <v>21309</v>
      </c>
      <c r="B10839" s="1" t="s">
        <v>7728</v>
      </c>
      <c r="C10839" s="1" t="s">
        <v>1940</v>
      </c>
      <c r="D10839" s="1" t="n">
        <v>1</v>
      </c>
      <c r="E10839" s="16" t="n">
        <v>2374.52</v>
      </c>
      <c r="F10839" s="17" t="n">
        <v>0</v>
      </c>
      <c r="G10839" s="16" t="n">
        <v>2374.52</v>
      </c>
      <c r="I10839" s="1" t="str">
        <f aca="false">INDEX(Products!$C$2:$C$51,MATCH(C10839,Products!$A$2:$A$51,0))</f>
        <v>Fashion</v>
      </c>
      <c r="J10839" s="1" t="str">
        <f aca="false">INDEX(Orders!$E$2:$E$8001,MATCH(B10839,Orders!$A$2:$A$8001,0))</f>
        <v>Delivered</v>
      </c>
      <c r="K10839" s="1" t="str">
        <f aca="false">LEFT(INDEX(Orders!$C$2:$C$8001,MATCH(B10839,Orders!$A$2:$A$8001,0)),7)</f>
        <v>2025-01</v>
      </c>
    </row>
    <row r="10840" customFormat="false" ht="15" hidden="false" customHeight="true" outlineLevel="0" collapsed="false">
      <c r="A10840" s="1" t="s">
        <v>21310</v>
      </c>
      <c r="B10840" s="1" t="s">
        <v>7729</v>
      </c>
      <c r="C10840" s="1" t="s">
        <v>1977</v>
      </c>
      <c r="D10840" s="1" t="n">
        <v>1</v>
      </c>
      <c r="E10840" s="16" t="n">
        <v>2386.05</v>
      </c>
      <c r="F10840" s="17" t="n">
        <v>0</v>
      </c>
      <c r="G10840" s="16" t="n">
        <v>2386.05</v>
      </c>
      <c r="I10840" s="1" t="str">
        <f aca="false">INDEX(Products!$C$2:$C$51,MATCH(C10840,Products!$A$2:$A$51,0))</f>
        <v>Beauty &amp; Personal Care</v>
      </c>
      <c r="J10840" s="1" t="str">
        <f aca="false">INDEX(Orders!$E$2:$E$8001,MATCH(B10840,Orders!$A$2:$A$8001,0))</f>
        <v>Delivered</v>
      </c>
      <c r="K10840" s="1" t="str">
        <f aca="false">LEFT(INDEX(Orders!$C$2:$C$8001,MATCH(B10840,Orders!$A$2:$A$8001,0)),7)</f>
        <v>2024-08</v>
      </c>
    </row>
    <row r="10841" customFormat="false" ht="15" hidden="false" customHeight="true" outlineLevel="0" collapsed="false">
      <c r="A10841" s="1" t="s">
        <v>21311</v>
      </c>
      <c r="B10841" s="1" t="s">
        <v>7729</v>
      </c>
      <c r="C10841" s="1" t="s">
        <v>1940</v>
      </c>
      <c r="D10841" s="1" t="n">
        <v>1</v>
      </c>
      <c r="E10841" s="16" t="n">
        <v>2374.52</v>
      </c>
      <c r="F10841" s="17" t="n">
        <v>0.1</v>
      </c>
      <c r="G10841" s="16" t="n">
        <v>2137.07</v>
      </c>
      <c r="I10841" s="1" t="str">
        <f aca="false">INDEX(Products!$C$2:$C$51,MATCH(C10841,Products!$A$2:$A$51,0))</f>
        <v>Fashion</v>
      </c>
      <c r="J10841" s="1" t="str">
        <f aca="false">INDEX(Orders!$E$2:$E$8001,MATCH(B10841,Orders!$A$2:$A$8001,0))</f>
        <v>Delivered</v>
      </c>
      <c r="K10841" s="1" t="str">
        <f aca="false">LEFT(INDEX(Orders!$C$2:$C$8001,MATCH(B10841,Orders!$A$2:$A$8001,0)),7)</f>
        <v>2024-08</v>
      </c>
    </row>
    <row r="10842" customFormat="false" ht="15" hidden="false" customHeight="true" outlineLevel="0" collapsed="false">
      <c r="A10842" s="1" t="s">
        <v>21312</v>
      </c>
      <c r="B10842" s="1" t="s">
        <v>7729</v>
      </c>
      <c r="C10842" s="1" t="s">
        <v>1928</v>
      </c>
      <c r="D10842" s="1" t="n">
        <v>3</v>
      </c>
      <c r="E10842" s="16" t="n">
        <v>657.82</v>
      </c>
      <c r="F10842" s="17" t="n">
        <v>0</v>
      </c>
      <c r="G10842" s="16" t="n">
        <v>1973.46</v>
      </c>
      <c r="I10842" s="1" t="str">
        <f aca="false">INDEX(Products!$C$2:$C$51,MATCH(C10842,Products!$A$2:$A$51,0))</f>
        <v>Electronics</v>
      </c>
      <c r="J10842" s="1" t="str">
        <f aca="false">INDEX(Orders!$E$2:$E$8001,MATCH(B10842,Orders!$A$2:$A$8001,0))</f>
        <v>Delivered</v>
      </c>
      <c r="K10842" s="1" t="str">
        <f aca="false">LEFT(INDEX(Orders!$C$2:$C$8001,MATCH(B10842,Orders!$A$2:$A$8001,0)),7)</f>
        <v>2024-08</v>
      </c>
    </row>
    <row r="10843" customFormat="false" ht="15" hidden="false" customHeight="true" outlineLevel="0" collapsed="false">
      <c r="A10843" s="1" t="s">
        <v>21313</v>
      </c>
      <c r="B10843" s="1" t="s">
        <v>7730</v>
      </c>
      <c r="C10843" s="1" t="s">
        <v>2006</v>
      </c>
      <c r="D10843" s="1" t="n">
        <v>1</v>
      </c>
      <c r="E10843" s="16" t="n">
        <v>482.17</v>
      </c>
      <c r="F10843" s="17" t="n">
        <v>0.2</v>
      </c>
      <c r="G10843" s="16" t="n">
        <v>385.74</v>
      </c>
      <c r="I10843" s="1" t="str">
        <f aca="false">INDEX(Products!$C$2:$C$51,MATCH(C10843,Products!$A$2:$A$51,0))</f>
        <v>Books &amp; Stationery</v>
      </c>
      <c r="J10843" s="1" t="str">
        <f aca="false">INDEX(Orders!$E$2:$E$8001,MATCH(B10843,Orders!$A$2:$A$8001,0))</f>
        <v>Cancelled</v>
      </c>
      <c r="K10843" s="1" t="str">
        <f aca="false">LEFT(INDEX(Orders!$C$2:$C$8001,MATCH(B10843,Orders!$A$2:$A$8001,0)),7)</f>
        <v>2025-08</v>
      </c>
    </row>
    <row r="10844" customFormat="false" ht="15" hidden="false" customHeight="true" outlineLevel="0" collapsed="false">
      <c r="A10844" s="1" t="s">
        <v>21314</v>
      </c>
      <c r="B10844" s="1" t="s">
        <v>7731</v>
      </c>
      <c r="C10844" s="1" t="s">
        <v>1930</v>
      </c>
      <c r="D10844" s="1" t="n">
        <v>1</v>
      </c>
      <c r="E10844" s="16" t="n">
        <v>2398.35</v>
      </c>
      <c r="F10844" s="17" t="n">
        <v>0.2</v>
      </c>
      <c r="G10844" s="16" t="n">
        <v>1918.68</v>
      </c>
      <c r="I10844" s="1" t="str">
        <f aca="false">INDEX(Products!$C$2:$C$51,MATCH(C10844,Products!$A$2:$A$51,0))</f>
        <v>Electronics</v>
      </c>
      <c r="J10844" s="1" t="str">
        <f aca="false">INDEX(Orders!$E$2:$E$8001,MATCH(B10844,Orders!$A$2:$A$8001,0))</f>
        <v>Delivered</v>
      </c>
      <c r="K10844" s="1" t="str">
        <f aca="false">LEFT(INDEX(Orders!$C$2:$C$8001,MATCH(B10844,Orders!$A$2:$A$8001,0)),7)</f>
        <v>2025-05</v>
      </c>
    </row>
    <row r="10845" customFormat="false" ht="15" hidden="false" customHeight="true" outlineLevel="0" collapsed="false">
      <c r="A10845" s="1" t="s">
        <v>21315</v>
      </c>
      <c r="B10845" s="1" t="s">
        <v>7731</v>
      </c>
      <c r="C10845" s="1" t="s">
        <v>1971</v>
      </c>
      <c r="D10845" s="1" t="n">
        <v>1</v>
      </c>
      <c r="E10845" s="16" t="n">
        <v>2073.63</v>
      </c>
      <c r="F10845" s="17" t="n">
        <v>0</v>
      </c>
      <c r="G10845" s="16" t="n">
        <v>2073.63</v>
      </c>
      <c r="I10845" s="1" t="str">
        <f aca="false">INDEX(Products!$C$2:$C$51,MATCH(C10845,Products!$A$2:$A$51,0))</f>
        <v>Home &amp; Kitchen</v>
      </c>
      <c r="J10845" s="1" t="str">
        <f aca="false">INDEX(Orders!$E$2:$E$8001,MATCH(B10845,Orders!$A$2:$A$8001,0))</f>
        <v>Delivered</v>
      </c>
      <c r="K10845" s="1" t="str">
        <f aca="false">LEFT(INDEX(Orders!$C$2:$C$8001,MATCH(B10845,Orders!$A$2:$A$8001,0)),7)</f>
        <v>2025-05</v>
      </c>
    </row>
    <row r="10846" customFormat="false" ht="15" hidden="false" customHeight="true" outlineLevel="0" collapsed="false">
      <c r="A10846" s="1" t="s">
        <v>21316</v>
      </c>
      <c r="B10846" s="1" t="s">
        <v>7732</v>
      </c>
      <c r="C10846" s="1" t="s">
        <v>1975</v>
      </c>
      <c r="D10846" s="1" t="n">
        <v>1</v>
      </c>
      <c r="E10846" s="16" t="n">
        <v>862.99</v>
      </c>
      <c r="F10846" s="17" t="n">
        <v>0</v>
      </c>
      <c r="G10846" s="16" t="n">
        <v>862.99</v>
      </c>
      <c r="I10846" s="1" t="str">
        <f aca="false">INDEX(Products!$C$2:$C$51,MATCH(C10846,Products!$A$2:$A$51,0))</f>
        <v>Beauty &amp; Personal Care</v>
      </c>
      <c r="J10846" s="1" t="str">
        <f aca="false">INDEX(Orders!$E$2:$E$8001,MATCH(B10846,Orders!$A$2:$A$8001,0))</f>
        <v>Delivered</v>
      </c>
      <c r="K10846" s="1" t="str">
        <f aca="false">LEFT(INDEX(Orders!$C$2:$C$8001,MATCH(B10846,Orders!$A$2:$A$8001,0)),7)</f>
        <v>2025-05</v>
      </c>
    </row>
    <row r="10847" customFormat="false" ht="15" hidden="false" customHeight="true" outlineLevel="0" collapsed="false">
      <c r="A10847" s="1" t="s">
        <v>21317</v>
      </c>
      <c r="B10847" s="1" t="s">
        <v>7732</v>
      </c>
      <c r="C10847" s="1" t="s">
        <v>1930</v>
      </c>
      <c r="D10847" s="1" t="n">
        <v>3</v>
      </c>
      <c r="E10847" s="16" t="n">
        <v>2398.35</v>
      </c>
      <c r="F10847" s="17" t="n">
        <v>0</v>
      </c>
      <c r="G10847" s="16" t="n">
        <v>7195.05</v>
      </c>
      <c r="I10847" s="1" t="str">
        <f aca="false">INDEX(Products!$C$2:$C$51,MATCH(C10847,Products!$A$2:$A$51,0))</f>
        <v>Electronics</v>
      </c>
      <c r="J10847" s="1" t="str">
        <f aca="false">INDEX(Orders!$E$2:$E$8001,MATCH(B10847,Orders!$A$2:$A$8001,0))</f>
        <v>Delivered</v>
      </c>
      <c r="K10847" s="1" t="str">
        <f aca="false">LEFT(INDEX(Orders!$C$2:$C$8001,MATCH(B10847,Orders!$A$2:$A$8001,0)),7)</f>
        <v>2025-05</v>
      </c>
    </row>
    <row r="10848" customFormat="false" ht="15" hidden="false" customHeight="true" outlineLevel="0" collapsed="false">
      <c r="A10848" s="1" t="s">
        <v>21318</v>
      </c>
      <c r="B10848" s="1" t="s">
        <v>7732</v>
      </c>
      <c r="C10848" s="1" t="s">
        <v>1928</v>
      </c>
      <c r="D10848" s="1" t="n">
        <v>1</v>
      </c>
      <c r="E10848" s="16" t="n">
        <v>657.82</v>
      </c>
      <c r="F10848" s="17" t="n">
        <v>0.2</v>
      </c>
      <c r="G10848" s="16" t="n">
        <v>526.26</v>
      </c>
      <c r="I10848" s="1" t="str">
        <f aca="false">INDEX(Products!$C$2:$C$51,MATCH(C10848,Products!$A$2:$A$51,0))</f>
        <v>Electronics</v>
      </c>
      <c r="J10848" s="1" t="str">
        <f aca="false">INDEX(Orders!$E$2:$E$8001,MATCH(B10848,Orders!$A$2:$A$8001,0))</f>
        <v>Delivered</v>
      </c>
      <c r="K10848" s="1" t="str">
        <f aca="false">LEFT(INDEX(Orders!$C$2:$C$8001,MATCH(B10848,Orders!$A$2:$A$8001,0)),7)</f>
        <v>2025-05</v>
      </c>
    </row>
    <row r="10849" customFormat="false" ht="15" hidden="false" customHeight="true" outlineLevel="0" collapsed="false">
      <c r="A10849" s="1" t="s">
        <v>21319</v>
      </c>
      <c r="B10849" s="1" t="s">
        <v>7733</v>
      </c>
      <c r="C10849" s="1" t="s">
        <v>2007</v>
      </c>
      <c r="D10849" s="1" t="n">
        <v>1</v>
      </c>
      <c r="E10849" s="16" t="n">
        <v>750.27</v>
      </c>
      <c r="F10849" s="17" t="n">
        <v>0.05</v>
      </c>
      <c r="G10849" s="16" t="n">
        <v>712.76</v>
      </c>
      <c r="I10849" s="1" t="str">
        <f aca="false">INDEX(Products!$C$2:$C$51,MATCH(C10849,Products!$A$2:$A$51,0))</f>
        <v>Books &amp; Stationery</v>
      </c>
      <c r="J10849" s="1" t="str">
        <f aca="false">INDEX(Orders!$E$2:$E$8001,MATCH(B10849,Orders!$A$2:$A$8001,0))</f>
        <v>Cancelled</v>
      </c>
      <c r="K10849" s="1" t="str">
        <f aca="false">LEFT(INDEX(Orders!$C$2:$C$8001,MATCH(B10849,Orders!$A$2:$A$8001,0)),7)</f>
        <v>2025-10</v>
      </c>
    </row>
    <row r="10850" customFormat="false" ht="15" hidden="false" customHeight="true" outlineLevel="0" collapsed="false">
      <c r="A10850" s="1" t="s">
        <v>21320</v>
      </c>
      <c r="B10850" s="1" t="s">
        <v>7733</v>
      </c>
      <c r="C10850" s="1" t="s">
        <v>1940</v>
      </c>
      <c r="D10850" s="1" t="n">
        <v>2</v>
      </c>
      <c r="E10850" s="16" t="n">
        <v>2374.52</v>
      </c>
      <c r="F10850" s="17" t="n">
        <v>0.05</v>
      </c>
      <c r="G10850" s="16" t="n">
        <v>4511.59</v>
      </c>
      <c r="I10850" s="1" t="str">
        <f aca="false">INDEX(Products!$C$2:$C$51,MATCH(C10850,Products!$A$2:$A$51,0))</f>
        <v>Fashion</v>
      </c>
      <c r="J10850" s="1" t="str">
        <f aca="false">INDEX(Orders!$E$2:$E$8001,MATCH(B10850,Orders!$A$2:$A$8001,0))</f>
        <v>Cancelled</v>
      </c>
      <c r="K10850" s="1" t="str">
        <f aca="false">LEFT(INDEX(Orders!$C$2:$C$8001,MATCH(B10850,Orders!$A$2:$A$8001,0)),7)</f>
        <v>2025-10</v>
      </c>
    </row>
    <row r="10851" customFormat="false" ht="15" hidden="false" customHeight="true" outlineLevel="0" collapsed="false">
      <c r="A10851" s="1" t="s">
        <v>21321</v>
      </c>
      <c r="B10851" s="1" t="s">
        <v>7734</v>
      </c>
      <c r="C10851" s="1" t="s">
        <v>2000</v>
      </c>
      <c r="D10851" s="1" t="n">
        <v>1</v>
      </c>
      <c r="E10851" s="16" t="n">
        <v>425.08</v>
      </c>
      <c r="F10851" s="17" t="n">
        <v>0</v>
      </c>
      <c r="G10851" s="16" t="n">
        <v>425.08</v>
      </c>
      <c r="I10851" s="1" t="str">
        <f aca="false">INDEX(Products!$C$2:$C$51,MATCH(C10851,Products!$A$2:$A$51,0))</f>
        <v>Books &amp; Stationery</v>
      </c>
      <c r="J10851" s="1" t="str">
        <f aca="false">INDEX(Orders!$E$2:$E$8001,MATCH(B10851,Orders!$A$2:$A$8001,0))</f>
        <v>Cancelled</v>
      </c>
      <c r="K10851" s="1" t="str">
        <f aca="false">LEFT(INDEX(Orders!$C$2:$C$8001,MATCH(B10851,Orders!$A$2:$A$8001,0)),7)</f>
        <v>2025-10</v>
      </c>
    </row>
    <row r="10852" customFormat="false" ht="15" hidden="false" customHeight="true" outlineLevel="0" collapsed="false">
      <c r="A10852" s="1" t="s">
        <v>21322</v>
      </c>
      <c r="B10852" s="1" t="s">
        <v>7735</v>
      </c>
      <c r="C10852" s="1" t="s">
        <v>1990</v>
      </c>
      <c r="D10852" s="1" t="n">
        <v>1</v>
      </c>
      <c r="E10852" s="16" t="n">
        <v>5311.32</v>
      </c>
      <c r="F10852" s="17" t="n">
        <v>0</v>
      </c>
      <c r="G10852" s="16" t="n">
        <v>5311.32</v>
      </c>
      <c r="I10852" s="1" t="str">
        <f aca="false">INDEX(Products!$C$2:$C$51,MATCH(C10852,Products!$A$2:$A$51,0))</f>
        <v>Sports &amp; Fitness</v>
      </c>
      <c r="J10852" s="1" t="str">
        <f aca="false">INDEX(Orders!$E$2:$E$8001,MATCH(B10852,Orders!$A$2:$A$8001,0))</f>
        <v>Returned</v>
      </c>
      <c r="K10852" s="1" t="str">
        <f aca="false">LEFT(INDEX(Orders!$C$2:$C$8001,MATCH(B10852,Orders!$A$2:$A$8001,0)),7)</f>
        <v>2025-11</v>
      </c>
    </row>
    <row r="10853" customFormat="false" ht="15" hidden="false" customHeight="true" outlineLevel="0" collapsed="false">
      <c r="A10853" s="1" t="s">
        <v>21323</v>
      </c>
      <c r="B10853" s="1" t="s">
        <v>7735</v>
      </c>
      <c r="C10853" s="1" t="s">
        <v>1980</v>
      </c>
      <c r="D10853" s="1" t="n">
        <v>2</v>
      </c>
      <c r="E10853" s="16" t="n">
        <v>2299.69</v>
      </c>
      <c r="F10853" s="17" t="n">
        <v>0</v>
      </c>
      <c r="G10853" s="16" t="n">
        <v>4599.38</v>
      </c>
      <c r="I10853" s="1" t="str">
        <f aca="false">INDEX(Products!$C$2:$C$51,MATCH(C10853,Products!$A$2:$A$51,0))</f>
        <v>Beauty &amp; Personal Care</v>
      </c>
      <c r="J10853" s="1" t="str">
        <f aca="false">INDEX(Orders!$E$2:$E$8001,MATCH(B10853,Orders!$A$2:$A$8001,0))</f>
        <v>Returned</v>
      </c>
      <c r="K10853" s="1" t="str">
        <f aca="false">LEFT(INDEX(Orders!$C$2:$C$8001,MATCH(B10853,Orders!$A$2:$A$8001,0)),7)</f>
        <v>2025-11</v>
      </c>
    </row>
    <row r="10854" customFormat="false" ht="15" hidden="false" customHeight="true" outlineLevel="0" collapsed="false">
      <c r="A10854" s="1" t="s">
        <v>21324</v>
      </c>
      <c r="B10854" s="1" t="s">
        <v>7736</v>
      </c>
      <c r="C10854" s="1" t="s">
        <v>1928</v>
      </c>
      <c r="D10854" s="1" t="n">
        <v>1</v>
      </c>
      <c r="E10854" s="16" t="n">
        <v>657.82</v>
      </c>
      <c r="F10854" s="17" t="n">
        <v>0</v>
      </c>
      <c r="G10854" s="16" t="n">
        <v>657.82</v>
      </c>
      <c r="I10854" s="1" t="str">
        <f aca="false">INDEX(Products!$C$2:$C$51,MATCH(C10854,Products!$A$2:$A$51,0))</f>
        <v>Electronics</v>
      </c>
      <c r="J10854" s="1" t="str">
        <f aca="false">INDEX(Orders!$E$2:$E$8001,MATCH(B10854,Orders!$A$2:$A$8001,0))</f>
        <v>Delivered</v>
      </c>
      <c r="K10854" s="1" t="str">
        <f aca="false">LEFT(INDEX(Orders!$C$2:$C$8001,MATCH(B10854,Orders!$A$2:$A$8001,0)),7)</f>
        <v>2025-05</v>
      </c>
    </row>
    <row r="10855" customFormat="false" ht="15" hidden="false" customHeight="true" outlineLevel="0" collapsed="false">
      <c r="A10855" s="1" t="s">
        <v>21325</v>
      </c>
      <c r="B10855" s="1" t="s">
        <v>7737</v>
      </c>
      <c r="C10855" s="1" t="s">
        <v>2000</v>
      </c>
      <c r="D10855" s="1" t="n">
        <v>1</v>
      </c>
      <c r="E10855" s="16" t="n">
        <v>425.08</v>
      </c>
      <c r="F10855" s="17" t="n">
        <v>0</v>
      </c>
      <c r="G10855" s="16" t="n">
        <v>425.08</v>
      </c>
      <c r="I10855" s="1" t="str">
        <f aca="false">INDEX(Products!$C$2:$C$51,MATCH(C10855,Products!$A$2:$A$51,0))</f>
        <v>Books &amp; Stationery</v>
      </c>
      <c r="J10855" s="1" t="str">
        <f aca="false">INDEX(Orders!$E$2:$E$8001,MATCH(B10855,Orders!$A$2:$A$8001,0))</f>
        <v>Delivered</v>
      </c>
      <c r="K10855" s="1" t="str">
        <f aca="false">LEFT(INDEX(Orders!$C$2:$C$8001,MATCH(B10855,Orders!$A$2:$A$8001,0)),7)</f>
        <v>2024-11</v>
      </c>
    </row>
    <row r="10856" customFormat="false" ht="15" hidden="false" customHeight="true" outlineLevel="0" collapsed="false">
      <c r="A10856" s="1" t="s">
        <v>21326</v>
      </c>
      <c r="B10856" s="1" t="s">
        <v>7737</v>
      </c>
      <c r="C10856" s="1" t="s">
        <v>1937</v>
      </c>
      <c r="D10856" s="1" t="n">
        <v>2</v>
      </c>
      <c r="E10856" s="16" t="n">
        <v>1364.75</v>
      </c>
      <c r="F10856" s="17" t="n">
        <v>0</v>
      </c>
      <c r="G10856" s="16" t="n">
        <v>2729.5</v>
      </c>
      <c r="I10856" s="1" t="str">
        <f aca="false">INDEX(Products!$C$2:$C$51,MATCH(C10856,Products!$A$2:$A$51,0))</f>
        <v>Fashion</v>
      </c>
      <c r="J10856" s="1" t="str">
        <f aca="false">INDEX(Orders!$E$2:$E$8001,MATCH(B10856,Orders!$A$2:$A$8001,0))</f>
        <v>Delivered</v>
      </c>
      <c r="K10856" s="1" t="str">
        <f aca="false">LEFT(INDEX(Orders!$C$2:$C$8001,MATCH(B10856,Orders!$A$2:$A$8001,0)),7)</f>
        <v>2024-11</v>
      </c>
    </row>
    <row r="10857" customFormat="false" ht="15" hidden="false" customHeight="true" outlineLevel="0" collapsed="false">
      <c r="A10857" s="1" t="s">
        <v>21327</v>
      </c>
      <c r="B10857" s="1" t="s">
        <v>7738</v>
      </c>
      <c r="C10857" s="1" t="s">
        <v>1997</v>
      </c>
      <c r="D10857" s="1" t="n">
        <v>1</v>
      </c>
      <c r="E10857" s="16" t="n">
        <v>311.15</v>
      </c>
      <c r="F10857" s="17" t="n">
        <v>0.1</v>
      </c>
      <c r="G10857" s="16" t="n">
        <v>280.03</v>
      </c>
      <c r="I10857" s="1" t="str">
        <f aca="false">INDEX(Products!$C$2:$C$51,MATCH(C10857,Products!$A$2:$A$51,0))</f>
        <v>Sports &amp; Fitness</v>
      </c>
      <c r="J10857" s="1" t="str">
        <f aca="false">INDEX(Orders!$E$2:$E$8001,MATCH(B10857,Orders!$A$2:$A$8001,0))</f>
        <v>Delivered</v>
      </c>
      <c r="K10857" s="1" t="str">
        <f aca="false">LEFT(INDEX(Orders!$C$2:$C$8001,MATCH(B10857,Orders!$A$2:$A$8001,0)),7)</f>
        <v>2025-12</v>
      </c>
    </row>
    <row r="10858" customFormat="false" ht="15" hidden="false" customHeight="true" outlineLevel="0" collapsed="false">
      <c r="A10858" s="1" t="s">
        <v>21328</v>
      </c>
      <c r="B10858" s="1" t="s">
        <v>7738</v>
      </c>
      <c r="C10858" s="1" t="s">
        <v>2007</v>
      </c>
      <c r="D10858" s="1" t="n">
        <v>3</v>
      </c>
      <c r="E10858" s="16" t="n">
        <v>750.27</v>
      </c>
      <c r="F10858" s="17" t="n">
        <v>0.1</v>
      </c>
      <c r="G10858" s="16" t="n">
        <v>2025.73</v>
      </c>
      <c r="I10858" s="1" t="str">
        <f aca="false">INDEX(Products!$C$2:$C$51,MATCH(C10858,Products!$A$2:$A$51,0))</f>
        <v>Books &amp; Stationery</v>
      </c>
      <c r="J10858" s="1" t="str">
        <f aca="false">INDEX(Orders!$E$2:$E$8001,MATCH(B10858,Orders!$A$2:$A$8001,0))</f>
        <v>Delivered</v>
      </c>
      <c r="K10858" s="1" t="str">
        <f aca="false">LEFT(INDEX(Orders!$C$2:$C$8001,MATCH(B10858,Orders!$A$2:$A$8001,0)),7)</f>
        <v>2025-12</v>
      </c>
    </row>
    <row r="10859" customFormat="false" ht="15" hidden="false" customHeight="true" outlineLevel="0" collapsed="false">
      <c r="A10859" s="1" t="s">
        <v>21329</v>
      </c>
      <c r="B10859" s="1" t="s">
        <v>7738</v>
      </c>
      <c r="C10859" s="1" t="s">
        <v>2006</v>
      </c>
      <c r="D10859" s="1" t="n">
        <v>1</v>
      </c>
      <c r="E10859" s="16" t="n">
        <v>482.17</v>
      </c>
      <c r="F10859" s="17" t="n">
        <v>0.15</v>
      </c>
      <c r="G10859" s="16" t="n">
        <v>409.84</v>
      </c>
      <c r="I10859" s="1" t="str">
        <f aca="false">INDEX(Products!$C$2:$C$51,MATCH(C10859,Products!$A$2:$A$51,0))</f>
        <v>Books &amp; Stationery</v>
      </c>
      <c r="J10859" s="1" t="str">
        <f aca="false">INDEX(Orders!$E$2:$E$8001,MATCH(B10859,Orders!$A$2:$A$8001,0))</f>
        <v>Delivered</v>
      </c>
      <c r="K10859" s="1" t="str">
        <f aca="false">LEFT(INDEX(Orders!$C$2:$C$8001,MATCH(B10859,Orders!$A$2:$A$8001,0)),7)</f>
        <v>2025-12</v>
      </c>
    </row>
    <row r="10860" customFormat="false" ht="15" hidden="false" customHeight="true" outlineLevel="0" collapsed="false">
      <c r="A10860" s="1" t="s">
        <v>21330</v>
      </c>
      <c r="B10860" s="1" t="s">
        <v>7739</v>
      </c>
      <c r="C10860" s="1" t="s">
        <v>1976</v>
      </c>
      <c r="D10860" s="1" t="n">
        <v>1</v>
      </c>
      <c r="E10860" s="16" t="n">
        <v>1603.35</v>
      </c>
      <c r="F10860" s="17" t="n">
        <v>0.15</v>
      </c>
      <c r="G10860" s="16" t="n">
        <v>1362.85</v>
      </c>
      <c r="I10860" s="1" t="str">
        <f aca="false">INDEX(Products!$C$2:$C$51,MATCH(C10860,Products!$A$2:$A$51,0))</f>
        <v>Beauty &amp; Personal Care</v>
      </c>
      <c r="J10860" s="1" t="str">
        <f aca="false">INDEX(Orders!$E$2:$E$8001,MATCH(B10860,Orders!$A$2:$A$8001,0))</f>
        <v>Delivered</v>
      </c>
      <c r="K10860" s="1" t="str">
        <f aca="false">LEFT(INDEX(Orders!$C$2:$C$8001,MATCH(B10860,Orders!$A$2:$A$8001,0)),7)</f>
        <v>2024-04</v>
      </c>
    </row>
    <row r="10861" customFormat="false" ht="15" hidden="false" customHeight="true" outlineLevel="0" collapsed="false">
      <c r="A10861" s="1" t="s">
        <v>21331</v>
      </c>
      <c r="B10861" s="1" t="s">
        <v>7739</v>
      </c>
      <c r="C10861" s="1" t="s">
        <v>2007</v>
      </c>
      <c r="D10861" s="1" t="n">
        <v>1</v>
      </c>
      <c r="E10861" s="16" t="n">
        <v>750.27</v>
      </c>
      <c r="F10861" s="17" t="n">
        <v>0.1</v>
      </c>
      <c r="G10861" s="16" t="n">
        <v>675.24</v>
      </c>
      <c r="I10861" s="1" t="str">
        <f aca="false">INDEX(Products!$C$2:$C$51,MATCH(C10861,Products!$A$2:$A$51,0))</f>
        <v>Books &amp; Stationery</v>
      </c>
      <c r="J10861" s="1" t="str">
        <f aca="false">INDEX(Orders!$E$2:$E$8001,MATCH(B10861,Orders!$A$2:$A$8001,0))</f>
        <v>Delivered</v>
      </c>
      <c r="K10861" s="1" t="str">
        <f aca="false">LEFT(INDEX(Orders!$C$2:$C$8001,MATCH(B10861,Orders!$A$2:$A$8001,0)),7)</f>
        <v>2024-04</v>
      </c>
    </row>
    <row r="10862" customFormat="false" ht="15" hidden="false" customHeight="true" outlineLevel="0" collapsed="false">
      <c r="A10862" s="1" t="s">
        <v>21332</v>
      </c>
      <c r="B10862" s="1" t="s">
        <v>7739</v>
      </c>
      <c r="C10862" s="1" t="s">
        <v>1930</v>
      </c>
      <c r="D10862" s="1" t="n">
        <v>1</v>
      </c>
      <c r="E10862" s="16" t="n">
        <v>2398.35</v>
      </c>
      <c r="F10862" s="17" t="n">
        <v>0</v>
      </c>
      <c r="G10862" s="16" t="n">
        <v>2398.35</v>
      </c>
      <c r="I10862" s="1" t="str">
        <f aca="false">INDEX(Products!$C$2:$C$51,MATCH(C10862,Products!$A$2:$A$51,0))</f>
        <v>Electronics</v>
      </c>
      <c r="J10862" s="1" t="str">
        <f aca="false">INDEX(Orders!$E$2:$E$8001,MATCH(B10862,Orders!$A$2:$A$8001,0))</f>
        <v>Delivered</v>
      </c>
      <c r="K10862" s="1" t="str">
        <f aca="false">LEFT(INDEX(Orders!$C$2:$C$8001,MATCH(B10862,Orders!$A$2:$A$8001,0)),7)</f>
        <v>2024-04</v>
      </c>
    </row>
    <row r="10863" customFormat="false" ht="15" hidden="false" customHeight="true" outlineLevel="0" collapsed="false">
      <c r="A10863" s="1" t="s">
        <v>21333</v>
      </c>
      <c r="B10863" s="1" t="s">
        <v>7740</v>
      </c>
      <c r="C10863" s="1" t="s">
        <v>1930</v>
      </c>
      <c r="D10863" s="1" t="n">
        <v>1</v>
      </c>
      <c r="E10863" s="16" t="n">
        <v>2398.35</v>
      </c>
      <c r="F10863" s="17" t="n">
        <v>0.05</v>
      </c>
      <c r="G10863" s="16" t="n">
        <v>2278.43</v>
      </c>
      <c r="I10863" s="1" t="str">
        <f aca="false">INDEX(Products!$C$2:$C$51,MATCH(C10863,Products!$A$2:$A$51,0))</f>
        <v>Electronics</v>
      </c>
      <c r="J10863" s="1" t="str">
        <f aca="false">INDEX(Orders!$E$2:$E$8001,MATCH(B10863,Orders!$A$2:$A$8001,0))</f>
        <v>Returned</v>
      </c>
      <c r="K10863" s="1" t="str">
        <f aca="false">LEFT(INDEX(Orders!$C$2:$C$8001,MATCH(B10863,Orders!$A$2:$A$8001,0)),7)</f>
        <v>2025-05</v>
      </c>
    </row>
    <row r="10864" customFormat="false" ht="15" hidden="false" customHeight="true" outlineLevel="0" collapsed="false">
      <c r="A10864" s="1" t="s">
        <v>21334</v>
      </c>
      <c r="B10864" s="1" t="s">
        <v>7741</v>
      </c>
      <c r="C10864" s="1" t="s">
        <v>1971</v>
      </c>
      <c r="D10864" s="1" t="n">
        <v>2</v>
      </c>
      <c r="E10864" s="16" t="n">
        <v>2073.63</v>
      </c>
      <c r="F10864" s="17" t="n">
        <v>0</v>
      </c>
      <c r="G10864" s="16" t="n">
        <v>4147.26</v>
      </c>
      <c r="I10864" s="1" t="str">
        <f aca="false">INDEX(Products!$C$2:$C$51,MATCH(C10864,Products!$A$2:$A$51,0))</f>
        <v>Home &amp; Kitchen</v>
      </c>
      <c r="J10864" s="1" t="str">
        <f aca="false">INDEX(Orders!$E$2:$E$8001,MATCH(B10864,Orders!$A$2:$A$8001,0))</f>
        <v>Delivered</v>
      </c>
      <c r="K10864" s="1" t="str">
        <f aca="false">LEFT(INDEX(Orders!$C$2:$C$8001,MATCH(B10864,Orders!$A$2:$A$8001,0)),7)</f>
        <v>2025-10</v>
      </c>
    </row>
    <row r="10865" customFormat="false" ht="15" hidden="false" customHeight="true" outlineLevel="0" collapsed="false">
      <c r="A10865" s="1" t="s">
        <v>21335</v>
      </c>
      <c r="B10865" s="1" t="s">
        <v>7742</v>
      </c>
      <c r="C10865" s="1" t="s">
        <v>2007</v>
      </c>
      <c r="D10865" s="1" t="n">
        <v>1</v>
      </c>
      <c r="E10865" s="16" t="n">
        <v>750.27</v>
      </c>
      <c r="F10865" s="17" t="n">
        <v>0.15</v>
      </c>
      <c r="G10865" s="16" t="n">
        <v>637.73</v>
      </c>
      <c r="I10865" s="1" t="str">
        <f aca="false">INDEX(Products!$C$2:$C$51,MATCH(C10865,Products!$A$2:$A$51,0))</f>
        <v>Books &amp; Stationery</v>
      </c>
      <c r="J10865" s="1" t="str">
        <f aca="false">INDEX(Orders!$E$2:$E$8001,MATCH(B10865,Orders!$A$2:$A$8001,0))</f>
        <v>Delivered</v>
      </c>
      <c r="K10865" s="1" t="str">
        <f aca="false">LEFT(INDEX(Orders!$C$2:$C$8001,MATCH(B10865,Orders!$A$2:$A$8001,0)),7)</f>
        <v>2024-10</v>
      </c>
    </row>
    <row r="10866" customFormat="false" ht="15" hidden="false" customHeight="true" outlineLevel="0" collapsed="false">
      <c r="A10866" s="1" t="s">
        <v>21336</v>
      </c>
      <c r="B10866" s="1" t="s">
        <v>7742</v>
      </c>
      <c r="C10866" s="1" t="s">
        <v>1990</v>
      </c>
      <c r="D10866" s="1" t="n">
        <v>1</v>
      </c>
      <c r="E10866" s="16" t="n">
        <v>5311.32</v>
      </c>
      <c r="F10866" s="17" t="n">
        <v>0</v>
      </c>
      <c r="G10866" s="16" t="n">
        <v>5311.32</v>
      </c>
      <c r="I10866" s="1" t="str">
        <f aca="false">INDEX(Products!$C$2:$C$51,MATCH(C10866,Products!$A$2:$A$51,0))</f>
        <v>Sports &amp; Fitness</v>
      </c>
      <c r="J10866" s="1" t="str">
        <f aca="false">INDEX(Orders!$E$2:$E$8001,MATCH(B10866,Orders!$A$2:$A$8001,0))</f>
        <v>Delivered</v>
      </c>
      <c r="K10866" s="1" t="str">
        <f aca="false">LEFT(INDEX(Orders!$C$2:$C$8001,MATCH(B10866,Orders!$A$2:$A$8001,0)),7)</f>
        <v>2024-10</v>
      </c>
    </row>
    <row r="10867" customFormat="false" ht="15" hidden="false" customHeight="true" outlineLevel="0" collapsed="false">
      <c r="A10867" s="1" t="s">
        <v>21337</v>
      </c>
      <c r="B10867" s="1" t="s">
        <v>7743</v>
      </c>
      <c r="C10867" s="1" t="s">
        <v>1959</v>
      </c>
      <c r="D10867" s="1" t="n">
        <v>3</v>
      </c>
      <c r="E10867" s="16" t="n">
        <v>2142.79</v>
      </c>
      <c r="F10867" s="17" t="n">
        <v>0.05</v>
      </c>
      <c r="G10867" s="16" t="n">
        <v>6106.95</v>
      </c>
      <c r="I10867" s="1" t="str">
        <f aca="false">INDEX(Products!$C$2:$C$51,MATCH(C10867,Products!$A$2:$A$51,0))</f>
        <v>Home &amp; Kitchen</v>
      </c>
      <c r="J10867" s="1" t="str">
        <f aca="false">INDEX(Orders!$E$2:$E$8001,MATCH(B10867,Orders!$A$2:$A$8001,0))</f>
        <v>Delivered</v>
      </c>
      <c r="K10867" s="1" t="str">
        <f aca="false">LEFT(INDEX(Orders!$C$2:$C$8001,MATCH(B10867,Orders!$A$2:$A$8001,0)),7)</f>
        <v>2025-12</v>
      </c>
    </row>
    <row r="10868" customFormat="false" ht="15" hidden="false" customHeight="true" outlineLevel="0" collapsed="false">
      <c r="A10868" s="1" t="s">
        <v>21338</v>
      </c>
      <c r="B10868" s="1" t="s">
        <v>7744</v>
      </c>
      <c r="C10868" s="1" t="s">
        <v>1979</v>
      </c>
      <c r="D10868" s="1" t="n">
        <v>1</v>
      </c>
      <c r="E10868" s="16" t="n">
        <v>623</v>
      </c>
      <c r="F10868" s="17" t="n">
        <v>0.1</v>
      </c>
      <c r="G10868" s="16" t="n">
        <v>560.7</v>
      </c>
      <c r="I10868" s="1" t="str">
        <f aca="false">INDEX(Products!$C$2:$C$51,MATCH(C10868,Products!$A$2:$A$51,0))</f>
        <v>Beauty &amp; Personal Care</v>
      </c>
      <c r="J10868" s="1" t="str">
        <f aca="false">INDEX(Orders!$E$2:$E$8001,MATCH(B10868,Orders!$A$2:$A$8001,0))</f>
        <v>Delivered</v>
      </c>
      <c r="K10868" s="1" t="str">
        <f aca="false">LEFT(INDEX(Orders!$C$2:$C$8001,MATCH(B10868,Orders!$A$2:$A$8001,0)),7)</f>
        <v>2025-07</v>
      </c>
    </row>
    <row r="10869" customFormat="false" ht="15" hidden="false" customHeight="true" outlineLevel="0" collapsed="false">
      <c r="A10869" s="1" t="s">
        <v>21339</v>
      </c>
      <c r="B10869" s="1" t="s">
        <v>7745</v>
      </c>
      <c r="C10869" s="1" t="s">
        <v>1940</v>
      </c>
      <c r="D10869" s="1" t="n">
        <v>3</v>
      </c>
      <c r="E10869" s="16" t="n">
        <v>2374.52</v>
      </c>
      <c r="F10869" s="17" t="n">
        <v>0.1</v>
      </c>
      <c r="G10869" s="16" t="n">
        <v>6411.2</v>
      </c>
      <c r="I10869" s="1" t="str">
        <f aca="false">INDEX(Products!$C$2:$C$51,MATCH(C10869,Products!$A$2:$A$51,0))</f>
        <v>Fashion</v>
      </c>
      <c r="J10869" s="1" t="str">
        <f aca="false">INDEX(Orders!$E$2:$E$8001,MATCH(B10869,Orders!$A$2:$A$8001,0))</f>
        <v>Delivered</v>
      </c>
      <c r="K10869" s="1" t="str">
        <f aca="false">LEFT(INDEX(Orders!$C$2:$C$8001,MATCH(B10869,Orders!$A$2:$A$8001,0)),7)</f>
        <v>2025-09</v>
      </c>
    </row>
    <row r="10870" customFormat="false" ht="15" hidden="false" customHeight="true" outlineLevel="0" collapsed="false">
      <c r="A10870" s="1" t="s">
        <v>21340</v>
      </c>
      <c r="B10870" s="1" t="s">
        <v>7746</v>
      </c>
      <c r="C10870" s="1" t="s">
        <v>2007</v>
      </c>
      <c r="D10870" s="1" t="n">
        <v>2</v>
      </c>
      <c r="E10870" s="16" t="n">
        <v>750.27</v>
      </c>
      <c r="F10870" s="17" t="n">
        <v>0</v>
      </c>
      <c r="G10870" s="16" t="n">
        <v>1500.54</v>
      </c>
      <c r="I10870" s="1" t="str">
        <f aca="false">INDEX(Products!$C$2:$C$51,MATCH(C10870,Products!$A$2:$A$51,0))</f>
        <v>Books &amp; Stationery</v>
      </c>
      <c r="J10870" s="1" t="str">
        <f aca="false">INDEX(Orders!$E$2:$E$8001,MATCH(B10870,Orders!$A$2:$A$8001,0))</f>
        <v>Delivered</v>
      </c>
      <c r="K10870" s="1" t="str">
        <f aca="false">LEFT(INDEX(Orders!$C$2:$C$8001,MATCH(B10870,Orders!$A$2:$A$8001,0)),7)</f>
        <v>2024-06</v>
      </c>
    </row>
    <row r="10871" customFormat="false" ht="15" hidden="false" customHeight="true" outlineLevel="0" collapsed="false">
      <c r="A10871" s="1" t="s">
        <v>21341</v>
      </c>
      <c r="B10871" s="1" t="s">
        <v>7746</v>
      </c>
      <c r="C10871" s="1" t="s">
        <v>2006</v>
      </c>
      <c r="D10871" s="1" t="n">
        <v>1</v>
      </c>
      <c r="E10871" s="16" t="n">
        <v>482.17</v>
      </c>
      <c r="F10871" s="17" t="n">
        <v>0.05</v>
      </c>
      <c r="G10871" s="16" t="n">
        <v>458.06</v>
      </c>
      <c r="I10871" s="1" t="str">
        <f aca="false">INDEX(Products!$C$2:$C$51,MATCH(C10871,Products!$A$2:$A$51,0))</f>
        <v>Books &amp; Stationery</v>
      </c>
      <c r="J10871" s="1" t="str">
        <f aca="false">INDEX(Orders!$E$2:$E$8001,MATCH(B10871,Orders!$A$2:$A$8001,0))</f>
        <v>Delivered</v>
      </c>
      <c r="K10871" s="1" t="str">
        <f aca="false">LEFT(INDEX(Orders!$C$2:$C$8001,MATCH(B10871,Orders!$A$2:$A$8001,0)),7)</f>
        <v>2024-06</v>
      </c>
    </row>
    <row r="10872" customFormat="false" ht="15" hidden="false" customHeight="true" outlineLevel="0" collapsed="false">
      <c r="A10872" s="1" t="s">
        <v>21342</v>
      </c>
      <c r="B10872" s="1" t="s">
        <v>7747</v>
      </c>
      <c r="C10872" s="1" t="s">
        <v>2006</v>
      </c>
      <c r="D10872" s="1" t="n">
        <v>1</v>
      </c>
      <c r="E10872" s="16" t="n">
        <v>482.17</v>
      </c>
      <c r="F10872" s="17" t="n">
        <v>0</v>
      </c>
      <c r="G10872" s="16" t="n">
        <v>482.17</v>
      </c>
      <c r="I10872" s="1" t="str">
        <f aca="false">INDEX(Products!$C$2:$C$51,MATCH(C10872,Products!$A$2:$A$51,0))</f>
        <v>Books &amp; Stationery</v>
      </c>
      <c r="J10872" s="1" t="str">
        <f aca="false">INDEX(Orders!$E$2:$E$8001,MATCH(B10872,Orders!$A$2:$A$8001,0))</f>
        <v>Delivered</v>
      </c>
      <c r="K10872" s="1" t="str">
        <f aca="false">LEFT(INDEX(Orders!$C$2:$C$8001,MATCH(B10872,Orders!$A$2:$A$8001,0)),7)</f>
        <v>2024-12</v>
      </c>
    </row>
    <row r="10873" customFormat="false" ht="15" hidden="false" customHeight="true" outlineLevel="0" collapsed="false">
      <c r="A10873" s="1" t="s">
        <v>21343</v>
      </c>
      <c r="B10873" s="1" t="s">
        <v>7748</v>
      </c>
      <c r="C10873" s="1" t="s">
        <v>2007</v>
      </c>
      <c r="D10873" s="1" t="n">
        <v>2</v>
      </c>
      <c r="E10873" s="16" t="n">
        <v>750.27</v>
      </c>
      <c r="F10873" s="17" t="n">
        <v>0.1</v>
      </c>
      <c r="G10873" s="16" t="n">
        <v>1350.49</v>
      </c>
      <c r="I10873" s="1" t="str">
        <f aca="false">INDEX(Products!$C$2:$C$51,MATCH(C10873,Products!$A$2:$A$51,0))</f>
        <v>Books &amp; Stationery</v>
      </c>
      <c r="J10873" s="1" t="str">
        <f aca="false">INDEX(Orders!$E$2:$E$8001,MATCH(B10873,Orders!$A$2:$A$8001,0))</f>
        <v>Refunded</v>
      </c>
      <c r="K10873" s="1" t="str">
        <f aca="false">LEFT(INDEX(Orders!$C$2:$C$8001,MATCH(B10873,Orders!$A$2:$A$8001,0)),7)</f>
        <v>2024-06</v>
      </c>
    </row>
    <row r="10874" customFormat="false" ht="15" hidden="false" customHeight="true" outlineLevel="0" collapsed="false">
      <c r="A10874" s="1" t="s">
        <v>21344</v>
      </c>
      <c r="B10874" s="1" t="s">
        <v>7749</v>
      </c>
      <c r="C10874" s="1" t="s">
        <v>2006</v>
      </c>
      <c r="D10874" s="1" t="n">
        <v>1</v>
      </c>
      <c r="E10874" s="16" t="n">
        <v>482.17</v>
      </c>
      <c r="F10874" s="17" t="n">
        <v>0</v>
      </c>
      <c r="G10874" s="16" t="n">
        <v>482.17</v>
      </c>
      <c r="I10874" s="1" t="str">
        <f aca="false">INDEX(Products!$C$2:$C$51,MATCH(C10874,Products!$A$2:$A$51,0))</f>
        <v>Books &amp; Stationery</v>
      </c>
      <c r="J10874" s="1" t="str">
        <f aca="false">INDEX(Orders!$E$2:$E$8001,MATCH(B10874,Orders!$A$2:$A$8001,0))</f>
        <v>Delivered</v>
      </c>
      <c r="K10874" s="1" t="str">
        <f aca="false">LEFT(INDEX(Orders!$C$2:$C$8001,MATCH(B10874,Orders!$A$2:$A$8001,0)),7)</f>
        <v>2025-01</v>
      </c>
    </row>
    <row r="10875" customFormat="false" ht="15" hidden="false" customHeight="true" outlineLevel="0" collapsed="false">
      <c r="A10875" s="1" t="s">
        <v>21345</v>
      </c>
      <c r="B10875" s="1" t="s">
        <v>7749</v>
      </c>
      <c r="C10875" s="1" t="s">
        <v>1938</v>
      </c>
      <c r="D10875" s="1" t="n">
        <v>1</v>
      </c>
      <c r="E10875" s="16" t="n">
        <v>1572.6</v>
      </c>
      <c r="F10875" s="17" t="n">
        <v>0</v>
      </c>
      <c r="G10875" s="16" t="n">
        <v>1572.6</v>
      </c>
      <c r="I10875" s="1" t="str">
        <f aca="false">INDEX(Products!$C$2:$C$51,MATCH(C10875,Products!$A$2:$A$51,0))</f>
        <v>Fashion</v>
      </c>
      <c r="J10875" s="1" t="str">
        <f aca="false">INDEX(Orders!$E$2:$E$8001,MATCH(B10875,Orders!$A$2:$A$8001,0))</f>
        <v>Delivered</v>
      </c>
      <c r="K10875" s="1" t="str">
        <f aca="false">LEFT(INDEX(Orders!$C$2:$C$8001,MATCH(B10875,Orders!$A$2:$A$8001,0)),7)</f>
        <v>2025-01</v>
      </c>
    </row>
    <row r="10876" customFormat="false" ht="15" hidden="false" customHeight="true" outlineLevel="0" collapsed="false">
      <c r="A10876" s="1" t="s">
        <v>21346</v>
      </c>
      <c r="B10876" s="1" t="s">
        <v>7750</v>
      </c>
      <c r="C10876" s="1" t="s">
        <v>2006</v>
      </c>
      <c r="D10876" s="1" t="n">
        <v>2</v>
      </c>
      <c r="E10876" s="16" t="n">
        <v>482.17</v>
      </c>
      <c r="F10876" s="17" t="n">
        <v>0.05</v>
      </c>
      <c r="G10876" s="16" t="n">
        <v>916.12</v>
      </c>
      <c r="I10876" s="1" t="str">
        <f aca="false">INDEX(Products!$C$2:$C$51,MATCH(C10876,Products!$A$2:$A$51,0))</f>
        <v>Books &amp; Stationery</v>
      </c>
      <c r="J10876" s="1" t="str">
        <f aca="false">INDEX(Orders!$E$2:$E$8001,MATCH(B10876,Orders!$A$2:$A$8001,0))</f>
        <v>Delivered</v>
      </c>
      <c r="K10876" s="1" t="str">
        <f aca="false">LEFT(INDEX(Orders!$C$2:$C$8001,MATCH(B10876,Orders!$A$2:$A$8001,0)),7)</f>
        <v>2025-12</v>
      </c>
    </row>
    <row r="10877" customFormat="false" ht="15" hidden="false" customHeight="true" outlineLevel="0" collapsed="false">
      <c r="A10877" s="1" t="s">
        <v>21347</v>
      </c>
      <c r="B10877" s="1" t="s">
        <v>7750</v>
      </c>
      <c r="C10877" s="1" t="s">
        <v>1982</v>
      </c>
      <c r="D10877" s="1" t="n">
        <v>1</v>
      </c>
      <c r="E10877" s="16" t="n">
        <v>1808.21</v>
      </c>
      <c r="F10877" s="17" t="n">
        <v>0</v>
      </c>
      <c r="G10877" s="16" t="n">
        <v>1808.21</v>
      </c>
      <c r="I10877" s="1" t="str">
        <f aca="false">INDEX(Products!$C$2:$C$51,MATCH(C10877,Products!$A$2:$A$51,0))</f>
        <v>Beauty &amp; Personal Care</v>
      </c>
      <c r="J10877" s="1" t="str">
        <f aca="false">INDEX(Orders!$E$2:$E$8001,MATCH(B10877,Orders!$A$2:$A$8001,0))</f>
        <v>Delivered</v>
      </c>
      <c r="K10877" s="1" t="str">
        <f aca="false">LEFT(INDEX(Orders!$C$2:$C$8001,MATCH(B10877,Orders!$A$2:$A$8001,0)),7)</f>
        <v>2025-12</v>
      </c>
    </row>
    <row r="10878" customFormat="false" ht="15" hidden="false" customHeight="true" outlineLevel="0" collapsed="false">
      <c r="A10878" s="1" t="s">
        <v>21348</v>
      </c>
      <c r="B10878" s="1" t="s">
        <v>7750</v>
      </c>
      <c r="C10878" s="1" t="s">
        <v>1959</v>
      </c>
      <c r="D10878" s="1" t="n">
        <v>1</v>
      </c>
      <c r="E10878" s="16" t="n">
        <v>2142.79</v>
      </c>
      <c r="F10878" s="17" t="n">
        <v>0.15</v>
      </c>
      <c r="G10878" s="16" t="n">
        <v>1821.37</v>
      </c>
      <c r="I10878" s="1" t="str">
        <f aca="false">INDEX(Products!$C$2:$C$51,MATCH(C10878,Products!$A$2:$A$51,0))</f>
        <v>Home &amp; Kitchen</v>
      </c>
      <c r="J10878" s="1" t="str">
        <f aca="false">INDEX(Orders!$E$2:$E$8001,MATCH(B10878,Orders!$A$2:$A$8001,0))</f>
        <v>Delivered</v>
      </c>
      <c r="K10878" s="1" t="str">
        <f aca="false">LEFT(INDEX(Orders!$C$2:$C$8001,MATCH(B10878,Orders!$A$2:$A$8001,0)),7)</f>
        <v>2025-12</v>
      </c>
    </row>
    <row r="10879" customFormat="false" ht="15" hidden="false" customHeight="true" outlineLevel="0" collapsed="false">
      <c r="A10879" s="1" t="s">
        <v>21349</v>
      </c>
      <c r="B10879" s="1" t="s">
        <v>7750</v>
      </c>
      <c r="C10879" s="1" t="s">
        <v>1947</v>
      </c>
      <c r="D10879" s="1" t="n">
        <v>1</v>
      </c>
      <c r="E10879" s="16" t="n">
        <v>4778.51</v>
      </c>
      <c r="F10879" s="17" t="n">
        <v>0.05</v>
      </c>
      <c r="G10879" s="16" t="n">
        <v>4539.58</v>
      </c>
      <c r="I10879" s="1" t="str">
        <f aca="false">INDEX(Products!$C$2:$C$51,MATCH(C10879,Products!$A$2:$A$51,0))</f>
        <v>Fashion</v>
      </c>
      <c r="J10879" s="1" t="str">
        <f aca="false">INDEX(Orders!$E$2:$E$8001,MATCH(B10879,Orders!$A$2:$A$8001,0))</f>
        <v>Delivered</v>
      </c>
      <c r="K10879" s="1" t="str">
        <f aca="false">LEFT(INDEX(Orders!$C$2:$C$8001,MATCH(B10879,Orders!$A$2:$A$8001,0)),7)</f>
        <v>2025-12</v>
      </c>
    </row>
    <row r="10880" customFormat="false" ht="15" hidden="false" customHeight="true" outlineLevel="0" collapsed="false">
      <c r="A10880" s="1" t="s">
        <v>21350</v>
      </c>
      <c r="B10880" s="1" t="s">
        <v>7751</v>
      </c>
      <c r="C10880" s="1" t="s">
        <v>1976</v>
      </c>
      <c r="D10880" s="1" t="n">
        <v>2</v>
      </c>
      <c r="E10880" s="16" t="n">
        <v>1603.35</v>
      </c>
      <c r="F10880" s="17" t="n">
        <v>0.15</v>
      </c>
      <c r="G10880" s="16" t="n">
        <v>2725.7</v>
      </c>
      <c r="I10880" s="1" t="str">
        <f aca="false">INDEX(Products!$C$2:$C$51,MATCH(C10880,Products!$A$2:$A$51,0))</f>
        <v>Beauty &amp; Personal Care</v>
      </c>
      <c r="J10880" s="1" t="str">
        <f aca="false">INDEX(Orders!$E$2:$E$8001,MATCH(B10880,Orders!$A$2:$A$8001,0))</f>
        <v>Delivered</v>
      </c>
      <c r="K10880" s="1" t="str">
        <f aca="false">LEFT(INDEX(Orders!$C$2:$C$8001,MATCH(B10880,Orders!$A$2:$A$8001,0)),7)</f>
        <v>2024-11</v>
      </c>
    </row>
    <row r="10881" customFormat="false" ht="15" hidden="false" customHeight="true" outlineLevel="0" collapsed="false">
      <c r="A10881" s="1" t="s">
        <v>21351</v>
      </c>
      <c r="B10881" s="1" t="s">
        <v>7751</v>
      </c>
      <c r="C10881" s="1" t="s">
        <v>1979</v>
      </c>
      <c r="D10881" s="1" t="n">
        <v>2</v>
      </c>
      <c r="E10881" s="16" t="n">
        <v>623</v>
      </c>
      <c r="F10881" s="17" t="n">
        <v>0.15</v>
      </c>
      <c r="G10881" s="16" t="n">
        <v>1059.1</v>
      </c>
      <c r="I10881" s="1" t="str">
        <f aca="false">INDEX(Products!$C$2:$C$51,MATCH(C10881,Products!$A$2:$A$51,0))</f>
        <v>Beauty &amp; Personal Care</v>
      </c>
      <c r="J10881" s="1" t="str">
        <f aca="false">INDEX(Orders!$E$2:$E$8001,MATCH(B10881,Orders!$A$2:$A$8001,0))</f>
        <v>Delivered</v>
      </c>
      <c r="K10881" s="1" t="str">
        <f aca="false">LEFT(INDEX(Orders!$C$2:$C$8001,MATCH(B10881,Orders!$A$2:$A$8001,0)),7)</f>
        <v>2024-11</v>
      </c>
    </row>
    <row r="10882" customFormat="false" ht="15" hidden="false" customHeight="true" outlineLevel="0" collapsed="false">
      <c r="A10882" s="1" t="s">
        <v>21352</v>
      </c>
      <c r="B10882" s="1" t="s">
        <v>7751</v>
      </c>
      <c r="C10882" s="1" t="s">
        <v>1997</v>
      </c>
      <c r="D10882" s="1" t="n">
        <v>1</v>
      </c>
      <c r="E10882" s="16" t="n">
        <v>311.15</v>
      </c>
      <c r="F10882" s="17" t="n">
        <v>0.05</v>
      </c>
      <c r="G10882" s="16" t="n">
        <v>295.59</v>
      </c>
      <c r="I10882" s="1" t="str">
        <f aca="false">INDEX(Products!$C$2:$C$51,MATCH(C10882,Products!$A$2:$A$51,0))</f>
        <v>Sports &amp; Fitness</v>
      </c>
      <c r="J10882" s="1" t="str">
        <f aca="false">INDEX(Orders!$E$2:$E$8001,MATCH(B10882,Orders!$A$2:$A$8001,0))</f>
        <v>Delivered</v>
      </c>
      <c r="K10882" s="1" t="str">
        <f aca="false">LEFT(INDEX(Orders!$C$2:$C$8001,MATCH(B10882,Orders!$A$2:$A$8001,0)),7)</f>
        <v>2024-11</v>
      </c>
    </row>
    <row r="10883" customFormat="false" ht="15" hidden="false" customHeight="true" outlineLevel="0" collapsed="false">
      <c r="A10883" s="1" t="s">
        <v>21353</v>
      </c>
      <c r="B10883" s="1" t="s">
        <v>7751</v>
      </c>
      <c r="C10883" s="1" t="s">
        <v>1971</v>
      </c>
      <c r="D10883" s="1" t="n">
        <v>2</v>
      </c>
      <c r="E10883" s="16" t="n">
        <v>2073.63</v>
      </c>
      <c r="F10883" s="17" t="n">
        <v>0.15</v>
      </c>
      <c r="G10883" s="16" t="n">
        <v>3525.17</v>
      </c>
      <c r="I10883" s="1" t="str">
        <f aca="false">INDEX(Products!$C$2:$C$51,MATCH(C10883,Products!$A$2:$A$51,0))</f>
        <v>Home &amp; Kitchen</v>
      </c>
      <c r="J10883" s="1" t="str">
        <f aca="false">INDEX(Orders!$E$2:$E$8001,MATCH(B10883,Orders!$A$2:$A$8001,0))</f>
        <v>Delivered</v>
      </c>
      <c r="K10883" s="1" t="str">
        <f aca="false">LEFT(INDEX(Orders!$C$2:$C$8001,MATCH(B10883,Orders!$A$2:$A$8001,0)),7)</f>
        <v>2024-11</v>
      </c>
    </row>
    <row r="10884" customFormat="false" ht="15" hidden="false" customHeight="true" outlineLevel="0" collapsed="false">
      <c r="A10884" s="1" t="s">
        <v>21354</v>
      </c>
      <c r="B10884" s="1" t="s">
        <v>7751</v>
      </c>
      <c r="C10884" s="1" t="s">
        <v>1937</v>
      </c>
      <c r="D10884" s="1" t="n">
        <v>1</v>
      </c>
      <c r="E10884" s="16" t="n">
        <v>1364.75</v>
      </c>
      <c r="F10884" s="17" t="n">
        <v>0.2</v>
      </c>
      <c r="G10884" s="16" t="n">
        <v>1091.8</v>
      </c>
      <c r="I10884" s="1" t="str">
        <f aca="false">INDEX(Products!$C$2:$C$51,MATCH(C10884,Products!$A$2:$A$51,0))</f>
        <v>Fashion</v>
      </c>
      <c r="J10884" s="1" t="str">
        <f aca="false">INDEX(Orders!$E$2:$E$8001,MATCH(B10884,Orders!$A$2:$A$8001,0))</f>
        <v>Delivered</v>
      </c>
      <c r="K10884" s="1" t="str">
        <f aca="false">LEFT(INDEX(Orders!$C$2:$C$8001,MATCH(B10884,Orders!$A$2:$A$8001,0)),7)</f>
        <v>2024-11</v>
      </c>
    </row>
    <row r="10885" customFormat="false" ht="15" hidden="false" customHeight="true" outlineLevel="0" collapsed="false">
      <c r="A10885" s="1" t="s">
        <v>21355</v>
      </c>
      <c r="B10885" s="1" t="s">
        <v>7752</v>
      </c>
      <c r="C10885" s="1" t="s">
        <v>1940</v>
      </c>
      <c r="D10885" s="1" t="n">
        <v>2</v>
      </c>
      <c r="E10885" s="16" t="n">
        <v>2374.52</v>
      </c>
      <c r="F10885" s="17" t="n">
        <v>0.15</v>
      </c>
      <c r="G10885" s="16" t="n">
        <v>4036.68</v>
      </c>
      <c r="I10885" s="1" t="str">
        <f aca="false">INDEX(Products!$C$2:$C$51,MATCH(C10885,Products!$A$2:$A$51,0))</f>
        <v>Fashion</v>
      </c>
      <c r="J10885" s="1" t="str">
        <f aca="false">INDEX(Orders!$E$2:$E$8001,MATCH(B10885,Orders!$A$2:$A$8001,0))</f>
        <v>Delivered</v>
      </c>
      <c r="K10885" s="1" t="str">
        <f aca="false">LEFT(INDEX(Orders!$C$2:$C$8001,MATCH(B10885,Orders!$A$2:$A$8001,0)),7)</f>
        <v>2024-11</v>
      </c>
    </row>
    <row r="10886" customFormat="false" ht="15" hidden="false" customHeight="true" outlineLevel="0" collapsed="false">
      <c r="A10886" s="1" t="s">
        <v>21356</v>
      </c>
      <c r="B10886" s="1" t="s">
        <v>7753</v>
      </c>
      <c r="C10886" s="1" t="s">
        <v>1940</v>
      </c>
      <c r="D10886" s="1" t="n">
        <v>1</v>
      </c>
      <c r="E10886" s="16" t="n">
        <v>2374.52</v>
      </c>
      <c r="F10886" s="17" t="n">
        <v>0.05</v>
      </c>
      <c r="G10886" s="16" t="n">
        <v>2255.79</v>
      </c>
      <c r="I10886" s="1" t="str">
        <f aca="false">INDEX(Products!$C$2:$C$51,MATCH(C10886,Products!$A$2:$A$51,0))</f>
        <v>Fashion</v>
      </c>
      <c r="J10886" s="1" t="str">
        <f aca="false">INDEX(Orders!$E$2:$E$8001,MATCH(B10886,Orders!$A$2:$A$8001,0))</f>
        <v>Returned</v>
      </c>
      <c r="K10886" s="1" t="str">
        <f aca="false">LEFT(INDEX(Orders!$C$2:$C$8001,MATCH(B10886,Orders!$A$2:$A$8001,0)),7)</f>
        <v>2025-11</v>
      </c>
    </row>
    <row r="10887" customFormat="false" ht="15" hidden="false" customHeight="true" outlineLevel="0" collapsed="false">
      <c r="A10887" s="1" t="s">
        <v>21357</v>
      </c>
      <c r="B10887" s="1" t="s">
        <v>7753</v>
      </c>
      <c r="C10887" s="1" t="s">
        <v>1930</v>
      </c>
      <c r="D10887" s="1" t="n">
        <v>1</v>
      </c>
      <c r="E10887" s="16" t="n">
        <v>2398.35</v>
      </c>
      <c r="F10887" s="17" t="n">
        <v>0.05</v>
      </c>
      <c r="G10887" s="16" t="n">
        <v>2278.43</v>
      </c>
      <c r="I10887" s="1" t="str">
        <f aca="false">INDEX(Products!$C$2:$C$51,MATCH(C10887,Products!$A$2:$A$51,0))</f>
        <v>Electronics</v>
      </c>
      <c r="J10887" s="1" t="str">
        <f aca="false">INDEX(Orders!$E$2:$E$8001,MATCH(B10887,Orders!$A$2:$A$8001,0))</f>
        <v>Returned</v>
      </c>
      <c r="K10887" s="1" t="str">
        <f aca="false">LEFT(INDEX(Orders!$C$2:$C$8001,MATCH(B10887,Orders!$A$2:$A$8001,0)),7)</f>
        <v>2025-11</v>
      </c>
    </row>
    <row r="10888" customFormat="false" ht="15" hidden="false" customHeight="true" outlineLevel="0" collapsed="false">
      <c r="A10888" s="1" t="s">
        <v>21358</v>
      </c>
      <c r="B10888" s="1" t="s">
        <v>7753</v>
      </c>
      <c r="C10888" s="1" t="s">
        <v>1976</v>
      </c>
      <c r="D10888" s="1" t="n">
        <v>2</v>
      </c>
      <c r="E10888" s="16" t="n">
        <v>1603.35</v>
      </c>
      <c r="F10888" s="17" t="n">
        <v>0.05</v>
      </c>
      <c r="G10888" s="16" t="n">
        <v>3046.36</v>
      </c>
      <c r="I10888" s="1" t="str">
        <f aca="false">INDEX(Products!$C$2:$C$51,MATCH(C10888,Products!$A$2:$A$51,0))</f>
        <v>Beauty &amp; Personal Care</v>
      </c>
      <c r="J10888" s="1" t="str">
        <f aca="false">INDEX(Orders!$E$2:$E$8001,MATCH(B10888,Orders!$A$2:$A$8001,0))</f>
        <v>Returned</v>
      </c>
      <c r="K10888" s="1" t="str">
        <f aca="false">LEFT(INDEX(Orders!$C$2:$C$8001,MATCH(B10888,Orders!$A$2:$A$8001,0)),7)</f>
        <v>2025-11</v>
      </c>
    </row>
    <row r="10889" customFormat="false" ht="15" hidden="false" customHeight="true" outlineLevel="0" collapsed="false">
      <c r="A10889" s="1" t="s">
        <v>21359</v>
      </c>
      <c r="B10889" s="1" t="s">
        <v>7753</v>
      </c>
      <c r="C10889" s="1" t="s">
        <v>2007</v>
      </c>
      <c r="D10889" s="1" t="n">
        <v>1</v>
      </c>
      <c r="E10889" s="16" t="n">
        <v>750.27</v>
      </c>
      <c r="F10889" s="17" t="n">
        <v>0</v>
      </c>
      <c r="G10889" s="16" t="n">
        <v>750.27</v>
      </c>
      <c r="I10889" s="1" t="str">
        <f aca="false">INDEX(Products!$C$2:$C$51,MATCH(C10889,Products!$A$2:$A$51,0))</f>
        <v>Books &amp; Stationery</v>
      </c>
      <c r="J10889" s="1" t="str">
        <f aca="false">INDEX(Orders!$E$2:$E$8001,MATCH(B10889,Orders!$A$2:$A$8001,0))</f>
        <v>Returned</v>
      </c>
      <c r="K10889" s="1" t="str">
        <f aca="false">LEFT(INDEX(Orders!$C$2:$C$8001,MATCH(B10889,Orders!$A$2:$A$8001,0)),7)</f>
        <v>2025-11</v>
      </c>
    </row>
    <row r="10890" customFormat="false" ht="15" hidden="false" customHeight="true" outlineLevel="0" collapsed="false">
      <c r="A10890" s="1" t="s">
        <v>21360</v>
      </c>
      <c r="B10890" s="1" t="s">
        <v>7754</v>
      </c>
      <c r="C10890" s="1" t="s">
        <v>1997</v>
      </c>
      <c r="D10890" s="1" t="n">
        <v>1</v>
      </c>
      <c r="E10890" s="16" t="n">
        <v>311.15</v>
      </c>
      <c r="F10890" s="17" t="n">
        <v>0.15</v>
      </c>
      <c r="G10890" s="16" t="n">
        <v>264.48</v>
      </c>
      <c r="I10890" s="1" t="str">
        <f aca="false">INDEX(Products!$C$2:$C$51,MATCH(C10890,Products!$A$2:$A$51,0))</f>
        <v>Sports &amp; Fitness</v>
      </c>
      <c r="J10890" s="1" t="str">
        <f aca="false">INDEX(Orders!$E$2:$E$8001,MATCH(B10890,Orders!$A$2:$A$8001,0))</f>
        <v>Delivered</v>
      </c>
      <c r="K10890" s="1" t="str">
        <f aca="false">LEFT(INDEX(Orders!$C$2:$C$8001,MATCH(B10890,Orders!$A$2:$A$8001,0)),7)</f>
        <v>2025-10</v>
      </c>
    </row>
    <row r="10891" customFormat="false" ht="15" hidden="false" customHeight="true" outlineLevel="0" collapsed="false">
      <c r="A10891" s="1" t="s">
        <v>21361</v>
      </c>
      <c r="B10891" s="1" t="s">
        <v>7755</v>
      </c>
      <c r="C10891" s="1" t="s">
        <v>1997</v>
      </c>
      <c r="D10891" s="1" t="n">
        <v>1</v>
      </c>
      <c r="E10891" s="16" t="n">
        <v>311.15</v>
      </c>
      <c r="F10891" s="17" t="n">
        <v>0.05</v>
      </c>
      <c r="G10891" s="16" t="n">
        <v>295.59</v>
      </c>
      <c r="I10891" s="1" t="str">
        <f aca="false">INDEX(Products!$C$2:$C$51,MATCH(C10891,Products!$A$2:$A$51,0))</f>
        <v>Sports &amp; Fitness</v>
      </c>
      <c r="J10891" s="1" t="str">
        <f aca="false">INDEX(Orders!$E$2:$E$8001,MATCH(B10891,Orders!$A$2:$A$8001,0))</f>
        <v>Refunded</v>
      </c>
      <c r="K10891" s="1" t="str">
        <f aca="false">LEFT(INDEX(Orders!$C$2:$C$8001,MATCH(B10891,Orders!$A$2:$A$8001,0)),7)</f>
        <v>2024-09</v>
      </c>
    </row>
    <row r="10892" customFormat="false" ht="15" hidden="false" customHeight="true" outlineLevel="0" collapsed="false">
      <c r="A10892" s="1" t="s">
        <v>21362</v>
      </c>
      <c r="B10892" s="1" t="s">
        <v>7755</v>
      </c>
      <c r="C10892" s="1" t="s">
        <v>1973</v>
      </c>
      <c r="D10892" s="1" t="n">
        <v>1</v>
      </c>
      <c r="E10892" s="16" t="n">
        <v>1158.24</v>
      </c>
      <c r="F10892" s="17" t="n">
        <v>0.05</v>
      </c>
      <c r="G10892" s="16" t="n">
        <v>1100.33</v>
      </c>
      <c r="I10892" s="1" t="str">
        <f aca="false">INDEX(Products!$C$2:$C$51,MATCH(C10892,Products!$A$2:$A$51,0))</f>
        <v>Home &amp; Kitchen</v>
      </c>
      <c r="J10892" s="1" t="str">
        <f aca="false">INDEX(Orders!$E$2:$E$8001,MATCH(B10892,Orders!$A$2:$A$8001,0))</f>
        <v>Refunded</v>
      </c>
      <c r="K10892" s="1" t="str">
        <f aca="false">LEFT(INDEX(Orders!$C$2:$C$8001,MATCH(B10892,Orders!$A$2:$A$8001,0)),7)</f>
        <v>2024-09</v>
      </c>
    </row>
    <row r="10893" customFormat="false" ht="15" hidden="false" customHeight="true" outlineLevel="0" collapsed="false">
      <c r="A10893" s="1" t="s">
        <v>21363</v>
      </c>
      <c r="B10893" s="1" t="s">
        <v>7756</v>
      </c>
      <c r="C10893" s="1" t="s">
        <v>1982</v>
      </c>
      <c r="D10893" s="1" t="n">
        <v>2</v>
      </c>
      <c r="E10893" s="16" t="n">
        <v>1808.21</v>
      </c>
      <c r="F10893" s="17" t="n">
        <v>0.05</v>
      </c>
      <c r="G10893" s="16" t="n">
        <v>3435.6</v>
      </c>
      <c r="I10893" s="1" t="str">
        <f aca="false">INDEX(Products!$C$2:$C$51,MATCH(C10893,Products!$A$2:$A$51,0))</f>
        <v>Beauty &amp; Personal Care</v>
      </c>
      <c r="J10893" s="1" t="str">
        <f aca="false">INDEX(Orders!$E$2:$E$8001,MATCH(B10893,Orders!$A$2:$A$8001,0))</f>
        <v>Delivered</v>
      </c>
      <c r="K10893" s="1" t="str">
        <f aca="false">LEFT(INDEX(Orders!$C$2:$C$8001,MATCH(B10893,Orders!$A$2:$A$8001,0)),7)</f>
        <v>2024-11</v>
      </c>
    </row>
    <row r="10894" customFormat="false" ht="15" hidden="false" customHeight="true" outlineLevel="0" collapsed="false">
      <c r="A10894" s="1" t="s">
        <v>21364</v>
      </c>
      <c r="B10894" s="1" t="s">
        <v>7756</v>
      </c>
      <c r="C10894" s="1" t="s">
        <v>1930</v>
      </c>
      <c r="D10894" s="1" t="n">
        <v>1</v>
      </c>
      <c r="E10894" s="16" t="n">
        <v>2398.35</v>
      </c>
      <c r="F10894" s="17" t="n">
        <v>0.05</v>
      </c>
      <c r="G10894" s="16" t="n">
        <v>2278.43</v>
      </c>
      <c r="I10894" s="1" t="str">
        <f aca="false">INDEX(Products!$C$2:$C$51,MATCH(C10894,Products!$A$2:$A$51,0))</f>
        <v>Electronics</v>
      </c>
      <c r="J10894" s="1" t="str">
        <f aca="false">INDEX(Orders!$E$2:$E$8001,MATCH(B10894,Orders!$A$2:$A$8001,0))</f>
        <v>Delivered</v>
      </c>
      <c r="K10894" s="1" t="str">
        <f aca="false">LEFT(INDEX(Orders!$C$2:$C$8001,MATCH(B10894,Orders!$A$2:$A$8001,0)),7)</f>
        <v>2024-11</v>
      </c>
    </row>
    <row r="10895" customFormat="false" ht="15" hidden="false" customHeight="true" outlineLevel="0" collapsed="false">
      <c r="A10895" s="1" t="s">
        <v>21365</v>
      </c>
      <c r="B10895" s="1" t="s">
        <v>7756</v>
      </c>
      <c r="C10895" s="1" t="s">
        <v>1975</v>
      </c>
      <c r="D10895" s="1" t="n">
        <v>3</v>
      </c>
      <c r="E10895" s="16" t="n">
        <v>862.99</v>
      </c>
      <c r="F10895" s="17" t="n">
        <v>0.2</v>
      </c>
      <c r="G10895" s="16" t="n">
        <v>2071.18</v>
      </c>
      <c r="I10895" s="1" t="str">
        <f aca="false">INDEX(Products!$C$2:$C$51,MATCH(C10895,Products!$A$2:$A$51,0))</f>
        <v>Beauty &amp; Personal Care</v>
      </c>
      <c r="J10895" s="1" t="str">
        <f aca="false">INDEX(Orders!$E$2:$E$8001,MATCH(B10895,Orders!$A$2:$A$8001,0))</f>
        <v>Delivered</v>
      </c>
      <c r="K10895" s="1" t="str">
        <f aca="false">LEFT(INDEX(Orders!$C$2:$C$8001,MATCH(B10895,Orders!$A$2:$A$8001,0)),7)</f>
        <v>2024-11</v>
      </c>
    </row>
    <row r="10896" customFormat="false" ht="15" hidden="false" customHeight="true" outlineLevel="0" collapsed="false">
      <c r="A10896" s="1" t="s">
        <v>21366</v>
      </c>
      <c r="B10896" s="1" t="s">
        <v>7756</v>
      </c>
      <c r="C10896" s="1" t="s">
        <v>1937</v>
      </c>
      <c r="D10896" s="1" t="n">
        <v>1</v>
      </c>
      <c r="E10896" s="16" t="n">
        <v>1364.75</v>
      </c>
      <c r="F10896" s="17" t="n">
        <v>0.05</v>
      </c>
      <c r="G10896" s="16" t="n">
        <v>1296.51</v>
      </c>
      <c r="I10896" s="1" t="str">
        <f aca="false">INDEX(Products!$C$2:$C$51,MATCH(C10896,Products!$A$2:$A$51,0))</f>
        <v>Fashion</v>
      </c>
      <c r="J10896" s="1" t="str">
        <f aca="false">INDEX(Orders!$E$2:$E$8001,MATCH(B10896,Orders!$A$2:$A$8001,0))</f>
        <v>Delivered</v>
      </c>
      <c r="K10896" s="1" t="str">
        <f aca="false">LEFT(INDEX(Orders!$C$2:$C$8001,MATCH(B10896,Orders!$A$2:$A$8001,0)),7)</f>
        <v>2024-11</v>
      </c>
    </row>
    <row r="10897" customFormat="false" ht="15" hidden="false" customHeight="true" outlineLevel="0" collapsed="false">
      <c r="A10897" s="1" t="s">
        <v>21367</v>
      </c>
      <c r="B10897" s="1" t="s">
        <v>7756</v>
      </c>
      <c r="C10897" s="1" t="s">
        <v>1940</v>
      </c>
      <c r="D10897" s="1" t="n">
        <v>1</v>
      </c>
      <c r="E10897" s="16" t="n">
        <v>2374.52</v>
      </c>
      <c r="F10897" s="17" t="n">
        <v>0</v>
      </c>
      <c r="G10897" s="16" t="n">
        <v>2374.52</v>
      </c>
      <c r="I10897" s="1" t="str">
        <f aca="false">INDEX(Products!$C$2:$C$51,MATCH(C10897,Products!$A$2:$A$51,0))</f>
        <v>Fashion</v>
      </c>
      <c r="J10897" s="1" t="str">
        <f aca="false">INDEX(Orders!$E$2:$E$8001,MATCH(B10897,Orders!$A$2:$A$8001,0))</f>
        <v>Delivered</v>
      </c>
      <c r="K10897" s="1" t="str">
        <f aca="false">LEFT(INDEX(Orders!$C$2:$C$8001,MATCH(B10897,Orders!$A$2:$A$8001,0)),7)</f>
        <v>2024-11</v>
      </c>
    </row>
    <row r="10898" customFormat="false" ht="15" hidden="false" customHeight="true" outlineLevel="0" collapsed="false">
      <c r="A10898" s="1" t="s">
        <v>21368</v>
      </c>
      <c r="B10898" s="1" t="s">
        <v>7757</v>
      </c>
      <c r="C10898" s="1" t="s">
        <v>1959</v>
      </c>
      <c r="D10898" s="1" t="n">
        <v>1</v>
      </c>
      <c r="E10898" s="16" t="n">
        <v>2142.79</v>
      </c>
      <c r="F10898" s="17" t="n">
        <v>0</v>
      </c>
      <c r="G10898" s="16" t="n">
        <v>2142.79</v>
      </c>
      <c r="I10898" s="1" t="str">
        <f aca="false">INDEX(Products!$C$2:$C$51,MATCH(C10898,Products!$A$2:$A$51,0))</f>
        <v>Home &amp; Kitchen</v>
      </c>
      <c r="J10898" s="1" t="str">
        <f aca="false">INDEX(Orders!$E$2:$E$8001,MATCH(B10898,Orders!$A$2:$A$8001,0))</f>
        <v>Delivered</v>
      </c>
      <c r="K10898" s="1" t="str">
        <f aca="false">LEFT(INDEX(Orders!$C$2:$C$8001,MATCH(B10898,Orders!$A$2:$A$8001,0)),7)</f>
        <v>2025-11</v>
      </c>
    </row>
    <row r="10899" customFormat="false" ht="15" hidden="false" customHeight="true" outlineLevel="0" collapsed="false">
      <c r="A10899" s="1" t="s">
        <v>21369</v>
      </c>
      <c r="B10899" s="1" t="s">
        <v>7757</v>
      </c>
      <c r="C10899" s="1" t="s">
        <v>2007</v>
      </c>
      <c r="D10899" s="1" t="n">
        <v>1</v>
      </c>
      <c r="E10899" s="16" t="n">
        <v>750.27</v>
      </c>
      <c r="F10899" s="17" t="n">
        <v>0.1</v>
      </c>
      <c r="G10899" s="16" t="n">
        <v>675.24</v>
      </c>
      <c r="I10899" s="1" t="str">
        <f aca="false">INDEX(Products!$C$2:$C$51,MATCH(C10899,Products!$A$2:$A$51,0))</f>
        <v>Books &amp; Stationery</v>
      </c>
      <c r="J10899" s="1" t="str">
        <f aca="false">INDEX(Orders!$E$2:$E$8001,MATCH(B10899,Orders!$A$2:$A$8001,0))</f>
        <v>Delivered</v>
      </c>
      <c r="K10899" s="1" t="str">
        <f aca="false">LEFT(INDEX(Orders!$C$2:$C$8001,MATCH(B10899,Orders!$A$2:$A$8001,0)),7)</f>
        <v>2025-11</v>
      </c>
    </row>
    <row r="10900" customFormat="false" ht="15" hidden="false" customHeight="true" outlineLevel="0" collapsed="false">
      <c r="A10900" s="1" t="s">
        <v>21370</v>
      </c>
      <c r="B10900" s="1" t="s">
        <v>7757</v>
      </c>
      <c r="C10900" s="1" t="s">
        <v>1937</v>
      </c>
      <c r="D10900" s="1" t="n">
        <v>1</v>
      </c>
      <c r="E10900" s="16" t="n">
        <v>1364.75</v>
      </c>
      <c r="F10900" s="17" t="n">
        <v>0</v>
      </c>
      <c r="G10900" s="16" t="n">
        <v>1364.75</v>
      </c>
      <c r="I10900" s="1" t="str">
        <f aca="false">INDEX(Products!$C$2:$C$51,MATCH(C10900,Products!$A$2:$A$51,0))</f>
        <v>Fashion</v>
      </c>
      <c r="J10900" s="1" t="str">
        <f aca="false">INDEX(Orders!$E$2:$E$8001,MATCH(B10900,Orders!$A$2:$A$8001,0))</f>
        <v>Delivered</v>
      </c>
      <c r="K10900" s="1" t="str">
        <f aca="false">LEFT(INDEX(Orders!$C$2:$C$8001,MATCH(B10900,Orders!$A$2:$A$8001,0)),7)</f>
        <v>2025-11</v>
      </c>
    </row>
    <row r="10901" customFormat="false" ht="15" hidden="false" customHeight="true" outlineLevel="0" collapsed="false">
      <c r="A10901" s="1" t="s">
        <v>21371</v>
      </c>
      <c r="B10901" s="1" t="s">
        <v>7757</v>
      </c>
      <c r="C10901" s="1" t="s">
        <v>2006</v>
      </c>
      <c r="D10901" s="1" t="n">
        <v>1</v>
      </c>
      <c r="E10901" s="16" t="n">
        <v>482.17</v>
      </c>
      <c r="F10901" s="17" t="n">
        <v>0</v>
      </c>
      <c r="G10901" s="16" t="n">
        <v>482.17</v>
      </c>
      <c r="I10901" s="1" t="str">
        <f aca="false">INDEX(Products!$C$2:$C$51,MATCH(C10901,Products!$A$2:$A$51,0))</f>
        <v>Books &amp; Stationery</v>
      </c>
      <c r="J10901" s="1" t="str">
        <f aca="false">INDEX(Orders!$E$2:$E$8001,MATCH(B10901,Orders!$A$2:$A$8001,0))</f>
        <v>Delivered</v>
      </c>
      <c r="K10901" s="1" t="str">
        <f aca="false">LEFT(INDEX(Orders!$C$2:$C$8001,MATCH(B10901,Orders!$A$2:$A$8001,0)),7)</f>
        <v>2025-11</v>
      </c>
    </row>
    <row r="10902" customFormat="false" ht="15" hidden="false" customHeight="true" outlineLevel="0" collapsed="false">
      <c r="A10902" s="1" t="s">
        <v>21372</v>
      </c>
      <c r="B10902" s="1" t="s">
        <v>7758</v>
      </c>
      <c r="C10902" s="1" t="s">
        <v>1951</v>
      </c>
      <c r="D10902" s="1" t="n">
        <v>1</v>
      </c>
      <c r="E10902" s="16" t="n">
        <v>957.5</v>
      </c>
      <c r="F10902" s="17" t="n">
        <v>0</v>
      </c>
      <c r="G10902" s="16" t="n">
        <v>957.5</v>
      </c>
      <c r="I10902" s="1" t="str">
        <f aca="false">INDEX(Products!$C$2:$C$51,MATCH(C10902,Products!$A$2:$A$51,0))</f>
        <v>Fashion</v>
      </c>
      <c r="J10902" s="1" t="str">
        <f aca="false">INDEX(Orders!$E$2:$E$8001,MATCH(B10902,Orders!$A$2:$A$8001,0))</f>
        <v>Returned</v>
      </c>
      <c r="K10902" s="1" t="str">
        <f aca="false">LEFT(INDEX(Orders!$C$2:$C$8001,MATCH(B10902,Orders!$A$2:$A$8001,0)),7)</f>
        <v>2025-09</v>
      </c>
    </row>
    <row r="10903" customFormat="false" ht="15" hidden="false" customHeight="true" outlineLevel="0" collapsed="false">
      <c r="A10903" s="1" t="s">
        <v>21373</v>
      </c>
      <c r="B10903" s="1" t="s">
        <v>7758</v>
      </c>
      <c r="C10903" s="1" t="s">
        <v>2007</v>
      </c>
      <c r="D10903" s="1" t="n">
        <v>2</v>
      </c>
      <c r="E10903" s="16" t="n">
        <v>750.27</v>
      </c>
      <c r="F10903" s="17" t="n">
        <v>0</v>
      </c>
      <c r="G10903" s="16" t="n">
        <v>1500.54</v>
      </c>
      <c r="I10903" s="1" t="str">
        <f aca="false">INDEX(Products!$C$2:$C$51,MATCH(C10903,Products!$A$2:$A$51,0))</f>
        <v>Books &amp; Stationery</v>
      </c>
      <c r="J10903" s="1" t="str">
        <f aca="false">INDEX(Orders!$E$2:$E$8001,MATCH(B10903,Orders!$A$2:$A$8001,0))</f>
        <v>Returned</v>
      </c>
      <c r="K10903" s="1" t="str">
        <f aca="false">LEFT(INDEX(Orders!$C$2:$C$8001,MATCH(B10903,Orders!$A$2:$A$8001,0)),7)</f>
        <v>2025-09</v>
      </c>
    </row>
    <row r="10904" customFormat="false" ht="15" hidden="false" customHeight="true" outlineLevel="0" collapsed="false">
      <c r="A10904" s="1" t="s">
        <v>21374</v>
      </c>
      <c r="B10904" s="1" t="s">
        <v>7758</v>
      </c>
      <c r="C10904" s="1" t="s">
        <v>1928</v>
      </c>
      <c r="D10904" s="1" t="n">
        <v>2</v>
      </c>
      <c r="E10904" s="16" t="n">
        <v>657.82</v>
      </c>
      <c r="F10904" s="17" t="n">
        <v>0</v>
      </c>
      <c r="G10904" s="16" t="n">
        <v>1315.64</v>
      </c>
      <c r="I10904" s="1" t="str">
        <f aca="false">INDEX(Products!$C$2:$C$51,MATCH(C10904,Products!$A$2:$A$51,0))</f>
        <v>Electronics</v>
      </c>
      <c r="J10904" s="1" t="str">
        <f aca="false">INDEX(Orders!$E$2:$E$8001,MATCH(B10904,Orders!$A$2:$A$8001,0))</f>
        <v>Returned</v>
      </c>
      <c r="K10904" s="1" t="str">
        <f aca="false">LEFT(INDEX(Orders!$C$2:$C$8001,MATCH(B10904,Orders!$A$2:$A$8001,0)),7)</f>
        <v>2025-09</v>
      </c>
    </row>
    <row r="10905" customFormat="false" ht="15" hidden="false" customHeight="true" outlineLevel="0" collapsed="false">
      <c r="A10905" s="1" t="s">
        <v>21375</v>
      </c>
      <c r="B10905" s="1" t="s">
        <v>7759</v>
      </c>
      <c r="C10905" s="1" t="s">
        <v>1920</v>
      </c>
      <c r="D10905" s="1" t="n">
        <v>1</v>
      </c>
      <c r="E10905" s="16" t="n">
        <v>4273.58</v>
      </c>
      <c r="F10905" s="17" t="n">
        <v>0.2</v>
      </c>
      <c r="G10905" s="16" t="n">
        <v>3418.86</v>
      </c>
      <c r="I10905" s="1" t="str">
        <f aca="false">INDEX(Products!$C$2:$C$51,MATCH(C10905,Products!$A$2:$A$51,0))</f>
        <v>Electronics</v>
      </c>
      <c r="J10905" s="1" t="str">
        <f aca="false">INDEX(Orders!$E$2:$E$8001,MATCH(B10905,Orders!$A$2:$A$8001,0))</f>
        <v>Delivered</v>
      </c>
      <c r="K10905" s="1" t="str">
        <f aca="false">LEFT(INDEX(Orders!$C$2:$C$8001,MATCH(B10905,Orders!$A$2:$A$8001,0)),7)</f>
        <v>2025-09</v>
      </c>
    </row>
    <row r="10906" customFormat="false" ht="15" hidden="false" customHeight="true" outlineLevel="0" collapsed="false">
      <c r="A10906" s="1" t="s">
        <v>21376</v>
      </c>
      <c r="B10906" s="1" t="s">
        <v>7760</v>
      </c>
      <c r="C10906" s="1" t="s">
        <v>1997</v>
      </c>
      <c r="D10906" s="1" t="n">
        <v>1</v>
      </c>
      <c r="E10906" s="16" t="n">
        <v>311.15</v>
      </c>
      <c r="F10906" s="17" t="n">
        <v>0.1</v>
      </c>
      <c r="G10906" s="16" t="n">
        <v>280.03</v>
      </c>
      <c r="I10906" s="1" t="str">
        <f aca="false">INDEX(Products!$C$2:$C$51,MATCH(C10906,Products!$A$2:$A$51,0))</f>
        <v>Sports &amp; Fitness</v>
      </c>
      <c r="J10906" s="1" t="str">
        <f aca="false">INDEX(Orders!$E$2:$E$8001,MATCH(B10906,Orders!$A$2:$A$8001,0))</f>
        <v>Delivered</v>
      </c>
      <c r="K10906" s="1" t="str">
        <f aca="false">LEFT(INDEX(Orders!$C$2:$C$8001,MATCH(B10906,Orders!$A$2:$A$8001,0)),7)</f>
        <v>2024-12</v>
      </c>
    </row>
    <row r="10907" customFormat="false" ht="15" hidden="false" customHeight="true" outlineLevel="0" collapsed="false">
      <c r="A10907" s="1" t="s">
        <v>21377</v>
      </c>
      <c r="B10907" s="1" t="s">
        <v>7760</v>
      </c>
      <c r="C10907" s="1" t="s">
        <v>1940</v>
      </c>
      <c r="D10907" s="1" t="n">
        <v>1</v>
      </c>
      <c r="E10907" s="16" t="n">
        <v>2374.52</v>
      </c>
      <c r="F10907" s="17" t="n">
        <v>0.05</v>
      </c>
      <c r="G10907" s="16" t="n">
        <v>2255.79</v>
      </c>
      <c r="I10907" s="1" t="str">
        <f aca="false">INDEX(Products!$C$2:$C$51,MATCH(C10907,Products!$A$2:$A$51,0))</f>
        <v>Fashion</v>
      </c>
      <c r="J10907" s="1" t="str">
        <f aca="false">INDEX(Orders!$E$2:$E$8001,MATCH(B10907,Orders!$A$2:$A$8001,0))</f>
        <v>Delivered</v>
      </c>
      <c r="K10907" s="1" t="str">
        <f aca="false">LEFT(INDEX(Orders!$C$2:$C$8001,MATCH(B10907,Orders!$A$2:$A$8001,0)),7)</f>
        <v>2024-12</v>
      </c>
    </row>
    <row r="10908" customFormat="false" ht="15" hidden="false" customHeight="true" outlineLevel="0" collapsed="false">
      <c r="A10908" s="1" t="s">
        <v>21378</v>
      </c>
      <c r="B10908" s="1" t="s">
        <v>7761</v>
      </c>
      <c r="C10908" s="1" t="s">
        <v>2006</v>
      </c>
      <c r="D10908" s="1" t="n">
        <v>2</v>
      </c>
      <c r="E10908" s="16" t="n">
        <v>482.17</v>
      </c>
      <c r="F10908" s="17" t="n">
        <v>0.15</v>
      </c>
      <c r="G10908" s="16" t="n">
        <v>819.69</v>
      </c>
      <c r="I10908" s="1" t="str">
        <f aca="false">INDEX(Products!$C$2:$C$51,MATCH(C10908,Products!$A$2:$A$51,0))</f>
        <v>Books &amp; Stationery</v>
      </c>
      <c r="J10908" s="1" t="str">
        <f aca="false">INDEX(Orders!$E$2:$E$8001,MATCH(B10908,Orders!$A$2:$A$8001,0))</f>
        <v>Refunded</v>
      </c>
      <c r="K10908" s="1" t="str">
        <f aca="false">LEFT(INDEX(Orders!$C$2:$C$8001,MATCH(B10908,Orders!$A$2:$A$8001,0)),7)</f>
        <v>2025-03</v>
      </c>
    </row>
    <row r="10909" customFormat="false" ht="15" hidden="false" customHeight="true" outlineLevel="0" collapsed="false">
      <c r="A10909" s="1" t="s">
        <v>21379</v>
      </c>
      <c r="B10909" s="1" t="s">
        <v>7761</v>
      </c>
      <c r="C10909" s="1" t="s">
        <v>1933</v>
      </c>
      <c r="D10909" s="1" t="n">
        <v>1</v>
      </c>
      <c r="E10909" s="16" t="n">
        <v>7194.38</v>
      </c>
      <c r="F10909" s="17" t="n">
        <v>0.05</v>
      </c>
      <c r="G10909" s="16" t="n">
        <v>6834.66</v>
      </c>
      <c r="I10909" s="1" t="str">
        <f aca="false">INDEX(Products!$C$2:$C$51,MATCH(C10909,Products!$A$2:$A$51,0))</f>
        <v>Electronics</v>
      </c>
      <c r="J10909" s="1" t="str">
        <f aca="false">INDEX(Orders!$E$2:$E$8001,MATCH(B10909,Orders!$A$2:$A$8001,0))</f>
        <v>Refunded</v>
      </c>
      <c r="K10909" s="1" t="str">
        <f aca="false">LEFT(INDEX(Orders!$C$2:$C$8001,MATCH(B10909,Orders!$A$2:$A$8001,0)),7)</f>
        <v>2025-03</v>
      </c>
    </row>
    <row r="10910" customFormat="false" ht="15" hidden="false" customHeight="true" outlineLevel="0" collapsed="false">
      <c r="A10910" s="1" t="s">
        <v>21380</v>
      </c>
      <c r="B10910" s="1" t="s">
        <v>7762</v>
      </c>
      <c r="C10910" s="1" t="s">
        <v>1940</v>
      </c>
      <c r="D10910" s="1" t="n">
        <v>1</v>
      </c>
      <c r="E10910" s="16" t="n">
        <v>2374.52</v>
      </c>
      <c r="F10910" s="17" t="n">
        <v>0</v>
      </c>
      <c r="G10910" s="16" t="n">
        <v>2374.52</v>
      </c>
      <c r="I10910" s="1" t="str">
        <f aca="false">INDEX(Products!$C$2:$C$51,MATCH(C10910,Products!$A$2:$A$51,0))</f>
        <v>Fashion</v>
      </c>
      <c r="J10910" s="1" t="str">
        <f aca="false">INDEX(Orders!$E$2:$E$8001,MATCH(B10910,Orders!$A$2:$A$8001,0))</f>
        <v>Delivered</v>
      </c>
      <c r="K10910" s="1" t="str">
        <f aca="false">LEFT(INDEX(Orders!$C$2:$C$8001,MATCH(B10910,Orders!$A$2:$A$8001,0)),7)</f>
        <v>2025-11</v>
      </c>
    </row>
    <row r="10911" customFormat="false" ht="15" hidden="false" customHeight="true" outlineLevel="0" collapsed="false">
      <c r="A10911" s="1" t="s">
        <v>21381</v>
      </c>
      <c r="B10911" s="1" t="s">
        <v>7763</v>
      </c>
      <c r="C10911" s="1" t="s">
        <v>1990</v>
      </c>
      <c r="D10911" s="1" t="n">
        <v>2</v>
      </c>
      <c r="E10911" s="16" t="n">
        <v>5311.32</v>
      </c>
      <c r="F10911" s="17" t="n">
        <v>0.15</v>
      </c>
      <c r="G10911" s="16" t="n">
        <v>9029.24</v>
      </c>
      <c r="I10911" s="1" t="str">
        <f aca="false">INDEX(Products!$C$2:$C$51,MATCH(C10911,Products!$A$2:$A$51,0))</f>
        <v>Sports &amp; Fitness</v>
      </c>
      <c r="J10911" s="1" t="str">
        <f aca="false">INDEX(Orders!$E$2:$E$8001,MATCH(B10911,Orders!$A$2:$A$8001,0))</f>
        <v>Refunded</v>
      </c>
      <c r="K10911" s="1" t="str">
        <f aca="false">LEFT(INDEX(Orders!$C$2:$C$8001,MATCH(B10911,Orders!$A$2:$A$8001,0)),7)</f>
        <v>2024-12</v>
      </c>
    </row>
    <row r="10912" customFormat="false" ht="15" hidden="false" customHeight="true" outlineLevel="0" collapsed="false">
      <c r="A10912" s="1" t="s">
        <v>21382</v>
      </c>
      <c r="B10912" s="1" t="s">
        <v>7764</v>
      </c>
      <c r="C10912" s="1" t="s">
        <v>1937</v>
      </c>
      <c r="D10912" s="1" t="n">
        <v>1</v>
      </c>
      <c r="E10912" s="16" t="n">
        <v>1364.75</v>
      </c>
      <c r="F10912" s="17" t="n">
        <v>0</v>
      </c>
      <c r="G10912" s="16" t="n">
        <v>1364.75</v>
      </c>
      <c r="I10912" s="1" t="str">
        <f aca="false">INDEX(Products!$C$2:$C$51,MATCH(C10912,Products!$A$2:$A$51,0))</f>
        <v>Fashion</v>
      </c>
      <c r="J10912" s="1" t="str">
        <f aca="false">INDEX(Orders!$E$2:$E$8001,MATCH(B10912,Orders!$A$2:$A$8001,0))</f>
        <v>Delivered</v>
      </c>
      <c r="K10912" s="1" t="str">
        <f aca="false">LEFT(INDEX(Orders!$C$2:$C$8001,MATCH(B10912,Orders!$A$2:$A$8001,0)),7)</f>
        <v>2025-05</v>
      </c>
    </row>
    <row r="10913" customFormat="false" ht="15" hidden="false" customHeight="true" outlineLevel="0" collapsed="false">
      <c r="A10913" s="1" t="s">
        <v>21383</v>
      </c>
      <c r="B10913" s="1" t="s">
        <v>7764</v>
      </c>
      <c r="C10913" s="1" t="s">
        <v>1976</v>
      </c>
      <c r="D10913" s="1" t="n">
        <v>1</v>
      </c>
      <c r="E10913" s="16" t="n">
        <v>1603.35</v>
      </c>
      <c r="F10913" s="17" t="n">
        <v>0.2</v>
      </c>
      <c r="G10913" s="16" t="n">
        <v>1282.68</v>
      </c>
      <c r="I10913" s="1" t="str">
        <f aca="false">INDEX(Products!$C$2:$C$51,MATCH(C10913,Products!$A$2:$A$51,0))</f>
        <v>Beauty &amp; Personal Care</v>
      </c>
      <c r="J10913" s="1" t="str">
        <f aca="false">INDEX(Orders!$E$2:$E$8001,MATCH(B10913,Orders!$A$2:$A$8001,0))</f>
        <v>Delivered</v>
      </c>
      <c r="K10913" s="1" t="str">
        <f aca="false">LEFT(INDEX(Orders!$C$2:$C$8001,MATCH(B10913,Orders!$A$2:$A$8001,0)),7)</f>
        <v>2025-05</v>
      </c>
    </row>
    <row r="10914" customFormat="false" ht="15" hidden="false" customHeight="true" outlineLevel="0" collapsed="false">
      <c r="A10914" s="1" t="s">
        <v>21384</v>
      </c>
      <c r="B10914" s="1" t="s">
        <v>7764</v>
      </c>
      <c r="C10914" s="1" t="s">
        <v>2006</v>
      </c>
      <c r="D10914" s="1" t="n">
        <v>1</v>
      </c>
      <c r="E10914" s="16" t="n">
        <v>482.17</v>
      </c>
      <c r="F10914" s="17" t="n">
        <v>0.1</v>
      </c>
      <c r="G10914" s="16" t="n">
        <v>433.95</v>
      </c>
      <c r="I10914" s="1" t="str">
        <f aca="false">INDEX(Products!$C$2:$C$51,MATCH(C10914,Products!$A$2:$A$51,0))</f>
        <v>Books &amp; Stationery</v>
      </c>
      <c r="J10914" s="1" t="str">
        <f aca="false">INDEX(Orders!$E$2:$E$8001,MATCH(B10914,Orders!$A$2:$A$8001,0))</f>
        <v>Delivered</v>
      </c>
      <c r="K10914" s="1" t="str">
        <f aca="false">LEFT(INDEX(Orders!$C$2:$C$8001,MATCH(B10914,Orders!$A$2:$A$8001,0)),7)</f>
        <v>2025-05</v>
      </c>
    </row>
    <row r="10915" customFormat="false" ht="15" hidden="false" customHeight="true" outlineLevel="0" collapsed="false">
      <c r="A10915" s="1" t="s">
        <v>21385</v>
      </c>
      <c r="B10915" s="1" t="s">
        <v>7764</v>
      </c>
      <c r="C10915" s="1" t="s">
        <v>1918</v>
      </c>
      <c r="D10915" s="1" t="n">
        <v>3</v>
      </c>
      <c r="E10915" s="16" t="n">
        <v>2978.99</v>
      </c>
      <c r="F10915" s="17" t="n">
        <v>0</v>
      </c>
      <c r="G10915" s="16" t="n">
        <v>8936.97</v>
      </c>
      <c r="I10915" s="1" t="str">
        <f aca="false">INDEX(Products!$C$2:$C$51,MATCH(C10915,Products!$A$2:$A$51,0))</f>
        <v>Electronics</v>
      </c>
      <c r="J10915" s="1" t="str">
        <f aca="false">INDEX(Orders!$E$2:$E$8001,MATCH(B10915,Orders!$A$2:$A$8001,0))</f>
        <v>Delivered</v>
      </c>
      <c r="K10915" s="1" t="str">
        <f aca="false">LEFT(INDEX(Orders!$C$2:$C$8001,MATCH(B10915,Orders!$A$2:$A$8001,0)),7)</f>
        <v>2025-05</v>
      </c>
    </row>
    <row r="10916" customFormat="false" ht="15" hidden="false" customHeight="true" outlineLevel="0" collapsed="false">
      <c r="A10916" s="1" t="s">
        <v>21386</v>
      </c>
      <c r="B10916" s="1" t="s">
        <v>7764</v>
      </c>
      <c r="C10916" s="1" t="s">
        <v>1997</v>
      </c>
      <c r="D10916" s="1" t="n">
        <v>2</v>
      </c>
      <c r="E10916" s="16" t="n">
        <v>311.15</v>
      </c>
      <c r="F10916" s="17" t="n">
        <v>0.15</v>
      </c>
      <c r="G10916" s="16" t="n">
        <v>528.95</v>
      </c>
      <c r="I10916" s="1" t="str">
        <f aca="false">INDEX(Products!$C$2:$C$51,MATCH(C10916,Products!$A$2:$A$51,0))</f>
        <v>Sports &amp; Fitness</v>
      </c>
      <c r="J10916" s="1" t="str">
        <f aca="false">INDEX(Orders!$E$2:$E$8001,MATCH(B10916,Orders!$A$2:$A$8001,0))</f>
        <v>Delivered</v>
      </c>
      <c r="K10916" s="1" t="str">
        <f aca="false">LEFT(INDEX(Orders!$C$2:$C$8001,MATCH(B10916,Orders!$A$2:$A$8001,0)),7)</f>
        <v>2025-05</v>
      </c>
    </row>
    <row r="10917" customFormat="false" ht="15" hidden="false" customHeight="true" outlineLevel="0" collapsed="false">
      <c r="A10917" s="1" t="s">
        <v>21387</v>
      </c>
      <c r="B10917" s="1" t="s">
        <v>7765</v>
      </c>
      <c r="C10917" s="1" t="s">
        <v>1988</v>
      </c>
      <c r="D10917" s="1" t="n">
        <v>2</v>
      </c>
      <c r="E10917" s="16" t="n">
        <v>681.07</v>
      </c>
      <c r="F10917" s="17" t="n">
        <v>0</v>
      </c>
      <c r="G10917" s="16" t="n">
        <v>1362.14</v>
      </c>
      <c r="I10917" s="1" t="str">
        <f aca="false">INDEX(Products!$C$2:$C$51,MATCH(C10917,Products!$A$2:$A$51,0))</f>
        <v>Sports &amp; Fitness</v>
      </c>
      <c r="J10917" s="1" t="str">
        <f aca="false">INDEX(Orders!$E$2:$E$8001,MATCH(B10917,Orders!$A$2:$A$8001,0))</f>
        <v>Delivered</v>
      </c>
      <c r="K10917" s="1" t="str">
        <f aca="false">LEFT(INDEX(Orders!$C$2:$C$8001,MATCH(B10917,Orders!$A$2:$A$8001,0)),7)</f>
        <v>2024-11</v>
      </c>
    </row>
    <row r="10918" customFormat="false" ht="15" hidden="false" customHeight="true" outlineLevel="0" collapsed="false">
      <c r="A10918" s="1" t="s">
        <v>21388</v>
      </c>
      <c r="B10918" s="1" t="s">
        <v>7766</v>
      </c>
      <c r="C10918" s="1" t="s">
        <v>1930</v>
      </c>
      <c r="D10918" s="1" t="n">
        <v>1</v>
      </c>
      <c r="E10918" s="16" t="n">
        <v>2398.35</v>
      </c>
      <c r="F10918" s="17" t="n">
        <v>0</v>
      </c>
      <c r="G10918" s="16" t="n">
        <v>2398.35</v>
      </c>
      <c r="I10918" s="1" t="str">
        <f aca="false">INDEX(Products!$C$2:$C$51,MATCH(C10918,Products!$A$2:$A$51,0))</f>
        <v>Electronics</v>
      </c>
      <c r="J10918" s="1" t="str">
        <f aca="false">INDEX(Orders!$E$2:$E$8001,MATCH(B10918,Orders!$A$2:$A$8001,0))</f>
        <v>Delivered</v>
      </c>
      <c r="K10918" s="1" t="str">
        <f aca="false">LEFT(INDEX(Orders!$C$2:$C$8001,MATCH(B10918,Orders!$A$2:$A$8001,0)),7)</f>
        <v>2025-12</v>
      </c>
    </row>
    <row r="10919" customFormat="false" ht="15" hidden="false" customHeight="true" outlineLevel="0" collapsed="false">
      <c r="A10919" s="1" t="s">
        <v>21389</v>
      </c>
      <c r="B10919" s="1" t="s">
        <v>7766</v>
      </c>
      <c r="C10919" s="1" t="s">
        <v>1990</v>
      </c>
      <c r="D10919" s="1" t="n">
        <v>2</v>
      </c>
      <c r="E10919" s="16" t="n">
        <v>5311.32</v>
      </c>
      <c r="F10919" s="17" t="n">
        <v>0</v>
      </c>
      <c r="G10919" s="16" t="n">
        <v>10622.64</v>
      </c>
      <c r="I10919" s="1" t="str">
        <f aca="false">INDEX(Products!$C$2:$C$51,MATCH(C10919,Products!$A$2:$A$51,0))</f>
        <v>Sports &amp; Fitness</v>
      </c>
      <c r="J10919" s="1" t="str">
        <f aca="false">INDEX(Orders!$E$2:$E$8001,MATCH(B10919,Orders!$A$2:$A$8001,0))</f>
        <v>Delivered</v>
      </c>
      <c r="K10919" s="1" t="str">
        <f aca="false">LEFT(INDEX(Orders!$C$2:$C$8001,MATCH(B10919,Orders!$A$2:$A$8001,0)),7)</f>
        <v>2025-12</v>
      </c>
    </row>
    <row r="10920" customFormat="false" ht="15" hidden="false" customHeight="true" outlineLevel="0" collapsed="false">
      <c r="A10920" s="1" t="s">
        <v>21390</v>
      </c>
      <c r="B10920" s="1" t="s">
        <v>7767</v>
      </c>
      <c r="C10920" s="1" t="s">
        <v>2007</v>
      </c>
      <c r="D10920" s="1" t="n">
        <v>1</v>
      </c>
      <c r="E10920" s="16" t="n">
        <v>750.27</v>
      </c>
      <c r="F10920" s="17" t="n">
        <v>0</v>
      </c>
      <c r="G10920" s="16" t="n">
        <v>750.27</v>
      </c>
      <c r="I10920" s="1" t="str">
        <f aca="false">INDEX(Products!$C$2:$C$51,MATCH(C10920,Products!$A$2:$A$51,0))</f>
        <v>Books &amp; Stationery</v>
      </c>
      <c r="J10920" s="1" t="str">
        <f aca="false">INDEX(Orders!$E$2:$E$8001,MATCH(B10920,Orders!$A$2:$A$8001,0))</f>
        <v>Delivered</v>
      </c>
      <c r="K10920" s="1" t="str">
        <f aca="false">LEFT(INDEX(Orders!$C$2:$C$8001,MATCH(B10920,Orders!$A$2:$A$8001,0)),7)</f>
        <v>2024-10</v>
      </c>
    </row>
    <row r="10921" customFormat="false" ht="15" hidden="false" customHeight="true" outlineLevel="0" collapsed="false">
      <c r="A10921" s="1" t="s">
        <v>21391</v>
      </c>
      <c r="B10921" s="1" t="s">
        <v>7767</v>
      </c>
      <c r="C10921" s="1" t="s">
        <v>2006</v>
      </c>
      <c r="D10921" s="1" t="n">
        <v>2</v>
      </c>
      <c r="E10921" s="16" t="n">
        <v>482.17</v>
      </c>
      <c r="F10921" s="17" t="n">
        <v>0.05</v>
      </c>
      <c r="G10921" s="16" t="n">
        <v>916.12</v>
      </c>
      <c r="I10921" s="1" t="str">
        <f aca="false">INDEX(Products!$C$2:$C$51,MATCH(C10921,Products!$A$2:$A$51,0))</f>
        <v>Books &amp; Stationery</v>
      </c>
      <c r="J10921" s="1" t="str">
        <f aca="false">INDEX(Orders!$E$2:$E$8001,MATCH(B10921,Orders!$A$2:$A$8001,0))</f>
        <v>Delivered</v>
      </c>
      <c r="K10921" s="1" t="str">
        <f aca="false">LEFT(INDEX(Orders!$C$2:$C$8001,MATCH(B10921,Orders!$A$2:$A$8001,0)),7)</f>
        <v>2024-10</v>
      </c>
    </row>
    <row r="10922" customFormat="false" ht="15" hidden="false" customHeight="true" outlineLevel="0" collapsed="false">
      <c r="A10922" s="1" t="s">
        <v>21392</v>
      </c>
      <c r="B10922" s="1" t="s">
        <v>7768</v>
      </c>
      <c r="C10922" s="1" t="s">
        <v>1988</v>
      </c>
      <c r="D10922" s="1" t="n">
        <v>1</v>
      </c>
      <c r="E10922" s="16" t="n">
        <v>681.07</v>
      </c>
      <c r="F10922" s="17" t="n">
        <v>0</v>
      </c>
      <c r="G10922" s="16" t="n">
        <v>681.07</v>
      </c>
      <c r="I10922" s="1" t="str">
        <f aca="false">INDEX(Products!$C$2:$C$51,MATCH(C10922,Products!$A$2:$A$51,0))</f>
        <v>Sports &amp; Fitness</v>
      </c>
      <c r="J10922" s="1" t="str">
        <f aca="false">INDEX(Orders!$E$2:$E$8001,MATCH(B10922,Orders!$A$2:$A$8001,0))</f>
        <v>Delivered</v>
      </c>
      <c r="K10922" s="1" t="str">
        <f aca="false">LEFT(INDEX(Orders!$C$2:$C$8001,MATCH(B10922,Orders!$A$2:$A$8001,0)),7)</f>
        <v>2024-12</v>
      </c>
    </row>
    <row r="10923" customFormat="false" ht="15" hidden="false" customHeight="true" outlineLevel="0" collapsed="false">
      <c r="A10923" s="1" t="s">
        <v>21393</v>
      </c>
      <c r="B10923" s="1" t="s">
        <v>7769</v>
      </c>
      <c r="C10923" s="1" t="s">
        <v>1940</v>
      </c>
      <c r="D10923" s="1" t="n">
        <v>2</v>
      </c>
      <c r="E10923" s="16" t="n">
        <v>2374.52</v>
      </c>
      <c r="F10923" s="17" t="n">
        <v>0.2</v>
      </c>
      <c r="G10923" s="16" t="n">
        <v>3799.23</v>
      </c>
      <c r="I10923" s="1" t="str">
        <f aca="false">INDEX(Products!$C$2:$C$51,MATCH(C10923,Products!$A$2:$A$51,0))</f>
        <v>Fashion</v>
      </c>
      <c r="J10923" s="1" t="str">
        <f aca="false">INDEX(Orders!$E$2:$E$8001,MATCH(B10923,Orders!$A$2:$A$8001,0))</f>
        <v>Delivered</v>
      </c>
      <c r="K10923" s="1" t="str">
        <f aca="false">LEFT(INDEX(Orders!$C$2:$C$8001,MATCH(B10923,Orders!$A$2:$A$8001,0)),7)</f>
        <v>2025-07</v>
      </c>
    </row>
    <row r="10924" customFormat="false" ht="15" hidden="false" customHeight="true" outlineLevel="0" collapsed="false">
      <c r="A10924" s="1" t="s">
        <v>21394</v>
      </c>
      <c r="B10924" s="1" t="s">
        <v>7770</v>
      </c>
      <c r="C10924" s="1" t="s">
        <v>1918</v>
      </c>
      <c r="D10924" s="1" t="n">
        <v>1</v>
      </c>
      <c r="E10924" s="16" t="n">
        <v>2978.99</v>
      </c>
      <c r="F10924" s="17" t="n">
        <v>0</v>
      </c>
      <c r="G10924" s="16" t="n">
        <v>2978.99</v>
      </c>
      <c r="I10924" s="1" t="str">
        <f aca="false">INDEX(Products!$C$2:$C$51,MATCH(C10924,Products!$A$2:$A$51,0))</f>
        <v>Electronics</v>
      </c>
      <c r="J10924" s="1" t="str">
        <f aca="false">INDEX(Orders!$E$2:$E$8001,MATCH(B10924,Orders!$A$2:$A$8001,0))</f>
        <v>Cancelled</v>
      </c>
      <c r="K10924" s="1" t="str">
        <f aca="false">LEFT(INDEX(Orders!$C$2:$C$8001,MATCH(B10924,Orders!$A$2:$A$8001,0)),7)</f>
        <v>2025-06</v>
      </c>
    </row>
    <row r="10925" customFormat="false" ht="15" hidden="false" customHeight="true" outlineLevel="0" collapsed="false">
      <c r="A10925" s="1" t="s">
        <v>21395</v>
      </c>
      <c r="B10925" s="1" t="s">
        <v>7771</v>
      </c>
      <c r="C10925" s="1" t="s">
        <v>1940</v>
      </c>
      <c r="D10925" s="1" t="n">
        <v>1</v>
      </c>
      <c r="E10925" s="16" t="n">
        <v>2374.52</v>
      </c>
      <c r="F10925" s="17" t="n">
        <v>0.05</v>
      </c>
      <c r="G10925" s="16" t="n">
        <v>2255.79</v>
      </c>
      <c r="I10925" s="1" t="str">
        <f aca="false">INDEX(Products!$C$2:$C$51,MATCH(C10925,Products!$A$2:$A$51,0))</f>
        <v>Fashion</v>
      </c>
      <c r="J10925" s="1" t="str">
        <f aca="false">INDEX(Orders!$E$2:$E$8001,MATCH(B10925,Orders!$A$2:$A$8001,0))</f>
        <v>Delivered</v>
      </c>
      <c r="K10925" s="1" t="str">
        <f aca="false">LEFT(INDEX(Orders!$C$2:$C$8001,MATCH(B10925,Orders!$A$2:$A$8001,0)),7)</f>
        <v>2024-02</v>
      </c>
    </row>
    <row r="10926" customFormat="false" ht="15" hidden="false" customHeight="true" outlineLevel="0" collapsed="false">
      <c r="A10926" s="1" t="s">
        <v>21396</v>
      </c>
      <c r="B10926" s="1" t="s">
        <v>7771</v>
      </c>
      <c r="C10926" s="1" t="s">
        <v>2006</v>
      </c>
      <c r="D10926" s="1" t="n">
        <v>1</v>
      </c>
      <c r="E10926" s="16" t="n">
        <v>482.17</v>
      </c>
      <c r="F10926" s="17" t="n">
        <v>0.1</v>
      </c>
      <c r="G10926" s="16" t="n">
        <v>433.95</v>
      </c>
      <c r="I10926" s="1" t="str">
        <f aca="false">INDEX(Products!$C$2:$C$51,MATCH(C10926,Products!$A$2:$A$51,0))</f>
        <v>Books &amp; Stationery</v>
      </c>
      <c r="J10926" s="1" t="str">
        <f aca="false">INDEX(Orders!$E$2:$E$8001,MATCH(B10926,Orders!$A$2:$A$8001,0))</f>
        <v>Delivered</v>
      </c>
      <c r="K10926" s="1" t="str">
        <f aca="false">LEFT(INDEX(Orders!$C$2:$C$8001,MATCH(B10926,Orders!$A$2:$A$8001,0)),7)</f>
        <v>2024-02</v>
      </c>
    </row>
    <row r="10927" customFormat="false" ht="15" hidden="false" customHeight="true" outlineLevel="0" collapsed="false">
      <c r="A10927" s="1" t="s">
        <v>21397</v>
      </c>
      <c r="B10927" s="1" t="s">
        <v>7771</v>
      </c>
      <c r="C10927" s="1" t="s">
        <v>1997</v>
      </c>
      <c r="D10927" s="1" t="n">
        <v>1</v>
      </c>
      <c r="E10927" s="16" t="n">
        <v>311.15</v>
      </c>
      <c r="F10927" s="17" t="n">
        <v>0.05</v>
      </c>
      <c r="G10927" s="16" t="n">
        <v>295.59</v>
      </c>
      <c r="I10927" s="1" t="str">
        <f aca="false">INDEX(Products!$C$2:$C$51,MATCH(C10927,Products!$A$2:$A$51,0))</f>
        <v>Sports &amp; Fitness</v>
      </c>
      <c r="J10927" s="1" t="str">
        <f aca="false">INDEX(Orders!$E$2:$E$8001,MATCH(B10927,Orders!$A$2:$A$8001,0))</f>
        <v>Delivered</v>
      </c>
      <c r="K10927" s="1" t="str">
        <f aca="false">LEFT(INDEX(Orders!$C$2:$C$8001,MATCH(B10927,Orders!$A$2:$A$8001,0)),7)</f>
        <v>2024-02</v>
      </c>
    </row>
    <row r="10928" customFormat="false" ht="15" hidden="false" customHeight="true" outlineLevel="0" collapsed="false">
      <c r="A10928" s="1" t="s">
        <v>21398</v>
      </c>
      <c r="B10928" s="1" t="s">
        <v>7772</v>
      </c>
      <c r="C10928" s="1" t="s">
        <v>1979</v>
      </c>
      <c r="D10928" s="1" t="n">
        <v>1</v>
      </c>
      <c r="E10928" s="16" t="n">
        <v>623</v>
      </c>
      <c r="F10928" s="17" t="n">
        <v>0.15</v>
      </c>
      <c r="G10928" s="16" t="n">
        <v>529.55</v>
      </c>
      <c r="I10928" s="1" t="str">
        <f aca="false">INDEX(Products!$C$2:$C$51,MATCH(C10928,Products!$A$2:$A$51,0))</f>
        <v>Beauty &amp; Personal Care</v>
      </c>
      <c r="J10928" s="1" t="str">
        <f aca="false">INDEX(Orders!$E$2:$E$8001,MATCH(B10928,Orders!$A$2:$A$8001,0))</f>
        <v>Delivered</v>
      </c>
      <c r="K10928" s="1" t="str">
        <f aca="false">LEFT(INDEX(Orders!$C$2:$C$8001,MATCH(B10928,Orders!$A$2:$A$8001,0)),7)</f>
        <v>2025-05</v>
      </c>
    </row>
    <row r="10929" customFormat="false" ht="15" hidden="false" customHeight="true" outlineLevel="0" collapsed="false">
      <c r="A10929" s="1" t="s">
        <v>21399</v>
      </c>
      <c r="B10929" s="1" t="s">
        <v>7773</v>
      </c>
      <c r="C10929" s="1" t="s">
        <v>2006</v>
      </c>
      <c r="D10929" s="1" t="n">
        <v>1</v>
      </c>
      <c r="E10929" s="16" t="n">
        <v>482.17</v>
      </c>
      <c r="F10929" s="17" t="n">
        <v>0</v>
      </c>
      <c r="G10929" s="16" t="n">
        <v>482.17</v>
      </c>
      <c r="I10929" s="1" t="str">
        <f aca="false">INDEX(Products!$C$2:$C$51,MATCH(C10929,Products!$A$2:$A$51,0))</f>
        <v>Books &amp; Stationery</v>
      </c>
      <c r="J10929" s="1" t="str">
        <f aca="false">INDEX(Orders!$E$2:$E$8001,MATCH(B10929,Orders!$A$2:$A$8001,0))</f>
        <v>Delivered</v>
      </c>
      <c r="K10929" s="1" t="str">
        <f aca="false">LEFT(INDEX(Orders!$C$2:$C$8001,MATCH(B10929,Orders!$A$2:$A$8001,0)),7)</f>
        <v>2024-10</v>
      </c>
    </row>
    <row r="10930" customFormat="false" ht="15" hidden="false" customHeight="true" outlineLevel="0" collapsed="false">
      <c r="A10930" s="1" t="s">
        <v>21400</v>
      </c>
      <c r="B10930" s="1" t="s">
        <v>7773</v>
      </c>
      <c r="C10930" s="1" t="s">
        <v>1937</v>
      </c>
      <c r="D10930" s="1" t="n">
        <v>1</v>
      </c>
      <c r="E10930" s="16" t="n">
        <v>1364.75</v>
      </c>
      <c r="F10930" s="17" t="n">
        <v>0.2</v>
      </c>
      <c r="G10930" s="16" t="n">
        <v>1091.8</v>
      </c>
      <c r="I10930" s="1" t="str">
        <f aca="false">INDEX(Products!$C$2:$C$51,MATCH(C10930,Products!$A$2:$A$51,0))</f>
        <v>Fashion</v>
      </c>
      <c r="J10930" s="1" t="str">
        <f aca="false">INDEX(Orders!$E$2:$E$8001,MATCH(B10930,Orders!$A$2:$A$8001,0))</f>
        <v>Delivered</v>
      </c>
      <c r="K10930" s="1" t="str">
        <f aca="false">LEFT(INDEX(Orders!$C$2:$C$8001,MATCH(B10930,Orders!$A$2:$A$8001,0)),7)</f>
        <v>2024-10</v>
      </c>
    </row>
    <row r="10931" customFormat="false" ht="15" hidden="false" customHeight="true" outlineLevel="0" collapsed="false">
      <c r="A10931" s="1" t="s">
        <v>21401</v>
      </c>
      <c r="B10931" s="1" t="s">
        <v>7774</v>
      </c>
      <c r="C10931" s="1" t="s">
        <v>2006</v>
      </c>
      <c r="D10931" s="1" t="n">
        <v>1</v>
      </c>
      <c r="E10931" s="16" t="n">
        <v>482.17</v>
      </c>
      <c r="F10931" s="17" t="n">
        <v>0.05</v>
      </c>
      <c r="G10931" s="16" t="n">
        <v>458.06</v>
      </c>
      <c r="I10931" s="1" t="str">
        <f aca="false">INDEX(Products!$C$2:$C$51,MATCH(C10931,Products!$A$2:$A$51,0))</f>
        <v>Books &amp; Stationery</v>
      </c>
      <c r="J10931" s="1" t="str">
        <f aca="false">INDEX(Orders!$E$2:$E$8001,MATCH(B10931,Orders!$A$2:$A$8001,0))</f>
        <v>Delivered</v>
      </c>
      <c r="K10931" s="1" t="str">
        <f aca="false">LEFT(INDEX(Orders!$C$2:$C$8001,MATCH(B10931,Orders!$A$2:$A$8001,0)),7)</f>
        <v>2024-09</v>
      </c>
    </row>
    <row r="10932" customFormat="false" ht="15" hidden="false" customHeight="true" outlineLevel="0" collapsed="false">
      <c r="A10932" s="1" t="s">
        <v>21402</v>
      </c>
      <c r="B10932" s="1" t="s">
        <v>7775</v>
      </c>
      <c r="C10932" s="1" t="s">
        <v>1953</v>
      </c>
      <c r="D10932" s="1" t="n">
        <v>1</v>
      </c>
      <c r="E10932" s="16" t="n">
        <v>4914.12</v>
      </c>
      <c r="F10932" s="17" t="n">
        <v>0</v>
      </c>
      <c r="G10932" s="16" t="n">
        <v>4914.12</v>
      </c>
      <c r="I10932" s="1" t="str">
        <f aca="false">INDEX(Products!$C$2:$C$51,MATCH(C10932,Products!$A$2:$A$51,0))</f>
        <v>Fashion</v>
      </c>
      <c r="J10932" s="1" t="str">
        <f aca="false">INDEX(Orders!$E$2:$E$8001,MATCH(B10932,Orders!$A$2:$A$8001,0))</f>
        <v>Delivered</v>
      </c>
      <c r="K10932" s="1" t="str">
        <f aca="false">LEFT(INDEX(Orders!$C$2:$C$8001,MATCH(B10932,Orders!$A$2:$A$8001,0)),7)</f>
        <v>2024-03</v>
      </c>
    </row>
    <row r="10933" customFormat="false" ht="15" hidden="false" customHeight="true" outlineLevel="0" collapsed="false">
      <c r="A10933" s="1" t="s">
        <v>21403</v>
      </c>
      <c r="B10933" s="1" t="s">
        <v>7775</v>
      </c>
      <c r="C10933" s="1" t="s">
        <v>1920</v>
      </c>
      <c r="D10933" s="1" t="n">
        <v>1</v>
      </c>
      <c r="E10933" s="16" t="n">
        <v>4273.58</v>
      </c>
      <c r="F10933" s="17" t="n">
        <v>0.1</v>
      </c>
      <c r="G10933" s="16" t="n">
        <v>3846.22</v>
      </c>
      <c r="I10933" s="1" t="str">
        <f aca="false">INDEX(Products!$C$2:$C$51,MATCH(C10933,Products!$A$2:$A$51,0))</f>
        <v>Electronics</v>
      </c>
      <c r="J10933" s="1" t="str">
        <f aca="false">INDEX(Orders!$E$2:$E$8001,MATCH(B10933,Orders!$A$2:$A$8001,0))</f>
        <v>Delivered</v>
      </c>
      <c r="K10933" s="1" t="str">
        <f aca="false">LEFT(INDEX(Orders!$C$2:$C$8001,MATCH(B10933,Orders!$A$2:$A$8001,0)),7)</f>
        <v>2024-03</v>
      </c>
    </row>
    <row r="10934" customFormat="false" ht="15" hidden="false" customHeight="true" outlineLevel="0" collapsed="false">
      <c r="A10934" s="1" t="s">
        <v>21404</v>
      </c>
      <c r="B10934" s="1" t="s">
        <v>7776</v>
      </c>
      <c r="C10934" s="1" t="s">
        <v>2006</v>
      </c>
      <c r="D10934" s="1" t="n">
        <v>1</v>
      </c>
      <c r="E10934" s="16" t="n">
        <v>482.17</v>
      </c>
      <c r="F10934" s="17" t="n">
        <v>0</v>
      </c>
      <c r="G10934" s="16" t="n">
        <v>482.17</v>
      </c>
      <c r="I10934" s="1" t="str">
        <f aca="false">INDEX(Products!$C$2:$C$51,MATCH(C10934,Products!$A$2:$A$51,0))</f>
        <v>Books &amp; Stationery</v>
      </c>
      <c r="J10934" s="1" t="str">
        <f aca="false">INDEX(Orders!$E$2:$E$8001,MATCH(B10934,Orders!$A$2:$A$8001,0))</f>
        <v>Cancelled</v>
      </c>
      <c r="K10934" s="1" t="str">
        <f aca="false">LEFT(INDEX(Orders!$C$2:$C$8001,MATCH(B10934,Orders!$A$2:$A$8001,0)),7)</f>
        <v>2024-06</v>
      </c>
    </row>
    <row r="10935" customFormat="false" ht="15" hidden="false" customHeight="true" outlineLevel="0" collapsed="false">
      <c r="A10935" s="1" t="s">
        <v>21405</v>
      </c>
      <c r="B10935" s="1" t="s">
        <v>7776</v>
      </c>
      <c r="C10935" s="1" t="s">
        <v>1990</v>
      </c>
      <c r="D10935" s="1" t="n">
        <v>3</v>
      </c>
      <c r="E10935" s="16" t="n">
        <v>5311.32</v>
      </c>
      <c r="F10935" s="17" t="n">
        <v>0</v>
      </c>
      <c r="G10935" s="16" t="n">
        <v>15933.96</v>
      </c>
      <c r="I10935" s="1" t="str">
        <f aca="false">INDEX(Products!$C$2:$C$51,MATCH(C10935,Products!$A$2:$A$51,0))</f>
        <v>Sports &amp; Fitness</v>
      </c>
      <c r="J10935" s="1" t="str">
        <f aca="false">INDEX(Orders!$E$2:$E$8001,MATCH(B10935,Orders!$A$2:$A$8001,0))</f>
        <v>Cancelled</v>
      </c>
      <c r="K10935" s="1" t="str">
        <f aca="false">LEFT(INDEX(Orders!$C$2:$C$8001,MATCH(B10935,Orders!$A$2:$A$8001,0)),7)</f>
        <v>2024-06</v>
      </c>
    </row>
    <row r="10936" customFormat="false" ht="15" hidden="false" customHeight="true" outlineLevel="0" collapsed="false">
      <c r="A10936" s="1" t="s">
        <v>21406</v>
      </c>
      <c r="B10936" s="1" t="s">
        <v>7776</v>
      </c>
      <c r="C10936" s="1" t="s">
        <v>1997</v>
      </c>
      <c r="D10936" s="1" t="n">
        <v>1</v>
      </c>
      <c r="E10936" s="16" t="n">
        <v>311.15</v>
      </c>
      <c r="F10936" s="17" t="n">
        <v>0.05</v>
      </c>
      <c r="G10936" s="16" t="n">
        <v>295.59</v>
      </c>
      <c r="I10936" s="1" t="str">
        <f aca="false">INDEX(Products!$C$2:$C$51,MATCH(C10936,Products!$A$2:$A$51,0))</f>
        <v>Sports &amp; Fitness</v>
      </c>
      <c r="J10936" s="1" t="str">
        <f aca="false">INDEX(Orders!$E$2:$E$8001,MATCH(B10936,Orders!$A$2:$A$8001,0))</f>
        <v>Cancelled</v>
      </c>
      <c r="K10936" s="1" t="str">
        <f aca="false">LEFT(INDEX(Orders!$C$2:$C$8001,MATCH(B10936,Orders!$A$2:$A$8001,0)),7)</f>
        <v>2024-06</v>
      </c>
    </row>
    <row r="10937" customFormat="false" ht="15" hidden="false" customHeight="true" outlineLevel="0" collapsed="false">
      <c r="A10937" s="1" t="s">
        <v>21407</v>
      </c>
      <c r="B10937" s="1" t="s">
        <v>7777</v>
      </c>
      <c r="C10937" s="1" t="s">
        <v>1930</v>
      </c>
      <c r="D10937" s="1" t="n">
        <v>1</v>
      </c>
      <c r="E10937" s="16" t="n">
        <v>2398.35</v>
      </c>
      <c r="F10937" s="17" t="n">
        <v>0.1</v>
      </c>
      <c r="G10937" s="16" t="n">
        <v>2158.52</v>
      </c>
      <c r="I10937" s="1" t="str">
        <f aca="false">INDEX(Products!$C$2:$C$51,MATCH(C10937,Products!$A$2:$A$51,0))</f>
        <v>Electronics</v>
      </c>
      <c r="J10937" s="1" t="str">
        <f aca="false">INDEX(Orders!$E$2:$E$8001,MATCH(B10937,Orders!$A$2:$A$8001,0))</f>
        <v>Delivered</v>
      </c>
      <c r="K10937" s="1" t="str">
        <f aca="false">LEFT(INDEX(Orders!$C$2:$C$8001,MATCH(B10937,Orders!$A$2:$A$8001,0)),7)</f>
        <v>2024-10</v>
      </c>
    </row>
    <row r="10938" customFormat="false" ht="15" hidden="false" customHeight="true" outlineLevel="0" collapsed="false">
      <c r="A10938" s="1" t="s">
        <v>21408</v>
      </c>
      <c r="B10938" s="1" t="s">
        <v>7777</v>
      </c>
      <c r="C10938" s="1" t="s">
        <v>1940</v>
      </c>
      <c r="D10938" s="1" t="n">
        <v>3</v>
      </c>
      <c r="E10938" s="16" t="n">
        <v>2374.52</v>
      </c>
      <c r="F10938" s="17" t="n">
        <v>0.05</v>
      </c>
      <c r="G10938" s="16" t="n">
        <v>6767.38</v>
      </c>
      <c r="I10938" s="1" t="str">
        <f aca="false">INDEX(Products!$C$2:$C$51,MATCH(C10938,Products!$A$2:$A$51,0))</f>
        <v>Fashion</v>
      </c>
      <c r="J10938" s="1" t="str">
        <f aca="false">INDEX(Orders!$E$2:$E$8001,MATCH(B10938,Orders!$A$2:$A$8001,0))</f>
        <v>Delivered</v>
      </c>
      <c r="K10938" s="1" t="str">
        <f aca="false">LEFT(INDEX(Orders!$C$2:$C$8001,MATCH(B10938,Orders!$A$2:$A$8001,0)),7)</f>
        <v>2024-10</v>
      </c>
    </row>
    <row r="10939" customFormat="false" ht="15" hidden="false" customHeight="true" outlineLevel="0" collapsed="false">
      <c r="A10939" s="1" t="s">
        <v>21409</v>
      </c>
      <c r="B10939" s="1" t="s">
        <v>7778</v>
      </c>
      <c r="C10939" s="1" t="s">
        <v>2006</v>
      </c>
      <c r="D10939" s="1" t="n">
        <v>2</v>
      </c>
      <c r="E10939" s="16" t="n">
        <v>482.17</v>
      </c>
      <c r="F10939" s="17" t="n">
        <v>0.1</v>
      </c>
      <c r="G10939" s="16" t="n">
        <v>867.91</v>
      </c>
      <c r="I10939" s="1" t="str">
        <f aca="false">INDEX(Products!$C$2:$C$51,MATCH(C10939,Products!$A$2:$A$51,0))</f>
        <v>Books &amp; Stationery</v>
      </c>
      <c r="J10939" s="1" t="str">
        <f aca="false">INDEX(Orders!$E$2:$E$8001,MATCH(B10939,Orders!$A$2:$A$8001,0))</f>
        <v>Returned</v>
      </c>
      <c r="K10939" s="1" t="str">
        <f aca="false">LEFT(INDEX(Orders!$C$2:$C$8001,MATCH(B10939,Orders!$A$2:$A$8001,0)),7)</f>
        <v>2025-12</v>
      </c>
    </row>
    <row r="10940" customFormat="false" ht="15" hidden="false" customHeight="true" outlineLevel="0" collapsed="false">
      <c r="A10940" s="1" t="s">
        <v>21410</v>
      </c>
      <c r="B10940" s="1" t="s">
        <v>7779</v>
      </c>
      <c r="C10940" s="1" t="s">
        <v>1930</v>
      </c>
      <c r="D10940" s="1" t="n">
        <v>2</v>
      </c>
      <c r="E10940" s="16" t="n">
        <v>2398.35</v>
      </c>
      <c r="F10940" s="17" t="n">
        <v>0.05</v>
      </c>
      <c r="G10940" s="16" t="n">
        <v>4556.86</v>
      </c>
      <c r="I10940" s="1" t="str">
        <f aca="false">INDEX(Products!$C$2:$C$51,MATCH(C10940,Products!$A$2:$A$51,0))</f>
        <v>Electronics</v>
      </c>
      <c r="J10940" s="1" t="str">
        <f aca="false">INDEX(Orders!$E$2:$E$8001,MATCH(B10940,Orders!$A$2:$A$8001,0))</f>
        <v>Delivered</v>
      </c>
      <c r="K10940" s="1" t="str">
        <f aca="false">LEFT(INDEX(Orders!$C$2:$C$8001,MATCH(B10940,Orders!$A$2:$A$8001,0)),7)</f>
        <v>2025-11</v>
      </c>
    </row>
    <row r="10941" customFormat="false" ht="15" hidden="false" customHeight="true" outlineLevel="0" collapsed="false">
      <c r="A10941" s="1" t="s">
        <v>21411</v>
      </c>
      <c r="B10941" s="1" t="s">
        <v>7780</v>
      </c>
      <c r="C10941" s="1" t="s">
        <v>1922</v>
      </c>
      <c r="D10941" s="1" t="n">
        <v>1</v>
      </c>
      <c r="E10941" s="16" t="n">
        <v>3142.61</v>
      </c>
      <c r="F10941" s="17" t="n">
        <v>0</v>
      </c>
      <c r="G10941" s="16" t="n">
        <v>3142.61</v>
      </c>
      <c r="I10941" s="1" t="str">
        <f aca="false">INDEX(Products!$C$2:$C$51,MATCH(C10941,Products!$A$2:$A$51,0))</f>
        <v>Electronics</v>
      </c>
      <c r="J10941" s="1" t="str">
        <f aca="false">INDEX(Orders!$E$2:$E$8001,MATCH(B10941,Orders!$A$2:$A$8001,0))</f>
        <v>Delivered</v>
      </c>
      <c r="K10941" s="1" t="str">
        <f aca="false">LEFT(INDEX(Orders!$C$2:$C$8001,MATCH(B10941,Orders!$A$2:$A$8001,0)),7)</f>
        <v>2024-11</v>
      </c>
    </row>
    <row r="10942" customFormat="false" ht="15" hidden="false" customHeight="true" outlineLevel="0" collapsed="false">
      <c r="A10942" s="1" t="s">
        <v>21412</v>
      </c>
      <c r="B10942" s="1" t="s">
        <v>7780</v>
      </c>
      <c r="C10942" s="1" t="s">
        <v>2006</v>
      </c>
      <c r="D10942" s="1" t="n">
        <v>1</v>
      </c>
      <c r="E10942" s="16" t="n">
        <v>482.17</v>
      </c>
      <c r="F10942" s="17" t="n">
        <v>0</v>
      </c>
      <c r="G10942" s="16" t="n">
        <v>482.17</v>
      </c>
      <c r="I10942" s="1" t="str">
        <f aca="false">INDEX(Products!$C$2:$C$51,MATCH(C10942,Products!$A$2:$A$51,0))</f>
        <v>Books &amp; Stationery</v>
      </c>
      <c r="J10942" s="1" t="str">
        <f aca="false">INDEX(Orders!$E$2:$E$8001,MATCH(B10942,Orders!$A$2:$A$8001,0))</f>
        <v>Delivered</v>
      </c>
      <c r="K10942" s="1" t="str">
        <f aca="false">LEFT(INDEX(Orders!$C$2:$C$8001,MATCH(B10942,Orders!$A$2:$A$8001,0)),7)</f>
        <v>2024-11</v>
      </c>
    </row>
    <row r="10943" customFormat="false" ht="15" hidden="false" customHeight="true" outlineLevel="0" collapsed="false">
      <c r="A10943" s="1" t="s">
        <v>21413</v>
      </c>
      <c r="B10943" s="1" t="s">
        <v>7781</v>
      </c>
      <c r="C10943" s="1" t="s">
        <v>1971</v>
      </c>
      <c r="D10943" s="1" t="n">
        <v>1</v>
      </c>
      <c r="E10943" s="16" t="n">
        <v>2073.63</v>
      </c>
      <c r="F10943" s="17" t="n">
        <v>0.15</v>
      </c>
      <c r="G10943" s="16" t="n">
        <v>1762.59</v>
      </c>
      <c r="I10943" s="1" t="str">
        <f aca="false">INDEX(Products!$C$2:$C$51,MATCH(C10943,Products!$A$2:$A$51,0))</f>
        <v>Home &amp; Kitchen</v>
      </c>
      <c r="J10943" s="1" t="str">
        <f aca="false">INDEX(Orders!$E$2:$E$8001,MATCH(B10943,Orders!$A$2:$A$8001,0))</f>
        <v>Delivered</v>
      </c>
      <c r="K10943" s="1" t="str">
        <f aca="false">LEFT(INDEX(Orders!$C$2:$C$8001,MATCH(B10943,Orders!$A$2:$A$8001,0)),7)</f>
        <v>2025-12</v>
      </c>
    </row>
    <row r="10944" customFormat="false" ht="15" hidden="false" customHeight="true" outlineLevel="0" collapsed="false">
      <c r="A10944" s="1" t="s">
        <v>21414</v>
      </c>
      <c r="B10944" s="1" t="s">
        <v>7781</v>
      </c>
      <c r="C10944" s="1" t="s">
        <v>1991</v>
      </c>
      <c r="D10944" s="1" t="n">
        <v>3</v>
      </c>
      <c r="E10944" s="16" t="n">
        <v>579.12</v>
      </c>
      <c r="F10944" s="17" t="n">
        <v>0.2</v>
      </c>
      <c r="G10944" s="16" t="n">
        <v>1389.89</v>
      </c>
      <c r="I10944" s="1" t="str">
        <f aca="false">INDEX(Products!$C$2:$C$51,MATCH(C10944,Products!$A$2:$A$51,0))</f>
        <v>Sports &amp; Fitness</v>
      </c>
      <c r="J10944" s="1" t="str">
        <f aca="false">INDEX(Orders!$E$2:$E$8001,MATCH(B10944,Orders!$A$2:$A$8001,0))</f>
        <v>Delivered</v>
      </c>
      <c r="K10944" s="1" t="str">
        <f aca="false">LEFT(INDEX(Orders!$C$2:$C$8001,MATCH(B10944,Orders!$A$2:$A$8001,0)),7)</f>
        <v>2025-12</v>
      </c>
    </row>
    <row r="10945" customFormat="false" ht="15" hidden="false" customHeight="true" outlineLevel="0" collapsed="false">
      <c r="A10945" s="1" t="s">
        <v>21415</v>
      </c>
      <c r="B10945" s="1" t="s">
        <v>7781</v>
      </c>
      <c r="C10945" s="1" t="s">
        <v>1940</v>
      </c>
      <c r="D10945" s="1" t="n">
        <v>1</v>
      </c>
      <c r="E10945" s="16" t="n">
        <v>2374.52</v>
      </c>
      <c r="F10945" s="17" t="n">
        <v>0.1</v>
      </c>
      <c r="G10945" s="16" t="n">
        <v>2137.07</v>
      </c>
      <c r="I10945" s="1" t="str">
        <f aca="false">INDEX(Products!$C$2:$C$51,MATCH(C10945,Products!$A$2:$A$51,0))</f>
        <v>Fashion</v>
      </c>
      <c r="J10945" s="1" t="str">
        <f aca="false">INDEX(Orders!$E$2:$E$8001,MATCH(B10945,Orders!$A$2:$A$8001,0))</f>
        <v>Delivered</v>
      </c>
      <c r="K10945" s="1" t="str">
        <f aca="false">LEFT(INDEX(Orders!$C$2:$C$8001,MATCH(B10945,Orders!$A$2:$A$8001,0)),7)</f>
        <v>2025-12</v>
      </c>
    </row>
    <row r="10946" customFormat="false" ht="15" hidden="false" customHeight="true" outlineLevel="0" collapsed="false">
      <c r="A10946" s="1" t="s">
        <v>21416</v>
      </c>
      <c r="B10946" s="1" t="s">
        <v>7781</v>
      </c>
      <c r="C10946" s="1" t="s">
        <v>1976</v>
      </c>
      <c r="D10946" s="1" t="n">
        <v>1</v>
      </c>
      <c r="E10946" s="16" t="n">
        <v>1603.35</v>
      </c>
      <c r="F10946" s="17" t="n">
        <v>0</v>
      </c>
      <c r="G10946" s="16" t="n">
        <v>1603.35</v>
      </c>
      <c r="I10946" s="1" t="str">
        <f aca="false">INDEX(Products!$C$2:$C$51,MATCH(C10946,Products!$A$2:$A$51,0))</f>
        <v>Beauty &amp; Personal Care</v>
      </c>
      <c r="J10946" s="1" t="str">
        <f aca="false">INDEX(Orders!$E$2:$E$8001,MATCH(B10946,Orders!$A$2:$A$8001,0))</f>
        <v>Delivered</v>
      </c>
      <c r="K10946" s="1" t="str">
        <f aca="false">LEFT(INDEX(Orders!$C$2:$C$8001,MATCH(B10946,Orders!$A$2:$A$8001,0)),7)</f>
        <v>2025-12</v>
      </c>
    </row>
    <row r="10947" customFormat="false" ht="15" hidden="false" customHeight="true" outlineLevel="0" collapsed="false">
      <c r="A10947" s="1" t="s">
        <v>21417</v>
      </c>
      <c r="B10947" s="1" t="s">
        <v>7782</v>
      </c>
      <c r="C10947" s="1" t="s">
        <v>1990</v>
      </c>
      <c r="D10947" s="1" t="n">
        <v>1</v>
      </c>
      <c r="E10947" s="16" t="n">
        <v>5311.32</v>
      </c>
      <c r="F10947" s="17" t="n">
        <v>0</v>
      </c>
      <c r="G10947" s="16" t="n">
        <v>5311.32</v>
      </c>
      <c r="I10947" s="1" t="str">
        <f aca="false">INDEX(Products!$C$2:$C$51,MATCH(C10947,Products!$A$2:$A$51,0))</f>
        <v>Sports &amp; Fitness</v>
      </c>
      <c r="J10947" s="1" t="str">
        <f aca="false">INDEX(Orders!$E$2:$E$8001,MATCH(B10947,Orders!$A$2:$A$8001,0))</f>
        <v>Delivered</v>
      </c>
      <c r="K10947" s="1" t="str">
        <f aca="false">LEFT(INDEX(Orders!$C$2:$C$8001,MATCH(B10947,Orders!$A$2:$A$8001,0)),7)</f>
        <v>2025-11</v>
      </c>
    </row>
    <row r="10948" customFormat="false" ht="15" hidden="false" customHeight="true" outlineLevel="0" collapsed="false">
      <c r="A10948" s="1" t="s">
        <v>21418</v>
      </c>
      <c r="B10948" s="1" t="s">
        <v>7782</v>
      </c>
      <c r="C10948" s="1" t="s">
        <v>1930</v>
      </c>
      <c r="D10948" s="1" t="n">
        <v>3</v>
      </c>
      <c r="E10948" s="16" t="n">
        <v>2398.35</v>
      </c>
      <c r="F10948" s="17" t="n">
        <v>0.1</v>
      </c>
      <c r="G10948" s="16" t="n">
        <v>6475.54</v>
      </c>
      <c r="I10948" s="1" t="str">
        <f aca="false">INDEX(Products!$C$2:$C$51,MATCH(C10948,Products!$A$2:$A$51,0))</f>
        <v>Electronics</v>
      </c>
      <c r="J10948" s="1" t="str">
        <f aca="false">INDEX(Orders!$E$2:$E$8001,MATCH(B10948,Orders!$A$2:$A$8001,0))</f>
        <v>Delivered</v>
      </c>
      <c r="K10948" s="1" t="str">
        <f aca="false">LEFT(INDEX(Orders!$C$2:$C$8001,MATCH(B10948,Orders!$A$2:$A$8001,0)),7)</f>
        <v>2025-11</v>
      </c>
    </row>
    <row r="10949" customFormat="false" ht="15" hidden="false" customHeight="true" outlineLevel="0" collapsed="false">
      <c r="A10949" s="1" t="s">
        <v>21419</v>
      </c>
      <c r="B10949" s="1" t="s">
        <v>7783</v>
      </c>
      <c r="C10949" s="1" t="s">
        <v>1940</v>
      </c>
      <c r="D10949" s="1" t="n">
        <v>1</v>
      </c>
      <c r="E10949" s="16" t="n">
        <v>2374.52</v>
      </c>
      <c r="F10949" s="17" t="n">
        <v>0.1</v>
      </c>
      <c r="G10949" s="16" t="n">
        <v>2137.07</v>
      </c>
      <c r="I10949" s="1" t="str">
        <f aca="false">INDEX(Products!$C$2:$C$51,MATCH(C10949,Products!$A$2:$A$51,0))</f>
        <v>Fashion</v>
      </c>
      <c r="J10949" s="1" t="str">
        <f aca="false">INDEX(Orders!$E$2:$E$8001,MATCH(B10949,Orders!$A$2:$A$8001,0))</f>
        <v>Delivered</v>
      </c>
      <c r="K10949" s="1" t="str">
        <f aca="false">LEFT(INDEX(Orders!$C$2:$C$8001,MATCH(B10949,Orders!$A$2:$A$8001,0)),7)</f>
        <v>2024-08</v>
      </c>
    </row>
    <row r="10950" customFormat="false" ht="15" hidden="false" customHeight="true" outlineLevel="0" collapsed="false">
      <c r="A10950" s="1" t="s">
        <v>21420</v>
      </c>
      <c r="B10950" s="1" t="s">
        <v>7783</v>
      </c>
      <c r="C10950" s="1" t="s">
        <v>1997</v>
      </c>
      <c r="D10950" s="1" t="n">
        <v>2</v>
      </c>
      <c r="E10950" s="16" t="n">
        <v>311.15</v>
      </c>
      <c r="F10950" s="17" t="n">
        <v>0</v>
      </c>
      <c r="G10950" s="16" t="n">
        <v>622.3</v>
      </c>
      <c r="I10950" s="1" t="str">
        <f aca="false">INDEX(Products!$C$2:$C$51,MATCH(C10950,Products!$A$2:$A$51,0))</f>
        <v>Sports &amp; Fitness</v>
      </c>
      <c r="J10950" s="1" t="str">
        <f aca="false">INDEX(Orders!$E$2:$E$8001,MATCH(B10950,Orders!$A$2:$A$8001,0))</f>
        <v>Delivered</v>
      </c>
      <c r="K10950" s="1" t="str">
        <f aca="false">LEFT(INDEX(Orders!$C$2:$C$8001,MATCH(B10950,Orders!$A$2:$A$8001,0)),7)</f>
        <v>2024-08</v>
      </c>
    </row>
    <row r="10951" customFormat="false" ht="15" hidden="false" customHeight="true" outlineLevel="0" collapsed="false">
      <c r="A10951" s="1" t="s">
        <v>21421</v>
      </c>
      <c r="B10951" s="1" t="s">
        <v>7784</v>
      </c>
      <c r="C10951" s="1" t="s">
        <v>1949</v>
      </c>
      <c r="D10951" s="1" t="n">
        <v>1</v>
      </c>
      <c r="E10951" s="16" t="n">
        <v>4185.64</v>
      </c>
      <c r="F10951" s="17" t="n">
        <v>0</v>
      </c>
      <c r="G10951" s="16" t="n">
        <v>4185.64</v>
      </c>
      <c r="I10951" s="1" t="str">
        <f aca="false">INDEX(Products!$C$2:$C$51,MATCH(C10951,Products!$A$2:$A$51,0))</f>
        <v>Fashion</v>
      </c>
      <c r="J10951" s="1" t="str">
        <f aca="false">INDEX(Orders!$E$2:$E$8001,MATCH(B10951,Orders!$A$2:$A$8001,0))</f>
        <v>Cancelled</v>
      </c>
      <c r="K10951" s="1" t="str">
        <f aca="false">LEFT(INDEX(Orders!$C$2:$C$8001,MATCH(B10951,Orders!$A$2:$A$8001,0)),7)</f>
        <v>2024-08</v>
      </c>
    </row>
    <row r="10952" customFormat="false" ht="15" hidden="false" customHeight="true" outlineLevel="0" collapsed="false">
      <c r="A10952" s="1" t="s">
        <v>21422</v>
      </c>
      <c r="B10952" s="1" t="s">
        <v>7784</v>
      </c>
      <c r="C10952" s="1" t="s">
        <v>1963</v>
      </c>
      <c r="D10952" s="1" t="n">
        <v>1</v>
      </c>
      <c r="E10952" s="16" t="n">
        <v>1494.98</v>
      </c>
      <c r="F10952" s="17" t="n">
        <v>0.1</v>
      </c>
      <c r="G10952" s="16" t="n">
        <v>1345.48</v>
      </c>
      <c r="I10952" s="1" t="str">
        <f aca="false">INDEX(Products!$C$2:$C$51,MATCH(C10952,Products!$A$2:$A$51,0))</f>
        <v>Home &amp; Kitchen</v>
      </c>
      <c r="J10952" s="1" t="str">
        <f aca="false">INDEX(Orders!$E$2:$E$8001,MATCH(B10952,Orders!$A$2:$A$8001,0))</f>
        <v>Cancelled</v>
      </c>
      <c r="K10952" s="1" t="str">
        <f aca="false">LEFT(INDEX(Orders!$C$2:$C$8001,MATCH(B10952,Orders!$A$2:$A$8001,0)),7)</f>
        <v>2024-08</v>
      </c>
    </row>
    <row r="10953" customFormat="false" ht="15" hidden="false" customHeight="true" outlineLevel="0" collapsed="false">
      <c r="A10953" s="1" t="s">
        <v>21423</v>
      </c>
      <c r="B10953" s="1" t="s">
        <v>7784</v>
      </c>
      <c r="C10953" s="1" t="s">
        <v>2006</v>
      </c>
      <c r="D10953" s="1" t="n">
        <v>1</v>
      </c>
      <c r="E10953" s="16" t="n">
        <v>482.17</v>
      </c>
      <c r="F10953" s="17" t="n">
        <v>0</v>
      </c>
      <c r="G10953" s="16" t="n">
        <v>482.17</v>
      </c>
      <c r="I10953" s="1" t="str">
        <f aca="false">INDEX(Products!$C$2:$C$51,MATCH(C10953,Products!$A$2:$A$51,0))</f>
        <v>Books &amp; Stationery</v>
      </c>
      <c r="J10953" s="1" t="str">
        <f aca="false">INDEX(Orders!$E$2:$E$8001,MATCH(B10953,Orders!$A$2:$A$8001,0))</f>
        <v>Cancelled</v>
      </c>
      <c r="K10953" s="1" t="str">
        <f aca="false">LEFT(INDEX(Orders!$C$2:$C$8001,MATCH(B10953,Orders!$A$2:$A$8001,0)),7)</f>
        <v>2024-08</v>
      </c>
    </row>
    <row r="10954" customFormat="false" ht="15" hidden="false" customHeight="true" outlineLevel="0" collapsed="false">
      <c r="A10954" s="1" t="s">
        <v>21424</v>
      </c>
      <c r="B10954" s="1" t="s">
        <v>7785</v>
      </c>
      <c r="C10954" s="1" t="s">
        <v>1931</v>
      </c>
      <c r="D10954" s="1" t="n">
        <v>1</v>
      </c>
      <c r="E10954" s="16" t="n">
        <v>1111.28</v>
      </c>
      <c r="F10954" s="17" t="n">
        <v>0.1</v>
      </c>
      <c r="G10954" s="16" t="n">
        <v>1000.15</v>
      </c>
      <c r="I10954" s="1" t="str">
        <f aca="false">INDEX(Products!$C$2:$C$51,MATCH(C10954,Products!$A$2:$A$51,0))</f>
        <v>Electronics</v>
      </c>
      <c r="J10954" s="1" t="str">
        <f aca="false">INDEX(Orders!$E$2:$E$8001,MATCH(B10954,Orders!$A$2:$A$8001,0))</f>
        <v>Delivered</v>
      </c>
      <c r="K10954" s="1" t="str">
        <f aca="false">LEFT(INDEX(Orders!$C$2:$C$8001,MATCH(B10954,Orders!$A$2:$A$8001,0)),7)</f>
        <v>2025-08</v>
      </c>
    </row>
    <row r="10955" customFormat="false" ht="15" hidden="false" customHeight="true" outlineLevel="0" collapsed="false">
      <c r="A10955" s="1" t="s">
        <v>21425</v>
      </c>
      <c r="B10955" s="1" t="s">
        <v>7785</v>
      </c>
      <c r="C10955" s="1" t="s">
        <v>2006</v>
      </c>
      <c r="D10955" s="1" t="n">
        <v>1</v>
      </c>
      <c r="E10955" s="16" t="n">
        <v>482.17</v>
      </c>
      <c r="F10955" s="17" t="n">
        <v>0.15</v>
      </c>
      <c r="G10955" s="16" t="n">
        <v>409.84</v>
      </c>
      <c r="I10955" s="1" t="str">
        <f aca="false">INDEX(Products!$C$2:$C$51,MATCH(C10955,Products!$A$2:$A$51,0))</f>
        <v>Books &amp; Stationery</v>
      </c>
      <c r="J10955" s="1" t="str">
        <f aca="false">INDEX(Orders!$E$2:$E$8001,MATCH(B10955,Orders!$A$2:$A$8001,0))</f>
        <v>Delivered</v>
      </c>
      <c r="K10955" s="1" t="str">
        <f aca="false">LEFT(INDEX(Orders!$C$2:$C$8001,MATCH(B10955,Orders!$A$2:$A$8001,0)),7)</f>
        <v>2025-08</v>
      </c>
    </row>
    <row r="10956" customFormat="false" ht="15" hidden="false" customHeight="true" outlineLevel="0" collapsed="false">
      <c r="A10956" s="1" t="s">
        <v>21426</v>
      </c>
      <c r="B10956" s="1" t="s">
        <v>7785</v>
      </c>
      <c r="C10956" s="1" t="s">
        <v>1969</v>
      </c>
      <c r="D10956" s="1" t="n">
        <v>1</v>
      </c>
      <c r="E10956" s="16" t="n">
        <v>9171.98</v>
      </c>
      <c r="F10956" s="17" t="n">
        <v>0</v>
      </c>
      <c r="G10956" s="16" t="n">
        <v>9171.98</v>
      </c>
      <c r="I10956" s="1" t="str">
        <f aca="false">INDEX(Products!$C$2:$C$51,MATCH(C10956,Products!$A$2:$A$51,0))</f>
        <v>Home &amp; Kitchen</v>
      </c>
      <c r="J10956" s="1" t="str">
        <f aca="false">INDEX(Orders!$E$2:$E$8001,MATCH(B10956,Orders!$A$2:$A$8001,0))</f>
        <v>Delivered</v>
      </c>
      <c r="K10956" s="1" t="str">
        <f aca="false">LEFT(INDEX(Orders!$C$2:$C$8001,MATCH(B10956,Orders!$A$2:$A$8001,0)),7)</f>
        <v>2025-08</v>
      </c>
    </row>
    <row r="10957" customFormat="false" ht="15" hidden="false" customHeight="true" outlineLevel="0" collapsed="false">
      <c r="A10957" s="1" t="s">
        <v>21427</v>
      </c>
      <c r="B10957" s="1" t="s">
        <v>7785</v>
      </c>
      <c r="C10957" s="1" t="s">
        <v>1937</v>
      </c>
      <c r="D10957" s="1" t="n">
        <v>1</v>
      </c>
      <c r="E10957" s="16" t="n">
        <v>1364.75</v>
      </c>
      <c r="F10957" s="17" t="n">
        <v>0.15</v>
      </c>
      <c r="G10957" s="16" t="n">
        <v>1160.04</v>
      </c>
      <c r="I10957" s="1" t="str">
        <f aca="false">INDEX(Products!$C$2:$C$51,MATCH(C10957,Products!$A$2:$A$51,0))</f>
        <v>Fashion</v>
      </c>
      <c r="J10957" s="1" t="str">
        <f aca="false">INDEX(Orders!$E$2:$E$8001,MATCH(B10957,Orders!$A$2:$A$8001,0))</f>
        <v>Delivered</v>
      </c>
      <c r="K10957" s="1" t="str">
        <f aca="false">LEFT(INDEX(Orders!$C$2:$C$8001,MATCH(B10957,Orders!$A$2:$A$8001,0)),7)</f>
        <v>2025-08</v>
      </c>
    </row>
    <row r="10958" customFormat="false" ht="15" hidden="false" customHeight="true" outlineLevel="0" collapsed="false">
      <c r="A10958" s="1" t="s">
        <v>21428</v>
      </c>
      <c r="B10958" s="1" t="s">
        <v>7786</v>
      </c>
      <c r="C10958" s="1" t="s">
        <v>1918</v>
      </c>
      <c r="D10958" s="1" t="n">
        <v>1</v>
      </c>
      <c r="E10958" s="16" t="n">
        <v>2978.99</v>
      </c>
      <c r="F10958" s="17" t="n">
        <v>0.1</v>
      </c>
      <c r="G10958" s="16" t="n">
        <v>2681.09</v>
      </c>
      <c r="I10958" s="1" t="str">
        <f aca="false">INDEX(Products!$C$2:$C$51,MATCH(C10958,Products!$A$2:$A$51,0))</f>
        <v>Electronics</v>
      </c>
      <c r="J10958" s="1" t="str">
        <f aca="false">INDEX(Orders!$E$2:$E$8001,MATCH(B10958,Orders!$A$2:$A$8001,0))</f>
        <v>Delivered</v>
      </c>
      <c r="K10958" s="1" t="str">
        <f aca="false">LEFT(INDEX(Orders!$C$2:$C$8001,MATCH(B10958,Orders!$A$2:$A$8001,0)),7)</f>
        <v>2025-10</v>
      </c>
    </row>
    <row r="10959" customFormat="false" ht="15" hidden="false" customHeight="true" outlineLevel="0" collapsed="false">
      <c r="A10959" s="1" t="s">
        <v>21429</v>
      </c>
      <c r="B10959" s="1" t="s">
        <v>7786</v>
      </c>
      <c r="C10959" s="1" t="s">
        <v>1990</v>
      </c>
      <c r="D10959" s="1" t="n">
        <v>1</v>
      </c>
      <c r="E10959" s="16" t="n">
        <v>5311.32</v>
      </c>
      <c r="F10959" s="17" t="n">
        <v>0.05</v>
      </c>
      <c r="G10959" s="16" t="n">
        <v>5045.75</v>
      </c>
      <c r="I10959" s="1" t="str">
        <f aca="false">INDEX(Products!$C$2:$C$51,MATCH(C10959,Products!$A$2:$A$51,0))</f>
        <v>Sports &amp; Fitness</v>
      </c>
      <c r="J10959" s="1" t="str">
        <f aca="false">INDEX(Orders!$E$2:$E$8001,MATCH(B10959,Orders!$A$2:$A$8001,0))</f>
        <v>Delivered</v>
      </c>
      <c r="K10959" s="1" t="str">
        <f aca="false">LEFT(INDEX(Orders!$C$2:$C$8001,MATCH(B10959,Orders!$A$2:$A$8001,0)),7)</f>
        <v>2025-10</v>
      </c>
    </row>
    <row r="10960" customFormat="false" ht="15" hidden="false" customHeight="true" outlineLevel="0" collapsed="false">
      <c r="A10960" s="1" t="s">
        <v>21430</v>
      </c>
      <c r="B10960" s="1" t="s">
        <v>7786</v>
      </c>
      <c r="C10960" s="1" t="s">
        <v>2006</v>
      </c>
      <c r="D10960" s="1" t="n">
        <v>1</v>
      </c>
      <c r="E10960" s="16" t="n">
        <v>482.17</v>
      </c>
      <c r="F10960" s="17" t="n">
        <v>0</v>
      </c>
      <c r="G10960" s="16" t="n">
        <v>482.17</v>
      </c>
      <c r="I10960" s="1" t="str">
        <f aca="false">INDEX(Products!$C$2:$C$51,MATCH(C10960,Products!$A$2:$A$51,0))</f>
        <v>Books &amp; Stationery</v>
      </c>
      <c r="J10960" s="1" t="str">
        <f aca="false">INDEX(Orders!$E$2:$E$8001,MATCH(B10960,Orders!$A$2:$A$8001,0))</f>
        <v>Delivered</v>
      </c>
      <c r="K10960" s="1" t="str">
        <f aca="false">LEFT(INDEX(Orders!$C$2:$C$8001,MATCH(B10960,Orders!$A$2:$A$8001,0)),7)</f>
        <v>2025-10</v>
      </c>
    </row>
    <row r="10961" customFormat="false" ht="15" hidden="false" customHeight="true" outlineLevel="0" collapsed="false">
      <c r="A10961" s="1" t="s">
        <v>21431</v>
      </c>
      <c r="B10961" s="1" t="s">
        <v>7786</v>
      </c>
      <c r="C10961" s="1" t="s">
        <v>2007</v>
      </c>
      <c r="D10961" s="1" t="n">
        <v>2</v>
      </c>
      <c r="E10961" s="16" t="n">
        <v>750.27</v>
      </c>
      <c r="F10961" s="17" t="n">
        <v>0</v>
      </c>
      <c r="G10961" s="16" t="n">
        <v>1500.54</v>
      </c>
      <c r="I10961" s="1" t="str">
        <f aca="false">INDEX(Products!$C$2:$C$51,MATCH(C10961,Products!$A$2:$A$51,0))</f>
        <v>Books &amp; Stationery</v>
      </c>
      <c r="J10961" s="1" t="str">
        <f aca="false">INDEX(Orders!$E$2:$E$8001,MATCH(B10961,Orders!$A$2:$A$8001,0))</f>
        <v>Delivered</v>
      </c>
      <c r="K10961" s="1" t="str">
        <f aca="false">LEFT(INDEX(Orders!$C$2:$C$8001,MATCH(B10961,Orders!$A$2:$A$8001,0)),7)</f>
        <v>2025-10</v>
      </c>
    </row>
    <row r="10962" customFormat="false" ht="15" hidden="false" customHeight="true" outlineLevel="0" collapsed="false">
      <c r="A10962" s="1" t="s">
        <v>21432</v>
      </c>
      <c r="B10962" s="1" t="s">
        <v>7786</v>
      </c>
      <c r="C10962" s="1" t="s">
        <v>1930</v>
      </c>
      <c r="D10962" s="1" t="n">
        <v>1</v>
      </c>
      <c r="E10962" s="16" t="n">
        <v>2398.35</v>
      </c>
      <c r="F10962" s="17" t="n">
        <v>0</v>
      </c>
      <c r="G10962" s="16" t="n">
        <v>2398.35</v>
      </c>
      <c r="I10962" s="1" t="str">
        <f aca="false">INDEX(Products!$C$2:$C$51,MATCH(C10962,Products!$A$2:$A$51,0))</f>
        <v>Electronics</v>
      </c>
      <c r="J10962" s="1" t="str">
        <f aca="false">INDEX(Orders!$E$2:$E$8001,MATCH(B10962,Orders!$A$2:$A$8001,0))</f>
        <v>Delivered</v>
      </c>
      <c r="K10962" s="1" t="str">
        <f aca="false">LEFT(INDEX(Orders!$C$2:$C$8001,MATCH(B10962,Orders!$A$2:$A$8001,0)),7)</f>
        <v>2025-10</v>
      </c>
    </row>
    <row r="10963" customFormat="false" ht="15" hidden="false" customHeight="true" outlineLevel="0" collapsed="false">
      <c r="A10963" s="1" t="s">
        <v>21433</v>
      </c>
      <c r="B10963" s="1" t="s">
        <v>7787</v>
      </c>
      <c r="C10963" s="1" t="s">
        <v>1930</v>
      </c>
      <c r="D10963" s="1" t="n">
        <v>2</v>
      </c>
      <c r="E10963" s="16" t="n">
        <v>2398.35</v>
      </c>
      <c r="F10963" s="17" t="n">
        <v>0.1</v>
      </c>
      <c r="G10963" s="16" t="n">
        <v>4317.03</v>
      </c>
      <c r="I10963" s="1" t="str">
        <f aca="false">INDEX(Products!$C$2:$C$51,MATCH(C10963,Products!$A$2:$A$51,0))</f>
        <v>Electronics</v>
      </c>
      <c r="J10963" s="1" t="str">
        <f aca="false">INDEX(Orders!$E$2:$E$8001,MATCH(B10963,Orders!$A$2:$A$8001,0))</f>
        <v>Delivered</v>
      </c>
      <c r="K10963" s="1" t="str">
        <f aca="false">LEFT(INDEX(Orders!$C$2:$C$8001,MATCH(B10963,Orders!$A$2:$A$8001,0)),7)</f>
        <v>2024-11</v>
      </c>
    </row>
    <row r="10964" customFormat="false" ht="15" hidden="false" customHeight="true" outlineLevel="0" collapsed="false">
      <c r="A10964" s="1" t="s">
        <v>21434</v>
      </c>
      <c r="B10964" s="1" t="s">
        <v>7788</v>
      </c>
      <c r="C10964" s="1" t="s">
        <v>1979</v>
      </c>
      <c r="D10964" s="1" t="n">
        <v>1</v>
      </c>
      <c r="E10964" s="16" t="n">
        <v>623</v>
      </c>
      <c r="F10964" s="17" t="n">
        <v>0</v>
      </c>
      <c r="G10964" s="16" t="n">
        <v>623</v>
      </c>
      <c r="I10964" s="1" t="str">
        <f aca="false">INDEX(Products!$C$2:$C$51,MATCH(C10964,Products!$A$2:$A$51,0))</f>
        <v>Beauty &amp; Personal Care</v>
      </c>
      <c r="J10964" s="1" t="str">
        <f aca="false">INDEX(Orders!$E$2:$E$8001,MATCH(B10964,Orders!$A$2:$A$8001,0))</f>
        <v>Delivered</v>
      </c>
      <c r="K10964" s="1" t="str">
        <f aca="false">LEFT(INDEX(Orders!$C$2:$C$8001,MATCH(B10964,Orders!$A$2:$A$8001,0)),7)</f>
        <v>2024-01</v>
      </c>
    </row>
    <row r="10965" customFormat="false" ht="15" hidden="false" customHeight="true" outlineLevel="0" collapsed="false">
      <c r="A10965" s="1" t="s">
        <v>21435</v>
      </c>
      <c r="B10965" s="1" t="s">
        <v>7788</v>
      </c>
      <c r="C10965" s="1" t="s">
        <v>1997</v>
      </c>
      <c r="D10965" s="1" t="n">
        <v>1</v>
      </c>
      <c r="E10965" s="16" t="n">
        <v>311.15</v>
      </c>
      <c r="F10965" s="17" t="n">
        <v>0.1</v>
      </c>
      <c r="G10965" s="16" t="n">
        <v>280.03</v>
      </c>
      <c r="I10965" s="1" t="str">
        <f aca="false">INDEX(Products!$C$2:$C$51,MATCH(C10965,Products!$A$2:$A$51,0))</f>
        <v>Sports &amp; Fitness</v>
      </c>
      <c r="J10965" s="1" t="str">
        <f aca="false">INDEX(Orders!$E$2:$E$8001,MATCH(B10965,Orders!$A$2:$A$8001,0))</f>
        <v>Delivered</v>
      </c>
      <c r="K10965" s="1" t="str">
        <f aca="false">LEFT(INDEX(Orders!$C$2:$C$8001,MATCH(B10965,Orders!$A$2:$A$8001,0)),7)</f>
        <v>2024-01</v>
      </c>
    </row>
    <row r="10966" customFormat="false" ht="15" hidden="false" customHeight="true" outlineLevel="0" collapsed="false">
      <c r="A10966" s="1" t="s">
        <v>21436</v>
      </c>
      <c r="B10966" s="1" t="s">
        <v>7788</v>
      </c>
      <c r="C10966" s="1" t="s">
        <v>1990</v>
      </c>
      <c r="D10966" s="1" t="n">
        <v>3</v>
      </c>
      <c r="E10966" s="16" t="n">
        <v>5311.32</v>
      </c>
      <c r="F10966" s="17" t="n">
        <v>0</v>
      </c>
      <c r="G10966" s="16" t="n">
        <v>15933.96</v>
      </c>
      <c r="I10966" s="1" t="str">
        <f aca="false">INDEX(Products!$C$2:$C$51,MATCH(C10966,Products!$A$2:$A$51,0))</f>
        <v>Sports &amp; Fitness</v>
      </c>
      <c r="J10966" s="1" t="str">
        <f aca="false">INDEX(Orders!$E$2:$E$8001,MATCH(B10966,Orders!$A$2:$A$8001,0))</f>
        <v>Delivered</v>
      </c>
      <c r="K10966" s="1" t="str">
        <f aca="false">LEFT(INDEX(Orders!$C$2:$C$8001,MATCH(B10966,Orders!$A$2:$A$8001,0)),7)</f>
        <v>2024-01</v>
      </c>
    </row>
    <row r="10967" customFormat="false" ht="15" hidden="false" customHeight="true" outlineLevel="0" collapsed="false">
      <c r="A10967" s="1" t="s">
        <v>21437</v>
      </c>
      <c r="B10967" s="1" t="s">
        <v>7789</v>
      </c>
      <c r="C10967" s="1" t="s">
        <v>1971</v>
      </c>
      <c r="D10967" s="1" t="n">
        <v>1</v>
      </c>
      <c r="E10967" s="16" t="n">
        <v>2073.63</v>
      </c>
      <c r="F10967" s="17" t="n">
        <v>0</v>
      </c>
      <c r="G10967" s="16" t="n">
        <v>2073.63</v>
      </c>
      <c r="I10967" s="1" t="str">
        <f aca="false">INDEX(Products!$C$2:$C$51,MATCH(C10967,Products!$A$2:$A$51,0))</f>
        <v>Home &amp; Kitchen</v>
      </c>
      <c r="J10967" s="1" t="str">
        <f aca="false">INDEX(Orders!$E$2:$E$8001,MATCH(B10967,Orders!$A$2:$A$8001,0))</f>
        <v>Delivered</v>
      </c>
      <c r="K10967" s="1" t="str">
        <f aca="false">LEFT(INDEX(Orders!$C$2:$C$8001,MATCH(B10967,Orders!$A$2:$A$8001,0)),7)</f>
        <v>2025-12</v>
      </c>
    </row>
    <row r="10968" customFormat="false" ht="15" hidden="false" customHeight="true" outlineLevel="0" collapsed="false">
      <c r="A10968" s="1" t="s">
        <v>21438</v>
      </c>
      <c r="B10968" s="1" t="s">
        <v>7790</v>
      </c>
      <c r="C10968" s="1" t="s">
        <v>1997</v>
      </c>
      <c r="D10968" s="1" t="n">
        <v>2</v>
      </c>
      <c r="E10968" s="16" t="n">
        <v>311.15</v>
      </c>
      <c r="F10968" s="17" t="n">
        <v>0</v>
      </c>
      <c r="G10968" s="16" t="n">
        <v>622.3</v>
      </c>
      <c r="I10968" s="1" t="str">
        <f aca="false">INDEX(Products!$C$2:$C$51,MATCH(C10968,Products!$A$2:$A$51,0))</f>
        <v>Sports &amp; Fitness</v>
      </c>
      <c r="J10968" s="1" t="str">
        <f aca="false">INDEX(Orders!$E$2:$E$8001,MATCH(B10968,Orders!$A$2:$A$8001,0))</f>
        <v>Delivered</v>
      </c>
      <c r="K10968" s="1" t="str">
        <f aca="false">LEFT(INDEX(Orders!$C$2:$C$8001,MATCH(B10968,Orders!$A$2:$A$8001,0)),7)</f>
        <v>2025-08</v>
      </c>
    </row>
    <row r="10969" customFormat="false" ht="15" hidden="false" customHeight="true" outlineLevel="0" collapsed="false">
      <c r="A10969" s="1" t="s">
        <v>21439</v>
      </c>
      <c r="B10969" s="1" t="s">
        <v>7790</v>
      </c>
      <c r="C10969" s="1" t="s">
        <v>1922</v>
      </c>
      <c r="D10969" s="1" t="n">
        <v>1</v>
      </c>
      <c r="E10969" s="16" t="n">
        <v>3142.61</v>
      </c>
      <c r="F10969" s="17" t="n">
        <v>0.1</v>
      </c>
      <c r="G10969" s="16" t="n">
        <v>2828.35</v>
      </c>
      <c r="I10969" s="1" t="str">
        <f aca="false">INDEX(Products!$C$2:$C$51,MATCH(C10969,Products!$A$2:$A$51,0))</f>
        <v>Electronics</v>
      </c>
      <c r="J10969" s="1" t="str">
        <f aca="false">INDEX(Orders!$E$2:$E$8001,MATCH(B10969,Orders!$A$2:$A$8001,0))</f>
        <v>Delivered</v>
      </c>
      <c r="K10969" s="1" t="str">
        <f aca="false">LEFT(INDEX(Orders!$C$2:$C$8001,MATCH(B10969,Orders!$A$2:$A$8001,0)),7)</f>
        <v>2025-08</v>
      </c>
    </row>
    <row r="10970" customFormat="false" ht="15" hidden="false" customHeight="true" outlineLevel="0" collapsed="false">
      <c r="A10970" s="1" t="s">
        <v>21440</v>
      </c>
      <c r="B10970" s="1" t="s">
        <v>7791</v>
      </c>
      <c r="C10970" s="1" t="s">
        <v>1924</v>
      </c>
      <c r="D10970" s="1" t="n">
        <v>2</v>
      </c>
      <c r="E10970" s="16" t="n">
        <v>1971</v>
      </c>
      <c r="F10970" s="17" t="n">
        <v>0.05</v>
      </c>
      <c r="G10970" s="16" t="n">
        <v>3744.9</v>
      </c>
      <c r="I10970" s="1" t="str">
        <f aca="false">INDEX(Products!$C$2:$C$51,MATCH(C10970,Products!$A$2:$A$51,0))</f>
        <v>Electronics</v>
      </c>
      <c r="J10970" s="1" t="str">
        <f aca="false">INDEX(Orders!$E$2:$E$8001,MATCH(B10970,Orders!$A$2:$A$8001,0))</f>
        <v>Delivered</v>
      </c>
      <c r="K10970" s="1" t="str">
        <f aca="false">LEFT(INDEX(Orders!$C$2:$C$8001,MATCH(B10970,Orders!$A$2:$A$8001,0)),7)</f>
        <v>2025-05</v>
      </c>
    </row>
    <row r="10971" customFormat="false" ht="15" hidden="false" customHeight="true" outlineLevel="0" collapsed="false">
      <c r="A10971" s="1" t="s">
        <v>21441</v>
      </c>
      <c r="B10971" s="1" t="s">
        <v>7792</v>
      </c>
      <c r="C10971" s="1" t="s">
        <v>1990</v>
      </c>
      <c r="D10971" s="1" t="n">
        <v>1</v>
      </c>
      <c r="E10971" s="16" t="n">
        <v>5311.32</v>
      </c>
      <c r="F10971" s="17" t="n">
        <v>0</v>
      </c>
      <c r="G10971" s="16" t="n">
        <v>5311.32</v>
      </c>
      <c r="I10971" s="1" t="str">
        <f aca="false">INDEX(Products!$C$2:$C$51,MATCH(C10971,Products!$A$2:$A$51,0))</f>
        <v>Sports &amp; Fitness</v>
      </c>
      <c r="J10971" s="1" t="str">
        <f aca="false">INDEX(Orders!$E$2:$E$8001,MATCH(B10971,Orders!$A$2:$A$8001,0))</f>
        <v>Cancelled</v>
      </c>
      <c r="K10971" s="1" t="str">
        <f aca="false">LEFT(INDEX(Orders!$C$2:$C$8001,MATCH(B10971,Orders!$A$2:$A$8001,0)),7)</f>
        <v>2025-04</v>
      </c>
    </row>
    <row r="10972" customFormat="false" ht="15" hidden="false" customHeight="true" outlineLevel="0" collapsed="false">
      <c r="A10972" s="1" t="s">
        <v>21442</v>
      </c>
      <c r="B10972" s="1" t="s">
        <v>7792</v>
      </c>
      <c r="C10972" s="1" t="s">
        <v>1975</v>
      </c>
      <c r="D10972" s="1" t="n">
        <v>1</v>
      </c>
      <c r="E10972" s="16" t="n">
        <v>862.99</v>
      </c>
      <c r="F10972" s="17" t="n">
        <v>0.05</v>
      </c>
      <c r="G10972" s="16" t="n">
        <v>819.84</v>
      </c>
      <c r="I10972" s="1" t="str">
        <f aca="false">INDEX(Products!$C$2:$C$51,MATCH(C10972,Products!$A$2:$A$51,0))</f>
        <v>Beauty &amp; Personal Care</v>
      </c>
      <c r="J10972" s="1" t="str">
        <f aca="false">INDEX(Orders!$E$2:$E$8001,MATCH(B10972,Orders!$A$2:$A$8001,0))</f>
        <v>Cancelled</v>
      </c>
      <c r="K10972" s="1" t="str">
        <f aca="false">LEFT(INDEX(Orders!$C$2:$C$8001,MATCH(B10972,Orders!$A$2:$A$8001,0)),7)</f>
        <v>2025-04</v>
      </c>
    </row>
    <row r="10973" customFormat="false" ht="15" hidden="false" customHeight="true" outlineLevel="0" collapsed="false">
      <c r="A10973" s="1" t="s">
        <v>21443</v>
      </c>
      <c r="B10973" s="1" t="s">
        <v>7792</v>
      </c>
      <c r="C10973" s="1" t="s">
        <v>1918</v>
      </c>
      <c r="D10973" s="1" t="n">
        <v>1</v>
      </c>
      <c r="E10973" s="16" t="n">
        <v>2978.99</v>
      </c>
      <c r="F10973" s="17" t="n">
        <v>0</v>
      </c>
      <c r="G10973" s="16" t="n">
        <v>2978.99</v>
      </c>
      <c r="I10973" s="1" t="str">
        <f aca="false">INDEX(Products!$C$2:$C$51,MATCH(C10973,Products!$A$2:$A$51,0))</f>
        <v>Electronics</v>
      </c>
      <c r="J10973" s="1" t="str">
        <f aca="false">INDEX(Orders!$E$2:$E$8001,MATCH(B10973,Orders!$A$2:$A$8001,0))</f>
        <v>Cancelled</v>
      </c>
      <c r="K10973" s="1" t="str">
        <f aca="false">LEFT(INDEX(Orders!$C$2:$C$8001,MATCH(B10973,Orders!$A$2:$A$8001,0)),7)</f>
        <v>2025-04</v>
      </c>
    </row>
    <row r="10974" customFormat="false" ht="15" hidden="false" customHeight="true" outlineLevel="0" collapsed="false">
      <c r="A10974" s="1" t="s">
        <v>21444</v>
      </c>
      <c r="B10974" s="1" t="s">
        <v>7793</v>
      </c>
      <c r="C10974" s="1" t="s">
        <v>1930</v>
      </c>
      <c r="D10974" s="1" t="n">
        <v>3</v>
      </c>
      <c r="E10974" s="16" t="n">
        <v>2398.35</v>
      </c>
      <c r="F10974" s="17" t="n">
        <v>0</v>
      </c>
      <c r="G10974" s="16" t="n">
        <v>7195.05</v>
      </c>
      <c r="I10974" s="1" t="str">
        <f aca="false">INDEX(Products!$C$2:$C$51,MATCH(C10974,Products!$A$2:$A$51,0))</f>
        <v>Electronics</v>
      </c>
      <c r="J10974" s="1" t="str">
        <f aca="false">INDEX(Orders!$E$2:$E$8001,MATCH(B10974,Orders!$A$2:$A$8001,0))</f>
        <v>Delivered</v>
      </c>
      <c r="K10974" s="1" t="str">
        <f aca="false">LEFT(INDEX(Orders!$C$2:$C$8001,MATCH(B10974,Orders!$A$2:$A$8001,0)),7)</f>
        <v>2025-09</v>
      </c>
    </row>
    <row r="10975" customFormat="false" ht="15" hidden="false" customHeight="true" outlineLevel="0" collapsed="false">
      <c r="A10975" s="1" t="s">
        <v>21445</v>
      </c>
      <c r="B10975" s="1" t="s">
        <v>7794</v>
      </c>
      <c r="C10975" s="1" t="s">
        <v>1975</v>
      </c>
      <c r="D10975" s="1" t="n">
        <v>1</v>
      </c>
      <c r="E10975" s="16" t="n">
        <v>862.99</v>
      </c>
      <c r="F10975" s="17" t="n">
        <v>0</v>
      </c>
      <c r="G10975" s="16" t="n">
        <v>862.99</v>
      </c>
      <c r="I10975" s="1" t="str">
        <f aca="false">INDEX(Products!$C$2:$C$51,MATCH(C10975,Products!$A$2:$A$51,0))</f>
        <v>Beauty &amp; Personal Care</v>
      </c>
      <c r="J10975" s="1" t="str">
        <f aca="false">INDEX(Orders!$E$2:$E$8001,MATCH(B10975,Orders!$A$2:$A$8001,0))</f>
        <v>Delivered</v>
      </c>
      <c r="K10975" s="1" t="str">
        <f aca="false">LEFT(INDEX(Orders!$C$2:$C$8001,MATCH(B10975,Orders!$A$2:$A$8001,0)),7)</f>
        <v>2025-11</v>
      </c>
    </row>
    <row r="10976" customFormat="false" ht="15" hidden="false" customHeight="true" outlineLevel="0" collapsed="false">
      <c r="A10976" s="1" t="s">
        <v>21446</v>
      </c>
      <c r="B10976" s="1" t="s">
        <v>7794</v>
      </c>
      <c r="C10976" s="1" t="s">
        <v>2006</v>
      </c>
      <c r="D10976" s="1" t="n">
        <v>2</v>
      </c>
      <c r="E10976" s="16" t="n">
        <v>482.17</v>
      </c>
      <c r="F10976" s="17" t="n">
        <v>0</v>
      </c>
      <c r="G10976" s="16" t="n">
        <v>964.34</v>
      </c>
      <c r="I10976" s="1" t="str">
        <f aca="false">INDEX(Products!$C$2:$C$51,MATCH(C10976,Products!$A$2:$A$51,0))</f>
        <v>Books &amp; Stationery</v>
      </c>
      <c r="J10976" s="1" t="str">
        <f aca="false">INDEX(Orders!$E$2:$E$8001,MATCH(B10976,Orders!$A$2:$A$8001,0))</f>
        <v>Delivered</v>
      </c>
      <c r="K10976" s="1" t="str">
        <f aca="false">LEFT(INDEX(Orders!$C$2:$C$8001,MATCH(B10976,Orders!$A$2:$A$8001,0)),7)</f>
        <v>2025-11</v>
      </c>
    </row>
    <row r="10977" customFormat="false" ht="15" hidden="false" customHeight="true" outlineLevel="0" collapsed="false">
      <c r="A10977" s="1" t="s">
        <v>21447</v>
      </c>
      <c r="B10977" s="1" t="s">
        <v>7794</v>
      </c>
      <c r="C10977" s="1" t="s">
        <v>1933</v>
      </c>
      <c r="D10977" s="1" t="n">
        <v>2</v>
      </c>
      <c r="E10977" s="16" t="n">
        <v>7194.38</v>
      </c>
      <c r="F10977" s="17" t="n">
        <v>0</v>
      </c>
      <c r="G10977" s="16" t="n">
        <v>14388.76</v>
      </c>
      <c r="I10977" s="1" t="str">
        <f aca="false">INDEX(Products!$C$2:$C$51,MATCH(C10977,Products!$A$2:$A$51,0))</f>
        <v>Electronics</v>
      </c>
      <c r="J10977" s="1" t="str">
        <f aca="false">INDEX(Orders!$E$2:$E$8001,MATCH(B10977,Orders!$A$2:$A$8001,0))</f>
        <v>Delivered</v>
      </c>
      <c r="K10977" s="1" t="str">
        <f aca="false">LEFT(INDEX(Orders!$C$2:$C$8001,MATCH(B10977,Orders!$A$2:$A$8001,0)),7)</f>
        <v>2025-11</v>
      </c>
    </row>
    <row r="10978" customFormat="false" ht="15" hidden="false" customHeight="true" outlineLevel="0" collapsed="false">
      <c r="A10978" s="1" t="s">
        <v>21448</v>
      </c>
      <c r="B10978" s="1" t="s">
        <v>7795</v>
      </c>
      <c r="C10978" s="1" t="s">
        <v>1937</v>
      </c>
      <c r="D10978" s="1" t="n">
        <v>1</v>
      </c>
      <c r="E10978" s="16" t="n">
        <v>1364.75</v>
      </c>
      <c r="F10978" s="17" t="n">
        <v>0.05</v>
      </c>
      <c r="G10978" s="16" t="n">
        <v>1296.51</v>
      </c>
      <c r="I10978" s="1" t="str">
        <f aca="false">INDEX(Products!$C$2:$C$51,MATCH(C10978,Products!$A$2:$A$51,0))</f>
        <v>Fashion</v>
      </c>
      <c r="J10978" s="1" t="str">
        <f aca="false">INDEX(Orders!$E$2:$E$8001,MATCH(B10978,Orders!$A$2:$A$8001,0))</f>
        <v>Delivered</v>
      </c>
      <c r="K10978" s="1" t="str">
        <f aca="false">LEFT(INDEX(Orders!$C$2:$C$8001,MATCH(B10978,Orders!$A$2:$A$8001,0)),7)</f>
        <v>2025-10</v>
      </c>
    </row>
    <row r="10979" customFormat="false" ht="15" hidden="false" customHeight="true" outlineLevel="0" collapsed="false">
      <c r="A10979" s="1" t="s">
        <v>21449</v>
      </c>
      <c r="B10979" s="1" t="s">
        <v>7795</v>
      </c>
      <c r="C10979" s="1" t="s">
        <v>1951</v>
      </c>
      <c r="D10979" s="1" t="n">
        <v>2</v>
      </c>
      <c r="E10979" s="16" t="n">
        <v>957.5</v>
      </c>
      <c r="F10979" s="17" t="n">
        <v>0</v>
      </c>
      <c r="G10979" s="16" t="n">
        <v>1915</v>
      </c>
      <c r="I10979" s="1" t="str">
        <f aca="false">INDEX(Products!$C$2:$C$51,MATCH(C10979,Products!$A$2:$A$51,0))</f>
        <v>Fashion</v>
      </c>
      <c r="J10979" s="1" t="str">
        <f aca="false">INDEX(Orders!$E$2:$E$8001,MATCH(B10979,Orders!$A$2:$A$8001,0))</f>
        <v>Delivered</v>
      </c>
      <c r="K10979" s="1" t="str">
        <f aca="false">LEFT(INDEX(Orders!$C$2:$C$8001,MATCH(B10979,Orders!$A$2:$A$8001,0)),7)</f>
        <v>2025-10</v>
      </c>
    </row>
    <row r="10980" customFormat="false" ht="15" hidden="false" customHeight="true" outlineLevel="0" collapsed="false">
      <c r="A10980" s="1" t="s">
        <v>21450</v>
      </c>
      <c r="B10980" s="1" t="s">
        <v>7796</v>
      </c>
      <c r="C10980" s="1" t="s">
        <v>2000</v>
      </c>
      <c r="D10980" s="1" t="n">
        <v>1</v>
      </c>
      <c r="E10980" s="16" t="n">
        <v>425.08</v>
      </c>
      <c r="F10980" s="17" t="n">
        <v>0</v>
      </c>
      <c r="G10980" s="16" t="n">
        <v>425.08</v>
      </c>
      <c r="I10980" s="1" t="str">
        <f aca="false">INDEX(Products!$C$2:$C$51,MATCH(C10980,Products!$A$2:$A$51,0))</f>
        <v>Books &amp; Stationery</v>
      </c>
      <c r="J10980" s="1" t="str">
        <f aca="false">INDEX(Orders!$E$2:$E$8001,MATCH(B10980,Orders!$A$2:$A$8001,0))</f>
        <v>Delivered</v>
      </c>
      <c r="K10980" s="1" t="str">
        <f aca="false">LEFT(INDEX(Orders!$C$2:$C$8001,MATCH(B10980,Orders!$A$2:$A$8001,0)),7)</f>
        <v>2025-12</v>
      </c>
    </row>
    <row r="10981" customFormat="false" ht="15" hidden="false" customHeight="true" outlineLevel="0" collapsed="false">
      <c r="A10981" s="1" t="s">
        <v>21451</v>
      </c>
      <c r="B10981" s="1" t="s">
        <v>7796</v>
      </c>
      <c r="C10981" s="1" t="s">
        <v>1940</v>
      </c>
      <c r="D10981" s="1" t="n">
        <v>1</v>
      </c>
      <c r="E10981" s="16" t="n">
        <v>2374.52</v>
      </c>
      <c r="F10981" s="17" t="n">
        <v>0.2</v>
      </c>
      <c r="G10981" s="16" t="n">
        <v>1899.62</v>
      </c>
      <c r="I10981" s="1" t="str">
        <f aca="false">INDEX(Products!$C$2:$C$51,MATCH(C10981,Products!$A$2:$A$51,0))</f>
        <v>Fashion</v>
      </c>
      <c r="J10981" s="1" t="str">
        <f aca="false">INDEX(Orders!$E$2:$E$8001,MATCH(B10981,Orders!$A$2:$A$8001,0))</f>
        <v>Delivered</v>
      </c>
      <c r="K10981" s="1" t="str">
        <f aca="false">LEFT(INDEX(Orders!$C$2:$C$8001,MATCH(B10981,Orders!$A$2:$A$8001,0)),7)</f>
        <v>2025-12</v>
      </c>
    </row>
    <row r="10982" customFormat="false" ht="15" hidden="false" customHeight="true" outlineLevel="0" collapsed="false">
      <c r="A10982" s="1" t="s">
        <v>21452</v>
      </c>
      <c r="B10982" s="1" t="s">
        <v>7797</v>
      </c>
      <c r="C10982" s="1" t="s">
        <v>1975</v>
      </c>
      <c r="D10982" s="1" t="n">
        <v>2</v>
      </c>
      <c r="E10982" s="16" t="n">
        <v>862.99</v>
      </c>
      <c r="F10982" s="17" t="n">
        <v>0</v>
      </c>
      <c r="G10982" s="16" t="n">
        <v>1725.98</v>
      </c>
      <c r="I10982" s="1" t="str">
        <f aca="false">INDEX(Products!$C$2:$C$51,MATCH(C10982,Products!$A$2:$A$51,0))</f>
        <v>Beauty &amp; Personal Care</v>
      </c>
      <c r="J10982" s="1" t="str">
        <f aca="false">INDEX(Orders!$E$2:$E$8001,MATCH(B10982,Orders!$A$2:$A$8001,0))</f>
        <v>Returned</v>
      </c>
      <c r="K10982" s="1" t="str">
        <f aca="false">LEFT(INDEX(Orders!$C$2:$C$8001,MATCH(B10982,Orders!$A$2:$A$8001,0)),7)</f>
        <v>2025-04</v>
      </c>
    </row>
    <row r="10983" customFormat="false" ht="15" hidden="false" customHeight="true" outlineLevel="0" collapsed="false">
      <c r="A10983" s="1" t="s">
        <v>21453</v>
      </c>
      <c r="B10983" s="1" t="s">
        <v>7798</v>
      </c>
      <c r="C10983" s="1" t="s">
        <v>1979</v>
      </c>
      <c r="D10983" s="1" t="n">
        <v>2</v>
      </c>
      <c r="E10983" s="16" t="n">
        <v>623</v>
      </c>
      <c r="F10983" s="17" t="n">
        <v>0</v>
      </c>
      <c r="G10983" s="16" t="n">
        <v>1246</v>
      </c>
      <c r="I10983" s="1" t="str">
        <f aca="false">INDEX(Products!$C$2:$C$51,MATCH(C10983,Products!$A$2:$A$51,0))</f>
        <v>Beauty &amp; Personal Care</v>
      </c>
      <c r="J10983" s="1" t="str">
        <f aca="false">INDEX(Orders!$E$2:$E$8001,MATCH(B10983,Orders!$A$2:$A$8001,0))</f>
        <v>Delivered</v>
      </c>
      <c r="K10983" s="1" t="str">
        <f aca="false">LEFT(INDEX(Orders!$C$2:$C$8001,MATCH(B10983,Orders!$A$2:$A$8001,0)),7)</f>
        <v>2024-05</v>
      </c>
    </row>
    <row r="10984" customFormat="false" ht="15" hidden="false" customHeight="true" outlineLevel="0" collapsed="false">
      <c r="A10984" s="1" t="s">
        <v>21454</v>
      </c>
      <c r="B10984" s="1" t="s">
        <v>7799</v>
      </c>
      <c r="C10984" s="1" t="s">
        <v>1937</v>
      </c>
      <c r="D10984" s="1" t="n">
        <v>1</v>
      </c>
      <c r="E10984" s="16" t="n">
        <v>1364.75</v>
      </c>
      <c r="F10984" s="17" t="n">
        <v>0.15</v>
      </c>
      <c r="G10984" s="16" t="n">
        <v>1160.04</v>
      </c>
      <c r="I10984" s="1" t="str">
        <f aca="false">INDEX(Products!$C$2:$C$51,MATCH(C10984,Products!$A$2:$A$51,0))</f>
        <v>Fashion</v>
      </c>
      <c r="J10984" s="1" t="str">
        <f aca="false">INDEX(Orders!$E$2:$E$8001,MATCH(B10984,Orders!$A$2:$A$8001,0))</f>
        <v>Delivered</v>
      </c>
      <c r="K10984" s="1" t="str">
        <f aca="false">LEFT(INDEX(Orders!$C$2:$C$8001,MATCH(B10984,Orders!$A$2:$A$8001,0)),7)</f>
        <v>2024-07</v>
      </c>
    </row>
    <row r="10985" customFormat="false" ht="15" hidden="false" customHeight="true" outlineLevel="0" collapsed="false">
      <c r="A10985" s="1" t="s">
        <v>21455</v>
      </c>
      <c r="B10985" s="1" t="s">
        <v>7800</v>
      </c>
      <c r="C10985" s="1" t="s">
        <v>1990</v>
      </c>
      <c r="D10985" s="1" t="n">
        <v>1</v>
      </c>
      <c r="E10985" s="16" t="n">
        <v>5311.32</v>
      </c>
      <c r="F10985" s="17" t="n">
        <v>0</v>
      </c>
      <c r="G10985" s="16" t="n">
        <v>5311.32</v>
      </c>
      <c r="I10985" s="1" t="str">
        <f aca="false">INDEX(Products!$C$2:$C$51,MATCH(C10985,Products!$A$2:$A$51,0))</f>
        <v>Sports &amp; Fitness</v>
      </c>
      <c r="J10985" s="1" t="str">
        <f aca="false">INDEX(Orders!$E$2:$E$8001,MATCH(B10985,Orders!$A$2:$A$8001,0))</f>
        <v>Delivered</v>
      </c>
      <c r="K10985" s="1" t="str">
        <f aca="false">LEFT(INDEX(Orders!$C$2:$C$8001,MATCH(B10985,Orders!$A$2:$A$8001,0)),7)</f>
        <v>2025-11</v>
      </c>
    </row>
    <row r="10986" customFormat="false" ht="15" hidden="false" customHeight="true" outlineLevel="0" collapsed="false">
      <c r="A10986" s="1" t="s">
        <v>21456</v>
      </c>
      <c r="B10986" s="1" t="s">
        <v>7801</v>
      </c>
      <c r="C10986" s="1" t="s">
        <v>2007</v>
      </c>
      <c r="D10986" s="1" t="n">
        <v>1</v>
      </c>
      <c r="E10986" s="16" t="n">
        <v>750.27</v>
      </c>
      <c r="F10986" s="17" t="n">
        <v>0</v>
      </c>
      <c r="G10986" s="16" t="n">
        <v>750.27</v>
      </c>
      <c r="I10986" s="1" t="str">
        <f aca="false">INDEX(Products!$C$2:$C$51,MATCH(C10986,Products!$A$2:$A$51,0))</f>
        <v>Books &amp; Stationery</v>
      </c>
      <c r="J10986" s="1" t="str">
        <f aca="false">INDEX(Orders!$E$2:$E$8001,MATCH(B10986,Orders!$A$2:$A$8001,0))</f>
        <v>Delivered</v>
      </c>
      <c r="K10986" s="1" t="str">
        <f aca="false">LEFT(INDEX(Orders!$C$2:$C$8001,MATCH(B10986,Orders!$A$2:$A$8001,0)),7)</f>
        <v>2024-03</v>
      </c>
    </row>
    <row r="10987" customFormat="false" ht="15" hidden="false" customHeight="true" outlineLevel="0" collapsed="false">
      <c r="A10987" s="1" t="s">
        <v>21457</v>
      </c>
      <c r="B10987" s="1" t="s">
        <v>7801</v>
      </c>
      <c r="C10987" s="1" t="s">
        <v>1926</v>
      </c>
      <c r="D10987" s="1" t="n">
        <v>1</v>
      </c>
      <c r="E10987" s="16" t="n">
        <v>1478.08</v>
      </c>
      <c r="F10987" s="17" t="n">
        <v>0.15</v>
      </c>
      <c r="G10987" s="16" t="n">
        <v>1256.37</v>
      </c>
      <c r="I10987" s="1" t="str">
        <f aca="false">INDEX(Products!$C$2:$C$51,MATCH(C10987,Products!$A$2:$A$51,0))</f>
        <v>Electronics</v>
      </c>
      <c r="J10987" s="1" t="str">
        <f aca="false">INDEX(Orders!$E$2:$E$8001,MATCH(B10987,Orders!$A$2:$A$8001,0))</f>
        <v>Delivered</v>
      </c>
      <c r="K10987" s="1" t="str">
        <f aca="false">LEFT(INDEX(Orders!$C$2:$C$8001,MATCH(B10987,Orders!$A$2:$A$8001,0)),7)</f>
        <v>2024-03</v>
      </c>
    </row>
    <row r="10988" customFormat="false" ht="15" hidden="false" customHeight="true" outlineLevel="0" collapsed="false">
      <c r="A10988" s="1" t="s">
        <v>21458</v>
      </c>
      <c r="B10988" s="1" t="s">
        <v>7801</v>
      </c>
      <c r="C10988" s="1" t="s">
        <v>1979</v>
      </c>
      <c r="D10988" s="1" t="n">
        <v>1</v>
      </c>
      <c r="E10988" s="16" t="n">
        <v>623</v>
      </c>
      <c r="F10988" s="17" t="n">
        <v>0</v>
      </c>
      <c r="G10988" s="16" t="n">
        <v>623</v>
      </c>
      <c r="I10988" s="1" t="str">
        <f aca="false">INDEX(Products!$C$2:$C$51,MATCH(C10988,Products!$A$2:$A$51,0))</f>
        <v>Beauty &amp; Personal Care</v>
      </c>
      <c r="J10988" s="1" t="str">
        <f aca="false">INDEX(Orders!$E$2:$E$8001,MATCH(B10988,Orders!$A$2:$A$8001,0))</f>
        <v>Delivered</v>
      </c>
      <c r="K10988" s="1" t="str">
        <f aca="false">LEFT(INDEX(Orders!$C$2:$C$8001,MATCH(B10988,Orders!$A$2:$A$8001,0)),7)</f>
        <v>2024-03</v>
      </c>
    </row>
    <row r="10989" customFormat="false" ht="15" hidden="false" customHeight="true" outlineLevel="0" collapsed="false">
      <c r="A10989" s="1" t="s">
        <v>21459</v>
      </c>
      <c r="B10989" s="1" t="s">
        <v>7802</v>
      </c>
      <c r="C10989" s="1" t="s">
        <v>1941</v>
      </c>
      <c r="D10989" s="1" t="n">
        <v>3</v>
      </c>
      <c r="E10989" s="16" t="n">
        <v>2757.65</v>
      </c>
      <c r="F10989" s="17" t="n">
        <v>0.15</v>
      </c>
      <c r="G10989" s="16" t="n">
        <v>7032.01</v>
      </c>
      <c r="I10989" s="1" t="str">
        <f aca="false">INDEX(Products!$C$2:$C$51,MATCH(C10989,Products!$A$2:$A$51,0))</f>
        <v>Fashion</v>
      </c>
      <c r="J10989" s="1" t="str">
        <f aca="false">INDEX(Orders!$E$2:$E$8001,MATCH(B10989,Orders!$A$2:$A$8001,0))</f>
        <v>Delivered</v>
      </c>
      <c r="K10989" s="1" t="str">
        <f aca="false">LEFT(INDEX(Orders!$C$2:$C$8001,MATCH(B10989,Orders!$A$2:$A$8001,0)),7)</f>
        <v>2024-01</v>
      </c>
    </row>
    <row r="10990" customFormat="false" ht="15" hidden="false" customHeight="true" outlineLevel="0" collapsed="false">
      <c r="A10990" s="1" t="s">
        <v>21460</v>
      </c>
      <c r="B10990" s="1" t="s">
        <v>7803</v>
      </c>
      <c r="C10990" s="1" t="s">
        <v>1979</v>
      </c>
      <c r="D10990" s="1" t="n">
        <v>3</v>
      </c>
      <c r="E10990" s="16" t="n">
        <v>623</v>
      </c>
      <c r="F10990" s="17" t="n">
        <v>0.1</v>
      </c>
      <c r="G10990" s="16" t="n">
        <v>1682.1</v>
      </c>
      <c r="I10990" s="1" t="str">
        <f aca="false">INDEX(Products!$C$2:$C$51,MATCH(C10990,Products!$A$2:$A$51,0))</f>
        <v>Beauty &amp; Personal Care</v>
      </c>
      <c r="J10990" s="1" t="str">
        <f aca="false">INDEX(Orders!$E$2:$E$8001,MATCH(B10990,Orders!$A$2:$A$8001,0))</f>
        <v>Delivered</v>
      </c>
      <c r="K10990" s="1" t="str">
        <f aca="false">LEFT(INDEX(Orders!$C$2:$C$8001,MATCH(B10990,Orders!$A$2:$A$8001,0)),7)</f>
        <v>2025-12</v>
      </c>
    </row>
    <row r="10991" customFormat="false" ht="15" hidden="false" customHeight="true" outlineLevel="0" collapsed="false">
      <c r="A10991" s="1" t="s">
        <v>21461</v>
      </c>
      <c r="B10991" s="1" t="s">
        <v>7803</v>
      </c>
      <c r="C10991" s="1" t="s">
        <v>1971</v>
      </c>
      <c r="D10991" s="1" t="n">
        <v>2</v>
      </c>
      <c r="E10991" s="16" t="n">
        <v>2073.63</v>
      </c>
      <c r="F10991" s="17" t="n">
        <v>0.1</v>
      </c>
      <c r="G10991" s="16" t="n">
        <v>3732.53</v>
      </c>
      <c r="I10991" s="1" t="str">
        <f aca="false">INDEX(Products!$C$2:$C$51,MATCH(C10991,Products!$A$2:$A$51,0))</f>
        <v>Home &amp; Kitchen</v>
      </c>
      <c r="J10991" s="1" t="str">
        <f aca="false">INDEX(Orders!$E$2:$E$8001,MATCH(B10991,Orders!$A$2:$A$8001,0))</f>
        <v>Delivered</v>
      </c>
      <c r="K10991" s="1" t="str">
        <f aca="false">LEFT(INDEX(Orders!$C$2:$C$8001,MATCH(B10991,Orders!$A$2:$A$8001,0)),7)</f>
        <v>2025-12</v>
      </c>
    </row>
    <row r="10992" customFormat="false" ht="15" hidden="false" customHeight="true" outlineLevel="0" collapsed="false">
      <c r="A10992" s="1" t="s">
        <v>21462</v>
      </c>
      <c r="B10992" s="1" t="s">
        <v>7804</v>
      </c>
      <c r="C10992" s="1" t="s">
        <v>1975</v>
      </c>
      <c r="D10992" s="1" t="n">
        <v>1</v>
      </c>
      <c r="E10992" s="16" t="n">
        <v>862.99</v>
      </c>
      <c r="F10992" s="17" t="n">
        <v>0.1</v>
      </c>
      <c r="G10992" s="16" t="n">
        <v>776.69</v>
      </c>
      <c r="I10992" s="1" t="str">
        <f aca="false">INDEX(Products!$C$2:$C$51,MATCH(C10992,Products!$A$2:$A$51,0))</f>
        <v>Beauty &amp; Personal Care</v>
      </c>
      <c r="J10992" s="1" t="str">
        <f aca="false">INDEX(Orders!$E$2:$E$8001,MATCH(B10992,Orders!$A$2:$A$8001,0))</f>
        <v>Returned</v>
      </c>
      <c r="K10992" s="1" t="str">
        <f aca="false">LEFT(INDEX(Orders!$C$2:$C$8001,MATCH(B10992,Orders!$A$2:$A$8001,0)),7)</f>
        <v>2025-08</v>
      </c>
    </row>
    <row r="10993" customFormat="false" ht="15" hidden="false" customHeight="true" outlineLevel="0" collapsed="false">
      <c r="A10993" s="1" t="s">
        <v>21463</v>
      </c>
      <c r="B10993" s="1" t="s">
        <v>7804</v>
      </c>
      <c r="C10993" s="1" t="s">
        <v>1941</v>
      </c>
      <c r="D10993" s="1" t="n">
        <v>1</v>
      </c>
      <c r="E10993" s="16" t="n">
        <v>2757.65</v>
      </c>
      <c r="F10993" s="17" t="n">
        <v>0.15</v>
      </c>
      <c r="G10993" s="16" t="n">
        <v>2344</v>
      </c>
      <c r="I10993" s="1" t="str">
        <f aca="false">INDEX(Products!$C$2:$C$51,MATCH(C10993,Products!$A$2:$A$51,0))</f>
        <v>Fashion</v>
      </c>
      <c r="J10993" s="1" t="str">
        <f aca="false">INDEX(Orders!$E$2:$E$8001,MATCH(B10993,Orders!$A$2:$A$8001,0))</f>
        <v>Returned</v>
      </c>
      <c r="K10993" s="1" t="str">
        <f aca="false">LEFT(INDEX(Orders!$C$2:$C$8001,MATCH(B10993,Orders!$A$2:$A$8001,0)),7)</f>
        <v>2025-08</v>
      </c>
    </row>
    <row r="10994" customFormat="false" ht="15" hidden="false" customHeight="true" outlineLevel="0" collapsed="false">
      <c r="A10994" s="1" t="s">
        <v>21464</v>
      </c>
      <c r="B10994" s="1" t="s">
        <v>7805</v>
      </c>
      <c r="C10994" s="1" t="s">
        <v>1940</v>
      </c>
      <c r="D10994" s="1" t="n">
        <v>1</v>
      </c>
      <c r="E10994" s="16" t="n">
        <v>2374.52</v>
      </c>
      <c r="F10994" s="17" t="n">
        <v>0.05</v>
      </c>
      <c r="G10994" s="16" t="n">
        <v>2255.79</v>
      </c>
      <c r="I10994" s="1" t="str">
        <f aca="false">INDEX(Products!$C$2:$C$51,MATCH(C10994,Products!$A$2:$A$51,0))</f>
        <v>Fashion</v>
      </c>
      <c r="J10994" s="1" t="str">
        <f aca="false">INDEX(Orders!$E$2:$E$8001,MATCH(B10994,Orders!$A$2:$A$8001,0))</f>
        <v>Delivered</v>
      </c>
      <c r="K10994" s="1" t="str">
        <f aca="false">LEFT(INDEX(Orders!$C$2:$C$8001,MATCH(B10994,Orders!$A$2:$A$8001,0)),7)</f>
        <v>2024-06</v>
      </c>
    </row>
    <row r="10995" customFormat="false" ht="15" hidden="false" customHeight="true" outlineLevel="0" collapsed="false">
      <c r="A10995" s="1" t="s">
        <v>21465</v>
      </c>
      <c r="B10995" s="1" t="s">
        <v>7806</v>
      </c>
      <c r="C10995" s="1" t="s">
        <v>1979</v>
      </c>
      <c r="D10995" s="1" t="n">
        <v>1</v>
      </c>
      <c r="E10995" s="16" t="n">
        <v>623</v>
      </c>
      <c r="F10995" s="17" t="n">
        <v>0</v>
      </c>
      <c r="G10995" s="16" t="n">
        <v>623</v>
      </c>
      <c r="I10995" s="1" t="str">
        <f aca="false">INDEX(Products!$C$2:$C$51,MATCH(C10995,Products!$A$2:$A$51,0))</f>
        <v>Beauty &amp; Personal Care</v>
      </c>
      <c r="J10995" s="1" t="str">
        <f aca="false">INDEX(Orders!$E$2:$E$8001,MATCH(B10995,Orders!$A$2:$A$8001,0))</f>
        <v>Delivered</v>
      </c>
      <c r="K10995" s="1" t="str">
        <f aca="false">LEFT(INDEX(Orders!$C$2:$C$8001,MATCH(B10995,Orders!$A$2:$A$8001,0)),7)</f>
        <v>2025-01</v>
      </c>
    </row>
    <row r="10996" customFormat="false" ht="15" hidden="false" customHeight="true" outlineLevel="0" collapsed="false">
      <c r="A10996" s="1" t="s">
        <v>21466</v>
      </c>
      <c r="B10996" s="1" t="s">
        <v>7806</v>
      </c>
      <c r="C10996" s="1" t="s">
        <v>2006</v>
      </c>
      <c r="D10996" s="1" t="n">
        <v>1</v>
      </c>
      <c r="E10996" s="16" t="n">
        <v>482.17</v>
      </c>
      <c r="F10996" s="17" t="n">
        <v>0.15</v>
      </c>
      <c r="G10996" s="16" t="n">
        <v>409.84</v>
      </c>
      <c r="I10996" s="1" t="str">
        <f aca="false">INDEX(Products!$C$2:$C$51,MATCH(C10996,Products!$A$2:$A$51,0))</f>
        <v>Books &amp; Stationery</v>
      </c>
      <c r="J10996" s="1" t="str">
        <f aca="false">INDEX(Orders!$E$2:$E$8001,MATCH(B10996,Orders!$A$2:$A$8001,0))</f>
        <v>Delivered</v>
      </c>
      <c r="K10996" s="1" t="str">
        <f aca="false">LEFT(INDEX(Orders!$C$2:$C$8001,MATCH(B10996,Orders!$A$2:$A$8001,0)),7)</f>
        <v>2025-01</v>
      </c>
    </row>
    <row r="10997" customFormat="false" ht="15" hidden="false" customHeight="true" outlineLevel="0" collapsed="false">
      <c r="A10997" s="1" t="s">
        <v>21467</v>
      </c>
      <c r="B10997" s="1" t="s">
        <v>7806</v>
      </c>
      <c r="C10997" s="1" t="s">
        <v>2007</v>
      </c>
      <c r="D10997" s="1" t="n">
        <v>1</v>
      </c>
      <c r="E10997" s="16" t="n">
        <v>750.27</v>
      </c>
      <c r="F10997" s="17" t="n">
        <v>0</v>
      </c>
      <c r="G10997" s="16" t="n">
        <v>750.27</v>
      </c>
      <c r="I10997" s="1" t="str">
        <f aca="false">INDEX(Products!$C$2:$C$51,MATCH(C10997,Products!$A$2:$A$51,0))</f>
        <v>Books &amp; Stationery</v>
      </c>
      <c r="J10997" s="1" t="str">
        <f aca="false">INDEX(Orders!$E$2:$E$8001,MATCH(B10997,Orders!$A$2:$A$8001,0))</f>
        <v>Delivered</v>
      </c>
      <c r="K10997" s="1" t="str">
        <f aca="false">LEFT(INDEX(Orders!$C$2:$C$8001,MATCH(B10997,Orders!$A$2:$A$8001,0)),7)</f>
        <v>2025-01</v>
      </c>
    </row>
    <row r="10998" customFormat="false" ht="15" hidden="false" customHeight="true" outlineLevel="0" collapsed="false">
      <c r="A10998" s="1" t="s">
        <v>21468</v>
      </c>
      <c r="B10998" s="1" t="s">
        <v>7806</v>
      </c>
      <c r="C10998" s="1" t="s">
        <v>1933</v>
      </c>
      <c r="D10998" s="1" t="n">
        <v>1</v>
      </c>
      <c r="E10998" s="16" t="n">
        <v>7194.38</v>
      </c>
      <c r="F10998" s="17" t="n">
        <v>0.15</v>
      </c>
      <c r="G10998" s="16" t="n">
        <v>6115.22</v>
      </c>
      <c r="I10998" s="1" t="str">
        <f aca="false">INDEX(Products!$C$2:$C$51,MATCH(C10998,Products!$A$2:$A$51,0))</f>
        <v>Electronics</v>
      </c>
      <c r="J10998" s="1" t="str">
        <f aca="false">INDEX(Orders!$E$2:$E$8001,MATCH(B10998,Orders!$A$2:$A$8001,0))</f>
        <v>Delivered</v>
      </c>
      <c r="K10998" s="1" t="str">
        <f aca="false">LEFT(INDEX(Orders!$C$2:$C$8001,MATCH(B10998,Orders!$A$2:$A$8001,0)),7)</f>
        <v>2025-01</v>
      </c>
    </row>
    <row r="10999" customFormat="false" ht="15" hidden="false" customHeight="true" outlineLevel="0" collapsed="false">
      <c r="A10999" s="1" t="s">
        <v>21469</v>
      </c>
      <c r="B10999" s="1" t="s">
        <v>7807</v>
      </c>
      <c r="C10999" s="1" t="s">
        <v>2006</v>
      </c>
      <c r="D10999" s="1" t="n">
        <v>1</v>
      </c>
      <c r="E10999" s="16" t="n">
        <v>482.17</v>
      </c>
      <c r="F10999" s="17" t="n">
        <v>0.15</v>
      </c>
      <c r="G10999" s="16" t="n">
        <v>409.84</v>
      </c>
      <c r="I10999" s="1" t="str">
        <f aca="false">INDEX(Products!$C$2:$C$51,MATCH(C10999,Products!$A$2:$A$51,0))</f>
        <v>Books &amp; Stationery</v>
      </c>
      <c r="J10999" s="1" t="str">
        <f aca="false">INDEX(Orders!$E$2:$E$8001,MATCH(B10999,Orders!$A$2:$A$8001,0))</f>
        <v>Delivered</v>
      </c>
      <c r="K10999" s="1" t="str">
        <f aca="false">LEFT(INDEX(Orders!$C$2:$C$8001,MATCH(B10999,Orders!$A$2:$A$8001,0)),7)</f>
        <v>2025-09</v>
      </c>
    </row>
    <row r="11000" customFormat="false" ht="15" hidden="false" customHeight="true" outlineLevel="0" collapsed="false">
      <c r="A11000" s="1" t="s">
        <v>21470</v>
      </c>
      <c r="B11000" s="1" t="s">
        <v>7807</v>
      </c>
      <c r="C11000" s="1" t="s">
        <v>1982</v>
      </c>
      <c r="D11000" s="1" t="n">
        <v>2</v>
      </c>
      <c r="E11000" s="16" t="n">
        <v>1808.21</v>
      </c>
      <c r="F11000" s="17" t="n">
        <v>0.05</v>
      </c>
      <c r="G11000" s="16" t="n">
        <v>3435.6</v>
      </c>
      <c r="I11000" s="1" t="str">
        <f aca="false">INDEX(Products!$C$2:$C$51,MATCH(C11000,Products!$A$2:$A$51,0))</f>
        <v>Beauty &amp; Personal Care</v>
      </c>
      <c r="J11000" s="1" t="str">
        <f aca="false">INDEX(Orders!$E$2:$E$8001,MATCH(B11000,Orders!$A$2:$A$8001,0))</f>
        <v>Delivered</v>
      </c>
      <c r="K11000" s="1" t="str">
        <f aca="false">LEFT(INDEX(Orders!$C$2:$C$8001,MATCH(B11000,Orders!$A$2:$A$8001,0)),7)</f>
        <v>2025-09</v>
      </c>
    </row>
    <row r="11001" customFormat="false" ht="15" hidden="false" customHeight="true" outlineLevel="0" collapsed="false">
      <c r="A11001" s="1" t="s">
        <v>21471</v>
      </c>
      <c r="B11001" s="1" t="s">
        <v>7807</v>
      </c>
      <c r="C11001" s="1" t="s">
        <v>1933</v>
      </c>
      <c r="D11001" s="1" t="n">
        <v>1</v>
      </c>
      <c r="E11001" s="16" t="n">
        <v>7194.38</v>
      </c>
      <c r="F11001" s="17" t="n">
        <v>0.1</v>
      </c>
      <c r="G11001" s="16" t="n">
        <v>6474.94</v>
      </c>
      <c r="I11001" s="1" t="str">
        <f aca="false">INDEX(Products!$C$2:$C$51,MATCH(C11001,Products!$A$2:$A$51,0))</f>
        <v>Electronics</v>
      </c>
      <c r="J11001" s="1" t="str">
        <f aca="false">INDEX(Orders!$E$2:$E$8001,MATCH(B11001,Orders!$A$2:$A$8001,0))</f>
        <v>Delivered</v>
      </c>
      <c r="K11001" s="1" t="str">
        <f aca="false">LEFT(INDEX(Orders!$C$2:$C$8001,MATCH(B11001,Orders!$A$2:$A$8001,0)),7)</f>
        <v>2025-09</v>
      </c>
    </row>
    <row r="11002" customFormat="false" ht="15" hidden="false" customHeight="true" outlineLevel="0" collapsed="false">
      <c r="A11002" s="1" t="s">
        <v>21472</v>
      </c>
      <c r="B11002" s="1" t="s">
        <v>7807</v>
      </c>
      <c r="C11002" s="1" t="s">
        <v>1976</v>
      </c>
      <c r="D11002" s="1" t="n">
        <v>1</v>
      </c>
      <c r="E11002" s="16" t="n">
        <v>1603.35</v>
      </c>
      <c r="F11002" s="17" t="n">
        <v>0.15</v>
      </c>
      <c r="G11002" s="16" t="n">
        <v>1362.85</v>
      </c>
      <c r="I11002" s="1" t="str">
        <f aca="false">INDEX(Products!$C$2:$C$51,MATCH(C11002,Products!$A$2:$A$51,0))</f>
        <v>Beauty &amp; Personal Care</v>
      </c>
      <c r="J11002" s="1" t="str">
        <f aca="false">INDEX(Orders!$E$2:$E$8001,MATCH(B11002,Orders!$A$2:$A$8001,0))</f>
        <v>Delivered</v>
      </c>
      <c r="K11002" s="1" t="str">
        <f aca="false">LEFT(INDEX(Orders!$C$2:$C$8001,MATCH(B11002,Orders!$A$2:$A$8001,0)),7)</f>
        <v>2025-09</v>
      </c>
    </row>
    <row r="11003" customFormat="false" ht="15" hidden="false" customHeight="true" outlineLevel="0" collapsed="false">
      <c r="A11003" s="1" t="s">
        <v>21473</v>
      </c>
      <c r="B11003" s="1" t="s">
        <v>7807</v>
      </c>
      <c r="C11003" s="1" t="s">
        <v>1940</v>
      </c>
      <c r="D11003" s="1" t="n">
        <v>2</v>
      </c>
      <c r="E11003" s="16" t="n">
        <v>2374.52</v>
      </c>
      <c r="F11003" s="17" t="n">
        <v>0.1</v>
      </c>
      <c r="G11003" s="16" t="n">
        <v>4274.14</v>
      </c>
      <c r="I11003" s="1" t="str">
        <f aca="false">INDEX(Products!$C$2:$C$51,MATCH(C11003,Products!$A$2:$A$51,0))</f>
        <v>Fashion</v>
      </c>
      <c r="J11003" s="1" t="str">
        <f aca="false">INDEX(Orders!$E$2:$E$8001,MATCH(B11003,Orders!$A$2:$A$8001,0))</f>
        <v>Delivered</v>
      </c>
      <c r="K11003" s="1" t="str">
        <f aca="false">LEFT(INDEX(Orders!$C$2:$C$8001,MATCH(B11003,Orders!$A$2:$A$8001,0)),7)</f>
        <v>2025-09</v>
      </c>
    </row>
    <row r="11004" customFormat="false" ht="15" hidden="false" customHeight="true" outlineLevel="0" collapsed="false">
      <c r="A11004" s="1" t="s">
        <v>21474</v>
      </c>
      <c r="B11004" s="1" t="s">
        <v>7808</v>
      </c>
      <c r="C11004" s="1" t="s">
        <v>1969</v>
      </c>
      <c r="D11004" s="1" t="n">
        <v>3</v>
      </c>
      <c r="E11004" s="16" t="n">
        <v>9171.98</v>
      </c>
      <c r="F11004" s="17" t="n">
        <v>0.15</v>
      </c>
      <c r="G11004" s="16" t="n">
        <v>23388.55</v>
      </c>
      <c r="I11004" s="1" t="str">
        <f aca="false">INDEX(Products!$C$2:$C$51,MATCH(C11004,Products!$A$2:$A$51,0))</f>
        <v>Home &amp; Kitchen</v>
      </c>
      <c r="J11004" s="1" t="str">
        <f aca="false">INDEX(Orders!$E$2:$E$8001,MATCH(B11004,Orders!$A$2:$A$8001,0))</f>
        <v>Delivered</v>
      </c>
      <c r="K11004" s="1" t="str">
        <f aca="false">LEFT(INDEX(Orders!$C$2:$C$8001,MATCH(B11004,Orders!$A$2:$A$8001,0)),7)</f>
        <v>2024-10</v>
      </c>
    </row>
    <row r="11005" customFormat="false" ht="15" hidden="false" customHeight="true" outlineLevel="0" collapsed="false">
      <c r="A11005" s="1" t="s">
        <v>21475</v>
      </c>
      <c r="B11005" s="1" t="s">
        <v>7808</v>
      </c>
      <c r="C11005" s="1" t="s">
        <v>2006</v>
      </c>
      <c r="D11005" s="1" t="n">
        <v>1</v>
      </c>
      <c r="E11005" s="16" t="n">
        <v>482.17</v>
      </c>
      <c r="F11005" s="17" t="n">
        <v>0.05</v>
      </c>
      <c r="G11005" s="16" t="n">
        <v>458.06</v>
      </c>
      <c r="I11005" s="1" t="str">
        <f aca="false">INDEX(Products!$C$2:$C$51,MATCH(C11005,Products!$A$2:$A$51,0))</f>
        <v>Books &amp; Stationery</v>
      </c>
      <c r="J11005" s="1" t="str">
        <f aca="false">INDEX(Orders!$E$2:$E$8001,MATCH(B11005,Orders!$A$2:$A$8001,0))</f>
        <v>Delivered</v>
      </c>
      <c r="K11005" s="1" t="str">
        <f aca="false">LEFT(INDEX(Orders!$C$2:$C$8001,MATCH(B11005,Orders!$A$2:$A$8001,0)),7)</f>
        <v>2024-10</v>
      </c>
    </row>
    <row r="11006" customFormat="false" ht="15" hidden="false" customHeight="true" outlineLevel="0" collapsed="false">
      <c r="A11006" s="1" t="s">
        <v>21476</v>
      </c>
      <c r="B11006" s="1" t="s">
        <v>7809</v>
      </c>
      <c r="C11006" s="1" t="s">
        <v>1993</v>
      </c>
      <c r="D11006" s="1" t="n">
        <v>3</v>
      </c>
      <c r="E11006" s="16" t="n">
        <v>3177.33</v>
      </c>
      <c r="F11006" s="17" t="n">
        <v>0.05</v>
      </c>
      <c r="G11006" s="16" t="n">
        <v>9055.39</v>
      </c>
      <c r="I11006" s="1" t="str">
        <f aca="false">INDEX(Products!$C$2:$C$51,MATCH(C11006,Products!$A$2:$A$51,0))</f>
        <v>Sports &amp; Fitness</v>
      </c>
      <c r="J11006" s="1" t="str">
        <f aca="false">INDEX(Orders!$E$2:$E$8001,MATCH(B11006,Orders!$A$2:$A$8001,0))</f>
        <v>Delivered</v>
      </c>
      <c r="K11006" s="1" t="str">
        <f aca="false">LEFT(INDEX(Orders!$C$2:$C$8001,MATCH(B11006,Orders!$A$2:$A$8001,0)),7)</f>
        <v>2024-12</v>
      </c>
    </row>
    <row r="11007" customFormat="false" ht="15" hidden="false" customHeight="true" outlineLevel="0" collapsed="false">
      <c r="A11007" s="1" t="s">
        <v>21477</v>
      </c>
      <c r="B11007" s="1" t="s">
        <v>7809</v>
      </c>
      <c r="C11007" s="1" t="s">
        <v>1940</v>
      </c>
      <c r="D11007" s="1" t="n">
        <v>1</v>
      </c>
      <c r="E11007" s="16" t="n">
        <v>2374.52</v>
      </c>
      <c r="F11007" s="17" t="n">
        <v>0</v>
      </c>
      <c r="G11007" s="16" t="n">
        <v>2374.52</v>
      </c>
      <c r="I11007" s="1" t="str">
        <f aca="false">INDEX(Products!$C$2:$C$51,MATCH(C11007,Products!$A$2:$A$51,0))</f>
        <v>Fashion</v>
      </c>
      <c r="J11007" s="1" t="str">
        <f aca="false">INDEX(Orders!$E$2:$E$8001,MATCH(B11007,Orders!$A$2:$A$8001,0))</f>
        <v>Delivered</v>
      </c>
      <c r="K11007" s="1" t="str">
        <f aca="false">LEFT(INDEX(Orders!$C$2:$C$8001,MATCH(B11007,Orders!$A$2:$A$8001,0)),7)</f>
        <v>2024-12</v>
      </c>
    </row>
    <row r="11008" customFormat="false" ht="15" hidden="false" customHeight="true" outlineLevel="0" collapsed="false">
      <c r="A11008" s="1" t="s">
        <v>21478</v>
      </c>
      <c r="B11008" s="1" t="s">
        <v>7809</v>
      </c>
      <c r="C11008" s="1" t="s">
        <v>1930</v>
      </c>
      <c r="D11008" s="1" t="n">
        <v>1</v>
      </c>
      <c r="E11008" s="16" t="n">
        <v>2398.35</v>
      </c>
      <c r="F11008" s="17" t="n">
        <v>0</v>
      </c>
      <c r="G11008" s="16" t="n">
        <v>2398.35</v>
      </c>
      <c r="I11008" s="1" t="str">
        <f aca="false">INDEX(Products!$C$2:$C$51,MATCH(C11008,Products!$A$2:$A$51,0))</f>
        <v>Electronics</v>
      </c>
      <c r="J11008" s="1" t="str">
        <f aca="false">INDEX(Orders!$E$2:$E$8001,MATCH(B11008,Orders!$A$2:$A$8001,0))</f>
        <v>Delivered</v>
      </c>
      <c r="K11008" s="1" t="str">
        <f aca="false">LEFT(INDEX(Orders!$C$2:$C$8001,MATCH(B11008,Orders!$A$2:$A$8001,0)),7)</f>
        <v>2024-12</v>
      </c>
    </row>
    <row r="11009" customFormat="false" ht="15" hidden="false" customHeight="true" outlineLevel="0" collapsed="false">
      <c r="A11009" s="1" t="s">
        <v>21479</v>
      </c>
      <c r="B11009" s="1" t="s">
        <v>7810</v>
      </c>
      <c r="C11009" s="1" t="s">
        <v>1930</v>
      </c>
      <c r="D11009" s="1" t="n">
        <v>1</v>
      </c>
      <c r="E11009" s="16" t="n">
        <v>2398.35</v>
      </c>
      <c r="F11009" s="17" t="n">
        <v>0.2</v>
      </c>
      <c r="G11009" s="16" t="n">
        <v>1918.68</v>
      </c>
      <c r="I11009" s="1" t="str">
        <f aca="false">INDEX(Products!$C$2:$C$51,MATCH(C11009,Products!$A$2:$A$51,0))</f>
        <v>Electronics</v>
      </c>
      <c r="J11009" s="1" t="str">
        <f aca="false">INDEX(Orders!$E$2:$E$8001,MATCH(B11009,Orders!$A$2:$A$8001,0))</f>
        <v>Delivered</v>
      </c>
      <c r="K11009" s="1" t="str">
        <f aca="false">LEFT(INDEX(Orders!$C$2:$C$8001,MATCH(B11009,Orders!$A$2:$A$8001,0)),7)</f>
        <v>2025-10</v>
      </c>
    </row>
    <row r="11010" customFormat="false" ht="15" hidden="false" customHeight="true" outlineLevel="0" collapsed="false">
      <c r="A11010" s="1" t="s">
        <v>21480</v>
      </c>
      <c r="B11010" s="1" t="s">
        <v>7810</v>
      </c>
      <c r="C11010" s="1" t="s">
        <v>2007</v>
      </c>
      <c r="D11010" s="1" t="n">
        <v>1</v>
      </c>
      <c r="E11010" s="16" t="n">
        <v>750.27</v>
      </c>
      <c r="F11010" s="17" t="n">
        <v>0.2</v>
      </c>
      <c r="G11010" s="16" t="n">
        <v>600.22</v>
      </c>
      <c r="I11010" s="1" t="str">
        <f aca="false">INDEX(Products!$C$2:$C$51,MATCH(C11010,Products!$A$2:$A$51,0))</f>
        <v>Books &amp; Stationery</v>
      </c>
      <c r="J11010" s="1" t="str">
        <f aca="false">INDEX(Orders!$E$2:$E$8001,MATCH(B11010,Orders!$A$2:$A$8001,0))</f>
        <v>Delivered</v>
      </c>
      <c r="K11010" s="1" t="str">
        <f aca="false">LEFT(INDEX(Orders!$C$2:$C$8001,MATCH(B11010,Orders!$A$2:$A$8001,0)),7)</f>
        <v>2025-10</v>
      </c>
    </row>
    <row r="11011" customFormat="false" ht="15" hidden="false" customHeight="true" outlineLevel="0" collapsed="false">
      <c r="A11011" s="1" t="s">
        <v>21481</v>
      </c>
      <c r="B11011" s="1" t="s">
        <v>7811</v>
      </c>
      <c r="C11011" s="1" t="s">
        <v>1969</v>
      </c>
      <c r="D11011" s="1" t="n">
        <v>1</v>
      </c>
      <c r="E11011" s="16" t="n">
        <v>9171.98</v>
      </c>
      <c r="F11011" s="17" t="n">
        <v>0</v>
      </c>
      <c r="G11011" s="16" t="n">
        <v>9171.98</v>
      </c>
      <c r="I11011" s="1" t="str">
        <f aca="false">INDEX(Products!$C$2:$C$51,MATCH(C11011,Products!$A$2:$A$51,0))</f>
        <v>Home &amp; Kitchen</v>
      </c>
      <c r="J11011" s="1" t="str">
        <f aca="false">INDEX(Orders!$E$2:$E$8001,MATCH(B11011,Orders!$A$2:$A$8001,0))</f>
        <v>Delivered</v>
      </c>
      <c r="K11011" s="1" t="str">
        <f aca="false">LEFT(INDEX(Orders!$C$2:$C$8001,MATCH(B11011,Orders!$A$2:$A$8001,0)),7)</f>
        <v>2025-02</v>
      </c>
    </row>
    <row r="11012" customFormat="false" ht="15" hidden="false" customHeight="true" outlineLevel="0" collapsed="false">
      <c r="A11012" s="1" t="s">
        <v>21482</v>
      </c>
      <c r="B11012" s="1" t="s">
        <v>7813</v>
      </c>
      <c r="C11012" s="1" t="s">
        <v>2000</v>
      </c>
      <c r="D11012" s="1" t="n">
        <v>2</v>
      </c>
      <c r="E11012" s="16" t="n">
        <v>425.08</v>
      </c>
      <c r="F11012" s="17" t="n">
        <v>0</v>
      </c>
      <c r="G11012" s="16" t="n">
        <v>850.16</v>
      </c>
      <c r="I11012" s="1" t="str">
        <f aca="false">INDEX(Products!$C$2:$C$51,MATCH(C11012,Products!$A$2:$A$51,0))</f>
        <v>Books &amp; Stationery</v>
      </c>
      <c r="J11012" s="1" t="str">
        <f aca="false">INDEX(Orders!$E$2:$E$8001,MATCH(B11012,Orders!$A$2:$A$8001,0))</f>
        <v>Delivered</v>
      </c>
      <c r="K11012" s="1" t="str">
        <f aca="false">LEFT(INDEX(Orders!$C$2:$C$8001,MATCH(B11012,Orders!$A$2:$A$8001,0)),7)</f>
        <v>2024-09</v>
      </c>
    </row>
    <row r="11013" customFormat="false" ht="15" hidden="false" customHeight="true" outlineLevel="0" collapsed="false">
      <c r="A11013" s="1" t="s">
        <v>21483</v>
      </c>
      <c r="B11013" s="1" t="s">
        <v>7814</v>
      </c>
      <c r="C11013" s="1" t="s">
        <v>1969</v>
      </c>
      <c r="D11013" s="1" t="n">
        <v>3</v>
      </c>
      <c r="E11013" s="16" t="n">
        <v>9171.98</v>
      </c>
      <c r="F11013" s="17" t="n">
        <v>0.05</v>
      </c>
      <c r="G11013" s="16" t="n">
        <v>26140.14</v>
      </c>
      <c r="I11013" s="1" t="str">
        <f aca="false">INDEX(Products!$C$2:$C$51,MATCH(C11013,Products!$A$2:$A$51,0))</f>
        <v>Home &amp; Kitchen</v>
      </c>
      <c r="J11013" s="1" t="str">
        <f aca="false">INDEX(Orders!$E$2:$E$8001,MATCH(B11013,Orders!$A$2:$A$8001,0))</f>
        <v>Delivered</v>
      </c>
      <c r="K11013" s="1" t="str">
        <f aca="false">LEFT(INDEX(Orders!$C$2:$C$8001,MATCH(B11013,Orders!$A$2:$A$8001,0)),7)</f>
        <v>2025-11</v>
      </c>
    </row>
    <row r="11014" customFormat="false" ht="15" hidden="false" customHeight="true" outlineLevel="0" collapsed="false">
      <c r="A11014" s="1" t="s">
        <v>21484</v>
      </c>
      <c r="B11014" s="1" t="s">
        <v>7815</v>
      </c>
      <c r="C11014" s="1" t="s">
        <v>2006</v>
      </c>
      <c r="D11014" s="1" t="n">
        <v>3</v>
      </c>
      <c r="E11014" s="16" t="n">
        <v>482.17</v>
      </c>
      <c r="F11014" s="17" t="n">
        <v>0</v>
      </c>
      <c r="G11014" s="16" t="n">
        <v>1446.51</v>
      </c>
      <c r="I11014" s="1" t="str">
        <f aca="false">INDEX(Products!$C$2:$C$51,MATCH(C11014,Products!$A$2:$A$51,0))</f>
        <v>Books &amp; Stationery</v>
      </c>
      <c r="J11014" s="1" t="str">
        <f aca="false">INDEX(Orders!$E$2:$E$8001,MATCH(B11014,Orders!$A$2:$A$8001,0))</f>
        <v>Cancelled</v>
      </c>
      <c r="K11014" s="1" t="str">
        <f aca="false">LEFT(INDEX(Orders!$C$2:$C$8001,MATCH(B11014,Orders!$A$2:$A$8001,0)),7)</f>
        <v>2025-11</v>
      </c>
    </row>
    <row r="11015" customFormat="false" ht="15" hidden="false" customHeight="true" outlineLevel="0" collapsed="false">
      <c r="A11015" s="1" t="s">
        <v>21485</v>
      </c>
      <c r="B11015" s="1" t="s">
        <v>7815</v>
      </c>
      <c r="C11015" s="1" t="s">
        <v>1997</v>
      </c>
      <c r="D11015" s="1" t="n">
        <v>1</v>
      </c>
      <c r="E11015" s="16" t="n">
        <v>311.15</v>
      </c>
      <c r="F11015" s="17" t="n">
        <v>0</v>
      </c>
      <c r="G11015" s="16" t="n">
        <v>311.15</v>
      </c>
      <c r="I11015" s="1" t="str">
        <f aca="false">INDEX(Products!$C$2:$C$51,MATCH(C11015,Products!$A$2:$A$51,0))</f>
        <v>Sports &amp; Fitness</v>
      </c>
      <c r="J11015" s="1" t="str">
        <f aca="false">INDEX(Orders!$E$2:$E$8001,MATCH(B11015,Orders!$A$2:$A$8001,0))</f>
        <v>Cancelled</v>
      </c>
      <c r="K11015" s="1" t="str">
        <f aca="false">LEFT(INDEX(Orders!$C$2:$C$8001,MATCH(B11015,Orders!$A$2:$A$8001,0)),7)</f>
        <v>2025-11</v>
      </c>
    </row>
    <row r="11016" customFormat="false" ht="15" hidden="false" customHeight="true" outlineLevel="0" collapsed="false">
      <c r="A11016" s="1" t="s">
        <v>21486</v>
      </c>
      <c r="B11016" s="1" t="s">
        <v>7815</v>
      </c>
      <c r="C11016" s="1" t="s">
        <v>2007</v>
      </c>
      <c r="D11016" s="1" t="n">
        <v>1</v>
      </c>
      <c r="E11016" s="16" t="n">
        <v>750.27</v>
      </c>
      <c r="F11016" s="17" t="n">
        <v>0.15</v>
      </c>
      <c r="G11016" s="16" t="n">
        <v>637.73</v>
      </c>
      <c r="I11016" s="1" t="str">
        <f aca="false">INDEX(Products!$C$2:$C$51,MATCH(C11016,Products!$A$2:$A$51,0))</f>
        <v>Books &amp; Stationery</v>
      </c>
      <c r="J11016" s="1" t="str">
        <f aca="false">INDEX(Orders!$E$2:$E$8001,MATCH(B11016,Orders!$A$2:$A$8001,0))</f>
        <v>Cancelled</v>
      </c>
      <c r="K11016" s="1" t="str">
        <f aca="false">LEFT(INDEX(Orders!$C$2:$C$8001,MATCH(B11016,Orders!$A$2:$A$8001,0)),7)</f>
        <v>2025-11</v>
      </c>
    </row>
    <row r="11017" customFormat="false" ht="15" hidden="false" customHeight="true" outlineLevel="0" collapsed="false">
      <c r="A11017" s="1" t="s">
        <v>21487</v>
      </c>
      <c r="B11017" s="1" t="s">
        <v>7815</v>
      </c>
      <c r="C11017" s="1" t="s">
        <v>1930</v>
      </c>
      <c r="D11017" s="1" t="n">
        <v>2</v>
      </c>
      <c r="E11017" s="16" t="n">
        <v>2398.35</v>
      </c>
      <c r="F11017" s="17" t="n">
        <v>0</v>
      </c>
      <c r="G11017" s="16" t="n">
        <v>4796.7</v>
      </c>
      <c r="I11017" s="1" t="str">
        <f aca="false">INDEX(Products!$C$2:$C$51,MATCH(C11017,Products!$A$2:$A$51,0))</f>
        <v>Electronics</v>
      </c>
      <c r="J11017" s="1" t="str">
        <f aca="false">INDEX(Orders!$E$2:$E$8001,MATCH(B11017,Orders!$A$2:$A$8001,0))</f>
        <v>Cancelled</v>
      </c>
      <c r="K11017" s="1" t="str">
        <f aca="false">LEFT(INDEX(Orders!$C$2:$C$8001,MATCH(B11017,Orders!$A$2:$A$8001,0)),7)</f>
        <v>2025-11</v>
      </c>
    </row>
    <row r="11018" customFormat="false" ht="15" hidden="false" customHeight="true" outlineLevel="0" collapsed="false">
      <c r="A11018" s="1" t="s">
        <v>21488</v>
      </c>
      <c r="B11018" s="1" t="s">
        <v>7816</v>
      </c>
      <c r="C11018" s="1" t="s">
        <v>1957</v>
      </c>
      <c r="D11018" s="1" t="n">
        <v>1</v>
      </c>
      <c r="E11018" s="16" t="n">
        <v>1469.28</v>
      </c>
      <c r="F11018" s="17" t="n">
        <v>0.05</v>
      </c>
      <c r="G11018" s="16" t="n">
        <v>1395.82</v>
      </c>
      <c r="I11018" s="1" t="str">
        <f aca="false">INDEX(Products!$C$2:$C$51,MATCH(C11018,Products!$A$2:$A$51,0))</f>
        <v>Home &amp; Kitchen</v>
      </c>
      <c r="J11018" s="1" t="str">
        <f aca="false">INDEX(Orders!$E$2:$E$8001,MATCH(B11018,Orders!$A$2:$A$8001,0))</f>
        <v>Delivered</v>
      </c>
      <c r="K11018" s="1" t="str">
        <f aca="false">LEFT(INDEX(Orders!$C$2:$C$8001,MATCH(B11018,Orders!$A$2:$A$8001,0)),7)</f>
        <v>2025-09</v>
      </c>
    </row>
    <row r="11019" customFormat="false" ht="15" hidden="false" customHeight="true" outlineLevel="0" collapsed="false">
      <c r="A11019" s="1" t="s">
        <v>21489</v>
      </c>
      <c r="B11019" s="1" t="s">
        <v>7817</v>
      </c>
      <c r="C11019" s="1" t="s">
        <v>1973</v>
      </c>
      <c r="D11019" s="1" t="n">
        <v>1</v>
      </c>
      <c r="E11019" s="16" t="n">
        <v>1158.24</v>
      </c>
      <c r="F11019" s="17" t="n">
        <v>0.05</v>
      </c>
      <c r="G11019" s="16" t="n">
        <v>1100.33</v>
      </c>
      <c r="I11019" s="1" t="str">
        <f aca="false">INDEX(Products!$C$2:$C$51,MATCH(C11019,Products!$A$2:$A$51,0))</f>
        <v>Home &amp; Kitchen</v>
      </c>
      <c r="J11019" s="1" t="str">
        <f aca="false">INDEX(Orders!$E$2:$E$8001,MATCH(B11019,Orders!$A$2:$A$8001,0))</f>
        <v>Delivered</v>
      </c>
      <c r="K11019" s="1" t="str">
        <f aca="false">LEFT(INDEX(Orders!$C$2:$C$8001,MATCH(B11019,Orders!$A$2:$A$8001,0)),7)</f>
        <v>2024-12</v>
      </c>
    </row>
    <row r="11020" customFormat="false" ht="15" hidden="false" customHeight="true" outlineLevel="0" collapsed="false">
      <c r="A11020" s="1" t="s">
        <v>21490</v>
      </c>
      <c r="B11020" s="1" t="s">
        <v>7818</v>
      </c>
      <c r="C11020" s="1" t="s">
        <v>1959</v>
      </c>
      <c r="D11020" s="1" t="n">
        <v>1</v>
      </c>
      <c r="E11020" s="16" t="n">
        <v>2142.79</v>
      </c>
      <c r="F11020" s="17" t="n">
        <v>0</v>
      </c>
      <c r="G11020" s="16" t="n">
        <v>2142.79</v>
      </c>
      <c r="I11020" s="1" t="str">
        <f aca="false">INDEX(Products!$C$2:$C$51,MATCH(C11020,Products!$A$2:$A$51,0))</f>
        <v>Home &amp; Kitchen</v>
      </c>
      <c r="J11020" s="1" t="str">
        <f aca="false">INDEX(Orders!$E$2:$E$8001,MATCH(B11020,Orders!$A$2:$A$8001,0))</f>
        <v>Delivered</v>
      </c>
      <c r="K11020" s="1" t="str">
        <f aca="false">LEFT(INDEX(Orders!$C$2:$C$8001,MATCH(B11020,Orders!$A$2:$A$8001,0)),7)</f>
        <v>2025-08</v>
      </c>
    </row>
    <row r="11021" customFormat="false" ht="15" hidden="false" customHeight="true" outlineLevel="0" collapsed="false">
      <c r="A11021" s="1" t="s">
        <v>21491</v>
      </c>
      <c r="B11021" s="1" t="s">
        <v>7818</v>
      </c>
      <c r="C11021" s="1" t="s">
        <v>1926</v>
      </c>
      <c r="D11021" s="1" t="n">
        <v>1</v>
      </c>
      <c r="E11021" s="16" t="n">
        <v>1478.08</v>
      </c>
      <c r="F11021" s="17" t="n">
        <v>0</v>
      </c>
      <c r="G11021" s="16" t="n">
        <v>1478.08</v>
      </c>
      <c r="I11021" s="1" t="str">
        <f aca="false">INDEX(Products!$C$2:$C$51,MATCH(C11021,Products!$A$2:$A$51,0))</f>
        <v>Electronics</v>
      </c>
      <c r="J11021" s="1" t="str">
        <f aca="false">INDEX(Orders!$E$2:$E$8001,MATCH(B11021,Orders!$A$2:$A$8001,0))</f>
        <v>Delivered</v>
      </c>
      <c r="K11021" s="1" t="str">
        <f aca="false">LEFT(INDEX(Orders!$C$2:$C$8001,MATCH(B11021,Orders!$A$2:$A$8001,0)),7)</f>
        <v>2025-08</v>
      </c>
    </row>
    <row r="11022" customFormat="false" ht="15" hidden="false" customHeight="true" outlineLevel="0" collapsed="false">
      <c r="A11022" s="1" t="s">
        <v>21492</v>
      </c>
      <c r="B11022" s="1" t="s">
        <v>7818</v>
      </c>
      <c r="C11022" s="1" t="s">
        <v>2006</v>
      </c>
      <c r="D11022" s="1" t="n">
        <v>2</v>
      </c>
      <c r="E11022" s="16" t="n">
        <v>482.17</v>
      </c>
      <c r="F11022" s="17" t="n">
        <v>0.05</v>
      </c>
      <c r="G11022" s="16" t="n">
        <v>916.12</v>
      </c>
      <c r="I11022" s="1" t="str">
        <f aca="false">INDEX(Products!$C$2:$C$51,MATCH(C11022,Products!$A$2:$A$51,0))</f>
        <v>Books &amp; Stationery</v>
      </c>
      <c r="J11022" s="1" t="str">
        <f aca="false">INDEX(Orders!$E$2:$E$8001,MATCH(B11022,Orders!$A$2:$A$8001,0))</f>
        <v>Delivered</v>
      </c>
      <c r="K11022" s="1" t="str">
        <f aca="false">LEFT(INDEX(Orders!$C$2:$C$8001,MATCH(B11022,Orders!$A$2:$A$8001,0)),7)</f>
        <v>2025-08</v>
      </c>
    </row>
    <row r="11023" customFormat="false" ht="15" hidden="false" customHeight="true" outlineLevel="0" collapsed="false">
      <c r="A11023" s="1" t="s">
        <v>21493</v>
      </c>
      <c r="B11023" s="1" t="s">
        <v>7819</v>
      </c>
      <c r="C11023" s="1" t="s">
        <v>1986</v>
      </c>
      <c r="D11023" s="1" t="n">
        <v>2</v>
      </c>
      <c r="E11023" s="16" t="n">
        <v>2871.85</v>
      </c>
      <c r="F11023" s="17" t="n">
        <v>0.2</v>
      </c>
      <c r="G11023" s="16" t="n">
        <v>4594.96</v>
      </c>
      <c r="I11023" s="1" t="str">
        <f aca="false">INDEX(Products!$C$2:$C$51,MATCH(C11023,Products!$A$2:$A$51,0))</f>
        <v>Beauty &amp; Personal Care</v>
      </c>
      <c r="J11023" s="1" t="str">
        <f aca="false">INDEX(Orders!$E$2:$E$8001,MATCH(B11023,Orders!$A$2:$A$8001,0))</f>
        <v>Returned</v>
      </c>
      <c r="K11023" s="1" t="str">
        <f aca="false">LEFT(INDEX(Orders!$C$2:$C$8001,MATCH(B11023,Orders!$A$2:$A$8001,0)),7)</f>
        <v>2025-05</v>
      </c>
    </row>
    <row r="11024" customFormat="false" ht="15" hidden="false" customHeight="true" outlineLevel="0" collapsed="false">
      <c r="A11024" s="1" t="s">
        <v>21494</v>
      </c>
      <c r="B11024" s="1" t="s">
        <v>7819</v>
      </c>
      <c r="C11024" s="1" t="s">
        <v>1955</v>
      </c>
      <c r="D11024" s="1" t="n">
        <v>3</v>
      </c>
      <c r="E11024" s="16" t="n">
        <v>3340.76</v>
      </c>
      <c r="F11024" s="17" t="n">
        <v>0</v>
      </c>
      <c r="G11024" s="16" t="n">
        <v>10022.28</v>
      </c>
      <c r="I11024" s="1" t="str">
        <f aca="false">INDEX(Products!$C$2:$C$51,MATCH(C11024,Products!$A$2:$A$51,0))</f>
        <v>Home &amp; Kitchen</v>
      </c>
      <c r="J11024" s="1" t="str">
        <f aca="false">INDEX(Orders!$E$2:$E$8001,MATCH(B11024,Orders!$A$2:$A$8001,0))</f>
        <v>Returned</v>
      </c>
      <c r="K11024" s="1" t="str">
        <f aca="false">LEFT(INDEX(Orders!$C$2:$C$8001,MATCH(B11024,Orders!$A$2:$A$8001,0)),7)</f>
        <v>2025-05</v>
      </c>
    </row>
    <row r="11025" customFormat="false" ht="15" hidden="false" customHeight="true" outlineLevel="0" collapsed="false">
      <c r="A11025" s="1" t="s">
        <v>21495</v>
      </c>
      <c r="B11025" s="1" t="s">
        <v>7819</v>
      </c>
      <c r="C11025" s="1" t="s">
        <v>1940</v>
      </c>
      <c r="D11025" s="1" t="n">
        <v>1</v>
      </c>
      <c r="E11025" s="16" t="n">
        <v>2374.52</v>
      </c>
      <c r="F11025" s="17" t="n">
        <v>0</v>
      </c>
      <c r="G11025" s="16" t="n">
        <v>2374.52</v>
      </c>
      <c r="I11025" s="1" t="str">
        <f aca="false">INDEX(Products!$C$2:$C$51,MATCH(C11025,Products!$A$2:$A$51,0))</f>
        <v>Fashion</v>
      </c>
      <c r="J11025" s="1" t="str">
        <f aca="false">INDEX(Orders!$E$2:$E$8001,MATCH(B11025,Orders!$A$2:$A$8001,0))</f>
        <v>Returned</v>
      </c>
      <c r="K11025" s="1" t="str">
        <f aca="false">LEFT(INDEX(Orders!$C$2:$C$8001,MATCH(B11025,Orders!$A$2:$A$8001,0)),7)</f>
        <v>2025-05</v>
      </c>
    </row>
    <row r="11026" customFormat="false" ht="15" hidden="false" customHeight="true" outlineLevel="0" collapsed="false">
      <c r="A11026" s="1" t="s">
        <v>21496</v>
      </c>
      <c r="B11026" s="1" t="s">
        <v>7820</v>
      </c>
      <c r="C11026" s="1" t="s">
        <v>1935</v>
      </c>
      <c r="D11026" s="1" t="n">
        <v>3</v>
      </c>
      <c r="E11026" s="16" t="n">
        <v>14558.72</v>
      </c>
      <c r="F11026" s="17" t="n">
        <v>0.2</v>
      </c>
      <c r="G11026" s="16" t="n">
        <v>34940.93</v>
      </c>
      <c r="I11026" s="1" t="str">
        <f aca="false">INDEX(Products!$C$2:$C$51,MATCH(C11026,Products!$A$2:$A$51,0))</f>
        <v>Electronics</v>
      </c>
      <c r="J11026" s="1" t="str">
        <f aca="false">INDEX(Orders!$E$2:$E$8001,MATCH(B11026,Orders!$A$2:$A$8001,0))</f>
        <v>Returned</v>
      </c>
      <c r="K11026" s="1" t="str">
        <f aca="false">LEFT(INDEX(Orders!$C$2:$C$8001,MATCH(B11026,Orders!$A$2:$A$8001,0)),7)</f>
        <v>2024-04</v>
      </c>
    </row>
    <row r="11027" customFormat="false" ht="15" hidden="false" customHeight="true" outlineLevel="0" collapsed="false">
      <c r="A11027" s="1" t="s">
        <v>21497</v>
      </c>
      <c r="B11027" s="1" t="s">
        <v>7820</v>
      </c>
      <c r="C11027" s="1" t="s">
        <v>2006</v>
      </c>
      <c r="D11027" s="1" t="n">
        <v>3</v>
      </c>
      <c r="E11027" s="16" t="n">
        <v>482.17</v>
      </c>
      <c r="F11027" s="17" t="n">
        <v>0.2</v>
      </c>
      <c r="G11027" s="16" t="n">
        <v>1157.21</v>
      </c>
      <c r="I11027" s="1" t="str">
        <f aca="false">INDEX(Products!$C$2:$C$51,MATCH(C11027,Products!$A$2:$A$51,0))</f>
        <v>Books &amp; Stationery</v>
      </c>
      <c r="J11027" s="1" t="str">
        <f aca="false">INDEX(Orders!$E$2:$E$8001,MATCH(B11027,Orders!$A$2:$A$8001,0))</f>
        <v>Returned</v>
      </c>
      <c r="K11027" s="1" t="str">
        <f aca="false">LEFT(INDEX(Orders!$C$2:$C$8001,MATCH(B11027,Orders!$A$2:$A$8001,0)),7)</f>
        <v>2024-04</v>
      </c>
    </row>
    <row r="11028" customFormat="false" ht="15" hidden="false" customHeight="true" outlineLevel="0" collapsed="false">
      <c r="A11028" s="1" t="s">
        <v>21498</v>
      </c>
      <c r="B11028" s="1" t="s">
        <v>7821</v>
      </c>
      <c r="C11028" s="1" t="s">
        <v>1930</v>
      </c>
      <c r="D11028" s="1" t="n">
        <v>3</v>
      </c>
      <c r="E11028" s="16" t="n">
        <v>2398.35</v>
      </c>
      <c r="F11028" s="17" t="n">
        <v>0.2</v>
      </c>
      <c r="G11028" s="16" t="n">
        <v>5756.04</v>
      </c>
      <c r="I11028" s="1" t="str">
        <f aca="false">INDEX(Products!$C$2:$C$51,MATCH(C11028,Products!$A$2:$A$51,0))</f>
        <v>Electronics</v>
      </c>
      <c r="J11028" s="1" t="str">
        <f aca="false">INDEX(Orders!$E$2:$E$8001,MATCH(B11028,Orders!$A$2:$A$8001,0))</f>
        <v>Refunded</v>
      </c>
      <c r="K11028" s="1" t="str">
        <f aca="false">LEFT(INDEX(Orders!$C$2:$C$8001,MATCH(B11028,Orders!$A$2:$A$8001,0)),7)</f>
        <v>2024-01</v>
      </c>
    </row>
    <row r="11029" customFormat="false" ht="15" hidden="false" customHeight="true" outlineLevel="0" collapsed="false">
      <c r="A11029" s="1" t="s">
        <v>21499</v>
      </c>
      <c r="B11029" s="1" t="s">
        <v>7821</v>
      </c>
      <c r="C11029" s="1" t="s">
        <v>1965</v>
      </c>
      <c r="D11029" s="1" t="n">
        <v>1</v>
      </c>
      <c r="E11029" s="16" t="n">
        <v>1145.07</v>
      </c>
      <c r="F11029" s="17" t="n">
        <v>0</v>
      </c>
      <c r="G11029" s="16" t="n">
        <v>1145.07</v>
      </c>
      <c r="I11029" s="1" t="str">
        <f aca="false">INDEX(Products!$C$2:$C$51,MATCH(C11029,Products!$A$2:$A$51,0))</f>
        <v>Home &amp; Kitchen</v>
      </c>
      <c r="J11029" s="1" t="str">
        <f aca="false">INDEX(Orders!$E$2:$E$8001,MATCH(B11029,Orders!$A$2:$A$8001,0))</f>
        <v>Refunded</v>
      </c>
      <c r="K11029" s="1" t="str">
        <f aca="false">LEFT(INDEX(Orders!$C$2:$C$8001,MATCH(B11029,Orders!$A$2:$A$8001,0)),7)</f>
        <v>2024-01</v>
      </c>
    </row>
    <row r="11030" customFormat="false" ht="15" hidden="false" customHeight="true" outlineLevel="0" collapsed="false">
      <c r="A11030" s="1" t="s">
        <v>21500</v>
      </c>
      <c r="B11030" s="1" t="s">
        <v>7821</v>
      </c>
      <c r="C11030" s="1" t="s">
        <v>1997</v>
      </c>
      <c r="D11030" s="1" t="n">
        <v>1</v>
      </c>
      <c r="E11030" s="16" t="n">
        <v>311.15</v>
      </c>
      <c r="F11030" s="17" t="n">
        <v>0.1</v>
      </c>
      <c r="G11030" s="16" t="n">
        <v>280.03</v>
      </c>
      <c r="I11030" s="1" t="str">
        <f aca="false">INDEX(Products!$C$2:$C$51,MATCH(C11030,Products!$A$2:$A$51,0))</f>
        <v>Sports &amp; Fitness</v>
      </c>
      <c r="J11030" s="1" t="str">
        <f aca="false">INDEX(Orders!$E$2:$E$8001,MATCH(B11030,Orders!$A$2:$A$8001,0))</f>
        <v>Refunded</v>
      </c>
      <c r="K11030" s="1" t="str">
        <f aca="false">LEFT(INDEX(Orders!$C$2:$C$8001,MATCH(B11030,Orders!$A$2:$A$8001,0)),7)</f>
        <v>2024-01</v>
      </c>
    </row>
    <row r="11031" customFormat="false" ht="15" hidden="false" customHeight="true" outlineLevel="0" collapsed="false">
      <c r="A11031" s="1" t="s">
        <v>21501</v>
      </c>
      <c r="B11031" s="1" t="s">
        <v>7822</v>
      </c>
      <c r="C11031" s="1" t="s">
        <v>1940</v>
      </c>
      <c r="D11031" s="1" t="n">
        <v>2</v>
      </c>
      <c r="E11031" s="16" t="n">
        <v>2374.52</v>
      </c>
      <c r="F11031" s="17" t="n">
        <v>0</v>
      </c>
      <c r="G11031" s="16" t="n">
        <v>4749.04</v>
      </c>
      <c r="I11031" s="1" t="str">
        <f aca="false">INDEX(Products!$C$2:$C$51,MATCH(C11031,Products!$A$2:$A$51,0))</f>
        <v>Fashion</v>
      </c>
      <c r="J11031" s="1" t="str">
        <f aca="false">INDEX(Orders!$E$2:$E$8001,MATCH(B11031,Orders!$A$2:$A$8001,0))</f>
        <v>Delivered</v>
      </c>
      <c r="K11031" s="1" t="str">
        <f aca="false">LEFT(INDEX(Orders!$C$2:$C$8001,MATCH(B11031,Orders!$A$2:$A$8001,0)),7)</f>
        <v>2025-04</v>
      </c>
    </row>
    <row r="11032" customFormat="false" ht="15" hidden="false" customHeight="true" outlineLevel="0" collapsed="false">
      <c r="A11032" s="1" t="s">
        <v>21502</v>
      </c>
      <c r="B11032" s="1" t="s">
        <v>7822</v>
      </c>
      <c r="C11032" s="1" t="s">
        <v>1949</v>
      </c>
      <c r="D11032" s="1" t="n">
        <v>1</v>
      </c>
      <c r="E11032" s="16" t="n">
        <v>4185.64</v>
      </c>
      <c r="F11032" s="17" t="n">
        <v>0</v>
      </c>
      <c r="G11032" s="16" t="n">
        <v>4185.64</v>
      </c>
      <c r="I11032" s="1" t="str">
        <f aca="false">INDEX(Products!$C$2:$C$51,MATCH(C11032,Products!$A$2:$A$51,0))</f>
        <v>Fashion</v>
      </c>
      <c r="J11032" s="1" t="str">
        <f aca="false">INDEX(Orders!$E$2:$E$8001,MATCH(B11032,Orders!$A$2:$A$8001,0))</f>
        <v>Delivered</v>
      </c>
      <c r="K11032" s="1" t="str">
        <f aca="false">LEFT(INDEX(Orders!$C$2:$C$8001,MATCH(B11032,Orders!$A$2:$A$8001,0)),7)</f>
        <v>2025-04</v>
      </c>
    </row>
    <row r="11033" customFormat="false" ht="15" hidden="false" customHeight="true" outlineLevel="0" collapsed="false">
      <c r="A11033" s="1" t="s">
        <v>21503</v>
      </c>
      <c r="B11033" s="1" t="s">
        <v>7822</v>
      </c>
      <c r="C11033" s="1" t="s">
        <v>2006</v>
      </c>
      <c r="D11033" s="1" t="n">
        <v>2</v>
      </c>
      <c r="E11033" s="16" t="n">
        <v>482.17</v>
      </c>
      <c r="F11033" s="17" t="n">
        <v>0.05</v>
      </c>
      <c r="G11033" s="16" t="n">
        <v>916.12</v>
      </c>
      <c r="I11033" s="1" t="str">
        <f aca="false">INDEX(Products!$C$2:$C$51,MATCH(C11033,Products!$A$2:$A$51,0))</f>
        <v>Books &amp; Stationery</v>
      </c>
      <c r="J11033" s="1" t="str">
        <f aca="false">INDEX(Orders!$E$2:$E$8001,MATCH(B11033,Orders!$A$2:$A$8001,0))</f>
        <v>Delivered</v>
      </c>
      <c r="K11033" s="1" t="str">
        <f aca="false">LEFT(INDEX(Orders!$C$2:$C$8001,MATCH(B11033,Orders!$A$2:$A$8001,0)),7)</f>
        <v>2025-04</v>
      </c>
    </row>
    <row r="11034" customFormat="false" ht="15" hidden="false" customHeight="true" outlineLevel="0" collapsed="false">
      <c r="A11034" s="1" t="s">
        <v>21504</v>
      </c>
      <c r="B11034" s="1" t="s">
        <v>7822</v>
      </c>
      <c r="C11034" s="1" t="s">
        <v>1997</v>
      </c>
      <c r="D11034" s="1" t="n">
        <v>1</v>
      </c>
      <c r="E11034" s="16" t="n">
        <v>311.15</v>
      </c>
      <c r="F11034" s="17" t="n">
        <v>0</v>
      </c>
      <c r="G11034" s="16" t="n">
        <v>311.15</v>
      </c>
      <c r="I11034" s="1" t="str">
        <f aca="false">INDEX(Products!$C$2:$C$51,MATCH(C11034,Products!$A$2:$A$51,0))</f>
        <v>Sports &amp; Fitness</v>
      </c>
      <c r="J11034" s="1" t="str">
        <f aca="false">INDEX(Orders!$E$2:$E$8001,MATCH(B11034,Orders!$A$2:$A$8001,0))</f>
        <v>Delivered</v>
      </c>
      <c r="K11034" s="1" t="str">
        <f aca="false">LEFT(INDEX(Orders!$C$2:$C$8001,MATCH(B11034,Orders!$A$2:$A$8001,0)),7)</f>
        <v>2025-04</v>
      </c>
    </row>
    <row r="11035" customFormat="false" ht="15" hidden="false" customHeight="true" outlineLevel="0" collapsed="false">
      <c r="A11035" s="1" t="s">
        <v>21505</v>
      </c>
      <c r="B11035" s="1" t="s">
        <v>7822</v>
      </c>
      <c r="C11035" s="1" t="s">
        <v>2007</v>
      </c>
      <c r="D11035" s="1" t="n">
        <v>2</v>
      </c>
      <c r="E11035" s="16" t="n">
        <v>750.27</v>
      </c>
      <c r="F11035" s="17" t="n">
        <v>0.15</v>
      </c>
      <c r="G11035" s="16" t="n">
        <v>1275.46</v>
      </c>
      <c r="I11035" s="1" t="str">
        <f aca="false">INDEX(Products!$C$2:$C$51,MATCH(C11035,Products!$A$2:$A$51,0))</f>
        <v>Books &amp; Stationery</v>
      </c>
      <c r="J11035" s="1" t="str">
        <f aca="false">INDEX(Orders!$E$2:$E$8001,MATCH(B11035,Orders!$A$2:$A$8001,0))</f>
        <v>Delivered</v>
      </c>
      <c r="K11035" s="1" t="str">
        <f aca="false">LEFT(INDEX(Orders!$C$2:$C$8001,MATCH(B11035,Orders!$A$2:$A$8001,0)),7)</f>
        <v>2025-04</v>
      </c>
    </row>
    <row r="11036" customFormat="false" ht="15" hidden="false" customHeight="true" outlineLevel="0" collapsed="false">
      <c r="A11036" s="1" t="s">
        <v>21506</v>
      </c>
      <c r="B11036" s="1" t="s">
        <v>7823</v>
      </c>
      <c r="C11036" s="1" t="s">
        <v>1930</v>
      </c>
      <c r="D11036" s="1" t="n">
        <v>1</v>
      </c>
      <c r="E11036" s="16" t="n">
        <v>2398.35</v>
      </c>
      <c r="F11036" s="17" t="n">
        <v>0.1</v>
      </c>
      <c r="G11036" s="16" t="n">
        <v>2158.52</v>
      </c>
      <c r="I11036" s="1" t="str">
        <f aca="false">INDEX(Products!$C$2:$C$51,MATCH(C11036,Products!$A$2:$A$51,0))</f>
        <v>Electronics</v>
      </c>
      <c r="J11036" s="1" t="str">
        <f aca="false">INDEX(Orders!$E$2:$E$8001,MATCH(B11036,Orders!$A$2:$A$8001,0))</f>
        <v>Returned</v>
      </c>
      <c r="K11036" s="1" t="str">
        <f aca="false">LEFT(INDEX(Orders!$C$2:$C$8001,MATCH(B11036,Orders!$A$2:$A$8001,0)),7)</f>
        <v>2025-04</v>
      </c>
    </row>
    <row r="11037" customFormat="false" ht="15" hidden="false" customHeight="true" outlineLevel="0" collapsed="false">
      <c r="A11037" s="1" t="s">
        <v>21507</v>
      </c>
      <c r="B11037" s="1" t="s">
        <v>7823</v>
      </c>
      <c r="C11037" s="1" t="s">
        <v>1933</v>
      </c>
      <c r="D11037" s="1" t="n">
        <v>1</v>
      </c>
      <c r="E11037" s="16" t="n">
        <v>7194.38</v>
      </c>
      <c r="F11037" s="17" t="n">
        <v>0.05</v>
      </c>
      <c r="G11037" s="16" t="n">
        <v>6834.66</v>
      </c>
      <c r="I11037" s="1" t="str">
        <f aca="false">INDEX(Products!$C$2:$C$51,MATCH(C11037,Products!$A$2:$A$51,0))</f>
        <v>Electronics</v>
      </c>
      <c r="J11037" s="1" t="str">
        <f aca="false">INDEX(Orders!$E$2:$E$8001,MATCH(B11037,Orders!$A$2:$A$8001,0))</f>
        <v>Returned</v>
      </c>
      <c r="K11037" s="1" t="str">
        <f aca="false">LEFT(INDEX(Orders!$C$2:$C$8001,MATCH(B11037,Orders!$A$2:$A$8001,0)),7)</f>
        <v>2025-04</v>
      </c>
    </row>
    <row r="11038" customFormat="false" ht="15" hidden="false" customHeight="true" outlineLevel="0" collapsed="false">
      <c r="A11038" s="1" t="s">
        <v>21508</v>
      </c>
      <c r="B11038" s="1" t="s">
        <v>7823</v>
      </c>
      <c r="C11038" s="1" t="s">
        <v>1975</v>
      </c>
      <c r="D11038" s="1" t="n">
        <v>1</v>
      </c>
      <c r="E11038" s="16" t="n">
        <v>862.99</v>
      </c>
      <c r="F11038" s="17" t="n">
        <v>0</v>
      </c>
      <c r="G11038" s="16" t="n">
        <v>862.99</v>
      </c>
      <c r="I11038" s="1" t="str">
        <f aca="false">INDEX(Products!$C$2:$C$51,MATCH(C11038,Products!$A$2:$A$51,0))</f>
        <v>Beauty &amp; Personal Care</v>
      </c>
      <c r="J11038" s="1" t="str">
        <f aca="false">INDEX(Orders!$E$2:$E$8001,MATCH(B11038,Orders!$A$2:$A$8001,0))</f>
        <v>Returned</v>
      </c>
      <c r="K11038" s="1" t="str">
        <f aca="false">LEFT(INDEX(Orders!$C$2:$C$8001,MATCH(B11038,Orders!$A$2:$A$8001,0)),7)</f>
        <v>2025-04</v>
      </c>
    </row>
    <row r="11039" customFormat="false" ht="15" hidden="false" customHeight="true" outlineLevel="0" collapsed="false">
      <c r="A11039" s="1" t="s">
        <v>21509</v>
      </c>
      <c r="B11039" s="1" t="s">
        <v>7823</v>
      </c>
      <c r="C11039" s="1" t="s">
        <v>2006</v>
      </c>
      <c r="D11039" s="1" t="n">
        <v>1</v>
      </c>
      <c r="E11039" s="16" t="n">
        <v>482.17</v>
      </c>
      <c r="F11039" s="17" t="n">
        <v>0.1</v>
      </c>
      <c r="G11039" s="16" t="n">
        <v>433.95</v>
      </c>
      <c r="I11039" s="1" t="str">
        <f aca="false">INDEX(Products!$C$2:$C$51,MATCH(C11039,Products!$A$2:$A$51,0))</f>
        <v>Books &amp; Stationery</v>
      </c>
      <c r="J11039" s="1" t="str">
        <f aca="false">INDEX(Orders!$E$2:$E$8001,MATCH(B11039,Orders!$A$2:$A$8001,0))</f>
        <v>Returned</v>
      </c>
      <c r="K11039" s="1" t="str">
        <f aca="false">LEFT(INDEX(Orders!$C$2:$C$8001,MATCH(B11039,Orders!$A$2:$A$8001,0)),7)</f>
        <v>2025-04</v>
      </c>
    </row>
    <row r="11040" customFormat="false" ht="15" hidden="false" customHeight="true" outlineLevel="0" collapsed="false">
      <c r="A11040" s="1" t="s">
        <v>21510</v>
      </c>
      <c r="B11040" s="1" t="s">
        <v>7823</v>
      </c>
      <c r="C11040" s="1" t="s">
        <v>2007</v>
      </c>
      <c r="D11040" s="1" t="n">
        <v>1</v>
      </c>
      <c r="E11040" s="16" t="n">
        <v>750.27</v>
      </c>
      <c r="F11040" s="17" t="n">
        <v>0.1</v>
      </c>
      <c r="G11040" s="16" t="n">
        <v>675.24</v>
      </c>
      <c r="I11040" s="1" t="str">
        <f aca="false">INDEX(Products!$C$2:$C$51,MATCH(C11040,Products!$A$2:$A$51,0))</f>
        <v>Books &amp; Stationery</v>
      </c>
      <c r="J11040" s="1" t="str">
        <f aca="false">INDEX(Orders!$E$2:$E$8001,MATCH(B11040,Orders!$A$2:$A$8001,0))</f>
        <v>Returned</v>
      </c>
      <c r="K11040" s="1" t="str">
        <f aca="false">LEFT(INDEX(Orders!$C$2:$C$8001,MATCH(B11040,Orders!$A$2:$A$8001,0)),7)</f>
        <v>2025-04</v>
      </c>
    </row>
    <row r="11041" customFormat="false" ht="15" hidden="false" customHeight="true" outlineLevel="0" collapsed="false">
      <c r="A11041" s="1" t="s">
        <v>21511</v>
      </c>
      <c r="B11041" s="1" t="s">
        <v>7824</v>
      </c>
      <c r="C11041" s="1" t="s">
        <v>1961</v>
      </c>
      <c r="D11041" s="1" t="n">
        <v>2</v>
      </c>
      <c r="E11041" s="16" t="n">
        <v>3493.68</v>
      </c>
      <c r="F11041" s="17" t="n">
        <v>0.05</v>
      </c>
      <c r="G11041" s="16" t="n">
        <v>6637.99</v>
      </c>
      <c r="I11041" s="1" t="str">
        <f aca="false">INDEX(Products!$C$2:$C$51,MATCH(C11041,Products!$A$2:$A$51,0))</f>
        <v>Home &amp; Kitchen</v>
      </c>
      <c r="J11041" s="1" t="str">
        <f aca="false">INDEX(Orders!$E$2:$E$8001,MATCH(B11041,Orders!$A$2:$A$8001,0))</f>
        <v>Returned</v>
      </c>
      <c r="K11041" s="1" t="str">
        <f aca="false">LEFT(INDEX(Orders!$C$2:$C$8001,MATCH(B11041,Orders!$A$2:$A$8001,0)),7)</f>
        <v>2025-11</v>
      </c>
    </row>
    <row r="11042" customFormat="false" ht="15" hidden="false" customHeight="true" outlineLevel="0" collapsed="false">
      <c r="A11042" s="1" t="s">
        <v>21512</v>
      </c>
      <c r="B11042" s="1" t="s">
        <v>7824</v>
      </c>
      <c r="C11042" s="1" t="s">
        <v>1943</v>
      </c>
      <c r="D11042" s="1" t="n">
        <v>1</v>
      </c>
      <c r="E11042" s="16" t="n">
        <v>1250.54</v>
      </c>
      <c r="F11042" s="17" t="n">
        <v>0</v>
      </c>
      <c r="G11042" s="16" t="n">
        <v>1250.54</v>
      </c>
      <c r="I11042" s="1" t="str">
        <f aca="false">INDEX(Products!$C$2:$C$51,MATCH(C11042,Products!$A$2:$A$51,0))</f>
        <v>Fashion</v>
      </c>
      <c r="J11042" s="1" t="str">
        <f aca="false">INDEX(Orders!$E$2:$E$8001,MATCH(B11042,Orders!$A$2:$A$8001,0))</f>
        <v>Returned</v>
      </c>
      <c r="K11042" s="1" t="str">
        <f aca="false">LEFT(INDEX(Orders!$C$2:$C$8001,MATCH(B11042,Orders!$A$2:$A$8001,0)),7)</f>
        <v>2025-11</v>
      </c>
    </row>
    <row r="11043" customFormat="false" ht="15" hidden="false" customHeight="true" outlineLevel="0" collapsed="false">
      <c r="A11043" s="1" t="s">
        <v>21513</v>
      </c>
      <c r="B11043" s="1" t="s">
        <v>7824</v>
      </c>
      <c r="C11043" s="1" t="s">
        <v>1976</v>
      </c>
      <c r="D11043" s="1" t="n">
        <v>1</v>
      </c>
      <c r="E11043" s="16" t="n">
        <v>1603.35</v>
      </c>
      <c r="F11043" s="17" t="n">
        <v>0.1</v>
      </c>
      <c r="G11043" s="16" t="n">
        <v>1443.02</v>
      </c>
      <c r="I11043" s="1" t="str">
        <f aca="false">INDEX(Products!$C$2:$C$51,MATCH(C11043,Products!$A$2:$A$51,0))</f>
        <v>Beauty &amp; Personal Care</v>
      </c>
      <c r="J11043" s="1" t="str">
        <f aca="false">INDEX(Orders!$E$2:$E$8001,MATCH(B11043,Orders!$A$2:$A$8001,0))</f>
        <v>Returned</v>
      </c>
      <c r="K11043" s="1" t="str">
        <f aca="false">LEFT(INDEX(Orders!$C$2:$C$8001,MATCH(B11043,Orders!$A$2:$A$8001,0)),7)</f>
        <v>2025-11</v>
      </c>
    </row>
    <row r="11044" customFormat="false" ht="15" hidden="false" customHeight="true" outlineLevel="0" collapsed="false">
      <c r="A11044" s="1" t="s">
        <v>21514</v>
      </c>
      <c r="B11044" s="1" t="s">
        <v>7824</v>
      </c>
      <c r="C11044" s="1" t="s">
        <v>1971</v>
      </c>
      <c r="D11044" s="1" t="n">
        <v>2</v>
      </c>
      <c r="E11044" s="16" t="n">
        <v>2073.63</v>
      </c>
      <c r="F11044" s="17" t="n">
        <v>0.1</v>
      </c>
      <c r="G11044" s="16" t="n">
        <v>3732.53</v>
      </c>
      <c r="I11044" s="1" t="str">
        <f aca="false">INDEX(Products!$C$2:$C$51,MATCH(C11044,Products!$A$2:$A$51,0))</f>
        <v>Home &amp; Kitchen</v>
      </c>
      <c r="J11044" s="1" t="str">
        <f aca="false">INDEX(Orders!$E$2:$E$8001,MATCH(B11044,Orders!$A$2:$A$8001,0))</f>
        <v>Returned</v>
      </c>
      <c r="K11044" s="1" t="str">
        <f aca="false">LEFT(INDEX(Orders!$C$2:$C$8001,MATCH(B11044,Orders!$A$2:$A$8001,0)),7)</f>
        <v>2025-11</v>
      </c>
    </row>
    <row r="11045" customFormat="false" ht="15" hidden="false" customHeight="true" outlineLevel="0" collapsed="false">
      <c r="A11045" s="1" t="s">
        <v>21515</v>
      </c>
      <c r="B11045" s="1" t="s">
        <v>7825</v>
      </c>
      <c r="C11045" s="1" t="s">
        <v>1940</v>
      </c>
      <c r="D11045" s="1" t="n">
        <v>1</v>
      </c>
      <c r="E11045" s="16" t="n">
        <v>2374.52</v>
      </c>
      <c r="F11045" s="17" t="n">
        <v>0</v>
      </c>
      <c r="G11045" s="16" t="n">
        <v>2374.52</v>
      </c>
      <c r="I11045" s="1" t="str">
        <f aca="false">INDEX(Products!$C$2:$C$51,MATCH(C11045,Products!$A$2:$A$51,0))</f>
        <v>Fashion</v>
      </c>
      <c r="J11045" s="1" t="str">
        <f aca="false">INDEX(Orders!$E$2:$E$8001,MATCH(B11045,Orders!$A$2:$A$8001,0))</f>
        <v>Delivered</v>
      </c>
      <c r="K11045" s="1" t="str">
        <f aca="false">LEFT(INDEX(Orders!$C$2:$C$8001,MATCH(B11045,Orders!$A$2:$A$8001,0)),7)</f>
        <v>2025-12</v>
      </c>
    </row>
    <row r="11046" customFormat="false" ht="15" hidden="false" customHeight="true" outlineLevel="0" collapsed="false">
      <c r="A11046" s="1" t="s">
        <v>21516</v>
      </c>
      <c r="B11046" s="1" t="s">
        <v>7826</v>
      </c>
      <c r="C11046" s="1" t="s">
        <v>1975</v>
      </c>
      <c r="D11046" s="1" t="n">
        <v>1</v>
      </c>
      <c r="E11046" s="16" t="n">
        <v>862.99</v>
      </c>
      <c r="F11046" s="17" t="n">
        <v>0.2</v>
      </c>
      <c r="G11046" s="16" t="n">
        <v>690.39</v>
      </c>
      <c r="I11046" s="1" t="str">
        <f aca="false">INDEX(Products!$C$2:$C$51,MATCH(C11046,Products!$A$2:$A$51,0))</f>
        <v>Beauty &amp; Personal Care</v>
      </c>
      <c r="J11046" s="1" t="str">
        <f aca="false">INDEX(Orders!$E$2:$E$8001,MATCH(B11046,Orders!$A$2:$A$8001,0))</f>
        <v>Delivered</v>
      </c>
      <c r="K11046" s="1" t="str">
        <f aca="false">LEFT(INDEX(Orders!$C$2:$C$8001,MATCH(B11046,Orders!$A$2:$A$8001,0)),7)</f>
        <v>2024-03</v>
      </c>
    </row>
    <row r="11047" customFormat="false" ht="15" hidden="false" customHeight="true" outlineLevel="0" collapsed="false">
      <c r="A11047" s="1" t="s">
        <v>21517</v>
      </c>
      <c r="B11047" s="1" t="s">
        <v>7827</v>
      </c>
      <c r="C11047" s="1" t="s">
        <v>1940</v>
      </c>
      <c r="D11047" s="1" t="n">
        <v>1</v>
      </c>
      <c r="E11047" s="16" t="n">
        <v>2374.52</v>
      </c>
      <c r="F11047" s="17" t="n">
        <v>0</v>
      </c>
      <c r="G11047" s="16" t="n">
        <v>2374.52</v>
      </c>
      <c r="I11047" s="1" t="str">
        <f aca="false">INDEX(Products!$C$2:$C$51,MATCH(C11047,Products!$A$2:$A$51,0))</f>
        <v>Fashion</v>
      </c>
      <c r="J11047" s="1" t="str">
        <f aca="false">INDEX(Orders!$E$2:$E$8001,MATCH(B11047,Orders!$A$2:$A$8001,0))</f>
        <v>Delivered</v>
      </c>
      <c r="K11047" s="1" t="str">
        <f aca="false">LEFT(INDEX(Orders!$C$2:$C$8001,MATCH(B11047,Orders!$A$2:$A$8001,0)),7)</f>
        <v>2025-10</v>
      </c>
    </row>
    <row r="11048" customFormat="false" ht="15" hidden="false" customHeight="true" outlineLevel="0" collapsed="false">
      <c r="A11048" s="1" t="s">
        <v>21518</v>
      </c>
      <c r="B11048" s="1" t="s">
        <v>7827</v>
      </c>
      <c r="C11048" s="1" t="s">
        <v>1955</v>
      </c>
      <c r="D11048" s="1" t="n">
        <v>1</v>
      </c>
      <c r="E11048" s="16" t="n">
        <v>3340.76</v>
      </c>
      <c r="F11048" s="17" t="n">
        <v>0.05</v>
      </c>
      <c r="G11048" s="16" t="n">
        <v>3173.72</v>
      </c>
      <c r="I11048" s="1" t="str">
        <f aca="false">INDEX(Products!$C$2:$C$51,MATCH(C11048,Products!$A$2:$A$51,0))</f>
        <v>Home &amp; Kitchen</v>
      </c>
      <c r="J11048" s="1" t="str">
        <f aca="false">INDEX(Orders!$E$2:$E$8001,MATCH(B11048,Orders!$A$2:$A$8001,0))</f>
        <v>Delivered</v>
      </c>
      <c r="K11048" s="1" t="str">
        <f aca="false">LEFT(INDEX(Orders!$C$2:$C$8001,MATCH(B11048,Orders!$A$2:$A$8001,0)),7)</f>
        <v>2025-10</v>
      </c>
    </row>
    <row r="11049" customFormat="false" ht="15" hidden="false" customHeight="true" outlineLevel="0" collapsed="false">
      <c r="A11049" s="1" t="s">
        <v>21519</v>
      </c>
      <c r="B11049" s="1" t="s">
        <v>7828</v>
      </c>
      <c r="C11049" s="1" t="s">
        <v>1982</v>
      </c>
      <c r="D11049" s="1" t="n">
        <v>2</v>
      </c>
      <c r="E11049" s="16" t="n">
        <v>1808.21</v>
      </c>
      <c r="F11049" s="17" t="n">
        <v>0</v>
      </c>
      <c r="G11049" s="16" t="n">
        <v>3616.42</v>
      </c>
      <c r="I11049" s="1" t="str">
        <f aca="false">INDEX(Products!$C$2:$C$51,MATCH(C11049,Products!$A$2:$A$51,0))</f>
        <v>Beauty &amp; Personal Care</v>
      </c>
      <c r="J11049" s="1" t="str">
        <f aca="false">INDEX(Orders!$E$2:$E$8001,MATCH(B11049,Orders!$A$2:$A$8001,0))</f>
        <v>Returned</v>
      </c>
      <c r="K11049" s="1" t="str">
        <f aca="false">LEFT(INDEX(Orders!$C$2:$C$8001,MATCH(B11049,Orders!$A$2:$A$8001,0)),7)</f>
        <v>2024-11</v>
      </c>
    </row>
    <row r="11050" customFormat="false" ht="15" hidden="false" customHeight="true" outlineLevel="0" collapsed="false">
      <c r="A11050" s="1" t="s">
        <v>21520</v>
      </c>
      <c r="B11050" s="1" t="s">
        <v>7828</v>
      </c>
      <c r="C11050" s="1" t="s">
        <v>2006</v>
      </c>
      <c r="D11050" s="1" t="n">
        <v>2</v>
      </c>
      <c r="E11050" s="16" t="n">
        <v>482.17</v>
      </c>
      <c r="F11050" s="17" t="n">
        <v>0</v>
      </c>
      <c r="G11050" s="16" t="n">
        <v>964.34</v>
      </c>
      <c r="I11050" s="1" t="str">
        <f aca="false">INDEX(Products!$C$2:$C$51,MATCH(C11050,Products!$A$2:$A$51,0))</f>
        <v>Books &amp; Stationery</v>
      </c>
      <c r="J11050" s="1" t="str">
        <f aca="false">INDEX(Orders!$E$2:$E$8001,MATCH(B11050,Orders!$A$2:$A$8001,0))</f>
        <v>Returned</v>
      </c>
      <c r="K11050" s="1" t="str">
        <f aca="false">LEFT(INDEX(Orders!$C$2:$C$8001,MATCH(B11050,Orders!$A$2:$A$8001,0)),7)</f>
        <v>2024-11</v>
      </c>
    </row>
    <row r="11051" customFormat="false" ht="15" hidden="false" customHeight="true" outlineLevel="0" collapsed="false">
      <c r="A11051" s="1" t="s">
        <v>21521</v>
      </c>
      <c r="B11051" s="1" t="s">
        <v>7828</v>
      </c>
      <c r="C11051" s="1" t="s">
        <v>1937</v>
      </c>
      <c r="D11051" s="1" t="n">
        <v>3</v>
      </c>
      <c r="E11051" s="16" t="n">
        <v>1364.75</v>
      </c>
      <c r="F11051" s="17" t="n">
        <v>0.1</v>
      </c>
      <c r="G11051" s="16" t="n">
        <v>3684.82</v>
      </c>
      <c r="I11051" s="1" t="str">
        <f aca="false">INDEX(Products!$C$2:$C$51,MATCH(C11051,Products!$A$2:$A$51,0))</f>
        <v>Fashion</v>
      </c>
      <c r="J11051" s="1" t="str">
        <f aca="false">INDEX(Orders!$E$2:$E$8001,MATCH(B11051,Orders!$A$2:$A$8001,0))</f>
        <v>Returned</v>
      </c>
      <c r="K11051" s="1" t="str">
        <f aca="false">LEFT(INDEX(Orders!$C$2:$C$8001,MATCH(B11051,Orders!$A$2:$A$8001,0)),7)</f>
        <v>2024-11</v>
      </c>
    </row>
    <row r="11052" customFormat="false" ht="15" hidden="false" customHeight="true" outlineLevel="0" collapsed="false">
      <c r="A11052" s="1" t="s">
        <v>21522</v>
      </c>
      <c r="B11052" s="1" t="s">
        <v>7828</v>
      </c>
      <c r="C11052" s="1" t="s">
        <v>1965</v>
      </c>
      <c r="D11052" s="1" t="n">
        <v>2</v>
      </c>
      <c r="E11052" s="16" t="n">
        <v>1145.07</v>
      </c>
      <c r="F11052" s="17" t="n">
        <v>0.15</v>
      </c>
      <c r="G11052" s="16" t="n">
        <v>1946.62</v>
      </c>
      <c r="I11052" s="1" t="str">
        <f aca="false">INDEX(Products!$C$2:$C$51,MATCH(C11052,Products!$A$2:$A$51,0))</f>
        <v>Home &amp; Kitchen</v>
      </c>
      <c r="J11052" s="1" t="str">
        <f aca="false">INDEX(Orders!$E$2:$E$8001,MATCH(B11052,Orders!$A$2:$A$8001,0))</f>
        <v>Returned</v>
      </c>
      <c r="K11052" s="1" t="str">
        <f aca="false">LEFT(INDEX(Orders!$C$2:$C$8001,MATCH(B11052,Orders!$A$2:$A$8001,0)),7)</f>
        <v>2024-11</v>
      </c>
    </row>
    <row r="11053" customFormat="false" ht="15" hidden="false" customHeight="true" outlineLevel="0" collapsed="false">
      <c r="A11053" s="1" t="s">
        <v>21523</v>
      </c>
      <c r="B11053" s="1" t="s">
        <v>7828</v>
      </c>
      <c r="C11053" s="1" t="s">
        <v>1930</v>
      </c>
      <c r="D11053" s="1" t="n">
        <v>1</v>
      </c>
      <c r="E11053" s="16" t="n">
        <v>2398.35</v>
      </c>
      <c r="F11053" s="17" t="n">
        <v>0.15</v>
      </c>
      <c r="G11053" s="16" t="n">
        <v>2038.6</v>
      </c>
      <c r="I11053" s="1" t="str">
        <f aca="false">INDEX(Products!$C$2:$C$51,MATCH(C11053,Products!$A$2:$A$51,0))</f>
        <v>Electronics</v>
      </c>
      <c r="J11053" s="1" t="str">
        <f aca="false">INDEX(Orders!$E$2:$E$8001,MATCH(B11053,Orders!$A$2:$A$8001,0))</f>
        <v>Returned</v>
      </c>
      <c r="K11053" s="1" t="str">
        <f aca="false">LEFT(INDEX(Orders!$C$2:$C$8001,MATCH(B11053,Orders!$A$2:$A$8001,0)),7)</f>
        <v>2024-11</v>
      </c>
    </row>
    <row r="11054" customFormat="false" ht="15" hidden="false" customHeight="true" outlineLevel="0" collapsed="false">
      <c r="A11054" s="1" t="s">
        <v>21524</v>
      </c>
      <c r="B11054" s="1" t="s">
        <v>7829</v>
      </c>
      <c r="C11054" s="1" t="s">
        <v>2006</v>
      </c>
      <c r="D11054" s="1" t="n">
        <v>1</v>
      </c>
      <c r="E11054" s="16" t="n">
        <v>482.17</v>
      </c>
      <c r="F11054" s="17" t="n">
        <v>0.05</v>
      </c>
      <c r="G11054" s="16" t="n">
        <v>458.06</v>
      </c>
      <c r="I11054" s="1" t="str">
        <f aca="false">INDEX(Products!$C$2:$C$51,MATCH(C11054,Products!$A$2:$A$51,0))</f>
        <v>Books &amp; Stationery</v>
      </c>
      <c r="J11054" s="1" t="str">
        <f aca="false">INDEX(Orders!$E$2:$E$8001,MATCH(B11054,Orders!$A$2:$A$8001,0))</f>
        <v>Delivered</v>
      </c>
      <c r="K11054" s="1" t="str">
        <f aca="false">LEFT(INDEX(Orders!$C$2:$C$8001,MATCH(B11054,Orders!$A$2:$A$8001,0)),7)</f>
        <v>2025-09</v>
      </c>
    </row>
    <row r="11055" customFormat="false" ht="15" hidden="false" customHeight="true" outlineLevel="0" collapsed="false">
      <c r="A11055" s="1" t="s">
        <v>21525</v>
      </c>
      <c r="B11055" s="1" t="s">
        <v>7830</v>
      </c>
      <c r="C11055" s="1" t="s">
        <v>1930</v>
      </c>
      <c r="D11055" s="1" t="n">
        <v>2</v>
      </c>
      <c r="E11055" s="16" t="n">
        <v>2398.35</v>
      </c>
      <c r="F11055" s="17" t="n">
        <v>0</v>
      </c>
      <c r="G11055" s="16" t="n">
        <v>4796.7</v>
      </c>
      <c r="I11055" s="1" t="str">
        <f aca="false">INDEX(Products!$C$2:$C$51,MATCH(C11055,Products!$A$2:$A$51,0))</f>
        <v>Electronics</v>
      </c>
      <c r="J11055" s="1" t="str">
        <f aca="false">INDEX(Orders!$E$2:$E$8001,MATCH(B11055,Orders!$A$2:$A$8001,0))</f>
        <v>Delivered</v>
      </c>
      <c r="K11055" s="1" t="str">
        <f aca="false">LEFT(INDEX(Orders!$C$2:$C$8001,MATCH(B11055,Orders!$A$2:$A$8001,0)),7)</f>
        <v>2025-12</v>
      </c>
    </row>
    <row r="11056" customFormat="false" ht="15" hidden="false" customHeight="true" outlineLevel="0" collapsed="false">
      <c r="A11056" s="1" t="s">
        <v>21526</v>
      </c>
      <c r="B11056" s="1" t="s">
        <v>7830</v>
      </c>
      <c r="C11056" s="1" t="s">
        <v>1931</v>
      </c>
      <c r="D11056" s="1" t="n">
        <v>3</v>
      </c>
      <c r="E11056" s="16" t="n">
        <v>1111.28</v>
      </c>
      <c r="F11056" s="17" t="n">
        <v>0.15</v>
      </c>
      <c r="G11056" s="16" t="n">
        <v>2833.76</v>
      </c>
      <c r="I11056" s="1" t="str">
        <f aca="false">INDEX(Products!$C$2:$C$51,MATCH(C11056,Products!$A$2:$A$51,0))</f>
        <v>Electronics</v>
      </c>
      <c r="J11056" s="1" t="str">
        <f aca="false">INDEX(Orders!$E$2:$E$8001,MATCH(B11056,Orders!$A$2:$A$8001,0))</f>
        <v>Delivered</v>
      </c>
      <c r="K11056" s="1" t="str">
        <f aca="false">LEFT(INDEX(Orders!$C$2:$C$8001,MATCH(B11056,Orders!$A$2:$A$8001,0)),7)</f>
        <v>2025-12</v>
      </c>
    </row>
    <row r="11057" customFormat="false" ht="15" hidden="false" customHeight="true" outlineLevel="0" collapsed="false">
      <c r="A11057" s="1" t="s">
        <v>21527</v>
      </c>
      <c r="B11057" s="1" t="s">
        <v>7831</v>
      </c>
      <c r="C11057" s="1" t="s">
        <v>2007</v>
      </c>
      <c r="D11057" s="1" t="n">
        <v>1</v>
      </c>
      <c r="E11057" s="16" t="n">
        <v>750.27</v>
      </c>
      <c r="F11057" s="17" t="n">
        <v>0.05</v>
      </c>
      <c r="G11057" s="16" t="n">
        <v>712.76</v>
      </c>
      <c r="I11057" s="1" t="str">
        <f aca="false">INDEX(Products!$C$2:$C$51,MATCH(C11057,Products!$A$2:$A$51,0))</f>
        <v>Books &amp; Stationery</v>
      </c>
      <c r="J11057" s="1" t="str">
        <f aca="false">INDEX(Orders!$E$2:$E$8001,MATCH(B11057,Orders!$A$2:$A$8001,0))</f>
        <v>Delivered</v>
      </c>
      <c r="K11057" s="1" t="str">
        <f aca="false">LEFT(INDEX(Orders!$C$2:$C$8001,MATCH(B11057,Orders!$A$2:$A$8001,0)),7)</f>
        <v>2024-11</v>
      </c>
    </row>
    <row r="11058" customFormat="false" ht="15" hidden="false" customHeight="true" outlineLevel="0" collapsed="false">
      <c r="A11058" s="1" t="s">
        <v>21528</v>
      </c>
      <c r="B11058" s="1" t="s">
        <v>7831</v>
      </c>
      <c r="C11058" s="1" t="s">
        <v>1940</v>
      </c>
      <c r="D11058" s="1" t="n">
        <v>1</v>
      </c>
      <c r="E11058" s="16" t="n">
        <v>2374.52</v>
      </c>
      <c r="F11058" s="17" t="n">
        <v>0</v>
      </c>
      <c r="G11058" s="16" t="n">
        <v>2374.52</v>
      </c>
      <c r="I11058" s="1" t="str">
        <f aca="false">INDEX(Products!$C$2:$C$51,MATCH(C11058,Products!$A$2:$A$51,0))</f>
        <v>Fashion</v>
      </c>
      <c r="J11058" s="1" t="str">
        <f aca="false">INDEX(Orders!$E$2:$E$8001,MATCH(B11058,Orders!$A$2:$A$8001,0))</f>
        <v>Delivered</v>
      </c>
      <c r="K11058" s="1" t="str">
        <f aca="false">LEFT(INDEX(Orders!$C$2:$C$8001,MATCH(B11058,Orders!$A$2:$A$8001,0)),7)</f>
        <v>2024-11</v>
      </c>
    </row>
    <row r="11059" customFormat="false" ht="15" hidden="false" customHeight="true" outlineLevel="0" collapsed="false">
      <c r="A11059" s="1" t="s">
        <v>21529</v>
      </c>
      <c r="B11059" s="1" t="s">
        <v>7832</v>
      </c>
      <c r="C11059" s="1" t="s">
        <v>1990</v>
      </c>
      <c r="D11059" s="1" t="n">
        <v>2</v>
      </c>
      <c r="E11059" s="16" t="n">
        <v>5311.32</v>
      </c>
      <c r="F11059" s="17" t="n">
        <v>0.15</v>
      </c>
      <c r="G11059" s="16" t="n">
        <v>9029.24</v>
      </c>
      <c r="I11059" s="1" t="str">
        <f aca="false">INDEX(Products!$C$2:$C$51,MATCH(C11059,Products!$A$2:$A$51,0))</f>
        <v>Sports &amp; Fitness</v>
      </c>
      <c r="J11059" s="1" t="str">
        <f aca="false">INDEX(Orders!$E$2:$E$8001,MATCH(B11059,Orders!$A$2:$A$8001,0))</f>
        <v>Delivered</v>
      </c>
      <c r="K11059" s="1" t="str">
        <f aca="false">LEFT(INDEX(Orders!$C$2:$C$8001,MATCH(B11059,Orders!$A$2:$A$8001,0)),7)</f>
        <v>2025-02</v>
      </c>
    </row>
    <row r="11060" customFormat="false" ht="15" hidden="false" customHeight="true" outlineLevel="0" collapsed="false">
      <c r="A11060" s="1" t="s">
        <v>21530</v>
      </c>
      <c r="B11060" s="1" t="s">
        <v>7832</v>
      </c>
      <c r="C11060" s="1" t="s">
        <v>1930</v>
      </c>
      <c r="D11060" s="1" t="n">
        <v>2</v>
      </c>
      <c r="E11060" s="16" t="n">
        <v>2398.35</v>
      </c>
      <c r="F11060" s="17" t="n">
        <v>0.05</v>
      </c>
      <c r="G11060" s="16" t="n">
        <v>4556.86</v>
      </c>
      <c r="I11060" s="1" t="str">
        <f aca="false">INDEX(Products!$C$2:$C$51,MATCH(C11060,Products!$A$2:$A$51,0))</f>
        <v>Electronics</v>
      </c>
      <c r="J11060" s="1" t="str">
        <f aca="false">INDEX(Orders!$E$2:$E$8001,MATCH(B11060,Orders!$A$2:$A$8001,0))</f>
        <v>Delivered</v>
      </c>
      <c r="K11060" s="1" t="str">
        <f aca="false">LEFT(INDEX(Orders!$C$2:$C$8001,MATCH(B11060,Orders!$A$2:$A$8001,0)),7)</f>
        <v>2025-02</v>
      </c>
    </row>
    <row r="11061" customFormat="false" ht="15" hidden="false" customHeight="true" outlineLevel="0" collapsed="false">
      <c r="A11061" s="1" t="s">
        <v>21531</v>
      </c>
      <c r="B11061" s="1" t="s">
        <v>7833</v>
      </c>
      <c r="C11061" s="1" t="s">
        <v>1973</v>
      </c>
      <c r="D11061" s="1" t="n">
        <v>1</v>
      </c>
      <c r="E11061" s="16" t="n">
        <v>1158.24</v>
      </c>
      <c r="F11061" s="17" t="n">
        <v>0</v>
      </c>
      <c r="G11061" s="16" t="n">
        <v>1158.24</v>
      </c>
      <c r="I11061" s="1" t="str">
        <f aca="false">INDEX(Products!$C$2:$C$51,MATCH(C11061,Products!$A$2:$A$51,0))</f>
        <v>Home &amp; Kitchen</v>
      </c>
      <c r="J11061" s="1" t="str">
        <f aca="false">INDEX(Orders!$E$2:$E$8001,MATCH(B11061,Orders!$A$2:$A$8001,0))</f>
        <v>Delivered</v>
      </c>
      <c r="K11061" s="1" t="str">
        <f aca="false">LEFT(INDEX(Orders!$C$2:$C$8001,MATCH(B11061,Orders!$A$2:$A$8001,0)),7)</f>
        <v>2025-11</v>
      </c>
    </row>
    <row r="11062" customFormat="false" ht="15" hidden="false" customHeight="true" outlineLevel="0" collapsed="false">
      <c r="A11062" s="1" t="s">
        <v>21532</v>
      </c>
      <c r="B11062" s="1" t="s">
        <v>7834</v>
      </c>
      <c r="C11062" s="1" t="s">
        <v>1930</v>
      </c>
      <c r="D11062" s="1" t="n">
        <v>1</v>
      </c>
      <c r="E11062" s="16" t="n">
        <v>2398.35</v>
      </c>
      <c r="F11062" s="17" t="n">
        <v>0.15</v>
      </c>
      <c r="G11062" s="16" t="n">
        <v>2038.6</v>
      </c>
      <c r="I11062" s="1" t="str">
        <f aca="false">INDEX(Products!$C$2:$C$51,MATCH(C11062,Products!$A$2:$A$51,0))</f>
        <v>Electronics</v>
      </c>
      <c r="J11062" s="1" t="str">
        <f aca="false">INDEX(Orders!$E$2:$E$8001,MATCH(B11062,Orders!$A$2:$A$8001,0))</f>
        <v>Returned</v>
      </c>
      <c r="K11062" s="1" t="str">
        <f aca="false">LEFT(INDEX(Orders!$C$2:$C$8001,MATCH(B11062,Orders!$A$2:$A$8001,0)),7)</f>
        <v>2025-05</v>
      </c>
    </row>
    <row r="11063" customFormat="false" ht="15" hidden="false" customHeight="true" outlineLevel="0" collapsed="false">
      <c r="A11063" s="1" t="s">
        <v>21533</v>
      </c>
      <c r="B11063" s="1" t="s">
        <v>7835</v>
      </c>
      <c r="C11063" s="1" t="s">
        <v>1940</v>
      </c>
      <c r="D11063" s="1" t="n">
        <v>3</v>
      </c>
      <c r="E11063" s="16" t="n">
        <v>2374.52</v>
      </c>
      <c r="F11063" s="17" t="n">
        <v>0</v>
      </c>
      <c r="G11063" s="16" t="n">
        <v>7123.56</v>
      </c>
      <c r="I11063" s="1" t="str">
        <f aca="false">INDEX(Products!$C$2:$C$51,MATCH(C11063,Products!$A$2:$A$51,0))</f>
        <v>Fashion</v>
      </c>
      <c r="J11063" s="1" t="str">
        <f aca="false">INDEX(Orders!$E$2:$E$8001,MATCH(B11063,Orders!$A$2:$A$8001,0))</f>
        <v>Delivered</v>
      </c>
      <c r="K11063" s="1" t="str">
        <f aca="false">LEFT(INDEX(Orders!$C$2:$C$8001,MATCH(B11063,Orders!$A$2:$A$8001,0)),7)</f>
        <v>2025-12</v>
      </c>
    </row>
    <row r="11064" customFormat="false" ht="15" hidden="false" customHeight="true" outlineLevel="0" collapsed="false">
      <c r="A11064" s="1" t="s">
        <v>21534</v>
      </c>
      <c r="B11064" s="1" t="s">
        <v>7835</v>
      </c>
      <c r="C11064" s="1" t="s">
        <v>2006</v>
      </c>
      <c r="D11064" s="1" t="n">
        <v>2</v>
      </c>
      <c r="E11064" s="16" t="n">
        <v>482.17</v>
      </c>
      <c r="F11064" s="17" t="n">
        <v>0</v>
      </c>
      <c r="G11064" s="16" t="n">
        <v>964.34</v>
      </c>
      <c r="I11064" s="1" t="str">
        <f aca="false">INDEX(Products!$C$2:$C$51,MATCH(C11064,Products!$A$2:$A$51,0))</f>
        <v>Books &amp; Stationery</v>
      </c>
      <c r="J11064" s="1" t="str">
        <f aca="false">INDEX(Orders!$E$2:$E$8001,MATCH(B11064,Orders!$A$2:$A$8001,0))</f>
        <v>Delivered</v>
      </c>
      <c r="K11064" s="1" t="str">
        <f aca="false">LEFT(INDEX(Orders!$C$2:$C$8001,MATCH(B11064,Orders!$A$2:$A$8001,0)),7)</f>
        <v>2025-12</v>
      </c>
    </row>
    <row r="11065" customFormat="false" ht="15" hidden="false" customHeight="true" outlineLevel="0" collapsed="false">
      <c r="A11065" s="1" t="s">
        <v>21535</v>
      </c>
      <c r="B11065" s="1" t="s">
        <v>7836</v>
      </c>
      <c r="C11065" s="1" t="s">
        <v>2006</v>
      </c>
      <c r="D11065" s="1" t="n">
        <v>2</v>
      </c>
      <c r="E11065" s="16" t="n">
        <v>482.17</v>
      </c>
      <c r="F11065" s="17" t="n">
        <v>0.2</v>
      </c>
      <c r="G11065" s="16" t="n">
        <v>771.47</v>
      </c>
      <c r="I11065" s="1" t="str">
        <f aca="false">INDEX(Products!$C$2:$C$51,MATCH(C11065,Products!$A$2:$A$51,0))</f>
        <v>Books &amp; Stationery</v>
      </c>
      <c r="J11065" s="1" t="str">
        <f aca="false">INDEX(Orders!$E$2:$E$8001,MATCH(B11065,Orders!$A$2:$A$8001,0))</f>
        <v>Returned</v>
      </c>
      <c r="K11065" s="1" t="str">
        <f aca="false">LEFT(INDEX(Orders!$C$2:$C$8001,MATCH(B11065,Orders!$A$2:$A$8001,0)),7)</f>
        <v>2025-02</v>
      </c>
    </row>
    <row r="11066" customFormat="false" ht="15" hidden="false" customHeight="true" outlineLevel="0" collapsed="false">
      <c r="A11066" s="1" t="s">
        <v>21536</v>
      </c>
      <c r="B11066" s="1" t="s">
        <v>7837</v>
      </c>
      <c r="C11066" s="1" t="s">
        <v>2006</v>
      </c>
      <c r="D11066" s="1" t="n">
        <v>1</v>
      </c>
      <c r="E11066" s="16" t="n">
        <v>482.17</v>
      </c>
      <c r="F11066" s="17" t="n">
        <v>0</v>
      </c>
      <c r="G11066" s="16" t="n">
        <v>482.17</v>
      </c>
      <c r="I11066" s="1" t="str">
        <f aca="false">INDEX(Products!$C$2:$C$51,MATCH(C11066,Products!$A$2:$A$51,0))</f>
        <v>Books &amp; Stationery</v>
      </c>
      <c r="J11066" s="1" t="str">
        <f aca="false">INDEX(Orders!$E$2:$E$8001,MATCH(B11066,Orders!$A$2:$A$8001,0))</f>
        <v>Delivered</v>
      </c>
      <c r="K11066" s="1" t="str">
        <f aca="false">LEFT(INDEX(Orders!$C$2:$C$8001,MATCH(B11066,Orders!$A$2:$A$8001,0)),7)</f>
        <v>2024-12</v>
      </c>
    </row>
    <row r="11067" customFormat="false" ht="15" hidden="false" customHeight="true" outlineLevel="0" collapsed="false">
      <c r="A11067" s="1" t="s">
        <v>21537</v>
      </c>
      <c r="B11067" s="1" t="s">
        <v>7837</v>
      </c>
      <c r="C11067" s="1" t="s">
        <v>1997</v>
      </c>
      <c r="D11067" s="1" t="n">
        <v>1</v>
      </c>
      <c r="E11067" s="16" t="n">
        <v>311.15</v>
      </c>
      <c r="F11067" s="17" t="n">
        <v>0</v>
      </c>
      <c r="G11067" s="16" t="n">
        <v>311.15</v>
      </c>
      <c r="I11067" s="1" t="str">
        <f aca="false">INDEX(Products!$C$2:$C$51,MATCH(C11067,Products!$A$2:$A$51,0))</f>
        <v>Sports &amp; Fitness</v>
      </c>
      <c r="J11067" s="1" t="str">
        <f aca="false">INDEX(Orders!$E$2:$E$8001,MATCH(B11067,Orders!$A$2:$A$8001,0))</f>
        <v>Delivered</v>
      </c>
      <c r="K11067" s="1" t="str">
        <f aca="false">LEFT(INDEX(Orders!$C$2:$C$8001,MATCH(B11067,Orders!$A$2:$A$8001,0)),7)</f>
        <v>2024-12</v>
      </c>
    </row>
    <row r="11068" customFormat="false" ht="15" hidden="false" customHeight="true" outlineLevel="0" collapsed="false">
      <c r="A11068" s="1" t="s">
        <v>21538</v>
      </c>
      <c r="B11068" s="1" t="s">
        <v>7838</v>
      </c>
      <c r="C11068" s="1" t="s">
        <v>1930</v>
      </c>
      <c r="D11068" s="1" t="n">
        <v>1</v>
      </c>
      <c r="E11068" s="16" t="n">
        <v>2398.35</v>
      </c>
      <c r="F11068" s="17" t="n">
        <v>0</v>
      </c>
      <c r="G11068" s="16" t="n">
        <v>2398.35</v>
      </c>
      <c r="I11068" s="1" t="str">
        <f aca="false">INDEX(Products!$C$2:$C$51,MATCH(C11068,Products!$A$2:$A$51,0))</f>
        <v>Electronics</v>
      </c>
      <c r="J11068" s="1" t="str">
        <f aca="false">INDEX(Orders!$E$2:$E$8001,MATCH(B11068,Orders!$A$2:$A$8001,0))</f>
        <v>Delivered</v>
      </c>
      <c r="K11068" s="1" t="str">
        <f aca="false">LEFT(INDEX(Orders!$C$2:$C$8001,MATCH(B11068,Orders!$A$2:$A$8001,0)),7)</f>
        <v>2024-08</v>
      </c>
    </row>
    <row r="11069" customFormat="false" ht="15" hidden="false" customHeight="true" outlineLevel="0" collapsed="false">
      <c r="A11069" s="1" t="s">
        <v>21539</v>
      </c>
      <c r="B11069" s="1" t="s">
        <v>7838</v>
      </c>
      <c r="C11069" s="1" t="s">
        <v>1937</v>
      </c>
      <c r="D11069" s="1" t="n">
        <v>1</v>
      </c>
      <c r="E11069" s="16" t="n">
        <v>1364.75</v>
      </c>
      <c r="F11069" s="17" t="n">
        <v>0</v>
      </c>
      <c r="G11069" s="16" t="n">
        <v>1364.75</v>
      </c>
      <c r="I11069" s="1" t="str">
        <f aca="false">INDEX(Products!$C$2:$C$51,MATCH(C11069,Products!$A$2:$A$51,0))</f>
        <v>Fashion</v>
      </c>
      <c r="J11069" s="1" t="str">
        <f aca="false">INDEX(Orders!$E$2:$E$8001,MATCH(B11069,Orders!$A$2:$A$8001,0))</f>
        <v>Delivered</v>
      </c>
      <c r="K11069" s="1" t="str">
        <f aca="false">LEFT(INDEX(Orders!$C$2:$C$8001,MATCH(B11069,Orders!$A$2:$A$8001,0)),7)</f>
        <v>2024-08</v>
      </c>
    </row>
    <row r="11070" customFormat="false" ht="15" hidden="false" customHeight="true" outlineLevel="0" collapsed="false">
      <c r="A11070" s="1" t="s">
        <v>21540</v>
      </c>
      <c r="B11070" s="1" t="s">
        <v>7838</v>
      </c>
      <c r="C11070" s="1" t="s">
        <v>1997</v>
      </c>
      <c r="D11070" s="1" t="n">
        <v>1</v>
      </c>
      <c r="E11070" s="16" t="n">
        <v>311.15</v>
      </c>
      <c r="F11070" s="17" t="n">
        <v>0.2</v>
      </c>
      <c r="G11070" s="16" t="n">
        <v>248.92</v>
      </c>
      <c r="I11070" s="1" t="str">
        <f aca="false">INDEX(Products!$C$2:$C$51,MATCH(C11070,Products!$A$2:$A$51,0))</f>
        <v>Sports &amp; Fitness</v>
      </c>
      <c r="J11070" s="1" t="str">
        <f aca="false">INDEX(Orders!$E$2:$E$8001,MATCH(B11070,Orders!$A$2:$A$8001,0))</f>
        <v>Delivered</v>
      </c>
      <c r="K11070" s="1" t="str">
        <f aca="false">LEFT(INDEX(Orders!$C$2:$C$8001,MATCH(B11070,Orders!$A$2:$A$8001,0)),7)</f>
        <v>2024-08</v>
      </c>
    </row>
    <row r="11071" customFormat="false" ht="15" hidden="false" customHeight="true" outlineLevel="0" collapsed="false">
      <c r="A11071" s="1" t="s">
        <v>21541</v>
      </c>
      <c r="B11071" s="1" t="s">
        <v>7839</v>
      </c>
      <c r="C11071" s="1" t="s">
        <v>1979</v>
      </c>
      <c r="D11071" s="1" t="n">
        <v>1</v>
      </c>
      <c r="E11071" s="16" t="n">
        <v>623</v>
      </c>
      <c r="F11071" s="17" t="n">
        <v>0</v>
      </c>
      <c r="G11071" s="16" t="n">
        <v>623</v>
      </c>
      <c r="I11071" s="1" t="str">
        <f aca="false">INDEX(Products!$C$2:$C$51,MATCH(C11071,Products!$A$2:$A$51,0))</f>
        <v>Beauty &amp; Personal Care</v>
      </c>
      <c r="J11071" s="1" t="str">
        <f aca="false">INDEX(Orders!$E$2:$E$8001,MATCH(B11071,Orders!$A$2:$A$8001,0))</f>
        <v>Delivered</v>
      </c>
      <c r="K11071" s="1" t="str">
        <f aca="false">LEFT(INDEX(Orders!$C$2:$C$8001,MATCH(B11071,Orders!$A$2:$A$8001,0)),7)</f>
        <v>2025-08</v>
      </c>
    </row>
    <row r="11072" customFormat="false" ht="15" hidden="false" customHeight="true" outlineLevel="0" collapsed="false">
      <c r="A11072" s="1" t="s">
        <v>21542</v>
      </c>
      <c r="B11072" s="1" t="s">
        <v>7840</v>
      </c>
      <c r="C11072" s="1" t="s">
        <v>1933</v>
      </c>
      <c r="D11072" s="1" t="n">
        <v>1</v>
      </c>
      <c r="E11072" s="16" t="n">
        <v>7194.38</v>
      </c>
      <c r="F11072" s="17" t="n">
        <v>0</v>
      </c>
      <c r="G11072" s="16" t="n">
        <v>7194.38</v>
      </c>
      <c r="I11072" s="1" t="str">
        <f aca="false">INDEX(Products!$C$2:$C$51,MATCH(C11072,Products!$A$2:$A$51,0))</f>
        <v>Electronics</v>
      </c>
      <c r="J11072" s="1" t="str">
        <f aca="false">INDEX(Orders!$E$2:$E$8001,MATCH(B11072,Orders!$A$2:$A$8001,0))</f>
        <v>Delivered</v>
      </c>
      <c r="K11072" s="1" t="str">
        <f aca="false">LEFT(INDEX(Orders!$C$2:$C$8001,MATCH(B11072,Orders!$A$2:$A$8001,0)),7)</f>
        <v>2025-10</v>
      </c>
    </row>
    <row r="11073" customFormat="false" ht="15" hidden="false" customHeight="true" outlineLevel="0" collapsed="false">
      <c r="A11073" s="1" t="s">
        <v>21543</v>
      </c>
      <c r="B11073" s="1" t="s">
        <v>7841</v>
      </c>
      <c r="C11073" s="1" t="s">
        <v>1997</v>
      </c>
      <c r="D11073" s="1" t="n">
        <v>2</v>
      </c>
      <c r="E11073" s="16" t="n">
        <v>311.15</v>
      </c>
      <c r="F11073" s="17" t="n">
        <v>0.1</v>
      </c>
      <c r="G11073" s="16" t="n">
        <v>560.07</v>
      </c>
      <c r="I11073" s="1" t="str">
        <f aca="false">INDEX(Products!$C$2:$C$51,MATCH(C11073,Products!$A$2:$A$51,0))</f>
        <v>Sports &amp; Fitness</v>
      </c>
      <c r="J11073" s="1" t="str">
        <f aca="false">INDEX(Orders!$E$2:$E$8001,MATCH(B11073,Orders!$A$2:$A$8001,0))</f>
        <v>Returned</v>
      </c>
      <c r="K11073" s="1" t="str">
        <f aca="false">LEFT(INDEX(Orders!$C$2:$C$8001,MATCH(B11073,Orders!$A$2:$A$8001,0)),7)</f>
        <v>2025-03</v>
      </c>
    </row>
    <row r="11074" customFormat="false" ht="15" hidden="false" customHeight="true" outlineLevel="0" collapsed="false">
      <c r="A11074" s="1" t="s">
        <v>21544</v>
      </c>
      <c r="B11074" s="1" t="s">
        <v>7841</v>
      </c>
      <c r="C11074" s="1" t="s">
        <v>1990</v>
      </c>
      <c r="D11074" s="1" t="n">
        <v>1</v>
      </c>
      <c r="E11074" s="16" t="n">
        <v>5311.32</v>
      </c>
      <c r="F11074" s="17" t="n">
        <v>0.05</v>
      </c>
      <c r="G11074" s="16" t="n">
        <v>5045.75</v>
      </c>
      <c r="I11074" s="1" t="str">
        <f aca="false">INDEX(Products!$C$2:$C$51,MATCH(C11074,Products!$A$2:$A$51,0))</f>
        <v>Sports &amp; Fitness</v>
      </c>
      <c r="J11074" s="1" t="str">
        <f aca="false">INDEX(Orders!$E$2:$E$8001,MATCH(B11074,Orders!$A$2:$A$8001,0))</f>
        <v>Returned</v>
      </c>
      <c r="K11074" s="1" t="str">
        <f aca="false">LEFT(INDEX(Orders!$C$2:$C$8001,MATCH(B11074,Orders!$A$2:$A$8001,0)),7)</f>
        <v>2025-03</v>
      </c>
    </row>
    <row r="11075" customFormat="false" ht="15" hidden="false" customHeight="true" outlineLevel="0" collapsed="false">
      <c r="A11075" s="1" t="s">
        <v>21545</v>
      </c>
      <c r="B11075" s="1" t="s">
        <v>7842</v>
      </c>
      <c r="C11075" s="1" t="s">
        <v>1963</v>
      </c>
      <c r="D11075" s="1" t="n">
        <v>1</v>
      </c>
      <c r="E11075" s="16" t="n">
        <v>1494.98</v>
      </c>
      <c r="F11075" s="17" t="n">
        <v>0</v>
      </c>
      <c r="G11075" s="16" t="n">
        <v>1494.98</v>
      </c>
      <c r="I11075" s="1" t="str">
        <f aca="false">INDEX(Products!$C$2:$C$51,MATCH(C11075,Products!$A$2:$A$51,0))</f>
        <v>Home &amp; Kitchen</v>
      </c>
      <c r="J11075" s="1" t="str">
        <f aca="false">INDEX(Orders!$E$2:$E$8001,MATCH(B11075,Orders!$A$2:$A$8001,0))</f>
        <v>Delivered</v>
      </c>
      <c r="K11075" s="1" t="str">
        <f aca="false">LEFT(INDEX(Orders!$C$2:$C$8001,MATCH(B11075,Orders!$A$2:$A$8001,0)),7)</f>
        <v>2025-11</v>
      </c>
    </row>
    <row r="11076" customFormat="false" ht="15" hidden="false" customHeight="true" outlineLevel="0" collapsed="false">
      <c r="A11076" s="1" t="s">
        <v>21546</v>
      </c>
      <c r="B11076" s="1" t="s">
        <v>7843</v>
      </c>
      <c r="C11076" s="1" t="s">
        <v>2006</v>
      </c>
      <c r="D11076" s="1" t="n">
        <v>1</v>
      </c>
      <c r="E11076" s="16" t="n">
        <v>482.17</v>
      </c>
      <c r="F11076" s="17" t="n">
        <v>0.05</v>
      </c>
      <c r="G11076" s="16" t="n">
        <v>458.06</v>
      </c>
      <c r="I11076" s="1" t="str">
        <f aca="false">INDEX(Products!$C$2:$C$51,MATCH(C11076,Products!$A$2:$A$51,0))</f>
        <v>Books &amp; Stationery</v>
      </c>
      <c r="J11076" s="1" t="str">
        <f aca="false">INDEX(Orders!$E$2:$E$8001,MATCH(B11076,Orders!$A$2:$A$8001,0))</f>
        <v>Returned</v>
      </c>
      <c r="K11076" s="1" t="str">
        <f aca="false">LEFT(INDEX(Orders!$C$2:$C$8001,MATCH(B11076,Orders!$A$2:$A$8001,0)),7)</f>
        <v>2024-04</v>
      </c>
    </row>
    <row r="11077" customFormat="false" ht="15" hidden="false" customHeight="true" outlineLevel="0" collapsed="false">
      <c r="A11077" s="1" t="s">
        <v>21547</v>
      </c>
      <c r="B11077" s="1" t="s">
        <v>7844</v>
      </c>
      <c r="C11077" s="1" t="s">
        <v>1969</v>
      </c>
      <c r="D11077" s="1" t="n">
        <v>1</v>
      </c>
      <c r="E11077" s="16" t="n">
        <v>9171.98</v>
      </c>
      <c r="F11077" s="17" t="n">
        <v>0</v>
      </c>
      <c r="G11077" s="16" t="n">
        <v>9171.98</v>
      </c>
      <c r="I11077" s="1" t="str">
        <f aca="false">INDEX(Products!$C$2:$C$51,MATCH(C11077,Products!$A$2:$A$51,0))</f>
        <v>Home &amp; Kitchen</v>
      </c>
      <c r="J11077" s="1" t="str">
        <f aca="false">INDEX(Orders!$E$2:$E$8001,MATCH(B11077,Orders!$A$2:$A$8001,0))</f>
        <v>Delivered</v>
      </c>
      <c r="K11077" s="1" t="str">
        <f aca="false">LEFT(INDEX(Orders!$C$2:$C$8001,MATCH(B11077,Orders!$A$2:$A$8001,0)),7)</f>
        <v>2025-03</v>
      </c>
    </row>
    <row r="11078" customFormat="false" ht="15" hidden="false" customHeight="true" outlineLevel="0" collapsed="false">
      <c r="A11078" s="1" t="s">
        <v>21548</v>
      </c>
      <c r="B11078" s="1" t="s">
        <v>7844</v>
      </c>
      <c r="C11078" s="1" t="s">
        <v>1975</v>
      </c>
      <c r="D11078" s="1" t="n">
        <v>1</v>
      </c>
      <c r="E11078" s="16" t="n">
        <v>862.99</v>
      </c>
      <c r="F11078" s="17" t="n">
        <v>0</v>
      </c>
      <c r="G11078" s="16" t="n">
        <v>862.99</v>
      </c>
      <c r="I11078" s="1" t="str">
        <f aca="false">INDEX(Products!$C$2:$C$51,MATCH(C11078,Products!$A$2:$A$51,0))</f>
        <v>Beauty &amp; Personal Care</v>
      </c>
      <c r="J11078" s="1" t="str">
        <f aca="false">INDEX(Orders!$E$2:$E$8001,MATCH(B11078,Orders!$A$2:$A$8001,0))</f>
        <v>Delivered</v>
      </c>
      <c r="K11078" s="1" t="str">
        <f aca="false">LEFT(INDEX(Orders!$C$2:$C$8001,MATCH(B11078,Orders!$A$2:$A$8001,0)),7)</f>
        <v>2025-03</v>
      </c>
    </row>
    <row r="11079" customFormat="false" ht="15" hidden="false" customHeight="true" outlineLevel="0" collapsed="false">
      <c r="A11079" s="1" t="s">
        <v>21549</v>
      </c>
      <c r="B11079" s="1" t="s">
        <v>7844</v>
      </c>
      <c r="C11079" s="1" t="s">
        <v>1990</v>
      </c>
      <c r="D11079" s="1" t="n">
        <v>1</v>
      </c>
      <c r="E11079" s="16" t="n">
        <v>5311.32</v>
      </c>
      <c r="F11079" s="17" t="n">
        <v>0.15</v>
      </c>
      <c r="G11079" s="16" t="n">
        <v>4514.62</v>
      </c>
      <c r="I11079" s="1" t="str">
        <f aca="false">INDEX(Products!$C$2:$C$51,MATCH(C11079,Products!$A$2:$A$51,0))</f>
        <v>Sports &amp; Fitness</v>
      </c>
      <c r="J11079" s="1" t="str">
        <f aca="false">INDEX(Orders!$E$2:$E$8001,MATCH(B11079,Orders!$A$2:$A$8001,0))</f>
        <v>Delivered</v>
      </c>
      <c r="K11079" s="1" t="str">
        <f aca="false">LEFT(INDEX(Orders!$C$2:$C$8001,MATCH(B11079,Orders!$A$2:$A$8001,0)),7)</f>
        <v>2025-03</v>
      </c>
    </row>
    <row r="11080" customFormat="false" ht="15" hidden="false" customHeight="true" outlineLevel="0" collapsed="false">
      <c r="A11080" s="1" t="s">
        <v>21550</v>
      </c>
      <c r="B11080" s="1" t="s">
        <v>7845</v>
      </c>
      <c r="C11080" s="1" t="s">
        <v>1940</v>
      </c>
      <c r="D11080" s="1" t="n">
        <v>1</v>
      </c>
      <c r="E11080" s="16" t="n">
        <v>2374.52</v>
      </c>
      <c r="F11080" s="17" t="n">
        <v>0.2</v>
      </c>
      <c r="G11080" s="16" t="n">
        <v>1899.62</v>
      </c>
      <c r="I11080" s="1" t="str">
        <f aca="false">INDEX(Products!$C$2:$C$51,MATCH(C11080,Products!$A$2:$A$51,0))</f>
        <v>Fashion</v>
      </c>
      <c r="J11080" s="1" t="str">
        <f aca="false">INDEX(Orders!$E$2:$E$8001,MATCH(B11080,Orders!$A$2:$A$8001,0))</f>
        <v>Delivered</v>
      </c>
      <c r="K11080" s="1" t="str">
        <f aca="false">LEFT(INDEX(Orders!$C$2:$C$8001,MATCH(B11080,Orders!$A$2:$A$8001,0)),7)</f>
        <v>2025-08</v>
      </c>
    </row>
    <row r="11081" customFormat="false" ht="15" hidden="false" customHeight="true" outlineLevel="0" collapsed="false">
      <c r="A11081" s="1" t="s">
        <v>21551</v>
      </c>
      <c r="B11081" s="1" t="s">
        <v>7846</v>
      </c>
      <c r="C11081" s="1" t="s">
        <v>2006</v>
      </c>
      <c r="D11081" s="1" t="n">
        <v>1</v>
      </c>
      <c r="E11081" s="16" t="n">
        <v>482.17</v>
      </c>
      <c r="F11081" s="17" t="n">
        <v>0.05</v>
      </c>
      <c r="G11081" s="16" t="n">
        <v>458.06</v>
      </c>
      <c r="I11081" s="1" t="str">
        <f aca="false">INDEX(Products!$C$2:$C$51,MATCH(C11081,Products!$A$2:$A$51,0))</f>
        <v>Books &amp; Stationery</v>
      </c>
      <c r="J11081" s="1" t="str">
        <f aca="false">INDEX(Orders!$E$2:$E$8001,MATCH(B11081,Orders!$A$2:$A$8001,0))</f>
        <v>Delivered</v>
      </c>
      <c r="K11081" s="1" t="str">
        <f aca="false">LEFT(INDEX(Orders!$C$2:$C$8001,MATCH(B11081,Orders!$A$2:$A$8001,0)),7)</f>
        <v>2025-04</v>
      </c>
    </row>
    <row r="11082" customFormat="false" ht="15" hidden="false" customHeight="true" outlineLevel="0" collapsed="false">
      <c r="A11082" s="1" t="s">
        <v>21552</v>
      </c>
      <c r="B11082" s="1" t="s">
        <v>7847</v>
      </c>
      <c r="C11082" s="1" t="s">
        <v>1990</v>
      </c>
      <c r="D11082" s="1" t="n">
        <v>1</v>
      </c>
      <c r="E11082" s="16" t="n">
        <v>5311.32</v>
      </c>
      <c r="F11082" s="17" t="n">
        <v>0.1</v>
      </c>
      <c r="G11082" s="16" t="n">
        <v>4780.19</v>
      </c>
      <c r="I11082" s="1" t="str">
        <f aca="false">INDEX(Products!$C$2:$C$51,MATCH(C11082,Products!$A$2:$A$51,0))</f>
        <v>Sports &amp; Fitness</v>
      </c>
      <c r="J11082" s="1" t="str">
        <f aca="false">INDEX(Orders!$E$2:$E$8001,MATCH(B11082,Orders!$A$2:$A$8001,0))</f>
        <v>Delivered</v>
      </c>
      <c r="K11082" s="1" t="str">
        <f aca="false">LEFT(INDEX(Orders!$C$2:$C$8001,MATCH(B11082,Orders!$A$2:$A$8001,0)),7)</f>
        <v>2025-01</v>
      </c>
    </row>
    <row r="11083" customFormat="false" ht="15" hidden="false" customHeight="true" outlineLevel="0" collapsed="false">
      <c r="A11083" s="1" t="s">
        <v>21553</v>
      </c>
      <c r="B11083" s="1" t="s">
        <v>7847</v>
      </c>
      <c r="C11083" s="1" t="s">
        <v>2007</v>
      </c>
      <c r="D11083" s="1" t="n">
        <v>1</v>
      </c>
      <c r="E11083" s="16" t="n">
        <v>750.27</v>
      </c>
      <c r="F11083" s="17" t="n">
        <v>0.1</v>
      </c>
      <c r="G11083" s="16" t="n">
        <v>675.24</v>
      </c>
      <c r="I11083" s="1" t="str">
        <f aca="false">INDEX(Products!$C$2:$C$51,MATCH(C11083,Products!$A$2:$A$51,0))</f>
        <v>Books &amp; Stationery</v>
      </c>
      <c r="J11083" s="1" t="str">
        <f aca="false">INDEX(Orders!$E$2:$E$8001,MATCH(B11083,Orders!$A$2:$A$8001,0))</f>
        <v>Delivered</v>
      </c>
      <c r="K11083" s="1" t="str">
        <f aca="false">LEFT(INDEX(Orders!$C$2:$C$8001,MATCH(B11083,Orders!$A$2:$A$8001,0)),7)</f>
        <v>2025-01</v>
      </c>
    </row>
    <row r="11084" customFormat="false" ht="15" hidden="false" customHeight="true" outlineLevel="0" collapsed="false">
      <c r="A11084" s="1" t="s">
        <v>21554</v>
      </c>
      <c r="B11084" s="1" t="s">
        <v>7847</v>
      </c>
      <c r="C11084" s="1" t="s">
        <v>1979</v>
      </c>
      <c r="D11084" s="1" t="n">
        <v>1</v>
      </c>
      <c r="E11084" s="16" t="n">
        <v>623</v>
      </c>
      <c r="F11084" s="17" t="n">
        <v>0</v>
      </c>
      <c r="G11084" s="16" t="n">
        <v>623</v>
      </c>
      <c r="I11084" s="1" t="str">
        <f aca="false">INDEX(Products!$C$2:$C$51,MATCH(C11084,Products!$A$2:$A$51,0))</f>
        <v>Beauty &amp; Personal Care</v>
      </c>
      <c r="J11084" s="1" t="str">
        <f aca="false">INDEX(Orders!$E$2:$E$8001,MATCH(B11084,Orders!$A$2:$A$8001,0))</f>
        <v>Delivered</v>
      </c>
      <c r="K11084" s="1" t="str">
        <f aca="false">LEFT(INDEX(Orders!$C$2:$C$8001,MATCH(B11084,Orders!$A$2:$A$8001,0)),7)</f>
        <v>2025-01</v>
      </c>
    </row>
    <row r="11085" customFormat="false" ht="15" hidden="false" customHeight="true" outlineLevel="0" collapsed="false">
      <c r="A11085" s="1" t="s">
        <v>21555</v>
      </c>
      <c r="B11085" s="1" t="s">
        <v>7847</v>
      </c>
      <c r="C11085" s="1" t="s">
        <v>1943</v>
      </c>
      <c r="D11085" s="1" t="n">
        <v>2</v>
      </c>
      <c r="E11085" s="16" t="n">
        <v>1250.54</v>
      </c>
      <c r="F11085" s="17" t="n">
        <v>0</v>
      </c>
      <c r="G11085" s="16" t="n">
        <v>2501.08</v>
      </c>
      <c r="I11085" s="1" t="str">
        <f aca="false">INDEX(Products!$C$2:$C$51,MATCH(C11085,Products!$A$2:$A$51,0))</f>
        <v>Fashion</v>
      </c>
      <c r="J11085" s="1" t="str">
        <f aca="false">INDEX(Orders!$E$2:$E$8001,MATCH(B11085,Orders!$A$2:$A$8001,0))</f>
        <v>Delivered</v>
      </c>
      <c r="K11085" s="1" t="str">
        <f aca="false">LEFT(INDEX(Orders!$C$2:$C$8001,MATCH(B11085,Orders!$A$2:$A$8001,0)),7)</f>
        <v>2025-01</v>
      </c>
    </row>
    <row r="11086" customFormat="false" ht="15" hidden="false" customHeight="true" outlineLevel="0" collapsed="false">
      <c r="A11086" s="1" t="s">
        <v>21556</v>
      </c>
      <c r="B11086" s="1" t="s">
        <v>7847</v>
      </c>
      <c r="C11086" s="1" t="s">
        <v>1947</v>
      </c>
      <c r="D11086" s="1" t="n">
        <v>1</v>
      </c>
      <c r="E11086" s="16" t="n">
        <v>4778.51</v>
      </c>
      <c r="F11086" s="17" t="n">
        <v>0.05</v>
      </c>
      <c r="G11086" s="16" t="n">
        <v>4539.58</v>
      </c>
      <c r="I11086" s="1" t="str">
        <f aca="false">INDEX(Products!$C$2:$C$51,MATCH(C11086,Products!$A$2:$A$51,0))</f>
        <v>Fashion</v>
      </c>
      <c r="J11086" s="1" t="str">
        <f aca="false">INDEX(Orders!$E$2:$E$8001,MATCH(B11086,Orders!$A$2:$A$8001,0))</f>
        <v>Delivered</v>
      </c>
      <c r="K11086" s="1" t="str">
        <f aca="false">LEFT(INDEX(Orders!$C$2:$C$8001,MATCH(B11086,Orders!$A$2:$A$8001,0)),7)</f>
        <v>2025-01</v>
      </c>
    </row>
    <row r="11087" customFormat="false" ht="15" hidden="false" customHeight="true" outlineLevel="0" collapsed="false">
      <c r="A11087" s="1" t="s">
        <v>21557</v>
      </c>
      <c r="B11087" s="1" t="s">
        <v>7848</v>
      </c>
      <c r="C11087" s="1" t="s">
        <v>2006</v>
      </c>
      <c r="D11087" s="1" t="n">
        <v>1</v>
      </c>
      <c r="E11087" s="16" t="n">
        <v>482.17</v>
      </c>
      <c r="F11087" s="17" t="n">
        <v>0</v>
      </c>
      <c r="G11087" s="16" t="n">
        <v>482.17</v>
      </c>
      <c r="I11087" s="1" t="str">
        <f aca="false">INDEX(Products!$C$2:$C$51,MATCH(C11087,Products!$A$2:$A$51,0))</f>
        <v>Books &amp; Stationery</v>
      </c>
      <c r="J11087" s="1" t="str">
        <f aca="false">INDEX(Orders!$E$2:$E$8001,MATCH(B11087,Orders!$A$2:$A$8001,0))</f>
        <v>Delivered</v>
      </c>
      <c r="K11087" s="1" t="str">
        <f aca="false">LEFT(INDEX(Orders!$C$2:$C$8001,MATCH(B11087,Orders!$A$2:$A$8001,0)),7)</f>
        <v>2024-08</v>
      </c>
    </row>
    <row r="11088" customFormat="false" ht="15" hidden="false" customHeight="true" outlineLevel="0" collapsed="false">
      <c r="A11088" s="1" t="s">
        <v>21558</v>
      </c>
      <c r="B11088" s="1" t="s">
        <v>7848</v>
      </c>
      <c r="C11088" s="1" t="s">
        <v>1990</v>
      </c>
      <c r="D11088" s="1" t="n">
        <v>3</v>
      </c>
      <c r="E11088" s="16" t="n">
        <v>5311.32</v>
      </c>
      <c r="F11088" s="17" t="n">
        <v>0</v>
      </c>
      <c r="G11088" s="16" t="n">
        <v>15933.96</v>
      </c>
      <c r="I11088" s="1" t="str">
        <f aca="false">INDEX(Products!$C$2:$C$51,MATCH(C11088,Products!$A$2:$A$51,0))</f>
        <v>Sports &amp; Fitness</v>
      </c>
      <c r="J11088" s="1" t="str">
        <f aca="false">INDEX(Orders!$E$2:$E$8001,MATCH(B11088,Orders!$A$2:$A$8001,0))</f>
        <v>Delivered</v>
      </c>
      <c r="K11088" s="1" t="str">
        <f aca="false">LEFT(INDEX(Orders!$C$2:$C$8001,MATCH(B11088,Orders!$A$2:$A$8001,0)),7)</f>
        <v>2024-08</v>
      </c>
    </row>
    <row r="11089" customFormat="false" ht="15" hidden="false" customHeight="true" outlineLevel="0" collapsed="false">
      <c r="A11089" s="1" t="s">
        <v>21559</v>
      </c>
      <c r="B11089" s="1" t="s">
        <v>7848</v>
      </c>
      <c r="C11089" s="1" t="s">
        <v>2007</v>
      </c>
      <c r="D11089" s="1" t="n">
        <v>3</v>
      </c>
      <c r="E11089" s="16" t="n">
        <v>750.27</v>
      </c>
      <c r="F11089" s="17" t="n">
        <v>0.2</v>
      </c>
      <c r="G11089" s="16" t="n">
        <v>1800.65</v>
      </c>
      <c r="I11089" s="1" t="str">
        <f aca="false">INDEX(Products!$C$2:$C$51,MATCH(C11089,Products!$A$2:$A$51,0))</f>
        <v>Books &amp; Stationery</v>
      </c>
      <c r="J11089" s="1" t="str">
        <f aca="false">INDEX(Orders!$E$2:$E$8001,MATCH(B11089,Orders!$A$2:$A$8001,0))</f>
        <v>Delivered</v>
      </c>
      <c r="K11089" s="1" t="str">
        <f aca="false">LEFT(INDEX(Orders!$C$2:$C$8001,MATCH(B11089,Orders!$A$2:$A$8001,0)),7)</f>
        <v>2024-08</v>
      </c>
    </row>
    <row r="11090" customFormat="false" ht="15" hidden="false" customHeight="true" outlineLevel="0" collapsed="false">
      <c r="A11090" s="1" t="s">
        <v>21560</v>
      </c>
      <c r="B11090" s="1" t="s">
        <v>7848</v>
      </c>
      <c r="C11090" s="1" t="s">
        <v>1940</v>
      </c>
      <c r="D11090" s="1" t="n">
        <v>2</v>
      </c>
      <c r="E11090" s="16" t="n">
        <v>2374.52</v>
      </c>
      <c r="F11090" s="17" t="n">
        <v>0.05</v>
      </c>
      <c r="G11090" s="16" t="n">
        <v>4511.59</v>
      </c>
      <c r="I11090" s="1" t="str">
        <f aca="false">INDEX(Products!$C$2:$C$51,MATCH(C11090,Products!$A$2:$A$51,0))</f>
        <v>Fashion</v>
      </c>
      <c r="J11090" s="1" t="str">
        <f aca="false">INDEX(Orders!$E$2:$E$8001,MATCH(B11090,Orders!$A$2:$A$8001,0))</f>
        <v>Delivered</v>
      </c>
      <c r="K11090" s="1" t="str">
        <f aca="false">LEFT(INDEX(Orders!$C$2:$C$8001,MATCH(B11090,Orders!$A$2:$A$8001,0)),7)</f>
        <v>2024-08</v>
      </c>
    </row>
    <row r="11091" customFormat="false" ht="15" hidden="false" customHeight="true" outlineLevel="0" collapsed="false">
      <c r="A11091" s="1" t="s">
        <v>21561</v>
      </c>
      <c r="B11091" s="1" t="s">
        <v>7848</v>
      </c>
      <c r="C11091" s="1" t="s">
        <v>1959</v>
      </c>
      <c r="D11091" s="1" t="n">
        <v>1</v>
      </c>
      <c r="E11091" s="16" t="n">
        <v>2142.79</v>
      </c>
      <c r="F11091" s="17" t="n">
        <v>0.05</v>
      </c>
      <c r="G11091" s="16" t="n">
        <v>2035.65</v>
      </c>
      <c r="I11091" s="1" t="str">
        <f aca="false">INDEX(Products!$C$2:$C$51,MATCH(C11091,Products!$A$2:$A$51,0))</f>
        <v>Home &amp; Kitchen</v>
      </c>
      <c r="J11091" s="1" t="str">
        <f aca="false">INDEX(Orders!$E$2:$E$8001,MATCH(B11091,Orders!$A$2:$A$8001,0))</f>
        <v>Delivered</v>
      </c>
      <c r="K11091" s="1" t="str">
        <f aca="false">LEFT(INDEX(Orders!$C$2:$C$8001,MATCH(B11091,Orders!$A$2:$A$8001,0)),7)</f>
        <v>2024-08</v>
      </c>
    </row>
    <row r="11092" customFormat="false" ht="15" hidden="false" customHeight="true" outlineLevel="0" collapsed="false">
      <c r="A11092" s="1" t="s">
        <v>21562</v>
      </c>
      <c r="B11092" s="1" t="s">
        <v>7849</v>
      </c>
      <c r="C11092" s="1" t="s">
        <v>1977</v>
      </c>
      <c r="D11092" s="1" t="n">
        <v>1</v>
      </c>
      <c r="E11092" s="16" t="n">
        <v>2386.05</v>
      </c>
      <c r="F11092" s="17" t="n">
        <v>0.2</v>
      </c>
      <c r="G11092" s="16" t="n">
        <v>1908.84</v>
      </c>
      <c r="I11092" s="1" t="str">
        <f aca="false">INDEX(Products!$C$2:$C$51,MATCH(C11092,Products!$A$2:$A$51,0))</f>
        <v>Beauty &amp; Personal Care</v>
      </c>
      <c r="J11092" s="1" t="str">
        <f aca="false">INDEX(Orders!$E$2:$E$8001,MATCH(B11092,Orders!$A$2:$A$8001,0))</f>
        <v>Delivered</v>
      </c>
      <c r="K11092" s="1" t="str">
        <f aca="false">LEFT(INDEX(Orders!$C$2:$C$8001,MATCH(B11092,Orders!$A$2:$A$8001,0)),7)</f>
        <v>2025-10</v>
      </c>
    </row>
    <row r="11093" customFormat="false" ht="15" hidden="false" customHeight="true" outlineLevel="0" collapsed="false">
      <c r="A11093" s="1" t="s">
        <v>21563</v>
      </c>
      <c r="B11093" s="1" t="s">
        <v>7850</v>
      </c>
      <c r="C11093" s="1" t="s">
        <v>1997</v>
      </c>
      <c r="D11093" s="1" t="n">
        <v>1</v>
      </c>
      <c r="E11093" s="16" t="n">
        <v>311.15</v>
      </c>
      <c r="F11093" s="17" t="n">
        <v>0</v>
      </c>
      <c r="G11093" s="16" t="n">
        <v>311.15</v>
      </c>
      <c r="I11093" s="1" t="str">
        <f aca="false">INDEX(Products!$C$2:$C$51,MATCH(C11093,Products!$A$2:$A$51,0))</f>
        <v>Sports &amp; Fitness</v>
      </c>
      <c r="J11093" s="1" t="str">
        <f aca="false">INDEX(Orders!$E$2:$E$8001,MATCH(B11093,Orders!$A$2:$A$8001,0))</f>
        <v>Delivered</v>
      </c>
      <c r="K11093" s="1" t="str">
        <f aca="false">LEFT(INDEX(Orders!$C$2:$C$8001,MATCH(B11093,Orders!$A$2:$A$8001,0)),7)</f>
        <v>2025-12</v>
      </c>
    </row>
    <row r="11094" customFormat="false" ht="15" hidden="false" customHeight="true" outlineLevel="0" collapsed="false">
      <c r="A11094" s="1" t="s">
        <v>21564</v>
      </c>
      <c r="B11094" s="1" t="s">
        <v>7850</v>
      </c>
      <c r="C11094" s="1" t="s">
        <v>1940</v>
      </c>
      <c r="D11094" s="1" t="n">
        <v>1</v>
      </c>
      <c r="E11094" s="16" t="n">
        <v>2374.52</v>
      </c>
      <c r="F11094" s="17" t="n">
        <v>0</v>
      </c>
      <c r="G11094" s="16" t="n">
        <v>2374.52</v>
      </c>
      <c r="I11094" s="1" t="str">
        <f aca="false">INDEX(Products!$C$2:$C$51,MATCH(C11094,Products!$A$2:$A$51,0))</f>
        <v>Fashion</v>
      </c>
      <c r="J11094" s="1" t="str">
        <f aca="false">INDEX(Orders!$E$2:$E$8001,MATCH(B11094,Orders!$A$2:$A$8001,0))</f>
        <v>Delivered</v>
      </c>
      <c r="K11094" s="1" t="str">
        <f aca="false">LEFT(INDEX(Orders!$C$2:$C$8001,MATCH(B11094,Orders!$A$2:$A$8001,0)),7)</f>
        <v>2025-12</v>
      </c>
    </row>
    <row r="11095" customFormat="false" ht="15" hidden="false" customHeight="true" outlineLevel="0" collapsed="false">
      <c r="A11095" s="1" t="s">
        <v>21565</v>
      </c>
      <c r="B11095" s="1" t="s">
        <v>7850</v>
      </c>
      <c r="C11095" s="1" t="s">
        <v>2007</v>
      </c>
      <c r="D11095" s="1" t="n">
        <v>1</v>
      </c>
      <c r="E11095" s="16" t="n">
        <v>750.27</v>
      </c>
      <c r="F11095" s="17" t="n">
        <v>0.05</v>
      </c>
      <c r="G11095" s="16" t="n">
        <v>712.76</v>
      </c>
      <c r="I11095" s="1" t="str">
        <f aca="false">INDEX(Products!$C$2:$C$51,MATCH(C11095,Products!$A$2:$A$51,0))</f>
        <v>Books &amp; Stationery</v>
      </c>
      <c r="J11095" s="1" t="str">
        <f aca="false">INDEX(Orders!$E$2:$E$8001,MATCH(B11095,Orders!$A$2:$A$8001,0))</f>
        <v>Delivered</v>
      </c>
      <c r="K11095" s="1" t="str">
        <f aca="false">LEFT(INDEX(Orders!$C$2:$C$8001,MATCH(B11095,Orders!$A$2:$A$8001,0)),7)</f>
        <v>2025-12</v>
      </c>
    </row>
    <row r="11096" customFormat="false" ht="15" hidden="false" customHeight="true" outlineLevel="0" collapsed="false">
      <c r="A11096" s="1" t="s">
        <v>21566</v>
      </c>
      <c r="B11096" s="1" t="s">
        <v>7850</v>
      </c>
      <c r="C11096" s="1" t="s">
        <v>1998</v>
      </c>
      <c r="D11096" s="1" t="n">
        <v>1</v>
      </c>
      <c r="E11096" s="16" t="n">
        <v>1335.85</v>
      </c>
      <c r="F11096" s="17" t="n">
        <v>0</v>
      </c>
      <c r="G11096" s="16" t="n">
        <v>1335.85</v>
      </c>
      <c r="I11096" s="1" t="str">
        <f aca="false">INDEX(Products!$C$2:$C$51,MATCH(C11096,Products!$A$2:$A$51,0))</f>
        <v>Sports &amp; Fitness</v>
      </c>
      <c r="J11096" s="1" t="str">
        <f aca="false">INDEX(Orders!$E$2:$E$8001,MATCH(B11096,Orders!$A$2:$A$8001,0))</f>
        <v>Delivered</v>
      </c>
      <c r="K11096" s="1" t="str">
        <f aca="false">LEFT(INDEX(Orders!$C$2:$C$8001,MATCH(B11096,Orders!$A$2:$A$8001,0)),7)</f>
        <v>2025-12</v>
      </c>
    </row>
    <row r="11097" customFormat="false" ht="15" hidden="false" customHeight="true" outlineLevel="0" collapsed="false">
      <c r="A11097" s="1" t="s">
        <v>21567</v>
      </c>
      <c r="B11097" s="1" t="s">
        <v>7851</v>
      </c>
      <c r="C11097" s="1" t="s">
        <v>1975</v>
      </c>
      <c r="D11097" s="1" t="n">
        <v>1</v>
      </c>
      <c r="E11097" s="16" t="n">
        <v>862.99</v>
      </c>
      <c r="F11097" s="17" t="n">
        <v>0.2</v>
      </c>
      <c r="G11097" s="16" t="n">
        <v>690.39</v>
      </c>
      <c r="I11097" s="1" t="str">
        <f aca="false">INDEX(Products!$C$2:$C$51,MATCH(C11097,Products!$A$2:$A$51,0))</f>
        <v>Beauty &amp; Personal Care</v>
      </c>
      <c r="J11097" s="1" t="str">
        <f aca="false">INDEX(Orders!$E$2:$E$8001,MATCH(B11097,Orders!$A$2:$A$8001,0))</f>
        <v>Delivered</v>
      </c>
      <c r="K11097" s="1" t="str">
        <f aca="false">LEFT(INDEX(Orders!$C$2:$C$8001,MATCH(B11097,Orders!$A$2:$A$8001,0)),7)</f>
        <v>2024-07</v>
      </c>
    </row>
    <row r="11098" customFormat="false" ht="15" hidden="false" customHeight="true" outlineLevel="0" collapsed="false">
      <c r="A11098" s="1" t="s">
        <v>21568</v>
      </c>
      <c r="B11098" s="1" t="s">
        <v>7851</v>
      </c>
      <c r="C11098" s="1" t="s">
        <v>2007</v>
      </c>
      <c r="D11098" s="1" t="n">
        <v>2</v>
      </c>
      <c r="E11098" s="16" t="n">
        <v>750.27</v>
      </c>
      <c r="F11098" s="17" t="n">
        <v>0.1</v>
      </c>
      <c r="G11098" s="16" t="n">
        <v>1350.49</v>
      </c>
      <c r="I11098" s="1" t="str">
        <f aca="false">INDEX(Products!$C$2:$C$51,MATCH(C11098,Products!$A$2:$A$51,0))</f>
        <v>Books &amp; Stationery</v>
      </c>
      <c r="J11098" s="1" t="str">
        <f aca="false">INDEX(Orders!$E$2:$E$8001,MATCH(B11098,Orders!$A$2:$A$8001,0))</f>
        <v>Delivered</v>
      </c>
      <c r="K11098" s="1" t="str">
        <f aca="false">LEFT(INDEX(Orders!$C$2:$C$8001,MATCH(B11098,Orders!$A$2:$A$8001,0)),7)</f>
        <v>2024-07</v>
      </c>
    </row>
    <row r="11099" customFormat="false" ht="15" hidden="false" customHeight="true" outlineLevel="0" collapsed="false">
      <c r="A11099" s="1" t="s">
        <v>21569</v>
      </c>
      <c r="B11099" s="1" t="s">
        <v>7852</v>
      </c>
      <c r="C11099" s="1" t="s">
        <v>1941</v>
      </c>
      <c r="D11099" s="1" t="n">
        <v>3</v>
      </c>
      <c r="E11099" s="16" t="n">
        <v>2757.65</v>
      </c>
      <c r="F11099" s="17" t="n">
        <v>0</v>
      </c>
      <c r="G11099" s="16" t="n">
        <v>8272.95</v>
      </c>
      <c r="I11099" s="1" t="str">
        <f aca="false">INDEX(Products!$C$2:$C$51,MATCH(C11099,Products!$A$2:$A$51,0))</f>
        <v>Fashion</v>
      </c>
      <c r="J11099" s="1" t="str">
        <f aca="false">INDEX(Orders!$E$2:$E$8001,MATCH(B11099,Orders!$A$2:$A$8001,0))</f>
        <v>Returned</v>
      </c>
      <c r="K11099" s="1" t="str">
        <f aca="false">LEFT(INDEX(Orders!$C$2:$C$8001,MATCH(B11099,Orders!$A$2:$A$8001,0)),7)</f>
        <v>2024-10</v>
      </c>
    </row>
    <row r="11100" customFormat="false" ht="15" hidden="false" customHeight="true" outlineLevel="0" collapsed="false">
      <c r="A11100" s="1" t="s">
        <v>21570</v>
      </c>
      <c r="B11100" s="1" t="s">
        <v>7853</v>
      </c>
      <c r="C11100" s="1" t="s">
        <v>2006</v>
      </c>
      <c r="D11100" s="1" t="n">
        <v>1</v>
      </c>
      <c r="E11100" s="16" t="n">
        <v>482.17</v>
      </c>
      <c r="F11100" s="17" t="n">
        <v>0.1</v>
      </c>
      <c r="G11100" s="16" t="n">
        <v>433.95</v>
      </c>
      <c r="I11100" s="1" t="str">
        <f aca="false">INDEX(Products!$C$2:$C$51,MATCH(C11100,Products!$A$2:$A$51,0))</f>
        <v>Books &amp; Stationery</v>
      </c>
      <c r="J11100" s="1" t="str">
        <f aca="false">INDEX(Orders!$E$2:$E$8001,MATCH(B11100,Orders!$A$2:$A$8001,0))</f>
        <v>Delivered</v>
      </c>
      <c r="K11100" s="1" t="str">
        <f aca="false">LEFT(INDEX(Orders!$C$2:$C$8001,MATCH(B11100,Orders!$A$2:$A$8001,0)),7)</f>
        <v>2025-12</v>
      </c>
    </row>
    <row r="11101" customFormat="false" ht="15" hidden="false" customHeight="true" outlineLevel="0" collapsed="false">
      <c r="A11101" s="1" t="s">
        <v>21571</v>
      </c>
      <c r="B11101" s="1" t="s">
        <v>7853</v>
      </c>
      <c r="C11101" s="1" t="s">
        <v>1979</v>
      </c>
      <c r="D11101" s="1" t="n">
        <v>1</v>
      </c>
      <c r="E11101" s="16" t="n">
        <v>623</v>
      </c>
      <c r="F11101" s="17" t="n">
        <v>0</v>
      </c>
      <c r="G11101" s="16" t="n">
        <v>623</v>
      </c>
      <c r="I11101" s="1" t="str">
        <f aca="false">INDEX(Products!$C$2:$C$51,MATCH(C11101,Products!$A$2:$A$51,0))</f>
        <v>Beauty &amp; Personal Care</v>
      </c>
      <c r="J11101" s="1" t="str">
        <f aca="false">INDEX(Orders!$E$2:$E$8001,MATCH(B11101,Orders!$A$2:$A$8001,0))</f>
        <v>Delivered</v>
      </c>
      <c r="K11101" s="1" t="str">
        <f aca="false">LEFT(INDEX(Orders!$C$2:$C$8001,MATCH(B11101,Orders!$A$2:$A$8001,0)),7)</f>
        <v>2025-12</v>
      </c>
    </row>
    <row r="11102" customFormat="false" ht="15" hidden="false" customHeight="true" outlineLevel="0" collapsed="false">
      <c r="A11102" s="1" t="s">
        <v>21572</v>
      </c>
      <c r="B11102" s="1" t="s">
        <v>7854</v>
      </c>
      <c r="C11102" s="1" t="s">
        <v>1940</v>
      </c>
      <c r="D11102" s="1" t="n">
        <v>1</v>
      </c>
      <c r="E11102" s="16" t="n">
        <v>2374.52</v>
      </c>
      <c r="F11102" s="17" t="n">
        <v>0</v>
      </c>
      <c r="G11102" s="16" t="n">
        <v>2374.52</v>
      </c>
      <c r="I11102" s="1" t="str">
        <f aca="false">INDEX(Products!$C$2:$C$51,MATCH(C11102,Products!$A$2:$A$51,0))</f>
        <v>Fashion</v>
      </c>
      <c r="J11102" s="1" t="str">
        <f aca="false">INDEX(Orders!$E$2:$E$8001,MATCH(B11102,Orders!$A$2:$A$8001,0))</f>
        <v>Delivered</v>
      </c>
      <c r="K11102" s="1" t="str">
        <f aca="false">LEFT(INDEX(Orders!$C$2:$C$8001,MATCH(B11102,Orders!$A$2:$A$8001,0)),7)</f>
        <v>2025-04</v>
      </c>
    </row>
    <row r="11103" customFormat="false" ht="15" hidden="false" customHeight="true" outlineLevel="0" collapsed="false">
      <c r="A11103" s="1" t="s">
        <v>21573</v>
      </c>
      <c r="B11103" s="1" t="s">
        <v>7855</v>
      </c>
      <c r="C11103" s="1" t="s">
        <v>1953</v>
      </c>
      <c r="D11103" s="1" t="n">
        <v>1</v>
      </c>
      <c r="E11103" s="16" t="n">
        <v>4914.12</v>
      </c>
      <c r="F11103" s="17" t="n">
        <v>0.1</v>
      </c>
      <c r="G11103" s="16" t="n">
        <v>4422.71</v>
      </c>
      <c r="I11103" s="1" t="str">
        <f aca="false">INDEX(Products!$C$2:$C$51,MATCH(C11103,Products!$A$2:$A$51,0))</f>
        <v>Fashion</v>
      </c>
      <c r="J11103" s="1" t="str">
        <f aca="false">INDEX(Orders!$E$2:$E$8001,MATCH(B11103,Orders!$A$2:$A$8001,0))</f>
        <v>Delivered</v>
      </c>
      <c r="K11103" s="1" t="str">
        <f aca="false">LEFT(INDEX(Orders!$C$2:$C$8001,MATCH(B11103,Orders!$A$2:$A$8001,0)),7)</f>
        <v>2024-05</v>
      </c>
    </row>
    <row r="11104" customFormat="false" ht="15" hidden="false" customHeight="true" outlineLevel="0" collapsed="false">
      <c r="A11104" s="1" t="s">
        <v>21574</v>
      </c>
      <c r="B11104" s="1" t="s">
        <v>7855</v>
      </c>
      <c r="C11104" s="1" t="s">
        <v>2006</v>
      </c>
      <c r="D11104" s="1" t="n">
        <v>1</v>
      </c>
      <c r="E11104" s="16" t="n">
        <v>482.17</v>
      </c>
      <c r="F11104" s="17" t="n">
        <v>0</v>
      </c>
      <c r="G11104" s="16" t="n">
        <v>482.17</v>
      </c>
      <c r="I11104" s="1" t="str">
        <f aca="false">INDEX(Products!$C$2:$C$51,MATCH(C11104,Products!$A$2:$A$51,0))</f>
        <v>Books &amp; Stationery</v>
      </c>
      <c r="J11104" s="1" t="str">
        <f aca="false">INDEX(Orders!$E$2:$E$8001,MATCH(B11104,Orders!$A$2:$A$8001,0))</f>
        <v>Delivered</v>
      </c>
      <c r="K11104" s="1" t="str">
        <f aca="false">LEFT(INDEX(Orders!$C$2:$C$8001,MATCH(B11104,Orders!$A$2:$A$8001,0)),7)</f>
        <v>2024-05</v>
      </c>
    </row>
    <row r="11105" customFormat="false" ht="15" hidden="false" customHeight="true" outlineLevel="0" collapsed="false">
      <c r="A11105" s="1" t="s">
        <v>21575</v>
      </c>
      <c r="B11105" s="1" t="s">
        <v>7856</v>
      </c>
      <c r="C11105" s="1" t="s">
        <v>1976</v>
      </c>
      <c r="D11105" s="1" t="n">
        <v>1</v>
      </c>
      <c r="E11105" s="16" t="n">
        <v>1603.35</v>
      </c>
      <c r="F11105" s="17" t="n">
        <v>0</v>
      </c>
      <c r="G11105" s="16" t="n">
        <v>1603.35</v>
      </c>
      <c r="I11105" s="1" t="str">
        <f aca="false">INDEX(Products!$C$2:$C$51,MATCH(C11105,Products!$A$2:$A$51,0))</f>
        <v>Beauty &amp; Personal Care</v>
      </c>
      <c r="J11105" s="1" t="str">
        <f aca="false">INDEX(Orders!$E$2:$E$8001,MATCH(B11105,Orders!$A$2:$A$8001,0))</f>
        <v>Returned</v>
      </c>
      <c r="K11105" s="1" t="str">
        <f aca="false">LEFT(INDEX(Orders!$C$2:$C$8001,MATCH(B11105,Orders!$A$2:$A$8001,0)),7)</f>
        <v>2025-11</v>
      </c>
    </row>
    <row r="11106" customFormat="false" ht="15" hidden="false" customHeight="true" outlineLevel="0" collapsed="false">
      <c r="A11106" s="1" t="s">
        <v>21576</v>
      </c>
      <c r="B11106" s="1" t="s">
        <v>7856</v>
      </c>
      <c r="C11106" s="1" t="s">
        <v>1940</v>
      </c>
      <c r="D11106" s="1" t="n">
        <v>1</v>
      </c>
      <c r="E11106" s="16" t="n">
        <v>2374.52</v>
      </c>
      <c r="F11106" s="17" t="n">
        <v>0</v>
      </c>
      <c r="G11106" s="16" t="n">
        <v>2374.52</v>
      </c>
      <c r="I11106" s="1" t="str">
        <f aca="false">INDEX(Products!$C$2:$C$51,MATCH(C11106,Products!$A$2:$A$51,0))</f>
        <v>Fashion</v>
      </c>
      <c r="J11106" s="1" t="str">
        <f aca="false">INDEX(Orders!$E$2:$E$8001,MATCH(B11106,Orders!$A$2:$A$8001,0))</f>
        <v>Returned</v>
      </c>
      <c r="K11106" s="1" t="str">
        <f aca="false">LEFT(INDEX(Orders!$C$2:$C$8001,MATCH(B11106,Orders!$A$2:$A$8001,0)),7)</f>
        <v>2025-11</v>
      </c>
    </row>
    <row r="11107" customFormat="false" ht="15" hidden="false" customHeight="true" outlineLevel="0" collapsed="false">
      <c r="A11107" s="1" t="s">
        <v>21577</v>
      </c>
      <c r="B11107" s="1" t="s">
        <v>7856</v>
      </c>
      <c r="C11107" s="1" t="s">
        <v>1990</v>
      </c>
      <c r="D11107" s="1" t="n">
        <v>1</v>
      </c>
      <c r="E11107" s="16" t="n">
        <v>5311.32</v>
      </c>
      <c r="F11107" s="17" t="n">
        <v>0.2</v>
      </c>
      <c r="G11107" s="16" t="n">
        <v>4249.06</v>
      </c>
      <c r="I11107" s="1" t="str">
        <f aca="false">INDEX(Products!$C$2:$C$51,MATCH(C11107,Products!$A$2:$A$51,0))</f>
        <v>Sports &amp; Fitness</v>
      </c>
      <c r="J11107" s="1" t="str">
        <f aca="false">INDEX(Orders!$E$2:$E$8001,MATCH(B11107,Orders!$A$2:$A$8001,0))</f>
        <v>Returned</v>
      </c>
      <c r="K11107" s="1" t="str">
        <f aca="false">LEFT(INDEX(Orders!$C$2:$C$8001,MATCH(B11107,Orders!$A$2:$A$8001,0)),7)</f>
        <v>2025-11</v>
      </c>
    </row>
    <row r="11108" customFormat="false" ht="15" hidden="false" customHeight="true" outlineLevel="0" collapsed="false">
      <c r="A11108" s="1" t="s">
        <v>21578</v>
      </c>
      <c r="B11108" s="1" t="s">
        <v>7857</v>
      </c>
      <c r="C11108" s="1" t="s">
        <v>2006</v>
      </c>
      <c r="D11108" s="1" t="n">
        <v>1</v>
      </c>
      <c r="E11108" s="16" t="n">
        <v>482.17</v>
      </c>
      <c r="F11108" s="17" t="n">
        <v>0.1</v>
      </c>
      <c r="G11108" s="16" t="n">
        <v>433.95</v>
      </c>
      <c r="I11108" s="1" t="str">
        <f aca="false">INDEX(Products!$C$2:$C$51,MATCH(C11108,Products!$A$2:$A$51,0))</f>
        <v>Books &amp; Stationery</v>
      </c>
      <c r="J11108" s="1" t="str">
        <f aca="false">INDEX(Orders!$E$2:$E$8001,MATCH(B11108,Orders!$A$2:$A$8001,0))</f>
        <v>Delivered</v>
      </c>
      <c r="K11108" s="1" t="str">
        <f aca="false">LEFT(INDEX(Orders!$C$2:$C$8001,MATCH(B11108,Orders!$A$2:$A$8001,0)),7)</f>
        <v>2024-07</v>
      </c>
    </row>
    <row r="11109" customFormat="false" ht="15" hidden="false" customHeight="true" outlineLevel="0" collapsed="false">
      <c r="A11109" s="1" t="s">
        <v>21579</v>
      </c>
      <c r="B11109" s="1" t="s">
        <v>7857</v>
      </c>
      <c r="C11109" s="1" t="s">
        <v>1940</v>
      </c>
      <c r="D11109" s="1" t="n">
        <v>1</v>
      </c>
      <c r="E11109" s="16" t="n">
        <v>2374.52</v>
      </c>
      <c r="F11109" s="17" t="n">
        <v>0</v>
      </c>
      <c r="G11109" s="16" t="n">
        <v>2374.52</v>
      </c>
      <c r="I11109" s="1" t="str">
        <f aca="false">INDEX(Products!$C$2:$C$51,MATCH(C11109,Products!$A$2:$A$51,0))</f>
        <v>Fashion</v>
      </c>
      <c r="J11109" s="1" t="str">
        <f aca="false">INDEX(Orders!$E$2:$E$8001,MATCH(B11109,Orders!$A$2:$A$8001,0))</f>
        <v>Delivered</v>
      </c>
      <c r="K11109" s="1" t="str">
        <f aca="false">LEFT(INDEX(Orders!$C$2:$C$8001,MATCH(B11109,Orders!$A$2:$A$8001,0)),7)</f>
        <v>2024-07</v>
      </c>
    </row>
    <row r="11110" customFormat="false" ht="15" hidden="false" customHeight="true" outlineLevel="0" collapsed="false">
      <c r="A11110" s="1" t="s">
        <v>21580</v>
      </c>
      <c r="B11110" s="1" t="s">
        <v>7857</v>
      </c>
      <c r="C11110" s="1" t="s">
        <v>1990</v>
      </c>
      <c r="D11110" s="1" t="n">
        <v>2</v>
      </c>
      <c r="E11110" s="16" t="n">
        <v>5311.32</v>
      </c>
      <c r="F11110" s="17" t="n">
        <v>0.1</v>
      </c>
      <c r="G11110" s="16" t="n">
        <v>9560.38</v>
      </c>
      <c r="I11110" s="1" t="str">
        <f aca="false">INDEX(Products!$C$2:$C$51,MATCH(C11110,Products!$A$2:$A$51,0))</f>
        <v>Sports &amp; Fitness</v>
      </c>
      <c r="J11110" s="1" t="str">
        <f aca="false">INDEX(Orders!$E$2:$E$8001,MATCH(B11110,Orders!$A$2:$A$8001,0))</f>
        <v>Delivered</v>
      </c>
      <c r="K11110" s="1" t="str">
        <f aca="false">LEFT(INDEX(Orders!$C$2:$C$8001,MATCH(B11110,Orders!$A$2:$A$8001,0)),7)</f>
        <v>2024-07</v>
      </c>
    </row>
    <row r="11111" customFormat="false" ht="15" hidden="false" customHeight="true" outlineLevel="0" collapsed="false">
      <c r="A11111" s="1" t="s">
        <v>21581</v>
      </c>
      <c r="B11111" s="1" t="s">
        <v>7858</v>
      </c>
      <c r="C11111" s="1" t="s">
        <v>2006</v>
      </c>
      <c r="D11111" s="1" t="n">
        <v>2</v>
      </c>
      <c r="E11111" s="16" t="n">
        <v>482.17</v>
      </c>
      <c r="F11111" s="17" t="n">
        <v>0</v>
      </c>
      <c r="G11111" s="16" t="n">
        <v>964.34</v>
      </c>
      <c r="I11111" s="1" t="str">
        <f aca="false">INDEX(Products!$C$2:$C$51,MATCH(C11111,Products!$A$2:$A$51,0))</f>
        <v>Books &amp; Stationery</v>
      </c>
      <c r="J11111" s="1" t="str">
        <f aca="false">INDEX(Orders!$E$2:$E$8001,MATCH(B11111,Orders!$A$2:$A$8001,0))</f>
        <v>Delivered</v>
      </c>
      <c r="K11111" s="1" t="str">
        <f aca="false">LEFT(INDEX(Orders!$C$2:$C$8001,MATCH(B11111,Orders!$A$2:$A$8001,0)),7)</f>
        <v>2024-02</v>
      </c>
    </row>
    <row r="11112" customFormat="false" ht="15" hidden="false" customHeight="true" outlineLevel="0" collapsed="false">
      <c r="A11112" s="1" t="s">
        <v>21582</v>
      </c>
      <c r="B11112" s="1" t="s">
        <v>7858</v>
      </c>
      <c r="C11112" s="1" t="s">
        <v>1997</v>
      </c>
      <c r="D11112" s="1" t="n">
        <v>1</v>
      </c>
      <c r="E11112" s="16" t="n">
        <v>311.15</v>
      </c>
      <c r="F11112" s="17" t="n">
        <v>0</v>
      </c>
      <c r="G11112" s="16" t="n">
        <v>311.15</v>
      </c>
      <c r="I11112" s="1" t="str">
        <f aca="false">INDEX(Products!$C$2:$C$51,MATCH(C11112,Products!$A$2:$A$51,0))</f>
        <v>Sports &amp; Fitness</v>
      </c>
      <c r="J11112" s="1" t="str">
        <f aca="false">INDEX(Orders!$E$2:$E$8001,MATCH(B11112,Orders!$A$2:$A$8001,0))</f>
        <v>Delivered</v>
      </c>
      <c r="K11112" s="1" t="str">
        <f aca="false">LEFT(INDEX(Orders!$C$2:$C$8001,MATCH(B11112,Orders!$A$2:$A$8001,0)),7)</f>
        <v>2024-02</v>
      </c>
    </row>
    <row r="11113" customFormat="false" ht="15" hidden="false" customHeight="true" outlineLevel="0" collapsed="false">
      <c r="A11113" s="1" t="s">
        <v>21583</v>
      </c>
      <c r="B11113" s="1" t="s">
        <v>7858</v>
      </c>
      <c r="C11113" s="1" t="s">
        <v>2007</v>
      </c>
      <c r="D11113" s="1" t="n">
        <v>1</v>
      </c>
      <c r="E11113" s="16" t="n">
        <v>750.27</v>
      </c>
      <c r="F11113" s="17" t="n">
        <v>0.05</v>
      </c>
      <c r="G11113" s="16" t="n">
        <v>712.76</v>
      </c>
      <c r="I11113" s="1" t="str">
        <f aca="false">INDEX(Products!$C$2:$C$51,MATCH(C11113,Products!$A$2:$A$51,0))</f>
        <v>Books &amp; Stationery</v>
      </c>
      <c r="J11113" s="1" t="str">
        <f aca="false">INDEX(Orders!$E$2:$E$8001,MATCH(B11113,Orders!$A$2:$A$8001,0))</f>
        <v>Delivered</v>
      </c>
      <c r="K11113" s="1" t="str">
        <f aca="false">LEFT(INDEX(Orders!$C$2:$C$8001,MATCH(B11113,Orders!$A$2:$A$8001,0)),7)</f>
        <v>2024-02</v>
      </c>
    </row>
    <row r="11114" customFormat="false" ht="15" hidden="false" customHeight="true" outlineLevel="0" collapsed="false">
      <c r="A11114" s="1" t="s">
        <v>21584</v>
      </c>
      <c r="B11114" s="1" t="s">
        <v>7859</v>
      </c>
      <c r="C11114" s="1" t="s">
        <v>1979</v>
      </c>
      <c r="D11114" s="1" t="n">
        <v>1</v>
      </c>
      <c r="E11114" s="16" t="n">
        <v>623</v>
      </c>
      <c r="F11114" s="17" t="n">
        <v>0.1</v>
      </c>
      <c r="G11114" s="16" t="n">
        <v>560.7</v>
      </c>
      <c r="I11114" s="1" t="str">
        <f aca="false">INDEX(Products!$C$2:$C$51,MATCH(C11114,Products!$A$2:$A$51,0))</f>
        <v>Beauty &amp; Personal Care</v>
      </c>
      <c r="J11114" s="1" t="str">
        <f aca="false">INDEX(Orders!$E$2:$E$8001,MATCH(B11114,Orders!$A$2:$A$8001,0))</f>
        <v>Delivered</v>
      </c>
      <c r="K11114" s="1" t="str">
        <f aca="false">LEFT(INDEX(Orders!$C$2:$C$8001,MATCH(B11114,Orders!$A$2:$A$8001,0)),7)</f>
        <v>2024-10</v>
      </c>
    </row>
    <row r="11115" customFormat="false" ht="15" hidden="false" customHeight="true" outlineLevel="0" collapsed="false">
      <c r="A11115" s="1" t="s">
        <v>21585</v>
      </c>
      <c r="B11115" s="1" t="s">
        <v>7859</v>
      </c>
      <c r="C11115" s="1" t="s">
        <v>2006</v>
      </c>
      <c r="D11115" s="1" t="n">
        <v>2</v>
      </c>
      <c r="E11115" s="16" t="n">
        <v>482.17</v>
      </c>
      <c r="F11115" s="17" t="n">
        <v>0.15</v>
      </c>
      <c r="G11115" s="16" t="n">
        <v>819.69</v>
      </c>
      <c r="I11115" s="1" t="str">
        <f aca="false">INDEX(Products!$C$2:$C$51,MATCH(C11115,Products!$A$2:$A$51,0))</f>
        <v>Books &amp; Stationery</v>
      </c>
      <c r="J11115" s="1" t="str">
        <f aca="false">INDEX(Orders!$E$2:$E$8001,MATCH(B11115,Orders!$A$2:$A$8001,0))</f>
        <v>Delivered</v>
      </c>
      <c r="K11115" s="1" t="str">
        <f aca="false">LEFT(INDEX(Orders!$C$2:$C$8001,MATCH(B11115,Orders!$A$2:$A$8001,0)),7)</f>
        <v>2024-10</v>
      </c>
    </row>
    <row r="11116" customFormat="false" ht="15" hidden="false" customHeight="true" outlineLevel="0" collapsed="false">
      <c r="A11116" s="1" t="s">
        <v>21586</v>
      </c>
      <c r="B11116" s="1" t="s">
        <v>7859</v>
      </c>
      <c r="C11116" s="1" t="s">
        <v>1940</v>
      </c>
      <c r="D11116" s="1" t="n">
        <v>1</v>
      </c>
      <c r="E11116" s="16" t="n">
        <v>2374.52</v>
      </c>
      <c r="F11116" s="17" t="n">
        <v>0.2</v>
      </c>
      <c r="G11116" s="16" t="n">
        <v>1899.62</v>
      </c>
      <c r="I11116" s="1" t="str">
        <f aca="false">INDEX(Products!$C$2:$C$51,MATCH(C11116,Products!$A$2:$A$51,0))</f>
        <v>Fashion</v>
      </c>
      <c r="J11116" s="1" t="str">
        <f aca="false">INDEX(Orders!$E$2:$E$8001,MATCH(B11116,Orders!$A$2:$A$8001,0))</f>
        <v>Delivered</v>
      </c>
      <c r="K11116" s="1" t="str">
        <f aca="false">LEFT(INDEX(Orders!$C$2:$C$8001,MATCH(B11116,Orders!$A$2:$A$8001,0)),7)</f>
        <v>2024-10</v>
      </c>
    </row>
    <row r="11117" customFormat="false" ht="15" hidden="false" customHeight="true" outlineLevel="0" collapsed="false">
      <c r="A11117" s="1" t="s">
        <v>21587</v>
      </c>
      <c r="B11117" s="1" t="s">
        <v>7859</v>
      </c>
      <c r="C11117" s="1" t="s">
        <v>1976</v>
      </c>
      <c r="D11117" s="1" t="n">
        <v>2</v>
      </c>
      <c r="E11117" s="16" t="n">
        <v>1603.35</v>
      </c>
      <c r="F11117" s="17" t="n">
        <v>0.05</v>
      </c>
      <c r="G11117" s="16" t="n">
        <v>3046.36</v>
      </c>
      <c r="I11117" s="1" t="str">
        <f aca="false">INDEX(Products!$C$2:$C$51,MATCH(C11117,Products!$A$2:$A$51,0))</f>
        <v>Beauty &amp; Personal Care</v>
      </c>
      <c r="J11117" s="1" t="str">
        <f aca="false">INDEX(Orders!$E$2:$E$8001,MATCH(B11117,Orders!$A$2:$A$8001,0))</f>
        <v>Delivered</v>
      </c>
      <c r="K11117" s="1" t="str">
        <f aca="false">LEFT(INDEX(Orders!$C$2:$C$8001,MATCH(B11117,Orders!$A$2:$A$8001,0)),7)</f>
        <v>2024-10</v>
      </c>
    </row>
    <row r="11118" customFormat="false" ht="15" hidden="false" customHeight="true" outlineLevel="0" collapsed="false">
      <c r="A11118" s="1" t="s">
        <v>21588</v>
      </c>
      <c r="B11118" s="1" t="s">
        <v>7860</v>
      </c>
      <c r="C11118" s="1" t="s">
        <v>1930</v>
      </c>
      <c r="D11118" s="1" t="n">
        <v>1</v>
      </c>
      <c r="E11118" s="16" t="n">
        <v>2398.35</v>
      </c>
      <c r="F11118" s="17" t="n">
        <v>0.05</v>
      </c>
      <c r="G11118" s="16" t="n">
        <v>2278.43</v>
      </c>
      <c r="I11118" s="1" t="str">
        <f aca="false">INDEX(Products!$C$2:$C$51,MATCH(C11118,Products!$A$2:$A$51,0))</f>
        <v>Electronics</v>
      </c>
      <c r="J11118" s="1" t="str">
        <f aca="false">INDEX(Orders!$E$2:$E$8001,MATCH(B11118,Orders!$A$2:$A$8001,0))</f>
        <v>Returned</v>
      </c>
      <c r="K11118" s="1" t="str">
        <f aca="false">LEFT(INDEX(Orders!$C$2:$C$8001,MATCH(B11118,Orders!$A$2:$A$8001,0)),7)</f>
        <v>2024-11</v>
      </c>
    </row>
    <row r="11119" customFormat="false" ht="15" hidden="false" customHeight="true" outlineLevel="0" collapsed="false">
      <c r="A11119" s="1" t="s">
        <v>21589</v>
      </c>
      <c r="B11119" s="1" t="s">
        <v>7861</v>
      </c>
      <c r="C11119" s="1" t="s">
        <v>1990</v>
      </c>
      <c r="D11119" s="1" t="n">
        <v>1</v>
      </c>
      <c r="E11119" s="16" t="n">
        <v>5311.32</v>
      </c>
      <c r="F11119" s="17" t="n">
        <v>0</v>
      </c>
      <c r="G11119" s="16" t="n">
        <v>5311.32</v>
      </c>
      <c r="I11119" s="1" t="str">
        <f aca="false">INDEX(Products!$C$2:$C$51,MATCH(C11119,Products!$A$2:$A$51,0))</f>
        <v>Sports &amp; Fitness</v>
      </c>
      <c r="J11119" s="1" t="str">
        <f aca="false">INDEX(Orders!$E$2:$E$8001,MATCH(B11119,Orders!$A$2:$A$8001,0))</f>
        <v>Delivered</v>
      </c>
      <c r="K11119" s="1" t="str">
        <f aca="false">LEFT(INDEX(Orders!$C$2:$C$8001,MATCH(B11119,Orders!$A$2:$A$8001,0)),7)</f>
        <v>2025-02</v>
      </c>
    </row>
    <row r="11120" customFormat="false" ht="15" hidden="false" customHeight="true" outlineLevel="0" collapsed="false">
      <c r="A11120" s="1" t="s">
        <v>21590</v>
      </c>
      <c r="B11120" s="1" t="s">
        <v>7862</v>
      </c>
      <c r="C11120" s="1" t="s">
        <v>1920</v>
      </c>
      <c r="D11120" s="1" t="n">
        <v>2</v>
      </c>
      <c r="E11120" s="16" t="n">
        <v>4273.58</v>
      </c>
      <c r="F11120" s="17" t="n">
        <v>0.05</v>
      </c>
      <c r="G11120" s="16" t="n">
        <v>8119.8</v>
      </c>
      <c r="I11120" s="1" t="str">
        <f aca="false">INDEX(Products!$C$2:$C$51,MATCH(C11120,Products!$A$2:$A$51,0))</f>
        <v>Electronics</v>
      </c>
      <c r="J11120" s="1" t="str">
        <f aca="false">INDEX(Orders!$E$2:$E$8001,MATCH(B11120,Orders!$A$2:$A$8001,0))</f>
        <v>Returned</v>
      </c>
      <c r="K11120" s="1" t="str">
        <f aca="false">LEFT(INDEX(Orders!$C$2:$C$8001,MATCH(B11120,Orders!$A$2:$A$8001,0)),7)</f>
        <v>2024-09</v>
      </c>
    </row>
    <row r="11121" customFormat="false" ht="15" hidden="false" customHeight="true" outlineLevel="0" collapsed="false">
      <c r="A11121" s="1" t="s">
        <v>21591</v>
      </c>
      <c r="B11121" s="1" t="s">
        <v>7862</v>
      </c>
      <c r="C11121" s="1" t="s">
        <v>1931</v>
      </c>
      <c r="D11121" s="1" t="n">
        <v>1</v>
      </c>
      <c r="E11121" s="16" t="n">
        <v>1111.28</v>
      </c>
      <c r="F11121" s="17" t="n">
        <v>0</v>
      </c>
      <c r="G11121" s="16" t="n">
        <v>1111.28</v>
      </c>
      <c r="I11121" s="1" t="str">
        <f aca="false">INDEX(Products!$C$2:$C$51,MATCH(C11121,Products!$A$2:$A$51,0))</f>
        <v>Electronics</v>
      </c>
      <c r="J11121" s="1" t="str">
        <f aca="false">INDEX(Orders!$E$2:$E$8001,MATCH(B11121,Orders!$A$2:$A$8001,0))</f>
        <v>Returned</v>
      </c>
      <c r="K11121" s="1" t="str">
        <f aca="false">LEFT(INDEX(Orders!$C$2:$C$8001,MATCH(B11121,Orders!$A$2:$A$8001,0)),7)</f>
        <v>2024-09</v>
      </c>
    </row>
    <row r="11122" customFormat="false" ht="15" hidden="false" customHeight="true" outlineLevel="0" collapsed="false">
      <c r="A11122" s="1" t="s">
        <v>21592</v>
      </c>
      <c r="B11122" s="1" t="s">
        <v>7862</v>
      </c>
      <c r="C11122" s="1" t="s">
        <v>2007</v>
      </c>
      <c r="D11122" s="1" t="n">
        <v>1</v>
      </c>
      <c r="E11122" s="16" t="n">
        <v>750.27</v>
      </c>
      <c r="F11122" s="17" t="n">
        <v>0</v>
      </c>
      <c r="G11122" s="16" t="n">
        <v>750.27</v>
      </c>
      <c r="I11122" s="1" t="str">
        <f aca="false">INDEX(Products!$C$2:$C$51,MATCH(C11122,Products!$A$2:$A$51,0))</f>
        <v>Books &amp; Stationery</v>
      </c>
      <c r="J11122" s="1" t="str">
        <f aca="false">INDEX(Orders!$E$2:$E$8001,MATCH(B11122,Orders!$A$2:$A$8001,0))</f>
        <v>Returned</v>
      </c>
      <c r="K11122" s="1" t="str">
        <f aca="false">LEFT(INDEX(Orders!$C$2:$C$8001,MATCH(B11122,Orders!$A$2:$A$8001,0)),7)</f>
        <v>2024-09</v>
      </c>
    </row>
    <row r="11123" customFormat="false" ht="15" hidden="false" customHeight="true" outlineLevel="0" collapsed="false">
      <c r="A11123" s="1" t="s">
        <v>21593</v>
      </c>
      <c r="B11123" s="1" t="s">
        <v>7863</v>
      </c>
      <c r="C11123" s="1" t="s">
        <v>1975</v>
      </c>
      <c r="D11123" s="1" t="n">
        <v>1</v>
      </c>
      <c r="E11123" s="16" t="n">
        <v>862.99</v>
      </c>
      <c r="F11123" s="17" t="n">
        <v>0</v>
      </c>
      <c r="G11123" s="16" t="n">
        <v>862.99</v>
      </c>
      <c r="I11123" s="1" t="str">
        <f aca="false">INDEX(Products!$C$2:$C$51,MATCH(C11123,Products!$A$2:$A$51,0))</f>
        <v>Beauty &amp; Personal Care</v>
      </c>
      <c r="J11123" s="1" t="str">
        <f aca="false">INDEX(Orders!$E$2:$E$8001,MATCH(B11123,Orders!$A$2:$A$8001,0))</f>
        <v>Delivered</v>
      </c>
      <c r="K11123" s="1" t="str">
        <f aca="false">LEFT(INDEX(Orders!$C$2:$C$8001,MATCH(B11123,Orders!$A$2:$A$8001,0)),7)</f>
        <v>2025-10</v>
      </c>
    </row>
    <row r="11124" customFormat="false" ht="15" hidden="false" customHeight="true" outlineLevel="0" collapsed="false">
      <c r="A11124" s="1" t="s">
        <v>21594</v>
      </c>
      <c r="B11124" s="1" t="s">
        <v>7864</v>
      </c>
      <c r="C11124" s="1" t="s">
        <v>1955</v>
      </c>
      <c r="D11124" s="1" t="n">
        <v>1</v>
      </c>
      <c r="E11124" s="16" t="n">
        <v>3340.76</v>
      </c>
      <c r="F11124" s="17" t="n">
        <v>0.1</v>
      </c>
      <c r="G11124" s="16" t="n">
        <v>3006.68</v>
      </c>
      <c r="I11124" s="1" t="str">
        <f aca="false">INDEX(Products!$C$2:$C$51,MATCH(C11124,Products!$A$2:$A$51,0))</f>
        <v>Home &amp; Kitchen</v>
      </c>
      <c r="J11124" s="1" t="str">
        <f aca="false">INDEX(Orders!$E$2:$E$8001,MATCH(B11124,Orders!$A$2:$A$8001,0))</f>
        <v>Delivered</v>
      </c>
      <c r="K11124" s="1" t="str">
        <f aca="false">LEFT(INDEX(Orders!$C$2:$C$8001,MATCH(B11124,Orders!$A$2:$A$8001,0)),7)</f>
        <v>2024-03</v>
      </c>
    </row>
    <row r="11125" customFormat="false" ht="15" hidden="false" customHeight="true" outlineLevel="0" collapsed="false">
      <c r="A11125" s="1" t="s">
        <v>21595</v>
      </c>
      <c r="B11125" s="1" t="s">
        <v>7864</v>
      </c>
      <c r="C11125" s="1" t="s">
        <v>2006</v>
      </c>
      <c r="D11125" s="1" t="n">
        <v>1</v>
      </c>
      <c r="E11125" s="16" t="n">
        <v>482.17</v>
      </c>
      <c r="F11125" s="17" t="n">
        <v>0</v>
      </c>
      <c r="G11125" s="16" t="n">
        <v>482.17</v>
      </c>
      <c r="I11125" s="1" t="str">
        <f aca="false">INDEX(Products!$C$2:$C$51,MATCH(C11125,Products!$A$2:$A$51,0))</f>
        <v>Books &amp; Stationery</v>
      </c>
      <c r="J11125" s="1" t="str">
        <f aca="false">INDEX(Orders!$E$2:$E$8001,MATCH(B11125,Orders!$A$2:$A$8001,0))</f>
        <v>Delivered</v>
      </c>
      <c r="K11125" s="1" t="str">
        <f aca="false">LEFT(INDEX(Orders!$C$2:$C$8001,MATCH(B11125,Orders!$A$2:$A$8001,0)),7)</f>
        <v>2024-03</v>
      </c>
    </row>
    <row r="11126" customFormat="false" ht="15" hidden="false" customHeight="true" outlineLevel="0" collapsed="false">
      <c r="A11126" s="1" t="s">
        <v>21596</v>
      </c>
      <c r="B11126" s="1" t="s">
        <v>7865</v>
      </c>
      <c r="C11126" s="1" t="s">
        <v>1930</v>
      </c>
      <c r="D11126" s="1" t="n">
        <v>2</v>
      </c>
      <c r="E11126" s="16" t="n">
        <v>2398.35</v>
      </c>
      <c r="F11126" s="17" t="n">
        <v>0.1</v>
      </c>
      <c r="G11126" s="16" t="n">
        <v>4317.03</v>
      </c>
      <c r="I11126" s="1" t="str">
        <f aca="false">INDEX(Products!$C$2:$C$51,MATCH(C11126,Products!$A$2:$A$51,0))</f>
        <v>Electronics</v>
      </c>
      <c r="J11126" s="1" t="str">
        <f aca="false">INDEX(Orders!$E$2:$E$8001,MATCH(B11126,Orders!$A$2:$A$8001,0))</f>
        <v>Delivered</v>
      </c>
      <c r="K11126" s="1" t="str">
        <f aca="false">LEFT(INDEX(Orders!$C$2:$C$8001,MATCH(B11126,Orders!$A$2:$A$8001,0)),7)</f>
        <v>2025-06</v>
      </c>
    </row>
    <row r="11127" customFormat="false" ht="15" hidden="false" customHeight="true" outlineLevel="0" collapsed="false">
      <c r="A11127" s="1" t="s">
        <v>21597</v>
      </c>
      <c r="B11127" s="1" t="s">
        <v>7865</v>
      </c>
      <c r="C11127" s="1" t="s">
        <v>1959</v>
      </c>
      <c r="D11127" s="1" t="n">
        <v>1</v>
      </c>
      <c r="E11127" s="16" t="n">
        <v>2142.79</v>
      </c>
      <c r="F11127" s="17" t="n">
        <v>0.05</v>
      </c>
      <c r="G11127" s="16" t="n">
        <v>2035.65</v>
      </c>
      <c r="I11127" s="1" t="str">
        <f aca="false">INDEX(Products!$C$2:$C$51,MATCH(C11127,Products!$A$2:$A$51,0))</f>
        <v>Home &amp; Kitchen</v>
      </c>
      <c r="J11127" s="1" t="str">
        <f aca="false">INDEX(Orders!$E$2:$E$8001,MATCH(B11127,Orders!$A$2:$A$8001,0))</f>
        <v>Delivered</v>
      </c>
      <c r="K11127" s="1" t="str">
        <f aca="false">LEFT(INDEX(Orders!$C$2:$C$8001,MATCH(B11127,Orders!$A$2:$A$8001,0)),7)</f>
        <v>2025-06</v>
      </c>
    </row>
    <row r="11128" customFormat="false" ht="15" hidden="false" customHeight="true" outlineLevel="0" collapsed="false">
      <c r="A11128" s="1" t="s">
        <v>21598</v>
      </c>
      <c r="B11128" s="1" t="s">
        <v>7865</v>
      </c>
      <c r="C11128" s="1" t="s">
        <v>1940</v>
      </c>
      <c r="D11128" s="1" t="n">
        <v>1</v>
      </c>
      <c r="E11128" s="16" t="n">
        <v>2374.52</v>
      </c>
      <c r="F11128" s="17" t="n">
        <v>0</v>
      </c>
      <c r="G11128" s="16" t="n">
        <v>2374.52</v>
      </c>
      <c r="I11128" s="1" t="str">
        <f aca="false">INDEX(Products!$C$2:$C$51,MATCH(C11128,Products!$A$2:$A$51,0))</f>
        <v>Fashion</v>
      </c>
      <c r="J11128" s="1" t="str">
        <f aca="false">INDEX(Orders!$E$2:$E$8001,MATCH(B11128,Orders!$A$2:$A$8001,0))</f>
        <v>Delivered</v>
      </c>
      <c r="K11128" s="1" t="str">
        <f aca="false">LEFT(INDEX(Orders!$C$2:$C$8001,MATCH(B11128,Orders!$A$2:$A$8001,0)),7)</f>
        <v>2025-06</v>
      </c>
    </row>
    <row r="11129" customFormat="false" ht="15" hidden="false" customHeight="true" outlineLevel="0" collapsed="false">
      <c r="A11129" s="1" t="s">
        <v>21599</v>
      </c>
      <c r="B11129" s="1" t="s">
        <v>7866</v>
      </c>
      <c r="C11129" s="1" t="s">
        <v>1969</v>
      </c>
      <c r="D11129" s="1" t="n">
        <v>2</v>
      </c>
      <c r="E11129" s="16" t="n">
        <v>9171.98</v>
      </c>
      <c r="F11129" s="17" t="n">
        <v>0.05</v>
      </c>
      <c r="G11129" s="16" t="n">
        <v>17426.76</v>
      </c>
      <c r="I11129" s="1" t="str">
        <f aca="false">INDEX(Products!$C$2:$C$51,MATCH(C11129,Products!$A$2:$A$51,0))</f>
        <v>Home &amp; Kitchen</v>
      </c>
      <c r="J11129" s="1" t="str">
        <f aca="false">INDEX(Orders!$E$2:$E$8001,MATCH(B11129,Orders!$A$2:$A$8001,0))</f>
        <v>Delivered</v>
      </c>
      <c r="K11129" s="1" t="str">
        <f aca="false">LEFT(INDEX(Orders!$C$2:$C$8001,MATCH(B11129,Orders!$A$2:$A$8001,0)),7)</f>
        <v>2025-10</v>
      </c>
    </row>
    <row r="11130" customFormat="false" ht="15" hidden="false" customHeight="true" outlineLevel="0" collapsed="false">
      <c r="A11130" s="1" t="s">
        <v>21600</v>
      </c>
      <c r="B11130" s="1" t="s">
        <v>7866</v>
      </c>
      <c r="C11130" s="1" t="s">
        <v>1979</v>
      </c>
      <c r="D11130" s="1" t="n">
        <v>2</v>
      </c>
      <c r="E11130" s="16" t="n">
        <v>623</v>
      </c>
      <c r="F11130" s="17" t="n">
        <v>0</v>
      </c>
      <c r="G11130" s="16" t="n">
        <v>1246</v>
      </c>
      <c r="I11130" s="1" t="str">
        <f aca="false">INDEX(Products!$C$2:$C$51,MATCH(C11130,Products!$A$2:$A$51,0))</f>
        <v>Beauty &amp; Personal Care</v>
      </c>
      <c r="J11130" s="1" t="str">
        <f aca="false">INDEX(Orders!$E$2:$E$8001,MATCH(B11130,Orders!$A$2:$A$8001,0))</f>
        <v>Delivered</v>
      </c>
      <c r="K11130" s="1" t="str">
        <f aca="false">LEFT(INDEX(Orders!$C$2:$C$8001,MATCH(B11130,Orders!$A$2:$A$8001,0)),7)</f>
        <v>2025-10</v>
      </c>
    </row>
    <row r="11131" customFormat="false" ht="15" hidden="false" customHeight="true" outlineLevel="0" collapsed="false">
      <c r="A11131" s="1" t="s">
        <v>21601</v>
      </c>
      <c r="B11131" s="1" t="s">
        <v>7866</v>
      </c>
      <c r="C11131" s="1" t="s">
        <v>1997</v>
      </c>
      <c r="D11131" s="1" t="n">
        <v>3</v>
      </c>
      <c r="E11131" s="16" t="n">
        <v>311.15</v>
      </c>
      <c r="F11131" s="17" t="n">
        <v>0.05</v>
      </c>
      <c r="G11131" s="16" t="n">
        <v>886.78</v>
      </c>
      <c r="I11131" s="1" t="str">
        <f aca="false">INDEX(Products!$C$2:$C$51,MATCH(C11131,Products!$A$2:$A$51,0))</f>
        <v>Sports &amp; Fitness</v>
      </c>
      <c r="J11131" s="1" t="str">
        <f aca="false">INDEX(Orders!$E$2:$E$8001,MATCH(B11131,Orders!$A$2:$A$8001,0))</f>
        <v>Delivered</v>
      </c>
      <c r="K11131" s="1" t="str">
        <f aca="false">LEFT(INDEX(Orders!$C$2:$C$8001,MATCH(B11131,Orders!$A$2:$A$8001,0)),7)</f>
        <v>2025-10</v>
      </c>
    </row>
    <row r="11132" customFormat="false" ht="15" hidden="false" customHeight="true" outlineLevel="0" collapsed="false">
      <c r="A11132" s="1" t="s">
        <v>21602</v>
      </c>
      <c r="B11132" s="1" t="s">
        <v>7867</v>
      </c>
      <c r="C11132" s="1" t="s">
        <v>2006</v>
      </c>
      <c r="D11132" s="1" t="n">
        <v>1</v>
      </c>
      <c r="E11132" s="16" t="n">
        <v>482.17</v>
      </c>
      <c r="F11132" s="17" t="n">
        <v>0.1</v>
      </c>
      <c r="G11132" s="16" t="n">
        <v>433.95</v>
      </c>
      <c r="I11132" s="1" t="str">
        <f aca="false">INDEX(Products!$C$2:$C$51,MATCH(C11132,Products!$A$2:$A$51,0))</f>
        <v>Books &amp; Stationery</v>
      </c>
      <c r="J11132" s="1" t="str">
        <f aca="false">INDEX(Orders!$E$2:$E$8001,MATCH(B11132,Orders!$A$2:$A$8001,0))</f>
        <v>Delivered</v>
      </c>
      <c r="K11132" s="1" t="str">
        <f aca="false">LEFT(INDEX(Orders!$C$2:$C$8001,MATCH(B11132,Orders!$A$2:$A$8001,0)),7)</f>
        <v>2025-09</v>
      </c>
    </row>
    <row r="11133" customFormat="false" ht="15" hidden="false" customHeight="true" outlineLevel="0" collapsed="false">
      <c r="A11133" s="1" t="s">
        <v>21603</v>
      </c>
      <c r="B11133" s="1" t="s">
        <v>7867</v>
      </c>
      <c r="C11133" s="1" t="s">
        <v>2007</v>
      </c>
      <c r="D11133" s="1" t="n">
        <v>1</v>
      </c>
      <c r="E11133" s="16" t="n">
        <v>750.27</v>
      </c>
      <c r="F11133" s="17" t="n">
        <v>0</v>
      </c>
      <c r="G11133" s="16" t="n">
        <v>750.27</v>
      </c>
      <c r="I11133" s="1" t="str">
        <f aca="false">INDEX(Products!$C$2:$C$51,MATCH(C11133,Products!$A$2:$A$51,0))</f>
        <v>Books &amp; Stationery</v>
      </c>
      <c r="J11133" s="1" t="str">
        <f aca="false">INDEX(Orders!$E$2:$E$8001,MATCH(B11133,Orders!$A$2:$A$8001,0))</f>
        <v>Delivered</v>
      </c>
      <c r="K11133" s="1" t="str">
        <f aca="false">LEFT(INDEX(Orders!$C$2:$C$8001,MATCH(B11133,Orders!$A$2:$A$8001,0)),7)</f>
        <v>2025-09</v>
      </c>
    </row>
    <row r="11134" customFormat="false" ht="15" hidden="false" customHeight="true" outlineLevel="0" collapsed="false">
      <c r="A11134" s="1" t="s">
        <v>21604</v>
      </c>
      <c r="B11134" s="1" t="s">
        <v>7867</v>
      </c>
      <c r="C11134" s="1" t="s">
        <v>1959</v>
      </c>
      <c r="D11134" s="1" t="n">
        <v>1</v>
      </c>
      <c r="E11134" s="16" t="n">
        <v>2142.79</v>
      </c>
      <c r="F11134" s="17" t="n">
        <v>0</v>
      </c>
      <c r="G11134" s="16" t="n">
        <v>2142.79</v>
      </c>
      <c r="I11134" s="1" t="str">
        <f aca="false">INDEX(Products!$C$2:$C$51,MATCH(C11134,Products!$A$2:$A$51,0))</f>
        <v>Home &amp; Kitchen</v>
      </c>
      <c r="J11134" s="1" t="str">
        <f aca="false">INDEX(Orders!$E$2:$E$8001,MATCH(B11134,Orders!$A$2:$A$8001,0))</f>
        <v>Delivered</v>
      </c>
      <c r="K11134" s="1" t="str">
        <f aca="false">LEFT(INDEX(Orders!$C$2:$C$8001,MATCH(B11134,Orders!$A$2:$A$8001,0)),7)</f>
        <v>2025-09</v>
      </c>
    </row>
    <row r="11135" customFormat="false" ht="15" hidden="false" customHeight="true" outlineLevel="0" collapsed="false">
      <c r="A11135" s="1" t="s">
        <v>21605</v>
      </c>
      <c r="B11135" s="1" t="s">
        <v>7868</v>
      </c>
      <c r="C11135" s="1" t="s">
        <v>2006</v>
      </c>
      <c r="D11135" s="1" t="n">
        <v>1</v>
      </c>
      <c r="E11135" s="16" t="n">
        <v>482.17</v>
      </c>
      <c r="F11135" s="17" t="n">
        <v>0</v>
      </c>
      <c r="G11135" s="16" t="n">
        <v>482.17</v>
      </c>
      <c r="I11135" s="1" t="str">
        <f aca="false">INDEX(Products!$C$2:$C$51,MATCH(C11135,Products!$A$2:$A$51,0))</f>
        <v>Books &amp; Stationery</v>
      </c>
      <c r="J11135" s="1" t="str">
        <f aca="false">INDEX(Orders!$E$2:$E$8001,MATCH(B11135,Orders!$A$2:$A$8001,0))</f>
        <v>Delivered</v>
      </c>
      <c r="K11135" s="1" t="str">
        <f aca="false">LEFT(INDEX(Orders!$C$2:$C$8001,MATCH(B11135,Orders!$A$2:$A$8001,0)),7)</f>
        <v>2024-12</v>
      </c>
    </row>
    <row r="11136" customFormat="false" ht="15" hidden="false" customHeight="true" outlineLevel="0" collapsed="false">
      <c r="A11136" s="1" t="s">
        <v>21606</v>
      </c>
      <c r="B11136" s="1" t="s">
        <v>7868</v>
      </c>
      <c r="C11136" s="1" t="s">
        <v>1930</v>
      </c>
      <c r="D11136" s="1" t="n">
        <v>1</v>
      </c>
      <c r="E11136" s="16" t="n">
        <v>2398.35</v>
      </c>
      <c r="F11136" s="17" t="n">
        <v>0.15</v>
      </c>
      <c r="G11136" s="16" t="n">
        <v>2038.6</v>
      </c>
      <c r="I11136" s="1" t="str">
        <f aca="false">INDEX(Products!$C$2:$C$51,MATCH(C11136,Products!$A$2:$A$51,0))</f>
        <v>Electronics</v>
      </c>
      <c r="J11136" s="1" t="str">
        <f aca="false">INDEX(Orders!$E$2:$E$8001,MATCH(B11136,Orders!$A$2:$A$8001,0))</f>
        <v>Delivered</v>
      </c>
      <c r="K11136" s="1" t="str">
        <f aca="false">LEFT(INDEX(Orders!$C$2:$C$8001,MATCH(B11136,Orders!$A$2:$A$8001,0)),7)</f>
        <v>2024-12</v>
      </c>
    </row>
    <row r="11137" customFormat="false" ht="15" hidden="false" customHeight="true" outlineLevel="0" collapsed="false">
      <c r="A11137" s="1" t="s">
        <v>21607</v>
      </c>
      <c r="B11137" s="1" t="s">
        <v>7868</v>
      </c>
      <c r="C11137" s="1" t="s">
        <v>1961</v>
      </c>
      <c r="D11137" s="1" t="n">
        <v>2</v>
      </c>
      <c r="E11137" s="16" t="n">
        <v>3493.68</v>
      </c>
      <c r="F11137" s="17" t="n">
        <v>0.1</v>
      </c>
      <c r="G11137" s="16" t="n">
        <v>6288.62</v>
      </c>
      <c r="I11137" s="1" t="str">
        <f aca="false">INDEX(Products!$C$2:$C$51,MATCH(C11137,Products!$A$2:$A$51,0))</f>
        <v>Home &amp; Kitchen</v>
      </c>
      <c r="J11137" s="1" t="str">
        <f aca="false">INDEX(Orders!$E$2:$E$8001,MATCH(B11137,Orders!$A$2:$A$8001,0))</f>
        <v>Delivered</v>
      </c>
      <c r="K11137" s="1" t="str">
        <f aca="false">LEFT(INDEX(Orders!$C$2:$C$8001,MATCH(B11137,Orders!$A$2:$A$8001,0)),7)</f>
        <v>2024-12</v>
      </c>
    </row>
    <row r="11138" customFormat="false" ht="15" hidden="false" customHeight="true" outlineLevel="0" collapsed="false">
      <c r="A11138" s="1" t="s">
        <v>21608</v>
      </c>
      <c r="B11138" s="1" t="s">
        <v>7868</v>
      </c>
      <c r="C11138" s="1" t="s">
        <v>1997</v>
      </c>
      <c r="D11138" s="1" t="n">
        <v>1</v>
      </c>
      <c r="E11138" s="16" t="n">
        <v>311.15</v>
      </c>
      <c r="F11138" s="17" t="n">
        <v>0</v>
      </c>
      <c r="G11138" s="16" t="n">
        <v>311.15</v>
      </c>
      <c r="I11138" s="1" t="str">
        <f aca="false">INDEX(Products!$C$2:$C$51,MATCH(C11138,Products!$A$2:$A$51,0))</f>
        <v>Sports &amp; Fitness</v>
      </c>
      <c r="J11138" s="1" t="str">
        <f aca="false">INDEX(Orders!$E$2:$E$8001,MATCH(B11138,Orders!$A$2:$A$8001,0))</f>
        <v>Delivered</v>
      </c>
      <c r="K11138" s="1" t="str">
        <f aca="false">LEFT(INDEX(Orders!$C$2:$C$8001,MATCH(B11138,Orders!$A$2:$A$8001,0)),7)</f>
        <v>2024-12</v>
      </c>
    </row>
    <row r="11139" customFormat="false" ht="15" hidden="false" customHeight="true" outlineLevel="0" collapsed="false">
      <c r="A11139" s="1" t="s">
        <v>21609</v>
      </c>
      <c r="B11139" s="1" t="s">
        <v>7869</v>
      </c>
      <c r="C11139" s="1" t="s">
        <v>2006</v>
      </c>
      <c r="D11139" s="1" t="n">
        <v>3</v>
      </c>
      <c r="E11139" s="16" t="n">
        <v>482.17</v>
      </c>
      <c r="F11139" s="17" t="n">
        <v>0.05</v>
      </c>
      <c r="G11139" s="16" t="n">
        <v>1374.18</v>
      </c>
      <c r="I11139" s="1" t="str">
        <f aca="false">INDEX(Products!$C$2:$C$51,MATCH(C11139,Products!$A$2:$A$51,0))</f>
        <v>Books &amp; Stationery</v>
      </c>
      <c r="J11139" s="1" t="str">
        <f aca="false">INDEX(Orders!$E$2:$E$8001,MATCH(B11139,Orders!$A$2:$A$8001,0))</f>
        <v>Delivered</v>
      </c>
      <c r="K11139" s="1" t="str">
        <f aca="false">LEFT(INDEX(Orders!$C$2:$C$8001,MATCH(B11139,Orders!$A$2:$A$8001,0)),7)</f>
        <v>2024-02</v>
      </c>
    </row>
    <row r="11140" customFormat="false" ht="15" hidden="false" customHeight="true" outlineLevel="0" collapsed="false">
      <c r="A11140" s="1" t="s">
        <v>21610</v>
      </c>
      <c r="B11140" s="1" t="s">
        <v>7869</v>
      </c>
      <c r="C11140" s="1" t="s">
        <v>2007</v>
      </c>
      <c r="D11140" s="1" t="n">
        <v>1</v>
      </c>
      <c r="E11140" s="16" t="n">
        <v>750.27</v>
      </c>
      <c r="F11140" s="17" t="n">
        <v>0</v>
      </c>
      <c r="G11140" s="16" t="n">
        <v>750.27</v>
      </c>
      <c r="I11140" s="1" t="str">
        <f aca="false">INDEX(Products!$C$2:$C$51,MATCH(C11140,Products!$A$2:$A$51,0))</f>
        <v>Books &amp; Stationery</v>
      </c>
      <c r="J11140" s="1" t="str">
        <f aca="false">INDEX(Orders!$E$2:$E$8001,MATCH(B11140,Orders!$A$2:$A$8001,0))</f>
        <v>Delivered</v>
      </c>
      <c r="K11140" s="1" t="str">
        <f aca="false">LEFT(INDEX(Orders!$C$2:$C$8001,MATCH(B11140,Orders!$A$2:$A$8001,0)),7)</f>
        <v>2024-02</v>
      </c>
    </row>
    <row r="11141" customFormat="false" ht="15" hidden="false" customHeight="true" outlineLevel="0" collapsed="false">
      <c r="A11141" s="1" t="s">
        <v>21611</v>
      </c>
      <c r="B11141" s="1" t="s">
        <v>7869</v>
      </c>
      <c r="C11141" s="1" t="s">
        <v>2002</v>
      </c>
      <c r="D11141" s="1" t="n">
        <v>1</v>
      </c>
      <c r="E11141" s="16" t="n">
        <v>392.75</v>
      </c>
      <c r="F11141" s="17" t="n">
        <v>0.05</v>
      </c>
      <c r="G11141" s="16" t="n">
        <v>373.11</v>
      </c>
      <c r="I11141" s="1" t="str">
        <f aca="false">INDEX(Products!$C$2:$C$51,MATCH(C11141,Products!$A$2:$A$51,0))</f>
        <v>Books &amp; Stationery</v>
      </c>
      <c r="J11141" s="1" t="str">
        <f aca="false">INDEX(Orders!$E$2:$E$8001,MATCH(B11141,Orders!$A$2:$A$8001,0))</f>
        <v>Delivered</v>
      </c>
      <c r="K11141" s="1" t="str">
        <f aca="false">LEFT(INDEX(Orders!$C$2:$C$8001,MATCH(B11141,Orders!$A$2:$A$8001,0)),7)</f>
        <v>2024-02</v>
      </c>
    </row>
    <row r="11142" customFormat="false" ht="15" hidden="false" customHeight="true" outlineLevel="0" collapsed="false">
      <c r="A11142" s="1" t="s">
        <v>21612</v>
      </c>
      <c r="B11142" s="1" t="s">
        <v>7869</v>
      </c>
      <c r="C11142" s="1" t="s">
        <v>1969</v>
      </c>
      <c r="D11142" s="1" t="n">
        <v>1</v>
      </c>
      <c r="E11142" s="16" t="n">
        <v>9171.98</v>
      </c>
      <c r="F11142" s="17" t="n">
        <v>0</v>
      </c>
      <c r="G11142" s="16" t="n">
        <v>9171.98</v>
      </c>
      <c r="I11142" s="1" t="str">
        <f aca="false">INDEX(Products!$C$2:$C$51,MATCH(C11142,Products!$A$2:$A$51,0))</f>
        <v>Home &amp; Kitchen</v>
      </c>
      <c r="J11142" s="1" t="str">
        <f aca="false">INDEX(Orders!$E$2:$E$8001,MATCH(B11142,Orders!$A$2:$A$8001,0))</f>
        <v>Delivered</v>
      </c>
      <c r="K11142" s="1" t="str">
        <f aca="false">LEFT(INDEX(Orders!$C$2:$C$8001,MATCH(B11142,Orders!$A$2:$A$8001,0)),7)</f>
        <v>2024-02</v>
      </c>
    </row>
    <row r="11143" customFormat="false" ht="15" hidden="false" customHeight="true" outlineLevel="0" collapsed="false">
      <c r="A11143" s="1" t="s">
        <v>21613</v>
      </c>
      <c r="B11143" s="1" t="s">
        <v>7870</v>
      </c>
      <c r="C11143" s="1" t="s">
        <v>1973</v>
      </c>
      <c r="D11143" s="1" t="n">
        <v>2</v>
      </c>
      <c r="E11143" s="16" t="n">
        <v>1158.24</v>
      </c>
      <c r="F11143" s="17" t="n">
        <v>0.1</v>
      </c>
      <c r="G11143" s="16" t="n">
        <v>2084.83</v>
      </c>
      <c r="I11143" s="1" t="str">
        <f aca="false">INDEX(Products!$C$2:$C$51,MATCH(C11143,Products!$A$2:$A$51,0))</f>
        <v>Home &amp; Kitchen</v>
      </c>
      <c r="J11143" s="1" t="str">
        <f aca="false">INDEX(Orders!$E$2:$E$8001,MATCH(B11143,Orders!$A$2:$A$8001,0))</f>
        <v>Cancelled</v>
      </c>
      <c r="K11143" s="1" t="str">
        <f aca="false">LEFT(INDEX(Orders!$C$2:$C$8001,MATCH(B11143,Orders!$A$2:$A$8001,0)),7)</f>
        <v>2025-09</v>
      </c>
    </row>
    <row r="11144" customFormat="false" ht="15" hidden="false" customHeight="true" outlineLevel="0" collapsed="false">
      <c r="A11144" s="1" t="s">
        <v>21614</v>
      </c>
      <c r="B11144" s="1" t="s">
        <v>7871</v>
      </c>
      <c r="C11144" s="1" t="s">
        <v>1957</v>
      </c>
      <c r="D11144" s="1" t="n">
        <v>1</v>
      </c>
      <c r="E11144" s="16" t="n">
        <v>1469.28</v>
      </c>
      <c r="F11144" s="17" t="n">
        <v>0</v>
      </c>
      <c r="G11144" s="16" t="n">
        <v>1469.28</v>
      </c>
      <c r="I11144" s="1" t="str">
        <f aca="false">INDEX(Products!$C$2:$C$51,MATCH(C11144,Products!$A$2:$A$51,0))</f>
        <v>Home &amp; Kitchen</v>
      </c>
      <c r="J11144" s="1" t="str">
        <f aca="false">INDEX(Orders!$E$2:$E$8001,MATCH(B11144,Orders!$A$2:$A$8001,0))</f>
        <v>Delivered</v>
      </c>
      <c r="K11144" s="1" t="str">
        <f aca="false">LEFT(INDEX(Orders!$C$2:$C$8001,MATCH(B11144,Orders!$A$2:$A$8001,0)),7)</f>
        <v>2025-03</v>
      </c>
    </row>
    <row r="11145" customFormat="false" ht="15" hidden="false" customHeight="true" outlineLevel="0" collapsed="false">
      <c r="A11145" s="1" t="s">
        <v>21615</v>
      </c>
      <c r="B11145" s="1" t="s">
        <v>7871</v>
      </c>
      <c r="C11145" s="1" t="s">
        <v>1971</v>
      </c>
      <c r="D11145" s="1" t="n">
        <v>2</v>
      </c>
      <c r="E11145" s="16" t="n">
        <v>2073.63</v>
      </c>
      <c r="F11145" s="17" t="n">
        <v>0</v>
      </c>
      <c r="G11145" s="16" t="n">
        <v>4147.26</v>
      </c>
      <c r="I11145" s="1" t="str">
        <f aca="false">INDEX(Products!$C$2:$C$51,MATCH(C11145,Products!$A$2:$A$51,0))</f>
        <v>Home &amp; Kitchen</v>
      </c>
      <c r="J11145" s="1" t="str">
        <f aca="false">INDEX(Orders!$E$2:$E$8001,MATCH(B11145,Orders!$A$2:$A$8001,0))</f>
        <v>Delivered</v>
      </c>
      <c r="K11145" s="1" t="str">
        <f aca="false">LEFT(INDEX(Orders!$C$2:$C$8001,MATCH(B11145,Orders!$A$2:$A$8001,0)),7)</f>
        <v>2025-03</v>
      </c>
    </row>
    <row r="11146" customFormat="false" ht="15" hidden="false" customHeight="true" outlineLevel="0" collapsed="false">
      <c r="A11146" s="1" t="s">
        <v>21616</v>
      </c>
      <c r="B11146" s="1" t="s">
        <v>7872</v>
      </c>
      <c r="C11146" s="1" t="s">
        <v>1997</v>
      </c>
      <c r="D11146" s="1" t="n">
        <v>1</v>
      </c>
      <c r="E11146" s="16" t="n">
        <v>311.15</v>
      </c>
      <c r="F11146" s="17" t="n">
        <v>0</v>
      </c>
      <c r="G11146" s="16" t="n">
        <v>311.15</v>
      </c>
      <c r="I11146" s="1" t="str">
        <f aca="false">INDEX(Products!$C$2:$C$51,MATCH(C11146,Products!$A$2:$A$51,0))</f>
        <v>Sports &amp; Fitness</v>
      </c>
      <c r="J11146" s="1" t="str">
        <f aca="false">INDEX(Orders!$E$2:$E$8001,MATCH(B11146,Orders!$A$2:$A$8001,0))</f>
        <v>Delivered</v>
      </c>
      <c r="K11146" s="1" t="str">
        <f aca="false">LEFT(INDEX(Orders!$C$2:$C$8001,MATCH(B11146,Orders!$A$2:$A$8001,0)),7)</f>
        <v>2025-11</v>
      </c>
    </row>
    <row r="11147" customFormat="false" ht="15" hidden="false" customHeight="true" outlineLevel="0" collapsed="false">
      <c r="A11147" s="1" t="s">
        <v>21617</v>
      </c>
      <c r="B11147" s="1" t="s">
        <v>7872</v>
      </c>
      <c r="C11147" s="1" t="s">
        <v>1951</v>
      </c>
      <c r="D11147" s="1" t="n">
        <v>1</v>
      </c>
      <c r="E11147" s="16" t="n">
        <v>957.5</v>
      </c>
      <c r="F11147" s="17" t="n">
        <v>0.1</v>
      </c>
      <c r="G11147" s="16" t="n">
        <v>861.75</v>
      </c>
      <c r="I11147" s="1" t="str">
        <f aca="false">INDEX(Products!$C$2:$C$51,MATCH(C11147,Products!$A$2:$A$51,0))</f>
        <v>Fashion</v>
      </c>
      <c r="J11147" s="1" t="str">
        <f aca="false">INDEX(Orders!$E$2:$E$8001,MATCH(B11147,Orders!$A$2:$A$8001,0))</f>
        <v>Delivered</v>
      </c>
      <c r="K11147" s="1" t="str">
        <f aca="false">LEFT(INDEX(Orders!$C$2:$C$8001,MATCH(B11147,Orders!$A$2:$A$8001,0)),7)</f>
        <v>2025-11</v>
      </c>
    </row>
    <row r="11148" customFormat="false" ht="15" hidden="false" customHeight="true" outlineLevel="0" collapsed="false">
      <c r="A11148" s="1" t="s">
        <v>21618</v>
      </c>
      <c r="B11148" s="1" t="s">
        <v>7872</v>
      </c>
      <c r="C11148" s="1" t="s">
        <v>1984</v>
      </c>
      <c r="D11148" s="1" t="n">
        <v>1</v>
      </c>
      <c r="E11148" s="16" t="n">
        <v>1134.82</v>
      </c>
      <c r="F11148" s="17" t="n">
        <v>0</v>
      </c>
      <c r="G11148" s="16" t="n">
        <v>1134.82</v>
      </c>
      <c r="I11148" s="1" t="str">
        <f aca="false">INDEX(Products!$C$2:$C$51,MATCH(C11148,Products!$A$2:$A$51,0))</f>
        <v>Beauty &amp; Personal Care</v>
      </c>
      <c r="J11148" s="1" t="str">
        <f aca="false">INDEX(Orders!$E$2:$E$8001,MATCH(B11148,Orders!$A$2:$A$8001,0))</f>
        <v>Delivered</v>
      </c>
      <c r="K11148" s="1" t="str">
        <f aca="false">LEFT(INDEX(Orders!$C$2:$C$8001,MATCH(B11148,Orders!$A$2:$A$8001,0)),7)</f>
        <v>2025-11</v>
      </c>
    </row>
    <row r="11149" customFormat="false" ht="15" hidden="false" customHeight="true" outlineLevel="0" collapsed="false">
      <c r="A11149" s="1" t="s">
        <v>21619</v>
      </c>
      <c r="B11149" s="1" t="s">
        <v>7873</v>
      </c>
      <c r="C11149" s="1" t="s">
        <v>1940</v>
      </c>
      <c r="D11149" s="1" t="n">
        <v>1</v>
      </c>
      <c r="E11149" s="16" t="n">
        <v>2374.52</v>
      </c>
      <c r="F11149" s="17" t="n">
        <v>0.05</v>
      </c>
      <c r="G11149" s="16" t="n">
        <v>2255.79</v>
      </c>
      <c r="I11149" s="1" t="str">
        <f aca="false">INDEX(Products!$C$2:$C$51,MATCH(C11149,Products!$A$2:$A$51,0))</f>
        <v>Fashion</v>
      </c>
      <c r="J11149" s="1" t="str">
        <f aca="false">INDEX(Orders!$E$2:$E$8001,MATCH(B11149,Orders!$A$2:$A$8001,0))</f>
        <v>Returned</v>
      </c>
      <c r="K11149" s="1" t="str">
        <f aca="false">LEFT(INDEX(Orders!$C$2:$C$8001,MATCH(B11149,Orders!$A$2:$A$8001,0)),7)</f>
        <v>2025-12</v>
      </c>
    </row>
    <row r="11150" customFormat="false" ht="15" hidden="false" customHeight="true" outlineLevel="0" collapsed="false">
      <c r="A11150" s="1" t="s">
        <v>21620</v>
      </c>
      <c r="B11150" s="1" t="s">
        <v>7874</v>
      </c>
      <c r="C11150" s="1" t="s">
        <v>1955</v>
      </c>
      <c r="D11150" s="1" t="n">
        <v>1</v>
      </c>
      <c r="E11150" s="16" t="n">
        <v>3340.76</v>
      </c>
      <c r="F11150" s="17" t="n">
        <v>0</v>
      </c>
      <c r="G11150" s="16" t="n">
        <v>3340.76</v>
      </c>
      <c r="I11150" s="1" t="str">
        <f aca="false">INDEX(Products!$C$2:$C$51,MATCH(C11150,Products!$A$2:$A$51,0))</f>
        <v>Home &amp; Kitchen</v>
      </c>
      <c r="J11150" s="1" t="str">
        <f aca="false">INDEX(Orders!$E$2:$E$8001,MATCH(B11150,Orders!$A$2:$A$8001,0))</f>
        <v>Delivered</v>
      </c>
      <c r="K11150" s="1" t="str">
        <f aca="false">LEFT(INDEX(Orders!$C$2:$C$8001,MATCH(B11150,Orders!$A$2:$A$8001,0)),7)</f>
        <v>2024-11</v>
      </c>
    </row>
    <row r="11151" customFormat="false" ht="15" hidden="false" customHeight="true" outlineLevel="0" collapsed="false">
      <c r="A11151" s="1" t="s">
        <v>21621</v>
      </c>
      <c r="B11151" s="1" t="s">
        <v>7875</v>
      </c>
      <c r="C11151" s="1" t="s">
        <v>1940</v>
      </c>
      <c r="D11151" s="1" t="n">
        <v>1</v>
      </c>
      <c r="E11151" s="16" t="n">
        <v>2374.52</v>
      </c>
      <c r="F11151" s="17" t="n">
        <v>0.05</v>
      </c>
      <c r="G11151" s="16" t="n">
        <v>2255.79</v>
      </c>
      <c r="I11151" s="1" t="str">
        <f aca="false">INDEX(Products!$C$2:$C$51,MATCH(C11151,Products!$A$2:$A$51,0))</f>
        <v>Fashion</v>
      </c>
      <c r="J11151" s="1" t="str">
        <f aca="false">INDEX(Orders!$E$2:$E$8001,MATCH(B11151,Orders!$A$2:$A$8001,0))</f>
        <v>Delivered</v>
      </c>
      <c r="K11151" s="1" t="str">
        <f aca="false">LEFT(INDEX(Orders!$C$2:$C$8001,MATCH(B11151,Orders!$A$2:$A$8001,0)),7)</f>
        <v>2024-11</v>
      </c>
    </row>
    <row r="11152" customFormat="false" ht="15" hidden="false" customHeight="true" outlineLevel="0" collapsed="false">
      <c r="A11152" s="1" t="s">
        <v>21622</v>
      </c>
      <c r="B11152" s="1" t="s">
        <v>7876</v>
      </c>
      <c r="C11152" s="1" t="s">
        <v>2006</v>
      </c>
      <c r="D11152" s="1" t="n">
        <v>1</v>
      </c>
      <c r="E11152" s="16" t="n">
        <v>482.17</v>
      </c>
      <c r="F11152" s="17" t="n">
        <v>0</v>
      </c>
      <c r="G11152" s="16" t="n">
        <v>482.17</v>
      </c>
      <c r="I11152" s="1" t="str">
        <f aca="false">INDEX(Products!$C$2:$C$51,MATCH(C11152,Products!$A$2:$A$51,0))</f>
        <v>Books &amp; Stationery</v>
      </c>
      <c r="J11152" s="1" t="str">
        <f aca="false">INDEX(Orders!$E$2:$E$8001,MATCH(B11152,Orders!$A$2:$A$8001,0))</f>
        <v>Delivered</v>
      </c>
      <c r="K11152" s="1" t="str">
        <f aca="false">LEFT(INDEX(Orders!$C$2:$C$8001,MATCH(B11152,Orders!$A$2:$A$8001,0)),7)</f>
        <v>2025-08</v>
      </c>
    </row>
    <row r="11153" customFormat="false" ht="15" hidden="false" customHeight="true" outlineLevel="0" collapsed="false">
      <c r="A11153" s="1" t="s">
        <v>21623</v>
      </c>
      <c r="B11153" s="1" t="s">
        <v>7877</v>
      </c>
      <c r="C11153" s="1" t="s">
        <v>2007</v>
      </c>
      <c r="D11153" s="1" t="n">
        <v>1</v>
      </c>
      <c r="E11153" s="16" t="n">
        <v>750.27</v>
      </c>
      <c r="F11153" s="17" t="n">
        <v>0.1</v>
      </c>
      <c r="G11153" s="16" t="n">
        <v>675.24</v>
      </c>
      <c r="I11153" s="1" t="str">
        <f aca="false">INDEX(Products!$C$2:$C$51,MATCH(C11153,Products!$A$2:$A$51,0))</f>
        <v>Books &amp; Stationery</v>
      </c>
      <c r="J11153" s="1" t="str">
        <f aca="false">INDEX(Orders!$E$2:$E$8001,MATCH(B11153,Orders!$A$2:$A$8001,0))</f>
        <v>Delivered</v>
      </c>
      <c r="K11153" s="1" t="str">
        <f aca="false">LEFT(INDEX(Orders!$C$2:$C$8001,MATCH(B11153,Orders!$A$2:$A$8001,0)),7)</f>
        <v>2024-11</v>
      </c>
    </row>
    <row r="11154" customFormat="false" ht="15" hidden="false" customHeight="true" outlineLevel="0" collapsed="false">
      <c r="A11154" s="1" t="s">
        <v>21624</v>
      </c>
      <c r="B11154" s="1" t="s">
        <v>7877</v>
      </c>
      <c r="C11154" s="1" t="s">
        <v>1940</v>
      </c>
      <c r="D11154" s="1" t="n">
        <v>1</v>
      </c>
      <c r="E11154" s="16" t="n">
        <v>2374.52</v>
      </c>
      <c r="F11154" s="17" t="n">
        <v>0</v>
      </c>
      <c r="G11154" s="16" t="n">
        <v>2374.52</v>
      </c>
      <c r="I11154" s="1" t="str">
        <f aca="false">INDEX(Products!$C$2:$C$51,MATCH(C11154,Products!$A$2:$A$51,0))</f>
        <v>Fashion</v>
      </c>
      <c r="J11154" s="1" t="str">
        <f aca="false">INDEX(Orders!$E$2:$E$8001,MATCH(B11154,Orders!$A$2:$A$8001,0))</f>
        <v>Delivered</v>
      </c>
      <c r="K11154" s="1" t="str">
        <f aca="false">LEFT(INDEX(Orders!$C$2:$C$8001,MATCH(B11154,Orders!$A$2:$A$8001,0)),7)</f>
        <v>2024-11</v>
      </c>
    </row>
    <row r="11155" customFormat="false" ht="15" hidden="false" customHeight="true" outlineLevel="0" collapsed="false">
      <c r="A11155" s="1" t="s">
        <v>21625</v>
      </c>
      <c r="B11155" s="1" t="s">
        <v>7877</v>
      </c>
      <c r="C11155" s="1" t="s">
        <v>1935</v>
      </c>
      <c r="D11155" s="1" t="n">
        <v>1</v>
      </c>
      <c r="E11155" s="16" t="n">
        <v>14558.72</v>
      </c>
      <c r="F11155" s="17" t="n">
        <v>0</v>
      </c>
      <c r="G11155" s="16" t="n">
        <v>14558.72</v>
      </c>
      <c r="I11155" s="1" t="str">
        <f aca="false">INDEX(Products!$C$2:$C$51,MATCH(C11155,Products!$A$2:$A$51,0))</f>
        <v>Electronics</v>
      </c>
      <c r="J11155" s="1" t="str">
        <f aca="false">INDEX(Orders!$E$2:$E$8001,MATCH(B11155,Orders!$A$2:$A$8001,0))</f>
        <v>Delivered</v>
      </c>
      <c r="K11155" s="1" t="str">
        <f aca="false">LEFT(INDEX(Orders!$C$2:$C$8001,MATCH(B11155,Orders!$A$2:$A$8001,0)),7)</f>
        <v>2024-11</v>
      </c>
    </row>
    <row r="11156" customFormat="false" ht="15" hidden="false" customHeight="true" outlineLevel="0" collapsed="false">
      <c r="A11156" s="1" t="s">
        <v>21626</v>
      </c>
      <c r="B11156" s="1" t="s">
        <v>7877</v>
      </c>
      <c r="C11156" s="1" t="s">
        <v>1975</v>
      </c>
      <c r="D11156" s="1" t="n">
        <v>1</v>
      </c>
      <c r="E11156" s="16" t="n">
        <v>862.99</v>
      </c>
      <c r="F11156" s="17" t="n">
        <v>0</v>
      </c>
      <c r="G11156" s="16" t="n">
        <v>862.99</v>
      </c>
      <c r="I11156" s="1" t="str">
        <f aca="false">INDEX(Products!$C$2:$C$51,MATCH(C11156,Products!$A$2:$A$51,0))</f>
        <v>Beauty &amp; Personal Care</v>
      </c>
      <c r="J11156" s="1" t="str">
        <f aca="false">INDEX(Orders!$E$2:$E$8001,MATCH(B11156,Orders!$A$2:$A$8001,0))</f>
        <v>Delivered</v>
      </c>
      <c r="K11156" s="1" t="str">
        <f aca="false">LEFT(INDEX(Orders!$C$2:$C$8001,MATCH(B11156,Orders!$A$2:$A$8001,0)),7)</f>
        <v>2024-11</v>
      </c>
    </row>
    <row r="11157" customFormat="false" ht="15" hidden="false" customHeight="true" outlineLevel="0" collapsed="false">
      <c r="A11157" s="1" t="s">
        <v>21627</v>
      </c>
      <c r="B11157" s="1" t="s">
        <v>7877</v>
      </c>
      <c r="C11157" s="1" t="s">
        <v>1969</v>
      </c>
      <c r="D11157" s="1" t="n">
        <v>3</v>
      </c>
      <c r="E11157" s="16" t="n">
        <v>9171.98</v>
      </c>
      <c r="F11157" s="17" t="n">
        <v>0.05</v>
      </c>
      <c r="G11157" s="16" t="n">
        <v>26140.14</v>
      </c>
      <c r="I11157" s="1" t="str">
        <f aca="false">INDEX(Products!$C$2:$C$51,MATCH(C11157,Products!$A$2:$A$51,0))</f>
        <v>Home &amp; Kitchen</v>
      </c>
      <c r="J11157" s="1" t="str">
        <f aca="false">INDEX(Orders!$E$2:$E$8001,MATCH(B11157,Orders!$A$2:$A$8001,0))</f>
        <v>Delivered</v>
      </c>
      <c r="K11157" s="1" t="str">
        <f aca="false">LEFT(INDEX(Orders!$C$2:$C$8001,MATCH(B11157,Orders!$A$2:$A$8001,0)),7)</f>
        <v>2024-11</v>
      </c>
    </row>
    <row r="11158" customFormat="false" ht="15" hidden="false" customHeight="true" outlineLevel="0" collapsed="false">
      <c r="A11158" s="1" t="s">
        <v>21628</v>
      </c>
      <c r="B11158" s="1" t="s">
        <v>7878</v>
      </c>
      <c r="C11158" s="1" t="s">
        <v>1940</v>
      </c>
      <c r="D11158" s="1" t="n">
        <v>1</v>
      </c>
      <c r="E11158" s="16" t="n">
        <v>2374.52</v>
      </c>
      <c r="F11158" s="17" t="n">
        <v>0.1</v>
      </c>
      <c r="G11158" s="16" t="n">
        <v>2137.07</v>
      </c>
      <c r="I11158" s="1" t="str">
        <f aca="false">INDEX(Products!$C$2:$C$51,MATCH(C11158,Products!$A$2:$A$51,0))</f>
        <v>Fashion</v>
      </c>
      <c r="J11158" s="1" t="str">
        <f aca="false">INDEX(Orders!$E$2:$E$8001,MATCH(B11158,Orders!$A$2:$A$8001,0))</f>
        <v>Delivered</v>
      </c>
      <c r="K11158" s="1" t="str">
        <f aca="false">LEFT(INDEX(Orders!$C$2:$C$8001,MATCH(B11158,Orders!$A$2:$A$8001,0)),7)</f>
        <v>2024-05</v>
      </c>
    </row>
    <row r="11159" customFormat="false" ht="15" hidden="false" customHeight="true" outlineLevel="0" collapsed="false">
      <c r="A11159" s="1" t="s">
        <v>21629</v>
      </c>
      <c r="B11159" s="1" t="s">
        <v>7878</v>
      </c>
      <c r="C11159" s="1" t="s">
        <v>2006</v>
      </c>
      <c r="D11159" s="1" t="n">
        <v>1</v>
      </c>
      <c r="E11159" s="16" t="n">
        <v>482.17</v>
      </c>
      <c r="F11159" s="17" t="n">
        <v>0.05</v>
      </c>
      <c r="G11159" s="16" t="n">
        <v>458.06</v>
      </c>
      <c r="I11159" s="1" t="str">
        <f aca="false">INDEX(Products!$C$2:$C$51,MATCH(C11159,Products!$A$2:$A$51,0))</f>
        <v>Books &amp; Stationery</v>
      </c>
      <c r="J11159" s="1" t="str">
        <f aca="false">INDEX(Orders!$E$2:$E$8001,MATCH(B11159,Orders!$A$2:$A$8001,0))</f>
        <v>Delivered</v>
      </c>
      <c r="K11159" s="1" t="str">
        <f aca="false">LEFT(INDEX(Orders!$C$2:$C$8001,MATCH(B11159,Orders!$A$2:$A$8001,0)),7)</f>
        <v>2024-05</v>
      </c>
    </row>
    <row r="11160" customFormat="false" ht="15" hidden="false" customHeight="true" outlineLevel="0" collapsed="false">
      <c r="A11160" s="1" t="s">
        <v>21630</v>
      </c>
      <c r="B11160" s="1" t="s">
        <v>7879</v>
      </c>
      <c r="C11160" s="1" t="s">
        <v>1967</v>
      </c>
      <c r="D11160" s="1" t="n">
        <v>1</v>
      </c>
      <c r="E11160" s="16" t="n">
        <v>6822.61</v>
      </c>
      <c r="F11160" s="17" t="n">
        <v>0.05</v>
      </c>
      <c r="G11160" s="16" t="n">
        <v>6481.48</v>
      </c>
      <c r="I11160" s="1" t="str">
        <f aca="false">INDEX(Products!$C$2:$C$51,MATCH(C11160,Products!$A$2:$A$51,0))</f>
        <v>Home &amp; Kitchen</v>
      </c>
      <c r="J11160" s="1" t="str">
        <f aca="false">INDEX(Orders!$E$2:$E$8001,MATCH(B11160,Orders!$A$2:$A$8001,0))</f>
        <v>Delivered</v>
      </c>
      <c r="K11160" s="1" t="str">
        <f aca="false">LEFT(INDEX(Orders!$C$2:$C$8001,MATCH(B11160,Orders!$A$2:$A$8001,0)),7)</f>
        <v>2024-12</v>
      </c>
    </row>
    <row r="11161" customFormat="false" ht="15" hidden="false" customHeight="true" outlineLevel="0" collapsed="false">
      <c r="A11161" s="1" t="s">
        <v>21631</v>
      </c>
      <c r="B11161" s="1" t="s">
        <v>7879</v>
      </c>
      <c r="C11161" s="1" t="s">
        <v>1930</v>
      </c>
      <c r="D11161" s="1" t="n">
        <v>1</v>
      </c>
      <c r="E11161" s="16" t="n">
        <v>2398.35</v>
      </c>
      <c r="F11161" s="17" t="n">
        <v>0.05</v>
      </c>
      <c r="G11161" s="16" t="n">
        <v>2278.43</v>
      </c>
      <c r="I11161" s="1" t="str">
        <f aca="false">INDEX(Products!$C$2:$C$51,MATCH(C11161,Products!$A$2:$A$51,0))</f>
        <v>Electronics</v>
      </c>
      <c r="J11161" s="1" t="str">
        <f aca="false">INDEX(Orders!$E$2:$E$8001,MATCH(B11161,Orders!$A$2:$A$8001,0))</f>
        <v>Delivered</v>
      </c>
      <c r="K11161" s="1" t="str">
        <f aca="false">LEFT(INDEX(Orders!$C$2:$C$8001,MATCH(B11161,Orders!$A$2:$A$8001,0)),7)</f>
        <v>2024-12</v>
      </c>
    </row>
    <row r="11162" customFormat="false" ht="15" hidden="false" customHeight="true" outlineLevel="0" collapsed="false">
      <c r="A11162" s="1" t="s">
        <v>21632</v>
      </c>
      <c r="B11162" s="1" t="s">
        <v>7880</v>
      </c>
      <c r="C11162" s="1" t="s">
        <v>1990</v>
      </c>
      <c r="D11162" s="1" t="n">
        <v>3</v>
      </c>
      <c r="E11162" s="16" t="n">
        <v>5311.32</v>
      </c>
      <c r="F11162" s="17" t="n">
        <v>0</v>
      </c>
      <c r="G11162" s="16" t="n">
        <v>15933.96</v>
      </c>
      <c r="I11162" s="1" t="str">
        <f aca="false">INDEX(Products!$C$2:$C$51,MATCH(C11162,Products!$A$2:$A$51,0))</f>
        <v>Sports &amp; Fitness</v>
      </c>
      <c r="J11162" s="1" t="str">
        <f aca="false">INDEX(Orders!$E$2:$E$8001,MATCH(B11162,Orders!$A$2:$A$8001,0))</f>
        <v>Delivered</v>
      </c>
      <c r="K11162" s="1" t="str">
        <f aca="false">LEFT(INDEX(Orders!$C$2:$C$8001,MATCH(B11162,Orders!$A$2:$A$8001,0)),7)</f>
        <v>2024-07</v>
      </c>
    </row>
    <row r="11163" customFormat="false" ht="15" hidden="false" customHeight="true" outlineLevel="0" collapsed="false">
      <c r="A11163" s="1" t="s">
        <v>21633</v>
      </c>
      <c r="B11163" s="1" t="s">
        <v>7881</v>
      </c>
      <c r="C11163" s="1" t="s">
        <v>1971</v>
      </c>
      <c r="D11163" s="1" t="n">
        <v>1</v>
      </c>
      <c r="E11163" s="16" t="n">
        <v>2073.63</v>
      </c>
      <c r="F11163" s="17" t="n">
        <v>0</v>
      </c>
      <c r="G11163" s="16" t="n">
        <v>2073.63</v>
      </c>
      <c r="I11163" s="1" t="str">
        <f aca="false">INDEX(Products!$C$2:$C$51,MATCH(C11163,Products!$A$2:$A$51,0))</f>
        <v>Home &amp; Kitchen</v>
      </c>
      <c r="J11163" s="1" t="str">
        <f aca="false">INDEX(Orders!$E$2:$E$8001,MATCH(B11163,Orders!$A$2:$A$8001,0))</f>
        <v>Delivered</v>
      </c>
      <c r="K11163" s="1" t="str">
        <f aca="false">LEFT(INDEX(Orders!$C$2:$C$8001,MATCH(B11163,Orders!$A$2:$A$8001,0)),7)</f>
        <v>2024-07</v>
      </c>
    </row>
    <row r="11164" customFormat="false" ht="15" hidden="false" customHeight="true" outlineLevel="0" collapsed="false">
      <c r="A11164" s="1" t="s">
        <v>21634</v>
      </c>
      <c r="B11164" s="1" t="s">
        <v>7881</v>
      </c>
      <c r="C11164" s="1" t="s">
        <v>1990</v>
      </c>
      <c r="D11164" s="1" t="n">
        <v>1</v>
      </c>
      <c r="E11164" s="16" t="n">
        <v>5311.32</v>
      </c>
      <c r="F11164" s="17" t="n">
        <v>0.05</v>
      </c>
      <c r="G11164" s="16" t="n">
        <v>5045.75</v>
      </c>
      <c r="I11164" s="1" t="str">
        <f aca="false">INDEX(Products!$C$2:$C$51,MATCH(C11164,Products!$A$2:$A$51,0))</f>
        <v>Sports &amp; Fitness</v>
      </c>
      <c r="J11164" s="1" t="str">
        <f aca="false">INDEX(Orders!$E$2:$E$8001,MATCH(B11164,Orders!$A$2:$A$8001,0))</f>
        <v>Delivered</v>
      </c>
      <c r="K11164" s="1" t="str">
        <f aca="false">LEFT(INDEX(Orders!$C$2:$C$8001,MATCH(B11164,Orders!$A$2:$A$8001,0)),7)</f>
        <v>2024-07</v>
      </c>
    </row>
    <row r="11165" customFormat="false" ht="15" hidden="false" customHeight="true" outlineLevel="0" collapsed="false">
      <c r="A11165" s="1" t="s">
        <v>21635</v>
      </c>
      <c r="B11165" s="1" t="s">
        <v>7882</v>
      </c>
      <c r="C11165" s="1" t="s">
        <v>2006</v>
      </c>
      <c r="D11165" s="1" t="n">
        <v>2</v>
      </c>
      <c r="E11165" s="16" t="n">
        <v>482.17</v>
      </c>
      <c r="F11165" s="17" t="n">
        <v>0</v>
      </c>
      <c r="G11165" s="16" t="n">
        <v>964.34</v>
      </c>
      <c r="I11165" s="1" t="str">
        <f aca="false">INDEX(Products!$C$2:$C$51,MATCH(C11165,Products!$A$2:$A$51,0))</f>
        <v>Books &amp; Stationery</v>
      </c>
      <c r="J11165" s="1" t="str">
        <f aca="false">INDEX(Orders!$E$2:$E$8001,MATCH(B11165,Orders!$A$2:$A$8001,0))</f>
        <v>Delivered</v>
      </c>
      <c r="K11165" s="1" t="str">
        <f aca="false">LEFT(INDEX(Orders!$C$2:$C$8001,MATCH(B11165,Orders!$A$2:$A$8001,0)),7)</f>
        <v>2024-05</v>
      </c>
    </row>
    <row r="11166" customFormat="false" ht="15" hidden="false" customHeight="true" outlineLevel="0" collapsed="false">
      <c r="A11166" s="1" t="s">
        <v>21636</v>
      </c>
      <c r="B11166" s="1" t="s">
        <v>7883</v>
      </c>
      <c r="C11166" s="1" t="s">
        <v>1988</v>
      </c>
      <c r="D11166" s="1" t="n">
        <v>2</v>
      </c>
      <c r="E11166" s="16" t="n">
        <v>681.07</v>
      </c>
      <c r="F11166" s="17" t="n">
        <v>0.15</v>
      </c>
      <c r="G11166" s="16" t="n">
        <v>1157.82</v>
      </c>
      <c r="I11166" s="1" t="str">
        <f aca="false">INDEX(Products!$C$2:$C$51,MATCH(C11166,Products!$A$2:$A$51,0))</f>
        <v>Sports &amp; Fitness</v>
      </c>
      <c r="J11166" s="1" t="str">
        <f aca="false">INDEX(Orders!$E$2:$E$8001,MATCH(B11166,Orders!$A$2:$A$8001,0))</f>
        <v>Delivered</v>
      </c>
      <c r="K11166" s="1" t="str">
        <f aca="false">LEFT(INDEX(Orders!$C$2:$C$8001,MATCH(B11166,Orders!$A$2:$A$8001,0)),7)</f>
        <v>2024-02</v>
      </c>
    </row>
    <row r="11167" customFormat="false" ht="15" hidden="false" customHeight="true" outlineLevel="0" collapsed="false">
      <c r="A11167" s="1" t="s">
        <v>21637</v>
      </c>
      <c r="B11167" s="1" t="s">
        <v>7884</v>
      </c>
      <c r="C11167" s="1" t="s">
        <v>1937</v>
      </c>
      <c r="D11167" s="1" t="n">
        <v>1</v>
      </c>
      <c r="E11167" s="16" t="n">
        <v>1364.75</v>
      </c>
      <c r="F11167" s="17" t="n">
        <v>0.1</v>
      </c>
      <c r="G11167" s="16" t="n">
        <v>1228.28</v>
      </c>
      <c r="I11167" s="1" t="str">
        <f aca="false">INDEX(Products!$C$2:$C$51,MATCH(C11167,Products!$A$2:$A$51,0))</f>
        <v>Fashion</v>
      </c>
      <c r="J11167" s="1" t="str">
        <f aca="false">INDEX(Orders!$E$2:$E$8001,MATCH(B11167,Orders!$A$2:$A$8001,0))</f>
        <v>Returned</v>
      </c>
      <c r="K11167" s="1" t="str">
        <f aca="false">LEFT(INDEX(Orders!$C$2:$C$8001,MATCH(B11167,Orders!$A$2:$A$8001,0)),7)</f>
        <v>2024-03</v>
      </c>
    </row>
    <row r="11168" customFormat="false" ht="15" hidden="false" customHeight="true" outlineLevel="0" collapsed="false">
      <c r="A11168" s="1" t="s">
        <v>21638</v>
      </c>
      <c r="B11168" s="1" t="s">
        <v>7885</v>
      </c>
      <c r="C11168" s="1" t="s">
        <v>1953</v>
      </c>
      <c r="D11168" s="1" t="n">
        <v>1</v>
      </c>
      <c r="E11168" s="16" t="n">
        <v>4914.12</v>
      </c>
      <c r="F11168" s="17" t="n">
        <v>0.2</v>
      </c>
      <c r="G11168" s="16" t="n">
        <v>3931.3</v>
      </c>
      <c r="I11168" s="1" t="str">
        <f aca="false">INDEX(Products!$C$2:$C$51,MATCH(C11168,Products!$A$2:$A$51,0))</f>
        <v>Fashion</v>
      </c>
      <c r="J11168" s="1" t="str">
        <f aca="false">INDEX(Orders!$E$2:$E$8001,MATCH(B11168,Orders!$A$2:$A$8001,0))</f>
        <v>Delivered</v>
      </c>
      <c r="K11168" s="1" t="str">
        <f aca="false">LEFT(INDEX(Orders!$C$2:$C$8001,MATCH(B11168,Orders!$A$2:$A$8001,0)),7)</f>
        <v>2024-12</v>
      </c>
    </row>
    <row r="11169" customFormat="false" ht="15" hidden="false" customHeight="true" outlineLevel="0" collapsed="false">
      <c r="A11169" s="1" t="s">
        <v>21639</v>
      </c>
      <c r="B11169" s="1" t="s">
        <v>7885</v>
      </c>
      <c r="C11169" s="1" t="s">
        <v>1940</v>
      </c>
      <c r="D11169" s="1" t="n">
        <v>1</v>
      </c>
      <c r="E11169" s="16" t="n">
        <v>2374.52</v>
      </c>
      <c r="F11169" s="17" t="n">
        <v>0.15</v>
      </c>
      <c r="G11169" s="16" t="n">
        <v>2018.34</v>
      </c>
      <c r="I11169" s="1" t="str">
        <f aca="false">INDEX(Products!$C$2:$C$51,MATCH(C11169,Products!$A$2:$A$51,0))</f>
        <v>Fashion</v>
      </c>
      <c r="J11169" s="1" t="str">
        <f aca="false">INDEX(Orders!$E$2:$E$8001,MATCH(B11169,Orders!$A$2:$A$8001,0))</f>
        <v>Delivered</v>
      </c>
      <c r="K11169" s="1" t="str">
        <f aca="false">LEFT(INDEX(Orders!$C$2:$C$8001,MATCH(B11169,Orders!$A$2:$A$8001,0)),7)</f>
        <v>2024-12</v>
      </c>
    </row>
    <row r="11170" customFormat="false" ht="15" hidden="false" customHeight="true" outlineLevel="0" collapsed="false">
      <c r="A11170" s="1" t="s">
        <v>21640</v>
      </c>
      <c r="B11170" s="1" t="s">
        <v>7886</v>
      </c>
      <c r="C11170" s="1" t="s">
        <v>1926</v>
      </c>
      <c r="D11170" s="1" t="n">
        <v>1</v>
      </c>
      <c r="E11170" s="16" t="n">
        <v>1478.08</v>
      </c>
      <c r="F11170" s="17" t="n">
        <v>0</v>
      </c>
      <c r="G11170" s="16" t="n">
        <v>1478.08</v>
      </c>
      <c r="I11170" s="1" t="str">
        <f aca="false">INDEX(Products!$C$2:$C$51,MATCH(C11170,Products!$A$2:$A$51,0))</f>
        <v>Electronics</v>
      </c>
      <c r="J11170" s="1" t="str">
        <f aca="false">INDEX(Orders!$E$2:$E$8001,MATCH(B11170,Orders!$A$2:$A$8001,0))</f>
        <v>Delivered</v>
      </c>
      <c r="K11170" s="1" t="str">
        <f aca="false">LEFT(INDEX(Orders!$C$2:$C$8001,MATCH(B11170,Orders!$A$2:$A$8001,0)),7)</f>
        <v>2025-02</v>
      </c>
    </row>
    <row r="11171" customFormat="false" ht="15" hidden="false" customHeight="true" outlineLevel="0" collapsed="false">
      <c r="A11171" s="1" t="s">
        <v>21641</v>
      </c>
      <c r="B11171" s="1" t="s">
        <v>7887</v>
      </c>
      <c r="C11171" s="1" t="s">
        <v>1977</v>
      </c>
      <c r="D11171" s="1" t="n">
        <v>2</v>
      </c>
      <c r="E11171" s="16" t="n">
        <v>2386.05</v>
      </c>
      <c r="F11171" s="17" t="n">
        <v>0.15</v>
      </c>
      <c r="G11171" s="16" t="n">
        <v>4056.29</v>
      </c>
      <c r="I11171" s="1" t="str">
        <f aca="false">INDEX(Products!$C$2:$C$51,MATCH(C11171,Products!$A$2:$A$51,0))</f>
        <v>Beauty &amp; Personal Care</v>
      </c>
      <c r="J11171" s="1" t="str">
        <f aca="false">INDEX(Orders!$E$2:$E$8001,MATCH(B11171,Orders!$A$2:$A$8001,0))</f>
        <v>Delivered</v>
      </c>
      <c r="K11171" s="1" t="str">
        <f aca="false">LEFT(INDEX(Orders!$C$2:$C$8001,MATCH(B11171,Orders!$A$2:$A$8001,0)),7)</f>
        <v>2025-10</v>
      </c>
    </row>
    <row r="11172" customFormat="false" ht="15" hidden="false" customHeight="true" outlineLevel="0" collapsed="false">
      <c r="A11172" s="1" t="s">
        <v>21642</v>
      </c>
      <c r="B11172" s="1" t="s">
        <v>7888</v>
      </c>
      <c r="C11172" s="1" t="s">
        <v>1940</v>
      </c>
      <c r="D11172" s="1" t="n">
        <v>1</v>
      </c>
      <c r="E11172" s="16" t="n">
        <v>2374.52</v>
      </c>
      <c r="F11172" s="17" t="n">
        <v>0</v>
      </c>
      <c r="G11172" s="16" t="n">
        <v>2374.52</v>
      </c>
      <c r="I11172" s="1" t="str">
        <f aca="false">INDEX(Products!$C$2:$C$51,MATCH(C11172,Products!$A$2:$A$51,0))</f>
        <v>Fashion</v>
      </c>
      <c r="J11172" s="1" t="str">
        <f aca="false">INDEX(Orders!$E$2:$E$8001,MATCH(B11172,Orders!$A$2:$A$8001,0))</f>
        <v>Delivered</v>
      </c>
      <c r="K11172" s="1" t="str">
        <f aca="false">LEFT(INDEX(Orders!$C$2:$C$8001,MATCH(B11172,Orders!$A$2:$A$8001,0)),7)</f>
        <v>2025-08</v>
      </c>
    </row>
    <row r="11173" customFormat="false" ht="15" hidden="false" customHeight="true" outlineLevel="0" collapsed="false">
      <c r="A11173" s="1" t="s">
        <v>21643</v>
      </c>
      <c r="B11173" s="1" t="s">
        <v>7889</v>
      </c>
      <c r="C11173" s="1" t="s">
        <v>1930</v>
      </c>
      <c r="D11173" s="1" t="n">
        <v>1</v>
      </c>
      <c r="E11173" s="16" t="n">
        <v>2398.35</v>
      </c>
      <c r="F11173" s="17" t="n">
        <v>0</v>
      </c>
      <c r="G11173" s="16" t="n">
        <v>2398.35</v>
      </c>
      <c r="I11173" s="1" t="str">
        <f aca="false">INDEX(Products!$C$2:$C$51,MATCH(C11173,Products!$A$2:$A$51,0))</f>
        <v>Electronics</v>
      </c>
      <c r="J11173" s="1" t="str">
        <f aca="false">INDEX(Orders!$E$2:$E$8001,MATCH(B11173,Orders!$A$2:$A$8001,0))</f>
        <v>Delivered</v>
      </c>
      <c r="K11173" s="1" t="str">
        <f aca="false">LEFT(INDEX(Orders!$C$2:$C$8001,MATCH(B11173,Orders!$A$2:$A$8001,0)),7)</f>
        <v>2024-02</v>
      </c>
    </row>
    <row r="11174" customFormat="false" ht="15" hidden="false" customHeight="true" outlineLevel="0" collapsed="false">
      <c r="A11174" s="1" t="s">
        <v>21644</v>
      </c>
      <c r="B11174" s="1" t="s">
        <v>7889</v>
      </c>
      <c r="C11174" s="1" t="s">
        <v>2007</v>
      </c>
      <c r="D11174" s="1" t="n">
        <v>1</v>
      </c>
      <c r="E11174" s="16" t="n">
        <v>750.27</v>
      </c>
      <c r="F11174" s="17" t="n">
        <v>0</v>
      </c>
      <c r="G11174" s="16" t="n">
        <v>750.27</v>
      </c>
      <c r="I11174" s="1" t="str">
        <f aca="false">INDEX(Products!$C$2:$C$51,MATCH(C11174,Products!$A$2:$A$51,0))</f>
        <v>Books &amp; Stationery</v>
      </c>
      <c r="J11174" s="1" t="str">
        <f aca="false">INDEX(Orders!$E$2:$E$8001,MATCH(B11174,Orders!$A$2:$A$8001,0))</f>
        <v>Delivered</v>
      </c>
      <c r="K11174" s="1" t="str">
        <f aca="false">LEFT(INDEX(Orders!$C$2:$C$8001,MATCH(B11174,Orders!$A$2:$A$8001,0)),7)</f>
        <v>2024-02</v>
      </c>
    </row>
    <row r="11175" customFormat="false" ht="15" hidden="false" customHeight="true" outlineLevel="0" collapsed="false">
      <c r="A11175" s="1" t="s">
        <v>21645</v>
      </c>
      <c r="B11175" s="1" t="s">
        <v>7889</v>
      </c>
      <c r="C11175" s="1" t="s">
        <v>2006</v>
      </c>
      <c r="D11175" s="1" t="n">
        <v>1</v>
      </c>
      <c r="E11175" s="16" t="n">
        <v>482.17</v>
      </c>
      <c r="F11175" s="17" t="n">
        <v>0.15</v>
      </c>
      <c r="G11175" s="16" t="n">
        <v>409.84</v>
      </c>
      <c r="I11175" s="1" t="str">
        <f aca="false">INDEX(Products!$C$2:$C$51,MATCH(C11175,Products!$A$2:$A$51,0))</f>
        <v>Books &amp; Stationery</v>
      </c>
      <c r="J11175" s="1" t="str">
        <f aca="false">INDEX(Orders!$E$2:$E$8001,MATCH(B11175,Orders!$A$2:$A$8001,0))</f>
        <v>Delivered</v>
      </c>
      <c r="K11175" s="1" t="str">
        <f aca="false">LEFT(INDEX(Orders!$C$2:$C$8001,MATCH(B11175,Orders!$A$2:$A$8001,0)),7)</f>
        <v>2024-02</v>
      </c>
    </row>
    <row r="11176" customFormat="false" ht="15" hidden="false" customHeight="true" outlineLevel="0" collapsed="false">
      <c r="A11176" s="1" t="s">
        <v>21646</v>
      </c>
      <c r="B11176" s="1" t="s">
        <v>7889</v>
      </c>
      <c r="C11176" s="1" t="s">
        <v>1993</v>
      </c>
      <c r="D11176" s="1" t="n">
        <v>1</v>
      </c>
      <c r="E11176" s="16" t="n">
        <v>3177.33</v>
      </c>
      <c r="F11176" s="17" t="n">
        <v>0</v>
      </c>
      <c r="G11176" s="16" t="n">
        <v>3177.33</v>
      </c>
      <c r="I11176" s="1" t="str">
        <f aca="false">INDEX(Products!$C$2:$C$51,MATCH(C11176,Products!$A$2:$A$51,0))</f>
        <v>Sports &amp; Fitness</v>
      </c>
      <c r="J11176" s="1" t="str">
        <f aca="false">INDEX(Orders!$E$2:$E$8001,MATCH(B11176,Orders!$A$2:$A$8001,0))</f>
        <v>Delivered</v>
      </c>
      <c r="K11176" s="1" t="str">
        <f aca="false">LEFT(INDEX(Orders!$C$2:$C$8001,MATCH(B11176,Orders!$A$2:$A$8001,0)),7)</f>
        <v>2024-02</v>
      </c>
    </row>
    <row r="11177" customFormat="false" ht="15" hidden="false" customHeight="true" outlineLevel="0" collapsed="false">
      <c r="A11177" s="1" t="s">
        <v>21647</v>
      </c>
      <c r="B11177" s="1" t="s">
        <v>7890</v>
      </c>
      <c r="C11177" s="1" t="s">
        <v>1940</v>
      </c>
      <c r="D11177" s="1" t="n">
        <v>1</v>
      </c>
      <c r="E11177" s="16" t="n">
        <v>2374.52</v>
      </c>
      <c r="F11177" s="17" t="n">
        <v>0.05</v>
      </c>
      <c r="G11177" s="16" t="n">
        <v>2255.79</v>
      </c>
      <c r="I11177" s="1" t="str">
        <f aca="false">INDEX(Products!$C$2:$C$51,MATCH(C11177,Products!$A$2:$A$51,0))</f>
        <v>Fashion</v>
      </c>
      <c r="J11177" s="1" t="str">
        <f aca="false">INDEX(Orders!$E$2:$E$8001,MATCH(B11177,Orders!$A$2:$A$8001,0))</f>
        <v>Returned</v>
      </c>
      <c r="K11177" s="1" t="str">
        <f aca="false">LEFT(INDEX(Orders!$C$2:$C$8001,MATCH(B11177,Orders!$A$2:$A$8001,0)),7)</f>
        <v>2024-10</v>
      </c>
    </row>
    <row r="11178" customFormat="false" ht="15" hidden="false" customHeight="true" outlineLevel="0" collapsed="false">
      <c r="A11178" s="1" t="s">
        <v>21648</v>
      </c>
      <c r="B11178" s="1" t="s">
        <v>7891</v>
      </c>
      <c r="C11178" s="1" t="s">
        <v>2006</v>
      </c>
      <c r="D11178" s="1" t="n">
        <v>1</v>
      </c>
      <c r="E11178" s="16" t="n">
        <v>482.17</v>
      </c>
      <c r="F11178" s="17" t="n">
        <v>0.1</v>
      </c>
      <c r="G11178" s="16" t="n">
        <v>433.95</v>
      </c>
      <c r="I11178" s="1" t="str">
        <f aca="false">INDEX(Products!$C$2:$C$51,MATCH(C11178,Products!$A$2:$A$51,0))</f>
        <v>Books &amp; Stationery</v>
      </c>
      <c r="J11178" s="1" t="str">
        <f aca="false">INDEX(Orders!$E$2:$E$8001,MATCH(B11178,Orders!$A$2:$A$8001,0))</f>
        <v>Cancelled</v>
      </c>
      <c r="K11178" s="1" t="str">
        <f aca="false">LEFT(INDEX(Orders!$C$2:$C$8001,MATCH(B11178,Orders!$A$2:$A$8001,0)),7)</f>
        <v>2025-05</v>
      </c>
    </row>
    <row r="11179" customFormat="false" ht="15" hidden="false" customHeight="true" outlineLevel="0" collapsed="false">
      <c r="A11179" s="1" t="s">
        <v>21649</v>
      </c>
      <c r="B11179" s="1" t="s">
        <v>7892</v>
      </c>
      <c r="C11179" s="1" t="s">
        <v>1949</v>
      </c>
      <c r="D11179" s="1" t="n">
        <v>1</v>
      </c>
      <c r="E11179" s="16" t="n">
        <v>4185.64</v>
      </c>
      <c r="F11179" s="17" t="n">
        <v>0.15</v>
      </c>
      <c r="G11179" s="16" t="n">
        <v>3557.79</v>
      </c>
      <c r="I11179" s="1" t="str">
        <f aca="false">INDEX(Products!$C$2:$C$51,MATCH(C11179,Products!$A$2:$A$51,0))</f>
        <v>Fashion</v>
      </c>
      <c r="J11179" s="1" t="str">
        <f aca="false">INDEX(Orders!$E$2:$E$8001,MATCH(B11179,Orders!$A$2:$A$8001,0))</f>
        <v>Delivered</v>
      </c>
      <c r="K11179" s="1" t="str">
        <f aca="false">LEFT(INDEX(Orders!$C$2:$C$8001,MATCH(B11179,Orders!$A$2:$A$8001,0)),7)</f>
        <v>2025-05</v>
      </c>
    </row>
    <row r="11180" customFormat="false" ht="15" hidden="false" customHeight="true" outlineLevel="0" collapsed="false">
      <c r="A11180" s="1" t="s">
        <v>21650</v>
      </c>
      <c r="B11180" s="1" t="s">
        <v>7892</v>
      </c>
      <c r="C11180" s="1" t="s">
        <v>1997</v>
      </c>
      <c r="D11180" s="1" t="n">
        <v>1</v>
      </c>
      <c r="E11180" s="16" t="n">
        <v>311.15</v>
      </c>
      <c r="F11180" s="17" t="n">
        <v>0</v>
      </c>
      <c r="G11180" s="16" t="n">
        <v>311.15</v>
      </c>
      <c r="I11180" s="1" t="str">
        <f aca="false">INDEX(Products!$C$2:$C$51,MATCH(C11180,Products!$A$2:$A$51,0))</f>
        <v>Sports &amp; Fitness</v>
      </c>
      <c r="J11180" s="1" t="str">
        <f aca="false">INDEX(Orders!$E$2:$E$8001,MATCH(B11180,Orders!$A$2:$A$8001,0))</f>
        <v>Delivered</v>
      </c>
      <c r="K11180" s="1" t="str">
        <f aca="false">LEFT(INDEX(Orders!$C$2:$C$8001,MATCH(B11180,Orders!$A$2:$A$8001,0)),7)</f>
        <v>2025-05</v>
      </c>
    </row>
    <row r="11181" customFormat="false" ht="15" hidden="false" customHeight="true" outlineLevel="0" collapsed="false">
      <c r="A11181" s="1" t="s">
        <v>21651</v>
      </c>
      <c r="B11181" s="1" t="s">
        <v>7892</v>
      </c>
      <c r="C11181" s="1" t="s">
        <v>2007</v>
      </c>
      <c r="D11181" s="1" t="n">
        <v>1</v>
      </c>
      <c r="E11181" s="16" t="n">
        <v>750.27</v>
      </c>
      <c r="F11181" s="17" t="n">
        <v>0.15</v>
      </c>
      <c r="G11181" s="16" t="n">
        <v>637.73</v>
      </c>
      <c r="I11181" s="1" t="str">
        <f aca="false">INDEX(Products!$C$2:$C$51,MATCH(C11181,Products!$A$2:$A$51,0))</f>
        <v>Books &amp; Stationery</v>
      </c>
      <c r="J11181" s="1" t="str">
        <f aca="false">INDEX(Orders!$E$2:$E$8001,MATCH(B11181,Orders!$A$2:$A$8001,0))</f>
        <v>Delivered</v>
      </c>
      <c r="K11181" s="1" t="str">
        <f aca="false">LEFT(INDEX(Orders!$C$2:$C$8001,MATCH(B11181,Orders!$A$2:$A$8001,0)),7)</f>
        <v>2025-05</v>
      </c>
    </row>
    <row r="11182" customFormat="false" ht="15" hidden="false" customHeight="true" outlineLevel="0" collapsed="false">
      <c r="A11182" s="1" t="s">
        <v>21652</v>
      </c>
      <c r="B11182" s="1" t="s">
        <v>7892</v>
      </c>
      <c r="C11182" s="1" t="s">
        <v>1976</v>
      </c>
      <c r="D11182" s="1" t="n">
        <v>2</v>
      </c>
      <c r="E11182" s="16" t="n">
        <v>1603.35</v>
      </c>
      <c r="F11182" s="17" t="n">
        <v>0</v>
      </c>
      <c r="G11182" s="16" t="n">
        <v>3206.7</v>
      </c>
      <c r="I11182" s="1" t="str">
        <f aca="false">INDEX(Products!$C$2:$C$51,MATCH(C11182,Products!$A$2:$A$51,0))</f>
        <v>Beauty &amp; Personal Care</v>
      </c>
      <c r="J11182" s="1" t="str">
        <f aca="false">INDEX(Orders!$E$2:$E$8001,MATCH(B11182,Orders!$A$2:$A$8001,0))</f>
        <v>Delivered</v>
      </c>
      <c r="K11182" s="1" t="str">
        <f aca="false">LEFT(INDEX(Orders!$C$2:$C$8001,MATCH(B11182,Orders!$A$2:$A$8001,0)),7)</f>
        <v>2025-05</v>
      </c>
    </row>
    <row r="11183" customFormat="false" ht="15" hidden="false" customHeight="true" outlineLevel="0" collapsed="false">
      <c r="A11183" s="1" t="s">
        <v>21653</v>
      </c>
      <c r="B11183" s="1" t="s">
        <v>7893</v>
      </c>
      <c r="C11183" s="1" t="s">
        <v>1969</v>
      </c>
      <c r="D11183" s="1" t="n">
        <v>1</v>
      </c>
      <c r="E11183" s="16" t="n">
        <v>9171.98</v>
      </c>
      <c r="F11183" s="17" t="n">
        <v>0.1</v>
      </c>
      <c r="G11183" s="16" t="n">
        <v>8254.78</v>
      </c>
      <c r="I11183" s="1" t="str">
        <f aca="false">INDEX(Products!$C$2:$C$51,MATCH(C11183,Products!$A$2:$A$51,0))</f>
        <v>Home &amp; Kitchen</v>
      </c>
      <c r="J11183" s="1" t="str">
        <f aca="false">INDEX(Orders!$E$2:$E$8001,MATCH(B11183,Orders!$A$2:$A$8001,0))</f>
        <v>Delivered</v>
      </c>
      <c r="K11183" s="1" t="str">
        <f aca="false">LEFT(INDEX(Orders!$C$2:$C$8001,MATCH(B11183,Orders!$A$2:$A$8001,0)),7)</f>
        <v>2024-05</v>
      </c>
    </row>
    <row r="11184" customFormat="false" ht="15" hidden="false" customHeight="true" outlineLevel="0" collapsed="false">
      <c r="A11184" s="1" t="s">
        <v>21654</v>
      </c>
      <c r="B11184" s="1" t="s">
        <v>7893</v>
      </c>
      <c r="C11184" s="1" t="s">
        <v>1979</v>
      </c>
      <c r="D11184" s="1" t="n">
        <v>1</v>
      </c>
      <c r="E11184" s="16" t="n">
        <v>623</v>
      </c>
      <c r="F11184" s="17" t="n">
        <v>0</v>
      </c>
      <c r="G11184" s="16" t="n">
        <v>623</v>
      </c>
      <c r="I11184" s="1" t="str">
        <f aca="false">INDEX(Products!$C$2:$C$51,MATCH(C11184,Products!$A$2:$A$51,0))</f>
        <v>Beauty &amp; Personal Care</v>
      </c>
      <c r="J11184" s="1" t="str">
        <f aca="false">INDEX(Orders!$E$2:$E$8001,MATCH(B11184,Orders!$A$2:$A$8001,0))</f>
        <v>Delivered</v>
      </c>
      <c r="K11184" s="1" t="str">
        <f aca="false">LEFT(INDEX(Orders!$C$2:$C$8001,MATCH(B11184,Orders!$A$2:$A$8001,0)),7)</f>
        <v>2024-05</v>
      </c>
    </row>
    <row r="11185" customFormat="false" ht="15" hidden="false" customHeight="true" outlineLevel="0" collapsed="false">
      <c r="A11185" s="1" t="s">
        <v>21655</v>
      </c>
      <c r="B11185" s="1" t="s">
        <v>7894</v>
      </c>
      <c r="C11185" s="1" t="s">
        <v>1955</v>
      </c>
      <c r="D11185" s="1" t="n">
        <v>1</v>
      </c>
      <c r="E11185" s="16" t="n">
        <v>3340.76</v>
      </c>
      <c r="F11185" s="17" t="n">
        <v>0.1</v>
      </c>
      <c r="G11185" s="16" t="n">
        <v>3006.68</v>
      </c>
      <c r="I11185" s="1" t="str">
        <f aca="false">INDEX(Products!$C$2:$C$51,MATCH(C11185,Products!$A$2:$A$51,0))</f>
        <v>Home &amp; Kitchen</v>
      </c>
      <c r="J11185" s="1" t="str">
        <f aca="false">INDEX(Orders!$E$2:$E$8001,MATCH(B11185,Orders!$A$2:$A$8001,0))</f>
        <v>Delivered</v>
      </c>
      <c r="K11185" s="1" t="str">
        <f aca="false">LEFT(INDEX(Orders!$C$2:$C$8001,MATCH(B11185,Orders!$A$2:$A$8001,0)),7)</f>
        <v>2024-09</v>
      </c>
    </row>
    <row r="11186" customFormat="false" ht="15" hidden="false" customHeight="true" outlineLevel="0" collapsed="false">
      <c r="A11186" s="1" t="s">
        <v>21656</v>
      </c>
      <c r="B11186" s="1" t="s">
        <v>7894</v>
      </c>
      <c r="C11186" s="1" t="s">
        <v>1976</v>
      </c>
      <c r="D11186" s="1" t="n">
        <v>1</v>
      </c>
      <c r="E11186" s="16" t="n">
        <v>1603.35</v>
      </c>
      <c r="F11186" s="17" t="n">
        <v>0.05</v>
      </c>
      <c r="G11186" s="16" t="n">
        <v>1523.18</v>
      </c>
      <c r="I11186" s="1" t="str">
        <f aca="false">INDEX(Products!$C$2:$C$51,MATCH(C11186,Products!$A$2:$A$51,0))</f>
        <v>Beauty &amp; Personal Care</v>
      </c>
      <c r="J11186" s="1" t="str">
        <f aca="false">INDEX(Orders!$E$2:$E$8001,MATCH(B11186,Orders!$A$2:$A$8001,0))</f>
        <v>Delivered</v>
      </c>
      <c r="K11186" s="1" t="str">
        <f aca="false">LEFT(INDEX(Orders!$C$2:$C$8001,MATCH(B11186,Orders!$A$2:$A$8001,0)),7)</f>
        <v>2024-09</v>
      </c>
    </row>
    <row r="11187" customFormat="false" ht="15" hidden="false" customHeight="true" outlineLevel="0" collapsed="false">
      <c r="A11187" s="1" t="s">
        <v>21657</v>
      </c>
      <c r="B11187" s="1" t="s">
        <v>7894</v>
      </c>
      <c r="C11187" s="1" t="s">
        <v>1933</v>
      </c>
      <c r="D11187" s="1" t="n">
        <v>3</v>
      </c>
      <c r="E11187" s="16" t="n">
        <v>7194.38</v>
      </c>
      <c r="F11187" s="17" t="n">
        <v>0.2</v>
      </c>
      <c r="G11187" s="16" t="n">
        <v>17266.51</v>
      </c>
      <c r="I11187" s="1" t="str">
        <f aca="false">INDEX(Products!$C$2:$C$51,MATCH(C11187,Products!$A$2:$A$51,0))</f>
        <v>Electronics</v>
      </c>
      <c r="J11187" s="1" t="str">
        <f aca="false">INDEX(Orders!$E$2:$E$8001,MATCH(B11187,Orders!$A$2:$A$8001,0))</f>
        <v>Delivered</v>
      </c>
      <c r="K11187" s="1" t="str">
        <f aca="false">LEFT(INDEX(Orders!$C$2:$C$8001,MATCH(B11187,Orders!$A$2:$A$8001,0)),7)</f>
        <v>2024-09</v>
      </c>
    </row>
    <row r="11188" customFormat="false" ht="15" hidden="false" customHeight="true" outlineLevel="0" collapsed="false">
      <c r="A11188" s="1" t="s">
        <v>21658</v>
      </c>
      <c r="B11188" s="1" t="s">
        <v>7894</v>
      </c>
      <c r="C11188" s="1" t="s">
        <v>1997</v>
      </c>
      <c r="D11188" s="1" t="n">
        <v>2</v>
      </c>
      <c r="E11188" s="16" t="n">
        <v>311.15</v>
      </c>
      <c r="F11188" s="17" t="n">
        <v>0</v>
      </c>
      <c r="G11188" s="16" t="n">
        <v>622.3</v>
      </c>
      <c r="I11188" s="1" t="str">
        <f aca="false">INDEX(Products!$C$2:$C$51,MATCH(C11188,Products!$A$2:$A$51,0))</f>
        <v>Sports &amp; Fitness</v>
      </c>
      <c r="J11188" s="1" t="str">
        <f aca="false">INDEX(Orders!$E$2:$E$8001,MATCH(B11188,Orders!$A$2:$A$8001,0))</f>
        <v>Delivered</v>
      </c>
      <c r="K11188" s="1" t="str">
        <f aca="false">LEFT(INDEX(Orders!$C$2:$C$8001,MATCH(B11188,Orders!$A$2:$A$8001,0)),7)</f>
        <v>2024-09</v>
      </c>
    </row>
    <row r="11189" customFormat="false" ht="15" hidden="false" customHeight="true" outlineLevel="0" collapsed="false">
      <c r="A11189" s="1" t="s">
        <v>21659</v>
      </c>
      <c r="B11189" s="1" t="s">
        <v>7895</v>
      </c>
      <c r="C11189" s="1" t="s">
        <v>2006</v>
      </c>
      <c r="D11189" s="1" t="n">
        <v>1</v>
      </c>
      <c r="E11189" s="16" t="n">
        <v>482.17</v>
      </c>
      <c r="F11189" s="17" t="n">
        <v>0.1</v>
      </c>
      <c r="G11189" s="16" t="n">
        <v>433.95</v>
      </c>
      <c r="I11189" s="1" t="str">
        <f aca="false">INDEX(Products!$C$2:$C$51,MATCH(C11189,Products!$A$2:$A$51,0))</f>
        <v>Books &amp; Stationery</v>
      </c>
      <c r="J11189" s="1" t="str">
        <f aca="false">INDEX(Orders!$E$2:$E$8001,MATCH(B11189,Orders!$A$2:$A$8001,0))</f>
        <v>Delivered</v>
      </c>
      <c r="K11189" s="1" t="str">
        <f aca="false">LEFT(INDEX(Orders!$C$2:$C$8001,MATCH(B11189,Orders!$A$2:$A$8001,0)),7)</f>
        <v>2025-05</v>
      </c>
    </row>
    <row r="11190" customFormat="false" ht="15" hidden="false" customHeight="true" outlineLevel="0" collapsed="false">
      <c r="A11190" s="1" t="s">
        <v>21660</v>
      </c>
      <c r="B11190" s="1" t="s">
        <v>7895</v>
      </c>
      <c r="C11190" s="1" t="s">
        <v>1961</v>
      </c>
      <c r="D11190" s="1" t="n">
        <v>3</v>
      </c>
      <c r="E11190" s="16" t="n">
        <v>3493.68</v>
      </c>
      <c r="F11190" s="17" t="n">
        <v>0.05</v>
      </c>
      <c r="G11190" s="16" t="n">
        <v>9956.99</v>
      </c>
      <c r="I11190" s="1" t="str">
        <f aca="false">INDEX(Products!$C$2:$C$51,MATCH(C11190,Products!$A$2:$A$51,0))</f>
        <v>Home &amp; Kitchen</v>
      </c>
      <c r="J11190" s="1" t="str">
        <f aca="false">INDEX(Orders!$E$2:$E$8001,MATCH(B11190,Orders!$A$2:$A$8001,0))</f>
        <v>Delivered</v>
      </c>
      <c r="K11190" s="1" t="str">
        <f aca="false">LEFT(INDEX(Orders!$C$2:$C$8001,MATCH(B11190,Orders!$A$2:$A$8001,0)),7)</f>
        <v>2025-05</v>
      </c>
    </row>
    <row r="11191" customFormat="false" ht="15" hidden="false" customHeight="true" outlineLevel="0" collapsed="false">
      <c r="A11191" s="1" t="s">
        <v>21661</v>
      </c>
      <c r="B11191" s="1" t="s">
        <v>7896</v>
      </c>
      <c r="C11191" s="1" t="s">
        <v>1953</v>
      </c>
      <c r="D11191" s="1" t="n">
        <v>1</v>
      </c>
      <c r="E11191" s="16" t="n">
        <v>4914.12</v>
      </c>
      <c r="F11191" s="17" t="n">
        <v>0.15</v>
      </c>
      <c r="G11191" s="16" t="n">
        <v>4177</v>
      </c>
      <c r="I11191" s="1" t="str">
        <f aca="false">INDEX(Products!$C$2:$C$51,MATCH(C11191,Products!$A$2:$A$51,0))</f>
        <v>Fashion</v>
      </c>
      <c r="J11191" s="1" t="str">
        <f aca="false">INDEX(Orders!$E$2:$E$8001,MATCH(B11191,Orders!$A$2:$A$8001,0))</f>
        <v>Delivered</v>
      </c>
      <c r="K11191" s="1" t="str">
        <f aca="false">LEFT(INDEX(Orders!$C$2:$C$8001,MATCH(B11191,Orders!$A$2:$A$8001,0)),7)</f>
        <v>2024-07</v>
      </c>
    </row>
    <row r="11192" customFormat="false" ht="15" hidden="false" customHeight="true" outlineLevel="0" collapsed="false">
      <c r="A11192" s="1" t="s">
        <v>21662</v>
      </c>
      <c r="B11192" s="1" t="s">
        <v>7897</v>
      </c>
      <c r="C11192" s="1" t="s">
        <v>2006</v>
      </c>
      <c r="D11192" s="1" t="n">
        <v>1</v>
      </c>
      <c r="E11192" s="16" t="n">
        <v>482.17</v>
      </c>
      <c r="F11192" s="17" t="n">
        <v>0.1</v>
      </c>
      <c r="G11192" s="16" t="n">
        <v>433.95</v>
      </c>
      <c r="I11192" s="1" t="str">
        <f aca="false">INDEX(Products!$C$2:$C$51,MATCH(C11192,Products!$A$2:$A$51,0))</f>
        <v>Books &amp; Stationery</v>
      </c>
      <c r="J11192" s="1" t="str">
        <f aca="false">INDEX(Orders!$E$2:$E$8001,MATCH(B11192,Orders!$A$2:$A$8001,0))</f>
        <v>Delivered</v>
      </c>
      <c r="K11192" s="1" t="str">
        <f aca="false">LEFT(INDEX(Orders!$C$2:$C$8001,MATCH(B11192,Orders!$A$2:$A$8001,0)),7)</f>
        <v>2025-07</v>
      </c>
    </row>
    <row r="11193" customFormat="false" ht="15" hidden="false" customHeight="true" outlineLevel="0" collapsed="false">
      <c r="A11193" s="1" t="s">
        <v>21663</v>
      </c>
      <c r="B11193" s="1" t="s">
        <v>7898</v>
      </c>
      <c r="C11193" s="1" t="s">
        <v>1937</v>
      </c>
      <c r="D11193" s="1" t="n">
        <v>1</v>
      </c>
      <c r="E11193" s="16" t="n">
        <v>1364.75</v>
      </c>
      <c r="F11193" s="17" t="n">
        <v>0.05</v>
      </c>
      <c r="G11193" s="16" t="n">
        <v>1296.51</v>
      </c>
      <c r="I11193" s="1" t="str">
        <f aca="false">INDEX(Products!$C$2:$C$51,MATCH(C11193,Products!$A$2:$A$51,0))</f>
        <v>Fashion</v>
      </c>
      <c r="J11193" s="1" t="str">
        <f aca="false">INDEX(Orders!$E$2:$E$8001,MATCH(B11193,Orders!$A$2:$A$8001,0))</f>
        <v>Delivered</v>
      </c>
      <c r="K11193" s="1" t="str">
        <f aca="false">LEFT(INDEX(Orders!$C$2:$C$8001,MATCH(B11193,Orders!$A$2:$A$8001,0)),7)</f>
        <v>2024-01</v>
      </c>
    </row>
    <row r="11194" customFormat="false" ht="15" hidden="false" customHeight="true" outlineLevel="0" collapsed="false">
      <c r="A11194" s="1" t="s">
        <v>21664</v>
      </c>
      <c r="B11194" s="1" t="s">
        <v>7898</v>
      </c>
      <c r="C11194" s="1" t="s">
        <v>1953</v>
      </c>
      <c r="D11194" s="1" t="n">
        <v>1</v>
      </c>
      <c r="E11194" s="16" t="n">
        <v>4914.12</v>
      </c>
      <c r="F11194" s="17" t="n">
        <v>0.1</v>
      </c>
      <c r="G11194" s="16" t="n">
        <v>4422.71</v>
      </c>
      <c r="I11194" s="1" t="str">
        <f aca="false">INDEX(Products!$C$2:$C$51,MATCH(C11194,Products!$A$2:$A$51,0))</f>
        <v>Fashion</v>
      </c>
      <c r="J11194" s="1" t="str">
        <f aca="false">INDEX(Orders!$E$2:$E$8001,MATCH(B11194,Orders!$A$2:$A$8001,0))</f>
        <v>Delivered</v>
      </c>
      <c r="K11194" s="1" t="str">
        <f aca="false">LEFT(INDEX(Orders!$C$2:$C$8001,MATCH(B11194,Orders!$A$2:$A$8001,0)),7)</f>
        <v>2024-01</v>
      </c>
    </row>
    <row r="11195" customFormat="false" ht="15" hidden="false" customHeight="true" outlineLevel="0" collapsed="false">
      <c r="A11195" s="1" t="s">
        <v>21665</v>
      </c>
      <c r="B11195" s="1" t="s">
        <v>7898</v>
      </c>
      <c r="C11195" s="1" t="s">
        <v>1935</v>
      </c>
      <c r="D11195" s="1" t="n">
        <v>2</v>
      </c>
      <c r="E11195" s="16" t="n">
        <v>14558.72</v>
      </c>
      <c r="F11195" s="17" t="n">
        <v>0</v>
      </c>
      <c r="G11195" s="16" t="n">
        <v>29117.44</v>
      </c>
      <c r="I11195" s="1" t="str">
        <f aca="false">INDEX(Products!$C$2:$C$51,MATCH(C11195,Products!$A$2:$A$51,0))</f>
        <v>Electronics</v>
      </c>
      <c r="J11195" s="1" t="str">
        <f aca="false">INDEX(Orders!$E$2:$E$8001,MATCH(B11195,Orders!$A$2:$A$8001,0))</f>
        <v>Delivered</v>
      </c>
      <c r="K11195" s="1" t="str">
        <f aca="false">LEFT(INDEX(Orders!$C$2:$C$8001,MATCH(B11195,Orders!$A$2:$A$8001,0)),7)</f>
        <v>2024-01</v>
      </c>
    </row>
    <row r="11196" customFormat="false" ht="15" hidden="false" customHeight="true" outlineLevel="0" collapsed="false">
      <c r="A11196" s="1" t="s">
        <v>21666</v>
      </c>
      <c r="B11196" s="1" t="s">
        <v>7898</v>
      </c>
      <c r="C11196" s="1" t="s">
        <v>2006</v>
      </c>
      <c r="D11196" s="1" t="n">
        <v>1</v>
      </c>
      <c r="E11196" s="16" t="n">
        <v>482.17</v>
      </c>
      <c r="F11196" s="17" t="n">
        <v>0.15</v>
      </c>
      <c r="G11196" s="16" t="n">
        <v>409.84</v>
      </c>
      <c r="I11196" s="1" t="str">
        <f aca="false">INDEX(Products!$C$2:$C$51,MATCH(C11196,Products!$A$2:$A$51,0))</f>
        <v>Books &amp; Stationery</v>
      </c>
      <c r="J11196" s="1" t="str">
        <f aca="false">INDEX(Orders!$E$2:$E$8001,MATCH(B11196,Orders!$A$2:$A$8001,0))</f>
        <v>Delivered</v>
      </c>
      <c r="K11196" s="1" t="str">
        <f aca="false">LEFT(INDEX(Orders!$C$2:$C$8001,MATCH(B11196,Orders!$A$2:$A$8001,0)),7)</f>
        <v>2024-01</v>
      </c>
    </row>
    <row r="11197" customFormat="false" ht="15" hidden="false" customHeight="true" outlineLevel="0" collapsed="false">
      <c r="A11197" s="1" t="s">
        <v>21667</v>
      </c>
      <c r="B11197" s="1" t="s">
        <v>7899</v>
      </c>
      <c r="C11197" s="1" t="s">
        <v>1982</v>
      </c>
      <c r="D11197" s="1" t="n">
        <v>3</v>
      </c>
      <c r="E11197" s="16" t="n">
        <v>1808.21</v>
      </c>
      <c r="F11197" s="17" t="n">
        <v>0</v>
      </c>
      <c r="G11197" s="16" t="n">
        <v>5424.63</v>
      </c>
      <c r="I11197" s="1" t="str">
        <f aca="false">INDEX(Products!$C$2:$C$51,MATCH(C11197,Products!$A$2:$A$51,0))</f>
        <v>Beauty &amp; Personal Care</v>
      </c>
      <c r="J11197" s="1" t="str">
        <f aca="false">INDEX(Orders!$E$2:$E$8001,MATCH(B11197,Orders!$A$2:$A$8001,0))</f>
        <v>Delivered</v>
      </c>
      <c r="K11197" s="1" t="str">
        <f aca="false">LEFT(INDEX(Orders!$C$2:$C$8001,MATCH(B11197,Orders!$A$2:$A$8001,0)),7)</f>
        <v>2025-11</v>
      </c>
    </row>
    <row r="11198" customFormat="false" ht="15" hidden="false" customHeight="true" outlineLevel="0" collapsed="false">
      <c r="A11198" s="1" t="s">
        <v>21668</v>
      </c>
      <c r="B11198" s="1" t="s">
        <v>7899</v>
      </c>
      <c r="C11198" s="1" t="s">
        <v>1940</v>
      </c>
      <c r="D11198" s="1" t="n">
        <v>1</v>
      </c>
      <c r="E11198" s="16" t="n">
        <v>2374.52</v>
      </c>
      <c r="F11198" s="17" t="n">
        <v>0.15</v>
      </c>
      <c r="G11198" s="16" t="n">
        <v>2018.34</v>
      </c>
      <c r="I11198" s="1" t="str">
        <f aca="false">INDEX(Products!$C$2:$C$51,MATCH(C11198,Products!$A$2:$A$51,0))</f>
        <v>Fashion</v>
      </c>
      <c r="J11198" s="1" t="str">
        <f aca="false">INDEX(Orders!$E$2:$E$8001,MATCH(B11198,Orders!$A$2:$A$8001,0))</f>
        <v>Delivered</v>
      </c>
      <c r="K11198" s="1" t="str">
        <f aca="false">LEFT(INDEX(Orders!$C$2:$C$8001,MATCH(B11198,Orders!$A$2:$A$8001,0)),7)</f>
        <v>2025-11</v>
      </c>
    </row>
    <row r="11199" customFormat="false" ht="15" hidden="false" customHeight="true" outlineLevel="0" collapsed="false">
      <c r="A11199" s="1" t="s">
        <v>21669</v>
      </c>
      <c r="B11199" s="1" t="s">
        <v>7900</v>
      </c>
      <c r="C11199" s="1" t="s">
        <v>1930</v>
      </c>
      <c r="D11199" s="1" t="n">
        <v>1</v>
      </c>
      <c r="E11199" s="16" t="n">
        <v>2398.35</v>
      </c>
      <c r="F11199" s="17" t="n">
        <v>0</v>
      </c>
      <c r="G11199" s="16" t="n">
        <v>2398.35</v>
      </c>
      <c r="I11199" s="1" t="str">
        <f aca="false">INDEX(Products!$C$2:$C$51,MATCH(C11199,Products!$A$2:$A$51,0))</f>
        <v>Electronics</v>
      </c>
      <c r="J11199" s="1" t="str">
        <f aca="false">INDEX(Orders!$E$2:$E$8001,MATCH(B11199,Orders!$A$2:$A$8001,0))</f>
        <v>Delivered</v>
      </c>
      <c r="K11199" s="1" t="str">
        <f aca="false">LEFT(INDEX(Orders!$C$2:$C$8001,MATCH(B11199,Orders!$A$2:$A$8001,0)),7)</f>
        <v>2025-08</v>
      </c>
    </row>
    <row r="11200" customFormat="false" ht="15" hidden="false" customHeight="true" outlineLevel="0" collapsed="false">
      <c r="A11200" s="1" t="s">
        <v>21670</v>
      </c>
      <c r="B11200" s="1" t="s">
        <v>7901</v>
      </c>
      <c r="C11200" s="1" t="s">
        <v>1940</v>
      </c>
      <c r="D11200" s="1" t="n">
        <v>1</v>
      </c>
      <c r="E11200" s="16" t="n">
        <v>2374.52</v>
      </c>
      <c r="F11200" s="17" t="n">
        <v>0</v>
      </c>
      <c r="G11200" s="16" t="n">
        <v>2374.52</v>
      </c>
      <c r="I11200" s="1" t="str">
        <f aca="false">INDEX(Products!$C$2:$C$51,MATCH(C11200,Products!$A$2:$A$51,0))</f>
        <v>Fashion</v>
      </c>
      <c r="J11200" s="1" t="str">
        <f aca="false">INDEX(Orders!$E$2:$E$8001,MATCH(B11200,Orders!$A$2:$A$8001,0))</f>
        <v>Delivered</v>
      </c>
      <c r="K11200" s="1" t="str">
        <f aca="false">LEFT(INDEX(Orders!$C$2:$C$8001,MATCH(B11200,Orders!$A$2:$A$8001,0)),7)</f>
        <v>2024-07</v>
      </c>
    </row>
    <row r="11201" customFormat="false" ht="15" hidden="false" customHeight="true" outlineLevel="0" collapsed="false">
      <c r="A11201" s="1" t="s">
        <v>21671</v>
      </c>
      <c r="B11201" s="1" t="s">
        <v>7902</v>
      </c>
      <c r="C11201" s="1" t="s">
        <v>2006</v>
      </c>
      <c r="D11201" s="1" t="n">
        <v>3</v>
      </c>
      <c r="E11201" s="16" t="n">
        <v>482.17</v>
      </c>
      <c r="F11201" s="17" t="n">
        <v>0.1</v>
      </c>
      <c r="G11201" s="16" t="n">
        <v>1301.86</v>
      </c>
      <c r="I11201" s="1" t="str">
        <f aca="false">INDEX(Products!$C$2:$C$51,MATCH(C11201,Products!$A$2:$A$51,0))</f>
        <v>Books &amp; Stationery</v>
      </c>
      <c r="J11201" s="1" t="str">
        <f aca="false">INDEX(Orders!$E$2:$E$8001,MATCH(B11201,Orders!$A$2:$A$8001,0))</f>
        <v>Delivered</v>
      </c>
      <c r="K11201" s="1" t="str">
        <f aca="false">LEFT(INDEX(Orders!$C$2:$C$8001,MATCH(B11201,Orders!$A$2:$A$8001,0)),7)</f>
        <v>2024-11</v>
      </c>
    </row>
    <row r="11202" customFormat="false" ht="15" hidden="false" customHeight="true" outlineLevel="0" collapsed="false">
      <c r="A11202" s="1" t="s">
        <v>21672</v>
      </c>
      <c r="B11202" s="1" t="s">
        <v>7902</v>
      </c>
      <c r="C11202" s="1" t="s">
        <v>1979</v>
      </c>
      <c r="D11202" s="1" t="n">
        <v>1</v>
      </c>
      <c r="E11202" s="16" t="n">
        <v>623</v>
      </c>
      <c r="F11202" s="17" t="n">
        <v>0.1</v>
      </c>
      <c r="G11202" s="16" t="n">
        <v>560.7</v>
      </c>
      <c r="I11202" s="1" t="str">
        <f aca="false">INDEX(Products!$C$2:$C$51,MATCH(C11202,Products!$A$2:$A$51,0))</f>
        <v>Beauty &amp; Personal Care</v>
      </c>
      <c r="J11202" s="1" t="str">
        <f aca="false">INDEX(Orders!$E$2:$E$8001,MATCH(B11202,Orders!$A$2:$A$8001,0))</f>
        <v>Delivered</v>
      </c>
      <c r="K11202" s="1" t="str">
        <f aca="false">LEFT(INDEX(Orders!$C$2:$C$8001,MATCH(B11202,Orders!$A$2:$A$8001,0)),7)</f>
        <v>2024-11</v>
      </c>
    </row>
    <row r="11203" customFormat="false" ht="15" hidden="false" customHeight="true" outlineLevel="0" collapsed="false">
      <c r="A11203" s="1" t="s">
        <v>21673</v>
      </c>
      <c r="B11203" s="1" t="s">
        <v>7903</v>
      </c>
      <c r="C11203" s="1" t="s">
        <v>1976</v>
      </c>
      <c r="D11203" s="1" t="n">
        <v>1</v>
      </c>
      <c r="E11203" s="16" t="n">
        <v>1603.35</v>
      </c>
      <c r="F11203" s="17" t="n">
        <v>0</v>
      </c>
      <c r="G11203" s="16" t="n">
        <v>1603.35</v>
      </c>
      <c r="I11203" s="1" t="str">
        <f aca="false">INDEX(Products!$C$2:$C$51,MATCH(C11203,Products!$A$2:$A$51,0))</f>
        <v>Beauty &amp; Personal Care</v>
      </c>
      <c r="J11203" s="1" t="str">
        <f aca="false">INDEX(Orders!$E$2:$E$8001,MATCH(B11203,Orders!$A$2:$A$8001,0))</f>
        <v>Delivered</v>
      </c>
      <c r="K11203" s="1" t="str">
        <f aca="false">LEFT(INDEX(Orders!$C$2:$C$8001,MATCH(B11203,Orders!$A$2:$A$8001,0)),7)</f>
        <v>2025-10</v>
      </c>
    </row>
    <row r="11204" customFormat="false" ht="15" hidden="false" customHeight="true" outlineLevel="0" collapsed="false">
      <c r="A11204" s="1" t="s">
        <v>21674</v>
      </c>
      <c r="B11204" s="1" t="s">
        <v>7903</v>
      </c>
      <c r="C11204" s="1" t="s">
        <v>1949</v>
      </c>
      <c r="D11204" s="1" t="n">
        <v>1</v>
      </c>
      <c r="E11204" s="16" t="n">
        <v>4185.64</v>
      </c>
      <c r="F11204" s="17" t="n">
        <v>0</v>
      </c>
      <c r="G11204" s="16" t="n">
        <v>4185.64</v>
      </c>
      <c r="I11204" s="1" t="str">
        <f aca="false">INDEX(Products!$C$2:$C$51,MATCH(C11204,Products!$A$2:$A$51,0))</f>
        <v>Fashion</v>
      </c>
      <c r="J11204" s="1" t="str">
        <f aca="false">INDEX(Orders!$E$2:$E$8001,MATCH(B11204,Orders!$A$2:$A$8001,0))</f>
        <v>Delivered</v>
      </c>
      <c r="K11204" s="1" t="str">
        <f aca="false">LEFT(INDEX(Orders!$C$2:$C$8001,MATCH(B11204,Orders!$A$2:$A$8001,0)),7)</f>
        <v>2025-10</v>
      </c>
    </row>
    <row r="11205" customFormat="false" ht="15" hidden="false" customHeight="true" outlineLevel="0" collapsed="false">
      <c r="A11205" s="1" t="s">
        <v>21675</v>
      </c>
      <c r="B11205" s="1" t="s">
        <v>7904</v>
      </c>
      <c r="C11205" s="1" t="s">
        <v>1953</v>
      </c>
      <c r="D11205" s="1" t="n">
        <v>1</v>
      </c>
      <c r="E11205" s="16" t="n">
        <v>4914.12</v>
      </c>
      <c r="F11205" s="17" t="n">
        <v>0.05</v>
      </c>
      <c r="G11205" s="16" t="n">
        <v>4668.41</v>
      </c>
      <c r="I11205" s="1" t="str">
        <f aca="false">INDEX(Products!$C$2:$C$51,MATCH(C11205,Products!$A$2:$A$51,0))</f>
        <v>Fashion</v>
      </c>
      <c r="J11205" s="1" t="str">
        <f aca="false">INDEX(Orders!$E$2:$E$8001,MATCH(B11205,Orders!$A$2:$A$8001,0))</f>
        <v>Delivered</v>
      </c>
      <c r="K11205" s="1" t="str">
        <f aca="false">LEFT(INDEX(Orders!$C$2:$C$8001,MATCH(B11205,Orders!$A$2:$A$8001,0)),7)</f>
        <v>2024-02</v>
      </c>
    </row>
    <row r="11206" customFormat="false" ht="15" hidden="false" customHeight="true" outlineLevel="0" collapsed="false">
      <c r="A11206" s="1" t="s">
        <v>21676</v>
      </c>
      <c r="B11206" s="1" t="s">
        <v>7904</v>
      </c>
      <c r="C11206" s="1" t="s">
        <v>1940</v>
      </c>
      <c r="D11206" s="1" t="n">
        <v>1</v>
      </c>
      <c r="E11206" s="16" t="n">
        <v>2374.52</v>
      </c>
      <c r="F11206" s="17" t="n">
        <v>0.1</v>
      </c>
      <c r="G11206" s="16" t="n">
        <v>2137.07</v>
      </c>
      <c r="I11206" s="1" t="str">
        <f aca="false">INDEX(Products!$C$2:$C$51,MATCH(C11206,Products!$A$2:$A$51,0))</f>
        <v>Fashion</v>
      </c>
      <c r="J11206" s="1" t="str">
        <f aca="false">INDEX(Orders!$E$2:$E$8001,MATCH(B11206,Orders!$A$2:$A$8001,0))</f>
        <v>Delivered</v>
      </c>
      <c r="K11206" s="1" t="str">
        <f aca="false">LEFT(INDEX(Orders!$C$2:$C$8001,MATCH(B11206,Orders!$A$2:$A$8001,0)),7)</f>
        <v>2024-02</v>
      </c>
    </row>
    <row r="11207" customFormat="false" ht="15" hidden="false" customHeight="true" outlineLevel="0" collapsed="false">
      <c r="A11207" s="1" t="s">
        <v>21677</v>
      </c>
      <c r="B11207" s="1" t="s">
        <v>7904</v>
      </c>
      <c r="C11207" s="1" t="s">
        <v>1930</v>
      </c>
      <c r="D11207" s="1" t="n">
        <v>1</v>
      </c>
      <c r="E11207" s="16" t="n">
        <v>2398.35</v>
      </c>
      <c r="F11207" s="17" t="n">
        <v>0.15</v>
      </c>
      <c r="G11207" s="16" t="n">
        <v>2038.6</v>
      </c>
      <c r="I11207" s="1" t="str">
        <f aca="false">INDEX(Products!$C$2:$C$51,MATCH(C11207,Products!$A$2:$A$51,0))</f>
        <v>Electronics</v>
      </c>
      <c r="J11207" s="1" t="str">
        <f aca="false">INDEX(Orders!$E$2:$E$8001,MATCH(B11207,Orders!$A$2:$A$8001,0))</f>
        <v>Delivered</v>
      </c>
      <c r="K11207" s="1" t="str">
        <f aca="false">LEFT(INDEX(Orders!$C$2:$C$8001,MATCH(B11207,Orders!$A$2:$A$8001,0)),7)</f>
        <v>2024-02</v>
      </c>
    </row>
    <row r="11208" customFormat="false" ht="15" hidden="false" customHeight="true" outlineLevel="0" collapsed="false">
      <c r="A11208" s="1" t="s">
        <v>21678</v>
      </c>
      <c r="B11208" s="1" t="s">
        <v>7905</v>
      </c>
      <c r="C11208" s="1" t="s">
        <v>2007</v>
      </c>
      <c r="D11208" s="1" t="n">
        <v>1</v>
      </c>
      <c r="E11208" s="16" t="n">
        <v>750.27</v>
      </c>
      <c r="F11208" s="17" t="n">
        <v>0</v>
      </c>
      <c r="G11208" s="16" t="n">
        <v>750.27</v>
      </c>
      <c r="I11208" s="1" t="str">
        <f aca="false">INDEX(Products!$C$2:$C$51,MATCH(C11208,Products!$A$2:$A$51,0))</f>
        <v>Books &amp; Stationery</v>
      </c>
      <c r="J11208" s="1" t="str">
        <f aca="false">INDEX(Orders!$E$2:$E$8001,MATCH(B11208,Orders!$A$2:$A$8001,0))</f>
        <v>Delivered</v>
      </c>
      <c r="K11208" s="1" t="str">
        <f aca="false">LEFT(INDEX(Orders!$C$2:$C$8001,MATCH(B11208,Orders!$A$2:$A$8001,0)),7)</f>
        <v>2024-08</v>
      </c>
    </row>
    <row r="11209" customFormat="false" ht="15" hidden="false" customHeight="true" outlineLevel="0" collapsed="false">
      <c r="A11209" s="1" t="s">
        <v>21679</v>
      </c>
      <c r="B11209" s="1" t="s">
        <v>7905</v>
      </c>
      <c r="C11209" s="1" t="s">
        <v>1937</v>
      </c>
      <c r="D11209" s="1" t="n">
        <v>1</v>
      </c>
      <c r="E11209" s="16" t="n">
        <v>1364.75</v>
      </c>
      <c r="F11209" s="17" t="n">
        <v>0</v>
      </c>
      <c r="G11209" s="16" t="n">
        <v>1364.75</v>
      </c>
      <c r="I11209" s="1" t="str">
        <f aca="false">INDEX(Products!$C$2:$C$51,MATCH(C11209,Products!$A$2:$A$51,0))</f>
        <v>Fashion</v>
      </c>
      <c r="J11209" s="1" t="str">
        <f aca="false">INDEX(Orders!$E$2:$E$8001,MATCH(B11209,Orders!$A$2:$A$8001,0))</f>
        <v>Delivered</v>
      </c>
      <c r="K11209" s="1" t="str">
        <f aca="false">LEFT(INDEX(Orders!$C$2:$C$8001,MATCH(B11209,Orders!$A$2:$A$8001,0)),7)</f>
        <v>2024-08</v>
      </c>
    </row>
    <row r="11210" customFormat="false" ht="15" hidden="false" customHeight="true" outlineLevel="0" collapsed="false">
      <c r="A11210" s="1" t="s">
        <v>21680</v>
      </c>
      <c r="B11210" s="1" t="s">
        <v>7905</v>
      </c>
      <c r="C11210" s="1" t="s">
        <v>1940</v>
      </c>
      <c r="D11210" s="1" t="n">
        <v>1</v>
      </c>
      <c r="E11210" s="16" t="n">
        <v>2374.52</v>
      </c>
      <c r="F11210" s="17" t="n">
        <v>0.15</v>
      </c>
      <c r="G11210" s="16" t="n">
        <v>2018.34</v>
      </c>
      <c r="I11210" s="1" t="str">
        <f aca="false">INDEX(Products!$C$2:$C$51,MATCH(C11210,Products!$A$2:$A$51,0))</f>
        <v>Fashion</v>
      </c>
      <c r="J11210" s="1" t="str">
        <f aca="false">INDEX(Orders!$E$2:$E$8001,MATCH(B11210,Orders!$A$2:$A$8001,0))</f>
        <v>Delivered</v>
      </c>
      <c r="K11210" s="1" t="str">
        <f aca="false">LEFT(INDEX(Orders!$C$2:$C$8001,MATCH(B11210,Orders!$A$2:$A$8001,0)),7)</f>
        <v>2024-08</v>
      </c>
    </row>
    <row r="11211" customFormat="false" ht="15" hidden="false" customHeight="true" outlineLevel="0" collapsed="false">
      <c r="A11211" s="1" t="s">
        <v>21681</v>
      </c>
      <c r="B11211" s="1" t="s">
        <v>7905</v>
      </c>
      <c r="C11211" s="1" t="s">
        <v>1975</v>
      </c>
      <c r="D11211" s="1" t="n">
        <v>2</v>
      </c>
      <c r="E11211" s="16" t="n">
        <v>862.99</v>
      </c>
      <c r="F11211" s="17" t="n">
        <v>0</v>
      </c>
      <c r="G11211" s="16" t="n">
        <v>1725.98</v>
      </c>
      <c r="I11211" s="1" t="str">
        <f aca="false">INDEX(Products!$C$2:$C$51,MATCH(C11211,Products!$A$2:$A$51,0))</f>
        <v>Beauty &amp; Personal Care</v>
      </c>
      <c r="J11211" s="1" t="str">
        <f aca="false">INDEX(Orders!$E$2:$E$8001,MATCH(B11211,Orders!$A$2:$A$8001,0))</f>
        <v>Delivered</v>
      </c>
      <c r="K11211" s="1" t="str">
        <f aca="false">LEFT(INDEX(Orders!$C$2:$C$8001,MATCH(B11211,Orders!$A$2:$A$8001,0)),7)</f>
        <v>2024-08</v>
      </c>
    </row>
    <row r="11212" customFormat="false" ht="15" hidden="false" customHeight="true" outlineLevel="0" collapsed="false">
      <c r="A11212" s="1" t="s">
        <v>21682</v>
      </c>
      <c r="B11212" s="1" t="s">
        <v>7905</v>
      </c>
      <c r="C11212" s="1" t="s">
        <v>1931</v>
      </c>
      <c r="D11212" s="1" t="n">
        <v>2</v>
      </c>
      <c r="E11212" s="16" t="n">
        <v>1111.28</v>
      </c>
      <c r="F11212" s="17" t="n">
        <v>0</v>
      </c>
      <c r="G11212" s="16" t="n">
        <v>2222.56</v>
      </c>
      <c r="I11212" s="1" t="str">
        <f aca="false">INDEX(Products!$C$2:$C$51,MATCH(C11212,Products!$A$2:$A$51,0))</f>
        <v>Electronics</v>
      </c>
      <c r="J11212" s="1" t="str">
        <f aca="false">INDEX(Orders!$E$2:$E$8001,MATCH(B11212,Orders!$A$2:$A$8001,0))</f>
        <v>Delivered</v>
      </c>
      <c r="K11212" s="1" t="str">
        <f aca="false">LEFT(INDEX(Orders!$C$2:$C$8001,MATCH(B11212,Orders!$A$2:$A$8001,0)),7)</f>
        <v>2024-08</v>
      </c>
    </row>
    <row r="11213" customFormat="false" ht="15" hidden="false" customHeight="true" outlineLevel="0" collapsed="false">
      <c r="A11213" s="1" t="s">
        <v>21683</v>
      </c>
      <c r="B11213" s="1" t="s">
        <v>7906</v>
      </c>
      <c r="C11213" s="1" t="s">
        <v>1977</v>
      </c>
      <c r="D11213" s="1" t="n">
        <v>2</v>
      </c>
      <c r="E11213" s="16" t="n">
        <v>2386.05</v>
      </c>
      <c r="F11213" s="17" t="n">
        <v>0</v>
      </c>
      <c r="G11213" s="16" t="n">
        <v>4772.1</v>
      </c>
      <c r="I11213" s="1" t="str">
        <f aca="false">INDEX(Products!$C$2:$C$51,MATCH(C11213,Products!$A$2:$A$51,0))</f>
        <v>Beauty &amp; Personal Care</v>
      </c>
      <c r="J11213" s="1" t="str">
        <f aca="false">INDEX(Orders!$E$2:$E$8001,MATCH(B11213,Orders!$A$2:$A$8001,0))</f>
        <v>Delivered</v>
      </c>
      <c r="K11213" s="1" t="str">
        <f aca="false">LEFT(INDEX(Orders!$C$2:$C$8001,MATCH(B11213,Orders!$A$2:$A$8001,0)),7)</f>
        <v>2025-12</v>
      </c>
    </row>
    <row r="11214" customFormat="false" ht="15" hidden="false" customHeight="true" outlineLevel="0" collapsed="false">
      <c r="A11214" s="1" t="s">
        <v>21684</v>
      </c>
      <c r="B11214" s="1" t="s">
        <v>7906</v>
      </c>
      <c r="C11214" s="1" t="s">
        <v>1988</v>
      </c>
      <c r="D11214" s="1" t="n">
        <v>1</v>
      </c>
      <c r="E11214" s="16" t="n">
        <v>681.07</v>
      </c>
      <c r="F11214" s="17" t="n">
        <v>0.1</v>
      </c>
      <c r="G11214" s="16" t="n">
        <v>612.96</v>
      </c>
      <c r="I11214" s="1" t="str">
        <f aca="false">INDEX(Products!$C$2:$C$51,MATCH(C11214,Products!$A$2:$A$51,0))</f>
        <v>Sports &amp; Fitness</v>
      </c>
      <c r="J11214" s="1" t="str">
        <f aca="false">INDEX(Orders!$E$2:$E$8001,MATCH(B11214,Orders!$A$2:$A$8001,0))</f>
        <v>Delivered</v>
      </c>
      <c r="K11214" s="1" t="str">
        <f aca="false">LEFT(INDEX(Orders!$C$2:$C$8001,MATCH(B11214,Orders!$A$2:$A$8001,0)),7)</f>
        <v>2025-12</v>
      </c>
    </row>
    <row r="11215" customFormat="false" ht="15" hidden="false" customHeight="true" outlineLevel="0" collapsed="false">
      <c r="A11215" s="1" t="s">
        <v>21685</v>
      </c>
      <c r="B11215" s="1" t="s">
        <v>7906</v>
      </c>
      <c r="C11215" s="1" t="s">
        <v>2006</v>
      </c>
      <c r="D11215" s="1" t="n">
        <v>1</v>
      </c>
      <c r="E11215" s="16" t="n">
        <v>482.17</v>
      </c>
      <c r="F11215" s="17" t="n">
        <v>0</v>
      </c>
      <c r="G11215" s="16" t="n">
        <v>482.17</v>
      </c>
      <c r="I11215" s="1" t="str">
        <f aca="false">INDEX(Products!$C$2:$C$51,MATCH(C11215,Products!$A$2:$A$51,0))</f>
        <v>Books &amp; Stationery</v>
      </c>
      <c r="J11215" s="1" t="str">
        <f aca="false">INDEX(Orders!$E$2:$E$8001,MATCH(B11215,Orders!$A$2:$A$8001,0))</f>
        <v>Delivered</v>
      </c>
      <c r="K11215" s="1" t="str">
        <f aca="false">LEFT(INDEX(Orders!$C$2:$C$8001,MATCH(B11215,Orders!$A$2:$A$8001,0)),7)</f>
        <v>2025-12</v>
      </c>
    </row>
    <row r="11216" customFormat="false" ht="15" hidden="false" customHeight="true" outlineLevel="0" collapsed="false">
      <c r="A11216" s="1" t="s">
        <v>21686</v>
      </c>
      <c r="B11216" s="1" t="s">
        <v>7906</v>
      </c>
      <c r="C11216" s="1" t="s">
        <v>2007</v>
      </c>
      <c r="D11216" s="1" t="n">
        <v>1</v>
      </c>
      <c r="E11216" s="16" t="n">
        <v>750.27</v>
      </c>
      <c r="F11216" s="17" t="n">
        <v>0</v>
      </c>
      <c r="G11216" s="16" t="n">
        <v>750.27</v>
      </c>
      <c r="I11216" s="1" t="str">
        <f aca="false">INDEX(Products!$C$2:$C$51,MATCH(C11216,Products!$A$2:$A$51,0))</f>
        <v>Books &amp; Stationery</v>
      </c>
      <c r="J11216" s="1" t="str">
        <f aca="false">INDEX(Orders!$E$2:$E$8001,MATCH(B11216,Orders!$A$2:$A$8001,0))</f>
        <v>Delivered</v>
      </c>
      <c r="K11216" s="1" t="str">
        <f aca="false">LEFT(INDEX(Orders!$C$2:$C$8001,MATCH(B11216,Orders!$A$2:$A$8001,0)),7)</f>
        <v>2025-12</v>
      </c>
    </row>
    <row r="11217" customFormat="false" ht="15" hidden="false" customHeight="true" outlineLevel="0" collapsed="false">
      <c r="A11217" s="1" t="s">
        <v>21687</v>
      </c>
      <c r="B11217" s="1" t="s">
        <v>7907</v>
      </c>
      <c r="C11217" s="1" t="s">
        <v>1965</v>
      </c>
      <c r="D11217" s="1" t="n">
        <v>1</v>
      </c>
      <c r="E11217" s="16" t="n">
        <v>1145.07</v>
      </c>
      <c r="F11217" s="17" t="n">
        <v>0.05</v>
      </c>
      <c r="G11217" s="16" t="n">
        <v>1087.82</v>
      </c>
      <c r="I11217" s="1" t="str">
        <f aca="false">INDEX(Products!$C$2:$C$51,MATCH(C11217,Products!$A$2:$A$51,0))</f>
        <v>Home &amp; Kitchen</v>
      </c>
      <c r="J11217" s="1" t="str">
        <f aca="false">INDEX(Orders!$E$2:$E$8001,MATCH(B11217,Orders!$A$2:$A$8001,0))</f>
        <v>Delivered</v>
      </c>
      <c r="K11217" s="1" t="str">
        <f aca="false">LEFT(INDEX(Orders!$C$2:$C$8001,MATCH(B11217,Orders!$A$2:$A$8001,0)),7)</f>
        <v>2025-10</v>
      </c>
    </row>
    <row r="11218" customFormat="false" ht="15" hidden="false" customHeight="true" outlineLevel="0" collapsed="false">
      <c r="A11218" s="1" t="s">
        <v>21688</v>
      </c>
      <c r="B11218" s="1" t="s">
        <v>7908</v>
      </c>
      <c r="C11218" s="1" t="s">
        <v>2006</v>
      </c>
      <c r="D11218" s="1" t="n">
        <v>2</v>
      </c>
      <c r="E11218" s="16" t="n">
        <v>482.17</v>
      </c>
      <c r="F11218" s="17" t="n">
        <v>0.05</v>
      </c>
      <c r="G11218" s="16" t="n">
        <v>916.12</v>
      </c>
      <c r="I11218" s="1" t="str">
        <f aca="false">INDEX(Products!$C$2:$C$51,MATCH(C11218,Products!$A$2:$A$51,0))</f>
        <v>Books &amp; Stationery</v>
      </c>
      <c r="J11218" s="1" t="str">
        <f aca="false">INDEX(Orders!$E$2:$E$8001,MATCH(B11218,Orders!$A$2:$A$8001,0))</f>
        <v>Delivered</v>
      </c>
      <c r="K11218" s="1" t="str">
        <f aca="false">LEFT(INDEX(Orders!$C$2:$C$8001,MATCH(B11218,Orders!$A$2:$A$8001,0)),7)</f>
        <v>2025-11</v>
      </c>
    </row>
    <row r="11219" customFormat="false" ht="15" hidden="false" customHeight="true" outlineLevel="0" collapsed="false">
      <c r="A11219" s="1" t="s">
        <v>21689</v>
      </c>
      <c r="B11219" s="1" t="s">
        <v>7908</v>
      </c>
      <c r="C11219" s="1" t="s">
        <v>1969</v>
      </c>
      <c r="D11219" s="1" t="n">
        <v>2</v>
      </c>
      <c r="E11219" s="16" t="n">
        <v>9171.98</v>
      </c>
      <c r="F11219" s="17" t="n">
        <v>0.05</v>
      </c>
      <c r="G11219" s="16" t="n">
        <v>17426.76</v>
      </c>
      <c r="I11219" s="1" t="str">
        <f aca="false">INDEX(Products!$C$2:$C$51,MATCH(C11219,Products!$A$2:$A$51,0))</f>
        <v>Home &amp; Kitchen</v>
      </c>
      <c r="J11219" s="1" t="str">
        <f aca="false">INDEX(Orders!$E$2:$E$8001,MATCH(B11219,Orders!$A$2:$A$8001,0))</f>
        <v>Delivered</v>
      </c>
      <c r="K11219" s="1" t="str">
        <f aca="false">LEFT(INDEX(Orders!$C$2:$C$8001,MATCH(B11219,Orders!$A$2:$A$8001,0)),7)</f>
        <v>2025-11</v>
      </c>
    </row>
    <row r="11220" customFormat="false" ht="15" hidden="false" customHeight="true" outlineLevel="0" collapsed="false">
      <c r="A11220" s="1" t="s">
        <v>21690</v>
      </c>
      <c r="B11220" s="1" t="s">
        <v>7909</v>
      </c>
      <c r="C11220" s="1" t="s">
        <v>1969</v>
      </c>
      <c r="D11220" s="1" t="n">
        <v>1</v>
      </c>
      <c r="E11220" s="16" t="n">
        <v>9171.98</v>
      </c>
      <c r="F11220" s="17" t="n">
        <v>0.1</v>
      </c>
      <c r="G11220" s="16" t="n">
        <v>8254.78</v>
      </c>
      <c r="I11220" s="1" t="str">
        <f aca="false">INDEX(Products!$C$2:$C$51,MATCH(C11220,Products!$A$2:$A$51,0))</f>
        <v>Home &amp; Kitchen</v>
      </c>
      <c r="J11220" s="1" t="str">
        <f aca="false">INDEX(Orders!$E$2:$E$8001,MATCH(B11220,Orders!$A$2:$A$8001,0))</f>
        <v>Delivered</v>
      </c>
      <c r="K11220" s="1" t="str">
        <f aca="false">LEFT(INDEX(Orders!$C$2:$C$8001,MATCH(B11220,Orders!$A$2:$A$8001,0)),7)</f>
        <v>2024-03</v>
      </c>
    </row>
    <row r="11221" customFormat="false" ht="15" hidden="false" customHeight="true" outlineLevel="0" collapsed="false">
      <c r="A11221" s="1" t="s">
        <v>21691</v>
      </c>
      <c r="B11221" s="1" t="s">
        <v>7909</v>
      </c>
      <c r="C11221" s="1" t="s">
        <v>1979</v>
      </c>
      <c r="D11221" s="1" t="n">
        <v>1</v>
      </c>
      <c r="E11221" s="16" t="n">
        <v>623</v>
      </c>
      <c r="F11221" s="17" t="n">
        <v>0.05</v>
      </c>
      <c r="G11221" s="16" t="n">
        <v>591.85</v>
      </c>
      <c r="I11221" s="1" t="str">
        <f aca="false">INDEX(Products!$C$2:$C$51,MATCH(C11221,Products!$A$2:$A$51,0))</f>
        <v>Beauty &amp; Personal Care</v>
      </c>
      <c r="J11221" s="1" t="str">
        <f aca="false">INDEX(Orders!$E$2:$E$8001,MATCH(B11221,Orders!$A$2:$A$8001,0))</f>
        <v>Delivered</v>
      </c>
      <c r="K11221" s="1" t="str">
        <f aca="false">LEFT(INDEX(Orders!$C$2:$C$8001,MATCH(B11221,Orders!$A$2:$A$8001,0)),7)</f>
        <v>2024-03</v>
      </c>
    </row>
    <row r="11222" customFormat="false" ht="15" hidden="false" customHeight="true" outlineLevel="0" collapsed="false">
      <c r="A11222" s="1" t="s">
        <v>21692</v>
      </c>
      <c r="B11222" s="1" t="s">
        <v>7910</v>
      </c>
      <c r="C11222" s="1" t="s">
        <v>1976</v>
      </c>
      <c r="D11222" s="1" t="n">
        <v>1</v>
      </c>
      <c r="E11222" s="16" t="n">
        <v>1603.35</v>
      </c>
      <c r="F11222" s="17" t="n">
        <v>0</v>
      </c>
      <c r="G11222" s="16" t="n">
        <v>1603.35</v>
      </c>
      <c r="I11222" s="1" t="str">
        <f aca="false">INDEX(Products!$C$2:$C$51,MATCH(C11222,Products!$A$2:$A$51,0))</f>
        <v>Beauty &amp; Personal Care</v>
      </c>
      <c r="J11222" s="1" t="str">
        <f aca="false">INDEX(Orders!$E$2:$E$8001,MATCH(B11222,Orders!$A$2:$A$8001,0))</f>
        <v>Delivered</v>
      </c>
      <c r="K11222" s="1" t="str">
        <f aca="false">LEFT(INDEX(Orders!$C$2:$C$8001,MATCH(B11222,Orders!$A$2:$A$8001,0)),7)</f>
        <v>2024-11</v>
      </c>
    </row>
    <row r="11223" customFormat="false" ht="15" hidden="false" customHeight="true" outlineLevel="0" collapsed="false">
      <c r="A11223" s="1" t="s">
        <v>21693</v>
      </c>
      <c r="B11223" s="1" t="s">
        <v>7911</v>
      </c>
      <c r="C11223" s="1" t="s">
        <v>2007</v>
      </c>
      <c r="D11223" s="1" t="n">
        <v>1</v>
      </c>
      <c r="E11223" s="16" t="n">
        <v>750.27</v>
      </c>
      <c r="F11223" s="17" t="n">
        <v>0.1</v>
      </c>
      <c r="G11223" s="16" t="n">
        <v>675.24</v>
      </c>
      <c r="I11223" s="1" t="str">
        <f aca="false">INDEX(Products!$C$2:$C$51,MATCH(C11223,Products!$A$2:$A$51,0))</f>
        <v>Books &amp; Stationery</v>
      </c>
      <c r="J11223" s="1" t="str">
        <f aca="false">INDEX(Orders!$E$2:$E$8001,MATCH(B11223,Orders!$A$2:$A$8001,0))</f>
        <v>Delivered</v>
      </c>
      <c r="K11223" s="1" t="str">
        <f aca="false">LEFT(INDEX(Orders!$C$2:$C$8001,MATCH(B11223,Orders!$A$2:$A$8001,0)),7)</f>
        <v>2024-05</v>
      </c>
    </row>
    <row r="11224" customFormat="false" ht="15" hidden="false" customHeight="true" outlineLevel="0" collapsed="false">
      <c r="A11224" s="1" t="s">
        <v>21694</v>
      </c>
      <c r="B11224" s="1" t="s">
        <v>7912</v>
      </c>
      <c r="C11224" s="1" t="s">
        <v>1959</v>
      </c>
      <c r="D11224" s="1" t="n">
        <v>1</v>
      </c>
      <c r="E11224" s="16" t="n">
        <v>2142.79</v>
      </c>
      <c r="F11224" s="17" t="n">
        <v>0</v>
      </c>
      <c r="G11224" s="16" t="n">
        <v>2142.79</v>
      </c>
      <c r="I11224" s="1" t="str">
        <f aca="false">INDEX(Products!$C$2:$C$51,MATCH(C11224,Products!$A$2:$A$51,0))</f>
        <v>Home &amp; Kitchen</v>
      </c>
      <c r="J11224" s="1" t="str">
        <f aca="false">INDEX(Orders!$E$2:$E$8001,MATCH(B11224,Orders!$A$2:$A$8001,0))</f>
        <v>Cancelled</v>
      </c>
      <c r="K11224" s="1" t="str">
        <f aca="false">LEFT(INDEX(Orders!$C$2:$C$8001,MATCH(B11224,Orders!$A$2:$A$8001,0)),7)</f>
        <v>2024-05</v>
      </c>
    </row>
    <row r="11225" customFormat="false" ht="15" hidden="false" customHeight="true" outlineLevel="0" collapsed="false">
      <c r="A11225" s="1" t="s">
        <v>21695</v>
      </c>
      <c r="B11225" s="1" t="s">
        <v>7912</v>
      </c>
      <c r="C11225" s="1" t="s">
        <v>1953</v>
      </c>
      <c r="D11225" s="1" t="n">
        <v>1</v>
      </c>
      <c r="E11225" s="16" t="n">
        <v>4914.12</v>
      </c>
      <c r="F11225" s="17" t="n">
        <v>0</v>
      </c>
      <c r="G11225" s="16" t="n">
        <v>4914.12</v>
      </c>
      <c r="I11225" s="1" t="str">
        <f aca="false">INDEX(Products!$C$2:$C$51,MATCH(C11225,Products!$A$2:$A$51,0))</f>
        <v>Fashion</v>
      </c>
      <c r="J11225" s="1" t="str">
        <f aca="false">INDEX(Orders!$E$2:$E$8001,MATCH(B11225,Orders!$A$2:$A$8001,0))</f>
        <v>Cancelled</v>
      </c>
      <c r="K11225" s="1" t="str">
        <f aca="false">LEFT(INDEX(Orders!$C$2:$C$8001,MATCH(B11225,Orders!$A$2:$A$8001,0)),7)</f>
        <v>2024-05</v>
      </c>
    </row>
    <row r="11226" customFormat="false" ht="15" hidden="false" customHeight="true" outlineLevel="0" collapsed="false">
      <c r="A11226" s="1" t="s">
        <v>21696</v>
      </c>
      <c r="B11226" s="1" t="s">
        <v>7913</v>
      </c>
      <c r="C11226" s="1" t="s">
        <v>2006</v>
      </c>
      <c r="D11226" s="1" t="n">
        <v>2</v>
      </c>
      <c r="E11226" s="16" t="n">
        <v>482.17</v>
      </c>
      <c r="F11226" s="17" t="n">
        <v>0.1</v>
      </c>
      <c r="G11226" s="16" t="n">
        <v>867.91</v>
      </c>
      <c r="I11226" s="1" t="str">
        <f aca="false">INDEX(Products!$C$2:$C$51,MATCH(C11226,Products!$A$2:$A$51,0))</f>
        <v>Books &amp; Stationery</v>
      </c>
      <c r="J11226" s="1" t="str">
        <f aca="false">INDEX(Orders!$E$2:$E$8001,MATCH(B11226,Orders!$A$2:$A$8001,0))</f>
        <v>Delivered</v>
      </c>
      <c r="K11226" s="1" t="str">
        <f aca="false">LEFT(INDEX(Orders!$C$2:$C$8001,MATCH(B11226,Orders!$A$2:$A$8001,0)),7)</f>
        <v>2024-01</v>
      </c>
    </row>
    <row r="11227" customFormat="false" ht="15" hidden="false" customHeight="true" outlineLevel="0" collapsed="false">
      <c r="A11227" s="1" t="s">
        <v>21697</v>
      </c>
      <c r="B11227" s="1" t="s">
        <v>7913</v>
      </c>
      <c r="C11227" s="1" t="s">
        <v>1924</v>
      </c>
      <c r="D11227" s="1" t="n">
        <v>1</v>
      </c>
      <c r="E11227" s="16" t="n">
        <v>1971</v>
      </c>
      <c r="F11227" s="17" t="n">
        <v>0.1</v>
      </c>
      <c r="G11227" s="16" t="n">
        <v>1773.9</v>
      </c>
      <c r="I11227" s="1" t="str">
        <f aca="false">INDEX(Products!$C$2:$C$51,MATCH(C11227,Products!$A$2:$A$51,0))</f>
        <v>Electronics</v>
      </c>
      <c r="J11227" s="1" t="str">
        <f aca="false">INDEX(Orders!$E$2:$E$8001,MATCH(B11227,Orders!$A$2:$A$8001,0))</f>
        <v>Delivered</v>
      </c>
      <c r="K11227" s="1" t="str">
        <f aca="false">LEFT(INDEX(Orders!$C$2:$C$8001,MATCH(B11227,Orders!$A$2:$A$8001,0)),7)</f>
        <v>2024-01</v>
      </c>
    </row>
    <row r="11228" customFormat="false" ht="15" hidden="false" customHeight="true" outlineLevel="0" collapsed="false">
      <c r="A11228" s="1" t="s">
        <v>21698</v>
      </c>
      <c r="B11228" s="1" t="s">
        <v>7913</v>
      </c>
      <c r="C11228" s="1" t="s">
        <v>1971</v>
      </c>
      <c r="D11228" s="1" t="n">
        <v>1</v>
      </c>
      <c r="E11228" s="16" t="n">
        <v>2073.63</v>
      </c>
      <c r="F11228" s="17" t="n">
        <v>0</v>
      </c>
      <c r="G11228" s="16" t="n">
        <v>2073.63</v>
      </c>
      <c r="I11228" s="1" t="str">
        <f aca="false">INDEX(Products!$C$2:$C$51,MATCH(C11228,Products!$A$2:$A$51,0))</f>
        <v>Home &amp; Kitchen</v>
      </c>
      <c r="J11228" s="1" t="str">
        <f aca="false">INDEX(Orders!$E$2:$E$8001,MATCH(B11228,Orders!$A$2:$A$8001,0))</f>
        <v>Delivered</v>
      </c>
      <c r="K11228" s="1" t="str">
        <f aca="false">LEFT(INDEX(Orders!$C$2:$C$8001,MATCH(B11228,Orders!$A$2:$A$8001,0)),7)</f>
        <v>2024-01</v>
      </c>
    </row>
    <row r="11229" customFormat="false" ht="15" hidden="false" customHeight="true" outlineLevel="0" collapsed="false">
      <c r="A11229" s="1" t="s">
        <v>21699</v>
      </c>
      <c r="B11229" s="1" t="s">
        <v>7913</v>
      </c>
      <c r="C11229" s="1" t="s">
        <v>1935</v>
      </c>
      <c r="D11229" s="1" t="n">
        <v>1</v>
      </c>
      <c r="E11229" s="16" t="n">
        <v>14558.72</v>
      </c>
      <c r="F11229" s="17" t="n">
        <v>0.2</v>
      </c>
      <c r="G11229" s="16" t="n">
        <v>11646.98</v>
      </c>
      <c r="I11229" s="1" t="str">
        <f aca="false">INDEX(Products!$C$2:$C$51,MATCH(C11229,Products!$A$2:$A$51,0))</f>
        <v>Electronics</v>
      </c>
      <c r="J11229" s="1" t="str">
        <f aca="false">INDEX(Orders!$E$2:$E$8001,MATCH(B11229,Orders!$A$2:$A$8001,0))</f>
        <v>Delivered</v>
      </c>
      <c r="K11229" s="1" t="str">
        <f aca="false">LEFT(INDEX(Orders!$C$2:$C$8001,MATCH(B11229,Orders!$A$2:$A$8001,0)),7)</f>
        <v>2024-01</v>
      </c>
    </row>
    <row r="11230" customFormat="false" ht="15" hidden="false" customHeight="true" outlineLevel="0" collapsed="false">
      <c r="A11230" s="1" t="s">
        <v>21700</v>
      </c>
      <c r="B11230" s="1" t="s">
        <v>7914</v>
      </c>
      <c r="C11230" s="1" t="s">
        <v>1975</v>
      </c>
      <c r="D11230" s="1" t="n">
        <v>2</v>
      </c>
      <c r="E11230" s="16" t="n">
        <v>862.99</v>
      </c>
      <c r="F11230" s="17" t="n">
        <v>0.15</v>
      </c>
      <c r="G11230" s="16" t="n">
        <v>1467.08</v>
      </c>
      <c r="I11230" s="1" t="str">
        <f aca="false">INDEX(Products!$C$2:$C$51,MATCH(C11230,Products!$A$2:$A$51,0))</f>
        <v>Beauty &amp; Personal Care</v>
      </c>
      <c r="J11230" s="1" t="str">
        <f aca="false">INDEX(Orders!$E$2:$E$8001,MATCH(B11230,Orders!$A$2:$A$8001,0))</f>
        <v>Returned</v>
      </c>
      <c r="K11230" s="1" t="str">
        <f aca="false">LEFT(INDEX(Orders!$C$2:$C$8001,MATCH(B11230,Orders!$A$2:$A$8001,0)),7)</f>
        <v>2024-12</v>
      </c>
    </row>
    <row r="11231" customFormat="false" ht="15" hidden="false" customHeight="true" outlineLevel="0" collapsed="false">
      <c r="A11231" s="1" t="s">
        <v>21701</v>
      </c>
      <c r="B11231" s="1" t="s">
        <v>7914</v>
      </c>
      <c r="C11231" s="1" t="s">
        <v>1971</v>
      </c>
      <c r="D11231" s="1" t="n">
        <v>1</v>
      </c>
      <c r="E11231" s="16" t="n">
        <v>2073.63</v>
      </c>
      <c r="F11231" s="17" t="n">
        <v>0</v>
      </c>
      <c r="G11231" s="16" t="n">
        <v>2073.63</v>
      </c>
      <c r="I11231" s="1" t="str">
        <f aca="false">INDEX(Products!$C$2:$C$51,MATCH(C11231,Products!$A$2:$A$51,0))</f>
        <v>Home &amp; Kitchen</v>
      </c>
      <c r="J11231" s="1" t="str">
        <f aca="false">INDEX(Orders!$E$2:$E$8001,MATCH(B11231,Orders!$A$2:$A$8001,0))</f>
        <v>Returned</v>
      </c>
      <c r="K11231" s="1" t="str">
        <f aca="false">LEFT(INDEX(Orders!$C$2:$C$8001,MATCH(B11231,Orders!$A$2:$A$8001,0)),7)</f>
        <v>2024-12</v>
      </c>
    </row>
    <row r="11232" customFormat="false" ht="15" hidden="false" customHeight="true" outlineLevel="0" collapsed="false">
      <c r="A11232" s="1" t="s">
        <v>21702</v>
      </c>
      <c r="B11232" s="1" t="s">
        <v>7914</v>
      </c>
      <c r="C11232" s="1" t="s">
        <v>1918</v>
      </c>
      <c r="D11232" s="1" t="n">
        <v>1</v>
      </c>
      <c r="E11232" s="16" t="n">
        <v>2978.99</v>
      </c>
      <c r="F11232" s="17" t="n">
        <v>0</v>
      </c>
      <c r="G11232" s="16" t="n">
        <v>2978.99</v>
      </c>
      <c r="I11232" s="1" t="str">
        <f aca="false">INDEX(Products!$C$2:$C$51,MATCH(C11232,Products!$A$2:$A$51,0))</f>
        <v>Electronics</v>
      </c>
      <c r="J11232" s="1" t="str">
        <f aca="false">INDEX(Orders!$E$2:$E$8001,MATCH(B11232,Orders!$A$2:$A$8001,0))</f>
        <v>Returned</v>
      </c>
      <c r="K11232" s="1" t="str">
        <f aca="false">LEFT(INDEX(Orders!$C$2:$C$8001,MATCH(B11232,Orders!$A$2:$A$8001,0)),7)</f>
        <v>2024-12</v>
      </c>
    </row>
    <row r="11233" customFormat="false" ht="15" hidden="false" customHeight="true" outlineLevel="0" collapsed="false">
      <c r="A11233" s="1" t="s">
        <v>21703</v>
      </c>
      <c r="B11233" s="1" t="s">
        <v>7915</v>
      </c>
      <c r="C11233" s="1" t="s">
        <v>1980</v>
      </c>
      <c r="D11233" s="1" t="n">
        <v>1</v>
      </c>
      <c r="E11233" s="16" t="n">
        <v>2299.69</v>
      </c>
      <c r="F11233" s="17" t="n">
        <v>0</v>
      </c>
      <c r="G11233" s="16" t="n">
        <v>2299.69</v>
      </c>
      <c r="I11233" s="1" t="str">
        <f aca="false">INDEX(Products!$C$2:$C$51,MATCH(C11233,Products!$A$2:$A$51,0))</f>
        <v>Beauty &amp; Personal Care</v>
      </c>
      <c r="J11233" s="1" t="str">
        <f aca="false">INDEX(Orders!$E$2:$E$8001,MATCH(B11233,Orders!$A$2:$A$8001,0))</f>
        <v>Delivered</v>
      </c>
      <c r="K11233" s="1" t="str">
        <f aca="false">LEFT(INDEX(Orders!$C$2:$C$8001,MATCH(B11233,Orders!$A$2:$A$8001,0)),7)</f>
        <v>2025-08</v>
      </c>
    </row>
    <row r="11234" customFormat="false" ht="15" hidden="false" customHeight="true" outlineLevel="0" collapsed="false">
      <c r="A11234" s="1" t="s">
        <v>21704</v>
      </c>
      <c r="B11234" s="1" t="s">
        <v>7916</v>
      </c>
      <c r="C11234" s="1" t="s">
        <v>2007</v>
      </c>
      <c r="D11234" s="1" t="n">
        <v>1</v>
      </c>
      <c r="E11234" s="16" t="n">
        <v>750.27</v>
      </c>
      <c r="F11234" s="17" t="n">
        <v>0.05</v>
      </c>
      <c r="G11234" s="16" t="n">
        <v>712.76</v>
      </c>
      <c r="I11234" s="1" t="str">
        <f aca="false">INDEX(Products!$C$2:$C$51,MATCH(C11234,Products!$A$2:$A$51,0))</f>
        <v>Books &amp; Stationery</v>
      </c>
      <c r="J11234" s="1" t="str">
        <f aca="false">INDEX(Orders!$E$2:$E$8001,MATCH(B11234,Orders!$A$2:$A$8001,0))</f>
        <v>Returned</v>
      </c>
      <c r="K11234" s="1" t="str">
        <f aca="false">LEFT(INDEX(Orders!$C$2:$C$8001,MATCH(B11234,Orders!$A$2:$A$8001,0)),7)</f>
        <v>2025-06</v>
      </c>
    </row>
    <row r="11235" customFormat="false" ht="15" hidden="false" customHeight="true" outlineLevel="0" collapsed="false">
      <c r="A11235" s="1" t="s">
        <v>21705</v>
      </c>
      <c r="B11235" s="1" t="s">
        <v>7917</v>
      </c>
      <c r="C11235" s="1" t="s">
        <v>1971</v>
      </c>
      <c r="D11235" s="1" t="n">
        <v>1</v>
      </c>
      <c r="E11235" s="16" t="n">
        <v>2073.63</v>
      </c>
      <c r="F11235" s="17" t="n">
        <v>0.15</v>
      </c>
      <c r="G11235" s="16" t="n">
        <v>1762.59</v>
      </c>
      <c r="I11235" s="1" t="str">
        <f aca="false">INDEX(Products!$C$2:$C$51,MATCH(C11235,Products!$A$2:$A$51,0))</f>
        <v>Home &amp; Kitchen</v>
      </c>
      <c r="J11235" s="1" t="str">
        <f aca="false">INDEX(Orders!$E$2:$E$8001,MATCH(B11235,Orders!$A$2:$A$8001,0))</f>
        <v>Delivered</v>
      </c>
      <c r="K11235" s="1" t="str">
        <f aca="false">LEFT(INDEX(Orders!$C$2:$C$8001,MATCH(B11235,Orders!$A$2:$A$8001,0)),7)</f>
        <v>2025-05</v>
      </c>
    </row>
    <row r="11236" customFormat="false" ht="15" hidden="false" customHeight="true" outlineLevel="0" collapsed="false">
      <c r="A11236" s="1" t="s">
        <v>21706</v>
      </c>
      <c r="B11236" s="1" t="s">
        <v>7917</v>
      </c>
      <c r="C11236" s="1" t="s">
        <v>1979</v>
      </c>
      <c r="D11236" s="1" t="n">
        <v>1</v>
      </c>
      <c r="E11236" s="16" t="n">
        <v>623</v>
      </c>
      <c r="F11236" s="17" t="n">
        <v>0</v>
      </c>
      <c r="G11236" s="16" t="n">
        <v>623</v>
      </c>
      <c r="I11236" s="1" t="str">
        <f aca="false">INDEX(Products!$C$2:$C$51,MATCH(C11236,Products!$A$2:$A$51,0))</f>
        <v>Beauty &amp; Personal Care</v>
      </c>
      <c r="J11236" s="1" t="str">
        <f aca="false">INDEX(Orders!$E$2:$E$8001,MATCH(B11236,Orders!$A$2:$A$8001,0))</f>
        <v>Delivered</v>
      </c>
      <c r="K11236" s="1" t="str">
        <f aca="false">LEFT(INDEX(Orders!$C$2:$C$8001,MATCH(B11236,Orders!$A$2:$A$8001,0)),7)</f>
        <v>2025-05</v>
      </c>
    </row>
    <row r="11237" customFormat="false" ht="15" hidden="false" customHeight="true" outlineLevel="0" collapsed="false">
      <c r="A11237" s="1" t="s">
        <v>21707</v>
      </c>
      <c r="B11237" s="1" t="s">
        <v>7918</v>
      </c>
      <c r="C11237" s="1" t="s">
        <v>1940</v>
      </c>
      <c r="D11237" s="1" t="n">
        <v>1</v>
      </c>
      <c r="E11237" s="16" t="n">
        <v>2374.52</v>
      </c>
      <c r="F11237" s="17" t="n">
        <v>0.15</v>
      </c>
      <c r="G11237" s="16" t="n">
        <v>2018.34</v>
      </c>
      <c r="I11237" s="1" t="str">
        <f aca="false">INDEX(Products!$C$2:$C$51,MATCH(C11237,Products!$A$2:$A$51,0))</f>
        <v>Fashion</v>
      </c>
      <c r="J11237" s="1" t="str">
        <f aca="false">INDEX(Orders!$E$2:$E$8001,MATCH(B11237,Orders!$A$2:$A$8001,0))</f>
        <v>Cancelled</v>
      </c>
      <c r="K11237" s="1" t="str">
        <f aca="false">LEFT(INDEX(Orders!$C$2:$C$8001,MATCH(B11237,Orders!$A$2:$A$8001,0)),7)</f>
        <v>2024-10</v>
      </c>
    </row>
    <row r="11238" customFormat="false" ht="15" hidden="false" customHeight="true" outlineLevel="0" collapsed="false">
      <c r="A11238" s="1" t="s">
        <v>21708</v>
      </c>
      <c r="B11238" s="1" t="s">
        <v>7919</v>
      </c>
      <c r="C11238" s="1" t="s">
        <v>1990</v>
      </c>
      <c r="D11238" s="1" t="n">
        <v>1</v>
      </c>
      <c r="E11238" s="16" t="n">
        <v>5311.32</v>
      </c>
      <c r="F11238" s="17" t="n">
        <v>0.05</v>
      </c>
      <c r="G11238" s="16" t="n">
        <v>5045.75</v>
      </c>
      <c r="I11238" s="1" t="str">
        <f aca="false">INDEX(Products!$C$2:$C$51,MATCH(C11238,Products!$A$2:$A$51,0))</f>
        <v>Sports &amp; Fitness</v>
      </c>
      <c r="J11238" s="1" t="str">
        <f aca="false">INDEX(Orders!$E$2:$E$8001,MATCH(B11238,Orders!$A$2:$A$8001,0))</f>
        <v>Returned</v>
      </c>
      <c r="K11238" s="1" t="str">
        <f aca="false">LEFT(INDEX(Orders!$C$2:$C$8001,MATCH(B11238,Orders!$A$2:$A$8001,0)),7)</f>
        <v>2025-08</v>
      </c>
    </row>
    <row r="11239" customFormat="false" ht="15" hidden="false" customHeight="true" outlineLevel="0" collapsed="false">
      <c r="A11239" s="1" t="s">
        <v>21709</v>
      </c>
      <c r="B11239" s="1" t="s">
        <v>7919</v>
      </c>
      <c r="C11239" s="1" t="s">
        <v>1930</v>
      </c>
      <c r="D11239" s="1" t="n">
        <v>1</v>
      </c>
      <c r="E11239" s="16" t="n">
        <v>2398.35</v>
      </c>
      <c r="F11239" s="17" t="n">
        <v>0</v>
      </c>
      <c r="G11239" s="16" t="n">
        <v>2398.35</v>
      </c>
      <c r="I11239" s="1" t="str">
        <f aca="false">INDEX(Products!$C$2:$C$51,MATCH(C11239,Products!$A$2:$A$51,0))</f>
        <v>Electronics</v>
      </c>
      <c r="J11239" s="1" t="str">
        <f aca="false">INDEX(Orders!$E$2:$E$8001,MATCH(B11239,Orders!$A$2:$A$8001,0))</f>
        <v>Returned</v>
      </c>
      <c r="K11239" s="1" t="str">
        <f aca="false">LEFT(INDEX(Orders!$C$2:$C$8001,MATCH(B11239,Orders!$A$2:$A$8001,0)),7)</f>
        <v>2025-08</v>
      </c>
    </row>
    <row r="11240" customFormat="false" ht="15" hidden="false" customHeight="true" outlineLevel="0" collapsed="false">
      <c r="A11240" s="1" t="s">
        <v>21710</v>
      </c>
      <c r="B11240" s="1" t="s">
        <v>7919</v>
      </c>
      <c r="C11240" s="1" t="s">
        <v>1941</v>
      </c>
      <c r="D11240" s="1" t="n">
        <v>1</v>
      </c>
      <c r="E11240" s="16" t="n">
        <v>2757.65</v>
      </c>
      <c r="F11240" s="17" t="n">
        <v>0.2</v>
      </c>
      <c r="G11240" s="16" t="n">
        <v>2206.12</v>
      </c>
      <c r="I11240" s="1" t="str">
        <f aca="false">INDEX(Products!$C$2:$C$51,MATCH(C11240,Products!$A$2:$A$51,0))</f>
        <v>Fashion</v>
      </c>
      <c r="J11240" s="1" t="str">
        <f aca="false">INDEX(Orders!$E$2:$E$8001,MATCH(B11240,Orders!$A$2:$A$8001,0))</f>
        <v>Returned</v>
      </c>
      <c r="K11240" s="1" t="str">
        <f aca="false">LEFT(INDEX(Orders!$C$2:$C$8001,MATCH(B11240,Orders!$A$2:$A$8001,0)),7)</f>
        <v>2025-08</v>
      </c>
    </row>
    <row r="11241" customFormat="false" ht="15" hidden="false" customHeight="true" outlineLevel="0" collapsed="false">
      <c r="A11241" s="1" t="s">
        <v>21711</v>
      </c>
      <c r="B11241" s="1" t="s">
        <v>7920</v>
      </c>
      <c r="C11241" s="1" t="s">
        <v>2006</v>
      </c>
      <c r="D11241" s="1" t="n">
        <v>1</v>
      </c>
      <c r="E11241" s="16" t="n">
        <v>482.17</v>
      </c>
      <c r="F11241" s="17" t="n">
        <v>0</v>
      </c>
      <c r="G11241" s="16" t="n">
        <v>482.17</v>
      </c>
      <c r="I11241" s="1" t="str">
        <f aca="false">INDEX(Products!$C$2:$C$51,MATCH(C11241,Products!$A$2:$A$51,0))</f>
        <v>Books &amp; Stationery</v>
      </c>
      <c r="J11241" s="1" t="str">
        <f aca="false">INDEX(Orders!$E$2:$E$8001,MATCH(B11241,Orders!$A$2:$A$8001,0))</f>
        <v>Delivered</v>
      </c>
      <c r="K11241" s="1" t="str">
        <f aca="false">LEFT(INDEX(Orders!$C$2:$C$8001,MATCH(B11241,Orders!$A$2:$A$8001,0)),7)</f>
        <v>2025-10</v>
      </c>
    </row>
    <row r="11242" customFormat="false" ht="15" hidden="false" customHeight="true" outlineLevel="0" collapsed="false">
      <c r="A11242" s="1" t="s">
        <v>21712</v>
      </c>
      <c r="B11242" s="1" t="s">
        <v>7921</v>
      </c>
      <c r="C11242" s="1" t="s">
        <v>1940</v>
      </c>
      <c r="D11242" s="1" t="n">
        <v>1</v>
      </c>
      <c r="E11242" s="16" t="n">
        <v>2374.52</v>
      </c>
      <c r="F11242" s="17" t="n">
        <v>0.1</v>
      </c>
      <c r="G11242" s="16" t="n">
        <v>2137.07</v>
      </c>
      <c r="I11242" s="1" t="str">
        <f aca="false">INDEX(Products!$C$2:$C$51,MATCH(C11242,Products!$A$2:$A$51,0))</f>
        <v>Fashion</v>
      </c>
      <c r="J11242" s="1" t="str">
        <f aca="false">INDEX(Orders!$E$2:$E$8001,MATCH(B11242,Orders!$A$2:$A$8001,0))</f>
        <v>Returned</v>
      </c>
      <c r="K11242" s="1" t="str">
        <f aca="false">LEFT(INDEX(Orders!$C$2:$C$8001,MATCH(B11242,Orders!$A$2:$A$8001,0)),7)</f>
        <v>2024-05</v>
      </c>
    </row>
    <row r="11243" customFormat="false" ht="15" hidden="false" customHeight="true" outlineLevel="0" collapsed="false">
      <c r="A11243" s="1" t="s">
        <v>21713</v>
      </c>
      <c r="B11243" s="1" t="s">
        <v>7922</v>
      </c>
      <c r="C11243" s="1" t="s">
        <v>1940</v>
      </c>
      <c r="D11243" s="1" t="n">
        <v>1</v>
      </c>
      <c r="E11243" s="16" t="n">
        <v>2374.52</v>
      </c>
      <c r="F11243" s="17" t="n">
        <v>0.15</v>
      </c>
      <c r="G11243" s="16" t="n">
        <v>2018.34</v>
      </c>
      <c r="I11243" s="1" t="str">
        <f aca="false">INDEX(Products!$C$2:$C$51,MATCH(C11243,Products!$A$2:$A$51,0))</f>
        <v>Fashion</v>
      </c>
      <c r="J11243" s="1" t="str">
        <f aca="false">INDEX(Orders!$E$2:$E$8001,MATCH(B11243,Orders!$A$2:$A$8001,0))</f>
        <v>Delivered</v>
      </c>
      <c r="K11243" s="1" t="str">
        <f aca="false">LEFT(INDEX(Orders!$C$2:$C$8001,MATCH(B11243,Orders!$A$2:$A$8001,0)),7)</f>
        <v>2025-12</v>
      </c>
    </row>
    <row r="11244" customFormat="false" ht="15" hidden="false" customHeight="true" outlineLevel="0" collapsed="false">
      <c r="A11244" s="1" t="s">
        <v>21714</v>
      </c>
      <c r="B11244" s="1" t="s">
        <v>7922</v>
      </c>
      <c r="C11244" s="1" t="s">
        <v>1937</v>
      </c>
      <c r="D11244" s="1" t="n">
        <v>2</v>
      </c>
      <c r="E11244" s="16" t="n">
        <v>1364.75</v>
      </c>
      <c r="F11244" s="17" t="n">
        <v>0.1</v>
      </c>
      <c r="G11244" s="16" t="n">
        <v>2456.55</v>
      </c>
      <c r="I11244" s="1" t="str">
        <f aca="false">INDEX(Products!$C$2:$C$51,MATCH(C11244,Products!$A$2:$A$51,0))</f>
        <v>Fashion</v>
      </c>
      <c r="J11244" s="1" t="str">
        <f aca="false">INDEX(Orders!$E$2:$E$8001,MATCH(B11244,Orders!$A$2:$A$8001,0))</f>
        <v>Delivered</v>
      </c>
      <c r="K11244" s="1" t="str">
        <f aca="false">LEFT(INDEX(Orders!$C$2:$C$8001,MATCH(B11244,Orders!$A$2:$A$8001,0)),7)</f>
        <v>2025-12</v>
      </c>
    </row>
    <row r="11245" customFormat="false" ht="15" hidden="false" customHeight="true" outlineLevel="0" collapsed="false">
      <c r="A11245" s="1" t="s">
        <v>21715</v>
      </c>
      <c r="B11245" s="1" t="s">
        <v>7922</v>
      </c>
      <c r="C11245" s="1" t="s">
        <v>2006</v>
      </c>
      <c r="D11245" s="1" t="n">
        <v>1</v>
      </c>
      <c r="E11245" s="16" t="n">
        <v>482.17</v>
      </c>
      <c r="F11245" s="17" t="n">
        <v>0</v>
      </c>
      <c r="G11245" s="16" t="n">
        <v>482.17</v>
      </c>
      <c r="I11245" s="1" t="str">
        <f aca="false">INDEX(Products!$C$2:$C$51,MATCH(C11245,Products!$A$2:$A$51,0))</f>
        <v>Books &amp; Stationery</v>
      </c>
      <c r="J11245" s="1" t="str">
        <f aca="false">INDEX(Orders!$E$2:$E$8001,MATCH(B11245,Orders!$A$2:$A$8001,0))</f>
        <v>Delivered</v>
      </c>
      <c r="K11245" s="1" t="str">
        <f aca="false">LEFT(INDEX(Orders!$C$2:$C$8001,MATCH(B11245,Orders!$A$2:$A$8001,0)),7)</f>
        <v>2025-12</v>
      </c>
    </row>
    <row r="11246" customFormat="false" ht="15" hidden="false" customHeight="true" outlineLevel="0" collapsed="false">
      <c r="A11246" s="1" t="s">
        <v>21716</v>
      </c>
      <c r="B11246" s="1" t="s">
        <v>7923</v>
      </c>
      <c r="C11246" s="1" t="s">
        <v>1997</v>
      </c>
      <c r="D11246" s="1" t="n">
        <v>2</v>
      </c>
      <c r="E11246" s="16" t="n">
        <v>311.15</v>
      </c>
      <c r="F11246" s="17" t="n">
        <v>0.1</v>
      </c>
      <c r="G11246" s="16" t="n">
        <v>560.07</v>
      </c>
      <c r="I11246" s="1" t="str">
        <f aca="false">INDEX(Products!$C$2:$C$51,MATCH(C11246,Products!$A$2:$A$51,0))</f>
        <v>Sports &amp; Fitness</v>
      </c>
      <c r="J11246" s="1" t="str">
        <f aca="false">INDEX(Orders!$E$2:$E$8001,MATCH(B11246,Orders!$A$2:$A$8001,0))</f>
        <v>Delivered</v>
      </c>
      <c r="K11246" s="1" t="str">
        <f aca="false">LEFT(INDEX(Orders!$C$2:$C$8001,MATCH(B11246,Orders!$A$2:$A$8001,0)),7)</f>
        <v>2025-11</v>
      </c>
    </row>
    <row r="11247" customFormat="false" ht="15" hidden="false" customHeight="true" outlineLevel="0" collapsed="false">
      <c r="A11247" s="1" t="s">
        <v>21717</v>
      </c>
      <c r="B11247" s="1" t="s">
        <v>7924</v>
      </c>
      <c r="C11247" s="1" t="s">
        <v>1949</v>
      </c>
      <c r="D11247" s="1" t="n">
        <v>1</v>
      </c>
      <c r="E11247" s="16" t="n">
        <v>4185.64</v>
      </c>
      <c r="F11247" s="17" t="n">
        <v>0.1</v>
      </c>
      <c r="G11247" s="16" t="n">
        <v>3767.08</v>
      </c>
      <c r="I11247" s="1" t="str">
        <f aca="false">INDEX(Products!$C$2:$C$51,MATCH(C11247,Products!$A$2:$A$51,0))</f>
        <v>Fashion</v>
      </c>
      <c r="J11247" s="1" t="str">
        <f aca="false">INDEX(Orders!$E$2:$E$8001,MATCH(B11247,Orders!$A$2:$A$8001,0))</f>
        <v>Delivered</v>
      </c>
      <c r="K11247" s="1" t="str">
        <f aca="false">LEFT(INDEX(Orders!$C$2:$C$8001,MATCH(B11247,Orders!$A$2:$A$8001,0)),7)</f>
        <v>2024-10</v>
      </c>
    </row>
    <row r="11248" customFormat="false" ht="15" hidden="false" customHeight="true" outlineLevel="0" collapsed="false">
      <c r="A11248" s="1" t="s">
        <v>21718</v>
      </c>
      <c r="B11248" s="1" t="s">
        <v>7924</v>
      </c>
      <c r="C11248" s="1" t="s">
        <v>1933</v>
      </c>
      <c r="D11248" s="1" t="n">
        <v>1</v>
      </c>
      <c r="E11248" s="16" t="n">
        <v>7194.38</v>
      </c>
      <c r="F11248" s="17" t="n">
        <v>0.15</v>
      </c>
      <c r="G11248" s="16" t="n">
        <v>6115.22</v>
      </c>
      <c r="I11248" s="1" t="str">
        <f aca="false">INDEX(Products!$C$2:$C$51,MATCH(C11248,Products!$A$2:$A$51,0))</f>
        <v>Electronics</v>
      </c>
      <c r="J11248" s="1" t="str">
        <f aca="false">INDEX(Orders!$E$2:$E$8001,MATCH(B11248,Orders!$A$2:$A$8001,0))</f>
        <v>Delivered</v>
      </c>
      <c r="K11248" s="1" t="str">
        <f aca="false">LEFT(INDEX(Orders!$C$2:$C$8001,MATCH(B11248,Orders!$A$2:$A$8001,0)),7)</f>
        <v>2024-10</v>
      </c>
    </row>
    <row r="11249" customFormat="false" ht="15" hidden="false" customHeight="true" outlineLevel="0" collapsed="false">
      <c r="A11249" s="1" t="s">
        <v>21719</v>
      </c>
      <c r="B11249" s="1" t="s">
        <v>7925</v>
      </c>
      <c r="C11249" s="1" t="s">
        <v>1969</v>
      </c>
      <c r="D11249" s="1" t="n">
        <v>3</v>
      </c>
      <c r="E11249" s="16" t="n">
        <v>9171.98</v>
      </c>
      <c r="F11249" s="17" t="n">
        <v>0</v>
      </c>
      <c r="G11249" s="16" t="n">
        <v>27515.94</v>
      </c>
      <c r="I11249" s="1" t="str">
        <f aca="false">INDEX(Products!$C$2:$C$51,MATCH(C11249,Products!$A$2:$A$51,0))</f>
        <v>Home &amp; Kitchen</v>
      </c>
      <c r="J11249" s="1" t="str">
        <f aca="false">INDEX(Orders!$E$2:$E$8001,MATCH(B11249,Orders!$A$2:$A$8001,0))</f>
        <v>Cancelled</v>
      </c>
      <c r="K11249" s="1" t="str">
        <f aca="false">LEFT(INDEX(Orders!$C$2:$C$8001,MATCH(B11249,Orders!$A$2:$A$8001,0)),7)</f>
        <v>2024-12</v>
      </c>
    </row>
    <row r="11250" customFormat="false" ht="15" hidden="false" customHeight="true" outlineLevel="0" collapsed="false">
      <c r="A11250" s="1" t="s">
        <v>21720</v>
      </c>
      <c r="B11250" s="1" t="s">
        <v>7925</v>
      </c>
      <c r="C11250" s="1" t="s">
        <v>1930</v>
      </c>
      <c r="D11250" s="1" t="n">
        <v>1</v>
      </c>
      <c r="E11250" s="16" t="n">
        <v>2398.35</v>
      </c>
      <c r="F11250" s="17" t="n">
        <v>0.15</v>
      </c>
      <c r="G11250" s="16" t="n">
        <v>2038.6</v>
      </c>
      <c r="I11250" s="1" t="str">
        <f aca="false">INDEX(Products!$C$2:$C$51,MATCH(C11250,Products!$A$2:$A$51,0))</f>
        <v>Electronics</v>
      </c>
      <c r="J11250" s="1" t="str">
        <f aca="false">INDEX(Orders!$E$2:$E$8001,MATCH(B11250,Orders!$A$2:$A$8001,0))</f>
        <v>Cancelled</v>
      </c>
      <c r="K11250" s="1" t="str">
        <f aca="false">LEFT(INDEX(Orders!$C$2:$C$8001,MATCH(B11250,Orders!$A$2:$A$8001,0)),7)</f>
        <v>2024-12</v>
      </c>
    </row>
    <row r="11251" customFormat="false" ht="15" hidden="false" customHeight="true" outlineLevel="0" collapsed="false">
      <c r="A11251" s="1" t="s">
        <v>21721</v>
      </c>
      <c r="B11251" s="1" t="s">
        <v>7926</v>
      </c>
      <c r="C11251" s="1" t="s">
        <v>2007</v>
      </c>
      <c r="D11251" s="1" t="n">
        <v>1</v>
      </c>
      <c r="E11251" s="16" t="n">
        <v>750.27</v>
      </c>
      <c r="F11251" s="17" t="n">
        <v>0.2</v>
      </c>
      <c r="G11251" s="16" t="n">
        <v>600.22</v>
      </c>
      <c r="I11251" s="1" t="str">
        <f aca="false">INDEX(Products!$C$2:$C$51,MATCH(C11251,Products!$A$2:$A$51,0))</f>
        <v>Books &amp; Stationery</v>
      </c>
      <c r="J11251" s="1" t="str">
        <f aca="false">INDEX(Orders!$E$2:$E$8001,MATCH(B11251,Orders!$A$2:$A$8001,0))</f>
        <v>Delivered</v>
      </c>
      <c r="K11251" s="1" t="str">
        <f aca="false">LEFT(INDEX(Orders!$C$2:$C$8001,MATCH(B11251,Orders!$A$2:$A$8001,0)),7)</f>
        <v>2024-11</v>
      </c>
    </row>
    <row r="11252" customFormat="false" ht="15" hidden="false" customHeight="true" outlineLevel="0" collapsed="false">
      <c r="A11252" s="1" t="s">
        <v>21722</v>
      </c>
      <c r="B11252" s="1" t="s">
        <v>7926</v>
      </c>
      <c r="C11252" s="1" t="s">
        <v>1961</v>
      </c>
      <c r="D11252" s="1" t="n">
        <v>1</v>
      </c>
      <c r="E11252" s="16" t="n">
        <v>3493.68</v>
      </c>
      <c r="F11252" s="17" t="n">
        <v>0.1</v>
      </c>
      <c r="G11252" s="16" t="n">
        <v>3144.31</v>
      </c>
      <c r="I11252" s="1" t="str">
        <f aca="false">INDEX(Products!$C$2:$C$51,MATCH(C11252,Products!$A$2:$A$51,0))</f>
        <v>Home &amp; Kitchen</v>
      </c>
      <c r="J11252" s="1" t="str">
        <f aca="false">INDEX(Orders!$E$2:$E$8001,MATCH(B11252,Orders!$A$2:$A$8001,0))</f>
        <v>Delivered</v>
      </c>
      <c r="K11252" s="1" t="str">
        <f aca="false">LEFT(INDEX(Orders!$C$2:$C$8001,MATCH(B11252,Orders!$A$2:$A$8001,0)),7)</f>
        <v>2024-11</v>
      </c>
    </row>
    <row r="11253" customFormat="false" ht="15" hidden="false" customHeight="true" outlineLevel="0" collapsed="false">
      <c r="A11253" s="1" t="s">
        <v>21723</v>
      </c>
      <c r="B11253" s="1" t="s">
        <v>7926</v>
      </c>
      <c r="C11253" s="1" t="s">
        <v>1933</v>
      </c>
      <c r="D11253" s="1" t="n">
        <v>1</v>
      </c>
      <c r="E11253" s="16" t="n">
        <v>7194.38</v>
      </c>
      <c r="F11253" s="17" t="n">
        <v>0.05</v>
      </c>
      <c r="G11253" s="16" t="n">
        <v>6834.66</v>
      </c>
      <c r="I11253" s="1" t="str">
        <f aca="false">INDEX(Products!$C$2:$C$51,MATCH(C11253,Products!$A$2:$A$51,0))</f>
        <v>Electronics</v>
      </c>
      <c r="J11253" s="1" t="str">
        <f aca="false">INDEX(Orders!$E$2:$E$8001,MATCH(B11253,Orders!$A$2:$A$8001,0))</f>
        <v>Delivered</v>
      </c>
      <c r="K11253" s="1" t="str">
        <f aca="false">LEFT(INDEX(Orders!$C$2:$C$8001,MATCH(B11253,Orders!$A$2:$A$8001,0)),7)</f>
        <v>2024-11</v>
      </c>
    </row>
    <row r="11254" customFormat="false" ht="15" hidden="false" customHeight="true" outlineLevel="0" collapsed="false">
      <c r="A11254" s="1" t="s">
        <v>21724</v>
      </c>
      <c r="B11254" s="1" t="s">
        <v>7927</v>
      </c>
      <c r="C11254" s="1" t="s">
        <v>1961</v>
      </c>
      <c r="D11254" s="1" t="n">
        <v>2</v>
      </c>
      <c r="E11254" s="16" t="n">
        <v>3493.68</v>
      </c>
      <c r="F11254" s="17" t="n">
        <v>0</v>
      </c>
      <c r="G11254" s="16" t="n">
        <v>6987.36</v>
      </c>
      <c r="I11254" s="1" t="str">
        <f aca="false">INDEX(Products!$C$2:$C$51,MATCH(C11254,Products!$A$2:$A$51,0))</f>
        <v>Home &amp; Kitchen</v>
      </c>
      <c r="J11254" s="1" t="str">
        <f aca="false">INDEX(Orders!$E$2:$E$8001,MATCH(B11254,Orders!$A$2:$A$8001,0))</f>
        <v>Delivered</v>
      </c>
      <c r="K11254" s="1" t="str">
        <f aca="false">LEFT(INDEX(Orders!$C$2:$C$8001,MATCH(B11254,Orders!$A$2:$A$8001,0)),7)</f>
        <v>2024-01</v>
      </c>
    </row>
    <row r="11255" customFormat="false" ht="15" hidden="false" customHeight="true" outlineLevel="0" collapsed="false">
      <c r="A11255" s="1" t="s">
        <v>21725</v>
      </c>
      <c r="B11255" s="1" t="s">
        <v>7927</v>
      </c>
      <c r="C11255" s="1" t="s">
        <v>1955</v>
      </c>
      <c r="D11255" s="1" t="n">
        <v>1</v>
      </c>
      <c r="E11255" s="16" t="n">
        <v>3340.76</v>
      </c>
      <c r="F11255" s="17" t="n">
        <v>0</v>
      </c>
      <c r="G11255" s="16" t="n">
        <v>3340.76</v>
      </c>
      <c r="I11255" s="1" t="str">
        <f aca="false">INDEX(Products!$C$2:$C$51,MATCH(C11255,Products!$A$2:$A$51,0))</f>
        <v>Home &amp; Kitchen</v>
      </c>
      <c r="J11255" s="1" t="str">
        <f aca="false">INDEX(Orders!$E$2:$E$8001,MATCH(B11255,Orders!$A$2:$A$8001,0))</f>
        <v>Delivered</v>
      </c>
      <c r="K11255" s="1" t="str">
        <f aca="false">LEFT(INDEX(Orders!$C$2:$C$8001,MATCH(B11255,Orders!$A$2:$A$8001,0)),7)</f>
        <v>2024-01</v>
      </c>
    </row>
    <row r="11256" customFormat="false" ht="15" hidden="false" customHeight="true" outlineLevel="0" collapsed="false">
      <c r="A11256" s="1" t="s">
        <v>21726</v>
      </c>
      <c r="B11256" s="1" t="s">
        <v>7928</v>
      </c>
      <c r="C11256" s="1" t="s">
        <v>1930</v>
      </c>
      <c r="D11256" s="1" t="n">
        <v>1</v>
      </c>
      <c r="E11256" s="16" t="n">
        <v>2398.35</v>
      </c>
      <c r="F11256" s="17" t="n">
        <v>0.05</v>
      </c>
      <c r="G11256" s="16" t="n">
        <v>2278.43</v>
      </c>
      <c r="I11256" s="1" t="str">
        <f aca="false">INDEX(Products!$C$2:$C$51,MATCH(C11256,Products!$A$2:$A$51,0))</f>
        <v>Electronics</v>
      </c>
      <c r="J11256" s="1" t="str">
        <f aca="false">INDEX(Orders!$E$2:$E$8001,MATCH(B11256,Orders!$A$2:$A$8001,0))</f>
        <v>Returned</v>
      </c>
      <c r="K11256" s="1" t="str">
        <f aca="false">LEFT(INDEX(Orders!$C$2:$C$8001,MATCH(B11256,Orders!$A$2:$A$8001,0)),7)</f>
        <v>2025-12</v>
      </c>
    </row>
    <row r="11257" customFormat="false" ht="15" hidden="false" customHeight="true" outlineLevel="0" collapsed="false">
      <c r="A11257" s="1" t="s">
        <v>21727</v>
      </c>
      <c r="B11257" s="1" t="s">
        <v>7929</v>
      </c>
      <c r="C11257" s="1" t="s">
        <v>1977</v>
      </c>
      <c r="D11257" s="1" t="n">
        <v>1</v>
      </c>
      <c r="E11257" s="16" t="n">
        <v>2386.05</v>
      </c>
      <c r="F11257" s="17" t="n">
        <v>0</v>
      </c>
      <c r="G11257" s="16" t="n">
        <v>2386.05</v>
      </c>
      <c r="I11257" s="1" t="str">
        <f aca="false">INDEX(Products!$C$2:$C$51,MATCH(C11257,Products!$A$2:$A$51,0))</f>
        <v>Beauty &amp; Personal Care</v>
      </c>
      <c r="J11257" s="1" t="str">
        <f aca="false">INDEX(Orders!$E$2:$E$8001,MATCH(B11257,Orders!$A$2:$A$8001,0))</f>
        <v>Delivered</v>
      </c>
      <c r="K11257" s="1" t="str">
        <f aca="false">LEFT(INDEX(Orders!$C$2:$C$8001,MATCH(B11257,Orders!$A$2:$A$8001,0)),7)</f>
        <v>2025-10</v>
      </c>
    </row>
    <row r="11258" customFormat="false" ht="15" hidden="false" customHeight="true" outlineLevel="0" collapsed="false">
      <c r="A11258" s="1" t="s">
        <v>21728</v>
      </c>
      <c r="B11258" s="1" t="s">
        <v>7929</v>
      </c>
      <c r="C11258" s="1" t="s">
        <v>1930</v>
      </c>
      <c r="D11258" s="1" t="n">
        <v>1</v>
      </c>
      <c r="E11258" s="16" t="n">
        <v>2398.35</v>
      </c>
      <c r="F11258" s="17" t="n">
        <v>0.1</v>
      </c>
      <c r="G11258" s="16" t="n">
        <v>2158.52</v>
      </c>
      <c r="I11258" s="1" t="str">
        <f aca="false">INDEX(Products!$C$2:$C$51,MATCH(C11258,Products!$A$2:$A$51,0))</f>
        <v>Electronics</v>
      </c>
      <c r="J11258" s="1" t="str">
        <f aca="false">INDEX(Orders!$E$2:$E$8001,MATCH(B11258,Orders!$A$2:$A$8001,0))</f>
        <v>Delivered</v>
      </c>
      <c r="K11258" s="1" t="str">
        <f aca="false">LEFT(INDEX(Orders!$C$2:$C$8001,MATCH(B11258,Orders!$A$2:$A$8001,0)),7)</f>
        <v>2025-10</v>
      </c>
    </row>
    <row r="11259" customFormat="false" ht="15" hidden="false" customHeight="true" outlineLevel="0" collapsed="false">
      <c r="A11259" s="1" t="s">
        <v>21729</v>
      </c>
      <c r="B11259" s="1" t="s">
        <v>7929</v>
      </c>
      <c r="C11259" s="1" t="s">
        <v>1990</v>
      </c>
      <c r="D11259" s="1" t="n">
        <v>2</v>
      </c>
      <c r="E11259" s="16" t="n">
        <v>5311.32</v>
      </c>
      <c r="F11259" s="17" t="n">
        <v>0.2</v>
      </c>
      <c r="G11259" s="16" t="n">
        <v>8498.11</v>
      </c>
      <c r="I11259" s="1" t="str">
        <f aca="false">INDEX(Products!$C$2:$C$51,MATCH(C11259,Products!$A$2:$A$51,0))</f>
        <v>Sports &amp; Fitness</v>
      </c>
      <c r="J11259" s="1" t="str">
        <f aca="false">INDEX(Orders!$E$2:$E$8001,MATCH(B11259,Orders!$A$2:$A$8001,0))</f>
        <v>Delivered</v>
      </c>
      <c r="K11259" s="1" t="str">
        <f aca="false">LEFT(INDEX(Orders!$C$2:$C$8001,MATCH(B11259,Orders!$A$2:$A$8001,0)),7)</f>
        <v>2025-10</v>
      </c>
    </row>
    <row r="11260" customFormat="false" ht="15" hidden="false" customHeight="true" outlineLevel="0" collapsed="false">
      <c r="A11260" s="1" t="s">
        <v>21730</v>
      </c>
      <c r="B11260" s="1" t="s">
        <v>7929</v>
      </c>
      <c r="C11260" s="1" t="s">
        <v>1976</v>
      </c>
      <c r="D11260" s="1" t="n">
        <v>1</v>
      </c>
      <c r="E11260" s="16" t="n">
        <v>1603.35</v>
      </c>
      <c r="F11260" s="17" t="n">
        <v>0</v>
      </c>
      <c r="G11260" s="16" t="n">
        <v>1603.35</v>
      </c>
      <c r="I11260" s="1" t="str">
        <f aca="false">INDEX(Products!$C$2:$C$51,MATCH(C11260,Products!$A$2:$A$51,0))</f>
        <v>Beauty &amp; Personal Care</v>
      </c>
      <c r="J11260" s="1" t="str">
        <f aca="false">INDEX(Orders!$E$2:$E$8001,MATCH(B11260,Orders!$A$2:$A$8001,0))</f>
        <v>Delivered</v>
      </c>
      <c r="K11260" s="1" t="str">
        <f aca="false">LEFT(INDEX(Orders!$C$2:$C$8001,MATCH(B11260,Orders!$A$2:$A$8001,0)),7)</f>
        <v>2025-10</v>
      </c>
    </row>
    <row r="11261" customFormat="false" ht="15" hidden="false" customHeight="true" outlineLevel="0" collapsed="false">
      <c r="A11261" s="1" t="s">
        <v>21731</v>
      </c>
      <c r="B11261" s="1" t="s">
        <v>7930</v>
      </c>
      <c r="C11261" s="1" t="s">
        <v>1940</v>
      </c>
      <c r="D11261" s="1" t="n">
        <v>1</v>
      </c>
      <c r="E11261" s="16" t="n">
        <v>2374.52</v>
      </c>
      <c r="F11261" s="17" t="n">
        <v>0</v>
      </c>
      <c r="G11261" s="16" t="n">
        <v>2374.52</v>
      </c>
      <c r="I11261" s="1" t="str">
        <f aca="false">INDEX(Products!$C$2:$C$51,MATCH(C11261,Products!$A$2:$A$51,0))</f>
        <v>Fashion</v>
      </c>
      <c r="J11261" s="1" t="str">
        <f aca="false">INDEX(Orders!$E$2:$E$8001,MATCH(B11261,Orders!$A$2:$A$8001,0))</f>
        <v>Delivered</v>
      </c>
      <c r="K11261" s="1" t="str">
        <f aca="false">LEFT(INDEX(Orders!$C$2:$C$8001,MATCH(B11261,Orders!$A$2:$A$8001,0)),7)</f>
        <v>2025-03</v>
      </c>
    </row>
    <row r="11262" customFormat="false" ht="15" hidden="false" customHeight="true" outlineLevel="0" collapsed="false">
      <c r="A11262" s="1" t="s">
        <v>21732</v>
      </c>
      <c r="B11262" s="1" t="s">
        <v>7931</v>
      </c>
      <c r="C11262" s="1" t="s">
        <v>2007</v>
      </c>
      <c r="D11262" s="1" t="n">
        <v>1</v>
      </c>
      <c r="E11262" s="16" t="n">
        <v>750.27</v>
      </c>
      <c r="F11262" s="17" t="n">
        <v>0.1</v>
      </c>
      <c r="G11262" s="16" t="n">
        <v>675.24</v>
      </c>
      <c r="I11262" s="1" t="str">
        <f aca="false">INDEX(Products!$C$2:$C$51,MATCH(C11262,Products!$A$2:$A$51,0))</f>
        <v>Books &amp; Stationery</v>
      </c>
      <c r="J11262" s="1" t="str">
        <f aca="false">INDEX(Orders!$E$2:$E$8001,MATCH(B11262,Orders!$A$2:$A$8001,0))</f>
        <v>Delivered</v>
      </c>
      <c r="K11262" s="1" t="str">
        <f aca="false">LEFT(INDEX(Orders!$C$2:$C$8001,MATCH(B11262,Orders!$A$2:$A$8001,0)),7)</f>
        <v>2025-11</v>
      </c>
    </row>
    <row r="11263" customFormat="false" ht="15" hidden="false" customHeight="true" outlineLevel="0" collapsed="false">
      <c r="A11263" s="1" t="s">
        <v>21733</v>
      </c>
      <c r="B11263" s="1" t="s">
        <v>7931</v>
      </c>
      <c r="C11263" s="1" t="s">
        <v>2006</v>
      </c>
      <c r="D11263" s="1" t="n">
        <v>2</v>
      </c>
      <c r="E11263" s="16" t="n">
        <v>482.17</v>
      </c>
      <c r="F11263" s="17" t="n">
        <v>0.05</v>
      </c>
      <c r="G11263" s="16" t="n">
        <v>916.12</v>
      </c>
      <c r="I11263" s="1" t="str">
        <f aca="false">INDEX(Products!$C$2:$C$51,MATCH(C11263,Products!$A$2:$A$51,0))</f>
        <v>Books &amp; Stationery</v>
      </c>
      <c r="J11263" s="1" t="str">
        <f aca="false">INDEX(Orders!$E$2:$E$8001,MATCH(B11263,Orders!$A$2:$A$8001,0))</f>
        <v>Delivered</v>
      </c>
      <c r="K11263" s="1" t="str">
        <f aca="false">LEFT(INDEX(Orders!$C$2:$C$8001,MATCH(B11263,Orders!$A$2:$A$8001,0)),7)</f>
        <v>2025-11</v>
      </c>
    </row>
    <row r="11264" customFormat="false" ht="15" hidden="false" customHeight="true" outlineLevel="0" collapsed="false">
      <c r="A11264" s="1" t="s">
        <v>21734</v>
      </c>
      <c r="B11264" s="1" t="s">
        <v>7932</v>
      </c>
      <c r="C11264" s="1" t="s">
        <v>1997</v>
      </c>
      <c r="D11264" s="1" t="n">
        <v>1</v>
      </c>
      <c r="E11264" s="16" t="n">
        <v>311.15</v>
      </c>
      <c r="F11264" s="17" t="n">
        <v>0</v>
      </c>
      <c r="G11264" s="16" t="n">
        <v>311.15</v>
      </c>
      <c r="I11264" s="1" t="str">
        <f aca="false">INDEX(Products!$C$2:$C$51,MATCH(C11264,Products!$A$2:$A$51,0))</f>
        <v>Sports &amp; Fitness</v>
      </c>
      <c r="J11264" s="1" t="str">
        <f aca="false">INDEX(Orders!$E$2:$E$8001,MATCH(B11264,Orders!$A$2:$A$8001,0))</f>
        <v>Delivered</v>
      </c>
      <c r="K11264" s="1" t="str">
        <f aca="false">LEFT(INDEX(Orders!$C$2:$C$8001,MATCH(B11264,Orders!$A$2:$A$8001,0)),7)</f>
        <v>2025-07</v>
      </c>
    </row>
    <row r="11265" customFormat="false" ht="15" hidden="false" customHeight="true" outlineLevel="0" collapsed="false">
      <c r="A11265" s="1" t="s">
        <v>21735</v>
      </c>
      <c r="B11265" s="1" t="s">
        <v>7933</v>
      </c>
      <c r="C11265" s="1" t="s">
        <v>1930</v>
      </c>
      <c r="D11265" s="1" t="n">
        <v>3</v>
      </c>
      <c r="E11265" s="16" t="n">
        <v>2398.35</v>
      </c>
      <c r="F11265" s="17" t="n">
        <v>0</v>
      </c>
      <c r="G11265" s="16" t="n">
        <v>7195.05</v>
      </c>
      <c r="I11265" s="1" t="str">
        <f aca="false">INDEX(Products!$C$2:$C$51,MATCH(C11265,Products!$A$2:$A$51,0))</f>
        <v>Electronics</v>
      </c>
      <c r="J11265" s="1" t="str">
        <f aca="false">INDEX(Orders!$E$2:$E$8001,MATCH(B11265,Orders!$A$2:$A$8001,0))</f>
        <v>Delivered</v>
      </c>
      <c r="K11265" s="1" t="str">
        <f aca="false">LEFT(INDEX(Orders!$C$2:$C$8001,MATCH(B11265,Orders!$A$2:$A$8001,0)),7)</f>
        <v>2025-10</v>
      </c>
    </row>
    <row r="11266" customFormat="false" ht="15" hidden="false" customHeight="true" outlineLevel="0" collapsed="false">
      <c r="A11266" s="1" t="s">
        <v>21736</v>
      </c>
      <c r="B11266" s="1" t="s">
        <v>7933</v>
      </c>
      <c r="C11266" s="1" t="s">
        <v>1971</v>
      </c>
      <c r="D11266" s="1" t="n">
        <v>1</v>
      </c>
      <c r="E11266" s="16" t="n">
        <v>2073.63</v>
      </c>
      <c r="F11266" s="17" t="n">
        <v>0</v>
      </c>
      <c r="G11266" s="16" t="n">
        <v>2073.63</v>
      </c>
      <c r="I11266" s="1" t="str">
        <f aca="false">INDEX(Products!$C$2:$C$51,MATCH(C11266,Products!$A$2:$A$51,0))</f>
        <v>Home &amp; Kitchen</v>
      </c>
      <c r="J11266" s="1" t="str">
        <f aca="false">INDEX(Orders!$E$2:$E$8001,MATCH(B11266,Orders!$A$2:$A$8001,0))</f>
        <v>Delivered</v>
      </c>
      <c r="K11266" s="1" t="str">
        <f aca="false">LEFT(INDEX(Orders!$C$2:$C$8001,MATCH(B11266,Orders!$A$2:$A$8001,0)),7)</f>
        <v>2025-10</v>
      </c>
    </row>
    <row r="11267" customFormat="false" ht="15" hidden="false" customHeight="true" outlineLevel="0" collapsed="false">
      <c r="A11267" s="1" t="s">
        <v>21737</v>
      </c>
      <c r="B11267" s="1" t="s">
        <v>7933</v>
      </c>
      <c r="C11267" s="1" t="s">
        <v>1990</v>
      </c>
      <c r="D11267" s="1" t="n">
        <v>1</v>
      </c>
      <c r="E11267" s="16" t="n">
        <v>5311.32</v>
      </c>
      <c r="F11267" s="17" t="n">
        <v>0.1</v>
      </c>
      <c r="G11267" s="16" t="n">
        <v>4780.19</v>
      </c>
      <c r="I11267" s="1" t="str">
        <f aca="false">INDEX(Products!$C$2:$C$51,MATCH(C11267,Products!$A$2:$A$51,0))</f>
        <v>Sports &amp; Fitness</v>
      </c>
      <c r="J11267" s="1" t="str">
        <f aca="false">INDEX(Orders!$E$2:$E$8001,MATCH(B11267,Orders!$A$2:$A$8001,0))</f>
        <v>Delivered</v>
      </c>
      <c r="K11267" s="1" t="str">
        <f aca="false">LEFT(INDEX(Orders!$C$2:$C$8001,MATCH(B11267,Orders!$A$2:$A$8001,0)),7)</f>
        <v>2025-10</v>
      </c>
    </row>
    <row r="11268" customFormat="false" ht="15" hidden="false" customHeight="true" outlineLevel="0" collapsed="false">
      <c r="A11268" s="1" t="s">
        <v>21738</v>
      </c>
      <c r="B11268" s="1" t="s">
        <v>7933</v>
      </c>
      <c r="C11268" s="1" t="s">
        <v>1995</v>
      </c>
      <c r="D11268" s="1" t="n">
        <v>3</v>
      </c>
      <c r="E11268" s="16" t="n">
        <v>2914.27</v>
      </c>
      <c r="F11268" s="17" t="n">
        <v>0</v>
      </c>
      <c r="G11268" s="16" t="n">
        <v>8742.81</v>
      </c>
      <c r="I11268" s="1" t="str">
        <f aca="false">INDEX(Products!$C$2:$C$51,MATCH(C11268,Products!$A$2:$A$51,0))</f>
        <v>Sports &amp; Fitness</v>
      </c>
      <c r="J11268" s="1" t="str">
        <f aca="false">INDEX(Orders!$E$2:$E$8001,MATCH(B11268,Orders!$A$2:$A$8001,0))</f>
        <v>Delivered</v>
      </c>
      <c r="K11268" s="1" t="str">
        <f aca="false">LEFT(INDEX(Orders!$C$2:$C$8001,MATCH(B11268,Orders!$A$2:$A$8001,0)),7)</f>
        <v>2025-10</v>
      </c>
    </row>
    <row r="11269" customFormat="false" ht="15" hidden="false" customHeight="true" outlineLevel="0" collapsed="false">
      <c r="A11269" s="1" t="s">
        <v>21739</v>
      </c>
      <c r="B11269" s="1" t="s">
        <v>7934</v>
      </c>
      <c r="C11269" s="1" t="s">
        <v>1953</v>
      </c>
      <c r="D11269" s="1" t="n">
        <v>1</v>
      </c>
      <c r="E11269" s="16" t="n">
        <v>4914.12</v>
      </c>
      <c r="F11269" s="17" t="n">
        <v>0.15</v>
      </c>
      <c r="G11269" s="16" t="n">
        <v>4177</v>
      </c>
      <c r="I11269" s="1" t="str">
        <f aca="false">INDEX(Products!$C$2:$C$51,MATCH(C11269,Products!$A$2:$A$51,0))</f>
        <v>Fashion</v>
      </c>
      <c r="J11269" s="1" t="str">
        <f aca="false">INDEX(Orders!$E$2:$E$8001,MATCH(B11269,Orders!$A$2:$A$8001,0))</f>
        <v>Delivered</v>
      </c>
      <c r="K11269" s="1" t="str">
        <f aca="false">LEFT(INDEX(Orders!$C$2:$C$8001,MATCH(B11269,Orders!$A$2:$A$8001,0)),7)</f>
        <v>2024-10</v>
      </c>
    </row>
    <row r="11270" customFormat="false" ht="15" hidden="false" customHeight="true" outlineLevel="0" collapsed="false">
      <c r="A11270" s="1" t="s">
        <v>21740</v>
      </c>
      <c r="B11270" s="1" t="s">
        <v>7934</v>
      </c>
      <c r="C11270" s="1" t="s">
        <v>1930</v>
      </c>
      <c r="D11270" s="1" t="n">
        <v>1</v>
      </c>
      <c r="E11270" s="16" t="n">
        <v>2398.35</v>
      </c>
      <c r="F11270" s="17" t="n">
        <v>0.05</v>
      </c>
      <c r="G11270" s="16" t="n">
        <v>2278.43</v>
      </c>
      <c r="I11270" s="1" t="str">
        <f aca="false">INDEX(Products!$C$2:$C$51,MATCH(C11270,Products!$A$2:$A$51,0))</f>
        <v>Electronics</v>
      </c>
      <c r="J11270" s="1" t="str">
        <f aca="false">INDEX(Orders!$E$2:$E$8001,MATCH(B11270,Orders!$A$2:$A$8001,0))</f>
        <v>Delivered</v>
      </c>
      <c r="K11270" s="1" t="str">
        <f aca="false">LEFT(INDEX(Orders!$C$2:$C$8001,MATCH(B11270,Orders!$A$2:$A$8001,0)),7)</f>
        <v>2024-10</v>
      </c>
    </row>
    <row r="11271" customFormat="false" ht="15" hidden="false" customHeight="true" outlineLevel="0" collapsed="false">
      <c r="A11271" s="1" t="s">
        <v>21741</v>
      </c>
      <c r="B11271" s="1" t="s">
        <v>7935</v>
      </c>
      <c r="C11271" s="1" t="s">
        <v>1940</v>
      </c>
      <c r="D11271" s="1" t="n">
        <v>1</v>
      </c>
      <c r="E11271" s="16" t="n">
        <v>2374.52</v>
      </c>
      <c r="F11271" s="17" t="n">
        <v>0.15</v>
      </c>
      <c r="G11271" s="16" t="n">
        <v>2018.34</v>
      </c>
      <c r="I11271" s="1" t="str">
        <f aca="false">INDEX(Products!$C$2:$C$51,MATCH(C11271,Products!$A$2:$A$51,0))</f>
        <v>Fashion</v>
      </c>
      <c r="J11271" s="1" t="str">
        <f aca="false">INDEX(Orders!$E$2:$E$8001,MATCH(B11271,Orders!$A$2:$A$8001,0))</f>
        <v>Delivered</v>
      </c>
      <c r="K11271" s="1" t="str">
        <f aca="false">LEFT(INDEX(Orders!$C$2:$C$8001,MATCH(B11271,Orders!$A$2:$A$8001,0)),7)</f>
        <v>2025-11</v>
      </c>
    </row>
    <row r="11272" customFormat="false" ht="15" hidden="false" customHeight="true" outlineLevel="0" collapsed="false">
      <c r="A11272" s="1" t="s">
        <v>21742</v>
      </c>
      <c r="B11272" s="1" t="s">
        <v>7935</v>
      </c>
      <c r="C11272" s="1" t="s">
        <v>1993</v>
      </c>
      <c r="D11272" s="1" t="n">
        <v>3</v>
      </c>
      <c r="E11272" s="16" t="n">
        <v>3177.33</v>
      </c>
      <c r="F11272" s="17" t="n">
        <v>0</v>
      </c>
      <c r="G11272" s="16" t="n">
        <v>9531.99</v>
      </c>
      <c r="I11272" s="1" t="str">
        <f aca="false">INDEX(Products!$C$2:$C$51,MATCH(C11272,Products!$A$2:$A$51,0))</f>
        <v>Sports &amp; Fitness</v>
      </c>
      <c r="J11272" s="1" t="str">
        <f aca="false">INDEX(Orders!$E$2:$E$8001,MATCH(B11272,Orders!$A$2:$A$8001,0))</f>
        <v>Delivered</v>
      </c>
      <c r="K11272" s="1" t="str">
        <f aca="false">LEFT(INDEX(Orders!$C$2:$C$8001,MATCH(B11272,Orders!$A$2:$A$8001,0)),7)</f>
        <v>2025-11</v>
      </c>
    </row>
    <row r="11273" customFormat="false" ht="15" hidden="false" customHeight="true" outlineLevel="0" collapsed="false">
      <c r="A11273" s="1" t="s">
        <v>21743</v>
      </c>
      <c r="B11273" s="1" t="s">
        <v>7936</v>
      </c>
      <c r="C11273" s="1" t="s">
        <v>1977</v>
      </c>
      <c r="D11273" s="1" t="n">
        <v>2</v>
      </c>
      <c r="E11273" s="16" t="n">
        <v>2386.05</v>
      </c>
      <c r="F11273" s="17" t="n">
        <v>0</v>
      </c>
      <c r="G11273" s="16" t="n">
        <v>4772.1</v>
      </c>
      <c r="I11273" s="1" t="str">
        <f aca="false">INDEX(Products!$C$2:$C$51,MATCH(C11273,Products!$A$2:$A$51,0))</f>
        <v>Beauty &amp; Personal Care</v>
      </c>
      <c r="J11273" s="1" t="str">
        <f aca="false">INDEX(Orders!$E$2:$E$8001,MATCH(B11273,Orders!$A$2:$A$8001,0))</f>
        <v>Delivered</v>
      </c>
      <c r="K11273" s="1" t="str">
        <f aca="false">LEFT(INDEX(Orders!$C$2:$C$8001,MATCH(B11273,Orders!$A$2:$A$8001,0)),7)</f>
        <v>2024-02</v>
      </c>
    </row>
    <row r="11274" customFormat="false" ht="15" hidden="false" customHeight="true" outlineLevel="0" collapsed="false">
      <c r="A11274" s="1" t="s">
        <v>21744</v>
      </c>
      <c r="B11274" s="1" t="s">
        <v>7937</v>
      </c>
      <c r="C11274" s="1" t="s">
        <v>1940</v>
      </c>
      <c r="D11274" s="1" t="n">
        <v>1</v>
      </c>
      <c r="E11274" s="16" t="n">
        <v>2374.52</v>
      </c>
      <c r="F11274" s="17" t="n">
        <v>0.05</v>
      </c>
      <c r="G11274" s="16" t="n">
        <v>2255.79</v>
      </c>
      <c r="I11274" s="1" t="str">
        <f aca="false">INDEX(Products!$C$2:$C$51,MATCH(C11274,Products!$A$2:$A$51,0))</f>
        <v>Fashion</v>
      </c>
      <c r="J11274" s="1" t="str">
        <f aca="false">INDEX(Orders!$E$2:$E$8001,MATCH(B11274,Orders!$A$2:$A$8001,0))</f>
        <v>Delivered</v>
      </c>
      <c r="K11274" s="1" t="str">
        <f aca="false">LEFT(INDEX(Orders!$C$2:$C$8001,MATCH(B11274,Orders!$A$2:$A$8001,0)),7)</f>
        <v>2025-11</v>
      </c>
    </row>
    <row r="11275" customFormat="false" ht="15" hidden="false" customHeight="true" outlineLevel="0" collapsed="false">
      <c r="A11275" s="1" t="s">
        <v>21745</v>
      </c>
      <c r="B11275" s="1" t="s">
        <v>7937</v>
      </c>
      <c r="C11275" s="1" t="s">
        <v>1918</v>
      </c>
      <c r="D11275" s="1" t="n">
        <v>1</v>
      </c>
      <c r="E11275" s="16" t="n">
        <v>2978.99</v>
      </c>
      <c r="F11275" s="17" t="n">
        <v>0.15</v>
      </c>
      <c r="G11275" s="16" t="n">
        <v>2532.14</v>
      </c>
      <c r="I11275" s="1" t="str">
        <f aca="false">INDEX(Products!$C$2:$C$51,MATCH(C11275,Products!$A$2:$A$51,0))</f>
        <v>Electronics</v>
      </c>
      <c r="J11275" s="1" t="str">
        <f aca="false">INDEX(Orders!$E$2:$E$8001,MATCH(B11275,Orders!$A$2:$A$8001,0))</f>
        <v>Delivered</v>
      </c>
      <c r="K11275" s="1" t="str">
        <f aca="false">LEFT(INDEX(Orders!$C$2:$C$8001,MATCH(B11275,Orders!$A$2:$A$8001,0)),7)</f>
        <v>2025-11</v>
      </c>
    </row>
    <row r="11276" customFormat="false" ht="15" hidden="false" customHeight="true" outlineLevel="0" collapsed="false">
      <c r="A11276" s="1" t="s">
        <v>21746</v>
      </c>
      <c r="B11276" s="1" t="s">
        <v>7937</v>
      </c>
      <c r="C11276" s="1" t="s">
        <v>2006</v>
      </c>
      <c r="D11276" s="1" t="n">
        <v>1</v>
      </c>
      <c r="E11276" s="16" t="n">
        <v>482.17</v>
      </c>
      <c r="F11276" s="17" t="n">
        <v>0.15</v>
      </c>
      <c r="G11276" s="16" t="n">
        <v>409.84</v>
      </c>
      <c r="I11276" s="1" t="str">
        <f aca="false">INDEX(Products!$C$2:$C$51,MATCH(C11276,Products!$A$2:$A$51,0))</f>
        <v>Books &amp; Stationery</v>
      </c>
      <c r="J11276" s="1" t="str">
        <f aca="false">INDEX(Orders!$E$2:$E$8001,MATCH(B11276,Orders!$A$2:$A$8001,0))</f>
        <v>Delivered</v>
      </c>
      <c r="K11276" s="1" t="str">
        <f aca="false">LEFT(INDEX(Orders!$C$2:$C$8001,MATCH(B11276,Orders!$A$2:$A$8001,0)),7)</f>
        <v>2025-11</v>
      </c>
    </row>
    <row r="11277" customFormat="false" ht="15" hidden="false" customHeight="true" outlineLevel="0" collapsed="false">
      <c r="A11277" s="1" t="s">
        <v>21747</v>
      </c>
      <c r="B11277" s="1" t="s">
        <v>7938</v>
      </c>
      <c r="C11277" s="1" t="s">
        <v>1961</v>
      </c>
      <c r="D11277" s="1" t="n">
        <v>1</v>
      </c>
      <c r="E11277" s="16" t="n">
        <v>3493.68</v>
      </c>
      <c r="F11277" s="17" t="n">
        <v>0</v>
      </c>
      <c r="G11277" s="16" t="n">
        <v>3493.68</v>
      </c>
      <c r="I11277" s="1" t="str">
        <f aca="false">INDEX(Products!$C$2:$C$51,MATCH(C11277,Products!$A$2:$A$51,0))</f>
        <v>Home &amp; Kitchen</v>
      </c>
      <c r="J11277" s="1" t="str">
        <f aca="false">INDEX(Orders!$E$2:$E$8001,MATCH(B11277,Orders!$A$2:$A$8001,0))</f>
        <v>Refunded</v>
      </c>
      <c r="K11277" s="1" t="str">
        <f aca="false">LEFT(INDEX(Orders!$C$2:$C$8001,MATCH(B11277,Orders!$A$2:$A$8001,0)),7)</f>
        <v>2024-11</v>
      </c>
    </row>
    <row r="11278" customFormat="false" ht="15" hidden="false" customHeight="true" outlineLevel="0" collapsed="false">
      <c r="A11278" s="1" t="s">
        <v>21748</v>
      </c>
      <c r="B11278" s="1" t="s">
        <v>7938</v>
      </c>
      <c r="C11278" s="1" t="s">
        <v>1975</v>
      </c>
      <c r="D11278" s="1" t="n">
        <v>2</v>
      </c>
      <c r="E11278" s="16" t="n">
        <v>862.99</v>
      </c>
      <c r="F11278" s="17" t="n">
        <v>0.2</v>
      </c>
      <c r="G11278" s="16" t="n">
        <v>1380.78</v>
      </c>
      <c r="I11278" s="1" t="str">
        <f aca="false">INDEX(Products!$C$2:$C$51,MATCH(C11278,Products!$A$2:$A$51,0))</f>
        <v>Beauty &amp; Personal Care</v>
      </c>
      <c r="J11278" s="1" t="str">
        <f aca="false">INDEX(Orders!$E$2:$E$8001,MATCH(B11278,Orders!$A$2:$A$8001,0))</f>
        <v>Refunded</v>
      </c>
      <c r="K11278" s="1" t="str">
        <f aca="false">LEFT(INDEX(Orders!$C$2:$C$8001,MATCH(B11278,Orders!$A$2:$A$8001,0)),7)</f>
        <v>2024-11</v>
      </c>
    </row>
    <row r="11279" customFormat="false" ht="15" hidden="false" customHeight="true" outlineLevel="0" collapsed="false">
      <c r="A11279" s="1" t="s">
        <v>21749</v>
      </c>
      <c r="B11279" s="1" t="s">
        <v>7938</v>
      </c>
      <c r="C11279" s="1" t="s">
        <v>1940</v>
      </c>
      <c r="D11279" s="1" t="n">
        <v>2</v>
      </c>
      <c r="E11279" s="16" t="n">
        <v>2374.52</v>
      </c>
      <c r="F11279" s="17" t="n">
        <v>0.1</v>
      </c>
      <c r="G11279" s="16" t="n">
        <v>4274.14</v>
      </c>
      <c r="I11279" s="1" t="str">
        <f aca="false">INDEX(Products!$C$2:$C$51,MATCH(C11279,Products!$A$2:$A$51,0))</f>
        <v>Fashion</v>
      </c>
      <c r="J11279" s="1" t="str">
        <f aca="false">INDEX(Orders!$E$2:$E$8001,MATCH(B11279,Orders!$A$2:$A$8001,0))</f>
        <v>Refunded</v>
      </c>
      <c r="K11279" s="1" t="str">
        <f aca="false">LEFT(INDEX(Orders!$C$2:$C$8001,MATCH(B11279,Orders!$A$2:$A$8001,0)),7)</f>
        <v>2024-11</v>
      </c>
    </row>
    <row r="11280" customFormat="false" ht="15" hidden="false" customHeight="true" outlineLevel="0" collapsed="false">
      <c r="A11280" s="1" t="s">
        <v>21750</v>
      </c>
      <c r="B11280" s="1" t="s">
        <v>7939</v>
      </c>
      <c r="C11280" s="1" t="s">
        <v>1940</v>
      </c>
      <c r="D11280" s="1" t="n">
        <v>3</v>
      </c>
      <c r="E11280" s="16" t="n">
        <v>2374.52</v>
      </c>
      <c r="F11280" s="17" t="n">
        <v>0.1</v>
      </c>
      <c r="G11280" s="16" t="n">
        <v>6411.2</v>
      </c>
      <c r="I11280" s="1" t="str">
        <f aca="false">INDEX(Products!$C$2:$C$51,MATCH(C11280,Products!$A$2:$A$51,0))</f>
        <v>Fashion</v>
      </c>
      <c r="J11280" s="1" t="str">
        <f aca="false">INDEX(Orders!$E$2:$E$8001,MATCH(B11280,Orders!$A$2:$A$8001,0))</f>
        <v>Delivered</v>
      </c>
      <c r="K11280" s="1" t="str">
        <f aca="false">LEFT(INDEX(Orders!$C$2:$C$8001,MATCH(B11280,Orders!$A$2:$A$8001,0)),7)</f>
        <v>2025-12</v>
      </c>
    </row>
    <row r="11281" customFormat="false" ht="15" hidden="false" customHeight="true" outlineLevel="0" collapsed="false">
      <c r="A11281" s="1" t="s">
        <v>21751</v>
      </c>
      <c r="B11281" s="1" t="s">
        <v>7939</v>
      </c>
      <c r="C11281" s="1" t="s">
        <v>1918</v>
      </c>
      <c r="D11281" s="1" t="n">
        <v>2</v>
      </c>
      <c r="E11281" s="16" t="n">
        <v>2978.99</v>
      </c>
      <c r="F11281" s="17" t="n">
        <v>0.15</v>
      </c>
      <c r="G11281" s="16" t="n">
        <v>5064.28</v>
      </c>
      <c r="I11281" s="1" t="str">
        <f aca="false">INDEX(Products!$C$2:$C$51,MATCH(C11281,Products!$A$2:$A$51,0))</f>
        <v>Electronics</v>
      </c>
      <c r="J11281" s="1" t="str">
        <f aca="false">INDEX(Orders!$E$2:$E$8001,MATCH(B11281,Orders!$A$2:$A$8001,0))</f>
        <v>Delivered</v>
      </c>
      <c r="K11281" s="1" t="str">
        <f aca="false">LEFT(INDEX(Orders!$C$2:$C$8001,MATCH(B11281,Orders!$A$2:$A$8001,0)),7)</f>
        <v>2025-12</v>
      </c>
    </row>
    <row r="11282" customFormat="false" ht="15" hidden="false" customHeight="true" outlineLevel="0" collapsed="false">
      <c r="A11282" s="1" t="s">
        <v>21752</v>
      </c>
      <c r="B11282" s="1" t="s">
        <v>7939</v>
      </c>
      <c r="C11282" s="1" t="s">
        <v>2006</v>
      </c>
      <c r="D11282" s="1" t="n">
        <v>1</v>
      </c>
      <c r="E11282" s="16" t="n">
        <v>482.17</v>
      </c>
      <c r="F11282" s="17" t="n">
        <v>0.2</v>
      </c>
      <c r="G11282" s="16" t="n">
        <v>385.74</v>
      </c>
      <c r="I11282" s="1" t="str">
        <f aca="false">INDEX(Products!$C$2:$C$51,MATCH(C11282,Products!$A$2:$A$51,0))</f>
        <v>Books &amp; Stationery</v>
      </c>
      <c r="J11282" s="1" t="str">
        <f aca="false">INDEX(Orders!$E$2:$E$8001,MATCH(B11282,Orders!$A$2:$A$8001,0))</f>
        <v>Delivered</v>
      </c>
      <c r="K11282" s="1" t="str">
        <f aca="false">LEFT(INDEX(Orders!$C$2:$C$8001,MATCH(B11282,Orders!$A$2:$A$8001,0)),7)</f>
        <v>2025-12</v>
      </c>
    </row>
    <row r="11283" customFormat="false" ht="15" hidden="false" customHeight="true" outlineLevel="0" collapsed="false">
      <c r="A11283" s="1" t="s">
        <v>21753</v>
      </c>
      <c r="B11283" s="1" t="s">
        <v>7939</v>
      </c>
      <c r="C11283" s="1" t="s">
        <v>1937</v>
      </c>
      <c r="D11283" s="1" t="n">
        <v>2</v>
      </c>
      <c r="E11283" s="16" t="n">
        <v>1364.75</v>
      </c>
      <c r="F11283" s="17" t="n">
        <v>0.1</v>
      </c>
      <c r="G11283" s="16" t="n">
        <v>2456.55</v>
      </c>
      <c r="I11283" s="1" t="str">
        <f aca="false">INDEX(Products!$C$2:$C$51,MATCH(C11283,Products!$A$2:$A$51,0))</f>
        <v>Fashion</v>
      </c>
      <c r="J11283" s="1" t="str">
        <f aca="false">INDEX(Orders!$E$2:$E$8001,MATCH(B11283,Orders!$A$2:$A$8001,0))</f>
        <v>Delivered</v>
      </c>
      <c r="K11283" s="1" t="str">
        <f aca="false">LEFT(INDEX(Orders!$C$2:$C$8001,MATCH(B11283,Orders!$A$2:$A$8001,0)),7)</f>
        <v>2025-12</v>
      </c>
    </row>
    <row r="11284" customFormat="false" ht="15" hidden="false" customHeight="true" outlineLevel="0" collapsed="false">
      <c r="A11284" s="1" t="s">
        <v>21754</v>
      </c>
      <c r="B11284" s="1" t="s">
        <v>7939</v>
      </c>
      <c r="C11284" s="1" t="s">
        <v>1930</v>
      </c>
      <c r="D11284" s="1" t="n">
        <v>2</v>
      </c>
      <c r="E11284" s="16" t="n">
        <v>2398.35</v>
      </c>
      <c r="F11284" s="17" t="n">
        <v>0.2</v>
      </c>
      <c r="G11284" s="16" t="n">
        <v>3837.36</v>
      </c>
      <c r="I11284" s="1" t="str">
        <f aca="false">INDEX(Products!$C$2:$C$51,MATCH(C11284,Products!$A$2:$A$51,0))</f>
        <v>Electronics</v>
      </c>
      <c r="J11284" s="1" t="str">
        <f aca="false">INDEX(Orders!$E$2:$E$8001,MATCH(B11284,Orders!$A$2:$A$8001,0))</f>
        <v>Delivered</v>
      </c>
      <c r="K11284" s="1" t="str">
        <f aca="false">LEFT(INDEX(Orders!$C$2:$C$8001,MATCH(B11284,Orders!$A$2:$A$8001,0)),7)</f>
        <v>2025-12</v>
      </c>
    </row>
    <row r="11285" customFormat="false" ht="15" hidden="false" customHeight="true" outlineLevel="0" collapsed="false">
      <c r="A11285" s="1" t="s">
        <v>21755</v>
      </c>
      <c r="B11285" s="1" t="s">
        <v>7940</v>
      </c>
      <c r="C11285" s="1" t="s">
        <v>2006</v>
      </c>
      <c r="D11285" s="1" t="n">
        <v>1</v>
      </c>
      <c r="E11285" s="16" t="n">
        <v>482.17</v>
      </c>
      <c r="F11285" s="17" t="n">
        <v>0</v>
      </c>
      <c r="G11285" s="16" t="n">
        <v>482.17</v>
      </c>
      <c r="I11285" s="1" t="str">
        <f aca="false">INDEX(Products!$C$2:$C$51,MATCH(C11285,Products!$A$2:$A$51,0))</f>
        <v>Books &amp; Stationery</v>
      </c>
      <c r="J11285" s="1" t="str">
        <f aca="false">INDEX(Orders!$E$2:$E$8001,MATCH(B11285,Orders!$A$2:$A$8001,0))</f>
        <v>Returned</v>
      </c>
      <c r="K11285" s="1" t="str">
        <f aca="false">LEFT(INDEX(Orders!$C$2:$C$8001,MATCH(B11285,Orders!$A$2:$A$8001,0)),7)</f>
        <v>2025-11</v>
      </c>
    </row>
    <row r="11286" customFormat="false" ht="15" hidden="false" customHeight="true" outlineLevel="0" collapsed="false">
      <c r="A11286" s="1" t="s">
        <v>21756</v>
      </c>
      <c r="B11286" s="1" t="s">
        <v>7940</v>
      </c>
      <c r="C11286" s="1" t="s">
        <v>1997</v>
      </c>
      <c r="D11286" s="1" t="n">
        <v>1</v>
      </c>
      <c r="E11286" s="16" t="n">
        <v>311.15</v>
      </c>
      <c r="F11286" s="17" t="n">
        <v>0.1</v>
      </c>
      <c r="G11286" s="16" t="n">
        <v>280.03</v>
      </c>
      <c r="I11286" s="1" t="str">
        <f aca="false">INDEX(Products!$C$2:$C$51,MATCH(C11286,Products!$A$2:$A$51,0))</f>
        <v>Sports &amp; Fitness</v>
      </c>
      <c r="J11286" s="1" t="str">
        <f aca="false">INDEX(Orders!$E$2:$E$8001,MATCH(B11286,Orders!$A$2:$A$8001,0))</f>
        <v>Returned</v>
      </c>
      <c r="K11286" s="1" t="str">
        <f aca="false">LEFT(INDEX(Orders!$C$2:$C$8001,MATCH(B11286,Orders!$A$2:$A$8001,0)),7)</f>
        <v>2025-11</v>
      </c>
    </row>
    <row r="11287" customFormat="false" ht="15" hidden="false" customHeight="true" outlineLevel="0" collapsed="false">
      <c r="A11287" s="1" t="s">
        <v>21757</v>
      </c>
      <c r="B11287" s="1" t="s">
        <v>7940</v>
      </c>
      <c r="C11287" s="1" t="s">
        <v>1990</v>
      </c>
      <c r="D11287" s="1" t="n">
        <v>3</v>
      </c>
      <c r="E11287" s="16" t="n">
        <v>5311.32</v>
      </c>
      <c r="F11287" s="17" t="n">
        <v>0</v>
      </c>
      <c r="G11287" s="16" t="n">
        <v>15933.96</v>
      </c>
      <c r="I11287" s="1" t="str">
        <f aca="false">INDEX(Products!$C$2:$C$51,MATCH(C11287,Products!$A$2:$A$51,0))</f>
        <v>Sports &amp; Fitness</v>
      </c>
      <c r="J11287" s="1" t="str">
        <f aca="false">INDEX(Orders!$E$2:$E$8001,MATCH(B11287,Orders!$A$2:$A$8001,0))</f>
        <v>Returned</v>
      </c>
      <c r="K11287" s="1" t="str">
        <f aca="false">LEFT(INDEX(Orders!$C$2:$C$8001,MATCH(B11287,Orders!$A$2:$A$8001,0)),7)</f>
        <v>2025-11</v>
      </c>
    </row>
    <row r="11288" customFormat="false" ht="15" hidden="false" customHeight="true" outlineLevel="0" collapsed="false">
      <c r="A11288" s="1" t="s">
        <v>21758</v>
      </c>
      <c r="B11288" s="1" t="s">
        <v>7941</v>
      </c>
      <c r="C11288" s="1" t="s">
        <v>1940</v>
      </c>
      <c r="D11288" s="1" t="n">
        <v>1</v>
      </c>
      <c r="E11288" s="16" t="n">
        <v>2374.52</v>
      </c>
      <c r="F11288" s="17" t="n">
        <v>0</v>
      </c>
      <c r="G11288" s="16" t="n">
        <v>2374.52</v>
      </c>
      <c r="I11288" s="1" t="str">
        <f aca="false">INDEX(Products!$C$2:$C$51,MATCH(C11288,Products!$A$2:$A$51,0))</f>
        <v>Fashion</v>
      </c>
      <c r="J11288" s="1" t="str">
        <f aca="false">INDEX(Orders!$E$2:$E$8001,MATCH(B11288,Orders!$A$2:$A$8001,0))</f>
        <v>Cancelled</v>
      </c>
      <c r="K11288" s="1" t="str">
        <f aca="false">LEFT(INDEX(Orders!$C$2:$C$8001,MATCH(B11288,Orders!$A$2:$A$8001,0)),7)</f>
        <v>2024-10</v>
      </c>
    </row>
    <row r="11289" customFormat="false" ht="15" hidden="false" customHeight="true" outlineLevel="0" collapsed="false">
      <c r="A11289" s="1" t="s">
        <v>21759</v>
      </c>
      <c r="B11289" s="1" t="s">
        <v>7941</v>
      </c>
      <c r="C11289" s="1" t="s">
        <v>1977</v>
      </c>
      <c r="D11289" s="1" t="n">
        <v>3</v>
      </c>
      <c r="E11289" s="16" t="n">
        <v>2386.05</v>
      </c>
      <c r="F11289" s="17" t="n">
        <v>0.15</v>
      </c>
      <c r="G11289" s="16" t="n">
        <v>6084.43</v>
      </c>
      <c r="I11289" s="1" t="str">
        <f aca="false">INDEX(Products!$C$2:$C$51,MATCH(C11289,Products!$A$2:$A$51,0))</f>
        <v>Beauty &amp; Personal Care</v>
      </c>
      <c r="J11289" s="1" t="str">
        <f aca="false">INDEX(Orders!$E$2:$E$8001,MATCH(B11289,Orders!$A$2:$A$8001,0))</f>
        <v>Cancelled</v>
      </c>
      <c r="K11289" s="1" t="str">
        <f aca="false">LEFT(INDEX(Orders!$C$2:$C$8001,MATCH(B11289,Orders!$A$2:$A$8001,0)),7)</f>
        <v>2024-10</v>
      </c>
    </row>
    <row r="11290" customFormat="false" ht="15" hidden="false" customHeight="true" outlineLevel="0" collapsed="false">
      <c r="A11290" s="1" t="s">
        <v>21760</v>
      </c>
      <c r="B11290" s="1" t="s">
        <v>7941</v>
      </c>
      <c r="C11290" s="1" t="s">
        <v>1930</v>
      </c>
      <c r="D11290" s="1" t="n">
        <v>2</v>
      </c>
      <c r="E11290" s="16" t="n">
        <v>2398.35</v>
      </c>
      <c r="F11290" s="17" t="n">
        <v>0.15</v>
      </c>
      <c r="G11290" s="16" t="n">
        <v>4077.2</v>
      </c>
      <c r="I11290" s="1" t="str">
        <f aca="false">INDEX(Products!$C$2:$C$51,MATCH(C11290,Products!$A$2:$A$51,0))</f>
        <v>Electronics</v>
      </c>
      <c r="J11290" s="1" t="str">
        <f aca="false">INDEX(Orders!$E$2:$E$8001,MATCH(B11290,Orders!$A$2:$A$8001,0))</f>
        <v>Cancelled</v>
      </c>
      <c r="K11290" s="1" t="str">
        <f aca="false">LEFT(INDEX(Orders!$C$2:$C$8001,MATCH(B11290,Orders!$A$2:$A$8001,0)),7)</f>
        <v>2024-10</v>
      </c>
    </row>
    <row r="11291" customFormat="false" ht="15" hidden="false" customHeight="true" outlineLevel="0" collapsed="false">
      <c r="A11291" s="1" t="s">
        <v>21761</v>
      </c>
      <c r="B11291" s="1" t="s">
        <v>7942</v>
      </c>
      <c r="C11291" s="1" t="s">
        <v>1969</v>
      </c>
      <c r="D11291" s="1" t="n">
        <v>1</v>
      </c>
      <c r="E11291" s="16" t="n">
        <v>9171.98</v>
      </c>
      <c r="F11291" s="17" t="n">
        <v>0</v>
      </c>
      <c r="G11291" s="16" t="n">
        <v>9171.98</v>
      </c>
      <c r="I11291" s="1" t="str">
        <f aca="false">INDEX(Products!$C$2:$C$51,MATCH(C11291,Products!$A$2:$A$51,0))</f>
        <v>Home &amp; Kitchen</v>
      </c>
      <c r="J11291" s="1" t="str">
        <f aca="false">INDEX(Orders!$E$2:$E$8001,MATCH(B11291,Orders!$A$2:$A$8001,0))</f>
        <v>Delivered</v>
      </c>
      <c r="K11291" s="1" t="str">
        <f aca="false">LEFT(INDEX(Orders!$C$2:$C$8001,MATCH(B11291,Orders!$A$2:$A$8001,0)),7)</f>
        <v>2024-11</v>
      </c>
    </row>
    <row r="11292" customFormat="false" ht="15" hidden="false" customHeight="true" outlineLevel="0" collapsed="false">
      <c r="A11292" s="1" t="s">
        <v>21762</v>
      </c>
      <c r="B11292" s="1" t="s">
        <v>7943</v>
      </c>
      <c r="C11292" s="1" t="s">
        <v>1953</v>
      </c>
      <c r="D11292" s="1" t="n">
        <v>3</v>
      </c>
      <c r="E11292" s="16" t="n">
        <v>4914.12</v>
      </c>
      <c r="F11292" s="17" t="n">
        <v>0</v>
      </c>
      <c r="G11292" s="16" t="n">
        <v>14742.36</v>
      </c>
      <c r="I11292" s="1" t="str">
        <f aca="false">INDEX(Products!$C$2:$C$51,MATCH(C11292,Products!$A$2:$A$51,0))</f>
        <v>Fashion</v>
      </c>
      <c r="J11292" s="1" t="str">
        <f aca="false">INDEX(Orders!$E$2:$E$8001,MATCH(B11292,Orders!$A$2:$A$8001,0))</f>
        <v>Delivered</v>
      </c>
      <c r="K11292" s="1" t="str">
        <f aca="false">LEFT(INDEX(Orders!$C$2:$C$8001,MATCH(B11292,Orders!$A$2:$A$8001,0)),7)</f>
        <v>2025-12</v>
      </c>
    </row>
    <row r="11293" customFormat="false" ht="15" hidden="false" customHeight="true" outlineLevel="0" collapsed="false">
      <c r="A11293" s="1" t="s">
        <v>21763</v>
      </c>
      <c r="B11293" s="1" t="s">
        <v>7943</v>
      </c>
      <c r="C11293" s="1" t="s">
        <v>1930</v>
      </c>
      <c r="D11293" s="1" t="n">
        <v>1</v>
      </c>
      <c r="E11293" s="16" t="n">
        <v>2398.35</v>
      </c>
      <c r="F11293" s="17" t="n">
        <v>0</v>
      </c>
      <c r="G11293" s="16" t="n">
        <v>2398.35</v>
      </c>
      <c r="I11293" s="1" t="str">
        <f aca="false">INDEX(Products!$C$2:$C$51,MATCH(C11293,Products!$A$2:$A$51,0))</f>
        <v>Electronics</v>
      </c>
      <c r="J11293" s="1" t="str">
        <f aca="false">INDEX(Orders!$E$2:$E$8001,MATCH(B11293,Orders!$A$2:$A$8001,0))</f>
        <v>Delivered</v>
      </c>
      <c r="K11293" s="1" t="str">
        <f aca="false">LEFT(INDEX(Orders!$C$2:$C$8001,MATCH(B11293,Orders!$A$2:$A$8001,0)),7)</f>
        <v>2025-12</v>
      </c>
    </row>
    <row r="11294" customFormat="false" ht="15" hidden="false" customHeight="true" outlineLevel="0" collapsed="false">
      <c r="A11294" s="1" t="s">
        <v>21764</v>
      </c>
      <c r="B11294" s="1" t="s">
        <v>7944</v>
      </c>
      <c r="C11294" s="1" t="s">
        <v>2006</v>
      </c>
      <c r="D11294" s="1" t="n">
        <v>3</v>
      </c>
      <c r="E11294" s="16" t="n">
        <v>482.17</v>
      </c>
      <c r="F11294" s="17" t="n">
        <v>0.1</v>
      </c>
      <c r="G11294" s="16" t="n">
        <v>1301.86</v>
      </c>
      <c r="I11294" s="1" t="str">
        <f aca="false">INDEX(Products!$C$2:$C$51,MATCH(C11294,Products!$A$2:$A$51,0))</f>
        <v>Books &amp; Stationery</v>
      </c>
      <c r="J11294" s="1" t="str">
        <f aca="false">INDEX(Orders!$E$2:$E$8001,MATCH(B11294,Orders!$A$2:$A$8001,0))</f>
        <v>Delivered</v>
      </c>
      <c r="K11294" s="1" t="str">
        <f aca="false">LEFT(INDEX(Orders!$C$2:$C$8001,MATCH(B11294,Orders!$A$2:$A$8001,0)),7)</f>
        <v>2025-08</v>
      </c>
    </row>
    <row r="11295" customFormat="false" ht="15" hidden="false" customHeight="true" outlineLevel="0" collapsed="false">
      <c r="A11295" s="1" t="s">
        <v>21765</v>
      </c>
      <c r="B11295" s="1" t="s">
        <v>7944</v>
      </c>
      <c r="C11295" s="1" t="s">
        <v>1969</v>
      </c>
      <c r="D11295" s="1" t="n">
        <v>2</v>
      </c>
      <c r="E11295" s="16" t="n">
        <v>9171.98</v>
      </c>
      <c r="F11295" s="17" t="n">
        <v>0.05</v>
      </c>
      <c r="G11295" s="16" t="n">
        <v>17426.76</v>
      </c>
      <c r="I11295" s="1" t="str">
        <f aca="false">INDEX(Products!$C$2:$C$51,MATCH(C11295,Products!$A$2:$A$51,0))</f>
        <v>Home &amp; Kitchen</v>
      </c>
      <c r="J11295" s="1" t="str">
        <f aca="false">INDEX(Orders!$E$2:$E$8001,MATCH(B11295,Orders!$A$2:$A$8001,0))</f>
        <v>Delivered</v>
      </c>
      <c r="K11295" s="1" t="str">
        <f aca="false">LEFT(INDEX(Orders!$C$2:$C$8001,MATCH(B11295,Orders!$A$2:$A$8001,0)),7)</f>
        <v>2025-08</v>
      </c>
    </row>
    <row r="11296" customFormat="false" ht="15" hidden="false" customHeight="true" outlineLevel="0" collapsed="false">
      <c r="A11296" s="1" t="s">
        <v>21766</v>
      </c>
      <c r="B11296" s="1" t="s">
        <v>7944</v>
      </c>
      <c r="C11296" s="1" t="s">
        <v>1979</v>
      </c>
      <c r="D11296" s="1" t="n">
        <v>1</v>
      </c>
      <c r="E11296" s="16" t="n">
        <v>623</v>
      </c>
      <c r="F11296" s="17" t="n">
        <v>0.1</v>
      </c>
      <c r="G11296" s="16" t="n">
        <v>560.7</v>
      </c>
      <c r="I11296" s="1" t="str">
        <f aca="false">INDEX(Products!$C$2:$C$51,MATCH(C11296,Products!$A$2:$A$51,0))</f>
        <v>Beauty &amp; Personal Care</v>
      </c>
      <c r="J11296" s="1" t="str">
        <f aca="false">INDEX(Orders!$E$2:$E$8001,MATCH(B11296,Orders!$A$2:$A$8001,0))</f>
        <v>Delivered</v>
      </c>
      <c r="K11296" s="1" t="str">
        <f aca="false">LEFT(INDEX(Orders!$C$2:$C$8001,MATCH(B11296,Orders!$A$2:$A$8001,0)),7)</f>
        <v>2025-08</v>
      </c>
    </row>
    <row r="11297" customFormat="false" ht="15" hidden="false" customHeight="true" outlineLevel="0" collapsed="false">
      <c r="A11297" s="1" t="s">
        <v>21767</v>
      </c>
      <c r="B11297" s="1" t="s">
        <v>7945</v>
      </c>
      <c r="C11297" s="1" t="s">
        <v>1984</v>
      </c>
      <c r="D11297" s="1" t="n">
        <v>3</v>
      </c>
      <c r="E11297" s="16" t="n">
        <v>1134.82</v>
      </c>
      <c r="F11297" s="17" t="n">
        <v>0</v>
      </c>
      <c r="G11297" s="16" t="n">
        <v>3404.46</v>
      </c>
      <c r="I11297" s="1" t="str">
        <f aca="false">INDEX(Products!$C$2:$C$51,MATCH(C11297,Products!$A$2:$A$51,0))</f>
        <v>Beauty &amp; Personal Care</v>
      </c>
      <c r="J11297" s="1" t="str">
        <f aca="false">INDEX(Orders!$E$2:$E$8001,MATCH(B11297,Orders!$A$2:$A$8001,0))</f>
        <v>Delivered</v>
      </c>
      <c r="K11297" s="1" t="str">
        <f aca="false">LEFT(INDEX(Orders!$C$2:$C$8001,MATCH(B11297,Orders!$A$2:$A$8001,0)),7)</f>
        <v>2025-06</v>
      </c>
    </row>
    <row r="11298" customFormat="false" ht="15" hidden="false" customHeight="true" outlineLevel="0" collapsed="false">
      <c r="A11298" s="1" t="s">
        <v>21768</v>
      </c>
      <c r="B11298" s="1" t="s">
        <v>7946</v>
      </c>
      <c r="C11298" s="1" t="s">
        <v>2007</v>
      </c>
      <c r="D11298" s="1" t="n">
        <v>1</v>
      </c>
      <c r="E11298" s="16" t="n">
        <v>750.27</v>
      </c>
      <c r="F11298" s="17" t="n">
        <v>0</v>
      </c>
      <c r="G11298" s="16" t="n">
        <v>750.27</v>
      </c>
      <c r="I11298" s="1" t="str">
        <f aca="false">INDEX(Products!$C$2:$C$51,MATCH(C11298,Products!$A$2:$A$51,0))</f>
        <v>Books &amp; Stationery</v>
      </c>
      <c r="J11298" s="1" t="str">
        <f aca="false">INDEX(Orders!$E$2:$E$8001,MATCH(B11298,Orders!$A$2:$A$8001,0))</f>
        <v>Delivered</v>
      </c>
      <c r="K11298" s="1" t="str">
        <f aca="false">LEFT(INDEX(Orders!$C$2:$C$8001,MATCH(B11298,Orders!$A$2:$A$8001,0)),7)</f>
        <v>2025-12</v>
      </c>
    </row>
    <row r="11299" customFormat="false" ht="15" hidden="false" customHeight="true" outlineLevel="0" collapsed="false">
      <c r="A11299" s="1" t="s">
        <v>21769</v>
      </c>
      <c r="B11299" s="1" t="s">
        <v>7947</v>
      </c>
      <c r="C11299" s="1" t="s">
        <v>1930</v>
      </c>
      <c r="D11299" s="1" t="n">
        <v>2</v>
      </c>
      <c r="E11299" s="16" t="n">
        <v>2398.35</v>
      </c>
      <c r="F11299" s="17" t="n">
        <v>0.15</v>
      </c>
      <c r="G11299" s="16" t="n">
        <v>4077.2</v>
      </c>
      <c r="I11299" s="1" t="str">
        <f aca="false">INDEX(Products!$C$2:$C$51,MATCH(C11299,Products!$A$2:$A$51,0))</f>
        <v>Electronics</v>
      </c>
      <c r="J11299" s="1" t="str">
        <f aca="false">INDEX(Orders!$E$2:$E$8001,MATCH(B11299,Orders!$A$2:$A$8001,0))</f>
        <v>Delivered</v>
      </c>
      <c r="K11299" s="1" t="str">
        <f aca="false">LEFT(INDEX(Orders!$C$2:$C$8001,MATCH(B11299,Orders!$A$2:$A$8001,0)),7)</f>
        <v>2024-07</v>
      </c>
    </row>
    <row r="11300" customFormat="false" ht="15" hidden="false" customHeight="true" outlineLevel="0" collapsed="false">
      <c r="A11300" s="1" t="s">
        <v>21770</v>
      </c>
      <c r="B11300" s="1" t="s">
        <v>7947</v>
      </c>
      <c r="C11300" s="1" t="s">
        <v>2007</v>
      </c>
      <c r="D11300" s="1" t="n">
        <v>3</v>
      </c>
      <c r="E11300" s="16" t="n">
        <v>750.27</v>
      </c>
      <c r="F11300" s="17" t="n">
        <v>0.05</v>
      </c>
      <c r="G11300" s="16" t="n">
        <v>2138.27</v>
      </c>
      <c r="I11300" s="1" t="str">
        <f aca="false">INDEX(Products!$C$2:$C$51,MATCH(C11300,Products!$A$2:$A$51,0))</f>
        <v>Books &amp; Stationery</v>
      </c>
      <c r="J11300" s="1" t="str">
        <f aca="false">INDEX(Orders!$E$2:$E$8001,MATCH(B11300,Orders!$A$2:$A$8001,0))</f>
        <v>Delivered</v>
      </c>
      <c r="K11300" s="1" t="str">
        <f aca="false">LEFT(INDEX(Orders!$C$2:$C$8001,MATCH(B11300,Orders!$A$2:$A$8001,0)),7)</f>
        <v>2024-07</v>
      </c>
    </row>
    <row r="11301" customFormat="false" ht="15" hidden="false" customHeight="true" outlineLevel="0" collapsed="false">
      <c r="A11301" s="1" t="s">
        <v>21771</v>
      </c>
      <c r="B11301" s="1" t="s">
        <v>7947</v>
      </c>
      <c r="C11301" s="1" t="s">
        <v>1920</v>
      </c>
      <c r="D11301" s="1" t="n">
        <v>1</v>
      </c>
      <c r="E11301" s="16" t="n">
        <v>4273.58</v>
      </c>
      <c r="F11301" s="17" t="n">
        <v>0.05</v>
      </c>
      <c r="G11301" s="16" t="n">
        <v>4059.9</v>
      </c>
      <c r="I11301" s="1" t="str">
        <f aca="false">INDEX(Products!$C$2:$C$51,MATCH(C11301,Products!$A$2:$A$51,0))</f>
        <v>Electronics</v>
      </c>
      <c r="J11301" s="1" t="str">
        <f aca="false">INDEX(Orders!$E$2:$E$8001,MATCH(B11301,Orders!$A$2:$A$8001,0))</f>
        <v>Delivered</v>
      </c>
      <c r="K11301" s="1" t="str">
        <f aca="false">LEFT(INDEX(Orders!$C$2:$C$8001,MATCH(B11301,Orders!$A$2:$A$8001,0)),7)</f>
        <v>2024-07</v>
      </c>
    </row>
    <row r="11302" customFormat="false" ht="15" hidden="false" customHeight="true" outlineLevel="0" collapsed="false">
      <c r="A11302" s="1" t="s">
        <v>21772</v>
      </c>
      <c r="B11302" s="1" t="s">
        <v>7948</v>
      </c>
      <c r="C11302" s="1" t="s">
        <v>2006</v>
      </c>
      <c r="D11302" s="1" t="n">
        <v>1</v>
      </c>
      <c r="E11302" s="16" t="n">
        <v>482.17</v>
      </c>
      <c r="F11302" s="17" t="n">
        <v>0.05</v>
      </c>
      <c r="G11302" s="16" t="n">
        <v>458.06</v>
      </c>
      <c r="I11302" s="1" t="str">
        <f aca="false">INDEX(Products!$C$2:$C$51,MATCH(C11302,Products!$A$2:$A$51,0))</f>
        <v>Books &amp; Stationery</v>
      </c>
      <c r="J11302" s="1" t="str">
        <f aca="false">INDEX(Orders!$E$2:$E$8001,MATCH(B11302,Orders!$A$2:$A$8001,0))</f>
        <v>Delivered</v>
      </c>
      <c r="K11302" s="1" t="str">
        <f aca="false">LEFT(INDEX(Orders!$C$2:$C$8001,MATCH(B11302,Orders!$A$2:$A$8001,0)),7)</f>
        <v>2024-09</v>
      </c>
    </row>
    <row r="11303" customFormat="false" ht="15" hidden="false" customHeight="true" outlineLevel="0" collapsed="false">
      <c r="A11303" s="1" t="s">
        <v>21773</v>
      </c>
      <c r="B11303" s="1" t="s">
        <v>7949</v>
      </c>
      <c r="C11303" s="1" t="s">
        <v>1976</v>
      </c>
      <c r="D11303" s="1" t="n">
        <v>1</v>
      </c>
      <c r="E11303" s="16" t="n">
        <v>1603.35</v>
      </c>
      <c r="F11303" s="17" t="n">
        <v>0.1</v>
      </c>
      <c r="G11303" s="16" t="n">
        <v>1443.02</v>
      </c>
      <c r="I11303" s="1" t="str">
        <f aca="false">INDEX(Products!$C$2:$C$51,MATCH(C11303,Products!$A$2:$A$51,0))</f>
        <v>Beauty &amp; Personal Care</v>
      </c>
      <c r="J11303" s="1" t="str">
        <f aca="false">INDEX(Orders!$E$2:$E$8001,MATCH(B11303,Orders!$A$2:$A$8001,0))</f>
        <v>Delivered</v>
      </c>
      <c r="K11303" s="1" t="str">
        <f aca="false">LEFT(INDEX(Orders!$C$2:$C$8001,MATCH(B11303,Orders!$A$2:$A$8001,0)),7)</f>
        <v>2025-12</v>
      </c>
    </row>
    <row r="11304" customFormat="false" ht="15" hidden="false" customHeight="true" outlineLevel="0" collapsed="false">
      <c r="A11304" s="1" t="s">
        <v>21774</v>
      </c>
      <c r="B11304" s="1" t="s">
        <v>7950</v>
      </c>
      <c r="C11304" s="1" t="s">
        <v>1930</v>
      </c>
      <c r="D11304" s="1" t="n">
        <v>1</v>
      </c>
      <c r="E11304" s="16" t="n">
        <v>2398.35</v>
      </c>
      <c r="F11304" s="17" t="n">
        <v>0</v>
      </c>
      <c r="G11304" s="16" t="n">
        <v>2398.35</v>
      </c>
      <c r="I11304" s="1" t="str">
        <f aca="false">INDEX(Products!$C$2:$C$51,MATCH(C11304,Products!$A$2:$A$51,0))</f>
        <v>Electronics</v>
      </c>
      <c r="J11304" s="1" t="str">
        <f aca="false">INDEX(Orders!$E$2:$E$8001,MATCH(B11304,Orders!$A$2:$A$8001,0))</f>
        <v>Delivered</v>
      </c>
      <c r="K11304" s="1" t="str">
        <f aca="false">LEFT(INDEX(Orders!$C$2:$C$8001,MATCH(B11304,Orders!$A$2:$A$8001,0)),7)</f>
        <v>2025-03</v>
      </c>
    </row>
    <row r="11305" customFormat="false" ht="15" hidden="false" customHeight="true" outlineLevel="0" collapsed="false">
      <c r="A11305" s="1" t="s">
        <v>21775</v>
      </c>
      <c r="B11305" s="1" t="s">
        <v>7951</v>
      </c>
      <c r="C11305" s="1" t="s">
        <v>1990</v>
      </c>
      <c r="D11305" s="1" t="n">
        <v>1</v>
      </c>
      <c r="E11305" s="16" t="n">
        <v>5311.32</v>
      </c>
      <c r="F11305" s="17" t="n">
        <v>0.1</v>
      </c>
      <c r="G11305" s="16" t="n">
        <v>4780.19</v>
      </c>
      <c r="I11305" s="1" t="str">
        <f aca="false">INDEX(Products!$C$2:$C$51,MATCH(C11305,Products!$A$2:$A$51,0))</f>
        <v>Sports &amp; Fitness</v>
      </c>
      <c r="J11305" s="1" t="str">
        <f aca="false">INDEX(Orders!$E$2:$E$8001,MATCH(B11305,Orders!$A$2:$A$8001,0))</f>
        <v>Delivered</v>
      </c>
      <c r="K11305" s="1" t="str">
        <f aca="false">LEFT(INDEX(Orders!$C$2:$C$8001,MATCH(B11305,Orders!$A$2:$A$8001,0)),7)</f>
        <v>2025-11</v>
      </c>
    </row>
    <row r="11306" customFormat="false" ht="15" hidden="false" customHeight="true" outlineLevel="0" collapsed="false">
      <c r="A11306" s="1" t="s">
        <v>21776</v>
      </c>
      <c r="B11306" s="1" t="s">
        <v>7952</v>
      </c>
      <c r="C11306" s="1" t="s">
        <v>1926</v>
      </c>
      <c r="D11306" s="1" t="n">
        <v>1</v>
      </c>
      <c r="E11306" s="16" t="n">
        <v>1478.08</v>
      </c>
      <c r="F11306" s="17" t="n">
        <v>0</v>
      </c>
      <c r="G11306" s="16" t="n">
        <v>1478.08</v>
      </c>
      <c r="I11306" s="1" t="str">
        <f aca="false">INDEX(Products!$C$2:$C$51,MATCH(C11306,Products!$A$2:$A$51,0))</f>
        <v>Electronics</v>
      </c>
      <c r="J11306" s="1" t="str">
        <f aca="false">INDEX(Orders!$E$2:$E$8001,MATCH(B11306,Orders!$A$2:$A$8001,0))</f>
        <v>Delivered</v>
      </c>
      <c r="K11306" s="1" t="str">
        <f aca="false">LEFT(INDEX(Orders!$C$2:$C$8001,MATCH(B11306,Orders!$A$2:$A$8001,0)),7)</f>
        <v>2024-12</v>
      </c>
    </row>
    <row r="11307" customFormat="false" ht="15" hidden="false" customHeight="true" outlineLevel="0" collapsed="false">
      <c r="A11307" s="1" t="s">
        <v>21777</v>
      </c>
      <c r="B11307" s="1" t="s">
        <v>7952</v>
      </c>
      <c r="C11307" s="1" t="s">
        <v>1973</v>
      </c>
      <c r="D11307" s="1" t="n">
        <v>1</v>
      </c>
      <c r="E11307" s="16" t="n">
        <v>1158.24</v>
      </c>
      <c r="F11307" s="17" t="n">
        <v>0</v>
      </c>
      <c r="G11307" s="16" t="n">
        <v>1158.24</v>
      </c>
      <c r="I11307" s="1" t="str">
        <f aca="false">INDEX(Products!$C$2:$C$51,MATCH(C11307,Products!$A$2:$A$51,0))</f>
        <v>Home &amp; Kitchen</v>
      </c>
      <c r="J11307" s="1" t="str">
        <f aca="false">INDEX(Orders!$E$2:$E$8001,MATCH(B11307,Orders!$A$2:$A$8001,0))</f>
        <v>Delivered</v>
      </c>
      <c r="K11307" s="1" t="str">
        <f aca="false">LEFT(INDEX(Orders!$C$2:$C$8001,MATCH(B11307,Orders!$A$2:$A$8001,0)),7)</f>
        <v>2024-12</v>
      </c>
    </row>
    <row r="11308" customFormat="false" ht="15" hidden="false" customHeight="true" outlineLevel="0" collapsed="false">
      <c r="A11308" s="1" t="s">
        <v>21778</v>
      </c>
      <c r="B11308" s="1" t="s">
        <v>7953</v>
      </c>
      <c r="C11308" s="1" t="s">
        <v>2006</v>
      </c>
      <c r="D11308" s="1" t="n">
        <v>2</v>
      </c>
      <c r="E11308" s="16" t="n">
        <v>482.17</v>
      </c>
      <c r="F11308" s="17" t="n">
        <v>0</v>
      </c>
      <c r="G11308" s="16" t="n">
        <v>964.34</v>
      </c>
      <c r="I11308" s="1" t="str">
        <f aca="false">INDEX(Products!$C$2:$C$51,MATCH(C11308,Products!$A$2:$A$51,0))</f>
        <v>Books &amp; Stationery</v>
      </c>
      <c r="J11308" s="1" t="str">
        <f aca="false">INDEX(Orders!$E$2:$E$8001,MATCH(B11308,Orders!$A$2:$A$8001,0))</f>
        <v>Delivered</v>
      </c>
      <c r="K11308" s="1" t="str">
        <f aca="false">LEFT(INDEX(Orders!$C$2:$C$8001,MATCH(B11308,Orders!$A$2:$A$8001,0)),7)</f>
        <v>2025-07</v>
      </c>
    </row>
    <row r="11309" customFormat="false" ht="15" hidden="false" customHeight="true" outlineLevel="0" collapsed="false">
      <c r="A11309" s="1" t="s">
        <v>21779</v>
      </c>
      <c r="B11309" s="1" t="s">
        <v>7953</v>
      </c>
      <c r="C11309" s="1" t="s">
        <v>2007</v>
      </c>
      <c r="D11309" s="1" t="n">
        <v>1</v>
      </c>
      <c r="E11309" s="16" t="n">
        <v>750.27</v>
      </c>
      <c r="F11309" s="17" t="n">
        <v>0</v>
      </c>
      <c r="G11309" s="16" t="n">
        <v>750.27</v>
      </c>
      <c r="I11309" s="1" t="str">
        <f aca="false">INDEX(Products!$C$2:$C$51,MATCH(C11309,Products!$A$2:$A$51,0))</f>
        <v>Books &amp; Stationery</v>
      </c>
      <c r="J11309" s="1" t="str">
        <f aca="false">INDEX(Orders!$E$2:$E$8001,MATCH(B11309,Orders!$A$2:$A$8001,0))</f>
        <v>Delivered</v>
      </c>
      <c r="K11309" s="1" t="str">
        <f aca="false">LEFT(INDEX(Orders!$C$2:$C$8001,MATCH(B11309,Orders!$A$2:$A$8001,0)),7)</f>
        <v>2025-07</v>
      </c>
    </row>
    <row r="11310" customFormat="false" ht="15" hidden="false" customHeight="true" outlineLevel="0" collapsed="false">
      <c r="A11310" s="1" t="s">
        <v>21780</v>
      </c>
      <c r="B11310" s="1" t="s">
        <v>7954</v>
      </c>
      <c r="C11310" s="1" t="s">
        <v>2006</v>
      </c>
      <c r="D11310" s="1" t="n">
        <v>1</v>
      </c>
      <c r="E11310" s="16" t="n">
        <v>482.17</v>
      </c>
      <c r="F11310" s="17" t="n">
        <v>0.1</v>
      </c>
      <c r="G11310" s="16" t="n">
        <v>433.95</v>
      </c>
      <c r="I11310" s="1" t="str">
        <f aca="false">INDEX(Products!$C$2:$C$51,MATCH(C11310,Products!$A$2:$A$51,0))</f>
        <v>Books &amp; Stationery</v>
      </c>
      <c r="J11310" s="1" t="str">
        <f aca="false">INDEX(Orders!$E$2:$E$8001,MATCH(B11310,Orders!$A$2:$A$8001,0))</f>
        <v>Delivered</v>
      </c>
      <c r="K11310" s="1" t="str">
        <f aca="false">LEFT(INDEX(Orders!$C$2:$C$8001,MATCH(B11310,Orders!$A$2:$A$8001,0)),7)</f>
        <v>2025-01</v>
      </c>
    </row>
    <row r="11311" customFormat="false" ht="15" hidden="false" customHeight="true" outlineLevel="0" collapsed="false">
      <c r="A11311" s="1" t="s">
        <v>21781</v>
      </c>
      <c r="B11311" s="1" t="s">
        <v>7954</v>
      </c>
      <c r="C11311" s="1" t="s">
        <v>1945</v>
      </c>
      <c r="D11311" s="1" t="n">
        <v>3</v>
      </c>
      <c r="E11311" s="16" t="n">
        <v>2390.13</v>
      </c>
      <c r="F11311" s="17" t="n">
        <v>0</v>
      </c>
      <c r="G11311" s="16" t="n">
        <v>7170.39</v>
      </c>
      <c r="I11311" s="1" t="str">
        <f aca="false">INDEX(Products!$C$2:$C$51,MATCH(C11311,Products!$A$2:$A$51,0))</f>
        <v>Fashion</v>
      </c>
      <c r="J11311" s="1" t="str">
        <f aca="false">INDEX(Orders!$E$2:$E$8001,MATCH(B11311,Orders!$A$2:$A$8001,0))</f>
        <v>Delivered</v>
      </c>
      <c r="K11311" s="1" t="str">
        <f aca="false">LEFT(INDEX(Orders!$C$2:$C$8001,MATCH(B11311,Orders!$A$2:$A$8001,0)),7)</f>
        <v>2025-01</v>
      </c>
    </row>
    <row r="11312" customFormat="false" ht="15" hidden="false" customHeight="true" outlineLevel="0" collapsed="false">
      <c r="A11312" s="1" t="s">
        <v>21782</v>
      </c>
      <c r="B11312" s="1" t="s">
        <v>7954</v>
      </c>
      <c r="C11312" s="1" t="s">
        <v>1933</v>
      </c>
      <c r="D11312" s="1" t="n">
        <v>1</v>
      </c>
      <c r="E11312" s="16" t="n">
        <v>7194.38</v>
      </c>
      <c r="F11312" s="17" t="n">
        <v>0</v>
      </c>
      <c r="G11312" s="16" t="n">
        <v>7194.38</v>
      </c>
      <c r="I11312" s="1" t="str">
        <f aca="false">INDEX(Products!$C$2:$C$51,MATCH(C11312,Products!$A$2:$A$51,0))</f>
        <v>Electronics</v>
      </c>
      <c r="J11312" s="1" t="str">
        <f aca="false">INDEX(Orders!$E$2:$E$8001,MATCH(B11312,Orders!$A$2:$A$8001,0))</f>
        <v>Delivered</v>
      </c>
      <c r="K11312" s="1" t="str">
        <f aca="false">LEFT(INDEX(Orders!$C$2:$C$8001,MATCH(B11312,Orders!$A$2:$A$8001,0)),7)</f>
        <v>2025-01</v>
      </c>
    </row>
    <row r="11313" customFormat="false" ht="15" hidden="false" customHeight="true" outlineLevel="0" collapsed="false">
      <c r="A11313" s="1" t="s">
        <v>21783</v>
      </c>
      <c r="B11313" s="1" t="s">
        <v>7954</v>
      </c>
      <c r="C11313" s="1" t="s">
        <v>1959</v>
      </c>
      <c r="D11313" s="1" t="n">
        <v>1</v>
      </c>
      <c r="E11313" s="16" t="n">
        <v>2142.79</v>
      </c>
      <c r="F11313" s="17" t="n">
        <v>0</v>
      </c>
      <c r="G11313" s="16" t="n">
        <v>2142.79</v>
      </c>
      <c r="I11313" s="1" t="str">
        <f aca="false">INDEX(Products!$C$2:$C$51,MATCH(C11313,Products!$A$2:$A$51,0))</f>
        <v>Home &amp; Kitchen</v>
      </c>
      <c r="J11313" s="1" t="str">
        <f aca="false">INDEX(Orders!$E$2:$E$8001,MATCH(B11313,Orders!$A$2:$A$8001,0))</f>
        <v>Delivered</v>
      </c>
      <c r="K11313" s="1" t="str">
        <f aca="false">LEFT(INDEX(Orders!$C$2:$C$8001,MATCH(B11313,Orders!$A$2:$A$8001,0)),7)</f>
        <v>2025-01</v>
      </c>
    </row>
    <row r="11314" customFormat="false" ht="15" hidden="false" customHeight="true" outlineLevel="0" collapsed="false">
      <c r="A11314" s="1" t="s">
        <v>21784</v>
      </c>
      <c r="B11314" s="1" t="s">
        <v>7955</v>
      </c>
      <c r="C11314" s="1" t="s">
        <v>1969</v>
      </c>
      <c r="D11314" s="1" t="n">
        <v>1</v>
      </c>
      <c r="E11314" s="16" t="n">
        <v>9171.98</v>
      </c>
      <c r="F11314" s="17" t="n">
        <v>0</v>
      </c>
      <c r="G11314" s="16" t="n">
        <v>9171.98</v>
      </c>
      <c r="I11314" s="1" t="str">
        <f aca="false">INDEX(Products!$C$2:$C$51,MATCH(C11314,Products!$A$2:$A$51,0))</f>
        <v>Home &amp; Kitchen</v>
      </c>
      <c r="J11314" s="1" t="str">
        <f aca="false">INDEX(Orders!$E$2:$E$8001,MATCH(B11314,Orders!$A$2:$A$8001,0))</f>
        <v>Delivered</v>
      </c>
      <c r="K11314" s="1" t="str">
        <f aca="false">LEFT(INDEX(Orders!$C$2:$C$8001,MATCH(B11314,Orders!$A$2:$A$8001,0)),7)</f>
        <v>2025-11</v>
      </c>
    </row>
    <row r="11315" customFormat="false" ht="15" hidden="false" customHeight="true" outlineLevel="0" collapsed="false">
      <c r="A11315" s="1" t="s">
        <v>21785</v>
      </c>
      <c r="B11315" s="1" t="s">
        <v>7956</v>
      </c>
      <c r="C11315" s="1" t="s">
        <v>1979</v>
      </c>
      <c r="D11315" s="1" t="n">
        <v>1</v>
      </c>
      <c r="E11315" s="16" t="n">
        <v>623</v>
      </c>
      <c r="F11315" s="17" t="n">
        <v>0.05</v>
      </c>
      <c r="G11315" s="16" t="n">
        <v>591.85</v>
      </c>
      <c r="I11315" s="1" t="str">
        <f aca="false">INDEX(Products!$C$2:$C$51,MATCH(C11315,Products!$A$2:$A$51,0))</f>
        <v>Beauty &amp; Personal Care</v>
      </c>
      <c r="J11315" s="1" t="str">
        <f aca="false">INDEX(Orders!$E$2:$E$8001,MATCH(B11315,Orders!$A$2:$A$8001,0))</f>
        <v>Delivered</v>
      </c>
      <c r="K11315" s="1" t="str">
        <f aca="false">LEFT(INDEX(Orders!$C$2:$C$8001,MATCH(B11315,Orders!$A$2:$A$8001,0)),7)</f>
        <v>2024-10</v>
      </c>
    </row>
    <row r="11316" customFormat="false" ht="15" hidden="false" customHeight="true" outlineLevel="0" collapsed="false">
      <c r="A11316" s="1" t="s">
        <v>21786</v>
      </c>
      <c r="B11316" s="1" t="s">
        <v>7957</v>
      </c>
      <c r="C11316" s="1" t="s">
        <v>1988</v>
      </c>
      <c r="D11316" s="1" t="n">
        <v>1</v>
      </c>
      <c r="E11316" s="16" t="n">
        <v>681.07</v>
      </c>
      <c r="F11316" s="17" t="n">
        <v>0.2</v>
      </c>
      <c r="G11316" s="16" t="n">
        <v>544.86</v>
      </c>
      <c r="I11316" s="1" t="str">
        <f aca="false">INDEX(Products!$C$2:$C$51,MATCH(C11316,Products!$A$2:$A$51,0))</f>
        <v>Sports &amp; Fitness</v>
      </c>
      <c r="J11316" s="1" t="str">
        <f aca="false">INDEX(Orders!$E$2:$E$8001,MATCH(B11316,Orders!$A$2:$A$8001,0))</f>
        <v>Refunded</v>
      </c>
      <c r="K11316" s="1" t="str">
        <f aca="false">LEFT(INDEX(Orders!$C$2:$C$8001,MATCH(B11316,Orders!$A$2:$A$8001,0)),7)</f>
        <v>2025-10</v>
      </c>
    </row>
    <row r="11317" customFormat="false" ht="15" hidden="false" customHeight="true" outlineLevel="0" collapsed="false">
      <c r="A11317" s="1" t="s">
        <v>21787</v>
      </c>
      <c r="B11317" s="1" t="s">
        <v>7957</v>
      </c>
      <c r="C11317" s="1" t="s">
        <v>1930</v>
      </c>
      <c r="D11317" s="1" t="n">
        <v>2</v>
      </c>
      <c r="E11317" s="16" t="n">
        <v>2398.35</v>
      </c>
      <c r="F11317" s="17" t="n">
        <v>0.2</v>
      </c>
      <c r="G11317" s="16" t="n">
        <v>3837.36</v>
      </c>
      <c r="I11317" s="1" t="str">
        <f aca="false">INDEX(Products!$C$2:$C$51,MATCH(C11317,Products!$A$2:$A$51,0))</f>
        <v>Electronics</v>
      </c>
      <c r="J11317" s="1" t="str">
        <f aca="false">INDEX(Orders!$E$2:$E$8001,MATCH(B11317,Orders!$A$2:$A$8001,0))</f>
        <v>Refunded</v>
      </c>
      <c r="K11317" s="1" t="str">
        <f aca="false">LEFT(INDEX(Orders!$C$2:$C$8001,MATCH(B11317,Orders!$A$2:$A$8001,0)),7)</f>
        <v>2025-10</v>
      </c>
    </row>
    <row r="11318" customFormat="false" ht="15" hidden="false" customHeight="true" outlineLevel="0" collapsed="false">
      <c r="A11318" s="1" t="s">
        <v>21788</v>
      </c>
      <c r="B11318" s="1" t="s">
        <v>7958</v>
      </c>
      <c r="C11318" s="1" t="s">
        <v>2006</v>
      </c>
      <c r="D11318" s="1" t="n">
        <v>3</v>
      </c>
      <c r="E11318" s="16" t="n">
        <v>482.17</v>
      </c>
      <c r="F11318" s="17" t="n">
        <v>0.15</v>
      </c>
      <c r="G11318" s="16" t="n">
        <v>1229.53</v>
      </c>
      <c r="I11318" s="1" t="str">
        <f aca="false">INDEX(Products!$C$2:$C$51,MATCH(C11318,Products!$A$2:$A$51,0))</f>
        <v>Books &amp; Stationery</v>
      </c>
      <c r="J11318" s="1" t="str">
        <f aca="false">INDEX(Orders!$E$2:$E$8001,MATCH(B11318,Orders!$A$2:$A$8001,0))</f>
        <v>Returned</v>
      </c>
      <c r="K11318" s="1" t="str">
        <f aca="false">LEFT(INDEX(Orders!$C$2:$C$8001,MATCH(B11318,Orders!$A$2:$A$8001,0)),7)</f>
        <v>2025-05</v>
      </c>
    </row>
    <row r="11319" customFormat="false" ht="15" hidden="false" customHeight="true" outlineLevel="0" collapsed="false">
      <c r="A11319" s="1" t="s">
        <v>21789</v>
      </c>
      <c r="B11319" s="1" t="s">
        <v>7959</v>
      </c>
      <c r="C11319" s="1" t="s">
        <v>2006</v>
      </c>
      <c r="D11319" s="1" t="n">
        <v>1</v>
      </c>
      <c r="E11319" s="16" t="n">
        <v>482.17</v>
      </c>
      <c r="F11319" s="17" t="n">
        <v>0</v>
      </c>
      <c r="G11319" s="16" t="n">
        <v>482.17</v>
      </c>
      <c r="I11319" s="1" t="str">
        <f aca="false">INDEX(Products!$C$2:$C$51,MATCH(C11319,Products!$A$2:$A$51,0))</f>
        <v>Books &amp; Stationery</v>
      </c>
      <c r="J11319" s="1" t="str">
        <f aca="false">INDEX(Orders!$E$2:$E$8001,MATCH(B11319,Orders!$A$2:$A$8001,0))</f>
        <v>Delivered</v>
      </c>
      <c r="K11319" s="1" t="str">
        <f aca="false">LEFT(INDEX(Orders!$C$2:$C$8001,MATCH(B11319,Orders!$A$2:$A$8001,0)),7)</f>
        <v>2024-11</v>
      </c>
    </row>
    <row r="11320" customFormat="false" ht="15" hidden="false" customHeight="true" outlineLevel="0" collapsed="false">
      <c r="A11320" s="1" t="s">
        <v>21790</v>
      </c>
      <c r="B11320" s="1" t="s">
        <v>7959</v>
      </c>
      <c r="C11320" s="1" t="s">
        <v>1920</v>
      </c>
      <c r="D11320" s="1" t="n">
        <v>1</v>
      </c>
      <c r="E11320" s="16" t="n">
        <v>4273.58</v>
      </c>
      <c r="F11320" s="17" t="n">
        <v>0.2</v>
      </c>
      <c r="G11320" s="16" t="n">
        <v>3418.86</v>
      </c>
      <c r="I11320" s="1" t="str">
        <f aca="false">INDEX(Products!$C$2:$C$51,MATCH(C11320,Products!$A$2:$A$51,0))</f>
        <v>Electronics</v>
      </c>
      <c r="J11320" s="1" t="str">
        <f aca="false">INDEX(Orders!$E$2:$E$8001,MATCH(B11320,Orders!$A$2:$A$8001,0))</f>
        <v>Delivered</v>
      </c>
      <c r="K11320" s="1" t="str">
        <f aca="false">LEFT(INDEX(Orders!$C$2:$C$8001,MATCH(B11320,Orders!$A$2:$A$8001,0)),7)</f>
        <v>2024-11</v>
      </c>
    </row>
    <row r="11321" customFormat="false" ht="15" hidden="false" customHeight="true" outlineLevel="0" collapsed="false">
      <c r="A11321" s="1" t="s">
        <v>21791</v>
      </c>
      <c r="B11321" s="1" t="s">
        <v>7960</v>
      </c>
      <c r="C11321" s="1" t="s">
        <v>2006</v>
      </c>
      <c r="D11321" s="1" t="n">
        <v>1</v>
      </c>
      <c r="E11321" s="16" t="n">
        <v>482.17</v>
      </c>
      <c r="F11321" s="17" t="n">
        <v>0.1</v>
      </c>
      <c r="G11321" s="16" t="n">
        <v>433.95</v>
      </c>
      <c r="I11321" s="1" t="str">
        <f aca="false">INDEX(Products!$C$2:$C$51,MATCH(C11321,Products!$A$2:$A$51,0))</f>
        <v>Books &amp; Stationery</v>
      </c>
      <c r="J11321" s="1" t="str">
        <f aca="false">INDEX(Orders!$E$2:$E$8001,MATCH(B11321,Orders!$A$2:$A$8001,0))</f>
        <v>Delivered</v>
      </c>
      <c r="K11321" s="1" t="str">
        <f aca="false">LEFT(INDEX(Orders!$C$2:$C$8001,MATCH(B11321,Orders!$A$2:$A$8001,0)),7)</f>
        <v>2025-07</v>
      </c>
    </row>
    <row r="11322" customFormat="false" ht="15" hidden="false" customHeight="true" outlineLevel="0" collapsed="false">
      <c r="A11322" s="1" t="s">
        <v>21792</v>
      </c>
      <c r="B11322" s="1" t="s">
        <v>7961</v>
      </c>
      <c r="C11322" s="1" t="s">
        <v>1976</v>
      </c>
      <c r="D11322" s="1" t="n">
        <v>2</v>
      </c>
      <c r="E11322" s="16" t="n">
        <v>1603.35</v>
      </c>
      <c r="F11322" s="17" t="n">
        <v>0.15</v>
      </c>
      <c r="G11322" s="16" t="n">
        <v>2725.7</v>
      </c>
      <c r="I11322" s="1" t="str">
        <f aca="false">INDEX(Products!$C$2:$C$51,MATCH(C11322,Products!$A$2:$A$51,0))</f>
        <v>Beauty &amp; Personal Care</v>
      </c>
      <c r="J11322" s="1" t="str">
        <f aca="false">INDEX(Orders!$E$2:$E$8001,MATCH(B11322,Orders!$A$2:$A$8001,0))</f>
        <v>Cancelled</v>
      </c>
      <c r="K11322" s="1" t="str">
        <f aca="false">LEFT(INDEX(Orders!$C$2:$C$8001,MATCH(B11322,Orders!$A$2:$A$8001,0)),7)</f>
        <v>2025-03</v>
      </c>
    </row>
    <row r="11323" customFormat="false" ht="15" hidden="false" customHeight="true" outlineLevel="0" collapsed="false">
      <c r="A11323" s="1" t="s">
        <v>21793</v>
      </c>
      <c r="B11323" s="1" t="s">
        <v>7962</v>
      </c>
      <c r="C11323" s="1" t="s">
        <v>1997</v>
      </c>
      <c r="D11323" s="1" t="n">
        <v>3</v>
      </c>
      <c r="E11323" s="16" t="n">
        <v>311.15</v>
      </c>
      <c r="F11323" s="17" t="n">
        <v>0.05</v>
      </c>
      <c r="G11323" s="16" t="n">
        <v>886.78</v>
      </c>
      <c r="I11323" s="1" t="str">
        <f aca="false">INDEX(Products!$C$2:$C$51,MATCH(C11323,Products!$A$2:$A$51,0))</f>
        <v>Sports &amp; Fitness</v>
      </c>
      <c r="J11323" s="1" t="str">
        <f aca="false">INDEX(Orders!$E$2:$E$8001,MATCH(B11323,Orders!$A$2:$A$8001,0))</f>
        <v>Delivered</v>
      </c>
      <c r="K11323" s="1" t="str">
        <f aca="false">LEFT(INDEX(Orders!$C$2:$C$8001,MATCH(B11323,Orders!$A$2:$A$8001,0)),7)</f>
        <v>2025-04</v>
      </c>
    </row>
    <row r="11324" customFormat="false" ht="15" hidden="false" customHeight="true" outlineLevel="0" collapsed="false">
      <c r="A11324" s="1" t="s">
        <v>21794</v>
      </c>
      <c r="B11324" s="1" t="s">
        <v>7962</v>
      </c>
      <c r="C11324" s="1" t="s">
        <v>1969</v>
      </c>
      <c r="D11324" s="1" t="n">
        <v>1</v>
      </c>
      <c r="E11324" s="16" t="n">
        <v>9171.98</v>
      </c>
      <c r="F11324" s="17" t="n">
        <v>0</v>
      </c>
      <c r="G11324" s="16" t="n">
        <v>9171.98</v>
      </c>
      <c r="I11324" s="1" t="str">
        <f aca="false">INDEX(Products!$C$2:$C$51,MATCH(C11324,Products!$A$2:$A$51,0))</f>
        <v>Home &amp; Kitchen</v>
      </c>
      <c r="J11324" s="1" t="str">
        <f aca="false">INDEX(Orders!$E$2:$E$8001,MATCH(B11324,Orders!$A$2:$A$8001,0))</f>
        <v>Delivered</v>
      </c>
      <c r="K11324" s="1" t="str">
        <f aca="false">LEFT(INDEX(Orders!$C$2:$C$8001,MATCH(B11324,Orders!$A$2:$A$8001,0)),7)</f>
        <v>2025-04</v>
      </c>
    </row>
    <row r="11325" customFormat="false" ht="15" hidden="false" customHeight="true" outlineLevel="0" collapsed="false">
      <c r="A11325" s="1" t="s">
        <v>21795</v>
      </c>
      <c r="B11325" s="1" t="s">
        <v>7963</v>
      </c>
      <c r="C11325" s="1" t="s">
        <v>1940</v>
      </c>
      <c r="D11325" s="1" t="n">
        <v>1</v>
      </c>
      <c r="E11325" s="16" t="n">
        <v>2374.52</v>
      </c>
      <c r="F11325" s="17" t="n">
        <v>0</v>
      </c>
      <c r="G11325" s="16" t="n">
        <v>2374.52</v>
      </c>
      <c r="I11325" s="1" t="str">
        <f aca="false">INDEX(Products!$C$2:$C$51,MATCH(C11325,Products!$A$2:$A$51,0))</f>
        <v>Fashion</v>
      </c>
      <c r="J11325" s="1" t="str">
        <f aca="false">INDEX(Orders!$E$2:$E$8001,MATCH(B11325,Orders!$A$2:$A$8001,0))</f>
        <v>Delivered</v>
      </c>
      <c r="K11325" s="1" t="str">
        <f aca="false">LEFT(INDEX(Orders!$C$2:$C$8001,MATCH(B11325,Orders!$A$2:$A$8001,0)),7)</f>
        <v>2025-02</v>
      </c>
    </row>
    <row r="11326" customFormat="false" ht="15" hidden="false" customHeight="true" outlineLevel="0" collapsed="false">
      <c r="A11326" s="1" t="s">
        <v>21796</v>
      </c>
      <c r="B11326" s="1" t="s">
        <v>7964</v>
      </c>
      <c r="C11326" s="1" t="s">
        <v>2007</v>
      </c>
      <c r="D11326" s="1" t="n">
        <v>1</v>
      </c>
      <c r="E11326" s="16" t="n">
        <v>750.27</v>
      </c>
      <c r="F11326" s="17" t="n">
        <v>0.15</v>
      </c>
      <c r="G11326" s="16" t="n">
        <v>637.73</v>
      </c>
      <c r="I11326" s="1" t="str">
        <f aca="false">INDEX(Products!$C$2:$C$51,MATCH(C11326,Products!$A$2:$A$51,0))</f>
        <v>Books &amp; Stationery</v>
      </c>
      <c r="J11326" s="1" t="str">
        <f aca="false">INDEX(Orders!$E$2:$E$8001,MATCH(B11326,Orders!$A$2:$A$8001,0))</f>
        <v>Delivered</v>
      </c>
      <c r="K11326" s="1" t="str">
        <f aca="false">LEFT(INDEX(Orders!$C$2:$C$8001,MATCH(B11326,Orders!$A$2:$A$8001,0)),7)</f>
        <v>2025-07</v>
      </c>
    </row>
    <row r="11327" customFormat="false" ht="15" hidden="false" customHeight="true" outlineLevel="0" collapsed="false">
      <c r="A11327" s="1" t="s">
        <v>21797</v>
      </c>
      <c r="B11327" s="1" t="s">
        <v>7965</v>
      </c>
      <c r="C11327" s="1" t="s">
        <v>1979</v>
      </c>
      <c r="D11327" s="1" t="n">
        <v>1</v>
      </c>
      <c r="E11327" s="16" t="n">
        <v>623</v>
      </c>
      <c r="F11327" s="17" t="n">
        <v>0.1</v>
      </c>
      <c r="G11327" s="16" t="n">
        <v>560.7</v>
      </c>
      <c r="I11327" s="1" t="str">
        <f aca="false">INDEX(Products!$C$2:$C$51,MATCH(C11327,Products!$A$2:$A$51,0))</f>
        <v>Beauty &amp; Personal Care</v>
      </c>
      <c r="J11327" s="1" t="str">
        <f aca="false">INDEX(Orders!$E$2:$E$8001,MATCH(B11327,Orders!$A$2:$A$8001,0))</f>
        <v>Delivered</v>
      </c>
      <c r="K11327" s="1" t="str">
        <f aca="false">LEFT(INDEX(Orders!$C$2:$C$8001,MATCH(B11327,Orders!$A$2:$A$8001,0)),7)</f>
        <v>2025-03</v>
      </c>
    </row>
    <row r="11328" customFormat="false" ht="15" hidden="false" customHeight="true" outlineLevel="0" collapsed="false">
      <c r="A11328" s="1" t="s">
        <v>21798</v>
      </c>
      <c r="B11328" s="1" t="s">
        <v>7966</v>
      </c>
      <c r="C11328" s="1" t="s">
        <v>1930</v>
      </c>
      <c r="D11328" s="1" t="n">
        <v>1</v>
      </c>
      <c r="E11328" s="16" t="n">
        <v>2398.35</v>
      </c>
      <c r="F11328" s="17" t="n">
        <v>0.1</v>
      </c>
      <c r="G11328" s="16" t="n">
        <v>2158.52</v>
      </c>
      <c r="I11328" s="1" t="str">
        <f aca="false">INDEX(Products!$C$2:$C$51,MATCH(C11328,Products!$A$2:$A$51,0))</f>
        <v>Electronics</v>
      </c>
      <c r="J11328" s="1" t="str">
        <f aca="false">INDEX(Orders!$E$2:$E$8001,MATCH(B11328,Orders!$A$2:$A$8001,0))</f>
        <v>Delivered</v>
      </c>
      <c r="K11328" s="1" t="str">
        <f aca="false">LEFT(INDEX(Orders!$C$2:$C$8001,MATCH(B11328,Orders!$A$2:$A$8001,0)),7)</f>
        <v>2024-11</v>
      </c>
    </row>
    <row r="11329" customFormat="false" ht="15" hidden="false" customHeight="true" outlineLevel="0" collapsed="false">
      <c r="A11329" s="1" t="s">
        <v>21799</v>
      </c>
      <c r="B11329" s="1" t="s">
        <v>7967</v>
      </c>
      <c r="C11329" s="1" t="s">
        <v>1979</v>
      </c>
      <c r="D11329" s="1" t="n">
        <v>1</v>
      </c>
      <c r="E11329" s="16" t="n">
        <v>623</v>
      </c>
      <c r="F11329" s="17" t="n">
        <v>0.2</v>
      </c>
      <c r="G11329" s="16" t="n">
        <v>498.4</v>
      </c>
      <c r="I11329" s="1" t="str">
        <f aca="false">INDEX(Products!$C$2:$C$51,MATCH(C11329,Products!$A$2:$A$51,0))</f>
        <v>Beauty &amp; Personal Care</v>
      </c>
      <c r="J11329" s="1" t="str">
        <f aca="false">INDEX(Orders!$E$2:$E$8001,MATCH(B11329,Orders!$A$2:$A$8001,0))</f>
        <v>Delivered</v>
      </c>
      <c r="K11329" s="1" t="str">
        <f aca="false">LEFT(INDEX(Orders!$C$2:$C$8001,MATCH(B11329,Orders!$A$2:$A$8001,0)),7)</f>
        <v>2025-12</v>
      </c>
    </row>
    <row r="11330" customFormat="false" ht="15" hidden="false" customHeight="true" outlineLevel="0" collapsed="false">
      <c r="A11330" s="1" t="s">
        <v>21800</v>
      </c>
      <c r="B11330" s="1" t="s">
        <v>7967</v>
      </c>
      <c r="C11330" s="1" t="s">
        <v>1993</v>
      </c>
      <c r="D11330" s="1" t="n">
        <v>2</v>
      </c>
      <c r="E11330" s="16" t="n">
        <v>3177.33</v>
      </c>
      <c r="F11330" s="17" t="n">
        <v>0</v>
      </c>
      <c r="G11330" s="16" t="n">
        <v>6354.66</v>
      </c>
      <c r="I11330" s="1" t="str">
        <f aca="false">INDEX(Products!$C$2:$C$51,MATCH(C11330,Products!$A$2:$A$51,0))</f>
        <v>Sports &amp; Fitness</v>
      </c>
      <c r="J11330" s="1" t="str">
        <f aca="false">INDEX(Orders!$E$2:$E$8001,MATCH(B11330,Orders!$A$2:$A$8001,0))</f>
        <v>Delivered</v>
      </c>
      <c r="K11330" s="1" t="str">
        <f aca="false">LEFT(INDEX(Orders!$C$2:$C$8001,MATCH(B11330,Orders!$A$2:$A$8001,0)),7)</f>
        <v>2025-12</v>
      </c>
    </row>
    <row r="11331" customFormat="false" ht="15" hidden="false" customHeight="true" outlineLevel="0" collapsed="false">
      <c r="A11331" s="1" t="s">
        <v>21801</v>
      </c>
      <c r="B11331" s="1" t="s">
        <v>7967</v>
      </c>
      <c r="C11331" s="1" t="s">
        <v>1933</v>
      </c>
      <c r="D11331" s="1" t="n">
        <v>1</v>
      </c>
      <c r="E11331" s="16" t="n">
        <v>7194.38</v>
      </c>
      <c r="F11331" s="17" t="n">
        <v>0.1</v>
      </c>
      <c r="G11331" s="16" t="n">
        <v>6474.94</v>
      </c>
      <c r="I11331" s="1" t="str">
        <f aca="false">INDEX(Products!$C$2:$C$51,MATCH(C11331,Products!$A$2:$A$51,0))</f>
        <v>Electronics</v>
      </c>
      <c r="J11331" s="1" t="str">
        <f aca="false">INDEX(Orders!$E$2:$E$8001,MATCH(B11331,Orders!$A$2:$A$8001,0))</f>
        <v>Delivered</v>
      </c>
      <c r="K11331" s="1" t="str">
        <f aca="false">LEFT(INDEX(Orders!$C$2:$C$8001,MATCH(B11331,Orders!$A$2:$A$8001,0)),7)</f>
        <v>2025-12</v>
      </c>
    </row>
    <row r="11332" customFormat="false" ht="15" hidden="false" customHeight="true" outlineLevel="0" collapsed="false">
      <c r="A11332" s="1" t="s">
        <v>21802</v>
      </c>
      <c r="B11332" s="1" t="s">
        <v>7967</v>
      </c>
      <c r="C11332" s="1" t="s">
        <v>1940</v>
      </c>
      <c r="D11332" s="1" t="n">
        <v>1</v>
      </c>
      <c r="E11332" s="16" t="n">
        <v>2374.52</v>
      </c>
      <c r="F11332" s="17" t="n">
        <v>0.05</v>
      </c>
      <c r="G11332" s="16" t="n">
        <v>2255.79</v>
      </c>
      <c r="I11332" s="1" t="str">
        <f aca="false">INDEX(Products!$C$2:$C$51,MATCH(C11332,Products!$A$2:$A$51,0))</f>
        <v>Fashion</v>
      </c>
      <c r="J11332" s="1" t="str">
        <f aca="false">INDEX(Orders!$E$2:$E$8001,MATCH(B11332,Orders!$A$2:$A$8001,0))</f>
        <v>Delivered</v>
      </c>
      <c r="K11332" s="1" t="str">
        <f aca="false">LEFT(INDEX(Orders!$C$2:$C$8001,MATCH(B11332,Orders!$A$2:$A$8001,0)),7)</f>
        <v>2025-12</v>
      </c>
    </row>
    <row r="11333" customFormat="false" ht="15" hidden="false" customHeight="true" outlineLevel="0" collapsed="false">
      <c r="A11333" s="1" t="s">
        <v>21803</v>
      </c>
      <c r="B11333" s="1" t="s">
        <v>7968</v>
      </c>
      <c r="C11333" s="1" t="s">
        <v>2000</v>
      </c>
      <c r="D11333" s="1" t="n">
        <v>1</v>
      </c>
      <c r="E11333" s="16" t="n">
        <v>425.08</v>
      </c>
      <c r="F11333" s="17" t="n">
        <v>0</v>
      </c>
      <c r="G11333" s="16" t="n">
        <v>425.08</v>
      </c>
      <c r="I11333" s="1" t="str">
        <f aca="false">INDEX(Products!$C$2:$C$51,MATCH(C11333,Products!$A$2:$A$51,0))</f>
        <v>Books &amp; Stationery</v>
      </c>
      <c r="J11333" s="1" t="str">
        <f aca="false">INDEX(Orders!$E$2:$E$8001,MATCH(B11333,Orders!$A$2:$A$8001,0))</f>
        <v>Delivered</v>
      </c>
      <c r="K11333" s="1" t="str">
        <f aca="false">LEFT(INDEX(Orders!$C$2:$C$8001,MATCH(B11333,Orders!$A$2:$A$8001,0)),7)</f>
        <v>2025-08</v>
      </c>
    </row>
    <row r="11334" customFormat="false" ht="15" hidden="false" customHeight="true" outlineLevel="0" collapsed="false">
      <c r="A11334" s="1" t="s">
        <v>21804</v>
      </c>
      <c r="B11334" s="1" t="s">
        <v>7968</v>
      </c>
      <c r="C11334" s="1" t="s">
        <v>1930</v>
      </c>
      <c r="D11334" s="1" t="n">
        <v>1</v>
      </c>
      <c r="E11334" s="16" t="n">
        <v>2398.35</v>
      </c>
      <c r="F11334" s="17" t="n">
        <v>0.1</v>
      </c>
      <c r="G11334" s="16" t="n">
        <v>2158.52</v>
      </c>
      <c r="I11334" s="1" t="str">
        <f aca="false">INDEX(Products!$C$2:$C$51,MATCH(C11334,Products!$A$2:$A$51,0))</f>
        <v>Electronics</v>
      </c>
      <c r="J11334" s="1" t="str">
        <f aca="false">INDEX(Orders!$E$2:$E$8001,MATCH(B11334,Orders!$A$2:$A$8001,0))</f>
        <v>Delivered</v>
      </c>
      <c r="K11334" s="1" t="str">
        <f aca="false">LEFT(INDEX(Orders!$C$2:$C$8001,MATCH(B11334,Orders!$A$2:$A$8001,0)),7)</f>
        <v>2025-08</v>
      </c>
    </row>
    <row r="11335" customFormat="false" ht="15" hidden="false" customHeight="true" outlineLevel="0" collapsed="false">
      <c r="A11335" s="1" t="s">
        <v>21805</v>
      </c>
      <c r="B11335" s="1" t="s">
        <v>7969</v>
      </c>
      <c r="C11335" s="1" t="s">
        <v>1969</v>
      </c>
      <c r="D11335" s="1" t="n">
        <v>2</v>
      </c>
      <c r="E11335" s="16" t="n">
        <v>9171.98</v>
      </c>
      <c r="F11335" s="17" t="n">
        <v>0.15</v>
      </c>
      <c r="G11335" s="16" t="n">
        <v>15592.37</v>
      </c>
      <c r="I11335" s="1" t="str">
        <f aca="false">INDEX(Products!$C$2:$C$51,MATCH(C11335,Products!$A$2:$A$51,0))</f>
        <v>Home &amp; Kitchen</v>
      </c>
      <c r="J11335" s="1" t="str">
        <f aca="false">INDEX(Orders!$E$2:$E$8001,MATCH(B11335,Orders!$A$2:$A$8001,0))</f>
        <v>Delivered</v>
      </c>
      <c r="K11335" s="1" t="str">
        <f aca="false">LEFT(INDEX(Orders!$C$2:$C$8001,MATCH(B11335,Orders!$A$2:$A$8001,0)),7)</f>
        <v>2025-12</v>
      </c>
    </row>
    <row r="11336" customFormat="false" ht="15" hidden="false" customHeight="true" outlineLevel="0" collapsed="false">
      <c r="A11336" s="1" t="s">
        <v>21806</v>
      </c>
      <c r="B11336" s="1" t="s">
        <v>7969</v>
      </c>
      <c r="C11336" s="1" t="s">
        <v>1930</v>
      </c>
      <c r="D11336" s="1" t="n">
        <v>1</v>
      </c>
      <c r="E11336" s="16" t="n">
        <v>2398.35</v>
      </c>
      <c r="F11336" s="17" t="n">
        <v>0</v>
      </c>
      <c r="G11336" s="16" t="n">
        <v>2398.35</v>
      </c>
      <c r="I11336" s="1" t="str">
        <f aca="false">INDEX(Products!$C$2:$C$51,MATCH(C11336,Products!$A$2:$A$51,0))</f>
        <v>Electronics</v>
      </c>
      <c r="J11336" s="1" t="str">
        <f aca="false">INDEX(Orders!$E$2:$E$8001,MATCH(B11336,Orders!$A$2:$A$8001,0))</f>
        <v>Delivered</v>
      </c>
      <c r="K11336" s="1" t="str">
        <f aca="false">LEFT(INDEX(Orders!$C$2:$C$8001,MATCH(B11336,Orders!$A$2:$A$8001,0)),7)</f>
        <v>2025-12</v>
      </c>
    </row>
    <row r="11337" customFormat="false" ht="15" hidden="false" customHeight="true" outlineLevel="0" collapsed="false">
      <c r="A11337" s="1" t="s">
        <v>21807</v>
      </c>
      <c r="B11337" s="1" t="s">
        <v>7970</v>
      </c>
      <c r="C11337" s="1" t="s">
        <v>1930</v>
      </c>
      <c r="D11337" s="1" t="n">
        <v>1</v>
      </c>
      <c r="E11337" s="16" t="n">
        <v>2398.35</v>
      </c>
      <c r="F11337" s="17" t="n">
        <v>0</v>
      </c>
      <c r="G11337" s="16" t="n">
        <v>2398.35</v>
      </c>
      <c r="I11337" s="1" t="str">
        <f aca="false">INDEX(Products!$C$2:$C$51,MATCH(C11337,Products!$A$2:$A$51,0))</f>
        <v>Electronics</v>
      </c>
      <c r="J11337" s="1" t="str">
        <f aca="false">INDEX(Orders!$E$2:$E$8001,MATCH(B11337,Orders!$A$2:$A$8001,0))</f>
        <v>Returned</v>
      </c>
      <c r="K11337" s="1" t="str">
        <f aca="false">LEFT(INDEX(Orders!$C$2:$C$8001,MATCH(B11337,Orders!$A$2:$A$8001,0)),7)</f>
        <v>2025-06</v>
      </c>
    </row>
    <row r="11338" customFormat="false" ht="15" hidden="false" customHeight="true" outlineLevel="0" collapsed="false">
      <c r="A11338" s="1" t="s">
        <v>21808</v>
      </c>
      <c r="B11338" s="1" t="s">
        <v>7970</v>
      </c>
      <c r="C11338" s="1" t="s">
        <v>2006</v>
      </c>
      <c r="D11338" s="1" t="n">
        <v>1</v>
      </c>
      <c r="E11338" s="16" t="n">
        <v>482.17</v>
      </c>
      <c r="F11338" s="17" t="n">
        <v>0.1</v>
      </c>
      <c r="G11338" s="16" t="n">
        <v>433.95</v>
      </c>
      <c r="I11338" s="1" t="str">
        <f aca="false">INDEX(Products!$C$2:$C$51,MATCH(C11338,Products!$A$2:$A$51,0))</f>
        <v>Books &amp; Stationery</v>
      </c>
      <c r="J11338" s="1" t="str">
        <f aca="false">INDEX(Orders!$E$2:$E$8001,MATCH(B11338,Orders!$A$2:$A$8001,0))</f>
        <v>Returned</v>
      </c>
      <c r="K11338" s="1" t="str">
        <f aca="false">LEFT(INDEX(Orders!$C$2:$C$8001,MATCH(B11338,Orders!$A$2:$A$8001,0)),7)</f>
        <v>2025-06</v>
      </c>
    </row>
    <row r="11339" customFormat="false" ht="15" hidden="false" customHeight="true" outlineLevel="0" collapsed="false">
      <c r="A11339" s="1" t="s">
        <v>21809</v>
      </c>
      <c r="B11339" s="1" t="s">
        <v>7971</v>
      </c>
      <c r="C11339" s="1" t="s">
        <v>2007</v>
      </c>
      <c r="D11339" s="1" t="n">
        <v>1</v>
      </c>
      <c r="E11339" s="16" t="n">
        <v>750.27</v>
      </c>
      <c r="F11339" s="17" t="n">
        <v>0.15</v>
      </c>
      <c r="G11339" s="16" t="n">
        <v>637.73</v>
      </c>
      <c r="I11339" s="1" t="str">
        <f aca="false">INDEX(Products!$C$2:$C$51,MATCH(C11339,Products!$A$2:$A$51,0))</f>
        <v>Books &amp; Stationery</v>
      </c>
      <c r="J11339" s="1" t="str">
        <f aca="false">INDEX(Orders!$E$2:$E$8001,MATCH(B11339,Orders!$A$2:$A$8001,0))</f>
        <v>Delivered</v>
      </c>
      <c r="K11339" s="1" t="str">
        <f aca="false">LEFT(INDEX(Orders!$C$2:$C$8001,MATCH(B11339,Orders!$A$2:$A$8001,0)),7)</f>
        <v>2025-09</v>
      </c>
    </row>
    <row r="11340" customFormat="false" ht="15" hidden="false" customHeight="true" outlineLevel="0" collapsed="false">
      <c r="A11340" s="1" t="s">
        <v>21810</v>
      </c>
      <c r="B11340" s="1" t="s">
        <v>7972</v>
      </c>
      <c r="C11340" s="1" t="s">
        <v>1930</v>
      </c>
      <c r="D11340" s="1" t="n">
        <v>1</v>
      </c>
      <c r="E11340" s="16" t="n">
        <v>2398.35</v>
      </c>
      <c r="F11340" s="17" t="n">
        <v>0.15</v>
      </c>
      <c r="G11340" s="16" t="n">
        <v>2038.6</v>
      </c>
      <c r="I11340" s="1" t="str">
        <f aca="false">INDEX(Products!$C$2:$C$51,MATCH(C11340,Products!$A$2:$A$51,0))</f>
        <v>Electronics</v>
      </c>
      <c r="J11340" s="1" t="str">
        <f aca="false">INDEX(Orders!$E$2:$E$8001,MATCH(B11340,Orders!$A$2:$A$8001,0))</f>
        <v>Delivered</v>
      </c>
      <c r="K11340" s="1" t="str">
        <f aca="false">LEFT(INDEX(Orders!$C$2:$C$8001,MATCH(B11340,Orders!$A$2:$A$8001,0)),7)</f>
        <v>2025-12</v>
      </c>
    </row>
    <row r="11341" customFormat="false" ht="15" hidden="false" customHeight="true" outlineLevel="0" collapsed="false">
      <c r="A11341" s="1" t="s">
        <v>21811</v>
      </c>
      <c r="B11341" s="1" t="s">
        <v>7973</v>
      </c>
      <c r="C11341" s="1" t="s">
        <v>2006</v>
      </c>
      <c r="D11341" s="1" t="n">
        <v>2</v>
      </c>
      <c r="E11341" s="16" t="n">
        <v>482.17</v>
      </c>
      <c r="F11341" s="17" t="n">
        <v>0</v>
      </c>
      <c r="G11341" s="16" t="n">
        <v>964.34</v>
      </c>
      <c r="I11341" s="1" t="str">
        <f aca="false">INDEX(Products!$C$2:$C$51,MATCH(C11341,Products!$A$2:$A$51,0))</f>
        <v>Books &amp; Stationery</v>
      </c>
      <c r="J11341" s="1" t="str">
        <f aca="false">INDEX(Orders!$E$2:$E$8001,MATCH(B11341,Orders!$A$2:$A$8001,0))</f>
        <v>Delivered</v>
      </c>
      <c r="K11341" s="1" t="str">
        <f aca="false">LEFT(INDEX(Orders!$C$2:$C$8001,MATCH(B11341,Orders!$A$2:$A$8001,0)),7)</f>
        <v>2024-08</v>
      </c>
    </row>
    <row r="11342" customFormat="false" ht="15" hidden="false" customHeight="true" outlineLevel="0" collapsed="false">
      <c r="A11342" s="1" t="s">
        <v>21812</v>
      </c>
      <c r="B11342" s="1" t="s">
        <v>7973</v>
      </c>
      <c r="C11342" s="1" t="s">
        <v>1918</v>
      </c>
      <c r="D11342" s="1" t="n">
        <v>1</v>
      </c>
      <c r="E11342" s="16" t="n">
        <v>2978.99</v>
      </c>
      <c r="F11342" s="17" t="n">
        <v>0</v>
      </c>
      <c r="G11342" s="16" t="n">
        <v>2978.99</v>
      </c>
      <c r="I11342" s="1" t="str">
        <f aca="false">INDEX(Products!$C$2:$C$51,MATCH(C11342,Products!$A$2:$A$51,0))</f>
        <v>Electronics</v>
      </c>
      <c r="J11342" s="1" t="str">
        <f aca="false">INDEX(Orders!$E$2:$E$8001,MATCH(B11342,Orders!$A$2:$A$8001,0))</f>
        <v>Delivered</v>
      </c>
      <c r="K11342" s="1" t="str">
        <f aca="false">LEFT(INDEX(Orders!$C$2:$C$8001,MATCH(B11342,Orders!$A$2:$A$8001,0)),7)</f>
        <v>2024-08</v>
      </c>
    </row>
    <row r="11343" customFormat="false" ht="15" hidden="false" customHeight="true" outlineLevel="0" collapsed="false">
      <c r="A11343" s="1" t="s">
        <v>21813</v>
      </c>
      <c r="B11343" s="1" t="s">
        <v>7973</v>
      </c>
      <c r="C11343" s="1" t="s">
        <v>1940</v>
      </c>
      <c r="D11343" s="1" t="n">
        <v>1</v>
      </c>
      <c r="E11343" s="16" t="n">
        <v>2374.52</v>
      </c>
      <c r="F11343" s="17" t="n">
        <v>0.15</v>
      </c>
      <c r="G11343" s="16" t="n">
        <v>2018.34</v>
      </c>
      <c r="I11343" s="1" t="str">
        <f aca="false">INDEX(Products!$C$2:$C$51,MATCH(C11343,Products!$A$2:$A$51,0))</f>
        <v>Fashion</v>
      </c>
      <c r="J11343" s="1" t="str">
        <f aca="false">INDEX(Orders!$E$2:$E$8001,MATCH(B11343,Orders!$A$2:$A$8001,0))</f>
        <v>Delivered</v>
      </c>
      <c r="K11343" s="1" t="str">
        <f aca="false">LEFT(INDEX(Orders!$C$2:$C$8001,MATCH(B11343,Orders!$A$2:$A$8001,0)),7)</f>
        <v>2024-08</v>
      </c>
    </row>
    <row r="11344" customFormat="false" ht="15" hidden="false" customHeight="true" outlineLevel="0" collapsed="false">
      <c r="A11344" s="1" t="s">
        <v>21814</v>
      </c>
      <c r="B11344" s="1" t="s">
        <v>7973</v>
      </c>
      <c r="C11344" s="1" t="s">
        <v>1995</v>
      </c>
      <c r="D11344" s="1" t="n">
        <v>1</v>
      </c>
      <c r="E11344" s="16" t="n">
        <v>2914.27</v>
      </c>
      <c r="F11344" s="17" t="n">
        <v>0.2</v>
      </c>
      <c r="G11344" s="16" t="n">
        <v>2331.42</v>
      </c>
      <c r="I11344" s="1" t="str">
        <f aca="false">INDEX(Products!$C$2:$C$51,MATCH(C11344,Products!$A$2:$A$51,0))</f>
        <v>Sports &amp; Fitness</v>
      </c>
      <c r="J11344" s="1" t="str">
        <f aca="false">INDEX(Orders!$E$2:$E$8001,MATCH(B11344,Orders!$A$2:$A$8001,0))</f>
        <v>Delivered</v>
      </c>
      <c r="K11344" s="1" t="str">
        <f aca="false">LEFT(INDEX(Orders!$C$2:$C$8001,MATCH(B11344,Orders!$A$2:$A$8001,0)),7)</f>
        <v>2024-08</v>
      </c>
    </row>
    <row r="11345" customFormat="false" ht="15" hidden="false" customHeight="true" outlineLevel="0" collapsed="false">
      <c r="A11345" s="1" t="s">
        <v>21815</v>
      </c>
      <c r="B11345" s="1" t="s">
        <v>7973</v>
      </c>
      <c r="C11345" s="1" t="s">
        <v>1961</v>
      </c>
      <c r="D11345" s="1" t="n">
        <v>1</v>
      </c>
      <c r="E11345" s="16" t="n">
        <v>3493.68</v>
      </c>
      <c r="F11345" s="17" t="n">
        <v>0</v>
      </c>
      <c r="G11345" s="16" t="n">
        <v>3493.68</v>
      </c>
      <c r="I11345" s="1" t="str">
        <f aca="false">INDEX(Products!$C$2:$C$51,MATCH(C11345,Products!$A$2:$A$51,0))</f>
        <v>Home &amp; Kitchen</v>
      </c>
      <c r="J11345" s="1" t="str">
        <f aca="false">INDEX(Orders!$E$2:$E$8001,MATCH(B11345,Orders!$A$2:$A$8001,0))</f>
        <v>Delivered</v>
      </c>
      <c r="K11345" s="1" t="str">
        <f aca="false">LEFT(INDEX(Orders!$C$2:$C$8001,MATCH(B11345,Orders!$A$2:$A$8001,0)),7)</f>
        <v>2024-08</v>
      </c>
    </row>
    <row r="11346" customFormat="false" ht="15" hidden="false" customHeight="true" outlineLevel="0" collapsed="false">
      <c r="A11346" s="1" t="s">
        <v>21816</v>
      </c>
      <c r="B11346" s="1" t="s">
        <v>7974</v>
      </c>
      <c r="C11346" s="1" t="s">
        <v>1984</v>
      </c>
      <c r="D11346" s="1" t="n">
        <v>1</v>
      </c>
      <c r="E11346" s="16" t="n">
        <v>1134.82</v>
      </c>
      <c r="F11346" s="17" t="n">
        <v>0.1</v>
      </c>
      <c r="G11346" s="16" t="n">
        <v>1021.34</v>
      </c>
      <c r="I11346" s="1" t="str">
        <f aca="false">INDEX(Products!$C$2:$C$51,MATCH(C11346,Products!$A$2:$A$51,0))</f>
        <v>Beauty &amp; Personal Care</v>
      </c>
      <c r="J11346" s="1" t="str">
        <f aca="false">INDEX(Orders!$E$2:$E$8001,MATCH(B11346,Orders!$A$2:$A$8001,0))</f>
        <v>Delivered</v>
      </c>
      <c r="K11346" s="1" t="str">
        <f aca="false">LEFT(INDEX(Orders!$C$2:$C$8001,MATCH(B11346,Orders!$A$2:$A$8001,0)),7)</f>
        <v>2024-07</v>
      </c>
    </row>
    <row r="11347" customFormat="false" ht="15" hidden="false" customHeight="true" outlineLevel="0" collapsed="false">
      <c r="A11347" s="1" t="s">
        <v>21817</v>
      </c>
      <c r="B11347" s="1" t="s">
        <v>7975</v>
      </c>
      <c r="C11347" s="1" t="s">
        <v>1937</v>
      </c>
      <c r="D11347" s="1" t="n">
        <v>2</v>
      </c>
      <c r="E11347" s="16" t="n">
        <v>1364.75</v>
      </c>
      <c r="F11347" s="17" t="n">
        <v>0</v>
      </c>
      <c r="G11347" s="16" t="n">
        <v>2729.5</v>
      </c>
      <c r="I11347" s="1" t="str">
        <f aca="false">INDEX(Products!$C$2:$C$51,MATCH(C11347,Products!$A$2:$A$51,0))</f>
        <v>Fashion</v>
      </c>
      <c r="J11347" s="1" t="str">
        <f aca="false">INDEX(Orders!$E$2:$E$8001,MATCH(B11347,Orders!$A$2:$A$8001,0))</f>
        <v>Delivered</v>
      </c>
      <c r="K11347" s="1" t="str">
        <f aca="false">LEFT(INDEX(Orders!$C$2:$C$8001,MATCH(B11347,Orders!$A$2:$A$8001,0)),7)</f>
        <v>2025-08</v>
      </c>
    </row>
    <row r="11348" customFormat="false" ht="15" hidden="false" customHeight="true" outlineLevel="0" collapsed="false">
      <c r="A11348" s="1" t="s">
        <v>21818</v>
      </c>
      <c r="B11348" s="1" t="s">
        <v>7975</v>
      </c>
      <c r="C11348" s="1" t="s">
        <v>1990</v>
      </c>
      <c r="D11348" s="1" t="n">
        <v>2</v>
      </c>
      <c r="E11348" s="16" t="n">
        <v>5311.32</v>
      </c>
      <c r="F11348" s="17" t="n">
        <v>0.05</v>
      </c>
      <c r="G11348" s="16" t="n">
        <v>10091.51</v>
      </c>
      <c r="I11348" s="1" t="str">
        <f aca="false">INDEX(Products!$C$2:$C$51,MATCH(C11348,Products!$A$2:$A$51,0))</f>
        <v>Sports &amp; Fitness</v>
      </c>
      <c r="J11348" s="1" t="str">
        <f aca="false">INDEX(Orders!$E$2:$E$8001,MATCH(B11348,Orders!$A$2:$A$8001,0))</f>
        <v>Delivered</v>
      </c>
      <c r="K11348" s="1" t="str">
        <f aca="false">LEFT(INDEX(Orders!$C$2:$C$8001,MATCH(B11348,Orders!$A$2:$A$8001,0)),7)</f>
        <v>2025-08</v>
      </c>
    </row>
    <row r="11349" customFormat="false" ht="15" hidden="false" customHeight="true" outlineLevel="0" collapsed="false">
      <c r="A11349" s="1" t="s">
        <v>21819</v>
      </c>
      <c r="B11349" s="1" t="s">
        <v>7976</v>
      </c>
      <c r="C11349" s="1" t="s">
        <v>1940</v>
      </c>
      <c r="D11349" s="1" t="n">
        <v>1</v>
      </c>
      <c r="E11349" s="16" t="n">
        <v>2374.52</v>
      </c>
      <c r="F11349" s="17" t="n">
        <v>0</v>
      </c>
      <c r="G11349" s="16" t="n">
        <v>2374.52</v>
      </c>
      <c r="I11349" s="1" t="str">
        <f aca="false">INDEX(Products!$C$2:$C$51,MATCH(C11349,Products!$A$2:$A$51,0))</f>
        <v>Fashion</v>
      </c>
      <c r="J11349" s="1" t="str">
        <f aca="false">INDEX(Orders!$E$2:$E$8001,MATCH(B11349,Orders!$A$2:$A$8001,0))</f>
        <v>Delivered</v>
      </c>
      <c r="K11349" s="1" t="str">
        <f aca="false">LEFT(INDEX(Orders!$C$2:$C$8001,MATCH(B11349,Orders!$A$2:$A$8001,0)),7)</f>
        <v>2025-12</v>
      </c>
    </row>
    <row r="11350" customFormat="false" ht="15" hidden="false" customHeight="true" outlineLevel="0" collapsed="false">
      <c r="A11350" s="1" t="s">
        <v>21820</v>
      </c>
      <c r="B11350" s="1" t="s">
        <v>7976</v>
      </c>
      <c r="C11350" s="1" t="s">
        <v>1971</v>
      </c>
      <c r="D11350" s="1" t="n">
        <v>1</v>
      </c>
      <c r="E11350" s="16" t="n">
        <v>2073.63</v>
      </c>
      <c r="F11350" s="17" t="n">
        <v>0.15</v>
      </c>
      <c r="G11350" s="16" t="n">
        <v>1762.59</v>
      </c>
      <c r="I11350" s="1" t="str">
        <f aca="false">INDEX(Products!$C$2:$C$51,MATCH(C11350,Products!$A$2:$A$51,0))</f>
        <v>Home &amp; Kitchen</v>
      </c>
      <c r="J11350" s="1" t="str">
        <f aca="false">INDEX(Orders!$E$2:$E$8001,MATCH(B11350,Orders!$A$2:$A$8001,0))</f>
        <v>Delivered</v>
      </c>
      <c r="K11350" s="1" t="str">
        <f aca="false">LEFT(INDEX(Orders!$C$2:$C$8001,MATCH(B11350,Orders!$A$2:$A$8001,0)),7)</f>
        <v>2025-12</v>
      </c>
    </row>
    <row r="11351" customFormat="false" ht="15" hidden="false" customHeight="true" outlineLevel="0" collapsed="false">
      <c r="A11351" s="1" t="s">
        <v>21821</v>
      </c>
      <c r="B11351" s="1" t="s">
        <v>7976</v>
      </c>
      <c r="C11351" s="1" t="s">
        <v>2007</v>
      </c>
      <c r="D11351" s="1" t="n">
        <v>3</v>
      </c>
      <c r="E11351" s="16" t="n">
        <v>750.27</v>
      </c>
      <c r="F11351" s="17" t="n">
        <v>0.2</v>
      </c>
      <c r="G11351" s="16" t="n">
        <v>1800.65</v>
      </c>
      <c r="I11351" s="1" t="str">
        <f aca="false">INDEX(Products!$C$2:$C$51,MATCH(C11351,Products!$A$2:$A$51,0))</f>
        <v>Books &amp; Stationery</v>
      </c>
      <c r="J11351" s="1" t="str">
        <f aca="false">INDEX(Orders!$E$2:$E$8001,MATCH(B11351,Orders!$A$2:$A$8001,0))</f>
        <v>Delivered</v>
      </c>
      <c r="K11351" s="1" t="str">
        <f aca="false">LEFT(INDEX(Orders!$C$2:$C$8001,MATCH(B11351,Orders!$A$2:$A$8001,0)),7)</f>
        <v>2025-12</v>
      </c>
    </row>
    <row r="11352" customFormat="false" ht="15" hidden="false" customHeight="true" outlineLevel="0" collapsed="false">
      <c r="A11352" s="1" t="s">
        <v>21822</v>
      </c>
      <c r="B11352" s="1" t="s">
        <v>7977</v>
      </c>
      <c r="C11352" s="1" t="s">
        <v>2006</v>
      </c>
      <c r="D11352" s="1" t="n">
        <v>1</v>
      </c>
      <c r="E11352" s="16" t="n">
        <v>482.17</v>
      </c>
      <c r="F11352" s="17" t="n">
        <v>0.1</v>
      </c>
      <c r="G11352" s="16" t="n">
        <v>433.95</v>
      </c>
      <c r="I11352" s="1" t="str">
        <f aca="false">INDEX(Products!$C$2:$C$51,MATCH(C11352,Products!$A$2:$A$51,0))</f>
        <v>Books &amp; Stationery</v>
      </c>
      <c r="J11352" s="1" t="str">
        <f aca="false">INDEX(Orders!$E$2:$E$8001,MATCH(B11352,Orders!$A$2:$A$8001,0))</f>
        <v>Delivered</v>
      </c>
      <c r="K11352" s="1" t="str">
        <f aca="false">LEFT(INDEX(Orders!$C$2:$C$8001,MATCH(B11352,Orders!$A$2:$A$8001,0)),7)</f>
        <v>2024-11</v>
      </c>
    </row>
    <row r="11353" customFormat="false" ht="15" hidden="false" customHeight="true" outlineLevel="0" collapsed="false">
      <c r="A11353" s="1" t="s">
        <v>21823</v>
      </c>
      <c r="B11353" s="1" t="s">
        <v>7977</v>
      </c>
      <c r="C11353" s="1" t="s">
        <v>1979</v>
      </c>
      <c r="D11353" s="1" t="n">
        <v>2</v>
      </c>
      <c r="E11353" s="16" t="n">
        <v>623</v>
      </c>
      <c r="F11353" s="17" t="n">
        <v>0.2</v>
      </c>
      <c r="G11353" s="16" t="n">
        <v>996.8</v>
      </c>
      <c r="I11353" s="1" t="str">
        <f aca="false">INDEX(Products!$C$2:$C$51,MATCH(C11353,Products!$A$2:$A$51,0))</f>
        <v>Beauty &amp; Personal Care</v>
      </c>
      <c r="J11353" s="1" t="str">
        <f aca="false">INDEX(Orders!$E$2:$E$8001,MATCH(B11353,Orders!$A$2:$A$8001,0))</f>
        <v>Delivered</v>
      </c>
      <c r="K11353" s="1" t="str">
        <f aca="false">LEFT(INDEX(Orders!$C$2:$C$8001,MATCH(B11353,Orders!$A$2:$A$8001,0)),7)</f>
        <v>2024-11</v>
      </c>
    </row>
    <row r="11354" customFormat="false" ht="15" hidden="false" customHeight="true" outlineLevel="0" collapsed="false">
      <c r="A11354" s="1" t="s">
        <v>21824</v>
      </c>
      <c r="B11354" s="1" t="s">
        <v>7977</v>
      </c>
      <c r="C11354" s="1" t="s">
        <v>1953</v>
      </c>
      <c r="D11354" s="1" t="n">
        <v>1</v>
      </c>
      <c r="E11354" s="16" t="n">
        <v>4914.12</v>
      </c>
      <c r="F11354" s="17" t="n">
        <v>0.15</v>
      </c>
      <c r="G11354" s="16" t="n">
        <v>4177</v>
      </c>
      <c r="I11354" s="1" t="str">
        <f aca="false">INDEX(Products!$C$2:$C$51,MATCH(C11354,Products!$A$2:$A$51,0))</f>
        <v>Fashion</v>
      </c>
      <c r="J11354" s="1" t="str">
        <f aca="false">INDEX(Orders!$E$2:$E$8001,MATCH(B11354,Orders!$A$2:$A$8001,0))</f>
        <v>Delivered</v>
      </c>
      <c r="K11354" s="1" t="str">
        <f aca="false">LEFT(INDEX(Orders!$C$2:$C$8001,MATCH(B11354,Orders!$A$2:$A$8001,0)),7)</f>
        <v>2024-11</v>
      </c>
    </row>
    <row r="11355" customFormat="false" ht="15" hidden="false" customHeight="true" outlineLevel="0" collapsed="false">
      <c r="A11355" s="1" t="s">
        <v>21825</v>
      </c>
      <c r="B11355" s="1" t="s">
        <v>7978</v>
      </c>
      <c r="C11355" s="1" t="s">
        <v>1930</v>
      </c>
      <c r="D11355" s="1" t="n">
        <v>1</v>
      </c>
      <c r="E11355" s="16" t="n">
        <v>2398.35</v>
      </c>
      <c r="F11355" s="17" t="n">
        <v>0</v>
      </c>
      <c r="G11355" s="16" t="n">
        <v>2398.35</v>
      </c>
      <c r="I11355" s="1" t="str">
        <f aca="false">INDEX(Products!$C$2:$C$51,MATCH(C11355,Products!$A$2:$A$51,0))</f>
        <v>Electronics</v>
      </c>
      <c r="J11355" s="1" t="str">
        <f aca="false">INDEX(Orders!$E$2:$E$8001,MATCH(B11355,Orders!$A$2:$A$8001,0))</f>
        <v>Cancelled</v>
      </c>
      <c r="K11355" s="1" t="str">
        <f aca="false">LEFT(INDEX(Orders!$C$2:$C$8001,MATCH(B11355,Orders!$A$2:$A$8001,0)),7)</f>
        <v>2024-11</v>
      </c>
    </row>
    <row r="11356" customFormat="false" ht="15" hidden="false" customHeight="true" outlineLevel="0" collapsed="false">
      <c r="A11356" s="1" t="s">
        <v>21826</v>
      </c>
      <c r="B11356" s="1" t="s">
        <v>7978</v>
      </c>
      <c r="C11356" s="1" t="s">
        <v>2006</v>
      </c>
      <c r="D11356" s="1" t="n">
        <v>1</v>
      </c>
      <c r="E11356" s="16" t="n">
        <v>482.17</v>
      </c>
      <c r="F11356" s="17" t="n">
        <v>0</v>
      </c>
      <c r="G11356" s="16" t="n">
        <v>482.17</v>
      </c>
      <c r="I11356" s="1" t="str">
        <f aca="false">INDEX(Products!$C$2:$C$51,MATCH(C11356,Products!$A$2:$A$51,0))</f>
        <v>Books &amp; Stationery</v>
      </c>
      <c r="J11356" s="1" t="str">
        <f aca="false">INDEX(Orders!$E$2:$E$8001,MATCH(B11356,Orders!$A$2:$A$8001,0))</f>
        <v>Cancelled</v>
      </c>
      <c r="K11356" s="1" t="str">
        <f aca="false">LEFT(INDEX(Orders!$C$2:$C$8001,MATCH(B11356,Orders!$A$2:$A$8001,0)),7)</f>
        <v>2024-11</v>
      </c>
    </row>
    <row r="11357" customFormat="false" ht="15" hidden="false" customHeight="true" outlineLevel="0" collapsed="false">
      <c r="A11357" s="1" t="s">
        <v>21827</v>
      </c>
      <c r="B11357" s="1" t="s">
        <v>7979</v>
      </c>
      <c r="C11357" s="1" t="s">
        <v>1955</v>
      </c>
      <c r="D11357" s="1" t="n">
        <v>3</v>
      </c>
      <c r="E11357" s="16" t="n">
        <v>3340.76</v>
      </c>
      <c r="F11357" s="17" t="n">
        <v>0.15</v>
      </c>
      <c r="G11357" s="16" t="n">
        <v>8518.94</v>
      </c>
      <c r="I11357" s="1" t="str">
        <f aca="false">INDEX(Products!$C$2:$C$51,MATCH(C11357,Products!$A$2:$A$51,0))</f>
        <v>Home &amp; Kitchen</v>
      </c>
      <c r="J11357" s="1" t="str">
        <f aca="false">INDEX(Orders!$E$2:$E$8001,MATCH(B11357,Orders!$A$2:$A$8001,0))</f>
        <v>Delivered</v>
      </c>
      <c r="K11357" s="1" t="str">
        <f aca="false">LEFT(INDEX(Orders!$C$2:$C$8001,MATCH(B11357,Orders!$A$2:$A$8001,0)),7)</f>
        <v>2024-06</v>
      </c>
    </row>
    <row r="11358" customFormat="false" ht="15" hidden="false" customHeight="true" outlineLevel="0" collapsed="false">
      <c r="A11358" s="1" t="s">
        <v>21828</v>
      </c>
      <c r="B11358" s="1" t="s">
        <v>7980</v>
      </c>
      <c r="C11358" s="1" t="s">
        <v>2006</v>
      </c>
      <c r="D11358" s="1" t="n">
        <v>1</v>
      </c>
      <c r="E11358" s="16" t="n">
        <v>482.17</v>
      </c>
      <c r="F11358" s="17" t="n">
        <v>0</v>
      </c>
      <c r="G11358" s="16" t="n">
        <v>482.17</v>
      </c>
      <c r="I11358" s="1" t="str">
        <f aca="false">INDEX(Products!$C$2:$C$51,MATCH(C11358,Products!$A$2:$A$51,0))</f>
        <v>Books &amp; Stationery</v>
      </c>
      <c r="J11358" s="1" t="str">
        <f aca="false">INDEX(Orders!$E$2:$E$8001,MATCH(B11358,Orders!$A$2:$A$8001,0))</f>
        <v>Delivered</v>
      </c>
      <c r="K11358" s="1" t="str">
        <f aca="false">LEFT(INDEX(Orders!$C$2:$C$8001,MATCH(B11358,Orders!$A$2:$A$8001,0)),7)</f>
        <v>2025-10</v>
      </c>
    </row>
    <row r="11359" customFormat="false" ht="15" hidden="false" customHeight="true" outlineLevel="0" collapsed="false">
      <c r="A11359" s="1" t="s">
        <v>21829</v>
      </c>
      <c r="B11359" s="1" t="s">
        <v>7980</v>
      </c>
      <c r="C11359" s="1" t="s">
        <v>2007</v>
      </c>
      <c r="D11359" s="1" t="n">
        <v>1</v>
      </c>
      <c r="E11359" s="16" t="n">
        <v>750.27</v>
      </c>
      <c r="F11359" s="17" t="n">
        <v>0.2</v>
      </c>
      <c r="G11359" s="16" t="n">
        <v>600.22</v>
      </c>
      <c r="I11359" s="1" t="str">
        <f aca="false">INDEX(Products!$C$2:$C$51,MATCH(C11359,Products!$A$2:$A$51,0))</f>
        <v>Books &amp; Stationery</v>
      </c>
      <c r="J11359" s="1" t="str">
        <f aca="false">INDEX(Orders!$E$2:$E$8001,MATCH(B11359,Orders!$A$2:$A$8001,0))</f>
        <v>Delivered</v>
      </c>
      <c r="K11359" s="1" t="str">
        <f aca="false">LEFT(INDEX(Orders!$C$2:$C$8001,MATCH(B11359,Orders!$A$2:$A$8001,0)),7)</f>
        <v>2025-10</v>
      </c>
    </row>
    <row r="11360" customFormat="false" ht="15" hidden="false" customHeight="true" outlineLevel="0" collapsed="false">
      <c r="A11360" s="1" t="s">
        <v>21830</v>
      </c>
      <c r="B11360" s="1" t="s">
        <v>7981</v>
      </c>
      <c r="C11360" s="1" t="s">
        <v>1969</v>
      </c>
      <c r="D11360" s="1" t="n">
        <v>2</v>
      </c>
      <c r="E11360" s="16" t="n">
        <v>9171.98</v>
      </c>
      <c r="F11360" s="17" t="n">
        <v>0.1</v>
      </c>
      <c r="G11360" s="16" t="n">
        <v>16509.56</v>
      </c>
      <c r="I11360" s="1" t="str">
        <f aca="false">INDEX(Products!$C$2:$C$51,MATCH(C11360,Products!$A$2:$A$51,0))</f>
        <v>Home &amp; Kitchen</v>
      </c>
      <c r="J11360" s="1" t="str">
        <f aca="false">INDEX(Orders!$E$2:$E$8001,MATCH(B11360,Orders!$A$2:$A$8001,0))</f>
        <v>Delivered</v>
      </c>
      <c r="K11360" s="1" t="str">
        <f aca="false">LEFT(INDEX(Orders!$C$2:$C$8001,MATCH(B11360,Orders!$A$2:$A$8001,0)),7)</f>
        <v>2025-03</v>
      </c>
    </row>
    <row r="11361" customFormat="false" ht="15" hidden="false" customHeight="true" outlineLevel="0" collapsed="false">
      <c r="A11361" s="1" t="s">
        <v>21831</v>
      </c>
      <c r="B11361" s="1" t="s">
        <v>7981</v>
      </c>
      <c r="C11361" s="1" t="s">
        <v>1976</v>
      </c>
      <c r="D11361" s="1" t="n">
        <v>3</v>
      </c>
      <c r="E11361" s="16" t="n">
        <v>1603.35</v>
      </c>
      <c r="F11361" s="17" t="n">
        <v>0.1</v>
      </c>
      <c r="G11361" s="16" t="n">
        <v>4329.04</v>
      </c>
      <c r="I11361" s="1" t="str">
        <f aca="false">INDEX(Products!$C$2:$C$51,MATCH(C11361,Products!$A$2:$A$51,0))</f>
        <v>Beauty &amp; Personal Care</v>
      </c>
      <c r="J11361" s="1" t="str">
        <f aca="false">INDEX(Orders!$E$2:$E$8001,MATCH(B11361,Orders!$A$2:$A$8001,0))</f>
        <v>Delivered</v>
      </c>
      <c r="K11361" s="1" t="str">
        <f aca="false">LEFT(INDEX(Orders!$C$2:$C$8001,MATCH(B11361,Orders!$A$2:$A$8001,0)),7)</f>
        <v>2025-03</v>
      </c>
    </row>
    <row r="11362" customFormat="false" ht="15" hidden="false" customHeight="true" outlineLevel="0" collapsed="false">
      <c r="A11362" s="1" t="s">
        <v>21832</v>
      </c>
      <c r="B11362" s="1" t="s">
        <v>7982</v>
      </c>
      <c r="C11362" s="1" t="s">
        <v>1975</v>
      </c>
      <c r="D11362" s="1" t="n">
        <v>2</v>
      </c>
      <c r="E11362" s="16" t="n">
        <v>862.99</v>
      </c>
      <c r="F11362" s="17" t="n">
        <v>0</v>
      </c>
      <c r="G11362" s="16" t="n">
        <v>1725.98</v>
      </c>
      <c r="I11362" s="1" t="str">
        <f aca="false">INDEX(Products!$C$2:$C$51,MATCH(C11362,Products!$A$2:$A$51,0))</f>
        <v>Beauty &amp; Personal Care</v>
      </c>
      <c r="J11362" s="1" t="str">
        <f aca="false">INDEX(Orders!$E$2:$E$8001,MATCH(B11362,Orders!$A$2:$A$8001,0))</f>
        <v>Delivered</v>
      </c>
      <c r="K11362" s="1" t="str">
        <f aca="false">LEFT(INDEX(Orders!$C$2:$C$8001,MATCH(B11362,Orders!$A$2:$A$8001,0)),7)</f>
        <v>2025-07</v>
      </c>
    </row>
    <row r="11363" customFormat="false" ht="15" hidden="false" customHeight="true" outlineLevel="0" collapsed="false">
      <c r="A11363" s="1" t="s">
        <v>21833</v>
      </c>
      <c r="B11363" s="1" t="s">
        <v>7983</v>
      </c>
      <c r="C11363" s="1" t="s">
        <v>1926</v>
      </c>
      <c r="D11363" s="1" t="n">
        <v>1</v>
      </c>
      <c r="E11363" s="16" t="n">
        <v>1478.08</v>
      </c>
      <c r="F11363" s="17" t="n">
        <v>0</v>
      </c>
      <c r="G11363" s="16" t="n">
        <v>1478.08</v>
      </c>
      <c r="I11363" s="1" t="str">
        <f aca="false">INDEX(Products!$C$2:$C$51,MATCH(C11363,Products!$A$2:$A$51,0))</f>
        <v>Electronics</v>
      </c>
      <c r="J11363" s="1" t="str">
        <f aca="false">INDEX(Orders!$E$2:$E$8001,MATCH(B11363,Orders!$A$2:$A$8001,0))</f>
        <v>Delivered</v>
      </c>
      <c r="K11363" s="1" t="str">
        <f aca="false">LEFT(INDEX(Orders!$C$2:$C$8001,MATCH(B11363,Orders!$A$2:$A$8001,0)),7)</f>
        <v>2025-11</v>
      </c>
    </row>
    <row r="11364" customFormat="false" ht="15" hidden="false" customHeight="true" outlineLevel="0" collapsed="false">
      <c r="A11364" s="1" t="s">
        <v>21834</v>
      </c>
      <c r="B11364" s="1" t="s">
        <v>7984</v>
      </c>
      <c r="C11364" s="1" t="s">
        <v>1997</v>
      </c>
      <c r="D11364" s="1" t="n">
        <v>1</v>
      </c>
      <c r="E11364" s="16" t="n">
        <v>311.15</v>
      </c>
      <c r="F11364" s="17" t="n">
        <v>0.05</v>
      </c>
      <c r="G11364" s="16" t="n">
        <v>295.59</v>
      </c>
      <c r="I11364" s="1" t="str">
        <f aca="false">INDEX(Products!$C$2:$C$51,MATCH(C11364,Products!$A$2:$A$51,0))</f>
        <v>Sports &amp; Fitness</v>
      </c>
      <c r="J11364" s="1" t="str">
        <f aca="false">INDEX(Orders!$E$2:$E$8001,MATCH(B11364,Orders!$A$2:$A$8001,0))</f>
        <v>Delivered</v>
      </c>
      <c r="K11364" s="1" t="str">
        <f aca="false">LEFT(INDEX(Orders!$C$2:$C$8001,MATCH(B11364,Orders!$A$2:$A$8001,0)),7)</f>
        <v>2025-03</v>
      </c>
    </row>
    <row r="11365" customFormat="false" ht="15" hidden="false" customHeight="true" outlineLevel="0" collapsed="false">
      <c r="A11365" s="1" t="s">
        <v>21835</v>
      </c>
      <c r="B11365" s="1" t="s">
        <v>7984</v>
      </c>
      <c r="C11365" s="1" t="s">
        <v>1940</v>
      </c>
      <c r="D11365" s="1" t="n">
        <v>1</v>
      </c>
      <c r="E11365" s="16" t="n">
        <v>2374.52</v>
      </c>
      <c r="F11365" s="17" t="n">
        <v>0.05</v>
      </c>
      <c r="G11365" s="16" t="n">
        <v>2255.79</v>
      </c>
      <c r="I11365" s="1" t="str">
        <f aca="false">INDEX(Products!$C$2:$C$51,MATCH(C11365,Products!$A$2:$A$51,0))</f>
        <v>Fashion</v>
      </c>
      <c r="J11365" s="1" t="str">
        <f aca="false">INDEX(Orders!$E$2:$E$8001,MATCH(B11365,Orders!$A$2:$A$8001,0))</f>
        <v>Delivered</v>
      </c>
      <c r="K11365" s="1" t="str">
        <f aca="false">LEFT(INDEX(Orders!$C$2:$C$8001,MATCH(B11365,Orders!$A$2:$A$8001,0)),7)</f>
        <v>2025-03</v>
      </c>
    </row>
    <row r="11366" customFormat="false" ht="15" hidden="false" customHeight="true" outlineLevel="0" collapsed="false">
      <c r="A11366" s="1" t="s">
        <v>21836</v>
      </c>
      <c r="B11366" s="1" t="s">
        <v>7984</v>
      </c>
      <c r="C11366" s="1" t="s">
        <v>1933</v>
      </c>
      <c r="D11366" s="1" t="n">
        <v>1</v>
      </c>
      <c r="E11366" s="16" t="n">
        <v>7194.38</v>
      </c>
      <c r="F11366" s="17" t="n">
        <v>0</v>
      </c>
      <c r="G11366" s="16" t="n">
        <v>7194.38</v>
      </c>
      <c r="I11366" s="1" t="str">
        <f aca="false">INDEX(Products!$C$2:$C$51,MATCH(C11366,Products!$A$2:$A$51,0))</f>
        <v>Electronics</v>
      </c>
      <c r="J11366" s="1" t="str">
        <f aca="false">INDEX(Orders!$E$2:$E$8001,MATCH(B11366,Orders!$A$2:$A$8001,0))</f>
        <v>Delivered</v>
      </c>
      <c r="K11366" s="1" t="str">
        <f aca="false">LEFT(INDEX(Orders!$C$2:$C$8001,MATCH(B11366,Orders!$A$2:$A$8001,0)),7)</f>
        <v>2025-03</v>
      </c>
    </row>
    <row r="11367" customFormat="false" ht="15" hidden="false" customHeight="true" outlineLevel="0" collapsed="false">
      <c r="A11367" s="1" t="s">
        <v>21837</v>
      </c>
      <c r="B11367" s="1" t="s">
        <v>7984</v>
      </c>
      <c r="C11367" s="1" t="s">
        <v>2006</v>
      </c>
      <c r="D11367" s="1" t="n">
        <v>1</v>
      </c>
      <c r="E11367" s="16" t="n">
        <v>482.17</v>
      </c>
      <c r="F11367" s="17" t="n">
        <v>0.2</v>
      </c>
      <c r="G11367" s="16" t="n">
        <v>385.74</v>
      </c>
      <c r="I11367" s="1" t="str">
        <f aca="false">INDEX(Products!$C$2:$C$51,MATCH(C11367,Products!$A$2:$A$51,0))</f>
        <v>Books &amp; Stationery</v>
      </c>
      <c r="J11367" s="1" t="str">
        <f aca="false">INDEX(Orders!$E$2:$E$8001,MATCH(B11367,Orders!$A$2:$A$8001,0))</f>
        <v>Delivered</v>
      </c>
      <c r="K11367" s="1" t="str">
        <f aca="false">LEFT(INDEX(Orders!$C$2:$C$8001,MATCH(B11367,Orders!$A$2:$A$8001,0)),7)</f>
        <v>2025-03</v>
      </c>
    </row>
    <row r="11368" customFormat="false" ht="15" hidden="false" customHeight="true" outlineLevel="0" collapsed="false">
      <c r="A11368" s="1" t="s">
        <v>21838</v>
      </c>
      <c r="B11368" s="1" t="s">
        <v>7985</v>
      </c>
      <c r="C11368" s="1" t="s">
        <v>1995</v>
      </c>
      <c r="D11368" s="1" t="n">
        <v>1</v>
      </c>
      <c r="E11368" s="16" t="n">
        <v>2914.27</v>
      </c>
      <c r="F11368" s="17" t="n">
        <v>0</v>
      </c>
      <c r="G11368" s="16" t="n">
        <v>2914.27</v>
      </c>
      <c r="I11368" s="1" t="str">
        <f aca="false">INDEX(Products!$C$2:$C$51,MATCH(C11368,Products!$A$2:$A$51,0))</f>
        <v>Sports &amp; Fitness</v>
      </c>
      <c r="J11368" s="1" t="str">
        <f aca="false">INDEX(Orders!$E$2:$E$8001,MATCH(B11368,Orders!$A$2:$A$8001,0))</f>
        <v>Cancelled</v>
      </c>
      <c r="K11368" s="1" t="str">
        <f aca="false">LEFT(INDEX(Orders!$C$2:$C$8001,MATCH(B11368,Orders!$A$2:$A$8001,0)),7)</f>
        <v>2024-02</v>
      </c>
    </row>
    <row r="11369" customFormat="false" ht="15" hidden="false" customHeight="true" outlineLevel="0" collapsed="false">
      <c r="A11369" s="1" t="s">
        <v>21839</v>
      </c>
      <c r="B11369" s="1" t="s">
        <v>7986</v>
      </c>
      <c r="C11369" s="1" t="s">
        <v>1976</v>
      </c>
      <c r="D11369" s="1" t="n">
        <v>1</v>
      </c>
      <c r="E11369" s="16" t="n">
        <v>1603.35</v>
      </c>
      <c r="F11369" s="17" t="n">
        <v>0</v>
      </c>
      <c r="G11369" s="16" t="n">
        <v>1603.35</v>
      </c>
      <c r="I11369" s="1" t="str">
        <f aca="false">INDEX(Products!$C$2:$C$51,MATCH(C11369,Products!$A$2:$A$51,0))</f>
        <v>Beauty &amp; Personal Care</v>
      </c>
      <c r="J11369" s="1" t="str">
        <f aca="false">INDEX(Orders!$E$2:$E$8001,MATCH(B11369,Orders!$A$2:$A$8001,0))</f>
        <v>Delivered</v>
      </c>
      <c r="K11369" s="1" t="str">
        <f aca="false">LEFT(INDEX(Orders!$C$2:$C$8001,MATCH(B11369,Orders!$A$2:$A$8001,0)),7)</f>
        <v>2025-12</v>
      </c>
    </row>
    <row r="11370" customFormat="false" ht="15" hidden="false" customHeight="true" outlineLevel="0" collapsed="false">
      <c r="A11370" s="1" t="s">
        <v>21840</v>
      </c>
      <c r="B11370" s="1" t="s">
        <v>7986</v>
      </c>
      <c r="C11370" s="1" t="s">
        <v>1995</v>
      </c>
      <c r="D11370" s="1" t="n">
        <v>3</v>
      </c>
      <c r="E11370" s="16" t="n">
        <v>2914.27</v>
      </c>
      <c r="F11370" s="17" t="n">
        <v>0.1</v>
      </c>
      <c r="G11370" s="16" t="n">
        <v>7868.53</v>
      </c>
      <c r="I11370" s="1" t="str">
        <f aca="false">INDEX(Products!$C$2:$C$51,MATCH(C11370,Products!$A$2:$A$51,0))</f>
        <v>Sports &amp; Fitness</v>
      </c>
      <c r="J11370" s="1" t="str">
        <f aca="false">INDEX(Orders!$E$2:$E$8001,MATCH(B11370,Orders!$A$2:$A$8001,0))</f>
        <v>Delivered</v>
      </c>
      <c r="K11370" s="1" t="str">
        <f aca="false">LEFT(INDEX(Orders!$C$2:$C$8001,MATCH(B11370,Orders!$A$2:$A$8001,0)),7)</f>
        <v>2025-12</v>
      </c>
    </row>
    <row r="11371" customFormat="false" ht="15" hidden="false" customHeight="true" outlineLevel="0" collapsed="false">
      <c r="A11371" s="1" t="s">
        <v>21841</v>
      </c>
      <c r="B11371" s="1" t="s">
        <v>7987</v>
      </c>
      <c r="C11371" s="1" t="s">
        <v>1982</v>
      </c>
      <c r="D11371" s="1" t="n">
        <v>1</v>
      </c>
      <c r="E11371" s="16" t="n">
        <v>1808.21</v>
      </c>
      <c r="F11371" s="17" t="n">
        <v>0</v>
      </c>
      <c r="G11371" s="16" t="n">
        <v>1808.21</v>
      </c>
      <c r="I11371" s="1" t="str">
        <f aca="false">INDEX(Products!$C$2:$C$51,MATCH(C11371,Products!$A$2:$A$51,0))</f>
        <v>Beauty &amp; Personal Care</v>
      </c>
      <c r="J11371" s="1" t="str">
        <f aca="false">INDEX(Orders!$E$2:$E$8001,MATCH(B11371,Orders!$A$2:$A$8001,0))</f>
        <v>Refunded</v>
      </c>
      <c r="K11371" s="1" t="str">
        <f aca="false">LEFT(INDEX(Orders!$C$2:$C$8001,MATCH(B11371,Orders!$A$2:$A$8001,0)),7)</f>
        <v>2025-01</v>
      </c>
    </row>
    <row r="11372" customFormat="false" ht="15" hidden="false" customHeight="true" outlineLevel="0" collapsed="false">
      <c r="A11372" s="1" t="s">
        <v>21842</v>
      </c>
      <c r="B11372" s="1" t="s">
        <v>7987</v>
      </c>
      <c r="C11372" s="1" t="s">
        <v>1930</v>
      </c>
      <c r="D11372" s="1" t="n">
        <v>1</v>
      </c>
      <c r="E11372" s="16" t="n">
        <v>2398.35</v>
      </c>
      <c r="F11372" s="17" t="n">
        <v>0</v>
      </c>
      <c r="G11372" s="16" t="n">
        <v>2398.35</v>
      </c>
      <c r="I11372" s="1" t="str">
        <f aca="false">INDEX(Products!$C$2:$C$51,MATCH(C11372,Products!$A$2:$A$51,0))</f>
        <v>Electronics</v>
      </c>
      <c r="J11372" s="1" t="str">
        <f aca="false">INDEX(Orders!$E$2:$E$8001,MATCH(B11372,Orders!$A$2:$A$8001,0))</f>
        <v>Refunded</v>
      </c>
      <c r="K11372" s="1" t="str">
        <f aca="false">LEFT(INDEX(Orders!$C$2:$C$8001,MATCH(B11372,Orders!$A$2:$A$8001,0)),7)</f>
        <v>2025-01</v>
      </c>
    </row>
    <row r="11373" customFormat="false" ht="15" hidden="false" customHeight="true" outlineLevel="0" collapsed="false">
      <c r="A11373" s="1" t="s">
        <v>21843</v>
      </c>
      <c r="B11373" s="1" t="s">
        <v>7987</v>
      </c>
      <c r="C11373" s="1" t="s">
        <v>1979</v>
      </c>
      <c r="D11373" s="1" t="n">
        <v>3</v>
      </c>
      <c r="E11373" s="16" t="n">
        <v>623</v>
      </c>
      <c r="F11373" s="17" t="n">
        <v>0</v>
      </c>
      <c r="G11373" s="16" t="n">
        <v>1869</v>
      </c>
      <c r="I11373" s="1" t="str">
        <f aca="false">INDEX(Products!$C$2:$C$51,MATCH(C11373,Products!$A$2:$A$51,0))</f>
        <v>Beauty &amp; Personal Care</v>
      </c>
      <c r="J11373" s="1" t="str">
        <f aca="false">INDEX(Orders!$E$2:$E$8001,MATCH(B11373,Orders!$A$2:$A$8001,0))</f>
        <v>Refunded</v>
      </c>
      <c r="K11373" s="1" t="str">
        <f aca="false">LEFT(INDEX(Orders!$C$2:$C$8001,MATCH(B11373,Orders!$A$2:$A$8001,0)),7)</f>
        <v>2025-01</v>
      </c>
    </row>
    <row r="11374" customFormat="false" ht="15" hidden="false" customHeight="true" outlineLevel="0" collapsed="false">
      <c r="A11374" s="1" t="s">
        <v>21844</v>
      </c>
      <c r="B11374" s="1" t="s">
        <v>7987</v>
      </c>
      <c r="C11374" s="1" t="s">
        <v>1988</v>
      </c>
      <c r="D11374" s="1" t="n">
        <v>3</v>
      </c>
      <c r="E11374" s="16" t="n">
        <v>681.07</v>
      </c>
      <c r="F11374" s="17" t="n">
        <v>0.1</v>
      </c>
      <c r="G11374" s="16" t="n">
        <v>1838.89</v>
      </c>
      <c r="I11374" s="1" t="str">
        <f aca="false">INDEX(Products!$C$2:$C$51,MATCH(C11374,Products!$A$2:$A$51,0))</f>
        <v>Sports &amp; Fitness</v>
      </c>
      <c r="J11374" s="1" t="str">
        <f aca="false">INDEX(Orders!$E$2:$E$8001,MATCH(B11374,Orders!$A$2:$A$8001,0))</f>
        <v>Refunded</v>
      </c>
      <c r="K11374" s="1" t="str">
        <f aca="false">LEFT(INDEX(Orders!$C$2:$C$8001,MATCH(B11374,Orders!$A$2:$A$8001,0)),7)</f>
        <v>2025-01</v>
      </c>
    </row>
    <row r="11375" customFormat="false" ht="15" hidden="false" customHeight="true" outlineLevel="0" collapsed="false">
      <c r="A11375" s="1" t="s">
        <v>21845</v>
      </c>
      <c r="B11375" s="1" t="s">
        <v>7987</v>
      </c>
      <c r="C11375" s="1" t="s">
        <v>2006</v>
      </c>
      <c r="D11375" s="1" t="n">
        <v>1</v>
      </c>
      <c r="E11375" s="16" t="n">
        <v>482.17</v>
      </c>
      <c r="F11375" s="17" t="n">
        <v>0</v>
      </c>
      <c r="G11375" s="16" t="n">
        <v>482.17</v>
      </c>
      <c r="I11375" s="1" t="str">
        <f aca="false">INDEX(Products!$C$2:$C$51,MATCH(C11375,Products!$A$2:$A$51,0))</f>
        <v>Books &amp; Stationery</v>
      </c>
      <c r="J11375" s="1" t="str">
        <f aca="false">INDEX(Orders!$E$2:$E$8001,MATCH(B11375,Orders!$A$2:$A$8001,0))</f>
        <v>Refunded</v>
      </c>
      <c r="K11375" s="1" t="str">
        <f aca="false">LEFT(INDEX(Orders!$C$2:$C$8001,MATCH(B11375,Orders!$A$2:$A$8001,0)),7)</f>
        <v>2025-01</v>
      </c>
    </row>
    <row r="11376" customFormat="false" ht="15" hidden="false" customHeight="true" outlineLevel="0" collapsed="false">
      <c r="A11376" s="1" t="s">
        <v>21846</v>
      </c>
      <c r="B11376" s="1" t="s">
        <v>7988</v>
      </c>
      <c r="C11376" s="1" t="s">
        <v>1940</v>
      </c>
      <c r="D11376" s="1" t="n">
        <v>1</v>
      </c>
      <c r="E11376" s="16" t="n">
        <v>2374.52</v>
      </c>
      <c r="F11376" s="17" t="n">
        <v>0</v>
      </c>
      <c r="G11376" s="16" t="n">
        <v>2374.52</v>
      </c>
      <c r="I11376" s="1" t="str">
        <f aca="false">INDEX(Products!$C$2:$C$51,MATCH(C11376,Products!$A$2:$A$51,0))</f>
        <v>Fashion</v>
      </c>
      <c r="J11376" s="1" t="str">
        <f aca="false">INDEX(Orders!$E$2:$E$8001,MATCH(B11376,Orders!$A$2:$A$8001,0))</f>
        <v>Delivered</v>
      </c>
      <c r="K11376" s="1" t="str">
        <f aca="false">LEFT(INDEX(Orders!$C$2:$C$8001,MATCH(B11376,Orders!$A$2:$A$8001,0)),7)</f>
        <v>2025-11</v>
      </c>
    </row>
    <row r="11377" customFormat="false" ht="15" hidden="false" customHeight="true" outlineLevel="0" collapsed="false">
      <c r="A11377" s="1" t="s">
        <v>21847</v>
      </c>
      <c r="B11377" s="1" t="s">
        <v>7988</v>
      </c>
      <c r="C11377" s="1" t="s">
        <v>2007</v>
      </c>
      <c r="D11377" s="1" t="n">
        <v>1</v>
      </c>
      <c r="E11377" s="16" t="n">
        <v>750.27</v>
      </c>
      <c r="F11377" s="17" t="n">
        <v>0.1</v>
      </c>
      <c r="G11377" s="16" t="n">
        <v>675.24</v>
      </c>
      <c r="I11377" s="1" t="str">
        <f aca="false">INDEX(Products!$C$2:$C$51,MATCH(C11377,Products!$A$2:$A$51,0))</f>
        <v>Books &amp; Stationery</v>
      </c>
      <c r="J11377" s="1" t="str">
        <f aca="false">INDEX(Orders!$E$2:$E$8001,MATCH(B11377,Orders!$A$2:$A$8001,0))</f>
        <v>Delivered</v>
      </c>
      <c r="K11377" s="1" t="str">
        <f aca="false">LEFT(INDEX(Orders!$C$2:$C$8001,MATCH(B11377,Orders!$A$2:$A$8001,0)),7)</f>
        <v>2025-11</v>
      </c>
    </row>
    <row r="11378" customFormat="false" ht="15" hidden="false" customHeight="true" outlineLevel="0" collapsed="false">
      <c r="A11378" s="1" t="s">
        <v>21848</v>
      </c>
      <c r="B11378" s="1" t="s">
        <v>7988</v>
      </c>
      <c r="C11378" s="1" t="s">
        <v>1997</v>
      </c>
      <c r="D11378" s="1" t="n">
        <v>1</v>
      </c>
      <c r="E11378" s="16" t="n">
        <v>311.15</v>
      </c>
      <c r="F11378" s="17" t="n">
        <v>0.15</v>
      </c>
      <c r="G11378" s="16" t="n">
        <v>264.48</v>
      </c>
      <c r="I11378" s="1" t="str">
        <f aca="false">INDEX(Products!$C$2:$C$51,MATCH(C11378,Products!$A$2:$A$51,0))</f>
        <v>Sports &amp; Fitness</v>
      </c>
      <c r="J11378" s="1" t="str">
        <f aca="false">INDEX(Orders!$E$2:$E$8001,MATCH(B11378,Orders!$A$2:$A$8001,0))</f>
        <v>Delivered</v>
      </c>
      <c r="K11378" s="1" t="str">
        <f aca="false">LEFT(INDEX(Orders!$C$2:$C$8001,MATCH(B11378,Orders!$A$2:$A$8001,0)),7)</f>
        <v>2025-11</v>
      </c>
    </row>
    <row r="11379" customFormat="false" ht="15" hidden="false" customHeight="true" outlineLevel="0" collapsed="false">
      <c r="A11379" s="1" t="s">
        <v>21849</v>
      </c>
      <c r="B11379" s="1" t="s">
        <v>7989</v>
      </c>
      <c r="C11379" s="1" t="s">
        <v>2006</v>
      </c>
      <c r="D11379" s="1" t="n">
        <v>1</v>
      </c>
      <c r="E11379" s="16" t="n">
        <v>482.17</v>
      </c>
      <c r="F11379" s="17" t="n">
        <v>0.15</v>
      </c>
      <c r="G11379" s="16" t="n">
        <v>409.84</v>
      </c>
      <c r="I11379" s="1" t="str">
        <f aca="false">INDEX(Products!$C$2:$C$51,MATCH(C11379,Products!$A$2:$A$51,0))</f>
        <v>Books &amp; Stationery</v>
      </c>
      <c r="J11379" s="1" t="str">
        <f aca="false">INDEX(Orders!$E$2:$E$8001,MATCH(B11379,Orders!$A$2:$A$8001,0))</f>
        <v>Delivered</v>
      </c>
      <c r="K11379" s="1" t="str">
        <f aca="false">LEFT(INDEX(Orders!$C$2:$C$8001,MATCH(B11379,Orders!$A$2:$A$8001,0)),7)</f>
        <v>2025-09</v>
      </c>
    </row>
    <row r="11380" customFormat="false" ht="15" hidden="false" customHeight="true" outlineLevel="0" collapsed="false">
      <c r="A11380" s="1" t="s">
        <v>21850</v>
      </c>
      <c r="B11380" s="1" t="s">
        <v>7989</v>
      </c>
      <c r="C11380" s="1" t="s">
        <v>2007</v>
      </c>
      <c r="D11380" s="1" t="n">
        <v>2</v>
      </c>
      <c r="E11380" s="16" t="n">
        <v>750.27</v>
      </c>
      <c r="F11380" s="17" t="n">
        <v>0.15</v>
      </c>
      <c r="G11380" s="16" t="n">
        <v>1275.46</v>
      </c>
      <c r="I11380" s="1" t="str">
        <f aca="false">INDEX(Products!$C$2:$C$51,MATCH(C11380,Products!$A$2:$A$51,0))</f>
        <v>Books &amp; Stationery</v>
      </c>
      <c r="J11380" s="1" t="str">
        <f aca="false">INDEX(Orders!$E$2:$E$8001,MATCH(B11380,Orders!$A$2:$A$8001,0))</f>
        <v>Delivered</v>
      </c>
      <c r="K11380" s="1" t="str">
        <f aca="false">LEFT(INDEX(Orders!$C$2:$C$8001,MATCH(B11380,Orders!$A$2:$A$8001,0)),7)</f>
        <v>2025-09</v>
      </c>
    </row>
    <row r="11381" customFormat="false" ht="15" hidden="false" customHeight="true" outlineLevel="0" collapsed="false">
      <c r="A11381" s="1" t="s">
        <v>21851</v>
      </c>
      <c r="B11381" s="1" t="s">
        <v>7989</v>
      </c>
      <c r="C11381" s="1" t="s">
        <v>1979</v>
      </c>
      <c r="D11381" s="1" t="n">
        <v>1</v>
      </c>
      <c r="E11381" s="16" t="n">
        <v>623</v>
      </c>
      <c r="F11381" s="17" t="n">
        <v>0</v>
      </c>
      <c r="G11381" s="16" t="n">
        <v>623</v>
      </c>
      <c r="I11381" s="1" t="str">
        <f aca="false">INDEX(Products!$C$2:$C$51,MATCH(C11381,Products!$A$2:$A$51,0))</f>
        <v>Beauty &amp; Personal Care</v>
      </c>
      <c r="J11381" s="1" t="str">
        <f aca="false">INDEX(Orders!$E$2:$E$8001,MATCH(B11381,Orders!$A$2:$A$8001,0))</f>
        <v>Delivered</v>
      </c>
      <c r="K11381" s="1" t="str">
        <f aca="false">LEFT(INDEX(Orders!$C$2:$C$8001,MATCH(B11381,Orders!$A$2:$A$8001,0)),7)</f>
        <v>2025-09</v>
      </c>
    </row>
    <row r="11382" customFormat="false" ht="15" hidden="false" customHeight="true" outlineLevel="0" collapsed="false">
      <c r="A11382" s="1" t="s">
        <v>21852</v>
      </c>
      <c r="B11382" s="1" t="s">
        <v>7990</v>
      </c>
      <c r="C11382" s="1" t="s">
        <v>1940</v>
      </c>
      <c r="D11382" s="1" t="n">
        <v>1</v>
      </c>
      <c r="E11382" s="16" t="n">
        <v>2374.52</v>
      </c>
      <c r="F11382" s="17" t="n">
        <v>0</v>
      </c>
      <c r="G11382" s="16" t="n">
        <v>2374.52</v>
      </c>
      <c r="I11382" s="1" t="str">
        <f aca="false">INDEX(Products!$C$2:$C$51,MATCH(C11382,Products!$A$2:$A$51,0))</f>
        <v>Fashion</v>
      </c>
      <c r="J11382" s="1" t="str">
        <f aca="false">INDEX(Orders!$E$2:$E$8001,MATCH(B11382,Orders!$A$2:$A$8001,0))</f>
        <v>Delivered</v>
      </c>
      <c r="K11382" s="1" t="str">
        <f aca="false">LEFT(INDEX(Orders!$C$2:$C$8001,MATCH(B11382,Orders!$A$2:$A$8001,0)),7)</f>
        <v>2025-12</v>
      </c>
    </row>
    <row r="11383" customFormat="false" ht="15" hidden="false" customHeight="true" outlineLevel="0" collapsed="false">
      <c r="A11383" s="1" t="s">
        <v>21853</v>
      </c>
      <c r="B11383" s="1" t="s">
        <v>7991</v>
      </c>
      <c r="C11383" s="1" t="s">
        <v>1940</v>
      </c>
      <c r="D11383" s="1" t="n">
        <v>1</v>
      </c>
      <c r="E11383" s="16" t="n">
        <v>2374.52</v>
      </c>
      <c r="F11383" s="17" t="n">
        <v>0.15</v>
      </c>
      <c r="G11383" s="16" t="n">
        <v>2018.34</v>
      </c>
      <c r="I11383" s="1" t="str">
        <f aca="false">INDEX(Products!$C$2:$C$51,MATCH(C11383,Products!$A$2:$A$51,0))</f>
        <v>Fashion</v>
      </c>
      <c r="J11383" s="1" t="str">
        <f aca="false">INDEX(Orders!$E$2:$E$8001,MATCH(B11383,Orders!$A$2:$A$8001,0))</f>
        <v>Returned</v>
      </c>
      <c r="K11383" s="1" t="str">
        <f aca="false">LEFT(INDEX(Orders!$C$2:$C$8001,MATCH(B11383,Orders!$A$2:$A$8001,0)),7)</f>
        <v>2024-04</v>
      </c>
    </row>
    <row r="11384" customFormat="false" ht="15" hidden="false" customHeight="true" outlineLevel="0" collapsed="false">
      <c r="A11384" s="1" t="s">
        <v>21854</v>
      </c>
      <c r="B11384" s="1" t="s">
        <v>7992</v>
      </c>
      <c r="C11384" s="1" t="s">
        <v>1940</v>
      </c>
      <c r="D11384" s="1" t="n">
        <v>1</v>
      </c>
      <c r="E11384" s="16" t="n">
        <v>2374.52</v>
      </c>
      <c r="F11384" s="17" t="n">
        <v>0</v>
      </c>
      <c r="G11384" s="16" t="n">
        <v>2374.52</v>
      </c>
      <c r="I11384" s="1" t="str">
        <f aca="false">INDEX(Products!$C$2:$C$51,MATCH(C11384,Products!$A$2:$A$51,0))</f>
        <v>Fashion</v>
      </c>
      <c r="J11384" s="1" t="str">
        <f aca="false">INDEX(Orders!$E$2:$E$8001,MATCH(B11384,Orders!$A$2:$A$8001,0))</f>
        <v>Returned</v>
      </c>
      <c r="K11384" s="1" t="str">
        <f aca="false">LEFT(INDEX(Orders!$C$2:$C$8001,MATCH(B11384,Orders!$A$2:$A$8001,0)),7)</f>
        <v>2024-07</v>
      </c>
    </row>
    <row r="11385" customFormat="false" ht="15" hidden="false" customHeight="true" outlineLevel="0" collapsed="false">
      <c r="A11385" s="1" t="s">
        <v>21855</v>
      </c>
      <c r="B11385" s="1" t="s">
        <v>7993</v>
      </c>
      <c r="C11385" s="1" t="s">
        <v>1940</v>
      </c>
      <c r="D11385" s="1" t="n">
        <v>1</v>
      </c>
      <c r="E11385" s="16" t="n">
        <v>2374.52</v>
      </c>
      <c r="F11385" s="17" t="n">
        <v>0.05</v>
      </c>
      <c r="G11385" s="16" t="n">
        <v>2255.79</v>
      </c>
      <c r="I11385" s="1" t="str">
        <f aca="false">INDEX(Products!$C$2:$C$51,MATCH(C11385,Products!$A$2:$A$51,0))</f>
        <v>Fashion</v>
      </c>
      <c r="J11385" s="1" t="str">
        <f aca="false">INDEX(Orders!$E$2:$E$8001,MATCH(B11385,Orders!$A$2:$A$8001,0))</f>
        <v>Delivered</v>
      </c>
      <c r="K11385" s="1" t="str">
        <f aca="false">LEFT(INDEX(Orders!$C$2:$C$8001,MATCH(B11385,Orders!$A$2:$A$8001,0)),7)</f>
        <v>2024-09</v>
      </c>
    </row>
    <row r="11386" customFormat="false" ht="15" hidden="false" customHeight="true" outlineLevel="0" collapsed="false">
      <c r="A11386" s="1" t="s">
        <v>21856</v>
      </c>
      <c r="B11386" s="1" t="s">
        <v>7993</v>
      </c>
      <c r="C11386" s="1" t="s">
        <v>1941</v>
      </c>
      <c r="D11386" s="1" t="n">
        <v>1</v>
      </c>
      <c r="E11386" s="16" t="n">
        <v>2757.65</v>
      </c>
      <c r="F11386" s="17" t="n">
        <v>0.2</v>
      </c>
      <c r="G11386" s="16" t="n">
        <v>2206.12</v>
      </c>
      <c r="I11386" s="1" t="str">
        <f aca="false">INDEX(Products!$C$2:$C$51,MATCH(C11386,Products!$A$2:$A$51,0))</f>
        <v>Fashion</v>
      </c>
      <c r="J11386" s="1" t="str">
        <f aca="false">INDEX(Orders!$E$2:$E$8001,MATCH(B11386,Orders!$A$2:$A$8001,0))</f>
        <v>Delivered</v>
      </c>
      <c r="K11386" s="1" t="str">
        <f aca="false">LEFT(INDEX(Orders!$C$2:$C$8001,MATCH(B11386,Orders!$A$2:$A$8001,0)),7)</f>
        <v>2024-09</v>
      </c>
    </row>
    <row r="11387" customFormat="false" ht="15" hidden="false" customHeight="true" outlineLevel="0" collapsed="false">
      <c r="A11387" s="1" t="s">
        <v>21857</v>
      </c>
      <c r="B11387" s="1" t="s">
        <v>7994</v>
      </c>
      <c r="C11387" s="1" t="s">
        <v>1935</v>
      </c>
      <c r="D11387" s="1" t="n">
        <v>1</v>
      </c>
      <c r="E11387" s="16" t="n">
        <v>14558.72</v>
      </c>
      <c r="F11387" s="17" t="n">
        <v>0</v>
      </c>
      <c r="G11387" s="16" t="n">
        <v>14558.72</v>
      </c>
      <c r="I11387" s="1" t="str">
        <f aca="false">INDEX(Products!$C$2:$C$51,MATCH(C11387,Products!$A$2:$A$51,0))</f>
        <v>Electronics</v>
      </c>
      <c r="J11387" s="1" t="str">
        <f aca="false">INDEX(Orders!$E$2:$E$8001,MATCH(B11387,Orders!$A$2:$A$8001,0))</f>
        <v>Returned</v>
      </c>
      <c r="K11387" s="1" t="str">
        <f aca="false">LEFT(INDEX(Orders!$C$2:$C$8001,MATCH(B11387,Orders!$A$2:$A$8001,0)),7)</f>
        <v>2025-05</v>
      </c>
    </row>
    <row r="11388" customFormat="false" ht="15" hidden="false" customHeight="true" outlineLevel="0" collapsed="false">
      <c r="A11388" s="1" t="s">
        <v>21858</v>
      </c>
      <c r="B11388" s="1" t="s">
        <v>7995</v>
      </c>
      <c r="C11388" s="1" t="s">
        <v>2007</v>
      </c>
      <c r="D11388" s="1" t="n">
        <v>1</v>
      </c>
      <c r="E11388" s="16" t="n">
        <v>750.27</v>
      </c>
      <c r="F11388" s="17" t="n">
        <v>0.2</v>
      </c>
      <c r="G11388" s="16" t="n">
        <v>600.22</v>
      </c>
      <c r="I11388" s="1" t="str">
        <f aca="false">INDEX(Products!$C$2:$C$51,MATCH(C11388,Products!$A$2:$A$51,0))</f>
        <v>Books &amp; Stationery</v>
      </c>
      <c r="J11388" s="1" t="str">
        <f aca="false">INDEX(Orders!$E$2:$E$8001,MATCH(B11388,Orders!$A$2:$A$8001,0))</f>
        <v>Returned</v>
      </c>
      <c r="K11388" s="1" t="str">
        <f aca="false">LEFT(INDEX(Orders!$C$2:$C$8001,MATCH(B11388,Orders!$A$2:$A$8001,0)),7)</f>
        <v>2024-12</v>
      </c>
    </row>
    <row r="11389" customFormat="false" ht="15" hidden="false" customHeight="true" outlineLevel="0" collapsed="false">
      <c r="A11389" s="1" t="s">
        <v>21859</v>
      </c>
      <c r="B11389" s="1" t="s">
        <v>7995</v>
      </c>
      <c r="C11389" s="1" t="s">
        <v>1920</v>
      </c>
      <c r="D11389" s="1" t="n">
        <v>2</v>
      </c>
      <c r="E11389" s="16" t="n">
        <v>4273.58</v>
      </c>
      <c r="F11389" s="17" t="n">
        <v>0.05</v>
      </c>
      <c r="G11389" s="16" t="n">
        <v>8119.8</v>
      </c>
      <c r="I11389" s="1" t="str">
        <f aca="false">INDEX(Products!$C$2:$C$51,MATCH(C11389,Products!$A$2:$A$51,0))</f>
        <v>Electronics</v>
      </c>
      <c r="J11389" s="1" t="str">
        <f aca="false">INDEX(Orders!$E$2:$E$8001,MATCH(B11389,Orders!$A$2:$A$8001,0))</f>
        <v>Returned</v>
      </c>
      <c r="K11389" s="1" t="str">
        <f aca="false">LEFT(INDEX(Orders!$C$2:$C$8001,MATCH(B11389,Orders!$A$2:$A$8001,0)),7)</f>
        <v>2024-12</v>
      </c>
    </row>
    <row r="11390" customFormat="false" ht="15" hidden="false" customHeight="true" outlineLevel="0" collapsed="false">
      <c r="A11390" s="1" t="s">
        <v>21860</v>
      </c>
      <c r="B11390" s="1" t="s">
        <v>7996</v>
      </c>
      <c r="C11390" s="1" t="s">
        <v>1920</v>
      </c>
      <c r="D11390" s="1" t="n">
        <v>1</v>
      </c>
      <c r="E11390" s="16" t="n">
        <v>4273.58</v>
      </c>
      <c r="F11390" s="17" t="n">
        <v>0</v>
      </c>
      <c r="G11390" s="16" t="n">
        <v>4273.58</v>
      </c>
      <c r="I11390" s="1" t="str">
        <f aca="false">INDEX(Products!$C$2:$C$51,MATCH(C11390,Products!$A$2:$A$51,0))</f>
        <v>Electronics</v>
      </c>
      <c r="J11390" s="1" t="str">
        <f aca="false">INDEX(Orders!$E$2:$E$8001,MATCH(B11390,Orders!$A$2:$A$8001,0))</f>
        <v>Refunded</v>
      </c>
      <c r="K11390" s="1" t="str">
        <f aca="false">LEFT(INDEX(Orders!$C$2:$C$8001,MATCH(B11390,Orders!$A$2:$A$8001,0)),7)</f>
        <v>2024-11</v>
      </c>
    </row>
    <row r="11391" customFormat="false" ht="15" hidden="false" customHeight="true" outlineLevel="0" collapsed="false">
      <c r="A11391" s="1" t="s">
        <v>21861</v>
      </c>
      <c r="B11391" s="1" t="s">
        <v>7996</v>
      </c>
      <c r="C11391" s="1" t="s">
        <v>2006</v>
      </c>
      <c r="D11391" s="1" t="n">
        <v>1</v>
      </c>
      <c r="E11391" s="16" t="n">
        <v>482.17</v>
      </c>
      <c r="F11391" s="17" t="n">
        <v>0.1</v>
      </c>
      <c r="G11391" s="16" t="n">
        <v>433.95</v>
      </c>
      <c r="I11391" s="1" t="str">
        <f aca="false">INDEX(Products!$C$2:$C$51,MATCH(C11391,Products!$A$2:$A$51,0))</f>
        <v>Books &amp; Stationery</v>
      </c>
      <c r="J11391" s="1" t="str">
        <f aca="false">INDEX(Orders!$E$2:$E$8001,MATCH(B11391,Orders!$A$2:$A$8001,0))</f>
        <v>Refunded</v>
      </c>
      <c r="K11391" s="1" t="str">
        <f aca="false">LEFT(INDEX(Orders!$C$2:$C$8001,MATCH(B11391,Orders!$A$2:$A$8001,0)),7)</f>
        <v>2024-11</v>
      </c>
    </row>
    <row r="11392" customFormat="false" ht="15" hidden="false" customHeight="true" outlineLevel="0" collapsed="false">
      <c r="A11392" s="1" t="s">
        <v>21862</v>
      </c>
      <c r="B11392" s="1" t="s">
        <v>7997</v>
      </c>
      <c r="C11392" s="1" t="s">
        <v>1937</v>
      </c>
      <c r="D11392" s="1" t="n">
        <v>2</v>
      </c>
      <c r="E11392" s="16" t="n">
        <v>1364.75</v>
      </c>
      <c r="F11392" s="17" t="n">
        <v>0.2</v>
      </c>
      <c r="G11392" s="16" t="n">
        <v>2183.6</v>
      </c>
      <c r="I11392" s="1" t="str">
        <f aca="false">INDEX(Products!$C$2:$C$51,MATCH(C11392,Products!$A$2:$A$51,0))</f>
        <v>Fashion</v>
      </c>
      <c r="J11392" s="1" t="str">
        <f aca="false">INDEX(Orders!$E$2:$E$8001,MATCH(B11392,Orders!$A$2:$A$8001,0))</f>
        <v>Delivered</v>
      </c>
      <c r="K11392" s="1" t="str">
        <f aca="false">LEFT(INDEX(Orders!$C$2:$C$8001,MATCH(B11392,Orders!$A$2:$A$8001,0)),7)</f>
        <v>2025-07</v>
      </c>
    </row>
    <row r="11393" customFormat="false" ht="15" hidden="false" customHeight="true" outlineLevel="0" collapsed="false">
      <c r="A11393" s="1" t="s">
        <v>21863</v>
      </c>
      <c r="B11393" s="1" t="s">
        <v>7998</v>
      </c>
      <c r="C11393" s="1" t="s">
        <v>1997</v>
      </c>
      <c r="D11393" s="1" t="n">
        <v>2</v>
      </c>
      <c r="E11393" s="16" t="n">
        <v>311.15</v>
      </c>
      <c r="F11393" s="17" t="n">
        <v>0</v>
      </c>
      <c r="G11393" s="16" t="n">
        <v>622.3</v>
      </c>
      <c r="I11393" s="1" t="str">
        <f aca="false">INDEX(Products!$C$2:$C$51,MATCH(C11393,Products!$A$2:$A$51,0))</f>
        <v>Sports &amp; Fitness</v>
      </c>
      <c r="J11393" s="1" t="str">
        <f aca="false">INDEX(Orders!$E$2:$E$8001,MATCH(B11393,Orders!$A$2:$A$8001,0))</f>
        <v>Delivered</v>
      </c>
      <c r="K11393" s="1" t="str">
        <f aca="false">LEFT(INDEX(Orders!$C$2:$C$8001,MATCH(B11393,Orders!$A$2:$A$8001,0)),7)</f>
        <v>2025-07</v>
      </c>
    </row>
    <row r="11394" customFormat="false" ht="15" hidden="false" customHeight="true" outlineLevel="0" collapsed="false">
      <c r="A11394" s="1" t="s">
        <v>21864</v>
      </c>
      <c r="B11394" s="1" t="s">
        <v>7998</v>
      </c>
      <c r="C11394" s="1" t="s">
        <v>2007</v>
      </c>
      <c r="D11394" s="1" t="n">
        <v>1</v>
      </c>
      <c r="E11394" s="16" t="n">
        <v>750.27</v>
      </c>
      <c r="F11394" s="17" t="n">
        <v>0</v>
      </c>
      <c r="G11394" s="16" t="n">
        <v>750.27</v>
      </c>
      <c r="I11394" s="1" t="str">
        <f aca="false">INDEX(Products!$C$2:$C$51,MATCH(C11394,Products!$A$2:$A$51,0))</f>
        <v>Books &amp; Stationery</v>
      </c>
      <c r="J11394" s="1" t="str">
        <f aca="false">INDEX(Orders!$E$2:$E$8001,MATCH(B11394,Orders!$A$2:$A$8001,0))</f>
        <v>Delivered</v>
      </c>
      <c r="K11394" s="1" t="str">
        <f aca="false">LEFT(INDEX(Orders!$C$2:$C$8001,MATCH(B11394,Orders!$A$2:$A$8001,0)),7)</f>
        <v>2025-07</v>
      </c>
    </row>
    <row r="11395" customFormat="false" ht="15" hidden="false" customHeight="true" outlineLevel="0" collapsed="false">
      <c r="A11395" s="1" t="s">
        <v>21865</v>
      </c>
      <c r="B11395" s="1" t="s">
        <v>7998</v>
      </c>
      <c r="C11395" s="1" t="s">
        <v>1961</v>
      </c>
      <c r="D11395" s="1" t="n">
        <v>2</v>
      </c>
      <c r="E11395" s="16" t="n">
        <v>3493.68</v>
      </c>
      <c r="F11395" s="17" t="n">
        <v>0.05</v>
      </c>
      <c r="G11395" s="16" t="n">
        <v>6637.99</v>
      </c>
      <c r="I11395" s="1" t="str">
        <f aca="false">INDEX(Products!$C$2:$C$51,MATCH(C11395,Products!$A$2:$A$51,0))</f>
        <v>Home &amp; Kitchen</v>
      </c>
      <c r="J11395" s="1" t="str">
        <f aca="false">INDEX(Orders!$E$2:$E$8001,MATCH(B11395,Orders!$A$2:$A$8001,0))</f>
        <v>Delivered</v>
      </c>
      <c r="K11395" s="1" t="str">
        <f aca="false">LEFT(INDEX(Orders!$C$2:$C$8001,MATCH(B11395,Orders!$A$2:$A$8001,0)),7)</f>
        <v>2025-07</v>
      </c>
    </row>
    <row r="11396" customFormat="false" ht="15" hidden="false" customHeight="true" outlineLevel="0" collapsed="false">
      <c r="A11396" s="1" t="s">
        <v>21866</v>
      </c>
      <c r="B11396" s="1" t="s">
        <v>7999</v>
      </c>
      <c r="C11396" s="1" t="s">
        <v>2006</v>
      </c>
      <c r="D11396" s="1" t="n">
        <v>1</v>
      </c>
      <c r="E11396" s="16" t="n">
        <v>482.17</v>
      </c>
      <c r="F11396" s="17" t="n">
        <v>0.05</v>
      </c>
      <c r="G11396" s="16" t="n">
        <v>458.06</v>
      </c>
      <c r="I11396" s="1" t="str">
        <f aca="false">INDEX(Products!$C$2:$C$51,MATCH(C11396,Products!$A$2:$A$51,0))</f>
        <v>Books &amp; Stationery</v>
      </c>
      <c r="J11396" s="1" t="str">
        <f aca="false">INDEX(Orders!$E$2:$E$8001,MATCH(B11396,Orders!$A$2:$A$8001,0))</f>
        <v>Delivered</v>
      </c>
      <c r="K11396" s="1" t="str">
        <f aca="false">LEFT(INDEX(Orders!$C$2:$C$8001,MATCH(B11396,Orders!$A$2:$A$8001,0)),7)</f>
        <v>2024-03</v>
      </c>
    </row>
    <row r="11397" customFormat="false" ht="15" hidden="false" customHeight="true" outlineLevel="0" collapsed="false">
      <c r="A11397" s="1" t="s">
        <v>21867</v>
      </c>
      <c r="B11397" s="1" t="s">
        <v>7999</v>
      </c>
      <c r="C11397" s="1" t="s">
        <v>1943</v>
      </c>
      <c r="D11397" s="1" t="n">
        <v>1</v>
      </c>
      <c r="E11397" s="16" t="n">
        <v>1250.54</v>
      </c>
      <c r="F11397" s="17" t="n">
        <v>0</v>
      </c>
      <c r="G11397" s="16" t="n">
        <v>1250.54</v>
      </c>
      <c r="I11397" s="1" t="str">
        <f aca="false">INDEX(Products!$C$2:$C$51,MATCH(C11397,Products!$A$2:$A$51,0))</f>
        <v>Fashion</v>
      </c>
      <c r="J11397" s="1" t="str">
        <f aca="false">INDEX(Orders!$E$2:$E$8001,MATCH(B11397,Orders!$A$2:$A$8001,0))</f>
        <v>Delivered</v>
      </c>
      <c r="K11397" s="1" t="str">
        <f aca="false">LEFT(INDEX(Orders!$C$2:$C$8001,MATCH(B11397,Orders!$A$2:$A$8001,0)),7)</f>
        <v>2024-03</v>
      </c>
    </row>
    <row r="11398" customFormat="false" ht="15" hidden="false" customHeight="true" outlineLevel="0" collapsed="false">
      <c r="A11398" s="1" t="s">
        <v>21868</v>
      </c>
      <c r="B11398" s="1" t="s">
        <v>7999</v>
      </c>
      <c r="C11398" s="1" t="s">
        <v>1988</v>
      </c>
      <c r="D11398" s="1" t="n">
        <v>1</v>
      </c>
      <c r="E11398" s="16" t="n">
        <v>681.07</v>
      </c>
      <c r="F11398" s="17" t="n">
        <v>0</v>
      </c>
      <c r="G11398" s="16" t="n">
        <v>681.07</v>
      </c>
      <c r="I11398" s="1" t="str">
        <f aca="false">INDEX(Products!$C$2:$C$51,MATCH(C11398,Products!$A$2:$A$51,0))</f>
        <v>Sports &amp; Fitness</v>
      </c>
      <c r="J11398" s="1" t="str">
        <f aca="false">INDEX(Orders!$E$2:$E$8001,MATCH(B11398,Orders!$A$2:$A$8001,0))</f>
        <v>Delivered</v>
      </c>
      <c r="K11398" s="1" t="str">
        <f aca="false">LEFT(INDEX(Orders!$C$2:$C$8001,MATCH(B11398,Orders!$A$2:$A$8001,0)),7)</f>
        <v>2024-03</v>
      </c>
    </row>
    <row r="11399" customFormat="false" ht="15" hidden="false" customHeight="true" outlineLevel="0" collapsed="false">
      <c r="A11399" s="1" t="s">
        <v>21869</v>
      </c>
      <c r="B11399" s="1" t="s">
        <v>8000</v>
      </c>
      <c r="C11399" s="1" t="s">
        <v>1930</v>
      </c>
      <c r="D11399" s="1" t="n">
        <v>3</v>
      </c>
      <c r="E11399" s="16" t="n">
        <v>2398.35</v>
      </c>
      <c r="F11399" s="17" t="n">
        <v>0.2</v>
      </c>
      <c r="G11399" s="16" t="n">
        <v>5756.04</v>
      </c>
      <c r="I11399" s="1" t="str">
        <f aca="false">INDEX(Products!$C$2:$C$51,MATCH(C11399,Products!$A$2:$A$51,0))</f>
        <v>Electronics</v>
      </c>
      <c r="J11399" s="1" t="str">
        <f aca="false">INDEX(Orders!$E$2:$E$8001,MATCH(B11399,Orders!$A$2:$A$8001,0))</f>
        <v>Delivered</v>
      </c>
      <c r="K11399" s="1" t="str">
        <f aca="false">LEFT(INDEX(Orders!$C$2:$C$8001,MATCH(B11399,Orders!$A$2:$A$8001,0)),7)</f>
        <v>2024-10</v>
      </c>
    </row>
    <row r="11400" customFormat="false" ht="15" hidden="false" customHeight="true" outlineLevel="0" collapsed="false">
      <c r="A11400" s="1" t="s">
        <v>21870</v>
      </c>
      <c r="B11400" s="1" t="s">
        <v>8001</v>
      </c>
      <c r="C11400" s="1" t="s">
        <v>1933</v>
      </c>
      <c r="D11400" s="1" t="n">
        <v>1</v>
      </c>
      <c r="E11400" s="16" t="n">
        <v>7194.38</v>
      </c>
      <c r="F11400" s="17" t="n">
        <v>0.05</v>
      </c>
      <c r="G11400" s="16" t="n">
        <v>6834.66</v>
      </c>
      <c r="I11400" s="1" t="str">
        <f aca="false">INDEX(Products!$C$2:$C$51,MATCH(C11400,Products!$A$2:$A$51,0))</f>
        <v>Electronics</v>
      </c>
      <c r="J11400" s="1" t="str">
        <f aca="false">INDEX(Orders!$E$2:$E$8001,MATCH(B11400,Orders!$A$2:$A$8001,0))</f>
        <v>Refunded</v>
      </c>
      <c r="K11400" s="1" t="str">
        <f aca="false">LEFT(INDEX(Orders!$C$2:$C$8001,MATCH(B11400,Orders!$A$2:$A$8001,0)),7)</f>
        <v>2024-10</v>
      </c>
    </row>
    <row r="11401" customFormat="false" ht="15" hidden="false" customHeight="true" outlineLevel="0" collapsed="false">
      <c r="A11401" s="1" t="s">
        <v>21871</v>
      </c>
      <c r="B11401" s="1" t="s">
        <v>8001</v>
      </c>
      <c r="C11401" s="1" t="s">
        <v>1940</v>
      </c>
      <c r="D11401" s="1" t="n">
        <v>1</v>
      </c>
      <c r="E11401" s="16" t="n">
        <v>2374.52</v>
      </c>
      <c r="F11401" s="17" t="n">
        <v>0.1</v>
      </c>
      <c r="G11401" s="16" t="n">
        <v>2137.07</v>
      </c>
      <c r="I11401" s="1" t="str">
        <f aca="false">INDEX(Products!$C$2:$C$51,MATCH(C11401,Products!$A$2:$A$51,0))</f>
        <v>Fashion</v>
      </c>
      <c r="J11401" s="1" t="str">
        <f aca="false">INDEX(Orders!$E$2:$E$8001,MATCH(B11401,Orders!$A$2:$A$8001,0))</f>
        <v>Refunded</v>
      </c>
      <c r="K11401" s="1" t="str">
        <f aca="false">LEFT(INDEX(Orders!$C$2:$C$8001,MATCH(B11401,Orders!$A$2:$A$8001,0)),7)</f>
        <v>2024-10</v>
      </c>
    </row>
    <row r="11402" customFormat="false" ht="15" hidden="false" customHeight="true" outlineLevel="0" collapsed="false">
      <c r="A11402" s="1" t="s">
        <v>21872</v>
      </c>
      <c r="B11402" s="1" t="s">
        <v>8001</v>
      </c>
      <c r="C11402" s="1" t="s">
        <v>1979</v>
      </c>
      <c r="D11402" s="1" t="n">
        <v>3</v>
      </c>
      <c r="E11402" s="16" t="n">
        <v>623</v>
      </c>
      <c r="F11402" s="17" t="n">
        <v>0</v>
      </c>
      <c r="G11402" s="16" t="n">
        <v>1869</v>
      </c>
      <c r="I11402" s="1" t="str">
        <f aca="false">INDEX(Products!$C$2:$C$51,MATCH(C11402,Products!$A$2:$A$51,0))</f>
        <v>Beauty &amp; Personal Care</v>
      </c>
      <c r="J11402" s="1" t="str">
        <f aca="false">INDEX(Orders!$E$2:$E$8001,MATCH(B11402,Orders!$A$2:$A$8001,0))</f>
        <v>Refunded</v>
      </c>
      <c r="K11402" s="1" t="str">
        <f aca="false">LEFT(INDEX(Orders!$C$2:$C$8001,MATCH(B11402,Orders!$A$2:$A$8001,0)),7)</f>
        <v>2024-10</v>
      </c>
    </row>
    <row r="11403" customFormat="false" ht="15" hidden="false" customHeight="true" outlineLevel="0" collapsed="false">
      <c r="A11403" s="1" t="s">
        <v>21873</v>
      </c>
      <c r="B11403" s="1" t="s">
        <v>8001</v>
      </c>
      <c r="C11403" s="1" t="s">
        <v>1976</v>
      </c>
      <c r="D11403" s="1" t="n">
        <v>1</v>
      </c>
      <c r="E11403" s="16" t="n">
        <v>1603.35</v>
      </c>
      <c r="F11403" s="17" t="n">
        <v>0.1</v>
      </c>
      <c r="G11403" s="16" t="n">
        <v>1443.02</v>
      </c>
      <c r="I11403" s="1" t="str">
        <f aca="false">INDEX(Products!$C$2:$C$51,MATCH(C11403,Products!$A$2:$A$51,0))</f>
        <v>Beauty &amp; Personal Care</v>
      </c>
      <c r="J11403" s="1" t="str">
        <f aca="false">INDEX(Orders!$E$2:$E$8001,MATCH(B11403,Orders!$A$2:$A$8001,0))</f>
        <v>Refunded</v>
      </c>
      <c r="K11403" s="1" t="str">
        <f aca="false">LEFT(INDEX(Orders!$C$2:$C$8001,MATCH(B11403,Orders!$A$2:$A$8001,0)),7)</f>
        <v>2024-10</v>
      </c>
    </row>
    <row r="11404" customFormat="false" ht="15" hidden="false" customHeight="true" outlineLevel="0" collapsed="false">
      <c r="A11404" s="1" t="s">
        <v>21874</v>
      </c>
      <c r="B11404" s="1" t="s">
        <v>8002</v>
      </c>
      <c r="C11404" s="1" t="s">
        <v>1930</v>
      </c>
      <c r="D11404" s="1" t="n">
        <v>1</v>
      </c>
      <c r="E11404" s="16" t="n">
        <v>2398.35</v>
      </c>
      <c r="F11404" s="17" t="n">
        <v>0.1</v>
      </c>
      <c r="G11404" s="16" t="n">
        <v>2158.52</v>
      </c>
      <c r="I11404" s="1" t="str">
        <f aca="false">INDEX(Products!$C$2:$C$51,MATCH(C11404,Products!$A$2:$A$51,0))</f>
        <v>Electronics</v>
      </c>
      <c r="J11404" s="1" t="str">
        <f aca="false">INDEX(Orders!$E$2:$E$8001,MATCH(B11404,Orders!$A$2:$A$8001,0))</f>
        <v>Delivered</v>
      </c>
      <c r="K11404" s="1" t="str">
        <f aca="false">LEFT(INDEX(Orders!$C$2:$C$8001,MATCH(B11404,Orders!$A$2:$A$8001,0)),7)</f>
        <v>2025-08</v>
      </c>
    </row>
    <row r="11405" customFormat="false" ht="15" hidden="false" customHeight="true" outlineLevel="0" collapsed="false">
      <c r="A11405" s="1" t="s">
        <v>21875</v>
      </c>
      <c r="B11405" s="1" t="s">
        <v>8003</v>
      </c>
      <c r="C11405" s="1" t="s">
        <v>1957</v>
      </c>
      <c r="D11405" s="1" t="n">
        <v>1</v>
      </c>
      <c r="E11405" s="16" t="n">
        <v>1469.28</v>
      </c>
      <c r="F11405" s="17" t="n">
        <v>0</v>
      </c>
      <c r="G11405" s="16" t="n">
        <v>1469.28</v>
      </c>
      <c r="I11405" s="1" t="str">
        <f aca="false">INDEX(Products!$C$2:$C$51,MATCH(C11405,Products!$A$2:$A$51,0))</f>
        <v>Home &amp; Kitchen</v>
      </c>
      <c r="J11405" s="1" t="str">
        <f aca="false">INDEX(Orders!$E$2:$E$8001,MATCH(B11405,Orders!$A$2:$A$8001,0))</f>
        <v>Returned</v>
      </c>
      <c r="K11405" s="1" t="str">
        <f aca="false">LEFT(INDEX(Orders!$C$2:$C$8001,MATCH(B11405,Orders!$A$2:$A$8001,0)),7)</f>
        <v>2025-09</v>
      </c>
    </row>
    <row r="11406" customFormat="false" ht="15" hidden="false" customHeight="true" outlineLevel="0" collapsed="false">
      <c r="A11406" s="1" t="s">
        <v>21876</v>
      </c>
      <c r="B11406" s="1" t="s">
        <v>8004</v>
      </c>
      <c r="C11406" s="1" t="s">
        <v>1984</v>
      </c>
      <c r="D11406" s="1" t="n">
        <v>1</v>
      </c>
      <c r="E11406" s="16" t="n">
        <v>1134.82</v>
      </c>
      <c r="F11406" s="17" t="n">
        <v>0</v>
      </c>
      <c r="G11406" s="16" t="n">
        <v>1134.82</v>
      </c>
      <c r="I11406" s="1" t="str">
        <f aca="false">INDEX(Products!$C$2:$C$51,MATCH(C11406,Products!$A$2:$A$51,0))</f>
        <v>Beauty &amp; Personal Care</v>
      </c>
      <c r="J11406" s="1" t="str">
        <f aca="false">INDEX(Orders!$E$2:$E$8001,MATCH(B11406,Orders!$A$2:$A$8001,0))</f>
        <v>Delivered</v>
      </c>
      <c r="K11406" s="1" t="str">
        <f aca="false">LEFT(INDEX(Orders!$C$2:$C$8001,MATCH(B11406,Orders!$A$2:$A$8001,0)),7)</f>
        <v>2025-08</v>
      </c>
    </row>
    <row r="11407" customFormat="false" ht="15" hidden="false" customHeight="true" outlineLevel="0" collapsed="false">
      <c r="A11407" s="1" t="s">
        <v>21877</v>
      </c>
      <c r="B11407" s="1" t="s">
        <v>8004</v>
      </c>
      <c r="C11407" s="1" t="s">
        <v>1976</v>
      </c>
      <c r="D11407" s="1" t="n">
        <v>1</v>
      </c>
      <c r="E11407" s="16" t="n">
        <v>1603.35</v>
      </c>
      <c r="F11407" s="17" t="n">
        <v>0.2</v>
      </c>
      <c r="G11407" s="16" t="n">
        <v>1282.68</v>
      </c>
      <c r="I11407" s="1" t="str">
        <f aca="false">INDEX(Products!$C$2:$C$51,MATCH(C11407,Products!$A$2:$A$51,0))</f>
        <v>Beauty &amp; Personal Care</v>
      </c>
      <c r="J11407" s="1" t="str">
        <f aca="false">INDEX(Orders!$E$2:$E$8001,MATCH(B11407,Orders!$A$2:$A$8001,0))</f>
        <v>Delivered</v>
      </c>
      <c r="K11407" s="1" t="str">
        <f aca="false">LEFT(INDEX(Orders!$C$2:$C$8001,MATCH(B11407,Orders!$A$2:$A$8001,0)),7)</f>
        <v>2025-08</v>
      </c>
    </row>
    <row r="11408" customFormat="false" ht="15" hidden="false" customHeight="true" outlineLevel="0" collapsed="false">
      <c r="A11408" s="1" t="s">
        <v>21878</v>
      </c>
      <c r="B11408" s="1" t="s">
        <v>8004</v>
      </c>
      <c r="C11408" s="1" t="s">
        <v>1940</v>
      </c>
      <c r="D11408" s="1" t="n">
        <v>3</v>
      </c>
      <c r="E11408" s="16" t="n">
        <v>2374.52</v>
      </c>
      <c r="F11408" s="17" t="n">
        <v>0</v>
      </c>
      <c r="G11408" s="16" t="n">
        <v>7123.56</v>
      </c>
      <c r="I11408" s="1" t="str">
        <f aca="false">INDEX(Products!$C$2:$C$51,MATCH(C11408,Products!$A$2:$A$51,0))</f>
        <v>Fashion</v>
      </c>
      <c r="J11408" s="1" t="str">
        <f aca="false">INDEX(Orders!$E$2:$E$8001,MATCH(B11408,Orders!$A$2:$A$8001,0))</f>
        <v>Delivered</v>
      </c>
      <c r="K11408" s="1" t="str">
        <f aca="false">LEFT(INDEX(Orders!$C$2:$C$8001,MATCH(B11408,Orders!$A$2:$A$8001,0)),7)</f>
        <v>2025-08</v>
      </c>
    </row>
    <row r="11409" customFormat="false" ht="15" hidden="false" customHeight="true" outlineLevel="0" collapsed="false">
      <c r="A11409" s="1" t="s">
        <v>21879</v>
      </c>
      <c r="B11409" s="1" t="s">
        <v>8005</v>
      </c>
      <c r="C11409" s="1" t="s">
        <v>1955</v>
      </c>
      <c r="D11409" s="1" t="n">
        <v>2</v>
      </c>
      <c r="E11409" s="16" t="n">
        <v>3340.76</v>
      </c>
      <c r="F11409" s="17" t="n">
        <v>0.05</v>
      </c>
      <c r="G11409" s="16" t="n">
        <v>6347.44</v>
      </c>
      <c r="I11409" s="1" t="str">
        <f aca="false">INDEX(Products!$C$2:$C$51,MATCH(C11409,Products!$A$2:$A$51,0))</f>
        <v>Home &amp; Kitchen</v>
      </c>
      <c r="J11409" s="1" t="str">
        <f aca="false">INDEX(Orders!$E$2:$E$8001,MATCH(B11409,Orders!$A$2:$A$8001,0))</f>
        <v>Cancelled</v>
      </c>
      <c r="K11409" s="1" t="str">
        <f aca="false">LEFT(INDEX(Orders!$C$2:$C$8001,MATCH(B11409,Orders!$A$2:$A$8001,0)),7)</f>
        <v>2025-12</v>
      </c>
    </row>
    <row r="11410" customFormat="false" ht="15" hidden="false" customHeight="true" outlineLevel="0" collapsed="false">
      <c r="A11410" s="1" t="s">
        <v>21880</v>
      </c>
      <c r="B11410" s="1" t="s">
        <v>8006</v>
      </c>
      <c r="C11410" s="1" t="s">
        <v>2006</v>
      </c>
      <c r="D11410" s="1" t="n">
        <v>1</v>
      </c>
      <c r="E11410" s="16" t="n">
        <v>482.17</v>
      </c>
      <c r="F11410" s="17" t="n">
        <v>0.1</v>
      </c>
      <c r="G11410" s="16" t="n">
        <v>433.95</v>
      </c>
      <c r="I11410" s="1" t="str">
        <f aca="false">INDEX(Products!$C$2:$C$51,MATCH(C11410,Products!$A$2:$A$51,0))</f>
        <v>Books &amp; Stationery</v>
      </c>
      <c r="J11410" s="1" t="str">
        <f aca="false">INDEX(Orders!$E$2:$E$8001,MATCH(B11410,Orders!$A$2:$A$8001,0))</f>
        <v>Delivered</v>
      </c>
      <c r="K11410" s="1" t="str">
        <f aca="false">LEFT(INDEX(Orders!$C$2:$C$8001,MATCH(B11410,Orders!$A$2:$A$8001,0)),7)</f>
        <v>2025-07</v>
      </c>
    </row>
    <row r="11411" customFormat="false" ht="15" hidden="false" customHeight="true" outlineLevel="0" collapsed="false">
      <c r="A11411" s="1" t="s">
        <v>21881</v>
      </c>
      <c r="B11411" s="1" t="s">
        <v>8007</v>
      </c>
      <c r="C11411" s="1" t="s">
        <v>1990</v>
      </c>
      <c r="D11411" s="1" t="n">
        <v>1</v>
      </c>
      <c r="E11411" s="16" t="n">
        <v>5311.32</v>
      </c>
      <c r="F11411" s="17" t="n">
        <v>0.05</v>
      </c>
      <c r="G11411" s="16" t="n">
        <v>5045.75</v>
      </c>
      <c r="I11411" s="1" t="str">
        <f aca="false">INDEX(Products!$C$2:$C$51,MATCH(C11411,Products!$A$2:$A$51,0))</f>
        <v>Sports &amp; Fitness</v>
      </c>
      <c r="J11411" s="1" t="str">
        <f aca="false">INDEX(Orders!$E$2:$E$8001,MATCH(B11411,Orders!$A$2:$A$8001,0))</f>
        <v>Delivered</v>
      </c>
      <c r="K11411" s="1" t="str">
        <f aca="false">LEFT(INDEX(Orders!$C$2:$C$8001,MATCH(B11411,Orders!$A$2:$A$8001,0)),7)</f>
        <v>2025-01</v>
      </c>
    </row>
    <row r="11412" customFormat="false" ht="15" hidden="false" customHeight="true" outlineLevel="0" collapsed="false">
      <c r="A11412" s="1" t="s">
        <v>21882</v>
      </c>
      <c r="B11412" s="1" t="s">
        <v>8008</v>
      </c>
      <c r="C11412" s="1" t="s">
        <v>1979</v>
      </c>
      <c r="D11412" s="1" t="n">
        <v>2</v>
      </c>
      <c r="E11412" s="16" t="n">
        <v>623</v>
      </c>
      <c r="F11412" s="17" t="n">
        <v>0</v>
      </c>
      <c r="G11412" s="16" t="n">
        <v>1246</v>
      </c>
      <c r="I11412" s="1" t="str">
        <f aca="false">INDEX(Products!$C$2:$C$51,MATCH(C11412,Products!$A$2:$A$51,0))</f>
        <v>Beauty &amp; Personal Care</v>
      </c>
      <c r="J11412" s="1" t="str">
        <f aca="false">INDEX(Orders!$E$2:$E$8001,MATCH(B11412,Orders!$A$2:$A$8001,0))</f>
        <v>Delivered</v>
      </c>
      <c r="K11412" s="1" t="str">
        <f aca="false">LEFT(INDEX(Orders!$C$2:$C$8001,MATCH(B11412,Orders!$A$2:$A$8001,0)),7)</f>
        <v>2025-04</v>
      </c>
    </row>
    <row r="11413" customFormat="false" ht="15" hidden="false" customHeight="true" outlineLevel="0" collapsed="false">
      <c r="A11413" s="1" t="s">
        <v>21883</v>
      </c>
      <c r="B11413" s="1" t="s">
        <v>8008</v>
      </c>
      <c r="C11413" s="1" t="s">
        <v>1975</v>
      </c>
      <c r="D11413" s="1" t="n">
        <v>1</v>
      </c>
      <c r="E11413" s="16" t="n">
        <v>862.99</v>
      </c>
      <c r="F11413" s="17" t="n">
        <v>0.05</v>
      </c>
      <c r="G11413" s="16" t="n">
        <v>819.84</v>
      </c>
      <c r="I11413" s="1" t="str">
        <f aca="false">INDEX(Products!$C$2:$C$51,MATCH(C11413,Products!$A$2:$A$51,0))</f>
        <v>Beauty &amp; Personal Care</v>
      </c>
      <c r="J11413" s="1" t="str">
        <f aca="false">INDEX(Orders!$E$2:$E$8001,MATCH(B11413,Orders!$A$2:$A$8001,0))</f>
        <v>Delivered</v>
      </c>
      <c r="K11413" s="1" t="str">
        <f aca="false">LEFT(INDEX(Orders!$C$2:$C$8001,MATCH(B11413,Orders!$A$2:$A$8001,0)),7)</f>
        <v>2025-04</v>
      </c>
    </row>
    <row r="11414" customFormat="false" ht="15" hidden="false" customHeight="true" outlineLevel="0" collapsed="false">
      <c r="A11414" s="1" t="s">
        <v>21884</v>
      </c>
      <c r="B11414" s="1" t="s">
        <v>8009</v>
      </c>
      <c r="C11414" s="1" t="s">
        <v>1930</v>
      </c>
      <c r="D11414" s="1" t="n">
        <v>2</v>
      </c>
      <c r="E11414" s="16" t="n">
        <v>2398.35</v>
      </c>
      <c r="F11414" s="17" t="n">
        <v>0.05</v>
      </c>
      <c r="G11414" s="16" t="n">
        <v>4556.86</v>
      </c>
      <c r="I11414" s="1" t="str">
        <f aca="false">INDEX(Products!$C$2:$C$51,MATCH(C11414,Products!$A$2:$A$51,0))</f>
        <v>Electronics</v>
      </c>
      <c r="J11414" s="1" t="str">
        <f aca="false">INDEX(Orders!$E$2:$E$8001,MATCH(B11414,Orders!$A$2:$A$8001,0))</f>
        <v>Refunded</v>
      </c>
      <c r="K11414" s="1" t="str">
        <f aca="false">LEFT(INDEX(Orders!$C$2:$C$8001,MATCH(B11414,Orders!$A$2:$A$8001,0)),7)</f>
        <v>2025-11</v>
      </c>
    </row>
    <row r="11415" customFormat="false" ht="15" hidden="false" customHeight="true" outlineLevel="0" collapsed="false">
      <c r="A11415" s="1" t="s">
        <v>21885</v>
      </c>
      <c r="B11415" s="1" t="s">
        <v>8009</v>
      </c>
      <c r="C11415" s="1" t="s">
        <v>1938</v>
      </c>
      <c r="D11415" s="1" t="n">
        <v>1</v>
      </c>
      <c r="E11415" s="16" t="n">
        <v>1572.6</v>
      </c>
      <c r="F11415" s="17" t="n">
        <v>0</v>
      </c>
      <c r="G11415" s="16" t="n">
        <v>1572.6</v>
      </c>
      <c r="I11415" s="1" t="str">
        <f aca="false">INDEX(Products!$C$2:$C$51,MATCH(C11415,Products!$A$2:$A$51,0))</f>
        <v>Fashion</v>
      </c>
      <c r="J11415" s="1" t="str">
        <f aca="false">INDEX(Orders!$E$2:$E$8001,MATCH(B11415,Orders!$A$2:$A$8001,0))</f>
        <v>Refunded</v>
      </c>
      <c r="K11415" s="1" t="str">
        <f aca="false">LEFT(INDEX(Orders!$C$2:$C$8001,MATCH(B11415,Orders!$A$2:$A$8001,0)),7)</f>
        <v>2025-11</v>
      </c>
    </row>
    <row r="11416" customFormat="false" ht="15" hidden="false" customHeight="true" outlineLevel="0" collapsed="false">
      <c r="A11416" s="1" t="s">
        <v>21886</v>
      </c>
      <c r="B11416" s="1" t="s">
        <v>8010</v>
      </c>
      <c r="C11416" s="1" t="s">
        <v>1976</v>
      </c>
      <c r="D11416" s="1" t="n">
        <v>1</v>
      </c>
      <c r="E11416" s="16" t="n">
        <v>1603.35</v>
      </c>
      <c r="F11416" s="17" t="n">
        <v>0</v>
      </c>
      <c r="G11416" s="16" t="n">
        <v>1603.35</v>
      </c>
      <c r="I11416" s="1" t="str">
        <f aca="false">INDEX(Products!$C$2:$C$51,MATCH(C11416,Products!$A$2:$A$51,0))</f>
        <v>Beauty &amp; Personal Care</v>
      </c>
      <c r="J11416" s="1" t="str">
        <f aca="false">INDEX(Orders!$E$2:$E$8001,MATCH(B11416,Orders!$A$2:$A$8001,0))</f>
        <v>Delivered</v>
      </c>
      <c r="K11416" s="1" t="str">
        <f aca="false">LEFT(INDEX(Orders!$C$2:$C$8001,MATCH(B11416,Orders!$A$2:$A$8001,0)),7)</f>
        <v>2025-12</v>
      </c>
    </row>
    <row r="11417" customFormat="false" ht="15" hidden="false" customHeight="true" outlineLevel="0" collapsed="false">
      <c r="A11417" s="1" t="s">
        <v>21887</v>
      </c>
      <c r="B11417" s="1" t="s">
        <v>8010</v>
      </c>
      <c r="C11417" s="1" t="s">
        <v>1979</v>
      </c>
      <c r="D11417" s="1" t="n">
        <v>1</v>
      </c>
      <c r="E11417" s="16" t="n">
        <v>623</v>
      </c>
      <c r="F11417" s="17" t="n">
        <v>0.1</v>
      </c>
      <c r="G11417" s="16" t="n">
        <v>560.7</v>
      </c>
      <c r="I11417" s="1" t="str">
        <f aca="false">INDEX(Products!$C$2:$C$51,MATCH(C11417,Products!$A$2:$A$51,0))</f>
        <v>Beauty &amp; Personal Care</v>
      </c>
      <c r="J11417" s="1" t="str">
        <f aca="false">INDEX(Orders!$E$2:$E$8001,MATCH(B11417,Orders!$A$2:$A$8001,0))</f>
        <v>Delivered</v>
      </c>
      <c r="K11417" s="1" t="str">
        <f aca="false">LEFT(INDEX(Orders!$C$2:$C$8001,MATCH(B11417,Orders!$A$2:$A$8001,0)),7)</f>
        <v>2025-12</v>
      </c>
    </row>
    <row r="11418" customFormat="false" ht="15" hidden="false" customHeight="true" outlineLevel="0" collapsed="false">
      <c r="A11418" s="1" t="s">
        <v>21888</v>
      </c>
      <c r="B11418" s="1" t="s">
        <v>8010</v>
      </c>
      <c r="C11418" s="1" t="s">
        <v>1930</v>
      </c>
      <c r="D11418" s="1" t="n">
        <v>1</v>
      </c>
      <c r="E11418" s="16" t="n">
        <v>2398.35</v>
      </c>
      <c r="F11418" s="17" t="n">
        <v>0.1</v>
      </c>
      <c r="G11418" s="16" t="n">
        <v>2158.52</v>
      </c>
      <c r="I11418" s="1" t="str">
        <f aca="false">INDEX(Products!$C$2:$C$51,MATCH(C11418,Products!$A$2:$A$51,0))</f>
        <v>Electronics</v>
      </c>
      <c r="J11418" s="1" t="str">
        <f aca="false">INDEX(Orders!$E$2:$E$8001,MATCH(B11418,Orders!$A$2:$A$8001,0))</f>
        <v>Delivered</v>
      </c>
      <c r="K11418" s="1" t="str">
        <f aca="false">LEFT(INDEX(Orders!$C$2:$C$8001,MATCH(B11418,Orders!$A$2:$A$8001,0)),7)</f>
        <v>2025-12</v>
      </c>
    </row>
    <row r="11419" customFormat="false" ht="15" hidden="false" customHeight="true" outlineLevel="0" collapsed="false">
      <c r="A11419" s="1" t="s">
        <v>21889</v>
      </c>
      <c r="B11419" s="1" t="s">
        <v>8010</v>
      </c>
      <c r="C11419" s="1" t="s">
        <v>1955</v>
      </c>
      <c r="D11419" s="1" t="n">
        <v>2</v>
      </c>
      <c r="E11419" s="16" t="n">
        <v>3340.76</v>
      </c>
      <c r="F11419" s="17" t="n">
        <v>0</v>
      </c>
      <c r="G11419" s="16" t="n">
        <v>6681.52</v>
      </c>
      <c r="I11419" s="1" t="str">
        <f aca="false">INDEX(Products!$C$2:$C$51,MATCH(C11419,Products!$A$2:$A$51,0))</f>
        <v>Home &amp; Kitchen</v>
      </c>
      <c r="J11419" s="1" t="str">
        <f aca="false">INDEX(Orders!$E$2:$E$8001,MATCH(B11419,Orders!$A$2:$A$8001,0))</f>
        <v>Delivered</v>
      </c>
      <c r="K11419" s="1" t="str">
        <f aca="false">LEFT(INDEX(Orders!$C$2:$C$8001,MATCH(B11419,Orders!$A$2:$A$8001,0)),7)</f>
        <v>2025-12</v>
      </c>
    </row>
    <row r="11420" customFormat="false" ht="15" hidden="false" customHeight="true" outlineLevel="0" collapsed="false">
      <c r="A11420" s="1" t="s">
        <v>21890</v>
      </c>
      <c r="B11420" s="1" t="s">
        <v>8011</v>
      </c>
      <c r="C11420" s="1" t="s">
        <v>1951</v>
      </c>
      <c r="D11420" s="1" t="n">
        <v>2</v>
      </c>
      <c r="E11420" s="16" t="n">
        <v>957.5</v>
      </c>
      <c r="F11420" s="17" t="n">
        <v>0.15</v>
      </c>
      <c r="G11420" s="16" t="n">
        <v>1627.75</v>
      </c>
      <c r="I11420" s="1" t="str">
        <f aca="false">INDEX(Products!$C$2:$C$51,MATCH(C11420,Products!$A$2:$A$51,0))</f>
        <v>Fashion</v>
      </c>
      <c r="J11420" s="1" t="str">
        <f aca="false">INDEX(Orders!$E$2:$E$8001,MATCH(B11420,Orders!$A$2:$A$8001,0))</f>
        <v>Refunded</v>
      </c>
      <c r="K11420" s="1" t="str">
        <f aca="false">LEFT(INDEX(Orders!$C$2:$C$8001,MATCH(B11420,Orders!$A$2:$A$8001,0)),7)</f>
        <v>2025-11</v>
      </c>
    </row>
    <row r="11421" customFormat="false" ht="15" hidden="false" customHeight="true" outlineLevel="0" collapsed="false">
      <c r="A11421" s="1" t="s">
        <v>21891</v>
      </c>
      <c r="B11421" s="1" t="s">
        <v>8012</v>
      </c>
      <c r="C11421" s="1" t="s">
        <v>1940</v>
      </c>
      <c r="D11421" s="1" t="n">
        <v>1</v>
      </c>
      <c r="E11421" s="16" t="n">
        <v>2374.52</v>
      </c>
      <c r="F11421" s="17" t="n">
        <v>0.05</v>
      </c>
      <c r="G11421" s="16" t="n">
        <v>2255.79</v>
      </c>
      <c r="I11421" s="1" t="str">
        <f aca="false">INDEX(Products!$C$2:$C$51,MATCH(C11421,Products!$A$2:$A$51,0))</f>
        <v>Fashion</v>
      </c>
      <c r="J11421" s="1" t="str">
        <f aca="false">INDEX(Orders!$E$2:$E$8001,MATCH(B11421,Orders!$A$2:$A$8001,0))</f>
        <v>Delivered</v>
      </c>
      <c r="K11421" s="1" t="str">
        <f aca="false">LEFT(INDEX(Orders!$C$2:$C$8001,MATCH(B11421,Orders!$A$2:$A$8001,0)),7)</f>
        <v>2024-05</v>
      </c>
    </row>
    <row r="11422" customFormat="false" ht="15" hidden="false" customHeight="true" outlineLevel="0" collapsed="false">
      <c r="A11422" s="1" t="s">
        <v>21892</v>
      </c>
      <c r="B11422" s="1" t="s">
        <v>8013</v>
      </c>
      <c r="C11422" s="1" t="s">
        <v>1940</v>
      </c>
      <c r="D11422" s="1" t="n">
        <v>1</v>
      </c>
      <c r="E11422" s="16" t="n">
        <v>2374.52</v>
      </c>
      <c r="F11422" s="17" t="n">
        <v>0.05</v>
      </c>
      <c r="G11422" s="16" t="n">
        <v>2255.79</v>
      </c>
      <c r="I11422" s="1" t="str">
        <f aca="false">INDEX(Products!$C$2:$C$51,MATCH(C11422,Products!$A$2:$A$51,0))</f>
        <v>Fashion</v>
      </c>
      <c r="J11422" s="1" t="str">
        <f aca="false">INDEX(Orders!$E$2:$E$8001,MATCH(B11422,Orders!$A$2:$A$8001,0))</f>
        <v>Delivered</v>
      </c>
      <c r="K11422" s="1" t="str">
        <f aca="false">LEFT(INDEX(Orders!$C$2:$C$8001,MATCH(B11422,Orders!$A$2:$A$8001,0)),7)</f>
        <v>2024-12</v>
      </c>
    </row>
    <row r="11423" customFormat="false" ht="15" hidden="false" customHeight="true" outlineLevel="0" collapsed="false">
      <c r="A11423" s="1" t="s">
        <v>21893</v>
      </c>
      <c r="B11423" s="1" t="s">
        <v>8013</v>
      </c>
      <c r="C11423" s="1" t="s">
        <v>1997</v>
      </c>
      <c r="D11423" s="1" t="n">
        <v>1</v>
      </c>
      <c r="E11423" s="16" t="n">
        <v>311.15</v>
      </c>
      <c r="F11423" s="17" t="n">
        <v>0.1</v>
      </c>
      <c r="G11423" s="16" t="n">
        <v>280.03</v>
      </c>
      <c r="I11423" s="1" t="str">
        <f aca="false">INDEX(Products!$C$2:$C$51,MATCH(C11423,Products!$A$2:$A$51,0))</f>
        <v>Sports &amp; Fitness</v>
      </c>
      <c r="J11423" s="1" t="str">
        <f aca="false">INDEX(Orders!$E$2:$E$8001,MATCH(B11423,Orders!$A$2:$A$8001,0))</f>
        <v>Delivered</v>
      </c>
      <c r="K11423" s="1" t="str">
        <f aca="false">LEFT(INDEX(Orders!$C$2:$C$8001,MATCH(B11423,Orders!$A$2:$A$8001,0)),7)</f>
        <v>2024-12</v>
      </c>
    </row>
    <row r="11424" customFormat="false" ht="15" hidden="false" customHeight="true" outlineLevel="0" collapsed="false">
      <c r="A11424" s="1" t="s">
        <v>21894</v>
      </c>
      <c r="B11424" s="1" t="s">
        <v>8014</v>
      </c>
      <c r="C11424" s="1" t="s">
        <v>2000</v>
      </c>
      <c r="D11424" s="1" t="n">
        <v>1</v>
      </c>
      <c r="E11424" s="16" t="n">
        <v>425.08</v>
      </c>
      <c r="F11424" s="17" t="n">
        <v>0.1</v>
      </c>
      <c r="G11424" s="16" t="n">
        <v>382.57</v>
      </c>
      <c r="I11424" s="1" t="str">
        <f aca="false">INDEX(Products!$C$2:$C$51,MATCH(C11424,Products!$A$2:$A$51,0))</f>
        <v>Books &amp; Stationery</v>
      </c>
      <c r="J11424" s="1" t="str">
        <f aca="false">INDEX(Orders!$E$2:$E$8001,MATCH(B11424,Orders!$A$2:$A$8001,0))</f>
        <v>Delivered</v>
      </c>
      <c r="K11424" s="1" t="str">
        <f aca="false">LEFT(INDEX(Orders!$C$2:$C$8001,MATCH(B11424,Orders!$A$2:$A$8001,0)),7)</f>
        <v>2025-06</v>
      </c>
    </row>
    <row r="11425" customFormat="false" ht="15" hidden="false" customHeight="true" outlineLevel="0" collapsed="false">
      <c r="A11425" s="1" t="s">
        <v>21895</v>
      </c>
      <c r="B11425" s="1" t="s">
        <v>8015</v>
      </c>
      <c r="C11425" s="1" t="s">
        <v>2007</v>
      </c>
      <c r="D11425" s="1" t="n">
        <v>1</v>
      </c>
      <c r="E11425" s="16" t="n">
        <v>750.27</v>
      </c>
      <c r="F11425" s="17" t="n">
        <v>0.15</v>
      </c>
      <c r="G11425" s="16" t="n">
        <v>637.73</v>
      </c>
      <c r="I11425" s="1" t="str">
        <f aca="false">INDEX(Products!$C$2:$C$51,MATCH(C11425,Products!$A$2:$A$51,0))</f>
        <v>Books &amp; Stationery</v>
      </c>
      <c r="J11425" s="1" t="str">
        <f aca="false">INDEX(Orders!$E$2:$E$8001,MATCH(B11425,Orders!$A$2:$A$8001,0))</f>
        <v>Delivered</v>
      </c>
      <c r="K11425" s="1" t="str">
        <f aca="false">LEFT(INDEX(Orders!$C$2:$C$8001,MATCH(B11425,Orders!$A$2:$A$8001,0)),7)</f>
        <v>2025-05</v>
      </c>
    </row>
    <row r="11426" customFormat="false" ht="15" hidden="false" customHeight="true" outlineLevel="0" collapsed="false">
      <c r="A11426" s="1" t="s">
        <v>21896</v>
      </c>
      <c r="B11426" s="1" t="s">
        <v>8015</v>
      </c>
      <c r="C11426" s="1" t="s">
        <v>1998</v>
      </c>
      <c r="D11426" s="1" t="n">
        <v>1</v>
      </c>
      <c r="E11426" s="16" t="n">
        <v>1335.85</v>
      </c>
      <c r="F11426" s="17" t="n">
        <v>0.05</v>
      </c>
      <c r="G11426" s="16" t="n">
        <v>1269.06</v>
      </c>
      <c r="I11426" s="1" t="str">
        <f aca="false">INDEX(Products!$C$2:$C$51,MATCH(C11426,Products!$A$2:$A$51,0))</f>
        <v>Sports &amp; Fitness</v>
      </c>
      <c r="J11426" s="1" t="str">
        <f aca="false">INDEX(Orders!$E$2:$E$8001,MATCH(B11426,Orders!$A$2:$A$8001,0))</f>
        <v>Delivered</v>
      </c>
      <c r="K11426" s="1" t="str">
        <f aca="false">LEFT(INDEX(Orders!$C$2:$C$8001,MATCH(B11426,Orders!$A$2:$A$8001,0)),7)</f>
        <v>2025-05</v>
      </c>
    </row>
    <row r="11427" customFormat="false" ht="15" hidden="false" customHeight="true" outlineLevel="0" collapsed="false">
      <c r="A11427" s="1" t="s">
        <v>21897</v>
      </c>
      <c r="B11427" s="1" t="s">
        <v>8016</v>
      </c>
      <c r="C11427" s="1" t="s">
        <v>1930</v>
      </c>
      <c r="D11427" s="1" t="n">
        <v>2</v>
      </c>
      <c r="E11427" s="16" t="n">
        <v>2398.35</v>
      </c>
      <c r="F11427" s="17" t="n">
        <v>0</v>
      </c>
      <c r="G11427" s="16" t="n">
        <v>4796.7</v>
      </c>
      <c r="I11427" s="1" t="str">
        <f aca="false">INDEX(Products!$C$2:$C$51,MATCH(C11427,Products!$A$2:$A$51,0))</f>
        <v>Electronics</v>
      </c>
      <c r="J11427" s="1" t="str">
        <f aca="false">INDEX(Orders!$E$2:$E$8001,MATCH(B11427,Orders!$A$2:$A$8001,0))</f>
        <v>Returned</v>
      </c>
      <c r="K11427" s="1" t="str">
        <f aca="false">LEFT(INDEX(Orders!$C$2:$C$8001,MATCH(B11427,Orders!$A$2:$A$8001,0)),7)</f>
        <v>2025-10</v>
      </c>
    </row>
    <row r="11428" customFormat="false" ht="15" hidden="false" customHeight="true" outlineLevel="0" collapsed="false">
      <c r="A11428" s="1" t="s">
        <v>21898</v>
      </c>
      <c r="B11428" s="1" t="s">
        <v>8017</v>
      </c>
      <c r="C11428" s="1" t="s">
        <v>1940</v>
      </c>
      <c r="D11428" s="1" t="n">
        <v>1</v>
      </c>
      <c r="E11428" s="16" t="n">
        <v>2374.52</v>
      </c>
      <c r="F11428" s="17" t="n">
        <v>0.05</v>
      </c>
      <c r="G11428" s="16" t="n">
        <v>2255.79</v>
      </c>
      <c r="I11428" s="1" t="str">
        <f aca="false">INDEX(Products!$C$2:$C$51,MATCH(C11428,Products!$A$2:$A$51,0))</f>
        <v>Fashion</v>
      </c>
      <c r="J11428" s="1" t="str">
        <f aca="false">INDEX(Orders!$E$2:$E$8001,MATCH(B11428,Orders!$A$2:$A$8001,0))</f>
        <v>Delivered</v>
      </c>
      <c r="K11428" s="1" t="str">
        <f aca="false">LEFT(INDEX(Orders!$C$2:$C$8001,MATCH(B11428,Orders!$A$2:$A$8001,0)),7)</f>
        <v>2025-08</v>
      </c>
    </row>
    <row r="11429" customFormat="false" ht="15" hidden="false" customHeight="true" outlineLevel="0" collapsed="false">
      <c r="A11429" s="1" t="s">
        <v>21899</v>
      </c>
      <c r="B11429" s="1" t="s">
        <v>8017</v>
      </c>
      <c r="C11429" s="1" t="s">
        <v>1959</v>
      </c>
      <c r="D11429" s="1" t="n">
        <v>2</v>
      </c>
      <c r="E11429" s="16" t="n">
        <v>2142.79</v>
      </c>
      <c r="F11429" s="17" t="n">
        <v>0.1</v>
      </c>
      <c r="G11429" s="16" t="n">
        <v>3857.02</v>
      </c>
      <c r="I11429" s="1" t="str">
        <f aca="false">INDEX(Products!$C$2:$C$51,MATCH(C11429,Products!$A$2:$A$51,0))</f>
        <v>Home &amp; Kitchen</v>
      </c>
      <c r="J11429" s="1" t="str">
        <f aca="false">INDEX(Orders!$E$2:$E$8001,MATCH(B11429,Orders!$A$2:$A$8001,0))</f>
        <v>Delivered</v>
      </c>
      <c r="K11429" s="1" t="str">
        <f aca="false">LEFT(INDEX(Orders!$C$2:$C$8001,MATCH(B11429,Orders!$A$2:$A$8001,0)),7)</f>
        <v>2025-08</v>
      </c>
    </row>
    <row r="11430" customFormat="false" ht="15" hidden="false" customHeight="true" outlineLevel="0" collapsed="false">
      <c r="A11430" s="1" t="s">
        <v>21900</v>
      </c>
      <c r="B11430" s="1" t="s">
        <v>8018</v>
      </c>
      <c r="C11430" s="1" t="s">
        <v>1930</v>
      </c>
      <c r="D11430" s="1" t="n">
        <v>2</v>
      </c>
      <c r="E11430" s="16" t="n">
        <v>2398.35</v>
      </c>
      <c r="F11430" s="17" t="n">
        <v>0</v>
      </c>
      <c r="G11430" s="16" t="n">
        <v>4796.7</v>
      </c>
      <c r="I11430" s="1" t="str">
        <f aca="false">INDEX(Products!$C$2:$C$51,MATCH(C11430,Products!$A$2:$A$51,0))</f>
        <v>Electronics</v>
      </c>
      <c r="J11430" s="1" t="str">
        <f aca="false">INDEX(Orders!$E$2:$E$8001,MATCH(B11430,Orders!$A$2:$A$8001,0))</f>
        <v>Delivered</v>
      </c>
      <c r="K11430" s="1" t="str">
        <f aca="false">LEFT(INDEX(Orders!$C$2:$C$8001,MATCH(B11430,Orders!$A$2:$A$8001,0)),7)</f>
        <v>2024-12</v>
      </c>
    </row>
    <row r="11431" customFormat="false" ht="15" hidden="false" customHeight="true" outlineLevel="0" collapsed="false">
      <c r="A11431" s="1" t="s">
        <v>21901</v>
      </c>
      <c r="B11431" s="1" t="s">
        <v>8018</v>
      </c>
      <c r="C11431" s="1" t="s">
        <v>2006</v>
      </c>
      <c r="D11431" s="1" t="n">
        <v>1</v>
      </c>
      <c r="E11431" s="16" t="n">
        <v>482.17</v>
      </c>
      <c r="F11431" s="17" t="n">
        <v>0</v>
      </c>
      <c r="G11431" s="16" t="n">
        <v>482.17</v>
      </c>
      <c r="I11431" s="1" t="str">
        <f aca="false">INDEX(Products!$C$2:$C$51,MATCH(C11431,Products!$A$2:$A$51,0))</f>
        <v>Books &amp; Stationery</v>
      </c>
      <c r="J11431" s="1" t="str">
        <f aca="false">INDEX(Orders!$E$2:$E$8001,MATCH(B11431,Orders!$A$2:$A$8001,0))</f>
        <v>Delivered</v>
      </c>
      <c r="K11431" s="1" t="str">
        <f aca="false">LEFT(INDEX(Orders!$C$2:$C$8001,MATCH(B11431,Orders!$A$2:$A$8001,0)),7)</f>
        <v>2024-12</v>
      </c>
    </row>
    <row r="11432" customFormat="false" ht="15" hidden="false" customHeight="true" outlineLevel="0" collapsed="false">
      <c r="A11432" s="1" t="s">
        <v>21902</v>
      </c>
      <c r="B11432" s="1" t="s">
        <v>8018</v>
      </c>
      <c r="C11432" s="1" t="s">
        <v>1940</v>
      </c>
      <c r="D11432" s="1" t="n">
        <v>1</v>
      </c>
      <c r="E11432" s="16" t="n">
        <v>2374.52</v>
      </c>
      <c r="F11432" s="17" t="n">
        <v>0</v>
      </c>
      <c r="G11432" s="16" t="n">
        <v>2374.52</v>
      </c>
      <c r="I11432" s="1" t="str">
        <f aca="false">INDEX(Products!$C$2:$C$51,MATCH(C11432,Products!$A$2:$A$51,0))</f>
        <v>Fashion</v>
      </c>
      <c r="J11432" s="1" t="str">
        <f aca="false">INDEX(Orders!$E$2:$E$8001,MATCH(B11432,Orders!$A$2:$A$8001,0))</f>
        <v>Delivered</v>
      </c>
      <c r="K11432" s="1" t="str">
        <f aca="false">LEFT(INDEX(Orders!$C$2:$C$8001,MATCH(B11432,Orders!$A$2:$A$8001,0)),7)</f>
        <v>2024-12</v>
      </c>
    </row>
    <row r="11433" customFormat="false" ht="15" hidden="false" customHeight="true" outlineLevel="0" collapsed="false">
      <c r="A11433" s="1" t="s">
        <v>21903</v>
      </c>
      <c r="B11433" s="1" t="s">
        <v>8018</v>
      </c>
      <c r="C11433" s="1" t="s">
        <v>1949</v>
      </c>
      <c r="D11433" s="1" t="n">
        <v>2</v>
      </c>
      <c r="E11433" s="16" t="n">
        <v>4185.64</v>
      </c>
      <c r="F11433" s="17" t="n">
        <v>0.1</v>
      </c>
      <c r="G11433" s="16" t="n">
        <v>7534.15</v>
      </c>
      <c r="I11433" s="1" t="str">
        <f aca="false">INDEX(Products!$C$2:$C$51,MATCH(C11433,Products!$A$2:$A$51,0))</f>
        <v>Fashion</v>
      </c>
      <c r="J11433" s="1" t="str">
        <f aca="false">INDEX(Orders!$E$2:$E$8001,MATCH(B11433,Orders!$A$2:$A$8001,0))</f>
        <v>Delivered</v>
      </c>
      <c r="K11433" s="1" t="str">
        <f aca="false">LEFT(INDEX(Orders!$C$2:$C$8001,MATCH(B11433,Orders!$A$2:$A$8001,0)),7)</f>
        <v>2024-12</v>
      </c>
    </row>
    <row r="11434" customFormat="false" ht="15" hidden="false" customHeight="true" outlineLevel="0" collapsed="false">
      <c r="A11434" s="1" t="s">
        <v>21904</v>
      </c>
      <c r="B11434" s="1" t="s">
        <v>8019</v>
      </c>
      <c r="C11434" s="1" t="s">
        <v>1990</v>
      </c>
      <c r="D11434" s="1" t="n">
        <v>1</v>
      </c>
      <c r="E11434" s="16" t="n">
        <v>5311.32</v>
      </c>
      <c r="F11434" s="17" t="n">
        <v>0.05</v>
      </c>
      <c r="G11434" s="16" t="n">
        <v>5045.75</v>
      </c>
      <c r="I11434" s="1" t="str">
        <f aca="false">INDEX(Products!$C$2:$C$51,MATCH(C11434,Products!$A$2:$A$51,0))</f>
        <v>Sports &amp; Fitness</v>
      </c>
      <c r="J11434" s="1" t="str">
        <f aca="false">INDEX(Orders!$E$2:$E$8001,MATCH(B11434,Orders!$A$2:$A$8001,0))</f>
        <v>Delivered</v>
      </c>
      <c r="K11434" s="1" t="str">
        <f aca="false">LEFT(INDEX(Orders!$C$2:$C$8001,MATCH(B11434,Orders!$A$2:$A$8001,0)),7)</f>
        <v>2024-12</v>
      </c>
    </row>
    <row r="11435" customFormat="false" ht="15" hidden="false" customHeight="true" outlineLevel="0" collapsed="false">
      <c r="A11435" s="1" t="s">
        <v>21905</v>
      </c>
      <c r="B11435" s="1" t="s">
        <v>8019</v>
      </c>
      <c r="C11435" s="1" t="s">
        <v>1953</v>
      </c>
      <c r="D11435" s="1" t="n">
        <v>1</v>
      </c>
      <c r="E11435" s="16" t="n">
        <v>4914.12</v>
      </c>
      <c r="F11435" s="17" t="n">
        <v>0</v>
      </c>
      <c r="G11435" s="16" t="n">
        <v>4914.12</v>
      </c>
      <c r="I11435" s="1" t="str">
        <f aca="false">INDEX(Products!$C$2:$C$51,MATCH(C11435,Products!$A$2:$A$51,0))</f>
        <v>Fashion</v>
      </c>
      <c r="J11435" s="1" t="str">
        <f aca="false">INDEX(Orders!$E$2:$E$8001,MATCH(B11435,Orders!$A$2:$A$8001,0))</f>
        <v>Delivered</v>
      </c>
      <c r="K11435" s="1" t="str">
        <f aca="false">LEFT(INDEX(Orders!$C$2:$C$8001,MATCH(B11435,Orders!$A$2:$A$8001,0)),7)</f>
        <v>2024-12</v>
      </c>
    </row>
    <row r="11436" customFormat="false" ht="15" hidden="false" customHeight="true" outlineLevel="0" collapsed="false">
      <c r="A11436" s="1" t="s">
        <v>21906</v>
      </c>
      <c r="B11436" s="1" t="s">
        <v>8020</v>
      </c>
      <c r="C11436" s="1" t="s">
        <v>1990</v>
      </c>
      <c r="D11436" s="1" t="n">
        <v>2</v>
      </c>
      <c r="E11436" s="16" t="n">
        <v>5311.32</v>
      </c>
      <c r="F11436" s="17" t="n">
        <v>0</v>
      </c>
      <c r="G11436" s="16" t="n">
        <v>10622.64</v>
      </c>
      <c r="I11436" s="1" t="str">
        <f aca="false">INDEX(Products!$C$2:$C$51,MATCH(C11436,Products!$A$2:$A$51,0))</f>
        <v>Sports &amp; Fitness</v>
      </c>
      <c r="J11436" s="1" t="str">
        <f aca="false">INDEX(Orders!$E$2:$E$8001,MATCH(B11436,Orders!$A$2:$A$8001,0))</f>
        <v>Delivered</v>
      </c>
      <c r="K11436" s="1" t="str">
        <f aca="false">LEFT(INDEX(Orders!$C$2:$C$8001,MATCH(B11436,Orders!$A$2:$A$8001,0)),7)</f>
        <v>2025-04</v>
      </c>
    </row>
    <row r="11437" customFormat="false" ht="15" hidden="false" customHeight="true" outlineLevel="0" collapsed="false">
      <c r="A11437" s="1" t="s">
        <v>21907</v>
      </c>
      <c r="B11437" s="1" t="s">
        <v>8020</v>
      </c>
      <c r="C11437" s="1" t="s">
        <v>1930</v>
      </c>
      <c r="D11437" s="1" t="n">
        <v>1</v>
      </c>
      <c r="E11437" s="16" t="n">
        <v>2398.35</v>
      </c>
      <c r="F11437" s="17" t="n">
        <v>0</v>
      </c>
      <c r="G11437" s="16" t="n">
        <v>2398.35</v>
      </c>
      <c r="I11437" s="1" t="str">
        <f aca="false">INDEX(Products!$C$2:$C$51,MATCH(C11437,Products!$A$2:$A$51,0))</f>
        <v>Electronics</v>
      </c>
      <c r="J11437" s="1" t="str">
        <f aca="false">INDEX(Orders!$E$2:$E$8001,MATCH(B11437,Orders!$A$2:$A$8001,0))</f>
        <v>Delivered</v>
      </c>
      <c r="K11437" s="1" t="str">
        <f aca="false">LEFT(INDEX(Orders!$C$2:$C$8001,MATCH(B11437,Orders!$A$2:$A$8001,0)),7)</f>
        <v>2025-04</v>
      </c>
    </row>
    <row r="11438" customFormat="false" ht="15" hidden="false" customHeight="true" outlineLevel="0" collapsed="false">
      <c r="A11438" s="1" t="s">
        <v>21908</v>
      </c>
      <c r="B11438" s="1" t="s">
        <v>8021</v>
      </c>
      <c r="C11438" s="1" t="s">
        <v>1990</v>
      </c>
      <c r="D11438" s="1" t="n">
        <v>2</v>
      </c>
      <c r="E11438" s="16" t="n">
        <v>5311.32</v>
      </c>
      <c r="F11438" s="17" t="n">
        <v>0.1</v>
      </c>
      <c r="G11438" s="16" t="n">
        <v>9560.38</v>
      </c>
      <c r="I11438" s="1" t="str">
        <f aca="false">INDEX(Products!$C$2:$C$51,MATCH(C11438,Products!$A$2:$A$51,0))</f>
        <v>Sports &amp; Fitness</v>
      </c>
      <c r="J11438" s="1" t="str">
        <f aca="false">INDEX(Orders!$E$2:$E$8001,MATCH(B11438,Orders!$A$2:$A$8001,0))</f>
        <v>Delivered</v>
      </c>
      <c r="K11438" s="1" t="str">
        <f aca="false">LEFT(INDEX(Orders!$C$2:$C$8001,MATCH(B11438,Orders!$A$2:$A$8001,0)),7)</f>
        <v>2025-05</v>
      </c>
    </row>
    <row r="11439" customFormat="false" ht="15" hidden="false" customHeight="true" outlineLevel="0" collapsed="false">
      <c r="A11439" s="1" t="s">
        <v>21909</v>
      </c>
      <c r="B11439" s="1" t="s">
        <v>8021</v>
      </c>
      <c r="C11439" s="1" t="s">
        <v>1997</v>
      </c>
      <c r="D11439" s="1" t="n">
        <v>1</v>
      </c>
      <c r="E11439" s="16" t="n">
        <v>311.15</v>
      </c>
      <c r="F11439" s="17" t="n">
        <v>0</v>
      </c>
      <c r="G11439" s="16" t="n">
        <v>311.15</v>
      </c>
      <c r="I11439" s="1" t="str">
        <f aca="false">INDEX(Products!$C$2:$C$51,MATCH(C11439,Products!$A$2:$A$51,0))</f>
        <v>Sports &amp; Fitness</v>
      </c>
      <c r="J11439" s="1" t="str">
        <f aca="false">INDEX(Orders!$E$2:$E$8001,MATCH(B11439,Orders!$A$2:$A$8001,0))</f>
        <v>Delivered</v>
      </c>
      <c r="K11439" s="1" t="str">
        <f aca="false">LEFT(INDEX(Orders!$C$2:$C$8001,MATCH(B11439,Orders!$A$2:$A$8001,0)),7)</f>
        <v>2025-05</v>
      </c>
    </row>
    <row r="11440" customFormat="false" ht="15" hidden="false" customHeight="true" outlineLevel="0" collapsed="false">
      <c r="A11440" s="1" t="s">
        <v>21910</v>
      </c>
      <c r="B11440" s="1" t="s">
        <v>8021</v>
      </c>
      <c r="C11440" s="1" t="s">
        <v>2007</v>
      </c>
      <c r="D11440" s="1" t="n">
        <v>1</v>
      </c>
      <c r="E11440" s="16" t="n">
        <v>750.27</v>
      </c>
      <c r="F11440" s="17" t="n">
        <v>0.05</v>
      </c>
      <c r="G11440" s="16" t="n">
        <v>712.76</v>
      </c>
      <c r="I11440" s="1" t="str">
        <f aca="false">INDEX(Products!$C$2:$C$51,MATCH(C11440,Products!$A$2:$A$51,0))</f>
        <v>Books &amp; Stationery</v>
      </c>
      <c r="J11440" s="1" t="str">
        <f aca="false">INDEX(Orders!$E$2:$E$8001,MATCH(B11440,Orders!$A$2:$A$8001,0))</f>
        <v>Delivered</v>
      </c>
      <c r="K11440" s="1" t="str">
        <f aca="false">LEFT(INDEX(Orders!$C$2:$C$8001,MATCH(B11440,Orders!$A$2:$A$8001,0)),7)</f>
        <v>2025-05</v>
      </c>
    </row>
    <row r="11441" customFormat="false" ht="15" hidden="false" customHeight="true" outlineLevel="0" collapsed="false">
      <c r="A11441" s="1" t="s">
        <v>21911</v>
      </c>
      <c r="B11441" s="1" t="s">
        <v>8022</v>
      </c>
      <c r="C11441" s="1" t="s">
        <v>1969</v>
      </c>
      <c r="D11441" s="1" t="n">
        <v>1</v>
      </c>
      <c r="E11441" s="16" t="n">
        <v>9171.98</v>
      </c>
      <c r="F11441" s="17" t="n">
        <v>0.2</v>
      </c>
      <c r="G11441" s="16" t="n">
        <v>7337.58</v>
      </c>
      <c r="I11441" s="1" t="str">
        <f aca="false">INDEX(Products!$C$2:$C$51,MATCH(C11441,Products!$A$2:$A$51,0))</f>
        <v>Home &amp; Kitchen</v>
      </c>
      <c r="J11441" s="1" t="str">
        <f aca="false">INDEX(Orders!$E$2:$E$8001,MATCH(B11441,Orders!$A$2:$A$8001,0))</f>
        <v>Delivered</v>
      </c>
      <c r="K11441" s="1" t="str">
        <f aca="false">LEFT(INDEX(Orders!$C$2:$C$8001,MATCH(B11441,Orders!$A$2:$A$8001,0)),7)</f>
        <v>2024-05</v>
      </c>
    </row>
    <row r="11442" customFormat="false" ht="15" hidden="false" customHeight="true" outlineLevel="0" collapsed="false">
      <c r="A11442" s="1" t="s">
        <v>21912</v>
      </c>
      <c r="B11442" s="1" t="s">
        <v>8023</v>
      </c>
      <c r="C11442" s="1" t="s">
        <v>1949</v>
      </c>
      <c r="D11442" s="1" t="n">
        <v>1</v>
      </c>
      <c r="E11442" s="16" t="n">
        <v>4185.64</v>
      </c>
      <c r="F11442" s="17" t="n">
        <v>0</v>
      </c>
      <c r="G11442" s="16" t="n">
        <v>4185.64</v>
      </c>
      <c r="I11442" s="1" t="str">
        <f aca="false">INDEX(Products!$C$2:$C$51,MATCH(C11442,Products!$A$2:$A$51,0))</f>
        <v>Fashion</v>
      </c>
      <c r="J11442" s="1" t="str">
        <f aca="false">INDEX(Orders!$E$2:$E$8001,MATCH(B11442,Orders!$A$2:$A$8001,0))</f>
        <v>Delivered</v>
      </c>
      <c r="K11442" s="1" t="str">
        <f aca="false">LEFT(INDEX(Orders!$C$2:$C$8001,MATCH(B11442,Orders!$A$2:$A$8001,0)),7)</f>
        <v>2025-10</v>
      </c>
    </row>
    <row r="11443" customFormat="false" ht="15" hidden="false" customHeight="true" outlineLevel="0" collapsed="false">
      <c r="A11443" s="1" t="s">
        <v>21913</v>
      </c>
      <c r="B11443" s="1" t="s">
        <v>8024</v>
      </c>
      <c r="C11443" s="1" t="s">
        <v>1937</v>
      </c>
      <c r="D11443" s="1" t="n">
        <v>1</v>
      </c>
      <c r="E11443" s="16" t="n">
        <v>1364.75</v>
      </c>
      <c r="F11443" s="17" t="n">
        <v>0</v>
      </c>
      <c r="G11443" s="16" t="n">
        <v>1364.75</v>
      </c>
      <c r="I11443" s="1" t="str">
        <f aca="false">INDEX(Products!$C$2:$C$51,MATCH(C11443,Products!$A$2:$A$51,0))</f>
        <v>Fashion</v>
      </c>
      <c r="J11443" s="1" t="str">
        <f aca="false">INDEX(Orders!$E$2:$E$8001,MATCH(B11443,Orders!$A$2:$A$8001,0))</f>
        <v>Delivered</v>
      </c>
      <c r="K11443" s="1" t="str">
        <f aca="false">LEFT(INDEX(Orders!$C$2:$C$8001,MATCH(B11443,Orders!$A$2:$A$8001,0)),7)</f>
        <v>2025-11</v>
      </c>
    </row>
    <row r="11444" customFormat="false" ht="15" hidden="false" customHeight="true" outlineLevel="0" collapsed="false">
      <c r="A11444" s="1" t="s">
        <v>21914</v>
      </c>
      <c r="B11444" s="1" t="s">
        <v>8025</v>
      </c>
      <c r="C11444" s="1" t="s">
        <v>1924</v>
      </c>
      <c r="D11444" s="1" t="n">
        <v>1</v>
      </c>
      <c r="E11444" s="16" t="n">
        <v>1971</v>
      </c>
      <c r="F11444" s="17" t="n">
        <v>0</v>
      </c>
      <c r="G11444" s="16" t="n">
        <v>1971</v>
      </c>
      <c r="I11444" s="1" t="str">
        <f aca="false">INDEX(Products!$C$2:$C$51,MATCH(C11444,Products!$A$2:$A$51,0))</f>
        <v>Electronics</v>
      </c>
      <c r="J11444" s="1" t="str">
        <f aca="false">INDEX(Orders!$E$2:$E$8001,MATCH(B11444,Orders!$A$2:$A$8001,0))</f>
        <v>Delivered</v>
      </c>
      <c r="K11444" s="1" t="str">
        <f aca="false">LEFT(INDEX(Orders!$C$2:$C$8001,MATCH(B11444,Orders!$A$2:$A$8001,0)),7)</f>
        <v>2025-05</v>
      </c>
    </row>
    <row r="11445" customFormat="false" ht="15" hidden="false" customHeight="true" outlineLevel="0" collapsed="false">
      <c r="A11445" s="1" t="s">
        <v>21915</v>
      </c>
      <c r="B11445" s="1" t="s">
        <v>8026</v>
      </c>
      <c r="C11445" s="1" t="s">
        <v>1963</v>
      </c>
      <c r="D11445" s="1" t="n">
        <v>2</v>
      </c>
      <c r="E11445" s="16" t="n">
        <v>1494.98</v>
      </c>
      <c r="F11445" s="17" t="n">
        <v>0</v>
      </c>
      <c r="G11445" s="16" t="n">
        <v>2989.96</v>
      </c>
      <c r="I11445" s="1" t="str">
        <f aca="false">INDEX(Products!$C$2:$C$51,MATCH(C11445,Products!$A$2:$A$51,0))</f>
        <v>Home &amp; Kitchen</v>
      </c>
      <c r="J11445" s="1" t="str">
        <f aca="false">INDEX(Orders!$E$2:$E$8001,MATCH(B11445,Orders!$A$2:$A$8001,0))</f>
        <v>Returned</v>
      </c>
      <c r="K11445" s="1" t="str">
        <f aca="false">LEFT(INDEX(Orders!$C$2:$C$8001,MATCH(B11445,Orders!$A$2:$A$8001,0)),7)</f>
        <v>2024-12</v>
      </c>
    </row>
    <row r="11446" customFormat="false" ht="15" hidden="false" customHeight="true" outlineLevel="0" collapsed="false">
      <c r="A11446" s="1" t="s">
        <v>21916</v>
      </c>
      <c r="B11446" s="1" t="s">
        <v>8026</v>
      </c>
      <c r="C11446" s="1" t="s">
        <v>2006</v>
      </c>
      <c r="D11446" s="1" t="n">
        <v>2</v>
      </c>
      <c r="E11446" s="16" t="n">
        <v>482.17</v>
      </c>
      <c r="F11446" s="17" t="n">
        <v>0</v>
      </c>
      <c r="G11446" s="16" t="n">
        <v>964.34</v>
      </c>
      <c r="I11446" s="1" t="str">
        <f aca="false">INDEX(Products!$C$2:$C$51,MATCH(C11446,Products!$A$2:$A$51,0))</f>
        <v>Books &amp; Stationery</v>
      </c>
      <c r="J11446" s="1" t="str">
        <f aca="false">INDEX(Orders!$E$2:$E$8001,MATCH(B11446,Orders!$A$2:$A$8001,0))</f>
        <v>Returned</v>
      </c>
      <c r="K11446" s="1" t="str">
        <f aca="false">LEFT(INDEX(Orders!$C$2:$C$8001,MATCH(B11446,Orders!$A$2:$A$8001,0)),7)</f>
        <v>2024-12</v>
      </c>
    </row>
    <row r="11447" customFormat="false" ht="15" hidden="false" customHeight="true" outlineLevel="0" collapsed="false">
      <c r="A11447" s="1" t="s">
        <v>21917</v>
      </c>
      <c r="B11447" s="1" t="s">
        <v>8026</v>
      </c>
      <c r="C11447" s="1" t="s">
        <v>2007</v>
      </c>
      <c r="D11447" s="1" t="n">
        <v>2</v>
      </c>
      <c r="E11447" s="16" t="n">
        <v>750.27</v>
      </c>
      <c r="F11447" s="17" t="n">
        <v>0.1</v>
      </c>
      <c r="G11447" s="16" t="n">
        <v>1350.49</v>
      </c>
      <c r="I11447" s="1" t="str">
        <f aca="false">INDEX(Products!$C$2:$C$51,MATCH(C11447,Products!$A$2:$A$51,0))</f>
        <v>Books &amp; Stationery</v>
      </c>
      <c r="J11447" s="1" t="str">
        <f aca="false">INDEX(Orders!$E$2:$E$8001,MATCH(B11447,Orders!$A$2:$A$8001,0))</f>
        <v>Returned</v>
      </c>
      <c r="K11447" s="1" t="str">
        <f aca="false">LEFT(INDEX(Orders!$C$2:$C$8001,MATCH(B11447,Orders!$A$2:$A$8001,0)),7)</f>
        <v>2024-12</v>
      </c>
    </row>
    <row r="11448" customFormat="false" ht="15" hidden="false" customHeight="true" outlineLevel="0" collapsed="false">
      <c r="A11448" s="1" t="s">
        <v>21918</v>
      </c>
      <c r="B11448" s="1" t="s">
        <v>8027</v>
      </c>
      <c r="C11448" s="1" t="s">
        <v>1975</v>
      </c>
      <c r="D11448" s="1" t="n">
        <v>1</v>
      </c>
      <c r="E11448" s="16" t="n">
        <v>862.99</v>
      </c>
      <c r="F11448" s="17" t="n">
        <v>0</v>
      </c>
      <c r="G11448" s="16" t="n">
        <v>862.99</v>
      </c>
      <c r="I11448" s="1" t="str">
        <f aca="false">INDEX(Products!$C$2:$C$51,MATCH(C11448,Products!$A$2:$A$51,0))</f>
        <v>Beauty &amp; Personal Care</v>
      </c>
      <c r="J11448" s="1" t="str">
        <f aca="false">INDEX(Orders!$E$2:$E$8001,MATCH(B11448,Orders!$A$2:$A$8001,0))</f>
        <v>Delivered</v>
      </c>
      <c r="K11448" s="1" t="str">
        <f aca="false">LEFT(INDEX(Orders!$C$2:$C$8001,MATCH(B11448,Orders!$A$2:$A$8001,0)),7)</f>
        <v>2025-02</v>
      </c>
    </row>
    <row r="11449" customFormat="false" ht="15" hidden="false" customHeight="true" outlineLevel="0" collapsed="false">
      <c r="A11449" s="1" t="s">
        <v>21919</v>
      </c>
      <c r="B11449" s="1" t="s">
        <v>8027</v>
      </c>
      <c r="C11449" s="1" t="s">
        <v>2006</v>
      </c>
      <c r="D11449" s="1" t="n">
        <v>1</v>
      </c>
      <c r="E11449" s="16" t="n">
        <v>482.17</v>
      </c>
      <c r="F11449" s="17" t="n">
        <v>0</v>
      </c>
      <c r="G11449" s="16" t="n">
        <v>482.17</v>
      </c>
      <c r="I11449" s="1" t="str">
        <f aca="false">INDEX(Products!$C$2:$C$51,MATCH(C11449,Products!$A$2:$A$51,0))</f>
        <v>Books &amp; Stationery</v>
      </c>
      <c r="J11449" s="1" t="str">
        <f aca="false">INDEX(Orders!$E$2:$E$8001,MATCH(B11449,Orders!$A$2:$A$8001,0))</f>
        <v>Delivered</v>
      </c>
      <c r="K11449" s="1" t="str">
        <f aca="false">LEFT(INDEX(Orders!$C$2:$C$8001,MATCH(B11449,Orders!$A$2:$A$8001,0)),7)</f>
        <v>2025-02</v>
      </c>
    </row>
    <row r="11450" customFormat="false" ht="15" hidden="false" customHeight="true" outlineLevel="0" collapsed="false">
      <c r="A11450" s="1" t="s">
        <v>21920</v>
      </c>
      <c r="B11450" s="1" t="s">
        <v>8027</v>
      </c>
      <c r="C11450" s="1" t="s">
        <v>1961</v>
      </c>
      <c r="D11450" s="1" t="n">
        <v>1</v>
      </c>
      <c r="E11450" s="16" t="n">
        <v>3493.68</v>
      </c>
      <c r="F11450" s="17" t="n">
        <v>0.05</v>
      </c>
      <c r="G11450" s="16" t="n">
        <v>3319</v>
      </c>
      <c r="I11450" s="1" t="str">
        <f aca="false">INDEX(Products!$C$2:$C$51,MATCH(C11450,Products!$A$2:$A$51,0))</f>
        <v>Home &amp; Kitchen</v>
      </c>
      <c r="J11450" s="1" t="str">
        <f aca="false">INDEX(Orders!$E$2:$E$8001,MATCH(B11450,Orders!$A$2:$A$8001,0))</f>
        <v>Delivered</v>
      </c>
      <c r="K11450" s="1" t="str">
        <f aca="false">LEFT(INDEX(Orders!$C$2:$C$8001,MATCH(B11450,Orders!$A$2:$A$8001,0)),7)</f>
        <v>2025-02</v>
      </c>
    </row>
    <row r="11451" customFormat="false" ht="15" hidden="false" customHeight="true" outlineLevel="0" collapsed="false">
      <c r="A11451" s="1" t="s">
        <v>21921</v>
      </c>
      <c r="B11451" s="1" t="s">
        <v>8027</v>
      </c>
      <c r="C11451" s="1" t="s">
        <v>1979</v>
      </c>
      <c r="D11451" s="1" t="n">
        <v>1</v>
      </c>
      <c r="E11451" s="16" t="n">
        <v>623</v>
      </c>
      <c r="F11451" s="17" t="n">
        <v>0.1</v>
      </c>
      <c r="G11451" s="16" t="n">
        <v>560.7</v>
      </c>
      <c r="I11451" s="1" t="str">
        <f aca="false">INDEX(Products!$C$2:$C$51,MATCH(C11451,Products!$A$2:$A$51,0))</f>
        <v>Beauty &amp; Personal Care</v>
      </c>
      <c r="J11451" s="1" t="str">
        <f aca="false">INDEX(Orders!$E$2:$E$8001,MATCH(B11451,Orders!$A$2:$A$8001,0))</f>
        <v>Delivered</v>
      </c>
      <c r="K11451" s="1" t="str">
        <f aca="false">LEFT(INDEX(Orders!$C$2:$C$8001,MATCH(B11451,Orders!$A$2:$A$8001,0)),7)</f>
        <v>2025-02</v>
      </c>
    </row>
    <row r="11452" customFormat="false" ht="15" hidden="false" customHeight="true" outlineLevel="0" collapsed="false">
      <c r="A11452" s="1" t="s">
        <v>21922</v>
      </c>
      <c r="B11452" s="1" t="s">
        <v>8027</v>
      </c>
      <c r="C11452" s="1" t="s">
        <v>1969</v>
      </c>
      <c r="D11452" s="1" t="n">
        <v>1</v>
      </c>
      <c r="E11452" s="16" t="n">
        <v>9171.98</v>
      </c>
      <c r="F11452" s="17" t="n">
        <v>0</v>
      </c>
      <c r="G11452" s="16" t="n">
        <v>9171.98</v>
      </c>
      <c r="I11452" s="1" t="str">
        <f aca="false">INDEX(Products!$C$2:$C$51,MATCH(C11452,Products!$A$2:$A$51,0))</f>
        <v>Home &amp; Kitchen</v>
      </c>
      <c r="J11452" s="1" t="str">
        <f aca="false">INDEX(Orders!$E$2:$E$8001,MATCH(B11452,Orders!$A$2:$A$8001,0))</f>
        <v>Delivered</v>
      </c>
      <c r="K11452" s="1" t="str">
        <f aca="false">LEFT(INDEX(Orders!$C$2:$C$8001,MATCH(B11452,Orders!$A$2:$A$8001,0)),7)</f>
        <v>2025-02</v>
      </c>
    </row>
    <row r="11453" customFormat="false" ht="15" hidden="false" customHeight="true" outlineLevel="0" collapsed="false">
      <c r="A11453" s="1" t="s">
        <v>21923</v>
      </c>
      <c r="B11453" s="1" t="s">
        <v>8028</v>
      </c>
      <c r="C11453" s="1" t="s">
        <v>1980</v>
      </c>
      <c r="D11453" s="1" t="n">
        <v>1</v>
      </c>
      <c r="E11453" s="16" t="n">
        <v>2299.69</v>
      </c>
      <c r="F11453" s="17" t="n">
        <v>0.15</v>
      </c>
      <c r="G11453" s="16" t="n">
        <v>1954.74</v>
      </c>
      <c r="I11453" s="1" t="str">
        <f aca="false">INDEX(Products!$C$2:$C$51,MATCH(C11453,Products!$A$2:$A$51,0))</f>
        <v>Beauty &amp; Personal Care</v>
      </c>
      <c r="J11453" s="1" t="str">
        <f aca="false">INDEX(Orders!$E$2:$E$8001,MATCH(B11453,Orders!$A$2:$A$8001,0))</f>
        <v>Delivered</v>
      </c>
      <c r="K11453" s="1" t="str">
        <f aca="false">LEFT(INDEX(Orders!$C$2:$C$8001,MATCH(B11453,Orders!$A$2:$A$8001,0)),7)</f>
        <v>2024-06</v>
      </c>
    </row>
    <row r="11454" customFormat="false" ht="15" hidden="false" customHeight="true" outlineLevel="0" collapsed="false">
      <c r="A11454" s="1" t="s">
        <v>21924</v>
      </c>
      <c r="B11454" s="1" t="s">
        <v>8028</v>
      </c>
      <c r="C11454" s="1" t="s">
        <v>1961</v>
      </c>
      <c r="D11454" s="1" t="n">
        <v>1</v>
      </c>
      <c r="E11454" s="16" t="n">
        <v>3493.68</v>
      </c>
      <c r="F11454" s="17" t="n">
        <v>0.1</v>
      </c>
      <c r="G11454" s="16" t="n">
        <v>3144.31</v>
      </c>
      <c r="I11454" s="1" t="str">
        <f aca="false">INDEX(Products!$C$2:$C$51,MATCH(C11454,Products!$A$2:$A$51,0))</f>
        <v>Home &amp; Kitchen</v>
      </c>
      <c r="J11454" s="1" t="str">
        <f aca="false">INDEX(Orders!$E$2:$E$8001,MATCH(B11454,Orders!$A$2:$A$8001,0))</f>
        <v>Delivered</v>
      </c>
      <c r="K11454" s="1" t="str">
        <f aca="false">LEFT(INDEX(Orders!$C$2:$C$8001,MATCH(B11454,Orders!$A$2:$A$8001,0)),7)</f>
        <v>2024-06</v>
      </c>
    </row>
    <row r="11455" customFormat="false" ht="15" hidden="false" customHeight="true" outlineLevel="0" collapsed="false">
      <c r="A11455" s="1" t="s">
        <v>21925</v>
      </c>
      <c r="B11455" s="1" t="s">
        <v>8028</v>
      </c>
      <c r="C11455" s="1" t="s">
        <v>2007</v>
      </c>
      <c r="D11455" s="1" t="n">
        <v>1</v>
      </c>
      <c r="E11455" s="16" t="n">
        <v>750.27</v>
      </c>
      <c r="F11455" s="17" t="n">
        <v>0</v>
      </c>
      <c r="G11455" s="16" t="n">
        <v>750.27</v>
      </c>
      <c r="I11455" s="1" t="str">
        <f aca="false">INDEX(Products!$C$2:$C$51,MATCH(C11455,Products!$A$2:$A$51,0))</f>
        <v>Books &amp; Stationery</v>
      </c>
      <c r="J11455" s="1" t="str">
        <f aca="false">INDEX(Orders!$E$2:$E$8001,MATCH(B11455,Orders!$A$2:$A$8001,0))</f>
        <v>Delivered</v>
      </c>
      <c r="K11455" s="1" t="str">
        <f aca="false">LEFT(INDEX(Orders!$C$2:$C$8001,MATCH(B11455,Orders!$A$2:$A$8001,0)),7)</f>
        <v>2024-06</v>
      </c>
    </row>
    <row r="11456" customFormat="false" ht="15" hidden="false" customHeight="true" outlineLevel="0" collapsed="false">
      <c r="A11456" s="1" t="s">
        <v>21926</v>
      </c>
      <c r="B11456" s="1" t="s">
        <v>8028</v>
      </c>
      <c r="C11456" s="1" t="s">
        <v>1922</v>
      </c>
      <c r="D11456" s="1" t="n">
        <v>1</v>
      </c>
      <c r="E11456" s="16" t="n">
        <v>3142.61</v>
      </c>
      <c r="F11456" s="17" t="n">
        <v>0</v>
      </c>
      <c r="G11456" s="16" t="n">
        <v>3142.61</v>
      </c>
      <c r="I11456" s="1" t="str">
        <f aca="false">INDEX(Products!$C$2:$C$51,MATCH(C11456,Products!$A$2:$A$51,0))</f>
        <v>Electronics</v>
      </c>
      <c r="J11456" s="1" t="str">
        <f aca="false">INDEX(Orders!$E$2:$E$8001,MATCH(B11456,Orders!$A$2:$A$8001,0))</f>
        <v>Delivered</v>
      </c>
      <c r="K11456" s="1" t="str">
        <f aca="false">LEFT(INDEX(Orders!$C$2:$C$8001,MATCH(B11456,Orders!$A$2:$A$8001,0)),7)</f>
        <v>2024-06</v>
      </c>
    </row>
    <row r="11457" customFormat="false" ht="15" hidden="false" customHeight="true" outlineLevel="0" collapsed="false">
      <c r="A11457" s="1" t="s">
        <v>21927</v>
      </c>
      <c r="B11457" s="1" t="s">
        <v>8029</v>
      </c>
      <c r="C11457" s="1" t="s">
        <v>1959</v>
      </c>
      <c r="D11457" s="1" t="n">
        <v>1</v>
      </c>
      <c r="E11457" s="16" t="n">
        <v>2142.79</v>
      </c>
      <c r="F11457" s="17" t="n">
        <v>0</v>
      </c>
      <c r="G11457" s="16" t="n">
        <v>2142.79</v>
      </c>
      <c r="I11457" s="1" t="str">
        <f aca="false">INDEX(Products!$C$2:$C$51,MATCH(C11457,Products!$A$2:$A$51,0))</f>
        <v>Home &amp; Kitchen</v>
      </c>
      <c r="J11457" s="1" t="str">
        <f aca="false">INDEX(Orders!$E$2:$E$8001,MATCH(B11457,Orders!$A$2:$A$8001,0))</f>
        <v>Delivered</v>
      </c>
      <c r="K11457" s="1" t="str">
        <f aca="false">LEFT(INDEX(Orders!$C$2:$C$8001,MATCH(B11457,Orders!$A$2:$A$8001,0)),7)</f>
        <v>2025-04</v>
      </c>
    </row>
    <row r="11458" customFormat="false" ht="15" hidden="false" customHeight="true" outlineLevel="0" collapsed="false">
      <c r="A11458" s="1" t="s">
        <v>21928</v>
      </c>
      <c r="B11458" s="1" t="s">
        <v>8029</v>
      </c>
      <c r="C11458" s="1" t="s">
        <v>1990</v>
      </c>
      <c r="D11458" s="1" t="n">
        <v>1</v>
      </c>
      <c r="E11458" s="16" t="n">
        <v>5311.32</v>
      </c>
      <c r="F11458" s="17" t="n">
        <v>0</v>
      </c>
      <c r="G11458" s="16" t="n">
        <v>5311.32</v>
      </c>
      <c r="I11458" s="1" t="str">
        <f aca="false">INDEX(Products!$C$2:$C$51,MATCH(C11458,Products!$A$2:$A$51,0))</f>
        <v>Sports &amp; Fitness</v>
      </c>
      <c r="J11458" s="1" t="str">
        <f aca="false">INDEX(Orders!$E$2:$E$8001,MATCH(B11458,Orders!$A$2:$A$8001,0))</f>
        <v>Delivered</v>
      </c>
      <c r="K11458" s="1" t="str">
        <f aca="false">LEFT(INDEX(Orders!$C$2:$C$8001,MATCH(B11458,Orders!$A$2:$A$8001,0)),7)</f>
        <v>2025-04</v>
      </c>
    </row>
    <row r="11459" customFormat="false" ht="15" hidden="false" customHeight="true" outlineLevel="0" collapsed="false">
      <c r="A11459" s="1" t="s">
        <v>21929</v>
      </c>
      <c r="B11459" s="1" t="s">
        <v>8030</v>
      </c>
      <c r="C11459" s="1" t="s">
        <v>1933</v>
      </c>
      <c r="D11459" s="1" t="n">
        <v>2</v>
      </c>
      <c r="E11459" s="16" t="n">
        <v>7194.38</v>
      </c>
      <c r="F11459" s="17" t="n">
        <v>0</v>
      </c>
      <c r="G11459" s="16" t="n">
        <v>14388.76</v>
      </c>
      <c r="I11459" s="1" t="str">
        <f aca="false">INDEX(Products!$C$2:$C$51,MATCH(C11459,Products!$A$2:$A$51,0))</f>
        <v>Electronics</v>
      </c>
      <c r="J11459" s="1" t="str">
        <f aca="false">INDEX(Orders!$E$2:$E$8001,MATCH(B11459,Orders!$A$2:$A$8001,0))</f>
        <v>Delivered</v>
      </c>
      <c r="K11459" s="1" t="str">
        <f aca="false">LEFT(INDEX(Orders!$C$2:$C$8001,MATCH(B11459,Orders!$A$2:$A$8001,0)),7)</f>
        <v>2025-09</v>
      </c>
    </row>
    <row r="11460" customFormat="false" ht="15" hidden="false" customHeight="true" outlineLevel="0" collapsed="false">
      <c r="A11460" s="1" t="s">
        <v>21930</v>
      </c>
      <c r="B11460" s="1" t="s">
        <v>8031</v>
      </c>
      <c r="C11460" s="1" t="s">
        <v>1973</v>
      </c>
      <c r="D11460" s="1" t="n">
        <v>1</v>
      </c>
      <c r="E11460" s="16" t="n">
        <v>1158.24</v>
      </c>
      <c r="F11460" s="17" t="n">
        <v>0</v>
      </c>
      <c r="G11460" s="16" t="n">
        <v>1158.24</v>
      </c>
      <c r="I11460" s="1" t="str">
        <f aca="false">INDEX(Products!$C$2:$C$51,MATCH(C11460,Products!$A$2:$A$51,0))</f>
        <v>Home &amp; Kitchen</v>
      </c>
      <c r="J11460" s="1" t="str">
        <f aca="false">INDEX(Orders!$E$2:$E$8001,MATCH(B11460,Orders!$A$2:$A$8001,0))</f>
        <v>Delivered</v>
      </c>
      <c r="K11460" s="1" t="str">
        <f aca="false">LEFT(INDEX(Orders!$C$2:$C$8001,MATCH(B11460,Orders!$A$2:$A$8001,0)),7)</f>
        <v>2025-06</v>
      </c>
    </row>
    <row r="11461" customFormat="false" ht="15" hidden="false" customHeight="true" outlineLevel="0" collapsed="false">
      <c r="A11461" s="1" t="s">
        <v>21931</v>
      </c>
      <c r="B11461" s="1" t="s">
        <v>8032</v>
      </c>
      <c r="C11461" s="1" t="s">
        <v>1926</v>
      </c>
      <c r="D11461" s="1" t="n">
        <v>1</v>
      </c>
      <c r="E11461" s="16" t="n">
        <v>1478.08</v>
      </c>
      <c r="F11461" s="17" t="n">
        <v>0</v>
      </c>
      <c r="G11461" s="16" t="n">
        <v>1478.08</v>
      </c>
      <c r="I11461" s="1" t="str">
        <f aca="false">INDEX(Products!$C$2:$C$51,MATCH(C11461,Products!$A$2:$A$51,0))</f>
        <v>Electronics</v>
      </c>
      <c r="J11461" s="1" t="str">
        <f aca="false">INDEX(Orders!$E$2:$E$8001,MATCH(B11461,Orders!$A$2:$A$8001,0))</f>
        <v>Returned</v>
      </c>
      <c r="K11461" s="1" t="str">
        <f aca="false">LEFT(INDEX(Orders!$C$2:$C$8001,MATCH(B11461,Orders!$A$2:$A$8001,0)),7)</f>
        <v>2025-11</v>
      </c>
    </row>
    <row r="11462" customFormat="false" ht="15" hidden="false" customHeight="true" outlineLevel="0" collapsed="false">
      <c r="A11462" s="1" t="s">
        <v>21932</v>
      </c>
      <c r="B11462" s="1" t="s">
        <v>8033</v>
      </c>
      <c r="C11462" s="1" t="s">
        <v>1997</v>
      </c>
      <c r="D11462" s="1" t="n">
        <v>1</v>
      </c>
      <c r="E11462" s="16" t="n">
        <v>311.15</v>
      </c>
      <c r="F11462" s="17" t="n">
        <v>0</v>
      </c>
      <c r="G11462" s="16" t="n">
        <v>311.15</v>
      </c>
      <c r="I11462" s="1" t="str">
        <f aca="false">INDEX(Products!$C$2:$C$51,MATCH(C11462,Products!$A$2:$A$51,0))</f>
        <v>Sports &amp; Fitness</v>
      </c>
      <c r="J11462" s="1" t="str">
        <f aca="false">INDEX(Orders!$E$2:$E$8001,MATCH(B11462,Orders!$A$2:$A$8001,0))</f>
        <v>Delivered</v>
      </c>
      <c r="K11462" s="1" t="str">
        <f aca="false">LEFT(INDEX(Orders!$C$2:$C$8001,MATCH(B11462,Orders!$A$2:$A$8001,0)),7)</f>
        <v>2025-05</v>
      </c>
    </row>
    <row r="11463" customFormat="false" ht="15" hidden="false" customHeight="true" outlineLevel="0" collapsed="false">
      <c r="A11463" s="1" t="s">
        <v>21933</v>
      </c>
      <c r="B11463" s="1" t="s">
        <v>8033</v>
      </c>
      <c r="C11463" s="1" t="s">
        <v>1943</v>
      </c>
      <c r="D11463" s="1" t="n">
        <v>1</v>
      </c>
      <c r="E11463" s="16" t="n">
        <v>1250.54</v>
      </c>
      <c r="F11463" s="17" t="n">
        <v>0.2</v>
      </c>
      <c r="G11463" s="16" t="n">
        <v>1000.43</v>
      </c>
      <c r="I11463" s="1" t="str">
        <f aca="false">INDEX(Products!$C$2:$C$51,MATCH(C11463,Products!$A$2:$A$51,0))</f>
        <v>Fashion</v>
      </c>
      <c r="J11463" s="1" t="str">
        <f aca="false">INDEX(Orders!$E$2:$E$8001,MATCH(B11463,Orders!$A$2:$A$8001,0))</f>
        <v>Delivered</v>
      </c>
      <c r="K11463" s="1" t="str">
        <f aca="false">LEFT(INDEX(Orders!$C$2:$C$8001,MATCH(B11463,Orders!$A$2:$A$8001,0)),7)</f>
        <v>2025-05</v>
      </c>
    </row>
    <row r="11464" customFormat="false" ht="15" hidden="false" customHeight="true" outlineLevel="0" collapsed="false">
      <c r="A11464" s="1" t="s">
        <v>21934</v>
      </c>
      <c r="B11464" s="1" t="s">
        <v>8034</v>
      </c>
      <c r="C11464" s="1" t="s">
        <v>1953</v>
      </c>
      <c r="D11464" s="1" t="n">
        <v>2</v>
      </c>
      <c r="E11464" s="16" t="n">
        <v>4914.12</v>
      </c>
      <c r="F11464" s="17" t="n">
        <v>0.2</v>
      </c>
      <c r="G11464" s="16" t="n">
        <v>7862.59</v>
      </c>
      <c r="I11464" s="1" t="str">
        <f aca="false">INDEX(Products!$C$2:$C$51,MATCH(C11464,Products!$A$2:$A$51,0))</f>
        <v>Fashion</v>
      </c>
      <c r="J11464" s="1" t="str">
        <f aca="false">INDEX(Orders!$E$2:$E$8001,MATCH(B11464,Orders!$A$2:$A$8001,0))</f>
        <v>Delivered</v>
      </c>
      <c r="K11464" s="1" t="str">
        <f aca="false">LEFT(INDEX(Orders!$C$2:$C$8001,MATCH(B11464,Orders!$A$2:$A$8001,0)),7)</f>
        <v>2025-09</v>
      </c>
    </row>
    <row r="11465" customFormat="false" ht="15" hidden="false" customHeight="true" outlineLevel="0" collapsed="false">
      <c r="A11465" s="1" t="s">
        <v>21935</v>
      </c>
      <c r="B11465" s="1" t="s">
        <v>8034</v>
      </c>
      <c r="C11465" s="1" t="s">
        <v>2006</v>
      </c>
      <c r="D11465" s="1" t="n">
        <v>2</v>
      </c>
      <c r="E11465" s="16" t="n">
        <v>482.17</v>
      </c>
      <c r="F11465" s="17" t="n">
        <v>0</v>
      </c>
      <c r="G11465" s="16" t="n">
        <v>964.34</v>
      </c>
      <c r="I11465" s="1" t="str">
        <f aca="false">INDEX(Products!$C$2:$C$51,MATCH(C11465,Products!$A$2:$A$51,0))</f>
        <v>Books &amp; Stationery</v>
      </c>
      <c r="J11465" s="1" t="str">
        <f aca="false">INDEX(Orders!$E$2:$E$8001,MATCH(B11465,Orders!$A$2:$A$8001,0))</f>
        <v>Delivered</v>
      </c>
      <c r="K11465" s="1" t="str">
        <f aca="false">LEFT(INDEX(Orders!$C$2:$C$8001,MATCH(B11465,Orders!$A$2:$A$8001,0)),7)</f>
        <v>2025-09</v>
      </c>
    </row>
    <row r="11466" customFormat="false" ht="15" hidden="false" customHeight="true" outlineLevel="0" collapsed="false">
      <c r="A11466" s="1" t="s">
        <v>21936</v>
      </c>
      <c r="B11466" s="1" t="s">
        <v>8035</v>
      </c>
      <c r="C11466" s="1" t="s">
        <v>1990</v>
      </c>
      <c r="D11466" s="1" t="n">
        <v>1</v>
      </c>
      <c r="E11466" s="16" t="n">
        <v>5311.32</v>
      </c>
      <c r="F11466" s="17" t="n">
        <v>0</v>
      </c>
      <c r="G11466" s="16" t="n">
        <v>5311.32</v>
      </c>
      <c r="I11466" s="1" t="str">
        <f aca="false">INDEX(Products!$C$2:$C$51,MATCH(C11466,Products!$A$2:$A$51,0))</f>
        <v>Sports &amp; Fitness</v>
      </c>
      <c r="J11466" s="1" t="str">
        <f aca="false">INDEX(Orders!$E$2:$E$8001,MATCH(B11466,Orders!$A$2:$A$8001,0))</f>
        <v>Delivered</v>
      </c>
      <c r="K11466" s="1" t="str">
        <f aca="false">LEFT(INDEX(Orders!$C$2:$C$8001,MATCH(B11466,Orders!$A$2:$A$8001,0)),7)</f>
        <v>2025-05</v>
      </c>
    </row>
    <row r="11467" customFormat="false" ht="15" hidden="false" customHeight="true" outlineLevel="0" collapsed="false">
      <c r="A11467" s="1" t="s">
        <v>21937</v>
      </c>
      <c r="B11467" s="1" t="s">
        <v>8036</v>
      </c>
      <c r="C11467" s="1" t="s">
        <v>1976</v>
      </c>
      <c r="D11467" s="1" t="n">
        <v>1</v>
      </c>
      <c r="E11467" s="16" t="n">
        <v>1603.35</v>
      </c>
      <c r="F11467" s="17" t="n">
        <v>0</v>
      </c>
      <c r="G11467" s="16" t="n">
        <v>1603.35</v>
      </c>
      <c r="I11467" s="1" t="str">
        <f aca="false">INDEX(Products!$C$2:$C$51,MATCH(C11467,Products!$A$2:$A$51,0))</f>
        <v>Beauty &amp; Personal Care</v>
      </c>
      <c r="J11467" s="1" t="str">
        <f aca="false">INDEX(Orders!$E$2:$E$8001,MATCH(B11467,Orders!$A$2:$A$8001,0))</f>
        <v>Returned</v>
      </c>
      <c r="K11467" s="1" t="str">
        <f aca="false">LEFT(INDEX(Orders!$C$2:$C$8001,MATCH(B11467,Orders!$A$2:$A$8001,0)),7)</f>
        <v>2025-10</v>
      </c>
    </row>
    <row r="11468" customFormat="false" ht="15" hidden="false" customHeight="true" outlineLevel="0" collapsed="false">
      <c r="A11468" s="1" t="s">
        <v>21938</v>
      </c>
      <c r="B11468" s="1" t="s">
        <v>8036</v>
      </c>
      <c r="C11468" s="1" t="s">
        <v>2000</v>
      </c>
      <c r="D11468" s="1" t="n">
        <v>1</v>
      </c>
      <c r="E11468" s="16" t="n">
        <v>425.08</v>
      </c>
      <c r="F11468" s="17" t="n">
        <v>0</v>
      </c>
      <c r="G11468" s="16" t="n">
        <v>425.08</v>
      </c>
      <c r="I11468" s="1" t="str">
        <f aca="false">INDEX(Products!$C$2:$C$51,MATCH(C11468,Products!$A$2:$A$51,0))</f>
        <v>Books &amp; Stationery</v>
      </c>
      <c r="J11468" s="1" t="str">
        <f aca="false">INDEX(Orders!$E$2:$E$8001,MATCH(B11468,Orders!$A$2:$A$8001,0))</f>
        <v>Returned</v>
      </c>
      <c r="K11468" s="1" t="str">
        <f aca="false">LEFT(INDEX(Orders!$C$2:$C$8001,MATCH(B11468,Orders!$A$2:$A$8001,0)),7)</f>
        <v>2025-10</v>
      </c>
    </row>
    <row r="11469" customFormat="false" ht="15" hidden="false" customHeight="true" outlineLevel="0" collapsed="false">
      <c r="A11469" s="1" t="s">
        <v>21939</v>
      </c>
      <c r="B11469" s="1" t="s">
        <v>8037</v>
      </c>
      <c r="C11469" s="1" t="s">
        <v>1933</v>
      </c>
      <c r="D11469" s="1" t="n">
        <v>1</v>
      </c>
      <c r="E11469" s="16" t="n">
        <v>7194.38</v>
      </c>
      <c r="F11469" s="17" t="n">
        <v>0</v>
      </c>
      <c r="G11469" s="16" t="n">
        <v>7194.38</v>
      </c>
      <c r="I11469" s="1" t="str">
        <f aca="false">INDEX(Products!$C$2:$C$51,MATCH(C11469,Products!$A$2:$A$51,0))</f>
        <v>Electronics</v>
      </c>
      <c r="J11469" s="1" t="str">
        <f aca="false">INDEX(Orders!$E$2:$E$8001,MATCH(B11469,Orders!$A$2:$A$8001,0))</f>
        <v>Delivered</v>
      </c>
      <c r="K11469" s="1" t="str">
        <f aca="false">LEFT(INDEX(Orders!$C$2:$C$8001,MATCH(B11469,Orders!$A$2:$A$8001,0)),7)</f>
        <v>2024-03</v>
      </c>
    </row>
    <row r="11470" customFormat="false" ht="15" hidden="false" customHeight="true" outlineLevel="0" collapsed="false">
      <c r="A11470" s="1" t="s">
        <v>21940</v>
      </c>
      <c r="B11470" s="1" t="s">
        <v>8037</v>
      </c>
      <c r="C11470" s="1" t="s">
        <v>1943</v>
      </c>
      <c r="D11470" s="1" t="n">
        <v>1</v>
      </c>
      <c r="E11470" s="16" t="n">
        <v>1250.54</v>
      </c>
      <c r="F11470" s="17" t="n">
        <v>0.1</v>
      </c>
      <c r="G11470" s="16" t="n">
        <v>1125.49</v>
      </c>
      <c r="I11470" s="1" t="str">
        <f aca="false">INDEX(Products!$C$2:$C$51,MATCH(C11470,Products!$A$2:$A$51,0))</f>
        <v>Fashion</v>
      </c>
      <c r="J11470" s="1" t="str">
        <f aca="false">INDEX(Orders!$E$2:$E$8001,MATCH(B11470,Orders!$A$2:$A$8001,0))</f>
        <v>Delivered</v>
      </c>
      <c r="K11470" s="1" t="str">
        <f aca="false">LEFT(INDEX(Orders!$C$2:$C$8001,MATCH(B11470,Orders!$A$2:$A$8001,0)),7)</f>
        <v>2024-03</v>
      </c>
    </row>
    <row r="11471" customFormat="false" ht="15" hidden="false" customHeight="true" outlineLevel="0" collapsed="false">
      <c r="A11471" s="1" t="s">
        <v>21941</v>
      </c>
      <c r="B11471" s="1" t="s">
        <v>8037</v>
      </c>
      <c r="C11471" s="1" t="s">
        <v>1940</v>
      </c>
      <c r="D11471" s="1" t="n">
        <v>1</v>
      </c>
      <c r="E11471" s="16" t="n">
        <v>2374.52</v>
      </c>
      <c r="F11471" s="17" t="n">
        <v>0</v>
      </c>
      <c r="G11471" s="16" t="n">
        <v>2374.52</v>
      </c>
      <c r="I11471" s="1" t="str">
        <f aca="false">INDEX(Products!$C$2:$C$51,MATCH(C11471,Products!$A$2:$A$51,0))</f>
        <v>Fashion</v>
      </c>
      <c r="J11471" s="1" t="str">
        <f aca="false">INDEX(Orders!$E$2:$E$8001,MATCH(B11471,Orders!$A$2:$A$8001,0))</f>
        <v>Delivered</v>
      </c>
      <c r="K11471" s="1" t="str">
        <f aca="false">LEFT(INDEX(Orders!$C$2:$C$8001,MATCH(B11471,Orders!$A$2:$A$8001,0)),7)</f>
        <v>2024-03</v>
      </c>
    </row>
    <row r="11472" customFormat="false" ht="15" hidden="false" customHeight="true" outlineLevel="0" collapsed="false">
      <c r="A11472" s="1" t="s">
        <v>21942</v>
      </c>
      <c r="B11472" s="1" t="s">
        <v>8037</v>
      </c>
      <c r="C11472" s="1" t="s">
        <v>2007</v>
      </c>
      <c r="D11472" s="1" t="n">
        <v>2</v>
      </c>
      <c r="E11472" s="16" t="n">
        <v>750.27</v>
      </c>
      <c r="F11472" s="17" t="n">
        <v>0</v>
      </c>
      <c r="G11472" s="16" t="n">
        <v>1500.54</v>
      </c>
      <c r="I11472" s="1" t="str">
        <f aca="false">INDEX(Products!$C$2:$C$51,MATCH(C11472,Products!$A$2:$A$51,0))</f>
        <v>Books &amp; Stationery</v>
      </c>
      <c r="J11472" s="1" t="str">
        <f aca="false">INDEX(Orders!$E$2:$E$8001,MATCH(B11472,Orders!$A$2:$A$8001,0))</f>
        <v>Delivered</v>
      </c>
      <c r="K11472" s="1" t="str">
        <f aca="false">LEFT(INDEX(Orders!$C$2:$C$8001,MATCH(B11472,Orders!$A$2:$A$8001,0)),7)</f>
        <v>2024-03</v>
      </c>
    </row>
    <row r="11473" customFormat="false" ht="15" hidden="false" customHeight="true" outlineLevel="0" collapsed="false">
      <c r="A11473" s="1" t="s">
        <v>21943</v>
      </c>
      <c r="B11473" s="1" t="s">
        <v>8038</v>
      </c>
      <c r="C11473" s="1" t="s">
        <v>1984</v>
      </c>
      <c r="D11473" s="1" t="n">
        <v>1</v>
      </c>
      <c r="E11473" s="16" t="n">
        <v>1134.82</v>
      </c>
      <c r="F11473" s="17" t="n">
        <v>0.15</v>
      </c>
      <c r="G11473" s="16" t="n">
        <v>964.6</v>
      </c>
      <c r="I11473" s="1" t="str">
        <f aca="false">INDEX(Products!$C$2:$C$51,MATCH(C11473,Products!$A$2:$A$51,0))</f>
        <v>Beauty &amp; Personal Care</v>
      </c>
      <c r="J11473" s="1" t="str">
        <f aca="false">INDEX(Orders!$E$2:$E$8001,MATCH(B11473,Orders!$A$2:$A$8001,0))</f>
        <v>Delivered</v>
      </c>
      <c r="K11473" s="1" t="str">
        <f aca="false">LEFT(INDEX(Orders!$C$2:$C$8001,MATCH(B11473,Orders!$A$2:$A$8001,0)),7)</f>
        <v>2025-11</v>
      </c>
    </row>
    <row r="11474" customFormat="false" ht="15" hidden="false" customHeight="true" outlineLevel="0" collapsed="false">
      <c r="A11474" s="1" t="s">
        <v>21944</v>
      </c>
      <c r="B11474" s="1" t="s">
        <v>8039</v>
      </c>
      <c r="C11474" s="1" t="s">
        <v>2007</v>
      </c>
      <c r="D11474" s="1" t="n">
        <v>1</v>
      </c>
      <c r="E11474" s="16" t="n">
        <v>750.27</v>
      </c>
      <c r="F11474" s="17" t="n">
        <v>0.05</v>
      </c>
      <c r="G11474" s="16" t="n">
        <v>712.76</v>
      </c>
      <c r="I11474" s="1" t="str">
        <f aca="false">INDEX(Products!$C$2:$C$51,MATCH(C11474,Products!$A$2:$A$51,0))</f>
        <v>Books &amp; Stationery</v>
      </c>
      <c r="J11474" s="1" t="str">
        <f aca="false">INDEX(Orders!$E$2:$E$8001,MATCH(B11474,Orders!$A$2:$A$8001,0))</f>
        <v>Delivered</v>
      </c>
      <c r="K11474" s="1" t="str">
        <f aca="false">LEFT(INDEX(Orders!$C$2:$C$8001,MATCH(B11474,Orders!$A$2:$A$8001,0)),7)</f>
        <v>2024-10</v>
      </c>
    </row>
    <row r="11475" customFormat="false" ht="15" hidden="false" customHeight="true" outlineLevel="0" collapsed="false">
      <c r="A11475" s="1" t="s">
        <v>21945</v>
      </c>
      <c r="B11475" s="1" t="s">
        <v>8039</v>
      </c>
      <c r="C11475" s="1" t="s">
        <v>1975</v>
      </c>
      <c r="D11475" s="1" t="n">
        <v>1</v>
      </c>
      <c r="E11475" s="16" t="n">
        <v>862.99</v>
      </c>
      <c r="F11475" s="17" t="n">
        <v>0.05</v>
      </c>
      <c r="G11475" s="16" t="n">
        <v>819.84</v>
      </c>
      <c r="I11475" s="1" t="str">
        <f aca="false">INDEX(Products!$C$2:$C$51,MATCH(C11475,Products!$A$2:$A$51,0))</f>
        <v>Beauty &amp; Personal Care</v>
      </c>
      <c r="J11475" s="1" t="str">
        <f aca="false">INDEX(Orders!$E$2:$E$8001,MATCH(B11475,Orders!$A$2:$A$8001,0))</f>
        <v>Delivered</v>
      </c>
      <c r="K11475" s="1" t="str">
        <f aca="false">LEFT(INDEX(Orders!$C$2:$C$8001,MATCH(B11475,Orders!$A$2:$A$8001,0)),7)</f>
        <v>2024-10</v>
      </c>
    </row>
    <row r="11476" customFormat="false" ht="15" hidden="false" customHeight="true" outlineLevel="0" collapsed="false">
      <c r="A11476" s="1" t="s">
        <v>21946</v>
      </c>
      <c r="B11476" s="1" t="s">
        <v>8039</v>
      </c>
      <c r="C11476" s="1" t="s">
        <v>1940</v>
      </c>
      <c r="D11476" s="1" t="n">
        <v>1</v>
      </c>
      <c r="E11476" s="16" t="n">
        <v>2374.52</v>
      </c>
      <c r="F11476" s="17" t="n">
        <v>0</v>
      </c>
      <c r="G11476" s="16" t="n">
        <v>2374.52</v>
      </c>
      <c r="I11476" s="1" t="str">
        <f aca="false">INDEX(Products!$C$2:$C$51,MATCH(C11476,Products!$A$2:$A$51,0))</f>
        <v>Fashion</v>
      </c>
      <c r="J11476" s="1" t="str">
        <f aca="false">INDEX(Orders!$E$2:$E$8001,MATCH(B11476,Orders!$A$2:$A$8001,0))</f>
        <v>Delivered</v>
      </c>
      <c r="K11476" s="1" t="str">
        <f aca="false">LEFT(INDEX(Orders!$C$2:$C$8001,MATCH(B11476,Orders!$A$2:$A$8001,0)),7)</f>
        <v>2024-10</v>
      </c>
    </row>
    <row r="11477" customFormat="false" ht="15" hidden="false" customHeight="true" outlineLevel="0" collapsed="false">
      <c r="A11477" s="1" t="s">
        <v>21947</v>
      </c>
      <c r="B11477" s="1" t="s">
        <v>8039</v>
      </c>
      <c r="C11477" s="1" t="s">
        <v>2006</v>
      </c>
      <c r="D11477" s="1" t="n">
        <v>3</v>
      </c>
      <c r="E11477" s="16" t="n">
        <v>482.17</v>
      </c>
      <c r="F11477" s="17" t="n">
        <v>0</v>
      </c>
      <c r="G11477" s="16" t="n">
        <v>1446.51</v>
      </c>
      <c r="I11477" s="1" t="str">
        <f aca="false">INDEX(Products!$C$2:$C$51,MATCH(C11477,Products!$A$2:$A$51,0))</f>
        <v>Books &amp; Stationery</v>
      </c>
      <c r="J11477" s="1" t="str">
        <f aca="false">INDEX(Orders!$E$2:$E$8001,MATCH(B11477,Orders!$A$2:$A$8001,0))</f>
        <v>Delivered</v>
      </c>
      <c r="K11477" s="1" t="str">
        <f aca="false">LEFT(INDEX(Orders!$C$2:$C$8001,MATCH(B11477,Orders!$A$2:$A$8001,0)),7)</f>
        <v>2024-10</v>
      </c>
    </row>
    <row r="11478" customFormat="false" ht="15" hidden="false" customHeight="true" outlineLevel="0" collapsed="false">
      <c r="A11478" s="1" t="s">
        <v>21948</v>
      </c>
      <c r="B11478" s="1" t="s">
        <v>8040</v>
      </c>
      <c r="C11478" s="1" t="s">
        <v>2006</v>
      </c>
      <c r="D11478" s="1" t="n">
        <v>2</v>
      </c>
      <c r="E11478" s="16" t="n">
        <v>482.17</v>
      </c>
      <c r="F11478" s="17" t="n">
        <v>0.1</v>
      </c>
      <c r="G11478" s="16" t="n">
        <v>867.91</v>
      </c>
      <c r="I11478" s="1" t="str">
        <f aca="false">INDEX(Products!$C$2:$C$51,MATCH(C11478,Products!$A$2:$A$51,0))</f>
        <v>Books &amp; Stationery</v>
      </c>
      <c r="J11478" s="1" t="str">
        <f aca="false">INDEX(Orders!$E$2:$E$8001,MATCH(B11478,Orders!$A$2:$A$8001,0))</f>
        <v>Delivered</v>
      </c>
      <c r="K11478" s="1" t="str">
        <f aca="false">LEFT(INDEX(Orders!$C$2:$C$8001,MATCH(B11478,Orders!$A$2:$A$8001,0)),7)</f>
        <v>2025-07</v>
      </c>
    </row>
    <row r="11479" customFormat="false" ht="15" hidden="false" customHeight="true" outlineLevel="0" collapsed="false">
      <c r="A11479" s="1" t="s">
        <v>21949</v>
      </c>
      <c r="B11479" s="1" t="s">
        <v>8041</v>
      </c>
      <c r="C11479" s="1" t="s">
        <v>1990</v>
      </c>
      <c r="D11479" s="1" t="n">
        <v>1</v>
      </c>
      <c r="E11479" s="16" t="n">
        <v>5311.32</v>
      </c>
      <c r="F11479" s="17" t="n">
        <v>0.15</v>
      </c>
      <c r="G11479" s="16" t="n">
        <v>4514.62</v>
      </c>
      <c r="I11479" s="1" t="str">
        <f aca="false">INDEX(Products!$C$2:$C$51,MATCH(C11479,Products!$A$2:$A$51,0))</f>
        <v>Sports &amp; Fitness</v>
      </c>
      <c r="J11479" s="1" t="str">
        <f aca="false">INDEX(Orders!$E$2:$E$8001,MATCH(B11479,Orders!$A$2:$A$8001,0))</f>
        <v>Delivered</v>
      </c>
      <c r="K11479" s="1" t="str">
        <f aca="false">LEFT(INDEX(Orders!$C$2:$C$8001,MATCH(B11479,Orders!$A$2:$A$8001,0)),7)</f>
        <v>2025-06</v>
      </c>
    </row>
    <row r="11480" customFormat="false" ht="15" hidden="false" customHeight="true" outlineLevel="0" collapsed="false">
      <c r="A11480" s="1" t="s">
        <v>21950</v>
      </c>
      <c r="B11480" s="1" t="s">
        <v>8041</v>
      </c>
      <c r="C11480" s="1" t="s">
        <v>2007</v>
      </c>
      <c r="D11480" s="1" t="n">
        <v>1</v>
      </c>
      <c r="E11480" s="16" t="n">
        <v>750.27</v>
      </c>
      <c r="F11480" s="17" t="n">
        <v>0</v>
      </c>
      <c r="G11480" s="16" t="n">
        <v>750.27</v>
      </c>
      <c r="I11480" s="1" t="str">
        <f aca="false">INDEX(Products!$C$2:$C$51,MATCH(C11480,Products!$A$2:$A$51,0))</f>
        <v>Books &amp; Stationery</v>
      </c>
      <c r="J11480" s="1" t="str">
        <f aca="false">INDEX(Orders!$E$2:$E$8001,MATCH(B11480,Orders!$A$2:$A$8001,0))</f>
        <v>Delivered</v>
      </c>
      <c r="K11480" s="1" t="str">
        <f aca="false">LEFT(INDEX(Orders!$C$2:$C$8001,MATCH(B11480,Orders!$A$2:$A$8001,0)),7)</f>
        <v>2025-06</v>
      </c>
    </row>
    <row r="11481" customFormat="false" ht="15" hidden="false" customHeight="true" outlineLevel="0" collapsed="false">
      <c r="A11481" s="1" t="s">
        <v>21951</v>
      </c>
      <c r="B11481" s="1" t="s">
        <v>8042</v>
      </c>
      <c r="C11481" s="1" t="s">
        <v>2006</v>
      </c>
      <c r="D11481" s="1" t="n">
        <v>1</v>
      </c>
      <c r="E11481" s="16" t="n">
        <v>482.17</v>
      </c>
      <c r="F11481" s="17" t="n">
        <v>0.15</v>
      </c>
      <c r="G11481" s="16" t="n">
        <v>409.84</v>
      </c>
      <c r="I11481" s="1" t="str">
        <f aca="false">INDEX(Products!$C$2:$C$51,MATCH(C11481,Products!$A$2:$A$51,0))</f>
        <v>Books &amp; Stationery</v>
      </c>
      <c r="J11481" s="1" t="str">
        <f aca="false">INDEX(Orders!$E$2:$E$8001,MATCH(B11481,Orders!$A$2:$A$8001,0))</f>
        <v>Delivered</v>
      </c>
      <c r="K11481" s="1" t="str">
        <f aca="false">LEFT(INDEX(Orders!$C$2:$C$8001,MATCH(B11481,Orders!$A$2:$A$8001,0)),7)</f>
        <v>2025-11</v>
      </c>
    </row>
    <row r="11482" customFormat="false" ht="15" hidden="false" customHeight="true" outlineLevel="0" collapsed="false">
      <c r="A11482" s="1" t="s">
        <v>21952</v>
      </c>
      <c r="B11482" s="1" t="s">
        <v>8043</v>
      </c>
      <c r="C11482" s="1" t="s">
        <v>2004</v>
      </c>
      <c r="D11482" s="1" t="n">
        <v>1</v>
      </c>
      <c r="E11482" s="16" t="n">
        <v>645.89</v>
      </c>
      <c r="F11482" s="17" t="n">
        <v>0.05</v>
      </c>
      <c r="G11482" s="16" t="n">
        <v>613.6</v>
      </c>
      <c r="I11482" s="1" t="str">
        <f aca="false">INDEX(Products!$C$2:$C$51,MATCH(C11482,Products!$A$2:$A$51,0))</f>
        <v>Books &amp; Stationery</v>
      </c>
      <c r="J11482" s="1" t="str">
        <f aca="false">INDEX(Orders!$E$2:$E$8001,MATCH(B11482,Orders!$A$2:$A$8001,0))</f>
        <v>Delivered</v>
      </c>
      <c r="K11482" s="1" t="str">
        <f aca="false">LEFT(INDEX(Orders!$C$2:$C$8001,MATCH(B11482,Orders!$A$2:$A$8001,0)),7)</f>
        <v>2024-11</v>
      </c>
    </row>
    <row r="11483" customFormat="false" ht="15" hidden="false" customHeight="true" outlineLevel="0" collapsed="false">
      <c r="A11483" s="1" t="s">
        <v>21953</v>
      </c>
      <c r="B11483" s="1" t="s">
        <v>8043</v>
      </c>
      <c r="C11483" s="1" t="s">
        <v>1930</v>
      </c>
      <c r="D11483" s="1" t="n">
        <v>2</v>
      </c>
      <c r="E11483" s="16" t="n">
        <v>2398.35</v>
      </c>
      <c r="F11483" s="17" t="n">
        <v>0.2</v>
      </c>
      <c r="G11483" s="16" t="n">
        <v>3837.36</v>
      </c>
      <c r="I11483" s="1" t="str">
        <f aca="false">INDEX(Products!$C$2:$C$51,MATCH(C11483,Products!$A$2:$A$51,0))</f>
        <v>Electronics</v>
      </c>
      <c r="J11483" s="1" t="str">
        <f aca="false">INDEX(Orders!$E$2:$E$8001,MATCH(B11483,Orders!$A$2:$A$8001,0))</f>
        <v>Delivered</v>
      </c>
      <c r="K11483" s="1" t="str">
        <f aca="false">LEFT(INDEX(Orders!$C$2:$C$8001,MATCH(B11483,Orders!$A$2:$A$8001,0)),7)</f>
        <v>2024-11</v>
      </c>
    </row>
    <row r="11484" customFormat="false" ht="15" hidden="false" customHeight="true" outlineLevel="0" collapsed="false">
      <c r="A11484" s="1" t="s">
        <v>21954</v>
      </c>
      <c r="B11484" s="1" t="s">
        <v>8043</v>
      </c>
      <c r="C11484" s="1" t="s">
        <v>1979</v>
      </c>
      <c r="D11484" s="1" t="n">
        <v>1</v>
      </c>
      <c r="E11484" s="16" t="n">
        <v>623</v>
      </c>
      <c r="F11484" s="17" t="n">
        <v>0</v>
      </c>
      <c r="G11484" s="16" t="n">
        <v>623</v>
      </c>
      <c r="I11484" s="1" t="str">
        <f aca="false">INDEX(Products!$C$2:$C$51,MATCH(C11484,Products!$A$2:$A$51,0))</f>
        <v>Beauty &amp; Personal Care</v>
      </c>
      <c r="J11484" s="1" t="str">
        <f aca="false">INDEX(Orders!$E$2:$E$8001,MATCH(B11484,Orders!$A$2:$A$8001,0))</f>
        <v>Delivered</v>
      </c>
      <c r="K11484" s="1" t="str">
        <f aca="false">LEFT(INDEX(Orders!$C$2:$C$8001,MATCH(B11484,Orders!$A$2:$A$8001,0)),7)</f>
        <v>2024-11</v>
      </c>
    </row>
    <row r="11485" customFormat="false" ht="15" hidden="false" customHeight="true" outlineLevel="0" collapsed="false">
      <c r="A11485" s="1" t="s">
        <v>21955</v>
      </c>
      <c r="B11485" s="1" t="s">
        <v>8043</v>
      </c>
      <c r="C11485" s="1" t="s">
        <v>1973</v>
      </c>
      <c r="D11485" s="1" t="n">
        <v>3</v>
      </c>
      <c r="E11485" s="16" t="n">
        <v>1158.24</v>
      </c>
      <c r="F11485" s="17" t="n">
        <v>0.05</v>
      </c>
      <c r="G11485" s="16" t="n">
        <v>3300.98</v>
      </c>
      <c r="I11485" s="1" t="str">
        <f aca="false">INDEX(Products!$C$2:$C$51,MATCH(C11485,Products!$A$2:$A$51,0))</f>
        <v>Home &amp; Kitchen</v>
      </c>
      <c r="J11485" s="1" t="str">
        <f aca="false">INDEX(Orders!$E$2:$E$8001,MATCH(B11485,Orders!$A$2:$A$8001,0))</f>
        <v>Delivered</v>
      </c>
      <c r="K11485" s="1" t="str">
        <f aca="false">LEFT(INDEX(Orders!$C$2:$C$8001,MATCH(B11485,Orders!$A$2:$A$8001,0)),7)</f>
        <v>2024-11</v>
      </c>
    </row>
    <row r="11486" customFormat="false" ht="15" hidden="false" customHeight="true" outlineLevel="0" collapsed="false">
      <c r="A11486" s="1" t="s">
        <v>21956</v>
      </c>
      <c r="B11486" s="1" t="s">
        <v>8044</v>
      </c>
      <c r="C11486" s="1" t="s">
        <v>1976</v>
      </c>
      <c r="D11486" s="1" t="n">
        <v>1</v>
      </c>
      <c r="E11486" s="16" t="n">
        <v>1603.35</v>
      </c>
      <c r="F11486" s="17" t="n">
        <v>0</v>
      </c>
      <c r="G11486" s="16" t="n">
        <v>1603.35</v>
      </c>
      <c r="I11486" s="1" t="str">
        <f aca="false">INDEX(Products!$C$2:$C$51,MATCH(C11486,Products!$A$2:$A$51,0))</f>
        <v>Beauty &amp; Personal Care</v>
      </c>
      <c r="J11486" s="1" t="str">
        <f aca="false">INDEX(Orders!$E$2:$E$8001,MATCH(B11486,Orders!$A$2:$A$8001,0))</f>
        <v>Delivered</v>
      </c>
      <c r="K11486" s="1" t="str">
        <f aca="false">LEFT(INDEX(Orders!$C$2:$C$8001,MATCH(B11486,Orders!$A$2:$A$8001,0)),7)</f>
        <v>2024-10</v>
      </c>
    </row>
    <row r="11487" customFormat="false" ht="15" hidden="false" customHeight="true" outlineLevel="0" collapsed="false">
      <c r="A11487" s="1" t="s">
        <v>21957</v>
      </c>
      <c r="B11487" s="1" t="s">
        <v>8045</v>
      </c>
      <c r="C11487" s="1" t="s">
        <v>2006</v>
      </c>
      <c r="D11487" s="1" t="n">
        <v>3</v>
      </c>
      <c r="E11487" s="16" t="n">
        <v>482.17</v>
      </c>
      <c r="F11487" s="17" t="n">
        <v>0.15</v>
      </c>
      <c r="G11487" s="16" t="n">
        <v>1229.53</v>
      </c>
      <c r="I11487" s="1" t="str">
        <f aca="false">INDEX(Products!$C$2:$C$51,MATCH(C11487,Products!$A$2:$A$51,0))</f>
        <v>Books &amp; Stationery</v>
      </c>
      <c r="J11487" s="1" t="str">
        <f aca="false">INDEX(Orders!$E$2:$E$8001,MATCH(B11487,Orders!$A$2:$A$8001,0))</f>
        <v>Delivered</v>
      </c>
      <c r="K11487" s="1" t="str">
        <f aca="false">LEFT(INDEX(Orders!$C$2:$C$8001,MATCH(B11487,Orders!$A$2:$A$8001,0)),7)</f>
        <v>2025-07</v>
      </c>
    </row>
    <row r="11488" customFormat="false" ht="15" hidden="false" customHeight="true" outlineLevel="0" collapsed="false">
      <c r="A11488" s="1" t="s">
        <v>21958</v>
      </c>
      <c r="B11488" s="1" t="s">
        <v>8046</v>
      </c>
      <c r="C11488" s="1" t="s">
        <v>1940</v>
      </c>
      <c r="D11488" s="1" t="n">
        <v>1</v>
      </c>
      <c r="E11488" s="16" t="n">
        <v>2374.52</v>
      </c>
      <c r="F11488" s="17" t="n">
        <v>0.1</v>
      </c>
      <c r="G11488" s="16" t="n">
        <v>2137.07</v>
      </c>
      <c r="I11488" s="1" t="str">
        <f aca="false">INDEX(Products!$C$2:$C$51,MATCH(C11488,Products!$A$2:$A$51,0))</f>
        <v>Fashion</v>
      </c>
      <c r="J11488" s="1" t="str">
        <f aca="false">INDEX(Orders!$E$2:$E$8001,MATCH(B11488,Orders!$A$2:$A$8001,0))</f>
        <v>Delivered</v>
      </c>
      <c r="K11488" s="1" t="str">
        <f aca="false">LEFT(INDEX(Orders!$C$2:$C$8001,MATCH(B11488,Orders!$A$2:$A$8001,0)),7)</f>
        <v>2025-04</v>
      </c>
    </row>
    <row r="11489" customFormat="false" ht="15" hidden="false" customHeight="true" outlineLevel="0" collapsed="false">
      <c r="A11489" s="1" t="s">
        <v>21959</v>
      </c>
      <c r="B11489" s="1" t="s">
        <v>8047</v>
      </c>
      <c r="C11489" s="1" t="s">
        <v>1959</v>
      </c>
      <c r="D11489" s="1" t="n">
        <v>1</v>
      </c>
      <c r="E11489" s="16" t="n">
        <v>2142.79</v>
      </c>
      <c r="F11489" s="17" t="n">
        <v>0</v>
      </c>
      <c r="G11489" s="16" t="n">
        <v>2142.79</v>
      </c>
      <c r="I11489" s="1" t="str">
        <f aca="false">INDEX(Products!$C$2:$C$51,MATCH(C11489,Products!$A$2:$A$51,0))</f>
        <v>Home &amp; Kitchen</v>
      </c>
      <c r="J11489" s="1" t="str">
        <f aca="false">INDEX(Orders!$E$2:$E$8001,MATCH(B11489,Orders!$A$2:$A$8001,0))</f>
        <v>Cancelled</v>
      </c>
      <c r="K11489" s="1" t="str">
        <f aca="false">LEFT(INDEX(Orders!$C$2:$C$8001,MATCH(B11489,Orders!$A$2:$A$8001,0)),7)</f>
        <v>2025-12</v>
      </c>
    </row>
    <row r="11490" customFormat="false" ht="15" hidden="false" customHeight="true" outlineLevel="0" collapsed="false">
      <c r="A11490" s="1" t="s">
        <v>21960</v>
      </c>
      <c r="B11490" s="1" t="s">
        <v>8048</v>
      </c>
      <c r="C11490" s="1" t="s">
        <v>1924</v>
      </c>
      <c r="D11490" s="1" t="n">
        <v>1</v>
      </c>
      <c r="E11490" s="16" t="n">
        <v>1971</v>
      </c>
      <c r="F11490" s="17" t="n">
        <v>0</v>
      </c>
      <c r="G11490" s="16" t="n">
        <v>1971</v>
      </c>
      <c r="I11490" s="1" t="str">
        <f aca="false">INDEX(Products!$C$2:$C$51,MATCH(C11490,Products!$A$2:$A$51,0))</f>
        <v>Electronics</v>
      </c>
      <c r="J11490" s="1" t="str">
        <f aca="false">INDEX(Orders!$E$2:$E$8001,MATCH(B11490,Orders!$A$2:$A$8001,0))</f>
        <v>Delivered</v>
      </c>
      <c r="K11490" s="1" t="str">
        <f aca="false">LEFT(INDEX(Orders!$C$2:$C$8001,MATCH(B11490,Orders!$A$2:$A$8001,0)),7)</f>
        <v>2025-08</v>
      </c>
    </row>
    <row r="11491" customFormat="false" ht="15" hidden="false" customHeight="true" outlineLevel="0" collapsed="false">
      <c r="A11491" s="1" t="s">
        <v>21961</v>
      </c>
      <c r="B11491" s="1" t="s">
        <v>8049</v>
      </c>
      <c r="C11491" s="1" t="s">
        <v>1997</v>
      </c>
      <c r="D11491" s="1" t="n">
        <v>1</v>
      </c>
      <c r="E11491" s="16" t="n">
        <v>311.15</v>
      </c>
      <c r="F11491" s="17" t="n">
        <v>0.1</v>
      </c>
      <c r="G11491" s="16" t="n">
        <v>280.03</v>
      </c>
      <c r="I11491" s="1" t="str">
        <f aca="false">INDEX(Products!$C$2:$C$51,MATCH(C11491,Products!$A$2:$A$51,0))</f>
        <v>Sports &amp; Fitness</v>
      </c>
      <c r="J11491" s="1" t="str">
        <f aca="false">INDEX(Orders!$E$2:$E$8001,MATCH(B11491,Orders!$A$2:$A$8001,0))</f>
        <v>Delivered</v>
      </c>
      <c r="K11491" s="1" t="str">
        <f aca="false">LEFT(INDEX(Orders!$C$2:$C$8001,MATCH(B11491,Orders!$A$2:$A$8001,0)),7)</f>
        <v>2025-02</v>
      </c>
    </row>
    <row r="11492" customFormat="false" ht="15" hidden="false" customHeight="true" outlineLevel="0" collapsed="false">
      <c r="A11492" s="1" t="s">
        <v>21962</v>
      </c>
      <c r="B11492" s="1" t="s">
        <v>8050</v>
      </c>
      <c r="C11492" s="1" t="s">
        <v>1969</v>
      </c>
      <c r="D11492" s="1" t="n">
        <v>3</v>
      </c>
      <c r="E11492" s="16" t="n">
        <v>9171.98</v>
      </c>
      <c r="F11492" s="17" t="n">
        <v>0.1</v>
      </c>
      <c r="G11492" s="16" t="n">
        <v>24764.35</v>
      </c>
      <c r="I11492" s="1" t="str">
        <f aca="false">INDEX(Products!$C$2:$C$51,MATCH(C11492,Products!$A$2:$A$51,0))</f>
        <v>Home &amp; Kitchen</v>
      </c>
      <c r="J11492" s="1" t="str">
        <f aca="false">INDEX(Orders!$E$2:$E$8001,MATCH(B11492,Orders!$A$2:$A$8001,0))</f>
        <v>Delivered</v>
      </c>
      <c r="K11492" s="1" t="str">
        <f aca="false">LEFT(INDEX(Orders!$C$2:$C$8001,MATCH(B11492,Orders!$A$2:$A$8001,0)),7)</f>
        <v>2025-01</v>
      </c>
    </row>
    <row r="11493" customFormat="false" ht="15" hidden="false" customHeight="true" outlineLevel="0" collapsed="false">
      <c r="A11493" s="1" t="s">
        <v>21963</v>
      </c>
      <c r="B11493" s="1" t="s">
        <v>8051</v>
      </c>
      <c r="C11493" s="1" t="s">
        <v>1920</v>
      </c>
      <c r="D11493" s="1" t="n">
        <v>1</v>
      </c>
      <c r="E11493" s="16" t="n">
        <v>4273.58</v>
      </c>
      <c r="F11493" s="17" t="n">
        <v>0.1</v>
      </c>
      <c r="G11493" s="16" t="n">
        <v>3846.22</v>
      </c>
      <c r="I11493" s="1" t="str">
        <f aca="false">INDEX(Products!$C$2:$C$51,MATCH(C11493,Products!$A$2:$A$51,0))</f>
        <v>Electronics</v>
      </c>
      <c r="J11493" s="1" t="str">
        <f aca="false">INDEX(Orders!$E$2:$E$8001,MATCH(B11493,Orders!$A$2:$A$8001,0))</f>
        <v>Delivered</v>
      </c>
      <c r="K11493" s="1" t="str">
        <f aca="false">LEFT(INDEX(Orders!$C$2:$C$8001,MATCH(B11493,Orders!$A$2:$A$8001,0)),7)</f>
        <v>2024-11</v>
      </c>
    </row>
    <row r="11494" customFormat="false" ht="15" hidden="false" customHeight="true" outlineLevel="0" collapsed="false">
      <c r="A11494" s="1" t="s">
        <v>21964</v>
      </c>
      <c r="B11494" s="1" t="s">
        <v>8051</v>
      </c>
      <c r="C11494" s="1" t="s">
        <v>1990</v>
      </c>
      <c r="D11494" s="1" t="n">
        <v>1</v>
      </c>
      <c r="E11494" s="16" t="n">
        <v>5311.32</v>
      </c>
      <c r="F11494" s="17" t="n">
        <v>0</v>
      </c>
      <c r="G11494" s="16" t="n">
        <v>5311.32</v>
      </c>
      <c r="I11494" s="1" t="str">
        <f aca="false">INDEX(Products!$C$2:$C$51,MATCH(C11494,Products!$A$2:$A$51,0))</f>
        <v>Sports &amp; Fitness</v>
      </c>
      <c r="J11494" s="1" t="str">
        <f aca="false">INDEX(Orders!$E$2:$E$8001,MATCH(B11494,Orders!$A$2:$A$8001,0))</f>
        <v>Delivered</v>
      </c>
      <c r="K11494" s="1" t="str">
        <f aca="false">LEFT(INDEX(Orders!$C$2:$C$8001,MATCH(B11494,Orders!$A$2:$A$8001,0)),7)</f>
        <v>2024-11</v>
      </c>
    </row>
    <row r="11495" customFormat="false" ht="15" hidden="false" customHeight="true" outlineLevel="0" collapsed="false">
      <c r="A11495" s="1" t="s">
        <v>21965</v>
      </c>
      <c r="B11495" s="1" t="s">
        <v>8051</v>
      </c>
      <c r="C11495" s="1" t="s">
        <v>1949</v>
      </c>
      <c r="D11495" s="1" t="n">
        <v>2</v>
      </c>
      <c r="E11495" s="16" t="n">
        <v>4185.64</v>
      </c>
      <c r="F11495" s="17" t="n">
        <v>0</v>
      </c>
      <c r="G11495" s="16" t="n">
        <v>8371.28</v>
      </c>
      <c r="I11495" s="1" t="str">
        <f aca="false">INDEX(Products!$C$2:$C$51,MATCH(C11495,Products!$A$2:$A$51,0))</f>
        <v>Fashion</v>
      </c>
      <c r="J11495" s="1" t="str">
        <f aca="false">INDEX(Orders!$E$2:$E$8001,MATCH(B11495,Orders!$A$2:$A$8001,0))</f>
        <v>Delivered</v>
      </c>
      <c r="K11495" s="1" t="str">
        <f aca="false">LEFT(INDEX(Orders!$C$2:$C$8001,MATCH(B11495,Orders!$A$2:$A$8001,0)),7)</f>
        <v>2024-11</v>
      </c>
    </row>
    <row r="11496" customFormat="false" ht="15" hidden="false" customHeight="true" outlineLevel="0" collapsed="false">
      <c r="A11496" s="1" t="s">
        <v>21966</v>
      </c>
      <c r="B11496" s="1" t="s">
        <v>8051</v>
      </c>
      <c r="C11496" s="1" t="s">
        <v>1975</v>
      </c>
      <c r="D11496" s="1" t="n">
        <v>3</v>
      </c>
      <c r="E11496" s="16" t="n">
        <v>862.99</v>
      </c>
      <c r="F11496" s="17" t="n">
        <v>0</v>
      </c>
      <c r="G11496" s="16" t="n">
        <v>2588.97</v>
      </c>
      <c r="I11496" s="1" t="str">
        <f aca="false">INDEX(Products!$C$2:$C$51,MATCH(C11496,Products!$A$2:$A$51,0))</f>
        <v>Beauty &amp; Personal Care</v>
      </c>
      <c r="J11496" s="1" t="str">
        <f aca="false">INDEX(Orders!$E$2:$E$8001,MATCH(B11496,Orders!$A$2:$A$8001,0))</f>
        <v>Delivered</v>
      </c>
      <c r="K11496" s="1" t="str">
        <f aca="false">LEFT(INDEX(Orders!$C$2:$C$8001,MATCH(B11496,Orders!$A$2:$A$8001,0)),7)</f>
        <v>2024-11</v>
      </c>
    </row>
    <row r="11497" customFormat="false" ht="15" hidden="false" customHeight="true" outlineLevel="0" collapsed="false">
      <c r="A11497" s="1" t="s">
        <v>21967</v>
      </c>
      <c r="B11497" s="1" t="s">
        <v>8052</v>
      </c>
      <c r="C11497" s="1" t="s">
        <v>1930</v>
      </c>
      <c r="D11497" s="1" t="n">
        <v>3</v>
      </c>
      <c r="E11497" s="16" t="n">
        <v>2398.35</v>
      </c>
      <c r="F11497" s="17" t="n">
        <v>0.05</v>
      </c>
      <c r="G11497" s="16" t="n">
        <v>6835.3</v>
      </c>
      <c r="I11497" s="1" t="str">
        <f aca="false">INDEX(Products!$C$2:$C$51,MATCH(C11497,Products!$A$2:$A$51,0))</f>
        <v>Electronics</v>
      </c>
      <c r="J11497" s="1" t="str">
        <f aca="false">INDEX(Orders!$E$2:$E$8001,MATCH(B11497,Orders!$A$2:$A$8001,0))</f>
        <v>Delivered</v>
      </c>
      <c r="K11497" s="1" t="str">
        <f aca="false">LEFT(INDEX(Orders!$C$2:$C$8001,MATCH(B11497,Orders!$A$2:$A$8001,0)),7)</f>
        <v>2025-01</v>
      </c>
    </row>
    <row r="11498" customFormat="false" ht="15" hidden="false" customHeight="true" outlineLevel="0" collapsed="false">
      <c r="A11498" s="1" t="s">
        <v>21968</v>
      </c>
      <c r="B11498" s="1" t="s">
        <v>8053</v>
      </c>
      <c r="C11498" s="1" t="s">
        <v>1940</v>
      </c>
      <c r="D11498" s="1" t="n">
        <v>1</v>
      </c>
      <c r="E11498" s="16" t="n">
        <v>2374.52</v>
      </c>
      <c r="F11498" s="17" t="n">
        <v>0.05</v>
      </c>
      <c r="G11498" s="16" t="n">
        <v>2255.79</v>
      </c>
      <c r="I11498" s="1" t="str">
        <f aca="false">INDEX(Products!$C$2:$C$51,MATCH(C11498,Products!$A$2:$A$51,0))</f>
        <v>Fashion</v>
      </c>
      <c r="J11498" s="1" t="str">
        <f aca="false">INDEX(Orders!$E$2:$E$8001,MATCH(B11498,Orders!$A$2:$A$8001,0))</f>
        <v>Delivered</v>
      </c>
      <c r="K11498" s="1" t="str">
        <f aca="false">LEFT(INDEX(Orders!$C$2:$C$8001,MATCH(B11498,Orders!$A$2:$A$8001,0)),7)</f>
        <v>2024-12</v>
      </c>
    </row>
    <row r="11499" customFormat="false" ht="15" hidden="false" customHeight="true" outlineLevel="0" collapsed="false">
      <c r="A11499" s="1" t="s">
        <v>21969</v>
      </c>
      <c r="B11499" s="1" t="s">
        <v>8053</v>
      </c>
      <c r="C11499" s="1" t="s">
        <v>1973</v>
      </c>
      <c r="D11499" s="1" t="n">
        <v>2</v>
      </c>
      <c r="E11499" s="16" t="n">
        <v>1158.24</v>
      </c>
      <c r="F11499" s="17" t="n">
        <v>0</v>
      </c>
      <c r="G11499" s="16" t="n">
        <v>2316.48</v>
      </c>
      <c r="I11499" s="1" t="str">
        <f aca="false">INDEX(Products!$C$2:$C$51,MATCH(C11499,Products!$A$2:$A$51,0))</f>
        <v>Home &amp; Kitchen</v>
      </c>
      <c r="J11499" s="1" t="str">
        <f aca="false">INDEX(Orders!$E$2:$E$8001,MATCH(B11499,Orders!$A$2:$A$8001,0))</f>
        <v>Delivered</v>
      </c>
      <c r="K11499" s="1" t="str">
        <f aca="false">LEFT(INDEX(Orders!$C$2:$C$8001,MATCH(B11499,Orders!$A$2:$A$8001,0)),7)</f>
        <v>2024-12</v>
      </c>
    </row>
    <row r="11500" customFormat="false" ht="15" hidden="false" customHeight="true" outlineLevel="0" collapsed="false">
      <c r="A11500" s="1" t="s">
        <v>21970</v>
      </c>
      <c r="B11500" s="1" t="s">
        <v>8054</v>
      </c>
      <c r="C11500" s="1" t="s">
        <v>1930</v>
      </c>
      <c r="D11500" s="1" t="n">
        <v>3</v>
      </c>
      <c r="E11500" s="16" t="n">
        <v>2398.35</v>
      </c>
      <c r="F11500" s="17" t="n">
        <v>0.05</v>
      </c>
      <c r="G11500" s="16" t="n">
        <v>6835.3</v>
      </c>
      <c r="I11500" s="1" t="str">
        <f aca="false">INDEX(Products!$C$2:$C$51,MATCH(C11500,Products!$A$2:$A$51,0))</f>
        <v>Electronics</v>
      </c>
      <c r="J11500" s="1" t="str">
        <f aca="false">INDEX(Orders!$E$2:$E$8001,MATCH(B11500,Orders!$A$2:$A$8001,0))</f>
        <v>Delivered</v>
      </c>
      <c r="K11500" s="1" t="str">
        <f aca="false">LEFT(INDEX(Orders!$C$2:$C$8001,MATCH(B11500,Orders!$A$2:$A$8001,0)),7)</f>
        <v>2024-07</v>
      </c>
    </row>
    <row r="11501" customFormat="false" ht="15" hidden="false" customHeight="true" outlineLevel="0" collapsed="false">
      <c r="A11501" s="1" t="s">
        <v>21971</v>
      </c>
      <c r="B11501" s="1" t="s">
        <v>8055</v>
      </c>
      <c r="C11501" s="1" t="s">
        <v>2006</v>
      </c>
      <c r="D11501" s="1" t="n">
        <v>1</v>
      </c>
      <c r="E11501" s="16" t="n">
        <v>482.17</v>
      </c>
      <c r="F11501" s="17" t="n">
        <v>0.05</v>
      </c>
      <c r="G11501" s="16" t="n">
        <v>458.06</v>
      </c>
      <c r="I11501" s="1" t="str">
        <f aca="false">INDEX(Products!$C$2:$C$51,MATCH(C11501,Products!$A$2:$A$51,0))</f>
        <v>Books &amp; Stationery</v>
      </c>
      <c r="J11501" s="1" t="str">
        <f aca="false">INDEX(Orders!$E$2:$E$8001,MATCH(B11501,Orders!$A$2:$A$8001,0))</f>
        <v>Returned</v>
      </c>
      <c r="K11501" s="1" t="str">
        <f aca="false">LEFT(INDEX(Orders!$C$2:$C$8001,MATCH(B11501,Orders!$A$2:$A$8001,0)),7)</f>
        <v>2025-12</v>
      </c>
    </row>
    <row r="11502" customFormat="false" ht="15" hidden="false" customHeight="true" outlineLevel="0" collapsed="false">
      <c r="A11502" s="1" t="s">
        <v>21972</v>
      </c>
      <c r="B11502" s="1" t="s">
        <v>8055</v>
      </c>
      <c r="C11502" s="1" t="s">
        <v>1930</v>
      </c>
      <c r="D11502" s="1" t="n">
        <v>1</v>
      </c>
      <c r="E11502" s="16" t="n">
        <v>2398.35</v>
      </c>
      <c r="F11502" s="17" t="n">
        <v>0</v>
      </c>
      <c r="G11502" s="16" t="n">
        <v>2398.35</v>
      </c>
      <c r="I11502" s="1" t="str">
        <f aca="false">INDEX(Products!$C$2:$C$51,MATCH(C11502,Products!$A$2:$A$51,0))</f>
        <v>Electronics</v>
      </c>
      <c r="J11502" s="1" t="str">
        <f aca="false">INDEX(Orders!$E$2:$E$8001,MATCH(B11502,Orders!$A$2:$A$8001,0))</f>
        <v>Returned</v>
      </c>
      <c r="K11502" s="1" t="str">
        <f aca="false">LEFT(INDEX(Orders!$C$2:$C$8001,MATCH(B11502,Orders!$A$2:$A$8001,0)),7)</f>
        <v>2025-12</v>
      </c>
    </row>
    <row r="11503" customFormat="false" ht="15" hidden="false" customHeight="true" outlineLevel="0" collapsed="false">
      <c r="A11503" s="1" t="s">
        <v>21973</v>
      </c>
      <c r="B11503" s="1" t="s">
        <v>8056</v>
      </c>
      <c r="C11503" s="1" t="s">
        <v>1940</v>
      </c>
      <c r="D11503" s="1" t="n">
        <v>2</v>
      </c>
      <c r="E11503" s="16" t="n">
        <v>2374.52</v>
      </c>
      <c r="F11503" s="17" t="n">
        <v>0.05</v>
      </c>
      <c r="G11503" s="16" t="n">
        <v>4511.59</v>
      </c>
      <c r="I11503" s="1" t="str">
        <f aca="false">INDEX(Products!$C$2:$C$51,MATCH(C11503,Products!$A$2:$A$51,0))</f>
        <v>Fashion</v>
      </c>
      <c r="J11503" s="1" t="str">
        <f aca="false">INDEX(Orders!$E$2:$E$8001,MATCH(B11503,Orders!$A$2:$A$8001,0))</f>
        <v>Delivered</v>
      </c>
      <c r="K11503" s="1" t="str">
        <f aca="false">LEFT(INDEX(Orders!$C$2:$C$8001,MATCH(B11503,Orders!$A$2:$A$8001,0)),7)</f>
        <v>2025-10</v>
      </c>
    </row>
    <row r="11504" customFormat="false" ht="15" hidden="false" customHeight="true" outlineLevel="0" collapsed="false">
      <c r="A11504" s="1" t="s">
        <v>21974</v>
      </c>
      <c r="B11504" s="1" t="s">
        <v>8056</v>
      </c>
      <c r="C11504" s="1" t="s">
        <v>1990</v>
      </c>
      <c r="D11504" s="1" t="n">
        <v>1</v>
      </c>
      <c r="E11504" s="16" t="n">
        <v>5311.32</v>
      </c>
      <c r="F11504" s="17" t="n">
        <v>0</v>
      </c>
      <c r="G11504" s="16" t="n">
        <v>5311.32</v>
      </c>
      <c r="I11504" s="1" t="str">
        <f aca="false">INDEX(Products!$C$2:$C$51,MATCH(C11504,Products!$A$2:$A$51,0))</f>
        <v>Sports &amp; Fitness</v>
      </c>
      <c r="J11504" s="1" t="str">
        <f aca="false">INDEX(Orders!$E$2:$E$8001,MATCH(B11504,Orders!$A$2:$A$8001,0))</f>
        <v>Delivered</v>
      </c>
      <c r="K11504" s="1" t="str">
        <f aca="false">LEFT(INDEX(Orders!$C$2:$C$8001,MATCH(B11504,Orders!$A$2:$A$8001,0)),7)</f>
        <v>2025-10</v>
      </c>
    </row>
    <row r="11505" customFormat="false" ht="15" hidden="false" customHeight="true" outlineLevel="0" collapsed="false">
      <c r="A11505" s="1" t="s">
        <v>21975</v>
      </c>
      <c r="B11505" s="1" t="s">
        <v>8057</v>
      </c>
      <c r="C11505" s="1" t="s">
        <v>1975</v>
      </c>
      <c r="D11505" s="1" t="n">
        <v>1</v>
      </c>
      <c r="E11505" s="16" t="n">
        <v>862.99</v>
      </c>
      <c r="F11505" s="17" t="n">
        <v>0</v>
      </c>
      <c r="G11505" s="16" t="n">
        <v>862.99</v>
      </c>
      <c r="I11505" s="1" t="str">
        <f aca="false">INDEX(Products!$C$2:$C$51,MATCH(C11505,Products!$A$2:$A$51,0))</f>
        <v>Beauty &amp; Personal Care</v>
      </c>
      <c r="J11505" s="1" t="str">
        <f aca="false">INDEX(Orders!$E$2:$E$8001,MATCH(B11505,Orders!$A$2:$A$8001,0))</f>
        <v>Delivered</v>
      </c>
      <c r="K11505" s="1" t="str">
        <f aca="false">LEFT(INDEX(Orders!$C$2:$C$8001,MATCH(B11505,Orders!$A$2:$A$8001,0)),7)</f>
        <v>2025-04</v>
      </c>
    </row>
    <row r="11506" customFormat="false" ht="15" hidden="false" customHeight="true" outlineLevel="0" collapsed="false">
      <c r="A11506" s="1" t="s">
        <v>21976</v>
      </c>
      <c r="B11506" s="1" t="s">
        <v>8057</v>
      </c>
      <c r="C11506" s="1" t="s">
        <v>1953</v>
      </c>
      <c r="D11506" s="1" t="n">
        <v>2</v>
      </c>
      <c r="E11506" s="16" t="n">
        <v>4914.12</v>
      </c>
      <c r="F11506" s="17" t="n">
        <v>0</v>
      </c>
      <c r="G11506" s="16" t="n">
        <v>9828.24</v>
      </c>
      <c r="I11506" s="1" t="str">
        <f aca="false">INDEX(Products!$C$2:$C$51,MATCH(C11506,Products!$A$2:$A$51,0))</f>
        <v>Fashion</v>
      </c>
      <c r="J11506" s="1" t="str">
        <f aca="false">INDEX(Orders!$E$2:$E$8001,MATCH(B11506,Orders!$A$2:$A$8001,0))</f>
        <v>Delivered</v>
      </c>
      <c r="K11506" s="1" t="str">
        <f aca="false">LEFT(INDEX(Orders!$C$2:$C$8001,MATCH(B11506,Orders!$A$2:$A$8001,0)),7)</f>
        <v>2025-04</v>
      </c>
    </row>
    <row r="11507" customFormat="false" ht="15" hidden="false" customHeight="true" outlineLevel="0" collapsed="false">
      <c r="A11507" s="1" t="s">
        <v>21977</v>
      </c>
      <c r="B11507" s="1" t="s">
        <v>8057</v>
      </c>
      <c r="C11507" s="1" t="s">
        <v>1967</v>
      </c>
      <c r="D11507" s="1" t="n">
        <v>3</v>
      </c>
      <c r="E11507" s="16" t="n">
        <v>6822.61</v>
      </c>
      <c r="F11507" s="17" t="n">
        <v>0.05</v>
      </c>
      <c r="G11507" s="16" t="n">
        <v>19444.44</v>
      </c>
      <c r="I11507" s="1" t="str">
        <f aca="false">INDEX(Products!$C$2:$C$51,MATCH(C11507,Products!$A$2:$A$51,0))</f>
        <v>Home &amp; Kitchen</v>
      </c>
      <c r="J11507" s="1" t="str">
        <f aca="false">INDEX(Orders!$E$2:$E$8001,MATCH(B11507,Orders!$A$2:$A$8001,0))</f>
        <v>Delivered</v>
      </c>
      <c r="K11507" s="1" t="str">
        <f aca="false">LEFT(INDEX(Orders!$C$2:$C$8001,MATCH(B11507,Orders!$A$2:$A$8001,0)),7)</f>
        <v>2025-04</v>
      </c>
    </row>
    <row r="11508" customFormat="false" ht="15" hidden="false" customHeight="true" outlineLevel="0" collapsed="false">
      <c r="A11508" s="1" t="s">
        <v>21978</v>
      </c>
      <c r="B11508" s="1" t="s">
        <v>8058</v>
      </c>
      <c r="C11508" s="1" t="s">
        <v>1971</v>
      </c>
      <c r="D11508" s="1" t="n">
        <v>1</v>
      </c>
      <c r="E11508" s="16" t="n">
        <v>2073.63</v>
      </c>
      <c r="F11508" s="17" t="n">
        <v>0</v>
      </c>
      <c r="G11508" s="16" t="n">
        <v>2073.63</v>
      </c>
      <c r="I11508" s="1" t="str">
        <f aca="false">INDEX(Products!$C$2:$C$51,MATCH(C11508,Products!$A$2:$A$51,0))</f>
        <v>Home &amp; Kitchen</v>
      </c>
      <c r="J11508" s="1" t="str">
        <f aca="false">INDEX(Orders!$E$2:$E$8001,MATCH(B11508,Orders!$A$2:$A$8001,0))</f>
        <v>Delivered</v>
      </c>
      <c r="K11508" s="1" t="str">
        <f aca="false">LEFT(INDEX(Orders!$C$2:$C$8001,MATCH(B11508,Orders!$A$2:$A$8001,0)),7)</f>
        <v>2025-03</v>
      </c>
    </row>
    <row r="11509" customFormat="false" ht="15" hidden="false" customHeight="true" outlineLevel="0" collapsed="false">
      <c r="A11509" s="1" t="s">
        <v>21979</v>
      </c>
      <c r="B11509" s="1" t="s">
        <v>8058</v>
      </c>
      <c r="C11509" s="1" t="s">
        <v>1940</v>
      </c>
      <c r="D11509" s="1" t="n">
        <v>2</v>
      </c>
      <c r="E11509" s="16" t="n">
        <v>2374.52</v>
      </c>
      <c r="F11509" s="17" t="n">
        <v>0</v>
      </c>
      <c r="G11509" s="16" t="n">
        <v>4749.04</v>
      </c>
      <c r="I11509" s="1" t="str">
        <f aca="false">INDEX(Products!$C$2:$C$51,MATCH(C11509,Products!$A$2:$A$51,0))</f>
        <v>Fashion</v>
      </c>
      <c r="J11509" s="1" t="str">
        <f aca="false">INDEX(Orders!$E$2:$E$8001,MATCH(B11509,Orders!$A$2:$A$8001,0))</f>
        <v>Delivered</v>
      </c>
      <c r="K11509" s="1" t="str">
        <f aca="false">LEFT(INDEX(Orders!$C$2:$C$8001,MATCH(B11509,Orders!$A$2:$A$8001,0)),7)</f>
        <v>2025-03</v>
      </c>
    </row>
    <row r="11510" customFormat="false" ht="15" hidden="false" customHeight="true" outlineLevel="0" collapsed="false">
      <c r="A11510" s="1" t="s">
        <v>21980</v>
      </c>
      <c r="B11510" s="1" t="s">
        <v>8059</v>
      </c>
      <c r="C11510" s="1" t="s">
        <v>2002</v>
      </c>
      <c r="D11510" s="1" t="n">
        <v>1</v>
      </c>
      <c r="E11510" s="16" t="n">
        <v>392.75</v>
      </c>
      <c r="F11510" s="17" t="n">
        <v>0.1</v>
      </c>
      <c r="G11510" s="16" t="n">
        <v>353.48</v>
      </c>
      <c r="I11510" s="1" t="str">
        <f aca="false">INDEX(Products!$C$2:$C$51,MATCH(C11510,Products!$A$2:$A$51,0))</f>
        <v>Books &amp; Stationery</v>
      </c>
      <c r="J11510" s="1" t="str">
        <f aca="false">INDEX(Orders!$E$2:$E$8001,MATCH(B11510,Orders!$A$2:$A$8001,0))</f>
        <v>Delivered</v>
      </c>
      <c r="K11510" s="1" t="str">
        <f aca="false">LEFT(INDEX(Orders!$C$2:$C$8001,MATCH(B11510,Orders!$A$2:$A$8001,0)),7)</f>
        <v>2025-09</v>
      </c>
    </row>
    <row r="11511" customFormat="false" ht="15" hidden="false" customHeight="true" outlineLevel="0" collapsed="false">
      <c r="A11511" s="1" t="s">
        <v>21981</v>
      </c>
      <c r="B11511" s="1" t="s">
        <v>8059</v>
      </c>
      <c r="C11511" s="1" t="s">
        <v>1982</v>
      </c>
      <c r="D11511" s="1" t="n">
        <v>2</v>
      </c>
      <c r="E11511" s="16" t="n">
        <v>1808.21</v>
      </c>
      <c r="F11511" s="17" t="n">
        <v>0</v>
      </c>
      <c r="G11511" s="16" t="n">
        <v>3616.42</v>
      </c>
      <c r="I11511" s="1" t="str">
        <f aca="false">INDEX(Products!$C$2:$C$51,MATCH(C11511,Products!$A$2:$A$51,0))</f>
        <v>Beauty &amp; Personal Care</v>
      </c>
      <c r="J11511" s="1" t="str">
        <f aca="false">INDEX(Orders!$E$2:$E$8001,MATCH(B11511,Orders!$A$2:$A$8001,0))</f>
        <v>Delivered</v>
      </c>
      <c r="K11511" s="1" t="str">
        <f aca="false">LEFT(INDEX(Orders!$C$2:$C$8001,MATCH(B11511,Orders!$A$2:$A$8001,0)),7)</f>
        <v>2025-09</v>
      </c>
    </row>
    <row r="11512" customFormat="false" ht="15" hidden="false" customHeight="true" outlineLevel="0" collapsed="false">
      <c r="A11512" s="1" t="s">
        <v>21982</v>
      </c>
      <c r="B11512" s="1" t="s">
        <v>8060</v>
      </c>
      <c r="C11512" s="1" t="s">
        <v>2000</v>
      </c>
      <c r="D11512" s="1" t="n">
        <v>1</v>
      </c>
      <c r="E11512" s="16" t="n">
        <v>425.08</v>
      </c>
      <c r="F11512" s="17" t="n">
        <v>0</v>
      </c>
      <c r="G11512" s="16" t="n">
        <v>425.08</v>
      </c>
      <c r="I11512" s="1" t="str">
        <f aca="false">INDEX(Products!$C$2:$C$51,MATCH(C11512,Products!$A$2:$A$51,0))</f>
        <v>Books &amp; Stationery</v>
      </c>
      <c r="J11512" s="1" t="str">
        <f aca="false">INDEX(Orders!$E$2:$E$8001,MATCH(B11512,Orders!$A$2:$A$8001,0))</f>
        <v>Delivered</v>
      </c>
      <c r="K11512" s="1" t="str">
        <f aca="false">LEFT(INDEX(Orders!$C$2:$C$8001,MATCH(B11512,Orders!$A$2:$A$8001,0)),7)</f>
        <v>2025-12</v>
      </c>
    </row>
    <row r="11513" customFormat="false" ht="15" hidden="false" customHeight="true" outlineLevel="0" collapsed="false">
      <c r="A11513" s="1" t="s">
        <v>21983</v>
      </c>
      <c r="B11513" s="1" t="s">
        <v>8060</v>
      </c>
      <c r="C11513" s="1" t="s">
        <v>1990</v>
      </c>
      <c r="D11513" s="1" t="n">
        <v>1</v>
      </c>
      <c r="E11513" s="16" t="n">
        <v>5311.32</v>
      </c>
      <c r="F11513" s="17" t="n">
        <v>0.15</v>
      </c>
      <c r="G11513" s="16" t="n">
        <v>4514.62</v>
      </c>
      <c r="I11513" s="1" t="str">
        <f aca="false">INDEX(Products!$C$2:$C$51,MATCH(C11513,Products!$A$2:$A$51,0))</f>
        <v>Sports &amp; Fitness</v>
      </c>
      <c r="J11513" s="1" t="str">
        <f aca="false">INDEX(Orders!$E$2:$E$8001,MATCH(B11513,Orders!$A$2:$A$8001,0))</f>
        <v>Delivered</v>
      </c>
      <c r="K11513" s="1" t="str">
        <f aca="false">LEFT(INDEX(Orders!$C$2:$C$8001,MATCH(B11513,Orders!$A$2:$A$8001,0)),7)</f>
        <v>2025-12</v>
      </c>
    </row>
    <row r="11514" customFormat="false" ht="15" hidden="false" customHeight="true" outlineLevel="0" collapsed="false">
      <c r="A11514" s="1" t="s">
        <v>21984</v>
      </c>
      <c r="B11514" s="1" t="s">
        <v>8060</v>
      </c>
      <c r="C11514" s="1" t="s">
        <v>2006</v>
      </c>
      <c r="D11514" s="1" t="n">
        <v>2</v>
      </c>
      <c r="E11514" s="16" t="n">
        <v>482.17</v>
      </c>
      <c r="F11514" s="17" t="n">
        <v>0.05</v>
      </c>
      <c r="G11514" s="16" t="n">
        <v>916.12</v>
      </c>
      <c r="I11514" s="1" t="str">
        <f aca="false">INDEX(Products!$C$2:$C$51,MATCH(C11514,Products!$A$2:$A$51,0))</f>
        <v>Books &amp; Stationery</v>
      </c>
      <c r="J11514" s="1" t="str">
        <f aca="false">INDEX(Orders!$E$2:$E$8001,MATCH(B11514,Orders!$A$2:$A$8001,0))</f>
        <v>Delivered</v>
      </c>
      <c r="K11514" s="1" t="str">
        <f aca="false">LEFT(INDEX(Orders!$C$2:$C$8001,MATCH(B11514,Orders!$A$2:$A$8001,0)),7)</f>
        <v>2025-12</v>
      </c>
    </row>
    <row r="11515" customFormat="false" ht="15" hidden="false" customHeight="true" outlineLevel="0" collapsed="false">
      <c r="A11515" s="1" t="s">
        <v>21985</v>
      </c>
      <c r="B11515" s="1" t="s">
        <v>8061</v>
      </c>
      <c r="C11515" s="1" t="s">
        <v>1940</v>
      </c>
      <c r="D11515" s="1" t="n">
        <v>1</v>
      </c>
      <c r="E11515" s="16" t="n">
        <v>2374.52</v>
      </c>
      <c r="F11515" s="17" t="n">
        <v>0</v>
      </c>
      <c r="G11515" s="16" t="n">
        <v>2374.52</v>
      </c>
      <c r="I11515" s="1" t="str">
        <f aca="false">INDEX(Products!$C$2:$C$51,MATCH(C11515,Products!$A$2:$A$51,0))</f>
        <v>Fashion</v>
      </c>
      <c r="J11515" s="1" t="str">
        <f aca="false">INDEX(Orders!$E$2:$E$8001,MATCH(B11515,Orders!$A$2:$A$8001,0))</f>
        <v>Delivered</v>
      </c>
      <c r="K11515" s="1" t="str">
        <f aca="false">LEFT(INDEX(Orders!$C$2:$C$8001,MATCH(B11515,Orders!$A$2:$A$8001,0)),7)</f>
        <v>2025-11</v>
      </c>
    </row>
    <row r="11516" customFormat="false" ht="15" hidden="false" customHeight="true" outlineLevel="0" collapsed="false">
      <c r="A11516" s="1" t="s">
        <v>21986</v>
      </c>
      <c r="B11516" s="1" t="s">
        <v>8061</v>
      </c>
      <c r="C11516" s="1" t="s">
        <v>2007</v>
      </c>
      <c r="D11516" s="1" t="n">
        <v>2</v>
      </c>
      <c r="E11516" s="16" t="n">
        <v>750.27</v>
      </c>
      <c r="F11516" s="17" t="n">
        <v>0.05</v>
      </c>
      <c r="G11516" s="16" t="n">
        <v>1425.51</v>
      </c>
      <c r="I11516" s="1" t="str">
        <f aca="false">INDEX(Products!$C$2:$C$51,MATCH(C11516,Products!$A$2:$A$51,0))</f>
        <v>Books &amp; Stationery</v>
      </c>
      <c r="J11516" s="1" t="str">
        <f aca="false">INDEX(Orders!$E$2:$E$8001,MATCH(B11516,Orders!$A$2:$A$8001,0))</f>
        <v>Delivered</v>
      </c>
      <c r="K11516" s="1" t="str">
        <f aca="false">LEFT(INDEX(Orders!$C$2:$C$8001,MATCH(B11516,Orders!$A$2:$A$8001,0)),7)</f>
        <v>2025-11</v>
      </c>
    </row>
    <row r="11517" customFormat="false" ht="15" hidden="false" customHeight="true" outlineLevel="0" collapsed="false">
      <c r="A11517" s="1" t="s">
        <v>21987</v>
      </c>
      <c r="B11517" s="1" t="s">
        <v>8061</v>
      </c>
      <c r="C11517" s="1" t="s">
        <v>1997</v>
      </c>
      <c r="D11517" s="1" t="n">
        <v>2</v>
      </c>
      <c r="E11517" s="16" t="n">
        <v>311.15</v>
      </c>
      <c r="F11517" s="17" t="n">
        <v>0</v>
      </c>
      <c r="G11517" s="16" t="n">
        <v>622.3</v>
      </c>
      <c r="I11517" s="1" t="str">
        <f aca="false">INDEX(Products!$C$2:$C$51,MATCH(C11517,Products!$A$2:$A$51,0))</f>
        <v>Sports &amp; Fitness</v>
      </c>
      <c r="J11517" s="1" t="str">
        <f aca="false">INDEX(Orders!$E$2:$E$8001,MATCH(B11517,Orders!$A$2:$A$8001,0))</f>
        <v>Delivered</v>
      </c>
      <c r="K11517" s="1" t="str">
        <f aca="false">LEFT(INDEX(Orders!$C$2:$C$8001,MATCH(B11517,Orders!$A$2:$A$8001,0)),7)</f>
        <v>2025-11</v>
      </c>
    </row>
    <row r="11518" customFormat="false" ht="15" hidden="false" customHeight="true" outlineLevel="0" collapsed="false">
      <c r="A11518" s="1" t="s">
        <v>21988</v>
      </c>
      <c r="B11518" s="1" t="s">
        <v>8062</v>
      </c>
      <c r="C11518" s="1" t="s">
        <v>1930</v>
      </c>
      <c r="D11518" s="1" t="n">
        <v>2</v>
      </c>
      <c r="E11518" s="16" t="n">
        <v>2398.35</v>
      </c>
      <c r="F11518" s="17" t="n">
        <v>0</v>
      </c>
      <c r="G11518" s="16" t="n">
        <v>4796.7</v>
      </c>
      <c r="I11518" s="1" t="str">
        <f aca="false">INDEX(Products!$C$2:$C$51,MATCH(C11518,Products!$A$2:$A$51,0))</f>
        <v>Electronics</v>
      </c>
      <c r="J11518" s="1" t="str">
        <f aca="false">INDEX(Orders!$E$2:$E$8001,MATCH(B11518,Orders!$A$2:$A$8001,0))</f>
        <v>Delivered</v>
      </c>
      <c r="K11518" s="1" t="str">
        <f aca="false">LEFT(INDEX(Orders!$C$2:$C$8001,MATCH(B11518,Orders!$A$2:$A$8001,0)),7)</f>
        <v>2025-11</v>
      </c>
    </row>
    <row r="11519" customFormat="false" ht="15" hidden="false" customHeight="true" outlineLevel="0" collapsed="false">
      <c r="A11519" s="1" t="s">
        <v>21989</v>
      </c>
      <c r="B11519" s="1" t="s">
        <v>8063</v>
      </c>
      <c r="C11519" s="1" t="s">
        <v>1949</v>
      </c>
      <c r="D11519" s="1" t="n">
        <v>1</v>
      </c>
      <c r="E11519" s="16" t="n">
        <v>4185.64</v>
      </c>
      <c r="F11519" s="17" t="n">
        <v>0.1</v>
      </c>
      <c r="G11519" s="16" t="n">
        <v>3767.08</v>
      </c>
      <c r="I11519" s="1" t="str">
        <f aca="false">INDEX(Products!$C$2:$C$51,MATCH(C11519,Products!$A$2:$A$51,0))</f>
        <v>Fashion</v>
      </c>
      <c r="J11519" s="1" t="str">
        <f aca="false">INDEX(Orders!$E$2:$E$8001,MATCH(B11519,Orders!$A$2:$A$8001,0))</f>
        <v>Delivered</v>
      </c>
      <c r="K11519" s="1" t="str">
        <f aca="false">LEFT(INDEX(Orders!$C$2:$C$8001,MATCH(B11519,Orders!$A$2:$A$8001,0)),7)</f>
        <v>2025-12</v>
      </c>
    </row>
    <row r="11520" customFormat="false" ht="15" hidden="false" customHeight="true" outlineLevel="0" collapsed="false">
      <c r="A11520" s="1" t="s">
        <v>21990</v>
      </c>
      <c r="B11520" s="1" t="s">
        <v>8064</v>
      </c>
      <c r="C11520" s="1" t="s">
        <v>2006</v>
      </c>
      <c r="D11520" s="1" t="n">
        <v>1</v>
      </c>
      <c r="E11520" s="16" t="n">
        <v>482.17</v>
      </c>
      <c r="F11520" s="17" t="n">
        <v>0.05</v>
      </c>
      <c r="G11520" s="16" t="n">
        <v>458.06</v>
      </c>
      <c r="I11520" s="1" t="str">
        <f aca="false">INDEX(Products!$C$2:$C$51,MATCH(C11520,Products!$A$2:$A$51,0))</f>
        <v>Books &amp; Stationery</v>
      </c>
      <c r="J11520" s="1" t="str">
        <f aca="false">INDEX(Orders!$E$2:$E$8001,MATCH(B11520,Orders!$A$2:$A$8001,0))</f>
        <v>Delivered</v>
      </c>
      <c r="K11520" s="1" t="str">
        <f aca="false">LEFT(INDEX(Orders!$C$2:$C$8001,MATCH(B11520,Orders!$A$2:$A$8001,0)),7)</f>
        <v>2025-08</v>
      </c>
    </row>
    <row r="11521" customFormat="false" ht="15" hidden="false" customHeight="true" outlineLevel="0" collapsed="false">
      <c r="A11521" s="1" t="s">
        <v>21991</v>
      </c>
      <c r="B11521" s="1" t="s">
        <v>8065</v>
      </c>
      <c r="C11521" s="1" t="s">
        <v>1930</v>
      </c>
      <c r="D11521" s="1" t="n">
        <v>1</v>
      </c>
      <c r="E11521" s="16" t="n">
        <v>2398.35</v>
      </c>
      <c r="F11521" s="17" t="n">
        <v>0</v>
      </c>
      <c r="G11521" s="16" t="n">
        <v>2398.35</v>
      </c>
      <c r="I11521" s="1" t="str">
        <f aca="false">INDEX(Products!$C$2:$C$51,MATCH(C11521,Products!$A$2:$A$51,0))</f>
        <v>Electronics</v>
      </c>
      <c r="J11521" s="1" t="str">
        <f aca="false">INDEX(Orders!$E$2:$E$8001,MATCH(B11521,Orders!$A$2:$A$8001,0))</f>
        <v>Delivered</v>
      </c>
      <c r="K11521" s="1" t="str">
        <f aca="false">LEFT(INDEX(Orders!$C$2:$C$8001,MATCH(B11521,Orders!$A$2:$A$8001,0)),7)</f>
        <v>2025-08</v>
      </c>
    </row>
    <row r="11522" customFormat="false" ht="15" hidden="false" customHeight="true" outlineLevel="0" collapsed="false">
      <c r="A11522" s="1" t="s">
        <v>21992</v>
      </c>
      <c r="B11522" s="1" t="s">
        <v>8065</v>
      </c>
      <c r="C11522" s="1" t="s">
        <v>1940</v>
      </c>
      <c r="D11522" s="1" t="n">
        <v>2</v>
      </c>
      <c r="E11522" s="16" t="n">
        <v>2374.52</v>
      </c>
      <c r="F11522" s="17" t="n">
        <v>0.05</v>
      </c>
      <c r="G11522" s="16" t="n">
        <v>4511.59</v>
      </c>
      <c r="I11522" s="1" t="str">
        <f aca="false">INDEX(Products!$C$2:$C$51,MATCH(C11522,Products!$A$2:$A$51,0))</f>
        <v>Fashion</v>
      </c>
      <c r="J11522" s="1" t="str">
        <f aca="false">INDEX(Orders!$E$2:$E$8001,MATCH(B11522,Orders!$A$2:$A$8001,0))</f>
        <v>Delivered</v>
      </c>
      <c r="K11522" s="1" t="str">
        <f aca="false">LEFT(INDEX(Orders!$C$2:$C$8001,MATCH(B11522,Orders!$A$2:$A$8001,0)),7)</f>
        <v>2025-08</v>
      </c>
    </row>
    <row r="11523" customFormat="false" ht="15" hidden="false" customHeight="true" outlineLevel="0" collapsed="false">
      <c r="A11523" s="1" t="s">
        <v>21993</v>
      </c>
      <c r="B11523" s="1" t="s">
        <v>8066</v>
      </c>
      <c r="C11523" s="1" t="s">
        <v>1930</v>
      </c>
      <c r="D11523" s="1" t="n">
        <v>1</v>
      </c>
      <c r="E11523" s="16" t="n">
        <v>2398.35</v>
      </c>
      <c r="F11523" s="17" t="n">
        <v>0.05</v>
      </c>
      <c r="G11523" s="16" t="n">
        <v>2278.43</v>
      </c>
      <c r="I11523" s="1" t="str">
        <f aca="false">INDEX(Products!$C$2:$C$51,MATCH(C11523,Products!$A$2:$A$51,0))</f>
        <v>Electronics</v>
      </c>
      <c r="J11523" s="1" t="str">
        <f aca="false">INDEX(Orders!$E$2:$E$8001,MATCH(B11523,Orders!$A$2:$A$8001,0))</f>
        <v>Delivered</v>
      </c>
      <c r="K11523" s="1" t="str">
        <f aca="false">LEFT(INDEX(Orders!$C$2:$C$8001,MATCH(B11523,Orders!$A$2:$A$8001,0)),7)</f>
        <v>2025-03</v>
      </c>
    </row>
    <row r="11524" customFormat="false" ht="15" hidden="false" customHeight="true" outlineLevel="0" collapsed="false">
      <c r="A11524" s="1" t="s">
        <v>21994</v>
      </c>
      <c r="B11524" s="1" t="s">
        <v>8066</v>
      </c>
      <c r="C11524" s="1" t="s">
        <v>2007</v>
      </c>
      <c r="D11524" s="1" t="n">
        <v>1</v>
      </c>
      <c r="E11524" s="16" t="n">
        <v>750.27</v>
      </c>
      <c r="F11524" s="17" t="n">
        <v>0</v>
      </c>
      <c r="G11524" s="16" t="n">
        <v>750.27</v>
      </c>
      <c r="I11524" s="1" t="str">
        <f aca="false">INDEX(Products!$C$2:$C$51,MATCH(C11524,Products!$A$2:$A$51,0))</f>
        <v>Books &amp; Stationery</v>
      </c>
      <c r="J11524" s="1" t="str">
        <f aca="false">INDEX(Orders!$E$2:$E$8001,MATCH(B11524,Orders!$A$2:$A$8001,0))</f>
        <v>Delivered</v>
      </c>
      <c r="K11524" s="1" t="str">
        <f aca="false">LEFT(INDEX(Orders!$C$2:$C$8001,MATCH(B11524,Orders!$A$2:$A$8001,0)),7)</f>
        <v>2025-03</v>
      </c>
    </row>
    <row r="11525" customFormat="false" ht="15" hidden="false" customHeight="true" outlineLevel="0" collapsed="false">
      <c r="A11525" s="1" t="s">
        <v>21995</v>
      </c>
      <c r="B11525" s="1" t="s">
        <v>8066</v>
      </c>
      <c r="C11525" s="1" t="s">
        <v>1940</v>
      </c>
      <c r="D11525" s="1" t="n">
        <v>1</v>
      </c>
      <c r="E11525" s="16" t="n">
        <v>2374.52</v>
      </c>
      <c r="F11525" s="17" t="n">
        <v>0</v>
      </c>
      <c r="G11525" s="16" t="n">
        <v>2374.52</v>
      </c>
      <c r="I11525" s="1" t="str">
        <f aca="false">INDEX(Products!$C$2:$C$51,MATCH(C11525,Products!$A$2:$A$51,0))</f>
        <v>Fashion</v>
      </c>
      <c r="J11525" s="1" t="str">
        <f aca="false">INDEX(Orders!$E$2:$E$8001,MATCH(B11525,Orders!$A$2:$A$8001,0))</f>
        <v>Delivered</v>
      </c>
      <c r="K11525" s="1" t="str">
        <f aca="false">LEFT(INDEX(Orders!$C$2:$C$8001,MATCH(B11525,Orders!$A$2:$A$8001,0)),7)</f>
        <v>2025-03</v>
      </c>
    </row>
    <row r="11526" customFormat="false" ht="15" hidden="false" customHeight="true" outlineLevel="0" collapsed="false">
      <c r="A11526" s="1" t="s">
        <v>21996</v>
      </c>
      <c r="B11526" s="1" t="s">
        <v>8067</v>
      </c>
      <c r="C11526" s="1" t="s">
        <v>2006</v>
      </c>
      <c r="D11526" s="1" t="n">
        <v>2</v>
      </c>
      <c r="E11526" s="16" t="n">
        <v>482.17</v>
      </c>
      <c r="F11526" s="17" t="n">
        <v>0</v>
      </c>
      <c r="G11526" s="16" t="n">
        <v>964.34</v>
      </c>
      <c r="I11526" s="1" t="str">
        <f aca="false">INDEX(Products!$C$2:$C$51,MATCH(C11526,Products!$A$2:$A$51,0))</f>
        <v>Books &amp; Stationery</v>
      </c>
      <c r="J11526" s="1" t="str">
        <f aca="false">INDEX(Orders!$E$2:$E$8001,MATCH(B11526,Orders!$A$2:$A$8001,0))</f>
        <v>Delivered</v>
      </c>
      <c r="K11526" s="1" t="str">
        <f aca="false">LEFT(INDEX(Orders!$C$2:$C$8001,MATCH(B11526,Orders!$A$2:$A$8001,0)),7)</f>
        <v>2024-12</v>
      </c>
    </row>
    <row r="11527" customFormat="false" ht="15" hidden="false" customHeight="true" outlineLevel="0" collapsed="false">
      <c r="A11527" s="1" t="s">
        <v>21997</v>
      </c>
      <c r="B11527" s="1" t="s">
        <v>8068</v>
      </c>
      <c r="C11527" s="1" t="s">
        <v>1930</v>
      </c>
      <c r="D11527" s="1" t="n">
        <v>1</v>
      </c>
      <c r="E11527" s="16" t="n">
        <v>2398.35</v>
      </c>
      <c r="F11527" s="17" t="n">
        <v>0.2</v>
      </c>
      <c r="G11527" s="16" t="n">
        <v>1918.68</v>
      </c>
      <c r="I11527" s="1" t="str">
        <f aca="false">INDEX(Products!$C$2:$C$51,MATCH(C11527,Products!$A$2:$A$51,0))</f>
        <v>Electronics</v>
      </c>
      <c r="J11527" s="1" t="str">
        <f aca="false">INDEX(Orders!$E$2:$E$8001,MATCH(B11527,Orders!$A$2:$A$8001,0))</f>
        <v>Delivered</v>
      </c>
      <c r="K11527" s="1" t="str">
        <f aca="false">LEFT(INDEX(Orders!$C$2:$C$8001,MATCH(B11527,Orders!$A$2:$A$8001,0)),7)</f>
        <v>2025-07</v>
      </c>
    </row>
    <row r="11528" customFormat="false" ht="15" hidden="false" customHeight="true" outlineLevel="0" collapsed="false">
      <c r="A11528" s="1" t="s">
        <v>21998</v>
      </c>
      <c r="B11528" s="1" t="s">
        <v>8068</v>
      </c>
      <c r="C11528" s="1" t="s">
        <v>2007</v>
      </c>
      <c r="D11528" s="1" t="n">
        <v>1</v>
      </c>
      <c r="E11528" s="16" t="n">
        <v>750.27</v>
      </c>
      <c r="F11528" s="17" t="n">
        <v>0</v>
      </c>
      <c r="G11528" s="16" t="n">
        <v>750.27</v>
      </c>
      <c r="I11528" s="1" t="str">
        <f aca="false">INDEX(Products!$C$2:$C$51,MATCH(C11528,Products!$A$2:$A$51,0))</f>
        <v>Books &amp; Stationery</v>
      </c>
      <c r="J11528" s="1" t="str">
        <f aca="false">INDEX(Orders!$E$2:$E$8001,MATCH(B11528,Orders!$A$2:$A$8001,0))</f>
        <v>Delivered</v>
      </c>
      <c r="K11528" s="1" t="str">
        <f aca="false">LEFT(INDEX(Orders!$C$2:$C$8001,MATCH(B11528,Orders!$A$2:$A$8001,0)),7)</f>
        <v>2025-07</v>
      </c>
    </row>
    <row r="11529" customFormat="false" ht="15" hidden="false" customHeight="true" outlineLevel="0" collapsed="false">
      <c r="A11529" s="1" t="s">
        <v>21999</v>
      </c>
      <c r="B11529" s="1" t="s">
        <v>8069</v>
      </c>
      <c r="C11529" s="1" t="s">
        <v>1940</v>
      </c>
      <c r="D11529" s="1" t="n">
        <v>1</v>
      </c>
      <c r="E11529" s="16" t="n">
        <v>2374.52</v>
      </c>
      <c r="F11529" s="17" t="n">
        <v>0.05</v>
      </c>
      <c r="G11529" s="16" t="n">
        <v>2255.79</v>
      </c>
      <c r="I11529" s="1" t="str">
        <f aca="false">INDEX(Products!$C$2:$C$51,MATCH(C11529,Products!$A$2:$A$51,0))</f>
        <v>Fashion</v>
      </c>
      <c r="J11529" s="1" t="str">
        <f aca="false">INDEX(Orders!$E$2:$E$8001,MATCH(B11529,Orders!$A$2:$A$8001,0))</f>
        <v>Delivered</v>
      </c>
      <c r="K11529" s="1" t="str">
        <f aca="false">LEFT(INDEX(Orders!$C$2:$C$8001,MATCH(B11529,Orders!$A$2:$A$8001,0)),7)</f>
        <v>2025-08</v>
      </c>
    </row>
    <row r="11530" customFormat="false" ht="15" hidden="false" customHeight="true" outlineLevel="0" collapsed="false">
      <c r="A11530" s="1" t="s">
        <v>22000</v>
      </c>
      <c r="B11530" s="1" t="s">
        <v>8069</v>
      </c>
      <c r="C11530" s="1" t="s">
        <v>2000</v>
      </c>
      <c r="D11530" s="1" t="n">
        <v>2</v>
      </c>
      <c r="E11530" s="16" t="n">
        <v>425.08</v>
      </c>
      <c r="F11530" s="17" t="n">
        <v>0</v>
      </c>
      <c r="G11530" s="16" t="n">
        <v>850.16</v>
      </c>
      <c r="I11530" s="1" t="str">
        <f aca="false">INDEX(Products!$C$2:$C$51,MATCH(C11530,Products!$A$2:$A$51,0))</f>
        <v>Books &amp; Stationery</v>
      </c>
      <c r="J11530" s="1" t="str">
        <f aca="false">INDEX(Orders!$E$2:$E$8001,MATCH(B11530,Orders!$A$2:$A$8001,0))</f>
        <v>Delivered</v>
      </c>
      <c r="K11530" s="1" t="str">
        <f aca="false">LEFT(INDEX(Orders!$C$2:$C$8001,MATCH(B11530,Orders!$A$2:$A$8001,0)),7)</f>
        <v>2025-08</v>
      </c>
    </row>
    <row r="11531" customFormat="false" ht="15" hidden="false" customHeight="true" outlineLevel="0" collapsed="false">
      <c r="A11531" s="1" t="s">
        <v>22001</v>
      </c>
      <c r="B11531" s="1" t="s">
        <v>8069</v>
      </c>
      <c r="C11531" s="1" t="s">
        <v>1988</v>
      </c>
      <c r="D11531" s="1" t="n">
        <v>1</v>
      </c>
      <c r="E11531" s="16" t="n">
        <v>681.07</v>
      </c>
      <c r="F11531" s="17" t="n">
        <v>0.05</v>
      </c>
      <c r="G11531" s="16" t="n">
        <v>647.02</v>
      </c>
      <c r="I11531" s="1" t="str">
        <f aca="false">INDEX(Products!$C$2:$C$51,MATCH(C11531,Products!$A$2:$A$51,0))</f>
        <v>Sports &amp; Fitness</v>
      </c>
      <c r="J11531" s="1" t="str">
        <f aca="false">INDEX(Orders!$E$2:$E$8001,MATCH(B11531,Orders!$A$2:$A$8001,0))</f>
        <v>Delivered</v>
      </c>
      <c r="K11531" s="1" t="str">
        <f aca="false">LEFT(INDEX(Orders!$C$2:$C$8001,MATCH(B11531,Orders!$A$2:$A$8001,0)),7)</f>
        <v>2025-08</v>
      </c>
    </row>
    <row r="11532" customFormat="false" ht="15" hidden="false" customHeight="true" outlineLevel="0" collapsed="false">
      <c r="A11532" s="1" t="s">
        <v>22002</v>
      </c>
      <c r="B11532" s="1" t="s">
        <v>8069</v>
      </c>
      <c r="C11532" s="1" t="s">
        <v>1930</v>
      </c>
      <c r="D11532" s="1" t="n">
        <v>1</v>
      </c>
      <c r="E11532" s="16" t="n">
        <v>2398.35</v>
      </c>
      <c r="F11532" s="17" t="n">
        <v>0</v>
      </c>
      <c r="G11532" s="16" t="n">
        <v>2398.35</v>
      </c>
      <c r="I11532" s="1" t="str">
        <f aca="false">INDEX(Products!$C$2:$C$51,MATCH(C11532,Products!$A$2:$A$51,0))</f>
        <v>Electronics</v>
      </c>
      <c r="J11532" s="1" t="str">
        <f aca="false">INDEX(Orders!$E$2:$E$8001,MATCH(B11532,Orders!$A$2:$A$8001,0))</f>
        <v>Delivered</v>
      </c>
      <c r="K11532" s="1" t="str">
        <f aca="false">LEFT(INDEX(Orders!$C$2:$C$8001,MATCH(B11532,Orders!$A$2:$A$8001,0)),7)</f>
        <v>2025-08</v>
      </c>
    </row>
    <row r="11533" customFormat="false" ht="15" hidden="false" customHeight="true" outlineLevel="0" collapsed="false">
      <c r="A11533" s="1" t="s">
        <v>22003</v>
      </c>
      <c r="B11533" s="1" t="s">
        <v>8070</v>
      </c>
      <c r="C11533" s="1" t="s">
        <v>1937</v>
      </c>
      <c r="D11533" s="1" t="n">
        <v>2</v>
      </c>
      <c r="E11533" s="16" t="n">
        <v>1364.75</v>
      </c>
      <c r="F11533" s="17" t="n">
        <v>0</v>
      </c>
      <c r="G11533" s="16" t="n">
        <v>2729.5</v>
      </c>
      <c r="I11533" s="1" t="str">
        <f aca="false">INDEX(Products!$C$2:$C$51,MATCH(C11533,Products!$A$2:$A$51,0))</f>
        <v>Fashion</v>
      </c>
      <c r="J11533" s="1" t="str">
        <f aca="false">INDEX(Orders!$E$2:$E$8001,MATCH(B11533,Orders!$A$2:$A$8001,0))</f>
        <v>Delivered</v>
      </c>
      <c r="K11533" s="1" t="str">
        <f aca="false">LEFT(INDEX(Orders!$C$2:$C$8001,MATCH(B11533,Orders!$A$2:$A$8001,0)),7)</f>
        <v>2025-02</v>
      </c>
    </row>
    <row r="11534" customFormat="false" ht="15" hidden="false" customHeight="true" outlineLevel="0" collapsed="false">
      <c r="A11534" s="1" t="s">
        <v>22004</v>
      </c>
      <c r="B11534" s="1" t="s">
        <v>8070</v>
      </c>
      <c r="C11534" s="1" t="s">
        <v>1976</v>
      </c>
      <c r="D11534" s="1" t="n">
        <v>1</v>
      </c>
      <c r="E11534" s="16" t="n">
        <v>1603.35</v>
      </c>
      <c r="F11534" s="17" t="n">
        <v>0.1</v>
      </c>
      <c r="G11534" s="16" t="n">
        <v>1443.02</v>
      </c>
      <c r="I11534" s="1" t="str">
        <f aca="false">INDEX(Products!$C$2:$C$51,MATCH(C11534,Products!$A$2:$A$51,0))</f>
        <v>Beauty &amp; Personal Care</v>
      </c>
      <c r="J11534" s="1" t="str">
        <f aca="false">INDEX(Orders!$E$2:$E$8001,MATCH(B11534,Orders!$A$2:$A$8001,0))</f>
        <v>Delivered</v>
      </c>
      <c r="K11534" s="1" t="str">
        <f aca="false">LEFT(INDEX(Orders!$C$2:$C$8001,MATCH(B11534,Orders!$A$2:$A$8001,0)),7)</f>
        <v>2025-02</v>
      </c>
    </row>
    <row r="11535" customFormat="false" ht="15" hidden="false" customHeight="true" outlineLevel="0" collapsed="false">
      <c r="A11535" s="1" t="s">
        <v>22005</v>
      </c>
      <c r="B11535" s="1" t="s">
        <v>8070</v>
      </c>
      <c r="C11535" s="1" t="s">
        <v>1969</v>
      </c>
      <c r="D11535" s="1" t="n">
        <v>1</v>
      </c>
      <c r="E11535" s="16" t="n">
        <v>9171.98</v>
      </c>
      <c r="F11535" s="17" t="n">
        <v>0</v>
      </c>
      <c r="G11535" s="16" t="n">
        <v>9171.98</v>
      </c>
      <c r="I11535" s="1" t="str">
        <f aca="false">INDEX(Products!$C$2:$C$51,MATCH(C11535,Products!$A$2:$A$51,0))</f>
        <v>Home &amp; Kitchen</v>
      </c>
      <c r="J11535" s="1" t="str">
        <f aca="false">INDEX(Orders!$E$2:$E$8001,MATCH(B11535,Orders!$A$2:$A$8001,0))</f>
        <v>Delivered</v>
      </c>
      <c r="K11535" s="1" t="str">
        <f aca="false">LEFT(INDEX(Orders!$C$2:$C$8001,MATCH(B11535,Orders!$A$2:$A$8001,0)),7)</f>
        <v>2025-02</v>
      </c>
    </row>
    <row r="11536" customFormat="false" ht="15" hidden="false" customHeight="true" outlineLevel="0" collapsed="false">
      <c r="A11536" s="1" t="s">
        <v>22006</v>
      </c>
      <c r="B11536" s="1" t="s">
        <v>8070</v>
      </c>
      <c r="C11536" s="1" t="s">
        <v>1940</v>
      </c>
      <c r="D11536" s="1" t="n">
        <v>2</v>
      </c>
      <c r="E11536" s="16" t="n">
        <v>2374.52</v>
      </c>
      <c r="F11536" s="17" t="n">
        <v>0</v>
      </c>
      <c r="G11536" s="16" t="n">
        <v>4749.04</v>
      </c>
      <c r="I11536" s="1" t="str">
        <f aca="false">INDEX(Products!$C$2:$C$51,MATCH(C11536,Products!$A$2:$A$51,0))</f>
        <v>Fashion</v>
      </c>
      <c r="J11536" s="1" t="str">
        <f aca="false">INDEX(Orders!$E$2:$E$8001,MATCH(B11536,Orders!$A$2:$A$8001,0))</f>
        <v>Delivered</v>
      </c>
      <c r="K11536" s="1" t="str">
        <f aca="false">LEFT(INDEX(Orders!$C$2:$C$8001,MATCH(B11536,Orders!$A$2:$A$8001,0)),7)</f>
        <v>2025-02</v>
      </c>
    </row>
    <row r="11537" customFormat="false" ht="15" hidden="false" customHeight="true" outlineLevel="0" collapsed="false">
      <c r="A11537" s="1" t="s">
        <v>22007</v>
      </c>
      <c r="B11537" s="1" t="s">
        <v>8071</v>
      </c>
      <c r="C11537" s="1" t="s">
        <v>1940</v>
      </c>
      <c r="D11537" s="1" t="n">
        <v>1</v>
      </c>
      <c r="E11537" s="16" t="n">
        <v>2374.52</v>
      </c>
      <c r="F11537" s="17" t="n">
        <v>0</v>
      </c>
      <c r="G11537" s="16" t="n">
        <v>2374.52</v>
      </c>
      <c r="I11537" s="1" t="str">
        <f aca="false">INDEX(Products!$C$2:$C$51,MATCH(C11537,Products!$A$2:$A$51,0))</f>
        <v>Fashion</v>
      </c>
      <c r="J11537" s="1" t="str">
        <f aca="false">INDEX(Orders!$E$2:$E$8001,MATCH(B11537,Orders!$A$2:$A$8001,0))</f>
        <v>Delivered</v>
      </c>
      <c r="K11537" s="1" t="str">
        <f aca="false">LEFT(INDEX(Orders!$C$2:$C$8001,MATCH(B11537,Orders!$A$2:$A$8001,0)),7)</f>
        <v>2024-08</v>
      </c>
    </row>
    <row r="11538" customFormat="false" ht="15" hidden="false" customHeight="true" outlineLevel="0" collapsed="false">
      <c r="A11538" s="1" t="s">
        <v>22008</v>
      </c>
      <c r="B11538" s="1" t="s">
        <v>8071</v>
      </c>
      <c r="C11538" s="1" t="s">
        <v>1937</v>
      </c>
      <c r="D11538" s="1" t="n">
        <v>1</v>
      </c>
      <c r="E11538" s="16" t="n">
        <v>1364.75</v>
      </c>
      <c r="F11538" s="17" t="n">
        <v>0</v>
      </c>
      <c r="G11538" s="16" t="n">
        <v>1364.75</v>
      </c>
      <c r="I11538" s="1" t="str">
        <f aca="false">INDEX(Products!$C$2:$C$51,MATCH(C11538,Products!$A$2:$A$51,0))</f>
        <v>Fashion</v>
      </c>
      <c r="J11538" s="1" t="str">
        <f aca="false">INDEX(Orders!$E$2:$E$8001,MATCH(B11538,Orders!$A$2:$A$8001,0))</f>
        <v>Delivered</v>
      </c>
      <c r="K11538" s="1" t="str">
        <f aca="false">LEFT(INDEX(Orders!$C$2:$C$8001,MATCH(B11538,Orders!$A$2:$A$8001,0)),7)</f>
        <v>2024-08</v>
      </c>
    </row>
    <row r="11539" customFormat="false" ht="15" hidden="false" customHeight="true" outlineLevel="0" collapsed="false">
      <c r="A11539" s="1" t="s">
        <v>22009</v>
      </c>
      <c r="B11539" s="1" t="s">
        <v>8071</v>
      </c>
      <c r="C11539" s="1" t="s">
        <v>1930</v>
      </c>
      <c r="D11539" s="1" t="n">
        <v>2</v>
      </c>
      <c r="E11539" s="16" t="n">
        <v>2398.35</v>
      </c>
      <c r="F11539" s="17" t="n">
        <v>0.15</v>
      </c>
      <c r="G11539" s="16" t="n">
        <v>4077.2</v>
      </c>
      <c r="I11539" s="1" t="str">
        <f aca="false">INDEX(Products!$C$2:$C$51,MATCH(C11539,Products!$A$2:$A$51,0))</f>
        <v>Electronics</v>
      </c>
      <c r="J11539" s="1" t="str">
        <f aca="false">INDEX(Orders!$E$2:$E$8001,MATCH(B11539,Orders!$A$2:$A$8001,0))</f>
        <v>Delivered</v>
      </c>
      <c r="K11539" s="1" t="str">
        <f aca="false">LEFT(INDEX(Orders!$C$2:$C$8001,MATCH(B11539,Orders!$A$2:$A$8001,0)),7)</f>
        <v>2024-08</v>
      </c>
    </row>
    <row r="11540" customFormat="false" ht="15" hidden="false" customHeight="true" outlineLevel="0" collapsed="false">
      <c r="A11540" s="1" t="s">
        <v>22010</v>
      </c>
      <c r="B11540" s="1" t="s">
        <v>8072</v>
      </c>
      <c r="C11540" s="1" t="s">
        <v>1930</v>
      </c>
      <c r="D11540" s="1" t="n">
        <v>1</v>
      </c>
      <c r="E11540" s="16" t="n">
        <v>2398.35</v>
      </c>
      <c r="F11540" s="17" t="n">
        <v>0.15</v>
      </c>
      <c r="G11540" s="16" t="n">
        <v>2038.6</v>
      </c>
      <c r="I11540" s="1" t="str">
        <f aca="false">INDEX(Products!$C$2:$C$51,MATCH(C11540,Products!$A$2:$A$51,0))</f>
        <v>Electronics</v>
      </c>
      <c r="J11540" s="1" t="str">
        <f aca="false">INDEX(Orders!$E$2:$E$8001,MATCH(B11540,Orders!$A$2:$A$8001,0))</f>
        <v>Delivered</v>
      </c>
      <c r="K11540" s="1" t="str">
        <f aca="false">LEFT(INDEX(Orders!$C$2:$C$8001,MATCH(B11540,Orders!$A$2:$A$8001,0)),7)</f>
        <v>2025-08</v>
      </c>
    </row>
    <row r="11541" customFormat="false" ht="15" hidden="false" customHeight="true" outlineLevel="0" collapsed="false">
      <c r="A11541" s="1" t="s">
        <v>22011</v>
      </c>
      <c r="B11541" s="1" t="s">
        <v>8072</v>
      </c>
      <c r="C11541" s="1" t="s">
        <v>1990</v>
      </c>
      <c r="D11541" s="1" t="n">
        <v>1</v>
      </c>
      <c r="E11541" s="16" t="n">
        <v>5311.32</v>
      </c>
      <c r="F11541" s="17" t="n">
        <v>0.05</v>
      </c>
      <c r="G11541" s="16" t="n">
        <v>5045.75</v>
      </c>
      <c r="I11541" s="1" t="str">
        <f aca="false">INDEX(Products!$C$2:$C$51,MATCH(C11541,Products!$A$2:$A$51,0))</f>
        <v>Sports &amp; Fitness</v>
      </c>
      <c r="J11541" s="1" t="str">
        <f aca="false">INDEX(Orders!$E$2:$E$8001,MATCH(B11541,Orders!$A$2:$A$8001,0))</f>
        <v>Delivered</v>
      </c>
      <c r="K11541" s="1" t="str">
        <f aca="false">LEFT(INDEX(Orders!$C$2:$C$8001,MATCH(B11541,Orders!$A$2:$A$8001,0)),7)</f>
        <v>2025-08</v>
      </c>
    </row>
    <row r="11542" customFormat="false" ht="15" hidden="false" customHeight="true" outlineLevel="0" collapsed="false">
      <c r="A11542" s="1" t="s">
        <v>22012</v>
      </c>
      <c r="B11542" s="1" t="s">
        <v>8072</v>
      </c>
      <c r="C11542" s="1" t="s">
        <v>1933</v>
      </c>
      <c r="D11542" s="1" t="n">
        <v>1</v>
      </c>
      <c r="E11542" s="16" t="n">
        <v>7194.38</v>
      </c>
      <c r="F11542" s="17" t="n">
        <v>0</v>
      </c>
      <c r="G11542" s="16" t="n">
        <v>7194.38</v>
      </c>
      <c r="I11542" s="1" t="str">
        <f aca="false">INDEX(Products!$C$2:$C$51,MATCH(C11542,Products!$A$2:$A$51,0))</f>
        <v>Electronics</v>
      </c>
      <c r="J11542" s="1" t="str">
        <f aca="false">INDEX(Orders!$E$2:$E$8001,MATCH(B11542,Orders!$A$2:$A$8001,0))</f>
        <v>Delivered</v>
      </c>
      <c r="K11542" s="1" t="str">
        <f aca="false">LEFT(INDEX(Orders!$C$2:$C$8001,MATCH(B11542,Orders!$A$2:$A$8001,0)),7)</f>
        <v>2025-08</v>
      </c>
    </row>
    <row r="11543" customFormat="false" ht="15" hidden="false" customHeight="true" outlineLevel="0" collapsed="false">
      <c r="A11543" s="1" t="s">
        <v>22013</v>
      </c>
      <c r="B11543" s="1" t="s">
        <v>8072</v>
      </c>
      <c r="C11543" s="1" t="s">
        <v>2006</v>
      </c>
      <c r="D11543" s="1" t="n">
        <v>1</v>
      </c>
      <c r="E11543" s="16" t="n">
        <v>482.17</v>
      </c>
      <c r="F11543" s="17" t="n">
        <v>0.1</v>
      </c>
      <c r="G11543" s="16" t="n">
        <v>433.95</v>
      </c>
      <c r="I11543" s="1" t="str">
        <f aca="false">INDEX(Products!$C$2:$C$51,MATCH(C11543,Products!$A$2:$A$51,0))</f>
        <v>Books &amp; Stationery</v>
      </c>
      <c r="J11543" s="1" t="str">
        <f aca="false">INDEX(Orders!$E$2:$E$8001,MATCH(B11543,Orders!$A$2:$A$8001,0))</f>
        <v>Delivered</v>
      </c>
      <c r="K11543" s="1" t="str">
        <f aca="false">LEFT(INDEX(Orders!$C$2:$C$8001,MATCH(B11543,Orders!$A$2:$A$8001,0)),7)</f>
        <v>2025-08</v>
      </c>
    </row>
    <row r="11544" customFormat="false" ht="15" hidden="false" customHeight="true" outlineLevel="0" collapsed="false">
      <c r="A11544" s="1" t="s">
        <v>22014</v>
      </c>
      <c r="B11544" s="1" t="s">
        <v>8073</v>
      </c>
      <c r="C11544" s="1" t="s">
        <v>1957</v>
      </c>
      <c r="D11544" s="1" t="n">
        <v>1</v>
      </c>
      <c r="E11544" s="16" t="n">
        <v>1469.28</v>
      </c>
      <c r="F11544" s="17" t="n">
        <v>0</v>
      </c>
      <c r="G11544" s="16" t="n">
        <v>1469.28</v>
      </c>
      <c r="I11544" s="1" t="str">
        <f aca="false">INDEX(Products!$C$2:$C$51,MATCH(C11544,Products!$A$2:$A$51,0))</f>
        <v>Home &amp; Kitchen</v>
      </c>
      <c r="J11544" s="1" t="str">
        <f aca="false">INDEX(Orders!$E$2:$E$8001,MATCH(B11544,Orders!$A$2:$A$8001,0))</f>
        <v>Delivered</v>
      </c>
      <c r="K11544" s="1" t="str">
        <f aca="false">LEFT(INDEX(Orders!$C$2:$C$8001,MATCH(B11544,Orders!$A$2:$A$8001,0)),7)</f>
        <v>2025-07</v>
      </c>
    </row>
    <row r="11545" customFormat="false" ht="15" hidden="false" customHeight="true" outlineLevel="0" collapsed="false">
      <c r="A11545" s="1" t="s">
        <v>22015</v>
      </c>
      <c r="B11545" s="1" t="s">
        <v>8074</v>
      </c>
      <c r="C11545" s="1" t="s">
        <v>2007</v>
      </c>
      <c r="D11545" s="1" t="n">
        <v>1</v>
      </c>
      <c r="E11545" s="16" t="n">
        <v>750.27</v>
      </c>
      <c r="F11545" s="17" t="n">
        <v>0</v>
      </c>
      <c r="G11545" s="16" t="n">
        <v>750.27</v>
      </c>
      <c r="I11545" s="1" t="str">
        <f aca="false">INDEX(Products!$C$2:$C$51,MATCH(C11545,Products!$A$2:$A$51,0))</f>
        <v>Books &amp; Stationery</v>
      </c>
      <c r="J11545" s="1" t="str">
        <f aca="false">INDEX(Orders!$E$2:$E$8001,MATCH(B11545,Orders!$A$2:$A$8001,0))</f>
        <v>Cancelled</v>
      </c>
      <c r="K11545" s="1" t="str">
        <f aca="false">LEFT(INDEX(Orders!$C$2:$C$8001,MATCH(B11545,Orders!$A$2:$A$8001,0)),7)</f>
        <v>2025-04</v>
      </c>
    </row>
    <row r="11546" customFormat="false" ht="15" hidden="false" customHeight="true" outlineLevel="0" collapsed="false">
      <c r="A11546" s="1" t="s">
        <v>22016</v>
      </c>
      <c r="B11546" s="1" t="s">
        <v>8074</v>
      </c>
      <c r="C11546" s="1" t="s">
        <v>1959</v>
      </c>
      <c r="D11546" s="1" t="n">
        <v>1</v>
      </c>
      <c r="E11546" s="16" t="n">
        <v>2142.79</v>
      </c>
      <c r="F11546" s="17" t="n">
        <v>0.1</v>
      </c>
      <c r="G11546" s="16" t="n">
        <v>1928.51</v>
      </c>
      <c r="I11546" s="1" t="str">
        <f aca="false">INDEX(Products!$C$2:$C$51,MATCH(C11546,Products!$A$2:$A$51,0))</f>
        <v>Home &amp; Kitchen</v>
      </c>
      <c r="J11546" s="1" t="str">
        <f aca="false">INDEX(Orders!$E$2:$E$8001,MATCH(B11546,Orders!$A$2:$A$8001,0))</f>
        <v>Cancelled</v>
      </c>
      <c r="K11546" s="1" t="str">
        <f aca="false">LEFT(INDEX(Orders!$C$2:$C$8001,MATCH(B11546,Orders!$A$2:$A$8001,0)),7)</f>
        <v>2025-04</v>
      </c>
    </row>
    <row r="11547" customFormat="false" ht="15" hidden="false" customHeight="true" outlineLevel="0" collapsed="false">
      <c r="A11547" s="1" t="s">
        <v>22017</v>
      </c>
      <c r="B11547" s="1" t="s">
        <v>8075</v>
      </c>
      <c r="C11547" s="1" t="s">
        <v>1990</v>
      </c>
      <c r="D11547" s="1" t="n">
        <v>1</v>
      </c>
      <c r="E11547" s="16" t="n">
        <v>5311.32</v>
      </c>
      <c r="F11547" s="17" t="n">
        <v>0</v>
      </c>
      <c r="G11547" s="16" t="n">
        <v>5311.32</v>
      </c>
      <c r="I11547" s="1" t="str">
        <f aca="false">INDEX(Products!$C$2:$C$51,MATCH(C11547,Products!$A$2:$A$51,0))</f>
        <v>Sports &amp; Fitness</v>
      </c>
      <c r="J11547" s="1" t="str">
        <f aca="false">INDEX(Orders!$E$2:$E$8001,MATCH(B11547,Orders!$A$2:$A$8001,0))</f>
        <v>Delivered</v>
      </c>
      <c r="K11547" s="1" t="str">
        <f aca="false">LEFT(INDEX(Orders!$C$2:$C$8001,MATCH(B11547,Orders!$A$2:$A$8001,0)),7)</f>
        <v>2025-04</v>
      </c>
    </row>
    <row r="11548" customFormat="false" ht="15" hidden="false" customHeight="true" outlineLevel="0" collapsed="false">
      <c r="A11548" s="1" t="s">
        <v>22018</v>
      </c>
      <c r="B11548" s="1" t="s">
        <v>8075</v>
      </c>
      <c r="C11548" s="1" t="s">
        <v>1984</v>
      </c>
      <c r="D11548" s="1" t="n">
        <v>1</v>
      </c>
      <c r="E11548" s="16" t="n">
        <v>1134.82</v>
      </c>
      <c r="F11548" s="17" t="n">
        <v>0.15</v>
      </c>
      <c r="G11548" s="16" t="n">
        <v>964.6</v>
      </c>
      <c r="I11548" s="1" t="str">
        <f aca="false">INDEX(Products!$C$2:$C$51,MATCH(C11548,Products!$A$2:$A$51,0))</f>
        <v>Beauty &amp; Personal Care</v>
      </c>
      <c r="J11548" s="1" t="str">
        <f aca="false">INDEX(Orders!$E$2:$E$8001,MATCH(B11548,Orders!$A$2:$A$8001,0))</f>
        <v>Delivered</v>
      </c>
      <c r="K11548" s="1" t="str">
        <f aca="false">LEFT(INDEX(Orders!$C$2:$C$8001,MATCH(B11548,Orders!$A$2:$A$8001,0)),7)</f>
        <v>2025-04</v>
      </c>
    </row>
    <row r="11549" customFormat="false" ht="15" hidden="false" customHeight="true" outlineLevel="0" collapsed="false">
      <c r="A11549" s="1" t="s">
        <v>22019</v>
      </c>
      <c r="B11549" s="1" t="s">
        <v>8076</v>
      </c>
      <c r="C11549" s="1" t="s">
        <v>1997</v>
      </c>
      <c r="D11549" s="1" t="n">
        <v>1</v>
      </c>
      <c r="E11549" s="16" t="n">
        <v>311.15</v>
      </c>
      <c r="F11549" s="17" t="n">
        <v>0.05</v>
      </c>
      <c r="G11549" s="16" t="n">
        <v>295.59</v>
      </c>
      <c r="I11549" s="1" t="str">
        <f aca="false">INDEX(Products!$C$2:$C$51,MATCH(C11549,Products!$A$2:$A$51,0))</f>
        <v>Sports &amp; Fitness</v>
      </c>
      <c r="J11549" s="1" t="str">
        <f aca="false">INDEX(Orders!$E$2:$E$8001,MATCH(B11549,Orders!$A$2:$A$8001,0))</f>
        <v>Delivered</v>
      </c>
      <c r="K11549" s="1" t="str">
        <f aca="false">LEFT(INDEX(Orders!$C$2:$C$8001,MATCH(B11549,Orders!$A$2:$A$8001,0)),7)</f>
        <v>2025-11</v>
      </c>
    </row>
    <row r="11550" customFormat="false" ht="15" hidden="false" customHeight="true" outlineLevel="0" collapsed="false">
      <c r="A11550" s="1" t="s">
        <v>22020</v>
      </c>
      <c r="B11550" s="1" t="s">
        <v>8076</v>
      </c>
      <c r="C11550" s="1" t="s">
        <v>1933</v>
      </c>
      <c r="D11550" s="1" t="n">
        <v>2</v>
      </c>
      <c r="E11550" s="16" t="n">
        <v>7194.38</v>
      </c>
      <c r="F11550" s="17" t="n">
        <v>0</v>
      </c>
      <c r="G11550" s="16" t="n">
        <v>14388.76</v>
      </c>
      <c r="I11550" s="1" t="str">
        <f aca="false">INDEX(Products!$C$2:$C$51,MATCH(C11550,Products!$A$2:$A$51,0))</f>
        <v>Electronics</v>
      </c>
      <c r="J11550" s="1" t="str">
        <f aca="false">INDEX(Orders!$E$2:$E$8001,MATCH(B11550,Orders!$A$2:$A$8001,0))</f>
        <v>Delivered</v>
      </c>
      <c r="K11550" s="1" t="str">
        <f aca="false">LEFT(INDEX(Orders!$C$2:$C$8001,MATCH(B11550,Orders!$A$2:$A$8001,0)),7)</f>
        <v>2025-11</v>
      </c>
    </row>
    <row r="11551" customFormat="false" ht="15" hidden="false" customHeight="true" outlineLevel="0" collapsed="false">
      <c r="A11551" s="1" t="s">
        <v>22021</v>
      </c>
      <c r="B11551" s="1" t="s">
        <v>8076</v>
      </c>
      <c r="C11551" s="1" t="s">
        <v>1973</v>
      </c>
      <c r="D11551" s="1" t="n">
        <v>1</v>
      </c>
      <c r="E11551" s="16" t="n">
        <v>1158.24</v>
      </c>
      <c r="F11551" s="17" t="n">
        <v>0.1</v>
      </c>
      <c r="G11551" s="16" t="n">
        <v>1042.42</v>
      </c>
      <c r="I11551" s="1" t="str">
        <f aca="false">INDEX(Products!$C$2:$C$51,MATCH(C11551,Products!$A$2:$A$51,0))</f>
        <v>Home &amp; Kitchen</v>
      </c>
      <c r="J11551" s="1" t="str">
        <f aca="false">INDEX(Orders!$E$2:$E$8001,MATCH(B11551,Orders!$A$2:$A$8001,0))</f>
        <v>Delivered</v>
      </c>
      <c r="K11551" s="1" t="str">
        <f aca="false">LEFT(INDEX(Orders!$C$2:$C$8001,MATCH(B11551,Orders!$A$2:$A$8001,0)),7)</f>
        <v>2025-11</v>
      </c>
    </row>
    <row r="11552" customFormat="false" ht="15" hidden="false" customHeight="true" outlineLevel="0" collapsed="false">
      <c r="A11552" s="1" t="s">
        <v>22022</v>
      </c>
      <c r="B11552" s="1" t="s">
        <v>8077</v>
      </c>
      <c r="C11552" s="1" t="s">
        <v>2002</v>
      </c>
      <c r="D11552" s="1" t="n">
        <v>1</v>
      </c>
      <c r="E11552" s="16" t="n">
        <v>392.75</v>
      </c>
      <c r="F11552" s="17" t="n">
        <v>0</v>
      </c>
      <c r="G11552" s="16" t="n">
        <v>392.75</v>
      </c>
      <c r="I11552" s="1" t="str">
        <f aca="false">INDEX(Products!$C$2:$C$51,MATCH(C11552,Products!$A$2:$A$51,0))</f>
        <v>Books &amp; Stationery</v>
      </c>
      <c r="J11552" s="1" t="str">
        <f aca="false">INDEX(Orders!$E$2:$E$8001,MATCH(B11552,Orders!$A$2:$A$8001,0))</f>
        <v>Cancelled</v>
      </c>
      <c r="K11552" s="1" t="str">
        <f aca="false">LEFT(INDEX(Orders!$C$2:$C$8001,MATCH(B11552,Orders!$A$2:$A$8001,0)),7)</f>
        <v>2025-08</v>
      </c>
    </row>
    <row r="11553" customFormat="false" ht="15" hidden="false" customHeight="true" outlineLevel="0" collapsed="false">
      <c r="A11553" s="1" t="s">
        <v>22023</v>
      </c>
      <c r="B11553" s="1" t="s">
        <v>8077</v>
      </c>
      <c r="C11553" s="1" t="s">
        <v>1979</v>
      </c>
      <c r="D11553" s="1" t="n">
        <v>1</v>
      </c>
      <c r="E11553" s="16" t="n">
        <v>623</v>
      </c>
      <c r="F11553" s="17" t="n">
        <v>0.05</v>
      </c>
      <c r="G11553" s="16" t="n">
        <v>591.85</v>
      </c>
      <c r="I11553" s="1" t="str">
        <f aca="false">INDEX(Products!$C$2:$C$51,MATCH(C11553,Products!$A$2:$A$51,0))</f>
        <v>Beauty &amp; Personal Care</v>
      </c>
      <c r="J11553" s="1" t="str">
        <f aca="false">INDEX(Orders!$E$2:$E$8001,MATCH(B11553,Orders!$A$2:$A$8001,0))</f>
        <v>Cancelled</v>
      </c>
      <c r="K11553" s="1" t="str">
        <f aca="false">LEFT(INDEX(Orders!$C$2:$C$8001,MATCH(B11553,Orders!$A$2:$A$8001,0)),7)</f>
        <v>2025-08</v>
      </c>
    </row>
    <row r="11554" customFormat="false" ht="15" hidden="false" customHeight="true" outlineLevel="0" collapsed="false">
      <c r="A11554" s="1" t="s">
        <v>22024</v>
      </c>
      <c r="B11554" s="1" t="s">
        <v>8077</v>
      </c>
      <c r="C11554" s="1" t="s">
        <v>1988</v>
      </c>
      <c r="D11554" s="1" t="n">
        <v>1</v>
      </c>
      <c r="E11554" s="16" t="n">
        <v>681.07</v>
      </c>
      <c r="F11554" s="17" t="n">
        <v>0</v>
      </c>
      <c r="G11554" s="16" t="n">
        <v>681.07</v>
      </c>
      <c r="I11554" s="1" t="str">
        <f aca="false">INDEX(Products!$C$2:$C$51,MATCH(C11554,Products!$A$2:$A$51,0))</f>
        <v>Sports &amp; Fitness</v>
      </c>
      <c r="J11554" s="1" t="str">
        <f aca="false">INDEX(Orders!$E$2:$E$8001,MATCH(B11554,Orders!$A$2:$A$8001,0))</f>
        <v>Cancelled</v>
      </c>
      <c r="K11554" s="1" t="str">
        <f aca="false">LEFT(INDEX(Orders!$C$2:$C$8001,MATCH(B11554,Orders!$A$2:$A$8001,0)),7)</f>
        <v>2025-08</v>
      </c>
    </row>
    <row r="11555" customFormat="false" ht="15" hidden="false" customHeight="true" outlineLevel="0" collapsed="false">
      <c r="A11555" s="1" t="s">
        <v>22025</v>
      </c>
      <c r="B11555" s="1" t="s">
        <v>8077</v>
      </c>
      <c r="C11555" s="1" t="s">
        <v>1949</v>
      </c>
      <c r="D11555" s="1" t="n">
        <v>3</v>
      </c>
      <c r="E11555" s="16" t="n">
        <v>4185.64</v>
      </c>
      <c r="F11555" s="17" t="n">
        <v>0.05</v>
      </c>
      <c r="G11555" s="16" t="n">
        <v>11929.07</v>
      </c>
      <c r="I11555" s="1" t="str">
        <f aca="false">INDEX(Products!$C$2:$C$51,MATCH(C11555,Products!$A$2:$A$51,0))</f>
        <v>Fashion</v>
      </c>
      <c r="J11555" s="1" t="str">
        <f aca="false">INDEX(Orders!$E$2:$E$8001,MATCH(B11555,Orders!$A$2:$A$8001,0))</f>
        <v>Cancelled</v>
      </c>
      <c r="K11555" s="1" t="str">
        <f aca="false">LEFT(INDEX(Orders!$C$2:$C$8001,MATCH(B11555,Orders!$A$2:$A$8001,0)),7)</f>
        <v>2025-08</v>
      </c>
    </row>
    <row r="11556" customFormat="false" ht="15" hidden="false" customHeight="true" outlineLevel="0" collapsed="false">
      <c r="A11556" s="1" t="s">
        <v>22026</v>
      </c>
      <c r="B11556" s="1" t="s">
        <v>8078</v>
      </c>
      <c r="C11556" s="1" t="s">
        <v>2007</v>
      </c>
      <c r="D11556" s="1" t="n">
        <v>1</v>
      </c>
      <c r="E11556" s="16" t="n">
        <v>750.27</v>
      </c>
      <c r="F11556" s="17" t="n">
        <v>0</v>
      </c>
      <c r="G11556" s="16" t="n">
        <v>750.27</v>
      </c>
      <c r="I11556" s="1" t="str">
        <f aca="false">INDEX(Products!$C$2:$C$51,MATCH(C11556,Products!$A$2:$A$51,0))</f>
        <v>Books &amp; Stationery</v>
      </c>
      <c r="J11556" s="1" t="str">
        <f aca="false">INDEX(Orders!$E$2:$E$8001,MATCH(B11556,Orders!$A$2:$A$8001,0))</f>
        <v>Cancelled</v>
      </c>
      <c r="K11556" s="1" t="str">
        <f aca="false">LEFT(INDEX(Orders!$C$2:$C$8001,MATCH(B11556,Orders!$A$2:$A$8001,0)),7)</f>
        <v>2024-06</v>
      </c>
    </row>
    <row r="11557" customFormat="false" ht="15" hidden="false" customHeight="true" outlineLevel="0" collapsed="false">
      <c r="A11557" s="1" t="s">
        <v>22027</v>
      </c>
      <c r="B11557" s="1" t="s">
        <v>8079</v>
      </c>
      <c r="C11557" s="1" t="s">
        <v>1940</v>
      </c>
      <c r="D11557" s="1" t="n">
        <v>1</v>
      </c>
      <c r="E11557" s="16" t="n">
        <v>2374.52</v>
      </c>
      <c r="F11557" s="17" t="n">
        <v>0</v>
      </c>
      <c r="G11557" s="16" t="n">
        <v>2374.52</v>
      </c>
      <c r="I11557" s="1" t="str">
        <f aca="false">INDEX(Products!$C$2:$C$51,MATCH(C11557,Products!$A$2:$A$51,0))</f>
        <v>Fashion</v>
      </c>
      <c r="J11557" s="1" t="str">
        <f aca="false">INDEX(Orders!$E$2:$E$8001,MATCH(B11557,Orders!$A$2:$A$8001,0))</f>
        <v>Delivered</v>
      </c>
      <c r="K11557" s="1" t="str">
        <f aca="false">LEFT(INDEX(Orders!$C$2:$C$8001,MATCH(B11557,Orders!$A$2:$A$8001,0)),7)</f>
        <v>2024-11</v>
      </c>
    </row>
    <row r="11558" customFormat="false" ht="15" hidden="false" customHeight="true" outlineLevel="0" collapsed="false">
      <c r="A11558" s="1" t="s">
        <v>22028</v>
      </c>
      <c r="B11558" s="1" t="s">
        <v>8079</v>
      </c>
      <c r="C11558" s="1" t="s">
        <v>2006</v>
      </c>
      <c r="D11558" s="1" t="n">
        <v>1</v>
      </c>
      <c r="E11558" s="16" t="n">
        <v>482.17</v>
      </c>
      <c r="F11558" s="17" t="n">
        <v>0</v>
      </c>
      <c r="G11558" s="16" t="n">
        <v>482.17</v>
      </c>
      <c r="I11558" s="1" t="str">
        <f aca="false">INDEX(Products!$C$2:$C$51,MATCH(C11558,Products!$A$2:$A$51,0))</f>
        <v>Books &amp; Stationery</v>
      </c>
      <c r="J11558" s="1" t="str">
        <f aca="false">INDEX(Orders!$E$2:$E$8001,MATCH(B11558,Orders!$A$2:$A$8001,0))</f>
        <v>Delivered</v>
      </c>
      <c r="K11558" s="1" t="str">
        <f aca="false">LEFT(INDEX(Orders!$C$2:$C$8001,MATCH(B11558,Orders!$A$2:$A$8001,0)),7)</f>
        <v>2024-11</v>
      </c>
    </row>
    <row r="11559" customFormat="false" ht="15" hidden="false" customHeight="true" outlineLevel="0" collapsed="false">
      <c r="A11559" s="1" t="s">
        <v>22029</v>
      </c>
      <c r="B11559" s="1" t="s">
        <v>8079</v>
      </c>
      <c r="C11559" s="1" t="s">
        <v>1990</v>
      </c>
      <c r="D11559" s="1" t="n">
        <v>2</v>
      </c>
      <c r="E11559" s="16" t="n">
        <v>5311.32</v>
      </c>
      <c r="F11559" s="17" t="n">
        <v>0.2</v>
      </c>
      <c r="G11559" s="16" t="n">
        <v>8498.11</v>
      </c>
      <c r="I11559" s="1" t="str">
        <f aca="false">INDEX(Products!$C$2:$C$51,MATCH(C11559,Products!$A$2:$A$51,0))</f>
        <v>Sports &amp; Fitness</v>
      </c>
      <c r="J11559" s="1" t="str">
        <f aca="false">INDEX(Orders!$E$2:$E$8001,MATCH(B11559,Orders!$A$2:$A$8001,0))</f>
        <v>Delivered</v>
      </c>
      <c r="K11559" s="1" t="str">
        <f aca="false">LEFT(INDEX(Orders!$C$2:$C$8001,MATCH(B11559,Orders!$A$2:$A$8001,0)),7)</f>
        <v>2024-11</v>
      </c>
    </row>
    <row r="11560" customFormat="false" ht="15" hidden="false" customHeight="true" outlineLevel="0" collapsed="false">
      <c r="A11560" s="1" t="s">
        <v>22030</v>
      </c>
      <c r="B11560" s="1" t="s">
        <v>8080</v>
      </c>
      <c r="C11560" s="1" t="s">
        <v>1990</v>
      </c>
      <c r="D11560" s="1" t="n">
        <v>1</v>
      </c>
      <c r="E11560" s="16" t="n">
        <v>5311.32</v>
      </c>
      <c r="F11560" s="17" t="n">
        <v>0.05</v>
      </c>
      <c r="G11560" s="16" t="n">
        <v>5045.75</v>
      </c>
      <c r="I11560" s="1" t="str">
        <f aca="false">INDEX(Products!$C$2:$C$51,MATCH(C11560,Products!$A$2:$A$51,0))</f>
        <v>Sports &amp; Fitness</v>
      </c>
      <c r="J11560" s="1" t="str">
        <f aca="false">INDEX(Orders!$E$2:$E$8001,MATCH(B11560,Orders!$A$2:$A$8001,0))</f>
        <v>Delivered</v>
      </c>
      <c r="K11560" s="1" t="str">
        <f aca="false">LEFT(INDEX(Orders!$C$2:$C$8001,MATCH(B11560,Orders!$A$2:$A$8001,0)),7)</f>
        <v>2025-10</v>
      </c>
    </row>
    <row r="11561" customFormat="false" ht="15" hidden="false" customHeight="true" outlineLevel="0" collapsed="false">
      <c r="A11561" s="1" t="s">
        <v>22031</v>
      </c>
      <c r="B11561" s="1" t="s">
        <v>8081</v>
      </c>
      <c r="C11561" s="1" t="s">
        <v>2006</v>
      </c>
      <c r="D11561" s="1" t="n">
        <v>3</v>
      </c>
      <c r="E11561" s="16" t="n">
        <v>482.17</v>
      </c>
      <c r="F11561" s="17" t="n">
        <v>0.05</v>
      </c>
      <c r="G11561" s="16" t="n">
        <v>1374.18</v>
      </c>
      <c r="I11561" s="1" t="str">
        <f aca="false">INDEX(Products!$C$2:$C$51,MATCH(C11561,Products!$A$2:$A$51,0))</f>
        <v>Books &amp; Stationery</v>
      </c>
      <c r="J11561" s="1" t="str">
        <f aca="false">INDEX(Orders!$E$2:$E$8001,MATCH(B11561,Orders!$A$2:$A$8001,0))</f>
        <v>Delivered</v>
      </c>
      <c r="K11561" s="1" t="str">
        <f aca="false">LEFT(INDEX(Orders!$C$2:$C$8001,MATCH(B11561,Orders!$A$2:$A$8001,0)),7)</f>
        <v>2025-05</v>
      </c>
    </row>
    <row r="11562" customFormat="false" ht="15" hidden="false" customHeight="true" outlineLevel="0" collapsed="false">
      <c r="A11562" s="1" t="s">
        <v>22032</v>
      </c>
      <c r="B11562" s="1" t="s">
        <v>8081</v>
      </c>
      <c r="C11562" s="1" t="s">
        <v>1976</v>
      </c>
      <c r="D11562" s="1" t="n">
        <v>2</v>
      </c>
      <c r="E11562" s="16" t="n">
        <v>1603.35</v>
      </c>
      <c r="F11562" s="17" t="n">
        <v>0.05</v>
      </c>
      <c r="G11562" s="16" t="n">
        <v>3046.36</v>
      </c>
      <c r="I11562" s="1" t="str">
        <f aca="false">INDEX(Products!$C$2:$C$51,MATCH(C11562,Products!$A$2:$A$51,0))</f>
        <v>Beauty &amp; Personal Care</v>
      </c>
      <c r="J11562" s="1" t="str">
        <f aca="false">INDEX(Orders!$E$2:$E$8001,MATCH(B11562,Orders!$A$2:$A$8001,0))</f>
        <v>Delivered</v>
      </c>
      <c r="K11562" s="1" t="str">
        <f aca="false">LEFT(INDEX(Orders!$C$2:$C$8001,MATCH(B11562,Orders!$A$2:$A$8001,0)),7)</f>
        <v>2025-05</v>
      </c>
    </row>
    <row r="11563" customFormat="false" ht="15" hidden="false" customHeight="true" outlineLevel="0" collapsed="false">
      <c r="A11563" s="1" t="s">
        <v>22033</v>
      </c>
      <c r="B11563" s="1" t="s">
        <v>8081</v>
      </c>
      <c r="C11563" s="1" t="s">
        <v>1990</v>
      </c>
      <c r="D11563" s="1" t="n">
        <v>1</v>
      </c>
      <c r="E11563" s="16" t="n">
        <v>5311.32</v>
      </c>
      <c r="F11563" s="17" t="n">
        <v>0.05</v>
      </c>
      <c r="G11563" s="16" t="n">
        <v>5045.75</v>
      </c>
      <c r="I11563" s="1" t="str">
        <f aca="false">INDEX(Products!$C$2:$C$51,MATCH(C11563,Products!$A$2:$A$51,0))</f>
        <v>Sports &amp; Fitness</v>
      </c>
      <c r="J11563" s="1" t="str">
        <f aca="false">INDEX(Orders!$E$2:$E$8001,MATCH(B11563,Orders!$A$2:$A$8001,0))</f>
        <v>Delivered</v>
      </c>
      <c r="K11563" s="1" t="str">
        <f aca="false">LEFT(INDEX(Orders!$C$2:$C$8001,MATCH(B11563,Orders!$A$2:$A$8001,0)),7)</f>
        <v>2025-05</v>
      </c>
    </row>
    <row r="11564" customFormat="false" ht="15" hidden="false" customHeight="true" outlineLevel="0" collapsed="false">
      <c r="A11564" s="1" t="s">
        <v>22034</v>
      </c>
      <c r="B11564" s="1" t="s">
        <v>8081</v>
      </c>
      <c r="C11564" s="1" t="s">
        <v>1979</v>
      </c>
      <c r="D11564" s="1" t="n">
        <v>1</v>
      </c>
      <c r="E11564" s="16" t="n">
        <v>623</v>
      </c>
      <c r="F11564" s="17" t="n">
        <v>0</v>
      </c>
      <c r="G11564" s="16" t="n">
        <v>623</v>
      </c>
      <c r="I11564" s="1" t="str">
        <f aca="false">INDEX(Products!$C$2:$C$51,MATCH(C11564,Products!$A$2:$A$51,0))</f>
        <v>Beauty &amp; Personal Care</v>
      </c>
      <c r="J11564" s="1" t="str">
        <f aca="false">INDEX(Orders!$E$2:$E$8001,MATCH(B11564,Orders!$A$2:$A$8001,0))</f>
        <v>Delivered</v>
      </c>
      <c r="K11564" s="1" t="str">
        <f aca="false">LEFT(INDEX(Orders!$C$2:$C$8001,MATCH(B11564,Orders!$A$2:$A$8001,0)),7)</f>
        <v>2025-05</v>
      </c>
    </row>
    <row r="11565" customFormat="false" ht="15" hidden="false" customHeight="true" outlineLevel="0" collapsed="false">
      <c r="A11565" s="1" t="s">
        <v>22035</v>
      </c>
      <c r="B11565" s="1" t="s">
        <v>8082</v>
      </c>
      <c r="C11565" s="1" t="s">
        <v>1990</v>
      </c>
      <c r="D11565" s="1" t="n">
        <v>1</v>
      </c>
      <c r="E11565" s="16" t="n">
        <v>5311.32</v>
      </c>
      <c r="F11565" s="17" t="n">
        <v>0</v>
      </c>
      <c r="G11565" s="16" t="n">
        <v>5311.32</v>
      </c>
      <c r="I11565" s="1" t="str">
        <f aca="false">INDEX(Products!$C$2:$C$51,MATCH(C11565,Products!$A$2:$A$51,0))</f>
        <v>Sports &amp; Fitness</v>
      </c>
      <c r="J11565" s="1" t="str">
        <f aca="false">INDEX(Orders!$E$2:$E$8001,MATCH(B11565,Orders!$A$2:$A$8001,0))</f>
        <v>Delivered</v>
      </c>
      <c r="K11565" s="1" t="str">
        <f aca="false">LEFT(INDEX(Orders!$C$2:$C$8001,MATCH(B11565,Orders!$A$2:$A$8001,0)),7)</f>
        <v>2025-12</v>
      </c>
    </row>
    <row r="11566" customFormat="false" ht="15" hidden="false" customHeight="true" outlineLevel="0" collapsed="false">
      <c r="A11566" s="1" t="s">
        <v>22036</v>
      </c>
      <c r="B11566" s="1" t="s">
        <v>8082</v>
      </c>
      <c r="C11566" s="1" t="s">
        <v>1928</v>
      </c>
      <c r="D11566" s="1" t="n">
        <v>1</v>
      </c>
      <c r="E11566" s="16" t="n">
        <v>657.82</v>
      </c>
      <c r="F11566" s="17" t="n">
        <v>0.15</v>
      </c>
      <c r="G11566" s="16" t="n">
        <v>559.15</v>
      </c>
      <c r="I11566" s="1" t="str">
        <f aca="false">INDEX(Products!$C$2:$C$51,MATCH(C11566,Products!$A$2:$A$51,0))</f>
        <v>Electronics</v>
      </c>
      <c r="J11566" s="1" t="str">
        <f aca="false">INDEX(Orders!$E$2:$E$8001,MATCH(B11566,Orders!$A$2:$A$8001,0))</f>
        <v>Delivered</v>
      </c>
      <c r="K11566" s="1" t="str">
        <f aca="false">LEFT(INDEX(Orders!$C$2:$C$8001,MATCH(B11566,Orders!$A$2:$A$8001,0)),7)</f>
        <v>2025-12</v>
      </c>
    </row>
    <row r="11567" customFormat="false" ht="15" hidden="false" customHeight="true" outlineLevel="0" collapsed="false">
      <c r="A11567" s="1" t="s">
        <v>22037</v>
      </c>
      <c r="B11567" s="1" t="s">
        <v>8082</v>
      </c>
      <c r="C11567" s="1" t="s">
        <v>1953</v>
      </c>
      <c r="D11567" s="1" t="n">
        <v>3</v>
      </c>
      <c r="E11567" s="16" t="n">
        <v>4914.12</v>
      </c>
      <c r="F11567" s="17" t="n">
        <v>0.1</v>
      </c>
      <c r="G11567" s="16" t="n">
        <v>13268.12</v>
      </c>
      <c r="I11567" s="1" t="str">
        <f aca="false">INDEX(Products!$C$2:$C$51,MATCH(C11567,Products!$A$2:$A$51,0))</f>
        <v>Fashion</v>
      </c>
      <c r="J11567" s="1" t="str">
        <f aca="false">INDEX(Orders!$E$2:$E$8001,MATCH(B11567,Orders!$A$2:$A$8001,0))</f>
        <v>Delivered</v>
      </c>
      <c r="K11567" s="1" t="str">
        <f aca="false">LEFT(INDEX(Orders!$C$2:$C$8001,MATCH(B11567,Orders!$A$2:$A$8001,0)),7)</f>
        <v>2025-12</v>
      </c>
    </row>
    <row r="11568" customFormat="false" ht="15" hidden="false" customHeight="true" outlineLevel="0" collapsed="false">
      <c r="A11568" s="1" t="s">
        <v>22038</v>
      </c>
      <c r="B11568" s="1" t="s">
        <v>8082</v>
      </c>
      <c r="C11568" s="1" t="s">
        <v>1975</v>
      </c>
      <c r="D11568" s="1" t="n">
        <v>1</v>
      </c>
      <c r="E11568" s="16" t="n">
        <v>862.99</v>
      </c>
      <c r="F11568" s="17" t="n">
        <v>0.05</v>
      </c>
      <c r="G11568" s="16" t="n">
        <v>819.84</v>
      </c>
      <c r="I11568" s="1" t="str">
        <f aca="false">INDEX(Products!$C$2:$C$51,MATCH(C11568,Products!$A$2:$A$51,0))</f>
        <v>Beauty &amp; Personal Care</v>
      </c>
      <c r="J11568" s="1" t="str">
        <f aca="false">INDEX(Orders!$E$2:$E$8001,MATCH(B11568,Orders!$A$2:$A$8001,0))</f>
        <v>Delivered</v>
      </c>
      <c r="K11568" s="1" t="str">
        <f aca="false">LEFT(INDEX(Orders!$C$2:$C$8001,MATCH(B11568,Orders!$A$2:$A$8001,0)),7)</f>
        <v>2025-12</v>
      </c>
    </row>
    <row r="11569" customFormat="false" ht="15" hidden="false" customHeight="true" outlineLevel="0" collapsed="false">
      <c r="A11569" s="1" t="s">
        <v>22039</v>
      </c>
      <c r="B11569" s="1" t="s">
        <v>8082</v>
      </c>
      <c r="C11569" s="1" t="s">
        <v>2006</v>
      </c>
      <c r="D11569" s="1" t="n">
        <v>1</v>
      </c>
      <c r="E11569" s="16" t="n">
        <v>482.17</v>
      </c>
      <c r="F11569" s="17" t="n">
        <v>0.05</v>
      </c>
      <c r="G11569" s="16" t="n">
        <v>458.06</v>
      </c>
      <c r="I11569" s="1" t="str">
        <f aca="false">INDEX(Products!$C$2:$C$51,MATCH(C11569,Products!$A$2:$A$51,0))</f>
        <v>Books &amp; Stationery</v>
      </c>
      <c r="J11569" s="1" t="str">
        <f aca="false">INDEX(Orders!$E$2:$E$8001,MATCH(B11569,Orders!$A$2:$A$8001,0))</f>
        <v>Delivered</v>
      </c>
      <c r="K11569" s="1" t="str">
        <f aca="false">LEFT(INDEX(Orders!$C$2:$C$8001,MATCH(B11569,Orders!$A$2:$A$8001,0)),7)</f>
        <v>2025-12</v>
      </c>
    </row>
    <row r="11570" customFormat="false" ht="15" hidden="false" customHeight="true" outlineLevel="0" collapsed="false">
      <c r="A11570" s="1" t="s">
        <v>22040</v>
      </c>
      <c r="B11570" s="1" t="s">
        <v>8083</v>
      </c>
      <c r="C11570" s="1" t="s">
        <v>1959</v>
      </c>
      <c r="D11570" s="1" t="n">
        <v>1</v>
      </c>
      <c r="E11570" s="16" t="n">
        <v>2142.79</v>
      </c>
      <c r="F11570" s="17" t="n">
        <v>0.1</v>
      </c>
      <c r="G11570" s="16" t="n">
        <v>1928.51</v>
      </c>
      <c r="I11570" s="1" t="str">
        <f aca="false">INDEX(Products!$C$2:$C$51,MATCH(C11570,Products!$A$2:$A$51,0))</f>
        <v>Home &amp; Kitchen</v>
      </c>
      <c r="J11570" s="1" t="str">
        <f aca="false">INDEX(Orders!$E$2:$E$8001,MATCH(B11570,Orders!$A$2:$A$8001,0))</f>
        <v>Delivered</v>
      </c>
      <c r="K11570" s="1" t="str">
        <f aca="false">LEFT(INDEX(Orders!$C$2:$C$8001,MATCH(B11570,Orders!$A$2:$A$8001,0)),7)</f>
        <v>2025-09</v>
      </c>
    </row>
    <row r="11571" customFormat="false" ht="15" hidden="false" customHeight="true" outlineLevel="0" collapsed="false">
      <c r="A11571" s="1" t="s">
        <v>22041</v>
      </c>
      <c r="B11571" s="1" t="s">
        <v>8084</v>
      </c>
      <c r="C11571" s="1" t="s">
        <v>1979</v>
      </c>
      <c r="D11571" s="1" t="n">
        <v>1</v>
      </c>
      <c r="E11571" s="16" t="n">
        <v>623</v>
      </c>
      <c r="F11571" s="17" t="n">
        <v>0</v>
      </c>
      <c r="G11571" s="16" t="n">
        <v>623</v>
      </c>
      <c r="I11571" s="1" t="str">
        <f aca="false">INDEX(Products!$C$2:$C$51,MATCH(C11571,Products!$A$2:$A$51,0))</f>
        <v>Beauty &amp; Personal Care</v>
      </c>
      <c r="J11571" s="1" t="str">
        <f aca="false">INDEX(Orders!$E$2:$E$8001,MATCH(B11571,Orders!$A$2:$A$8001,0))</f>
        <v>Delivered</v>
      </c>
      <c r="K11571" s="1" t="str">
        <f aca="false">LEFT(INDEX(Orders!$C$2:$C$8001,MATCH(B11571,Orders!$A$2:$A$8001,0)),7)</f>
        <v>2024-12</v>
      </c>
    </row>
    <row r="11572" customFormat="false" ht="15" hidden="false" customHeight="true" outlineLevel="0" collapsed="false">
      <c r="A11572" s="1" t="s">
        <v>22042</v>
      </c>
      <c r="B11572" s="1" t="s">
        <v>8084</v>
      </c>
      <c r="C11572" s="1" t="s">
        <v>1959</v>
      </c>
      <c r="D11572" s="1" t="n">
        <v>1</v>
      </c>
      <c r="E11572" s="16" t="n">
        <v>2142.79</v>
      </c>
      <c r="F11572" s="17" t="n">
        <v>0</v>
      </c>
      <c r="G11572" s="16" t="n">
        <v>2142.79</v>
      </c>
      <c r="I11572" s="1" t="str">
        <f aca="false">INDEX(Products!$C$2:$C$51,MATCH(C11572,Products!$A$2:$A$51,0))</f>
        <v>Home &amp; Kitchen</v>
      </c>
      <c r="J11572" s="1" t="str">
        <f aca="false">INDEX(Orders!$E$2:$E$8001,MATCH(B11572,Orders!$A$2:$A$8001,0))</f>
        <v>Delivered</v>
      </c>
      <c r="K11572" s="1" t="str">
        <f aca="false">LEFT(INDEX(Orders!$C$2:$C$8001,MATCH(B11572,Orders!$A$2:$A$8001,0)),7)</f>
        <v>2024-12</v>
      </c>
    </row>
    <row r="11573" customFormat="false" ht="15" hidden="false" customHeight="true" outlineLevel="0" collapsed="false">
      <c r="A11573" s="1" t="s">
        <v>22043</v>
      </c>
      <c r="B11573" s="1" t="s">
        <v>8085</v>
      </c>
      <c r="C11573" s="1" t="s">
        <v>1963</v>
      </c>
      <c r="D11573" s="1" t="n">
        <v>2</v>
      </c>
      <c r="E11573" s="16" t="n">
        <v>1494.98</v>
      </c>
      <c r="F11573" s="17" t="n">
        <v>0</v>
      </c>
      <c r="G11573" s="16" t="n">
        <v>2989.96</v>
      </c>
      <c r="I11573" s="1" t="str">
        <f aca="false">INDEX(Products!$C$2:$C$51,MATCH(C11573,Products!$A$2:$A$51,0))</f>
        <v>Home &amp; Kitchen</v>
      </c>
      <c r="J11573" s="1" t="str">
        <f aca="false">INDEX(Orders!$E$2:$E$8001,MATCH(B11573,Orders!$A$2:$A$8001,0))</f>
        <v>Delivered</v>
      </c>
      <c r="K11573" s="1" t="str">
        <f aca="false">LEFT(INDEX(Orders!$C$2:$C$8001,MATCH(B11573,Orders!$A$2:$A$8001,0)),7)</f>
        <v>2025-03</v>
      </c>
    </row>
    <row r="11574" customFormat="false" ht="15" hidden="false" customHeight="true" outlineLevel="0" collapsed="false">
      <c r="A11574" s="1" t="s">
        <v>22044</v>
      </c>
      <c r="B11574" s="1" t="s">
        <v>8086</v>
      </c>
      <c r="C11574" s="1" t="s">
        <v>1920</v>
      </c>
      <c r="D11574" s="1" t="n">
        <v>1</v>
      </c>
      <c r="E11574" s="16" t="n">
        <v>4273.58</v>
      </c>
      <c r="F11574" s="17" t="n">
        <v>0</v>
      </c>
      <c r="G11574" s="16" t="n">
        <v>4273.58</v>
      </c>
      <c r="I11574" s="1" t="str">
        <f aca="false">INDEX(Products!$C$2:$C$51,MATCH(C11574,Products!$A$2:$A$51,0))</f>
        <v>Electronics</v>
      </c>
      <c r="J11574" s="1" t="str">
        <f aca="false">INDEX(Orders!$E$2:$E$8001,MATCH(B11574,Orders!$A$2:$A$8001,0))</f>
        <v>Delivered</v>
      </c>
      <c r="K11574" s="1" t="str">
        <f aca="false">LEFT(INDEX(Orders!$C$2:$C$8001,MATCH(B11574,Orders!$A$2:$A$8001,0)),7)</f>
        <v>2025-07</v>
      </c>
    </row>
    <row r="11575" customFormat="false" ht="15" hidden="false" customHeight="true" outlineLevel="0" collapsed="false">
      <c r="A11575" s="1" t="s">
        <v>22045</v>
      </c>
      <c r="B11575" s="1" t="s">
        <v>8087</v>
      </c>
      <c r="C11575" s="1" t="s">
        <v>1997</v>
      </c>
      <c r="D11575" s="1" t="n">
        <v>3</v>
      </c>
      <c r="E11575" s="16" t="n">
        <v>311.15</v>
      </c>
      <c r="F11575" s="17" t="n">
        <v>0.1</v>
      </c>
      <c r="G11575" s="16" t="n">
        <v>840.1</v>
      </c>
      <c r="I11575" s="1" t="str">
        <f aca="false">INDEX(Products!$C$2:$C$51,MATCH(C11575,Products!$A$2:$A$51,0))</f>
        <v>Sports &amp; Fitness</v>
      </c>
      <c r="J11575" s="1" t="str">
        <f aca="false">INDEX(Orders!$E$2:$E$8001,MATCH(B11575,Orders!$A$2:$A$8001,0))</f>
        <v>Delivered</v>
      </c>
      <c r="K11575" s="1" t="str">
        <f aca="false">LEFT(INDEX(Orders!$C$2:$C$8001,MATCH(B11575,Orders!$A$2:$A$8001,0)),7)</f>
        <v>2024-05</v>
      </c>
    </row>
    <row r="11576" customFormat="false" ht="15" hidden="false" customHeight="true" outlineLevel="0" collapsed="false">
      <c r="A11576" s="1" t="s">
        <v>22046</v>
      </c>
      <c r="B11576" s="1" t="s">
        <v>8087</v>
      </c>
      <c r="C11576" s="1" t="s">
        <v>1930</v>
      </c>
      <c r="D11576" s="1" t="n">
        <v>2</v>
      </c>
      <c r="E11576" s="16" t="n">
        <v>2398.35</v>
      </c>
      <c r="F11576" s="17" t="n">
        <v>0.2</v>
      </c>
      <c r="G11576" s="16" t="n">
        <v>3837.36</v>
      </c>
      <c r="I11576" s="1" t="str">
        <f aca="false">INDEX(Products!$C$2:$C$51,MATCH(C11576,Products!$A$2:$A$51,0))</f>
        <v>Electronics</v>
      </c>
      <c r="J11576" s="1" t="str">
        <f aca="false">INDEX(Orders!$E$2:$E$8001,MATCH(B11576,Orders!$A$2:$A$8001,0))</f>
        <v>Delivered</v>
      </c>
      <c r="K11576" s="1" t="str">
        <f aca="false">LEFT(INDEX(Orders!$C$2:$C$8001,MATCH(B11576,Orders!$A$2:$A$8001,0)),7)</f>
        <v>2024-05</v>
      </c>
    </row>
    <row r="11577" customFormat="false" ht="15" hidden="false" customHeight="true" outlineLevel="0" collapsed="false">
      <c r="A11577" s="1" t="s">
        <v>22047</v>
      </c>
      <c r="B11577" s="1" t="s">
        <v>8087</v>
      </c>
      <c r="C11577" s="1" t="s">
        <v>2006</v>
      </c>
      <c r="D11577" s="1" t="n">
        <v>3</v>
      </c>
      <c r="E11577" s="16" t="n">
        <v>482.17</v>
      </c>
      <c r="F11577" s="17" t="n">
        <v>0.05</v>
      </c>
      <c r="G11577" s="16" t="n">
        <v>1374.18</v>
      </c>
      <c r="I11577" s="1" t="str">
        <f aca="false">INDEX(Products!$C$2:$C$51,MATCH(C11577,Products!$A$2:$A$51,0))</f>
        <v>Books &amp; Stationery</v>
      </c>
      <c r="J11577" s="1" t="str">
        <f aca="false">INDEX(Orders!$E$2:$E$8001,MATCH(B11577,Orders!$A$2:$A$8001,0))</f>
        <v>Delivered</v>
      </c>
      <c r="K11577" s="1" t="str">
        <f aca="false">LEFT(INDEX(Orders!$C$2:$C$8001,MATCH(B11577,Orders!$A$2:$A$8001,0)),7)</f>
        <v>2024-05</v>
      </c>
    </row>
    <row r="11578" customFormat="false" ht="15" hidden="false" customHeight="true" outlineLevel="0" collapsed="false">
      <c r="A11578" s="1" t="s">
        <v>22048</v>
      </c>
      <c r="B11578" s="1" t="s">
        <v>8087</v>
      </c>
      <c r="C11578" s="1" t="s">
        <v>1969</v>
      </c>
      <c r="D11578" s="1" t="n">
        <v>2</v>
      </c>
      <c r="E11578" s="16" t="n">
        <v>9171.98</v>
      </c>
      <c r="F11578" s="17" t="n">
        <v>0.1</v>
      </c>
      <c r="G11578" s="16" t="n">
        <v>16509.56</v>
      </c>
      <c r="I11578" s="1" t="str">
        <f aca="false">INDEX(Products!$C$2:$C$51,MATCH(C11578,Products!$A$2:$A$51,0))</f>
        <v>Home &amp; Kitchen</v>
      </c>
      <c r="J11578" s="1" t="str">
        <f aca="false">INDEX(Orders!$E$2:$E$8001,MATCH(B11578,Orders!$A$2:$A$8001,0))</f>
        <v>Delivered</v>
      </c>
      <c r="K11578" s="1" t="str">
        <f aca="false">LEFT(INDEX(Orders!$C$2:$C$8001,MATCH(B11578,Orders!$A$2:$A$8001,0)),7)</f>
        <v>2024-05</v>
      </c>
    </row>
    <row r="11579" customFormat="false" ht="15" hidden="false" customHeight="true" outlineLevel="0" collapsed="false">
      <c r="A11579" s="1" t="s">
        <v>22049</v>
      </c>
      <c r="B11579" s="1" t="s">
        <v>8088</v>
      </c>
      <c r="C11579" s="1" t="s">
        <v>1940</v>
      </c>
      <c r="D11579" s="1" t="n">
        <v>1</v>
      </c>
      <c r="E11579" s="16" t="n">
        <v>2374.52</v>
      </c>
      <c r="F11579" s="17" t="n">
        <v>0.1</v>
      </c>
      <c r="G11579" s="16" t="n">
        <v>2137.07</v>
      </c>
      <c r="I11579" s="1" t="str">
        <f aca="false">INDEX(Products!$C$2:$C$51,MATCH(C11579,Products!$A$2:$A$51,0))</f>
        <v>Fashion</v>
      </c>
      <c r="J11579" s="1" t="str">
        <f aca="false">INDEX(Orders!$E$2:$E$8001,MATCH(B11579,Orders!$A$2:$A$8001,0))</f>
        <v>Delivered</v>
      </c>
      <c r="K11579" s="1" t="str">
        <f aca="false">LEFT(INDEX(Orders!$C$2:$C$8001,MATCH(B11579,Orders!$A$2:$A$8001,0)),7)</f>
        <v>2024-11</v>
      </c>
    </row>
    <row r="11580" customFormat="false" ht="15" hidden="false" customHeight="true" outlineLevel="0" collapsed="false">
      <c r="A11580" s="1" t="s">
        <v>22050</v>
      </c>
      <c r="B11580" s="1" t="s">
        <v>8088</v>
      </c>
      <c r="C11580" s="1" t="s">
        <v>1971</v>
      </c>
      <c r="D11580" s="1" t="n">
        <v>1</v>
      </c>
      <c r="E11580" s="16" t="n">
        <v>2073.63</v>
      </c>
      <c r="F11580" s="17" t="n">
        <v>0.2</v>
      </c>
      <c r="G11580" s="16" t="n">
        <v>1658.9</v>
      </c>
      <c r="I11580" s="1" t="str">
        <f aca="false">INDEX(Products!$C$2:$C$51,MATCH(C11580,Products!$A$2:$A$51,0))</f>
        <v>Home &amp; Kitchen</v>
      </c>
      <c r="J11580" s="1" t="str">
        <f aca="false">INDEX(Orders!$E$2:$E$8001,MATCH(B11580,Orders!$A$2:$A$8001,0))</f>
        <v>Delivered</v>
      </c>
      <c r="K11580" s="1" t="str">
        <f aca="false">LEFT(INDEX(Orders!$C$2:$C$8001,MATCH(B11580,Orders!$A$2:$A$8001,0)),7)</f>
        <v>2024-11</v>
      </c>
    </row>
    <row r="11581" customFormat="false" ht="15" hidden="false" customHeight="true" outlineLevel="0" collapsed="false">
      <c r="A11581" s="1" t="s">
        <v>22051</v>
      </c>
      <c r="B11581" s="1" t="s">
        <v>8089</v>
      </c>
      <c r="C11581" s="1" t="s">
        <v>1961</v>
      </c>
      <c r="D11581" s="1" t="n">
        <v>1</v>
      </c>
      <c r="E11581" s="16" t="n">
        <v>3493.68</v>
      </c>
      <c r="F11581" s="17" t="n">
        <v>0.05</v>
      </c>
      <c r="G11581" s="16" t="n">
        <v>3319</v>
      </c>
      <c r="I11581" s="1" t="str">
        <f aca="false">INDEX(Products!$C$2:$C$51,MATCH(C11581,Products!$A$2:$A$51,0))</f>
        <v>Home &amp; Kitchen</v>
      </c>
      <c r="J11581" s="1" t="str">
        <f aca="false">INDEX(Orders!$E$2:$E$8001,MATCH(B11581,Orders!$A$2:$A$8001,0))</f>
        <v>Delivered</v>
      </c>
      <c r="K11581" s="1" t="str">
        <f aca="false">LEFT(INDEX(Orders!$C$2:$C$8001,MATCH(B11581,Orders!$A$2:$A$8001,0)),7)</f>
        <v>2025-01</v>
      </c>
    </row>
    <row r="11582" customFormat="false" ht="15" hidden="false" customHeight="true" outlineLevel="0" collapsed="false">
      <c r="A11582" s="1" t="s">
        <v>22052</v>
      </c>
      <c r="B11582" s="1" t="s">
        <v>8089</v>
      </c>
      <c r="C11582" s="1" t="s">
        <v>1940</v>
      </c>
      <c r="D11582" s="1" t="n">
        <v>1</v>
      </c>
      <c r="E11582" s="16" t="n">
        <v>2374.52</v>
      </c>
      <c r="F11582" s="17" t="n">
        <v>0.1</v>
      </c>
      <c r="G11582" s="16" t="n">
        <v>2137.07</v>
      </c>
      <c r="I11582" s="1" t="str">
        <f aca="false">INDEX(Products!$C$2:$C$51,MATCH(C11582,Products!$A$2:$A$51,0))</f>
        <v>Fashion</v>
      </c>
      <c r="J11582" s="1" t="str">
        <f aca="false">INDEX(Orders!$E$2:$E$8001,MATCH(B11582,Orders!$A$2:$A$8001,0))</f>
        <v>Delivered</v>
      </c>
      <c r="K11582" s="1" t="str">
        <f aca="false">LEFT(INDEX(Orders!$C$2:$C$8001,MATCH(B11582,Orders!$A$2:$A$8001,0)),7)</f>
        <v>2025-01</v>
      </c>
    </row>
    <row r="11583" customFormat="false" ht="15" hidden="false" customHeight="true" outlineLevel="0" collapsed="false">
      <c r="A11583" s="1" t="s">
        <v>22053</v>
      </c>
      <c r="B11583" s="1" t="s">
        <v>8090</v>
      </c>
      <c r="C11583" s="1" t="s">
        <v>1997</v>
      </c>
      <c r="D11583" s="1" t="n">
        <v>1</v>
      </c>
      <c r="E11583" s="16" t="n">
        <v>311.15</v>
      </c>
      <c r="F11583" s="17" t="n">
        <v>0.2</v>
      </c>
      <c r="G11583" s="16" t="n">
        <v>248.92</v>
      </c>
      <c r="I11583" s="1" t="str">
        <f aca="false">INDEX(Products!$C$2:$C$51,MATCH(C11583,Products!$A$2:$A$51,0))</f>
        <v>Sports &amp; Fitness</v>
      </c>
      <c r="J11583" s="1" t="str">
        <f aca="false">INDEX(Orders!$E$2:$E$8001,MATCH(B11583,Orders!$A$2:$A$8001,0))</f>
        <v>Delivered</v>
      </c>
      <c r="K11583" s="1" t="str">
        <f aca="false">LEFT(INDEX(Orders!$C$2:$C$8001,MATCH(B11583,Orders!$A$2:$A$8001,0)),7)</f>
        <v>2025-10</v>
      </c>
    </row>
    <row r="11584" customFormat="false" ht="15" hidden="false" customHeight="true" outlineLevel="0" collapsed="false">
      <c r="A11584" s="1" t="s">
        <v>22054</v>
      </c>
      <c r="B11584" s="1" t="s">
        <v>8090</v>
      </c>
      <c r="C11584" s="1" t="s">
        <v>1930</v>
      </c>
      <c r="D11584" s="1" t="n">
        <v>2</v>
      </c>
      <c r="E11584" s="16" t="n">
        <v>2398.35</v>
      </c>
      <c r="F11584" s="17" t="n">
        <v>0.05</v>
      </c>
      <c r="G11584" s="16" t="n">
        <v>4556.86</v>
      </c>
      <c r="I11584" s="1" t="str">
        <f aca="false">INDEX(Products!$C$2:$C$51,MATCH(C11584,Products!$A$2:$A$51,0))</f>
        <v>Electronics</v>
      </c>
      <c r="J11584" s="1" t="str">
        <f aca="false">INDEX(Orders!$E$2:$E$8001,MATCH(B11584,Orders!$A$2:$A$8001,0))</f>
        <v>Delivered</v>
      </c>
      <c r="K11584" s="1" t="str">
        <f aca="false">LEFT(INDEX(Orders!$C$2:$C$8001,MATCH(B11584,Orders!$A$2:$A$8001,0)),7)</f>
        <v>2025-10</v>
      </c>
    </row>
    <row r="11585" customFormat="false" ht="15" hidden="false" customHeight="true" outlineLevel="0" collapsed="false">
      <c r="A11585" s="1" t="s">
        <v>22055</v>
      </c>
      <c r="B11585" s="1" t="s">
        <v>8091</v>
      </c>
      <c r="C11585" s="1" t="s">
        <v>1997</v>
      </c>
      <c r="D11585" s="1" t="n">
        <v>1</v>
      </c>
      <c r="E11585" s="16" t="n">
        <v>311.15</v>
      </c>
      <c r="F11585" s="17" t="n">
        <v>0</v>
      </c>
      <c r="G11585" s="16" t="n">
        <v>311.15</v>
      </c>
      <c r="I11585" s="1" t="str">
        <f aca="false">INDEX(Products!$C$2:$C$51,MATCH(C11585,Products!$A$2:$A$51,0))</f>
        <v>Sports &amp; Fitness</v>
      </c>
      <c r="J11585" s="1" t="str">
        <f aca="false">INDEX(Orders!$E$2:$E$8001,MATCH(B11585,Orders!$A$2:$A$8001,0))</f>
        <v>Delivered</v>
      </c>
      <c r="K11585" s="1" t="str">
        <f aca="false">LEFT(INDEX(Orders!$C$2:$C$8001,MATCH(B11585,Orders!$A$2:$A$8001,0)),7)</f>
        <v>2025-06</v>
      </c>
    </row>
    <row r="11586" customFormat="false" ht="15" hidden="false" customHeight="true" outlineLevel="0" collapsed="false">
      <c r="A11586" s="1" t="s">
        <v>22056</v>
      </c>
      <c r="B11586" s="1" t="s">
        <v>8092</v>
      </c>
      <c r="C11586" s="1" t="s">
        <v>1940</v>
      </c>
      <c r="D11586" s="1" t="n">
        <v>3</v>
      </c>
      <c r="E11586" s="16" t="n">
        <v>2374.52</v>
      </c>
      <c r="F11586" s="17" t="n">
        <v>0.2</v>
      </c>
      <c r="G11586" s="16" t="n">
        <v>5698.85</v>
      </c>
      <c r="I11586" s="1" t="str">
        <f aca="false">INDEX(Products!$C$2:$C$51,MATCH(C11586,Products!$A$2:$A$51,0))</f>
        <v>Fashion</v>
      </c>
      <c r="J11586" s="1" t="str">
        <f aca="false">INDEX(Orders!$E$2:$E$8001,MATCH(B11586,Orders!$A$2:$A$8001,0))</f>
        <v>Delivered</v>
      </c>
      <c r="K11586" s="1" t="str">
        <f aca="false">LEFT(INDEX(Orders!$C$2:$C$8001,MATCH(B11586,Orders!$A$2:$A$8001,0)),7)</f>
        <v>2025-09</v>
      </c>
    </row>
    <row r="11587" customFormat="false" ht="15" hidden="false" customHeight="true" outlineLevel="0" collapsed="false">
      <c r="A11587" s="1" t="s">
        <v>22057</v>
      </c>
      <c r="B11587" s="1" t="s">
        <v>8093</v>
      </c>
      <c r="C11587" s="1" t="s">
        <v>2006</v>
      </c>
      <c r="D11587" s="1" t="n">
        <v>3</v>
      </c>
      <c r="E11587" s="16" t="n">
        <v>482.17</v>
      </c>
      <c r="F11587" s="17" t="n">
        <v>0</v>
      </c>
      <c r="G11587" s="16" t="n">
        <v>1446.51</v>
      </c>
      <c r="I11587" s="1" t="str">
        <f aca="false">INDEX(Products!$C$2:$C$51,MATCH(C11587,Products!$A$2:$A$51,0))</f>
        <v>Books &amp; Stationery</v>
      </c>
      <c r="J11587" s="1" t="str">
        <f aca="false">INDEX(Orders!$E$2:$E$8001,MATCH(B11587,Orders!$A$2:$A$8001,0))</f>
        <v>Delivered</v>
      </c>
      <c r="K11587" s="1" t="str">
        <f aca="false">LEFT(INDEX(Orders!$C$2:$C$8001,MATCH(B11587,Orders!$A$2:$A$8001,0)),7)</f>
        <v>2025-09</v>
      </c>
    </row>
    <row r="11588" customFormat="false" ht="15" hidden="false" customHeight="true" outlineLevel="0" collapsed="false">
      <c r="A11588" s="1" t="s">
        <v>22058</v>
      </c>
      <c r="B11588" s="1" t="s">
        <v>8093</v>
      </c>
      <c r="C11588" s="1" t="s">
        <v>1953</v>
      </c>
      <c r="D11588" s="1" t="n">
        <v>2</v>
      </c>
      <c r="E11588" s="16" t="n">
        <v>4914.12</v>
      </c>
      <c r="F11588" s="17" t="n">
        <v>0</v>
      </c>
      <c r="G11588" s="16" t="n">
        <v>9828.24</v>
      </c>
      <c r="I11588" s="1" t="str">
        <f aca="false">INDEX(Products!$C$2:$C$51,MATCH(C11588,Products!$A$2:$A$51,0))</f>
        <v>Fashion</v>
      </c>
      <c r="J11588" s="1" t="str">
        <f aca="false">INDEX(Orders!$E$2:$E$8001,MATCH(B11588,Orders!$A$2:$A$8001,0))</f>
        <v>Delivered</v>
      </c>
      <c r="K11588" s="1" t="str">
        <f aca="false">LEFT(INDEX(Orders!$C$2:$C$8001,MATCH(B11588,Orders!$A$2:$A$8001,0)),7)</f>
        <v>2025-09</v>
      </c>
    </row>
    <row r="11589" customFormat="false" ht="15" hidden="false" customHeight="true" outlineLevel="0" collapsed="false">
      <c r="A11589" s="1" t="s">
        <v>22059</v>
      </c>
      <c r="B11589" s="1" t="s">
        <v>8094</v>
      </c>
      <c r="C11589" s="1" t="s">
        <v>2007</v>
      </c>
      <c r="D11589" s="1" t="n">
        <v>1</v>
      </c>
      <c r="E11589" s="16" t="n">
        <v>750.27</v>
      </c>
      <c r="F11589" s="17" t="n">
        <v>0.15</v>
      </c>
      <c r="G11589" s="16" t="n">
        <v>637.73</v>
      </c>
      <c r="I11589" s="1" t="str">
        <f aca="false">INDEX(Products!$C$2:$C$51,MATCH(C11589,Products!$A$2:$A$51,0))</f>
        <v>Books &amp; Stationery</v>
      </c>
      <c r="J11589" s="1" t="str">
        <f aca="false">INDEX(Orders!$E$2:$E$8001,MATCH(B11589,Orders!$A$2:$A$8001,0))</f>
        <v>Delivered</v>
      </c>
      <c r="K11589" s="1" t="str">
        <f aca="false">LEFT(INDEX(Orders!$C$2:$C$8001,MATCH(B11589,Orders!$A$2:$A$8001,0)),7)</f>
        <v>2025-12</v>
      </c>
    </row>
    <row r="11590" customFormat="false" ht="15" hidden="false" customHeight="true" outlineLevel="0" collapsed="false">
      <c r="A11590" s="1" t="s">
        <v>22060</v>
      </c>
      <c r="B11590" s="1" t="s">
        <v>8094</v>
      </c>
      <c r="C11590" s="1" t="s">
        <v>1967</v>
      </c>
      <c r="D11590" s="1" t="n">
        <v>2</v>
      </c>
      <c r="E11590" s="16" t="n">
        <v>6822.61</v>
      </c>
      <c r="F11590" s="17" t="n">
        <v>0.05</v>
      </c>
      <c r="G11590" s="16" t="n">
        <v>12962.96</v>
      </c>
      <c r="I11590" s="1" t="str">
        <f aca="false">INDEX(Products!$C$2:$C$51,MATCH(C11590,Products!$A$2:$A$51,0))</f>
        <v>Home &amp; Kitchen</v>
      </c>
      <c r="J11590" s="1" t="str">
        <f aca="false">INDEX(Orders!$E$2:$E$8001,MATCH(B11590,Orders!$A$2:$A$8001,0))</f>
        <v>Delivered</v>
      </c>
      <c r="K11590" s="1" t="str">
        <f aca="false">LEFT(INDEX(Orders!$C$2:$C$8001,MATCH(B11590,Orders!$A$2:$A$8001,0)),7)</f>
        <v>2025-12</v>
      </c>
    </row>
    <row r="11591" customFormat="false" ht="15" hidden="false" customHeight="true" outlineLevel="0" collapsed="false">
      <c r="A11591" s="1" t="s">
        <v>22061</v>
      </c>
      <c r="B11591" s="1" t="s">
        <v>8094</v>
      </c>
      <c r="C11591" s="1" t="s">
        <v>2006</v>
      </c>
      <c r="D11591" s="1" t="n">
        <v>2</v>
      </c>
      <c r="E11591" s="16" t="n">
        <v>482.17</v>
      </c>
      <c r="F11591" s="17" t="n">
        <v>0.05</v>
      </c>
      <c r="G11591" s="16" t="n">
        <v>916.12</v>
      </c>
      <c r="I11591" s="1" t="str">
        <f aca="false">INDEX(Products!$C$2:$C$51,MATCH(C11591,Products!$A$2:$A$51,0))</f>
        <v>Books &amp; Stationery</v>
      </c>
      <c r="J11591" s="1" t="str">
        <f aca="false">INDEX(Orders!$E$2:$E$8001,MATCH(B11591,Orders!$A$2:$A$8001,0))</f>
        <v>Delivered</v>
      </c>
      <c r="K11591" s="1" t="str">
        <f aca="false">LEFT(INDEX(Orders!$C$2:$C$8001,MATCH(B11591,Orders!$A$2:$A$8001,0)),7)</f>
        <v>2025-12</v>
      </c>
    </row>
    <row r="11592" customFormat="false" ht="15" hidden="false" customHeight="true" outlineLevel="0" collapsed="false">
      <c r="A11592" s="1" t="s">
        <v>22062</v>
      </c>
      <c r="B11592" s="1" t="s">
        <v>8095</v>
      </c>
      <c r="C11592" s="1" t="s">
        <v>1979</v>
      </c>
      <c r="D11592" s="1" t="n">
        <v>1</v>
      </c>
      <c r="E11592" s="16" t="n">
        <v>623</v>
      </c>
      <c r="F11592" s="17" t="n">
        <v>0.1</v>
      </c>
      <c r="G11592" s="16" t="n">
        <v>560.7</v>
      </c>
      <c r="I11592" s="1" t="str">
        <f aca="false">INDEX(Products!$C$2:$C$51,MATCH(C11592,Products!$A$2:$A$51,0))</f>
        <v>Beauty &amp; Personal Care</v>
      </c>
      <c r="J11592" s="1" t="str">
        <f aca="false">INDEX(Orders!$E$2:$E$8001,MATCH(B11592,Orders!$A$2:$A$8001,0))</f>
        <v>Delivered</v>
      </c>
      <c r="K11592" s="1" t="str">
        <f aca="false">LEFT(INDEX(Orders!$C$2:$C$8001,MATCH(B11592,Orders!$A$2:$A$8001,0)),7)</f>
        <v>2025-07</v>
      </c>
    </row>
    <row r="11593" customFormat="false" ht="15" hidden="false" customHeight="true" outlineLevel="0" collapsed="false">
      <c r="A11593" s="1" t="s">
        <v>22063</v>
      </c>
      <c r="B11593" s="1" t="s">
        <v>8096</v>
      </c>
      <c r="C11593" s="1" t="s">
        <v>1938</v>
      </c>
      <c r="D11593" s="1" t="n">
        <v>1</v>
      </c>
      <c r="E11593" s="16" t="n">
        <v>1572.6</v>
      </c>
      <c r="F11593" s="17" t="n">
        <v>0.05</v>
      </c>
      <c r="G11593" s="16" t="n">
        <v>1493.97</v>
      </c>
      <c r="I11593" s="1" t="str">
        <f aca="false">INDEX(Products!$C$2:$C$51,MATCH(C11593,Products!$A$2:$A$51,0))</f>
        <v>Fashion</v>
      </c>
      <c r="J11593" s="1" t="str">
        <f aca="false">INDEX(Orders!$E$2:$E$8001,MATCH(B11593,Orders!$A$2:$A$8001,0))</f>
        <v>Delivered</v>
      </c>
      <c r="K11593" s="1" t="str">
        <f aca="false">LEFT(INDEX(Orders!$C$2:$C$8001,MATCH(B11593,Orders!$A$2:$A$8001,0)),7)</f>
        <v>2025-04</v>
      </c>
    </row>
    <row r="11594" customFormat="false" ht="15" hidden="false" customHeight="true" outlineLevel="0" collapsed="false">
      <c r="A11594" s="1" t="s">
        <v>22064</v>
      </c>
      <c r="B11594" s="1" t="s">
        <v>8096</v>
      </c>
      <c r="C11594" s="1" t="s">
        <v>1940</v>
      </c>
      <c r="D11594" s="1" t="n">
        <v>2</v>
      </c>
      <c r="E11594" s="16" t="n">
        <v>2374.52</v>
      </c>
      <c r="F11594" s="17" t="n">
        <v>0.05</v>
      </c>
      <c r="G11594" s="16" t="n">
        <v>4511.59</v>
      </c>
      <c r="I11594" s="1" t="str">
        <f aca="false">INDEX(Products!$C$2:$C$51,MATCH(C11594,Products!$A$2:$A$51,0))</f>
        <v>Fashion</v>
      </c>
      <c r="J11594" s="1" t="str">
        <f aca="false">INDEX(Orders!$E$2:$E$8001,MATCH(B11594,Orders!$A$2:$A$8001,0))</f>
        <v>Delivered</v>
      </c>
      <c r="K11594" s="1" t="str">
        <f aca="false">LEFT(INDEX(Orders!$C$2:$C$8001,MATCH(B11594,Orders!$A$2:$A$8001,0)),7)</f>
        <v>2025-04</v>
      </c>
    </row>
    <row r="11595" customFormat="false" ht="15" hidden="false" customHeight="true" outlineLevel="0" collapsed="false">
      <c r="A11595" s="1" t="s">
        <v>22065</v>
      </c>
      <c r="B11595" s="1" t="s">
        <v>8097</v>
      </c>
      <c r="C11595" s="1" t="s">
        <v>1940</v>
      </c>
      <c r="D11595" s="1" t="n">
        <v>3</v>
      </c>
      <c r="E11595" s="16" t="n">
        <v>2374.52</v>
      </c>
      <c r="F11595" s="17" t="n">
        <v>0.15</v>
      </c>
      <c r="G11595" s="16" t="n">
        <v>6055.03</v>
      </c>
      <c r="I11595" s="1" t="str">
        <f aca="false">INDEX(Products!$C$2:$C$51,MATCH(C11595,Products!$A$2:$A$51,0))</f>
        <v>Fashion</v>
      </c>
      <c r="J11595" s="1" t="str">
        <f aca="false">INDEX(Orders!$E$2:$E$8001,MATCH(B11595,Orders!$A$2:$A$8001,0))</f>
        <v>Delivered</v>
      </c>
      <c r="K11595" s="1" t="str">
        <f aca="false">LEFT(INDEX(Orders!$C$2:$C$8001,MATCH(B11595,Orders!$A$2:$A$8001,0)),7)</f>
        <v>2025-04</v>
      </c>
    </row>
    <row r="11596" customFormat="false" ht="15" hidden="false" customHeight="true" outlineLevel="0" collapsed="false">
      <c r="A11596" s="1" t="s">
        <v>22066</v>
      </c>
      <c r="B11596" s="1" t="s">
        <v>8097</v>
      </c>
      <c r="C11596" s="1" t="s">
        <v>1995</v>
      </c>
      <c r="D11596" s="1" t="n">
        <v>1</v>
      </c>
      <c r="E11596" s="16" t="n">
        <v>2914.27</v>
      </c>
      <c r="F11596" s="17" t="n">
        <v>0.2</v>
      </c>
      <c r="G11596" s="16" t="n">
        <v>2331.42</v>
      </c>
      <c r="I11596" s="1" t="str">
        <f aca="false">INDEX(Products!$C$2:$C$51,MATCH(C11596,Products!$A$2:$A$51,0))</f>
        <v>Sports &amp; Fitness</v>
      </c>
      <c r="J11596" s="1" t="str">
        <f aca="false">INDEX(Orders!$E$2:$E$8001,MATCH(B11596,Orders!$A$2:$A$8001,0))</f>
        <v>Delivered</v>
      </c>
      <c r="K11596" s="1" t="str">
        <f aca="false">LEFT(INDEX(Orders!$C$2:$C$8001,MATCH(B11596,Orders!$A$2:$A$8001,0)),7)</f>
        <v>2025-04</v>
      </c>
    </row>
    <row r="11597" customFormat="false" ht="15" hidden="false" customHeight="true" outlineLevel="0" collapsed="false">
      <c r="A11597" s="1" t="s">
        <v>22067</v>
      </c>
      <c r="B11597" s="1" t="s">
        <v>8097</v>
      </c>
      <c r="C11597" s="1" t="s">
        <v>1930</v>
      </c>
      <c r="D11597" s="1" t="n">
        <v>2</v>
      </c>
      <c r="E11597" s="16" t="n">
        <v>2398.35</v>
      </c>
      <c r="F11597" s="17" t="n">
        <v>0</v>
      </c>
      <c r="G11597" s="16" t="n">
        <v>4796.7</v>
      </c>
      <c r="I11597" s="1" t="str">
        <f aca="false">INDEX(Products!$C$2:$C$51,MATCH(C11597,Products!$A$2:$A$51,0))</f>
        <v>Electronics</v>
      </c>
      <c r="J11597" s="1" t="str">
        <f aca="false">INDEX(Orders!$E$2:$E$8001,MATCH(B11597,Orders!$A$2:$A$8001,0))</f>
        <v>Delivered</v>
      </c>
      <c r="K11597" s="1" t="str">
        <f aca="false">LEFT(INDEX(Orders!$C$2:$C$8001,MATCH(B11597,Orders!$A$2:$A$8001,0)),7)</f>
        <v>2025-04</v>
      </c>
    </row>
    <row r="11598" customFormat="false" ht="15" hidden="false" customHeight="true" outlineLevel="0" collapsed="false">
      <c r="A11598" s="1" t="s">
        <v>22068</v>
      </c>
      <c r="B11598" s="1" t="s">
        <v>8098</v>
      </c>
      <c r="C11598" s="1" t="s">
        <v>1953</v>
      </c>
      <c r="D11598" s="1" t="n">
        <v>2</v>
      </c>
      <c r="E11598" s="16" t="n">
        <v>4914.12</v>
      </c>
      <c r="F11598" s="17" t="n">
        <v>0.15</v>
      </c>
      <c r="G11598" s="16" t="n">
        <v>8354</v>
      </c>
      <c r="I11598" s="1" t="str">
        <f aca="false">INDEX(Products!$C$2:$C$51,MATCH(C11598,Products!$A$2:$A$51,0))</f>
        <v>Fashion</v>
      </c>
      <c r="J11598" s="1" t="str">
        <f aca="false">INDEX(Orders!$E$2:$E$8001,MATCH(B11598,Orders!$A$2:$A$8001,0))</f>
        <v>Delivered</v>
      </c>
      <c r="K11598" s="1" t="str">
        <f aca="false">LEFT(INDEX(Orders!$C$2:$C$8001,MATCH(B11598,Orders!$A$2:$A$8001,0)),7)</f>
        <v>2025-02</v>
      </c>
    </row>
    <row r="11599" customFormat="false" ht="15" hidden="false" customHeight="true" outlineLevel="0" collapsed="false">
      <c r="A11599" s="1" t="s">
        <v>22069</v>
      </c>
      <c r="B11599" s="1" t="s">
        <v>8099</v>
      </c>
      <c r="C11599" s="1" t="s">
        <v>1940</v>
      </c>
      <c r="D11599" s="1" t="n">
        <v>2</v>
      </c>
      <c r="E11599" s="16" t="n">
        <v>2374.52</v>
      </c>
      <c r="F11599" s="17" t="n">
        <v>0.05</v>
      </c>
      <c r="G11599" s="16" t="n">
        <v>4511.59</v>
      </c>
      <c r="I11599" s="1" t="str">
        <f aca="false">INDEX(Products!$C$2:$C$51,MATCH(C11599,Products!$A$2:$A$51,0))</f>
        <v>Fashion</v>
      </c>
      <c r="J11599" s="1" t="str">
        <f aca="false">INDEX(Orders!$E$2:$E$8001,MATCH(B11599,Orders!$A$2:$A$8001,0))</f>
        <v>Delivered</v>
      </c>
      <c r="K11599" s="1" t="str">
        <f aca="false">LEFT(INDEX(Orders!$C$2:$C$8001,MATCH(B11599,Orders!$A$2:$A$8001,0)),7)</f>
        <v>2024-02</v>
      </c>
    </row>
    <row r="11600" customFormat="false" ht="15" hidden="false" customHeight="true" outlineLevel="0" collapsed="false">
      <c r="A11600" s="1" t="s">
        <v>22070</v>
      </c>
      <c r="B11600" s="1" t="s">
        <v>8099</v>
      </c>
      <c r="C11600" s="1" t="s">
        <v>1930</v>
      </c>
      <c r="D11600" s="1" t="n">
        <v>1</v>
      </c>
      <c r="E11600" s="16" t="n">
        <v>2398.35</v>
      </c>
      <c r="F11600" s="17" t="n">
        <v>0</v>
      </c>
      <c r="G11600" s="16" t="n">
        <v>2398.35</v>
      </c>
      <c r="I11600" s="1" t="str">
        <f aca="false">INDEX(Products!$C$2:$C$51,MATCH(C11600,Products!$A$2:$A$51,0))</f>
        <v>Electronics</v>
      </c>
      <c r="J11600" s="1" t="str">
        <f aca="false">INDEX(Orders!$E$2:$E$8001,MATCH(B11600,Orders!$A$2:$A$8001,0))</f>
        <v>Delivered</v>
      </c>
      <c r="K11600" s="1" t="str">
        <f aca="false">LEFT(INDEX(Orders!$C$2:$C$8001,MATCH(B11600,Orders!$A$2:$A$8001,0)),7)</f>
        <v>2024-02</v>
      </c>
    </row>
    <row r="11601" customFormat="false" ht="15" hidden="false" customHeight="true" outlineLevel="0" collapsed="false">
      <c r="A11601" s="1" t="s">
        <v>22071</v>
      </c>
      <c r="B11601" s="1" t="s">
        <v>8100</v>
      </c>
      <c r="C11601" s="1" t="s">
        <v>1975</v>
      </c>
      <c r="D11601" s="1" t="n">
        <v>1</v>
      </c>
      <c r="E11601" s="16" t="n">
        <v>862.99</v>
      </c>
      <c r="F11601" s="17" t="n">
        <v>0.1</v>
      </c>
      <c r="G11601" s="16" t="n">
        <v>776.69</v>
      </c>
      <c r="I11601" s="1" t="str">
        <f aca="false">INDEX(Products!$C$2:$C$51,MATCH(C11601,Products!$A$2:$A$51,0))</f>
        <v>Beauty &amp; Personal Care</v>
      </c>
      <c r="J11601" s="1" t="str">
        <f aca="false">INDEX(Orders!$E$2:$E$8001,MATCH(B11601,Orders!$A$2:$A$8001,0))</f>
        <v>Delivered</v>
      </c>
      <c r="K11601" s="1" t="str">
        <f aca="false">LEFT(INDEX(Orders!$C$2:$C$8001,MATCH(B11601,Orders!$A$2:$A$8001,0)),7)</f>
        <v>2024-04</v>
      </c>
    </row>
    <row r="11602" customFormat="false" ht="15" hidden="false" customHeight="true" outlineLevel="0" collapsed="false">
      <c r="A11602" s="1" t="s">
        <v>22072</v>
      </c>
      <c r="B11602" s="1" t="s">
        <v>8101</v>
      </c>
      <c r="C11602" s="1" t="s">
        <v>1959</v>
      </c>
      <c r="D11602" s="1" t="n">
        <v>1</v>
      </c>
      <c r="E11602" s="16" t="n">
        <v>2142.79</v>
      </c>
      <c r="F11602" s="17" t="n">
        <v>0.05</v>
      </c>
      <c r="G11602" s="16" t="n">
        <v>2035.65</v>
      </c>
      <c r="I11602" s="1" t="str">
        <f aca="false">INDEX(Products!$C$2:$C$51,MATCH(C11602,Products!$A$2:$A$51,0))</f>
        <v>Home &amp; Kitchen</v>
      </c>
      <c r="J11602" s="1" t="str">
        <f aca="false">INDEX(Orders!$E$2:$E$8001,MATCH(B11602,Orders!$A$2:$A$8001,0))</f>
        <v>Delivered</v>
      </c>
      <c r="K11602" s="1" t="str">
        <f aca="false">LEFT(INDEX(Orders!$C$2:$C$8001,MATCH(B11602,Orders!$A$2:$A$8001,0)),7)</f>
        <v>2025-12</v>
      </c>
    </row>
    <row r="11603" customFormat="false" ht="15" hidden="false" customHeight="true" outlineLevel="0" collapsed="false">
      <c r="A11603" s="1" t="s">
        <v>22073</v>
      </c>
      <c r="B11603" s="1" t="s">
        <v>8101</v>
      </c>
      <c r="C11603" s="1" t="s">
        <v>1953</v>
      </c>
      <c r="D11603" s="1" t="n">
        <v>3</v>
      </c>
      <c r="E11603" s="16" t="n">
        <v>4914.12</v>
      </c>
      <c r="F11603" s="17" t="n">
        <v>0</v>
      </c>
      <c r="G11603" s="16" t="n">
        <v>14742.36</v>
      </c>
      <c r="I11603" s="1" t="str">
        <f aca="false">INDEX(Products!$C$2:$C$51,MATCH(C11603,Products!$A$2:$A$51,0))</f>
        <v>Fashion</v>
      </c>
      <c r="J11603" s="1" t="str">
        <f aca="false">INDEX(Orders!$E$2:$E$8001,MATCH(B11603,Orders!$A$2:$A$8001,0))</f>
        <v>Delivered</v>
      </c>
      <c r="K11603" s="1" t="str">
        <f aca="false">LEFT(INDEX(Orders!$C$2:$C$8001,MATCH(B11603,Orders!$A$2:$A$8001,0)),7)</f>
        <v>2025-12</v>
      </c>
    </row>
    <row r="11604" customFormat="false" ht="15" hidden="false" customHeight="true" outlineLevel="0" collapsed="false">
      <c r="A11604" s="1" t="s">
        <v>22074</v>
      </c>
      <c r="B11604" s="1" t="s">
        <v>8101</v>
      </c>
      <c r="C11604" s="1" t="s">
        <v>2007</v>
      </c>
      <c r="D11604" s="1" t="n">
        <v>1</v>
      </c>
      <c r="E11604" s="16" t="n">
        <v>750.27</v>
      </c>
      <c r="F11604" s="17" t="n">
        <v>0.05</v>
      </c>
      <c r="G11604" s="16" t="n">
        <v>712.76</v>
      </c>
      <c r="I11604" s="1" t="str">
        <f aca="false">INDEX(Products!$C$2:$C$51,MATCH(C11604,Products!$A$2:$A$51,0))</f>
        <v>Books &amp; Stationery</v>
      </c>
      <c r="J11604" s="1" t="str">
        <f aca="false">INDEX(Orders!$E$2:$E$8001,MATCH(B11604,Orders!$A$2:$A$8001,0))</f>
        <v>Delivered</v>
      </c>
      <c r="K11604" s="1" t="str">
        <f aca="false">LEFT(INDEX(Orders!$C$2:$C$8001,MATCH(B11604,Orders!$A$2:$A$8001,0)),7)</f>
        <v>2025-12</v>
      </c>
    </row>
    <row r="11605" customFormat="false" ht="15" hidden="false" customHeight="true" outlineLevel="0" collapsed="false">
      <c r="A11605" s="1" t="s">
        <v>22075</v>
      </c>
      <c r="B11605" s="1" t="s">
        <v>8101</v>
      </c>
      <c r="C11605" s="1" t="s">
        <v>1951</v>
      </c>
      <c r="D11605" s="1" t="n">
        <v>2</v>
      </c>
      <c r="E11605" s="16" t="n">
        <v>957.5</v>
      </c>
      <c r="F11605" s="17" t="n">
        <v>0</v>
      </c>
      <c r="G11605" s="16" t="n">
        <v>1915</v>
      </c>
      <c r="I11605" s="1" t="str">
        <f aca="false">INDEX(Products!$C$2:$C$51,MATCH(C11605,Products!$A$2:$A$51,0))</f>
        <v>Fashion</v>
      </c>
      <c r="J11605" s="1" t="str">
        <f aca="false">INDEX(Orders!$E$2:$E$8001,MATCH(B11605,Orders!$A$2:$A$8001,0))</f>
        <v>Delivered</v>
      </c>
      <c r="K11605" s="1" t="str">
        <f aca="false">LEFT(INDEX(Orders!$C$2:$C$8001,MATCH(B11605,Orders!$A$2:$A$8001,0)),7)</f>
        <v>2025-12</v>
      </c>
    </row>
    <row r="11606" customFormat="false" ht="15" hidden="false" customHeight="true" outlineLevel="0" collapsed="false">
      <c r="A11606" s="1" t="s">
        <v>22076</v>
      </c>
      <c r="B11606" s="1" t="s">
        <v>8101</v>
      </c>
      <c r="C11606" s="1" t="s">
        <v>1969</v>
      </c>
      <c r="D11606" s="1" t="n">
        <v>1</v>
      </c>
      <c r="E11606" s="16" t="n">
        <v>9171.98</v>
      </c>
      <c r="F11606" s="17" t="n">
        <v>0.15</v>
      </c>
      <c r="G11606" s="16" t="n">
        <v>7796.18</v>
      </c>
      <c r="I11606" s="1" t="str">
        <f aca="false">INDEX(Products!$C$2:$C$51,MATCH(C11606,Products!$A$2:$A$51,0))</f>
        <v>Home &amp; Kitchen</v>
      </c>
      <c r="J11606" s="1" t="str">
        <f aca="false">INDEX(Orders!$E$2:$E$8001,MATCH(B11606,Orders!$A$2:$A$8001,0))</f>
        <v>Delivered</v>
      </c>
      <c r="K11606" s="1" t="str">
        <f aca="false">LEFT(INDEX(Orders!$C$2:$C$8001,MATCH(B11606,Orders!$A$2:$A$8001,0)),7)</f>
        <v>2025-12</v>
      </c>
    </row>
    <row r="11607" customFormat="false" ht="15" hidden="false" customHeight="true" outlineLevel="0" collapsed="false">
      <c r="A11607" s="1" t="s">
        <v>22077</v>
      </c>
      <c r="B11607" s="1" t="s">
        <v>8102</v>
      </c>
      <c r="C11607" s="1" t="s">
        <v>1998</v>
      </c>
      <c r="D11607" s="1" t="n">
        <v>1</v>
      </c>
      <c r="E11607" s="16" t="n">
        <v>1335.85</v>
      </c>
      <c r="F11607" s="17" t="n">
        <v>0</v>
      </c>
      <c r="G11607" s="16" t="n">
        <v>1335.85</v>
      </c>
      <c r="I11607" s="1" t="str">
        <f aca="false">INDEX(Products!$C$2:$C$51,MATCH(C11607,Products!$A$2:$A$51,0))</f>
        <v>Sports &amp; Fitness</v>
      </c>
      <c r="J11607" s="1" t="str">
        <f aca="false">INDEX(Orders!$E$2:$E$8001,MATCH(B11607,Orders!$A$2:$A$8001,0))</f>
        <v>Delivered</v>
      </c>
      <c r="K11607" s="1" t="str">
        <f aca="false">LEFT(INDEX(Orders!$C$2:$C$8001,MATCH(B11607,Orders!$A$2:$A$8001,0)),7)</f>
        <v>2025-05</v>
      </c>
    </row>
    <row r="11608" customFormat="false" ht="15" hidden="false" customHeight="true" outlineLevel="0" collapsed="false">
      <c r="A11608" s="1" t="s">
        <v>22078</v>
      </c>
      <c r="B11608" s="1" t="s">
        <v>8102</v>
      </c>
      <c r="C11608" s="1" t="s">
        <v>1997</v>
      </c>
      <c r="D11608" s="1" t="n">
        <v>1</v>
      </c>
      <c r="E11608" s="16" t="n">
        <v>311.15</v>
      </c>
      <c r="F11608" s="17" t="n">
        <v>0</v>
      </c>
      <c r="G11608" s="16" t="n">
        <v>311.15</v>
      </c>
      <c r="I11608" s="1" t="str">
        <f aca="false">INDEX(Products!$C$2:$C$51,MATCH(C11608,Products!$A$2:$A$51,0))</f>
        <v>Sports &amp; Fitness</v>
      </c>
      <c r="J11608" s="1" t="str">
        <f aca="false">INDEX(Orders!$E$2:$E$8001,MATCH(B11608,Orders!$A$2:$A$8001,0))</f>
        <v>Delivered</v>
      </c>
      <c r="K11608" s="1" t="str">
        <f aca="false">LEFT(INDEX(Orders!$C$2:$C$8001,MATCH(B11608,Orders!$A$2:$A$8001,0)),7)</f>
        <v>2025-05</v>
      </c>
    </row>
    <row r="11609" customFormat="false" ht="15" hidden="false" customHeight="true" outlineLevel="0" collapsed="false">
      <c r="A11609" s="1" t="s">
        <v>22079</v>
      </c>
      <c r="B11609" s="1" t="s">
        <v>8102</v>
      </c>
      <c r="C11609" s="1" t="s">
        <v>1969</v>
      </c>
      <c r="D11609" s="1" t="n">
        <v>2</v>
      </c>
      <c r="E11609" s="16" t="n">
        <v>9171.98</v>
      </c>
      <c r="F11609" s="17" t="n">
        <v>0.15</v>
      </c>
      <c r="G11609" s="16" t="n">
        <v>15592.37</v>
      </c>
      <c r="I11609" s="1" t="str">
        <f aca="false">INDEX(Products!$C$2:$C$51,MATCH(C11609,Products!$A$2:$A$51,0))</f>
        <v>Home &amp; Kitchen</v>
      </c>
      <c r="J11609" s="1" t="str">
        <f aca="false">INDEX(Orders!$E$2:$E$8001,MATCH(B11609,Orders!$A$2:$A$8001,0))</f>
        <v>Delivered</v>
      </c>
      <c r="K11609" s="1" t="str">
        <f aca="false">LEFT(INDEX(Orders!$C$2:$C$8001,MATCH(B11609,Orders!$A$2:$A$8001,0)),7)</f>
        <v>2025-05</v>
      </c>
    </row>
    <row r="11610" customFormat="false" ht="15" hidden="false" customHeight="true" outlineLevel="0" collapsed="false">
      <c r="A11610" s="1" t="s">
        <v>22080</v>
      </c>
      <c r="B11610" s="1" t="s">
        <v>8102</v>
      </c>
      <c r="C11610" s="1" t="s">
        <v>1940</v>
      </c>
      <c r="D11610" s="1" t="n">
        <v>1</v>
      </c>
      <c r="E11610" s="16" t="n">
        <v>2374.52</v>
      </c>
      <c r="F11610" s="17" t="n">
        <v>0</v>
      </c>
      <c r="G11610" s="16" t="n">
        <v>2374.52</v>
      </c>
      <c r="I11610" s="1" t="str">
        <f aca="false">INDEX(Products!$C$2:$C$51,MATCH(C11610,Products!$A$2:$A$51,0))</f>
        <v>Fashion</v>
      </c>
      <c r="J11610" s="1" t="str">
        <f aca="false">INDEX(Orders!$E$2:$E$8001,MATCH(B11610,Orders!$A$2:$A$8001,0))</f>
        <v>Delivered</v>
      </c>
      <c r="K11610" s="1" t="str">
        <f aca="false">LEFT(INDEX(Orders!$C$2:$C$8001,MATCH(B11610,Orders!$A$2:$A$8001,0)),7)</f>
        <v>2025-05</v>
      </c>
    </row>
    <row r="11611" customFormat="false" ht="15" hidden="false" customHeight="true" outlineLevel="0" collapsed="false">
      <c r="A11611" s="1" t="s">
        <v>22081</v>
      </c>
      <c r="B11611" s="1" t="s">
        <v>8103</v>
      </c>
      <c r="C11611" s="1" t="s">
        <v>2007</v>
      </c>
      <c r="D11611" s="1" t="n">
        <v>1</v>
      </c>
      <c r="E11611" s="16" t="n">
        <v>750.27</v>
      </c>
      <c r="F11611" s="17" t="n">
        <v>0.05</v>
      </c>
      <c r="G11611" s="16" t="n">
        <v>712.76</v>
      </c>
      <c r="I11611" s="1" t="str">
        <f aca="false">INDEX(Products!$C$2:$C$51,MATCH(C11611,Products!$A$2:$A$51,0))</f>
        <v>Books &amp; Stationery</v>
      </c>
      <c r="J11611" s="1" t="str">
        <f aca="false">INDEX(Orders!$E$2:$E$8001,MATCH(B11611,Orders!$A$2:$A$8001,0))</f>
        <v>Delivered</v>
      </c>
      <c r="K11611" s="1" t="str">
        <f aca="false">LEFT(INDEX(Orders!$C$2:$C$8001,MATCH(B11611,Orders!$A$2:$A$8001,0)),7)</f>
        <v>2025-12</v>
      </c>
    </row>
    <row r="11612" customFormat="false" ht="15" hidden="false" customHeight="true" outlineLevel="0" collapsed="false">
      <c r="A11612" s="1" t="s">
        <v>22082</v>
      </c>
      <c r="B11612" s="1" t="s">
        <v>8104</v>
      </c>
      <c r="C11612" s="1" t="s">
        <v>1922</v>
      </c>
      <c r="D11612" s="1" t="n">
        <v>1</v>
      </c>
      <c r="E11612" s="16" t="n">
        <v>3142.61</v>
      </c>
      <c r="F11612" s="17" t="n">
        <v>0.1</v>
      </c>
      <c r="G11612" s="16" t="n">
        <v>2828.35</v>
      </c>
      <c r="I11612" s="1" t="str">
        <f aca="false">INDEX(Products!$C$2:$C$51,MATCH(C11612,Products!$A$2:$A$51,0))</f>
        <v>Electronics</v>
      </c>
      <c r="J11612" s="1" t="str">
        <f aca="false">INDEX(Orders!$E$2:$E$8001,MATCH(B11612,Orders!$A$2:$A$8001,0))</f>
        <v>Delivered</v>
      </c>
      <c r="K11612" s="1" t="str">
        <f aca="false">LEFT(INDEX(Orders!$C$2:$C$8001,MATCH(B11612,Orders!$A$2:$A$8001,0)),7)</f>
        <v>2024-10</v>
      </c>
    </row>
    <row r="11613" customFormat="false" ht="15" hidden="false" customHeight="true" outlineLevel="0" collapsed="false">
      <c r="A11613" s="1" t="s">
        <v>22083</v>
      </c>
      <c r="B11613" s="1" t="s">
        <v>8104</v>
      </c>
      <c r="C11613" s="1" t="s">
        <v>1990</v>
      </c>
      <c r="D11613" s="1" t="n">
        <v>1</v>
      </c>
      <c r="E11613" s="16" t="n">
        <v>5311.32</v>
      </c>
      <c r="F11613" s="17" t="n">
        <v>0</v>
      </c>
      <c r="G11613" s="16" t="n">
        <v>5311.32</v>
      </c>
      <c r="I11613" s="1" t="str">
        <f aca="false">INDEX(Products!$C$2:$C$51,MATCH(C11613,Products!$A$2:$A$51,0))</f>
        <v>Sports &amp; Fitness</v>
      </c>
      <c r="J11613" s="1" t="str">
        <f aca="false">INDEX(Orders!$E$2:$E$8001,MATCH(B11613,Orders!$A$2:$A$8001,0))</f>
        <v>Delivered</v>
      </c>
      <c r="K11613" s="1" t="str">
        <f aca="false">LEFT(INDEX(Orders!$C$2:$C$8001,MATCH(B11613,Orders!$A$2:$A$8001,0)),7)</f>
        <v>2024-10</v>
      </c>
    </row>
    <row r="11614" customFormat="false" ht="15" hidden="false" customHeight="true" outlineLevel="0" collapsed="false">
      <c r="A11614" s="1" t="s">
        <v>22084</v>
      </c>
      <c r="B11614" s="1" t="s">
        <v>8105</v>
      </c>
      <c r="C11614" s="1" t="s">
        <v>2006</v>
      </c>
      <c r="D11614" s="1" t="n">
        <v>1</v>
      </c>
      <c r="E11614" s="16" t="n">
        <v>482.17</v>
      </c>
      <c r="F11614" s="17" t="n">
        <v>0.15</v>
      </c>
      <c r="G11614" s="16" t="n">
        <v>409.84</v>
      </c>
      <c r="I11614" s="1" t="str">
        <f aca="false">INDEX(Products!$C$2:$C$51,MATCH(C11614,Products!$A$2:$A$51,0))</f>
        <v>Books &amp; Stationery</v>
      </c>
      <c r="J11614" s="1" t="str">
        <f aca="false">INDEX(Orders!$E$2:$E$8001,MATCH(B11614,Orders!$A$2:$A$8001,0))</f>
        <v>Delivered</v>
      </c>
      <c r="K11614" s="1" t="str">
        <f aca="false">LEFT(INDEX(Orders!$C$2:$C$8001,MATCH(B11614,Orders!$A$2:$A$8001,0)),7)</f>
        <v>2024-07</v>
      </c>
    </row>
    <row r="11615" customFormat="false" ht="15" hidden="false" customHeight="true" outlineLevel="0" collapsed="false">
      <c r="A11615" s="1" t="s">
        <v>22085</v>
      </c>
      <c r="B11615" s="1" t="s">
        <v>8106</v>
      </c>
      <c r="C11615" s="1" t="s">
        <v>1990</v>
      </c>
      <c r="D11615" s="1" t="n">
        <v>2</v>
      </c>
      <c r="E11615" s="16" t="n">
        <v>5311.32</v>
      </c>
      <c r="F11615" s="17" t="n">
        <v>0.05</v>
      </c>
      <c r="G11615" s="16" t="n">
        <v>10091.51</v>
      </c>
      <c r="I11615" s="1" t="str">
        <f aca="false">INDEX(Products!$C$2:$C$51,MATCH(C11615,Products!$A$2:$A$51,0))</f>
        <v>Sports &amp; Fitness</v>
      </c>
      <c r="J11615" s="1" t="str">
        <f aca="false">INDEX(Orders!$E$2:$E$8001,MATCH(B11615,Orders!$A$2:$A$8001,0))</f>
        <v>Delivered</v>
      </c>
      <c r="K11615" s="1" t="str">
        <f aca="false">LEFT(INDEX(Orders!$C$2:$C$8001,MATCH(B11615,Orders!$A$2:$A$8001,0)),7)</f>
        <v>2024-09</v>
      </c>
    </row>
    <row r="11616" customFormat="false" ht="15" hidden="false" customHeight="true" outlineLevel="0" collapsed="false">
      <c r="A11616" s="1" t="s">
        <v>22086</v>
      </c>
      <c r="B11616" s="1" t="s">
        <v>8106</v>
      </c>
      <c r="C11616" s="1" t="s">
        <v>1940</v>
      </c>
      <c r="D11616" s="1" t="n">
        <v>1</v>
      </c>
      <c r="E11616" s="16" t="n">
        <v>2374.52</v>
      </c>
      <c r="F11616" s="17" t="n">
        <v>0.1</v>
      </c>
      <c r="G11616" s="16" t="n">
        <v>2137.07</v>
      </c>
      <c r="I11616" s="1" t="str">
        <f aca="false">INDEX(Products!$C$2:$C$51,MATCH(C11616,Products!$A$2:$A$51,0))</f>
        <v>Fashion</v>
      </c>
      <c r="J11616" s="1" t="str">
        <f aca="false">INDEX(Orders!$E$2:$E$8001,MATCH(B11616,Orders!$A$2:$A$8001,0))</f>
        <v>Delivered</v>
      </c>
      <c r="K11616" s="1" t="str">
        <f aca="false">LEFT(INDEX(Orders!$C$2:$C$8001,MATCH(B11616,Orders!$A$2:$A$8001,0)),7)</f>
        <v>2024-09</v>
      </c>
    </row>
    <row r="11617" customFormat="false" ht="15" hidden="false" customHeight="true" outlineLevel="0" collapsed="false">
      <c r="A11617" s="1" t="s">
        <v>22087</v>
      </c>
      <c r="B11617" s="1" t="s">
        <v>8106</v>
      </c>
      <c r="C11617" s="1" t="s">
        <v>1930</v>
      </c>
      <c r="D11617" s="1" t="n">
        <v>1</v>
      </c>
      <c r="E11617" s="16" t="n">
        <v>2398.35</v>
      </c>
      <c r="F11617" s="17" t="n">
        <v>0.1</v>
      </c>
      <c r="G11617" s="16" t="n">
        <v>2158.52</v>
      </c>
      <c r="I11617" s="1" t="str">
        <f aca="false">INDEX(Products!$C$2:$C$51,MATCH(C11617,Products!$A$2:$A$51,0))</f>
        <v>Electronics</v>
      </c>
      <c r="J11617" s="1" t="str">
        <f aca="false">INDEX(Orders!$E$2:$E$8001,MATCH(B11617,Orders!$A$2:$A$8001,0))</f>
        <v>Delivered</v>
      </c>
      <c r="K11617" s="1" t="str">
        <f aca="false">LEFT(INDEX(Orders!$C$2:$C$8001,MATCH(B11617,Orders!$A$2:$A$8001,0)),7)</f>
        <v>2024-09</v>
      </c>
    </row>
    <row r="11618" customFormat="false" ht="15" hidden="false" customHeight="true" outlineLevel="0" collapsed="false">
      <c r="A11618" s="1" t="s">
        <v>22088</v>
      </c>
      <c r="B11618" s="1" t="s">
        <v>8107</v>
      </c>
      <c r="C11618" s="1" t="s">
        <v>2006</v>
      </c>
      <c r="D11618" s="1" t="n">
        <v>3</v>
      </c>
      <c r="E11618" s="16" t="n">
        <v>482.17</v>
      </c>
      <c r="F11618" s="17" t="n">
        <v>0</v>
      </c>
      <c r="G11618" s="16" t="n">
        <v>1446.51</v>
      </c>
      <c r="I11618" s="1" t="str">
        <f aca="false">INDEX(Products!$C$2:$C$51,MATCH(C11618,Products!$A$2:$A$51,0))</f>
        <v>Books &amp; Stationery</v>
      </c>
      <c r="J11618" s="1" t="str">
        <f aca="false">INDEX(Orders!$E$2:$E$8001,MATCH(B11618,Orders!$A$2:$A$8001,0))</f>
        <v>Delivered</v>
      </c>
      <c r="K11618" s="1" t="str">
        <f aca="false">LEFT(INDEX(Orders!$C$2:$C$8001,MATCH(B11618,Orders!$A$2:$A$8001,0)),7)</f>
        <v>2025-05</v>
      </c>
    </row>
    <row r="11619" customFormat="false" ht="15" hidden="false" customHeight="true" outlineLevel="0" collapsed="false">
      <c r="A11619" s="1" t="s">
        <v>22089</v>
      </c>
      <c r="B11619" s="1" t="s">
        <v>8107</v>
      </c>
      <c r="C11619" s="1" t="s">
        <v>1990</v>
      </c>
      <c r="D11619" s="1" t="n">
        <v>2</v>
      </c>
      <c r="E11619" s="16" t="n">
        <v>5311.32</v>
      </c>
      <c r="F11619" s="17" t="n">
        <v>0.05</v>
      </c>
      <c r="G11619" s="16" t="n">
        <v>10091.51</v>
      </c>
      <c r="I11619" s="1" t="str">
        <f aca="false">INDEX(Products!$C$2:$C$51,MATCH(C11619,Products!$A$2:$A$51,0))</f>
        <v>Sports &amp; Fitness</v>
      </c>
      <c r="J11619" s="1" t="str">
        <f aca="false">INDEX(Orders!$E$2:$E$8001,MATCH(B11619,Orders!$A$2:$A$8001,0))</f>
        <v>Delivered</v>
      </c>
      <c r="K11619" s="1" t="str">
        <f aca="false">LEFT(INDEX(Orders!$C$2:$C$8001,MATCH(B11619,Orders!$A$2:$A$8001,0)),7)</f>
        <v>2025-05</v>
      </c>
    </row>
    <row r="11620" customFormat="false" ht="15" hidden="false" customHeight="true" outlineLevel="0" collapsed="false">
      <c r="A11620" s="1" t="s">
        <v>22090</v>
      </c>
      <c r="B11620" s="1" t="s">
        <v>8107</v>
      </c>
      <c r="C11620" s="1" t="s">
        <v>1975</v>
      </c>
      <c r="D11620" s="1" t="n">
        <v>3</v>
      </c>
      <c r="E11620" s="16" t="n">
        <v>862.99</v>
      </c>
      <c r="F11620" s="17" t="n">
        <v>0.2</v>
      </c>
      <c r="G11620" s="16" t="n">
        <v>2071.18</v>
      </c>
      <c r="I11620" s="1" t="str">
        <f aca="false">INDEX(Products!$C$2:$C$51,MATCH(C11620,Products!$A$2:$A$51,0))</f>
        <v>Beauty &amp; Personal Care</v>
      </c>
      <c r="J11620" s="1" t="str">
        <f aca="false">INDEX(Orders!$E$2:$E$8001,MATCH(B11620,Orders!$A$2:$A$8001,0))</f>
        <v>Delivered</v>
      </c>
      <c r="K11620" s="1" t="str">
        <f aca="false">LEFT(INDEX(Orders!$C$2:$C$8001,MATCH(B11620,Orders!$A$2:$A$8001,0)),7)</f>
        <v>2025-05</v>
      </c>
    </row>
    <row r="11621" customFormat="false" ht="15" hidden="false" customHeight="true" outlineLevel="0" collapsed="false">
      <c r="A11621" s="1" t="s">
        <v>22091</v>
      </c>
      <c r="B11621" s="1" t="s">
        <v>8107</v>
      </c>
      <c r="C11621" s="1" t="s">
        <v>1976</v>
      </c>
      <c r="D11621" s="1" t="n">
        <v>2</v>
      </c>
      <c r="E11621" s="16" t="n">
        <v>1603.35</v>
      </c>
      <c r="F11621" s="17" t="n">
        <v>0</v>
      </c>
      <c r="G11621" s="16" t="n">
        <v>3206.7</v>
      </c>
      <c r="I11621" s="1" t="str">
        <f aca="false">INDEX(Products!$C$2:$C$51,MATCH(C11621,Products!$A$2:$A$51,0))</f>
        <v>Beauty &amp; Personal Care</v>
      </c>
      <c r="J11621" s="1" t="str">
        <f aca="false">INDEX(Orders!$E$2:$E$8001,MATCH(B11621,Orders!$A$2:$A$8001,0))</f>
        <v>Delivered</v>
      </c>
      <c r="K11621" s="1" t="str">
        <f aca="false">LEFT(INDEX(Orders!$C$2:$C$8001,MATCH(B11621,Orders!$A$2:$A$8001,0)),7)</f>
        <v>2025-05</v>
      </c>
    </row>
    <row r="11622" customFormat="false" ht="15" hidden="false" customHeight="true" outlineLevel="0" collapsed="false">
      <c r="A11622" s="1" t="s">
        <v>22092</v>
      </c>
      <c r="B11622" s="1" t="s">
        <v>8107</v>
      </c>
      <c r="C11622" s="1" t="s">
        <v>1922</v>
      </c>
      <c r="D11622" s="1" t="n">
        <v>1</v>
      </c>
      <c r="E11622" s="16" t="n">
        <v>3142.61</v>
      </c>
      <c r="F11622" s="17" t="n">
        <v>0.05</v>
      </c>
      <c r="G11622" s="16" t="n">
        <v>2985.48</v>
      </c>
      <c r="I11622" s="1" t="str">
        <f aca="false">INDEX(Products!$C$2:$C$51,MATCH(C11622,Products!$A$2:$A$51,0))</f>
        <v>Electronics</v>
      </c>
      <c r="J11622" s="1" t="str">
        <f aca="false">INDEX(Orders!$E$2:$E$8001,MATCH(B11622,Orders!$A$2:$A$8001,0))</f>
        <v>Delivered</v>
      </c>
      <c r="K11622" s="1" t="str">
        <f aca="false">LEFT(INDEX(Orders!$C$2:$C$8001,MATCH(B11622,Orders!$A$2:$A$8001,0)),7)</f>
        <v>2025-05</v>
      </c>
    </row>
    <row r="11623" customFormat="false" ht="15" hidden="false" customHeight="true" outlineLevel="0" collapsed="false">
      <c r="A11623" s="1" t="s">
        <v>22093</v>
      </c>
      <c r="B11623" s="1" t="s">
        <v>8108</v>
      </c>
      <c r="C11623" s="1" t="s">
        <v>1940</v>
      </c>
      <c r="D11623" s="1" t="n">
        <v>1</v>
      </c>
      <c r="E11623" s="16" t="n">
        <v>2374.52</v>
      </c>
      <c r="F11623" s="17" t="n">
        <v>0.15</v>
      </c>
      <c r="G11623" s="16" t="n">
        <v>2018.34</v>
      </c>
      <c r="I11623" s="1" t="str">
        <f aca="false">INDEX(Products!$C$2:$C$51,MATCH(C11623,Products!$A$2:$A$51,0))</f>
        <v>Fashion</v>
      </c>
      <c r="J11623" s="1" t="str">
        <f aca="false">INDEX(Orders!$E$2:$E$8001,MATCH(B11623,Orders!$A$2:$A$8001,0))</f>
        <v>Delivered</v>
      </c>
      <c r="K11623" s="1" t="str">
        <f aca="false">LEFT(INDEX(Orders!$C$2:$C$8001,MATCH(B11623,Orders!$A$2:$A$8001,0)),7)</f>
        <v>2024-07</v>
      </c>
    </row>
    <row r="11624" customFormat="false" ht="15" hidden="false" customHeight="true" outlineLevel="0" collapsed="false">
      <c r="A11624" s="1" t="s">
        <v>22094</v>
      </c>
      <c r="B11624" s="1" t="s">
        <v>8109</v>
      </c>
      <c r="C11624" s="1" t="s">
        <v>1953</v>
      </c>
      <c r="D11624" s="1" t="n">
        <v>3</v>
      </c>
      <c r="E11624" s="16" t="n">
        <v>4914.12</v>
      </c>
      <c r="F11624" s="17" t="n">
        <v>0</v>
      </c>
      <c r="G11624" s="16" t="n">
        <v>14742.36</v>
      </c>
      <c r="I11624" s="1" t="str">
        <f aca="false">INDEX(Products!$C$2:$C$51,MATCH(C11624,Products!$A$2:$A$51,0))</f>
        <v>Fashion</v>
      </c>
      <c r="J11624" s="1" t="str">
        <f aca="false">INDEX(Orders!$E$2:$E$8001,MATCH(B11624,Orders!$A$2:$A$8001,0))</f>
        <v>Delivered</v>
      </c>
      <c r="K11624" s="1" t="str">
        <f aca="false">LEFT(INDEX(Orders!$C$2:$C$8001,MATCH(B11624,Orders!$A$2:$A$8001,0)),7)</f>
        <v>2025-06</v>
      </c>
    </row>
    <row r="11625" customFormat="false" ht="15" hidden="false" customHeight="true" outlineLevel="0" collapsed="false">
      <c r="A11625" s="1" t="s">
        <v>22095</v>
      </c>
      <c r="B11625" s="1" t="s">
        <v>8109</v>
      </c>
      <c r="C11625" s="1" t="s">
        <v>1997</v>
      </c>
      <c r="D11625" s="1" t="n">
        <v>1</v>
      </c>
      <c r="E11625" s="16" t="n">
        <v>311.15</v>
      </c>
      <c r="F11625" s="17" t="n">
        <v>0</v>
      </c>
      <c r="G11625" s="16" t="n">
        <v>311.15</v>
      </c>
      <c r="I11625" s="1" t="str">
        <f aca="false">INDEX(Products!$C$2:$C$51,MATCH(C11625,Products!$A$2:$A$51,0))</f>
        <v>Sports &amp; Fitness</v>
      </c>
      <c r="J11625" s="1" t="str">
        <f aca="false">INDEX(Orders!$E$2:$E$8001,MATCH(B11625,Orders!$A$2:$A$8001,0))</f>
        <v>Delivered</v>
      </c>
      <c r="K11625" s="1" t="str">
        <f aca="false">LEFT(INDEX(Orders!$C$2:$C$8001,MATCH(B11625,Orders!$A$2:$A$8001,0)),7)</f>
        <v>2025-06</v>
      </c>
    </row>
    <row r="11626" customFormat="false" ht="15" hidden="false" customHeight="true" outlineLevel="0" collapsed="false">
      <c r="A11626" s="1" t="s">
        <v>22096</v>
      </c>
      <c r="B11626" s="1" t="s">
        <v>8110</v>
      </c>
      <c r="C11626" s="1" t="s">
        <v>1979</v>
      </c>
      <c r="D11626" s="1" t="n">
        <v>1</v>
      </c>
      <c r="E11626" s="16" t="n">
        <v>623</v>
      </c>
      <c r="F11626" s="17" t="n">
        <v>0.1</v>
      </c>
      <c r="G11626" s="16" t="n">
        <v>560.7</v>
      </c>
      <c r="I11626" s="1" t="str">
        <f aca="false">INDEX(Products!$C$2:$C$51,MATCH(C11626,Products!$A$2:$A$51,0))</f>
        <v>Beauty &amp; Personal Care</v>
      </c>
      <c r="J11626" s="1" t="str">
        <f aca="false">INDEX(Orders!$E$2:$E$8001,MATCH(B11626,Orders!$A$2:$A$8001,0))</f>
        <v>Delivered</v>
      </c>
      <c r="K11626" s="1" t="str">
        <f aca="false">LEFT(INDEX(Orders!$C$2:$C$8001,MATCH(B11626,Orders!$A$2:$A$8001,0)),7)</f>
        <v>2024-11</v>
      </c>
    </row>
    <row r="11627" customFormat="false" ht="15" hidden="false" customHeight="true" outlineLevel="0" collapsed="false">
      <c r="A11627" s="1" t="s">
        <v>22097</v>
      </c>
      <c r="B11627" s="1" t="s">
        <v>8110</v>
      </c>
      <c r="C11627" s="1" t="s">
        <v>2007</v>
      </c>
      <c r="D11627" s="1" t="n">
        <v>1</v>
      </c>
      <c r="E11627" s="16" t="n">
        <v>750.27</v>
      </c>
      <c r="F11627" s="17" t="n">
        <v>0</v>
      </c>
      <c r="G11627" s="16" t="n">
        <v>750.27</v>
      </c>
      <c r="I11627" s="1" t="str">
        <f aca="false">INDEX(Products!$C$2:$C$51,MATCH(C11627,Products!$A$2:$A$51,0))</f>
        <v>Books &amp; Stationery</v>
      </c>
      <c r="J11627" s="1" t="str">
        <f aca="false">INDEX(Orders!$E$2:$E$8001,MATCH(B11627,Orders!$A$2:$A$8001,0))</f>
        <v>Delivered</v>
      </c>
      <c r="K11627" s="1" t="str">
        <f aca="false">LEFT(INDEX(Orders!$C$2:$C$8001,MATCH(B11627,Orders!$A$2:$A$8001,0)),7)</f>
        <v>2024-11</v>
      </c>
    </row>
    <row r="11628" customFormat="false" ht="15" hidden="false" customHeight="true" outlineLevel="0" collapsed="false">
      <c r="A11628" s="1" t="s">
        <v>22098</v>
      </c>
      <c r="B11628" s="1" t="s">
        <v>8110</v>
      </c>
      <c r="C11628" s="1" t="s">
        <v>1930</v>
      </c>
      <c r="D11628" s="1" t="n">
        <v>2</v>
      </c>
      <c r="E11628" s="16" t="n">
        <v>2398.35</v>
      </c>
      <c r="F11628" s="17" t="n">
        <v>0.15</v>
      </c>
      <c r="G11628" s="16" t="n">
        <v>4077.2</v>
      </c>
      <c r="I11628" s="1" t="str">
        <f aca="false">INDEX(Products!$C$2:$C$51,MATCH(C11628,Products!$A$2:$A$51,0))</f>
        <v>Electronics</v>
      </c>
      <c r="J11628" s="1" t="str">
        <f aca="false">INDEX(Orders!$E$2:$E$8001,MATCH(B11628,Orders!$A$2:$A$8001,0))</f>
        <v>Delivered</v>
      </c>
      <c r="K11628" s="1" t="str">
        <f aca="false">LEFT(INDEX(Orders!$C$2:$C$8001,MATCH(B11628,Orders!$A$2:$A$8001,0)),7)</f>
        <v>2024-11</v>
      </c>
    </row>
    <row r="11629" customFormat="false" ht="15" hidden="false" customHeight="true" outlineLevel="0" collapsed="false">
      <c r="A11629" s="1" t="s">
        <v>22099</v>
      </c>
      <c r="B11629" s="1" t="s">
        <v>8111</v>
      </c>
      <c r="C11629" s="1" t="s">
        <v>1976</v>
      </c>
      <c r="D11629" s="1" t="n">
        <v>3</v>
      </c>
      <c r="E11629" s="16" t="n">
        <v>1603.35</v>
      </c>
      <c r="F11629" s="17" t="n">
        <v>0</v>
      </c>
      <c r="G11629" s="16" t="n">
        <v>4810.05</v>
      </c>
      <c r="I11629" s="1" t="str">
        <f aca="false">INDEX(Products!$C$2:$C$51,MATCH(C11629,Products!$A$2:$A$51,0))</f>
        <v>Beauty &amp; Personal Care</v>
      </c>
      <c r="J11629" s="1" t="str">
        <f aca="false">INDEX(Orders!$E$2:$E$8001,MATCH(B11629,Orders!$A$2:$A$8001,0))</f>
        <v>Delivered</v>
      </c>
      <c r="K11629" s="1" t="str">
        <f aca="false">LEFT(INDEX(Orders!$C$2:$C$8001,MATCH(B11629,Orders!$A$2:$A$8001,0)),7)</f>
        <v>2025-01</v>
      </c>
    </row>
    <row r="11630" customFormat="false" ht="15" hidden="false" customHeight="true" outlineLevel="0" collapsed="false">
      <c r="A11630" s="1" t="s">
        <v>22100</v>
      </c>
      <c r="B11630" s="1" t="s">
        <v>8112</v>
      </c>
      <c r="C11630" s="1" t="s">
        <v>1945</v>
      </c>
      <c r="D11630" s="1" t="n">
        <v>1</v>
      </c>
      <c r="E11630" s="16" t="n">
        <v>2390.13</v>
      </c>
      <c r="F11630" s="17" t="n">
        <v>0</v>
      </c>
      <c r="G11630" s="16" t="n">
        <v>2390.13</v>
      </c>
      <c r="I11630" s="1" t="str">
        <f aca="false">INDEX(Products!$C$2:$C$51,MATCH(C11630,Products!$A$2:$A$51,0))</f>
        <v>Fashion</v>
      </c>
      <c r="J11630" s="1" t="str">
        <f aca="false">INDEX(Orders!$E$2:$E$8001,MATCH(B11630,Orders!$A$2:$A$8001,0))</f>
        <v>Delivered</v>
      </c>
      <c r="K11630" s="1" t="str">
        <f aca="false">LEFT(INDEX(Orders!$C$2:$C$8001,MATCH(B11630,Orders!$A$2:$A$8001,0)),7)</f>
        <v>2024-10</v>
      </c>
    </row>
    <row r="11631" customFormat="false" ht="15" hidden="false" customHeight="true" outlineLevel="0" collapsed="false">
      <c r="A11631" s="1" t="s">
        <v>22101</v>
      </c>
      <c r="B11631" s="1" t="s">
        <v>8112</v>
      </c>
      <c r="C11631" s="1" t="s">
        <v>1979</v>
      </c>
      <c r="D11631" s="1" t="n">
        <v>1</v>
      </c>
      <c r="E11631" s="16" t="n">
        <v>623</v>
      </c>
      <c r="F11631" s="17" t="n">
        <v>0.15</v>
      </c>
      <c r="G11631" s="16" t="n">
        <v>529.55</v>
      </c>
      <c r="I11631" s="1" t="str">
        <f aca="false">INDEX(Products!$C$2:$C$51,MATCH(C11631,Products!$A$2:$A$51,0))</f>
        <v>Beauty &amp; Personal Care</v>
      </c>
      <c r="J11631" s="1" t="str">
        <f aca="false">INDEX(Orders!$E$2:$E$8001,MATCH(B11631,Orders!$A$2:$A$8001,0))</f>
        <v>Delivered</v>
      </c>
      <c r="K11631" s="1" t="str">
        <f aca="false">LEFT(INDEX(Orders!$C$2:$C$8001,MATCH(B11631,Orders!$A$2:$A$8001,0)),7)</f>
        <v>2024-10</v>
      </c>
    </row>
    <row r="11632" customFormat="false" ht="15" hidden="false" customHeight="true" outlineLevel="0" collapsed="false">
      <c r="A11632" s="1" t="s">
        <v>22102</v>
      </c>
      <c r="B11632" s="1" t="s">
        <v>8113</v>
      </c>
      <c r="C11632" s="1" t="s">
        <v>2007</v>
      </c>
      <c r="D11632" s="1" t="n">
        <v>2</v>
      </c>
      <c r="E11632" s="16" t="n">
        <v>750.27</v>
      </c>
      <c r="F11632" s="17" t="n">
        <v>0</v>
      </c>
      <c r="G11632" s="16" t="n">
        <v>1500.54</v>
      </c>
      <c r="I11632" s="1" t="str">
        <f aca="false">INDEX(Products!$C$2:$C$51,MATCH(C11632,Products!$A$2:$A$51,0))</f>
        <v>Books &amp; Stationery</v>
      </c>
      <c r="J11632" s="1" t="str">
        <f aca="false">INDEX(Orders!$E$2:$E$8001,MATCH(B11632,Orders!$A$2:$A$8001,0))</f>
        <v>Delivered</v>
      </c>
      <c r="K11632" s="1" t="str">
        <f aca="false">LEFT(INDEX(Orders!$C$2:$C$8001,MATCH(B11632,Orders!$A$2:$A$8001,0)),7)</f>
        <v>2025-11</v>
      </c>
    </row>
    <row r="11633" customFormat="false" ht="15" hidden="false" customHeight="true" outlineLevel="0" collapsed="false">
      <c r="A11633" s="1" t="s">
        <v>22103</v>
      </c>
      <c r="B11633" s="1" t="s">
        <v>8113</v>
      </c>
      <c r="C11633" s="1" t="s">
        <v>1957</v>
      </c>
      <c r="D11633" s="1" t="n">
        <v>2</v>
      </c>
      <c r="E11633" s="16" t="n">
        <v>1469.28</v>
      </c>
      <c r="F11633" s="17" t="n">
        <v>0.15</v>
      </c>
      <c r="G11633" s="16" t="n">
        <v>2497.78</v>
      </c>
      <c r="I11633" s="1" t="str">
        <f aca="false">INDEX(Products!$C$2:$C$51,MATCH(C11633,Products!$A$2:$A$51,0))</f>
        <v>Home &amp; Kitchen</v>
      </c>
      <c r="J11633" s="1" t="str">
        <f aca="false">INDEX(Orders!$E$2:$E$8001,MATCH(B11633,Orders!$A$2:$A$8001,0))</f>
        <v>Delivered</v>
      </c>
      <c r="K11633" s="1" t="str">
        <f aca="false">LEFT(INDEX(Orders!$C$2:$C$8001,MATCH(B11633,Orders!$A$2:$A$8001,0)),7)</f>
        <v>2025-11</v>
      </c>
    </row>
    <row r="11634" customFormat="false" ht="15" hidden="false" customHeight="true" outlineLevel="0" collapsed="false">
      <c r="A11634" s="1" t="s">
        <v>22104</v>
      </c>
      <c r="B11634" s="1" t="s">
        <v>8113</v>
      </c>
      <c r="C11634" s="1" t="s">
        <v>1930</v>
      </c>
      <c r="D11634" s="1" t="n">
        <v>1</v>
      </c>
      <c r="E11634" s="16" t="n">
        <v>2398.35</v>
      </c>
      <c r="F11634" s="17" t="n">
        <v>0</v>
      </c>
      <c r="G11634" s="16" t="n">
        <v>2398.35</v>
      </c>
      <c r="I11634" s="1" t="str">
        <f aca="false">INDEX(Products!$C$2:$C$51,MATCH(C11634,Products!$A$2:$A$51,0))</f>
        <v>Electronics</v>
      </c>
      <c r="J11634" s="1" t="str">
        <f aca="false">INDEX(Orders!$E$2:$E$8001,MATCH(B11634,Orders!$A$2:$A$8001,0))</f>
        <v>Delivered</v>
      </c>
      <c r="K11634" s="1" t="str">
        <f aca="false">LEFT(INDEX(Orders!$C$2:$C$8001,MATCH(B11634,Orders!$A$2:$A$8001,0)),7)</f>
        <v>2025-11</v>
      </c>
    </row>
    <row r="11635" customFormat="false" ht="15" hidden="false" customHeight="true" outlineLevel="0" collapsed="false">
      <c r="A11635" s="1" t="s">
        <v>22105</v>
      </c>
      <c r="B11635" s="1" t="s">
        <v>8114</v>
      </c>
      <c r="C11635" s="1" t="s">
        <v>1997</v>
      </c>
      <c r="D11635" s="1" t="n">
        <v>1</v>
      </c>
      <c r="E11635" s="16" t="n">
        <v>311.15</v>
      </c>
      <c r="F11635" s="17" t="n">
        <v>0</v>
      </c>
      <c r="G11635" s="16" t="n">
        <v>311.15</v>
      </c>
      <c r="I11635" s="1" t="str">
        <f aca="false">INDEX(Products!$C$2:$C$51,MATCH(C11635,Products!$A$2:$A$51,0))</f>
        <v>Sports &amp; Fitness</v>
      </c>
      <c r="J11635" s="1" t="str">
        <f aca="false">INDEX(Orders!$E$2:$E$8001,MATCH(B11635,Orders!$A$2:$A$8001,0))</f>
        <v>Cancelled</v>
      </c>
      <c r="K11635" s="1" t="str">
        <f aca="false">LEFT(INDEX(Orders!$C$2:$C$8001,MATCH(B11635,Orders!$A$2:$A$8001,0)),7)</f>
        <v>2024-12</v>
      </c>
    </row>
    <row r="11636" customFormat="false" ht="15" hidden="false" customHeight="true" outlineLevel="0" collapsed="false">
      <c r="A11636" s="1" t="s">
        <v>22106</v>
      </c>
      <c r="B11636" s="1" t="s">
        <v>8115</v>
      </c>
      <c r="C11636" s="1" t="s">
        <v>1990</v>
      </c>
      <c r="D11636" s="1" t="n">
        <v>2</v>
      </c>
      <c r="E11636" s="16" t="n">
        <v>5311.32</v>
      </c>
      <c r="F11636" s="17" t="n">
        <v>0.15</v>
      </c>
      <c r="G11636" s="16" t="n">
        <v>9029.24</v>
      </c>
      <c r="I11636" s="1" t="str">
        <f aca="false">INDEX(Products!$C$2:$C$51,MATCH(C11636,Products!$A$2:$A$51,0))</f>
        <v>Sports &amp; Fitness</v>
      </c>
      <c r="J11636" s="1" t="str">
        <f aca="false">INDEX(Orders!$E$2:$E$8001,MATCH(B11636,Orders!$A$2:$A$8001,0))</f>
        <v>Returned</v>
      </c>
      <c r="K11636" s="1" t="str">
        <f aca="false">LEFT(INDEX(Orders!$C$2:$C$8001,MATCH(B11636,Orders!$A$2:$A$8001,0)),7)</f>
        <v>2025-11</v>
      </c>
    </row>
    <row r="11637" customFormat="false" ht="15" hidden="false" customHeight="true" outlineLevel="0" collapsed="false">
      <c r="A11637" s="1" t="s">
        <v>22107</v>
      </c>
      <c r="B11637" s="1" t="s">
        <v>8115</v>
      </c>
      <c r="C11637" s="1" t="s">
        <v>1940</v>
      </c>
      <c r="D11637" s="1" t="n">
        <v>1</v>
      </c>
      <c r="E11637" s="16" t="n">
        <v>2374.52</v>
      </c>
      <c r="F11637" s="17" t="n">
        <v>0.05</v>
      </c>
      <c r="G11637" s="16" t="n">
        <v>2255.79</v>
      </c>
      <c r="I11637" s="1" t="str">
        <f aca="false">INDEX(Products!$C$2:$C$51,MATCH(C11637,Products!$A$2:$A$51,0))</f>
        <v>Fashion</v>
      </c>
      <c r="J11637" s="1" t="str">
        <f aca="false">INDEX(Orders!$E$2:$E$8001,MATCH(B11637,Orders!$A$2:$A$8001,0))</f>
        <v>Returned</v>
      </c>
      <c r="K11637" s="1" t="str">
        <f aca="false">LEFT(INDEX(Orders!$C$2:$C$8001,MATCH(B11637,Orders!$A$2:$A$8001,0)),7)</f>
        <v>2025-11</v>
      </c>
    </row>
    <row r="11638" customFormat="false" ht="15" hidden="false" customHeight="true" outlineLevel="0" collapsed="false">
      <c r="A11638" s="1" t="s">
        <v>22108</v>
      </c>
      <c r="B11638" s="1" t="s">
        <v>8116</v>
      </c>
      <c r="C11638" s="1" t="s">
        <v>1933</v>
      </c>
      <c r="D11638" s="1" t="n">
        <v>1</v>
      </c>
      <c r="E11638" s="16" t="n">
        <v>7194.38</v>
      </c>
      <c r="F11638" s="17" t="n">
        <v>0.05</v>
      </c>
      <c r="G11638" s="16" t="n">
        <v>6834.66</v>
      </c>
      <c r="I11638" s="1" t="str">
        <f aca="false">INDEX(Products!$C$2:$C$51,MATCH(C11638,Products!$A$2:$A$51,0))</f>
        <v>Electronics</v>
      </c>
      <c r="J11638" s="1" t="str">
        <f aca="false">INDEX(Orders!$E$2:$E$8001,MATCH(B11638,Orders!$A$2:$A$8001,0))</f>
        <v>Returned</v>
      </c>
      <c r="K11638" s="1" t="str">
        <f aca="false">LEFT(INDEX(Orders!$C$2:$C$8001,MATCH(B11638,Orders!$A$2:$A$8001,0)),7)</f>
        <v>2025-10</v>
      </c>
    </row>
    <row r="11639" customFormat="false" ht="15" hidden="false" customHeight="true" outlineLevel="0" collapsed="false">
      <c r="A11639" s="1" t="s">
        <v>22109</v>
      </c>
      <c r="B11639" s="1" t="s">
        <v>8116</v>
      </c>
      <c r="C11639" s="1" t="s">
        <v>2007</v>
      </c>
      <c r="D11639" s="1" t="n">
        <v>3</v>
      </c>
      <c r="E11639" s="16" t="n">
        <v>750.27</v>
      </c>
      <c r="F11639" s="17" t="n">
        <v>0.1</v>
      </c>
      <c r="G11639" s="16" t="n">
        <v>2025.73</v>
      </c>
      <c r="I11639" s="1" t="str">
        <f aca="false">INDEX(Products!$C$2:$C$51,MATCH(C11639,Products!$A$2:$A$51,0))</f>
        <v>Books &amp; Stationery</v>
      </c>
      <c r="J11639" s="1" t="str">
        <f aca="false">INDEX(Orders!$E$2:$E$8001,MATCH(B11639,Orders!$A$2:$A$8001,0))</f>
        <v>Returned</v>
      </c>
      <c r="K11639" s="1" t="str">
        <f aca="false">LEFT(INDEX(Orders!$C$2:$C$8001,MATCH(B11639,Orders!$A$2:$A$8001,0)),7)</f>
        <v>2025-10</v>
      </c>
    </row>
    <row r="11640" customFormat="false" ht="15" hidden="false" customHeight="true" outlineLevel="0" collapsed="false">
      <c r="A11640" s="1" t="s">
        <v>22110</v>
      </c>
      <c r="B11640" s="1" t="s">
        <v>8117</v>
      </c>
      <c r="C11640" s="1" t="s">
        <v>2006</v>
      </c>
      <c r="D11640" s="1" t="n">
        <v>2</v>
      </c>
      <c r="E11640" s="16" t="n">
        <v>482.17</v>
      </c>
      <c r="F11640" s="17" t="n">
        <v>0</v>
      </c>
      <c r="G11640" s="16" t="n">
        <v>964.34</v>
      </c>
      <c r="I11640" s="1" t="str">
        <f aca="false">INDEX(Products!$C$2:$C$51,MATCH(C11640,Products!$A$2:$A$51,0))</f>
        <v>Books &amp; Stationery</v>
      </c>
      <c r="J11640" s="1" t="str">
        <f aca="false">INDEX(Orders!$E$2:$E$8001,MATCH(B11640,Orders!$A$2:$A$8001,0))</f>
        <v>Returned</v>
      </c>
      <c r="K11640" s="1" t="str">
        <f aca="false">LEFT(INDEX(Orders!$C$2:$C$8001,MATCH(B11640,Orders!$A$2:$A$8001,0)),7)</f>
        <v>2025-03</v>
      </c>
    </row>
    <row r="11641" customFormat="false" ht="15" hidden="false" customHeight="true" outlineLevel="0" collapsed="false">
      <c r="A11641" s="1" t="s">
        <v>22111</v>
      </c>
      <c r="B11641" s="1" t="s">
        <v>8117</v>
      </c>
      <c r="C11641" s="1" t="s">
        <v>1930</v>
      </c>
      <c r="D11641" s="1" t="n">
        <v>1</v>
      </c>
      <c r="E11641" s="16" t="n">
        <v>2398.35</v>
      </c>
      <c r="F11641" s="17" t="n">
        <v>0</v>
      </c>
      <c r="G11641" s="16" t="n">
        <v>2398.35</v>
      </c>
      <c r="I11641" s="1" t="str">
        <f aca="false">INDEX(Products!$C$2:$C$51,MATCH(C11641,Products!$A$2:$A$51,0))</f>
        <v>Electronics</v>
      </c>
      <c r="J11641" s="1" t="str">
        <f aca="false">INDEX(Orders!$E$2:$E$8001,MATCH(B11641,Orders!$A$2:$A$8001,0))</f>
        <v>Returned</v>
      </c>
      <c r="K11641" s="1" t="str">
        <f aca="false">LEFT(INDEX(Orders!$C$2:$C$8001,MATCH(B11641,Orders!$A$2:$A$8001,0)),7)</f>
        <v>2025-03</v>
      </c>
    </row>
    <row r="11642" customFormat="false" ht="15" hidden="false" customHeight="true" outlineLevel="0" collapsed="false">
      <c r="A11642" s="1" t="s">
        <v>22112</v>
      </c>
      <c r="B11642" s="1" t="s">
        <v>8117</v>
      </c>
      <c r="C11642" s="1" t="s">
        <v>1979</v>
      </c>
      <c r="D11642" s="1" t="n">
        <v>1</v>
      </c>
      <c r="E11642" s="16" t="n">
        <v>623</v>
      </c>
      <c r="F11642" s="17" t="n">
        <v>0.15</v>
      </c>
      <c r="G11642" s="16" t="n">
        <v>529.55</v>
      </c>
      <c r="I11642" s="1" t="str">
        <f aca="false">INDEX(Products!$C$2:$C$51,MATCH(C11642,Products!$A$2:$A$51,0))</f>
        <v>Beauty &amp; Personal Care</v>
      </c>
      <c r="J11642" s="1" t="str">
        <f aca="false">INDEX(Orders!$E$2:$E$8001,MATCH(B11642,Orders!$A$2:$A$8001,0))</f>
        <v>Returned</v>
      </c>
      <c r="K11642" s="1" t="str">
        <f aca="false">LEFT(INDEX(Orders!$C$2:$C$8001,MATCH(B11642,Orders!$A$2:$A$8001,0)),7)</f>
        <v>2025-03</v>
      </c>
    </row>
    <row r="11643" customFormat="false" ht="15" hidden="false" customHeight="true" outlineLevel="0" collapsed="false">
      <c r="A11643" s="1" t="s">
        <v>22113</v>
      </c>
      <c r="B11643" s="1" t="s">
        <v>8117</v>
      </c>
      <c r="C11643" s="1" t="s">
        <v>1971</v>
      </c>
      <c r="D11643" s="1" t="n">
        <v>1</v>
      </c>
      <c r="E11643" s="16" t="n">
        <v>2073.63</v>
      </c>
      <c r="F11643" s="17" t="n">
        <v>0.15</v>
      </c>
      <c r="G11643" s="16" t="n">
        <v>1762.59</v>
      </c>
      <c r="I11643" s="1" t="str">
        <f aca="false">INDEX(Products!$C$2:$C$51,MATCH(C11643,Products!$A$2:$A$51,0))</f>
        <v>Home &amp; Kitchen</v>
      </c>
      <c r="J11643" s="1" t="str">
        <f aca="false">INDEX(Orders!$E$2:$E$8001,MATCH(B11643,Orders!$A$2:$A$8001,0))</f>
        <v>Returned</v>
      </c>
      <c r="K11643" s="1" t="str">
        <f aca="false">LEFT(INDEX(Orders!$C$2:$C$8001,MATCH(B11643,Orders!$A$2:$A$8001,0)),7)</f>
        <v>2025-03</v>
      </c>
    </row>
    <row r="11644" customFormat="false" ht="15" hidden="false" customHeight="true" outlineLevel="0" collapsed="false">
      <c r="A11644" s="1" t="s">
        <v>22114</v>
      </c>
      <c r="B11644" s="1" t="s">
        <v>8118</v>
      </c>
      <c r="C11644" s="1" t="s">
        <v>2006</v>
      </c>
      <c r="D11644" s="1" t="n">
        <v>2</v>
      </c>
      <c r="E11644" s="16" t="n">
        <v>482.17</v>
      </c>
      <c r="F11644" s="17" t="n">
        <v>0.05</v>
      </c>
      <c r="G11644" s="16" t="n">
        <v>916.12</v>
      </c>
      <c r="I11644" s="1" t="str">
        <f aca="false">INDEX(Products!$C$2:$C$51,MATCH(C11644,Products!$A$2:$A$51,0))</f>
        <v>Books &amp; Stationery</v>
      </c>
      <c r="J11644" s="1" t="str">
        <f aca="false">INDEX(Orders!$E$2:$E$8001,MATCH(B11644,Orders!$A$2:$A$8001,0))</f>
        <v>Delivered</v>
      </c>
      <c r="K11644" s="1" t="str">
        <f aca="false">LEFT(INDEX(Orders!$C$2:$C$8001,MATCH(B11644,Orders!$A$2:$A$8001,0)),7)</f>
        <v>2025-08</v>
      </c>
    </row>
    <row r="11645" customFormat="false" ht="15" hidden="false" customHeight="true" outlineLevel="0" collapsed="false">
      <c r="A11645" s="1" t="s">
        <v>22115</v>
      </c>
      <c r="B11645" s="1" t="s">
        <v>8119</v>
      </c>
      <c r="C11645" s="1" t="s">
        <v>2006</v>
      </c>
      <c r="D11645" s="1" t="n">
        <v>2</v>
      </c>
      <c r="E11645" s="16" t="n">
        <v>482.17</v>
      </c>
      <c r="F11645" s="17" t="n">
        <v>0.05</v>
      </c>
      <c r="G11645" s="16" t="n">
        <v>916.12</v>
      </c>
      <c r="I11645" s="1" t="str">
        <f aca="false">INDEX(Products!$C$2:$C$51,MATCH(C11645,Products!$A$2:$A$51,0))</f>
        <v>Books &amp; Stationery</v>
      </c>
      <c r="J11645" s="1" t="str">
        <f aca="false">INDEX(Orders!$E$2:$E$8001,MATCH(B11645,Orders!$A$2:$A$8001,0))</f>
        <v>Delivered</v>
      </c>
      <c r="K11645" s="1" t="str">
        <f aca="false">LEFT(INDEX(Orders!$C$2:$C$8001,MATCH(B11645,Orders!$A$2:$A$8001,0)),7)</f>
        <v>2025-10</v>
      </c>
    </row>
    <row r="11646" customFormat="false" ht="15" hidden="false" customHeight="true" outlineLevel="0" collapsed="false">
      <c r="A11646" s="1" t="s">
        <v>22116</v>
      </c>
      <c r="B11646" s="1" t="s">
        <v>8119</v>
      </c>
      <c r="C11646" s="1" t="s">
        <v>1979</v>
      </c>
      <c r="D11646" s="1" t="n">
        <v>1</v>
      </c>
      <c r="E11646" s="16" t="n">
        <v>623</v>
      </c>
      <c r="F11646" s="17" t="n">
        <v>0.05</v>
      </c>
      <c r="G11646" s="16" t="n">
        <v>591.85</v>
      </c>
      <c r="I11646" s="1" t="str">
        <f aca="false">INDEX(Products!$C$2:$C$51,MATCH(C11646,Products!$A$2:$A$51,0))</f>
        <v>Beauty &amp; Personal Care</v>
      </c>
      <c r="J11646" s="1" t="str">
        <f aca="false">INDEX(Orders!$E$2:$E$8001,MATCH(B11646,Orders!$A$2:$A$8001,0))</f>
        <v>Delivered</v>
      </c>
      <c r="K11646" s="1" t="str">
        <f aca="false">LEFT(INDEX(Orders!$C$2:$C$8001,MATCH(B11646,Orders!$A$2:$A$8001,0)),7)</f>
        <v>2025-10</v>
      </c>
    </row>
    <row r="11647" customFormat="false" ht="15" hidden="false" customHeight="true" outlineLevel="0" collapsed="false">
      <c r="A11647" s="1" t="s">
        <v>22117</v>
      </c>
      <c r="B11647" s="1" t="s">
        <v>8120</v>
      </c>
      <c r="C11647" s="1" t="s">
        <v>1997</v>
      </c>
      <c r="D11647" s="1" t="n">
        <v>2</v>
      </c>
      <c r="E11647" s="16" t="n">
        <v>311.15</v>
      </c>
      <c r="F11647" s="17" t="n">
        <v>0.1</v>
      </c>
      <c r="G11647" s="16" t="n">
        <v>560.07</v>
      </c>
      <c r="I11647" s="1" t="str">
        <f aca="false">INDEX(Products!$C$2:$C$51,MATCH(C11647,Products!$A$2:$A$51,0))</f>
        <v>Sports &amp; Fitness</v>
      </c>
      <c r="J11647" s="1" t="str">
        <f aca="false">INDEX(Orders!$E$2:$E$8001,MATCH(B11647,Orders!$A$2:$A$8001,0))</f>
        <v>Cancelled</v>
      </c>
      <c r="K11647" s="1" t="str">
        <f aca="false">LEFT(INDEX(Orders!$C$2:$C$8001,MATCH(B11647,Orders!$A$2:$A$8001,0)),7)</f>
        <v>2025-05</v>
      </c>
    </row>
    <row r="11648" customFormat="false" ht="15" hidden="false" customHeight="true" outlineLevel="0" collapsed="false">
      <c r="A11648" s="1" t="s">
        <v>22118</v>
      </c>
      <c r="B11648" s="1" t="s">
        <v>8121</v>
      </c>
      <c r="C11648" s="1" t="s">
        <v>1930</v>
      </c>
      <c r="D11648" s="1" t="n">
        <v>1</v>
      </c>
      <c r="E11648" s="16" t="n">
        <v>2398.35</v>
      </c>
      <c r="F11648" s="17" t="n">
        <v>0.15</v>
      </c>
      <c r="G11648" s="16" t="n">
        <v>2038.6</v>
      </c>
      <c r="I11648" s="1" t="str">
        <f aca="false">INDEX(Products!$C$2:$C$51,MATCH(C11648,Products!$A$2:$A$51,0))</f>
        <v>Electronics</v>
      </c>
      <c r="J11648" s="1" t="str">
        <f aca="false">INDEX(Orders!$E$2:$E$8001,MATCH(B11648,Orders!$A$2:$A$8001,0))</f>
        <v>Refunded</v>
      </c>
      <c r="K11648" s="1" t="str">
        <f aca="false">LEFT(INDEX(Orders!$C$2:$C$8001,MATCH(B11648,Orders!$A$2:$A$8001,0)),7)</f>
        <v>2025-02</v>
      </c>
    </row>
    <row r="11649" customFormat="false" ht="15" hidden="false" customHeight="true" outlineLevel="0" collapsed="false">
      <c r="A11649" s="1" t="s">
        <v>22119</v>
      </c>
      <c r="B11649" s="1" t="s">
        <v>8121</v>
      </c>
      <c r="C11649" s="1" t="s">
        <v>1993</v>
      </c>
      <c r="D11649" s="1" t="n">
        <v>1</v>
      </c>
      <c r="E11649" s="16" t="n">
        <v>3177.33</v>
      </c>
      <c r="F11649" s="17" t="n">
        <v>0.2</v>
      </c>
      <c r="G11649" s="16" t="n">
        <v>2541.86</v>
      </c>
      <c r="I11649" s="1" t="str">
        <f aca="false">INDEX(Products!$C$2:$C$51,MATCH(C11649,Products!$A$2:$A$51,0))</f>
        <v>Sports &amp; Fitness</v>
      </c>
      <c r="J11649" s="1" t="str">
        <f aca="false">INDEX(Orders!$E$2:$E$8001,MATCH(B11649,Orders!$A$2:$A$8001,0))</f>
        <v>Refunded</v>
      </c>
      <c r="K11649" s="1" t="str">
        <f aca="false">LEFT(INDEX(Orders!$C$2:$C$8001,MATCH(B11649,Orders!$A$2:$A$8001,0)),7)</f>
        <v>2025-02</v>
      </c>
    </row>
    <row r="11650" customFormat="false" ht="15" hidden="false" customHeight="true" outlineLevel="0" collapsed="false">
      <c r="A11650" s="1" t="s">
        <v>22120</v>
      </c>
      <c r="B11650" s="1" t="s">
        <v>8122</v>
      </c>
      <c r="C11650" s="1" t="s">
        <v>1957</v>
      </c>
      <c r="D11650" s="1" t="n">
        <v>1</v>
      </c>
      <c r="E11650" s="16" t="n">
        <v>1469.28</v>
      </c>
      <c r="F11650" s="17" t="n">
        <v>0</v>
      </c>
      <c r="G11650" s="16" t="n">
        <v>1469.28</v>
      </c>
      <c r="I11650" s="1" t="str">
        <f aca="false">INDEX(Products!$C$2:$C$51,MATCH(C11650,Products!$A$2:$A$51,0))</f>
        <v>Home &amp; Kitchen</v>
      </c>
      <c r="J11650" s="1" t="str">
        <f aca="false">INDEX(Orders!$E$2:$E$8001,MATCH(B11650,Orders!$A$2:$A$8001,0))</f>
        <v>Delivered</v>
      </c>
      <c r="K11650" s="1" t="str">
        <f aca="false">LEFT(INDEX(Orders!$C$2:$C$8001,MATCH(B11650,Orders!$A$2:$A$8001,0)),7)</f>
        <v>2025-03</v>
      </c>
    </row>
    <row r="11651" customFormat="false" ht="15" hidden="false" customHeight="true" outlineLevel="0" collapsed="false">
      <c r="A11651" s="1" t="s">
        <v>22121</v>
      </c>
      <c r="B11651" s="1" t="s">
        <v>8123</v>
      </c>
      <c r="C11651" s="1" t="s">
        <v>2007</v>
      </c>
      <c r="D11651" s="1" t="n">
        <v>1</v>
      </c>
      <c r="E11651" s="16" t="n">
        <v>750.27</v>
      </c>
      <c r="F11651" s="17" t="n">
        <v>0</v>
      </c>
      <c r="G11651" s="16" t="n">
        <v>750.27</v>
      </c>
      <c r="I11651" s="1" t="str">
        <f aca="false">INDEX(Products!$C$2:$C$51,MATCH(C11651,Products!$A$2:$A$51,0))</f>
        <v>Books &amp; Stationery</v>
      </c>
      <c r="J11651" s="1" t="str">
        <f aca="false">INDEX(Orders!$E$2:$E$8001,MATCH(B11651,Orders!$A$2:$A$8001,0))</f>
        <v>Delivered</v>
      </c>
      <c r="K11651" s="1" t="str">
        <f aca="false">LEFT(INDEX(Orders!$C$2:$C$8001,MATCH(B11651,Orders!$A$2:$A$8001,0)),7)</f>
        <v>2025-10</v>
      </c>
    </row>
    <row r="11652" customFormat="false" ht="15" hidden="false" customHeight="true" outlineLevel="0" collapsed="false">
      <c r="A11652" s="1" t="s">
        <v>22122</v>
      </c>
      <c r="B11652" s="1" t="s">
        <v>8124</v>
      </c>
      <c r="C11652" s="1" t="s">
        <v>1976</v>
      </c>
      <c r="D11652" s="1" t="n">
        <v>1</v>
      </c>
      <c r="E11652" s="16" t="n">
        <v>1603.35</v>
      </c>
      <c r="F11652" s="17" t="n">
        <v>0</v>
      </c>
      <c r="G11652" s="16" t="n">
        <v>1603.35</v>
      </c>
      <c r="I11652" s="1" t="str">
        <f aca="false">INDEX(Products!$C$2:$C$51,MATCH(C11652,Products!$A$2:$A$51,0))</f>
        <v>Beauty &amp; Personal Care</v>
      </c>
      <c r="J11652" s="1" t="str">
        <f aca="false">INDEX(Orders!$E$2:$E$8001,MATCH(B11652,Orders!$A$2:$A$8001,0))</f>
        <v>Returned</v>
      </c>
      <c r="K11652" s="1" t="str">
        <f aca="false">LEFT(INDEX(Orders!$C$2:$C$8001,MATCH(B11652,Orders!$A$2:$A$8001,0)),7)</f>
        <v>2024-09</v>
      </c>
    </row>
    <row r="11653" customFormat="false" ht="15" hidden="false" customHeight="true" outlineLevel="0" collapsed="false">
      <c r="A11653" s="1" t="s">
        <v>22123</v>
      </c>
      <c r="B11653" s="1" t="s">
        <v>8124</v>
      </c>
      <c r="C11653" s="1" t="s">
        <v>1990</v>
      </c>
      <c r="D11653" s="1" t="n">
        <v>1</v>
      </c>
      <c r="E11653" s="16" t="n">
        <v>5311.32</v>
      </c>
      <c r="F11653" s="17" t="n">
        <v>0.2</v>
      </c>
      <c r="G11653" s="16" t="n">
        <v>4249.06</v>
      </c>
      <c r="I11653" s="1" t="str">
        <f aca="false">INDEX(Products!$C$2:$C$51,MATCH(C11653,Products!$A$2:$A$51,0))</f>
        <v>Sports &amp; Fitness</v>
      </c>
      <c r="J11653" s="1" t="str">
        <f aca="false">INDEX(Orders!$E$2:$E$8001,MATCH(B11653,Orders!$A$2:$A$8001,0))</f>
        <v>Returned</v>
      </c>
      <c r="K11653" s="1" t="str">
        <f aca="false">LEFT(INDEX(Orders!$C$2:$C$8001,MATCH(B11653,Orders!$A$2:$A$8001,0)),7)</f>
        <v>2024-09</v>
      </c>
    </row>
    <row r="11654" customFormat="false" ht="15" hidden="false" customHeight="true" outlineLevel="0" collapsed="false">
      <c r="A11654" s="1" t="s">
        <v>22124</v>
      </c>
      <c r="B11654" s="1" t="s">
        <v>8124</v>
      </c>
      <c r="C11654" s="1" t="s">
        <v>1935</v>
      </c>
      <c r="D11654" s="1" t="n">
        <v>1</v>
      </c>
      <c r="E11654" s="16" t="n">
        <v>14558.72</v>
      </c>
      <c r="F11654" s="17" t="n">
        <v>0</v>
      </c>
      <c r="G11654" s="16" t="n">
        <v>14558.72</v>
      </c>
      <c r="I11654" s="1" t="str">
        <f aca="false">INDEX(Products!$C$2:$C$51,MATCH(C11654,Products!$A$2:$A$51,0))</f>
        <v>Electronics</v>
      </c>
      <c r="J11654" s="1" t="str">
        <f aca="false">INDEX(Orders!$E$2:$E$8001,MATCH(B11654,Orders!$A$2:$A$8001,0))</f>
        <v>Returned</v>
      </c>
      <c r="K11654" s="1" t="str">
        <f aca="false">LEFT(INDEX(Orders!$C$2:$C$8001,MATCH(B11654,Orders!$A$2:$A$8001,0)),7)</f>
        <v>2024-09</v>
      </c>
    </row>
    <row r="11655" customFormat="false" ht="15" hidden="false" customHeight="true" outlineLevel="0" collapsed="false">
      <c r="A11655" s="1" t="s">
        <v>22125</v>
      </c>
      <c r="B11655" s="1" t="s">
        <v>8125</v>
      </c>
      <c r="C11655" s="1" t="s">
        <v>1976</v>
      </c>
      <c r="D11655" s="1" t="n">
        <v>1</v>
      </c>
      <c r="E11655" s="16" t="n">
        <v>1603.35</v>
      </c>
      <c r="F11655" s="17" t="n">
        <v>0</v>
      </c>
      <c r="G11655" s="16" t="n">
        <v>1603.35</v>
      </c>
      <c r="I11655" s="1" t="str">
        <f aca="false">INDEX(Products!$C$2:$C$51,MATCH(C11655,Products!$A$2:$A$51,0))</f>
        <v>Beauty &amp; Personal Care</v>
      </c>
      <c r="J11655" s="1" t="str">
        <f aca="false">INDEX(Orders!$E$2:$E$8001,MATCH(B11655,Orders!$A$2:$A$8001,0))</f>
        <v>Returned</v>
      </c>
      <c r="K11655" s="1" t="str">
        <f aca="false">LEFT(INDEX(Orders!$C$2:$C$8001,MATCH(B11655,Orders!$A$2:$A$8001,0)),7)</f>
        <v>2025-03</v>
      </c>
    </row>
    <row r="11656" customFormat="false" ht="15" hidden="false" customHeight="true" outlineLevel="0" collapsed="false">
      <c r="A11656" s="1" t="s">
        <v>22126</v>
      </c>
      <c r="B11656" s="1" t="s">
        <v>8125</v>
      </c>
      <c r="C11656" s="1" t="s">
        <v>1949</v>
      </c>
      <c r="D11656" s="1" t="n">
        <v>1</v>
      </c>
      <c r="E11656" s="16" t="n">
        <v>4185.64</v>
      </c>
      <c r="F11656" s="17" t="n">
        <v>0.2</v>
      </c>
      <c r="G11656" s="16" t="n">
        <v>3348.51</v>
      </c>
      <c r="I11656" s="1" t="str">
        <f aca="false">INDEX(Products!$C$2:$C$51,MATCH(C11656,Products!$A$2:$A$51,0))</f>
        <v>Fashion</v>
      </c>
      <c r="J11656" s="1" t="str">
        <f aca="false">INDEX(Orders!$E$2:$E$8001,MATCH(B11656,Orders!$A$2:$A$8001,0))</f>
        <v>Returned</v>
      </c>
      <c r="K11656" s="1" t="str">
        <f aca="false">LEFT(INDEX(Orders!$C$2:$C$8001,MATCH(B11656,Orders!$A$2:$A$8001,0)),7)</f>
        <v>2025-03</v>
      </c>
    </row>
    <row r="11657" customFormat="false" ht="15" hidden="false" customHeight="true" outlineLevel="0" collapsed="false">
      <c r="A11657" s="1" t="s">
        <v>22127</v>
      </c>
      <c r="B11657" s="1" t="s">
        <v>8126</v>
      </c>
      <c r="C11657" s="1" t="s">
        <v>1997</v>
      </c>
      <c r="D11657" s="1" t="n">
        <v>2</v>
      </c>
      <c r="E11657" s="16" t="n">
        <v>311.15</v>
      </c>
      <c r="F11657" s="17" t="n">
        <v>0</v>
      </c>
      <c r="G11657" s="16" t="n">
        <v>622.3</v>
      </c>
      <c r="I11657" s="1" t="str">
        <f aca="false">INDEX(Products!$C$2:$C$51,MATCH(C11657,Products!$A$2:$A$51,0))</f>
        <v>Sports &amp; Fitness</v>
      </c>
      <c r="J11657" s="1" t="str">
        <f aca="false">INDEX(Orders!$E$2:$E$8001,MATCH(B11657,Orders!$A$2:$A$8001,0))</f>
        <v>Delivered</v>
      </c>
      <c r="K11657" s="1" t="str">
        <f aca="false">LEFT(INDEX(Orders!$C$2:$C$8001,MATCH(B11657,Orders!$A$2:$A$8001,0)),7)</f>
        <v>2024-06</v>
      </c>
    </row>
    <row r="11658" customFormat="false" ht="15" hidden="false" customHeight="true" outlineLevel="0" collapsed="false">
      <c r="A11658" s="1" t="s">
        <v>22128</v>
      </c>
      <c r="B11658" s="1" t="s">
        <v>8126</v>
      </c>
      <c r="C11658" s="1" t="s">
        <v>1990</v>
      </c>
      <c r="D11658" s="1" t="n">
        <v>1</v>
      </c>
      <c r="E11658" s="16" t="n">
        <v>5311.32</v>
      </c>
      <c r="F11658" s="17" t="n">
        <v>0.05</v>
      </c>
      <c r="G11658" s="16" t="n">
        <v>5045.75</v>
      </c>
      <c r="I11658" s="1" t="str">
        <f aca="false">INDEX(Products!$C$2:$C$51,MATCH(C11658,Products!$A$2:$A$51,0))</f>
        <v>Sports &amp; Fitness</v>
      </c>
      <c r="J11658" s="1" t="str">
        <f aca="false">INDEX(Orders!$E$2:$E$8001,MATCH(B11658,Orders!$A$2:$A$8001,0))</f>
        <v>Delivered</v>
      </c>
      <c r="K11658" s="1" t="str">
        <f aca="false">LEFT(INDEX(Orders!$C$2:$C$8001,MATCH(B11658,Orders!$A$2:$A$8001,0)),7)</f>
        <v>2024-06</v>
      </c>
    </row>
    <row r="11659" customFormat="false" ht="15" hidden="false" customHeight="true" outlineLevel="0" collapsed="false">
      <c r="A11659" s="1" t="s">
        <v>22129</v>
      </c>
      <c r="B11659" s="1" t="s">
        <v>8126</v>
      </c>
      <c r="C11659" s="1" t="s">
        <v>1943</v>
      </c>
      <c r="D11659" s="1" t="n">
        <v>1</v>
      </c>
      <c r="E11659" s="16" t="n">
        <v>1250.54</v>
      </c>
      <c r="F11659" s="17" t="n">
        <v>0</v>
      </c>
      <c r="G11659" s="16" t="n">
        <v>1250.54</v>
      </c>
      <c r="I11659" s="1" t="str">
        <f aca="false">INDEX(Products!$C$2:$C$51,MATCH(C11659,Products!$A$2:$A$51,0))</f>
        <v>Fashion</v>
      </c>
      <c r="J11659" s="1" t="str">
        <f aca="false">INDEX(Orders!$E$2:$E$8001,MATCH(B11659,Orders!$A$2:$A$8001,0))</f>
        <v>Delivered</v>
      </c>
      <c r="K11659" s="1" t="str">
        <f aca="false">LEFT(INDEX(Orders!$C$2:$C$8001,MATCH(B11659,Orders!$A$2:$A$8001,0)),7)</f>
        <v>2024-06</v>
      </c>
    </row>
    <row r="11660" customFormat="false" ht="15" hidden="false" customHeight="true" outlineLevel="0" collapsed="false">
      <c r="A11660" s="1" t="s">
        <v>22130</v>
      </c>
      <c r="B11660" s="1" t="s">
        <v>8127</v>
      </c>
      <c r="C11660" s="1" t="s">
        <v>1976</v>
      </c>
      <c r="D11660" s="1" t="n">
        <v>2</v>
      </c>
      <c r="E11660" s="16" t="n">
        <v>1603.35</v>
      </c>
      <c r="F11660" s="17" t="n">
        <v>0</v>
      </c>
      <c r="G11660" s="16" t="n">
        <v>3206.7</v>
      </c>
      <c r="I11660" s="1" t="str">
        <f aca="false">INDEX(Products!$C$2:$C$51,MATCH(C11660,Products!$A$2:$A$51,0))</f>
        <v>Beauty &amp; Personal Care</v>
      </c>
      <c r="J11660" s="1" t="str">
        <f aca="false">INDEX(Orders!$E$2:$E$8001,MATCH(B11660,Orders!$A$2:$A$8001,0))</f>
        <v>Returned</v>
      </c>
      <c r="K11660" s="1" t="str">
        <f aca="false">LEFT(INDEX(Orders!$C$2:$C$8001,MATCH(B11660,Orders!$A$2:$A$8001,0)),7)</f>
        <v>2025-11</v>
      </c>
    </row>
    <row r="11661" customFormat="false" ht="15" hidden="false" customHeight="true" outlineLevel="0" collapsed="false">
      <c r="A11661" s="1" t="s">
        <v>22131</v>
      </c>
      <c r="B11661" s="1" t="s">
        <v>8127</v>
      </c>
      <c r="C11661" s="1" t="s">
        <v>2006</v>
      </c>
      <c r="D11661" s="1" t="n">
        <v>3</v>
      </c>
      <c r="E11661" s="16" t="n">
        <v>482.17</v>
      </c>
      <c r="F11661" s="17" t="n">
        <v>0</v>
      </c>
      <c r="G11661" s="16" t="n">
        <v>1446.51</v>
      </c>
      <c r="I11661" s="1" t="str">
        <f aca="false">INDEX(Products!$C$2:$C$51,MATCH(C11661,Products!$A$2:$A$51,0))</f>
        <v>Books &amp; Stationery</v>
      </c>
      <c r="J11661" s="1" t="str">
        <f aca="false">INDEX(Orders!$E$2:$E$8001,MATCH(B11661,Orders!$A$2:$A$8001,0))</f>
        <v>Returned</v>
      </c>
      <c r="K11661" s="1" t="str">
        <f aca="false">LEFT(INDEX(Orders!$C$2:$C$8001,MATCH(B11661,Orders!$A$2:$A$8001,0)),7)</f>
        <v>2025-11</v>
      </c>
    </row>
    <row r="11662" customFormat="false" ht="15" hidden="false" customHeight="true" outlineLevel="0" collapsed="false">
      <c r="A11662" s="1" t="s">
        <v>22132</v>
      </c>
      <c r="B11662" s="1" t="s">
        <v>8128</v>
      </c>
      <c r="C11662" s="1" t="s">
        <v>1975</v>
      </c>
      <c r="D11662" s="1" t="n">
        <v>2</v>
      </c>
      <c r="E11662" s="16" t="n">
        <v>862.99</v>
      </c>
      <c r="F11662" s="17" t="n">
        <v>0.2</v>
      </c>
      <c r="G11662" s="16" t="n">
        <v>1380.78</v>
      </c>
      <c r="I11662" s="1" t="str">
        <f aca="false">INDEX(Products!$C$2:$C$51,MATCH(C11662,Products!$A$2:$A$51,0))</f>
        <v>Beauty &amp; Personal Care</v>
      </c>
      <c r="J11662" s="1" t="str">
        <f aca="false">INDEX(Orders!$E$2:$E$8001,MATCH(B11662,Orders!$A$2:$A$8001,0))</f>
        <v>Delivered</v>
      </c>
      <c r="K11662" s="1" t="str">
        <f aca="false">LEFT(INDEX(Orders!$C$2:$C$8001,MATCH(B11662,Orders!$A$2:$A$8001,0)),7)</f>
        <v>2025-03</v>
      </c>
    </row>
    <row r="11663" customFormat="false" ht="15" hidden="false" customHeight="true" outlineLevel="0" collapsed="false">
      <c r="A11663" s="1" t="s">
        <v>22133</v>
      </c>
      <c r="B11663" s="1" t="s">
        <v>8129</v>
      </c>
      <c r="C11663" s="1" t="s">
        <v>1969</v>
      </c>
      <c r="D11663" s="1" t="n">
        <v>1</v>
      </c>
      <c r="E11663" s="16" t="n">
        <v>9171.98</v>
      </c>
      <c r="F11663" s="17" t="n">
        <v>0</v>
      </c>
      <c r="G11663" s="16" t="n">
        <v>9171.98</v>
      </c>
      <c r="I11663" s="1" t="str">
        <f aca="false">INDEX(Products!$C$2:$C$51,MATCH(C11663,Products!$A$2:$A$51,0))</f>
        <v>Home &amp; Kitchen</v>
      </c>
      <c r="J11663" s="1" t="str">
        <f aca="false">INDEX(Orders!$E$2:$E$8001,MATCH(B11663,Orders!$A$2:$A$8001,0))</f>
        <v>Refunded</v>
      </c>
      <c r="K11663" s="1" t="str">
        <f aca="false">LEFT(INDEX(Orders!$C$2:$C$8001,MATCH(B11663,Orders!$A$2:$A$8001,0)),7)</f>
        <v>2025-03</v>
      </c>
    </row>
    <row r="11664" customFormat="false" ht="15" hidden="false" customHeight="true" outlineLevel="0" collapsed="false">
      <c r="A11664" s="1" t="s">
        <v>22134</v>
      </c>
      <c r="B11664" s="1" t="s">
        <v>8130</v>
      </c>
      <c r="C11664" s="1" t="s">
        <v>1930</v>
      </c>
      <c r="D11664" s="1" t="n">
        <v>2</v>
      </c>
      <c r="E11664" s="16" t="n">
        <v>2398.35</v>
      </c>
      <c r="F11664" s="17" t="n">
        <v>0</v>
      </c>
      <c r="G11664" s="16" t="n">
        <v>4796.7</v>
      </c>
      <c r="I11664" s="1" t="str">
        <f aca="false">INDEX(Products!$C$2:$C$51,MATCH(C11664,Products!$A$2:$A$51,0))</f>
        <v>Electronics</v>
      </c>
      <c r="J11664" s="1" t="str">
        <f aca="false">INDEX(Orders!$E$2:$E$8001,MATCH(B11664,Orders!$A$2:$A$8001,0))</f>
        <v>Delivered</v>
      </c>
      <c r="K11664" s="1" t="str">
        <f aca="false">LEFT(INDEX(Orders!$C$2:$C$8001,MATCH(B11664,Orders!$A$2:$A$8001,0)),7)</f>
        <v>2024-11</v>
      </c>
    </row>
    <row r="11665" customFormat="false" ht="15" hidden="false" customHeight="true" outlineLevel="0" collapsed="false">
      <c r="A11665" s="1" t="s">
        <v>22135</v>
      </c>
      <c r="B11665" s="1" t="s">
        <v>8131</v>
      </c>
      <c r="C11665" s="1" t="s">
        <v>1961</v>
      </c>
      <c r="D11665" s="1" t="n">
        <v>3</v>
      </c>
      <c r="E11665" s="16" t="n">
        <v>3493.68</v>
      </c>
      <c r="F11665" s="17" t="n">
        <v>0</v>
      </c>
      <c r="G11665" s="16" t="n">
        <v>10481.04</v>
      </c>
      <c r="I11665" s="1" t="str">
        <f aca="false">INDEX(Products!$C$2:$C$51,MATCH(C11665,Products!$A$2:$A$51,0))</f>
        <v>Home &amp; Kitchen</v>
      </c>
      <c r="J11665" s="1" t="str">
        <f aca="false">INDEX(Orders!$E$2:$E$8001,MATCH(B11665,Orders!$A$2:$A$8001,0))</f>
        <v>Delivered</v>
      </c>
      <c r="K11665" s="1" t="str">
        <f aca="false">LEFT(INDEX(Orders!$C$2:$C$8001,MATCH(B11665,Orders!$A$2:$A$8001,0)),7)</f>
        <v>2025-06</v>
      </c>
    </row>
    <row r="11666" customFormat="false" ht="15" hidden="false" customHeight="true" outlineLevel="0" collapsed="false">
      <c r="A11666" s="1" t="s">
        <v>22136</v>
      </c>
      <c r="B11666" s="1" t="s">
        <v>8131</v>
      </c>
      <c r="C11666" s="1" t="s">
        <v>2006</v>
      </c>
      <c r="D11666" s="1" t="n">
        <v>1</v>
      </c>
      <c r="E11666" s="16" t="n">
        <v>482.17</v>
      </c>
      <c r="F11666" s="17" t="n">
        <v>0</v>
      </c>
      <c r="G11666" s="16" t="n">
        <v>482.17</v>
      </c>
      <c r="I11666" s="1" t="str">
        <f aca="false">INDEX(Products!$C$2:$C$51,MATCH(C11666,Products!$A$2:$A$51,0))</f>
        <v>Books &amp; Stationery</v>
      </c>
      <c r="J11666" s="1" t="str">
        <f aca="false">INDEX(Orders!$E$2:$E$8001,MATCH(B11666,Orders!$A$2:$A$8001,0))</f>
        <v>Delivered</v>
      </c>
      <c r="K11666" s="1" t="str">
        <f aca="false">LEFT(INDEX(Orders!$C$2:$C$8001,MATCH(B11666,Orders!$A$2:$A$8001,0)),7)</f>
        <v>2025-06</v>
      </c>
    </row>
    <row r="11667" customFormat="false" ht="15" hidden="false" customHeight="true" outlineLevel="0" collapsed="false">
      <c r="A11667" s="1" t="s">
        <v>22137</v>
      </c>
      <c r="B11667" s="1" t="s">
        <v>8132</v>
      </c>
      <c r="C11667" s="1" t="s">
        <v>2006</v>
      </c>
      <c r="D11667" s="1" t="n">
        <v>1</v>
      </c>
      <c r="E11667" s="16" t="n">
        <v>482.17</v>
      </c>
      <c r="F11667" s="17" t="n">
        <v>0.15</v>
      </c>
      <c r="G11667" s="16" t="n">
        <v>409.84</v>
      </c>
      <c r="I11667" s="1" t="str">
        <f aca="false">INDEX(Products!$C$2:$C$51,MATCH(C11667,Products!$A$2:$A$51,0))</f>
        <v>Books &amp; Stationery</v>
      </c>
      <c r="J11667" s="1" t="str">
        <f aca="false">INDEX(Orders!$E$2:$E$8001,MATCH(B11667,Orders!$A$2:$A$8001,0))</f>
        <v>Delivered</v>
      </c>
      <c r="K11667" s="1" t="str">
        <f aca="false">LEFT(INDEX(Orders!$C$2:$C$8001,MATCH(B11667,Orders!$A$2:$A$8001,0)),7)</f>
        <v>2025-02</v>
      </c>
    </row>
    <row r="11668" customFormat="false" ht="15" hidden="false" customHeight="true" outlineLevel="0" collapsed="false">
      <c r="A11668" s="1" t="s">
        <v>22138</v>
      </c>
      <c r="B11668" s="1" t="s">
        <v>8133</v>
      </c>
      <c r="C11668" s="1" t="s">
        <v>1930</v>
      </c>
      <c r="D11668" s="1" t="n">
        <v>1</v>
      </c>
      <c r="E11668" s="16" t="n">
        <v>2398.35</v>
      </c>
      <c r="F11668" s="17" t="n">
        <v>0.1</v>
      </c>
      <c r="G11668" s="16" t="n">
        <v>2158.52</v>
      </c>
      <c r="I11668" s="1" t="str">
        <f aca="false">INDEX(Products!$C$2:$C$51,MATCH(C11668,Products!$A$2:$A$51,0))</f>
        <v>Electronics</v>
      </c>
      <c r="J11668" s="1" t="str">
        <f aca="false">INDEX(Orders!$E$2:$E$8001,MATCH(B11668,Orders!$A$2:$A$8001,0))</f>
        <v>Delivered</v>
      </c>
      <c r="K11668" s="1" t="str">
        <f aca="false">LEFT(INDEX(Orders!$C$2:$C$8001,MATCH(B11668,Orders!$A$2:$A$8001,0)),7)</f>
        <v>2024-10</v>
      </c>
    </row>
    <row r="11669" customFormat="false" ht="15" hidden="false" customHeight="true" outlineLevel="0" collapsed="false">
      <c r="A11669" s="1" t="s">
        <v>22139</v>
      </c>
      <c r="B11669" s="1" t="s">
        <v>8133</v>
      </c>
      <c r="C11669" s="1" t="s">
        <v>2006</v>
      </c>
      <c r="D11669" s="1" t="n">
        <v>3</v>
      </c>
      <c r="E11669" s="16" t="n">
        <v>482.17</v>
      </c>
      <c r="F11669" s="17" t="n">
        <v>0.1</v>
      </c>
      <c r="G11669" s="16" t="n">
        <v>1301.86</v>
      </c>
      <c r="I11669" s="1" t="str">
        <f aca="false">INDEX(Products!$C$2:$C$51,MATCH(C11669,Products!$A$2:$A$51,0))</f>
        <v>Books &amp; Stationery</v>
      </c>
      <c r="J11669" s="1" t="str">
        <f aca="false">INDEX(Orders!$E$2:$E$8001,MATCH(B11669,Orders!$A$2:$A$8001,0))</f>
        <v>Delivered</v>
      </c>
      <c r="K11669" s="1" t="str">
        <f aca="false">LEFT(INDEX(Orders!$C$2:$C$8001,MATCH(B11669,Orders!$A$2:$A$8001,0)),7)</f>
        <v>2024-10</v>
      </c>
    </row>
    <row r="11670" customFormat="false" ht="15" hidden="false" customHeight="true" outlineLevel="0" collapsed="false">
      <c r="A11670" s="1" t="s">
        <v>22140</v>
      </c>
      <c r="B11670" s="1" t="s">
        <v>8134</v>
      </c>
      <c r="C11670" s="1" t="s">
        <v>1969</v>
      </c>
      <c r="D11670" s="1" t="n">
        <v>1</v>
      </c>
      <c r="E11670" s="16" t="n">
        <v>9171.98</v>
      </c>
      <c r="F11670" s="17" t="n">
        <v>0.05</v>
      </c>
      <c r="G11670" s="16" t="n">
        <v>8713.38</v>
      </c>
      <c r="I11670" s="1" t="str">
        <f aca="false">INDEX(Products!$C$2:$C$51,MATCH(C11670,Products!$A$2:$A$51,0))</f>
        <v>Home &amp; Kitchen</v>
      </c>
      <c r="J11670" s="1" t="str">
        <f aca="false">INDEX(Orders!$E$2:$E$8001,MATCH(B11670,Orders!$A$2:$A$8001,0))</f>
        <v>Delivered</v>
      </c>
      <c r="K11670" s="1" t="str">
        <f aca="false">LEFT(INDEX(Orders!$C$2:$C$8001,MATCH(B11670,Orders!$A$2:$A$8001,0)),7)</f>
        <v>2024-06</v>
      </c>
    </row>
    <row r="11671" customFormat="false" ht="15" hidden="false" customHeight="true" outlineLevel="0" collapsed="false">
      <c r="A11671" s="1" t="s">
        <v>22141</v>
      </c>
      <c r="B11671" s="1" t="s">
        <v>8135</v>
      </c>
      <c r="C11671" s="1" t="s">
        <v>1975</v>
      </c>
      <c r="D11671" s="1" t="n">
        <v>1</v>
      </c>
      <c r="E11671" s="16" t="n">
        <v>862.99</v>
      </c>
      <c r="F11671" s="17" t="n">
        <v>0</v>
      </c>
      <c r="G11671" s="16" t="n">
        <v>862.99</v>
      </c>
      <c r="I11671" s="1" t="str">
        <f aca="false">INDEX(Products!$C$2:$C$51,MATCH(C11671,Products!$A$2:$A$51,0))</f>
        <v>Beauty &amp; Personal Care</v>
      </c>
      <c r="J11671" s="1" t="str">
        <f aca="false">INDEX(Orders!$E$2:$E$8001,MATCH(B11671,Orders!$A$2:$A$8001,0))</f>
        <v>Delivered</v>
      </c>
      <c r="K11671" s="1" t="str">
        <f aca="false">LEFT(INDEX(Orders!$C$2:$C$8001,MATCH(B11671,Orders!$A$2:$A$8001,0)),7)</f>
        <v>2024-03</v>
      </c>
    </row>
    <row r="11672" customFormat="false" ht="15" hidden="false" customHeight="true" outlineLevel="0" collapsed="false">
      <c r="A11672" s="1" t="s">
        <v>22142</v>
      </c>
      <c r="B11672" s="1" t="s">
        <v>8137</v>
      </c>
      <c r="C11672" s="1" t="s">
        <v>1961</v>
      </c>
      <c r="D11672" s="1" t="n">
        <v>2</v>
      </c>
      <c r="E11672" s="16" t="n">
        <v>3493.68</v>
      </c>
      <c r="F11672" s="17" t="n">
        <v>0.05</v>
      </c>
      <c r="G11672" s="16" t="n">
        <v>6637.99</v>
      </c>
      <c r="I11672" s="1" t="str">
        <f aca="false">INDEX(Products!$C$2:$C$51,MATCH(C11672,Products!$A$2:$A$51,0))</f>
        <v>Home &amp; Kitchen</v>
      </c>
      <c r="J11672" s="1" t="str">
        <f aca="false">INDEX(Orders!$E$2:$E$8001,MATCH(B11672,Orders!$A$2:$A$8001,0))</f>
        <v>Delivered</v>
      </c>
      <c r="K11672" s="1" t="str">
        <f aca="false">LEFT(INDEX(Orders!$C$2:$C$8001,MATCH(B11672,Orders!$A$2:$A$8001,0)),7)</f>
        <v>2025-09</v>
      </c>
    </row>
    <row r="11673" customFormat="false" ht="15" hidden="false" customHeight="true" outlineLevel="0" collapsed="false">
      <c r="A11673" s="1" t="s">
        <v>22143</v>
      </c>
      <c r="B11673" s="1" t="s">
        <v>8138</v>
      </c>
      <c r="C11673" s="1" t="s">
        <v>2006</v>
      </c>
      <c r="D11673" s="1" t="n">
        <v>1</v>
      </c>
      <c r="E11673" s="16" t="n">
        <v>482.17</v>
      </c>
      <c r="F11673" s="17" t="n">
        <v>0.1</v>
      </c>
      <c r="G11673" s="16" t="n">
        <v>433.95</v>
      </c>
      <c r="I11673" s="1" t="str">
        <f aca="false">INDEX(Products!$C$2:$C$51,MATCH(C11673,Products!$A$2:$A$51,0))</f>
        <v>Books &amp; Stationery</v>
      </c>
      <c r="J11673" s="1" t="str">
        <f aca="false">INDEX(Orders!$E$2:$E$8001,MATCH(B11673,Orders!$A$2:$A$8001,0))</f>
        <v>Delivered</v>
      </c>
      <c r="K11673" s="1" t="str">
        <f aca="false">LEFT(INDEX(Orders!$C$2:$C$8001,MATCH(B11673,Orders!$A$2:$A$8001,0)),7)</f>
        <v>2025-10</v>
      </c>
    </row>
    <row r="11674" customFormat="false" ht="15" hidden="false" customHeight="true" outlineLevel="0" collapsed="false">
      <c r="A11674" s="1" t="s">
        <v>22144</v>
      </c>
      <c r="B11674" s="1" t="s">
        <v>8138</v>
      </c>
      <c r="C11674" s="1" t="s">
        <v>1940</v>
      </c>
      <c r="D11674" s="1" t="n">
        <v>1</v>
      </c>
      <c r="E11674" s="16" t="n">
        <v>2374.52</v>
      </c>
      <c r="F11674" s="17" t="n">
        <v>0</v>
      </c>
      <c r="G11674" s="16" t="n">
        <v>2374.52</v>
      </c>
      <c r="I11674" s="1" t="str">
        <f aca="false">INDEX(Products!$C$2:$C$51,MATCH(C11674,Products!$A$2:$A$51,0))</f>
        <v>Fashion</v>
      </c>
      <c r="J11674" s="1" t="str">
        <f aca="false">INDEX(Orders!$E$2:$E$8001,MATCH(B11674,Orders!$A$2:$A$8001,0))</f>
        <v>Delivered</v>
      </c>
      <c r="K11674" s="1" t="str">
        <f aca="false">LEFT(INDEX(Orders!$C$2:$C$8001,MATCH(B11674,Orders!$A$2:$A$8001,0)),7)</f>
        <v>2025-10</v>
      </c>
    </row>
    <row r="11675" customFormat="false" ht="15" hidden="false" customHeight="true" outlineLevel="0" collapsed="false">
      <c r="A11675" s="1" t="s">
        <v>22145</v>
      </c>
      <c r="B11675" s="1" t="s">
        <v>8138</v>
      </c>
      <c r="C11675" s="1" t="s">
        <v>1935</v>
      </c>
      <c r="D11675" s="1" t="n">
        <v>1</v>
      </c>
      <c r="E11675" s="16" t="n">
        <v>14558.72</v>
      </c>
      <c r="F11675" s="17" t="n">
        <v>0.1</v>
      </c>
      <c r="G11675" s="16" t="n">
        <v>13102.85</v>
      </c>
      <c r="I11675" s="1" t="str">
        <f aca="false">INDEX(Products!$C$2:$C$51,MATCH(C11675,Products!$A$2:$A$51,0))</f>
        <v>Electronics</v>
      </c>
      <c r="J11675" s="1" t="str">
        <f aca="false">INDEX(Orders!$E$2:$E$8001,MATCH(B11675,Orders!$A$2:$A$8001,0))</f>
        <v>Delivered</v>
      </c>
      <c r="K11675" s="1" t="str">
        <f aca="false">LEFT(INDEX(Orders!$C$2:$C$8001,MATCH(B11675,Orders!$A$2:$A$8001,0)),7)</f>
        <v>2025-10</v>
      </c>
    </row>
    <row r="11676" customFormat="false" ht="15" hidden="false" customHeight="true" outlineLevel="0" collapsed="false">
      <c r="A11676" s="1" t="s">
        <v>22146</v>
      </c>
      <c r="B11676" s="1" t="s">
        <v>8138</v>
      </c>
      <c r="C11676" s="1" t="s">
        <v>1941</v>
      </c>
      <c r="D11676" s="1" t="n">
        <v>1</v>
      </c>
      <c r="E11676" s="16" t="n">
        <v>2757.65</v>
      </c>
      <c r="F11676" s="17" t="n">
        <v>0.15</v>
      </c>
      <c r="G11676" s="16" t="n">
        <v>2344</v>
      </c>
      <c r="I11676" s="1" t="str">
        <f aca="false">INDEX(Products!$C$2:$C$51,MATCH(C11676,Products!$A$2:$A$51,0))</f>
        <v>Fashion</v>
      </c>
      <c r="J11676" s="1" t="str">
        <f aca="false">INDEX(Orders!$E$2:$E$8001,MATCH(B11676,Orders!$A$2:$A$8001,0))</f>
        <v>Delivered</v>
      </c>
      <c r="K11676" s="1" t="str">
        <f aca="false">LEFT(INDEX(Orders!$C$2:$C$8001,MATCH(B11676,Orders!$A$2:$A$8001,0)),7)</f>
        <v>2025-10</v>
      </c>
    </row>
    <row r="11677" customFormat="false" ht="15" hidden="false" customHeight="true" outlineLevel="0" collapsed="false">
      <c r="A11677" s="1" t="s">
        <v>22147</v>
      </c>
      <c r="B11677" s="1" t="s">
        <v>8139</v>
      </c>
      <c r="C11677" s="1" t="s">
        <v>1975</v>
      </c>
      <c r="D11677" s="1" t="n">
        <v>1</v>
      </c>
      <c r="E11677" s="16" t="n">
        <v>862.99</v>
      </c>
      <c r="F11677" s="17" t="n">
        <v>0.1</v>
      </c>
      <c r="G11677" s="16" t="n">
        <v>776.69</v>
      </c>
      <c r="I11677" s="1" t="str">
        <f aca="false">INDEX(Products!$C$2:$C$51,MATCH(C11677,Products!$A$2:$A$51,0))</f>
        <v>Beauty &amp; Personal Care</v>
      </c>
      <c r="J11677" s="1" t="str">
        <f aca="false">INDEX(Orders!$E$2:$E$8001,MATCH(B11677,Orders!$A$2:$A$8001,0))</f>
        <v>Returned</v>
      </c>
      <c r="K11677" s="1" t="str">
        <f aca="false">LEFT(INDEX(Orders!$C$2:$C$8001,MATCH(B11677,Orders!$A$2:$A$8001,0)),7)</f>
        <v>2024-06</v>
      </c>
    </row>
    <row r="11678" customFormat="false" ht="15" hidden="false" customHeight="true" outlineLevel="0" collapsed="false">
      <c r="A11678" s="1" t="s">
        <v>22148</v>
      </c>
      <c r="B11678" s="1" t="s">
        <v>8139</v>
      </c>
      <c r="C11678" s="1" t="s">
        <v>2007</v>
      </c>
      <c r="D11678" s="1" t="n">
        <v>1</v>
      </c>
      <c r="E11678" s="16" t="n">
        <v>750.27</v>
      </c>
      <c r="F11678" s="17" t="n">
        <v>0.05</v>
      </c>
      <c r="G11678" s="16" t="n">
        <v>712.76</v>
      </c>
      <c r="I11678" s="1" t="str">
        <f aca="false">INDEX(Products!$C$2:$C$51,MATCH(C11678,Products!$A$2:$A$51,0))</f>
        <v>Books &amp; Stationery</v>
      </c>
      <c r="J11678" s="1" t="str">
        <f aca="false">INDEX(Orders!$E$2:$E$8001,MATCH(B11678,Orders!$A$2:$A$8001,0))</f>
        <v>Returned</v>
      </c>
      <c r="K11678" s="1" t="str">
        <f aca="false">LEFT(INDEX(Orders!$C$2:$C$8001,MATCH(B11678,Orders!$A$2:$A$8001,0)),7)</f>
        <v>2024-06</v>
      </c>
    </row>
    <row r="11679" customFormat="false" ht="15" hidden="false" customHeight="true" outlineLevel="0" collapsed="false">
      <c r="A11679" s="1" t="s">
        <v>22149</v>
      </c>
      <c r="B11679" s="1" t="s">
        <v>8140</v>
      </c>
      <c r="C11679" s="1" t="s">
        <v>1997</v>
      </c>
      <c r="D11679" s="1" t="n">
        <v>2</v>
      </c>
      <c r="E11679" s="16" t="n">
        <v>311.15</v>
      </c>
      <c r="F11679" s="17" t="n">
        <v>0</v>
      </c>
      <c r="G11679" s="16" t="n">
        <v>622.3</v>
      </c>
      <c r="I11679" s="1" t="str">
        <f aca="false">INDEX(Products!$C$2:$C$51,MATCH(C11679,Products!$A$2:$A$51,0))</f>
        <v>Sports &amp; Fitness</v>
      </c>
      <c r="J11679" s="1" t="str">
        <f aca="false">INDEX(Orders!$E$2:$E$8001,MATCH(B11679,Orders!$A$2:$A$8001,0))</f>
        <v>Delivered</v>
      </c>
      <c r="K11679" s="1" t="str">
        <f aca="false">LEFT(INDEX(Orders!$C$2:$C$8001,MATCH(B11679,Orders!$A$2:$A$8001,0)),7)</f>
        <v>2025-06</v>
      </c>
    </row>
    <row r="11680" customFormat="false" ht="15" hidden="false" customHeight="true" outlineLevel="0" collapsed="false">
      <c r="A11680" s="1" t="s">
        <v>22150</v>
      </c>
      <c r="B11680" s="1" t="s">
        <v>8141</v>
      </c>
      <c r="C11680" s="1" t="s">
        <v>1940</v>
      </c>
      <c r="D11680" s="1" t="n">
        <v>2</v>
      </c>
      <c r="E11680" s="16" t="n">
        <v>2374.52</v>
      </c>
      <c r="F11680" s="17" t="n">
        <v>0.2</v>
      </c>
      <c r="G11680" s="16" t="n">
        <v>3799.23</v>
      </c>
      <c r="I11680" s="1" t="str">
        <f aca="false">INDEX(Products!$C$2:$C$51,MATCH(C11680,Products!$A$2:$A$51,0))</f>
        <v>Fashion</v>
      </c>
      <c r="J11680" s="1" t="str">
        <f aca="false">INDEX(Orders!$E$2:$E$8001,MATCH(B11680,Orders!$A$2:$A$8001,0))</f>
        <v>Delivered</v>
      </c>
      <c r="K11680" s="1" t="str">
        <f aca="false">LEFT(INDEX(Orders!$C$2:$C$8001,MATCH(B11680,Orders!$A$2:$A$8001,0)),7)</f>
        <v>2025-05</v>
      </c>
    </row>
    <row r="11681" customFormat="false" ht="15" hidden="false" customHeight="true" outlineLevel="0" collapsed="false">
      <c r="A11681" s="1" t="s">
        <v>22151</v>
      </c>
      <c r="B11681" s="1" t="s">
        <v>8141</v>
      </c>
      <c r="C11681" s="1" t="s">
        <v>1959</v>
      </c>
      <c r="D11681" s="1" t="n">
        <v>1</v>
      </c>
      <c r="E11681" s="16" t="n">
        <v>2142.79</v>
      </c>
      <c r="F11681" s="17" t="n">
        <v>0</v>
      </c>
      <c r="G11681" s="16" t="n">
        <v>2142.79</v>
      </c>
      <c r="I11681" s="1" t="str">
        <f aca="false">INDEX(Products!$C$2:$C$51,MATCH(C11681,Products!$A$2:$A$51,0))</f>
        <v>Home &amp; Kitchen</v>
      </c>
      <c r="J11681" s="1" t="str">
        <f aca="false">INDEX(Orders!$E$2:$E$8001,MATCH(B11681,Orders!$A$2:$A$8001,0))</f>
        <v>Delivered</v>
      </c>
      <c r="K11681" s="1" t="str">
        <f aca="false">LEFT(INDEX(Orders!$C$2:$C$8001,MATCH(B11681,Orders!$A$2:$A$8001,0)),7)</f>
        <v>2025-05</v>
      </c>
    </row>
    <row r="11682" customFormat="false" ht="15" hidden="false" customHeight="true" outlineLevel="0" collapsed="false">
      <c r="A11682" s="1" t="s">
        <v>22152</v>
      </c>
      <c r="B11682" s="1" t="s">
        <v>8142</v>
      </c>
      <c r="C11682" s="1" t="s">
        <v>1975</v>
      </c>
      <c r="D11682" s="1" t="n">
        <v>2</v>
      </c>
      <c r="E11682" s="16" t="n">
        <v>862.99</v>
      </c>
      <c r="F11682" s="17" t="n">
        <v>0.1</v>
      </c>
      <c r="G11682" s="16" t="n">
        <v>1553.38</v>
      </c>
      <c r="I11682" s="1" t="str">
        <f aca="false">INDEX(Products!$C$2:$C$51,MATCH(C11682,Products!$A$2:$A$51,0))</f>
        <v>Beauty &amp; Personal Care</v>
      </c>
      <c r="J11682" s="1" t="str">
        <f aca="false">INDEX(Orders!$E$2:$E$8001,MATCH(B11682,Orders!$A$2:$A$8001,0))</f>
        <v>Delivered</v>
      </c>
      <c r="K11682" s="1" t="str">
        <f aca="false">LEFT(INDEX(Orders!$C$2:$C$8001,MATCH(B11682,Orders!$A$2:$A$8001,0)),7)</f>
        <v>2025-10</v>
      </c>
    </row>
    <row r="11683" customFormat="false" ht="15" hidden="false" customHeight="true" outlineLevel="0" collapsed="false">
      <c r="A11683" s="1" t="s">
        <v>22153</v>
      </c>
      <c r="B11683" s="1" t="s">
        <v>8142</v>
      </c>
      <c r="C11683" s="1" t="s">
        <v>1990</v>
      </c>
      <c r="D11683" s="1" t="n">
        <v>1</v>
      </c>
      <c r="E11683" s="16" t="n">
        <v>5311.32</v>
      </c>
      <c r="F11683" s="17" t="n">
        <v>0.15</v>
      </c>
      <c r="G11683" s="16" t="n">
        <v>4514.62</v>
      </c>
      <c r="I11683" s="1" t="str">
        <f aca="false">INDEX(Products!$C$2:$C$51,MATCH(C11683,Products!$A$2:$A$51,0))</f>
        <v>Sports &amp; Fitness</v>
      </c>
      <c r="J11683" s="1" t="str">
        <f aca="false">INDEX(Orders!$E$2:$E$8001,MATCH(B11683,Orders!$A$2:$A$8001,0))</f>
        <v>Delivered</v>
      </c>
      <c r="K11683" s="1" t="str">
        <f aca="false">LEFT(INDEX(Orders!$C$2:$C$8001,MATCH(B11683,Orders!$A$2:$A$8001,0)),7)</f>
        <v>2025-10</v>
      </c>
    </row>
    <row r="11684" customFormat="false" ht="15" hidden="false" customHeight="true" outlineLevel="0" collapsed="false">
      <c r="A11684" s="1" t="s">
        <v>22154</v>
      </c>
      <c r="B11684" s="1" t="s">
        <v>8143</v>
      </c>
      <c r="C11684" s="1" t="s">
        <v>1940</v>
      </c>
      <c r="D11684" s="1" t="n">
        <v>1</v>
      </c>
      <c r="E11684" s="16" t="n">
        <v>2374.52</v>
      </c>
      <c r="F11684" s="17" t="n">
        <v>0</v>
      </c>
      <c r="G11684" s="16" t="n">
        <v>2374.52</v>
      </c>
      <c r="I11684" s="1" t="str">
        <f aca="false">INDEX(Products!$C$2:$C$51,MATCH(C11684,Products!$A$2:$A$51,0))</f>
        <v>Fashion</v>
      </c>
      <c r="J11684" s="1" t="str">
        <f aca="false">INDEX(Orders!$E$2:$E$8001,MATCH(B11684,Orders!$A$2:$A$8001,0))</f>
        <v>Delivered</v>
      </c>
      <c r="K11684" s="1" t="str">
        <f aca="false">LEFT(INDEX(Orders!$C$2:$C$8001,MATCH(B11684,Orders!$A$2:$A$8001,0)),7)</f>
        <v>2025-12</v>
      </c>
    </row>
    <row r="11685" customFormat="false" ht="15" hidden="false" customHeight="true" outlineLevel="0" collapsed="false">
      <c r="A11685" s="1" t="s">
        <v>22155</v>
      </c>
      <c r="B11685" s="1" t="s">
        <v>8144</v>
      </c>
      <c r="C11685" s="1" t="s">
        <v>1930</v>
      </c>
      <c r="D11685" s="1" t="n">
        <v>1</v>
      </c>
      <c r="E11685" s="16" t="n">
        <v>2398.35</v>
      </c>
      <c r="F11685" s="17" t="n">
        <v>0.15</v>
      </c>
      <c r="G11685" s="16" t="n">
        <v>2038.6</v>
      </c>
      <c r="I11685" s="1" t="str">
        <f aca="false">INDEX(Products!$C$2:$C$51,MATCH(C11685,Products!$A$2:$A$51,0))</f>
        <v>Electronics</v>
      </c>
      <c r="J11685" s="1" t="str">
        <f aca="false">INDEX(Orders!$E$2:$E$8001,MATCH(B11685,Orders!$A$2:$A$8001,0))</f>
        <v>Delivered</v>
      </c>
      <c r="K11685" s="1" t="str">
        <f aca="false">LEFT(INDEX(Orders!$C$2:$C$8001,MATCH(B11685,Orders!$A$2:$A$8001,0)),7)</f>
        <v>2024-06</v>
      </c>
    </row>
    <row r="11686" customFormat="false" ht="15" hidden="false" customHeight="true" outlineLevel="0" collapsed="false">
      <c r="A11686" s="1" t="s">
        <v>22156</v>
      </c>
      <c r="B11686" s="1" t="s">
        <v>8144</v>
      </c>
      <c r="C11686" s="1" t="s">
        <v>1937</v>
      </c>
      <c r="D11686" s="1" t="n">
        <v>1</v>
      </c>
      <c r="E11686" s="16" t="n">
        <v>1364.75</v>
      </c>
      <c r="F11686" s="17" t="n">
        <v>0.1</v>
      </c>
      <c r="G11686" s="16" t="n">
        <v>1228.28</v>
      </c>
      <c r="I11686" s="1" t="str">
        <f aca="false">INDEX(Products!$C$2:$C$51,MATCH(C11686,Products!$A$2:$A$51,0))</f>
        <v>Fashion</v>
      </c>
      <c r="J11686" s="1" t="str">
        <f aca="false">INDEX(Orders!$E$2:$E$8001,MATCH(B11686,Orders!$A$2:$A$8001,0))</f>
        <v>Delivered</v>
      </c>
      <c r="K11686" s="1" t="str">
        <f aca="false">LEFT(INDEX(Orders!$C$2:$C$8001,MATCH(B11686,Orders!$A$2:$A$8001,0)),7)</f>
        <v>2024-06</v>
      </c>
    </row>
    <row r="11687" customFormat="false" ht="15" hidden="false" customHeight="true" outlineLevel="0" collapsed="false">
      <c r="A11687" s="1" t="s">
        <v>22157</v>
      </c>
      <c r="B11687" s="1" t="s">
        <v>8145</v>
      </c>
      <c r="C11687" s="1" t="s">
        <v>2007</v>
      </c>
      <c r="D11687" s="1" t="n">
        <v>1</v>
      </c>
      <c r="E11687" s="16" t="n">
        <v>750.27</v>
      </c>
      <c r="F11687" s="17" t="n">
        <v>0</v>
      </c>
      <c r="G11687" s="16" t="n">
        <v>750.27</v>
      </c>
      <c r="I11687" s="1" t="str">
        <f aca="false">INDEX(Products!$C$2:$C$51,MATCH(C11687,Products!$A$2:$A$51,0))</f>
        <v>Books &amp; Stationery</v>
      </c>
      <c r="J11687" s="1" t="str">
        <f aca="false">INDEX(Orders!$E$2:$E$8001,MATCH(B11687,Orders!$A$2:$A$8001,0))</f>
        <v>Delivered</v>
      </c>
      <c r="K11687" s="1" t="str">
        <f aca="false">LEFT(INDEX(Orders!$C$2:$C$8001,MATCH(B11687,Orders!$A$2:$A$8001,0)),7)</f>
        <v>2024-12</v>
      </c>
    </row>
    <row r="11688" customFormat="false" ht="15" hidden="false" customHeight="true" outlineLevel="0" collapsed="false">
      <c r="A11688" s="1" t="s">
        <v>22158</v>
      </c>
      <c r="B11688" s="1" t="s">
        <v>8146</v>
      </c>
      <c r="C11688" s="1" t="s">
        <v>1930</v>
      </c>
      <c r="D11688" s="1" t="n">
        <v>1</v>
      </c>
      <c r="E11688" s="16" t="n">
        <v>2398.35</v>
      </c>
      <c r="F11688" s="17" t="n">
        <v>0.1</v>
      </c>
      <c r="G11688" s="16" t="n">
        <v>2158.52</v>
      </c>
      <c r="I11688" s="1" t="str">
        <f aca="false">INDEX(Products!$C$2:$C$51,MATCH(C11688,Products!$A$2:$A$51,0))</f>
        <v>Electronics</v>
      </c>
      <c r="J11688" s="1" t="str">
        <f aca="false">INDEX(Orders!$E$2:$E$8001,MATCH(B11688,Orders!$A$2:$A$8001,0))</f>
        <v>Delivered</v>
      </c>
      <c r="K11688" s="1" t="str">
        <f aca="false">LEFT(INDEX(Orders!$C$2:$C$8001,MATCH(B11688,Orders!$A$2:$A$8001,0)),7)</f>
        <v>2025-04</v>
      </c>
    </row>
    <row r="11689" customFormat="false" ht="15" hidden="false" customHeight="true" outlineLevel="0" collapsed="false">
      <c r="A11689" s="1" t="s">
        <v>22159</v>
      </c>
      <c r="B11689" s="1" t="s">
        <v>8146</v>
      </c>
      <c r="C11689" s="1" t="s">
        <v>2007</v>
      </c>
      <c r="D11689" s="1" t="n">
        <v>1</v>
      </c>
      <c r="E11689" s="16" t="n">
        <v>750.27</v>
      </c>
      <c r="F11689" s="17" t="n">
        <v>0.05</v>
      </c>
      <c r="G11689" s="16" t="n">
        <v>712.76</v>
      </c>
      <c r="I11689" s="1" t="str">
        <f aca="false">INDEX(Products!$C$2:$C$51,MATCH(C11689,Products!$A$2:$A$51,0))</f>
        <v>Books &amp; Stationery</v>
      </c>
      <c r="J11689" s="1" t="str">
        <f aca="false">INDEX(Orders!$E$2:$E$8001,MATCH(B11689,Orders!$A$2:$A$8001,0))</f>
        <v>Delivered</v>
      </c>
      <c r="K11689" s="1" t="str">
        <f aca="false">LEFT(INDEX(Orders!$C$2:$C$8001,MATCH(B11689,Orders!$A$2:$A$8001,0)),7)</f>
        <v>2025-04</v>
      </c>
    </row>
    <row r="11690" customFormat="false" ht="15" hidden="false" customHeight="true" outlineLevel="0" collapsed="false">
      <c r="A11690" s="1" t="s">
        <v>22160</v>
      </c>
      <c r="B11690" s="1" t="s">
        <v>8146</v>
      </c>
      <c r="C11690" s="1" t="s">
        <v>1928</v>
      </c>
      <c r="D11690" s="1" t="n">
        <v>2</v>
      </c>
      <c r="E11690" s="16" t="n">
        <v>657.82</v>
      </c>
      <c r="F11690" s="17" t="n">
        <v>0</v>
      </c>
      <c r="G11690" s="16" t="n">
        <v>1315.64</v>
      </c>
      <c r="I11690" s="1" t="str">
        <f aca="false">INDEX(Products!$C$2:$C$51,MATCH(C11690,Products!$A$2:$A$51,0))</f>
        <v>Electronics</v>
      </c>
      <c r="J11690" s="1" t="str">
        <f aca="false">INDEX(Orders!$E$2:$E$8001,MATCH(B11690,Orders!$A$2:$A$8001,0))</f>
        <v>Delivered</v>
      </c>
      <c r="K11690" s="1" t="str">
        <f aca="false">LEFT(INDEX(Orders!$C$2:$C$8001,MATCH(B11690,Orders!$A$2:$A$8001,0)),7)</f>
        <v>2025-04</v>
      </c>
    </row>
    <row r="11691" customFormat="false" ht="15" hidden="false" customHeight="true" outlineLevel="0" collapsed="false">
      <c r="A11691" s="1" t="s">
        <v>22161</v>
      </c>
      <c r="B11691" s="1" t="s">
        <v>8147</v>
      </c>
      <c r="C11691" s="1" t="s">
        <v>1997</v>
      </c>
      <c r="D11691" s="1" t="n">
        <v>1</v>
      </c>
      <c r="E11691" s="16" t="n">
        <v>311.15</v>
      </c>
      <c r="F11691" s="17" t="n">
        <v>0.15</v>
      </c>
      <c r="G11691" s="16" t="n">
        <v>264.48</v>
      </c>
      <c r="I11691" s="1" t="str">
        <f aca="false">INDEX(Products!$C$2:$C$51,MATCH(C11691,Products!$A$2:$A$51,0))</f>
        <v>Sports &amp; Fitness</v>
      </c>
      <c r="J11691" s="1" t="str">
        <f aca="false">INDEX(Orders!$E$2:$E$8001,MATCH(B11691,Orders!$A$2:$A$8001,0))</f>
        <v>Delivered</v>
      </c>
      <c r="K11691" s="1" t="str">
        <f aca="false">LEFT(INDEX(Orders!$C$2:$C$8001,MATCH(B11691,Orders!$A$2:$A$8001,0)),7)</f>
        <v>2025-12</v>
      </c>
    </row>
    <row r="11692" customFormat="false" ht="15" hidden="false" customHeight="true" outlineLevel="0" collapsed="false">
      <c r="A11692" s="1" t="s">
        <v>22162</v>
      </c>
      <c r="B11692" s="1" t="s">
        <v>8147</v>
      </c>
      <c r="C11692" s="1" t="s">
        <v>1979</v>
      </c>
      <c r="D11692" s="1" t="n">
        <v>2</v>
      </c>
      <c r="E11692" s="16" t="n">
        <v>623</v>
      </c>
      <c r="F11692" s="17" t="n">
        <v>0</v>
      </c>
      <c r="G11692" s="16" t="n">
        <v>1246</v>
      </c>
      <c r="I11692" s="1" t="str">
        <f aca="false">INDEX(Products!$C$2:$C$51,MATCH(C11692,Products!$A$2:$A$51,0))</f>
        <v>Beauty &amp; Personal Care</v>
      </c>
      <c r="J11692" s="1" t="str">
        <f aca="false">INDEX(Orders!$E$2:$E$8001,MATCH(B11692,Orders!$A$2:$A$8001,0))</f>
        <v>Delivered</v>
      </c>
      <c r="K11692" s="1" t="str">
        <f aca="false">LEFT(INDEX(Orders!$C$2:$C$8001,MATCH(B11692,Orders!$A$2:$A$8001,0)),7)</f>
        <v>2025-12</v>
      </c>
    </row>
    <row r="11693" customFormat="false" ht="15" hidden="false" customHeight="true" outlineLevel="0" collapsed="false">
      <c r="A11693" s="1" t="s">
        <v>22163</v>
      </c>
      <c r="B11693" s="1" t="s">
        <v>8147</v>
      </c>
      <c r="C11693" s="1" t="s">
        <v>1924</v>
      </c>
      <c r="D11693" s="1" t="n">
        <v>1</v>
      </c>
      <c r="E11693" s="16" t="n">
        <v>1971</v>
      </c>
      <c r="F11693" s="17" t="n">
        <v>0.05</v>
      </c>
      <c r="G11693" s="16" t="n">
        <v>1872.45</v>
      </c>
      <c r="I11693" s="1" t="str">
        <f aca="false">INDEX(Products!$C$2:$C$51,MATCH(C11693,Products!$A$2:$A$51,0))</f>
        <v>Electronics</v>
      </c>
      <c r="J11693" s="1" t="str">
        <f aca="false">INDEX(Orders!$E$2:$E$8001,MATCH(B11693,Orders!$A$2:$A$8001,0))</f>
        <v>Delivered</v>
      </c>
      <c r="K11693" s="1" t="str">
        <f aca="false">LEFT(INDEX(Orders!$C$2:$C$8001,MATCH(B11693,Orders!$A$2:$A$8001,0)),7)</f>
        <v>2025-12</v>
      </c>
    </row>
    <row r="11694" customFormat="false" ht="15" hidden="false" customHeight="true" outlineLevel="0" collapsed="false">
      <c r="A11694" s="1" t="s">
        <v>22164</v>
      </c>
      <c r="B11694" s="1" t="s">
        <v>8148</v>
      </c>
      <c r="C11694" s="1" t="s">
        <v>1930</v>
      </c>
      <c r="D11694" s="1" t="n">
        <v>1</v>
      </c>
      <c r="E11694" s="16" t="n">
        <v>2398.35</v>
      </c>
      <c r="F11694" s="17" t="n">
        <v>0</v>
      </c>
      <c r="G11694" s="16" t="n">
        <v>2398.35</v>
      </c>
      <c r="I11694" s="1" t="str">
        <f aca="false">INDEX(Products!$C$2:$C$51,MATCH(C11694,Products!$A$2:$A$51,0))</f>
        <v>Electronics</v>
      </c>
      <c r="J11694" s="1" t="str">
        <f aca="false">INDEX(Orders!$E$2:$E$8001,MATCH(B11694,Orders!$A$2:$A$8001,0))</f>
        <v>Delivered</v>
      </c>
      <c r="K11694" s="1" t="str">
        <f aca="false">LEFT(INDEX(Orders!$C$2:$C$8001,MATCH(B11694,Orders!$A$2:$A$8001,0)),7)</f>
        <v>2025-11</v>
      </c>
    </row>
    <row r="11695" customFormat="false" ht="15" hidden="false" customHeight="true" outlineLevel="0" collapsed="false">
      <c r="A11695" s="1" t="s">
        <v>22165</v>
      </c>
      <c r="B11695" s="1" t="s">
        <v>8148</v>
      </c>
      <c r="C11695" s="1" t="s">
        <v>1940</v>
      </c>
      <c r="D11695" s="1" t="n">
        <v>1</v>
      </c>
      <c r="E11695" s="16" t="n">
        <v>2374.52</v>
      </c>
      <c r="F11695" s="17" t="n">
        <v>0.15</v>
      </c>
      <c r="G11695" s="16" t="n">
        <v>2018.34</v>
      </c>
      <c r="I11695" s="1" t="str">
        <f aca="false">INDEX(Products!$C$2:$C$51,MATCH(C11695,Products!$A$2:$A$51,0))</f>
        <v>Fashion</v>
      </c>
      <c r="J11695" s="1" t="str">
        <f aca="false">INDEX(Orders!$E$2:$E$8001,MATCH(B11695,Orders!$A$2:$A$8001,0))</f>
        <v>Delivered</v>
      </c>
      <c r="K11695" s="1" t="str">
        <f aca="false">LEFT(INDEX(Orders!$C$2:$C$8001,MATCH(B11695,Orders!$A$2:$A$8001,0)),7)</f>
        <v>2025-11</v>
      </c>
    </row>
    <row r="11696" customFormat="false" ht="15" hidden="false" customHeight="true" outlineLevel="0" collapsed="false">
      <c r="A11696" s="1" t="s">
        <v>22166</v>
      </c>
      <c r="B11696" s="1" t="s">
        <v>8148</v>
      </c>
      <c r="C11696" s="1" t="s">
        <v>1924</v>
      </c>
      <c r="D11696" s="1" t="n">
        <v>1</v>
      </c>
      <c r="E11696" s="16" t="n">
        <v>1971</v>
      </c>
      <c r="F11696" s="17" t="n">
        <v>0</v>
      </c>
      <c r="G11696" s="16" t="n">
        <v>1971</v>
      </c>
      <c r="I11696" s="1" t="str">
        <f aca="false">INDEX(Products!$C$2:$C$51,MATCH(C11696,Products!$A$2:$A$51,0))</f>
        <v>Electronics</v>
      </c>
      <c r="J11696" s="1" t="str">
        <f aca="false">INDEX(Orders!$E$2:$E$8001,MATCH(B11696,Orders!$A$2:$A$8001,0))</f>
        <v>Delivered</v>
      </c>
      <c r="K11696" s="1" t="str">
        <f aca="false">LEFT(INDEX(Orders!$C$2:$C$8001,MATCH(B11696,Orders!$A$2:$A$8001,0)),7)</f>
        <v>2025-11</v>
      </c>
    </row>
    <row r="11697" customFormat="false" ht="15" hidden="false" customHeight="true" outlineLevel="0" collapsed="false">
      <c r="A11697" s="1" t="s">
        <v>22167</v>
      </c>
      <c r="B11697" s="1" t="s">
        <v>8148</v>
      </c>
      <c r="C11697" s="1" t="s">
        <v>2007</v>
      </c>
      <c r="D11697" s="1" t="n">
        <v>1</v>
      </c>
      <c r="E11697" s="16" t="n">
        <v>750.27</v>
      </c>
      <c r="F11697" s="17" t="n">
        <v>0.1</v>
      </c>
      <c r="G11697" s="16" t="n">
        <v>675.24</v>
      </c>
      <c r="I11697" s="1" t="str">
        <f aca="false">INDEX(Products!$C$2:$C$51,MATCH(C11697,Products!$A$2:$A$51,0))</f>
        <v>Books &amp; Stationery</v>
      </c>
      <c r="J11697" s="1" t="str">
        <f aca="false">INDEX(Orders!$E$2:$E$8001,MATCH(B11697,Orders!$A$2:$A$8001,0))</f>
        <v>Delivered</v>
      </c>
      <c r="K11697" s="1" t="str">
        <f aca="false">LEFT(INDEX(Orders!$C$2:$C$8001,MATCH(B11697,Orders!$A$2:$A$8001,0)),7)</f>
        <v>2025-11</v>
      </c>
    </row>
    <row r="11698" customFormat="false" ht="15" hidden="false" customHeight="true" outlineLevel="0" collapsed="false">
      <c r="A11698" s="1" t="s">
        <v>22168</v>
      </c>
      <c r="B11698" s="1" t="s">
        <v>8149</v>
      </c>
      <c r="C11698" s="1" t="s">
        <v>2007</v>
      </c>
      <c r="D11698" s="1" t="n">
        <v>1</v>
      </c>
      <c r="E11698" s="16" t="n">
        <v>750.27</v>
      </c>
      <c r="F11698" s="17" t="n">
        <v>0.15</v>
      </c>
      <c r="G11698" s="16" t="n">
        <v>637.73</v>
      </c>
      <c r="I11698" s="1" t="str">
        <f aca="false">INDEX(Products!$C$2:$C$51,MATCH(C11698,Products!$A$2:$A$51,0))</f>
        <v>Books &amp; Stationery</v>
      </c>
      <c r="J11698" s="1" t="str">
        <f aca="false">INDEX(Orders!$E$2:$E$8001,MATCH(B11698,Orders!$A$2:$A$8001,0))</f>
        <v>Delivered</v>
      </c>
      <c r="K11698" s="1" t="str">
        <f aca="false">LEFT(INDEX(Orders!$C$2:$C$8001,MATCH(B11698,Orders!$A$2:$A$8001,0)),7)</f>
        <v>2024-08</v>
      </c>
    </row>
    <row r="11699" customFormat="false" ht="15" hidden="false" customHeight="true" outlineLevel="0" collapsed="false">
      <c r="A11699" s="1" t="s">
        <v>22169</v>
      </c>
      <c r="B11699" s="1" t="s">
        <v>8150</v>
      </c>
      <c r="C11699" s="1" t="s">
        <v>2006</v>
      </c>
      <c r="D11699" s="1" t="n">
        <v>2</v>
      </c>
      <c r="E11699" s="16" t="n">
        <v>482.17</v>
      </c>
      <c r="F11699" s="17" t="n">
        <v>0.2</v>
      </c>
      <c r="G11699" s="16" t="n">
        <v>771.47</v>
      </c>
      <c r="I11699" s="1" t="str">
        <f aca="false">INDEX(Products!$C$2:$C$51,MATCH(C11699,Products!$A$2:$A$51,0))</f>
        <v>Books &amp; Stationery</v>
      </c>
      <c r="J11699" s="1" t="str">
        <f aca="false">INDEX(Orders!$E$2:$E$8001,MATCH(B11699,Orders!$A$2:$A$8001,0))</f>
        <v>Delivered</v>
      </c>
      <c r="K11699" s="1" t="str">
        <f aca="false">LEFT(INDEX(Orders!$C$2:$C$8001,MATCH(B11699,Orders!$A$2:$A$8001,0)),7)</f>
        <v>2025-09</v>
      </c>
    </row>
    <row r="11700" customFormat="false" ht="15" hidden="false" customHeight="true" outlineLevel="0" collapsed="false">
      <c r="A11700" s="1" t="s">
        <v>22170</v>
      </c>
      <c r="B11700" s="1" t="s">
        <v>8150</v>
      </c>
      <c r="C11700" s="1" t="s">
        <v>2007</v>
      </c>
      <c r="D11700" s="1" t="n">
        <v>1</v>
      </c>
      <c r="E11700" s="16" t="n">
        <v>750.27</v>
      </c>
      <c r="F11700" s="17" t="n">
        <v>0</v>
      </c>
      <c r="G11700" s="16" t="n">
        <v>750.27</v>
      </c>
      <c r="I11700" s="1" t="str">
        <f aca="false">INDEX(Products!$C$2:$C$51,MATCH(C11700,Products!$A$2:$A$51,0))</f>
        <v>Books &amp; Stationery</v>
      </c>
      <c r="J11700" s="1" t="str">
        <f aca="false">INDEX(Orders!$E$2:$E$8001,MATCH(B11700,Orders!$A$2:$A$8001,0))</f>
        <v>Delivered</v>
      </c>
      <c r="K11700" s="1" t="str">
        <f aca="false">LEFT(INDEX(Orders!$C$2:$C$8001,MATCH(B11700,Orders!$A$2:$A$8001,0)),7)</f>
        <v>2025-09</v>
      </c>
    </row>
    <row r="11701" customFormat="false" ht="15" hidden="false" customHeight="true" outlineLevel="0" collapsed="false">
      <c r="A11701" s="1" t="s">
        <v>22171</v>
      </c>
      <c r="B11701" s="1" t="s">
        <v>8150</v>
      </c>
      <c r="C11701" s="1" t="s">
        <v>1930</v>
      </c>
      <c r="D11701" s="1" t="n">
        <v>1</v>
      </c>
      <c r="E11701" s="16" t="n">
        <v>2398.35</v>
      </c>
      <c r="F11701" s="17" t="n">
        <v>0</v>
      </c>
      <c r="G11701" s="16" t="n">
        <v>2398.35</v>
      </c>
      <c r="I11701" s="1" t="str">
        <f aca="false">INDEX(Products!$C$2:$C$51,MATCH(C11701,Products!$A$2:$A$51,0))</f>
        <v>Electronics</v>
      </c>
      <c r="J11701" s="1" t="str">
        <f aca="false">INDEX(Orders!$E$2:$E$8001,MATCH(B11701,Orders!$A$2:$A$8001,0))</f>
        <v>Delivered</v>
      </c>
      <c r="K11701" s="1" t="str">
        <f aca="false">LEFT(INDEX(Orders!$C$2:$C$8001,MATCH(B11701,Orders!$A$2:$A$8001,0)),7)</f>
        <v>2025-09</v>
      </c>
    </row>
    <row r="11702" customFormat="false" ht="15" hidden="false" customHeight="true" outlineLevel="0" collapsed="false">
      <c r="A11702" s="1" t="s">
        <v>22172</v>
      </c>
      <c r="B11702" s="1" t="s">
        <v>8151</v>
      </c>
      <c r="C11702" s="1" t="s">
        <v>1930</v>
      </c>
      <c r="D11702" s="1" t="n">
        <v>1</v>
      </c>
      <c r="E11702" s="16" t="n">
        <v>2398.35</v>
      </c>
      <c r="F11702" s="17" t="n">
        <v>0.05</v>
      </c>
      <c r="G11702" s="16" t="n">
        <v>2278.43</v>
      </c>
      <c r="I11702" s="1" t="str">
        <f aca="false">INDEX(Products!$C$2:$C$51,MATCH(C11702,Products!$A$2:$A$51,0))</f>
        <v>Electronics</v>
      </c>
      <c r="J11702" s="1" t="str">
        <f aca="false">INDEX(Orders!$E$2:$E$8001,MATCH(B11702,Orders!$A$2:$A$8001,0))</f>
        <v>Delivered</v>
      </c>
      <c r="K11702" s="1" t="str">
        <f aca="false">LEFT(INDEX(Orders!$C$2:$C$8001,MATCH(B11702,Orders!$A$2:$A$8001,0)),7)</f>
        <v>2025-03</v>
      </c>
    </row>
    <row r="11703" customFormat="false" ht="15" hidden="false" customHeight="true" outlineLevel="0" collapsed="false">
      <c r="A11703" s="1" t="s">
        <v>22173</v>
      </c>
      <c r="B11703" s="1" t="s">
        <v>8151</v>
      </c>
      <c r="C11703" s="1" t="s">
        <v>2006</v>
      </c>
      <c r="D11703" s="1" t="n">
        <v>1</v>
      </c>
      <c r="E11703" s="16" t="n">
        <v>482.17</v>
      </c>
      <c r="F11703" s="17" t="n">
        <v>0.15</v>
      </c>
      <c r="G11703" s="16" t="n">
        <v>409.84</v>
      </c>
      <c r="I11703" s="1" t="str">
        <f aca="false">INDEX(Products!$C$2:$C$51,MATCH(C11703,Products!$A$2:$A$51,0))</f>
        <v>Books &amp; Stationery</v>
      </c>
      <c r="J11703" s="1" t="str">
        <f aca="false">INDEX(Orders!$E$2:$E$8001,MATCH(B11703,Orders!$A$2:$A$8001,0))</f>
        <v>Delivered</v>
      </c>
      <c r="K11703" s="1" t="str">
        <f aca="false">LEFT(INDEX(Orders!$C$2:$C$8001,MATCH(B11703,Orders!$A$2:$A$8001,0)),7)</f>
        <v>2025-03</v>
      </c>
    </row>
    <row r="11704" customFormat="false" ht="15" hidden="false" customHeight="true" outlineLevel="0" collapsed="false">
      <c r="A11704" s="1" t="s">
        <v>22174</v>
      </c>
      <c r="B11704" s="1" t="s">
        <v>8152</v>
      </c>
      <c r="C11704" s="1" t="s">
        <v>1933</v>
      </c>
      <c r="D11704" s="1" t="n">
        <v>3</v>
      </c>
      <c r="E11704" s="16" t="n">
        <v>7194.38</v>
      </c>
      <c r="F11704" s="17" t="n">
        <v>0.05</v>
      </c>
      <c r="G11704" s="16" t="n">
        <v>20503.98</v>
      </c>
      <c r="I11704" s="1" t="str">
        <f aca="false">INDEX(Products!$C$2:$C$51,MATCH(C11704,Products!$A$2:$A$51,0))</f>
        <v>Electronics</v>
      </c>
      <c r="J11704" s="1" t="str">
        <f aca="false">INDEX(Orders!$E$2:$E$8001,MATCH(B11704,Orders!$A$2:$A$8001,0))</f>
        <v>Refunded</v>
      </c>
      <c r="K11704" s="1" t="str">
        <f aca="false">LEFT(INDEX(Orders!$C$2:$C$8001,MATCH(B11704,Orders!$A$2:$A$8001,0)),7)</f>
        <v>2024-11</v>
      </c>
    </row>
    <row r="11705" customFormat="false" ht="15" hidden="false" customHeight="true" outlineLevel="0" collapsed="false">
      <c r="A11705" s="1" t="s">
        <v>22175</v>
      </c>
      <c r="B11705" s="1" t="s">
        <v>8153</v>
      </c>
      <c r="C11705" s="1" t="s">
        <v>1959</v>
      </c>
      <c r="D11705" s="1" t="n">
        <v>1</v>
      </c>
      <c r="E11705" s="16" t="n">
        <v>2142.79</v>
      </c>
      <c r="F11705" s="17" t="n">
        <v>0.1</v>
      </c>
      <c r="G11705" s="16" t="n">
        <v>1928.51</v>
      </c>
      <c r="I11705" s="1" t="str">
        <f aca="false">INDEX(Products!$C$2:$C$51,MATCH(C11705,Products!$A$2:$A$51,0))</f>
        <v>Home &amp; Kitchen</v>
      </c>
      <c r="J11705" s="1" t="str">
        <f aca="false">INDEX(Orders!$E$2:$E$8001,MATCH(B11705,Orders!$A$2:$A$8001,0))</f>
        <v>Delivered</v>
      </c>
      <c r="K11705" s="1" t="str">
        <f aca="false">LEFT(INDEX(Orders!$C$2:$C$8001,MATCH(B11705,Orders!$A$2:$A$8001,0)),7)</f>
        <v>2025-11</v>
      </c>
    </row>
    <row r="11706" customFormat="false" ht="15" hidden="false" customHeight="true" outlineLevel="0" collapsed="false">
      <c r="A11706" s="1" t="s">
        <v>22176</v>
      </c>
      <c r="B11706" s="1" t="s">
        <v>8153</v>
      </c>
      <c r="C11706" s="1" t="s">
        <v>1979</v>
      </c>
      <c r="D11706" s="1" t="n">
        <v>1</v>
      </c>
      <c r="E11706" s="16" t="n">
        <v>623</v>
      </c>
      <c r="F11706" s="17" t="n">
        <v>0.1</v>
      </c>
      <c r="G11706" s="16" t="n">
        <v>560.7</v>
      </c>
      <c r="I11706" s="1" t="str">
        <f aca="false">INDEX(Products!$C$2:$C$51,MATCH(C11706,Products!$A$2:$A$51,0))</f>
        <v>Beauty &amp; Personal Care</v>
      </c>
      <c r="J11706" s="1" t="str">
        <f aca="false">INDEX(Orders!$E$2:$E$8001,MATCH(B11706,Orders!$A$2:$A$8001,0))</f>
        <v>Delivered</v>
      </c>
      <c r="K11706" s="1" t="str">
        <f aca="false">LEFT(INDEX(Orders!$C$2:$C$8001,MATCH(B11706,Orders!$A$2:$A$8001,0)),7)</f>
        <v>2025-11</v>
      </c>
    </row>
    <row r="11707" customFormat="false" ht="15" hidden="false" customHeight="true" outlineLevel="0" collapsed="false">
      <c r="A11707" s="1" t="s">
        <v>22177</v>
      </c>
      <c r="B11707" s="1" t="s">
        <v>8154</v>
      </c>
      <c r="C11707" s="1" t="s">
        <v>2006</v>
      </c>
      <c r="D11707" s="1" t="n">
        <v>3</v>
      </c>
      <c r="E11707" s="16" t="n">
        <v>482.17</v>
      </c>
      <c r="F11707" s="17" t="n">
        <v>0.15</v>
      </c>
      <c r="G11707" s="16" t="n">
        <v>1229.53</v>
      </c>
      <c r="I11707" s="1" t="str">
        <f aca="false">INDEX(Products!$C$2:$C$51,MATCH(C11707,Products!$A$2:$A$51,0))</f>
        <v>Books &amp; Stationery</v>
      </c>
      <c r="J11707" s="1" t="str">
        <f aca="false">INDEX(Orders!$E$2:$E$8001,MATCH(B11707,Orders!$A$2:$A$8001,0))</f>
        <v>Delivered</v>
      </c>
      <c r="K11707" s="1" t="str">
        <f aca="false">LEFT(INDEX(Orders!$C$2:$C$8001,MATCH(B11707,Orders!$A$2:$A$8001,0)),7)</f>
        <v>2024-11</v>
      </c>
    </row>
    <row r="11708" customFormat="false" ht="15" hidden="false" customHeight="true" outlineLevel="0" collapsed="false">
      <c r="A11708" s="1" t="s">
        <v>22178</v>
      </c>
      <c r="B11708" s="1" t="s">
        <v>8154</v>
      </c>
      <c r="C11708" s="1" t="s">
        <v>2007</v>
      </c>
      <c r="D11708" s="1" t="n">
        <v>3</v>
      </c>
      <c r="E11708" s="16" t="n">
        <v>750.27</v>
      </c>
      <c r="F11708" s="17" t="n">
        <v>0</v>
      </c>
      <c r="G11708" s="16" t="n">
        <v>2250.81</v>
      </c>
      <c r="I11708" s="1" t="str">
        <f aca="false">INDEX(Products!$C$2:$C$51,MATCH(C11708,Products!$A$2:$A$51,0))</f>
        <v>Books &amp; Stationery</v>
      </c>
      <c r="J11708" s="1" t="str">
        <f aca="false">INDEX(Orders!$E$2:$E$8001,MATCH(B11708,Orders!$A$2:$A$8001,0))</f>
        <v>Delivered</v>
      </c>
      <c r="K11708" s="1" t="str">
        <f aca="false">LEFT(INDEX(Orders!$C$2:$C$8001,MATCH(B11708,Orders!$A$2:$A$8001,0)),7)</f>
        <v>2024-11</v>
      </c>
    </row>
    <row r="11709" customFormat="false" ht="15" hidden="false" customHeight="true" outlineLevel="0" collapsed="false">
      <c r="A11709" s="1" t="s">
        <v>22179</v>
      </c>
      <c r="B11709" s="1" t="s">
        <v>8155</v>
      </c>
      <c r="C11709" s="1" t="s">
        <v>2006</v>
      </c>
      <c r="D11709" s="1" t="n">
        <v>2</v>
      </c>
      <c r="E11709" s="16" t="n">
        <v>482.17</v>
      </c>
      <c r="F11709" s="17" t="n">
        <v>0.05</v>
      </c>
      <c r="G11709" s="16" t="n">
        <v>916.12</v>
      </c>
      <c r="I11709" s="1" t="str">
        <f aca="false">INDEX(Products!$C$2:$C$51,MATCH(C11709,Products!$A$2:$A$51,0))</f>
        <v>Books &amp; Stationery</v>
      </c>
      <c r="J11709" s="1" t="str">
        <f aca="false">INDEX(Orders!$E$2:$E$8001,MATCH(B11709,Orders!$A$2:$A$8001,0))</f>
        <v>Delivered</v>
      </c>
      <c r="K11709" s="1" t="str">
        <f aca="false">LEFT(INDEX(Orders!$C$2:$C$8001,MATCH(B11709,Orders!$A$2:$A$8001,0)),7)</f>
        <v>2024-01</v>
      </c>
    </row>
    <row r="11710" customFormat="false" ht="15" hidden="false" customHeight="true" outlineLevel="0" collapsed="false">
      <c r="A11710" s="1" t="s">
        <v>22180</v>
      </c>
      <c r="B11710" s="1" t="s">
        <v>8156</v>
      </c>
      <c r="C11710" s="1" t="s">
        <v>1940</v>
      </c>
      <c r="D11710" s="1" t="n">
        <v>3</v>
      </c>
      <c r="E11710" s="16" t="n">
        <v>2374.52</v>
      </c>
      <c r="F11710" s="17" t="n">
        <v>0.05</v>
      </c>
      <c r="G11710" s="16" t="n">
        <v>6767.38</v>
      </c>
      <c r="I11710" s="1" t="str">
        <f aca="false">INDEX(Products!$C$2:$C$51,MATCH(C11710,Products!$A$2:$A$51,0))</f>
        <v>Fashion</v>
      </c>
      <c r="J11710" s="1" t="str">
        <f aca="false">INDEX(Orders!$E$2:$E$8001,MATCH(B11710,Orders!$A$2:$A$8001,0))</f>
        <v>Delivered</v>
      </c>
      <c r="K11710" s="1" t="str">
        <f aca="false">LEFT(INDEX(Orders!$C$2:$C$8001,MATCH(B11710,Orders!$A$2:$A$8001,0)),7)</f>
        <v>2024-11</v>
      </c>
    </row>
    <row r="11711" customFormat="false" ht="15" hidden="false" customHeight="true" outlineLevel="0" collapsed="false">
      <c r="A11711" s="1" t="s">
        <v>22181</v>
      </c>
      <c r="B11711" s="1" t="s">
        <v>8157</v>
      </c>
      <c r="C11711" s="1" t="s">
        <v>1930</v>
      </c>
      <c r="D11711" s="1" t="n">
        <v>3</v>
      </c>
      <c r="E11711" s="16" t="n">
        <v>2398.35</v>
      </c>
      <c r="F11711" s="17" t="n">
        <v>0</v>
      </c>
      <c r="G11711" s="16" t="n">
        <v>7195.05</v>
      </c>
      <c r="I11711" s="1" t="str">
        <f aca="false">INDEX(Products!$C$2:$C$51,MATCH(C11711,Products!$A$2:$A$51,0))</f>
        <v>Electronics</v>
      </c>
      <c r="J11711" s="1" t="str">
        <f aca="false">INDEX(Orders!$E$2:$E$8001,MATCH(B11711,Orders!$A$2:$A$8001,0))</f>
        <v>Cancelled</v>
      </c>
      <c r="K11711" s="1" t="str">
        <f aca="false">LEFT(INDEX(Orders!$C$2:$C$8001,MATCH(B11711,Orders!$A$2:$A$8001,0)),7)</f>
        <v>2025-11</v>
      </c>
    </row>
    <row r="11712" customFormat="false" ht="15" hidden="false" customHeight="true" outlineLevel="0" collapsed="false">
      <c r="A11712" s="1" t="s">
        <v>22182</v>
      </c>
      <c r="B11712" s="1" t="s">
        <v>8158</v>
      </c>
      <c r="C11712" s="1" t="s">
        <v>2000</v>
      </c>
      <c r="D11712" s="1" t="n">
        <v>3</v>
      </c>
      <c r="E11712" s="16" t="n">
        <v>425.08</v>
      </c>
      <c r="F11712" s="17" t="n">
        <v>0.2</v>
      </c>
      <c r="G11712" s="16" t="n">
        <v>1020.19</v>
      </c>
      <c r="I11712" s="1" t="str">
        <f aca="false">INDEX(Products!$C$2:$C$51,MATCH(C11712,Products!$A$2:$A$51,0))</f>
        <v>Books &amp; Stationery</v>
      </c>
      <c r="J11712" s="1" t="str">
        <f aca="false">INDEX(Orders!$E$2:$E$8001,MATCH(B11712,Orders!$A$2:$A$8001,0))</f>
        <v>Delivered</v>
      </c>
      <c r="K11712" s="1" t="str">
        <f aca="false">LEFT(INDEX(Orders!$C$2:$C$8001,MATCH(B11712,Orders!$A$2:$A$8001,0)),7)</f>
        <v>2025-11</v>
      </c>
    </row>
    <row r="11713" customFormat="false" ht="15" hidden="false" customHeight="true" outlineLevel="0" collapsed="false">
      <c r="A11713" s="1" t="s">
        <v>22183</v>
      </c>
      <c r="B11713" s="1" t="s">
        <v>8158</v>
      </c>
      <c r="C11713" s="1" t="s">
        <v>1940</v>
      </c>
      <c r="D11713" s="1" t="n">
        <v>1</v>
      </c>
      <c r="E11713" s="16" t="n">
        <v>2374.52</v>
      </c>
      <c r="F11713" s="17" t="n">
        <v>0.05</v>
      </c>
      <c r="G11713" s="16" t="n">
        <v>2255.79</v>
      </c>
      <c r="I11713" s="1" t="str">
        <f aca="false">INDEX(Products!$C$2:$C$51,MATCH(C11713,Products!$A$2:$A$51,0))</f>
        <v>Fashion</v>
      </c>
      <c r="J11713" s="1" t="str">
        <f aca="false">INDEX(Orders!$E$2:$E$8001,MATCH(B11713,Orders!$A$2:$A$8001,0))</f>
        <v>Delivered</v>
      </c>
      <c r="K11713" s="1" t="str">
        <f aca="false">LEFT(INDEX(Orders!$C$2:$C$8001,MATCH(B11713,Orders!$A$2:$A$8001,0)),7)</f>
        <v>2025-11</v>
      </c>
    </row>
    <row r="11714" customFormat="false" ht="15" hidden="false" customHeight="true" outlineLevel="0" collapsed="false">
      <c r="A11714" s="1" t="s">
        <v>22184</v>
      </c>
      <c r="B11714" s="1" t="s">
        <v>8159</v>
      </c>
      <c r="C11714" s="1" t="s">
        <v>1953</v>
      </c>
      <c r="D11714" s="1" t="n">
        <v>2</v>
      </c>
      <c r="E11714" s="16" t="n">
        <v>4914.12</v>
      </c>
      <c r="F11714" s="17" t="n">
        <v>0.05</v>
      </c>
      <c r="G11714" s="16" t="n">
        <v>9336.83</v>
      </c>
      <c r="I11714" s="1" t="str">
        <f aca="false">INDEX(Products!$C$2:$C$51,MATCH(C11714,Products!$A$2:$A$51,0))</f>
        <v>Fashion</v>
      </c>
      <c r="J11714" s="1" t="str">
        <f aca="false">INDEX(Orders!$E$2:$E$8001,MATCH(B11714,Orders!$A$2:$A$8001,0))</f>
        <v>Returned</v>
      </c>
      <c r="K11714" s="1" t="str">
        <f aca="false">LEFT(INDEX(Orders!$C$2:$C$8001,MATCH(B11714,Orders!$A$2:$A$8001,0)),7)</f>
        <v>2025-01</v>
      </c>
    </row>
    <row r="11715" customFormat="false" ht="15" hidden="false" customHeight="true" outlineLevel="0" collapsed="false">
      <c r="A11715" s="1" t="s">
        <v>22185</v>
      </c>
      <c r="B11715" s="1" t="s">
        <v>8159</v>
      </c>
      <c r="C11715" s="1" t="s">
        <v>1997</v>
      </c>
      <c r="D11715" s="1" t="n">
        <v>2</v>
      </c>
      <c r="E11715" s="16" t="n">
        <v>311.15</v>
      </c>
      <c r="F11715" s="17" t="n">
        <v>0</v>
      </c>
      <c r="G11715" s="16" t="n">
        <v>622.3</v>
      </c>
      <c r="I11715" s="1" t="str">
        <f aca="false">INDEX(Products!$C$2:$C$51,MATCH(C11715,Products!$A$2:$A$51,0))</f>
        <v>Sports &amp; Fitness</v>
      </c>
      <c r="J11715" s="1" t="str">
        <f aca="false">INDEX(Orders!$E$2:$E$8001,MATCH(B11715,Orders!$A$2:$A$8001,0))</f>
        <v>Returned</v>
      </c>
      <c r="K11715" s="1" t="str">
        <f aca="false">LEFT(INDEX(Orders!$C$2:$C$8001,MATCH(B11715,Orders!$A$2:$A$8001,0)),7)</f>
        <v>2025-01</v>
      </c>
    </row>
    <row r="11716" customFormat="false" ht="15" hidden="false" customHeight="true" outlineLevel="0" collapsed="false">
      <c r="A11716" s="1" t="s">
        <v>22186</v>
      </c>
      <c r="B11716" s="1" t="s">
        <v>8160</v>
      </c>
      <c r="C11716" s="1" t="s">
        <v>1971</v>
      </c>
      <c r="D11716" s="1" t="n">
        <v>1</v>
      </c>
      <c r="E11716" s="16" t="n">
        <v>2073.63</v>
      </c>
      <c r="F11716" s="17" t="n">
        <v>0</v>
      </c>
      <c r="G11716" s="16" t="n">
        <v>2073.63</v>
      </c>
      <c r="I11716" s="1" t="str">
        <f aca="false">INDEX(Products!$C$2:$C$51,MATCH(C11716,Products!$A$2:$A$51,0))</f>
        <v>Home &amp; Kitchen</v>
      </c>
      <c r="J11716" s="1" t="str">
        <f aca="false">INDEX(Orders!$E$2:$E$8001,MATCH(B11716,Orders!$A$2:$A$8001,0))</f>
        <v>Delivered</v>
      </c>
      <c r="K11716" s="1" t="str">
        <f aca="false">LEFT(INDEX(Orders!$C$2:$C$8001,MATCH(B11716,Orders!$A$2:$A$8001,0)),7)</f>
        <v>2025-05</v>
      </c>
    </row>
    <row r="11717" customFormat="false" ht="15" hidden="false" customHeight="true" outlineLevel="0" collapsed="false">
      <c r="A11717" s="1" t="s">
        <v>22187</v>
      </c>
      <c r="B11717" s="1" t="s">
        <v>8161</v>
      </c>
      <c r="C11717" s="1" t="s">
        <v>2006</v>
      </c>
      <c r="D11717" s="1" t="n">
        <v>2</v>
      </c>
      <c r="E11717" s="16" t="n">
        <v>482.17</v>
      </c>
      <c r="F11717" s="17" t="n">
        <v>0.05</v>
      </c>
      <c r="G11717" s="16" t="n">
        <v>916.12</v>
      </c>
      <c r="I11717" s="1" t="str">
        <f aca="false">INDEX(Products!$C$2:$C$51,MATCH(C11717,Products!$A$2:$A$51,0))</f>
        <v>Books &amp; Stationery</v>
      </c>
      <c r="J11717" s="1" t="str">
        <f aca="false">INDEX(Orders!$E$2:$E$8001,MATCH(B11717,Orders!$A$2:$A$8001,0))</f>
        <v>Delivered</v>
      </c>
      <c r="K11717" s="1" t="str">
        <f aca="false">LEFT(INDEX(Orders!$C$2:$C$8001,MATCH(B11717,Orders!$A$2:$A$8001,0)),7)</f>
        <v>2025-12</v>
      </c>
    </row>
    <row r="11718" customFormat="false" ht="15" hidden="false" customHeight="true" outlineLevel="0" collapsed="false">
      <c r="A11718" s="1" t="s">
        <v>22188</v>
      </c>
      <c r="B11718" s="1" t="s">
        <v>8162</v>
      </c>
      <c r="C11718" s="1" t="s">
        <v>1976</v>
      </c>
      <c r="D11718" s="1" t="n">
        <v>1</v>
      </c>
      <c r="E11718" s="16" t="n">
        <v>1603.35</v>
      </c>
      <c r="F11718" s="17" t="n">
        <v>0.1</v>
      </c>
      <c r="G11718" s="16" t="n">
        <v>1443.02</v>
      </c>
      <c r="I11718" s="1" t="str">
        <f aca="false">INDEX(Products!$C$2:$C$51,MATCH(C11718,Products!$A$2:$A$51,0))</f>
        <v>Beauty &amp; Personal Care</v>
      </c>
      <c r="J11718" s="1" t="str">
        <f aca="false">INDEX(Orders!$E$2:$E$8001,MATCH(B11718,Orders!$A$2:$A$8001,0))</f>
        <v>Delivered</v>
      </c>
      <c r="K11718" s="1" t="str">
        <f aca="false">LEFT(INDEX(Orders!$C$2:$C$8001,MATCH(B11718,Orders!$A$2:$A$8001,0)),7)</f>
        <v>2025-12</v>
      </c>
    </row>
    <row r="11719" customFormat="false" ht="15" hidden="false" customHeight="true" outlineLevel="0" collapsed="false">
      <c r="A11719" s="1" t="s">
        <v>22189</v>
      </c>
      <c r="B11719" s="1" t="s">
        <v>8162</v>
      </c>
      <c r="C11719" s="1" t="s">
        <v>1930</v>
      </c>
      <c r="D11719" s="1" t="n">
        <v>1</v>
      </c>
      <c r="E11719" s="16" t="n">
        <v>2398.35</v>
      </c>
      <c r="F11719" s="17" t="n">
        <v>0</v>
      </c>
      <c r="G11719" s="16" t="n">
        <v>2398.35</v>
      </c>
      <c r="I11719" s="1" t="str">
        <f aca="false">INDEX(Products!$C$2:$C$51,MATCH(C11719,Products!$A$2:$A$51,0))</f>
        <v>Electronics</v>
      </c>
      <c r="J11719" s="1" t="str">
        <f aca="false">INDEX(Orders!$E$2:$E$8001,MATCH(B11719,Orders!$A$2:$A$8001,0))</f>
        <v>Delivered</v>
      </c>
      <c r="K11719" s="1" t="str">
        <f aca="false">LEFT(INDEX(Orders!$C$2:$C$8001,MATCH(B11719,Orders!$A$2:$A$8001,0)),7)</f>
        <v>2025-12</v>
      </c>
    </row>
    <row r="11720" customFormat="false" ht="15" hidden="false" customHeight="true" outlineLevel="0" collapsed="false">
      <c r="A11720" s="1" t="s">
        <v>22190</v>
      </c>
      <c r="B11720" s="1" t="s">
        <v>8162</v>
      </c>
      <c r="C11720" s="1" t="s">
        <v>1928</v>
      </c>
      <c r="D11720" s="1" t="n">
        <v>1</v>
      </c>
      <c r="E11720" s="16" t="n">
        <v>657.82</v>
      </c>
      <c r="F11720" s="17" t="n">
        <v>0.1</v>
      </c>
      <c r="G11720" s="16" t="n">
        <v>592.04</v>
      </c>
      <c r="I11720" s="1" t="str">
        <f aca="false">INDEX(Products!$C$2:$C$51,MATCH(C11720,Products!$A$2:$A$51,0))</f>
        <v>Electronics</v>
      </c>
      <c r="J11720" s="1" t="str">
        <f aca="false">INDEX(Orders!$E$2:$E$8001,MATCH(B11720,Orders!$A$2:$A$8001,0))</f>
        <v>Delivered</v>
      </c>
      <c r="K11720" s="1" t="str">
        <f aca="false">LEFT(INDEX(Orders!$C$2:$C$8001,MATCH(B11720,Orders!$A$2:$A$8001,0)),7)</f>
        <v>2025-12</v>
      </c>
    </row>
    <row r="11721" customFormat="false" ht="15" hidden="false" customHeight="true" outlineLevel="0" collapsed="false">
      <c r="A11721" s="1" t="s">
        <v>22191</v>
      </c>
      <c r="B11721" s="1" t="s">
        <v>8163</v>
      </c>
      <c r="C11721" s="1" t="s">
        <v>1945</v>
      </c>
      <c r="D11721" s="1" t="n">
        <v>2</v>
      </c>
      <c r="E11721" s="16" t="n">
        <v>2390.13</v>
      </c>
      <c r="F11721" s="17" t="n">
        <v>0.1</v>
      </c>
      <c r="G11721" s="16" t="n">
        <v>4302.23</v>
      </c>
      <c r="I11721" s="1" t="str">
        <f aca="false">INDEX(Products!$C$2:$C$51,MATCH(C11721,Products!$A$2:$A$51,0))</f>
        <v>Fashion</v>
      </c>
      <c r="J11721" s="1" t="str">
        <f aca="false">INDEX(Orders!$E$2:$E$8001,MATCH(B11721,Orders!$A$2:$A$8001,0))</f>
        <v>Delivered</v>
      </c>
      <c r="K11721" s="1" t="str">
        <f aca="false">LEFT(INDEX(Orders!$C$2:$C$8001,MATCH(B11721,Orders!$A$2:$A$8001,0)),7)</f>
        <v>2025-07</v>
      </c>
    </row>
    <row r="11722" customFormat="false" ht="15" hidden="false" customHeight="true" outlineLevel="0" collapsed="false">
      <c r="A11722" s="1" t="s">
        <v>22192</v>
      </c>
      <c r="B11722" s="1" t="s">
        <v>8163</v>
      </c>
      <c r="C11722" s="1" t="s">
        <v>2007</v>
      </c>
      <c r="D11722" s="1" t="n">
        <v>1</v>
      </c>
      <c r="E11722" s="16" t="n">
        <v>750.27</v>
      </c>
      <c r="F11722" s="17" t="n">
        <v>0</v>
      </c>
      <c r="G11722" s="16" t="n">
        <v>750.27</v>
      </c>
      <c r="I11722" s="1" t="str">
        <f aca="false">INDEX(Products!$C$2:$C$51,MATCH(C11722,Products!$A$2:$A$51,0))</f>
        <v>Books &amp; Stationery</v>
      </c>
      <c r="J11722" s="1" t="str">
        <f aca="false">INDEX(Orders!$E$2:$E$8001,MATCH(B11722,Orders!$A$2:$A$8001,0))</f>
        <v>Delivered</v>
      </c>
      <c r="K11722" s="1" t="str">
        <f aca="false">LEFT(INDEX(Orders!$C$2:$C$8001,MATCH(B11722,Orders!$A$2:$A$8001,0)),7)</f>
        <v>2025-07</v>
      </c>
    </row>
    <row r="11723" customFormat="false" ht="15" hidden="false" customHeight="true" outlineLevel="0" collapsed="false">
      <c r="A11723" s="1" t="s">
        <v>22193</v>
      </c>
      <c r="B11723" s="1" t="s">
        <v>8163</v>
      </c>
      <c r="C11723" s="1" t="s">
        <v>1990</v>
      </c>
      <c r="D11723" s="1" t="n">
        <v>2</v>
      </c>
      <c r="E11723" s="16" t="n">
        <v>5311.32</v>
      </c>
      <c r="F11723" s="17" t="n">
        <v>0.05</v>
      </c>
      <c r="G11723" s="16" t="n">
        <v>10091.51</v>
      </c>
      <c r="I11723" s="1" t="str">
        <f aca="false">INDEX(Products!$C$2:$C$51,MATCH(C11723,Products!$A$2:$A$51,0))</f>
        <v>Sports &amp; Fitness</v>
      </c>
      <c r="J11723" s="1" t="str">
        <f aca="false">INDEX(Orders!$E$2:$E$8001,MATCH(B11723,Orders!$A$2:$A$8001,0))</f>
        <v>Delivered</v>
      </c>
      <c r="K11723" s="1" t="str">
        <f aca="false">LEFT(INDEX(Orders!$C$2:$C$8001,MATCH(B11723,Orders!$A$2:$A$8001,0)),7)</f>
        <v>2025-07</v>
      </c>
    </row>
    <row r="11724" customFormat="false" ht="15" hidden="false" customHeight="true" outlineLevel="0" collapsed="false">
      <c r="A11724" s="1" t="s">
        <v>22194</v>
      </c>
      <c r="B11724" s="1" t="s">
        <v>8163</v>
      </c>
      <c r="C11724" s="1" t="s">
        <v>1975</v>
      </c>
      <c r="D11724" s="1" t="n">
        <v>2</v>
      </c>
      <c r="E11724" s="16" t="n">
        <v>862.99</v>
      </c>
      <c r="F11724" s="17" t="n">
        <v>0</v>
      </c>
      <c r="G11724" s="16" t="n">
        <v>1725.98</v>
      </c>
      <c r="I11724" s="1" t="str">
        <f aca="false">INDEX(Products!$C$2:$C$51,MATCH(C11724,Products!$A$2:$A$51,0))</f>
        <v>Beauty &amp; Personal Care</v>
      </c>
      <c r="J11724" s="1" t="str">
        <f aca="false">INDEX(Orders!$E$2:$E$8001,MATCH(B11724,Orders!$A$2:$A$8001,0))</f>
        <v>Delivered</v>
      </c>
      <c r="K11724" s="1" t="str">
        <f aca="false">LEFT(INDEX(Orders!$C$2:$C$8001,MATCH(B11724,Orders!$A$2:$A$8001,0)),7)</f>
        <v>2025-07</v>
      </c>
    </row>
    <row r="11725" customFormat="false" ht="15" hidden="false" customHeight="true" outlineLevel="0" collapsed="false">
      <c r="A11725" s="1" t="s">
        <v>22195</v>
      </c>
      <c r="B11725" s="1" t="s">
        <v>8163</v>
      </c>
      <c r="C11725" s="1" t="s">
        <v>1993</v>
      </c>
      <c r="D11725" s="1" t="n">
        <v>3</v>
      </c>
      <c r="E11725" s="16" t="n">
        <v>3177.33</v>
      </c>
      <c r="F11725" s="17" t="n">
        <v>0.2</v>
      </c>
      <c r="G11725" s="16" t="n">
        <v>7625.59</v>
      </c>
      <c r="I11725" s="1" t="str">
        <f aca="false">INDEX(Products!$C$2:$C$51,MATCH(C11725,Products!$A$2:$A$51,0))</f>
        <v>Sports &amp; Fitness</v>
      </c>
      <c r="J11725" s="1" t="str">
        <f aca="false">INDEX(Orders!$E$2:$E$8001,MATCH(B11725,Orders!$A$2:$A$8001,0))</f>
        <v>Delivered</v>
      </c>
      <c r="K11725" s="1" t="str">
        <f aca="false">LEFT(INDEX(Orders!$C$2:$C$8001,MATCH(B11725,Orders!$A$2:$A$8001,0)),7)</f>
        <v>2025-07</v>
      </c>
    </row>
    <row r="11726" customFormat="false" ht="15" hidden="false" customHeight="true" outlineLevel="0" collapsed="false">
      <c r="A11726" s="1" t="s">
        <v>22196</v>
      </c>
      <c r="B11726" s="1" t="s">
        <v>8164</v>
      </c>
      <c r="C11726" s="1" t="s">
        <v>2007</v>
      </c>
      <c r="D11726" s="1" t="n">
        <v>1</v>
      </c>
      <c r="E11726" s="16" t="n">
        <v>750.27</v>
      </c>
      <c r="F11726" s="17" t="n">
        <v>0.05</v>
      </c>
      <c r="G11726" s="16" t="n">
        <v>712.76</v>
      </c>
      <c r="I11726" s="1" t="str">
        <f aca="false">INDEX(Products!$C$2:$C$51,MATCH(C11726,Products!$A$2:$A$51,0))</f>
        <v>Books &amp; Stationery</v>
      </c>
      <c r="J11726" s="1" t="str">
        <f aca="false">INDEX(Orders!$E$2:$E$8001,MATCH(B11726,Orders!$A$2:$A$8001,0))</f>
        <v>Delivered</v>
      </c>
      <c r="K11726" s="1" t="str">
        <f aca="false">LEFT(INDEX(Orders!$C$2:$C$8001,MATCH(B11726,Orders!$A$2:$A$8001,0)),7)</f>
        <v>2025-11</v>
      </c>
    </row>
    <row r="11727" customFormat="false" ht="15" hidden="false" customHeight="true" outlineLevel="0" collapsed="false">
      <c r="A11727" s="1" t="s">
        <v>22197</v>
      </c>
      <c r="B11727" s="1" t="s">
        <v>8164</v>
      </c>
      <c r="C11727" s="1" t="s">
        <v>2006</v>
      </c>
      <c r="D11727" s="1" t="n">
        <v>2</v>
      </c>
      <c r="E11727" s="16" t="n">
        <v>482.17</v>
      </c>
      <c r="F11727" s="17" t="n">
        <v>0.1</v>
      </c>
      <c r="G11727" s="16" t="n">
        <v>867.91</v>
      </c>
      <c r="I11727" s="1" t="str">
        <f aca="false">INDEX(Products!$C$2:$C$51,MATCH(C11727,Products!$A$2:$A$51,0))</f>
        <v>Books &amp; Stationery</v>
      </c>
      <c r="J11727" s="1" t="str">
        <f aca="false">INDEX(Orders!$E$2:$E$8001,MATCH(B11727,Orders!$A$2:$A$8001,0))</f>
        <v>Delivered</v>
      </c>
      <c r="K11727" s="1" t="str">
        <f aca="false">LEFT(INDEX(Orders!$C$2:$C$8001,MATCH(B11727,Orders!$A$2:$A$8001,0)),7)</f>
        <v>2025-11</v>
      </c>
    </row>
    <row r="11728" customFormat="false" ht="15" hidden="false" customHeight="true" outlineLevel="0" collapsed="false">
      <c r="A11728" s="1" t="s">
        <v>22198</v>
      </c>
      <c r="B11728" s="1" t="s">
        <v>8164</v>
      </c>
      <c r="C11728" s="1" t="s">
        <v>1982</v>
      </c>
      <c r="D11728" s="1" t="n">
        <v>1</v>
      </c>
      <c r="E11728" s="16" t="n">
        <v>1808.21</v>
      </c>
      <c r="F11728" s="17" t="n">
        <v>0</v>
      </c>
      <c r="G11728" s="16" t="n">
        <v>1808.21</v>
      </c>
      <c r="I11728" s="1" t="str">
        <f aca="false">INDEX(Products!$C$2:$C$51,MATCH(C11728,Products!$A$2:$A$51,0))</f>
        <v>Beauty &amp; Personal Care</v>
      </c>
      <c r="J11728" s="1" t="str">
        <f aca="false">INDEX(Orders!$E$2:$E$8001,MATCH(B11728,Orders!$A$2:$A$8001,0))</f>
        <v>Delivered</v>
      </c>
      <c r="K11728" s="1" t="str">
        <f aca="false">LEFT(INDEX(Orders!$C$2:$C$8001,MATCH(B11728,Orders!$A$2:$A$8001,0)),7)</f>
        <v>2025-11</v>
      </c>
    </row>
    <row r="11729" customFormat="false" ht="15" hidden="false" customHeight="true" outlineLevel="0" collapsed="false">
      <c r="A11729" s="1" t="s">
        <v>22199</v>
      </c>
      <c r="B11729" s="1" t="s">
        <v>8165</v>
      </c>
      <c r="C11729" s="1" t="s">
        <v>1945</v>
      </c>
      <c r="D11729" s="1" t="n">
        <v>2</v>
      </c>
      <c r="E11729" s="16" t="n">
        <v>2390.13</v>
      </c>
      <c r="F11729" s="17" t="n">
        <v>0</v>
      </c>
      <c r="G11729" s="16" t="n">
        <v>4780.26</v>
      </c>
      <c r="I11729" s="1" t="str">
        <f aca="false">INDEX(Products!$C$2:$C$51,MATCH(C11729,Products!$A$2:$A$51,0))</f>
        <v>Fashion</v>
      </c>
      <c r="J11729" s="1" t="str">
        <f aca="false">INDEX(Orders!$E$2:$E$8001,MATCH(B11729,Orders!$A$2:$A$8001,0))</f>
        <v>Delivered</v>
      </c>
      <c r="K11729" s="1" t="str">
        <f aca="false">LEFT(INDEX(Orders!$C$2:$C$8001,MATCH(B11729,Orders!$A$2:$A$8001,0)),7)</f>
        <v>2025-06</v>
      </c>
    </row>
    <row r="11730" customFormat="false" ht="15" hidden="false" customHeight="true" outlineLevel="0" collapsed="false">
      <c r="A11730" s="1" t="s">
        <v>22200</v>
      </c>
      <c r="B11730" s="1" t="s">
        <v>8166</v>
      </c>
      <c r="C11730" s="1" t="s">
        <v>2007</v>
      </c>
      <c r="D11730" s="1" t="n">
        <v>1</v>
      </c>
      <c r="E11730" s="16" t="n">
        <v>750.27</v>
      </c>
      <c r="F11730" s="17" t="n">
        <v>0.15</v>
      </c>
      <c r="G11730" s="16" t="n">
        <v>637.73</v>
      </c>
      <c r="I11730" s="1" t="str">
        <f aca="false">INDEX(Products!$C$2:$C$51,MATCH(C11730,Products!$A$2:$A$51,0))</f>
        <v>Books &amp; Stationery</v>
      </c>
      <c r="J11730" s="1" t="str">
        <f aca="false">INDEX(Orders!$E$2:$E$8001,MATCH(B11730,Orders!$A$2:$A$8001,0))</f>
        <v>Returned</v>
      </c>
      <c r="K11730" s="1" t="str">
        <f aca="false">LEFT(INDEX(Orders!$C$2:$C$8001,MATCH(B11730,Orders!$A$2:$A$8001,0)),7)</f>
        <v>2025-08</v>
      </c>
    </row>
    <row r="11731" customFormat="false" ht="15" hidden="false" customHeight="true" outlineLevel="0" collapsed="false">
      <c r="A11731" s="1" t="s">
        <v>22201</v>
      </c>
      <c r="B11731" s="1" t="s">
        <v>8166</v>
      </c>
      <c r="C11731" s="1" t="s">
        <v>1961</v>
      </c>
      <c r="D11731" s="1" t="n">
        <v>1</v>
      </c>
      <c r="E11731" s="16" t="n">
        <v>3493.68</v>
      </c>
      <c r="F11731" s="17" t="n">
        <v>0</v>
      </c>
      <c r="G11731" s="16" t="n">
        <v>3493.68</v>
      </c>
      <c r="I11731" s="1" t="str">
        <f aca="false">INDEX(Products!$C$2:$C$51,MATCH(C11731,Products!$A$2:$A$51,0))</f>
        <v>Home &amp; Kitchen</v>
      </c>
      <c r="J11731" s="1" t="str">
        <f aca="false">INDEX(Orders!$E$2:$E$8001,MATCH(B11731,Orders!$A$2:$A$8001,0))</f>
        <v>Returned</v>
      </c>
      <c r="K11731" s="1" t="str">
        <f aca="false">LEFT(INDEX(Orders!$C$2:$C$8001,MATCH(B11731,Orders!$A$2:$A$8001,0)),7)</f>
        <v>2025-08</v>
      </c>
    </row>
    <row r="11732" customFormat="false" ht="15" hidden="false" customHeight="true" outlineLevel="0" collapsed="false">
      <c r="A11732" s="1" t="s">
        <v>22202</v>
      </c>
      <c r="B11732" s="1" t="s">
        <v>8167</v>
      </c>
      <c r="C11732" s="1" t="s">
        <v>1941</v>
      </c>
      <c r="D11732" s="1" t="n">
        <v>1</v>
      </c>
      <c r="E11732" s="16" t="n">
        <v>2757.65</v>
      </c>
      <c r="F11732" s="17" t="n">
        <v>0</v>
      </c>
      <c r="G11732" s="16" t="n">
        <v>2757.65</v>
      </c>
      <c r="I11732" s="1" t="str">
        <f aca="false">INDEX(Products!$C$2:$C$51,MATCH(C11732,Products!$A$2:$A$51,0))</f>
        <v>Fashion</v>
      </c>
      <c r="J11732" s="1" t="str">
        <f aca="false">INDEX(Orders!$E$2:$E$8001,MATCH(B11732,Orders!$A$2:$A$8001,0))</f>
        <v>Delivered</v>
      </c>
      <c r="K11732" s="1" t="str">
        <f aca="false">LEFT(INDEX(Orders!$C$2:$C$8001,MATCH(B11732,Orders!$A$2:$A$8001,0)),7)</f>
        <v>2025-12</v>
      </c>
    </row>
    <row r="11733" customFormat="false" ht="15" hidden="false" customHeight="true" outlineLevel="0" collapsed="false">
      <c r="A11733" s="1" t="s">
        <v>22203</v>
      </c>
      <c r="B11733" s="1" t="s">
        <v>8167</v>
      </c>
      <c r="C11733" s="1" t="s">
        <v>1930</v>
      </c>
      <c r="D11733" s="1" t="n">
        <v>1</v>
      </c>
      <c r="E11733" s="16" t="n">
        <v>2398.35</v>
      </c>
      <c r="F11733" s="17" t="n">
        <v>0.2</v>
      </c>
      <c r="G11733" s="16" t="n">
        <v>1918.68</v>
      </c>
      <c r="I11733" s="1" t="str">
        <f aca="false">INDEX(Products!$C$2:$C$51,MATCH(C11733,Products!$A$2:$A$51,0))</f>
        <v>Electronics</v>
      </c>
      <c r="J11733" s="1" t="str">
        <f aca="false">INDEX(Orders!$E$2:$E$8001,MATCH(B11733,Orders!$A$2:$A$8001,0))</f>
        <v>Delivered</v>
      </c>
      <c r="K11733" s="1" t="str">
        <f aca="false">LEFT(INDEX(Orders!$C$2:$C$8001,MATCH(B11733,Orders!$A$2:$A$8001,0)),7)</f>
        <v>2025-12</v>
      </c>
    </row>
    <row r="11734" customFormat="false" ht="15" hidden="false" customHeight="true" outlineLevel="0" collapsed="false">
      <c r="A11734" s="1" t="s">
        <v>22204</v>
      </c>
      <c r="B11734" s="1" t="s">
        <v>8167</v>
      </c>
      <c r="C11734" s="1" t="s">
        <v>1937</v>
      </c>
      <c r="D11734" s="1" t="n">
        <v>1</v>
      </c>
      <c r="E11734" s="16" t="n">
        <v>1364.75</v>
      </c>
      <c r="F11734" s="17" t="n">
        <v>0</v>
      </c>
      <c r="G11734" s="16" t="n">
        <v>1364.75</v>
      </c>
      <c r="I11734" s="1" t="str">
        <f aca="false">INDEX(Products!$C$2:$C$51,MATCH(C11734,Products!$A$2:$A$51,0))</f>
        <v>Fashion</v>
      </c>
      <c r="J11734" s="1" t="str">
        <f aca="false">INDEX(Orders!$E$2:$E$8001,MATCH(B11734,Orders!$A$2:$A$8001,0))</f>
        <v>Delivered</v>
      </c>
      <c r="K11734" s="1" t="str">
        <f aca="false">LEFT(INDEX(Orders!$C$2:$C$8001,MATCH(B11734,Orders!$A$2:$A$8001,0)),7)</f>
        <v>2025-12</v>
      </c>
    </row>
    <row r="11735" customFormat="false" ht="15" hidden="false" customHeight="true" outlineLevel="0" collapsed="false">
      <c r="A11735" s="1" t="s">
        <v>22205</v>
      </c>
      <c r="B11735" s="1" t="s">
        <v>8167</v>
      </c>
      <c r="C11735" s="1" t="s">
        <v>1969</v>
      </c>
      <c r="D11735" s="1" t="n">
        <v>2</v>
      </c>
      <c r="E11735" s="16" t="n">
        <v>9171.98</v>
      </c>
      <c r="F11735" s="17" t="n">
        <v>0</v>
      </c>
      <c r="G11735" s="16" t="n">
        <v>18343.96</v>
      </c>
      <c r="I11735" s="1" t="str">
        <f aca="false">INDEX(Products!$C$2:$C$51,MATCH(C11735,Products!$A$2:$A$51,0))</f>
        <v>Home &amp; Kitchen</v>
      </c>
      <c r="J11735" s="1" t="str">
        <f aca="false">INDEX(Orders!$E$2:$E$8001,MATCH(B11735,Orders!$A$2:$A$8001,0))</f>
        <v>Delivered</v>
      </c>
      <c r="K11735" s="1" t="str">
        <f aca="false">LEFT(INDEX(Orders!$C$2:$C$8001,MATCH(B11735,Orders!$A$2:$A$8001,0)),7)</f>
        <v>2025-12</v>
      </c>
    </row>
    <row r="11736" customFormat="false" ht="15" hidden="false" customHeight="true" outlineLevel="0" collapsed="false">
      <c r="A11736" s="1" t="s">
        <v>22206</v>
      </c>
      <c r="B11736" s="1" t="s">
        <v>8167</v>
      </c>
      <c r="C11736" s="1" t="s">
        <v>1990</v>
      </c>
      <c r="D11736" s="1" t="n">
        <v>2</v>
      </c>
      <c r="E11736" s="16" t="n">
        <v>5311.32</v>
      </c>
      <c r="F11736" s="17" t="n">
        <v>0.2</v>
      </c>
      <c r="G11736" s="16" t="n">
        <v>8498.11</v>
      </c>
      <c r="I11736" s="1" t="str">
        <f aca="false">INDEX(Products!$C$2:$C$51,MATCH(C11736,Products!$A$2:$A$51,0))</f>
        <v>Sports &amp; Fitness</v>
      </c>
      <c r="J11736" s="1" t="str">
        <f aca="false">INDEX(Orders!$E$2:$E$8001,MATCH(B11736,Orders!$A$2:$A$8001,0))</f>
        <v>Delivered</v>
      </c>
      <c r="K11736" s="1" t="str">
        <f aca="false">LEFT(INDEX(Orders!$C$2:$C$8001,MATCH(B11736,Orders!$A$2:$A$8001,0)),7)</f>
        <v>2025-12</v>
      </c>
    </row>
    <row r="11737" customFormat="false" ht="15" hidden="false" customHeight="true" outlineLevel="0" collapsed="false">
      <c r="A11737" s="1" t="s">
        <v>22207</v>
      </c>
      <c r="B11737" s="1" t="s">
        <v>8168</v>
      </c>
      <c r="C11737" s="1" t="s">
        <v>1918</v>
      </c>
      <c r="D11737" s="1" t="n">
        <v>1</v>
      </c>
      <c r="E11737" s="16" t="n">
        <v>2978.99</v>
      </c>
      <c r="F11737" s="17" t="n">
        <v>0.1</v>
      </c>
      <c r="G11737" s="16" t="n">
        <v>2681.09</v>
      </c>
      <c r="I11737" s="1" t="str">
        <f aca="false">INDEX(Products!$C$2:$C$51,MATCH(C11737,Products!$A$2:$A$51,0))</f>
        <v>Electronics</v>
      </c>
      <c r="J11737" s="1" t="str">
        <f aca="false">INDEX(Orders!$E$2:$E$8001,MATCH(B11737,Orders!$A$2:$A$8001,0))</f>
        <v>Delivered</v>
      </c>
      <c r="K11737" s="1" t="str">
        <f aca="false">LEFT(INDEX(Orders!$C$2:$C$8001,MATCH(B11737,Orders!$A$2:$A$8001,0)),7)</f>
        <v>2025-07</v>
      </c>
    </row>
    <row r="11738" customFormat="false" ht="15" hidden="false" customHeight="true" outlineLevel="0" collapsed="false">
      <c r="A11738" s="1" t="s">
        <v>22208</v>
      </c>
      <c r="B11738" s="1" t="s">
        <v>8168</v>
      </c>
      <c r="C11738" s="1" t="s">
        <v>1940</v>
      </c>
      <c r="D11738" s="1" t="n">
        <v>1</v>
      </c>
      <c r="E11738" s="16" t="n">
        <v>2374.52</v>
      </c>
      <c r="F11738" s="17" t="n">
        <v>0.15</v>
      </c>
      <c r="G11738" s="16" t="n">
        <v>2018.34</v>
      </c>
      <c r="I11738" s="1" t="str">
        <f aca="false">INDEX(Products!$C$2:$C$51,MATCH(C11738,Products!$A$2:$A$51,0))</f>
        <v>Fashion</v>
      </c>
      <c r="J11738" s="1" t="str">
        <f aca="false">INDEX(Orders!$E$2:$E$8001,MATCH(B11738,Orders!$A$2:$A$8001,0))</f>
        <v>Delivered</v>
      </c>
      <c r="K11738" s="1" t="str">
        <f aca="false">LEFT(INDEX(Orders!$C$2:$C$8001,MATCH(B11738,Orders!$A$2:$A$8001,0)),7)</f>
        <v>2025-07</v>
      </c>
    </row>
    <row r="11739" customFormat="false" ht="15" hidden="false" customHeight="true" outlineLevel="0" collapsed="false">
      <c r="A11739" s="1" t="s">
        <v>22209</v>
      </c>
      <c r="B11739" s="1" t="s">
        <v>8169</v>
      </c>
      <c r="C11739" s="1" t="s">
        <v>1976</v>
      </c>
      <c r="D11739" s="1" t="n">
        <v>1</v>
      </c>
      <c r="E11739" s="16" t="n">
        <v>1603.35</v>
      </c>
      <c r="F11739" s="17" t="n">
        <v>0.15</v>
      </c>
      <c r="G11739" s="16" t="n">
        <v>1362.85</v>
      </c>
      <c r="I11739" s="1" t="str">
        <f aca="false">INDEX(Products!$C$2:$C$51,MATCH(C11739,Products!$A$2:$A$51,0))</f>
        <v>Beauty &amp; Personal Care</v>
      </c>
      <c r="J11739" s="1" t="str">
        <f aca="false">INDEX(Orders!$E$2:$E$8001,MATCH(B11739,Orders!$A$2:$A$8001,0))</f>
        <v>Delivered</v>
      </c>
      <c r="K11739" s="1" t="str">
        <f aca="false">LEFT(INDEX(Orders!$C$2:$C$8001,MATCH(B11739,Orders!$A$2:$A$8001,0)),7)</f>
        <v>2025-11</v>
      </c>
    </row>
    <row r="11740" customFormat="false" ht="15" hidden="false" customHeight="true" outlineLevel="0" collapsed="false">
      <c r="A11740" s="1" t="s">
        <v>22210</v>
      </c>
      <c r="B11740" s="1" t="s">
        <v>8170</v>
      </c>
      <c r="C11740" s="1" t="s">
        <v>2007</v>
      </c>
      <c r="D11740" s="1" t="n">
        <v>1</v>
      </c>
      <c r="E11740" s="16" t="n">
        <v>750.27</v>
      </c>
      <c r="F11740" s="17" t="n">
        <v>0.15</v>
      </c>
      <c r="G11740" s="16" t="n">
        <v>637.73</v>
      </c>
      <c r="I11740" s="1" t="str">
        <f aca="false">INDEX(Products!$C$2:$C$51,MATCH(C11740,Products!$A$2:$A$51,0))</f>
        <v>Books &amp; Stationery</v>
      </c>
      <c r="J11740" s="1" t="str">
        <f aca="false">INDEX(Orders!$E$2:$E$8001,MATCH(B11740,Orders!$A$2:$A$8001,0))</f>
        <v>Cancelled</v>
      </c>
      <c r="K11740" s="1" t="str">
        <f aca="false">LEFT(INDEX(Orders!$C$2:$C$8001,MATCH(B11740,Orders!$A$2:$A$8001,0)),7)</f>
        <v>2025-12</v>
      </c>
    </row>
    <row r="11741" customFormat="false" ht="15" hidden="false" customHeight="true" outlineLevel="0" collapsed="false">
      <c r="A11741" s="1" t="s">
        <v>22211</v>
      </c>
      <c r="B11741" s="1" t="s">
        <v>8170</v>
      </c>
      <c r="C11741" s="1" t="s">
        <v>1941</v>
      </c>
      <c r="D11741" s="1" t="n">
        <v>1</v>
      </c>
      <c r="E11741" s="16" t="n">
        <v>2757.65</v>
      </c>
      <c r="F11741" s="17" t="n">
        <v>0.05</v>
      </c>
      <c r="G11741" s="16" t="n">
        <v>2619.77</v>
      </c>
      <c r="I11741" s="1" t="str">
        <f aca="false">INDEX(Products!$C$2:$C$51,MATCH(C11741,Products!$A$2:$A$51,0))</f>
        <v>Fashion</v>
      </c>
      <c r="J11741" s="1" t="str">
        <f aca="false">INDEX(Orders!$E$2:$E$8001,MATCH(B11741,Orders!$A$2:$A$8001,0))</f>
        <v>Cancelled</v>
      </c>
      <c r="K11741" s="1" t="str">
        <f aca="false">LEFT(INDEX(Orders!$C$2:$C$8001,MATCH(B11741,Orders!$A$2:$A$8001,0)),7)</f>
        <v>2025-12</v>
      </c>
    </row>
    <row r="11742" customFormat="false" ht="15" hidden="false" customHeight="true" outlineLevel="0" collapsed="false">
      <c r="A11742" s="1" t="s">
        <v>22212</v>
      </c>
      <c r="B11742" s="1" t="s">
        <v>8171</v>
      </c>
      <c r="C11742" s="1" t="s">
        <v>1951</v>
      </c>
      <c r="D11742" s="1" t="n">
        <v>1</v>
      </c>
      <c r="E11742" s="16" t="n">
        <v>957.5</v>
      </c>
      <c r="F11742" s="17" t="n">
        <v>0</v>
      </c>
      <c r="G11742" s="16" t="n">
        <v>957.5</v>
      </c>
      <c r="I11742" s="1" t="str">
        <f aca="false">INDEX(Products!$C$2:$C$51,MATCH(C11742,Products!$A$2:$A$51,0))</f>
        <v>Fashion</v>
      </c>
      <c r="J11742" s="1" t="str">
        <f aca="false">INDEX(Orders!$E$2:$E$8001,MATCH(B11742,Orders!$A$2:$A$8001,0))</f>
        <v>Delivered</v>
      </c>
      <c r="K11742" s="1" t="str">
        <f aca="false">LEFT(INDEX(Orders!$C$2:$C$8001,MATCH(B11742,Orders!$A$2:$A$8001,0)),7)</f>
        <v>2025-10</v>
      </c>
    </row>
    <row r="11743" customFormat="false" ht="15" hidden="false" customHeight="true" outlineLevel="0" collapsed="false">
      <c r="A11743" s="1" t="s">
        <v>22213</v>
      </c>
      <c r="B11743" s="1" t="s">
        <v>8171</v>
      </c>
      <c r="C11743" s="1" t="s">
        <v>1990</v>
      </c>
      <c r="D11743" s="1" t="n">
        <v>1</v>
      </c>
      <c r="E11743" s="16" t="n">
        <v>5311.32</v>
      </c>
      <c r="F11743" s="17" t="n">
        <v>0.1</v>
      </c>
      <c r="G11743" s="16" t="n">
        <v>4780.19</v>
      </c>
      <c r="I11743" s="1" t="str">
        <f aca="false">INDEX(Products!$C$2:$C$51,MATCH(C11743,Products!$A$2:$A$51,0))</f>
        <v>Sports &amp; Fitness</v>
      </c>
      <c r="J11743" s="1" t="str">
        <f aca="false">INDEX(Orders!$E$2:$E$8001,MATCH(B11743,Orders!$A$2:$A$8001,0))</f>
        <v>Delivered</v>
      </c>
      <c r="K11743" s="1" t="str">
        <f aca="false">LEFT(INDEX(Orders!$C$2:$C$8001,MATCH(B11743,Orders!$A$2:$A$8001,0)),7)</f>
        <v>2025-10</v>
      </c>
    </row>
    <row r="11744" customFormat="false" ht="15" hidden="false" customHeight="true" outlineLevel="0" collapsed="false">
      <c r="A11744" s="1" t="s">
        <v>22214</v>
      </c>
      <c r="B11744" s="1" t="s">
        <v>8171</v>
      </c>
      <c r="C11744" s="1" t="s">
        <v>1997</v>
      </c>
      <c r="D11744" s="1" t="n">
        <v>2</v>
      </c>
      <c r="E11744" s="16" t="n">
        <v>311.15</v>
      </c>
      <c r="F11744" s="17" t="n">
        <v>0</v>
      </c>
      <c r="G11744" s="16" t="n">
        <v>622.3</v>
      </c>
      <c r="I11744" s="1" t="str">
        <f aca="false">INDEX(Products!$C$2:$C$51,MATCH(C11744,Products!$A$2:$A$51,0))</f>
        <v>Sports &amp; Fitness</v>
      </c>
      <c r="J11744" s="1" t="str">
        <f aca="false">INDEX(Orders!$E$2:$E$8001,MATCH(B11744,Orders!$A$2:$A$8001,0))</f>
        <v>Delivered</v>
      </c>
      <c r="K11744" s="1" t="str">
        <f aca="false">LEFT(INDEX(Orders!$C$2:$C$8001,MATCH(B11744,Orders!$A$2:$A$8001,0)),7)</f>
        <v>2025-10</v>
      </c>
    </row>
    <row r="11745" customFormat="false" ht="15" hidden="false" customHeight="true" outlineLevel="0" collapsed="false">
      <c r="A11745" s="1" t="s">
        <v>22215</v>
      </c>
      <c r="B11745" s="1" t="s">
        <v>8171</v>
      </c>
      <c r="C11745" s="1" t="s">
        <v>1953</v>
      </c>
      <c r="D11745" s="1" t="n">
        <v>1</v>
      </c>
      <c r="E11745" s="16" t="n">
        <v>4914.12</v>
      </c>
      <c r="F11745" s="17" t="n">
        <v>0</v>
      </c>
      <c r="G11745" s="16" t="n">
        <v>4914.12</v>
      </c>
      <c r="I11745" s="1" t="str">
        <f aca="false">INDEX(Products!$C$2:$C$51,MATCH(C11745,Products!$A$2:$A$51,0))</f>
        <v>Fashion</v>
      </c>
      <c r="J11745" s="1" t="str">
        <f aca="false">INDEX(Orders!$E$2:$E$8001,MATCH(B11745,Orders!$A$2:$A$8001,0))</f>
        <v>Delivered</v>
      </c>
      <c r="K11745" s="1" t="str">
        <f aca="false">LEFT(INDEX(Orders!$C$2:$C$8001,MATCH(B11745,Orders!$A$2:$A$8001,0)),7)</f>
        <v>2025-10</v>
      </c>
    </row>
    <row r="11746" customFormat="false" ht="15" hidden="false" customHeight="true" outlineLevel="0" collapsed="false">
      <c r="A11746" s="1" t="s">
        <v>22216</v>
      </c>
      <c r="B11746" s="1" t="s">
        <v>8172</v>
      </c>
      <c r="C11746" s="1" t="s">
        <v>2007</v>
      </c>
      <c r="D11746" s="1" t="n">
        <v>1</v>
      </c>
      <c r="E11746" s="16" t="n">
        <v>750.27</v>
      </c>
      <c r="F11746" s="17" t="n">
        <v>0</v>
      </c>
      <c r="G11746" s="16" t="n">
        <v>750.27</v>
      </c>
      <c r="I11746" s="1" t="str">
        <f aca="false">INDEX(Products!$C$2:$C$51,MATCH(C11746,Products!$A$2:$A$51,0))</f>
        <v>Books &amp; Stationery</v>
      </c>
      <c r="J11746" s="1" t="str">
        <f aca="false">INDEX(Orders!$E$2:$E$8001,MATCH(B11746,Orders!$A$2:$A$8001,0))</f>
        <v>Delivered</v>
      </c>
      <c r="K11746" s="1" t="str">
        <f aca="false">LEFT(INDEX(Orders!$C$2:$C$8001,MATCH(B11746,Orders!$A$2:$A$8001,0)),7)</f>
        <v>2025-05</v>
      </c>
    </row>
    <row r="11747" customFormat="false" ht="15" hidden="false" customHeight="true" outlineLevel="0" collapsed="false">
      <c r="A11747" s="1" t="s">
        <v>22217</v>
      </c>
      <c r="B11747" s="1" t="s">
        <v>8172</v>
      </c>
      <c r="C11747" s="1" t="s">
        <v>1988</v>
      </c>
      <c r="D11747" s="1" t="n">
        <v>1</v>
      </c>
      <c r="E11747" s="16" t="n">
        <v>681.07</v>
      </c>
      <c r="F11747" s="17" t="n">
        <v>0</v>
      </c>
      <c r="G11747" s="16" t="n">
        <v>681.07</v>
      </c>
      <c r="I11747" s="1" t="str">
        <f aca="false">INDEX(Products!$C$2:$C$51,MATCH(C11747,Products!$A$2:$A$51,0))</f>
        <v>Sports &amp; Fitness</v>
      </c>
      <c r="J11747" s="1" t="str">
        <f aca="false">INDEX(Orders!$E$2:$E$8001,MATCH(B11747,Orders!$A$2:$A$8001,0))</f>
        <v>Delivered</v>
      </c>
      <c r="K11747" s="1" t="str">
        <f aca="false">LEFT(INDEX(Orders!$C$2:$C$8001,MATCH(B11747,Orders!$A$2:$A$8001,0)),7)</f>
        <v>2025-05</v>
      </c>
    </row>
    <row r="11748" customFormat="false" ht="15" hidden="false" customHeight="true" outlineLevel="0" collapsed="false">
      <c r="A11748" s="1" t="s">
        <v>22218</v>
      </c>
      <c r="B11748" s="1" t="s">
        <v>8173</v>
      </c>
      <c r="C11748" s="1" t="s">
        <v>1926</v>
      </c>
      <c r="D11748" s="1" t="n">
        <v>1</v>
      </c>
      <c r="E11748" s="16" t="n">
        <v>1478.08</v>
      </c>
      <c r="F11748" s="17" t="n">
        <v>0.15</v>
      </c>
      <c r="G11748" s="16" t="n">
        <v>1256.37</v>
      </c>
      <c r="I11748" s="1" t="str">
        <f aca="false">INDEX(Products!$C$2:$C$51,MATCH(C11748,Products!$A$2:$A$51,0))</f>
        <v>Electronics</v>
      </c>
      <c r="J11748" s="1" t="str">
        <f aca="false">INDEX(Orders!$E$2:$E$8001,MATCH(B11748,Orders!$A$2:$A$8001,0))</f>
        <v>Delivered</v>
      </c>
      <c r="K11748" s="1" t="str">
        <f aca="false">LEFT(INDEX(Orders!$C$2:$C$8001,MATCH(B11748,Orders!$A$2:$A$8001,0)),7)</f>
        <v>2025-07</v>
      </c>
    </row>
    <row r="11749" customFormat="false" ht="15" hidden="false" customHeight="true" outlineLevel="0" collapsed="false">
      <c r="A11749" s="1" t="s">
        <v>22219</v>
      </c>
      <c r="B11749" s="1" t="s">
        <v>8173</v>
      </c>
      <c r="C11749" s="1" t="s">
        <v>1990</v>
      </c>
      <c r="D11749" s="1" t="n">
        <v>1</v>
      </c>
      <c r="E11749" s="16" t="n">
        <v>5311.32</v>
      </c>
      <c r="F11749" s="17" t="n">
        <v>0</v>
      </c>
      <c r="G11749" s="16" t="n">
        <v>5311.32</v>
      </c>
      <c r="I11749" s="1" t="str">
        <f aca="false">INDEX(Products!$C$2:$C$51,MATCH(C11749,Products!$A$2:$A$51,0))</f>
        <v>Sports &amp; Fitness</v>
      </c>
      <c r="J11749" s="1" t="str">
        <f aca="false">INDEX(Orders!$E$2:$E$8001,MATCH(B11749,Orders!$A$2:$A$8001,0))</f>
        <v>Delivered</v>
      </c>
      <c r="K11749" s="1" t="str">
        <f aca="false">LEFT(INDEX(Orders!$C$2:$C$8001,MATCH(B11749,Orders!$A$2:$A$8001,0)),7)</f>
        <v>2025-07</v>
      </c>
    </row>
    <row r="11750" customFormat="false" ht="15" hidden="false" customHeight="true" outlineLevel="0" collapsed="false">
      <c r="A11750" s="1" t="s">
        <v>22220</v>
      </c>
      <c r="B11750" s="1" t="s">
        <v>8173</v>
      </c>
      <c r="C11750" s="1" t="s">
        <v>1940</v>
      </c>
      <c r="D11750" s="1" t="n">
        <v>2</v>
      </c>
      <c r="E11750" s="16" t="n">
        <v>2374.52</v>
      </c>
      <c r="F11750" s="17" t="n">
        <v>0.05</v>
      </c>
      <c r="G11750" s="16" t="n">
        <v>4511.59</v>
      </c>
      <c r="I11750" s="1" t="str">
        <f aca="false">INDEX(Products!$C$2:$C$51,MATCH(C11750,Products!$A$2:$A$51,0))</f>
        <v>Fashion</v>
      </c>
      <c r="J11750" s="1" t="str">
        <f aca="false">INDEX(Orders!$E$2:$E$8001,MATCH(B11750,Orders!$A$2:$A$8001,0))</f>
        <v>Delivered</v>
      </c>
      <c r="K11750" s="1" t="str">
        <f aca="false">LEFT(INDEX(Orders!$C$2:$C$8001,MATCH(B11750,Orders!$A$2:$A$8001,0)),7)</f>
        <v>2025-07</v>
      </c>
    </row>
    <row r="11751" customFormat="false" ht="15" hidden="false" customHeight="true" outlineLevel="0" collapsed="false">
      <c r="A11751" s="1" t="s">
        <v>22221</v>
      </c>
      <c r="B11751" s="1" t="s">
        <v>8173</v>
      </c>
      <c r="C11751" s="1" t="s">
        <v>1924</v>
      </c>
      <c r="D11751" s="1" t="n">
        <v>2</v>
      </c>
      <c r="E11751" s="16" t="n">
        <v>1971</v>
      </c>
      <c r="F11751" s="17" t="n">
        <v>0.15</v>
      </c>
      <c r="G11751" s="16" t="n">
        <v>3350.7</v>
      </c>
      <c r="I11751" s="1" t="str">
        <f aca="false">INDEX(Products!$C$2:$C$51,MATCH(C11751,Products!$A$2:$A$51,0))</f>
        <v>Electronics</v>
      </c>
      <c r="J11751" s="1" t="str">
        <f aca="false">INDEX(Orders!$E$2:$E$8001,MATCH(B11751,Orders!$A$2:$A$8001,0))</f>
        <v>Delivered</v>
      </c>
      <c r="K11751" s="1" t="str">
        <f aca="false">LEFT(INDEX(Orders!$C$2:$C$8001,MATCH(B11751,Orders!$A$2:$A$8001,0)),7)</f>
        <v>2025-07</v>
      </c>
    </row>
    <row r="11752" customFormat="false" ht="15" hidden="false" customHeight="true" outlineLevel="0" collapsed="false">
      <c r="A11752" s="1" t="s">
        <v>22222</v>
      </c>
      <c r="B11752" s="1" t="s">
        <v>8174</v>
      </c>
      <c r="C11752" s="1" t="s">
        <v>1940</v>
      </c>
      <c r="D11752" s="1" t="n">
        <v>1</v>
      </c>
      <c r="E11752" s="16" t="n">
        <v>2374.52</v>
      </c>
      <c r="F11752" s="17" t="n">
        <v>0</v>
      </c>
      <c r="G11752" s="16" t="n">
        <v>2374.52</v>
      </c>
      <c r="I11752" s="1" t="str">
        <f aca="false">INDEX(Products!$C$2:$C$51,MATCH(C11752,Products!$A$2:$A$51,0))</f>
        <v>Fashion</v>
      </c>
      <c r="J11752" s="1" t="str">
        <f aca="false">INDEX(Orders!$E$2:$E$8001,MATCH(B11752,Orders!$A$2:$A$8001,0))</f>
        <v>Delivered</v>
      </c>
      <c r="K11752" s="1" t="str">
        <f aca="false">LEFT(INDEX(Orders!$C$2:$C$8001,MATCH(B11752,Orders!$A$2:$A$8001,0)),7)</f>
        <v>2024-11</v>
      </c>
    </row>
    <row r="11753" customFormat="false" ht="15" hidden="false" customHeight="true" outlineLevel="0" collapsed="false">
      <c r="A11753" s="1" t="s">
        <v>22223</v>
      </c>
      <c r="B11753" s="1" t="s">
        <v>8174</v>
      </c>
      <c r="C11753" s="1" t="s">
        <v>2007</v>
      </c>
      <c r="D11753" s="1" t="n">
        <v>1</v>
      </c>
      <c r="E11753" s="16" t="n">
        <v>750.27</v>
      </c>
      <c r="F11753" s="17" t="n">
        <v>0.1</v>
      </c>
      <c r="G11753" s="16" t="n">
        <v>675.24</v>
      </c>
      <c r="I11753" s="1" t="str">
        <f aca="false">INDEX(Products!$C$2:$C$51,MATCH(C11753,Products!$A$2:$A$51,0))</f>
        <v>Books &amp; Stationery</v>
      </c>
      <c r="J11753" s="1" t="str">
        <f aca="false">INDEX(Orders!$E$2:$E$8001,MATCH(B11753,Orders!$A$2:$A$8001,0))</f>
        <v>Delivered</v>
      </c>
      <c r="K11753" s="1" t="str">
        <f aca="false">LEFT(INDEX(Orders!$C$2:$C$8001,MATCH(B11753,Orders!$A$2:$A$8001,0)),7)</f>
        <v>2024-11</v>
      </c>
    </row>
    <row r="11754" customFormat="false" ht="15" hidden="false" customHeight="true" outlineLevel="0" collapsed="false">
      <c r="A11754" s="1" t="s">
        <v>22224</v>
      </c>
      <c r="B11754" s="1" t="s">
        <v>8174</v>
      </c>
      <c r="C11754" s="1" t="s">
        <v>1998</v>
      </c>
      <c r="D11754" s="1" t="n">
        <v>1</v>
      </c>
      <c r="E11754" s="16" t="n">
        <v>1335.85</v>
      </c>
      <c r="F11754" s="17" t="n">
        <v>0.1</v>
      </c>
      <c r="G11754" s="16" t="n">
        <v>1202.26</v>
      </c>
      <c r="I11754" s="1" t="str">
        <f aca="false">INDEX(Products!$C$2:$C$51,MATCH(C11754,Products!$A$2:$A$51,0))</f>
        <v>Sports &amp; Fitness</v>
      </c>
      <c r="J11754" s="1" t="str">
        <f aca="false">INDEX(Orders!$E$2:$E$8001,MATCH(B11754,Orders!$A$2:$A$8001,0))</f>
        <v>Delivered</v>
      </c>
      <c r="K11754" s="1" t="str">
        <f aca="false">LEFT(INDEX(Orders!$C$2:$C$8001,MATCH(B11754,Orders!$A$2:$A$8001,0)),7)</f>
        <v>2024-11</v>
      </c>
    </row>
    <row r="11755" customFormat="false" ht="15" hidden="false" customHeight="true" outlineLevel="0" collapsed="false">
      <c r="A11755" s="1" t="s">
        <v>22225</v>
      </c>
      <c r="B11755" s="1" t="s">
        <v>8174</v>
      </c>
      <c r="C11755" s="1" t="s">
        <v>1969</v>
      </c>
      <c r="D11755" s="1" t="n">
        <v>1</v>
      </c>
      <c r="E11755" s="16" t="n">
        <v>9171.98</v>
      </c>
      <c r="F11755" s="17" t="n">
        <v>0</v>
      </c>
      <c r="G11755" s="16" t="n">
        <v>9171.98</v>
      </c>
      <c r="I11755" s="1" t="str">
        <f aca="false">INDEX(Products!$C$2:$C$51,MATCH(C11755,Products!$A$2:$A$51,0))</f>
        <v>Home &amp; Kitchen</v>
      </c>
      <c r="J11755" s="1" t="str">
        <f aca="false">INDEX(Orders!$E$2:$E$8001,MATCH(B11755,Orders!$A$2:$A$8001,0))</f>
        <v>Delivered</v>
      </c>
      <c r="K11755" s="1" t="str">
        <f aca="false">LEFT(INDEX(Orders!$C$2:$C$8001,MATCH(B11755,Orders!$A$2:$A$8001,0)),7)</f>
        <v>2024-11</v>
      </c>
    </row>
    <row r="11756" customFormat="false" ht="15" hidden="false" customHeight="true" outlineLevel="0" collapsed="false">
      <c r="A11756" s="1" t="s">
        <v>22226</v>
      </c>
      <c r="B11756" s="1" t="s">
        <v>8175</v>
      </c>
      <c r="C11756" s="1" t="s">
        <v>1976</v>
      </c>
      <c r="D11756" s="1" t="n">
        <v>1</v>
      </c>
      <c r="E11756" s="16" t="n">
        <v>1603.35</v>
      </c>
      <c r="F11756" s="17" t="n">
        <v>0.15</v>
      </c>
      <c r="G11756" s="16" t="n">
        <v>1362.85</v>
      </c>
      <c r="I11756" s="1" t="str">
        <f aca="false">INDEX(Products!$C$2:$C$51,MATCH(C11756,Products!$A$2:$A$51,0))</f>
        <v>Beauty &amp; Personal Care</v>
      </c>
      <c r="J11756" s="1" t="str">
        <f aca="false">INDEX(Orders!$E$2:$E$8001,MATCH(B11756,Orders!$A$2:$A$8001,0))</f>
        <v>Delivered</v>
      </c>
      <c r="K11756" s="1" t="str">
        <f aca="false">LEFT(INDEX(Orders!$C$2:$C$8001,MATCH(B11756,Orders!$A$2:$A$8001,0)),7)</f>
        <v>2025-04</v>
      </c>
    </row>
    <row r="11757" customFormat="false" ht="15" hidden="false" customHeight="true" outlineLevel="0" collapsed="false">
      <c r="A11757" s="1" t="s">
        <v>22227</v>
      </c>
      <c r="B11757" s="1" t="s">
        <v>8175</v>
      </c>
      <c r="C11757" s="1" t="s">
        <v>1963</v>
      </c>
      <c r="D11757" s="1" t="n">
        <v>1</v>
      </c>
      <c r="E11757" s="16" t="n">
        <v>1494.98</v>
      </c>
      <c r="F11757" s="17" t="n">
        <v>0</v>
      </c>
      <c r="G11757" s="16" t="n">
        <v>1494.98</v>
      </c>
      <c r="I11757" s="1" t="str">
        <f aca="false">INDEX(Products!$C$2:$C$51,MATCH(C11757,Products!$A$2:$A$51,0))</f>
        <v>Home &amp; Kitchen</v>
      </c>
      <c r="J11757" s="1" t="str">
        <f aca="false">INDEX(Orders!$E$2:$E$8001,MATCH(B11757,Orders!$A$2:$A$8001,0))</f>
        <v>Delivered</v>
      </c>
      <c r="K11757" s="1" t="str">
        <f aca="false">LEFT(INDEX(Orders!$C$2:$C$8001,MATCH(B11757,Orders!$A$2:$A$8001,0)),7)</f>
        <v>2025-04</v>
      </c>
    </row>
    <row r="11758" customFormat="false" ht="15" hidden="false" customHeight="true" outlineLevel="0" collapsed="false">
      <c r="A11758" s="1" t="s">
        <v>22228</v>
      </c>
      <c r="B11758" s="1" t="s">
        <v>8176</v>
      </c>
      <c r="C11758" s="1" t="s">
        <v>1933</v>
      </c>
      <c r="D11758" s="1" t="n">
        <v>1</v>
      </c>
      <c r="E11758" s="16" t="n">
        <v>7194.38</v>
      </c>
      <c r="F11758" s="17" t="n">
        <v>0.1</v>
      </c>
      <c r="G11758" s="16" t="n">
        <v>6474.94</v>
      </c>
      <c r="I11758" s="1" t="str">
        <f aca="false">INDEX(Products!$C$2:$C$51,MATCH(C11758,Products!$A$2:$A$51,0))</f>
        <v>Electronics</v>
      </c>
      <c r="J11758" s="1" t="str">
        <f aca="false">INDEX(Orders!$E$2:$E$8001,MATCH(B11758,Orders!$A$2:$A$8001,0))</f>
        <v>Delivered</v>
      </c>
      <c r="K11758" s="1" t="str">
        <f aca="false">LEFT(INDEX(Orders!$C$2:$C$8001,MATCH(B11758,Orders!$A$2:$A$8001,0)),7)</f>
        <v>2025-06</v>
      </c>
    </row>
    <row r="11759" customFormat="false" ht="15" hidden="false" customHeight="true" outlineLevel="0" collapsed="false">
      <c r="A11759" s="1" t="s">
        <v>22229</v>
      </c>
      <c r="B11759" s="1" t="s">
        <v>8176</v>
      </c>
      <c r="C11759" s="1" t="s">
        <v>1940</v>
      </c>
      <c r="D11759" s="1" t="n">
        <v>1</v>
      </c>
      <c r="E11759" s="16" t="n">
        <v>2374.52</v>
      </c>
      <c r="F11759" s="17" t="n">
        <v>0.1</v>
      </c>
      <c r="G11759" s="16" t="n">
        <v>2137.07</v>
      </c>
      <c r="I11759" s="1" t="str">
        <f aca="false">INDEX(Products!$C$2:$C$51,MATCH(C11759,Products!$A$2:$A$51,0))</f>
        <v>Fashion</v>
      </c>
      <c r="J11759" s="1" t="str">
        <f aca="false">INDEX(Orders!$E$2:$E$8001,MATCH(B11759,Orders!$A$2:$A$8001,0))</f>
        <v>Delivered</v>
      </c>
      <c r="K11759" s="1" t="str">
        <f aca="false">LEFT(INDEX(Orders!$C$2:$C$8001,MATCH(B11759,Orders!$A$2:$A$8001,0)),7)</f>
        <v>2025-06</v>
      </c>
    </row>
    <row r="11760" customFormat="false" ht="15" hidden="false" customHeight="true" outlineLevel="0" collapsed="false">
      <c r="A11760" s="1" t="s">
        <v>22230</v>
      </c>
      <c r="B11760" s="1" t="s">
        <v>8176</v>
      </c>
      <c r="C11760" s="1" t="s">
        <v>1930</v>
      </c>
      <c r="D11760" s="1" t="n">
        <v>1</v>
      </c>
      <c r="E11760" s="16" t="n">
        <v>2398.35</v>
      </c>
      <c r="F11760" s="17" t="n">
        <v>0</v>
      </c>
      <c r="G11760" s="16" t="n">
        <v>2398.35</v>
      </c>
      <c r="I11760" s="1" t="str">
        <f aca="false">INDEX(Products!$C$2:$C$51,MATCH(C11760,Products!$A$2:$A$51,0))</f>
        <v>Electronics</v>
      </c>
      <c r="J11760" s="1" t="str">
        <f aca="false">INDEX(Orders!$E$2:$E$8001,MATCH(B11760,Orders!$A$2:$A$8001,0))</f>
        <v>Delivered</v>
      </c>
      <c r="K11760" s="1" t="str">
        <f aca="false">LEFT(INDEX(Orders!$C$2:$C$8001,MATCH(B11760,Orders!$A$2:$A$8001,0)),7)</f>
        <v>2025-06</v>
      </c>
    </row>
    <row r="11761" customFormat="false" ht="15" hidden="false" customHeight="true" outlineLevel="0" collapsed="false">
      <c r="A11761" s="1" t="s">
        <v>22231</v>
      </c>
      <c r="B11761" s="1" t="s">
        <v>8177</v>
      </c>
      <c r="C11761" s="1" t="s">
        <v>1930</v>
      </c>
      <c r="D11761" s="1" t="n">
        <v>1</v>
      </c>
      <c r="E11761" s="16" t="n">
        <v>2398.35</v>
      </c>
      <c r="F11761" s="17" t="n">
        <v>0</v>
      </c>
      <c r="G11761" s="16" t="n">
        <v>2398.35</v>
      </c>
      <c r="I11761" s="1" t="str">
        <f aca="false">INDEX(Products!$C$2:$C$51,MATCH(C11761,Products!$A$2:$A$51,0))</f>
        <v>Electronics</v>
      </c>
      <c r="J11761" s="1" t="str">
        <f aca="false">INDEX(Orders!$E$2:$E$8001,MATCH(B11761,Orders!$A$2:$A$8001,0))</f>
        <v>Returned</v>
      </c>
      <c r="K11761" s="1" t="str">
        <f aca="false">LEFT(INDEX(Orders!$C$2:$C$8001,MATCH(B11761,Orders!$A$2:$A$8001,0)),7)</f>
        <v>2024-07</v>
      </c>
    </row>
    <row r="11762" customFormat="false" ht="15" hidden="false" customHeight="true" outlineLevel="0" collapsed="false">
      <c r="A11762" s="1" t="s">
        <v>22232</v>
      </c>
      <c r="B11762" s="1" t="s">
        <v>8178</v>
      </c>
      <c r="C11762" s="1" t="s">
        <v>1930</v>
      </c>
      <c r="D11762" s="1" t="n">
        <v>1</v>
      </c>
      <c r="E11762" s="16" t="n">
        <v>2398.35</v>
      </c>
      <c r="F11762" s="17" t="n">
        <v>0.15</v>
      </c>
      <c r="G11762" s="16" t="n">
        <v>2038.6</v>
      </c>
      <c r="I11762" s="1" t="str">
        <f aca="false">INDEX(Products!$C$2:$C$51,MATCH(C11762,Products!$A$2:$A$51,0))</f>
        <v>Electronics</v>
      </c>
      <c r="J11762" s="1" t="str">
        <f aca="false">INDEX(Orders!$E$2:$E$8001,MATCH(B11762,Orders!$A$2:$A$8001,0))</f>
        <v>Delivered</v>
      </c>
      <c r="K11762" s="1" t="str">
        <f aca="false">LEFT(INDEX(Orders!$C$2:$C$8001,MATCH(B11762,Orders!$A$2:$A$8001,0)),7)</f>
        <v>2025-06</v>
      </c>
    </row>
    <row r="11763" customFormat="false" ht="15" hidden="false" customHeight="true" outlineLevel="0" collapsed="false">
      <c r="A11763" s="1" t="s">
        <v>22233</v>
      </c>
      <c r="B11763" s="1" t="s">
        <v>8179</v>
      </c>
      <c r="C11763" s="1" t="s">
        <v>1990</v>
      </c>
      <c r="D11763" s="1" t="n">
        <v>2</v>
      </c>
      <c r="E11763" s="16" t="n">
        <v>5311.32</v>
      </c>
      <c r="F11763" s="17" t="n">
        <v>0.05</v>
      </c>
      <c r="G11763" s="16" t="n">
        <v>10091.51</v>
      </c>
      <c r="I11763" s="1" t="str">
        <f aca="false">INDEX(Products!$C$2:$C$51,MATCH(C11763,Products!$A$2:$A$51,0))</f>
        <v>Sports &amp; Fitness</v>
      </c>
      <c r="J11763" s="1" t="str">
        <f aca="false">INDEX(Orders!$E$2:$E$8001,MATCH(B11763,Orders!$A$2:$A$8001,0))</f>
        <v>Delivered</v>
      </c>
      <c r="K11763" s="1" t="str">
        <f aca="false">LEFT(INDEX(Orders!$C$2:$C$8001,MATCH(B11763,Orders!$A$2:$A$8001,0)),7)</f>
        <v>2025-10</v>
      </c>
    </row>
    <row r="11764" customFormat="false" ht="15" hidden="false" customHeight="true" outlineLevel="0" collapsed="false">
      <c r="A11764" s="1" t="s">
        <v>22234</v>
      </c>
      <c r="B11764" s="1" t="s">
        <v>8179</v>
      </c>
      <c r="C11764" s="1" t="s">
        <v>1988</v>
      </c>
      <c r="D11764" s="1" t="n">
        <v>2</v>
      </c>
      <c r="E11764" s="16" t="n">
        <v>681.07</v>
      </c>
      <c r="F11764" s="17" t="n">
        <v>0.15</v>
      </c>
      <c r="G11764" s="16" t="n">
        <v>1157.82</v>
      </c>
      <c r="I11764" s="1" t="str">
        <f aca="false">INDEX(Products!$C$2:$C$51,MATCH(C11764,Products!$A$2:$A$51,0))</f>
        <v>Sports &amp; Fitness</v>
      </c>
      <c r="J11764" s="1" t="str">
        <f aca="false">INDEX(Orders!$E$2:$E$8001,MATCH(B11764,Orders!$A$2:$A$8001,0))</f>
        <v>Delivered</v>
      </c>
      <c r="K11764" s="1" t="str">
        <f aca="false">LEFT(INDEX(Orders!$C$2:$C$8001,MATCH(B11764,Orders!$A$2:$A$8001,0)),7)</f>
        <v>2025-10</v>
      </c>
    </row>
    <row r="11765" customFormat="false" ht="15" hidden="false" customHeight="true" outlineLevel="0" collapsed="false">
      <c r="A11765" s="1" t="s">
        <v>22235</v>
      </c>
      <c r="B11765" s="1" t="s">
        <v>8180</v>
      </c>
      <c r="C11765" s="1" t="s">
        <v>2007</v>
      </c>
      <c r="D11765" s="1" t="n">
        <v>1</v>
      </c>
      <c r="E11765" s="16" t="n">
        <v>750.27</v>
      </c>
      <c r="F11765" s="17" t="n">
        <v>0.15</v>
      </c>
      <c r="G11765" s="16" t="n">
        <v>637.73</v>
      </c>
      <c r="I11765" s="1" t="str">
        <f aca="false">INDEX(Products!$C$2:$C$51,MATCH(C11765,Products!$A$2:$A$51,0))</f>
        <v>Books &amp; Stationery</v>
      </c>
      <c r="J11765" s="1" t="str">
        <f aca="false">INDEX(Orders!$E$2:$E$8001,MATCH(B11765,Orders!$A$2:$A$8001,0))</f>
        <v>Returned</v>
      </c>
      <c r="K11765" s="1" t="str">
        <f aca="false">LEFT(INDEX(Orders!$C$2:$C$8001,MATCH(B11765,Orders!$A$2:$A$8001,0)),7)</f>
        <v>2025-07</v>
      </c>
    </row>
    <row r="11766" customFormat="false" ht="15" hidden="false" customHeight="true" outlineLevel="0" collapsed="false">
      <c r="A11766" s="1" t="s">
        <v>22236</v>
      </c>
      <c r="B11766" s="1" t="s">
        <v>8180</v>
      </c>
      <c r="C11766" s="1" t="s">
        <v>2006</v>
      </c>
      <c r="D11766" s="1" t="n">
        <v>1</v>
      </c>
      <c r="E11766" s="16" t="n">
        <v>482.17</v>
      </c>
      <c r="F11766" s="17" t="n">
        <v>0</v>
      </c>
      <c r="G11766" s="16" t="n">
        <v>482.17</v>
      </c>
      <c r="I11766" s="1" t="str">
        <f aca="false">INDEX(Products!$C$2:$C$51,MATCH(C11766,Products!$A$2:$A$51,0))</f>
        <v>Books &amp; Stationery</v>
      </c>
      <c r="J11766" s="1" t="str">
        <f aca="false">INDEX(Orders!$E$2:$E$8001,MATCH(B11766,Orders!$A$2:$A$8001,0))</f>
        <v>Returned</v>
      </c>
      <c r="K11766" s="1" t="str">
        <f aca="false">LEFT(INDEX(Orders!$C$2:$C$8001,MATCH(B11766,Orders!$A$2:$A$8001,0)),7)</f>
        <v>2025-07</v>
      </c>
    </row>
    <row r="11767" customFormat="false" ht="15" hidden="false" customHeight="true" outlineLevel="0" collapsed="false">
      <c r="A11767" s="1" t="s">
        <v>22237</v>
      </c>
      <c r="B11767" s="1" t="s">
        <v>8181</v>
      </c>
      <c r="C11767" s="1" t="s">
        <v>1990</v>
      </c>
      <c r="D11767" s="1" t="n">
        <v>2</v>
      </c>
      <c r="E11767" s="16" t="n">
        <v>5311.32</v>
      </c>
      <c r="F11767" s="17" t="n">
        <v>0</v>
      </c>
      <c r="G11767" s="16" t="n">
        <v>10622.64</v>
      </c>
      <c r="I11767" s="1" t="str">
        <f aca="false">INDEX(Products!$C$2:$C$51,MATCH(C11767,Products!$A$2:$A$51,0))</f>
        <v>Sports &amp; Fitness</v>
      </c>
      <c r="J11767" s="1" t="str">
        <f aca="false">INDEX(Orders!$E$2:$E$8001,MATCH(B11767,Orders!$A$2:$A$8001,0))</f>
        <v>Delivered</v>
      </c>
      <c r="K11767" s="1" t="str">
        <f aca="false">LEFT(INDEX(Orders!$C$2:$C$8001,MATCH(B11767,Orders!$A$2:$A$8001,0)),7)</f>
        <v>2025-08</v>
      </c>
    </row>
    <row r="11768" customFormat="false" ht="15" hidden="false" customHeight="true" outlineLevel="0" collapsed="false">
      <c r="A11768" s="1" t="s">
        <v>22238</v>
      </c>
      <c r="B11768" s="1" t="s">
        <v>8181</v>
      </c>
      <c r="C11768" s="1" t="s">
        <v>1930</v>
      </c>
      <c r="D11768" s="1" t="n">
        <v>2</v>
      </c>
      <c r="E11768" s="16" t="n">
        <v>2398.35</v>
      </c>
      <c r="F11768" s="17" t="n">
        <v>0.05</v>
      </c>
      <c r="G11768" s="16" t="n">
        <v>4556.86</v>
      </c>
      <c r="I11768" s="1" t="str">
        <f aca="false">INDEX(Products!$C$2:$C$51,MATCH(C11768,Products!$A$2:$A$51,0))</f>
        <v>Electronics</v>
      </c>
      <c r="J11768" s="1" t="str">
        <f aca="false">INDEX(Orders!$E$2:$E$8001,MATCH(B11768,Orders!$A$2:$A$8001,0))</f>
        <v>Delivered</v>
      </c>
      <c r="K11768" s="1" t="str">
        <f aca="false">LEFT(INDEX(Orders!$C$2:$C$8001,MATCH(B11768,Orders!$A$2:$A$8001,0)),7)</f>
        <v>2025-08</v>
      </c>
    </row>
    <row r="11769" customFormat="false" ht="15" hidden="false" customHeight="true" outlineLevel="0" collapsed="false">
      <c r="A11769" s="1" t="s">
        <v>22239</v>
      </c>
      <c r="B11769" s="1" t="s">
        <v>8182</v>
      </c>
      <c r="C11769" s="1" t="s">
        <v>1937</v>
      </c>
      <c r="D11769" s="1" t="n">
        <v>1</v>
      </c>
      <c r="E11769" s="16" t="n">
        <v>1364.75</v>
      </c>
      <c r="F11769" s="17" t="n">
        <v>0.1</v>
      </c>
      <c r="G11769" s="16" t="n">
        <v>1228.28</v>
      </c>
      <c r="I11769" s="1" t="str">
        <f aca="false">INDEX(Products!$C$2:$C$51,MATCH(C11769,Products!$A$2:$A$51,0))</f>
        <v>Fashion</v>
      </c>
      <c r="J11769" s="1" t="str">
        <f aca="false">INDEX(Orders!$E$2:$E$8001,MATCH(B11769,Orders!$A$2:$A$8001,0))</f>
        <v>Delivered</v>
      </c>
      <c r="K11769" s="1" t="str">
        <f aca="false">LEFT(INDEX(Orders!$C$2:$C$8001,MATCH(B11769,Orders!$A$2:$A$8001,0)),7)</f>
        <v>2024-12</v>
      </c>
    </row>
    <row r="11770" customFormat="false" ht="15" hidden="false" customHeight="true" outlineLevel="0" collapsed="false">
      <c r="A11770" s="1" t="s">
        <v>22240</v>
      </c>
      <c r="B11770" s="1" t="s">
        <v>8182</v>
      </c>
      <c r="C11770" s="1" t="s">
        <v>1930</v>
      </c>
      <c r="D11770" s="1" t="n">
        <v>2</v>
      </c>
      <c r="E11770" s="16" t="n">
        <v>2398.35</v>
      </c>
      <c r="F11770" s="17" t="n">
        <v>0</v>
      </c>
      <c r="G11770" s="16" t="n">
        <v>4796.7</v>
      </c>
      <c r="I11770" s="1" t="str">
        <f aca="false">INDEX(Products!$C$2:$C$51,MATCH(C11770,Products!$A$2:$A$51,0))</f>
        <v>Electronics</v>
      </c>
      <c r="J11770" s="1" t="str">
        <f aca="false">INDEX(Orders!$E$2:$E$8001,MATCH(B11770,Orders!$A$2:$A$8001,0))</f>
        <v>Delivered</v>
      </c>
      <c r="K11770" s="1" t="str">
        <f aca="false">LEFT(INDEX(Orders!$C$2:$C$8001,MATCH(B11770,Orders!$A$2:$A$8001,0)),7)</f>
        <v>2024-12</v>
      </c>
    </row>
    <row r="11771" customFormat="false" ht="15" hidden="false" customHeight="true" outlineLevel="0" collapsed="false">
      <c r="A11771" s="1" t="s">
        <v>22241</v>
      </c>
      <c r="B11771" s="1" t="s">
        <v>8183</v>
      </c>
      <c r="C11771" s="1" t="s">
        <v>1930</v>
      </c>
      <c r="D11771" s="1" t="n">
        <v>1</v>
      </c>
      <c r="E11771" s="16" t="n">
        <v>2398.35</v>
      </c>
      <c r="F11771" s="17" t="n">
        <v>0</v>
      </c>
      <c r="G11771" s="16" t="n">
        <v>2398.35</v>
      </c>
      <c r="I11771" s="1" t="str">
        <f aca="false">INDEX(Products!$C$2:$C$51,MATCH(C11771,Products!$A$2:$A$51,0))</f>
        <v>Electronics</v>
      </c>
      <c r="J11771" s="1" t="str">
        <f aca="false">INDEX(Orders!$E$2:$E$8001,MATCH(B11771,Orders!$A$2:$A$8001,0))</f>
        <v>Returned</v>
      </c>
      <c r="K11771" s="1" t="str">
        <f aca="false">LEFT(INDEX(Orders!$C$2:$C$8001,MATCH(B11771,Orders!$A$2:$A$8001,0)),7)</f>
        <v>2024-10</v>
      </c>
    </row>
    <row r="11772" customFormat="false" ht="15" hidden="false" customHeight="true" outlineLevel="0" collapsed="false">
      <c r="A11772" s="1" t="s">
        <v>22242</v>
      </c>
      <c r="B11772" s="1" t="s">
        <v>8183</v>
      </c>
      <c r="C11772" s="1" t="s">
        <v>1977</v>
      </c>
      <c r="D11772" s="1" t="n">
        <v>1</v>
      </c>
      <c r="E11772" s="16" t="n">
        <v>2386.05</v>
      </c>
      <c r="F11772" s="17" t="n">
        <v>0.1</v>
      </c>
      <c r="G11772" s="16" t="n">
        <v>2147.45</v>
      </c>
      <c r="I11772" s="1" t="str">
        <f aca="false">INDEX(Products!$C$2:$C$51,MATCH(C11772,Products!$A$2:$A$51,0))</f>
        <v>Beauty &amp; Personal Care</v>
      </c>
      <c r="J11772" s="1" t="str">
        <f aca="false">INDEX(Orders!$E$2:$E$8001,MATCH(B11772,Orders!$A$2:$A$8001,0))</f>
        <v>Returned</v>
      </c>
      <c r="K11772" s="1" t="str">
        <f aca="false">LEFT(INDEX(Orders!$C$2:$C$8001,MATCH(B11772,Orders!$A$2:$A$8001,0)),7)</f>
        <v>2024-10</v>
      </c>
    </row>
    <row r="11773" customFormat="false" ht="15" hidden="false" customHeight="true" outlineLevel="0" collapsed="false">
      <c r="A11773" s="1" t="s">
        <v>22243</v>
      </c>
      <c r="B11773" s="1" t="s">
        <v>8184</v>
      </c>
      <c r="C11773" s="1" t="s">
        <v>1990</v>
      </c>
      <c r="D11773" s="1" t="n">
        <v>1</v>
      </c>
      <c r="E11773" s="16" t="n">
        <v>5311.32</v>
      </c>
      <c r="F11773" s="17" t="n">
        <v>0.2</v>
      </c>
      <c r="G11773" s="16" t="n">
        <v>4249.06</v>
      </c>
      <c r="I11773" s="1" t="str">
        <f aca="false">INDEX(Products!$C$2:$C$51,MATCH(C11773,Products!$A$2:$A$51,0))</f>
        <v>Sports &amp; Fitness</v>
      </c>
      <c r="J11773" s="1" t="str">
        <f aca="false">INDEX(Orders!$E$2:$E$8001,MATCH(B11773,Orders!$A$2:$A$8001,0))</f>
        <v>Delivered</v>
      </c>
      <c r="K11773" s="1" t="str">
        <f aca="false">LEFT(INDEX(Orders!$C$2:$C$8001,MATCH(B11773,Orders!$A$2:$A$8001,0)),7)</f>
        <v>2025-05</v>
      </c>
    </row>
    <row r="11774" customFormat="false" ht="15" hidden="false" customHeight="true" outlineLevel="0" collapsed="false">
      <c r="A11774" s="1" t="s">
        <v>22244</v>
      </c>
      <c r="B11774" s="1" t="s">
        <v>8184</v>
      </c>
      <c r="C11774" s="1" t="s">
        <v>1941</v>
      </c>
      <c r="D11774" s="1" t="n">
        <v>1</v>
      </c>
      <c r="E11774" s="16" t="n">
        <v>2757.65</v>
      </c>
      <c r="F11774" s="17" t="n">
        <v>0.05</v>
      </c>
      <c r="G11774" s="16" t="n">
        <v>2619.77</v>
      </c>
      <c r="I11774" s="1" t="str">
        <f aca="false">INDEX(Products!$C$2:$C$51,MATCH(C11774,Products!$A$2:$A$51,0))</f>
        <v>Fashion</v>
      </c>
      <c r="J11774" s="1" t="str">
        <f aca="false">INDEX(Orders!$E$2:$E$8001,MATCH(B11774,Orders!$A$2:$A$8001,0))</f>
        <v>Delivered</v>
      </c>
      <c r="K11774" s="1" t="str">
        <f aca="false">LEFT(INDEX(Orders!$C$2:$C$8001,MATCH(B11774,Orders!$A$2:$A$8001,0)),7)</f>
        <v>2025-05</v>
      </c>
    </row>
    <row r="11775" customFormat="false" ht="15" hidden="false" customHeight="true" outlineLevel="0" collapsed="false">
      <c r="A11775" s="1" t="s">
        <v>22245</v>
      </c>
      <c r="B11775" s="1" t="s">
        <v>8185</v>
      </c>
      <c r="C11775" s="1" t="s">
        <v>1976</v>
      </c>
      <c r="D11775" s="1" t="n">
        <v>1</v>
      </c>
      <c r="E11775" s="16" t="n">
        <v>1603.35</v>
      </c>
      <c r="F11775" s="17" t="n">
        <v>0.15</v>
      </c>
      <c r="G11775" s="16" t="n">
        <v>1362.85</v>
      </c>
      <c r="I11775" s="1" t="str">
        <f aca="false">INDEX(Products!$C$2:$C$51,MATCH(C11775,Products!$A$2:$A$51,0))</f>
        <v>Beauty &amp; Personal Care</v>
      </c>
      <c r="J11775" s="1" t="str">
        <f aca="false">INDEX(Orders!$E$2:$E$8001,MATCH(B11775,Orders!$A$2:$A$8001,0))</f>
        <v>Delivered</v>
      </c>
      <c r="K11775" s="1" t="str">
        <f aca="false">LEFT(INDEX(Orders!$C$2:$C$8001,MATCH(B11775,Orders!$A$2:$A$8001,0)),7)</f>
        <v>2024-10</v>
      </c>
    </row>
    <row r="11776" customFormat="false" ht="15" hidden="false" customHeight="true" outlineLevel="0" collapsed="false">
      <c r="A11776" s="1" t="s">
        <v>22246</v>
      </c>
      <c r="B11776" s="1" t="s">
        <v>8186</v>
      </c>
      <c r="C11776" s="1" t="s">
        <v>2006</v>
      </c>
      <c r="D11776" s="1" t="n">
        <v>1</v>
      </c>
      <c r="E11776" s="16" t="n">
        <v>482.17</v>
      </c>
      <c r="F11776" s="17" t="n">
        <v>0.2</v>
      </c>
      <c r="G11776" s="16" t="n">
        <v>385.74</v>
      </c>
      <c r="I11776" s="1" t="str">
        <f aca="false">INDEX(Products!$C$2:$C$51,MATCH(C11776,Products!$A$2:$A$51,0))</f>
        <v>Books &amp; Stationery</v>
      </c>
      <c r="J11776" s="1" t="str">
        <f aca="false">INDEX(Orders!$E$2:$E$8001,MATCH(B11776,Orders!$A$2:$A$8001,0))</f>
        <v>Returned</v>
      </c>
      <c r="K11776" s="1" t="str">
        <f aca="false">LEFT(INDEX(Orders!$C$2:$C$8001,MATCH(B11776,Orders!$A$2:$A$8001,0)),7)</f>
        <v>2024-12</v>
      </c>
    </row>
    <row r="11777" customFormat="false" ht="15" hidden="false" customHeight="true" outlineLevel="0" collapsed="false">
      <c r="A11777" s="1" t="s">
        <v>22247</v>
      </c>
      <c r="B11777" s="1" t="s">
        <v>8186</v>
      </c>
      <c r="C11777" s="1" t="s">
        <v>1979</v>
      </c>
      <c r="D11777" s="1" t="n">
        <v>3</v>
      </c>
      <c r="E11777" s="16" t="n">
        <v>623</v>
      </c>
      <c r="F11777" s="17" t="n">
        <v>0.1</v>
      </c>
      <c r="G11777" s="16" t="n">
        <v>1682.1</v>
      </c>
      <c r="I11777" s="1" t="str">
        <f aca="false">INDEX(Products!$C$2:$C$51,MATCH(C11777,Products!$A$2:$A$51,0))</f>
        <v>Beauty &amp; Personal Care</v>
      </c>
      <c r="J11777" s="1" t="str">
        <f aca="false">INDEX(Orders!$E$2:$E$8001,MATCH(B11777,Orders!$A$2:$A$8001,0))</f>
        <v>Returned</v>
      </c>
      <c r="K11777" s="1" t="str">
        <f aca="false">LEFT(INDEX(Orders!$C$2:$C$8001,MATCH(B11777,Orders!$A$2:$A$8001,0)),7)</f>
        <v>2024-12</v>
      </c>
    </row>
    <row r="11778" customFormat="false" ht="15" hidden="false" customHeight="true" outlineLevel="0" collapsed="false">
      <c r="A11778" s="1" t="s">
        <v>22248</v>
      </c>
      <c r="B11778" s="1" t="s">
        <v>8187</v>
      </c>
      <c r="C11778" s="1" t="s">
        <v>1940</v>
      </c>
      <c r="D11778" s="1" t="n">
        <v>2</v>
      </c>
      <c r="E11778" s="16" t="n">
        <v>2374.52</v>
      </c>
      <c r="F11778" s="17" t="n">
        <v>0</v>
      </c>
      <c r="G11778" s="16" t="n">
        <v>4749.04</v>
      </c>
      <c r="I11778" s="1" t="str">
        <f aca="false">INDEX(Products!$C$2:$C$51,MATCH(C11778,Products!$A$2:$A$51,0))</f>
        <v>Fashion</v>
      </c>
      <c r="J11778" s="1" t="str">
        <f aca="false">INDEX(Orders!$E$2:$E$8001,MATCH(B11778,Orders!$A$2:$A$8001,0))</f>
        <v>Delivered</v>
      </c>
      <c r="K11778" s="1" t="str">
        <f aca="false">LEFT(INDEX(Orders!$C$2:$C$8001,MATCH(B11778,Orders!$A$2:$A$8001,0)),7)</f>
        <v>2025-11</v>
      </c>
    </row>
    <row r="11779" customFormat="false" ht="15" hidden="false" customHeight="true" outlineLevel="0" collapsed="false">
      <c r="A11779" s="1" t="s">
        <v>22249</v>
      </c>
      <c r="B11779" s="1" t="s">
        <v>8188</v>
      </c>
      <c r="C11779" s="1" t="s">
        <v>1937</v>
      </c>
      <c r="D11779" s="1" t="n">
        <v>2</v>
      </c>
      <c r="E11779" s="16" t="n">
        <v>1364.75</v>
      </c>
      <c r="F11779" s="17" t="n">
        <v>0</v>
      </c>
      <c r="G11779" s="16" t="n">
        <v>2729.5</v>
      </c>
      <c r="I11779" s="1" t="str">
        <f aca="false">INDEX(Products!$C$2:$C$51,MATCH(C11779,Products!$A$2:$A$51,0))</f>
        <v>Fashion</v>
      </c>
      <c r="J11779" s="1" t="str">
        <f aca="false">INDEX(Orders!$E$2:$E$8001,MATCH(B11779,Orders!$A$2:$A$8001,0))</f>
        <v>Delivered</v>
      </c>
      <c r="K11779" s="1" t="str">
        <f aca="false">LEFT(INDEX(Orders!$C$2:$C$8001,MATCH(B11779,Orders!$A$2:$A$8001,0)),7)</f>
        <v>2024-03</v>
      </c>
    </row>
    <row r="11780" customFormat="false" ht="15" hidden="false" customHeight="true" outlineLevel="0" collapsed="false">
      <c r="A11780" s="1" t="s">
        <v>22250</v>
      </c>
      <c r="B11780" s="1" t="s">
        <v>8188</v>
      </c>
      <c r="C11780" s="1" t="s">
        <v>1997</v>
      </c>
      <c r="D11780" s="1" t="n">
        <v>1</v>
      </c>
      <c r="E11780" s="16" t="n">
        <v>311.15</v>
      </c>
      <c r="F11780" s="17" t="n">
        <v>0.1</v>
      </c>
      <c r="G11780" s="16" t="n">
        <v>280.03</v>
      </c>
      <c r="I11780" s="1" t="str">
        <f aca="false">INDEX(Products!$C$2:$C$51,MATCH(C11780,Products!$A$2:$A$51,0))</f>
        <v>Sports &amp; Fitness</v>
      </c>
      <c r="J11780" s="1" t="str">
        <f aca="false">INDEX(Orders!$E$2:$E$8001,MATCH(B11780,Orders!$A$2:$A$8001,0))</f>
        <v>Delivered</v>
      </c>
      <c r="K11780" s="1" t="str">
        <f aca="false">LEFT(INDEX(Orders!$C$2:$C$8001,MATCH(B11780,Orders!$A$2:$A$8001,0)),7)</f>
        <v>2024-03</v>
      </c>
    </row>
    <row r="11781" customFormat="false" ht="15" hidden="false" customHeight="true" outlineLevel="0" collapsed="false">
      <c r="A11781" s="1" t="s">
        <v>22251</v>
      </c>
      <c r="B11781" s="1" t="s">
        <v>8189</v>
      </c>
      <c r="C11781" s="1" t="s">
        <v>1990</v>
      </c>
      <c r="D11781" s="1" t="n">
        <v>1</v>
      </c>
      <c r="E11781" s="16" t="n">
        <v>5311.32</v>
      </c>
      <c r="F11781" s="17" t="n">
        <v>0</v>
      </c>
      <c r="G11781" s="16" t="n">
        <v>5311.32</v>
      </c>
      <c r="I11781" s="1" t="str">
        <f aca="false">INDEX(Products!$C$2:$C$51,MATCH(C11781,Products!$A$2:$A$51,0))</f>
        <v>Sports &amp; Fitness</v>
      </c>
      <c r="J11781" s="1" t="str">
        <f aca="false">INDEX(Orders!$E$2:$E$8001,MATCH(B11781,Orders!$A$2:$A$8001,0))</f>
        <v>Delivered</v>
      </c>
      <c r="K11781" s="1" t="str">
        <f aca="false">LEFT(INDEX(Orders!$C$2:$C$8001,MATCH(B11781,Orders!$A$2:$A$8001,0)),7)</f>
        <v>2024-12</v>
      </c>
    </row>
    <row r="11782" customFormat="false" ht="15" hidden="false" customHeight="true" outlineLevel="0" collapsed="false">
      <c r="A11782" s="1" t="s">
        <v>22252</v>
      </c>
      <c r="B11782" s="1" t="s">
        <v>8189</v>
      </c>
      <c r="C11782" s="1" t="s">
        <v>1963</v>
      </c>
      <c r="D11782" s="1" t="n">
        <v>3</v>
      </c>
      <c r="E11782" s="16" t="n">
        <v>1494.98</v>
      </c>
      <c r="F11782" s="17" t="n">
        <v>0</v>
      </c>
      <c r="G11782" s="16" t="n">
        <v>4484.94</v>
      </c>
      <c r="I11782" s="1" t="str">
        <f aca="false">INDEX(Products!$C$2:$C$51,MATCH(C11782,Products!$A$2:$A$51,0))</f>
        <v>Home &amp; Kitchen</v>
      </c>
      <c r="J11782" s="1" t="str">
        <f aca="false">INDEX(Orders!$E$2:$E$8001,MATCH(B11782,Orders!$A$2:$A$8001,0))</f>
        <v>Delivered</v>
      </c>
      <c r="K11782" s="1" t="str">
        <f aca="false">LEFT(INDEX(Orders!$C$2:$C$8001,MATCH(B11782,Orders!$A$2:$A$8001,0)),7)</f>
        <v>2024-12</v>
      </c>
    </row>
    <row r="11783" customFormat="false" ht="15" hidden="false" customHeight="true" outlineLevel="0" collapsed="false">
      <c r="A11783" s="1" t="s">
        <v>22253</v>
      </c>
      <c r="B11783" s="1" t="s">
        <v>8190</v>
      </c>
      <c r="C11783" s="1" t="s">
        <v>1990</v>
      </c>
      <c r="D11783" s="1" t="n">
        <v>1</v>
      </c>
      <c r="E11783" s="16" t="n">
        <v>5311.32</v>
      </c>
      <c r="F11783" s="17" t="n">
        <v>0</v>
      </c>
      <c r="G11783" s="16" t="n">
        <v>5311.32</v>
      </c>
      <c r="I11783" s="1" t="str">
        <f aca="false">INDEX(Products!$C$2:$C$51,MATCH(C11783,Products!$A$2:$A$51,0))</f>
        <v>Sports &amp; Fitness</v>
      </c>
      <c r="J11783" s="1" t="str">
        <f aca="false">INDEX(Orders!$E$2:$E$8001,MATCH(B11783,Orders!$A$2:$A$8001,0))</f>
        <v>Delivered</v>
      </c>
      <c r="K11783" s="1" t="str">
        <f aca="false">LEFT(INDEX(Orders!$C$2:$C$8001,MATCH(B11783,Orders!$A$2:$A$8001,0)),7)</f>
        <v>2025-02</v>
      </c>
    </row>
    <row r="11784" customFormat="false" ht="15" hidden="false" customHeight="true" outlineLevel="0" collapsed="false">
      <c r="A11784" s="1" t="s">
        <v>22254</v>
      </c>
      <c r="B11784" s="1" t="s">
        <v>8190</v>
      </c>
      <c r="C11784" s="1" t="s">
        <v>1940</v>
      </c>
      <c r="D11784" s="1" t="n">
        <v>1</v>
      </c>
      <c r="E11784" s="16" t="n">
        <v>2374.52</v>
      </c>
      <c r="F11784" s="17" t="n">
        <v>0</v>
      </c>
      <c r="G11784" s="16" t="n">
        <v>2374.52</v>
      </c>
      <c r="I11784" s="1" t="str">
        <f aca="false">INDEX(Products!$C$2:$C$51,MATCH(C11784,Products!$A$2:$A$51,0))</f>
        <v>Fashion</v>
      </c>
      <c r="J11784" s="1" t="str">
        <f aca="false">INDEX(Orders!$E$2:$E$8001,MATCH(B11784,Orders!$A$2:$A$8001,0))</f>
        <v>Delivered</v>
      </c>
      <c r="K11784" s="1" t="str">
        <f aca="false">LEFT(INDEX(Orders!$C$2:$C$8001,MATCH(B11784,Orders!$A$2:$A$8001,0)),7)</f>
        <v>2025-02</v>
      </c>
    </row>
    <row r="11785" customFormat="false" ht="15" hidden="false" customHeight="true" outlineLevel="0" collapsed="false">
      <c r="A11785" s="1" t="s">
        <v>22255</v>
      </c>
      <c r="B11785" s="1" t="s">
        <v>8190</v>
      </c>
      <c r="C11785" s="1" t="s">
        <v>2006</v>
      </c>
      <c r="D11785" s="1" t="n">
        <v>1</v>
      </c>
      <c r="E11785" s="16" t="n">
        <v>482.17</v>
      </c>
      <c r="F11785" s="17" t="n">
        <v>0.15</v>
      </c>
      <c r="G11785" s="16" t="n">
        <v>409.84</v>
      </c>
      <c r="I11785" s="1" t="str">
        <f aca="false">INDEX(Products!$C$2:$C$51,MATCH(C11785,Products!$A$2:$A$51,0))</f>
        <v>Books &amp; Stationery</v>
      </c>
      <c r="J11785" s="1" t="str">
        <f aca="false">INDEX(Orders!$E$2:$E$8001,MATCH(B11785,Orders!$A$2:$A$8001,0))</f>
        <v>Delivered</v>
      </c>
      <c r="K11785" s="1" t="str">
        <f aca="false">LEFT(INDEX(Orders!$C$2:$C$8001,MATCH(B11785,Orders!$A$2:$A$8001,0)),7)</f>
        <v>2025-02</v>
      </c>
    </row>
    <row r="11786" customFormat="false" ht="15" hidden="false" customHeight="true" outlineLevel="0" collapsed="false">
      <c r="A11786" s="1" t="s">
        <v>22256</v>
      </c>
      <c r="B11786" s="1" t="s">
        <v>8191</v>
      </c>
      <c r="C11786" s="1" t="s">
        <v>2006</v>
      </c>
      <c r="D11786" s="1" t="n">
        <v>3</v>
      </c>
      <c r="E11786" s="16" t="n">
        <v>482.17</v>
      </c>
      <c r="F11786" s="17" t="n">
        <v>0.1</v>
      </c>
      <c r="G11786" s="16" t="n">
        <v>1301.86</v>
      </c>
      <c r="I11786" s="1" t="str">
        <f aca="false">INDEX(Products!$C$2:$C$51,MATCH(C11786,Products!$A$2:$A$51,0))</f>
        <v>Books &amp; Stationery</v>
      </c>
      <c r="J11786" s="1" t="str">
        <f aca="false">INDEX(Orders!$E$2:$E$8001,MATCH(B11786,Orders!$A$2:$A$8001,0))</f>
        <v>Refunded</v>
      </c>
      <c r="K11786" s="1" t="str">
        <f aca="false">LEFT(INDEX(Orders!$C$2:$C$8001,MATCH(B11786,Orders!$A$2:$A$8001,0)),7)</f>
        <v>2024-10</v>
      </c>
    </row>
    <row r="11787" customFormat="false" ht="15" hidden="false" customHeight="true" outlineLevel="0" collapsed="false">
      <c r="A11787" s="1" t="s">
        <v>22257</v>
      </c>
      <c r="B11787" s="1" t="s">
        <v>8191</v>
      </c>
      <c r="C11787" s="1" t="s">
        <v>1965</v>
      </c>
      <c r="D11787" s="1" t="n">
        <v>1</v>
      </c>
      <c r="E11787" s="16" t="n">
        <v>1145.07</v>
      </c>
      <c r="F11787" s="17" t="n">
        <v>0.05</v>
      </c>
      <c r="G11787" s="16" t="n">
        <v>1087.82</v>
      </c>
      <c r="I11787" s="1" t="str">
        <f aca="false">INDEX(Products!$C$2:$C$51,MATCH(C11787,Products!$A$2:$A$51,0))</f>
        <v>Home &amp; Kitchen</v>
      </c>
      <c r="J11787" s="1" t="str">
        <f aca="false">INDEX(Orders!$E$2:$E$8001,MATCH(B11787,Orders!$A$2:$A$8001,0))</f>
        <v>Refunded</v>
      </c>
      <c r="K11787" s="1" t="str">
        <f aca="false">LEFT(INDEX(Orders!$C$2:$C$8001,MATCH(B11787,Orders!$A$2:$A$8001,0)),7)</f>
        <v>2024-10</v>
      </c>
    </row>
    <row r="11788" customFormat="false" ht="15" hidden="false" customHeight="true" outlineLevel="0" collapsed="false">
      <c r="A11788" s="1" t="s">
        <v>22258</v>
      </c>
      <c r="B11788" s="1" t="s">
        <v>8192</v>
      </c>
      <c r="C11788" s="1" t="s">
        <v>1930</v>
      </c>
      <c r="D11788" s="1" t="n">
        <v>3</v>
      </c>
      <c r="E11788" s="16" t="n">
        <v>2398.35</v>
      </c>
      <c r="F11788" s="17" t="n">
        <v>0.05</v>
      </c>
      <c r="G11788" s="16" t="n">
        <v>6835.3</v>
      </c>
      <c r="I11788" s="1" t="str">
        <f aca="false">INDEX(Products!$C$2:$C$51,MATCH(C11788,Products!$A$2:$A$51,0))</f>
        <v>Electronics</v>
      </c>
      <c r="J11788" s="1" t="str">
        <f aca="false">INDEX(Orders!$E$2:$E$8001,MATCH(B11788,Orders!$A$2:$A$8001,0))</f>
        <v>Delivered</v>
      </c>
      <c r="K11788" s="1" t="str">
        <f aca="false">LEFT(INDEX(Orders!$C$2:$C$8001,MATCH(B11788,Orders!$A$2:$A$8001,0)),7)</f>
        <v>2025-02</v>
      </c>
    </row>
    <row r="11789" customFormat="false" ht="15" hidden="false" customHeight="true" outlineLevel="0" collapsed="false">
      <c r="A11789" s="1" t="s">
        <v>22259</v>
      </c>
      <c r="B11789" s="1" t="s">
        <v>8193</v>
      </c>
      <c r="C11789" s="1" t="s">
        <v>1976</v>
      </c>
      <c r="D11789" s="1" t="n">
        <v>1</v>
      </c>
      <c r="E11789" s="16" t="n">
        <v>1603.35</v>
      </c>
      <c r="F11789" s="17" t="n">
        <v>0.05</v>
      </c>
      <c r="G11789" s="16" t="n">
        <v>1523.18</v>
      </c>
      <c r="I11789" s="1" t="str">
        <f aca="false">INDEX(Products!$C$2:$C$51,MATCH(C11789,Products!$A$2:$A$51,0))</f>
        <v>Beauty &amp; Personal Care</v>
      </c>
      <c r="J11789" s="1" t="str">
        <f aca="false">INDEX(Orders!$E$2:$E$8001,MATCH(B11789,Orders!$A$2:$A$8001,0))</f>
        <v>Delivered</v>
      </c>
      <c r="K11789" s="1" t="str">
        <f aca="false">LEFT(INDEX(Orders!$C$2:$C$8001,MATCH(B11789,Orders!$A$2:$A$8001,0)),7)</f>
        <v>2025-12</v>
      </c>
    </row>
    <row r="11790" customFormat="false" ht="15" hidden="false" customHeight="true" outlineLevel="0" collapsed="false">
      <c r="A11790" s="1" t="s">
        <v>22260</v>
      </c>
      <c r="B11790" s="1" t="s">
        <v>8193</v>
      </c>
      <c r="C11790" s="1" t="s">
        <v>1940</v>
      </c>
      <c r="D11790" s="1" t="n">
        <v>1</v>
      </c>
      <c r="E11790" s="16" t="n">
        <v>2374.52</v>
      </c>
      <c r="F11790" s="17" t="n">
        <v>0</v>
      </c>
      <c r="G11790" s="16" t="n">
        <v>2374.52</v>
      </c>
      <c r="I11790" s="1" t="str">
        <f aca="false">INDEX(Products!$C$2:$C$51,MATCH(C11790,Products!$A$2:$A$51,0))</f>
        <v>Fashion</v>
      </c>
      <c r="J11790" s="1" t="str">
        <f aca="false">INDEX(Orders!$E$2:$E$8001,MATCH(B11790,Orders!$A$2:$A$8001,0))</f>
        <v>Delivered</v>
      </c>
      <c r="K11790" s="1" t="str">
        <f aca="false">LEFT(INDEX(Orders!$C$2:$C$8001,MATCH(B11790,Orders!$A$2:$A$8001,0)),7)</f>
        <v>2025-12</v>
      </c>
    </row>
    <row r="11791" customFormat="false" ht="15" hidden="false" customHeight="true" outlineLevel="0" collapsed="false">
      <c r="A11791" s="1" t="s">
        <v>22261</v>
      </c>
      <c r="B11791" s="1" t="s">
        <v>8194</v>
      </c>
      <c r="C11791" s="1" t="s">
        <v>1993</v>
      </c>
      <c r="D11791" s="1" t="n">
        <v>2</v>
      </c>
      <c r="E11791" s="16" t="n">
        <v>3177.33</v>
      </c>
      <c r="F11791" s="17" t="n">
        <v>0</v>
      </c>
      <c r="G11791" s="16" t="n">
        <v>6354.66</v>
      </c>
      <c r="I11791" s="1" t="str">
        <f aca="false">INDEX(Products!$C$2:$C$51,MATCH(C11791,Products!$A$2:$A$51,0))</f>
        <v>Sports &amp; Fitness</v>
      </c>
      <c r="J11791" s="1" t="str">
        <f aca="false">INDEX(Orders!$E$2:$E$8001,MATCH(B11791,Orders!$A$2:$A$8001,0))</f>
        <v>Delivered</v>
      </c>
      <c r="K11791" s="1" t="str">
        <f aca="false">LEFT(INDEX(Orders!$C$2:$C$8001,MATCH(B11791,Orders!$A$2:$A$8001,0)),7)</f>
        <v>2025-08</v>
      </c>
    </row>
    <row r="11792" customFormat="false" ht="15" hidden="false" customHeight="true" outlineLevel="0" collapsed="false">
      <c r="A11792" s="1" t="s">
        <v>22262</v>
      </c>
      <c r="B11792" s="1" t="s">
        <v>8194</v>
      </c>
      <c r="C11792" s="1" t="s">
        <v>1976</v>
      </c>
      <c r="D11792" s="1" t="n">
        <v>1</v>
      </c>
      <c r="E11792" s="16" t="n">
        <v>1603.35</v>
      </c>
      <c r="F11792" s="17" t="n">
        <v>0</v>
      </c>
      <c r="G11792" s="16" t="n">
        <v>1603.35</v>
      </c>
      <c r="I11792" s="1" t="str">
        <f aca="false">INDEX(Products!$C$2:$C$51,MATCH(C11792,Products!$A$2:$A$51,0))</f>
        <v>Beauty &amp; Personal Care</v>
      </c>
      <c r="J11792" s="1" t="str">
        <f aca="false">INDEX(Orders!$E$2:$E$8001,MATCH(B11792,Orders!$A$2:$A$8001,0))</f>
        <v>Delivered</v>
      </c>
      <c r="K11792" s="1" t="str">
        <f aca="false">LEFT(INDEX(Orders!$C$2:$C$8001,MATCH(B11792,Orders!$A$2:$A$8001,0)),7)</f>
        <v>2025-08</v>
      </c>
    </row>
    <row r="11793" customFormat="false" ht="15" hidden="false" customHeight="true" outlineLevel="0" collapsed="false">
      <c r="A11793" s="1" t="s">
        <v>22263</v>
      </c>
      <c r="B11793" s="1" t="s">
        <v>8195</v>
      </c>
      <c r="C11793" s="1" t="s">
        <v>1961</v>
      </c>
      <c r="D11793" s="1" t="n">
        <v>1</v>
      </c>
      <c r="E11793" s="16" t="n">
        <v>3493.68</v>
      </c>
      <c r="F11793" s="17" t="n">
        <v>0.2</v>
      </c>
      <c r="G11793" s="16" t="n">
        <v>2794.94</v>
      </c>
      <c r="I11793" s="1" t="str">
        <f aca="false">INDEX(Products!$C$2:$C$51,MATCH(C11793,Products!$A$2:$A$51,0))</f>
        <v>Home &amp; Kitchen</v>
      </c>
      <c r="J11793" s="1" t="str">
        <f aca="false">INDEX(Orders!$E$2:$E$8001,MATCH(B11793,Orders!$A$2:$A$8001,0))</f>
        <v>Delivered</v>
      </c>
      <c r="K11793" s="1" t="str">
        <f aca="false">LEFT(INDEX(Orders!$C$2:$C$8001,MATCH(B11793,Orders!$A$2:$A$8001,0)),7)</f>
        <v>2025-07</v>
      </c>
    </row>
    <row r="11794" customFormat="false" ht="15" hidden="false" customHeight="true" outlineLevel="0" collapsed="false">
      <c r="A11794" s="1" t="s">
        <v>22264</v>
      </c>
      <c r="B11794" s="1" t="s">
        <v>8196</v>
      </c>
      <c r="C11794" s="1" t="s">
        <v>1933</v>
      </c>
      <c r="D11794" s="1" t="n">
        <v>2</v>
      </c>
      <c r="E11794" s="16" t="n">
        <v>7194.38</v>
      </c>
      <c r="F11794" s="17" t="n">
        <v>0.15</v>
      </c>
      <c r="G11794" s="16" t="n">
        <v>12230.45</v>
      </c>
      <c r="I11794" s="1" t="str">
        <f aca="false">INDEX(Products!$C$2:$C$51,MATCH(C11794,Products!$A$2:$A$51,0))</f>
        <v>Electronics</v>
      </c>
      <c r="J11794" s="1" t="str">
        <f aca="false">INDEX(Orders!$E$2:$E$8001,MATCH(B11794,Orders!$A$2:$A$8001,0))</f>
        <v>Delivered</v>
      </c>
      <c r="K11794" s="1" t="str">
        <f aca="false">LEFT(INDEX(Orders!$C$2:$C$8001,MATCH(B11794,Orders!$A$2:$A$8001,0)),7)</f>
        <v>2024-11</v>
      </c>
    </row>
    <row r="11795" customFormat="false" ht="15" hidden="false" customHeight="true" outlineLevel="0" collapsed="false">
      <c r="A11795" s="1" t="s">
        <v>22265</v>
      </c>
      <c r="B11795" s="1" t="s">
        <v>8196</v>
      </c>
      <c r="C11795" s="1" t="s">
        <v>1975</v>
      </c>
      <c r="D11795" s="1" t="n">
        <v>1</v>
      </c>
      <c r="E11795" s="16" t="n">
        <v>862.99</v>
      </c>
      <c r="F11795" s="17" t="n">
        <v>0</v>
      </c>
      <c r="G11795" s="16" t="n">
        <v>862.99</v>
      </c>
      <c r="I11795" s="1" t="str">
        <f aca="false">INDEX(Products!$C$2:$C$51,MATCH(C11795,Products!$A$2:$A$51,0))</f>
        <v>Beauty &amp; Personal Care</v>
      </c>
      <c r="J11795" s="1" t="str">
        <f aca="false">INDEX(Orders!$E$2:$E$8001,MATCH(B11795,Orders!$A$2:$A$8001,0))</f>
        <v>Delivered</v>
      </c>
      <c r="K11795" s="1" t="str">
        <f aca="false">LEFT(INDEX(Orders!$C$2:$C$8001,MATCH(B11795,Orders!$A$2:$A$8001,0)),7)</f>
        <v>2024-11</v>
      </c>
    </row>
    <row r="11796" customFormat="false" ht="15" hidden="false" customHeight="true" outlineLevel="0" collapsed="false">
      <c r="A11796" s="1" t="s">
        <v>22266</v>
      </c>
      <c r="B11796" s="1" t="s">
        <v>8197</v>
      </c>
      <c r="C11796" s="1" t="s">
        <v>1930</v>
      </c>
      <c r="D11796" s="1" t="n">
        <v>1</v>
      </c>
      <c r="E11796" s="16" t="n">
        <v>2398.35</v>
      </c>
      <c r="F11796" s="17" t="n">
        <v>0.05</v>
      </c>
      <c r="G11796" s="16" t="n">
        <v>2278.43</v>
      </c>
      <c r="I11796" s="1" t="str">
        <f aca="false">INDEX(Products!$C$2:$C$51,MATCH(C11796,Products!$A$2:$A$51,0))</f>
        <v>Electronics</v>
      </c>
      <c r="J11796" s="1" t="str">
        <f aca="false">INDEX(Orders!$E$2:$E$8001,MATCH(B11796,Orders!$A$2:$A$8001,0))</f>
        <v>Delivered</v>
      </c>
      <c r="K11796" s="1" t="str">
        <f aca="false">LEFT(INDEX(Orders!$C$2:$C$8001,MATCH(B11796,Orders!$A$2:$A$8001,0)),7)</f>
        <v>2025-11</v>
      </c>
    </row>
    <row r="11797" customFormat="false" ht="15" hidden="false" customHeight="true" outlineLevel="0" collapsed="false">
      <c r="A11797" s="1" t="s">
        <v>22267</v>
      </c>
      <c r="B11797" s="1" t="s">
        <v>8198</v>
      </c>
      <c r="C11797" s="1" t="s">
        <v>1980</v>
      </c>
      <c r="D11797" s="1" t="n">
        <v>1</v>
      </c>
      <c r="E11797" s="16" t="n">
        <v>2299.69</v>
      </c>
      <c r="F11797" s="17" t="n">
        <v>0.1</v>
      </c>
      <c r="G11797" s="16" t="n">
        <v>2069.72</v>
      </c>
      <c r="I11797" s="1" t="str">
        <f aca="false">INDEX(Products!$C$2:$C$51,MATCH(C11797,Products!$A$2:$A$51,0))</f>
        <v>Beauty &amp; Personal Care</v>
      </c>
      <c r="J11797" s="1" t="str">
        <f aca="false">INDEX(Orders!$E$2:$E$8001,MATCH(B11797,Orders!$A$2:$A$8001,0))</f>
        <v>Delivered</v>
      </c>
      <c r="K11797" s="1" t="str">
        <f aca="false">LEFT(INDEX(Orders!$C$2:$C$8001,MATCH(B11797,Orders!$A$2:$A$8001,0)),7)</f>
        <v>2024-07</v>
      </c>
    </row>
    <row r="11798" customFormat="false" ht="15" hidden="false" customHeight="true" outlineLevel="0" collapsed="false">
      <c r="A11798" s="1" t="s">
        <v>22268</v>
      </c>
      <c r="B11798" s="1" t="s">
        <v>8198</v>
      </c>
      <c r="C11798" s="1" t="s">
        <v>1965</v>
      </c>
      <c r="D11798" s="1" t="n">
        <v>2</v>
      </c>
      <c r="E11798" s="16" t="n">
        <v>1145.07</v>
      </c>
      <c r="F11798" s="17" t="n">
        <v>0</v>
      </c>
      <c r="G11798" s="16" t="n">
        <v>2290.14</v>
      </c>
      <c r="I11798" s="1" t="str">
        <f aca="false">INDEX(Products!$C$2:$C$51,MATCH(C11798,Products!$A$2:$A$51,0))</f>
        <v>Home &amp; Kitchen</v>
      </c>
      <c r="J11798" s="1" t="str">
        <f aca="false">INDEX(Orders!$E$2:$E$8001,MATCH(B11798,Orders!$A$2:$A$8001,0))</f>
        <v>Delivered</v>
      </c>
      <c r="K11798" s="1" t="str">
        <f aca="false">LEFT(INDEX(Orders!$C$2:$C$8001,MATCH(B11798,Orders!$A$2:$A$8001,0)),7)</f>
        <v>2024-07</v>
      </c>
    </row>
    <row r="11799" customFormat="false" ht="15" hidden="false" customHeight="true" outlineLevel="0" collapsed="false">
      <c r="A11799" s="1" t="s">
        <v>22269</v>
      </c>
      <c r="B11799" s="1" t="s">
        <v>8198</v>
      </c>
      <c r="C11799" s="1" t="s">
        <v>1990</v>
      </c>
      <c r="D11799" s="1" t="n">
        <v>1</v>
      </c>
      <c r="E11799" s="16" t="n">
        <v>5311.32</v>
      </c>
      <c r="F11799" s="17" t="n">
        <v>0</v>
      </c>
      <c r="G11799" s="16" t="n">
        <v>5311.32</v>
      </c>
      <c r="I11799" s="1" t="str">
        <f aca="false">INDEX(Products!$C$2:$C$51,MATCH(C11799,Products!$A$2:$A$51,0))</f>
        <v>Sports &amp; Fitness</v>
      </c>
      <c r="J11799" s="1" t="str">
        <f aca="false">INDEX(Orders!$E$2:$E$8001,MATCH(B11799,Orders!$A$2:$A$8001,0))</f>
        <v>Delivered</v>
      </c>
      <c r="K11799" s="1" t="str">
        <f aca="false">LEFT(INDEX(Orders!$C$2:$C$8001,MATCH(B11799,Orders!$A$2:$A$8001,0)),7)</f>
        <v>2024-07</v>
      </c>
    </row>
    <row r="11800" customFormat="false" ht="15" hidden="false" customHeight="true" outlineLevel="0" collapsed="false">
      <c r="A11800" s="1" t="s">
        <v>22270</v>
      </c>
      <c r="B11800" s="1" t="s">
        <v>8199</v>
      </c>
      <c r="C11800" s="1" t="s">
        <v>1976</v>
      </c>
      <c r="D11800" s="1" t="n">
        <v>2</v>
      </c>
      <c r="E11800" s="16" t="n">
        <v>1603.35</v>
      </c>
      <c r="F11800" s="17" t="n">
        <v>0.1</v>
      </c>
      <c r="G11800" s="16" t="n">
        <v>2886.03</v>
      </c>
      <c r="I11800" s="1" t="str">
        <f aca="false">INDEX(Products!$C$2:$C$51,MATCH(C11800,Products!$A$2:$A$51,0))</f>
        <v>Beauty &amp; Personal Care</v>
      </c>
      <c r="J11800" s="1" t="str">
        <f aca="false">INDEX(Orders!$E$2:$E$8001,MATCH(B11800,Orders!$A$2:$A$8001,0))</f>
        <v>Delivered</v>
      </c>
      <c r="K11800" s="1" t="str">
        <f aca="false">LEFT(INDEX(Orders!$C$2:$C$8001,MATCH(B11800,Orders!$A$2:$A$8001,0)),7)</f>
        <v>2025-01</v>
      </c>
    </row>
    <row r="11801" customFormat="false" ht="15" hidden="false" customHeight="true" outlineLevel="0" collapsed="false">
      <c r="A11801" s="1" t="s">
        <v>22271</v>
      </c>
      <c r="B11801" s="1" t="s">
        <v>8199</v>
      </c>
      <c r="C11801" s="1" t="s">
        <v>1930</v>
      </c>
      <c r="D11801" s="1" t="n">
        <v>1</v>
      </c>
      <c r="E11801" s="16" t="n">
        <v>2398.35</v>
      </c>
      <c r="F11801" s="17" t="n">
        <v>0</v>
      </c>
      <c r="G11801" s="16" t="n">
        <v>2398.35</v>
      </c>
      <c r="I11801" s="1" t="str">
        <f aca="false">INDEX(Products!$C$2:$C$51,MATCH(C11801,Products!$A$2:$A$51,0))</f>
        <v>Electronics</v>
      </c>
      <c r="J11801" s="1" t="str">
        <f aca="false">INDEX(Orders!$E$2:$E$8001,MATCH(B11801,Orders!$A$2:$A$8001,0))</f>
        <v>Delivered</v>
      </c>
      <c r="K11801" s="1" t="str">
        <f aca="false">LEFT(INDEX(Orders!$C$2:$C$8001,MATCH(B11801,Orders!$A$2:$A$8001,0)),7)</f>
        <v>2025-01</v>
      </c>
    </row>
    <row r="11802" customFormat="false" ht="15" hidden="false" customHeight="true" outlineLevel="0" collapsed="false">
      <c r="A11802" s="1" t="s">
        <v>22272</v>
      </c>
      <c r="B11802" s="1" t="s">
        <v>8199</v>
      </c>
      <c r="C11802" s="1" t="s">
        <v>2007</v>
      </c>
      <c r="D11802" s="1" t="n">
        <v>1</v>
      </c>
      <c r="E11802" s="16" t="n">
        <v>750.27</v>
      </c>
      <c r="F11802" s="17" t="n">
        <v>0</v>
      </c>
      <c r="G11802" s="16" t="n">
        <v>750.27</v>
      </c>
      <c r="I11802" s="1" t="str">
        <f aca="false">INDEX(Products!$C$2:$C$51,MATCH(C11802,Products!$A$2:$A$51,0))</f>
        <v>Books &amp; Stationery</v>
      </c>
      <c r="J11802" s="1" t="str">
        <f aca="false">INDEX(Orders!$E$2:$E$8001,MATCH(B11802,Orders!$A$2:$A$8001,0))</f>
        <v>Delivered</v>
      </c>
      <c r="K11802" s="1" t="str">
        <f aca="false">LEFT(INDEX(Orders!$C$2:$C$8001,MATCH(B11802,Orders!$A$2:$A$8001,0)),7)</f>
        <v>2025-01</v>
      </c>
    </row>
    <row r="11803" customFormat="false" ht="15" hidden="false" customHeight="true" outlineLevel="0" collapsed="false">
      <c r="A11803" s="1" t="s">
        <v>22273</v>
      </c>
      <c r="B11803" s="1" t="s">
        <v>8200</v>
      </c>
      <c r="C11803" s="1" t="s">
        <v>1990</v>
      </c>
      <c r="D11803" s="1" t="n">
        <v>1</v>
      </c>
      <c r="E11803" s="16" t="n">
        <v>5311.32</v>
      </c>
      <c r="F11803" s="17" t="n">
        <v>0.15</v>
      </c>
      <c r="G11803" s="16" t="n">
        <v>4514.62</v>
      </c>
      <c r="I11803" s="1" t="str">
        <f aca="false">INDEX(Products!$C$2:$C$51,MATCH(C11803,Products!$A$2:$A$51,0))</f>
        <v>Sports &amp; Fitness</v>
      </c>
      <c r="J11803" s="1" t="str">
        <f aca="false">INDEX(Orders!$E$2:$E$8001,MATCH(B11803,Orders!$A$2:$A$8001,0))</f>
        <v>Delivered</v>
      </c>
      <c r="K11803" s="1" t="str">
        <f aca="false">LEFT(INDEX(Orders!$C$2:$C$8001,MATCH(B11803,Orders!$A$2:$A$8001,0)),7)</f>
        <v>2025-12</v>
      </c>
    </row>
    <row r="11804" customFormat="false" ht="15" hidden="false" customHeight="true" outlineLevel="0" collapsed="false">
      <c r="A11804" s="1" t="s">
        <v>22274</v>
      </c>
      <c r="B11804" s="1" t="s">
        <v>8200</v>
      </c>
      <c r="C11804" s="1" t="s">
        <v>1940</v>
      </c>
      <c r="D11804" s="1" t="n">
        <v>1</v>
      </c>
      <c r="E11804" s="16" t="n">
        <v>2374.52</v>
      </c>
      <c r="F11804" s="17" t="n">
        <v>0.1</v>
      </c>
      <c r="G11804" s="16" t="n">
        <v>2137.07</v>
      </c>
      <c r="I11804" s="1" t="str">
        <f aca="false">INDEX(Products!$C$2:$C$51,MATCH(C11804,Products!$A$2:$A$51,0))</f>
        <v>Fashion</v>
      </c>
      <c r="J11804" s="1" t="str">
        <f aca="false">INDEX(Orders!$E$2:$E$8001,MATCH(B11804,Orders!$A$2:$A$8001,0))</f>
        <v>Delivered</v>
      </c>
      <c r="K11804" s="1" t="str">
        <f aca="false">LEFT(INDEX(Orders!$C$2:$C$8001,MATCH(B11804,Orders!$A$2:$A$8001,0)),7)</f>
        <v>2025-12</v>
      </c>
    </row>
    <row r="11805" customFormat="false" ht="15" hidden="false" customHeight="true" outlineLevel="0" collapsed="false">
      <c r="A11805" s="1" t="s">
        <v>22275</v>
      </c>
      <c r="B11805" s="1" t="s">
        <v>8201</v>
      </c>
      <c r="C11805" s="1" t="s">
        <v>2006</v>
      </c>
      <c r="D11805" s="1" t="n">
        <v>1</v>
      </c>
      <c r="E11805" s="16" t="n">
        <v>482.17</v>
      </c>
      <c r="F11805" s="17" t="n">
        <v>0.2</v>
      </c>
      <c r="G11805" s="16" t="n">
        <v>385.74</v>
      </c>
      <c r="I11805" s="1" t="str">
        <f aca="false">INDEX(Products!$C$2:$C$51,MATCH(C11805,Products!$A$2:$A$51,0))</f>
        <v>Books &amp; Stationery</v>
      </c>
      <c r="J11805" s="1" t="str">
        <f aca="false">INDEX(Orders!$E$2:$E$8001,MATCH(B11805,Orders!$A$2:$A$8001,0))</f>
        <v>Delivered</v>
      </c>
      <c r="K11805" s="1" t="str">
        <f aca="false">LEFT(INDEX(Orders!$C$2:$C$8001,MATCH(B11805,Orders!$A$2:$A$8001,0)),7)</f>
        <v>2024-09</v>
      </c>
    </row>
    <row r="11806" customFormat="false" ht="15" hidden="false" customHeight="true" outlineLevel="0" collapsed="false">
      <c r="A11806" s="1" t="s">
        <v>22276</v>
      </c>
      <c r="B11806" s="1" t="s">
        <v>8202</v>
      </c>
      <c r="C11806" s="1" t="s">
        <v>1949</v>
      </c>
      <c r="D11806" s="1" t="n">
        <v>2</v>
      </c>
      <c r="E11806" s="16" t="n">
        <v>4185.64</v>
      </c>
      <c r="F11806" s="17" t="n">
        <v>0.15</v>
      </c>
      <c r="G11806" s="16" t="n">
        <v>7115.59</v>
      </c>
      <c r="I11806" s="1" t="str">
        <f aca="false">INDEX(Products!$C$2:$C$51,MATCH(C11806,Products!$A$2:$A$51,0))</f>
        <v>Fashion</v>
      </c>
      <c r="J11806" s="1" t="str">
        <f aca="false">INDEX(Orders!$E$2:$E$8001,MATCH(B11806,Orders!$A$2:$A$8001,0))</f>
        <v>Delivered</v>
      </c>
      <c r="K11806" s="1" t="str">
        <f aca="false">LEFT(INDEX(Orders!$C$2:$C$8001,MATCH(B11806,Orders!$A$2:$A$8001,0)),7)</f>
        <v>2024-12</v>
      </c>
    </row>
    <row r="11807" customFormat="false" ht="15" hidden="false" customHeight="true" outlineLevel="0" collapsed="false">
      <c r="A11807" s="1" t="s">
        <v>22277</v>
      </c>
      <c r="B11807" s="1" t="s">
        <v>8202</v>
      </c>
      <c r="C11807" s="1" t="s">
        <v>1969</v>
      </c>
      <c r="D11807" s="1" t="n">
        <v>1</v>
      </c>
      <c r="E11807" s="16" t="n">
        <v>9171.98</v>
      </c>
      <c r="F11807" s="17" t="n">
        <v>0</v>
      </c>
      <c r="G11807" s="16" t="n">
        <v>9171.98</v>
      </c>
      <c r="I11807" s="1" t="str">
        <f aca="false">INDEX(Products!$C$2:$C$51,MATCH(C11807,Products!$A$2:$A$51,0))</f>
        <v>Home &amp; Kitchen</v>
      </c>
      <c r="J11807" s="1" t="str">
        <f aca="false">INDEX(Orders!$E$2:$E$8001,MATCH(B11807,Orders!$A$2:$A$8001,0))</f>
        <v>Delivered</v>
      </c>
      <c r="K11807" s="1" t="str">
        <f aca="false">LEFT(INDEX(Orders!$C$2:$C$8001,MATCH(B11807,Orders!$A$2:$A$8001,0)),7)</f>
        <v>2024-12</v>
      </c>
    </row>
    <row r="11808" customFormat="false" ht="15" hidden="false" customHeight="true" outlineLevel="0" collapsed="false">
      <c r="A11808" s="1" t="s">
        <v>22278</v>
      </c>
      <c r="B11808" s="1" t="s">
        <v>8203</v>
      </c>
      <c r="C11808" s="1" t="s">
        <v>1940</v>
      </c>
      <c r="D11808" s="1" t="n">
        <v>2</v>
      </c>
      <c r="E11808" s="16" t="n">
        <v>2374.52</v>
      </c>
      <c r="F11808" s="17" t="n">
        <v>0.05</v>
      </c>
      <c r="G11808" s="16" t="n">
        <v>4511.59</v>
      </c>
      <c r="I11808" s="1" t="str">
        <f aca="false">INDEX(Products!$C$2:$C$51,MATCH(C11808,Products!$A$2:$A$51,0))</f>
        <v>Fashion</v>
      </c>
      <c r="J11808" s="1" t="str">
        <f aca="false">INDEX(Orders!$E$2:$E$8001,MATCH(B11808,Orders!$A$2:$A$8001,0))</f>
        <v>Delivered</v>
      </c>
      <c r="K11808" s="1" t="str">
        <f aca="false">LEFT(INDEX(Orders!$C$2:$C$8001,MATCH(B11808,Orders!$A$2:$A$8001,0)),7)</f>
        <v>2025-07</v>
      </c>
    </row>
    <row r="11809" customFormat="false" ht="15" hidden="false" customHeight="true" outlineLevel="0" collapsed="false">
      <c r="A11809" s="1" t="s">
        <v>22279</v>
      </c>
      <c r="B11809" s="1" t="s">
        <v>8203</v>
      </c>
      <c r="C11809" s="1" t="s">
        <v>2007</v>
      </c>
      <c r="D11809" s="1" t="n">
        <v>1</v>
      </c>
      <c r="E11809" s="16" t="n">
        <v>750.27</v>
      </c>
      <c r="F11809" s="17" t="n">
        <v>0.15</v>
      </c>
      <c r="G11809" s="16" t="n">
        <v>637.73</v>
      </c>
      <c r="I11809" s="1" t="str">
        <f aca="false">INDEX(Products!$C$2:$C$51,MATCH(C11809,Products!$A$2:$A$51,0))</f>
        <v>Books &amp; Stationery</v>
      </c>
      <c r="J11809" s="1" t="str">
        <f aca="false">INDEX(Orders!$E$2:$E$8001,MATCH(B11809,Orders!$A$2:$A$8001,0))</f>
        <v>Delivered</v>
      </c>
      <c r="K11809" s="1" t="str">
        <f aca="false">LEFT(INDEX(Orders!$C$2:$C$8001,MATCH(B11809,Orders!$A$2:$A$8001,0)),7)</f>
        <v>2025-07</v>
      </c>
    </row>
    <row r="11810" customFormat="false" ht="15" hidden="false" customHeight="true" outlineLevel="0" collapsed="false">
      <c r="A11810" s="1" t="s">
        <v>22280</v>
      </c>
      <c r="B11810" s="1" t="s">
        <v>8203</v>
      </c>
      <c r="C11810" s="1" t="s">
        <v>1975</v>
      </c>
      <c r="D11810" s="1" t="n">
        <v>1</v>
      </c>
      <c r="E11810" s="16" t="n">
        <v>862.99</v>
      </c>
      <c r="F11810" s="17" t="n">
        <v>0</v>
      </c>
      <c r="G11810" s="16" t="n">
        <v>862.99</v>
      </c>
      <c r="I11810" s="1" t="str">
        <f aca="false">INDEX(Products!$C$2:$C$51,MATCH(C11810,Products!$A$2:$A$51,0))</f>
        <v>Beauty &amp; Personal Care</v>
      </c>
      <c r="J11810" s="1" t="str">
        <f aca="false">INDEX(Orders!$E$2:$E$8001,MATCH(B11810,Orders!$A$2:$A$8001,0))</f>
        <v>Delivered</v>
      </c>
      <c r="K11810" s="1" t="str">
        <f aca="false">LEFT(INDEX(Orders!$C$2:$C$8001,MATCH(B11810,Orders!$A$2:$A$8001,0)),7)</f>
        <v>2025-07</v>
      </c>
    </row>
    <row r="11811" customFormat="false" ht="15" hidden="false" customHeight="true" outlineLevel="0" collapsed="false">
      <c r="A11811" s="1" t="s">
        <v>22281</v>
      </c>
      <c r="B11811" s="1" t="s">
        <v>8204</v>
      </c>
      <c r="C11811" s="1" t="s">
        <v>1930</v>
      </c>
      <c r="D11811" s="1" t="n">
        <v>2</v>
      </c>
      <c r="E11811" s="16" t="n">
        <v>2398.35</v>
      </c>
      <c r="F11811" s="17" t="n">
        <v>0</v>
      </c>
      <c r="G11811" s="16" t="n">
        <v>4796.7</v>
      </c>
      <c r="I11811" s="1" t="str">
        <f aca="false">INDEX(Products!$C$2:$C$51,MATCH(C11811,Products!$A$2:$A$51,0))</f>
        <v>Electronics</v>
      </c>
      <c r="J11811" s="1" t="str">
        <f aca="false">INDEX(Orders!$E$2:$E$8001,MATCH(B11811,Orders!$A$2:$A$8001,0))</f>
        <v>Delivered</v>
      </c>
      <c r="K11811" s="1" t="str">
        <f aca="false">LEFT(INDEX(Orders!$C$2:$C$8001,MATCH(B11811,Orders!$A$2:$A$8001,0)),7)</f>
        <v>2025-12</v>
      </c>
    </row>
    <row r="11812" customFormat="false" ht="15" hidden="false" customHeight="true" outlineLevel="0" collapsed="false">
      <c r="A11812" s="1" t="s">
        <v>22282</v>
      </c>
      <c r="B11812" s="1" t="s">
        <v>8204</v>
      </c>
      <c r="C11812" s="1" t="s">
        <v>1937</v>
      </c>
      <c r="D11812" s="1" t="n">
        <v>1</v>
      </c>
      <c r="E11812" s="16" t="n">
        <v>1364.75</v>
      </c>
      <c r="F11812" s="17" t="n">
        <v>0.2</v>
      </c>
      <c r="G11812" s="16" t="n">
        <v>1091.8</v>
      </c>
      <c r="I11812" s="1" t="str">
        <f aca="false">INDEX(Products!$C$2:$C$51,MATCH(C11812,Products!$A$2:$A$51,0))</f>
        <v>Fashion</v>
      </c>
      <c r="J11812" s="1" t="str">
        <f aca="false">INDEX(Orders!$E$2:$E$8001,MATCH(B11812,Orders!$A$2:$A$8001,0))</f>
        <v>Delivered</v>
      </c>
      <c r="K11812" s="1" t="str">
        <f aca="false">LEFT(INDEX(Orders!$C$2:$C$8001,MATCH(B11812,Orders!$A$2:$A$8001,0)),7)</f>
        <v>2025-12</v>
      </c>
    </row>
    <row r="11813" customFormat="false" ht="15" hidden="false" customHeight="true" outlineLevel="0" collapsed="false">
      <c r="A11813" s="1" t="s">
        <v>22283</v>
      </c>
      <c r="B11813" s="1" t="s">
        <v>8205</v>
      </c>
      <c r="C11813" s="1" t="s">
        <v>1951</v>
      </c>
      <c r="D11813" s="1" t="n">
        <v>3</v>
      </c>
      <c r="E11813" s="16" t="n">
        <v>957.5</v>
      </c>
      <c r="F11813" s="17" t="n">
        <v>0.05</v>
      </c>
      <c r="G11813" s="16" t="n">
        <v>2728.88</v>
      </c>
      <c r="I11813" s="1" t="str">
        <f aca="false">INDEX(Products!$C$2:$C$51,MATCH(C11813,Products!$A$2:$A$51,0))</f>
        <v>Fashion</v>
      </c>
      <c r="J11813" s="1" t="str">
        <f aca="false">INDEX(Orders!$E$2:$E$8001,MATCH(B11813,Orders!$A$2:$A$8001,0))</f>
        <v>Delivered</v>
      </c>
      <c r="K11813" s="1" t="str">
        <f aca="false">LEFT(INDEX(Orders!$C$2:$C$8001,MATCH(B11813,Orders!$A$2:$A$8001,0)),7)</f>
        <v>2025-11</v>
      </c>
    </row>
    <row r="11814" customFormat="false" ht="15" hidden="false" customHeight="true" outlineLevel="0" collapsed="false">
      <c r="A11814" s="1" t="s">
        <v>22284</v>
      </c>
      <c r="B11814" s="1" t="s">
        <v>8205</v>
      </c>
      <c r="C11814" s="1" t="s">
        <v>1930</v>
      </c>
      <c r="D11814" s="1" t="n">
        <v>2</v>
      </c>
      <c r="E11814" s="16" t="n">
        <v>2398.35</v>
      </c>
      <c r="F11814" s="17" t="n">
        <v>0.05</v>
      </c>
      <c r="G11814" s="16" t="n">
        <v>4556.86</v>
      </c>
      <c r="I11814" s="1" t="str">
        <f aca="false">INDEX(Products!$C$2:$C$51,MATCH(C11814,Products!$A$2:$A$51,0))</f>
        <v>Electronics</v>
      </c>
      <c r="J11814" s="1" t="str">
        <f aca="false">INDEX(Orders!$E$2:$E$8001,MATCH(B11814,Orders!$A$2:$A$8001,0))</f>
        <v>Delivered</v>
      </c>
      <c r="K11814" s="1" t="str">
        <f aca="false">LEFT(INDEX(Orders!$C$2:$C$8001,MATCH(B11814,Orders!$A$2:$A$8001,0)),7)</f>
        <v>2025-11</v>
      </c>
    </row>
    <row r="11815" customFormat="false" ht="15" hidden="false" customHeight="true" outlineLevel="0" collapsed="false">
      <c r="A11815" s="1" t="s">
        <v>22285</v>
      </c>
      <c r="B11815" s="1" t="s">
        <v>8206</v>
      </c>
      <c r="C11815" s="1" t="s">
        <v>1937</v>
      </c>
      <c r="D11815" s="1" t="n">
        <v>2</v>
      </c>
      <c r="E11815" s="16" t="n">
        <v>1364.75</v>
      </c>
      <c r="F11815" s="17" t="n">
        <v>0</v>
      </c>
      <c r="G11815" s="16" t="n">
        <v>2729.5</v>
      </c>
      <c r="I11815" s="1" t="str">
        <f aca="false">INDEX(Products!$C$2:$C$51,MATCH(C11815,Products!$A$2:$A$51,0))</f>
        <v>Fashion</v>
      </c>
      <c r="J11815" s="1" t="str">
        <f aca="false">INDEX(Orders!$E$2:$E$8001,MATCH(B11815,Orders!$A$2:$A$8001,0))</f>
        <v>Returned</v>
      </c>
      <c r="K11815" s="1" t="str">
        <f aca="false">LEFT(INDEX(Orders!$C$2:$C$8001,MATCH(B11815,Orders!$A$2:$A$8001,0)),7)</f>
        <v>2025-05</v>
      </c>
    </row>
    <row r="11816" customFormat="false" ht="15" hidden="false" customHeight="true" outlineLevel="0" collapsed="false">
      <c r="A11816" s="1" t="s">
        <v>22286</v>
      </c>
      <c r="B11816" s="1" t="s">
        <v>8207</v>
      </c>
      <c r="C11816" s="1" t="s">
        <v>1937</v>
      </c>
      <c r="D11816" s="1" t="n">
        <v>1</v>
      </c>
      <c r="E11816" s="16" t="n">
        <v>1364.75</v>
      </c>
      <c r="F11816" s="17" t="n">
        <v>0.15</v>
      </c>
      <c r="G11816" s="16" t="n">
        <v>1160.04</v>
      </c>
      <c r="I11816" s="1" t="str">
        <f aca="false">INDEX(Products!$C$2:$C$51,MATCH(C11816,Products!$A$2:$A$51,0))</f>
        <v>Fashion</v>
      </c>
      <c r="J11816" s="1" t="str">
        <f aca="false">INDEX(Orders!$E$2:$E$8001,MATCH(B11816,Orders!$A$2:$A$8001,0))</f>
        <v>Delivered</v>
      </c>
      <c r="K11816" s="1" t="str">
        <f aca="false">LEFT(INDEX(Orders!$C$2:$C$8001,MATCH(B11816,Orders!$A$2:$A$8001,0)),7)</f>
        <v>2025-10</v>
      </c>
    </row>
    <row r="11817" customFormat="false" ht="15" hidden="false" customHeight="true" outlineLevel="0" collapsed="false">
      <c r="A11817" s="1" t="s">
        <v>22287</v>
      </c>
      <c r="B11817" s="1" t="s">
        <v>8207</v>
      </c>
      <c r="C11817" s="1" t="s">
        <v>1971</v>
      </c>
      <c r="D11817" s="1" t="n">
        <v>1</v>
      </c>
      <c r="E11817" s="16" t="n">
        <v>2073.63</v>
      </c>
      <c r="F11817" s="17" t="n">
        <v>0.05</v>
      </c>
      <c r="G11817" s="16" t="n">
        <v>1969.95</v>
      </c>
      <c r="I11817" s="1" t="str">
        <f aca="false">INDEX(Products!$C$2:$C$51,MATCH(C11817,Products!$A$2:$A$51,0))</f>
        <v>Home &amp; Kitchen</v>
      </c>
      <c r="J11817" s="1" t="str">
        <f aca="false">INDEX(Orders!$E$2:$E$8001,MATCH(B11817,Orders!$A$2:$A$8001,0))</f>
        <v>Delivered</v>
      </c>
      <c r="K11817" s="1" t="str">
        <f aca="false">LEFT(INDEX(Orders!$C$2:$C$8001,MATCH(B11817,Orders!$A$2:$A$8001,0)),7)</f>
        <v>2025-10</v>
      </c>
    </row>
    <row r="11818" customFormat="false" ht="15" hidden="false" customHeight="true" outlineLevel="0" collapsed="false">
      <c r="A11818" s="1" t="s">
        <v>22288</v>
      </c>
      <c r="B11818" s="1" t="s">
        <v>8207</v>
      </c>
      <c r="C11818" s="1" t="s">
        <v>1997</v>
      </c>
      <c r="D11818" s="1" t="n">
        <v>1</v>
      </c>
      <c r="E11818" s="16" t="n">
        <v>311.15</v>
      </c>
      <c r="F11818" s="17" t="n">
        <v>0</v>
      </c>
      <c r="G11818" s="16" t="n">
        <v>311.15</v>
      </c>
      <c r="I11818" s="1" t="str">
        <f aca="false">INDEX(Products!$C$2:$C$51,MATCH(C11818,Products!$A$2:$A$51,0))</f>
        <v>Sports &amp; Fitness</v>
      </c>
      <c r="J11818" s="1" t="str">
        <f aca="false">INDEX(Orders!$E$2:$E$8001,MATCH(B11818,Orders!$A$2:$A$8001,0))</f>
        <v>Delivered</v>
      </c>
      <c r="K11818" s="1" t="str">
        <f aca="false">LEFT(INDEX(Orders!$C$2:$C$8001,MATCH(B11818,Orders!$A$2:$A$8001,0)),7)</f>
        <v>2025-10</v>
      </c>
    </row>
    <row r="11819" customFormat="false" ht="15" hidden="false" customHeight="true" outlineLevel="0" collapsed="false">
      <c r="A11819" s="1" t="s">
        <v>22289</v>
      </c>
      <c r="B11819" s="1" t="s">
        <v>8207</v>
      </c>
      <c r="C11819" s="1" t="s">
        <v>1930</v>
      </c>
      <c r="D11819" s="1" t="n">
        <v>1</v>
      </c>
      <c r="E11819" s="16" t="n">
        <v>2398.35</v>
      </c>
      <c r="F11819" s="17" t="n">
        <v>0.1</v>
      </c>
      <c r="G11819" s="16" t="n">
        <v>2158.52</v>
      </c>
      <c r="I11819" s="1" t="str">
        <f aca="false">INDEX(Products!$C$2:$C$51,MATCH(C11819,Products!$A$2:$A$51,0))</f>
        <v>Electronics</v>
      </c>
      <c r="J11819" s="1" t="str">
        <f aca="false">INDEX(Orders!$E$2:$E$8001,MATCH(B11819,Orders!$A$2:$A$8001,0))</f>
        <v>Delivered</v>
      </c>
      <c r="K11819" s="1" t="str">
        <f aca="false">LEFT(INDEX(Orders!$C$2:$C$8001,MATCH(B11819,Orders!$A$2:$A$8001,0)),7)</f>
        <v>2025-10</v>
      </c>
    </row>
    <row r="11820" customFormat="false" ht="15" hidden="false" customHeight="true" outlineLevel="0" collapsed="false">
      <c r="A11820" s="1" t="s">
        <v>22290</v>
      </c>
      <c r="B11820" s="1" t="s">
        <v>8208</v>
      </c>
      <c r="C11820" s="1" t="s">
        <v>1930</v>
      </c>
      <c r="D11820" s="1" t="n">
        <v>1</v>
      </c>
      <c r="E11820" s="16" t="n">
        <v>2398.35</v>
      </c>
      <c r="F11820" s="17" t="n">
        <v>0</v>
      </c>
      <c r="G11820" s="16" t="n">
        <v>2398.35</v>
      </c>
      <c r="I11820" s="1" t="str">
        <f aca="false">INDEX(Products!$C$2:$C$51,MATCH(C11820,Products!$A$2:$A$51,0))</f>
        <v>Electronics</v>
      </c>
      <c r="J11820" s="1" t="str">
        <f aca="false">INDEX(Orders!$E$2:$E$8001,MATCH(B11820,Orders!$A$2:$A$8001,0))</f>
        <v>Delivered</v>
      </c>
      <c r="K11820" s="1" t="str">
        <f aca="false">LEFT(INDEX(Orders!$C$2:$C$8001,MATCH(B11820,Orders!$A$2:$A$8001,0)),7)</f>
        <v>2025-04</v>
      </c>
    </row>
    <row r="11821" customFormat="false" ht="15" hidden="false" customHeight="true" outlineLevel="0" collapsed="false">
      <c r="A11821" s="1" t="s">
        <v>22291</v>
      </c>
      <c r="B11821" s="1" t="s">
        <v>8209</v>
      </c>
      <c r="C11821" s="1" t="s">
        <v>1953</v>
      </c>
      <c r="D11821" s="1" t="n">
        <v>1</v>
      </c>
      <c r="E11821" s="16" t="n">
        <v>4914.12</v>
      </c>
      <c r="F11821" s="17" t="n">
        <v>0.1</v>
      </c>
      <c r="G11821" s="16" t="n">
        <v>4422.71</v>
      </c>
      <c r="I11821" s="1" t="str">
        <f aca="false">INDEX(Products!$C$2:$C$51,MATCH(C11821,Products!$A$2:$A$51,0))</f>
        <v>Fashion</v>
      </c>
      <c r="J11821" s="1" t="str">
        <f aca="false">INDEX(Orders!$E$2:$E$8001,MATCH(B11821,Orders!$A$2:$A$8001,0))</f>
        <v>Delivered</v>
      </c>
      <c r="K11821" s="1" t="str">
        <f aca="false">LEFT(INDEX(Orders!$C$2:$C$8001,MATCH(B11821,Orders!$A$2:$A$8001,0)),7)</f>
        <v>2025-10</v>
      </c>
    </row>
    <row r="11822" customFormat="false" ht="15" hidden="false" customHeight="true" outlineLevel="0" collapsed="false">
      <c r="A11822" s="1" t="s">
        <v>22292</v>
      </c>
      <c r="B11822" s="1" t="s">
        <v>8209</v>
      </c>
      <c r="C11822" s="1" t="s">
        <v>2006</v>
      </c>
      <c r="D11822" s="1" t="n">
        <v>1</v>
      </c>
      <c r="E11822" s="16" t="n">
        <v>482.17</v>
      </c>
      <c r="F11822" s="17" t="n">
        <v>0.05</v>
      </c>
      <c r="G11822" s="16" t="n">
        <v>458.06</v>
      </c>
      <c r="I11822" s="1" t="str">
        <f aca="false">INDEX(Products!$C$2:$C$51,MATCH(C11822,Products!$A$2:$A$51,0))</f>
        <v>Books &amp; Stationery</v>
      </c>
      <c r="J11822" s="1" t="str">
        <f aca="false">INDEX(Orders!$E$2:$E$8001,MATCH(B11822,Orders!$A$2:$A$8001,0))</f>
        <v>Delivered</v>
      </c>
      <c r="K11822" s="1" t="str">
        <f aca="false">LEFT(INDEX(Orders!$C$2:$C$8001,MATCH(B11822,Orders!$A$2:$A$8001,0)),7)</f>
        <v>2025-10</v>
      </c>
    </row>
    <row r="11823" customFormat="false" ht="15" hidden="false" customHeight="true" outlineLevel="0" collapsed="false">
      <c r="A11823" s="1" t="s">
        <v>22293</v>
      </c>
      <c r="B11823" s="1" t="s">
        <v>8209</v>
      </c>
      <c r="C11823" s="1" t="s">
        <v>1977</v>
      </c>
      <c r="D11823" s="1" t="n">
        <v>1</v>
      </c>
      <c r="E11823" s="16" t="n">
        <v>2386.05</v>
      </c>
      <c r="F11823" s="17" t="n">
        <v>0</v>
      </c>
      <c r="G11823" s="16" t="n">
        <v>2386.05</v>
      </c>
      <c r="I11823" s="1" t="str">
        <f aca="false">INDEX(Products!$C$2:$C$51,MATCH(C11823,Products!$A$2:$A$51,0))</f>
        <v>Beauty &amp; Personal Care</v>
      </c>
      <c r="J11823" s="1" t="str">
        <f aca="false">INDEX(Orders!$E$2:$E$8001,MATCH(B11823,Orders!$A$2:$A$8001,0))</f>
        <v>Delivered</v>
      </c>
      <c r="K11823" s="1" t="str">
        <f aca="false">LEFT(INDEX(Orders!$C$2:$C$8001,MATCH(B11823,Orders!$A$2:$A$8001,0)),7)</f>
        <v>2025-10</v>
      </c>
    </row>
    <row r="11824" customFormat="false" ht="15" hidden="false" customHeight="true" outlineLevel="0" collapsed="false">
      <c r="A11824" s="1" t="s">
        <v>22294</v>
      </c>
      <c r="B11824" s="1" t="s">
        <v>8210</v>
      </c>
      <c r="C11824" s="1" t="s">
        <v>1947</v>
      </c>
      <c r="D11824" s="1" t="n">
        <v>1</v>
      </c>
      <c r="E11824" s="16" t="n">
        <v>4778.51</v>
      </c>
      <c r="F11824" s="17" t="n">
        <v>0.1</v>
      </c>
      <c r="G11824" s="16" t="n">
        <v>4300.66</v>
      </c>
      <c r="I11824" s="1" t="str">
        <f aca="false">INDEX(Products!$C$2:$C$51,MATCH(C11824,Products!$A$2:$A$51,0))</f>
        <v>Fashion</v>
      </c>
      <c r="J11824" s="1" t="str">
        <f aca="false">INDEX(Orders!$E$2:$E$8001,MATCH(B11824,Orders!$A$2:$A$8001,0))</f>
        <v>Delivered</v>
      </c>
      <c r="K11824" s="1" t="str">
        <f aca="false">LEFT(INDEX(Orders!$C$2:$C$8001,MATCH(B11824,Orders!$A$2:$A$8001,0)),7)</f>
        <v>2024-12</v>
      </c>
    </row>
    <row r="11825" customFormat="false" ht="15" hidden="false" customHeight="true" outlineLevel="0" collapsed="false">
      <c r="A11825" s="1" t="s">
        <v>22295</v>
      </c>
      <c r="B11825" s="1" t="s">
        <v>8211</v>
      </c>
      <c r="C11825" s="1" t="s">
        <v>1947</v>
      </c>
      <c r="D11825" s="1" t="n">
        <v>2</v>
      </c>
      <c r="E11825" s="16" t="n">
        <v>4778.51</v>
      </c>
      <c r="F11825" s="17" t="n">
        <v>0.05</v>
      </c>
      <c r="G11825" s="16" t="n">
        <v>9079.17</v>
      </c>
      <c r="I11825" s="1" t="str">
        <f aca="false">INDEX(Products!$C$2:$C$51,MATCH(C11825,Products!$A$2:$A$51,0))</f>
        <v>Fashion</v>
      </c>
      <c r="J11825" s="1" t="str">
        <f aca="false">INDEX(Orders!$E$2:$E$8001,MATCH(B11825,Orders!$A$2:$A$8001,0))</f>
        <v>Cancelled</v>
      </c>
      <c r="K11825" s="1" t="str">
        <f aca="false">LEFT(INDEX(Orders!$C$2:$C$8001,MATCH(B11825,Orders!$A$2:$A$8001,0)),7)</f>
        <v>2025-11</v>
      </c>
    </row>
    <row r="11826" customFormat="false" ht="15" hidden="false" customHeight="true" outlineLevel="0" collapsed="false">
      <c r="A11826" s="1" t="s">
        <v>22296</v>
      </c>
      <c r="B11826" s="1" t="s">
        <v>8212</v>
      </c>
      <c r="C11826" s="1" t="s">
        <v>2000</v>
      </c>
      <c r="D11826" s="1" t="n">
        <v>1</v>
      </c>
      <c r="E11826" s="16" t="n">
        <v>425.08</v>
      </c>
      <c r="F11826" s="17" t="n">
        <v>0.2</v>
      </c>
      <c r="G11826" s="16" t="n">
        <v>340.06</v>
      </c>
      <c r="I11826" s="1" t="str">
        <f aca="false">INDEX(Products!$C$2:$C$51,MATCH(C11826,Products!$A$2:$A$51,0))</f>
        <v>Books &amp; Stationery</v>
      </c>
      <c r="J11826" s="1" t="str">
        <f aca="false">INDEX(Orders!$E$2:$E$8001,MATCH(B11826,Orders!$A$2:$A$8001,0))</f>
        <v>Delivered</v>
      </c>
      <c r="K11826" s="1" t="str">
        <f aca="false">LEFT(INDEX(Orders!$C$2:$C$8001,MATCH(B11826,Orders!$A$2:$A$8001,0)),7)</f>
        <v>2024-11</v>
      </c>
    </row>
    <row r="11827" customFormat="false" ht="15" hidden="false" customHeight="true" outlineLevel="0" collapsed="false">
      <c r="A11827" s="1" t="s">
        <v>22297</v>
      </c>
      <c r="B11827" s="1" t="s">
        <v>8212</v>
      </c>
      <c r="C11827" s="1" t="s">
        <v>1975</v>
      </c>
      <c r="D11827" s="1" t="n">
        <v>1</v>
      </c>
      <c r="E11827" s="16" t="n">
        <v>862.99</v>
      </c>
      <c r="F11827" s="17" t="n">
        <v>0.15</v>
      </c>
      <c r="G11827" s="16" t="n">
        <v>733.54</v>
      </c>
      <c r="I11827" s="1" t="str">
        <f aca="false">INDEX(Products!$C$2:$C$51,MATCH(C11827,Products!$A$2:$A$51,0))</f>
        <v>Beauty &amp; Personal Care</v>
      </c>
      <c r="J11827" s="1" t="str">
        <f aca="false">INDEX(Orders!$E$2:$E$8001,MATCH(B11827,Orders!$A$2:$A$8001,0))</f>
        <v>Delivered</v>
      </c>
      <c r="K11827" s="1" t="str">
        <f aca="false">LEFT(INDEX(Orders!$C$2:$C$8001,MATCH(B11827,Orders!$A$2:$A$8001,0)),7)</f>
        <v>2024-11</v>
      </c>
    </row>
    <row r="11828" customFormat="false" ht="15" hidden="false" customHeight="true" outlineLevel="0" collapsed="false">
      <c r="A11828" s="1" t="s">
        <v>22298</v>
      </c>
      <c r="B11828" s="1" t="s">
        <v>8213</v>
      </c>
      <c r="C11828" s="1" t="s">
        <v>1940</v>
      </c>
      <c r="D11828" s="1" t="n">
        <v>1</v>
      </c>
      <c r="E11828" s="16" t="n">
        <v>2374.52</v>
      </c>
      <c r="F11828" s="17" t="n">
        <v>0</v>
      </c>
      <c r="G11828" s="16" t="n">
        <v>2374.52</v>
      </c>
      <c r="I11828" s="1" t="str">
        <f aca="false">INDEX(Products!$C$2:$C$51,MATCH(C11828,Products!$A$2:$A$51,0))</f>
        <v>Fashion</v>
      </c>
      <c r="J11828" s="1" t="str">
        <f aca="false">INDEX(Orders!$E$2:$E$8001,MATCH(B11828,Orders!$A$2:$A$8001,0))</f>
        <v>Delivered</v>
      </c>
      <c r="K11828" s="1" t="str">
        <f aca="false">LEFT(INDEX(Orders!$C$2:$C$8001,MATCH(B11828,Orders!$A$2:$A$8001,0)),7)</f>
        <v>2024-06</v>
      </c>
    </row>
    <row r="11829" customFormat="false" ht="15" hidden="false" customHeight="true" outlineLevel="0" collapsed="false">
      <c r="A11829" s="1" t="s">
        <v>22299</v>
      </c>
      <c r="B11829" s="1" t="s">
        <v>8214</v>
      </c>
      <c r="C11829" s="1" t="s">
        <v>2007</v>
      </c>
      <c r="D11829" s="1" t="n">
        <v>3</v>
      </c>
      <c r="E11829" s="16" t="n">
        <v>750.27</v>
      </c>
      <c r="F11829" s="17" t="n">
        <v>0.2</v>
      </c>
      <c r="G11829" s="16" t="n">
        <v>1800.65</v>
      </c>
      <c r="I11829" s="1" t="str">
        <f aca="false">INDEX(Products!$C$2:$C$51,MATCH(C11829,Products!$A$2:$A$51,0))</f>
        <v>Books &amp; Stationery</v>
      </c>
      <c r="J11829" s="1" t="str">
        <f aca="false">INDEX(Orders!$E$2:$E$8001,MATCH(B11829,Orders!$A$2:$A$8001,0))</f>
        <v>Delivered</v>
      </c>
      <c r="K11829" s="1" t="str">
        <f aca="false">LEFT(INDEX(Orders!$C$2:$C$8001,MATCH(B11829,Orders!$A$2:$A$8001,0)),7)</f>
        <v>2024-10</v>
      </c>
    </row>
    <row r="11830" customFormat="false" ht="15" hidden="false" customHeight="true" outlineLevel="0" collapsed="false">
      <c r="A11830" s="1" t="s">
        <v>22300</v>
      </c>
      <c r="B11830" s="1" t="s">
        <v>8215</v>
      </c>
      <c r="C11830" s="1" t="s">
        <v>2000</v>
      </c>
      <c r="D11830" s="1" t="n">
        <v>1</v>
      </c>
      <c r="E11830" s="16" t="n">
        <v>425.08</v>
      </c>
      <c r="F11830" s="17" t="n">
        <v>0.05</v>
      </c>
      <c r="G11830" s="16" t="n">
        <v>403.83</v>
      </c>
      <c r="I11830" s="1" t="str">
        <f aca="false">INDEX(Products!$C$2:$C$51,MATCH(C11830,Products!$A$2:$A$51,0))</f>
        <v>Books &amp; Stationery</v>
      </c>
      <c r="J11830" s="1" t="str">
        <f aca="false">INDEX(Orders!$E$2:$E$8001,MATCH(B11830,Orders!$A$2:$A$8001,0))</f>
        <v>Returned</v>
      </c>
      <c r="K11830" s="1" t="str">
        <f aca="false">LEFT(INDEX(Orders!$C$2:$C$8001,MATCH(B11830,Orders!$A$2:$A$8001,0)),7)</f>
        <v>2025-09</v>
      </c>
    </row>
    <row r="11831" customFormat="false" ht="15" hidden="false" customHeight="true" outlineLevel="0" collapsed="false">
      <c r="A11831" s="1" t="s">
        <v>22301</v>
      </c>
      <c r="B11831" s="1" t="s">
        <v>8216</v>
      </c>
      <c r="C11831" s="1" t="s">
        <v>2007</v>
      </c>
      <c r="D11831" s="1" t="n">
        <v>1</v>
      </c>
      <c r="E11831" s="16" t="n">
        <v>750.27</v>
      </c>
      <c r="F11831" s="17" t="n">
        <v>0</v>
      </c>
      <c r="G11831" s="16" t="n">
        <v>750.27</v>
      </c>
      <c r="I11831" s="1" t="str">
        <f aca="false">INDEX(Products!$C$2:$C$51,MATCH(C11831,Products!$A$2:$A$51,0))</f>
        <v>Books &amp; Stationery</v>
      </c>
      <c r="J11831" s="1" t="str">
        <f aca="false">INDEX(Orders!$E$2:$E$8001,MATCH(B11831,Orders!$A$2:$A$8001,0))</f>
        <v>Delivered</v>
      </c>
      <c r="K11831" s="1" t="str">
        <f aca="false">LEFT(INDEX(Orders!$C$2:$C$8001,MATCH(B11831,Orders!$A$2:$A$8001,0)),7)</f>
        <v>2025-07</v>
      </c>
    </row>
    <row r="11832" customFormat="false" ht="15" hidden="false" customHeight="true" outlineLevel="0" collapsed="false">
      <c r="A11832" s="1" t="s">
        <v>22302</v>
      </c>
      <c r="B11832" s="1" t="s">
        <v>8217</v>
      </c>
      <c r="C11832" s="1" t="s">
        <v>1973</v>
      </c>
      <c r="D11832" s="1" t="n">
        <v>1</v>
      </c>
      <c r="E11832" s="16" t="n">
        <v>1158.24</v>
      </c>
      <c r="F11832" s="17" t="n">
        <v>0</v>
      </c>
      <c r="G11832" s="16" t="n">
        <v>1158.24</v>
      </c>
      <c r="I11832" s="1" t="str">
        <f aca="false">INDEX(Products!$C$2:$C$51,MATCH(C11832,Products!$A$2:$A$51,0))</f>
        <v>Home &amp; Kitchen</v>
      </c>
      <c r="J11832" s="1" t="str">
        <f aca="false">INDEX(Orders!$E$2:$E$8001,MATCH(B11832,Orders!$A$2:$A$8001,0))</f>
        <v>Delivered</v>
      </c>
      <c r="K11832" s="1" t="str">
        <f aca="false">LEFT(INDEX(Orders!$C$2:$C$8001,MATCH(B11832,Orders!$A$2:$A$8001,0)),7)</f>
        <v>2025-08</v>
      </c>
    </row>
    <row r="11833" customFormat="false" ht="15" hidden="false" customHeight="true" outlineLevel="0" collapsed="false">
      <c r="A11833" s="1" t="s">
        <v>22303</v>
      </c>
      <c r="B11833" s="1" t="s">
        <v>8218</v>
      </c>
      <c r="C11833" s="1" t="s">
        <v>2006</v>
      </c>
      <c r="D11833" s="1" t="n">
        <v>1</v>
      </c>
      <c r="E11833" s="16" t="n">
        <v>482.17</v>
      </c>
      <c r="F11833" s="17" t="n">
        <v>0</v>
      </c>
      <c r="G11833" s="16" t="n">
        <v>482.17</v>
      </c>
      <c r="I11833" s="1" t="str">
        <f aca="false">INDEX(Products!$C$2:$C$51,MATCH(C11833,Products!$A$2:$A$51,0))</f>
        <v>Books &amp; Stationery</v>
      </c>
      <c r="J11833" s="1" t="str">
        <f aca="false">INDEX(Orders!$E$2:$E$8001,MATCH(B11833,Orders!$A$2:$A$8001,0))</f>
        <v>Delivered</v>
      </c>
      <c r="K11833" s="1" t="str">
        <f aca="false">LEFT(INDEX(Orders!$C$2:$C$8001,MATCH(B11833,Orders!$A$2:$A$8001,0)),7)</f>
        <v>2025-11</v>
      </c>
    </row>
    <row r="11834" customFormat="false" ht="15" hidden="false" customHeight="true" outlineLevel="0" collapsed="false">
      <c r="A11834" s="1" t="s">
        <v>22304</v>
      </c>
      <c r="B11834" s="1" t="s">
        <v>8218</v>
      </c>
      <c r="C11834" s="1" t="s">
        <v>1930</v>
      </c>
      <c r="D11834" s="1" t="n">
        <v>1</v>
      </c>
      <c r="E11834" s="16" t="n">
        <v>2398.35</v>
      </c>
      <c r="F11834" s="17" t="n">
        <v>0</v>
      </c>
      <c r="G11834" s="16" t="n">
        <v>2398.35</v>
      </c>
      <c r="I11834" s="1" t="str">
        <f aca="false">INDEX(Products!$C$2:$C$51,MATCH(C11834,Products!$A$2:$A$51,0))</f>
        <v>Electronics</v>
      </c>
      <c r="J11834" s="1" t="str">
        <f aca="false">INDEX(Orders!$E$2:$E$8001,MATCH(B11834,Orders!$A$2:$A$8001,0))</f>
        <v>Delivered</v>
      </c>
      <c r="K11834" s="1" t="str">
        <f aca="false">LEFT(INDEX(Orders!$C$2:$C$8001,MATCH(B11834,Orders!$A$2:$A$8001,0)),7)</f>
        <v>2025-11</v>
      </c>
    </row>
    <row r="11835" customFormat="false" ht="15" hidden="false" customHeight="true" outlineLevel="0" collapsed="false">
      <c r="A11835" s="1" t="s">
        <v>22305</v>
      </c>
      <c r="B11835" s="1" t="s">
        <v>8218</v>
      </c>
      <c r="C11835" s="1" t="s">
        <v>1959</v>
      </c>
      <c r="D11835" s="1" t="n">
        <v>1</v>
      </c>
      <c r="E11835" s="16" t="n">
        <v>2142.79</v>
      </c>
      <c r="F11835" s="17" t="n">
        <v>0</v>
      </c>
      <c r="G11835" s="16" t="n">
        <v>2142.79</v>
      </c>
      <c r="I11835" s="1" t="str">
        <f aca="false">INDEX(Products!$C$2:$C$51,MATCH(C11835,Products!$A$2:$A$51,0))</f>
        <v>Home &amp; Kitchen</v>
      </c>
      <c r="J11835" s="1" t="str">
        <f aca="false">INDEX(Orders!$E$2:$E$8001,MATCH(B11835,Orders!$A$2:$A$8001,0))</f>
        <v>Delivered</v>
      </c>
      <c r="K11835" s="1" t="str">
        <f aca="false">LEFT(INDEX(Orders!$C$2:$C$8001,MATCH(B11835,Orders!$A$2:$A$8001,0)),7)</f>
        <v>2025-11</v>
      </c>
    </row>
    <row r="11836" customFormat="false" ht="15" hidden="false" customHeight="true" outlineLevel="0" collapsed="false">
      <c r="A11836" s="1" t="s">
        <v>22306</v>
      </c>
      <c r="B11836" s="1" t="s">
        <v>8219</v>
      </c>
      <c r="C11836" s="1" t="s">
        <v>1930</v>
      </c>
      <c r="D11836" s="1" t="n">
        <v>1</v>
      </c>
      <c r="E11836" s="16" t="n">
        <v>2398.35</v>
      </c>
      <c r="F11836" s="17" t="n">
        <v>0.05</v>
      </c>
      <c r="G11836" s="16" t="n">
        <v>2278.43</v>
      </c>
      <c r="I11836" s="1" t="str">
        <f aca="false">INDEX(Products!$C$2:$C$51,MATCH(C11836,Products!$A$2:$A$51,0))</f>
        <v>Electronics</v>
      </c>
      <c r="J11836" s="1" t="str">
        <f aca="false">INDEX(Orders!$E$2:$E$8001,MATCH(B11836,Orders!$A$2:$A$8001,0))</f>
        <v>Delivered</v>
      </c>
      <c r="K11836" s="1" t="str">
        <f aca="false">LEFT(INDEX(Orders!$C$2:$C$8001,MATCH(B11836,Orders!$A$2:$A$8001,0)),7)</f>
        <v>2025-04</v>
      </c>
    </row>
    <row r="11837" customFormat="false" ht="15" hidden="false" customHeight="true" outlineLevel="0" collapsed="false">
      <c r="A11837" s="1" t="s">
        <v>22307</v>
      </c>
      <c r="B11837" s="1" t="s">
        <v>8220</v>
      </c>
      <c r="C11837" s="1" t="s">
        <v>2006</v>
      </c>
      <c r="D11837" s="1" t="n">
        <v>1</v>
      </c>
      <c r="E11837" s="16" t="n">
        <v>482.17</v>
      </c>
      <c r="F11837" s="17" t="n">
        <v>0.05</v>
      </c>
      <c r="G11837" s="16" t="n">
        <v>458.06</v>
      </c>
      <c r="I11837" s="1" t="str">
        <f aca="false">INDEX(Products!$C$2:$C$51,MATCH(C11837,Products!$A$2:$A$51,0))</f>
        <v>Books &amp; Stationery</v>
      </c>
      <c r="J11837" s="1" t="str">
        <f aca="false">INDEX(Orders!$E$2:$E$8001,MATCH(B11837,Orders!$A$2:$A$8001,0))</f>
        <v>Delivered</v>
      </c>
      <c r="K11837" s="1" t="str">
        <f aca="false">LEFT(INDEX(Orders!$C$2:$C$8001,MATCH(B11837,Orders!$A$2:$A$8001,0)),7)</f>
        <v>2025-11</v>
      </c>
    </row>
    <row r="11838" customFormat="false" ht="15" hidden="false" customHeight="true" outlineLevel="0" collapsed="false">
      <c r="A11838" s="1" t="s">
        <v>22308</v>
      </c>
      <c r="B11838" s="1" t="s">
        <v>8221</v>
      </c>
      <c r="C11838" s="1" t="s">
        <v>1979</v>
      </c>
      <c r="D11838" s="1" t="n">
        <v>1</v>
      </c>
      <c r="E11838" s="16" t="n">
        <v>623</v>
      </c>
      <c r="F11838" s="17" t="n">
        <v>0</v>
      </c>
      <c r="G11838" s="16" t="n">
        <v>623</v>
      </c>
      <c r="I11838" s="1" t="str">
        <f aca="false">INDEX(Products!$C$2:$C$51,MATCH(C11838,Products!$A$2:$A$51,0))</f>
        <v>Beauty &amp; Personal Care</v>
      </c>
      <c r="J11838" s="1" t="str">
        <f aca="false">INDEX(Orders!$E$2:$E$8001,MATCH(B11838,Orders!$A$2:$A$8001,0))</f>
        <v>Refunded</v>
      </c>
      <c r="K11838" s="1" t="str">
        <f aca="false">LEFT(INDEX(Orders!$C$2:$C$8001,MATCH(B11838,Orders!$A$2:$A$8001,0)),7)</f>
        <v>2024-11</v>
      </c>
    </row>
    <row r="11839" customFormat="false" ht="15" hidden="false" customHeight="true" outlineLevel="0" collapsed="false">
      <c r="A11839" s="1" t="s">
        <v>22309</v>
      </c>
      <c r="B11839" s="1" t="s">
        <v>8221</v>
      </c>
      <c r="C11839" s="1" t="s">
        <v>1933</v>
      </c>
      <c r="D11839" s="1" t="n">
        <v>1</v>
      </c>
      <c r="E11839" s="16" t="n">
        <v>7194.38</v>
      </c>
      <c r="F11839" s="17" t="n">
        <v>0</v>
      </c>
      <c r="G11839" s="16" t="n">
        <v>7194.38</v>
      </c>
      <c r="I11839" s="1" t="str">
        <f aca="false">INDEX(Products!$C$2:$C$51,MATCH(C11839,Products!$A$2:$A$51,0))</f>
        <v>Electronics</v>
      </c>
      <c r="J11839" s="1" t="str">
        <f aca="false">INDEX(Orders!$E$2:$E$8001,MATCH(B11839,Orders!$A$2:$A$8001,0))</f>
        <v>Refunded</v>
      </c>
      <c r="K11839" s="1" t="str">
        <f aca="false">LEFT(INDEX(Orders!$C$2:$C$8001,MATCH(B11839,Orders!$A$2:$A$8001,0)),7)</f>
        <v>2024-11</v>
      </c>
    </row>
    <row r="11840" customFormat="false" ht="15" hidden="false" customHeight="true" outlineLevel="0" collapsed="false">
      <c r="A11840" s="1" t="s">
        <v>22310</v>
      </c>
      <c r="B11840" s="1" t="s">
        <v>8222</v>
      </c>
      <c r="C11840" s="1" t="s">
        <v>1965</v>
      </c>
      <c r="D11840" s="1" t="n">
        <v>1</v>
      </c>
      <c r="E11840" s="16" t="n">
        <v>1145.07</v>
      </c>
      <c r="F11840" s="17" t="n">
        <v>0</v>
      </c>
      <c r="G11840" s="16" t="n">
        <v>1145.07</v>
      </c>
      <c r="I11840" s="1" t="str">
        <f aca="false">INDEX(Products!$C$2:$C$51,MATCH(C11840,Products!$A$2:$A$51,0))</f>
        <v>Home &amp; Kitchen</v>
      </c>
      <c r="J11840" s="1" t="str">
        <f aca="false">INDEX(Orders!$E$2:$E$8001,MATCH(B11840,Orders!$A$2:$A$8001,0))</f>
        <v>Delivered</v>
      </c>
      <c r="K11840" s="1" t="str">
        <f aca="false">LEFT(INDEX(Orders!$C$2:$C$8001,MATCH(B11840,Orders!$A$2:$A$8001,0)),7)</f>
        <v>2024-01</v>
      </c>
    </row>
    <row r="11841" customFormat="false" ht="15" hidden="false" customHeight="true" outlineLevel="0" collapsed="false">
      <c r="A11841" s="1" t="s">
        <v>22311</v>
      </c>
      <c r="B11841" s="1" t="s">
        <v>8223</v>
      </c>
      <c r="C11841" s="1" t="s">
        <v>1984</v>
      </c>
      <c r="D11841" s="1" t="n">
        <v>1</v>
      </c>
      <c r="E11841" s="16" t="n">
        <v>1134.82</v>
      </c>
      <c r="F11841" s="17" t="n">
        <v>0</v>
      </c>
      <c r="G11841" s="16" t="n">
        <v>1134.82</v>
      </c>
      <c r="I11841" s="1" t="str">
        <f aca="false">INDEX(Products!$C$2:$C$51,MATCH(C11841,Products!$A$2:$A$51,0))</f>
        <v>Beauty &amp; Personal Care</v>
      </c>
      <c r="J11841" s="1" t="str">
        <f aca="false">INDEX(Orders!$E$2:$E$8001,MATCH(B11841,Orders!$A$2:$A$8001,0))</f>
        <v>Delivered</v>
      </c>
      <c r="K11841" s="1" t="str">
        <f aca="false">LEFT(INDEX(Orders!$C$2:$C$8001,MATCH(B11841,Orders!$A$2:$A$8001,0)),7)</f>
        <v>2025-11</v>
      </c>
    </row>
    <row r="11842" customFormat="false" ht="15" hidden="false" customHeight="true" outlineLevel="0" collapsed="false">
      <c r="A11842" s="1" t="s">
        <v>22312</v>
      </c>
      <c r="B11842" s="1" t="s">
        <v>8223</v>
      </c>
      <c r="C11842" s="1" t="s">
        <v>1959</v>
      </c>
      <c r="D11842" s="1" t="n">
        <v>1</v>
      </c>
      <c r="E11842" s="16" t="n">
        <v>2142.79</v>
      </c>
      <c r="F11842" s="17" t="n">
        <v>0.15</v>
      </c>
      <c r="G11842" s="16" t="n">
        <v>1821.37</v>
      </c>
      <c r="I11842" s="1" t="str">
        <f aca="false">INDEX(Products!$C$2:$C$51,MATCH(C11842,Products!$A$2:$A$51,0))</f>
        <v>Home &amp; Kitchen</v>
      </c>
      <c r="J11842" s="1" t="str">
        <f aca="false">INDEX(Orders!$E$2:$E$8001,MATCH(B11842,Orders!$A$2:$A$8001,0))</f>
        <v>Delivered</v>
      </c>
      <c r="K11842" s="1" t="str">
        <f aca="false">LEFT(INDEX(Orders!$C$2:$C$8001,MATCH(B11842,Orders!$A$2:$A$8001,0)),7)</f>
        <v>2025-11</v>
      </c>
    </row>
    <row r="11843" customFormat="false" ht="15" hidden="false" customHeight="true" outlineLevel="0" collapsed="false">
      <c r="A11843" s="1" t="s">
        <v>22313</v>
      </c>
      <c r="B11843" s="1" t="s">
        <v>8224</v>
      </c>
      <c r="C11843" s="1" t="s">
        <v>1924</v>
      </c>
      <c r="D11843" s="1" t="n">
        <v>1</v>
      </c>
      <c r="E11843" s="16" t="n">
        <v>1971</v>
      </c>
      <c r="F11843" s="17" t="n">
        <v>0.2</v>
      </c>
      <c r="G11843" s="16" t="n">
        <v>1576.8</v>
      </c>
      <c r="I11843" s="1" t="str">
        <f aca="false">INDEX(Products!$C$2:$C$51,MATCH(C11843,Products!$A$2:$A$51,0))</f>
        <v>Electronics</v>
      </c>
      <c r="J11843" s="1" t="str">
        <f aca="false">INDEX(Orders!$E$2:$E$8001,MATCH(B11843,Orders!$A$2:$A$8001,0))</f>
        <v>Delivered</v>
      </c>
      <c r="K11843" s="1" t="str">
        <f aca="false">LEFT(INDEX(Orders!$C$2:$C$8001,MATCH(B11843,Orders!$A$2:$A$8001,0)),7)</f>
        <v>2025-01</v>
      </c>
    </row>
    <row r="11844" customFormat="false" ht="15" hidden="false" customHeight="true" outlineLevel="0" collapsed="false">
      <c r="A11844" s="1" t="s">
        <v>22314</v>
      </c>
      <c r="B11844" s="1" t="s">
        <v>8225</v>
      </c>
      <c r="C11844" s="1" t="s">
        <v>2007</v>
      </c>
      <c r="D11844" s="1" t="n">
        <v>1</v>
      </c>
      <c r="E11844" s="16" t="n">
        <v>750.27</v>
      </c>
      <c r="F11844" s="17" t="n">
        <v>0.05</v>
      </c>
      <c r="G11844" s="16" t="n">
        <v>712.76</v>
      </c>
      <c r="I11844" s="1" t="str">
        <f aca="false">INDEX(Products!$C$2:$C$51,MATCH(C11844,Products!$A$2:$A$51,0))</f>
        <v>Books &amp; Stationery</v>
      </c>
      <c r="J11844" s="1" t="str">
        <f aca="false">INDEX(Orders!$E$2:$E$8001,MATCH(B11844,Orders!$A$2:$A$8001,0))</f>
        <v>Delivered</v>
      </c>
      <c r="K11844" s="1" t="str">
        <f aca="false">LEFT(INDEX(Orders!$C$2:$C$8001,MATCH(B11844,Orders!$A$2:$A$8001,0)),7)</f>
        <v>2025-10</v>
      </c>
    </row>
    <row r="11845" customFormat="false" ht="15" hidden="false" customHeight="true" outlineLevel="0" collapsed="false">
      <c r="A11845" s="1" t="s">
        <v>22315</v>
      </c>
      <c r="B11845" s="1" t="s">
        <v>8225</v>
      </c>
      <c r="C11845" s="1" t="s">
        <v>1953</v>
      </c>
      <c r="D11845" s="1" t="n">
        <v>2</v>
      </c>
      <c r="E11845" s="16" t="n">
        <v>4914.12</v>
      </c>
      <c r="F11845" s="17" t="n">
        <v>0.2</v>
      </c>
      <c r="G11845" s="16" t="n">
        <v>7862.59</v>
      </c>
      <c r="I11845" s="1" t="str">
        <f aca="false">INDEX(Products!$C$2:$C$51,MATCH(C11845,Products!$A$2:$A$51,0))</f>
        <v>Fashion</v>
      </c>
      <c r="J11845" s="1" t="str">
        <f aca="false">INDEX(Orders!$E$2:$E$8001,MATCH(B11845,Orders!$A$2:$A$8001,0))</f>
        <v>Delivered</v>
      </c>
      <c r="K11845" s="1" t="str">
        <f aca="false">LEFT(INDEX(Orders!$C$2:$C$8001,MATCH(B11845,Orders!$A$2:$A$8001,0)),7)</f>
        <v>2025-10</v>
      </c>
    </row>
    <row r="11846" customFormat="false" ht="15" hidden="false" customHeight="true" outlineLevel="0" collapsed="false">
      <c r="A11846" s="1" t="s">
        <v>22316</v>
      </c>
      <c r="B11846" s="1" t="s">
        <v>8226</v>
      </c>
      <c r="C11846" s="1" t="s">
        <v>1984</v>
      </c>
      <c r="D11846" s="1" t="n">
        <v>1</v>
      </c>
      <c r="E11846" s="16" t="n">
        <v>1134.82</v>
      </c>
      <c r="F11846" s="17" t="n">
        <v>0.15</v>
      </c>
      <c r="G11846" s="16" t="n">
        <v>964.6</v>
      </c>
      <c r="I11846" s="1" t="str">
        <f aca="false">INDEX(Products!$C$2:$C$51,MATCH(C11846,Products!$A$2:$A$51,0))</f>
        <v>Beauty &amp; Personal Care</v>
      </c>
      <c r="J11846" s="1" t="str">
        <f aca="false">INDEX(Orders!$E$2:$E$8001,MATCH(B11846,Orders!$A$2:$A$8001,0))</f>
        <v>Delivered</v>
      </c>
      <c r="K11846" s="1" t="str">
        <f aca="false">LEFT(INDEX(Orders!$C$2:$C$8001,MATCH(B11846,Orders!$A$2:$A$8001,0)),7)</f>
        <v>2025-03</v>
      </c>
    </row>
    <row r="11847" customFormat="false" ht="15" hidden="false" customHeight="true" outlineLevel="0" collapsed="false">
      <c r="A11847" s="1" t="s">
        <v>22317</v>
      </c>
      <c r="B11847" s="1" t="s">
        <v>8226</v>
      </c>
      <c r="C11847" s="1" t="s">
        <v>2006</v>
      </c>
      <c r="D11847" s="1" t="n">
        <v>3</v>
      </c>
      <c r="E11847" s="16" t="n">
        <v>482.17</v>
      </c>
      <c r="F11847" s="17" t="n">
        <v>0.05</v>
      </c>
      <c r="G11847" s="16" t="n">
        <v>1374.18</v>
      </c>
      <c r="I11847" s="1" t="str">
        <f aca="false">INDEX(Products!$C$2:$C$51,MATCH(C11847,Products!$A$2:$A$51,0))</f>
        <v>Books &amp; Stationery</v>
      </c>
      <c r="J11847" s="1" t="str">
        <f aca="false">INDEX(Orders!$E$2:$E$8001,MATCH(B11847,Orders!$A$2:$A$8001,0))</f>
        <v>Delivered</v>
      </c>
      <c r="K11847" s="1" t="str">
        <f aca="false">LEFT(INDEX(Orders!$C$2:$C$8001,MATCH(B11847,Orders!$A$2:$A$8001,0)),7)</f>
        <v>2025-03</v>
      </c>
    </row>
    <row r="11848" customFormat="false" ht="15" hidden="false" customHeight="true" outlineLevel="0" collapsed="false">
      <c r="A11848" s="1" t="s">
        <v>22318</v>
      </c>
      <c r="B11848" s="1" t="s">
        <v>8227</v>
      </c>
      <c r="C11848" s="1" t="s">
        <v>1920</v>
      </c>
      <c r="D11848" s="1" t="n">
        <v>1</v>
      </c>
      <c r="E11848" s="16" t="n">
        <v>4273.58</v>
      </c>
      <c r="F11848" s="17" t="n">
        <v>0</v>
      </c>
      <c r="G11848" s="16" t="n">
        <v>4273.58</v>
      </c>
      <c r="I11848" s="1" t="str">
        <f aca="false">INDEX(Products!$C$2:$C$51,MATCH(C11848,Products!$A$2:$A$51,0))</f>
        <v>Electronics</v>
      </c>
      <c r="J11848" s="1" t="str">
        <f aca="false">INDEX(Orders!$E$2:$E$8001,MATCH(B11848,Orders!$A$2:$A$8001,0))</f>
        <v>Delivered</v>
      </c>
      <c r="K11848" s="1" t="str">
        <f aca="false">LEFT(INDEX(Orders!$C$2:$C$8001,MATCH(B11848,Orders!$A$2:$A$8001,0)),7)</f>
        <v>2025-12</v>
      </c>
    </row>
    <row r="11849" customFormat="false" ht="15" hidden="false" customHeight="true" outlineLevel="0" collapsed="false">
      <c r="A11849" s="1" t="s">
        <v>22319</v>
      </c>
      <c r="B11849" s="1" t="s">
        <v>8228</v>
      </c>
      <c r="C11849" s="1" t="s">
        <v>1990</v>
      </c>
      <c r="D11849" s="1" t="n">
        <v>1</v>
      </c>
      <c r="E11849" s="16" t="n">
        <v>5311.32</v>
      </c>
      <c r="F11849" s="17" t="n">
        <v>0.05</v>
      </c>
      <c r="G11849" s="16" t="n">
        <v>5045.75</v>
      </c>
      <c r="I11849" s="1" t="str">
        <f aca="false">INDEX(Products!$C$2:$C$51,MATCH(C11849,Products!$A$2:$A$51,0))</f>
        <v>Sports &amp; Fitness</v>
      </c>
      <c r="J11849" s="1" t="str">
        <f aca="false">INDEX(Orders!$E$2:$E$8001,MATCH(B11849,Orders!$A$2:$A$8001,0))</f>
        <v>Delivered</v>
      </c>
      <c r="K11849" s="1" t="str">
        <f aca="false">LEFT(INDEX(Orders!$C$2:$C$8001,MATCH(B11849,Orders!$A$2:$A$8001,0)),7)</f>
        <v>2024-03</v>
      </c>
    </row>
    <row r="11850" customFormat="false" ht="15" hidden="false" customHeight="true" outlineLevel="0" collapsed="false">
      <c r="A11850" s="1" t="s">
        <v>22320</v>
      </c>
      <c r="B11850" s="1" t="s">
        <v>8229</v>
      </c>
      <c r="C11850" s="1" t="s">
        <v>2006</v>
      </c>
      <c r="D11850" s="1" t="n">
        <v>2</v>
      </c>
      <c r="E11850" s="16" t="n">
        <v>482.17</v>
      </c>
      <c r="F11850" s="17" t="n">
        <v>0</v>
      </c>
      <c r="G11850" s="16" t="n">
        <v>964.34</v>
      </c>
      <c r="I11850" s="1" t="str">
        <f aca="false">INDEX(Products!$C$2:$C$51,MATCH(C11850,Products!$A$2:$A$51,0))</f>
        <v>Books &amp; Stationery</v>
      </c>
      <c r="J11850" s="1" t="str">
        <f aca="false">INDEX(Orders!$E$2:$E$8001,MATCH(B11850,Orders!$A$2:$A$8001,0))</f>
        <v>Delivered</v>
      </c>
      <c r="K11850" s="1" t="str">
        <f aca="false">LEFT(INDEX(Orders!$C$2:$C$8001,MATCH(B11850,Orders!$A$2:$A$8001,0)),7)</f>
        <v>2025-01</v>
      </c>
    </row>
    <row r="11851" customFormat="false" ht="15" hidden="false" customHeight="true" outlineLevel="0" collapsed="false">
      <c r="A11851" s="1" t="s">
        <v>22321</v>
      </c>
      <c r="B11851" s="1" t="s">
        <v>8229</v>
      </c>
      <c r="C11851" s="1" t="s">
        <v>1959</v>
      </c>
      <c r="D11851" s="1" t="n">
        <v>1</v>
      </c>
      <c r="E11851" s="16" t="n">
        <v>2142.79</v>
      </c>
      <c r="F11851" s="17" t="n">
        <v>0.1</v>
      </c>
      <c r="G11851" s="16" t="n">
        <v>1928.51</v>
      </c>
      <c r="I11851" s="1" t="str">
        <f aca="false">INDEX(Products!$C$2:$C$51,MATCH(C11851,Products!$A$2:$A$51,0))</f>
        <v>Home &amp; Kitchen</v>
      </c>
      <c r="J11851" s="1" t="str">
        <f aca="false">INDEX(Orders!$E$2:$E$8001,MATCH(B11851,Orders!$A$2:$A$8001,0))</f>
        <v>Delivered</v>
      </c>
      <c r="K11851" s="1" t="str">
        <f aca="false">LEFT(INDEX(Orders!$C$2:$C$8001,MATCH(B11851,Orders!$A$2:$A$8001,0)),7)</f>
        <v>2025-01</v>
      </c>
    </row>
    <row r="11852" customFormat="false" ht="15" hidden="false" customHeight="true" outlineLevel="0" collapsed="false">
      <c r="A11852" s="1" t="s">
        <v>22322</v>
      </c>
      <c r="B11852" s="1" t="s">
        <v>8229</v>
      </c>
      <c r="C11852" s="1" t="s">
        <v>1933</v>
      </c>
      <c r="D11852" s="1" t="n">
        <v>1</v>
      </c>
      <c r="E11852" s="16" t="n">
        <v>7194.38</v>
      </c>
      <c r="F11852" s="17" t="n">
        <v>0.05</v>
      </c>
      <c r="G11852" s="16" t="n">
        <v>6834.66</v>
      </c>
      <c r="I11852" s="1" t="str">
        <f aca="false">INDEX(Products!$C$2:$C$51,MATCH(C11852,Products!$A$2:$A$51,0))</f>
        <v>Electronics</v>
      </c>
      <c r="J11852" s="1" t="str">
        <f aca="false">INDEX(Orders!$E$2:$E$8001,MATCH(B11852,Orders!$A$2:$A$8001,0))</f>
        <v>Delivered</v>
      </c>
      <c r="K11852" s="1" t="str">
        <f aca="false">LEFT(INDEX(Orders!$C$2:$C$8001,MATCH(B11852,Orders!$A$2:$A$8001,0)),7)</f>
        <v>2025-01</v>
      </c>
    </row>
    <row r="11853" customFormat="false" ht="15" hidden="false" customHeight="true" outlineLevel="0" collapsed="false">
      <c r="A11853" s="1" t="s">
        <v>22323</v>
      </c>
      <c r="B11853" s="1" t="s">
        <v>8230</v>
      </c>
      <c r="C11853" s="1" t="s">
        <v>1990</v>
      </c>
      <c r="D11853" s="1" t="n">
        <v>1</v>
      </c>
      <c r="E11853" s="16" t="n">
        <v>5311.32</v>
      </c>
      <c r="F11853" s="17" t="n">
        <v>0</v>
      </c>
      <c r="G11853" s="16" t="n">
        <v>5311.32</v>
      </c>
      <c r="I11853" s="1" t="str">
        <f aca="false">INDEX(Products!$C$2:$C$51,MATCH(C11853,Products!$A$2:$A$51,0))</f>
        <v>Sports &amp; Fitness</v>
      </c>
      <c r="J11853" s="1" t="str">
        <f aca="false">INDEX(Orders!$E$2:$E$8001,MATCH(B11853,Orders!$A$2:$A$8001,0))</f>
        <v>Delivered</v>
      </c>
      <c r="K11853" s="1" t="str">
        <f aca="false">LEFT(INDEX(Orders!$C$2:$C$8001,MATCH(B11853,Orders!$A$2:$A$8001,0)),7)</f>
        <v>2024-03</v>
      </c>
    </row>
    <row r="11854" customFormat="false" ht="15" hidden="false" customHeight="true" outlineLevel="0" collapsed="false">
      <c r="A11854" s="1" t="s">
        <v>22324</v>
      </c>
      <c r="B11854" s="1" t="s">
        <v>8230</v>
      </c>
      <c r="C11854" s="1" t="s">
        <v>1940</v>
      </c>
      <c r="D11854" s="1" t="n">
        <v>2</v>
      </c>
      <c r="E11854" s="16" t="n">
        <v>2374.52</v>
      </c>
      <c r="F11854" s="17" t="n">
        <v>0.1</v>
      </c>
      <c r="G11854" s="16" t="n">
        <v>4274.14</v>
      </c>
      <c r="I11854" s="1" t="str">
        <f aca="false">INDEX(Products!$C$2:$C$51,MATCH(C11854,Products!$A$2:$A$51,0))</f>
        <v>Fashion</v>
      </c>
      <c r="J11854" s="1" t="str">
        <f aca="false">INDEX(Orders!$E$2:$E$8001,MATCH(B11854,Orders!$A$2:$A$8001,0))</f>
        <v>Delivered</v>
      </c>
      <c r="K11854" s="1" t="str">
        <f aca="false">LEFT(INDEX(Orders!$C$2:$C$8001,MATCH(B11854,Orders!$A$2:$A$8001,0)),7)</f>
        <v>2024-03</v>
      </c>
    </row>
    <row r="11855" customFormat="false" ht="15" hidden="false" customHeight="true" outlineLevel="0" collapsed="false">
      <c r="A11855" s="1" t="s">
        <v>22325</v>
      </c>
      <c r="B11855" s="1" t="s">
        <v>8230</v>
      </c>
      <c r="C11855" s="1" t="s">
        <v>1975</v>
      </c>
      <c r="D11855" s="1" t="n">
        <v>1</v>
      </c>
      <c r="E11855" s="16" t="n">
        <v>862.99</v>
      </c>
      <c r="F11855" s="17" t="n">
        <v>0.15</v>
      </c>
      <c r="G11855" s="16" t="n">
        <v>733.54</v>
      </c>
      <c r="I11855" s="1" t="str">
        <f aca="false">INDEX(Products!$C$2:$C$51,MATCH(C11855,Products!$A$2:$A$51,0))</f>
        <v>Beauty &amp; Personal Care</v>
      </c>
      <c r="J11855" s="1" t="str">
        <f aca="false">INDEX(Orders!$E$2:$E$8001,MATCH(B11855,Orders!$A$2:$A$8001,0))</f>
        <v>Delivered</v>
      </c>
      <c r="K11855" s="1" t="str">
        <f aca="false">LEFT(INDEX(Orders!$C$2:$C$8001,MATCH(B11855,Orders!$A$2:$A$8001,0)),7)</f>
        <v>2024-03</v>
      </c>
    </row>
    <row r="11856" customFormat="false" ht="15" hidden="false" customHeight="true" outlineLevel="0" collapsed="false">
      <c r="A11856" s="1" t="s">
        <v>22326</v>
      </c>
      <c r="B11856" s="1" t="s">
        <v>8230</v>
      </c>
      <c r="C11856" s="1" t="s">
        <v>1930</v>
      </c>
      <c r="D11856" s="1" t="n">
        <v>1</v>
      </c>
      <c r="E11856" s="16" t="n">
        <v>2398.35</v>
      </c>
      <c r="F11856" s="17" t="n">
        <v>0</v>
      </c>
      <c r="G11856" s="16" t="n">
        <v>2398.35</v>
      </c>
      <c r="I11856" s="1" t="str">
        <f aca="false">INDEX(Products!$C$2:$C$51,MATCH(C11856,Products!$A$2:$A$51,0))</f>
        <v>Electronics</v>
      </c>
      <c r="J11856" s="1" t="str">
        <f aca="false">INDEX(Orders!$E$2:$E$8001,MATCH(B11856,Orders!$A$2:$A$8001,0))</f>
        <v>Delivered</v>
      </c>
      <c r="K11856" s="1" t="str">
        <f aca="false">LEFT(INDEX(Orders!$C$2:$C$8001,MATCH(B11856,Orders!$A$2:$A$8001,0)),7)</f>
        <v>2024-03</v>
      </c>
    </row>
    <row r="11857" customFormat="false" ht="15" hidden="false" customHeight="true" outlineLevel="0" collapsed="false">
      <c r="A11857" s="1" t="s">
        <v>22327</v>
      </c>
      <c r="B11857" s="1" t="s">
        <v>8231</v>
      </c>
      <c r="C11857" s="1" t="s">
        <v>1940</v>
      </c>
      <c r="D11857" s="1" t="n">
        <v>1</v>
      </c>
      <c r="E11857" s="16" t="n">
        <v>2374.52</v>
      </c>
      <c r="F11857" s="17" t="n">
        <v>0</v>
      </c>
      <c r="G11857" s="16" t="n">
        <v>2374.52</v>
      </c>
      <c r="I11857" s="1" t="str">
        <f aca="false">INDEX(Products!$C$2:$C$51,MATCH(C11857,Products!$A$2:$A$51,0))</f>
        <v>Fashion</v>
      </c>
      <c r="J11857" s="1" t="str">
        <f aca="false">INDEX(Orders!$E$2:$E$8001,MATCH(B11857,Orders!$A$2:$A$8001,0))</f>
        <v>Delivered</v>
      </c>
      <c r="K11857" s="1" t="str">
        <f aca="false">LEFT(INDEX(Orders!$C$2:$C$8001,MATCH(B11857,Orders!$A$2:$A$8001,0)),7)</f>
        <v>2025-12</v>
      </c>
    </row>
    <row r="11858" customFormat="false" ht="15" hidden="false" customHeight="true" outlineLevel="0" collapsed="false">
      <c r="A11858" s="1" t="s">
        <v>22328</v>
      </c>
      <c r="B11858" s="1" t="s">
        <v>8232</v>
      </c>
      <c r="C11858" s="1" t="s">
        <v>2006</v>
      </c>
      <c r="D11858" s="1" t="n">
        <v>2</v>
      </c>
      <c r="E11858" s="16" t="n">
        <v>482.17</v>
      </c>
      <c r="F11858" s="17" t="n">
        <v>0</v>
      </c>
      <c r="G11858" s="16" t="n">
        <v>964.34</v>
      </c>
      <c r="I11858" s="1" t="str">
        <f aca="false">INDEX(Products!$C$2:$C$51,MATCH(C11858,Products!$A$2:$A$51,0))</f>
        <v>Books &amp; Stationery</v>
      </c>
      <c r="J11858" s="1" t="str">
        <f aca="false">INDEX(Orders!$E$2:$E$8001,MATCH(B11858,Orders!$A$2:$A$8001,0))</f>
        <v>Delivered</v>
      </c>
      <c r="K11858" s="1" t="str">
        <f aca="false">LEFT(INDEX(Orders!$C$2:$C$8001,MATCH(B11858,Orders!$A$2:$A$8001,0)),7)</f>
        <v>2025-10</v>
      </c>
    </row>
    <row r="11859" customFormat="false" ht="15" hidden="false" customHeight="true" outlineLevel="0" collapsed="false">
      <c r="A11859" s="1" t="s">
        <v>22329</v>
      </c>
      <c r="B11859" s="1" t="s">
        <v>8232</v>
      </c>
      <c r="C11859" s="1" t="s">
        <v>1990</v>
      </c>
      <c r="D11859" s="1" t="n">
        <v>1</v>
      </c>
      <c r="E11859" s="16" t="n">
        <v>5311.32</v>
      </c>
      <c r="F11859" s="17" t="n">
        <v>0.15</v>
      </c>
      <c r="G11859" s="16" t="n">
        <v>4514.62</v>
      </c>
      <c r="I11859" s="1" t="str">
        <f aca="false">INDEX(Products!$C$2:$C$51,MATCH(C11859,Products!$A$2:$A$51,0))</f>
        <v>Sports &amp; Fitness</v>
      </c>
      <c r="J11859" s="1" t="str">
        <f aca="false">INDEX(Orders!$E$2:$E$8001,MATCH(B11859,Orders!$A$2:$A$8001,0))</f>
        <v>Delivered</v>
      </c>
      <c r="K11859" s="1" t="str">
        <f aca="false">LEFT(INDEX(Orders!$C$2:$C$8001,MATCH(B11859,Orders!$A$2:$A$8001,0)),7)</f>
        <v>2025-10</v>
      </c>
    </row>
    <row r="11860" customFormat="false" ht="15" hidden="false" customHeight="true" outlineLevel="0" collapsed="false">
      <c r="A11860" s="1" t="s">
        <v>22330</v>
      </c>
      <c r="B11860" s="1" t="s">
        <v>8233</v>
      </c>
      <c r="C11860" s="1" t="s">
        <v>1930</v>
      </c>
      <c r="D11860" s="1" t="n">
        <v>1</v>
      </c>
      <c r="E11860" s="16" t="n">
        <v>2398.35</v>
      </c>
      <c r="F11860" s="17" t="n">
        <v>0.15</v>
      </c>
      <c r="G11860" s="16" t="n">
        <v>2038.6</v>
      </c>
      <c r="I11860" s="1" t="str">
        <f aca="false">INDEX(Products!$C$2:$C$51,MATCH(C11860,Products!$A$2:$A$51,0))</f>
        <v>Electronics</v>
      </c>
      <c r="J11860" s="1" t="str">
        <f aca="false">INDEX(Orders!$E$2:$E$8001,MATCH(B11860,Orders!$A$2:$A$8001,0))</f>
        <v>Returned</v>
      </c>
      <c r="K11860" s="1" t="str">
        <f aca="false">LEFT(INDEX(Orders!$C$2:$C$8001,MATCH(B11860,Orders!$A$2:$A$8001,0)),7)</f>
        <v>2024-06</v>
      </c>
    </row>
    <row r="11861" customFormat="false" ht="15" hidden="false" customHeight="true" outlineLevel="0" collapsed="false">
      <c r="A11861" s="1" t="s">
        <v>22331</v>
      </c>
      <c r="B11861" s="1" t="s">
        <v>8234</v>
      </c>
      <c r="C11861" s="1" t="s">
        <v>1930</v>
      </c>
      <c r="D11861" s="1" t="n">
        <v>2</v>
      </c>
      <c r="E11861" s="16" t="n">
        <v>2398.35</v>
      </c>
      <c r="F11861" s="17" t="n">
        <v>0.1</v>
      </c>
      <c r="G11861" s="16" t="n">
        <v>4317.03</v>
      </c>
      <c r="I11861" s="1" t="str">
        <f aca="false">INDEX(Products!$C$2:$C$51,MATCH(C11861,Products!$A$2:$A$51,0))</f>
        <v>Electronics</v>
      </c>
      <c r="J11861" s="1" t="str">
        <f aca="false">INDEX(Orders!$E$2:$E$8001,MATCH(B11861,Orders!$A$2:$A$8001,0))</f>
        <v>Delivered</v>
      </c>
      <c r="K11861" s="1" t="str">
        <f aca="false">LEFT(INDEX(Orders!$C$2:$C$8001,MATCH(B11861,Orders!$A$2:$A$8001,0)),7)</f>
        <v>2025-08</v>
      </c>
    </row>
    <row r="11862" customFormat="false" ht="15" hidden="false" customHeight="true" outlineLevel="0" collapsed="false">
      <c r="A11862" s="1" t="s">
        <v>22332</v>
      </c>
      <c r="B11862" s="1" t="s">
        <v>8235</v>
      </c>
      <c r="C11862" s="1" t="s">
        <v>2000</v>
      </c>
      <c r="D11862" s="1" t="n">
        <v>1</v>
      </c>
      <c r="E11862" s="16" t="n">
        <v>425.08</v>
      </c>
      <c r="F11862" s="17" t="n">
        <v>0</v>
      </c>
      <c r="G11862" s="16" t="n">
        <v>425.08</v>
      </c>
      <c r="I11862" s="1" t="str">
        <f aca="false">INDEX(Products!$C$2:$C$51,MATCH(C11862,Products!$A$2:$A$51,0))</f>
        <v>Books &amp; Stationery</v>
      </c>
      <c r="J11862" s="1" t="str">
        <f aca="false">INDEX(Orders!$E$2:$E$8001,MATCH(B11862,Orders!$A$2:$A$8001,0))</f>
        <v>Returned</v>
      </c>
      <c r="K11862" s="1" t="str">
        <f aca="false">LEFT(INDEX(Orders!$C$2:$C$8001,MATCH(B11862,Orders!$A$2:$A$8001,0)),7)</f>
        <v>2025-01</v>
      </c>
    </row>
    <row r="11863" customFormat="false" ht="15" hidden="false" customHeight="true" outlineLevel="0" collapsed="false">
      <c r="A11863" s="1" t="s">
        <v>22333</v>
      </c>
      <c r="B11863" s="1" t="s">
        <v>8235</v>
      </c>
      <c r="C11863" s="1" t="s">
        <v>1976</v>
      </c>
      <c r="D11863" s="1" t="n">
        <v>3</v>
      </c>
      <c r="E11863" s="16" t="n">
        <v>1603.35</v>
      </c>
      <c r="F11863" s="17" t="n">
        <v>0</v>
      </c>
      <c r="G11863" s="16" t="n">
        <v>4810.05</v>
      </c>
      <c r="I11863" s="1" t="str">
        <f aca="false">INDEX(Products!$C$2:$C$51,MATCH(C11863,Products!$A$2:$A$51,0))</f>
        <v>Beauty &amp; Personal Care</v>
      </c>
      <c r="J11863" s="1" t="str">
        <f aca="false">INDEX(Orders!$E$2:$E$8001,MATCH(B11863,Orders!$A$2:$A$8001,0))</f>
        <v>Returned</v>
      </c>
      <c r="K11863" s="1" t="str">
        <f aca="false">LEFT(INDEX(Orders!$C$2:$C$8001,MATCH(B11863,Orders!$A$2:$A$8001,0)),7)</f>
        <v>2025-01</v>
      </c>
    </row>
    <row r="11864" customFormat="false" ht="15" hidden="false" customHeight="true" outlineLevel="0" collapsed="false">
      <c r="A11864" s="1" t="s">
        <v>22334</v>
      </c>
      <c r="B11864" s="1" t="s">
        <v>8235</v>
      </c>
      <c r="C11864" s="1" t="s">
        <v>1940</v>
      </c>
      <c r="D11864" s="1" t="n">
        <v>1</v>
      </c>
      <c r="E11864" s="16" t="n">
        <v>2374.52</v>
      </c>
      <c r="F11864" s="17" t="n">
        <v>0</v>
      </c>
      <c r="G11864" s="16" t="n">
        <v>2374.52</v>
      </c>
      <c r="I11864" s="1" t="str">
        <f aca="false">INDEX(Products!$C$2:$C$51,MATCH(C11864,Products!$A$2:$A$51,0))</f>
        <v>Fashion</v>
      </c>
      <c r="J11864" s="1" t="str">
        <f aca="false">INDEX(Orders!$E$2:$E$8001,MATCH(B11864,Orders!$A$2:$A$8001,0))</f>
        <v>Returned</v>
      </c>
      <c r="K11864" s="1" t="str">
        <f aca="false">LEFT(INDEX(Orders!$C$2:$C$8001,MATCH(B11864,Orders!$A$2:$A$8001,0)),7)</f>
        <v>2025-01</v>
      </c>
    </row>
    <row r="11865" customFormat="false" ht="15" hidden="false" customHeight="true" outlineLevel="0" collapsed="false">
      <c r="A11865" s="1" t="s">
        <v>22335</v>
      </c>
      <c r="B11865" s="1" t="s">
        <v>8236</v>
      </c>
      <c r="C11865" s="1" t="s">
        <v>1990</v>
      </c>
      <c r="D11865" s="1" t="n">
        <v>1</v>
      </c>
      <c r="E11865" s="16" t="n">
        <v>5311.32</v>
      </c>
      <c r="F11865" s="17" t="n">
        <v>0.05</v>
      </c>
      <c r="G11865" s="16" t="n">
        <v>5045.75</v>
      </c>
      <c r="I11865" s="1" t="str">
        <f aca="false">INDEX(Products!$C$2:$C$51,MATCH(C11865,Products!$A$2:$A$51,0))</f>
        <v>Sports &amp; Fitness</v>
      </c>
      <c r="J11865" s="1" t="str">
        <f aca="false">INDEX(Orders!$E$2:$E$8001,MATCH(B11865,Orders!$A$2:$A$8001,0))</f>
        <v>Delivered</v>
      </c>
      <c r="K11865" s="1" t="str">
        <f aca="false">LEFT(INDEX(Orders!$C$2:$C$8001,MATCH(B11865,Orders!$A$2:$A$8001,0)),7)</f>
        <v>2024-08</v>
      </c>
    </row>
    <row r="11866" customFormat="false" ht="15" hidden="false" customHeight="true" outlineLevel="0" collapsed="false">
      <c r="A11866" s="1" t="s">
        <v>22336</v>
      </c>
      <c r="B11866" s="1" t="s">
        <v>8236</v>
      </c>
      <c r="C11866" s="1" t="s">
        <v>1940</v>
      </c>
      <c r="D11866" s="1" t="n">
        <v>3</v>
      </c>
      <c r="E11866" s="16" t="n">
        <v>2374.52</v>
      </c>
      <c r="F11866" s="17" t="n">
        <v>0</v>
      </c>
      <c r="G11866" s="16" t="n">
        <v>7123.56</v>
      </c>
      <c r="I11866" s="1" t="str">
        <f aca="false">INDEX(Products!$C$2:$C$51,MATCH(C11866,Products!$A$2:$A$51,0))</f>
        <v>Fashion</v>
      </c>
      <c r="J11866" s="1" t="str">
        <f aca="false">INDEX(Orders!$E$2:$E$8001,MATCH(B11866,Orders!$A$2:$A$8001,0))</f>
        <v>Delivered</v>
      </c>
      <c r="K11866" s="1" t="str">
        <f aca="false">LEFT(INDEX(Orders!$C$2:$C$8001,MATCH(B11866,Orders!$A$2:$A$8001,0)),7)</f>
        <v>2024-08</v>
      </c>
    </row>
    <row r="11867" customFormat="false" ht="15" hidden="false" customHeight="true" outlineLevel="0" collapsed="false">
      <c r="A11867" s="1" t="s">
        <v>22337</v>
      </c>
      <c r="B11867" s="1" t="s">
        <v>8237</v>
      </c>
      <c r="C11867" s="1" t="s">
        <v>1961</v>
      </c>
      <c r="D11867" s="1" t="n">
        <v>1</v>
      </c>
      <c r="E11867" s="16" t="n">
        <v>3493.68</v>
      </c>
      <c r="F11867" s="17" t="n">
        <v>0.05</v>
      </c>
      <c r="G11867" s="16" t="n">
        <v>3319</v>
      </c>
      <c r="I11867" s="1" t="str">
        <f aca="false">INDEX(Products!$C$2:$C$51,MATCH(C11867,Products!$A$2:$A$51,0))</f>
        <v>Home &amp; Kitchen</v>
      </c>
      <c r="J11867" s="1" t="str">
        <f aca="false">INDEX(Orders!$E$2:$E$8001,MATCH(B11867,Orders!$A$2:$A$8001,0))</f>
        <v>Delivered</v>
      </c>
      <c r="K11867" s="1" t="str">
        <f aca="false">LEFT(INDEX(Orders!$C$2:$C$8001,MATCH(B11867,Orders!$A$2:$A$8001,0)),7)</f>
        <v>2025-08</v>
      </c>
    </row>
    <row r="11868" customFormat="false" ht="15" hidden="false" customHeight="true" outlineLevel="0" collapsed="false">
      <c r="A11868" s="1" t="s">
        <v>22338</v>
      </c>
      <c r="B11868" s="1" t="s">
        <v>8237</v>
      </c>
      <c r="C11868" s="1" t="s">
        <v>1930</v>
      </c>
      <c r="D11868" s="1" t="n">
        <v>1</v>
      </c>
      <c r="E11868" s="16" t="n">
        <v>2398.35</v>
      </c>
      <c r="F11868" s="17" t="n">
        <v>0.1</v>
      </c>
      <c r="G11868" s="16" t="n">
        <v>2158.52</v>
      </c>
      <c r="I11868" s="1" t="str">
        <f aca="false">INDEX(Products!$C$2:$C$51,MATCH(C11868,Products!$A$2:$A$51,0))</f>
        <v>Electronics</v>
      </c>
      <c r="J11868" s="1" t="str">
        <f aca="false">INDEX(Orders!$E$2:$E$8001,MATCH(B11868,Orders!$A$2:$A$8001,0))</f>
        <v>Delivered</v>
      </c>
      <c r="K11868" s="1" t="str">
        <f aca="false">LEFT(INDEX(Orders!$C$2:$C$8001,MATCH(B11868,Orders!$A$2:$A$8001,0)),7)</f>
        <v>2025-08</v>
      </c>
    </row>
    <row r="11869" customFormat="false" ht="15" hidden="false" customHeight="true" outlineLevel="0" collapsed="false">
      <c r="A11869" s="1" t="s">
        <v>22339</v>
      </c>
      <c r="B11869" s="1" t="s">
        <v>8237</v>
      </c>
      <c r="C11869" s="1" t="s">
        <v>1990</v>
      </c>
      <c r="D11869" s="1" t="n">
        <v>1</v>
      </c>
      <c r="E11869" s="16" t="n">
        <v>5311.32</v>
      </c>
      <c r="F11869" s="17" t="n">
        <v>0</v>
      </c>
      <c r="G11869" s="16" t="n">
        <v>5311.32</v>
      </c>
      <c r="I11869" s="1" t="str">
        <f aca="false">INDEX(Products!$C$2:$C$51,MATCH(C11869,Products!$A$2:$A$51,0))</f>
        <v>Sports &amp; Fitness</v>
      </c>
      <c r="J11869" s="1" t="str">
        <f aca="false">INDEX(Orders!$E$2:$E$8001,MATCH(B11869,Orders!$A$2:$A$8001,0))</f>
        <v>Delivered</v>
      </c>
      <c r="K11869" s="1" t="str">
        <f aca="false">LEFT(INDEX(Orders!$C$2:$C$8001,MATCH(B11869,Orders!$A$2:$A$8001,0)),7)</f>
        <v>2025-08</v>
      </c>
    </row>
    <row r="11870" customFormat="false" ht="15" hidden="false" customHeight="true" outlineLevel="0" collapsed="false">
      <c r="A11870" s="1" t="s">
        <v>22340</v>
      </c>
      <c r="B11870" s="1" t="s">
        <v>8238</v>
      </c>
      <c r="C11870" s="1" t="s">
        <v>1990</v>
      </c>
      <c r="D11870" s="1" t="n">
        <v>2</v>
      </c>
      <c r="E11870" s="16" t="n">
        <v>5311.32</v>
      </c>
      <c r="F11870" s="17" t="n">
        <v>0.05</v>
      </c>
      <c r="G11870" s="16" t="n">
        <v>10091.51</v>
      </c>
      <c r="I11870" s="1" t="str">
        <f aca="false">INDEX(Products!$C$2:$C$51,MATCH(C11870,Products!$A$2:$A$51,0))</f>
        <v>Sports &amp; Fitness</v>
      </c>
      <c r="J11870" s="1" t="str">
        <f aca="false">INDEX(Orders!$E$2:$E$8001,MATCH(B11870,Orders!$A$2:$A$8001,0))</f>
        <v>Delivered</v>
      </c>
      <c r="K11870" s="1" t="str">
        <f aca="false">LEFT(INDEX(Orders!$C$2:$C$8001,MATCH(B11870,Orders!$A$2:$A$8001,0)),7)</f>
        <v>2025-12</v>
      </c>
    </row>
    <row r="11871" customFormat="false" ht="15" hidden="false" customHeight="true" outlineLevel="0" collapsed="false">
      <c r="A11871" s="1" t="s">
        <v>22341</v>
      </c>
      <c r="B11871" s="1" t="s">
        <v>8239</v>
      </c>
      <c r="C11871" s="1" t="s">
        <v>1953</v>
      </c>
      <c r="D11871" s="1" t="n">
        <v>2</v>
      </c>
      <c r="E11871" s="16" t="n">
        <v>4914.12</v>
      </c>
      <c r="F11871" s="17" t="n">
        <v>0</v>
      </c>
      <c r="G11871" s="16" t="n">
        <v>9828.24</v>
      </c>
      <c r="I11871" s="1" t="str">
        <f aca="false">INDEX(Products!$C$2:$C$51,MATCH(C11871,Products!$A$2:$A$51,0))</f>
        <v>Fashion</v>
      </c>
      <c r="J11871" s="1" t="str">
        <f aca="false">INDEX(Orders!$E$2:$E$8001,MATCH(B11871,Orders!$A$2:$A$8001,0))</f>
        <v>Delivered</v>
      </c>
      <c r="K11871" s="1" t="str">
        <f aca="false">LEFT(INDEX(Orders!$C$2:$C$8001,MATCH(B11871,Orders!$A$2:$A$8001,0)),7)</f>
        <v>2025-11</v>
      </c>
    </row>
    <row r="11872" customFormat="false" ht="15" hidden="false" customHeight="true" outlineLevel="0" collapsed="false">
      <c r="A11872" s="1" t="s">
        <v>22342</v>
      </c>
      <c r="B11872" s="1" t="s">
        <v>8240</v>
      </c>
      <c r="C11872" s="1" t="s">
        <v>1922</v>
      </c>
      <c r="D11872" s="1" t="n">
        <v>1</v>
      </c>
      <c r="E11872" s="16" t="n">
        <v>3142.61</v>
      </c>
      <c r="F11872" s="17" t="n">
        <v>0.2</v>
      </c>
      <c r="G11872" s="16" t="n">
        <v>2514.09</v>
      </c>
      <c r="I11872" s="1" t="str">
        <f aca="false">INDEX(Products!$C$2:$C$51,MATCH(C11872,Products!$A$2:$A$51,0))</f>
        <v>Electronics</v>
      </c>
      <c r="J11872" s="1" t="str">
        <f aca="false">INDEX(Orders!$E$2:$E$8001,MATCH(B11872,Orders!$A$2:$A$8001,0))</f>
        <v>Delivered</v>
      </c>
      <c r="K11872" s="1" t="str">
        <f aca="false">LEFT(INDEX(Orders!$C$2:$C$8001,MATCH(B11872,Orders!$A$2:$A$8001,0)),7)</f>
        <v>2024-12</v>
      </c>
    </row>
    <row r="11873" customFormat="false" ht="15" hidden="false" customHeight="true" outlineLevel="0" collapsed="false">
      <c r="A11873" s="1" t="s">
        <v>22343</v>
      </c>
      <c r="B11873" s="1" t="s">
        <v>8241</v>
      </c>
      <c r="C11873" s="1" t="s">
        <v>1979</v>
      </c>
      <c r="D11873" s="1" t="n">
        <v>1</v>
      </c>
      <c r="E11873" s="16" t="n">
        <v>623</v>
      </c>
      <c r="F11873" s="17" t="n">
        <v>0</v>
      </c>
      <c r="G11873" s="16" t="n">
        <v>623</v>
      </c>
      <c r="I11873" s="1" t="str">
        <f aca="false">INDEX(Products!$C$2:$C$51,MATCH(C11873,Products!$A$2:$A$51,0))</f>
        <v>Beauty &amp; Personal Care</v>
      </c>
      <c r="J11873" s="1" t="str">
        <f aca="false">INDEX(Orders!$E$2:$E$8001,MATCH(B11873,Orders!$A$2:$A$8001,0))</f>
        <v>Delivered</v>
      </c>
      <c r="K11873" s="1" t="str">
        <f aca="false">LEFT(INDEX(Orders!$C$2:$C$8001,MATCH(B11873,Orders!$A$2:$A$8001,0)),7)</f>
        <v>2025-10</v>
      </c>
    </row>
    <row r="11874" customFormat="false" ht="15" hidden="false" customHeight="true" outlineLevel="0" collapsed="false">
      <c r="A11874" s="1" t="s">
        <v>22344</v>
      </c>
      <c r="B11874" s="1" t="s">
        <v>8241</v>
      </c>
      <c r="C11874" s="1" t="s">
        <v>1990</v>
      </c>
      <c r="D11874" s="1" t="n">
        <v>3</v>
      </c>
      <c r="E11874" s="16" t="n">
        <v>5311.32</v>
      </c>
      <c r="F11874" s="17" t="n">
        <v>0.2</v>
      </c>
      <c r="G11874" s="16" t="n">
        <v>12747.17</v>
      </c>
      <c r="I11874" s="1" t="str">
        <f aca="false">INDEX(Products!$C$2:$C$51,MATCH(C11874,Products!$A$2:$A$51,0))</f>
        <v>Sports &amp; Fitness</v>
      </c>
      <c r="J11874" s="1" t="str">
        <f aca="false">INDEX(Orders!$E$2:$E$8001,MATCH(B11874,Orders!$A$2:$A$8001,0))</f>
        <v>Delivered</v>
      </c>
      <c r="K11874" s="1" t="str">
        <f aca="false">LEFT(INDEX(Orders!$C$2:$C$8001,MATCH(B11874,Orders!$A$2:$A$8001,0)),7)</f>
        <v>2025-10</v>
      </c>
    </row>
    <row r="11875" customFormat="false" ht="15" hidden="false" customHeight="true" outlineLevel="0" collapsed="false">
      <c r="A11875" s="1" t="s">
        <v>22345</v>
      </c>
      <c r="B11875" s="1" t="s">
        <v>8241</v>
      </c>
      <c r="C11875" s="1" t="s">
        <v>2006</v>
      </c>
      <c r="D11875" s="1" t="n">
        <v>1</v>
      </c>
      <c r="E11875" s="16" t="n">
        <v>482.17</v>
      </c>
      <c r="F11875" s="17" t="n">
        <v>0</v>
      </c>
      <c r="G11875" s="16" t="n">
        <v>482.17</v>
      </c>
      <c r="I11875" s="1" t="str">
        <f aca="false">INDEX(Products!$C$2:$C$51,MATCH(C11875,Products!$A$2:$A$51,0))</f>
        <v>Books &amp; Stationery</v>
      </c>
      <c r="J11875" s="1" t="str">
        <f aca="false">INDEX(Orders!$E$2:$E$8001,MATCH(B11875,Orders!$A$2:$A$8001,0))</f>
        <v>Delivered</v>
      </c>
      <c r="K11875" s="1" t="str">
        <f aca="false">LEFT(INDEX(Orders!$C$2:$C$8001,MATCH(B11875,Orders!$A$2:$A$8001,0)),7)</f>
        <v>2025-10</v>
      </c>
    </row>
    <row r="11876" customFormat="false" ht="15" hidden="false" customHeight="true" outlineLevel="0" collapsed="false">
      <c r="A11876" s="1" t="s">
        <v>22346</v>
      </c>
      <c r="B11876" s="1" t="s">
        <v>8242</v>
      </c>
      <c r="C11876" s="1" t="s">
        <v>1933</v>
      </c>
      <c r="D11876" s="1" t="n">
        <v>1</v>
      </c>
      <c r="E11876" s="16" t="n">
        <v>7194.38</v>
      </c>
      <c r="F11876" s="17" t="n">
        <v>0.1</v>
      </c>
      <c r="G11876" s="16" t="n">
        <v>6474.94</v>
      </c>
      <c r="I11876" s="1" t="str">
        <f aca="false">INDEX(Products!$C$2:$C$51,MATCH(C11876,Products!$A$2:$A$51,0))</f>
        <v>Electronics</v>
      </c>
      <c r="J11876" s="1" t="str">
        <f aca="false">INDEX(Orders!$E$2:$E$8001,MATCH(B11876,Orders!$A$2:$A$8001,0))</f>
        <v>Delivered</v>
      </c>
      <c r="K11876" s="1" t="str">
        <f aca="false">LEFT(INDEX(Orders!$C$2:$C$8001,MATCH(B11876,Orders!$A$2:$A$8001,0)),7)</f>
        <v>2025-12</v>
      </c>
    </row>
    <row r="11877" customFormat="false" ht="15" hidden="false" customHeight="true" outlineLevel="0" collapsed="false">
      <c r="A11877" s="1" t="s">
        <v>22347</v>
      </c>
      <c r="B11877" s="1" t="s">
        <v>8243</v>
      </c>
      <c r="C11877" s="1" t="s">
        <v>1969</v>
      </c>
      <c r="D11877" s="1" t="n">
        <v>3</v>
      </c>
      <c r="E11877" s="16" t="n">
        <v>9171.98</v>
      </c>
      <c r="F11877" s="17" t="n">
        <v>0</v>
      </c>
      <c r="G11877" s="16" t="n">
        <v>27515.94</v>
      </c>
      <c r="I11877" s="1" t="str">
        <f aca="false">INDEX(Products!$C$2:$C$51,MATCH(C11877,Products!$A$2:$A$51,0))</f>
        <v>Home &amp; Kitchen</v>
      </c>
      <c r="J11877" s="1" t="str">
        <f aca="false">INDEX(Orders!$E$2:$E$8001,MATCH(B11877,Orders!$A$2:$A$8001,0))</f>
        <v>Delivered</v>
      </c>
      <c r="K11877" s="1" t="str">
        <f aca="false">LEFT(INDEX(Orders!$C$2:$C$8001,MATCH(B11877,Orders!$A$2:$A$8001,0)),7)</f>
        <v>2025-10</v>
      </c>
    </row>
    <row r="11878" customFormat="false" ht="15" hidden="false" customHeight="true" outlineLevel="0" collapsed="false">
      <c r="A11878" s="1" t="s">
        <v>22348</v>
      </c>
      <c r="B11878" s="1" t="s">
        <v>8243</v>
      </c>
      <c r="C11878" s="1" t="s">
        <v>1930</v>
      </c>
      <c r="D11878" s="1" t="n">
        <v>1</v>
      </c>
      <c r="E11878" s="16" t="n">
        <v>2398.35</v>
      </c>
      <c r="F11878" s="17" t="n">
        <v>0.15</v>
      </c>
      <c r="G11878" s="16" t="n">
        <v>2038.6</v>
      </c>
      <c r="I11878" s="1" t="str">
        <f aca="false">INDEX(Products!$C$2:$C$51,MATCH(C11878,Products!$A$2:$A$51,0))</f>
        <v>Electronics</v>
      </c>
      <c r="J11878" s="1" t="str">
        <f aca="false">INDEX(Orders!$E$2:$E$8001,MATCH(B11878,Orders!$A$2:$A$8001,0))</f>
        <v>Delivered</v>
      </c>
      <c r="K11878" s="1" t="str">
        <f aca="false">LEFT(INDEX(Orders!$C$2:$C$8001,MATCH(B11878,Orders!$A$2:$A$8001,0)),7)</f>
        <v>2025-10</v>
      </c>
    </row>
    <row r="11879" customFormat="false" ht="15" hidden="false" customHeight="true" outlineLevel="0" collapsed="false">
      <c r="A11879" s="1" t="s">
        <v>22349</v>
      </c>
      <c r="B11879" s="1" t="s">
        <v>8244</v>
      </c>
      <c r="C11879" s="1" t="s">
        <v>1937</v>
      </c>
      <c r="D11879" s="1" t="n">
        <v>2</v>
      </c>
      <c r="E11879" s="16" t="n">
        <v>1364.75</v>
      </c>
      <c r="F11879" s="17" t="n">
        <v>0</v>
      </c>
      <c r="G11879" s="16" t="n">
        <v>2729.5</v>
      </c>
      <c r="I11879" s="1" t="str">
        <f aca="false">INDEX(Products!$C$2:$C$51,MATCH(C11879,Products!$A$2:$A$51,0))</f>
        <v>Fashion</v>
      </c>
      <c r="J11879" s="1" t="str">
        <f aca="false">INDEX(Orders!$E$2:$E$8001,MATCH(B11879,Orders!$A$2:$A$8001,0))</f>
        <v>Delivered</v>
      </c>
      <c r="K11879" s="1" t="str">
        <f aca="false">LEFT(INDEX(Orders!$C$2:$C$8001,MATCH(B11879,Orders!$A$2:$A$8001,0)),7)</f>
        <v>2025-10</v>
      </c>
    </row>
    <row r="11880" customFormat="false" ht="15" hidden="false" customHeight="true" outlineLevel="0" collapsed="false">
      <c r="A11880" s="1" t="s">
        <v>22350</v>
      </c>
      <c r="B11880" s="1" t="s">
        <v>8244</v>
      </c>
      <c r="C11880" s="1" t="s">
        <v>1997</v>
      </c>
      <c r="D11880" s="1" t="n">
        <v>1</v>
      </c>
      <c r="E11880" s="16" t="n">
        <v>311.15</v>
      </c>
      <c r="F11880" s="17" t="n">
        <v>0</v>
      </c>
      <c r="G11880" s="16" t="n">
        <v>311.15</v>
      </c>
      <c r="I11880" s="1" t="str">
        <f aca="false">INDEX(Products!$C$2:$C$51,MATCH(C11880,Products!$A$2:$A$51,0))</f>
        <v>Sports &amp; Fitness</v>
      </c>
      <c r="J11880" s="1" t="str">
        <f aca="false">INDEX(Orders!$E$2:$E$8001,MATCH(B11880,Orders!$A$2:$A$8001,0))</f>
        <v>Delivered</v>
      </c>
      <c r="K11880" s="1" t="str">
        <f aca="false">LEFT(INDEX(Orders!$C$2:$C$8001,MATCH(B11880,Orders!$A$2:$A$8001,0)),7)</f>
        <v>2025-10</v>
      </c>
    </row>
    <row r="11881" customFormat="false" ht="15" hidden="false" customHeight="true" outlineLevel="0" collapsed="false">
      <c r="A11881" s="1" t="s">
        <v>22351</v>
      </c>
      <c r="B11881" s="1" t="s">
        <v>8244</v>
      </c>
      <c r="C11881" s="1" t="s">
        <v>1990</v>
      </c>
      <c r="D11881" s="1" t="n">
        <v>1</v>
      </c>
      <c r="E11881" s="16" t="n">
        <v>5311.32</v>
      </c>
      <c r="F11881" s="17" t="n">
        <v>0</v>
      </c>
      <c r="G11881" s="16" t="n">
        <v>5311.32</v>
      </c>
      <c r="I11881" s="1" t="str">
        <f aca="false">INDEX(Products!$C$2:$C$51,MATCH(C11881,Products!$A$2:$A$51,0))</f>
        <v>Sports &amp; Fitness</v>
      </c>
      <c r="J11881" s="1" t="str">
        <f aca="false">INDEX(Orders!$E$2:$E$8001,MATCH(B11881,Orders!$A$2:$A$8001,0))</f>
        <v>Delivered</v>
      </c>
      <c r="K11881" s="1" t="str">
        <f aca="false">LEFT(INDEX(Orders!$C$2:$C$8001,MATCH(B11881,Orders!$A$2:$A$8001,0)),7)</f>
        <v>2025-10</v>
      </c>
    </row>
    <row r="11882" customFormat="false" ht="15" hidden="false" customHeight="true" outlineLevel="0" collapsed="false">
      <c r="A11882" s="1" t="s">
        <v>22352</v>
      </c>
      <c r="B11882" s="1" t="s">
        <v>8245</v>
      </c>
      <c r="C11882" s="1" t="s">
        <v>1975</v>
      </c>
      <c r="D11882" s="1" t="n">
        <v>1</v>
      </c>
      <c r="E11882" s="16" t="n">
        <v>862.99</v>
      </c>
      <c r="F11882" s="17" t="n">
        <v>0.05</v>
      </c>
      <c r="G11882" s="16" t="n">
        <v>819.84</v>
      </c>
      <c r="I11882" s="1" t="str">
        <f aca="false">INDEX(Products!$C$2:$C$51,MATCH(C11882,Products!$A$2:$A$51,0))</f>
        <v>Beauty &amp; Personal Care</v>
      </c>
      <c r="J11882" s="1" t="str">
        <f aca="false">INDEX(Orders!$E$2:$E$8001,MATCH(B11882,Orders!$A$2:$A$8001,0))</f>
        <v>Delivered</v>
      </c>
      <c r="K11882" s="1" t="str">
        <f aca="false">LEFT(INDEX(Orders!$C$2:$C$8001,MATCH(B11882,Orders!$A$2:$A$8001,0)),7)</f>
        <v>2025-10</v>
      </c>
    </row>
    <row r="11883" customFormat="false" ht="15" hidden="false" customHeight="true" outlineLevel="0" collapsed="false">
      <c r="A11883" s="1" t="s">
        <v>22353</v>
      </c>
      <c r="B11883" s="1" t="s">
        <v>8246</v>
      </c>
      <c r="C11883" s="1" t="s">
        <v>1971</v>
      </c>
      <c r="D11883" s="1" t="n">
        <v>1</v>
      </c>
      <c r="E11883" s="16" t="n">
        <v>2073.63</v>
      </c>
      <c r="F11883" s="17" t="n">
        <v>0</v>
      </c>
      <c r="G11883" s="16" t="n">
        <v>2073.63</v>
      </c>
      <c r="I11883" s="1" t="str">
        <f aca="false">INDEX(Products!$C$2:$C$51,MATCH(C11883,Products!$A$2:$A$51,0))</f>
        <v>Home &amp; Kitchen</v>
      </c>
      <c r="J11883" s="1" t="str">
        <f aca="false">INDEX(Orders!$E$2:$E$8001,MATCH(B11883,Orders!$A$2:$A$8001,0))</f>
        <v>Delivered</v>
      </c>
      <c r="K11883" s="1" t="str">
        <f aca="false">LEFT(INDEX(Orders!$C$2:$C$8001,MATCH(B11883,Orders!$A$2:$A$8001,0)),7)</f>
        <v>2024-09</v>
      </c>
    </row>
    <row r="11884" customFormat="false" ht="15" hidden="false" customHeight="true" outlineLevel="0" collapsed="false">
      <c r="A11884" s="1" t="s">
        <v>22354</v>
      </c>
      <c r="B11884" s="1" t="s">
        <v>8247</v>
      </c>
      <c r="C11884" s="1" t="s">
        <v>2006</v>
      </c>
      <c r="D11884" s="1" t="n">
        <v>3</v>
      </c>
      <c r="E11884" s="16" t="n">
        <v>482.17</v>
      </c>
      <c r="F11884" s="17" t="n">
        <v>0.2</v>
      </c>
      <c r="G11884" s="16" t="n">
        <v>1157.21</v>
      </c>
      <c r="I11884" s="1" t="str">
        <f aca="false">INDEX(Products!$C$2:$C$51,MATCH(C11884,Products!$A$2:$A$51,0))</f>
        <v>Books &amp; Stationery</v>
      </c>
      <c r="J11884" s="1" t="str">
        <f aca="false">INDEX(Orders!$E$2:$E$8001,MATCH(B11884,Orders!$A$2:$A$8001,0))</f>
        <v>Delivered</v>
      </c>
      <c r="K11884" s="1" t="str">
        <f aca="false">LEFT(INDEX(Orders!$C$2:$C$8001,MATCH(B11884,Orders!$A$2:$A$8001,0)),7)</f>
        <v>2025-08</v>
      </c>
    </row>
    <row r="11885" customFormat="false" ht="15" hidden="false" customHeight="true" outlineLevel="0" collapsed="false">
      <c r="A11885" s="1" t="s">
        <v>22355</v>
      </c>
      <c r="B11885" s="1" t="s">
        <v>8248</v>
      </c>
      <c r="C11885" s="1" t="s">
        <v>2006</v>
      </c>
      <c r="D11885" s="1" t="n">
        <v>1</v>
      </c>
      <c r="E11885" s="16" t="n">
        <v>482.17</v>
      </c>
      <c r="F11885" s="17" t="n">
        <v>0</v>
      </c>
      <c r="G11885" s="16" t="n">
        <v>482.17</v>
      </c>
      <c r="I11885" s="1" t="str">
        <f aca="false">INDEX(Products!$C$2:$C$51,MATCH(C11885,Products!$A$2:$A$51,0))</f>
        <v>Books &amp; Stationery</v>
      </c>
      <c r="J11885" s="1" t="str">
        <f aca="false">INDEX(Orders!$E$2:$E$8001,MATCH(B11885,Orders!$A$2:$A$8001,0))</f>
        <v>Delivered</v>
      </c>
      <c r="K11885" s="1" t="str">
        <f aca="false">LEFT(INDEX(Orders!$C$2:$C$8001,MATCH(B11885,Orders!$A$2:$A$8001,0)),7)</f>
        <v>2025-06</v>
      </c>
    </row>
    <row r="11886" customFormat="false" ht="15" hidden="false" customHeight="true" outlineLevel="0" collapsed="false">
      <c r="A11886" s="1" t="s">
        <v>22356</v>
      </c>
      <c r="B11886" s="1" t="s">
        <v>8249</v>
      </c>
      <c r="C11886" s="1" t="s">
        <v>1937</v>
      </c>
      <c r="D11886" s="1" t="n">
        <v>2</v>
      </c>
      <c r="E11886" s="16" t="n">
        <v>1364.75</v>
      </c>
      <c r="F11886" s="17" t="n">
        <v>0</v>
      </c>
      <c r="G11886" s="16" t="n">
        <v>2729.5</v>
      </c>
      <c r="I11886" s="1" t="str">
        <f aca="false">INDEX(Products!$C$2:$C$51,MATCH(C11886,Products!$A$2:$A$51,0))</f>
        <v>Fashion</v>
      </c>
      <c r="J11886" s="1" t="str">
        <f aca="false">INDEX(Orders!$E$2:$E$8001,MATCH(B11886,Orders!$A$2:$A$8001,0))</f>
        <v>Delivered</v>
      </c>
      <c r="K11886" s="1" t="str">
        <f aca="false">LEFT(INDEX(Orders!$C$2:$C$8001,MATCH(B11886,Orders!$A$2:$A$8001,0)),7)</f>
        <v>2024-10</v>
      </c>
    </row>
    <row r="11887" customFormat="false" ht="15" hidden="false" customHeight="true" outlineLevel="0" collapsed="false">
      <c r="A11887" s="1" t="s">
        <v>22357</v>
      </c>
      <c r="B11887" s="1" t="s">
        <v>8249</v>
      </c>
      <c r="C11887" s="1" t="s">
        <v>1997</v>
      </c>
      <c r="D11887" s="1" t="n">
        <v>1</v>
      </c>
      <c r="E11887" s="16" t="n">
        <v>311.15</v>
      </c>
      <c r="F11887" s="17" t="n">
        <v>0.1</v>
      </c>
      <c r="G11887" s="16" t="n">
        <v>280.03</v>
      </c>
      <c r="I11887" s="1" t="str">
        <f aca="false">INDEX(Products!$C$2:$C$51,MATCH(C11887,Products!$A$2:$A$51,0))</f>
        <v>Sports &amp; Fitness</v>
      </c>
      <c r="J11887" s="1" t="str">
        <f aca="false">INDEX(Orders!$E$2:$E$8001,MATCH(B11887,Orders!$A$2:$A$8001,0))</f>
        <v>Delivered</v>
      </c>
      <c r="K11887" s="1" t="str">
        <f aca="false">LEFT(INDEX(Orders!$C$2:$C$8001,MATCH(B11887,Orders!$A$2:$A$8001,0)),7)</f>
        <v>2024-10</v>
      </c>
    </row>
    <row r="11888" customFormat="false" ht="15" hidden="false" customHeight="true" outlineLevel="0" collapsed="false">
      <c r="A11888" s="1" t="s">
        <v>22358</v>
      </c>
      <c r="B11888" s="1" t="s">
        <v>8250</v>
      </c>
      <c r="C11888" s="1" t="s">
        <v>2006</v>
      </c>
      <c r="D11888" s="1" t="n">
        <v>3</v>
      </c>
      <c r="E11888" s="16" t="n">
        <v>482.17</v>
      </c>
      <c r="F11888" s="17" t="n">
        <v>0.05</v>
      </c>
      <c r="G11888" s="16" t="n">
        <v>1374.18</v>
      </c>
      <c r="I11888" s="1" t="str">
        <f aca="false">INDEX(Products!$C$2:$C$51,MATCH(C11888,Products!$A$2:$A$51,0))</f>
        <v>Books &amp; Stationery</v>
      </c>
      <c r="J11888" s="1" t="str">
        <f aca="false">INDEX(Orders!$E$2:$E$8001,MATCH(B11888,Orders!$A$2:$A$8001,0))</f>
        <v>Returned</v>
      </c>
      <c r="K11888" s="1" t="str">
        <f aca="false">LEFT(INDEX(Orders!$C$2:$C$8001,MATCH(B11888,Orders!$A$2:$A$8001,0)),7)</f>
        <v>2025-01</v>
      </c>
    </row>
    <row r="11889" customFormat="false" ht="15" hidden="false" customHeight="true" outlineLevel="0" collapsed="false">
      <c r="A11889" s="1" t="s">
        <v>22359</v>
      </c>
      <c r="B11889" s="1" t="s">
        <v>8250</v>
      </c>
      <c r="C11889" s="1" t="s">
        <v>1979</v>
      </c>
      <c r="D11889" s="1" t="n">
        <v>2</v>
      </c>
      <c r="E11889" s="16" t="n">
        <v>623</v>
      </c>
      <c r="F11889" s="17" t="n">
        <v>0</v>
      </c>
      <c r="G11889" s="16" t="n">
        <v>1246</v>
      </c>
      <c r="I11889" s="1" t="str">
        <f aca="false">INDEX(Products!$C$2:$C$51,MATCH(C11889,Products!$A$2:$A$51,0))</f>
        <v>Beauty &amp; Personal Care</v>
      </c>
      <c r="J11889" s="1" t="str">
        <f aca="false">INDEX(Orders!$E$2:$E$8001,MATCH(B11889,Orders!$A$2:$A$8001,0))</f>
        <v>Returned</v>
      </c>
      <c r="K11889" s="1" t="str">
        <f aca="false">LEFT(INDEX(Orders!$C$2:$C$8001,MATCH(B11889,Orders!$A$2:$A$8001,0)),7)</f>
        <v>2025-01</v>
      </c>
    </row>
    <row r="11890" customFormat="false" ht="15" hidden="false" customHeight="true" outlineLevel="0" collapsed="false">
      <c r="A11890" s="1" t="s">
        <v>22360</v>
      </c>
      <c r="B11890" s="1" t="s">
        <v>8251</v>
      </c>
      <c r="C11890" s="1" t="s">
        <v>1973</v>
      </c>
      <c r="D11890" s="1" t="n">
        <v>2</v>
      </c>
      <c r="E11890" s="16" t="n">
        <v>1158.24</v>
      </c>
      <c r="F11890" s="17" t="n">
        <v>0</v>
      </c>
      <c r="G11890" s="16" t="n">
        <v>2316.48</v>
      </c>
      <c r="I11890" s="1" t="str">
        <f aca="false">INDEX(Products!$C$2:$C$51,MATCH(C11890,Products!$A$2:$A$51,0))</f>
        <v>Home &amp; Kitchen</v>
      </c>
      <c r="J11890" s="1" t="str">
        <f aca="false">INDEX(Orders!$E$2:$E$8001,MATCH(B11890,Orders!$A$2:$A$8001,0))</f>
        <v>Delivered</v>
      </c>
      <c r="K11890" s="1" t="str">
        <f aca="false">LEFT(INDEX(Orders!$C$2:$C$8001,MATCH(B11890,Orders!$A$2:$A$8001,0)),7)</f>
        <v>2025-01</v>
      </c>
    </row>
    <row r="11891" customFormat="false" ht="15" hidden="false" customHeight="true" outlineLevel="0" collapsed="false">
      <c r="A11891" s="1" t="s">
        <v>22361</v>
      </c>
      <c r="B11891" s="1" t="s">
        <v>8252</v>
      </c>
      <c r="C11891" s="1" t="s">
        <v>2000</v>
      </c>
      <c r="D11891" s="1" t="n">
        <v>1</v>
      </c>
      <c r="E11891" s="16" t="n">
        <v>425.08</v>
      </c>
      <c r="F11891" s="17" t="n">
        <v>0</v>
      </c>
      <c r="G11891" s="16" t="n">
        <v>425.08</v>
      </c>
      <c r="I11891" s="1" t="str">
        <f aca="false">INDEX(Products!$C$2:$C$51,MATCH(C11891,Products!$A$2:$A$51,0))</f>
        <v>Books &amp; Stationery</v>
      </c>
      <c r="J11891" s="1" t="str">
        <f aca="false">INDEX(Orders!$E$2:$E$8001,MATCH(B11891,Orders!$A$2:$A$8001,0))</f>
        <v>Delivered</v>
      </c>
      <c r="K11891" s="1" t="str">
        <f aca="false">LEFT(INDEX(Orders!$C$2:$C$8001,MATCH(B11891,Orders!$A$2:$A$8001,0)),7)</f>
        <v>2024-05</v>
      </c>
    </row>
    <row r="11892" customFormat="false" ht="15" hidden="false" customHeight="true" outlineLevel="0" collapsed="false">
      <c r="A11892" s="1" t="s">
        <v>22362</v>
      </c>
      <c r="B11892" s="1" t="s">
        <v>8252</v>
      </c>
      <c r="C11892" s="1" t="s">
        <v>1928</v>
      </c>
      <c r="D11892" s="1" t="n">
        <v>1</v>
      </c>
      <c r="E11892" s="16" t="n">
        <v>657.82</v>
      </c>
      <c r="F11892" s="17" t="n">
        <v>0.05</v>
      </c>
      <c r="G11892" s="16" t="n">
        <v>624.93</v>
      </c>
      <c r="I11892" s="1" t="str">
        <f aca="false">INDEX(Products!$C$2:$C$51,MATCH(C11892,Products!$A$2:$A$51,0))</f>
        <v>Electronics</v>
      </c>
      <c r="J11892" s="1" t="str">
        <f aca="false">INDEX(Orders!$E$2:$E$8001,MATCH(B11892,Orders!$A$2:$A$8001,0))</f>
        <v>Delivered</v>
      </c>
      <c r="K11892" s="1" t="str">
        <f aca="false">LEFT(INDEX(Orders!$C$2:$C$8001,MATCH(B11892,Orders!$A$2:$A$8001,0)),7)</f>
        <v>2024-05</v>
      </c>
    </row>
    <row r="11893" customFormat="false" ht="15" hidden="false" customHeight="true" outlineLevel="0" collapsed="false">
      <c r="A11893" s="1" t="s">
        <v>22363</v>
      </c>
      <c r="B11893" s="1" t="s">
        <v>8253</v>
      </c>
      <c r="C11893" s="1" t="s">
        <v>1940</v>
      </c>
      <c r="D11893" s="1" t="n">
        <v>2</v>
      </c>
      <c r="E11893" s="16" t="n">
        <v>2374.52</v>
      </c>
      <c r="F11893" s="17" t="n">
        <v>0</v>
      </c>
      <c r="G11893" s="16" t="n">
        <v>4749.04</v>
      </c>
      <c r="I11893" s="1" t="str">
        <f aca="false">INDEX(Products!$C$2:$C$51,MATCH(C11893,Products!$A$2:$A$51,0))</f>
        <v>Fashion</v>
      </c>
      <c r="J11893" s="1" t="str">
        <f aca="false">INDEX(Orders!$E$2:$E$8001,MATCH(B11893,Orders!$A$2:$A$8001,0))</f>
        <v>Delivered</v>
      </c>
      <c r="K11893" s="1" t="str">
        <f aca="false">LEFT(INDEX(Orders!$C$2:$C$8001,MATCH(B11893,Orders!$A$2:$A$8001,0)),7)</f>
        <v>2025-10</v>
      </c>
    </row>
    <row r="11894" customFormat="false" ht="15" hidden="false" customHeight="true" outlineLevel="0" collapsed="false">
      <c r="A11894" s="1" t="s">
        <v>22364</v>
      </c>
      <c r="B11894" s="1" t="s">
        <v>8253</v>
      </c>
      <c r="C11894" s="1" t="s">
        <v>1937</v>
      </c>
      <c r="D11894" s="1" t="n">
        <v>1</v>
      </c>
      <c r="E11894" s="16" t="n">
        <v>1364.75</v>
      </c>
      <c r="F11894" s="17" t="n">
        <v>0.2</v>
      </c>
      <c r="G11894" s="16" t="n">
        <v>1091.8</v>
      </c>
      <c r="I11894" s="1" t="str">
        <f aca="false">INDEX(Products!$C$2:$C$51,MATCH(C11894,Products!$A$2:$A$51,0))</f>
        <v>Fashion</v>
      </c>
      <c r="J11894" s="1" t="str">
        <f aca="false">INDEX(Orders!$E$2:$E$8001,MATCH(B11894,Orders!$A$2:$A$8001,0))</f>
        <v>Delivered</v>
      </c>
      <c r="K11894" s="1" t="str">
        <f aca="false">LEFT(INDEX(Orders!$C$2:$C$8001,MATCH(B11894,Orders!$A$2:$A$8001,0)),7)</f>
        <v>2025-10</v>
      </c>
    </row>
    <row r="11895" customFormat="false" ht="15" hidden="false" customHeight="true" outlineLevel="0" collapsed="false">
      <c r="A11895" s="1" t="s">
        <v>22365</v>
      </c>
      <c r="B11895" s="1" t="s">
        <v>8254</v>
      </c>
      <c r="C11895" s="1" t="s">
        <v>1969</v>
      </c>
      <c r="D11895" s="1" t="n">
        <v>2</v>
      </c>
      <c r="E11895" s="16" t="n">
        <v>9171.98</v>
      </c>
      <c r="F11895" s="17" t="n">
        <v>0</v>
      </c>
      <c r="G11895" s="16" t="n">
        <v>18343.96</v>
      </c>
      <c r="I11895" s="1" t="str">
        <f aca="false">INDEX(Products!$C$2:$C$51,MATCH(C11895,Products!$A$2:$A$51,0))</f>
        <v>Home &amp; Kitchen</v>
      </c>
      <c r="J11895" s="1" t="str">
        <f aca="false">INDEX(Orders!$E$2:$E$8001,MATCH(B11895,Orders!$A$2:$A$8001,0))</f>
        <v>Delivered</v>
      </c>
      <c r="K11895" s="1" t="str">
        <f aca="false">LEFT(INDEX(Orders!$C$2:$C$8001,MATCH(B11895,Orders!$A$2:$A$8001,0)),7)</f>
        <v>2025-06</v>
      </c>
    </row>
    <row r="11896" customFormat="false" ht="15" hidden="false" customHeight="true" outlineLevel="0" collapsed="false">
      <c r="A11896" s="1" t="s">
        <v>22366</v>
      </c>
      <c r="B11896" s="1" t="s">
        <v>8254</v>
      </c>
      <c r="C11896" s="1" t="s">
        <v>2007</v>
      </c>
      <c r="D11896" s="1" t="n">
        <v>2</v>
      </c>
      <c r="E11896" s="16" t="n">
        <v>750.27</v>
      </c>
      <c r="F11896" s="17" t="n">
        <v>0.2</v>
      </c>
      <c r="G11896" s="16" t="n">
        <v>1200.43</v>
      </c>
      <c r="I11896" s="1" t="str">
        <f aca="false">INDEX(Products!$C$2:$C$51,MATCH(C11896,Products!$A$2:$A$51,0))</f>
        <v>Books &amp; Stationery</v>
      </c>
      <c r="J11896" s="1" t="str">
        <f aca="false">INDEX(Orders!$E$2:$E$8001,MATCH(B11896,Orders!$A$2:$A$8001,0))</f>
        <v>Delivered</v>
      </c>
      <c r="K11896" s="1" t="str">
        <f aca="false">LEFT(INDEX(Orders!$C$2:$C$8001,MATCH(B11896,Orders!$A$2:$A$8001,0)),7)</f>
        <v>2025-06</v>
      </c>
    </row>
    <row r="11897" customFormat="false" ht="15" hidden="false" customHeight="true" outlineLevel="0" collapsed="false">
      <c r="A11897" s="1" t="s">
        <v>22367</v>
      </c>
      <c r="B11897" s="1" t="s">
        <v>8255</v>
      </c>
      <c r="C11897" s="1" t="s">
        <v>1930</v>
      </c>
      <c r="D11897" s="1" t="n">
        <v>3</v>
      </c>
      <c r="E11897" s="16" t="n">
        <v>2398.35</v>
      </c>
      <c r="F11897" s="17" t="n">
        <v>0.15</v>
      </c>
      <c r="G11897" s="16" t="n">
        <v>6115.79</v>
      </c>
      <c r="I11897" s="1" t="str">
        <f aca="false">INDEX(Products!$C$2:$C$51,MATCH(C11897,Products!$A$2:$A$51,0))</f>
        <v>Electronics</v>
      </c>
      <c r="J11897" s="1" t="str">
        <f aca="false">INDEX(Orders!$E$2:$E$8001,MATCH(B11897,Orders!$A$2:$A$8001,0))</f>
        <v>Delivered</v>
      </c>
      <c r="K11897" s="1" t="str">
        <f aca="false">LEFT(INDEX(Orders!$C$2:$C$8001,MATCH(B11897,Orders!$A$2:$A$8001,0)),7)</f>
        <v>2024-11</v>
      </c>
    </row>
    <row r="11898" customFormat="false" ht="15" hidden="false" customHeight="true" outlineLevel="0" collapsed="false">
      <c r="A11898" s="1" t="s">
        <v>22368</v>
      </c>
      <c r="B11898" s="1" t="s">
        <v>8255</v>
      </c>
      <c r="C11898" s="1" t="s">
        <v>1976</v>
      </c>
      <c r="D11898" s="1" t="n">
        <v>1</v>
      </c>
      <c r="E11898" s="16" t="n">
        <v>1603.35</v>
      </c>
      <c r="F11898" s="17" t="n">
        <v>0.05</v>
      </c>
      <c r="G11898" s="16" t="n">
        <v>1523.18</v>
      </c>
      <c r="I11898" s="1" t="str">
        <f aca="false">INDEX(Products!$C$2:$C$51,MATCH(C11898,Products!$A$2:$A$51,0))</f>
        <v>Beauty &amp; Personal Care</v>
      </c>
      <c r="J11898" s="1" t="str">
        <f aca="false">INDEX(Orders!$E$2:$E$8001,MATCH(B11898,Orders!$A$2:$A$8001,0))</f>
        <v>Delivered</v>
      </c>
      <c r="K11898" s="1" t="str">
        <f aca="false">LEFT(INDEX(Orders!$C$2:$C$8001,MATCH(B11898,Orders!$A$2:$A$8001,0)),7)</f>
        <v>2024-11</v>
      </c>
    </row>
    <row r="11899" customFormat="false" ht="15" hidden="false" customHeight="true" outlineLevel="0" collapsed="false">
      <c r="A11899" s="1" t="s">
        <v>22369</v>
      </c>
      <c r="B11899" s="1" t="s">
        <v>8255</v>
      </c>
      <c r="C11899" s="1" t="s">
        <v>1940</v>
      </c>
      <c r="D11899" s="1" t="n">
        <v>1</v>
      </c>
      <c r="E11899" s="16" t="n">
        <v>2374.52</v>
      </c>
      <c r="F11899" s="17" t="n">
        <v>0</v>
      </c>
      <c r="G11899" s="16" t="n">
        <v>2374.52</v>
      </c>
      <c r="I11899" s="1" t="str">
        <f aca="false">INDEX(Products!$C$2:$C$51,MATCH(C11899,Products!$A$2:$A$51,0))</f>
        <v>Fashion</v>
      </c>
      <c r="J11899" s="1" t="str">
        <f aca="false">INDEX(Orders!$E$2:$E$8001,MATCH(B11899,Orders!$A$2:$A$8001,0))</f>
        <v>Delivered</v>
      </c>
      <c r="K11899" s="1" t="str">
        <f aca="false">LEFT(INDEX(Orders!$C$2:$C$8001,MATCH(B11899,Orders!$A$2:$A$8001,0)),7)</f>
        <v>2024-11</v>
      </c>
    </row>
    <row r="11900" customFormat="false" ht="15" hidden="false" customHeight="true" outlineLevel="0" collapsed="false">
      <c r="A11900" s="1" t="s">
        <v>22370</v>
      </c>
      <c r="B11900" s="1" t="s">
        <v>8255</v>
      </c>
      <c r="C11900" s="1" t="s">
        <v>1941</v>
      </c>
      <c r="D11900" s="1" t="n">
        <v>1</v>
      </c>
      <c r="E11900" s="16" t="n">
        <v>2757.65</v>
      </c>
      <c r="F11900" s="17" t="n">
        <v>0.15</v>
      </c>
      <c r="G11900" s="16" t="n">
        <v>2344</v>
      </c>
      <c r="I11900" s="1" t="str">
        <f aca="false">INDEX(Products!$C$2:$C$51,MATCH(C11900,Products!$A$2:$A$51,0))</f>
        <v>Fashion</v>
      </c>
      <c r="J11900" s="1" t="str">
        <f aca="false">INDEX(Orders!$E$2:$E$8001,MATCH(B11900,Orders!$A$2:$A$8001,0))</f>
        <v>Delivered</v>
      </c>
      <c r="K11900" s="1" t="str">
        <f aca="false">LEFT(INDEX(Orders!$C$2:$C$8001,MATCH(B11900,Orders!$A$2:$A$8001,0)),7)</f>
        <v>2024-11</v>
      </c>
    </row>
    <row r="11901" customFormat="false" ht="15" hidden="false" customHeight="true" outlineLevel="0" collapsed="false">
      <c r="A11901" s="1" t="s">
        <v>22371</v>
      </c>
      <c r="B11901" s="1" t="s">
        <v>8255</v>
      </c>
      <c r="C11901" s="1" t="s">
        <v>2007</v>
      </c>
      <c r="D11901" s="1" t="n">
        <v>1</v>
      </c>
      <c r="E11901" s="16" t="n">
        <v>750.27</v>
      </c>
      <c r="F11901" s="17" t="n">
        <v>0</v>
      </c>
      <c r="G11901" s="16" t="n">
        <v>750.27</v>
      </c>
      <c r="I11901" s="1" t="str">
        <f aca="false">INDEX(Products!$C$2:$C$51,MATCH(C11901,Products!$A$2:$A$51,0))</f>
        <v>Books &amp; Stationery</v>
      </c>
      <c r="J11901" s="1" t="str">
        <f aca="false">INDEX(Orders!$E$2:$E$8001,MATCH(B11901,Orders!$A$2:$A$8001,0))</f>
        <v>Delivered</v>
      </c>
      <c r="K11901" s="1" t="str">
        <f aca="false">LEFT(INDEX(Orders!$C$2:$C$8001,MATCH(B11901,Orders!$A$2:$A$8001,0)),7)</f>
        <v>2024-11</v>
      </c>
    </row>
    <row r="11902" customFormat="false" ht="15" hidden="false" customHeight="true" outlineLevel="0" collapsed="false">
      <c r="A11902" s="1" t="s">
        <v>22372</v>
      </c>
      <c r="B11902" s="1" t="s">
        <v>8256</v>
      </c>
      <c r="C11902" s="1" t="s">
        <v>1997</v>
      </c>
      <c r="D11902" s="1" t="n">
        <v>2</v>
      </c>
      <c r="E11902" s="16" t="n">
        <v>311.15</v>
      </c>
      <c r="F11902" s="17" t="n">
        <v>0.15</v>
      </c>
      <c r="G11902" s="16" t="n">
        <v>528.95</v>
      </c>
      <c r="I11902" s="1" t="str">
        <f aca="false">INDEX(Products!$C$2:$C$51,MATCH(C11902,Products!$A$2:$A$51,0))</f>
        <v>Sports &amp; Fitness</v>
      </c>
      <c r="J11902" s="1" t="str">
        <f aca="false">INDEX(Orders!$E$2:$E$8001,MATCH(B11902,Orders!$A$2:$A$8001,0))</f>
        <v>Delivered</v>
      </c>
      <c r="K11902" s="1" t="str">
        <f aca="false">LEFT(INDEX(Orders!$C$2:$C$8001,MATCH(B11902,Orders!$A$2:$A$8001,0)),7)</f>
        <v>2025-12</v>
      </c>
    </row>
    <row r="11903" customFormat="false" ht="15" hidden="false" customHeight="true" outlineLevel="0" collapsed="false">
      <c r="A11903" s="1" t="s">
        <v>22373</v>
      </c>
      <c r="B11903" s="1" t="s">
        <v>8257</v>
      </c>
      <c r="C11903" s="1" t="s">
        <v>1953</v>
      </c>
      <c r="D11903" s="1" t="n">
        <v>1</v>
      </c>
      <c r="E11903" s="16" t="n">
        <v>4914.12</v>
      </c>
      <c r="F11903" s="17" t="n">
        <v>0.2</v>
      </c>
      <c r="G11903" s="16" t="n">
        <v>3931.3</v>
      </c>
      <c r="I11903" s="1" t="str">
        <f aca="false">INDEX(Products!$C$2:$C$51,MATCH(C11903,Products!$A$2:$A$51,0))</f>
        <v>Fashion</v>
      </c>
      <c r="J11903" s="1" t="str">
        <f aca="false">INDEX(Orders!$E$2:$E$8001,MATCH(B11903,Orders!$A$2:$A$8001,0))</f>
        <v>Delivered</v>
      </c>
      <c r="K11903" s="1" t="str">
        <f aca="false">LEFT(INDEX(Orders!$C$2:$C$8001,MATCH(B11903,Orders!$A$2:$A$8001,0)),7)</f>
        <v>2024-12</v>
      </c>
    </row>
    <row r="11904" customFormat="false" ht="15" hidden="false" customHeight="true" outlineLevel="0" collapsed="false">
      <c r="A11904" s="1" t="s">
        <v>22374</v>
      </c>
      <c r="B11904" s="1" t="s">
        <v>8258</v>
      </c>
      <c r="C11904" s="1" t="s">
        <v>2000</v>
      </c>
      <c r="D11904" s="1" t="n">
        <v>1</v>
      </c>
      <c r="E11904" s="16" t="n">
        <v>425.08</v>
      </c>
      <c r="F11904" s="17" t="n">
        <v>0</v>
      </c>
      <c r="G11904" s="16" t="n">
        <v>425.08</v>
      </c>
      <c r="I11904" s="1" t="str">
        <f aca="false">INDEX(Products!$C$2:$C$51,MATCH(C11904,Products!$A$2:$A$51,0))</f>
        <v>Books &amp; Stationery</v>
      </c>
      <c r="J11904" s="1" t="str">
        <f aca="false">INDEX(Orders!$E$2:$E$8001,MATCH(B11904,Orders!$A$2:$A$8001,0))</f>
        <v>Delivered</v>
      </c>
      <c r="K11904" s="1" t="str">
        <f aca="false">LEFT(INDEX(Orders!$C$2:$C$8001,MATCH(B11904,Orders!$A$2:$A$8001,0)),7)</f>
        <v>2025-10</v>
      </c>
    </row>
    <row r="11905" customFormat="false" ht="15" hidden="false" customHeight="true" outlineLevel="0" collapsed="false">
      <c r="A11905" s="1" t="s">
        <v>22375</v>
      </c>
      <c r="B11905" s="1" t="s">
        <v>8259</v>
      </c>
      <c r="C11905" s="1" t="s">
        <v>2006</v>
      </c>
      <c r="D11905" s="1" t="n">
        <v>1</v>
      </c>
      <c r="E11905" s="16" t="n">
        <v>482.17</v>
      </c>
      <c r="F11905" s="17" t="n">
        <v>0.1</v>
      </c>
      <c r="G11905" s="16" t="n">
        <v>433.95</v>
      </c>
      <c r="I11905" s="1" t="str">
        <f aca="false">INDEX(Products!$C$2:$C$51,MATCH(C11905,Products!$A$2:$A$51,0))</f>
        <v>Books &amp; Stationery</v>
      </c>
      <c r="J11905" s="1" t="str">
        <f aca="false">INDEX(Orders!$E$2:$E$8001,MATCH(B11905,Orders!$A$2:$A$8001,0))</f>
        <v>Delivered</v>
      </c>
      <c r="K11905" s="1" t="str">
        <f aca="false">LEFT(INDEX(Orders!$C$2:$C$8001,MATCH(B11905,Orders!$A$2:$A$8001,0)),7)</f>
        <v>2025-11</v>
      </c>
    </row>
    <row r="11906" customFormat="false" ht="15" hidden="false" customHeight="true" outlineLevel="0" collapsed="false">
      <c r="A11906" s="1" t="s">
        <v>22376</v>
      </c>
      <c r="B11906" s="1" t="s">
        <v>8260</v>
      </c>
      <c r="C11906" s="1" t="s">
        <v>1961</v>
      </c>
      <c r="D11906" s="1" t="n">
        <v>1</v>
      </c>
      <c r="E11906" s="16" t="n">
        <v>3493.68</v>
      </c>
      <c r="F11906" s="17" t="n">
        <v>0</v>
      </c>
      <c r="G11906" s="16" t="n">
        <v>3493.68</v>
      </c>
      <c r="I11906" s="1" t="str">
        <f aca="false">INDEX(Products!$C$2:$C$51,MATCH(C11906,Products!$A$2:$A$51,0))</f>
        <v>Home &amp; Kitchen</v>
      </c>
      <c r="J11906" s="1" t="str">
        <f aca="false">INDEX(Orders!$E$2:$E$8001,MATCH(B11906,Orders!$A$2:$A$8001,0))</f>
        <v>Delivered</v>
      </c>
      <c r="K11906" s="1" t="str">
        <f aca="false">LEFT(INDEX(Orders!$C$2:$C$8001,MATCH(B11906,Orders!$A$2:$A$8001,0)),7)</f>
        <v>2025-05</v>
      </c>
    </row>
    <row r="11907" customFormat="false" ht="15" hidden="false" customHeight="true" outlineLevel="0" collapsed="false">
      <c r="A11907" s="1" t="s">
        <v>22377</v>
      </c>
      <c r="B11907" s="1" t="s">
        <v>8260</v>
      </c>
      <c r="C11907" s="1" t="s">
        <v>1940</v>
      </c>
      <c r="D11907" s="1" t="n">
        <v>1</v>
      </c>
      <c r="E11907" s="16" t="n">
        <v>2374.52</v>
      </c>
      <c r="F11907" s="17" t="n">
        <v>0.1</v>
      </c>
      <c r="G11907" s="16" t="n">
        <v>2137.07</v>
      </c>
      <c r="I11907" s="1" t="str">
        <f aca="false">INDEX(Products!$C$2:$C$51,MATCH(C11907,Products!$A$2:$A$51,0))</f>
        <v>Fashion</v>
      </c>
      <c r="J11907" s="1" t="str">
        <f aca="false">INDEX(Orders!$E$2:$E$8001,MATCH(B11907,Orders!$A$2:$A$8001,0))</f>
        <v>Delivered</v>
      </c>
      <c r="K11907" s="1" t="str">
        <f aca="false">LEFT(INDEX(Orders!$C$2:$C$8001,MATCH(B11907,Orders!$A$2:$A$8001,0)),7)</f>
        <v>2025-05</v>
      </c>
    </row>
    <row r="11908" customFormat="false" ht="15" hidden="false" customHeight="true" outlineLevel="0" collapsed="false">
      <c r="A11908" s="1" t="s">
        <v>22378</v>
      </c>
      <c r="B11908" s="1" t="s">
        <v>8260</v>
      </c>
      <c r="C11908" s="1" t="s">
        <v>2006</v>
      </c>
      <c r="D11908" s="1" t="n">
        <v>2</v>
      </c>
      <c r="E11908" s="16" t="n">
        <v>482.17</v>
      </c>
      <c r="F11908" s="17" t="n">
        <v>0</v>
      </c>
      <c r="G11908" s="16" t="n">
        <v>964.34</v>
      </c>
      <c r="I11908" s="1" t="str">
        <f aca="false">INDEX(Products!$C$2:$C$51,MATCH(C11908,Products!$A$2:$A$51,0))</f>
        <v>Books &amp; Stationery</v>
      </c>
      <c r="J11908" s="1" t="str">
        <f aca="false">INDEX(Orders!$E$2:$E$8001,MATCH(B11908,Orders!$A$2:$A$8001,0))</f>
        <v>Delivered</v>
      </c>
      <c r="K11908" s="1" t="str">
        <f aca="false">LEFT(INDEX(Orders!$C$2:$C$8001,MATCH(B11908,Orders!$A$2:$A$8001,0)),7)</f>
        <v>2025-05</v>
      </c>
    </row>
    <row r="11909" customFormat="false" ht="15" hidden="false" customHeight="true" outlineLevel="0" collapsed="false">
      <c r="A11909" s="1" t="s">
        <v>22379</v>
      </c>
      <c r="B11909" s="1" t="s">
        <v>8260</v>
      </c>
      <c r="C11909" s="1" t="s">
        <v>2007</v>
      </c>
      <c r="D11909" s="1" t="n">
        <v>1</v>
      </c>
      <c r="E11909" s="16" t="n">
        <v>750.27</v>
      </c>
      <c r="F11909" s="17" t="n">
        <v>0</v>
      </c>
      <c r="G11909" s="16" t="n">
        <v>750.27</v>
      </c>
      <c r="I11909" s="1" t="str">
        <f aca="false">INDEX(Products!$C$2:$C$51,MATCH(C11909,Products!$A$2:$A$51,0))</f>
        <v>Books &amp; Stationery</v>
      </c>
      <c r="J11909" s="1" t="str">
        <f aca="false">INDEX(Orders!$E$2:$E$8001,MATCH(B11909,Orders!$A$2:$A$8001,0))</f>
        <v>Delivered</v>
      </c>
      <c r="K11909" s="1" t="str">
        <f aca="false">LEFT(INDEX(Orders!$C$2:$C$8001,MATCH(B11909,Orders!$A$2:$A$8001,0)),7)</f>
        <v>2025-05</v>
      </c>
    </row>
    <row r="11910" customFormat="false" ht="15" hidden="false" customHeight="true" outlineLevel="0" collapsed="false">
      <c r="A11910" s="1" t="s">
        <v>22380</v>
      </c>
      <c r="B11910" s="1" t="s">
        <v>8261</v>
      </c>
      <c r="C11910" s="1" t="s">
        <v>2007</v>
      </c>
      <c r="D11910" s="1" t="n">
        <v>3</v>
      </c>
      <c r="E11910" s="16" t="n">
        <v>750.27</v>
      </c>
      <c r="F11910" s="17" t="n">
        <v>0</v>
      </c>
      <c r="G11910" s="16" t="n">
        <v>2250.81</v>
      </c>
      <c r="I11910" s="1" t="str">
        <f aca="false">INDEX(Products!$C$2:$C$51,MATCH(C11910,Products!$A$2:$A$51,0))</f>
        <v>Books &amp; Stationery</v>
      </c>
      <c r="J11910" s="1" t="str">
        <f aca="false">INDEX(Orders!$E$2:$E$8001,MATCH(B11910,Orders!$A$2:$A$8001,0))</f>
        <v>Delivered</v>
      </c>
      <c r="K11910" s="1" t="str">
        <f aca="false">LEFT(INDEX(Orders!$C$2:$C$8001,MATCH(B11910,Orders!$A$2:$A$8001,0)),7)</f>
        <v>2024-08</v>
      </c>
    </row>
    <row r="11911" customFormat="false" ht="15" hidden="false" customHeight="true" outlineLevel="0" collapsed="false">
      <c r="A11911" s="1" t="s">
        <v>22381</v>
      </c>
      <c r="B11911" s="1" t="s">
        <v>8262</v>
      </c>
      <c r="C11911" s="1" t="s">
        <v>2006</v>
      </c>
      <c r="D11911" s="1" t="n">
        <v>1</v>
      </c>
      <c r="E11911" s="16" t="n">
        <v>482.17</v>
      </c>
      <c r="F11911" s="17" t="n">
        <v>0</v>
      </c>
      <c r="G11911" s="16" t="n">
        <v>482.17</v>
      </c>
      <c r="I11911" s="1" t="str">
        <f aca="false">INDEX(Products!$C$2:$C$51,MATCH(C11911,Products!$A$2:$A$51,0))</f>
        <v>Books &amp; Stationery</v>
      </c>
      <c r="J11911" s="1" t="str">
        <f aca="false">INDEX(Orders!$E$2:$E$8001,MATCH(B11911,Orders!$A$2:$A$8001,0))</f>
        <v>Delivered</v>
      </c>
      <c r="K11911" s="1" t="str">
        <f aca="false">LEFT(INDEX(Orders!$C$2:$C$8001,MATCH(B11911,Orders!$A$2:$A$8001,0)),7)</f>
        <v>2025-02</v>
      </c>
    </row>
    <row r="11912" customFormat="false" ht="15" hidden="false" customHeight="true" outlineLevel="0" collapsed="false">
      <c r="A11912" s="1" t="s">
        <v>22382</v>
      </c>
      <c r="B11912" s="1" t="s">
        <v>8263</v>
      </c>
      <c r="C11912" s="1" t="s">
        <v>2007</v>
      </c>
      <c r="D11912" s="1" t="n">
        <v>1</v>
      </c>
      <c r="E11912" s="16" t="n">
        <v>750.27</v>
      </c>
      <c r="F11912" s="17" t="n">
        <v>0.05</v>
      </c>
      <c r="G11912" s="16" t="n">
        <v>712.76</v>
      </c>
      <c r="I11912" s="1" t="str">
        <f aca="false">INDEX(Products!$C$2:$C$51,MATCH(C11912,Products!$A$2:$A$51,0))</f>
        <v>Books &amp; Stationery</v>
      </c>
      <c r="J11912" s="1" t="str">
        <f aca="false">INDEX(Orders!$E$2:$E$8001,MATCH(B11912,Orders!$A$2:$A$8001,0))</f>
        <v>Delivered</v>
      </c>
      <c r="K11912" s="1" t="str">
        <f aca="false">LEFT(INDEX(Orders!$C$2:$C$8001,MATCH(B11912,Orders!$A$2:$A$8001,0)),7)</f>
        <v>2025-10</v>
      </c>
    </row>
    <row r="11913" customFormat="false" ht="15" hidden="false" customHeight="true" outlineLevel="0" collapsed="false">
      <c r="A11913" s="1" t="s">
        <v>22383</v>
      </c>
      <c r="B11913" s="1" t="s">
        <v>8264</v>
      </c>
      <c r="C11913" s="1" t="s">
        <v>2006</v>
      </c>
      <c r="D11913" s="1" t="n">
        <v>1</v>
      </c>
      <c r="E11913" s="16" t="n">
        <v>482.17</v>
      </c>
      <c r="F11913" s="17" t="n">
        <v>0.15</v>
      </c>
      <c r="G11913" s="16" t="n">
        <v>409.84</v>
      </c>
      <c r="I11913" s="1" t="str">
        <f aca="false">INDEX(Products!$C$2:$C$51,MATCH(C11913,Products!$A$2:$A$51,0))</f>
        <v>Books &amp; Stationery</v>
      </c>
      <c r="J11913" s="1" t="str">
        <f aca="false">INDEX(Orders!$E$2:$E$8001,MATCH(B11913,Orders!$A$2:$A$8001,0))</f>
        <v>Delivered</v>
      </c>
      <c r="K11913" s="1" t="str">
        <f aca="false">LEFT(INDEX(Orders!$C$2:$C$8001,MATCH(B11913,Orders!$A$2:$A$8001,0)),7)</f>
        <v>2025-12</v>
      </c>
    </row>
    <row r="11914" customFormat="false" ht="15" hidden="false" customHeight="true" outlineLevel="0" collapsed="false">
      <c r="A11914" s="1" t="s">
        <v>22384</v>
      </c>
      <c r="B11914" s="1" t="s">
        <v>8265</v>
      </c>
      <c r="C11914" s="1" t="s">
        <v>1961</v>
      </c>
      <c r="D11914" s="1" t="n">
        <v>1</v>
      </c>
      <c r="E11914" s="16" t="n">
        <v>3493.68</v>
      </c>
      <c r="F11914" s="17" t="n">
        <v>0</v>
      </c>
      <c r="G11914" s="16" t="n">
        <v>3493.68</v>
      </c>
      <c r="I11914" s="1" t="str">
        <f aca="false">INDEX(Products!$C$2:$C$51,MATCH(C11914,Products!$A$2:$A$51,0))</f>
        <v>Home &amp; Kitchen</v>
      </c>
      <c r="J11914" s="1" t="str">
        <f aca="false">INDEX(Orders!$E$2:$E$8001,MATCH(B11914,Orders!$A$2:$A$8001,0))</f>
        <v>Delivered</v>
      </c>
      <c r="K11914" s="1" t="str">
        <f aca="false">LEFT(INDEX(Orders!$C$2:$C$8001,MATCH(B11914,Orders!$A$2:$A$8001,0)),7)</f>
        <v>2024-11</v>
      </c>
    </row>
    <row r="11915" customFormat="false" ht="15" hidden="false" customHeight="true" outlineLevel="0" collapsed="false">
      <c r="A11915" s="1" t="s">
        <v>22385</v>
      </c>
      <c r="B11915" s="1" t="s">
        <v>8265</v>
      </c>
      <c r="C11915" s="1" t="s">
        <v>1975</v>
      </c>
      <c r="D11915" s="1" t="n">
        <v>1</v>
      </c>
      <c r="E11915" s="16" t="n">
        <v>862.99</v>
      </c>
      <c r="F11915" s="17" t="n">
        <v>0.15</v>
      </c>
      <c r="G11915" s="16" t="n">
        <v>733.54</v>
      </c>
      <c r="I11915" s="1" t="str">
        <f aca="false">INDEX(Products!$C$2:$C$51,MATCH(C11915,Products!$A$2:$A$51,0))</f>
        <v>Beauty &amp; Personal Care</v>
      </c>
      <c r="J11915" s="1" t="str">
        <f aca="false">INDEX(Orders!$E$2:$E$8001,MATCH(B11915,Orders!$A$2:$A$8001,0))</f>
        <v>Delivered</v>
      </c>
      <c r="K11915" s="1" t="str">
        <f aca="false">LEFT(INDEX(Orders!$C$2:$C$8001,MATCH(B11915,Orders!$A$2:$A$8001,0)),7)</f>
        <v>2024-11</v>
      </c>
    </row>
    <row r="11916" customFormat="false" ht="15" hidden="false" customHeight="true" outlineLevel="0" collapsed="false">
      <c r="A11916" s="1" t="s">
        <v>22386</v>
      </c>
      <c r="B11916" s="1" t="s">
        <v>8266</v>
      </c>
      <c r="C11916" s="1" t="s">
        <v>1951</v>
      </c>
      <c r="D11916" s="1" t="n">
        <v>1</v>
      </c>
      <c r="E11916" s="16" t="n">
        <v>957.5</v>
      </c>
      <c r="F11916" s="17" t="n">
        <v>0.1</v>
      </c>
      <c r="G11916" s="16" t="n">
        <v>861.75</v>
      </c>
      <c r="I11916" s="1" t="str">
        <f aca="false">INDEX(Products!$C$2:$C$51,MATCH(C11916,Products!$A$2:$A$51,0))</f>
        <v>Fashion</v>
      </c>
      <c r="J11916" s="1" t="str">
        <f aca="false">INDEX(Orders!$E$2:$E$8001,MATCH(B11916,Orders!$A$2:$A$8001,0))</f>
        <v>Delivered</v>
      </c>
      <c r="K11916" s="1" t="str">
        <f aca="false">LEFT(INDEX(Orders!$C$2:$C$8001,MATCH(B11916,Orders!$A$2:$A$8001,0)),7)</f>
        <v>2025-12</v>
      </c>
    </row>
    <row r="11917" customFormat="false" ht="15" hidden="false" customHeight="true" outlineLevel="0" collapsed="false">
      <c r="A11917" s="1" t="s">
        <v>22387</v>
      </c>
      <c r="B11917" s="1" t="s">
        <v>8267</v>
      </c>
      <c r="C11917" s="1" t="s">
        <v>2006</v>
      </c>
      <c r="D11917" s="1" t="n">
        <v>1</v>
      </c>
      <c r="E11917" s="16" t="n">
        <v>482.17</v>
      </c>
      <c r="F11917" s="17" t="n">
        <v>0.05</v>
      </c>
      <c r="G11917" s="16" t="n">
        <v>458.06</v>
      </c>
      <c r="I11917" s="1" t="str">
        <f aca="false">INDEX(Products!$C$2:$C$51,MATCH(C11917,Products!$A$2:$A$51,0))</f>
        <v>Books &amp; Stationery</v>
      </c>
      <c r="J11917" s="1" t="str">
        <f aca="false">INDEX(Orders!$E$2:$E$8001,MATCH(B11917,Orders!$A$2:$A$8001,0))</f>
        <v>Delivered</v>
      </c>
      <c r="K11917" s="1" t="str">
        <f aca="false">LEFT(INDEX(Orders!$C$2:$C$8001,MATCH(B11917,Orders!$A$2:$A$8001,0)),7)</f>
        <v>2024-08</v>
      </c>
    </row>
    <row r="11918" customFormat="false" ht="15" hidden="false" customHeight="true" outlineLevel="0" collapsed="false">
      <c r="A11918" s="1" t="s">
        <v>22388</v>
      </c>
      <c r="B11918" s="1" t="s">
        <v>8267</v>
      </c>
      <c r="C11918" s="1" t="s">
        <v>1990</v>
      </c>
      <c r="D11918" s="1" t="n">
        <v>1</v>
      </c>
      <c r="E11918" s="16" t="n">
        <v>5311.32</v>
      </c>
      <c r="F11918" s="17" t="n">
        <v>0</v>
      </c>
      <c r="G11918" s="16" t="n">
        <v>5311.32</v>
      </c>
      <c r="I11918" s="1" t="str">
        <f aca="false">INDEX(Products!$C$2:$C$51,MATCH(C11918,Products!$A$2:$A$51,0))</f>
        <v>Sports &amp; Fitness</v>
      </c>
      <c r="J11918" s="1" t="str">
        <f aca="false">INDEX(Orders!$E$2:$E$8001,MATCH(B11918,Orders!$A$2:$A$8001,0))</f>
        <v>Delivered</v>
      </c>
      <c r="K11918" s="1" t="str">
        <f aca="false">LEFT(INDEX(Orders!$C$2:$C$8001,MATCH(B11918,Orders!$A$2:$A$8001,0)),7)</f>
        <v>2024-08</v>
      </c>
    </row>
    <row r="11919" customFormat="false" ht="15" hidden="false" customHeight="true" outlineLevel="0" collapsed="false">
      <c r="A11919" s="1" t="s">
        <v>22389</v>
      </c>
      <c r="B11919" s="1" t="s">
        <v>8267</v>
      </c>
      <c r="C11919" s="1" t="s">
        <v>1982</v>
      </c>
      <c r="D11919" s="1" t="n">
        <v>2</v>
      </c>
      <c r="E11919" s="16" t="n">
        <v>1808.21</v>
      </c>
      <c r="F11919" s="17" t="n">
        <v>0.1</v>
      </c>
      <c r="G11919" s="16" t="n">
        <v>3254.78</v>
      </c>
      <c r="I11919" s="1" t="str">
        <f aca="false">INDEX(Products!$C$2:$C$51,MATCH(C11919,Products!$A$2:$A$51,0))</f>
        <v>Beauty &amp; Personal Care</v>
      </c>
      <c r="J11919" s="1" t="str">
        <f aca="false">INDEX(Orders!$E$2:$E$8001,MATCH(B11919,Orders!$A$2:$A$8001,0))</f>
        <v>Delivered</v>
      </c>
      <c r="K11919" s="1" t="str">
        <f aca="false">LEFT(INDEX(Orders!$C$2:$C$8001,MATCH(B11919,Orders!$A$2:$A$8001,0)),7)</f>
        <v>2024-08</v>
      </c>
    </row>
    <row r="11920" customFormat="false" ht="15" hidden="false" customHeight="true" outlineLevel="0" collapsed="false">
      <c r="A11920" s="1" t="s">
        <v>22390</v>
      </c>
      <c r="B11920" s="1" t="s">
        <v>8268</v>
      </c>
      <c r="C11920" s="1" t="s">
        <v>1997</v>
      </c>
      <c r="D11920" s="1" t="n">
        <v>2</v>
      </c>
      <c r="E11920" s="16" t="n">
        <v>311.15</v>
      </c>
      <c r="F11920" s="17" t="n">
        <v>0.15</v>
      </c>
      <c r="G11920" s="16" t="n">
        <v>528.95</v>
      </c>
      <c r="I11920" s="1" t="str">
        <f aca="false">INDEX(Products!$C$2:$C$51,MATCH(C11920,Products!$A$2:$A$51,0))</f>
        <v>Sports &amp; Fitness</v>
      </c>
      <c r="J11920" s="1" t="str">
        <f aca="false">INDEX(Orders!$E$2:$E$8001,MATCH(B11920,Orders!$A$2:$A$8001,0))</f>
        <v>Delivered</v>
      </c>
      <c r="K11920" s="1" t="str">
        <f aca="false">LEFT(INDEX(Orders!$C$2:$C$8001,MATCH(B11920,Orders!$A$2:$A$8001,0)),7)</f>
        <v>2025-07</v>
      </c>
    </row>
    <row r="11921" customFormat="false" ht="15" hidden="false" customHeight="true" outlineLevel="0" collapsed="false">
      <c r="A11921" s="1" t="s">
        <v>22391</v>
      </c>
      <c r="B11921" s="1" t="s">
        <v>8268</v>
      </c>
      <c r="C11921" s="1" t="s">
        <v>1930</v>
      </c>
      <c r="D11921" s="1" t="n">
        <v>1</v>
      </c>
      <c r="E11921" s="16" t="n">
        <v>2398.35</v>
      </c>
      <c r="F11921" s="17" t="n">
        <v>0.05</v>
      </c>
      <c r="G11921" s="16" t="n">
        <v>2278.43</v>
      </c>
      <c r="I11921" s="1" t="str">
        <f aca="false">INDEX(Products!$C$2:$C$51,MATCH(C11921,Products!$A$2:$A$51,0))</f>
        <v>Electronics</v>
      </c>
      <c r="J11921" s="1" t="str">
        <f aca="false">INDEX(Orders!$E$2:$E$8001,MATCH(B11921,Orders!$A$2:$A$8001,0))</f>
        <v>Delivered</v>
      </c>
      <c r="K11921" s="1" t="str">
        <f aca="false">LEFT(INDEX(Orders!$C$2:$C$8001,MATCH(B11921,Orders!$A$2:$A$8001,0)),7)</f>
        <v>2025-07</v>
      </c>
    </row>
    <row r="11922" customFormat="false" ht="15" hidden="false" customHeight="true" outlineLevel="0" collapsed="false">
      <c r="A11922" s="1" t="s">
        <v>22392</v>
      </c>
      <c r="B11922" s="1" t="s">
        <v>8268</v>
      </c>
      <c r="C11922" s="1" t="s">
        <v>1931</v>
      </c>
      <c r="D11922" s="1" t="n">
        <v>2</v>
      </c>
      <c r="E11922" s="16" t="n">
        <v>1111.28</v>
      </c>
      <c r="F11922" s="17" t="n">
        <v>0.05</v>
      </c>
      <c r="G11922" s="16" t="n">
        <v>2111.43</v>
      </c>
      <c r="I11922" s="1" t="str">
        <f aca="false">INDEX(Products!$C$2:$C$51,MATCH(C11922,Products!$A$2:$A$51,0))</f>
        <v>Electronics</v>
      </c>
      <c r="J11922" s="1" t="str">
        <f aca="false">INDEX(Orders!$E$2:$E$8001,MATCH(B11922,Orders!$A$2:$A$8001,0))</f>
        <v>Delivered</v>
      </c>
      <c r="K11922" s="1" t="str">
        <f aca="false">LEFT(INDEX(Orders!$C$2:$C$8001,MATCH(B11922,Orders!$A$2:$A$8001,0)),7)</f>
        <v>2025-07</v>
      </c>
    </row>
    <row r="11923" customFormat="false" ht="15" hidden="false" customHeight="true" outlineLevel="0" collapsed="false">
      <c r="A11923" s="1" t="s">
        <v>22393</v>
      </c>
      <c r="B11923" s="1" t="s">
        <v>8269</v>
      </c>
      <c r="C11923" s="1" t="s">
        <v>1971</v>
      </c>
      <c r="D11923" s="1" t="n">
        <v>1</v>
      </c>
      <c r="E11923" s="16" t="n">
        <v>2073.63</v>
      </c>
      <c r="F11923" s="17" t="n">
        <v>0.15</v>
      </c>
      <c r="G11923" s="16" t="n">
        <v>1762.59</v>
      </c>
      <c r="I11923" s="1" t="str">
        <f aca="false">INDEX(Products!$C$2:$C$51,MATCH(C11923,Products!$A$2:$A$51,0))</f>
        <v>Home &amp; Kitchen</v>
      </c>
      <c r="J11923" s="1" t="str">
        <f aca="false">INDEX(Orders!$E$2:$E$8001,MATCH(B11923,Orders!$A$2:$A$8001,0))</f>
        <v>Delivered</v>
      </c>
      <c r="K11923" s="1" t="str">
        <f aca="false">LEFT(INDEX(Orders!$C$2:$C$8001,MATCH(B11923,Orders!$A$2:$A$8001,0)),7)</f>
        <v>2024-06</v>
      </c>
    </row>
    <row r="11924" customFormat="false" ht="15" hidden="false" customHeight="true" outlineLevel="0" collapsed="false">
      <c r="A11924" s="1" t="s">
        <v>22394</v>
      </c>
      <c r="B11924" s="1" t="s">
        <v>8270</v>
      </c>
      <c r="C11924" s="1" t="s">
        <v>1930</v>
      </c>
      <c r="D11924" s="1" t="n">
        <v>1</v>
      </c>
      <c r="E11924" s="16" t="n">
        <v>2398.35</v>
      </c>
      <c r="F11924" s="17" t="n">
        <v>0</v>
      </c>
      <c r="G11924" s="16" t="n">
        <v>2398.35</v>
      </c>
      <c r="I11924" s="1" t="str">
        <f aca="false">INDEX(Products!$C$2:$C$51,MATCH(C11924,Products!$A$2:$A$51,0))</f>
        <v>Electronics</v>
      </c>
      <c r="J11924" s="1" t="str">
        <f aca="false">INDEX(Orders!$E$2:$E$8001,MATCH(B11924,Orders!$A$2:$A$8001,0))</f>
        <v>Delivered</v>
      </c>
      <c r="K11924" s="1" t="str">
        <f aca="false">LEFT(INDEX(Orders!$C$2:$C$8001,MATCH(B11924,Orders!$A$2:$A$8001,0)),7)</f>
        <v>2025-10</v>
      </c>
    </row>
    <row r="11925" customFormat="false" ht="15" hidden="false" customHeight="true" outlineLevel="0" collapsed="false">
      <c r="A11925" s="1" t="s">
        <v>22395</v>
      </c>
      <c r="B11925" s="1" t="s">
        <v>8270</v>
      </c>
      <c r="C11925" s="1" t="s">
        <v>1977</v>
      </c>
      <c r="D11925" s="1" t="n">
        <v>1</v>
      </c>
      <c r="E11925" s="16" t="n">
        <v>2386.05</v>
      </c>
      <c r="F11925" s="17" t="n">
        <v>0</v>
      </c>
      <c r="G11925" s="16" t="n">
        <v>2386.05</v>
      </c>
      <c r="I11925" s="1" t="str">
        <f aca="false">INDEX(Products!$C$2:$C$51,MATCH(C11925,Products!$A$2:$A$51,0))</f>
        <v>Beauty &amp; Personal Care</v>
      </c>
      <c r="J11925" s="1" t="str">
        <f aca="false">INDEX(Orders!$E$2:$E$8001,MATCH(B11925,Orders!$A$2:$A$8001,0))</f>
        <v>Delivered</v>
      </c>
      <c r="K11925" s="1" t="str">
        <f aca="false">LEFT(INDEX(Orders!$C$2:$C$8001,MATCH(B11925,Orders!$A$2:$A$8001,0)),7)</f>
        <v>2025-10</v>
      </c>
    </row>
    <row r="11926" customFormat="false" ht="15" hidden="false" customHeight="true" outlineLevel="0" collapsed="false">
      <c r="A11926" s="1" t="s">
        <v>22396</v>
      </c>
      <c r="B11926" s="1" t="s">
        <v>8270</v>
      </c>
      <c r="C11926" s="1" t="s">
        <v>1940</v>
      </c>
      <c r="D11926" s="1" t="n">
        <v>1</v>
      </c>
      <c r="E11926" s="16" t="n">
        <v>2374.52</v>
      </c>
      <c r="F11926" s="17" t="n">
        <v>0.05</v>
      </c>
      <c r="G11926" s="16" t="n">
        <v>2255.79</v>
      </c>
      <c r="I11926" s="1" t="str">
        <f aca="false">INDEX(Products!$C$2:$C$51,MATCH(C11926,Products!$A$2:$A$51,0))</f>
        <v>Fashion</v>
      </c>
      <c r="J11926" s="1" t="str">
        <f aca="false">INDEX(Orders!$E$2:$E$8001,MATCH(B11926,Orders!$A$2:$A$8001,0))</f>
        <v>Delivered</v>
      </c>
      <c r="K11926" s="1" t="str">
        <f aca="false">LEFT(INDEX(Orders!$C$2:$C$8001,MATCH(B11926,Orders!$A$2:$A$8001,0)),7)</f>
        <v>2025-10</v>
      </c>
    </row>
    <row r="11927" customFormat="false" ht="15" hidden="false" customHeight="true" outlineLevel="0" collapsed="false">
      <c r="A11927" s="1" t="s">
        <v>22397</v>
      </c>
      <c r="B11927" s="1" t="s">
        <v>8270</v>
      </c>
      <c r="C11927" s="1" t="s">
        <v>2000</v>
      </c>
      <c r="D11927" s="1" t="n">
        <v>2</v>
      </c>
      <c r="E11927" s="16" t="n">
        <v>425.08</v>
      </c>
      <c r="F11927" s="17" t="n">
        <v>0.1</v>
      </c>
      <c r="G11927" s="16" t="n">
        <v>765.14</v>
      </c>
      <c r="I11927" s="1" t="str">
        <f aca="false">INDEX(Products!$C$2:$C$51,MATCH(C11927,Products!$A$2:$A$51,0))</f>
        <v>Books &amp; Stationery</v>
      </c>
      <c r="J11927" s="1" t="str">
        <f aca="false">INDEX(Orders!$E$2:$E$8001,MATCH(B11927,Orders!$A$2:$A$8001,0))</f>
        <v>Delivered</v>
      </c>
      <c r="K11927" s="1" t="str">
        <f aca="false">LEFT(INDEX(Orders!$C$2:$C$8001,MATCH(B11927,Orders!$A$2:$A$8001,0)),7)</f>
        <v>2025-10</v>
      </c>
    </row>
    <row r="11928" customFormat="false" ht="15" hidden="false" customHeight="true" outlineLevel="0" collapsed="false">
      <c r="A11928" s="1" t="s">
        <v>22398</v>
      </c>
      <c r="B11928" s="1" t="s">
        <v>8270</v>
      </c>
      <c r="C11928" s="1" t="s">
        <v>1941</v>
      </c>
      <c r="D11928" s="1" t="n">
        <v>2</v>
      </c>
      <c r="E11928" s="16" t="n">
        <v>2757.65</v>
      </c>
      <c r="F11928" s="17" t="n">
        <v>0.15</v>
      </c>
      <c r="G11928" s="16" t="n">
        <v>4688</v>
      </c>
      <c r="I11928" s="1" t="str">
        <f aca="false">INDEX(Products!$C$2:$C$51,MATCH(C11928,Products!$A$2:$A$51,0))</f>
        <v>Fashion</v>
      </c>
      <c r="J11928" s="1" t="str">
        <f aca="false">INDEX(Orders!$E$2:$E$8001,MATCH(B11928,Orders!$A$2:$A$8001,0))</f>
        <v>Delivered</v>
      </c>
      <c r="K11928" s="1" t="str">
        <f aca="false">LEFT(INDEX(Orders!$C$2:$C$8001,MATCH(B11928,Orders!$A$2:$A$8001,0)),7)</f>
        <v>2025-10</v>
      </c>
    </row>
    <row r="11929" customFormat="false" ht="15" hidden="false" customHeight="true" outlineLevel="0" collapsed="false">
      <c r="A11929" s="1" t="s">
        <v>22399</v>
      </c>
      <c r="B11929" s="1" t="s">
        <v>8271</v>
      </c>
      <c r="C11929" s="1" t="s">
        <v>1976</v>
      </c>
      <c r="D11929" s="1" t="n">
        <v>2</v>
      </c>
      <c r="E11929" s="16" t="n">
        <v>1603.35</v>
      </c>
      <c r="F11929" s="17" t="n">
        <v>0</v>
      </c>
      <c r="G11929" s="16" t="n">
        <v>3206.7</v>
      </c>
      <c r="I11929" s="1" t="str">
        <f aca="false">INDEX(Products!$C$2:$C$51,MATCH(C11929,Products!$A$2:$A$51,0))</f>
        <v>Beauty &amp; Personal Care</v>
      </c>
      <c r="J11929" s="1" t="str">
        <f aca="false">INDEX(Orders!$E$2:$E$8001,MATCH(B11929,Orders!$A$2:$A$8001,0))</f>
        <v>Delivered</v>
      </c>
      <c r="K11929" s="1" t="str">
        <f aca="false">LEFT(INDEX(Orders!$C$2:$C$8001,MATCH(B11929,Orders!$A$2:$A$8001,0)),7)</f>
        <v>2025-01</v>
      </c>
    </row>
    <row r="11930" customFormat="false" ht="15" hidden="false" customHeight="true" outlineLevel="0" collapsed="false">
      <c r="A11930" s="1" t="s">
        <v>22400</v>
      </c>
      <c r="B11930" s="1" t="s">
        <v>8271</v>
      </c>
      <c r="C11930" s="1" t="s">
        <v>1930</v>
      </c>
      <c r="D11930" s="1" t="n">
        <v>1</v>
      </c>
      <c r="E11930" s="16" t="n">
        <v>2398.35</v>
      </c>
      <c r="F11930" s="17" t="n">
        <v>0.1</v>
      </c>
      <c r="G11930" s="16" t="n">
        <v>2158.52</v>
      </c>
      <c r="I11930" s="1" t="str">
        <f aca="false">INDEX(Products!$C$2:$C$51,MATCH(C11930,Products!$A$2:$A$51,0))</f>
        <v>Electronics</v>
      </c>
      <c r="J11930" s="1" t="str">
        <f aca="false">INDEX(Orders!$E$2:$E$8001,MATCH(B11930,Orders!$A$2:$A$8001,0))</f>
        <v>Delivered</v>
      </c>
      <c r="K11930" s="1" t="str">
        <f aca="false">LEFT(INDEX(Orders!$C$2:$C$8001,MATCH(B11930,Orders!$A$2:$A$8001,0)),7)</f>
        <v>2025-01</v>
      </c>
    </row>
    <row r="11931" customFormat="false" ht="15" hidden="false" customHeight="true" outlineLevel="0" collapsed="false">
      <c r="A11931" s="1" t="s">
        <v>22401</v>
      </c>
      <c r="B11931" s="1" t="s">
        <v>8272</v>
      </c>
      <c r="C11931" s="1" t="s">
        <v>1990</v>
      </c>
      <c r="D11931" s="1" t="n">
        <v>2</v>
      </c>
      <c r="E11931" s="16" t="n">
        <v>5311.32</v>
      </c>
      <c r="F11931" s="17" t="n">
        <v>0</v>
      </c>
      <c r="G11931" s="16" t="n">
        <v>10622.64</v>
      </c>
      <c r="I11931" s="1" t="str">
        <f aca="false">INDEX(Products!$C$2:$C$51,MATCH(C11931,Products!$A$2:$A$51,0))</f>
        <v>Sports &amp; Fitness</v>
      </c>
      <c r="J11931" s="1" t="str">
        <f aca="false">INDEX(Orders!$E$2:$E$8001,MATCH(B11931,Orders!$A$2:$A$8001,0))</f>
        <v>Cancelled</v>
      </c>
      <c r="K11931" s="1" t="str">
        <f aca="false">LEFT(INDEX(Orders!$C$2:$C$8001,MATCH(B11931,Orders!$A$2:$A$8001,0)),7)</f>
        <v>2024-08</v>
      </c>
    </row>
    <row r="11932" customFormat="false" ht="15" hidden="false" customHeight="true" outlineLevel="0" collapsed="false">
      <c r="A11932" s="1" t="s">
        <v>22402</v>
      </c>
      <c r="B11932" s="1" t="s">
        <v>8272</v>
      </c>
      <c r="C11932" s="1" t="s">
        <v>2006</v>
      </c>
      <c r="D11932" s="1" t="n">
        <v>3</v>
      </c>
      <c r="E11932" s="16" t="n">
        <v>482.17</v>
      </c>
      <c r="F11932" s="17" t="n">
        <v>0</v>
      </c>
      <c r="G11932" s="16" t="n">
        <v>1446.51</v>
      </c>
      <c r="I11932" s="1" t="str">
        <f aca="false">INDEX(Products!$C$2:$C$51,MATCH(C11932,Products!$A$2:$A$51,0))</f>
        <v>Books &amp; Stationery</v>
      </c>
      <c r="J11932" s="1" t="str">
        <f aca="false">INDEX(Orders!$E$2:$E$8001,MATCH(B11932,Orders!$A$2:$A$8001,0))</f>
        <v>Cancelled</v>
      </c>
      <c r="K11932" s="1" t="str">
        <f aca="false">LEFT(INDEX(Orders!$C$2:$C$8001,MATCH(B11932,Orders!$A$2:$A$8001,0)),7)</f>
        <v>2024-08</v>
      </c>
    </row>
    <row r="11933" customFormat="false" ht="15" hidden="false" customHeight="true" outlineLevel="0" collapsed="false">
      <c r="A11933" s="1" t="s">
        <v>22403</v>
      </c>
      <c r="B11933" s="1" t="s">
        <v>8273</v>
      </c>
      <c r="C11933" s="1" t="s">
        <v>1973</v>
      </c>
      <c r="D11933" s="1" t="n">
        <v>1</v>
      </c>
      <c r="E11933" s="16" t="n">
        <v>1158.24</v>
      </c>
      <c r="F11933" s="17" t="n">
        <v>0.15</v>
      </c>
      <c r="G11933" s="16" t="n">
        <v>984.5</v>
      </c>
      <c r="I11933" s="1" t="str">
        <f aca="false">INDEX(Products!$C$2:$C$51,MATCH(C11933,Products!$A$2:$A$51,0))</f>
        <v>Home &amp; Kitchen</v>
      </c>
      <c r="J11933" s="1" t="str">
        <f aca="false">INDEX(Orders!$E$2:$E$8001,MATCH(B11933,Orders!$A$2:$A$8001,0))</f>
        <v>Delivered</v>
      </c>
      <c r="K11933" s="1" t="str">
        <f aca="false">LEFT(INDEX(Orders!$C$2:$C$8001,MATCH(B11933,Orders!$A$2:$A$8001,0)),7)</f>
        <v>2025-08</v>
      </c>
    </row>
    <row r="11934" customFormat="false" ht="15" hidden="false" customHeight="true" outlineLevel="0" collapsed="false">
      <c r="A11934" s="1" t="s">
        <v>22404</v>
      </c>
      <c r="B11934" s="1" t="s">
        <v>8273</v>
      </c>
      <c r="C11934" s="1" t="s">
        <v>1979</v>
      </c>
      <c r="D11934" s="1" t="n">
        <v>2</v>
      </c>
      <c r="E11934" s="16" t="n">
        <v>623</v>
      </c>
      <c r="F11934" s="17" t="n">
        <v>0.15</v>
      </c>
      <c r="G11934" s="16" t="n">
        <v>1059.1</v>
      </c>
      <c r="I11934" s="1" t="str">
        <f aca="false">INDEX(Products!$C$2:$C$51,MATCH(C11934,Products!$A$2:$A$51,0))</f>
        <v>Beauty &amp; Personal Care</v>
      </c>
      <c r="J11934" s="1" t="str">
        <f aca="false">INDEX(Orders!$E$2:$E$8001,MATCH(B11934,Orders!$A$2:$A$8001,0))</f>
        <v>Delivered</v>
      </c>
      <c r="K11934" s="1" t="str">
        <f aca="false">LEFT(INDEX(Orders!$C$2:$C$8001,MATCH(B11934,Orders!$A$2:$A$8001,0)),7)</f>
        <v>2025-08</v>
      </c>
    </row>
    <row r="11935" customFormat="false" ht="15" hidden="false" customHeight="true" outlineLevel="0" collapsed="false">
      <c r="A11935" s="1" t="s">
        <v>22405</v>
      </c>
      <c r="B11935" s="1" t="s">
        <v>8274</v>
      </c>
      <c r="C11935" s="1" t="s">
        <v>1922</v>
      </c>
      <c r="D11935" s="1" t="n">
        <v>1</v>
      </c>
      <c r="E11935" s="16" t="n">
        <v>3142.61</v>
      </c>
      <c r="F11935" s="17" t="n">
        <v>0.1</v>
      </c>
      <c r="G11935" s="16" t="n">
        <v>2828.35</v>
      </c>
      <c r="I11935" s="1" t="str">
        <f aca="false">INDEX(Products!$C$2:$C$51,MATCH(C11935,Products!$A$2:$A$51,0))</f>
        <v>Electronics</v>
      </c>
      <c r="J11935" s="1" t="str">
        <f aca="false">INDEX(Orders!$E$2:$E$8001,MATCH(B11935,Orders!$A$2:$A$8001,0))</f>
        <v>Returned</v>
      </c>
      <c r="K11935" s="1" t="str">
        <f aca="false">LEFT(INDEX(Orders!$C$2:$C$8001,MATCH(B11935,Orders!$A$2:$A$8001,0)),7)</f>
        <v>2024-06</v>
      </c>
    </row>
    <row r="11936" customFormat="false" ht="15" hidden="false" customHeight="true" outlineLevel="0" collapsed="false">
      <c r="A11936" s="1" t="s">
        <v>22406</v>
      </c>
      <c r="B11936" s="1" t="s">
        <v>8275</v>
      </c>
      <c r="C11936" s="1" t="s">
        <v>1977</v>
      </c>
      <c r="D11936" s="1" t="n">
        <v>2</v>
      </c>
      <c r="E11936" s="16" t="n">
        <v>2386.05</v>
      </c>
      <c r="F11936" s="17" t="n">
        <v>0</v>
      </c>
      <c r="G11936" s="16" t="n">
        <v>4772.1</v>
      </c>
      <c r="I11936" s="1" t="str">
        <f aca="false">INDEX(Products!$C$2:$C$51,MATCH(C11936,Products!$A$2:$A$51,0))</f>
        <v>Beauty &amp; Personal Care</v>
      </c>
      <c r="J11936" s="1" t="str">
        <f aca="false">INDEX(Orders!$E$2:$E$8001,MATCH(B11936,Orders!$A$2:$A$8001,0))</f>
        <v>Delivered</v>
      </c>
      <c r="K11936" s="1" t="str">
        <f aca="false">LEFT(INDEX(Orders!$C$2:$C$8001,MATCH(B11936,Orders!$A$2:$A$8001,0)),7)</f>
        <v>2025-03</v>
      </c>
    </row>
    <row r="11937" customFormat="false" ht="15" hidden="false" customHeight="true" outlineLevel="0" collapsed="false">
      <c r="A11937" s="1" t="s">
        <v>22407</v>
      </c>
      <c r="B11937" s="1" t="s">
        <v>8275</v>
      </c>
      <c r="C11937" s="1" t="s">
        <v>1930</v>
      </c>
      <c r="D11937" s="1" t="n">
        <v>1</v>
      </c>
      <c r="E11937" s="16" t="n">
        <v>2398.35</v>
      </c>
      <c r="F11937" s="17" t="n">
        <v>0</v>
      </c>
      <c r="G11937" s="16" t="n">
        <v>2398.35</v>
      </c>
      <c r="I11937" s="1" t="str">
        <f aca="false">INDEX(Products!$C$2:$C$51,MATCH(C11937,Products!$A$2:$A$51,0))</f>
        <v>Electronics</v>
      </c>
      <c r="J11937" s="1" t="str">
        <f aca="false">INDEX(Orders!$E$2:$E$8001,MATCH(B11937,Orders!$A$2:$A$8001,0))</f>
        <v>Delivered</v>
      </c>
      <c r="K11937" s="1" t="str">
        <f aca="false">LEFT(INDEX(Orders!$C$2:$C$8001,MATCH(B11937,Orders!$A$2:$A$8001,0)),7)</f>
        <v>2025-03</v>
      </c>
    </row>
    <row r="11938" customFormat="false" ht="15" hidden="false" customHeight="true" outlineLevel="0" collapsed="false">
      <c r="A11938" s="1" t="s">
        <v>22408</v>
      </c>
      <c r="B11938" s="1" t="s">
        <v>8276</v>
      </c>
      <c r="C11938" s="1" t="s">
        <v>2006</v>
      </c>
      <c r="D11938" s="1" t="n">
        <v>1</v>
      </c>
      <c r="E11938" s="16" t="n">
        <v>482.17</v>
      </c>
      <c r="F11938" s="17" t="n">
        <v>0.05</v>
      </c>
      <c r="G11938" s="16" t="n">
        <v>458.06</v>
      </c>
      <c r="I11938" s="1" t="str">
        <f aca="false">INDEX(Products!$C$2:$C$51,MATCH(C11938,Products!$A$2:$A$51,0))</f>
        <v>Books &amp; Stationery</v>
      </c>
      <c r="J11938" s="1" t="str">
        <f aca="false">INDEX(Orders!$E$2:$E$8001,MATCH(B11938,Orders!$A$2:$A$8001,0))</f>
        <v>Returned</v>
      </c>
      <c r="K11938" s="1" t="str">
        <f aca="false">LEFT(INDEX(Orders!$C$2:$C$8001,MATCH(B11938,Orders!$A$2:$A$8001,0)),7)</f>
        <v>2025-09</v>
      </c>
    </row>
    <row r="11939" customFormat="false" ht="15" hidden="false" customHeight="true" outlineLevel="0" collapsed="false">
      <c r="A11939" s="1" t="s">
        <v>22409</v>
      </c>
      <c r="B11939" s="1" t="s">
        <v>8276</v>
      </c>
      <c r="C11939" s="1" t="s">
        <v>1990</v>
      </c>
      <c r="D11939" s="1" t="n">
        <v>1</v>
      </c>
      <c r="E11939" s="16" t="n">
        <v>5311.32</v>
      </c>
      <c r="F11939" s="17" t="n">
        <v>0</v>
      </c>
      <c r="G11939" s="16" t="n">
        <v>5311.32</v>
      </c>
      <c r="I11939" s="1" t="str">
        <f aca="false">INDEX(Products!$C$2:$C$51,MATCH(C11939,Products!$A$2:$A$51,0))</f>
        <v>Sports &amp; Fitness</v>
      </c>
      <c r="J11939" s="1" t="str">
        <f aca="false">INDEX(Orders!$E$2:$E$8001,MATCH(B11939,Orders!$A$2:$A$8001,0))</f>
        <v>Returned</v>
      </c>
      <c r="K11939" s="1" t="str">
        <f aca="false">LEFT(INDEX(Orders!$C$2:$C$8001,MATCH(B11939,Orders!$A$2:$A$8001,0)),7)</f>
        <v>2025-09</v>
      </c>
    </row>
    <row r="11940" customFormat="false" ht="15" hidden="false" customHeight="true" outlineLevel="0" collapsed="false">
      <c r="A11940" s="1" t="s">
        <v>22410</v>
      </c>
      <c r="B11940" s="1" t="s">
        <v>8277</v>
      </c>
      <c r="C11940" s="1" t="s">
        <v>1953</v>
      </c>
      <c r="D11940" s="1" t="n">
        <v>1</v>
      </c>
      <c r="E11940" s="16" t="n">
        <v>4914.12</v>
      </c>
      <c r="F11940" s="17" t="n">
        <v>0.1</v>
      </c>
      <c r="G11940" s="16" t="n">
        <v>4422.71</v>
      </c>
      <c r="I11940" s="1" t="str">
        <f aca="false">INDEX(Products!$C$2:$C$51,MATCH(C11940,Products!$A$2:$A$51,0))</f>
        <v>Fashion</v>
      </c>
      <c r="J11940" s="1" t="str">
        <f aca="false">INDEX(Orders!$E$2:$E$8001,MATCH(B11940,Orders!$A$2:$A$8001,0))</f>
        <v>Delivered</v>
      </c>
      <c r="K11940" s="1" t="str">
        <f aca="false">LEFT(INDEX(Orders!$C$2:$C$8001,MATCH(B11940,Orders!$A$2:$A$8001,0)),7)</f>
        <v>2025-04</v>
      </c>
    </row>
    <row r="11941" customFormat="false" ht="15" hidden="false" customHeight="true" outlineLevel="0" collapsed="false">
      <c r="A11941" s="1" t="s">
        <v>22411</v>
      </c>
      <c r="B11941" s="1" t="s">
        <v>8277</v>
      </c>
      <c r="C11941" s="1" t="s">
        <v>1963</v>
      </c>
      <c r="D11941" s="1" t="n">
        <v>3</v>
      </c>
      <c r="E11941" s="16" t="n">
        <v>1494.98</v>
      </c>
      <c r="F11941" s="17" t="n">
        <v>0.1</v>
      </c>
      <c r="G11941" s="16" t="n">
        <v>4036.45</v>
      </c>
      <c r="I11941" s="1" t="str">
        <f aca="false">INDEX(Products!$C$2:$C$51,MATCH(C11941,Products!$A$2:$A$51,0))</f>
        <v>Home &amp; Kitchen</v>
      </c>
      <c r="J11941" s="1" t="str">
        <f aca="false">INDEX(Orders!$E$2:$E$8001,MATCH(B11941,Orders!$A$2:$A$8001,0))</f>
        <v>Delivered</v>
      </c>
      <c r="K11941" s="1" t="str">
        <f aca="false">LEFT(INDEX(Orders!$C$2:$C$8001,MATCH(B11941,Orders!$A$2:$A$8001,0)),7)</f>
        <v>2025-04</v>
      </c>
    </row>
    <row r="11942" customFormat="false" ht="15" hidden="false" customHeight="true" outlineLevel="0" collapsed="false">
      <c r="A11942" s="1" t="s">
        <v>22412</v>
      </c>
      <c r="B11942" s="1" t="s">
        <v>8277</v>
      </c>
      <c r="C11942" s="1" t="s">
        <v>1976</v>
      </c>
      <c r="D11942" s="1" t="n">
        <v>1</v>
      </c>
      <c r="E11942" s="16" t="n">
        <v>1603.35</v>
      </c>
      <c r="F11942" s="17" t="n">
        <v>0.05</v>
      </c>
      <c r="G11942" s="16" t="n">
        <v>1523.18</v>
      </c>
      <c r="I11942" s="1" t="str">
        <f aca="false">INDEX(Products!$C$2:$C$51,MATCH(C11942,Products!$A$2:$A$51,0))</f>
        <v>Beauty &amp; Personal Care</v>
      </c>
      <c r="J11942" s="1" t="str">
        <f aca="false">INDEX(Orders!$E$2:$E$8001,MATCH(B11942,Orders!$A$2:$A$8001,0))</f>
        <v>Delivered</v>
      </c>
      <c r="K11942" s="1" t="str">
        <f aca="false">LEFT(INDEX(Orders!$C$2:$C$8001,MATCH(B11942,Orders!$A$2:$A$8001,0)),7)</f>
        <v>2025-04</v>
      </c>
    </row>
    <row r="11943" customFormat="false" ht="15" hidden="false" customHeight="true" outlineLevel="0" collapsed="false">
      <c r="A11943" s="1" t="s">
        <v>22413</v>
      </c>
      <c r="B11943" s="1" t="s">
        <v>8277</v>
      </c>
      <c r="C11943" s="1" t="s">
        <v>2006</v>
      </c>
      <c r="D11943" s="1" t="n">
        <v>2</v>
      </c>
      <c r="E11943" s="16" t="n">
        <v>482.17</v>
      </c>
      <c r="F11943" s="17" t="n">
        <v>0.1</v>
      </c>
      <c r="G11943" s="16" t="n">
        <v>867.91</v>
      </c>
      <c r="I11943" s="1" t="str">
        <f aca="false">INDEX(Products!$C$2:$C$51,MATCH(C11943,Products!$A$2:$A$51,0))</f>
        <v>Books &amp; Stationery</v>
      </c>
      <c r="J11943" s="1" t="str">
        <f aca="false">INDEX(Orders!$E$2:$E$8001,MATCH(B11943,Orders!$A$2:$A$8001,0))</f>
        <v>Delivered</v>
      </c>
      <c r="K11943" s="1" t="str">
        <f aca="false">LEFT(INDEX(Orders!$C$2:$C$8001,MATCH(B11943,Orders!$A$2:$A$8001,0)),7)</f>
        <v>2025-04</v>
      </c>
    </row>
    <row r="11944" customFormat="false" ht="15" hidden="false" customHeight="true" outlineLevel="0" collapsed="false">
      <c r="A11944" s="1" t="s">
        <v>22414</v>
      </c>
      <c r="B11944" s="1" t="s">
        <v>8278</v>
      </c>
      <c r="C11944" s="1" t="s">
        <v>2006</v>
      </c>
      <c r="D11944" s="1" t="n">
        <v>1</v>
      </c>
      <c r="E11944" s="16" t="n">
        <v>482.17</v>
      </c>
      <c r="F11944" s="17" t="n">
        <v>0.05</v>
      </c>
      <c r="G11944" s="16" t="n">
        <v>458.06</v>
      </c>
      <c r="I11944" s="1" t="str">
        <f aca="false">INDEX(Products!$C$2:$C$51,MATCH(C11944,Products!$A$2:$A$51,0))</f>
        <v>Books &amp; Stationery</v>
      </c>
      <c r="J11944" s="1" t="str">
        <f aca="false">INDEX(Orders!$E$2:$E$8001,MATCH(B11944,Orders!$A$2:$A$8001,0))</f>
        <v>Delivered</v>
      </c>
      <c r="K11944" s="1" t="str">
        <f aca="false">LEFT(INDEX(Orders!$C$2:$C$8001,MATCH(B11944,Orders!$A$2:$A$8001,0)),7)</f>
        <v>2025-08</v>
      </c>
    </row>
    <row r="11945" customFormat="false" ht="15" hidden="false" customHeight="true" outlineLevel="0" collapsed="false">
      <c r="A11945" s="1" t="s">
        <v>22415</v>
      </c>
      <c r="B11945" s="1" t="s">
        <v>8279</v>
      </c>
      <c r="C11945" s="1" t="s">
        <v>1930</v>
      </c>
      <c r="D11945" s="1" t="n">
        <v>1</v>
      </c>
      <c r="E11945" s="16" t="n">
        <v>2398.35</v>
      </c>
      <c r="F11945" s="17" t="n">
        <v>0</v>
      </c>
      <c r="G11945" s="16" t="n">
        <v>2398.35</v>
      </c>
      <c r="I11945" s="1" t="str">
        <f aca="false">INDEX(Products!$C$2:$C$51,MATCH(C11945,Products!$A$2:$A$51,0))</f>
        <v>Electronics</v>
      </c>
      <c r="J11945" s="1" t="str">
        <f aca="false">INDEX(Orders!$E$2:$E$8001,MATCH(B11945,Orders!$A$2:$A$8001,0))</f>
        <v>Returned</v>
      </c>
      <c r="K11945" s="1" t="str">
        <f aca="false">LEFT(INDEX(Orders!$C$2:$C$8001,MATCH(B11945,Orders!$A$2:$A$8001,0)),7)</f>
        <v>2024-12</v>
      </c>
    </row>
    <row r="11946" customFormat="false" ht="15" hidden="false" customHeight="true" outlineLevel="0" collapsed="false">
      <c r="A11946" s="1" t="s">
        <v>22416</v>
      </c>
      <c r="B11946" s="1" t="s">
        <v>8279</v>
      </c>
      <c r="C11946" s="1" t="s">
        <v>1937</v>
      </c>
      <c r="D11946" s="1" t="n">
        <v>1</v>
      </c>
      <c r="E11946" s="16" t="n">
        <v>1364.75</v>
      </c>
      <c r="F11946" s="17" t="n">
        <v>0.15</v>
      </c>
      <c r="G11946" s="16" t="n">
        <v>1160.04</v>
      </c>
      <c r="I11946" s="1" t="str">
        <f aca="false">INDEX(Products!$C$2:$C$51,MATCH(C11946,Products!$A$2:$A$51,0))</f>
        <v>Fashion</v>
      </c>
      <c r="J11946" s="1" t="str">
        <f aca="false">INDEX(Orders!$E$2:$E$8001,MATCH(B11946,Orders!$A$2:$A$8001,0))</f>
        <v>Returned</v>
      </c>
      <c r="K11946" s="1" t="str">
        <f aca="false">LEFT(INDEX(Orders!$C$2:$C$8001,MATCH(B11946,Orders!$A$2:$A$8001,0)),7)</f>
        <v>2024-12</v>
      </c>
    </row>
    <row r="11947" customFormat="false" ht="15" hidden="false" customHeight="true" outlineLevel="0" collapsed="false">
      <c r="A11947" s="1" t="s">
        <v>22417</v>
      </c>
      <c r="B11947" s="1" t="s">
        <v>8279</v>
      </c>
      <c r="C11947" s="1" t="s">
        <v>1918</v>
      </c>
      <c r="D11947" s="1" t="n">
        <v>1</v>
      </c>
      <c r="E11947" s="16" t="n">
        <v>2978.99</v>
      </c>
      <c r="F11947" s="17" t="n">
        <v>0.15</v>
      </c>
      <c r="G11947" s="16" t="n">
        <v>2532.14</v>
      </c>
      <c r="I11947" s="1" t="str">
        <f aca="false">INDEX(Products!$C$2:$C$51,MATCH(C11947,Products!$A$2:$A$51,0))</f>
        <v>Electronics</v>
      </c>
      <c r="J11947" s="1" t="str">
        <f aca="false">INDEX(Orders!$E$2:$E$8001,MATCH(B11947,Orders!$A$2:$A$8001,0))</f>
        <v>Returned</v>
      </c>
      <c r="K11947" s="1" t="str">
        <f aca="false">LEFT(INDEX(Orders!$C$2:$C$8001,MATCH(B11947,Orders!$A$2:$A$8001,0)),7)</f>
        <v>2024-12</v>
      </c>
    </row>
    <row r="11948" customFormat="false" ht="15" hidden="false" customHeight="true" outlineLevel="0" collapsed="false">
      <c r="A11948" s="1" t="s">
        <v>22418</v>
      </c>
      <c r="B11948" s="1" t="s">
        <v>8280</v>
      </c>
      <c r="C11948" s="1" t="s">
        <v>1955</v>
      </c>
      <c r="D11948" s="1" t="n">
        <v>1</v>
      </c>
      <c r="E11948" s="16" t="n">
        <v>3340.76</v>
      </c>
      <c r="F11948" s="17" t="n">
        <v>0</v>
      </c>
      <c r="G11948" s="16" t="n">
        <v>3340.76</v>
      </c>
      <c r="I11948" s="1" t="str">
        <f aca="false">INDEX(Products!$C$2:$C$51,MATCH(C11948,Products!$A$2:$A$51,0))</f>
        <v>Home &amp; Kitchen</v>
      </c>
      <c r="J11948" s="1" t="str">
        <f aca="false">INDEX(Orders!$E$2:$E$8001,MATCH(B11948,Orders!$A$2:$A$8001,0))</f>
        <v>Delivered</v>
      </c>
      <c r="K11948" s="1" t="str">
        <f aca="false">LEFT(INDEX(Orders!$C$2:$C$8001,MATCH(B11948,Orders!$A$2:$A$8001,0)),7)</f>
        <v>2024-10</v>
      </c>
    </row>
    <row r="11949" customFormat="false" ht="15" hidden="false" customHeight="true" outlineLevel="0" collapsed="false">
      <c r="A11949" s="1" t="s">
        <v>22419</v>
      </c>
      <c r="B11949" s="1" t="s">
        <v>8280</v>
      </c>
      <c r="C11949" s="1" t="s">
        <v>1975</v>
      </c>
      <c r="D11949" s="1" t="n">
        <v>2</v>
      </c>
      <c r="E11949" s="16" t="n">
        <v>862.99</v>
      </c>
      <c r="F11949" s="17" t="n">
        <v>0.05</v>
      </c>
      <c r="G11949" s="16" t="n">
        <v>1639.68</v>
      </c>
      <c r="I11949" s="1" t="str">
        <f aca="false">INDEX(Products!$C$2:$C$51,MATCH(C11949,Products!$A$2:$A$51,0))</f>
        <v>Beauty &amp; Personal Care</v>
      </c>
      <c r="J11949" s="1" t="str">
        <f aca="false">INDEX(Orders!$E$2:$E$8001,MATCH(B11949,Orders!$A$2:$A$8001,0))</f>
        <v>Delivered</v>
      </c>
      <c r="K11949" s="1" t="str">
        <f aca="false">LEFT(INDEX(Orders!$C$2:$C$8001,MATCH(B11949,Orders!$A$2:$A$8001,0)),7)</f>
        <v>2024-10</v>
      </c>
    </row>
    <row r="11950" customFormat="false" ht="15" hidden="false" customHeight="true" outlineLevel="0" collapsed="false">
      <c r="A11950" s="1" t="s">
        <v>22420</v>
      </c>
      <c r="B11950" s="1" t="s">
        <v>8281</v>
      </c>
      <c r="C11950" s="1" t="s">
        <v>1997</v>
      </c>
      <c r="D11950" s="1" t="n">
        <v>1</v>
      </c>
      <c r="E11950" s="16" t="n">
        <v>311.15</v>
      </c>
      <c r="F11950" s="17" t="n">
        <v>0</v>
      </c>
      <c r="G11950" s="16" t="n">
        <v>311.15</v>
      </c>
      <c r="I11950" s="1" t="str">
        <f aca="false">INDEX(Products!$C$2:$C$51,MATCH(C11950,Products!$A$2:$A$51,0))</f>
        <v>Sports &amp; Fitness</v>
      </c>
      <c r="J11950" s="1" t="str">
        <f aca="false">INDEX(Orders!$E$2:$E$8001,MATCH(B11950,Orders!$A$2:$A$8001,0))</f>
        <v>Delivered</v>
      </c>
      <c r="K11950" s="1" t="str">
        <f aca="false">LEFT(INDEX(Orders!$C$2:$C$8001,MATCH(B11950,Orders!$A$2:$A$8001,0)),7)</f>
        <v>2024-02</v>
      </c>
    </row>
    <row r="11951" customFormat="false" ht="15" hidden="false" customHeight="true" outlineLevel="0" collapsed="false">
      <c r="A11951" s="1" t="s">
        <v>22421</v>
      </c>
      <c r="B11951" s="1" t="s">
        <v>8282</v>
      </c>
      <c r="C11951" s="1" t="s">
        <v>1971</v>
      </c>
      <c r="D11951" s="1" t="n">
        <v>3</v>
      </c>
      <c r="E11951" s="16" t="n">
        <v>2073.63</v>
      </c>
      <c r="F11951" s="17" t="n">
        <v>0.1</v>
      </c>
      <c r="G11951" s="16" t="n">
        <v>5598.8</v>
      </c>
      <c r="I11951" s="1" t="str">
        <f aca="false">INDEX(Products!$C$2:$C$51,MATCH(C11951,Products!$A$2:$A$51,0))</f>
        <v>Home &amp; Kitchen</v>
      </c>
      <c r="J11951" s="1" t="str">
        <f aca="false">INDEX(Orders!$E$2:$E$8001,MATCH(B11951,Orders!$A$2:$A$8001,0))</f>
        <v>Delivered</v>
      </c>
      <c r="K11951" s="1" t="str">
        <f aca="false">LEFT(INDEX(Orders!$C$2:$C$8001,MATCH(B11951,Orders!$A$2:$A$8001,0)),7)</f>
        <v>2025-08</v>
      </c>
    </row>
    <row r="11952" customFormat="false" ht="15" hidden="false" customHeight="true" outlineLevel="0" collapsed="false">
      <c r="A11952" s="1" t="s">
        <v>22422</v>
      </c>
      <c r="B11952" s="1" t="s">
        <v>8282</v>
      </c>
      <c r="C11952" s="1" t="s">
        <v>1973</v>
      </c>
      <c r="D11952" s="1" t="n">
        <v>2</v>
      </c>
      <c r="E11952" s="16" t="n">
        <v>1158.24</v>
      </c>
      <c r="F11952" s="17" t="n">
        <v>0.1</v>
      </c>
      <c r="G11952" s="16" t="n">
        <v>2084.83</v>
      </c>
      <c r="I11952" s="1" t="str">
        <f aca="false">INDEX(Products!$C$2:$C$51,MATCH(C11952,Products!$A$2:$A$51,0))</f>
        <v>Home &amp; Kitchen</v>
      </c>
      <c r="J11952" s="1" t="str">
        <f aca="false">INDEX(Orders!$E$2:$E$8001,MATCH(B11952,Orders!$A$2:$A$8001,0))</f>
        <v>Delivered</v>
      </c>
      <c r="K11952" s="1" t="str">
        <f aca="false">LEFT(INDEX(Orders!$C$2:$C$8001,MATCH(B11952,Orders!$A$2:$A$8001,0)),7)</f>
        <v>2025-08</v>
      </c>
    </row>
    <row r="11953" customFormat="false" ht="15" hidden="false" customHeight="true" outlineLevel="0" collapsed="false">
      <c r="A11953" s="1" t="s">
        <v>22423</v>
      </c>
      <c r="B11953" s="1" t="s">
        <v>8282</v>
      </c>
      <c r="C11953" s="1" t="s">
        <v>1930</v>
      </c>
      <c r="D11953" s="1" t="n">
        <v>1</v>
      </c>
      <c r="E11953" s="16" t="n">
        <v>2398.35</v>
      </c>
      <c r="F11953" s="17" t="n">
        <v>0.1</v>
      </c>
      <c r="G11953" s="16" t="n">
        <v>2158.52</v>
      </c>
      <c r="I11953" s="1" t="str">
        <f aca="false">INDEX(Products!$C$2:$C$51,MATCH(C11953,Products!$A$2:$A$51,0))</f>
        <v>Electronics</v>
      </c>
      <c r="J11953" s="1" t="str">
        <f aca="false">INDEX(Orders!$E$2:$E$8001,MATCH(B11953,Orders!$A$2:$A$8001,0))</f>
        <v>Delivered</v>
      </c>
      <c r="K11953" s="1" t="str">
        <f aca="false">LEFT(INDEX(Orders!$C$2:$C$8001,MATCH(B11953,Orders!$A$2:$A$8001,0)),7)</f>
        <v>2025-08</v>
      </c>
    </row>
    <row r="11954" customFormat="false" ht="15" hidden="false" customHeight="true" outlineLevel="0" collapsed="false">
      <c r="A11954" s="1" t="s">
        <v>22424</v>
      </c>
      <c r="B11954" s="1" t="s">
        <v>8283</v>
      </c>
      <c r="C11954" s="1" t="s">
        <v>1976</v>
      </c>
      <c r="D11954" s="1" t="n">
        <v>3</v>
      </c>
      <c r="E11954" s="16" t="n">
        <v>1603.35</v>
      </c>
      <c r="F11954" s="17" t="n">
        <v>0</v>
      </c>
      <c r="G11954" s="16" t="n">
        <v>4810.05</v>
      </c>
      <c r="I11954" s="1" t="str">
        <f aca="false">INDEX(Products!$C$2:$C$51,MATCH(C11954,Products!$A$2:$A$51,0))</f>
        <v>Beauty &amp; Personal Care</v>
      </c>
      <c r="J11954" s="1" t="str">
        <f aca="false">INDEX(Orders!$E$2:$E$8001,MATCH(B11954,Orders!$A$2:$A$8001,0))</f>
        <v>Delivered</v>
      </c>
      <c r="K11954" s="1" t="str">
        <f aca="false">LEFT(INDEX(Orders!$C$2:$C$8001,MATCH(B11954,Orders!$A$2:$A$8001,0)),7)</f>
        <v>2025-08</v>
      </c>
    </row>
    <row r="11955" customFormat="false" ht="15" hidden="false" customHeight="true" outlineLevel="0" collapsed="false">
      <c r="A11955" s="1" t="s">
        <v>22425</v>
      </c>
      <c r="B11955" s="1" t="s">
        <v>8283</v>
      </c>
      <c r="C11955" s="1" t="s">
        <v>1973</v>
      </c>
      <c r="D11955" s="1" t="n">
        <v>2</v>
      </c>
      <c r="E11955" s="16" t="n">
        <v>1158.24</v>
      </c>
      <c r="F11955" s="17" t="n">
        <v>0.05</v>
      </c>
      <c r="G11955" s="16" t="n">
        <v>2200.66</v>
      </c>
      <c r="I11955" s="1" t="str">
        <f aca="false">INDEX(Products!$C$2:$C$51,MATCH(C11955,Products!$A$2:$A$51,0))</f>
        <v>Home &amp; Kitchen</v>
      </c>
      <c r="J11955" s="1" t="str">
        <f aca="false">INDEX(Orders!$E$2:$E$8001,MATCH(B11955,Orders!$A$2:$A$8001,0))</f>
        <v>Delivered</v>
      </c>
      <c r="K11955" s="1" t="str">
        <f aca="false">LEFT(INDEX(Orders!$C$2:$C$8001,MATCH(B11955,Orders!$A$2:$A$8001,0)),7)</f>
        <v>2025-08</v>
      </c>
    </row>
    <row r="11956" customFormat="false" ht="15" hidden="false" customHeight="true" outlineLevel="0" collapsed="false">
      <c r="A11956" s="1" t="s">
        <v>22426</v>
      </c>
      <c r="B11956" s="1" t="s">
        <v>8283</v>
      </c>
      <c r="C11956" s="1" t="s">
        <v>1930</v>
      </c>
      <c r="D11956" s="1" t="n">
        <v>2</v>
      </c>
      <c r="E11956" s="16" t="n">
        <v>2398.35</v>
      </c>
      <c r="F11956" s="17" t="n">
        <v>0</v>
      </c>
      <c r="G11956" s="16" t="n">
        <v>4796.7</v>
      </c>
      <c r="I11956" s="1" t="str">
        <f aca="false">INDEX(Products!$C$2:$C$51,MATCH(C11956,Products!$A$2:$A$51,0))</f>
        <v>Electronics</v>
      </c>
      <c r="J11956" s="1" t="str">
        <f aca="false">INDEX(Orders!$E$2:$E$8001,MATCH(B11956,Orders!$A$2:$A$8001,0))</f>
        <v>Delivered</v>
      </c>
      <c r="K11956" s="1" t="str">
        <f aca="false">LEFT(INDEX(Orders!$C$2:$C$8001,MATCH(B11956,Orders!$A$2:$A$8001,0)),7)</f>
        <v>2025-08</v>
      </c>
    </row>
    <row r="11957" customFormat="false" ht="15" hidden="false" customHeight="true" outlineLevel="0" collapsed="false">
      <c r="A11957" s="1" t="s">
        <v>22427</v>
      </c>
      <c r="B11957" s="1" t="s">
        <v>8284</v>
      </c>
      <c r="C11957" s="1" t="s">
        <v>2006</v>
      </c>
      <c r="D11957" s="1" t="n">
        <v>1</v>
      </c>
      <c r="E11957" s="16" t="n">
        <v>482.17</v>
      </c>
      <c r="F11957" s="17" t="n">
        <v>0.15</v>
      </c>
      <c r="G11957" s="16" t="n">
        <v>409.84</v>
      </c>
      <c r="I11957" s="1" t="str">
        <f aca="false">INDEX(Products!$C$2:$C$51,MATCH(C11957,Products!$A$2:$A$51,0))</f>
        <v>Books &amp; Stationery</v>
      </c>
      <c r="J11957" s="1" t="str">
        <f aca="false">INDEX(Orders!$E$2:$E$8001,MATCH(B11957,Orders!$A$2:$A$8001,0))</f>
        <v>Delivered</v>
      </c>
      <c r="K11957" s="1" t="str">
        <f aca="false">LEFT(INDEX(Orders!$C$2:$C$8001,MATCH(B11957,Orders!$A$2:$A$8001,0)),7)</f>
        <v>2024-09</v>
      </c>
    </row>
    <row r="11958" customFormat="false" ht="15" hidden="false" customHeight="true" outlineLevel="0" collapsed="false">
      <c r="A11958" s="1" t="s">
        <v>22428</v>
      </c>
      <c r="B11958" s="1" t="s">
        <v>8284</v>
      </c>
      <c r="C11958" s="1" t="s">
        <v>2007</v>
      </c>
      <c r="D11958" s="1" t="n">
        <v>1</v>
      </c>
      <c r="E11958" s="16" t="n">
        <v>750.27</v>
      </c>
      <c r="F11958" s="17" t="n">
        <v>0</v>
      </c>
      <c r="G11958" s="16" t="n">
        <v>750.27</v>
      </c>
      <c r="I11958" s="1" t="str">
        <f aca="false">INDEX(Products!$C$2:$C$51,MATCH(C11958,Products!$A$2:$A$51,0))</f>
        <v>Books &amp; Stationery</v>
      </c>
      <c r="J11958" s="1" t="str">
        <f aca="false">INDEX(Orders!$E$2:$E$8001,MATCH(B11958,Orders!$A$2:$A$8001,0))</f>
        <v>Delivered</v>
      </c>
      <c r="K11958" s="1" t="str">
        <f aca="false">LEFT(INDEX(Orders!$C$2:$C$8001,MATCH(B11958,Orders!$A$2:$A$8001,0)),7)</f>
        <v>2024-09</v>
      </c>
    </row>
    <row r="11959" customFormat="false" ht="15" hidden="false" customHeight="true" outlineLevel="0" collapsed="false">
      <c r="A11959" s="1" t="s">
        <v>22429</v>
      </c>
      <c r="B11959" s="1" t="s">
        <v>8285</v>
      </c>
      <c r="C11959" s="1" t="s">
        <v>1937</v>
      </c>
      <c r="D11959" s="1" t="n">
        <v>1</v>
      </c>
      <c r="E11959" s="16" t="n">
        <v>1364.75</v>
      </c>
      <c r="F11959" s="17" t="n">
        <v>0</v>
      </c>
      <c r="G11959" s="16" t="n">
        <v>1364.75</v>
      </c>
      <c r="I11959" s="1" t="str">
        <f aca="false">INDEX(Products!$C$2:$C$51,MATCH(C11959,Products!$A$2:$A$51,0))</f>
        <v>Fashion</v>
      </c>
      <c r="J11959" s="1" t="str">
        <f aca="false">INDEX(Orders!$E$2:$E$8001,MATCH(B11959,Orders!$A$2:$A$8001,0))</f>
        <v>Delivered</v>
      </c>
      <c r="K11959" s="1" t="str">
        <f aca="false">LEFT(INDEX(Orders!$C$2:$C$8001,MATCH(B11959,Orders!$A$2:$A$8001,0)),7)</f>
        <v>2025-10</v>
      </c>
    </row>
    <row r="11960" customFormat="false" ht="15" hidden="false" customHeight="true" outlineLevel="0" collapsed="false">
      <c r="A11960" s="1" t="s">
        <v>22430</v>
      </c>
      <c r="B11960" s="1" t="s">
        <v>8286</v>
      </c>
      <c r="C11960" s="1" t="s">
        <v>1953</v>
      </c>
      <c r="D11960" s="1" t="n">
        <v>2</v>
      </c>
      <c r="E11960" s="16" t="n">
        <v>4914.12</v>
      </c>
      <c r="F11960" s="17" t="n">
        <v>0.05</v>
      </c>
      <c r="G11960" s="16" t="n">
        <v>9336.83</v>
      </c>
      <c r="I11960" s="1" t="str">
        <f aca="false">INDEX(Products!$C$2:$C$51,MATCH(C11960,Products!$A$2:$A$51,0))</f>
        <v>Fashion</v>
      </c>
      <c r="J11960" s="1" t="str">
        <f aca="false">INDEX(Orders!$E$2:$E$8001,MATCH(B11960,Orders!$A$2:$A$8001,0))</f>
        <v>Delivered</v>
      </c>
      <c r="K11960" s="1" t="str">
        <f aca="false">LEFT(INDEX(Orders!$C$2:$C$8001,MATCH(B11960,Orders!$A$2:$A$8001,0)),7)</f>
        <v>2025-10</v>
      </c>
    </row>
    <row r="11961" customFormat="false" ht="15" hidden="false" customHeight="true" outlineLevel="0" collapsed="false">
      <c r="A11961" s="1" t="s">
        <v>22431</v>
      </c>
      <c r="B11961" s="1" t="s">
        <v>8286</v>
      </c>
      <c r="C11961" s="1" t="s">
        <v>1990</v>
      </c>
      <c r="D11961" s="1" t="n">
        <v>1</v>
      </c>
      <c r="E11961" s="16" t="n">
        <v>5311.32</v>
      </c>
      <c r="F11961" s="17" t="n">
        <v>0.2</v>
      </c>
      <c r="G11961" s="16" t="n">
        <v>4249.06</v>
      </c>
      <c r="I11961" s="1" t="str">
        <f aca="false">INDEX(Products!$C$2:$C$51,MATCH(C11961,Products!$A$2:$A$51,0))</f>
        <v>Sports &amp; Fitness</v>
      </c>
      <c r="J11961" s="1" t="str">
        <f aca="false">INDEX(Orders!$E$2:$E$8001,MATCH(B11961,Orders!$A$2:$A$8001,0))</f>
        <v>Delivered</v>
      </c>
      <c r="K11961" s="1" t="str">
        <f aca="false">LEFT(INDEX(Orders!$C$2:$C$8001,MATCH(B11961,Orders!$A$2:$A$8001,0)),7)</f>
        <v>2025-10</v>
      </c>
    </row>
    <row r="11962" customFormat="false" ht="15" hidden="false" customHeight="true" outlineLevel="0" collapsed="false">
      <c r="A11962" s="1" t="s">
        <v>22432</v>
      </c>
      <c r="B11962" s="1" t="s">
        <v>8287</v>
      </c>
      <c r="C11962" s="1" t="s">
        <v>2006</v>
      </c>
      <c r="D11962" s="1" t="n">
        <v>1</v>
      </c>
      <c r="E11962" s="16" t="n">
        <v>482.17</v>
      </c>
      <c r="F11962" s="17" t="n">
        <v>0.05</v>
      </c>
      <c r="G11962" s="16" t="n">
        <v>458.06</v>
      </c>
      <c r="I11962" s="1" t="str">
        <f aca="false">INDEX(Products!$C$2:$C$51,MATCH(C11962,Products!$A$2:$A$51,0))</f>
        <v>Books &amp; Stationery</v>
      </c>
      <c r="J11962" s="1" t="str">
        <f aca="false">INDEX(Orders!$E$2:$E$8001,MATCH(B11962,Orders!$A$2:$A$8001,0))</f>
        <v>Delivered</v>
      </c>
      <c r="K11962" s="1" t="str">
        <f aca="false">LEFT(INDEX(Orders!$C$2:$C$8001,MATCH(B11962,Orders!$A$2:$A$8001,0)),7)</f>
        <v>2024-11</v>
      </c>
    </row>
    <row r="11963" customFormat="false" ht="15" hidden="false" customHeight="true" outlineLevel="0" collapsed="false">
      <c r="A11963" s="1" t="s">
        <v>22433</v>
      </c>
      <c r="B11963" s="1" t="s">
        <v>8287</v>
      </c>
      <c r="C11963" s="1" t="s">
        <v>1961</v>
      </c>
      <c r="D11963" s="1" t="n">
        <v>1</v>
      </c>
      <c r="E11963" s="16" t="n">
        <v>3493.68</v>
      </c>
      <c r="F11963" s="17" t="n">
        <v>0</v>
      </c>
      <c r="G11963" s="16" t="n">
        <v>3493.68</v>
      </c>
      <c r="I11963" s="1" t="str">
        <f aca="false">INDEX(Products!$C$2:$C$51,MATCH(C11963,Products!$A$2:$A$51,0))</f>
        <v>Home &amp; Kitchen</v>
      </c>
      <c r="J11963" s="1" t="str">
        <f aca="false">INDEX(Orders!$E$2:$E$8001,MATCH(B11963,Orders!$A$2:$A$8001,0))</f>
        <v>Delivered</v>
      </c>
      <c r="K11963" s="1" t="str">
        <f aca="false">LEFT(INDEX(Orders!$C$2:$C$8001,MATCH(B11963,Orders!$A$2:$A$8001,0)),7)</f>
        <v>2024-11</v>
      </c>
    </row>
    <row r="11964" customFormat="false" ht="15" hidden="false" customHeight="true" outlineLevel="0" collapsed="false">
      <c r="A11964" s="1" t="s">
        <v>22434</v>
      </c>
      <c r="B11964" s="1" t="s">
        <v>8287</v>
      </c>
      <c r="C11964" s="1" t="s">
        <v>1997</v>
      </c>
      <c r="D11964" s="1" t="n">
        <v>1</v>
      </c>
      <c r="E11964" s="16" t="n">
        <v>311.15</v>
      </c>
      <c r="F11964" s="17" t="n">
        <v>0.05</v>
      </c>
      <c r="G11964" s="16" t="n">
        <v>295.59</v>
      </c>
      <c r="I11964" s="1" t="str">
        <f aca="false">INDEX(Products!$C$2:$C$51,MATCH(C11964,Products!$A$2:$A$51,0))</f>
        <v>Sports &amp; Fitness</v>
      </c>
      <c r="J11964" s="1" t="str">
        <f aca="false">INDEX(Orders!$E$2:$E$8001,MATCH(B11964,Orders!$A$2:$A$8001,0))</f>
        <v>Delivered</v>
      </c>
      <c r="K11964" s="1" t="str">
        <f aca="false">LEFT(INDEX(Orders!$C$2:$C$8001,MATCH(B11964,Orders!$A$2:$A$8001,0)),7)</f>
        <v>2024-11</v>
      </c>
    </row>
    <row r="11965" customFormat="false" ht="15" hidden="false" customHeight="true" outlineLevel="0" collapsed="false">
      <c r="A11965" s="1" t="s">
        <v>22435</v>
      </c>
      <c r="B11965" s="1" t="s">
        <v>8288</v>
      </c>
      <c r="C11965" s="1" t="s">
        <v>1930</v>
      </c>
      <c r="D11965" s="1" t="n">
        <v>2</v>
      </c>
      <c r="E11965" s="16" t="n">
        <v>2398.35</v>
      </c>
      <c r="F11965" s="17" t="n">
        <v>0</v>
      </c>
      <c r="G11965" s="16" t="n">
        <v>4796.7</v>
      </c>
      <c r="I11965" s="1" t="str">
        <f aca="false">INDEX(Products!$C$2:$C$51,MATCH(C11965,Products!$A$2:$A$51,0))</f>
        <v>Electronics</v>
      </c>
      <c r="J11965" s="1" t="str">
        <f aca="false">INDEX(Orders!$E$2:$E$8001,MATCH(B11965,Orders!$A$2:$A$8001,0))</f>
        <v>Cancelled</v>
      </c>
      <c r="K11965" s="1" t="str">
        <f aca="false">LEFT(INDEX(Orders!$C$2:$C$8001,MATCH(B11965,Orders!$A$2:$A$8001,0)),7)</f>
        <v>2024-12</v>
      </c>
    </row>
    <row r="11966" customFormat="false" ht="15" hidden="false" customHeight="true" outlineLevel="0" collapsed="false">
      <c r="A11966" s="1" t="s">
        <v>22436</v>
      </c>
      <c r="B11966" s="1" t="s">
        <v>8288</v>
      </c>
      <c r="C11966" s="1" t="s">
        <v>2007</v>
      </c>
      <c r="D11966" s="1" t="n">
        <v>1</v>
      </c>
      <c r="E11966" s="16" t="n">
        <v>750.27</v>
      </c>
      <c r="F11966" s="17" t="n">
        <v>0.15</v>
      </c>
      <c r="G11966" s="16" t="n">
        <v>637.73</v>
      </c>
      <c r="I11966" s="1" t="str">
        <f aca="false">INDEX(Products!$C$2:$C$51,MATCH(C11966,Products!$A$2:$A$51,0))</f>
        <v>Books &amp; Stationery</v>
      </c>
      <c r="J11966" s="1" t="str">
        <f aca="false">INDEX(Orders!$E$2:$E$8001,MATCH(B11966,Orders!$A$2:$A$8001,0))</f>
        <v>Cancelled</v>
      </c>
      <c r="K11966" s="1" t="str">
        <f aca="false">LEFT(INDEX(Orders!$C$2:$C$8001,MATCH(B11966,Orders!$A$2:$A$8001,0)),7)</f>
        <v>2024-12</v>
      </c>
    </row>
    <row r="11967" customFormat="false" ht="15" hidden="false" customHeight="true" outlineLevel="0" collapsed="false">
      <c r="A11967" s="1" t="s">
        <v>22437</v>
      </c>
      <c r="B11967" s="1" t="s">
        <v>8288</v>
      </c>
      <c r="C11967" s="1" t="s">
        <v>1933</v>
      </c>
      <c r="D11967" s="1" t="n">
        <v>3</v>
      </c>
      <c r="E11967" s="16" t="n">
        <v>7194.38</v>
      </c>
      <c r="F11967" s="17" t="n">
        <v>0.15</v>
      </c>
      <c r="G11967" s="16" t="n">
        <v>18345.67</v>
      </c>
      <c r="I11967" s="1" t="str">
        <f aca="false">INDEX(Products!$C$2:$C$51,MATCH(C11967,Products!$A$2:$A$51,0))</f>
        <v>Electronics</v>
      </c>
      <c r="J11967" s="1" t="str">
        <f aca="false">INDEX(Orders!$E$2:$E$8001,MATCH(B11967,Orders!$A$2:$A$8001,0))</f>
        <v>Cancelled</v>
      </c>
      <c r="K11967" s="1" t="str">
        <f aca="false">LEFT(INDEX(Orders!$C$2:$C$8001,MATCH(B11967,Orders!$A$2:$A$8001,0)),7)</f>
        <v>2024-12</v>
      </c>
    </row>
    <row r="11968" customFormat="false" ht="15" hidden="false" customHeight="true" outlineLevel="0" collapsed="false">
      <c r="A11968" s="1" t="s">
        <v>22438</v>
      </c>
      <c r="B11968" s="1" t="s">
        <v>8288</v>
      </c>
      <c r="C11968" s="1" t="s">
        <v>1957</v>
      </c>
      <c r="D11968" s="1" t="n">
        <v>2</v>
      </c>
      <c r="E11968" s="16" t="n">
        <v>1469.28</v>
      </c>
      <c r="F11968" s="17" t="n">
        <v>0</v>
      </c>
      <c r="G11968" s="16" t="n">
        <v>2938.56</v>
      </c>
      <c r="I11968" s="1" t="str">
        <f aca="false">INDEX(Products!$C$2:$C$51,MATCH(C11968,Products!$A$2:$A$51,0))</f>
        <v>Home &amp; Kitchen</v>
      </c>
      <c r="J11968" s="1" t="str">
        <f aca="false">INDEX(Orders!$E$2:$E$8001,MATCH(B11968,Orders!$A$2:$A$8001,0))</f>
        <v>Cancelled</v>
      </c>
      <c r="K11968" s="1" t="str">
        <f aca="false">LEFT(INDEX(Orders!$C$2:$C$8001,MATCH(B11968,Orders!$A$2:$A$8001,0)),7)</f>
        <v>2024-12</v>
      </c>
    </row>
    <row r="11969" customFormat="false" ht="15" hidden="false" customHeight="true" outlineLevel="0" collapsed="false">
      <c r="A11969" s="1" t="s">
        <v>22439</v>
      </c>
      <c r="B11969" s="1" t="s">
        <v>8288</v>
      </c>
      <c r="C11969" s="1" t="s">
        <v>1965</v>
      </c>
      <c r="D11969" s="1" t="n">
        <v>2</v>
      </c>
      <c r="E11969" s="16" t="n">
        <v>1145.07</v>
      </c>
      <c r="F11969" s="17" t="n">
        <v>0</v>
      </c>
      <c r="G11969" s="16" t="n">
        <v>2290.14</v>
      </c>
      <c r="I11969" s="1" t="str">
        <f aca="false">INDEX(Products!$C$2:$C$51,MATCH(C11969,Products!$A$2:$A$51,0))</f>
        <v>Home &amp; Kitchen</v>
      </c>
      <c r="J11969" s="1" t="str">
        <f aca="false">INDEX(Orders!$E$2:$E$8001,MATCH(B11969,Orders!$A$2:$A$8001,0))</f>
        <v>Cancelled</v>
      </c>
      <c r="K11969" s="1" t="str">
        <f aca="false">LEFT(INDEX(Orders!$C$2:$C$8001,MATCH(B11969,Orders!$A$2:$A$8001,0)),7)</f>
        <v>2024-12</v>
      </c>
    </row>
    <row r="11970" customFormat="false" ht="15" hidden="false" customHeight="true" outlineLevel="0" collapsed="false">
      <c r="A11970" s="1" t="s">
        <v>22440</v>
      </c>
      <c r="B11970" s="1" t="s">
        <v>8289</v>
      </c>
      <c r="C11970" s="1" t="s">
        <v>1940</v>
      </c>
      <c r="D11970" s="1" t="n">
        <v>1</v>
      </c>
      <c r="E11970" s="16" t="n">
        <v>2374.52</v>
      </c>
      <c r="F11970" s="17" t="n">
        <v>0.15</v>
      </c>
      <c r="G11970" s="16" t="n">
        <v>2018.34</v>
      </c>
      <c r="I11970" s="1" t="str">
        <f aca="false">INDEX(Products!$C$2:$C$51,MATCH(C11970,Products!$A$2:$A$51,0))</f>
        <v>Fashion</v>
      </c>
      <c r="J11970" s="1" t="str">
        <f aca="false">INDEX(Orders!$E$2:$E$8001,MATCH(B11970,Orders!$A$2:$A$8001,0))</f>
        <v>Delivered</v>
      </c>
      <c r="K11970" s="1" t="str">
        <f aca="false">LEFT(INDEX(Orders!$C$2:$C$8001,MATCH(B11970,Orders!$A$2:$A$8001,0)),7)</f>
        <v>2024-04</v>
      </c>
    </row>
    <row r="11971" customFormat="false" ht="15" hidden="false" customHeight="true" outlineLevel="0" collapsed="false">
      <c r="A11971" s="1" t="s">
        <v>22441</v>
      </c>
      <c r="B11971" s="1" t="s">
        <v>8289</v>
      </c>
      <c r="C11971" s="1" t="s">
        <v>1930</v>
      </c>
      <c r="D11971" s="1" t="n">
        <v>1</v>
      </c>
      <c r="E11971" s="16" t="n">
        <v>2398.35</v>
      </c>
      <c r="F11971" s="17" t="n">
        <v>0</v>
      </c>
      <c r="G11971" s="16" t="n">
        <v>2398.35</v>
      </c>
      <c r="I11971" s="1" t="str">
        <f aca="false">INDEX(Products!$C$2:$C$51,MATCH(C11971,Products!$A$2:$A$51,0))</f>
        <v>Electronics</v>
      </c>
      <c r="J11971" s="1" t="str">
        <f aca="false">INDEX(Orders!$E$2:$E$8001,MATCH(B11971,Orders!$A$2:$A$8001,0))</f>
        <v>Delivered</v>
      </c>
      <c r="K11971" s="1" t="str">
        <f aca="false">LEFT(INDEX(Orders!$C$2:$C$8001,MATCH(B11971,Orders!$A$2:$A$8001,0)),7)</f>
        <v>2024-04</v>
      </c>
    </row>
    <row r="11972" customFormat="false" ht="15" hidden="false" customHeight="true" outlineLevel="0" collapsed="false">
      <c r="A11972" s="1" t="s">
        <v>22442</v>
      </c>
      <c r="B11972" s="1" t="s">
        <v>8289</v>
      </c>
      <c r="C11972" s="1" t="s">
        <v>1975</v>
      </c>
      <c r="D11972" s="1" t="n">
        <v>1</v>
      </c>
      <c r="E11972" s="16" t="n">
        <v>862.99</v>
      </c>
      <c r="F11972" s="17" t="n">
        <v>0</v>
      </c>
      <c r="G11972" s="16" t="n">
        <v>862.99</v>
      </c>
      <c r="I11972" s="1" t="str">
        <f aca="false">INDEX(Products!$C$2:$C$51,MATCH(C11972,Products!$A$2:$A$51,0))</f>
        <v>Beauty &amp; Personal Care</v>
      </c>
      <c r="J11972" s="1" t="str">
        <f aca="false">INDEX(Orders!$E$2:$E$8001,MATCH(B11972,Orders!$A$2:$A$8001,0))</f>
        <v>Delivered</v>
      </c>
      <c r="K11972" s="1" t="str">
        <f aca="false">LEFT(INDEX(Orders!$C$2:$C$8001,MATCH(B11972,Orders!$A$2:$A$8001,0)),7)</f>
        <v>2024-04</v>
      </c>
    </row>
    <row r="11973" customFormat="false" ht="15" hidden="false" customHeight="true" outlineLevel="0" collapsed="false">
      <c r="A11973" s="1" t="s">
        <v>22443</v>
      </c>
      <c r="B11973" s="1" t="s">
        <v>8289</v>
      </c>
      <c r="C11973" s="1" t="s">
        <v>2007</v>
      </c>
      <c r="D11973" s="1" t="n">
        <v>3</v>
      </c>
      <c r="E11973" s="16" t="n">
        <v>750.27</v>
      </c>
      <c r="F11973" s="17" t="n">
        <v>0.15</v>
      </c>
      <c r="G11973" s="16" t="n">
        <v>1913.19</v>
      </c>
      <c r="I11973" s="1" t="str">
        <f aca="false">INDEX(Products!$C$2:$C$51,MATCH(C11973,Products!$A$2:$A$51,0))</f>
        <v>Books &amp; Stationery</v>
      </c>
      <c r="J11973" s="1" t="str">
        <f aca="false">INDEX(Orders!$E$2:$E$8001,MATCH(B11973,Orders!$A$2:$A$8001,0))</f>
        <v>Delivered</v>
      </c>
      <c r="K11973" s="1" t="str">
        <f aca="false">LEFT(INDEX(Orders!$C$2:$C$8001,MATCH(B11973,Orders!$A$2:$A$8001,0)),7)</f>
        <v>2024-04</v>
      </c>
    </row>
    <row r="11974" customFormat="false" ht="15" hidden="false" customHeight="true" outlineLevel="0" collapsed="false">
      <c r="A11974" s="1" t="s">
        <v>22444</v>
      </c>
      <c r="B11974" s="1" t="s">
        <v>8290</v>
      </c>
      <c r="C11974" s="1" t="s">
        <v>1930</v>
      </c>
      <c r="D11974" s="1" t="n">
        <v>1</v>
      </c>
      <c r="E11974" s="16" t="n">
        <v>2398.35</v>
      </c>
      <c r="F11974" s="17" t="n">
        <v>0.1</v>
      </c>
      <c r="G11974" s="16" t="n">
        <v>2158.52</v>
      </c>
      <c r="I11974" s="1" t="str">
        <f aca="false">INDEX(Products!$C$2:$C$51,MATCH(C11974,Products!$A$2:$A$51,0))</f>
        <v>Electronics</v>
      </c>
      <c r="J11974" s="1" t="str">
        <f aca="false">INDEX(Orders!$E$2:$E$8001,MATCH(B11974,Orders!$A$2:$A$8001,0))</f>
        <v>Delivered</v>
      </c>
      <c r="K11974" s="1" t="str">
        <f aca="false">LEFT(INDEX(Orders!$C$2:$C$8001,MATCH(B11974,Orders!$A$2:$A$8001,0)),7)</f>
        <v>2024-02</v>
      </c>
    </row>
    <row r="11975" customFormat="false" ht="15" hidden="false" customHeight="true" outlineLevel="0" collapsed="false">
      <c r="A11975" s="1" t="s">
        <v>22445</v>
      </c>
      <c r="B11975" s="1" t="s">
        <v>8291</v>
      </c>
      <c r="C11975" s="1" t="s">
        <v>1961</v>
      </c>
      <c r="D11975" s="1" t="n">
        <v>3</v>
      </c>
      <c r="E11975" s="16" t="n">
        <v>3493.68</v>
      </c>
      <c r="F11975" s="17" t="n">
        <v>0.15</v>
      </c>
      <c r="G11975" s="16" t="n">
        <v>8908.88</v>
      </c>
      <c r="I11975" s="1" t="str">
        <f aca="false">INDEX(Products!$C$2:$C$51,MATCH(C11975,Products!$A$2:$A$51,0))</f>
        <v>Home &amp; Kitchen</v>
      </c>
      <c r="J11975" s="1" t="str">
        <f aca="false">INDEX(Orders!$E$2:$E$8001,MATCH(B11975,Orders!$A$2:$A$8001,0))</f>
        <v>Delivered</v>
      </c>
      <c r="K11975" s="1" t="str">
        <f aca="false">LEFT(INDEX(Orders!$C$2:$C$8001,MATCH(B11975,Orders!$A$2:$A$8001,0)),7)</f>
        <v>2024-07</v>
      </c>
    </row>
    <row r="11976" customFormat="false" ht="15" hidden="false" customHeight="true" outlineLevel="0" collapsed="false">
      <c r="A11976" s="1" t="s">
        <v>22446</v>
      </c>
      <c r="B11976" s="1" t="s">
        <v>8292</v>
      </c>
      <c r="C11976" s="1" t="s">
        <v>1979</v>
      </c>
      <c r="D11976" s="1" t="n">
        <v>2</v>
      </c>
      <c r="E11976" s="16" t="n">
        <v>623</v>
      </c>
      <c r="F11976" s="17" t="n">
        <v>0</v>
      </c>
      <c r="G11976" s="16" t="n">
        <v>1246</v>
      </c>
      <c r="I11976" s="1" t="str">
        <f aca="false">INDEX(Products!$C$2:$C$51,MATCH(C11976,Products!$A$2:$A$51,0))</f>
        <v>Beauty &amp; Personal Care</v>
      </c>
      <c r="J11976" s="1" t="str">
        <f aca="false">INDEX(Orders!$E$2:$E$8001,MATCH(B11976,Orders!$A$2:$A$8001,0))</f>
        <v>Delivered</v>
      </c>
      <c r="K11976" s="1" t="str">
        <f aca="false">LEFT(INDEX(Orders!$C$2:$C$8001,MATCH(B11976,Orders!$A$2:$A$8001,0)),7)</f>
        <v>2025-05</v>
      </c>
    </row>
    <row r="11977" customFormat="false" ht="15" hidden="false" customHeight="true" outlineLevel="0" collapsed="false">
      <c r="A11977" s="1" t="s">
        <v>22447</v>
      </c>
      <c r="B11977" s="1" t="s">
        <v>8293</v>
      </c>
      <c r="C11977" s="1" t="s">
        <v>2006</v>
      </c>
      <c r="D11977" s="1" t="n">
        <v>1</v>
      </c>
      <c r="E11977" s="16" t="n">
        <v>482.17</v>
      </c>
      <c r="F11977" s="17" t="n">
        <v>0</v>
      </c>
      <c r="G11977" s="16" t="n">
        <v>482.17</v>
      </c>
      <c r="I11977" s="1" t="str">
        <f aca="false">INDEX(Products!$C$2:$C$51,MATCH(C11977,Products!$A$2:$A$51,0))</f>
        <v>Books &amp; Stationery</v>
      </c>
      <c r="J11977" s="1" t="str">
        <f aca="false">INDEX(Orders!$E$2:$E$8001,MATCH(B11977,Orders!$A$2:$A$8001,0))</f>
        <v>Delivered</v>
      </c>
      <c r="K11977" s="1" t="str">
        <f aca="false">LEFT(INDEX(Orders!$C$2:$C$8001,MATCH(B11977,Orders!$A$2:$A$8001,0)),7)</f>
        <v>2025-09</v>
      </c>
    </row>
    <row r="11978" customFormat="false" ht="15" hidden="false" customHeight="true" outlineLevel="0" collapsed="false">
      <c r="A11978" s="1" t="s">
        <v>22448</v>
      </c>
      <c r="B11978" s="1" t="s">
        <v>8293</v>
      </c>
      <c r="C11978" s="1" t="s">
        <v>1933</v>
      </c>
      <c r="D11978" s="1" t="n">
        <v>3</v>
      </c>
      <c r="E11978" s="16" t="n">
        <v>7194.38</v>
      </c>
      <c r="F11978" s="17" t="n">
        <v>0.15</v>
      </c>
      <c r="G11978" s="16" t="n">
        <v>18345.67</v>
      </c>
      <c r="I11978" s="1" t="str">
        <f aca="false">INDEX(Products!$C$2:$C$51,MATCH(C11978,Products!$A$2:$A$51,0))</f>
        <v>Electronics</v>
      </c>
      <c r="J11978" s="1" t="str">
        <f aca="false">INDEX(Orders!$E$2:$E$8001,MATCH(B11978,Orders!$A$2:$A$8001,0))</f>
        <v>Delivered</v>
      </c>
      <c r="K11978" s="1" t="str">
        <f aca="false">LEFT(INDEX(Orders!$C$2:$C$8001,MATCH(B11978,Orders!$A$2:$A$8001,0)),7)</f>
        <v>2025-09</v>
      </c>
    </row>
    <row r="11979" customFormat="false" ht="15" hidden="false" customHeight="true" outlineLevel="0" collapsed="false">
      <c r="A11979" s="1" t="s">
        <v>22449</v>
      </c>
      <c r="B11979" s="1" t="s">
        <v>8293</v>
      </c>
      <c r="C11979" s="1" t="s">
        <v>1940</v>
      </c>
      <c r="D11979" s="1" t="n">
        <v>1</v>
      </c>
      <c r="E11979" s="16" t="n">
        <v>2374.52</v>
      </c>
      <c r="F11979" s="17" t="n">
        <v>0.2</v>
      </c>
      <c r="G11979" s="16" t="n">
        <v>1899.62</v>
      </c>
      <c r="I11979" s="1" t="str">
        <f aca="false">INDEX(Products!$C$2:$C$51,MATCH(C11979,Products!$A$2:$A$51,0))</f>
        <v>Fashion</v>
      </c>
      <c r="J11979" s="1" t="str">
        <f aca="false">INDEX(Orders!$E$2:$E$8001,MATCH(B11979,Orders!$A$2:$A$8001,0))</f>
        <v>Delivered</v>
      </c>
      <c r="K11979" s="1" t="str">
        <f aca="false">LEFT(INDEX(Orders!$C$2:$C$8001,MATCH(B11979,Orders!$A$2:$A$8001,0)),7)</f>
        <v>2025-09</v>
      </c>
    </row>
    <row r="11980" customFormat="false" ht="15" hidden="false" customHeight="true" outlineLevel="0" collapsed="false">
      <c r="A11980" s="1" t="s">
        <v>22450</v>
      </c>
      <c r="B11980" s="1" t="s">
        <v>8294</v>
      </c>
      <c r="C11980" s="1" t="s">
        <v>1997</v>
      </c>
      <c r="D11980" s="1" t="n">
        <v>1</v>
      </c>
      <c r="E11980" s="16" t="n">
        <v>311.15</v>
      </c>
      <c r="F11980" s="17" t="n">
        <v>0</v>
      </c>
      <c r="G11980" s="16" t="n">
        <v>311.15</v>
      </c>
      <c r="I11980" s="1" t="str">
        <f aca="false">INDEX(Products!$C$2:$C$51,MATCH(C11980,Products!$A$2:$A$51,0))</f>
        <v>Sports &amp; Fitness</v>
      </c>
      <c r="J11980" s="1" t="str">
        <f aca="false">INDEX(Orders!$E$2:$E$8001,MATCH(B11980,Orders!$A$2:$A$8001,0))</f>
        <v>Delivered</v>
      </c>
      <c r="K11980" s="1" t="str">
        <f aca="false">LEFT(INDEX(Orders!$C$2:$C$8001,MATCH(B11980,Orders!$A$2:$A$8001,0)),7)</f>
        <v>2024-07</v>
      </c>
    </row>
    <row r="11981" customFormat="false" ht="15" hidden="false" customHeight="true" outlineLevel="0" collapsed="false">
      <c r="A11981" s="1" t="s">
        <v>22451</v>
      </c>
      <c r="B11981" s="1" t="s">
        <v>8295</v>
      </c>
      <c r="C11981" s="1" t="s">
        <v>1930</v>
      </c>
      <c r="D11981" s="1" t="n">
        <v>1</v>
      </c>
      <c r="E11981" s="16" t="n">
        <v>2398.35</v>
      </c>
      <c r="F11981" s="17" t="n">
        <v>0</v>
      </c>
      <c r="G11981" s="16" t="n">
        <v>2398.35</v>
      </c>
      <c r="I11981" s="1" t="str">
        <f aca="false">INDEX(Products!$C$2:$C$51,MATCH(C11981,Products!$A$2:$A$51,0))</f>
        <v>Electronics</v>
      </c>
      <c r="J11981" s="1" t="str">
        <f aca="false">INDEX(Orders!$E$2:$E$8001,MATCH(B11981,Orders!$A$2:$A$8001,0))</f>
        <v>Returned</v>
      </c>
      <c r="K11981" s="1" t="str">
        <f aca="false">LEFT(INDEX(Orders!$C$2:$C$8001,MATCH(B11981,Orders!$A$2:$A$8001,0)),7)</f>
        <v>2025-09</v>
      </c>
    </row>
    <row r="11982" customFormat="false" ht="15" hidden="false" customHeight="true" outlineLevel="0" collapsed="false">
      <c r="A11982" s="1" t="s">
        <v>22452</v>
      </c>
      <c r="B11982" s="1" t="s">
        <v>8295</v>
      </c>
      <c r="C11982" s="1" t="s">
        <v>2006</v>
      </c>
      <c r="D11982" s="1" t="n">
        <v>1</v>
      </c>
      <c r="E11982" s="16" t="n">
        <v>482.17</v>
      </c>
      <c r="F11982" s="17" t="n">
        <v>0</v>
      </c>
      <c r="G11982" s="16" t="n">
        <v>482.17</v>
      </c>
      <c r="I11982" s="1" t="str">
        <f aca="false">INDEX(Products!$C$2:$C$51,MATCH(C11982,Products!$A$2:$A$51,0))</f>
        <v>Books &amp; Stationery</v>
      </c>
      <c r="J11982" s="1" t="str">
        <f aca="false">INDEX(Orders!$E$2:$E$8001,MATCH(B11982,Orders!$A$2:$A$8001,0))</f>
        <v>Returned</v>
      </c>
      <c r="K11982" s="1" t="str">
        <f aca="false">LEFT(INDEX(Orders!$C$2:$C$8001,MATCH(B11982,Orders!$A$2:$A$8001,0)),7)</f>
        <v>2025-09</v>
      </c>
    </row>
    <row r="11983" customFormat="false" ht="15" hidden="false" customHeight="true" outlineLevel="0" collapsed="false">
      <c r="A11983" s="1" t="s">
        <v>22453</v>
      </c>
      <c r="B11983" s="1" t="s">
        <v>8296</v>
      </c>
      <c r="C11983" s="1" t="s">
        <v>1930</v>
      </c>
      <c r="D11983" s="1" t="n">
        <v>1</v>
      </c>
      <c r="E11983" s="16" t="n">
        <v>2398.35</v>
      </c>
      <c r="F11983" s="17" t="n">
        <v>0.15</v>
      </c>
      <c r="G11983" s="16" t="n">
        <v>2038.6</v>
      </c>
      <c r="I11983" s="1" t="str">
        <f aca="false">INDEX(Products!$C$2:$C$51,MATCH(C11983,Products!$A$2:$A$51,0))</f>
        <v>Electronics</v>
      </c>
      <c r="J11983" s="1" t="str">
        <f aca="false">INDEX(Orders!$E$2:$E$8001,MATCH(B11983,Orders!$A$2:$A$8001,0))</f>
        <v>Delivered</v>
      </c>
      <c r="K11983" s="1" t="str">
        <f aca="false">LEFT(INDEX(Orders!$C$2:$C$8001,MATCH(B11983,Orders!$A$2:$A$8001,0)),7)</f>
        <v>2024-09</v>
      </c>
    </row>
    <row r="11984" customFormat="false" ht="15" hidden="false" customHeight="true" outlineLevel="0" collapsed="false">
      <c r="A11984" s="1" t="s">
        <v>22454</v>
      </c>
      <c r="B11984" s="1" t="s">
        <v>8296</v>
      </c>
      <c r="C11984" s="1" t="s">
        <v>1937</v>
      </c>
      <c r="D11984" s="1" t="n">
        <v>1</v>
      </c>
      <c r="E11984" s="16" t="n">
        <v>1364.75</v>
      </c>
      <c r="F11984" s="17" t="n">
        <v>0.05</v>
      </c>
      <c r="G11984" s="16" t="n">
        <v>1296.51</v>
      </c>
      <c r="I11984" s="1" t="str">
        <f aca="false">INDEX(Products!$C$2:$C$51,MATCH(C11984,Products!$A$2:$A$51,0))</f>
        <v>Fashion</v>
      </c>
      <c r="J11984" s="1" t="str">
        <f aca="false">INDEX(Orders!$E$2:$E$8001,MATCH(B11984,Orders!$A$2:$A$8001,0))</f>
        <v>Delivered</v>
      </c>
      <c r="K11984" s="1" t="str">
        <f aca="false">LEFT(INDEX(Orders!$C$2:$C$8001,MATCH(B11984,Orders!$A$2:$A$8001,0)),7)</f>
        <v>2024-09</v>
      </c>
    </row>
    <row r="11985" customFormat="false" ht="15" hidden="false" customHeight="true" outlineLevel="0" collapsed="false">
      <c r="A11985" s="1" t="s">
        <v>22455</v>
      </c>
      <c r="B11985" s="1" t="s">
        <v>8296</v>
      </c>
      <c r="C11985" s="1" t="s">
        <v>2006</v>
      </c>
      <c r="D11985" s="1" t="n">
        <v>1</v>
      </c>
      <c r="E11985" s="16" t="n">
        <v>482.17</v>
      </c>
      <c r="F11985" s="17" t="n">
        <v>0.05</v>
      </c>
      <c r="G11985" s="16" t="n">
        <v>458.06</v>
      </c>
      <c r="I11985" s="1" t="str">
        <f aca="false">INDEX(Products!$C$2:$C$51,MATCH(C11985,Products!$A$2:$A$51,0))</f>
        <v>Books &amp; Stationery</v>
      </c>
      <c r="J11985" s="1" t="str">
        <f aca="false">INDEX(Orders!$E$2:$E$8001,MATCH(B11985,Orders!$A$2:$A$8001,0))</f>
        <v>Delivered</v>
      </c>
      <c r="K11985" s="1" t="str">
        <f aca="false">LEFT(INDEX(Orders!$C$2:$C$8001,MATCH(B11985,Orders!$A$2:$A$8001,0)),7)</f>
        <v>2024-09</v>
      </c>
    </row>
    <row r="11986" customFormat="false" ht="15" hidden="false" customHeight="true" outlineLevel="0" collapsed="false">
      <c r="A11986" s="1" t="s">
        <v>22456</v>
      </c>
      <c r="B11986" s="1" t="s">
        <v>8297</v>
      </c>
      <c r="C11986" s="1" t="s">
        <v>1979</v>
      </c>
      <c r="D11986" s="1" t="n">
        <v>2</v>
      </c>
      <c r="E11986" s="16" t="n">
        <v>623</v>
      </c>
      <c r="F11986" s="17" t="n">
        <v>0.1</v>
      </c>
      <c r="G11986" s="16" t="n">
        <v>1121.4</v>
      </c>
      <c r="I11986" s="1" t="str">
        <f aca="false">INDEX(Products!$C$2:$C$51,MATCH(C11986,Products!$A$2:$A$51,0))</f>
        <v>Beauty &amp; Personal Care</v>
      </c>
      <c r="J11986" s="1" t="str">
        <f aca="false">INDEX(Orders!$E$2:$E$8001,MATCH(B11986,Orders!$A$2:$A$8001,0))</f>
        <v>Delivered</v>
      </c>
      <c r="K11986" s="1" t="str">
        <f aca="false">LEFT(INDEX(Orders!$C$2:$C$8001,MATCH(B11986,Orders!$A$2:$A$8001,0)),7)</f>
        <v>2025-12</v>
      </c>
    </row>
    <row r="11987" customFormat="false" ht="15" hidden="false" customHeight="true" outlineLevel="0" collapsed="false">
      <c r="A11987" s="1" t="s">
        <v>22457</v>
      </c>
      <c r="B11987" s="1" t="s">
        <v>8298</v>
      </c>
      <c r="C11987" s="1" t="s">
        <v>1924</v>
      </c>
      <c r="D11987" s="1" t="n">
        <v>2</v>
      </c>
      <c r="E11987" s="16" t="n">
        <v>1971</v>
      </c>
      <c r="F11987" s="17" t="n">
        <v>0.15</v>
      </c>
      <c r="G11987" s="16" t="n">
        <v>3350.7</v>
      </c>
      <c r="I11987" s="1" t="str">
        <f aca="false">INDEX(Products!$C$2:$C$51,MATCH(C11987,Products!$A$2:$A$51,0))</f>
        <v>Electronics</v>
      </c>
      <c r="J11987" s="1" t="str">
        <f aca="false">INDEX(Orders!$E$2:$E$8001,MATCH(B11987,Orders!$A$2:$A$8001,0))</f>
        <v>Delivered</v>
      </c>
      <c r="K11987" s="1" t="str">
        <f aca="false">LEFT(INDEX(Orders!$C$2:$C$8001,MATCH(B11987,Orders!$A$2:$A$8001,0)),7)</f>
        <v>2025-10</v>
      </c>
    </row>
    <row r="11988" customFormat="false" ht="15" hidden="false" customHeight="true" outlineLevel="0" collapsed="false">
      <c r="A11988" s="1" t="s">
        <v>22458</v>
      </c>
      <c r="B11988" s="1" t="s">
        <v>8299</v>
      </c>
      <c r="C11988" s="1" t="s">
        <v>2006</v>
      </c>
      <c r="D11988" s="1" t="n">
        <v>2</v>
      </c>
      <c r="E11988" s="16" t="n">
        <v>482.17</v>
      </c>
      <c r="F11988" s="17" t="n">
        <v>0</v>
      </c>
      <c r="G11988" s="16" t="n">
        <v>964.34</v>
      </c>
      <c r="I11988" s="1" t="str">
        <f aca="false">INDEX(Products!$C$2:$C$51,MATCH(C11988,Products!$A$2:$A$51,0))</f>
        <v>Books &amp; Stationery</v>
      </c>
      <c r="J11988" s="1" t="str">
        <f aca="false">INDEX(Orders!$E$2:$E$8001,MATCH(B11988,Orders!$A$2:$A$8001,0))</f>
        <v>Delivered</v>
      </c>
      <c r="K11988" s="1" t="str">
        <f aca="false">LEFT(INDEX(Orders!$C$2:$C$8001,MATCH(B11988,Orders!$A$2:$A$8001,0)),7)</f>
        <v>2024-12</v>
      </c>
    </row>
    <row r="11989" customFormat="false" ht="15" hidden="false" customHeight="true" outlineLevel="0" collapsed="false">
      <c r="A11989" s="1" t="s">
        <v>22459</v>
      </c>
      <c r="B11989" s="1" t="s">
        <v>8300</v>
      </c>
      <c r="C11989" s="1" t="s">
        <v>2006</v>
      </c>
      <c r="D11989" s="1" t="n">
        <v>1</v>
      </c>
      <c r="E11989" s="16" t="n">
        <v>482.17</v>
      </c>
      <c r="F11989" s="17" t="n">
        <v>0.1</v>
      </c>
      <c r="G11989" s="16" t="n">
        <v>433.95</v>
      </c>
      <c r="I11989" s="1" t="str">
        <f aca="false">INDEX(Products!$C$2:$C$51,MATCH(C11989,Products!$A$2:$A$51,0))</f>
        <v>Books &amp; Stationery</v>
      </c>
      <c r="J11989" s="1" t="str">
        <f aca="false">INDEX(Orders!$E$2:$E$8001,MATCH(B11989,Orders!$A$2:$A$8001,0))</f>
        <v>Delivered</v>
      </c>
      <c r="K11989" s="1" t="str">
        <f aca="false">LEFT(INDEX(Orders!$C$2:$C$8001,MATCH(B11989,Orders!$A$2:$A$8001,0)),7)</f>
        <v>2025-09</v>
      </c>
    </row>
    <row r="11990" customFormat="false" ht="15" hidden="false" customHeight="true" outlineLevel="0" collapsed="false">
      <c r="A11990" s="1" t="s">
        <v>22460</v>
      </c>
      <c r="B11990" s="1" t="s">
        <v>8301</v>
      </c>
      <c r="C11990" s="1" t="s">
        <v>2006</v>
      </c>
      <c r="D11990" s="1" t="n">
        <v>2</v>
      </c>
      <c r="E11990" s="16" t="n">
        <v>482.17</v>
      </c>
      <c r="F11990" s="17" t="n">
        <v>0</v>
      </c>
      <c r="G11990" s="16" t="n">
        <v>964.34</v>
      </c>
      <c r="I11990" s="1" t="str">
        <f aca="false">INDEX(Products!$C$2:$C$51,MATCH(C11990,Products!$A$2:$A$51,0))</f>
        <v>Books &amp; Stationery</v>
      </c>
      <c r="J11990" s="1" t="str">
        <f aca="false">INDEX(Orders!$E$2:$E$8001,MATCH(B11990,Orders!$A$2:$A$8001,0))</f>
        <v>Delivered</v>
      </c>
      <c r="K11990" s="1" t="str">
        <f aca="false">LEFT(INDEX(Orders!$C$2:$C$8001,MATCH(B11990,Orders!$A$2:$A$8001,0)),7)</f>
        <v>2025-05</v>
      </c>
    </row>
    <row r="11991" customFormat="false" ht="15" hidden="false" customHeight="true" outlineLevel="0" collapsed="false">
      <c r="A11991" s="1" t="s">
        <v>22461</v>
      </c>
      <c r="B11991" s="1" t="s">
        <v>8302</v>
      </c>
      <c r="C11991" s="1" t="s">
        <v>1943</v>
      </c>
      <c r="D11991" s="1" t="n">
        <v>1</v>
      </c>
      <c r="E11991" s="16" t="n">
        <v>1250.54</v>
      </c>
      <c r="F11991" s="17" t="n">
        <v>0.05</v>
      </c>
      <c r="G11991" s="16" t="n">
        <v>1188.01</v>
      </c>
      <c r="I11991" s="1" t="str">
        <f aca="false">INDEX(Products!$C$2:$C$51,MATCH(C11991,Products!$A$2:$A$51,0))</f>
        <v>Fashion</v>
      </c>
      <c r="J11991" s="1" t="str">
        <f aca="false">INDEX(Orders!$E$2:$E$8001,MATCH(B11991,Orders!$A$2:$A$8001,0))</f>
        <v>Delivered</v>
      </c>
      <c r="K11991" s="1" t="str">
        <f aca="false">LEFT(INDEX(Orders!$C$2:$C$8001,MATCH(B11991,Orders!$A$2:$A$8001,0)),7)</f>
        <v>2025-05</v>
      </c>
    </row>
    <row r="11992" customFormat="false" ht="15" hidden="false" customHeight="true" outlineLevel="0" collapsed="false">
      <c r="A11992" s="1" t="s">
        <v>22462</v>
      </c>
      <c r="B11992" s="1" t="s">
        <v>8302</v>
      </c>
      <c r="C11992" s="1" t="s">
        <v>1990</v>
      </c>
      <c r="D11992" s="1" t="n">
        <v>2</v>
      </c>
      <c r="E11992" s="16" t="n">
        <v>5311.32</v>
      </c>
      <c r="F11992" s="17" t="n">
        <v>0.05</v>
      </c>
      <c r="G11992" s="16" t="n">
        <v>10091.51</v>
      </c>
      <c r="I11992" s="1" t="str">
        <f aca="false">INDEX(Products!$C$2:$C$51,MATCH(C11992,Products!$A$2:$A$51,0))</f>
        <v>Sports &amp; Fitness</v>
      </c>
      <c r="J11992" s="1" t="str">
        <f aca="false">INDEX(Orders!$E$2:$E$8001,MATCH(B11992,Orders!$A$2:$A$8001,0))</f>
        <v>Delivered</v>
      </c>
      <c r="K11992" s="1" t="str">
        <f aca="false">LEFT(INDEX(Orders!$C$2:$C$8001,MATCH(B11992,Orders!$A$2:$A$8001,0)),7)</f>
        <v>2025-05</v>
      </c>
    </row>
    <row r="11993" customFormat="false" ht="15" hidden="false" customHeight="true" outlineLevel="0" collapsed="false">
      <c r="A11993" s="1" t="s">
        <v>22463</v>
      </c>
      <c r="B11993" s="1" t="s">
        <v>8302</v>
      </c>
      <c r="C11993" s="1" t="s">
        <v>2006</v>
      </c>
      <c r="D11993" s="1" t="n">
        <v>1</v>
      </c>
      <c r="E11993" s="16" t="n">
        <v>482.17</v>
      </c>
      <c r="F11993" s="17" t="n">
        <v>0.2</v>
      </c>
      <c r="G11993" s="16" t="n">
        <v>385.74</v>
      </c>
      <c r="I11993" s="1" t="str">
        <f aca="false">INDEX(Products!$C$2:$C$51,MATCH(C11993,Products!$A$2:$A$51,0))</f>
        <v>Books &amp; Stationery</v>
      </c>
      <c r="J11993" s="1" t="str">
        <f aca="false">INDEX(Orders!$E$2:$E$8001,MATCH(B11993,Orders!$A$2:$A$8001,0))</f>
        <v>Delivered</v>
      </c>
      <c r="K11993" s="1" t="str">
        <f aca="false">LEFT(INDEX(Orders!$C$2:$C$8001,MATCH(B11993,Orders!$A$2:$A$8001,0)),7)</f>
        <v>2025-05</v>
      </c>
    </row>
    <row r="11994" customFormat="false" ht="15" hidden="false" customHeight="true" outlineLevel="0" collapsed="false">
      <c r="A11994" s="1" t="s">
        <v>22464</v>
      </c>
      <c r="B11994" s="1" t="s">
        <v>8302</v>
      </c>
      <c r="C11994" s="1" t="s">
        <v>1930</v>
      </c>
      <c r="D11994" s="1" t="n">
        <v>1</v>
      </c>
      <c r="E11994" s="16" t="n">
        <v>2398.35</v>
      </c>
      <c r="F11994" s="17" t="n">
        <v>0.15</v>
      </c>
      <c r="G11994" s="16" t="n">
        <v>2038.6</v>
      </c>
      <c r="I11994" s="1" t="str">
        <f aca="false">INDEX(Products!$C$2:$C$51,MATCH(C11994,Products!$A$2:$A$51,0))</f>
        <v>Electronics</v>
      </c>
      <c r="J11994" s="1" t="str">
        <f aca="false">INDEX(Orders!$E$2:$E$8001,MATCH(B11994,Orders!$A$2:$A$8001,0))</f>
        <v>Delivered</v>
      </c>
      <c r="K11994" s="1" t="str">
        <f aca="false">LEFT(INDEX(Orders!$C$2:$C$8001,MATCH(B11994,Orders!$A$2:$A$8001,0)),7)</f>
        <v>2025-05</v>
      </c>
    </row>
    <row r="11995" customFormat="false" ht="15" hidden="false" customHeight="true" outlineLevel="0" collapsed="false">
      <c r="A11995" s="1" t="s">
        <v>22465</v>
      </c>
      <c r="B11995" s="1" t="s">
        <v>8302</v>
      </c>
      <c r="C11995" s="1" t="s">
        <v>1922</v>
      </c>
      <c r="D11995" s="1" t="n">
        <v>1</v>
      </c>
      <c r="E11995" s="16" t="n">
        <v>3142.61</v>
      </c>
      <c r="F11995" s="17" t="n">
        <v>0</v>
      </c>
      <c r="G11995" s="16" t="n">
        <v>3142.61</v>
      </c>
      <c r="I11995" s="1" t="str">
        <f aca="false">INDEX(Products!$C$2:$C$51,MATCH(C11995,Products!$A$2:$A$51,0))</f>
        <v>Electronics</v>
      </c>
      <c r="J11995" s="1" t="str">
        <f aca="false">INDEX(Orders!$E$2:$E$8001,MATCH(B11995,Orders!$A$2:$A$8001,0))</f>
        <v>Delivered</v>
      </c>
      <c r="K11995" s="1" t="str">
        <f aca="false">LEFT(INDEX(Orders!$C$2:$C$8001,MATCH(B11995,Orders!$A$2:$A$8001,0)),7)</f>
        <v>2025-05</v>
      </c>
    </row>
    <row r="11996" customFormat="false" ht="15" hidden="false" customHeight="true" outlineLevel="0" collapsed="false">
      <c r="A11996" s="1" t="s">
        <v>22466</v>
      </c>
      <c r="B11996" s="1" t="s">
        <v>8303</v>
      </c>
      <c r="C11996" s="1" t="s">
        <v>1930</v>
      </c>
      <c r="D11996" s="1" t="n">
        <v>1</v>
      </c>
      <c r="E11996" s="16" t="n">
        <v>2398.35</v>
      </c>
      <c r="F11996" s="17" t="n">
        <v>0.15</v>
      </c>
      <c r="G11996" s="16" t="n">
        <v>2038.6</v>
      </c>
      <c r="I11996" s="1" t="str">
        <f aca="false">INDEX(Products!$C$2:$C$51,MATCH(C11996,Products!$A$2:$A$51,0))</f>
        <v>Electronics</v>
      </c>
      <c r="J11996" s="1" t="str">
        <f aca="false">INDEX(Orders!$E$2:$E$8001,MATCH(B11996,Orders!$A$2:$A$8001,0))</f>
        <v>Cancelled</v>
      </c>
      <c r="K11996" s="1" t="str">
        <f aca="false">LEFT(INDEX(Orders!$C$2:$C$8001,MATCH(B11996,Orders!$A$2:$A$8001,0)),7)</f>
        <v>2024-11</v>
      </c>
    </row>
    <row r="11997" customFormat="false" ht="15" hidden="false" customHeight="true" outlineLevel="0" collapsed="false">
      <c r="A11997" s="1" t="s">
        <v>22467</v>
      </c>
      <c r="B11997" s="1" t="s">
        <v>8303</v>
      </c>
      <c r="C11997" s="1" t="s">
        <v>2006</v>
      </c>
      <c r="D11997" s="1" t="n">
        <v>2</v>
      </c>
      <c r="E11997" s="16" t="n">
        <v>482.17</v>
      </c>
      <c r="F11997" s="17" t="n">
        <v>0</v>
      </c>
      <c r="G11997" s="16" t="n">
        <v>964.34</v>
      </c>
      <c r="I11997" s="1" t="str">
        <f aca="false">INDEX(Products!$C$2:$C$51,MATCH(C11997,Products!$A$2:$A$51,0))</f>
        <v>Books &amp; Stationery</v>
      </c>
      <c r="J11997" s="1" t="str">
        <f aca="false">INDEX(Orders!$E$2:$E$8001,MATCH(B11997,Orders!$A$2:$A$8001,0))</f>
        <v>Cancelled</v>
      </c>
      <c r="K11997" s="1" t="str">
        <f aca="false">LEFT(INDEX(Orders!$C$2:$C$8001,MATCH(B11997,Orders!$A$2:$A$8001,0)),7)</f>
        <v>2024-11</v>
      </c>
    </row>
    <row r="11998" customFormat="false" ht="15" hidden="false" customHeight="true" outlineLevel="0" collapsed="false">
      <c r="A11998" s="1" t="s">
        <v>22468</v>
      </c>
      <c r="B11998" s="1" t="s">
        <v>8303</v>
      </c>
      <c r="C11998" s="1" t="s">
        <v>1990</v>
      </c>
      <c r="D11998" s="1" t="n">
        <v>1</v>
      </c>
      <c r="E11998" s="16" t="n">
        <v>5311.32</v>
      </c>
      <c r="F11998" s="17" t="n">
        <v>0.1</v>
      </c>
      <c r="G11998" s="16" t="n">
        <v>4780.19</v>
      </c>
      <c r="I11998" s="1" t="str">
        <f aca="false">INDEX(Products!$C$2:$C$51,MATCH(C11998,Products!$A$2:$A$51,0))</f>
        <v>Sports &amp; Fitness</v>
      </c>
      <c r="J11998" s="1" t="str">
        <f aca="false">INDEX(Orders!$E$2:$E$8001,MATCH(B11998,Orders!$A$2:$A$8001,0))</f>
        <v>Cancelled</v>
      </c>
      <c r="K11998" s="1" t="str">
        <f aca="false">LEFT(INDEX(Orders!$C$2:$C$8001,MATCH(B11998,Orders!$A$2:$A$8001,0)),7)</f>
        <v>2024-11</v>
      </c>
    </row>
    <row r="11999" customFormat="false" ht="15" hidden="false" customHeight="true" outlineLevel="0" collapsed="false">
      <c r="A11999" s="1" t="s">
        <v>22469</v>
      </c>
      <c r="B11999" s="1" t="s">
        <v>8304</v>
      </c>
      <c r="C11999" s="1" t="s">
        <v>2007</v>
      </c>
      <c r="D11999" s="1" t="n">
        <v>1</v>
      </c>
      <c r="E11999" s="16" t="n">
        <v>750.27</v>
      </c>
      <c r="F11999" s="17" t="n">
        <v>0.05</v>
      </c>
      <c r="G11999" s="16" t="n">
        <v>712.76</v>
      </c>
      <c r="I11999" s="1" t="str">
        <f aca="false">INDEX(Products!$C$2:$C$51,MATCH(C11999,Products!$A$2:$A$51,0))</f>
        <v>Books &amp; Stationery</v>
      </c>
      <c r="J11999" s="1" t="str">
        <f aca="false">INDEX(Orders!$E$2:$E$8001,MATCH(B11999,Orders!$A$2:$A$8001,0))</f>
        <v>Delivered</v>
      </c>
      <c r="K11999" s="1" t="str">
        <f aca="false">LEFT(INDEX(Orders!$C$2:$C$8001,MATCH(B11999,Orders!$A$2:$A$8001,0)),7)</f>
        <v>2025-07</v>
      </c>
    </row>
    <row r="12000" customFormat="false" ht="15" hidden="false" customHeight="true" outlineLevel="0" collapsed="false">
      <c r="A12000" s="1" t="s">
        <v>22470</v>
      </c>
      <c r="B12000" s="1" t="s">
        <v>8305</v>
      </c>
      <c r="C12000" s="1" t="s">
        <v>2007</v>
      </c>
      <c r="D12000" s="1" t="n">
        <v>3</v>
      </c>
      <c r="E12000" s="16" t="n">
        <v>750.27</v>
      </c>
      <c r="F12000" s="17" t="n">
        <v>0.1</v>
      </c>
      <c r="G12000" s="16" t="n">
        <v>2025.73</v>
      </c>
      <c r="I12000" s="1" t="str">
        <f aca="false">INDEX(Products!$C$2:$C$51,MATCH(C12000,Products!$A$2:$A$51,0))</f>
        <v>Books &amp; Stationery</v>
      </c>
      <c r="J12000" s="1" t="str">
        <f aca="false">INDEX(Orders!$E$2:$E$8001,MATCH(B12000,Orders!$A$2:$A$8001,0))</f>
        <v>Delivered</v>
      </c>
      <c r="K12000" s="1" t="str">
        <f aca="false">LEFT(INDEX(Orders!$C$2:$C$8001,MATCH(B12000,Orders!$A$2:$A$8001,0)),7)</f>
        <v>2025-10</v>
      </c>
    </row>
    <row r="12001" customFormat="false" ht="15" hidden="false" customHeight="true" outlineLevel="0" collapsed="false">
      <c r="A12001" s="1" t="s">
        <v>22471</v>
      </c>
      <c r="B12001" s="1" t="s">
        <v>8306</v>
      </c>
      <c r="C12001" s="1" t="s">
        <v>1959</v>
      </c>
      <c r="D12001" s="1" t="n">
        <v>1</v>
      </c>
      <c r="E12001" s="16" t="n">
        <v>2142.79</v>
      </c>
      <c r="F12001" s="17" t="n">
        <v>0</v>
      </c>
      <c r="G12001" s="16" t="n">
        <v>2142.79</v>
      </c>
      <c r="I12001" s="1" t="str">
        <f aca="false">INDEX(Products!$C$2:$C$51,MATCH(C12001,Products!$A$2:$A$51,0))</f>
        <v>Home &amp; Kitchen</v>
      </c>
      <c r="J12001" s="1" t="str">
        <f aca="false">INDEX(Orders!$E$2:$E$8001,MATCH(B12001,Orders!$A$2:$A$8001,0))</f>
        <v>Delivered</v>
      </c>
      <c r="K12001" s="1" t="str">
        <f aca="false">LEFT(INDEX(Orders!$C$2:$C$8001,MATCH(B12001,Orders!$A$2:$A$8001,0)),7)</f>
        <v>2025-11</v>
      </c>
    </row>
    <row r="12002" customFormat="false" ht="15" hidden="false" customHeight="true" outlineLevel="0" collapsed="false">
      <c r="A12002" s="1" t="s">
        <v>22472</v>
      </c>
      <c r="B12002" s="1" t="s">
        <v>8307</v>
      </c>
      <c r="C12002" s="1" t="s">
        <v>1940</v>
      </c>
      <c r="D12002" s="1" t="n">
        <v>1</v>
      </c>
      <c r="E12002" s="16" t="n">
        <v>2374.52</v>
      </c>
      <c r="F12002" s="17" t="n">
        <v>0.15</v>
      </c>
      <c r="G12002" s="16" t="n">
        <v>2018.34</v>
      </c>
      <c r="I12002" s="1" t="str">
        <f aca="false">INDEX(Products!$C$2:$C$51,MATCH(C12002,Products!$A$2:$A$51,0))</f>
        <v>Fashion</v>
      </c>
      <c r="J12002" s="1" t="str">
        <f aca="false">INDEX(Orders!$E$2:$E$8001,MATCH(B12002,Orders!$A$2:$A$8001,0))</f>
        <v>Delivered</v>
      </c>
      <c r="K12002" s="1" t="str">
        <f aca="false">LEFT(INDEX(Orders!$C$2:$C$8001,MATCH(B12002,Orders!$A$2:$A$8001,0)),7)</f>
        <v>2024-11</v>
      </c>
    </row>
    <row r="12003" customFormat="false" ht="15" hidden="false" customHeight="true" outlineLevel="0" collapsed="false">
      <c r="A12003" s="1" t="s">
        <v>22473</v>
      </c>
      <c r="B12003" s="1" t="s">
        <v>8307</v>
      </c>
      <c r="C12003" s="1" t="s">
        <v>1961</v>
      </c>
      <c r="D12003" s="1" t="n">
        <v>1</v>
      </c>
      <c r="E12003" s="16" t="n">
        <v>3493.68</v>
      </c>
      <c r="F12003" s="17" t="n">
        <v>0.05</v>
      </c>
      <c r="G12003" s="16" t="n">
        <v>3319</v>
      </c>
      <c r="I12003" s="1" t="str">
        <f aca="false">INDEX(Products!$C$2:$C$51,MATCH(C12003,Products!$A$2:$A$51,0))</f>
        <v>Home &amp; Kitchen</v>
      </c>
      <c r="J12003" s="1" t="str">
        <f aca="false">INDEX(Orders!$E$2:$E$8001,MATCH(B12003,Orders!$A$2:$A$8001,0))</f>
        <v>Delivered</v>
      </c>
      <c r="K12003" s="1" t="str">
        <f aca="false">LEFT(INDEX(Orders!$C$2:$C$8001,MATCH(B12003,Orders!$A$2:$A$8001,0)),7)</f>
        <v>2024-11</v>
      </c>
    </row>
    <row r="12004" customFormat="false" ht="15" hidden="false" customHeight="true" outlineLevel="0" collapsed="false">
      <c r="A12004" s="1" t="s">
        <v>22474</v>
      </c>
      <c r="B12004" s="1" t="s">
        <v>8307</v>
      </c>
      <c r="C12004" s="1" t="s">
        <v>2007</v>
      </c>
      <c r="D12004" s="1" t="n">
        <v>1</v>
      </c>
      <c r="E12004" s="16" t="n">
        <v>750.27</v>
      </c>
      <c r="F12004" s="17" t="n">
        <v>0</v>
      </c>
      <c r="G12004" s="16" t="n">
        <v>750.27</v>
      </c>
      <c r="I12004" s="1" t="str">
        <f aca="false">INDEX(Products!$C$2:$C$51,MATCH(C12004,Products!$A$2:$A$51,0))</f>
        <v>Books &amp; Stationery</v>
      </c>
      <c r="J12004" s="1" t="str">
        <f aca="false">INDEX(Orders!$E$2:$E$8001,MATCH(B12004,Orders!$A$2:$A$8001,0))</f>
        <v>Delivered</v>
      </c>
      <c r="K12004" s="1" t="str">
        <f aca="false">LEFT(INDEX(Orders!$C$2:$C$8001,MATCH(B12004,Orders!$A$2:$A$8001,0)),7)</f>
        <v>2024-11</v>
      </c>
    </row>
    <row r="12005" customFormat="false" ht="15" hidden="false" customHeight="true" outlineLevel="0" collapsed="false">
      <c r="A12005" s="1" t="s">
        <v>22475</v>
      </c>
      <c r="B12005" s="1" t="s">
        <v>8308</v>
      </c>
      <c r="C12005" s="1" t="s">
        <v>1918</v>
      </c>
      <c r="D12005" s="1" t="n">
        <v>1</v>
      </c>
      <c r="E12005" s="16" t="n">
        <v>2978.99</v>
      </c>
      <c r="F12005" s="17" t="n">
        <v>0.05</v>
      </c>
      <c r="G12005" s="16" t="n">
        <v>2830.04</v>
      </c>
      <c r="I12005" s="1" t="str">
        <f aca="false">INDEX(Products!$C$2:$C$51,MATCH(C12005,Products!$A$2:$A$51,0))</f>
        <v>Electronics</v>
      </c>
      <c r="J12005" s="1" t="str">
        <f aca="false">INDEX(Orders!$E$2:$E$8001,MATCH(B12005,Orders!$A$2:$A$8001,0))</f>
        <v>Delivered</v>
      </c>
      <c r="K12005" s="1" t="str">
        <f aca="false">LEFT(INDEX(Orders!$C$2:$C$8001,MATCH(B12005,Orders!$A$2:$A$8001,0)),7)</f>
        <v>2024-10</v>
      </c>
    </row>
    <row r="12006" customFormat="false" ht="15" hidden="false" customHeight="true" outlineLevel="0" collapsed="false">
      <c r="A12006" s="1" t="s">
        <v>22476</v>
      </c>
      <c r="B12006" s="1" t="s">
        <v>8309</v>
      </c>
      <c r="C12006" s="1" t="s">
        <v>1984</v>
      </c>
      <c r="D12006" s="1" t="n">
        <v>1</v>
      </c>
      <c r="E12006" s="16" t="n">
        <v>1134.82</v>
      </c>
      <c r="F12006" s="17" t="n">
        <v>0</v>
      </c>
      <c r="G12006" s="16" t="n">
        <v>1134.82</v>
      </c>
      <c r="I12006" s="1" t="str">
        <f aca="false">INDEX(Products!$C$2:$C$51,MATCH(C12006,Products!$A$2:$A$51,0))</f>
        <v>Beauty &amp; Personal Care</v>
      </c>
      <c r="J12006" s="1" t="str">
        <f aca="false">INDEX(Orders!$E$2:$E$8001,MATCH(B12006,Orders!$A$2:$A$8001,0))</f>
        <v>Delivered</v>
      </c>
      <c r="K12006" s="1" t="str">
        <f aca="false">LEFT(INDEX(Orders!$C$2:$C$8001,MATCH(B12006,Orders!$A$2:$A$8001,0)),7)</f>
        <v>2025-11</v>
      </c>
    </row>
    <row r="12007" customFormat="false" ht="15" hidden="false" customHeight="true" outlineLevel="0" collapsed="false">
      <c r="A12007" s="1" t="s">
        <v>22477</v>
      </c>
      <c r="B12007" s="1" t="s">
        <v>8309</v>
      </c>
      <c r="C12007" s="1" t="s">
        <v>1935</v>
      </c>
      <c r="D12007" s="1" t="n">
        <v>1</v>
      </c>
      <c r="E12007" s="16" t="n">
        <v>14558.72</v>
      </c>
      <c r="F12007" s="17" t="n">
        <v>0</v>
      </c>
      <c r="G12007" s="16" t="n">
        <v>14558.72</v>
      </c>
      <c r="I12007" s="1" t="str">
        <f aca="false">INDEX(Products!$C$2:$C$51,MATCH(C12007,Products!$A$2:$A$51,0))</f>
        <v>Electronics</v>
      </c>
      <c r="J12007" s="1" t="str">
        <f aca="false">INDEX(Orders!$E$2:$E$8001,MATCH(B12007,Orders!$A$2:$A$8001,0))</f>
        <v>Delivered</v>
      </c>
      <c r="K12007" s="1" t="str">
        <f aca="false">LEFT(INDEX(Orders!$C$2:$C$8001,MATCH(B12007,Orders!$A$2:$A$8001,0)),7)</f>
        <v>2025-11</v>
      </c>
    </row>
    <row r="12008" customFormat="false" ht="15" hidden="false" customHeight="true" outlineLevel="0" collapsed="false">
      <c r="A12008" s="1" t="s">
        <v>22478</v>
      </c>
      <c r="B12008" s="1" t="s">
        <v>8309</v>
      </c>
      <c r="C12008" s="1" t="s">
        <v>2006</v>
      </c>
      <c r="D12008" s="1" t="n">
        <v>2</v>
      </c>
      <c r="E12008" s="16" t="n">
        <v>482.17</v>
      </c>
      <c r="F12008" s="17" t="n">
        <v>0</v>
      </c>
      <c r="G12008" s="16" t="n">
        <v>964.34</v>
      </c>
      <c r="I12008" s="1" t="str">
        <f aca="false">INDEX(Products!$C$2:$C$51,MATCH(C12008,Products!$A$2:$A$51,0))</f>
        <v>Books &amp; Stationery</v>
      </c>
      <c r="J12008" s="1" t="str">
        <f aca="false">INDEX(Orders!$E$2:$E$8001,MATCH(B12008,Orders!$A$2:$A$8001,0))</f>
        <v>Delivered</v>
      </c>
      <c r="K12008" s="1" t="str">
        <f aca="false">LEFT(INDEX(Orders!$C$2:$C$8001,MATCH(B12008,Orders!$A$2:$A$8001,0)),7)</f>
        <v>2025-11</v>
      </c>
    </row>
    <row r="12009" customFormat="false" ht="15" hidden="false" customHeight="true" outlineLevel="0" collapsed="false">
      <c r="A12009" s="1" t="s">
        <v>22479</v>
      </c>
      <c r="B12009" s="1" t="s">
        <v>8310</v>
      </c>
      <c r="C12009" s="1" t="s">
        <v>1943</v>
      </c>
      <c r="D12009" s="1" t="n">
        <v>1</v>
      </c>
      <c r="E12009" s="16" t="n">
        <v>1250.54</v>
      </c>
      <c r="F12009" s="17" t="n">
        <v>0</v>
      </c>
      <c r="G12009" s="16" t="n">
        <v>1250.54</v>
      </c>
      <c r="I12009" s="1" t="str">
        <f aca="false">INDEX(Products!$C$2:$C$51,MATCH(C12009,Products!$A$2:$A$51,0))</f>
        <v>Fashion</v>
      </c>
      <c r="J12009" s="1" t="str">
        <f aca="false">INDEX(Orders!$E$2:$E$8001,MATCH(B12009,Orders!$A$2:$A$8001,0))</f>
        <v>Delivered</v>
      </c>
      <c r="K12009" s="1" t="str">
        <f aca="false">LEFT(INDEX(Orders!$C$2:$C$8001,MATCH(B12009,Orders!$A$2:$A$8001,0)),7)</f>
        <v>2024-06</v>
      </c>
    </row>
    <row r="12010" customFormat="false" ht="15" hidden="false" customHeight="true" outlineLevel="0" collapsed="false">
      <c r="A12010" s="1" t="s">
        <v>22480</v>
      </c>
      <c r="B12010" s="1" t="s">
        <v>8310</v>
      </c>
      <c r="C12010" s="1" t="s">
        <v>1924</v>
      </c>
      <c r="D12010" s="1" t="n">
        <v>2</v>
      </c>
      <c r="E12010" s="16" t="n">
        <v>1971</v>
      </c>
      <c r="F12010" s="17" t="n">
        <v>0</v>
      </c>
      <c r="G12010" s="16" t="n">
        <v>3942</v>
      </c>
      <c r="I12010" s="1" t="str">
        <f aca="false">INDEX(Products!$C$2:$C$51,MATCH(C12010,Products!$A$2:$A$51,0))</f>
        <v>Electronics</v>
      </c>
      <c r="J12010" s="1" t="str">
        <f aca="false">INDEX(Orders!$E$2:$E$8001,MATCH(B12010,Orders!$A$2:$A$8001,0))</f>
        <v>Delivered</v>
      </c>
      <c r="K12010" s="1" t="str">
        <f aca="false">LEFT(INDEX(Orders!$C$2:$C$8001,MATCH(B12010,Orders!$A$2:$A$8001,0)),7)</f>
        <v>2024-06</v>
      </c>
    </row>
    <row r="12011" customFormat="false" ht="15" hidden="false" customHeight="true" outlineLevel="0" collapsed="false">
      <c r="A12011" s="1" t="s">
        <v>22481</v>
      </c>
      <c r="B12011" s="1" t="s">
        <v>8310</v>
      </c>
      <c r="C12011" s="1" t="s">
        <v>1930</v>
      </c>
      <c r="D12011" s="1" t="n">
        <v>1</v>
      </c>
      <c r="E12011" s="16" t="n">
        <v>2398.35</v>
      </c>
      <c r="F12011" s="17" t="n">
        <v>0</v>
      </c>
      <c r="G12011" s="16" t="n">
        <v>2398.35</v>
      </c>
      <c r="I12011" s="1" t="str">
        <f aca="false">INDEX(Products!$C$2:$C$51,MATCH(C12011,Products!$A$2:$A$51,0))</f>
        <v>Electronics</v>
      </c>
      <c r="J12011" s="1" t="str">
        <f aca="false">INDEX(Orders!$E$2:$E$8001,MATCH(B12011,Orders!$A$2:$A$8001,0))</f>
        <v>Delivered</v>
      </c>
      <c r="K12011" s="1" t="str">
        <f aca="false">LEFT(INDEX(Orders!$C$2:$C$8001,MATCH(B12011,Orders!$A$2:$A$8001,0)),7)</f>
        <v>2024-06</v>
      </c>
    </row>
    <row r="12012" customFormat="false" ht="15" hidden="false" customHeight="true" outlineLevel="0" collapsed="false">
      <c r="A12012" s="1" t="s">
        <v>22482</v>
      </c>
      <c r="B12012" s="1" t="s">
        <v>8311</v>
      </c>
      <c r="C12012" s="1" t="s">
        <v>1940</v>
      </c>
      <c r="D12012" s="1" t="n">
        <v>1</v>
      </c>
      <c r="E12012" s="16" t="n">
        <v>2374.52</v>
      </c>
      <c r="F12012" s="17" t="n">
        <v>0.05</v>
      </c>
      <c r="G12012" s="16" t="n">
        <v>2255.79</v>
      </c>
      <c r="I12012" s="1" t="str">
        <f aca="false">INDEX(Products!$C$2:$C$51,MATCH(C12012,Products!$A$2:$A$51,0))</f>
        <v>Fashion</v>
      </c>
      <c r="J12012" s="1" t="str">
        <f aca="false">INDEX(Orders!$E$2:$E$8001,MATCH(B12012,Orders!$A$2:$A$8001,0))</f>
        <v>Cancelled</v>
      </c>
      <c r="K12012" s="1" t="str">
        <f aca="false">LEFT(INDEX(Orders!$C$2:$C$8001,MATCH(B12012,Orders!$A$2:$A$8001,0)),7)</f>
        <v>2025-10</v>
      </c>
    </row>
    <row r="12013" customFormat="false" ht="15" hidden="false" customHeight="true" outlineLevel="0" collapsed="false">
      <c r="A12013" s="1" t="s">
        <v>22483</v>
      </c>
      <c r="B12013" s="1" t="s">
        <v>8312</v>
      </c>
      <c r="C12013" s="1" t="s">
        <v>1930</v>
      </c>
      <c r="D12013" s="1" t="n">
        <v>1</v>
      </c>
      <c r="E12013" s="16" t="n">
        <v>2398.35</v>
      </c>
      <c r="F12013" s="17" t="n">
        <v>0</v>
      </c>
      <c r="G12013" s="16" t="n">
        <v>2398.35</v>
      </c>
      <c r="I12013" s="1" t="str">
        <f aca="false">INDEX(Products!$C$2:$C$51,MATCH(C12013,Products!$A$2:$A$51,0))</f>
        <v>Electronics</v>
      </c>
      <c r="J12013" s="1" t="str">
        <f aca="false">INDEX(Orders!$E$2:$E$8001,MATCH(B12013,Orders!$A$2:$A$8001,0))</f>
        <v>Returned</v>
      </c>
      <c r="K12013" s="1" t="str">
        <f aca="false">LEFT(INDEX(Orders!$C$2:$C$8001,MATCH(B12013,Orders!$A$2:$A$8001,0)),7)</f>
        <v>2025-08</v>
      </c>
    </row>
    <row r="12014" customFormat="false" ht="15" hidden="false" customHeight="true" outlineLevel="0" collapsed="false">
      <c r="A12014" s="1" t="s">
        <v>22484</v>
      </c>
      <c r="B12014" s="1" t="s">
        <v>8312</v>
      </c>
      <c r="C12014" s="1" t="s">
        <v>1979</v>
      </c>
      <c r="D12014" s="1" t="n">
        <v>1</v>
      </c>
      <c r="E12014" s="16" t="n">
        <v>623</v>
      </c>
      <c r="F12014" s="17" t="n">
        <v>0.1</v>
      </c>
      <c r="G12014" s="16" t="n">
        <v>560.7</v>
      </c>
      <c r="I12014" s="1" t="str">
        <f aca="false">INDEX(Products!$C$2:$C$51,MATCH(C12014,Products!$A$2:$A$51,0))</f>
        <v>Beauty &amp; Personal Care</v>
      </c>
      <c r="J12014" s="1" t="str">
        <f aca="false">INDEX(Orders!$E$2:$E$8001,MATCH(B12014,Orders!$A$2:$A$8001,0))</f>
        <v>Returned</v>
      </c>
      <c r="K12014" s="1" t="str">
        <f aca="false">LEFT(INDEX(Orders!$C$2:$C$8001,MATCH(B12014,Orders!$A$2:$A$8001,0)),7)</f>
        <v>2025-08</v>
      </c>
    </row>
    <row r="12015" customFormat="false" ht="15" hidden="false" customHeight="true" outlineLevel="0" collapsed="false">
      <c r="A12015" s="1" t="s">
        <v>22485</v>
      </c>
      <c r="B12015" s="1" t="s">
        <v>8313</v>
      </c>
      <c r="C12015" s="1" t="s">
        <v>2006</v>
      </c>
      <c r="D12015" s="1" t="n">
        <v>1</v>
      </c>
      <c r="E12015" s="16" t="n">
        <v>482.17</v>
      </c>
      <c r="F12015" s="17" t="n">
        <v>0</v>
      </c>
      <c r="G12015" s="16" t="n">
        <v>482.17</v>
      </c>
      <c r="I12015" s="1" t="str">
        <f aca="false">INDEX(Products!$C$2:$C$51,MATCH(C12015,Products!$A$2:$A$51,0))</f>
        <v>Books &amp; Stationery</v>
      </c>
      <c r="J12015" s="1" t="str">
        <f aca="false">INDEX(Orders!$E$2:$E$8001,MATCH(B12015,Orders!$A$2:$A$8001,0))</f>
        <v>Delivered</v>
      </c>
      <c r="K12015" s="1" t="str">
        <f aca="false">LEFT(INDEX(Orders!$C$2:$C$8001,MATCH(B12015,Orders!$A$2:$A$8001,0)),7)</f>
        <v>2025-07</v>
      </c>
    </row>
    <row r="12016" customFormat="false" ht="15" hidden="false" customHeight="true" outlineLevel="0" collapsed="false">
      <c r="A12016" s="1" t="s">
        <v>22486</v>
      </c>
      <c r="B12016" s="1" t="s">
        <v>8314</v>
      </c>
      <c r="C12016" s="1" t="s">
        <v>1979</v>
      </c>
      <c r="D12016" s="1" t="n">
        <v>1</v>
      </c>
      <c r="E12016" s="16" t="n">
        <v>623</v>
      </c>
      <c r="F12016" s="17" t="n">
        <v>0.05</v>
      </c>
      <c r="G12016" s="16" t="n">
        <v>591.85</v>
      </c>
      <c r="I12016" s="1" t="str">
        <f aca="false">INDEX(Products!$C$2:$C$51,MATCH(C12016,Products!$A$2:$A$51,0))</f>
        <v>Beauty &amp; Personal Care</v>
      </c>
      <c r="J12016" s="1" t="str">
        <f aca="false">INDEX(Orders!$E$2:$E$8001,MATCH(B12016,Orders!$A$2:$A$8001,0))</f>
        <v>Delivered</v>
      </c>
      <c r="K12016" s="1" t="str">
        <f aca="false">LEFT(INDEX(Orders!$C$2:$C$8001,MATCH(B12016,Orders!$A$2:$A$8001,0)),7)</f>
        <v>2025-08</v>
      </c>
    </row>
    <row r="12017" customFormat="false" ht="15" hidden="false" customHeight="true" outlineLevel="0" collapsed="false">
      <c r="A12017" s="1" t="s">
        <v>22487</v>
      </c>
      <c r="B12017" s="1" t="s">
        <v>8314</v>
      </c>
      <c r="C12017" s="1" t="s">
        <v>1937</v>
      </c>
      <c r="D12017" s="1" t="n">
        <v>1</v>
      </c>
      <c r="E12017" s="16" t="n">
        <v>1364.75</v>
      </c>
      <c r="F12017" s="17" t="n">
        <v>0</v>
      </c>
      <c r="G12017" s="16" t="n">
        <v>1364.75</v>
      </c>
      <c r="I12017" s="1" t="str">
        <f aca="false">INDEX(Products!$C$2:$C$51,MATCH(C12017,Products!$A$2:$A$51,0))</f>
        <v>Fashion</v>
      </c>
      <c r="J12017" s="1" t="str">
        <f aca="false">INDEX(Orders!$E$2:$E$8001,MATCH(B12017,Orders!$A$2:$A$8001,0))</f>
        <v>Delivered</v>
      </c>
      <c r="K12017" s="1" t="str">
        <f aca="false">LEFT(INDEX(Orders!$C$2:$C$8001,MATCH(B12017,Orders!$A$2:$A$8001,0)),7)</f>
        <v>2025-08</v>
      </c>
    </row>
    <row r="12018" customFormat="false" ht="15" hidden="false" customHeight="true" outlineLevel="0" collapsed="false">
      <c r="A12018" s="1" t="s">
        <v>22488</v>
      </c>
      <c r="B12018" s="1" t="s">
        <v>8314</v>
      </c>
      <c r="C12018" s="1" t="s">
        <v>2006</v>
      </c>
      <c r="D12018" s="1" t="n">
        <v>1</v>
      </c>
      <c r="E12018" s="16" t="n">
        <v>482.17</v>
      </c>
      <c r="F12018" s="17" t="n">
        <v>0</v>
      </c>
      <c r="G12018" s="16" t="n">
        <v>482.17</v>
      </c>
      <c r="I12018" s="1" t="str">
        <f aca="false">INDEX(Products!$C$2:$C$51,MATCH(C12018,Products!$A$2:$A$51,0))</f>
        <v>Books &amp; Stationery</v>
      </c>
      <c r="J12018" s="1" t="str">
        <f aca="false">INDEX(Orders!$E$2:$E$8001,MATCH(B12018,Orders!$A$2:$A$8001,0))</f>
        <v>Delivered</v>
      </c>
      <c r="K12018" s="1" t="str">
        <f aca="false">LEFT(INDEX(Orders!$C$2:$C$8001,MATCH(B12018,Orders!$A$2:$A$8001,0)),7)</f>
        <v>2025-08</v>
      </c>
    </row>
    <row r="12019" customFormat="false" ht="15" hidden="false" customHeight="true" outlineLevel="0" collapsed="false">
      <c r="A12019" s="1" t="s">
        <v>22489</v>
      </c>
      <c r="B12019" s="1" t="s">
        <v>8314</v>
      </c>
      <c r="C12019" s="1" t="s">
        <v>2007</v>
      </c>
      <c r="D12019" s="1" t="n">
        <v>1</v>
      </c>
      <c r="E12019" s="16" t="n">
        <v>750.27</v>
      </c>
      <c r="F12019" s="17" t="n">
        <v>0.15</v>
      </c>
      <c r="G12019" s="16" t="n">
        <v>637.73</v>
      </c>
      <c r="I12019" s="1" t="str">
        <f aca="false">INDEX(Products!$C$2:$C$51,MATCH(C12019,Products!$A$2:$A$51,0))</f>
        <v>Books &amp; Stationery</v>
      </c>
      <c r="J12019" s="1" t="str">
        <f aca="false">INDEX(Orders!$E$2:$E$8001,MATCH(B12019,Orders!$A$2:$A$8001,0))</f>
        <v>Delivered</v>
      </c>
      <c r="K12019" s="1" t="str">
        <f aca="false">LEFT(INDEX(Orders!$C$2:$C$8001,MATCH(B12019,Orders!$A$2:$A$8001,0)),7)</f>
        <v>2025-08</v>
      </c>
    </row>
    <row r="12020" customFormat="false" ht="15" hidden="false" customHeight="true" outlineLevel="0" collapsed="false">
      <c r="A12020" s="1" t="s">
        <v>22490</v>
      </c>
      <c r="B12020" s="1" t="s">
        <v>8315</v>
      </c>
      <c r="C12020" s="1" t="s">
        <v>1953</v>
      </c>
      <c r="D12020" s="1" t="n">
        <v>1</v>
      </c>
      <c r="E12020" s="16" t="n">
        <v>4914.12</v>
      </c>
      <c r="F12020" s="17" t="n">
        <v>0</v>
      </c>
      <c r="G12020" s="16" t="n">
        <v>4914.12</v>
      </c>
      <c r="I12020" s="1" t="str">
        <f aca="false">INDEX(Products!$C$2:$C$51,MATCH(C12020,Products!$A$2:$A$51,0))</f>
        <v>Fashion</v>
      </c>
      <c r="J12020" s="1" t="str">
        <f aca="false">INDEX(Orders!$E$2:$E$8001,MATCH(B12020,Orders!$A$2:$A$8001,0))</f>
        <v>Delivered</v>
      </c>
      <c r="K12020" s="1" t="str">
        <f aca="false">LEFT(INDEX(Orders!$C$2:$C$8001,MATCH(B12020,Orders!$A$2:$A$8001,0)),7)</f>
        <v>2025-12</v>
      </c>
    </row>
    <row r="12021" customFormat="false" ht="15" hidden="false" customHeight="true" outlineLevel="0" collapsed="false">
      <c r="A12021" s="1" t="s">
        <v>22491</v>
      </c>
      <c r="B12021" s="1" t="s">
        <v>8315</v>
      </c>
      <c r="C12021" s="1" t="s">
        <v>1941</v>
      </c>
      <c r="D12021" s="1" t="n">
        <v>1</v>
      </c>
      <c r="E12021" s="16" t="n">
        <v>2757.65</v>
      </c>
      <c r="F12021" s="17" t="n">
        <v>0</v>
      </c>
      <c r="G12021" s="16" t="n">
        <v>2757.65</v>
      </c>
      <c r="I12021" s="1" t="str">
        <f aca="false">INDEX(Products!$C$2:$C$51,MATCH(C12021,Products!$A$2:$A$51,0))</f>
        <v>Fashion</v>
      </c>
      <c r="J12021" s="1" t="str">
        <f aca="false">INDEX(Orders!$E$2:$E$8001,MATCH(B12021,Orders!$A$2:$A$8001,0))</f>
        <v>Delivered</v>
      </c>
      <c r="K12021" s="1" t="str">
        <f aca="false">LEFT(INDEX(Orders!$C$2:$C$8001,MATCH(B12021,Orders!$A$2:$A$8001,0)),7)</f>
        <v>2025-12</v>
      </c>
    </row>
    <row r="12022" customFormat="false" ht="15" hidden="false" customHeight="true" outlineLevel="0" collapsed="false">
      <c r="A12022" s="1" t="s">
        <v>22492</v>
      </c>
      <c r="B12022" s="1" t="s">
        <v>8316</v>
      </c>
      <c r="C12022" s="1" t="s">
        <v>1973</v>
      </c>
      <c r="D12022" s="1" t="n">
        <v>1</v>
      </c>
      <c r="E12022" s="16" t="n">
        <v>1158.24</v>
      </c>
      <c r="F12022" s="17" t="n">
        <v>0</v>
      </c>
      <c r="G12022" s="16" t="n">
        <v>1158.24</v>
      </c>
      <c r="I12022" s="1" t="str">
        <f aca="false">INDEX(Products!$C$2:$C$51,MATCH(C12022,Products!$A$2:$A$51,0))</f>
        <v>Home &amp; Kitchen</v>
      </c>
      <c r="J12022" s="1" t="str">
        <f aca="false">INDEX(Orders!$E$2:$E$8001,MATCH(B12022,Orders!$A$2:$A$8001,0))</f>
        <v>Delivered</v>
      </c>
      <c r="K12022" s="1" t="str">
        <f aca="false">LEFT(INDEX(Orders!$C$2:$C$8001,MATCH(B12022,Orders!$A$2:$A$8001,0)),7)</f>
        <v>2024-09</v>
      </c>
    </row>
    <row r="12023" customFormat="false" ht="15" hidden="false" customHeight="true" outlineLevel="0" collapsed="false">
      <c r="A12023" s="1" t="s">
        <v>22493</v>
      </c>
      <c r="B12023" s="1" t="s">
        <v>8316</v>
      </c>
      <c r="C12023" s="1" t="s">
        <v>2006</v>
      </c>
      <c r="D12023" s="1" t="n">
        <v>1</v>
      </c>
      <c r="E12023" s="16" t="n">
        <v>482.17</v>
      </c>
      <c r="F12023" s="17" t="n">
        <v>0.05</v>
      </c>
      <c r="G12023" s="16" t="n">
        <v>458.06</v>
      </c>
      <c r="I12023" s="1" t="str">
        <f aca="false">INDEX(Products!$C$2:$C$51,MATCH(C12023,Products!$A$2:$A$51,0))</f>
        <v>Books &amp; Stationery</v>
      </c>
      <c r="J12023" s="1" t="str">
        <f aca="false">INDEX(Orders!$E$2:$E$8001,MATCH(B12023,Orders!$A$2:$A$8001,0))</f>
        <v>Delivered</v>
      </c>
      <c r="K12023" s="1" t="str">
        <f aca="false">LEFT(INDEX(Orders!$C$2:$C$8001,MATCH(B12023,Orders!$A$2:$A$8001,0)),7)</f>
        <v>2024-09</v>
      </c>
    </row>
    <row r="12024" customFormat="false" ht="15" hidden="false" customHeight="true" outlineLevel="0" collapsed="false">
      <c r="A12024" s="1" t="s">
        <v>22494</v>
      </c>
      <c r="B12024" s="1" t="s">
        <v>8317</v>
      </c>
      <c r="C12024" s="1" t="s">
        <v>2007</v>
      </c>
      <c r="D12024" s="1" t="n">
        <v>1</v>
      </c>
      <c r="E12024" s="16" t="n">
        <v>750.27</v>
      </c>
      <c r="F12024" s="17" t="n">
        <v>0</v>
      </c>
      <c r="G12024" s="16" t="n">
        <v>750.27</v>
      </c>
      <c r="I12024" s="1" t="str">
        <f aca="false">INDEX(Products!$C$2:$C$51,MATCH(C12024,Products!$A$2:$A$51,0))</f>
        <v>Books &amp; Stationery</v>
      </c>
      <c r="J12024" s="1" t="str">
        <f aca="false">INDEX(Orders!$E$2:$E$8001,MATCH(B12024,Orders!$A$2:$A$8001,0))</f>
        <v>Delivered</v>
      </c>
      <c r="K12024" s="1" t="str">
        <f aca="false">LEFT(INDEX(Orders!$C$2:$C$8001,MATCH(B12024,Orders!$A$2:$A$8001,0)),7)</f>
        <v>2024-07</v>
      </c>
    </row>
    <row r="12025" customFormat="false" ht="15" hidden="false" customHeight="true" outlineLevel="0" collapsed="false">
      <c r="A12025" s="1" t="s">
        <v>22495</v>
      </c>
      <c r="B12025" s="1" t="s">
        <v>8318</v>
      </c>
      <c r="C12025" s="1" t="s">
        <v>1933</v>
      </c>
      <c r="D12025" s="1" t="n">
        <v>1</v>
      </c>
      <c r="E12025" s="16" t="n">
        <v>7194.38</v>
      </c>
      <c r="F12025" s="17" t="n">
        <v>0</v>
      </c>
      <c r="G12025" s="16" t="n">
        <v>7194.38</v>
      </c>
      <c r="I12025" s="1" t="str">
        <f aca="false">INDEX(Products!$C$2:$C$51,MATCH(C12025,Products!$A$2:$A$51,0))</f>
        <v>Electronics</v>
      </c>
      <c r="J12025" s="1" t="str">
        <f aca="false">INDEX(Orders!$E$2:$E$8001,MATCH(B12025,Orders!$A$2:$A$8001,0))</f>
        <v>Returned</v>
      </c>
      <c r="K12025" s="1" t="str">
        <f aca="false">LEFT(INDEX(Orders!$C$2:$C$8001,MATCH(B12025,Orders!$A$2:$A$8001,0)),7)</f>
        <v>2025-10</v>
      </c>
    </row>
    <row r="12026" customFormat="false" ht="15" hidden="false" customHeight="true" outlineLevel="0" collapsed="false">
      <c r="A12026" s="1" t="s">
        <v>22496</v>
      </c>
      <c r="B12026" s="1" t="s">
        <v>8319</v>
      </c>
      <c r="C12026" s="1" t="s">
        <v>2006</v>
      </c>
      <c r="D12026" s="1" t="n">
        <v>1</v>
      </c>
      <c r="E12026" s="16" t="n">
        <v>482.17</v>
      </c>
      <c r="F12026" s="17" t="n">
        <v>0</v>
      </c>
      <c r="G12026" s="16" t="n">
        <v>482.17</v>
      </c>
      <c r="I12026" s="1" t="str">
        <f aca="false">INDEX(Products!$C$2:$C$51,MATCH(C12026,Products!$A$2:$A$51,0))</f>
        <v>Books &amp; Stationery</v>
      </c>
      <c r="J12026" s="1" t="str">
        <f aca="false">INDEX(Orders!$E$2:$E$8001,MATCH(B12026,Orders!$A$2:$A$8001,0))</f>
        <v>Delivered</v>
      </c>
      <c r="K12026" s="1" t="str">
        <f aca="false">LEFT(INDEX(Orders!$C$2:$C$8001,MATCH(B12026,Orders!$A$2:$A$8001,0)),7)</f>
        <v>2025-02</v>
      </c>
    </row>
    <row r="12027" customFormat="false" ht="15" hidden="false" customHeight="true" outlineLevel="0" collapsed="false">
      <c r="A12027" s="1" t="s">
        <v>22497</v>
      </c>
      <c r="B12027" s="1" t="s">
        <v>8319</v>
      </c>
      <c r="C12027" s="1" t="s">
        <v>1979</v>
      </c>
      <c r="D12027" s="1" t="n">
        <v>1</v>
      </c>
      <c r="E12027" s="16" t="n">
        <v>623</v>
      </c>
      <c r="F12027" s="17" t="n">
        <v>0.15</v>
      </c>
      <c r="G12027" s="16" t="n">
        <v>529.55</v>
      </c>
      <c r="I12027" s="1" t="str">
        <f aca="false">INDEX(Products!$C$2:$C$51,MATCH(C12027,Products!$A$2:$A$51,0))</f>
        <v>Beauty &amp; Personal Care</v>
      </c>
      <c r="J12027" s="1" t="str">
        <f aca="false">INDEX(Orders!$E$2:$E$8001,MATCH(B12027,Orders!$A$2:$A$8001,0))</f>
        <v>Delivered</v>
      </c>
      <c r="K12027" s="1" t="str">
        <f aca="false">LEFT(INDEX(Orders!$C$2:$C$8001,MATCH(B12027,Orders!$A$2:$A$8001,0)),7)</f>
        <v>2025-02</v>
      </c>
    </row>
    <row r="12028" customFormat="false" ht="15" hidden="false" customHeight="true" outlineLevel="0" collapsed="false">
      <c r="A12028" s="1" t="s">
        <v>22498</v>
      </c>
      <c r="B12028" s="1" t="s">
        <v>8320</v>
      </c>
      <c r="C12028" s="1" t="s">
        <v>1975</v>
      </c>
      <c r="D12028" s="1" t="n">
        <v>1</v>
      </c>
      <c r="E12028" s="16" t="n">
        <v>862.99</v>
      </c>
      <c r="F12028" s="17" t="n">
        <v>0.15</v>
      </c>
      <c r="G12028" s="16" t="n">
        <v>733.54</v>
      </c>
      <c r="I12028" s="1" t="str">
        <f aca="false">INDEX(Products!$C$2:$C$51,MATCH(C12028,Products!$A$2:$A$51,0))</f>
        <v>Beauty &amp; Personal Care</v>
      </c>
      <c r="J12028" s="1" t="str">
        <f aca="false">INDEX(Orders!$E$2:$E$8001,MATCH(B12028,Orders!$A$2:$A$8001,0))</f>
        <v>Delivered</v>
      </c>
      <c r="K12028" s="1" t="str">
        <f aca="false">LEFT(INDEX(Orders!$C$2:$C$8001,MATCH(B12028,Orders!$A$2:$A$8001,0)),7)</f>
        <v>2024-01</v>
      </c>
    </row>
    <row r="12029" customFormat="false" ht="15" hidden="false" customHeight="true" outlineLevel="0" collapsed="false">
      <c r="A12029" s="1" t="s">
        <v>22499</v>
      </c>
      <c r="B12029" s="1" t="s">
        <v>8320</v>
      </c>
      <c r="C12029" s="1" t="s">
        <v>1930</v>
      </c>
      <c r="D12029" s="1" t="n">
        <v>2</v>
      </c>
      <c r="E12029" s="16" t="n">
        <v>2398.35</v>
      </c>
      <c r="F12029" s="17" t="n">
        <v>0.15</v>
      </c>
      <c r="G12029" s="16" t="n">
        <v>4077.2</v>
      </c>
      <c r="I12029" s="1" t="str">
        <f aca="false">INDEX(Products!$C$2:$C$51,MATCH(C12029,Products!$A$2:$A$51,0))</f>
        <v>Electronics</v>
      </c>
      <c r="J12029" s="1" t="str">
        <f aca="false">INDEX(Orders!$E$2:$E$8001,MATCH(B12029,Orders!$A$2:$A$8001,0))</f>
        <v>Delivered</v>
      </c>
      <c r="K12029" s="1" t="str">
        <f aca="false">LEFT(INDEX(Orders!$C$2:$C$8001,MATCH(B12029,Orders!$A$2:$A$8001,0)),7)</f>
        <v>2024-01</v>
      </c>
    </row>
    <row r="12030" customFormat="false" ht="15" hidden="false" customHeight="true" outlineLevel="0" collapsed="false">
      <c r="A12030" s="1" t="s">
        <v>22500</v>
      </c>
      <c r="B12030" s="1" t="s">
        <v>8321</v>
      </c>
      <c r="C12030" s="1" t="s">
        <v>2006</v>
      </c>
      <c r="D12030" s="1" t="n">
        <v>3</v>
      </c>
      <c r="E12030" s="16" t="n">
        <v>482.17</v>
      </c>
      <c r="F12030" s="17" t="n">
        <v>0</v>
      </c>
      <c r="G12030" s="16" t="n">
        <v>1446.51</v>
      </c>
      <c r="I12030" s="1" t="str">
        <f aca="false">INDEX(Products!$C$2:$C$51,MATCH(C12030,Products!$A$2:$A$51,0))</f>
        <v>Books &amp; Stationery</v>
      </c>
      <c r="J12030" s="1" t="str">
        <f aca="false">INDEX(Orders!$E$2:$E$8001,MATCH(B12030,Orders!$A$2:$A$8001,0))</f>
        <v>Delivered</v>
      </c>
      <c r="K12030" s="1" t="str">
        <f aca="false">LEFT(INDEX(Orders!$C$2:$C$8001,MATCH(B12030,Orders!$A$2:$A$8001,0)),7)</f>
        <v>2025-02</v>
      </c>
    </row>
    <row r="12031" customFormat="false" ht="15" hidden="false" customHeight="true" outlineLevel="0" collapsed="false">
      <c r="A12031" s="1" t="s">
        <v>22501</v>
      </c>
      <c r="B12031" s="1" t="s">
        <v>8321</v>
      </c>
      <c r="C12031" s="1" t="s">
        <v>1940</v>
      </c>
      <c r="D12031" s="1" t="n">
        <v>2</v>
      </c>
      <c r="E12031" s="16" t="n">
        <v>2374.52</v>
      </c>
      <c r="F12031" s="17" t="n">
        <v>0</v>
      </c>
      <c r="G12031" s="16" t="n">
        <v>4749.04</v>
      </c>
      <c r="I12031" s="1" t="str">
        <f aca="false">INDEX(Products!$C$2:$C$51,MATCH(C12031,Products!$A$2:$A$51,0))</f>
        <v>Fashion</v>
      </c>
      <c r="J12031" s="1" t="str">
        <f aca="false">INDEX(Orders!$E$2:$E$8001,MATCH(B12031,Orders!$A$2:$A$8001,0))</f>
        <v>Delivered</v>
      </c>
      <c r="K12031" s="1" t="str">
        <f aca="false">LEFT(INDEX(Orders!$C$2:$C$8001,MATCH(B12031,Orders!$A$2:$A$8001,0)),7)</f>
        <v>2025-02</v>
      </c>
    </row>
    <row r="12032" customFormat="false" ht="15" hidden="false" customHeight="true" outlineLevel="0" collapsed="false">
      <c r="A12032" s="1" t="s">
        <v>22502</v>
      </c>
      <c r="B12032" s="1" t="s">
        <v>8321</v>
      </c>
      <c r="C12032" s="1" t="s">
        <v>2007</v>
      </c>
      <c r="D12032" s="1" t="n">
        <v>1</v>
      </c>
      <c r="E12032" s="16" t="n">
        <v>750.27</v>
      </c>
      <c r="F12032" s="17" t="n">
        <v>0</v>
      </c>
      <c r="G12032" s="16" t="n">
        <v>750.27</v>
      </c>
      <c r="I12032" s="1" t="str">
        <f aca="false">INDEX(Products!$C$2:$C$51,MATCH(C12032,Products!$A$2:$A$51,0))</f>
        <v>Books &amp; Stationery</v>
      </c>
      <c r="J12032" s="1" t="str">
        <f aca="false">INDEX(Orders!$E$2:$E$8001,MATCH(B12032,Orders!$A$2:$A$8001,0))</f>
        <v>Delivered</v>
      </c>
      <c r="K12032" s="1" t="str">
        <f aca="false">LEFT(INDEX(Orders!$C$2:$C$8001,MATCH(B12032,Orders!$A$2:$A$8001,0)),7)</f>
        <v>2025-02</v>
      </c>
    </row>
    <row r="12033" customFormat="false" ht="15" hidden="false" customHeight="true" outlineLevel="0" collapsed="false">
      <c r="A12033" s="1" t="s">
        <v>22503</v>
      </c>
      <c r="B12033" s="1" t="s">
        <v>8321</v>
      </c>
      <c r="C12033" s="1" t="s">
        <v>1949</v>
      </c>
      <c r="D12033" s="1" t="n">
        <v>1</v>
      </c>
      <c r="E12033" s="16" t="n">
        <v>4185.64</v>
      </c>
      <c r="F12033" s="17" t="n">
        <v>0.05</v>
      </c>
      <c r="G12033" s="16" t="n">
        <v>3976.36</v>
      </c>
      <c r="I12033" s="1" t="str">
        <f aca="false">INDEX(Products!$C$2:$C$51,MATCH(C12033,Products!$A$2:$A$51,0))</f>
        <v>Fashion</v>
      </c>
      <c r="J12033" s="1" t="str">
        <f aca="false">INDEX(Orders!$E$2:$E$8001,MATCH(B12033,Orders!$A$2:$A$8001,0))</f>
        <v>Delivered</v>
      </c>
      <c r="K12033" s="1" t="str">
        <f aca="false">LEFT(INDEX(Orders!$C$2:$C$8001,MATCH(B12033,Orders!$A$2:$A$8001,0)),7)</f>
        <v>2025-02</v>
      </c>
    </row>
    <row r="12034" customFormat="false" ht="15" hidden="false" customHeight="true" outlineLevel="0" collapsed="false">
      <c r="A12034" s="1" t="s">
        <v>22504</v>
      </c>
      <c r="B12034" s="1" t="s">
        <v>8321</v>
      </c>
      <c r="C12034" s="1" t="s">
        <v>1979</v>
      </c>
      <c r="D12034" s="1" t="n">
        <v>1</v>
      </c>
      <c r="E12034" s="16" t="n">
        <v>623</v>
      </c>
      <c r="F12034" s="17" t="n">
        <v>0.15</v>
      </c>
      <c r="G12034" s="16" t="n">
        <v>529.55</v>
      </c>
      <c r="I12034" s="1" t="str">
        <f aca="false">INDEX(Products!$C$2:$C$51,MATCH(C12034,Products!$A$2:$A$51,0))</f>
        <v>Beauty &amp; Personal Care</v>
      </c>
      <c r="J12034" s="1" t="str">
        <f aca="false">INDEX(Orders!$E$2:$E$8001,MATCH(B12034,Orders!$A$2:$A$8001,0))</f>
        <v>Delivered</v>
      </c>
      <c r="K12034" s="1" t="str">
        <f aca="false">LEFT(INDEX(Orders!$C$2:$C$8001,MATCH(B12034,Orders!$A$2:$A$8001,0)),7)</f>
        <v>2025-02</v>
      </c>
    </row>
    <row r="12035" customFormat="false" ht="15" hidden="false" customHeight="true" outlineLevel="0" collapsed="false">
      <c r="A12035" s="1" t="s">
        <v>22505</v>
      </c>
      <c r="B12035" s="1" t="s">
        <v>8322</v>
      </c>
      <c r="C12035" s="1" t="s">
        <v>1933</v>
      </c>
      <c r="D12035" s="1" t="n">
        <v>1</v>
      </c>
      <c r="E12035" s="16" t="n">
        <v>7194.38</v>
      </c>
      <c r="F12035" s="17" t="n">
        <v>0.1</v>
      </c>
      <c r="G12035" s="16" t="n">
        <v>6474.94</v>
      </c>
      <c r="I12035" s="1" t="str">
        <f aca="false">INDEX(Products!$C$2:$C$51,MATCH(C12035,Products!$A$2:$A$51,0))</f>
        <v>Electronics</v>
      </c>
      <c r="J12035" s="1" t="str">
        <f aca="false">INDEX(Orders!$E$2:$E$8001,MATCH(B12035,Orders!$A$2:$A$8001,0))</f>
        <v>Delivered</v>
      </c>
      <c r="K12035" s="1" t="str">
        <f aca="false">LEFT(INDEX(Orders!$C$2:$C$8001,MATCH(B12035,Orders!$A$2:$A$8001,0)),7)</f>
        <v>2024-12</v>
      </c>
    </row>
    <row r="12036" customFormat="false" ht="15" hidden="false" customHeight="true" outlineLevel="0" collapsed="false">
      <c r="A12036" s="1" t="s">
        <v>22506</v>
      </c>
      <c r="B12036" s="1" t="s">
        <v>8322</v>
      </c>
      <c r="C12036" s="1" t="s">
        <v>1940</v>
      </c>
      <c r="D12036" s="1" t="n">
        <v>1</v>
      </c>
      <c r="E12036" s="16" t="n">
        <v>2374.52</v>
      </c>
      <c r="F12036" s="17" t="n">
        <v>0.15</v>
      </c>
      <c r="G12036" s="16" t="n">
        <v>2018.34</v>
      </c>
      <c r="I12036" s="1" t="str">
        <f aca="false">INDEX(Products!$C$2:$C$51,MATCH(C12036,Products!$A$2:$A$51,0))</f>
        <v>Fashion</v>
      </c>
      <c r="J12036" s="1" t="str">
        <f aca="false">INDEX(Orders!$E$2:$E$8001,MATCH(B12036,Orders!$A$2:$A$8001,0))</f>
        <v>Delivered</v>
      </c>
      <c r="K12036" s="1" t="str">
        <f aca="false">LEFT(INDEX(Orders!$C$2:$C$8001,MATCH(B12036,Orders!$A$2:$A$8001,0)),7)</f>
        <v>2024-12</v>
      </c>
    </row>
    <row r="12037" customFormat="false" ht="15" hidden="false" customHeight="true" outlineLevel="0" collapsed="false">
      <c r="A12037" s="1" t="s">
        <v>22507</v>
      </c>
      <c r="B12037" s="1" t="s">
        <v>8322</v>
      </c>
      <c r="C12037" s="1" t="s">
        <v>1986</v>
      </c>
      <c r="D12037" s="1" t="n">
        <v>3</v>
      </c>
      <c r="E12037" s="16" t="n">
        <v>2871.85</v>
      </c>
      <c r="F12037" s="17" t="n">
        <v>0</v>
      </c>
      <c r="G12037" s="16" t="n">
        <v>8615.55</v>
      </c>
      <c r="I12037" s="1" t="str">
        <f aca="false">INDEX(Products!$C$2:$C$51,MATCH(C12037,Products!$A$2:$A$51,0))</f>
        <v>Beauty &amp; Personal Care</v>
      </c>
      <c r="J12037" s="1" t="str">
        <f aca="false">INDEX(Orders!$E$2:$E$8001,MATCH(B12037,Orders!$A$2:$A$8001,0))</f>
        <v>Delivered</v>
      </c>
      <c r="K12037" s="1" t="str">
        <f aca="false">LEFT(INDEX(Orders!$C$2:$C$8001,MATCH(B12037,Orders!$A$2:$A$8001,0)),7)</f>
        <v>2024-12</v>
      </c>
    </row>
    <row r="12038" customFormat="false" ht="15" hidden="false" customHeight="true" outlineLevel="0" collapsed="false">
      <c r="A12038" s="1" t="s">
        <v>22508</v>
      </c>
      <c r="B12038" s="1" t="s">
        <v>8322</v>
      </c>
      <c r="C12038" s="1" t="s">
        <v>1975</v>
      </c>
      <c r="D12038" s="1" t="n">
        <v>3</v>
      </c>
      <c r="E12038" s="16" t="n">
        <v>862.99</v>
      </c>
      <c r="F12038" s="17" t="n">
        <v>0.1</v>
      </c>
      <c r="G12038" s="16" t="n">
        <v>2330.07</v>
      </c>
      <c r="I12038" s="1" t="str">
        <f aca="false">INDEX(Products!$C$2:$C$51,MATCH(C12038,Products!$A$2:$A$51,0))</f>
        <v>Beauty &amp; Personal Care</v>
      </c>
      <c r="J12038" s="1" t="str">
        <f aca="false">INDEX(Orders!$E$2:$E$8001,MATCH(B12038,Orders!$A$2:$A$8001,0))</f>
        <v>Delivered</v>
      </c>
      <c r="K12038" s="1" t="str">
        <f aca="false">LEFT(INDEX(Orders!$C$2:$C$8001,MATCH(B12038,Orders!$A$2:$A$8001,0)),7)</f>
        <v>2024-12</v>
      </c>
    </row>
    <row r="12039" customFormat="false" ht="15" hidden="false" customHeight="true" outlineLevel="0" collapsed="false">
      <c r="A12039" s="1" t="s">
        <v>22509</v>
      </c>
      <c r="B12039" s="1" t="s">
        <v>8323</v>
      </c>
      <c r="C12039" s="1" t="s">
        <v>1998</v>
      </c>
      <c r="D12039" s="1" t="n">
        <v>1</v>
      </c>
      <c r="E12039" s="16" t="n">
        <v>1335.85</v>
      </c>
      <c r="F12039" s="17" t="n">
        <v>0.05</v>
      </c>
      <c r="G12039" s="16" t="n">
        <v>1269.06</v>
      </c>
      <c r="I12039" s="1" t="str">
        <f aca="false">INDEX(Products!$C$2:$C$51,MATCH(C12039,Products!$A$2:$A$51,0))</f>
        <v>Sports &amp; Fitness</v>
      </c>
      <c r="J12039" s="1" t="str">
        <f aca="false">INDEX(Orders!$E$2:$E$8001,MATCH(B12039,Orders!$A$2:$A$8001,0))</f>
        <v>Delivered</v>
      </c>
      <c r="K12039" s="1" t="str">
        <f aca="false">LEFT(INDEX(Orders!$C$2:$C$8001,MATCH(B12039,Orders!$A$2:$A$8001,0)),7)</f>
        <v>2025-03</v>
      </c>
    </row>
    <row r="12040" customFormat="false" ht="15" hidden="false" customHeight="true" outlineLevel="0" collapsed="false">
      <c r="A12040" s="1" t="s">
        <v>22510</v>
      </c>
      <c r="B12040" s="1" t="s">
        <v>8324</v>
      </c>
      <c r="C12040" s="1" t="s">
        <v>2006</v>
      </c>
      <c r="D12040" s="1" t="n">
        <v>3</v>
      </c>
      <c r="E12040" s="16" t="n">
        <v>482.17</v>
      </c>
      <c r="F12040" s="17" t="n">
        <v>0</v>
      </c>
      <c r="G12040" s="16" t="n">
        <v>1446.51</v>
      </c>
      <c r="I12040" s="1" t="str">
        <f aca="false">INDEX(Products!$C$2:$C$51,MATCH(C12040,Products!$A$2:$A$51,0))</f>
        <v>Books &amp; Stationery</v>
      </c>
      <c r="J12040" s="1" t="str">
        <f aca="false">INDEX(Orders!$E$2:$E$8001,MATCH(B12040,Orders!$A$2:$A$8001,0))</f>
        <v>Delivered</v>
      </c>
      <c r="K12040" s="1" t="str">
        <f aca="false">LEFT(INDEX(Orders!$C$2:$C$8001,MATCH(B12040,Orders!$A$2:$A$8001,0)),7)</f>
        <v>2024-08</v>
      </c>
    </row>
    <row r="12041" customFormat="false" ht="15" hidden="false" customHeight="true" outlineLevel="0" collapsed="false">
      <c r="A12041" s="1" t="s">
        <v>22511</v>
      </c>
      <c r="B12041" s="1" t="s">
        <v>8325</v>
      </c>
      <c r="C12041" s="1" t="s">
        <v>1976</v>
      </c>
      <c r="D12041" s="1" t="n">
        <v>2</v>
      </c>
      <c r="E12041" s="16" t="n">
        <v>1603.35</v>
      </c>
      <c r="F12041" s="17" t="n">
        <v>0.1</v>
      </c>
      <c r="G12041" s="16" t="n">
        <v>2886.03</v>
      </c>
      <c r="I12041" s="1" t="str">
        <f aca="false">INDEX(Products!$C$2:$C$51,MATCH(C12041,Products!$A$2:$A$51,0))</f>
        <v>Beauty &amp; Personal Care</v>
      </c>
      <c r="J12041" s="1" t="str">
        <f aca="false">INDEX(Orders!$E$2:$E$8001,MATCH(B12041,Orders!$A$2:$A$8001,0))</f>
        <v>Refunded</v>
      </c>
      <c r="K12041" s="1" t="str">
        <f aca="false">LEFT(INDEX(Orders!$C$2:$C$8001,MATCH(B12041,Orders!$A$2:$A$8001,0)),7)</f>
        <v>2025-06</v>
      </c>
    </row>
    <row r="12042" customFormat="false" ht="15" hidden="false" customHeight="true" outlineLevel="0" collapsed="false">
      <c r="A12042" s="1" t="s">
        <v>22512</v>
      </c>
      <c r="B12042" s="1" t="s">
        <v>8326</v>
      </c>
      <c r="C12042" s="1" t="s">
        <v>1940</v>
      </c>
      <c r="D12042" s="1" t="n">
        <v>1</v>
      </c>
      <c r="E12042" s="16" t="n">
        <v>2374.52</v>
      </c>
      <c r="F12042" s="17" t="n">
        <v>0.2</v>
      </c>
      <c r="G12042" s="16" t="n">
        <v>1899.62</v>
      </c>
      <c r="I12042" s="1" t="str">
        <f aca="false">INDEX(Products!$C$2:$C$51,MATCH(C12042,Products!$A$2:$A$51,0))</f>
        <v>Fashion</v>
      </c>
      <c r="J12042" s="1" t="str">
        <f aca="false">INDEX(Orders!$E$2:$E$8001,MATCH(B12042,Orders!$A$2:$A$8001,0))</f>
        <v>Delivered</v>
      </c>
      <c r="K12042" s="1" t="str">
        <f aca="false">LEFT(INDEX(Orders!$C$2:$C$8001,MATCH(B12042,Orders!$A$2:$A$8001,0)),7)</f>
        <v>2024-12</v>
      </c>
    </row>
    <row r="12043" customFormat="false" ht="15" hidden="false" customHeight="true" outlineLevel="0" collapsed="false">
      <c r="A12043" s="1" t="s">
        <v>22513</v>
      </c>
      <c r="B12043" s="1" t="s">
        <v>8326</v>
      </c>
      <c r="C12043" s="1" t="s">
        <v>1930</v>
      </c>
      <c r="D12043" s="1" t="n">
        <v>1</v>
      </c>
      <c r="E12043" s="16" t="n">
        <v>2398.35</v>
      </c>
      <c r="F12043" s="17" t="n">
        <v>0.2</v>
      </c>
      <c r="G12043" s="16" t="n">
        <v>1918.68</v>
      </c>
      <c r="I12043" s="1" t="str">
        <f aca="false">INDEX(Products!$C$2:$C$51,MATCH(C12043,Products!$A$2:$A$51,0))</f>
        <v>Electronics</v>
      </c>
      <c r="J12043" s="1" t="str">
        <f aca="false">INDEX(Orders!$E$2:$E$8001,MATCH(B12043,Orders!$A$2:$A$8001,0))</f>
        <v>Delivered</v>
      </c>
      <c r="K12043" s="1" t="str">
        <f aca="false">LEFT(INDEX(Orders!$C$2:$C$8001,MATCH(B12043,Orders!$A$2:$A$8001,0)),7)</f>
        <v>2024-12</v>
      </c>
    </row>
    <row r="12044" customFormat="false" ht="15" hidden="false" customHeight="true" outlineLevel="0" collapsed="false">
      <c r="A12044" s="1" t="s">
        <v>22514</v>
      </c>
      <c r="B12044" s="1" t="s">
        <v>8326</v>
      </c>
      <c r="C12044" s="1" t="s">
        <v>1975</v>
      </c>
      <c r="D12044" s="1" t="n">
        <v>1</v>
      </c>
      <c r="E12044" s="16" t="n">
        <v>862.99</v>
      </c>
      <c r="F12044" s="17" t="n">
        <v>0</v>
      </c>
      <c r="G12044" s="16" t="n">
        <v>862.99</v>
      </c>
      <c r="I12044" s="1" t="str">
        <f aca="false">INDEX(Products!$C$2:$C$51,MATCH(C12044,Products!$A$2:$A$51,0))</f>
        <v>Beauty &amp; Personal Care</v>
      </c>
      <c r="J12044" s="1" t="str">
        <f aca="false">INDEX(Orders!$E$2:$E$8001,MATCH(B12044,Orders!$A$2:$A$8001,0))</f>
        <v>Delivered</v>
      </c>
      <c r="K12044" s="1" t="str">
        <f aca="false">LEFT(INDEX(Orders!$C$2:$C$8001,MATCH(B12044,Orders!$A$2:$A$8001,0)),7)</f>
        <v>2024-12</v>
      </c>
    </row>
    <row r="12045" customFormat="false" ht="15" hidden="false" customHeight="true" outlineLevel="0" collapsed="false">
      <c r="A12045" s="1" t="s">
        <v>22515</v>
      </c>
      <c r="B12045" s="1" t="s">
        <v>8327</v>
      </c>
      <c r="C12045" s="1" t="s">
        <v>1930</v>
      </c>
      <c r="D12045" s="1" t="n">
        <v>2</v>
      </c>
      <c r="E12045" s="16" t="n">
        <v>2398.35</v>
      </c>
      <c r="F12045" s="17" t="n">
        <v>0.15</v>
      </c>
      <c r="G12045" s="16" t="n">
        <v>4077.2</v>
      </c>
      <c r="I12045" s="1" t="str">
        <f aca="false">INDEX(Products!$C$2:$C$51,MATCH(C12045,Products!$A$2:$A$51,0))</f>
        <v>Electronics</v>
      </c>
      <c r="J12045" s="1" t="str">
        <f aca="false">INDEX(Orders!$E$2:$E$8001,MATCH(B12045,Orders!$A$2:$A$8001,0))</f>
        <v>Delivered</v>
      </c>
      <c r="K12045" s="1" t="str">
        <f aca="false">LEFT(INDEX(Orders!$C$2:$C$8001,MATCH(B12045,Orders!$A$2:$A$8001,0)),7)</f>
        <v>2025-02</v>
      </c>
    </row>
    <row r="12046" customFormat="false" ht="15" hidden="false" customHeight="true" outlineLevel="0" collapsed="false">
      <c r="A12046" s="1" t="s">
        <v>22516</v>
      </c>
      <c r="B12046" s="1" t="s">
        <v>8327</v>
      </c>
      <c r="C12046" s="1" t="s">
        <v>2000</v>
      </c>
      <c r="D12046" s="1" t="n">
        <v>2</v>
      </c>
      <c r="E12046" s="16" t="n">
        <v>425.08</v>
      </c>
      <c r="F12046" s="17" t="n">
        <v>0.15</v>
      </c>
      <c r="G12046" s="16" t="n">
        <v>722.64</v>
      </c>
      <c r="I12046" s="1" t="str">
        <f aca="false">INDEX(Products!$C$2:$C$51,MATCH(C12046,Products!$A$2:$A$51,0))</f>
        <v>Books &amp; Stationery</v>
      </c>
      <c r="J12046" s="1" t="str">
        <f aca="false">INDEX(Orders!$E$2:$E$8001,MATCH(B12046,Orders!$A$2:$A$8001,0))</f>
        <v>Delivered</v>
      </c>
      <c r="K12046" s="1" t="str">
        <f aca="false">LEFT(INDEX(Orders!$C$2:$C$8001,MATCH(B12046,Orders!$A$2:$A$8001,0)),7)</f>
        <v>2025-02</v>
      </c>
    </row>
    <row r="12047" customFormat="false" ht="15" hidden="false" customHeight="true" outlineLevel="0" collapsed="false">
      <c r="A12047" s="1" t="s">
        <v>22517</v>
      </c>
      <c r="B12047" s="1" t="s">
        <v>8327</v>
      </c>
      <c r="C12047" s="1" t="s">
        <v>1953</v>
      </c>
      <c r="D12047" s="1" t="n">
        <v>1</v>
      </c>
      <c r="E12047" s="16" t="n">
        <v>4914.12</v>
      </c>
      <c r="F12047" s="17" t="n">
        <v>0</v>
      </c>
      <c r="G12047" s="16" t="n">
        <v>4914.12</v>
      </c>
      <c r="I12047" s="1" t="str">
        <f aca="false">INDEX(Products!$C$2:$C$51,MATCH(C12047,Products!$A$2:$A$51,0))</f>
        <v>Fashion</v>
      </c>
      <c r="J12047" s="1" t="str">
        <f aca="false">INDEX(Orders!$E$2:$E$8001,MATCH(B12047,Orders!$A$2:$A$8001,0))</f>
        <v>Delivered</v>
      </c>
      <c r="K12047" s="1" t="str">
        <f aca="false">LEFT(INDEX(Orders!$C$2:$C$8001,MATCH(B12047,Orders!$A$2:$A$8001,0)),7)</f>
        <v>2025-02</v>
      </c>
    </row>
    <row r="12048" customFormat="false" ht="15" hidden="false" customHeight="true" outlineLevel="0" collapsed="false">
      <c r="A12048" s="1" t="s">
        <v>22518</v>
      </c>
      <c r="B12048" s="1" t="s">
        <v>8328</v>
      </c>
      <c r="C12048" s="1" t="s">
        <v>1930</v>
      </c>
      <c r="D12048" s="1" t="n">
        <v>1</v>
      </c>
      <c r="E12048" s="16" t="n">
        <v>2398.35</v>
      </c>
      <c r="F12048" s="17" t="n">
        <v>0</v>
      </c>
      <c r="G12048" s="16" t="n">
        <v>2398.35</v>
      </c>
      <c r="I12048" s="1" t="str">
        <f aca="false">INDEX(Products!$C$2:$C$51,MATCH(C12048,Products!$A$2:$A$51,0))</f>
        <v>Electronics</v>
      </c>
      <c r="J12048" s="1" t="str">
        <f aca="false">INDEX(Orders!$E$2:$E$8001,MATCH(B12048,Orders!$A$2:$A$8001,0))</f>
        <v>Delivered</v>
      </c>
      <c r="K12048" s="1" t="str">
        <f aca="false">LEFT(INDEX(Orders!$C$2:$C$8001,MATCH(B12048,Orders!$A$2:$A$8001,0)),7)</f>
        <v>2025-06</v>
      </c>
    </row>
    <row r="12049" customFormat="false" ht="15" hidden="false" customHeight="true" outlineLevel="0" collapsed="false">
      <c r="A12049" s="1" t="s">
        <v>22519</v>
      </c>
      <c r="B12049" s="1" t="s">
        <v>8329</v>
      </c>
      <c r="C12049" s="1" t="s">
        <v>1941</v>
      </c>
      <c r="D12049" s="1" t="n">
        <v>1</v>
      </c>
      <c r="E12049" s="16" t="n">
        <v>2757.65</v>
      </c>
      <c r="F12049" s="17" t="n">
        <v>0.15</v>
      </c>
      <c r="G12049" s="16" t="n">
        <v>2344</v>
      </c>
      <c r="I12049" s="1" t="str">
        <f aca="false">INDEX(Products!$C$2:$C$51,MATCH(C12049,Products!$A$2:$A$51,0))</f>
        <v>Fashion</v>
      </c>
      <c r="J12049" s="1" t="str">
        <f aca="false">INDEX(Orders!$E$2:$E$8001,MATCH(B12049,Orders!$A$2:$A$8001,0))</f>
        <v>Delivered</v>
      </c>
      <c r="K12049" s="1" t="str">
        <f aca="false">LEFT(INDEX(Orders!$C$2:$C$8001,MATCH(B12049,Orders!$A$2:$A$8001,0)),7)</f>
        <v>2024-07</v>
      </c>
    </row>
    <row r="12050" customFormat="false" ht="15" hidden="false" customHeight="true" outlineLevel="0" collapsed="false">
      <c r="A12050" s="1" t="s">
        <v>22520</v>
      </c>
      <c r="B12050" s="1" t="s">
        <v>8330</v>
      </c>
      <c r="C12050" s="1" t="s">
        <v>1940</v>
      </c>
      <c r="D12050" s="1" t="n">
        <v>2</v>
      </c>
      <c r="E12050" s="16" t="n">
        <v>2374.52</v>
      </c>
      <c r="F12050" s="17" t="n">
        <v>0</v>
      </c>
      <c r="G12050" s="16" t="n">
        <v>4749.04</v>
      </c>
      <c r="I12050" s="1" t="str">
        <f aca="false">INDEX(Products!$C$2:$C$51,MATCH(C12050,Products!$A$2:$A$51,0))</f>
        <v>Fashion</v>
      </c>
      <c r="J12050" s="1" t="str">
        <f aca="false">INDEX(Orders!$E$2:$E$8001,MATCH(B12050,Orders!$A$2:$A$8001,0))</f>
        <v>Returned</v>
      </c>
      <c r="K12050" s="1" t="str">
        <f aca="false">LEFT(INDEX(Orders!$C$2:$C$8001,MATCH(B12050,Orders!$A$2:$A$8001,0)),7)</f>
        <v>2025-05</v>
      </c>
    </row>
    <row r="12051" customFormat="false" ht="15" hidden="false" customHeight="true" outlineLevel="0" collapsed="false">
      <c r="A12051" s="1" t="s">
        <v>22521</v>
      </c>
      <c r="B12051" s="1" t="s">
        <v>8330</v>
      </c>
      <c r="C12051" s="1" t="s">
        <v>2006</v>
      </c>
      <c r="D12051" s="1" t="n">
        <v>1</v>
      </c>
      <c r="E12051" s="16" t="n">
        <v>482.17</v>
      </c>
      <c r="F12051" s="17" t="n">
        <v>0</v>
      </c>
      <c r="G12051" s="16" t="n">
        <v>482.17</v>
      </c>
      <c r="I12051" s="1" t="str">
        <f aca="false">INDEX(Products!$C$2:$C$51,MATCH(C12051,Products!$A$2:$A$51,0))</f>
        <v>Books &amp; Stationery</v>
      </c>
      <c r="J12051" s="1" t="str">
        <f aca="false">INDEX(Orders!$E$2:$E$8001,MATCH(B12051,Orders!$A$2:$A$8001,0))</f>
        <v>Returned</v>
      </c>
      <c r="K12051" s="1" t="str">
        <f aca="false">LEFT(INDEX(Orders!$C$2:$C$8001,MATCH(B12051,Orders!$A$2:$A$8001,0)),7)</f>
        <v>2025-05</v>
      </c>
    </row>
    <row r="12052" customFormat="false" ht="15" hidden="false" customHeight="true" outlineLevel="0" collapsed="false">
      <c r="A12052" s="1" t="s">
        <v>22522</v>
      </c>
      <c r="B12052" s="1" t="s">
        <v>8330</v>
      </c>
      <c r="C12052" s="1" t="s">
        <v>2007</v>
      </c>
      <c r="D12052" s="1" t="n">
        <v>1</v>
      </c>
      <c r="E12052" s="16" t="n">
        <v>750.27</v>
      </c>
      <c r="F12052" s="17" t="n">
        <v>0</v>
      </c>
      <c r="G12052" s="16" t="n">
        <v>750.27</v>
      </c>
      <c r="I12052" s="1" t="str">
        <f aca="false">INDEX(Products!$C$2:$C$51,MATCH(C12052,Products!$A$2:$A$51,0))</f>
        <v>Books &amp; Stationery</v>
      </c>
      <c r="J12052" s="1" t="str">
        <f aca="false">INDEX(Orders!$E$2:$E$8001,MATCH(B12052,Orders!$A$2:$A$8001,0))</f>
        <v>Returned</v>
      </c>
      <c r="K12052" s="1" t="str">
        <f aca="false">LEFT(INDEX(Orders!$C$2:$C$8001,MATCH(B12052,Orders!$A$2:$A$8001,0)),7)</f>
        <v>2025-05</v>
      </c>
    </row>
    <row r="12053" customFormat="false" ht="15" hidden="false" customHeight="true" outlineLevel="0" collapsed="false">
      <c r="A12053" s="1" t="s">
        <v>22523</v>
      </c>
      <c r="B12053" s="1" t="s">
        <v>8330</v>
      </c>
      <c r="C12053" s="1" t="s">
        <v>1997</v>
      </c>
      <c r="D12053" s="1" t="n">
        <v>1</v>
      </c>
      <c r="E12053" s="16" t="n">
        <v>311.15</v>
      </c>
      <c r="F12053" s="17" t="n">
        <v>0.05</v>
      </c>
      <c r="G12053" s="16" t="n">
        <v>295.59</v>
      </c>
      <c r="I12053" s="1" t="str">
        <f aca="false">INDEX(Products!$C$2:$C$51,MATCH(C12053,Products!$A$2:$A$51,0))</f>
        <v>Sports &amp; Fitness</v>
      </c>
      <c r="J12053" s="1" t="str">
        <f aca="false">INDEX(Orders!$E$2:$E$8001,MATCH(B12053,Orders!$A$2:$A$8001,0))</f>
        <v>Returned</v>
      </c>
      <c r="K12053" s="1" t="str">
        <f aca="false">LEFT(INDEX(Orders!$C$2:$C$8001,MATCH(B12053,Orders!$A$2:$A$8001,0)),7)</f>
        <v>2025-05</v>
      </c>
    </row>
    <row r="12054" customFormat="false" ht="15" hidden="false" customHeight="true" outlineLevel="0" collapsed="false">
      <c r="A12054" s="1" t="s">
        <v>22524</v>
      </c>
      <c r="B12054" s="1" t="s">
        <v>8331</v>
      </c>
      <c r="C12054" s="1" t="s">
        <v>2007</v>
      </c>
      <c r="D12054" s="1" t="n">
        <v>2</v>
      </c>
      <c r="E12054" s="16" t="n">
        <v>750.27</v>
      </c>
      <c r="F12054" s="17" t="n">
        <v>0</v>
      </c>
      <c r="G12054" s="16" t="n">
        <v>1500.54</v>
      </c>
      <c r="I12054" s="1" t="str">
        <f aca="false">INDEX(Products!$C$2:$C$51,MATCH(C12054,Products!$A$2:$A$51,0))</f>
        <v>Books &amp; Stationery</v>
      </c>
      <c r="J12054" s="1" t="str">
        <f aca="false">INDEX(Orders!$E$2:$E$8001,MATCH(B12054,Orders!$A$2:$A$8001,0))</f>
        <v>Delivered</v>
      </c>
      <c r="K12054" s="1" t="str">
        <f aca="false">LEFT(INDEX(Orders!$C$2:$C$8001,MATCH(B12054,Orders!$A$2:$A$8001,0)),7)</f>
        <v>2024-02</v>
      </c>
    </row>
    <row r="12055" customFormat="false" ht="15" hidden="false" customHeight="true" outlineLevel="0" collapsed="false">
      <c r="A12055" s="1" t="s">
        <v>22525</v>
      </c>
      <c r="B12055" s="1" t="s">
        <v>8332</v>
      </c>
      <c r="C12055" s="1" t="s">
        <v>1995</v>
      </c>
      <c r="D12055" s="1" t="n">
        <v>2</v>
      </c>
      <c r="E12055" s="16" t="n">
        <v>2914.27</v>
      </c>
      <c r="F12055" s="17" t="n">
        <v>0.05</v>
      </c>
      <c r="G12055" s="16" t="n">
        <v>5537.11</v>
      </c>
      <c r="I12055" s="1" t="str">
        <f aca="false">INDEX(Products!$C$2:$C$51,MATCH(C12055,Products!$A$2:$A$51,0))</f>
        <v>Sports &amp; Fitness</v>
      </c>
      <c r="J12055" s="1" t="str">
        <f aca="false">INDEX(Orders!$E$2:$E$8001,MATCH(B12055,Orders!$A$2:$A$8001,0))</f>
        <v>Delivered</v>
      </c>
      <c r="K12055" s="1" t="str">
        <f aca="false">LEFT(INDEX(Orders!$C$2:$C$8001,MATCH(B12055,Orders!$A$2:$A$8001,0)),7)</f>
        <v>2024-11</v>
      </c>
    </row>
    <row r="12056" customFormat="false" ht="15" hidden="false" customHeight="true" outlineLevel="0" collapsed="false">
      <c r="A12056" s="1" t="s">
        <v>22526</v>
      </c>
      <c r="B12056" s="1" t="s">
        <v>8333</v>
      </c>
      <c r="C12056" s="1" t="s">
        <v>1926</v>
      </c>
      <c r="D12056" s="1" t="n">
        <v>1</v>
      </c>
      <c r="E12056" s="16" t="n">
        <v>1478.08</v>
      </c>
      <c r="F12056" s="17" t="n">
        <v>0</v>
      </c>
      <c r="G12056" s="16" t="n">
        <v>1478.08</v>
      </c>
      <c r="I12056" s="1" t="str">
        <f aca="false">INDEX(Products!$C$2:$C$51,MATCH(C12056,Products!$A$2:$A$51,0))</f>
        <v>Electronics</v>
      </c>
      <c r="J12056" s="1" t="str">
        <f aca="false">INDEX(Orders!$E$2:$E$8001,MATCH(B12056,Orders!$A$2:$A$8001,0))</f>
        <v>Delivered</v>
      </c>
      <c r="K12056" s="1" t="str">
        <f aca="false">LEFT(INDEX(Orders!$C$2:$C$8001,MATCH(B12056,Orders!$A$2:$A$8001,0)),7)</f>
        <v>2025-12</v>
      </c>
    </row>
    <row r="12057" customFormat="false" ht="15" hidden="false" customHeight="true" outlineLevel="0" collapsed="false">
      <c r="A12057" s="1" t="s">
        <v>22527</v>
      </c>
      <c r="B12057" s="1" t="s">
        <v>8334</v>
      </c>
      <c r="C12057" s="1" t="s">
        <v>1971</v>
      </c>
      <c r="D12057" s="1" t="n">
        <v>1</v>
      </c>
      <c r="E12057" s="16" t="n">
        <v>2073.63</v>
      </c>
      <c r="F12057" s="17" t="n">
        <v>0.1</v>
      </c>
      <c r="G12057" s="16" t="n">
        <v>1866.27</v>
      </c>
      <c r="I12057" s="1" t="str">
        <f aca="false">INDEX(Products!$C$2:$C$51,MATCH(C12057,Products!$A$2:$A$51,0))</f>
        <v>Home &amp; Kitchen</v>
      </c>
      <c r="J12057" s="1" t="str">
        <f aca="false">INDEX(Orders!$E$2:$E$8001,MATCH(B12057,Orders!$A$2:$A$8001,0))</f>
        <v>Delivered</v>
      </c>
      <c r="K12057" s="1" t="str">
        <f aca="false">LEFT(INDEX(Orders!$C$2:$C$8001,MATCH(B12057,Orders!$A$2:$A$8001,0)),7)</f>
        <v>2025-10</v>
      </c>
    </row>
    <row r="12058" customFormat="false" ht="15" hidden="false" customHeight="true" outlineLevel="0" collapsed="false">
      <c r="A12058" s="1" t="s">
        <v>22528</v>
      </c>
      <c r="B12058" s="1" t="s">
        <v>8334</v>
      </c>
      <c r="C12058" s="1" t="s">
        <v>1949</v>
      </c>
      <c r="D12058" s="1" t="n">
        <v>1</v>
      </c>
      <c r="E12058" s="16" t="n">
        <v>4185.64</v>
      </c>
      <c r="F12058" s="17" t="n">
        <v>0</v>
      </c>
      <c r="G12058" s="16" t="n">
        <v>4185.64</v>
      </c>
      <c r="I12058" s="1" t="str">
        <f aca="false">INDEX(Products!$C$2:$C$51,MATCH(C12058,Products!$A$2:$A$51,0))</f>
        <v>Fashion</v>
      </c>
      <c r="J12058" s="1" t="str">
        <f aca="false">INDEX(Orders!$E$2:$E$8001,MATCH(B12058,Orders!$A$2:$A$8001,0))</f>
        <v>Delivered</v>
      </c>
      <c r="K12058" s="1" t="str">
        <f aca="false">LEFT(INDEX(Orders!$C$2:$C$8001,MATCH(B12058,Orders!$A$2:$A$8001,0)),7)</f>
        <v>2025-10</v>
      </c>
    </row>
    <row r="12059" customFormat="false" ht="15" hidden="false" customHeight="true" outlineLevel="0" collapsed="false">
      <c r="A12059" s="1" t="s">
        <v>22529</v>
      </c>
      <c r="B12059" s="1" t="s">
        <v>8335</v>
      </c>
      <c r="C12059" s="1" t="s">
        <v>1990</v>
      </c>
      <c r="D12059" s="1" t="n">
        <v>3</v>
      </c>
      <c r="E12059" s="16" t="n">
        <v>5311.32</v>
      </c>
      <c r="F12059" s="17" t="n">
        <v>0.15</v>
      </c>
      <c r="G12059" s="16" t="n">
        <v>13543.87</v>
      </c>
      <c r="I12059" s="1" t="str">
        <f aca="false">INDEX(Products!$C$2:$C$51,MATCH(C12059,Products!$A$2:$A$51,0))</f>
        <v>Sports &amp; Fitness</v>
      </c>
      <c r="J12059" s="1" t="str">
        <f aca="false">INDEX(Orders!$E$2:$E$8001,MATCH(B12059,Orders!$A$2:$A$8001,0))</f>
        <v>Delivered</v>
      </c>
      <c r="K12059" s="1" t="str">
        <f aca="false">LEFT(INDEX(Orders!$C$2:$C$8001,MATCH(B12059,Orders!$A$2:$A$8001,0)),7)</f>
        <v>2024-10</v>
      </c>
    </row>
    <row r="12060" customFormat="false" ht="15" hidden="false" customHeight="true" outlineLevel="0" collapsed="false">
      <c r="A12060" s="1" t="s">
        <v>22530</v>
      </c>
      <c r="B12060" s="1" t="s">
        <v>8336</v>
      </c>
      <c r="C12060" s="1" t="s">
        <v>2006</v>
      </c>
      <c r="D12060" s="1" t="n">
        <v>1</v>
      </c>
      <c r="E12060" s="16" t="n">
        <v>482.17</v>
      </c>
      <c r="F12060" s="17" t="n">
        <v>0</v>
      </c>
      <c r="G12060" s="16" t="n">
        <v>482.17</v>
      </c>
      <c r="I12060" s="1" t="str">
        <f aca="false">INDEX(Products!$C$2:$C$51,MATCH(C12060,Products!$A$2:$A$51,0))</f>
        <v>Books &amp; Stationery</v>
      </c>
      <c r="J12060" s="1" t="str">
        <f aca="false">INDEX(Orders!$E$2:$E$8001,MATCH(B12060,Orders!$A$2:$A$8001,0))</f>
        <v>Delivered</v>
      </c>
      <c r="K12060" s="1" t="str">
        <f aca="false">LEFT(INDEX(Orders!$C$2:$C$8001,MATCH(B12060,Orders!$A$2:$A$8001,0)),7)</f>
        <v>2025-07</v>
      </c>
    </row>
    <row r="12061" customFormat="false" ht="15" hidden="false" customHeight="true" outlineLevel="0" collapsed="false">
      <c r="A12061" s="1" t="s">
        <v>22531</v>
      </c>
      <c r="B12061" s="1" t="s">
        <v>8336</v>
      </c>
      <c r="C12061" s="1" t="s">
        <v>1949</v>
      </c>
      <c r="D12061" s="1" t="n">
        <v>2</v>
      </c>
      <c r="E12061" s="16" t="n">
        <v>4185.64</v>
      </c>
      <c r="F12061" s="17" t="n">
        <v>0.2</v>
      </c>
      <c r="G12061" s="16" t="n">
        <v>6697.02</v>
      </c>
      <c r="I12061" s="1" t="str">
        <f aca="false">INDEX(Products!$C$2:$C$51,MATCH(C12061,Products!$A$2:$A$51,0))</f>
        <v>Fashion</v>
      </c>
      <c r="J12061" s="1" t="str">
        <f aca="false">INDEX(Orders!$E$2:$E$8001,MATCH(B12061,Orders!$A$2:$A$8001,0))</f>
        <v>Delivered</v>
      </c>
      <c r="K12061" s="1" t="str">
        <f aca="false">LEFT(INDEX(Orders!$C$2:$C$8001,MATCH(B12061,Orders!$A$2:$A$8001,0)),7)</f>
        <v>2025-07</v>
      </c>
    </row>
    <row r="12062" customFormat="false" ht="15" hidden="false" customHeight="true" outlineLevel="0" collapsed="false">
      <c r="A12062" s="1" t="s">
        <v>22532</v>
      </c>
      <c r="B12062" s="1" t="s">
        <v>8336</v>
      </c>
      <c r="C12062" s="1" t="s">
        <v>1997</v>
      </c>
      <c r="D12062" s="1" t="n">
        <v>1</v>
      </c>
      <c r="E12062" s="16" t="n">
        <v>311.15</v>
      </c>
      <c r="F12062" s="17" t="n">
        <v>0</v>
      </c>
      <c r="G12062" s="16" t="n">
        <v>311.15</v>
      </c>
      <c r="I12062" s="1" t="str">
        <f aca="false">INDEX(Products!$C$2:$C$51,MATCH(C12062,Products!$A$2:$A$51,0))</f>
        <v>Sports &amp; Fitness</v>
      </c>
      <c r="J12062" s="1" t="str">
        <f aca="false">INDEX(Orders!$E$2:$E$8001,MATCH(B12062,Orders!$A$2:$A$8001,0))</f>
        <v>Delivered</v>
      </c>
      <c r="K12062" s="1" t="str">
        <f aca="false">LEFT(INDEX(Orders!$C$2:$C$8001,MATCH(B12062,Orders!$A$2:$A$8001,0)),7)</f>
        <v>2025-07</v>
      </c>
    </row>
    <row r="12063" customFormat="false" ht="15" hidden="false" customHeight="true" outlineLevel="0" collapsed="false">
      <c r="A12063" s="1" t="s">
        <v>22533</v>
      </c>
      <c r="B12063" s="1" t="s">
        <v>8337</v>
      </c>
      <c r="C12063" s="1" t="s">
        <v>1967</v>
      </c>
      <c r="D12063" s="1" t="n">
        <v>1</v>
      </c>
      <c r="E12063" s="16" t="n">
        <v>6822.61</v>
      </c>
      <c r="F12063" s="17" t="n">
        <v>0</v>
      </c>
      <c r="G12063" s="16" t="n">
        <v>6822.61</v>
      </c>
      <c r="I12063" s="1" t="str">
        <f aca="false">INDEX(Products!$C$2:$C$51,MATCH(C12063,Products!$A$2:$A$51,0))</f>
        <v>Home &amp; Kitchen</v>
      </c>
      <c r="J12063" s="1" t="str">
        <f aca="false">INDEX(Orders!$E$2:$E$8001,MATCH(B12063,Orders!$A$2:$A$8001,0))</f>
        <v>Delivered</v>
      </c>
      <c r="K12063" s="1" t="str">
        <f aca="false">LEFT(INDEX(Orders!$C$2:$C$8001,MATCH(B12063,Orders!$A$2:$A$8001,0)),7)</f>
        <v>2025-12</v>
      </c>
    </row>
    <row r="12064" customFormat="false" ht="15" hidden="false" customHeight="true" outlineLevel="0" collapsed="false">
      <c r="A12064" s="1" t="s">
        <v>22534</v>
      </c>
      <c r="B12064" s="1" t="s">
        <v>8338</v>
      </c>
      <c r="C12064" s="1" t="s">
        <v>1973</v>
      </c>
      <c r="D12064" s="1" t="n">
        <v>1</v>
      </c>
      <c r="E12064" s="16" t="n">
        <v>1158.24</v>
      </c>
      <c r="F12064" s="17" t="n">
        <v>0.1</v>
      </c>
      <c r="G12064" s="16" t="n">
        <v>1042.42</v>
      </c>
      <c r="I12064" s="1" t="str">
        <f aca="false">INDEX(Products!$C$2:$C$51,MATCH(C12064,Products!$A$2:$A$51,0))</f>
        <v>Home &amp; Kitchen</v>
      </c>
      <c r="J12064" s="1" t="str">
        <f aca="false">INDEX(Orders!$E$2:$E$8001,MATCH(B12064,Orders!$A$2:$A$8001,0))</f>
        <v>Delivered</v>
      </c>
      <c r="K12064" s="1" t="str">
        <f aca="false">LEFT(INDEX(Orders!$C$2:$C$8001,MATCH(B12064,Orders!$A$2:$A$8001,0)),7)</f>
        <v>2025-02</v>
      </c>
    </row>
    <row r="12065" customFormat="false" ht="15" hidden="false" customHeight="true" outlineLevel="0" collapsed="false">
      <c r="A12065" s="1" t="s">
        <v>22535</v>
      </c>
      <c r="B12065" s="1" t="s">
        <v>8339</v>
      </c>
      <c r="C12065" s="1" t="s">
        <v>1940</v>
      </c>
      <c r="D12065" s="1" t="n">
        <v>1</v>
      </c>
      <c r="E12065" s="16" t="n">
        <v>2374.52</v>
      </c>
      <c r="F12065" s="17" t="n">
        <v>0</v>
      </c>
      <c r="G12065" s="16" t="n">
        <v>2374.52</v>
      </c>
      <c r="I12065" s="1" t="str">
        <f aca="false">INDEX(Products!$C$2:$C$51,MATCH(C12065,Products!$A$2:$A$51,0))</f>
        <v>Fashion</v>
      </c>
      <c r="J12065" s="1" t="str">
        <f aca="false">INDEX(Orders!$E$2:$E$8001,MATCH(B12065,Orders!$A$2:$A$8001,0))</f>
        <v>Delivered</v>
      </c>
      <c r="K12065" s="1" t="str">
        <f aca="false">LEFT(INDEX(Orders!$C$2:$C$8001,MATCH(B12065,Orders!$A$2:$A$8001,0)),7)</f>
        <v>2024-01</v>
      </c>
    </row>
    <row r="12066" customFormat="false" ht="15" hidden="false" customHeight="true" outlineLevel="0" collapsed="false">
      <c r="A12066" s="1" t="s">
        <v>22536</v>
      </c>
      <c r="B12066" s="1" t="s">
        <v>8340</v>
      </c>
      <c r="C12066" s="1" t="s">
        <v>1971</v>
      </c>
      <c r="D12066" s="1" t="n">
        <v>1</v>
      </c>
      <c r="E12066" s="16" t="n">
        <v>2073.63</v>
      </c>
      <c r="F12066" s="17" t="n">
        <v>0.1</v>
      </c>
      <c r="G12066" s="16" t="n">
        <v>1866.27</v>
      </c>
      <c r="I12066" s="1" t="str">
        <f aca="false">INDEX(Products!$C$2:$C$51,MATCH(C12066,Products!$A$2:$A$51,0))</f>
        <v>Home &amp; Kitchen</v>
      </c>
      <c r="J12066" s="1" t="str">
        <f aca="false">INDEX(Orders!$E$2:$E$8001,MATCH(B12066,Orders!$A$2:$A$8001,0))</f>
        <v>Delivered</v>
      </c>
      <c r="K12066" s="1" t="str">
        <f aca="false">LEFT(INDEX(Orders!$C$2:$C$8001,MATCH(B12066,Orders!$A$2:$A$8001,0)),7)</f>
        <v>2025-01</v>
      </c>
    </row>
    <row r="12067" customFormat="false" ht="15" hidden="false" customHeight="true" outlineLevel="0" collapsed="false">
      <c r="A12067" s="1" t="s">
        <v>22537</v>
      </c>
      <c r="B12067" s="1" t="s">
        <v>8341</v>
      </c>
      <c r="C12067" s="1" t="s">
        <v>2006</v>
      </c>
      <c r="D12067" s="1" t="n">
        <v>3</v>
      </c>
      <c r="E12067" s="16" t="n">
        <v>482.17</v>
      </c>
      <c r="F12067" s="17" t="n">
        <v>0.15</v>
      </c>
      <c r="G12067" s="16" t="n">
        <v>1229.53</v>
      </c>
      <c r="I12067" s="1" t="str">
        <f aca="false">INDEX(Products!$C$2:$C$51,MATCH(C12067,Products!$A$2:$A$51,0))</f>
        <v>Books &amp; Stationery</v>
      </c>
      <c r="J12067" s="1" t="str">
        <f aca="false">INDEX(Orders!$E$2:$E$8001,MATCH(B12067,Orders!$A$2:$A$8001,0))</f>
        <v>Delivered</v>
      </c>
      <c r="K12067" s="1" t="str">
        <f aca="false">LEFT(INDEX(Orders!$C$2:$C$8001,MATCH(B12067,Orders!$A$2:$A$8001,0)),7)</f>
        <v>2024-12</v>
      </c>
    </row>
    <row r="12068" customFormat="false" ht="15" hidden="false" customHeight="true" outlineLevel="0" collapsed="false">
      <c r="A12068" s="1" t="s">
        <v>22538</v>
      </c>
      <c r="B12068" s="1" t="s">
        <v>8341</v>
      </c>
      <c r="C12068" s="1" t="s">
        <v>2007</v>
      </c>
      <c r="D12068" s="1" t="n">
        <v>1</v>
      </c>
      <c r="E12068" s="16" t="n">
        <v>750.27</v>
      </c>
      <c r="F12068" s="17" t="n">
        <v>0</v>
      </c>
      <c r="G12068" s="16" t="n">
        <v>750.27</v>
      </c>
      <c r="I12068" s="1" t="str">
        <f aca="false">INDEX(Products!$C$2:$C$51,MATCH(C12068,Products!$A$2:$A$51,0))</f>
        <v>Books &amp; Stationery</v>
      </c>
      <c r="J12068" s="1" t="str">
        <f aca="false">INDEX(Orders!$E$2:$E$8001,MATCH(B12068,Orders!$A$2:$A$8001,0))</f>
        <v>Delivered</v>
      </c>
      <c r="K12068" s="1" t="str">
        <f aca="false">LEFT(INDEX(Orders!$C$2:$C$8001,MATCH(B12068,Orders!$A$2:$A$8001,0)),7)</f>
        <v>2024-12</v>
      </c>
    </row>
    <row r="12069" customFormat="false" ht="15" hidden="false" customHeight="true" outlineLevel="0" collapsed="false">
      <c r="A12069" s="1" t="s">
        <v>22539</v>
      </c>
      <c r="B12069" s="1" t="s">
        <v>8341</v>
      </c>
      <c r="C12069" s="1" t="s">
        <v>1977</v>
      </c>
      <c r="D12069" s="1" t="n">
        <v>1</v>
      </c>
      <c r="E12069" s="16" t="n">
        <v>2386.05</v>
      </c>
      <c r="F12069" s="17" t="n">
        <v>0.05</v>
      </c>
      <c r="G12069" s="16" t="n">
        <v>2266.75</v>
      </c>
      <c r="I12069" s="1" t="str">
        <f aca="false">INDEX(Products!$C$2:$C$51,MATCH(C12069,Products!$A$2:$A$51,0))</f>
        <v>Beauty &amp; Personal Care</v>
      </c>
      <c r="J12069" s="1" t="str">
        <f aca="false">INDEX(Orders!$E$2:$E$8001,MATCH(B12069,Orders!$A$2:$A$8001,0))</f>
        <v>Delivered</v>
      </c>
      <c r="K12069" s="1" t="str">
        <f aca="false">LEFT(INDEX(Orders!$C$2:$C$8001,MATCH(B12069,Orders!$A$2:$A$8001,0)),7)</f>
        <v>2024-12</v>
      </c>
    </row>
    <row r="12070" customFormat="false" ht="15" hidden="false" customHeight="true" outlineLevel="0" collapsed="false">
      <c r="A12070" s="1" t="s">
        <v>22540</v>
      </c>
      <c r="B12070" s="1" t="s">
        <v>8341</v>
      </c>
      <c r="C12070" s="1" t="s">
        <v>1979</v>
      </c>
      <c r="D12070" s="1" t="n">
        <v>1</v>
      </c>
      <c r="E12070" s="16" t="n">
        <v>623</v>
      </c>
      <c r="F12070" s="17" t="n">
        <v>0.1</v>
      </c>
      <c r="G12070" s="16" t="n">
        <v>560.7</v>
      </c>
      <c r="I12070" s="1" t="str">
        <f aca="false">INDEX(Products!$C$2:$C$51,MATCH(C12070,Products!$A$2:$A$51,0))</f>
        <v>Beauty &amp; Personal Care</v>
      </c>
      <c r="J12070" s="1" t="str">
        <f aca="false">INDEX(Orders!$E$2:$E$8001,MATCH(B12070,Orders!$A$2:$A$8001,0))</f>
        <v>Delivered</v>
      </c>
      <c r="K12070" s="1" t="str">
        <f aca="false">LEFT(INDEX(Orders!$C$2:$C$8001,MATCH(B12070,Orders!$A$2:$A$8001,0)),7)</f>
        <v>2024-12</v>
      </c>
    </row>
    <row r="12071" customFormat="false" ht="15" hidden="false" customHeight="true" outlineLevel="0" collapsed="false">
      <c r="A12071" s="1" t="s">
        <v>22541</v>
      </c>
      <c r="B12071" s="1" t="s">
        <v>8342</v>
      </c>
      <c r="C12071" s="1" t="s">
        <v>2007</v>
      </c>
      <c r="D12071" s="1" t="n">
        <v>1</v>
      </c>
      <c r="E12071" s="16" t="n">
        <v>750.27</v>
      </c>
      <c r="F12071" s="17" t="n">
        <v>0</v>
      </c>
      <c r="G12071" s="16" t="n">
        <v>750.27</v>
      </c>
      <c r="I12071" s="1" t="str">
        <f aca="false">INDEX(Products!$C$2:$C$51,MATCH(C12071,Products!$A$2:$A$51,0))</f>
        <v>Books &amp; Stationery</v>
      </c>
      <c r="J12071" s="1" t="str">
        <f aca="false">INDEX(Orders!$E$2:$E$8001,MATCH(B12071,Orders!$A$2:$A$8001,0))</f>
        <v>Delivered</v>
      </c>
      <c r="K12071" s="1" t="str">
        <f aca="false">LEFT(INDEX(Orders!$C$2:$C$8001,MATCH(B12071,Orders!$A$2:$A$8001,0)),7)</f>
        <v>2025-02</v>
      </c>
    </row>
    <row r="12072" customFormat="false" ht="15" hidden="false" customHeight="true" outlineLevel="0" collapsed="false">
      <c r="A12072" s="1" t="s">
        <v>22542</v>
      </c>
      <c r="B12072" s="1" t="s">
        <v>8342</v>
      </c>
      <c r="C12072" s="1" t="s">
        <v>1930</v>
      </c>
      <c r="D12072" s="1" t="n">
        <v>1</v>
      </c>
      <c r="E12072" s="16" t="n">
        <v>2398.35</v>
      </c>
      <c r="F12072" s="17" t="n">
        <v>0.15</v>
      </c>
      <c r="G12072" s="16" t="n">
        <v>2038.6</v>
      </c>
      <c r="I12072" s="1" t="str">
        <f aca="false">INDEX(Products!$C$2:$C$51,MATCH(C12072,Products!$A$2:$A$51,0))</f>
        <v>Electronics</v>
      </c>
      <c r="J12072" s="1" t="str">
        <f aca="false">INDEX(Orders!$E$2:$E$8001,MATCH(B12072,Orders!$A$2:$A$8001,0))</f>
        <v>Delivered</v>
      </c>
      <c r="K12072" s="1" t="str">
        <f aca="false">LEFT(INDEX(Orders!$C$2:$C$8001,MATCH(B12072,Orders!$A$2:$A$8001,0)),7)</f>
        <v>2025-02</v>
      </c>
    </row>
    <row r="12073" customFormat="false" ht="15" hidden="false" customHeight="true" outlineLevel="0" collapsed="false">
      <c r="A12073" s="1" t="s">
        <v>22543</v>
      </c>
      <c r="B12073" s="1" t="s">
        <v>8342</v>
      </c>
      <c r="C12073" s="1" t="s">
        <v>2006</v>
      </c>
      <c r="D12073" s="1" t="n">
        <v>1</v>
      </c>
      <c r="E12073" s="16" t="n">
        <v>482.17</v>
      </c>
      <c r="F12073" s="17" t="n">
        <v>0.05</v>
      </c>
      <c r="G12073" s="16" t="n">
        <v>458.06</v>
      </c>
      <c r="I12073" s="1" t="str">
        <f aca="false">INDEX(Products!$C$2:$C$51,MATCH(C12073,Products!$A$2:$A$51,0))</f>
        <v>Books &amp; Stationery</v>
      </c>
      <c r="J12073" s="1" t="str">
        <f aca="false">INDEX(Orders!$E$2:$E$8001,MATCH(B12073,Orders!$A$2:$A$8001,0))</f>
        <v>Delivered</v>
      </c>
      <c r="K12073" s="1" t="str">
        <f aca="false">LEFT(INDEX(Orders!$C$2:$C$8001,MATCH(B12073,Orders!$A$2:$A$8001,0)),7)</f>
        <v>2025-02</v>
      </c>
    </row>
    <row r="12074" customFormat="false" ht="15" hidden="false" customHeight="true" outlineLevel="0" collapsed="false">
      <c r="A12074" s="1" t="s">
        <v>22544</v>
      </c>
      <c r="B12074" s="1" t="s">
        <v>8343</v>
      </c>
      <c r="C12074" s="1" t="s">
        <v>1979</v>
      </c>
      <c r="D12074" s="1" t="n">
        <v>1</v>
      </c>
      <c r="E12074" s="16" t="n">
        <v>623</v>
      </c>
      <c r="F12074" s="17" t="n">
        <v>0.05</v>
      </c>
      <c r="G12074" s="16" t="n">
        <v>591.85</v>
      </c>
      <c r="I12074" s="1" t="str">
        <f aca="false">INDEX(Products!$C$2:$C$51,MATCH(C12074,Products!$A$2:$A$51,0))</f>
        <v>Beauty &amp; Personal Care</v>
      </c>
      <c r="J12074" s="1" t="str">
        <f aca="false">INDEX(Orders!$E$2:$E$8001,MATCH(B12074,Orders!$A$2:$A$8001,0))</f>
        <v>Delivered</v>
      </c>
      <c r="K12074" s="1" t="str">
        <f aca="false">LEFT(INDEX(Orders!$C$2:$C$8001,MATCH(B12074,Orders!$A$2:$A$8001,0)),7)</f>
        <v>2024-02</v>
      </c>
    </row>
    <row r="12075" customFormat="false" ht="15" hidden="false" customHeight="true" outlineLevel="0" collapsed="false">
      <c r="A12075" s="1" t="s">
        <v>22545</v>
      </c>
      <c r="B12075" s="1" t="s">
        <v>8344</v>
      </c>
      <c r="C12075" s="1" t="s">
        <v>1953</v>
      </c>
      <c r="D12075" s="1" t="n">
        <v>3</v>
      </c>
      <c r="E12075" s="16" t="n">
        <v>4914.12</v>
      </c>
      <c r="F12075" s="17" t="n">
        <v>0</v>
      </c>
      <c r="G12075" s="16" t="n">
        <v>14742.36</v>
      </c>
      <c r="I12075" s="1" t="str">
        <f aca="false">INDEX(Products!$C$2:$C$51,MATCH(C12075,Products!$A$2:$A$51,0))</f>
        <v>Fashion</v>
      </c>
      <c r="J12075" s="1" t="str">
        <f aca="false">INDEX(Orders!$E$2:$E$8001,MATCH(B12075,Orders!$A$2:$A$8001,0))</f>
        <v>Delivered</v>
      </c>
      <c r="K12075" s="1" t="str">
        <f aca="false">LEFT(INDEX(Orders!$C$2:$C$8001,MATCH(B12075,Orders!$A$2:$A$8001,0)),7)</f>
        <v>2025-11</v>
      </c>
    </row>
    <row r="12076" customFormat="false" ht="15" hidden="false" customHeight="true" outlineLevel="0" collapsed="false">
      <c r="A12076" s="1" t="s">
        <v>22546</v>
      </c>
      <c r="B12076" s="1" t="s">
        <v>8345</v>
      </c>
      <c r="C12076" s="1" t="s">
        <v>1961</v>
      </c>
      <c r="D12076" s="1" t="n">
        <v>2</v>
      </c>
      <c r="E12076" s="16" t="n">
        <v>3493.68</v>
      </c>
      <c r="F12076" s="17" t="n">
        <v>0.15</v>
      </c>
      <c r="G12076" s="16" t="n">
        <v>5939.26</v>
      </c>
      <c r="I12076" s="1" t="str">
        <f aca="false">INDEX(Products!$C$2:$C$51,MATCH(C12076,Products!$A$2:$A$51,0))</f>
        <v>Home &amp; Kitchen</v>
      </c>
      <c r="J12076" s="1" t="str">
        <f aca="false">INDEX(Orders!$E$2:$E$8001,MATCH(B12076,Orders!$A$2:$A$8001,0))</f>
        <v>Delivered</v>
      </c>
      <c r="K12076" s="1" t="str">
        <f aca="false">LEFT(INDEX(Orders!$C$2:$C$8001,MATCH(B12076,Orders!$A$2:$A$8001,0)),7)</f>
        <v>2025-07</v>
      </c>
    </row>
    <row r="12077" customFormat="false" ht="15" hidden="false" customHeight="true" outlineLevel="0" collapsed="false">
      <c r="A12077" s="1" t="s">
        <v>22547</v>
      </c>
      <c r="B12077" s="1" t="s">
        <v>8345</v>
      </c>
      <c r="C12077" s="1" t="s">
        <v>1984</v>
      </c>
      <c r="D12077" s="1" t="n">
        <v>1</v>
      </c>
      <c r="E12077" s="16" t="n">
        <v>1134.82</v>
      </c>
      <c r="F12077" s="17" t="n">
        <v>0</v>
      </c>
      <c r="G12077" s="16" t="n">
        <v>1134.82</v>
      </c>
      <c r="I12077" s="1" t="str">
        <f aca="false">INDEX(Products!$C$2:$C$51,MATCH(C12077,Products!$A$2:$A$51,0))</f>
        <v>Beauty &amp; Personal Care</v>
      </c>
      <c r="J12077" s="1" t="str">
        <f aca="false">INDEX(Orders!$E$2:$E$8001,MATCH(B12077,Orders!$A$2:$A$8001,0))</f>
        <v>Delivered</v>
      </c>
      <c r="K12077" s="1" t="str">
        <f aca="false">LEFT(INDEX(Orders!$C$2:$C$8001,MATCH(B12077,Orders!$A$2:$A$8001,0)),7)</f>
        <v>2025-07</v>
      </c>
    </row>
    <row r="12078" customFormat="false" ht="15" hidden="false" customHeight="true" outlineLevel="0" collapsed="false">
      <c r="A12078" s="1" t="s">
        <v>22548</v>
      </c>
      <c r="B12078" s="1" t="s">
        <v>8346</v>
      </c>
      <c r="C12078" s="1" t="s">
        <v>1922</v>
      </c>
      <c r="D12078" s="1" t="n">
        <v>1</v>
      </c>
      <c r="E12078" s="16" t="n">
        <v>3142.61</v>
      </c>
      <c r="F12078" s="17" t="n">
        <v>0</v>
      </c>
      <c r="G12078" s="16" t="n">
        <v>3142.61</v>
      </c>
      <c r="I12078" s="1" t="str">
        <f aca="false">INDEX(Products!$C$2:$C$51,MATCH(C12078,Products!$A$2:$A$51,0))</f>
        <v>Electronics</v>
      </c>
      <c r="J12078" s="1" t="str">
        <f aca="false">INDEX(Orders!$E$2:$E$8001,MATCH(B12078,Orders!$A$2:$A$8001,0))</f>
        <v>Returned</v>
      </c>
      <c r="K12078" s="1" t="str">
        <f aca="false">LEFT(INDEX(Orders!$C$2:$C$8001,MATCH(B12078,Orders!$A$2:$A$8001,0)),7)</f>
        <v>2025-12</v>
      </c>
    </row>
    <row r="12079" customFormat="false" ht="15" hidden="false" customHeight="true" outlineLevel="0" collapsed="false">
      <c r="A12079" s="1" t="s">
        <v>22549</v>
      </c>
      <c r="B12079" s="1" t="s">
        <v>8346</v>
      </c>
      <c r="C12079" s="1" t="s">
        <v>1979</v>
      </c>
      <c r="D12079" s="1" t="n">
        <v>1</v>
      </c>
      <c r="E12079" s="16" t="n">
        <v>623</v>
      </c>
      <c r="F12079" s="17" t="n">
        <v>0.1</v>
      </c>
      <c r="G12079" s="16" t="n">
        <v>560.7</v>
      </c>
      <c r="I12079" s="1" t="str">
        <f aca="false">INDEX(Products!$C$2:$C$51,MATCH(C12079,Products!$A$2:$A$51,0))</f>
        <v>Beauty &amp; Personal Care</v>
      </c>
      <c r="J12079" s="1" t="str">
        <f aca="false">INDEX(Orders!$E$2:$E$8001,MATCH(B12079,Orders!$A$2:$A$8001,0))</f>
        <v>Returned</v>
      </c>
      <c r="K12079" s="1" t="str">
        <f aca="false">LEFT(INDEX(Orders!$C$2:$C$8001,MATCH(B12079,Orders!$A$2:$A$8001,0)),7)</f>
        <v>2025-12</v>
      </c>
    </row>
    <row r="12080" customFormat="false" ht="15" hidden="false" customHeight="true" outlineLevel="0" collapsed="false">
      <c r="A12080" s="1" t="s">
        <v>22550</v>
      </c>
      <c r="B12080" s="1" t="s">
        <v>8347</v>
      </c>
      <c r="C12080" s="1" t="s">
        <v>1973</v>
      </c>
      <c r="D12080" s="1" t="n">
        <v>1</v>
      </c>
      <c r="E12080" s="16" t="n">
        <v>1158.24</v>
      </c>
      <c r="F12080" s="17" t="n">
        <v>0</v>
      </c>
      <c r="G12080" s="16" t="n">
        <v>1158.24</v>
      </c>
      <c r="I12080" s="1" t="str">
        <f aca="false">INDEX(Products!$C$2:$C$51,MATCH(C12080,Products!$A$2:$A$51,0))</f>
        <v>Home &amp; Kitchen</v>
      </c>
      <c r="J12080" s="1" t="str">
        <f aca="false">INDEX(Orders!$E$2:$E$8001,MATCH(B12080,Orders!$A$2:$A$8001,0))</f>
        <v>Cancelled</v>
      </c>
      <c r="K12080" s="1" t="str">
        <f aca="false">LEFT(INDEX(Orders!$C$2:$C$8001,MATCH(B12080,Orders!$A$2:$A$8001,0)),7)</f>
        <v>2025-12</v>
      </c>
    </row>
    <row r="12081" customFormat="false" ht="15" hidden="false" customHeight="true" outlineLevel="0" collapsed="false">
      <c r="A12081" s="1" t="s">
        <v>22551</v>
      </c>
      <c r="B12081" s="1" t="s">
        <v>8348</v>
      </c>
      <c r="C12081" s="1" t="s">
        <v>2006</v>
      </c>
      <c r="D12081" s="1" t="n">
        <v>1</v>
      </c>
      <c r="E12081" s="16" t="n">
        <v>482.17</v>
      </c>
      <c r="F12081" s="17" t="n">
        <v>0</v>
      </c>
      <c r="G12081" s="16" t="n">
        <v>482.17</v>
      </c>
      <c r="I12081" s="1" t="str">
        <f aca="false">INDEX(Products!$C$2:$C$51,MATCH(C12081,Products!$A$2:$A$51,0))</f>
        <v>Books &amp; Stationery</v>
      </c>
      <c r="J12081" s="1" t="str">
        <f aca="false">INDEX(Orders!$E$2:$E$8001,MATCH(B12081,Orders!$A$2:$A$8001,0))</f>
        <v>Delivered</v>
      </c>
      <c r="K12081" s="1" t="str">
        <f aca="false">LEFT(INDEX(Orders!$C$2:$C$8001,MATCH(B12081,Orders!$A$2:$A$8001,0)),7)</f>
        <v>2024-11</v>
      </c>
    </row>
    <row r="12082" customFormat="false" ht="15" hidden="false" customHeight="true" outlineLevel="0" collapsed="false">
      <c r="A12082" s="1" t="s">
        <v>22552</v>
      </c>
      <c r="B12082" s="1" t="s">
        <v>8348</v>
      </c>
      <c r="C12082" s="1" t="s">
        <v>1937</v>
      </c>
      <c r="D12082" s="1" t="n">
        <v>1</v>
      </c>
      <c r="E12082" s="16" t="n">
        <v>1364.75</v>
      </c>
      <c r="F12082" s="17" t="n">
        <v>0</v>
      </c>
      <c r="G12082" s="16" t="n">
        <v>1364.75</v>
      </c>
      <c r="I12082" s="1" t="str">
        <f aca="false">INDEX(Products!$C$2:$C$51,MATCH(C12082,Products!$A$2:$A$51,0))</f>
        <v>Fashion</v>
      </c>
      <c r="J12082" s="1" t="str">
        <f aca="false">INDEX(Orders!$E$2:$E$8001,MATCH(B12082,Orders!$A$2:$A$8001,0))</f>
        <v>Delivered</v>
      </c>
      <c r="K12082" s="1" t="str">
        <f aca="false">LEFT(INDEX(Orders!$C$2:$C$8001,MATCH(B12082,Orders!$A$2:$A$8001,0)),7)</f>
        <v>2024-11</v>
      </c>
    </row>
    <row r="12083" customFormat="false" ht="15" hidden="false" customHeight="true" outlineLevel="0" collapsed="false">
      <c r="A12083" s="1" t="s">
        <v>22553</v>
      </c>
      <c r="B12083" s="1" t="s">
        <v>8349</v>
      </c>
      <c r="C12083" s="1" t="s">
        <v>1979</v>
      </c>
      <c r="D12083" s="1" t="n">
        <v>1</v>
      </c>
      <c r="E12083" s="16" t="n">
        <v>623</v>
      </c>
      <c r="F12083" s="17" t="n">
        <v>0.1</v>
      </c>
      <c r="G12083" s="16" t="n">
        <v>560.7</v>
      </c>
      <c r="I12083" s="1" t="str">
        <f aca="false">INDEX(Products!$C$2:$C$51,MATCH(C12083,Products!$A$2:$A$51,0))</f>
        <v>Beauty &amp; Personal Care</v>
      </c>
      <c r="J12083" s="1" t="str">
        <f aca="false">INDEX(Orders!$E$2:$E$8001,MATCH(B12083,Orders!$A$2:$A$8001,0))</f>
        <v>Delivered</v>
      </c>
      <c r="K12083" s="1" t="str">
        <f aca="false">LEFT(INDEX(Orders!$C$2:$C$8001,MATCH(B12083,Orders!$A$2:$A$8001,0)),7)</f>
        <v>2024-09</v>
      </c>
    </row>
    <row r="12084" customFormat="false" ht="15" hidden="false" customHeight="true" outlineLevel="0" collapsed="false">
      <c r="A12084" s="1" t="s">
        <v>22554</v>
      </c>
      <c r="B12084" s="1" t="s">
        <v>8350</v>
      </c>
      <c r="C12084" s="1" t="s">
        <v>1930</v>
      </c>
      <c r="D12084" s="1" t="n">
        <v>1</v>
      </c>
      <c r="E12084" s="16" t="n">
        <v>2398.35</v>
      </c>
      <c r="F12084" s="17" t="n">
        <v>0.05</v>
      </c>
      <c r="G12084" s="16" t="n">
        <v>2278.43</v>
      </c>
      <c r="I12084" s="1" t="str">
        <f aca="false">INDEX(Products!$C$2:$C$51,MATCH(C12084,Products!$A$2:$A$51,0))</f>
        <v>Electronics</v>
      </c>
      <c r="J12084" s="1" t="str">
        <f aca="false">INDEX(Orders!$E$2:$E$8001,MATCH(B12084,Orders!$A$2:$A$8001,0))</f>
        <v>Cancelled</v>
      </c>
      <c r="K12084" s="1" t="str">
        <f aca="false">LEFT(INDEX(Orders!$C$2:$C$8001,MATCH(B12084,Orders!$A$2:$A$8001,0)),7)</f>
        <v>2025-12</v>
      </c>
    </row>
    <row r="12085" customFormat="false" ht="15" hidden="false" customHeight="true" outlineLevel="0" collapsed="false">
      <c r="A12085" s="1" t="s">
        <v>22555</v>
      </c>
      <c r="B12085" s="1" t="s">
        <v>8351</v>
      </c>
      <c r="C12085" s="1" t="s">
        <v>1933</v>
      </c>
      <c r="D12085" s="1" t="n">
        <v>1</v>
      </c>
      <c r="E12085" s="16" t="n">
        <v>7194.38</v>
      </c>
      <c r="F12085" s="17" t="n">
        <v>0</v>
      </c>
      <c r="G12085" s="16" t="n">
        <v>7194.38</v>
      </c>
      <c r="I12085" s="1" t="str">
        <f aca="false">INDEX(Products!$C$2:$C$51,MATCH(C12085,Products!$A$2:$A$51,0))</f>
        <v>Electronics</v>
      </c>
      <c r="J12085" s="1" t="str">
        <f aca="false">INDEX(Orders!$E$2:$E$8001,MATCH(B12085,Orders!$A$2:$A$8001,0))</f>
        <v>Delivered</v>
      </c>
      <c r="K12085" s="1" t="str">
        <f aca="false">LEFT(INDEX(Orders!$C$2:$C$8001,MATCH(B12085,Orders!$A$2:$A$8001,0)),7)</f>
        <v>2024-09</v>
      </c>
    </row>
    <row r="12086" customFormat="false" ht="15" hidden="false" customHeight="true" outlineLevel="0" collapsed="false">
      <c r="A12086" s="1" t="s">
        <v>22556</v>
      </c>
      <c r="B12086" s="1" t="s">
        <v>8351</v>
      </c>
      <c r="C12086" s="1" t="s">
        <v>1961</v>
      </c>
      <c r="D12086" s="1" t="n">
        <v>1</v>
      </c>
      <c r="E12086" s="16" t="n">
        <v>3493.68</v>
      </c>
      <c r="F12086" s="17" t="n">
        <v>0.1</v>
      </c>
      <c r="G12086" s="16" t="n">
        <v>3144.31</v>
      </c>
      <c r="I12086" s="1" t="str">
        <f aca="false">INDEX(Products!$C$2:$C$51,MATCH(C12086,Products!$A$2:$A$51,0))</f>
        <v>Home &amp; Kitchen</v>
      </c>
      <c r="J12086" s="1" t="str">
        <f aca="false">INDEX(Orders!$E$2:$E$8001,MATCH(B12086,Orders!$A$2:$A$8001,0))</f>
        <v>Delivered</v>
      </c>
      <c r="K12086" s="1" t="str">
        <f aca="false">LEFT(INDEX(Orders!$C$2:$C$8001,MATCH(B12086,Orders!$A$2:$A$8001,0)),7)</f>
        <v>2024-09</v>
      </c>
    </row>
    <row r="12087" customFormat="false" ht="15" hidden="false" customHeight="true" outlineLevel="0" collapsed="false">
      <c r="A12087" s="1" t="s">
        <v>22557</v>
      </c>
      <c r="B12087" s="1" t="s">
        <v>8351</v>
      </c>
      <c r="C12087" s="1" t="s">
        <v>1953</v>
      </c>
      <c r="D12087" s="1" t="n">
        <v>3</v>
      </c>
      <c r="E12087" s="16" t="n">
        <v>4914.12</v>
      </c>
      <c r="F12087" s="17" t="n">
        <v>0.15</v>
      </c>
      <c r="G12087" s="16" t="n">
        <v>12531.01</v>
      </c>
      <c r="I12087" s="1" t="str">
        <f aca="false">INDEX(Products!$C$2:$C$51,MATCH(C12087,Products!$A$2:$A$51,0))</f>
        <v>Fashion</v>
      </c>
      <c r="J12087" s="1" t="str">
        <f aca="false">INDEX(Orders!$E$2:$E$8001,MATCH(B12087,Orders!$A$2:$A$8001,0))</f>
        <v>Delivered</v>
      </c>
      <c r="K12087" s="1" t="str">
        <f aca="false">LEFT(INDEX(Orders!$C$2:$C$8001,MATCH(B12087,Orders!$A$2:$A$8001,0)),7)</f>
        <v>2024-09</v>
      </c>
    </row>
    <row r="12088" customFormat="false" ht="15" hidden="false" customHeight="true" outlineLevel="0" collapsed="false">
      <c r="A12088" s="1" t="s">
        <v>22558</v>
      </c>
      <c r="B12088" s="1" t="s">
        <v>8352</v>
      </c>
      <c r="C12088" s="1" t="s">
        <v>1984</v>
      </c>
      <c r="D12088" s="1" t="n">
        <v>2</v>
      </c>
      <c r="E12088" s="16" t="n">
        <v>1134.82</v>
      </c>
      <c r="F12088" s="17" t="n">
        <v>0.1</v>
      </c>
      <c r="G12088" s="16" t="n">
        <v>2042.68</v>
      </c>
      <c r="I12088" s="1" t="str">
        <f aca="false">INDEX(Products!$C$2:$C$51,MATCH(C12088,Products!$A$2:$A$51,0))</f>
        <v>Beauty &amp; Personal Care</v>
      </c>
      <c r="J12088" s="1" t="str">
        <f aca="false">INDEX(Orders!$E$2:$E$8001,MATCH(B12088,Orders!$A$2:$A$8001,0))</f>
        <v>Delivered</v>
      </c>
      <c r="K12088" s="1" t="str">
        <f aca="false">LEFT(INDEX(Orders!$C$2:$C$8001,MATCH(B12088,Orders!$A$2:$A$8001,0)),7)</f>
        <v>2025-07</v>
      </c>
    </row>
    <row r="12089" customFormat="false" ht="15" hidden="false" customHeight="true" outlineLevel="0" collapsed="false">
      <c r="A12089" s="1" t="s">
        <v>22559</v>
      </c>
      <c r="B12089" s="1" t="s">
        <v>8353</v>
      </c>
      <c r="C12089" s="1" t="s">
        <v>2007</v>
      </c>
      <c r="D12089" s="1" t="n">
        <v>1</v>
      </c>
      <c r="E12089" s="16" t="n">
        <v>750.27</v>
      </c>
      <c r="F12089" s="17" t="n">
        <v>0</v>
      </c>
      <c r="G12089" s="16" t="n">
        <v>750.27</v>
      </c>
      <c r="I12089" s="1" t="str">
        <f aca="false">INDEX(Products!$C$2:$C$51,MATCH(C12089,Products!$A$2:$A$51,0))</f>
        <v>Books &amp; Stationery</v>
      </c>
      <c r="J12089" s="1" t="str">
        <f aca="false">INDEX(Orders!$E$2:$E$8001,MATCH(B12089,Orders!$A$2:$A$8001,0))</f>
        <v>Delivered</v>
      </c>
      <c r="K12089" s="1" t="str">
        <f aca="false">LEFT(INDEX(Orders!$C$2:$C$8001,MATCH(B12089,Orders!$A$2:$A$8001,0)),7)</f>
        <v>2025-07</v>
      </c>
    </row>
    <row r="12090" customFormat="false" ht="15" hidden="false" customHeight="true" outlineLevel="0" collapsed="false">
      <c r="A12090" s="1" t="s">
        <v>22560</v>
      </c>
      <c r="B12090" s="1" t="s">
        <v>8353</v>
      </c>
      <c r="C12090" s="1" t="s">
        <v>1930</v>
      </c>
      <c r="D12090" s="1" t="n">
        <v>1</v>
      </c>
      <c r="E12090" s="16" t="n">
        <v>2398.35</v>
      </c>
      <c r="F12090" s="17" t="n">
        <v>0.1</v>
      </c>
      <c r="G12090" s="16" t="n">
        <v>2158.52</v>
      </c>
      <c r="I12090" s="1" t="str">
        <f aca="false">INDEX(Products!$C$2:$C$51,MATCH(C12090,Products!$A$2:$A$51,0))</f>
        <v>Electronics</v>
      </c>
      <c r="J12090" s="1" t="str">
        <f aca="false">INDEX(Orders!$E$2:$E$8001,MATCH(B12090,Orders!$A$2:$A$8001,0))</f>
        <v>Delivered</v>
      </c>
      <c r="K12090" s="1" t="str">
        <f aca="false">LEFT(INDEX(Orders!$C$2:$C$8001,MATCH(B12090,Orders!$A$2:$A$8001,0)),7)</f>
        <v>2025-07</v>
      </c>
    </row>
    <row r="12091" customFormat="false" ht="15" hidden="false" customHeight="true" outlineLevel="0" collapsed="false">
      <c r="A12091" s="1" t="s">
        <v>22561</v>
      </c>
      <c r="B12091" s="1" t="s">
        <v>8353</v>
      </c>
      <c r="C12091" s="1" t="s">
        <v>1979</v>
      </c>
      <c r="D12091" s="1" t="n">
        <v>1</v>
      </c>
      <c r="E12091" s="16" t="n">
        <v>623</v>
      </c>
      <c r="F12091" s="17" t="n">
        <v>0</v>
      </c>
      <c r="G12091" s="16" t="n">
        <v>623</v>
      </c>
      <c r="I12091" s="1" t="str">
        <f aca="false">INDEX(Products!$C$2:$C$51,MATCH(C12091,Products!$A$2:$A$51,0))</f>
        <v>Beauty &amp; Personal Care</v>
      </c>
      <c r="J12091" s="1" t="str">
        <f aca="false">INDEX(Orders!$E$2:$E$8001,MATCH(B12091,Orders!$A$2:$A$8001,0))</f>
        <v>Delivered</v>
      </c>
      <c r="K12091" s="1" t="str">
        <f aca="false">LEFT(INDEX(Orders!$C$2:$C$8001,MATCH(B12091,Orders!$A$2:$A$8001,0)),7)</f>
        <v>2025-07</v>
      </c>
    </row>
    <row r="12092" customFormat="false" ht="15" hidden="false" customHeight="true" outlineLevel="0" collapsed="false">
      <c r="A12092" s="1" t="s">
        <v>22562</v>
      </c>
      <c r="B12092" s="1" t="s">
        <v>8353</v>
      </c>
      <c r="C12092" s="1" t="s">
        <v>1947</v>
      </c>
      <c r="D12092" s="1" t="n">
        <v>1</v>
      </c>
      <c r="E12092" s="16" t="n">
        <v>4778.51</v>
      </c>
      <c r="F12092" s="17" t="n">
        <v>0.05</v>
      </c>
      <c r="G12092" s="16" t="n">
        <v>4539.58</v>
      </c>
      <c r="I12092" s="1" t="str">
        <f aca="false">INDEX(Products!$C$2:$C$51,MATCH(C12092,Products!$A$2:$A$51,0))</f>
        <v>Fashion</v>
      </c>
      <c r="J12092" s="1" t="str">
        <f aca="false">INDEX(Orders!$E$2:$E$8001,MATCH(B12092,Orders!$A$2:$A$8001,0))</f>
        <v>Delivered</v>
      </c>
      <c r="K12092" s="1" t="str">
        <f aca="false">LEFT(INDEX(Orders!$C$2:$C$8001,MATCH(B12092,Orders!$A$2:$A$8001,0)),7)</f>
        <v>2025-07</v>
      </c>
    </row>
    <row r="12093" customFormat="false" ht="15" hidden="false" customHeight="true" outlineLevel="0" collapsed="false">
      <c r="A12093" s="1" t="s">
        <v>22563</v>
      </c>
      <c r="B12093" s="1" t="s">
        <v>8353</v>
      </c>
      <c r="C12093" s="1" t="s">
        <v>2006</v>
      </c>
      <c r="D12093" s="1" t="n">
        <v>1</v>
      </c>
      <c r="E12093" s="16" t="n">
        <v>482.17</v>
      </c>
      <c r="F12093" s="17" t="n">
        <v>0.05</v>
      </c>
      <c r="G12093" s="16" t="n">
        <v>458.06</v>
      </c>
      <c r="I12093" s="1" t="str">
        <f aca="false">INDEX(Products!$C$2:$C$51,MATCH(C12093,Products!$A$2:$A$51,0))</f>
        <v>Books &amp; Stationery</v>
      </c>
      <c r="J12093" s="1" t="str">
        <f aca="false">INDEX(Orders!$E$2:$E$8001,MATCH(B12093,Orders!$A$2:$A$8001,0))</f>
        <v>Delivered</v>
      </c>
      <c r="K12093" s="1" t="str">
        <f aca="false">LEFT(INDEX(Orders!$C$2:$C$8001,MATCH(B12093,Orders!$A$2:$A$8001,0)),7)</f>
        <v>2025-07</v>
      </c>
    </row>
    <row r="12094" customFormat="false" ht="15" hidden="false" customHeight="true" outlineLevel="0" collapsed="false">
      <c r="A12094" s="1" t="s">
        <v>22564</v>
      </c>
      <c r="B12094" s="1" t="s">
        <v>8354</v>
      </c>
      <c r="C12094" s="1" t="s">
        <v>1975</v>
      </c>
      <c r="D12094" s="1" t="n">
        <v>1</v>
      </c>
      <c r="E12094" s="16" t="n">
        <v>862.99</v>
      </c>
      <c r="F12094" s="17" t="n">
        <v>0.1</v>
      </c>
      <c r="G12094" s="16" t="n">
        <v>776.69</v>
      </c>
      <c r="I12094" s="1" t="str">
        <f aca="false">INDEX(Products!$C$2:$C$51,MATCH(C12094,Products!$A$2:$A$51,0))</f>
        <v>Beauty &amp; Personal Care</v>
      </c>
      <c r="J12094" s="1" t="str">
        <f aca="false">INDEX(Orders!$E$2:$E$8001,MATCH(B12094,Orders!$A$2:$A$8001,0))</f>
        <v>Delivered</v>
      </c>
      <c r="K12094" s="1" t="str">
        <f aca="false">LEFT(INDEX(Orders!$C$2:$C$8001,MATCH(B12094,Orders!$A$2:$A$8001,0)),7)</f>
        <v>2024-06</v>
      </c>
    </row>
    <row r="12095" customFormat="false" ht="15" hidden="false" customHeight="true" outlineLevel="0" collapsed="false">
      <c r="A12095" s="1" t="s">
        <v>22565</v>
      </c>
      <c r="B12095" s="1" t="s">
        <v>8354</v>
      </c>
      <c r="C12095" s="1" t="s">
        <v>1988</v>
      </c>
      <c r="D12095" s="1" t="n">
        <v>2</v>
      </c>
      <c r="E12095" s="16" t="n">
        <v>681.07</v>
      </c>
      <c r="F12095" s="17" t="n">
        <v>0.05</v>
      </c>
      <c r="G12095" s="16" t="n">
        <v>1294.03</v>
      </c>
      <c r="I12095" s="1" t="str">
        <f aca="false">INDEX(Products!$C$2:$C$51,MATCH(C12095,Products!$A$2:$A$51,0))</f>
        <v>Sports &amp; Fitness</v>
      </c>
      <c r="J12095" s="1" t="str">
        <f aca="false">INDEX(Orders!$E$2:$E$8001,MATCH(B12095,Orders!$A$2:$A$8001,0))</f>
        <v>Delivered</v>
      </c>
      <c r="K12095" s="1" t="str">
        <f aca="false">LEFT(INDEX(Orders!$C$2:$C$8001,MATCH(B12095,Orders!$A$2:$A$8001,0)),7)</f>
        <v>2024-06</v>
      </c>
    </row>
    <row r="12096" customFormat="false" ht="15" hidden="false" customHeight="true" outlineLevel="0" collapsed="false">
      <c r="A12096" s="1" t="s">
        <v>22566</v>
      </c>
      <c r="B12096" s="1" t="s">
        <v>8354</v>
      </c>
      <c r="C12096" s="1" t="s">
        <v>1933</v>
      </c>
      <c r="D12096" s="1" t="n">
        <v>1</v>
      </c>
      <c r="E12096" s="16" t="n">
        <v>7194.38</v>
      </c>
      <c r="F12096" s="17" t="n">
        <v>0</v>
      </c>
      <c r="G12096" s="16" t="n">
        <v>7194.38</v>
      </c>
      <c r="I12096" s="1" t="str">
        <f aca="false">INDEX(Products!$C$2:$C$51,MATCH(C12096,Products!$A$2:$A$51,0))</f>
        <v>Electronics</v>
      </c>
      <c r="J12096" s="1" t="str">
        <f aca="false">INDEX(Orders!$E$2:$E$8001,MATCH(B12096,Orders!$A$2:$A$8001,0))</f>
        <v>Delivered</v>
      </c>
      <c r="K12096" s="1" t="str">
        <f aca="false">LEFT(INDEX(Orders!$C$2:$C$8001,MATCH(B12096,Orders!$A$2:$A$8001,0)),7)</f>
        <v>2024-06</v>
      </c>
    </row>
    <row r="12097" customFormat="false" ht="15" hidden="false" customHeight="true" outlineLevel="0" collapsed="false">
      <c r="A12097" s="1" t="s">
        <v>22567</v>
      </c>
      <c r="B12097" s="1" t="s">
        <v>8355</v>
      </c>
      <c r="C12097" s="1" t="s">
        <v>2006</v>
      </c>
      <c r="D12097" s="1" t="n">
        <v>1</v>
      </c>
      <c r="E12097" s="16" t="n">
        <v>482.17</v>
      </c>
      <c r="F12097" s="17" t="n">
        <v>0</v>
      </c>
      <c r="G12097" s="16" t="n">
        <v>482.17</v>
      </c>
      <c r="I12097" s="1" t="str">
        <f aca="false">INDEX(Products!$C$2:$C$51,MATCH(C12097,Products!$A$2:$A$51,0))</f>
        <v>Books &amp; Stationery</v>
      </c>
      <c r="J12097" s="1" t="str">
        <f aca="false">INDEX(Orders!$E$2:$E$8001,MATCH(B12097,Orders!$A$2:$A$8001,0))</f>
        <v>Delivered</v>
      </c>
      <c r="K12097" s="1" t="str">
        <f aca="false">LEFT(INDEX(Orders!$C$2:$C$8001,MATCH(B12097,Orders!$A$2:$A$8001,0)),7)</f>
        <v>2024-10</v>
      </c>
    </row>
    <row r="12098" customFormat="false" ht="15" hidden="false" customHeight="true" outlineLevel="0" collapsed="false">
      <c r="A12098" s="1" t="s">
        <v>22568</v>
      </c>
      <c r="B12098" s="1" t="s">
        <v>8355</v>
      </c>
      <c r="C12098" s="1" t="s">
        <v>1975</v>
      </c>
      <c r="D12098" s="1" t="n">
        <v>2</v>
      </c>
      <c r="E12098" s="16" t="n">
        <v>862.99</v>
      </c>
      <c r="F12098" s="17" t="n">
        <v>0</v>
      </c>
      <c r="G12098" s="16" t="n">
        <v>1725.98</v>
      </c>
      <c r="I12098" s="1" t="str">
        <f aca="false">INDEX(Products!$C$2:$C$51,MATCH(C12098,Products!$A$2:$A$51,0))</f>
        <v>Beauty &amp; Personal Care</v>
      </c>
      <c r="J12098" s="1" t="str">
        <f aca="false">INDEX(Orders!$E$2:$E$8001,MATCH(B12098,Orders!$A$2:$A$8001,0))</f>
        <v>Delivered</v>
      </c>
      <c r="K12098" s="1" t="str">
        <f aca="false">LEFT(INDEX(Orders!$C$2:$C$8001,MATCH(B12098,Orders!$A$2:$A$8001,0)),7)</f>
        <v>2024-10</v>
      </c>
    </row>
    <row r="12099" customFormat="false" ht="15" hidden="false" customHeight="true" outlineLevel="0" collapsed="false">
      <c r="A12099" s="1" t="s">
        <v>22569</v>
      </c>
      <c r="B12099" s="1" t="s">
        <v>8356</v>
      </c>
      <c r="C12099" s="1" t="s">
        <v>2007</v>
      </c>
      <c r="D12099" s="1" t="n">
        <v>2</v>
      </c>
      <c r="E12099" s="16" t="n">
        <v>750.27</v>
      </c>
      <c r="F12099" s="17" t="n">
        <v>0.05</v>
      </c>
      <c r="G12099" s="16" t="n">
        <v>1425.51</v>
      </c>
      <c r="I12099" s="1" t="str">
        <f aca="false">INDEX(Products!$C$2:$C$51,MATCH(C12099,Products!$A$2:$A$51,0))</f>
        <v>Books &amp; Stationery</v>
      </c>
      <c r="J12099" s="1" t="str">
        <f aca="false">INDEX(Orders!$E$2:$E$8001,MATCH(B12099,Orders!$A$2:$A$8001,0))</f>
        <v>Delivered</v>
      </c>
      <c r="K12099" s="1" t="str">
        <f aca="false">LEFT(INDEX(Orders!$C$2:$C$8001,MATCH(B12099,Orders!$A$2:$A$8001,0)),7)</f>
        <v>2024-03</v>
      </c>
    </row>
    <row r="12100" customFormat="false" ht="15" hidden="false" customHeight="true" outlineLevel="0" collapsed="false">
      <c r="A12100" s="1" t="s">
        <v>22570</v>
      </c>
      <c r="B12100" s="1" t="s">
        <v>8357</v>
      </c>
      <c r="C12100" s="1" t="s">
        <v>1931</v>
      </c>
      <c r="D12100" s="1" t="n">
        <v>1</v>
      </c>
      <c r="E12100" s="16" t="n">
        <v>1111.28</v>
      </c>
      <c r="F12100" s="17" t="n">
        <v>0.1</v>
      </c>
      <c r="G12100" s="16" t="n">
        <v>1000.15</v>
      </c>
      <c r="I12100" s="1" t="str">
        <f aca="false">INDEX(Products!$C$2:$C$51,MATCH(C12100,Products!$A$2:$A$51,0))</f>
        <v>Electronics</v>
      </c>
      <c r="J12100" s="1" t="str">
        <f aca="false">INDEX(Orders!$E$2:$E$8001,MATCH(B12100,Orders!$A$2:$A$8001,0))</f>
        <v>Returned</v>
      </c>
      <c r="K12100" s="1" t="str">
        <f aca="false">LEFT(INDEX(Orders!$C$2:$C$8001,MATCH(B12100,Orders!$A$2:$A$8001,0)),7)</f>
        <v>2025-03</v>
      </c>
    </row>
    <row r="12101" customFormat="false" ht="15" hidden="false" customHeight="true" outlineLevel="0" collapsed="false">
      <c r="A12101" s="1" t="s">
        <v>22571</v>
      </c>
      <c r="B12101" s="1" t="s">
        <v>8357</v>
      </c>
      <c r="C12101" s="1" t="s">
        <v>1997</v>
      </c>
      <c r="D12101" s="1" t="n">
        <v>1</v>
      </c>
      <c r="E12101" s="16" t="n">
        <v>311.15</v>
      </c>
      <c r="F12101" s="17" t="n">
        <v>0.1</v>
      </c>
      <c r="G12101" s="16" t="n">
        <v>280.03</v>
      </c>
      <c r="I12101" s="1" t="str">
        <f aca="false">INDEX(Products!$C$2:$C$51,MATCH(C12101,Products!$A$2:$A$51,0))</f>
        <v>Sports &amp; Fitness</v>
      </c>
      <c r="J12101" s="1" t="str">
        <f aca="false">INDEX(Orders!$E$2:$E$8001,MATCH(B12101,Orders!$A$2:$A$8001,0))</f>
        <v>Returned</v>
      </c>
      <c r="K12101" s="1" t="str">
        <f aca="false">LEFT(INDEX(Orders!$C$2:$C$8001,MATCH(B12101,Orders!$A$2:$A$8001,0)),7)</f>
        <v>2025-03</v>
      </c>
    </row>
    <row r="12102" customFormat="false" ht="15" hidden="false" customHeight="true" outlineLevel="0" collapsed="false">
      <c r="A12102" s="1" t="s">
        <v>22572</v>
      </c>
      <c r="B12102" s="1" t="s">
        <v>8358</v>
      </c>
      <c r="C12102" s="1" t="s">
        <v>1973</v>
      </c>
      <c r="D12102" s="1" t="n">
        <v>1</v>
      </c>
      <c r="E12102" s="16" t="n">
        <v>1158.24</v>
      </c>
      <c r="F12102" s="17" t="n">
        <v>0.1</v>
      </c>
      <c r="G12102" s="16" t="n">
        <v>1042.42</v>
      </c>
      <c r="I12102" s="1" t="str">
        <f aca="false">INDEX(Products!$C$2:$C$51,MATCH(C12102,Products!$A$2:$A$51,0))</f>
        <v>Home &amp; Kitchen</v>
      </c>
      <c r="J12102" s="1" t="str">
        <f aca="false">INDEX(Orders!$E$2:$E$8001,MATCH(B12102,Orders!$A$2:$A$8001,0))</f>
        <v>Delivered</v>
      </c>
      <c r="K12102" s="1" t="str">
        <f aca="false">LEFT(INDEX(Orders!$C$2:$C$8001,MATCH(B12102,Orders!$A$2:$A$8001,0)),7)</f>
        <v>2025-05</v>
      </c>
    </row>
    <row r="12103" customFormat="false" ht="15" hidden="false" customHeight="true" outlineLevel="0" collapsed="false">
      <c r="A12103" s="1" t="s">
        <v>22573</v>
      </c>
      <c r="B12103" s="1" t="s">
        <v>8358</v>
      </c>
      <c r="C12103" s="1" t="s">
        <v>1940</v>
      </c>
      <c r="D12103" s="1" t="n">
        <v>1</v>
      </c>
      <c r="E12103" s="16" t="n">
        <v>2374.52</v>
      </c>
      <c r="F12103" s="17" t="n">
        <v>0.1</v>
      </c>
      <c r="G12103" s="16" t="n">
        <v>2137.07</v>
      </c>
      <c r="I12103" s="1" t="str">
        <f aca="false">INDEX(Products!$C$2:$C$51,MATCH(C12103,Products!$A$2:$A$51,0))</f>
        <v>Fashion</v>
      </c>
      <c r="J12103" s="1" t="str">
        <f aca="false">INDEX(Orders!$E$2:$E$8001,MATCH(B12103,Orders!$A$2:$A$8001,0))</f>
        <v>Delivered</v>
      </c>
      <c r="K12103" s="1" t="str">
        <f aca="false">LEFT(INDEX(Orders!$C$2:$C$8001,MATCH(B12103,Orders!$A$2:$A$8001,0)),7)</f>
        <v>2025-05</v>
      </c>
    </row>
    <row r="12104" customFormat="false" ht="15" hidden="false" customHeight="true" outlineLevel="0" collapsed="false">
      <c r="A12104" s="1" t="s">
        <v>22574</v>
      </c>
      <c r="B12104" s="1" t="s">
        <v>8359</v>
      </c>
      <c r="C12104" s="1" t="s">
        <v>1943</v>
      </c>
      <c r="D12104" s="1" t="n">
        <v>1</v>
      </c>
      <c r="E12104" s="16" t="n">
        <v>1250.54</v>
      </c>
      <c r="F12104" s="17" t="n">
        <v>0</v>
      </c>
      <c r="G12104" s="16" t="n">
        <v>1250.54</v>
      </c>
      <c r="I12104" s="1" t="str">
        <f aca="false">INDEX(Products!$C$2:$C$51,MATCH(C12104,Products!$A$2:$A$51,0))</f>
        <v>Fashion</v>
      </c>
      <c r="J12104" s="1" t="str">
        <f aca="false">INDEX(Orders!$E$2:$E$8001,MATCH(B12104,Orders!$A$2:$A$8001,0))</f>
        <v>Cancelled</v>
      </c>
      <c r="K12104" s="1" t="str">
        <f aca="false">LEFT(INDEX(Orders!$C$2:$C$8001,MATCH(B12104,Orders!$A$2:$A$8001,0)),7)</f>
        <v>2025-10</v>
      </c>
    </row>
    <row r="12105" customFormat="false" ht="15" hidden="false" customHeight="true" outlineLevel="0" collapsed="false">
      <c r="A12105" s="1" t="s">
        <v>22575</v>
      </c>
      <c r="B12105" s="1" t="s">
        <v>8359</v>
      </c>
      <c r="C12105" s="1" t="s">
        <v>2006</v>
      </c>
      <c r="D12105" s="1" t="n">
        <v>2</v>
      </c>
      <c r="E12105" s="16" t="n">
        <v>482.17</v>
      </c>
      <c r="F12105" s="17" t="n">
        <v>0.15</v>
      </c>
      <c r="G12105" s="16" t="n">
        <v>819.69</v>
      </c>
      <c r="I12105" s="1" t="str">
        <f aca="false">INDEX(Products!$C$2:$C$51,MATCH(C12105,Products!$A$2:$A$51,0))</f>
        <v>Books &amp; Stationery</v>
      </c>
      <c r="J12105" s="1" t="str">
        <f aca="false">INDEX(Orders!$E$2:$E$8001,MATCH(B12105,Orders!$A$2:$A$8001,0))</f>
        <v>Cancelled</v>
      </c>
      <c r="K12105" s="1" t="str">
        <f aca="false">LEFT(INDEX(Orders!$C$2:$C$8001,MATCH(B12105,Orders!$A$2:$A$8001,0)),7)</f>
        <v>2025-10</v>
      </c>
    </row>
    <row r="12106" customFormat="false" ht="15" hidden="false" customHeight="true" outlineLevel="0" collapsed="false">
      <c r="A12106" s="1" t="s">
        <v>22576</v>
      </c>
      <c r="B12106" s="1" t="s">
        <v>8360</v>
      </c>
      <c r="C12106" s="1" t="s">
        <v>1997</v>
      </c>
      <c r="D12106" s="1" t="n">
        <v>1</v>
      </c>
      <c r="E12106" s="16" t="n">
        <v>311.15</v>
      </c>
      <c r="F12106" s="17" t="n">
        <v>0</v>
      </c>
      <c r="G12106" s="16" t="n">
        <v>311.15</v>
      </c>
      <c r="I12106" s="1" t="str">
        <f aca="false">INDEX(Products!$C$2:$C$51,MATCH(C12106,Products!$A$2:$A$51,0))</f>
        <v>Sports &amp; Fitness</v>
      </c>
      <c r="J12106" s="1" t="str">
        <f aca="false">INDEX(Orders!$E$2:$E$8001,MATCH(B12106,Orders!$A$2:$A$8001,0))</f>
        <v>Delivered</v>
      </c>
      <c r="K12106" s="1" t="str">
        <f aca="false">LEFT(INDEX(Orders!$C$2:$C$8001,MATCH(B12106,Orders!$A$2:$A$8001,0)),7)</f>
        <v>2025-07</v>
      </c>
    </row>
    <row r="12107" customFormat="false" ht="15" hidden="false" customHeight="true" outlineLevel="0" collapsed="false">
      <c r="A12107" s="1" t="s">
        <v>22577</v>
      </c>
      <c r="B12107" s="1" t="s">
        <v>8360</v>
      </c>
      <c r="C12107" s="1" t="s">
        <v>2007</v>
      </c>
      <c r="D12107" s="1" t="n">
        <v>1</v>
      </c>
      <c r="E12107" s="16" t="n">
        <v>750.27</v>
      </c>
      <c r="F12107" s="17" t="n">
        <v>0.15</v>
      </c>
      <c r="G12107" s="16" t="n">
        <v>637.73</v>
      </c>
      <c r="I12107" s="1" t="str">
        <f aca="false">INDEX(Products!$C$2:$C$51,MATCH(C12107,Products!$A$2:$A$51,0))</f>
        <v>Books &amp; Stationery</v>
      </c>
      <c r="J12107" s="1" t="str">
        <f aca="false">INDEX(Orders!$E$2:$E$8001,MATCH(B12107,Orders!$A$2:$A$8001,0))</f>
        <v>Delivered</v>
      </c>
      <c r="K12107" s="1" t="str">
        <f aca="false">LEFT(INDEX(Orders!$C$2:$C$8001,MATCH(B12107,Orders!$A$2:$A$8001,0)),7)</f>
        <v>2025-07</v>
      </c>
    </row>
    <row r="12108" customFormat="false" ht="15" hidden="false" customHeight="true" outlineLevel="0" collapsed="false">
      <c r="A12108" s="1" t="s">
        <v>22578</v>
      </c>
      <c r="B12108" s="1" t="s">
        <v>8360</v>
      </c>
      <c r="C12108" s="1" t="s">
        <v>1975</v>
      </c>
      <c r="D12108" s="1" t="n">
        <v>2</v>
      </c>
      <c r="E12108" s="16" t="n">
        <v>862.99</v>
      </c>
      <c r="F12108" s="17" t="n">
        <v>0</v>
      </c>
      <c r="G12108" s="16" t="n">
        <v>1725.98</v>
      </c>
      <c r="I12108" s="1" t="str">
        <f aca="false">INDEX(Products!$C$2:$C$51,MATCH(C12108,Products!$A$2:$A$51,0))</f>
        <v>Beauty &amp; Personal Care</v>
      </c>
      <c r="J12108" s="1" t="str">
        <f aca="false">INDEX(Orders!$E$2:$E$8001,MATCH(B12108,Orders!$A$2:$A$8001,0))</f>
        <v>Delivered</v>
      </c>
      <c r="K12108" s="1" t="str">
        <f aca="false">LEFT(INDEX(Orders!$C$2:$C$8001,MATCH(B12108,Orders!$A$2:$A$8001,0)),7)</f>
        <v>2025-07</v>
      </c>
    </row>
    <row r="12109" customFormat="false" ht="15" hidden="false" customHeight="true" outlineLevel="0" collapsed="false">
      <c r="A12109" s="1" t="s">
        <v>22579</v>
      </c>
      <c r="B12109" s="1" t="s">
        <v>8360</v>
      </c>
      <c r="C12109" s="1" t="s">
        <v>1971</v>
      </c>
      <c r="D12109" s="1" t="n">
        <v>1</v>
      </c>
      <c r="E12109" s="16" t="n">
        <v>2073.63</v>
      </c>
      <c r="F12109" s="17" t="n">
        <v>0.15</v>
      </c>
      <c r="G12109" s="16" t="n">
        <v>1762.59</v>
      </c>
      <c r="I12109" s="1" t="str">
        <f aca="false">INDEX(Products!$C$2:$C$51,MATCH(C12109,Products!$A$2:$A$51,0))</f>
        <v>Home &amp; Kitchen</v>
      </c>
      <c r="J12109" s="1" t="str">
        <f aca="false">INDEX(Orders!$E$2:$E$8001,MATCH(B12109,Orders!$A$2:$A$8001,0))</f>
        <v>Delivered</v>
      </c>
      <c r="K12109" s="1" t="str">
        <f aca="false">LEFT(INDEX(Orders!$C$2:$C$8001,MATCH(B12109,Orders!$A$2:$A$8001,0)),7)</f>
        <v>2025-07</v>
      </c>
    </row>
    <row r="12110" customFormat="false" ht="15" hidden="false" customHeight="true" outlineLevel="0" collapsed="false">
      <c r="A12110" s="1" t="s">
        <v>22580</v>
      </c>
      <c r="B12110" s="1" t="s">
        <v>8361</v>
      </c>
      <c r="C12110" s="1" t="s">
        <v>1933</v>
      </c>
      <c r="D12110" s="1" t="n">
        <v>2</v>
      </c>
      <c r="E12110" s="16" t="n">
        <v>7194.38</v>
      </c>
      <c r="F12110" s="17" t="n">
        <v>0</v>
      </c>
      <c r="G12110" s="16" t="n">
        <v>14388.76</v>
      </c>
      <c r="I12110" s="1" t="str">
        <f aca="false">INDEX(Products!$C$2:$C$51,MATCH(C12110,Products!$A$2:$A$51,0))</f>
        <v>Electronics</v>
      </c>
      <c r="J12110" s="1" t="str">
        <f aca="false">INDEX(Orders!$E$2:$E$8001,MATCH(B12110,Orders!$A$2:$A$8001,0))</f>
        <v>Delivered</v>
      </c>
      <c r="K12110" s="1" t="str">
        <f aca="false">LEFT(INDEX(Orders!$C$2:$C$8001,MATCH(B12110,Orders!$A$2:$A$8001,0)),7)</f>
        <v>2025-04</v>
      </c>
    </row>
    <row r="12111" customFormat="false" ht="15" hidden="false" customHeight="true" outlineLevel="0" collapsed="false">
      <c r="A12111" s="1" t="s">
        <v>22581</v>
      </c>
      <c r="B12111" s="1" t="s">
        <v>8361</v>
      </c>
      <c r="C12111" s="1" t="s">
        <v>2000</v>
      </c>
      <c r="D12111" s="1" t="n">
        <v>1</v>
      </c>
      <c r="E12111" s="16" t="n">
        <v>425.08</v>
      </c>
      <c r="F12111" s="17" t="n">
        <v>0.15</v>
      </c>
      <c r="G12111" s="16" t="n">
        <v>361.32</v>
      </c>
      <c r="I12111" s="1" t="str">
        <f aca="false">INDEX(Products!$C$2:$C$51,MATCH(C12111,Products!$A$2:$A$51,0))</f>
        <v>Books &amp; Stationery</v>
      </c>
      <c r="J12111" s="1" t="str">
        <f aca="false">INDEX(Orders!$E$2:$E$8001,MATCH(B12111,Orders!$A$2:$A$8001,0))</f>
        <v>Delivered</v>
      </c>
      <c r="K12111" s="1" t="str">
        <f aca="false">LEFT(INDEX(Orders!$C$2:$C$8001,MATCH(B12111,Orders!$A$2:$A$8001,0)),7)</f>
        <v>2025-04</v>
      </c>
    </row>
    <row r="12112" customFormat="false" ht="15" hidden="false" customHeight="true" outlineLevel="0" collapsed="false">
      <c r="A12112" s="1" t="s">
        <v>22582</v>
      </c>
      <c r="B12112" s="1" t="s">
        <v>8361</v>
      </c>
      <c r="C12112" s="1" t="s">
        <v>1980</v>
      </c>
      <c r="D12112" s="1" t="n">
        <v>1</v>
      </c>
      <c r="E12112" s="16" t="n">
        <v>2299.69</v>
      </c>
      <c r="F12112" s="17" t="n">
        <v>0.1</v>
      </c>
      <c r="G12112" s="16" t="n">
        <v>2069.72</v>
      </c>
      <c r="I12112" s="1" t="str">
        <f aca="false">INDEX(Products!$C$2:$C$51,MATCH(C12112,Products!$A$2:$A$51,0))</f>
        <v>Beauty &amp; Personal Care</v>
      </c>
      <c r="J12112" s="1" t="str">
        <f aca="false">INDEX(Orders!$E$2:$E$8001,MATCH(B12112,Orders!$A$2:$A$8001,0))</f>
        <v>Delivered</v>
      </c>
      <c r="K12112" s="1" t="str">
        <f aca="false">LEFT(INDEX(Orders!$C$2:$C$8001,MATCH(B12112,Orders!$A$2:$A$8001,0)),7)</f>
        <v>2025-04</v>
      </c>
    </row>
    <row r="12113" customFormat="false" ht="15" hidden="false" customHeight="true" outlineLevel="0" collapsed="false">
      <c r="A12113" s="1" t="s">
        <v>22583</v>
      </c>
      <c r="B12113" s="1" t="s">
        <v>8361</v>
      </c>
      <c r="C12113" s="1" t="s">
        <v>1973</v>
      </c>
      <c r="D12113" s="1" t="n">
        <v>1</v>
      </c>
      <c r="E12113" s="16" t="n">
        <v>1158.24</v>
      </c>
      <c r="F12113" s="17" t="n">
        <v>0.15</v>
      </c>
      <c r="G12113" s="16" t="n">
        <v>984.5</v>
      </c>
      <c r="I12113" s="1" t="str">
        <f aca="false">INDEX(Products!$C$2:$C$51,MATCH(C12113,Products!$A$2:$A$51,0))</f>
        <v>Home &amp; Kitchen</v>
      </c>
      <c r="J12113" s="1" t="str">
        <f aca="false">INDEX(Orders!$E$2:$E$8001,MATCH(B12113,Orders!$A$2:$A$8001,0))</f>
        <v>Delivered</v>
      </c>
      <c r="K12113" s="1" t="str">
        <f aca="false">LEFT(INDEX(Orders!$C$2:$C$8001,MATCH(B12113,Orders!$A$2:$A$8001,0)),7)</f>
        <v>2025-04</v>
      </c>
    </row>
    <row r="12114" customFormat="false" ht="15" hidden="false" customHeight="true" outlineLevel="0" collapsed="false">
      <c r="A12114" s="1" t="s">
        <v>22584</v>
      </c>
      <c r="B12114" s="1" t="s">
        <v>8361</v>
      </c>
      <c r="C12114" s="1" t="s">
        <v>2007</v>
      </c>
      <c r="D12114" s="1" t="n">
        <v>1</v>
      </c>
      <c r="E12114" s="16" t="n">
        <v>750.27</v>
      </c>
      <c r="F12114" s="17" t="n">
        <v>0</v>
      </c>
      <c r="G12114" s="16" t="n">
        <v>750.27</v>
      </c>
      <c r="I12114" s="1" t="str">
        <f aca="false">INDEX(Products!$C$2:$C$51,MATCH(C12114,Products!$A$2:$A$51,0))</f>
        <v>Books &amp; Stationery</v>
      </c>
      <c r="J12114" s="1" t="str">
        <f aca="false">INDEX(Orders!$E$2:$E$8001,MATCH(B12114,Orders!$A$2:$A$8001,0))</f>
        <v>Delivered</v>
      </c>
      <c r="K12114" s="1" t="str">
        <f aca="false">LEFT(INDEX(Orders!$C$2:$C$8001,MATCH(B12114,Orders!$A$2:$A$8001,0)),7)</f>
        <v>2025-04</v>
      </c>
    </row>
    <row r="12115" customFormat="false" ht="15" hidden="false" customHeight="true" outlineLevel="0" collapsed="false">
      <c r="A12115" s="1" t="s">
        <v>22585</v>
      </c>
      <c r="B12115" s="1" t="s">
        <v>8362</v>
      </c>
      <c r="C12115" s="1" t="s">
        <v>1976</v>
      </c>
      <c r="D12115" s="1" t="n">
        <v>2</v>
      </c>
      <c r="E12115" s="16" t="n">
        <v>1603.35</v>
      </c>
      <c r="F12115" s="17" t="n">
        <v>0.05</v>
      </c>
      <c r="G12115" s="16" t="n">
        <v>3046.36</v>
      </c>
      <c r="I12115" s="1" t="str">
        <f aca="false">INDEX(Products!$C$2:$C$51,MATCH(C12115,Products!$A$2:$A$51,0))</f>
        <v>Beauty &amp; Personal Care</v>
      </c>
      <c r="J12115" s="1" t="str">
        <f aca="false">INDEX(Orders!$E$2:$E$8001,MATCH(B12115,Orders!$A$2:$A$8001,0))</f>
        <v>Returned</v>
      </c>
      <c r="K12115" s="1" t="str">
        <f aca="false">LEFT(INDEX(Orders!$C$2:$C$8001,MATCH(B12115,Orders!$A$2:$A$8001,0)),7)</f>
        <v>2025-08</v>
      </c>
    </row>
    <row r="12116" customFormat="false" ht="15" hidden="false" customHeight="true" outlineLevel="0" collapsed="false">
      <c r="A12116" s="1" t="s">
        <v>22586</v>
      </c>
      <c r="B12116" s="1" t="s">
        <v>8363</v>
      </c>
      <c r="C12116" s="1" t="s">
        <v>1976</v>
      </c>
      <c r="D12116" s="1" t="n">
        <v>1</v>
      </c>
      <c r="E12116" s="16" t="n">
        <v>1603.35</v>
      </c>
      <c r="F12116" s="17" t="n">
        <v>0.15</v>
      </c>
      <c r="G12116" s="16" t="n">
        <v>1362.85</v>
      </c>
      <c r="I12116" s="1" t="str">
        <f aca="false">INDEX(Products!$C$2:$C$51,MATCH(C12116,Products!$A$2:$A$51,0))</f>
        <v>Beauty &amp; Personal Care</v>
      </c>
      <c r="J12116" s="1" t="str">
        <f aca="false">INDEX(Orders!$E$2:$E$8001,MATCH(B12116,Orders!$A$2:$A$8001,0))</f>
        <v>Delivered</v>
      </c>
      <c r="K12116" s="1" t="str">
        <f aca="false">LEFT(INDEX(Orders!$C$2:$C$8001,MATCH(B12116,Orders!$A$2:$A$8001,0)),7)</f>
        <v>2025-10</v>
      </c>
    </row>
    <row r="12117" customFormat="false" ht="15" hidden="false" customHeight="true" outlineLevel="0" collapsed="false">
      <c r="A12117" s="1" t="s">
        <v>22587</v>
      </c>
      <c r="B12117" s="1" t="s">
        <v>8364</v>
      </c>
      <c r="C12117" s="1" t="s">
        <v>1930</v>
      </c>
      <c r="D12117" s="1" t="n">
        <v>1</v>
      </c>
      <c r="E12117" s="16" t="n">
        <v>2398.35</v>
      </c>
      <c r="F12117" s="17" t="n">
        <v>0.15</v>
      </c>
      <c r="G12117" s="16" t="n">
        <v>2038.6</v>
      </c>
      <c r="I12117" s="1" t="str">
        <f aca="false">INDEX(Products!$C$2:$C$51,MATCH(C12117,Products!$A$2:$A$51,0))</f>
        <v>Electronics</v>
      </c>
      <c r="J12117" s="1" t="str">
        <f aca="false">INDEX(Orders!$E$2:$E$8001,MATCH(B12117,Orders!$A$2:$A$8001,0))</f>
        <v>Returned</v>
      </c>
      <c r="K12117" s="1" t="str">
        <f aca="false">LEFT(INDEX(Orders!$C$2:$C$8001,MATCH(B12117,Orders!$A$2:$A$8001,0)),7)</f>
        <v>2025-08</v>
      </c>
    </row>
    <row r="12118" customFormat="false" ht="15" hidden="false" customHeight="true" outlineLevel="0" collapsed="false">
      <c r="A12118" s="1" t="s">
        <v>22588</v>
      </c>
      <c r="B12118" s="1" t="s">
        <v>8365</v>
      </c>
      <c r="C12118" s="1" t="s">
        <v>1930</v>
      </c>
      <c r="D12118" s="1" t="n">
        <v>1</v>
      </c>
      <c r="E12118" s="16" t="n">
        <v>2398.35</v>
      </c>
      <c r="F12118" s="17" t="n">
        <v>0</v>
      </c>
      <c r="G12118" s="16" t="n">
        <v>2398.35</v>
      </c>
      <c r="I12118" s="1" t="str">
        <f aca="false">INDEX(Products!$C$2:$C$51,MATCH(C12118,Products!$A$2:$A$51,0))</f>
        <v>Electronics</v>
      </c>
      <c r="J12118" s="1" t="str">
        <f aca="false">INDEX(Orders!$E$2:$E$8001,MATCH(B12118,Orders!$A$2:$A$8001,0))</f>
        <v>Delivered</v>
      </c>
      <c r="K12118" s="1" t="str">
        <f aca="false">LEFT(INDEX(Orders!$C$2:$C$8001,MATCH(B12118,Orders!$A$2:$A$8001,0)),7)</f>
        <v>2025-01</v>
      </c>
    </row>
    <row r="12119" customFormat="false" ht="15" hidden="false" customHeight="true" outlineLevel="0" collapsed="false">
      <c r="A12119" s="1" t="s">
        <v>22589</v>
      </c>
      <c r="B12119" s="1" t="s">
        <v>8366</v>
      </c>
      <c r="C12119" s="1" t="s">
        <v>1953</v>
      </c>
      <c r="D12119" s="1" t="n">
        <v>1</v>
      </c>
      <c r="E12119" s="16" t="n">
        <v>4914.12</v>
      </c>
      <c r="F12119" s="17" t="n">
        <v>0.05</v>
      </c>
      <c r="G12119" s="16" t="n">
        <v>4668.41</v>
      </c>
      <c r="I12119" s="1" t="str">
        <f aca="false">INDEX(Products!$C$2:$C$51,MATCH(C12119,Products!$A$2:$A$51,0))</f>
        <v>Fashion</v>
      </c>
      <c r="J12119" s="1" t="str">
        <f aca="false">INDEX(Orders!$E$2:$E$8001,MATCH(B12119,Orders!$A$2:$A$8001,0))</f>
        <v>Delivered</v>
      </c>
      <c r="K12119" s="1" t="str">
        <f aca="false">LEFT(INDEX(Orders!$C$2:$C$8001,MATCH(B12119,Orders!$A$2:$A$8001,0)),7)</f>
        <v>2025-09</v>
      </c>
    </row>
    <row r="12120" customFormat="false" ht="15" hidden="false" customHeight="true" outlineLevel="0" collapsed="false">
      <c r="A12120" s="1" t="s">
        <v>22590</v>
      </c>
      <c r="B12120" s="1" t="s">
        <v>8366</v>
      </c>
      <c r="C12120" s="1" t="s">
        <v>2007</v>
      </c>
      <c r="D12120" s="1" t="n">
        <v>1</v>
      </c>
      <c r="E12120" s="16" t="n">
        <v>750.27</v>
      </c>
      <c r="F12120" s="17" t="n">
        <v>0</v>
      </c>
      <c r="G12120" s="16" t="n">
        <v>750.27</v>
      </c>
      <c r="I12120" s="1" t="str">
        <f aca="false">INDEX(Products!$C$2:$C$51,MATCH(C12120,Products!$A$2:$A$51,0))</f>
        <v>Books &amp; Stationery</v>
      </c>
      <c r="J12120" s="1" t="str">
        <f aca="false">INDEX(Orders!$E$2:$E$8001,MATCH(B12120,Orders!$A$2:$A$8001,0))</f>
        <v>Delivered</v>
      </c>
      <c r="K12120" s="1" t="str">
        <f aca="false">LEFT(INDEX(Orders!$C$2:$C$8001,MATCH(B12120,Orders!$A$2:$A$8001,0)),7)</f>
        <v>2025-09</v>
      </c>
    </row>
    <row r="12121" customFormat="false" ht="15" hidden="false" customHeight="true" outlineLevel="0" collapsed="false">
      <c r="A12121" s="1" t="s">
        <v>22591</v>
      </c>
      <c r="B12121" s="1" t="s">
        <v>8367</v>
      </c>
      <c r="C12121" s="1" t="s">
        <v>1984</v>
      </c>
      <c r="D12121" s="1" t="n">
        <v>2</v>
      </c>
      <c r="E12121" s="16" t="n">
        <v>1134.82</v>
      </c>
      <c r="F12121" s="17" t="n">
        <v>0</v>
      </c>
      <c r="G12121" s="16" t="n">
        <v>2269.64</v>
      </c>
      <c r="I12121" s="1" t="str">
        <f aca="false">INDEX(Products!$C$2:$C$51,MATCH(C12121,Products!$A$2:$A$51,0))</f>
        <v>Beauty &amp; Personal Care</v>
      </c>
      <c r="J12121" s="1" t="str">
        <f aca="false">INDEX(Orders!$E$2:$E$8001,MATCH(B12121,Orders!$A$2:$A$8001,0))</f>
        <v>Delivered</v>
      </c>
      <c r="K12121" s="1" t="str">
        <f aca="false">LEFT(INDEX(Orders!$C$2:$C$8001,MATCH(B12121,Orders!$A$2:$A$8001,0)),7)</f>
        <v>2025-09</v>
      </c>
    </row>
    <row r="12122" customFormat="false" ht="15" hidden="false" customHeight="true" outlineLevel="0" collapsed="false">
      <c r="A12122" s="1" t="s">
        <v>22592</v>
      </c>
      <c r="B12122" s="1" t="s">
        <v>8367</v>
      </c>
      <c r="C12122" s="1" t="s">
        <v>2006</v>
      </c>
      <c r="D12122" s="1" t="n">
        <v>2</v>
      </c>
      <c r="E12122" s="16" t="n">
        <v>482.17</v>
      </c>
      <c r="F12122" s="17" t="n">
        <v>0</v>
      </c>
      <c r="G12122" s="16" t="n">
        <v>964.34</v>
      </c>
      <c r="I12122" s="1" t="str">
        <f aca="false">INDEX(Products!$C$2:$C$51,MATCH(C12122,Products!$A$2:$A$51,0))</f>
        <v>Books &amp; Stationery</v>
      </c>
      <c r="J12122" s="1" t="str">
        <f aca="false">INDEX(Orders!$E$2:$E$8001,MATCH(B12122,Orders!$A$2:$A$8001,0))</f>
        <v>Delivered</v>
      </c>
      <c r="K12122" s="1" t="str">
        <f aca="false">LEFT(INDEX(Orders!$C$2:$C$8001,MATCH(B12122,Orders!$A$2:$A$8001,0)),7)</f>
        <v>2025-09</v>
      </c>
    </row>
    <row r="12123" customFormat="false" ht="15" hidden="false" customHeight="true" outlineLevel="0" collapsed="false">
      <c r="A12123" s="1" t="s">
        <v>22593</v>
      </c>
      <c r="B12123" s="1" t="s">
        <v>8368</v>
      </c>
      <c r="C12123" s="1" t="s">
        <v>1990</v>
      </c>
      <c r="D12123" s="1" t="n">
        <v>1</v>
      </c>
      <c r="E12123" s="16" t="n">
        <v>5311.32</v>
      </c>
      <c r="F12123" s="17" t="n">
        <v>0.1</v>
      </c>
      <c r="G12123" s="16" t="n">
        <v>4780.19</v>
      </c>
      <c r="I12123" s="1" t="str">
        <f aca="false">INDEX(Products!$C$2:$C$51,MATCH(C12123,Products!$A$2:$A$51,0))</f>
        <v>Sports &amp; Fitness</v>
      </c>
      <c r="J12123" s="1" t="str">
        <f aca="false">INDEX(Orders!$E$2:$E$8001,MATCH(B12123,Orders!$A$2:$A$8001,0))</f>
        <v>Delivered</v>
      </c>
      <c r="K12123" s="1" t="str">
        <f aca="false">LEFT(INDEX(Orders!$C$2:$C$8001,MATCH(B12123,Orders!$A$2:$A$8001,0)),7)</f>
        <v>2025-01</v>
      </c>
    </row>
    <row r="12124" customFormat="false" ht="15" hidden="false" customHeight="true" outlineLevel="0" collapsed="false">
      <c r="A12124" s="1" t="s">
        <v>22594</v>
      </c>
      <c r="B12124" s="1" t="s">
        <v>8369</v>
      </c>
      <c r="C12124" s="1" t="s">
        <v>1940</v>
      </c>
      <c r="D12124" s="1" t="n">
        <v>1</v>
      </c>
      <c r="E12124" s="16" t="n">
        <v>2374.52</v>
      </c>
      <c r="F12124" s="17" t="n">
        <v>0.1</v>
      </c>
      <c r="G12124" s="16" t="n">
        <v>2137.07</v>
      </c>
      <c r="I12124" s="1" t="str">
        <f aca="false">INDEX(Products!$C$2:$C$51,MATCH(C12124,Products!$A$2:$A$51,0))</f>
        <v>Fashion</v>
      </c>
      <c r="J12124" s="1" t="str">
        <f aca="false">INDEX(Orders!$E$2:$E$8001,MATCH(B12124,Orders!$A$2:$A$8001,0))</f>
        <v>Refunded</v>
      </c>
      <c r="K12124" s="1" t="str">
        <f aca="false">LEFT(INDEX(Orders!$C$2:$C$8001,MATCH(B12124,Orders!$A$2:$A$8001,0)),7)</f>
        <v>2025-08</v>
      </c>
    </row>
    <row r="12125" customFormat="false" ht="15" hidden="false" customHeight="true" outlineLevel="0" collapsed="false">
      <c r="A12125" s="1" t="s">
        <v>22595</v>
      </c>
      <c r="B12125" s="1" t="s">
        <v>8370</v>
      </c>
      <c r="C12125" s="1" t="s">
        <v>1997</v>
      </c>
      <c r="D12125" s="1" t="n">
        <v>1</v>
      </c>
      <c r="E12125" s="16" t="n">
        <v>311.15</v>
      </c>
      <c r="F12125" s="17" t="n">
        <v>0</v>
      </c>
      <c r="G12125" s="16" t="n">
        <v>311.15</v>
      </c>
      <c r="I12125" s="1" t="str">
        <f aca="false">INDEX(Products!$C$2:$C$51,MATCH(C12125,Products!$A$2:$A$51,0))</f>
        <v>Sports &amp; Fitness</v>
      </c>
      <c r="J12125" s="1" t="str">
        <f aca="false">INDEX(Orders!$E$2:$E$8001,MATCH(B12125,Orders!$A$2:$A$8001,0))</f>
        <v>Delivered</v>
      </c>
      <c r="K12125" s="1" t="str">
        <f aca="false">LEFT(INDEX(Orders!$C$2:$C$8001,MATCH(B12125,Orders!$A$2:$A$8001,0)),7)</f>
        <v>2024-06</v>
      </c>
    </row>
    <row r="12126" customFormat="false" ht="15" hidden="false" customHeight="true" outlineLevel="0" collapsed="false">
      <c r="A12126" s="1" t="s">
        <v>22596</v>
      </c>
      <c r="B12126" s="1" t="s">
        <v>8371</v>
      </c>
      <c r="C12126" s="1" t="s">
        <v>1976</v>
      </c>
      <c r="D12126" s="1" t="n">
        <v>1</v>
      </c>
      <c r="E12126" s="16" t="n">
        <v>1603.35</v>
      </c>
      <c r="F12126" s="17" t="n">
        <v>0.15</v>
      </c>
      <c r="G12126" s="16" t="n">
        <v>1362.85</v>
      </c>
      <c r="I12126" s="1" t="str">
        <f aca="false">INDEX(Products!$C$2:$C$51,MATCH(C12126,Products!$A$2:$A$51,0))</f>
        <v>Beauty &amp; Personal Care</v>
      </c>
      <c r="J12126" s="1" t="str">
        <f aca="false">INDEX(Orders!$E$2:$E$8001,MATCH(B12126,Orders!$A$2:$A$8001,0))</f>
        <v>Returned</v>
      </c>
      <c r="K12126" s="1" t="str">
        <f aca="false">LEFT(INDEX(Orders!$C$2:$C$8001,MATCH(B12126,Orders!$A$2:$A$8001,0)),7)</f>
        <v>2024-01</v>
      </c>
    </row>
    <row r="12127" customFormat="false" ht="15" hidden="false" customHeight="true" outlineLevel="0" collapsed="false">
      <c r="A12127" s="1" t="s">
        <v>22597</v>
      </c>
      <c r="B12127" s="1" t="s">
        <v>8371</v>
      </c>
      <c r="C12127" s="1" t="s">
        <v>2007</v>
      </c>
      <c r="D12127" s="1" t="n">
        <v>1</v>
      </c>
      <c r="E12127" s="16" t="n">
        <v>750.27</v>
      </c>
      <c r="F12127" s="17" t="n">
        <v>0.2</v>
      </c>
      <c r="G12127" s="16" t="n">
        <v>600.22</v>
      </c>
      <c r="I12127" s="1" t="str">
        <f aca="false">INDEX(Products!$C$2:$C$51,MATCH(C12127,Products!$A$2:$A$51,0))</f>
        <v>Books &amp; Stationery</v>
      </c>
      <c r="J12127" s="1" t="str">
        <f aca="false">INDEX(Orders!$E$2:$E$8001,MATCH(B12127,Orders!$A$2:$A$8001,0))</f>
        <v>Returned</v>
      </c>
      <c r="K12127" s="1" t="str">
        <f aca="false">LEFT(INDEX(Orders!$C$2:$C$8001,MATCH(B12127,Orders!$A$2:$A$8001,0)),7)</f>
        <v>2024-01</v>
      </c>
    </row>
    <row r="12128" customFormat="false" ht="15" hidden="false" customHeight="true" outlineLevel="0" collapsed="false">
      <c r="A12128" s="1" t="s">
        <v>22598</v>
      </c>
      <c r="B12128" s="1" t="s">
        <v>8371</v>
      </c>
      <c r="C12128" s="1" t="s">
        <v>1979</v>
      </c>
      <c r="D12128" s="1" t="n">
        <v>3</v>
      </c>
      <c r="E12128" s="16" t="n">
        <v>623</v>
      </c>
      <c r="F12128" s="17" t="n">
        <v>0.1</v>
      </c>
      <c r="G12128" s="16" t="n">
        <v>1682.1</v>
      </c>
      <c r="I12128" s="1" t="str">
        <f aca="false">INDEX(Products!$C$2:$C$51,MATCH(C12128,Products!$A$2:$A$51,0))</f>
        <v>Beauty &amp; Personal Care</v>
      </c>
      <c r="J12128" s="1" t="str">
        <f aca="false">INDEX(Orders!$E$2:$E$8001,MATCH(B12128,Orders!$A$2:$A$8001,0))</f>
        <v>Returned</v>
      </c>
      <c r="K12128" s="1" t="str">
        <f aca="false">LEFT(INDEX(Orders!$C$2:$C$8001,MATCH(B12128,Orders!$A$2:$A$8001,0)),7)</f>
        <v>2024-01</v>
      </c>
    </row>
    <row r="12129" customFormat="false" ht="15" hidden="false" customHeight="true" outlineLevel="0" collapsed="false">
      <c r="A12129" s="1" t="s">
        <v>22599</v>
      </c>
      <c r="B12129" s="1" t="s">
        <v>8371</v>
      </c>
      <c r="C12129" s="1" t="s">
        <v>1935</v>
      </c>
      <c r="D12129" s="1" t="n">
        <v>2</v>
      </c>
      <c r="E12129" s="16" t="n">
        <v>14558.72</v>
      </c>
      <c r="F12129" s="17" t="n">
        <v>0</v>
      </c>
      <c r="G12129" s="16" t="n">
        <v>29117.44</v>
      </c>
      <c r="I12129" s="1" t="str">
        <f aca="false">INDEX(Products!$C$2:$C$51,MATCH(C12129,Products!$A$2:$A$51,0))</f>
        <v>Electronics</v>
      </c>
      <c r="J12129" s="1" t="str">
        <f aca="false">INDEX(Orders!$E$2:$E$8001,MATCH(B12129,Orders!$A$2:$A$8001,0))</f>
        <v>Returned</v>
      </c>
      <c r="K12129" s="1" t="str">
        <f aca="false">LEFT(INDEX(Orders!$C$2:$C$8001,MATCH(B12129,Orders!$A$2:$A$8001,0)),7)</f>
        <v>2024-01</v>
      </c>
    </row>
    <row r="12130" customFormat="false" ht="15" hidden="false" customHeight="true" outlineLevel="0" collapsed="false">
      <c r="A12130" s="1" t="s">
        <v>22600</v>
      </c>
      <c r="B12130" s="1" t="s">
        <v>8372</v>
      </c>
      <c r="C12130" s="1" t="s">
        <v>1930</v>
      </c>
      <c r="D12130" s="1" t="n">
        <v>1</v>
      </c>
      <c r="E12130" s="16" t="n">
        <v>2398.35</v>
      </c>
      <c r="F12130" s="17" t="n">
        <v>0</v>
      </c>
      <c r="G12130" s="16" t="n">
        <v>2398.35</v>
      </c>
      <c r="I12130" s="1" t="str">
        <f aca="false">INDEX(Products!$C$2:$C$51,MATCH(C12130,Products!$A$2:$A$51,0))</f>
        <v>Electronics</v>
      </c>
      <c r="J12130" s="1" t="str">
        <f aca="false">INDEX(Orders!$E$2:$E$8001,MATCH(B12130,Orders!$A$2:$A$8001,0))</f>
        <v>Delivered</v>
      </c>
      <c r="K12130" s="1" t="str">
        <f aca="false">LEFT(INDEX(Orders!$C$2:$C$8001,MATCH(B12130,Orders!$A$2:$A$8001,0)),7)</f>
        <v>2025-02</v>
      </c>
    </row>
    <row r="12131" customFormat="false" ht="15" hidden="false" customHeight="true" outlineLevel="0" collapsed="false">
      <c r="A12131" s="1" t="s">
        <v>22601</v>
      </c>
      <c r="B12131" s="1" t="s">
        <v>8373</v>
      </c>
      <c r="C12131" s="1" t="s">
        <v>1931</v>
      </c>
      <c r="D12131" s="1" t="n">
        <v>1</v>
      </c>
      <c r="E12131" s="16" t="n">
        <v>1111.28</v>
      </c>
      <c r="F12131" s="17" t="n">
        <v>0</v>
      </c>
      <c r="G12131" s="16" t="n">
        <v>1111.28</v>
      </c>
      <c r="I12131" s="1" t="str">
        <f aca="false">INDEX(Products!$C$2:$C$51,MATCH(C12131,Products!$A$2:$A$51,0))</f>
        <v>Electronics</v>
      </c>
      <c r="J12131" s="1" t="str">
        <f aca="false">INDEX(Orders!$E$2:$E$8001,MATCH(B12131,Orders!$A$2:$A$8001,0))</f>
        <v>Delivered</v>
      </c>
      <c r="K12131" s="1" t="str">
        <f aca="false">LEFT(INDEX(Orders!$C$2:$C$8001,MATCH(B12131,Orders!$A$2:$A$8001,0)),7)</f>
        <v>2025-05</v>
      </c>
    </row>
    <row r="12132" customFormat="false" ht="15" hidden="false" customHeight="true" outlineLevel="0" collapsed="false">
      <c r="A12132" s="1" t="s">
        <v>22602</v>
      </c>
      <c r="B12132" s="1" t="s">
        <v>8373</v>
      </c>
      <c r="C12132" s="1" t="s">
        <v>1943</v>
      </c>
      <c r="D12132" s="1" t="n">
        <v>1</v>
      </c>
      <c r="E12132" s="16" t="n">
        <v>1250.54</v>
      </c>
      <c r="F12132" s="17" t="n">
        <v>0.2</v>
      </c>
      <c r="G12132" s="16" t="n">
        <v>1000.43</v>
      </c>
      <c r="I12132" s="1" t="str">
        <f aca="false">INDEX(Products!$C$2:$C$51,MATCH(C12132,Products!$A$2:$A$51,0))</f>
        <v>Fashion</v>
      </c>
      <c r="J12132" s="1" t="str">
        <f aca="false">INDEX(Orders!$E$2:$E$8001,MATCH(B12132,Orders!$A$2:$A$8001,0))</f>
        <v>Delivered</v>
      </c>
      <c r="K12132" s="1" t="str">
        <f aca="false">LEFT(INDEX(Orders!$C$2:$C$8001,MATCH(B12132,Orders!$A$2:$A$8001,0)),7)</f>
        <v>2025-05</v>
      </c>
    </row>
    <row r="12133" customFormat="false" ht="15" hidden="false" customHeight="true" outlineLevel="0" collapsed="false">
      <c r="A12133" s="1" t="s">
        <v>22603</v>
      </c>
      <c r="B12133" s="1" t="s">
        <v>8373</v>
      </c>
      <c r="C12133" s="1" t="s">
        <v>1940</v>
      </c>
      <c r="D12133" s="1" t="n">
        <v>1</v>
      </c>
      <c r="E12133" s="16" t="n">
        <v>2374.52</v>
      </c>
      <c r="F12133" s="17" t="n">
        <v>0.15</v>
      </c>
      <c r="G12133" s="16" t="n">
        <v>2018.34</v>
      </c>
      <c r="I12133" s="1" t="str">
        <f aca="false">INDEX(Products!$C$2:$C$51,MATCH(C12133,Products!$A$2:$A$51,0))</f>
        <v>Fashion</v>
      </c>
      <c r="J12133" s="1" t="str">
        <f aca="false">INDEX(Orders!$E$2:$E$8001,MATCH(B12133,Orders!$A$2:$A$8001,0))</f>
        <v>Delivered</v>
      </c>
      <c r="K12133" s="1" t="str">
        <f aca="false">LEFT(INDEX(Orders!$C$2:$C$8001,MATCH(B12133,Orders!$A$2:$A$8001,0)),7)</f>
        <v>2025-05</v>
      </c>
    </row>
    <row r="12134" customFormat="false" ht="15" hidden="false" customHeight="true" outlineLevel="0" collapsed="false">
      <c r="A12134" s="1" t="s">
        <v>22604</v>
      </c>
      <c r="B12134" s="1" t="s">
        <v>8374</v>
      </c>
      <c r="C12134" s="1" t="s">
        <v>1975</v>
      </c>
      <c r="D12134" s="1" t="n">
        <v>1</v>
      </c>
      <c r="E12134" s="16" t="n">
        <v>862.99</v>
      </c>
      <c r="F12134" s="17" t="n">
        <v>0</v>
      </c>
      <c r="G12134" s="16" t="n">
        <v>862.99</v>
      </c>
      <c r="I12134" s="1" t="str">
        <f aca="false">INDEX(Products!$C$2:$C$51,MATCH(C12134,Products!$A$2:$A$51,0))</f>
        <v>Beauty &amp; Personal Care</v>
      </c>
      <c r="J12134" s="1" t="str">
        <f aca="false">INDEX(Orders!$E$2:$E$8001,MATCH(B12134,Orders!$A$2:$A$8001,0))</f>
        <v>Refunded</v>
      </c>
      <c r="K12134" s="1" t="str">
        <f aca="false">LEFT(INDEX(Orders!$C$2:$C$8001,MATCH(B12134,Orders!$A$2:$A$8001,0)),7)</f>
        <v>2025-12</v>
      </c>
    </row>
    <row r="12135" customFormat="false" ht="15" hidden="false" customHeight="true" outlineLevel="0" collapsed="false">
      <c r="A12135" s="1" t="s">
        <v>22605</v>
      </c>
      <c r="B12135" s="1" t="s">
        <v>8375</v>
      </c>
      <c r="C12135" s="1" t="s">
        <v>1997</v>
      </c>
      <c r="D12135" s="1" t="n">
        <v>2</v>
      </c>
      <c r="E12135" s="16" t="n">
        <v>311.15</v>
      </c>
      <c r="F12135" s="17" t="n">
        <v>0.1</v>
      </c>
      <c r="G12135" s="16" t="n">
        <v>560.07</v>
      </c>
      <c r="I12135" s="1" t="str">
        <f aca="false">INDEX(Products!$C$2:$C$51,MATCH(C12135,Products!$A$2:$A$51,0))</f>
        <v>Sports &amp; Fitness</v>
      </c>
      <c r="J12135" s="1" t="str">
        <f aca="false">INDEX(Orders!$E$2:$E$8001,MATCH(B12135,Orders!$A$2:$A$8001,0))</f>
        <v>Delivered</v>
      </c>
      <c r="K12135" s="1" t="str">
        <f aca="false">LEFT(INDEX(Orders!$C$2:$C$8001,MATCH(B12135,Orders!$A$2:$A$8001,0)),7)</f>
        <v>2024-07</v>
      </c>
    </row>
    <row r="12136" customFormat="false" ht="15" hidden="false" customHeight="true" outlineLevel="0" collapsed="false">
      <c r="A12136" s="1" t="s">
        <v>22606</v>
      </c>
      <c r="B12136" s="1" t="s">
        <v>8376</v>
      </c>
      <c r="C12136" s="1" t="s">
        <v>1933</v>
      </c>
      <c r="D12136" s="1" t="n">
        <v>1</v>
      </c>
      <c r="E12136" s="16" t="n">
        <v>7194.38</v>
      </c>
      <c r="F12136" s="17" t="n">
        <v>0</v>
      </c>
      <c r="G12136" s="16" t="n">
        <v>7194.38</v>
      </c>
      <c r="I12136" s="1" t="str">
        <f aca="false">INDEX(Products!$C$2:$C$51,MATCH(C12136,Products!$A$2:$A$51,0))</f>
        <v>Electronics</v>
      </c>
      <c r="J12136" s="1" t="str">
        <f aca="false">INDEX(Orders!$E$2:$E$8001,MATCH(B12136,Orders!$A$2:$A$8001,0))</f>
        <v>Delivered</v>
      </c>
      <c r="K12136" s="1" t="str">
        <f aca="false">LEFT(INDEX(Orders!$C$2:$C$8001,MATCH(B12136,Orders!$A$2:$A$8001,0)),7)</f>
        <v>2024-11</v>
      </c>
    </row>
    <row r="12137" customFormat="false" ht="15" hidden="false" customHeight="true" outlineLevel="0" collapsed="false">
      <c r="A12137" s="1" t="s">
        <v>22607</v>
      </c>
      <c r="B12137" s="1" t="s">
        <v>8377</v>
      </c>
      <c r="C12137" s="1" t="s">
        <v>2000</v>
      </c>
      <c r="D12137" s="1" t="n">
        <v>1</v>
      </c>
      <c r="E12137" s="16" t="n">
        <v>425.08</v>
      </c>
      <c r="F12137" s="17" t="n">
        <v>0.05</v>
      </c>
      <c r="G12137" s="16" t="n">
        <v>403.83</v>
      </c>
      <c r="I12137" s="1" t="str">
        <f aca="false">INDEX(Products!$C$2:$C$51,MATCH(C12137,Products!$A$2:$A$51,0))</f>
        <v>Books &amp; Stationery</v>
      </c>
      <c r="J12137" s="1" t="str">
        <f aca="false">INDEX(Orders!$E$2:$E$8001,MATCH(B12137,Orders!$A$2:$A$8001,0))</f>
        <v>Delivered</v>
      </c>
      <c r="K12137" s="1" t="str">
        <f aca="false">LEFT(INDEX(Orders!$C$2:$C$8001,MATCH(B12137,Orders!$A$2:$A$8001,0)),7)</f>
        <v>2025-03</v>
      </c>
    </row>
    <row r="12138" customFormat="false" ht="15" hidden="false" customHeight="true" outlineLevel="0" collapsed="false">
      <c r="A12138" s="1" t="s">
        <v>22608</v>
      </c>
      <c r="B12138" s="1" t="s">
        <v>8377</v>
      </c>
      <c r="C12138" s="1" t="s">
        <v>2006</v>
      </c>
      <c r="D12138" s="1" t="n">
        <v>1</v>
      </c>
      <c r="E12138" s="16" t="n">
        <v>482.17</v>
      </c>
      <c r="F12138" s="17" t="n">
        <v>0.1</v>
      </c>
      <c r="G12138" s="16" t="n">
        <v>433.95</v>
      </c>
      <c r="I12138" s="1" t="str">
        <f aca="false">INDEX(Products!$C$2:$C$51,MATCH(C12138,Products!$A$2:$A$51,0))</f>
        <v>Books &amp; Stationery</v>
      </c>
      <c r="J12138" s="1" t="str">
        <f aca="false">INDEX(Orders!$E$2:$E$8001,MATCH(B12138,Orders!$A$2:$A$8001,0))</f>
        <v>Delivered</v>
      </c>
      <c r="K12138" s="1" t="str">
        <f aca="false">LEFT(INDEX(Orders!$C$2:$C$8001,MATCH(B12138,Orders!$A$2:$A$8001,0)),7)</f>
        <v>2025-03</v>
      </c>
    </row>
    <row r="12139" customFormat="false" ht="15" hidden="false" customHeight="true" outlineLevel="0" collapsed="false">
      <c r="A12139" s="1" t="s">
        <v>22609</v>
      </c>
      <c r="B12139" s="1" t="s">
        <v>8378</v>
      </c>
      <c r="C12139" s="1" t="s">
        <v>2006</v>
      </c>
      <c r="D12139" s="1" t="n">
        <v>1</v>
      </c>
      <c r="E12139" s="16" t="n">
        <v>482.17</v>
      </c>
      <c r="F12139" s="17" t="n">
        <v>0</v>
      </c>
      <c r="G12139" s="16" t="n">
        <v>482.17</v>
      </c>
      <c r="I12139" s="1" t="str">
        <f aca="false">INDEX(Products!$C$2:$C$51,MATCH(C12139,Products!$A$2:$A$51,0))</f>
        <v>Books &amp; Stationery</v>
      </c>
      <c r="J12139" s="1" t="str">
        <f aca="false">INDEX(Orders!$E$2:$E$8001,MATCH(B12139,Orders!$A$2:$A$8001,0))</f>
        <v>Delivered</v>
      </c>
      <c r="K12139" s="1" t="str">
        <f aca="false">LEFT(INDEX(Orders!$C$2:$C$8001,MATCH(B12139,Orders!$A$2:$A$8001,0)),7)</f>
        <v>2025-03</v>
      </c>
    </row>
    <row r="12140" customFormat="false" ht="15" hidden="false" customHeight="true" outlineLevel="0" collapsed="false">
      <c r="A12140" s="1" t="s">
        <v>22610</v>
      </c>
      <c r="B12140" s="1" t="s">
        <v>8378</v>
      </c>
      <c r="C12140" s="1" t="s">
        <v>1976</v>
      </c>
      <c r="D12140" s="1" t="n">
        <v>2</v>
      </c>
      <c r="E12140" s="16" t="n">
        <v>1603.35</v>
      </c>
      <c r="F12140" s="17" t="n">
        <v>0</v>
      </c>
      <c r="G12140" s="16" t="n">
        <v>3206.7</v>
      </c>
      <c r="I12140" s="1" t="str">
        <f aca="false">INDEX(Products!$C$2:$C$51,MATCH(C12140,Products!$A$2:$A$51,0))</f>
        <v>Beauty &amp; Personal Care</v>
      </c>
      <c r="J12140" s="1" t="str">
        <f aca="false">INDEX(Orders!$E$2:$E$8001,MATCH(B12140,Orders!$A$2:$A$8001,0))</f>
        <v>Delivered</v>
      </c>
      <c r="K12140" s="1" t="str">
        <f aca="false">LEFT(INDEX(Orders!$C$2:$C$8001,MATCH(B12140,Orders!$A$2:$A$8001,0)),7)</f>
        <v>2025-03</v>
      </c>
    </row>
    <row r="12141" customFormat="false" ht="15" hidden="false" customHeight="true" outlineLevel="0" collapsed="false">
      <c r="A12141" s="1" t="s">
        <v>22611</v>
      </c>
      <c r="B12141" s="1" t="s">
        <v>8378</v>
      </c>
      <c r="C12141" s="1" t="s">
        <v>1977</v>
      </c>
      <c r="D12141" s="1" t="n">
        <v>2</v>
      </c>
      <c r="E12141" s="16" t="n">
        <v>2386.05</v>
      </c>
      <c r="F12141" s="17" t="n">
        <v>0.1</v>
      </c>
      <c r="G12141" s="16" t="n">
        <v>4294.89</v>
      </c>
      <c r="I12141" s="1" t="str">
        <f aca="false">INDEX(Products!$C$2:$C$51,MATCH(C12141,Products!$A$2:$A$51,0))</f>
        <v>Beauty &amp; Personal Care</v>
      </c>
      <c r="J12141" s="1" t="str">
        <f aca="false">INDEX(Orders!$E$2:$E$8001,MATCH(B12141,Orders!$A$2:$A$8001,0))</f>
        <v>Delivered</v>
      </c>
      <c r="K12141" s="1" t="str">
        <f aca="false">LEFT(INDEX(Orders!$C$2:$C$8001,MATCH(B12141,Orders!$A$2:$A$8001,0)),7)</f>
        <v>2025-03</v>
      </c>
    </row>
    <row r="12142" customFormat="false" ht="15" hidden="false" customHeight="true" outlineLevel="0" collapsed="false">
      <c r="A12142" s="1" t="s">
        <v>22612</v>
      </c>
      <c r="B12142" s="1" t="s">
        <v>8379</v>
      </c>
      <c r="C12142" s="1" t="s">
        <v>1922</v>
      </c>
      <c r="D12142" s="1" t="n">
        <v>1</v>
      </c>
      <c r="E12142" s="16" t="n">
        <v>3142.61</v>
      </c>
      <c r="F12142" s="17" t="n">
        <v>0</v>
      </c>
      <c r="G12142" s="16" t="n">
        <v>3142.61</v>
      </c>
      <c r="I12142" s="1" t="str">
        <f aca="false">INDEX(Products!$C$2:$C$51,MATCH(C12142,Products!$A$2:$A$51,0))</f>
        <v>Electronics</v>
      </c>
      <c r="J12142" s="1" t="str">
        <f aca="false">INDEX(Orders!$E$2:$E$8001,MATCH(B12142,Orders!$A$2:$A$8001,0))</f>
        <v>Delivered</v>
      </c>
      <c r="K12142" s="1" t="str">
        <f aca="false">LEFT(INDEX(Orders!$C$2:$C$8001,MATCH(B12142,Orders!$A$2:$A$8001,0)),7)</f>
        <v>2024-11</v>
      </c>
    </row>
    <row r="12143" customFormat="false" ht="15" hidden="false" customHeight="true" outlineLevel="0" collapsed="false">
      <c r="A12143" s="1" t="s">
        <v>22613</v>
      </c>
      <c r="B12143" s="1" t="s">
        <v>8379</v>
      </c>
      <c r="C12143" s="1" t="s">
        <v>2006</v>
      </c>
      <c r="D12143" s="1" t="n">
        <v>1</v>
      </c>
      <c r="E12143" s="16" t="n">
        <v>482.17</v>
      </c>
      <c r="F12143" s="17" t="n">
        <v>0.15</v>
      </c>
      <c r="G12143" s="16" t="n">
        <v>409.84</v>
      </c>
      <c r="I12143" s="1" t="str">
        <f aca="false">INDEX(Products!$C$2:$C$51,MATCH(C12143,Products!$A$2:$A$51,0))</f>
        <v>Books &amp; Stationery</v>
      </c>
      <c r="J12143" s="1" t="str">
        <f aca="false">INDEX(Orders!$E$2:$E$8001,MATCH(B12143,Orders!$A$2:$A$8001,0))</f>
        <v>Delivered</v>
      </c>
      <c r="K12143" s="1" t="str">
        <f aca="false">LEFT(INDEX(Orders!$C$2:$C$8001,MATCH(B12143,Orders!$A$2:$A$8001,0)),7)</f>
        <v>2024-11</v>
      </c>
    </row>
    <row r="12144" customFormat="false" ht="15" hidden="false" customHeight="true" outlineLevel="0" collapsed="false">
      <c r="A12144" s="1" t="s">
        <v>22614</v>
      </c>
      <c r="B12144" s="1" t="s">
        <v>8379</v>
      </c>
      <c r="C12144" s="1" t="s">
        <v>1971</v>
      </c>
      <c r="D12144" s="1" t="n">
        <v>1</v>
      </c>
      <c r="E12144" s="16" t="n">
        <v>2073.63</v>
      </c>
      <c r="F12144" s="17" t="n">
        <v>0.1</v>
      </c>
      <c r="G12144" s="16" t="n">
        <v>1866.27</v>
      </c>
      <c r="I12144" s="1" t="str">
        <f aca="false">INDEX(Products!$C$2:$C$51,MATCH(C12144,Products!$A$2:$A$51,0))</f>
        <v>Home &amp; Kitchen</v>
      </c>
      <c r="J12144" s="1" t="str">
        <f aca="false">INDEX(Orders!$E$2:$E$8001,MATCH(B12144,Orders!$A$2:$A$8001,0))</f>
        <v>Delivered</v>
      </c>
      <c r="K12144" s="1" t="str">
        <f aca="false">LEFT(INDEX(Orders!$C$2:$C$8001,MATCH(B12144,Orders!$A$2:$A$8001,0)),7)</f>
        <v>2024-11</v>
      </c>
    </row>
    <row r="12145" customFormat="false" ht="15" hidden="false" customHeight="true" outlineLevel="0" collapsed="false">
      <c r="A12145" s="1" t="s">
        <v>22615</v>
      </c>
      <c r="B12145" s="1" t="s">
        <v>8380</v>
      </c>
      <c r="C12145" s="1" t="s">
        <v>1976</v>
      </c>
      <c r="D12145" s="1" t="n">
        <v>1</v>
      </c>
      <c r="E12145" s="16" t="n">
        <v>1603.35</v>
      </c>
      <c r="F12145" s="17" t="n">
        <v>0</v>
      </c>
      <c r="G12145" s="16" t="n">
        <v>1603.35</v>
      </c>
      <c r="I12145" s="1" t="str">
        <f aca="false">INDEX(Products!$C$2:$C$51,MATCH(C12145,Products!$A$2:$A$51,0))</f>
        <v>Beauty &amp; Personal Care</v>
      </c>
      <c r="J12145" s="1" t="str">
        <f aca="false">INDEX(Orders!$E$2:$E$8001,MATCH(B12145,Orders!$A$2:$A$8001,0))</f>
        <v>Delivered</v>
      </c>
      <c r="K12145" s="1" t="str">
        <f aca="false">LEFT(INDEX(Orders!$C$2:$C$8001,MATCH(B12145,Orders!$A$2:$A$8001,0)),7)</f>
        <v>2024-08</v>
      </c>
    </row>
    <row r="12146" customFormat="false" ht="15" hidden="false" customHeight="true" outlineLevel="0" collapsed="false">
      <c r="A12146" s="1" t="s">
        <v>22616</v>
      </c>
      <c r="B12146" s="1" t="s">
        <v>8380</v>
      </c>
      <c r="C12146" s="1" t="s">
        <v>1979</v>
      </c>
      <c r="D12146" s="1" t="n">
        <v>3</v>
      </c>
      <c r="E12146" s="16" t="n">
        <v>623</v>
      </c>
      <c r="F12146" s="17" t="n">
        <v>0.1</v>
      </c>
      <c r="G12146" s="16" t="n">
        <v>1682.1</v>
      </c>
      <c r="I12146" s="1" t="str">
        <f aca="false">INDEX(Products!$C$2:$C$51,MATCH(C12146,Products!$A$2:$A$51,0))</f>
        <v>Beauty &amp; Personal Care</v>
      </c>
      <c r="J12146" s="1" t="str">
        <f aca="false">INDEX(Orders!$E$2:$E$8001,MATCH(B12146,Orders!$A$2:$A$8001,0))</f>
        <v>Delivered</v>
      </c>
      <c r="K12146" s="1" t="str">
        <f aca="false">LEFT(INDEX(Orders!$C$2:$C$8001,MATCH(B12146,Orders!$A$2:$A$8001,0)),7)</f>
        <v>2024-08</v>
      </c>
    </row>
    <row r="12147" customFormat="false" ht="15" hidden="false" customHeight="true" outlineLevel="0" collapsed="false">
      <c r="A12147" s="1" t="s">
        <v>22617</v>
      </c>
      <c r="B12147" s="1" t="s">
        <v>8380</v>
      </c>
      <c r="C12147" s="1" t="s">
        <v>1975</v>
      </c>
      <c r="D12147" s="1" t="n">
        <v>1</v>
      </c>
      <c r="E12147" s="16" t="n">
        <v>862.99</v>
      </c>
      <c r="F12147" s="17" t="n">
        <v>0.05</v>
      </c>
      <c r="G12147" s="16" t="n">
        <v>819.84</v>
      </c>
      <c r="I12147" s="1" t="str">
        <f aca="false">INDEX(Products!$C$2:$C$51,MATCH(C12147,Products!$A$2:$A$51,0))</f>
        <v>Beauty &amp; Personal Care</v>
      </c>
      <c r="J12147" s="1" t="str">
        <f aca="false">INDEX(Orders!$E$2:$E$8001,MATCH(B12147,Orders!$A$2:$A$8001,0))</f>
        <v>Delivered</v>
      </c>
      <c r="K12147" s="1" t="str">
        <f aca="false">LEFT(INDEX(Orders!$C$2:$C$8001,MATCH(B12147,Orders!$A$2:$A$8001,0)),7)</f>
        <v>2024-08</v>
      </c>
    </row>
    <row r="12148" customFormat="false" ht="15" hidden="false" customHeight="true" outlineLevel="0" collapsed="false">
      <c r="A12148" s="1" t="s">
        <v>22618</v>
      </c>
      <c r="B12148" s="1" t="s">
        <v>8380</v>
      </c>
      <c r="C12148" s="1" t="s">
        <v>2007</v>
      </c>
      <c r="D12148" s="1" t="n">
        <v>2</v>
      </c>
      <c r="E12148" s="16" t="n">
        <v>750.27</v>
      </c>
      <c r="F12148" s="17" t="n">
        <v>0</v>
      </c>
      <c r="G12148" s="16" t="n">
        <v>1500.54</v>
      </c>
      <c r="I12148" s="1" t="str">
        <f aca="false">INDEX(Products!$C$2:$C$51,MATCH(C12148,Products!$A$2:$A$51,0))</f>
        <v>Books &amp; Stationery</v>
      </c>
      <c r="J12148" s="1" t="str">
        <f aca="false">INDEX(Orders!$E$2:$E$8001,MATCH(B12148,Orders!$A$2:$A$8001,0))</f>
        <v>Delivered</v>
      </c>
      <c r="K12148" s="1" t="str">
        <f aca="false">LEFT(INDEX(Orders!$C$2:$C$8001,MATCH(B12148,Orders!$A$2:$A$8001,0)),7)</f>
        <v>2024-08</v>
      </c>
    </row>
    <row r="12149" customFormat="false" ht="15" hidden="false" customHeight="true" outlineLevel="0" collapsed="false">
      <c r="A12149" s="1" t="s">
        <v>22619</v>
      </c>
      <c r="B12149" s="1" t="s">
        <v>8380</v>
      </c>
      <c r="C12149" s="1" t="s">
        <v>1938</v>
      </c>
      <c r="D12149" s="1" t="n">
        <v>1</v>
      </c>
      <c r="E12149" s="16" t="n">
        <v>1572.6</v>
      </c>
      <c r="F12149" s="17" t="n">
        <v>0</v>
      </c>
      <c r="G12149" s="16" t="n">
        <v>1572.6</v>
      </c>
      <c r="I12149" s="1" t="str">
        <f aca="false">INDEX(Products!$C$2:$C$51,MATCH(C12149,Products!$A$2:$A$51,0))</f>
        <v>Fashion</v>
      </c>
      <c r="J12149" s="1" t="str">
        <f aca="false">INDEX(Orders!$E$2:$E$8001,MATCH(B12149,Orders!$A$2:$A$8001,0))</f>
        <v>Delivered</v>
      </c>
      <c r="K12149" s="1" t="str">
        <f aca="false">LEFT(INDEX(Orders!$C$2:$C$8001,MATCH(B12149,Orders!$A$2:$A$8001,0)),7)</f>
        <v>2024-08</v>
      </c>
    </row>
    <row r="12150" customFormat="false" ht="15" hidden="false" customHeight="true" outlineLevel="0" collapsed="false">
      <c r="A12150" s="1" t="s">
        <v>22620</v>
      </c>
      <c r="B12150" s="1" t="s">
        <v>8381</v>
      </c>
      <c r="C12150" s="1" t="s">
        <v>2007</v>
      </c>
      <c r="D12150" s="1" t="n">
        <v>2</v>
      </c>
      <c r="E12150" s="16" t="n">
        <v>750.27</v>
      </c>
      <c r="F12150" s="17" t="n">
        <v>0.2</v>
      </c>
      <c r="G12150" s="16" t="n">
        <v>1200.43</v>
      </c>
      <c r="I12150" s="1" t="str">
        <f aca="false">INDEX(Products!$C$2:$C$51,MATCH(C12150,Products!$A$2:$A$51,0))</f>
        <v>Books &amp; Stationery</v>
      </c>
      <c r="J12150" s="1" t="str">
        <f aca="false">INDEX(Orders!$E$2:$E$8001,MATCH(B12150,Orders!$A$2:$A$8001,0))</f>
        <v>Delivered</v>
      </c>
      <c r="K12150" s="1" t="str">
        <f aca="false">LEFT(INDEX(Orders!$C$2:$C$8001,MATCH(B12150,Orders!$A$2:$A$8001,0)),7)</f>
        <v>2025-12</v>
      </c>
    </row>
    <row r="12151" customFormat="false" ht="15" hidden="false" customHeight="true" outlineLevel="0" collapsed="false">
      <c r="A12151" s="1" t="s">
        <v>22621</v>
      </c>
      <c r="B12151" s="1" t="s">
        <v>8381</v>
      </c>
      <c r="C12151" s="1" t="s">
        <v>1930</v>
      </c>
      <c r="D12151" s="1" t="n">
        <v>1</v>
      </c>
      <c r="E12151" s="16" t="n">
        <v>2398.35</v>
      </c>
      <c r="F12151" s="17" t="n">
        <v>0.1</v>
      </c>
      <c r="G12151" s="16" t="n">
        <v>2158.52</v>
      </c>
      <c r="I12151" s="1" t="str">
        <f aca="false">INDEX(Products!$C$2:$C$51,MATCH(C12151,Products!$A$2:$A$51,0))</f>
        <v>Electronics</v>
      </c>
      <c r="J12151" s="1" t="str">
        <f aca="false">INDEX(Orders!$E$2:$E$8001,MATCH(B12151,Orders!$A$2:$A$8001,0))</f>
        <v>Delivered</v>
      </c>
      <c r="K12151" s="1" t="str">
        <f aca="false">LEFT(INDEX(Orders!$C$2:$C$8001,MATCH(B12151,Orders!$A$2:$A$8001,0)),7)</f>
        <v>2025-12</v>
      </c>
    </row>
    <row r="12152" customFormat="false" ht="15" hidden="false" customHeight="true" outlineLevel="0" collapsed="false">
      <c r="A12152" s="1" t="s">
        <v>22622</v>
      </c>
      <c r="B12152" s="1" t="s">
        <v>8381</v>
      </c>
      <c r="C12152" s="1" t="s">
        <v>1969</v>
      </c>
      <c r="D12152" s="1" t="n">
        <v>2</v>
      </c>
      <c r="E12152" s="16" t="n">
        <v>9171.98</v>
      </c>
      <c r="F12152" s="17" t="n">
        <v>0</v>
      </c>
      <c r="G12152" s="16" t="n">
        <v>18343.96</v>
      </c>
      <c r="I12152" s="1" t="str">
        <f aca="false">INDEX(Products!$C$2:$C$51,MATCH(C12152,Products!$A$2:$A$51,0))</f>
        <v>Home &amp; Kitchen</v>
      </c>
      <c r="J12152" s="1" t="str">
        <f aca="false">INDEX(Orders!$E$2:$E$8001,MATCH(B12152,Orders!$A$2:$A$8001,0))</f>
        <v>Delivered</v>
      </c>
      <c r="K12152" s="1" t="str">
        <f aca="false">LEFT(INDEX(Orders!$C$2:$C$8001,MATCH(B12152,Orders!$A$2:$A$8001,0)),7)</f>
        <v>2025-12</v>
      </c>
    </row>
    <row r="12153" customFormat="false" ht="15" hidden="false" customHeight="true" outlineLevel="0" collapsed="false">
      <c r="A12153" s="1" t="s">
        <v>22623</v>
      </c>
      <c r="B12153" s="1" t="s">
        <v>8381</v>
      </c>
      <c r="C12153" s="1" t="s">
        <v>1990</v>
      </c>
      <c r="D12153" s="1" t="n">
        <v>1</v>
      </c>
      <c r="E12153" s="16" t="n">
        <v>5311.32</v>
      </c>
      <c r="F12153" s="17" t="n">
        <v>0</v>
      </c>
      <c r="G12153" s="16" t="n">
        <v>5311.32</v>
      </c>
      <c r="I12153" s="1" t="str">
        <f aca="false">INDEX(Products!$C$2:$C$51,MATCH(C12153,Products!$A$2:$A$51,0))</f>
        <v>Sports &amp; Fitness</v>
      </c>
      <c r="J12153" s="1" t="str">
        <f aca="false">INDEX(Orders!$E$2:$E$8001,MATCH(B12153,Orders!$A$2:$A$8001,0))</f>
        <v>Delivered</v>
      </c>
      <c r="K12153" s="1" t="str">
        <f aca="false">LEFT(INDEX(Orders!$C$2:$C$8001,MATCH(B12153,Orders!$A$2:$A$8001,0)),7)</f>
        <v>2025-12</v>
      </c>
    </row>
    <row r="12154" customFormat="false" ht="15" hidden="false" customHeight="true" outlineLevel="0" collapsed="false">
      <c r="A12154" s="1" t="s">
        <v>22624</v>
      </c>
      <c r="B12154" s="1" t="s">
        <v>8382</v>
      </c>
      <c r="C12154" s="1" t="s">
        <v>1957</v>
      </c>
      <c r="D12154" s="1" t="n">
        <v>1</v>
      </c>
      <c r="E12154" s="16" t="n">
        <v>1469.28</v>
      </c>
      <c r="F12154" s="17" t="n">
        <v>0.05</v>
      </c>
      <c r="G12154" s="16" t="n">
        <v>1395.82</v>
      </c>
      <c r="I12154" s="1" t="str">
        <f aca="false">INDEX(Products!$C$2:$C$51,MATCH(C12154,Products!$A$2:$A$51,0))</f>
        <v>Home &amp; Kitchen</v>
      </c>
      <c r="J12154" s="1" t="str">
        <f aca="false">INDEX(Orders!$E$2:$E$8001,MATCH(B12154,Orders!$A$2:$A$8001,0))</f>
        <v>Delivered</v>
      </c>
      <c r="K12154" s="1" t="str">
        <f aca="false">LEFT(INDEX(Orders!$C$2:$C$8001,MATCH(B12154,Orders!$A$2:$A$8001,0)),7)</f>
        <v>2025-10</v>
      </c>
    </row>
    <row r="12155" customFormat="false" ht="15" hidden="false" customHeight="true" outlineLevel="0" collapsed="false">
      <c r="A12155" s="1" t="s">
        <v>22625</v>
      </c>
      <c r="B12155" s="1" t="s">
        <v>8382</v>
      </c>
      <c r="C12155" s="1" t="s">
        <v>1930</v>
      </c>
      <c r="D12155" s="1" t="n">
        <v>1</v>
      </c>
      <c r="E12155" s="16" t="n">
        <v>2398.35</v>
      </c>
      <c r="F12155" s="17" t="n">
        <v>0.2</v>
      </c>
      <c r="G12155" s="16" t="n">
        <v>1918.68</v>
      </c>
      <c r="I12155" s="1" t="str">
        <f aca="false">INDEX(Products!$C$2:$C$51,MATCH(C12155,Products!$A$2:$A$51,0))</f>
        <v>Electronics</v>
      </c>
      <c r="J12155" s="1" t="str">
        <f aca="false">INDEX(Orders!$E$2:$E$8001,MATCH(B12155,Orders!$A$2:$A$8001,0))</f>
        <v>Delivered</v>
      </c>
      <c r="K12155" s="1" t="str">
        <f aca="false">LEFT(INDEX(Orders!$C$2:$C$8001,MATCH(B12155,Orders!$A$2:$A$8001,0)),7)</f>
        <v>2025-10</v>
      </c>
    </row>
    <row r="12156" customFormat="false" ht="15" hidden="false" customHeight="true" outlineLevel="0" collapsed="false">
      <c r="A12156" s="1" t="s">
        <v>22626</v>
      </c>
      <c r="B12156" s="1" t="s">
        <v>8383</v>
      </c>
      <c r="C12156" s="1" t="s">
        <v>1961</v>
      </c>
      <c r="D12156" s="1" t="n">
        <v>2</v>
      </c>
      <c r="E12156" s="16" t="n">
        <v>3493.68</v>
      </c>
      <c r="F12156" s="17" t="n">
        <v>0</v>
      </c>
      <c r="G12156" s="16" t="n">
        <v>6987.36</v>
      </c>
      <c r="I12156" s="1" t="str">
        <f aca="false">INDEX(Products!$C$2:$C$51,MATCH(C12156,Products!$A$2:$A$51,0))</f>
        <v>Home &amp; Kitchen</v>
      </c>
      <c r="J12156" s="1" t="str">
        <f aca="false">INDEX(Orders!$E$2:$E$8001,MATCH(B12156,Orders!$A$2:$A$8001,0))</f>
        <v>Cancelled</v>
      </c>
      <c r="K12156" s="1" t="str">
        <f aca="false">LEFT(INDEX(Orders!$C$2:$C$8001,MATCH(B12156,Orders!$A$2:$A$8001,0)),7)</f>
        <v>2024-12</v>
      </c>
    </row>
    <row r="12157" customFormat="false" ht="15" hidden="false" customHeight="true" outlineLevel="0" collapsed="false">
      <c r="A12157" s="1" t="s">
        <v>22627</v>
      </c>
      <c r="B12157" s="1" t="s">
        <v>8384</v>
      </c>
      <c r="C12157" s="1" t="s">
        <v>2007</v>
      </c>
      <c r="D12157" s="1" t="n">
        <v>1</v>
      </c>
      <c r="E12157" s="16" t="n">
        <v>750.27</v>
      </c>
      <c r="F12157" s="17" t="n">
        <v>0</v>
      </c>
      <c r="G12157" s="16" t="n">
        <v>750.27</v>
      </c>
      <c r="I12157" s="1" t="str">
        <f aca="false">INDEX(Products!$C$2:$C$51,MATCH(C12157,Products!$A$2:$A$51,0))</f>
        <v>Books &amp; Stationery</v>
      </c>
      <c r="J12157" s="1" t="str">
        <f aca="false">INDEX(Orders!$E$2:$E$8001,MATCH(B12157,Orders!$A$2:$A$8001,0))</f>
        <v>Delivered</v>
      </c>
      <c r="K12157" s="1" t="str">
        <f aca="false">LEFT(INDEX(Orders!$C$2:$C$8001,MATCH(B12157,Orders!$A$2:$A$8001,0)),7)</f>
        <v>2025-08</v>
      </c>
    </row>
    <row r="12158" customFormat="false" ht="15" hidden="false" customHeight="true" outlineLevel="0" collapsed="false">
      <c r="A12158" s="1" t="s">
        <v>22628</v>
      </c>
      <c r="B12158" s="1" t="s">
        <v>8384</v>
      </c>
      <c r="C12158" s="1" t="s">
        <v>2006</v>
      </c>
      <c r="D12158" s="1" t="n">
        <v>1</v>
      </c>
      <c r="E12158" s="16" t="n">
        <v>482.17</v>
      </c>
      <c r="F12158" s="17" t="n">
        <v>0</v>
      </c>
      <c r="G12158" s="16" t="n">
        <v>482.17</v>
      </c>
      <c r="I12158" s="1" t="str">
        <f aca="false">INDEX(Products!$C$2:$C$51,MATCH(C12158,Products!$A$2:$A$51,0))</f>
        <v>Books &amp; Stationery</v>
      </c>
      <c r="J12158" s="1" t="str">
        <f aca="false">INDEX(Orders!$E$2:$E$8001,MATCH(B12158,Orders!$A$2:$A$8001,0))</f>
        <v>Delivered</v>
      </c>
      <c r="K12158" s="1" t="str">
        <f aca="false">LEFT(INDEX(Orders!$C$2:$C$8001,MATCH(B12158,Orders!$A$2:$A$8001,0)),7)</f>
        <v>2025-08</v>
      </c>
    </row>
    <row r="12159" customFormat="false" ht="15" hidden="false" customHeight="true" outlineLevel="0" collapsed="false">
      <c r="A12159" s="1" t="s">
        <v>22629</v>
      </c>
      <c r="B12159" s="1" t="s">
        <v>8384</v>
      </c>
      <c r="C12159" s="1" t="s">
        <v>1975</v>
      </c>
      <c r="D12159" s="1" t="n">
        <v>1</v>
      </c>
      <c r="E12159" s="16" t="n">
        <v>862.99</v>
      </c>
      <c r="F12159" s="17" t="n">
        <v>0.1</v>
      </c>
      <c r="G12159" s="16" t="n">
        <v>776.69</v>
      </c>
      <c r="I12159" s="1" t="str">
        <f aca="false">INDEX(Products!$C$2:$C$51,MATCH(C12159,Products!$A$2:$A$51,0))</f>
        <v>Beauty &amp; Personal Care</v>
      </c>
      <c r="J12159" s="1" t="str">
        <f aca="false">INDEX(Orders!$E$2:$E$8001,MATCH(B12159,Orders!$A$2:$A$8001,0))</f>
        <v>Delivered</v>
      </c>
      <c r="K12159" s="1" t="str">
        <f aca="false">LEFT(INDEX(Orders!$C$2:$C$8001,MATCH(B12159,Orders!$A$2:$A$8001,0)),7)</f>
        <v>2025-08</v>
      </c>
    </row>
    <row r="12160" customFormat="false" ht="15" hidden="false" customHeight="true" outlineLevel="0" collapsed="false">
      <c r="A12160" s="1" t="s">
        <v>22630</v>
      </c>
      <c r="B12160" s="1" t="s">
        <v>8385</v>
      </c>
      <c r="C12160" s="1" t="s">
        <v>1990</v>
      </c>
      <c r="D12160" s="1" t="n">
        <v>1</v>
      </c>
      <c r="E12160" s="16" t="n">
        <v>5311.32</v>
      </c>
      <c r="F12160" s="17" t="n">
        <v>0.15</v>
      </c>
      <c r="G12160" s="16" t="n">
        <v>4514.62</v>
      </c>
      <c r="I12160" s="1" t="str">
        <f aca="false">INDEX(Products!$C$2:$C$51,MATCH(C12160,Products!$A$2:$A$51,0))</f>
        <v>Sports &amp; Fitness</v>
      </c>
      <c r="J12160" s="1" t="str">
        <f aca="false">INDEX(Orders!$E$2:$E$8001,MATCH(B12160,Orders!$A$2:$A$8001,0))</f>
        <v>Delivered</v>
      </c>
      <c r="K12160" s="1" t="str">
        <f aca="false">LEFT(INDEX(Orders!$C$2:$C$8001,MATCH(B12160,Orders!$A$2:$A$8001,0)),7)</f>
        <v>2024-12</v>
      </c>
    </row>
    <row r="12161" customFormat="false" ht="15" hidden="false" customHeight="true" outlineLevel="0" collapsed="false">
      <c r="A12161" s="1" t="s">
        <v>22631</v>
      </c>
      <c r="B12161" s="1" t="s">
        <v>8386</v>
      </c>
      <c r="C12161" s="1" t="s">
        <v>2007</v>
      </c>
      <c r="D12161" s="1" t="n">
        <v>1</v>
      </c>
      <c r="E12161" s="16" t="n">
        <v>750.27</v>
      </c>
      <c r="F12161" s="17" t="n">
        <v>0</v>
      </c>
      <c r="G12161" s="16" t="n">
        <v>750.27</v>
      </c>
      <c r="I12161" s="1" t="str">
        <f aca="false">INDEX(Products!$C$2:$C$51,MATCH(C12161,Products!$A$2:$A$51,0))</f>
        <v>Books &amp; Stationery</v>
      </c>
      <c r="J12161" s="1" t="str">
        <f aca="false">INDEX(Orders!$E$2:$E$8001,MATCH(B12161,Orders!$A$2:$A$8001,0))</f>
        <v>Delivered</v>
      </c>
      <c r="K12161" s="1" t="str">
        <f aca="false">LEFT(INDEX(Orders!$C$2:$C$8001,MATCH(B12161,Orders!$A$2:$A$8001,0)),7)</f>
        <v>2025-02</v>
      </c>
    </row>
    <row r="12162" customFormat="false" ht="15" hidden="false" customHeight="true" outlineLevel="0" collapsed="false">
      <c r="A12162" s="1" t="s">
        <v>22632</v>
      </c>
      <c r="B12162" s="1" t="s">
        <v>8387</v>
      </c>
      <c r="C12162" s="1" t="s">
        <v>1940</v>
      </c>
      <c r="D12162" s="1" t="n">
        <v>2</v>
      </c>
      <c r="E12162" s="16" t="n">
        <v>2374.52</v>
      </c>
      <c r="F12162" s="17" t="n">
        <v>0.1</v>
      </c>
      <c r="G12162" s="16" t="n">
        <v>4274.14</v>
      </c>
      <c r="I12162" s="1" t="str">
        <f aca="false">INDEX(Products!$C$2:$C$51,MATCH(C12162,Products!$A$2:$A$51,0))</f>
        <v>Fashion</v>
      </c>
      <c r="J12162" s="1" t="str">
        <f aca="false">INDEX(Orders!$E$2:$E$8001,MATCH(B12162,Orders!$A$2:$A$8001,0))</f>
        <v>Cancelled</v>
      </c>
      <c r="K12162" s="1" t="str">
        <f aca="false">LEFT(INDEX(Orders!$C$2:$C$8001,MATCH(B12162,Orders!$A$2:$A$8001,0)),7)</f>
        <v>2025-08</v>
      </c>
    </row>
    <row r="12163" customFormat="false" ht="15" hidden="false" customHeight="true" outlineLevel="0" collapsed="false">
      <c r="A12163" s="1" t="s">
        <v>22633</v>
      </c>
      <c r="B12163" s="1" t="s">
        <v>8388</v>
      </c>
      <c r="C12163" s="1" t="s">
        <v>1969</v>
      </c>
      <c r="D12163" s="1" t="n">
        <v>1</v>
      </c>
      <c r="E12163" s="16" t="n">
        <v>9171.98</v>
      </c>
      <c r="F12163" s="17" t="n">
        <v>0</v>
      </c>
      <c r="G12163" s="16" t="n">
        <v>9171.98</v>
      </c>
      <c r="I12163" s="1" t="str">
        <f aca="false">INDEX(Products!$C$2:$C$51,MATCH(C12163,Products!$A$2:$A$51,0))</f>
        <v>Home &amp; Kitchen</v>
      </c>
      <c r="J12163" s="1" t="str">
        <f aca="false">INDEX(Orders!$E$2:$E$8001,MATCH(B12163,Orders!$A$2:$A$8001,0))</f>
        <v>Returned</v>
      </c>
      <c r="K12163" s="1" t="str">
        <f aca="false">LEFT(INDEX(Orders!$C$2:$C$8001,MATCH(B12163,Orders!$A$2:$A$8001,0)),7)</f>
        <v>2025-07</v>
      </c>
    </row>
    <row r="12164" customFormat="false" ht="15" hidden="false" customHeight="true" outlineLevel="0" collapsed="false">
      <c r="A12164" s="1" t="s">
        <v>22634</v>
      </c>
      <c r="B12164" s="1" t="s">
        <v>8388</v>
      </c>
      <c r="C12164" s="1" t="s">
        <v>1940</v>
      </c>
      <c r="D12164" s="1" t="n">
        <v>1</v>
      </c>
      <c r="E12164" s="16" t="n">
        <v>2374.52</v>
      </c>
      <c r="F12164" s="17" t="n">
        <v>0.05</v>
      </c>
      <c r="G12164" s="16" t="n">
        <v>2255.79</v>
      </c>
      <c r="I12164" s="1" t="str">
        <f aca="false">INDEX(Products!$C$2:$C$51,MATCH(C12164,Products!$A$2:$A$51,0))</f>
        <v>Fashion</v>
      </c>
      <c r="J12164" s="1" t="str">
        <f aca="false">INDEX(Orders!$E$2:$E$8001,MATCH(B12164,Orders!$A$2:$A$8001,0))</f>
        <v>Returned</v>
      </c>
      <c r="K12164" s="1" t="str">
        <f aca="false">LEFT(INDEX(Orders!$C$2:$C$8001,MATCH(B12164,Orders!$A$2:$A$8001,0)),7)</f>
        <v>2025-07</v>
      </c>
    </row>
    <row r="12165" customFormat="false" ht="15" hidden="false" customHeight="true" outlineLevel="0" collapsed="false">
      <c r="A12165" s="1" t="s">
        <v>22635</v>
      </c>
      <c r="B12165" s="1" t="s">
        <v>8389</v>
      </c>
      <c r="C12165" s="1" t="s">
        <v>2006</v>
      </c>
      <c r="D12165" s="1" t="n">
        <v>1</v>
      </c>
      <c r="E12165" s="16" t="n">
        <v>482.17</v>
      </c>
      <c r="F12165" s="17" t="n">
        <v>0.05</v>
      </c>
      <c r="G12165" s="16" t="n">
        <v>458.06</v>
      </c>
      <c r="I12165" s="1" t="str">
        <f aca="false">INDEX(Products!$C$2:$C$51,MATCH(C12165,Products!$A$2:$A$51,0))</f>
        <v>Books &amp; Stationery</v>
      </c>
      <c r="J12165" s="1" t="str">
        <f aca="false">INDEX(Orders!$E$2:$E$8001,MATCH(B12165,Orders!$A$2:$A$8001,0))</f>
        <v>Refunded</v>
      </c>
      <c r="K12165" s="1" t="str">
        <f aca="false">LEFT(INDEX(Orders!$C$2:$C$8001,MATCH(B12165,Orders!$A$2:$A$8001,0)),7)</f>
        <v>2024-11</v>
      </c>
    </row>
    <row r="12166" customFormat="false" ht="15" hidden="false" customHeight="true" outlineLevel="0" collapsed="false">
      <c r="A12166" s="1" t="s">
        <v>22636</v>
      </c>
      <c r="B12166" s="1" t="s">
        <v>8389</v>
      </c>
      <c r="C12166" s="1" t="s">
        <v>1990</v>
      </c>
      <c r="D12166" s="1" t="n">
        <v>2</v>
      </c>
      <c r="E12166" s="16" t="n">
        <v>5311.32</v>
      </c>
      <c r="F12166" s="17" t="n">
        <v>0.05</v>
      </c>
      <c r="G12166" s="16" t="n">
        <v>10091.51</v>
      </c>
      <c r="I12166" s="1" t="str">
        <f aca="false">INDEX(Products!$C$2:$C$51,MATCH(C12166,Products!$A$2:$A$51,0))</f>
        <v>Sports &amp; Fitness</v>
      </c>
      <c r="J12166" s="1" t="str">
        <f aca="false">INDEX(Orders!$E$2:$E$8001,MATCH(B12166,Orders!$A$2:$A$8001,0))</f>
        <v>Refunded</v>
      </c>
      <c r="K12166" s="1" t="str">
        <f aca="false">LEFT(INDEX(Orders!$C$2:$C$8001,MATCH(B12166,Orders!$A$2:$A$8001,0)),7)</f>
        <v>2024-11</v>
      </c>
    </row>
    <row r="12167" customFormat="false" ht="15" hidden="false" customHeight="true" outlineLevel="0" collapsed="false">
      <c r="A12167" s="1" t="s">
        <v>22637</v>
      </c>
      <c r="B12167" s="1" t="s">
        <v>8390</v>
      </c>
      <c r="C12167" s="1" t="s">
        <v>1931</v>
      </c>
      <c r="D12167" s="1" t="n">
        <v>1</v>
      </c>
      <c r="E12167" s="16" t="n">
        <v>1111.28</v>
      </c>
      <c r="F12167" s="17" t="n">
        <v>0</v>
      </c>
      <c r="G12167" s="16" t="n">
        <v>1111.28</v>
      </c>
      <c r="I12167" s="1" t="str">
        <f aca="false">INDEX(Products!$C$2:$C$51,MATCH(C12167,Products!$A$2:$A$51,0))</f>
        <v>Electronics</v>
      </c>
      <c r="J12167" s="1" t="str">
        <f aca="false">INDEX(Orders!$E$2:$E$8001,MATCH(B12167,Orders!$A$2:$A$8001,0))</f>
        <v>Cancelled</v>
      </c>
      <c r="K12167" s="1" t="str">
        <f aca="false">LEFT(INDEX(Orders!$C$2:$C$8001,MATCH(B12167,Orders!$A$2:$A$8001,0)),7)</f>
        <v>2024-11</v>
      </c>
    </row>
    <row r="12168" customFormat="false" ht="15" hidden="false" customHeight="true" outlineLevel="0" collapsed="false">
      <c r="A12168" s="1" t="s">
        <v>22638</v>
      </c>
      <c r="B12168" s="1" t="s">
        <v>8391</v>
      </c>
      <c r="C12168" s="1" t="s">
        <v>1975</v>
      </c>
      <c r="D12168" s="1" t="n">
        <v>2</v>
      </c>
      <c r="E12168" s="16" t="n">
        <v>862.99</v>
      </c>
      <c r="F12168" s="17" t="n">
        <v>0</v>
      </c>
      <c r="G12168" s="16" t="n">
        <v>1725.98</v>
      </c>
      <c r="I12168" s="1" t="str">
        <f aca="false">INDEX(Products!$C$2:$C$51,MATCH(C12168,Products!$A$2:$A$51,0))</f>
        <v>Beauty &amp; Personal Care</v>
      </c>
      <c r="J12168" s="1" t="str">
        <f aca="false">INDEX(Orders!$E$2:$E$8001,MATCH(B12168,Orders!$A$2:$A$8001,0))</f>
        <v>Delivered</v>
      </c>
      <c r="K12168" s="1" t="str">
        <f aca="false">LEFT(INDEX(Orders!$C$2:$C$8001,MATCH(B12168,Orders!$A$2:$A$8001,0)),7)</f>
        <v>2024-11</v>
      </c>
    </row>
    <row r="12169" customFormat="false" ht="15" hidden="false" customHeight="true" outlineLevel="0" collapsed="false">
      <c r="A12169" s="1" t="s">
        <v>22639</v>
      </c>
      <c r="B12169" s="1" t="s">
        <v>8391</v>
      </c>
      <c r="C12169" s="1" t="s">
        <v>1953</v>
      </c>
      <c r="D12169" s="1" t="n">
        <v>1</v>
      </c>
      <c r="E12169" s="16" t="n">
        <v>4914.12</v>
      </c>
      <c r="F12169" s="17" t="n">
        <v>0.1</v>
      </c>
      <c r="G12169" s="16" t="n">
        <v>4422.71</v>
      </c>
      <c r="I12169" s="1" t="str">
        <f aca="false">INDEX(Products!$C$2:$C$51,MATCH(C12169,Products!$A$2:$A$51,0))</f>
        <v>Fashion</v>
      </c>
      <c r="J12169" s="1" t="str">
        <f aca="false">INDEX(Orders!$E$2:$E$8001,MATCH(B12169,Orders!$A$2:$A$8001,0))</f>
        <v>Delivered</v>
      </c>
      <c r="K12169" s="1" t="str">
        <f aca="false">LEFT(INDEX(Orders!$C$2:$C$8001,MATCH(B12169,Orders!$A$2:$A$8001,0)),7)</f>
        <v>2024-11</v>
      </c>
    </row>
    <row r="12170" customFormat="false" ht="15" hidden="false" customHeight="true" outlineLevel="0" collapsed="false">
      <c r="A12170" s="1" t="s">
        <v>22640</v>
      </c>
      <c r="B12170" s="1" t="s">
        <v>8391</v>
      </c>
      <c r="C12170" s="1" t="s">
        <v>1976</v>
      </c>
      <c r="D12170" s="1" t="n">
        <v>1</v>
      </c>
      <c r="E12170" s="16" t="n">
        <v>1603.35</v>
      </c>
      <c r="F12170" s="17" t="n">
        <v>0.1</v>
      </c>
      <c r="G12170" s="16" t="n">
        <v>1443.02</v>
      </c>
      <c r="I12170" s="1" t="str">
        <f aca="false">INDEX(Products!$C$2:$C$51,MATCH(C12170,Products!$A$2:$A$51,0))</f>
        <v>Beauty &amp; Personal Care</v>
      </c>
      <c r="J12170" s="1" t="str">
        <f aca="false">INDEX(Orders!$E$2:$E$8001,MATCH(B12170,Orders!$A$2:$A$8001,0))</f>
        <v>Delivered</v>
      </c>
      <c r="K12170" s="1" t="str">
        <f aca="false">LEFT(INDEX(Orders!$C$2:$C$8001,MATCH(B12170,Orders!$A$2:$A$8001,0)),7)</f>
        <v>2024-11</v>
      </c>
    </row>
    <row r="12171" customFormat="false" ht="15" hidden="false" customHeight="true" outlineLevel="0" collapsed="false">
      <c r="A12171" s="1" t="s">
        <v>22641</v>
      </c>
      <c r="B12171" s="1" t="s">
        <v>8392</v>
      </c>
      <c r="C12171" s="1" t="s">
        <v>1930</v>
      </c>
      <c r="D12171" s="1" t="n">
        <v>1</v>
      </c>
      <c r="E12171" s="16" t="n">
        <v>2398.35</v>
      </c>
      <c r="F12171" s="17" t="n">
        <v>0</v>
      </c>
      <c r="G12171" s="16" t="n">
        <v>2398.35</v>
      </c>
      <c r="I12171" s="1" t="str">
        <f aca="false">INDEX(Products!$C$2:$C$51,MATCH(C12171,Products!$A$2:$A$51,0))</f>
        <v>Electronics</v>
      </c>
      <c r="J12171" s="1" t="str">
        <f aca="false">INDEX(Orders!$E$2:$E$8001,MATCH(B12171,Orders!$A$2:$A$8001,0))</f>
        <v>Delivered</v>
      </c>
      <c r="K12171" s="1" t="str">
        <f aca="false">LEFT(INDEX(Orders!$C$2:$C$8001,MATCH(B12171,Orders!$A$2:$A$8001,0)),7)</f>
        <v>2025-09</v>
      </c>
    </row>
    <row r="12172" customFormat="false" ht="15" hidden="false" customHeight="true" outlineLevel="0" collapsed="false">
      <c r="A12172" s="1" t="s">
        <v>22642</v>
      </c>
      <c r="B12172" s="1" t="s">
        <v>8392</v>
      </c>
      <c r="C12172" s="1" t="s">
        <v>1959</v>
      </c>
      <c r="D12172" s="1" t="n">
        <v>1</v>
      </c>
      <c r="E12172" s="16" t="n">
        <v>2142.79</v>
      </c>
      <c r="F12172" s="17" t="n">
        <v>0.15</v>
      </c>
      <c r="G12172" s="16" t="n">
        <v>1821.37</v>
      </c>
      <c r="I12172" s="1" t="str">
        <f aca="false">INDEX(Products!$C$2:$C$51,MATCH(C12172,Products!$A$2:$A$51,0))</f>
        <v>Home &amp; Kitchen</v>
      </c>
      <c r="J12172" s="1" t="str">
        <f aca="false">INDEX(Orders!$E$2:$E$8001,MATCH(B12172,Orders!$A$2:$A$8001,0))</f>
        <v>Delivered</v>
      </c>
      <c r="K12172" s="1" t="str">
        <f aca="false">LEFT(INDEX(Orders!$C$2:$C$8001,MATCH(B12172,Orders!$A$2:$A$8001,0)),7)</f>
        <v>2025-09</v>
      </c>
    </row>
    <row r="12173" customFormat="false" ht="15" hidden="false" customHeight="true" outlineLevel="0" collapsed="false">
      <c r="A12173" s="1" t="s">
        <v>22643</v>
      </c>
      <c r="B12173" s="1" t="s">
        <v>8393</v>
      </c>
      <c r="C12173" s="1" t="s">
        <v>1918</v>
      </c>
      <c r="D12173" s="1" t="n">
        <v>1</v>
      </c>
      <c r="E12173" s="16" t="n">
        <v>2978.99</v>
      </c>
      <c r="F12173" s="17" t="n">
        <v>0</v>
      </c>
      <c r="G12173" s="16" t="n">
        <v>2978.99</v>
      </c>
      <c r="I12173" s="1" t="str">
        <f aca="false">INDEX(Products!$C$2:$C$51,MATCH(C12173,Products!$A$2:$A$51,0))</f>
        <v>Electronics</v>
      </c>
      <c r="J12173" s="1" t="str">
        <f aca="false">INDEX(Orders!$E$2:$E$8001,MATCH(B12173,Orders!$A$2:$A$8001,0))</f>
        <v>Delivered</v>
      </c>
      <c r="K12173" s="1" t="str">
        <f aca="false">LEFT(INDEX(Orders!$C$2:$C$8001,MATCH(B12173,Orders!$A$2:$A$8001,0)),7)</f>
        <v>2025-11</v>
      </c>
    </row>
    <row r="12174" customFormat="false" ht="15" hidden="false" customHeight="true" outlineLevel="0" collapsed="false">
      <c r="A12174" s="1" t="s">
        <v>22644</v>
      </c>
      <c r="B12174" s="1" t="s">
        <v>8394</v>
      </c>
      <c r="C12174" s="1" t="s">
        <v>1940</v>
      </c>
      <c r="D12174" s="1" t="n">
        <v>3</v>
      </c>
      <c r="E12174" s="16" t="n">
        <v>2374.52</v>
      </c>
      <c r="F12174" s="17" t="n">
        <v>0</v>
      </c>
      <c r="G12174" s="16" t="n">
        <v>7123.56</v>
      </c>
      <c r="I12174" s="1" t="str">
        <f aca="false">INDEX(Products!$C$2:$C$51,MATCH(C12174,Products!$A$2:$A$51,0))</f>
        <v>Fashion</v>
      </c>
      <c r="J12174" s="1" t="str">
        <f aca="false">INDEX(Orders!$E$2:$E$8001,MATCH(B12174,Orders!$A$2:$A$8001,0))</f>
        <v>Delivered</v>
      </c>
      <c r="K12174" s="1" t="str">
        <f aca="false">LEFT(INDEX(Orders!$C$2:$C$8001,MATCH(B12174,Orders!$A$2:$A$8001,0)),7)</f>
        <v>2024-12</v>
      </c>
    </row>
    <row r="12175" customFormat="false" ht="15" hidden="false" customHeight="true" outlineLevel="0" collapsed="false">
      <c r="A12175" s="1" t="s">
        <v>22645</v>
      </c>
      <c r="B12175" s="1" t="s">
        <v>8394</v>
      </c>
      <c r="C12175" s="1" t="s">
        <v>1949</v>
      </c>
      <c r="D12175" s="1" t="n">
        <v>2</v>
      </c>
      <c r="E12175" s="16" t="n">
        <v>4185.64</v>
      </c>
      <c r="F12175" s="17" t="n">
        <v>0.1</v>
      </c>
      <c r="G12175" s="16" t="n">
        <v>7534.15</v>
      </c>
      <c r="I12175" s="1" t="str">
        <f aca="false">INDEX(Products!$C$2:$C$51,MATCH(C12175,Products!$A$2:$A$51,0))</f>
        <v>Fashion</v>
      </c>
      <c r="J12175" s="1" t="str">
        <f aca="false">INDEX(Orders!$E$2:$E$8001,MATCH(B12175,Orders!$A$2:$A$8001,0))</f>
        <v>Delivered</v>
      </c>
      <c r="K12175" s="1" t="str">
        <f aca="false">LEFT(INDEX(Orders!$C$2:$C$8001,MATCH(B12175,Orders!$A$2:$A$8001,0)),7)</f>
        <v>2024-12</v>
      </c>
    </row>
    <row r="12176" customFormat="false" ht="15" hidden="false" customHeight="true" outlineLevel="0" collapsed="false">
      <c r="A12176" s="1" t="s">
        <v>22646</v>
      </c>
      <c r="B12176" s="1" t="s">
        <v>8394</v>
      </c>
      <c r="C12176" s="1" t="s">
        <v>1937</v>
      </c>
      <c r="D12176" s="1" t="n">
        <v>2</v>
      </c>
      <c r="E12176" s="16" t="n">
        <v>1364.75</v>
      </c>
      <c r="F12176" s="17" t="n">
        <v>0</v>
      </c>
      <c r="G12176" s="16" t="n">
        <v>2729.5</v>
      </c>
      <c r="I12176" s="1" t="str">
        <f aca="false">INDEX(Products!$C$2:$C$51,MATCH(C12176,Products!$A$2:$A$51,0))</f>
        <v>Fashion</v>
      </c>
      <c r="J12176" s="1" t="str">
        <f aca="false">INDEX(Orders!$E$2:$E$8001,MATCH(B12176,Orders!$A$2:$A$8001,0))</f>
        <v>Delivered</v>
      </c>
      <c r="K12176" s="1" t="str">
        <f aca="false">LEFT(INDEX(Orders!$C$2:$C$8001,MATCH(B12176,Orders!$A$2:$A$8001,0)),7)</f>
        <v>2024-12</v>
      </c>
    </row>
    <row r="12177" customFormat="false" ht="15" hidden="false" customHeight="true" outlineLevel="0" collapsed="false">
      <c r="A12177" s="1" t="s">
        <v>22647</v>
      </c>
      <c r="B12177" s="1" t="s">
        <v>8395</v>
      </c>
      <c r="C12177" s="1" t="s">
        <v>1959</v>
      </c>
      <c r="D12177" s="1" t="n">
        <v>2</v>
      </c>
      <c r="E12177" s="16" t="n">
        <v>2142.79</v>
      </c>
      <c r="F12177" s="17" t="n">
        <v>0.15</v>
      </c>
      <c r="G12177" s="16" t="n">
        <v>3642.74</v>
      </c>
      <c r="I12177" s="1" t="str">
        <f aca="false">INDEX(Products!$C$2:$C$51,MATCH(C12177,Products!$A$2:$A$51,0))</f>
        <v>Home &amp; Kitchen</v>
      </c>
      <c r="J12177" s="1" t="str">
        <f aca="false">INDEX(Orders!$E$2:$E$8001,MATCH(B12177,Orders!$A$2:$A$8001,0))</f>
        <v>Delivered</v>
      </c>
      <c r="K12177" s="1" t="str">
        <f aca="false">LEFT(INDEX(Orders!$C$2:$C$8001,MATCH(B12177,Orders!$A$2:$A$8001,0)),7)</f>
        <v>2024-08</v>
      </c>
    </row>
    <row r="12178" customFormat="false" ht="15" hidden="false" customHeight="true" outlineLevel="0" collapsed="false">
      <c r="A12178" s="1" t="s">
        <v>22648</v>
      </c>
      <c r="B12178" s="1" t="s">
        <v>8395</v>
      </c>
      <c r="C12178" s="1" t="s">
        <v>1949</v>
      </c>
      <c r="D12178" s="1" t="n">
        <v>1</v>
      </c>
      <c r="E12178" s="16" t="n">
        <v>4185.64</v>
      </c>
      <c r="F12178" s="17" t="n">
        <v>0</v>
      </c>
      <c r="G12178" s="16" t="n">
        <v>4185.64</v>
      </c>
      <c r="I12178" s="1" t="str">
        <f aca="false">INDEX(Products!$C$2:$C$51,MATCH(C12178,Products!$A$2:$A$51,0))</f>
        <v>Fashion</v>
      </c>
      <c r="J12178" s="1" t="str">
        <f aca="false">INDEX(Orders!$E$2:$E$8001,MATCH(B12178,Orders!$A$2:$A$8001,0))</f>
        <v>Delivered</v>
      </c>
      <c r="K12178" s="1" t="str">
        <f aca="false">LEFT(INDEX(Orders!$C$2:$C$8001,MATCH(B12178,Orders!$A$2:$A$8001,0)),7)</f>
        <v>2024-08</v>
      </c>
    </row>
    <row r="12179" customFormat="false" ht="15" hidden="false" customHeight="true" outlineLevel="0" collapsed="false">
      <c r="A12179" s="1" t="s">
        <v>22649</v>
      </c>
      <c r="B12179" s="1" t="s">
        <v>8396</v>
      </c>
      <c r="C12179" s="1" t="s">
        <v>1938</v>
      </c>
      <c r="D12179" s="1" t="n">
        <v>1</v>
      </c>
      <c r="E12179" s="16" t="n">
        <v>1572.6</v>
      </c>
      <c r="F12179" s="17" t="n">
        <v>0.05</v>
      </c>
      <c r="G12179" s="16" t="n">
        <v>1493.97</v>
      </c>
      <c r="I12179" s="1" t="str">
        <f aca="false">INDEX(Products!$C$2:$C$51,MATCH(C12179,Products!$A$2:$A$51,0))</f>
        <v>Fashion</v>
      </c>
      <c r="J12179" s="1" t="str">
        <f aca="false">INDEX(Orders!$E$2:$E$8001,MATCH(B12179,Orders!$A$2:$A$8001,0))</f>
        <v>Delivered</v>
      </c>
      <c r="K12179" s="1" t="str">
        <f aca="false">LEFT(INDEX(Orders!$C$2:$C$8001,MATCH(B12179,Orders!$A$2:$A$8001,0)),7)</f>
        <v>2025-05</v>
      </c>
    </row>
    <row r="12180" customFormat="false" ht="15" hidden="false" customHeight="true" outlineLevel="0" collapsed="false">
      <c r="A12180" s="1" t="s">
        <v>22650</v>
      </c>
      <c r="B12180" s="1" t="s">
        <v>8396</v>
      </c>
      <c r="C12180" s="1" t="s">
        <v>1940</v>
      </c>
      <c r="D12180" s="1" t="n">
        <v>3</v>
      </c>
      <c r="E12180" s="16" t="n">
        <v>2374.52</v>
      </c>
      <c r="F12180" s="17" t="n">
        <v>0</v>
      </c>
      <c r="G12180" s="16" t="n">
        <v>7123.56</v>
      </c>
      <c r="I12180" s="1" t="str">
        <f aca="false">INDEX(Products!$C$2:$C$51,MATCH(C12180,Products!$A$2:$A$51,0))</f>
        <v>Fashion</v>
      </c>
      <c r="J12180" s="1" t="str">
        <f aca="false">INDEX(Orders!$E$2:$E$8001,MATCH(B12180,Orders!$A$2:$A$8001,0))</f>
        <v>Delivered</v>
      </c>
      <c r="K12180" s="1" t="str">
        <f aca="false">LEFT(INDEX(Orders!$C$2:$C$8001,MATCH(B12180,Orders!$A$2:$A$8001,0)),7)</f>
        <v>2025-05</v>
      </c>
    </row>
    <row r="12181" customFormat="false" ht="15" hidden="false" customHeight="true" outlineLevel="0" collapsed="false">
      <c r="A12181" s="1" t="s">
        <v>22651</v>
      </c>
      <c r="B12181" s="1" t="s">
        <v>8397</v>
      </c>
      <c r="C12181" s="1" t="s">
        <v>1986</v>
      </c>
      <c r="D12181" s="1" t="n">
        <v>1</v>
      </c>
      <c r="E12181" s="16" t="n">
        <v>2871.85</v>
      </c>
      <c r="F12181" s="17" t="n">
        <v>0.05</v>
      </c>
      <c r="G12181" s="16" t="n">
        <v>2728.26</v>
      </c>
      <c r="I12181" s="1" t="str">
        <f aca="false">INDEX(Products!$C$2:$C$51,MATCH(C12181,Products!$A$2:$A$51,0))</f>
        <v>Beauty &amp; Personal Care</v>
      </c>
      <c r="J12181" s="1" t="str">
        <f aca="false">INDEX(Orders!$E$2:$E$8001,MATCH(B12181,Orders!$A$2:$A$8001,0))</f>
        <v>Delivered</v>
      </c>
      <c r="K12181" s="1" t="str">
        <f aca="false">LEFT(INDEX(Orders!$C$2:$C$8001,MATCH(B12181,Orders!$A$2:$A$8001,0)),7)</f>
        <v>2025-12</v>
      </c>
    </row>
    <row r="12182" customFormat="false" ht="15" hidden="false" customHeight="true" outlineLevel="0" collapsed="false">
      <c r="A12182" s="1" t="s">
        <v>22652</v>
      </c>
      <c r="B12182" s="1" t="s">
        <v>8398</v>
      </c>
      <c r="C12182" s="1" t="s">
        <v>1990</v>
      </c>
      <c r="D12182" s="1" t="n">
        <v>1</v>
      </c>
      <c r="E12182" s="16" t="n">
        <v>5311.32</v>
      </c>
      <c r="F12182" s="17" t="n">
        <v>0</v>
      </c>
      <c r="G12182" s="16" t="n">
        <v>5311.32</v>
      </c>
      <c r="I12182" s="1" t="str">
        <f aca="false">INDEX(Products!$C$2:$C$51,MATCH(C12182,Products!$A$2:$A$51,0))</f>
        <v>Sports &amp; Fitness</v>
      </c>
      <c r="J12182" s="1" t="str">
        <f aca="false">INDEX(Orders!$E$2:$E$8001,MATCH(B12182,Orders!$A$2:$A$8001,0))</f>
        <v>Delivered</v>
      </c>
      <c r="K12182" s="1" t="str">
        <f aca="false">LEFT(INDEX(Orders!$C$2:$C$8001,MATCH(B12182,Orders!$A$2:$A$8001,0)),7)</f>
        <v>2025-08</v>
      </c>
    </row>
    <row r="12183" customFormat="false" ht="15" hidden="false" customHeight="true" outlineLevel="0" collapsed="false">
      <c r="A12183" s="1" t="s">
        <v>22653</v>
      </c>
      <c r="B12183" s="1" t="s">
        <v>8398</v>
      </c>
      <c r="C12183" s="1" t="s">
        <v>1930</v>
      </c>
      <c r="D12183" s="1" t="n">
        <v>1</v>
      </c>
      <c r="E12183" s="16" t="n">
        <v>2398.35</v>
      </c>
      <c r="F12183" s="17" t="n">
        <v>0.1</v>
      </c>
      <c r="G12183" s="16" t="n">
        <v>2158.52</v>
      </c>
      <c r="I12183" s="1" t="str">
        <f aca="false">INDEX(Products!$C$2:$C$51,MATCH(C12183,Products!$A$2:$A$51,0))</f>
        <v>Electronics</v>
      </c>
      <c r="J12183" s="1" t="str">
        <f aca="false">INDEX(Orders!$E$2:$E$8001,MATCH(B12183,Orders!$A$2:$A$8001,0))</f>
        <v>Delivered</v>
      </c>
      <c r="K12183" s="1" t="str">
        <f aca="false">LEFT(INDEX(Orders!$C$2:$C$8001,MATCH(B12183,Orders!$A$2:$A$8001,0)),7)</f>
        <v>2025-08</v>
      </c>
    </row>
    <row r="12184" customFormat="false" ht="15" hidden="false" customHeight="true" outlineLevel="0" collapsed="false">
      <c r="A12184" s="1" t="s">
        <v>22654</v>
      </c>
      <c r="B12184" s="1" t="s">
        <v>8399</v>
      </c>
      <c r="C12184" s="1" t="s">
        <v>2007</v>
      </c>
      <c r="D12184" s="1" t="n">
        <v>1</v>
      </c>
      <c r="E12184" s="16" t="n">
        <v>750.27</v>
      </c>
      <c r="F12184" s="17" t="n">
        <v>0.1</v>
      </c>
      <c r="G12184" s="16" t="n">
        <v>675.24</v>
      </c>
      <c r="I12184" s="1" t="str">
        <f aca="false">INDEX(Products!$C$2:$C$51,MATCH(C12184,Products!$A$2:$A$51,0))</f>
        <v>Books &amp; Stationery</v>
      </c>
      <c r="J12184" s="1" t="str">
        <f aca="false">INDEX(Orders!$E$2:$E$8001,MATCH(B12184,Orders!$A$2:$A$8001,0))</f>
        <v>Delivered</v>
      </c>
      <c r="K12184" s="1" t="str">
        <f aca="false">LEFT(INDEX(Orders!$C$2:$C$8001,MATCH(B12184,Orders!$A$2:$A$8001,0)),7)</f>
        <v>2025-10</v>
      </c>
    </row>
    <row r="12185" customFormat="false" ht="15" hidden="false" customHeight="true" outlineLevel="0" collapsed="false">
      <c r="A12185" s="1" t="s">
        <v>22655</v>
      </c>
      <c r="B12185" s="1" t="s">
        <v>8400</v>
      </c>
      <c r="C12185" s="1" t="s">
        <v>1949</v>
      </c>
      <c r="D12185" s="1" t="n">
        <v>1</v>
      </c>
      <c r="E12185" s="16" t="n">
        <v>4185.64</v>
      </c>
      <c r="F12185" s="17" t="n">
        <v>0</v>
      </c>
      <c r="G12185" s="16" t="n">
        <v>4185.64</v>
      </c>
      <c r="I12185" s="1" t="str">
        <f aca="false">INDEX(Products!$C$2:$C$51,MATCH(C12185,Products!$A$2:$A$51,0))</f>
        <v>Fashion</v>
      </c>
      <c r="J12185" s="1" t="str">
        <f aca="false">INDEX(Orders!$E$2:$E$8001,MATCH(B12185,Orders!$A$2:$A$8001,0))</f>
        <v>Delivered</v>
      </c>
      <c r="K12185" s="1" t="str">
        <f aca="false">LEFT(INDEX(Orders!$C$2:$C$8001,MATCH(B12185,Orders!$A$2:$A$8001,0)),7)</f>
        <v>2025-11</v>
      </c>
    </row>
    <row r="12186" customFormat="false" ht="15" hidden="false" customHeight="true" outlineLevel="0" collapsed="false">
      <c r="A12186" s="1" t="s">
        <v>22656</v>
      </c>
      <c r="B12186" s="1" t="s">
        <v>8400</v>
      </c>
      <c r="C12186" s="1" t="s">
        <v>1930</v>
      </c>
      <c r="D12186" s="1" t="n">
        <v>2</v>
      </c>
      <c r="E12186" s="16" t="n">
        <v>2398.35</v>
      </c>
      <c r="F12186" s="17" t="n">
        <v>0.05</v>
      </c>
      <c r="G12186" s="16" t="n">
        <v>4556.86</v>
      </c>
      <c r="I12186" s="1" t="str">
        <f aca="false">INDEX(Products!$C$2:$C$51,MATCH(C12186,Products!$A$2:$A$51,0))</f>
        <v>Electronics</v>
      </c>
      <c r="J12186" s="1" t="str">
        <f aca="false">INDEX(Orders!$E$2:$E$8001,MATCH(B12186,Orders!$A$2:$A$8001,0))</f>
        <v>Delivered</v>
      </c>
      <c r="K12186" s="1" t="str">
        <f aca="false">LEFT(INDEX(Orders!$C$2:$C$8001,MATCH(B12186,Orders!$A$2:$A$8001,0)),7)</f>
        <v>2025-11</v>
      </c>
    </row>
    <row r="12187" customFormat="false" ht="15" hidden="false" customHeight="true" outlineLevel="0" collapsed="false">
      <c r="A12187" s="1" t="s">
        <v>22657</v>
      </c>
      <c r="B12187" s="1" t="s">
        <v>8400</v>
      </c>
      <c r="C12187" s="1" t="s">
        <v>2006</v>
      </c>
      <c r="D12187" s="1" t="n">
        <v>1</v>
      </c>
      <c r="E12187" s="16" t="n">
        <v>482.17</v>
      </c>
      <c r="F12187" s="17" t="n">
        <v>0</v>
      </c>
      <c r="G12187" s="16" t="n">
        <v>482.17</v>
      </c>
      <c r="I12187" s="1" t="str">
        <f aca="false">INDEX(Products!$C$2:$C$51,MATCH(C12187,Products!$A$2:$A$51,0))</f>
        <v>Books &amp; Stationery</v>
      </c>
      <c r="J12187" s="1" t="str">
        <f aca="false">INDEX(Orders!$E$2:$E$8001,MATCH(B12187,Orders!$A$2:$A$8001,0))</f>
        <v>Delivered</v>
      </c>
      <c r="K12187" s="1" t="str">
        <f aca="false">LEFT(INDEX(Orders!$C$2:$C$8001,MATCH(B12187,Orders!$A$2:$A$8001,0)),7)</f>
        <v>2025-11</v>
      </c>
    </row>
    <row r="12188" customFormat="false" ht="15" hidden="false" customHeight="true" outlineLevel="0" collapsed="false">
      <c r="A12188" s="1" t="s">
        <v>22658</v>
      </c>
      <c r="B12188" s="1" t="s">
        <v>8400</v>
      </c>
      <c r="C12188" s="1" t="s">
        <v>1979</v>
      </c>
      <c r="D12188" s="1" t="n">
        <v>1</v>
      </c>
      <c r="E12188" s="16" t="n">
        <v>623</v>
      </c>
      <c r="F12188" s="17" t="n">
        <v>0.05</v>
      </c>
      <c r="G12188" s="16" t="n">
        <v>591.85</v>
      </c>
      <c r="I12188" s="1" t="str">
        <f aca="false">INDEX(Products!$C$2:$C$51,MATCH(C12188,Products!$A$2:$A$51,0))</f>
        <v>Beauty &amp; Personal Care</v>
      </c>
      <c r="J12188" s="1" t="str">
        <f aca="false">INDEX(Orders!$E$2:$E$8001,MATCH(B12188,Orders!$A$2:$A$8001,0))</f>
        <v>Delivered</v>
      </c>
      <c r="K12188" s="1" t="str">
        <f aca="false">LEFT(INDEX(Orders!$C$2:$C$8001,MATCH(B12188,Orders!$A$2:$A$8001,0)),7)</f>
        <v>2025-11</v>
      </c>
    </row>
    <row r="12189" customFormat="false" ht="15" hidden="false" customHeight="true" outlineLevel="0" collapsed="false">
      <c r="A12189" s="1" t="s">
        <v>22659</v>
      </c>
      <c r="B12189" s="1" t="s">
        <v>8401</v>
      </c>
      <c r="C12189" s="1" t="s">
        <v>2006</v>
      </c>
      <c r="D12189" s="1" t="n">
        <v>3</v>
      </c>
      <c r="E12189" s="16" t="n">
        <v>482.17</v>
      </c>
      <c r="F12189" s="17" t="n">
        <v>0</v>
      </c>
      <c r="G12189" s="16" t="n">
        <v>1446.51</v>
      </c>
      <c r="I12189" s="1" t="str">
        <f aca="false">INDEX(Products!$C$2:$C$51,MATCH(C12189,Products!$A$2:$A$51,0))</f>
        <v>Books &amp; Stationery</v>
      </c>
      <c r="J12189" s="1" t="str">
        <f aca="false">INDEX(Orders!$E$2:$E$8001,MATCH(B12189,Orders!$A$2:$A$8001,0))</f>
        <v>Delivered</v>
      </c>
      <c r="K12189" s="1" t="str">
        <f aca="false">LEFT(INDEX(Orders!$C$2:$C$8001,MATCH(B12189,Orders!$A$2:$A$8001,0)),7)</f>
        <v>2025-05</v>
      </c>
    </row>
    <row r="12190" customFormat="false" ht="15" hidden="false" customHeight="true" outlineLevel="0" collapsed="false">
      <c r="A12190" s="1" t="s">
        <v>22660</v>
      </c>
      <c r="B12190" s="1" t="s">
        <v>8401</v>
      </c>
      <c r="C12190" s="1" t="s">
        <v>1997</v>
      </c>
      <c r="D12190" s="1" t="n">
        <v>1</v>
      </c>
      <c r="E12190" s="16" t="n">
        <v>311.15</v>
      </c>
      <c r="F12190" s="17" t="n">
        <v>0.15</v>
      </c>
      <c r="G12190" s="16" t="n">
        <v>264.48</v>
      </c>
      <c r="I12190" s="1" t="str">
        <f aca="false">INDEX(Products!$C$2:$C$51,MATCH(C12190,Products!$A$2:$A$51,0))</f>
        <v>Sports &amp; Fitness</v>
      </c>
      <c r="J12190" s="1" t="str">
        <f aca="false">INDEX(Orders!$E$2:$E$8001,MATCH(B12190,Orders!$A$2:$A$8001,0))</f>
        <v>Delivered</v>
      </c>
      <c r="K12190" s="1" t="str">
        <f aca="false">LEFT(INDEX(Orders!$C$2:$C$8001,MATCH(B12190,Orders!$A$2:$A$8001,0)),7)</f>
        <v>2025-05</v>
      </c>
    </row>
    <row r="12191" customFormat="false" ht="15" hidden="false" customHeight="true" outlineLevel="0" collapsed="false">
      <c r="A12191" s="1" t="s">
        <v>22661</v>
      </c>
      <c r="B12191" s="1" t="s">
        <v>8402</v>
      </c>
      <c r="C12191" s="1" t="s">
        <v>1940</v>
      </c>
      <c r="D12191" s="1" t="n">
        <v>1</v>
      </c>
      <c r="E12191" s="16" t="n">
        <v>2374.52</v>
      </c>
      <c r="F12191" s="17" t="n">
        <v>0.1</v>
      </c>
      <c r="G12191" s="16" t="n">
        <v>2137.07</v>
      </c>
      <c r="I12191" s="1" t="str">
        <f aca="false">INDEX(Products!$C$2:$C$51,MATCH(C12191,Products!$A$2:$A$51,0))</f>
        <v>Fashion</v>
      </c>
      <c r="J12191" s="1" t="str">
        <f aca="false">INDEX(Orders!$E$2:$E$8001,MATCH(B12191,Orders!$A$2:$A$8001,0))</f>
        <v>Delivered</v>
      </c>
      <c r="K12191" s="1" t="str">
        <f aca="false">LEFT(INDEX(Orders!$C$2:$C$8001,MATCH(B12191,Orders!$A$2:$A$8001,0)),7)</f>
        <v>2024-11</v>
      </c>
    </row>
    <row r="12192" customFormat="false" ht="15" hidden="false" customHeight="true" outlineLevel="0" collapsed="false">
      <c r="A12192" s="1" t="s">
        <v>22662</v>
      </c>
      <c r="B12192" s="1" t="s">
        <v>8403</v>
      </c>
      <c r="C12192" s="1" t="s">
        <v>2007</v>
      </c>
      <c r="D12192" s="1" t="n">
        <v>2</v>
      </c>
      <c r="E12192" s="16" t="n">
        <v>750.27</v>
      </c>
      <c r="F12192" s="17" t="n">
        <v>0.15</v>
      </c>
      <c r="G12192" s="16" t="n">
        <v>1275.46</v>
      </c>
      <c r="I12192" s="1" t="str">
        <f aca="false">INDEX(Products!$C$2:$C$51,MATCH(C12192,Products!$A$2:$A$51,0))</f>
        <v>Books &amp; Stationery</v>
      </c>
      <c r="J12192" s="1" t="str">
        <f aca="false">INDEX(Orders!$E$2:$E$8001,MATCH(B12192,Orders!$A$2:$A$8001,0))</f>
        <v>Delivered</v>
      </c>
      <c r="K12192" s="1" t="str">
        <f aca="false">LEFT(INDEX(Orders!$C$2:$C$8001,MATCH(B12192,Orders!$A$2:$A$8001,0)),7)</f>
        <v>2024-11</v>
      </c>
    </row>
    <row r="12193" customFormat="false" ht="15" hidden="false" customHeight="true" outlineLevel="0" collapsed="false">
      <c r="A12193" s="1" t="s">
        <v>22663</v>
      </c>
      <c r="B12193" s="1" t="s">
        <v>8403</v>
      </c>
      <c r="C12193" s="1" t="s">
        <v>2000</v>
      </c>
      <c r="D12193" s="1" t="n">
        <v>2</v>
      </c>
      <c r="E12193" s="16" t="n">
        <v>425.08</v>
      </c>
      <c r="F12193" s="17" t="n">
        <v>0</v>
      </c>
      <c r="G12193" s="16" t="n">
        <v>850.16</v>
      </c>
      <c r="I12193" s="1" t="str">
        <f aca="false">INDEX(Products!$C$2:$C$51,MATCH(C12193,Products!$A$2:$A$51,0))</f>
        <v>Books &amp; Stationery</v>
      </c>
      <c r="J12193" s="1" t="str">
        <f aca="false">INDEX(Orders!$E$2:$E$8001,MATCH(B12193,Orders!$A$2:$A$8001,0))</f>
        <v>Delivered</v>
      </c>
      <c r="K12193" s="1" t="str">
        <f aca="false">LEFT(INDEX(Orders!$C$2:$C$8001,MATCH(B12193,Orders!$A$2:$A$8001,0)),7)</f>
        <v>2024-11</v>
      </c>
    </row>
    <row r="12194" customFormat="false" ht="15" hidden="false" customHeight="true" outlineLevel="0" collapsed="false">
      <c r="A12194" s="1" t="s">
        <v>22664</v>
      </c>
      <c r="B12194" s="1" t="s">
        <v>8404</v>
      </c>
      <c r="C12194" s="1" t="s">
        <v>1940</v>
      </c>
      <c r="D12194" s="1" t="n">
        <v>1</v>
      </c>
      <c r="E12194" s="16" t="n">
        <v>2374.52</v>
      </c>
      <c r="F12194" s="17" t="n">
        <v>0</v>
      </c>
      <c r="G12194" s="16" t="n">
        <v>2374.52</v>
      </c>
      <c r="I12194" s="1" t="str">
        <f aca="false">INDEX(Products!$C$2:$C$51,MATCH(C12194,Products!$A$2:$A$51,0))</f>
        <v>Fashion</v>
      </c>
      <c r="J12194" s="1" t="str">
        <f aca="false">INDEX(Orders!$E$2:$E$8001,MATCH(B12194,Orders!$A$2:$A$8001,0))</f>
        <v>Delivered</v>
      </c>
      <c r="K12194" s="1" t="str">
        <f aca="false">LEFT(INDEX(Orders!$C$2:$C$8001,MATCH(B12194,Orders!$A$2:$A$8001,0)),7)</f>
        <v>2024-11</v>
      </c>
    </row>
    <row r="12195" customFormat="false" ht="15" hidden="false" customHeight="true" outlineLevel="0" collapsed="false">
      <c r="A12195" s="1" t="s">
        <v>22665</v>
      </c>
      <c r="B12195" s="1" t="s">
        <v>8404</v>
      </c>
      <c r="C12195" s="1" t="s">
        <v>2006</v>
      </c>
      <c r="D12195" s="1" t="n">
        <v>1</v>
      </c>
      <c r="E12195" s="16" t="n">
        <v>482.17</v>
      </c>
      <c r="F12195" s="17" t="n">
        <v>0</v>
      </c>
      <c r="G12195" s="16" t="n">
        <v>482.17</v>
      </c>
      <c r="I12195" s="1" t="str">
        <f aca="false">INDEX(Products!$C$2:$C$51,MATCH(C12195,Products!$A$2:$A$51,0))</f>
        <v>Books &amp; Stationery</v>
      </c>
      <c r="J12195" s="1" t="str">
        <f aca="false">INDEX(Orders!$E$2:$E$8001,MATCH(B12195,Orders!$A$2:$A$8001,0))</f>
        <v>Delivered</v>
      </c>
      <c r="K12195" s="1" t="str">
        <f aca="false">LEFT(INDEX(Orders!$C$2:$C$8001,MATCH(B12195,Orders!$A$2:$A$8001,0)),7)</f>
        <v>2024-11</v>
      </c>
    </row>
    <row r="12196" customFormat="false" ht="15" hidden="false" customHeight="true" outlineLevel="0" collapsed="false">
      <c r="A12196" s="1" t="s">
        <v>22666</v>
      </c>
      <c r="B12196" s="1" t="s">
        <v>8404</v>
      </c>
      <c r="C12196" s="1" t="s">
        <v>1973</v>
      </c>
      <c r="D12196" s="1" t="n">
        <v>1</v>
      </c>
      <c r="E12196" s="16" t="n">
        <v>1158.24</v>
      </c>
      <c r="F12196" s="17" t="n">
        <v>0</v>
      </c>
      <c r="G12196" s="16" t="n">
        <v>1158.24</v>
      </c>
      <c r="I12196" s="1" t="str">
        <f aca="false">INDEX(Products!$C$2:$C$51,MATCH(C12196,Products!$A$2:$A$51,0))</f>
        <v>Home &amp; Kitchen</v>
      </c>
      <c r="J12196" s="1" t="str">
        <f aca="false">INDEX(Orders!$E$2:$E$8001,MATCH(B12196,Orders!$A$2:$A$8001,0))</f>
        <v>Delivered</v>
      </c>
      <c r="K12196" s="1" t="str">
        <f aca="false">LEFT(INDEX(Orders!$C$2:$C$8001,MATCH(B12196,Orders!$A$2:$A$8001,0)),7)</f>
        <v>2024-11</v>
      </c>
    </row>
    <row r="12197" customFormat="false" ht="15" hidden="false" customHeight="true" outlineLevel="0" collapsed="false">
      <c r="A12197" s="1" t="s">
        <v>22667</v>
      </c>
      <c r="B12197" s="1" t="s">
        <v>8405</v>
      </c>
      <c r="C12197" s="1" t="s">
        <v>1961</v>
      </c>
      <c r="D12197" s="1" t="n">
        <v>2</v>
      </c>
      <c r="E12197" s="16" t="n">
        <v>3493.68</v>
      </c>
      <c r="F12197" s="17" t="n">
        <v>0.15</v>
      </c>
      <c r="G12197" s="16" t="n">
        <v>5939.26</v>
      </c>
      <c r="I12197" s="1" t="str">
        <f aca="false">INDEX(Products!$C$2:$C$51,MATCH(C12197,Products!$A$2:$A$51,0))</f>
        <v>Home &amp; Kitchen</v>
      </c>
      <c r="J12197" s="1" t="str">
        <f aca="false">INDEX(Orders!$E$2:$E$8001,MATCH(B12197,Orders!$A$2:$A$8001,0))</f>
        <v>Delivered</v>
      </c>
      <c r="K12197" s="1" t="str">
        <f aca="false">LEFT(INDEX(Orders!$C$2:$C$8001,MATCH(B12197,Orders!$A$2:$A$8001,0)),7)</f>
        <v>2025-02</v>
      </c>
    </row>
    <row r="12198" customFormat="false" ht="15" hidden="false" customHeight="true" outlineLevel="0" collapsed="false">
      <c r="A12198" s="1" t="s">
        <v>22668</v>
      </c>
      <c r="B12198" s="1" t="s">
        <v>8405</v>
      </c>
      <c r="C12198" s="1" t="s">
        <v>2007</v>
      </c>
      <c r="D12198" s="1" t="n">
        <v>2</v>
      </c>
      <c r="E12198" s="16" t="n">
        <v>750.27</v>
      </c>
      <c r="F12198" s="17" t="n">
        <v>0.2</v>
      </c>
      <c r="G12198" s="16" t="n">
        <v>1200.43</v>
      </c>
      <c r="I12198" s="1" t="str">
        <f aca="false">INDEX(Products!$C$2:$C$51,MATCH(C12198,Products!$A$2:$A$51,0))</f>
        <v>Books &amp; Stationery</v>
      </c>
      <c r="J12198" s="1" t="str">
        <f aca="false">INDEX(Orders!$E$2:$E$8001,MATCH(B12198,Orders!$A$2:$A$8001,0))</f>
        <v>Delivered</v>
      </c>
      <c r="K12198" s="1" t="str">
        <f aca="false">LEFT(INDEX(Orders!$C$2:$C$8001,MATCH(B12198,Orders!$A$2:$A$8001,0)),7)</f>
        <v>2025-02</v>
      </c>
    </row>
    <row r="12199" customFormat="false" ht="15" hidden="false" customHeight="true" outlineLevel="0" collapsed="false">
      <c r="A12199" s="1" t="s">
        <v>22669</v>
      </c>
      <c r="B12199" s="1" t="s">
        <v>8406</v>
      </c>
      <c r="C12199" s="1" t="s">
        <v>1975</v>
      </c>
      <c r="D12199" s="1" t="n">
        <v>1</v>
      </c>
      <c r="E12199" s="16" t="n">
        <v>862.99</v>
      </c>
      <c r="F12199" s="17" t="n">
        <v>0.05</v>
      </c>
      <c r="G12199" s="16" t="n">
        <v>819.84</v>
      </c>
      <c r="I12199" s="1" t="str">
        <f aca="false">INDEX(Products!$C$2:$C$51,MATCH(C12199,Products!$A$2:$A$51,0))</f>
        <v>Beauty &amp; Personal Care</v>
      </c>
      <c r="J12199" s="1" t="str">
        <f aca="false">INDEX(Orders!$E$2:$E$8001,MATCH(B12199,Orders!$A$2:$A$8001,0))</f>
        <v>Delivered</v>
      </c>
      <c r="K12199" s="1" t="str">
        <f aca="false">LEFT(INDEX(Orders!$C$2:$C$8001,MATCH(B12199,Orders!$A$2:$A$8001,0)),7)</f>
        <v>2025-11</v>
      </c>
    </row>
    <row r="12200" customFormat="false" ht="15" hidden="false" customHeight="true" outlineLevel="0" collapsed="false">
      <c r="A12200" s="1" t="s">
        <v>22670</v>
      </c>
      <c r="B12200" s="1" t="s">
        <v>8407</v>
      </c>
      <c r="C12200" s="1" t="s">
        <v>1920</v>
      </c>
      <c r="D12200" s="1" t="n">
        <v>2</v>
      </c>
      <c r="E12200" s="16" t="n">
        <v>4273.58</v>
      </c>
      <c r="F12200" s="17" t="n">
        <v>0.2</v>
      </c>
      <c r="G12200" s="16" t="n">
        <v>6837.73</v>
      </c>
      <c r="I12200" s="1" t="str">
        <f aca="false">INDEX(Products!$C$2:$C$51,MATCH(C12200,Products!$A$2:$A$51,0))</f>
        <v>Electronics</v>
      </c>
      <c r="J12200" s="1" t="str">
        <f aca="false">INDEX(Orders!$E$2:$E$8001,MATCH(B12200,Orders!$A$2:$A$8001,0))</f>
        <v>Delivered</v>
      </c>
      <c r="K12200" s="1" t="str">
        <f aca="false">LEFT(INDEX(Orders!$C$2:$C$8001,MATCH(B12200,Orders!$A$2:$A$8001,0)),7)</f>
        <v>2025-04</v>
      </c>
    </row>
    <row r="12201" customFormat="false" ht="15" hidden="false" customHeight="true" outlineLevel="0" collapsed="false">
      <c r="A12201" s="1" t="s">
        <v>22671</v>
      </c>
      <c r="B12201" s="1" t="s">
        <v>8407</v>
      </c>
      <c r="C12201" s="1" t="s">
        <v>1949</v>
      </c>
      <c r="D12201" s="1" t="n">
        <v>1</v>
      </c>
      <c r="E12201" s="16" t="n">
        <v>4185.64</v>
      </c>
      <c r="F12201" s="17" t="n">
        <v>0</v>
      </c>
      <c r="G12201" s="16" t="n">
        <v>4185.64</v>
      </c>
      <c r="I12201" s="1" t="str">
        <f aca="false">INDEX(Products!$C$2:$C$51,MATCH(C12201,Products!$A$2:$A$51,0))</f>
        <v>Fashion</v>
      </c>
      <c r="J12201" s="1" t="str">
        <f aca="false">INDEX(Orders!$E$2:$E$8001,MATCH(B12201,Orders!$A$2:$A$8001,0))</f>
        <v>Delivered</v>
      </c>
      <c r="K12201" s="1" t="str">
        <f aca="false">LEFT(INDEX(Orders!$C$2:$C$8001,MATCH(B12201,Orders!$A$2:$A$8001,0)),7)</f>
        <v>2025-04</v>
      </c>
    </row>
    <row r="12202" customFormat="false" ht="15" hidden="false" customHeight="true" outlineLevel="0" collapsed="false">
      <c r="A12202" s="1" t="s">
        <v>22672</v>
      </c>
      <c r="B12202" s="1" t="s">
        <v>8408</v>
      </c>
      <c r="C12202" s="1" t="s">
        <v>1918</v>
      </c>
      <c r="D12202" s="1" t="n">
        <v>3</v>
      </c>
      <c r="E12202" s="16" t="n">
        <v>2978.99</v>
      </c>
      <c r="F12202" s="17" t="n">
        <v>0</v>
      </c>
      <c r="G12202" s="16" t="n">
        <v>8936.97</v>
      </c>
      <c r="I12202" s="1" t="str">
        <f aca="false">INDEX(Products!$C$2:$C$51,MATCH(C12202,Products!$A$2:$A$51,0))</f>
        <v>Electronics</v>
      </c>
      <c r="J12202" s="1" t="str">
        <f aca="false">INDEX(Orders!$E$2:$E$8001,MATCH(B12202,Orders!$A$2:$A$8001,0))</f>
        <v>Delivered</v>
      </c>
      <c r="K12202" s="1" t="str">
        <f aca="false">LEFT(INDEX(Orders!$C$2:$C$8001,MATCH(B12202,Orders!$A$2:$A$8001,0)),7)</f>
        <v>2025-09</v>
      </c>
    </row>
    <row r="12203" customFormat="false" ht="15" hidden="false" customHeight="true" outlineLevel="0" collapsed="false">
      <c r="A12203" s="1" t="s">
        <v>22673</v>
      </c>
      <c r="B12203" s="1" t="s">
        <v>8408</v>
      </c>
      <c r="C12203" s="1" t="s">
        <v>1940</v>
      </c>
      <c r="D12203" s="1" t="n">
        <v>1</v>
      </c>
      <c r="E12203" s="16" t="n">
        <v>2374.52</v>
      </c>
      <c r="F12203" s="17" t="n">
        <v>0.1</v>
      </c>
      <c r="G12203" s="16" t="n">
        <v>2137.07</v>
      </c>
      <c r="I12203" s="1" t="str">
        <f aca="false">INDEX(Products!$C$2:$C$51,MATCH(C12203,Products!$A$2:$A$51,0))</f>
        <v>Fashion</v>
      </c>
      <c r="J12203" s="1" t="str">
        <f aca="false">INDEX(Orders!$E$2:$E$8001,MATCH(B12203,Orders!$A$2:$A$8001,0))</f>
        <v>Delivered</v>
      </c>
      <c r="K12203" s="1" t="str">
        <f aca="false">LEFT(INDEX(Orders!$C$2:$C$8001,MATCH(B12203,Orders!$A$2:$A$8001,0)),7)</f>
        <v>2025-09</v>
      </c>
    </row>
    <row r="12204" customFormat="false" ht="15" hidden="false" customHeight="true" outlineLevel="0" collapsed="false">
      <c r="A12204" s="1" t="s">
        <v>22674</v>
      </c>
      <c r="B12204" s="1" t="s">
        <v>8408</v>
      </c>
      <c r="C12204" s="1" t="s">
        <v>1979</v>
      </c>
      <c r="D12204" s="1" t="n">
        <v>1</v>
      </c>
      <c r="E12204" s="16" t="n">
        <v>623</v>
      </c>
      <c r="F12204" s="17" t="n">
        <v>0</v>
      </c>
      <c r="G12204" s="16" t="n">
        <v>623</v>
      </c>
      <c r="I12204" s="1" t="str">
        <f aca="false">INDEX(Products!$C$2:$C$51,MATCH(C12204,Products!$A$2:$A$51,0))</f>
        <v>Beauty &amp; Personal Care</v>
      </c>
      <c r="J12204" s="1" t="str">
        <f aca="false">INDEX(Orders!$E$2:$E$8001,MATCH(B12204,Orders!$A$2:$A$8001,0))</f>
        <v>Delivered</v>
      </c>
      <c r="K12204" s="1" t="str">
        <f aca="false">LEFT(INDEX(Orders!$C$2:$C$8001,MATCH(B12204,Orders!$A$2:$A$8001,0)),7)</f>
        <v>2025-09</v>
      </c>
    </row>
    <row r="12205" customFormat="false" ht="15" hidden="false" customHeight="true" outlineLevel="0" collapsed="false">
      <c r="A12205" s="1" t="s">
        <v>22675</v>
      </c>
      <c r="B12205" s="1" t="s">
        <v>8409</v>
      </c>
      <c r="C12205" s="1" t="s">
        <v>2006</v>
      </c>
      <c r="D12205" s="1" t="n">
        <v>1</v>
      </c>
      <c r="E12205" s="16" t="n">
        <v>482.17</v>
      </c>
      <c r="F12205" s="17" t="n">
        <v>0.2</v>
      </c>
      <c r="G12205" s="16" t="n">
        <v>385.74</v>
      </c>
      <c r="I12205" s="1" t="str">
        <f aca="false">INDEX(Products!$C$2:$C$51,MATCH(C12205,Products!$A$2:$A$51,0))</f>
        <v>Books &amp; Stationery</v>
      </c>
      <c r="J12205" s="1" t="str">
        <f aca="false">INDEX(Orders!$E$2:$E$8001,MATCH(B12205,Orders!$A$2:$A$8001,0))</f>
        <v>Delivered</v>
      </c>
      <c r="K12205" s="1" t="str">
        <f aca="false">LEFT(INDEX(Orders!$C$2:$C$8001,MATCH(B12205,Orders!$A$2:$A$8001,0)),7)</f>
        <v>2024-05</v>
      </c>
    </row>
    <row r="12206" customFormat="false" ht="15" hidden="false" customHeight="true" outlineLevel="0" collapsed="false">
      <c r="A12206" s="1" t="s">
        <v>22676</v>
      </c>
      <c r="B12206" s="1" t="s">
        <v>8409</v>
      </c>
      <c r="C12206" s="1" t="s">
        <v>1963</v>
      </c>
      <c r="D12206" s="1" t="n">
        <v>1</v>
      </c>
      <c r="E12206" s="16" t="n">
        <v>1494.98</v>
      </c>
      <c r="F12206" s="17" t="n">
        <v>0.05</v>
      </c>
      <c r="G12206" s="16" t="n">
        <v>1420.23</v>
      </c>
      <c r="I12206" s="1" t="str">
        <f aca="false">INDEX(Products!$C$2:$C$51,MATCH(C12206,Products!$A$2:$A$51,0))</f>
        <v>Home &amp; Kitchen</v>
      </c>
      <c r="J12206" s="1" t="str">
        <f aca="false">INDEX(Orders!$E$2:$E$8001,MATCH(B12206,Orders!$A$2:$A$8001,0))</f>
        <v>Delivered</v>
      </c>
      <c r="K12206" s="1" t="str">
        <f aca="false">LEFT(INDEX(Orders!$C$2:$C$8001,MATCH(B12206,Orders!$A$2:$A$8001,0)),7)</f>
        <v>2024-05</v>
      </c>
    </row>
    <row r="12207" customFormat="false" ht="15" hidden="false" customHeight="true" outlineLevel="0" collapsed="false">
      <c r="A12207" s="1" t="s">
        <v>22677</v>
      </c>
      <c r="B12207" s="1" t="s">
        <v>8411</v>
      </c>
      <c r="C12207" s="1" t="s">
        <v>1979</v>
      </c>
      <c r="D12207" s="1" t="n">
        <v>2</v>
      </c>
      <c r="E12207" s="16" t="n">
        <v>623</v>
      </c>
      <c r="F12207" s="17" t="n">
        <v>0.15</v>
      </c>
      <c r="G12207" s="16" t="n">
        <v>1059.1</v>
      </c>
      <c r="I12207" s="1" t="str">
        <f aca="false">INDEX(Products!$C$2:$C$51,MATCH(C12207,Products!$A$2:$A$51,0))</f>
        <v>Beauty &amp; Personal Care</v>
      </c>
      <c r="J12207" s="1" t="str">
        <f aca="false">INDEX(Orders!$E$2:$E$8001,MATCH(B12207,Orders!$A$2:$A$8001,0))</f>
        <v>Delivered</v>
      </c>
      <c r="K12207" s="1" t="str">
        <f aca="false">LEFT(INDEX(Orders!$C$2:$C$8001,MATCH(B12207,Orders!$A$2:$A$8001,0)),7)</f>
        <v>2025-10</v>
      </c>
    </row>
    <row r="12208" customFormat="false" ht="15" hidden="false" customHeight="true" outlineLevel="0" collapsed="false">
      <c r="A12208" s="1" t="s">
        <v>22678</v>
      </c>
      <c r="B12208" s="1" t="s">
        <v>8412</v>
      </c>
      <c r="C12208" s="1" t="s">
        <v>1971</v>
      </c>
      <c r="D12208" s="1" t="n">
        <v>1</v>
      </c>
      <c r="E12208" s="16" t="n">
        <v>2073.63</v>
      </c>
      <c r="F12208" s="17" t="n">
        <v>0.1</v>
      </c>
      <c r="G12208" s="16" t="n">
        <v>1866.27</v>
      </c>
      <c r="I12208" s="1" t="str">
        <f aca="false">INDEX(Products!$C$2:$C$51,MATCH(C12208,Products!$A$2:$A$51,0))</f>
        <v>Home &amp; Kitchen</v>
      </c>
      <c r="J12208" s="1" t="str">
        <f aca="false">INDEX(Orders!$E$2:$E$8001,MATCH(B12208,Orders!$A$2:$A$8001,0))</f>
        <v>Delivered</v>
      </c>
      <c r="K12208" s="1" t="str">
        <f aca="false">LEFT(INDEX(Orders!$C$2:$C$8001,MATCH(B12208,Orders!$A$2:$A$8001,0)),7)</f>
        <v>2024-02</v>
      </c>
    </row>
    <row r="12209" customFormat="false" ht="15" hidden="false" customHeight="true" outlineLevel="0" collapsed="false">
      <c r="A12209" s="1" t="s">
        <v>22679</v>
      </c>
      <c r="B12209" s="1" t="s">
        <v>8412</v>
      </c>
      <c r="C12209" s="1" t="s">
        <v>1976</v>
      </c>
      <c r="D12209" s="1" t="n">
        <v>1</v>
      </c>
      <c r="E12209" s="16" t="n">
        <v>1603.35</v>
      </c>
      <c r="F12209" s="17" t="n">
        <v>0.1</v>
      </c>
      <c r="G12209" s="16" t="n">
        <v>1443.02</v>
      </c>
      <c r="I12209" s="1" t="str">
        <f aca="false">INDEX(Products!$C$2:$C$51,MATCH(C12209,Products!$A$2:$A$51,0))</f>
        <v>Beauty &amp; Personal Care</v>
      </c>
      <c r="J12209" s="1" t="str">
        <f aca="false">INDEX(Orders!$E$2:$E$8001,MATCH(B12209,Orders!$A$2:$A$8001,0))</f>
        <v>Delivered</v>
      </c>
      <c r="K12209" s="1" t="str">
        <f aca="false">LEFT(INDEX(Orders!$C$2:$C$8001,MATCH(B12209,Orders!$A$2:$A$8001,0)),7)</f>
        <v>2024-02</v>
      </c>
    </row>
    <row r="12210" customFormat="false" ht="15" hidden="false" customHeight="true" outlineLevel="0" collapsed="false">
      <c r="A12210" s="1" t="s">
        <v>22680</v>
      </c>
      <c r="B12210" s="1" t="s">
        <v>8412</v>
      </c>
      <c r="C12210" s="1" t="s">
        <v>1975</v>
      </c>
      <c r="D12210" s="1" t="n">
        <v>1</v>
      </c>
      <c r="E12210" s="16" t="n">
        <v>862.99</v>
      </c>
      <c r="F12210" s="17" t="n">
        <v>0</v>
      </c>
      <c r="G12210" s="16" t="n">
        <v>862.99</v>
      </c>
      <c r="I12210" s="1" t="str">
        <f aca="false">INDEX(Products!$C$2:$C$51,MATCH(C12210,Products!$A$2:$A$51,0))</f>
        <v>Beauty &amp; Personal Care</v>
      </c>
      <c r="J12210" s="1" t="str">
        <f aca="false">INDEX(Orders!$E$2:$E$8001,MATCH(B12210,Orders!$A$2:$A$8001,0))</f>
        <v>Delivered</v>
      </c>
      <c r="K12210" s="1" t="str">
        <f aca="false">LEFT(INDEX(Orders!$C$2:$C$8001,MATCH(B12210,Orders!$A$2:$A$8001,0)),7)</f>
        <v>2024-02</v>
      </c>
    </row>
    <row r="12211" customFormat="false" ht="15" hidden="false" customHeight="true" outlineLevel="0" collapsed="false">
      <c r="A12211" s="1" t="s">
        <v>22681</v>
      </c>
      <c r="B12211" s="1" t="s">
        <v>8412</v>
      </c>
      <c r="C12211" s="1" t="s">
        <v>1959</v>
      </c>
      <c r="D12211" s="1" t="n">
        <v>2</v>
      </c>
      <c r="E12211" s="16" t="n">
        <v>2142.79</v>
      </c>
      <c r="F12211" s="17" t="n">
        <v>0</v>
      </c>
      <c r="G12211" s="16" t="n">
        <v>4285.58</v>
      </c>
      <c r="I12211" s="1" t="str">
        <f aca="false">INDEX(Products!$C$2:$C$51,MATCH(C12211,Products!$A$2:$A$51,0))</f>
        <v>Home &amp; Kitchen</v>
      </c>
      <c r="J12211" s="1" t="str">
        <f aca="false">INDEX(Orders!$E$2:$E$8001,MATCH(B12211,Orders!$A$2:$A$8001,0))</f>
        <v>Delivered</v>
      </c>
      <c r="K12211" s="1" t="str">
        <f aca="false">LEFT(INDEX(Orders!$C$2:$C$8001,MATCH(B12211,Orders!$A$2:$A$8001,0)),7)</f>
        <v>2024-02</v>
      </c>
    </row>
    <row r="12212" customFormat="false" ht="15" hidden="false" customHeight="true" outlineLevel="0" collapsed="false">
      <c r="A12212" s="1" t="s">
        <v>22682</v>
      </c>
      <c r="B12212" s="1" t="s">
        <v>8413</v>
      </c>
      <c r="C12212" s="1" t="s">
        <v>1997</v>
      </c>
      <c r="D12212" s="1" t="n">
        <v>3</v>
      </c>
      <c r="E12212" s="16" t="n">
        <v>311.15</v>
      </c>
      <c r="F12212" s="17" t="n">
        <v>0</v>
      </c>
      <c r="G12212" s="16" t="n">
        <v>933.45</v>
      </c>
      <c r="I12212" s="1" t="str">
        <f aca="false">INDEX(Products!$C$2:$C$51,MATCH(C12212,Products!$A$2:$A$51,0))</f>
        <v>Sports &amp; Fitness</v>
      </c>
      <c r="J12212" s="1" t="str">
        <f aca="false">INDEX(Orders!$E$2:$E$8001,MATCH(B12212,Orders!$A$2:$A$8001,0))</f>
        <v>Cancelled</v>
      </c>
      <c r="K12212" s="1" t="str">
        <f aca="false">LEFT(INDEX(Orders!$C$2:$C$8001,MATCH(B12212,Orders!$A$2:$A$8001,0)),7)</f>
        <v>2024-08</v>
      </c>
    </row>
    <row r="12213" customFormat="false" ht="15" hidden="false" customHeight="true" outlineLevel="0" collapsed="false">
      <c r="A12213" s="1" t="s">
        <v>22683</v>
      </c>
      <c r="B12213" s="1" t="s">
        <v>8413</v>
      </c>
      <c r="C12213" s="1" t="s">
        <v>1928</v>
      </c>
      <c r="D12213" s="1" t="n">
        <v>1</v>
      </c>
      <c r="E12213" s="16" t="n">
        <v>657.82</v>
      </c>
      <c r="F12213" s="17" t="n">
        <v>0.15</v>
      </c>
      <c r="G12213" s="16" t="n">
        <v>559.15</v>
      </c>
      <c r="I12213" s="1" t="str">
        <f aca="false">INDEX(Products!$C$2:$C$51,MATCH(C12213,Products!$A$2:$A$51,0))</f>
        <v>Electronics</v>
      </c>
      <c r="J12213" s="1" t="str">
        <f aca="false">INDEX(Orders!$E$2:$E$8001,MATCH(B12213,Orders!$A$2:$A$8001,0))</f>
        <v>Cancelled</v>
      </c>
      <c r="K12213" s="1" t="str">
        <f aca="false">LEFT(INDEX(Orders!$C$2:$C$8001,MATCH(B12213,Orders!$A$2:$A$8001,0)),7)</f>
        <v>2024-08</v>
      </c>
    </row>
    <row r="12214" customFormat="false" ht="15" hidden="false" customHeight="true" outlineLevel="0" collapsed="false">
      <c r="A12214" s="1" t="s">
        <v>22684</v>
      </c>
      <c r="B12214" s="1" t="s">
        <v>8413</v>
      </c>
      <c r="C12214" s="1" t="s">
        <v>1977</v>
      </c>
      <c r="D12214" s="1" t="n">
        <v>1</v>
      </c>
      <c r="E12214" s="16" t="n">
        <v>2386.05</v>
      </c>
      <c r="F12214" s="17" t="n">
        <v>0.1</v>
      </c>
      <c r="G12214" s="16" t="n">
        <v>2147.45</v>
      </c>
      <c r="I12214" s="1" t="str">
        <f aca="false">INDEX(Products!$C$2:$C$51,MATCH(C12214,Products!$A$2:$A$51,0))</f>
        <v>Beauty &amp; Personal Care</v>
      </c>
      <c r="J12214" s="1" t="str">
        <f aca="false">INDEX(Orders!$E$2:$E$8001,MATCH(B12214,Orders!$A$2:$A$8001,0))</f>
        <v>Cancelled</v>
      </c>
      <c r="K12214" s="1" t="str">
        <f aca="false">LEFT(INDEX(Orders!$C$2:$C$8001,MATCH(B12214,Orders!$A$2:$A$8001,0)),7)</f>
        <v>2024-08</v>
      </c>
    </row>
    <row r="12215" customFormat="false" ht="15" hidden="false" customHeight="true" outlineLevel="0" collapsed="false">
      <c r="A12215" s="1" t="s">
        <v>22685</v>
      </c>
      <c r="B12215" s="1" t="s">
        <v>8414</v>
      </c>
      <c r="C12215" s="1" t="s">
        <v>1975</v>
      </c>
      <c r="D12215" s="1" t="n">
        <v>2</v>
      </c>
      <c r="E12215" s="16" t="n">
        <v>862.99</v>
      </c>
      <c r="F12215" s="17" t="n">
        <v>0.05</v>
      </c>
      <c r="G12215" s="16" t="n">
        <v>1639.68</v>
      </c>
      <c r="I12215" s="1" t="str">
        <f aca="false">INDEX(Products!$C$2:$C$51,MATCH(C12215,Products!$A$2:$A$51,0))</f>
        <v>Beauty &amp; Personal Care</v>
      </c>
      <c r="J12215" s="1" t="str">
        <f aca="false">INDEX(Orders!$E$2:$E$8001,MATCH(B12215,Orders!$A$2:$A$8001,0))</f>
        <v>Delivered</v>
      </c>
      <c r="K12215" s="1" t="str">
        <f aca="false">LEFT(INDEX(Orders!$C$2:$C$8001,MATCH(B12215,Orders!$A$2:$A$8001,0)),7)</f>
        <v>2024-04</v>
      </c>
    </row>
    <row r="12216" customFormat="false" ht="15" hidden="false" customHeight="true" outlineLevel="0" collapsed="false">
      <c r="A12216" s="1" t="s">
        <v>22686</v>
      </c>
      <c r="B12216" s="1" t="s">
        <v>8415</v>
      </c>
      <c r="C12216" s="1" t="s">
        <v>1931</v>
      </c>
      <c r="D12216" s="1" t="n">
        <v>1</v>
      </c>
      <c r="E12216" s="16" t="n">
        <v>1111.28</v>
      </c>
      <c r="F12216" s="17" t="n">
        <v>0</v>
      </c>
      <c r="G12216" s="16" t="n">
        <v>1111.28</v>
      </c>
      <c r="I12216" s="1" t="str">
        <f aca="false">INDEX(Products!$C$2:$C$51,MATCH(C12216,Products!$A$2:$A$51,0))</f>
        <v>Electronics</v>
      </c>
      <c r="J12216" s="1" t="str">
        <f aca="false">INDEX(Orders!$E$2:$E$8001,MATCH(B12216,Orders!$A$2:$A$8001,0))</f>
        <v>Delivered</v>
      </c>
      <c r="K12216" s="1" t="str">
        <f aca="false">LEFT(INDEX(Orders!$C$2:$C$8001,MATCH(B12216,Orders!$A$2:$A$8001,0)),7)</f>
        <v>2024-06</v>
      </c>
    </row>
    <row r="12217" customFormat="false" ht="15" hidden="false" customHeight="true" outlineLevel="0" collapsed="false">
      <c r="A12217" s="1" t="s">
        <v>22687</v>
      </c>
      <c r="B12217" s="1" t="s">
        <v>8416</v>
      </c>
      <c r="C12217" s="1" t="s">
        <v>1930</v>
      </c>
      <c r="D12217" s="1" t="n">
        <v>2</v>
      </c>
      <c r="E12217" s="16" t="n">
        <v>2398.35</v>
      </c>
      <c r="F12217" s="17" t="n">
        <v>0.1</v>
      </c>
      <c r="G12217" s="16" t="n">
        <v>4317.03</v>
      </c>
      <c r="I12217" s="1" t="str">
        <f aca="false">INDEX(Products!$C$2:$C$51,MATCH(C12217,Products!$A$2:$A$51,0))</f>
        <v>Electronics</v>
      </c>
      <c r="J12217" s="1" t="str">
        <f aca="false">INDEX(Orders!$E$2:$E$8001,MATCH(B12217,Orders!$A$2:$A$8001,0))</f>
        <v>Delivered</v>
      </c>
      <c r="K12217" s="1" t="str">
        <f aca="false">LEFT(INDEX(Orders!$C$2:$C$8001,MATCH(B12217,Orders!$A$2:$A$8001,0)),7)</f>
        <v>2025-09</v>
      </c>
    </row>
    <row r="12218" customFormat="false" ht="15" hidden="false" customHeight="true" outlineLevel="0" collapsed="false">
      <c r="A12218" s="1" t="s">
        <v>22688</v>
      </c>
      <c r="B12218" s="1" t="s">
        <v>8417</v>
      </c>
      <c r="C12218" s="1" t="s">
        <v>2006</v>
      </c>
      <c r="D12218" s="1" t="n">
        <v>1</v>
      </c>
      <c r="E12218" s="16" t="n">
        <v>482.17</v>
      </c>
      <c r="F12218" s="17" t="n">
        <v>0.15</v>
      </c>
      <c r="G12218" s="16" t="n">
        <v>409.84</v>
      </c>
      <c r="I12218" s="1" t="str">
        <f aca="false">INDEX(Products!$C$2:$C$51,MATCH(C12218,Products!$A$2:$A$51,0))</f>
        <v>Books &amp; Stationery</v>
      </c>
      <c r="J12218" s="1" t="str">
        <f aca="false">INDEX(Orders!$E$2:$E$8001,MATCH(B12218,Orders!$A$2:$A$8001,0))</f>
        <v>Delivered</v>
      </c>
      <c r="K12218" s="1" t="str">
        <f aca="false">LEFT(INDEX(Orders!$C$2:$C$8001,MATCH(B12218,Orders!$A$2:$A$8001,0)),7)</f>
        <v>2025-05</v>
      </c>
    </row>
    <row r="12219" customFormat="false" ht="15" hidden="false" customHeight="true" outlineLevel="0" collapsed="false">
      <c r="A12219" s="1" t="s">
        <v>22689</v>
      </c>
      <c r="B12219" s="1" t="s">
        <v>8417</v>
      </c>
      <c r="C12219" s="1" t="s">
        <v>1930</v>
      </c>
      <c r="D12219" s="1" t="n">
        <v>1</v>
      </c>
      <c r="E12219" s="16" t="n">
        <v>2398.35</v>
      </c>
      <c r="F12219" s="17" t="n">
        <v>0.15</v>
      </c>
      <c r="G12219" s="16" t="n">
        <v>2038.6</v>
      </c>
      <c r="I12219" s="1" t="str">
        <f aca="false">INDEX(Products!$C$2:$C$51,MATCH(C12219,Products!$A$2:$A$51,0))</f>
        <v>Electronics</v>
      </c>
      <c r="J12219" s="1" t="str">
        <f aca="false">INDEX(Orders!$E$2:$E$8001,MATCH(B12219,Orders!$A$2:$A$8001,0))</f>
        <v>Delivered</v>
      </c>
      <c r="K12219" s="1" t="str">
        <f aca="false">LEFT(INDEX(Orders!$C$2:$C$8001,MATCH(B12219,Orders!$A$2:$A$8001,0)),7)</f>
        <v>2025-05</v>
      </c>
    </row>
    <row r="12220" customFormat="false" ht="15" hidden="false" customHeight="true" outlineLevel="0" collapsed="false">
      <c r="A12220" s="1" t="s">
        <v>22690</v>
      </c>
      <c r="B12220" s="1" t="s">
        <v>8418</v>
      </c>
      <c r="C12220" s="1" t="s">
        <v>2000</v>
      </c>
      <c r="D12220" s="1" t="n">
        <v>3</v>
      </c>
      <c r="E12220" s="16" t="n">
        <v>425.08</v>
      </c>
      <c r="F12220" s="17" t="n">
        <v>0</v>
      </c>
      <c r="G12220" s="16" t="n">
        <v>1275.24</v>
      </c>
      <c r="I12220" s="1" t="str">
        <f aca="false">INDEX(Products!$C$2:$C$51,MATCH(C12220,Products!$A$2:$A$51,0))</f>
        <v>Books &amp; Stationery</v>
      </c>
      <c r="J12220" s="1" t="str">
        <f aca="false">INDEX(Orders!$E$2:$E$8001,MATCH(B12220,Orders!$A$2:$A$8001,0))</f>
        <v>Delivered</v>
      </c>
      <c r="K12220" s="1" t="str">
        <f aca="false">LEFT(INDEX(Orders!$C$2:$C$8001,MATCH(B12220,Orders!$A$2:$A$8001,0)),7)</f>
        <v>2025-09</v>
      </c>
    </row>
    <row r="12221" customFormat="false" ht="15" hidden="false" customHeight="true" outlineLevel="0" collapsed="false">
      <c r="A12221" s="1" t="s">
        <v>22691</v>
      </c>
      <c r="B12221" s="1" t="s">
        <v>8418</v>
      </c>
      <c r="C12221" s="1" t="s">
        <v>1979</v>
      </c>
      <c r="D12221" s="1" t="n">
        <v>1</v>
      </c>
      <c r="E12221" s="16" t="n">
        <v>623</v>
      </c>
      <c r="F12221" s="17" t="n">
        <v>0.1</v>
      </c>
      <c r="G12221" s="16" t="n">
        <v>560.7</v>
      </c>
      <c r="I12221" s="1" t="str">
        <f aca="false">INDEX(Products!$C$2:$C$51,MATCH(C12221,Products!$A$2:$A$51,0))</f>
        <v>Beauty &amp; Personal Care</v>
      </c>
      <c r="J12221" s="1" t="str">
        <f aca="false">INDEX(Orders!$E$2:$E$8001,MATCH(B12221,Orders!$A$2:$A$8001,0))</f>
        <v>Delivered</v>
      </c>
      <c r="K12221" s="1" t="str">
        <f aca="false">LEFT(INDEX(Orders!$C$2:$C$8001,MATCH(B12221,Orders!$A$2:$A$8001,0)),7)</f>
        <v>2025-09</v>
      </c>
    </row>
    <row r="12222" customFormat="false" ht="15" hidden="false" customHeight="true" outlineLevel="0" collapsed="false">
      <c r="A12222" s="1" t="s">
        <v>22692</v>
      </c>
      <c r="B12222" s="1" t="s">
        <v>8418</v>
      </c>
      <c r="C12222" s="1" t="s">
        <v>1930</v>
      </c>
      <c r="D12222" s="1" t="n">
        <v>1</v>
      </c>
      <c r="E12222" s="16" t="n">
        <v>2398.35</v>
      </c>
      <c r="F12222" s="17" t="n">
        <v>0</v>
      </c>
      <c r="G12222" s="16" t="n">
        <v>2398.35</v>
      </c>
      <c r="I12222" s="1" t="str">
        <f aca="false">INDEX(Products!$C$2:$C$51,MATCH(C12222,Products!$A$2:$A$51,0))</f>
        <v>Electronics</v>
      </c>
      <c r="J12222" s="1" t="str">
        <f aca="false">INDEX(Orders!$E$2:$E$8001,MATCH(B12222,Orders!$A$2:$A$8001,0))</f>
        <v>Delivered</v>
      </c>
      <c r="K12222" s="1" t="str">
        <f aca="false">LEFT(INDEX(Orders!$C$2:$C$8001,MATCH(B12222,Orders!$A$2:$A$8001,0)),7)</f>
        <v>2025-09</v>
      </c>
    </row>
    <row r="12223" customFormat="false" ht="15" hidden="false" customHeight="true" outlineLevel="0" collapsed="false">
      <c r="A12223" s="1" t="s">
        <v>22693</v>
      </c>
      <c r="B12223" s="1" t="s">
        <v>8419</v>
      </c>
      <c r="C12223" s="1" t="s">
        <v>1967</v>
      </c>
      <c r="D12223" s="1" t="n">
        <v>3</v>
      </c>
      <c r="E12223" s="16" t="n">
        <v>6822.61</v>
      </c>
      <c r="F12223" s="17" t="n">
        <v>0.1</v>
      </c>
      <c r="G12223" s="16" t="n">
        <v>18421.05</v>
      </c>
      <c r="I12223" s="1" t="str">
        <f aca="false">INDEX(Products!$C$2:$C$51,MATCH(C12223,Products!$A$2:$A$51,0))</f>
        <v>Home &amp; Kitchen</v>
      </c>
      <c r="J12223" s="1" t="str">
        <f aca="false">INDEX(Orders!$E$2:$E$8001,MATCH(B12223,Orders!$A$2:$A$8001,0))</f>
        <v>Delivered</v>
      </c>
      <c r="K12223" s="1" t="str">
        <f aca="false">LEFT(INDEX(Orders!$C$2:$C$8001,MATCH(B12223,Orders!$A$2:$A$8001,0)),7)</f>
        <v>2025-12</v>
      </c>
    </row>
    <row r="12224" customFormat="false" ht="15" hidden="false" customHeight="true" outlineLevel="0" collapsed="false">
      <c r="A12224" s="1" t="s">
        <v>22694</v>
      </c>
      <c r="B12224" s="1" t="s">
        <v>8419</v>
      </c>
      <c r="C12224" s="1" t="s">
        <v>1930</v>
      </c>
      <c r="D12224" s="1" t="n">
        <v>2</v>
      </c>
      <c r="E12224" s="16" t="n">
        <v>2398.35</v>
      </c>
      <c r="F12224" s="17" t="n">
        <v>0.15</v>
      </c>
      <c r="G12224" s="16" t="n">
        <v>4077.2</v>
      </c>
      <c r="I12224" s="1" t="str">
        <f aca="false">INDEX(Products!$C$2:$C$51,MATCH(C12224,Products!$A$2:$A$51,0))</f>
        <v>Electronics</v>
      </c>
      <c r="J12224" s="1" t="str">
        <f aca="false">INDEX(Orders!$E$2:$E$8001,MATCH(B12224,Orders!$A$2:$A$8001,0))</f>
        <v>Delivered</v>
      </c>
      <c r="K12224" s="1" t="str">
        <f aca="false">LEFT(INDEX(Orders!$C$2:$C$8001,MATCH(B12224,Orders!$A$2:$A$8001,0)),7)</f>
        <v>2025-12</v>
      </c>
    </row>
    <row r="12225" customFormat="false" ht="15" hidden="false" customHeight="true" outlineLevel="0" collapsed="false">
      <c r="A12225" s="1" t="s">
        <v>22695</v>
      </c>
      <c r="B12225" s="1" t="s">
        <v>8420</v>
      </c>
      <c r="C12225" s="1" t="s">
        <v>1940</v>
      </c>
      <c r="D12225" s="1" t="n">
        <v>1</v>
      </c>
      <c r="E12225" s="16" t="n">
        <v>2374.52</v>
      </c>
      <c r="F12225" s="17" t="n">
        <v>0</v>
      </c>
      <c r="G12225" s="16" t="n">
        <v>2374.52</v>
      </c>
      <c r="I12225" s="1" t="str">
        <f aca="false">INDEX(Products!$C$2:$C$51,MATCH(C12225,Products!$A$2:$A$51,0))</f>
        <v>Fashion</v>
      </c>
      <c r="J12225" s="1" t="str">
        <f aca="false">INDEX(Orders!$E$2:$E$8001,MATCH(B12225,Orders!$A$2:$A$8001,0))</f>
        <v>Cancelled</v>
      </c>
      <c r="K12225" s="1" t="str">
        <f aca="false">LEFT(INDEX(Orders!$C$2:$C$8001,MATCH(B12225,Orders!$A$2:$A$8001,0)),7)</f>
        <v>2024-09</v>
      </c>
    </row>
    <row r="12226" customFormat="false" ht="15" hidden="false" customHeight="true" outlineLevel="0" collapsed="false">
      <c r="A12226" s="1" t="s">
        <v>22696</v>
      </c>
      <c r="B12226" s="1" t="s">
        <v>8420</v>
      </c>
      <c r="C12226" s="1" t="s">
        <v>1990</v>
      </c>
      <c r="D12226" s="1" t="n">
        <v>1</v>
      </c>
      <c r="E12226" s="16" t="n">
        <v>5311.32</v>
      </c>
      <c r="F12226" s="17" t="n">
        <v>0.05</v>
      </c>
      <c r="G12226" s="16" t="n">
        <v>5045.75</v>
      </c>
      <c r="I12226" s="1" t="str">
        <f aca="false">INDEX(Products!$C$2:$C$51,MATCH(C12226,Products!$A$2:$A$51,0))</f>
        <v>Sports &amp; Fitness</v>
      </c>
      <c r="J12226" s="1" t="str">
        <f aca="false">INDEX(Orders!$E$2:$E$8001,MATCH(B12226,Orders!$A$2:$A$8001,0))</f>
        <v>Cancelled</v>
      </c>
      <c r="K12226" s="1" t="str">
        <f aca="false">LEFT(INDEX(Orders!$C$2:$C$8001,MATCH(B12226,Orders!$A$2:$A$8001,0)),7)</f>
        <v>2024-09</v>
      </c>
    </row>
    <row r="12227" customFormat="false" ht="15" hidden="false" customHeight="true" outlineLevel="0" collapsed="false">
      <c r="A12227" s="1" t="s">
        <v>22697</v>
      </c>
      <c r="B12227" s="1" t="s">
        <v>8420</v>
      </c>
      <c r="C12227" s="1" t="s">
        <v>2006</v>
      </c>
      <c r="D12227" s="1" t="n">
        <v>1</v>
      </c>
      <c r="E12227" s="16" t="n">
        <v>482.17</v>
      </c>
      <c r="F12227" s="17" t="n">
        <v>0.2</v>
      </c>
      <c r="G12227" s="16" t="n">
        <v>385.74</v>
      </c>
      <c r="I12227" s="1" t="str">
        <f aca="false">INDEX(Products!$C$2:$C$51,MATCH(C12227,Products!$A$2:$A$51,0))</f>
        <v>Books &amp; Stationery</v>
      </c>
      <c r="J12227" s="1" t="str">
        <f aca="false">INDEX(Orders!$E$2:$E$8001,MATCH(B12227,Orders!$A$2:$A$8001,0))</f>
        <v>Cancelled</v>
      </c>
      <c r="K12227" s="1" t="str">
        <f aca="false">LEFT(INDEX(Orders!$C$2:$C$8001,MATCH(B12227,Orders!$A$2:$A$8001,0)),7)</f>
        <v>2024-09</v>
      </c>
    </row>
    <row r="12228" customFormat="false" ht="15" hidden="false" customHeight="true" outlineLevel="0" collapsed="false">
      <c r="A12228" s="1" t="s">
        <v>22698</v>
      </c>
      <c r="B12228" s="1" t="s">
        <v>8421</v>
      </c>
      <c r="C12228" s="1" t="s">
        <v>1940</v>
      </c>
      <c r="D12228" s="1" t="n">
        <v>1</v>
      </c>
      <c r="E12228" s="16" t="n">
        <v>2374.52</v>
      </c>
      <c r="F12228" s="17" t="n">
        <v>0</v>
      </c>
      <c r="G12228" s="16" t="n">
        <v>2374.52</v>
      </c>
      <c r="I12228" s="1" t="str">
        <f aca="false">INDEX(Products!$C$2:$C$51,MATCH(C12228,Products!$A$2:$A$51,0))</f>
        <v>Fashion</v>
      </c>
      <c r="J12228" s="1" t="str">
        <f aca="false">INDEX(Orders!$E$2:$E$8001,MATCH(B12228,Orders!$A$2:$A$8001,0))</f>
        <v>Delivered</v>
      </c>
      <c r="K12228" s="1" t="str">
        <f aca="false">LEFT(INDEX(Orders!$C$2:$C$8001,MATCH(B12228,Orders!$A$2:$A$8001,0)),7)</f>
        <v>2024-11</v>
      </c>
    </row>
    <row r="12229" customFormat="false" ht="15" hidden="false" customHeight="true" outlineLevel="0" collapsed="false">
      <c r="A12229" s="1" t="s">
        <v>22699</v>
      </c>
      <c r="B12229" s="1" t="s">
        <v>8421</v>
      </c>
      <c r="C12229" s="1" t="s">
        <v>1990</v>
      </c>
      <c r="D12229" s="1" t="n">
        <v>1</v>
      </c>
      <c r="E12229" s="16" t="n">
        <v>5311.32</v>
      </c>
      <c r="F12229" s="17" t="n">
        <v>0.05</v>
      </c>
      <c r="G12229" s="16" t="n">
        <v>5045.75</v>
      </c>
      <c r="I12229" s="1" t="str">
        <f aca="false">INDEX(Products!$C$2:$C$51,MATCH(C12229,Products!$A$2:$A$51,0))</f>
        <v>Sports &amp; Fitness</v>
      </c>
      <c r="J12229" s="1" t="str">
        <f aca="false">INDEX(Orders!$E$2:$E$8001,MATCH(B12229,Orders!$A$2:$A$8001,0))</f>
        <v>Delivered</v>
      </c>
      <c r="K12229" s="1" t="str">
        <f aca="false">LEFT(INDEX(Orders!$C$2:$C$8001,MATCH(B12229,Orders!$A$2:$A$8001,0)),7)</f>
        <v>2024-11</v>
      </c>
    </row>
    <row r="12230" customFormat="false" ht="15" hidden="false" customHeight="true" outlineLevel="0" collapsed="false">
      <c r="A12230" s="1" t="s">
        <v>22700</v>
      </c>
      <c r="B12230" s="1" t="s">
        <v>8422</v>
      </c>
      <c r="C12230" s="1" t="s">
        <v>1953</v>
      </c>
      <c r="D12230" s="1" t="n">
        <v>1</v>
      </c>
      <c r="E12230" s="16" t="n">
        <v>4914.12</v>
      </c>
      <c r="F12230" s="17" t="n">
        <v>0</v>
      </c>
      <c r="G12230" s="16" t="n">
        <v>4914.12</v>
      </c>
      <c r="I12230" s="1" t="str">
        <f aca="false">INDEX(Products!$C$2:$C$51,MATCH(C12230,Products!$A$2:$A$51,0))</f>
        <v>Fashion</v>
      </c>
      <c r="J12230" s="1" t="str">
        <f aca="false">INDEX(Orders!$E$2:$E$8001,MATCH(B12230,Orders!$A$2:$A$8001,0))</f>
        <v>Delivered</v>
      </c>
      <c r="K12230" s="1" t="str">
        <f aca="false">LEFT(INDEX(Orders!$C$2:$C$8001,MATCH(B12230,Orders!$A$2:$A$8001,0)),7)</f>
        <v>2025-06</v>
      </c>
    </row>
    <row r="12231" customFormat="false" ht="15" hidden="false" customHeight="true" outlineLevel="0" collapsed="false">
      <c r="A12231" s="1" t="s">
        <v>22701</v>
      </c>
      <c r="B12231" s="1" t="s">
        <v>8423</v>
      </c>
      <c r="C12231" s="1" t="s">
        <v>1937</v>
      </c>
      <c r="D12231" s="1" t="n">
        <v>1</v>
      </c>
      <c r="E12231" s="16" t="n">
        <v>1364.75</v>
      </c>
      <c r="F12231" s="17" t="n">
        <v>0</v>
      </c>
      <c r="G12231" s="16" t="n">
        <v>1364.75</v>
      </c>
      <c r="I12231" s="1" t="str">
        <f aca="false">INDEX(Products!$C$2:$C$51,MATCH(C12231,Products!$A$2:$A$51,0))</f>
        <v>Fashion</v>
      </c>
      <c r="J12231" s="1" t="str">
        <f aca="false">INDEX(Orders!$E$2:$E$8001,MATCH(B12231,Orders!$A$2:$A$8001,0))</f>
        <v>Delivered</v>
      </c>
      <c r="K12231" s="1" t="str">
        <f aca="false">LEFT(INDEX(Orders!$C$2:$C$8001,MATCH(B12231,Orders!$A$2:$A$8001,0)),7)</f>
        <v>2025-07</v>
      </c>
    </row>
    <row r="12232" customFormat="false" ht="15" hidden="false" customHeight="true" outlineLevel="0" collapsed="false">
      <c r="A12232" s="1" t="s">
        <v>22702</v>
      </c>
      <c r="B12232" s="1" t="s">
        <v>8423</v>
      </c>
      <c r="C12232" s="1" t="s">
        <v>1940</v>
      </c>
      <c r="D12232" s="1" t="n">
        <v>1</v>
      </c>
      <c r="E12232" s="16" t="n">
        <v>2374.52</v>
      </c>
      <c r="F12232" s="17" t="n">
        <v>0</v>
      </c>
      <c r="G12232" s="16" t="n">
        <v>2374.52</v>
      </c>
      <c r="I12232" s="1" t="str">
        <f aca="false">INDEX(Products!$C$2:$C$51,MATCH(C12232,Products!$A$2:$A$51,0))</f>
        <v>Fashion</v>
      </c>
      <c r="J12232" s="1" t="str">
        <f aca="false">INDEX(Orders!$E$2:$E$8001,MATCH(B12232,Orders!$A$2:$A$8001,0))</f>
        <v>Delivered</v>
      </c>
      <c r="K12232" s="1" t="str">
        <f aca="false">LEFT(INDEX(Orders!$C$2:$C$8001,MATCH(B12232,Orders!$A$2:$A$8001,0)),7)</f>
        <v>2025-07</v>
      </c>
    </row>
    <row r="12233" customFormat="false" ht="15" hidden="false" customHeight="true" outlineLevel="0" collapsed="false">
      <c r="A12233" s="1" t="s">
        <v>22703</v>
      </c>
      <c r="B12233" s="1" t="s">
        <v>8424</v>
      </c>
      <c r="C12233" s="1" t="s">
        <v>1979</v>
      </c>
      <c r="D12233" s="1" t="n">
        <v>3</v>
      </c>
      <c r="E12233" s="16" t="n">
        <v>623</v>
      </c>
      <c r="F12233" s="17" t="n">
        <v>0.1</v>
      </c>
      <c r="G12233" s="16" t="n">
        <v>1682.1</v>
      </c>
      <c r="I12233" s="1" t="str">
        <f aca="false">INDEX(Products!$C$2:$C$51,MATCH(C12233,Products!$A$2:$A$51,0))</f>
        <v>Beauty &amp; Personal Care</v>
      </c>
      <c r="J12233" s="1" t="str">
        <f aca="false">INDEX(Orders!$E$2:$E$8001,MATCH(B12233,Orders!$A$2:$A$8001,0))</f>
        <v>Delivered</v>
      </c>
      <c r="K12233" s="1" t="str">
        <f aca="false">LEFT(INDEX(Orders!$C$2:$C$8001,MATCH(B12233,Orders!$A$2:$A$8001,0)),7)</f>
        <v>2025-06</v>
      </c>
    </row>
    <row r="12234" customFormat="false" ht="15" hidden="false" customHeight="true" outlineLevel="0" collapsed="false">
      <c r="A12234" s="1" t="s">
        <v>22704</v>
      </c>
      <c r="B12234" s="1" t="s">
        <v>8425</v>
      </c>
      <c r="C12234" s="1" t="s">
        <v>1990</v>
      </c>
      <c r="D12234" s="1" t="n">
        <v>1</v>
      </c>
      <c r="E12234" s="16" t="n">
        <v>5311.32</v>
      </c>
      <c r="F12234" s="17" t="n">
        <v>0</v>
      </c>
      <c r="G12234" s="16" t="n">
        <v>5311.32</v>
      </c>
      <c r="I12234" s="1" t="str">
        <f aca="false">INDEX(Products!$C$2:$C$51,MATCH(C12234,Products!$A$2:$A$51,0))</f>
        <v>Sports &amp; Fitness</v>
      </c>
      <c r="J12234" s="1" t="str">
        <f aca="false">INDEX(Orders!$E$2:$E$8001,MATCH(B12234,Orders!$A$2:$A$8001,0))</f>
        <v>Delivered</v>
      </c>
      <c r="K12234" s="1" t="str">
        <f aca="false">LEFT(INDEX(Orders!$C$2:$C$8001,MATCH(B12234,Orders!$A$2:$A$8001,0)),7)</f>
        <v>2024-06</v>
      </c>
    </row>
    <row r="12235" customFormat="false" ht="15" hidden="false" customHeight="true" outlineLevel="0" collapsed="false">
      <c r="A12235" s="1" t="s">
        <v>22705</v>
      </c>
      <c r="B12235" s="1" t="s">
        <v>8426</v>
      </c>
      <c r="C12235" s="1" t="s">
        <v>1924</v>
      </c>
      <c r="D12235" s="1" t="n">
        <v>1</v>
      </c>
      <c r="E12235" s="16" t="n">
        <v>1971</v>
      </c>
      <c r="F12235" s="17" t="n">
        <v>0</v>
      </c>
      <c r="G12235" s="16" t="n">
        <v>1971</v>
      </c>
      <c r="I12235" s="1" t="str">
        <f aca="false">INDEX(Products!$C$2:$C$51,MATCH(C12235,Products!$A$2:$A$51,0))</f>
        <v>Electronics</v>
      </c>
      <c r="J12235" s="1" t="str">
        <f aca="false">INDEX(Orders!$E$2:$E$8001,MATCH(B12235,Orders!$A$2:$A$8001,0))</f>
        <v>Delivered</v>
      </c>
      <c r="K12235" s="1" t="str">
        <f aca="false">LEFT(INDEX(Orders!$C$2:$C$8001,MATCH(B12235,Orders!$A$2:$A$8001,0)),7)</f>
        <v>2025-06</v>
      </c>
    </row>
    <row r="12236" customFormat="false" ht="15" hidden="false" customHeight="true" outlineLevel="0" collapsed="false">
      <c r="A12236" s="1" t="s">
        <v>22706</v>
      </c>
      <c r="B12236" s="1" t="s">
        <v>8426</v>
      </c>
      <c r="C12236" s="1" t="s">
        <v>2007</v>
      </c>
      <c r="D12236" s="1" t="n">
        <v>3</v>
      </c>
      <c r="E12236" s="16" t="n">
        <v>750.27</v>
      </c>
      <c r="F12236" s="17" t="n">
        <v>0.05</v>
      </c>
      <c r="G12236" s="16" t="n">
        <v>2138.27</v>
      </c>
      <c r="I12236" s="1" t="str">
        <f aca="false">INDEX(Products!$C$2:$C$51,MATCH(C12236,Products!$A$2:$A$51,0))</f>
        <v>Books &amp; Stationery</v>
      </c>
      <c r="J12236" s="1" t="str">
        <f aca="false">INDEX(Orders!$E$2:$E$8001,MATCH(B12236,Orders!$A$2:$A$8001,0))</f>
        <v>Delivered</v>
      </c>
      <c r="K12236" s="1" t="str">
        <f aca="false">LEFT(INDEX(Orders!$C$2:$C$8001,MATCH(B12236,Orders!$A$2:$A$8001,0)),7)</f>
        <v>2025-06</v>
      </c>
    </row>
    <row r="12237" customFormat="false" ht="15" hidden="false" customHeight="true" outlineLevel="0" collapsed="false">
      <c r="A12237" s="1" t="s">
        <v>22707</v>
      </c>
      <c r="B12237" s="1" t="s">
        <v>8426</v>
      </c>
      <c r="C12237" s="1" t="s">
        <v>1940</v>
      </c>
      <c r="D12237" s="1" t="n">
        <v>2</v>
      </c>
      <c r="E12237" s="16" t="n">
        <v>2374.52</v>
      </c>
      <c r="F12237" s="17" t="n">
        <v>0</v>
      </c>
      <c r="G12237" s="16" t="n">
        <v>4749.04</v>
      </c>
      <c r="I12237" s="1" t="str">
        <f aca="false">INDEX(Products!$C$2:$C$51,MATCH(C12237,Products!$A$2:$A$51,0))</f>
        <v>Fashion</v>
      </c>
      <c r="J12237" s="1" t="str">
        <f aca="false">INDEX(Orders!$E$2:$E$8001,MATCH(B12237,Orders!$A$2:$A$8001,0))</f>
        <v>Delivered</v>
      </c>
      <c r="K12237" s="1" t="str">
        <f aca="false">LEFT(INDEX(Orders!$C$2:$C$8001,MATCH(B12237,Orders!$A$2:$A$8001,0)),7)</f>
        <v>2025-06</v>
      </c>
    </row>
    <row r="12238" customFormat="false" ht="15" hidden="false" customHeight="true" outlineLevel="0" collapsed="false">
      <c r="A12238" s="1" t="s">
        <v>22708</v>
      </c>
      <c r="B12238" s="1" t="s">
        <v>8427</v>
      </c>
      <c r="C12238" s="1" t="s">
        <v>1990</v>
      </c>
      <c r="D12238" s="1" t="n">
        <v>1</v>
      </c>
      <c r="E12238" s="16" t="n">
        <v>5311.32</v>
      </c>
      <c r="F12238" s="17" t="n">
        <v>0.2</v>
      </c>
      <c r="G12238" s="16" t="n">
        <v>4249.06</v>
      </c>
      <c r="I12238" s="1" t="str">
        <f aca="false">INDEX(Products!$C$2:$C$51,MATCH(C12238,Products!$A$2:$A$51,0))</f>
        <v>Sports &amp; Fitness</v>
      </c>
      <c r="J12238" s="1" t="str">
        <f aca="false">INDEX(Orders!$E$2:$E$8001,MATCH(B12238,Orders!$A$2:$A$8001,0))</f>
        <v>Delivered</v>
      </c>
      <c r="K12238" s="1" t="str">
        <f aca="false">LEFT(INDEX(Orders!$C$2:$C$8001,MATCH(B12238,Orders!$A$2:$A$8001,0)),7)</f>
        <v>2025-08</v>
      </c>
    </row>
    <row r="12239" customFormat="false" ht="15" hidden="false" customHeight="true" outlineLevel="0" collapsed="false">
      <c r="A12239" s="1" t="s">
        <v>22709</v>
      </c>
      <c r="B12239" s="1" t="s">
        <v>8427</v>
      </c>
      <c r="C12239" s="1" t="s">
        <v>1997</v>
      </c>
      <c r="D12239" s="1" t="n">
        <v>1</v>
      </c>
      <c r="E12239" s="16" t="n">
        <v>311.15</v>
      </c>
      <c r="F12239" s="17" t="n">
        <v>0</v>
      </c>
      <c r="G12239" s="16" t="n">
        <v>311.15</v>
      </c>
      <c r="I12239" s="1" t="str">
        <f aca="false">INDEX(Products!$C$2:$C$51,MATCH(C12239,Products!$A$2:$A$51,0))</f>
        <v>Sports &amp; Fitness</v>
      </c>
      <c r="J12239" s="1" t="str">
        <f aca="false">INDEX(Orders!$E$2:$E$8001,MATCH(B12239,Orders!$A$2:$A$8001,0))</f>
        <v>Delivered</v>
      </c>
      <c r="K12239" s="1" t="str">
        <f aca="false">LEFT(INDEX(Orders!$C$2:$C$8001,MATCH(B12239,Orders!$A$2:$A$8001,0)),7)</f>
        <v>2025-08</v>
      </c>
    </row>
    <row r="12240" customFormat="false" ht="15" hidden="false" customHeight="true" outlineLevel="0" collapsed="false">
      <c r="A12240" s="1" t="s">
        <v>22710</v>
      </c>
      <c r="B12240" s="1" t="s">
        <v>8427</v>
      </c>
      <c r="C12240" s="1" t="s">
        <v>2007</v>
      </c>
      <c r="D12240" s="1" t="n">
        <v>2</v>
      </c>
      <c r="E12240" s="16" t="n">
        <v>750.27</v>
      </c>
      <c r="F12240" s="17" t="n">
        <v>0</v>
      </c>
      <c r="G12240" s="16" t="n">
        <v>1500.54</v>
      </c>
      <c r="I12240" s="1" t="str">
        <f aca="false">INDEX(Products!$C$2:$C$51,MATCH(C12240,Products!$A$2:$A$51,0))</f>
        <v>Books &amp; Stationery</v>
      </c>
      <c r="J12240" s="1" t="str">
        <f aca="false">INDEX(Orders!$E$2:$E$8001,MATCH(B12240,Orders!$A$2:$A$8001,0))</f>
        <v>Delivered</v>
      </c>
      <c r="K12240" s="1" t="str">
        <f aca="false">LEFT(INDEX(Orders!$C$2:$C$8001,MATCH(B12240,Orders!$A$2:$A$8001,0)),7)</f>
        <v>2025-08</v>
      </c>
    </row>
    <row r="12241" customFormat="false" ht="15" hidden="false" customHeight="true" outlineLevel="0" collapsed="false">
      <c r="A12241" s="1" t="s">
        <v>22711</v>
      </c>
      <c r="B12241" s="1" t="s">
        <v>8428</v>
      </c>
      <c r="C12241" s="1" t="s">
        <v>1988</v>
      </c>
      <c r="D12241" s="1" t="n">
        <v>1</v>
      </c>
      <c r="E12241" s="16" t="n">
        <v>681.07</v>
      </c>
      <c r="F12241" s="17" t="n">
        <v>0</v>
      </c>
      <c r="G12241" s="16" t="n">
        <v>681.07</v>
      </c>
      <c r="I12241" s="1" t="str">
        <f aca="false">INDEX(Products!$C$2:$C$51,MATCH(C12241,Products!$A$2:$A$51,0))</f>
        <v>Sports &amp; Fitness</v>
      </c>
      <c r="J12241" s="1" t="str">
        <f aca="false">INDEX(Orders!$E$2:$E$8001,MATCH(B12241,Orders!$A$2:$A$8001,0))</f>
        <v>Delivered</v>
      </c>
      <c r="K12241" s="1" t="str">
        <f aca="false">LEFT(INDEX(Orders!$C$2:$C$8001,MATCH(B12241,Orders!$A$2:$A$8001,0)),7)</f>
        <v>2024-11</v>
      </c>
    </row>
    <row r="12242" customFormat="false" ht="15" hidden="false" customHeight="true" outlineLevel="0" collapsed="false">
      <c r="A12242" s="1" t="s">
        <v>22712</v>
      </c>
      <c r="B12242" s="1" t="s">
        <v>8429</v>
      </c>
      <c r="C12242" s="1" t="s">
        <v>1922</v>
      </c>
      <c r="D12242" s="1" t="n">
        <v>1</v>
      </c>
      <c r="E12242" s="16" t="n">
        <v>3142.61</v>
      </c>
      <c r="F12242" s="17" t="n">
        <v>0</v>
      </c>
      <c r="G12242" s="16" t="n">
        <v>3142.61</v>
      </c>
      <c r="I12242" s="1" t="str">
        <f aca="false">INDEX(Products!$C$2:$C$51,MATCH(C12242,Products!$A$2:$A$51,0))</f>
        <v>Electronics</v>
      </c>
      <c r="J12242" s="1" t="str">
        <f aca="false">INDEX(Orders!$E$2:$E$8001,MATCH(B12242,Orders!$A$2:$A$8001,0))</f>
        <v>Delivered</v>
      </c>
      <c r="K12242" s="1" t="str">
        <f aca="false">LEFT(INDEX(Orders!$C$2:$C$8001,MATCH(B12242,Orders!$A$2:$A$8001,0)),7)</f>
        <v>2024-11</v>
      </c>
    </row>
    <row r="12243" customFormat="false" ht="15" hidden="false" customHeight="true" outlineLevel="0" collapsed="false">
      <c r="A12243" s="1" t="s">
        <v>22713</v>
      </c>
      <c r="B12243" s="1" t="s">
        <v>8430</v>
      </c>
      <c r="C12243" s="1" t="s">
        <v>2002</v>
      </c>
      <c r="D12243" s="1" t="n">
        <v>2</v>
      </c>
      <c r="E12243" s="16" t="n">
        <v>392.75</v>
      </c>
      <c r="F12243" s="17" t="n">
        <v>0</v>
      </c>
      <c r="G12243" s="16" t="n">
        <v>785.5</v>
      </c>
      <c r="I12243" s="1" t="str">
        <f aca="false">INDEX(Products!$C$2:$C$51,MATCH(C12243,Products!$A$2:$A$51,0))</f>
        <v>Books &amp; Stationery</v>
      </c>
      <c r="J12243" s="1" t="str">
        <f aca="false">INDEX(Orders!$E$2:$E$8001,MATCH(B12243,Orders!$A$2:$A$8001,0))</f>
        <v>Delivered</v>
      </c>
      <c r="K12243" s="1" t="str">
        <f aca="false">LEFT(INDEX(Orders!$C$2:$C$8001,MATCH(B12243,Orders!$A$2:$A$8001,0)),7)</f>
        <v>2025-11</v>
      </c>
    </row>
    <row r="12244" customFormat="false" ht="15" hidden="false" customHeight="true" outlineLevel="0" collapsed="false">
      <c r="A12244" s="1" t="s">
        <v>22714</v>
      </c>
      <c r="B12244" s="1" t="s">
        <v>8430</v>
      </c>
      <c r="C12244" s="1" t="s">
        <v>1979</v>
      </c>
      <c r="D12244" s="1" t="n">
        <v>1</v>
      </c>
      <c r="E12244" s="16" t="n">
        <v>623</v>
      </c>
      <c r="F12244" s="17" t="n">
        <v>0</v>
      </c>
      <c r="G12244" s="16" t="n">
        <v>623</v>
      </c>
      <c r="I12244" s="1" t="str">
        <f aca="false">INDEX(Products!$C$2:$C$51,MATCH(C12244,Products!$A$2:$A$51,0))</f>
        <v>Beauty &amp; Personal Care</v>
      </c>
      <c r="J12244" s="1" t="str">
        <f aca="false">INDEX(Orders!$E$2:$E$8001,MATCH(B12244,Orders!$A$2:$A$8001,0))</f>
        <v>Delivered</v>
      </c>
      <c r="K12244" s="1" t="str">
        <f aca="false">LEFT(INDEX(Orders!$C$2:$C$8001,MATCH(B12244,Orders!$A$2:$A$8001,0)),7)</f>
        <v>2025-11</v>
      </c>
    </row>
    <row r="12245" customFormat="false" ht="15" hidden="false" customHeight="true" outlineLevel="0" collapsed="false">
      <c r="A12245" s="1" t="s">
        <v>22715</v>
      </c>
      <c r="B12245" s="1" t="s">
        <v>8430</v>
      </c>
      <c r="C12245" s="1" t="s">
        <v>1940</v>
      </c>
      <c r="D12245" s="1" t="n">
        <v>1</v>
      </c>
      <c r="E12245" s="16" t="n">
        <v>2374.52</v>
      </c>
      <c r="F12245" s="17" t="n">
        <v>0.05</v>
      </c>
      <c r="G12245" s="16" t="n">
        <v>2255.79</v>
      </c>
      <c r="I12245" s="1" t="str">
        <f aca="false">INDEX(Products!$C$2:$C$51,MATCH(C12245,Products!$A$2:$A$51,0))</f>
        <v>Fashion</v>
      </c>
      <c r="J12245" s="1" t="str">
        <f aca="false">INDEX(Orders!$E$2:$E$8001,MATCH(B12245,Orders!$A$2:$A$8001,0))</f>
        <v>Delivered</v>
      </c>
      <c r="K12245" s="1" t="str">
        <f aca="false">LEFT(INDEX(Orders!$C$2:$C$8001,MATCH(B12245,Orders!$A$2:$A$8001,0)),7)</f>
        <v>2025-11</v>
      </c>
    </row>
    <row r="12246" customFormat="false" ht="15" hidden="false" customHeight="true" outlineLevel="0" collapsed="false">
      <c r="A12246" s="1" t="s">
        <v>22716</v>
      </c>
      <c r="B12246" s="1" t="s">
        <v>8431</v>
      </c>
      <c r="C12246" s="1" t="s">
        <v>1975</v>
      </c>
      <c r="D12246" s="1" t="n">
        <v>1</v>
      </c>
      <c r="E12246" s="16" t="n">
        <v>862.99</v>
      </c>
      <c r="F12246" s="17" t="n">
        <v>0</v>
      </c>
      <c r="G12246" s="16" t="n">
        <v>862.99</v>
      </c>
      <c r="I12246" s="1" t="str">
        <f aca="false">INDEX(Products!$C$2:$C$51,MATCH(C12246,Products!$A$2:$A$51,0))</f>
        <v>Beauty &amp; Personal Care</v>
      </c>
      <c r="J12246" s="1" t="str">
        <f aca="false">INDEX(Orders!$E$2:$E$8001,MATCH(B12246,Orders!$A$2:$A$8001,0))</f>
        <v>Delivered</v>
      </c>
      <c r="K12246" s="1" t="str">
        <f aca="false">LEFT(INDEX(Orders!$C$2:$C$8001,MATCH(B12246,Orders!$A$2:$A$8001,0)),7)</f>
        <v>2024-11</v>
      </c>
    </row>
    <row r="12247" customFormat="false" ht="15" hidden="false" customHeight="true" outlineLevel="0" collapsed="false">
      <c r="A12247" s="1" t="s">
        <v>22717</v>
      </c>
      <c r="B12247" s="1" t="s">
        <v>8432</v>
      </c>
      <c r="C12247" s="1" t="s">
        <v>1953</v>
      </c>
      <c r="D12247" s="1" t="n">
        <v>2</v>
      </c>
      <c r="E12247" s="16" t="n">
        <v>4914.12</v>
      </c>
      <c r="F12247" s="17" t="n">
        <v>0.1</v>
      </c>
      <c r="G12247" s="16" t="n">
        <v>8845.42</v>
      </c>
      <c r="I12247" s="1" t="str">
        <f aca="false">INDEX(Products!$C$2:$C$51,MATCH(C12247,Products!$A$2:$A$51,0))</f>
        <v>Fashion</v>
      </c>
      <c r="J12247" s="1" t="str">
        <f aca="false">INDEX(Orders!$E$2:$E$8001,MATCH(B12247,Orders!$A$2:$A$8001,0))</f>
        <v>Delivered</v>
      </c>
      <c r="K12247" s="1" t="str">
        <f aca="false">LEFT(INDEX(Orders!$C$2:$C$8001,MATCH(B12247,Orders!$A$2:$A$8001,0)),7)</f>
        <v>2025-05</v>
      </c>
    </row>
    <row r="12248" customFormat="false" ht="15" hidden="false" customHeight="true" outlineLevel="0" collapsed="false">
      <c r="A12248" s="1" t="s">
        <v>22718</v>
      </c>
      <c r="B12248" s="1" t="s">
        <v>8433</v>
      </c>
      <c r="C12248" s="1" t="s">
        <v>2006</v>
      </c>
      <c r="D12248" s="1" t="n">
        <v>1</v>
      </c>
      <c r="E12248" s="16" t="n">
        <v>482.17</v>
      </c>
      <c r="F12248" s="17" t="n">
        <v>0</v>
      </c>
      <c r="G12248" s="16" t="n">
        <v>482.17</v>
      </c>
      <c r="I12248" s="1" t="str">
        <f aca="false">INDEX(Products!$C$2:$C$51,MATCH(C12248,Products!$A$2:$A$51,0))</f>
        <v>Books &amp; Stationery</v>
      </c>
      <c r="J12248" s="1" t="str">
        <f aca="false">INDEX(Orders!$E$2:$E$8001,MATCH(B12248,Orders!$A$2:$A$8001,0))</f>
        <v>Returned</v>
      </c>
      <c r="K12248" s="1" t="str">
        <f aca="false">LEFT(INDEX(Orders!$C$2:$C$8001,MATCH(B12248,Orders!$A$2:$A$8001,0)),7)</f>
        <v>2025-10</v>
      </c>
    </row>
    <row r="12249" customFormat="false" ht="15" hidden="false" customHeight="true" outlineLevel="0" collapsed="false">
      <c r="A12249" s="1" t="s">
        <v>22719</v>
      </c>
      <c r="B12249" s="1" t="s">
        <v>8433</v>
      </c>
      <c r="C12249" s="1" t="s">
        <v>1986</v>
      </c>
      <c r="D12249" s="1" t="n">
        <v>1</v>
      </c>
      <c r="E12249" s="16" t="n">
        <v>2871.85</v>
      </c>
      <c r="F12249" s="17" t="n">
        <v>0</v>
      </c>
      <c r="G12249" s="16" t="n">
        <v>2871.85</v>
      </c>
      <c r="I12249" s="1" t="str">
        <f aca="false">INDEX(Products!$C$2:$C$51,MATCH(C12249,Products!$A$2:$A$51,0))</f>
        <v>Beauty &amp; Personal Care</v>
      </c>
      <c r="J12249" s="1" t="str">
        <f aca="false">INDEX(Orders!$E$2:$E$8001,MATCH(B12249,Orders!$A$2:$A$8001,0))</f>
        <v>Returned</v>
      </c>
      <c r="K12249" s="1" t="str">
        <f aca="false">LEFT(INDEX(Orders!$C$2:$C$8001,MATCH(B12249,Orders!$A$2:$A$8001,0)),7)</f>
        <v>2025-10</v>
      </c>
    </row>
    <row r="12250" customFormat="false" ht="15" hidden="false" customHeight="true" outlineLevel="0" collapsed="false">
      <c r="A12250" s="1" t="s">
        <v>22720</v>
      </c>
      <c r="B12250" s="1" t="s">
        <v>8433</v>
      </c>
      <c r="C12250" s="1" t="s">
        <v>1937</v>
      </c>
      <c r="D12250" s="1" t="n">
        <v>1</v>
      </c>
      <c r="E12250" s="16" t="n">
        <v>1364.75</v>
      </c>
      <c r="F12250" s="17" t="n">
        <v>0</v>
      </c>
      <c r="G12250" s="16" t="n">
        <v>1364.75</v>
      </c>
      <c r="I12250" s="1" t="str">
        <f aca="false">INDEX(Products!$C$2:$C$51,MATCH(C12250,Products!$A$2:$A$51,0))</f>
        <v>Fashion</v>
      </c>
      <c r="J12250" s="1" t="str">
        <f aca="false">INDEX(Orders!$E$2:$E$8001,MATCH(B12250,Orders!$A$2:$A$8001,0))</f>
        <v>Returned</v>
      </c>
      <c r="K12250" s="1" t="str">
        <f aca="false">LEFT(INDEX(Orders!$C$2:$C$8001,MATCH(B12250,Orders!$A$2:$A$8001,0)),7)</f>
        <v>2025-10</v>
      </c>
    </row>
    <row r="12251" customFormat="false" ht="15" hidden="false" customHeight="true" outlineLevel="0" collapsed="false">
      <c r="A12251" s="1" t="s">
        <v>22721</v>
      </c>
      <c r="B12251" s="1" t="s">
        <v>8434</v>
      </c>
      <c r="C12251" s="1" t="s">
        <v>1940</v>
      </c>
      <c r="D12251" s="1" t="n">
        <v>2</v>
      </c>
      <c r="E12251" s="16" t="n">
        <v>2374.52</v>
      </c>
      <c r="F12251" s="17" t="n">
        <v>0.05</v>
      </c>
      <c r="G12251" s="16" t="n">
        <v>4511.59</v>
      </c>
      <c r="I12251" s="1" t="str">
        <f aca="false">INDEX(Products!$C$2:$C$51,MATCH(C12251,Products!$A$2:$A$51,0))</f>
        <v>Fashion</v>
      </c>
      <c r="J12251" s="1" t="str">
        <f aca="false">INDEX(Orders!$E$2:$E$8001,MATCH(B12251,Orders!$A$2:$A$8001,0))</f>
        <v>Delivered</v>
      </c>
      <c r="K12251" s="1" t="str">
        <f aca="false">LEFT(INDEX(Orders!$C$2:$C$8001,MATCH(B12251,Orders!$A$2:$A$8001,0)),7)</f>
        <v>2024-08</v>
      </c>
    </row>
    <row r="12252" customFormat="false" ht="15" hidden="false" customHeight="true" outlineLevel="0" collapsed="false">
      <c r="A12252" s="1" t="s">
        <v>22722</v>
      </c>
      <c r="B12252" s="1" t="s">
        <v>8434</v>
      </c>
      <c r="C12252" s="1" t="s">
        <v>2006</v>
      </c>
      <c r="D12252" s="1" t="n">
        <v>2</v>
      </c>
      <c r="E12252" s="16" t="n">
        <v>482.17</v>
      </c>
      <c r="F12252" s="17" t="n">
        <v>0</v>
      </c>
      <c r="G12252" s="16" t="n">
        <v>964.34</v>
      </c>
      <c r="I12252" s="1" t="str">
        <f aca="false">INDEX(Products!$C$2:$C$51,MATCH(C12252,Products!$A$2:$A$51,0))</f>
        <v>Books &amp; Stationery</v>
      </c>
      <c r="J12252" s="1" t="str">
        <f aca="false">INDEX(Orders!$E$2:$E$8001,MATCH(B12252,Orders!$A$2:$A$8001,0))</f>
        <v>Delivered</v>
      </c>
      <c r="K12252" s="1" t="str">
        <f aca="false">LEFT(INDEX(Orders!$C$2:$C$8001,MATCH(B12252,Orders!$A$2:$A$8001,0)),7)</f>
        <v>2024-08</v>
      </c>
    </row>
    <row r="12253" customFormat="false" ht="15" hidden="false" customHeight="true" outlineLevel="0" collapsed="false">
      <c r="A12253" s="1" t="s">
        <v>22723</v>
      </c>
      <c r="B12253" s="1" t="s">
        <v>8435</v>
      </c>
      <c r="C12253" s="1" t="s">
        <v>1990</v>
      </c>
      <c r="D12253" s="1" t="n">
        <v>1</v>
      </c>
      <c r="E12253" s="16" t="n">
        <v>5311.32</v>
      </c>
      <c r="F12253" s="17" t="n">
        <v>0</v>
      </c>
      <c r="G12253" s="16" t="n">
        <v>5311.32</v>
      </c>
      <c r="I12253" s="1" t="str">
        <f aca="false">INDEX(Products!$C$2:$C$51,MATCH(C12253,Products!$A$2:$A$51,0))</f>
        <v>Sports &amp; Fitness</v>
      </c>
      <c r="J12253" s="1" t="str">
        <f aca="false">INDEX(Orders!$E$2:$E$8001,MATCH(B12253,Orders!$A$2:$A$8001,0))</f>
        <v>Delivered</v>
      </c>
      <c r="K12253" s="1" t="str">
        <f aca="false">LEFT(INDEX(Orders!$C$2:$C$8001,MATCH(B12253,Orders!$A$2:$A$8001,0)),7)</f>
        <v>2024-11</v>
      </c>
    </row>
    <row r="12254" customFormat="false" ht="15" hidden="false" customHeight="true" outlineLevel="0" collapsed="false">
      <c r="A12254" s="1" t="s">
        <v>22724</v>
      </c>
      <c r="B12254" s="1" t="s">
        <v>8435</v>
      </c>
      <c r="C12254" s="1" t="s">
        <v>1988</v>
      </c>
      <c r="D12254" s="1" t="n">
        <v>2</v>
      </c>
      <c r="E12254" s="16" t="n">
        <v>681.07</v>
      </c>
      <c r="F12254" s="17" t="n">
        <v>0</v>
      </c>
      <c r="G12254" s="16" t="n">
        <v>1362.14</v>
      </c>
      <c r="I12254" s="1" t="str">
        <f aca="false">INDEX(Products!$C$2:$C$51,MATCH(C12254,Products!$A$2:$A$51,0))</f>
        <v>Sports &amp; Fitness</v>
      </c>
      <c r="J12254" s="1" t="str">
        <f aca="false">INDEX(Orders!$E$2:$E$8001,MATCH(B12254,Orders!$A$2:$A$8001,0))</f>
        <v>Delivered</v>
      </c>
      <c r="K12254" s="1" t="str">
        <f aca="false">LEFT(INDEX(Orders!$C$2:$C$8001,MATCH(B12254,Orders!$A$2:$A$8001,0)),7)</f>
        <v>2024-11</v>
      </c>
    </row>
    <row r="12255" customFormat="false" ht="15" hidden="false" customHeight="true" outlineLevel="0" collapsed="false">
      <c r="A12255" s="1" t="s">
        <v>22725</v>
      </c>
      <c r="B12255" s="1" t="s">
        <v>8435</v>
      </c>
      <c r="C12255" s="1" t="s">
        <v>1930</v>
      </c>
      <c r="D12255" s="1" t="n">
        <v>1</v>
      </c>
      <c r="E12255" s="16" t="n">
        <v>2398.35</v>
      </c>
      <c r="F12255" s="17" t="n">
        <v>0</v>
      </c>
      <c r="G12255" s="16" t="n">
        <v>2398.35</v>
      </c>
      <c r="I12255" s="1" t="str">
        <f aca="false">INDEX(Products!$C$2:$C$51,MATCH(C12255,Products!$A$2:$A$51,0))</f>
        <v>Electronics</v>
      </c>
      <c r="J12255" s="1" t="str">
        <f aca="false">INDEX(Orders!$E$2:$E$8001,MATCH(B12255,Orders!$A$2:$A$8001,0))</f>
        <v>Delivered</v>
      </c>
      <c r="K12255" s="1" t="str">
        <f aca="false">LEFT(INDEX(Orders!$C$2:$C$8001,MATCH(B12255,Orders!$A$2:$A$8001,0)),7)</f>
        <v>2024-11</v>
      </c>
    </row>
    <row r="12256" customFormat="false" ht="15" hidden="false" customHeight="true" outlineLevel="0" collapsed="false">
      <c r="A12256" s="1" t="s">
        <v>22726</v>
      </c>
      <c r="B12256" s="1" t="s">
        <v>8436</v>
      </c>
      <c r="C12256" s="1" t="s">
        <v>1930</v>
      </c>
      <c r="D12256" s="1" t="n">
        <v>1</v>
      </c>
      <c r="E12256" s="16" t="n">
        <v>2398.35</v>
      </c>
      <c r="F12256" s="17" t="n">
        <v>0.15</v>
      </c>
      <c r="G12256" s="16" t="n">
        <v>2038.6</v>
      </c>
      <c r="I12256" s="1" t="str">
        <f aca="false">INDEX(Products!$C$2:$C$51,MATCH(C12256,Products!$A$2:$A$51,0))</f>
        <v>Electronics</v>
      </c>
      <c r="J12256" s="1" t="str">
        <f aca="false">INDEX(Orders!$E$2:$E$8001,MATCH(B12256,Orders!$A$2:$A$8001,0))</f>
        <v>Delivered</v>
      </c>
      <c r="K12256" s="1" t="str">
        <f aca="false">LEFT(INDEX(Orders!$C$2:$C$8001,MATCH(B12256,Orders!$A$2:$A$8001,0)),7)</f>
        <v>2024-10</v>
      </c>
    </row>
    <row r="12257" customFormat="false" ht="15" hidden="false" customHeight="true" outlineLevel="0" collapsed="false">
      <c r="A12257" s="1" t="s">
        <v>22727</v>
      </c>
      <c r="B12257" s="1" t="s">
        <v>8436</v>
      </c>
      <c r="C12257" s="1" t="s">
        <v>2006</v>
      </c>
      <c r="D12257" s="1" t="n">
        <v>2</v>
      </c>
      <c r="E12257" s="16" t="n">
        <v>482.17</v>
      </c>
      <c r="F12257" s="17" t="n">
        <v>0.1</v>
      </c>
      <c r="G12257" s="16" t="n">
        <v>867.91</v>
      </c>
      <c r="I12257" s="1" t="str">
        <f aca="false">INDEX(Products!$C$2:$C$51,MATCH(C12257,Products!$A$2:$A$51,0))</f>
        <v>Books &amp; Stationery</v>
      </c>
      <c r="J12257" s="1" t="str">
        <f aca="false">INDEX(Orders!$E$2:$E$8001,MATCH(B12257,Orders!$A$2:$A$8001,0))</f>
        <v>Delivered</v>
      </c>
      <c r="K12257" s="1" t="str">
        <f aca="false">LEFT(INDEX(Orders!$C$2:$C$8001,MATCH(B12257,Orders!$A$2:$A$8001,0)),7)</f>
        <v>2024-10</v>
      </c>
    </row>
    <row r="12258" customFormat="false" ht="15" hidden="false" customHeight="true" outlineLevel="0" collapsed="false">
      <c r="A12258" s="1" t="s">
        <v>22728</v>
      </c>
      <c r="B12258" s="1" t="s">
        <v>8437</v>
      </c>
      <c r="C12258" s="1" t="s">
        <v>2006</v>
      </c>
      <c r="D12258" s="1" t="n">
        <v>1</v>
      </c>
      <c r="E12258" s="16" t="n">
        <v>482.17</v>
      </c>
      <c r="F12258" s="17" t="n">
        <v>0.1</v>
      </c>
      <c r="G12258" s="16" t="n">
        <v>433.95</v>
      </c>
      <c r="I12258" s="1" t="str">
        <f aca="false">INDEX(Products!$C$2:$C$51,MATCH(C12258,Products!$A$2:$A$51,0))</f>
        <v>Books &amp; Stationery</v>
      </c>
      <c r="J12258" s="1" t="str">
        <f aca="false">INDEX(Orders!$E$2:$E$8001,MATCH(B12258,Orders!$A$2:$A$8001,0))</f>
        <v>Delivered</v>
      </c>
      <c r="K12258" s="1" t="str">
        <f aca="false">LEFT(INDEX(Orders!$C$2:$C$8001,MATCH(B12258,Orders!$A$2:$A$8001,0)),7)</f>
        <v>2024-01</v>
      </c>
    </row>
    <row r="12259" customFormat="false" ht="15" hidden="false" customHeight="true" outlineLevel="0" collapsed="false">
      <c r="A12259" s="1" t="s">
        <v>22729</v>
      </c>
      <c r="B12259" s="1" t="s">
        <v>8437</v>
      </c>
      <c r="C12259" s="1" t="s">
        <v>2007</v>
      </c>
      <c r="D12259" s="1" t="n">
        <v>1</v>
      </c>
      <c r="E12259" s="16" t="n">
        <v>750.27</v>
      </c>
      <c r="F12259" s="17" t="n">
        <v>0</v>
      </c>
      <c r="G12259" s="16" t="n">
        <v>750.27</v>
      </c>
      <c r="I12259" s="1" t="str">
        <f aca="false">INDEX(Products!$C$2:$C$51,MATCH(C12259,Products!$A$2:$A$51,0))</f>
        <v>Books &amp; Stationery</v>
      </c>
      <c r="J12259" s="1" t="str">
        <f aca="false">INDEX(Orders!$E$2:$E$8001,MATCH(B12259,Orders!$A$2:$A$8001,0))</f>
        <v>Delivered</v>
      </c>
      <c r="K12259" s="1" t="str">
        <f aca="false">LEFT(INDEX(Orders!$C$2:$C$8001,MATCH(B12259,Orders!$A$2:$A$8001,0)),7)</f>
        <v>2024-01</v>
      </c>
    </row>
    <row r="12260" customFormat="false" ht="15" hidden="false" customHeight="true" outlineLevel="0" collapsed="false">
      <c r="A12260" s="1" t="s">
        <v>22730</v>
      </c>
      <c r="B12260" s="1" t="s">
        <v>8437</v>
      </c>
      <c r="C12260" s="1" t="s">
        <v>1930</v>
      </c>
      <c r="D12260" s="1" t="n">
        <v>1</v>
      </c>
      <c r="E12260" s="16" t="n">
        <v>2398.35</v>
      </c>
      <c r="F12260" s="17" t="n">
        <v>0.05</v>
      </c>
      <c r="G12260" s="16" t="n">
        <v>2278.43</v>
      </c>
      <c r="I12260" s="1" t="str">
        <f aca="false">INDEX(Products!$C$2:$C$51,MATCH(C12260,Products!$A$2:$A$51,0))</f>
        <v>Electronics</v>
      </c>
      <c r="J12260" s="1" t="str">
        <f aca="false">INDEX(Orders!$E$2:$E$8001,MATCH(B12260,Orders!$A$2:$A$8001,0))</f>
        <v>Delivered</v>
      </c>
      <c r="K12260" s="1" t="str">
        <f aca="false">LEFT(INDEX(Orders!$C$2:$C$8001,MATCH(B12260,Orders!$A$2:$A$8001,0)),7)</f>
        <v>2024-01</v>
      </c>
    </row>
    <row r="12261" customFormat="false" ht="15" hidden="false" customHeight="true" outlineLevel="0" collapsed="false">
      <c r="A12261" s="1" t="s">
        <v>22731</v>
      </c>
      <c r="B12261" s="1" t="s">
        <v>8438</v>
      </c>
      <c r="C12261" s="1" t="s">
        <v>1930</v>
      </c>
      <c r="D12261" s="1" t="n">
        <v>1</v>
      </c>
      <c r="E12261" s="16" t="n">
        <v>2398.35</v>
      </c>
      <c r="F12261" s="17" t="n">
        <v>0</v>
      </c>
      <c r="G12261" s="16" t="n">
        <v>2398.35</v>
      </c>
      <c r="I12261" s="1" t="str">
        <f aca="false">INDEX(Products!$C$2:$C$51,MATCH(C12261,Products!$A$2:$A$51,0))</f>
        <v>Electronics</v>
      </c>
      <c r="J12261" s="1" t="str">
        <f aca="false">INDEX(Orders!$E$2:$E$8001,MATCH(B12261,Orders!$A$2:$A$8001,0))</f>
        <v>Delivered</v>
      </c>
      <c r="K12261" s="1" t="str">
        <f aca="false">LEFT(INDEX(Orders!$C$2:$C$8001,MATCH(B12261,Orders!$A$2:$A$8001,0)),7)</f>
        <v>2024-06</v>
      </c>
    </row>
    <row r="12262" customFormat="false" ht="15" hidden="false" customHeight="true" outlineLevel="0" collapsed="false">
      <c r="A12262" s="1" t="s">
        <v>22732</v>
      </c>
      <c r="B12262" s="1" t="s">
        <v>8438</v>
      </c>
      <c r="C12262" s="1" t="s">
        <v>1990</v>
      </c>
      <c r="D12262" s="1" t="n">
        <v>2</v>
      </c>
      <c r="E12262" s="16" t="n">
        <v>5311.32</v>
      </c>
      <c r="F12262" s="17" t="n">
        <v>0</v>
      </c>
      <c r="G12262" s="16" t="n">
        <v>10622.64</v>
      </c>
      <c r="I12262" s="1" t="str">
        <f aca="false">INDEX(Products!$C$2:$C$51,MATCH(C12262,Products!$A$2:$A$51,0))</f>
        <v>Sports &amp; Fitness</v>
      </c>
      <c r="J12262" s="1" t="str">
        <f aca="false">INDEX(Orders!$E$2:$E$8001,MATCH(B12262,Orders!$A$2:$A$8001,0))</f>
        <v>Delivered</v>
      </c>
      <c r="K12262" s="1" t="str">
        <f aca="false">LEFT(INDEX(Orders!$C$2:$C$8001,MATCH(B12262,Orders!$A$2:$A$8001,0)),7)</f>
        <v>2024-06</v>
      </c>
    </row>
    <row r="12263" customFormat="false" ht="15" hidden="false" customHeight="true" outlineLevel="0" collapsed="false">
      <c r="A12263" s="1" t="s">
        <v>22733</v>
      </c>
      <c r="B12263" s="1" t="s">
        <v>8438</v>
      </c>
      <c r="C12263" s="1" t="s">
        <v>1938</v>
      </c>
      <c r="D12263" s="1" t="n">
        <v>3</v>
      </c>
      <c r="E12263" s="16" t="n">
        <v>1572.6</v>
      </c>
      <c r="F12263" s="17" t="n">
        <v>0.05</v>
      </c>
      <c r="G12263" s="16" t="n">
        <v>4481.91</v>
      </c>
      <c r="I12263" s="1" t="str">
        <f aca="false">INDEX(Products!$C$2:$C$51,MATCH(C12263,Products!$A$2:$A$51,0))</f>
        <v>Fashion</v>
      </c>
      <c r="J12263" s="1" t="str">
        <f aca="false">INDEX(Orders!$E$2:$E$8001,MATCH(B12263,Orders!$A$2:$A$8001,0))</f>
        <v>Delivered</v>
      </c>
      <c r="K12263" s="1" t="str">
        <f aca="false">LEFT(INDEX(Orders!$C$2:$C$8001,MATCH(B12263,Orders!$A$2:$A$8001,0)),7)</f>
        <v>2024-06</v>
      </c>
    </row>
    <row r="12264" customFormat="false" ht="15" hidden="false" customHeight="true" outlineLevel="0" collapsed="false">
      <c r="A12264" s="1" t="s">
        <v>22734</v>
      </c>
      <c r="B12264" s="1" t="s">
        <v>8438</v>
      </c>
      <c r="C12264" s="1" t="s">
        <v>2007</v>
      </c>
      <c r="D12264" s="1" t="n">
        <v>3</v>
      </c>
      <c r="E12264" s="16" t="n">
        <v>750.27</v>
      </c>
      <c r="F12264" s="17" t="n">
        <v>0</v>
      </c>
      <c r="G12264" s="16" t="n">
        <v>2250.81</v>
      </c>
      <c r="I12264" s="1" t="str">
        <f aca="false">INDEX(Products!$C$2:$C$51,MATCH(C12264,Products!$A$2:$A$51,0))</f>
        <v>Books &amp; Stationery</v>
      </c>
      <c r="J12264" s="1" t="str">
        <f aca="false">INDEX(Orders!$E$2:$E$8001,MATCH(B12264,Orders!$A$2:$A$8001,0))</f>
        <v>Delivered</v>
      </c>
      <c r="K12264" s="1" t="str">
        <f aca="false">LEFT(INDEX(Orders!$C$2:$C$8001,MATCH(B12264,Orders!$A$2:$A$8001,0)),7)</f>
        <v>2024-06</v>
      </c>
    </row>
    <row r="12265" customFormat="false" ht="15" hidden="false" customHeight="true" outlineLevel="0" collapsed="false">
      <c r="A12265" s="1" t="s">
        <v>22735</v>
      </c>
      <c r="B12265" s="1" t="s">
        <v>8439</v>
      </c>
      <c r="C12265" s="1" t="s">
        <v>1979</v>
      </c>
      <c r="D12265" s="1" t="n">
        <v>1</v>
      </c>
      <c r="E12265" s="16" t="n">
        <v>623</v>
      </c>
      <c r="F12265" s="17" t="n">
        <v>0</v>
      </c>
      <c r="G12265" s="16" t="n">
        <v>623</v>
      </c>
      <c r="I12265" s="1" t="str">
        <f aca="false">INDEX(Products!$C$2:$C$51,MATCH(C12265,Products!$A$2:$A$51,0))</f>
        <v>Beauty &amp; Personal Care</v>
      </c>
      <c r="J12265" s="1" t="str">
        <f aca="false">INDEX(Orders!$E$2:$E$8001,MATCH(B12265,Orders!$A$2:$A$8001,0))</f>
        <v>Delivered</v>
      </c>
      <c r="K12265" s="1" t="str">
        <f aca="false">LEFT(INDEX(Orders!$C$2:$C$8001,MATCH(B12265,Orders!$A$2:$A$8001,0)),7)</f>
        <v>2025-08</v>
      </c>
    </row>
    <row r="12266" customFormat="false" ht="15" hidden="false" customHeight="true" outlineLevel="0" collapsed="false">
      <c r="A12266" s="1" t="s">
        <v>22736</v>
      </c>
      <c r="B12266" s="1" t="s">
        <v>8440</v>
      </c>
      <c r="C12266" s="1" t="s">
        <v>1920</v>
      </c>
      <c r="D12266" s="1" t="n">
        <v>1</v>
      </c>
      <c r="E12266" s="16" t="n">
        <v>4273.58</v>
      </c>
      <c r="F12266" s="17" t="n">
        <v>0</v>
      </c>
      <c r="G12266" s="16" t="n">
        <v>4273.58</v>
      </c>
      <c r="I12266" s="1" t="str">
        <f aca="false">INDEX(Products!$C$2:$C$51,MATCH(C12266,Products!$A$2:$A$51,0))</f>
        <v>Electronics</v>
      </c>
      <c r="J12266" s="1" t="str">
        <f aca="false">INDEX(Orders!$E$2:$E$8001,MATCH(B12266,Orders!$A$2:$A$8001,0))</f>
        <v>Delivered</v>
      </c>
      <c r="K12266" s="1" t="str">
        <f aca="false">LEFT(INDEX(Orders!$C$2:$C$8001,MATCH(B12266,Orders!$A$2:$A$8001,0)),7)</f>
        <v>2025-10</v>
      </c>
    </row>
    <row r="12267" customFormat="false" ht="15" hidden="false" customHeight="true" outlineLevel="0" collapsed="false">
      <c r="A12267" s="1" t="s">
        <v>22737</v>
      </c>
      <c r="B12267" s="1" t="s">
        <v>8441</v>
      </c>
      <c r="C12267" s="1" t="s">
        <v>1995</v>
      </c>
      <c r="D12267" s="1" t="n">
        <v>1</v>
      </c>
      <c r="E12267" s="16" t="n">
        <v>2914.27</v>
      </c>
      <c r="F12267" s="17" t="n">
        <v>0.05</v>
      </c>
      <c r="G12267" s="16" t="n">
        <v>2768.56</v>
      </c>
      <c r="I12267" s="1" t="str">
        <f aca="false">INDEX(Products!$C$2:$C$51,MATCH(C12267,Products!$A$2:$A$51,0))</f>
        <v>Sports &amp; Fitness</v>
      </c>
      <c r="J12267" s="1" t="str">
        <f aca="false">INDEX(Orders!$E$2:$E$8001,MATCH(B12267,Orders!$A$2:$A$8001,0))</f>
        <v>Delivered</v>
      </c>
      <c r="K12267" s="1" t="str">
        <f aca="false">LEFT(INDEX(Orders!$C$2:$C$8001,MATCH(B12267,Orders!$A$2:$A$8001,0)),7)</f>
        <v>2025-03</v>
      </c>
    </row>
    <row r="12268" customFormat="false" ht="15" hidden="false" customHeight="true" outlineLevel="0" collapsed="false">
      <c r="A12268" s="1" t="s">
        <v>22738</v>
      </c>
      <c r="B12268" s="1" t="s">
        <v>8441</v>
      </c>
      <c r="C12268" s="1" t="s">
        <v>1935</v>
      </c>
      <c r="D12268" s="1" t="n">
        <v>1</v>
      </c>
      <c r="E12268" s="16" t="n">
        <v>14558.72</v>
      </c>
      <c r="F12268" s="17" t="n">
        <v>0.1</v>
      </c>
      <c r="G12268" s="16" t="n">
        <v>13102.85</v>
      </c>
      <c r="I12268" s="1" t="str">
        <f aca="false">INDEX(Products!$C$2:$C$51,MATCH(C12268,Products!$A$2:$A$51,0))</f>
        <v>Electronics</v>
      </c>
      <c r="J12268" s="1" t="str">
        <f aca="false">INDEX(Orders!$E$2:$E$8001,MATCH(B12268,Orders!$A$2:$A$8001,0))</f>
        <v>Delivered</v>
      </c>
      <c r="K12268" s="1" t="str">
        <f aca="false">LEFT(INDEX(Orders!$C$2:$C$8001,MATCH(B12268,Orders!$A$2:$A$8001,0)),7)</f>
        <v>2025-03</v>
      </c>
    </row>
    <row r="12269" customFormat="false" ht="15" hidden="false" customHeight="true" outlineLevel="0" collapsed="false">
      <c r="A12269" s="1" t="s">
        <v>22739</v>
      </c>
      <c r="B12269" s="1" t="s">
        <v>8442</v>
      </c>
      <c r="C12269" s="1" t="s">
        <v>1961</v>
      </c>
      <c r="D12269" s="1" t="n">
        <v>2</v>
      </c>
      <c r="E12269" s="16" t="n">
        <v>3493.68</v>
      </c>
      <c r="F12269" s="17" t="n">
        <v>0</v>
      </c>
      <c r="G12269" s="16" t="n">
        <v>6987.36</v>
      </c>
      <c r="I12269" s="1" t="str">
        <f aca="false">INDEX(Products!$C$2:$C$51,MATCH(C12269,Products!$A$2:$A$51,0))</f>
        <v>Home &amp; Kitchen</v>
      </c>
      <c r="J12269" s="1" t="str">
        <f aca="false">INDEX(Orders!$E$2:$E$8001,MATCH(B12269,Orders!$A$2:$A$8001,0))</f>
        <v>Delivered</v>
      </c>
      <c r="K12269" s="1" t="str">
        <f aca="false">LEFT(INDEX(Orders!$C$2:$C$8001,MATCH(B12269,Orders!$A$2:$A$8001,0)),7)</f>
        <v>2024-12</v>
      </c>
    </row>
    <row r="12270" customFormat="false" ht="15" hidden="false" customHeight="true" outlineLevel="0" collapsed="false">
      <c r="A12270" s="1" t="s">
        <v>22740</v>
      </c>
      <c r="B12270" s="1" t="s">
        <v>8443</v>
      </c>
      <c r="C12270" s="1" t="s">
        <v>1993</v>
      </c>
      <c r="D12270" s="1" t="n">
        <v>1</v>
      </c>
      <c r="E12270" s="16" t="n">
        <v>3177.33</v>
      </c>
      <c r="F12270" s="17" t="n">
        <v>0</v>
      </c>
      <c r="G12270" s="16" t="n">
        <v>3177.33</v>
      </c>
      <c r="I12270" s="1" t="str">
        <f aca="false">INDEX(Products!$C$2:$C$51,MATCH(C12270,Products!$A$2:$A$51,0))</f>
        <v>Sports &amp; Fitness</v>
      </c>
      <c r="J12270" s="1" t="str">
        <f aca="false">INDEX(Orders!$E$2:$E$8001,MATCH(B12270,Orders!$A$2:$A$8001,0))</f>
        <v>Delivered</v>
      </c>
      <c r="K12270" s="1" t="str">
        <f aca="false">LEFT(INDEX(Orders!$C$2:$C$8001,MATCH(B12270,Orders!$A$2:$A$8001,0)),7)</f>
        <v>2025-10</v>
      </c>
    </row>
    <row r="12271" customFormat="false" ht="15" hidden="false" customHeight="true" outlineLevel="0" collapsed="false">
      <c r="A12271" s="1" t="s">
        <v>22741</v>
      </c>
      <c r="B12271" s="1" t="s">
        <v>8443</v>
      </c>
      <c r="C12271" s="1" t="s">
        <v>1922</v>
      </c>
      <c r="D12271" s="1" t="n">
        <v>1</v>
      </c>
      <c r="E12271" s="16" t="n">
        <v>3142.61</v>
      </c>
      <c r="F12271" s="17" t="n">
        <v>0.15</v>
      </c>
      <c r="G12271" s="16" t="n">
        <v>2671.22</v>
      </c>
      <c r="I12271" s="1" t="str">
        <f aca="false">INDEX(Products!$C$2:$C$51,MATCH(C12271,Products!$A$2:$A$51,0))</f>
        <v>Electronics</v>
      </c>
      <c r="J12271" s="1" t="str">
        <f aca="false">INDEX(Orders!$E$2:$E$8001,MATCH(B12271,Orders!$A$2:$A$8001,0))</f>
        <v>Delivered</v>
      </c>
      <c r="K12271" s="1" t="str">
        <f aca="false">LEFT(INDEX(Orders!$C$2:$C$8001,MATCH(B12271,Orders!$A$2:$A$8001,0)),7)</f>
        <v>2025-10</v>
      </c>
    </row>
    <row r="12272" customFormat="false" ht="15" hidden="false" customHeight="true" outlineLevel="0" collapsed="false">
      <c r="A12272" s="1" t="s">
        <v>22742</v>
      </c>
      <c r="B12272" s="1" t="s">
        <v>8444</v>
      </c>
      <c r="C12272" s="1" t="s">
        <v>1990</v>
      </c>
      <c r="D12272" s="1" t="n">
        <v>1</v>
      </c>
      <c r="E12272" s="16" t="n">
        <v>5311.32</v>
      </c>
      <c r="F12272" s="17" t="n">
        <v>0.05</v>
      </c>
      <c r="G12272" s="16" t="n">
        <v>5045.75</v>
      </c>
      <c r="I12272" s="1" t="str">
        <f aca="false">INDEX(Products!$C$2:$C$51,MATCH(C12272,Products!$A$2:$A$51,0))</f>
        <v>Sports &amp; Fitness</v>
      </c>
      <c r="J12272" s="1" t="str">
        <f aca="false">INDEX(Orders!$E$2:$E$8001,MATCH(B12272,Orders!$A$2:$A$8001,0))</f>
        <v>Delivered</v>
      </c>
      <c r="K12272" s="1" t="str">
        <f aca="false">LEFT(INDEX(Orders!$C$2:$C$8001,MATCH(B12272,Orders!$A$2:$A$8001,0)),7)</f>
        <v>2025-05</v>
      </c>
    </row>
    <row r="12273" customFormat="false" ht="15" hidden="false" customHeight="true" outlineLevel="0" collapsed="false">
      <c r="A12273" s="1" t="s">
        <v>22743</v>
      </c>
      <c r="B12273" s="1" t="s">
        <v>8444</v>
      </c>
      <c r="C12273" s="1" t="s">
        <v>1940</v>
      </c>
      <c r="D12273" s="1" t="n">
        <v>1</v>
      </c>
      <c r="E12273" s="16" t="n">
        <v>2374.52</v>
      </c>
      <c r="F12273" s="17" t="n">
        <v>0</v>
      </c>
      <c r="G12273" s="16" t="n">
        <v>2374.52</v>
      </c>
      <c r="I12273" s="1" t="str">
        <f aca="false">INDEX(Products!$C$2:$C$51,MATCH(C12273,Products!$A$2:$A$51,0))</f>
        <v>Fashion</v>
      </c>
      <c r="J12273" s="1" t="str">
        <f aca="false">INDEX(Orders!$E$2:$E$8001,MATCH(B12273,Orders!$A$2:$A$8001,0))</f>
        <v>Delivered</v>
      </c>
      <c r="K12273" s="1" t="str">
        <f aca="false">LEFT(INDEX(Orders!$C$2:$C$8001,MATCH(B12273,Orders!$A$2:$A$8001,0)),7)</f>
        <v>2025-05</v>
      </c>
    </row>
    <row r="12274" customFormat="false" ht="15" hidden="false" customHeight="true" outlineLevel="0" collapsed="false">
      <c r="A12274" s="1" t="s">
        <v>22744</v>
      </c>
      <c r="B12274" s="1" t="s">
        <v>8445</v>
      </c>
      <c r="C12274" s="1" t="s">
        <v>1940</v>
      </c>
      <c r="D12274" s="1" t="n">
        <v>1</v>
      </c>
      <c r="E12274" s="16" t="n">
        <v>2374.52</v>
      </c>
      <c r="F12274" s="17" t="n">
        <v>0.05</v>
      </c>
      <c r="G12274" s="16" t="n">
        <v>2255.79</v>
      </c>
      <c r="I12274" s="1" t="str">
        <f aca="false">INDEX(Products!$C$2:$C$51,MATCH(C12274,Products!$A$2:$A$51,0))</f>
        <v>Fashion</v>
      </c>
      <c r="J12274" s="1" t="str">
        <f aca="false">INDEX(Orders!$E$2:$E$8001,MATCH(B12274,Orders!$A$2:$A$8001,0))</f>
        <v>Cancelled</v>
      </c>
      <c r="K12274" s="1" t="str">
        <f aca="false">LEFT(INDEX(Orders!$C$2:$C$8001,MATCH(B12274,Orders!$A$2:$A$8001,0)),7)</f>
        <v>2024-07</v>
      </c>
    </row>
    <row r="12275" customFormat="false" ht="15" hidden="false" customHeight="true" outlineLevel="0" collapsed="false">
      <c r="A12275" s="1" t="s">
        <v>22745</v>
      </c>
      <c r="B12275" s="1" t="s">
        <v>8445</v>
      </c>
      <c r="C12275" s="1" t="s">
        <v>2006</v>
      </c>
      <c r="D12275" s="1" t="n">
        <v>1</v>
      </c>
      <c r="E12275" s="16" t="n">
        <v>482.17</v>
      </c>
      <c r="F12275" s="17" t="n">
        <v>0</v>
      </c>
      <c r="G12275" s="16" t="n">
        <v>482.17</v>
      </c>
      <c r="I12275" s="1" t="str">
        <f aca="false">INDEX(Products!$C$2:$C$51,MATCH(C12275,Products!$A$2:$A$51,0))</f>
        <v>Books &amp; Stationery</v>
      </c>
      <c r="J12275" s="1" t="str">
        <f aca="false">INDEX(Orders!$E$2:$E$8001,MATCH(B12275,Orders!$A$2:$A$8001,0))</f>
        <v>Cancelled</v>
      </c>
      <c r="K12275" s="1" t="str">
        <f aca="false">LEFT(INDEX(Orders!$C$2:$C$8001,MATCH(B12275,Orders!$A$2:$A$8001,0)),7)</f>
        <v>2024-07</v>
      </c>
    </row>
    <row r="12276" customFormat="false" ht="15" hidden="false" customHeight="true" outlineLevel="0" collapsed="false">
      <c r="A12276" s="1" t="s">
        <v>22746</v>
      </c>
      <c r="B12276" s="1" t="s">
        <v>8446</v>
      </c>
      <c r="C12276" s="1" t="s">
        <v>2006</v>
      </c>
      <c r="D12276" s="1" t="n">
        <v>1</v>
      </c>
      <c r="E12276" s="16" t="n">
        <v>482.17</v>
      </c>
      <c r="F12276" s="17" t="n">
        <v>0</v>
      </c>
      <c r="G12276" s="16" t="n">
        <v>482.17</v>
      </c>
      <c r="I12276" s="1" t="str">
        <f aca="false">INDEX(Products!$C$2:$C$51,MATCH(C12276,Products!$A$2:$A$51,0))</f>
        <v>Books &amp; Stationery</v>
      </c>
      <c r="J12276" s="1" t="str">
        <f aca="false">INDEX(Orders!$E$2:$E$8001,MATCH(B12276,Orders!$A$2:$A$8001,0))</f>
        <v>Delivered</v>
      </c>
      <c r="K12276" s="1" t="str">
        <f aca="false">LEFT(INDEX(Orders!$C$2:$C$8001,MATCH(B12276,Orders!$A$2:$A$8001,0)),7)</f>
        <v>2024-07</v>
      </c>
    </row>
    <row r="12277" customFormat="false" ht="15" hidden="false" customHeight="true" outlineLevel="0" collapsed="false">
      <c r="A12277" s="1" t="s">
        <v>22747</v>
      </c>
      <c r="B12277" s="1" t="s">
        <v>8447</v>
      </c>
      <c r="C12277" s="1" t="s">
        <v>2006</v>
      </c>
      <c r="D12277" s="1" t="n">
        <v>1</v>
      </c>
      <c r="E12277" s="16" t="n">
        <v>482.17</v>
      </c>
      <c r="F12277" s="17" t="n">
        <v>0</v>
      </c>
      <c r="G12277" s="16" t="n">
        <v>482.17</v>
      </c>
      <c r="I12277" s="1" t="str">
        <f aca="false">INDEX(Products!$C$2:$C$51,MATCH(C12277,Products!$A$2:$A$51,0))</f>
        <v>Books &amp; Stationery</v>
      </c>
      <c r="J12277" s="1" t="str">
        <f aca="false">INDEX(Orders!$E$2:$E$8001,MATCH(B12277,Orders!$A$2:$A$8001,0))</f>
        <v>Delivered</v>
      </c>
      <c r="K12277" s="1" t="str">
        <f aca="false">LEFT(INDEX(Orders!$C$2:$C$8001,MATCH(B12277,Orders!$A$2:$A$8001,0)),7)</f>
        <v>2025-11</v>
      </c>
    </row>
    <row r="12278" customFormat="false" ht="15" hidden="false" customHeight="true" outlineLevel="0" collapsed="false">
      <c r="A12278" s="1" t="s">
        <v>22748</v>
      </c>
      <c r="B12278" s="1" t="s">
        <v>8447</v>
      </c>
      <c r="C12278" s="1" t="s">
        <v>1940</v>
      </c>
      <c r="D12278" s="1" t="n">
        <v>1</v>
      </c>
      <c r="E12278" s="16" t="n">
        <v>2374.52</v>
      </c>
      <c r="F12278" s="17" t="n">
        <v>0</v>
      </c>
      <c r="G12278" s="16" t="n">
        <v>2374.52</v>
      </c>
      <c r="I12278" s="1" t="str">
        <f aca="false">INDEX(Products!$C$2:$C$51,MATCH(C12278,Products!$A$2:$A$51,0))</f>
        <v>Fashion</v>
      </c>
      <c r="J12278" s="1" t="str">
        <f aca="false">INDEX(Orders!$E$2:$E$8001,MATCH(B12278,Orders!$A$2:$A$8001,0))</f>
        <v>Delivered</v>
      </c>
      <c r="K12278" s="1" t="str">
        <f aca="false">LEFT(INDEX(Orders!$C$2:$C$8001,MATCH(B12278,Orders!$A$2:$A$8001,0)),7)</f>
        <v>2025-11</v>
      </c>
    </row>
    <row r="12279" customFormat="false" ht="15" hidden="false" customHeight="true" outlineLevel="0" collapsed="false">
      <c r="A12279" s="1" t="s">
        <v>22749</v>
      </c>
      <c r="B12279" s="1" t="s">
        <v>8448</v>
      </c>
      <c r="C12279" s="1" t="s">
        <v>1995</v>
      </c>
      <c r="D12279" s="1" t="n">
        <v>1</v>
      </c>
      <c r="E12279" s="16" t="n">
        <v>2914.27</v>
      </c>
      <c r="F12279" s="17" t="n">
        <v>0</v>
      </c>
      <c r="G12279" s="16" t="n">
        <v>2914.27</v>
      </c>
      <c r="I12279" s="1" t="str">
        <f aca="false">INDEX(Products!$C$2:$C$51,MATCH(C12279,Products!$A$2:$A$51,0))</f>
        <v>Sports &amp; Fitness</v>
      </c>
      <c r="J12279" s="1" t="str">
        <f aca="false">INDEX(Orders!$E$2:$E$8001,MATCH(B12279,Orders!$A$2:$A$8001,0))</f>
        <v>Delivered</v>
      </c>
      <c r="K12279" s="1" t="str">
        <f aca="false">LEFT(INDEX(Orders!$C$2:$C$8001,MATCH(B12279,Orders!$A$2:$A$8001,0)),7)</f>
        <v>2025-12</v>
      </c>
    </row>
    <row r="12280" customFormat="false" ht="15" hidden="false" customHeight="true" outlineLevel="0" collapsed="false">
      <c r="A12280" s="1" t="s">
        <v>22750</v>
      </c>
      <c r="B12280" s="1" t="s">
        <v>8448</v>
      </c>
      <c r="C12280" s="1" t="s">
        <v>1926</v>
      </c>
      <c r="D12280" s="1" t="n">
        <v>1</v>
      </c>
      <c r="E12280" s="16" t="n">
        <v>1478.08</v>
      </c>
      <c r="F12280" s="17" t="n">
        <v>0</v>
      </c>
      <c r="G12280" s="16" t="n">
        <v>1478.08</v>
      </c>
      <c r="I12280" s="1" t="str">
        <f aca="false">INDEX(Products!$C$2:$C$51,MATCH(C12280,Products!$A$2:$A$51,0))</f>
        <v>Electronics</v>
      </c>
      <c r="J12280" s="1" t="str">
        <f aca="false">INDEX(Orders!$E$2:$E$8001,MATCH(B12280,Orders!$A$2:$A$8001,0))</f>
        <v>Delivered</v>
      </c>
      <c r="K12280" s="1" t="str">
        <f aca="false">LEFT(INDEX(Orders!$C$2:$C$8001,MATCH(B12280,Orders!$A$2:$A$8001,0)),7)</f>
        <v>2025-12</v>
      </c>
    </row>
    <row r="12281" customFormat="false" ht="15" hidden="false" customHeight="true" outlineLevel="0" collapsed="false">
      <c r="A12281" s="1" t="s">
        <v>22751</v>
      </c>
      <c r="B12281" s="1" t="s">
        <v>8449</v>
      </c>
      <c r="C12281" s="1" t="s">
        <v>2007</v>
      </c>
      <c r="D12281" s="1" t="n">
        <v>1</v>
      </c>
      <c r="E12281" s="16" t="n">
        <v>750.27</v>
      </c>
      <c r="F12281" s="17" t="n">
        <v>0</v>
      </c>
      <c r="G12281" s="16" t="n">
        <v>750.27</v>
      </c>
      <c r="I12281" s="1" t="str">
        <f aca="false">INDEX(Products!$C$2:$C$51,MATCH(C12281,Products!$A$2:$A$51,0))</f>
        <v>Books &amp; Stationery</v>
      </c>
      <c r="J12281" s="1" t="str">
        <f aca="false">INDEX(Orders!$E$2:$E$8001,MATCH(B12281,Orders!$A$2:$A$8001,0))</f>
        <v>Delivered</v>
      </c>
      <c r="K12281" s="1" t="str">
        <f aca="false">LEFT(INDEX(Orders!$C$2:$C$8001,MATCH(B12281,Orders!$A$2:$A$8001,0)),7)</f>
        <v>2025-05</v>
      </c>
    </row>
    <row r="12282" customFormat="false" ht="15" hidden="false" customHeight="true" outlineLevel="0" collapsed="false">
      <c r="A12282" s="1" t="s">
        <v>22752</v>
      </c>
      <c r="B12282" s="1" t="s">
        <v>8449</v>
      </c>
      <c r="C12282" s="1" t="s">
        <v>1935</v>
      </c>
      <c r="D12282" s="1" t="n">
        <v>2</v>
      </c>
      <c r="E12282" s="16" t="n">
        <v>14558.72</v>
      </c>
      <c r="F12282" s="17" t="n">
        <v>0</v>
      </c>
      <c r="G12282" s="16" t="n">
        <v>29117.44</v>
      </c>
      <c r="I12282" s="1" t="str">
        <f aca="false">INDEX(Products!$C$2:$C$51,MATCH(C12282,Products!$A$2:$A$51,0))</f>
        <v>Electronics</v>
      </c>
      <c r="J12282" s="1" t="str">
        <f aca="false">INDEX(Orders!$E$2:$E$8001,MATCH(B12282,Orders!$A$2:$A$8001,0))</f>
        <v>Delivered</v>
      </c>
      <c r="K12282" s="1" t="str">
        <f aca="false">LEFT(INDEX(Orders!$C$2:$C$8001,MATCH(B12282,Orders!$A$2:$A$8001,0)),7)</f>
        <v>2025-05</v>
      </c>
    </row>
    <row r="12283" customFormat="false" ht="15" hidden="false" customHeight="true" outlineLevel="0" collapsed="false">
      <c r="A12283" s="1" t="s">
        <v>22753</v>
      </c>
      <c r="B12283" s="1" t="s">
        <v>8450</v>
      </c>
      <c r="C12283" s="1" t="s">
        <v>1959</v>
      </c>
      <c r="D12283" s="1" t="n">
        <v>1</v>
      </c>
      <c r="E12283" s="16" t="n">
        <v>2142.79</v>
      </c>
      <c r="F12283" s="17" t="n">
        <v>0</v>
      </c>
      <c r="G12283" s="16" t="n">
        <v>2142.79</v>
      </c>
      <c r="I12283" s="1" t="str">
        <f aca="false">INDEX(Products!$C$2:$C$51,MATCH(C12283,Products!$A$2:$A$51,0))</f>
        <v>Home &amp; Kitchen</v>
      </c>
      <c r="J12283" s="1" t="str">
        <f aca="false">INDEX(Orders!$E$2:$E$8001,MATCH(B12283,Orders!$A$2:$A$8001,0))</f>
        <v>Delivered</v>
      </c>
      <c r="K12283" s="1" t="str">
        <f aca="false">LEFT(INDEX(Orders!$C$2:$C$8001,MATCH(B12283,Orders!$A$2:$A$8001,0)),7)</f>
        <v>2024-07</v>
      </c>
    </row>
    <row r="12284" customFormat="false" ht="15" hidden="false" customHeight="true" outlineLevel="0" collapsed="false">
      <c r="A12284" s="1" t="s">
        <v>22754</v>
      </c>
      <c r="B12284" s="1" t="s">
        <v>8450</v>
      </c>
      <c r="C12284" s="1" t="s">
        <v>2007</v>
      </c>
      <c r="D12284" s="1" t="n">
        <v>2</v>
      </c>
      <c r="E12284" s="16" t="n">
        <v>750.27</v>
      </c>
      <c r="F12284" s="17" t="n">
        <v>0</v>
      </c>
      <c r="G12284" s="16" t="n">
        <v>1500.54</v>
      </c>
      <c r="I12284" s="1" t="str">
        <f aca="false">INDEX(Products!$C$2:$C$51,MATCH(C12284,Products!$A$2:$A$51,0))</f>
        <v>Books &amp; Stationery</v>
      </c>
      <c r="J12284" s="1" t="str">
        <f aca="false">INDEX(Orders!$E$2:$E$8001,MATCH(B12284,Orders!$A$2:$A$8001,0))</f>
        <v>Delivered</v>
      </c>
      <c r="K12284" s="1" t="str">
        <f aca="false">LEFT(INDEX(Orders!$C$2:$C$8001,MATCH(B12284,Orders!$A$2:$A$8001,0)),7)</f>
        <v>2024-07</v>
      </c>
    </row>
    <row r="12285" customFormat="false" ht="15" hidden="false" customHeight="true" outlineLevel="0" collapsed="false">
      <c r="A12285" s="1" t="s">
        <v>22755</v>
      </c>
      <c r="B12285" s="1" t="s">
        <v>8451</v>
      </c>
      <c r="C12285" s="1" t="s">
        <v>1940</v>
      </c>
      <c r="D12285" s="1" t="n">
        <v>1</v>
      </c>
      <c r="E12285" s="16" t="n">
        <v>2374.52</v>
      </c>
      <c r="F12285" s="17" t="n">
        <v>0</v>
      </c>
      <c r="G12285" s="16" t="n">
        <v>2374.52</v>
      </c>
      <c r="I12285" s="1" t="str">
        <f aca="false">INDEX(Products!$C$2:$C$51,MATCH(C12285,Products!$A$2:$A$51,0))</f>
        <v>Fashion</v>
      </c>
      <c r="J12285" s="1" t="str">
        <f aca="false">INDEX(Orders!$E$2:$E$8001,MATCH(B12285,Orders!$A$2:$A$8001,0))</f>
        <v>Delivered</v>
      </c>
      <c r="K12285" s="1" t="str">
        <f aca="false">LEFT(INDEX(Orders!$C$2:$C$8001,MATCH(B12285,Orders!$A$2:$A$8001,0)),7)</f>
        <v>2025-11</v>
      </c>
    </row>
    <row r="12286" customFormat="false" ht="15" hidden="false" customHeight="true" outlineLevel="0" collapsed="false">
      <c r="A12286" s="1" t="s">
        <v>22756</v>
      </c>
      <c r="B12286" s="1" t="s">
        <v>8451</v>
      </c>
      <c r="C12286" s="1" t="s">
        <v>1930</v>
      </c>
      <c r="D12286" s="1" t="n">
        <v>1</v>
      </c>
      <c r="E12286" s="16" t="n">
        <v>2398.35</v>
      </c>
      <c r="F12286" s="17" t="n">
        <v>0.05</v>
      </c>
      <c r="G12286" s="16" t="n">
        <v>2278.43</v>
      </c>
      <c r="I12286" s="1" t="str">
        <f aca="false">INDEX(Products!$C$2:$C$51,MATCH(C12286,Products!$A$2:$A$51,0))</f>
        <v>Electronics</v>
      </c>
      <c r="J12286" s="1" t="str">
        <f aca="false">INDEX(Orders!$E$2:$E$8001,MATCH(B12286,Orders!$A$2:$A$8001,0))</f>
        <v>Delivered</v>
      </c>
      <c r="K12286" s="1" t="str">
        <f aca="false">LEFT(INDEX(Orders!$C$2:$C$8001,MATCH(B12286,Orders!$A$2:$A$8001,0)),7)</f>
        <v>2025-11</v>
      </c>
    </row>
    <row r="12287" customFormat="false" ht="15" hidden="false" customHeight="true" outlineLevel="0" collapsed="false">
      <c r="A12287" s="1" t="s">
        <v>22757</v>
      </c>
      <c r="B12287" s="1" t="s">
        <v>8451</v>
      </c>
      <c r="C12287" s="1" t="s">
        <v>2006</v>
      </c>
      <c r="D12287" s="1" t="n">
        <v>1</v>
      </c>
      <c r="E12287" s="16" t="n">
        <v>482.17</v>
      </c>
      <c r="F12287" s="17" t="n">
        <v>0</v>
      </c>
      <c r="G12287" s="16" t="n">
        <v>482.17</v>
      </c>
      <c r="I12287" s="1" t="str">
        <f aca="false">INDEX(Products!$C$2:$C$51,MATCH(C12287,Products!$A$2:$A$51,0))</f>
        <v>Books &amp; Stationery</v>
      </c>
      <c r="J12287" s="1" t="str">
        <f aca="false">INDEX(Orders!$E$2:$E$8001,MATCH(B12287,Orders!$A$2:$A$8001,0))</f>
        <v>Delivered</v>
      </c>
      <c r="K12287" s="1" t="str">
        <f aca="false">LEFT(INDEX(Orders!$C$2:$C$8001,MATCH(B12287,Orders!$A$2:$A$8001,0)),7)</f>
        <v>2025-11</v>
      </c>
    </row>
    <row r="12288" customFormat="false" ht="15" hidden="false" customHeight="true" outlineLevel="0" collapsed="false">
      <c r="A12288" s="1" t="s">
        <v>22758</v>
      </c>
      <c r="B12288" s="1" t="s">
        <v>8452</v>
      </c>
      <c r="C12288" s="1" t="s">
        <v>1961</v>
      </c>
      <c r="D12288" s="1" t="n">
        <v>1</v>
      </c>
      <c r="E12288" s="16" t="n">
        <v>3493.68</v>
      </c>
      <c r="F12288" s="17" t="n">
        <v>0.15</v>
      </c>
      <c r="G12288" s="16" t="n">
        <v>2969.63</v>
      </c>
      <c r="I12288" s="1" t="str">
        <f aca="false">INDEX(Products!$C$2:$C$51,MATCH(C12288,Products!$A$2:$A$51,0))</f>
        <v>Home &amp; Kitchen</v>
      </c>
      <c r="J12288" s="1" t="str">
        <f aca="false">INDEX(Orders!$E$2:$E$8001,MATCH(B12288,Orders!$A$2:$A$8001,0))</f>
        <v>Delivered</v>
      </c>
      <c r="K12288" s="1" t="str">
        <f aca="false">LEFT(INDEX(Orders!$C$2:$C$8001,MATCH(B12288,Orders!$A$2:$A$8001,0)),7)</f>
        <v>2025-10</v>
      </c>
    </row>
    <row r="12289" customFormat="false" ht="15" hidden="false" customHeight="true" outlineLevel="0" collapsed="false">
      <c r="A12289" s="1" t="s">
        <v>22759</v>
      </c>
      <c r="B12289" s="1" t="s">
        <v>8452</v>
      </c>
      <c r="C12289" s="1" t="s">
        <v>2007</v>
      </c>
      <c r="D12289" s="1" t="n">
        <v>1</v>
      </c>
      <c r="E12289" s="16" t="n">
        <v>750.27</v>
      </c>
      <c r="F12289" s="17" t="n">
        <v>0.1</v>
      </c>
      <c r="G12289" s="16" t="n">
        <v>675.24</v>
      </c>
      <c r="I12289" s="1" t="str">
        <f aca="false">INDEX(Products!$C$2:$C$51,MATCH(C12289,Products!$A$2:$A$51,0))</f>
        <v>Books &amp; Stationery</v>
      </c>
      <c r="J12289" s="1" t="str">
        <f aca="false">INDEX(Orders!$E$2:$E$8001,MATCH(B12289,Orders!$A$2:$A$8001,0))</f>
        <v>Delivered</v>
      </c>
      <c r="K12289" s="1" t="str">
        <f aca="false">LEFT(INDEX(Orders!$C$2:$C$8001,MATCH(B12289,Orders!$A$2:$A$8001,0)),7)</f>
        <v>2025-10</v>
      </c>
    </row>
    <row r="12290" customFormat="false" ht="15" hidden="false" customHeight="true" outlineLevel="0" collapsed="false">
      <c r="A12290" s="1" t="s">
        <v>22760</v>
      </c>
      <c r="B12290" s="1" t="s">
        <v>8453</v>
      </c>
      <c r="C12290" s="1" t="s">
        <v>2007</v>
      </c>
      <c r="D12290" s="1" t="n">
        <v>1</v>
      </c>
      <c r="E12290" s="16" t="n">
        <v>750.27</v>
      </c>
      <c r="F12290" s="17" t="n">
        <v>0</v>
      </c>
      <c r="G12290" s="16" t="n">
        <v>750.27</v>
      </c>
      <c r="I12290" s="1" t="str">
        <f aca="false">INDEX(Products!$C$2:$C$51,MATCH(C12290,Products!$A$2:$A$51,0))</f>
        <v>Books &amp; Stationery</v>
      </c>
      <c r="J12290" s="1" t="str">
        <f aca="false">INDEX(Orders!$E$2:$E$8001,MATCH(B12290,Orders!$A$2:$A$8001,0))</f>
        <v>Returned</v>
      </c>
      <c r="K12290" s="1" t="str">
        <f aca="false">LEFT(INDEX(Orders!$C$2:$C$8001,MATCH(B12290,Orders!$A$2:$A$8001,0)),7)</f>
        <v>2024-06</v>
      </c>
    </row>
    <row r="12291" customFormat="false" ht="15" hidden="false" customHeight="true" outlineLevel="0" collapsed="false">
      <c r="A12291" s="1" t="s">
        <v>22761</v>
      </c>
      <c r="B12291" s="1" t="s">
        <v>8453</v>
      </c>
      <c r="C12291" s="1" t="s">
        <v>1997</v>
      </c>
      <c r="D12291" s="1" t="n">
        <v>1</v>
      </c>
      <c r="E12291" s="16" t="n">
        <v>311.15</v>
      </c>
      <c r="F12291" s="17" t="n">
        <v>0</v>
      </c>
      <c r="G12291" s="16" t="n">
        <v>311.15</v>
      </c>
      <c r="I12291" s="1" t="str">
        <f aca="false">INDEX(Products!$C$2:$C$51,MATCH(C12291,Products!$A$2:$A$51,0))</f>
        <v>Sports &amp; Fitness</v>
      </c>
      <c r="J12291" s="1" t="str">
        <f aca="false">INDEX(Orders!$E$2:$E$8001,MATCH(B12291,Orders!$A$2:$A$8001,0))</f>
        <v>Returned</v>
      </c>
      <c r="K12291" s="1" t="str">
        <f aca="false">LEFT(INDEX(Orders!$C$2:$C$8001,MATCH(B12291,Orders!$A$2:$A$8001,0)),7)</f>
        <v>2024-06</v>
      </c>
    </row>
    <row r="12292" customFormat="false" ht="15" hidden="false" customHeight="true" outlineLevel="0" collapsed="false">
      <c r="A12292" s="1" t="s">
        <v>22762</v>
      </c>
      <c r="B12292" s="1" t="s">
        <v>8454</v>
      </c>
      <c r="C12292" s="1" t="s">
        <v>1988</v>
      </c>
      <c r="D12292" s="1" t="n">
        <v>2</v>
      </c>
      <c r="E12292" s="16" t="n">
        <v>681.07</v>
      </c>
      <c r="F12292" s="17" t="n">
        <v>0</v>
      </c>
      <c r="G12292" s="16" t="n">
        <v>1362.14</v>
      </c>
      <c r="I12292" s="1" t="str">
        <f aca="false">INDEX(Products!$C$2:$C$51,MATCH(C12292,Products!$A$2:$A$51,0))</f>
        <v>Sports &amp; Fitness</v>
      </c>
      <c r="J12292" s="1" t="str">
        <f aca="false">INDEX(Orders!$E$2:$E$8001,MATCH(B12292,Orders!$A$2:$A$8001,0))</f>
        <v>Delivered</v>
      </c>
      <c r="K12292" s="1" t="str">
        <f aca="false">LEFT(INDEX(Orders!$C$2:$C$8001,MATCH(B12292,Orders!$A$2:$A$8001,0)),7)</f>
        <v>2025-01</v>
      </c>
    </row>
    <row r="12293" customFormat="false" ht="15" hidden="false" customHeight="true" outlineLevel="0" collapsed="false">
      <c r="A12293" s="1" t="s">
        <v>22763</v>
      </c>
      <c r="B12293" s="1" t="s">
        <v>8455</v>
      </c>
      <c r="C12293" s="1" t="s">
        <v>1930</v>
      </c>
      <c r="D12293" s="1" t="n">
        <v>1</v>
      </c>
      <c r="E12293" s="16" t="n">
        <v>2398.35</v>
      </c>
      <c r="F12293" s="17" t="n">
        <v>0.1</v>
      </c>
      <c r="G12293" s="16" t="n">
        <v>2158.52</v>
      </c>
      <c r="I12293" s="1" t="str">
        <f aca="false">INDEX(Products!$C$2:$C$51,MATCH(C12293,Products!$A$2:$A$51,0))</f>
        <v>Electronics</v>
      </c>
      <c r="J12293" s="1" t="str">
        <f aca="false">INDEX(Orders!$E$2:$E$8001,MATCH(B12293,Orders!$A$2:$A$8001,0))</f>
        <v>Returned</v>
      </c>
      <c r="K12293" s="1" t="str">
        <f aca="false">LEFT(INDEX(Orders!$C$2:$C$8001,MATCH(B12293,Orders!$A$2:$A$8001,0)),7)</f>
        <v>2025-07</v>
      </c>
    </row>
    <row r="12294" customFormat="false" ht="15" hidden="false" customHeight="true" outlineLevel="0" collapsed="false">
      <c r="A12294" s="1" t="s">
        <v>22764</v>
      </c>
      <c r="B12294" s="1" t="s">
        <v>8455</v>
      </c>
      <c r="C12294" s="1" t="s">
        <v>1940</v>
      </c>
      <c r="D12294" s="1" t="n">
        <v>2</v>
      </c>
      <c r="E12294" s="16" t="n">
        <v>2374.52</v>
      </c>
      <c r="F12294" s="17" t="n">
        <v>0.2</v>
      </c>
      <c r="G12294" s="16" t="n">
        <v>3799.23</v>
      </c>
      <c r="I12294" s="1" t="str">
        <f aca="false">INDEX(Products!$C$2:$C$51,MATCH(C12294,Products!$A$2:$A$51,0))</f>
        <v>Fashion</v>
      </c>
      <c r="J12294" s="1" t="str">
        <f aca="false">INDEX(Orders!$E$2:$E$8001,MATCH(B12294,Orders!$A$2:$A$8001,0))</f>
        <v>Returned</v>
      </c>
      <c r="K12294" s="1" t="str">
        <f aca="false">LEFT(INDEX(Orders!$C$2:$C$8001,MATCH(B12294,Orders!$A$2:$A$8001,0)),7)</f>
        <v>2025-07</v>
      </c>
    </row>
    <row r="12295" customFormat="false" ht="15" hidden="false" customHeight="true" outlineLevel="0" collapsed="false">
      <c r="A12295" s="1" t="s">
        <v>22765</v>
      </c>
      <c r="B12295" s="1" t="s">
        <v>8455</v>
      </c>
      <c r="C12295" s="1" t="s">
        <v>1924</v>
      </c>
      <c r="D12295" s="1" t="n">
        <v>1</v>
      </c>
      <c r="E12295" s="16" t="n">
        <v>1971</v>
      </c>
      <c r="F12295" s="17" t="n">
        <v>0</v>
      </c>
      <c r="G12295" s="16" t="n">
        <v>1971</v>
      </c>
      <c r="I12295" s="1" t="str">
        <f aca="false">INDEX(Products!$C$2:$C$51,MATCH(C12295,Products!$A$2:$A$51,0))</f>
        <v>Electronics</v>
      </c>
      <c r="J12295" s="1" t="str">
        <f aca="false">INDEX(Orders!$E$2:$E$8001,MATCH(B12295,Orders!$A$2:$A$8001,0))</f>
        <v>Returned</v>
      </c>
      <c r="K12295" s="1" t="str">
        <f aca="false">LEFT(INDEX(Orders!$C$2:$C$8001,MATCH(B12295,Orders!$A$2:$A$8001,0)),7)</f>
        <v>2025-07</v>
      </c>
    </row>
    <row r="12296" customFormat="false" ht="15" hidden="false" customHeight="true" outlineLevel="0" collapsed="false">
      <c r="A12296" s="1" t="s">
        <v>22766</v>
      </c>
      <c r="B12296" s="1" t="s">
        <v>8456</v>
      </c>
      <c r="C12296" s="1" t="s">
        <v>1979</v>
      </c>
      <c r="D12296" s="1" t="n">
        <v>1</v>
      </c>
      <c r="E12296" s="16" t="n">
        <v>623</v>
      </c>
      <c r="F12296" s="17" t="n">
        <v>0</v>
      </c>
      <c r="G12296" s="16" t="n">
        <v>623</v>
      </c>
      <c r="I12296" s="1" t="str">
        <f aca="false">INDEX(Products!$C$2:$C$51,MATCH(C12296,Products!$A$2:$A$51,0))</f>
        <v>Beauty &amp; Personal Care</v>
      </c>
      <c r="J12296" s="1" t="str">
        <f aca="false">INDEX(Orders!$E$2:$E$8001,MATCH(B12296,Orders!$A$2:$A$8001,0))</f>
        <v>Delivered</v>
      </c>
      <c r="K12296" s="1" t="str">
        <f aca="false">LEFT(INDEX(Orders!$C$2:$C$8001,MATCH(B12296,Orders!$A$2:$A$8001,0)),7)</f>
        <v>2025-06</v>
      </c>
    </row>
    <row r="12297" customFormat="false" ht="15" hidden="false" customHeight="true" outlineLevel="0" collapsed="false">
      <c r="A12297" s="1" t="s">
        <v>22767</v>
      </c>
      <c r="B12297" s="1" t="s">
        <v>8456</v>
      </c>
      <c r="C12297" s="1" t="s">
        <v>1975</v>
      </c>
      <c r="D12297" s="1" t="n">
        <v>2</v>
      </c>
      <c r="E12297" s="16" t="n">
        <v>862.99</v>
      </c>
      <c r="F12297" s="17" t="n">
        <v>0</v>
      </c>
      <c r="G12297" s="16" t="n">
        <v>1725.98</v>
      </c>
      <c r="I12297" s="1" t="str">
        <f aca="false">INDEX(Products!$C$2:$C$51,MATCH(C12297,Products!$A$2:$A$51,0))</f>
        <v>Beauty &amp; Personal Care</v>
      </c>
      <c r="J12297" s="1" t="str">
        <f aca="false">INDEX(Orders!$E$2:$E$8001,MATCH(B12297,Orders!$A$2:$A$8001,0))</f>
        <v>Delivered</v>
      </c>
      <c r="K12297" s="1" t="str">
        <f aca="false">LEFT(INDEX(Orders!$C$2:$C$8001,MATCH(B12297,Orders!$A$2:$A$8001,0)),7)</f>
        <v>2025-06</v>
      </c>
    </row>
    <row r="12298" customFormat="false" ht="15" hidden="false" customHeight="true" outlineLevel="0" collapsed="false">
      <c r="A12298" s="1" t="s">
        <v>22768</v>
      </c>
      <c r="B12298" s="1" t="s">
        <v>8457</v>
      </c>
      <c r="C12298" s="1" t="s">
        <v>1951</v>
      </c>
      <c r="D12298" s="1" t="n">
        <v>3</v>
      </c>
      <c r="E12298" s="16" t="n">
        <v>957.5</v>
      </c>
      <c r="F12298" s="17" t="n">
        <v>0.05</v>
      </c>
      <c r="G12298" s="16" t="n">
        <v>2728.88</v>
      </c>
      <c r="I12298" s="1" t="str">
        <f aca="false">INDEX(Products!$C$2:$C$51,MATCH(C12298,Products!$A$2:$A$51,0))</f>
        <v>Fashion</v>
      </c>
      <c r="J12298" s="1" t="str">
        <f aca="false">INDEX(Orders!$E$2:$E$8001,MATCH(B12298,Orders!$A$2:$A$8001,0))</f>
        <v>Delivered</v>
      </c>
      <c r="K12298" s="1" t="str">
        <f aca="false">LEFT(INDEX(Orders!$C$2:$C$8001,MATCH(B12298,Orders!$A$2:$A$8001,0)),7)</f>
        <v>2024-01</v>
      </c>
    </row>
    <row r="12299" customFormat="false" ht="15" hidden="false" customHeight="true" outlineLevel="0" collapsed="false">
      <c r="A12299" s="1" t="s">
        <v>22769</v>
      </c>
      <c r="B12299" s="1" t="s">
        <v>8457</v>
      </c>
      <c r="C12299" s="1" t="s">
        <v>1961</v>
      </c>
      <c r="D12299" s="1" t="n">
        <v>2</v>
      </c>
      <c r="E12299" s="16" t="n">
        <v>3493.68</v>
      </c>
      <c r="F12299" s="17" t="n">
        <v>0</v>
      </c>
      <c r="G12299" s="16" t="n">
        <v>6987.36</v>
      </c>
      <c r="I12299" s="1" t="str">
        <f aca="false">INDEX(Products!$C$2:$C$51,MATCH(C12299,Products!$A$2:$A$51,0))</f>
        <v>Home &amp; Kitchen</v>
      </c>
      <c r="J12299" s="1" t="str">
        <f aca="false">INDEX(Orders!$E$2:$E$8001,MATCH(B12299,Orders!$A$2:$A$8001,0))</f>
        <v>Delivered</v>
      </c>
      <c r="K12299" s="1" t="str">
        <f aca="false">LEFT(INDEX(Orders!$C$2:$C$8001,MATCH(B12299,Orders!$A$2:$A$8001,0)),7)</f>
        <v>2024-01</v>
      </c>
    </row>
    <row r="12300" customFormat="false" ht="15" hidden="false" customHeight="true" outlineLevel="0" collapsed="false">
      <c r="A12300" s="1" t="s">
        <v>22770</v>
      </c>
      <c r="B12300" s="1" t="s">
        <v>8458</v>
      </c>
      <c r="C12300" s="1" t="s">
        <v>2006</v>
      </c>
      <c r="D12300" s="1" t="n">
        <v>2</v>
      </c>
      <c r="E12300" s="16" t="n">
        <v>482.17</v>
      </c>
      <c r="F12300" s="17" t="n">
        <v>0.05</v>
      </c>
      <c r="G12300" s="16" t="n">
        <v>916.12</v>
      </c>
      <c r="I12300" s="1" t="str">
        <f aca="false">INDEX(Products!$C$2:$C$51,MATCH(C12300,Products!$A$2:$A$51,0))</f>
        <v>Books &amp; Stationery</v>
      </c>
      <c r="J12300" s="1" t="str">
        <f aca="false">INDEX(Orders!$E$2:$E$8001,MATCH(B12300,Orders!$A$2:$A$8001,0))</f>
        <v>Delivered</v>
      </c>
      <c r="K12300" s="1" t="str">
        <f aca="false">LEFT(INDEX(Orders!$C$2:$C$8001,MATCH(B12300,Orders!$A$2:$A$8001,0)),7)</f>
        <v>2025-11</v>
      </c>
    </row>
    <row r="12301" customFormat="false" ht="15" hidden="false" customHeight="true" outlineLevel="0" collapsed="false">
      <c r="A12301" s="1" t="s">
        <v>22771</v>
      </c>
      <c r="B12301" s="1" t="s">
        <v>8459</v>
      </c>
      <c r="C12301" s="1" t="s">
        <v>1975</v>
      </c>
      <c r="D12301" s="1" t="n">
        <v>1</v>
      </c>
      <c r="E12301" s="16" t="n">
        <v>862.99</v>
      </c>
      <c r="F12301" s="17" t="n">
        <v>0.1</v>
      </c>
      <c r="G12301" s="16" t="n">
        <v>776.69</v>
      </c>
      <c r="I12301" s="1" t="str">
        <f aca="false">INDEX(Products!$C$2:$C$51,MATCH(C12301,Products!$A$2:$A$51,0))</f>
        <v>Beauty &amp; Personal Care</v>
      </c>
      <c r="J12301" s="1" t="str">
        <f aca="false">INDEX(Orders!$E$2:$E$8001,MATCH(B12301,Orders!$A$2:$A$8001,0))</f>
        <v>Delivered</v>
      </c>
      <c r="K12301" s="1" t="str">
        <f aca="false">LEFT(INDEX(Orders!$C$2:$C$8001,MATCH(B12301,Orders!$A$2:$A$8001,0)),7)</f>
        <v>2025-09</v>
      </c>
    </row>
    <row r="12302" customFormat="false" ht="15" hidden="false" customHeight="true" outlineLevel="0" collapsed="false">
      <c r="A12302" s="1" t="s">
        <v>22772</v>
      </c>
      <c r="B12302" s="1" t="s">
        <v>8459</v>
      </c>
      <c r="C12302" s="1" t="s">
        <v>1940</v>
      </c>
      <c r="D12302" s="1" t="n">
        <v>1</v>
      </c>
      <c r="E12302" s="16" t="n">
        <v>2374.52</v>
      </c>
      <c r="F12302" s="17" t="n">
        <v>0.2</v>
      </c>
      <c r="G12302" s="16" t="n">
        <v>1899.62</v>
      </c>
      <c r="I12302" s="1" t="str">
        <f aca="false">INDEX(Products!$C$2:$C$51,MATCH(C12302,Products!$A$2:$A$51,0))</f>
        <v>Fashion</v>
      </c>
      <c r="J12302" s="1" t="str">
        <f aca="false">INDEX(Orders!$E$2:$E$8001,MATCH(B12302,Orders!$A$2:$A$8001,0))</f>
        <v>Delivered</v>
      </c>
      <c r="K12302" s="1" t="str">
        <f aca="false">LEFT(INDEX(Orders!$C$2:$C$8001,MATCH(B12302,Orders!$A$2:$A$8001,0)),7)</f>
        <v>2025-09</v>
      </c>
    </row>
    <row r="12303" customFormat="false" ht="15" hidden="false" customHeight="true" outlineLevel="0" collapsed="false">
      <c r="A12303" s="1" t="s">
        <v>22773</v>
      </c>
      <c r="B12303" s="1" t="s">
        <v>8459</v>
      </c>
      <c r="C12303" s="1" t="s">
        <v>1976</v>
      </c>
      <c r="D12303" s="1" t="n">
        <v>1</v>
      </c>
      <c r="E12303" s="16" t="n">
        <v>1603.35</v>
      </c>
      <c r="F12303" s="17" t="n">
        <v>0.15</v>
      </c>
      <c r="G12303" s="16" t="n">
        <v>1362.85</v>
      </c>
      <c r="I12303" s="1" t="str">
        <f aca="false">INDEX(Products!$C$2:$C$51,MATCH(C12303,Products!$A$2:$A$51,0))</f>
        <v>Beauty &amp; Personal Care</v>
      </c>
      <c r="J12303" s="1" t="str">
        <f aca="false">INDEX(Orders!$E$2:$E$8001,MATCH(B12303,Orders!$A$2:$A$8001,0))</f>
        <v>Delivered</v>
      </c>
      <c r="K12303" s="1" t="str">
        <f aca="false">LEFT(INDEX(Orders!$C$2:$C$8001,MATCH(B12303,Orders!$A$2:$A$8001,0)),7)</f>
        <v>2025-09</v>
      </c>
    </row>
    <row r="12304" customFormat="false" ht="15" hidden="false" customHeight="true" outlineLevel="0" collapsed="false">
      <c r="A12304" s="1" t="s">
        <v>22774</v>
      </c>
      <c r="B12304" s="1" t="s">
        <v>8459</v>
      </c>
      <c r="C12304" s="1" t="s">
        <v>2007</v>
      </c>
      <c r="D12304" s="1" t="n">
        <v>1</v>
      </c>
      <c r="E12304" s="16" t="n">
        <v>750.27</v>
      </c>
      <c r="F12304" s="17" t="n">
        <v>0</v>
      </c>
      <c r="G12304" s="16" t="n">
        <v>750.27</v>
      </c>
      <c r="I12304" s="1" t="str">
        <f aca="false">INDEX(Products!$C$2:$C$51,MATCH(C12304,Products!$A$2:$A$51,0))</f>
        <v>Books &amp; Stationery</v>
      </c>
      <c r="J12304" s="1" t="str">
        <f aca="false">INDEX(Orders!$E$2:$E$8001,MATCH(B12304,Orders!$A$2:$A$8001,0))</f>
        <v>Delivered</v>
      </c>
      <c r="K12304" s="1" t="str">
        <f aca="false">LEFT(INDEX(Orders!$C$2:$C$8001,MATCH(B12304,Orders!$A$2:$A$8001,0)),7)</f>
        <v>2025-09</v>
      </c>
    </row>
    <row r="12305" customFormat="false" ht="15" hidden="false" customHeight="true" outlineLevel="0" collapsed="false">
      <c r="A12305" s="1" t="s">
        <v>22775</v>
      </c>
      <c r="B12305" s="1" t="s">
        <v>8459</v>
      </c>
      <c r="C12305" s="1" t="s">
        <v>1990</v>
      </c>
      <c r="D12305" s="1" t="n">
        <v>2</v>
      </c>
      <c r="E12305" s="16" t="n">
        <v>5311.32</v>
      </c>
      <c r="F12305" s="17" t="n">
        <v>0.05</v>
      </c>
      <c r="G12305" s="16" t="n">
        <v>10091.51</v>
      </c>
      <c r="I12305" s="1" t="str">
        <f aca="false">INDEX(Products!$C$2:$C$51,MATCH(C12305,Products!$A$2:$A$51,0))</f>
        <v>Sports &amp; Fitness</v>
      </c>
      <c r="J12305" s="1" t="str">
        <f aca="false">INDEX(Orders!$E$2:$E$8001,MATCH(B12305,Orders!$A$2:$A$8001,0))</f>
        <v>Delivered</v>
      </c>
      <c r="K12305" s="1" t="str">
        <f aca="false">LEFT(INDEX(Orders!$C$2:$C$8001,MATCH(B12305,Orders!$A$2:$A$8001,0)),7)</f>
        <v>2025-09</v>
      </c>
    </row>
    <row r="12306" customFormat="false" ht="15" hidden="false" customHeight="true" outlineLevel="0" collapsed="false">
      <c r="A12306" s="1" t="s">
        <v>22776</v>
      </c>
      <c r="B12306" s="1" t="s">
        <v>8460</v>
      </c>
      <c r="C12306" s="1" t="s">
        <v>1924</v>
      </c>
      <c r="D12306" s="1" t="n">
        <v>2</v>
      </c>
      <c r="E12306" s="16" t="n">
        <v>1971</v>
      </c>
      <c r="F12306" s="17" t="n">
        <v>0</v>
      </c>
      <c r="G12306" s="16" t="n">
        <v>3942</v>
      </c>
      <c r="I12306" s="1" t="str">
        <f aca="false">INDEX(Products!$C$2:$C$51,MATCH(C12306,Products!$A$2:$A$51,0))</f>
        <v>Electronics</v>
      </c>
      <c r="J12306" s="1" t="str">
        <f aca="false">INDEX(Orders!$E$2:$E$8001,MATCH(B12306,Orders!$A$2:$A$8001,0))</f>
        <v>Delivered</v>
      </c>
      <c r="K12306" s="1" t="str">
        <f aca="false">LEFT(INDEX(Orders!$C$2:$C$8001,MATCH(B12306,Orders!$A$2:$A$8001,0)),7)</f>
        <v>2025-07</v>
      </c>
    </row>
    <row r="12307" customFormat="false" ht="15" hidden="false" customHeight="true" outlineLevel="0" collapsed="false">
      <c r="A12307" s="1" t="s">
        <v>22777</v>
      </c>
      <c r="B12307" s="1" t="s">
        <v>8461</v>
      </c>
      <c r="C12307" s="1" t="s">
        <v>1976</v>
      </c>
      <c r="D12307" s="1" t="n">
        <v>1</v>
      </c>
      <c r="E12307" s="16" t="n">
        <v>1603.35</v>
      </c>
      <c r="F12307" s="17" t="n">
        <v>0.05</v>
      </c>
      <c r="G12307" s="16" t="n">
        <v>1523.18</v>
      </c>
      <c r="I12307" s="1" t="str">
        <f aca="false">INDEX(Products!$C$2:$C$51,MATCH(C12307,Products!$A$2:$A$51,0))</f>
        <v>Beauty &amp; Personal Care</v>
      </c>
      <c r="J12307" s="1" t="str">
        <f aca="false">INDEX(Orders!$E$2:$E$8001,MATCH(B12307,Orders!$A$2:$A$8001,0))</f>
        <v>Delivered</v>
      </c>
      <c r="K12307" s="1" t="str">
        <f aca="false">LEFT(INDEX(Orders!$C$2:$C$8001,MATCH(B12307,Orders!$A$2:$A$8001,0)),7)</f>
        <v>2024-11</v>
      </c>
    </row>
    <row r="12308" customFormat="false" ht="15" hidden="false" customHeight="true" outlineLevel="0" collapsed="false">
      <c r="A12308" s="1" t="s">
        <v>22778</v>
      </c>
      <c r="B12308" s="1" t="s">
        <v>8462</v>
      </c>
      <c r="C12308" s="1" t="s">
        <v>2006</v>
      </c>
      <c r="D12308" s="1" t="n">
        <v>1</v>
      </c>
      <c r="E12308" s="16" t="n">
        <v>482.17</v>
      </c>
      <c r="F12308" s="17" t="n">
        <v>0.1</v>
      </c>
      <c r="G12308" s="16" t="n">
        <v>433.95</v>
      </c>
      <c r="I12308" s="1" t="str">
        <f aca="false">INDEX(Products!$C$2:$C$51,MATCH(C12308,Products!$A$2:$A$51,0))</f>
        <v>Books &amp; Stationery</v>
      </c>
      <c r="J12308" s="1" t="str">
        <f aca="false">INDEX(Orders!$E$2:$E$8001,MATCH(B12308,Orders!$A$2:$A$8001,0))</f>
        <v>Delivered</v>
      </c>
      <c r="K12308" s="1" t="str">
        <f aca="false">LEFT(INDEX(Orders!$C$2:$C$8001,MATCH(B12308,Orders!$A$2:$A$8001,0)),7)</f>
        <v>2025-03</v>
      </c>
    </row>
    <row r="12309" customFormat="false" ht="15" hidden="false" customHeight="true" outlineLevel="0" collapsed="false">
      <c r="A12309" s="1" t="s">
        <v>22779</v>
      </c>
      <c r="B12309" s="1" t="s">
        <v>8462</v>
      </c>
      <c r="C12309" s="1" t="s">
        <v>1933</v>
      </c>
      <c r="D12309" s="1" t="n">
        <v>1</v>
      </c>
      <c r="E12309" s="16" t="n">
        <v>7194.38</v>
      </c>
      <c r="F12309" s="17" t="n">
        <v>0</v>
      </c>
      <c r="G12309" s="16" t="n">
        <v>7194.38</v>
      </c>
      <c r="I12309" s="1" t="str">
        <f aca="false">INDEX(Products!$C$2:$C$51,MATCH(C12309,Products!$A$2:$A$51,0))</f>
        <v>Electronics</v>
      </c>
      <c r="J12309" s="1" t="str">
        <f aca="false">INDEX(Orders!$E$2:$E$8001,MATCH(B12309,Orders!$A$2:$A$8001,0))</f>
        <v>Delivered</v>
      </c>
      <c r="K12309" s="1" t="str">
        <f aca="false">LEFT(INDEX(Orders!$C$2:$C$8001,MATCH(B12309,Orders!$A$2:$A$8001,0)),7)</f>
        <v>2025-03</v>
      </c>
    </row>
    <row r="12310" customFormat="false" ht="15" hidden="false" customHeight="true" outlineLevel="0" collapsed="false">
      <c r="A12310" s="1" t="s">
        <v>22780</v>
      </c>
      <c r="B12310" s="1" t="s">
        <v>8463</v>
      </c>
      <c r="C12310" s="1" t="s">
        <v>1943</v>
      </c>
      <c r="D12310" s="1" t="n">
        <v>1</v>
      </c>
      <c r="E12310" s="16" t="n">
        <v>1250.54</v>
      </c>
      <c r="F12310" s="17" t="n">
        <v>0.2</v>
      </c>
      <c r="G12310" s="16" t="n">
        <v>1000.43</v>
      </c>
      <c r="I12310" s="1" t="str">
        <f aca="false">INDEX(Products!$C$2:$C$51,MATCH(C12310,Products!$A$2:$A$51,0))</f>
        <v>Fashion</v>
      </c>
      <c r="J12310" s="1" t="str">
        <f aca="false">INDEX(Orders!$E$2:$E$8001,MATCH(B12310,Orders!$A$2:$A$8001,0))</f>
        <v>Delivered</v>
      </c>
      <c r="K12310" s="1" t="str">
        <f aca="false">LEFT(INDEX(Orders!$C$2:$C$8001,MATCH(B12310,Orders!$A$2:$A$8001,0)),7)</f>
        <v>2025-11</v>
      </c>
    </row>
    <row r="12311" customFormat="false" ht="15" hidden="false" customHeight="true" outlineLevel="0" collapsed="false">
      <c r="A12311" s="1" t="s">
        <v>22781</v>
      </c>
      <c r="B12311" s="1" t="s">
        <v>8464</v>
      </c>
      <c r="C12311" s="1" t="s">
        <v>1930</v>
      </c>
      <c r="D12311" s="1" t="n">
        <v>1</v>
      </c>
      <c r="E12311" s="16" t="n">
        <v>2398.35</v>
      </c>
      <c r="F12311" s="17" t="n">
        <v>0</v>
      </c>
      <c r="G12311" s="16" t="n">
        <v>2398.35</v>
      </c>
      <c r="I12311" s="1" t="str">
        <f aca="false">INDEX(Products!$C$2:$C$51,MATCH(C12311,Products!$A$2:$A$51,0))</f>
        <v>Electronics</v>
      </c>
      <c r="J12311" s="1" t="str">
        <f aca="false">INDEX(Orders!$E$2:$E$8001,MATCH(B12311,Orders!$A$2:$A$8001,0))</f>
        <v>Delivered</v>
      </c>
      <c r="K12311" s="1" t="str">
        <f aca="false">LEFT(INDEX(Orders!$C$2:$C$8001,MATCH(B12311,Orders!$A$2:$A$8001,0)),7)</f>
        <v>2025-10</v>
      </c>
    </row>
    <row r="12312" customFormat="false" ht="15" hidden="false" customHeight="true" outlineLevel="0" collapsed="false">
      <c r="A12312" s="1" t="s">
        <v>22782</v>
      </c>
      <c r="B12312" s="1" t="s">
        <v>8464</v>
      </c>
      <c r="C12312" s="1" t="s">
        <v>1975</v>
      </c>
      <c r="D12312" s="1" t="n">
        <v>1</v>
      </c>
      <c r="E12312" s="16" t="n">
        <v>862.99</v>
      </c>
      <c r="F12312" s="17" t="n">
        <v>0</v>
      </c>
      <c r="G12312" s="16" t="n">
        <v>862.99</v>
      </c>
      <c r="I12312" s="1" t="str">
        <f aca="false">INDEX(Products!$C$2:$C$51,MATCH(C12312,Products!$A$2:$A$51,0))</f>
        <v>Beauty &amp; Personal Care</v>
      </c>
      <c r="J12312" s="1" t="str">
        <f aca="false">INDEX(Orders!$E$2:$E$8001,MATCH(B12312,Orders!$A$2:$A$8001,0))</f>
        <v>Delivered</v>
      </c>
      <c r="K12312" s="1" t="str">
        <f aca="false">LEFT(INDEX(Orders!$C$2:$C$8001,MATCH(B12312,Orders!$A$2:$A$8001,0)),7)</f>
        <v>2025-10</v>
      </c>
    </row>
    <row r="12313" customFormat="false" ht="15" hidden="false" customHeight="true" outlineLevel="0" collapsed="false">
      <c r="A12313" s="1" t="s">
        <v>22783</v>
      </c>
      <c r="B12313" s="1" t="s">
        <v>8464</v>
      </c>
      <c r="C12313" s="1" t="s">
        <v>1995</v>
      </c>
      <c r="D12313" s="1" t="n">
        <v>2</v>
      </c>
      <c r="E12313" s="16" t="n">
        <v>2914.27</v>
      </c>
      <c r="F12313" s="17" t="n">
        <v>0</v>
      </c>
      <c r="G12313" s="16" t="n">
        <v>5828.54</v>
      </c>
      <c r="I12313" s="1" t="str">
        <f aca="false">INDEX(Products!$C$2:$C$51,MATCH(C12313,Products!$A$2:$A$51,0))</f>
        <v>Sports &amp; Fitness</v>
      </c>
      <c r="J12313" s="1" t="str">
        <f aca="false">INDEX(Orders!$E$2:$E$8001,MATCH(B12313,Orders!$A$2:$A$8001,0))</f>
        <v>Delivered</v>
      </c>
      <c r="K12313" s="1" t="str">
        <f aca="false">LEFT(INDEX(Orders!$C$2:$C$8001,MATCH(B12313,Orders!$A$2:$A$8001,0)),7)</f>
        <v>2025-10</v>
      </c>
    </row>
    <row r="12314" customFormat="false" ht="15" hidden="false" customHeight="true" outlineLevel="0" collapsed="false">
      <c r="A12314" s="1" t="s">
        <v>22784</v>
      </c>
      <c r="B12314" s="1" t="s">
        <v>8464</v>
      </c>
      <c r="C12314" s="1" t="s">
        <v>2006</v>
      </c>
      <c r="D12314" s="1" t="n">
        <v>1</v>
      </c>
      <c r="E12314" s="16" t="n">
        <v>482.17</v>
      </c>
      <c r="F12314" s="17" t="n">
        <v>0.1</v>
      </c>
      <c r="G12314" s="16" t="n">
        <v>433.95</v>
      </c>
      <c r="I12314" s="1" t="str">
        <f aca="false">INDEX(Products!$C$2:$C$51,MATCH(C12314,Products!$A$2:$A$51,0))</f>
        <v>Books &amp; Stationery</v>
      </c>
      <c r="J12314" s="1" t="str">
        <f aca="false">INDEX(Orders!$E$2:$E$8001,MATCH(B12314,Orders!$A$2:$A$8001,0))</f>
        <v>Delivered</v>
      </c>
      <c r="K12314" s="1" t="str">
        <f aca="false">LEFT(INDEX(Orders!$C$2:$C$8001,MATCH(B12314,Orders!$A$2:$A$8001,0)),7)</f>
        <v>2025-10</v>
      </c>
    </row>
    <row r="12315" customFormat="false" ht="15" hidden="false" customHeight="true" outlineLevel="0" collapsed="false">
      <c r="A12315" s="1" t="s">
        <v>22785</v>
      </c>
      <c r="B12315" s="1" t="s">
        <v>8465</v>
      </c>
      <c r="C12315" s="1" t="s">
        <v>1961</v>
      </c>
      <c r="D12315" s="1" t="n">
        <v>2</v>
      </c>
      <c r="E12315" s="16" t="n">
        <v>3493.68</v>
      </c>
      <c r="F12315" s="17" t="n">
        <v>0</v>
      </c>
      <c r="G12315" s="16" t="n">
        <v>6987.36</v>
      </c>
      <c r="I12315" s="1" t="str">
        <f aca="false">INDEX(Products!$C$2:$C$51,MATCH(C12315,Products!$A$2:$A$51,0))</f>
        <v>Home &amp; Kitchen</v>
      </c>
      <c r="J12315" s="1" t="str">
        <f aca="false">INDEX(Orders!$E$2:$E$8001,MATCH(B12315,Orders!$A$2:$A$8001,0))</f>
        <v>Delivered</v>
      </c>
      <c r="K12315" s="1" t="str">
        <f aca="false">LEFT(INDEX(Orders!$C$2:$C$8001,MATCH(B12315,Orders!$A$2:$A$8001,0)),7)</f>
        <v>2024-12</v>
      </c>
    </row>
    <row r="12316" customFormat="false" ht="15" hidden="false" customHeight="true" outlineLevel="0" collapsed="false">
      <c r="A12316" s="1" t="s">
        <v>22786</v>
      </c>
      <c r="B12316" s="1" t="s">
        <v>8466</v>
      </c>
      <c r="C12316" s="1" t="s">
        <v>2007</v>
      </c>
      <c r="D12316" s="1" t="n">
        <v>2</v>
      </c>
      <c r="E12316" s="16" t="n">
        <v>750.27</v>
      </c>
      <c r="F12316" s="17" t="n">
        <v>0</v>
      </c>
      <c r="G12316" s="16" t="n">
        <v>1500.54</v>
      </c>
      <c r="I12316" s="1" t="str">
        <f aca="false">INDEX(Products!$C$2:$C$51,MATCH(C12316,Products!$A$2:$A$51,0))</f>
        <v>Books &amp; Stationery</v>
      </c>
      <c r="J12316" s="1" t="str">
        <f aca="false">INDEX(Orders!$E$2:$E$8001,MATCH(B12316,Orders!$A$2:$A$8001,0))</f>
        <v>Delivered</v>
      </c>
      <c r="K12316" s="1" t="str">
        <f aca="false">LEFT(INDEX(Orders!$C$2:$C$8001,MATCH(B12316,Orders!$A$2:$A$8001,0)),7)</f>
        <v>2025-01</v>
      </c>
    </row>
    <row r="12317" customFormat="false" ht="15" hidden="false" customHeight="true" outlineLevel="0" collapsed="false">
      <c r="A12317" s="1" t="s">
        <v>22787</v>
      </c>
      <c r="B12317" s="1" t="s">
        <v>8466</v>
      </c>
      <c r="C12317" s="1" t="s">
        <v>2006</v>
      </c>
      <c r="D12317" s="1" t="n">
        <v>3</v>
      </c>
      <c r="E12317" s="16" t="n">
        <v>482.17</v>
      </c>
      <c r="F12317" s="17" t="n">
        <v>0</v>
      </c>
      <c r="G12317" s="16" t="n">
        <v>1446.51</v>
      </c>
      <c r="I12317" s="1" t="str">
        <f aca="false">INDEX(Products!$C$2:$C$51,MATCH(C12317,Products!$A$2:$A$51,0))</f>
        <v>Books &amp; Stationery</v>
      </c>
      <c r="J12317" s="1" t="str">
        <f aca="false">INDEX(Orders!$E$2:$E$8001,MATCH(B12317,Orders!$A$2:$A$8001,0))</f>
        <v>Delivered</v>
      </c>
      <c r="K12317" s="1" t="str">
        <f aca="false">LEFT(INDEX(Orders!$C$2:$C$8001,MATCH(B12317,Orders!$A$2:$A$8001,0)),7)</f>
        <v>2025-01</v>
      </c>
    </row>
    <row r="12318" customFormat="false" ht="15" hidden="false" customHeight="true" outlineLevel="0" collapsed="false">
      <c r="A12318" s="1" t="s">
        <v>22788</v>
      </c>
      <c r="B12318" s="1" t="s">
        <v>8466</v>
      </c>
      <c r="C12318" s="1" t="s">
        <v>1997</v>
      </c>
      <c r="D12318" s="1" t="n">
        <v>2</v>
      </c>
      <c r="E12318" s="16" t="n">
        <v>311.15</v>
      </c>
      <c r="F12318" s="17" t="n">
        <v>0</v>
      </c>
      <c r="G12318" s="16" t="n">
        <v>622.3</v>
      </c>
      <c r="I12318" s="1" t="str">
        <f aca="false">INDEX(Products!$C$2:$C$51,MATCH(C12318,Products!$A$2:$A$51,0))</f>
        <v>Sports &amp; Fitness</v>
      </c>
      <c r="J12318" s="1" t="str">
        <f aca="false">INDEX(Orders!$E$2:$E$8001,MATCH(B12318,Orders!$A$2:$A$8001,0))</f>
        <v>Delivered</v>
      </c>
      <c r="K12318" s="1" t="str">
        <f aca="false">LEFT(INDEX(Orders!$C$2:$C$8001,MATCH(B12318,Orders!$A$2:$A$8001,0)),7)</f>
        <v>2025-01</v>
      </c>
    </row>
    <row r="12319" customFormat="false" ht="15" hidden="false" customHeight="true" outlineLevel="0" collapsed="false">
      <c r="A12319" s="1" t="s">
        <v>22789</v>
      </c>
      <c r="B12319" s="1" t="s">
        <v>8467</v>
      </c>
      <c r="C12319" s="1" t="s">
        <v>1997</v>
      </c>
      <c r="D12319" s="1" t="n">
        <v>1</v>
      </c>
      <c r="E12319" s="16" t="n">
        <v>311.15</v>
      </c>
      <c r="F12319" s="17" t="n">
        <v>0</v>
      </c>
      <c r="G12319" s="16" t="n">
        <v>311.15</v>
      </c>
      <c r="I12319" s="1" t="str">
        <f aca="false">INDEX(Products!$C$2:$C$51,MATCH(C12319,Products!$A$2:$A$51,0))</f>
        <v>Sports &amp; Fitness</v>
      </c>
      <c r="J12319" s="1" t="str">
        <f aca="false">INDEX(Orders!$E$2:$E$8001,MATCH(B12319,Orders!$A$2:$A$8001,0))</f>
        <v>Delivered</v>
      </c>
      <c r="K12319" s="1" t="str">
        <f aca="false">LEFT(INDEX(Orders!$C$2:$C$8001,MATCH(B12319,Orders!$A$2:$A$8001,0)),7)</f>
        <v>2025-06</v>
      </c>
    </row>
    <row r="12320" customFormat="false" ht="15" hidden="false" customHeight="true" outlineLevel="0" collapsed="false">
      <c r="A12320" s="1" t="s">
        <v>22790</v>
      </c>
      <c r="B12320" s="1" t="s">
        <v>8467</v>
      </c>
      <c r="C12320" s="1" t="s">
        <v>2006</v>
      </c>
      <c r="D12320" s="1" t="n">
        <v>1</v>
      </c>
      <c r="E12320" s="16" t="n">
        <v>482.17</v>
      </c>
      <c r="F12320" s="17" t="n">
        <v>0</v>
      </c>
      <c r="G12320" s="16" t="n">
        <v>482.17</v>
      </c>
      <c r="I12320" s="1" t="str">
        <f aca="false">INDEX(Products!$C$2:$C$51,MATCH(C12320,Products!$A$2:$A$51,0))</f>
        <v>Books &amp; Stationery</v>
      </c>
      <c r="J12320" s="1" t="str">
        <f aca="false">INDEX(Orders!$E$2:$E$8001,MATCH(B12320,Orders!$A$2:$A$8001,0))</f>
        <v>Delivered</v>
      </c>
      <c r="K12320" s="1" t="str">
        <f aca="false">LEFT(INDEX(Orders!$C$2:$C$8001,MATCH(B12320,Orders!$A$2:$A$8001,0)),7)</f>
        <v>2025-06</v>
      </c>
    </row>
    <row r="12321" customFormat="false" ht="15" hidden="false" customHeight="true" outlineLevel="0" collapsed="false">
      <c r="A12321" s="1" t="s">
        <v>22791</v>
      </c>
      <c r="B12321" s="1" t="s">
        <v>8467</v>
      </c>
      <c r="C12321" s="1" t="s">
        <v>1940</v>
      </c>
      <c r="D12321" s="1" t="n">
        <v>2</v>
      </c>
      <c r="E12321" s="16" t="n">
        <v>2374.52</v>
      </c>
      <c r="F12321" s="17" t="n">
        <v>0.1</v>
      </c>
      <c r="G12321" s="16" t="n">
        <v>4274.14</v>
      </c>
      <c r="I12321" s="1" t="str">
        <f aca="false">INDEX(Products!$C$2:$C$51,MATCH(C12321,Products!$A$2:$A$51,0))</f>
        <v>Fashion</v>
      </c>
      <c r="J12321" s="1" t="str">
        <f aca="false">INDEX(Orders!$E$2:$E$8001,MATCH(B12321,Orders!$A$2:$A$8001,0))</f>
        <v>Delivered</v>
      </c>
      <c r="K12321" s="1" t="str">
        <f aca="false">LEFT(INDEX(Orders!$C$2:$C$8001,MATCH(B12321,Orders!$A$2:$A$8001,0)),7)</f>
        <v>2025-06</v>
      </c>
    </row>
    <row r="12322" customFormat="false" ht="15" hidden="false" customHeight="true" outlineLevel="0" collapsed="false">
      <c r="A12322" s="1" t="s">
        <v>22792</v>
      </c>
      <c r="B12322" s="1" t="s">
        <v>8467</v>
      </c>
      <c r="C12322" s="1" t="s">
        <v>2007</v>
      </c>
      <c r="D12322" s="1" t="n">
        <v>1</v>
      </c>
      <c r="E12322" s="16" t="n">
        <v>750.27</v>
      </c>
      <c r="F12322" s="17" t="n">
        <v>0</v>
      </c>
      <c r="G12322" s="16" t="n">
        <v>750.27</v>
      </c>
      <c r="I12322" s="1" t="str">
        <f aca="false">INDEX(Products!$C$2:$C$51,MATCH(C12322,Products!$A$2:$A$51,0))</f>
        <v>Books &amp; Stationery</v>
      </c>
      <c r="J12322" s="1" t="str">
        <f aca="false">INDEX(Orders!$E$2:$E$8001,MATCH(B12322,Orders!$A$2:$A$8001,0))</f>
        <v>Delivered</v>
      </c>
      <c r="K12322" s="1" t="str">
        <f aca="false">LEFT(INDEX(Orders!$C$2:$C$8001,MATCH(B12322,Orders!$A$2:$A$8001,0)),7)</f>
        <v>2025-06</v>
      </c>
    </row>
    <row r="12323" customFormat="false" ht="15" hidden="false" customHeight="true" outlineLevel="0" collapsed="false">
      <c r="A12323" s="1" t="s">
        <v>22793</v>
      </c>
      <c r="B12323" s="1" t="s">
        <v>8468</v>
      </c>
      <c r="C12323" s="1" t="s">
        <v>1930</v>
      </c>
      <c r="D12323" s="1" t="n">
        <v>1</v>
      </c>
      <c r="E12323" s="16" t="n">
        <v>2398.35</v>
      </c>
      <c r="F12323" s="17" t="n">
        <v>0</v>
      </c>
      <c r="G12323" s="16" t="n">
        <v>2398.35</v>
      </c>
      <c r="I12323" s="1" t="str">
        <f aca="false">INDEX(Products!$C$2:$C$51,MATCH(C12323,Products!$A$2:$A$51,0))</f>
        <v>Electronics</v>
      </c>
      <c r="J12323" s="1" t="str">
        <f aca="false">INDEX(Orders!$E$2:$E$8001,MATCH(B12323,Orders!$A$2:$A$8001,0))</f>
        <v>Returned</v>
      </c>
      <c r="K12323" s="1" t="str">
        <f aca="false">LEFT(INDEX(Orders!$C$2:$C$8001,MATCH(B12323,Orders!$A$2:$A$8001,0)),7)</f>
        <v>2024-12</v>
      </c>
    </row>
    <row r="12324" customFormat="false" ht="15" hidden="false" customHeight="true" outlineLevel="0" collapsed="false">
      <c r="A12324" s="1" t="s">
        <v>22794</v>
      </c>
      <c r="B12324" s="1" t="s">
        <v>8469</v>
      </c>
      <c r="C12324" s="1" t="s">
        <v>2006</v>
      </c>
      <c r="D12324" s="1" t="n">
        <v>1</v>
      </c>
      <c r="E12324" s="16" t="n">
        <v>482.17</v>
      </c>
      <c r="F12324" s="17" t="n">
        <v>0.1</v>
      </c>
      <c r="G12324" s="16" t="n">
        <v>433.95</v>
      </c>
      <c r="I12324" s="1" t="str">
        <f aca="false">INDEX(Products!$C$2:$C$51,MATCH(C12324,Products!$A$2:$A$51,0))</f>
        <v>Books &amp; Stationery</v>
      </c>
      <c r="J12324" s="1" t="str">
        <f aca="false">INDEX(Orders!$E$2:$E$8001,MATCH(B12324,Orders!$A$2:$A$8001,0))</f>
        <v>Delivered</v>
      </c>
      <c r="K12324" s="1" t="str">
        <f aca="false">LEFT(INDEX(Orders!$C$2:$C$8001,MATCH(B12324,Orders!$A$2:$A$8001,0)),7)</f>
        <v>2025-10</v>
      </c>
    </row>
    <row r="12325" customFormat="false" ht="15" hidden="false" customHeight="true" outlineLevel="0" collapsed="false">
      <c r="A12325" s="1" t="s">
        <v>22795</v>
      </c>
      <c r="B12325" s="1" t="s">
        <v>8469</v>
      </c>
      <c r="C12325" s="1" t="s">
        <v>1953</v>
      </c>
      <c r="D12325" s="1" t="n">
        <v>1</v>
      </c>
      <c r="E12325" s="16" t="n">
        <v>4914.12</v>
      </c>
      <c r="F12325" s="17" t="n">
        <v>0</v>
      </c>
      <c r="G12325" s="16" t="n">
        <v>4914.12</v>
      </c>
      <c r="I12325" s="1" t="str">
        <f aca="false">INDEX(Products!$C$2:$C$51,MATCH(C12325,Products!$A$2:$A$51,0))</f>
        <v>Fashion</v>
      </c>
      <c r="J12325" s="1" t="str">
        <f aca="false">INDEX(Orders!$E$2:$E$8001,MATCH(B12325,Orders!$A$2:$A$8001,0))</f>
        <v>Delivered</v>
      </c>
      <c r="K12325" s="1" t="str">
        <f aca="false">LEFT(INDEX(Orders!$C$2:$C$8001,MATCH(B12325,Orders!$A$2:$A$8001,0)),7)</f>
        <v>2025-10</v>
      </c>
    </row>
    <row r="12326" customFormat="false" ht="15" hidden="false" customHeight="true" outlineLevel="0" collapsed="false">
      <c r="A12326" s="1" t="s">
        <v>22796</v>
      </c>
      <c r="B12326" s="1" t="s">
        <v>8470</v>
      </c>
      <c r="C12326" s="1" t="s">
        <v>1930</v>
      </c>
      <c r="D12326" s="1" t="n">
        <v>1</v>
      </c>
      <c r="E12326" s="16" t="n">
        <v>2398.35</v>
      </c>
      <c r="F12326" s="17" t="n">
        <v>0.05</v>
      </c>
      <c r="G12326" s="16" t="n">
        <v>2278.43</v>
      </c>
      <c r="I12326" s="1" t="str">
        <f aca="false">INDEX(Products!$C$2:$C$51,MATCH(C12326,Products!$A$2:$A$51,0))</f>
        <v>Electronics</v>
      </c>
      <c r="J12326" s="1" t="str">
        <f aca="false">INDEX(Orders!$E$2:$E$8001,MATCH(B12326,Orders!$A$2:$A$8001,0))</f>
        <v>Delivered</v>
      </c>
      <c r="K12326" s="1" t="str">
        <f aca="false">LEFT(INDEX(Orders!$C$2:$C$8001,MATCH(B12326,Orders!$A$2:$A$8001,0)),7)</f>
        <v>2025-05</v>
      </c>
    </row>
    <row r="12327" customFormat="false" ht="15" hidden="false" customHeight="true" outlineLevel="0" collapsed="false">
      <c r="A12327" s="1" t="s">
        <v>22797</v>
      </c>
      <c r="B12327" s="1" t="s">
        <v>8470</v>
      </c>
      <c r="C12327" s="1" t="s">
        <v>1976</v>
      </c>
      <c r="D12327" s="1" t="n">
        <v>1</v>
      </c>
      <c r="E12327" s="16" t="n">
        <v>1603.35</v>
      </c>
      <c r="F12327" s="17" t="n">
        <v>0</v>
      </c>
      <c r="G12327" s="16" t="n">
        <v>1603.35</v>
      </c>
      <c r="I12327" s="1" t="str">
        <f aca="false">INDEX(Products!$C$2:$C$51,MATCH(C12327,Products!$A$2:$A$51,0))</f>
        <v>Beauty &amp; Personal Care</v>
      </c>
      <c r="J12327" s="1" t="str">
        <f aca="false">INDEX(Orders!$E$2:$E$8001,MATCH(B12327,Orders!$A$2:$A$8001,0))</f>
        <v>Delivered</v>
      </c>
      <c r="K12327" s="1" t="str">
        <f aca="false">LEFT(INDEX(Orders!$C$2:$C$8001,MATCH(B12327,Orders!$A$2:$A$8001,0)),7)</f>
        <v>2025-05</v>
      </c>
    </row>
    <row r="12328" customFormat="false" ht="15" hidden="false" customHeight="true" outlineLevel="0" collapsed="false">
      <c r="A12328" s="1" t="s">
        <v>22798</v>
      </c>
      <c r="B12328" s="1" t="s">
        <v>8470</v>
      </c>
      <c r="C12328" s="1" t="s">
        <v>1940</v>
      </c>
      <c r="D12328" s="1" t="n">
        <v>1</v>
      </c>
      <c r="E12328" s="16" t="n">
        <v>2374.52</v>
      </c>
      <c r="F12328" s="17" t="n">
        <v>0.1</v>
      </c>
      <c r="G12328" s="16" t="n">
        <v>2137.07</v>
      </c>
      <c r="I12328" s="1" t="str">
        <f aca="false">INDEX(Products!$C$2:$C$51,MATCH(C12328,Products!$A$2:$A$51,0))</f>
        <v>Fashion</v>
      </c>
      <c r="J12328" s="1" t="str">
        <f aca="false">INDEX(Orders!$E$2:$E$8001,MATCH(B12328,Orders!$A$2:$A$8001,0))</f>
        <v>Delivered</v>
      </c>
      <c r="K12328" s="1" t="str">
        <f aca="false">LEFT(INDEX(Orders!$C$2:$C$8001,MATCH(B12328,Orders!$A$2:$A$8001,0)),7)</f>
        <v>2025-05</v>
      </c>
    </row>
    <row r="12329" customFormat="false" ht="15" hidden="false" customHeight="true" outlineLevel="0" collapsed="false">
      <c r="A12329" s="1" t="s">
        <v>22799</v>
      </c>
      <c r="B12329" s="1" t="s">
        <v>8470</v>
      </c>
      <c r="C12329" s="1" t="s">
        <v>1988</v>
      </c>
      <c r="D12329" s="1" t="n">
        <v>2</v>
      </c>
      <c r="E12329" s="16" t="n">
        <v>681.07</v>
      </c>
      <c r="F12329" s="17" t="n">
        <v>0</v>
      </c>
      <c r="G12329" s="16" t="n">
        <v>1362.14</v>
      </c>
      <c r="I12329" s="1" t="str">
        <f aca="false">INDEX(Products!$C$2:$C$51,MATCH(C12329,Products!$A$2:$A$51,0))</f>
        <v>Sports &amp; Fitness</v>
      </c>
      <c r="J12329" s="1" t="str">
        <f aca="false">INDEX(Orders!$E$2:$E$8001,MATCH(B12329,Orders!$A$2:$A$8001,0))</f>
        <v>Delivered</v>
      </c>
      <c r="K12329" s="1" t="str">
        <f aca="false">LEFT(INDEX(Orders!$C$2:$C$8001,MATCH(B12329,Orders!$A$2:$A$8001,0)),7)</f>
        <v>2025-05</v>
      </c>
    </row>
    <row r="12330" customFormat="false" ht="15" hidden="false" customHeight="true" outlineLevel="0" collapsed="false">
      <c r="A12330" s="1" t="s">
        <v>22800</v>
      </c>
      <c r="B12330" s="1" t="s">
        <v>8470</v>
      </c>
      <c r="C12330" s="1" t="s">
        <v>1969</v>
      </c>
      <c r="D12330" s="1" t="n">
        <v>1</v>
      </c>
      <c r="E12330" s="16" t="n">
        <v>9171.98</v>
      </c>
      <c r="F12330" s="17" t="n">
        <v>0.2</v>
      </c>
      <c r="G12330" s="16" t="n">
        <v>7337.58</v>
      </c>
      <c r="I12330" s="1" t="str">
        <f aca="false">INDEX(Products!$C$2:$C$51,MATCH(C12330,Products!$A$2:$A$51,0))</f>
        <v>Home &amp; Kitchen</v>
      </c>
      <c r="J12330" s="1" t="str">
        <f aca="false">INDEX(Orders!$E$2:$E$8001,MATCH(B12330,Orders!$A$2:$A$8001,0))</f>
        <v>Delivered</v>
      </c>
      <c r="K12330" s="1" t="str">
        <f aca="false">LEFT(INDEX(Orders!$C$2:$C$8001,MATCH(B12330,Orders!$A$2:$A$8001,0)),7)</f>
        <v>2025-05</v>
      </c>
    </row>
    <row r="12331" customFormat="false" ht="15" hidden="false" customHeight="true" outlineLevel="0" collapsed="false">
      <c r="A12331" s="1" t="s">
        <v>22801</v>
      </c>
      <c r="B12331" s="1" t="s">
        <v>8471</v>
      </c>
      <c r="C12331" s="1" t="s">
        <v>1933</v>
      </c>
      <c r="D12331" s="1" t="n">
        <v>2</v>
      </c>
      <c r="E12331" s="16" t="n">
        <v>7194.38</v>
      </c>
      <c r="F12331" s="17" t="n">
        <v>0.15</v>
      </c>
      <c r="G12331" s="16" t="n">
        <v>12230.45</v>
      </c>
      <c r="I12331" s="1" t="str">
        <f aca="false">INDEX(Products!$C$2:$C$51,MATCH(C12331,Products!$A$2:$A$51,0))</f>
        <v>Electronics</v>
      </c>
      <c r="J12331" s="1" t="str">
        <f aca="false">INDEX(Orders!$E$2:$E$8001,MATCH(B12331,Orders!$A$2:$A$8001,0))</f>
        <v>Delivered</v>
      </c>
      <c r="K12331" s="1" t="str">
        <f aca="false">LEFT(INDEX(Orders!$C$2:$C$8001,MATCH(B12331,Orders!$A$2:$A$8001,0)),7)</f>
        <v>2025-08</v>
      </c>
    </row>
    <row r="12332" customFormat="false" ht="15" hidden="false" customHeight="true" outlineLevel="0" collapsed="false">
      <c r="A12332" s="1" t="s">
        <v>22802</v>
      </c>
      <c r="B12332" s="1" t="s">
        <v>8472</v>
      </c>
      <c r="C12332" s="1" t="s">
        <v>2006</v>
      </c>
      <c r="D12332" s="1" t="n">
        <v>1</v>
      </c>
      <c r="E12332" s="16" t="n">
        <v>482.17</v>
      </c>
      <c r="F12332" s="17" t="n">
        <v>0.05</v>
      </c>
      <c r="G12332" s="16" t="n">
        <v>458.06</v>
      </c>
      <c r="I12332" s="1" t="str">
        <f aca="false">INDEX(Products!$C$2:$C$51,MATCH(C12332,Products!$A$2:$A$51,0))</f>
        <v>Books &amp; Stationery</v>
      </c>
      <c r="J12332" s="1" t="str">
        <f aca="false">INDEX(Orders!$E$2:$E$8001,MATCH(B12332,Orders!$A$2:$A$8001,0))</f>
        <v>Returned</v>
      </c>
      <c r="K12332" s="1" t="str">
        <f aca="false">LEFT(INDEX(Orders!$C$2:$C$8001,MATCH(B12332,Orders!$A$2:$A$8001,0)),7)</f>
        <v>2025-04</v>
      </c>
    </row>
    <row r="12333" customFormat="false" ht="15" hidden="false" customHeight="true" outlineLevel="0" collapsed="false">
      <c r="A12333" s="1" t="s">
        <v>22803</v>
      </c>
      <c r="B12333" s="1" t="s">
        <v>8472</v>
      </c>
      <c r="C12333" s="1" t="s">
        <v>1951</v>
      </c>
      <c r="D12333" s="1" t="n">
        <v>1</v>
      </c>
      <c r="E12333" s="16" t="n">
        <v>957.5</v>
      </c>
      <c r="F12333" s="17" t="n">
        <v>0.05</v>
      </c>
      <c r="G12333" s="16" t="n">
        <v>909.62</v>
      </c>
      <c r="I12333" s="1" t="str">
        <f aca="false">INDEX(Products!$C$2:$C$51,MATCH(C12333,Products!$A$2:$A$51,0))</f>
        <v>Fashion</v>
      </c>
      <c r="J12333" s="1" t="str">
        <f aca="false">INDEX(Orders!$E$2:$E$8001,MATCH(B12333,Orders!$A$2:$A$8001,0))</f>
        <v>Returned</v>
      </c>
      <c r="K12333" s="1" t="str">
        <f aca="false">LEFT(INDEX(Orders!$C$2:$C$8001,MATCH(B12333,Orders!$A$2:$A$8001,0)),7)</f>
        <v>2025-04</v>
      </c>
    </row>
    <row r="12334" customFormat="false" ht="15" hidden="false" customHeight="true" outlineLevel="0" collapsed="false">
      <c r="A12334" s="1" t="s">
        <v>22804</v>
      </c>
      <c r="B12334" s="1" t="s">
        <v>8472</v>
      </c>
      <c r="C12334" s="1" t="s">
        <v>1979</v>
      </c>
      <c r="D12334" s="1" t="n">
        <v>1</v>
      </c>
      <c r="E12334" s="16" t="n">
        <v>623</v>
      </c>
      <c r="F12334" s="17" t="n">
        <v>0.1</v>
      </c>
      <c r="G12334" s="16" t="n">
        <v>560.7</v>
      </c>
      <c r="I12334" s="1" t="str">
        <f aca="false">INDEX(Products!$C$2:$C$51,MATCH(C12334,Products!$A$2:$A$51,0))</f>
        <v>Beauty &amp; Personal Care</v>
      </c>
      <c r="J12334" s="1" t="str">
        <f aca="false">INDEX(Orders!$E$2:$E$8001,MATCH(B12334,Orders!$A$2:$A$8001,0))</f>
        <v>Returned</v>
      </c>
      <c r="K12334" s="1" t="str">
        <f aca="false">LEFT(INDEX(Orders!$C$2:$C$8001,MATCH(B12334,Orders!$A$2:$A$8001,0)),7)</f>
        <v>2025-04</v>
      </c>
    </row>
    <row r="12335" customFormat="false" ht="15" hidden="false" customHeight="true" outlineLevel="0" collapsed="false">
      <c r="A12335" s="1" t="s">
        <v>22805</v>
      </c>
      <c r="B12335" s="1" t="s">
        <v>8473</v>
      </c>
      <c r="C12335" s="1" t="s">
        <v>1955</v>
      </c>
      <c r="D12335" s="1" t="n">
        <v>1</v>
      </c>
      <c r="E12335" s="16" t="n">
        <v>3340.76</v>
      </c>
      <c r="F12335" s="17" t="n">
        <v>0</v>
      </c>
      <c r="G12335" s="16" t="n">
        <v>3340.76</v>
      </c>
      <c r="I12335" s="1" t="str">
        <f aca="false">INDEX(Products!$C$2:$C$51,MATCH(C12335,Products!$A$2:$A$51,0))</f>
        <v>Home &amp; Kitchen</v>
      </c>
      <c r="J12335" s="1" t="str">
        <f aca="false">INDEX(Orders!$E$2:$E$8001,MATCH(B12335,Orders!$A$2:$A$8001,0))</f>
        <v>Returned</v>
      </c>
      <c r="K12335" s="1" t="str">
        <f aca="false">LEFT(INDEX(Orders!$C$2:$C$8001,MATCH(B12335,Orders!$A$2:$A$8001,0)),7)</f>
        <v>2025-08</v>
      </c>
    </row>
    <row r="12336" customFormat="false" ht="15" hidden="false" customHeight="true" outlineLevel="0" collapsed="false">
      <c r="A12336" s="1" t="s">
        <v>22806</v>
      </c>
      <c r="B12336" s="1" t="s">
        <v>8474</v>
      </c>
      <c r="C12336" s="1" t="s">
        <v>2006</v>
      </c>
      <c r="D12336" s="1" t="n">
        <v>1</v>
      </c>
      <c r="E12336" s="16" t="n">
        <v>482.17</v>
      </c>
      <c r="F12336" s="17" t="n">
        <v>0.05</v>
      </c>
      <c r="G12336" s="16" t="n">
        <v>458.06</v>
      </c>
      <c r="I12336" s="1" t="str">
        <f aca="false">INDEX(Products!$C$2:$C$51,MATCH(C12336,Products!$A$2:$A$51,0))</f>
        <v>Books &amp; Stationery</v>
      </c>
      <c r="J12336" s="1" t="str">
        <f aca="false">INDEX(Orders!$E$2:$E$8001,MATCH(B12336,Orders!$A$2:$A$8001,0))</f>
        <v>Delivered</v>
      </c>
      <c r="K12336" s="1" t="str">
        <f aca="false">LEFT(INDEX(Orders!$C$2:$C$8001,MATCH(B12336,Orders!$A$2:$A$8001,0)),7)</f>
        <v>2025-08</v>
      </c>
    </row>
    <row r="12337" customFormat="false" ht="15" hidden="false" customHeight="true" outlineLevel="0" collapsed="false">
      <c r="A12337" s="1" t="s">
        <v>22807</v>
      </c>
      <c r="B12337" s="1" t="s">
        <v>8475</v>
      </c>
      <c r="C12337" s="1" t="s">
        <v>2006</v>
      </c>
      <c r="D12337" s="1" t="n">
        <v>1</v>
      </c>
      <c r="E12337" s="16" t="n">
        <v>482.17</v>
      </c>
      <c r="F12337" s="17" t="n">
        <v>0</v>
      </c>
      <c r="G12337" s="16" t="n">
        <v>482.17</v>
      </c>
      <c r="I12337" s="1" t="str">
        <f aca="false">INDEX(Products!$C$2:$C$51,MATCH(C12337,Products!$A$2:$A$51,0))</f>
        <v>Books &amp; Stationery</v>
      </c>
      <c r="J12337" s="1" t="str">
        <f aca="false">INDEX(Orders!$E$2:$E$8001,MATCH(B12337,Orders!$A$2:$A$8001,0))</f>
        <v>Delivered</v>
      </c>
      <c r="K12337" s="1" t="str">
        <f aca="false">LEFT(INDEX(Orders!$C$2:$C$8001,MATCH(B12337,Orders!$A$2:$A$8001,0)),7)</f>
        <v>2025-08</v>
      </c>
    </row>
    <row r="12338" customFormat="false" ht="15" hidden="false" customHeight="true" outlineLevel="0" collapsed="false">
      <c r="A12338" s="1" t="s">
        <v>22808</v>
      </c>
      <c r="B12338" s="1" t="s">
        <v>8475</v>
      </c>
      <c r="C12338" s="1" t="s">
        <v>1940</v>
      </c>
      <c r="D12338" s="1" t="n">
        <v>1</v>
      </c>
      <c r="E12338" s="16" t="n">
        <v>2374.52</v>
      </c>
      <c r="F12338" s="17" t="n">
        <v>0.2</v>
      </c>
      <c r="G12338" s="16" t="n">
        <v>1899.62</v>
      </c>
      <c r="I12338" s="1" t="str">
        <f aca="false">INDEX(Products!$C$2:$C$51,MATCH(C12338,Products!$A$2:$A$51,0))</f>
        <v>Fashion</v>
      </c>
      <c r="J12338" s="1" t="str">
        <f aca="false">INDEX(Orders!$E$2:$E$8001,MATCH(B12338,Orders!$A$2:$A$8001,0))</f>
        <v>Delivered</v>
      </c>
      <c r="K12338" s="1" t="str">
        <f aca="false">LEFT(INDEX(Orders!$C$2:$C$8001,MATCH(B12338,Orders!$A$2:$A$8001,0)),7)</f>
        <v>2025-08</v>
      </c>
    </row>
    <row r="12339" customFormat="false" ht="15" hidden="false" customHeight="true" outlineLevel="0" collapsed="false">
      <c r="A12339" s="1" t="s">
        <v>22809</v>
      </c>
      <c r="B12339" s="1" t="s">
        <v>8475</v>
      </c>
      <c r="C12339" s="1" t="s">
        <v>1995</v>
      </c>
      <c r="D12339" s="1" t="n">
        <v>3</v>
      </c>
      <c r="E12339" s="16" t="n">
        <v>2914.27</v>
      </c>
      <c r="F12339" s="17" t="n">
        <v>0</v>
      </c>
      <c r="G12339" s="16" t="n">
        <v>8742.81</v>
      </c>
      <c r="I12339" s="1" t="str">
        <f aca="false">INDEX(Products!$C$2:$C$51,MATCH(C12339,Products!$A$2:$A$51,0))</f>
        <v>Sports &amp; Fitness</v>
      </c>
      <c r="J12339" s="1" t="str">
        <f aca="false">INDEX(Orders!$E$2:$E$8001,MATCH(B12339,Orders!$A$2:$A$8001,0))</f>
        <v>Delivered</v>
      </c>
      <c r="K12339" s="1" t="str">
        <f aca="false">LEFT(INDEX(Orders!$C$2:$C$8001,MATCH(B12339,Orders!$A$2:$A$8001,0)),7)</f>
        <v>2025-08</v>
      </c>
    </row>
    <row r="12340" customFormat="false" ht="15" hidden="false" customHeight="true" outlineLevel="0" collapsed="false">
      <c r="A12340" s="1" t="s">
        <v>22810</v>
      </c>
      <c r="B12340" s="1" t="s">
        <v>8476</v>
      </c>
      <c r="C12340" s="1" t="s">
        <v>1975</v>
      </c>
      <c r="D12340" s="1" t="n">
        <v>2</v>
      </c>
      <c r="E12340" s="16" t="n">
        <v>862.99</v>
      </c>
      <c r="F12340" s="17" t="n">
        <v>0</v>
      </c>
      <c r="G12340" s="16" t="n">
        <v>1725.98</v>
      </c>
      <c r="I12340" s="1" t="str">
        <f aca="false">INDEX(Products!$C$2:$C$51,MATCH(C12340,Products!$A$2:$A$51,0))</f>
        <v>Beauty &amp; Personal Care</v>
      </c>
      <c r="J12340" s="1" t="str">
        <f aca="false">INDEX(Orders!$E$2:$E$8001,MATCH(B12340,Orders!$A$2:$A$8001,0))</f>
        <v>Refunded</v>
      </c>
      <c r="K12340" s="1" t="str">
        <f aca="false">LEFT(INDEX(Orders!$C$2:$C$8001,MATCH(B12340,Orders!$A$2:$A$8001,0)),7)</f>
        <v>2024-06</v>
      </c>
    </row>
    <row r="12341" customFormat="false" ht="15" hidden="false" customHeight="true" outlineLevel="0" collapsed="false">
      <c r="A12341" s="1" t="s">
        <v>22811</v>
      </c>
      <c r="B12341" s="1" t="s">
        <v>8477</v>
      </c>
      <c r="C12341" s="1" t="s">
        <v>1953</v>
      </c>
      <c r="D12341" s="1" t="n">
        <v>1</v>
      </c>
      <c r="E12341" s="16" t="n">
        <v>4914.12</v>
      </c>
      <c r="F12341" s="17" t="n">
        <v>0.15</v>
      </c>
      <c r="G12341" s="16" t="n">
        <v>4177</v>
      </c>
      <c r="I12341" s="1" t="str">
        <f aca="false">INDEX(Products!$C$2:$C$51,MATCH(C12341,Products!$A$2:$A$51,0))</f>
        <v>Fashion</v>
      </c>
      <c r="J12341" s="1" t="str">
        <f aca="false">INDEX(Orders!$E$2:$E$8001,MATCH(B12341,Orders!$A$2:$A$8001,0))</f>
        <v>Delivered</v>
      </c>
      <c r="K12341" s="1" t="str">
        <f aca="false">LEFT(INDEX(Orders!$C$2:$C$8001,MATCH(B12341,Orders!$A$2:$A$8001,0)),7)</f>
        <v>2024-08</v>
      </c>
    </row>
    <row r="12342" customFormat="false" ht="15" hidden="false" customHeight="true" outlineLevel="0" collapsed="false">
      <c r="A12342" s="1" t="s">
        <v>22812</v>
      </c>
      <c r="B12342" s="1" t="s">
        <v>8478</v>
      </c>
      <c r="C12342" s="1" t="s">
        <v>1930</v>
      </c>
      <c r="D12342" s="1" t="n">
        <v>2</v>
      </c>
      <c r="E12342" s="16" t="n">
        <v>2398.35</v>
      </c>
      <c r="F12342" s="17" t="n">
        <v>0.1</v>
      </c>
      <c r="G12342" s="16" t="n">
        <v>4317.03</v>
      </c>
      <c r="I12342" s="1" t="str">
        <f aca="false">INDEX(Products!$C$2:$C$51,MATCH(C12342,Products!$A$2:$A$51,0))</f>
        <v>Electronics</v>
      </c>
      <c r="J12342" s="1" t="str">
        <f aca="false">INDEX(Orders!$E$2:$E$8001,MATCH(B12342,Orders!$A$2:$A$8001,0))</f>
        <v>Delivered</v>
      </c>
      <c r="K12342" s="1" t="str">
        <f aca="false">LEFT(INDEX(Orders!$C$2:$C$8001,MATCH(B12342,Orders!$A$2:$A$8001,0)),7)</f>
        <v>2025-05</v>
      </c>
    </row>
    <row r="12343" customFormat="false" ht="15" hidden="false" customHeight="true" outlineLevel="0" collapsed="false">
      <c r="A12343" s="1" t="s">
        <v>22813</v>
      </c>
      <c r="B12343" s="1" t="s">
        <v>8478</v>
      </c>
      <c r="C12343" s="1" t="s">
        <v>2007</v>
      </c>
      <c r="D12343" s="1" t="n">
        <v>1</v>
      </c>
      <c r="E12343" s="16" t="n">
        <v>750.27</v>
      </c>
      <c r="F12343" s="17" t="n">
        <v>0</v>
      </c>
      <c r="G12343" s="16" t="n">
        <v>750.27</v>
      </c>
      <c r="I12343" s="1" t="str">
        <f aca="false">INDEX(Products!$C$2:$C$51,MATCH(C12343,Products!$A$2:$A$51,0))</f>
        <v>Books &amp; Stationery</v>
      </c>
      <c r="J12343" s="1" t="str">
        <f aca="false">INDEX(Orders!$E$2:$E$8001,MATCH(B12343,Orders!$A$2:$A$8001,0))</f>
        <v>Delivered</v>
      </c>
      <c r="K12343" s="1" t="str">
        <f aca="false">LEFT(INDEX(Orders!$C$2:$C$8001,MATCH(B12343,Orders!$A$2:$A$8001,0)),7)</f>
        <v>2025-05</v>
      </c>
    </row>
    <row r="12344" customFormat="false" ht="15" hidden="false" customHeight="true" outlineLevel="0" collapsed="false">
      <c r="A12344" s="1" t="s">
        <v>22814</v>
      </c>
      <c r="B12344" s="1" t="s">
        <v>8478</v>
      </c>
      <c r="C12344" s="1" t="s">
        <v>1997</v>
      </c>
      <c r="D12344" s="1" t="n">
        <v>1</v>
      </c>
      <c r="E12344" s="16" t="n">
        <v>311.15</v>
      </c>
      <c r="F12344" s="17" t="n">
        <v>0.1</v>
      </c>
      <c r="G12344" s="16" t="n">
        <v>280.03</v>
      </c>
      <c r="I12344" s="1" t="str">
        <f aca="false">INDEX(Products!$C$2:$C$51,MATCH(C12344,Products!$A$2:$A$51,0))</f>
        <v>Sports &amp; Fitness</v>
      </c>
      <c r="J12344" s="1" t="str">
        <f aca="false">INDEX(Orders!$E$2:$E$8001,MATCH(B12344,Orders!$A$2:$A$8001,0))</f>
        <v>Delivered</v>
      </c>
      <c r="K12344" s="1" t="str">
        <f aca="false">LEFT(INDEX(Orders!$C$2:$C$8001,MATCH(B12344,Orders!$A$2:$A$8001,0)),7)</f>
        <v>2025-05</v>
      </c>
    </row>
    <row r="12345" customFormat="false" ht="15" hidden="false" customHeight="true" outlineLevel="0" collapsed="false">
      <c r="A12345" s="1" t="s">
        <v>22815</v>
      </c>
      <c r="B12345" s="1" t="s">
        <v>8479</v>
      </c>
      <c r="C12345" s="1" t="s">
        <v>1979</v>
      </c>
      <c r="D12345" s="1" t="n">
        <v>1</v>
      </c>
      <c r="E12345" s="16" t="n">
        <v>623</v>
      </c>
      <c r="F12345" s="17" t="n">
        <v>0.2</v>
      </c>
      <c r="G12345" s="16" t="n">
        <v>498.4</v>
      </c>
      <c r="I12345" s="1" t="str">
        <f aca="false">INDEX(Products!$C$2:$C$51,MATCH(C12345,Products!$A$2:$A$51,0))</f>
        <v>Beauty &amp; Personal Care</v>
      </c>
      <c r="J12345" s="1" t="str">
        <f aca="false">INDEX(Orders!$E$2:$E$8001,MATCH(B12345,Orders!$A$2:$A$8001,0))</f>
        <v>Delivered</v>
      </c>
      <c r="K12345" s="1" t="str">
        <f aca="false">LEFT(INDEX(Orders!$C$2:$C$8001,MATCH(B12345,Orders!$A$2:$A$8001,0)),7)</f>
        <v>2025-05</v>
      </c>
    </row>
    <row r="12346" customFormat="false" ht="15" hidden="false" customHeight="true" outlineLevel="0" collapsed="false">
      <c r="A12346" s="1" t="s">
        <v>22816</v>
      </c>
      <c r="B12346" s="1" t="s">
        <v>8479</v>
      </c>
      <c r="C12346" s="1" t="s">
        <v>2007</v>
      </c>
      <c r="D12346" s="1" t="n">
        <v>1</v>
      </c>
      <c r="E12346" s="16" t="n">
        <v>750.27</v>
      </c>
      <c r="F12346" s="17" t="n">
        <v>0</v>
      </c>
      <c r="G12346" s="16" t="n">
        <v>750.27</v>
      </c>
      <c r="I12346" s="1" t="str">
        <f aca="false">INDEX(Products!$C$2:$C$51,MATCH(C12346,Products!$A$2:$A$51,0))</f>
        <v>Books &amp; Stationery</v>
      </c>
      <c r="J12346" s="1" t="str">
        <f aca="false">INDEX(Orders!$E$2:$E$8001,MATCH(B12346,Orders!$A$2:$A$8001,0))</f>
        <v>Delivered</v>
      </c>
      <c r="K12346" s="1" t="str">
        <f aca="false">LEFT(INDEX(Orders!$C$2:$C$8001,MATCH(B12346,Orders!$A$2:$A$8001,0)),7)</f>
        <v>2025-05</v>
      </c>
    </row>
    <row r="12347" customFormat="false" ht="15" hidden="false" customHeight="true" outlineLevel="0" collapsed="false">
      <c r="A12347" s="1" t="s">
        <v>22817</v>
      </c>
      <c r="B12347" s="1" t="s">
        <v>8479</v>
      </c>
      <c r="C12347" s="1" t="s">
        <v>1990</v>
      </c>
      <c r="D12347" s="1" t="n">
        <v>1</v>
      </c>
      <c r="E12347" s="16" t="n">
        <v>5311.32</v>
      </c>
      <c r="F12347" s="17" t="n">
        <v>0.05</v>
      </c>
      <c r="G12347" s="16" t="n">
        <v>5045.75</v>
      </c>
      <c r="I12347" s="1" t="str">
        <f aca="false">INDEX(Products!$C$2:$C$51,MATCH(C12347,Products!$A$2:$A$51,0))</f>
        <v>Sports &amp; Fitness</v>
      </c>
      <c r="J12347" s="1" t="str">
        <f aca="false">INDEX(Orders!$E$2:$E$8001,MATCH(B12347,Orders!$A$2:$A$8001,0))</f>
        <v>Delivered</v>
      </c>
      <c r="K12347" s="1" t="str">
        <f aca="false">LEFT(INDEX(Orders!$C$2:$C$8001,MATCH(B12347,Orders!$A$2:$A$8001,0)),7)</f>
        <v>2025-05</v>
      </c>
    </row>
    <row r="12348" customFormat="false" ht="15" hidden="false" customHeight="true" outlineLevel="0" collapsed="false">
      <c r="A12348" s="1" t="s">
        <v>22818</v>
      </c>
      <c r="B12348" s="1" t="s">
        <v>8480</v>
      </c>
      <c r="C12348" s="1" t="s">
        <v>2007</v>
      </c>
      <c r="D12348" s="1" t="n">
        <v>3</v>
      </c>
      <c r="E12348" s="16" t="n">
        <v>750.27</v>
      </c>
      <c r="F12348" s="17" t="n">
        <v>0.15</v>
      </c>
      <c r="G12348" s="16" t="n">
        <v>1913.19</v>
      </c>
      <c r="I12348" s="1" t="str">
        <f aca="false">INDEX(Products!$C$2:$C$51,MATCH(C12348,Products!$A$2:$A$51,0))</f>
        <v>Books &amp; Stationery</v>
      </c>
      <c r="J12348" s="1" t="str">
        <f aca="false">INDEX(Orders!$E$2:$E$8001,MATCH(B12348,Orders!$A$2:$A$8001,0))</f>
        <v>Delivered</v>
      </c>
      <c r="K12348" s="1" t="str">
        <f aca="false">LEFT(INDEX(Orders!$C$2:$C$8001,MATCH(B12348,Orders!$A$2:$A$8001,0)),7)</f>
        <v>2025-07</v>
      </c>
    </row>
    <row r="12349" customFormat="false" ht="15" hidden="false" customHeight="true" outlineLevel="0" collapsed="false">
      <c r="A12349" s="1" t="s">
        <v>22819</v>
      </c>
      <c r="B12349" s="1" t="s">
        <v>8481</v>
      </c>
      <c r="C12349" s="1" t="s">
        <v>2007</v>
      </c>
      <c r="D12349" s="1" t="n">
        <v>2</v>
      </c>
      <c r="E12349" s="16" t="n">
        <v>750.27</v>
      </c>
      <c r="F12349" s="17" t="n">
        <v>0.1</v>
      </c>
      <c r="G12349" s="16" t="n">
        <v>1350.49</v>
      </c>
      <c r="I12349" s="1" t="str">
        <f aca="false">INDEX(Products!$C$2:$C$51,MATCH(C12349,Products!$A$2:$A$51,0))</f>
        <v>Books &amp; Stationery</v>
      </c>
      <c r="J12349" s="1" t="str">
        <f aca="false">INDEX(Orders!$E$2:$E$8001,MATCH(B12349,Orders!$A$2:$A$8001,0))</f>
        <v>Delivered</v>
      </c>
      <c r="K12349" s="1" t="str">
        <f aca="false">LEFT(INDEX(Orders!$C$2:$C$8001,MATCH(B12349,Orders!$A$2:$A$8001,0)),7)</f>
        <v>2025-12</v>
      </c>
    </row>
    <row r="12350" customFormat="false" ht="15" hidden="false" customHeight="true" outlineLevel="0" collapsed="false">
      <c r="A12350" s="1" t="s">
        <v>22820</v>
      </c>
      <c r="B12350" s="1" t="s">
        <v>8481</v>
      </c>
      <c r="C12350" s="1" t="s">
        <v>1979</v>
      </c>
      <c r="D12350" s="1" t="n">
        <v>2</v>
      </c>
      <c r="E12350" s="16" t="n">
        <v>623</v>
      </c>
      <c r="F12350" s="17" t="n">
        <v>0.15</v>
      </c>
      <c r="G12350" s="16" t="n">
        <v>1059.1</v>
      </c>
      <c r="I12350" s="1" t="str">
        <f aca="false">INDEX(Products!$C$2:$C$51,MATCH(C12350,Products!$A$2:$A$51,0))</f>
        <v>Beauty &amp; Personal Care</v>
      </c>
      <c r="J12350" s="1" t="str">
        <f aca="false">INDEX(Orders!$E$2:$E$8001,MATCH(B12350,Orders!$A$2:$A$8001,0))</f>
        <v>Delivered</v>
      </c>
      <c r="K12350" s="1" t="str">
        <f aca="false">LEFT(INDEX(Orders!$C$2:$C$8001,MATCH(B12350,Orders!$A$2:$A$8001,0)),7)</f>
        <v>2025-12</v>
      </c>
    </row>
    <row r="12351" customFormat="false" ht="15" hidden="false" customHeight="true" outlineLevel="0" collapsed="false">
      <c r="A12351" s="1" t="s">
        <v>22821</v>
      </c>
      <c r="B12351" s="1" t="s">
        <v>8481</v>
      </c>
      <c r="C12351" s="1" t="s">
        <v>1940</v>
      </c>
      <c r="D12351" s="1" t="n">
        <v>2</v>
      </c>
      <c r="E12351" s="16" t="n">
        <v>2374.52</v>
      </c>
      <c r="F12351" s="17" t="n">
        <v>0</v>
      </c>
      <c r="G12351" s="16" t="n">
        <v>4749.04</v>
      </c>
      <c r="I12351" s="1" t="str">
        <f aca="false">INDEX(Products!$C$2:$C$51,MATCH(C12351,Products!$A$2:$A$51,0))</f>
        <v>Fashion</v>
      </c>
      <c r="J12351" s="1" t="str">
        <f aca="false">INDEX(Orders!$E$2:$E$8001,MATCH(B12351,Orders!$A$2:$A$8001,0))</f>
        <v>Delivered</v>
      </c>
      <c r="K12351" s="1" t="str">
        <f aca="false">LEFT(INDEX(Orders!$C$2:$C$8001,MATCH(B12351,Orders!$A$2:$A$8001,0)),7)</f>
        <v>2025-12</v>
      </c>
    </row>
    <row r="12352" customFormat="false" ht="15" hidden="false" customHeight="true" outlineLevel="0" collapsed="false">
      <c r="A12352" s="1" t="s">
        <v>22822</v>
      </c>
      <c r="B12352" s="1" t="s">
        <v>8482</v>
      </c>
      <c r="C12352" s="1" t="s">
        <v>1975</v>
      </c>
      <c r="D12352" s="1" t="n">
        <v>1</v>
      </c>
      <c r="E12352" s="16" t="n">
        <v>862.99</v>
      </c>
      <c r="F12352" s="17" t="n">
        <v>0.2</v>
      </c>
      <c r="G12352" s="16" t="n">
        <v>690.39</v>
      </c>
      <c r="I12352" s="1" t="str">
        <f aca="false">INDEX(Products!$C$2:$C$51,MATCH(C12352,Products!$A$2:$A$51,0))</f>
        <v>Beauty &amp; Personal Care</v>
      </c>
      <c r="J12352" s="1" t="str">
        <f aca="false">INDEX(Orders!$E$2:$E$8001,MATCH(B12352,Orders!$A$2:$A$8001,0))</f>
        <v>Returned</v>
      </c>
      <c r="K12352" s="1" t="str">
        <f aca="false">LEFT(INDEX(Orders!$C$2:$C$8001,MATCH(B12352,Orders!$A$2:$A$8001,0)),7)</f>
        <v>2025-10</v>
      </c>
    </row>
    <row r="12353" customFormat="false" ht="15" hidden="false" customHeight="true" outlineLevel="0" collapsed="false">
      <c r="A12353" s="1" t="s">
        <v>22823</v>
      </c>
      <c r="B12353" s="1" t="s">
        <v>8482</v>
      </c>
      <c r="C12353" s="1" t="s">
        <v>1995</v>
      </c>
      <c r="D12353" s="1" t="n">
        <v>1</v>
      </c>
      <c r="E12353" s="16" t="n">
        <v>2914.27</v>
      </c>
      <c r="F12353" s="17" t="n">
        <v>0</v>
      </c>
      <c r="G12353" s="16" t="n">
        <v>2914.27</v>
      </c>
      <c r="I12353" s="1" t="str">
        <f aca="false">INDEX(Products!$C$2:$C$51,MATCH(C12353,Products!$A$2:$A$51,0))</f>
        <v>Sports &amp; Fitness</v>
      </c>
      <c r="J12353" s="1" t="str">
        <f aca="false">INDEX(Orders!$E$2:$E$8001,MATCH(B12353,Orders!$A$2:$A$8001,0))</f>
        <v>Returned</v>
      </c>
      <c r="K12353" s="1" t="str">
        <f aca="false">LEFT(INDEX(Orders!$C$2:$C$8001,MATCH(B12353,Orders!$A$2:$A$8001,0)),7)</f>
        <v>2025-10</v>
      </c>
    </row>
    <row r="12354" customFormat="false" ht="15" hidden="false" customHeight="true" outlineLevel="0" collapsed="false">
      <c r="A12354" s="1" t="s">
        <v>22824</v>
      </c>
      <c r="B12354" s="1" t="s">
        <v>8483</v>
      </c>
      <c r="C12354" s="1" t="s">
        <v>1955</v>
      </c>
      <c r="D12354" s="1" t="n">
        <v>2</v>
      </c>
      <c r="E12354" s="16" t="n">
        <v>3340.76</v>
      </c>
      <c r="F12354" s="17" t="n">
        <v>0.05</v>
      </c>
      <c r="G12354" s="16" t="n">
        <v>6347.44</v>
      </c>
      <c r="I12354" s="1" t="str">
        <f aca="false">INDEX(Products!$C$2:$C$51,MATCH(C12354,Products!$A$2:$A$51,0))</f>
        <v>Home &amp; Kitchen</v>
      </c>
      <c r="J12354" s="1" t="str">
        <f aca="false">INDEX(Orders!$E$2:$E$8001,MATCH(B12354,Orders!$A$2:$A$8001,0))</f>
        <v>Delivered</v>
      </c>
      <c r="K12354" s="1" t="str">
        <f aca="false">LEFT(INDEX(Orders!$C$2:$C$8001,MATCH(B12354,Orders!$A$2:$A$8001,0)),7)</f>
        <v>2024-10</v>
      </c>
    </row>
    <row r="12355" customFormat="false" ht="15" hidden="false" customHeight="true" outlineLevel="0" collapsed="false">
      <c r="A12355" s="1" t="s">
        <v>22825</v>
      </c>
      <c r="B12355" s="1" t="s">
        <v>8483</v>
      </c>
      <c r="C12355" s="1" t="s">
        <v>1997</v>
      </c>
      <c r="D12355" s="1" t="n">
        <v>1</v>
      </c>
      <c r="E12355" s="16" t="n">
        <v>311.15</v>
      </c>
      <c r="F12355" s="17" t="n">
        <v>0.2</v>
      </c>
      <c r="G12355" s="16" t="n">
        <v>248.92</v>
      </c>
      <c r="I12355" s="1" t="str">
        <f aca="false">INDEX(Products!$C$2:$C$51,MATCH(C12355,Products!$A$2:$A$51,0))</f>
        <v>Sports &amp; Fitness</v>
      </c>
      <c r="J12355" s="1" t="str">
        <f aca="false">INDEX(Orders!$E$2:$E$8001,MATCH(B12355,Orders!$A$2:$A$8001,0))</f>
        <v>Delivered</v>
      </c>
      <c r="K12355" s="1" t="str">
        <f aca="false">LEFT(INDEX(Orders!$C$2:$C$8001,MATCH(B12355,Orders!$A$2:$A$8001,0)),7)</f>
        <v>2024-10</v>
      </c>
    </row>
    <row r="12356" customFormat="false" ht="15" hidden="false" customHeight="true" outlineLevel="0" collapsed="false">
      <c r="A12356" s="1" t="s">
        <v>22826</v>
      </c>
      <c r="B12356" s="1" t="s">
        <v>8484</v>
      </c>
      <c r="C12356" s="1" t="s">
        <v>2006</v>
      </c>
      <c r="D12356" s="1" t="n">
        <v>1</v>
      </c>
      <c r="E12356" s="16" t="n">
        <v>482.17</v>
      </c>
      <c r="F12356" s="17" t="n">
        <v>0.05</v>
      </c>
      <c r="G12356" s="16" t="n">
        <v>458.06</v>
      </c>
      <c r="I12356" s="1" t="str">
        <f aca="false">INDEX(Products!$C$2:$C$51,MATCH(C12356,Products!$A$2:$A$51,0))</f>
        <v>Books &amp; Stationery</v>
      </c>
      <c r="J12356" s="1" t="str">
        <f aca="false">INDEX(Orders!$E$2:$E$8001,MATCH(B12356,Orders!$A$2:$A$8001,0))</f>
        <v>Delivered</v>
      </c>
      <c r="K12356" s="1" t="str">
        <f aca="false">LEFT(INDEX(Orders!$C$2:$C$8001,MATCH(B12356,Orders!$A$2:$A$8001,0)),7)</f>
        <v>2025-11</v>
      </c>
    </row>
    <row r="12357" customFormat="false" ht="15" hidden="false" customHeight="true" outlineLevel="0" collapsed="false">
      <c r="A12357" s="1" t="s">
        <v>22827</v>
      </c>
      <c r="B12357" s="1" t="s">
        <v>8484</v>
      </c>
      <c r="C12357" s="1" t="s">
        <v>1940</v>
      </c>
      <c r="D12357" s="1" t="n">
        <v>1</v>
      </c>
      <c r="E12357" s="16" t="n">
        <v>2374.52</v>
      </c>
      <c r="F12357" s="17" t="n">
        <v>0</v>
      </c>
      <c r="G12357" s="16" t="n">
        <v>2374.52</v>
      </c>
      <c r="I12357" s="1" t="str">
        <f aca="false">INDEX(Products!$C$2:$C$51,MATCH(C12357,Products!$A$2:$A$51,0))</f>
        <v>Fashion</v>
      </c>
      <c r="J12357" s="1" t="str">
        <f aca="false">INDEX(Orders!$E$2:$E$8001,MATCH(B12357,Orders!$A$2:$A$8001,0))</f>
        <v>Delivered</v>
      </c>
      <c r="K12357" s="1" t="str">
        <f aca="false">LEFT(INDEX(Orders!$C$2:$C$8001,MATCH(B12357,Orders!$A$2:$A$8001,0)),7)</f>
        <v>2025-11</v>
      </c>
    </row>
    <row r="12358" customFormat="false" ht="15" hidden="false" customHeight="true" outlineLevel="0" collapsed="false">
      <c r="A12358" s="1" t="s">
        <v>22828</v>
      </c>
      <c r="B12358" s="1" t="s">
        <v>8485</v>
      </c>
      <c r="C12358" s="1" t="s">
        <v>1930</v>
      </c>
      <c r="D12358" s="1" t="n">
        <v>1</v>
      </c>
      <c r="E12358" s="16" t="n">
        <v>2398.35</v>
      </c>
      <c r="F12358" s="17" t="n">
        <v>0.15</v>
      </c>
      <c r="G12358" s="16" t="n">
        <v>2038.6</v>
      </c>
      <c r="I12358" s="1" t="str">
        <f aca="false">INDEX(Products!$C$2:$C$51,MATCH(C12358,Products!$A$2:$A$51,0))</f>
        <v>Electronics</v>
      </c>
      <c r="J12358" s="1" t="str">
        <f aca="false">INDEX(Orders!$E$2:$E$8001,MATCH(B12358,Orders!$A$2:$A$8001,0))</f>
        <v>Cancelled</v>
      </c>
      <c r="K12358" s="1" t="str">
        <f aca="false">LEFT(INDEX(Orders!$C$2:$C$8001,MATCH(B12358,Orders!$A$2:$A$8001,0)),7)</f>
        <v>2024-12</v>
      </c>
    </row>
    <row r="12359" customFormat="false" ht="15" hidden="false" customHeight="true" outlineLevel="0" collapsed="false">
      <c r="A12359" s="1" t="s">
        <v>22829</v>
      </c>
      <c r="B12359" s="1" t="s">
        <v>8485</v>
      </c>
      <c r="C12359" s="1" t="s">
        <v>1924</v>
      </c>
      <c r="D12359" s="1" t="n">
        <v>1</v>
      </c>
      <c r="E12359" s="16" t="n">
        <v>1971</v>
      </c>
      <c r="F12359" s="17" t="n">
        <v>0</v>
      </c>
      <c r="G12359" s="16" t="n">
        <v>1971</v>
      </c>
      <c r="I12359" s="1" t="str">
        <f aca="false">INDEX(Products!$C$2:$C$51,MATCH(C12359,Products!$A$2:$A$51,0))</f>
        <v>Electronics</v>
      </c>
      <c r="J12359" s="1" t="str">
        <f aca="false">INDEX(Orders!$E$2:$E$8001,MATCH(B12359,Orders!$A$2:$A$8001,0))</f>
        <v>Cancelled</v>
      </c>
      <c r="K12359" s="1" t="str">
        <f aca="false">LEFT(INDEX(Orders!$C$2:$C$8001,MATCH(B12359,Orders!$A$2:$A$8001,0)),7)</f>
        <v>2024-12</v>
      </c>
    </row>
    <row r="12360" customFormat="false" ht="15" hidden="false" customHeight="true" outlineLevel="0" collapsed="false">
      <c r="A12360" s="1" t="s">
        <v>22830</v>
      </c>
      <c r="B12360" s="1" t="s">
        <v>8486</v>
      </c>
      <c r="C12360" s="1" t="s">
        <v>1928</v>
      </c>
      <c r="D12360" s="1" t="n">
        <v>1</v>
      </c>
      <c r="E12360" s="16" t="n">
        <v>657.82</v>
      </c>
      <c r="F12360" s="17" t="n">
        <v>0</v>
      </c>
      <c r="G12360" s="16" t="n">
        <v>657.82</v>
      </c>
      <c r="I12360" s="1" t="str">
        <f aca="false">INDEX(Products!$C$2:$C$51,MATCH(C12360,Products!$A$2:$A$51,0))</f>
        <v>Electronics</v>
      </c>
      <c r="J12360" s="1" t="str">
        <f aca="false">INDEX(Orders!$E$2:$E$8001,MATCH(B12360,Orders!$A$2:$A$8001,0))</f>
        <v>Delivered</v>
      </c>
      <c r="K12360" s="1" t="str">
        <f aca="false">LEFT(INDEX(Orders!$C$2:$C$8001,MATCH(B12360,Orders!$A$2:$A$8001,0)),7)</f>
        <v>2025-08</v>
      </c>
    </row>
    <row r="12361" customFormat="false" ht="15" hidden="false" customHeight="true" outlineLevel="0" collapsed="false">
      <c r="A12361" s="1" t="s">
        <v>22831</v>
      </c>
      <c r="B12361" s="1" t="s">
        <v>8487</v>
      </c>
      <c r="C12361" s="1" t="s">
        <v>2006</v>
      </c>
      <c r="D12361" s="1" t="n">
        <v>2</v>
      </c>
      <c r="E12361" s="16" t="n">
        <v>482.17</v>
      </c>
      <c r="F12361" s="17" t="n">
        <v>0</v>
      </c>
      <c r="G12361" s="16" t="n">
        <v>964.34</v>
      </c>
      <c r="I12361" s="1" t="str">
        <f aca="false">INDEX(Products!$C$2:$C$51,MATCH(C12361,Products!$A$2:$A$51,0))</f>
        <v>Books &amp; Stationery</v>
      </c>
      <c r="J12361" s="1" t="str">
        <f aca="false">INDEX(Orders!$E$2:$E$8001,MATCH(B12361,Orders!$A$2:$A$8001,0))</f>
        <v>Cancelled</v>
      </c>
      <c r="K12361" s="1" t="str">
        <f aca="false">LEFT(INDEX(Orders!$C$2:$C$8001,MATCH(B12361,Orders!$A$2:$A$8001,0)),7)</f>
        <v>2025-06</v>
      </c>
    </row>
    <row r="12362" customFormat="false" ht="15" hidden="false" customHeight="true" outlineLevel="0" collapsed="false">
      <c r="A12362" s="1" t="s">
        <v>22832</v>
      </c>
      <c r="B12362" s="1" t="s">
        <v>8488</v>
      </c>
      <c r="C12362" s="1" t="s">
        <v>2007</v>
      </c>
      <c r="D12362" s="1" t="n">
        <v>1</v>
      </c>
      <c r="E12362" s="16" t="n">
        <v>750.27</v>
      </c>
      <c r="F12362" s="17" t="n">
        <v>0.1</v>
      </c>
      <c r="G12362" s="16" t="n">
        <v>675.24</v>
      </c>
      <c r="I12362" s="1" t="str">
        <f aca="false">INDEX(Products!$C$2:$C$51,MATCH(C12362,Products!$A$2:$A$51,0))</f>
        <v>Books &amp; Stationery</v>
      </c>
      <c r="J12362" s="1" t="str">
        <f aca="false">INDEX(Orders!$E$2:$E$8001,MATCH(B12362,Orders!$A$2:$A$8001,0))</f>
        <v>Delivered</v>
      </c>
      <c r="K12362" s="1" t="str">
        <f aca="false">LEFT(INDEX(Orders!$C$2:$C$8001,MATCH(B12362,Orders!$A$2:$A$8001,0)),7)</f>
        <v>2024-02</v>
      </c>
    </row>
    <row r="12363" customFormat="false" ht="15" hidden="false" customHeight="true" outlineLevel="0" collapsed="false">
      <c r="A12363" s="1" t="s">
        <v>22833</v>
      </c>
      <c r="B12363" s="1" t="s">
        <v>8488</v>
      </c>
      <c r="C12363" s="1" t="s">
        <v>1977</v>
      </c>
      <c r="D12363" s="1" t="n">
        <v>3</v>
      </c>
      <c r="E12363" s="16" t="n">
        <v>2386.05</v>
      </c>
      <c r="F12363" s="17" t="n">
        <v>0.1</v>
      </c>
      <c r="G12363" s="16" t="n">
        <v>6442.34</v>
      </c>
      <c r="I12363" s="1" t="str">
        <f aca="false">INDEX(Products!$C$2:$C$51,MATCH(C12363,Products!$A$2:$A$51,0))</f>
        <v>Beauty &amp; Personal Care</v>
      </c>
      <c r="J12363" s="1" t="str">
        <f aca="false">INDEX(Orders!$E$2:$E$8001,MATCH(B12363,Orders!$A$2:$A$8001,0))</f>
        <v>Delivered</v>
      </c>
      <c r="K12363" s="1" t="str">
        <f aca="false">LEFT(INDEX(Orders!$C$2:$C$8001,MATCH(B12363,Orders!$A$2:$A$8001,0)),7)</f>
        <v>2024-02</v>
      </c>
    </row>
    <row r="12364" customFormat="false" ht="15" hidden="false" customHeight="true" outlineLevel="0" collapsed="false">
      <c r="A12364" s="1" t="s">
        <v>22834</v>
      </c>
      <c r="B12364" s="1" t="s">
        <v>8489</v>
      </c>
      <c r="C12364" s="1" t="s">
        <v>1995</v>
      </c>
      <c r="D12364" s="1" t="n">
        <v>1</v>
      </c>
      <c r="E12364" s="16" t="n">
        <v>2914.27</v>
      </c>
      <c r="F12364" s="17" t="n">
        <v>0</v>
      </c>
      <c r="G12364" s="16" t="n">
        <v>2914.27</v>
      </c>
      <c r="I12364" s="1" t="str">
        <f aca="false">INDEX(Products!$C$2:$C$51,MATCH(C12364,Products!$A$2:$A$51,0))</f>
        <v>Sports &amp; Fitness</v>
      </c>
      <c r="J12364" s="1" t="str">
        <f aca="false">INDEX(Orders!$E$2:$E$8001,MATCH(B12364,Orders!$A$2:$A$8001,0))</f>
        <v>Delivered</v>
      </c>
      <c r="K12364" s="1" t="str">
        <f aca="false">LEFT(INDEX(Orders!$C$2:$C$8001,MATCH(B12364,Orders!$A$2:$A$8001,0)),7)</f>
        <v>2025-03</v>
      </c>
    </row>
    <row r="12365" customFormat="false" ht="15" hidden="false" customHeight="true" outlineLevel="0" collapsed="false">
      <c r="A12365" s="1" t="s">
        <v>22835</v>
      </c>
      <c r="B12365" s="1" t="s">
        <v>8490</v>
      </c>
      <c r="C12365" s="1" t="s">
        <v>1990</v>
      </c>
      <c r="D12365" s="1" t="n">
        <v>3</v>
      </c>
      <c r="E12365" s="16" t="n">
        <v>5311.32</v>
      </c>
      <c r="F12365" s="17" t="n">
        <v>0</v>
      </c>
      <c r="G12365" s="16" t="n">
        <v>15933.96</v>
      </c>
      <c r="I12365" s="1" t="str">
        <f aca="false">INDEX(Products!$C$2:$C$51,MATCH(C12365,Products!$A$2:$A$51,0))</f>
        <v>Sports &amp; Fitness</v>
      </c>
      <c r="J12365" s="1" t="str">
        <f aca="false">INDEX(Orders!$E$2:$E$8001,MATCH(B12365,Orders!$A$2:$A$8001,0))</f>
        <v>Returned</v>
      </c>
      <c r="K12365" s="1" t="str">
        <f aca="false">LEFT(INDEX(Orders!$C$2:$C$8001,MATCH(B12365,Orders!$A$2:$A$8001,0)),7)</f>
        <v>2025-12</v>
      </c>
    </row>
    <row r="12366" customFormat="false" ht="15" hidden="false" customHeight="true" outlineLevel="0" collapsed="false">
      <c r="A12366" s="1" t="s">
        <v>22836</v>
      </c>
      <c r="B12366" s="1" t="s">
        <v>8491</v>
      </c>
      <c r="C12366" s="1" t="s">
        <v>1940</v>
      </c>
      <c r="D12366" s="1" t="n">
        <v>1</v>
      </c>
      <c r="E12366" s="16" t="n">
        <v>2374.52</v>
      </c>
      <c r="F12366" s="17" t="n">
        <v>0.05</v>
      </c>
      <c r="G12366" s="16" t="n">
        <v>2255.79</v>
      </c>
      <c r="I12366" s="1" t="str">
        <f aca="false">INDEX(Products!$C$2:$C$51,MATCH(C12366,Products!$A$2:$A$51,0))</f>
        <v>Fashion</v>
      </c>
      <c r="J12366" s="1" t="str">
        <f aca="false">INDEX(Orders!$E$2:$E$8001,MATCH(B12366,Orders!$A$2:$A$8001,0))</f>
        <v>Delivered</v>
      </c>
      <c r="K12366" s="1" t="str">
        <f aca="false">LEFT(INDEX(Orders!$C$2:$C$8001,MATCH(B12366,Orders!$A$2:$A$8001,0)),7)</f>
        <v>2025-01</v>
      </c>
    </row>
    <row r="12367" customFormat="false" ht="15" hidden="false" customHeight="true" outlineLevel="0" collapsed="false">
      <c r="A12367" s="1" t="s">
        <v>22837</v>
      </c>
      <c r="B12367" s="1" t="s">
        <v>8491</v>
      </c>
      <c r="C12367" s="1" t="s">
        <v>2006</v>
      </c>
      <c r="D12367" s="1" t="n">
        <v>2</v>
      </c>
      <c r="E12367" s="16" t="n">
        <v>482.17</v>
      </c>
      <c r="F12367" s="17" t="n">
        <v>0</v>
      </c>
      <c r="G12367" s="16" t="n">
        <v>964.34</v>
      </c>
      <c r="I12367" s="1" t="str">
        <f aca="false">INDEX(Products!$C$2:$C$51,MATCH(C12367,Products!$A$2:$A$51,0))</f>
        <v>Books &amp; Stationery</v>
      </c>
      <c r="J12367" s="1" t="str">
        <f aca="false">INDEX(Orders!$E$2:$E$8001,MATCH(B12367,Orders!$A$2:$A$8001,0))</f>
        <v>Delivered</v>
      </c>
      <c r="K12367" s="1" t="str">
        <f aca="false">LEFT(INDEX(Orders!$C$2:$C$8001,MATCH(B12367,Orders!$A$2:$A$8001,0)),7)</f>
        <v>2025-01</v>
      </c>
    </row>
    <row r="12368" customFormat="false" ht="15" hidden="false" customHeight="true" outlineLevel="0" collapsed="false">
      <c r="A12368" s="1" t="s">
        <v>22838</v>
      </c>
      <c r="B12368" s="1" t="s">
        <v>8492</v>
      </c>
      <c r="C12368" s="1" t="s">
        <v>2006</v>
      </c>
      <c r="D12368" s="1" t="n">
        <v>1</v>
      </c>
      <c r="E12368" s="16" t="n">
        <v>482.17</v>
      </c>
      <c r="F12368" s="17" t="n">
        <v>0.15</v>
      </c>
      <c r="G12368" s="16" t="n">
        <v>409.84</v>
      </c>
      <c r="I12368" s="1" t="str">
        <f aca="false">INDEX(Products!$C$2:$C$51,MATCH(C12368,Products!$A$2:$A$51,0))</f>
        <v>Books &amp; Stationery</v>
      </c>
      <c r="J12368" s="1" t="str">
        <f aca="false">INDEX(Orders!$E$2:$E$8001,MATCH(B12368,Orders!$A$2:$A$8001,0))</f>
        <v>Delivered</v>
      </c>
      <c r="K12368" s="1" t="str">
        <f aca="false">LEFT(INDEX(Orders!$C$2:$C$8001,MATCH(B12368,Orders!$A$2:$A$8001,0)),7)</f>
        <v>2025-02</v>
      </c>
    </row>
    <row r="12369" customFormat="false" ht="15" hidden="false" customHeight="true" outlineLevel="0" collapsed="false">
      <c r="A12369" s="1" t="s">
        <v>22839</v>
      </c>
      <c r="B12369" s="1" t="s">
        <v>8492</v>
      </c>
      <c r="C12369" s="1" t="s">
        <v>1971</v>
      </c>
      <c r="D12369" s="1" t="n">
        <v>1</v>
      </c>
      <c r="E12369" s="16" t="n">
        <v>2073.63</v>
      </c>
      <c r="F12369" s="17" t="n">
        <v>0</v>
      </c>
      <c r="G12369" s="16" t="n">
        <v>2073.63</v>
      </c>
      <c r="I12369" s="1" t="str">
        <f aca="false">INDEX(Products!$C$2:$C$51,MATCH(C12369,Products!$A$2:$A$51,0))</f>
        <v>Home &amp; Kitchen</v>
      </c>
      <c r="J12369" s="1" t="str">
        <f aca="false">INDEX(Orders!$E$2:$E$8001,MATCH(B12369,Orders!$A$2:$A$8001,0))</f>
        <v>Delivered</v>
      </c>
      <c r="K12369" s="1" t="str">
        <f aca="false">LEFT(INDEX(Orders!$C$2:$C$8001,MATCH(B12369,Orders!$A$2:$A$8001,0)),7)</f>
        <v>2025-02</v>
      </c>
    </row>
    <row r="12370" customFormat="false" ht="15" hidden="false" customHeight="true" outlineLevel="0" collapsed="false">
      <c r="A12370" s="1" t="s">
        <v>22840</v>
      </c>
      <c r="B12370" s="1" t="s">
        <v>8493</v>
      </c>
      <c r="C12370" s="1" t="s">
        <v>1990</v>
      </c>
      <c r="D12370" s="1" t="n">
        <v>2</v>
      </c>
      <c r="E12370" s="16" t="n">
        <v>5311.32</v>
      </c>
      <c r="F12370" s="17" t="n">
        <v>0.05</v>
      </c>
      <c r="G12370" s="16" t="n">
        <v>10091.51</v>
      </c>
      <c r="I12370" s="1" t="str">
        <f aca="false">INDEX(Products!$C$2:$C$51,MATCH(C12370,Products!$A$2:$A$51,0))</f>
        <v>Sports &amp; Fitness</v>
      </c>
      <c r="J12370" s="1" t="str">
        <f aca="false">INDEX(Orders!$E$2:$E$8001,MATCH(B12370,Orders!$A$2:$A$8001,0))</f>
        <v>Delivered</v>
      </c>
      <c r="K12370" s="1" t="str">
        <f aca="false">LEFT(INDEX(Orders!$C$2:$C$8001,MATCH(B12370,Orders!$A$2:$A$8001,0)),7)</f>
        <v>2025-10</v>
      </c>
    </row>
    <row r="12371" customFormat="false" ht="15" hidden="false" customHeight="true" outlineLevel="0" collapsed="false">
      <c r="A12371" s="1" t="s">
        <v>22841</v>
      </c>
      <c r="B12371" s="1" t="s">
        <v>8493</v>
      </c>
      <c r="C12371" s="1" t="s">
        <v>1969</v>
      </c>
      <c r="D12371" s="1" t="n">
        <v>1</v>
      </c>
      <c r="E12371" s="16" t="n">
        <v>9171.98</v>
      </c>
      <c r="F12371" s="17" t="n">
        <v>0</v>
      </c>
      <c r="G12371" s="16" t="n">
        <v>9171.98</v>
      </c>
      <c r="I12371" s="1" t="str">
        <f aca="false">INDEX(Products!$C$2:$C$51,MATCH(C12371,Products!$A$2:$A$51,0))</f>
        <v>Home &amp; Kitchen</v>
      </c>
      <c r="J12371" s="1" t="str">
        <f aca="false">INDEX(Orders!$E$2:$E$8001,MATCH(B12371,Orders!$A$2:$A$8001,0))</f>
        <v>Delivered</v>
      </c>
      <c r="K12371" s="1" t="str">
        <f aca="false">LEFT(INDEX(Orders!$C$2:$C$8001,MATCH(B12371,Orders!$A$2:$A$8001,0)),7)</f>
        <v>2025-10</v>
      </c>
    </row>
    <row r="12372" customFormat="false" ht="15" hidden="false" customHeight="true" outlineLevel="0" collapsed="false">
      <c r="A12372" s="1" t="s">
        <v>22842</v>
      </c>
      <c r="B12372" s="1" t="s">
        <v>8493</v>
      </c>
      <c r="C12372" s="1" t="s">
        <v>1979</v>
      </c>
      <c r="D12372" s="1" t="n">
        <v>1</v>
      </c>
      <c r="E12372" s="16" t="n">
        <v>623</v>
      </c>
      <c r="F12372" s="17" t="n">
        <v>0</v>
      </c>
      <c r="G12372" s="16" t="n">
        <v>623</v>
      </c>
      <c r="I12372" s="1" t="str">
        <f aca="false">INDEX(Products!$C$2:$C$51,MATCH(C12372,Products!$A$2:$A$51,0))</f>
        <v>Beauty &amp; Personal Care</v>
      </c>
      <c r="J12372" s="1" t="str">
        <f aca="false">INDEX(Orders!$E$2:$E$8001,MATCH(B12372,Orders!$A$2:$A$8001,0))</f>
        <v>Delivered</v>
      </c>
      <c r="K12372" s="1" t="str">
        <f aca="false">LEFT(INDEX(Orders!$C$2:$C$8001,MATCH(B12372,Orders!$A$2:$A$8001,0)),7)</f>
        <v>2025-10</v>
      </c>
    </row>
    <row r="12373" customFormat="false" ht="15" hidden="false" customHeight="true" outlineLevel="0" collapsed="false">
      <c r="A12373" s="1" t="s">
        <v>22843</v>
      </c>
      <c r="B12373" s="1" t="s">
        <v>8493</v>
      </c>
      <c r="C12373" s="1" t="s">
        <v>1971</v>
      </c>
      <c r="D12373" s="1" t="n">
        <v>1</v>
      </c>
      <c r="E12373" s="16" t="n">
        <v>2073.63</v>
      </c>
      <c r="F12373" s="17" t="n">
        <v>0</v>
      </c>
      <c r="G12373" s="16" t="n">
        <v>2073.63</v>
      </c>
      <c r="I12373" s="1" t="str">
        <f aca="false">INDEX(Products!$C$2:$C$51,MATCH(C12373,Products!$A$2:$A$51,0))</f>
        <v>Home &amp; Kitchen</v>
      </c>
      <c r="J12373" s="1" t="str">
        <f aca="false">INDEX(Orders!$E$2:$E$8001,MATCH(B12373,Orders!$A$2:$A$8001,0))</f>
        <v>Delivered</v>
      </c>
      <c r="K12373" s="1" t="str">
        <f aca="false">LEFT(INDEX(Orders!$C$2:$C$8001,MATCH(B12373,Orders!$A$2:$A$8001,0)),7)</f>
        <v>2025-10</v>
      </c>
    </row>
    <row r="12374" customFormat="false" ht="15" hidden="false" customHeight="true" outlineLevel="0" collapsed="false">
      <c r="A12374" s="1" t="s">
        <v>22844</v>
      </c>
      <c r="B12374" s="1" t="s">
        <v>8494</v>
      </c>
      <c r="C12374" s="1" t="s">
        <v>1971</v>
      </c>
      <c r="D12374" s="1" t="n">
        <v>3</v>
      </c>
      <c r="E12374" s="16" t="n">
        <v>2073.63</v>
      </c>
      <c r="F12374" s="17" t="n">
        <v>0.1</v>
      </c>
      <c r="G12374" s="16" t="n">
        <v>5598.8</v>
      </c>
      <c r="I12374" s="1" t="str">
        <f aca="false">INDEX(Products!$C$2:$C$51,MATCH(C12374,Products!$A$2:$A$51,0))</f>
        <v>Home &amp; Kitchen</v>
      </c>
      <c r="J12374" s="1" t="str">
        <f aca="false">INDEX(Orders!$E$2:$E$8001,MATCH(B12374,Orders!$A$2:$A$8001,0))</f>
        <v>Delivered</v>
      </c>
      <c r="K12374" s="1" t="str">
        <f aca="false">LEFT(INDEX(Orders!$C$2:$C$8001,MATCH(B12374,Orders!$A$2:$A$8001,0)),7)</f>
        <v>2025-10</v>
      </c>
    </row>
    <row r="12375" customFormat="false" ht="15" hidden="false" customHeight="true" outlineLevel="0" collapsed="false">
      <c r="A12375" s="1" t="s">
        <v>22845</v>
      </c>
      <c r="B12375" s="1" t="s">
        <v>8494</v>
      </c>
      <c r="C12375" s="1" t="s">
        <v>1953</v>
      </c>
      <c r="D12375" s="1" t="n">
        <v>3</v>
      </c>
      <c r="E12375" s="16" t="n">
        <v>4914.12</v>
      </c>
      <c r="F12375" s="17" t="n">
        <v>0.05</v>
      </c>
      <c r="G12375" s="16" t="n">
        <v>14005.24</v>
      </c>
      <c r="I12375" s="1" t="str">
        <f aca="false">INDEX(Products!$C$2:$C$51,MATCH(C12375,Products!$A$2:$A$51,0))</f>
        <v>Fashion</v>
      </c>
      <c r="J12375" s="1" t="str">
        <f aca="false">INDEX(Orders!$E$2:$E$8001,MATCH(B12375,Orders!$A$2:$A$8001,0))</f>
        <v>Delivered</v>
      </c>
      <c r="K12375" s="1" t="str">
        <f aca="false">LEFT(INDEX(Orders!$C$2:$C$8001,MATCH(B12375,Orders!$A$2:$A$8001,0)),7)</f>
        <v>2025-10</v>
      </c>
    </row>
    <row r="12376" customFormat="false" ht="15" hidden="false" customHeight="true" outlineLevel="0" collapsed="false">
      <c r="A12376" s="1" t="s">
        <v>22846</v>
      </c>
      <c r="B12376" s="1" t="s">
        <v>8494</v>
      </c>
      <c r="C12376" s="1" t="s">
        <v>1975</v>
      </c>
      <c r="D12376" s="1" t="n">
        <v>1</v>
      </c>
      <c r="E12376" s="16" t="n">
        <v>862.99</v>
      </c>
      <c r="F12376" s="17" t="n">
        <v>0.15</v>
      </c>
      <c r="G12376" s="16" t="n">
        <v>733.54</v>
      </c>
      <c r="I12376" s="1" t="str">
        <f aca="false">INDEX(Products!$C$2:$C$51,MATCH(C12376,Products!$A$2:$A$51,0))</f>
        <v>Beauty &amp; Personal Care</v>
      </c>
      <c r="J12376" s="1" t="str">
        <f aca="false">INDEX(Orders!$E$2:$E$8001,MATCH(B12376,Orders!$A$2:$A$8001,0))</f>
        <v>Delivered</v>
      </c>
      <c r="K12376" s="1" t="str">
        <f aca="false">LEFT(INDEX(Orders!$C$2:$C$8001,MATCH(B12376,Orders!$A$2:$A$8001,0)),7)</f>
        <v>2025-10</v>
      </c>
    </row>
    <row r="12377" customFormat="false" ht="15" hidden="false" customHeight="true" outlineLevel="0" collapsed="false">
      <c r="A12377" s="1" t="s">
        <v>22847</v>
      </c>
      <c r="B12377" s="1" t="s">
        <v>8494</v>
      </c>
      <c r="C12377" s="1" t="s">
        <v>2006</v>
      </c>
      <c r="D12377" s="1" t="n">
        <v>1</v>
      </c>
      <c r="E12377" s="16" t="n">
        <v>482.17</v>
      </c>
      <c r="F12377" s="17" t="n">
        <v>0.15</v>
      </c>
      <c r="G12377" s="16" t="n">
        <v>409.84</v>
      </c>
      <c r="I12377" s="1" t="str">
        <f aca="false">INDEX(Products!$C$2:$C$51,MATCH(C12377,Products!$A$2:$A$51,0))</f>
        <v>Books &amp; Stationery</v>
      </c>
      <c r="J12377" s="1" t="str">
        <f aca="false">INDEX(Orders!$E$2:$E$8001,MATCH(B12377,Orders!$A$2:$A$8001,0))</f>
        <v>Delivered</v>
      </c>
      <c r="K12377" s="1" t="str">
        <f aca="false">LEFT(INDEX(Orders!$C$2:$C$8001,MATCH(B12377,Orders!$A$2:$A$8001,0)),7)</f>
        <v>2025-10</v>
      </c>
    </row>
    <row r="12378" customFormat="false" ht="15" hidden="false" customHeight="true" outlineLevel="0" collapsed="false">
      <c r="A12378" s="1" t="s">
        <v>22848</v>
      </c>
      <c r="B12378" s="1" t="s">
        <v>8495</v>
      </c>
      <c r="C12378" s="1" t="s">
        <v>1933</v>
      </c>
      <c r="D12378" s="1" t="n">
        <v>1</v>
      </c>
      <c r="E12378" s="16" t="n">
        <v>7194.38</v>
      </c>
      <c r="F12378" s="17" t="n">
        <v>0.1</v>
      </c>
      <c r="G12378" s="16" t="n">
        <v>6474.94</v>
      </c>
      <c r="I12378" s="1" t="str">
        <f aca="false">INDEX(Products!$C$2:$C$51,MATCH(C12378,Products!$A$2:$A$51,0))</f>
        <v>Electronics</v>
      </c>
      <c r="J12378" s="1" t="str">
        <f aca="false">INDEX(Orders!$E$2:$E$8001,MATCH(B12378,Orders!$A$2:$A$8001,0))</f>
        <v>Delivered</v>
      </c>
      <c r="K12378" s="1" t="str">
        <f aca="false">LEFT(INDEX(Orders!$C$2:$C$8001,MATCH(B12378,Orders!$A$2:$A$8001,0)),7)</f>
        <v>2024-08</v>
      </c>
    </row>
    <row r="12379" customFormat="false" ht="15" hidden="false" customHeight="true" outlineLevel="0" collapsed="false">
      <c r="A12379" s="1" t="s">
        <v>22849</v>
      </c>
      <c r="B12379" s="1" t="s">
        <v>8496</v>
      </c>
      <c r="C12379" s="1" t="s">
        <v>2000</v>
      </c>
      <c r="D12379" s="1" t="n">
        <v>1</v>
      </c>
      <c r="E12379" s="16" t="n">
        <v>425.08</v>
      </c>
      <c r="F12379" s="17" t="n">
        <v>0.05</v>
      </c>
      <c r="G12379" s="16" t="n">
        <v>403.83</v>
      </c>
      <c r="I12379" s="1" t="str">
        <f aca="false">INDEX(Products!$C$2:$C$51,MATCH(C12379,Products!$A$2:$A$51,0))</f>
        <v>Books &amp; Stationery</v>
      </c>
      <c r="J12379" s="1" t="str">
        <f aca="false">INDEX(Orders!$E$2:$E$8001,MATCH(B12379,Orders!$A$2:$A$8001,0))</f>
        <v>Delivered</v>
      </c>
      <c r="K12379" s="1" t="str">
        <f aca="false">LEFT(INDEX(Orders!$C$2:$C$8001,MATCH(B12379,Orders!$A$2:$A$8001,0)),7)</f>
        <v>2024-10</v>
      </c>
    </row>
    <row r="12380" customFormat="false" ht="15" hidden="false" customHeight="true" outlineLevel="0" collapsed="false">
      <c r="A12380" s="1" t="s">
        <v>22850</v>
      </c>
      <c r="B12380" s="1" t="s">
        <v>8497</v>
      </c>
      <c r="C12380" s="1" t="s">
        <v>1935</v>
      </c>
      <c r="D12380" s="1" t="n">
        <v>2</v>
      </c>
      <c r="E12380" s="16" t="n">
        <v>14558.72</v>
      </c>
      <c r="F12380" s="17" t="n">
        <v>0</v>
      </c>
      <c r="G12380" s="16" t="n">
        <v>29117.44</v>
      </c>
      <c r="I12380" s="1" t="str">
        <f aca="false">INDEX(Products!$C$2:$C$51,MATCH(C12380,Products!$A$2:$A$51,0))</f>
        <v>Electronics</v>
      </c>
      <c r="J12380" s="1" t="str">
        <f aca="false">INDEX(Orders!$E$2:$E$8001,MATCH(B12380,Orders!$A$2:$A$8001,0))</f>
        <v>Delivered</v>
      </c>
      <c r="K12380" s="1" t="str">
        <f aca="false">LEFT(INDEX(Orders!$C$2:$C$8001,MATCH(B12380,Orders!$A$2:$A$8001,0)),7)</f>
        <v>2025-07</v>
      </c>
    </row>
    <row r="12381" customFormat="false" ht="15" hidden="false" customHeight="true" outlineLevel="0" collapsed="false">
      <c r="A12381" s="1" t="s">
        <v>22851</v>
      </c>
      <c r="B12381" s="1" t="s">
        <v>8497</v>
      </c>
      <c r="C12381" s="1" t="s">
        <v>1933</v>
      </c>
      <c r="D12381" s="1" t="n">
        <v>1</v>
      </c>
      <c r="E12381" s="16" t="n">
        <v>7194.38</v>
      </c>
      <c r="F12381" s="17" t="n">
        <v>0.05</v>
      </c>
      <c r="G12381" s="16" t="n">
        <v>6834.66</v>
      </c>
      <c r="I12381" s="1" t="str">
        <f aca="false">INDEX(Products!$C$2:$C$51,MATCH(C12381,Products!$A$2:$A$51,0))</f>
        <v>Electronics</v>
      </c>
      <c r="J12381" s="1" t="str">
        <f aca="false">INDEX(Orders!$E$2:$E$8001,MATCH(B12381,Orders!$A$2:$A$8001,0))</f>
        <v>Delivered</v>
      </c>
      <c r="K12381" s="1" t="str">
        <f aca="false">LEFT(INDEX(Orders!$C$2:$C$8001,MATCH(B12381,Orders!$A$2:$A$8001,0)),7)</f>
        <v>2025-07</v>
      </c>
    </row>
    <row r="12382" customFormat="false" ht="15" hidden="false" customHeight="true" outlineLevel="0" collapsed="false">
      <c r="A12382" s="1" t="s">
        <v>22852</v>
      </c>
      <c r="B12382" s="1" t="s">
        <v>8497</v>
      </c>
      <c r="C12382" s="1" t="s">
        <v>1997</v>
      </c>
      <c r="D12382" s="1" t="n">
        <v>1</v>
      </c>
      <c r="E12382" s="16" t="n">
        <v>311.15</v>
      </c>
      <c r="F12382" s="17" t="n">
        <v>0.1</v>
      </c>
      <c r="G12382" s="16" t="n">
        <v>280.03</v>
      </c>
      <c r="I12382" s="1" t="str">
        <f aca="false">INDEX(Products!$C$2:$C$51,MATCH(C12382,Products!$A$2:$A$51,0))</f>
        <v>Sports &amp; Fitness</v>
      </c>
      <c r="J12382" s="1" t="str">
        <f aca="false">INDEX(Orders!$E$2:$E$8001,MATCH(B12382,Orders!$A$2:$A$8001,0))</f>
        <v>Delivered</v>
      </c>
      <c r="K12382" s="1" t="str">
        <f aca="false">LEFT(INDEX(Orders!$C$2:$C$8001,MATCH(B12382,Orders!$A$2:$A$8001,0)),7)</f>
        <v>2025-07</v>
      </c>
    </row>
    <row r="12383" customFormat="false" ht="15" hidden="false" customHeight="true" outlineLevel="0" collapsed="false">
      <c r="A12383" s="1" t="s">
        <v>22853</v>
      </c>
      <c r="B12383" s="1" t="s">
        <v>8498</v>
      </c>
      <c r="C12383" s="1" t="s">
        <v>2007</v>
      </c>
      <c r="D12383" s="1" t="n">
        <v>2</v>
      </c>
      <c r="E12383" s="16" t="n">
        <v>750.27</v>
      </c>
      <c r="F12383" s="17" t="n">
        <v>0</v>
      </c>
      <c r="G12383" s="16" t="n">
        <v>1500.54</v>
      </c>
      <c r="I12383" s="1" t="str">
        <f aca="false">INDEX(Products!$C$2:$C$51,MATCH(C12383,Products!$A$2:$A$51,0))</f>
        <v>Books &amp; Stationery</v>
      </c>
      <c r="J12383" s="1" t="str">
        <f aca="false">INDEX(Orders!$E$2:$E$8001,MATCH(B12383,Orders!$A$2:$A$8001,0))</f>
        <v>Delivered</v>
      </c>
      <c r="K12383" s="1" t="str">
        <f aca="false">LEFT(INDEX(Orders!$C$2:$C$8001,MATCH(B12383,Orders!$A$2:$A$8001,0)),7)</f>
        <v>2025-12</v>
      </c>
    </row>
    <row r="12384" customFormat="false" ht="15" hidden="false" customHeight="true" outlineLevel="0" collapsed="false">
      <c r="A12384" s="1" t="s">
        <v>22854</v>
      </c>
      <c r="B12384" s="1" t="s">
        <v>8499</v>
      </c>
      <c r="C12384" s="1" t="s">
        <v>1930</v>
      </c>
      <c r="D12384" s="1" t="n">
        <v>1</v>
      </c>
      <c r="E12384" s="16" t="n">
        <v>2398.35</v>
      </c>
      <c r="F12384" s="17" t="n">
        <v>0</v>
      </c>
      <c r="G12384" s="16" t="n">
        <v>2398.35</v>
      </c>
      <c r="I12384" s="1" t="str">
        <f aca="false">INDEX(Products!$C$2:$C$51,MATCH(C12384,Products!$A$2:$A$51,0))</f>
        <v>Electronics</v>
      </c>
      <c r="J12384" s="1" t="str">
        <f aca="false">INDEX(Orders!$E$2:$E$8001,MATCH(B12384,Orders!$A$2:$A$8001,0))</f>
        <v>Delivered</v>
      </c>
      <c r="K12384" s="1" t="str">
        <f aca="false">LEFT(INDEX(Orders!$C$2:$C$8001,MATCH(B12384,Orders!$A$2:$A$8001,0)),7)</f>
        <v>2024-10</v>
      </c>
    </row>
    <row r="12385" customFormat="false" ht="15" hidden="false" customHeight="true" outlineLevel="0" collapsed="false">
      <c r="A12385" s="1" t="s">
        <v>22855</v>
      </c>
      <c r="B12385" s="1" t="s">
        <v>8499</v>
      </c>
      <c r="C12385" s="1" t="s">
        <v>1997</v>
      </c>
      <c r="D12385" s="1" t="n">
        <v>1</v>
      </c>
      <c r="E12385" s="16" t="n">
        <v>311.15</v>
      </c>
      <c r="F12385" s="17" t="n">
        <v>0.05</v>
      </c>
      <c r="G12385" s="16" t="n">
        <v>295.59</v>
      </c>
      <c r="I12385" s="1" t="str">
        <f aca="false">INDEX(Products!$C$2:$C$51,MATCH(C12385,Products!$A$2:$A$51,0))</f>
        <v>Sports &amp; Fitness</v>
      </c>
      <c r="J12385" s="1" t="str">
        <f aca="false">INDEX(Orders!$E$2:$E$8001,MATCH(B12385,Orders!$A$2:$A$8001,0))</f>
        <v>Delivered</v>
      </c>
      <c r="K12385" s="1" t="str">
        <f aca="false">LEFT(INDEX(Orders!$C$2:$C$8001,MATCH(B12385,Orders!$A$2:$A$8001,0)),7)</f>
        <v>2024-10</v>
      </c>
    </row>
    <row r="12386" customFormat="false" ht="15" hidden="false" customHeight="true" outlineLevel="0" collapsed="false">
      <c r="A12386" s="1" t="s">
        <v>22856</v>
      </c>
      <c r="B12386" s="1" t="s">
        <v>8500</v>
      </c>
      <c r="C12386" s="1" t="s">
        <v>1973</v>
      </c>
      <c r="D12386" s="1" t="n">
        <v>1</v>
      </c>
      <c r="E12386" s="16" t="n">
        <v>1158.24</v>
      </c>
      <c r="F12386" s="17" t="n">
        <v>0.1</v>
      </c>
      <c r="G12386" s="16" t="n">
        <v>1042.42</v>
      </c>
      <c r="I12386" s="1" t="str">
        <f aca="false">INDEX(Products!$C$2:$C$51,MATCH(C12386,Products!$A$2:$A$51,0))</f>
        <v>Home &amp; Kitchen</v>
      </c>
      <c r="J12386" s="1" t="str">
        <f aca="false">INDEX(Orders!$E$2:$E$8001,MATCH(B12386,Orders!$A$2:$A$8001,0))</f>
        <v>Delivered</v>
      </c>
      <c r="K12386" s="1" t="str">
        <f aca="false">LEFT(INDEX(Orders!$C$2:$C$8001,MATCH(B12386,Orders!$A$2:$A$8001,0)),7)</f>
        <v>2025-12</v>
      </c>
    </row>
    <row r="12387" customFormat="false" ht="15" hidden="false" customHeight="true" outlineLevel="0" collapsed="false">
      <c r="A12387" s="1" t="s">
        <v>22857</v>
      </c>
      <c r="B12387" s="1" t="s">
        <v>8500</v>
      </c>
      <c r="C12387" s="1" t="s">
        <v>1940</v>
      </c>
      <c r="D12387" s="1" t="n">
        <v>1</v>
      </c>
      <c r="E12387" s="16" t="n">
        <v>2374.52</v>
      </c>
      <c r="F12387" s="17" t="n">
        <v>0.2</v>
      </c>
      <c r="G12387" s="16" t="n">
        <v>1899.62</v>
      </c>
      <c r="I12387" s="1" t="str">
        <f aca="false">INDEX(Products!$C$2:$C$51,MATCH(C12387,Products!$A$2:$A$51,0))</f>
        <v>Fashion</v>
      </c>
      <c r="J12387" s="1" t="str">
        <f aca="false">INDEX(Orders!$E$2:$E$8001,MATCH(B12387,Orders!$A$2:$A$8001,0))</f>
        <v>Delivered</v>
      </c>
      <c r="K12387" s="1" t="str">
        <f aca="false">LEFT(INDEX(Orders!$C$2:$C$8001,MATCH(B12387,Orders!$A$2:$A$8001,0)),7)</f>
        <v>2025-12</v>
      </c>
    </row>
    <row r="12388" customFormat="false" ht="15" hidden="false" customHeight="true" outlineLevel="0" collapsed="false">
      <c r="A12388" s="1" t="s">
        <v>22858</v>
      </c>
      <c r="B12388" s="1" t="s">
        <v>8501</v>
      </c>
      <c r="C12388" s="1" t="s">
        <v>1949</v>
      </c>
      <c r="D12388" s="1" t="n">
        <v>1</v>
      </c>
      <c r="E12388" s="16" t="n">
        <v>4185.64</v>
      </c>
      <c r="F12388" s="17" t="n">
        <v>0</v>
      </c>
      <c r="G12388" s="16" t="n">
        <v>4185.64</v>
      </c>
      <c r="I12388" s="1" t="str">
        <f aca="false">INDEX(Products!$C$2:$C$51,MATCH(C12388,Products!$A$2:$A$51,0))</f>
        <v>Fashion</v>
      </c>
      <c r="J12388" s="1" t="str">
        <f aca="false">INDEX(Orders!$E$2:$E$8001,MATCH(B12388,Orders!$A$2:$A$8001,0))</f>
        <v>Cancelled</v>
      </c>
      <c r="K12388" s="1" t="str">
        <f aca="false">LEFT(INDEX(Orders!$C$2:$C$8001,MATCH(B12388,Orders!$A$2:$A$8001,0)),7)</f>
        <v>2025-10</v>
      </c>
    </row>
    <row r="12389" customFormat="false" ht="15" hidden="false" customHeight="true" outlineLevel="0" collapsed="false">
      <c r="A12389" s="1" t="s">
        <v>22859</v>
      </c>
      <c r="B12389" s="1" t="s">
        <v>8501</v>
      </c>
      <c r="C12389" s="1" t="s">
        <v>1977</v>
      </c>
      <c r="D12389" s="1" t="n">
        <v>1</v>
      </c>
      <c r="E12389" s="16" t="n">
        <v>2386.05</v>
      </c>
      <c r="F12389" s="17" t="n">
        <v>0.15</v>
      </c>
      <c r="G12389" s="16" t="n">
        <v>2028.14</v>
      </c>
      <c r="I12389" s="1" t="str">
        <f aca="false">INDEX(Products!$C$2:$C$51,MATCH(C12389,Products!$A$2:$A$51,0))</f>
        <v>Beauty &amp; Personal Care</v>
      </c>
      <c r="J12389" s="1" t="str">
        <f aca="false">INDEX(Orders!$E$2:$E$8001,MATCH(B12389,Orders!$A$2:$A$8001,0))</f>
        <v>Cancelled</v>
      </c>
      <c r="K12389" s="1" t="str">
        <f aca="false">LEFT(INDEX(Orders!$C$2:$C$8001,MATCH(B12389,Orders!$A$2:$A$8001,0)),7)</f>
        <v>2025-10</v>
      </c>
    </row>
    <row r="12390" customFormat="false" ht="15" hidden="false" customHeight="true" outlineLevel="0" collapsed="false">
      <c r="A12390" s="1" t="s">
        <v>22860</v>
      </c>
      <c r="B12390" s="1" t="s">
        <v>8502</v>
      </c>
      <c r="C12390" s="1" t="s">
        <v>2007</v>
      </c>
      <c r="D12390" s="1" t="n">
        <v>1</v>
      </c>
      <c r="E12390" s="16" t="n">
        <v>750.27</v>
      </c>
      <c r="F12390" s="17" t="n">
        <v>0</v>
      </c>
      <c r="G12390" s="16" t="n">
        <v>750.27</v>
      </c>
      <c r="I12390" s="1" t="str">
        <f aca="false">INDEX(Products!$C$2:$C$51,MATCH(C12390,Products!$A$2:$A$51,0))</f>
        <v>Books &amp; Stationery</v>
      </c>
      <c r="J12390" s="1" t="str">
        <f aca="false">INDEX(Orders!$E$2:$E$8001,MATCH(B12390,Orders!$A$2:$A$8001,0))</f>
        <v>Delivered</v>
      </c>
      <c r="K12390" s="1" t="str">
        <f aca="false">LEFT(INDEX(Orders!$C$2:$C$8001,MATCH(B12390,Orders!$A$2:$A$8001,0)),7)</f>
        <v>2025-02</v>
      </c>
    </row>
    <row r="12391" customFormat="false" ht="15" hidden="false" customHeight="true" outlineLevel="0" collapsed="false">
      <c r="A12391" s="1" t="s">
        <v>22861</v>
      </c>
      <c r="B12391" s="1" t="s">
        <v>8502</v>
      </c>
      <c r="C12391" s="1" t="s">
        <v>1941</v>
      </c>
      <c r="D12391" s="1" t="n">
        <v>1</v>
      </c>
      <c r="E12391" s="16" t="n">
        <v>2757.65</v>
      </c>
      <c r="F12391" s="17" t="n">
        <v>0</v>
      </c>
      <c r="G12391" s="16" t="n">
        <v>2757.65</v>
      </c>
      <c r="I12391" s="1" t="str">
        <f aca="false">INDEX(Products!$C$2:$C$51,MATCH(C12391,Products!$A$2:$A$51,0))</f>
        <v>Fashion</v>
      </c>
      <c r="J12391" s="1" t="str">
        <f aca="false">INDEX(Orders!$E$2:$E$8001,MATCH(B12391,Orders!$A$2:$A$8001,0))</f>
        <v>Delivered</v>
      </c>
      <c r="K12391" s="1" t="str">
        <f aca="false">LEFT(INDEX(Orders!$C$2:$C$8001,MATCH(B12391,Orders!$A$2:$A$8001,0)),7)</f>
        <v>2025-02</v>
      </c>
    </row>
    <row r="12392" customFormat="false" ht="15" hidden="false" customHeight="true" outlineLevel="0" collapsed="false">
      <c r="A12392" s="1" t="s">
        <v>22862</v>
      </c>
      <c r="B12392" s="1" t="s">
        <v>8503</v>
      </c>
      <c r="C12392" s="1" t="s">
        <v>1940</v>
      </c>
      <c r="D12392" s="1" t="n">
        <v>2</v>
      </c>
      <c r="E12392" s="16" t="n">
        <v>2374.52</v>
      </c>
      <c r="F12392" s="17" t="n">
        <v>0.1</v>
      </c>
      <c r="G12392" s="16" t="n">
        <v>4274.14</v>
      </c>
      <c r="I12392" s="1" t="str">
        <f aca="false">INDEX(Products!$C$2:$C$51,MATCH(C12392,Products!$A$2:$A$51,0))</f>
        <v>Fashion</v>
      </c>
      <c r="J12392" s="1" t="str">
        <f aca="false">INDEX(Orders!$E$2:$E$8001,MATCH(B12392,Orders!$A$2:$A$8001,0))</f>
        <v>Delivered</v>
      </c>
      <c r="K12392" s="1" t="str">
        <f aca="false">LEFT(INDEX(Orders!$C$2:$C$8001,MATCH(B12392,Orders!$A$2:$A$8001,0)),7)</f>
        <v>2025-06</v>
      </c>
    </row>
    <row r="12393" customFormat="false" ht="15" hidden="false" customHeight="true" outlineLevel="0" collapsed="false">
      <c r="A12393" s="1" t="s">
        <v>22863</v>
      </c>
      <c r="B12393" s="1" t="s">
        <v>8504</v>
      </c>
      <c r="C12393" s="1" t="s">
        <v>1940</v>
      </c>
      <c r="D12393" s="1" t="n">
        <v>1</v>
      </c>
      <c r="E12393" s="16" t="n">
        <v>2374.52</v>
      </c>
      <c r="F12393" s="17" t="n">
        <v>0.05</v>
      </c>
      <c r="G12393" s="16" t="n">
        <v>2255.79</v>
      </c>
      <c r="I12393" s="1" t="str">
        <f aca="false">INDEX(Products!$C$2:$C$51,MATCH(C12393,Products!$A$2:$A$51,0))</f>
        <v>Fashion</v>
      </c>
      <c r="J12393" s="1" t="str">
        <f aca="false">INDEX(Orders!$E$2:$E$8001,MATCH(B12393,Orders!$A$2:$A$8001,0))</f>
        <v>Delivered</v>
      </c>
      <c r="K12393" s="1" t="str">
        <f aca="false">LEFT(INDEX(Orders!$C$2:$C$8001,MATCH(B12393,Orders!$A$2:$A$8001,0)),7)</f>
        <v>2025-10</v>
      </c>
    </row>
    <row r="12394" customFormat="false" ht="15" hidden="false" customHeight="true" outlineLevel="0" collapsed="false">
      <c r="A12394" s="1" t="s">
        <v>22864</v>
      </c>
      <c r="B12394" s="1" t="s">
        <v>8505</v>
      </c>
      <c r="C12394" s="1" t="s">
        <v>1949</v>
      </c>
      <c r="D12394" s="1" t="n">
        <v>1</v>
      </c>
      <c r="E12394" s="16" t="n">
        <v>4185.64</v>
      </c>
      <c r="F12394" s="17" t="n">
        <v>0</v>
      </c>
      <c r="G12394" s="16" t="n">
        <v>4185.64</v>
      </c>
      <c r="I12394" s="1" t="str">
        <f aca="false">INDEX(Products!$C$2:$C$51,MATCH(C12394,Products!$A$2:$A$51,0))</f>
        <v>Fashion</v>
      </c>
      <c r="J12394" s="1" t="str">
        <f aca="false">INDEX(Orders!$E$2:$E$8001,MATCH(B12394,Orders!$A$2:$A$8001,0))</f>
        <v>Delivered</v>
      </c>
      <c r="K12394" s="1" t="str">
        <f aca="false">LEFT(INDEX(Orders!$C$2:$C$8001,MATCH(B12394,Orders!$A$2:$A$8001,0)),7)</f>
        <v>2024-07</v>
      </c>
    </row>
    <row r="12395" customFormat="false" ht="15" hidden="false" customHeight="true" outlineLevel="0" collapsed="false">
      <c r="A12395" s="1" t="s">
        <v>22865</v>
      </c>
      <c r="B12395" s="1" t="s">
        <v>8505</v>
      </c>
      <c r="C12395" s="1" t="s">
        <v>1979</v>
      </c>
      <c r="D12395" s="1" t="n">
        <v>2</v>
      </c>
      <c r="E12395" s="16" t="n">
        <v>623</v>
      </c>
      <c r="F12395" s="17" t="n">
        <v>0</v>
      </c>
      <c r="G12395" s="16" t="n">
        <v>1246</v>
      </c>
      <c r="I12395" s="1" t="str">
        <f aca="false">INDEX(Products!$C$2:$C$51,MATCH(C12395,Products!$A$2:$A$51,0))</f>
        <v>Beauty &amp; Personal Care</v>
      </c>
      <c r="J12395" s="1" t="str">
        <f aca="false">INDEX(Orders!$E$2:$E$8001,MATCH(B12395,Orders!$A$2:$A$8001,0))</f>
        <v>Delivered</v>
      </c>
      <c r="K12395" s="1" t="str">
        <f aca="false">LEFT(INDEX(Orders!$C$2:$C$8001,MATCH(B12395,Orders!$A$2:$A$8001,0)),7)</f>
        <v>2024-07</v>
      </c>
    </row>
    <row r="12396" customFormat="false" ht="15" hidden="false" customHeight="true" outlineLevel="0" collapsed="false">
      <c r="A12396" s="1" t="s">
        <v>22866</v>
      </c>
      <c r="B12396" s="1" t="s">
        <v>8506</v>
      </c>
      <c r="C12396" s="1" t="s">
        <v>1940</v>
      </c>
      <c r="D12396" s="1" t="n">
        <v>1</v>
      </c>
      <c r="E12396" s="16" t="n">
        <v>2374.52</v>
      </c>
      <c r="F12396" s="17" t="n">
        <v>0.15</v>
      </c>
      <c r="G12396" s="16" t="n">
        <v>2018.34</v>
      </c>
      <c r="I12396" s="1" t="str">
        <f aca="false">INDEX(Products!$C$2:$C$51,MATCH(C12396,Products!$A$2:$A$51,0))</f>
        <v>Fashion</v>
      </c>
      <c r="J12396" s="1" t="str">
        <f aca="false">INDEX(Orders!$E$2:$E$8001,MATCH(B12396,Orders!$A$2:$A$8001,0))</f>
        <v>Delivered</v>
      </c>
      <c r="K12396" s="1" t="str">
        <f aca="false">LEFT(INDEX(Orders!$C$2:$C$8001,MATCH(B12396,Orders!$A$2:$A$8001,0)),7)</f>
        <v>2025-12</v>
      </c>
    </row>
    <row r="12397" customFormat="false" ht="15" hidden="false" customHeight="true" outlineLevel="0" collapsed="false">
      <c r="A12397" s="1" t="s">
        <v>22867</v>
      </c>
      <c r="B12397" s="1" t="s">
        <v>8507</v>
      </c>
      <c r="C12397" s="1" t="s">
        <v>1940</v>
      </c>
      <c r="D12397" s="1" t="n">
        <v>1</v>
      </c>
      <c r="E12397" s="16" t="n">
        <v>2374.52</v>
      </c>
      <c r="F12397" s="17" t="n">
        <v>0</v>
      </c>
      <c r="G12397" s="16" t="n">
        <v>2374.52</v>
      </c>
      <c r="I12397" s="1" t="str">
        <f aca="false">INDEX(Products!$C$2:$C$51,MATCH(C12397,Products!$A$2:$A$51,0))</f>
        <v>Fashion</v>
      </c>
      <c r="J12397" s="1" t="str">
        <f aca="false">INDEX(Orders!$E$2:$E$8001,MATCH(B12397,Orders!$A$2:$A$8001,0))</f>
        <v>Delivered</v>
      </c>
      <c r="K12397" s="1" t="str">
        <f aca="false">LEFT(INDEX(Orders!$C$2:$C$8001,MATCH(B12397,Orders!$A$2:$A$8001,0)),7)</f>
        <v>2024-11</v>
      </c>
    </row>
    <row r="12398" customFormat="false" ht="15" hidden="false" customHeight="true" outlineLevel="0" collapsed="false">
      <c r="A12398" s="1" t="s">
        <v>22868</v>
      </c>
      <c r="B12398" s="1" t="s">
        <v>8507</v>
      </c>
      <c r="C12398" s="1" t="s">
        <v>2006</v>
      </c>
      <c r="D12398" s="1" t="n">
        <v>1</v>
      </c>
      <c r="E12398" s="16" t="n">
        <v>482.17</v>
      </c>
      <c r="F12398" s="17" t="n">
        <v>0</v>
      </c>
      <c r="G12398" s="16" t="n">
        <v>482.17</v>
      </c>
      <c r="I12398" s="1" t="str">
        <f aca="false">INDEX(Products!$C$2:$C$51,MATCH(C12398,Products!$A$2:$A$51,0))</f>
        <v>Books &amp; Stationery</v>
      </c>
      <c r="J12398" s="1" t="str">
        <f aca="false">INDEX(Orders!$E$2:$E$8001,MATCH(B12398,Orders!$A$2:$A$8001,0))</f>
        <v>Delivered</v>
      </c>
      <c r="K12398" s="1" t="str">
        <f aca="false">LEFT(INDEX(Orders!$C$2:$C$8001,MATCH(B12398,Orders!$A$2:$A$8001,0)),7)</f>
        <v>2024-11</v>
      </c>
    </row>
    <row r="12399" customFormat="false" ht="15" hidden="false" customHeight="true" outlineLevel="0" collapsed="false">
      <c r="A12399" s="1" t="s">
        <v>22869</v>
      </c>
      <c r="B12399" s="1" t="s">
        <v>8508</v>
      </c>
      <c r="C12399" s="1" t="s">
        <v>2007</v>
      </c>
      <c r="D12399" s="1" t="n">
        <v>1</v>
      </c>
      <c r="E12399" s="16" t="n">
        <v>750.27</v>
      </c>
      <c r="F12399" s="17" t="n">
        <v>0.1</v>
      </c>
      <c r="G12399" s="16" t="n">
        <v>675.24</v>
      </c>
      <c r="I12399" s="1" t="str">
        <f aca="false">INDEX(Products!$C$2:$C$51,MATCH(C12399,Products!$A$2:$A$51,0))</f>
        <v>Books &amp; Stationery</v>
      </c>
      <c r="J12399" s="1" t="str">
        <f aca="false">INDEX(Orders!$E$2:$E$8001,MATCH(B12399,Orders!$A$2:$A$8001,0))</f>
        <v>Refunded</v>
      </c>
      <c r="K12399" s="1" t="str">
        <f aca="false">LEFT(INDEX(Orders!$C$2:$C$8001,MATCH(B12399,Orders!$A$2:$A$8001,0)),7)</f>
        <v>2025-06</v>
      </c>
    </row>
    <row r="12400" customFormat="false" ht="15" hidden="false" customHeight="true" outlineLevel="0" collapsed="false">
      <c r="A12400" s="1" t="s">
        <v>22870</v>
      </c>
      <c r="B12400" s="1" t="s">
        <v>8508</v>
      </c>
      <c r="C12400" s="1" t="s">
        <v>2006</v>
      </c>
      <c r="D12400" s="1" t="n">
        <v>1</v>
      </c>
      <c r="E12400" s="16" t="n">
        <v>482.17</v>
      </c>
      <c r="F12400" s="17" t="n">
        <v>0</v>
      </c>
      <c r="G12400" s="16" t="n">
        <v>482.17</v>
      </c>
      <c r="I12400" s="1" t="str">
        <f aca="false">INDEX(Products!$C$2:$C$51,MATCH(C12400,Products!$A$2:$A$51,0))</f>
        <v>Books &amp; Stationery</v>
      </c>
      <c r="J12400" s="1" t="str">
        <f aca="false">INDEX(Orders!$E$2:$E$8001,MATCH(B12400,Orders!$A$2:$A$8001,0))</f>
        <v>Refunded</v>
      </c>
      <c r="K12400" s="1" t="str">
        <f aca="false">LEFT(INDEX(Orders!$C$2:$C$8001,MATCH(B12400,Orders!$A$2:$A$8001,0)),7)</f>
        <v>2025-06</v>
      </c>
    </row>
    <row r="12401" customFormat="false" ht="15" hidden="false" customHeight="true" outlineLevel="0" collapsed="false">
      <c r="A12401" s="1" t="s">
        <v>22871</v>
      </c>
      <c r="B12401" s="1" t="s">
        <v>8509</v>
      </c>
      <c r="C12401" s="1" t="s">
        <v>1930</v>
      </c>
      <c r="D12401" s="1" t="n">
        <v>1</v>
      </c>
      <c r="E12401" s="16" t="n">
        <v>2398.35</v>
      </c>
      <c r="F12401" s="17" t="n">
        <v>0</v>
      </c>
      <c r="G12401" s="16" t="n">
        <v>2398.35</v>
      </c>
      <c r="I12401" s="1" t="str">
        <f aca="false">INDEX(Products!$C$2:$C$51,MATCH(C12401,Products!$A$2:$A$51,0))</f>
        <v>Electronics</v>
      </c>
      <c r="J12401" s="1" t="str">
        <f aca="false">INDEX(Orders!$E$2:$E$8001,MATCH(B12401,Orders!$A$2:$A$8001,0))</f>
        <v>Delivered</v>
      </c>
      <c r="K12401" s="1" t="str">
        <f aca="false">LEFT(INDEX(Orders!$C$2:$C$8001,MATCH(B12401,Orders!$A$2:$A$8001,0)),7)</f>
        <v>2024-11</v>
      </c>
    </row>
    <row r="12402" customFormat="false" ht="15" hidden="false" customHeight="true" outlineLevel="0" collapsed="false">
      <c r="A12402" s="1" t="s">
        <v>22872</v>
      </c>
      <c r="B12402" s="1" t="s">
        <v>8509</v>
      </c>
      <c r="C12402" s="1" t="s">
        <v>2006</v>
      </c>
      <c r="D12402" s="1" t="n">
        <v>2</v>
      </c>
      <c r="E12402" s="16" t="n">
        <v>482.17</v>
      </c>
      <c r="F12402" s="17" t="n">
        <v>0.2</v>
      </c>
      <c r="G12402" s="16" t="n">
        <v>771.47</v>
      </c>
      <c r="I12402" s="1" t="str">
        <f aca="false">INDEX(Products!$C$2:$C$51,MATCH(C12402,Products!$A$2:$A$51,0))</f>
        <v>Books &amp; Stationery</v>
      </c>
      <c r="J12402" s="1" t="str">
        <f aca="false">INDEX(Orders!$E$2:$E$8001,MATCH(B12402,Orders!$A$2:$A$8001,0))</f>
        <v>Delivered</v>
      </c>
      <c r="K12402" s="1" t="str">
        <f aca="false">LEFT(INDEX(Orders!$C$2:$C$8001,MATCH(B12402,Orders!$A$2:$A$8001,0)),7)</f>
        <v>2024-11</v>
      </c>
    </row>
    <row r="12403" customFormat="false" ht="15" hidden="false" customHeight="true" outlineLevel="0" collapsed="false">
      <c r="A12403" s="1" t="s">
        <v>22873</v>
      </c>
      <c r="B12403" s="1" t="s">
        <v>8509</v>
      </c>
      <c r="C12403" s="1" t="s">
        <v>1937</v>
      </c>
      <c r="D12403" s="1" t="n">
        <v>1</v>
      </c>
      <c r="E12403" s="16" t="n">
        <v>1364.75</v>
      </c>
      <c r="F12403" s="17" t="n">
        <v>0.2</v>
      </c>
      <c r="G12403" s="16" t="n">
        <v>1091.8</v>
      </c>
      <c r="I12403" s="1" t="str">
        <f aca="false">INDEX(Products!$C$2:$C$51,MATCH(C12403,Products!$A$2:$A$51,0))</f>
        <v>Fashion</v>
      </c>
      <c r="J12403" s="1" t="str">
        <f aca="false">INDEX(Orders!$E$2:$E$8001,MATCH(B12403,Orders!$A$2:$A$8001,0))</f>
        <v>Delivered</v>
      </c>
      <c r="K12403" s="1" t="str">
        <f aca="false">LEFT(INDEX(Orders!$C$2:$C$8001,MATCH(B12403,Orders!$A$2:$A$8001,0)),7)</f>
        <v>2024-11</v>
      </c>
    </row>
    <row r="12404" customFormat="false" ht="15" hidden="false" customHeight="true" outlineLevel="0" collapsed="false">
      <c r="A12404" s="1" t="s">
        <v>22874</v>
      </c>
      <c r="B12404" s="1" t="s">
        <v>8509</v>
      </c>
      <c r="C12404" s="1" t="s">
        <v>1949</v>
      </c>
      <c r="D12404" s="1" t="n">
        <v>2</v>
      </c>
      <c r="E12404" s="16" t="n">
        <v>4185.64</v>
      </c>
      <c r="F12404" s="17" t="n">
        <v>0.1</v>
      </c>
      <c r="G12404" s="16" t="n">
        <v>7534.15</v>
      </c>
      <c r="I12404" s="1" t="str">
        <f aca="false">INDEX(Products!$C$2:$C$51,MATCH(C12404,Products!$A$2:$A$51,0))</f>
        <v>Fashion</v>
      </c>
      <c r="J12404" s="1" t="str">
        <f aca="false">INDEX(Orders!$E$2:$E$8001,MATCH(B12404,Orders!$A$2:$A$8001,0))</f>
        <v>Delivered</v>
      </c>
      <c r="K12404" s="1" t="str">
        <f aca="false">LEFT(INDEX(Orders!$C$2:$C$8001,MATCH(B12404,Orders!$A$2:$A$8001,0)),7)</f>
        <v>2024-11</v>
      </c>
    </row>
    <row r="12405" customFormat="false" ht="15" hidden="false" customHeight="true" outlineLevel="0" collapsed="false">
      <c r="A12405" s="1" t="s">
        <v>22875</v>
      </c>
      <c r="B12405" s="1" t="s">
        <v>8509</v>
      </c>
      <c r="C12405" s="1" t="s">
        <v>1953</v>
      </c>
      <c r="D12405" s="1" t="n">
        <v>3</v>
      </c>
      <c r="E12405" s="16" t="n">
        <v>4914.12</v>
      </c>
      <c r="F12405" s="17" t="n">
        <v>0.2</v>
      </c>
      <c r="G12405" s="16" t="n">
        <v>11793.89</v>
      </c>
      <c r="I12405" s="1" t="str">
        <f aca="false">INDEX(Products!$C$2:$C$51,MATCH(C12405,Products!$A$2:$A$51,0))</f>
        <v>Fashion</v>
      </c>
      <c r="J12405" s="1" t="str">
        <f aca="false">INDEX(Orders!$E$2:$E$8001,MATCH(B12405,Orders!$A$2:$A$8001,0))</f>
        <v>Delivered</v>
      </c>
      <c r="K12405" s="1" t="str">
        <f aca="false">LEFT(INDEX(Orders!$C$2:$C$8001,MATCH(B12405,Orders!$A$2:$A$8001,0)),7)</f>
        <v>2024-11</v>
      </c>
    </row>
    <row r="12406" customFormat="false" ht="15" hidden="false" customHeight="true" outlineLevel="0" collapsed="false">
      <c r="A12406" s="1" t="s">
        <v>22876</v>
      </c>
      <c r="B12406" s="1" t="s">
        <v>8510</v>
      </c>
      <c r="C12406" s="1" t="s">
        <v>1977</v>
      </c>
      <c r="D12406" s="1" t="n">
        <v>1</v>
      </c>
      <c r="E12406" s="16" t="n">
        <v>2386.05</v>
      </c>
      <c r="F12406" s="17" t="n">
        <v>0.05</v>
      </c>
      <c r="G12406" s="16" t="n">
        <v>2266.75</v>
      </c>
      <c r="I12406" s="1" t="str">
        <f aca="false">INDEX(Products!$C$2:$C$51,MATCH(C12406,Products!$A$2:$A$51,0))</f>
        <v>Beauty &amp; Personal Care</v>
      </c>
      <c r="J12406" s="1" t="str">
        <f aca="false">INDEX(Orders!$E$2:$E$8001,MATCH(B12406,Orders!$A$2:$A$8001,0))</f>
        <v>Delivered</v>
      </c>
      <c r="K12406" s="1" t="str">
        <f aca="false">LEFT(INDEX(Orders!$C$2:$C$8001,MATCH(B12406,Orders!$A$2:$A$8001,0)),7)</f>
        <v>2025-10</v>
      </c>
    </row>
    <row r="12407" customFormat="false" ht="15" hidden="false" customHeight="true" outlineLevel="0" collapsed="false">
      <c r="A12407" s="1" t="s">
        <v>22877</v>
      </c>
      <c r="B12407" s="1" t="s">
        <v>8510</v>
      </c>
      <c r="C12407" s="1" t="s">
        <v>2006</v>
      </c>
      <c r="D12407" s="1" t="n">
        <v>2</v>
      </c>
      <c r="E12407" s="16" t="n">
        <v>482.17</v>
      </c>
      <c r="F12407" s="17" t="n">
        <v>0</v>
      </c>
      <c r="G12407" s="16" t="n">
        <v>964.34</v>
      </c>
      <c r="I12407" s="1" t="str">
        <f aca="false">INDEX(Products!$C$2:$C$51,MATCH(C12407,Products!$A$2:$A$51,0))</f>
        <v>Books &amp; Stationery</v>
      </c>
      <c r="J12407" s="1" t="str">
        <f aca="false">INDEX(Orders!$E$2:$E$8001,MATCH(B12407,Orders!$A$2:$A$8001,0))</f>
        <v>Delivered</v>
      </c>
      <c r="K12407" s="1" t="str">
        <f aca="false">LEFT(INDEX(Orders!$C$2:$C$8001,MATCH(B12407,Orders!$A$2:$A$8001,0)),7)</f>
        <v>2025-10</v>
      </c>
    </row>
    <row r="12408" customFormat="false" ht="15" hidden="false" customHeight="true" outlineLevel="0" collapsed="false">
      <c r="A12408" s="1" t="s">
        <v>22878</v>
      </c>
      <c r="B12408" s="1" t="s">
        <v>8510</v>
      </c>
      <c r="C12408" s="1" t="s">
        <v>1933</v>
      </c>
      <c r="D12408" s="1" t="n">
        <v>2</v>
      </c>
      <c r="E12408" s="16" t="n">
        <v>7194.38</v>
      </c>
      <c r="F12408" s="17" t="n">
        <v>0.05</v>
      </c>
      <c r="G12408" s="16" t="n">
        <v>13669.32</v>
      </c>
      <c r="I12408" s="1" t="str">
        <f aca="false">INDEX(Products!$C$2:$C$51,MATCH(C12408,Products!$A$2:$A$51,0))</f>
        <v>Electronics</v>
      </c>
      <c r="J12408" s="1" t="str">
        <f aca="false">INDEX(Orders!$E$2:$E$8001,MATCH(B12408,Orders!$A$2:$A$8001,0))</f>
        <v>Delivered</v>
      </c>
      <c r="K12408" s="1" t="str">
        <f aca="false">LEFT(INDEX(Orders!$C$2:$C$8001,MATCH(B12408,Orders!$A$2:$A$8001,0)),7)</f>
        <v>2025-10</v>
      </c>
    </row>
    <row r="12409" customFormat="false" ht="15" hidden="false" customHeight="true" outlineLevel="0" collapsed="false">
      <c r="A12409" s="1" t="s">
        <v>22879</v>
      </c>
      <c r="B12409" s="1" t="s">
        <v>8511</v>
      </c>
      <c r="C12409" s="1" t="s">
        <v>1975</v>
      </c>
      <c r="D12409" s="1" t="n">
        <v>1</v>
      </c>
      <c r="E12409" s="16" t="n">
        <v>862.99</v>
      </c>
      <c r="F12409" s="17" t="n">
        <v>0</v>
      </c>
      <c r="G12409" s="16" t="n">
        <v>862.99</v>
      </c>
      <c r="I12409" s="1" t="str">
        <f aca="false">INDEX(Products!$C$2:$C$51,MATCH(C12409,Products!$A$2:$A$51,0))</f>
        <v>Beauty &amp; Personal Care</v>
      </c>
      <c r="J12409" s="1" t="str">
        <f aca="false">INDEX(Orders!$E$2:$E$8001,MATCH(B12409,Orders!$A$2:$A$8001,0))</f>
        <v>Delivered</v>
      </c>
      <c r="K12409" s="1" t="str">
        <f aca="false">LEFT(INDEX(Orders!$C$2:$C$8001,MATCH(B12409,Orders!$A$2:$A$8001,0)),7)</f>
        <v>2025-12</v>
      </c>
    </row>
    <row r="12410" customFormat="false" ht="15" hidden="false" customHeight="true" outlineLevel="0" collapsed="false">
      <c r="A12410" s="1" t="s">
        <v>22880</v>
      </c>
      <c r="B12410" s="1" t="s">
        <v>8512</v>
      </c>
      <c r="C12410" s="1" t="s">
        <v>2006</v>
      </c>
      <c r="D12410" s="1" t="n">
        <v>1</v>
      </c>
      <c r="E12410" s="16" t="n">
        <v>482.17</v>
      </c>
      <c r="F12410" s="17" t="n">
        <v>0.05</v>
      </c>
      <c r="G12410" s="16" t="n">
        <v>458.06</v>
      </c>
      <c r="I12410" s="1" t="str">
        <f aca="false">INDEX(Products!$C$2:$C$51,MATCH(C12410,Products!$A$2:$A$51,0))</f>
        <v>Books &amp; Stationery</v>
      </c>
      <c r="J12410" s="1" t="str">
        <f aca="false">INDEX(Orders!$E$2:$E$8001,MATCH(B12410,Orders!$A$2:$A$8001,0))</f>
        <v>Delivered</v>
      </c>
      <c r="K12410" s="1" t="str">
        <f aca="false">LEFT(INDEX(Orders!$C$2:$C$8001,MATCH(B12410,Orders!$A$2:$A$8001,0)),7)</f>
        <v>2024-09</v>
      </c>
    </row>
    <row r="12411" customFormat="false" ht="15" hidden="false" customHeight="true" outlineLevel="0" collapsed="false">
      <c r="A12411" s="1" t="s">
        <v>22881</v>
      </c>
      <c r="B12411" s="1" t="s">
        <v>8512</v>
      </c>
      <c r="C12411" s="1" t="s">
        <v>1930</v>
      </c>
      <c r="D12411" s="1" t="n">
        <v>1</v>
      </c>
      <c r="E12411" s="16" t="n">
        <v>2398.35</v>
      </c>
      <c r="F12411" s="17" t="n">
        <v>0</v>
      </c>
      <c r="G12411" s="16" t="n">
        <v>2398.35</v>
      </c>
      <c r="I12411" s="1" t="str">
        <f aca="false">INDEX(Products!$C$2:$C$51,MATCH(C12411,Products!$A$2:$A$51,0))</f>
        <v>Electronics</v>
      </c>
      <c r="J12411" s="1" t="str">
        <f aca="false">INDEX(Orders!$E$2:$E$8001,MATCH(B12411,Orders!$A$2:$A$8001,0))</f>
        <v>Delivered</v>
      </c>
      <c r="K12411" s="1" t="str">
        <f aca="false">LEFT(INDEX(Orders!$C$2:$C$8001,MATCH(B12411,Orders!$A$2:$A$8001,0)),7)</f>
        <v>2024-09</v>
      </c>
    </row>
    <row r="12412" customFormat="false" ht="15" hidden="false" customHeight="true" outlineLevel="0" collapsed="false">
      <c r="A12412" s="1" t="s">
        <v>22882</v>
      </c>
      <c r="B12412" s="1" t="s">
        <v>8512</v>
      </c>
      <c r="C12412" s="1" t="s">
        <v>1933</v>
      </c>
      <c r="D12412" s="1" t="n">
        <v>2</v>
      </c>
      <c r="E12412" s="16" t="n">
        <v>7194.38</v>
      </c>
      <c r="F12412" s="17" t="n">
        <v>0</v>
      </c>
      <c r="G12412" s="16" t="n">
        <v>14388.76</v>
      </c>
      <c r="I12412" s="1" t="str">
        <f aca="false">INDEX(Products!$C$2:$C$51,MATCH(C12412,Products!$A$2:$A$51,0))</f>
        <v>Electronics</v>
      </c>
      <c r="J12412" s="1" t="str">
        <f aca="false">INDEX(Orders!$E$2:$E$8001,MATCH(B12412,Orders!$A$2:$A$8001,0))</f>
        <v>Delivered</v>
      </c>
      <c r="K12412" s="1" t="str">
        <f aca="false">LEFT(INDEX(Orders!$C$2:$C$8001,MATCH(B12412,Orders!$A$2:$A$8001,0)),7)</f>
        <v>2024-09</v>
      </c>
    </row>
    <row r="12413" customFormat="false" ht="15" hidden="false" customHeight="true" outlineLevel="0" collapsed="false">
      <c r="A12413" s="1" t="s">
        <v>22883</v>
      </c>
      <c r="B12413" s="1" t="s">
        <v>8513</v>
      </c>
      <c r="C12413" s="1" t="s">
        <v>2007</v>
      </c>
      <c r="D12413" s="1" t="n">
        <v>2</v>
      </c>
      <c r="E12413" s="16" t="n">
        <v>750.27</v>
      </c>
      <c r="F12413" s="17" t="n">
        <v>0</v>
      </c>
      <c r="G12413" s="16" t="n">
        <v>1500.54</v>
      </c>
      <c r="I12413" s="1" t="str">
        <f aca="false">INDEX(Products!$C$2:$C$51,MATCH(C12413,Products!$A$2:$A$51,0))</f>
        <v>Books &amp; Stationery</v>
      </c>
      <c r="J12413" s="1" t="str">
        <f aca="false">INDEX(Orders!$E$2:$E$8001,MATCH(B12413,Orders!$A$2:$A$8001,0))</f>
        <v>Delivered</v>
      </c>
      <c r="K12413" s="1" t="str">
        <f aca="false">LEFT(INDEX(Orders!$C$2:$C$8001,MATCH(B12413,Orders!$A$2:$A$8001,0)),7)</f>
        <v>2025-08</v>
      </c>
    </row>
    <row r="12414" customFormat="false" ht="15" hidden="false" customHeight="true" outlineLevel="0" collapsed="false">
      <c r="A12414" s="1" t="s">
        <v>22884</v>
      </c>
      <c r="B12414" s="1" t="s">
        <v>8514</v>
      </c>
      <c r="C12414" s="1" t="s">
        <v>1933</v>
      </c>
      <c r="D12414" s="1" t="n">
        <v>1</v>
      </c>
      <c r="E12414" s="16" t="n">
        <v>7194.38</v>
      </c>
      <c r="F12414" s="17" t="n">
        <v>0.05</v>
      </c>
      <c r="G12414" s="16" t="n">
        <v>6834.66</v>
      </c>
      <c r="I12414" s="1" t="str">
        <f aca="false">INDEX(Products!$C$2:$C$51,MATCH(C12414,Products!$A$2:$A$51,0))</f>
        <v>Electronics</v>
      </c>
      <c r="J12414" s="1" t="str">
        <f aca="false">INDEX(Orders!$E$2:$E$8001,MATCH(B12414,Orders!$A$2:$A$8001,0))</f>
        <v>Delivered</v>
      </c>
      <c r="K12414" s="1" t="str">
        <f aca="false">LEFT(INDEX(Orders!$C$2:$C$8001,MATCH(B12414,Orders!$A$2:$A$8001,0)),7)</f>
        <v>2025-12</v>
      </c>
    </row>
    <row r="12415" customFormat="false" ht="15" hidden="false" customHeight="true" outlineLevel="0" collapsed="false">
      <c r="A12415" s="1" t="s">
        <v>22885</v>
      </c>
      <c r="B12415" s="1" t="s">
        <v>8514</v>
      </c>
      <c r="C12415" s="1" t="s">
        <v>1988</v>
      </c>
      <c r="D12415" s="1" t="n">
        <v>2</v>
      </c>
      <c r="E12415" s="16" t="n">
        <v>681.07</v>
      </c>
      <c r="F12415" s="17" t="n">
        <v>0.2</v>
      </c>
      <c r="G12415" s="16" t="n">
        <v>1089.71</v>
      </c>
      <c r="I12415" s="1" t="str">
        <f aca="false">INDEX(Products!$C$2:$C$51,MATCH(C12415,Products!$A$2:$A$51,0))</f>
        <v>Sports &amp; Fitness</v>
      </c>
      <c r="J12415" s="1" t="str">
        <f aca="false">INDEX(Orders!$E$2:$E$8001,MATCH(B12415,Orders!$A$2:$A$8001,0))</f>
        <v>Delivered</v>
      </c>
      <c r="K12415" s="1" t="str">
        <f aca="false">LEFT(INDEX(Orders!$C$2:$C$8001,MATCH(B12415,Orders!$A$2:$A$8001,0)),7)</f>
        <v>2025-12</v>
      </c>
    </row>
    <row r="12416" customFormat="false" ht="15" hidden="false" customHeight="true" outlineLevel="0" collapsed="false">
      <c r="A12416" s="1" t="s">
        <v>22886</v>
      </c>
      <c r="B12416" s="1" t="s">
        <v>8515</v>
      </c>
      <c r="C12416" s="1" t="s">
        <v>1976</v>
      </c>
      <c r="D12416" s="1" t="n">
        <v>3</v>
      </c>
      <c r="E12416" s="16" t="n">
        <v>1603.35</v>
      </c>
      <c r="F12416" s="17" t="n">
        <v>0.1</v>
      </c>
      <c r="G12416" s="16" t="n">
        <v>4329.04</v>
      </c>
      <c r="I12416" s="1" t="str">
        <f aca="false">INDEX(Products!$C$2:$C$51,MATCH(C12416,Products!$A$2:$A$51,0))</f>
        <v>Beauty &amp; Personal Care</v>
      </c>
      <c r="J12416" s="1" t="str">
        <f aca="false">INDEX(Orders!$E$2:$E$8001,MATCH(B12416,Orders!$A$2:$A$8001,0))</f>
        <v>Delivered</v>
      </c>
      <c r="K12416" s="1" t="str">
        <f aca="false">LEFT(INDEX(Orders!$C$2:$C$8001,MATCH(B12416,Orders!$A$2:$A$8001,0)),7)</f>
        <v>2025-07</v>
      </c>
    </row>
    <row r="12417" customFormat="false" ht="15" hidden="false" customHeight="true" outlineLevel="0" collapsed="false">
      <c r="A12417" s="1" t="s">
        <v>22887</v>
      </c>
      <c r="B12417" s="1" t="s">
        <v>8515</v>
      </c>
      <c r="C12417" s="1" t="s">
        <v>1940</v>
      </c>
      <c r="D12417" s="1" t="n">
        <v>1</v>
      </c>
      <c r="E12417" s="16" t="n">
        <v>2374.52</v>
      </c>
      <c r="F12417" s="17" t="n">
        <v>0</v>
      </c>
      <c r="G12417" s="16" t="n">
        <v>2374.52</v>
      </c>
      <c r="I12417" s="1" t="str">
        <f aca="false">INDEX(Products!$C$2:$C$51,MATCH(C12417,Products!$A$2:$A$51,0))</f>
        <v>Fashion</v>
      </c>
      <c r="J12417" s="1" t="str">
        <f aca="false">INDEX(Orders!$E$2:$E$8001,MATCH(B12417,Orders!$A$2:$A$8001,0))</f>
        <v>Delivered</v>
      </c>
      <c r="K12417" s="1" t="str">
        <f aca="false">LEFT(INDEX(Orders!$C$2:$C$8001,MATCH(B12417,Orders!$A$2:$A$8001,0)),7)</f>
        <v>2025-07</v>
      </c>
    </row>
    <row r="12418" customFormat="false" ht="15" hidden="false" customHeight="true" outlineLevel="0" collapsed="false">
      <c r="A12418" s="1" t="s">
        <v>22888</v>
      </c>
      <c r="B12418" s="1" t="s">
        <v>8515</v>
      </c>
      <c r="C12418" s="1" t="s">
        <v>1990</v>
      </c>
      <c r="D12418" s="1" t="n">
        <v>1</v>
      </c>
      <c r="E12418" s="16" t="n">
        <v>5311.32</v>
      </c>
      <c r="F12418" s="17" t="n">
        <v>0</v>
      </c>
      <c r="G12418" s="16" t="n">
        <v>5311.32</v>
      </c>
      <c r="I12418" s="1" t="str">
        <f aca="false">INDEX(Products!$C$2:$C$51,MATCH(C12418,Products!$A$2:$A$51,0))</f>
        <v>Sports &amp; Fitness</v>
      </c>
      <c r="J12418" s="1" t="str">
        <f aca="false">INDEX(Orders!$E$2:$E$8001,MATCH(B12418,Orders!$A$2:$A$8001,0))</f>
        <v>Delivered</v>
      </c>
      <c r="K12418" s="1" t="str">
        <f aca="false">LEFT(INDEX(Orders!$C$2:$C$8001,MATCH(B12418,Orders!$A$2:$A$8001,0)),7)</f>
        <v>2025-07</v>
      </c>
    </row>
    <row r="12419" customFormat="false" ht="15" hidden="false" customHeight="true" outlineLevel="0" collapsed="false">
      <c r="A12419" s="1" t="s">
        <v>22889</v>
      </c>
      <c r="B12419" s="1" t="s">
        <v>8516</v>
      </c>
      <c r="C12419" s="1" t="s">
        <v>1933</v>
      </c>
      <c r="D12419" s="1" t="n">
        <v>1</v>
      </c>
      <c r="E12419" s="16" t="n">
        <v>7194.38</v>
      </c>
      <c r="F12419" s="17" t="n">
        <v>0</v>
      </c>
      <c r="G12419" s="16" t="n">
        <v>7194.38</v>
      </c>
      <c r="I12419" s="1" t="str">
        <f aca="false">INDEX(Products!$C$2:$C$51,MATCH(C12419,Products!$A$2:$A$51,0))</f>
        <v>Electronics</v>
      </c>
      <c r="J12419" s="1" t="str">
        <f aca="false">INDEX(Orders!$E$2:$E$8001,MATCH(B12419,Orders!$A$2:$A$8001,0))</f>
        <v>Delivered</v>
      </c>
      <c r="K12419" s="1" t="str">
        <f aca="false">LEFT(INDEX(Orders!$C$2:$C$8001,MATCH(B12419,Orders!$A$2:$A$8001,0)),7)</f>
        <v>2025-12</v>
      </c>
    </row>
    <row r="12420" customFormat="false" ht="15" hidden="false" customHeight="true" outlineLevel="0" collapsed="false">
      <c r="A12420" s="1" t="s">
        <v>22890</v>
      </c>
      <c r="B12420" s="1" t="s">
        <v>8516</v>
      </c>
      <c r="C12420" s="1" t="s">
        <v>1977</v>
      </c>
      <c r="D12420" s="1" t="n">
        <v>1</v>
      </c>
      <c r="E12420" s="16" t="n">
        <v>2386.05</v>
      </c>
      <c r="F12420" s="17" t="n">
        <v>0</v>
      </c>
      <c r="G12420" s="16" t="n">
        <v>2386.05</v>
      </c>
      <c r="I12420" s="1" t="str">
        <f aca="false">INDEX(Products!$C$2:$C$51,MATCH(C12420,Products!$A$2:$A$51,0))</f>
        <v>Beauty &amp; Personal Care</v>
      </c>
      <c r="J12420" s="1" t="str">
        <f aca="false">INDEX(Orders!$E$2:$E$8001,MATCH(B12420,Orders!$A$2:$A$8001,0))</f>
        <v>Delivered</v>
      </c>
      <c r="K12420" s="1" t="str">
        <f aca="false">LEFT(INDEX(Orders!$C$2:$C$8001,MATCH(B12420,Orders!$A$2:$A$8001,0)),7)</f>
        <v>2025-12</v>
      </c>
    </row>
    <row r="12421" customFormat="false" ht="15" hidden="false" customHeight="true" outlineLevel="0" collapsed="false">
      <c r="A12421" s="1" t="s">
        <v>22891</v>
      </c>
      <c r="B12421" s="1" t="s">
        <v>8516</v>
      </c>
      <c r="C12421" s="1" t="s">
        <v>1940</v>
      </c>
      <c r="D12421" s="1" t="n">
        <v>1</v>
      </c>
      <c r="E12421" s="16" t="n">
        <v>2374.52</v>
      </c>
      <c r="F12421" s="17" t="n">
        <v>0</v>
      </c>
      <c r="G12421" s="16" t="n">
        <v>2374.52</v>
      </c>
      <c r="I12421" s="1" t="str">
        <f aca="false">INDEX(Products!$C$2:$C$51,MATCH(C12421,Products!$A$2:$A$51,0))</f>
        <v>Fashion</v>
      </c>
      <c r="J12421" s="1" t="str">
        <f aca="false">INDEX(Orders!$E$2:$E$8001,MATCH(B12421,Orders!$A$2:$A$8001,0))</f>
        <v>Delivered</v>
      </c>
      <c r="K12421" s="1" t="str">
        <f aca="false">LEFT(INDEX(Orders!$C$2:$C$8001,MATCH(B12421,Orders!$A$2:$A$8001,0)),7)</f>
        <v>2025-12</v>
      </c>
    </row>
    <row r="12422" customFormat="false" ht="15" hidden="false" customHeight="true" outlineLevel="0" collapsed="false">
      <c r="A12422" s="1" t="s">
        <v>22892</v>
      </c>
      <c r="B12422" s="1" t="s">
        <v>8516</v>
      </c>
      <c r="C12422" s="1" t="s">
        <v>1971</v>
      </c>
      <c r="D12422" s="1" t="n">
        <v>1</v>
      </c>
      <c r="E12422" s="16" t="n">
        <v>2073.63</v>
      </c>
      <c r="F12422" s="17" t="n">
        <v>0</v>
      </c>
      <c r="G12422" s="16" t="n">
        <v>2073.63</v>
      </c>
      <c r="I12422" s="1" t="str">
        <f aca="false">INDEX(Products!$C$2:$C$51,MATCH(C12422,Products!$A$2:$A$51,0))</f>
        <v>Home &amp; Kitchen</v>
      </c>
      <c r="J12422" s="1" t="str">
        <f aca="false">INDEX(Orders!$E$2:$E$8001,MATCH(B12422,Orders!$A$2:$A$8001,0))</f>
        <v>Delivered</v>
      </c>
      <c r="K12422" s="1" t="str">
        <f aca="false">LEFT(INDEX(Orders!$C$2:$C$8001,MATCH(B12422,Orders!$A$2:$A$8001,0)),7)</f>
        <v>2025-12</v>
      </c>
    </row>
    <row r="12423" customFormat="false" ht="15" hidden="false" customHeight="true" outlineLevel="0" collapsed="false">
      <c r="A12423" s="1" t="s">
        <v>22893</v>
      </c>
      <c r="B12423" s="1" t="s">
        <v>8516</v>
      </c>
      <c r="C12423" s="1" t="s">
        <v>1935</v>
      </c>
      <c r="D12423" s="1" t="n">
        <v>2</v>
      </c>
      <c r="E12423" s="16" t="n">
        <v>14558.72</v>
      </c>
      <c r="F12423" s="17" t="n">
        <v>0.1</v>
      </c>
      <c r="G12423" s="16" t="n">
        <v>26205.7</v>
      </c>
      <c r="I12423" s="1" t="str">
        <f aca="false">INDEX(Products!$C$2:$C$51,MATCH(C12423,Products!$A$2:$A$51,0))</f>
        <v>Electronics</v>
      </c>
      <c r="J12423" s="1" t="str">
        <f aca="false">INDEX(Orders!$E$2:$E$8001,MATCH(B12423,Orders!$A$2:$A$8001,0))</f>
        <v>Delivered</v>
      </c>
      <c r="K12423" s="1" t="str">
        <f aca="false">LEFT(INDEX(Orders!$C$2:$C$8001,MATCH(B12423,Orders!$A$2:$A$8001,0)),7)</f>
        <v>2025-12</v>
      </c>
    </row>
    <row r="12424" customFormat="false" ht="15" hidden="false" customHeight="true" outlineLevel="0" collapsed="false">
      <c r="A12424" s="1" t="s">
        <v>22894</v>
      </c>
      <c r="B12424" s="1" t="s">
        <v>8517</v>
      </c>
      <c r="C12424" s="1" t="s">
        <v>1930</v>
      </c>
      <c r="D12424" s="1" t="n">
        <v>2</v>
      </c>
      <c r="E12424" s="16" t="n">
        <v>2398.35</v>
      </c>
      <c r="F12424" s="17" t="n">
        <v>0</v>
      </c>
      <c r="G12424" s="16" t="n">
        <v>4796.7</v>
      </c>
      <c r="I12424" s="1" t="str">
        <f aca="false">INDEX(Products!$C$2:$C$51,MATCH(C12424,Products!$A$2:$A$51,0))</f>
        <v>Electronics</v>
      </c>
      <c r="J12424" s="1" t="str">
        <f aca="false">INDEX(Orders!$E$2:$E$8001,MATCH(B12424,Orders!$A$2:$A$8001,0))</f>
        <v>Delivered</v>
      </c>
      <c r="K12424" s="1" t="str">
        <f aca="false">LEFT(INDEX(Orders!$C$2:$C$8001,MATCH(B12424,Orders!$A$2:$A$8001,0)),7)</f>
        <v>2024-07</v>
      </c>
    </row>
    <row r="12425" customFormat="false" ht="15" hidden="false" customHeight="true" outlineLevel="0" collapsed="false">
      <c r="A12425" s="1" t="s">
        <v>22895</v>
      </c>
      <c r="B12425" s="1" t="s">
        <v>8518</v>
      </c>
      <c r="C12425" s="1" t="s">
        <v>1930</v>
      </c>
      <c r="D12425" s="1" t="n">
        <v>1</v>
      </c>
      <c r="E12425" s="16" t="n">
        <v>2398.35</v>
      </c>
      <c r="F12425" s="17" t="n">
        <v>0</v>
      </c>
      <c r="G12425" s="16" t="n">
        <v>2398.35</v>
      </c>
      <c r="I12425" s="1" t="str">
        <f aca="false">INDEX(Products!$C$2:$C$51,MATCH(C12425,Products!$A$2:$A$51,0))</f>
        <v>Electronics</v>
      </c>
      <c r="J12425" s="1" t="str">
        <f aca="false">INDEX(Orders!$E$2:$E$8001,MATCH(B12425,Orders!$A$2:$A$8001,0))</f>
        <v>Delivered</v>
      </c>
      <c r="K12425" s="1" t="str">
        <f aca="false">LEFT(INDEX(Orders!$C$2:$C$8001,MATCH(B12425,Orders!$A$2:$A$8001,0)),7)</f>
        <v>2025-10</v>
      </c>
    </row>
    <row r="12426" customFormat="false" ht="15" hidden="false" customHeight="true" outlineLevel="0" collapsed="false">
      <c r="A12426" s="1" t="s">
        <v>22896</v>
      </c>
      <c r="B12426" s="1" t="s">
        <v>8519</v>
      </c>
      <c r="C12426" s="1" t="s">
        <v>1940</v>
      </c>
      <c r="D12426" s="1" t="n">
        <v>1</v>
      </c>
      <c r="E12426" s="16" t="n">
        <v>2374.52</v>
      </c>
      <c r="F12426" s="17" t="n">
        <v>0</v>
      </c>
      <c r="G12426" s="16" t="n">
        <v>2374.52</v>
      </c>
      <c r="I12426" s="1" t="str">
        <f aca="false">INDEX(Products!$C$2:$C$51,MATCH(C12426,Products!$A$2:$A$51,0))</f>
        <v>Fashion</v>
      </c>
      <c r="J12426" s="1" t="str">
        <f aca="false">INDEX(Orders!$E$2:$E$8001,MATCH(B12426,Orders!$A$2:$A$8001,0))</f>
        <v>Delivered</v>
      </c>
      <c r="K12426" s="1" t="str">
        <f aca="false">LEFT(INDEX(Orders!$C$2:$C$8001,MATCH(B12426,Orders!$A$2:$A$8001,0)),7)</f>
        <v>2025-04</v>
      </c>
    </row>
    <row r="12427" customFormat="false" ht="15" hidden="false" customHeight="true" outlineLevel="0" collapsed="false">
      <c r="A12427" s="1" t="s">
        <v>22897</v>
      </c>
      <c r="B12427" s="1" t="s">
        <v>8519</v>
      </c>
      <c r="C12427" s="1" t="s">
        <v>1949</v>
      </c>
      <c r="D12427" s="1" t="n">
        <v>1</v>
      </c>
      <c r="E12427" s="16" t="n">
        <v>4185.64</v>
      </c>
      <c r="F12427" s="17" t="n">
        <v>0.05</v>
      </c>
      <c r="G12427" s="16" t="n">
        <v>3976.36</v>
      </c>
      <c r="I12427" s="1" t="str">
        <f aca="false">INDEX(Products!$C$2:$C$51,MATCH(C12427,Products!$A$2:$A$51,0))</f>
        <v>Fashion</v>
      </c>
      <c r="J12427" s="1" t="str">
        <f aca="false">INDEX(Orders!$E$2:$E$8001,MATCH(B12427,Orders!$A$2:$A$8001,0))</f>
        <v>Delivered</v>
      </c>
      <c r="K12427" s="1" t="str">
        <f aca="false">LEFT(INDEX(Orders!$C$2:$C$8001,MATCH(B12427,Orders!$A$2:$A$8001,0)),7)</f>
        <v>2025-04</v>
      </c>
    </row>
    <row r="12428" customFormat="false" ht="15" hidden="false" customHeight="true" outlineLevel="0" collapsed="false">
      <c r="A12428" s="1" t="s">
        <v>22898</v>
      </c>
      <c r="B12428" s="1" t="s">
        <v>8519</v>
      </c>
      <c r="C12428" s="1" t="s">
        <v>1930</v>
      </c>
      <c r="D12428" s="1" t="n">
        <v>3</v>
      </c>
      <c r="E12428" s="16" t="n">
        <v>2398.35</v>
      </c>
      <c r="F12428" s="17" t="n">
        <v>0.05</v>
      </c>
      <c r="G12428" s="16" t="n">
        <v>6835.3</v>
      </c>
      <c r="I12428" s="1" t="str">
        <f aca="false">INDEX(Products!$C$2:$C$51,MATCH(C12428,Products!$A$2:$A$51,0))</f>
        <v>Electronics</v>
      </c>
      <c r="J12428" s="1" t="str">
        <f aca="false">INDEX(Orders!$E$2:$E$8001,MATCH(B12428,Orders!$A$2:$A$8001,0))</f>
        <v>Delivered</v>
      </c>
      <c r="K12428" s="1" t="str">
        <f aca="false">LEFT(INDEX(Orders!$C$2:$C$8001,MATCH(B12428,Orders!$A$2:$A$8001,0)),7)</f>
        <v>2025-04</v>
      </c>
    </row>
    <row r="12429" customFormat="false" ht="15" hidden="false" customHeight="true" outlineLevel="0" collapsed="false">
      <c r="A12429" s="1" t="s">
        <v>22899</v>
      </c>
      <c r="B12429" s="1" t="s">
        <v>8519</v>
      </c>
      <c r="C12429" s="1" t="s">
        <v>2006</v>
      </c>
      <c r="D12429" s="1" t="n">
        <v>2</v>
      </c>
      <c r="E12429" s="16" t="n">
        <v>482.17</v>
      </c>
      <c r="F12429" s="17" t="n">
        <v>0.05</v>
      </c>
      <c r="G12429" s="16" t="n">
        <v>916.12</v>
      </c>
      <c r="I12429" s="1" t="str">
        <f aca="false">INDEX(Products!$C$2:$C$51,MATCH(C12429,Products!$A$2:$A$51,0))</f>
        <v>Books &amp; Stationery</v>
      </c>
      <c r="J12429" s="1" t="str">
        <f aca="false">INDEX(Orders!$E$2:$E$8001,MATCH(B12429,Orders!$A$2:$A$8001,0))</f>
        <v>Delivered</v>
      </c>
      <c r="K12429" s="1" t="str">
        <f aca="false">LEFT(INDEX(Orders!$C$2:$C$8001,MATCH(B12429,Orders!$A$2:$A$8001,0)),7)</f>
        <v>2025-04</v>
      </c>
    </row>
    <row r="12430" customFormat="false" ht="15" hidden="false" customHeight="true" outlineLevel="0" collapsed="false">
      <c r="A12430" s="1" t="s">
        <v>22900</v>
      </c>
      <c r="B12430" s="1" t="s">
        <v>8520</v>
      </c>
      <c r="C12430" s="1" t="s">
        <v>1979</v>
      </c>
      <c r="D12430" s="1" t="n">
        <v>2</v>
      </c>
      <c r="E12430" s="16" t="n">
        <v>623</v>
      </c>
      <c r="F12430" s="17" t="n">
        <v>0</v>
      </c>
      <c r="G12430" s="16" t="n">
        <v>1246</v>
      </c>
      <c r="I12430" s="1" t="str">
        <f aca="false">INDEX(Products!$C$2:$C$51,MATCH(C12430,Products!$A$2:$A$51,0))</f>
        <v>Beauty &amp; Personal Care</v>
      </c>
      <c r="J12430" s="1" t="str">
        <f aca="false">INDEX(Orders!$E$2:$E$8001,MATCH(B12430,Orders!$A$2:$A$8001,0))</f>
        <v>Delivered</v>
      </c>
      <c r="K12430" s="1" t="str">
        <f aca="false">LEFT(INDEX(Orders!$C$2:$C$8001,MATCH(B12430,Orders!$A$2:$A$8001,0)),7)</f>
        <v>2024-02</v>
      </c>
    </row>
    <row r="12431" customFormat="false" ht="15" hidden="false" customHeight="true" outlineLevel="0" collapsed="false">
      <c r="A12431" s="1" t="s">
        <v>22901</v>
      </c>
      <c r="B12431" s="1" t="s">
        <v>8520</v>
      </c>
      <c r="C12431" s="1" t="s">
        <v>1997</v>
      </c>
      <c r="D12431" s="1" t="n">
        <v>2</v>
      </c>
      <c r="E12431" s="16" t="n">
        <v>311.15</v>
      </c>
      <c r="F12431" s="17" t="n">
        <v>0.05</v>
      </c>
      <c r="G12431" s="16" t="n">
        <v>591.18</v>
      </c>
      <c r="I12431" s="1" t="str">
        <f aca="false">INDEX(Products!$C$2:$C$51,MATCH(C12431,Products!$A$2:$A$51,0))</f>
        <v>Sports &amp; Fitness</v>
      </c>
      <c r="J12431" s="1" t="str">
        <f aca="false">INDEX(Orders!$E$2:$E$8001,MATCH(B12431,Orders!$A$2:$A$8001,0))</f>
        <v>Delivered</v>
      </c>
      <c r="K12431" s="1" t="str">
        <f aca="false">LEFT(INDEX(Orders!$C$2:$C$8001,MATCH(B12431,Orders!$A$2:$A$8001,0)),7)</f>
        <v>2024-02</v>
      </c>
    </row>
    <row r="12432" customFormat="false" ht="15" hidden="false" customHeight="true" outlineLevel="0" collapsed="false">
      <c r="A12432" s="1" t="s">
        <v>22902</v>
      </c>
      <c r="B12432" s="1" t="s">
        <v>8520</v>
      </c>
      <c r="C12432" s="1" t="s">
        <v>1933</v>
      </c>
      <c r="D12432" s="1" t="n">
        <v>2</v>
      </c>
      <c r="E12432" s="16" t="n">
        <v>7194.38</v>
      </c>
      <c r="F12432" s="17" t="n">
        <v>0.1</v>
      </c>
      <c r="G12432" s="16" t="n">
        <v>12949.88</v>
      </c>
      <c r="I12432" s="1" t="str">
        <f aca="false">INDEX(Products!$C$2:$C$51,MATCH(C12432,Products!$A$2:$A$51,0))</f>
        <v>Electronics</v>
      </c>
      <c r="J12432" s="1" t="str">
        <f aca="false">INDEX(Orders!$E$2:$E$8001,MATCH(B12432,Orders!$A$2:$A$8001,0))</f>
        <v>Delivered</v>
      </c>
      <c r="K12432" s="1" t="str">
        <f aca="false">LEFT(INDEX(Orders!$C$2:$C$8001,MATCH(B12432,Orders!$A$2:$A$8001,0)),7)</f>
        <v>2024-02</v>
      </c>
    </row>
    <row r="12433" customFormat="false" ht="15" hidden="false" customHeight="true" outlineLevel="0" collapsed="false">
      <c r="A12433" s="1" t="s">
        <v>22903</v>
      </c>
      <c r="B12433" s="1" t="s">
        <v>8521</v>
      </c>
      <c r="C12433" s="1" t="s">
        <v>2007</v>
      </c>
      <c r="D12433" s="1" t="n">
        <v>1</v>
      </c>
      <c r="E12433" s="16" t="n">
        <v>750.27</v>
      </c>
      <c r="F12433" s="17" t="n">
        <v>0</v>
      </c>
      <c r="G12433" s="16" t="n">
        <v>750.27</v>
      </c>
      <c r="I12433" s="1" t="str">
        <f aca="false">INDEX(Products!$C$2:$C$51,MATCH(C12433,Products!$A$2:$A$51,0))</f>
        <v>Books &amp; Stationery</v>
      </c>
      <c r="J12433" s="1" t="str">
        <f aca="false">INDEX(Orders!$E$2:$E$8001,MATCH(B12433,Orders!$A$2:$A$8001,0))</f>
        <v>Cancelled</v>
      </c>
      <c r="K12433" s="1" t="str">
        <f aca="false">LEFT(INDEX(Orders!$C$2:$C$8001,MATCH(B12433,Orders!$A$2:$A$8001,0)),7)</f>
        <v>2024-10</v>
      </c>
    </row>
    <row r="12434" customFormat="false" ht="15" hidden="false" customHeight="true" outlineLevel="0" collapsed="false">
      <c r="A12434" s="1" t="s">
        <v>22904</v>
      </c>
      <c r="B12434" s="1" t="s">
        <v>8522</v>
      </c>
      <c r="C12434" s="1" t="s">
        <v>2006</v>
      </c>
      <c r="D12434" s="1" t="n">
        <v>1</v>
      </c>
      <c r="E12434" s="16" t="n">
        <v>482.17</v>
      </c>
      <c r="F12434" s="17" t="n">
        <v>0.05</v>
      </c>
      <c r="G12434" s="16" t="n">
        <v>458.06</v>
      </c>
      <c r="I12434" s="1" t="str">
        <f aca="false">INDEX(Products!$C$2:$C$51,MATCH(C12434,Products!$A$2:$A$51,0))</f>
        <v>Books &amp; Stationery</v>
      </c>
      <c r="J12434" s="1" t="str">
        <f aca="false">INDEX(Orders!$E$2:$E$8001,MATCH(B12434,Orders!$A$2:$A$8001,0))</f>
        <v>Delivered</v>
      </c>
      <c r="K12434" s="1" t="str">
        <f aca="false">LEFT(INDEX(Orders!$C$2:$C$8001,MATCH(B12434,Orders!$A$2:$A$8001,0)),7)</f>
        <v>2025-10</v>
      </c>
    </row>
    <row r="12435" customFormat="false" ht="15" hidden="false" customHeight="true" outlineLevel="0" collapsed="false">
      <c r="A12435" s="1" t="s">
        <v>22905</v>
      </c>
      <c r="B12435" s="1" t="s">
        <v>8522</v>
      </c>
      <c r="C12435" s="1" t="s">
        <v>1979</v>
      </c>
      <c r="D12435" s="1" t="n">
        <v>2</v>
      </c>
      <c r="E12435" s="16" t="n">
        <v>623</v>
      </c>
      <c r="F12435" s="17" t="n">
        <v>0</v>
      </c>
      <c r="G12435" s="16" t="n">
        <v>1246</v>
      </c>
      <c r="I12435" s="1" t="str">
        <f aca="false">INDEX(Products!$C$2:$C$51,MATCH(C12435,Products!$A$2:$A$51,0))</f>
        <v>Beauty &amp; Personal Care</v>
      </c>
      <c r="J12435" s="1" t="str">
        <f aca="false">INDEX(Orders!$E$2:$E$8001,MATCH(B12435,Orders!$A$2:$A$8001,0))</f>
        <v>Delivered</v>
      </c>
      <c r="K12435" s="1" t="str">
        <f aca="false">LEFT(INDEX(Orders!$C$2:$C$8001,MATCH(B12435,Orders!$A$2:$A$8001,0)),7)</f>
        <v>2025-10</v>
      </c>
    </row>
    <row r="12436" customFormat="false" ht="15" hidden="false" customHeight="true" outlineLevel="0" collapsed="false">
      <c r="A12436" s="1" t="s">
        <v>22906</v>
      </c>
      <c r="B12436" s="1" t="s">
        <v>8522</v>
      </c>
      <c r="C12436" s="1" t="s">
        <v>2007</v>
      </c>
      <c r="D12436" s="1" t="n">
        <v>1</v>
      </c>
      <c r="E12436" s="16" t="n">
        <v>750.27</v>
      </c>
      <c r="F12436" s="17" t="n">
        <v>0.05</v>
      </c>
      <c r="G12436" s="16" t="n">
        <v>712.76</v>
      </c>
      <c r="I12436" s="1" t="str">
        <f aca="false">INDEX(Products!$C$2:$C$51,MATCH(C12436,Products!$A$2:$A$51,0))</f>
        <v>Books &amp; Stationery</v>
      </c>
      <c r="J12436" s="1" t="str">
        <f aca="false">INDEX(Orders!$E$2:$E$8001,MATCH(B12436,Orders!$A$2:$A$8001,0))</f>
        <v>Delivered</v>
      </c>
      <c r="K12436" s="1" t="str">
        <f aca="false">LEFT(INDEX(Orders!$C$2:$C$8001,MATCH(B12436,Orders!$A$2:$A$8001,0)),7)</f>
        <v>2025-10</v>
      </c>
    </row>
    <row r="12437" customFormat="false" ht="15" hidden="false" customHeight="true" outlineLevel="0" collapsed="false">
      <c r="A12437" s="1" t="s">
        <v>22907</v>
      </c>
      <c r="B12437" s="1" t="s">
        <v>8523</v>
      </c>
      <c r="C12437" s="1" t="s">
        <v>1947</v>
      </c>
      <c r="D12437" s="1" t="n">
        <v>1</v>
      </c>
      <c r="E12437" s="16" t="n">
        <v>4778.51</v>
      </c>
      <c r="F12437" s="17" t="n">
        <v>0.1</v>
      </c>
      <c r="G12437" s="16" t="n">
        <v>4300.66</v>
      </c>
      <c r="I12437" s="1" t="str">
        <f aca="false">INDEX(Products!$C$2:$C$51,MATCH(C12437,Products!$A$2:$A$51,0))</f>
        <v>Fashion</v>
      </c>
      <c r="J12437" s="1" t="str">
        <f aca="false">INDEX(Orders!$E$2:$E$8001,MATCH(B12437,Orders!$A$2:$A$8001,0))</f>
        <v>Delivered</v>
      </c>
      <c r="K12437" s="1" t="str">
        <f aca="false">LEFT(INDEX(Orders!$C$2:$C$8001,MATCH(B12437,Orders!$A$2:$A$8001,0)),7)</f>
        <v>2024-12</v>
      </c>
    </row>
    <row r="12438" customFormat="false" ht="15" hidden="false" customHeight="true" outlineLevel="0" collapsed="false">
      <c r="A12438" s="1" t="s">
        <v>22908</v>
      </c>
      <c r="B12438" s="1" t="s">
        <v>8524</v>
      </c>
      <c r="C12438" s="1" t="s">
        <v>2006</v>
      </c>
      <c r="D12438" s="1" t="n">
        <v>3</v>
      </c>
      <c r="E12438" s="16" t="n">
        <v>482.17</v>
      </c>
      <c r="F12438" s="17" t="n">
        <v>0.15</v>
      </c>
      <c r="G12438" s="16" t="n">
        <v>1229.53</v>
      </c>
      <c r="I12438" s="1" t="str">
        <f aca="false">INDEX(Products!$C$2:$C$51,MATCH(C12438,Products!$A$2:$A$51,0))</f>
        <v>Books &amp; Stationery</v>
      </c>
      <c r="J12438" s="1" t="str">
        <f aca="false">INDEX(Orders!$E$2:$E$8001,MATCH(B12438,Orders!$A$2:$A$8001,0))</f>
        <v>Delivered</v>
      </c>
      <c r="K12438" s="1" t="str">
        <f aca="false">LEFT(INDEX(Orders!$C$2:$C$8001,MATCH(B12438,Orders!$A$2:$A$8001,0)),7)</f>
        <v>2025-08</v>
      </c>
    </row>
    <row r="12439" customFormat="false" ht="15" hidden="false" customHeight="true" outlineLevel="0" collapsed="false">
      <c r="A12439" s="1" t="s">
        <v>22909</v>
      </c>
      <c r="B12439" s="1" t="s">
        <v>8525</v>
      </c>
      <c r="C12439" s="1" t="s">
        <v>2006</v>
      </c>
      <c r="D12439" s="1" t="n">
        <v>1</v>
      </c>
      <c r="E12439" s="16" t="n">
        <v>482.17</v>
      </c>
      <c r="F12439" s="17" t="n">
        <v>0.05</v>
      </c>
      <c r="G12439" s="16" t="n">
        <v>458.06</v>
      </c>
      <c r="I12439" s="1" t="str">
        <f aca="false">INDEX(Products!$C$2:$C$51,MATCH(C12439,Products!$A$2:$A$51,0))</f>
        <v>Books &amp; Stationery</v>
      </c>
      <c r="J12439" s="1" t="str">
        <f aca="false">INDEX(Orders!$E$2:$E$8001,MATCH(B12439,Orders!$A$2:$A$8001,0))</f>
        <v>Delivered</v>
      </c>
      <c r="K12439" s="1" t="str">
        <f aca="false">LEFT(INDEX(Orders!$C$2:$C$8001,MATCH(B12439,Orders!$A$2:$A$8001,0)),7)</f>
        <v>2025-12</v>
      </c>
    </row>
    <row r="12440" customFormat="false" ht="15" hidden="false" customHeight="true" outlineLevel="0" collapsed="false">
      <c r="A12440" s="1" t="s">
        <v>22910</v>
      </c>
      <c r="B12440" s="1" t="s">
        <v>8525</v>
      </c>
      <c r="C12440" s="1" t="s">
        <v>1990</v>
      </c>
      <c r="D12440" s="1" t="n">
        <v>1</v>
      </c>
      <c r="E12440" s="16" t="n">
        <v>5311.32</v>
      </c>
      <c r="F12440" s="17" t="n">
        <v>0</v>
      </c>
      <c r="G12440" s="16" t="n">
        <v>5311.32</v>
      </c>
      <c r="I12440" s="1" t="str">
        <f aca="false">INDEX(Products!$C$2:$C$51,MATCH(C12440,Products!$A$2:$A$51,0))</f>
        <v>Sports &amp; Fitness</v>
      </c>
      <c r="J12440" s="1" t="str">
        <f aca="false">INDEX(Orders!$E$2:$E$8001,MATCH(B12440,Orders!$A$2:$A$8001,0))</f>
        <v>Delivered</v>
      </c>
      <c r="K12440" s="1" t="str">
        <f aca="false">LEFT(INDEX(Orders!$C$2:$C$8001,MATCH(B12440,Orders!$A$2:$A$8001,0)),7)</f>
        <v>2025-12</v>
      </c>
    </row>
    <row r="12441" customFormat="false" ht="15" hidden="false" customHeight="true" outlineLevel="0" collapsed="false">
      <c r="A12441" s="1" t="s">
        <v>22911</v>
      </c>
      <c r="B12441" s="1" t="s">
        <v>8525</v>
      </c>
      <c r="C12441" s="1" t="s">
        <v>1951</v>
      </c>
      <c r="D12441" s="1" t="n">
        <v>2</v>
      </c>
      <c r="E12441" s="16" t="n">
        <v>957.5</v>
      </c>
      <c r="F12441" s="17" t="n">
        <v>0.2</v>
      </c>
      <c r="G12441" s="16" t="n">
        <v>1532</v>
      </c>
      <c r="I12441" s="1" t="str">
        <f aca="false">INDEX(Products!$C$2:$C$51,MATCH(C12441,Products!$A$2:$A$51,0))</f>
        <v>Fashion</v>
      </c>
      <c r="J12441" s="1" t="str">
        <f aca="false">INDEX(Orders!$E$2:$E$8001,MATCH(B12441,Orders!$A$2:$A$8001,0))</f>
        <v>Delivered</v>
      </c>
      <c r="K12441" s="1" t="str">
        <f aca="false">LEFT(INDEX(Orders!$C$2:$C$8001,MATCH(B12441,Orders!$A$2:$A$8001,0)),7)</f>
        <v>2025-12</v>
      </c>
    </row>
    <row r="12442" customFormat="false" ht="15" hidden="false" customHeight="true" outlineLevel="0" collapsed="false">
      <c r="A12442" s="1" t="s">
        <v>22912</v>
      </c>
      <c r="B12442" s="1" t="s">
        <v>8526</v>
      </c>
      <c r="C12442" s="1" t="s">
        <v>1940</v>
      </c>
      <c r="D12442" s="1" t="n">
        <v>2</v>
      </c>
      <c r="E12442" s="16" t="n">
        <v>2374.52</v>
      </c>
      <c r="F12442" s="17" t="n">
        <v>0.1</v>
      </c>
      <c r="G12442" s="16" t="n">
        <v>4274.14</v>
      </c>
      <c r="I12442" s="1" t="str">
        <f aca="false">INDEX(Products!$C$2:$C$51,MATCH(C12442,Products!$A$2:$A$51,0))</f>
        <v>Fashion</v>
      </c>
      <c r="J12442" s="1" t="str">
        <f aca="false">INDEX(Orders!$E$2:$E$8001,MATCH(B12442,Orders!$A$2:$A$8001,0))</f>
        <v>Delivered</v>
      </c>
      <c r="K12442" s="1" t="str">
        <f aca="false">LEFT(INDEX(Orders!$C$2:$C$8001,MATCH(B12442,Orders!$A$2:$A$8001,0)),7)</f>
        <v>2025-08</v>
      </c>
    </row>
    <row r="12443" customFormat="false" ht="15" hidden="false" customHeight="true" outlineLevel="0" collapsed="false">
      <c r="A12443" s="1" t="s">
        <v>22913</v>
      </c>
      <c r="B12443" s="1" t="s">
        <v>8527</v>
      </c>
      <c r="C12443" s="1" t="s">
        <v>1990</v>
      </c>
      <c r="D12443" s="1" t="n">
        <v>3</v>
      </c>
      <c r="E12443" s="16" t="n">
        <v>5311.32</v>
      </c>
      <c r="F12443" s="17" t="n">
        <v>0</v>
      </c>
      <c r="G12443" s="16" t="n">
        <v>15933.96</v>
      </c>
      <c r="I12443" s="1" t="str">
        <f aca="false">INDEX(Products!$C$2:$C$51,MATCH(C12443,Products!$A$2:$A$51,0))</f>
        <v>Sports &amp; Fitness</v>
      </c>
      <c r="J12443" s="1" t="str">
        <f aca="false">INDEX(Orders!$E$2:$E$8001,MATCH(B12443,Orders!$A$2:$A$8001,0))</f>
        <v>Delivered</v>
      </c>
      <c r="K12443" s="1" t="str">
        <f aca="false">LEFT(INDEX(Orders!$C$2:$C$8001,MATCH(B12443,Orders!$A$2:$A$8001,0)),7)</f>
        <v>2025-10</v>
      </c>
    </row>
    <row r="12444" customFormat="false" ht="15" hidden="false" customHeight="true" outlineLevel="0" collapsed="false">
      <c r="A12444" s="1" t="s">
        <v>22914</v>
      </c>
      <c r="B12444" s="1" t="s">
        <v>8528</v>
      </c>
      <c r="C12444" s="1" t="s">
        <v>1951</v>
      </c>
      <c r="D12444" s="1" t="n">
        <v>1</v>
      </c>
      <c r="E12444" s="16" t="n">
        <v>957.5</v>
      </c>
      <c r="F12444" s="17" t="n">
        <v>0</v>
      </c>
      <c r="G12444" s="16" t="n">
        <v>957.5</v>
      </c>
      <c r="I12444" s="1" t="str">
        <f aca="false">INDEX(Products!$C$2:$C$51,MATCH(C12444,Products!$A$2:$A$51,0))</f>
        <v>Fashion</v>
      </c>
      <c r="J12444" s="1" t="str">
        <f aca="false">INDEX(Orders!$E$2:$E$8001,MATCH(B12444,Orders!$A$2:$A$8001,0))</f>
        <v>Delivered</v>
      </c>
      <c r="K12444" s="1" t="str">
        <f aca="false">LEFT(INDEX(Orders!$C$2:$C$8001,MATCH(B12444,Orders!$A$2:$A$8001,0)),7)</f>
        <v>2025-11</v>
      </c>
    </row>
    <row r="12445" customFormat="false" ht="15" hidden="false" customHeight="true" outlineLevel="0" collapsed="false">
      <c r="A12445" s="1" t="s">
        <v>22915</v>
      </c>
      <c r="B12445" s="1" t="s">
        <v>8528</v>
      </c>
      <c r="C12445" s="1" t="s">
        <v>1976</v>
      </c>
      <c r="D12445" s="1" t="n">
        <v>1</v>
      </c>
      <c r="E12445" s="16" t="n">
        <v>1603.35</v>
      </c>
      <c r="F12445" s="17" t="n">
        <v>0</v>
      </c>
      <c r="G12445" s="16" t="n">
        <v>1603.35</v>
      </c>
      <c r="I12445" s="1" t="str">
        <f aca="false">INDEX(Products!$C$2:$C$51,MATCH(C12445,Products!$A$2:$A$51,0))</f>
        <v>Beauty &amp; Personal Care</v>
      </c>
      <c r="J12445" s="1" t="str">
        <f aca="false">INDEX(Orders!$E$2:$E$8001,MATCH(B12445,Orders!$A$2:$A$8001,0))</f>
        <v>Delivered</v>
      </c>
      <c r="K12445" s="1" t="str">
        <f aca="false">LEFT(INDEX(Orders!$C$2:$C$8001,MATCH(B12445,Orders!$A$2:$A$8001,0)),7)</f>
        <v>2025-11</v>
      </c>
    </row>
    <row r="12446" customFormat="false" ht="15" hidden="false" customHeight="true" outlineLevel="0" collapsed="false">
      <c r="A12446" s="1" t="s">
        <v>22916</v>
      </c>
      <c r="B12446" s="1" t="s">
        <v>8529</v>
      </c>
      <c r="C12446" s="1" t="s">
        <v>1922</v>
      </c>
      <c r="D12446" s="1" t="n">
        <v>1</v>
      </c>
      <c r="E12446" s="16" t="n">
        <v>3142.61</v>
      </c>
      <c r="F12446" s="17" t="n">
        <v>0.1</v>
      </c>
      <c r="G12446" s="16" t="n">
        <v>2828.35</v>
      </c>
      <c r="I12446" s="1" t="str">
        <f aca="false">INDEX(Products!$C$2:$C$51,MATCH(C12446,Products!$A$2:$A$51,0))</f>
        <v>Electronics</v>
      </c>
      <c r="J12446" s="1" t="str">
        <f aca="false">INDEX(Orders!$E$2:$E$8001,MATCH(B12446,Orders!$A$2:$A$8001,0))</f>
        <v>Cancelled</v>
      </c>
      <c r="K12446" s="1" t="str">
        <f aca="false">LEFT(INDEX(Orders!$C$2:$C$8001,MATCH(B12446,Orders!$A$2:$A$8001,0)),7)</f>
        <v>2025-08</v>
      </c>
    </row>
    <row r="12447" customFormat="false" ht="15" hidden="false" customHeight="true" outlineLevel="0" collapsed="false">
      <c r="A12447" s="1" t="s">
        <v>22917</v>
      </c>
      <c r="B12447" s="1" t="s">
        <v>8529</v>
      </c>
      <c r="C12447" s="1" t="s">
        <v>1937</v>
      </c>
      <c r="D12447" s="1" t="n">
        <v>1</v>
      </c>
      <c r="E12447" s="16" t="n">
        <v>1364.75</v>
      </c>
      <c r="F12447" s="17" t="n">
        <v>0</v>
      </c>
      <c r="G12447" s="16" t="n">
        <v>1364.75</v>
      </c>
      <c r="I12447" s="1" t="str">
        <f aca="false">INDEX(Products!$C$2:$C$51,MATCH(C12447,Products!$A$2:$A$51,0))</f>
        <v>Fashion</v>
      </c>
      <c r="J12447" s="1" t="str">
        <f aca="false">INDEX(Orders!$E$2:$E$8001,MATCH(B12447,Orders!$A$2:$A$8001,0))</f>
        <v>Cancelled</v>
      </c>
      <c r="K12447" s="1" t="str">
        <f aca="false">LEFT(INDEX(Orders!$C$2:$C$8001,MATCH(B12447,Orders!$A$2:$A$8001,0)),7)</f>
        <v>2025-08</v>
      </c>
    </row>
    <row r="12448" customFormat="false" ht="15" hidden="false" customHeight="true" outlineLevel="0" collapsed="false">
      <c r="A12448" s="1" t="s">
        <v>22918</v>
      </c>
      <c r="B12448" s="1" t="s">
        <v>8529</v>
      </c>
      <c r="C12448" s="1" t="s">
        <v>1997</v>
      </c>
      <c r="D12448" s="1" t="n">
        <v>2</v>
      </c>
      <c r="E12448" s="16" t="n">
        <v>311.15</v>
      </c>
      <c r="F12448" s="17" t="n">
        <v>0</v>
      </c>
      <c r="G12448" s="16" t="n">
        <v>622.3</v>
      </c>
      <c r="I12448" s="1" t="str">
        <f aca="false">INDEX(Products!$C$2:$C$51,MATCH(C12448,Products!$A$2:$A$51,0))</f>
        <v>Sports &amp; Fitness</v>
      </c>
      <c r="J12448" s="1" t="str">
        <f aca="false">INDEX(Orders!$E$2:$E$8001,MATCH(B12448,Orders!$A$2:$A$8001,0))</f>
        <v>Cancelled</v>
      </c>
      <c r="K12448" s="1" t="str">
        <f aca="false">LEFT(INDEX(Orders!$C$2:$C$8001,MATCH(B12448,Orders!$A$2:$A$8001,0)),7)</f>
        <v>2025-08</v>
      </c>
    </row>
    <row r="12449" customFormat="false" ht="15" hidden="false" customHeight="true" outlineLevel="0" collapsed="false">
      <c r="A12449" s="1" t="s">
        <v>22919</v>
      </c>
      <c r="B12449" s="1" t="s">
        <v>8529</v>
      </c>
      <c r="C12449" s="1" t="s">
        <v>1982</v>
      </c>
      <c r="D12449" s="1" t="n">
        <v>1</v>
      </c>
      <c r="E12449" s="16" t="n">
        <v>1808.21</v>
      </c>
      <c r="F12449" s="17" t="n">
        <v>0</v>
      </c>
      <c r="G12449" s="16" t="n">
        <v>1808.21</v>
      </c>
      <c r="I12449" s="1" t="str">
        <f aca="false">INDEX(Products!$C$2:$C$51,MATCH(C12449,Products!$A$2:$A$51,0))</f>
        <v>Beauty &amp; Personal Care</v>
      </c>
      <c r="J12449" s="1" t="str">
        <f aca="false">INDEX(Orders!$E$2:$E$8001,MATCH(B12449,Orders!$A$2:$A$8001,0))</f>
        <v>Cancelled</v>
      </c>
      <c r="K12449" s="1" t="str">
        <f aca="false">LEFT(INDEX(Orders!$C$2:$C$8001,MATCH(B12449,Orders!$A$2:$A$8001,0)),7)</f>
        <v>2025-08</v>
      </c>
    </row>
    <row r="12450" customFormat="false" ht="15" hidden="false" customHeight="true" outlineLevel="0" collapsed="false">
      <c r="A12450" s="1" t="s">
        <v>22920</v>
      </c>
      <c r="B12450" s="1" t="s">
        <v>8529</v>
      </c>
      <c r="C12450" s="1" t="s">
        <v>2007</v>
      </c>
      <c r="D12450" s="1" t="n">
        <v>1</v>
      </c>
      <c r="E12450" s="16" t="n">
        <v>750.27</v>
      </c>
      <c r="F12450" s="17" t="n">
        <v>0.15</v>
      </c>
      <c r="G12450" s="16" t="n">
        <v>637.73</v>
      </c>
      <c r="I12450" s="1" t="str">
        <f aca="false">INDEX(Products!$C$2:$C$51,MATCH(C12450,Products!$A$2:$A$51,0))</f>
        <v>Books &amp; Stationery</v>
      </c>
      <c r="J12450" s="1" t="str">
        <f aca="false">INDEX(Orders!$E$2:$E$8001,MATCH(B12450,Orders!$A$2:$A$8001,0))</f>
        <v>Cancelled</v>
      </c>
      <c r="K12450" s="1" t="str">
        <f aca="false">LEFT(INDEX(Orders!$C$2:$C$8001,MATCH(B12450,Orders!$A$2:$A$8001,0)),7)</f>
        <v>2025-08</v>
      </c>
    </row>
    <row r="12451" customFormat="false" ht="15" hidden="false" customHeight="true" outlineLevel="0" collapsed="false">
      <c r="A12451" s="1" t="s">
        <v>22921</v>
      </c>
      <c r="B12451" s="1" t="s">
        <v>8530</v>
      </c>
      <c r="C12451" s="1" t="s">
        <v>1941</v>
      </c>
      <c r="D12451" s="1" t="n">
        <v>1</v>
      </c>
      <c r="E12451" s="16" t="n">
        <v>2757.65</v>
      </c>
      <c r="F12451" s="17" t="n">
        <v>0</v>
      </c>
      <c r="G12451" s="16" t="n">
        <v>2757.65</v>
      </c>
      <c r="I12451" s="1" t="str">
        <f aca="false">INDEX(Products!$C$2:$C$51,MATCH(C12451,Products!$A$2:$A$51,0))</f>
        <v>Fashion</v>
      </c>
      <c r="J12451" s="1" t="str">
        <f aca="false">INDEX(Orders!$E$2:$E$8001,MATCH(B12451,Orders!$A$2:$A$8001,0))</f>
        <v>Delivered</v>
      </c>
      <c r="K12451" s="1" t="str">
        <f aca="false">LEFT(INDEX(Orders!$C$2:$C$8001,MATCH(B12451,Orders!$A$2:$A$8001,0)),7)</f>
        <v>2025-07</v>
      </c>
    </row>
    <row r="12452" customFormat="false" ht="15" hidden="false" customHeight="true" outlineLevel="0" collapsed="false">
      <c r="A12452" s="1" t="s">
        <v>22922</v>
      </c>
      <c r="B12452" s="1" t="s">
        <v>8531</v>
      </c>
      <c r="C12452" s="1" t="s">
        <v>1937</v>
      </c>
      <c r="D12452" s="1" t="n">
        <v>1</v>
      </c>
      <c r="E12452" s="16" t="n">
        <v>1364.75</v>
      </c>
      <c r="F12452" s="17" t="n">
        <v>0.1</v>
      </c>
      <c r="G12452" s="16" t="n">
        <v>1228.28</v>
      </c>
      <c r="I12452" s="1" t="str">
        <f aca="false">INDEX(Products!$C$2:$C$51,MATCH(C12452,Products!$A$2:$A$51,0))</f>
        <v>Fashion</v>
      </c>
      <c r="J12452" s="1" t="str">
        <f aca="false">INDEX(Orders!$E$2:$E$8001,MATCH(B12452,Orders!$A$2:$A$8001,0))</f>
        <v>Delivered</v>
      </c>
      <c r="K12452" s="1" t="str">
        <f aca="false">LEFT(INDEX(Orders!$C$2:$C$8001,MATCH(B12452,Orders!$A$2:$A$8001,0)),7)</f>
        <v>2024-03</v>
      </c>
    </row>
    <row r="12453" customFormat="false" ht="15" hidden="false" customHeight="true" outlineLevel="0" collapsed="false">
      <c r="A12453" s="1" t="s">
        <v>22923</v>
      </c>
      <c r="B12453" s="1" t="s">
        <v>8532</v>
      </c>
      <c r="C12453" s="1" t="s">
        <v>2006</v>
      </c>
      <c r="D12453" s="1" t="n">
        <v>1</v>
      </c>
      <c r="E12453" s="16" t="n">
        <v>482.17</v>
      </c>
      <c r="F12453" s="17" t="n">
        <v>0.05</v>
      </c>
      <c r="G12453" s="16" t="n">
        <v>458.06</v>
      </c>
      <c r="I12453" s="1" t="str">
        <f aca="false">INDEX(Products!$C$2:$C$51,MATCH(C12453,Products!$A$2:$A$51,0))</f>
        <v>Books &amp; Stationery</v>
      </c>
      <c r="J12453" s="1" t="str">
        <f aca="false">INDEX(Orders!$E$2:$E$8001,MATCH(B12453,Orders!$A$2:$A$8001,0))</f>
        <v>Delivered</v>
      </c>
      <c r="K12453" s="1" t="str">
        <f aca="false">LEFT(INDEX(Orders!$C$2:$C$8001,MATCH(B12453,Orders!$A$2:$A$8001,0)),7)</f>
        <v>2025-07</v>
      </c>
    </row>
    <row r="12454" customFormat="false" ht="15" hidden="false" customHeight="true" outlineLevel="0" collapsed="false">
      <c r="A12454" s="1" t="s">
        <v>22924</v>
      </c>
      <c r="B12454" s="1" t="s">
        <v>8533</v>
      </c>
      <c r="C12454" s="1" t="s">
        <v>2006</v>
      </c>
      <c r="D12454" s="1" t="n">
        <v>1</v>
      </c>
      <c r="E12454" s="16" t="n">
        <v>482.17</v>
      </c>
      <c r="F12454" s="17" t="n">
        <v>0</v>
      </c>
      <c r="G12454" s="16" t="n">
        <v>482.17</v>
      </c>
      <c r="I12454" s="1" t="str">
        <f aca="false">INDEX(Products!$C$2:$C$51,MATCH(C12454,Products!$A$2:$A$51,0))</f>
        <v>Books &amp; Stationery</v>
      </c>
      <c r="J12454" s="1" t="str">
        <f aca="false">INDEX(Orders!$E$2:$E$8001,MATCH(B12454,Orders!$A$2:$A$8001,0))</f>
        <v>Delivered</v>
      </c>
      <c r="K12454" s="1" t="str">
        <f aca="false">LEFT(INDEX(Orders!$C$2:$C$8001,MATCH(B12454,Orders!$A$2:$A$8001,0)),7)</f>
        <v>2024-12</v>
      </c>
    </row>
    <row r="12455" customFormat="false" ht="15" hidden="false" customHeight="true" outlineLevel="0" collapsed="false">
      <c r="A12455" s="1" t="s">
        <v>22925</v>
      </c>
      <c r="B12455" s="1" t="s">
        <v>8534</v>
      </c>
      <c r="C12455" s="1" t="s">
        <v>1997</v>
      </c>
      <c r="D12455" s="1" t="n">
        <v>1</v>
      </c>
      <c r="E12455" s="16" t="n">
        <v>311.15</v>
      </c>
      <c r="F12455" s="17" t="n">
        <v>0</v>
      </c>
      <c r="G12455" s="16" t="n">
        <v>311.15</v>
      </c>
      <c r="I12455" s="1" t="str">
        <f aca="false">INDEX(Products!$C$2:$C$51,MATCH(C12455,Products!$A$2:$A$51,0))</f>
        <v>Sports &amp; Fitness</v>
      </c>
      <c r="J12455" s="1" t="str">
        <f aca="false">INDEX(Orders!$E$2:$E$8001,MATCH(B12455,Orders!$A$2:$A$8001,0))</f>
        <v>Delivered</v>
      </c>
      <c r="K12455" s="1" t="str">
        <f aca="false">LEFT(INDEX(Orders!$C$2:$C$8001,MATCH(B12455,Orders!$A$2:$A$8001,0)),7)</f>
        <v>2025-11</v>
      </c>
    </row>
    <row r="12456" customFormat="false" ht="15" hidden="false" customHeight="true" outlineLevel="0" collapsed="false">
      <c r="A12456" s="1" t="s">
        <v>22926</v>
      </c>
      <c r="B12456" s="1" t="s">
        <v>8534</v>
      </c>
      <c r="C12456" s="1" t="s">
        <v>1990</v>
      </c>
      <c r="D12456" s="1" t="n">
        <v>1</v>
      </c>
      <c r="E12456" s="16" t="n">
        <v>5311.32</v>
      </c>
      <c r="F12456" s="17" t="n">
        <v>0.15</v>
      </c>
      <c r="G12456" s="16" t="n">
        <v>4514.62</v>
      </c>
      <c r="I12456" s="1" t="str">
        <f aca="false">INDEX(Products!$C$2:$C$51,MATCH(C12456,Products!$A$2:$A$51,0))</f>
        <v>Sports &amp; Fitness</v>
      </c>
      <c r="J12456" s="1" t="str">
        <f aca="false">INDEX(Orders!$E$2:$E$8001,MATCH(B12456,Orders!$A$2:$A$8001,0))</f>
        <v>Delivered</v>
      </c>
      <c r="K12456" s="1" t="str">
        <f aca="false">LEFT(INDEX(Orders!$C$2:$C$8001,MATCH(B12456,Orders!$A$2:$A$8001,0)),7)</f>
        <v>2025-11</v>
      </c>
    </row>
    <row r="12457" customFormat="false" ht="15" hidden="false" customHeight="true" outlineLevel="0" collapsed="false">
      <c r="A12457" s="1" t="s">
        <v>22927</v>
      </c>
      <c r="B12457" s="1" t="s">
        <v>8534</v>
      </c>
      <c r="C12457" s="1" t="s">
        <v>1969</v>
      </c>
      <c r="D12457" s="1" t="n">
        <v>2</v>
      </c>
      <c r="E12457" s="16" t="n">
        <v>9171.98</v>
      </c>
      <c r="F12457" s="17" t="n">
        <v>0.05</v>
      </c>
      <c r="G12457" s="16" t="n">
        <v>17426.76</v>
      </c>
      <c r="I12457" s="1" t="str">
        <f aca="false">INDEX(Products!$C$2:$C$51,MATCH(C12457,Products!$A$2:$A$51,0))</f>
        <v>Home &amp; Kitchen</v>
      </c>
      <c r="J12457" s="1" t="str">
        <f aca="false">INDEX(Orders!$E$2:$E$8001,MATCH(B12457,Orders!$A$2:$A$8001,0))</f>
        <v>Delivered</v>
      </c>
      <c r="K12457" s="1" t="str">
        <f aca="false">LEFT(INDEX(Orders!$C$2:$C$8001,MATCH(B12457,Orders!$A$2:$A$8001,0)),7)</f>
        <v>2025-11</v>
      </c>
    </row>
    <row r="12458" customFormat="false" ht="15" hidden="false" customHeight="true" outlineLevel="0" collapsed="false">
      <c r="A12458" s="1" t="s">
        <v>22928</v>
      </c>
      <c r="B12458" s="1" t="s">
        <v>8534</v>
      </c>
      <c r="C12458" s="1" t="s">
        <v>2007</v>
      </c>
      <c r="D12458" s="1" t="n">
        <v>1</v>
      </c>
      <c r="E12458" s="16" t="n">
        <v>750.27</v>
      </c>
      <c r="F12458" s="17" t="n">
        <v>0</v>
      </c>
      <c r="G12458" s="16" t="n">
        <v>750.27</v>
      </c>
      <c r="I12458" s="1" t="str">
        <f aca="false">INDEX(Products!$C$2:$C$51,MATCH(C12458,Products!$A$2:$A$51,0))</f>
        <v>Books &amp; Stationery</v>
      </c>
      <c r="J12458" s="1" t="str">
        <f aca="false">INDEX(Orders!$E$2:$E$8001,MATCH(B12458,Orders!$A$2:$A$8001,0))</f>
        <v>Delivered</v>
      </c>
      <c r="K12458" s="1" t="str">
        <f aca="false">LEFT(INDEX(Orders!$C$2:$C$8001,MATCH(B12458,Orders!$A$2:$A$8001,0)),7)</f>
        <v>2025-11</v>
      </c>
    </row>
    <row r="12459" customFormat="false" ht="15" hidden="false" customHeight="true" outlineLevel="0" collapsed="false">
      <c r="A12459" s="1" t="s">
        <v>22929</v>
      </c>
      <c r="B12459" s="1" t="s">
        <v>8535</v>
      </c>
      <c r="C12459" s="1" t="s">
        <v>2006</v>
      </c>
      <c r="D12459" s="1" t="n">
        <v>1</v>
      </c>
      <c r="E12459" s="16" t="n">
        <v>482.17</v>
      </c>
      <c r="F12459" s="17" t="n">
        <v>0</v>
      </c>
      <c r="G12459" s="16" t="n">
        <v>482.17</v>
      </c>
      <c r="I12459" s="1" t="str">
        <f aca="false">INDEX(Products!$C$2:$C$51,MATCH(C12459,Products!$A$2:$A$51,0))</f>
        <v>Books &amp; Stationery</v>
      </c>
      <c r="J12459" s="1" t="str">
        <f aca="false">INDEX(Orders!$E$2:$E$8001,MATCH(B12459,Orders!$A$2:$A$8001,0))</f>
        <v>Delivered</v>
      </c>
      <c r="K12459" s="1" t="str">
        <f aca="false">LEFT(INDEX(Orders!$C$2:$C$8001,MATCH(B12459,Orders!$A$2:$A$8001,0)),7)</f>
        <v>2025-01</v>
      </c>
    </row>
    <row r="12460" customFormat="false" ht="15" hidden="false" customHeight="true" outlineLevel="0" collapsed="false">
      <c r="A12460" s="1" t="s">
        <v>22930</v>
      </c>
      <c r="B12460" s="1" t="s">
        <v>8536</v>
      </c>
      <c r="C12460" s="1" t="s">
        <v>2006</v>
      </c>
      <c r="D12460" s="1" t="n">
        <v>1</v>
      </c>
      <c r="E12460" s="16" t="n">
        <v>482.17</v>
      </c>
      <c r="F12460" s="17" t="n">
        <v>0.05</v>
      </c>
      <c r="G12460" s="16" t="n">
        <v>458.06</v>
      </c>
      <c r="I12460" s="1" t="str">
        <f aca="false">INDEX(Products!$C$2:$C$51,MATCH(C12460,Products!$A$2:$A$51,0))</f>
        <v>Books &amp; Stationery</v>
      </c>
      <c r="J12460" s="1" t="str">
        <f aca="false">INDEX(Orders!$E$2:$E$8001,MATCH(B12460,Orders!$A$2:$A$8001,0))</f>
        <v>Delivered</v>
      </c>
      <c r="K12460" s="1" t="str">
        <f aca="false">LEFT(INDEX(Orders!$C$2:$C$8001,MATCH(B12460,Orders!$A$2:$A$8001,0)),7)</f>
        <v>2025-02</v>
      </c>
    </row>
    <row r="12461" customFormat="false" ht="15" hidden="false" customHeight="true" outlineLevel="0" collapsed="false">
      <c r="A12461" s="1" t="s">
        <v>22931</v>
      </c>
      <c r="B12461" s="1" t="s">
        <v>8536</v>
      </c>
      <c r="C12461" s="1" t="s">
        <v>1975</v>
      </c>
      <c r="D12461" s="1" t="n">
        <v>2</v>
      </c>
      <c r="E12461" s="16" t="n">
        <v>862.99</v>
      </c>
      <c r="F12461" s="17" t="n">
        <v>0</v>
      </c>
      <c r="G12461" s="16" t="n">
        <v>1725.98</v>
      </c>
      <c r="I12461" s="1" t="str">
        <f aca="false">INDEX(Products!$C$2:$C$51,MATCH(C12461,Products!$A$2:$A$51,0))</f>
        <v>Beauty &amp; Personal Care</v>
      </c>
      <c r="J12461" s="1" t="str">
        <f aca="false">INDEX(Orders!$E$2:$E$8001,MATCH(B12461,Orders!$A$2:$A$8001,0))</f>
        <v>Delivered</v>
      </c>
      <c r="K12461" s="1" t="str">
        <f aca="false">LEFT(INDEX(Orders!$C$2:$C$8001,MATCH(B12461,Orders!$A$2:$A$8001,0)),7)</f>
        <v>2025-02</v>
      </c>
    </row>
    <row r="12462" customFormat="false" ht="15" hidden="false" customHeight="true" outlineLevel="0" collapsed="false">
      <c r="A12462" s="1" t="s">
        <v>22932</v>
      </c>
      <c r="B12462" s="1" t="s">
        <v>8536</v>
      </c>
      <c r="C12462" s="1" t="s">
        <v>1959</v>
      </c>
      <c r="D12462" s="1" t="n">
        <v>1</v>
      </c>
      <c r="E12462" s="16" t="n">
        <v>2142.79</v>
      </c>
      <c r="F12462" s="17" t="n">
        <v>0.15</v>
      </c>
      <c r="G12462" s="16" t="n">
        <v>1821.37</v>
      </c>
      <c r="I12462" s="1" t="str">
        <f aca="false">INDEX(Products!$C$2:$C$51,MATCH(C12462,Products!$A$2:$A$51,0))</f>
        <v>Home &amp; Kitchen</v>
      </c>
      <c r="J12462" s="1" t="str">
        <f aca="false">INDEX(Orders!$E$2:$E$8001,MATCH(B12462,Orders!$A$2:$A$8001,0))</f>
        <v>Delivered</v>
      </c>
      <c r="K12462" s="1" t="str">
        <f aca="false">LEFT(INDEX(Orders!$C$2:$C$8001,MATCH(B12462,Orders!$A$2:$A$8001,0)),7)</f>
        <v>2025-02</v>
      </c>
    </row>
    <row r="12463" customFormat="false" ht="15" hidden="false" customHeight="true" outlineLevel="0" collapsed="false">
      <c r="A12463" s="1" t="s">
        <v>22933</v>
      </c>
      <c r="B12463" s="1" t="s">
        <v>8537</v>
      </c>
      <c r="C12463" s="1" t="s">
        <v>1930</v>
      </c>
      <c r="D12463" s="1" t="n">
        <v>1</v>
      </c>
      <c r="E12463" s="16" t="n">
        <v>2398.35</v>
      </c>
      <c r="F12463" s="17" t="n">
        <v>0</v>
      </c>
      <c r="G12463" s="16" t="n">
        <v>2398.35</v>
      </c>
      <c r="I12463" s="1" t="str">
        <f aca="false">INDEX(Products!$C$2:$C$51,MATCH(C12463,Products!$A$2:$A$51,0))</f>
        <v>Electronics</v>
      </c>
      <c r="J12463" s="1" t="str">
        <f aca="false">INDEX(Orders!$E$2:$E$8001,MATCH(B12463,Orders!$A$2:$A$8001,0))</f>
        <v>Delivered</v>
      </c>
      <c r="K12463" s="1" t="str">
        <f aca="false">LEFT(INDEX(Orders!$C$2:$C$8001,MATCH(B12463,Orders!$A$2:$A$8001,0)),7)</f>
        <v>2024-10</v>
      </c>
    </row>
    <row r="12464" customFormat="false" ht="15" hidden="false" customHeight="true" outlineLevel="0" collapsed="false">
      <c r="A12464" s="1" t="s">
        <v>22934</v>
      </c>
      <c r="B12464" s="1" t="s">
        <v>8537</v>
      </c>
      <c r="C12464" s="1" t="s">
        <v>2006</v>
      </c>
      <c r="D12464" s="1" t="n">
        <v>3</v>
      </c>
      <c r="E12464" s="16" t="n">
        <v>482.17</v>
      </c>
      <c r="F12464" s="17" t="n">
        <v>0.15</v>
      </c>
      <c r="G12464" s="16" t="n">
        <v>1229.53</v>
      </c>
      <c r="I12464" s="1" t="str">
        <f aca="false">INDEX(Products!$C$2:$C$51,MATCH(C12464,Products!$A$2:$A$51,0))</f>
        <v>Books &amp; Stationery</v>
      </c>
      <c r="J12464" s="1" t="str">
        <f aca="false">INDEX(Orders!$E$2:$E$8001,MATCH(B12464,Orders!$A$2:$A$8001,0))</f>
        <v>Delivered</v>
      </c>
      <c r="K12464" s="1" t="str">
        <f aca="false">LEFT(INDEX(Orders!$C$2:$C$8001,MATCH(B12464,Orders!$A$2:$A$8001,0)),7)</f>
        <v>2024-10</v>
      </c>
    </row>
    <row r="12465" customFormat="false" ht="15" hidden="false" customHeight="true" outlineLevel="0" collapsed="false">
      <c r="A12465" s="1" t="s">
        <v>22935</v>
      </c>
      <c r="B12465" s="1" t="s">
        <v>8537</v>
      </c>
      <c r="C12465" s="1" t="s">
        <v>2007</v>
      </c>
      <c r="D12465" s="1" t="n">
        <v>1</v>
      </c>
      <c r="E12465" s="16" t="n">
        <v>750.27</v>
      </c>
      <c r="F12465" s="17" t="n">
        <v>0.1</v>
      </c>
      <c r="G12465" s="16" t="n">
        <v>675.24</v>
      </c>
      <c r="I12465" s="1" t="str">
        <f aca="false">INDEX(Products!$C$2:$C$51,MATCH(C12465,Products!$A$2:$A$51,0))</f>
        <v>Books &amp; Stationery</v>
      </c>
      <c r="J12465" s="1" t="str">
        <f aca="false">INDEX(Orders!$E$2:$E$8001,MATCH(B12465,Orders!$A$2:$A$8001,0))</f>
        <v>Delivered</v>
      </c>
      <c r="K12465" s="1" t="str">
        <f aca="false">LEFT(INDEX(Orders!$C$2:$C$8001,MATCH(B12465,Orders!$A$2:$A$8001,0)),7)</f>
        <v>2024-10</v>
      </c>
    </row>
    <row r="12466" customFormat="false" ht="15" hidden="false" customHeight="true" outlineLevel="0" collapsed="false">
      <c r="A12466" s="1" t="s">
        <v>22936</v>
      </c>
      <c r="B12466" s="1" t="s">
        <v>8537</v>
      </c>
      <c r="C12466" s="1" t="s">
        <v>1940</v>
      </c>
      <c r="D12466" s="1" t="n">
        <v>1</v>
      </c>
      <c r="E12466" s="16" t="n">
        <v>2374.52</v>
      </c>
      <c r="F12466" s="17" t="n">
        <v>0.05</v>
      </c>
      <c r="G12466" s="16" t="n">
        <v>2255.79</v>
      </c>
      <c r="I12466" s="1" t="str">
        <f aca="false">INDEX(Products!$C$2:$C$51,MATCH(C12466,Products!$A$2:$A$51,0))</f>
        <v>Fashion</v>
      </c>
      <c r="J12466" s="1" t="str">
        <f aca="false">INDEX(Orders!$E$2:$E$8001,MATCH(B12466,Orders!$A$2:$A$8001,0))</f>
        <v>Delivered</v>
      </c>
      <c r="K12466" s="1" t="str">
        <f aca="false">LEFT(INDEX(Orders!$C$2:$C$8001,MATCH(B12466,Orders!$A$2:$A$8001,0)),7)</f>
        <v>2024-10</v>
      </c>
    </row>
    <row r="12467" customFormat="false" ht="15" hidden="false" customHeight="true" outlineLevel="0" collapsed="false">
      <c r="A12467" s="1" t="s">
        <v>22937</v>
      </c>
      <c r="B12467" s="1" t="s">
        <v>8538</v>
      </c>
      <c r="C12467" s="1" t="s">
        <v>2007</v>
      </c>
      <c r="D12467" s="1" t="n">
        <v>1</v>
      </c>
      <c r="E12467" s="16" t="n">
        <v>750.27</v>
      </c>
      <c r="F12467" s="17" t="n">
        <v>0</v>
      </c>
      <c r="G12467" s="16" t="n">
        <v>750.27</v>
      </c>
      <c r="I12467" s="1" t="str">
        <f aca="false">INDEX(Products!$C$2:$C$51,MATCH(C12467,Products!$A$2:$A$51,0))</f>
        <v>Books &amp; Stationery</v>
      </c>
      <c r="J12467" s="1" t="str">
        <f aca="false">INDEX(Orders!$E$2:$E$8001,MATCH(B12467,Orders!$A$2:$A$8001,0))</f>
        <v>Delivered</v>
      </c>
      <c r="K12467" s="1" t="str">
        <f aca="false">LEFT(INDEX(Orders!$C$2:$C$8001,MATCH(B12467,Orders!$A$2:$A$8001,0)),7)</f>
        <v>2025-01</v>
      </c>
    </row>
    <row r="12468" customFormat="false" ht="15" hidden="false" customHeight="true" outlineLevel="0" collapsed="false">
      <c r="A12468" s="1" t="s">
        <v>22938</v>
      </c>
      <c r="B12468" s="1" t="s">
        <v>8539</v>
      </c>
      <c r="C12468" s="1" t="s">
        <v>1937</v>
      </c>
      <c r="D12468" s="1" t="n">
        <v>3</v>
      </c>
      <c r="E12468" s="16" t="n">
        <v>1364.75</v>
      </c>
      <c r="F12468" s="17" t="n">
        <v>0</v>
      </c>
      <c r="G12468" s="16" t="n">
        <v>4094.25</v>
      </c>
      <c r="I12468" s="1" t="str">
        <f aca="false">INDEX(Products!$C$2:$C$51,MATCH(C12468,Products!$A$2:$A$51,0))</f>
        <v>Fashion</v>
      </c>
      <c r="J12468" s="1" t="str">
        <f aca="false">INDEX(Orders!$E$2:$E$8001,MATCH(B12468,Orders!$A$2:$A$8001,0))</f>
        <v>Delivered</v>
      </c>
      <c r="K12468" s="1" t="str">
        <f aca="false">LEFT(INDEX(Orders!$C$2:$C$8001,MATCH(B12468,Orders!$A$2:$A$8001,0)),7)</f>
        <v>2025-05</v>
      </c>
    </row>
    <row r="12469" customFormat="false" ht="15" hidden="false" customHeight="true" outlineLevel="0" collapsed="false">
      <c r="A12469" s="1" t="s">
        <v>22939</v>
      </c>
      <c r="B12469" s="1" t="s">
        <v>8540</v>
      </c>
      <c r="C12469" s="1" t="s">
        <v>1930</v>
      </c>
      <c r="D12469" s="1" t="n">
        <v>2</v>
      </c>
      <c r="E12469" s="16" t="n">
        <v>2398.35</v>
      </c>
      <c r="F12469" s="17" t="n">
        <v>0.05</v>
      </c>
      <c r="G12469" s="16" t="n">
        <v>4556.86</v>
      </c>
      <c r="I12469" s="1" t="str">
        <f aca="false">INDEX(Products!$C$2:$C$51,MATCH(C12469,Products!$A$2:$A$51,0))</f>
        <v>Electronics</v>
      </c>
      <c r="J12469" s="1" t="str">
        <f aca="false">INDEX(Orders!$E$2:$E$8001,MATCH(B12469,Orders!$A$2:$A$8001,0))</f>
        <v>Delivered</v>
      </c>
      <c r="K12469" s="1" t="str">
        <f aca="false">LEFT(INDEX(Orders!$C$2:$C$8001,MATCH(B12469,Orders!$A$2:$A$8001,0)),7)</f>
        <v>2025-03</v>
      </c>
    </row>
    <row r="12470" customFormat="false" ht="15" hidden="false" customHeight="true" outlineLevel="0" collapsed="false">
      <c r="A12470" s="1" t="s">
        <v>22940</v>
      </c>
      <c r="B12470" s="1" t="s">
        <v>8540</v>
      </c>
      <c r="C12470" s="1" t="s">
        <v>1997</v>
      </c>
      <c r="D12470" s="1" t="n">
        <v>1</v>
      </c>
      <c r="E12470" s="16" t="n">
        <v>311.15</v>
      </c>
      <c r="F12470" s="17" t="n">
        <v>0.05</v>
      </c>
      <c r="G12470" s="16" t="n">
        <v>295.59</v>
      </c>
      <c r="I12470" s="1" t="str">
        <f aca="false">INDEX(Products!$C$2:$C$51,MATCH(C12470,Products!$A$2:$A$51,0))</f>
        <v>Sports &amp; Fitness</v>
      </c>
      <c r="J12470" s="1" t="str">
        <f aca="false">INDEX(Orders!$E$2:$E$8001,MATCH(B12470,Orders!$A$2:$A$8001,0))</f>
        <v>Delivered</v>
      </c>
      <c r="K12470" s="1" t="str">
        <f aca="false">LEFT(INDEX(Orders!$C$2:$C$8001,MATCH(B12470,Orders!$A$2:$A$8001,0)),7)</f>
        <v>2025-03</v>
      </c>
    </row>
    <row r="12471" customFormat="false" ht="15" hidden="false" customHeight="true" outlineLevel="0" collapsed="false">
      <c r="A12471" s="1" t="s">
        <v>22941</v>
      </c>
      <c r="B12471" s="1" t="s">
        <v>8540</v>
      </c>
      <c r="C12471" s="1" t="s">
        <v>1933</v>
      </c>
      <c r="D12471" s="1" t="n">
        <v>2</v>
      </c>
      <c r="E12471" s="16" t="n">
        <v>7194.38</v>
      </c>
      <c r="F12471" s="17" t="n">
        <v>0</v>
      </c>
      <c r="G12471" s="16" t="n">
        <v>14388.76</v>
      </c>
      <c r="I12471" s="1" t="str">
        <f aca="false">INDEX(Products!$C$2:$C$51,MATCH(C12471,Products!$A$2:$A$51,0))</f>
        <v>Electronics</v>
      </c>
      <c r="J12471" s="1" t="str">
        <f aca="false">INDEX(Orders!$E$2:$E$8001,MATCH(B12471,Orders!$A$2:$A$8001,0))</f>
        <v>Delivered</v>
      </c>
      <c r="K12471" s="1" t="str">
        <f aca="false">LEFT(INDEX(Orders!$C$2:$C$8001,MATCH(B12471,Orders!$A$2:$A$8001,0)),7)</f>
        <v>2025-03</v>
      </c>
    </row>
    <row r="12472" customFormat="false" ht="15" hidden="false" customHeight="true" outlineLevel="0" collapsed="false">
      <c r="A12472" s="1" t="s">
        <v>22942</v>
      </c>
      <c r="B12472" s="1" t="s">
        <v>8541</v>
      </c>
      <c r="C12472" s="1" t="s">
        <v>1931</v>
      </c>
      <c r="D12472" s="1" t="n">
        <v>2</v>
      </c>
      <c r="E12472" s="16" t="n">
        <v>1111.28</v>
      </c>
      <c r="F12472" s="17" t="n">
        <v>0</v>
      </c>
      <c r="G12472" s="16" t="n">
        <v>2222.56</v>
      </c>
      <c r="I12472" s="1" t="str">
        <f aca="false">INDEX(Products!$C$2:$C$51,MATCH(C12472,Products!$A$2:$A$51,0))</f>
        <v>Electronics</v>
      </c>
      <c r="J12472" s="1" t="str">
        <f aca="false">INDEX(Orders!$E$2:$E$8001,MATCH(B12472,Orders!$A$2:$A$8001,0))</f>
        <v>Delivered</v>
      </c>
      <c r="K12472" s="1" t="str">
        <f aca="false">LEFT(INDEX(Orders!$C$2:$C$8001,MATCH(B12472,Orders!$A$2:$A$8001,0)),7)</f>
        <v>2025-06</v>
      </c>
    </row>
    <row r="12473" customFormat="false" ht="15" hidden="false" customHeight="true" outlineLevel="0" collapsed="false">
      <c r="A12473" s="1" t="s">
        <v>22943</v>
      </c>
      <c r="B12473" s="1" t="s">
        <v>8542</v>
      </c>
      <c r="C12473" s="1" t="s">
        <v>2007</v>
      </c>
      <c r="D12473" s="1" t="n">
        <v>1</v>
      </c>
      <c r="E12473" s="16" t="n">
        <v>750.27</v>
      </c>
      <c r="F12473" s="17" t="n">
        <v>0.05</v>
      </c>
      <c r="G12473" s="16" t="n">
        <v>712.76</v>
      </c>
      <c r="I12473" s="1" t="str">
        <f aca="false">INDEX(Products!$C$2:$C$51,MATCH(C12473,Products!$A$2:$A$51,0))</f>
        <v>Books &amp; Stationery</v>
      </c>
      <c r="J12473" s="1" t="str">
        <f aca="false">INDEX(Orders!$E$2:$E$8001,MATCH(B12473,Orders!$A$2:$A$8001,0))</f>
        <v>Cancelled</v>
      </c>
      <c r="K12473" s="1" t="str">
        <f aca="false">LEFT(INDEX(Orders!$C$2:$C$8001,MATCH(B12473,Orders!$A$2:$A$8001,0)),7)</f>
        <v>2024-04</v>
      </c>
    </row>
    <row r="12474" customFormat="false" ht="15" hidden="false" customHeight="true" outlineLevel="0" collapsed="false">
      <c r="A12474" s="1" t="s">
        <v>22944</v>
      </c>
      <c r="B12474" s="1" t="s">
        <v>8543</v>
      </c>
      <c r="C12474" s="1" t="s">
        <v>1990</v>
      </c>
      <c r="D12474" s="1" t="n">
        <v>2</v>
      </c>
      <c r="E12474" s="16" t="n">
        <v>5311.32</v>
      </c>
      <c r="F12474" s="17" t="n">
        <v>0.05</v>
      </c>
      <c r="G12474" s="16" t="n">
        <v>10091.51</v>
      </c>
      <c r="I12474" s="1" t="str">
        <f aca="false">INDEX(Products!$C$2:$C$51,MATCH(C12474,Products!$A$2:$A$51,0))</f>
        <v>Sports &amp; Fitness</v>
      </c>
      <c r="J12474" s="1" t="str">
        <f aca="false">INDEX(Orders!$E$2:$E$8001,MATCH(B12474,Orders!$A$2:$A$8001,0))</f>
        <v>Delivered</v>
      </c>
      <c r="K12474" s="1" t="str">
        <f aca="false">LEFT(INDEX(Orders!$C$2:$C$8001,MATCH(B12474,Orders!$A$2:$A$8001,0)),7)</f>
        <v>2024-11</v>
      </c>
    </row>
    <row r="12475" customFormat="false" ht="15" hidden="false" customHeight="true" outlineLevel="0" collapsed="false">
      <c r="A12475" s="1" t="s">
        <v>22945</v>
      </c>
      <c r="B12475" s="1" t="s">
        <v>8543</v>
      </c>
      <c r="C12475" s="1" t="s">
        <v>1973</v>
      </c>
      <c r="D12475" s="1" t="n">
        <v>2</v>
      </c>
      <c r="E12475" s="16" t="n">
        <v>1158.24</v>
      </c>
      <c r="F12475" s="17" t="n">
        <v>0.1</v>
      </c>
      <c r="G12475" s="16" t="n">
        <v>2084.83</v>
      </c>
      <c r="I12475" s="1" t="str">
        <f aca="false">INDEX(Products!$C$2:$C$51,MATCH(C12475,Products!$A$2:$A$51,0))</f>
        <v>Home &amp; Kitchen</v>
      </c>
      <c r="J12475" s="1" t="str">
        <f aca="false">INDEX(Orders!$E$2:$E$8001,MATCH(B12475,Orders!$A$2:$A$8001,0))</f>
        <v>Delivered</v>
      </c>
      <c r="K12475" s="1" t="str">
        <f aca="false">LEFT(INDEX(Orders!$C$2:$C$8001,MATCH(B12475,Orders!$A$2:$A$8001,0)),7)</f>
        <v>2024-11</v>
      </c>
    </row>
    <row r="12476" customFormat="false" ht="15" hidden="false" customHeight="true" outlineLevel="0" collapsed="false">
      <c r="A12476" s="1" t="s">
        <v>22946</v>
      </c>
      <c r="B12476" s="1" t="s">
        <v>8543</v>
      </c>
      <c r="C12476" s="1" t="s">
        <v>1940</v>
      </c>
      <c r="D12476" s="1" t="n">
        <v>2</v>
      </c>
      <c r="E12476" s="16" t="n">
        <v>2374.52</v>
      </c>
      <c r="F12476" s="17" t="n">
        <v>0.15</v>
      </c>
      <c r="G12476" s="16" t="n">
        <v>4036.68</v>
      </c>
      <c r="I12476" s="1" t="str">
        <f aca="false">INDEX(Products!$C$2:$C$51,MATCH(C12476,Products!$A$2:$A$51,0))</f>
        <v>Fashion</v>
      </c>
      <c r="J12476" s="1" t="str">
        <f aca="false">INDEX(Orders!$E$2:$E$8001,MATCH(B12476,Orders!$A$2:$A$8001,0))</f>
        <v>Delivered</v>
      </c>
      <c r="K12476" s="1" t="str">
        <f aca="false">LEFT(INDEX(Orders!$C$2:$C$8001,MATCH(B12476,Orders!$A$2:$A$8001,0)),7)</f>
        <v>2024-11</v>
      </c>
    </row>
    <row r="12477" customFormat="false" ht="15" hidden="false" customHeight="true" outlineLevel="0" collapsed="false">
      <c r="A12477" s="1" t="s">
        <v>22947</v>
      </c>
      <c r="B12477" s="1" t="s">
        <v>8543</v>
      </c>
      <c r="C12477" s="1" t="s">
        <v>1930</v>
      </c>
      <c r="D12477" s="1" t="n">
        <v>1</v>
      </c>
      <c r="E12477" s="16" t="n">
        <v>2398.35</v>
      </c>
      <c r="F12477" s="17" t="n">
        <v>0</v>
      </c>
      <c r="G12477" s="16" t="n">
        <v>2398.35</v>
      </c>
      <c r="I12477" s="1" t="str">
        <f aca="false">INDEX(Products!$C$2:$C$51,MATCH(C12477,Products!$A$2:$A$51,0))</f>
        <v>Electronics</v>
      </c>
      <c r="J12477" s="1" t="str">
        <f aca="false">INDEX(Orders!$E$2:$E$8001,MATCH(B12477,Orders!$A$2:$A$8001,0))</f>
        <v>Delivered</v>
      </c>
      <c r="K12477" s="1" t="str">
        <f aca="false">LEFT(INDEX(Orders!$C$2:$C$8001,MATCH(B12477,Orders!$A$2:$A$8001,0)),7)</f>
        <v>2024-11</v>
      </c>
    </row>
    <row r="12478" customFormat="false" ht="15" hidden="false" customHeight="true" outlineLevel="0" collapsed="false">
      <c r="A12478" s="1" t="s">
        <v>22948</v>
      </c>
      <c r="B12478" s="1" t="s">
        <v>8543</v>
      </c>
      <c r="C12478" s="1" t="s">
        <v>1995</v>
      </c>
      <c r="D12478" s="1" t="n">
        <v>2</v>
      </c>
      <c r="E12478" s="16" t="n">
        <v>2914.27</v>
      </c>
      <c r="F12478" s="17" t="n">
        <v>0</v>
      </c>
      <c r="G12478" s="16" t="n">
        <v>5828.54</v>
      </c>
      <c r="I12478" s="1" t="str">
        <f aca="false">INDEX(Products!$C$2:$C$51,MATCH(C12478,Products!$A$2:$A$51,0))</f>
        <v>Sports &amp; Fitness</v>
      </c>
      <c r="J12478" s="1" t="str">
        <f aca="false">INDEX(Orders!$E$2:$E$8001,MATCH(B12478,Orders!$A$2:$A$8001,0))</f>
        <v>Delivered</v>
      </c>
      <c r="K12478" s="1" t="str">
        <f aca="false">LEFT(INDEX(Orders!$C$2:$C$8001,MATCH(B12478,Orders!$A$2:$A$8001,0)),7)</f>
        <v>2024-11</v>
      </c>
    </row>
    <row r="12479" customFormat="false" ht="15" hidden="false" customHeight="true" outlineLevel="0" collapsed="false">
      <c r="A12479" s="1" t="s">
        <v>22949</v>
      </c>
      <c r="B12479" s="1" t="s">
        <v>8544</v>
      </c>
      <c r="C12479" s="1" t="s">
        <v>1918</v>
      </c>
      <c r="D12479" s="1" t="n">
        <v>1</v>
      </c>
      <c r="E12479" s="16" t="n">
        <v>2978.99</v>
      </c>
      <c r="F12479" s="17" t="n">
        <v>0</v>
      </c>
      <c r="G12479" s="16" t="n">
        <v>2978.99</v>
      </c>
      <c r="I12479" s="1" t="str">
        <f aca="false">INDEX(Products!$C$2:$C$51,MATCH(C12479,Products!$A$2:$A$51,0))</f>
        <v>Electronics</v>
      </c>
      <c r="J12479" s="1" t="str">
        <f aca="false">INDEX(Orders!$E$2:$E$8001,MATCH(B12479,Orders!$A$2:$A$8001,0))</f>
        <v>Delivered</v>
      </c>
      <c r="K12479" s="1" t="str">
        <f aca="false">LEFT(INDEX(Orders!$C$2:$C$8001,MATCH(B12479,Orders!$A$2:$A$8001,0)),7)</f>
        <v>2025-03</v>
      </c>
    </row>
    <row r="12480" customFormat="false" ht="15" hidden="false" customHeight="true" outlineLevel="0" collapsed="false">
      <c r="A12480" s="1" t="s">
        <v>22950</v>
      </c>
      <c r="B12480" s="1" t="s">
        <v>8544</v>
      </c>
      <c r="C12480" s="1" t="s">
        <v>1930</v>
      </c>
      <c r="D12480" s="1" t="n">
        <v>1</v>
      </c>
      <c r="E12480" s="16" t="n">
        <v>2398.35</v>
      </c>
      <c r="F12480" s="17" t="n">
        <v>0.05</v>
      </c>
      <c r="G12480" s="16" t="n">
        <v>2278.43</v>
      </c>
      <c r="I12480" s="1" t="str">
        <f aca="false">INDEX(Products!$C$2:$C$51,MATCH(C12480,Products!$A$2:$A$51,0))</f>
        <v>Electronics</v>
      </c>
      <c r="J12480" s="1" t="str">
        <f aca="false">INDEX(Orders!$E$2:$E$8001,MATCH(B12480,Orders!$A$2:$A$8001,0))</f>
        <v>Delivered</v>
      </c>
      <c r="K12480" s="1" t="str">
        <f aca="false">LEFT(INDEX(Orders!$C$2:$C$8001,MATCH(B12480,Orders!$A$2:$A$8001,0)),7)</f>
        <v>2025-03</v>
      </c>
    </row>
    <row r="12481" customFormat="false" ht="15" hidden="false" customHeight="true" outlineLevel="0" collapsed="false">
      <c r="A12481" s="1" t="s">
        <v>22951</v>
      </c>
      <c r="B12481" s="1" t="s">
        <v>8545</v>
      </c>
      <c r="C12481" s="1" t="s">
        <v>2007</v>
      </c>
      <c r="D12481" s="1" t="n">
        <v>1</v>
      </c>
      <c r="E12481" s="16" t="n">
        <v>750.27</v>
      </c>
      <c r="F12481" s="17" t="n">
        <v>0.2</v>
      </c>
      <c r="G12481" s="16" t="n">
        <v>600.22</v>
      </c>
      <c r="I12481" s="1" t="str">
        <f aca="false">INDEX(Products!$C$2:$C$51,MATCH(C12481,Products!$A$2:$A$51,0))</f>
        <v>Books &amp; Stationery</v>
      </c>
      <c r="J12481" s="1" t="str">
        <f aca="false">INDEX(Orders!$E$2:$E$8001,MATCH(B12481,Orders!$A$2:$A$8001,0))</f>
        <v>Delivered</v>
      </c>
      <c r="K12481" s="1" t="str">
        <f aca="false">LEFT(INDEX(Orders!$C$2:$C$8001,MATCH(B12481,Orders!$A$2:$A$8001,0)),7)</f>
        <v>2025-10</v>
      </c>
    </row>
    <row r="12482" customFormat="false" ht="15" hidden="false" customHeight="true" outlineLevel="0" collapsed="false">
      <c r="A12482" s="1" t="s">
        <v>22952</v>
      </c>
      <c r="B12482" s="1" t="s">
        <v>8545</v>
      </c>
      <c r="C12482" s="1" t="s">
        <v>2006</v>
      </c>
      <c r="D12482" s="1" t="n">
        <v>2</v>
      </c>
      <c r="E12482" s="16" t="n">
        <v>482.17</v>
      </c>
      <c r="F12482" s="17" t="n">
        <v>0</v>
      </c>
      <c r="G12482" s="16" t="n">
        <v>964.34</v>
      </c>
      <c r="I12482" s="1" t="str">
        <f aca="false">INDEX(Products!$C$2:$C$51,MATCH(C12482,Products!$A$2:$A$51,0))</f>
        <v>Books &amp; Stationery</v>
      </c>
      <c r="J12482" s="1" t="str">
        <f aca="false">INDEX(Orders!$E$2:$E$8001,MATCH(B12482,Orders!$A$2:$A$8001,0))</f>
        <v>Delivered</v>
      </c>
      <c r="K12482" s="1" t="str">
        <f aca="false">LEFT(INDEX(Orders!$C$2:$C$8001,MATCH(B12482,Orders!$A$2:$A$8001,0)),7)</f>
        <v>2025-10</v>
      </c>
    </row>
    <row r="12483" customFormat="false" ht="15" hidden="false" customHeight="true" outlineLevel="0" collapsed="false">
      <c r="A12483" s="1" t="s">
        <v>22953</v>
      </c>
      <c r="B12483" s="1" t="s">
        <v>8545</v>
      </c>
      <c r="C12483" s="1" t="s">
        <v>1977</v>
      </c>
      <c r="D12483" s="1" t="n">
        <v>1</v>
      </c>
      <c r="E12483" s="16" t="n">
        <v>2386.05</v>
      </c>
      <c r="F12483" s="17" t="n">
        <v>0.15</v>
      </c>
      <c r="G12483" s="16" t="n">
        <v>2028.14</v>
      </c>
      <c r="I12483" s="1" t="str">
        <f aca="false">INDEX(Products!$C$2:$C$51,MATCH(C12483,Products!$A$2:$A$51,0))</f>
        <v>Beauty &amp; Personal Care</v>
      </c>
      <c r="J12483" s="1" t="str">
        <f aca="false">INDEX(Orders!$E$2:$E$8001,MATCH(B12483,Orders!$A$2:$A$8001,0))</f>
        <v>Delivered</v>
      </c>
      <c r="K12483" s="1" t="str">
        <f aca="false">LEFT(INDEX(Orders!$C$2:$C$8001,MATCH(B12483,Orders!$A$2:$A$8001,0)),7)</f>
        <v>2025-10</v>
      </c>
    </row>
    <row r="12484" customFormat="false" ht="15" hidden="false" customHeight="true" outlineLevel="0" collapsed="false">
      <c r="A12484" s="1" t="s">
        <v>22954</v>
      </c>
      <c r="B12484" s="1" t="s">
        <v>8545</v>
      </c>
      <c r="C12484" s="1" t="s">
        <v>1997</v>
      </c>
      <c r="D12484" s="1" t="n">
        <v>1</v>
      </c>
      <c r="E12484" s="16" t="n">
        <v>311.15</v>
      </c>
      <c r="F12484" s="17" t="n">
        <v>0.15</v>
      </c>
      <c r="G12484" s="16" t="n">
        <v>264.48</v>
      </c>
      <c r="I12484" s="1" t="str">
        <f aca="false">INDEX(Products!$C$2:$C$51,MATCH(C12484,Products!$A$2:$A$51,0))</f>
        <v>Sports &amp; Fitness</v>
      </c>
      <c r="J12484" s="1" t="str">
        <f aca="false">INDEX(Orders!$E$2:$E$8001,MATCH(B12484,Orders!$A$2:$A$8001,0))</f>
        <v>Delivered</v>
      </c>
      <c r="K12484" s="1" t="str">
        <f aca="false">LEFT(INDEX(Orders!$C$2:$C$8001,MATCH(B12484,Orders!$A$2:$A$8001,0)),7)</f>
        <v>2025-10</v>
      </c>
    </row>
    <row r="12485" customFormat="false" ht="15" hidden="false" customHeight="true" outlineLevel="0" collapsed="false">
      <c r="A12485" s="1" t="s">
        <v>22955</v>
      </c>
      <c r="B12485" s="1" t="s">
        <v>8546</v>
      </c>
      <c r="C12485" s="1" t="s">
        <v>1977</v>
      </c>
      <c r="D12485" s="1" t="n">
        <v>2</v>
      </c>
      <c r="E12485" s="16" t="n">
        <v>2386.05</v>
      </c>
      <c r="F12485" s="17" t="n">
        <v>0.15</v>
      </c>
      <c r="G12485" s="16" t="n">
        <v>4056.29</v>
      </c>
      <c r="I12485" s="1" t="str">
        <f aca="false">INDEX(Products!$C$2:$C$51,MATCH(C12485,Products!$A$2:$A$51,0))</f>
        <v>Beauty &amp; Personal Care</v>
      </c>
      <c r="J12485" s="1" t="str">
        <f aca="false">INDEX(Orders!$E$2:$E$8001,MATCH(B12485,Orders!$A$2:$A$8001,0))</f>
        <v>Delivered</v>
      </c>
      <c r="K12485" s="1" t="str">
        <f aca="false">LEFT(INDEX(Orders!$C$2:$C$8001,MATCH(B12485,Orders!$A$2:$A$8001,0)),7)</f>
        <v>2025-11</v>
      </c>
    </row>
    <row r="12486" customFormat="false" ht="15" hidden="false" customHeight="true" outlineLevel="0" collapsed="false">
      <c r="A12486" s="1" t="s">
        <v>22956</v>
      </c>
      <c r="B12486" s="1" t="s">
        <v>8547</v>
      </c>
      <c r="C12486" s="1" t="s">
        <v>2007</v>
      </c>
      <c r="D12486" s="1" t="n">
        <v>2</v>
      </c>
      <c r="E12486" s="16" t="n">
        <v>750.27</v>
      </c>
      <c r="F12486" s="17" t="n">
        <v>0</v>
      </c>
      <c r="G12486" s="16" t="n">
        <v>1500.54</v>
      </c>
      <c r="I12486" s="1" t="str">
        <f aca="false">INDEX(Products!$C$2:$C$51,MATCH(C12486,Products!$A$2:$A$51,0))</f>
        <v>Books &amp; Stationery</v>
      </c>
      <c r="J12486" s="1" t="str">
        <f aca="false">INDEX(Orders!$E$2:$E$8001,MATCH(B12486,Orders!$A$2:$A$8001,0))</f>
        <v>Returned</v>
      </c>
      <c r="K12486" s="1" t="str">
        <f aca="false">LEFT(INDEX(Orders!$C$2:$C$8001,MATCH(B12486,Orders!$A$2:$A$8001,0)),7)</f>
        <v>2025-08</v>
      </c>
    </row>
    <row r="12487" customFormat="false" ht="15" hidden="false" customHeight="true" outlineLevel="0" collapsed="false">
      <c r="A12487" s="1" t="s">
        <v>22957</v>
      </c>
      <c r="B12487" s="1" t="s">
        <v>8548</v>
      </c>
      <c r="C12487" s="1" t="s">
        <v>1945</v>
      </c>
      <c r="D12487" s="1" t="n">
        <v>2</v>
      </c>
      <c r="E12487" s="16" t="n">
        <v>2390.13</v>
      </c>
      <c r="F12487" s="17" t="n">
        <v>0.1</v>
      </c>
      <c r="G12487" s="16" t="n">
        <v>4302.23</v>
      </c>
      <c r="I12487" s="1" t="str">
        <f aca="false">INDEX(Products!$C$2:$C$51,MATCH(C12487,Products!$A$2:$A$51,0))</f>
        <v>Fashion</v>
      </c>
      <c r="J12487" s="1" t="str">
        <f aca="false">INDEX(Orders!$E$2:$E$8001,MATCH(B12487,Orders!$A$2:$A$8001,0))</f>
        <v>Delivered</v>
      </c>
      <c r="K12487" s="1" t="str">
        <f aca="false">LEFT(INDEX(Orders!$C$2:$C$8001,MATCH(B12487,Orders!$A$2:$A$8001,0)),7)</f>
        <v>2025-01</v>
      </c>
    </row>
    <row r="12488" customFormat="false" ht="15" hidden="false" customHeight="true" outlineLevel="0" collapsed="false">
      <c r="A12488" s="1" t="s">
        <v>22958</v>
      </c>
      <c r="B12488" s="1" t="s">
        <v>8549</v>
      </c>
      <c r="C12488" s="1" t="s">
        <v>1937</v>
      </c>
      <c r="D12488" s="1" t="n">
        <v>2</v>
      </c>
      <c r="E12488" s="16" t="n">
        <v>1364.75</v>
      </c>
      <c r="F12488" s="17" t="n">
        <v>0</v>
      </c>
      <c r="G12488" s="16" t="n">
        <v>2729.5</v>
      </c>
      <c r="I12488" s="1" t="str">
        <f aca="false">INDEX(Products!$C$2:$C$51,MATCH(C12488,Products!$A$2:$A$51,0))</f>
        <v>Fashion</v>
      </c>
      <c r="J12488" s="1" t="str">
        <f aca="false">INDEX(Orders!$E$2:$E$8001,MATCH(B12488,Orders!$A$2:$A$8001,0))</f>
        <v>Delivered</v>
      </c>
      <c r="K12488" s="1" t="str">
        <f aca="false">LEFT(INDEX(Orders!$C$2:$C$8001,MATCH(B12488,Orders!$A$2:$A$8001,0)),7)</f>
        <v>2025-11</v>
      </c>
    </row>
    <row r="12489" customFormat="false" ht="15" hidden="false" customHeight="true" outlineLevel="0" collapsed="false">
      <c r="A12489" s="1" t="s">
        <v>22959</v>
      </c>
      <c r="B12489" s="1" t="s">
        <v>8550</v>
      </c>
      <c r="C12489" s="1" t="s">
        <v>1941</v>
      </c>
      <c r="D12489" s="1" t="n">
        <v>2</v>
      </c>
      <c r="E12489" s="16" t="n">
        <v>2757.65</v>
      </c>
      <c r="F12489" s="17" t="n">
        <v>0.05</v>
      </c>
      <c r="G12489" s="16" t="n">
        <v>5239.54</v>
      </c>
      <c r="I12489" s="1" t="str">
        <f aca="false">INDEX(Products!$C$2:$C$51,MATCH(C12489,Products!$A$2:$A$51,0))</f>
        <v>Fashion</v>
      </c>
      <c r="J12489" s="1" t="str">
        <f aca="false">INDEX(Orders!$E$2:$E$8001,MATCH(B12489,Orders!$A$2:$A$8001,0))</f>
        <v>Delivered</v>
      </c>
      <c r="K12489" s="1" t="str">
        <f aca="false">LEFT(INDEX(Orders!$C$2:$C$8001,MATCH(B12489,Orders!$A$2:$A$8001,0)),7)</f>
        <v>2025-11</v>
      </c>
    </row>
    <row r="12490" customFormat="false" ht="15" hidden="false" customHeight="true" outlineLevel="0" collapsed="false">
      <c r="A12490" s="1" t="s">
        <v>22960</v>
      </c>
      <c r="B12490" s="1" t="s">
        <v>8551</v>
      </c>
      <c r="C12490" s="1" t="s">
        <v>1940</v>
      </c>
      <c r="D12490" s="1" t="n">
        <v>2</v>
      </c>
      <c r="E12490" s="16" t="n">
        <v>2374.52</v>
      </c>
      <c r="F12490" s="17" t="n">
        <v>0</v>
      </c>
      <c r="G12490" s="16" t="n">
        <v>4749.04</v>
      </c>
      <c r="I12490" s="1" t="str">
        <f aca="false">INDEX(Products!$C$2:$C$51,MATCH(C12490,Products!$A$2:$A$51,0))</f>
        <v>Fashion</v>
      </c>
      <c r="J12490" s="1" t="str">
        <f aca="false">INDEX(Orders!$E$2:$E$8001,MATCH(B12490,Orders!$A$2:$A$8001,0))</f>
        <v>Delivered</v>
      </c>
      <c r="K12490" s="1" t="str">
        <f aca="false">LEFT(INDEX(Orders!$C$2:$C$8001,MATCH(B12490,Orders!$A$2:$A$8001,0)),7)</f>
        <v>2024-10</v>
      </c>
    </row>
    <row r="12491" customFormat="false" ht="15" hidden="false" customHeight="true" outlineLevel="0" collapsed="false">
      <c r="A12491" s="1" t="s">
        <v>22961</v>
      </c>
      <c r="B12491" s="1" t="s">
        <v>8551</v>
      </c>
      <c r="C12491" s="1" t="s">
        <v>1953</v>
      </c>
      <c r="D12491" s="1" t="n">
        <v>1</v>
      </c>
      <c r="E12491" s="16" t="n">
        <v>4914.12</v>
      </c>
      <c r="F12491" s="17" t="n">
        <v>0</v>
      </c>
      <c r="G12491" s="16" t="n">
        <v>4914.12</v>
      </c>
      <c r="I12491" s="1" t="str">
        <f aca="false">INDEX(Products!$C$2:$C$51,MATCH(C12491,Products!$A$2:$A$51,0))</f>
        <v>Fashion</v>
      </c>
      <c r="J12491" s="1" t="str">
        <f aca="false">INDEX(Orders!$E$2:$E$8001,MATCH(B12491,Orders!$A$2:$A$8001,0))</f>
        <v>Delivered</v>
      </c>
      <c r="K12491" s="1" t="str">
        <f aca="false">LEFT(INDEX(Orders!$C$2:$C$8001,MATCH(B12491,Orders!$A$2:$A$8001,0)),7)</f>
        <v>2024-10</v>
      </c>
    </row>
    <row r="12492" customFormat="false" ht="15" hidden="false" customHeight="true" outlineLevel="0" collapsed="false">
      <c r="A12492" s="1" t="s">
        <v>22962</v>
      </c>
      <c r="B12492" s="1" t="s">
        <v>8551</v>
      </c>
      <c r="C12492" s="1" t="s">
        <v>1997</v>
      </c>
      <c r="D12492" s="1" t="n">
        <v>1</v>
      </c>
      <c r="E12492" s="16" t="n">
        <v>311.15</v>
      </c>
      <c r="F12492" s="17" t="n">
        <v>0</v>
      </c>
      <c r="G12492" s="16" t="n">
        <v>311.15</v>
      </c>
      <c r="I12492" s="1" t="str">
        <f aca="false">INDEX(Products!$C$2:$C$51,MATCH(C12492,Products!$A$2:$A$51,0))</f>
        <v>Sports &amp; Fitness</v>
      </c>
      <c r="J12492" s="1" t="str">
        <f aca="false">INDEX(Orders!$E$2:$E$8001,MATCH(B12492,Orders!$A$2:$A$8001,0))</f>
        <v>Delivered</v>
      </c>
      <c r="K12492" s="1" t="str">
        <f aca="false">LEFT(INDEX(Orders!$C$2:$C$8001,MATCH(B12492,Orders!$A$2:$A$8001,0)),7)</f>
        <v>2024-10</v>
      </c>
    </row>
    <row r="12493" customFormat="false" ht="15" hidden="false" customHeight="true" outlineLevel="0" collapsed="false">
      <c r="A12493" s="1" t="s">
        <v>22963</v>
      </c>
      <c r="B12493" s="1" t="s">
        <v>8552</v>
      </c>
      <c r="C12493" s="1" t="s">
        <v>1986</v>
      </c>
      <c r="D12493" s="1" t="n">
        <v>3</v>
      </c>
      <c r="E12493" s="16" t="n">
        <v>2871.85</v>
      </c>
      <c r="F12493" s="17" t="n">
        <v>0.2</v>
      </c>
      <c r="G12493" s="16" t="n">
        <v>6892.44</v>
      </c>
      <c r="I12493" s="1" t="str">
        <f aca="false">INDEX(Products!$C$2:$C$51,MATCH(C12493,Products!$A$2:$A$51,0))</f>
        <v>Beauty &amp; Personal Care</v>
      </c>
      <c r="J12493" s="1" t="str">
        <f aca="false">INDEX(Orders!$E$2:$E$8001,MATCH(B12493,Orders!$A$2:$A$8001,0))</f>
        <v>Delivered</v>
      </c>
      <c r="K12493" s="1" t="str">
        <f aca="false">LEFT(INDEX(Orders!$C$2:$C$8001,MATCH(B12493,Orders!$A$2:$A$8001,0)),7)</f>
        <v>2024-12</v>
      </c>
    </row>
    <row r="12494" customFormat="false" ht="15" hidden="false" customHeight="true" outlineLevel="0" collapsed="false">
      <c r="A12494" s="1" t="s">
        <v>22964</v>
      </c>
      <c r="B12494" s="1" t="s">
        <v>8553</v>
      </c>
      <c r="C12494" s="1" t="s">
        <v>2006</v>
      </c>
      <c r="D12494" s="1" t="n">
        <v>1</v>
      </c>
      <c r="E12494" s="16" t="n">
        <v>482.17</v>
      </c>
      <c r="F12494" s="17" t="n">
        <v>0.2</v>
      </c>
      <c r="G12494" s="16" t="n">
        <v>385.74</v>
      </c>
      <c r="I12494" s="1" t="str">
        <f aca="false">INDEX(Products!$C$2:$C$51,MATCH(C12494,Products!$A$2:$A$51,0))</f>
        <v>Books &amp; Stationery</v>
      </c>
      <c r="J12494" s="1" t="str">
        <f aca="false">INDEX(Orders!$E$2:$E$8001,MATCH(B12494,Orders!$A$2:$A$8001,0))</f>
        <v>Delivered</v>
      </c>
      <c r="K12494" s="1" t="str">
        <f aca="false">LEFT(INDEX(Orders!$C$2:$C$8001,MATCH(B12494,Orders!$A$2:$A$8001,0)),7)</f>
        <v>2025-10</v>
      </c>
    </row>
    <row r="12495" customFormat="false" ht="15" hidden="false" customHeight="true" outlineLevel="0" collapsed="false">
      <c r="A12495" s="1" t="s">
        <v>22965</v>
      </c>
      <c r="B12495" s="1" t="s">
        <v>8553</v>
      </c>
      <c r="C12495" s="1" t="s">
        <v>2000</v>
      </c>
      <c r="D12495" s="1" t="n">
        <v>1</v>
      </c>
      <c r="E12495" s="16" t="n">
        <v>425.08</v>
      </c>
      <c r="F12495" s="17" t="n">
        <v>0.05</v>
      </c>
      <c r="G12495" s="16" t="n">
        <v>403.83</v>
      </c>
      <c r="I12495" s="1" t="str">
        <f aca="false">INDEX(Products!$C$2:$C$51,MATCH(C12495,Products!$A$2:$A$51,0))</f>
        <v>Books &amp; Stationery</v>
      </c>
      <c r="J12495" s="1" t="str">
        <f aca="false">INDEX(Orders!$E$2:$E$8001,MATCH(B12495,Orders!$A$2:$A$8001,0))</f>
        <v>Delivered</v>
      </c>
      <c r="K12495" s="1" t="str">
        <f aca="false">LEFT(INDEX(Orders!$C$2:$C$8001,MATCH(B12495,Orders!$A$2:$A$8001,0)),7)</f>
        <v>2025-10</v>
      </c>
    </row>
    <row r="12496" customFormat="false" ht="15" hidden="false" customHeight="true" outlineLevel="0" collapsed="false">
      <c r="A12496" s="1" t="s">
        <v>22966</v>
      </c>
      <c r="B12496" s="1" t="s">
        <v>8553</v>
      </c>
      <c r="C12496" s="1" t="s">
        <v>1990</v>
      </c>
      <c r="D12496" s="1" t="n">
        <v>1</v>
      </c>
      <c r="E12496" s="16" t="n">
        <v>5311.32</v>
      </c>
      <c r="F12496" s="17" t="n">
        <v>0</v>
      </c>
      <c r="G12496" s="16" t="n">
        <v>5311.32</v>
      </c>
      <c r="I12496" s="1" t="str">
        <f aca="false">INDEX(Products!$C$2:$C$51,MATCH(C12496,Products!$A$2:$A$51,0))</f>
        <v>Sports &amp; Fitness</v>
      </c>
      <c r="J12496" s="1" t="str">
        <f aca="false">INDEX(Orders!$E$2:$E$8001,MATCH(B12496,Orders!$A$2:$A$8001,0))</f>
        <v>Delivered</v>
      </c>
      <c r="K12496" s="1" t="str">
        <f aca="false">LEFT(INDEX(Orders!$C$2:$C$8001,MATCH(B12496,Orders!$A$2:$A$8001,0)),7)</f>
        <v>2025-10</v>
      </c>
    </row>
    <row r="12497" customFormat="false" ht="15" hidden="false" customHeight="true" outlineLevel="0" collapsed="false">
      <c r="A12497" s="1" t="s">
        <v>22967</v>
      </c>
      <c r="B12497" s="1" t="s">
        <v>8554</v>
      </c>
      <c r="C12497" s="1" t="s">
        <v>1990</v>
      </c>
      <c r="D12497" s="1" t="n">
        <v>1</v>
      </c>
      <c r="E12497" s="16" t="n">
        <v>5311.32</v>
      </c>
      <c r="F12497" s="17" t="n">
        <v>0.1</v>
      </c>
      <c r="G12497" s="16" t="n">
        <v>4780.19</v>
      </c>
      <c r="I12497" s="1" t="str">
        <f aca="false">INDEX(Products!$C$2:$C$51,MATCH(C12497,Products!$A$2:$A$51,0))</f>
        <v>Sports &amp; Fitness</v>
      </c>
      <c r="J12497" s="1" t="str">
        <f aca="false">INDEX(Orders!$E$2:$E$8001,MATCH(B12497,Orders!$A$2:$A$8001,0))</f>
        <v>Delivered</v>
      </c>
      <c r="K12497" s="1" t="str">
        <f aca="false">LEFT(INDEX(Orders!$C$2:$C$8001,MATCH(B12497,Orders!$A$2:$A$8001,0)),7)</f>
        <v>2025-11</v>
      </c>
    </row>
    <row r="12498" customFormat="false" ht="15" hidden="false" customHeight="true" outlineLevel="0" collapsed="false">
      <c r="A12498" s="1" t="s">
        <v>22968</v>
      </c>
      <c r="B12498" s="1" t="s">
        <v>8555</v>
      </c>
      <c r="C12498" s="1" t="s">
        <v>1997</v>
      </c>
      <c r="D12498" s="1" t="n">
        <v>2</v>
      </c>
      <c r="E12498" s="16" t="n">
        <v>311.15</v>
      </c>
      <c r="F12498" s="17" t="n">
        <v>0.15</v>
      </c>
      <c r="G12498" s="16" t="n">
        <v>528.95</v>
      </c>
      <c r="I12498" s="1" t="str">
        <f aca="false">INDEX(Products!$C$2:$C$51,MATCH(C12498,Products!$A$2:$A$51,0))</f>
        <v>Sports &amp; Fitness</v>
      </c>
      <c r="J12498" s="1" t="str">
        <f aca="false">INDEX(Orders!$E$2:$E$8001,MATCH(B12498,Orders!$A$2:$A$8001,0))</f>
        <v>Delivered</v>
      </c>
      <c r="K12498" s="1" t="str">
        <f aca="false">LEFT(INDEX(Orders!$C$2:$C$8001,MATCH(B12498,Orders!$A$2:$A$8001,0)),7)</f>
        <v>2025-11</v>
      </c>
    </row>
    <row r="12499" customFormat="false" ht="15" hidden="false" customHeight="true" outlineLevel="0" collapsed="false">
      <c r="A12499" s="1" t="s">
        <v>22969</v>
      </c>
      <c r="B12499" s="1" t="s">
        <v>8555</v>
      </c>
      <c r="C12499" s="1" t="s">
        <v>2007</v>
      </c>
      <c r="D12499" s="1" t="n">
        <v>1</v>
      </c>
      <c r="E12499" s="16" t="n">
        <v>750.27</v>
      </c>
      <c r="F12499" s="17" t="n">
        <v>0</v>
      </c>
      <c r="G12499" s="16" t="n">
        <v>750.27</v>
      </c>
      <c r="I12499" s="1" t="str">
        <f aca="false">INDEX(Products!$C$2:$C$51,MATCH(C12499,Products!$A$2:$A$51,0))</f>
        <v>Books &amp; Stationery</v>
      </c>
      <c r="J12499" s="1" t="str">
        <f aca="false">INDEX(Orders!$E$2:$E$8001,MATCH(B12499,Orders!$A$2:$A$8001,0))</f>
        <v>Delivered</v>
      </c>
      <c r="K12499" s="1" t="str">
        <f aca="false">LEFT(INDEX(Orders!$C$2:$C$8001,MATCH(B12499,Orders!$A$2:$A$8001,0)),7)</f>
        <v>2025-11</v>
      </c>
    </row>
    <row r="12500" customFormat="false" ht="15" hidden="false" customHeight="true" outlineLevel="0" collapsed="false">
      <c r="A12500" s="1" t="s">
        <v>22970</v>
      </c>
      <c r="B12500" s="1" t="s">
        <v>8555</v>
      </c>
      <c r="C12500" s="1" t="s">
        <v>1979</v>
      </c>
      <c r="D12500" s="1" t="n">
        <v>1</v>
      </c>
      <c r="E12500" s="16" t="n">
        <v>623</v>
      </c>
      <c r="F12500" s="17" t="n">
        <v>0</v>
      </c>
      <c r="G12500" s="16" t="n">
        <v>623</v>
      </c>
      <c r="I12500" s="1" t="str">
        <f aca="false">INDEX(Products!$C$2:$C$51,MATCH(C12500,Products!$A$2:$A$51,0))</f>
        <v>Beauty &amp; Personal Care</v>
      </c>
      <c r="J12500" s="1" t="str">
        <f aca="false">INDEX(Orders!$E$2:$E$8001,MATCH(B12500,Orders!$A$2:$A$8001,0))</f>
        <v>Delivered</v>
      </c>
      <c r="K12500" s="1" t="str">
        <f aca="false">LEFT(INDEX(Orders!$C$2:$C$8001,MATCH(B12500,Orders!$A$2:$A$8001,0)),7)</f>
        <v>2025-11</v>
      </c>
    </row>
    <row r="12501" customFormat="false" ht="15" hidden="false" customHeight="true" outlineLevel="0" collapsed="false">
      <c r="A12501" s="1" t="s">
        <v>22971</v>
      </c>
      <c r="B12501" s="1" t="s">
        <v>8556</v>
      </c>
      <c r="C12501" s="1" t="s">
        <v>1940</v>
      </c>
      <c r="D12501" s="1" t="n">
        <v>1</v>
      </c>
      <c r="E12501" s="16" t="n">
        <v>2374.52</v>
      </c>
      <c r="F12501" s="17" t="n">
        <v>0</v>
      </c>
      <c r="G12501" s="16" t="n">
        <v>2374.52</v>
      </c>
      <c r="I12501" s="1" t="str">
        <f aca="false">INDEX(Products!$C$2:$C$51,MATCH(C12501,Products!$A$2:$A$51,0))</f>
        <v>Fashion</v>
      </c>
      <c r="J12501" s="1" t="str">
        <f aca="false">INDEX(Orders!$E$2:$E$8001,MATCH(B12501,Orders!$A$2:$A$8001,0))</f>
        <v>Delivered</v>
      </c>
      <c r="K12501" s="1" t="str">
        <f aca="false">LEFT(INDEX(Orders!$C$2:$C$8001,MATCH(B12501,Orders!$A$2:$A$8001,0)),7)</f>
        <v>2024-10</v>
      </c>
    </row>
    <row r="12502" customFormat="false" ht="15" hidden="false" customHeight="true" outlineLevel="0" collapsed="false">
      <c r="A12502" s="1" t="s">
        <v>22972</v>
      </c>
      <c r="B12502" s="1" t="s">
        <v>8556</v>
      </c>
      <c r="C12502" s="1" t="s">
        <v>1986</v>
      </c>
      <c r="D12502" s="1" t="n">
        <v>1</v>
      </c>
      <c r="E12502" s="16" t="n">
        <v>2871.85</v>
      </c>
      <c r="F12502" s="17" t="n">
        <v>0</v>
      </c>
      <c r="G12502" s="16" t="n">
        <v>2871.85</v>
      </c>
      <c r="I12502" s="1" t="str">
        <f aca="false">INDEX(Products!$C$2:$C$51,MATCH(C12502,Products!$A$2:$A$51,0))</f>
        <v>Beauty &amp; Personal Care</v>
      </c>
      <c r="J12502" s="1" t="str">
        <f aca="false">INDEX(Orders!$E$2:$E$8001,MATCH(B12502,Orders!$A$2:$A$8001,0))</f>
        <v>Delivered</v>
      </c>
      <c r="K12502" s="1" t="str">
        <f aca="false">LEFT(INDEX(Orders!$C$2:$C$8001,MATCH(B12502,Orders!$A$2:$A$8001,0)),7)</f>
        <v>2024-10</v>
      </c>
    </row>
    <row r="12503" customFormat="false" ht="15" hidden="false" customHeight="true" outlineLevel="0" collapsed="false">
      <c r="A12503" s="1" t="s">
        <v>22973</v>
      </c>
      <c r="B12503" s="1" t="s">
        <v>8557</v>
      </c>
      <c r="C12503" s="1" t="s">
        <v>1940</v>
      </c>
      <c r="D12503" s="1" t="n">
        <v>1</v>
      </c>
      <c r="E12503" s="16" t="n">
        <v>2374.52</v>
      </c>
      <c r="F12503" s="17" t="n">
        <v>0.1</v>
      </c>
      <c r="G12503" s="16" t="n">
        <v>2137.07</v>
      </c>
      <c r="I12503" s="1" t="str">
        <f aca="false">INDEX(Products!$C$2:$C$51,MATCH(C12503,Products!$A$2:$A$51,0))</f>
        <v>Fashion</v>
      </c>
      <c r="J12503" s="1" t="str">
        <f aca="false">INDEX(Orders!$E$2:$E$8001,MATCH(B12503,Orders!$A$2:$A$8001,0))</f>
        <v>Delivered</v>
      </c>
      <c r="K12503" s="1" t="str">
        <f aca="false">LEFT(INDEX(Orders!$C$2:$C$8001,MATCH(B12503,Orders!$A$2:$A$8001,0)),7)</f>
        <v>2025-03</v>
      </c>
    </row>
    <row r="12504" customFormat="false" ht="15" hidden="false" customHeight="true" outlineLevel="0" collapsed="false">
      <c r="A12504" s="1" t="s">
        <v>22974</v>
      </c>
      <c r="B12504" s="1" t="s">
        <v>8557</v>
      </c>
      <c r="C12504" s="1" t="s">
        <v>1997</v>
      </c>
      <c r="D12504" s="1" t="n">
        <v>1</v>
      </c>
      <c r="E12504" s="16" t="n">
        <v>311.15</v>
      </c>
      <c r="F12504" s="17" t="n">
        <v>0</v>
      </c>
      <c r="G12504" s="16" t="n">
        <v>311.15</v>
      </c>
      <c r="I12504" s="1" t="str">
        <f aca="false">INDEX(Products!$C$2:$C$51,MATCH(C12504,Products!$A$2:$A$51,0))</f>
        <v>Sports &amp; Fitness</v>
      </c>
      <c r="J12504" s="1" t="str">
        <f aca="false">INDEX(Orders!$E$2:$E$8001,MATCH(B12504,Orders!$A$2:$A$8001,0))</f>
        <v>Delivered</v>
      </c>
      <c r="K12504" s="1" t="str">
        <f aca="false">LEFT(INDEX(Orders!$C$2:$C$8001,MATCH(B12504,Orders!$A$2:$A$8001,0)),7)</f>
        <v>2025-03</v>
      </c>
    </row>
    <row r="12505" customFormat="false" ht="15" hidden="false" customHeight="true" outlineLevel="0" collapsed="false">
      <c r="A12505" s="1" t="s">
        <v>22975</v>
      </c>
      <c r="B12505" s="1" t="s">
        <v>8558</v>
      </c>
      <c r="C12505" s="1" t="s">
        <v>1933</v>
      </c>
      <c r="D12505" s="1" t="n">
        <v>2</v>
      </c>
      <c r="E12505" s="16" t="n">
        <v>7194.38</v>
      </c>
      <c r="F12505" s="17" t="n">
        <v>0.05</v>
      </c>
      <c r="G12505" s="16" t="n">
        <v>13669.32</v>
      </c>
      <c r="I12505" s="1" t="str">
        <f aca="false">INDEX(Products!$C$2:$C$51,MATCH(C12505,Products!$A$2:$A$51,0))</f>
        <v>Electronics</v>
      </c>
      <c r="J12505" s="1" t="str">
        <f aca="false">INDEX(Orders!$E$2:$E$8001,MATCH(B12505,Orders!$A$2:$A$8001,0))</f>
        <v>Delivered</v>
      </c>
      <c r="K12505" s="1" t="str">
        <f aca="false">LEFT(INDEX(Orders!$C$2:$C$8001,MATCH(B12505,Orders!$A$2:$A$8001,0)),7)</f>
        <v>2024-10</v>
      </c>
    </row>
    <row r="12506" customFormat="false" ht="15" hidden="false" customHeight="true" outlineLevel="0" collapsed="false">
      <c r="A12506" s="1" t="s">
        <v>22976</v>
      </c>
      <c r="B12506" s="1" t="s">
        <v>8558</v>
      </c>
      <c r="C12506" s="1" t="s">
        <v>1922</v>
      </c>
      <c r="D12506" s="1" t="n">
        <v>1</v>
      </c>
      <c r="E12506" s="16" t="n">
        <v>3142.61</v>
      </c>
      <c r="F12506" s="17" t="n">
        <v>0</v>
      </c>
      <c r="G12506" s="16" t="n">
        <v>3142.61</v>
      </c>
      <c r="I12506" s="1" t="str">
        <f aca="false">INDEX(Products!$C$2:$C$51,MATCH(C12506,Products!$A$2:$A$51,0))</f>
        <v>Electronics</v>
      </c>
      <c r="J12506" s="1" t="str">
        <f aca="false">INDEX(Orders!$E$2:$E$8001,MATCH(B12506,Orders!$A$2:$A$8001,0))</f>
        <v>Delivered</v>
      </c>
      <c r="K12506" s="1" t="str">
        <f aca="false">LEFT(INDEX(Orders!$C$2:$C$8001,MATCH(B12506,Orders!$A$2:$A$8001,0)),7)</f>
        <v>2024-10</v>
      </c>
    </row>
    <row r="12507" customFormat="false" ht="15" hidden="false" customHeight="true" outlineLevel="0" collapsed="false">
      <c r="A12507" s="1" t="s">
        <v>22977</v>
      </c>
      <c r="B12507" s="1" t="s">
        <v>8558</v>
      </c>
      <c r="C12507" s="1" t="s">
        <v>1940</v>
      </c>
      <c r="D12507" s="1" t="n">
        <v>1</v>
      </c>
      <c r="E12507" s="16" t="n">
        <v>2374.52</v>
      </c>
      <c r="F12507" s="17" t="n">
        <v>0</v>
      </c>
      <c r="G12507" s="16" t="n">
        <v>2374.52</v>
      </c>
      <c r="I12507" s="1" t="str">
        <f aca="false">INDEX(Products!$C$2:$C$51,MATCH(C12507,Products!$A$2:$A$51,0))</f>
        <v>Fashion</v>
      </c>
      <c r="J12507" s="1" t="str">
        <f aca="false">INDEX(Orders!$E$2:$E$8001,MATCH(B12507,Orders!$A$2:$A$8001,0))</f>
        <v>Delivered</v>
      </c>
      <c r="K12507" s="1" t="str">
        <f aca="false">LEFT(INDEX(Orders!$C$2:$C$8001,MATCH(B12507,Orders!$A$2:$A$8001,0)),7)</f>
        <v>2024-10</v>
      </c>
    </row>
    <row r="12508" customFormat="false" ht="15" hidden="false" customHeight="true" outlineLevel="0" collapsed="false">
      <c r="A12508" s="1" t="s">
        <v>22978</v>
      </c>
      <c r="B12508" s="1" t="s">
        <v>8558</v>
      </c>
      <c r="C12508" s="1" t="s">
        <v>1986</v>
      </c>
      <c r="D12508" s="1" t="n">
        <v>1</v>
      </c>
      <c r="E12508" s="16" t="n">
        <v>2871.85</v>
      </c>
      <c r="F12508" s="17" t="n">
        <v>0</v>
      </c>
      <c r="G12508" s="16" t="n">
        <v>2871.85</v>
      </c>
      <c r="I12508" s="1" t="str">
        <f aca="false">INDEX(Products!$C$2:$C$51,MATCH(C12508,Products!$A$2:$A$51,0))</f>
        <v>Beauty &amp; Personal Care</v>
      </c>
      <c r="J12508" s="1" t="str">
        <f aca="false">INDEX(Orders!$E$2:$E$8001,MATCH(B12508,Orders!$A$2:$A$8001,0))</f>
        <v>Delivered</v>
      </c>
      <c r="K12508" s="1" t="str">
        <f aca="false">LEFT(INDEX(Orders!$C$2:$C$8001,MATCH(B12508,Orders!$A$2:$A$8001,0)),7)</f>
        <v>2024-10</v>
      </c>
    </row>
    <row r="12509" customFormat="false" ht="15" hidden="false" customHeight="true" outlineLevel="0" collapsed="false">
      <c r="A12509" s="1" t="s">
        <v>22979</v>
      </c>
      <c r="B12509" s="1" t="s">
        <v>8558</v>
      </c>
      <c r="C12509" s="1" t="s">
        <v>1937</v>
      </c>
      <c r="D12509" s="1" t="n">
        <v>2</v>
      </c>
      <c r="E12509" s="16" t="n">
        <v>1364.75</v>
      </c>
      <c r="F12509" s="17" t="n">
        <v>0.05</v>
      </c>
      <c r="G12509" s="16" t="n">
        <v>2593.02</v>
      </c>
      <c r="I12509" s="1" t="str">
        <f aca="false">INDEX(Products!$C$2:$C$51,MATCH(C12509,Products!$A$2:$A$51,0))</f>
        <v>Fashion</v>
      </c>
      <c r="J12509" s="1" t="str">
        <f aca="false">INDEX(Orders!$E$2:$E$8001,MATCH(B12509,Orders!$A$2:$A$8001,0))</f>
        <v>Delivered</v>
      </c>
      <c r="K12509" s="1" t="str">
        <f aca="false">LEFT(INDEX(Orders!$C$2:$C$8001,MATCH(B12509,Orders!$A$2:$A$8001,0)),7)</f>
        <v>2024-10</v>
      </c>
    </row>
    <row r="12510" customFormat="false" ht="15" hidden="false" customHeight="true" outlineLevel="0" collapsed="false">
      <c r="A12510" s="1" t="s">
        <v>22980</v>
      </c>
      <c r="B12510" s="1" t="s">
        <v>8559</v>
      </c>
      <c r="C12510" s="1" t="s">
        <v>1990</v>
      </c>
      <c r="D12510" s="1" t="n">
        <v>1</v>
      </c>
      <c r="E12510" s="16" t="n">
        <v>5311.32</v>
      </c>
      <c r="F12510" s="17" t="n">
        <v>0</v>
      </c>
      <c r="G12510" s="16" t="n">
        <v>5311.32</v>
      </c>
      <c r="I12510" s="1" t="str">
        <f aca="false">INDEX(Products!$C$2:$C$51,MATCH(C12510,Products!$A$2:$A$51,0))</f>
        <v>Sports &amp; Fitness</v>
      </c>
      <c r="J12510" s="1" t="str">
        <f aca="false">INDEX(Orders!$E$2:$E$8001,MATCH(B12510,Orders!$A$2:$A$8001,0))</f>
        <v>Delivered</v>
      </c>
      <c r="K12510" s="1" t="str">
        <f aca="false">LEFT(INDEX(Orders!$C$2:$C$8001,MATCH(B12510,Orders!$A$2:$A$8001,0)),7)</f>
        <v>2024-02</v>
      </c>
    </row>
    <row r="12511" customFormat="false" ht="15" hidden="false" customHeight="true" outlineLevel="0" collapsed="false">
      <c r="A12511" s="1" t="s">
        <v>22981</v>
      </c>
      <c r="B12511" s="1" t="s">
        <v>8559</v>
      </c>
      <c r="C12511" s="1" t="s">
        <v>1963</v>
      </c>
      <c r="D12511" s="1" t="n">
        <v>1</v>
      </c>
      <c r="E12511" s="16" t="n">
        <v>1494.98</v>
      </c>
      <c r="F12511" s="17" t="n">
        <v>0.1</v>
      </c>
      <c r="G12511" s="16" t="n">
        <v>1345.48</v>
      </c>
      <c r="I12511" s="1" t="str">
        <f aca="false">INDEX(Products!$C$2:$C$51,MATCH(C12511,Products!$A$2:$A$51,0))</f>
        <v>Home &amp; Kitchen</v>
      </c>
      <c r="J12511" s="1" t="str">
        <f aca="false">INDEX(Orders!$E$2:$E$8001,MATCH(B12511,Orders!$A$2:$A$8001,0))</f>
        <v>Delivered</v>
      </c>
      <c r="K12511" s="1" t="str">
        <f aca="false">LEFT(INDEX(Orders!$C$2:$C$8001,MATCH(B12511,Orders!$A$2:$A$8001,0)),7)</f>
        <v>2024-02</v>
      </c>
    </row>
    <row r="12512" customFormat="false" ht="15" hidden="false" customHeight="true" outlineLevel="0" collapsed="false">
      <c r="A12512" s="1" t="s">
        <v>22982</v>
      </c>
      <c r="B12512" s="1" t="s">
        <v>8560</v>
      </c>
      <c r="C12512" s="1" t="s">
        <v>1933</v>
      </c>
      <c r="D12512" s="1" t="n">
        <v>2</v>
      </c>
      <c r="E12512" s="16" t="n">
        <v>7194.38</v>
      </c>
      <c r="F12512" s="17" t="n">
        <v>0</v>
      </c>
      <c r="G12512" s="16" t="n">
        <v>14388.76</v>
      </c>
      <c r="I12512" s="1" t="str">
        <f aca="false">INDEX(Products!$C$2:$C$51,MATCH(C12512,Products!$A$2:$A$51,0))</f>
        <v>Electronics</v>
      </c>
      <c r="J12512" s="1" t="str">
        <f aca="false">INDEX(Orders!$E$2:$E$8001,MATCH(B12512,Orders!$A$2:$A$8001,0))</f>
        <v>Delivered</v>
      </c>
      <c r="K12512" s="1" t="str">
        <f aca="false">LEFT(INDEX(Orders!$C$2:$C$8001,MATCH(B12512,Orders!$A$2:$A$8001,0)),7)</f>
        <v>2025-10</v>
      </c>
    </row>
    <row r="12513" customFormat="false" ht="15" hidden="false" customHeight="true" outlineLevel="0" collapsed="false">
      <c r="A12513" s="1" t="s">
        <v>22983</v>
      </c>
      <c r="B12513" s="1" t="s">
        <v>8560</v>
      </c>
      <c r="C12513" s="1" t="s">
        <v>1990</v>
      </c>
      <c r="D12513" s="1" t="n">
        <v>1</v>
      </c>
      <c r="E12513" s="16" t="n">
        <v>5311.32</v>
      </c>
      <c r="F12513" s="17" t="n">
        <v>0.1</v>
      </c>
      <c r="G12513" s="16" t="n">
        <v>4780.19</v>
      </c>
      <c r="I12513" s="1" t="str">
        <f aca="false">INDEX(Products!$C$2:$C$51,MATCH(C12513,Products!$A$2:$A$51,0))</f>
        <v>Sports &amp; Fitness</v>
      </c>
      <c r="J12513" s="1" t="str">
        <f aca="false">INDEX(Orders!$E$2:$E$8001,MATCH(B12513,Orders!$A$2:$A$8001,0))</f>
        <v>Delivered</v>
      </c>
      <c r="K12513" s="1" t="str">
        <f aca="false">LEFT(INDEX(Orders!$C$2:$C$8001,MATCH(B12513,Orders!$A$2:$A$8001,0)),7)</f>
        <v>2025-10</v>
      </c>
    </row>
    <row r="12514" customFormat="false" ht="15" hidden="false" customHeight="true" outlineLevel="0" collapsed="false">
      <c r="A12514" s="1" t="s">
        <v>22984</v>
      </c>
      <c r="B12514" s="1" t="s">
        <v>8561</v>
      </c>
      <c r="C12514" s="1" t="s">
        <v>1949</v>
      </c>
      <c r="D12514" s="1" t="n">
        <v>1</v>
      </c>
      <c r="E12514" s="16" t="n">
        <v>4185.64</v>
      </c>
      <c r="F12514" s="17" t="n">
        <v>0.15</v>
      </c>
      <c r="G12514" s="16" t="n">
        <v>3557.79</v>
      </c>
      <c r="I12514" s="1" t="str">
        <f aca="false">INDEX(Products!$C$2:$C$51,MATCH(C12514,Products!$A$2:$A$51,0))</f>
        <v>Fashion</v>
      </c>
      <c r="J12514" s="1" t="str">
        <f aca="false">INDEX(Orders!$E$2:$E$8001,MATCH(B12514,Orders!$A$2:$A$8001,0))</f>
        <v>Delivered</v>
      </c>
      <c r="K12514" s="1" t="str">
        <f aca="false">LEFT(INDEX(Orders!$C$2:$C$8001,MATCH(B12514,Orders!$A$2:$A$8001,0)),7)</f>
        <v>2024-09</v>
      </c>
    </row>
    <row r="12515" customFormat="false" ht="15" hidden="false" customHeight="true" outlineLevel="0" collapsed="false">
      <c r="A12515" s="1" t="s">
        <v>22985</v>
      </c>
      <c r="B12515" s="1" t="s">
        <v>8561</v>
      </c>
      <c r="C12515" s="1" t="s">
        <v>1922</v>
      </c>
      <c r="D12515" s="1" t="n">
        <v>2</v>
      </c>
      <c r="E12515" s="16" t="n">
        <v>3142.61</v>
      </c>
      <c r="F12515" s="17" t="n">
        <v>0</v>
      </c>
      <c r="G12515" s="16" t="n">
        <v>6285.22</v>
      </c>
      <c r="I12515" s="1" t="str">
        <f aca="false">INDEX(Products!$C$2:$C$51,MATCH(C12515,Products!$A$2:$A$51,0))</f>
        <v>Electronics</v>
      </c>
      <c r="J12515" s="1" t="str">
        <f aca="false">INDEX(Orders!$E$2:$E$8001,MATCH(B12515,Orders!$A$2:$A$8001,0))</f>
        <v>Delivered</v>
      </c>
      <c r="K12515" s="1" t="str">
        <f aca="false">LEFT(INDEX(Orders!$C$2:$C$8001,MATCH(B12515,Orders!$A$2:$A$8001,0)),7)</f>
        <v>2024-09</v>
      </c>
    </row>
    <row r="12516" customFormat="false" ht="15" hidden="false" customHeight="true" outlineLevel="0" collapsed="false">
      <c r="A12516" s="1" t="s">
        <v>22986</v>
      </c>
      <c r="B12516" s="1" t="s">
        <v>8561</v>
      </c>
      <c r="C12516" s="1" t="s">
        <v>1979</v>
      </c>
      <c r="D12516" s="1" t="n">
        <v>1</v>
      </c>
      <c r="E12516" s="16" t="n">
        <v>623</v>
      </c>
      <c r="F12516" s="17" t="n">
        <v>0</v>
      </c>
      <c r="G12516" s="16" t="n">
        <v>623</v>
      </c>
      <c r="I12516" s="1" t="str">
        <f aca="false">INDEX(Products!$C$2:$C$51,MATCH(C12516,Products!$A$2:$A$51,0))</f>
        <v>Beauty &amp; Personal Care</v>
      </c>
      <c r="J12516" s="1" t="str">
        <f aca="false">INDEX(Orders!$E$2:$E$8001,MATCH(B12516,Orders!$A$2:$A$8001,0))</f>
        <v>Delivered</v>
      </c>
      <c r="K12516" s="1" t="str">
        <f aca="false">LEFT(INDEX(Orders!$C$2:$C$8001,MATCH(B12516,Orders!$A$2:$A$8001,0)),7)</f>
        <v>2024-09</v>
      </c>
    </row>
    <row r="12517" customFormat="false" ht="15" hidden="false" customHeight="true" outlineLevel="0" collapsed="false">
      <c r="A12517" s="1" t="s">
        <v>22987</v>
      </c>
      <c r="B12517" s="1" t="s">
        <v>8562</v>
      </c>
      <c r="C12517" s="1" t="s">
        <v>1979</v>
      </c>
      <c r="D12517" s="1" t="n">
        <v>1</v>
      </c>
      <c r="E12517" s="16" t="n">
        <v>623</v>
      </c>
      <c r="F12517" s="17" t="n">
        <v>0</v>
      </c>
      <c r="G12517" s="16" t="n">
        <v>623</v>
      </c>
      <c r="I12517" s="1" t="str">
        <f aca="false">INDEX(Products!$C$2:$C$51,MATCH(C12517,Products!$A$2:$A$51,0))</f>
        <v>Beauty &amp; Personal Care</v>
      </c>
      <c r="J12517" s="1" t="str">
        <f aca="false">INDEX(Orders!$E$2:$E$8001,MATCH(B12517,Orders!$A$2:$A$8001,0))</f>
        <v>Returned</v>
      </c>
      <c r="K12517" s="1" t="str">
        <f aca="false">LEFT(INDEX(Orders!$C$2:$C$8001,MATCH(B12517,Orders!$A$2:$A$8001,0)),7)</f>
        <v>2024-12</v>
      </c>
    </row>
    <row r="12518" customFormat="false" ht="15" hidden="false" customHeight="true" outlineLevel="0" collapsed="false">
      <c r="A12518" s="1" t="s">
        <v>22988</v>
      </c>
      <c r="B12518" s="1" t="s">
        <v>8562</v>
      </c>
      <c r="C12518" s="1" t="s">
        <v>2006</v>
      </c>
      <c r="D12518" s="1" t="n">
        <v>1</v>
      </c>
      <c r="E12518" s="16" t="n">
        <v>482.17</v>
      </c>
      <c r="F12518" s="17" t="n">
        <v>0.15</v>
      </c>
      <c r="G12518" s="16" t="n">
        <v>409.84</v>
      </c>
      <c r="I12518" s="1" t="str">
        <f aca="false">INDEX(Products!$C$2:$C$51,MATCH(C12518,Products!$A$2:$A$51,0))</f>
        <v>Books &amp; Stationery</v>
      </c>
      <c r="J12518" s="1" t="str">
        <f aca="false">INDEX(Orders!$E$2:$E$8001,MATCH(B12518,Orders!$A$2:$A$8001,0))</f>
        <v>Returned</v>
      </c>
      <c r="K12518" s="1" t="str">
        <f aca="false">LEFT(INDEX(Orders!$C$2:$C$8001,MATCH(B12518,Orders!$A$2:$A$8001,0)),7)</f>
        <v>2024-12</v>
      </c>
    </row>
    <row r="12519" customFormat="false" ht="15" hidden="false" customHeight="true" outlineLevel="0" collapsed="false">
      <c r="A12519" s="1" t="s">
        <v>22989</v>
      </c>
      <c r="B12519" s="1" t="s">
        <v>8563</v>
      </c>
      <c r="C12519" s="1" t="s">
        <v>1990</v>
      </c>
      <c r="D12519" s="1" t="n">
        <v>2</v>
      </c>
      <c r="E12519" s="16" t="n">
        <v>5311.32</v>
      </c>
      <c r="F12519" s="17" t="n">
        <v>0.05</v>
      </c>
      <c r="G12519" s="16" t="n">
        <v>10091.51</v>
      </c>
      <c r="I12519" s="1" t="str">
        <f aca="false">INDEX(Products!$C$2:$C$51,MATCH(C12519,Products!$A$2:$A$51,0))</f>
        <v>Sports &amp; Fitness</v>
      </c>
      <c r="J12519" s="1" t="str">
        <f aca="false">INDEX(Orders!$E$2:$E$8001,MATCH(B12519,Orders!$A$2:$A$8001,0))</f>
        <v>Delivered</v>
      </c>
      <c r="K12519" s="1" t="str">
        <f aca="false">LEFT(INDEX(Orders!$C$2:$C$8001,MATCH(B12519,Orders!$A$2:$A$8001,0)),7)</f>
        <v>2024-07</v>
      </c>
    </row>
    <row r="12520" customFormat="false" ht="15" hidden="false" customHeight="true" outlineLevel="0" collapsed="false">
      <c r="A12520" s="1" t="s">
        <v>22990</v>
      </c>
      <c r="B12520" s="1" t="s">
        <v>8564</v>
      </c>
      <c r="C12520" s="1" t="s">
        <v>1940</v>
      </c>
      <c r="D12520" s="1" t="n">
        <v>1</v>
      </c>
      <c r="E12520" s="16" t="n">
        <v>2374.52</v>
      </c>
      <c r="F12520" s="17" t="n">
        <v>0</v>
      </c>
      <c r="G12520" s="16" t="n">
        <v>2374.52</v>
      </c>
      <c r="I12520" s="1" t="str">
        <f aca="false">INDEX(Products!$C$2:$C$51,MATCH(C12520,Products!$A$2:$A$51,0))</f>
        <v>Fashion</v>
      </c>
      <c r="J12520" s="1" t="str">
        <f aca="false">INDEX(Orders!$E$2:$E$8001,MATCH(B12520,Orders!$A$2:$A$8001,0))</f>
        <v>Delivered</v>
      </c>
      <c r="K12520" s="1" t="str">
        <f aca="false">LEFT(INDEX(Orders!$C$2:$C$8001,MATCH(B12520,Orders!$A$2:$A$8001,0)),7)</f>
        <v>2024-07</v>
      </c>
    </row>
    <row r="12521" customFormat="false" ht="15" hidden="false" customHeight="true" outlineLevel="0" collapsed="false">
      <c r="A12521" s="1" t="s">
        <v>22991</v>
      </c>
      <c r="B12521" s="1" t="s">
        <v>8565</v>
      </c>
      <c r="C12521" s="1" t="s">
        <v>1930</v>
      </c>
      <c r="D12521" s="1" t="n">
        <v>1</v>
      </c>
      <c r="E12521" s="16" t="n">
        <v>2398.35</v>
      </c>
      <c r="F12521" s="17" t="n">
        <v>0.15</v>
      </c>
      <c r="G12521" s="16" t="n">
        <v>2038.6</v>
      </c>
      <c r="I12521" s="1" t="str">
        <f aca="false">INDEX(Products!$C$2:$C$51,MATCH(C12521,Products!$A$2:$A$51,0))</f>
        <v>Electronics</v>
      </c>
      <c r="J12521" s="1" t="str">
        <f aca="false">INDEX(Orders!$E$2:$E$8001,MATCH(B12521,Orders!$A$2:$A$8001,0))</f>
        <v>Delivered</v>
      </c>
      <c r="K12521" s="1" t="str">
        <f aca="false">LEFT(INDEX(Orders!$C$2:$C$8001,MATCH(B12521,Orders!$A$2:$A$8001,0)),7)</f>
        <v>2025-10</v>
      </c>
    </row>
    <row r="12522" customFormat="false" ht="15" hidden="false" customHeight="true" outlineLevel="0" collapsed="false">
      <c r="A12522" s="1" t="s">
        <v>22992</v>
      </c>
      <c r="B12522" s="1" t="s">
        <v>8566</v>
      </c>
      <c r="C12522" s="1" t="s">
        <v>2006</v>
      </c>
      <c r="D12522" s="1" t="n">
        <v>1</v>
      </c>
      <c r="E12522" s="16" t="n">
        <v>482.17</v>
      </c>
      <c r="F12522" s="17" t="n">
        <v>0.15</v>
      </c>
      <c r="G12522" s="16" t="n">
        <v>409.84</v>
      </c>
      <c r="I12522" s="1" t="str">
        <f aca="false">INDEX(Products!$C$2:$C$51,MATCH(C12522,Products!$A$2:$A$51,0))</f>
        <v>Books &amp; Stationery</v>
      </c>
      <c r="J12522" s="1" t="str">
        <f aca="false">INDEX(Orders!$E$2:$E$8001,MATCH(B12522,Orders!$A$2:$A$8001,0))</f>
        <v>Returned</v>
      </c>
      <c r="K12522" s="1" t="str">
        <f aca="false">LEFT(INDEX(Orders!$C$2:$C$8001,MATCH(B12522,Orders!$A$2:$A$8001,0)),7)</f>
        <v>2025-11</v>
      </c>
    </row>
    <row r="12523" customFormat="false" ht="15" hidden="false" customHeight="true" outlineLevel="0" collapsed="false">
      <c r="A12523" s="1" t="s">
        <v>22993</v>
      </c>
      <c r="B12523" s="1" t="s">
        <v>8566</v>
      </c>
      <c r="C12523" s="1" t="s">
        <v>1940</v>
      </c>
      <c r="D12523" s="1" t="n">
        <v>1</v>
      </c>
      <c r="E12523" s="16" t="n">
        <v>2374.52</v>
      </c>
      <c r="F12523" s="17" t="n">
        <v>0.05</v>
      </c>
      <c r="G12523" s="16" t="n">
        <v>2255.79</v>
      </c>
      <c r="I12523" s="1" t="str">
        <f aca="false">INDEX(Products!$C$2:$C$51,MATCH(C12523,Products!$A$2:$A$51,0))</f>
        <v>Fashion</v>
      </c>
      <c r="J12523" s="1" t="str">
        <f aca="false">INDEX(Orders!$E$2:$E$8001,MATCH(B12523,Orders!$A$2:$A$8001,0))</f>
        <v>Returned</v>
      </c>
      <c r="K12523" s="1" t="str">
        <f aca="false">LEFT(INDEX(Orders!$C$2:$C$8001,MATCH(B12523,Orders!$A$2:$A$8001,0)),7)</f>
        <v>2025-11</v>
      </c>
    </row>
    <row r="12524" customFormat="false" ht="15" hidden="false" customHeight="true" outlineLevel="0" collapsed="false">
      <c r="A12524" s="1" t="s">
        <v>22994</v>
      </c>
      <c r="B12524" s="1" t="s">
        <v>8566</v>
      </c>
      <c r="C12524" s="1" t="s">
        <v>1976</v>
      </c>
      <c r="D12524" s="1" t="n">
        <v>3</v>
      </c>
      <c r="E12524" s="16" t="n">
        <v>1603.35</v>
      </c>
      <c r="F12524" s="17" t="n">
        <v>0</v>
      </c>
      <c r="G12524" s="16" t="n">
        <v>4810.05</v>
      </c>
      <c r="I12524" s="1" t="str">
        <f aca="false">INDEX(Products!$C$2:$C$51,MATCH(C12524,Products!$A$2:$A$51,0))</f>
        <v>Beauty &amp; Personal Care</v>
      </c>
      <c r="J12524" s="1" t="str">
        <f aca="false">INDEX(Orders!$E$2:$E$8001,MATCH(B12524,Orders!$A$2:$A$8001,0))</f>
        <v>Returned</v>
      </c>
      <c r="K12524" s="1" t="str">
        <f aca="false">LEFT(INDEX(Orders!$C$2:$C$8001,MATCH(B12524,Orders!$A$2:$A$8001,0)),7)</f>
        <v>2025-11</v>
      </c>
    </row>
    <row r="12525" customFormat="false" ht="15" hidden="false" customHeight="true" outlineLevel="0" collapsed="false">
      <c r="A12525" s="1" t="s">
        <v>22995</v>
      </c>
      <c r="B12525" s="1" t="s">
        <v>8566</v>
      </c>
      <c r="C12525" s="1" t="s">
        <v>1961</v>
      </c>
      <c r="D12525" s="1" t="n">
        <v>1</v>
      </c>
      <c r="E12525" s="16" t="n">
        <v>3493.68</v>
      </c>
      <c r="F12525" s="17" t="n">
        <v>0</v>
      </c>
      <c r="G12525" s="16" t="n">
        <v>3493.68</v>
      </c>
      <c r="I12525" s="1" t="str">
        <f aca="false">INDEX(Products!$C$2:$C$51,MATCH(C12525,Products!$A$2:$A$51,0))</f>
        <v>Home &amp; Kitchen</v>
      </c>
      <c r="J12525" s="1" t="str">
        <f aca="false">INDEX(Orders!$E$2:$E$8001,MATCH(B12525,Orders!$A$2:$A$8001,0))</f>
        <v>Returned</v>
      </c>
      <c r="K12525" s="1" t="str">
        <f aca="false">LEFT(INDEX(Orders!$C$2:$C$8001,MATCH(B12525,Orders!$A$2:$A$8001,0)),7)</f>
        <v>2025-11</v>
      </c>
    </row>
    <row r="12526" customFormat="false" ht="15" hidden="false" customHeight="true" outlineLevel="0" collapsed="false">
      <c r="A12526" s="1" t="s">
        <v>22996</v>
      </c>
      <c r="B12526" s="1" t="s">
        <v>8567</v>
      </c>
      <c r="C12526" s="1" t="s">
        <v>1930</v>
      </c>
      <c r="D12526" s="1" t="n">
        <v>1</v>
      </c>
      <c r="E12526" s="16" t="n">
        <v>2398.35</v>
      </c>
      <c r="F12526" s="17" t="n">
        <v>0</v>
      </c>
      <c r="G12526" s="16" t="n">
        <v>2398.35</v>
      </c>
      <c r="I12526" s="1" t="str">
        <f aca="false">INDEX(Products!$C$2:$C$51,MATCH(C12526,Products!$A$2:$A$51,0))</f>
        <v>Electronics</v>
      </c>
      <c r="J12526" s="1" t="str">
        <f aca="false">INDEX(Orders!$E$2:$E$8001,MATCH(B12526,Orders!$A$2:$A$8001,0))</f>
        <v>Delivered</v>
      </c>
      <c r="K12526" s="1" t="str">
        <f aca="false">LEFT(INDEX(Orders!$C$2:$C$8001,MATCH(B12526,Orders!$A$2:$A$8001,0)),7)</f>
        <v>2025-02</v>
      </c>
    </row>
    <row r="12527" customFormat="false" ht="15" hidden="false" customHeight="true" outlineLevel="0" collapsed="false">
      <c r="A12527" s="1" t="s">
        <v>22997</v>
      </c>
      <c r="B12527" s="1" t="s">
        <v>8568</v>
      </c>
      <c r="C12527" s="1" t="s">
        <v>1975</v>
      </c>
      <c r="D12527" s="1" t="n">
        <v>1</v>
      </c>
      <c r="E12527" s="16" t="n">
        <v>862.99</v>
      </c>
      <c r="F12527" s="17" t="n">
        <v>0</v>
      </c>
      <c r="G12527" s="16" t="n">
        <v>862.99</v>
      </c>
      <c r="I12527" s="1" t="str">
        <f aca="false">INDEX(Products!$C$2:$C$51,MATCH(C12527,Products!$A$2:$A$51,0))</f>
        <v>Beauty &amp; Personal Care</v>
      </c>
      <c r="J12527" s="1" t="str">
        <f aca="false">INDEX(Orders!$E$2:$E$8001,MATCH(B12527,Orders!$A$2:$A$8001,0))</f>
        <v>Returned</v>
      </c>
      <c r="K12527" s="1" t="str">
        <f aca="false">LEFT(INDEX(Orders!$C$2:$C$8001,MATCH(B12527,Orders!$A$2:$A$8001,0)),7)</f>
        <v>2024-08</v>
      </c>
    </row>
    <row r="12528" customFormat="false" ht="15" hidden="false" customHeight="true" outlineLevel="0" collapsed="false">
      <c r="A12528" s="1" t="s">
        <v>22998</v>
      </c>
      <c r="B12528" s="1" t="s">
        <v>8569</v>
      </c>
      <c r="C12528" s="1" t="s">
        <v>1930</v>
      </c>
      <c r="D12528" s="1" t="n">
        <v>2</v>
      </c>
      <c r="E12528" s="16" t="n">
        <v>2398.35</v>
      </c>
      <c r="F12528" s="17" t="n">
        <v>0.15</v>
      </c>
      <c r="G12528" s="16" t="n">
        <v>4077.2</v>
      </c>
      <c r="I12528" s="1" t="str">
        <f aca="false">INDEX(Products!$C$2:$C$51,MATCH(C12528,Products!$A$2:$A$51,0))</f>
        <v>Electronics</v>
      </c>
      <c r="J12528" s="1" t="str">
        <f aca="false">INDEX(Orders!$E$2:$E$8001,MATCH(B12528,Orders!$A$2:$A$8001,0))</f>
        <v>Delivered</v>
      </c>
      <c r="K12528" s="1" t="str">
        <f aca="false">LEFT(INDEX(Orders!$C$2:$C$8001,MATCH(B12528,Orders!$A$2:$A$8001,0)),7)</f>
        <v>2025-02</v>
      </c>
    </row>
    <row r="12529" customFormat="false" ht="15" hidden="false" customHeight="true" outlineLevel="0" collapsed="false">
      <c r="A12529" s="1" t="s">
        <v>22999</v>
      </c>
      <c r="B12529" s="1" t="s">
        <v>8570</v>
      </c>
      <c r="C12529" s="1" t="s">
        <v>1997</v>
      </c>
      <c r="D12529" s="1" t="n">
        <v>1</v>
      </c>
      <c r="E12529" s="16" t="n">
        <v>311.15</v>
      </c>
      <c r="F12529" s="17" t="n">
        <v>0</v>
      </c>
      <c r="G12529" s="16" t="n">
        <v>311.15</v>
      </c>
      <c r="I12529" s="1" t="str">
        <f aca="false">INDEX(Products!$C$2:$C$51,MATCH(C12529,Products!$A$2:$A$51,0))</f>
        <v>Sports &amp; Fitness</v>
      </c>
      <c r="J12529" s="1" t="str">
        <f aca="false">INDEX(Orders!$E$2:$E$8001,MATCH(B12529,Orders!$A$2:$A$8001,0))</f>
        <v>Delivered</v>
      </c>
      <c r="K12529" s="1" t="str">
        <f aca="false">LEFT(INDEX(Orders!$C$2:$C$8001,MATCH(B12529,Orders!$A$2:$A$8001,0)),7)</f>
        <v>2025-09</v>
      </c>
    </row>
    <row r="12530" customFormat="false" ht="15" hidden="false" customHeight="true" outlineLevel="0" collapsed="false">
      <c r="A12530" s="1" t="s">
        <v>23000</v>
      </c>
      <c r="B12530" s="1" t="s">
        <v>8570</v>
      </c>
      <c r="C12530" s="1" t="s">
        <v>1933</v>
      </c>
      <c r="D12530" s="1" t="n">
        <v>1</v>
      </c>
      <c r="E12530" s="16" t="n">
        <v>7194.38</v>
      </c>
      <c r="F12530" s="17" t="n">
        <v>0</v>
      </c>
      <c r="G12530" s="16" t="n">
        <v>7194.38</v>
      </c>
      <c r="I12530" s="1" t="str">
        <f aca="false">INDEX(Products!$C$2:$C$51,MATCH(C12530,Products!$A$2:$A$51,0))</f>
        <v>Electronics</v>
      </c>
      <c r="J12530" s="1" t="str">
        <f aca="false">INDEX(Orders!$E$2:$E$8001,MATCH(B12530,Orders!$A$2:$A$8001,0))</f>
        <v>Delivered</v>
      </c>
      <c r="K12530" s="1" t="str">
        <f aca="false">LEFT(INDEX(Orders!$C$2:$C$8001,MATCH(B12530,Orders!$A$2:$A$8001,0)),7)</f>
        <v>2025-09</v>
      </c>
    </row>
    <row r="12531" customFormat="false" ht="15" hidden="false" customHeight="true" outlineLevel="0" collapsed="false">
      <c r="A12531" s="1" t="s">
        <v>23001</v>
      </c>
      <c r="B12531" s="1" t="s">
        <v>8570</v>
      </c>
      <c r="C12531" s="1" t="s">
        <v>2007</v>
      </c>
      <c r="D12531" s="1" t="n">
        <v>1</v>
      </c>
      <c r="E12531" s="16" t="n">
        <v>750.27</v>
      </c>
      <c r="F12531" s="17" t="n">
        <v>0.1</v>
      </c>
      <c r="G12531" s="16" t="n">
        <v>675.24</v>
      </c>
      <c r="I12531" s="1" t="str">
        <f aca="false">INDEX(Products!$C$2:$C$51,MATCH(C12531,Products!$A$2:$A$51,0))</f>
        <v>Books &amp; Stationery</v>
      </c>
      <c r="J12531" s="1" t="str">
        <f aca="false">INDEX(Orders!$E$2:$E$8001,MATCH(B12531,Orders!$A$2:$A$8001,0))</f>
        <v>Delivered</v>
      </c>
      <c r="K12531" s="1" t="str">
        <f aca="false">LEFT(INDEX(Orders!$C$2:$C$8001,MATCH(B12531,Orders!$A$2:$A$8001,0)),7)</f>
        <v>2025-09</v>
      </c>
    </row>
    <row r="12532" customFormat="false" ht="15" hidden="false" customHeight="true" outlineLevel="0" collapsed="false">
      <c r="A12532" s="1" t="s">
        <v>23002</v>
      </c>
      <c r="B12532" s="1" t="s">
        <v>8570</v>
      </c>
      <c r="C12532" s="1" t="s">
        <v>1955</v>
      </c>
      <c r="D12532" s="1" t="n">
        <v>1</v>
      </c>
      <c r="E12532" s="16" t="n">
        <v>3340.76</v>
      </c>
      <c r="F12532" s="17" t="n">
        <v>0</v>
      </c>
      <c r="G12532" s="16" t="n">
        <v>3340.76</v>
      </c>
      <c r="I12532" s="1" t="str">
        <f aca="false">INDEX(Products!$C$2:$C$51,MATCH(C12532,Products!$A$2:$A$51,0))</f>
        <v>Home &amp; Kitchen</v>
      </c>
      <c r="J12532" s="1" t="str">
        <f aca="false">INDEX(Orders!$E$2:$E$8001,MATCH(B12532,Orders!$A$2:$A$8001,0))</f>
        <v>Delivered</v>
      </c>
      <c r="K12532" s="1" t="str">
        <f aca="false">LEFT(INDEX(Orders!$C$2:$C$8001,MATCH(B12532,Orders!$A$2:$A$8001,0)),7)</f>
        <v>2025-09</v>
      </c>
    </row>
    <row r="12533" customFormat="false" ht="15" hidden="false" customHeight="true" outlineLevel="0" collapsed="false">
      <c r="A12533" s="1" t="s">
        <v>23003</v>
      </c>
      <c r="B12533" s="1" t="s">
        <v>8570</v>
      </c>
      <c r="C12533" s="1" t="s">
        <v>1930</v>
      </c>
      <c r="D12533" s="1" t="n">
        <v>2</v>
      </c>
      <c r="E12533" s="16" t="n">
        <v>2398.35</v>
      </c>
      <c r="F12533" s="17" t="n">
        <v>0</v>
      </c>
      <c r="G12533" s="16" t="n">
        <v>4796.7</v>
      </c>
      <c r="I12533" s="1" t="str">
        <f aca="false">INDEX(Products!$C$2:$C$51,MATCH(C12533,Products!$A$2:$A$51,0))</f>
        <v>Electronics</v>
      </c>
      <c r="J12533" s="1" t="str">
        <f aca="false">INDEX(Orders!$E$2:$E$8001,MATCH(B12533,Orders!$A$2:$A$8001,0))</f>
        <v>Delivered</v>
      </c>
      <c r="K12533" s="1" t="str">
        <f aca="false">LEFT(INDEX(Orders!$C$2:$C$8001,MATCH(B12533,Orders!$A$2:$A$8001,0)),7)</f>
        <v>2025-09</v>
      </c>
    </row>
    <row r="12534" customFormat="false" ht="15" hidden="false" customHeight="true" outlineLevel="0" collapsed="false">
      <c r="A12534" s="1" t="s">
        <v>23004</v>
      </c>
      <c r="B12534" s="1" t="s">
        <v>8571</v>
      </c>
      <c r="C12534" s="1" t="s">
        <v>2006</v>
      </c>
      <c r="D12534" s="1" t="n">
        <v>1</v>
      </c>
      <c r="E12534" s="16" t="n">
        <v>482.17</v>
      </c>
      <c r="F12534" s="17" t="n">
        <v>0.15</v>
      </c>
      <c r="G12534" s="16" t="n">
        <v>409.84</v>
      </c>
      <c r="I12534" s="1" t="str">
        <f aca="false">INDEX(Products!$C$2:$C$51,MATCH(C12534,Products!$A$2:$A$51,0))</f>
        <v>Books &amp; Stationery</v>
      </c>
      <c r="J12534" s="1" t="str">
        <f aca="false">INDEX(Orders!$E$2:$E$8001,MATCH(B12534,Orders!$A$2:$A$8001,0))</f>
        <v>Delivered</v>
      </c>
      <c r="K12534" s="1" t="str">
        <f aca="false">LEFT(INDEX(Orders!$C$2:$C$8001,MATCH(B12534,Orders!$A$2:$A$8001,0)),7)</f>
        <v>2024-06</v>
      </c>
    </row>
    <row r="12535" customFormat="false" ht="15" hidden="false" customHeight="true" outlineLevel="0" collapsed="false">
      <c r="A12535" s="1" t="s">
        <v>23005</v>
      </c>
      <c r="B12535" s="1" t="s">
        <v>8571</v>
      </c>
      <c r="C12535" s="1" t="s">
        <v>1965</v>
      </c>
      <c r="D12535" s="1" t="n">
        <v>1</v>
      </c>
      <c r="E12535" s="16" t="n">
        <v>1145.07</v>
      </c>
      <c r="F12535" s="17" t="n">
        <v>0.05</v>
      </c>
      <c r="G12535" s="16" t="n">
        <v>1087.82</v>
      </c>
      <c r="I12535" s="1" t="str">
        <f aca="false">INDEX(Products!$C$2:$C$51,MATCH(C12535,Products!$A$2:$A$51,0))</f>
        <v>Home &amp; Kitchen</v>
      </c>
      <c r="J12535" s="1" t="str">
        <f aca="false">INDEX(Orders!$E$2:$E$8001,MATCH(B12535,Orders!$A$2:$A$8001,0))</f>
        <v>Delivered</v>
      </c>
      <c r="K12535" s="1" t="str">
        <f aca="false">LEFT(INDEX(Orders!$C$2:$C$8001,MATCH(B12535,Orders!$A$2:$A$8001,0)),7)</f>
        <v>2024-06</v>
      </c>
    </row>
    <row r="12536" customFormat="false" ht="15" hidden="false" customHeight="true" outlineLevel="0" collapsed="false">
      <c r="A12536" s="1" t="s">
        <v>23006</v>
      </c>
      <c r="B12536" s="1" t="s">
        <v>8572</v>
      </c>
      <c r="C12536" s="1" t="s">
        <v>1930</v>
      </c>
      <c r="D12536" s="1" t="n">
        <v>1</v>
      </c>
      <c r="E12536" s="16" t="n">
        <v>2398.35</v>
      </c>
      <c r="F12536" s="17" t="n">
        <v>0.05</v>
      </c>
      <c r="G12536" s="16" t="n">
        <v>2278.43</v>
      </c>
      <c r="I12536" s="1" t="str">
        <f aca="false">INDEX(Products!$C$2:$C$51,MATCH(C12536,Products!$A$2:$A$51,0))</f>
        <v>Electronics</v>
      </c>
      <c r="J12536" s="1" t="str">
        <f aca="false">INDEX(Orders!$E$2:$E$8001,MATCH(B12536,Orders!$A$2:$A$8001,0))</f>
        <v>Delivered</v>
      </c>
      <c r="K12536" s="1" t="str">
        <f aca="false">LEFT(INDEX(Orders!$C$2:$C$8001,MATCH(B12536,Orders!$A$2:$A$8001,0)),7)</f>
        <v>2025-05</v>
      </c>
    </row>
    <row r="12537" customFormat="false" ht="15" hidden="false" customHeight="true" outlineLevel="0" collapsed="false">
      <c r="A12537" s="1" t="s">
        <v>23007</v>
      </c>
      <c r="B12537" s="1" t="s">
        <v>8573</v>
      </c>
      <c r="C12537" s="1" t="s">
        <v>1941</v>
      </c>
      <c r="D12537" s="1" t="n">
        <v>2</v>
      </c>
      <c r="E12537" s="16" t="n">
        <v>2757.65</v>
      </c>
      <c r="F12537" s="17" t="n">
        <v>0</v>
      </c>
      <c r="G12537" s="16" t="n">
        <v>5515.3</v>
      </c>
      <c r="I12537" s="1" t="str">
        <f aca="false">INDEX(Products!$C$2:$C$51,MATCH(C12537,Products!$A$2:$A$51,0))</f>
        <v>Fashion</v>
      </c>
      <c r="J12537" s="1" t="str">
        <f aca="false">INDEX(Orders!$E$2:$E$8001,MATCH(B12537,Orders!$A$2:$A$8001,0))</f>
        <v>Delivered</v>
      </c>
      <c r="K12537" s="1" t="str">
        <f aca="false">LEFT(INDEX(Orders!$C$2:$C$8001,MATCH(B12537,Orders!$A$2:$A$8001,0)),7)</f>
        <v>2024-09</v>
      </c>
    </row>
    <row r="12538" customFormat="false" ht="15" hidden="false" customHeight="true" outlineLevel="0" collapsed="false">
      <c r="A12538" s="1" t="s">
        <v>23008</v>
      </c>
      <c r="B12538" s="1" t="s">
        <v>8574</v>
      </c>
      <c r="C12538" s="1" t="s">
        <v>1930</v>
      </c>
      <c r="D12538" s="1" t="n">
        <v>2</v>
      </c>
      <c r="E12538" s="16" t="n">
        <v>2398.35</v>
      </c>
      <c r="F12538" s="17" t="n">
        <v>0.05</v>
      </c>
      <c r="G12538" s="16" t="n">
        <v>4556.86</v>
      </c>
      <c r="I12538" s="1" t="str">
        <f aca="false">INDEX(Products!$C$2:$C$51,MATCH(C12538,Products!$A$2:$A$51,0))</f>
        <v>Electronics</v>
      </c>
      <c r="J12538" s="1" t="str">
        <f aca="false">INDEX(Orders!$E$2:$E$8001,MATCH(B12538,Orders!$A$2:$A$8001,0))</f>
        <v>Returned</v>
      </c>
      <c r="K12538" s="1" t="str">
        <f aca="false">LEFT(INDEX(Orders!$C$2:$C$8001,MATCH(B12538,Orders!$A$2:$A$8001,0)),7)</f>
        <v>2025-05</v>
      </c>
    </row>
    <row r="12539" customFormat="false" ht="15" hidden="false" customHeight="true" outlineLevel="0" collapsed="false">
      <c r="A12539" s="1" t="s">
        <v>23009</v>
      </c>
      <c r="B12539" s="1" t="s">
        <v>8574</v>
      </c>
      <c r="C12539" s="1" t="s">
        <v>2007</v>
      </c>
      <c r="D12539" s="1" t="n">
        <v>2</v>
      </c>
      <c r="E12539" s="16" t="n">
        <v>750.27</v>
      </c>
      <c r="F12539" s="17" t="n">
        <v>0.2</v>
      </c>
      <c r="G12539" s="16" t="n">
        <v>1200.43</v>
      </c>
      <c r="I12539" s="1" t="str">
        <f aca="false">INDEX(Products!$C$2:$C$51,MATCH(C12539,Products!$A$2:$A$51,0))</f>
        <v>Books &amp; Stationery</v>
      </c>
      <c r="J12539" s="1" t="str">
        <f aca="false">INDEX(Orders!$E$2:$E$8001,MATCH(B12539,Orders!$A$2:$A$8001,0))</f>
        <v>Returned</v>
      </c>
      <c r="K12539" s="1" t="str">
        <f aca="false">LEFT(INDEX(Orders!$C$2:$C$8001,MATCH(B12539,Orders!$A$2:$A$8001,0)),7)</f>
        <v>2025-05</v>
      </c>
    </row>
    <row r="12540" customFormat="false" ht="15" hidden="false" customHeight="true" outlineLevel="0" collapsed="false">
      <c r="A12540" s="1" t="s">
        <v>23010</v>
      </c>
      <c r="B12540" s="1" t="s">
        <v>8574</v>
      </c>
      <c r="C12540" s="1" t="s">
        <v>1979</v>
      </c>
      <c r="D12540" s="1" t="n">
        <v>1</v>
      </c>
      <c r="E12540" s="16" t="n">
        <v>623</v>
      </c>
      <c r="F12540" s="17" t="n">
        <v>0.05</v>
      </c>
      <c r="G12540" s="16" t="n">
        <v>591.85</v>
      </c>
      <c r="I12540" s="1" t="str">
        <f aca="false">INDEX(Products!$C$2:$C$51,MATCH(C12540,Products!$A$2:$A$51,0))</f>
        <v>Beauty &amp; Personal Care</v>
      </c>
      <c r="J12540" s="1" t="str">
        <f aca="false">INDEX(Orders!$E$2:$E$8001,MATCH(B12540,Orders!$A$2:$A$8001,0))</f>
        <v>Returned</v>
      </c>
      <c r="K12540" s="1" t="str">
        <f aca="false">LEFT(INDEX(Orders!$C$2:$C$8001,MATCH(B12540,Orders!$A$2:$A$8001,0)),7)</f>
        <v>2025-05</v>
      </c>
    </row>
    <row r="12541" customFormat="false" ht="15" hidden="false" customHeight="true" outlineLevel="0" collapsed="false">
      <c r="A12541" s="1" t="s">
        <v>23011</v>
      </c>
      <c r="B12541" s="1" t="s">
        <v>8574</v>
      </c>
      <c r="C12541" s="1" t="s">
        <v>1977</v>
      </c>
      <c r="D12541" s="1" t="n">
        <v>1</v>
      </c>
      <c r="E12541" s="16" t="n">
        <v>2386.05</v>
      </c>
      <c r="F12541" s="17" t="n">
        <v>0</v>
      </c>
      <c r="G12541" s="16" t="n">
        <v>2386.05</v>
      </c>
      <c r="I12541" s="1" t="str">
        <f aca="false">INDEX(Products!$C$2:$C$51,MATCH(C12541,Products!$A$2:$A$51,0))</f>
        <v>Beauty &amp; Personal Care</v>
      </c>
      <c r="J12541" s="1" t="str">
        <f aca="false">INDEX(Orders!$E$2:$E$8001,MATCH(B12541,Orders!$A$2:$A$8001,0))</f>
        <v>Returned</v>
      </c>
      <c r="K12541" s="1" t="str">
        <f aca="false">LEFT(INDEX(Orders!$C$2:$C$8001,MATCH(B12541,Orders!$A$2:$A$8001,0)),7)</f>
        <v>2025-05</v>
      </c>
    </row>
    <row r="12542" customFormat="false" ht="15" hidden="false" customHeight="true" outlineLevel="0" collapsed="false">
      <c r="A12542" s="1" t="s">
        <v>23012</v>
      </c>
      <c r="B12542" s="1" t="s">
        <v>8575</v>
      </c>
      <c r="C12542" s="1" t="s">
        <v>1997</v>
      </c>
      <c r="D12542" s="1" t="n">
        <v>1</v>
      </c>
      <c r="E12542" s="16" t="n">
        <v>311.15</v>
      </c>
      <c r="F12542" s="17" t="n">
        <v>0.15</v>
      </c>
      <c r="G12542" s="16" t="n">
        <v>264.48</v>
      </c>
      <c r="I12542" s="1" t="str">
        <f aca="false">INDEX(Products!$C$2:$C$51,MATCH(C12542,Products!$A$2:$A$51,0))</f>
        <v>Sports &amp; Fitness</v>
      </c>
      <c r="J12542" s="1" t="str">
        <f aca="false">INDEX(Orders!$E$2:$E$8001,MATCH(B12542,Orders!$A$2:$A$8001,0))</f>
        <v>Delivered</v>
      </c>
      <c r="K12542" s="1" t="str">
        <f aca="false">LEFT(INDEX(Orders!$C$2:$C$8001,MATCH(B12542,Orders!$A$2:$A$8001,0)),7)</f>
        <v>2024-04</v>
      </c>
    </row>
    <row r="12543" customFormat="false" ht="15" hidden="false" customHeight="true" outlineLevel="0" collapsed="false">
      <c r="A12543" s="1" t="s">
        <v>23013</v>
      </c>
      <c r="B12543" s="1" t="s">
        <v>8576</v>
      </c>
      <c r="C12543" s="1" t="s">
        <v>2007</v>
      </c>
      <c r="D12543" s="1" t="n">
        <v>2</v>
      </c>
      <c r="E12543" s="16" t="n">
        <v>750.27</v>
      </c>
      <c r="F12543" s="17" t="n">
        <v>0</v>
      </c>
      <c r="G12543" s="16" t="n">
        <v>1500.54</v>
      </c>
      <c r="I12543" s="1" t="str">
        <f aca="false">INDEX(Products!$C$2:$C$51,MATCH(C12543,Products!$A$2:$A$51,0))</f>
        <v>Books &amp; Stationery</v>
      </c>
      <c r="J12543" s="1" t="str">
        <f aca="false">INDEX(Orders!$E$2:$E$8001,MATCH(B12543,Orders!$A$2:$A$8001,0))</f>
        <v>Delivered</v>
      </c>
      <c r="K12543" s="1" t="str">
        <f aca="false">LEFT(INDEX(Orders!$C$2:$C$8001,MATCH(B12543,Orders!$A$2:$A$8001,0)),7)</f>
        <v>2025-08</v>
      </c>
    </row>
    <row r="12544" customFormat="false" ht="15" hidden="false" customHeight="true" outlineLevel="0" collapsed="false">
      <c r="A12544" s="1" t="s">
        <v>23014</v>
      </c>
      <c r="B12544" s="1" t="s">
        <v>8576</v>
      </c>
      <c r="C12544" s="1" t="s">
        <v>1940</v>
      </c>
      <c r="D12544" s="1" t="n">
        <v>2</v>
      </c>
      <c r="E12544" s="16" t="n">
        <v>2374.52</v>
      </c>
      <c r="F12544" s="17" t="n">
        <v>0.15</v>
      </c>
      <c r="G12544" s="16" t="n">
        <v>4036.68</v>
      </c>
      <c r="I12544" s="1" t="str">
        <f aca="false">INDEX(Products!$C$2:$C$51,MATCH(C12544,Products!$A$2:$A$51,0))</f>
        <v>Fashion</v>
      </c>
      <c r="J12544" s="1" t="str">
        <f aca="false">INDEX(Orders!$E$2:$E$8001,MATCH(B12544,Orders!$A$2:$A$8001,0))</f>
        <v>Delivered</v>
      </c>
      <c r="K12544" s="1" t="str">
        <f aca="false">LEFT(INDEX(Orders!$C$2:$C$8001,MATCH(B12544,Orders!$A$2:$A$8001,0)),7)</f>
        <v>2025-08</v>
      </c>
    </row>
    <row r="12545" customFormat="false" ht="15" hidden="false" customHeight="true" outlineLevel="0" collapsed="false">
      <c r="A12545" s="1" t="s">
        <v>23015</v>
      </c>
      <c r="B12545" s="1" t="s">
        <v>8576</v>
      </c>
      <c r="C12545" s="1" t="s">
        <v>2006</v>
      </c>
      <c r="D12545" s="1" t="n">
        <v>1</v>
      </c>
      <c r="E12545" s="16" t="n">
        <v>482.17</v>
      </c>
      <c r="F12545" s="17" t="n">
        <v>0</v>
      </c>
      <c r="G12545" s="16" t="n">
        <v>482.17</v>
      </c>
      <c r="I12545" s="1" t="str">
        <f aca="false">INDEX(Products!$C$2:$C$51,MATCH(C12545,Products!$A$2:$A$51,0))</f>
        <v>Books &amp; Stationery</v>
      </c>
      <c r="J12545" s="1" t="str">
        <f aca="false">INDEX(Orders!$E$2:$E$8001,MATCH(B12545,Orders!$A$2:$A$8001,0))</f>
        <v>Delivered</v>
      </c>
      <c r="K12545" s="1" t="str">
        <f aca="false">LEFT(INDEX(Orders!$C$2:$C$8001,MATCH(B12545,Orders!$A$2:$A$8001,0)),7)</f>
        <v>2025-08</v>
      </c>
    </row>
    <row r="12546" customFormat="false" ht="15" hidden="false" customHeight="true" outlineLevel="0" collapsed="false">
      <c r="A12546" s="1" t="s">
        <v>23016</v>
      </c>
      <c r="B12546" s="1" t="s">
        <v>8577</v>
      </c>
      <c r="C12546" s="1" t="s">
        <v>2007</v>
      </c>
      <c r="D12546" s="1" t="n">
        <v>2</v>
      </c>
      <c r="E12546" s="16" t="n">
        <v>750.27</v>
      </c>
      <c r="F12546" s="17" t="n">
        <v>0.1</v>
      </c>
      <c r="G12546" s="16" t="n">
        <v>1350.49</v>
      </c>
      <c r="I12546" s="1" t="str">
        <f aca="false">INDEX(Products!$C$2:$C$51,MATCH(C12546,Products!$A$2:$A$51,0))</f>
        <v>Books &amp; Stationery</v>
      </c>
      <c r="J12546" s="1" t="str">
        <f aca="false">INDEX(Orders!$E$2:$E$8001,MATCH(B12546,Orders!$A$2:$A$8001,0))</f>
        <v>Delivered</v>
      </c>
      <c r="K12546" s="1" t="str">
        <f aca="false">LEFT(INDEX(Orders!$C$2:$C$8001,MATCH(B12546,Orders!$A$2:$A$8001,0)),7)</f>
        <v>2025-07</v>
      </c>
    </row>
    <row r="12547" customFormat="false" ht="15" hidden="false" customHeight="true" outlineLevel="0" collapsed="false">
      <c r="A12547" s="1" t="s">
        <v>23017</v>
      </c>
      <c r="B12547" s="1" t="s">
        <v>8577</v>
      </c>
      <c r="C12547" s="1" t="s">
        <v>1979</v>
      </c>
      <c r="D12547" s="1" t="n">
        <v>1</v>
      </c>
      <c r="E12547" s="16" t="n">
        <v>623</v>
      </c>
      <c r="F12547" s="17" t="n">
        <v>0.15</v>
      </c>
      <c r="G12547" s="16" t="n">
        <v>529.55</v>
      </c>
      <c r="I12547" s="1" t="str">
        <f aca="false">INDEX(Products!$C$2:$C$51,MATCH(C12547,Products!$A$2:$A$51,0))</f>
        <v>Beauty &amp; Personal Care</v>
      </c>
      <c r="J12547" s="1" t="str">
        <f aca="false">INDEX(Orders!$E$2:$E$8001,MATCH(B12547,Orders!$A$2:$A$8001,0))</f>
        <v>Delivered</v>
      </c>
      <c r="K12547" s="1" t="str">
        <f aca="false">LEFT(INDEX(Orders!$C$2:$C$8001,MATCH(B12547,Orders!$A$2:$A$8001,0)),7)</f>
        <v>2025-07</v>
      </c>
    </row>
    <row r="12548" customFormat="false" ht="15" hidden="false" customHeight="true" outlineLevel="0" collapsed="false">
      <c r="A12548" s="1" t="s">
        <v>23018</v>
      </c>
      <c r="B12548" s="1" t="s">
        <v>8577</v>
      </c>
      <c r="C12548" s="1" t="s">
        <v>2006</v>
      </c>
      <c r="D12548" s="1" t="n">
        <v>1</v>
      </c>
      <c r="E12548" s="16" t="n">
        <v>482.17</v>
      </c>
      <c r="F12548" s="17" t="n">
        <v>0</v>
      </c>
      <c r="G12548" s="16" t="n">
        <v>482.17</v>
      </c>
      <c r="I12548" s="1" t="str">
        <f aca="false">INDEX(Products!$C$2:$C$51,MATCH(C12548,Products!$A$2:$A$51,0))</f>
        <v>Books &amp; Stationery</v>
      </c>
      <c r="J12548" s="1" t="str">
        <f aca="false">INDEX(Orders!$E$2:$E$8001,MATCH(B12548,Orders!$A$2:$A$8001,0))</f>
        <v>Delivered</v>
      </c>
      <c r="K12548" s="1" t="str">
        <f aca="false">LEFT(INDEX(Orders!$C$2:$C$8001,MATCH(B12548,Orders!$A$2:$A$8001,0)),7)</f>
        <v>2025-07</v>
      </c>
    </row>
    <row r="12549" customFormat="false" ht="15" hidden="false" customHeight="true" outlineLevel="0" collapsed="false">
      <c r="A12549" s="1" t="s">
        <v>23019</v>
      </c>
      <c r="B12549" s="1" t="s">
        <v>8578</v>
      </c>
      <c r="C12549" s="1" t="s">
        <v>1990</v>
      </c>
      <c r="D12549" s="1" t="n">
        <v>2</v>
      </c>
      <c r="E12549" s="16" t="n">
        <v>5311.32</v>
      </c>
      <c r="F12549" s="17" t="n">
        <v>0</v>
      </c>
      <c r="G12549" s="16" t="n">
        <v>10622.64</v>
      </c>
      <c r="I12549" s="1" t="str">
        <f aca="false">INDEX(Products!$C$2:$C$51,MATCH(C12549,Products!$A$2:$A$51,0))</f>
        <v>Sports &amp; Fitness</v>
      </c>
      <c r="J12549" s="1" t="str">
        <f aca="false">INDEX(Orders!$E$2:$E$8001,MATCH(B12549,Orders!$A$2:$A$8001,0))</f>
        <v>Delivered</v>
      </c>
      <c r="K12549" s="1" t="str">
        <f aca="false">LEFT(INDEX(Orders!$C$2:$C$8001,MATCH(B12549,Orders!$A$2:$A$8001,0)),7)</f>
        <v>2025-08</v>
      </c>
    </row>
    <row r="12550" customFormat="false" ht="15" hidden="false" customHeight="true" outlineLevel="0" collapsed="false">
      <c r="A12550" s="1" t="s">
        <v>23020</v>
      </c>
      <c r="B12550" s="1" t="s">
        <v>8579</v>
      </c>
      <c r="C12550" s="1" t="s">
        <v>1940</v>
      </c>
      <c r="D12550" s="1" t="n">
        <v>1</v>
      </c>
      <c r="E12550" s="16" t="n">
        <v>2374.52</v>
      </c>
      <c r="F12550" s="17" t="n">
        <v>0.05</v>
      </c>
      <c r="G12550" s="16" t="n">
        <v>2255.79</v>
      </c>
      <c r="I12550" s="1" t="str">
        <f aca="false">INDEX(Products!$C$2:$C$51,MATCH(C12550,Products!$A$2:$A$51,0))</f>
        <v>Fashion</v>
      </c>
      <c r="J12550" s="1" t="str">
        <f aca="false">INDEX(Orders!$E$2:$E$8001,MATCH(B12550,Orders!$A$2:$A$8001,0))</f>
        <v>Cancelled</v>
      </c>
      <c r="K12550" s="1" t="str">
        <f aca="false">LEFT(INDEX(Orders!$C$2:$C$8001,MATCH(B12550,Orders!$A$2:$A$8001,0)),7)</f>
        <v>2025-03</v>
      </c>
    </row>
    <row r="12551" customFormat="false" ht="15" hidden="false" customHeight="true" outlineLevel="0" collapsed="false">
      <c r="A12551" s="1" t="s">
        <v>23021</v>
      </c>
      <c r="B12551" s="1" t="s">
        <v>8580</v>
      </c>
      <c r="C12551" s="1" t="s">
        <v>1995</v>
      </c>
      <c r="D12551" s="1" t="n">
        <v>2</v>
      </c>
      <c r="E12551" s="16" t="n">
        <v>2914.27</v>
      </c>
      <c r="F12551" s="17" t="n">
        <v>0</v>
      </c>
      <c r="G12551" s="16" t="n">
        <v>5828.54</v>
      </c>
      <c r="I12551" s="1" t="str">
        <f aca="false">INDEX(Products!$C$2:$C$51,MATCH(C12551,Products!$A$2:$A$51,0))</f>
        <v>Sports &amp; Fitness</v>
      </c>
      <c r="J12551" s="1" t="str">
        <f aca="false">INDEX(Orders!$E$2:$E$8001,MATCH(B12551,Orders!$A$2:$A$8001,0))</f>
        <v>Delivered</v>
      </c>
      <c r="K12551" s="1" t="str">
        <f aca="false">LEFT(INDEX(Orders!$C$2:$C$8001,MATCH(B12551,Orders!$A$2:$A$8001,0)),7)</f>
        <v>2025-10</v>
      </c>
    </row>
    <row r="12552" customFormat="false" ht="15" hidden="false" customHeight="true" outlineLevel="0" collapsed="false">
      <c r="A12552" s="1" t="s">
        <v>23022</v>
      </c>
      <c r="B12552" s="1" t="s">
        <v>8581</v>
      </c>
      <c r="C12552" s="1" t="s">
        <v>1926</v>
      </c>
      <c r="D12552" s="1" t="n">
        <v>1</v>
      </c>
      <c r="E12552" s="16" t="n">
        <v>1478.08</v>
      </c>
      <c r="F12552" s="17" t="n">
        <v>0</v>
      </c>
      <c r="G12552" s="16" t="n">
        <v>1478.08</v>
      </c>
      <c r="I12552" s="1" t="str">
        <f aca="false">INDEX(Products!$C$2:$C$51,MATCH(C12552,Products!$A$2:$A$51,0))</f>
        <v>Electronics</v>
      </c>
      <c r="J12552" s="1" t="str">
        <f aca="false">INDEX(Orders!$E$2:$E$8001,MATCH(B12552,Orders!$A$2:$A$8001,0))</f>
        <v>Returned</v>
      </c>
      <c r="K12552" s="1" t="str">
        <f aca="false">LEFT(INDEX(Orders!$C$2:$C$8001,MATCH(B12552,Orders!$A$2:$A$8001,0)),7)</f>
        <v>2024-08</v>
      </c>
    </row>
    <row r="12553" customFormat="false" ht="15" hidden="false" customHeight="true" outlineLevel="0" collapsed="false">
      <c r="A12553" s="1" t="s">
        <v>23023</v>
      </c>
      <c r="B12553" s="1" t="s">
        <v>8581</v>
      </c>
      <c r="C12553" s="1" t="s">
        <v>1965</v>
      </c>
      <c r="D12553" s="1" t="n">
        <v>1</v>
      </c>
      <c r="E12553" s="16" t="n">
        <v>1145.07</v>
      </c>
      <c r="F12553" s="17" t="n">
        <v>0</v>
      </c>
      <c r="G12553" s="16" t="n">
        <v>1145.07</v>
      </c>
      <c r="I12553" s="1" t="str">
        <f aca="false">INDEX(Products!$C$2:$C$51,MATCH(C12553,Products!$A$2:$A$51,0))</f>
        <v>Home &amp; Kitchen</v>
      </c>
      <c r="J12553" s="1" t="str">
        <f aca="false">INDEX(Orders!$E$2:$E$8001,MATCH(B12553,Orders!$A$2:$A$8001,0))</f>
        <v>Returned</v>
      </c>
      <c r="K12553" s="1" t="str">
        <f aca="false">LEFT(INDEX(Orders!$C$2:$C$8001,MATCH(B12553,Orders!$A$2:$A$8001,0)),7)</f>
        <v>2024-08</v>
      </c>
    </row>
    <row r="12554" customFormat="false" ht="15" hidden="false" customHeight="true" outlineLevel="0" collapsed="false">
      <c r="A12554" s="1" t="s">
        <v>23024</v>
      </c>
      <c r="B12554" s="1" t="s">
        <v>8582</v>
      </c>
      <c r="C12554" s="1" t="s">
        <v>2006</v>
      </c>
      <c r="D12554" s="1" t="n">
        <v>1</v>
      </c>
      <c r="E12554" s="16" t="n">
        <v>482.17</v>
      </c>
      <c r="F12554" s="17" t="n">
        <v>0.2</v>
      </c>
      <c r="G12554" s="16" t="n">
        <v>385.74</v>
      </c>
      <c r="I12554" s="1" t="str">
        <f aca="false">INDEX(Products!$C$2:$C$51,MATCH(C12554,Products!$A$2:$A$51,0))</f>
        <v>Books &amp; Stationery</v>
      </c>
      <c r="J12554" s="1" t="str">
        <f aca="false">INDEX(Orders!$E$2:$E$8001,MATCH(B12554,Orders!$A$2:$A$8001,0))</f>
        <v>Delivered</v>
      </c>
      <c r="K12554" s="1" t="str">
        <f aca="false">LEFT(INDEX(Orders!$C$2:$C$8001,MATCH(B12554,Orders!$A$2:$A$8001,0)),7)</f>
        <v>2024-11</v>
      </c>
    </row>
    <row r="12555" customFormat="false" ht="15" hidden="false" customHeight="true" outlineLevel="0" collapsed="false">
      <c r="A12555" s="1" t="s">
        <v>23025</v>
      </c>
      <c r="B12555" s="1" t="s">
        <v>8583</v>
      </c>
      <c r="C12555" s="1" t="s">
        <v>1937</v>
      </c>
      <c r="D12555" s="1" t="n">
        <v>1</v>
      </c>
      <c r="E12555" s="16" t="n">
        <v>1364.75</v>
      </c>
      <c r="F12555" s="17" t="n">
        <v>0.2</v>
      </c>
      <c r="G12555" s="16" t="n">
        <v>1091.8</v>
      </c>
      <c r="I12555" s="1" t="str">
        <f aca="false">INDEX(Products!$C$2:$C$51,MATCH(C12555,Products!$A$2:$A$51,0))</f>
        <v>Fashion</v>
      </c>
      <c r="J12555" s="1" t="str">
        <f aca="false">INDEX(Orders!$E$2:$E$8001,MATCH(B12555,Orders!$A$2:$A$8001,0))</f>
        <v>Refunded</v>
      </c>
      <c r="K12555" s="1" t="str">
        <f aca="false">LEFT(INDEX(Orders!$C$2:$C$8001,MATCH(B12555,Orders!$A$2:$A$8001,0)),7)</f>
        <v>2025-06</v>
      </c>
    </row>
    <row r="12556" customFormat="false" ht="15" hidden="false" customHeight="true" outlineLevel="0" collapsed="false">
      <c r="A12556" s="1" t="s">
        <v>23026</v>
      </c>
      <c r="B12556" s="1" t="s">
        <v>8584</v>
      </c>
      <c r="C12556" s="1" t="s">
        <v>1930</v>
      </c>
      <c r="D12556" s="1" t="n">
        <v>1</v>
      </c>
      <c r="E12556" s="16" t="n">
        <v>2398.35</v>
      </c>
      <c r="F12556" s="17" t="n">
        <v>0</v>
      </c>
      <c r="G12556" s="16" t="n">
        <v>2398.35</v>
      </c>
      <c r="I12556" s="1" t="str">
        <f aca="false">INDEX(Products!$C$2:$C$51,MATCH(C12556,Products!$A$2:$A$51,0))</f>
        <v>Electronics</v>
      </c>
      <c r="J12556" s="1" t="str">
        <f aca="false">INDEX(Orders!$E$2:$E$8001,MATCH(B12556,Orders!$A$2:$A$8001,0))</f>
        <v>Delivered</v>
      </c>
      <c r="K12556" s="1" t="str">
        <f aca="false">LEFT(INDEX(Orders!$C$2:$C$8001,MATCH(B12556,Orders!$A$2:$A$8001,0)),7)</f>
        <v>2024-09</v>
      </c>
    </row>
    <row r="12557" customFormat="false" ht="15" hidden="false" customHeight="true" outlineLevel="0" collapsed="false">
      <c r="A12557" s="1" t="s">
        <v>23027</v>
      </c>
      <c r="B12557" s="1" t="s">
        <v>8584</v>
      </c>
      <c r="C12557" s="1" t="s">
        <v>1990</v>
      </c>
      <c r="D12557" s="1" t="n">
        <v>1</v>
      </c>
      <c r="E12557" s="16" t="n">
        <v>5311.32</v>
      </c>
      <c r="F12557" s="17" t="n">
        <v>0.05</v>
      </c>
      <c r="G12557" s="16" t="n">
        <v>5045.75</v>
      </c>
      <c r="I12557" s="1" t="str">
        <f aca="false">INDEX(Products!$C$2:$C$51,MATCH(C12557,Products!$A$2:$A$51,0))</f>
        <v>Sports &amp; Fitness</v>
      </c>
      <c r="J12557" s="1" t="str">
        <f aca="false">INDEX(Orders!$E$2:$E$8001,MATCH(B12557,Orders!$A$2:$A$8001,0))</f>
        <v>Delivered</v>
      </c>
      <c r="K12557" s="1" t="str">
        <f aca="false">LEFT(INDEX(Orders!$C$2:$C$8001,MATCH(B12557,Orders!$A$2:$A$8001,0)),7)</f>
        <v>2024-09</v>
      </c>
    </row>
    <row r="12558" customFormat="false" ht="15" hidden="false" customHeight="true" outlineLevel="0" collapsed="false">
      <c r="A12558" s="1" t="s">
        <v>23028</v>
      </c>
      <c r="B12558" s="1" t="s">
        <v>8584</v>
      </c>
      <c r="C12558" s="1" t="s">
        <v>2007</v>
      </c>
      <c r="D12558" s="1" t="n">
        <v>1</v>
      </c>
      <c r="E12558" s="16" t="n">
        <v>750.27</v>
      </c>
      <c r="F12558" s="17" t="n">
        <v>0</v>
      </c>
      <c r="G12558" s="16" t="n">
        <v>750.27</v>
      </c>
      <c r="I12558" s="1" t="str">
        <f aca="false">INDEX(Products!$C$2:$C$51,MATCH(C12558,Products!$A$2:$A$51,0))</f>
        <v>Books &amp; Stationery</v>
      </c>
      <c r="J12558" s="1" t="str">
        <f aca="false">INDEX(Orders!$E$2:$E$8001,MATCH(B12558,Orders!$A$2:$A$8001,0))</f>
        <v>Delivered</v>
      </c>
      <c r="K12558" s="1" t="str">
        <f aca="false">LEFT(INDEX(Orders!$C$2:$C$8001,MATCH(B12558,Orders!$A$2:$A$8001,0)),7)</f>
        <v>2024-09</v>
      </c>
    </row>
    <row r="12559" customFormat="false" ht="15" hidden="false" customHeight="true" outlineLevel="0" collapsed="false">
      <c r="A12559" s="1" t="s">
        <v>23029</v>
      </c>
      <c r="B12559" s="1" t="s">
        <v>8585</v>
      </c>
      <c r="C12559" s="1" t="s">
        <v>1930</v>
      </c>
      <c r="D12559" s="1" t="n">
        <v>1</v>
      </c>
      <c r="E12559" s="16" t="n">
        <v>2398.35</v>
      </c>
      <c r="F12559" s="17" t="n">
        <v>0</v>
      </c>
      <c r="G12559" s="16" t="n">
        <v>2398.35</v>
      </c>
      <c r="I12559" s="1" t="str">
        <f aca="false">INDEX(Products!$C$2:$C$51,MATCH(C12559,Products!$A$2:$A$51,0))</f>
        <v>Electronics</v>
      </c>
      <c r="J12559" s="1" t="str">
        <f aca="false">INDEX(Orders!$E$2:$E$8001,MATCH(B12559,Orders!$A$2:$A$8001,0))</f>
        <v>Delivered</v>
      </c>
      <c r="K12559" s="1" t="str">
        <f aca="false">LEFT(INDEX(Orders!$C$2:$C$8001,MATCH(B12559,Orders!$A$2:$A$8001,0)),7)</f>
        <v>2025-12</v>
      </c>
    </row>
    <row r="12560" customFormat="false" ht="15" hidden="false" customHeight="true" outlineLevel="0" collapsed="false">
      <c r="A12560" s="1" t="s">
        <v>23030</v>
      </c>
      <c r="B12560" s="1" t="s">
        <v>8586</v>
      </c>
      <c r="C12560" s="1" t="s">
        <v>2007</v>
      </c>
      <c r="D12560" s="1" t="n">
        <v>2</v>
      </c>
      <c r="E12560" s="16" t="n">
        <v>750.27</v>
      </c>
      <c r="F12560" s="17" t="n">
        <v>0</v>
      </c>
      <c r="G12560" s="16" t="n">
        <v>1500.54</v>
      </c>
      <c r="I12560" s="1" t="str">
        <f aca="false">INDEX(Products!$C$2:$C$51,MATCH(C12560,Products!$A$2:$A$51,0))</f>
        <v>Books &amp; Stationery</v>
      </c>
      <c r="J12560" s="1" t="str">
        <f aca="false">INDEX(Orders!$E$2:$E$8001,MATCH(B12560,Orders!$A$2:$A$8001,0))</f>
        <v>Delivered</v>
      </c>
      <c r="K12560" s="1" t="str">
        <f aca="false">LEFT(INDEX(Orders!$C$2:$C$8001,MATCH(B12560,Orders!$A$2:$A$8001,0)),7)</f>
        <v>2024-02</v>
      </c>
    </row>
    <row r="12561" customFormat="false" ht="15" hidden="false" customHeight="true" outlineLevel="0" collapsed="false">
      <c r="A12561" s="1" t="s">
        <v>23031</v>
      </c>
      <c r="B12561" s="1" t="s">
        <v>8586</v>
      </c>
      <c r="C12561" s="1" t="s">
        <v>2006</v>
      </c>
      <c r="D12561" s="1" t="n">
        <v>1</v>
      </c>
      <c r="E12561" s="16" t="n">
        <v>482.17</v>
      </c>
      <c r="F12561" s="17" t="n">
        <v>0.2</v>
      </c>
      <c r="G12561" s="16" t="n">
        <v>385.74</v>
      </c>
      <c r="I12561" s="1" t="str">
        <f aca="false">INDEX(Products!$C$2:$C$51,MATCH(C12561,Products!$A$2:$A$51,0))</f>
        <v>Books &amp; Stationery</v>
      </c>
      <c r="J12561" s="1" t="str">
        <f aca="false">INDEX(Orders!$E$2:$E$8001,MATCH(B12561,Orders!$A$2:$A$8001,0))</f>
        <v>Delivered</v>
      </c>
      <c r="K12561" s="1" t="str">
        <f aca="false">LEFT(INDEX(Orders!$C$2:$C$8001,MATCH(B12561,Orders!$A$2:$A$8001,0)),7)</f>
        <v>2024-02</v>
      </c>
    </row>
    <row r="12562" customFormat="false" ht="15" hidden="false" customHeight="true" outlineLevel="0" collapsed="false">
      <c r="A12562" s="1" t="s">
        <v>23032</v>
      </c>
      <c r="B12562" s="1" t="s">
        <v>8587</v>
      </c>
      <c r="C12562" s="1" t="s">
        <v>1976</v>
      </c>
      <c r="D12562" s="1" t="n">
        <v>1</v>
      </c>
      <c r="E12562" s="16" t="n">
        <v>1603.35</v>
      </c>
      <c r="F12562" s="17" t="n">
        <v>0.05</v>
      </c>
      <c r="G12562" s="16" t="n">
        <v>1523.18</v>
      </c>
      <c r="I12562" s="1" t="str">
        <f aca="false">INDEX(Products!$C$2:$C$51,MATCH(C12562,Products!$A$2:$A$51,0))</f>
        <v>Beauty &amp; Personal Care</v>
      </c>
      <c r="J12562" s="1" t="str">
        <f aca="false">INDEX(Orders!$E$2:$E$8001,MATCH(B12562,Orders!$A$2:$A$8001,0))</f>
        <v>Delivered</v>
      </c>
      <c r="K12562" s="1" t="str">
        <f aca="false">LEFT(INDEX(Orders!$C$2:$C$8001,MATCH(B12562,Orders!$A$2:$A$8001,0)),7)</f>
        <v>2024-03</v>
      </c>
    </row>
    <row r="12563" customFormat="false" ht="15" hidden="false" customHeight="true" outlineLevel="0" collapsed="false">
      <c r="A12563" s="1" t="s">
        <v>23033</v>
      </c>
      <c r="B12563" s="1" t="s">
        <v>8587</v>
      </c>
      <c r="C12563" s="1" t="s">
        <v>1930</v>
      </c>
      <c r="D12563" s="1" t="n">
        <v>1</v>
      </c>
      <c r="E12563" s="16" t="n">
        <v>2398.35</v>
      </c>
      <c r="F12563" s="17" t="n">
        <v>0.1</v>
      </c>
      <c r="G12563" s="16" t="n">
        <v>2158.52</v>
      </c>
      <c r="I12563" s="1" t="str">
        <f aca="false">INDEX(Products!$C$2:$C$51,MATCH(C12563,Products!$A$2:$A$51,0))</f>
        <v>Electronics</v>
      </c>
      <c r="J12563" s="1" t="str">
        <f aca="false">INDEX(Orders!$E$2:$E$8001,MATCH(B12563,Orders!$A$2:$A$8001,0))</f>
        <v>Delivered</v>
      </c>
      <c r="K12563" s="1" t="str">
        <f aca="false">LEFT(INDEX(Orders!$C$2:$C$8001,MATCH(B12563,Orders!$A$2:$A$8001,0)),7)</f>
        <v>2024-03</v>
      </c>
    </row>
    <row r="12564" customFormat="false" ht="15" hidden="false" customHeight="true" outlineLevel="0" collapsed="false">
      <c r="A12564" s="1" t="s">
        <v>23034</v>
      </c>
      <c r="B12564" s="1" t="s">
        <v>8588</v>
      </c>
      <c r="C12564" s="1" t="s">
        <v>1920</v>
      </c>
      <c r="D12564" s="1" t="n">
        <v>2</v>
      </c>
      <c r="E12564" s="16" t="n">
        <v>4273.58</v>
      </c>
      <c r="F12564" s="17" t="n">
        <v>0.05</v>
      </c>
      <c r="G12564" s="16" t="n">
        <v>8119.8</v>
      </c>
      <c r="I12564" s="1" t="str">
        <f aca="false">INDEX(Products!$C$2:$C$51,MATCH(C12564,Products!$A$2:$A$51,0))</f>
        <v>Electronics</v>
      </c>
      <c r="J12564" s="1" t="str">
        <f aca="false">INDEX(Orders!$E$2:$E$8001,MATCH(B12564,Orders!$A$2:$A$8001,0))</f>
        <v>Returned</v>
      </c>
      <c r="K12564" s="1" t="str">
        <f aca="false">LEFT(INDEX(Orders!$C$2:$C$8001,MATCH(B12564,Orders!$A$2:$A$8001,0)),7)</f>
        <v>2025-09</v>
      </c>
    </row>
    <row r="12565" customFormat="false" ht="15" hidden="false" customHeight="true" outlineLevel="0" collapsed="false">
      <c r="A12565" s="1" t="s">
        <v>23035</v>
      </c>
      <c r="B12565" s="1" t="s">
        <v>8588</v>
      </c>
      <c r="C12565" s="1" t="s">
        <v>2007</v>
      </c>
      <c r="D12565" s="1" t="n">
        <v>3</v>
      </c>
      <c r="E12565" s="16" t="n">
        <v>750.27</v>
      </c>
      <c r="F12565" s="17" t="n">
        <v>0</v>
      </c>
      <c r="G12565" s="16" t="n">
        <v>2250.81</v>
      </c>
      <c r="I12565" s="1" t="str">
        <f aca="false">INDEX(Products!$C$2:$C$51,MATCH(C12565,Products!$A$2:$A$51,0))</f>
        <v>Books &amp; Stationery</v>
      </c>
      <c r="J12565" s="1" t="str">
        <f aca="false">INDEX(Orders!$E$2:$E$8001,MATCH(B12565,Orders!$A$2:$A$8001,0))</f>
        <v>Returned</v>
      </c>
      <c r="K12565" s="1" t="str">
        <f aca="false">LEFT(INDEX(Orders!$C$2:$C$8001,MATCH(B12565,Orders!$A$2:$A$8001,0)),7)</f>
        <v>2025-09</v>
      </c>
    </row>
    <row r="12566" customFormat="false" ht="15" hidden="false" customHeight="true" outlineLevel="0" collapsed="false">
      <c r="A12566" s="1" t="s">
        <v>23036</v>
      </c>
      <c r="B12566" s="1" t="s">
        <v>8588</v>
      </c>
      <c r="C12566" s="1" t="s">
        <v>2006</v>
      </c>
      <c r="D12566" s="1" t="n">
        <v>1</v>
      </c>
      <c r="E12566" s="16" t="n">
        <v>482.17</v>
      </c>
      <c r="F12566" s="17" t="n">
        <v>0.05</v>
      </c>
      <c r="G12566" s="16" t="n">
        <v>458.06</v>
      </c>
      <c r="I12566" s="1" t="str">
        <f aca="false">INDEX(Products!$C$2:$C$51,MATCH(C12566,Products!$A$2:$A$51,0))</f>
        <v>Books &amp; Stationery</v>
      </c>
      <c r="J12566" s="1" t="str">
        <f aca="false">INDEX(Orders!$E$2:$E$8001,MATCH(B12566,Orders!$A$2:$A$8001,0))</f>
        <v>Returned</v>
      </c>
      <c r="K12566" s="1" t="str">
        <f aca="false">LEFT(INDEX(Orders!$C$2:$C$8001,MATCH(B12566,Orders!$A$2:$A$8001,0)),7)</f>
        <v>2025-09</v>
      </c>
    </row>
    <row r="12567" customFormat="false" ht="15" hidden="false" customHeight="true" outlineLevel="0" collapsed="false">
      <c r="A12567" s="1" t="s">
        <v>23037</v>
      </c>
      <c r="B12567" s="1" t="s">
        <v>8589</v>
      </c>
      <c r="C12567" s="1" t="s">
        <v>1984</v>
      </c>
      <c r="D12567" s="1" t="n">
        <v>1</v>
      </c>
      <c r="E12567" s="16" t="n">
        <v>1134.82</v>
      </c>
      <c r="F12567" s="17" t="n">
        <v>0</v>
      </c>
      <c r="G12567" s="16" t="n">
        <v>1134.82</v>
      </c>
      <c r="I12567" s="1" t="str">
        <f aca="false">INDEX(Products!$C$2:$C$51,MATCH(C12567,Products!$A$2:$A$51,0))</f>
        <v>Beauty &amp; Personal Care</v>
      </c>
      <c r="J12567" s="1" t="str">
        <f aca="false">INDEX(Orders!$E$2:$E$8001,MATCH(B12567,Orders!$A$2:$A$8001,0))</f>
        <v>Delivered</v>
      </c>
      <c r="K12567" s="1" t="str">
        <f aca="false">LEFT(INDEX(Orders!$C$2:$C$8001,MATCH(B12567,Orders!$A$2:$A$8001,0)),7)</f>
        <v>2025-05</v>
      </c>
    </row>
    <row r="12568" customFormat="false" ht="15" hidden="false" customHeight="true" outlineLevel="0" collapsed="false">
      <c r="A12568" s="1" t="s">
        <v>23038</v>
      </c>
      <c r="B12568" s="1" t="s">
        <v>8590</v>
      </c>
      <c r="C12568" s="1" t="s">
        <v>1930</v>
      </c>
      <c r="D12568" s="1" t="n">
        <v>1</v>
      </c>
      <c r="E12568" s="16" t="n">
        <v>2398.35</v>
      </c>
      <c r="F12568" s="17" t="n">
        <v>0.15</v>
      </c>
      <c r="G12568" s="16" t="n">
        <v>2038.6</v>
      </c>
      <c r="I12568" s="1" t="str">
        <f aca="false">INDEX(Products!$C$2:$C$51,MATCH(C12568,Products!$A$2:$A$51,0))</f>
        <v>Electronics</v>
      </c>
      <c r="J12568" s="1" t="str">
        <f aca="false">INDEX(Orders!$E$2:$E$8001,MATCH(B12568,Orders!$A$2:$A$8001,0))</f>
        <v>Delivered</v>
      </c>
      <c r="K12568" s="1" t="str">
        <f aca="false">LEFT(INDEX(Orders!$C$2:$C$8001,MATCH(B12568,Orders!$A$2:$A$8001,0)),7)</f>
        <v>2024-12</v>
      </c>
    </row>
    <row r="12569" customFormat="false" ht="15" hidden="false" customHeight="true" outlineLevel="0" collapsed="false">
      <c r="A12569" s="1" t="s">
        <v>23039</v>
      </c>
      <c r="B12569" s="1" t="s">
        <v>8590</v>
      </c>
      <c r="C12569" s="1" t="s">
        <v>2007</v>
      </c>
      <c r="D12569" s="1" t="n">
        <v>2</v>
      </c>
      <c r="E12569" s="16" t="n">
        <v>750.27</v>
      </c>
      <c r="F12569" s="17" t="n">
        <v>0</v>
      </c>
      <c r="G12569" s="16" t="n">
        <v>1500.54</v>
      </c>
      <c r="I12569" s="1" t="str">
        <f aca="false">INDEX(Products!$C$2:$C$51,MATCH(C12569,Products!$A$2:$A$51,0))</f>
        <v>Books &amp; Stationery</v>
      </c>
      <c r="J12569" s="1" t="str">
        <f aca="false">INDEX(Orders!$E$2:$E$8001,MATCH(B12569,Orders!$A$2:$A$8001,0))</f>
        <v>Delivered</v>
      </c>
      <c r="K12569" s="1" t="str">
        <f aca="false">LEFT(INDEX(Orders!$C$2:$C$8001,MATCH(B12569,Orders!$A$2:$A$8001,0)),7)</f>
        <v>2024-12</v>
      </c>
    </row>
    <row r="12570" customFormat="false" ht="15" hidden="false" customHeight="true" outlineLevel="0" collapsed="false">
      <c r="A12570" s="1" t="s">
        <v>23040</v>
      </c>
      <c r="B12570" s="1" t="s">
        <v>8591</v>
      </c>
      <c r="C12570" s="1" t="s">
        <v>2000</v>
      </c>
      <c r="D12570" s="1" t="n">
        <v>1</v>
      </c>
      <c r="E12570" s="16" t="n">
        <v>425.08</v>
      </c>
      <c r="F12570" s="17" t="n">
        <v>0</v>
      </c>
      <c r="G12570" s="16" t="n">
        <v>425.08</v>
      </c>
      <c r="I12570" s="1" t="str">
        <f aca="false">INDEX(Products!$C$2:$C$51,MATCH(C12570,Products!$A$2:$A$51,0))</f>
        <v>Books &amp; Stationery</v>
      </c>
      <c r="J12570" s="1" t="str">
        <f aca="false">INDEX(Orders!$E$2:$E$8001,MATCH(B12570,Orders!$A$2:$A$8001,0))</f>
        <v>Delivered</v>
      </c>
      <c r="K12570" s="1" t="str">
        <f aca="false">LEFT(INDEX(Orders!$C$2:$C$8001,MATCH(B12570,Orders!$A$2:$A$8001,0)),7)</f>
        <v>2025-12</v>
      </c>
    </row>
    <row r="12571" customFormat="false" ht="15" hidden="false" customHeight="true" outlineLevel="0" collapsed="false">
      <c r="A12571" s="1" t="s">
        <v>23041</v>
      </c>
      <c r="B12571" s="1" t="s">
        <v>8591</v>
      </c>
      <c r="C12571" s="1" t="s">
        <v>1997</v>
      </c>
      <c r="D12571" s="1" t="n">
        <v>1</v>
      </c>
      <c r="E12571" s="16" t="n">
        <v>311.15</v>
      </c>
      <c r="F12571" s="17" t="n">
        <v>0.1</v>
      </c>
      <c r="G12571" s="16" t="n">
        <v>280.03</v>
      </c>
      <c r="I12571" s="1" t="str">
        <f aca="false">INDEX(Products!$C$2:$C$51,MATCH(C12571,Products!$A$2:$A$51,0))</f>
        <v>Sports &amp; Fitness</v>
      </c>
      <c r="J12571" s="1" t="str">
        <f aca="false">INDEX(Orders!$E$2:$E$8001,MATCH(B12571,Orders!$A$2:$A$8001,0))</f>
        <v>Delivered</v>
      </c>
      <c r="K12571" s="1" t="str">
        <f aca="false">LEFT(INDEX(Orders!$C$2:$C$8001,MATCH(B12571,Orders!$A$2:$A$8001,0)),7)</f>
        <v>2025-12</v>
      </c>
    </row>
    <row r="12572" customFormat="false" ht="15" hidden="false" customHeight="true" outlineLevel="0" collapsed="false">
      <c r="A12572" s="1" t="s">
        <v>23042</v>
      </c>
      <c r="B12572" s="1" t="s">
        <v>8592</v>
      </c>
      <c r="C12572" s="1" t="s">
        <v>1984</v>
      </c>
      <c r="D12572" s="1" t="n">
        <v>2</v>
      </c>
      <c r="E12572" s="16" t="n">
        <v>1134.82</v>
      </c>
      <c r="F12572" s="17" t="n">
        <v>0.15</v>
      </c>
      <c r="G12572" s="16" t="n">
        <v>1929.19</v>
      </c>
      <c r="I12572" s="1" t="str">
        <f aca="false">INDEX(Products!$C$2:$C$51,MATCH(C12572,Products!$A$2:$A$51,0))</f>
        <v>Beauty &amp; Personal Care</v>
      </c>
      <c r="J12572" s="1" t="str">
        <f aca="false">INDEX(Orders!$E$2:$E$8001,MATCH(B12572,Orders!$A$2:$A$8001,0))</f>
        <v>Delivered</v>
      </c>
      <c r="K12572" s="1" t="str">
        <f aca="false">LEFT(INDEX(Orders!$C$2:$C$8001,MATCH(B12572,Orders!$A$2:$A$8001,0)),7)</f>
        <v>2024-09</v>
      </c>
    </row>
    <row r="12573" customFormat="false" ht="15" hidden="false" customHeight="true" outlineLevel="0" collapsed="false">
      <c r="A12573" s="1" t="s">
        <v>23043</v>
      </c>
      <c r="B12573" s="1" t="s">
        <v>8592</v>
      </c>
      <c r="C12573" s="1" t="s">
        <v>1990</v>
      </c>
      <c r="D12573" s="1" t="n">
        <v>2</v>
      </c>
      <c r="E12573" s="16" t="n">
        <v>5311.32</v>
      </c>
      <c r="F12573" s="17" t="n">
        <v>0.1</v>
      </c>
      <c r="G12573" s="16" t="n">
        <v>9560.38</v>
      </c>
      <c r="I12573" s="1" t="str">
        <f aca="false">INDEX(Products!$C$2:$C$51,MATCH(C12573,Products!$A$2:$A$51,0))</f>
        <v>Sports &amp; Fitness</v>
      </c>
      <c r="J12573" s="1" t="str">
        <f aca="false">INDEX(Orders!$E$2:$E$8001,MATCH(B12573,Orders!$A$2:$A$8001,0))</f>
        <v>Delivered</v>
      </c>
      <c r="K12573" s="1" t="str">
        <f aca="false">LEFT(INDEX(Orders!$C$2:$C$8001,MATCH(B12573,Orders!$A$2:$A$8001,0)),7)</f>
        <v>2024-09</v>
      </c>
    </row>
    <row r="12574" customFormat="false" ht="15" hidden="false" customHeight="true" outlineLevel="0" collapsed="false">
      <c r="A12574" s="1" t="s">
        <v>23044</v>
      </c>
      <c r="B12574" s="1" t="s">
        <v>8593</v>
      </c>
      <c r="C12574" s="1" t="s">
        <v>1977</v>
      </c>
      <c r="D12574" s="1" t="n">
        <v>1</v>
      </c>
      <c r="E12574" s="16" t="n">
        <v>2386.05</v>
      </c>
      <c r="F12574" s="17" t="n">
        <v>0</v>
      </c>
      <c r="G12574" s="16" t="n">
        <v>2386.05</v>
      </c>
      <c r="I12574" s="1" t="str">
        <f aca="false">INDEX(Products!$C$2:$C$51,MATCH(C12574,Products!$A$2:$A$51,0))</f>
        <v>Beauty &amp; Personal Care</v>
      </c>
      <c r="J12574" s="1" t="str">
        <f aca="false">INDEX(Orders!$E$2:$E$8001,MATCH(B12574,Orders!$A$2:$A$8001,0))</f>
        <v>Delivered</v>
      </c>
      <c r="K12574" s="1" t="str">
        <f aca="false">LEFT(INDEX(Orders!$C$2:$C$8001,MATCH(B12574,Orders!$A$2:$A$8001,0)),7)</f>
        <v>2025-03</v>
      </c>
    </row>
    <row r="12575" customFormat="false" ht="15" hidden="false" customHeight="true" outlineLevel="0" collapsed="false">
      <c r="A12575" s="1" t="s">
        <v>23045</v>
      </c>
      <c r="B12575" s="1" t="s">
        <v>8594</v>
      </c>
      <c r="C12575" s="1" t="s">
        <v>2006</v>
      </c>
      <c r="D12575" s="1" t="n">
        <v>1</v>
      </c>
      <c r="E12575" s="16" t="n">
        <v>482.17</v>
      </c>
      <c r="F12575" s="17" t="n">
        <v>0</v>
      </c>
      <c r="G12575" s="16" t="n">
        <v>482.17</v>
      </c>
      <c r="I12575" s="1" t="str">
        <f aca="false">INDEX(Products!$C$2:$C$51,MATCH(C12575,Products!$A$2:$A$51,0))</f>
        <v>Books &amp; Stationery</v>
      </c>
      <c r="J12575" s="1" t="str">
        <f aca="false">INDEX(Orders!$E$2:$E$8001,MATCH(B12575,Orders!$A$2:$A$8001,0))</f>
        <v>Delivered</v>
      </c>
      <c r="K12575" s="1" t="str">
        <f aca="false">LEFT(INDEX(Orders!$C$2:$C$8001,MATCH(B12575,Orders!$A$2:$A$8001,0)),7)</f>
        <v>2025-08</v>
      </c>
    </row>
    <row r="12576" customFormat="false" ht="15" hidden="false" customHeight="true" outlineLevel="0" collapsed="false">
      <c r="A12576" s="1" t="s">
        <v>23046</v>
      </c>
      <c r="B12576" s="1" t="s">
        <v>8595</v>
      </c>
      <c r="C12576" s="1" t="s">
        <v>1997</v>
      </c>
      <c r="D12576" s="1" t="n">
        <v>1</v>
      </c>
      <c r="E12576" s="16" t="n">
        <v>311.15</v>
      </c>
      <c r="F12576" s="17" t="n">
        <v>0</v>
      </c>
      <c r="G12576" s="16" t="n">
        <v>311.15</v>
      </c>
      <c r="I12576" s="1" t="str">
        <f aca="false">INDEX(Products!$C$2:$C$51,MATCH(C12576,Products!$A$2:$A$51,0))</f>
        <v>Sports &amp; Fitness</v>
      </c>
      <c r="J12576" s="1" t="str">
        <f aca="false">INDEX(Orders!$E$2:$E$8001,MATCH(B12576,Orders!$A$2:$A$8001,0))</f>
        <v>Delivered</v>
      </c>
      <c r="K12576" s="1" t="str">
        <f aca="false">LEFT(INDEX(Orders!$C$2:$C$8001,MATCH(B12576,Orders!$A$2:$A$8001,0)),7)</f>
        <v>2025-06</v>
      </c>
    </row>
    <row r="12577" customFormat="false" ht="15" hidden="false" customHeight="true" outlineLevel="0" collapsed="false">
      <c r="A12577" s="1" t="s">
        <v>23047</v>
      </c>
      <c r="B12577" s="1" t="s">
        <v>8595</v>
      </c>
      <c r="C12577" s="1" t="s">
        <v>2006</v>
      </c>
      <c r="D12577" s="1" t="n">
        <v>1</v>
      </c>
      <c r="E12577" s="16" t="n">
        <v>482.17</v>
      </c>
      <c r="F12577" s="17" t="n">
        <v>0.15</v>
      </c>
      <c r="G12577" s="16" t="n">
        <v>409.84</v>
      </c>
      <c r="I12577" s="1" t="str">
        <f aca="false">INDEX(Products!$C$2:$C$51,MATCH(C12577,Products!$A$2:$A$51,0))</f>
        <v>Books &amp; Stationery</v>
      </c>
      <c r="J12577" s="1" t="str">
        <f aca="false">INDEX(Orders!$E$2:$E$8001,MATCH(B12577,Orders!$A$2:$A$8001,0))</f>
        <v>Delivered</v>
      </c>
      <c r="K12577" s="1" t="str">
        <f aca="false">LEFT(INDEX(Orders!$C$2:$C$8001,MATCH(B12577,Orders!$A$2:$A$8001,0)),7)</f>
        <v>2025-06</v>
      </c>
    </row>
    <row r="12578" customFormat="false" ht="15" hidden="false" customHeight="true" outlineLevel="0" collapsed="false">
      <c r="A12578" s="1" t="s">
        <v>23048</v>
      </c>
      <c r="B12578" s="1" t="s">
        <v>8596</v>
      </c>
      <c r="C12578" s="1" t="s">
        <v>1984</v>
      </c>
      <c r="D12578" s="1" t="n">
        <v>2</v>
      </c>
      <c r="E12578" s="16" t="n">
        <v>1134.82</v>
      </c>
      <c r="F12578" s="17" t="n">
        <v>0.05</v>
      </c>
      <c r="G12578" s="16" t="n">
        <v>2156.16</v>
      </c>
      <c r="I12578" s="1" t="str">
        <f aca="false">INDEX(Products!$C$2:$C$51,MATCH(C12578,Products!$A$2:$A$51,0))</f>
        <v>Beauty &amp; Personal Care</v>
      </c>
      <c r="J12578" s="1" t="str">
        <f aca="false">INDEX(Orders!$E$2:$E$8001,MATCH(B12578,Orders!$A$2:$A$8001,0))</f>
        <v>Returned</v>
      </c>
      <c r="K12578" s="1" t="str">
        <f aca="false">LEFT(INDEX(Orders!$C$2:$C$8001,MATCH(B12578,Orders!$A$2:$A$8001,0)),7)</f>
        <v>2024-09</v>
      </c>
    </row>
    <row r="12579" customFormat="false" ht="15" hidden="false" customHeight="true" outlineLevel="0" collapsed="false">
      <c r="A12579" s="1" t="s">
        <v>23049</v>
      </c>
      <c r="B12579" s="1" t="s">
        <v>8597</v>
      </c>
      <c r="C12579" s="1" t="s">
        <v>1997</v>
      </c>
      <c r="D12579" s="1" t="n">
        <v>2</v>
      </c>
      <c r="E12579" s="16" t="n">
        <v>311.15</v>
      </c>
      <c r="F12579" s="17" t="n">
        <v>0</v>
      </c>
      <c r="G12579" s="16" t="n">
        <v>622.3</v>
      </c>
      <c r="I12579" s="1" t="str">
        <f aca="false">INDEX(Products!$C$2:$C$51,MATCH(C12579,Products!$A$2:$A$51,0))</f>
        <v>Sports &amp; Fitness</v>
      </c>
      <c r="J12579" s="1" t="str">
        <f aca="false">INDEX(Orders!$E$2:$E$8001,MATCH(B12579,Orders!$A$2:$A$8001,0))</f>
        <v>Delivered</v>
      </c>
      <c r="K12579" s="1" t="str">
        <f aca="false">LEFT(INDEX(Orders!$C$2:$C$8001,MATCH(B12579,Orders!$A$2:$A$8001,0)),7)</f>
        <v>2025-11</v>
      </c>
    </row>
    <row r="12580" customFormat="false" ht="15" hidden="false" customHeight="true" outlineLevel="0" collapsed="false">
      <c r="A12580" s="1" t="s">
        <v>23050</v>
      </c>
      <c r="B12580" s="1" t="s">
        <v>8598</v>
      </c>
      <c r="C12580" s="1" t="s">
        <v>1971</v>
      </c>
      <c r="D12580" s="1" t="n">
        <v>1</v>
      </c>
      <c r="E12580" s="16" t="n">
        <v>2073.63</v>
      </c>
      <c r="F12580" s="17" t="n">
        <v>0.15</v>
      </c>
      <c r="G12580" s="16" t="n">
        <v>1762.59</v>
      </c>
      <c r="I12580" s="1" t="str">
        <f aca="false">INDEX(Products!$C$2:$C$51,MATCH(C12580,Products!$A$2:$A$51,0))</f>
        <v>Home &amp; Kitchen</v>
      </c>
      <c r="J12580" s="1" t="str">
        <f aca="false">INDEX(Orders!$E$2:$E$8001,MATCH(B12580,Orders!$A$2:$A$8001,0))</f>
        <v>Delivered</v>
      </c>
      <c r="K12580" s="1" t="str">
        <f aca="false">LEFT(INDEX(Orders!$C$2:$C$8001,MATCH(B12580,Orders!$A$2:$A$8001,0)),7)</f>
        <v>2024-08</v>
      </c>
    </row>
    <row r="12581" customFormat="false" ht="15" hidden="false" customHeight="true" outlineLevel="0" collapsed="false">
      <c r="A12581" s="1" t="s">
        <v>23051</v>
      </c>
      <c r="B12581" s="1" t="s">
        <v>8598</v>
      </c>
      <c r="C12581" s="1" t="s">
        <v>1997</v>
      </c>
      <c r="D12581" s="1" t="n">
        <v>1</v>
      </c>
      <c r="E12581" s="16" t="n">
        <v>311.15</v>
      </c>
      <c r="F12581" s="17" t="n">
        <v>0</v>
      </c>
      <c r="G12581" s="16" t="n">
        <v>311.15</v>
      </c>
      <c r="I12581" s="1" t="str">
        <f aca="false">INDEX(Products!$C$2:$C$51,MATCH(C12581,Products!$A$2:$A$51,0))</f>
        <v>Sports &amp; Fitness</v>
      </c>
      <c r="J12581" s="1" t="str">
        <f aca="false">INDEX(Orders!$E$2:$E$8001,MATCH(B12581,Orders!$A$2:$A$8001,0))</f>
        <v>Delivered</v>
      </c>
      <c r="K12581" s="1" t="str">
        <f aca="false">LEFT(INDEX(Orders!$C$2:$C$8001,MATCH(B12581,Orders!$A$2:$A$8001,0)),7)</f>
        <v>2024-08</v>
      </c>
    </row>
    <row r="12582" customFormat="false" ht="15" hidden="false" customHeight="true" outlineLevel="0" collapsed="false">
      <c r="A12582" s="1" t="s">
        <v>23052</v>
      </c>
      <c r="B12582" s="1" t="s">
        <v>8599</v>
      </c>
      <c r="C12582" s="1" t="s">
        <v>1928</v>
      </c>
      <c r="D12582" s="1" t="n">
        <v>2</v>
      </c>
      <c r="E12582" s="16" t="n">
        <v>657.82</v>
      </c>
      <c r="F12582" s="17" t="n">
        <v>0</v>
      </c>
      <c r="G12582" s="16" t="n">
        <v>1315.64</v>
      </c>
      <c r="I12582" s="1" t="str">
        <f aca="false">INDEX(Products!$C$2:$C$51,MATCH(C12582,Products!$A$2:$A$51,0))</f>
        <v>Electronics</v>
      </c>
      <c r="J12582" s="1" t="str">
        <f aca="false">INDEX(Orders!$E$2:$E$8001,MATCH(B12582,Orders!$A$2:$A$8001,0))</f>
        <v>Delivered</v>
      </c>
      <c r="K12582" s="1" t="str">
        <f aca="false">LEFT(INDEX(Orders!$C$2:$C$8001,MATCH(B12582,Orders!$A$2:$A$8001,0)),7)</f>
        <v>2025-05</v>
      </c>
    </row>
    <row r="12583" customFormat="false" ht="15" hidden="false" customHeight="true" outlineLevel="0" collapsed="false">
      <c r="A12583" s="1" t="s">
        <v>23053</v>
      </c>
      <c r="B12583" s="1" t="s">
        <v>8600</v>
      </c>
      <c r="C12583" s="1" t="s">
        <v>2007</v>
      </c>
      <c r="D12583" s="1" t="n">
        <v>1</v>
      </c>
      <c r="E12583" s="16" t="n">
        <v>750.27</v>
      </c>
      <c r="F12583" s="17" t="n">
        <v>0.05</v>
      </c>
      <c r="G12583" s="16" t="n">
        <v>712.76</v>
      </c>
      <c r="I12583" s="1" t="str">
        <f aca="false">INDEX(Products!$C$2:$C$51,MATCH(C12583,Products!$A$2:$A$51,0))</f>
        <v>Books &amp; Stationery</v>
      </c>
      <c r="J12583" s="1" t="str">
        <f aca="false">INDEX(Orders!$E$2:$E$8001,MATCH(B12583,Orders!$A$2:$A$8001,0))</f>
        <v>Returned</v>
      </c>
      <c r="K12583" s="1" t="str">
        <f aca="false">LEFT(INDEX(Orders!$C$2:$C$8001,MATCH(B12583,Orders!$A$2:$A$8001,0)),7)</f>
        <v>2025-06</v>
      </c>
    </row>
    <row r="12584" customFormat="false" ht="15" hidden="false" customHeight="true" outlineLevel="0" collapsed="false">
      <c r="A12584" s="1" t="s">
        <v>23054</v>
      </c>
      <c r="B12584" s="1" t="s">
        <v>8600</v>
      </c>
      <c r="C12584" s="1" t="s">
        <v>1930</v>
      </c>
      <c r="D12584" s="1" t="n">
        <v>1</v>
      </c>
      <c r="E12584" s="16" t="n">
        <v>2398.35</v>
      </c>
      <c r="F12584" s="17" t="n">
        <v>0</v>
      </c>
      <c r="G12584" s="16" t="n">
        <v>2398.35</v>
      </c>
      <c r="I12584" s="1" t="str">
        <f aca="false">INDEX(Products!$C$2:$C$51,MATCH(C12584,Products!$A$2:$A$51,0))</f>
        <v>Electronics</v>
      </c>
      <c r="J12584" s="1" t="str">
        <f aca="false">INDEX(Orders!$E$2:$E$8001,MATCH(B12584,Orders!$A$2:$A$8001,0))</f>
        <v>Returned</v>
      </c>
      <c r="K12584" s="1" t="str">
        <f aca="false">LEFT(INDEX(Orders!$C$2:$C$8001,MATCH(B12584,Orders!$A$2:$A$8001,0)),7)</f>
        <v>2025-06</v>
      </c>
    </row>
    <row r="12585" customFormat="false" ht="15" hidden="false" customHeight="true" outlineLevel="0" collapsed="false">
      <c r="A12585" s="1" t="s">
        <v>23055</v>
      </c>
      <c r="B12585" s="1" t="s">
        <v>8601</v>
      </c>
      <c r="C12585" s="1" t="s">
        <v>1975</v>
      </c>
      <c r="D12585" s="1" t="n">
        <v>2</v>
      </c>
      <c r="E12585" s="16" t="n">
        <v>862.99</v>
      </c>
      <c r="F12585" s="17" t="n">
        <v>0.1</v>
      </c>
      <c r="G12585" s="16" t="n">
        <v>1553.38</v>
      </c>
      <c r="I12585" s="1" t="str">
        <f aca="false">INDEX(Products!$C$2:$C$51,MATCH(C12585,Products!$A$2:$A$51,0))</f>
        <v>Beauty &amp; Personal Care</v>
      </c>
      <c r="J12585" s="1" t="str">
        <f aca="false">INDEX(Orders!$E$2:$E$8001,MATCH(B12585,Orders!$A$2:$A$8001,0))</f>
        <v>Delivered</v>
      </c>
      <c r="K12585" s="1" t="str">
        <f aca="false">LEFT(INDEX(Orders!$C$2:$C$8001,MATCH(B12585,Orders!$A$2:$A$8001,0)),7)</f>
        <v>2024-01</v>
      </c>
    </row>
    <row r="12586" customFormat="false" ht="15" hidden="false" customHeight="true" outlineLevel="0" collapsed="false">
      <c r="A12586" s="1" t="s">
        <v>23056</v>
      </c>
      <c r="B12586" s="1" t="s">
        <v>8601</v>
      </c>
      <c r="C12586" s="1" t="s">
        <v>2006</v>
      </c>
      <c r="D12586" s="1" t="n">
        <v>2</v>
      </c>
      <c r="E12586" s="16" t="n">
        <v>482.17</v>
      </c>
      <c r="F12586" s="17" t="n">
        <v>0</v>
      </c>
      <c r="G12586" s="16" t="n">
        <v>964.34</v>
      </c>
      <c r="I12586" s="1" t="str">
        <f aca="false">INDEX(Products!$C$2:$C$51,MATCH(C12586,Products!$A$2:$A$51,0))</f>
        <v>Books &amp; Stationery</v>
      </c>
      <c r="J12586" s="1" t="str">
        <f aca="false">INDEX(Orders!$E$2:$E$8001,MATCH(B12586,Orders!$A$2:$A$8001,0))</f>
        <v>Delivered</v>
      </c>
      <c r="K12586" s="1" t="str">
        <f aca="false">LEFT(INDEX(Orders!$C$2:$C$8001,MATCH(B12586,Orders!$A$2:$A$8001,0)),7)</f>
        <v>2024-01</v>
      </c>
    </row>
    <row r="12587" customFormat="false" ht="15" hidden="false" customHeight="true" outlineLevel="0" collapsed="false">
      <c r="A12587" s="1" t="s">
        <v>23057</v>
      </c>
      <c r="B12587" s="1" t="s">
        <v>8601</v>
      </c>
      <c r="C12587" s="1" t="s">
        <v>1990</v>
      </c>
      <c r="D12587" s="1" t="n">
        <v>1</v>
      </c>
      <c r="E12587" s="16" t="n">
        <v>5311.32</v>
      </c>
      <c r="F12587" s="17" t="n">
        <v>0.15</v>
      </c>
      <c r="G12587" s="16" t="n">
        <v>4514.62</v>
      </c>
      <c r="I12587" s="1" t="str">
        <f aca="false">INDEX(Products!$C$2:$C$51,MATCH(C12587,Products!$A$2:$A$51,0))</f>
        <v>Sports &amp; Fitness</v>
      </c>
      <c r="J12587" s="1" t="str">
        <f aca="false">INDEX(Orders!$E$2:$E$8001,MATCH(B12587,Orders!$A$2:$A$8001,0))</f>
        <v>Delivered</v>
      </c>
      <c r="K12587" s="1" t="str">
        <f aca="false">LEFT(INDEX(Orders!$C$2:$C$8001,MATCH(B12587,Orders!$A$2:$A$8001,0)),7)</f>
        <v>2024-01</v>
      </c>
    </row>
    <row r="12588" customFormat="false" ht="15" hidden="false" customHeight="true" outlineLevel="0" collapsed="false">
      <c r="A12588" s="1" t="s">
        <v>23058</v>
      </c>
      <c r="B12588" s="1" t="s">
        <v>8602</v>
      </c>
      <c r="C12588" s="1" t="s">
        <v>1979</v>
      </c>
      <c r="D12588" s="1" t="n">
        <v>2</v>
      </c>
      <c r="E12588" s="16" t="n">
        <v>623</v>
      </c>
      <c r="F12588" s="17" t="n">
        <v>0</v>
      </c>
      <c r="G12588" s="16" t="n">
        <v>1246</v>
      </c>
      <c r="I12588" s="1" t="str">
        <f aca="false">INDEX(Products!$C$2:$C$51,MATCH(C12588,Products!$A$2:$A$51,0))</f>
        <v>Beauty &amp; Personal Care</v>
      </c>
      <c r="J12588" s="1" t="str">
        <f aca="false">INDEX(Orders!$E$2:$E$8001,MATCH(B12588,Orders!$A$2:$A$8001,0))</f>
        <v>Delivered</v>
      </c>
      <c r="K12588" s="1" t="str">
        <f aca="false">LEFT(INDEX(Orders!$C$2:$C$8001,MATCH(B12588,Orders!$A$2:$A$8001,0)),7)</f>
        <v>2025-08</v>
      </c>
    </row>
    <row r="12589" customFormat="false" ht="15" hidden="false" customHeight="true" outlineLevel="0" collapsed="false">
      <c r="A12589" s="1" t="s">
        <v>23059</v>
      </c>
      <c r="B12589" s="1" t="s">
        <v>8602</v>
      </c>
      <c r="C12589" s="1" t="s">
        <v>1937</v>
      </c>
      <c r="D12589" s="1" t="n">
        <v>1</v>
      </c>
      <c r="E12589" s="16" t="n">
        <v>1364.75</v>
      </c>
      <c r="F12589" s="17" t="n">
        <v>0.05</v>
      </c>
      <c r="G12589" s="16" t="n">
        <v>1296.51</v>
      </c>
      <c r="I12589" s="1" t="str">
        <f aca="false">INDEX(Products!$C$2:$C$51,MATCH(C12589,Products!$A$2:$A$51,0))</f>
        <v>Fashion</v>
      </c>
      <c r="J12589" s="1" t="str">
        <f aca="false">INDEX(Orders!$E$2:$E$8001,MATCH(B12589,Orders!$A$2:$A$8001,0))</f>
        <v>Delivered</v>
      </c>
      <c r="K12589" s="1" t="str">
        <f aca="false">LEFT(INDEX(Orders!$C$2:$C$8001,MATCH(B12589,Orders!$A$2:$A$8001,0)),7)</f>
        <v>2025-08</v>
      </c>
    </row>
    <row r="12590" customFormat="false" ht="15" hidden="false" customHeight="true" outlineLevel="0" collapsed="false">
      <c r="A12590" s="1" t="s">
        <v>23060</v>
      </c>
      <c r="B12590" s="1" t="s">
        <v>8603</v>
      </c>
      <c r="C12590" s="1" t="s">
        <v>2007</v>
      </c>
      <c r="D12590" s="1" t="n">
        <v>1</v>
      </c>
      <c r="E12590" s="16" t="n">
        <v>750.27</v>
      </c>
      <c r="F12590" s="17" t="n">
        <v>0.15</v>
      </c>
      <c r="G12590" s="16" t="n">
        <v>637.73</v>
      </c>
      <c r="I12590" s="1" t="str">
        <f aca="false">INDEX(Products!$C$2:$C$51,MATCH(C12590,Products!$A$2:$A$51,0))</f>
        <v>Books &amp; Stationery</v>
      </c>
      <c r="J12590" s="1" t="str">
        <f aca="false">INDEX(Orders!$E$2:$E$8001,MATCH(B12590,Orders!$A$2:$A$8001,0))</f>
        <v>Delivered</v>
      </c>
      <c r="K12590" s="1" t="str">
        <f aca="false">LEFT(INDEX(Orders!$C$2:$C$8001,MATCH(B12590,Orders!$A$2:$A$8001,0)),7)</f>
        <v>2025-02</v>
      </c>
    </row>
    <row r="12591" customFormat="false" ht="15" hidden="false" customHeight="true" outlineLevel="0" collapsed="false">
      <c r="A12591" s="1" t="s">
        <v>23061</v>
      </c>
      <c r="B12591" s="1" t="s">
        <v>8603</v>
      </c>
      <c r="C12591" s="1" t="s">
        <v>2006</v>
      </c>
      <c r="D12591" s="1" t="n">
        <v>1</v>
      </c>
      <c r="E12591" s="16" t="n">
        <v>482.17</v>
      </c>
      <c r="F12591" s="17" t="n">
        <v>0.1</v>
      </c>
      <c r="G12591" s="16" t="n">
        <v>433.95</v>
      </c>
      <c r="I12591" s="1" t="str">
        <f aca="false">INDEX(Products!$C$2:$C$51,MATCH(C12591,Products!$A$2:$A$51,0))</f>
        <v>Books &amp; Stationery</v>
      </c>
      <c r="J12591" s="1" t="str">
        <f aca="false">INDEX(Orders!$E$2:$E$8001,MATCH(B12591,Orders!$A$2:$A$8001,0))</f>
        <v>Delivered</v>
      </c>
      <c r="K12591" s="1" t="str">
        <f aca="false">LEFT(INDEX(Orders!$C$2:$C$8001,MATCH(B12591,Orders!$A$2:$A$8001,0)),7)</f>
        <v>2025-02</v>
      </c>
    </row>
    <row r="12592" customFormat="false" ht="15" hidden="false" customHeight="true" outlineLevel="0" collapsed="false">
      <c r="A12592" s="1" t="s">
        <v>23062</v>
      </c>
      <c r="B12592" s="1" t="s">
        <v>8604</v>
      </c>
      <c r="C12592" s="1" t="s">
        <v>1961</v>
      </c>
      <c r="D12592" s="1" t="n">
        <v>3</v>
      </c>
      <c r="E12592" s="16" t="n">
        <v>3493.68</v>
      </c>
      <c r="F12592" s="17" t="n">
        <v>0</v>
      </c>
      <c r="G12592" s="16" t="n">
        <v>10481.04</v>
      </c>
      <c r="I12592" s="1" t="str">
        <f aca="false">INDEX(Products!$C$2:$C$51,MATCH(C12592,Products!$A$2:$A$51,0))</f>
        <v>Home &amp; Kitchen</v>
      </c>
      <c r="J12592" s="1" t="str">
        <f aca="false">INDEX(Orders!$E$2:$E$8001,MATCH(B12592,Orders!$A$2:$A$8001,0))</f>
        <v>Delivered</v>
      </c>
      <c r="K12592" s="1" t="str">
        <f aca="false">LEFT(INDEX(Orders!$C$2:$C$8001,MATCH(B12592,Orders!$A$2:$A$8001,0)),7)</f>
        <v>2024-12</v>
      </c>
    </row>
    <row r="12593" customFormat="false" ht="15" hidden="false" customHeight="true" outlineLevel="0" collapsed="false">
      <c r="A12593" s="1" t="s">
        <v>23063</v>
      </c>
      <c r="B12593" s="1" t="s">
        <v>8605</v>
      </c>
      <c r="C12593" s="1" t="s">
        <v>1976</v>
      </c>
      <c r="D12593" s="1" t="n">
        <v>2</v>
      </c>
      <c r="E12593" s="16" t="n">
        <v>1603.35</v>
      </c>
      <c r="F12593" s="17" t="n">
        <v>0.05</v>
      </c>
      <c r="G12593" s="16" t="n">
        <v>3046.36</v>
      </c>
      <c r="I12593" s="1" t="str">
        <f aca="false">INDEX(Products!$C$2:$C$51,MATCH(C12593,Products!$A$2:$A$51,0))</f>
        <v>Beauty &amp; Personal Care</v>
      </c>
      <c r="J12593" s="1" t="str">
        <f aca="false">INDEX(Orders!$E$2:$E$8001,MATCH(B12593,Orders!$A$2:$A$8001,0))</f>
        <v>Delivered</v>
      </c>
      <c r="K12593" s="1" t="str">
        <f aca="false">LEFT(INDEX(Orders!$C$2:$C$8001,MATCH(B12593,Orders!$A$2:$A$8001,0)),7)</f>
        <v>2025-01</v>
      </c>
    </row>
    <row r="12594" customFormat="false" ht="15" hidden="false" customHeight="true" outlineLevel="0" collapsed="false">
      <c r="A12594" s="1" t="s">
        <v>23064</v>
      </c>
      <c r="B12594" s="1" t="s">
        <v>8605</v>
      </c>
      <c r="C12594" s="1" t="s">
        <v>1940</v>
      </c>
      <c r="D12594" s="1" t="n">
        <v>1</v>
      </c>
      <c r="E12594" s="16" t="n">
        <v>2374.52</v>
      </c>
      <c r="F12594" s="17" t="n">
        <v>0</v>
      </c>
      <c r="G12594" s="16" t="n">
        <v>2374.52</v>
      </c>
      <c r="I12594" s="1" t="str">
        <f aca="false">INDEX(Products!$C$2:$C$51,MATCH(C12594,Products!$A$2:$A$51,0))</f>
        <v>Fashion</v>
      </c>
      <c r="J12594" s="1" t="str">
        <f aca="false">INDEX(Orders!$E$2:$E$8001,MATCH(B12594,Orders!$A$2:$A$8001,0))</f>
        <v>Delivered</v>
      </c>
      <c r="K12594" s="1" t="str">
        <f aca="false">LEFT(INDEX(Orders!$C$2:$C$8001,MATCH(B12594,Orders!$A$2:$A$8001,0)),7)</f>
        <v>2025-01</v>
      </c>
    </row>
    <row r="12595" customFormat="false" ht="15" hidden="false" customHeight="true" outlineLevel="0" collapsed="false">
      <c r="A12595" s="1" t="s">
        <v>23065</v>
      </c>
      <c r="B12595" s="1" t="s">
        <v>8605</v>
      </c>
      <c r="C12595" s="1" t="s">
        <v>1959</v>
      </c>
      <c r="D12595" s="1" t="n">
        <v>2</v>
      </c>
      <c r="E12595" s="16" t="n">
        <v>2142.79</v>
      </c>
      <c r="F12595" s="17" t="n">
        <v>0</v>
      </c>
      <c r="G12595" s="16" t="n">
        <v>4285.58</v>
      </c>
      <c r="I12595" s="1" t="str">
        <f aca="false">INDEX(Products!$C$2:$C$51,MATCH(C12595,Products!$A$2:$A$51,0))</f>
        <v>Home &amp; Kitchen</v>
      </c>
      <c r="J12595" s="1" t="str">
        <f aca="false">INDEX(Orders!$E$2:$E$8001,MATCH(B12595,Orders!$A$2:$A$8001,0))</f>
        <v>Delivered</v>
      </c>
      <c r="K12595" s="1" t="str">
        <f aca="false">LEFT(INDEX(Orders!$C$2:$C$8001,MATCH(B12595,Orders!$A$2:$A$8001,0)),7)</f>
        <v>2025-01</v>
      </c>
    </row>
    <row r="12596" customFormat="false" ht="15" hidden="false" customHeight="true" outlineLevel="0" collapsed="false">
      <c r="A12596" s="1" t="s">
        <v>23066</v>
      </c>
      <c r="B12596" s="1" t="s">
        <v>8605</v>
      </c>
      <c r="C12596" s="1" t="s">
        <v>1957</v>
      </c>
      <c r="D12596" s="1" t="n">
        <v>2</v>
      </c>
      <c r="E12596" s="16" t="n">
        <v>1469.28</v>
      </c>
      <c r="F12596" s="17" t="n">
        <v>0.05</v>
      </c>
      <c r="G12596" s="16" t="n">
        <v>2791.63</v>
      </c>
      <c r="I12596" s="1" t="str">
        <f aca="false">INDEX(Products!$C$2:$C$51,MATCH(C12596,Products!$A$2:$A$51,0))</f>
        <v>Home &amp; Kitchen</v>
      </c>
      <c r="J12596" s="1" t="str">
        <f aca="false">INDEX(Orders!$E$2:$E$8001,MATCH(B12596,Orders!$A$2:$A$8001,0))</f>
        <v>Delivered</v>
      </c>
      <c r="K12596" s="1" t="str">
        <f aca="false">LEFT(INDEX(Orders!$C$2:$C$8001,MATCH(B12596,Orders!$A$2:$A$8001,0)),7)</f>
        <v>2025-01</v>
      </c>
    </row>
    <row r="12597" customFormat="false" ht="15" hidden="false" customHeight="true" outlineLevel="0" collapsed="false">
      <c r="A12597" s="1" t="s">
        <v>23067</v>
      </c>
      <c r="B12597" s="1" t="s">
        <v>8606</v>
      </c>
      <c r="C12597" s="1" t="s">
        <v>1953</v>
      </c>
      <c r="D12597" s="1" t="n">
        <v>1</v>
      </c>
      <c r="E12597" s="16" t="n">
        <v>4914.12</v>
      </c>
      <c r="F12597" s="17" t="n">
        <v>0.05</v>
      </c>
      <c r="G12597" s="16" t="n">
        <v>4668.41</v>
      </c>
      <c r="I12597" s="1" t="str">
        <f aca="false">INDEX(Products!$C$2:$C$51,MATCH(C12597,Products!$A$2:$A$51,0))</f>
        <v>Fashion</v>
      </c>
      <c r="J12597" s="1" t="str">
        <f aca="false">INDEX(Orders!$E$2:$E$8001,MATCH(B12597,Orders!$A$2:$A$8001,0))</f>
        <v>Returned</v>
      </c>
      <c r="K12597" s="1" t="str">
        <f aca="false">LEFT(INDEX(Orders!$C$2:$C$8001,MATCH(B12597,Orders!$A$2:$A$8001,0)),7)</f>
        <v>2025-06</v>
      </c>
    </row>
    <row r="12598" customFormat="false" ht="15" hidden="false" customHeight="true" outlineLevel="0" collapsed="false">
      <c r="A12598" s="1" t="s">
        <v>23068</v>
      </c>
      <c r="B12598" s="1" t="s">
        <v>8606</v>
      </c>
      <c r="C12598" s="1" t="s">
        <v>1977</v>
      </c>
      <c r="D12598" s="1" t="n">
        <v>1</v>
      </c>
      <c r="E12598" s="16" t="n">
        <v>2386.05</v>
      </c>
      <c r="F12598" s="17" t="n">
        <v>0</v>
      </c>
      <c r="G12598" s="16" t="n">
        <v>2386.05</v>
      </c>
      <c r="I12598" s="1" t="str">
        <f aca="false">INDEX(Products!$C$2:$C$51,MATCH(C12598,Products!$A$2:$A$51,0))</f>
        <v>Beauty &amp; Personal Care</v>
      </c>
      <c r="J12598" s="1" t="str">
        <f aca="false">INDEX(Orders!$E$2:$E$8001,MATCH(B12598,Orders!$A$2:$A$8001,0))</f>
        <v>Returned</v>
      </c>
      <c r="K12598" s="1" t="str">
        <f aca="false">LEFT(INDEX(Orders!$C$2:$C$8001,MATCH(B12598,Orders!$A$2:$A$8001,0)),7)</f>
        <v>2025-06</v>
      </c>
    </row>
    <row r="12599" customFormat="false" ht="15" hidden="false" customHeight="true" outlineLevel="0" collapsed="false">
      <c r="A12599" s="1" t="s">
        <v>23069</v>
      </c>
      <c r="B12599" s="1" t="s">
        <v>8607</v>
      </c>
      <c r="C12599" s="1" t="s">
        <v>2006</v>
      </c>
      <c r="D12599" s="1" t="n">
        <v>1</v>
      </c>
      <c r="E12599" s="16" t="n">
        <v>482.17</v>
      </c>
      <c r="F12599" s="17" t="n">
        <v>0.1</v>
      </c>
      <c r="G12599" s="16" t="n">
        <v>433.95</v>
      </c>
      <c r="I12599" s="1" t="str">
        <f aca="false">INDEX(Products!$C$2:$C$51,MATCH(C12599,Products!$A$2:$A$51,0))</f>
        <v>Books &amp; Stationery</v>
      </c>
      <c r="J12599" s="1" t="str">
        <f aca="false">INDEX(Orders!$E$2:$E$8001,MATCH(B12599,Orders!$A$2:$A$8001,0))</f>
        <v>Delivered</v>
      </c>
      <c r="K12599" s="1" t="str">
        <f aca="false">LEFT(INDEX(Orders!$C$2:$C$8001,MATCH(B12599,Orders!$A$2:$A$8001,0)),7)</f>
        <v>2025-11</v>
      </c>
    </row>
    <row r="12600" customFormat="false" ht="15" hidden="false" customHeight="true" outlineLevel="0" collapsed="false">
      <c r="A12600" s="1" t="s">
        <v>23070</v>
      </c>
      <c r="B12600" s="1" t="s">
        <v>8608</v>
      </c>
      <c r="C12600" s="1" t="s">
        <v>1931</v>
      </c>
      <c r="D12600" s="1" t="n">
        <v>1</v>
      </c>
      <c r="E12600" s="16" t="n">
        <v>1111.28</v>
      </c>
      <c r="F12600" s="17" t="n">
        <v>0</v>
      </c>
      <c r="G12600" s="16" t="n">
        <v>1111.28</v>
      </c>
      <c r="I12600" s="1" t="str">
        <f aca="false">INDEX(Products!$C$2:$C$51,MATCH(C12600,Products!$A$2:$A$51,0))</f>
        <v>Electronics</v>
      </c>
      <c r="J12600" s="1" t="str">
        <f aca="false">INDEX(Orders!$E$2:$E$8001,MATCH(B12600,Orders!$A$2:$A$8001,0))</f>
        <v>Delivered</v>
      </c>
      <c r="K12600" s="1" t="str">
        <f aca="false">LEFT(INDEX(Orders!$C$2:$C$8001,MATCH(B12600,Orders!$A$2:$A$8001,0)),7)</f>
        <v>2024-04</v>
      </c>
    </row>
    <row r="12601" customFormat="false" ht="15" hidden="false" customHeight="true" outlineLevel="0" collapsed="false">
      <c r="A12601" s="1" t="s">
        <v>23071</v>
      </c>
      <c r="B12601" s="1" t="s">
        <v>8609</v>
      </c>
      <c r="C12601" s="1" t="s">
        <v>1990</v>
      </c>
      <c r="D12601" s="1" t="n">
        <v>2</v>
      </c>
      <c r="E12601" s="16" t="n">
        <v>5311.32</v>
      </c>
      <c r="F12601" s="17" t="n">
        <v>0.1</v>
      </c>
      <c r="G12601" s="16" t="n">
        <v>9560.38</v>
      </c>
      <c r="I12601" s="1" t="str">
        <f aca="false">INDEX(Products!$C$2:$C$51,MATCH(C12601,Products!$A$2:$A$51,0))</f>
        <v>Sports &amp; Fitness</v>
      </c>
      <c r="J12601" s="1" t="str">
        <f aca="false">INDEX(Orders!$E$2:$E$8001,MATCH(B12601,Orders!$A$2:$A$8001,0))</f>
        <v>Delivered</v>
      </c>
      <c r="K12601" s="1" t="str">
        <f aca="false">LEFT(INDEX(Orders!$C$2:$C$8001,MATCH(B12601,Orders!$A$2:$A$8001,0)),7)</f>
        <v>2024-02</v>
      </c>
    </row>
    <row r="12602" customFormat="false" ht="15" hidden="false" customHeight="true" outlineLevel="0" collapsed="false">
      <c r="A12602" s="1" t="s">
        <v>23072</v>
      </c>
      <c r="B12602" s="1" t="s">
        <v>8609</v>
      </c>
      <c r="C12602" s="1" t="s">
        <v>1940</v>
      </c>
      <c r="D12602" s="1" t="n">
        <v>1</v>
      </c>
      <c r="E12602" s="16" t="n">
        <v>2374.52</v>
      </c>
      <c r="F12602" s="17" t="n">
        <v>0</v>
      </c>
      <c r="G12602" s="16" t="n">
        <v>2374.52</v>
      </c>
      <c r="I12602" s="1" t="str">
        <f aca="false">INDEX(Products!$C$2:$C$51,MATCH(C12602,Products!$A$2:$A$51,0))</f>
        <v>Fashion</v>
      </c>
      <c r="J12602" s="1" t="str">
        <f aca="false">INDEX(Orders!$E$2:$E$8001,MATCH(B12602,Orders!$A$2:$A$8001,0))</f>
        <v>Delivered</v>
      </c>
      <c r="K12602" s="1" t="str">
        <f aca="false">LEFT(INDEX(Orders!$C$2:$C$8001,MATCH(B12602,Orders!$A$2:$A$8001,0)),7)</f>
        <v>2024-02</v>
      </c>
    </row>
    <row r="12603" customFormat="false" ht="15" hidden="false" customHeight="true" outlineLevel="0" collapsed="false">
      <c r="A12603" s="1" t="s">
        <v>23073</v>
      </c>
      <c r="B12603" s="1" t="s">
        <v>8610</v>
      </c>
      <c r="C12603" s="1" t="s">
        <v>1933</v>
      </c>
      <c r="D12603" s="1" t="n">
        <v>1</v>
      </c>
      <c r="E12603" s="16" t="n">
        <v>7194.38</v>
      </c>
      <c r="F12603" s="17" t="n">
        <v>0.2</v>
      </c>
      <c r="G12603" s="16" t="n">
        <v>5755.5</v>
      </c>
      <c r="I12603" s="1" t="str">
        <f aca="false">INDEX(Products!$C$2:$C$51,MATCH(C12603,Products!$A$2:$A$51,0))</f>
        <v>Electronics</v>
      </c>
      <c r="J12603" s="1" t="str">
        <f aca="false">INDEX(Orders!$E$2:$E$8001,MATCH(B12603,Orders!$A$2:$A$8001,0))</f>
        <v>Returned</v>
      </c>
      <c r="K12603" s="1" t="str">
        <f aca="false">LEFT(INDEX(Orders!$C$2:$C$8001,MATCH(B12603,Orders!$A$2:$A$8001,0)),7)</f>
        <v>2025-05</v>
      </c>
    </row>
    <row r="12604" customFormat="false" ht="15" hidden="false" customHeight="true" outlineLevel="0" collapsed="false">
      <c r="A12604" s="1" t="s">
        <v>23074</v>
      </c>
      <c r="B12604" s="1" t="s">
        <v>8611</v>
      </c>
      <c r="C12604" s="1" t="s">
        <v>1997</v>
      </c>
      <c r="D12604" s="1" t="n">
        <v>1</v>
      </c>
      <c r="E12604" s="16" t="n">
        <v>311.15</v>
      </c>
      <c r="F12604" s="17" t="n">
        <v>0.1</v>
      </c>
      <c r="G12604" s="16" t="n">
        <v>280.03</v>
      </c>
      <c r="I12604" s="1" t="str">
        <f aca="false">INDEX(Products!$C$2:$C$51,MATCH(C12604,Products!$A$2:$A$51,0))</f>
        <v>Sports &amp; Fitness</v>
      </c>
      <c r="J12604" s="1" t="str">
        <f aca="false">INDEX(Orders!$E$2:$E$8001,MATCH(B12604,Orders!$A$2:$A$8001,0))</f>
        <v>Delivered</v>
      </c>
      <c r="K12604" s="1" t="str">
        <f aca="false">LEFT(INDEX(Orders!$C$2:$C$8001,MATCH(B12604,Orders!$A$2:$A$8001,0)),7)</f>
        <v>2025-12</v>
      </c>
    </row>
    <row r="12605" customFormat="false" ht="15" hidden="false" customHeight="true" outlineLevel="0" collapsed="false">
      <c r="A12605" s="1" t="s">
        <v>23075</v>
      </c>
      <c r="B12605" s="1" t="s">
        <v>8611</v>
      </c>
      <c r="C12605" s="1" t="s">
        <v>1953</v>
      </c>
      <c r="D12605" s="1" t="n">
        <v>1</v>
      </c>
      <c r="E12605" s="16" t="n">
        <v>4914.12</v>
      </c>
      <c r="F12605" s="17" t="n">
        <v>0</v>
      </c>
      <c r="G12605" s="16" t="n">
        <v>4914.12</v>
      </c>
      <c r="I12605" s="1" t="str">
        <f aca="false">INDEX(Products!$C$2:$C$51,MATCH(C12605,Products!$A$2:$A$51,0))</f>
        <v>Fashion</v>
      </c>
      <c r="J12605" s="1" t="str">
        <f aca="false">INDEX(Orders!$E$2:$E$8001,MATCH(B12605,Orders!$A$2:$A$8001,0))</f>
        <v>Delivered</v>
      </c>
      <c r="K12605" s="1" t="str">
        <f aca="false">LEFT(INDEX(Orders!$C$2:$C$8001,MATCH(B12605,Orders!$A$2:$A$8001,0)),7)</f>
        <v>2025-12</v>
      </c>
    </row>
    <row r="12606" customFormat="false" ht="15" hidden="false" customHeight="true" outlineLevel="0" collapsed="false">
      <c r="A12606" s="1" t="s">
        <v>23076</v>
      </c>
      <c r="B12606" s="1" t="s">
        <v>8611</v>
      </c>
      <c r="C12606" s="1" t="s">
        <v>1930</v>
      </c>
      <c r="D12606" s="1" t="n">
        <v>1</v>
      </c>
      <c r="E12606" s="16" t="n">
        <v>2398.35</v>
      </c>
      <c r="F12606" s="17" t="n">
        <v>0</v>
      </c>
      <c r="G12606" s="16" t="n">
        <v>2398.35</v>
      </c>
      <c r="I12606" s="1" t="str">
        <f aca="false">INDEX(Products!$C$2:$C$51,MATCH(C12606,Products!$A$2:$A$51,0))</f>
        <v>Electronics</v>
      </c>
      <c r="J12606" s="1" t="str">
        <f aca="false">INDEX(Orders!$E$2:$E$8001,MATCH(B12606,Orders!$A$2:$A$8001,0))</f>
        <v>Delivered</v>
      </c>
      <c r="K12606" s="1" t="str">
        <f aca="false">LEFT(INDEX(Orders!$C$2:$C$8001,MATCH(B12606,Orders!$A$2:$A$8001,0)),7)</f>
        <v>2025-12</v>
      </c>
    </row>
    <row r="12607" customFormat="false" ht="15" hidden="false" customHeight="true" outlineLevel="0" collapsed="false">
      <c r="A12607" s="1" t="s">
        <v>23077</v>
      </c>
      <c r="B12607" s="1" t="s">
        <v>8611</v>
      </c>
      <c r="C12607" s="1" t="s">
        <v>2007</v>
      </c>
      <c r="D12607" s="1" t="n">
        <v>1</v>
      </c>
      <c r="E12607" s="16" t="n">
        <v>750.27</v>
      </c>
      <c r="F12607" s="17" t="n">
        <v>0</v>
      </c>
      <c r="G12607" s="16" t="n">
        <v>750.27</v>
      </c>
      <c r="I12607" s="1" t="str">
        <f aca="false">INDEX(Products!$C$2:$C$51,MATCH(C12607,Products!$A$2:$A$51,0))</f>
        <v>Books &amp; Stationery</v>
      </c>
      <c r="J12607" s="1" t="str">
        <f aca="false">INDEX(Orders!$E$2:$E$8001,MATCH(B12607,Orders!$A$2:$A$8001,0))</f>
        <v>Delivered</v>
      </c>
      <c r="K12607" s="1" t="str">
        <f aca="false">LEFT(INDEX(Orders!$C$2:$C$8001,MATCH(B12607,Orders!$A$2:$A$8001,0)),7)</f>
        <v>2025-12</v>
      </c>
    </row>
    <row r="12608" customFormat="false" ht="15" hidden="false" customHeight="true" outlineLevel="0" collapsed="false">
      <c r="A12608" s="1" t="s">
        <v>23078</v>
      </c>
      <c r="B12608" s="1" t="s">
        <v>8612</v>
      </c>
      <c r="C12608" s="1" t="s">
        <v>1930</v>
      </c>
      <c r="D12608" s="1" t="n">
        <v>1</v>
      </c>
      <c r="E12608" s="16" t="n">
        <v>2398.35</v>
      </c>
      <c r="F12608" s="17" t="n">
        <v>0</v>
      </c>
      <c r="G12608" s="16" t="n">
        <v>2398.35</v>
      </c>
      <c r="I12608" s="1" t="str">
        <f aca="false">INDEX(Products!$C$2:$C$51,MATCH(C12608,Products!$A$2:$A$51,0))</f>
        <v>Electronics</v>
      </c>
      <c r="J12608" s="1" t="str">
        <f aca="false">INDEX(Orders!$E$2:$E$8001,MATCH(B12608,Orders!$A$2:$A$8001,0))</f>
        <v>Delivered</v>
      </c>
      <c r="K12608" s="1" t="str">
        <f aca="false">LEFT(INDEX(Orders!$C$2:$C$8001,MATCH(B12608,Orders!$A$2:$A$8001,0)),7)</f>
        <v>2024-09</v>
      </c>
    </row>
    <row r="12609" customFormat="false" ht="15" hidden="false" customHeight="true" outlineLevel="0" collapsed="false">
      <c r="A12609" s="1" t="s">
        <v>23079</v>
      </c>
      <c r="B12609" s="1" t="s">
        <v>8613</v>
      </c>
      <c r="C12609" s="1" t="s">
        <v>2007</v>
      </c>
      <c r="D12609" s="1" t="n">
        <v>1</v>
      </c>
      <c r="E12609" s="16" t="n">
        <v>750.27</v>
      </c>
      <c r="F12609" s="17" t="n">
        <v>0.1</v>
      </c>
      <c r="G12609" s="16" t="n">
        <v>675.24</v>
      </c>
      <c r="I12609" s="1" t="str">
        <f aca="false">INDEX(Products!$C$2:$C$51,MATCH(C12609,Products!$A$2:$A$51,0))</f>
        <v>Books &amp; Stationery</v>
      </c>
      <c r="J12609" s="1" t="str">
        <f aca="false">INDEX(Orders!$E$2:$E$8001,MATCH(B12609,Orders!$A$2:$A$8001,0))</f>
        <v>Delivered</v>
      </c>
      <c r="K12609" s="1" t="str">
        <f aca="false">LEFT(INDEX(Orders!$C$2:$C$8001,MATCH(B12609,Orders!$A$2:$A$8001,0)),7)</f>
        <v>2025-04</v>
      </c>
    </row>
    <row r="12610" customFormat="false" ht="15" hidden="false" customHeight="true" outlineLevel="0" collapsed="false">
      <c r="A12610" s="1" t="s">
        <v>23080</v>
      </c>
      <c r="B12610" s="1" t="s">
        <v>8614</v>
      </c>
      <c r="C12610" s="1" t="s">
        <v>1979</v>
      </c>
      <c r="D12610" s="1" t="n">
        <v>2</v>
      </c>
      <c r="E12610" s="16" t="n">
        <v>623</v>
      </c>
      <c r="F12610" s="17" t="n">
        <v>0</v>
      </c>
      <c r="G12610" s="16" t="n">
        <v>1246</v>
      </c>
      <c r="I12610" s="1" t="str">
        <f aca="false">INDEX(Products!$C$2:$C$51,MATCH(C12610,Products!$A$2:$A$51,0))</f>
        <v>Beauty &amp; Personal Care</v>
      </c>
      <c r="J12610" s="1" t="str">
        <f aca="false">INDEX(Orders!$E$2:$E$8001,MATCH(B12610,Orders!$A$2:$A$8001,0))</f>
        <v>Delivered</v>
      </c>
      <c r="K12610" s="1" t="str">
        <f aca="false">LEFT(INDEX(Orders!$C$2:$C$8001,MATCH(B12610,Orders!$A$2:$A$8001,0)),7)</f>
        <v>2025-07</v>
      </c>
    </row>
    <row r="12611" customFormat="false" ht="15" hidden="false" customHeight="true" outlineLevel="0" collapsed="false">
      <c r="A12611" s="1" t="s">
        <v>23081</v>
      </c>
      <c r="B12611" s="1" t="s">
        <v>8615</v>
      </c>
      <c r="C12611" s="1" t="s">
        <v>1937</v>
      </c>
      <c r="D12611" s="1" t="n">
        <v>2</v>
      </c>
      <c r="E12611" s="16" t="n">
        <v>1364.75</v>
      </c>
      <c r="F12611" s="17" t="n">
        <v>0.2</v>
      </c>
      <c r="G12611" s="16" t="n">
        <v>2183.6</v>
      </c>
      <c r="I12611" s="1" t="str">
        <f aca="false">INDEX(Products!$C$2:$C$51,MATCH(C12611,Products!$A$2:$A$51,0))</f>
        <v>Fashion</v>
      </c>
      <c r="J12611" s="1" t="str">
        <f aca="false">INDEX(Orders!$E$2:$E$8001,MATCH(B12611,Orders!$A$2:$A$8001,0))</f>
        <v>Delivered</v>
      </c>
      <c r="K12611" s="1" t="str">
        <f aca="false">LEFT(INDEX(Orders!$C$2:$C$8001,MATCH(B12611,Orders!$A$2:$A$8001,0)),7)</f>
        <v>2025-02</v>
      </c>
    </row>
    <row r="12612" customFormat="false" ht="15" hidden="false" customHeight="true" outlineLevel="0" collapsed="false">
      <c r="A12612" s="1" t="s">
        <v>23082</v>
      </c>
      <c r="B12612" s="1" t="s">
        <v>8615</v>
      </c>
      <c r="C12612" s="1" t="s">
        <v>1975</v>
      </c>
      <c r="D12612" s="1" t="n">
        <v>2</v>
      </c>
      <c r="E12612" s="16" t="n">
        <v>862.99</v>
      </c>
      <c r="F12612" s="17" t="n">
        <v>0.1</v>
      </c>
      <c r="G12612" s="16" t="n">
        <v>1553.38</v>
      </c>
      <c r="I12612" s="1" t="str">
        <f aca="false">INDEX(Products!$C$2:$C$51,MATCH(C12612,Products!$A$2:$A$51,0))</f>
        <v>Beauty &amp; Personal Care</v>
      </c>
      <c r="J12612" s="1" t="str">
        <f aca="false">INDEX(Orders!$E$2:$E$8001,MATCH(B12612,Orders!$A$2:$A$8001,0))</f>
        <v>Delivered</v>
      </c>
      <c r="K12612" s="1" t="str">
        <f aca="false">LEFT(INDEX(Orders!$C$2:$C$8001,MATCH(B12612,Orders!$A$2:$A$8001,0)),7)</f>
        <v>2025-02</v>
      </c>
    </row>
    <row r="12613" customFormat="false" ht="15" hidden="false" customHeight="true" outlineLevel="0" collapsed="false">
      <c r="A12613" s="1" t="s">
        <v>23083</v>
      </c>
      <c r="B12613" s="1" t="s">
        <v>8615</v>
      </c>
      <c r="C12613" s="1" t="s">
        <v>1990</v>
      </c>
      <c r="D12613" s="1" t="n">
        <v>1</v>
      </c>
      <c r="E12613" s="16" t="n">
        <v>5311.32</v>
      </c>
      <c r="F12613" s="17" t="n">
        <v>0.15</v>
      </c>
      <c r="G12613" s="16" t="n">
        <v>4514.62</v>
      </c>
      <c r="I12613" s="1" t="str">
        <f aca="false">INDEX(Products!$C$2:$C$51,MATCH(C12613,Products!$A$2:$A$51,0))</f>
        <v>Sports &amp; Fitness</v>
      </c>
      <c r="J12613" s="1" t="str">
        <f aca="false">INDEX(Orders!$E$2:$E$8001,MATCH(B12613,Orders!$A$2:$A$8001,0))</f>
        <v>Delivered</v>
      </c>
      <c r="K12613" s="1" t="str">
        <f aca="false">LEFT(INDEX(Orders!$C$2:$C$8001,MATCH(B12613,Orders!$A$2:$A$8001,0)),7)</f>
        <v>2025-02</v>
      </c>
    </row>
    <row r="12614" customFormat="false" ht="15" hidden="false" customHeight="true" outlineLevel="0" collapsed="false">
      <c r="A12614" s="1" t="s">
        <v>23084</v>
      </c>
      <c r="B12614" s="1" t="s">
        <v>8615</v>
      </c>
      <c r="C12614" s="1" t="s">
        <v>1951</v>
      </c>
      <c r="D12614" s="1" t="n">
        <v>1</v>
      </c>
      <c r="E12614" s="16" t="n">
        <v>957.5</v>
      </c>
      <c r="F12614" s="17" t="n">
        <v>0</v>
      </c>
      <c r="G12614" s="16" t="n">
        <v>957.5</v>
      </c>
      <c r="I12614" s="1" t="str">
        <f aca="false">INDEX(Products!$C$2:$C$51,MATCH(C12614,Products!$A$2:$A$51,0))</f>
        <v>Fashion</v>
      </c>
      <c r="J12614" s="1" t="str">
        <f aca="false">INDEX(Orders!$E$2:$E$8001,MATCH(B12614,Orders!$A$2:$A$8001,0))</f>
        <v>Delivered</v>
      </c>
      <c r="K12614" s="1" t="str">
        <f aca="false">LEFT(INDEX(Orders!$C$2:$C$8001,MATCH(B12614,Orders!$A$2:$A$8001,0)),7)</f>
        <v>2025-02</v>
      </c>
    </row>
    <row r="12615" customFormat="false" ht="15" hidden="false" customHeight="true" outlineLevel="0" collapsed="false">
      <c r="A12615" s="1" t="s">
        <v>23085</v>
      </c>
      <c r="B12615" s="1" t="s">
        <v>8616</v>
      </c>
      <c r="C12615" s="1" t="s">
        <v>2006</v>
      </c>
      <c r="D12615" s="1" t="n">
        <v>1</v>
      </c>
      <c r="E12615" s="16" t="n">
        <v>482.17</v>
      </c>
      <c r="F12615" s="17" t="n">
        <v>0</v>
      </c>
      <c r="G12615" s="16" t="n">
        <v>482.17</v>
      </c>
      <c r="I12615" s="1" t="str">
        <f aca="false">INDEX(Products!$C$2:$C$51,MATCH(C12615,Products!$A$2:$A$51,0))</f>
        <v>Books &amp; Stationery</v>
      </c>
      <c r="J12615" s="1" t="str">
        <f aca="false">INDEX(Orders!$E$2:$E$8001,MATCH(B12615,Orders!$A$2:$A$8001,0))</f>
        <v>Returned</v>
      </c>
      <c r="K12615" s="1" t="str">
        <f aca="false">LEFT(INDEX(Orders!$C$2:$C$8001,MATCH(B12615,Orders!$A$2:$A$8001,0)),7)</f>
        <v>2024-01</v>
      </c>
    </row>
    <row r="12616" customFormat="false" ht="15" hidden="false" customHeight="true" outlineLevel="0" collapsed="false">
      <c r="A12616" s="1" t="s">
        <v>23086</v>
      </c>
      <c r="B12616" s="1" t="s">
        <v>8617</v>
      </c>
      <c r="C12616" s="1" t="s">
        <v>2006</v>
      </c>
      <c r="D12616" s="1" t="n">
        <v>1</v>
      </c>
      <c r="E12616" s="16" t="n">
        <v>482.17</v>
      </c>
      <c r="F12616" s="17" t="n">
        <v>0</v>
      </c>
      <c r="G12616" s="16" t="n">
        <v>482.17</v>
      </c>
      <c r="I12616" s="1" t="str">
        <f aca="false">INDEX(Products!$C$2:$C$51,MATCH(C12616,Products!$A$2:$A$51,0))</f>
        <v>Books &amp; Stationery</v>
      </c>
      <c r="J12616" s="1" t="str">
        <f aca="false">INDEX(Orders!$E$2:$E$8001,MATCH(B12616,Orders!$A$2:$A$8001,0))</f>
        <v>Delivered</v>
      </c>
      <c r="K12616" s="1" t="str">
        <f aca="false">LEFT(INDEX(Orders!$C$2:$C$8001,MATCH(B12616,Orders!$A$2:$A$8001,0)),7)</f>
        <v>2025-06</v>
      </c>
    </row>
    <row r="12617" customFormat="false" ht="15" hidden="false" customHeight="true" outlineLevel="0" collapsed="false">
      <c r="A12617" s="1" t="s">
        <v>23087</v>
      </c>
      <c r="B12617" s="1" t="s">
        <v>8617</v>
      </c>
      <c r="C12617" s="1" t="s">
        <v>1975</v>
      </c>
      <c r="D12617" s="1" t="n">
        <v>1</v>
      </c>
      <c r="E12617" s="16" t="n">
        <v>862.99</v>
      </c>
      <c r="F12617" s="17" t="n">
        <v>0.05</v>
      </c>
      <c r="G12617" s="16" t="n">
        <v>819.84</v>
      </c>
      <c r="I12617" s="1" t="str">
        <f aca="false">INDEX(Products!$C$2:$C$51,MATCH(C12617,Products!$A$2:$A$51,0))</f>
        <v>Beauty &amp; Personal Care</v>
      </c>
      <c r="J12617" s="1" t="str">
        <f aca="false">INDEX(Orders!$E$2:$E$8001,MATCH(B12617,Orders!$A$2:$A$8001,0))</f>
        <v>Delivered</v>
      </c>
      <c r="K12617" s="1" t="str">
        <f aca="false">LEFT(INDEX(Orders!$C$2:$C$8001,MATCH(B12617,Orders!$A$2:$A$8001,0)),7)</f>
        <v>2025-06</v>
      </c>
    </row>
    <row r="12618" customFormat="false" ht="15" hidden="false" customHeight="true" outlineLevel="0" collapsed="false">
      <c r="A12618" s="1" t="s">
        <v>23088</v>
      </c>
      <c r="B12618" s="1" t="s">
        <v>8617</v>
      </c>
      <c r="C12618" s="1" t="s">
        <v>1930</v>
      </c>
      <c r="D12618" s="1" t="n">
        <v>3</v>
      </c>
      <c r="E12618" s="16" t="n">
        <v>2398.35</v>
      </c>
      <c r="F12618" s="17" t="n">
        <v>0.2</v>
      </c>
      <c r="G12618" s="16" t="n">
        <v>5756.04</v>
      </c>
      <c r="I12618" s="1" t="str">
        <f aca="false">INDEX(Products!$C$2:$C$51,MATCH(C12618,Products!$A$2:$A$51,0))</f>
        <v>Electronics</v>
      </c>
      <c r="J12618" s="1" t="str">
        <f aca="false">INDEX(Orders!$E$2:$E$8001,MATCH(B12618,Orders!$A$2:$A$8001,0))</f>
        <v>Delivered</v>
      </c>
      <c r="K12618" s="1" t="str">
        <f aca="false">LEFT(INDEX(Orders!$C$2:$C$8001,MATCH(B12618,Orders!$A$2:$A$8001,0)),7)</f>
        <v>2025-06</v>
      </c>
    </row>
    <row r="12619" customFormat="false" ht="15" hidden="false" customHeight="true" outlineLevel="0" collapsed="false">
      <c r="A12619" s="1" t="s">
        <v>23089</v>
      </c>
      <c r="B12619" s="1" t="s">
        <v>8618</v>
      </c>
      <c r="C12619" s="1" t="s">
        <v>1979</v>
      </c>
      <c r="D12619" s="1" t="n">
        <v>1</v>
      </c>
      <c r="E12619" s="16" t="n">
        <v>623</v>
      </c>
      <c r="F12619" s="17" t="n">
        <v>0</v>
      </c>
      <c r="G12619" s="16" t="n">
        <v>623</v>
      </c>
      <c r="I12619" s="1" t="str">
        <f aca="false">INDEX(Products!$C$2:$C$51,MATCH(C12619,Products!$A$2:$A$51,0))</f>
        <v>Beauty &amp; Personal Care</v>
      </c>
      <c r="J12619" s="1" t="str">
        <f aca="false">INDEX(Orders!$E$2:$E$8001,MATCH(B12619,Orders!$A$2:$A$8001,0))</f>
        <v>Delivered</v>
      </c>
      <c r="K12619" s="1" t="str">
        <f aca="false">LEFT(INDEX(Orders!$C$2:$C$8001,MATCH(B12619,Orders!$A$2:$A$8001,0)),7)</f>
        <v>2025-03</v>
      </c>
    </row>
    <row r="12620" customFormat="false" ht="15" hidden="false" customHeight="true" outlineLevel="0" collapsed="false">
      <c r="A12620" s="1" t="s">
        <v>23090</v>
      </c>
      <c r="B12620" s="1" t="s">
        <v>8618</v>
      </c>
      <c r="C12620" s="1" t="s">
        <v>1988</v>
      </c>
      <c r="D12620" s="1" t="n">
        <v>2</v>
      </c>
      <c r="E12620" s="16" t="n">
        <v>681.07</v>
      </c>
      <c r="F12620" s="17" t="n">
        <v>0</v>
      </c>
      <c r="G12620" s="16" t="n">
        <v>1362.14</v>
      </c>
      <c r="I12620" s="1" t="str">
        <f aca="false">INDEX(Products!$C$2:$C$51,MATCH(C12620,Products!$A$2:$A$51,0))</f>
        <v>Sports &amp; Fitness</v>
      </c>
      <c r="J12620" s="1" t="str">
        <f aca="false">INDEX(Orders!$E$2:$E$8001,MATCH(B12620,Orders!$A$2:$A$8001,0))</f>
        <v>Delivered</v>
      </c>
      <c r="K12620" s="1" t="str">
        <f aca="false">LEFT(INDEX(Orders!$C$2:$C$8001,MATCH(B12620,Orders!$A$2:$A$8001,0)),7)</f>
        <v>2025-03</v>
      </c>
    </row>
    <row r="12621" customFormat="false" ht="15" hidden="false" customHeight="true" outlineLevel="0" collapsed="false">
      <c r="A12621" s="1" t="s">
        <v>23091</v>
      </c>
      <c r="B12621" s="1" t="s">
        <v>8618</v>
      </c>
      <c r="C12621" s="1" t="s">
        <v>1940</v>
      </c>
      <c r="D12621" s="1" t="n">
        <v>2</v>
      </c>
      <c r="E12621" s="16" t="n">
        <v>2374.52</v>
      </c>
      <c r="F12621" s="17" t="n">
        <v>0.15</v>
      </c>
      <c r="G12621" s="16" t="n">
        <v>4036.68</v>
      </c>
      <c r="I12621" s="1" t="str">
        <f aca="false">INDEX(Products!$C$2:$C$51,MATCH(C12621,Products!$A$2:$A$51,0))</f>
        <v>Fashion</v>
      </c>
      <c r="J12621" s="1" t="str">
        <f aca="false">INDEX(Orders!$E$2:$E$8001,MATCH(B12621,Orders!$A$2:$A$8001,0))</f>
        <v>Delivered</v>
      </c>
      <c r="K12621" s="1" t="str">
        <f aca="false">LEFT(INDEX(Orders!$C$2:$C$8001,MATCH(B12621,Orders!$A$2:$A$8001,0)),7)</f>
        <v>2025-03</v>
      </c>
    </row>
    <row r="12622" customFormat="false" ht="15" hidden="false" customHeight="true" outlineLevel="0" collapsed="false">
      <c r="A12622" s="1" t="s">
        <v>23092</v>
      </c>
      <c r="B12622" s="1" t="s">
        <v>8619</v>
      </c>
      <c r="C12622" s="1" t="s">
        <v>1971</v>
      </c>
      <c r="D12622" s="1" t="n">
        <v>1</v>
      </c>
      <c r="E12622" s="16" t="n">
        <v>2073.63</v>
      </c>
      <c r="F12622" s="17" t="n">
        <v>0</v>
      </c>
      <c r="G12622" s="16" t="n">
        <v>2073.63</v>
      </c>
      <c r="I12622" s="1" t="str">
        <f aca="false">INDEX(Products!$C$2:$C$51,MATCH(C12622,Products!$A$2:$A$51,0))</f>
        <v>Home &amp; Kitchen</v>
      </c>
      <c r="J12622" s="1" t="str">
        <f aca="false">INDEX(Orders!$E$2:$E$8001,MATCH(B12622,Orders!$A$2:$A$8001,0))</f>
        <v>Delivered</v>
      </c>
      <c r="K12622" s="1" t="str">
        <f aca="false">LEFT(INDEX(Orders!$C$2:$C$8001,MATCH(B12622,Orders!$A$2:$A$8001,0)),7)</f>
        <v>2024-11</v>
      </c>
    </row>
    <row r="12623" customFormat="false" ht="15" hidden="false" customHeight="true" outlineLevel="0" collapsed="false">
      <c r="A12623" s="1" t="s">
        <v>23093</v>
      </c>
      <c r="B12623" s="1" t="s">
        <v>8620</v>
      </c>
      <c r="C12623" s="1" t="s">
        <v>1924</v>
      </c>
      <c r="D12623" s="1" t="n">
        <v>1</v>
      </c>
      <c r="E12623" s="16" t="n">
        <v>1971</v>
      </c>
      <c r="F12623" s="17" t="n">
        <v>0.1</v>
      </c>
      <c r="G12623" s="16" t="n">
        <v>1773.9</v>
      </c>
      <c r="I12623" s="1" t="str">
        <f aca="false">INDEX(Products!$C$2:$C$51,MATCH(C12623,Products!$A$2:$A$51,0))</f>
        <v>Electronics</v>
      </c>
      <c r="J12623" s="1" t="str">
        <f aca="false">INDEX(Orders!$E$2:$E$8001,MATCH(B12623,Orders!$A$2:$A$8001,0))</f>
        <v>Delivered</v>
      </c>
      <c r="K12623" s="1" t="str">
        <f aca="false">LEFT(INDEX(Orders!$C$2:$C$8001,MATCH(B12623,Orders!$A$2:$A$8001,0)),7)</f>
        <v>2025-08</v>
      </c>
    </row>
    <row r="12624" customFormat="false" ht="15" hidden="false" customHeight="true" outlineLevel="0" collapsed="false">
      <c r="A12624" s="1" t="s">
        <v>23094</v>
      </c>
      <c r="B12624" s="1" t="s">
        <v>8620</v>
      </c>
      <c r="C12624" s="1" t="s">
        <v>1990</v>
      </c>
      <c r="D12624" s="1" t="n">
        <v>1</v>
      </c>
      <c r="E12624" s="16" t="n">
        <v>5311.32</v>
      </c>
      <c r="F12624" s="17" t="n">
        <v>0.05</v>
      </c>
      <c r="G12624" s="16" t="n">
        <v>5045.75</v>
      </c>
      <c r="I12624" s="1" t="str">
        <f aca="false">INDEX(Products!$C$2:$C$51,MATCH(C12624,Products!$A$2:$A$51,0))</f>
        <v>Sports &amp; Fitness</v>
      </c>
      <c r="J12624" s="1" t="str">
        <f aca="false">INDEX(Orders!$E$2:$E$8001,MATCH(B12624,Orders!$A$2:$A$8001,0))</f>
        <v>Delivered</v>
      </c>
      <c r="K12624" s="1" t="str">
        <f aca="false">LEFT(INDEX(Orders!$C$2:$C$8001,MATCH(B12624,Orders!$A$2:$A$8001,0)),7)</f>
        <v>2025-08</v>
      </c>
    </row>
    <row r="12625" customFormat="false" ht="15" hidden="false" customHeight="true" outlineLevel="0" collapsed="false">
      <c r="A12625" s="1" t="s">
        <v>23095</v>
      </c>
      <c r="B12625" s="1" t="s">
        <v>8621</v>
      </c>
      <c r="C12625" s="1" t="s">
        <v>2006</v>
      </c>
      <c r="D12625" s="1" t="n">
        <v>1</v>
      </c>
      <c r="E12625" s="16" t="n">
        <v>482.17</v>
      </c>
      <c r="F12625" s="17" t="n">
        <v>0</v>
      </c>
      <c r="G12625" s="16" t="n">
        <v>482.17</v>
      </c>
      <c r="I12625" s="1" t="str">
        <f aca="false">INDEX(Products!$C$2:$C$51,MATCH(C12625,Products!$A$2:$A$51,0))</f>
        <v>Books &amp; Stationery</v>
      </c>
      <c r="J12625" s="1" t="str">
        <f aca="false">INDEX(Orders!$E$2:$E$8001,MATCH(B12625,Orders!$A$2:$A$8001,0))</f>
        <v>Delivered</v>
      </c>
      <c r="K12625" s="1" t="str">
        <f aca="false">LEFT(INDEX(Orders!$C$2:$C$8001,MATCH(B12625,Orders!$A$2:$A$8001,0)),7)</f>
        <v>2025-09</v>
      </c>
    </row>
    <row r="12626" customFormat="false" ht="15" hidden="false" customHeight="true" outlineLevel="0" collapsed="false">
      <c r="A12626" s="1" t="s">
        <v>23096</v>
      </c>
      <c r="B12626" s="1" t="s">
        <v>8622</v>
      </c>
      <c r="C12626" s="1" t="s">
        <v>1979</v>
      </c>
      <c r="D12626" s="1" t="n">
        <v>2</v>
      </c>
      <c r="E12626" s="16" t="n">
        <v>623</v>
      </c>
      <c r="F12626" s="17" t="n">
        <v>0.15</v>
      </c>
      <c r="G12626" s="16" t="n">
        <v>1059.1</v>
      </c>
      <c r="I12626" s="1" t="str">
        <f aca="false">INDEX(Products!$C$2:$C$51,MATCH(C12626,Products!$A$2:$A$51,0))</f>
        <v>Beauty &amp; Personal Care</v>
      </c>
      <c r="J12626" s="1" t="str">
        <f aca="false">INDEX(Orders!$E$2:$E$8001,MATCH(B12626,Orders!$A$2:$A$8001,0))</f>
        <v>Delivered</v>
      </c>
      <c r="K12626" s="1" t="str">
        <f aca="false">LEFT(INDEX(Orders!$C$2:$C$8001,MATCH(B12626,Orders!$A$2:$A$8001,0)),7)</f>
        <v>2025-09</v>
      </c>
    </row>
    <row r="12627" customFormat="false" ht="15" hidden="false" customHeight="true" outlineLevel="0" collapsed="false">
      <c r="A12627" s="1" t="s">
        <v>23097</v>
      </c>
      <c r="B12627" s="1" t="s">
        <v>8622</v>
      </c>
      <c r="C12627" s="1" t="s">
        <v>2006</v>
      </c>
      <c r="D12627" s="1" t="n">
        <v>1</v>
      </c>
      <c r="E12627" s="16" t="n">
        <v>482.17</v>
      </c>
      <c r="F12627" s="17" t="n">
        <v>0</v>
      </c>
      <c r="G12627" s="16" t="n">
        <v>482.17</v>
      </c>
      <c r="I12627" s="1" t="str">
        <f aca="false">INDEX(Products!$C$2:$C$51,MATCH(C12627,Products!$A$2:$A$51,0))</f>
        <v>Books &amp; Stationery</v>
      </c>
      <c r="J12627" s="1" t="str">
        <f aca="false">INDEX(Orders!$E$2:$E$8001,MATCH(B12627,Orders!$A$2:$A$8001,0))</f>
        <v>Delivered</v>
      </c>
      <c r="K12627" s="1" t="str">
        <f aca="false">LEFT(INDEX(Orders!$C$2:$C$8001,MATCH(B12627,Orders!$A$2:$A$8001,0)),7)</f>
        <v>2025-09</v>
      </c>
    </row>
    <row r="12628" customFormat="false" ht="15" hidden="false" customHeight="true" outlineLevel="0" collapsed="false">
      <c r="A12628" s="1" t="s">
        <v>23098</v>
      </c>
      <c r="B12628" s="1" t="s">
        <v>8623</v>
      </c>
      <c r="C12628" s="1" t="s">
        <v>1975</v>
      </c>
      <c r="D12628" s="1" t="n">
        <v>2</v>
      </c>
      <c r="E12628" s="16" t="n">
        <v>862.99</v>
      </c>
      <c r="F12628" s="17" t="n">
        <v>0.15</v>
      </c>
      <c r="G12628" s="16" t="n">
        <v>1467.08</v>
      </c>
      <c r="I12628" s="1" t="str">
        <f aca="false">INDEX(Products!$C$2:$C$51,MATCH(C12628,Products!$A$2:$A$51,0))</f>
        <v>Beauty &amp; Personal Care</v>
      </c>
      <c r="J12628" s="1" t="str">
        <f aca="false">INDEX(Orders!$E$2:$E$8001,MATCH(B12628,Orders!$A$2:$A$8001,0))</f>
        <v>Delivered</v>
      </c>
      <c r="K12628" s="1" t="str">
        <f aca="false">LEFT(INDEX(Orders!$C$2:$C$8001,MATCH(B12628,Orders!$A$2:$A$8001,0)),7)</f>
        <v>2025-05</v>
      </c>
    </row>
    <row r="12629" customFormat="false" ht="15" hidden="false" customHeight="true" outlineLevel="0" collapsed="false">
      <c r="A12629" s="1" t="s">
        <v>23099</v>
      </c>
      <c r="B12629" s="1" t="s">
        <v>8624</v>
      </c>
      <c r="C12629" s="1" t="s">
        <v>1971</v>
      </c>
      <c r="D12629" s="1" t="n">
        <v>1</v>
      </c>
      <c r="E12629" s="16" t="n">
        <v>2073.63</v>
      </c>
      <c r="F12629" s="17" t="n">
        <v>0</v>
      </c>
      <c r="G12629" s="16" t="n">
        <v>2073.63</v>
      </c>
      <c r="I12629" s="1" t="str">
        <f aca="false">INDEX(Products!$C$2:$C$51,MATCH(C12629,Products!$A$2:$A$51,0))</f>
        <v>Home &amp; Kitchen</v>
      </c>
      <c r="J12629" s="1" t="str">
        <f aca="false">INDEX(Orders!$E$2:$E$8001,MATCH(B12629,Orders!$A$2:$A$8001,0))</f>
        <v>Delivered</v>
      </c>
      <c r="K12629" s="1" t="str">
        <f aca="false">LEFT(INDEX(Orders!$C$2:$C$8001,MATCH(B12629,Orders!$A$2:$A$8001,0)),7)</f>
        <v>2025-05</v>
      </c>
    </row>
    <row r="12630" customFormat="false" ht="15" hidden="false" customHeight="true" outlineLevel="0" collapsed="false">
      <c r="A12630" s="1" t="s">
        <v>23100</v>
      </c>
      <c r="B12630" s="1" t="s">
        <v>8625</v>
      </c>
      <c r="C12630" s="1" t="s">
        <v>2006</v>
      </c>
      <c r="D12630" s="1" t="n">
        <v>1</v>
      </c>
      <c r="E12630" s="16" t="n">
        <v>482.17</v>
      </c>
      <c r="F12630" s="17" t="n">
        <v>0.1</v>
      </c>
      <c r="G12630" s="16" t="n">
        <v>433.95</v>
      </c>
      <c r="I12630" s="1" t="str">
        <f aca="false">INDEX(Products!$C$2:$C$51,MATCH(C12630,Products!$A$2:$A$51,0))</f>
        <v>Books &amp; Stationery</v>
      </c>
      <c r="J12630" s="1" t="str">
        <f aca="false">INDEX(Orders!$E$2:$E$8001,MATCH(B12630,Orders!$A$2:$A$8001,0))</f>
        <v>Cancelled</v>
      </c>
      <c r="K12630" s="1" t="str">
        <f aca="false">LEFT(INDEX(Orders!$C$2:$C$8001,MATCH(B12630,Orders!$A$2:$A$8001,0)),7)</f>
        <v>2025-08</v>
      </c>
    </row>
    <row r="12631" customFormat="false" ht="15" hidden="false" customHeight="true" outlineLevel="0" collapsed="false">
      <c r="A12631" s="1" t="s">
        <v>23101</v>
      </c>
      <c r="B12631" s="1" t="s">
        <v>8625</v>
      </c>
      <c r="C12631" s="1" t="s">
        <v>1997</v>
      </c>
      <c r="D12631" s="1" t="n">
        <v>3</v>
      </c>
      <c r="E12631" s="16" t="n">
        <v>311.15</v>
      </c>
      <c r="F12631" s="17" t="n">
        <v>0.1</v>
      </c>
      <c r="G12631" s="16" t="n">
        <v>840.1</v>
      </c>
      <c r="I12631" s="1" t="str">
        <f aca="false">INDEX(Products!$C$2:$C$51,MATCH(C12631,Products!$A$2:$A$51,0))</f>
        <v>Sports &amp; Fitness</v>
      </c>
      <c r="J12631" s="1" t="str">
        <f aca="false">INDEX(Orders!$E$2:$E$8001,MATCH(B12631,Orders!$A$2:$A$8001,0))</f>
        <v>Cancelled</v>
      </c>
      <c r="K12631" s="1" t="str">
        <f aca="false">LEFT(INDEX(Orders!$C$2:$C$8001,MATCH(B12631,Orders!$A$2:$A$8001,0)),7)</f>
        <v>2025-08</v>
      </c>
    </row>
    <row r="12632" customFormat="false" ht="15" hidden="false" customHeight="true" outlineLevel="0" collapsed="false">
      <c r="A12632" s="1" t="s">
        <v>23102</v>
      </c>
      <c r="B12632" s="1" t="s">
        <v>8626</v>
      </c>
      <c r="C12632" s="1" t="s">
        <v>2007</v>
      </c>
      <c r="D12632" s="1" t="n">
        <v>1</v>
      </c>
      <c r="E12632" s="16" t="n">
        <v>750.27</v>
      </c>
      <c r="F12632" s="17" t="n">
        <v>0</v>
      </c>
      <c r="G12632" s="16" t="n">
        <v>750.27</v>
      </c>
      <c r="I12632" s="1" t="str">
        <f aca="false">INDEX(Products!$C$2:$C$51,MATCH(C12632,Products!$A$2:$A$51,0))</f>
        <v>Books &amp; Stationery</v>
      </c>
      <c r="J12632" s="1" t="str">
        <f aca="false">INDEX(Orders!$E$2:$E$8001,MATCH(B12632,Orders!$A$2:$A$8001,0))</f>
        <v>Delivered</v>
      </c>
      <c r="K12632" s="1" t="str">
        <f aca="false">LEFT(INDEX(Orders!$C$2:$C$8001,MATCH(B12632,Orders!$A$2:$A$8001,0)),7)</f>
        <v>2025-09</v>
      </c>
    </row>
    <row r="12633" customFormat="false" ht="15" hidden="false" customHeight="true" outlineLevel="0" collapsed="false">
      <c r="A12633" s="1" t="s">
        <v>23103</v>
      </c>
      <c r="B12633" s="1" t="s">
        <v>8626</v>
      </c>
      <c r="C12633" s="1" t="s">
        <v>1940</v>
      </c>
      <c r="D12633" s="1" t="n">
        <v>1</v>
      </c>
      <c r="E12633" s="16" t="n">
        <v>2374.52</v>
      </c>
      <c r="F12633" s="17" t="n">
        <v>0</v>
      </c>
      <c r="G12633" s="16" t="n">
        <v>2374.52</v>
      </c>
      <c r="I12633" s="1" t="str">
        <f aca="false">INDEX(Products!$C$2:$C$51,MATCH(C12633,Products!$A$2:$A$51,0))</f>
        <v>Fashion</v>
      </c>
      <c r="J12633" s="1" t="str">
        <f aca="false">INDEX(Orders!$E$2:$E$8001,MATCH(B12633,Orders!$A$2:$A$8001,0))</f>
        <v>Delivered</v>
      </c>
      <c r="K12633" s="1" t="str">
        <f aca="false">LEFT(INDEX(Orders!$C$2:$C$8001,MATCH(B12633,Orders!$A$2:$A$8001,0)),7)</f>
        <v>2025-09</v>
      </c>
    </row>
    <row r="12634" customFormat="false" ht="15" hidden="false" customHeight="true" outlineLevel="0" collapsed="false">
      <c r="A12634" s="1" t="s">
        <v>23104</v>
      </c>
      <c r="B12634" s="1" t="s">
        <v>8626</v>
      </c>
      <c r="C12634" s="1" t="s">
        <v>1930</v>
      </c>
      <c r="D12634" s="1" t="n">
        <v>1</v>
      </c>
      <c r="E12634" s="16" t="n">
        <v>2398.35</v>
      </c>
      <c r="F12634" s="17" t="n">
        <v>0.1</v>
      </c>
      <c r="G12634" s="16" t="n">
        <v>2158.52</v>
      </c>
      <c r="I12634" s="1" t="str">
        <f aca="false">INDEX(Products!$C$2:$C$51,MATCH(C12634,Products!$A$2:$A$51,0))</f>
        <v>Electronics</v>
      </c>
      <c r="J12634" s="1" t="str">
        <f aca="false">INDEX(Orders!$E$2:$E$8001,MATCH(B12634,Orders!$A$2:$A$8001,0))</f>
        <v>Delivered</v>
      </c>
      <c r="K12634" s="1" t="str">
        <f aca="false">LEFT(INDEX(Orders!$C$2:$C$8001,MATCH(B12634,Orders!$A$2:$A$8001,0)),7)</f>
        <v>2025-09</v>
      </c>
    </row>
    <row r="12635" customFormat="false" ht="15" hidden="false" customHeight="true" outlineLevel="0" collapsed="false">
      <c r="A12635" s="1" t="s">
        <v>23105</v>
      </c>
      <c r="B12635" s="1" t="s">
        <v>8626</v>
      </c>
      <c r="C12635" s="1" t="s">
        <v>1997</v>
      </c>
      <c r="D12635" s="1" t="n">
        <v>1</v>
      </c>
      <c r="E12635" s="16" t="n">
        <v>311.15</v>
      </c>
      <c r="F12635" s="17" t="n">
        <v>0.2</v>
      </c>
      <c r="G12635" s="16" t="n">
        <v>248.92</v>
      </c>
      <c r="I12635" s="1" t="str">
        <f aca="false">INDEX(Products!$C$2:$C$51,MATCH(C12635,Products!$A$2:$A$51,0))</f>
        <v>Sports &amp; Fitness</v>
      </c>
      <c r="J12635" s="1" t="str">
        <f aca="false">INDEX(Orders!$E$2:$E$8001,MATCH(B12635,Orders!$A$2:$A$8001,0))</f>
        <v>Delivered</v>
      </c>
      <c r="K12635" s="1" t="str">
        <f aca="false">LEFT(INDEX(Orders!$C$2:$C$8001,MATCH(B12635,Orders!$A$2:$A$8001,0)),7)</f>
        <v>2025-09</v>
      </c>
    </row>
    <row r="12636" customFormat="false" ht="15" hidden="false" customHeight="true" outlineLevel="0" collapsed="false">
      <c r="A12636" s="1" t="s">
        <v>23106</v>
      </c>
      <c r="B12636" s="1" t="s">
        <v>8627</v>
      </c>
      <c r="C12636" s="1" t="s">
        <v>1997</v>
      </c>
      <c r="D12636" s="1" t="n">
        <v>3</v>
      </c>
      <c r="E12636" s="16" t="n">
        <v>311.15</v>
      </c>
      <c r="F12636" s="17" t="n">
        <v>0.15</v>
      </c>
      <c r="G12636" s="16" t="n">
        <v>793.43</v>
      </c>
      <c r="I12636" s="1" t="str">
        <f aca="false">INDEX(Products!$C$2:$C$51,MATCH(C12636,Products!$A$2:$A$51,0))</f>
        <v>Sports &amp; Fitness</v>
      </c>
      <c r="J12636" s="1" t="str">
        <f aca="false">INDEX(Orders!$E$2:$E$8001,MATCH(B12636,Orders!$A$2:$A$8001,0))</f>
        <v>Delivered</v>
      </c>
      <c r="K12636" s="1" t="str">
        <f aca="false">LEFT(INDEX(Orders!$C$2:$C$8001,MATCH(B12636,Orders!$A$2:$A$8001,0)),7)</f>
        <v>2025-10</v>
      </c>
    </row>
    <row r="12637" customFormat="false" ht="15" hidden="false" customHeight="true" outlineLevel="0" collapsed="false">
      <c r="A12637" s="1" t="s">
        <v>23107</v>
      </c>
      <c r="B12637" s="1" t="s">
        <v>8628</v>
      </c>
      <c r="C12637" s="1" t="s">
        <v>1976</v>
      </c>
      <c r="D12637" s="1" t="n">
        <v>2</v>
      </c>
      <c r="E12637" s="16" t="n">
        <v>1603.35</v>
      </c>
      <c r="F12637" s="17" t="n">
        <v>0.15</v>
      </c>
      <c r="G12637" s="16" t="n">
        <v>2725.7</v>
      </c>
      <c r="I12637" s="1" t="str">
        <f aca="false">INDEX(Products!$C$2:$C$51,MATCH(C12637,Products!$A$2:$A$51,0))</f>
        <v>Beauty &amp; Personal Care</v>
      </c>
      <c r="J12637" s="1" t="str">
        <f aca="false">INDEX(Orders!$E$2:$E$8001,MATCH(B12637,Orders!$A$2:$A$8001,0))</f>
        <v>Refunded</v>
      </c>
      <c r="K12637" s="1" t="str">
        <f aca="false">LEFT(INDEX(Orders!$C$2:$C$8001,MATCH(B12637,Orders!$A$2:$A$8001,0)),7)</f>
        <v>2025-06</v>
      </c>
    </row>
    <row r="12638" customFormat="false" ht="15" hidden="false" customHeight="true" outlineLevel="0" collapsed="false">
      <c r="A12638" s="1" t="s">
        <v>23108</v>
      </c>
      <c r="B12638" s="1" t="s">
        <v>8629</v>
      </c>
      <c r="C12638" s="1" t="s">
        <v>2007</v>
      </c>
      <c r="D12638" s="1" t="n">
        <v>1</v>
      </c>
      <c r="E12638" s="16" t="n">
        <v>750.27</v>
      </c>
      <c r="F12638" s="17" t="n">
        <v>0</v>
      </c>
      <c r="G12638" s="16" t="n">
        <v>750.27</v>
      </c>
      <c r="I12638" s="1" t="str">
        <f aca="false">INDEX(Products!$C$2:$C$51,MATCH(C12638,Products!$A$2:$A$51,0))</f>
        <v>Books &amp; Stationery</v>
      </c>
      <c r="J12638" s="1" t="str">
        <f aca="false">INDEX(Orders!$E$2:$E$8001,MATCH(B12638,Orders!$A$2:$A$8001,0))</f>
        <v>Delivered</v>
      </c>
      <c r="K12638" s="1" t="str">
        <f aca="false">LEFT(INDEX(Orders!$C$2:$C$8001,MATCH(B12638,Orders!$A$2:$A$8001,0)),7)</f>
        <v>2025-10</v>
      </c>
    </row>
    <row r="12639" customFormat="false" ht="15" hidden="false" customHeight="true" outlineLevel="0" collapsed="false">
      <c r="A12639" s="1" t="s">
        <v>23109</v>
      </c>
      <c r="B12639" s="1" t="s">
        <v>8629</v>
      </c>
      <c r="C12639" s="1" t="s">
        <v>1940</v>
      </c>
      <c r="D12639" s="1" t="n">
        <v>2</v>
      </c>
      <c r="E12639" s="16" t="n">
        <v>2374.52</v>
      </c>
      <c r="F12639" s="17" t="n">
        <v>0.2</v>
      </c>
      <c r="G12639" s="16" t="n">
        <v>3799.23</v>
      </c>
      <c r="I12639" s="1" t="str">
        <f aca="false">INDEX(Products!$C$2:$C$51,MATCH(C12639,Products!$A$2:$A$51,0))</f>
        <v>Fashion</v>
      </c>
      <c r="J12639" s="1" t="str">
        <f aca="false">INDEX(Orders!$E$2:$E$8001,MATCH(B12639,Orders!$A$2:$A$8001,0))</f>
        <v>Delivered</v>
      </c>
      <c r="K12639" s="1" t="str">
        <f aca="false">LEFT(INDEX(Orders!$C$2:$C$8001,MATCH(B12639,Orders!$A$2:$A$8001,0)),7)</f>
        <v>2025-10</v>
      </c>
    </row>
    <row r="12640" customFormat="false" ht="15" hidden="false" customHeight="true" outlineLevel="0" collapsed="false">
      <c r="A12640" s="1" t="s">
        <v>23110</v>
      </c>
      <c r="B12640" s="1" t="s">
        <v>8629</v>
      </c>
      <c r="C12640" s="1" t="s">
        <v>1955</v>
      </c>
      <c r="D12640" s="1" t="n">
        <v>3</v>
      </c>
      <c r="E12640" s="16" t="n">
        <v>3340.76</v>
      </c>
      <c r="F12640" s="17" t="n">
        <v>0</v>
      </c>
      <c r="G12640" s="16" t="n">
        <v>10022.28</v>
      </c>
      <c r="I12640" s="1" t="str">
        <f aca="false">INDEX(Products!$C$2:$C$51,MATCH(C12640,Products!$A$2:$A$51,0))</f>
        <v>Home &amp; Kitchen</v>
      </c>
      <c r="J12640" s="1" t="str">
        <f aca="false">INDEX(Orders!$E$2:$E$8001,MATCH(B12640,Orders!$A$2:$A$8001,0))</f>
        <v>Delivered</v>
      </c>
      <c r="K12640" s="1" t="str">
        <f aca="false">LEFT(INDEX(Orders!$C$2:$C$8001,MATCH(B12640,Orders!$A$2:$A$8001,0)),7)</f>
        <v>2025-10</v>
      </c>
    </row>
    <row r="12641" customFormat="false" ht="15" hidden="false" customHeight="true" outlineLevel="0" collapsed="false">
      <c r="A12641" s="1" t="s">
        <v>23111</v>
      </c>
      <c r="B12641" s="1" t="s">
        <v>8630</v>
      </c>
      <c r="C12641" s="1" t="s">
        <v>1957</v>
      </c>
      <c r="D12641" s="1" t="n">
        <v>2</v>
      </c>
      <c r="E12641" s="16" t="n">
        <v>1469.28</v>
      </c>
      <c r="F12641" s="17" t="n">
        <v>0.1</v>
      </c>
      <c r="G12641" s="16" t="n">
        <v>2644.7</v>
      </c>
      <c r="I12641" s="1" t="str">
        <f aca="false">INDEX(Products!$C$2:$C$51,MATCH(C12641,Products!$A$2:$A$51,0))</f>
        <v>Home &amp; Kitchen</v>
      </c>
      <c r="J12641" s="1" t="str">
        <f aca="false">INDEX(Orders!$E$2:$E$8001,MATCH(B12641,Orders!$A$2:$A$8001,0))</f>
        <v>Delivered</v>
      </c>
      <c r="K12641" s="1" t="str">
        <f aca="false">LEFT(INDEX(Orders!$C$2:$C$8001,MATCH(B12641,Orders!$A$2:$A$8001,0)),7)</f>
        <v>2025-05</v>
      </c>
    </row>
    <row r="12642" customFormat="false" ht="15" hidden="false" customHeight="true" outlineLevel="0" collapsed="false">
      <c r="A12642" s="1" t="s">
        <v>23112</v>
      </c>
      <c r="B12642" s="1" t="s">
        <v>8630</v>
      </c>
      <c r="C12642" s="1" t="s">
        <v>1990</v>
      </c>
      <c r="D12642" s="1" t="n">
        <v>2</v>
      </c>
      <c r="E12642" s="16" t="n">
        <v>5311.32</v>
      </c>
      <c r="F12642" s="17" t="n">
        <v>0.05</v>
      </c>
      <c r="G12642" s="16" t="n">
        <v>10091.51</v>
      </c>
      <c r="I12642" s="1" t="str">
        <f aca="false">INDEX(Products!$C$2:$C$51,MATCH(C12642,Products!$A$2:$A$51,0))</f>
        <v>Sports &amp; Fitness</v>
      </c>
      <c r="J12642" s="1" t="str">
        <f aca="false">INDEX(Orders!$E$2:$E$8001,MATCH(B12642,Orders!$A$2:$A$8001,0))</f>
        <v>Delivered</v>
      </c>
      <c r="K12642" s="1" t="str">
        <f aca="false">LEFT(INDEX(Orders!$C$2:$C$8001,MATCH(B12642,Orders!$A$2:$A$8001,0)),7)</f>
        <v>2025-05</v>
      </c>
    </row>
    <row r="12643" customFormat="false" ht="15" hidden="false" customHeight="true" outlineLevel="0" collapsed="false">
      <c r="A12643" s="1" t="s">
        <v>23113</v>
      </c>
      <c r="B12643" s="1" t="s">
        <v>8631</v>
      </c>
      <c r="C12643" s="1" t="s">
        <v>2000</v>
      </c>
      <c r="D12643" s="1" t="n">
        <v>1</v>
      </c>
      <c r="E12643" s="16" t="n">
        <v>425.08</v>
      </c>
      <c r="F12643" s="17" t="n">
        <v>0</v>
      </c>
      <c r="G12643" s="16" t="n">
        <v>425.08</v>
      </c>
      <c r="I12643" s="1" t="str">
        <f aca="false">INDEX(Products!$C$2:$C$51,MATCH(C12643,Products!$A$2:$A$51,0))</f>
        <v>Books &amp; Stationery</v>
      </c>
      <c r="J12643" s="1" t="str">
        <f aca="false">INDEX(Orders!$E$2:$E$8001,MATCH(B12643,Orders!$A$2:$A$8001,0))</f>
        <v>Delivered</v>
      </c>
      <c r="K12643" s="1" t="str">
        <f aca="false">LEFT(INDEX(Orders!$C$2:$C$8001,MATCH(B12643,Orders!$A$2:$A$8001,0)),7)</f>
        <v>2024-03</v>
      </c>
    </row>
    <row r="12644" customFormat="false" ht="15" hidden="false" customHeight="true" outlineLevel="0" collapsed="false">
      <c r="A12644" s="1" t="s">
        <v>23114</v>
      </c>
      <c r="B12644" s="1" t="s">
        <v>8632</v>
      </c>
      <c r="C12644" s="1" t="s">
        <v>1940</v>
      </c>
      <c r="D12644" s="1" t="n">
        <v>1</v>
      </c>
      <c r="E12644" s="16" t="n">
        <v>2374.52</v>
      </c>
      <c r="F12644" s="17" t="n">
        <v>0.15</v>
      </c>
      <c r="G12644" s="16" t="n">
        <v>2018.34</v>
      </c>
      <c r="I12644" s="1" t="str">
        <f aca="false">INDEX(Products!$C$2:$C$51,MATCH(C12644,Products!$A$2:$A$51,0))</f>
        <v>Fashion</v>
      </c>
      <c r="J12644" s="1" t="str">
        <f aca="false">INDEX(Orders!$E$2:$E$8001,MATCH(B12644,Orders!$A$2:$A$8001,0))</f>
        <v>Delivered</v>
      </c>
      <c r="K12644" s="1" t="str">
        <f aca="false">LEFT(INDEX(Orders!$C$2:$C$8001,MATCH(B12644,Orders!$A$2:$A$8001,0)),7)</f>
        <v>2024-10</v>
      </c>
    </row>
    <row r="12645" customFormat="false" ht="15" hidden="false" customHeight="true" outlineLevel="0" collapsed="false">
      <c r="A12645" s="1" t="s">
        <v>23115</v>
      </c>
      <c r="B12645" s="1" t="s">
        <v>8632</v>
      </c>
      <c r="C12645" s="1" t="s">
        <v>2006</v>
      </c>
      <c r="D12645" s="1" t="n">
        <v>1</v>
      </c>
      <c r="E12645" s="16" t="n">
        <v>482.17</v>
      </c>
      <c r="F12645" s="17" t="n">
        <v>0</v>
      </c>
      <c r="G12645" s="16" t="n">
        <v>482.17</v>
      </c>
      <c r="I12645" s="1" t="str">
        <f aca="false">INDEX(Products!$C$2:$C$51,MATCH(C12645,Products!$A$2:$A$51,0))</f>
        <v>Books &amp; Stationery</v>
      </c>
      <c r="J12645" s="1" t="str">
        <f aca="false">INDEX(Orders!$E$2:$E$8001,MATCH(B12645,Orders!$A$2:$A$8001,0))</f>
        <v>Delivered</v>
      </c>
      <c r="K12645" s="1" t="str">
        <f aca="false">LEFT(INDEX(Orders!$C$2:$C$8001,MATCH(B12645,Orders!$A$2:$A$8001,0)),7)</f>
        <v>2024-10</v>
      </c>
    </row>
    <row r="12646" customFormat="false" ht="15" hidden="false" customHeight="true" outlineLevel="0" collapsed="false">
      <c r="A12646" s="1" t="s">
        <v>23116</v>
      </c>
      <c r="B12646" s="1" t="s">
        <v>8633</v>
      </c>
      <c r="C12646" s="1" t="s">
        <v>1990</v>
      </c>
      <c r="D12646" s="1" t="n">
        <v>1</v>
      </c>
      <c r="E12646" s="16" t="n">
        <v>5311.32</v>
      </c>
      <c r="F12646" s="17" t="n">
        <v>0.1</v>
      </c>
      <c r="G12646" s="16" t="n">
        <v>4780.19</v>
      </c>
      <c r="I12646" s="1" t="str">
        <f aca="false">INDEX(Products!$C$2:$C$51,MATCH(C12646,Products!$A$2:$A$51,0))</f>
        <v>Sports &amp; Fitness</v>
      </c>
      <c r="J12646" s="1" t="str">
        <f aca="false">INDEX(Orders!$E$2:$E$8001,MATCH(B12646,Orders!$A$2:$A$8001,0))</f>
        <v>Delivered</v>
      </c>
      <c r="K12646" s="1" t="str">
        <f aca="false">LEFT(INDEX(Orders!$C$2:$C$8001,MATCH(B12646,Orders!$A$2:$A$8001,0)),7)</f>
        <v>2024-08</v>
      </c>
    </row>
    <row r="12647" customFormat="false" ht="15" hidden="false" customHeight="true" outlineLevel="0" collapsed="false">
      <c r="A12647" s="1" t="s">
        <v>23117</v>
      </c>
      <c r="B12647" s="1" t="s">
        <v>8633</v>
      </c>
      <c r="C12647" s="1" t="s">
        <v>1971</v>
      </c>
      <c r="D12647" s="1" t="n">
        <v>1</v>
      </c>
      <c r="E12647" s="16" t="n">
        <v>2073.63</v>
      </c>
      <c r="F12647" s="17" t="n">
        <v>0.1</v>
      </c>
      <c r="G12647" s="16" t="n">
        <v>1866.27</v>
      </c>
      <c r="I12647" s="1" t="str">
        <f aca="false">INDEX(Products!$C$2:$C$51,MATCH(C12647,Products!$A$2:$A$51,0))</f>
        <v>Home &amp; Kitchen</v>
      </c>
      <c r="J12647" s="1" t="str">
        <f aca="false">INDEX(Orders!$E$2:$E$8001,MATCH(B12647,Orders!$A$2:$A$8001,0))</f>
        <v>Delivered</v>
      </c>
      <c r="K12647" s="1" t="str">
        <f aca="false">LEFT(INDEX(Orders!$C$2:$C$8001,MATCH(B12647,Orders!$A$2:$A$8001,0)),7)</f>
        <v>2024-08</v>
      </c>
    </row>
    <row r="12648" customFormat="false" ht="15" hidden="false" customHeight="true" outlineLevel="0" collapsed="false">
      <c r="A12648" s="1" t="s">
        <v>23118</v>
      </c>
      <c r="B12648" s="1" t="s">
        <v>8634</v>
      </c>
      <c r="C12648" s="1" t="s">
        <v>1940</v>
      </c>
      <c r="D12648" s="1" t="n">
        <v>1</v>
      </c>
      <c r="E12648" s="16" t="n">
        <v>2374.52</v>
      </c>
      <c r="F12648" s="17" t="n">
        <v>0</v>
      </c>
      <c r="G12648" s="16" t="n">
        <v>2374.52</v>
      </c>
      <c r="I12648" s="1" t="str">
        <f aca="false">INDEX(Products!$C$2:$C$51,MATCH(C12648,Products!$A$2:$A$51,0))</f>
        <v>Fashion</v>
      </c>
      <c r="J12648" s="1" t="str">
        <f aca="false">INDEX(Orders!$E$2:$E$8001,MATCH(B12648,Orders!$A$2:$A$8001,0))</f>
        <v>Delivered</v>
      </c>
      <c r="K12648" s="1" t="str">
        <f aca="false">LEFT(INDEX(Orders!$C$2:$C$8001,MATCH(B12648,Orders!$A$2:$A$8001,0)),7)</f>
        <v>2025-04</v>
      </c>
    </row>
    <row r="12649" customFormat="false" ht="15" hidden="false" customHeight="true" outlineLevel="0" collapsed="false">
      <c r="A12649" s="1" t="s">
        <v>23119</v>
      </c>
      <c r="B12649" s="1" t="s">
        <v>8635</v>
      </c>
      <c r="C12649" s="1" t="s">
        <v>1953</v>
      </c>
      <c r="D12649" s="1" t="n">
        <v>1</v>
      </c>
      <c r="E12649" s="16" t="n">
        <v>4914.12</v>
      </c>
      <c r="F12649" s="17" t="n">
        <v>0</v>
      </c>
      <c r="G12649" s="16" t="n">
        <v>4914.12</v>
      </c>
      <c r="I12649" s="1" t="str">
        <f aca="false">INDEX(Products!$C$2:$C$51,MATCH(C12649,Products!$A$2:$A$51,0))</f>
        <v>Fashion</v>
      </c>
      <c r="J12649" s="1" t="str">
        <f aca="false">INDEX(Orders!$E$2:$E$8001,MATCH(B12649,Orders!$A$2:$A$8001,0))</f>
        <v>Delivered</v>
      </c>
      <c r="K12649" s="1" t="str">
        <f aca="false">LEFT(INDEX(Orders!$C$2:$C$8001,MATCH(B12649,Orders!$A$2:$A$8001,0)),7)</f>
        <v>2024-10</v>
      </c>
    </row>
    <row r="12650" customFormat="false" ht="15" hidden="false" customHeight="true" outlineLevel="0" collapsed="false">
      <c r="A12650" s="1" t="s">
        <v>23120</v>
      </c>
      <c r="B12650" s="1" t="s">
        <v>8635</v>
      </c>
      <c r="C12650" s="1" t="s">
        <v>1924</v>
      </c>
      <c r="D12650" s="1" t="n">
        <v>1</v>
      </c>
      <c r="E12650" s="16" t="n">
        <v>1971</v>
      </c>
      <c r="F12650" s="17" t="n">
        <v>0</v>
      </c>
      <c r="G12650" s="16" t="n">
        <v>1971</v>
      </c>
      <c r="I12650" s="1" t="str">
        <f aca="false">INDEX(Products!$C$2:$C$51,MATCH(C12650,Products!$A$2:$A$51,0))</f>
        <v>Electronics</v>
      </c>
      <c r="J12650" s="1" t="str">
        <f aca="false">INDEX(Orders!$E$2:$E$8001,MATCH(B12650,Orders!$A$2:$A$8001,0))</f>
        <v>Delivered</v>
      </c>
      <c r="K12650" s="1" t="str">
        <f aca="false">LEFT(INDEX(Orders!$C$2:$C$8001,MATCH(B12650,Orders!$A$2:$A$8001,0)),7)</f>
        <v>2024-10</v>
      </c>
    </row>
    <row r="12651" customFormat="false" ht="15" hidden="false" customHeight="true" outlineLevel="0" collapsed="false">
      <c r="A12651" s="1" t="s">
        <v>23121</v>
      </c>
      <c r="B12651" s="1" t="s">
        <v>8635</v>
      </c>
      <c r="C12651" s="1" t="s">
        <v>1976</v>
      </c>
      <c r="D12651" s="1" t="n">
        <v>1</v>
      </c>
      <c r="E12651" s="16" t="n">
        <v>1603.35</v>
      </c>
      <c r="F12651" s="17" t="n">
        <v>0</v>
      </c>
      <c r="G12651" s="16" t="n">
        <v>1603.35</v>
      </c>
      <c r="I12651" s="1" t="str">
        <f aca="false">INDEX(Products!$C$2:$C$51,MATCH(C12651,Products!$A$2:$A$51,0))</f>
        <v>Beauty &amp; Personal Care</v>
      </c>
      <c r="J12651" s="1" t="str">
        <f aca="false">INDEX(Orders!$E$2:$E$8001,MATCH(B12651,Orders!$A$2:$A$8001,0))</f>
        <v>Delivered</v>
      </c>
      <c r="K12651" s="1" t="str">
        <f aca="false">LEFT(INDEX(Orders!$C$2:$C$8001,MATCH(B12651,Orders!$A$2:$A$8001,0)),7)</f>
        <v>2024-10</v>
      </c>
    </row>
    <row r="12652" customFormat="false" ht="15" hidden="false" customHeight="true" outlineLevel="0" collapsed="false">
      <c r="A12652" s="1" t="s">
        <v>23122</v>
      </c>
      <c r="B12652" s="1" t="s">
        <v>8636</v>
      </c>
      <c r="C12652" s="1" t="s">
        <v>1959</v>
      </c>
      <c r="D12652" s="1" t="n">
        <v>1</v>
      </c>
      <c r="E12652" s="16" t="n">
        <v>2142.79</v>
      </c>
      <c r="F12652" s="17" t="n">
        <v>0.05</v>
      </c>
      <c r="G12652" s="16" t="n">
        <v>2035.65</v>
      </c>
      <c r="I12652" s="1" t="str">
        <f aca="false">INDEX(Products!$C$2:$C$51,MATCH(C12652,Products!$A$2:$A$51,0))</f>
        <v>Home &amp; Kitchen</v>
      </c>
      <c r="J12652" s="1" t="str">
        <f aca="false">INDEX(Orders!$E$2:$E$8001,MATCH(B12652,Orders!$A$2:$A$8001,0))</f>
        <v>Delivered</v>
      </c>
      <c r="K12652" s="1" t="str">
        <f aca="false">LEFT(INDEX(Orders!$C$2:$C$8001,MATCH(B12652,Orders!$A$2:$A$8001,0)),7)</f>
        <v>2025-08</v>
      </c>
    </row>
    <row r="12653" customFormat="false" ht="15" hidden="false" customHeight="true" outlineLevel="0" collapsed="false">
      <c r="A12653" s="1" t="s">
        <v>23123</v>
      </c>
      <c r="B12653" s="1" t="s">
        <v>8637</v>
      </c>
      <c r="C12653" s="1" t="s">
        <v>1959</v>
      </c>
      <c r="D12653" s="1" t="n">
        <v>2</v>
      </c>
      <c r="E12653" s="16" t="n">
        <v>2142.79</v>
      </c>
      <c r="F12653" s="17" t="n">
        <v>0</v>
      </c>
      <c r="G12653" s="16" t="n">
        <v>4285.58</v>
      </c>
      <c r="I12653" s="1" t="str">
        <f aca="false">INDEX(Products!$C$2:$C$51,MATCH(C12653,Products!$A$2:$A$51,0))</f>
        <v>Home &amp; Kitchen</v>
      </c>
      <c r="J12653" s="1" t="str">
        <f aca="false">INDEX(Orders!$E$2:$E$8001,MATCH(B12653,Orders!$A$2:$A$8001,0))</f>
        <v>Delivered</v>
      </c>
      <c r="K12653" s="1" t="str">
        <f aca="false">LEFT(INDEX(Orders!$C$2:$C$8001,MATCH(B12653,Orders!$A$2:$A$8001,0)),7)</f>
        <v>2025-08</v>
      </c>
    </row>
    <row r="12654" customFormat="false" ht="15" hidden="false" customHeight="true" outlineLevel="0" collapsed="false">
      <c r="A12654" s="1" t="s">
        <v>23124</v>
      </c>
      <c r="B12654" s="1" t="s">
        <v>8638</v>
      </c>
      <c r="C12654" s="1" t="s">
        <v>1940</v>
      </c>
      <c r="D12654" s="1" t="n">
        <v>1</v>
      </c>
      <c r="E12654" s="16" t="n">
        <v>2374.52</v>
      </c>
      <c r="F12654" s="17" t="n">
        <v>0.05</v>
      </c>
      <c r="G12654" s="16" t="n">
        <v>2255.79</v>
      </c>
      <c r="I12654" s="1" t="str">
        <f aca="false">INDEX(Products!$C$2:$C$51,MATCH(C12654,Products!$A$2:$A$51,0))</f>
        <v>Fashion</v>
      </c>
      <c r="J12654" s="1" t="str">
        <f aca="false">INDEX(Orders!$E$2:$E$8001,MATCH(B12654,Orders!$A$2:$A$8001,0))</f>
        <v>Delivered</v>
      </c>
      <c r="K12654" s="1" t="str">
        <f aca="false">LEFT(INDEX(Orders!$C$2:$C$8001,MATCH(B12654,Orders!$A$2:$A$8001,0)),7)</f>
        <v>2024-12</v>
      </c>
    </row>
    <row r="12655" customFormat="false" ht="15" hidden="false" customHeight="true" outlineLevel="0" collapsed="false">
      <c r="A12655" s="1" t="s">
        <v>23125</v>
      </c>
      <c r="B12655" s="1" t="s">
        <v>8638</v>
      </c>
      <c r="C12655" s="1" t="s">
        <v>1976</v>
      </c>
      <c r="D12655" s="1" t="n">
        <v>2</v>
      </c>
      <c r="E12655" s="16" t="n">
        <v>1603.35</v>
      </c>
      <c r="F12655" s="17" t="n">
        <v>0.05</v>
      </c>
      <c r="G12655" s="16" t="n">
        <v>3046.36</v>
      </c>
      <c r="I12655" s="1" t="str">
        <f aca="false">INDEX(Products!$C$2:$C$51,MATCH(C12655,Products!$A$2:$A$51,0))</f>
        <v>Beauty &amp; Personal Care</v>
      </c>
      <c r="J12655" s="1" t="str">
        <f aca="false">INDEX(Orders!$E$2:$E$8001,MATCH(B12655,Orders!$A$2:$A$8001,0))</f>
        <v>Delivered</v>
      </c>
      <c r="K12655" s="1" t="str">
        <f aca="false">LEFT(INDEX(Orders!$C$2:$C$8001,MATCH(B12655,Orders!$A$2:$A$8001,0)),7)</f>
        <v>2024-12</v>
      </c>
    </row>
    <row r="12656" customFormat="false" ht="15" hidden="false" customHeight="true" outlineLevel="0" collapsed="false">
      <c r="A12656" s="1" t="s">
        <v>23126</v>
      </c>
      <c r="B12656" s="1" t="s">
        <v>8639</v>
      </c>
      <c r="C12656" s="1" t="s">
        <v>2006</v>
      </c>
      <c r="D12656" s="1" t="n">
        <v>2</v>
      </c>
      <c r="E12656" s="16" t="n">
        <v>482.17</v>
      </c>
      <c r="F12656" s="17" t="n">
        <v>0.1</v>
      </c>
      <c r="G12656" s="16" t="n">
        <v>867.91</v>
      </c>
      <c r="I12656" s="1" t="str">
        <f aca="false">INDEX(Products!$C$2:$C$51,MATCH(C12656,Products!$A$2:$A$51,0))</f>
        <v>Books &amp; Stationery</v>
      </c>
      <c r="J12656" s="1" t="str">
        <f aca="false">INDEX(Orders!$E$2:$E$8001,MATCH(B12656,Orders!$A$2:$A$8001,0))</f>
        <v>Delivered</v>
      </c>
      <c r="K12656" s="1" t="str">
        <f aca="false">LEFT(INDEX(Orders!$C$2:$C$8001,MATCH(B12656,Orders!$A$2:$A$8001,0)),7)</f>
        <v>2025-06</v>
      </c>
    </row>
    <row r="12657" customFormat="false" ht="15" hidden="false" customHeight="true" outlineLevel="0" collapsed="false">
      <c r="A12657" s="1" t="s">
        <v>23127</v>
      </c>
      <c r="B12657" s="1" t="s">
        <v>8639</v>
      </c>
      <c r="C12657" s="1" t="s">
        <v>1975</v>
      </c>
      <c r="D12657" s="1" t="n">
        <v>1</v>
      </c>
      <c r="E12657" s="16" t="n">
        <v>862.99</v>
      </c>
      <c r="F12657" s="17" t="n">
        <v>0.2</v>
      </c>
      <c r="G12657" s="16" t="n">
        <v>690.39</v>
      </c>
      <c r="I12657" s="1" t="str">
        <f aca="false">INDEX(Products!$C$2:$C$51,MATCH(C12657,Products!$A$2:$A$51,0))</f>
        <v>Beauty &amp; Personal Care</v>
      </c>
      <c r="J12657" s="1" t="str">
        <f aca="false">INDEX(Orders!$E$2:$E$8001,MATCH(B12657,Orders!$A$2:$A$8001,0))</f>
        <v>Delivered</v>
      </c>
      <c r="K12657" s="1" t="str">
        <f aca="false">LEFT(INDEX(Orders!$C$2:$C$8001,MATCH(B12657,Orders!$A$2:$A$8001,0)),7)</f>
        <v>2025-06</v>
      </c>
    </row>
    <row r="12658" customFormat="false" ht="15" hidden="false" customHeight="true" outlineLevel="0" collapsed="false">
      <c r="A12658" s="1" t="s">
        <v>23128</v>
      </c>
      <c r="B12658" s="1" t="s">
        <v>8639</v>
      </c>
      <c r="C12658" s="1" t="s">
        <v>1918</v>
      </c>
      <c r="D12658" s="1" t="n">
        <v>1</v>
      </c>
      <c r="E12658" s="16" t="n">
        <v>2978.99</v>
      </c>
      <c r="F12658" s="17" t="n">
        <v>0</v>
      </c>
      <c r="G12658" s="16" t="n">
        <v>2978.99</v>
      </c>
      <c r="I12658" s="1" t="str">
        <f aca="false">INDEX(Products!$C$2:$C$51,MATCH(C12658,Products!$A$2:$A$51,0))</f>
        <v>Electronics</v>
      </c>
      <c r="J12658" s="1" t="str">
        <f aca="false">INDEX(Orders!$E$2:$E$8001,MATCH(B12658,Orders!$A$2:$A$8001,0))</f>
        <v>Delivered</v>
      </c>
      <c r="K12658" s="1" t="str">
        <f aca="false">LEFT(INDEX(Orders!$C$2:$C$8001,MATCH(B12658,Orders!$A$2:$A$8001,0)),7)</f>
        <v>2025-06</v>
      </c>
    </row>
    <row r="12659" customFormat="false" ht="15" hidden="false" customHeight="true" outlineLevel="0" collapsed="false">
      <c r="A12659" s="1" t="s">
        <v>23129</v>
      </c>
      <c r="B12659" s="1" t="s">
        <v>8640</v>
      </c>
      <c r="C12659" s="1" t="s">
        <v>1959</v>
      </c>
      <c r="D12659" s="1" t="n">
        <v>1</v>
      </c>
      <c r="E12659" s="16" t="n">
        <v>2142.79</v>
      </c>
      <c r="F12659" s="17" t="n">
        <v>0</v>
      </c>
      <c r="G12659" s="16" t="n">
        <v>2142.79</v>
      </c>
      <c r="I12659" s="1" t="str">
        <f aca="false">INDEX(Products!$C$2:$C$51,MATCH(C12659,Products!$A$2:$A$51,0))</f>
        <v>Home &amp; Kitchen</v>
      </c>
      <c r="J12659" s="1" t="str">
        <f aca="false">INDEX(Orders!$E$2:$E$8001,MATCH(B12659,Orders!$A$2:$A$8001,0))</f>
        <v>Delivered</v>
      </c>
      <c r="K12659" s="1" t="str">
        <f aca="false">LEFT(INDEX(Orders!$C$2:$C$8001,MATCH(B12659,Orders!$A$2:$A$8001,0)),7)</f>
        <v>2024-09</v>
      </c>
    </row>
    <row r="12660" customFormat="false" ht="15" hidden="false" customHeight="true" outlineLevel="0" collapsed="false">
      <c r="A12660" s="1" t="s">
        <v>23130</v>
      </c>
      <c r="B12660" s="1" t="s">
        <v>8640</v>
      </c>
      <c r="C12660" s="1" t="s">
        <v>1928</v>
      </c>
      <c r="D12660" s="1" t="n">
        <v>2</v>
      </c>
      <c r="E12660" s="16" t="n">
        <v>657.82</v>
      </c>
      <c r="F12660" s="17" t="n">
        <v>0.1</v>
      </c>
      <c r="G12660" s="16" t="n">
        <v>1184.08</v>
      </c>
      <c r="I12660" s="1" t="str">
        <f aca="false">INDEX(Products!$C$2:$C$51,MATCH(C12660,Products!$A$2:$A$51,0))</f>
        <v>Electronics</v>
      </c>
      <c r="J12660" s="1" t="str">
        <f aca="false">INDEX(Orders!$E$2:$E$8001,MATCH(B12660,Orders!$A$2:$A$8001,0))</f>
        <v>Delivered</v>
      </c>
      <c r="K12660" s="1" t="str">
        <f aca="false">LEFT(INDEX(Orders!$C$2:$C$8001,MATCH(B12660,Orders!$A$2:$A$8001,0)),7)</f>
        <v>2024-09</v>
      </c>
    </row>
    <row r="12661" customFormat="false" ht="15" hidden="false" customHeight="true" outlineLevel="0" collapsed="false">
      <c r="A12661" s="1" t="s">
        <v>23131</v>
      </c>
      <c r="B12661" s="1" t="s">
        <v>8640</v>
      </c>
      <c r="C12661" s="1" t="s">
        <v>1990</v>
      </c>
      <c r="D12661" s="1" t="n">
        <v>1</v>
      </c>
      <c r="E12661" s="16" t="n">
        <v>5311.32</v>
      </c>
      <c r="F12661" s="17" t="n">
        <v>0</v>
      </c>
      <c r="G12661" s="16" t="n">
        <v>5311.32</v>
      </c>
      <c r="I12661" s="1" t="str">
        <f aca="false">INDEX(Products!$C$2:$C$51,MATCH(C12661,Products!$A$2:$A$51,0))</f>
        <v>Sports &amp; Fitness</v>
      </c>
      <c r="J12661" s="1" t="str">
        <f aca="false">INDEX(Orders!$E$2:$E$8001,MATCH(B12661,Orders!$A$2:$A$8001,0))</f>
        <v>Delivered</v>
      </c>
      <c r="K12661" s="1" t="str">
        <f aca="false">LEFT(INDEX(Orders!$C$2:$C$8001,MATCH(B12661,Orders!$A$2:$A$8001,0)),7)</f>
        <v>2024-09</v>
      </c>
    </row>
    <row r="12662" customFormat="false" ht="15" hidden="false" customHeight="true" outlineLevel="0" collapsed="false">
      <c r="A12662" s="1" t="s">
        <v>23132</v>
      </c>
      <c r="B12662" s="1" t="s">
        <v>8641</v>
      </c>
      <c r="C12662" s="1" t="s">
        <v>1920</v>
      </c>
      <c r="D12662" s="1" t="n">
        <v>2</v>
      </c>
      <c r="E12662" s="16" t="n">
        <v>4273.58</v>
      </c>
      <c r="F12662" s="17" t="n">
        <v>0</v>
      </c>
      <c r="G12662" s="16" t="n">
        <v>8547.16</v>
      </c>
      <c r="I12662" s="1" t="str">
        <f aca="false">INDEX(Products!$C$2:$C$51,MATCH(C12662,Products!$A$2:$A$51,0))</f>
        <v>Electronics</v>
      </c>
      <c r="J12662" s="1" t="str">
        <f aca="false">INDEX(Orders!$E$2:$E$8001,MATCH(B12662,Orders!$A$2:$A$8001,0))</f>
        <v>Delivered</v>
      </c>
      <c r="K12662" s="1" t="str">
        <f aca="false">LEFT(INDEX(Orders!$C$2:$C$8001,MATCH(B12662,Orders!$A$2:$A$8001,0)),7)</f>
        <v>2024-03</v>
      </c>
    </row>
    <row r="12663" customFormat="false" ht="15" hidden="false" customHeight="true" outlineLevel="0" collapsed="false">
      <c r="A12663" s="1" t="s">
        <v>23133</v>
      </c>
      <c r="B12663" s="1" t="s">
        <v>8642</v>
      </c>
      <c r="C12663" s="1" t="s">
        <v>1961</v>
      </c>
      <c r="D12663" s="1" t="n">
        <v>1</v>
      </c>
      <c r="E12663" s="16" t="n">
        <v>3493.68</v>
      </c>
      <c r="F12663" s="17" t="n">
        <v>0</v>
      </c>
      <c r="G12663" s="16" t="n">
        <v>3493.68</v>
      </c>
      <c r="I12663" s="1" t="str">
        <f aca="false">INDEX(Products!$C$2:$C$51,MATCH(C12663,Products!$A$2:$A$51,0))</f>
        <v>Home &amp; Kitchen</v>
      </c>
      <c r="J12663" s="1" t="str">
        <f aca="false">INDEX(Orders!$E$2:$E$8001,MATCH(B12663,Orders!$A$2:$A$8001,0))</f>
        <v>Delivered</v>
      </c>
      <c r="K12663" s="1" t="str">
        <f aca="false">LEFT(INDEX(Orders!$C$2:$C$8001,MATCH(B12663,Orders!$A$2:$A$8001,0)),7)</f>
        <v>2024-11</v>
      </c>
    </row>
    <row r="12664" customFormat="false" ht="15" hidden="false" customHeight="true" outlineLevel="0" collapsed="false">
      <c r="A12664" s="1" t="s">
        <v>23134</v>
      </c>
      <c r="B12664" s="1" t="s">
        <v>8642</v>
      </c>
      <c r="C12664" s="1" t="s">
        <v>1930</v>
      </c>
      <c r="D12664" s="1" t="n">
        <v>1</v>
      </c>
      <c r="E12664" s="16" t="n">
        <v>2398.35</v>
      </c>
      <c r="F12664" s="17" t="n">
        <v>0</v>
      </c>
      <c r="G12664" s="16" t="n">
        <v>2398.35</v>
      </c>
      <c r="I12664" s="1" t="str">
        <f aca="false">INDEX(Products!$C$2:$C$51,MATCH(C12664,Products!$A$2:$A$51,0))</f>
        <v>Electronics</v>
      </c>
      <c r="J12664" s="1" t="str">
        <f aca="false">INDEX(Orders!$E$2:$E$8001,MATCH(B12664,Orders!$A$2:$A$8001,0))</f>
        <v>Delivered</v>
      </c>
      <c r="K12664" s="1" t="str">
        <f aca="false">LEFT(INDEX(Orders!$C$2:$C$8001,MATCH(B12664,Orders!$A$2:$A$8001,0)),7)</f>
        <v>2024-11</v>
      </c>
    </row>
    <row r="12665" customFormat="false" ht="15" hidden="false" customHeight="true" outlineLevel="0" collapsed="false">
      <c r="A12665" s="1" t="s">
        <v>23135</v>
      </c>
      <c r="B12665" s="1" t="s">
        <v>8643</v>
      </c>
      <c r="C12665" s="1" t="s">
        <v>1930</v>
      </c>
      <c r="D12665" s="1" t="n">
        <v>3</v>
      </c>
      <c r="E12665" s="16" t="n">
        <v>2398.35</v>
      </c>
      <c r="F12665" s="17" t="n">
        <v>0</v>
      </c>
      <c r="G12665" s="16" t="n">
        <v>7195.05</v>
      </c>
      <c r="I12665" s="1" t="str">
        <f aca="false">INDEX(Products!$C$2:$C$51,MATCH(C12665,Products!$A$2:$A$51,0))</f>
        <v>Electronics</v>
      </c>
      <c r="J12665" s="1" t="str">
        <f aca="false">INDEX(Orders!$E$2:$E$8001,MATCH(B12665,Orders!$A$2:$A$8001,0))</f>
        <v>Delivered</v>
      </c>
      <c r="K12665" s="1" t="str">
        <f aca="false">LEFT(INDEX(Orders!$C$2:$C$8001,MATCH(B12665,Orders!$A$2:$A$8001,0)),7)</f>
        <v>2025-12</v>
      </c>
    </row>
    <row r="12666" customFormat="false" ht="15" hidden="false" customHeight="true" outlineLevel="0" collapsed="false">
      <c r="A12666" s="1" t="s">
        <v>23136</v>
      </c>
      <c r="B12666" s="1" t="s">
        <v>8643</v>
      </c>
      <c r="C12666" s="1" t="s">
        <v>2006</v>
      </c>
      <c r="D12666" s="1" t="n">
        <v>1</v>
      </c>
      <c r="E12666" s="16" t="n">
        <v>482.17</v>
      </c>
      <c r="F12666" s="17" t="n">
        <v>0</v>
      </c>
      <c r="G12666" s="16" t="n">
        <v>482.17</v>
      </c>
      <c r="I12666" s="1" t="str">
        <f aca="false">INDEX(Products!$C$2:$C$51,MATCH(C12666,Products!$A$2:$A$51,0))</f>
        <v>Books &amp; Stationery</v>
      </c>
      <c r="J12666" s="1" t="str">
        <f aca="false">INDEX(Orders!$E$2:$E$8001,MATCH(B12666,Orders!$A$2:$A$8001,0))</f>
        <v>Delivered</v>
      </c>
      <c r="K12666" s="1" t="str">
        <f aca="false">LEFT(INDEX(Orders!$C$2:$C$8001,MATCH(B12666,Orders!$A$2:$A$8001,0)),7)</f>
        <v>2025-12</v>
      </c>
    </row>
    <row r="12667" customFormat="false" ht="15" hidden="false" customHeight="true" outlineLevel="0" collapsed="false">
      <c r="A12667" s="1" t="s">
        <v>23137</v>
      </c>
      <c r="B12667" s="1" t="s">
        <v>8644</v>
      </c>
      <c r="C12667" s="1" t="s">
        <v>1930</v>
      </c>
      <c r="D12667" s="1" t="n">
        <v>2</v>
      </c>
      <c r="E12667" s="16" t="n">
        <v>2398.35</v>
      </c>
      <c r="F12667" s="17" t="n">
        <v>0.1</v>
      </c>
      <c r="G12667" s="16" t="n">
        <v>4317.03</v>
      </c>
      <c r="I12667" s="1" t="str">
        <f aca="false">INDEX(Products!$C$2:$C$51,MATCH(C12667,Products!$A$2:$A$51,0))</f>
        <v>Electronics</v>
      </c>
      <c r="J12667" s="1" t="str">
        <f aca="false">INDEX(Orders!$E$2:$E$8001,MATCH(B12667,Orders!$A$2:$A$8001,0))</f>
        <v>Delivered</v>
      </c>
      <c r="K12667" s="1" t="str">
        <f aca="false">LEFT(INDEX(Orders!$C$2:$C$8001,MATCH(B12667,Orders!$A$2:$A$8001,0)),7)</f>
        <v>2025-11</v>
      </c>
    </row>
    <row r="12668" customFormat="false" ht="15" hidden="false" customHeight="true" outlineLevel="0" collapsed="false">
      <c r="A12668" s="1" t="s">
        <v>23138</v>
      </c>
      <c r="B12668" s="1" t="s">
        <v>8645</v>
      </c>
      <c r="C12668" s="1" t="s">
        <v>1997</v>
      </c>
      <c r="D12668" s="1" t="n">
        <v>1</v>
      </c>
      <c r="E12668" s="16" t="n">
        <v>311.15</v>
      </c>
      <c r="F12668" s="17" t="n">
        <v>0.1</v>
      </c>
      <c r="G12668" s="16" t="n">
        <v>280.03</v>
      </c>
      <c r="I12668" s="1" t="str">
        <f aca="false">INDEX(Products!$C$2:$C$51,MATCH(C12668,Products!$A$2:$A$51,0))</f>
        <v>Sports &amp; Fitness</v>
      </c>
      <c r="J12668" s="1" t="str">
        <f aca="false">INDEX(Orders!$E$2:$E$8001,MATCH(B12668,Orders!$A$2:$A$8001,0))</f>
        <v>Refunded</v>
      </c>
      <c r="K12668" s="1" t="str">
        <f aca="false">LEFT(INDEX(Orders!$C$2:$C$8001,MATCH(B12668,Orders!$A$2:$A$8001,0)),7)</f>
        <v>2024-12</v>
      </c>
    </row>
    <row r="12669" customFormat="false" ht="15" hidden="false" customHeight="true" outlineLevel="0" collapsed="false">
      <c r="A12669" s="1" t="s">
        <v>23139</v>
      </c>
      <c r="B12669" s="1" t="s">
        <v>8646</v>
      </c>
      <c r="C12669" s="1" t="s">
        <v>1990</v>
      </c>
      <c r="D12669" s="1" t="n">
        <v>2</v>
      </c>
      <c r="E12669" s="16" t="n">
        <v>5311.32</v>
      </c>
      <c r="F12669" s="17" t="n">
        <v>0.2</v>
      </c>
      <c r="G12669" s="16" t="n">
        <v>8498.11</v>
      </c>
      <c r="I12669" s="1" t="str">
        <f aca="false">INDEX(Products!$C$2:$C$51,MATCH(C12669,Products!$A$2:$A$51,0))</f>
        <v>Sports &amp; Fitness</v>
      </c>
      <c r="J12669" s="1" t="str">
        <f aca="false">INDEX(Orders!$E$2:$E$8001,MATCH(B12669,Orders!$A$2:$A$8001,0))</f>
        <v>Delivered</v>
      </c>
      <c r="K12669" s="1" t="str">
        <f aca="false">LEFT(INDEX(Orders!$C$2:$C$8001,MATCH(B12669,Orders!$A$2:$A$8001,0)),7)</f>
        <v>2025-06</v>
      </c>
    </row>
    <row r="12670" customFormat="false" ht="15" hidden="false" customHeight="true" outlineLevel="0" collapsed="false">
      <c r="A12670" s="1" t="s">
        <v>23140</v>
      </c>
      <c r="B12670" s="1" t="s">
        <v>8646</v>
      </c>
      <c r="C12670" s="1" t="s">
        <v>1933</v>
      </c>
      <c r="D12670" s="1" t="n">
        <v>1</v>
      </c>
      <c r="E12670" s="16" t="n">
        <v>7194.38</v>
      </c>
      <c r="F12670" s="17" t="n">
        <v>0</v>
      </c>
      <c r="G12670" s="16" t="n">
        <v>7194.38</v>
      </c>
      <c r="I12670" s="1" t="str">
        <f aca="false">INDEX(Products!$C$2:$C$51,MATCH(C12670,Products!$A$2:$A$51,0))</f>
        <v>Electronics</v>
      </c>
      <c r="J12670" s="1" t="str">
        <f aca="false">INDEX(Orders!$E$2:$E$8001,MATCH(B12670,Orders!$A$2:$A$8001,0))</f>
        <v>Delivered</v>
      </c>
      <c r="K12670" s="1" t="str">
        <f aca="false">LEFT(INDEX(Orders!$C$2:$C$8001,MATCH(B12670,Orders!$A$2:$A$8001,0)),7)</f>
        <v>2025-06</v>
      </c>
    </row>
    <row r="12671" customFormat="false" ht="15" hidden="false" customHeight="true" outlineLevel="0" collapsed="false">
      <c r="A12671" s="1" t="s">
        <v>23141</v>
      </c>
      <c r="B12671" s="1" t="s">
        <v>8646</v>
      </c>
      <c r="C12671" s="1" t="s">
        <v>1959</v>
      </c>
      <c r="D12671" s="1" t="n">
        <v>3</v>
      </c>
      <c r="E12671" s="16" t="n">
        <v>2142.79</v>
      </c>
      <c r="F12671" s="17" t="n">
        <v>0.15</v>
      </c>
      <c r="G12671" s="16" t="n">
        <v>5464.11</v>
      </c>
      <c r="I12671" s="1" t="str">
        <f aca="false">INDEX(Products!$C$2:$C$51,MATCH(C12671,Products!$A$2:$A$51,0))</f>
        <v>Home &amp; Kitchen</v>
      </c>
      <c r="J12671" s="1" t="str">
        <f aca="false">INDEX(Orders!$E$2:$E$8001,MATCH(B12671,Orders!$A$2:$A$8001,0))</f>
        <v>Delivered</v>
      </c>
      <c r="K12671" s="1" t="str">
        <f aca="false">LEFT(INDEX(Orders!$C$2:$C$8001,MATCH(B12671,Orders!$A$2:$A$8001,0)),7)</f>
        <v>2025-06</v>
      </c>
    </row>
    <row r="12672" customFormat="false" ht="15" hidden="false" customHeight="true" outlineLevel="0" collapsed="false">
      <c r="A12672" s="1" t="s">
        <v>23142</v>
      </c>
      <c r="B12672" s="1" t="s">
        <v>8647</v>
      </c>
      <c r="C12672" s="1" t="s">
        <v>1990</v>
      </c>
      <c r="D12672" s="1" t="n">
        <v>1</v>
      </c>
      <c r="E12672" s="16" t="n">
        <v>5311.32</v>
      </c>
      <c r="F12672" s="17" t="n">
        <v>0</v>
      </c>
      <c r="G12672" s="16" t="n">
        <v>5311.32</v>
      </c>
      <c r="I12672" s="1" t="str">
        <f aca="false">INDEX(Products!$C$2:$C$51,MATCH(C12672,Products!$A$2:$A$51,0))</f>
        <v>Sports &amp; Fitness</v>
      </c>
      <c r="J12672" s="1" t="str">
        <f aca="false">INDEX(Orders!$E$2:$E$8001,MATCH(B12672,Orders!$A$2:$A$8001,0))</f>
        <v>Delivered</v>
      </c>
      <c r="K12672" s="1" t="str">
        <f aca="false">LEFT(INDEX(Orders!$C$2:$C$8001,MATCH(B12672,Orders!$A$2:$A$8001,0)),7)</f>
        <v>2025-11</v>
      </c>
    </row>
    <row r="12673" customFormat="false" ht="15" hidden="false" customHeight="true" outlineLevel="0" collapsed="false">
      <c r="A12673" s="1" t="s">
        <v>23143</v>
      </c>
      <c r="B12673" s="1" t="s">
        <v>8647</v>
      </c>
      <c r="C12673" s="1" t="s">
        <v>1940</v>
      </c>
      <c r="D12673" s="1" t="n">
        <v>1</v>
      </c>
      <c r="E12673" s="16" t="n">
        <v>2374.52</v>
      </c>
      <c r="F12673" s="17" t="n">
        <v>0</v>
      </c>
      <c r="G12673" s="16" t="n">
        <v>2374.52</v>
      </c>
      <c r="I12673" s="1" t="str">
        <f aca="false">INDEX(Products!$C$2:$C$51,MATCH(C12673,Products!$A$2:$A$51,0))</f>
        <v>Fashion</v>
      </c>
      <c r="J12673" s="1" t="str">
        <f aca="false">INDEX(Orders!$E$2:$E$8001,MATCH(B12673,Orders!$A$2:$A$8001,0))</f>
        <v>Delivered</v>
      </c>
      <c r="K12673" s="1" t="str">
        <f aca="false">LEFT(INDEX(Orders!$C$2:$C$8001,MATCH(B12673,Orders!$A$2:$A$8001,0)),7)</f>
        <v>2025-11</v>
      </c>
    </row>
    <row r="12674" customFormat="false" ht="15" hidden="false" customHeight="true" outlineLevel="0" collapsed="false">
      <c r="A12674" s="1" t="s">
        <v>23144</v>
      </c>
      <c r="B12674" s="1" t="s">
        <v>8648</v>
      </c>
      <c r="C12674" s="1" t="s">
        <v>1979</v>
      </c>
      <c r="D12674" s="1" t="n">
        <v>1</v>
      </c>
      <c r="E12674" s="16" t="n">
        <v>623</v>
      </c>
      <c r="F12674" s="17" t="n">
        <v>0.15</v>
      </c>
      <c r="G12674" s="16" t="n">
        <v>529.55</v>
      </c>
      <c r="I12674" s="1" t="str">
        <f aca="false">INDEX(Products!$C$2:$C$51,MATCH(C12674,Products!$A$2:$A$51,0))</f>
        <v>Beauty &amp; Personal Care</v>
      </c>
      <c r="J12674" s="1" t="str">
        <f aca="false">INDEX(Orders!$E$2:$E$8001,MATCH(B12674,Orders!$A$2:$A$8001,0))</f>
        <v>Delivered</v>
      </c>
      <c r="K12674" s="1" t="str">
        <f aca="false">LEFT(INDEX(Orders!$C$2:$C$8001,MATCH(B12674,Orders!$A$2:$A$8001,0)),7)</f>
        <v>2025-11</v>
      </c>
    </row>
    <row r="12675" customFormat="false" ht="15" hidden="false" customHeight="true" outlineLevel="0" collapsed="false">
      <c r="A12675" s="1" t="s">
        <v>23145</v>
      </c>
      <c r="B12675" s="1" t="s">
        <v>8649</v>
      </c>
      <c r="C12675" s="1" t="s">
        <v>1933</v>
      </c>
      <c r="D12675" s="1" t="n">
        <v>1</v>
      </c>
      <c r="E12675" s="16" t="n">
        <v>7194.38</v>
      </c>
      <c r="F12675" s="17" t="n">
        <v>0.05</v>
      </c>
      <c r="G12675" s="16" t="n">
        <v>6834.66</v>
      </c>
      <c r="I12675" s="1" t="str">
        <f aca="false">INDEX(Products!$C$2:$C$51,MATCH(C12675,Products!$A$2:$A$51,0))</f>
        <v>Electronics</v>
      </c>
      <c r="J12675" s="1" t="str">
        <f aca="false">INDEX(Orders!$E$2:$E$8001,MATCH(B12675,Orders!$A$2:$A$8001,0))</f>
        <v>Delivered</v>
      </c>
      <c r="K12675" s="1" t="str">
        <f aca="false">LEFT(INDEX(Orders!$C$2:$C$8001,MATCH(B12675,Orders!$A$2:$A$8001,0)),7)</f>
        <v>2025-09</v>
      </c>
    </row>
    <row r="12676" customFormat="false" ht="15" hidden="false" customHeight="true" outlineLevel="0" collapsed="false">
      <c r="A12676" s="1" t="s">
        <v>23146</v>
      </c>
      <c r="B12676" s="1" t="s">
        <v>8649</v>
      </c>
      <c r="C12676" s="1" t="s">
        <v>1979</v>
      </c>
      <c r="D12676" s="1" t="n">
        <v>1</v>
      </c>
      <c r="E12676" s="16" t="n">
        <v>623</v>
      </c>
      <c r="F12676" s="17" t="n">
        <v>0.1</v>
      </c>
      <c r="G12676" s="16" t="n">
        <v>560.7</v>
      </c>
      <c r="I12676" s="1" t="str">
        <f aca="false">INDEX(Products!$C$2:$C$51,MATCH(C12676,Products!$A$2:$A$51,0))</f>
        <v>Beauty &amp; Personal Care</v>
      </c>
      <c r="J12676" s="1" t="str">
        <f aca="false">INDEX(Orders!$E$2:$E$8001,MATCH(B12676,Orders!$A$2:$A$8001,0))</f>
        <v>Delivered</v>
      </c>
      <c r="K12676" s="1" t="str">
        <f aca="false">LEFT(INDEX(Orders!$C$2:$C$8001,MATCH(B12676,Orders!$A$2:$A$8001,0)),7)</f>
        <v>2025-09</v>
      </c>
    </row>
    <row r="12677" customFormat="false" ht="15" hidden="false" customHeight="true" outlineLevel="0" collapsed="false">
      <c r="A12677" s="1" t="s">
        <v>23147</v>
      </c>
      <c r="B12677" s="1" t="s">
        <v>8650</v>
      </c>
      <c r="C12677" s="1" t="s">
        <v>1995</v>
      </c>
      <c r="D12677" s="1" t="n">
        <v>1</v>
      </c>
      <c r="E12677" s="16" t="n">
        <v>2914.27</v>
      </c>
      <c r="F12677" s="17" t="n">
        <v>0.05</v>
      </c>
      <c r="G12677" s="16" t="n">
        <v>2768.56</v>
      </c>
      <c r="I12677" s="1" t="str">
        <f aca="false">INDEX(Products!$C$2:$C$51,MATCH(C12677,Products!$A$2:$A$51,0))</f>
        <v>Sports &amp; Fitness</v>
      </c>
      <c r="J12677" s="1" t="str">
        <f aca="false">INDEX(Orders!$E$2:$E$8001,MATCH(B12677,Orders!$A$2:$A$8001,0))</f>
        <v>Delivered</v>
      </c>
      <c r="K12677" s="1" t="str">
        <f aca="false">LEFT(INDEX(Orders!$C$2:$C$8001,MATCH(B12677,Orders!$A$2:$A$8001,0)),7)</f>
        <v>2025-04</v>
      </c>
    </row>
    <row r="12678" customFormat="false" ht="15" hidden="false" customHeight="true" outlineLevel="0" collapsed="false">
      <c r="A12678" s="1" t="s">
        <v>23148</v>
      </c>
      <c r="B12678" s="1" t="s">
        <v>8650</v>
      </c>
      <c r="C12678" s="1" t="s">
        <v>1976</v>
      </c>
      <c r="D12678" s="1" t="n">
        <v>3</v>
      </c>
      <c r="E12678" s="16" t="n">
        <v>1603.35</v>
      </c>
      <c r="F12678" s="17" t="n">
        <v>0.05</v>
      </c>
      <c r="G12678" s="16" t="n">
        <v>4569.55</v>
      </c>
      <c r="I12678" s="1" t="str">
        <f aca="false">INDEX(Products!$C$2:$C$51,MATCH(C12678,Products!$A$2:$A$51,0))</f>
        <v>Beauty &amp; Personal Care</v>
      </c>
      <c r="J12678" s="1" t="str">
        <f aca="false">INDEX(Orders!$E$2:$E$8001,MATCH(B12678,Orders!$A$2:$A$8001,0))</f>
        <v>Delivered</v>
      </c>
      <c r="K12678" s="1" t="str">
        <f aca="false">LEFT(INDEX(Orders!$C$2:$C$8001,MATCH(B12678,Orders!$A$2:$A$8001,0)),7)</f>
        <v>2025-04</v>
      </c>
    </row>
    <row r="12679" customFormat="false" ht="15" hidden="false" customHeight="true" outlineLevel="0" collapsed="false">
      <c r="A12679" s="1" t="s">
        <v>23149</v>
      </c>
      <c r="B12679" s="1" t="s">
        <v>8650</v>
      </c>
      <c r="C12679" s="1" t="s">
        <v>2007</v>
      </c>
      <c r="D12679" s="1" t="n">
        <v>1</v>
      </c>
      <c r="E12679" s="16" t="n">
        <v>750.27</v>
      </c>
      <c r="F12679" s="17" t="n">
        <v>0</v>
      </c>
      <c r="G12679" s="16" t="n">
        <v>750.27</v>
      </c>
      <c r="I12679" s="1" t="str">
        <f aca="false">INDEX(Products!$C$2:$C$51,MATCH(C12679,Products!$A$2:$A$51,0))</f>
        <v>Books &amp; Stationery</v>
      </c>
      <c r="J12679" s="1" t="str">
        <f aca="false">INDEX(Orders!$E$2:$E$8001,MATCH(B12679,Orders!$A$2:$A$8001,0))</f>
        <v>Delivered</v>
      </c>
      <c r="K12679" s="1" t="str">
        <f aca="false">LEFT(INDEX(Orders!$C$2:$C$8001,MATCH(B12679,Orders!$A$2:$A$8001,0)),7)</f>
        <v>2025-04</v>
      </c>
    </row>
    <row r="12680" customFormat="false" ht="15" hidden="false" customHeight="true" outlineLevel="0" collapsed="false">
      <c r="A12680" s="1" t="s">
        <v>23150</v>
      </c>
      <c r="B12680" s="1" t="s">
        <v>8650</v>
      </c>
      <c r="C12680" s="1" t="s">
        <v>2006</v>
      </c>
      <c r="D12680" s="1" t="n">
        <v>2</v>
      </c>
      <c r="E12680" s="16" t="n">
        <v>482.17</v>
      </c>
      <c r="F12680" s="17" t="n">
        <v>0</v>
      </c>
      <c r="G12680" s="16" t="n">
        <v>964.34</v>
      </c>
      <c r="I12680" s="1" t="str">
        <f aca="false">INDEX(Products!$C$2:$C$51,MATCH(C12680,Products!$A$2:$A$51,0))</f>
        <v>Books &amp; Stationery</v>
      </c>
      <c r="J12680" s="1" t="str">
        <f aca="false">INDEX(Orders!$E$2:$E$8001,MATCH(B12680,Orders!$A$2:$A$8001,0))</f>
        <v>Delivered</v>
      </c>
      <c r="K12680" s="1" t="str">
        <f aca="false">LEFT(INDEX(Orders!$C$2:$C$8001,MATCH(B12680,Orders!$A$2:$A$8001,0)),7)</f>
        <v>2025-04</v>
      </c>
    </row>
    <row r="12681" customFormat="false" ht="15" hidden="false" customHeight="true" outlineLevel="0" collapsed="false">
      <c r="A12681" s="1" t="s">
        <v>23151</v>
      </c>
      <c r="B12681" s="1" t="s">
        <v>8650</v>
      </c>
      <c r="C12681" s="1" t="s">
        <v>1979</v>
      </c>
      <c r="D12681" s="1" t="n">
        <v>1</v>
      </c>
      <c r="E12681" s="16" t="n">
        <v>623</v>
      </c>
      <c r="F12681" s="17" t="n">
        <v>0</v>
      </c>
      <c r="G12681" s="16" t="n">
        <v>623</v>
      </c>
      <c r="I12681" s="1" t="str">
        <f aca="false">INDEX(Products!$C$2:$C$51,MATCH(C12681,Products!$A$2:$A$51,0))</f>
        <v>Beauty &amp; Personal Care</v>
      </c>
      <c r="J12681" s="1" t="str">
        <f aca="false">INDEX(Orders!$E$2:$E$8001,MATCH(B12681,Orders!$A$2:$A$8001,0))</f>
        <v>Delivered</v>
      </c>
      <c r="K12681" s="1" t="str">
        <f aca="false">LEFT(INDEX(Orders!$C$2:$C$8001,MATCH(B12681,Orders!$A$2:$A$8001,0)),7)</f>
        <v>2025-04</v>
      </c>
    </row>
    <row r="12682" customFormat="false" ht="15" hidden="false" customHeight="true" outlineLevel="0" collapsed="false">
      <c r="A12682" s="1" t="s">
        <v>23152</v>
      </c>
      <c r="B12682" s="1" t="s">
        <v>8651</v>
      </c>
      <c r="C12682" s="1" t="s">
        <v>2006</v>
      </c>
      <c r="D12682" s="1" t="n">
        <v>1</v>
      </c>
      <c r="E12682" s="16" t="n">
        <v>482.17</v>
      </c>
      <c r="F12682" s="17" t="n">
        <v>0</v>
      </c>
      <c r="G12682" s="16" t="n">
        <v>482.17</v>
      </c>
      <c r="I12682" s="1" t="str">
        <f aca="false">INDEX(Products!$C$2:$C$51,MATCH(C12682,Products!$A$2:$A$51,0))</f>
        <v>Books &amp; Stationery</v>
      </c>
      <c r="J12682" s="1" t="str">
        <f aca="false">INDEX(Orders!$E$2:$E$8001,MATCH(B12682,Orders!$A$2:$A$8001,0))</f>
        <v>Delivered</v>
      </c>
      <c r="K12682" s="1" t="str">
        <f aca="false">LEFT(INDEX(Orders!$C$2:$C$8001,MATCH(B12682,Orders!$A$2:$A$8001,0)),7)</f>
        <v>2025-07</v>
      </c>
    </row>
    <row r="12683" customFormat="false" ht="15" hidden="false" customHeight="true" outlineLevel="0" collapsed="false">
      <c r="A12683" s="1" t="s">
        <v>23153</v>
      </c>
      <c r="B12683" s="1" t="s">
        <v>8652</v>
      </c>
      <c r="C12683" s="1" t="s">
        <v>1920</v>
      </c>
      <c r="D12683" s="1" t="n">
        <v>1</v>
      </c>
      <c r="E12683" s="16" t="n">
        <v>4273.58</v>
      </c>
      <c r="F12683" s="17" t="n">
        <v>0.2</v>
      </c>
      <c r="G12683" s="16" t="n">
        <v>3418.86</v>
      </c>
      <c r="I12683" s="1" t="str">
        <f aca="false">INDEX(Products!$C$2:$C$51,MATCH(C12683,Products!$A$2:$A$51,0))</f>
        <v>Electronics</v>
      </c>
      <c r="J12683" s="1" t="str">
        <f aca="false">INDEX(Orders!$E$2:$E$8001,MATCH(B12683,Orders!$A$2:$A$8001,0))</f>
        <v>Delivered</v>
      </c>
      <c r="K12683" s="1" t="str">
        <f aca="false">LEFT(INDEX(Orders!$C$2:$C$8001,MATCH(B12683,Orders!$A$2:$A$8001,0)),7)</f>
        <v>2025-10</v>
      </c>
    </row>
    <row r="12684" customFormat="false" ht="15" hidden="false" customHeight="true" outlineLevel="0" collapsed="false">
      <c r="A12684" s="1" t="s">
        <v>23154</v>
      </c>
      <c r="B12684" s="1" t="s">
        <v>8653</v>
      </c>
      <c r="C12684" s="1" t="s">
        <v>1930</v>
      </c>
      <c r="D12684" s="1" t="n">
        <v>1</v>
      </c>
      <c r="E12684" s="16" t="n">
        <v>2398.35</v>
      </c>
      <c r="F12684" s="17" t="n">
        <v>0.1</v>
      </c>
      <c r="G12684" s="16" t="n">
        <v>2158.52</v>
      </c>
      <c r="I12684" s="1" t="str">
        <f aca="false">INDEX(Products!$C$2:$C$51,MATCH(C12684,Products!$A$2:$A$51,0))</f>
        <v>Electronics</v>
      </c>
      <c r="J12684" s="1" t="str">
        <f aca="false">INDEX(Orders!$E$2:$E$8001,MATCH(B12684,Orders!$A$2:$A$8001,0))</f>
        <v>Delivered</v>
      </c>
      <c r="K12684" s="1" t="str">
        <f aca="false">LEFT(INDEX(Orders!$C$2:$C$8001,MATCH(B12684,Orders!$A$2:$A$8001,0)),7)</f>
        <v>2025-10</v>
      </c>
    </row>
    <row r="12685" customFormat="false" ht="15" hidden="false" customHeight="true" outlineLevel="0" collapsed="false">
      <c r="A12685" s="1" t="s">
        <v>23155</v>
      </c>
      <c r="B12685" s="1" t="s">
        <v>8653</v>
      </c>
      <c r="C12685" s="1" t="s">
        <v>2006</v>
      </c>
      <c r="D12685" s="1" t="n">
        <v>1</v>
      </c>
      <c r="E12685" s="16" t="n">
        <v>482.17</v>
      </c>
      <c r="F12685" s="17" t="n">
        <v>0</v>
      </c>
      <c r="G12685" s="16" t="n">
        <v>482.17</v>
      </c>
      <c r="I12685" s="1" t="str">
        <f aca="false">INDEX(Products!$C$2:$C$51,MATCH(C12685,Products!$A$2:$A$51,0))</f>
        <v>Books &amp; Stationery</v>
      </c>
      <c r="J12685" s="1" t="str">
        <f aca="false">INDEX(Orders!$E$2:$E$8001,MATCH(B12685,Orders!$A$2:$A$8001,0))</f>
        <v>Delivered</v>
      </c>
      <c r="K12685" s="1" t="str">
        <f aca="false">LEFT(INDEX(Orders!$C$2:$C$8001,MATCH(B12685,Orders!$A$2:$A$8001,0)),7)</f>
        <v>2025-10</v>
      </c>
    </row>
    <row r="12686" customFormat="false" ht="15" hidden="false" customHeight="true" outlineLevel="0" collapsed="false">
      <c r="A12686" s="1" t="s">
        <v>23156</v>
      </c>
      <c r="B12686" s="1" t="s">
        <v>8653</v>
      </c>
      <c r="C12686" s="1" t="s">
        <v>1990</v>
      </c>
      <c r="D12686" s="1" t="n">
        <v>1</v>
      </c>
      <c r="E12686" s="16" t="n">
        <v>5311.32</v>
      </c>
      <c r="F12686" s="17" t="n">
        <v>0.05</v>
      </c>
      <c r="G12686" s="16" t="n">
        <v>5045.75</v>
      </c>
      <c r="I12686" s="1" t="str">
        <f aca="false">INDEX(Products!$C$2:$C$51,MATCH(C12686,Products!$A$2:$A$51,0))</f>
        <v>Sports &amp; Fitness</v>
      </c>
      <c r="J12686" s="1" t="str">
        <f aca="false">INDEX(Orders!$E$2:$E$8001,MATCH(B12686,Orders!$A$2:$A$8001,0))</f>
        <v>Delivered</v>
      </c>
      <c r="K12686" s="1" t="str">
        <f aca="false">LEFT(INDEX(Orders!$C$2:$C$8001,MATCH(B12686,Orders!$A$2:$A$8001,0)),7)</f>
        <v>2025-10</v>
      </c>
    </row>
    <row r="12687" customFormat="false" ht="15" hidden="false" customHeight="true" outlineLevel="0" collapsed="false">
      <c r="A12687" s="1" t="s">
        <v>23157</v>
      </c>
      <c r="B12687" s="1" t="s">
        <v>8654</v>
      </c>
      <c r="C12687" s="1" t="s">
        <v>2007</v>
      </c>
      <c r="D12687" s="1" t="n">
        <v>1</v>
      </c>
      <c r="E12687" s="16" t="n">
        <v>750.27</v>
      </c>
      <c r="F12687" s="17" t="n">
        <v>0</v>
      </c>
      <c r="G12687" s="16" t="n">
        <v>750.27</v>
      </c>
      <c r="I12687" s="1" t="str">
        <f aca="false">INDEX(Products!$C$2:$C$51,MATCH(C12687,Products!$A$2:$A$51,0))</f>
        <v>Books &amp; Stationery</v>
      </c>
      <c r="J12687" s="1" t="str">
        <f aca="false">INDEX(Orders!$E$2:$E$8001,MATCH(B12687,Orders!$A$2:$A$8001,0))</f>
        <v>Delivered</v>
      </c>
      <c r="K12687" s="1" t="str">
        <f aca="false">LEFT(INDEX(Orders!$C$2:$C$8001,MATCH(B12687,Orders!$A$2:$A$8001,0)),7)</f>
        <v>2024-11</v>
      </c>
    </row>
    <row r="12688" customFormat="false" ht="15" hidden="false" customHeight="true" outlineLevel="0" collapsed="false">
      <c r="A12688" s="1" t="s">
        <v>23158</v>
      </c>
      <c r="B12688" s="1" t="s">
        <v>8655</v>
      </c>
      <c r="C12688" s="1" t="s">
        <v>1930</v>
      </c>
      <c r="D12688" s="1" t="n">
        <v>1</v>
      </c>
      <c r="E12688" s="16" t="n">
        <v>2398.35</v>
      </c>
      <c r="F12688" s="17" t="n">
        <v>0.2</v>
      </c>
      <c r="G12688" s="16" t="n">
        <v>1918.68</v>
      </c>
      <c r="I12688" s="1" t="str">
        <f aca="false">INDEX(Products!$C$2:$C$51,MATCH(C12688,Products!$A$2:$A$51,0))</f>
        <v>Electronics</v>
      </c>
      <c r="J12688" s="1" t="str">
        <f aca="false">INDEX(Orders!$E$2:$E$8001,MATCH(B12688,Orders!$A$2:$A$8001,0))</f>
        <v>Delivered</v>
      </c>
      <c r="K12688" s="1" t="str">
        <f aca="false">LEFT(INDEX(Orders!$C$2:$C$8001,MATCH(B12688,Orders!$A$2:$A$8001,0)),7)</f>
        <v>2025-11</v>
      </c>
    </row>
    <row r="12689" customFormat="false" ht="15" hidden="false" customHeight="true" outlineLevel="0" collapsed="false">
      <c r="A12689" s="1" t="s">
        <v>23159</v>
      </c>
      <c r="B12689" s="1" t="s">
        <v>8655</v>
      </c>
      <c r="C12689" s="1" t="s">
        <v>1918</v>
      </c>
      <c r="D12689" s="1" t="n">
        <v>1</v>
      </c>
      <c r="E12689" s="16" t="n">
        <v>2978.99</v>
      </c>
      <c r="F12689" s="17" t="n">
        <v>0.15</v>
      </c>
      <c r="G12689" s="16" t="n">
        <v>2532.14</v>
      </c>
      <c r="I12689" s="1" t="str">
        <f aca="false">INDEX(Products!$C$2:$C$51,MATCH(C12689,Products!$A$2:$A$51,0))</f>
        <v>Electronics</v>
      </c>
      <c r="J12689" s="1" t="str">
        <f aca="false">INDEX(Orders!$E$2:$E$8001,MATCH(B12689,Orders!$A$2:$A$8001,0))</f>
        <v>Delivered</v>
      </c>
      <c r="K12689" s="1" t="str">
        <f aca="false">LEFT(INDEX(Orders!$C$2:$C$8001,MATCH(B12689,Orders!$A$2:$A$8001,0)),7)</f>
        <v>2025-11</v>
      </c>
    </row>
    <row r="12690" customFormat="false" ht="15" hidden="false" customHeight="true" outlineLevel="0" collapsed="false">
      <c r="A12690" s="1" t="s">
        <v>23160</v>
      </c>
      <c r="B12690" s="1" t="s">
        <v>8656</v>
      </c>
      <c r="C12690" s="1" t="s">
        <v>1990</v>
      </c>
      <c r="D12690" s="1" t="n">
        <v>2</v>
      </c>
      <c r="E12690" s="16" t="n">
        <v>5311.32</v>
      </c>
      <c r="F12690" s="17" t="n">
        <v>0.05</v>
      </c>
      <c r="G12690" s="16" t="n">
        <v>10091.51</v>
      </c>
      <c r="I12690" s="1" t="str">
        <f aca="false">INDEX(Products!$C$2:$C$51,MATCH(C12690,Products!$A$2:$A$51,0))</f>
        <v>Sports &amp; Fitness</v>
      </c>
      <c r="J12690" s="1" t="str">
        <f aca="false">INDEX(Orders!$E$2:$E$8001,MATCH(B12690,Orders!$A$2:$A$8001,0))</f>
        <v>Delivered</v>
      </c>
      <c r="K12690" s="1" t="str">
        <f aca="false">LEFT(INDEX(Orders!$C$2:$C$8001,MATCH(B12690,Orders!$A$2:$A$8001,0)),7)</f>
        <v>2025-05</v>
      </c>
    </row>
    <row r="12691" customFormat="false" ht="15" hidden="false" customHeight="true" outlineLevel="0" collapsed="false">
      <c r="A12691" s="1" t="s">
        <v>23161</v>
      </c>
      <c r="B12691" s="1" t="s">
        <v>8656</v>
      </c>
      <c r="C12691" s="1" t="s">
        <v>2007</v>
      </c>
      <c r="D12691" s="1" t="n">
        <v>3</v>
      </c>
      <c r="E12691" s="16" t="n">
        <v>750.27</v>
      </c>
      <c r="F12691" s="17" t="n">
        <v>0.1</v>
      </c>
      <c r="G12691" s="16" t="n">
        <v>2025.73</v>
      </c>
      <c r="I12691" s="1" t="str">
        <f aca="false">INDEX(Products!$C$2:$C$51,MATCH(C12691,Products!$A$2:$A$51,0))</f>
        <v>Books &amp; Stationery</v>
      </c>
      <c r="J12691" s="1" t="str">
        <f aca="false">INDEX(Orders!$E$2:$E$8001,MATCH(B12691,Orders!$A$2:$A$8001,0))</f>
        <v>Delivered</v>
      </c>
      <c r="K12691" s="1" t="str">
        <f aca="false">LEFT(INDEX(Orders!$C$2:$C$8001,MATCH(B12691,Orders!$A$2:$A$8001,0)),7)</f>
        <v>2025-05</v>
      </c>
    </row>
    <row r="12692" customFormat="false" ht="15" hidden="false" customHeight="true" outlineLevel="0" collapsed="false">
      <c r="A12692" s="1" t="s">
        <v>23162</v>
      </c>
      <c r="B12692" s="1" t="s">
        <v>8657</v>
      </c>
      <c r="C12692" s="1" t="s">
        <v>1940</v>
      </c>
      <c r="D12692" s="1" t="n">
        <v>1</v>
      </c>
      <c r="E12692" s="16" t="n">
        <v>2374.52</v>
      </c>
      <c r="F12692" s="17" t="n">
        <v>0.15</v>
      </c>
      <c r="G12692" s="16" t="n">
        <v>2018.34</v>
      </c>
      <c r="I12692" s="1" t="str">
        <f aca="false">INDEX(Products!$C$2:$C$51,MATCH(C12692,Products!$A$2:$A$51,0))</f>
        <v>Fashion</v>
      </c>
      <c r="J12692" s="1" t="str">
        <f aca="false">INDEX(Orders!$E$2:$E$8001,MATCH(B12692,Orders!$A$2:$A$8001,0))</f>
        <v>Delivered</v>
      </c>
      <c r="K12692" s="1" t="str">
        <f aca="false">LEFT(INDEX(Orders!$C$2:$C$8001,MATCH(B12692,Orders!$A$2:$A$8001,0)),7)</f>
        <v>2025-12</v>
      </c>
    </row>
    <row r="12693" customFormat="false" ht="15" hidden="false" customHeight="true" outlineLevel="0" collapsed="false">
      <c r="A12693" s="1" t="s">
        <v>23163</v>
      </c>
      <c r="B12693" s="1" t="s">
        <v>8657</v>
      </c>
      <c r="C12693" s="1" t="s">
        <v>1976</v>
      </c>
      <c r="D12693" s="1" t="n">
        <v>1</v>
      </c>
      <c r="E12693" s="16" t="n">
        <v>1603.35</v>
      </c>
      <c r="F12693" s="17" t="n">
        <v>0</v>
      </c>
      <c r="G12693" s="16" t="n">
        <v>1603.35</v>
      </c>
      <c r="I12693" s="1" t="str">
        <f aca="false">INDEX(Products!$C$2:$C$51,MATCH(C12693,Products!$A$2:$A$51,0))</f>
        <v>Beauty &amp; Personal Care</v>
      </c>
      <c r="J12693" s="1" t="str">
        <f aca="false">INDEX(Orders!$E$2:$E$8001,MATCH(B12693,Orders!$A$2:$A$8001,0))</f>
        <v>Delivered</v>
      </c>
      <c r="K12693" s="1" t="str">
        <f aca="false">LEFT(INDEX(Orders!$C$2:$C$8001,MATCH(B12693,Orders!$A$2:$A$8001,0)),7)</f>
        <v>2025-12</v>
      </c>
    </row>
    <row r="12694" customFormat="false" ht="15" hidden="false" customHeight="true" outlineLevel="0" collapsed="false">
      <c r="A12694" s="1" t="s">
        <v>23164</v>
      </c>
      <c r="B12694" s="1" t="s">
        <v>8658</v>
      </c>
      <c r="C12694" s="1" t="s">
        <v>2007</v>
      </c>
      <c r="D12694" s="1" t="n">
        <v>1</v>
      </c>
      <c r="E12694" s="16" t="n">
        <v>750.27</v>
      </c>
      <c r="F12694" s="17" t="n">
        <v>0</v>
      </c>
      <c r="G12694" s="16" t="n">
        <v>750.27</v>
      </c>
      <c r="I12694" s="1" t="str">
        <f aca="false">INDEX(Products!$C$2:$C$51,MATCH(C12694,Products!$A$2:$A$51,0))</f>
        <v>Books &amp; Stationery</v>
      </c>
      <c r="J12694" s="1" t="str">
        <f aca="false">INDEX(Orders!$E$2:$E$8001,MATCH(B12694,Orders!$A$2:$A$8001,0))</f>
        <v>Delivered</v>
      </c>
      <c r="K12694" s="1" t="str">
        <f aca="false">LEFT(INDEX(Orders!$C$2:$C$8001,MATCH(B12694,Orders!$A$2:$A$8001,0)),7)</f>
        <v>2024-01</v>
      </c>
    </row>
    <row r="12695" customFormat="false" ht="15" hidden="false" customHeight="true" outlineLevel="0" collapsed="false">
      <c r="A12695" s="1" t="s">
        <v>23165</v>
      </c>
      <c r="B12695" s="1" t="s">
        <v>8659</v>
      </c>
      <c r="C12695" s="1" t="s">
        <v>1949</v>
      </c>
      <c r="D12695" s="1" t="n">
        <v>3</v>
      </c>
      <c r="E12695" s="16" t="n">
        <v>4185.64</v>
      </c>
      <c r="F12695" s="17" t="n">
        <v>0.05</v>
      </c>
      <c r="G12695" s="16" t="n">
        <v>11929.07</v>
      </c>
      <c r="I12695" s="1" t="str">
        <f aca="false">INDEX(Products!$C$2:$C$51,MATCH(C12695,Products!$A$2:$A$51,0))</f>
        <v>Fashion</v>
      </c>
      <c r="J12695" s="1" t="str">
        <f aca="false">INDEX(Orders!$E$2:$E$8001,MATCH(B12695,Orders!$A$2:$A$8001,0))</f>
        <v>Delivered</v>
      </c>
      <c r="K12695" s="1" t="str">
        <f aca="false">LEFT(INDEX(Orders!$C$2:$C$8001,MATCH(B12695,Orders!$A$2:$A$8001,0)),7)</f>
        <v>2025-11</v>
      </c>
    </row>
    <row r="12696" customFormat="false" ht="15" hidden="false" customHeight="true" outlineLevel="0" collapsed="false">
      <c r="A12696" s="1" t="s">
        <v>23166</v>
      </c>
      <c r="B12696" s="1" t="s">
        <v>8659</v>
      </c>
      <c r="C12696" s="1" t="s">
        <v>1947</v>
      </c>
      <c r="D12696" s="1" t="n">
        <v>1</v>
      </c>
      <c r="E12696" s="16" t="n">
        <v>4778.51</v>
      </c>
      <c r="F12696" s="17" t="n">
        <v>0.1</v>
      </c>
      <c r="G12696" s="16" t="n">
        <v>4300.66</v>
      </c>
      <c r="I12696" s="1" t="str">
        <f aca="false">INDEX(Products!$C$2:$C$51,MATCH(C12696,Products!$A$2:$A$51,0))</f>
        <v>Fashion</v>
      </c>
      <c r="J12696" s="1" t="str">
        <f aca="false">INDEX(Orders!$E$2:$E$8001,MATCH(B12696,Orders!$A$2:$A$8001,0))</f>
        <v>Delivered</v>
      </c>
      <c r="K12696" s="1" t="str">
        <f aca="false">LEFT(INDEX(Orders!$C$2:$C$8001,MATCH(B12696,Orders!$A$2:$A$8001,0)),7)</f>
        <v>2025-11</v>
      </c>
    </row>
    <row r="12697" customFormat="false" ht="15" hidden="false" customHeight="true" outlineLevel="0" collapsed="false">
      <c r="A12697" s="1" t="s">
        <v>23167</v>
      </c>
      <c r="B12697" s="1" t="s">
        <v>8660</v>
      </c>
      <c r="C12697" s="1" t="s">
        <v>2007</v>
      </c>
      <c r="D12697" s="1" t="n">
        <v>1</v>
      </c>
      <c r="E12697" s="16" t="n">
        <v>750.27</v>
      </c>
      <c r="F12697" s="17" t="n">
        <v>0</v>
      </c>
      <c r="G12697" s="16" t="n">
        <v>750.27</v>
      </c>
      <c r="I12697" s="1" t="str">
        <f aca="false">INDEX(Products!$C$2:$C$51,MATCH(C12697,Products!$A$2:$A$51,0))</f>
        <v>Books &amp; Stationery</v>
      </c>
      <c r="J12697" s="1" t="str">
        <f aca="false">INDEX(Orders!$E$2:$E$8001,MATCH(B12697,Orders!$A$2:$A$8001,0))</f>
        <v>Delivered</v>
      </c>
      <c r="K12697" s="1" t="str">
        <f aca="false">LEFT(INDEX(Orders!$C$2:$C$8001,MATCH(B12697,Orders!$A$2:$A$8001,0)),7)</f>
        <v>2024-06</v>
      </c>
    </row>
    <row r="12698" customFormat="false" ht="15" hidden="false" customHeight="true" outlineLevel="0" collapsed="false">
      <c r="A12698" s="1" t="s">
        <v>23168</v>
      </c>
      <c r="B12698" s="1" t="s">
        <v>8660</v>
      </c>
      <c r="C12698" s="1" t="s">
        <v>1997</v>
      </c>
      <c r="D12698" s="1" t="n">
        <v>1</v>
      </c>
      <c r="E12698" s="16" t="n">
        <v>311.15</v>
      </c>
      <c r="F12698" s="17" t="n">
        <v>0</v>
      </c>
      <c r="G12698" s="16" t="n">
        <v>311.15</v>
      </c>
      <c r="I12698" s="1" t="str">
        <f aca="false">INDEX(Products!$C$2:$C$51,MATCH(C12698,Products!$A$2:$A$51,0))</f>
        <v>Sports &amp; Fitness</v>
      </c>
      <c r="J12698" s="1" t="str">
        <f aca="false">INDEX(Orders!$E$2:$E$8001,MATCH(B12698,Orders!$A$2:$A$8001,0))</f>
        <v>Delivered</v>
      </c>
      <c r="K12698" s="1" t="str">
        <f aca="false">LEFT(INDEX(Orders!$C$2:$C$8001,MATCH(B12698,Orders!$A$2:$A$8001,0)),7)</f>
        <v>2024-06</v>
      </c>
    </row>
    <row r="12699" customFormat="false" ht="15" hidden="false" customHeight="true" outlineLevel="0" collapsed="false">
      <c r="A12699" s="1" t="s">
        <v>23169</v>
      </c>
      <c r="B12699" s="1" t="s">
        <v>8660</v>
      </c>
      <c r="C12699" s="1" t="s">
        <v>1979</v>
      </c>
      <c r="D12699" s="1" t="n">
        <v>1</v>
      </c>
      <c r="E12699" s="16" t="n">
        <v>623</v>
      </c>
      <c r="F12699" s="17" t="n">
        <v>0</v>
      </c>
      <c r="G12699" s="16" t="n">
        <v>623</v>
      </c>
      <c r="I12699" s="1" t="str">
        <f aca="false">INDEX(Products!$C$2:$C$51,MATCH(C12699,Products!$A$2:$A$51,0))</f>
        <v>Beauty &amp; Personal Care</v>
      </c>
      <c r="J12699" s="1" t="str">
        <f aca="false">INDEX(Orders!$E$2:$E$8001,MATCH(B12699,Orders!$A$2:$A$8001,0))</f>
        <v>Delivered</v>
      </c>
      <c r="K12699" s="1" t="str">
        <f aca="false">LEFT(INDEX(Orders!$C$2:$C$8001,MATCH(B12699,Orders!$A$2:$A$8001,0)),7)</f>
        <v>2024-06</v>
      </c>
    </row>
    <row r="12700" customFormat="false" ht="15" hidden="false" customHeight="true" outlineLevel="0" collapsed="false">
      <c r="A12700" s="1" t="s">
        <v>23170</v>
      </c>
      <c r="B12700" s="1" t="s">
        <v>8661</v>
      </c>
      <c r="C12700" s="1" t="s">
        <v>1975</v>
      </c>
      <c r="D12700" s="1" t="n">
        <v>1</v>
      </c>
      <c r="E12700" s="16" t="n">
        <v>862.99</v>
      </c>
      <c r="F12700" s="17" t="n">
        <v>0</v>
      </c>
      <c r="G12700" s="16" t="n">
        <v>862.99</v>
      </c>
      <c r="I12700" s="1" t="str">
        <f aca="false">INDEX(Products!$C$2:$C$51,MATCH(C12700,Products!$A$2:$A$51,0))</f>
        <v>Beauty &amp; Personal Care</v>
      </c>
      <c r="J12700" s="1" t="str">
        <f aca="false">INDEX(Orders!$E$2:$E$8001,MATCH(B12700,Orders!$A$2:$A$8001,0))</f>
        <v>Delivered</v>
      </c>
      <c r="K12700" s="1" t="str">
        <f aca="false">LEFT(INDEX(Orders!$C$2:$C$8001,MATCH(B12700,Orders!$A$2:$A$8001,0)),7)</f>
        <v>2024-09</v>
      </c>
    </row>
    <row r="12701" customFormat="false" ht="15" hidden="false" customHeight="true" outlineLevel="0" collapsed="false">
      <c r="A12701" s="1" t="s">
        <v>23171</v>
      </c>
      <c r="B12701" s="1" t="s">
        <v>8662</v>
      </c>
      <c r="C12701" s="1" t="s">
        <v>1920</v>
      </c>
      <c r="D12701" s="1" t="n">
        <v>1</v>
      </c>
      <c r="E12701" s="16" t="n">
        <v>4273.58</v>
      </c>
      <c r="F12701" s="17" t="n">
        <v>0.15</v>
      </c>
      <c r="G12701" s="16" t="n">
        <v>3632.54</v>
      </c>
      <c r="I12701" s="1" t="str">
        <f aca="false">INDEX(Products!$C$2:$C$51,MATCH(C12701,Products!$A$2:$A$51,0))</f>
        <v>Electronics</v>
      </c>
      <c r="J12701" s="1" t="str">
        <f aca="false">INDEX(Orders!$E$2:$E$8001,MATCH(B12701,Orders!$A$2:$A$8001,0))</f>
        <v>Delivered</v>
      </c>
      <c r="K12701" s="1" t="str">
        <f aca="false">LEFT(INDEX(Orders!$C$2:$C$8001,MATCH(B12701,Orders!$A$2:$A$8001,0)),7)</f>
        <v>2025-08</v>
      </c>
    </row>
    <row r="12702" customFormat="false" ht="15" hidden="false" customHeight="true" outlineLevel="0" collapsed="false">
      <c r="A12702" s="1" t="s">
        <v>23172</v>
      </c>
      <c r="B12702" s="1" t="s">
        <v>8663</v>
      </c>
      <c r="C12702" s="1" t="s">
        <v>1971</v>
      </c>
      <c r="D12702" s="1" t="n">
        <v>2</v>
      </c>
      <c r="E12702" s="16" t="n">
        <v>2073.63</v>
      </c>
      <c r="F12702" s="17" t="n">
        <v>0</v>
      </c>
      <c r="G12702" s="16" t="n">
        <v>4147.26</v>
      </c>
      <c r="I12702" s="1" t="str">
        <f aca="false">INDEX(Products!$C$2:$C$51,MATCH(C12702,Products!$A$2:$A$51,0))</f>
        <v>Home &amp; Kitchen</v>
      </c>
      <c r="J12702" s="1" t="str">
        <f aca="false">INDEX(Orders!$E$2:$E$8001,MATCH(B12702,Orders!$A$2:$A$8001,0))</f>
        <v>Delivered</v>
      </c>
      <c r="K12702" s="1" t="str">
        <f aca="false">LEFT(INDEX(Orders!$C$2:$C$8001,MATCH(B12702,Orders!$A$2:$A$8001,0)),7)</f>
        <v>2024-12</v>
      </c>
    </row>
    <row r="12703" customFormat="false" ht="15" hidden="false" customHeight="true" outlineLevel="0" collapsed="false">
      <c r="A12703" s="1" t="s">
        <v>23173</v>
      </c>
      <c r="B12703" s="1" t="s">
        <v>8663</v>
      </c>
      <c r="C12703" s="1" t="s">
        <v>1975</v>
      </c>
      <c r="D12703" s="1" t="n">
        <v>1</v>
      </c>
      <c r="E12703" s="16" t="n">
        <v>862.99</v>
      </c>
      <c r="F12703" s="17" t="n">
        <v>0</v>
      </c>
      <c r="G12703" s="16" t="n">
        <v>862.99</v>
      </c>
      <c r="I12703" s="1" t="str">
        <f aca="false">INDEX(Products!$C$2:$C$51,MATCH(C12703,Products!$A$2:$A$51,0))</f>
        <v>Beauty &amp; Personal Care</v>
      </c>
      <c r="J12703" s="1" t="str">
        <f aca="false">INDEX(Orders!$E$2:$E$8001,MATCH(B12703,Orders!$A$2:$A$8001,0))</f>
        <v>Delivered</v>
      </c>
      <c r="K12703" s="1" t="str">
        <f aca="false">LEFT(INDEX(Orders!$C$2:$C$8001,MATCH(B12703,Orders!$A$2:$A$8001,0)),7)</f>
        <v>2024-12</v>
      </c>
    </row>
    <row r="12704" customFormat="false" ht="15" hidden="false" customHeight="true" outlineLevel="0" collapsed="false">
      <c r="A12704" s="1" t="s">
        <v>23174</v>
      </c>
      <c r="B12704" s="1" t="s">
        <v>8663</v>
      </c>
      <c r="C12704" s="1" t="s">
        <v>1990</v>
      </c>
      <c r="D12704" s="1" t="n">
        <v>2</v>
      </c>
      <c r="E12704" s="16" t="n">
        <v>5311.32</v>
      </c>
      <c r="F12704" s="17" t="n">
        <v>0</v>
      </c>
      <c r="G12704" s="16" t="n">
        <v>10622.64</v>
      </c>
      <c r="I12704" s="1" t="str">
        <f aca="false">INDEX(Products!$C$2:$C$51,MATCH(C12704,Products!$A$2:$A$51,0))</f>
        <v>Sports &amp; Fitness</v>
      </c>
      <c r="J12704" s="1" t="str">
        <f aca="false">INDEX(Orders!$E$2:$E$8001,MATCH(B12704,Orders!$A$2:$A$8001,0))</f>
        <v>Delivered</v>
      </c>
      <c r="K12704" s="1" t="str">
        <f aca="false">LEFT(INDEX(Orders!$C$2:$C$8001,MATCH(B12704,Orders!$A$2:$A$8001,0)),7)</f>
        <v>2024-12</v>
      </c>
    </row>
    <row r="12705" customFormat="false" ht="15" hidden="false" customHeight="true" outlineLevel="0" collapsed="false">
      <c r="A12705" s="1" t="s">
        <v>23175</v>
      </c>
      <c r="B12705" s="1" t="s">
        <v>8664</v>
      </c>
      <c r="C12705" s="1" t="s">
        <v>1918</v>
      </c>
      <c r="D12705" s="1" t="n">
        <v>1</v>
      </c>
      <c r="E12705" s="16" t="n">
        <v>2978.99</v>
      </c>
      <c r="F12705" s="17" t="n">
        <v>0.2</v>
      </c>
      <c r="G12705" s="16" t="n">
        <v>2383.19</v>
      </c>
      <c r="I12705" s="1" t="str">
        <f aca="false">INDEX(Products!$C$2:$C$51,MATCH(C12705,Products!$A$2:$A$51,0))</f>
        <v>Electronics</v>
      </c>
      <c r="J12705" s="1" t="str">
        <f aca="false">INDEX(Orders!$E$2:$E$8001,MATCH(B12705,Orders!$A$2:$A$8001,0))</f>
        <v>Delivered</v>
      </c>
      <c r="K12705" s="1" t="str">
        <f aca="false">LEFT(INDEX(Orders!$C$2:$C$8001,MATCH(B12705,Orders!$A$2:$A$8001,0)),7)</f>
        <v>2025-12</v>
      </c>
    </row>
    <row r="12706" customFormat="false" ht="15" hidden="false" customHeight="true" outlineLevel="0" collapsed="false">
      <c r="A12706" s="1" t="s">
        <v>23176</v>
      </c>
      <c r="B12706" s="1" t="s">
        <v>8664</v>
      </c>
      <c r="C12706" s="1" t="s">
        <v>1928</v>
      </c>
      <c r="D12706" s="1" t="n">
        <v>2</v>
      </c>
      <c r="E12706" s="16" t="n">
        <v>657.82</v>
      </c>
      <c r="F12706" s="17" t="n">
        <v>0</v>
      </c>
      <c r="G12706" s="16" t="n">
        <v>1315.64</v>
      </c>
      <c r="I12706" s="1" t="str">
        <f aca="false">INDEX(Products!$C$2:$C$51,MATCH(C12706,Products!$A$2:$A$51,0))</f>
        <v>Electronics</v>
      </c>
      <c r="J12706" s="1" t="str">
        <f aca="false">INDEX(Orders!$E$2:$E$8001,MATCH(B12706,Orders!$A$2:$A$8001,0))</f>
        <v>Delivered</v>
      </c>
      <c r="K12706" s="1" t="str">
        <f aca="false">LEFT(INDEX(Orders!$C$2:$C$8001,MATCH(B12706,Orders!$A$2:$A$8001,0)),7)</f>
        <v>2025-12</v>
      </c>
    </row>
    <row r="12707" customFormat="false" ht="15" hidden="false" customHeight="true" outlineLevel="0" collapsed="false">
      <c r="A12707" s="1" t="s">
        <v>23177</v>
      </c>
      <c r="B12707" s="1" t="s">
        <v>8665</v>
      </c>
      <c r="C12707" s="1" t="s">
        <v>1973</v>
      </c>
      <c r="D12707" s="1" t="n">
        <v>2</v>
      </c>
      <c r="E12707" s="16" t="n">
        <v>1158.24</v>
      </c>
      <c r="F12707" s="17" t="n">
        <v>0.05</v>
      </c>
      <c r="G12707" s="16" t="n">
        <v>2200.66</v>
      </c>
      <c r="I12707" s="1" t="str">
        <f aca="false">INDEX(Products!$C$2:$C$51,MATCH(C12707,Products!$A$2:$A$51,0))</f>
        <v>Home &amp; Kitchen</v>
      </c>
      <c r="J12707" s="1" t="str">
        <f aca="false">INDEX(Orders!$E$2:$E$8001,MATCH(B12707,Orders!$A$2:$A$8001,0))</f>
        <v>Delivered</v>
      </c>
      <c r="K12707" s="1" t="str">
        <f aca="false">LEFT(INDEX(Orders!$C$2:$C$8001,MATCH(B12707,Orders!$A$2:$A$8001,0)),7)</f>
        <v>2025-05</v>
      </c>
    </row>
    <row r="12708" customFormat="false" ht="15" hidden="false" customHeight="true" outlineLevel="0" collapsed="false">
      <c r="A12708" s="1" t="s">
        <v>23178</v>
      </c>
      <c r="B12708" s="1" t="s">
        <v>8665</v>
      </c>
      <c r="C12708" s="1" t="s">
        <v>1945</v>
      </c>
      <c r="D12708" s="1" t="n">
        <v>1</v>
      </c>
      <c r="E12708" s="16" t="n">
        <v>2390.13</v>
      </c>
      <c r="F12708" s="17" t="n">
        <v>0</v>
      </c>
      <c r="G12708" s="16" t="n">
        <v>2390.13</v>
      </c>
      <c r="I12708" s="1" t="str">
        <f aca="false">INDEX(Products!$C$2:$C$51,MATCH(C12708,Products!$A$2:$A$51,0))</f>
        <v>Fashion</v>
      </c>
      <c r="J12708" s="1" t="str">
        <f aca="false">INDEX(Orders!$E$2:$E$8001,MATCH(B12708,Orders!$A$2:$A$8001,0))</f>
        <v>Delivered</v>
      </c>
      <c r="K12708" s="1" t="str">
        <f aca="false">LEFT(INDEX(Orders!$C$2:$C$8001,MATCH(B12708,Orders!$A$2:$A$8001,0)),7)</f>
        <v>2025-05</v>
      </c>
    </row>
    <row r="12709" customFormat="false" ht="15" hidden="false" customHeight="true" outlineLevel="0" collapsed="false">
      <c r="A12709" s="1" t="s">
        <v>23179</v>
      </c>
      <c r="B12709" s="1" t="s">
        <v>8666</v>
      </c>
      <c r="C12709" s="1" t="s">
        <v>1997</v>
      </c>
      <c r="D12709" s="1" t="n">
        <v>3</v>
      </c>
      <c r="E12709" s="16" t="n">
        <v>311.15</v>
      </c>
      <c r="F12709" s="17" t="n">
        <v>0</v>
      </c>
      <c r="G12709" s="16" t="n">
        <v>933.45</v>
      </c>
      <c r="I12709" s="1" t="str">
        <f aca="false">INDEX(Products!$C$2:$C$51,MATCH(C12709,Products!$A$2:$A$51,0))</f>
        <v>Sports &amp; Fitness</v>
      </c>
      <c r="J12709" s="1" t="str">
        <f aca="false">INDEX(Orders!$E$2:$E$8001,MATCH(B12709,Orders!$A$2:$A$8001,0))</f>
        <v>Delivered</v>
      </c>
      <c r="K12709" s="1" t="str">
        <f aca="false">LEFT(INDEX(Orders!$C$2:$C$8001,MATCH(B12709,Orders!$A$2:$A$8001,0)),7)</f>
        <v>2025-08</v>
      </c>
    </row>
    <row r="12710" customFormat="false" ht="15" hidden="false" customHeight="true" outlineLevel="0" collapsed="false">
      <c r="A12710" s="1" t="s">
        <v>23180</v>
      </c>
      <c r="B12710" s="1" t="s">
        <v>8666</v>
      </c>
      <c r="C12710" s="1" t="s">
        <v>1930</v>
      </c>
      <c r="D12710" s="1" t="n">
        <v>1</v>
      </c>
      <c r="E12710" s="16" t="n">
        <v>2398.35</v>
      </c>
      <c r="F12710" s="17" t="n">
        <v>0</v>
      </c>
      <c r="G12710" s="16" t="n">
        <v>2398.35</v>
      </c>
      <c r="I12710" s="1" t="str">
        <f aca="false">INDEX(Products!$C$2:$C$51,MATCH(C12710,Products!$A$2:$A$51,0))</f>
        <v>Electronics</v>
      </c>
      <c r="J12710" s="1" t="str">
        <f aca="false">INDEX(Orders!$E$2:$E$8001,MATCH(B12710,Orders!$A$2:$A$8001,0))</f>
        <v>Delivered</v>
      </c>
      <c r="K12710" s="1" t="str">
        <f aca="false">LEFT(INDEX(Orders!$C$2:$C$8001,MATCH(B12710,Orders!$A$2:$A$8001,0)),7)</f>
        <v>2025-08</v>
      </c>
    </row>
    <row r="12711" customFormat="false" ht="15" hidden="false" customHeight="true" outlineLevel="0" collapsed="false">
      <c r="A12711" s="1" t="s">
        <v>23181</v>
      </c>
      <c r="B12711" s="1" t="s">
        <v>8666</v>
      </c>
      <c r="C12711" s="1" t="s">
        <v>1969</v>
      </c>
      <c r="D12711" s="1" t="n">
        <v>1</v>
      </c>
      <c r="E12711" s="16" t="n">
        <v>9171.98</v>
      </c>
      <c r="F12711" s="17" t="n">
        <v>0.05</v>
      </c>
      <c r="G12711" s="16" t="n">
        <v>8713.38</v>
      </c>
      <c r="I12711" s="1" t="str">
        <f aca="false">INDEX(Products!$C$2:$C$51,MATCH(C12711,Products!$A$2:$A$51,0))</f>
        <v>Home &amp; Kitchen</v>
      </c>
      <c r="J12711" s="1" t="str">
        <f aca="false">INDEX(Orders!$E$2:$E$8001,MATCH(B12711,Orders!$A$2:$A$8001,0))</f>
        <v>Delivered</v>
      </c>
      <c r="K12711" s="1" t="str">
        <f aca="false">LEFT(INDEX(Orders!$C$2:$C$8001,MATCH(B12711,Orders!$A$2:$A$8001,0)),7)</f>
        <v>2025-08</v>
      </c>
    </row>
    <row r="12712" customFormat="false" ht="15" hidden="false" customHeight="true" outlineLevel="0" collapsed="false">
      <c r="A12712" s="1" t="s">
        <v>23182</v>
      </c>
      <c r="B12712" s="1" t="s">
        <v>8666</v>
      </c>
      <c r="C12712" s="1" t="s">
        <v>1940</v>
      </c>
      <c r="D12712" s="1" t="n">
        <v>1</v>
      </c>
      <c r="E12712" s="16" t="n">
        <v>2374.52</v>
      </c>
      <c r="F12712" s="17" t="n">
        <v>0.1</v>
      </c>
      <c r="G12712" s="16" t="n">
        <v>2137.07</v>
      </c>
      <c r="I12712" s="1" t="str">
        <f aca="false">INDEX(Products!$C$2:$C$51,MATCH(C12712,Products!$A$2:$A$51,0))</f>
        <v>Fashion</v>
      </c>
      <c r="J12712" s="1" t="str">
        <f aca="false">INDEX(Orders!$E$2:$E$8001,MATCH(B12712,Orders!$A$2:$A$8001,0))</f>
        <v>Delivered</v>
      </c>
      <c r="K12712" s="1" t="str">
        <f aca="false">LEFT(INDEX(Orders!$C$2:$C$8001,MATCH(B12712,Orders!$A$2:$A$8001,0)),7)</f>
        <v>2025-08</v>
      </c>
    </row>
    <row r="12713" customFormat="false" ht="15" hidden="false" customHeight="true" outlineLevel="0" collapsed="false">
      <c r="A12713" s="1" t="s">
        <v>23183</v>
      </c>
      <c r="B12713" s="1" t="s">
        <v>8667</v>
      </c>
      <c r="C12713" s="1" t="s">
        <v>1924</v>
      </c>
      <c r="D12713" s="1" t="n">
        <v>1</v>
      </c>
      <c r="E12713" s="16" t="n">
        <v>1971</v>
      </c>
      <c r="F12713" s="17" t="n">
        <v>0</v>
      </c>
      <c r="G12713" s="16" t="n">
        <v>1971</v>
      </c>
      <c r="I12713" s="1" t="str">
        <f aca="false">INDEX(Products!$C$2:$C$51,MATCH(C12713,Products!$A$2:$A$51,0))</f>
        <v>Electronics</v>
      </c>
      <c r="J12713" s="1" t="str">
        <f aca="false">INDEX(Orders!$E$2:$E$8001,MATCH(B12713,Orders!$A$2:$A$8001,0))</f>
        <v>Delivered</v>
      </c>
      <c r="K12713" s="1" t="str">
        <f aca="false">LEFT(INDEX(Orders!$C$2:$C$8001,MATCH(B12713,Orders!$A$2:$A$8001,0)),7)</f>
        <v>2024-10</v>
      </c>
    </row>
    <row r="12714" customFormat="false" ht="15" hidden="false" customHeight="true" outlineLevel="0" collapsed="false">
      <c r="A12714" s="1" t="s">
        <v>23184</v>
      </c>
      <c r="B12714" s="1" t="s">
        <v>8668</v>
      </c>
      <c r="C12714" s="1" t="s">
        <v>1940</v>
      </c>
      <c r="D12714" s="1" t="n">
        <v>2</v>
      </c>
      <c r="E12714" s="16" t="n">
        <v>2374.52</v>
      </c>
      <c r="F12714" s="17" t="n">
        <v>0</v>
      </c>
      <c r="G12714" s="16" t="n">
        <v>4749.04</v>
      </c>
      <c r="I12714" s="1" t="str">
        <f aca="false">INDEX(Products!$C$2:$C$51,MATCH(C12714,Products!$A$2:$A$51,0))</f>
        <v>Fashion</v>
      </c>
      <c r="J12714" s="1" t="str">
        <f aca="false">INDEX(Orders!$E$2:$E$8001,MATCH(B12714,Orders!$A$2:$A$8001,0))</f>
        <v>Delivered</v>
      </c>
      <c r="K12714" s="1" t="str">
        <f aca="false">LEFT(INDEX(Orders!$C$2:$C$8001,MATCH(B12714,Orders!$A$2:$A$8001,0)),7)</f>
        <v>2025-04</v>
      </c>
    </row>
    <row r="12715" customFormat="false" ht="15" hidden="false" customHeight="true" outlineLevel="0" collapsed="false">
      <c r="A12715" s="1" t="s">
        <v>23185</v>
      </c>
      <c r="B12715" s="1" t="s">
        <v>8668</v>
      </c>
      <c r="C12715" s="1" t="s">
        <v>1924</v>
      </c>
      <c r="D12715" s="1" t="n">
        <v>1</v>
      </c>
      <c r="E12715" s="16" t="n">
        <v>1971</v>
      </c>
      <c r="F12715" s="17" t="n">
        <v>0</v>
      </c>
      <c r="G12715" s="16" t="n">
        <v>1971</v>
      </c>
      <c r="I12715" s="1" t="str">
        <f aca="false">INDEX(Products!$C$2:$C$51,MATCH(C12715,Products!$A$2:$A$51,0))</f>
        <v>Electronics</v>
      </c>
      <c r="J12715" s="1" t="str">
        <f aca="false">INDEX(Orders!$E$2:$E$8001,MATCH(B12715,Orders!$A$2:$A$8001,0))</f>
        <v>Delivered</v>
      </c>
      <c r="K12715" s="1" t="str">
        <f aca="false">LEFT(INDEX(Orders!$C$2:$C$8001,MATCH(B12715,Orders!$A$2:$A$8001,0)),7)</f>
        <v>2025-04</v>
      </c>
    </row>
    <row r="12716" customFormat="false" ht="15" hidden="false" customHeight="true" outlineLevel="0" collapsed="false">
      <c r="A12716" s="1" t="s">
        <v>23186</v>
      </c>
      <c r="B12716" s="1" t="s">
        <v>8668</v>
      </c>
      <c r="C12716" s="1" t="s">
        <v>2006</v>
      </c>
      <c r="D12716" s="1" t="n">
        <v>1</v>
      </c>
      <c r="E12716" s="16" t="n">
        <v>482.17</v>
      </c>
      <c r="F12716" s="17" t="n">
        <v>0</v>
      </c>
      <c r="G12716" s="16" t="n">
        <v>482.17</v>
      </c>
      <c r="I12716" s="1" t="str">
        <f aca="false">INDEX(Products!$C$2:$C$51,MATCH(C12716,Products!$A$2:$A$51,0))</f>
        <v>Books &amp; Stationery</v>
      </c>
      <c r="J12716" s="1" t="str">
        <f aca="false">INDEX(Orders!$E$2:$E$8001,MATCH(B12716,Orders!$A$2:$A$8001,0))</f>
        <v>Delivered</v>
      </c>
      <c r="K12716" s="1" t="str">
        <f aca="false">LEFT(INDEX(Orders!$C$2:$C$8001,MATCH(B12716,Orders!$A$2:$A$8001,0)),7)</f>
        <v>2025-04</v>
      </c>
    </row>
    <row r="12717" customFormat="false" ht="15" hidden="false" customHeight="true" outlineLevel="0" collapsed="false">
      <c r="A12717" s="1" t="s">
        <v>23187</v>
      </c>
      <c r="B12717" s="1" t="s">
        <v>8669</v>
      </c>
      <c r="C12717" s="1" t="s">
        <v>2006</v>
      </c>
      <c r="D12717" s="1" t="n">
        <v>3</v>
      </c>
      <c r="E12717" s="16" t="n">
        <v>482.17</v>
      </c>
      <c r="F12717" s="17" t="n">
        <v>0.1</v>
      </c>
      <c r="G12717" s="16" t="n">
        <v>1301.86</v>
      </c>
      <c r="I12717" s="1" t="str">
        <f aca="false">INDEX(Products!$C$2:$C$51,MATCH(C12717,Products!$A$2:$A$51,0))</f>
        <v>Books &amp; Stationery</v>
      </c>
      <c r="J12717" s="1" t="str">
        <f aca="false">INDEX(Orders!$E$2:$E$8001,MATCH(B12717,Orders!$A$2:$A$8001,0))</f>
        <v>Delivered</v>
      </c>
      <c r="K12717" s="1" t="str">
        <f aca="false">LEFT(INDEX(Orders!$C$2:$C$8001,MATCH(B12717,Orders!$A$2:$A$8001,0)),7)</f>
        <v>2025-08</v>
      </c>
    </row>
    <row r="12718" customFormat="false" ht="15" hidden="false" customHeight="true" outlineLevel="0" collapsed="false">
      <c r="A12718" s="1" t="s">
        <v>23188</v>
      </c>
      <c r="B12718" s="1" t="s">
        <v>8669</v>
      </c>
      <c r="C12718" s="1" t="s">
        <v>1979</v>
      </c>
      <c r="D12718" s="1" t="n">
        <v>2</v>
      </c>
      <c r="E12718" s="16" t="n">
        <v>623</v>
      </c>
      <c r="F12718" s="17" t="n">
        <v>0.15</v>
      </c>
      <c r="G12718" s="16" t="n">
        <v>1059.1</v>
      </c>
      <c r="I12718" s="1" t="str">
        <f aca="false">INDEX(Products!$C$2:$C$51,MATCH(C12718,Products!$A$2:$A$51,0))</f>
        <v>Beauty &amp; Personal Care</v>
      </c>
      <c r="J12718" s="1" t="str">
        <f aca="false">INDEX(Orders!$E$2:$E$8001,MATCH(B12718,Orders!$A$2:$A$8001,0))</f>
        <v>Delivered</v>
      </c>
      <c r="K12718" s="1" t="str">
        <f aca="false">LEFT(INDEX(Orders!$C$2:$C$8001,MATCH(B12718,Orders!$A$2:$A$8001,0)),7)</f>
        <v>2025-08</v>
      </c>
    </row>
    <row r="12719" customFormat="false" ht="15" hidden="false" customHeight="true" outlineLevel="0" collapsed="false">
      <c r="A12719" s="1" t="s">
        <v>23189</v>
      </c>
      <c r="B12719" s="1" t="s">
        <v>8669</v>
      </c>
      <c r="C12719" s="1" t="s">
        <v>1940</v>
      </c>
      <c r="D12719" s="1" t="n">
        <v>1</v>
      </c>
      <c r="E12719" s="16" t="n">
        <v>2374.52</v>
      </c>
      <c r="F12719" s="17" t="n">
        <v>0.1</v>
      </c>
      <c r="G12719" s="16" t="n">
        <v>2137.07</v>
      </c>
      <c r="I12719" s="1" t="str">
        <f aca="false">INDEX(Products!$C$2:$C$51,MATCH(C12719,Products!$A$2:$A$51,0))</f>
        <v>Fashion</v>
      </c>
      <c r="J12719" s="1" t="str">
        <f aca="false">INDEX(Orders!$E$2:$E$8001,MATCH(B12719,Orders!$A$2:$A$8001,0))</f>
        <v>Delivered</v>
      </c>
      <c r="K12719" s="1" t="str">
        <f aca="false">LEFT(INDEX(Orders!$C$2:$C$8001,MATCH(B12719,Orders!$A$2:$A$8001,0)),7)</f>
        <v>2025-08</v>
      </c>
    </row>
    <row r="12720" customFormat="false" ht="15" hidden="false" customHeight="true" outlineLevel="0" collapsed="false">
      <c r="A12720" s="1" t="s">
        <v>23190</v>
      </c>
      <c r="B12720" s="1" t="s">
        <v>8669</v>
      </c>
      <c r="C12720" s="1" t="s">
        <v>1924</v>
      </c>
      <c r="D12720" s="1" t="n">
        <v>1</v>
      </c>
      <c r="E12720" s="16" t="n">
        <v>1971</v>
      </c>
      <c r="F12720" s="17" t="n">
        <v>0.1</v>
      </c>
      <c r="G12720" s="16" t="n">
        <v>1773.9</v>
      </c>
      <c r="I12720" s="1" t="str">
        <f aca="false">INDEX(Products!$C$2:$C$51,MATCH(C12720,Products!$A$2:$A$51,0))</f>
        <v>Electronics</v>
      </c>
      <c r="J12720" s="1" t="str">
        <f aca="false">INDEX(Orders!$E$2:$E$8001,MATCH(B12720,Orders!$A$2:$A$8001,0))</f>
        <v>Delivered</v>
      </c>
      <c r="K12720" s="1" t="str">
        <f aca="false">LEFT(INDEX(Orders!$C$2:$C$8001,MATCH(B12720,Orders!$A$2:$A$8001,0)),7)</f>
        <v>2025-08</v>
      </c>
    </row>
    <row r="12721" customFormat="false" ht="15" hidden="false" customHeight="true" outlineLevel="0" collapsed="false">
      <c r="A12721" s="1" t="s">
        <v>23191</v>
      </c>
      <c r="B12721" s="1" t="s">
        <v>8670</v>
      </c>
      <c r="C12721" s="1" t="s">
        <v>1930</v>
      </c>
      <c r="D12721" s="1" t="n">
        <v>1</v>
      </c>
      <c r="E12721" s="16" t="n">
        <v>2398.35</v>
      </c>
      <c r="F12721" s="17" t="n">
        <v>0.05</v>
      </c>
      <c r="G12721" s="16" t="n">
        <v>2278.43</v>
      </c>
      <c r="I12721" s="1" t="str">
        <f aca="false">INDEX(Products!$C$2:$C$51,MATCH(C12721,Products!$A$2:$A$51,0))</f>
        <v>Electronics</v>
      </c>
      <c r="J12721" s="1" t="str">
        <f aca="false">INDEX(Orders!$E$2:$E$8001,MATCH(B12721,Orders!$A$2:$A$8001,0))</f>
        <v>Returned</v>
      </c>
      <c r="K12721" s="1" t="str">
        <f aca="false">LEFT(INDEX(Orders!$C$2:$C$8001,MATCH(B12721,Orders!$A$2:$A$8001,0)),7)</f>
        <v>2025-05</v>
      </c>
    </row>
    <row r="12722" customFormat="false" ht="15" hidden="false" customHeight="true" outlineLevel="0" collapsed="false">
      <c r="A12722" s="1" t="s">
        <v>23192</v>
      </c>
      <c r="B12722" s="1" t="s">
        <v>8670</v>
      </c>
      <c r="C12722" s="1" t="s">
        <v>1961</v>
      </c>
      <c r="D12722" s="1" t="n">
        <v>2</v>
      </c>
      <c r="E12722" s="16" t="n">
        <v>3493.68</v>
      </c>
      <c r="F12722" s="17" t="n">
        <v>0.05</v>
      </c>
      <c r="G12722" s="16" t="n">
        <v>6637.99</v>
      </c>
      <c r="I12722" s="1" t="str">
        <f aca="false">INDEX(Products!$C$2:$C$51,MATCH(C12722,Products!$A$2:$A$51,0))</f>
        <v>Home &amp; Kitchen</v>
      </c>
      <c r="J12722" s="1" t="str">
        <f aca="false">INDEX(Orders!$E$2:$E$8001,MATCH(B12722,Orders!$A$2:$A$8001,0))</f>
        <v>Returned</v>
      </c>
      <c r="K12722" s="1" t="str">
        <f aca="false">LEFT(INDEX(Orders!$C$2:$C$8001,MATCH(B12722,Orders!$A$2:$A$8001,0)),7)</f>
        <v>2025-05</v>
      </c>
    </row>
    <row r="12723" customFormat="false" ht="15" hidden="false" customHeight="true" outlineLevel="0" collapsed="false">
      <c r="A12723" s="1" t="s">
        <v>23193</v>
      </c>
      <c r="B12723" s="1" t="s">
        <v>8670</v>
      </c>
      <c r="C12723" s="1" t="s">
        <v>2007</v>
      </c>
      <c r="D12723" s="1" t="n">
        <v>1</v>
      </c>
      <c r="E12723" s="16" t="n">
        <v>750.27</v>
      </c>
      <c r="F12723" s="17" t="n">
        <v>0.2</v>
      </c>
      <c r="G12723" s="16" t="n">
        <v>600.22</v>
      </c>
      <c r="I12723" s="1" t="str">
        <f aca="false">INDEX(Products!$C$2:$C$51,MATCH(C12723,Products!$A$2:$A$51,0))</f>
        <v>Books &amp; Stationery</v>
      </c>
      <c r="J12723" s="1" t="str">
        <f aca="false">INDEX(Orders!$E$2:$E$8001,MATCH(B12723,Orders!$A$2:$A$8001,0))</f>
        <v>Returned</v>
      </c>
      <c r="K12723" s="1" t="str">
        <f aca="false">LEFT(INDEX(Orders!$C$2:$C$8001,MATCH(B12723,Orders!$A$2:$A$8001,0)),7)</f>
        <v>2025-05</v>
      </c>
    </row>
    <row r="12724" customFormat="false" ht="15" hidden="false" customHeight="true" outlineLevel="0" collapsed="false">
      <c r="A12724" s="1" t="s">
        <v>23194</v>
      </c>
      <c r="B12724" s="1" t="s">
        <v>8671</v>
      </c>
      <c r="C12724" s="1" t="s">
        <v>1940</v>
      </c>
      <c r="D12724" s="1" t="n">
        <v>2</v>
      </c>
      <c r="E12724" s="16" t="n">
        <v>2374.52</v>
      </c>
      <c r="F12724" s="17" t="n">
        <v>0.2</v>
      </c>
      <c r="G12724" s="16" t="n">
        <v>3799.23</v>
      </c>
      <c r="I12724" s="1" t="str">
        <f aca="false">INDEX(Products!$C$2:$C$51,MATCH(C12724,Products!$A$2:$A$51,0))</f>
        <v>Fashion</v>
      </c>
      <c r="J12724" s="1" t="str">
        <f aca="false">INDEX(Orders!$E$2:$E$8001,MATCH(B12724,Orders!$A$2:$A$8001,0))</f>
        <v>Delivered</v>
      </c>
      <c r="K12724" s="1" t="str">
        <f aca="false">LEFT(INDEX(Orders!$C$2:$C$8001,MATCH(B12724,Orders!$A$2:$A$8001,0)),7)</f>
        <v>2024-09</v>
      </c>
    </row>
    <row r="12725" customFormat="false" ht="15" hidden="false" customHeight="true" outlineLevel="0" collapsed="false">
      <c r="A12725" s="1" t="s">
        <v>23195</v>
      </c>
      <c r="B12725" s="1" t="s">
        <v>8671</v>
      </c>
      <c r="C12725" s="1" t="s">
        <v>1967</v>
      </c>
      <c r="D12725" s="1" t="n">
        <v>1</v>
      </c>
      <c r="E12725" s="16" t="n">
        <v>6822.61</v>
      </c>
      <c r="F12725" s="17" t="n">
        <v>0.1</v>
      </c>
      <c r="G12725" s="16" t="n">
        <v>6140.35</v>
      </c>
      <c r="I12725" s="1" t="str">
        <f aca="false">INDEX(Products!$C$2:$C$51,MATCH(C12725,Products!$A$2:$A$51,0))</f>
        <v>Home &amp; Kitchen</v>
      </c>
      <c r="J12725" s="1" t="str">
        <f aca="false">INDEX(Orders!$E$2:$E$8001,MATCH(B12725,Orders!$A$2:$A$8001,0))</f>
        <v>Delivered</v>
      </c>
      <c r="K12725" s="1" t="str">
        <f aca="false">LEFT(INDEX(Orders!$C$2:$C$8001,MATCH(B12725,Orders!$A$2:$A$8001,0)),7)</f>
        <v>2024-09</v>
      </c>
    </row>
    <row r="12726" customFormat="false" ht="15" hidden="false" customHeight="true" outlineLevel="0" collapsed="false">
      <c r="A12726" s="1" t="s">
        <v>23196</v>
      </c>
      <c r="B12726" s="1" t="s">
        <v>8671</v>
      </c>
      <c r="C12726" s="1" t="s">
        <v>1990</v>
      </c>
      <c r="D12726" s="1" t="n">
        <v>1</v>
      </c>
      <c r="E12726" s="16" t="n">
        <v>5311.32</v>
      </c>
      <c r="F12726" s="17" t="n">
        <v>0.1</v>
      </c>
      <c r="G12726" s="16" t="n">
        <v>4780.19</v>
      </c>
      <c r="I12726" s="1" t="str">
        <f aca="false">INDEX(Products!$C$2:$C$51,MATCH(C12726,Products!$A$2:$A$51,0))</f>
        <v>Sports &amp; Fitness</v>
      </c>
      <c r="J12726" s="1" t="str">
        <f aca="false">INDEX(Orders!$E$2:$E$8001,MATCH(B12726,Orders!$A$2:$A$8001,0))</f>
        <v>Delivered</v>
      </c>
      <c r="K12726" s="1" t="str">
        <f aca="false">LEFT(INDEX(Orders!$C$2:$C$8001,MATCH(B12726,Orders!$A$2:$A$8001,0)),7)</f>
        <v>2024-09</v>
      </c>
    </row>
    <row r="12727" customFormat="false" ht="15" hidden="false" customHeight="true" outlineLevel="0" collapsed="false">
      <c r="A12727" s="1" t="s">
        <v>23197</v>
      </c>
      <c r="B12727" s="1" t="s">
        <v>8672</v>
      </c>
      <c r="C12727" s="1" t="s">
        <v>1984</v>
      </c>
      <c r="D12727" s="1" t="n">
        <v>2</v>
      </c>
      <c r="E12727" s="16" t="n">
        <v>1134.82</v>
      </c>
      <c r="F12727" s="17" t="n">
        <v>0.1</v>
      </c>
      <c r="G12727" s="16" t="n">
        <v>2042.68</v>
      </c>
      <c r="I12727" s="1" t="str">
        <f aca="false">INDEX(Products!$C$2:$C$51,MATCH(C12727,Products!$A$2:$A$51,0))</f>
        <v>Beauty &amp; Personal Care</v>
      </c>
      <c r="J12727" s="1" t="str">
        <f aca="false">INDEX(Orders!$E$2:$E$8001,MATCH(B12727,Orders!$A$2:$A$8001,0))</f>
        <v>Delivered</v>
      </c>
      <c r="K12727" s="1" t="str">
        <f aca="false">LEFT(INDEX(Orders!$C$2:$C$8001,MATCH(B12727,Orders!$A$2:$A$8001,0)),7)</f>
        <v>2025-02</v>
      </c>
    </row>
    <row r="12728" customFormat="false" ht="15" hidden="false" customHeight="true" outlineLevel="0" collapsed="false">
      <c r="A12728" s="1" t="s">
        <v>23198</v>
      </c>
      <c r="B12728" s="1" t="s">
        <v>8672</v>
      </c>
      <c r="C12728" s="1" t="s">
        <v>2007</v>
      </c>
      <c r="D12728" s="1" t="n">
        <v>1</v>
      </c>
      <c r="E12728" s="16" t="n">
        <v>750.27</v>
      </c>
      <c r="F12728" s="17" t="n">
        <v>0.1</v>
      </c>
      <c r="G12728" s="16" t="n">
        <v>675.24</v>
      </c>
      <c r="I12728" s="1" t="str">
        <f aca="false">INDEX(Products!$C$2:$C$51,MATCH(C12728,Products!$A$2:$A$51,0))</f>
        <v>Books &amp; Stationery</v>
      </c>
      <c r="J12728" s="1" t="str">
        <f aca="false">INDEX(Orders!$E$2:$E$8001,MATCH(B12728,Orders!$A$2:$A$8001,0))</f>
        <v>Delivered</v>
      </c>
      <c r="K12728" s="1" t="str">
        <f aca="false">LEFT(INDEX(Orders!$C$2:$C$8001,MATCH(B12728,Orders!$A$2:$A$8001,0)),7)</f>
        <v>2025-02</v>
      </c>
    </row>
    <row r="12729" customFormat="false" ht="15" hidden="false" customHeight="true" outlineLevel="0" collapsed="false">
      <c r="A12729" s="1" t="s">
        <v>23199</v>
      </c>
      <c r="B12729" s="1" t="s">
        <v>8672</v>
      </c>
      <c r="C12729" s="1" t="s">
        <v>1930</v>
      </c>
      <c r="D12729" s="1" t="n">
        <v>3</v>
      </c>
      <c r="E12729" s="16" t="n">
        <v>2398.35</v>
      </c>
      <c r="F12729" s="17" t="n">
        <v>0</v>
      </c>
      <c r="G12729" s="16" t="n">
        <v>7195.05</v>
      </c>
      <c r="I12729" s="1" t="str">
        <f aca="false">INDEX(Products!$C$2:$C$51,MATCH(C12729,Products!$A$2:$A$51,0))</f>
        <v>Electronics</v>
      </c>
      <c r="J12729" s="1" t="str">
        <f aca="false">INDEX(Orders!$E$2:$E$8001,MATCH(B12729,Orders!$A$2:$A$8001,0))</f>
        <v>Delivered</v>
      </c>
      <c r="K12729" s="1" t="str">
        <f aca="false">LEFT(INDEX(Orders!$C$2:$C$8001,MATCH(B12729,Orders!$A$2:$A$8001,0)),7)</f>
        <v>2025-02</v>
      </c>
    </row>
    <row r="12730" customFormat="false" ht="15" hidden="false" customHeight="true" outlineLevel="0" collapsed="false">
      <c r="A12730" s="1" t="s">
        <v>23200</v>
      </c>
      <c r="B12730" s="1" t="s">
        <v>8672</v>
      </c>
      <c r="C12730" s="1" t="s">
        <v>1975</v>
      </c>
      <c r="D12730" s="1" t="n">
        <v>1</v>
      </c>
      <c r="E12730" s="16" t="n">
        <v>862.99</v>
      </c>
      <c r="F12730" s="17" t="n">
        <v>0</v>
      </c>
      <c r="G12730" s="16" t="n">
        <v>862.99</v>
      </c>
      <c r="I12730" s="1" t="str">
        <f aca="false">INDEX(Products!$C$2:$C$51,MATCH(C12730,Products!$A$2:$A$51,0))</f>
        <v>Beauty &amp; Personal Care</v>
      </c>
      <c r="J12730" s="1" t="str">
        <f aca="false">INDEX(Orders!$E$2:$E$8001,MATCH(B12730,Orders!$A$2:$A$8001,0))</f>
        <v>Delivered</v>
      </c>
      <c r="K12730" s="1" t="str">
        <f aca="false">LEFT(INDEX(Orders!$C$2:$C$8001,MATCH(B12730,Orders!$A$2:$A$8001,0)),7)</f>
        <v>2025-02</v>
      </c>
    </row>
    <row r="12731" customFormat="false" ht="15" hidden="false" customHeight="true" outlineLevel="0" collapsed="false">
      <c r="A12731" s="1" t="s">
        <v>23201</v>
      </c>
      <c r="B12731" s="1" t="s">
        <v>8673</v>
      </c>
      <c r="C12731" s="1" t="s">
        <v>1980</v>
      </c>
      <c r="D12731" s="1" t="n">
        <v>1</v>
      </c>
      <c r="E12731" s="16" t="n">
        <v>2299.69</v>
      </c>
      <c r="F12731" s="17" t="n">
        <v>0.05</v>
      </c>
      <c r="G12731" s="16" t="n">
        <v>2184.71</v>
      </c>
      <c r="I12731" s="1" t="str">
        <f aca="false">INDEX(Products!$C$2:$C$51,MATCH(C12731,Products!$A$2:$A$51,0))</f>
        <v>Beauty &amp; Personal Care</v>
      </c>
      <c r="J12731" s="1" t="str">
        <f aca="false">INDEX(Orders!$E$2:$E$8001,MATCH(B12731,Orders!$A$2:$A$8001,0))</f>
        <v>Refunded</v>
      </c>
      <c r="K12731" s="1" t="str">
        <f aca="false">LEFT(INDEX(Orders!$C$2:$C$8001,MATCH(B12731,Orders!$A$2:$A$8001,0)),7)</f>
        <v>2024-10</v>
      </c>
    </row>
    <row r="12732" customFormat="false" ht="15" hidden="false" customHeight="true" outlineLevel="0" collapsed="false">
      <c r="A12732" s="1" t="s">
        <v>23202</v>
      </c>
      <c r="B12732" s="1" t="s">
        <v>8674</v>
      </c>
      <c r="C12732" s="1" t="s">
        <v>2006</v>
      </c>
      <c r="D12732" s="1" t="n">
        <v>1</v>
      </c>
      <c r="E12732" s="16" t="n">
        <v>482.17</v>
      </c>
      <c r="F12732" s="17" t="n">
        <v>0.1</v>
      </c>
      <c r="G12732" s="16" t="n">
        <v>433.95</v>
      </c>
      <c r="I12732" s="1" t="str">
        <f aca="false">INDEX(Products!$C$2:$C$51,MATCH(C12732,Products!$A$2:$A$51,0))</f>
        <v>Books &amp; Stationery</v>
      </c>
      <c r="J12732" s="1" t="str">
        <f aca="false">INDEX(Orders!$E$2:$E$8001,MATCH(B12732,Orders!$A$2:$A$8001,0))</f>
        <v>Delivered</v>
      </c>
      <c r="K12732" s="1" t="str">
        <f aca="false">LEFT(INDEX(Orders!$C$2:$C$8001,MATCH(B12732,Orders!$A$2:$A$8001,0)),7)</f>
        <v>2024-06</v>
      </c>
    </row>
    <row r="12733" customFormat="false" ht="15" hidden="false" customHeight="true" outlineLevel="0" collapsed="false">
      <c r="A12733" s="1" t="s">
        <v>23203</v>
      </c>
      <c r="B12733" s="1" t="s">
        <v>8675</v>
      </c>
      <c r="C12733" s="1" t="s">
        <v>2006</v>
      </c>
      <c r="D12733" s="1" t="n">
        <v>1</v>
      </c>
      <c r="E12733" s="16" t="n">
        <v>482.17</v>
      </c>
      <c r="F12733" s="17" t="n">
        <v>0</v>
      </c>
      <c r="G12733" s="16" t="n">
        <v>482.17</v>
      </c>
      <c r="I12733" s="1" t="str">
        <f aca="false">INDEX(Products!$C$2:$C$51,MATCH(C12733,Products!$A$2:$A$51,0))</f>
        <v>Books &amp; Stationery</v>
      </c>
      <c r="J12733" s="1" t="str">
        <f aca="false">INDEX(Orders!$E$2:$E$8001,MATCH(B12733,Orders!$A$2:$A$8001,0))</f>
        <v>Returned</v>
      </c>
      <c r="K12733" s="1" t="str">
        <f aca="false">LEFT(INDEX(Orders!$C$2:$C$8001,MATCH(B12733,Orders!$A$2:$A$8001,0)),7)</f>
        <v>2024-12</v>
      </c>
    </row>
    <row r="12734" customFormat="false" ht="15" hidden="false" customHeight="true" outlineLevel="0" collapsed="false">
      <c r="A12734" s="1" t="s">
        <v>23204</v>
      </c>
      <c r="B12734" s="1" t="s">
        <v>8675</v>
      </c>
      <c r="C12734" s="1" t="s">
        <v>2007</v>
      </c>
      <c r="D12734" s="1" t="n">
        <v>1</v>
      </c>
      <c r="E12734" s="16" t="n">
        <v>750.27</v>
      </c>
      <c r="F12734" s="17" t="n">
        <v>0.2</v>
      </c>
      <c r="G12734" s="16" t="n">
        <v>600.22</v>
      </c>
      <c r="I12734" s="1" t="str">
        <f aca="false">INDEX(Products!$C$2:$C$51,MATCH(C12734,Products!$A$2:$A$51,0))</f>
        <v>Books &amp; Stationery</v>
      </c>
      <c r="J12734" s="1" t="str">
        <f aca="false">INDEX(Orders!$E$2:$E$8001,MATCH(B12734,Orders!$A$2:$A$8001,0))</f>
        <v>Returned</v>
      </c>
      <c r="K12734" s="1" t="str">
        <f aca="false">LEFT(INDEX(Orders!$C$2:$C$8001,MATCH(B12734,Orders!$A$2:$A$8001,0)),7)</f>
        <v>2024-12</v>
      </c>
    </row>
    <row r="12735" customFormat="false" ht="15" hidden="false" customHeight="true" outlineLevel="0" collapsed="false">
      <c r="A12735" s="1" t="s">
        <v>23205</v>
      </c>
      <c r="B12735" s="1" t="s">
        <v>8676</v>
      </c>
      <c r="C12735" s="1" t="s">
        <v>1961</v>
      </c>
      <c r="D12735" s="1" t="n">
        <v>2</v>
      </c>
      <c r="E12735" s="16" t="n">
        <v>3493.68</v>
      </c>
      <c r="F12735" s="17" t="n">
        <v>0</v>
      </c>
      <c r="G12735" s="16" t="n">
        <v>6987.36</v>
      </c>
      <c r="I12735" s="1" t="str">
        <f aca="false">INDEX(Products!$C$2:$C$51,MATCH(C12735,Products!$A$2:$A$51,0))</f>
        <v>Home &amp; Kitchen</v>
      </c>
      <c r="J12735" s="1" t="str">
        <f aca="false">INDEX(Orders!$E$2:$E$8001,MATCH(B12735,Orders!$A$2:$A$8001,0))</f>
        <v>Delivered</v>
      </c>
      <c r="K12735" s="1" t="str">
        <f aca="false">LEFT(INDEX(Orders!$C$2:$C$8001,MATCH(B12735,Orders!$A$2:$A$8001,0)),7)</f>
        <v>2024-12</v>
      </c>
    </row>
    <row r="12736" customFormat="false" ht="15" hidden="false" customHeight="true" outlineLevel="0" collapsed="false">
      <c r="A12736" s="1" t="s">
        <v>23206</v>
      </c>
      <c r="B12736" s="1" t="s">
        <v>8676</v>
      </c>
      <c r="C12736" s="1" t="s">
        <v>1975</v>
      </c>
      <c r="D12736" s="1" t="n">
        <v>2</v>
      </c>
      <c r="E12736" s="16" t="n">
        <v>862.99</v>
      </c>
      <c r="F12736" s="17" t="n">
        <v>0</v>
      </c>
      <c r="G12736" s="16" t="n">
        <v>1725.98</v>
      </c>
      <c r="I12736" s="1" t="str">
        <f aca="false">INDEX(Products!$C$2:$C$51,MATCH(C12736,Products!$A$2:$A$51,0))</f>
        <v>Beauty &amp; Personal Care</v>
      </c>
      <c r="J12736" s="1" t="str">
        <f aca="false">INDEX(Orders!$E$2:$E$8001,MATCH(B12736,Orders!$A$2:$A$8001,0))</f>
        <v>Delivered</v>
      </c>
      <c r="K12736" s="1" t="str">
        <f aca="false">LEFT(INDEX(Orders!$C$2:$C$8001,MATCH(B12736,Orders!$A$2:$A$8001,0)),7)</f>
        <v>2024-12</v>
      </c>
    </row>
    <row r="12737" customFormat="false" ht="15" hidden="false" customHeight="true" outlineLevel="0" collapsed="false">
      <c r="A12737" s="1" t="s">
        <v>23207</v>
      </c>
      <c r="B12737" s="1" t="s">
        <v>8676</v>
      </c>
      <c r="C12737" s="1" t="s">
        <v>1940</v>
      </c>
      <c r="D12737" s="1" t="n">
        <v>3</v>
      </c>
      <c r="E12737" s="16" t="n">
        <v>2374.52</v>
      </c>
      <c r="F12737" s="17" t="n">
        <v>0</v>
      </c>
      <c r="G12737" s="16" t="n">
        <v>7123.56</v>
      </c>
      <c r="I12737" s="1" t="str">
        <f aca="false">INDEX(Products!$C$2:$C$51,MATCH(C12737,Products!$A$2:$A$51,0))</f>
        <v>Fashion</v>
      </c>
      <c r="J12737" s="1" t="str">
        <f aca="false">INDEX(Orders!$E$2:$E$8001,MATCH(B12737,Orders!$A$2:$A$8001,0))</f>
        <v>Delivered</v>
      </c>
      <c r="K12737" s="1" t="str">
        <f aca="false">LEFT(INDEX(Orders!$C$2:$C$8001,MATCH(B12737,Orders!$A$2:$A$8001,0)),7)</f>
        <v>2024-12</v>
      </c>
    </row>
    <row r="12738" customFormat="false" ht="15" hidden="false" customHeight="true" outlineLevel="0" collapsed="false">
      <c r="A12738" s="1" t="s">
        <v>23208</v>
      </c>
      <c r="B12738" s="1" t="s">
        <v>8677</v>
      </c>
      <c r="C12738" s="1" t="s">
        <v>1990</v>
      </c>
      <c r="D12738" s="1" t="n">
        <v>2</v>
      </c>
      <c r="E12738" s="16" t="n">
        <v>5311.32</v>
      </c>
      <c r="F12738" s="17" t="n">
        <v>0</v>
      </c>
      <c r="G12738" s="16" t="n">
        <v>10622.64</v>
      </c>
      <c r="I12738" s="1" t="str">
        <f aca="false">INDEX(Products!$C$2:$C$51,MATCH(C12738,Products!$A$2:$A$51,0))</f>
        <v>Sports &amp; Fitness</v>
      </c>
      <c r="J12738" s="1" t="str">
        <f aca="false">INDEX(Orders!$E$2:$E$8001,MATCH(B12738,Orders!$A$2:$A$8001,0))</f>
        <v>Cancelled</v>
      </c>
      <c r="K12738" s="1" t="str">
        <f aca="false">LEFT(INDEX(Orders!$C$2:$C$8001,MATCH(B12738,Orders!$A$2:$A$8001,0)),7)</f>
        <v>2025-03</v>
      </c>
    </row>
    <row r="12739" customFormat="false" ht="15" hidden="false" customHeight="true" outlineLevel="0" collapsed="false">
      <c r="A12739" s="1" t="s">
        <v>23209</v>
      </c>
      <c r="B12739" s="1" t="s">
        <v>8677</v>
      </c>
      <c r="C12739" s="1" t="s">
        <v>1953</v>
      </c>
      <c r="D12739" s="1" t="n">
        <v>1</v>
      </c>
      <c r="E12739" s="16" t="n">
        <v>4914.12</v>
      </c>
      <c r="F12739" s="17" t="n">
        <v>0.1</v>
      </c>
      <c r="G12739" s="16" t="n">
        <v>4422.71</v>
      </c>
      <c r="I12739" s="1" t="str">
        <f aca="false">INDEX(Products!$C$2:$C$51,MATCH(C12739,Products!$A$2:$A$51,0))</f>
        <v>Fashion</v>
      </c>
      <c r="J12739" s="1" t="str">
        <f aca="false">INDEX(Orders!$E$2:$E$8001,MATCH(B12739,Orders!$A$2:$A$8001,0))</f>
        <v>Cancelled</v>
      </c>
      <c r="K12739" s="1" t="str">
        <f aca="false">LEFT(INDEX(Orders!$C$2:$C$8001,MATCH(B12739,Orders!$A$2:$A$8001,0)),7)</f>
        <v>2025-03</v>
      </c>
    </row>
    <row r="12740" customFormat="false" ht="15" hidden="false" customHeight="true" outlineLevel="0" collapsed="false">
      <c r="A12740" s="1" t="s">
        <v>23210</v>
      </c>
      <c r="B12740" s="1" t="s">
        <v>8678</v>
      </c>
      <c r="C12740" s="1" t="s">
        <v>1990</v>
      </c>
      <c r="D12740" s="1" t="n">
        <v>1</v>
      </c>
      <c r="E12740" s="16" t="n">
        <v>5311.32</v>
      </c>
      <c r="F12740" s="17" t="n">
        <v>0.05</v>
      </c>
      <c r="G12740" s="16" t="n">
        <v>5045.75</v>
      </c>
      <c r="I12740" s="1" t="str">
        <f aca="false">INDEX(Products!$C$2:$C$51,MATCH(C12740,Products!$A$2:$A$51,0))</f>
        <v>Sports &amp; Fitness</v>
      </c>
      <c r="J12740" s="1" t="str">
        <f aca="false">INDEX(Orders!$E$2:$E$8001,MATCH(B12740,Orders!$A$2:$A$8001,0))</f>
        <v>Delivered</v>
      </c>
      <c r="K12740" s="1" t="str">
        <f aca="false">LEFT(INDEX(Orders!$C$2:$C$8001,MATCH(B12740,Orders!$A$2:$A$8001,0)),7)</f>
        <v>2024-01</v>
      </c>
    </row>
    <row r="12741" customFormat="false" ht="15" hidden="false" customHeight="true" outlineLevel="0" collapsed="false">
      <c r="A12741" s="1" t="s">
        <v>23211</v>
      </c>
      <c r="B12741" s="1" t="s">
        <v>8678</v>
      </c>
      <c r="C12741" s="1" t="s">
        <v>1997</v>
      </c>
      <c r="D12741" s="1" t="n">
        <v>3</v>
      </c>
      <c r="E12741" s="16" t="n">
        <v>311.15</v>
      </c>
      <c r="F12741" s="17" t="n">
        <v>0.1</v>
      </c>
      <c r="G12741" s="16" t="n">
        <v>840.1</v>
      </c>
      <c r="I12741" s="1" t="str">
        <f aca="false">INDEX(Products!$C$2:$C$51,MATCH(C12741,Products!$A$2:$A$51,0))</f>
        <v>Sports &amp; Fitness</v>
      </c>
      <c r="J12741" s="1" t="str">
        <f aca="false">INDEX(Orders!$E$2:$E$8001,MATCH(B12741,Orders!$A$2:$A$8001,0))</f>
        <v>Delivered</v>
      </c>
      <c r="K12741" s="1" t="str">
        <f aca="false">LEFT(INDEX(Orders!$C$2:$C$8001,MATCH(B12741,Orders!$A$2:$A$8001,0)),7)</f>
        <v>2024-01</v>
      </c>
    </row>
    <row r="12742" customFormat="false" ht="15" hidden="false" customHeight="true" outlineLevel="0" collapsed="false">
      <c r="A12742" s="1" t="s">
        <v>23212</v>
      </c>
      <c r="B12742" s="1" t="s">
        <v>8678</v>
      </c>
      <c r="C12742" s="1" t="s">
        <v>2006</v>
      </c>
      <c r="D12742" s="1" t="n">
        <v>3</v>
      </c>
      <c r="E12742" s="16" t="n">
        <v>482.17</v>
      </c>
      <c r="F12742" s="17" t="n">
        <v>0.05</v>
      </c>
      <c r="G12742" s="16" t="n">
        <v>1374.18</v>
      </c>
      <c r="I12742" s="1" t="str">
        <f aca="false">INDEX(Products!$C$2:$C$51,MATCH(C12742,Products!$A$2:$A$51,0))</f>
        <v>Books &amp; Stationery</v>
      </c>
      <c r="J12742" s="1" t="str">
        <f aca="false">INDEX(Orders!$E$2:$E$8001,MATCH(B12742,Orders!$A$2:$A$8001,0))</f>
        <v>Delivered</v>
      </c>
      <c r="K12742" s="1" t="str">
        <f aca="false">LEFT(INDEX(Orders!$C$2:$C$8001,MATCH(B12742,Orders!$A$2:$A$8001,0)),7)</f>
        <v>2024-01</v>
      </c>
    </row>
    <row r="12743" customFormat="false" ht="15" hidden="false" customHeight="true" outlineLevel="0" collapsed="false">
      <c r="A12743" s="1" t="s">
        <v>23213</v>
      </c>
      <c r="B12743" s="1" t="s">
        <v>8678</v>
      </c>
      <c r="C12743" s="1" t="s">
        <v>1953</v>
      </c>
      <c r="D12743" s="1" t="n">
        <v>1</v>
      </c>
      <c r="E12743" s="16" t="n">
        <v>4914.12</v>
      </c>
      <c r="F12743" s="17" t="n">
        <v>0</v>
      </c>
      <c r="G12743" s="16" t="n">
        <v>4914.12</v>
      </c>
      <c r="I12743" s="1" t="str">
        <f aca="false">INDEX(Products!$C$2:$C$51,MATCH(C12743,Products!$A$2:$A$51,0))</f>
        <v>Fashion</v>
      </c>
      <c r="J12743" s="1" t="str">
        <f aca="false">INDEX(Orders!$E$2:$E$8001,MATCH(B12743,Orders!$A$2:$A$8001,0))</f>
        <v>Delivered</v>
      </c>
      <c r="K12743" s="1" t="str">
        <f aca="false">LEFT(INDEX(Orders!$C$2:$C$8001,MATCH(B12743,Orders!$A$2:$A$8001,0)),7)</f>
        <v>2024-01</v>
      </c>
    </row>
    <row r="12744" customFormat="false" ht="15" hidden="false" customHeight="true" outlineLevel="0" collapsed="false">
      <c r="A12744" s="1" t="s">
        <v>23214</v>
      </c>
      <c r="B12744" s="1" t="s">
        <v>8679</v>
      </c>
      <c r="C12744" s="1" t="s">
        <v>1918</v>
      </c>
      <c r="D12744" s="1" t="n">
        <v>1</v>
      </c>
      <c r="E12744" s="16" t="n">
        <v>2978.99</v>
      </c>
      <c r="F12744" s="17" t="n">
        <v>0.05</v>
      </c>
      <c r="G12744" s="16" t="n">
        <v>2830.04</v>
      </c>
      <c r="I12744" s="1" t="str">
        <f aca="false">INDEX(Products!$C$2:$C$51,MATCH(C12744,Products!$A$2:$A$51,0))</f>
        <v>Electronics</v>
      </c>
      <c r="J12744" s="1" t="str">
        <f aca="false">INDEX(Orders!$E$2:$E$8001,MATCH(B12744,Orders!$A$2:$A$8001,0))</f>
        <v>Delivered</v>
      </c>
      <c r="K12744" s="1" t="str">
        <f aca="false">LEFT(INDEX(Orders!$C$2:$C$8001,MATCH(B12744,Orders!$A$2:$A$8001,0)),7)</f>
        <v>2025-08</v>
      </c>
    </row>
    <row r="12745" customFormat="false" ht="15" hidden="false" customHeight="true" outlineLevel="0" collapsed="false">
      <c r="A12745" s="1" t="s">
        <v>23215</v>
      </c>
      <c r="B12745" s="1" t="s">
        <v>8679</v>
      </c>
      <c r="C12745" s="1" t="s">
        <v>1930</v>
      </c>
      <c r="D12745" s="1" t="n">
        <v>1</v>
      </c>
      <c r="E12745" s="16" t="n">
        <v>2398.35</v>
      </c>
      <c r="F12745" s="17" t="n">
        <v>0.05</v>
      </c>
      <c r="G12745" s="16" t="n">
        <v>2278.43</v>
      </c>
      <c r="I12745" s="1" t="str">
        <f aca="false">INDEX(Products!$C$2:$C$51,MATCH(C12745,Products!$A$2:$A$51,0))</f>
        <v>Electronics</v>
      </c>
      <c r="J12745" s="1" t="str">
        <f aca="false">INDEX(Orders!$E$2:$E$8001,MATCH(B12745,Orders!$A$2:$A$8001,0))</f>
        <v>Delivered</v>
      </c>
      <c r="K12745" s="1" t="str">
        <f aca="false">LEFT(INDEX(Orders!$C$2:$C$8001,MATCH(B12745,Orders!$A$2:$A$8001,0)),7)</f>
        <v>2025-08</v>
      </c>
    </row>
    <row r="12746" customFormat="false" ht="15" hidden="false" customHeight="true" outlineLevel="0" collapsed="false">
      <c r="A12746" s="1" t="s">
        <v>23216</v>
      </c>
      <c r="B12746" s="1" t="s">
        <v>8679</v>
      </c>
      <c r="C12746" s="1" t="s">
        <v>2007</v>
      </c>
      <c r="D12746" s="1" t="n">
        <v>1</v>
      </c>
      <c r="E12746" s="16" t="n">
        <v>750.27</v>
      </c>
      <c r="F12746" s="17" t="n">
        <v>0</v>
      </c>
      <c r="G12746" s="16" t="n">
        <v>750.27</v>
      </c>
      <c r="I12746" s="1" t="str">
        <f aca="false">INDEX(Products!$C$2:$C$51,MATCH(C12746,Products!$A$2:$A$51,0))</f>
        <v>Books &amp; Stationery</v>
      </c>
      <c r="J12746" s="1" t="str">
        <f aca="false">INDEX(Orders!$E$2:$E$8001,MATCH(B12746,Orders!$A$2:$A$8001,0))</f>
        <v>Delivered</v>
      </c>
      <c r="K12746" s="1" t="str">
        <f aca="false">LEFT(INDEX(Orders!$C$2:$C$8001,MATCH(B12746,Orders!$A$2:$A$8001,0)),7)</f>
        <v>2025-08</v>
      </c>
    </row>
    <row r="12747" customFormat="false" ht="15" hidden="false" customHeight="true" outlineLevel="0" collapsed="false">
      <c r="A12747" s="1" t="s">
        <v>23217</v>
      </c>
      <c r="B12747" s="1" t="s">
        <v>8680</v>
      </c>
      <c r="C12747" s="1" t="s">
        <v>1940</v>
      </c>
      <c r="D12747" s="1" t="n">
        <v>2</v>
      </c>
      <c r="E12747" s="16" t="n">
        <v>2374.52</v>
      </c>
      <c r="F12747" s="17" t="n">
        <v>0.1</v>
      </c>
      <c r="G12747" s="16" t="n">
        <v>4274.14</v>
      </c>
      <c r="I12747" s="1" t="str">
        <f aca="false">INDEX(Products!$C$2:$C$51,MATCH(C12747,Products!$A$2:$A$51,0))</f>
        <v>Fashion</v>
      </c>
      <c r="J12747" s="1" t="str">
        <f aca="false">INDEX(Orders!$E$2:$E$8001,MATCH(B12747,Orders!$A$2:$A$8001,0))</f>
        <v>Delivered</v>
      </c>
      <c r="K12747" s="1" t="str">
        <f aca="false">LEFT(INDEX(Orders!$C$2:$C$8001,MATCH(B12747,Orders!$A$2:$A$8001,0)),7)</f>
        <v>2024-06</v>
      </c>
    </row>
    <row r="12748" customFormat="false" ht="15" hidden="false" customHeight="true" outlineLevel="0" collapsed="false">
      <c r="A12748" s="1" t="s">
        <v>23218</v>
      </c>
      <c r="B12748" s="1" t="s">
        <v>8681</v>
      </c>
      <c r="C12748" s="1" t="s">
        <v>1926</v>
      </c>
      <c r="D12748" s="1" t="n">
        <v>1</v>
      </c>
      <c r="E12748" s="16" t="n">
        <v>1478.08</v>
      </c>
      <c r="F12748" s="17" t="n">
        <v>0</v>
      </c>
      <c r="G12748" s="16" t="n">
        <v>1478.08</v>
      </c>
      <c r="I12748" s="1" t="str">
        <f aca="false">INDEX(Products!$C$2:$C$51,MATCH(C12748,Products!$A$2:$A$51,0))</f>
        <v>Electronics</v>
      </c>
      <c r="J12748" s="1" t="str">
        <f aca="false">INDEX(Orders!$E$2:$E$8001,MATCH(B12748,Orders!$A$2:$A$8001,0))</f>
        <v>Delivered</v>
      </c>
      <c r="K12748" s="1" t="str">
        <f aca="false">LEFT(INDEX(Orders!$C$2:$C$8001,MATCH(B12748,Orders!$A$2:$A$8001,0)),7)</f>
        <v>2024-12</v>
      </c>
    </row>
    <row r="12749" customFormat="false" ht="15" hidden="false" customHeight="true" outlineLevel="0" collapsed="false">
      <c r="A12749" s="1" t="s">
        <v>23219</v>
      </c>
      <c r="B12749" s="1" t="s">
        <v>8682</v>
      </c>
      <c r="C12749" s="1" t="s">
        <v>2006</v>
      </c>
      <c r="D12749" s="1" t="n">
        <v>1</v>
      </c>
      <c r="E12749" s="16" t="n">
        <v>482.17</v>
      </c>
      <c r="F12749" s="17" t="n">
        <v>0</v>
      </c>
      <c r="G12749" s="16" t="n">
        <v>482.17</v>
      </c>
      <c r="I12749" s="1" t="str">
        <f aca="false">INDEX(Products!$C$2:$C$51,MATCH(C12749,Products!$A$2:$A$51,0))</f>
        <v>Books &amp; Stationery</v>
      </c>
      <c r="J12749" s="1" t="str">
        <f aca="false">INDEX(Orders!$E$2:$E$8001,MATCH(B12749,Orders!$A$2:$A$8001,0))</f>
        <v>Delivered</v>
      </c>
      <c r="K12749" s="1" t="str">
        <f aca="false">LEFT(INDEX(Orders!$C$2:$C$8001,MATCH(B12749,Orders!$A$2:$A$8001,0)),7)</f>
        <v>2025-07</v>
      </c>
    </row>
    <row r="12750" customFormat="false" ht="15" hidden="false" customHeight="true" outlineLevel="0" collapsed="false">
      <c r="A12750" s="1" t="s">
        <v>23220</v>
      </c>
      <c r="B12750" s="1" t="s">
        <v>8682</v>
      </c>
      <c r="C12750" s="1" t="s">
        <v>1955</v>
      </c>
      <c r="D12750" s="1" t="n">
        <v>2</v>
      </c>
      <c r="E12750" s="16" t="n">
        <v>3340.76</v>
      </c>
      <c r="F12750" s="17" t="n">
        <v>0</v>
      </c>
      <c r="G12750" s="16" t="n">
        <v>6681.52</v>
      </c>
      <c r="I12750" s="1" t="str">
        <f aca="false">INDEX(Products!$C$2:$C$51,MATCH(C12750,Products!$A$2:$A$51,0))</f>
        <v>Home &amp; Kitchen</v>
      </c>
      <c r="J12750" s="1" t="str">
        <f aca="false">INDEX(Orders!$E$2:$E$8001,MATCH(B12750,Orders!$A$2:$A$8001,0))</f>
        <v>Delivered</v>
      </c>
      <c r="K12750" s="1" t="str">
        <f aca="false">LEFT(INDEX(Orders!$C$2:$C$8001,MATCH(B12750,Orders!$A$2:$A$8001,0)),7)</f>
        <v>2025-07</v>
      </c>
    </row>
    <row r="12751" customFormat="false" ht="15" hidden="false" customHeight="true" outlineLevel="0" collapsed="false">
      <c r="A12751" s="1" t="s">
        <v>23221</v>
      </c>
      <c r="B12751" s="1" t="s">
        <v>8683</v>
      </c>
      <c r="C12751" s="1" t="s">
        <v>2007</v>
      </c>
      <c r="D12751" s="1" t="n">
        <v>1</v>
      </c>
      <c r="E12751" s="16" t="n">
        <v>750.27</v>
      </c>
      <c r="F12751" s="17" t="n">
        <v>0.2</v>
      </c>
      <c r="G12751" s="16" t="n">
        <v>600.22</v>
      </c>
      <c r="I12751" s="1" t="str">
        <f aca="false">INDEX(Products!$C$2:$C$51,MATCH(C12751,Products!$A$2:$A$51,0))</f>
        <v>Books &amp; Stationery</v>
      </c>
      <c r="J12751" s="1" t="str">
        <f aca="false">INDEX(Orders!$E$2:$E$8001,MATCH(B12751,Orders!$A$2:$A$8001,0))</f>
        <v>Delivered</v>
      </c>
      <c r="K12751" s="1" t="str">
        <f aca="false">LEFT(INDEX(Orders!$C$2:$C$8001,MATCH(B12751,Orders!$A$2:$A$8001,0)),7)</f>
        <v>2025-10</v>
      </c>
    </row>
    <row r="12752" customFormat="false" ht="15" hidden="false" customHeight="true" outlineLevel="0" collapsed="false">
      <c r="A12752" s="1" t="s">
        <v>23222</v>
      </c>
      <c r="B12752" s="1" t="s">
        <v>8683</v>
      </c>
      <c r="C12752" s="1" t="s">
        <v>2006</v>
      </c>
      <c r="D12752" s="1" t="n">
        <v>1</v>
      </c>
      <c r="E12752" s="16" t="n">
        <v>482.17</v>
      </c>
      <c r="F12752" s="17" t="n">
        <v>0.15</v>
      </c>
      <c r="G12752" s="16" t="n">
        <v>409.84</v>
      </c>
      <c r="I12752" s="1" t="str">
        <f aca="false">INDEX(Products!$C$2:$C$51,MATCH(C12752,Products!$A$2:$A$51,0))</f>
        <v>Books &amp; Stationery</v>
      </c>
      <c r="J12752" s="1" t="str">
        <f aca="false">INDEX(Orders!$E$2:$E$8001,MATCH(B12752,Orders!$A$2:$A$8001,0))</f>
        <v>Delivered</v>
      </c>
      <c r="K12752" s="1" t="str">
        <f aca="false">LEFT(INDEX(Orders!$C$2:$C$8001,MATCH(B12752,Orders!$A$2:$A$8001,0)),7)</f>
        <v>2025-10</v>
      </c>
    </row>
    <row r="12753" customFormat="false" ht="15" hidden="false" customHeight="true" outlineLevel="0" collapsed="false">
      <c r="A12753" s="1" t="s">
        <v>23223</v>
      </c>
      <c r="B12753" s="1" t="s">
        <v>8684</v>
      </c>
      <c r="C12753" s="1" t="s">
        <v>1940</v>
      </c>
      <c r="D12753" s="1" t="n">
        <v>1</v>
      </c>
      <c r="E12753" s="16" t="n">
        <v>2374.52</v>
      </c>
      <c r="F12753" s="17" t="n">
        <v>0</v>
      </c>
      <c r="G12753" s="16" t="n">
        <v>2374.52</v>
      </c>
      <c r="I12753" s="1" t="str">
        <f aca="false">INDEX(Products!$C$2:$C$51,MATCH(C12753,Products!$A$2:$A$51,0))</f>
        <v>Fashion</v>
      </c>
      <c r="J12753" s="1" t="str">
        <f aca="false">INDEX(Orders!$E$2:$E$8001,MATCH(B12753,Orders!$A$2:$A$8001,0))</f>
        <v>Delivered</v>
      </c>
      <c r="K12753" s="1" t="str">
        <f aca="false">LEFT(INDEX(Orders!$C$2:$C$8001,MATCH(B12753,Orders!$A$2:$A$8001,0)),7)</f>
        <v>2024-04</v>
      </c>
    </row>
    <row r="12754" customFormat="false" ht="15" hidden="false" customHeight="true" outlineLevel="0" collapsed="false">
      <c r="A12754" s="1" t="s">
        <v>23224</v>
      </c>
      <c r="B12754" s="1" t="s">
        <v>8685</v>
      </c>
      <c r="C12754" s="1" t="s">
        <v>1941</v>
      </c>
      <c r="D12754" s="1" t="n">
        <v>1</v>
      </c>
      <c r="E12754" s="16" t="n">
        <v>2757.65</v>
      </c>
      <c r="F12754" s="17" t="n">
        <v>0.1</v>
      </c>
      <c r="G12754" s="16" t="n">
        <v>2481.89</v>
      </c>
      <c r="I12754" s="1" t="str">
        <f aca="false">INDEX(Products!$C$2:$C$51,MATCH(C12754,Products!$A$2:$A$51,0))</f>
        <v>Fashion</v>
      </c>
      <c r="J12754" s="1" t="str">
        <f aca="false">INDEX(Orders!$E$2:$E$8001,MATCH(B12754,Orders!$A$2:$A$8001,0))</f>
        <v>Delivered</v>
      </c>
      <c r="K12754" s="1" t="str">
        <f aca="false">LEFT(INDEX(Orders!$C$2:$C$8001,MATCH(B12754,Orders!$A$2:$A$8001,0)),7)</f>
        <v>2024-10</v>
      </c>
    </row>
    <row r="12755" customFormat="false" ht="15" hidden="false" customHeight="true" outlineLevel="0" collapsed="false">
      <c r="A12755" s="1" t="s">
        <v>23225</v>
      </c>
      <c r="B12755" s="1" t="s">
        <v>8685</v>
      </c>
      <c r="C12755" s="1" t="s">
        <v>2006</v>
      </c>
      <c r="D12755" s="1" t="n">
        <v>1</v>
      </c>
      <c r="E12755" s="16" t="n">
        <v>482.17</v>
      </c>
      <c r="F12755" s="17" t="n">
        <v>0</v>
      </c>
      <c r="G12755" s="16" t="n">
        <v>482.17</v>
      </c>
      <c r="I12755" s="1" t="str">
        <f aca="false">INDEX(Products!$C$2:$C$51,MATCH(C12755,Products!$A$2:$A$51,0))</f>
        <v>Books &amp; Stationery</v>
      </c>
      <c r="J12755" s="1" t="str">
        <f aca="false">INDEX(Orders!$E$2:$E$8001,MATCH(B12755,Orders!$A$2:$A$8001,0))</f>
        <v>Delivered</v>
      </c>
      <c r="K12755" s="1" t="str">
        <f aca="false">LEFT(INDEX(Orders!$C$2:$C$8001,MATCH(B12755,Orders!$A$2:$A$8001,0)),7)</f>
        <v>2024-10</v>
      </c>
    </row>
    <row r="12756" customFormat="false" ht="15" hidden="false" customHeight="true" outlineLevel="0" collapsed="false">
      <c r="A12756" s="1" t="s">
        <v>23226</v>
      </c>
      <c r="B12756" s="1" t="s">
        <v>8686</v>
      </c>
      <c r="C12756" s="1" t="s">
        <v>2006</v>
      </c>
      <c r="D12756" s="1" t="n">
        <v>1</v>
      </c>
      <c r="E12756" s="16" t="n">
        <v>482.17</v>
      </c>
      <c r="F12756" s="17" t="n">
        <v>0</v>
      </c>
      <c r="G12756" s="16" t="n">
        <v>482.17</v>
      </c>
      <c r="I12756" s="1" t="str">
        <f aca="false">INDEX(Products!$C$2:$C$51,MATCH(C12756,Products!$A$2:$A$51,0))</f>
        <v>Books &amp; Stationery</v>
      </c>
      <c r="J12756" s="1" t="str">
        <f aca="false">INDEX(Orders!$E$2:$E$8001,MATCH(B12756,Orders!$A$2:$A$8001,0))</f>
        <v>Cancelled</v>
      </c>
      <c r="K12756" s="1" t="str">
        <f aca="false">LEFT(INDEX(Orders!$C$2:$C$8001,MATCH(B12756,Orders!$A$2:$A$8001,0)),7)</f>
        <v>2024-08</v>
      </c>
    </row>
    <row r="12757" customFormat="false" ht="15" hidden="false" customHeight="true" outlineLevel="0" collapsed="false">
      <c r="A12757" s="1" t="s">
        <v>23227</v>
      </c>
      <c r="B12757" s="1" t="s">
        <v>8686</v>
      </c>
      <c r="C12757" s="1" t="s">
        <v>1933</v>
      </c>
      <c r="D12757" s="1" t="n">
        <v>1</v>
      </c>
      <c r="E12757" s="16" t="n">
        <v>7194.38</v>
      </c>
      <c r="F12757" s="17" t="n">
        <v>0.05</v>
      </c>
      <c r="G12757" s="16" t="n">
        <v>6834.66</v>
      </c>
      <c r="I12757" s="1" t="str">
        <f aca="false">INDEX(Products!$C$2:$C$51,MATCH(C12757,Products!$A$2:$A$51,0))</f>
        <v>Electronics</v>
      </c>
      <c r="J12757" s="1" t="str">
        <f aca="false">INDEX(Orders!$E$2:$E$8001,MATCH(B12757,Orders!$A$2:$A$8001,0))</f>
        <v>Cancelled</v>
      </c>
      <c r="K12757" s="1" t="str">
        <f aca="false">LEFT(INDEX(Orders!$C$2:$C$8001,MATCH(B12757,Orders!$A$2:$A$8001,0)),7)</f>
        <v>2024-08</v>
      </c>
    </row>
    <row r="12758" customFormat="false" ht="15" hidden="false" customHeight="true" outlineLevel="0" collapsed="false">
      <c r="A12758" s="1" t="s">
        <v>23228</v>
      </c>
      <c r="B12758" s="1" t="s">
        <v>8687</v>
      </c>
      <c r="C12758" s="1" t="s">
        <v>1979</v>
      </c>
      <c r="D12758" s="1" t="n">
        <v>1</v>
      </c>
      <c r="E12758" s="16" t="n">
        <v>623</v>
      </c>
      <c r="F12758" s="17" t="n">
        <v>0</v>
      </c>
      <c r="G12758" s="16" t="n">
        <v>623</v>
      </c>
      <c r="I12758" s="1" t="str">
        <f aca="false">INDEX(Products!$C$2:$C$51,MATCH(C12758,Products!$A$2:$A$51,0))</f>
        <v>Beauty &amp; Personal Care</v>
      </c>
      <c r="J12758" s="1" t="str">
        <f aca="false">INDEX(Orders!$E$2:$E$8001,MATCH(B12758,Orders!$A$2:$A$8001,0))</f>
        <v>Returned</v>
      </c>
      <c r="K12758" s="1" t="str">
        <f aca="false">LEFT(INDEX(Orders!$C$2:$C$8001,MATCH(B12758,Orders!$A$2:$A$8001,0)),7)</f>
        <v>2025-08</v>
      </c>
    </row>
    <row r="12759" customFormat="false" ht="15" hidden="false" customHeight="true" outlineLevel="0" collapsed="false">
      <c r="A12759" s="1" t="s">
        <v>23229</v>
      </c>
      <c r="B12759" s="1" t="s">
        <v>8687</v>
      </c>
      <c r="C12759" s="1" t="s">
        <v>1951</v>
      </c>
      <c r="D12759" s="1" t="n">
        <v>1</v>
      </c>
      <c r="E12759" s="16" t="n">
        <v>957.5</v>
      </c>
      <c r="F12759" s="17" t="n">
        <v>0</v>
      </c>
      <c r="G12759" s="16" t="n">
        <v>957.5</v>
      </c>
      <c r="I12759" s="1" t="str">
        <f aca="false">INDEX(Products!$C$2:$C$51,MATCH(C12759,Products!$A$2:$A$51,0))</f>
        <v>Fashion</v>
      </c>
      <c r="J12759" s="1" t="str">
        <f aca="false">INDEX(Orders!$E$2:$E$8001,MATCH(B12759,Orders!$A$2:$A$8001,0))</f>
        <v>Returned</v>
      </c>
      <c r="K12759" s="1" t="str">
        <f aca="false">LEFT(INDEX(Orders!$C$2:$C$8001,MATCH(B12759,Orders!$A$2:$A$8001,0)),7)</f>
        <v>2025-08</v>
      </c>
    </row>
    <row r="12760" customFormat="false" ht="15" hidden="false" customHeight="true" outlineLevel="0" collapsed="false">
      <c r="A12760" s="1" t="s">
        <v>23230</v>
      </c>
      <c r="B12760" s="1" t="s">
        <v>8687</v>
      </c>
      <c r="C12760" s="1" t="s">
        <v>2000</v>
      </c>
      <c r="D12760" s="1" t="n">
        <v>1</v>
      </c>
      <c r="E12760" s="16" t="n">
        <v>425.08</v>
      </c>
      <c r="F12760" s="17" t="n">
        <v>0.05</v>
      </c>
      <c r="G12760" s="16" t="n">
        <v>403.83</v>
      </c>
      <c r="I12760" s="1" t="str">
        <f aca="false">INDEX(Products!$C$2:$C$51,MATCH(C12760,Products!$A$2:$A$51,0))</f>
        <v>Books &amp; Stationery</v>
      </c>
      <c r="J12760" s="1" t="str">
        <f aca="false">INDEX(Orders!$E$2:$E$8001,MATCH(B12760,Orders!$A$2:$A$8001,0))</f>
        <v>Returned</v>
      </c>
      <c r="K12760" s="1" t="str">
        <f aca="false">LEFT(INDEX(Orders!$C$2:$C$8001,MATCH(B12760,Orders!$A$2:$A$8001,0)),7)</f>
        <v>2025-08</v>
      </c>
    </row>
    <row r="12761" customFormat="false" ht="15" hidden="false" customHeight="true" outlineLevel="0" collapsed="false">
      <c r="A12761" s="1" t="s">
        <v>23231</v>
      </c>
      <c r="B12761" s="1" t="s">
        <v>8687</v>
      </c>
      <c r="C12761" s="1" t="s">
        <v>1922</v>
      </c>
      <c r="D12761" s="1" t="n">
        <v>1</v>
      </c>
      <c r="E12761" s="16" t="n">
        <v>3142.61</v>
      </c>
      <c r="F12761" s="17" t="n">
        <v>0</v>
      </c>
      <c r="G12761" s="16" t="n">
        <v>3142.61</v>
      </c>
      <c r="I12761" s="1" t="str">
        <f aca="false">INDEX(Products!$C$2:$C$51,MATCH(C12761,Products!$A$2:$A$51,0))</f>
        <v>Electronics</v>
      </c>
      <c r="J12761" s="1" t="str">
        <f aca="false">INDEX(Orders!$E$2:$E$8001,MATCH(B12761,Orders!$A$2:$A$8001,0))</f>
        <v>Returned</v>
      </c>
      <c r="K12761" s="1" t="str">
        <f aca="false">LEFT(INDEX(Orders!$C$2:$C$8001,MATCH(B12761,Orders!$A$2:$A$8001,0)),7)</f>
        <v>2025-08</v>
      </c>
    </row>
    <row r="12762" customFormat="false" ht="15" hidden="false" customHeight="true" outlineLevel="0" collapsed="false">
      <c r="A12762" s="1" t="s">
        <v>23232</v>
      </c>
      <c r="B12762" s="1" t="s">
        <v>8688</v>
      </c>
      <c r="C12762" s="1" t="s">
        <v>2007</v>
      </c>
      <c r="D12762" s="1" t="n">
        <v>1</v>
      </c>
      <c r="E12762" s="16" t="n">
        <v>750.27</v>
      </c>
      <c r="F12762" s="17" t="n">
        <v>0</v>
      </c>
      <c r="G12762" s="16" t="n">
        <v>750.27</v>
      </c>
      <c r="I12762" s="1" t="str">
        <f aca="false">INDEX(Products!$C$2:$C$51,MATCH(C12762,Products!$A$2:$A$51,0))</f>
        <v>Books &amp; Stationery</v>
      </c>
      <c r="J12762" s="1" t="str">
        <f aca="false">INDEX(Orders!$E$2:$E$8001,MATCH(B12762,Orders!$A$2:$A$8001,0))</f>
        <v>Delivered</v>
      </c>
      <c r="K12762" s="1" t="str">
        <f aca="false">LEFT(INDEX(Orders!$C$2:$C$8001,MATCH(B12762,Orders!$A$2:$A$8001,0)),7)</f>
        <v>2024-11</v>
      </c>
    </row>
    <row r="12763" customFormat="false" ht="15" hidden="false" customHeight="true" outlineLevel="0" collapsed="false">
      <c r="A12763" s="1" t="s">
        <v>23233</v>
      </c>
      <c r="B12763" s="1" t="s">
        <v>8688</v>
      </c>
      <c r="C12763" s="1" t="s">
        <v>1945</v>
      </c>
      <c r="D12763" s="1" t="n">
        <v>2</v>
      </c>
      <c r="E12763" s="16" t="n">
        <v>2390.13</v>
      </c>
      <c r="F12763" s="17" t="n">
        <v>0.05</v>
      </c>
      <c r="G12763" s="16" t="n">
        <v>4541.25</v>
      </c>
      <c r="I12763" s="1" t="str">
        <f aca="false">INDEX(Products!$C$2:$C$51,MATCH(C12763,Products!$A$2:$A$51,0))</f>
        <v>Fashion</v>
      </c>
      <c r="J12763" s="1" t="str">
        <f aca="false">INDEX(Orders!$E$2:$E$8001,MATCH(B12763,Orders!$A$2:$A$8001,0))</f>
        <v>Delivered</v>
      </c>
      <c r="K12763" s="1" t="str">
        <f aca="false">LEFT(INDEX(Orders!$C$2:$C$8001,MATCH(B12763,Orders!$A$2:$A$8001,0)),7)</f>
        <v>2024-11</v>
      </c>
    </row>
    <row r="12764" customFormat="false" ht="15" hidden="false" customHeight="true" outlineLevel="0" collapsed="false">
      <c r="A12764" s="1" t="s">
        <v>23234</v>
      </c>
      <c r="B12764" s="1" t="s">
        <v>8688</v>
      </c>
      <c r="C12764" s="1" t="s">
        <v>1990</v>
      </c>
      <c r="D12764" s="1" t="n">
        <v>1</v>
      </c>
      <c r="E12764" s="16" t="n">
        <v>5311.32</v>
      </c>
      <c r="F12764" s="17" t="n">
        <v>0.1</v>
      </c>
      <c r="G12764" s="16" t="n">
        <v>4780.19</v>
      </c>
      <c r="I12764" s="1" t="str">
        <f aca="false">INDEX(Products!$C$2:$C$51,MATCH(C12764,Products!$A$2:$A$51,0))</f>
        <v>Sports &amp; Fitness</v>
      </c>
      <c r="J12764" s="1" t="str">
        <f aca="false">INDEX(Orders!$E$2:$E$8001,MATCH(B12764,Orders!$A$2:$A$8001,0))</f>
        <v>Delivered</v>
      </c>
      <c r="K12764" s="1" t="str">
        <f aca="false">LEFT(INDEX(Orders!$C$2:$C$8001,MATCH(B12764,Orders!$A$2:$A$8001,0)),7)</f>
        <v>2024-11</v>
      </c>
    </row>
    <row r="12765" customFormat="false" ht="15" hidden="false" customHeight="true" outlineLevel="0" collapsed="false">
      <c r="A12765" s="1" t="s">
        <v>23235</v>
      </c>
      <c r="B12765" s="1" t="s">
        <v>8688</v>
      </c>
      <c r="C12765" s="1" t="s">
        <v>1940</v>
      </c>
      <c r="D12765" s="1" t="n">
        <v>2</v>
      </c>
      <c r="E12765" s="16" t="n">
        <v>2374.52</v>
      </c>
      <c r="F12765" s="17" t="n">
        <v>0</v>
      </c>
      <c r="G12765" s="16" t="n">
        <v>4749.04</v>
      </c>
      <c r="I12765" s="1" t="str">
        <f aca="false">INDEX(Products!$C$2:$C$51,MATCH(C12765,Products!$A$2:$A$51,0))</f>
        <v>Fashion</v>
      </c>
      <c r="J12765" s="1" t="str">
        <f aca="false">INDEX(Orders!$E$2:$E$8001,MATCH(B12765,Orders!$A$2:$A$8001,0))</f>
        <v>Delivered</v>
      </c>
      <c r="K12765" s="1" t="str">
        <f aca="false">LEFT(INDEX(Orders!$C$2:$C$8001,MATCH(B12765,Orders!$A$2:$A$8001,0)),7)</f>
        <v>2024-11</v>
      </c>
    </row>
    <row r="12766" customFormat="false" ht="15" hidden="false" customHeight="true" outlineLevel="0" collapsed="false">
      <c r="A12766" s="1" t="s">
        <v>23236</v>
      </c>
      <c r="B12766" s="1" t="s">
        <v>8689</v>
      </c>
      <c r="C12766" s="1" t="s">
        <v>2000</v>
      </c>
      <c r="D12766" s="1" t="n">
        <v>3</v>
      </c>
      <c r="E12766" s="16" t="n">
        <v>425.08</v>
      </c>
      <c r="F12766" s="17" t="n">
        <v>0</v>
      </c>
      <c r="G12766" s="16" t="n">
        <v>1275.24</v>
      </c>
      <c r="I12766" s="1" t="str">
        <f aca="false">INDEX(Products!$C$2:$C$51,MATCH(C12766,Products!$A$2:$A$51,0))</f>
        <v>Books &amp; Stationery</v>
      </c>
      <c r="J12766" s="1" t="str">
        <f aca="false">INDEX(Orders!$E$2:$E$8001,MATCH(B12766,Orders!$A$2:$A$8001,0))</f>
        <v>Delivered</v>
      </c>
      <c r="K12766" s="1" t="str">
        <f aca="false">LEFT(INDEX(Orders!$C$2:$C$8001,MATCH(B12766,Orders!$A$2:$A$8001,0)),7)</f>
        <v>2025-05</v>
      </c>
    </row>
    <row r="12767" customFormat="false" ht="15" hidden="false" customHeight="true" outlineLevel="0" collapsed="false">
      <c r="A12767" s="1" t="s">
        <v>23237</v>
      </c>
      <c r="B12767" s="1" t="s">
        <v>8690</v>
      </c>
      <c r="C12767" s="1" t="s">
        <v>1940</v>
      </c>
      <c r="D12767" s="1" t="n">
        <v>1</v>
      </c>
      <c r="E12767" s="16" t="n">
        <v>2374.52</v>
      </c>
      <c r="F12767" s="17" t="n">
        <v>0</v>
      </c>
      <c r="G12767" s="16" t="n">
        <v>2374.52</v>
      </c>
      <c r="I12767" s="1" t="str">
        <f aca="false">INDEX(Products!$C$2:$C$51,MATCH(C12767,Products!$A$2:$A$51,0))</f>
        <v>Fashion</v>
      </c>
      <c r="J12767" s="1" t="str">
        <f aca="false">INDEX(Orders!$E$2:$E$8001,MATCH(B12767,Orders!$A$2:$A$8001,0))</f>
        <v>Delivered</v>
      </c>
      <c r="K12767" s="1" t="str">
        <f aca="false">LEFT(INDEX(Orders!$C$2:$C$8001,MATCH(B12767,Orders!$A$2:$A$8001,0)),7)</f>
        <v>2024-12</v>
      </c>
    </row>
    <row r="12768" customFormat="false" ht="15" hidden="false" customHeight="true" outlineLevel="0" collapsed="false">
      <c r="A12768" s="1" t="s">
        <v>23238</v>
      </c>
      <c r="B12768" s="1" t="s">
        <v>8690</v>
      </c>
      <c r="C12768" s="1" t="s">
        <v>1961</v>
      </c>
      <c r="D12768" s="1" t="n">
        <v>1</v>
      </c>
      <c r="E12768" s="16" t="n">
        <v>3493.68</v>
      </c>
      <c r="F12768" s="17" t="n">
        <v>0.1</v>
      </c>
      <c r="G12768" s="16" t="n">
        <v>3144.31</v>
      </c>
      <c r="I12768" s="1" t="str">
        <f aca="false">INDEX(Products!$C$2:$C$51,MATCH(C12768,Products!$A$2:$A$51,0))</f>
        <v>Home &amp; Kitchen</v>
      </c>
      <c r="J12768" s="1" t="str">
        <f aca="false">INDEX(Orders!$E$2:$E$8001,MATCH(B12768,Orders!$A$2:$A$8001,0))</f>
        <v>Delivered</v>
      </c>
      <c r="K12768" s="1" t="str">
        <f aca="false">LEFT(INDEX(Orders!$C$2:$C$8001,MATCH(B12768,Orders!$A$2:$A$8001,0)),7)</f>
        <v>2024-12</v>
      </c>
    </row>
    <row r="12769" customFormat="false" ht="15" hidden="false" customHeight="true" outlineLevel="0" collapsed="false">
      <c r="A12769" s="1" t="s">
        <v>23239</v>
      </c>
      <c r="B12769" s="1" t="s">
        <v>8690</v>
      </c>
      <c r="C12769" s="1" t="s">
        <v>1930</v>
      </c>
      <c r="D12769" s="1" t="n">
        <v>2</v>
      </c>
      <c r="E12769" s="16" t="n">
        <v>2398.35</v>
      </c>
      <c r="F12769" s="17" t="n">
        <v>0</v>
      </c>
      <c r="G12769" s="16" t="n">
        <v>4796.7</v>
      </c>
      <c r="I12769" s="1" t="str">
        <f aca="false">INDEX(Products!$C$2:$C$51,MATCH(C12769,Products!$A$2:$A$51,0))</f>
        <v>Electronics</v>
      </c>
      <c r="J12769" s="1" t="str">
        <f aca="false">INDEX(Orders!$E$2:$E$8001,MATCH(B12769,Orders!$A$2:$A$8001,0))</f>
        <v>Delivered</v>
      </c>
      <c r="K12769" s="1" t="str">
        <f aca="false">LEFT(INDEX(Orders!$C$2:$C$8001,MATCH(B12769,Orders!$A$2:$A$8001,0)),7)</f>
        <v>2024-12</v>
      </c>
    </row>
    <row r="12770" customFormat="false" ht="15" hidden="false" customHeight="true" outlineLevel="0" collapsed="false">
      <c r="A12770" s="1" t="s">
        <v>23240</v>
      </c>
      <c r="B12770" s="1" t="s">
        <v>8690</v>
      </c>
      <c r="C12770" s="1" t="s">
        <v>1990</v>
      </c>
      <c r="D12770" s="1" t="n">
        <v>3</v>
      </c>
      <c r="E12770" s="16" t="n">
        <v>5311.32</v>
      </c>
      <c r="F12770" s="17" t="n">
        <v>0</v>
      </c>
      <c r="G12770" s="16" t="n">
        <v>15933.96</v>
      </c>
      <c r="I12770" s="1" t="str">
        <f aca="false">INDEX(Products!$C$2:$C$51,MATCH(C12770,Products!$A$2:$A$51,0))</f>
        <v>Sports &amp; Fitness</v>
      </c>
      <c r="J12770" s="1" t="str">
        <f aca="false">INDEX(Orders!$E$2:$E$8001,MATCH(B12770,Orders!$A$2:$A$8001,0))</f>
        <v>Delivered</v>
      </c>
      <c r="K12770" s="1" t="str">
        <f aca="false">LEFT(INDEX(Orders!$C$2:$C$8001,MATCH(B12770,Orders!$A$2:$A$8001,0)),7)</f>
        <v>2024-12</v>
      </c>
    </row>
    <row r="12771" customFormat="false" ht="15" hidden="false" customHeight="true" outlineLevel="0" collapsed="false">
      <c r="A12771" s="1" t="s">
        <v>23241</v>
      </c>
      <c r="B12771" s="1" t="s">
        <v>8690</v>
      </c>
      <c r="C12771" s="1" t="s">
        <v>1997</v>
      </c>
      <c r="D12771" s="1" t="n">
        <v>1</v>
      </c>
      <c r="E12771" s="16" t="n">
        <v>311.15</v>
      </c>
      <c r="F12771" s="17" t="n">
        <v>0</v>
      </c>
      <c r="G12771" s="16" t="n">
        <v>311.15</v>
      </c>
      <c r="I12771" s="1" t="str">
        <f aca="false">INDEX(Products!$C$2:$C$51,MATCH(C12771,Products!$A$2:$A$51,0))</f>
        <v>Sports &amp; Fitness</v>
      </c>
      <c r="J12771" s="1" t="str">
        <f aca="false">INDEX(Orders!$E$2:$E$8001,MATCH(B12771,Orders!$A$2:$A$8001,0))</f>
        <v>Delivered</v>
      </c>
      <c r="K12771" s="1" t="str">
        <f aca="false">LEFT(INDEX(Orders!$C$2:$C$8001,MATCH(B12771,Orders!$A$2:$A$8001,0)),7)</f>
        <v>2024-12</v>
      </c>
    </row>
    <row r="12772" customFormat="false" ht="15" hidden="false" customHeight="true" outlineLevel="0" collapsed="false">
      <c r="A12772" s="1" t="s">
        <v>23242</v>
      </c>
      <c r="B12772" s="1" t="s">
        <v>8691</v>
      </c>
      <c r="C12772" s="1" t="s">
        <v>2006</v>
      </c>
      <c r="D12772" s="1" t="n">
        <v>1</v>
      </c>
      <c r="E12772" s="16" t="n">
        <v>482.17</v>
      </c>
      <c r="F12772" s="17" t="n">
        <v>0</v>
      </c>
      <c r="G12772" s="16" t="n">
        <v>482.17</v>
      </c>
      <c r="I12772" s="1" t="str">
        <f aca="false">INDEX(Products!$C$2:$C$51,MATCH(C12772,Products!$A$2:$A$51,0))</f>
        <v>Books &amp; Stationery</v>
      </c>
      <c r="J12772" s="1" t="str">
        <f aca="false">INDEX(Orders!$E$2:$E$8001,MATCH(B12772,Orders!$A$2:$A$8001,0))</f>
        <v>Delivered</v>
      </c>
      <c r="K12772" s="1" t="str">
        <f aca="false">LEFT(INDEX(Orders!$C$2:$C$8001,MATCH(B12772,Orders!$A$2:$A$8001,0)),7)</f>
        <v>2025-10</v>
      </c>
    </row>
    <row r="12773" customFormat="false" ht="15" hidden="false" customHeight="true" outlineLevel="0" collapsed="false">
      <c r="A12773" s="1" t="s">
        <v>23243</v>
      </c>
      <c r="B12773" s="1" t="s">
        <v>8692</v>
      </c>
      <c r="C12773" s="1" t="s">
        <v>1924</v>
      </c>
      <c r="D12773" s="1" t="n">
        <v>3</v>
      </c>
      <c r="E12773" s="16" t="n">
        <v>1971</v>
      </c>
      <c r="F12773" s="17" t="n">
        <v>0.1</v>
      </c>
      <c r="G12773" s="16" t="n">
        <v>5321.7</v>
      </c>
      <c r="I12773" s="1" t="str">
        <f aca="false">INDEX(Products!$C$2:$C$51,MATCH(C12773,Products!$A$2:$A$51,0))</f>
        <v>Electronics</v>
      </c>
      <c r="J12773" s="1" t="str">
        <f aca="false">INDEX(Orders!$E$2:$E$8001,MATCH(B12773,Orders!$A$2:$A$8001,0))</f>
        <v>Delivered</v>
      </c>
      <c r="K12773" s="1" t="str">
        <f aca="false">LEFT(INDEX(Orders!$C$2:$C$8001,MATCH(B12773,Orders!$A$2:$A$8001,0)),7)</f>
        <v>2025-02</v>
      </c>
    </row>
    <row r="12774" customFormat="false" ht="15" hidden="false" customHeight="true" outlineLevel="0" collapsed="false">
      <c r="A12774" s="1" t="s">
        <v>23244</v>
      </c>
      <c r="B12774" s="1" t="s">
        <v>8692</v>
      </c>
      <c r="C12774" s="1" t="s">
        <v>2006</v>
      </c>
      <c r="D12774" s="1" t="n">
        <v>1</v>
      </c>
      <c r="E12774" s="16" t="n">
        <v>482.17</v>
      </c>
      <c r="F12774" s="17" t="n">
        <v>0</v>
      </c>
      <c r="G12774" s="16" t="n">
        <v>482.17</v>
      </c>
      <c r="I12774" s="1" t="str">
        <f aca="false">INDEX(Products!$C$2:$C$51,MATCH(C12774,Products!$A$2:$A$51,0))</f>
        <v>Books &amp; Stationery</v>
      </c>
      <c r="J12774" s="1" t="str">
        <f aca="false">INDEX(Orders!$E$2:$E$8001,MATCH(B12774,Orders!$A$2:$A$8001,0))</f>
        <v>Delivered</v>
      </c>
      <c r="K12774" s="1" t="str">
        <f aca="false">LEFT(INDEX(Orders!$C$2:$C$8001,MATCH(B12774,Orders!$A$2:$A$8001,0)),7)</f>
        <v>2025-02</v>
      </c>
    </row>
    <row r="12775" customFormat="false" ht="15" hidden="false" customHeight="true" outlineLevel="0" collapsed="false">
      <c r="A12775" s="1" t="s">
        <v>23245</v>
      </c>
      <c r="B12775" s="1" t="s">
        <v>8693</v>
      </c>
      <c r="C12775" s="1" t="s">
        <v>1937</v>
      </c>
      <c r="D12775" s="1" t="n">
        <v>1</v>
      </c>
      <c r="E12775" s="16" t="n">
        <v>1364.75</v>
      </c>
      <c r="F12775" s="17" t="n">
        <v>0</v>
      </c>
      <c r="G12775" s="16" t="n">
        <v>1364.75</v>
      </c>
      <c r="I12775" s="1" t="str">
        <f aca="false">INDEX(Products!$C$2:$C$51,MATCH(C12775,Products!$A$2:$A$51,0))</f>
        <v>Fashion</v>
      </c>
      <c r="J12775" s="1" t="str">
        <f aca="false">INDEX(Orders!$E$2:$E$8001,MATCH(B12775,Orders!$A$2:$A$8001,0))</f>
        <v>Delivered</v>
      </c>
      <c r="K12775" s="1" t="str">
        <f aca="false">LEFT(INDEX(Orders!$C$2:$C$8001,MATCH(B12775,Orders!$A$2:$A$8001,0)),7)</f>
        <v>2025-05</v>
      </c>
    </row>
    <row r="12776" customFormat="false" ht="15" hidden="false" customHeight="true" outlineLevel="0" collapsed="false">
      <c r="A12776" s="1" t="s">
        <v>23246</v>
      </c>
      <c r="B12776" s="1" t="s">
        <v>8693</v>
      </c>
      <c r="C12776" s="1" t="s">
        <v>2006</v>
      </c>
      <c r="D12776" s="1" t="n">
        <v>1</v>
      </c>
      <c r="E12776" s="16" t="n">
        <v>482.17</v>
      </c>
      <c r="F12776" s="17" t="n">
        <v>0.2</v>
      </c>
      <c r="G12776" s="16" t="n">
        <v>385.74</v>
      </c>
      <c r="I12776" s="1" t="str">
        <f aca="false">INDEX(Products!$C$2:$C$51,MATCH(C12776,Products!$A$2:$A$51,0))</f>
        <v>Books &amp; Stationery</v>
      </c>
      <c r="J12776" s="1" t="str">
        <f aca="false">INDEX(Orders!$E$2:$E$8001,MATCH(B12776,Orders!$A$2:$A$8001,0))</f>
        <v>Delivered</v>
      </c>
      <c r="K12776" s="1" t="str">
        <f aca="false">LEFT(INDEX(Orders!$C$2:$C$8001,MATCH(B12776,Orders!$A$2:$A$8001,0)),7)</f>
        <v>2025-05</v>
      </c>
    </row>
    <row r="12777" customFormat="false" ht="15" hidden="false" customHeight="true" outlineLevel="0" collapsed="false">
      <c r="A12777" s="1" t="s">
        <v>23247</v>
      </c>
      <c r="B12777" s="1" t="s">
        <v>8694</v>
      </c>
      <c r="C12777" s="1" t="s">
        <v>1935</v>
      </c>
      <c r="D12777" s="1" t="n">
        <v>1</v>
      </c>
      <c r="E12777" s="16" t="n">
        <v>14558.72</v>
      </c>
      <c r="F12777" s="17" t="n">
        <v>0</v>
      </c>
      <c r="G12777" s="16" t="n">
        <v>14558.72</v>
      </c>
      <c r="I12777" s="1" t="str">
        <f aca="false">INDEX(Products!$C$2:$C$51,MATCH(C12777,Products!$A$2:$A$51,0))</f>
        <v>Electronics</v>
      </c>
      <c r="J12777" s="1" t="str">
        <f aca="false">INDEX(Orders!$E$2:$E$8001,MATCH(B12777,Orders!$A$2:$A$8001,0))</f>
        <v>Delivered</v>
      </c>
      <c r="K12777" s="1" t="str">
        <f aca="false">LEFT(INDEX(Orders!$C$2:$C$8001,MATCH(B12777,Orders!$A$2:$A$8001,0)),7)</f>
        <v>2025-01</v>
      </c>
    </row>
    <row r="12778" customFormat="false" ht="15" hidden="false" customHeight="true" outlineLevel="0" collapsed="false">
      <c r="A12778" s="1" t="s">
        <v>23248</v>
      </c>
      <c r="B12778" s="1" t="s">
        <v>8694</v>
      </c>
      <c r="C12778" s="1" t="s">
        <v>2006</v>
      </c>
      <c r="D12778" s="1" t="n">
        <v>1</v>
      </c>
      <c r="E12778" s="16" t="n">
        <v>482.17</v>
      </c>
      <c r="F12778" s="17" t="n">
        <v>0</v>
      </c>
      <c r="G12778" s="16" t="n">
        <v>482.17</v>
      </c>
      <c r="I12778" s="1" t="str">
        <f aca="false">INDEX(Products!$C$2:$C$51,MATCH(C12778,Products!$A$2:$A$51,0))</f>
        <v>Books &amp; Stationery</v>
      </c>
      <c r="J12778" s="1" t="str">
        <f aca="false">INDEX(Orders!$E$2:$E$8001,MATCH(B12778,Orders!$A$2:$A$8001,0))</f>
        <v>Delivered</v>
      </c>
      <c r="K12778" s="1" t="str">
        <f aca="false">LEFT(INDEX(Orders!$C$2:$C$8001,MATCH(B12778,Orders!$A$2:$A$8001,0)),7)</f>
        <v>2025-01</v>
      </c>
    </row>
    <row r="12779" customFormat="false" ht="15" hidden="false" customHeight="true" outlineLevel="0" collapsed="false">
      <c r="A12779" s="1" t="s">
        <v>23249</v>
      </c>
      <c r="B12779" s="1" t="s">
        <v>8695</v>
      </c>
      <c r="C12779" s="1" t="s">
        <v>1940</v>
      </c>
      <c r="D12779" s="1" t="n">
        <v>1</v>
      </c>
      <c r="E12779" s="16" t="n">
        <v>2374.52</v>
      </c>
      <c r="F12779" s="17" t="n">
        <v>0</v>
      </c>
      <c r="G12779" s="16" t="n">
        <v>2374.52</v>
      </c>
      <c r="I12779" s="1" t="str">
        <f aca="false">INDEX(Products!$C$2:$C$51,MATCH(C12779,Products!$A$2:$A$51,0))</f>
        <v>Fashion</v>
      </c>
      <c r="J12779" s="1" t="str">
        <f aca="false">INDEX(Orders!$E$2:$E$8001,MATCH(B12779,Orders!$A$2:$A$8001,0))</f>
        <v>Delivered</v>
      </c>
      <c r="K12779" s="1" t="str">
        <f aca="false">LEFT(INDEX(Orders!$C$2:$C$8001,MATCH(B12779,Orders!$A$2:$A$8001,0)),7)</f>
        <v>2025-03</v>
      </c>
    </row>
    <row r="12780" customFormat="false" ht="15" hidden="false" customHeight="true" outlineLevel="0" collapsed="false">
      <c r="A12780" s="1" t="s">
        <v>23250</v>
      </c>
      <c r="B12780" s="1" t="s">
        <v>8695</v>
      </c>
      <c r="C12780" s="1" t="s">
        <v>1959</v>
      </c>
      <c r="D12780" s="1" t="n">
        <v>1</v>
      </c>
      <c r="E12780" s="16" t="n">
        <v>2142.79</v>
      </c>
      <c r="F12780" s="17" t="n">
        <v>0</v>
      </c>
      <c r="G12780" s="16" t="n">
        <v>2142.79</v>
      </c>
      <c r="I12780" s="1" t="str">
        <f aca="false">INDEX(Products!$C$2:$C$51,MATCH(C12780,Products!$A$2:$A$51,0))</f>
        <v>Home &amp; Kitchen</v>
      </c>
      <c r="J12780" s="1" t="str">
        <f aca="false">INDEX(Orders!$E$2:$E$8001,MATCH(B12780,Orders!$A$2:$A$8001,0))</f>
        <v>Delivered</v>
      </c>
      <c r="K12780" s="1" t="str">
        <f aca="false">LEFT(INDEX(Orders!$C$2:$C$8001,MATCH(B12780,Orders!$A$2:$A$8001,0)),7)</f>
        <v>2025-03</v>
      </c>
    </row>
    <row r="12781" customFormat="false" ht="15" hidden="false" customHeight="true" outlineLevel="0" collapsed="false">
      <c r="A12781" s="1" t="s">
        <v>23251</v>
      </c>
      <c r="B12781" s="1" t="s">
        <v>8696</v>
      </c>
      <c r="C12781" s="1" t="s">
        <v>2007</v>
      </c>
      <c r="D12781" s="1" t="n">
        <v>1</v>
      </c>
      <c r="E12781" s="16" t="n">
        <v>750.27</v>
      </c>
      <c r="F12781" s="17" t="n">
        <v>0</v>
      </c>
      <c r="G12781" s="16" t="n">
        <v>750.27</v>
      </c>
      <c r="I12781" s="1" t="str">
        <f aca="false">INDEX(Products!$C$2:$C$51,MATCH(C12781,Products!$A$2:$A$51,0))</f>
        <v>Books &amp; Stationery</v>
      </c>
      <c r="J12781" s="1" t="str">
        <f aca="false">INDEX(Orders!$E$2:$E$8001,MATCH(B12781,Orders!$A$2:$A$8001,0))</f>
        <v>Delivered</v>
      </c>
      <c r="K12781" s="1" t="str">
        <f aca="false">LEFT(INDEX(Orders!$C$2:$C$8001,MATCH(B12781,Orders!$A$2:$A$8001,0)),7)</f>
        <v>2025-09</v>
      </c>
    </row>
    <row r="12782" customFormat="false" ht="15" hidden="false" customHeight="true" outlineLevel="0" collapsed="false">
      <c r="A12782" s="1" t="s">
        <v>23252</v>
      </c>
      <c r="B12782" s="1" t="s">
        <v>8696</v>
      </c>
      <c r="C12782" s="1" t="s">
        <v>2006</v>
      </c>
      <c r="D12782" s="1" t="n">
        <v>1</v>
      </c>
      <c r="E12782" s="16" t="n">
        <v>482.17</v>
      </c>
      <c r="F12782" s="17" t="n">
        <v>0.05</v>
      </c>
      <c r="G12782" s="16" t="n">
        <v>458.06</v>
      </c>
      <c r="I12782" s="1" t="str">
        <f aca="false">INDEX(Products!$C$2:$C$51,MATCH(C12782,Products!$A$2:$A$51,0))</f>
        <v>Books &amp; Stationery</v>
      </c>
      <c r="J12782" s="1" t="str">
        <f aca="false">INDEX(Orders!$E$2:$E$8001,MATCH(B12782,Orders!$A$2:$A$8001,0))</f>
        <v>Delivered</v>
      </c>
      <c r="K12782" s="1" t="str">
        <f aca="false">LEFT(INDEX(Orders!$C$2:$C$8001,MATCH(B12782,Orders!$A$2:$A$8001,0)),7)</f>
        <v>2025-09</v>
      </c>
    </row>
    <row r="12783" customFormat="false" ht="15" hidden="false" customHeight="true" outlineLevel="0" collapsed="false">
      <c r="A12783" s="1" t="s">
        <v>23253</v>
      </c>
      <c r="B12783" s="1" t="s">
        <v>8697</v>
      </c>
      <c r="C12783" s="1" t="s">
        <v>1947</v>
      </c>
      <c r="D12783" s="1" t="n">
        <v>1</v>
      </c>
      <c r="E12783" s="16" t="n">
        <v>4778.51</v>
      </c>
      <c r="F12783" s="17" t="n">
        <v>0</v>
      </c>
      <c r="G12783" s="16" t="n">
        <v>4778.51</v>
      </c>
      <c r="I12783" s="1" t="str">
        <f aca="false">INDEX(Products!$C$2:$C$51,MATCH(C12783,Products!$A$2:$A$51,0))</f>
        <v>Fashion</v>
      </c>
      <c r="J12783" s="1" t="str">
        <f aca="false">INDEX(Orders!$E$2:$E$8001,MATCH(B12783,Orders!$A$2:$A$8001,0))</f>
        <v>Delivered</v>
      </c>
      <c r="K12783" s="1" t="str">
        <f aca="false">LEFT(INDEX(Orders!$C$2:$C$8001,MATCH(B12783,Orders!$A$2:$A$8001,0)),7)</f>
        <v>2024-12</v>
      </c>
    </row>
    <row r="12784" customFormat="false" ht="15" hidden="false" customHeight="true" outlineLevel="0" collapsed="false">
      <c r="A12784" s="1" t="s">
        <v>23254</v>
      </c>
      <c r="B12784" s="1" t="s">
        <v>8698</v>
      </c>
      <c r="C12784" s="1" t="s">
        <v>2007</v>
      </c>
      <c r="D12784" s="1" t="n">
        <v>1</v>
      </c>
      <c r="E12784" s="16" t="n">
        <v>750.27</v>
      </c>
      <c r="F12784" s="17" t="n">
        <v>0.1</v>
      </c>
      <c r="G12784" s="16" t="n">
        <v>675.24</v>
      </c>
      <c r="I12784" s="1" t="str">
        <f aca="false">INDEX(Products!$C$2:$C$51,MATCH(C12784,Products!$A$2:$A$51,0))</f>
        <v>Books &amp; Stationery</v>
      </c>
      <c r="J12784" s="1" t="str">
        <f aca="false">INDEX(Orders!$E$2:$E$8001,MATCH(B12784,Orders!$A$2:$A$8001,0))</f>
        <v>Delivered</v>
      </c>
      <c r="K12784" s="1" t="str">
        <f aca="false">LEFT(INDEX(Orders!$C$2:$C$8001,MATCH(B12784,Orders!$A$2:$A$8001,0)),7)</f>
        <v>2025-06</v>
      </c>
    </row>
    <row r="12785" customFormat="false" ht="15" hidden="false" customHeight="true" outlineLevel="0" collapsed="false">
      <c r="A12785" s="1" t="s">
        <v>23255</v>
      </c>
      <c r="B12785" s="1" t="s">
        <v>8698</v>
      </c>
      <c r="C12785" s="1" t="s">
        <v>2006</v>
      </c>
      <c r="D12785" s="1" t="n">
        <v>1</v>
      </c>
      <c r="E12785" s="16" t="n">
        <v>482.17</v>
      </c>
      <c r="F12785" s="17" t="n">
        <v>0.05</v>
      </c>
      <c r="G12785" s="16" t="n">
        <v>458.06</v>
      </c>
      <c r="I12785" s="1" t="str">
        <f aca="false">INDEX(Products!$C$2:$C$51,MATCH(C12785,Products!$A$2:$A$51,0))</f>
        <v>Books &amp; Stationery</v>
      </c>
      <c r="J12785" s="1" t="str">
        <f aca="false">INDEX(Orders!$E$2:$E$8001,MATCH(B12785,Orders!$A$2:$A$8001,0))</f>
        <v>Delivered</v>
      </c>
      <c r="K12785" s="1" t="str">
        <f aca="false">LEFT(INDEX(Orders!$C$2:$C$8001,MATCH(B12785,Orders!$A$2:$A$8001,0)),7)</f>
        <v>2025-06</v>
      </c>
    </row>
    <row r="12786" customFormat="false" ht="15" hidden="false" customHeight="true" outlineLevel="0" collapsed="false">
      <c r="A12786" s="1" t="s">
        <v>23256</v>
      </c>
      <c r="B12786" s="1" t="s">
        <v>8698</v>
      </c>
      <c r="C12786" s="1" t="s">
        <v>1937</v>
      </c>
      <c r="D12786" s="1" t="n">
        <v>3</v>
      </c>
      <c r="E12786" s="16" t="n">
        <v>1364.75</v>
      </c>
      <c r="F12786" s="17" t="n">
        <v>0</v>
      </c>
      <c r="G12786" s="16" t="n">
        <v>4094.25</v>
      </c>
      <c r="I12786" s="1" t="str">
        <f aca="false">INDEX(Products!$C$2:$C$51,MATCH(C12786,Products!$A$2:$A$51,0))</f>
        <v>Fashion</v>
      </c>
      <c r="J12786" s="1" t="str">
        <f aca="false">INDEX(Orders!$E$2:$E$8001,MATCH(B12786,Orders!$A$2:$A$8001,0))</f>
        <v>Delivered</v>
      </c>
      <c r="K12786" s="1" t="str">
        <f aca="false">LEFT(INDEX(Orders!$C$2:$C$8001,MATCH(B12786,Orders!$A$2:$A$8001,0)),7)</f>
        <v>2025-06</v>
      </c>
    </row>
    <row r="12787" customFormat="false" ht="15" hidden="false" customHeight="true" outlineLevel="0" collapsed="false">
      <c r="A12787" s="1" t="s">
        <v>23257</v>
      </c>
      <c r="B12787" s="1" t="s">
        <v>8699</v>
      </c>
      <c r="C12787" s="1" t="s">
        <v>1997</v>
      </c>
      <c r="D12787" s="1" t="n">
        <v>2</v>
      </c>
      <c r="E12787" s="16" t="n">
        <v>311.15</v>
      </c>
      <c r="F12787" s="17" t="n">
        <v>0</v>
      </c>
      <c r="G12787" s="16" t="n">
        <v>622.3</v>
      </c>
      <c r="I12787" s="1" t="str">
        <f aca="false">INDEX(Products!$C$2:$C$51,MATCH(C12787,Products!$A$2:$A$51,0))</f>
        <v>Sports &amp; Fitness</v>
      </c>
      <c r="J12787" s="1" t="str">
        <f aca="false">INDEX(Orders!$E$2:$E$8001,MATCH(B12787,Orders!$A$2:$A$8001,0))</f>
        <v>Delivered</v>
      </c>
      <c r="K12787" s="1" t="str">
        <f aca="false">LEFT(INDEX(Orders!$C$2:$C$8001,MATCH(B12787,Orders!$A$2:$A$8001,0)),7)</f>
        <v>2025-10</v>
      </c>
    </row>
    <row r="12788" customFormat="false" ht="15" hidden="false" customHeight="true" outlineLevel="0" collapsed="false">
      <c r="A12788" s="1" t="s">
        <v>23258</v>
      </c>
      <c r="B12788" s="1" t="s">
        <v>8700</v>
      </c>
      <c r="C12788" s="1" t="s">
        <v>1990</v>
      </c>
      <c r="D12788" s="1" t="n">
        <v>1</v>
      </c>
      <c r="E12788" s="16" t="n">
        <v>5311.32</v>
      </c>
      <c r="F12788" s="17" t="n">
        <v>0</v>
      </c>
      <c r="G12788" s="16" t="n">
        <v>5311.32</v>
      </c>
      <c r="I12788" s="1" t="str">
        <f aca="false">INDEX(Products!$C$2:$C$51,MATCH(C12788,Products!$A$2:$A$51,0))</f>
        <v>Sports &amp; Fitness</v>
      </c>
      <c r="J12788" s="1" t="str">
        <f aca="false">INDEX(Orders!$E$2:$E$8001,MATCH(B12788,Orders!$A$2:$A$8001,0))</f>
        <v>Delivered</v>
      </c>
      <c r="K12788" s="1" t="str">
        <f aca="false">LEFT(INDEX(Orders!$C$2:$C$8001,MATCH(B12788,Orders!$A$2:$A$8001,0)),7)</f>
        <v>2025-12</v>
      </c>
    </row>
    <row r="12789" customFormat="false" ht="15" hidden="false" customHeight="true" outlineLevel="0" collapsed="false">
      <c r="A12789" s="1" t="s">
        <v>23259</v>
      </c>
      <c r="B12789" s="1" t="s">
        <v>8700</v>
      </c>
      <c r="C12789" s="1" t="s">
        <v>2007</v>
      </c>
      <c r="D12789" s="1" t="n">
        <v>1</v>
      </c>
      <c r="E12789" s="16" t="n">
        <v>750.27</v>
      </c>
      <c r="F12789" s="17" t="n">
        <v>0.15</v>
      </c>
      <c r="G12789" s="16" t="n">
        <v>637.73</v>
      </c>
      <c r="I12789" s="1" t="str">
        <f aca="false">INDEX(Products!$C$2:$C$51,MATCH(C12789,Products!$A$2:$A$51,0))</f>
        <v>Books &amp; Stationery</v>
      </c>
      <c r="J12789" s="1" t="str">
        <f aca="false">INDEX(Orders!$E$2:$E$8001,MATCH(B12789,Orders!$A$2:$A$8001,0))</f>
        <v>Delivered</v>
      </c>
      <c r="K12789" s="1" t="str">
        <f aca="false">LEFT(INDEX(Orders!$C$2:$C$8001,MATCH(B12789,Orders!$A$2:$A$8001,0)),7)</f>
        <v>2025-12</v>
      </c>
    </row>
    <row r="12790" customFormat="false" ht="15" hidden="false" customHeight="true" outlineLevel="0" collapsed="false">
      <c r="A12790" s="1" t="s">
        <v>23260</v>
      </c>
      <c r="B12790" s="1" t="s">
        <v>8701</v>
      </c>
      <c r="C12790" s="1" t="s">
        <v>1976</v>
      </c>
      <c r="D12790" s="1" t="n">
        <v>1</v>
      </c>
      <c r="E12790" s="16" t="n">
        <v>1603.35</v>
      </c>
      <c r="F12790" s="17" t="n">
        <v>0.2</v>
      </c>
      <c r="G12790" s="16" t="n">
        <v>1282.68</v>
      </c>
      <c r="I12790" s="1" t="str">
        <f aca="false">INDEX(Products!$C$2:$C$51,MATCH(C12790,Products!$A$2:$A$51,0))</f>
        <v>Beauty &amp; Personal Care</v>
      </c>
      <c r="J12790" s="1" t="str">
        <f aca="false">INDEX(Orders!$E$2:$E$8001,MATCH(B12790,Orders!$A$2:$A$8001,0))</f>
        <v>Delivered</v>
      </c>
      <c r="K12790" s="1" t="str">
        <f aca="false">LEFT(INDEX(Orders!$C$2:$C$8001,MATCH(B12790,Orders!$A$2:$A$8001,0)),7)</f>
        <v>2025-05</v>
      </c>
    </row>
    <row r="12791" customFormat="false" ht="15" hidden="false" customHeight="true" outlineLevel="0" collapsed="false">
      <c r="A12791" s="1" t="s">
        <v>23261</v>
      </c>
      <c r="B12791" s="1" t="s">
        <v>8701</v>
      </c>
      <c r="C12791" s="1" t="s">
        <v>1997</v>
      </c>
      <c r="D12791" s="1" t="n">
        <v>1</v>
      </c>
      <c r="E12791" s="16" t="n">
        <v>311.15</v>
      </c>
      <c r="F12791" s="17" t="n">
        <v>0</v>
      </c>
      <c r="G12791" s="16" t="n">
        <v>311.15</v>
      </c>
      <c r="I12791" s="1" t="str">
        <f aca="false">INDEX(Products!$C$2:$C$51,MATCH(C12791,Products!$A$2:$A$51,0))</f>
        <v>Sports &amp; Fitness</v>
      </c>
      <c r="J12791" s="1" t="str">
        <f aca="false">INDEX(Orders!$E$2:$E$8001,MATCH(B12791,Orders!$A$2:$A$8001,0))</f>
        <v>Delivered</v>
      </c>
      <c r="K12791" s="1" t="str">
        <f aca="false">LEFT(INDEX(Orders!$C$2:$C$8001,MATCH(B12791,Orders!$A$2:$A$8001,0)),7)</f>
        <v>2025-05</v>
      </c>
    </row>
    <row r="12792" customFormat="false" ht="15" hidden="false" customHeight="true" outlineLevel="0" collapsed="false">
      <c r="A12792" s="1" t="s">
        <v>23262</v>
      </c>
      <c r="B12792" s="1" t="s">
        <v>8702</v>
      </c>
      <c r="C12792" s="1" t="s">
        <v>2007</v>
      </c>
      <c r="D12792" s="1" t="n">
        <v>1</v>
      </c>
      <c r="E12792" s="16" t="n">
        <v>750.27</v>
      </c>
      <c r="F12792" s="17" t="n">
        <v>0</v>
      </c>
      <c r="G12792" s="16" t="n">
        <v>750.27</v>
      </c>
      <c r="I12792" s="1" t="str">
        <f aca="false">INDEX(Products!$C$2:$C$51,MATCH(C12792,Products!$A$2:$A$51,0))</f>
        <v>Books &amp; Stationery</v>
      </c>
      <c r="J12792" s="1" t="str">
        <f aca="false">INDEX(Orders!$E$2:$E$8001,MATCH(B12792,Orders!$A$2:$A$8001,0))</f>
        <v>Delivered</v>
      </c>
      <c r="K12792" s="1" t="str">
        <f aca="false">LEFT(INDEX(Orders!$C$2:$C$8001,MATCH(B12792,Orders!$A$2:$A$8001,0)),7)</f>
        <v>2025-07</v>
      </c>
    </row>
    <row r="12793" customFormat="false" ht="15" hidden="false" customHeight="true" outlineLevel="0" collapsed="false">
      <c r="A12793" s="1" t="s">
        <v>23263</v>
      </c>
      <c r="B12793" s="1" t="s">
        <v>8702</v>
      </c>
      <c r="C12793" s="1" t="s">
        <v>1971</v>
      </c>
      <c r="D12793" s="1" t="n">
        <v>1</v>
      </c>
      <c r="E12793" s="16" t="n">
        <v>2073.63</v>
      </c>
      <c r="F12793" s="17" t="n">
        <v>0</v>
      </c>
      <c r="G12793" s="16" t="n">
        <v>2073.63</v>
      </c>
      <c r="I12793" s="1" t="str">
        <f aca="false">INDEX(Products!$C$2:$C$51,MATCH(C12793,Products!$A$2:$A$51,0))</f>
        <v>Home &amp; Kitchen</v>
      </c>
      <c r="J12793" s="1" t="str">
        <f aca="false">INDEX(Orders!$E$2:$E$8001,MATCH(B12793,Orders!$A$2:$A$8001,0))</f>
        <v>Delivered</v>
      </c>
      <c r="K12793" s="1" t="str">
        <f aca="false">LEFT(INDEX(Orders!$C$2:$C$8001,MATCH(B12793,Orders!$A$2:$A$8001,0)),7)</f>
        <v>2025-07</v>
      </c>
    </row>
    <row r="12794" customFormat="false" ht="15" hidden="false" customHeight="true" outlineLevel="0" collapsed="false">
      <c r="A12794" s="1" t="s">
        <v>23264</v>
      </c>
      <c r="B12794" s="1" t="s">
        <v>8702</v>
      </c>
      <c r="C12794" s="1" t="s">
        <v>1945</v>
      </c>
      <c r="D12794" s="1" t="n">
        <v>2</v>
      </c>
      <c r="E12794" s="16" t="n">
        <v>2390.13</v>
      </c>
      <c r="F12794" s="17" t="n">
        <v>0.1</v>
      </c>
      <c r="G12794" s="16" t="n">
        <v>4302.23</v>
      </c>
      <c r="I12794" s="1" t="str">
        <f aca="false">INDEX(Products!$C$2:$C$51,MATCH(C12794,Products!$A$2:$A$51,0))</f>
        <v>Fashion</v>
      </c>
      <c r="J12794" s="1" t="str">
        <f aca="false">INDEX(Orders!$E$2:$E$8001,MATCH(B12794,Orders!$A$2:$A$8001,0))</f>
        <v>Delivered</v>
      </c>
      <c r="K12794" s="1" t="str">
        <f aca="false">LEFT(INDEX(Orders!$C$2:$C$8001,MATCH(B12794,Orders!$A$2:$A$8001,0)),7)</f>
        <v>2025-07</v>
      </c>
    </row>
    <row r="12795" customFormat="false" ht="15" hidden="false" customHeight="true" outlineLevel="0" collapsed="false">
      <c r="A12795" s="1" t="s">
        <v>23265</v>
      </c>
      <c r="B12795" s="1" t="s">
        <v>8702</v>
      </c>
      <c r="C12795" s="1" t="s">
        <v>1990</v>
      </c>
      <c r="D12795" s="1" t="n">
        <v>2</v>
      </c>
      <c r="E12795" s="16" t="n">
        <v>5311.32</v>
      </c>
      <c r="F12795" s="17" t="n">
        <v>0</v>
      </c>
      <c r="G12795" s="16" t="n">
        <v>10622.64</v>
      </c>
      <c r="I12795" s="1" t="str">
        <f aca="false">INDEX(Products!$C$2:$C$51,MATCH(C12795,Products!$A$2:$A$51,0))</f>
        <v>Sports &amp; Fitness</v>
      </c>
      <c r="J12795" s="1" t="str">
        <f aca="false">INDEX(Orders!$E$2:$E$8001,MATCH(B12795,Orders!$A$2:$A$8001,0))</f>
        <v>Delivered</v>
      </c>
      <c r="K12795" s="1" t="str">
        <f aca="false">LEFT(INDEX(Orders!$C$2:$C$8001,MATCH(B12795,Orders!$A$2:$A$8001,0)),7)</f>
        <v>2025-07</v>
      </c>
    </row>
    <row r="12796" customFormat="false" ht="15" hidden="false" customHeight="true" outlineLevel="0" collapsed="false">
      <c r="A12796" s="1" t="s">
        <v>23266</v>
      </c>
      <c r="B12796" s="1" t="s">
        <v>8703</v>
      </c>
      <c r="C12796" s="1" t="s">
        <v>2006</v>
      </c>
      <c r="D12796" s="1" t="n">
        <v>1</v>
      </c>
      <c r="E12796" s="16" t="n">
        <v>482.17</v>
      </c>
      <c r="F12796" s="17" t="n">
        <v>0.1</v>
      </c>
      <c r="G12796" s="16" t="n">
        <v>433.95</v>
      </c>
      <c r="I12796" s="1" t="str">
        <f aca="false">INDEX(Products!$C$2:$C$51,MATCH(C12796,Products!$A$2:$A$51,0))</f>
        <v>Books &amp; Stationery</v>
      </c>
      <c r="J12796" s="1" t="str">
        <f aca="false">INDEX(Orders!$E$2:$E$8001,MATCH(B12796,Orders!$A$2:$A$8001,0))</f>
        <v>Delivered</v>
      </c>
      <c r="K12796" s="1" t="str">
        <f aca="false">LEFT(INDEX(Orders!$C$2:$C$8001,MATCH(B12796,Orders!$A$2:$A$8001,0)),7)</f>
        <v>2025-02</v>
      </c>
    </row>
    <row r="12797" customFormat="false" ht="15" hidden="false" customHeight="true" outlineLevel="0" collapsed="false">
      <c r="A12797" s="1" t="s">
        <v>23267</v>
      </c>
      <c r="B12797" s="1" t="s">
        <v>8703</v>
      </c>
      <c r="C12797" s="1" t="s">
        <v>1940</v>
      </c>
      <c r="D12797" s="1" t="n">
        <v>2</v>
      </c>
      <c r="E12797" s="16" t="n">
        <v>2374.52</v>
      </c>
      <c r="F12797" s="17" t="n">
        <v>0.1</v>
      </c>
      <c r="G12797" s="16" t="n">
        <v>4274.14</v>
      </c>
      <c r="I12797" s="1" t="str">
        <f aca="false">INDEX(Products!$C$2:$C$51,MATCH(C12797,Products!$A$2:$A$51,0))</f>
        <v>Fashion</v>
      </c>
      <c r="J12797" s="1" t="str">
        <f aca="false">INDEX(Orders!$E$2:$E$8001,MATCH(B12797,Orders!$A$2:$A$8001,0))</f>
        <v>Delivered</v>
      </c>
      <c r="K12797" s="1" t="str">
        <f aca="false">LEFT(INDEX(Orders!$C$2:$C$8001,MATCH(B12797,Orders!$A$2:$A$8001,0)),7)</f>
        <v>2025-02</v>
      </c>
    </row>
    <row r="12798" customFormat="false" ht="15" hidden="false" customHeight="true" outlineLevel="0" collapsed="false">
      <c r="A12798" s="1" t="s">
        <v>23268</v>
      </c>
      <c r="B12798" s="1" t="s">
        <v>8704</v>
      </c>
      <c r="C12798" s="1" t="s">
        <v>1990</v>
      </c>
      <c r="D12798" s="1" t="n">
        <v>2</v>
      </c>
      <c r="E12798" s="16" t="n">
        <v>5311.32</v>
      </c>
      <c r="F12798" s="17" t="n">
        <v>0</v>
      </c>
      <c r="G12798" s="16" t="n">
        <v>10622.64</v>
      </c>
      <c r="I12798" s="1" t="str">
        <f aca="false">INDEX(Products!$C$2:$C$51,MATCH(C12798,Products!$A$2:$A$51,0))</f>
        <v>Sports &amp; Fitness</v>
      </c>
      <c r="J12798" s="1" t="str">
        <f aca="false">INDEX(Orders!$E$2:$E$8001,MATCH(B12798,Orders!$A$2:$A$8001,0))</f>
        <v>Delivered</v>
      </c>
      <c r="K12798" s="1" t="str">
        <f aca="false">LEFT(INDEX(Orders!$C$2:$C$8001,MATCH(B12798,Orders!$A$2:$A$8001,0)),7)</f>
        <v>2025-12</v>
      </c>
    </row>
    <row r="12799" customFormat="false" ht="15" hidden="false" customHeight="true" outlineLevel="0" collapsed="false">
      <c r="A12799" s="1" t="s">
        <v>23269</v>
      </c>
      <c r="B12799" s="1" t="s">
        <v>8704</v>
      </c>
      <c r="C12799" s="1" t="s">
        <v>1940</v>
      </c>
      <c r="D12799" s="1" t="n">
        <v>1</v>
      </c>
      <c r="E12799" s="16" t="n">
        <v>2374.52</v>
      </c>
      <c r="F12799" s="17" t="n">
        <v>0.1</v>
      </c>
      <c r="G12799" s="16" t="n">
        <v>2137.07</v>
      </c>
      <c r="I12799" s="1" t="str">
        <f aca="false">INDEX(Products!$C$2:$C$51,MATCH(C12799,Products!$A$2:$A$51,0))</f>
        <v>Fashion</v>
      </c>
      <c r="J12799" s="1" t="str">
        <f aca="false">INDEX(Orders!$E$2:$E$8001,MATCH(B12799,Orders!$A$2:$A$8001,0))</f>
        <v>Delivered</v>
      </c>
      <c r="K12799" s="1" t="str">
        <f aca="false">LEFT(INDEX(Orders!$C$2:$C$8001,MATCH(B12799,Orders!$A$2:$A$8001,0)),7)</f>
        <v>2025-12</v>
      </c>
    </row>
    <row r="12800" customFormat="false" ht="15" hidden="false" customHeight="true" outlineLevel="0" collapsed="false">
      <c r="A12800" s="1" t="s">
        <v>23270</v>
      </c>
      <c r="B12800" s="1" t="s">
        <v>8704</v>
      </c>
      <c r="C12800" s="1" t="s">
        <v>2004</v>
      </c>
      <c r="D12800" s="1" t="n">
        <v>1</v>
      </c>
      <c r="E12800" s="16" t="n">
        <v>645.89</v>
      </c>
      <c r="F12800" s="17" t="n">
        <v>0</v>
      </c>
      <c r="G12800" s="16" t="n">
        <v>645.89</v>
      </c>
      <c r="I12800" s="1" t="str">
        <f aca="false">INDEX(Products!$C$2:$C$51,MATCH(C12800,Products!$A$2:$A$51,0))</f>
        <v>Books &amp; Stationery</v>
      </c>
      <c r="J12800" s="1" t="str">
        <f aca="false">INDEX(Orders!$E$2:$E$8001,MATCH(B12800,Orders!$A$2:$A$8001,0))</f>
        <v>Delivered</v>
      </c>
      <c r="K12800" s="1" t="str">
        <f aca="false">LEFT(INDEX(Orders!$C$2:$C$8001,MATCH(B12800,Orders!$A$2:$A$8001,0)),7)</f>
        <v>2025-12</v>
      </c>
    </row>
    <row r="12801" customFormat="false" ht="15" hidden="false" customHeight="true" outlineLevel="0" collapsed="false">
      <c r="A12801" s="1" t="s">
        <v>23271</v>
      </c>
      <c r="B12801" s="1" t="s">
        <v>8705</v>
      </c>
      <c r="C12801" s="1" t="s">
        <v>1930</v>
      </c>
      <c r="D12801" s="1" t="n">
        <v>1</v>
      </c>
      <c r="E12801" s="16" t="n">
        <v>2398.35</v>
      </c>
      <c r="F12801" s="17" t="n">
        <v>0.15</v>
      </c>
      <c r="G12801" s="16" t="n">
        <v>2038.6</v>
      </c>
      <c r="I12801" s="1" t="str">
        <f aca="false">INDEX(Products!$C$2:$C$51,MATCH(C12801,Products!$A$2:$A$51,0))</f>
        <v>Electronics</v>
      </c>
      <c r="J12801" s="1" t="str">
        <f aca="false">INDEX(Orders!$E$2:$E$8001,MATCH(B12801,Orders!$A$2:$A$8001,0))</f>
        <v>Delivered</v>
      </c>
      <c r="K12801" s="1" t="str">
        <f aca="false">LEFT(INDEX(Orders!$C$2:$C$8001,MATCH(B12801,Orders!$A$2:$A$8001,0)),7)</f>
        <v>2025-11</v>
      </c>
    </row>
    <row r="12802" customFormat="false" ht="15" hidden="false" customHeight="true" outlineLevel="0" collapsed="false">
      <c r="A12802" s="1" t="s">
        <v>23272</v>
      </c>
      <c r="B12802" s="1" t="s">
        <v>8705</v>
      </c>
      <c r="C12802" s="1" t="s">
        <v>1943</v>
      </c>
      <c r="D12802" s="1" t="n">
        <v>1</v>
      </c>
      <c r="E12802" s="16" t="n">
        <v>1250.54</v>
      </c>
      <c r="F12802" s="17" t="n">
        <v>0</v>
      </c>
      <c r="G12802" s="16" t="n">
        <v>1250.54</v>
      </c>
      <c r="I12802" s="1" t="str">
        <f aca="false">INDEX(Products!$C$2:$C$51,MATCH(C12802,Products!$A$2:$A$51,0))</f>
        <v>Fashion</v>
      </c>
      <c r="J12802" s="1" t="str">
        <f aca="false">INDEX(Orders!$E$2:$E$8001,MATCH(B12802,Orders!$A$2:$A$8001,0))</f>
        <v>Delivered</v>
      </c>
      <c r="K12802" s="1" t="str">
        <f aca="false">LEFT(INDEX(Orders!$C$2:$C$8001,MATCH(B12802,Orders!$A$2:$A$8001,0)),7)</f>
        <v>2025-11</v>
      </c>
    </row>
    <row r="12803" customFormat="false" ht="15" hidden="false" customHeight="true" outlineLevel="0" collapsed="false">
      <c r="A12803" s="1" t="s">
        <v>23273</v>
      </c>
      <c r="B12803" s="1" t="s">
        <v>8706</v>
      </c>
      <c r="C12803" s="1" t="s">
        <v>2000</v>
      </c>
      <c r="D12803" s="1" t="n">
        <v>1</v>
      </c>
      <c r="E12803" s="16" t="n">
        <v>425.08</v>
      </c>
      <c r="F12803" s="17" t="n">
        <v>0</v>
      </c>
      <c r="G12803" s="16" t="n">
        <v>425.08</v>
      </c>
      <c r="I12803" s="1" t="str">
        <f aca="false">INDEX(Products!$C$2:$C$51,MATCH(C12803,Products!$A$2:$A$51,0))</f>
        <v>Books &amp; Stationery</v>
      </c>
      <c r="J12803" s="1" t="str">
        <f aca="false">INDEX(Orders!$E$2:$E$8001,MATCH(B12803,Orders!$A$2:$A$8001,0))</f>
        <v>Delivered</v>
      </c>
      <c r="K12803" s="1" t="str">
        <f aca="false">LEFT(INDEX(Orders!$C$2:$C$8001,MATCH(B12803,Orders!$A$2:$A$8001,0)),7)</f>
        <v>2024-12</v>
      </c>
    </row>
    <row r="12804" customFormat="false" ht="15" hidden="false" customHeight="true" outlineLevel="0" collapsed="false">
      <c r="A12804" s="1" t="s">
        <v>23274</v>
      </c>
      <c r="B12804" s="1" t="s">
        <v>8707</v>
      </c>
      <c r="C12804" s="1" t="s">
        <v>1990</v>
      </c>
      <c r="D12804" s="1" t="n">
        <v>3</v>
      </c>
      <c r="E12804" s="16" t="n">
        <v>5311.32</v>
      </c>
      <c r="F12804" s="17" t="n">
        <v>0.1</v>
      </c>
      <c r="G12804" s="16" t="n">
        <v>14340.56</v>
      </c>
      <c r="I12804" s="1" t="str">
        <f aca="false">INDEX(Products!$C$2:$C$51,MATCH(C12804,Products!$A$2:$A$51,0))</f>
        <v>Sports &amp; Fitness</v>
      </c>
      <c r="J12804" s="1" t="str">
        <f aca="false">INDEX(Orders!$E$2:$E$8001,MATCH(B12804,Orders!$A$2:$A$8001,0))</f>
        <v>Returned</v>
      </c>
      <c r="K12804" s="1" t="str">
        <f aca="false">LEFT(INDEX(Orders!$C$2:$C$8001,MATCH(B12804,Orders!$A$2:$A$8001,0)),7)</f>
        <v>2024-04</v>
      </c>
    </row>
    <row r="12805" customFormat="false" ht="15" hidden="false" customHeight="true" outlineLevel="0" collapsed="false">
      <c r="A12805" s="1" t="s">
        <v>23275</v>
      </c>
      <c r="B12805" s="1" t="s">
        <v>8707</v>
      </c>
      <c r="C12805" s="1" t="s">
        <v>1975</v>
      </c>
      <c r="D12805" s="1" t="n">
        <v>1</v>
      </c>
      <c r="E12805" s="16" t="n">
        <v>862.99</v>
      </c>
      <c r="F12805" s="17" t="n">
        <v>0.05</v>
      </c>
      <c r="G12805" s="16" t="n">
        <v>819.84</v>
      </c>
      <c r="I12805" s="1" t="str">
        <f aca="false">INDEX(Products!$C$2:$C$51,MATCH(C12805,Products!$A$2:$A$51,0))</f>
        <v>Beauty &amp; Personal Care</v>
      </c>
      <c r="J12805" s="1" t="str">
        <f aca="false">INDEX(Orders!$E$2:$E$8001,MATCH(B12805,Orders!$A$2:$A$8001,0))</f>
        <v>Returned</v>
      </c>
      <c r="K12805" s="1" t="str">
        <f aca="false">LEFT(INDEX(Orders!$C$2:$C$8001,MATCH(B12805,Orders!$A$2:$A$8001,0)),7)</f>
        <v>2024-04</v>
      </c>
    </row>
    <row r="12806" customFormat="false" ht="15" hidden="false" customHeight="true" outlineLevel="0" collapsed="false">
      <c r="A12806" s="1" t="s">
        <v>23276</v>
      </c>
      <c r="B12806" s="1" t="s">
        <v>8707</v>
      </c>
      <c r="C12806" s="1" t="s">
        <v>1937</v>
      </c>
      <c r="D12806" s="1" t="n">
        <v>1</v>
      </c>
      <c r="E12806" s="16" t="n">
        <v>1364.75</v>
      </c>
      <c r="F12806" s="17" t="n">
        <v>0</v>
      </c>
      <c r="G12806" s="16" t="n">
        <v>1364.75</v>
      </c>
      <c r="I12806" s="1" t="str">
        <f aca="false">INDEX(Products!$C$2:$C$51,MATCH(C12806,Products!$A$2:$A$51,0))</f>
        <v>Fashion</v>
      </c>
      <c r="J12806" s="1" t="str">
        <f aca="false">INDEX(Orders!$E$2:$E$8001,MATCH(B12806,Orders!$A$2:$A$8001,0))</f>
        <v>Returned</v>
      </c>
      <c r="K12806" s="1" t="str">
        <f aca="false">LEFT(INDEX(Orders!$C$2:$C$8001,MATCH(B12806,Orders!$A$2:$A$8001,0)),7)</f>
        <v>2024-04</v>
      </c>
    </row>
    <row r="12807" customFormat="false" ht="15" hidden="false" customHeight="true" outlineLevel="0" collapsed="false">
      <c r="A12807" s="1" t="s">
        <v>23277</v>
      </c>
      <c r="B12807" s="1" t="s">
        <v>8708</v>
      </c>
      <c r="C12807" s="1" t="s">
        <v>1976</v>
      </c>
      <c r="D12807" s="1" t="n">
        <v>2</v>
      </c>
      <c r="E12807" s="16" t="n">
        <v>1603.35</v>
      </c>
      <c r="F12807" s="17" t="n">
        <v>0</v>
      </c>
      <c r="G12807" s="16" t="n">
        <v>3206.7</v>
      </c>
      <c r="I12807" s="1" t="str">
        <f aca="false">INDEX(Products!$C$2:$C$51,MATCH(C12807,Products!$A$2:$A$51,0))</f>
        <v>Beauty &amp; Personal Care</v>
      </c>
      <c r="J12807" s="1" t="str">
        <f aca="false">INDEX(Orders!$E$2:$E$8001,MATCH(B12807,Orders!$A$2:$A$8001,0))</f>
        <v>Delivered</v>
      </c>
      <c r="K12807" s="1" t="str">
        <f aca="false">LEFT(INDEX(Orders!$C$2:$C$8001,MATCH(B12807,Orders!$A$2:$A$8001,0)),7)</f>
        <v>2025-05</v>
      </c>
    </row>
    <row r="12808" customFormat="false" ht="15" hidden="false" customHeight="true" outlineLevel="0" collapsed="false">
      <c r="A12808" s="1" t="s">
        <v>23278</v>
      </c>
      <c r="B12808" s="1" t="s">
        <v>8709</v>
      </c>
      <c r="C12808" s="1" t="s">
        <v>1931</v>
      </c>
      <c r="D12808" s="1" t="n">
        <v>1</v>
      </c>
      <c r="E12808" s="16" t="n">
        <v>1111.28</v>
      </c>
      <c r="F12808" s="17" t="n">
        <v>0.05</v>
      </c>
      <c r="G12808" s="16" t="n">
        <v>1055.72</v>
      </c>
      <c r="I12808" s="1" t="str">
        <f aca="false">INDEX(Products!$C$2:$C$51,MATCH(C12808,Products!$A$2:$A$51,0))</f>
        <v>Electronics</v>
      </c>
      <c r="J12808" s="1" t="str">
        <f aca="false">INDEX(Orders!$E$2:$E$8001,MATCH(B12808,Orders!$A$2:$A$8001,0))</f>
        <v>Delivered</v>
      </c>
      <c r="K12808" s="1" t="str">
        <f aca="false">LEFT(INDEX(Orders!$C$2:$C$8001,MATCH(B12808,Orders!$A$2:$A$8001,0)),7)</f>
        <v>2024-06</v>
      </c>
    </row>
    <row r="12809" customFormat="false" ht="15" hidden="false" customHeight="true" outlineLevel="0" collapsed="false">
      <c r="A12809" s="1" t="s">
        <v>23279</v>
      </c>
      <c r="B12809" s="1" t="s">
        <v>8710</v>
      </c>
      <c r="C12809" s="1" t="s">
        <v>1969</v>
      </c>
      <c r="D12809" s="1" t="n">
        <v>2</v>
      </c>
      <c r="E12809" s="16" t="n">
        <v>9171.98</v>
      </c>
      <c r="F12809" s="17" t="n">
        <v>0</v>
      </c>
      <c r="G12809" s="16" t="n">
        <v>18343.96</v>
      </c>
      <c r="I12809" s="1" t="str">
        <f aca="false">INDEX(Products!$C$2:$C$51,MATCH(C12809,Products!$A$2:$A$51,0))</f>
        <v>Home &amp; Kitchen</v>
      </c>
      <c r="J12809" s="1" t="str">
        <f aca="false">INDEX(Orders!$E$2:$E$8001,MATCH(B12809,Orders!$A$2:$A$8001,0))</f>
        <v>Delivered</v>
      </c>
      <c r="K12809" s="1" t="str">
        <f aca="false">LEFT(INDEX(Orders!$C$2:$C$8001,MATCH(B12809,Orders!$A$2:$A$8001,0)),7)</f>
        <v>2025-04</v>
      </c>
    </row>
    <row r="12810" customFormat="false" ht="15" hidden="false" customHeight="true" outlineLevel="0" collapsed="false">
      <c r="A12810" s="1" t="s">
        <v>23280</v>
      </c>
      <c r="B12810" s="1" t="s">
        <v>8710</v>
      </c>
      <c r="C12810" s="1" t="s">
        <v>1940</v>
      </c>
      <c r="D12810" s="1" t="n">
        <v>1</v>
      </c>
      <c r="E12810" s="16" t="n">
        <v>2374.52</v>
      </c>
      <c r="F12810" s="17" t="n">
        <v>0</v>
      </c>
      <c r="G12810" s="16" t="n">
        <v>2374.52</v>
      </c>
      <c r="I12810" s="1" t="str">
        <f aca="false">INDEX(Products!$C$2:$C$51,MATCH(C12810,Products!$A$2:$A$51,0))</f>
        <v>Fashion</v>
      </c>
      <c r="J12810" s="1" t="str">
        <f aca="false">INDEX(Orders!$E$2:$E$8001,MATCH(B12810,Orders!$A$2:$A$8001,0))</f>
        <v>Delivered</v>
      </c>
      <c r="K12810" s="1" t="str">
        <f aca="false">LEFT(INDEX(Orders!$C$2:$C$8001,MATCH(B12810,Orders!$A$2:$A$8001,0)),7)</f>
        <v>2025-04</v>
      </c>
    </row>
    <row r="12811" customFormat="false" ht="15" hidden="false" customHeight="true" outlineLevel="0" collapsed="false">
      <c r="A12811" s="1" t="s">
        <v>23281</v>
      </c>
      <c r="B12811" s="1" t="s">
        <v>8710</v>
      </c>
      <c r="C12811" s="1" t="s">
        <v>2006</v>
      </c>
      <c r="D12811" s="1" t="n">
        <v>1</v>
      </c>
      <c r="E12811" s="16" t="n">
        <v>482.17</v>
      </c>
      <c r="F12811" s="17" t="n">
        <v>0.1</v>
      </c>
      <c r="G12811" s="16" t="n">
        <v>433.95</v>
      </c>
      <c r="I12811" s="1" t="str">
        <f aca="false">INDEX(Products!$C$2:$C$51,MATCH(C12811,Products!$A$2:$A$51,0))</f>
        <v>Books &amp; Stationery</v>
      </c>
      <c r="J12811" s="1" t="str">
        <f aca="false">INDEX(Orders!$E$2:$E$8001,MATCH(B12811,Orders!$A$2:$A$8001,0))</f>
        <v>Delivered</v>
      </c>
      <c r="K12811" s="1" t="str">
        <f aca="false">LEFT(INDEX(Orders!$C$2:$C$8001,MATCH(B12811,Orders!$A$2:$A$8001,0)),7)</f>
        <v>2025-04</v>
      </c>
    </row>
    <row r="12812" customFormat="false" ht="15" hidden="false" customHeight="true" outlineLevel="0" collapsed="false">
      <c r="A12812" s="1" t="s">
        <v>23282</v>
      </c>
      <c r="B12812" s="1" t="s">
        <v>8710</v>
      </c>
      <c r="C12812" s="1" t="s">
        <v>1990</v>
      </c>
      <c r="D12812" s="1" t="n">
        <v>2</v>
      </c>
      <c r="E12812" s="16" t="n">
        <v>5311.32</v>
      </c>
      <c r="F12812" s="17" t="n">
        <v>0.2</v>
      </c>
      <c r="G12812" s="16" t="n">
        <v>8498.11</v>
      </c>
      <c r="I12812" s="1" t="str">
        <f aca="false">INDEX(Products!$C$2:$C$51,MATCH(C12812,Products!$A$2:$A$51,0))</f>
        <v>Sports &amp; Fitness</v>
      </c>
      <c r="J12812" s="1" t="str">
        <f aca="false">INDEX(Orders!$E$2:$E$8001,MATCH(B12812,Orders!$A$2:$A$8001,0))</f>
        <v>Delivered</v>
      </c>
      <c r="K12812" s="1" t="str">
        <f aca="false">LEFT(INDEX(Orders!$C$2:$C$8001,MATCH(B12812,Orders!$A$2:$A$8001,0)),7)</f>
        <v>2025-04</v>
      </c>
    </row>
    <row r="12813" customFormat="false" ht="15" hidden="false" customHeight="true" outlineLevel="0" collapsed="false">
      <c r="A12813" s="1" t="s">
        <v>23283</v>
      </c>
      <c r="B12813" s="1" t="s">
        <v>8710</v>
      </c>
      <c r="C12813" s="1" t="s">
        <v>1937</v>
      </c>
      <c r="D12813" s="1" t="n">
        <v>1</v>
      </c>
      <c r="E12813" s="16" t="n">
        <v>1364.75</v>
      </c>
      <c r="F12813" s="17" t="n">
        <v>0</v>
      </c>
      <c r="G12813" s="16" t="n">
        <v>1364.75</v>
      </c>
      <c r="I12813" s="1" t="str">
        <f aca="false">INDEX(Products!$C$2:$C$51,MATCH(C12813,Products!$A$2:$A$51,0))</f>
        <v>Fashion</v>
      </c>
      <c r="J12813" s="1" t="str">
        <f aca="false">INDEX(Orders!$E$2:$E$8001,MATCH(B12813,Orders!$A$2:$A$8001,0))</f>
        <v>Delivered</v>
      </c>
      <c r="K12813" s="1" t="str">
        <f aca="false">LEFT(INDEX(Orders!$C$2:$C$8001,MATCH(B12813,Orders!$A$2:$A$8001,0)),7)</f>
        <v>2025-04</v>
      </c>
    </row>
    <row r="12814" customFormat="false" ht="15" hidden="false" customHeight="true" outlineLevel="0" collapsed="false">
      <c r="A12814" s="1" t="s">
        <v>23284</v>
      </c>
      <c r="B12814" s="1" t="s">
        <v>8711</v>
      </c>
      <c r="C12814" s="1" t="s">
        <v>2006</v>
      </c>
      <c r="D12814" s="1" t="n">
        <v>1</v>
      </c>
      <c r="E12814" s="16" t="n">
        <v>482.17</v>
      </c>
      <c r="F12814" s="17" t="n">
        <v>0</v>
      </c>
      <c r="G12814" s="16" t="n">
        <v>482.17</v>
      </c>
      <c r="I12814" s="1" t="str">
        <f aca="false">INDEX(Products!$C$2:$C$51,MATCH(C12814,Products!$A$2:$A$51,0))</f>
        <v>Books &amp; Stationery</v>
      </c>
      <c r="J12814" s="1" t="str">
        <f aca="false">INDEX(Orders!$E$2:$E$8001,MATCH(B12814,Orders!$A$2:$A$8001,0))</f>
        <v>Delivered</v>
      </c>
      <c r="K12814" s="1" t="str">
        <f aca="false">LEFT(INDEX(Orders!$C$2:$C$8001,MATCH(B12814,Orders!$A$2:$A$8001,0)),7)</f>
        <v>2024-09</v>
      </c>
    </row>
    <row r="12815" customFormat="false" ht="15" hidden="false" customHeight="true" outlineLevel="0" collapsed="false">
      <c r="A12815" s="1" t="s">
        <v>23285</v>
      </c>
      <c r="B12815" s="1" t="s">
        <v>8711</v>
      </c>
      <c r="C12815" s="1" t="s">
        <v>1940</v>
      </c>
      <c r="D12815" s="1" t="n">
        <v>2</v>
      </c>
      <c r="E12815" s="16" t="n">
        <v>2374.52</v>
      </c>
      <c r="F12815" s="17" t="n">
        <v>0.2</v>
      </c>
      <c r="G12815" s="16" t="n">
        <v>3799.23</v>
      </c>
      <c r="I12815" s="1" t="str">
        <f aca="false">INDEX(Products!$C$2:$C$51,MATCH(C12815,Products!$A$2:$A$51,0))</f>
        <v>Fashion</v>
      </c>
      <c r="J12815" s="1" t="str">
        <f aca="false">INDEX(Orders!$E$2:$E$8001,MATCH(B12815,Orders!$A$2:$A$8001,0))</f>
        <v>Delivered</v>
      </c>
      <c r="K12815" s="1" t="str">
        <f aca="false">LEFT(INDEX(Orders!$C$2:$C$8001,MATCH(B12815,Orders!$A$2:$A$8001,0)),7)</f>
        <v>2024-09</v>
      </c>
    </row>
    <row r="12816" customFormat="false" ht="15" hidden="false" customHeight="true" outlineLevel="0" collapsed="false">
      <c r="A12816" s="1" t="s">
        <v>23286</v>
      </c>
      <c r="B12816" s="1" t="s">
        <v>8711</v>
      </c>
      <c r="C12816" s="1" t="s">
        <v>1922</v>
      </c>
      <c r="D12816" s="1" t="n">
        <v>1</v>
      </c>
      <c r="E12816" s="16" t="n">
        <v>3142.61</v>
      </c>
      <c r="F12816" s="17" t="n">
        <v>0.05</v>
      </c>
      <c r="G12816" s="16" t="n">
        <v>2985.48</v>
      </c>
      <c r="I12816" s="1" t="str">
        <f aca="false">INDEX(Products!$C$2:$C$51,MATCH(C12816,Products!$A$2:$A$51,0))</f>
        <v>Electronics</v>
      </c>
      <c r="J12816" s="1" t="str">
        <f aca="false">INDEX(Orders!$E$2:$E$8001,MATCH(B12816,Orders!$A$2:$A$8001,0))</f>
        <v>Delivered</v>
      </c>
      <c r="K12816" s="1" t="str">
        <f aca="false">LEFT(INDEX(Orders!$C$2:$C$8001,MATCH(B12816,Orders!$A$2:$A$8001,0)),7)</f>
        <v>2024-09</v>
      </c>
    </row>
    <row r="12817" customFormat="false" ht="15" hidden="false" customHeight="true" outlineLevel="0" collapsed="false">
      <c r="A12817" s="1" t="s">
        <v>23287</v>
      </c>
      <c r="B12817" s="1" t="s">
        <v>8712</v>
      </c>
      <c r="C12817" s="1" t="s">
        <v>2006</v>
      </c>
      <c r="D12817" s="1" t="n">
        <v>1</v>
      </c>
      <c r="E12817" s="16" t="n">
        <v>482.17</v>
      </c>
      <c r="F12817" s="17" t="n">
        <v>0.1</v>
      </c>
      <c r="G12817" s="16" t="n">
        <v>433.95</v>
      </c>
      <c r="I12817" s="1" t="str">
        <f aca="false">INDEX(Products!$C$2:$C$51,MATCH(C12817,Products!$A$2:$A$51,0))</f>
        <v>Books &amp; Stationery</v>
      </c>
      <c r="J12817" s="1" t="str">
        <f aca="false">INDEX(Orders!$E$2:$E$8001,MATCH(B12817,Orders!$A$2:$A$8001,0))</f>
        <v>Delivered</v>
      </c>
      <c r="K12817" s="1" t="str">
        <f aca="false">LEFT(INDEX(Orders!$C$2:$C$8001,MATCH(B12817,Orders!$A$2:$A$8001,0)),7)</f>
        <v>2024-11</v>
      </c>
    </row>
    <row r="12818" customFormat="false" ht="15" hidden="false" customHeight="true" outlineLevel="0" collapsed="false">
      <c r="A12818" s="1" t="s">
        <v>23288</v>
      </c>
      <c r="B12818" s="1" t="s">
        <v>8713</v>
      </c>
      <c r="C12818" s="1" t="s">
        <v>2007</v>
      </c>
      <c r="D12818" s="1" t="n">
        <v>1</v>
      </c>
      <c r="E12818" s="16" t="n">
        <v>750.27</v>
      </c>
      <c r="F12818" s="17" t="n">
        <v>0.15</v>
      </c>
      <c r="G12818" s="16" t="n">
        <v>637.73</v>
      </c>
      <c r="I12818" s="1" t="str">
        <f aca="false">INDEX(Products!$C$2:$C$51,MATCH(C12818,Products!$A$2:$A$51,0))</f>
        <v>Books &amp; Stationery</v>
      </c>
      <c r="J12818" s="1" t="str">
        <f aca="false">INDEX(Orders!$E$2:$E$8001,MATCH(B12818,Orders!$A$2:$A$8001,0))</f>
        <v>Delivered</v>
      </c>
      <c r="K12818" s="1" t="str">
        <f aca="false">LEFT(INDEX(Orders!$C$2:$C$8001,MATCH(B12818,Orders!$A$2:$A$8001,0)),7)</f>
        <v>2025-08</v>
      </c>
    </row>
    <row r="12819" customFormat="false" ht="15" hidden="false" customHeight="true" outlineLevel="0" collapsed="false">
      <c r="A12819" s="1" t="s">
        <v>23289</v>
      </c>
      <c r="B12819" s="1" t="s">
        <v>8714</v>
      </c>
      <c r="C12819" s="1" t="s">
        <v>1979</v>
      </c>
      <c r="D12819" s="1" t="n">
        <v>1</v>
      </c>
      <c r="E12819" s="16" t="n">
        <v>623</v>
      </c>
      <c r="F12819" s="17" t="n">
        <v>0.15</v>
      </c>
      <c r="G12819" s="16" t="n">
        <v>529.55</v>
      </c>
      <c r="I12819" s="1" t="str">
        <f aca="false">INDEX(Products!$C$2:$C$51,MATCH(C12819,Products!$A$2:$A$51,0))</f>
        <v>Beauty &amp; Personal Care</v>
      </c>
      <c r="J12819" s="1" t="str">
        <f aca="false">INDEX(Orders!$E$2:$E$8001,MATCH(B12819,Orders!$A$2:$A$8001,0))</f>
        <v>Delivered</v>
      </c>
      <c r="K12819" s="1" t="str">
        <f aca="false">LEFT(INDEX(Orders!$C$2:$C$8001,MATCH(B12819,Orders!$A$2:$A$8001,0)),7)</f>
        <v>2025-06</v>
      </c>
    </row>
    <row r="12820" customFormat="false" ht="15" hidden="false" customHeight="true" outlineLevel="0" collapsed="false">
      <c r="A12820" s="1" t="s">
        <v>23290</v>
      </c>
      <c r="B12820" s="1" t="s">
        <v>8715</v>
      </c>
      <c r="C12820" s="1" t="s">
        <v>2006</v>
      </c>
      <c r="D12820" s="1" t="n">
        <v>1</v>
      </c>
      <c r="E12820" s="16" t="n">
        <v>482.17</v>
      </c>
      <c r="F12820" s="17" t="n">
        <v>0.05</v>
      </c>
      <c r="G12820" s="16" t="n">
        <v>458.06</v>
      </c>
      <c r="I12820" s="1" t="str">
        <f aca="false">INDEX(Products!$C$2:$C$51,MATCH(C12820,Products!$A$2:$A$51,0))</f>
        <v>Books &amp; Stationery</v>
      </c>
      <c r="J12820" s="1" t="str">
        <f aca="false">INDEX(Orders!$E$2:$E$8001,MATCH(B12820,Orders!$A$2:$A$8001,0))</f>
        <v>Delivered</v>
      </c>
      <c r="K12820" s="1" t="str">
        <f aca="false">LEFT(INDEX(Orders!$C$2:$C$8001,MATCH(B12820,Orders!$A$2:$A$8001,0)),7)</f>
        <v>2025-10</v>
      </c>
    </row>
    <row r="12821" customFormat="false" ht="15" hidden="false" customHeight="true" outlineLevel="0" collapsed="false">
      <c r="A12821" s="1" t="s">
        <v>23291</v>
      </c>
      <c r="B12821" s="1" t="s">
        <v>8716</v>
      </c>
      <c r="C12821" s="1" t="s">
        <v>2007</v>
      </c>
      <c r="D12821" s="1" t="n">
        <v>1</v>
      </c>
      <c r="E12821" s="16" t="n">
        <v>750.27</v>
      </c>
      <c r="F12821" s="17" t="n">
        <v>0.05</v>
      </c>
      <c r="G12821" s="16" t="n">
        <v>712.76</v>
      </c>
      <c r="I12821" s="1" t="str">
        <f aca="false">INDEX(Products!$C$2:$C$51,MATCH(C12821,Products!$A$2:$A$51,0))</f>
        <v>Books &amp; Stationery</v>
      </c>
      <c r="J12821" s="1" t="str">
        <f aca="false">INDEX(Orders!$E$2:$E$8001,MATCH(B12821,Orders!$A$2:$A$8001,0))</f>
        <v>Delivered</v>
      </c>
      <c r="K12821" s="1" t="str">
        <f aca="false">LEFT(INDEX(Orders!$C$2:$C$8001,MATCH(B12821,Orders!$A$2:$A$8001,0)),7)</f>
        <v>2024-12</v>
      </c>
    </row>
    <row r="12822" customFormat="false" ht="15" hidden="false" customHeight="true" outlineLevel="0" collapsed="false">
      <c r="A12822" s="1" t="s">
        <v>23292</v>
      </c>
      <c r="B12822" s="1" t="s">
        <v>8716</v>
      </c>
      <c r="C12822" s="1" t="s">
        <v>1979</v>
      </c>
      <c r="D12822" s="1" t="n">
        <v>1</v>
      </c>
      <c r="E12822" s="16" t="n">
        <v>623</v>
      </c>
      <c r="F12822" s="17" t="n">
        <v>0</v>
      </c>
      <c r="G12822" s="16" t="n">
        <v>623</v>
      </c>
      <c r="I12822" s="1" t="str">
        <f aca="false">INDEX(Products!$C$2:$C$51,MATCH(C12822,Products!$A$2:$A$51,0))</f>
        <v>Beauty &amp; Personal Care</v>
      </c>
      <c r="J12822" s="1" t="str">
        <f aca="false">INDEX(Orders!$E$2:$E$8001,MATCH(B12822,Orders!$A$2:$A$8001,0))</f>
        <v>Delivered</v>
      </c>
      <c r="K12822" s="1" t="str">
        <f aca="false">LEFT(INDEX(Orders!$C$2:$C$8001,MATCH(B12822,Orders!$A$2:$A$8001,0)),7)</f>
        <v>2024-12</v>
      </c>
    </row>
    <row r="12823" customFormat="false" ht="15" hidden="false" customHeight="true" outlineLevel="0" collapsed="false">
      <c r="A12823" s="1" t="s">
        <v>23293</v>
      </c>
      <c r="B12823" s="1" t="s">
        <v>8716</v>
      </c>
      <c r="C12823" s="1" t="s">
        <v>1971</v>
      </c>
      <c r="D12823" s="1" t="n">
        <v>1</v>
      </c>
      <c r="E12823" s="16" t="n">
        <v>2073.63</v>
      </c>
      <c r="F12823" s="17" t="n">
        <v>0.05</v>
      </c>
      <c r="G12823" s="16" t="n">
        <v>1969.95</v>
      </c>
      <c r="I12823" s="1" t="str">
        <f aca="false">INDEX(Products!$C$2:$C$51,MATCH(C12823,Products!$A$2:$A$51,0))</f>
        <v>Home &amp; Kitchen</v>
      </c>
      <c r="J12823" s="1" t="str">
        <f aca="false">INDEX(Orders!$E$2:$E$8001,MATCH(B12823,Orders!$A$2:$A$8001,0))</f>
        <v>Delivered</v>
      </c>
      <c r="K12823" s="1" t="str">
        <f aca="false">LEFT(INDEX(Orders!$C$2:$C$8001,MATCH(B12823,Orders!$A$2:$A$8001,0)),7)</f>
        <v>2024-12</v>
      </c>
    </row>
    <row r="12824" customFormat="false" ht="15" hidden="false" customHeight="true" outlineLevel="0" collapsed="false">
      <c r="A12824" s="1" t="s">
        <v>23294</v>
      </c>
      <c r="B12824" s="1" t="s">
        <v>8716</v>
      </c>
      <c r="C12824" s="1" t="s">
        <v>1953</v>
      </c>
      <c r="D12824" s="1" t="n">
        <v>2</v>
      </c>
      <c r="E12824" s="16" t="n">
        <v>4914.12</v>
      </c>
      <c r="F12824" s="17" t="n">
        <v>0</v>
      </c>
      <c r="G12824" s="16" t="n">
        <v>9828.24</v>
      </c>
      <c r="I12824" s="1" t="str">
        <f aca="false">INDEX(Products!$C$2:$C$51,MATCH(C12824,Products!$A$2:$A$51,0))</f>
        <v>Fashion</v>
      </c>
      <c r="J12824" s="1" t="str">
        <f aca="false">INDEX(Orders!$E$2:$E$8001,MATCH(B12824,Orders!$A$2:$A$8001,0))</f>
        <v>Delivered</v>
      </c>
      <c r="K12824" s="1" t="str">
        <f aca="false">LEFT(INDEX(Orders!$C$2:$C$8001,MATCH(B12824,Orders!$A$2:$A$8001,0)),7)</f>
        <v>2024-12</v>
      </c>
    </row>
    <row r="12825" customFormat="false" ht="15" hidden="false" customHeight="true" outlineLevel="0" collapsed="false">
      <c r="A12825" s="1" t="s">
        <v>23295</v>
      </c>
      <c r="B12825" s="1" t="s">
        <v>8717</v>
      </c>
      <c r="C12825" s="1" t="s">
        <v>1940</v>
      </c>
      <c r="D12825" s="1" t="n">
        <v>1</v>
      </c>
      <c r="E12825" s="16" t="n">
        <v>2374.52</v>
      </c>
      <c r="F12825" s="17" t="n">
        <v>0</v>
      </c>
      <c r="G12825" s="16" t="n">
        <v>2374.52</v>
      </c>
      <c r="I12825" s="1" t="str">
        <f aca="false">INDEX(Products!$C$2:$C$51,MATCH(C12825,Products!$A$2:$A$51,0))</f>
        <v>Fashion</v>
      </c>
      <c r="J12825" s="1" t="str">
        <f aca="false">INDEX(Orders!$E$2:$E$8001,MATCH(B12825,Orders!$A$2:$A$8001,0))</f>
        <v>Delivered</v>
      </c>
      <c r="K12825" s="1" t="str">
        <f aca="false">LEFT(INDEX(Orders!$C$2:$C$8001,MATCH(B12825,Orders!$A$2:$A$8001,0)),7)</f>
        <v>2024-06</v>
      </c>
    </row>
    <row r="12826" customFormat="false" ht="15" hidden="false" customHeight="true" outlineLevel="0" collapsed="false">
      <c r="A12826" s="1" t="s">
        <v>23296</v>
      </c>
      <c r="B12826" s="1" t="s">
        <v>8718</v>
      </c>
      <c r="C12826" s="1" t="s">
        <v>1951</v>
      </c>
      <c r="D12826" s="1" t="n">
        <v>2</v>
      </c>
      <c r="E12826" s="16" t="n">
        <v>957.5</v>
      </c>
      <c r="F12826" s="17" t="n">
        <v>0.2</v>
      </c>
      <c r="G12826" s="16" t="n">
        <v>1532</v>
      </c>
      <c r="I12826" s="1" t="str">
        <f aca="false">INDEX(Products!$C$2:$C$51,MATCH(C12826,Products!$A$2:$A$51,0))</f>
        <v>Fashion</v>
      </c>
      <c r="J12826" s="1" t="str">
        <f aca="false">INDEX(Orders!$E$2:$E$8001,MATCH(B12826,Orders!$A$2:$A$8001,0))</f>
        <v>Delivered</v>
      </c>
      <c r="K12826" s="1" t="str">
        <f aca="false">LEFT(INDEX(Orders!$C$2:$C$8001,MATCH(B12826,Orders!$A$2:$A$8001,0)),7)</f>
        <v>2025-08</v>
      </c>
    </row>
    <row r="12827" customFormat="false" ht="15" hidden="false" customHeight="true" outlineLevel="0" collapsed="false">
      <c r="A12827" s="1" t="s">
        <v>23297</v>
      </c>
      <c r="B12827" s="1" t="s">
        <v>8719</v>
      </c>
      <c r="C12827" s="1" t="s">
        <v>2006</v>
      </c>
      <c r="D12827" s="1" t="n">
        <v>1</v>
      </c>
      <c r="E12827" s="16" t="n">
        <v>482.17</v>
      </c>
      <c r="F12827" s="17" t="n">
        <v>0.2</v>
      </c>
      <c r="G12827" s="16" t="n">
        <v>385.74</v>
      </c>
      <c r="I12827" s="1" t="str">
        <f aca="false">INDEX(Products!$C$2:$C$51,MATCH(C12827,Products!$A$2:$A$51,0))</f>
        <v>Books &amp; Stationery</v>
      </c>
      <c r="J12827" s="1" t="str">
        <f aca="false">INDEX(Orders!$E$2:$E$8001,MATCH(B12827,Orders!$A$2:$A$8001,0))</f>
        <v>Delivered</v>
      </c>
      <c r="K12827" s="1" t="str">
        <f aca="false">LEFT(INDEX(Orders!$C$2:$C$8001,MATCH(B12827,Orders!$A$2:$A$8001,0)),7)</f>
        <v>2025-07</v>
      </c>
    </row>
    <row r="12828" customFormat="false" ht="15" hidden="false" customHeight="true" outlineLevel="0" collapsed="false">
      <c r="A12828" s="1" t="s">
        <v>23298</v>
      </c>
      <c r="B12828" s="1" t="s">
        <v>8720</v>
      </c>
      <c r="C12828" s="1" t="s">
        <v>1969</v>
      </c>
      <c r="D12828" s="1" t="n">
        <v>1</v>
      </c>
      <c r="E12828" s="16" t="n">
        <v>9171.98</v>
      </c>
      <c r="F12828" s="17" t="n">
        <v>0</v>
      </c>
      <c r="G12828" s="16" t="n">
        <v>9171.98</v>
      </c>
      <c r="I12828" s="1" t="str">
        <f aca="false">INDEX(Products!$C$2:$C$51,MATCH(C12828,Products!$A$2:$A$51,0))</f>
        <v>Home &amp; Kitchen</v>
      </c>
      <c r="J12828" s="1" t="str">
        <f aca="false">INDEX(Orders!$E$2:$E$8001,MATCH(B12828,Orders!$A$2:$A$8001,0))</f>
        <v>Delivered</v>
      </c>
      <c r="K12828" s="1" t="str">
        <f aca="false">LEFT(INDEX(Orders!$C$2:$C$8001,MATCH(B12828,Orders!$A$2:$A$8001,0)),7)</f>
        <v>2025-06</v>
      </c>
    </row>
    <row r="12829" customFormat="false" ht="15" hidden="false" customHeight="true" outlineLevel="0" collapsed="false">
      <c r="A12829" s="1" t="s">
        <v>23299</v>
      </c>
      <c r="B12829" s="1" t="s">
        <v>8721</v>
      </c>
      <c r="C12829" s="1" t="s">
        <v>1930</v>
      </c>
      <c r="D12829" s="1" t="n">
        <v>1</v>
      </c>
      <c r="E12829" s="16" t="n">
        <v>2398.35</v>
      </c>
      <c r="F12829" s="17" t="n">
        <v>0.15</v>
      </c>
      <c r="G12829" s="16" t="n">
        <v>2038.6</v>
      </c>
      <c r="I12829" s="1" t="str">
        <f aca="false">INDEX(Products!$C$2:$C$51,MATCH(C12829,Products!$A$2:$A$51,0))</f>
        <v>Electronics</v>
      </c>
      <c r="J12829" s="1" t="str">
        <f aca="false">INDEX(Orders!$E$2:$E$8001,MATCH(B12829,Orders!$A$2:$A$8001,0))</f>
        <v>Delivered</v>
      </c>
      <c r="K12829" s="1" t="str">
        <f aca="false">LEFT(INDEX(Orders!$C$2:$C$8001,MATCH(B12829,Orders!$A$2:$A$8001,0)),7)</f>
        <v>2024-12</v>
      </c>
    </row>
    <row r="12830" customFormat="false" ht="15" hidden="false" customHeight="true" outlineLevel="0" collapsed="false">
      <c r="A12830" s="1" t="s">
        <v>23300</v>
      </c>
      <c r="B12830" s="1" t="s">
        <v>8721</v>
      </c>
      <c r="C12830" s="1" t="s">
        <v>1940</v>
      </c>
      <c r="D12830" s="1" t="n">
        <v>2</v>
      </c>
      <c r="E12830" s="16" t="n">
        <v>2374.52</v>
      </c>
      <c r="F12830" s="17" t="n">
        <v>0.2</v>
      </c>
      <c r="G12830" s="16" t="n">
        <v>3799.23</v>
      </c>
      <c r="I12830" s="1" t="str">
        <f aca="false">INDEX(Products!$C$2:$C$51,MATCH(C12830,Products!$A$2:$A$51,0))</f>
        <v>Fashion</v>
      </c>
      <c r="J12830" s="1" t="str">
        <f aca="false">INDEX(Orders!$E$2:$E$8001,MATCH(B12830,Orders!$A$2:$A$8001,0))</f>
        <v>Delivered</v>
      </c>
      <c r="K12830" s="1" t="str">
        <f aca="false">LEFT(INDEX(Orders!$C$2:$C$8001,MATCH(B12830,Orders!$A$2:$A$8001,0)),7)</f>
        <v>2024-12</v>
      </c>
    </row>
    <row r="12831" customFormat="false" ht="15" hidden="false" customHeight="true" outlineLevel="0" collapsed="false">
      <c r="A12831" s="1" t="s">
        <v>23301</v>
      </c>
      <c r="B12831" s="1" t="s">
        <v>8721</v>
      </c>
      <c r="C12831" s="1" t="s">
        <v>1975</v>
      </c>
      <c r="D12831" s="1" t="n">
        <v>3</v>
      </c>
      <c r="E12831" s="16" t="n">
        <v>862.99</v>
      </c>
      <c r="F12831" s="17" t="n">
        <v>0</v>
      </c>
      <c r="G12831" s="16" t="n">
        <v>2588.97</v>
      </c>
      <c r="I12831" s="1" t="str">
        <f aca="false">INDEX(Products!$C$2:$C$51,MATCH(C12831,Products!$A$2:$A$51,0))</f>
        <v>Beauty &amp; Personal Care</v>
      </c>
      <c r="J12831" s="1" t="str">
        <f aca="false">INDEX(Orders!$E$2:$E$8001,MATCH(B12831,Orders!$A$2:$A$8001,0))</f>
        <v>Delivered</v>
      </c>
      <c r="K12831" s="1" t="str">
        <f aca="false">LEFT(INDEX(Orders!$C$2:$C$8001,MATCH(B12831,Orders!$A$2:$A$8001,0)),7)</f>
        <v>2024-12</v>
      </c>
    </row>
    <row r="12832" customFormat="false" ht="15" hidden="false" customHeight="true" outlineLevel="0" collapsed="false">
      <c r="A12832" s="1" t="s">
        <v>23302</v>
      </c>
      <c r="B12832" s="1" t="s">
        <v>8721</v>
      </c>
      <c r="C12832" s="1" t="s">
        <v>1935</v>
      </c>
      <c r="D12832" s="1" t="n">
        <v>2</v>
      </c>
      <c r="E12832" s="16" t="n">
        <v>14558.72</v>
      </c>
      <c r="F12832" s="17" t="n">
        <v>0.1</v>
      </c>
      <c r="G12832" s="16" t="n">
        <v>26205.7</v>
      </c>
      <c r="I12832" s="1" t="str">
        <f aca="false">INDEX(Products!$C$2:$C$51,MATCH(C12832,Products!$A$2:$A$51,0))</f>
        <v>Electronics</v>
      </c>
      <c r="J12832" s="1" t="str">
        <f aca="false">INDEX(Orders!$E$2:$E$8001,MATCH(B12832,Orders!$A$2:$A$8001,0))</f>
        <v>Delivered</v>
      </c>
      <c r="K12832" s="1" t="str">
        <f aca="false">LEFT(INDEX(Orders!$C$2:$C$8001,MATCH(B12832,Orders!$A$2:$A$8001,0)),7)</f>
        <v>2024-12</v>
      </c>
    </row>
    <row r="12833" customFormat="false" ht="15" hidden="false" customHeight="true" outlineLevel="0" collapsed="false">
      <c r="A12833" s="1" t="s">
        <v>23303</v>
      </c>
      <c r="B12833" s="1" t="s">
        <v>8721</v>
      </c>
      <c r="C12833" s="1" t="s">
        <v>1980</v>
      </c>
      <c r="D12833" s="1" t="n">
        <v>1</v>
      </c>
      <c r="E12833" s="16" t="n">
        <v>2299.69</v>
      </c>
      <c r="F12833" s="17" t="n">
        <v>0</v>
      </c>
      <c r="G12833" s="16" t="n">
        <v>2299.69</v>
      </c>
      <c r="I12833" s="1" t="str">
        <f aca="false">INDEX(Products!$C$2:$C$51,MATCH(C12833,Products!$A$2:$A$51,0))</f>
        <v>Beauty &amp; Personal Care</v>
      </c>
      <c r="J12833" s="1" t="str">
        <f aca="false">INDEX(Orders!$E$2:$E$8001,MATCH(B12833,Orders!$A$2:$A$8001,0))</f>
        <v>Delivered</v>
      </c>
      <c r="K12833" s="1" t="str">
        <f aca="false">LEFT(INDEX(Orders!$C$2:$C$8001,MATCH(B12833,Orders!$A$2:$A$8001,0)),7)</f>
        <v>2024-12</v>
      </c>
    </row>
    <row r="12834" customFormat="false" ht="15" hidden="false" customHeight="true" outlineLevel="0" collapsed="false">
      <c r="A12834" s="1" t="s">
        <v>23304</v>
      </c>
      <c r="B12834" s="1" t="s">
        <v>8722</v>
      </c>
      <c r="C12834" s="1" t="s">
        <v>2007</v>
      </c>
      <c r="D12834" s="1" t="n">
        <v>1</v>
      </c>
      <c r="E12834" s="16" t="n">
        <v>750.27</v>
      </c>
      <c r="F12834" s="17" t="n">
        <v>0</v>
      </c>
      <c r="G12834" s="16" t="n">
        <v>750.27</v>
      </c>
      <c r="I12834" s="1" t="str">
        <f aca="false">INDEX(Products!$C$2:$C$51,MATCH(C12834,Products!$A$2:$A$51,0))</f>
        <v>Books &amp; Stationery</v>
      </c>
      <c r="J12834" s="1" t="str">
        <f aca="false">INDEX(Orders!$E$2:$E$8001,MATCH(B12834,Orders!$A$2:$A$8001,0))</f>
        <v>Delivered</v>
      </c>
      <c r="K12834" s="1" t="str">
        <f aca="false">LEFT(INDEX(Orders!$C$2:$C$8001,MATCH(B12834,Orders!$A$2:$A$8001,0)),7)</f>
        <v>2025-07</v>
      </c>
    </row>
    <row r="12835" customFormat="false" ht="15" hidden="false" customHeight="true" outlineLevel="0" collapsed="false">
      <c r="A12835" s="1" t="s">
        <v>23305</v>
      </c>
      <c r="B12835" s="1" t="s">
        <v>8722</v>
      </c>
      <c r="C12835" s="1" t="s">
        <v>1997</v>
      </c>
      <c r="D12835" s="1" t="n">
        <v>1</v>
      </c>
      <c r="E12835" s="16" t="n">
        <v>311.15</v>
      </c>
      <c r="F12835" s="17" t="n">
        <v>0</v>
      </c>
      <c r="G12835" s="16" t="n">
        <v>311.15</v>
      </c>
      <c r="I12835" s="1" t="str">
        <f aca="false">INDEX(Products!$C$2:$C$51,MATCH(C12835,Products!$A$2:$A$51,0))</f>
        <v>Sports &amp; Fitness</v>
      </c>
      <c r="J12835" s="1" t="str">
        <f aca="false">INDEX(Orders!$E$2:$E$8001,MATCH(B12835,Orders!$A$2:$A$8001,0))</f>
        <v>Delivered</v>
      </c>
      <c r="K12835" s="1" t="str">
        <f aca="false">LEFT(INDEX(Orders!$C$2:$C$8001,MATCH(B12835,Orders!$A$2:$A$8001,0)),7)</f>
        <v>2025-07</v>
      </c>
    </row>
    <row r="12836" customFormat="false" ht="15" hidden="false" customHeight="true" outlineLevel="0" collapsed="false">
      <c r="A12836" s="1" t="s">
        <v>23306</v>
      </c>
      <c r="B12836" s="1" t="s">
        <v>8723</v>
      </c>
      <c r="C12836" s="1" t="s">
        <v>1940</v>
      </c>
      <c r="D12836" s="1" t="n">
        <v>1</v>
      </c>
      <c r="E12836" s="16" t="n">
        <v>2374.52</v>
      </c>
      <c r="F12836" s="17" t="n">
        <v>0</v>
      </c>
      <c r="G12836" s="16" t="n">
        <v>2374.52</v>
      </c>
      <c r="I12836" s="1" t="str">
        <f aca="false">INDEX(Products!$C$2:$C$51,MATCH(C12836,Products!$A$2:$A$51,0))</f>
        <v>Fashion</v>
      </c>
      <c r="J12836" s="1" t="str">
        <f aca="false">INDEX(Orders!$E$2:$E$8001,MATCH(B12836,Orders!$A$2:$A$8001,0))</f>
        <v>Delivered</v>
      </c>
      <c r="K12836" s="1" t="str">
        <f aca="false">LEFT(INDEX(Orders!$C$2:$C$8001,MATCH(B12836,Orders!$A$2:$A$8001,0)),7)</f>
        <v>2025-10</v>
      </c>
    </row>
    <row r="12837" customFormat="false" ht="15" hidden="false" customHeight="true" outlineLevel="0" collapsed="false">
      <c r="A12837" s="1" t="s">
        <v>23307</v>
      </c>
      <c r="B12837" s="1" t="s">
        <v>8724</v>
      </c>
      <c r="C12837" s="1" t="s">
        <v>2007</v>
      </c>
      <c r="D12837" s="1" t="n">
        <v>2</v>
      </c>
      <c r="E12837" s="16" t="n">
        <v>750.27</v>
      </c>
      <c r="F12837" s="17" t="n">
        <v>0</v>
      </c>
      <c r="G12837" s="16" t="n">
        <v>1500.54</v>
      </c>
      <c r="I12837" s="1" t="str">
        <f aca="false">INDEX(Products!$C$2:$C$51,MATCH(C12837,Products!$A$2:$A$51,0))</f>
        <v>Books &amp; Stationery</v>
      </c>
      <c r="J12837" s="1" t="str">
        <f aca="false">INDEX(Orders!$E$2:$E$8001,MATCH(B12837,Orders!$A$2:$A$8001,0))</f>
        <v>Delivered</v>
      </c>
      <c r="K12837" s="1" t="str">
        <f aca="false">LEFT(INDEX(Orders!$C$2:$C$8001,MATCH(B12837,Orders!$A$2:$A$8001,0)),7)</f>
        <v>2024-06</v>
      </c>
    </row>
    <row r="12838" customFormat="false" ht="15" hidden="false" customHeight="true" outlineLevel="0" collapsed="false">
      <c r="A12838" s="1" t="s">
        <v>23308</v>
      </c>
      <c r="B12838" s="1" t="s">
        <v>8725</v>
      </c>
      <c r="C12838" s="1" t="s">
        <v>1930</v>
      </c>
      <c r="D12838" s="1" t="n">
        <v>1</v>
      </c>
      <c r="E12838" s="16" t="n">
        <v>2398.35</v>
      </c>
      <c r="F12838" s="17" t="n">
        <v>0</v>
      </c>
      <c r="G12838" s="16" t="n">
        <v>2398.35</v>
      </c>
      <c r="I12838" s="1" t="str">
        <f aca="false">INDEX(Products!$C$2:$C$51,MATCH(C12838,Products!$A$2:$A$51,0))</f>
        <v>Electronics</v>
      </c>
      <c r="J12838" s="1" t="str">
        <f aca="false">INDEX(Orders!$E$2:$E$8001,MATCH(B12838,Orders!$A$2:$A$8001,0))</f>
        <v>Delivered</v>
      </c>
      <c r="K12838" s="1" t="str">
        <f aca="false">LEFT(INDEX(Orders!$C$2:$C$8001,MATCH(B12838,Orders!$A$2:$A$8001,0)),7)</f>
        <v>2024-10</v>
      </c>
    </row>
    <row r="12839" customFormat="false" ht="15" hidden="false" customHeight="true" outlineLevel="0" collapsed="false">
      <c r="A12839" s="1" t="s">
        <v>23309</v>
      </c>
      <c r="B12839" s="1" t="s">
        <v>8726</v>
      </c>
      <c r="C12839" s="1" t="s">
        <v>2006</v>
      </c>
      <c r="D12839" s="1" t="n">
        <v>1</v>
      </c>
      <c r="E12839" s="16" t="n">
        <v>482.17</v>
      </c>
      <c r="F12839" s="17" t="n">
        <v>0</v>
      </c>
      <c r="G12839" s="16" t="n">
        <v>482.17</v>
      </c>
      <c r="I12839" s="1" t="str">
        <f aca="false">INDEX(Products!$C$2:$C$51,MATCH(C12839,Products!$A$2:$A$51,0))</f>
        <v>Books &amp; Stationery</v>
      </c>
      <c r="J12839" s="1" t="str">
        <f aca="false">INDEX(Orders!$E$2:$E$8001,MATCH(B12839,Orders!$A$2:$A$8001,0))</f>
        <v>Delivered</v>
      </c>
      <c r="K12839" s="1" t="str">
        <f aca="false">LEFT(INDEX(Orders!$C$2:$C$8001,MATCH(B12839,Orders!$A$2:$A$8001,0)),7)</f>
        <v>2024-12</v>
      </c>
    </row>
    <row r="12840" customFormat="false" ht="15" hidden="false" customHeight="true" outlineLevel="0" collapsed="false">
      <c r="A12840" s="1" t="s">
        <v>23310</v>
      </c>
      <c r="B12840" s="1" t="s">
        <v>8726</v>
      </c>
      <c r="C12840" s="1" t="s">
        <v>1990</v>
      </c>
      <c r="D12840" s="1" t="n">
        <v>3</v>
      </c>
      <c r="E12840" s="16" t="n">
        <v>5311.32</v>
      </c>
      <c r="F12840" s="17" t="n">
        <v>0.05</v>
      </c>
      <c r="G12840" s="16" t="n">
        <v>15137.26</v>
      </c>
      <c r="I12840" s="1" t="str">
        <f aca="false">INDEX(Products!$C$2:$C$51,MATCH(C12840,Products!$A$2:$A$51,0))</f>
        <v>Sports &amp; Fitness</v>
      </c>
      <c r="J12840" s="1" t="str">
        <f aca="false">INDEX(Orders!$E$2:$E$8001,MATCH(B12840,Orders!$A$2:$A$8001,0))</f>
        <v>Delivered</v>
      </c>
      <c r="K12840" s="1" t="str">
        <f aca="false">LEFT(INDEX(Orders!$C$2:$C$8001,MATCH(B12840,Orders!$A$2:$A$8001,0)),7)</f>
        <v>2024-12</v>
      </c>
    </row>
    <row r="12841" customFormat="false" ht="15" hidden="false" customHeight="true" outlineLevel="0" collapsed="false">
      <c r="A12841" s="1" t="s">
        <v>23311</v>
      </c>
      <c r="B12841" s="1" t="s">
        <v>8726</v>
      </c>
      <c r="C12841" s="1" t="s">
        <v>1976</v>
      </c>
      <c r="D12841" s="1" t="n">
        <v>1</v>
      </c>
      <c r="E12841" s="16" t="n">
        <v>1603.35</v>
      </c>
      <c r="F12841" s="17" t="n">
        <v>0</v>
      </c>
      <c r="G12841" s="16" t="n">
        <v>1603.35</v>
      </c>
      <c r="I12841" s="1" t="str">
        <f aca="false">INDEX(Products!$C$2:$C$51,MATCH(C12841,Products!$A$2:$A$51,0))</f>
        <v>Beauty &amp; Personal Care</v>
      </c>
      <c r="J12841" s="1" t="str">
        <f aca="false">INDEX(Orders!$E$2:$E$8001,MATCH(B12841,Orders!$A$2:$A$8001,0))</f>
        <v>Delivered</v>
      </c>
      <c r="K12841" s="1" t="str">
        <f aca="false">LEFT(INDEX(Orders!$C$2:$C$8001,MATCH(B12841,Orders!$A$2:$A$8001,0)),7)</f>
        <v>2024-12</v>
      </c>
    </row>
    <row r="12842" customFormat="false" ht="15" hidden="false" customHeight="true" outlineLevel="0" collapsed="false">
      <c r="A12842" s="1" t="s">
        <v>23312</v>
      </c>
      <c r="B12842" s="1" t="s">
        <v>8726</v>
      </c>
      <c r="C12842" s="1" t="s">
        <v>1930</v>
      </c>
      <c r="D12842" s="1" t="n">
        <v>1</v>
      </c>
      <c r="E12842" s="16" t="n">
        <v>2398.35</v>
      </c>
      <c r="F12842" s="17" t="n">
        <v>0</v>
      </c>
      <c r="G12842" s="16" t="n">
        <v>2398.35</v>
      </c>
      <c r="I12842" s="1" t="str">
        <f aca="false">INDEX(Products!$C$2:$C$51,MATCH(C12842,Products!$A$2:$A$51,0))</f>
        <v>Electronics</v>
      </c>
      <c r="J12842" s="1" t="str">
        <f aca="false">INDEX(Orders!$E$2:$E$8001,MATCH(B12842,Orders!$A$2:$A$8001,0))</f>
        <v>Delivered</v>
      </c>
      <c r="K12842" s="1" t="str">
        <f aca="false">LEFT(INDEX(Orders!$C$2:$C$8001,MATCH(B12842,Orders!$A$2:$A$8001,0)),7)</f>
        <v>2024-12</v>
      </c>
    </row>
    <row r="12843" customFormat="false" ht="15" hidden="false" customHeight="true" outlineLevel="0" collapsed="false">
      <c r="A12843" s="1" t="s">
        <v>23313</v>
      </c>
      <c r="B12843" s="1" t="s">
        <v>8727</v>
      </c>
      <c r="C12843" s="1" t="s">
        <v>1959</v>
      </c>
      <c r="D12843" s="1" t="n">
        <v>3</v>
      </c>
      <c r="E12843" s="16" t="n">
        <v>2142.79</v>
      </c>
      <c r="F12843" s="17" t="n">
        <v>0</v>
      </c>
      <c r="G12843" s="16" t="n">
        <v>6428.37</v>
      </c>
      <c r="I12843" s="1" t="str">
        <f aca="false">INDEX(Products!$C$2:$C$51,MATCH(C12843,Products!$A$2:$A$51,0))</f>
        <v>Home &amp; Kitchen</v>
      </c>
      <c r="J12843" s="1" t="str">
        <f aca="false">INDEX(Orders!$E$2:$E$8001,MATCH(B12843,Orders!$A$2:$A$8001,0))</f>
        <v>Returned</v>
      </c>
      <c r="K12843" s="1" t="str">
        <f aca="false">LEFT(INDEX(Orders!$C$2:$C$8001,MATCH(B12843,Orders!$A$2:$A$8001,0)),7)</f>
        <v>2024-08</v>
      </c>
    </row>
    <row r="12844" customFormat="false" ht="15" hidden="false" customHeight="true" outlineLevel="0" collapsed="false">
      <c r="A12844" s="1" t="s">
        <v>23314</v>
      </c>
      <c r="B12844" s="1" t="s">
        <v>8728</v>
      </c>
      <c r="C12844" s="1" t="s">
        <v>1924</v>
      </c>
      <c r="D12844" s="1" t="n">
        <v>1</v>
      </c>
      <c r="E12844" s="16" t="n">
        <v>1971</v>
      </c>
      <c r="F12844" s="17" t="n">
        <v>0</v>
      </c>
      <c r="G12844" s="16" t="n">
        <v>1971</v>
      </c>
      <c r="I12844" s="1" t="str">
        <f aca="false">INDEX(Products!$C$2:$C$51,MATCH(C12844,Products!$A$2:$A$51,0))</f>
        <v>Electronics</v>
      </c>
      <c r="J12844" s="1" t="str">
        <f aca="false">INDEX(Orders!$E$2:$E$8001,MATCH(B12844,Orders!$A$2:$A$8001,0))</f>
        <v>Delivered</v>
      </c>
      <c r="K12844" s="1" t="str">
        <f aca="false">LEFT(INDEX(Orders!$C$2:$C$8001,MATCH(B12844,Orders!$A$2:$A$8001,0)),7)</f>
        <v>2025-10</v>
      </c>
    </row>
    <row r="12845" customFormat="false" ht="15" hidden="false" customHeight="true" outlineLevel="0" collapsed="false">
      <c r="A12845" s="1" t="s">
        <v>23315</v>
      </c>
      <c r="B12845" s="1" t="s">
        <v>8729</v>
      </c>
      <c r="C12845" s="1" t="s">
        <v>1940</v>
      </c>
      <c r="D12845" s="1" t="n">
        <v>1</v>
      </c>
      <c r="E12845" s="16" t="n">
        <v>2374.52</v>
      </c>
      <c r="F12845" s="17" t="n">
        <v>0</v>
      </c>
      <c r="G12845" s="16" t="n">
        <v>2374.52</v>
      </c>
      <c r="I12845" s="1" t="str">
        <f aca="false">INDEX(Products!$C$2:$C$51,MATCH(C12845,Products!$A$2:$A$51,0))</f>
        <v>Fashion</v>
      </c>
      <c r="J12845" s="1" t="str">
        <f aca="false">INDEX(Orders!$E$2:$E$8001,MATCH(B12845,Orders!$A$2:$A$8001,0))</f>
        <v>Delivered</v>
      </c>
      <c r="K12845" s="1" t="str">
        <f aca="false">LEFT(INDEX(Orders!$C$2:$C$8001,MATCH(B12845,Orders!$A$2:$A$8001,0)),7)</f>
        <v>2025-11</v>
      </c>
    </row>
    <row r="12846" customFormat="false" ht="15" hidden="false" customHeight="true" outlineLevel="0" collapsed="false">
      <c r="A12846" s="1" t="s">
        <v>23316</v>
      </c>
      <c r="B12846" s="1" t="s">
        <v>8729</v>
      </c>
      <c r="C12846" s="1" t="s">
        <v>1922</v>
      </c>
      <c r="D12846" s="1" t="n">
        <v>2</v>
      </c>
      <c r="E12846" s="16" t="n">
        <v>3142.61</v>
      </c>
      <c r="F12846" s="17" t="n">
        <v>0</v>
      </c>
      <c r="G12846" s="16" t="n">
        <v>6285.22</v>
      </c>
      <c r="I12846" s="1" t="str">
        <f aca="false">INDEX(Products!$C$2:$C$51,MATCH(C12846,Products!$A$2:$A$51,0))</f>
        <v>Electronics</v>
      </c>
      <c r="J12846" s="1" t="str">
        <f aca="false">INDEX(Orders!$E$2:$E$8001,MATCH(B12846,Orders!$A$2:$A$8001,0))</f>
        <v>Delivered</v>
      </c>
      <c r="K12846" s="1" t="str">
        <f aca="false">LEFT(INDEX(Orders!$C$2:$C$8001,MATCH(B12846,Orders!$A$2:$A$8001,0)),7)</f>
        <v>2025-11</v>
      </c>
    </row>
    <row r="12847" customFormat="false" ht="15" hidden="false" customHeight="true" outlineLevel="0" collapsed="false">
      <c r="A12847" s="1" t="s">
        <v>23317</v>
      </c>
      <c r="B12847" s="1" t="s">
        <v>8730</v>
      </c>
      <c r="C12847" s="1" t="s">
        <v>1990</v>
      </c>
      <c r="D12847" s="1" t="n">
        <v>1</v>
      </c>
      <c r="E12847" s="16" t="n">
        <v>5311.32</v>
      </c>
      <c r="F12847" s="17" t="n">
        <v>0.1</v>
      </c>
      <c r="G12847" s="16" t="n">
        <v>4780.19</v>
      </c>
      <c r="I12847" s="1" t="str">
        <f aca="false">INDEX(Products!$C$2:$C$51,MATCH(C12847,Products!$A$2:$A$51,0))</f>
        <v>Sports &amp; Fitness</v>
      </c>
      <c r="J12847" s="1" t="str">
        <f aca="false">INDEX(Orders!$E$2:$E$8001,MATCH(B12847,Orders!$A$2:$A$8001,0))</f>
        <v>Delivered</v>
      </c>
      <c r="K12847" s="1" t="str">
        <f aca="false">LEFT(INDEX(Orders!$C$2:$C$8001,MATCH(B12847,Orders!$A$2:$A$8001,0)),7)</f>
        <v>2024-06</v>
      </c>
    </row>
    <row r="12848" customFormat="false" ht="15" hidden="false" customHeight="true" outlineLevel="0" collapsed="false">
      <c r="A12848" s="1" t="s">
        <v>23318</v>
      </c>
      <c r="B12848" s="1" t="s">
        <v>8731</v>
      </c>
      <c r="C12848" s="1" t="s">
        <v>1977</v>
      </c>
      <c r="D12848" s="1" t="n">
        <v>1</v>
      </c>
      <c r="E12848" s="16" t="n">
        <v>2386.05</v>
      </c>
      <c r="F12848" s="17" t="n">
        <v>0</v>
      </c>
      <c r="G12848" s="16" t="n">
        <v>2386.05</v>
      </c>
      <c r="I12848" s="1" t="str">
        <f aca="false">INDEX(Products!$C$2:$C$51,MATCH(C12848,Products!$A$2:$A$51,0))</f>
        <v>Beauty &amp; Personal Care</v>
      </c>
      <c r="J12848" s="1" t="str">
        <f aca="false">INDEX(Orders!$E$2:$E$8001,MATCH(B12848,Orders!$A$2:$A$8001,0))</f>
        <v>Delivered</v>
      </c>
      <c r="K12848" s="1" t="str">
        <f aca="false">LEFT(INDEX(Orders!$C$2:$C$8001,MATCH(B12848,Orders!$A$2:$A$8001,0)),7)</f>
        <v>2025-12</v>
      </c>
    </row>
    <row r="12849" customFormat="false" ht="15" hidden="false" customHeight="true" outlineLevel="0" collapsed="false">
      <c r="A12849" s="1" t="s">
        <v>23319</v>
      </c>
      <c r="B12849" s="1" t="s">
        <v>8732</v>
      </c>
      <c r="C12849" s="1" t="s">
        <v>1959</v>
      </c>
      <c r="D12849" s="1" t="n">
        <v>1</v>
      </c>
      <c r="E12849" s="16" t="n">
        <v>2142.79</v>
      </c>
      <c r="F12849" s="17" t="n">
        <v>0</v>
      </c>
      <c r="G12849" s="16" t="n">
        <v>2142.79</v>
      </c>
      <c r="I12849" s="1" t="str">
        <f aca="false">INDEX(Products!$C$2:$C$51,MATCH(C12849,Products!$A$2:$A$51,0))</f>
        <v>Home &amp; Kitchen</v>
      </c>
      <c r="J12849" s="1" t="str">
        <f aca="false">INDEX(Orders!$E$2:$E$8001,MATCH(B12849,Orders!$A$2:$A$8001,0))</f>
        <v>Delivered</v>
      </c>
      <c r="K12849" s="1" t="str">
        <f aca="false">LEFT(INDEX(Orders!$C$2:$C$8001,MATCH(B12849,Orders!$A$2:$A$8001,0)),7)</f>
        <v>2025-09</v>
      </c>
    </row>
    <row r="12850" customFormat="false" ht="15" hidden="false" customHeight="true" outlineLevel="0" collapsed="false">
      <c r="A12850" s="1" t="s">
        <v>23320</v>
      </c>
      <c r="B12850" s="1" t="s">
        <v>8732</v>
      </c>
      <c r="C12850" s="1" t="s">
        <v>1940</v>
      </c>
      <c r="D12850" s="1" t="n">
        <v>2</v>
      </c>
      <c r="E12850" s="16" t="n">
        <v>2374.52</v>
      </c>
      <c r="F12850" s="17" t="n">
        <v>0</v>
      </c>
      <c r="G12850" s="16" t="n">
        <v>4749.04</v>
      </c>
      <c r="I12850" s="1" t="str">
        <f aca="false">INDEX(Products!$C$2:$C$51,MATCH(C12850,Products!$A$2:$A$51,0))</f>
        <v>Fashion</v>
      </c>
      <c r="J12850" s="1" t="str">
        <f aca="false">INDEX(Orders!$E$2:$E$8001,MATCH(B12850,Orders!$A$2:$A$8001,0))</f>
        <v>Delivered</v>
      </c>
      <c r="K12850" s="1" t="str">
        <f aca="false">LEFT(INDEX(Orders!$C$2:$C$8001,MATCH(B12850,Orders!$A$2:$A$8001,0)),7)</f>
        <v>2025-09</v>
      </c>
    </row>
    <row r="12851" customFormat="false" ht="15" hidden="false" customHeight="true" outlineLevel="0" collapsed="false">
      <c r="A12851" s="1" t="s">
        <v>23321</v>
      </c>
      <c r="B12851" s="1" t="s">
        <v>8732</v>
      </c>
      <c r="C12851" s="1" t="s">
        <v>2007</v>
      </c>
      <c r="D12851" s="1" t="n">
        <v>3</v>
      </c>
      <c r="E12851" s="16" t="n">
        <v>750.27</v>
      </c>
      <c r="F12851" s="17" t="n">
        <v>0</v>
      </c>
      <c r="G12851" s="16" t="n">
        <v>2250.81</v>
      </c>
      <c r="I12851" s="1" t="str">
        <f aca="false">INDEX(Products!$C$2:$C$51,MATCH(C12851,Products!$A$2:$A$51,0))</f>
        <v>Books &amp; Stationery</v>
      </c>
      <c r="J12851" s="1" t="str">
        <f aca="false">INDEX(Orders!$E$2:$E$8001,MATCH(B12851,Orders!$A$2:$A$8001,0))</f>
        <v>Delivered</v>
      </c>
      <c r="K12851" s="1" t="str">
        <f aca="false">LEFT(INDEX(Orders!$C$2:$C$8001,MATCH(B12851,Orders!$A$2:$A$8001,0)),7)</f>
        <v>2025-09</v>
      </c>
    </row>
    <row r="12852" customFormat="false" ht="15" hidden="false" customHeight="true" outlineLevel="0" collapsed="false">
      <c r="A12852" s="1" t="s">
        <v>23322</v>
      </c>
      <c r="B12852" s="1" t="s">
        <v>8733</v>
      </c>
      <c r="C12852" s="1" t="s">
        <v>1937</v>
      </c>
      <c r="D12852" s="1" t="n">
        <v>1</v>
      </c>
      <c r="E12852" s="16" t="n">
        <v>1364.75</v>
      </c>
      <c r="F12852" s="17" t="n">
        <v>0.2</v>
      </c>
      <c r="G12852" s="16" t="n">
        <v>1091.8</v>
      </c>
      <c r="I12852" s="1" t="str">
        <f aca="false">INDEX(Products!$C$2:$C$51,MATCH(C12852,Products!$A$2:$A$51,0))</f>
        <v>Fashion</v>
      </c>
      <c r="J12852" s="1" t="str">
        <f aca="false">INDEX(Orders!$E$2:$E$8001,MATCH(B12852,Orders!$A$2:$A$8001,0))</f>
        <v>Delivered</v>
      </c>
      <c r="K12852" s="1" t="str">
        <f aca="false">LEFT(INDEX(Orders!$C$2:$C$8001,MATCH(B12852,Orders!$A$2:$A$8001,0)),7)</f>
        <v>2025-10</v>
      </c>
    </row>
    <row r="12853" customFormat="false" ht="15" hidden="false" customHeight="true" outlineLevel="0" collapsed="false">
      <c r="A12853" s="1" t="s">
        <v>23323</v>
      </c>
      <c r="B12853" s="1" t="s">
        <v>8733</v>
      </c>
      <c r="C12853" s="1" t="s">
        <v>1975</v>
      </c>
      <c r="D12853" s="1" t="n">
        <v>1</v>
      </c>
      <c r="E12853" s="16" t="n">
        <v>862.99</v>
      </c>
      <c r="F12853" s="17" t="n">
        <v>0</v>
      </c>
      <c r="G12853" s="16" t="n">
        <v>862.99</v>
      </c>
      <c r="I12853" s="1" t="str">
        <f aca="false">INDEX(Products!$C$2:$C$51,MATCH(C12853,Products!$A$2:$A$51,0))</f>
        <v>Beauty &amp; Personal Care</v>
      </c>
      <c r="J12853" s="1" t="str">
        <f aca="false">INDEX(Orders!$E$2:$E$8001,MATCH(B12853,Orders!$A$2:$A$8001,0))</f>
        <v>Delivered</v>
      </c>
      <c r="K12853" s="1" t="str">
        <f aca="false">LEFT(INDEX(Orders!$C$2:$C$8001,MATCH(B12853,Orders!$A$2:$A$8001,0)),7)</f>
        <v>2025-10</v>
      </c>
    </row>
    <row r="12854" customFormat="false" ht="15" hidden="false" customHeight="true" outlineLevel="0" collapsed="false">
      <c r="A12854" s="1" t="s">
        <v>23324</v>
      </c>
      <c r="B12854" s="1" t="s">
        <v>8734</v>
      </c>
      <c r="C12854" s="1" t="s">
        <v>2006</v>
      </c>
      <c r="D12854" s="1" t="n">
        <v>1</v>
      </c>
      <c r="E12854" s="16" t="n">
        <v>482.17</v>
      </c>
      <c r="F12854" s="17" t="n">
        <v>0.05</v>
      </c>
      <c r="G12854" s="16" t="n">
        <v>458.06</v>
      </c>
      <c r="I12854" s="1" t="str">
        <f aca="false">INDEX(Products!$C$2:$C$51,MATCH(C12854,Products!$A$2:$A$51,0))</f>
        <v>Books &amp; Stationery</v>
      </c>
      <c r="J12854" s="1" t="str">
        <f aca="false">INDEX(Orders!$E$2:$E$8001,MATCH(B12854,Orders!$A$2:$A$8001,0))</f>
        <v>Delivered</v>
      </c>
      <c r="K12854" s="1" t="str">
        <f aca="false">LEFT(INDEX(Orders!$C$2:$C$8001,MATCH(B12854,Orders!$A$2:$A$8001,0)),7)</f>
        <v>2025-04</v>
      </c>
    </row>
    <row r="12855" customFormat="false" ht="15" hidden="false" customHeight="true" outlineLevel="0" collapsed="false">
      <c r="A12855" s="1" t="s">
        <v>23325</v>
      </c>
      <c r="B12855" s="1" t="s">
        <v>8734</v>
      </c>
      <c r="C12855" s="1" t="s">
        <v>1940</v>
      </c>
      <c r="D12855" s="1" t="n">
        <v>2</v>
      </c>
      <c r="E12855" s="16" t="n">
        <v>2374.52</v>
      </c>
      <c r="F12855" s="17" t="n">
        <v>0.1</v>
      </c>
      <c r="G12855" s="16" t="n">
        <v>4274.14</v>
      </c>
      <c r="I12855" s="1" t="str">
        <f aca="false">INDEX(Products!$C$2:$C$51,MATCH(C12855,Products!$A$2:$A$51,0))</f>
        <v>Fashion</v>
      </c>
      <c r="J12855" s="1" t="str">
        <f aca="false">INDEX(Orders!$E$2:$E$8001,MATCH(B12855,Orders!$A$2:$A$8001,0))</f>
        <v>Delivered</v>
      </c>
      <c r="K12855" s="1" t="str">
        <f aca="false">LEFT(INDEX(Orders!$C$2:$C$8001,MATCH(B12855,Orders!$A$2:$A$8001,0)),7)</f>
        <v>2025-04</v>
      </c>
    </row>
    <row r="12856" customFormat="false" ht="15" hidden="false" customHeight="true" outlineLevel="0" collapsed="false">
      <c r="A12856" s="1" t="s">
        <v>23326</v>
      </c>
      <c r="B12856" s="1" t="s">
        <v>8734</v>
      </c>
      <c r="C12856" s="1" t="s">
        <v>1955</v>
      </c>
      <c r="D12856" s="1" t="n">
        <v>1</v>
      </c>
      <c r="E12856" s="16" t="n">
        <v>3340.76</v>
      </c>
      <c r="F12856" s="17" t="n">
        <v>0</v>
      </c>
      <c r="G12856" s="16" t="n">
        <v>3340.76</v>
      </c>
      <c r="I12856" s="1" t="str">
        <f aca="false">INDEX(Products!$C$2:$C$51,MATCH(C12856,Products!$A$2:$A$51,0))</f>
        <v>Home &amp; Kitchen</v>
      </c>
      <c r="J12856" s="1" t="str">
        <f aca="false">INDEX(Orders!$E$2:$E$8001,MATCH(B12856,Orders!$A$2:$A$8001,0))</f>
        <v>Delivered</v>
      </c>
      <c r="K12856" s="1" t="str">
        <f aca="false">LEFT(INDEX(Orders!$C$2:$C$8001,MATCH(B12856,Orders!$A$2:$A$8001,0)),7)</f>
        <v>2025-04</v>
      </c>
    </row>
    <row r="12857" customFormat="false" ht="15" hidden="false" customHeight="true" outlineLevel="0" collapsed="false">
      <c r="A12857" s="1" t="s">
        <v>23327</v>
      </c>
      <c r="B12857" s="1" t="s">
        <v>8735</v>
      </c>
      <c r="C12857" s="1" t="s">
        <v>1997</v>
      </c>
      <c r="D12857" s="1" t="n">
        <v>2</v>
      </c>
      <c r="E12857" s="16" t="n">
        <v>311.15</v>
      </c>
      <c r="F12857" s="17" t="n">
        <v>0.1</v>
      </c>
      <c r="G12857" s="16" t="n">
        <v>560.07</v>
      </c>
      <c r="I12857" s="1" t="str">
        <f aca="false">INDEX(Products!$C$2:$C$51,MATCH(C12857,Products!$A$2:$A$51,0))</f>
        <v>Sports &amp; Fitness</v>
      </c>
      <c r="J12857" s="1" t="str">
        <f aca="false">INDEX(Orders!$E$2:$E$8001,MATCH(B12857,Orders!$A$2:$A$8001,0))</f>
        <v>Delivered</v>
      </c>
      <c r="K12857" s="1" t="str">
        <f aca="false">LEFT(INDEX(Orders!$C$2:$C$8001,MATCH(B12857,Orders!$A$2:$A$8001,0)),7)</f>
        <v>2025-04</v>
      </c>
    </row>
    <row r="12858" customFormat="false" ht="15" hidden="false" customHeight="true" outlineLevel="0" collapsed="false">
      <c r="A12858" s="1" t="s">
        <v>23328</v>
      </c>
      <c r="B12858" s="1" t="s">
        <v>8735</v>
      </c>
      <c r="C12858" s="1" t="s">
        <v>2006</v>
      </c>
      <c r="D12858" s="1" t="n">
        <v>1</v>
      </c>
      <c r="E12858" s="16" t="n">
        <v>482.17</v>
      </c>
      <c r="F12858" s="17" t="n">
        <v>0</v>
      </c>
      <c r="G12858" s="16" t="n">
        <v>482.17</v>
      </c>
      <c r="I12858" s="1" t="str">
        <f aca="false">INDEX(Products!$C$2:$C$51,MATCH(C12858,Products!$A$2:$A$51,0))</f>
        <v>Books &amp; Stationery</v>
      </c>
      <c r="J12858" s="1" t="str">
        <f aca="false">INDEX(Orders!$E$2:$E$8001,MATCH(B12858,Orders!$A$2:$A$8001,0))</f>
        <v>Delivered</v>
      </c>
      <c r="K12858" s="1" t="str">
        <f aca="false">LEFT(INDEX(Orders!$C$2:$C$8001,MATCH(B12858,Orders!$A$2:$A$8001,0)),7)</f>
        <v>2025-04</v>
      </c>
    </row>
    <row r="12859" customFormat="false" ht="15" hidden="false" customHeight="true" outlineLevel="0" collapsed="false">
      <c r="A12859" s="1" t="s">
        <v>23329</v>
      </c>
      <c r="B12859" s="1" t="s">
        <v>8735</v>
      </c>
      <c r="C12859" s="1" t="s">
        <v>1940</v>
      </c>
      <c r="D12859" s="1" t="n">
        <v>1</v>
      </c>
      <c r="E12859" s="16" t="n">
        <v>2374.52</v>
      </c>
      <c r="F12859" s="17" t="n">
        <v>0.05</v>
      </c>
      <c r="G12859" s="16" t="n">
        <v>2255.79</v>
      </c>
      <c r="I12859" s="1" t="str">
        <f aca="false">INDEX(Products!$C$2:$C$51,MATCH(C12859,Products!$A$2:$A$51,0))</f>
        <v>Fashion</v>
      </c>
      <c r="J12859" s="1" t="str">
        <f aca="false">INDEX(Orders!$E$2:$E$8001,MATCH(B12859,Orders!$A$2:$A$8001,0))</f>
        <v>Delivered</v>
      </c>
      <c r="K12859" s="1" t="str">
        <f aca="false">LEFT(INDEX(Orders!$C$2:$C$8001,MATCH(B12859,Orders!$A$2:$A$8001,0)),7)</f>
        <v>2025-04</v>
      </c>
    </row>
    <row r="12860" customFormat="false" ht="15" hidden="false" customHeight="true" outlineLevel="0" collapsed="false">
      <c r="A12860" s="1" t="s">
        <v>23330</v>
      </c>
      <c r="B12860" s="1" t="s">
        <v>8736</v>
      </c>
      <c r="C12860" s="1" t="s">
        <v>1935</v>
      </c>
      <c r="D12860" s="1" t="n">
        <v>1</v>
      </c>
      <c r="E12860" s="16" t="n">
        <v>14558.72</v>
      </c>
      <c r="F12860" s="17" t="n">
        <v>0.15</v>
      </c>
      <c r="G12860" s="16" t="n">
        <v>12374.91</v>
      </c>
      <c r="I12860" s="1" t="str">
        <f aca="false">INDEX(Products!$C$2:$C$51,MATCH(C12860,Products!$A$2:$A$51,0))</f>
        <v>Electronics</v>
      </c>
      <c r="J12860" s="1" t="str">
        <f aca="false">INDEX(Orders!$E$2:$E$8001,MATCH(B12860,Orders!$A$2:$A$8001,0))</f>
        <v>Delivered</v>
      </c>
      <c r="K12860" s="1" t="str">
        <f aca="false">LEFT(INDEX(Orders!$C$2:$C$8001,MATCH(B12860,Orders!$A$2:$A$8001,0)),7)</f>
        <v>2024-11</v>
      </c>
    </row>
    <row r="12861" customFormat="false" ht="15" hidden="false" customHeight="true" outlineLevel="0" collapsed="false">
      <c r="A12861" s="1" t="s">
        <v>23331</v>
      </c>
      <c r="B12861" s="1" t="s">
        <v>8737</v>
      </c>
      <c r="C12861" s="1" t="s">
        <v>2006</v>
      </c>
      <c r="D12861" s="1" t="n">
        <v>2</v>
      </c>
      <c r="E12861" s="16" t="n">
        <v>482.17</v>
      </c>
      <c r="F12861" s="17" t="n">
        <v>0.1</v>
      </c>
      <c r="G12861" s="16" t="n">
        <v>867.91</v>
      </c>
      <c r="I12861" s="1" t="str">
        <f aca="false">INDEX(Products!$C$2:$C$51,MATCH(C12861,Products!$A$2:$A$51,0))</f>
        <v>Books &amp; Stationery</v>
      </c>
      <c r="J12861" s="1" t="str">
        <f aca="false">INDEX(Orders!$E$2:$E$8001,MATCH(B12861,Orders!$A$2:$A$8001,0))</f>
        <v>Returned</v>
      </c>
      <c r="K12861" s="1" t="str">
        <f aca="false">LEFT(INDEX(Orders!$C$2:$C$8001,MATCH(B12861,Orders!$A$2:$A$8001,0)),7)</f>
        <v>2025-10</v>
      </c>
    </row>
    <row r="12862" customFormat="false" ht="15" hidden="false" customHeight="true" outlineLevel="0" collapsed="false">
      <c r="A12862" s="1" t="s">
        <v>23332</v>
      </c>
      <c r="B12862" s="1" t="s">
        <v>8737</v>
      </c>
      <c r="C12862" s="1" t="s">
        <v>1940</v>
      </c>
      <c r="D12862" s="1" t="n">
        <v>2</v>
      </c>
      <c r="E12862" s="16" t="n">
        <v>2374.52</v>
      </c>
      <c r="F12862" s="17" t="n">
        <v>0.05</v>
      </c>
      <c r="G12862" s="16" t="n">
        <v>4511.59</v>
      </c>
      <c r="I12862" s="1" t="str">
        <f aca="false">INDEX(Products!$C$2:$C$51,MATCH(C12862,Products!$A$2:$A$51,0))</f>
        <v>Fashion</v>
      </c>
      <c r="J12862" s="1" t="str">
        <f aca="false">INDEX(Orders!$E$2:$E$8001,MATCH(B12862,Orders!$A$2:$A$8001,0))</f>
        <v>Returned</v>
      </c>
      <c r="K12862" s="1" t="str">
        <f aca="false">LEFT(INDEX(Orders!$C$2:$C$8001,MATCH(B12862,Orders!$A$2:$A$8001,0)),7)</f>
        <v>2025-10</v>
      </c>
    </row>
    <row r="12863" customFormat="false" ht="15" hidden="false" customHeight="true" outlineLevel="0" collapsed="false">
      <c r="A12863" s="1" t="s">
        <v>23333</v>
      </c>
      <c r="B12863" s="1" t="s">
        <v>8737</v>
      </c>
      <c r="C12863" s="1" t="s">
        <v>1975</v>
      </c>
      <c r="D12863" s="1" t="n">
        <v>1</v>
      </c>
      <c r="E12863" s="16" t="n">
        <v>862.99</v>
      </c>
      <c r="F12863" s="17" t="n">
        <v>0.15</v>
      </c>
      <c r="G12863" s="16" t="n">
        <v>733.54</v>
      </c>
      <c r="I12863" s="1" t="str">
        <f aca="false">INDEX(Products!$C$2:$C$51,MATCH(C12863,Products!$A$2:$A$51,0))</f>
        <v>Beauty &amp; Personal Care</v>
      </c>
      <c r="J12863" s="1" t="str">
        <f aca="false">INDEX(Orders!$E$2:$E$8001,MATCH(B12863,Orders!$A$2:$A$8001,0))</f>
        <v>Returned</v>
      </c>
      <c r="K12863" s="1" t="str">
        <f aca="false">LEFT(INDEX(Orders!$C$2:$C$8001,MATCH(B12863,Orders!$A$2:$A$8001,0)),7)</f>
        <v>2025-10</v>
      </c>
    </row>
    <row r="12864" customFormat="false" ht="15" hidden="false" customHeight="true" outlineLevel="0" collapsed="false">
      <c r="A12864" s="1" t="s">
        <v>23334</v>
      </c>
      <c r="B12864" s="1" t="s">
        <v>8738</v>
      </c>
      <c r="C12864" s="1" t="s">
        <v>1969</v>
      </c>
      <c r="D12864" s="1" t="n">
        <v>2</v>
      </c>
      <c r="E12864" s="16" t="n">
        <v>9171.98</v>
      </c>
      <c r="F12864" s="17" t="n">
        <v>0.05</v>
      </c>
      <c r="G12864" s="16" t="n">
        <v>17426.76</v>
      </c>
      <c r="I12864" s="1" t="str">
        <f aca="false">INDEX(Products!$C$2:$C$51,MATCH(C12864,Products!$A$2:$A$51,0))</f>
        <v>Home &amp; Kitchen</v>
      </c>
      <c r="J12864" s="1" t="str">
        <f aca="false">INDEX(Orders!$E$2:$E$8001,MATCH(B12864,Orders!$A$2:$A$8001,0))</f>
        <v>Delivered</v>
      </c>
      <c r="K12864" s="1" t="str">
        <f aca="false">LEFT(INDEX(Orders!$C$2:$C$8001,MATCH(B12864,Orders!$A$2:$A$8001,0)),7)</f>
        <v>2025-01</v>
      </c>
    </row>
    <row r="12865" customFormat="false" ht="15" hidden="false" customHeight="true" outlineLevel="0" collapsed="false">
      <c r="A12865" s="1" t="s">
        <v>23335</v>
      </c>
      <c r="B12865" s="1" t="s">
        <v>8739</v>
      </c>
      <c r="C12865" s="1" t="s">
        <v>2006</v>
      </c>
      <c r="D12865" s="1" t="n">
        <v>1</v>
      </c>
      <c r="E12865" s="16" t="n">
        <v>482.17</v>
      </c>
      <c r="F12865" s="17" t="n">
        <v>0.1</v>
      </c>
      <c r="G12865" s="16" t="n">
        <v>433.95</v>
      </c>
      <c r="I12865" s="1" t="str">
        <f aca="false">INDEX(Products!$C$2:$C$51,MATCH(C12865,Products!$A$2:$A$51,0))</f>
        <v>Books &amp; Stationery</v>
      </c>
      <c r="J12865" s="1" t="str">
        <f aca="false">INDEX(Orders!$E$2:$E$8001,MATCH(B12865,Orders!$A$2:$A$8001,0))</f>
        <v>Delivered</v>
      </c>
      <c r="K12865" s="1" t="str">
        <f aca="false">LEFT(INDEX(Orders!$C$2:$C$8001,MATCH(B12865,Orders!$A$2:$A$8001,0)),7)</f>
        <v>2025-05</v>
      </c>
    </row>
    <row r="12866" customFormat="false" ht="15" hidden="false" customHeight="true" outlineLevel="0" collapsed="false">
      <c r="A12866" s="1" t="s">
        <v>23336</v>
      </c>
      <c r="B12866" s="1" t="s">
        <v>8739</v>
      </c>
      <c r="C12866" s="1" t="s">
        <v>1941</v>
      </c>
      <c r="D12866" s="1" t="n">
        <v>1</v>
      </c>
      <c r="E12866" s="16" t="n">
        <v>2757.65</v>
      </c>
      <c r="F12866" s="17" t="n">
        <v>0.15</v>
      </c>
      <c r="G12866" s="16" t="n">
        <v>2344</v>
      </c>
      <c r="I12866" s="1" t="str">
        <f aca="false">INDEX(Products!$C$2:$C$51,MATCH(C12866,Products!$A$2:$A$51,0))</f>
        <v>Fashion</v>
      </c>
      <c r="J12866" s="1" t="str">
        <f aca="false">INDEX(Orders!$E$2:$E$8001,MATCH(B12866,Orders!$A$2:$A$8001,0))</f>
        <v>Delivered</v>
      </c>
      <c r="K12866" s="1" t="str">
        <f aca="false">LEFT(INDEX(Orders!$C$2:$C$8001,MATCH(B12866,Orders!$A$2:$A$8001,0)),7)</f>
        <v>2025-05</v>
      </c>
    </row>
    <row r="12867" customFormat="false" ht="15" hidden="false" customHeight="true" outlineLevel="0" collapsed="false">
      <c r="A12867" s="1" t="s">
        <v>23337</v>
      </c>
      <c r="B12867" s="1" t="s">
        <v>8740</v>
      </c>
      <c r="C12867" s="1" t="s">
        <v>1928</v>
      </c>
      <c r="D12867" s="1" t="n">
        <v>1</v>
      </c>
      <c r="E12867" s="16" t="n">
        <v>657.82</v>
      </c>
      <c r="F12867" s="17" t="n">
        <v>0</v>
      </c>
      <c r="G12867" s="16" t="n">
        <v>657.82</v>
      </c>
      <c r="I12867" s="1" t="str">
        <f aca="false">INDEX(Products!$C$2:$C$51,MATCH(C12867,Products!$A$2:$A$51,0))</f>
        <v>Electronics</v>
      </c>
      <c r="J12867" s="1" t="str">
        <f aca="false">INDEX(Orders!$E$2:$E$8001,MATCH(B12867,Orders!$A$2:$A$8001,0))</f>
        <v>Delivered</v>
      </c>
      <c r="K12867" s="1" t="str">
        <f aca="false">LEFT(INDEX(Orders!$C$2:$C$8001,MATCH(B12867,Orders!$A$2:$A$8001,0)),7)</f>
        <v>2024-12</v>
      </c>
    </row>
    <row r="12868" customFormat="false" ht="15" hidden="false" customHeight="true" outlineLevel="0" collapsed="false">
      <c r="A12868" s="1" t="s">
        <v>23338</v>
      </c>
      <c r="B12868" s="1" t="s">
        <v>8740</v>
      </c>
      <c r="C12868" s="1" t="s">
        <v>1940</v>
      </c>
      <c r="D12868" s="1" t="n">
        <v>2</v>
      </c>
      <c r="E12868" s="16" t="n">
        <v>2374.52</v>
      </c>
      <c r="F12868" s="17" t="n">
        <v>0.15</v>
      </c>
      <c r="G12868" s="16" t="n">
        <v>4036.68</v>
      </c>
      <c r="I12868" s="1" t="str">
        <f aca="false">INDEX(Products!$C$2:$C$51,MATCH(C12868,Products!$A$2:$A$51,0))</f>
        <v>Fashion</v>
      </c>
      <c r="J12868" s="1" t="str">
        <f aca="false">INDEX(Orders!$E$2:$E$8001,MATCH(B12868,Orders!$A$2:$A$8001,0))</f>
        <v>Delivered</v>
      </c>
      <c r="K12868" s="1" t="str">
        <f aca="false">LEFT(INDEX(Orders!$C$2:$C$8001,MATCH(B12868,Orders!$A$2:$A$8001,0)),7)</f>
        <v>2024-12</v>
      </c>
    </row>
    <row r="12869" customFormat="false" ht="15" hidden="false" customHeight="true" outlineLevel="0" collapsed="false">
      <c r="A12869" s="1" t="s">
        <v>23339</v>
      </c>
      <c r="B12869" s="1" t="s">
        <v>8740</v>
      </c>
      <c r="C12869" s="1" t="s">
        <v>1951</v>
      </c>
      <c r="D12869" s="1" t="n">
        <v>1</v>
      </c>
      <c r="E12869" s="16" t="n">
        <v>957.5</v>
      </c>
      <c r="F12869" s="17" t="n">
        <v>0.15</v>
      </c>
      <c r="G12869" s="16" t="n">
        <v>813.88</v>
      </c>
      <c r="I12869" s="1" t="str">
        <f aca="false">INDEX(Products!$C$2:$C$51,MATCH(C12869,Products!$A$2:$A$51,0))</f>
        <v>Fashion</v>
      </c>
      <c r="J12869" s="1" t="str">
        <f aca="false">INDEX(Orders!$E$2:$E$8001,MATCH(B12869,Orders!$A$2:$A$8001,0))</f>
        <v>Delivered</v>
      </c>
      <c r="K12869" s="1" t="str">
        <f aca="false">LEFT(INDEX(Orders!$C$2:$C$8001,MATCH(B12869,Orders!$A$2:$A$8001,0)),7)</f>
        <v>2024-12</v>
      </c>
    </row>
    <row r="12870" customFormat="false" ht="15" hidden="false" customHeight="true" outlineLevel="0" collapsed="false">
      <c r="A12870" s="1" t="s">
        <v>23340</v>
      </c>
      <c r="B12870" s="1" t="s">
        <v>8741</v>
      </c>
      <c r="C12870" s="1" t="s">
        <v>2006</v>
      </c>
      <c r="D12870" s="1" t="n">
        <v>1</v>
      </c>
      <c r="E12870" s="16" t="n">
        <v>482.17</v>
      </c>
      <c r="F12870" s="17" t="n">
        <v>0.15</v>
      </c>
      <c r="G12870" s="16" t="n">
        <v>409.84</v>
      </c>
      <c r="I12870" s="1" t="str">
        <f aca="false">INDEX(Products!$C$2:$C$51,MATCH(C12870,Products!$A$2:$A$51,0))</f>
        <v>Books &amp; Stationery</v>
      </c>
      <c r="J12870" s="1" t="str">
        <f aca="false">INDEX(Orders!$E$2:$E$8001,MATCH(B12870,Orders!$A$2:$A$8001,0))</f>
        <v>Cancelled</v>
      </c>
      <c r="K12870" s="1" t="str">
        <f aca="false">LEFT(INDEX(Orders!$C$2:$C$8001,MATCH(B12870,Orders!$A$2:$A$8001,0)),7)</f>
        <v>2025-03</v>
      </c>
    </row>
    <row r="12871" customFormat="false" ht="15" hidden="false" customHeight="true" outlineLevel="0" collapsed="false">
      <c r="A12871" s="1" t="s">
        <v>23341</v>
      </c>
      <c r="B12871" s="1" t="s">
        <v>8741</v>
      </c>
      <c r="C12871" s="1" t="s">
        <v>1995</v>
      </c>
      <c r="D12871" s="1" t="n">
        <v>1</v>
      </c>
      <c r="E12871" s="16" t="n">
        <v>2914.27</v>
      </c>
      <c r="F12871" s="17" t="n">
        <v>0</v>
      </c>
      <c r="G12871" s="16" t="n">
        <v>2914.27</v>
      </c>
      <c r="I12871" s="1" t="str">
        <f aca="false">INDEX(Products!$C$2:$C$51,MATCH(C12871,Products!$A$2:$A$51,0))</f>
        <v>Sports &amp; Fitness</v>
      </c>
      <c r="J12871" s="1" t="str">
        <f aca="false">INDEX(Orders!$E$2:$E$8001,MATCH(B12871,Orders!$A$2:$A$8001,0))</f>
        <v>Cancelled</v>
      </c>
      <c r="K12871" s="1" t="str">
        <f aca="false">LEFT(INDEX(Orders!$C$2:$C$8001,MATCH(B12871,Orders!$A$2:$A$8001,0)),7)</f>
        <v>2025-03</v>
      </c>
    </row>
    <row r="12872" customFormat="false" ht="15" hidden="false" customHeight="true" outlineLevel="0" collapsed="false">
      <c r="A12872" s="1" t="s">
        <v>23342</v>
      </c>
      <c r="B12872" s="1" t="s">
        <v>8741</v>
      </c>
      <c r="C12872" s="1" t="s">
        <v>2000</v>
      </c>
      <c r="D12872" s="1" t="n">
        <v>2</v>
      </c>
      <c r="E12872" s="16" t="n">
        <v>425.08</v>
      </c>
      <c r="F12872" s="17" t="n">
        <v>0</v>
      </c>
      <c r="G12872" s="16" t="n">
        <v>850.16</v>
      </c>
      <c r="I12872" s="1" t="str">
        <f aca="false">INDEX(Products!$C$2:$C$51,MATCH(C12872,Products!$A$2:$A$51,0))</f>
        <v>Books &amp; Stationery</v>
      </c>
      <c r="J12872" s="1" t="str">
        <f aca="false">INDEX(Orders!$E$2:$E$8001,MATCH(B12872,Orders!$A$2:$A$8001,0))</f>
        <v>Cancelled</v>
      </c>
      <c r="K12872" s="1" t="str">
        <f aca="false">LEFT(INDEX(Orders!$C$2:$C$8001,MATCH(B12872,Orders!$A$2:$A$8001,0)),7)</f>
        <v>2025-03</v>
      </c>
    </row>
    <row r="12873" customFormat="false" ht="15" hidden="false" customHeight="true" outlineLevel="0" collapsed="false">
      <c r="A12873" s="1" t="s">
        <v>23343</v>
      </c>
      <c r="B12873" s="1" t="s">
        <v>8742</v>
      </c>
      <c r="C12873" s="1" t="s">
        <v>1977</v>
      </c>
      <c r="D12873" s="1" t="n">
        <v>1</v>
      </c>
      <c r="E12873" s="16" t="n">
        <v>2386.05</v>
      </c>
      <c r="F12873" s="17" t="n">
        <v>0.1</v>
      </c>
      <c r="G12873" s="16" t="n">
        <v>2147.45</v>
      </c>
      <c r="I12873" s="1" t="str">
        <f aca="false">INDEX(Products!$C$2:$C$51,MATCH(C12873,Products!$A$2:$A$51,0))</f>
        <v>Beauty &amp; Personal Care</v>
      </c>
      <c r="J12873" s="1" t="str">
        <f aca="false">INDEX(Orders!$E$2:$E$8001,MATCH(B12873,Orders!$A$2:$A$8001,0))</f>
        <v>Delivered</v>
      </c>
      <c r="K12873" s="1" t="str">
        <f aca="false">LEFT(INDEX(Orders!$C$2:$C$8001,MATCH(B12873,Orders!$A$2:$A$8001,0)),7)</f>
        <v>2025-10</v>
      </c>
    </row>
    <row r="12874" customFormat="false" ht="15" hidden="false" customHeight="true" outlineLevel="0" collapsed="false">
      <c r="A12874" s="1" t="s">
        <v>23344</v>
      </c>
      <c r="B12874" s="1" t="s">
        <v>8742</v>
      </c>
      <c r="C12874" s="1" t="s">
        <v>1997</v>
      </c>
      <c r="D12874" s="1" t="n">
        <v>1</v>
      </c>
      <c r="E12874" s="16" t="n">
        <v>311.15</v>
      </c>
      <c r="F12874" s="17" t="n">
        <v>0</v>
      </c>
      <c r="G12874" s="16" t="n">
        <v>311.15</v>
      </c>
      <c r="I12874" s="1" t="str">
        <f aca="false">INDEX(Products!$C$2:$C$51,MATCH(C12874,Products!$A$2:$A$51,0))</f>
        <v>Sports &amp; Fitness</v>
      </c>
      <c r="J12874" s="1" t="str">
        <f aca="false">INDEX(Orders!$E$2:$E$8001,MATCH(B12874,Orders!$A$2:$A$8001,0))</f>
        <v>Delivered</v>
      </c>
      <c r="K12874" s="1" t="str">
        <f aca="false">LEFT(INDEX(Orders!$C$2:$C$8001,MATCH(B12874,Orders!$A$2:$A$8001,0)),7)</f>
        <v>2025-10</v>
      </c>
    </row>
    <row r="12875" customFormat="false" ht="15" hidden="false" customHeight="true" outlineLevel="0" collapsed="false">
      <c r="A12875" s="1" t="s">
        <v>23345</v>
      </c>
      <c r="B12875" s="1" t="s">
        <v>8742</v>
      </c>
      <c r="C12875" s="1" t="s">
        <v>1940</v>
      </c>
      <c r="D12875" s="1" t="n">
        <v>3</v>
      </c>
      <c r="E12875" s="16" t="n">
        <v>2374.52</v>
      </c>
      <c r="F12875" s="17" t="n">
        <v>0.1</v>
      </c>
      <c r="G12875" s="16" t="n">
        <v>6411.2</v>
      </c>
      <c r="I12875" s="1" t="str">
        <f aca="false">INDEX(Products!$C$2:$C$51,MATCH(C12875,Products!$A$2:$A$51,0))</f>
        <v>Fashion</v>
      </c>
      <c r="J12875" s="1" t="str">
        <f aca="false">INDEX(Orders!$E$2:$E$8001,MATCH(B12875,Orders!$A$2:$A$8001,0))</f>
        <v>Delivered</v>
      </c>
      <c r="K12875" s="1" t="str">
        <f aca="false">LEFT(INDEX(Orders!$C$2:$C$8001,MATCH(B12875,Orders!$A$2:$A$8001,0)),7)</f>
        <v>2025-10</v>
      </c>
    </row>
    <row r="12876" customFormat="false" ht="15" hidden="false" customHeight="true" outlineLevel="0" collapsed="false">
      <c r="A12876" s="1" t="s">
        <v>23346</v>
      </c>
      <c r="B12876" s="1" t="s">
        <v>8743</v>
      </c>
      <c r="C12876" s="1" t="s">
        <v>1920</v>
      </c>
      <c r="D12876" s="1" t="n">
        <v>1</v>
      </c>
      <c r="E12876" s="16" t="n">
        <v>4273.58</v>
      </c>
      <c r="F12876" s="17" t="n">
        <v>0</v>
      </c>
      <c r="G12876" s="16" t="n">
        <v>4273.58</v>
      </c>
      <c r="I12876" s="1" t="str">
        <f aca="false">INDEX(Products!$C$2:$C$51,MATCH(C12876,Products!$A$2:$A$51,0))</f>
        <v>Electronics</v>
      </c>
      <c r="J12876" s="1" t="str">
        <f aca="false">INDEX(Orders!$E$2:$E$8001,MATCH(B12876,Orders!$A$2:$A$8001,0))</f>
        <v>Cancelled</v>
      </c>
      <c r="K12876" s="1" t="str">
        <f aca="false">LEFT(INDEX(Orders!$C$2:$C$8001,MATCH(B12876,Orders!$A$2:$A$8001,0)),7)</f>
        <v>2025-12</v>
      </c>
    </row>
    <row r="12877" customFormat="false" ht="15" hidden="false" customHeight="true" outlineLevel="0" collapsed="false">
      <c r="A12877" s="1" t="s">
        <v>23347</v>
      </c>
      <c r="B12877" s="1" t="s">
        <v>8744</v>
      </c>
      <c r="C12877" s="1" t="s">
        <v>2000</v>
      </c>
      <c r="D12877" s="1" t="n">
        <v>1</v>
      </c>
      <c r="E12877" s="16" t="n">
        <v>425.08</v>
      </c>
      <c r="F12877" s="17" t="n">
        <v>0.2</v>
      </c>
      <c r="G12877" s="16" t="n">
        <v>340.06</v>
      </c>
      <c r="I12877" s="1" t="str">
        <f aca="false">INDEX(Products!$C$2:$C$51,MATCH(C12877,Products!$A$2:$A$51,0))</f>
        <v>Books &amp; Stationery</v>
      </c>
      <c r="J12877" s="1" t="str">
        <f aca="false">INDEX(Orders!$E$2:$E$8001,MATCH(B12877,Orders!$A$2:$A$8001,0))</f>
        <v>Delivered</v>
      </c>
      <c r="K12877" s="1" t="str">
        <f aca="false">LEFT(INDEX(Orders!$C$2:$C$8001,MATCH(B12877,Orders!$A$2:$A$8001,0)),7)</f>
        <v>2024-10</v>
      </c>
    </row>
    <row r="12878" customFormat="false" ht="15" hidden="false" customHeight="true" outlineLevel="0" collapsed="false">
      <c r="A12878" s="1" t="s">
        <v>23348</v>
      </c>
      <c r="B12878" s="1" t="s">
        <v>8744</v>
      </c>
      <c r="C12878" s="1" t="s">
        <v>1930</v>
      </c>
      <c r="D12878" s="1" t="n">
        <v>1</v>
      </c>
      <c r="E12878" s="16" t="n">
        <v>2398.35</v>
      </c>
      <c r="F12878" s="17" t="n">
        <v>0</v>
      </c>
      <c r="G12878" s="16" t="n">
        <v>2398.35</v>
      </c>
      <c r="I12878" s="1" t="str">
        <f aca="false">INDEX(Products!$C$2:$C$51,MATCH(C12878,Products!$A$2:$A$51,0))</f>
        <v>Electronics</v>
      </c>
      <c r="J12878" s="1" t="str">
        <f aca="false">INDEX(Orders!$E$2:$E$8001,MATCH(B12878,Orders!$A$2:$A$8001,0))</f>
        <v>Delivered</v>
      </c>
      <c r="K12878" s="1" t="str">
        <f aca="false">LEFT(INDEX(Orders!$C$2:$C$8001,MATCH(B12878,Orders!$A$2:$A$8001,0)),7)</f>
        <v>2024-10</v>
      </c>
    </row>
    <row r="12879" customFormat="false" ht="15" hidden="false" customHeight="true" outlineLevel="0" collapsed="false">
      <c r="A12879" s="1" t="s">
        <v>23349</v>
      </c>
      <c r="B12879" s="1" t="s">
        <v>8744</v>
      </c>
      <c r="C12879" s="1" t="s">
        <v>1997</v>
      </c>
      <c r="D12879" s="1" t="n">
        <v>2</v>
      </c>
      <c r="E12879" s="16" t="n">
        <v>311.15</v>
      </c>
      <c r="F12879" s="17" t="n">
        <v>0.2</v>
      </c>
      <c r="G12879" s="16" t="n">
        <v>497.84</v>
      </c>
      <c r="I12879" s="1" t="str">
        <f aca="false">INDEX(Products!$C$2:$C$51,MATCH(C12879,Products!$A$2:$A$51,0))</f>
        <v>Sports &amp; Fitness</v>
      </c>
      <c r="J12879" s="1" t="str">
        <f aca="false">INDEX(Orders!$E$2:$E$8001,MATCH(B12879,Orders!$A$2:$A$8001,0))</f>
        <v>Delivered</v>
      </c>
      <c r="K12879" s="1" t="str">
        <f aca="false">LEFT(INDEX(Orders!$C$2:$C$8001,MATCH(B12879,Orders!$A$2:$A$8001,0)),7)</f>
        <v>2024-10</v>
      </c>
    </row>
    <row r="12880" customFormat="false" ht="15" hidden="false" customHeight="true" outlineLevel="0" collapsed="false">
      <c r="A12880" s="1" t="s">
        <v>23350</v>
      </c>
      <c r="B12880" s="1" t="s">
        <v>8745</v>
      </c>
      <c r="C12880" s="1" t="s">
        <v>2007</v>
      </c>
      <c r="D12880" s="1" t="n">
        <v>1</v>
      </c>
      <c r="E12880" s="16" t="n">
        <v>750.27</v>
      </c>
      <c r="F12880" s="17" t="n">
        <v>0.1</v>
      </c>
      <c r="G12880" s="16" t="n">
        <v>675.24</v>
      </c>
      <c r="I12880" s="1" t="str">
        <f aca="false">INDEX(Products!$C$2:$C$51,MATCH(C12880,Products!$A$2:$A$51,0))</f>
        <v>Books &amp; Stationery</v>
      </c>
      <c r="J12880" s="1" t="str">
        <f aca="false">INDEX(Orders!$E$2:$E$8001,MATCH(B12880,Orders!$A$2:$A$8001,0))</f>
        <v>Delivered</v>
      </c>
      <c r="K12880" s="1" t="str">
        <f aca="false">LEFT(INDEX(Orders!$C$2:$C$8001,MATCH(B12880,Orders!$A$2:$A$8001,0)),7)</f>
        <v>2025-09</v>
      </c>
    </row>
    <row r="12881" customFormat="false" ht="15" hidden="false" customHeight="true" outlineLevel="0" collapsed="false">
      <c r="A12881" s="1" t="s">
        <v>23351</v>
      </c>
      <c r="B12881" s="1" t="s">
        <v>8746</v>
      </c>
      <c r="C12881" s="1" t="s">
        <v>2007</v>
      </c>
      <c r="D12881" s="1" t="n">
        <v>1</v>
      </c>
      <c r="E12881" s="16" t="n">
        <v>750.27</v>
      </c>
      <c r="F12881" s="17" t="n">
        <v>0.1</v>
      </c>
      <c r="G12881" s="16" t="n">
        <v>675.24</v>
      </c>
      <c r="I12881" s="1" t="str">
        <f aca="false">INDEX(Products!$C$2:$C$51,MATCH(C12881,Products!$A$2:$A$51,0))</f>
        <v>Books &amp; Stationery</v>
      </c>
      <c r="J12881" s="1" t="str">
        <f aca="false">INDEX(Orders!$E$2:$E$8001,MATCH(B12881,Orders!$A$2:$A$8001,0))</f>
        <v>Delivered</v>
      </c>
      <c r="K12881" s="1" t="str">
        <f aca="false">LEFT(INDEX(Orders!$C$2:$C$8001,MATCH(B12881,Orders!$A$2:$A$8001,0)),7)</f>
        <v>2025-04</v>
      </c>
    </row>
    <row r="12882" customFormat="false" ht="15" hidden="false" customHeight="true" outlineLevel="0" collapsed="false">
      <c r="A12882" s="1" t="s">
        <v>23352</v>
      </c>
      <c r="B12882" s="1" t="s">
        <v>8747</v>
      </c>
      <c r="C12882" s="1" t="s">
        <v>2006</v>
      </c>
      <c r="D12882" s="1" t="n">
        <v>1</v>
      </c>
      <c r="E12882" s="16" t="n">
        <v>482.17</v>
      </c>
      <c r="F12882" s="17" t="n">
        <v>0.2</v>
      </c>
      <c r="G12882" s="16" t="n">
        <v>385.74</v>
      </c>
      <c r="I12882" s="1" t="str">
        <f aca="false">INDEX(Products!$C$2:$C$51,MATCH(C12882,Products!$A$2:$A$51,0))</f>
        <v>Books &amp; Stationery</v>
      </c>
      <c r="J12882" s="1" t="str">
        <f aca="false">INDEX(Orders!$E$2:$E$8001,MATCH(B12882,Orders!$A$2:$A$8001,0))</f>
        <v>Cancelled</v>
      </c>
      <c r="K12882" s="1" t="str">
        <f aca="false">LEFT(INDEX(Orders!$C$2:$C$8001,MATCH(B12882,Orders!$A$2:$A$8001,0)),7)</f>
        <v>2025-03</v>
      </c>
    </row>
    <row r="12883" customFormat="false" ht="15" hidden="false" customHeight="true" outlineLevel="0" collapsed="false">
      <c r="A12883" s="1" t="s">
        <v>23353</v>
      </c>
      <c r="B12883" s="1" t="s">
        <v>8747</v>
      </c>
      <c r="C12883" s="1" t="s">
        <v>1935</v>
      </c>
      <c r="D12883" s="1" t="n">
        <v>1</v>
      </c>
      <c r="E12883" s="16" t="n">
        <v>14558.72</v>
      </c>
      <c r="F12883" s="17" t="n">
        <v>0.2</v>
      </c>
      <c r="G12883" s="16" t="n">
        <v>11646.98</v>
      </c>
      <c r="I12883" s="1" t="str">
        <f aca="false">INDEX(Products!$C$2:$C$51,MATCH(C12883,Products!$A$2:$A$51,0))</f>
        <v>Electronics</v>
      </c>
      <c r="J12883" s="1" t="str">
        <f aca="false">INDEX(Orders!$E$2:$E$8001,MATCH(B12883,Orders!$A$2:$A$8001,0))</f>
        <v>Cancelled</v>
      </c>
      <c r="K12883" s="1" t="str">
        <f aca="false">LEFT(INDEX(Orders!$C$2:$C$8001,MATCH(B12883,Orders!$A$2:$A$8001,0)),7)</f>
        <v>2025-03</v>
      </c>
    </row>
    <row r="12884" customFormat="false" ht="15" hidden="false" customHeight="true" outlineLevel="0" collapsed="false">
      <c r="A12884" s="1" t="s">
        <v>23354</v>
      </c>
      <c r="B12884" s="1" t="s">
        <v>8748</v>
      </c>
      <c r="C12884" s="1" t="s">
        <v>1947</v>
      </c>
      <c r="D12884" s="1" t="n">
        <v>2</v>
      </c>
      <c r="E12884" s="16" t="n">
        <v>4778.51</v>
      </c>
      <c r="F12884" s="17" t="n">
        <v>0.05</v>
      </c>
      <c r="G12884" s="16" t="n">
        <v>9079.17</v>
      </c>
      <c r="I12884" s="1" t="str">
        <f aca="false">INDEX(Products!$C$2:$C$51,MATCH(C12884,Products!$A$2:$A$51,0))</f>
        <v>Fashion</v>
      </c>
      <c r="J12884" s="1" t="str">
        <f aca="false">INDEX(Orders!$E$2:$E$8001,MATCH(B12884,Orders!$A$2:$A$8001,0))</f>
        <v>Delivered</v>
      </c>
      <c r="K12884" s="1" t="str">
        <f aca="false">LEFT(INDEX(Orders!$C$2:$C$8001,MATCH(B12884,Orders!$A$2:$A$8001,0)),7)</f>
        <v>2024-11</v>
      </c>
    </row>
    <row r="12885" customFormat="false" ht="15" hidden="false" customHeight="true" outlineLevel="0" collapsed="false">
      <c r="A12885" s="1" t="s">
        <v>23355</v>
      </c>
      <c r="B12885" s="1" t="s">
        <v>8749</v>
      </c>
      <c r="C12885" s="1" t="s">
        <v>1931</v>
      </c>
      <c r="D12885" s="1" t="n">
        <v>2</v>
      </c>
      <c r="E12885" s="16" t="n">
        <v>1111.28</v>
      </c>
      <c r="F12885" s="17" t="n">
        <v>0.05</v>
      </c>
      <c r="G12885" s="16" t="n">
        <v>2111.43</v>
      </c>
      <c r="I12885" s="1" t="str">
        <f aca="false">INDEX(Products!$C$2:$C$51,MATCH(C12885,Products!$A$2:$A$51,0))</f>
        <v>Electronics</v>
      </c>
      <c r="J12885" s="1" t="str">
        <f aca="false">INDEX(Orders!$E$2:$E$8001,MATCH(B12885,Orders!$A$2:$A$8001,0))</f>
        <v>Delivered</v>
      </c>
      <c r="K12885" s="1" t="str">
        <f aca="false">LEFT(INDEX(Orders!$C$2:$C$8001,MATCH(B12885,Orders!$A$2:$A$8001,0)),7)</f>
        <v>2025-10</v>
      </c>
    </row>
    <row r="12886" customFormat="false" ht="15" hidden="false" customHeight="true" outlineLevel="0" collapsed="false">
      <c r="A12886" s="1" t="s">
        <v>23356</v>
      </c>
      <c r="B12886" s="1" t="s">
        <v>8750</v>
      </c>
      <c r="C12886" s="1" t="s">
        <v>2006</v>
      </c>
      <c r="D12886" s="1" t="n">
        <v>1</v>
      </c>
      <c r="E12886" s="16" t="n">
        <v>482.17</v>
      </c>
      <c r="F12886" s="17" t="n">
        <v>0.15</v>
      </c>
      <c r="G12886" s="16" t="n">
        <v>409.84</v>
      </c>
      <c r="I12886" s="1" t="str">
        <f aca="false">INDEX(Products!$C$2:$C$51,MATCH(C12886,Products!$A$2:$A$51,0))</f>
        <v>Books &amp; Stationery</v>
      </c>
      <c r="J12886" s="1" t="str">
        <f aca="false">INDEX(Orders!$E$2:$E$8001,MATCH(B12886,Orders!$A$2:$A$8001,0))</f>
        <v>Delivered</v>
      </c>
      <c r="K12886" s="1" t="str">
        <f aca="false">LEFT(INDEX(Orders!$C$2:$C$8001,MATCH(B12886,Orders!$A$2:$A$8001,0)),7)</f>
        <v>2024-12</v>
      </c>
    </row>
    <row r="12887" customFormat="false" ht="15" hidden="false" customHeight="true" outlineLevel="0" collapsed="false">
      <c r="A12887" s="1" t="s">
        <v>23357</v>
      </c>
      <c r="B12887" s="1" t="s">
        <v>8750</v>
      </c>
      <c r="C12887" s="1" t="s">
        <v>1930</v>
      </c>
      <c r="D12887" s="1" t="n">
        <v>1</v>
      </c>
      <c r="E12887" s="16" t="n">
        <v>2398.35</v>
      </c>
      <c r="F12887" s="17" t="n">
        <v>0.2</v>
      </c>
      <c r="G12887" s="16" t="n">
        <v>1918.68</v>
      </c>
      <c r="I12887" s="1" t="str">
        <f aca="false">INDEX(Products!$C$2:$C$51,MATCH(C12887,Products!$A$2:$A$51,0))</f>
        <v>Electronics</v>
      </c>
      <c r="J12887" s="1" t="str">
        <f aca="false">INDEX(Orders!$E$2:$E$8001,MATCH(B12887,Orders!$A$2:$A$8001,0))</f>
        <v>Delivered</v>
      </c>
      <c r="K12887" s="1" t="str">
        <f aca="false">LEFT(INDEX(Orders!$C$2:$C$8001,MATCH(B12887,Orders!$A$2:$A$8001,0)),7)</f>
        <v>2024-12</v>
      </c>
    </row>
    <row r="12888" customFormat="false" ht="15" hidden="false" customHeight="true" outlineLevel="0" collapsed="false">
      <c r="A12888" s="1" t="s">
        <v>23358</v>
      </c>
      <c r="B12888" s="1" t="s">
        <v>8750</v>
      </c>
      <c r="C12888" s="1" t="s">
        <v>1975</v>
      </c>
      <c r="D12888" s="1" t="n">
        <v>1</v>
      </c>
      <c r="E12888" s="16" t="n">
        <v>862.99</v>
      </c>
      <c r="F12888" s="17" t="n">
        <v>0.05</v>
      </c>
      <c r="G12888" s="16" t="n">
        <v>819.84</v>
      </c>
      <c r="I12888" s="1" t="str">
        <f aca="false">INDEX(Products!$C$2:$C$51,MATCH(C12888,Products!$A$2:$A$51,0))</f>
        <v>Beauty &amp; Personal Care</v>
      </c>
      <c r="J12888" s="1" t="str">
        <f aca="false">INDEX(Orders!$E$2:$E$8001,MATCH(B12888,Orders!$A$2:$A$8001,0))</f>
        <v>Delivered</v>
      </c>
      <c r="K12888" s="1" t="str">
        <f aca="false">LEFT(INDEX(Orders!$C$2:$C$8001,MATCH(B12888,Orders!$A$2:$A$8001,0)),7)</f>
        <v>2024-12</v>
      </c>
    </row>
    <row r="12889" customFormat="false" ht="15" hidden="false" customHeight="true" outlineLevel="0" collapsed="false">
      <c r="A12889" s="1" t="s">
        <v>23359</v>
      </c>
      <c r="B12889" s="1" t="s">
        <v>8750</v>
      </c>
      <c r="C12889" s="1" t="s">
        <v>2007</v>
      </c>
      <c r="D12889" s="1" t="n">
        <v>1</v>
      </c>
      <c r="E12889" s="16" t="n">
        <v>750.27</v>
      </c>
      <c r="F12889" s="17" t="n">
        <v>0.1</v>
      </c>
      <c r="G12889" s="16" t="n">
        <v>675.24</v>
      </c>
      <c r="I12889" s="1" t="str">
        <f aca="false">INDEX(Products!$C$2:$C$51,MATCH(C12889,Products!$A$2:$A$51,0))</f>
        <v>Books &amp; Stationery</v>
      </c>
      <c r="J12889" s="1" t="str">
        <f aca="false">INDEX(Orders!$E$2:$E$8001,MATCH(B12889,Orders!$A$2:$A$8001,0))</f>
        <v>Delivered</v>
      </c>
      <c r="K12889" s="1" t="str">
        <f aca="false">LEFT(INDEX(Orders!$C$2:$C$8001,MATCH(B12889,Orders!$A$2:$A$8001,0)),7)</f>
        <v>2024-12</v>
      </c>
    </row>
    <row r="12890" customFormat="false" ht="15" hidden="false" customHeight="true" outlineLevel="0" collapsed="false">
      <c r="A12890" s="1" t="s">
        <v>23360</v>
      </c>
      <c r="B12890" s="1" t="s">
        <v>8751</v>
      </c>
      <c r="C12890" s="1" t="s">
        <v>1995</v>
      </c>
      <c r="D12890" s="1" t="n">
        <v>3</v>
      </c>
      <c r="E12890" s="16" t="n">
        <v>2914.27</v>
      </c>
      <c r="F12890" s="17" t="n">
        <v>0.2</v>
      </c>
      <c r="G12890" s="16" t="n">
        <v>6994.25</v>
      </c>
      <c r="I12890" s="1" t="str">
        <f aca="false">INDEX(Products!$C$2:$C$51,MATCH(C12890,Products!$A$2:$A$51,0))</f>
        <v>Sports &amp; Fitness</v>
      </c>
      <c r="J12890" s="1" t="str">
        <f aca="false">INDEX(Orders!$E$2:$E$8001,MATCH(B12890,Orders!$A$2:$A$8001,0))</f>
        <v>Delivered</v>
      </c>
      <c r="K12890" s="1" t="str">
        <f aca="false">LEFT(INDEX(Orders!$C$2:$C$8001,MATCH(B12890,Orders!$A$2:$A$8001,0)),7)</f>
        <v>2025-11</v>
      </c>
    </row>
    <row r="12891" customFormat="false" ht="15" hidden="false" customHeight="true" outlineLevel="0" collapsed="false">
      <c r="A12891" s="1" t="s">
        <v>23361</v>
      </c>
      <c r="B12891" s="1" t="s">
        <v>8751</v>
      </c>
      <c r="C12891" s="1" t="s">
        <v>1977</v>
      </c>
      <c r="D12891" s="1" t="n">
        <v>3</v>
      </c>
      <c r="E12891" s="16" t="n">
        <v>2386.05</v>
      </c>
      <c r="F12891" s="17" t="n">
        <v>0.05</v>
      </c>
      <c r="G12891" s="16" t="n">
        <v>6800.24</v>
      </c>
      <c r="I12891" s="1" t="str">
        <f aca="false">INDEX(Products!$C$2:$C$51,MATCH(C12891,Products!$A$2:$A$51,0))</f>
        <v>Beauty &amp; Personal Care</v>
      </c>
      <c r="J12891" s="1" t="str">
        <f aca="false">INDEX(Orders!$E$2:$E$8001,MATCH(B12891,Orders!$A$2:$A$8001,0))</f>
        <v>Delivered</v>
      </c>
      <c r="K12891" s="1" t="str">
        <f aca="false">LEFT(INDEX(Orders!$C$2:$C$8001,MATCH(B12891,Orders!$A$2:$A$8001,0)),7)</f>
        <v>2025-11</v>
      </c>
    </row>
    <row r="12892" customFormat="false" ht="15" hidden="false" customHeight="true" outlineLevel="0" collapsed="false">
      <c r="A12892" s="1" t="s">
        <v>23362</v>
      </c>
      <c r="B12892" s="1" t="s">
        <v>8751</v>
      </c>
      <c r="C12892" s="1" t="s">
        <v>2006</v>
      </c>
      <c r="D12892" s="1" t="n">
        <v>2</v>
      </c>
      <c r="E12892" s="16" t="n">
        <v>482.17</v>
      </c>
      <c r="F12892" s="17" t="n">
        <v>0.1</v>
      </c>
      <c r="G12892" s="16" t="n">
        <v>867.91</v>
      </c>
      <c r="I12892" s="1" t="str">
        <f aca="false">INDEX(Products!$C$2:$C$51,MATCH(C12892,Products!$A$2:$A$51,0))</f>
        <v>Books &amp; Stationery</v>
      </c>
      <c r="J12892" s="1" t="str">
        <f aca="false">INDEX(Orders!$E$2:$E$8001,MATCH(B12892,Orders!$A$2:$A$8001,0))</f>
        <v>Delivered</v>
      </c>
      <c r="K12892" s="1" t="str">
        <f aca="false">LEFT(INDEX(Orders!$C$2:$C$8001,MATCH(B12892,Orders!$A$2:$A$8001,0)),7)</f>
        <v>2025-11</v>
      </c>
    </row>
    <row r="12893" customFormat="false" ht="15" hidden="false" customHeight="true" outlineLevel="0" collapsed="false">
      <c r="A12893" s="1" t="s">
        <v>23363</v>
      </c>
      <c r="B12893" s="1" t="s">
        <v>8752</v>
      </c>
      <c r="C12893" s="1" t="s">
        <v>1940</v>
      </c>
      <c r="D12893" s="1" t="n">
        <v>1</v>
      </c>
      <c r="E12893" s="16" t="n">
        <v>2374.52</v>
      </c>
      <c r="F12893" s="17" t="n">
        <v>0</v>
      </c>
      <c r="G12893" s="16" t="n">
        <v>2374.52</v>
      </c>
      <c r="I12893" s="1" t="str">
        <f aca="false">INDEX(Products!$C$2:$C$51,MATCH(C12893,Products!$A$2:$A$51,0))</f>
        <v>Fashion</v>
      </c>
      <c r="J12893" s="1" t="str">
        <f aca="false">INDEX(Orders!$E$2:$E$8001,MATCH(B12893,Orders!$A$2:$A$8001,0))</f>
        <v>Delivered</v>
      </c>
      <c r="K12893" s="1" t="str">
        <f aca="false">LEFT(INDEX(Orders!$C$2:$C$8001,MATCH(B12893,Orders!$A$2:$A$8001,0)),7)</f>
        <v>2025-10</v>
      </c>
    </row>
    <row r="12894" customFormat="false" ht="15" hidden="false" customHeight="true" outlineLevel="0" collapsed="false">
      <c r="A12894" s="1" t="s">
        <v>23364</v>
      </c>
      <c r="B12894" s="1" t="s">
        <v>8753</v>
      </c>
      <c r="C12894" s="1" t="s">
        <v>1976</v>
      </c>
      <c r="D12894" s="1" t="n">
        <v>1</v>
      </c>
      <c r="E12894" s="16" t="n">
        <v>1603.35</v>
      </c>
      <c r="F12894" s="17" t="n">
        <v>0</v>
      </c>
      <c r="G12894" s="16" t="n">
        <v>1603.35</v>
      </c>
      <c r="I12894" s="1" t="str">
        <f aca="false">INDEX(Products!$C$2:$C$51,MATCH(C12894,Products!$A$2:$A$51,0))</f>
        <v>Beauty &amp; Personal Care</v>
      </c>
      <c r="J12894" s="1" t="str">
        <f aca="false">INDEX(Orders!$E$2:$E$8001,MATCH(B12894,Orders!$A$2:$A$8001,0))</f>
        <v>Delivered</v>
      </c>
      <c r="K12894" s="1" t="str">
        <f aca="false">LEFT(INDEX(Orders!$C$2:$C$8001,MATCH(B12894,Orders!$A$2:$A$8001,0)),7)</f>
        <v>2025-09</v>
      </c>
    </row>
    <row r="12895" customFormat="false" ht="15" hidden="false" customHeight="true" outlineLevel="0" collapsed="false">
      <c r="A12895" s="1" t="s">
        <v>23365</v>
      </c>
      <c r="B12895" s="1" t="s">
        <v>8754</v>
      </c>
      <c r="C12895" s="1" t="s">
        <v>2006</v>
      </c>
      <c r="D12895" s="1" t="n">
        <v>3</v>
      </c>
      <c r="E12895" s="16" t="n">
        <v>482.17</v>
      </c>
      <c r="F12895" s="17" t="n">
        <v>0.05</v>
      </c>
      <c r="G12895" s="16" t="n">
        <v>1374.18</v>
      </c>
      <c r="I12895" s="1" t="str">
        <f aca="false">INDEX(Products!$C$2:$C$51,MATCH(C12895,Products!$A$2:$A$51,0))</f>
        <v>Books &amp; Stationery</v>
      </c>
      <c r="J12895" s="1" t="str">
        <f aca="false">INDEX(Orders!$E$2:$E$8001,MATCH(B12895,Orders!$A$2:$A$8001,0))</f>
        <v>Delivered</v>
      </c>
      <c r="K12895" s="1" t="str">
        <f aca="false">LEFT(INDEX(Orders!$C$2:$C$8001,MATCH(B12895,Orders!$A$2:$A$8001,0)),7)</f>
        <v>2025-07</v>
      </c>
    </row>
    <row r="12896" customFormat="false" ht="15" hidden="false" customHeight="true" outlineLevel="0" collapsed="false">
      <c r="A12896" s="1" t="s">
        <v>23366</v>
      </c>
      <c r="B12896" s="1" t="s">
        <v>8754</v>
      </c>
      <c r="C12896" s="1" t="s">
        <v>1930</v>
      </c>
      <c r="D12896" s="1" t="n">
        <v>1</v>
      </c>
      <c r="E12896" s="16" t="n">
        <v>2398.35</v>
      </c>
      <c r="F12896" s="17" t="n">
        <v>0.2</v>
      </c>
      <c r="G12896" s="16" t="n">
        <v>1918.68</v>
      </c>
      <c r="I12896" s="1" t="str">
        <f aca="false">INDEX(Products!$C$2:$C$51,MATCH(C12896,Products!$A$2:$A$51,0))</f>
        <v>Electronics</v>
      </c>
      <c r="J12896" s="1" t="str">
        <f aca="false">INDEX(Orders!$E$2:$E$8001,MATCH(B12896,Orders!$A$2:$A$8001,0))</f>
        <v>Delivered</v>
      </c>
      <c r="K12896" s="1" t="str">
        <f aca="false">LEFT(INDEX(Orders!$C$2:$C$8001,MATCH(B12896,Orders!$A$2:$A$8001,0)),7)</f>
        <v>2025-07</v>
      </c>
    </row>
    <row r="12897" customFormat="false" ht="15" hidden="false" customHeight="true" outlineLevel="0" collapsed="false">
      <c r="A12897" s="1" t="s">
        <v>23367</v>
      </c>
      <c r="B12897" s="1" t="s">
        <v>8755</v>
      </c>
      <c r="C12897" s="1" t="s">
        <v>1988</v>
      </c>
      <c r="D12897" s="1" t="n">
        <v>2</v>
      </c>
      <c r="E12897" s="16" t="n">
        <v>681.07</v>
      </c>
      <c r="F12897" s="17" t="n">
        <v>0.15</v>
      </c>
      <c r="G12897" s="16" t="n">
        <v>1157.82</v>
      </c>
      <c r="I12897" s="1" t="str">
        <f aca="false">INDEX(Products!$C$2:$C$51,MATCH(C12897,Products!$A$2:$A$51,0))</f>
        <v>Sports &amp; Fitness</v>
      </c>
      <c r="J12897" s="1" t="str">
        <f aca="false">INDEX(Orders!$E$2:$E$8001,MATCH(B12897,Orders!$A$2:$A$8001,0))</f>
        <v>Delivered</v>
      </c>
      <c r="K12897" s="1" t="str">
        <f aca="false">LEFT(INDEX(Orders!$C$2:$C$8001,MATCH(B12897,Orders!$A$2:$A$8001,0)),7)</f>
        <v>2024-02</v>
      </c>
    </row>
    <row r="12898" customFormat="false" ht="15" hidden="false" customHeight="true" outlineLevel="0" collapsed="false">
      <c r="A12898" s="1" t="s">
        <v>23368</v>
      </c>
      <c r="B12898" s="1" t="s">
        <v>8755</v>
      </c>
      <c r="C12898" s="1" t="s">
        <v>1940</v>
      </c>
      <c r="D12898" s="1" t="n">
        <v>2</v>
      </c>
      <c r="E12898" s="16" t="n">
        <v>2374.52</v>
      </c>
      <c r="F12898" s="17" t="n">
        <v>0.1</v>
      </c>
      <c r="G12898" s="16" t="n">
        <v>4274.14</v>
      </c>
      <c r="I12898" s="1" t="str">
        <f aca="false">INDEX(Products!$C$2:$C$51,MATCH(C12898,Products!$A$2:$A$51,0))</f>
        <v>Fashion</v>
      </c>
      <c r="J12898" s="1" t="str">
        <f aca="false">INDEX(Orders!$E$2:$E$8001,MATCH(B12898,Orders!$A$2:$A$8001,0))</f>
        <v>Delivered</v>
      </c>
      <c r="K12898" s="1" t="str">
        <f aca="false">LEFT(INDEX(Orders!$C$2:$C$8001,MATCH(B12898,Orders!$A$2:$A$8001,0)),7)</f>
        <v>2024-02</v>
      </c>
    </row>
    <row r="12899" customFormat="false" ht="15" hidden="false" customHeight="true" outlineLevel="0" collapsed="false">
      <c r="A12899" s="1" t="s">
        <v>23369</v>
      </c>
      <c r="B12899" s="1" t="s">
        <v>8755</v>
      </c>
      <c r="C12899" s="1" t="s">
        <v>2007</v>
      </c>
      <c r="D12899" s="1" t="n">
        <v>2</v>
      </c>
      <c r="E12899" s="16" t="n">
        <v>750.27</v>
      </c>
      <c r="F12899" s="17" t="n">
        <v>0</v>
      </c>
      <c r="G12899" s="16" t="n">
        <v>1500.54</v>
      </c>
      <c r="I12899" s="1" t="str">
        <f aca="false">INDEX(Products!$C$2:$C$51,MATCH(C12899,Products!$A$2:$A$51,0))</f>
        <v>Books &amp; Stationery</v>
      </c>
      <c r="J12899" s="1" t="str">
        <f aca="false">INDEX(Orders!$E$2:$E$8001,MATCH(B12899,Orders!$A$2:$A$8001,0))</f>
        <v>Delivered</v>
      </c>
      <c r="K12899" s="1" t="str">
        <f aca="false">LEFT(INDEX(Orders!$C$2:$C$8001,MATCH(B12899,Orders!$A$2:$A$8001,0)),7)</f>
        <v>2024-02</v>
      </c>
    </row>
    <row r="12900" customFormat="false" ht="15" hidden="false" customHeight="true" outlineLevel="0" collapsed="false">
      <c r="A12900" s="1" t="s">
        <v>23370</v>
      </c>
      <c r="B12900" s="1" t="s">
        <v>8755</v>
      </c>
      <c r="C12900" s="1" t="s">
        <v>2006</v>
      </c>
      <c r="D12900" s="1" t="n">
        <v>1</v>
      </c>
      <c r="E12900" s="16" t="n">
        <v>482.17</v>
      </c>
      <c r="F12900" s="17" t="n">
        <v>0.1</v>
      </c>
      <c r="G12900" s="16" t="n">
        <v>433.95</v>
      </c>
      <c r="I12900" s="1" t="str">
        <f aca="false">INDEX(Products!$C$2:$C$51,MATCH(C12900,Products!$A$2:$A$51,0))</f>
        <v>Books &amp; Stationery</v>
      </c>
      <c r="J12900" s="1" t="str">
        <f aca="false">INDEX(Orders!$E$2:$E$8001,MATCH(B12900,Orders!$A$2:$A$8001,0))</f>
        <v>Delivered</v>
      </c>
      <c r="K12900" s="1" t="str">
        <f aca="false">LEFT(INDEX(Orders!$C$2:$C$8001,MATCH(B12900,Orders!$A$2:$A$8001,0)),7)</f>
        <v>2024-02</v>
      </c>
    </row>
    <row r="12901" customFormat="false" ht="15" hidden="false" customHeight="true" outlineLevel="0" collapsed="false">
      <c r="A12901" s="1" t="s">
        <v>23371</v>
      </c>
      <c r="B12901" s="1" t="s">
        <v>8756</v>
      </c>
      <c r="C12901" s="1" t="s">
        <v>1933</v>
      </c>
      <c r="D12901" s="1" t="n">
        <v>1</v>
      </c>
      <c r="E12901" s="16" t="n">
        <v>7194.38</v>
      </c>
      <c r="F12901" s="17" t="n">
        <v>0.05</v>
      </c>
      <c r="G12901" s="16" t="n">
        <v>6834.66</v>
      </c>
      <c r="I12901" s="1" t="str">
        <f aca="false">INDEX(Products!$C$2:$C$51,MATCH(C12901,Products!$A$2:$A$51,0))</f>
        <v>Electronics</v>
      </c>
      <c r="J12901" s="1" t="str">
        <f aca="false">INDEX(Orders!$E$2:$E$8001,MATCH(B12901,Orders!$A$2:$A$8001,0))</f>
        <v>Delivered</v>
      </c>
      <c r="K12901" s="1" t="str">
        <f aca="false">LEFT(INDEX(Orders!$C$2:$C$8001,MATCH(B12901,Orders!$A$2:$A$8001,0)),7)</f>
        <v>2025-03</v>
      </c>
    </row>
    <row r="12902" customFormat="false" ht="15" hidden="false" customHeight="true" outlineLevel="0" collapsed="false">
      <c r="A12902" s="1" t="s">
        <v>23372</v>
      </c>
      <c r="B12902" s="1" t="s">
        <v>8757</v>
      </c>
      <c r="C12902" s="1" t="s">
        <v>2006</v>
      </c>
      <c r="D12902" s="1" t="n">
        <v>1</v>
      </c>
      <c r="E12902" s="16" t="n">
        <v>482.17</v>
      </c>
      <c r="F12902" s="17" t="n">
        <v>0</v>
      </c>
      <c r="G12902" s="16" t="n">
        <v>482.17</v>
      </c>
      <c r="I12902" s="1" t="str">
        <f aca="false">INDEX(Products!$C$2:$C$51,MATCH(C12902,Products!$A$2:$A$51,0))</f>
        <v>Books &amp; Stationery</v>
      </c>
      <c r="J12902" s="1" t="str">
        <f aca="false">INDEX(Orders!$E$2:$E$8001,MATCH(B12902,Orders!$A$2:$A$8001,0))</f>
        <v>Delivered</v>
      </c>
      <c r="K12902" s="1" t="str">
        <f aca="false">LEFT(INDEX(Orders!$C$2:$C$8001,MATCH(B12902,Orders!$A$2:$A$8001,0)),7)</f>
        <v>2024-06</v>
      </c>
    </row>
    <row r="12903" customFormat="false" ht="15" hidden="false" customHeight="true" outlineLevel="0" collapsed="false">
      <c r="A12903" s="1" t="s">
        <v>23373</v>
      </c>
      <c r="B12903" s="1" t="s">
        <v>8757</v>
      </c>
      <c r="C12903" s="1" t="s">
        <v>1933</v>
      </c>
      <c r="D12903" s="1" t="n">
        <v>1</v>
      </c>
      <c r="E12903" s="16" t="n">
        <v>7194.38</v>
      </c>
      <c r="F12903" s="17" t="n">
        <v>0.2</v>
      </c>
      <c r="G12903" s="16" t="n">
        <v>5755.5</v>
      </c>
      <c r="I12903" s="1" t="str">
        <f aca="false">INDEX(Products!$C$2:$C$51,MATCH(C12903,Products!$A$2:$A$51,0))</f>
        <v>Electronics</v>
      </c>
      <c r="J12903" s="1" t="str">
        <f aca="false">INDEX(Orders!$E$2:$E$8001,MATCH(B12903,Orders!$A$2:$A$8001,0))</f>
        <v>Delivered</v>
      </c>
      <c r="K12903" s="1" t="str">
        <f aca="false">LEFT(INDEX(Orders!$C$2:$C$8001,MATCH(B12903,Orders!$A$2:$A$8001,0)),7)</f>
        <v>2024-06</v>
      </c>
    </row>
    <row r="12904" customFormat="false" ht="15" hidden="false" customHeight="true" outlineLevel="0" collapsed="false">
      <c r="A12904" s="1" t="s">
        <v>23374</v>
      </c>
      <c r="B12904" s="1" t="s">
        <v>8757</v>
      </c>
      <c r="C12904" s="1" t="s">
        <v>1997</v>
      </c>
      <c r="D12904" s="1" t="n">
        <v>1</v>
      </c>
      <c r="E12904" s="16" t="n">
        <v>311.15</v>
      </c>
      <c r="F12904" s="17" t="n">
        <v>0</v>
      </c>
      <c r="G12904" s="16" t="n">
        <v>311.15</v>
      </c>
      <c r="I12904" s="1" t="str">
        <f aca="false">INDEX(Products!$C$2:$C$51,MATCH(C12904,Products!$A$2:$A$51,0))</f>
        <v>Sports &amp; Fitness</v>
      </c>
      <c r="J12904" s="1" t="str">
        <f aca="false">INDEX(Orders!$E$2:$E$8001,MATCH(B12904,Orders!$A$2:$A$8001,0))</f>
        <v>Delivered</v>
      </c>
      <c r="K12904" s="1" t="str">
        <f aca="false">LEFT(INDEX(Orders!$C$2:$C$8001,MATCH(B12904,Orders!$A$2:$A$8001,0)),7)</f>
        <v>2024-06</v>
      </c>
    </row>
    <row r="12905" customFormat="false" ht="15" hidden="false" customHeight="true" outlineLevel="0" collapsed="false">
      <c r="A12905" s="1" t="s">
        <v>23375</v>
      </c>
      <c r="B12905" s="1" t="s">
        <v>8758</v>
      </c>
      <c r="C12905" s="1" t="s">
        <v>1940</v>
      </c>
      <c r="D12905" s="1" t="n">
        <v>1</v>
      </c>
      <c r="E12905" s="16" t="n">
        <v>2374.52</v>
      </c>
      <c r="F12905" s="17" t="n">
        <v>0</v>
      </c>
      <c r="G12905" s="16" t="n">
        <v>2374.52</v>
      </c>
      <c r="I12905" s="1" t="str">
        <f aca="false">INDEX(Products!$C$2:$C$51,MATCH(C12905,Products!$A$2:$A$51,0))</f>
        <v>Fashion</v>
      </c>
      <c r="J12905" s="1" t="str">
        <f aca="false">INDEX(Orders!$E$2:$E$8001,MATCH(B12905,Orders!$A$2:$A$8001,0))</f>
        <v>Delivered</v>
      </c>
      <c r="K12905" s="1" t="str">
        <f aca="false">LEFT(INDEX(Orders!$C$2:$C$8001,MATCH(B12905,Orders!$A$2:$A$8001,0)),7)</f>
        <v>2024-08</v>
      </c>
    </row>
    <row r="12906" customFormat="false" ht="15" hidden="false" customHeight="true" outlineLevel="0" collapsed="false">
      <c r="A12906" s="1" t="s">
        <v>23376</v>
      </c>
      <c r="B12906" s="1" t="s">
        <v>8759</v>
      </c>
      <c r="C12906" s="1" t="s">
        <v>2007</v>
      </c>
      <c r="D12906" s="1" t="n">
        <v>1</v>
      </c>
      <c r="E12906" s="16" t="n">
        <v>750.27</v>
      </c>
      <c r="F12906" s="17" t="n">
        <v>0.15</v>
      </c>
      <c r="G12906" s="16" t="n">
        <v>637.73</v>
      </c>
      <c r="I12906" s="1" t="str">
        <f aca="false">INDEX(Products!$C$2:$C$51,MATCH(C12906,Products!$A$2:$A$51,0))</f>
        <v>Books &amp; Stationery</v>
      </c>
      <c r="J12906" s="1" t="str">
        <f aca="false">INDEX(Orders!$E$2:$E$8001,MATCH(B12906,Orders!$A$2:$A$8001,0))</f>
        <v>Delivered</v>
      </c>
      <c r="K12906" s="1" t="str">
        <f aca="false">LEFT(INDEX(Orders!$C$2:$C$8001,MATCH(B12906,Orders!$A$2:$A$8001,0)),7)</f>
        <v>2025-11</v>
      </c>
    </row>
    <row r="12907" customFormat="false" ht="15" hidden="false" customHeight="true" outlineLevel="0" collapsed="false">
      <c r="A12907" s="1" t="s">
        <v>23377</v>
      </c>
      <c r="B12907" s="1" t="s">
        <v>8759</v>
      </c>
      <c r="C12907" s="1" t="s">
        <v>1940</v>
      </c>
      <c r="D12907" s="1" t="n">
        <v>1</v>
      </c>
      <c r="E12907" s="16" t="n">
        <v>2374.52</v>
      </c>
      <c r="F12907" s="17" t="n">
        <v>0.2</v>
      </c>
      <c r="G12907" s="16" t="n">
        <v>1899.62</v>
      </c>
      <c r="I12907" s="1" t="str">
        <f aca="false">INDEX(Products!$C$2:$C$51,MATCH(C12907,Products!$A$2:$A$51,0))</f>
        <v>Fashion</v>
      </c>
      <c r="J12907" s="1" t="str">
        <f aca="false">INDEX(Orders!$E$2:$E$8001,MATCH(B12907,Orders!$A$2:$A$8001,0))</f>
        <v>Delivered</v>
      </c>
      <c r="K12907" s="1" t="str">
        <f aca="false">LEFT(INDEX(Orders!$C$2:$C$8001,MATCH(B12907,Orders!$A$2:$A$8001,0)),7)</f>
        <v>2025-11</v>
      </c>
    </row>
    <row r="12908" customFormat="false" ht="15" hidden="false" customHeight="true" outlineLevel="0" collapsed="false">
      <c r="A12908" s="1" t="s">
        <v>23378</v>
      </c>
      <c r="B12908" s="1" t="s">
        <v>8760</v>
      </c>
      <c r="C12908" s="1" t="s">
        <v>1940</v>
      </c>
      <c r="D12908" s="1" t="n">
        <v>2</v>
      </c>
      <c r="E12908" s="16" t="n">
        <v>2374.52</v>
      </c>
      <c r="F12908" s="17" t="n">
        <v>0.15</v>
      </c>
      <c r="G12908" s="16" t="n">
        <v>4036.68</v>
      </c>
      <c r="I12908" s="1" t="str">
        <f aca="false">INDEX(Products!$C$2:$C$51,MATCH(C12908,Products!$A$2:$A$51,0))</f>
        <v>Fashion</v>
      </c>
      <c r="J12908" s="1" t="str">
        <f aca="false">INDEX(Orders!$E$2:$E$8001,MATCH(B12908,Orders!$A$2:$A$8001,0))</f>
        <v>Delivered</v>
      </c>
      <c r="K12908" s="1" t="str">
        <f aca="false">LEFT(INDEX(Orders!$C$2:$C$8001,MATCH(B12908,Orders!$A$2:$A$8001,0)),7)</f>
        <v>2024-09</v>
      </c>
    </row>
    <row r="12909" customFormat="false" ht="15" hidden="false" customHeight="true" outlineLevel="0" collapsed="false">
      <c r="A12909" s="1" t="s">
        <v>23379</v>
      </c>
      <c r="B12909" s="1" t="s">
        <v>8760</v>
      </c>
      <c r="C12909" s="1" t="s">
        <v>1930</v>
      </c>
      <c r="D12909" s="1" t="n">
        <v>1</v>
      </c>
      <c r="E12909" s="16" t="n">
        <v>2398.35</v>
      </c>
      <c r="F12909" s="17" t="n">
        <v>0.05</v>
      </c>
      <c r="G12909" s="16" t="n">
        <v>2278.43</v>
      </c>
      <c r="I12909" s="1" t="str">
        <f aca="false">INDEX(Products!$C$2:$C$51,MATCH(C12909,Products!$A$2:$A$51,0))</f>
        <v>Electronics</v>
      </c>
      <c r="J12909" s="1" t="str">
        <f aca="false">INDEX(Orders!$E$2:$E$8001,MATCH(B12909,Orders!$A$2:$A$8001,0))</f>
        <v>Delivered</v>
      </c>
      <c r="K12909" s="1" t="str">
        <f aca="false">LEFT(INDEX(Orders!$C$2:$C$8001,MATCH(B12909,Orders!$A$2:$A$8001,0)),7)</f>
        <v>2024-09</v>
      </c>
    </row>
    <row r="12910" customFormat="false" ht="15" hidden="false" customHeight="true" outlineLevel="0" collapsed="false">
      <c r="A12910" s="1" t="s">
        <v>23380</v>
      </c>
      <c r="B12910" s="1" t="s">
        <v>8760</v>
      </c>
      <c r="C12910" s="1" t="s">
        <v>1953</v>
      </c>
      <c r="D12910" s="1" t="n">
        <v>1</v>
      </c>
      <c r="E12910" s="16" t="n">
        <v>4914.12</v>
      </c>
      <c r="F12910" s="17" t="n">
        <v>0.15</v>
      </c>
      <c r="G12910" s="16" t="n">
        <v>4177</v>
      </c>
      <c r="I12910" s="1" t="str">
        <f aca="false">INDEX(Products!$C$2:$C$51,MATCH(C12910,Products!$A$2:$A$51,0))</f>
        <v>Fashion</v>
      </c>
      <c r="J12910" s="1" t="str">
        <f aca="false">INDEX(Orders!$E$2:$E$8001,MATCH(B12910,Orders!$A$2:$A$8001,0))</f>
        <v>Delivered</v>
      </c>
      <c r="K12910" s="1" t="str">
        <f aca="false">LEFT(INDEX(Orders!$C$2:$C$8001,MATCH(B12910,Orders!$A$2:$A$8001,0)),7)</f>
        <v>2024-09</v>
      </c>
    </row>
    <row r="12911" customFormat="false" ht="15" hidden="false" customHeight="true" outlineLevel="0" collapsed="false">
      <c r="A12911" s="1" t="s">
        <v>23381</v>
      </c>
      <c r="B12911" s="1" t="s">
        <v>8761</v>
      </c>
      <c r="C12911" s="1" t="s">
        <v>1930</v>
      </c>
      <c r="D12911" s="1" t="n">
        <v>1</v>
      </c>
      <c r="E12911" s="16" t="n">
        <v>2398.35</v>
      </c>
      <c r="F12911" s="17" t="n">
        <v>0</v>
      </c>
      <c r="G12911" s="16" t="n">
        <v>2398.35</v>
      </c>
      <c r="I12911" s="1" t="str">
        <f aca="false">INDEX(Products!$C$2:$C$51,MATCH(C12911,Products!$A$2:$A$51,0))</f>
        <v>Electronics</v>
      </c>
      <c r="J12911" s="1" t="str">
        <f aca="false">INDEX(Orders!$E$2:$E$8001,MATCH(B12911,Orders!$A$2:$A$8001,0))</f>
        <v>Delivered</v>
      </c>
      <c r="K12911" s="1" t="str">
        <f aca="false">LEFT(INDEX(Orders!$C$2:$C$8001,MATCH(B12911,Orders!$A$2:$A$8001,0)),7)</f>
        <v>2025-11</v>
      </c>
    </row>
    <row r="12912" customFormat="false" ht="15" hidden="false" customHeight="true" outlineLevel="0" collapsed="false">
      <c r="A12912" s="1" t="s">
        <v>23382</v>
      </c>
      <c r="B12912" s="1" t="s">
        <v>8761</v>
      </c>
      <c r="C12912" s="1" t="s">
        <v>1993</v>
      </c>
      <c r="D12912" s="1" t="n">
        <v>3</v>
      </c>
      <c r="E12912" s="16" t="n">
        <v>3177.33</v>
      </c>
      <c r="F12912" s="17" t="n">
        <v>0.05</v>
      </c>
      <c r="G12912" s="16" t="n">
        <v>9055.39</v>
      </c>
      <c r="I12912" s="1" t="str">
        <f aca="false">INDEX(Products!$C$2:$C$51,MATCH(C12912,Products!$A$2:$A$51,0))</f>
        <v>Sports &amp; Fitness</v>
      </c>
      <c r="J12912" s="1" t="str">
        <f aca="false">INDEX(Orders!$E$2:$E$8001,MATCH(B12912,Orders!$A$2:$A$8001,0))</f>
        <v>Delivered</v>
      </c>
      <c r="K12912" s="1" t="str">
        <f aca="false">LEFT(INDEX(Orders!$C$2:$C$8001,MATCH(B12912,Orders!$A$2:$A$8001,0)),7)</f>
        <v>2025-11</v>
      </c>
    </row>
    <row r="12913" customFormat="false" ht="15" hidden="false" customHeight="true" outlineLevel="0" collapsed="false">
      <c r="A12913" s="1" t="s">
        <v>23383</v>
      </c>
      <c r="B12913" s="1" t="s">
        <v>8761</v>
      </c>
      <c r="C12913" s="1" t="s">
        <v>2006</v>
      </c>
      <c r="D12913" s="1" t="n">
        <v>1</v>
      </c>
      <c r="E12913" s="16" t="n">
        <v>482.17</v>
      </c>
      <c r="F12913" s="17" t="n">
        <v>0</v>
      </c>
      <c r="G12913" s="16" t="n">
        <v>482.17</v>
      </c>
      <c r="I12913" s="1" t="str">
        <f aca="false">INDEX(Products!$C$2:$C$51,MATCH(C12913,Products!$A$2:$A$51,0))</f>
        <v>Books &amp; Stationery</v>
      </c>
      <c r="J12913" s="1" t="str">
        <f aca="false">INDEX(Orders!$E$2:$E$8001,MATCH(B12913,Orders!$A$2:$A$8001,0))</f>
        <v>Delivered</v>
      </c>
      <c r="K12913" s="1" t="str">
        <f aca="false">LEFT(INDEX(Orders!$C$2:$C$8001,MATCH(B12913,Orders!$A$2:$A$8001,0)),7)</f>
        <v>2025-11</v>
      </c>
    </row>
    <row r="12914" customFormat="false" ht="15" hidden="false" customHeight="true" outlineLevel="0" collapsed="false">
      <c r="A12914" s="1" t="s">
        <v>23384</v>
      </c>
      <c r="B12914" s="1" t="s">
        <v>8761</v>
      </c>
      <c r="C12914" s="1" t="s">
        <v>1971</v>
      </c>
      <c r="D12914" s="1" t="n">
        <v>1</v>
      </c>
      <c r="E12914" s="16" t="n">
        <v>2073.63</v>
      </c>
      <c r="F12914" s="17" t="n">
        <v>0.2</v>
      </c>
      <c r="G12914" s="16" t="n">
        <v>1658.9</v>
      </c>
      <c r="I12914" s="1" t="str">
        <f aca="false">INDEX(Products!$C$2:$C$51,MATCH(C12914,Products!$A$2:$A$51,0))</f>
        <v>Home &amp; Kitchen</v>
      </c>
      <c r="J12914" s="1" t="str">
        <f aca="false">INDEX(Orders!$E$2:$E$8001,MATCH(B12914,Orders!$A$2:$A$8001,0))</f>
        <v>Delivered</v>
      </c>
      <c r="K12914" s="1" t="str">
        <f aca="false">LEFT(INDEX(Orders!$C$2:$C$8001,MATCH(B12914,Orders!$A$2:$A$8001,0)),7)</f>
        <v>2025-11</v>
      </c>
    </row>
    <row r="12915" customFormat="false" ht="15" hidden="false" customHeight="true" outlineLevel="0" collapsed="false">
      <c r="A12915" s="1" t="s">
        <v>23385</v>
      </c>
      <c r="B12915" s="1" t="s">
        <v>8762</v>
      </c>
      <c r="C12915" s="1" t="s">
        <v>1977</v>
      </c>
      <c r="D12915" s="1" t="n">
        <v>1</v>
      </c>
      <c r="E12915" s="16" t="n">
        <v>2386.05</v>
      </c>
      <c r="F12915" s="17" t="n">
        <v>0.05</v>
      </c>
      <c r="G12915" s="16" t="n">
        <v>2266.75</v>
      </c>
      <c r="I12915" s="1" t="str">
        <f aca="false">INDEX(Products!$C$2:$C$51,MATCH(C12915,Products!$A$2:$A$51,0))</f>
        <v>Beauty &amp; Personal Care</v>
      </c>
      <c r="J12915" s="1" t="str">
        <f aca="false">INDEX(Orders!$E$2:$E$8001,MATCH(B12915,Orders!$A$2:$A$8001,0))</f>
        <v>Delivered</v>
      </c>
      <c r="K12915" s="1" t="str">
        <f aca="false">LEFT(INDEX(Orders!$C$2:$C$8001,MATCH(B12915,Orders!$A$2:$A$8001,0)),7)</f>
        <v>2024-11</v>
      </c>
    </row>
    <row r="12916" customFormat="false" ht="15" hidden="false" customHeight="true" outlineLevel="0" collapsed="false">
      <c r="A12916" s="1" t="s">
        <v>23386</v>
      </c>
      <c r="B12916" s="1" t="s">
        <v>8762</v>
      </c>
      <c r="C12916" s="1" t="s">
        <v>1940</v>
      </c>
      <c r="D12916" s="1" t="n">
        <v>1</v>
      </c>
      <c r="E12916" s="16" t="n">
        <v>2374.52</v>
      </c>
      <c r="F12916" s="17" t="n">
        <v>0</v>
      </c>
      <c r="G12916" s="16" t="n">
        <v>2374.52</v>
      </c>
      <c r="I12916" s="1" t="str">
        <f aca="false">INDEX(Products!$C$2:$C$51,MATCH(C12916,Products!$A$2:$A$51,0))</f>
        <v>Fashion</v>
      </c>
      <c r="J12916" s="1" t="str">
        <f aca="false">INDEX(Orders!$E$2:$E$8001,MATCH(B12916,Orders!$A$2:$A$8001,0))</f>
        <v>Delivered</v>
      </c>
      <c r="K12916" s="1" t="str">
        <f aca="false">LEFT(INDEX(Orders!$C$2:$C$8001,MATCH(B12916,Orders!$A$2:$A$8001,0)),7)</f>
        <v>2024-11</v>
      </c>
    </row>
    <row r="12917" customFormat="false" ht="15" hidden="false" customHeight="true" outlineLevel="0" collapsed="false">
      <c r="A12917" s="1" t="s">
        <v>23387</v>
      </c>
      <c r="B12917" s="1" t="s">
        <v>8763</v>
      </c>
      <c r="C12917" s="1" t="s">
        <v>1940</v>
      </c>
      <c r="D12917" s="1" t="n">
        <v>1</v>
      </c>
      <c r="E12917" s="16" t="n">
        <v>2374.52</v>
      </c>
      <c r="F12917" s="17" t="n">
        <v>0.05</v>
      </c>
      <c r="G12917" s="16" t="n">
        <v>2255.79</v>
      </c>
      <c r="I12917" s="1" t="str">
        <f aca="false">INDEX(Products!$C$2:$C$51,MATCH(C12917,Products!$A$2:$A$51,0))</f>
        <v>Fashion</v>
      </c>
      <c r="J12917" s="1" t="str">
        <f aca="false">INDEX(Orders!$E$2:$E$8001,MATCH(B12917,Orders!$A$2:$A$8001,0))</f>
        <v>Delivered</v>
      </c>
      <c r="K12917" s="1" t="str">
        <f aca="false">LEFT(INDEX(Orders!$C$2:$C$8001,MATCH(B12917,Orders!$A$2:$A$8001,0)),7)</f>
        <v>2025-08</v>
      </c>
    </row>
    <row r="12918" customFormat="false" ht="15" hidden="false" customHeight="true" outlineLevel="0" collapsed="false">
      <c r="A12918" s="1" t="s">
        <v>23388</v>
      </c>
      <c r="B12918" s="1" t="s">
        <v>8763</v>
      </c>
      <c r="C12918" s="1" t="s">
        <v>1979</v>
      </c>
      <c r="D12918" s="1" t="n">
        <v>1</v>
      </c>
      <c r="E12918" s="16" t="n">
        <v>623</v>
      </c>
      <c r="F12918" s="17" t="n">
        <v>0.15</v>
      </c>
      <c r="G12918" s="16" t="n">
        <v>529.55</v>
      </c>
      <c r="I12918" s="1" t="str">
        <f aca="false">INDEX(Products!$C$2:$C$51,MATCH(C12918,Products!$A$2:$A$51,0))</f>
        <v>Beauty &amp; Personal Care</v>
      </c>
      <c r="J12918" s="1" t="str">
        <f aca="false">INDEX(Orders!$E$2:$E$8001,MATCH(B12918,Orders!$A$2:$A$8001,0))</f>
        <v>Delivered</v>
      </c>
      <c r="K12918" s="1" t="str">
        <f aca="false">LEFT(INDEX(Orders!$C$2:$C$8001,MATCH(B12918,Orders!$A$2:$A$8001,0)),7)</f>
        <v>2025-08</v>
      </c>
    </row>
    <row r="12919" customFormat="false" ht="15" hidden="false" customHeight="true" outlineLevel="0" collapsed="false">
      <c r="A12919" s="1" t="s">
        <v>23389</v>
      </c>
      <c r="B12919" s="1" t="s">
        <v>8764</v>
      </c>
      <c r="C12919" s="1" t="s">
        <v>2006</v>
      </c>
      <c r="D12919" s="1" t="n">
        <v>2</v>
      </c>
      <c r="E12919" s="16" t="n">
        <v>482.17</v>
      </c>
      <c r="F12919" s="17" t="n">
        <v>0.15</v>
      </c>
      <c r="G12919" s="16" t="n">
        <v>819.69</v>
      </c>
      <c r="I12919" s="1" t="str">
        <f aca="false">INDEX(Products!$C$2:$C$51,MATCH(C12919,Products!$A$2:$A$51,0))</f>
        <v>Books &amp; Stationery</v>
      </c>
      <c r="J12919" s="1" t="str">
        <f aca="false">INDEX(Orders!$E$2:$E$8001,MATCH(B12919,Orders!$A$2:$A$8001,0))</f>
        <v>Delivered</v>
      </c>
      <c r="K12919" s="1" t="str">
        <f aca="false">LEFT(INDEX(Orders!$C$2:$C$8001,MATCH(B12919,Orders!$A$2:$A$8001,0)),7)</f>
        <v>2025-05</v>
      </c>
    </row>
    <row r="12920" customFormat="false" ht="15" hidden="false" customHeight="true" outlineLevel="0" collapsed="false">
      <c r="A12920" s="1" t="s">
        <v>23390</v>
      </c>
      <c r="B12920" s="1" t="s">
        <v>8764</v>
      </c>
      <c r="C12920" s="1" t="s">
        <v>1940</v>
      </c>
      <c r="D12920" s="1" t="n">
        <v>1</v>
      </c>
      <c r="E12920" s="16" t="n">
        <v>2374.52</v>
      </c>
      <c r="F12920" s="17" t="n">
        <v>0</v>
      </c>
      <c r="G12920" s="16" t="n">
        <v>2374.52</v>
      </c>
      <c r="I12920" s="1" t="str">
        <f aca="false">INDEX(Products!$C$2:$C$51,MATCH(C12920,Products!$A$2:$A$51,0))</f>
        <v>Fashion</v>
      </c>
      <c r="J12920" s="1" t="str">
        <f aca="false">INDEX(Orders!$E$2:$E$8001,MATCH(B12920,Orders!$A$2:$A$8001,0))</f>
        <v>Delivered</v>
      </c>
      <c r="K12920" s="1" t="str">
        <f aca="false">LEFT(INDEX(Orders!$C$2:$C$8001,MATCH(B12920,Orders!$A$2:$A$8001,0)),7)</f>
        <v>2025-05</v>
      </c>
    </row>
    <row r="12921" customFormat="false" ht="15" hidden="false" customHeight="true" outlineLevel="0" collapsed="false">
      <c r="A12921" s="1" t="s">
        <v>23391</v>
      </c>
      <c r="B12921" s="1" t="s">
        <v>8765</v>
      </c>
      <c r="C12921" s="1" t="s">
        <v>1955</v>
      </c>
      <c r="D12921" s="1" t="n">
        <v>1</v>
      </c>
      <c r="E12921" s="16" t="n">
        <v>3340.76</v>
      </c>
      <c r="F12921" s="17" t="n">
        <v>0</v>
      </c>
      <c r="G12921" s="16" t="n">
        <v>3340.76</v>
      </c>
      <c r="I12921" s="1" t="str">
        <f aca="false">INDEX(Products!$C$2:$C$51,MATCH(C12921,Products!$A$2:$A$51,0))</f>
        <v>Home &amp; Kitchen</v>
      </c>
      <c r="J12921" s="1" t="str">
        <f aca="false">INDEX(Orders!$E$2:$E$8001,MATCH(B12921,Orders!$A$2:$A$8001,0))</f>
        <v>Delivered</v>
      </c>
      <c r="K12921" s="1" t="str">
        <f aca="false">LEFT(INDEX(Orders!$C$2:$C$8001,MATCH(B12921,Orders!$A$2:$A$8001,0)),7)</f>
        <v>2025-08</v>
      </c>
    </row>
    <row r="12922" customFormat="false" ht="15" hidden="false" customHeight="true" outlineLevel="0" collapsed="false">
      <c r="A12922" s="1" t="s">
        <v>23392</v>
      </c>
      <c r="B12922" s="1" t="s">
        <v>8766</v>
      </c>
      <c r="C12922" s="1" t="s">
        <v>1953</v>
      </c>
      <c r="D12922" s="1" t="n">
        <v>1</v>
      </c>
      <c r="E12922" s="16" t="n">
        <v>4914.12</v>
      </c>
      <c r="F12922" s="17" t="n">
        <v>0</v>
      </c>
      <c r="G12922" s="16" t="n">
        <v>4914.12</v>
      </c>
      <c r="I12922" s="1" t="str">
        <f aca="false">INDEX(Products!$C$2:$C$51,MATCH(C12922,Products!$A$2:$A$51,0))</f>
        <v>Fashion</v>
      </c>
      <c r="J12922" s="1" t="str">
        <f aca="false">INDEX(Orders!$E$2:$E$8001,MATCH(B12922,Orders!$A$2:$A$8001,0))</f>
        <v>Delivered</v>
      </c>
      <c r="K12922" s="1" t="str">
        <f aca="false">LEFT(INDEX(Orders!$C$2:$C$8001,MATCH(B12922,Orders!$A$2:$A$8001,0)),7)</f>
        <v>2025-07</v>
      </c>
    </row>
    <row r="12923" customFormat="false" ht="15" hidden="false" customHeight="true" outlineLevel="0" collapsed="false">
      <c r="A12923" s="1" t="s">
        <v>23393</v>
      </c>
      <c r="B12923" s="1" t="s">
        <v>8767</v>
      </c>
      <c r="C12923" s="1" t="s">
        <v>1976</v>
      </c>
      <c r="D12923" s="1" t="n">
        <v>1</v>
      </c>
      <c r="E12923" s="16" t="n">
        <v>1603.35</v>
      </c>
      <c r="F12923" s="17" t="n">
        <v>0</v>
      </c>
      <c r="G12923" s="16" t="n">
        <v>1603.35</v>
      </c>
      <c r="I12923" s="1" t="str">
        <f aca="false">INDEX(Products!$C$2:$C$51,MATCH(C12923,Products!$A$2:$A$51,0))</f>
        <v>Beauty &amp; Personal Care</v>
      </c>
      <c r="J12923" s="1" t="str">
        <f aca="false">INDEX(Orders!$E$2:$E$8001,MATCH(B12923,Orders!$A$2:$A$8001,0))</f>
        <v>Delivered</v>
      </c>
      <c r="K12923" s="1" t="str">
        <f aca="false">LEFT(INDEX(Orders!$C$2:$C$8001,MATCH(B12923,Orders!$A$2:$A$8001,0)),7)</f>
        <v>2024-08</v>
      </c>
    </row>
    <row r="12924" customFormat="false" ht="15" hidden="false" customHeight="true" outlineLevel="0" collapsed="false">
      <c r="A12924" s="1" t="s">
        <v>23394</v>
      </c>
      <c r="B12924" s="1" t="s">
        <v>8768</v>
      </c>
      <c r="C12924" s="1" t="s">
        <v>1924</v>
      </c>
      <c r="D12924" s="1" t="n">
        <v>1</v>
      </c>
      <c r="E12924" s="16" t="n">
        <v>1971</v>
      </c>
      <c r="F12924" s="17" t="n">
        <v>0</v>
      </c>
      <c r="G12924" s="16" t="n">
        <v>1971</v>
      </c>
      <c r="I12924" s="1" t="str">
        <f aca="false">INDEX(Products!$C$2:$C$51,MATCH(C12924,Products!$A$2:$A$51,0))</f>
        <v>Electronics</v>
      </c>
      <c r="J12924" s="1" t="str">
        <f aca="false">INDEX(Orders!$E$2:$E$8001,MATCH(B12924,Orders!$A$2:$A$8001,0))</f>
        <v>Delivered</v>
      </c>
      <c r="K12924" s="1" t="str">
        <f aca="false">LEFT(INDEX(Orders!$C$2:$C$8001,MATCH(B12924,Orders!$A$2:$A$8001,0)),7)</f>
        <v>2024-07</v>
      </c>
    </row>
    <row r="12925" customFormat="false" ht="15" hidden="false" customHeight="true" outlineLevel="0" collapsed="false">
      <c r="A12925" s="1" t="s">
        <v>23395</v>
      </c>
      <c r="B12925" s="1" t="s">
        <v>8768</v>
      </c>
      <c r="C12925" s="1" t="s">
        <v>1997</v>
      </c>
      <c r="D12925" s="1" t="n">
        <v>1</v>
      </c>
      <c r="E12925" s="16" t="n">
        <v>311.15</v>
      </c>
      <c r="F12925" s="17" t="n">
        <v>0</v>
      </c>
      <c r="G12925" s="16" t="n">
        <v>311.15</v>
      </c>
      <c r="I12925" s="1" t="str">
        <f aca="false">INDEX(Products!$C$2:$C$51,MATCH(C12925,Products!$A$2:$A$51,0))</f>
        <v>Sports &amp; Fitness</v>
      </c>
      <c r="J12925" s="1" t="str">
        <f aca="false">INDEX(Orders!$E$2:$E$8001,MATCH(B12925,Orders!$A$2:$A$8001,0))</f>
        <v>Delivered</v>
      </c>
      <c r="K12925" s="1" t="str">
        <f aca="false">LEFT(INDEX(Orders!$C$2:$C$8001,MATCH(B12925,Orders!$A$2:$A$8001,0)),7)</f>
        <v>2024-07</v>
      </c>
    </row>
    <row r="12926" customFormat="false" ht="15" hidden="false" customHeight="true" outlineLevel="0" collapsed="false">
      <c r="A12926" s="1" t="s">
        <v>23396</v>
      </c>
      <c r="B12926" s="1" t="s">
        <v>8768</v>
      </c>
      <c r="C12926" s="1" t="s">
        <v>1990</v>
      </c>
      <c r="D12926" s="1" t="n">
        <v>2</v>
      </c>
      <c r="E12926" s="16" t="n">
        <v>5311.32</v>
      </c>
      <c r="F12926" s="17" t="n">
        <v>0.2</v>
      </c>
      <c r="G12926" s="16" t="n">
        <v>8498.11</v>
      </c>
      <c r="I12926" s="1" t="str">
        <f aca="false">INDEX(Products!$C$2:$C$51,MATCH(C12926,Products!$A$2:$A$51,0))</f>
        <v>Sports &amp; Fitness</v>
      </c>
      <c r="J12926" s="1" t="str">
        <f aca="false">INDEX(Orders!$E$2:$E$8001,MATCH(B12926,Orders!$A$2:$A$8001,0))</f>
        <v>Delivered</v>
      </c>
      <c r="K12926" s="1" t="str">
        <f aca="false">LEFT(INDEX(Orders!$C$2:$C$8001,MATCH(B12926,Orders!$A$2:$A$8001,0)),7)</f>
        <v>2024-07</v>
      </c>
    </row>
    <row r="12927" customFormat="false" ht="15" hidden="false" customHeight="true" outlineLevel="0" collapsed="false">
      <c r="A12927" s="1" t="s">
        <v>23397</v>
      </c>
      <c r="B12927" s="1" t="s">
        <v>8768</v>
      </c>
      <c r="C12927" s="1" t="s">
        <v>2007</v>
      </c>
      <c r="D12927" s="1" t="n">
        <v>1</v>
      </c>
      <c r="E12927" s="16" t="n">
        <v>750.27</v>
      </c>
      <c r="F12927" s="17" t="n">
        <v>0.1</v>
      </c>
      <c r="G12927" s="16" t="n">
        <v>675.24</v>
      </c>
      <c r="I12927" s="1" t="str">
        <f aca="false">INDEX(Products!$C$2:$C$51,MATCH(C12927,Products!$A$2:$A$51,0))</f>
        <v>Books &amp; Stationery</v>
      </c>
      <c r="J12927" s="1" t="str">
        <f aca="false">INDEX(Orders!$E$2:$E$8001,MATCH(B12927,Orders!$A$2:$A$8001,0))</f>
        <v>Delivered</v>
      </c>
      <c r="K12927" s="1" t="str">
        <f aca="false">LEFT(INDEX(Orders!$C$2:$C$8001,MATCH(B12927,Orders!$A$2:$A$8001,0)),7)</f>
        <v>2024-07</v>
      </c>
    </row>
    <row r="12928" customFormat="false" ht="15" hidden="false" customHeight="true" outlineLevel="0" collapsed="false">
      <c r="A12928" s="1" t="s">
        <v>23398</v>
      </c>
      <c r="B12928" s="1" t="s">
        <v>8769</v>
      </c>
      <c r="C12928" s="1" t="s">
        <v>1930</v>
      </c>
      <c r="D12928" s="1" t="n">
        <v>1</v>
      </c>
      <c r="E12928" s="16" t="n">
        <v>2398.35</v>
      </c>
      <c r="F12928" s="17" t="n">
        <v>0</v>
      </c>
      <c r="G12928" s="16" t="n">
        <v>2398.35</v>
      </c>
      <c r="I12928" s="1" t="str">
        <f aca="false">INDEX(Products!$C$2:$C$51,MATCH(C12928,Products!$A$2:$A$51,0))</f>
        <v>Electronics</v>
      </c>
      <c r="J12928" s="1" t="str">
        <f aca="false">INDEX(Orders!$E$2:$E$8001,MATCH(B12928,Orders!$A$2:$A$8001,0))</f>
        <v>Delivered</v>
      </c>
      <c r="K12928" s="1" t="str">
        <f aca="false">LEFT(INDEX(Orders!$C$2:$C$8001,MATCH(B12928,Orders!$A$2:$A$8001,0)),7)</f>
        <v>2025-04</v>
      </c>
    </row>
    <row r="12929" customFormat="false" ht="15" hidden="false" customHeight="true" outlineLevel="0" collapsed="false">
      <c r="A12929" s="1" t="s">
        <v>23399</v>
      </c>
      <c r="B12929" s="1" t="s">
        <v>8769</v>
      </c>
      <c r="C12929" s="1" t="s">
        <v>1940</v>
      </c>
      <c r="D12929" s="1" t="n">
        <v>2</v>
      </c>
      <c r="E12929" s="16" t="n">
        <v>2374.52</v>
      </c>
      <c r="F12929" s="17" t="n">
        <v>0</v>
      </c>
      <c r="G12929" s="16" t="n">
        <v>4749.04</v>
      </c>
      <c r="I12929" s="1" t="str">
        <f aca="false">INDEX(Products!$C$2:$C$51,MATCH(C12929,Products!$A$2:$A$51,0))</f>
        <v>Fashion</v>
      </c>
      <c r="J12929" s="1" t="str">
        <f aca="false">INDEX(Orders!$E$2:$E$8001,MATCH(B12929,Orders!$A$2:$A$8001,0))</f>
        <v>Delivered</v>
      </c>
      <c r="K12929" s="1" t="str">
        <f aca="false">LEFT(INDEX(Orders!$C$2:$C$8001,MATCH(B12929,Orders!$A$2:$A$8001,0)),7)</f>
        <v>2025-04</v>
      </c>
    </row>
    <row r="12930" customFormat="false" ht="15" hidden="false" customHeight="true" outlineLevel="0" collapsed="false">
      <c r="A12930" s="1" t="s">
        <v>23400</v>
      </c>
      <c r="B12930" s="1" t="s">
        <v>8770</v>
      </c>
      <c r="C12930" s="1" t="s">
        <v>2007</v>
      </c>
      <c r="D12930" s="1" t="n">
        <v>1</v>
      </c>
      <c r="E12930" s="16" t="n">
        <v>750.27</v>
      </c>
      <c r="F12930" s="17" t="n">
        <v>0.15</v>
      </c>
      <c r="G12930" s="16" t="n">
        <v>637.73</v>
      </c>
      <c r="I12930" s="1" t="str">
        <f aca="false">INDEX(Products!$C$2:$C$51,MATCH(C12930,Products!$A$2:$A$51,0))</f>
        <v>Books &amp; Stationery</v>
      </c>
      <c r="J12930" s="1" t="str">
        <f aca="false">INDEX(Orders!$E$2:$E$8001,MATCH(B12930,Orders!$A$2:$A$8001,0))</f>
        <v>Delivered</v>
      </c>
      <c r="K12930" s="1" t="str">
        <f aca="false">LEFT(INDEX(Orders!$C$2:$C$8001,MATCH(B12930,Orders!$A$2:$A$8001,0)),7)</f>
        <v>2025-11</v>
      </c>
    </row>
    <row r="12931" customFormat="false" ht="15" hidden="false" customHeight="true" outlineLevel="0" collapsed="false">
      <c r="A12931" s="1" t="s">
        <v>23401</v>
      </c>
      <c r="B12931" s="1" t="s">
        <v>8771</v>
      </c>
      <c r="C12931" s="1" t="s">
        <v>2006</v>
      </c>
      <c r="D12931" s="1" t="n">
        <v>1</v>
      </c>
      <c r="E12931" s="16" t="n">
        <v>482.17</v>
      </c>
      <c r="F12931" s="17" t="n">
        <v>0.2</v>
      </c>
      <c r="G12931" s="16" t="n">
        <v>385.74</v>
      </c>
      <c r="I12931" s="1" t="str">
        <f aca="false">INDEX(Products!$C$2:$C$51,MATCH(C12931,Products!$A$2:$A$51,0))</f>
        <v>Books &amp; Stationery</v>
      </c>
      <c r="J12931" s="1" t="str">
        <f aca="false">INDEX(Orders!$E$2:$E$8001,MATCH(B12931,Orders!$A$2:$A$8001,0))</f>
        <v>Delivered</v>
      </c>
      <c r="K12931" s="1" t="str">
        <f aca="false">LEFT(INDEX(Orders!$C$2:$C$8001,MATCH(B12931,Orders!$A$2:$A$8001,0)),7)</f>
        <v>2025-11</v>
      </c>
    </row>
    <row r="12932" customFormat="false" ht="15" hidden="false" customHeight="true" outlineLevel="0" collapsed="false">
      <c r="A12932" s="1" t="s">
        <v>23402</v>
      </c>
      <c r="B12932" s="1" t="s">
        <v>8771</v>
      </c>
      <c r="C12932" s="1" t="s">
        <v>1933</v>
      </c>
      <c r="D12932" s="1" t="n">
        <v>3</v>
      </c>
      <c r="E12932" s="16" t="n">
        <v>7194.38</v>
      </c>
      <c r="F12932" s="17" t="n">
        <v>0</v>
      </c>
      <c r="G12932" s="16" t="n">
        <v>21583.14</v>
      </c>
      <c r="I12932" s="1" t="str">
        <f aca="false">INDEX(Products!$C$2:$C$51,MATCH(C12932,Products!$A$2:$A$51,0))</f>
        <v>Electronics</v>
      </c>
      <c r="J12932" s="1" t="str">
        <f aca="false">INDEX(Orders!$E$2:$E$8001,MATCH(B12932,Orders!$A$2:$A$8001,0))</f>
        <v>Delivered</v>
      </c>
      <c r="K12932" s="1" t="str">
        <f aca="false">LEFT(INDEX(Orders!$C$2:$C$8001,MATCH(B12932,Orders!$A$2:$A$8001,0)),7)</f>
        <v>2025-11</v>
      </c>
    </row>
    <row r="12933" customFormat="false" ht="15" hidden="false" customHeight="true" outlineLevel="0" collapsed="false">
      <c r="A12933" s="1" t="s">
        <v>23403</v>
      </c>
      <c r="B12933" s="1" t="s">
        <v>8771</v>
      </c>
      <c r="C12933" s="1" t="s">
        <v>1940</v>
      </c>
      <c r="D12933" s="1" t="n">
        <v>1</v>
      </c>
      <c r="E12933" s="16" t="n">
        <v>2374.52</v>
      </c>
      <c r="F12933" s="17" t="n">
        <v>0</v>
      </c>
      <c r="G12933" s="16" t="n">
        <v>2374.52</v>
      </c>
      <c r="I12933" s="1" t="str">
        <f aca="false">INDEX(Products!$C$2:$C$51,MATCH(C12933,Products!$A$2:$A$51,0))</f>
        <v>Fashion</v>
      </c>
      <c r="J12933" s="1" t="str">
        <f aca="false">INDEX(Orders!$E$2:$E$8001,MATCH(B12933,Orders!$A$2:$A$8001,0))</f>
        <v>Delivered</v>
      </c>
      <c r="K12933" s="1" t="str">
        <f aca="false">LEFT(INDEX(Orders!$C$2:$C$8001,MATCH(B12933,Orders!$A$2:$A$8001,0)),7)</f>
        <v>2025-11</v>
      </c>
    </row>
    <row r="12934" customFormat="false" ht="15" hidden="false" customHeight="true" outlineLevel="0" collapsed="false">
      <c r="A12934" s="1" t="s">
        <v>23404</v>
      </c>
      <c r="B12934" s="1" t="s">
        <v>8772</v>
      </c>
      <c r="C12934" s="1" t="s">
        <v>1997</v>
      </c>
      <c r="D12934" s="1" t="n">
        <v>1</v>
      </c>
      <c r="E12934" s="16" t="n">
        <v>311.15</v>
      </c>
      <c r="F12934" s="17" t="n">
        <v>0</v>
      </c>
      <c r="G12934" s="16" t="n">
        <v>311.15</v>
      </c>
      <c r="I12934" s="1" t="str">
        <f aca="false">INDEX(Products!$C$2:$C$51,MATCH(C12934,Products!$A$2:$A$51,0))</f>
        <v>Sports &amp; Fitness</v>
      </c>
      <c r="J12934" s="1" t="str">
        <f aca="false">INDEX(Orders!$E$2:$E$8001,MATCH(B12934,Orders!$A$2:$A$8001,0))</f>
        <v>Cancelled</v>
      </c>
      <c r="K12934" s="1" t="str">
        <f aca="false">LEFT(INDEX(Orders!$C$2:$C$8001,MATCH(B12934,Orders!$A$2:$A$8001,0)),7)</f>
        <v>2025-08</v>
      </c>
    </row>
    <row r="12935" customFormat="false" ht="15" hidden="false" customHeight="true" outlineLevel="0" collapsed="false">
      <c r="A12935" s="1" t="s">
        <v>23405</v>
      </c>
      <c r="B12935" s="1" t="s">
        <v>8773</v>
      </c>
      <c r="C12935" s="1" t="s">
        <v>1959</v>
      </c>
      <c r="D12935" s="1" t="n">
        <v>2</v>
      </c>
      <c r="E12935" s="16" t="n">
        <v>2142.79</v>
      </c>
      <c r="F12935" s="17" t="n">
        <v>0</v>
      </c>
      <c r="G12935" s="16" t="n">
        <v>4285.58</v>
      </c>
      <c r="I12935" s="1" t="str">
        <f aca="false">INDEX(Products!$C$2:$C$51,MATCH(C12935,Products!$A$2:$A$51,0))</f>
        <v>Home &amp; Kitchen</v>
      </c>
      <c r="J12935" s="1" t="str">
        <f aca="false">INDEX(Orders!$E$2:$E$8001,MATCH(B12935,Orders!$A$2:$A$8001,0))</f>
        <v>Delivered</v>
      </c>
      <c r="K12935" s="1" t="str">
        <f aca="false">LEFT(INDEX(Orders!$C$2:$C$8001,MATCH(B12935,Orders!$A$2:$A$8001,0)),7)</f>
        <v>2025-04</v>
      </c>
    </row>
    <row r="12936" customFormat="false" ht="15" hidden="false" customHeight="true" outlineLevel="0" collapsed="false">
      <c r="A12936" s="1" t="s">
        <v>23406</v>
      </c>
      <c r="B12936" s="1" t="s">
        <v>8774</v>
      </c>
      <c r="C12936" s="1" t="s">
        <v>1924</v>
      </c>
      <c r="D12936" s="1" t="n">
        <v>1</v>
      </c>
      <c r="E12936" s="16" t="n">
        <v>1971</v>
      </c>
      <c r="F12936" s="17" t="n">
        <v>0</v>
      </c>
      <c r="G12936" s="16" t="n">
        <v>1971</v>
      </c>
      <c r="I12936" s="1" t="str">
        <f aca="false">INDEX(Products!$C$2:$C$51,MATCH(C12936,Products!$A$2:$A$51,0))</f>
        <v>Electronics</v>
      </c>
      <c r="J12936" s="1" t="str">
        <f aca="false">INDEX(Orders!$E$2:$E$8001,MATCH(B12936,Orders!$A$2:$A$8001,0))</f>
        <v>Delivered</v>
      </c>
      <c r="K12936" s="1" t="str">
        <f aca="false">LEFT(INDEX(Orders!$C$2:$C$8001,MATCH(B12936,Orders!$A$2:$A$8001,0)),7)</f>
        <v>2025-10</v>
      </c>
    </row>
    <row r="12937" customFormat="false" ht="15" hidden="false" customHeight="true" outlineLevel="0" collapsed="false">
      <c r="A12937" s="1" t="s">
        <v>23407</v>
      </c>
      <c r="B12937" s="1" t="s">
        <v>8774</v>
      </c>
      <c r="C12937" s="1" t="s">
        <v>2006</v>
      </c>
      <c r="D12937" s="1" t="n">
        <v>1</v>
      </c>
      <c r="E12937" s="16" t="n">
        <v>482.17</v>
      </c>
      <c r="F12937" s="17" t="n">
        <v>0</v>
      </c>
      <c r="G12937" s="16" t="n">
        <v>482.17</v>
      </c>
      <c r="I12937" s="1" t="str">
        <f aca="false">INDEX(Products!$C$2:$C$51,MATCH(C12937,Products!$A$2:$A$51,0))</f>
        <v>Books &amp; Stationery</v>
      </c>
      <c r="J12937" s="1" t="str">
        <f aca="false">INDEX(Orders!$E$2:$E$8001,MATCH(B12937,Orders!$A$2:$A$8001,0))</f>
        <v>Delivered</v>
      </c>
      <c r="K12937" s="1" t="str">
        <f aca="false">LEFT(INDEX(Orders!$C$2:$C$8001,MATCH(B12937,Orders!$A$2:$A$8001,0)),7)</f>
        <v>2025-10</v>
      </c>
    </row>
    <row r="12938" customFormat="false" ht="15" hidden="false" customHeight="true" outlineLevel="0" collapsed="false">
      <c r="A12938" s="1" t="s">
        <v>23408</v>
      </c>
      <c r="B12938" s="1" t="s">
        <v>8774</v>
      </c>
      <c r="C12938" s="1" t="s">
        <v>1920</v>
      </c>
      <c r="D12938" s="1" t="n">
        <v>1</v>
      </c>
      <c r="E12938" s="16" t="n">
        <v>4273.58</v>
      </c>
      <c r="F12938" s="17" t="n">
        <v>0</v>
      </c>
      <c r="G12938" s="16" t="n">
        <v>4273.58</v>
      </c>
      <c r="I12938" s="1" t="str">
        <f aca="false">INDEX(Products!$C$2:$C$51,MATCH(C12938,Products!$A$2:$A$51,0))</f>
        <v>Electronics</v>
      </c>
      <c r="J12938" s="1" t="str">
        <f aca="false">INDEX(Orders!$E$2:$E$8001,MATCH(B12938,Orders!$A$2:$A$8001,0))</f>
        <v>Delivered</v>
      </c>
      <c r="K12938" s="1" t="str">
        <f aca="false">LEFT(INDEX(Orders!$C$2:$C$8001,MATCH(B12938,Orders!$A$2:$A$8001,0)),7)</f>
        <v>2025-10</v>
      </c>
    </row>
    <row r="12939" customFormat="false" ht="15" hidden="false" customHeight="true" outlineLevel="0" collapsed="false">
      <c r="A12939" s="1" t="s">
        <v>23409</v>
      </c>
      <c r="B12939" s="1" t="s">
        <v>8775</v>
      </c>
      <c r="C12939" s="1" t="s">
        <v>1990</v>
      </c>
      <c r="D12939" s="1" t="n">
        <v>3</v>
      </c>
      <c r="E12939" s="16" t="n">
        <v>5311.32</v>
      </c>
      <c r="F12939" s="17" t="n">
        <v>0</v>
      </c>
      <c r="G12939" s="16" t="n">
        <v>15933.96</v>
      </c>
      <c r="I12939" s="1" t="str">
        <f aca="false">INDEX(Products!$C$2:$C$51,MATCH(C12939,Products!$A$2:$A$51,0))</f>
        <v>Sports &amp; Fitness</v>
      </c>
      <c r="J12939" s="1" t="str">
        <f aca="false">INDEX(Orders!$E$2:$E$8001,MATCH(B12939,Orders!$A$2:$A$8001,0))</f>
        <v>Delivered</v>
      </c>
      <c r="K12939" s="1" t="str">
        <f aca="false">LEFT(INDEX(Orders!$C$2:$C$8001,MATCH(B12939,Orders!$A$2:$A$8001,0)),7)</f>
        <v>2025-04</v>
      </c>
    </row>
    <row r="12940" customFormat="false" ht="15" hidden="false" customHeight="true" outlineLevel="0" collapsed="false">
      <c r="A12940" s="1" t="s">
        <v>23410</v>
      </c>
      <c r="B12940" s="1" t="s">
        <v>8775</v>
      </c>
      <c r="C12940" s="1" t="s">
        <v>2006</v>
      </c>
      <c r="D12940" s="1" t="n">
        <v>2</v>
      </c>
      <c r="E12940" s="16" t="n">
        <v>482.17</v>
      </c>
      <c r="F12940" s="17" t="n">
        <v>0</v>
      </c>
      <c r="G12940" s="16" t="n">
        <v>964.34</v>
      </c>
      <c r="I12940" s="1" t="str">
        <f aca="false">INDEX(Products!$C$2:$C$51,MATCH(C12940,Products!$A$2:$A$51,0))</f>
        <v>Books &amp; Stationery</v>
      </c>
      <c r="J12940" s="1" t="str">
        <f aca="false">INDEX(Orders!$E$2:$E$8001,MATCH(B12940,Orders!$A$2:$A$8001,0))</f>
        <v>Delivered</v>
      </c>
      <c r="K12940" s="1" t="str">
        <f aca="false">LEFT(INDEX(Orders!$C$2:$C$8001,MATCH(B12940,Orders!$A$2:$A$8001,0)),7)</f>
        <v>2025-04</v>
      </c>
    </row>
    <row r="12941" customFormat="false" ht="15" hidden="false" customHeight="true" outlineLevel="0" collapsed="false">
      <c r="A12941" s="1" t="s">
        <v>23411</v>
      </c>
      <c r="B12941" s="1" t="s">
        <v>8775</v>
      </c>
      <c r="C12941" s="1" t="s">
        <v>1930</v>
      </c>
      <c r="D12941" s="1" t="n">
        <v>1</v>
      </c>
      <c r="E12941" s="16" t="n">
        <v>2398.35</v>
      </c>
      <c r="F12941" s="17" t="n">
        <v>0</v>
      </c>
      <c r="G12941" s="16" t="n">
        <v>2398.35</v>
      </c>
      <c r="I12941" s="1" t="str">
        <f aca="false">INDEX(Products!$C$2:$C$51,MATCH(C12941,Products!$A$2:$A$51,0))</f>
        <v>Electronics</v>
      </c>
      <c r="J12941" s="1" t="str">
        <f aca="false">INDEX(Orders!$E$2:$E$8001,MATCH(B12941,Orders!$A$2:$A$8001,0))</f>
        <v>Delivered</v>
      </c>
      <c r="K12941" s="1" t="str">
        <f aca="false">LEFT(INDEX(Orders!$C$2:$C$8001,MATCH(B12941,Orders!$A$2:$A$8001,0)),7)</f>
        <v>2025-04</v>
      </c>
    </row>
    <row r="12942" customFormat="false" ht="15" hidden="false" customHeight="true" outlineLevel="0" collapsed="false">
      <c r="A12942" s="1" t="s">
        <v>23412</v>
      </c>
      <c r="B12942" s="1" t="s">
        <v>8775</v>
      </c>
      <c r="C12942" s="1" t="s">
        <v>1940</v>
      </c>
      <c r="D12942" s="1" t="n">
        <v>1</v>
      </c>
      <c r="E12942" s="16" t="n">
        <v>2374.52</v>
      </c>
      <c r="F12942" s="17" t="n">
        <v>0</v>
      </c>
      <c r="G12942" s="16" t="n">
        <v>2374.52</v>
      </c>
      <c r="I12942" s="1" t="str">
        <f aca="false">INDEX(Products!$C$2:$C$51,MATCH(C12942,Products!$A$2:$A$51,0))</f>
        <v>Fashion</v>
      </c>
      <c r="J12942" s="1" t="str">
        <f aca="false">INDEX(Orders!$E$2:$E$8001,MATCH(B12942,Orders!$A$2:$A$8001,0))</f>
        <v>Delivered</v>
      </c>
      <c r="K12942" s="1" t="str">
        <f aca="false">LEFT(INDEX(Orders!$C$2:$C$8001,MATCH(B12942,Orders!$A$2:$A$8001,0)),7)</f>
        <v>2025-04</v>
      </c>
    </row>
    <row r="12943" customFormat="false" ht="15" hidden="false" customHeight="true" outlineLevel="0" collapsed="false">
      <c r="A12943" s="1" t="s">
        <v>23413</v>
      </c>
      <c r="B12943" s="1" t="s">
        <v>8776</v>
      </c>
      <c r="C12943" s="1" t="s">
        <v>1997</v>
      </c>
      <c r="D12943" s="1" t="n">
        <v>1</v>
      </c>
      <c r="E12943" s="16" t="n">
        <v>311.15</v>
      </c>
      <c r="F12943" s="17" t="n">
        <v>0.05</v>
      </c>
      <c r="G12943" s="16" t="n">
        <v>295.59</v>
      </c>
      <c r="I12943" s="1" t="str">
        <f aca="false">INDEX(Products!$C$2:$C$51,MATCH(C12943,Products!$A$2:$A$51,0))</f>
        <v>Sports &amp; Fitness</v>
      </c>
      <c r="J12943" s="1" t="str">
        <f aca="false">INDEX(Orders!$E$2:$E$8001,MATCH(B12943,Orders!$A$2:$A$8001,0))</f>
        <v>Delivered</v>
      </c>
      <c r="K12943" s="1" t="str">
        <f aca="false">LEFT(INDEX(Orders!$C$2:$C$8001,MATCH(B12943,Orders!$A$2:$A$8001,0)),7)</f>
        <v>2024-10</v>
      </c>
    </row>
    <row r="12944" customFormat="false" ht="15" hidden="false" customHeight="true" outlineLevel="0" collapsed="false">
      <c r="A12944" s="1" t="s">
        <v>23414</v>
      </c>
      <c r="B12944" s="1" t="s">
        <v>8776</v>
      </c>
      <c r="C12944" s="1" t="s">
        <v>1940</v>
      </c>
      <c r="D12944" s="1" t="n">
        <v>3</v>
      </c>
      <c r="E12944" s="16" t="n">
        <v>2374.52</v>
      </c>
      <c r="F12944" s="17" t="n">
        <v>0.05</v>
      </c>
      <c r="G12944" s="16" t="n">
        <v>6767.38</v>
      </c>
      <c r="I12944" s="1" t="str">
        <f aca="false">INDEX(Products!$C$2:$C$51,MATCH(C12944,Products!$A$2:$A$51,0))</f>
        <v>Fashion</v>
      </c>
      <c r="J12944" s="1" t="str">
        <f aca="false">INDEX(Orders!$E$2:$E$8001,MATCH(B12944,Orders!$A$2:$A$8001,0))</f>
        <v>Delivered</v>
      </c>
      <c r="K12944" s="1" t="str">
        <f aca="false">LEFT(INDEX(Orders!$C$2:$C$8001,MATCH(B12944,Orders!$A$2:$A$8001,0)),7)</f>
        <v>2024-10</v>
      </c>
    </row>
    <row r="12945" customFormat="false" ht="15" hidden="false" customHeight="true" outlineLevel="0" collapsed="false">
      <c r="A12945" s="1" t="s">
        <v>23415</v>
      </c>
      <c r="B12945" s="1" t="s">
        <v>8776</v>
      </c>
      <c r="C12945" s="1" t="s">
        <v>1947</v>
      </c>
      <c r="D12945" s="1" t="n">
        <v>2</v>
      </c>
      <c r="E12945" s="16" t="n">
        <v>4778.51</v>
      </c>
      <c r="F12945" s="17" t="n">
        <v>0.1</v>
      </c>
      <c r="G12945" s="16" t="n">
        <v>8601.32</v>
      </c>
      <c r="I12945" s="1" t="str">
        <f aca="false">INDEX(Products!$C$2:$C$51,MATCH(C12945,Products!$A$2:$A$51,0))</f>
        <v>Fashion</v>
      </c>
      <c r="J12945" s="1" t="str">
        <f aca="false">INDEX(Orders!$E$2:$E$8001,MATCH(B12945,Orders!$A$2:$A$8001,0))</f>
        <v>Delivered</v>
      </c>
      <c r="K12945" s="1" t="str">
        <f aca="false">LEFT(INDEX(Orders!$C$2:$C$8001,MATCH(B12945,Orders!$A$2:$A$8001,0)),7)</f>
        <v>2024-10</v>
      </c>
    </row>
    <row r="12946" customFormat="false" ht="15" hidden="false" customHeight="true" outlineLevel="0" collapsed="false">
      <c r="A12946" s="1" t="s">
        <v>23416</v>
      </c>
      <c r="B12946" s="1" t="s">
        <v>8776</v>
      </c>
      <c r="C12946" s="1" t="s">
        <v>2006</v>
      </c>
      <c r="D12946" s="1" t="n">
        <v>1</v>
      </c>
      <c r="E12946" s="16" t="n">
        <v>482.17</v>
      </c>
      <c r="F12946" s="17" t="n">
        <v>0</v>
      </c>
      <c r="G12946" s="16" t="n">
        <v>482.17</v>
      </c>
      <c r="I12946" s="1" t="str">
        <f aca="false">INDEX(Products!$C$2:$C$51,MATCH(C12946,Products!$A$2:$A$51,0))</f>
        <v>Books &amp; Stationery</v>
      </c>
      <c r="J12946" s="1" t="str">
        <f aca="false">INDEX(Orders!$E$2:$E$8001,MATCH(B12946,Orders!$A$2:$A$8001,0))</f>
        <v>Delivered</v>
      </c>
      <c r="K12946" s="1" t="str">
        <f aca="false">LEFT(INDEX(Orders!$C$2:$C$8001,MATCH(B12946,Orders!$A$2:$A$8001,0)),7)</f>
        <v>2024-10</v>
      </c>
    </row>
    <row r="12947" customFormat="false" ht="15" hidden="false" customHeight="true" outlineLevel="0" collapsed="false">
      <c r="A12947" s="1" t="s">
        <v>23417</v>
      </c>
      <c r="B12947" s="1" t="s">
        <v>8777</v>
      </c>
      <c r="C12947" s="1" t="s">
        <v>1953</v>
      </c>
      <c r="D12947" s="1" t="n">
        <v>3</v>
      </c>
      <c r="E12947" s="16" t="n">
        <v>4914.12</v>
      </c>
      <c r="F12947" s="17" t="n">
        <v>0.2</v>
      </c>
      <c r="G12947" s="16" t="n">
        <v>11793.89</v>
      </c>
      <c r="I12947" s="1" t="str">
        <f aca="false">INDEX(Products!$C$2:$C$51,MATCH(C12947,Products!$A$2:$A$51,0))</f>
        <v>Fashion</v>
      </c>
      <c r="J12947" s="1" t="str">
        <f aca="false">INDEX(Orders!$E$2:$E$8001,MATCH(B12947,Orders!$A$2:$A$8001,0))</f>
        <v>Delivered</v>
      </c>
      <c r="K12947" s="1" t="str">
        <f aca="false">LEFT(INDEX(Orders!$C$2:$C$8001,MATCH(B12947,Orders!$A$2:$A$8001,0)),7)</f>
        <v>2025-09</v>
      </c>
    </row>
    <row r="12948" customFormat="false" ht="15" hidden="false" customHeight="true" outlineLevel="0" collapsed="false">
      <c r="A12948" s="1" t="s">
        <v>23418</v>
      </c>
      <c r="B12948" s="1" t="s">
        <v>8778</v>
      </c>
      <c r="C12948" s="1" t="s">
        <v>1955</v>
      </c>
      <c r="D12948" s="1" t="n">
        <v>2</v>
      </c>
      <c r="E12948" s="16" t="n">
        <v>3340.76</v>
      </c>
      <c r="F12948" s="17" t="n">
        <v>0</v>
      </c>
      <c r="G12948" s="16" t="n">
        <v>6681.52</v>
      </c>
      <c r="I12948" s="1" t="str">
        <f aca="false">INDEX(Products!$C$2:$C$51,MATCH(C12948,Products!$A$2:$A$51,0))</f>
        <v>Home &amp; Kitchen</v>
      </c>
      <c r="J12948" s="1" t="str">
        <f aca="false">INDEX(Orders!$E$2:$E$8001,MATCH(B12948,Orders!$A$2:$A$8001,0))</f>
        <v>Delivered</v>
      </c>
      <c r="K12948" s="1" t="str">
        <f aca="false">LEFT(INDEX(Orders!$C$2:$C$8001,MATCH(B12948,Orders!$A$2:$A$8001,0)),7)</f>
        <v>2024-12</v>
      </c>
    </row>
    <row r="12949" customFormat="false" ht="15" hidden="false" customHeight="true" outlineLevel="0" collapsed="false">
      <c r="A12949" s="1" t="s">
        <v>23419</v>
      </c>
      <c r="B12949" s="1" t="s">
        <v>8778</v>
      </c>
      <c r="C12949" s="1" t="s">
        <v>2006</v>
      </c>
      <c r="D12949" s="1" t="n">
        <v>1</v>
      </c>
      <c r="E12949" s="16" t="n">
        <v>482.17</v>
      </c>
      <c r="F12949" s="17" t="n">
        <v>0</v>
      </c>
      <c r="G12949" s="16" t="n">
        <v>482.17</v>
      </c>
      <c r="I12949" s="1" t="str">
        <f aca="false">INDEX(Products!$C$2:$C$51,MATCH(C12949,Products!$A$2:$A$51,0))</f>
        <v>Books &amp; Stationery</v>
      </c>
      <c r="J12949" s="1" t="str">
        <f aca="false">INDEX(Orders!$E$2:$E$8001,MATCH(B12949,Orders!$A$2:$A$8001,0))</f>
        <v>Delivered</v>
      </c>
      <c r="K12949" s="1" t="str">
        <f aca="false">LEFT(INDEX(Orders!$C$2:$C$8001,MATCH(B12949,Orders!$A$2:$A$8001,0)),7)</f>
        <v>2024-12</v>
      </c>
    </row>
    <row r="12950" customFormat="false" ht="15" hidden="false" customHeight="true" outlineLevel="0" collapsed="false">
      <c r="A12950" s="1" t="s">
        <v>23420</v>
      </c>
      <c r="B12950" s="1" t="s">
        <v>8779</v>
      </c>
      <c r="C12950" s="1" t="s">
        <v>2006</v>
      </c>
      <c r="D12950" s="1" t="n">
        <v>1</v>
      </c>
      <c r="E12950" s="16" t="n">
        <v>482.17</v>
      </c>
      <c r="F12950" s="17" t="n">
        <v>0</v>
      </c>
      <c r="G12950" s="16" t="n">
        <v>482.17</v>
      </c>
      <c r="I12950" s="1" t="str">
        <f aca="false">INDEX(Products!$C$2:$C$51,MATCH(C12950,Products!$A$2:$A$51,0))</f>
        <v>Books &amp; Stationery</v>
      </c>
      <c r="J12950" s="1" t="str">
        <f aca="false">INDEX(Orders!$E$2:$E$8001,MATCH(B12950,Orders!$A$2:$A$8001,0))</f>
        <v>Delivered</v>
      </c>
      <c r="K12950" s="1" t="str">
        <f aca="false">LEFT(INDEX(Orders!$C$2:$C$8001,MATCH(B12950,Orders!$A$2:$A$8001,0)),7)</f>
        <v>2024-08</v>
      </c>
    </row>
    <row r="12951" customFormat="false" ht="15" hidden="false" customHeight="true" outlineLevel="0" collapsed="false">
      <c r="A12951" s="1" t="s">
        <v>23421</v>
      </c>
      <c r="B12951" s="1" t="s">
        <v>8780</v>
      </c>
      <c r="C12951" s="1" t="s">
        <v>1953</v>
      </c>
      <c r="D12951" s="1" t="n">
        <v>1</v>
      </c>
      <c r="E12951" s="16" t="n">
        <v>4914.12</v>
      </c>
      <c r="F12951" s="17" t="n">
        <v>0</v>
      </c>
      <c r="G12951" s="16" t="n">
        <v>4914.12</v>
      </c>
      <c r="I12951" s="1" t="str">
        <f aca="false">INDEX(Products!$C$2:$C$51,MATCH(C12951,Products!$A$2:$A$51,0))</f>
        <v>Fashion</v>
      </c>
      <c r="J12951" s="1" t="str">
        <f aca="false">INDEX(Orders!$E$2:$E$8001,MATCH(B12951,Orders!$A$2:$A$8001,0))</f>
        <v>Delivered</v>
      </c>
      <c r="K12951" s="1" t="str">
        <f aca="false">LEFT(INDEX(Orders!$C$2:$C$8001,MATCH(B12951,Orders!$A$2:$A$8001,0)),7)</f>
        <v>2025-09</v>
      </c>
    </row>
    <row r="12952" customFormat="false" ht="15" hidden="false" customHeight="true" outlineLevel="0" collapsed="false">
      <c r="A12952" s="1" t="s">
        <v>23422</v>
      </c>
      <c r="B12952" s="1" t="s">
        <v>8781</v>
      </c>
      <c r="C12952" s="1" t="s">
        <v>1997</v>
      </c>
      <c r="D12952" s="1" t="n">
        <v>1</v>
      </c>
      <c r="E12952" s="16" t="n">
        <v>311.15</v>
      </c>
      <c r="F12952" s="17" t="n">
        <v>0.05</v>
      </c>
      <c r="G12952" s="16" t="n">
        <v>295.59</v>
      </c>
      <c r="I12952" s="1" t="str">
        <f aca="false">INDEX(Products!$C$2:$C$51,MATCH(C12952,Products!$A$2:$A$51,0))</f>
        <v>Sports &amp; Fitness</v>
      </c>
      <c r="J12952" s="1" t="str">
        <f aca="false">INDEX(Orders!$E$2:$E$8001,MATCH(B12952,Orders!$A$2:$A$8001,0))</f>
        <v>Delivered</v>
      </c>
      <c r="K12952" s="1" t="str">
        <f aca="false">LEFT(INDEX(Orders!$C$2:$C$8001,MATCH(B12952,Orders!$A$2:$A$8001,0)),7)</f>
        <v>2024-08</v>
      </c>
    </row>
    <row r="12953" customFormat="false" ht="15" hidden="false" customHeight="true" outlineLevel="0" collapsed="false">
      <c r="A12953" s="1" t="s">
        <v>23423</v>
      </c>
      <c r="B12953" s="1" t="s">
        <v>8782</v>
      </c>
      <c r="C12953" s="1" t="s">
        <v>1941</v>
      </c>
      <c r="D12953" s="1" t="n">
        <v>1</v>
      </c>
      <c r="E12953" s="16" t="n">
        <v>2757.65</v>
      </c>
      <c r="F12953" s="17" t="n">
        <v>0</v>
      </c>
      <c r="G12953" s="16" t="n">
        <v>2757.65</v>
      </c>
      <c r="I12953" s="1" t="str">
        <f aca="false">INDEX(Products!$C$2:$C$51,MATCH(C12953,Products!$A$2:$A$51,0))</f>
        <v>Fashion</v>
      </c>
      <c r="J12953" s="1" t="str">
        <f aca="false">INDEX(Orders!$E$2:$E$8001,MATCH(B12953,Orders!$A$2:$A$8001,0))</f>
        <v>Returned</v>
      </c>
      <c r="K12953" s="1" t="str">
        <f aca="false">LEFT(INDEX(Orders!$C$2:$C$8001,MATCH(B12953,Orders!$A$2:$A$8001,0)),7)</f>
        <v>2024-05</v>
      </c>
    </row>
    <row r="12954" customFormat="false" ht="15" hidden="false" customHeight="true" outlineLevel="0" collapsed="false">
      <c r="A12954" s="1" t="s">
        <v>23424</v>
      </c>
      <c r="B12954" s="1" t="s">
        <v>8782</v>
      </c>
      <c r="C12954" s="1" t="s">
        <v>1990</v>
      </c>
      <c r="D12954" s="1" t="n">
        <v>1</v>
      </c>
      <c r="E12954" s="16" t="n">
        <v>5311.32</v>
      </c>
      <c r="F12954" s="17" t="n">
        <v>0.1</v>
      </c>
      <c r="G12954" s="16" t="n">
        <v>4780.19</v>
      </c>
      <c r="I12954" s="1" t="str">
        <f aca="false">INDEX(Products!$C$2:$C$51,MATCH(C12954,Products!$A$2:$A$51,0))</f>
        <v>Sports &amp; Fitness</v>
      </c>
      <c r="J12954" s="1" t="str">
        <f aca="false">INDEX(Orders!$E$2:$E$8001,MATCH(B12954,Orders!$A$2:$A$8001,0))</f>
        <v>Returned</v>
      </c>
      <c r="K12954" s="1" t="str">
        <f aca="false">LEFT(INDEX(Orders!$C$2:$C$8001,MATCH(B12954,Orders!$A$2:$A$8001,0)),7)</f>
        <v>2024-05</v>
      </c>
    </row>
    <row r="12955" customFormat="false" ht="15" hidden="false" customHeight="true" outlineLevel="0" collapsed="false">
      <c r="A12955" s="1" t="s">
        <v>23425</v>
      </c>
      <c r="B12955" s="1" t="s">
        <v>8782</v>
      </c>
      <c r="C12955" s="1" t="s">
        <v>1938</v>
      </c>
      <c r="D12955" s="1" t="n">
        <v>1</v>
      </c>
      <c r="E12955" s="16" t="n">
        <v>1572.6</v>
      </c>
      <c r="F12955" s="17" t="n">
        <v>0</v>
      </c>
      <c r="G12955" s="16" t="n">
        <v>1572.6</v>
      </c>
      <c r="I12955" s="1" t="str">
        <f aca="false">INDEX(Products!$C$2:$C$51,MATCH(C12955,Products!$A$2:$A$51,0))</f>
        <v>Fashion</v>
      </c>
      <c r="J12955" s="1" t="str">
        <f aca="false">INDEX(Orders!$E$2:$E$8001,MATCH(B12955,Orders!$A$2:$A$8001,0))</f>
        <v>Returned</v>
      </c>
      <c r="K12955" s="1" t="str">
        <f aca="false">LEFT(INDEX(Orders!$C$2:$C$8001,MATCH(B12955,Orders!$A$2:$A$8001,0)),7)</f>
        <v>2024-05</v>
      </c>
    </row>
    <row r="12956" customFormat="false" ht="15" hidden="false" customHeight="true" outlineLevel="0" collapsed="false">
      <c r="A12956" s="1" t="s">
        <v>23426</v>
      </c>
      <c r="B12956" s="1" t="s">
        <v>8783</v>
      </c>
      <c r="C12956" s="1" t="s">
        <v>1990</v>
      </c>
      <c r="D12956" s="1" t="n">
        <v>1</v>
      </c>
      <c r="E12956" s="16" t="n">
        <v>5311.32</v>
      </c>
      <c r="F12956" s="17" t="n">
        <v>0.1</v>
      </c>
      <c r="G12956" s="16" t="n">
        <v>4780.19</v>
      </c>
      <c r="I12956" s="1" t="str">
        <f aca="false">INDEX(Products!$C$2:$C$51,MATCH(C12956,Products!$A$2:$A$51,0))</f>
        <v>Sports &amp; Fitness</v>
      </c>
      <c r="J12956" s="1" t="str">
        <f aca="false">INDEX(Orders!$E$2:$E$8001,MATCH(B12956,Orders!$A$2:$A$8001,0))</f>
        <v>Delivered</v>
      </c>
      <c r="K12956" s="1" t="str">
        <f aca="false">LEFT(INDEX(Orders!$C$2:$C$8001,MATCH(B12956,Orders!$A$2:$A$8001,0)),7)</f>
        <v>2025-08</v>
      </c>
    </row>
    <row r="12957" customFormat="false" ht="15" hidden="false" customHeight="true" outlineLevel="0" collapsed="false">
      <c r="A12957" s="1" t="s">
        <v>23427</v>
      </c>
      <c r="B12957" s="1" t="s">
        <v>8784</v>
      </c>
      <c r="C12957" s="1" t="s">
        <v>2007</v>
      </c>
      <c r="D12957" s="1" t="n">
        <v>1</v>
      </c>
      <c r="E12957" s="16" t="n">
        <v>750.27</v>
      </c>
      <c r="F12957" s="17" t="n">
        <v>0.1</v>
      </c>
      <c r="G12957" s="16" t="n">
        <v>675.24</v>
      </c>
      <c r="I12957" s="1" t="str">
        <f aca="false">INDEX(Products!$C$2:$C$51,MATCH(C12957,Products!$A$2:$A$51,0))</f>
        <v>Books &amp; Stationery</v>
      </c>
      <c r="J12957" s="1" t="str">
        <f aca="false">INDEX(Orders!$E$2:$E$8001,MATCH(B12957,Orders!$A$2:$A$8001,0))</f>
        <v>Delivered</v>
      </c>
      <c r="K12957" s="1" t="str">
        <f aca="false">LEFT(INDEX(Orders!$C$2:$C$8001,MATCH(B12957,Orders!$A$2:$A$8001,0)),7)</f>
        <v>2025-02</v>
      </c>
    </row>
    <row r="12958" customFormat="false" ht="15" hidden="false" customHeight="true" outlineLevel="0" collapsed="false">
      <c r="A12958" s="1" t="s">
        <v>23428</v>
      </c>
      <c r="B12958" s="1" t="s">
        <v>8785</v>
      </c>
      <c r="C12958" s="1" t="s">
        <v>1930</v>
      </c>
      <c r="D12958" s="1" t="n">
        <v>1</v>
      </c>
      <c r="E12958" s="16" t="n">
        <v>2398.35</v>
      </c>
      <c r="F12958" s="17" t="n">
        <v>0</v>
      </c>
      <c r="G12958" s="16" t="n">
        <v>2398.35</v>
      </c>
      <c r="I12958" s="1" t="str">
        <f aca="false">INDEX(Products!$C$2:$C$51,MATCH(C12958,Products!$A$2:$A$51,0))</f>
        <v>Electronics</v>
      </c>
      <c r="J12958" s="1" t="str">
        <f aca="false">INDEX(Orders!$E$2:$E$8001,MATCH(B12958,Orders!$A$2:$A$8001,0))</f>
        <v>Delivered</v>
      </c>
      <c r="K12958" s="1" t="str">
        <f aca="false">LEFT(INDEX(Orders!$C$2:$C$8001,MATCH(B12958,Orders!$A$2:$A$8001,0)),7)</f>
        <v>2025-04</v>
      </c>
    </row>
    <row r="12959" customFormat="false" ht="15" hidden="false" customHeight="true" outlineLevel="0" collapsed="false">
      <c r="A12959" s="1" t="s">
        <v>23429</v>
      </c>
      <c r="B12959" s="1" t="s">
        <v>8785</v>
      </c>
      <c r="C12959" s="1" t="s">
        <v>1980</v>
      </c>
      <c r="D12959" s="1" t="n">
        <v>2</v>
      </c>
      <c r="E12959" s="16" t="n">
        <v>2299.69</v>
      </c>
      <c r="F12959" s="17" t="n">
        <v>0.1</v>
      </c>
      <c r="G12959" s="16" t="n">
        <v>4139.44</v>
      </c>
      <c r="I12959" s="1" t="str">
        <f aca="false">INDEX(Products!$C$2:$C$51,MATCH(C12959,Products!$A$2:$A$51,0))</f>
        <v>Beauty &amp; Personal Care</v>
      </c>
      <c r="J12959" s="1" t="str">
        <f aca="false">INDEX(Orders!$E$2:$E$8001,MATCH(B12959,Orders!$A$2:$A$8001,0))</f>
        <v>Delivered</v>
      </c>
      <c r="K12959" s="1" t="str">
        <f aca="false">LEFT(INDEX(Orders!$C$2:$C$8001,MATCH(B12959,Orders!$A$2:$A$8001,0)),7)</f>
        <v>2025-04</v>
      </c>
    </row>
    <row r="12960" customFormat="false" ht="15" hidden="false" customHeight="true" outlineLevel="0" collapsed="false">
      <c r="A12960" s="1" t="s">
        <v>23430</v>
      </c>
      <c r="B12960" s="1" t="s">
        <v>8785</v>
      </c>
      <c r="C12960" s="1" t="s">
        <v>1945</v>
      </c>
      <c r="D12960" s="1" t="n">
        <v>1</v>
      </c>
      <c r="E12960" s="16" t="n">
        <v>2390.13</v>
      </c>
      <c r="F12960" s="17" t="n">
        <v>0.2</v>
      </c>
      <c r="G12960" s="16" t="n">
        <v>1912.1</v>
      </c>
      <c r="I12960" s="1" t="str">
        <f aca="false">INDEX(Products!$C$2:$C$51,MATCH(C12960,Products!$A$2:$A$51,0))</f>
        <v>Fashion</v>
      </c>
      <c r="J12960" s="1" t="str">
        <f aca="false">INDEX(Orders!$E$2:$E$8001,MATCH(B12960,Orders!$A$2:$A$8001,0))</f>
        <v>Delivered</v>
      </c>
      <c r="K12960" s="1" t="str">
        <f aca="false">LEFT(INDEX(Orders!$C$2:$C$8001,MATCH(B12960,Orders!$A$2:$A$8001,0)),7)</f>
        <v>2025-04</v>
      </c>
    </row>
    <row r="12961" customFormat="false" ht="15" hidden="false" customHeight="true" outlineLevel="0" collapsed="false">
      <c r="A12961" s="1" t="s">
        <v>23431</v>
      </c>
      <c r="B12961" s="1" t="s">
        <v>8786</v>
      </c>
      <c r="C12961" s="1" t="s">
        <v>1953</v>
      </c>
      <c r="D12961" s="1" t="n">
        <v>1</v>
      </c>
      <c r="E12961" s="16" t="n">
        <v>4914.12</v>
      </c>
      <c r="F12961" s="17" t="n">
        <v>0.15</v>
      </c>
      <c r="G12961" s="16" t="n">
        <v>4177</v>
      </c>
      <c r="I12961" s="1" t="str">
        <f aca="false">INDEX(Products!$C$2:$C$51,MATCH(C12961,Products!$A$2:$A$51,0))</f>
        <v>Fashion</v>
      </c>
      <c r="J12961" s="1" t="str">
        <f aca="false">INDEX(Orders!$E$2:$E$8001,MATCH(B12961,Orders!$A$2:$A$8001,0))</f>
        <v>Delivered</v>
      </c>
      <c r="K12961" s="1" t="str">
        <f aca="false">LEFT(INDEX(Orders!$C$2:$C$8001,MATCH(B12961,Orders!$A$2:$A$8001,0)),7)</f>
        <v>2024-07</v>
      </c>
    </row>
    <row r="12962" customFormat="false" ht="15" hidden="false" customHeight="true" outlineLevel="0" collapsed="false">
      <c r="A12962" s="1" t="s">
        <v>23432</v>
      </c>
      <c r="B12962" s="1" t="s">
        <v>8787</v>
      </c>
      <c r="C12962" s="1" t="s">
        <v>2007</v>
      </c>
      <c r="D12962" s="1" t="n">
        <v>1</v>
      </c>
      <c r="E12962" s="16" t="n">
        <v>750.27</v>
      </c>
      <c r="F12962" s="17" t="n">
        <v>0.2</v>
      </c>
      <c r="G12962" s="16" t="n">
        <v>600.22</v>
      </c>
      <c r="I12962" s="1" t="str">
        <f aca="false">INDEX(Products!$C$2:$C$51,MATCH(C12962,Products!$A$2:$A$51,0))</f>
        <v>Books &amp; Stationery</v>
      </c>
      <c r="J12962" s="1" t="str">
        <f aca="false">INDEX(Orders!$E$2:$E$8001,MATCH(B12962,Orders!$A$2:$A$8001,0))</f>
        <v>Returned</v>
      </c>
      <c r="K12962" s="1" t="str">
        <f aca="false">LEFT(INDEX(Orders!$C$2:$C$8001,MATCH(B12962,Orders!$A$2:$A$8001,0)),7)</f>
        <v>2025-05</v>
      </c>
    </row>
    <row r="12963" customFormat="false" ht="15" hidden="false" customHeight="true" outlineLevel="0" collapsed="false">
      <c r="A12963" s="1" t="s">
        <v>23433</v>
      </c>
      <c r="B12963" s="1" t="s">
        <v>8788</v>
      </c>
      <c r="C12963" s="1" t="s">
        <v>1930</v>
      </c>
      <c r="D12963" s="1" t="n">
        <v>1</v>
      </c>
      <c r="E12963" s="16" t="n">
        <v>2398.35</v>
      </c>
      <c r="F12963" s="17" t="n">
        <v>0.15</v>
      </c>
      <c r="G12963" s="16" t="n">
        <v>2038.6</v>
      </c>
      <c r="I12963" s="1" t="str">
        <f aca="false">INDEX(Products!$C$2:$C$51,MATCH(C12963,Products!$A$2:$A$51,0))</f>
        <v>Electronics</v>
      </c>
      <c r="J12963" s="1" t="str">
        <f aca="false">INDEX(Orders!$E$2:$E$8001,MATCH(B12963,Orders!$A$2:$A$8001,0))</f>
        <v>Delivered</v>
      </c>
      <c r="K12963" s="1" t="str">
        <f aca="false">LEFT(INDEX(Orders!$C$2:$C$8001,MATCH(B12963,Orders!$A$2:$A$8001,0)),7)</f>
        <v>2025-04</v>
      </c>
    </row>
    <row r="12964" customFormat="false" ht="15" hidden="false" customHeight="true" outlineLevel="0" collapsed="false">
      <c r="A12964" s="1" t="s">
        <v>23434</v>
      </c>
      <c r="B12964" s="1" t="s">
        <v>8788</v>
      </c>
      <c r="C12964" s="1" t="s">
        <v>1990</v>
      </c>
      <c r="D12964" s="1" t="n">
        <v>1</v>
      </c>
      <c r="E12964" s="16" t="n">
        <v>5311.32</v>
      </c>
      <c r="F12964" s="17" t="n">
        <v>0.05</v>
      </c>
      <c r="G12964" s="16" t="n">
        <v>5045.75</v>
      </c>
      <c r="I12964" s="1" t="str">
        <f aca="false">INDEX(Products!$C$2:$C$51,MATCH(C12964,Products!$A$2:$A$51,0))</f>
        <v>Sports &amp; Fitness</v>
      </c>
      <c r="J12964" s="1" t="str">
        <f aca="false">INDEX(Orders!$E$2:$E$8001,MATCH(B12964,Orders!$A$2:$A$8001,0))</f>
        <v>Delivered</v>
      </c>
      <c r="K12964" s="1" t="str">
        <f aca="false">LEFT(INDEX(Orders!$C$2:$C$8001,MATCH(B12964,Orders!$A$2:$A$8001,0)),7)</f>
        <v>2025-04</v>
      </c>
    </row>
    <row r="12965" customFormat="false" ht="15" hidden="false" customHeight="true" outlineLevel="0" collapsed="false">
      <c r="A12965" s="1" t="s">
        <v>23435</v>
      </c>
      <c r="B12965" s="1" t="s">
        <v>8788</v>
      </c>
      <c r="C12965" s="1" t="s">
        <v>1979</v>
      </c>
      <c r="D12965" s="1" t="n">
        <v>1</v>
      </c>
      <c r="E12965" s="16" t="n">
        <v>623</v>
      </c>
      <c r="F12965" s="17" t="n">
        <v>0.15</v>
      </c>
      <c r="G12965" s="16" t="n">
        <v>529.55</v>
      </c>
      <c r="I12965" s="1" t="str">
        <f aca="false">INDEX(Products!$C$2:$C$51,MATCH(C12965,Products!$A$2:$A$51,0))</f>
        <v>Beauty &amp; Personal Care</v>
      </c>
      <c r="J12965" s="1" t="str">
        <f aca="false">INDEX(Orders!$E$2:$E$8001,MATCH(B12965,Orders!$A$2:$A$8001,0))</f>
        <v>Delivered</v>
      </c>
      <c r="K12965" s="1" t="str">
        <f aca="false">LEFT(INDEX(Orders!$C$2:$C$8001,MATCH(B12965,Orders!$A$2:$A$8001,0)),7)</f>
        <v>2025-04</v>
      </c>
    </row>
    <row r="12966" customFormat="false" ht="15" hidden="false" customHeight="true" outlineLevel="0" collapsed="false">
      <c r="A12966" s="1" t="s">
        <v>23436</v>
      </c>
      <c r="B12966" s="1" t="s">
        <v>8788</v>
      </c>
      <c r="C12966" s="1" t="s">
        <v>1937</v>
      </c>
      <c r="D12966" s="1" t="n">
        <v>2</v>
      </c>
      <c r="E12966" s="16" t="n">
        <v>1364.75</v>
      </c>
      <c r="F12966" s="17" t="n">
        <v>0</v>
      </c>
      <c r="G12966" s="16" t="n">
        <v>2729.5</v>
      </c>
      <c r="I12966" s="1" t="str">
        <f aca="false">INDEX(Products!$C$2:$C$51,MATCH(C12966,Products!$A$2:$A$51,0))</f>
        <v>Fashion</v>
      </c>
      <c r="J12966" s="1" t="str">
        <f aca="false">INDEX(Orders!$E$2:$E$8001,MATCH(B12966,Orders!$A$2:$A$8001,0))</f>
        <v>Delivered</v>
      </c>
      <c r="K12966" s="1" t="str">
        <f aca="false">LEFT(INDEX(Orders!$C$2:$C$8001,MATCH(B12966,Orders!$A$2:$A$8001,0)),7)</f>
        <v>2025-04</v>
      </c>
    </row>
    <row r="12967" customFormat="false" ht="15" hidden="false" customHeight="true" outlineLevel="0" collapsed="false">
      <c r="A12967" s="1" t="s">
        <v>23437</v>
      </c>
      <c r="B12967" s="1" t="s">
        <v>8789</v>
      </c>
      <c r="C12967" s="1" t="s">
        <v>1998</v>
      </c>
      <c r="D12967" s="1" t="n">
        <v>1</v>
      </c>
      <c r="E12967" s="16" t="n">
        <v>1335.85</v>
      </c>
      <c r="F12967" s="17" t="n">
        <v>0.2</v>
      </c>
      <c r="G12967" s="16" t="n">
        <v>1068.68</v>
      </c>
      <c r="I12967" s="1" t="str">
        <f aca="false">INDEX(Products!$C$2:$C$51,MATCH(C12967,Products!$A$2:$A$51,0))</f>
        <v>Sports &amp; Fitness</v>
      </c>
      <c r="J12967" s="1" t="str">
        <f aca="false">INDEX(Orders!$E$2:$E$8001,MATCH(B12967,Orders!$A$2:$A$8001,0))</f>
        <v>Delivered</v>
      </c>
      <c r="K12967" s="1" t="str">
        <f aca="false">LEFT(INDEX(Orders!$C$2:$C$8001,MATCH(B12967,Orders!$A$2:$A$8001,0)),7)</f>
        <v>2024-04</v>
      </c>
    </row>
    <row r="12968" customFormat="false" ht="15" hidden="false" customHeight="true" outlineLevel="0" collapsed="false">
      <c r="A12968" s="1" t="s">
        <v>23438</v>
      </c>
      <c r="B12968" s="1" t="s">
        <v>8789</v>
      </c>
      <c r="C12968" s="1" t="s">
        <v>1940</v>
      </c>
      <c r="D12968" s="1" t="n">
        <v>1</v>
      </c>
      <c r="E12968" s="16" t="n">
        <v>2374.52</v>
      </c>
      <c r="F12968" s="17" t="n">
        <v>0.15</v>
      </c>
      <c r="G12968" s="16" t="n">
        <v>2018.34</v>
      </c>
      <c r="I12968" s="1" t="str">
        <f aca="false">INDEX(Products!$C$2:$C$51,MATCH(C12968,Products!$A$2:$A$51,0))</f>
        <v>Fashion</v>
      </c>
      <c r="J12968" s="1" t="str">
        <f aca="false">INDEX(Orders!$E$2:$E$8001,MATCH(B12968,Orders!$A$2:$A$8001,0))</f>
        <v>Delivered</v>
      </c>
      <c r="K12968" s="1" t="str">
        <f aca="false">LEFT(INDEX(Orders!$C$2:$C$8001,MATCH(B12968,Orders!$A$2:$A$8001,0)),7)</f>
        <v>2024-04</v>
      </c>
    </row>
    <row r="12969" customFormat="false" ht="15" hidden="false" customHeight="true" outlineLevel="0" collapsed="false">
      <c r="A12969" s="1" t="s">
        <v>23439</v>
      </c>
      <c r="B12969" s="1" t="s">
        <v>8789</v>
      </c>
      <c r="C12969" s="1" t="s">
        <v>1997</v>
      </c>
      <c r="D12969" s="1" t="n">
        <v>1</v>
      </c>
      <c r="E12969" s="16" t="n">
        <v>311.15</v>
      </c>
      <c r="F12969" s="17" t="n">
        <v>0.2</v>
      </c>
      <c r="G12969" s="16" t="n">
        <v>248.92</v>
      </c>
      <c r="I12969" s="1" t="str">
        <f aca="false">INDEX(Products!$C$2:$C$51,MATCH(C12969,Products!$A$2:$A$51,0))</f>
        <v>Sports &amp; Fitness</v>
      </c>
      <c r="J12969" s="1" t="str">
        <f aca="false">INDEX(Orders!$E$2:$E$8001,MATCH(B12969,Orders!$A$2:$A$8001,0))</f>
        <v>Delivered</v>
      </c>
      <c r="K12969" s="1" t="str">
        <f aca="false">LEFT(INDEX(Orders!$C$2:$C$8001,MATCH(B12969,Orders!$A$2:$A$8001,0)),7)</f>
        <v>2024-04</v>
      </c>
    </row>
    <row r="12970" customFormat="false" ht="15" hidden="false" customHeight="true" outlineLevel="0" collapsed="false">
      <c r="A12970" s="1" t="s">
        <v>23440</v>
      </c>
      <c r="B12970" s="1" t="s">
        <v>8790</v>
      </c>
      <c r="C12970" s="1" t="s">
        <v>2006</v>
      </c>
      <c r="D12970" s="1" t="n">
        <v>1</v>
      </c>
      <c r="E12970" s="16" t="n">
        <v>482.17</v>
      </c>
      <c r="F12970" s="17" t="n">
        <v>0.05</v>
      </c>
      <c r="G12970" s="16" t="n">
        <v>458.06</v>
      </c>
      <c r="I12970" s="1" t="str">
        <f aca="false">INDEX(Products!$C$2:$C$51,MATCH(C12970,Products!$A$2:$A$51,0))</f>
        <v>Books &amp; Stationery</v>
      </c>
      <c r="J12970" s="1" t="str">
        <f aca="false">INDEX(Orders!$E$2:$E$8001,MATCH(B12970,Orders!$A$2:$A$8001,0))</f>
        <v>Delivered</v>
      </c>
      <c r="K12970" s="1" t="str">
        <f aca="false">LEFT(INDEX(Orders!$C$2:$C$8001,MATCH(B12970,Orders!$A$2:$A$8001,0)),7)</f>
        <v>2025-10</v>
      </c>
    </row>
    <row r="12971" customFormat="false" ht="15" hidden="false" customHeight="true" outlineLevel="0" collapsed="false">
      <c r="A12971" s="1" t="s">
        <v>23441</v>
      </c>
      <c r="B12971" s="1" t="s">
        <v>8790</v>
      </c>
      <c r="C12971" s="1" t="s">
        <v>1990</v>
      </c>
      <c r="D12971" s="1" t="n">
        <v>1</v>
      </c>
      <c r="E12971" s="16" t="n">
        <v>5311.32</v>
      </c>
      <c r="F12971" s="17" t="n">
        <v>0.2</v>
      </c>
      <c r="G12971" s="16" t="n">
        <v>4249.06</v>
      </c>
      <c r="I12971" s="1" t="str">
        <f aca="false">INDEX(Products!$C$2:$C$51,MATCH(C12971,Products!$A$2:$A$51,0))</f>
        <v>Sports &amp; Fitness</v>
      </c>
      <c r="J12971" s="1" t="str">
        <f aca="false">INDEX(Orders!$E$2:$E$8001,MATCH(B12971,Orders!$A$2:$A$8001,0))</f>
        <v>Delivered</v>
      </c>
      <c r="K12971" s="1" t="str">
        <f aca="false">LEFT(INDEX(Orders!$C$2:$C$8001,MATCH(B12971,Orders!$A$2:$A$8001,0)),7)</f>
        <v>2025-10</v>
      </c>
    </row>
    <row r="12972" customFormat="false" ht="15" hidden="false" customHeight="true" outlineLevel="0" collapsed="false">
      <c r="A12972" s="1" t="s">
        <v>23442</v>
      </c>
      <c r="B12972" s="1" t="s">
        <v>8791</v>
      </c>
      <c r="C12972" s="1" t="s">
        <v>1926</v>
      </c>
      <c r="D12972" s="1" t="n">
        <v>2</v>
      </c>
      <c r="E12972" s="16" t="n">
        <v>1478.08</v>
      </c>
      <c r="F12972" s="17" t="n">
        <v>0.15</v>
      </c>
      <c r="G12972" s="16" t="n">
        <v>2512.74</v>
      </c>
      <c r="I12972" s="1" t="str">
        <f aca="false">INDEX(Products!$C$2:$C$51,MATCH(C12972,Products!$A$2:$A$51,0))</f>
        <v>Electronics</v>
      </c>
      <c r="J12972" s="1" t="str">
        <f aca="false">INDEX(Orders!$E$2:$E$8001,MATCH(B12972,Orders!$A$2:$A$8001,0))</f>
        <v>Delivered</v>
      </c>
      <c r="K12972" s="1" t="str">
        <f aca="false">LEFT(INDEX(Orders!$C$2:$C$8001,MATCH(B12972,Orders!$A$2:$A$8001,0)),7)</f>
        <v>2025-01</v>
      </c>
    </row>
    <row r="12973" customFormat="false" ht="15" hidden="false" customHeight="true" outlineLevel="0" collapsed="false">
      <c r="A12973" s="1" t="s">
        <v>23443</v>
      </c>
      <c r="B12973" s="1" t="s">
        <v>8792</v>
      </c>
      <c r="C12973" s="1" t="s">
        <v>2004</v>
      </c>
      <c r="D12973" s="1" t="n">
        <v>3</v>
      </c>
      <c r="E12973" s="16" t="n">
        <v>645.89</v>
      </c>
      <c r="F12973" s="17" t="n">
        <v>0</v>
      </c>
      <c r="G12973" s="16" t="n">
        <v>1937.67</v>
      </c>
      <c r="I12973" s="1" t="str">
        <f aca="false">INDEX(Products!$C$2:$C$51,MATCH(C12973,Products!$A$2:$A$51,0))</f>
        <v>Books &amp; Stationery</v>
      </c>
      <c r="J12973" s="1" t="str">
        <f aca="false">INDEX(Orders!$E$2:$E$8001,MATCH(B12973,Orders!$A$2:$A$8001,0))</f>
        <v>Delivered</v>
      </c>
      <c r="K12973" s="1" t="str">
        <f aca="false">LEFT(INDEX(Orders!$C$2:$C$8001,MATCH(B12973,Orders!$A$2:$A$8001,0)),7)</f>
        <v>2025-03</v>
      </c>
    </row>
    <row r="12974" customFormat="false" ht="15" hidden="false" customHeight="true" outlineLevel="0" collapsed="false">
      <c r="A12974" s="1" t="s">
        <v>23444</v>
      </c>
      <c r="B12974" s="1" t="s">
        <v>8792</v>
      </c>
      <c r="C12974" s="1" t="s">
        <v>1930</v>
      </c>
      <c r="D12974" s="1" t="n">
        <v>1</v>
      </c>
      <c r="E12974" s="16" t="n">
        <v>2398.35</v>
      </c>
      <c r="F12974" s="17" t="n">
        <v>0</v>
      </c>
      <c r="G12974" s="16" t="n">
        <v>2398.35</v>
      </c>
      <c r="I12974" s="1" t="str">
        <f aca="false">INDEX(Products!$C$2:$C$51,MATCH(C12974,Products!$A$2:$A$51,0))</f>
        <v>Electronics</v>
      </c>
      <c r="J12974" s="1" t="str">
        <f aca="false">INDEX(Orders!$E$2:$E$8001,MATCH(B12974,Orders!$A$2:$A$8001,0))</f>
        <v>Delivered</v>
      </c>
      <c r="K12974" s="1" t="str">
        <f aca="false">LEFT(INDEX(Orders!$C$2:$C$8001,MATCH(B12974,Orders!$A$2:$A$8001,0)),7)</f>
        <v>2025-03</v>
      </c>
    </row>
    <row r="12975" customFormat="false" ht="15" hidden="false" customHeight="true" outlineLevel="0" collapsed="false">
      <c r="A12975" s="1" t="s">
        <v>23445</v>
      </c>
      <c r="B12975" s="1" t="s">
        <v>8793</v>
      </c>
      <c r="C12975" s="1" t="s">
        <v>1975</v>
      </c>
      <c r="D12975" s="1" t="n">
        <v>2</v>
      </c>
      <c r="E12975" s="16" t="n">
        <v>862.99</v>
      </c>
      <c r="F12975" s="17" t="n">
        <v>0.05</v>
      </c>
      <c r="G12975" s="16" t="n">
        <v>1639.68</v>
      </c>
      <c r="I12975" s="1" t="str">
        <f aca="false">INDEX(Products!$C$2:$C$51,MATCH(C12975,Products!$A$2:$A$51,0))</f>
        <v>Beauty &amp; Personal Care</v>
      </c>
      <c r="J12975" s="1" t="str">
        <f aca="false">INDEX(Orders!$E$2:$E$8001,MATCH(B12975,Orders!$A$2:$A$8001,0))</f>
        <v>Delivered</v>
      </c>
      <c r="K12975" s="1" t="str">
        <f aca="false">LEFT(INDEX(Orders!$C$2:$C$8001,MATCH(B12975,Orders!$A$2:$A$8001,0)),7)</f>
        <v>2024-06</v>
      </c>
    </row>
    <row r="12976" customFormat="false" ht="15" hidden="false" customHeight="true" outlineLevel="0" collapsed="false">
      <c r="A12976" s="1" t="s">
        <v>23446</v>
      </c>
      <c r="B12976" s="1" t="s">
        <v>8794</v>
      </c>
      <c r="C12976" s="1" t="s">
        <v>2006</v>
      </c>
      <c r="D12976" s="1" t="n">
        <v>1</v>
      </c>
      <c r="E12976" s="16" t="n">
        <v>482.17</v>
      </c>
      <c r="F12976" s="17" t="n">
        <v>0.05</v>
      </c>
      <c r="G12976" s="16" t="n">
        <v>458.06</v>
      </c>
      <c r="I12976" s="1" t="str">
        <f aca="false">INDEX(Products!$C$2:$C$51,MATCH(C12976,Products!$A$2:$A$51,0))</f>
        <v>Books &amp; Stationery</v>
      </c>
      <c r="J12976" s="1" t="str">
        <f aca="false">INDEX(Orders!$E$2:$E$8001,MATCH(B12976,Orders!$A$2:$A$8001,0))</f>
        <v>Returned</v>
      </c>
      <c r="K12976" s="1" t="str">
        <f aca="false">LEFT(INDEX(Orders!$C$2:$C$8001,MATCH(B12976,Orders!$A$2:$A$8001,0)),7)</f>
        <v>2024-09</v>
      </c>
    </row>
    <row r="12977" customFormat="false" ht="15" hidden="false" customHeight="true" outlineLevel="0" collapsed="false">
      <c r="A12977" s="1" t="s">
        <v>23447</v>
      </c>
      <c r="B12977" s="1" t="s">
        <v>8794</v>
      </c>
      <c r="C12977" s="1" t="s">
        <v>1931</v>
      </c>
      <c r="D12977" s="1" t="n">
        <v>1</v>
      </c>
      <c r="E12977" s="16" t="n">
        <v>1111.28</v>
      </c>
      <c r="F12977" s="17" t="n">
        <v>0</v>
      </c>
      <c r="G12977" s="16" t="n">
        <v>1111.28</v>
      </c>
      <c r="I12977" s="1" t="str">
        <f aca="false">INDEX(Products!$C$2:$C$51,MATCH(C12977,Products!$A$2:$A$51,0))</f>
        <v>Electronics</v>
      </c>
      <c r="J12977" s="1" t="str">
        <f aca="false">INDEX(Orders!$E$2:$E$8001,MATCH(B12977,Orders!$A$2:$A$8001,0))</f>
        <v>Returned</v>
      </c>
      <c r="K12977" s="1" t="str">
        <f aca="false">LEFT(INDEX(Orders!$C$2:$C$8001,MATCH(B12977,Orders!$A$2:$A$8001,0)),7)</f>
        <v>2024-09</v>
      </c>
    </row>
    <row r="12978" customFormat="false" ht="15" hidden="false" customHeight="true" outlineLevel="0" collapsed="false">
      <c r="A12978" s="1" t="s">
        <v>23448</v>
      </c>
      <c r="B12978" s="1" t="s">
        <v>8794</v>
      </c>
      <c r="C12978" s="1" t="s">
        <v>1930</v>
      </c>
      <c r="D12978" s="1" t="n">
        <v>1</v>
      </c>
      <c r="E12978" s="16" t="n">
        <v>2398.35</v>
      </c>
      <c r="F12978" s="17" t="n">
        <v>0</v>
      </c>
      <c r="G12978" s="16" t="n">
        <v>2398.35</v>
      </c>
      <c r="I12978" s="1" t="str">
        <f aca="false">INDEX(Products!$C$2:$C$51,MATCH(C12978,Products!$A$2:$A$51,0))</f>
        <v>Electronics</v>
      </c>
      <c r="J12978" s="1" t="str">
        <f aca="false">INDEX(Orders!$E$2:$E$8001,MATCH(B12978,Orders!$A$2:$A$8001,0))</f>
        <v>Returned</v>
      </c>
      <c r="K12978" s="1" t="str">
        <f aca="false">LEFT(INDEX(Orders!$C$2:$C$8001,MATCH(B12978,Orders!$A$2:$A$8001,0)),7)</f>
        <v>2024-09</v>
      </c>
    </row>
    <row r="12979" customFormat="false" ht="15" hidden="false" customHeight="true" outlineLevel="0" collapsed="false">
      <c r="A12979" s="1" t="s">
        <v>23449</v>
      </c>
      <c r="B12979" s="1" t="s">
        <v>8795</v>
      </c>
      <c r="C12979" s="1" t="s">
        <v>1953</v>
      </c>
      <c r="D12979" s="1" t="n">
        <v>1</v>
      </c>
      <c r="E12979" s="16" t="n">
        <v>4914.12</v>
      </c>
      <c r="F12979" s="17" t="n">
        <v>0</v>
      </c>
      <c r="G12979" s="16" t="n">
        <v>4914.12</v>
      </c>
      <c r="I12979" s="1" t="str">
        <f aca="false">INDEX(Products!$C$2:$C$51,MATCH(C12979,Products!$A$2:$A$51,0))</f>
        <v>Fashion</v>
      </c>
      <c r="J12979" s="1" t="str">
        <f aca="false">INDEX(Orders!$E$2:$E$8001,MATCH(B12979,Orders!$A$2:$A$8001,0))</f>
        <v>Refunded</v>
      </c>
      <c r="K12979" s="1" t="str">
        <f aca="false">LEFT(INDEX(Orders!$C$2:$C$8001,MATCH(B12979,Orders!$A$2:$A$8001,0)),7)</f>
        <v>2024-12</v>
      </c>
    </row>
    <row r="12980" customFormat="false" ht="15" hidden="false" customHeight="true" outlineLevel="0" collapsed="false">
      <c r="A12980" s="1" t="s">
        <v>23450</v>
      </c>
      <c r="B12980" s="1" t="s">
        <v>8795</v>
      </c>
      <c r="C12980" s="1" t="s">
        <v>1955</v>
      </c>
      <c r="D12980" s="1" t="n">
        <v>1</v>
      </c>
      <c r="E12980" s="16" t="n">
        <v>3340.76</v>
      </c>
      <c r="F12980" s="17" t="n">
        <v>0.1</v>
      </c>
      <c r="G12980" s="16" t="n">
        <v>3006.68</v>
      </c>
      <c r="I12980" s="1" t="str">
        <f aca="false">INDEX(Products!$C$2:$C$51,MATCH(C12980,Products!$A$2:$A$51,0))</f>
        <v>Home &amp; Kitchen</v>
      </c>
      <c r="J12980" s="1" t="str">
        <f aca="false">INDEX(Orders!$E$2:$E$8001,MATCH(B12980,Orders!$A$2:$A$8001,0))</f>
        <v>Refunded</v>
      </c>
      <c r="K12980" s="1" t="str">
        <f aca="false">LEFT(INDEX(Orders!$C$2:$C$8001,MATCH(B12980,Orders!$A$2:$A$8001,0)),7)</f>
        <v>2024-12</v>
      </c>
    </row>
    <row r="12981" customFormat="false" ht="15" hidden="false" customHeight="true" outlineLevel="0" collapsed="false">
      <c r="A12981" s="1" t="s">
        <v>23451</v>
      </c>
      <c r="B12981" s="1" t="s">
        <v>8796</v>
      </c>
      <c r="C12981" s="1" t="s">
        <v>2006</v>
      </c>
      <c r="D12981" s="1" t="n">
        <v>2</v>
      </c>
      <c r="E12981" s="16" t="n">
        <v>482.17</v>
      </c>
      <c r="F12981" s="17" t="n">
        <v>0.05</v>
      </c>
      <c r="G12981" s="16" t="n">
        <v>916.12</v>
      </c>
      <c r="I12981" s="1" t="str">
        <f aca="false">INDEX(Products!$C$2:$C$51,MATCH(C12981,Products!$A$2:$A$51,0))</f>
        <v>Books &amp; Stationery</v>
      </c>
      <c r="J12981" s="1" t="str">
        <f aca="false">INDEX(Orders!$E$2:$E$8001,MATCH(B12981,Orders!$A$2:$A$8001,0))</f>
        <v>Delivered</v>
      </c>
      <c r="K12981" s="1" t="str">
        <f aca="false">LEFT(INDEX(Orders!$C$2:$C$8001,MATCH(B12981,Orders!$A$2:$A$8001,0)),7)</f>
        <v>2025-05</v>
      </c>
    </row>
    <row r="12982" customFormat="false" ht="15" hidden="false" customHeight="true" outlineLevel="0" collapsed="false">
      <c r="A12982" s="1" t="s">
        <v>23452</v>
      </c>
      <c r="B12982" s="1" t="s">
        <v>8796</v>
      </c>
      <c r="C12982" s="1" t="s">
        <v>1940</v>
      </c>
      <c r="D12982" s="1" t="n">
        <v>2</v>
      </c>
      <c r="E12982" s="16" t="n">
        <v>2374.52</v>
      </c>
      <c r="F12982" s="17" t="n">
        <v>0</v>
      </c>
      <c r="G12982" s="16" t="n">
        <v>4749.04</v>
      </c>
      <c r="I12982" s="1" t="str">
        <f aca="false">INDEX(Products!$C$2:$C$51,MATCH(C12982,Products!$A$2:$A$51,0))</f>
        <v>Fashion</v>
      </c>
      <c r="J12982" s="1" t="str">
        <f aca="false">INDEX(Orders!$E$2:$E$8001,MATCH(B12982,Orders!$A$2:$A$8001,0))</f>
        <v>Delivered</v>
      </c>
      <c r="K12982" s="1" t="str">
        <f aca="false">LEFT(INDEX(Orders!$C$2:$C$8001,MATCH(B12982,Orders!$A$2:$A$8001,0)),7)</f>
        <v>2025-05</v>
      </c>
    </row>
    <row r="12983" customFormat="false" ht="15" hidden="false" customHeight="true" outlineLevel="0" collapsed="false">
      <c r="A12983" s="1" t="s">
        <v>23453</v>
      </c>
      <c r="B12983" s="1" t="s">
        <v>8796</v>
      </c>
      <c r="C12983" s="1" t="s">
        <v>2007</v>
      </c>
      <c r="D12983" s="1" t="n">
        <v>1</v>
      </c>
      <c r="E12983" s="16" t="n">
        <v>750.27</v>
      </c>
      <c r="F12983" s="17" t="n">
        <v>0</v>
      </c>
      <c r="G12983" s="16" t="n">
        <v>750.27</v>
      </c>
      <c r="I12983" s="1" t="str">
        <f aca="false">INDEX(Products!$C$2:$C$51,MATCH(C12983,Products!$A$2:$A$51,0))</f>
        <v>Books &amp; Stationery</v>
      </c>
      <c r="J12983" s="1" t="str">
        <f aca="false">INDEX(Orders!$E$2:$E$8001,MATCH(B12983,Orders!$A$2:$A$8001,0))</f>
        <v>Delivered</v>
      </c>
      <c r="K12983" s="1" t="str">
        <f aca="false">LEFT(INDEX(Orders!$C$2:$C$8001,MATCH(B12983,Orders!$A$2:$A$8001,0)),7)</f>
        <v>2025-05</v>
      </c>
    </row>
    <row r="12984" customFormat="false" ht="15" hidden="false" customHeight="true" outlineLevel="0" collapsed="false">
      <c r="A12984" s="1" t="s">
        <v>23454</v>
      </c>
      <c r="B12984" s="1" t="s">
        <v>8796</v>
      </c>
      <c r="C12984" s="1" t="s">
        <v>1990</v>
      </c>
      <c r="D12984" s="1" t="n">
        <v>2</v>
      </c>
      <c r="E12984" s="16" t="n">
        <v>5311.32</v>
      </c>
      <c r="F12984" s="17" t="n">
        <v>0</v>
      </c>
      <c r="G12984" s="16" t="n">
        <v>10622.64</v>
      </c>
      <c r="I12984" s="1" t="str">
        <f aca="false">INDEX(Products!$C$2:$C$51,MATCH(C12984,Products!$A$2:$A$51,0))</f>
        <v>Sports &amp; Fitness</v>
      </c>
      <c r="J12984" s="1" t="str">
        <f aca="false">INDEX(Orders!$E$2:$E$8001,MATCH(B12984,Orders!$A$2:$A$8001,0))</f>
        <v>Delivered</v>
      </c>
      <c r="K12984" s="1" t="str">
        <f aca="false">LEFT(INDEX(Orders!$C$2:$C$8001,MATCH(B12984,Orders!$A$2:$A$8001,0)),7)</f>
        <v>2025-05</v>
      </c>
    </row>
    <row r="12985" customFormat="false" ht="15" hidden="false" customHeight="true" outlineLevel="0" collapsed="false">
      <c r="A12985" s="1" t="s">
        <v>23455</v>
      </c>
      <c r="B12985" s="1" t="s">
        <v>8797</v>
      </c>
      <c r="C12985" s="1" t="s">
        <v>1979</v>
      </c>
      <c r="D12985" s="1" t="n">
        <v>1</v>
      </c>
      <c r="E12985" s="16" t="n">
        <v>623</v>
      </c>
      <c r="F12985" s="17" t="n">
        <v>0</v>
      </c>
      <c r="G12985" s="16" t="n">
        <v>623</v>
      </c>
      <c r="I12985" s="1" t="str">
        <f aca="false">INDEX(Products!$C$2:$C$51,MATCH(C12985,Products!$A$2:$A$51,0))</f>
        <v>Beauty &amp; Personal Care</v>
      </c>
      <c r="J12985" s="1" t="str">
        <f aca="false">INDEX(Orders!$E$2:$E$8001,MATCH(B12985,Orders!$A$2:$A$8001,0))</f>
        <v>Delivered</v>
      </c>
      <c r="K12985" s="1" t="str">
        <f aca="false">LEFT(INDEX(Orders!$C$2:$C$8001,MATCH(B12985,Orders!$A$2:$A$8001,0)),7)</f>
        <v>2024-11</v>
      </c>
    </row>
    <row r="12986" customFormat="false" ht="15" hidden="false" customHeight="true" outlineLevel="0" collapsed="false">
      <c r="A12986" s="1" t="s">
        <v>23456</v>
      </c>
      <c r="B12986" s="1" t="s">
        <v>8798</v>
      </c>
      <c r="C12986" s="1" t="s">
        <v>1940</v>
      </c>
      <c r="D12986" s="1" t="n">
        <v>1</v>
      </c>
      <c r="E12986" s="16" t="n">
        <v>2374.52</v>
      </c>
      <c r="F12986" s="17" t="n">
        <v>0.1</v>
      </c>
      <c r="G12986" s="16" t="n">
        <v>2137.07</v>
      </c>
      <c r="I12986" s="1" t="str">
        <f aca="false">INDEX(Products!$C$2:$C$51,MATCH(C12986,Products!$A$2:$A$51,0))</f>
        <v>Fashion</v>
      </c>
      <c r="J12986" s="1" t="str">
        <f aca="false">INDEX(Orders!$E$2:$E$8001,MATCH(B12986,Orders!$A$2:$A$8001,0))</f>
        <v>Delivered</v>
      </c>
      <c r="K12986" s="1" t="str">
        <f aca="false">LEFT(INDEX(Orders!$C$2:$C$8001,MATCH(B12986,Orders!$A$2:$A$8001,0)),7)</f>
        <v>2024-12</v>
      </c>
    </row>
    <row r="12987" customFormat="false" ht="15" hidden="false" customHeight="true" outlineLevel="0" collapsed="false">
      <c r="A12987" s="1" t="s">
        <v>23457</v>
      </c>
      <c r="B12987" s="1" t="s">
        <v>8799</v>
      </c>
      <c r="C12987" s="1" t="s">
        <v>1977</v>
      </c>
      <c r="D12987" s="1" t="n">
        <v>1</v>
      </c>
      <c r="E12987" s="16" t="n">
        <v>2386.05</v>
      </c>
      <c r="F12987" s="17" t="n">
        <v>0.15</v>
      </c>
      <c r="G12987" s="16" t="n">
        <v>2028.14</v>
      </c>
      <c r="I12987" s="1" t="str">
        <f aca="false">INDEX(Products!$C$2:$C$51,MATCH(C12987,Products!$A$2:$A$51,0))</f>
        <v>Beauty &amp; Personal Care</v>
      </c>
      <c r="J12987" s="1" t="str">
        <f aca="false">INDEX(Orders!$E$2:$E$8001,MATCH(B12987,Orders!$A$2:$A$8001,0))</f>
        <v>Cancelled</v>
      </c>
      <c r="K12987" s="1" t="str">
        <f aca="false">LEFT(INDEX(Orders!$C$2:$C$8001,MATCH(B12987,Orders!$A$2:$A$8001,0)),7)</f>
        <v>2025-09</v>
      </c>
    </row>
    <row r="12988" customFormat="false" ht="15" hidden="false" customHeight="true" outlineLevel="0" collapsed="false">
      <c r="A12988" s="1" t="s">
        <v>23458</v>
      </c>
      <c r="B12988" s="1" t="s">
        <v>8799</v>
      </c>
      <c r="C12988" s="1" t="s">
        <v>1930</v>
      </c>
      <c r="D12988" s="1" t="n">
        <v>1</v>
      </c>
      <c r="E12988" s="16" t="n">
        <v>2398.35</v>
      </c>
      <c r="F12988" s="17" t="n">
        <v>0</v>
      </c>
      <c r="G12988" s="16" t="n">
        <v>2398.35</v>
      </c>
      <c r="I12988" s="1" t="str">
        <f aca="false">INDEX(Products!$C$2:$C$51,MATCH(C12988,Products!$A$2:$A$51,0))</f>
        <v>Electronics</v>
      </c>
      <c r="J12988" s="1" t="str">
        <f aca="false">INDEX(Orders!$E$2:$E$8001,MATCH(B12988,Orders!$A$2:$A$8001,0))</f>
        <v>Cancelled</v>
      </c>
      <c r="K12988" s="1" t="str">
        <f aca="false">LEFT(INDEX(Orders!$C$2:$C$8001,MATCH(B12988,Orders!$A$2:$A$8001,0)),7)</f>
        <v>2025-09</v>
      </c>
    </row>
    <row r="12989" customFormat="false" ht="15" hidden="false" customHeight="true" outlineLevel="0" collapsed="false">
      <c r="A12989" s="1" t="s">
        <v>23459</v>
      </c>
      <c r="B12989" s="1" t="s">
        <v>8800</v>
      </c>
      <c r="C12989" s="1" t="s">
        <v>1979</v>
      </c>
      <c r="D12989" s="1" t="n">
        <v>2</v>
      </c>
      <c r="E12989" s="16" t="n">
        <v>623</v>
      </c>
      <c r="F12989" s="17" t="n">
        <v>0.1</v>
      </c>
      <c r="G12989" s="16" t="n">
        <v>1121.4</v>
      </c>
      <c r="I12989" s="1" t="str">
        <f aca="false">INDEX(Products!$C$2:$C$51,MATCH(C12989,Products!$A$2:$A$51,0))</f>
        <v>Beauty &amp; Personal Care</v>
      </c>
      <c r="J12989" s="1" t="str">
        <f aca="false">INDEX(Orders!$E$2:$E$8001,MATCH(B12989,Orders!$A$2:$A$8001,0))</f>
        <v>Delivered</v>
      </c>
      <c r="K12989" s="1" t="str">
        <f aca="false">LEFT(INDEX(Orders!$C$2:$C$8001,MATCH(B12989,Orders!$A$2:$A$8001,0)),7)</f>
        <v>2025-06</v>
      </c>
    </row>
    <row r="12990" customFormat="false" ht="15" hidden="false" customHeight="true" outlineLevel="0" collapsed="false">
      <c r="A12990" s="1" t="s">
        <v>23460</v>
      </c>
      <c r="B12990" s="1" t="s">
        <v>8801</v>
      </c>
      <c r="C12990" s="1" t="s">
        <v>2006</v>
      </c>
      <c r="D12990" s="1" t="n">
        <v>1</v>
      </c>
      <c r="E12990" s="16" t="n">
        <v>482.17</v>
      </c>
      <c r="F12990" s="17" t="n">
        <v>0</v>
      </c>
      <c r="G12990" s="16" t="n">
        <v>482.17</v>
      </c>
      <c r="I12990" s="1" t="str">
        <f aca="false">INDEX(Products!$C$2:$C$51,MATCH(C12990,Products!$A$2:$A$51,0))</f>
        <v>Books &amp; Stationery</v>
      </c>
      <c r="J12990" s="1" t="str">
        <f aca="false">INDEX(Orders!$E$2:$E$8001,MATCH(B12990,Orders!$A$2:$A$8001,0))</f>
        <v>Returned</v>
      </c>
      <c r="K12990" s="1" t="str">
        <f aca="false">LEFT(INDEX(Orders!$C$2:$C$8001,MATCH(B12990,Orders!$A$2:$A$8001,0)),7)</f>
        <v>2024-10</v>
      </c>
    </row>
    <row r="12991" customFormat="false" ht="15" hidden="false" customHeight="true" outlineLevel="0" collapsed="false">
      <c r="A12991" s="1" t="s">
        <v>23461</v>
      </c>
      <c r="B12991" s="1" t="s">
        <v>8801</v>
      </c>
      <c r="C12991" s="1" t="s">
        <v>1963</v>
      </c>
      <c r="D12991" s="1" t="n">
        <v>1</v>
      </c>
      <c r="E12991" s="16" t="n">
        <v>1494.98</v>
      </c>
      <c r="F12991" s="17" t="n">
        <v>0.2</v>
      </c>
      <c r="G12991" s="16" t="n">
        <v>1195.98</v>
      </c>
      <c r="I12991" s="1" t="str">
        <f aca="false">INDEX(Products!$C$2:$C$51,MATCH(C12991,Products!$A$2:$A$51,0))</f>
        <v>Home &amp; Kitchen</v>
      </c>
      <c r="J12991" s="1" t="str">
        <f aca="false">INDEX(Orders!$E$2:$E$8001,MATCH(B12991,Orders!$A$2:$A$8001,0))</f>
        <v>Returned</v>
      </c>
      <c r="K12991" s="1" t="str">
        <f aca="false">LEFT(INDEX(Orders!$C$2:$C$8001,MATCH(B12991,Orders!$A$2:$A$8001,0)),7)</f>
        <v>2024-10</v>
      </c>
    </row>
    <row r="12992" customFormat="false" ht="15" hidden="false" customHeight="true" outlineLevel="0" collapsed="false">
      <c r="A12992" s="1" t="s">
        <v>23462</v>
      </c>
      <c r="B12992" s="1" t="s">
        <v>8801</v>
      </c>
      <c r="C12992" s="1" t="s">
        <v>1961</v>
      </c>
      <c r="D12992" s="1" t="n">
        <v>2</v>
      </c>
      <c r="E12992" s="16" t="n">
        <v>3493.68</v>
      </c>
      <c r="F12992" s="17" t="n">
        <v>0.2</v>
      </c>
      <c r="G12992" s="16" t="n">
        <v>5589.89</v>
      </c>
      <c r="I12992" s="1" t="str">
        <f aca="false">INDEX(Products!$C$2:$C$51,MATCH(C12992,Products!$A$2:$A$51,0))</f>
        <v>Home &amp; Kitchen</v>
      </c>
      <c r="J12992" s="1" t="str">
        <f aca="false">INDEX(Orders!$E$2:$E$8001,MATCH(B12992,Orders!$A$2:$A$8001,0))</f>
        <v>Returned</v>
      </c>
      <c r="K12992" s="1" t="str">
        <f aca="false">LEFT(INDEX(Orders!$C$2:$C$8001,MATCH(B12992,Orders!$A$2:$A$8001,0)),7)</f>
        <v>2024-10</v>
      </c>
    </row>
    <row r="12993" customFormat="false" ht="15" hidden="false" customHeight="true" outlineLevel="0" collapsed="false">
      <c r="A12993" s="1" t="s">
        <v>23463</v>
      </c>
      <c r="B12993" s="1" t="s">
        <v>8801</v>
      </c>
      <c r="C12993" s="1" t="s">
        <v>2007</v>
      </c>
      <c r="D12993" s="1" t="n">
        <v>1</v>
      </c>
      <c r="E12993" s="16" t="n">
        <v>750.27</v>
      </c>
      <c r="F12993" s="17" t="n">
        <v>0.1</v>
      </c>
      <c r="G12993" s="16" t="n">
        <v>675.24</v>
      </c>
      <c r="I12993" s="1" t="str">
        <f aca="false">INDEX(Products!$C$2:$C$51,MATCH(C12993,Products!$A$2:$A$51,0))</f>
        <v>Books &amp; Stationery</v>
      </c>
      <c r="J12993" s="1" t="str">
        <f aca="false">INDEX(Orders!$E$2:$E$8001,MATCH(B12993,Orders!$A$2:$A$8001,0))</f>
        <v>Returned</v>
      </c>
      <c r="K12993" s="1" t="str">
        <f aca="false">LEFT(INDEX(Orders!$C$2:$C$8001,MATCH(B12993,Orders!$A$2:$A$8001,0)),7)</f>
        <v>2024-10</v>
      </c>
    </row>
    <row r="12994" customFormat="false" ht="15" hidden="false" customHeight="true" outlineLevel="0" collapsed="false">
      <c r="A12994" s="1" t="s">
        <v>23464</v>
      </c>
      <c r="B12994" s="1" t="s">
        <v>8801</v>
      </c>
      <c r="C12994" s="1" t="s">
        <v>1940</v>
      </c>
      <c r="D12994" s="1" t="n">
        <v>1</v>
      </c>
      <c r="E12994" s="16" t="n">
        <v>2374.52</v>
      </c>
      <c r="F12994" s="17" t="n">
        <v>0</v>
      </c>
      <c r="G12994" s="16" t="n">
        <v>2374.52</v>
      </c>
      <c r="I12994" s="1" t="str">
        <f aca="false">INDEX(Products!$C$2:$C$51,MATCH(C12994,Products!$A$2:$A$51,0))</f>
        <v>Fashion</v>
      </c>
      <c r="J12994" s="1" t="str">
        <f aca="false">INDEX(Orders!$E$2:$E$8001,MATCH(B12994,Orders!$A$2:$A$8001,0))</f>
        <v>Returned</v>
      </c>
      <c r="K12994" s="1" t="str">
        <f aca="false">LEFT(INDEX(Orders!$C$2:$C$8001,MATCH(B12994,Orders!$A$2:$A$8001,0)),7)</f>
        <v>2024-10</v>
      </c>
    </row>
    <row r="12995" customFormat="false" ht="15" hidden="false" customHeight="true" outlineLevel="0" collapsed="false">
      <c r="A12995" s="1" t="s">
        <v>23465</v>
      </c>
      <c r="B12995" s="1" t="s">
        <v>8802</v>
      </c>
      <c r="C12995" s="1" t="s">
        <v>1933</v>
      </c>
      <c r="D12995" s="1" t="n">
        <v>1</v>
      </c>
      <c r="E12995" s="16" t="n">
        <v>7194.38</v>
      </c>
      <c r="F12995" s="17" t="n">
        <v>0.15</v>
      </c>
      <c r="G12995" s="16" t="n">
        <v>6115.22</v>
      </c>
      <c r="I12995" s="1" t="str">
        <f aca="false">INDEX(Products!$C$2:$C$51,MATCH(C12995,Products!$A$2:$A$51,0))</f>
        <v>Electronics</v>
      </c>
      <c r="J12995" s="1" t="str">
        <f aca="false">INDEX(Orders!$E$2:$E$8001,MATCH(B12995,Orders!$A$2:$A$8001,0))</f>
        <v>Delivered</v>
      </c>
      <c r="K12995" s="1" t="str">
        <f aca="false">LEFT(INDEX(Orders!$C$2:$C$8001,MATCH(B12995,Orders!$A$2:$A$8001,0)),7)</f>
        <v>2025-09</v>
      </c>
    </row>
    <row r="12996" customFormat="false" ht="15" hidden="false" customHeight="true" outlineLevel="0" collapsed="false">
      <c r="A12996" s="1" t="s">
        <v>23466</v>
      </c>
      <c r="B12996" s="1" t="s">
        <v>8802</v>
      </c>
      <c r="C12996" s="1" t="s">
        <v>1937</v>
      </c>
      <c r="D12996" s="1" t="n">
        <v>1</v>
      </c>
      <c r="E12996" s="16" t="n">
        <v>1364.75</v>
      </c>
      <c r="F12996" s="17" t="n">
        <v>0</v>
      </c>
      <c r="G12996" s="16" t="n">
        <v>1364.75</v>
      </c>
      <c r="I12996" s="1" t="str">
        <f aca="false">INDEX(Products!$C$2:$C$51,MATCH(C12996,Products!$A$2:$A$51,0))</f>
        <v>Fashion</v>
      </c>
      <c r="J12996" s="1" t="str">
        <f aca="false">INDEX(Orders!$E$2:$E$8001,MATCH(B12996,Orders!$A$2:$A$8001,0))</f>
        <v>Delivered</v>
      </c>
      <c r="K12996" s="1" t="str">
        <f aca="false">LEFT(INDEX(Orders!$C$2:$C$8001,MATCH(B12996,Orders!$A$2:$A$8001,0)),7)</f>
        <v>2025-09</v>
      </c>
    </row>
    <row r="12997" customFormat="false" ht="15" hidden="false" customHeight="true" outlineLevel="0" collapsed="false">
      <c r="A12997" s="1" t="s">
        <v>23467</v>
      </c>
      <c r="B12997" s="1" t="s">
        <v>8803</v>
      </c>
      <c r="C12997" s="1" t="s">
        <v>2006</v>
      </c>
      <c r="D12997" s="1" t="n">
        <v>1</v>
      </c>
      <c r="E12997" s="16" t="n">
        <v>482.17</v>
      </c>
      <c r="F12997" s="17" t="n">
        <v>0.1</v>
      </c>
      <c r="G12997" s="16" t="n">
        <v>433.95</v>
      </c>
      <c r="I12997" s="1" t="str">
        <f aca="false">INDEX(Products!$C$2:$C$51,MATCH(C12997,Products!$A$2:$A$51,0))</f>
        <v>Books &amp; Stationery</v>
      </c>
      <c r="J12997" s="1" t="str">
        <f aca="false">INDEX(Orders!$E$2:$E$8001,MATCH(B12997,Orders!$A$2:$A$8001,0))</f>
        <v>Delivered</v>
      </c>
      <c r="K12997" s="1" t="str">
        <f aca="false">LEFT(INDEX(Orders!$C$2:$C$8001,MATCH(B12997,Orders!$A$2:$A$8001,0)),7)</f>
        <v>2025-08</v>
      </c>
    </row>
    <row r="12998" customFormat="false" ht="15" hidden="false" customHeight="true" outlineLevel="0" collapsed="false">
      <c r="A12998" s="1" t="s">
        <v>23468</v>
      </c>
      <c r="B12998" s="1" t="s">
        <v>8804</v>
      </c>
      <c r="C12998" s="1" t="s">
        <v>1997</v>
      </c>
      <c r="D12998" s="1" t="n">
        <v>1</v>
      </c>
      <c r="E12998" s="16" t="n">
        <v>311.15</v>
      </c>
      <c r="F12998" s="17" t="n">
        <v>0</v>
      </c>
      <c r="G12998" s="16" t="n">
        <v>311.15</v>
      </c>
      <c r="I12998" s="1" t="str">
        <f aca="false">INDEX(Products!$C$2:$C$51,MATCH(C12998,Products!$A$2:$A$51,0))</f>
        <v>Sports &amp; Fitness</v>
      </c>
      <c r="J12998" s="1" t="str">
        <f aca="false">INDEX(Orders!$E$2:$E$8001,MATCH(B12998,Orders!$A$2:$A$8001,0))</f>
        <v>Delivered</v>
      </c>
      <c r="K12998" s="1" t="str">
        <f aca="false">LEFT(INDEX(Orders!$C$2:$C$8001,MATCH(B12998,Orders!$A$2:$A$8001,0)),7)</f>
        <v>2024-04</v>
      </c>
    </row>
    <row r="12999" customFormat="false" ht="15" hidden="false" customHeight="true" outlineLevel="0" collapsed="false">
      <c r="A12999" s="1" t="s">
        <v>23469</v>
      </c>
      <c r="B12999" s="1" t="s">
        <v>8805</v>
      </c>
      <c r="C12999" s="1" t="s">
        <v>1924</v>
      </c>
      <c r="D12999" s="1" t="n">
        <v>1</v>
      </c>
      <c r="E12999" s="16" t="n">
        <v>1971</v>
      </c>
      <c r="F12999" s="17" t="n">
        <v>0</v>
      </c>
      <c r="G12999" s="16" t="n">
        <v>1971</v>
      </c>
      <c r="I12999" s="1" t="str">
        <f aca="false">INDEX(Products!$C$2:$C$51,MATCH(C12999,Products!$A$2:$A$51,0))</f>
        <v>Electronics</v>
      </c>
      <c r="J12999" s="1" t="str">
        <f aca="false">INDEX(Orders!$E$2:$E$8001,MATCH(B12999,Orders!$A$2:$A$8001,0))</f>
        <v>Delivered</v>
      </c>
      <c r="K12999" s="1" t="str">
        <f aca="false">LEFT(INDEX(Orders!$C$2:$C$8001,MATCH(B12999,Orders!$A$2:$A$8001,0)),7)</f>
        <v>2024-04</v>
      </c>
    </row>
    <row r="13000" customFormat="false" ht="15" hidden="false" customHeight="true" outlineLevel="0" collapsed="false">
      <c r="A13000" s="1" t="s">
        <v>23470</v>
      </c>
      <c r="B13000" s="1" t="s">
        <v>8806</v>
      </c>
      <c r="C13000" s="1" t="s">
        <v>1990</v>
      </c>
      <c r="D13000" s="1" t="n">
        <v>2</v>
      </c>
      <c r="E13000" s="16" t="n">
        <v>5311.32</v>
      </c>
      <c r="F13000" s="17" t="n">
        <v>0.1</v>
      </c>
      <c r="G13000" s="16" t="n">
        <v>9560.38</v>
      </c>
      <c r="I13000" s="1" t="str">
        <f aca="false">INDEX(Products!$C$2:$C$51,MATCH(C13000,Products!$A$2:$A$51,0))</f>
        <v>Sports &amp; Fitness</v>
      </c>
      <c r="J13000" s="1" t="str">
        <f aca="false">INDEX(Orders!$E$2:$E$8001,MATCH(B13000,Orders!$A$2:$A$8001,0))</f>
        <v>Delivered</v>
      </c>
      <c r="K13000" s="1" t="str">
        <f aca="false">LEFT(INDEX(Orders!$C$2:$C$8001,MATCH(B13000,Orders!$A$2:$A$8001,0)),7)</f>
        <v>2025-02</v>
      </c>
    </row>
    <row r="13001" customFormat="false" ht="15" hidden="false" customHeight="true" outlineLevel="0" collapsed="false">
      <c r="A13001" s="1" t="s">
        <v>23471</v>
      </c>
      <c r="B13001" s="1" t="s">
        <v>8806</v>
      </c>
      <c r="C13001" s="1" t="s">
        <v>1940</v>
      </c>
      <c r="D13001" s="1" t="n">
        <v>1</v>
      </c>
      <c r="E13001" s="16" t="n">
        <v>2374.52</v>
      </c>
      <c r="F13001" s="17" t="n">
        <v>0.15</v>
      </c>
      <c r="G13001" s="16" t="n">
        <v>2018.34</v>
      </c>
      <c r="I13001" s="1" t="str">
        <f aca="false">INDEX(Products!$C$2:$C$51,MATCH(C13001,Products!$A$2:$A$51,0))</f>
        <v>Fashion</v>
      </c>
      <c r="J13001" s="1" t="str">
        <f aca="false">INDEX(Orders!$E$2:$E$8001,MATCH(B13001,Orders!$A$2:$A$8001,0))</f>
        <v>Delivered</v>
      </c>
      <c r="K13001" s="1" t="str">
        <f aca="false">LEFT(INDEX(Orders!$C$2:$C$8001,MATCH(B13001,Orders!$A$2:$A$8001,0)),7)</f>
        <v>2025-02</v>
      </c>
    </row>
    <row r="13002" customFormat="false" ht="15" hidden="false" customHeight="true" outlineLevel="0" collapsed="false">
      <c r="A13002" s="1" t="s">
        <v>23472</v>
      </c>
      <c r="B13002" s="1" t="s">
        <v>8806</v>
      </c>
      <c r="C13002" s="1" t="s">
        <v>1973</v>
      </c>
      <c r="D13002" s="1" t="n">
        <v>1</v>
      </c>
      <c r="E13002" s="16" t="n">
        <v>1158.24</v>
      </c>
      <c r="F13002" s="17" t="n">
        <v>0.15</v>
      </c>
      <c r="G13002" s="16" t="n">
        <v>984.5</v>
      </c>
      <c r="I13002" s="1" t="str">
        <f aca="false">INDEX(Products!$C$2:$C$51,MATCH(C13002,Products!$A$2:$A$51,0))</f>
        <v>Home &amp; Kitchen</v>
      </c>
      <c r="J13002" s="1" t="str">
        <f aca="false">INDEX(Orders!$E$2:$E$8001,MATCH(B13002,Orders!$A$2:$A$8001,0))</f>
        <v>Delivered</v>
      </c>
      <c r="K13002" s="1" t="str">
        <f aca="false">LEFT(INDEX(Orders!$C$2:$C$8001,MATCH(B13002,Orders!$A$2:$A$8001,0)),7)</f>
        <v>2025-02</v>
      </c>
    </row>
    <row r="13003" customFormat="false" ht="15" hidden="false" customHeight="true" outlineLevel="0" collapsed="false">
      <c r="A13003" s="1" t="s">
        <v>23473</v>
      </c>
      <c r="B13003" s="1" t="s">
        <v>8807</v>
      </c>
      <c r="C13003" s="1" t="s">
        <v>1930</v>
      </c>
      <c r="D13003" s="1" t="n">
        <v>1</v>
      </c>
      <c r="E13003" s="16" t="n">
        <v>2398.35</v>
      </c>
      <c r="F13003" s="17" t="n">
        <v>0.05</v>
      </c>
      <c r="G13003" s="16" t="n">
        <v>2278.43</v>
      </c>
      <c r="I13003" s="1" t="str">
        <f aca="false">INDEX(Products!$C$2:$C$51,MATCH(C13003,Products!$A$2:$A$51,0))</f>
        <v>Electronics</v>
      </c>
      <c r="J13003" s="1" t="str">
        <f aca="false">INDEX(Orders!$E$2:$E$8001,MATCH(B13003,Orders!$A$2:$A$8001,0))</f>
        <v>Delivered</v>
      </c>
      <c r="K13003" s="1" t="str">
        <f aca="false">LEFT(INDEX(Orders!$C$2:$C$8001,MATCH(B13003,Orders!$A$2:$A$8001,0)),7)</f>
        <v>2025-10</v>
      </c>
    </row>
    <row r="13004" customFormat="false" ht="15" hidden="false" customHeight="true" outlineLevel="0" collapsed="false">
      <c r="A13004" s="1" t="s">
        <v>23474</v>
      </c>
      <c r="B13004" s="1" t="s">
        <v>8807</v>
      </c>
      <c r="C13004" s="1" t="s">
        <v>2006</v>
      </c>
      <c r="D13004" s="1" t="n">
        <v>2</v>
      </c>
      <c r="E13004" s="16" t="n">
        <v>482.17</v>
      </c>
      <c r="F13004" s="17" t="n">
        <v>0</v>
      </c>
      <c r="G13004" s="16" t="n">
        <v>964.34</v>
      </c>
      <c r="I13004" s="1" t="str">
        <f aca="false">INDEX(Products!$C$2:$C$51,MATCH(C13004,Products!$A$2:$A$51,0))</f>
        <v>Books &amp; Stationery</v>
      </c>
      <c r="J13004" s="1" t="str">
        <f aca="false">INDEX(Orders!$E$2:$E$8001,MATCH(B13004,Orders!$A$2:$A$8001,0))</f>
        <v>Delivered</v>
      </c>
      <c r="K13004" s="1" t="str">
        <f aca="false">LEFT(INDEX(Orders!$C$2:$C$8001,MATCH(B13004,Orders!$A$2:$A$8001,0)),7)</f>
        <v>2025-10</v>
      </c>
    </row>
    <row r="13005" customFormat="false" ht="15" hidden="false" customHeight="true" outlineLevel="0" collapsed="false">
      <c r="A13005" s="1" t="s">
        <v>23475</v>
      </c>
      <c r="B13005" s="1" t="s">
        <v>8808</v>
      </c>
      <c r="C13005" s="1" t="s">
        <v>1990</v>
      </c>
      <c r="D13005" s="1" t="n">
        <v>2</v>
      </c>
      <c r="E13005" s="16" t="n">
        <v>5311.32</v>
      </c>
      <c r="F13005" s="17" t="n">
        <v>0</v>
      </c>
      <c r="G13005" s="16" t="n">
        <v>10622.64</v>
      </c>
      <c r="I13005" s="1" t="str">
        <f aca="false">INDEX(Products!$C$2:$C$51,MATCH(C13005,Products!$A$2:$A$51,0))</f>
        <v>Sports &amp; Fitness</v>
      </c>
      <c r="J13005" s="1" t="str">
        <f aca="false">INDEX(Orders!$E$2:$E$8001,MATCH(B13005,Orders!$A$2:$A$8001,0))</f>
        <v>Delivered</v>
      </c>
      <c r="K13005" s="1" t="str">
        <f aca="false">LEFT(INDEX(Orders!$C$2:$C$8001,MATCH(B13005,Orders!$A$2:$A$8001,0)),7)</f>
        <v>2025-10</v>
      </c>
    </row>
    <row r="13006" customFormat="false" ht="15" hidden="false" customHeight="true" outlineLevel="0" collapsed="false">
      <c r="A13006" s="1" t="s">
        <v>23476</v>
      </c>
      <c r="B13006" s="1" t="s">
        <v>8809</v>
      </c>
      <c r="C13006" s="1" t="s">
        <v>1959</v>
      </c>
      <c r="D13006" s="1" t="n">
        <v>2</v>
      </c>
      <c r="E13006" s="16" t="n">
        <v>2142.79</v>
      </c>
      <c r="F13006" s="17" t="n">
        <v>0.15</v>
      </c>
      <c r="G13006" s="16" t="n">
        <v>3642.74</v>
      </c>
      <c r="I13006" s="1" t="str">
        <f aca="false">INDEX(Products!$C$2:$C$51,MATCH(C13006,Products!$A$2:$A$51,0))</f>
        <v>Home &amp; Kitchen</v>
      </c>
      <c r="J13006" s="1" t="str">
        <f aca="false">INDEX(Orders!$E$2:$E$8001,MATCH(B13006,Orders!$A$2:$A$8001,0))</f>
        <v>Delivered</v>
      </c>
      <c r="K13006" s="1" t="str">
        <f aca="false">LEFT(INDEX(Orders!$C$2:$C$8001,MATCH(B13006,Orders!$A$2:$A$8001,0)),7)</f>
        <v>2024-01</v>
      </c>
    </row>
    <row r="13007" customFormat="false" ht="15" hidden="false" customHeight="true" outlineLevel="0" collapsed="false">
      <c r="A13007" s="1" t="s">
        <v>23477</v>
      </c>
      <c r="B13007" s="1" t="s">
        <v>8809</v>
      </c>
      <c r="C13007" s="1" t="s">
        <v>1997</v>
      </c>
      <c r="D13007" s="1" t="n">
        <v>1</v>
      </c>
      <c r="E13007" s="16" t="n">
        <v>311.15</v>
      </c>
      <c r="F13007" s="17" t="n">
        <v>0.2</v>
      </c>
      <c r="G13007" s="16" t="n">
        <v>248.92</v>
      </c>
      <c r="I13007" s="1" t="str">
        <f aca="false">INDEX(Products!$C$2:$C$51,MATCH(C13007,Products!$A$2:$A$51,0))</f>
        <v>Sports &amp; Fitness</v>
      </c>
      <c r="J13007" s="1" t="str">
        <f aca="false">INDEX(Orders!$E$2:$E$8001,MATCH(B13007,Orders!$A$2:$A$8001,0))</f>
        <v>Delivered</v>
      </c>
      <c r="K13007" s="1" t="str">
        <f aca="false">LEFT(INDEX(Orders!$C$2:$C$8001,MATCH(B13007,Orders!$A$2:$A$8001,0)),7)</f>
        <v>2024-01</v>
      </c>
    </row>
    <row r="13008" customFormat="false" ht="15" hidden="false" customHeight="true" outlineLevel="0" collapsed="false">
      <c r="A13008" s="1" t="s">
        <v>23478</v>
      </c>
      <c r="B13008" s="1" t="s">
        <v>8809</v>
      </c>
      <c r="C13008" s="1" t="s">
        <v>1930</v>
      </c>
      <c r="D13008" s="1" t="n">
        <v>1</v>
      </c>
      <c r="E13008" s="16" t="n">
        <v>2398.35</v>
      </c>
      <c r="F13008" s="17" t="n">
        <v>0.15</v>
      </c>
      <c r="G13008" s="16" t="n">
        <v>2038.6</v>
      </c>
      <c r="I13008" s="1" t="str">
        <f aca="false">INDEX(Products!$C$2:$C$51,MATCH(C13008,Products!$A$2:$A$51,0))</f>
        <v>Electronics</v>
      </c>
      <c r="J13008" s="1" t="str">
        <f aca="false">INDEX(Orders!$E$2:$E$8001,MATCH(B13008,Orders!$A$2:$A$8001,0))</f>
        <v>Delivered</v>
      </c>
      <c r="K13008" s="1" t="str">
        <f aca="false">LEFT(INDEX(Orders!$C$2:$C$8001,MATCH(B13008,Orders!$A$2:$A$8001,0)),7)</f>
        <v>2024-01</v>
      </c>
    </row>
    <row r="13009" customFormat="false" ht="15" hidden="false" customHeight="true" outlineLevel="0" collapsed="false">
      <c r="A13009" s="1" t="s">
        <v>23479</v>
      </c>
      <c r="B13009" s="1" t="s">
        <v>8809</v>
      </c>
      <c r="C13009" s="1" t="s">
        <v>1933</v>
      </c>
      <c r="D13009" s="1" t="n">
        <v>1</v>
      </c>
      <c r="E13009" s="16" t="n">
        <v>7194.38</v>
      </c>
      <c r="F13009" s="17" t="n">
        <v>0</v>
      </c>
      <c r="G13009" s="16" t="n">
        <v>7194.38</v>
      </c>
      <c r="I13009" s="1" t="str">
        <f aca="false">INDEX(Products!$C$2:$C$51,MATCH(C13009,Products!$A$2:$A$51,0))</f>
        <v>Electronics</v>
      </c>
      <c r="J13009" s="1" t="str">
        <f aca="false">INDEX(Orders!$E$2:$E$8001,MATCH(B13009,Orders!$A$2:$A$8001,0))</f>
        <v>Delivered</v>
      </c>
      <c r="K13009" s="1" t="str">
        <f aca="false">LEFT(INDEX(Orders!$C$2:$C$8001,MATCH(B13009,Orders!$A$2:$A$8001,0)),7)</f>
        <v>2024-01</v>
      </c>
    </row>
    <row r="13010" customFormat="false" ht="15" hidden="false" customHeight="true" outlineLevel="0" collapsed="false">
      <c r="A13010" s="1" t="s">
        <v>23480</v>
      </c>
      <c r="B13010" s="1" t="s">
        <v>8810</v>
      </c>
      <c r="C13010" s="1" t="s">
        <v>1990</v>
      </c>
      <c r="D13010" s="1" t="n">
        <v>1</v>
      </c>
      <c r="E13010" s="16" t="n">
        <v>5311.32</v>
      </c>
      <c r="F13010" s="17" t="n">
        <v>0.05</v>
      </c>
      <c r="G13010" s="16" t="n">
        <v>5045.75</v>
      </c>
      <c r="I13010" s="1" t="str">
        <f aca="false">INDEX(Products!$C$2:$C$51,MATCH(C13010,Products!$A$2:$A$51,0))</f>
        <v>Sports &amp; Fitness</v>
      </c>
      <c r="J13010" s="1" t="str">
        <f aca="false">INDEX(Orders!$E$2:$E$8001,MATCH(B13010,Orders!$A$2:$A$8001,0))</f>
        <v>Cancelled</v>
      </c>
      <c r="K13010" s="1" t="str">
        <f aca="false">LEFT(INDEX(Orders!$C$2:$C$8001,MATCH(B13010,Orders!$A$2:$A$8001,0)),7)</f>
        <v>2025-05</v>
      </c>
    </row>
    <row r="13011" customFormat="false" ht="15" hidden="false" customHeight="true" outlineLevel="0" collapsed="false">
      <c r="A13011" s="1" t="s">
        <v>23481</v>
      </c>
      <c r="B13011" s="1" t="s">
        <v>8811</v>
      </c>
      <c r="C13011" s="1" t="s">
        <v>1930</v>
      </c>
      <c r="D13011" s="1" t="n">
        <v>1</v>
      </c>
      <c r="E13011" s="16" t="n">
        <v>2398.35</v>
      </c>
      <c r="F13011" s="17" t="n">
        <v>0</v>
      </c>
      <c r="G13011" s="16" t="n">
        <v>2398.35</v>
      </c>
      <c r="I13011" s="1" t="str">
        <f aca="false">INDEX(Products!$C$2:$C$51,MATCH(C13011,Products!$A$2:$A$51,0))</f>
        <v>Electronics</v>
      </c>
      <c r="J13011" s="1" t="str">
        <f aca="false">INDEX(Orders!$E$2:$E$8001,MATCH(B13011,Orders!$A$2:$A$8001,0))</f>
        <v>Returned</v>
      </c>
      <c r="K13011" s="1" t="str">
        <f aca="false">LEFT(INDEX(Orders!$C$2:$C$8001,MATCH(B13011,Orders!$A$2:$A$8001,0)),7)</f>
        <v>2025-10</v>
      </c>
    </row>
    <row r="13012" customFormat="false" ht="15" hidden="false" customHeight="true" outlineLevel="0" collapsed="false">
      <c r="A13012" s="1" t="s">
        <v>23482</v>
      </c>
      <c r="B13012" s="1" t="s">
        <v>8811</v>
      </c>
      <c r="C13012" s="1" t="s">
        <v>1997</v>
      </c>
      <c r="D13012" s="1" t="n">
        <v>2</v>
      </c>
      <c r="E13012" s="16" t="n">
        <v>311.15</v>
      </c>
      <c r="F13012" s="17" t="n">
        <v>0.15</v>
      </c>
      <c r="G13012" s="16" t="n">
        <v>528.95</v>
      </c>
      <c r="I13012" s="1" t="str">
        <f aca="false">INDEX(Products!$C$2:$C$51,MATCH(C13012,Products!$A$2:$A$51,0))</f>
        <v>Sports &amp; Fitness</v>
      </c>
      <c r="J13012" s="1" t="str">
        <f aca="false">INDEX(Orders!$E$2:$E$8001,MATCH(B13012,Orders!$A$2:$A$8001,0))</f>
        <v>Returned</v>
      </c>
      <c r="K13012" s="1" t="str">
        <f aca="false">LEFT(INDEX(Orders!$C$2:$C$8001,MATCH(B13012,Orders!$A$2:$A$8001,0)),7)</f>
        <v>2025-10</v>
      </c>
    </row>
    <row r="13013" customFormat="false" ht="15" hidden="false" customHeight="true" outlineLevel="0" collapsed="false">
      <c r="A13013" s="1" t="s">
        <v>23483</v>
      </c>
      <c r="B13013" s="1" t="s">
        <v>8812</v>
      </c>
      <c r="C13013" s="1" t="s">
        <v>2007</v>
      </c>
      <c r="D13013" s="1" t="n">
        <v>2</v>
      </c>
      <c r="E13013" s="16" t="n">
        <v>750.27</v>
      </c>
      <c r="F13013" s="17" t="n">
        <v>0.15</v>
      </c>
      <c r="G13013" s="16" t="n">
        <v>1275.46</v>
      </c>
      <c r="I13013" s="1" t="str">
        <f aca="false">INDEX(Products!$C$2:$C$51,MATCH(C13013,Products!$A$2:$A$51,0))</f>
        <v>Books &amp; Stationery</v>
      </c>
      <c r="J13013" s="1" t="str">
        <f aca="false">INDEX(Orders!$E$2:$E$8001,MATCH(B13013,Orders!$A$2:$A$8001,0))</f>
        <v>Delivered</v>
      </c>
      <c r="K13013" s="1" t="str">
        <f aca="false">LEFT(INDEX(Orders!$C$2:$C$8001,MATCH(B13013,Orders!$A$2:$A$8001,0)),7)</f>
        <v>2024-11</v>
      </c>
    </row>
    <row r="13014" customFormat="false" ht="15" hidden="false" customHeight="true" outlineLevel="0" collapsed="false">
      <c r="A13014" s="1" t="s">
        <v>23484</v>
      </c>
      <c r="B13014" s="1" t="s">
        <v>8813</v>
      </c>
      <c r="C13014" s="1" t="s">
        <v>1997</v>
      </c>
      <c r="D13014" s="1" t="n">
        <v>1</v>
      </c>
      <c r="E13014" s="16" t="n">
        <v>311.15</v>
      </c>
      <c r="F13014" s="17" t="n">
        <v>0</v>
      </c>
      <c r="G13014" s="16" t="n">
        <v>311.15</v>
      </c>
      <c r="I13014" s="1" t="str">
        <f aca="false">INDEX(Products!$C$2:$C$51,MATCH(C13014,Products!$A$2:$A$51,0))</f>
        <v>Sports &amp; Fitness</v>
      </c>
      <c r="J13014" s="1" t="str">
        <f aca="false">INDEX(Orders!$E$2:$E$8001,MATCH(B13014,Orders!$A$2:$A$8001,0))</f>
        <v>Delivered</v>
      </c>
      <c r="K13014" s="1" t="str">
        <f aca="false">LEFT(INDEX(Orders!$C$2:$C$8001,MATCH(B13014,Orders!$A$2:$A$8001,0)),7)</f>
        <v>2025-03</v>
      </c>
    </row>
    <row r="13015" customFormat="false" ht="15" hidden="false" customHeight="true" outlineLevel="0" collapsed="false">
      <c r="A13015" s="1" t="s">
        <v>23485</v>
      </c>
      <c r="B13015" s="1" t="s">
        <v>8814</v>
      </c>
      <c r="C13015" s="1" t="s">
        <v>1990</v>
      </c>
      <c r="D13015" s="1" t="n">
        <v>1</v>
      </c>
      <c r="E13015" s="16" t="n">
        <v>5311.32</v>
      </c>
      <c r="F13015" s="17" t="n">
        <v>0.15</v>
      </c>
      <c r="G13015" s="16" t="n">
        <v>4514.62</v>
      </c>
      <c r="I13015" s="1" t="str">
        <f aca="false">INDEX(Products!$C$2:$C$51,MATCH(C13015,Products!$A$2:$A$51,0))</f>
        <v>Sports &amp; Fitness</v>
      </c>
      <c r="J13015" s="1" t="str">
        <f aca="false">INDEX(Orders!$E$2:$E$8001,MATCH(B13015,Orders!$A$2:$A$8001,0))</f>
        <v>Delivered</v>
      </c>
      <c r="K13015" s="1" t="str">
        <f aca="false">LEFT(INDEX(Orders!$C$2:$C$8001,MATCH(B13015,Orders!$A$2:$A$8001,0)),7)</f>
        <v>2025-10</v>
      </c>
    </row>
    <row r="13016" customFormat="false" ht="15" hidden="false" customHeight="true" outlineLevel="0" collapsed="false">
      <c r="A13016" s="1" t="s">
        <v>23486</v>
      </c>
      <c r="B13016" s="1" t="s">
        <v>8815</v>
      </c>
      <c r="C13016" s="1" t="s">
        <v>1969</v>
      </c>
      <c r="D13016" s="1" t="n">
        <v>1</v>
      </c>
      <c r="E13016" s="16" t="n">
        <v>9171.98</v>
      </c>
      <c r="F13016" s="17" t="n">
        <v>0</v>
      </c>
      <c r="G13016" s="16" t="n">
        <v>9171.98</v>
      </c>
      <c r="I13016" s="1" t="str">
        <f aca="false">INDEX(Products!$C$2:$C$51,MATCH(C13016,Products!$A$2:$A$51,0))</f>
        <v>Home &amp; Kitchen</v>
      </c>
      <c r="J13016" s="1" t="str">
        <f aca="false">INDEX(Orders!$E$2:$E$8001,MATCH(B13016,Orders!$A$2:$A$8001,0))</f>
        <v>Delivered</v>
      </c>
      <c r="K13016" s="1" t="str">
        <f aca="false">LEFT(INDEX(Orders!$C$2:$C$8001,MATCH(B13016,Orders!$A$2:$A$8001,0)),7)</f>
        <v>2024-02</v>
      </c>
    </row>
    <row r="13017" customFormat="false" ht="15" hidden="false" customHeight="true" outlineLevel="0" collapsed="false">
      <c r="A13017" s="1" t="s">
        <v>23487</v>
      </c>
      <c r="B13017" s="1" t="s">
        <v>8815</v>
      </c>
      <c r="C13017" s="1" t="s">
        <v>1941</v>
      </c>
      <c r="D13017" s="1" t="n">
        <v>2</v>
      </c>
      <c r="E13017" s="16" t="n">
        <v>2757.65</v>
      </c>
      <c r="F13017" s="17" t="n">
        <v>0.05</v>
      </c>
      <c r="G13017" s="16" t="n">
        <v>5239.54</v>
      </c>
      <c r="I13017" s="1" t="str">
        <f aca="false">INDEX(Products!$C$2:$C$51,MATCH(C13017,Products!$A$2:$A$51,0))</f>
        <v>Fashion</v>
      </c>
      <c r="J13017" s="1" t="str">
        <f aca="false">INDEX(Orders!$E$2:$E$8001,MATCH(B13017,Orders!$A$2:$A$8001,0))</f>
        <v>Delivered</v>
      </c>
      <c r="K13017" s="1" t="str">
        <f aca="false">LEFT(INDEX(Orders!$C$2:$C$8001,MATCH(B13017,Orders!$A$2:$A$8001,0)),7)</f>
        <v>2024-02</v>
      </c>
    </row>
    <row r="13018" customFormat="false" ht="15" hidden="false" customHeight="true" outlineLevel="0" collapsed="false">
      <c r="A13018" s="1" t="s">
        <v>23488</v>
      </c>
      <c r="B13018" s="1" t="s">
        <v>8816</v>
      </c>
      <c r="C13018" s="1" t="s">
        <v>2004</v>
      </c>
      <c r="D13018" s="1" t="n">
        <v>2</v>
      </c>
      <c r="E13018" s="16" t="n">
        <v>645.89</v>
      </c>
      <c r="F13018" s="17" t="n">
        <v>0.2</v>
      </c>
      <c r="G13018" s="16" t="n">
        <v>1033.42</v>
      </c>
      <c r="I13018" s="1" t="str">
        <f aca="false">INDEX(Products!$C$2:$C$51,MATCH(C13018,Products!$A$2:$A$51,0))</f>
        <v>Books &amp; Stationery</v>
      </c>
      <c r="J13018" s="1" t="str">
        <f aca="false">INDEX(Orders!$E$2:$E$8001,MATCH(B13018,Orders!$A$2:$A$8001,0))</f>
        <v>Delivered</v>
      </c>
      <c r="K13018" s="1" t="str">
        <f aca="false">LEFT(INDEX(Orders!$C$2:$C$8001,MATCH(B13018,Orders!$A$2:$A$8001,0)),7)</f>
        <v>2025-07</v>
      </c>
    </row>
    <row r="13019" customFormat="false" ht="15" hidden="false" customHeight="true" outlineLevel="0" collapsed="false">
      <c r="A13019" s="1" t="s">
        <v>23489</v>
      </c>
      <c r="B13019" s="1" t="s">
        <v>8816</v>
      </c>
      <c r="C13019" s="1" t="s">
        <v>1940</v>
      </c>
      <c r="D13019" s="1" t="n">
        <v>1</v>
      </c>
      <c r="E13019" s="16" t="n">
        <v>2374.52</v>
      </c>
      <c r="F13019" s="17" t="n">
        <v>0.15</v>
      </c>
      <c r="G13019" s="16" t="n">
        <v>2018.34</v>
      </c>
      <c r="I13019" s="1" t="str">
        <f aca="false">INDEX(Products!$C$2:$C$51,MATCH(C13019,Products!$A$2:$A$51,0))</f>
        <v>Fashion</v>
      </c>
      <c r="J13019" s="1" t="str">
        <f aca="false">INDEX(Orders!$E$2:$E$8001,MATCH(B13019,Orders!$A$2:$A$8001,0))</f>
        <v>Delivered</v>
      </c>
      <c r="K13019" s="1" t="str">
        <f aca="false">LEFT(INDEX(Orders!$C$2:$C$8001,MATCH(B13019,Orders!$A$2:$A$8001,0)),7)</f>
        <v>2025-07</v>
      </c>
    </row>
    <row r="13020" customFormat="false" ht="15" hidden="false" customHeight="true" outlineLevel="0" collapsed="false">
      <c r="A13020" s="1" t="s">
        <v>23490</v>
      </c>
      <c r="B13020" s="1" t="s">
        <v>8816</v>
      </c>
      <c r="C13020" s="1" t="s">
        <v>1930</v>
      </c>
      <c r="D13020" s="1" t="n">
        <v>3</v>
      </c>
      <c r="E13020" s="16" t="n">
        <v>2398.35</v>
      </c>
      <c r="F13020" s="17" t="n">
        <v>0</v>
      </c>
      <c r="G13020" s="16" t="n">
        <v>7195.05</v>
      </c>
      <c r="I13020" s="1" t="str">
        <f aca="false">INDEX(Products!$C$2:$C$51,MATCH(C13020,Products!$A$2:$A$51,0))</f>
        <v>Electronics</v>
      </c>
      <c r="J13020" s="1" t="str">
        <f aca="false">INDEX(Orders!$E$2:$E$8001,MATCH(B13020,Orders!$A$2:$A$8001,0))</f>
        <v>Delivered</v>
      </c>
      <c r="K13020" s="1" t="str">
        <f aca="false">LEFT(INDEX(Orders!$C$2:$C$8001,MATCH(B13020,Orders!$A$2:$A$8001,0)),7)</f>
        <v>2025-07</v>
      </c>
    </row>
    <row r="13021" customFormat="false" ht="15" hidden="false" customHeight="true" outlineLevel="0" collapsed="false">
      <c r="A13021" s="1" t="s">
        <v>23491</v>
      </c>
      <c r="B13021" s="1" t="s">
        <v>8817</v>
      </c>
      <c r="C13021" s="1" t="s">
        <v>1977</v>
      </c>
      <c r="D13021" s="1" t="n">
        <v>2</v>
      </c>
      <c r="E13021" s="16" t="n">
        <v>2386.05</v>
      </c>
      <c r="F13021" s="17" t="n">
        <v>0.1</v>
      </c>
      <c r="G13021" s="16" t="n">
        <v>4294.89</v>
      </c>
      <c r="I13021" s="1" t="str">
        <f aca="false">INDEX(Products!$C$2:$C$51,MATCH(C13021,Products!$A$2:$A$51,0))</f>
        <v>Beauty &amp; Personal Care</v>
      </c>
      <c r="J13021" s="1" t="str">
        <f aca="false">INDEX(Orders!$E$2:$E$8001,MATCH(B13021,Orders!$A$2:$A$8001,0))</f>
        <v>Returned</v>
      </c>
      <c r="K13021" s="1" t="str">
        <f aca="false">LEFT(INDEX(Orders!$C$2:$C$8001,MATCH(B13021,Orders!$A$2:$A$8001,0)),7)</f>
        <v>2025-11</v>
      </c>
    </row>
    <row r="13022" customFormat="false" ht="15" hidden="false" customHeight="true" outlineLevel="0" collapsed="false">
      <c r="A13022" s="1" t="s">
        <v>23492</v>
      </c>
      <c r="B13022" s="1" t="s">
        <v>8818</v>
      </c>
      <c r="C13022" s="1" t="s">
        <v>1990</v>
      </c>
      <c r="D13022" s="1" t="n">
        <v>1</v>
      </c>
      <c r="E13022" s="16" t="n">
        <v>5311.32</v>
      </c>
      <c r="F13022" s="17" t="n">
        <v>0.15</v>
      </c>
      <c r="G13022" s="16" t="n">
        <v>4514.62</v>
      </c>
      <c r="I13022" s="1" t="str">
        <f aca="false">INDEX(Products!$C$2:$C$51,MATCH(C13022,Products!$A$2:$A$51,0))</f>
        <v>Sports &amp; Fitness</v>
      </c>
      <c r="J13022" s="1" t="str">
        <f aca="false">INDEX(Orders!$E$2:$E$8001,MATCH(B13022,Orders!$A$2:$A$8001,0))</f>
        <v>Delivered</v>
      </c>
      <c r="K13022" s="1" t="str">
        <f aca="false">LEFT(INDEX(Orders!$C$2:$C$8001,MATCH(B13022,Orders!$A$2:$A$8001,0)),7)</f>
        <v>2025-08</v>
      </c>
    </row>
    <row r="13023" customFormat="false" ht="15" hidden="false" customHeight="true" outlineLevel="0" collapsed="false">
      <c r="A13023" s="1" t="s">
        <v>23493</v>
      </c>
      <c r="B13023" s="1" t="s">
        <v>8818</v>
      </c>
      <c r="C13023" s="1" t="s">
        <v>1926</v>
      </c>
      <c r="D13023" s="1" t="n">
        <v>1</v>
      </c>
      <c r="E13023" s="16" t="n">
        <v>1478.08</v>
      </c>
      <c r="F13023" s="17" t="n">
        <v>0.05</v>
      </c>
      <c r="G13023" s="16" t="n">
        <v>1404.18</v>
      </c>
      <c r="I13023" s="1" t="str">
        <f aca="false">INDEX(Products!$C$2:$C$51,MATCH(C13023,Products!$A$2:$A$51,0))</f>
        <v>Electronics</v>
      </c>
      <c r="J13023" s="1" t="str">
        <f aca="false">INDEX(Orders!$E$2:$E$8001,MATCH(B13023,Orders!$A$2:$A$8001,0))</f>
        <v>Delivered</v>
      </c>
      <c r="K13023" s="1" t="str">
        <f aca="false">LEFT(INDEX(Orders!$C$2:$C$8001,MATCH(B13023,Orders!$A$2:$A$8001,0)),7)</f>
        <v>2025-08</v>
      </c>
    </row>
    <row r="13024" customFormat="false" ht="15" hidden="false" customHeight="true" outlineLevel="0" collapsed="false">
      <c r="A13024" s="1" t="s">
        <v>23494</v>
      </c>
      <c r="B13024" s="1" t="s">
        <v>8818</v>
      </c>
      <c r="C13024" s="1" t="s">
        <v>1947</v>
      </c>
      <c r="D13024" s="1" t="n">
        <v>1</v>
      </c>
      <c r="E13024" s="16" t="n">
        <v>4778.51</v>
      </c>
      <c r="F13024" s="17" t="n">
        <v>0</v>
      </c>
      <c r="G13024" s="16" t="n">
        <v>4778.51</v>
      </c>
      <c r="I13024" s="1" t="str">
        <f aca="false">INDEX(Products!$C$2:$C$51,MATCH(C13024,Products!$A$2:$A$51,0))</f>
        <v>Fashion</v>
      </c>
      <c r="J13024" s="1" t="str">
        <f aca="false">INDEX(Orders!$E$2:$E$8001,MATCH(B13024,Orders!$A$2:$A$8001,0))</f>
        <v>Delivered</v>
      </c>
      <c r="K13024" s="1" t="str">
        <f aca="false">LEFT(INDEX(Orders!$C$2:$C$8001,MATCH(B13024,Orders!$A$2:$A$8001,0)),7)</f>
        <v>2025-08</v>
      </c>
    </row>
    <row r="13025" customFormat="false" ht="15" hidden="false" customHeight="true" outlineLevel="0" collapsed="false">
      <c r="A13025" s="1" t="s">
        <v>23495</v>
      </c>
      <c r="B13025" s="1" t="s">
        <v>8819</v>
      </c>
      <c r="C13025" s="1" t="s">
        <v>1955</v>
      </c>
      <c r="D13025" s="1" t="n">
        <v>1</v>
      </c>
      <c r="E13025" s="16" t="n">
        <v>3340.76</v>
      </c>
      <c r="F13025" s="17" t="n">
        <v>0.05</v>
      </c>
      <c r="G13025" s="16" t="n">
        <v>3173.72</v>
      </c>
      <c r="I13025" s="1" t="str">
        <f aca="false">INDEX(Products!$C$2:$C$51,MATCH(C13025,Products!$A$2:$A$51,0))</f>
        <v>Home &amp; Kitchen</v>
      </c>
      <c r="J13025" s="1" t="str">
        <f aca="false">INDEX(Orders!$E$2:$E$8001,MATCH(B13025,Orders!$A$2:$A$8001,0))</f>
        <v>Delivered</v>
      </c>
      <c r="K13025" s="1" t="str">
        <f aca="false">LEFT(INDEX(Orders!$C$2:$C$8001,MATCH(B13025,Orders!$A$2:$A$8001,0)),7)</f>
        <v>2024-01</v>
      </c>
    </row>
    <row r="13026" customFormat="false" ht="15" hidden="false" customHeight="true" outlineLevel="0" collapsed="false">
      <c r="A13026" s="1" t="s">
        <v>23496</v>
      </c>
      <c r="B13026" s="1" t="s">
        <v>8820</v>
      </c>
      <c r="C13026" s="1" t="s">
        <v>1990</v>
      </c>
      <c r="D13026" s="1" t="n">
        <v>1</v>
      </c>
      <c r="E13026" s="16" t="n">
        <v>5311.32</v>
      </c>
      <c r="F13026" s="17" t="n">
        <v>0</v>
      </c>
      <c r="G13026" s="16" t="n">
        <v>5311.32</v>
      </c>
      <c r="I13026" s="1" t="str">
        <f aca="false">INDEX(Products!$C$2:$C$51,MATCH(C13026,Products!$A$2:$A$51,0))</f>
        <v>Sports &amp; Fitness</v>
      </c>
      <c r="J13026" s="1" t="str">
        <f aca="false">INDEX(Orders!$E$2:$E$8001,MATCH(B13026,Orders!$A$2:$A$8001,0))</f>
        <v>Delivered</v>
      </c>
      <c r="K13026" s="1" t="str">
        <f aca="false">LEFT(INDEX(Orders!$C$2:$C$8001,MATCH(B13026,Orders!$A$2:$A$8001,0)),7)</f>
        <v>2025-07</v>
      </c>
    </row>
    <row r="13027" customFormat="false" ht="15" hidden="false" customHeight="true" outlineLevel="0" collapsed="false">
      <c r="A13027" s="1" t="s">
        <v>23497</v>
      </c>
      <c r="B13027" s="1" t="s">
        <v>8820</v>
      </c>
      <c r="C13027" s="1" t="s">
        <v>1988</v>
      </c>
      <c r="D13027" s="1" t="n">
        <v>1</v>
      </c>
      <c r="E13027" s="16" t="n">
        <v>681.07</v>
      </c>
      <c r="F13027" s="17" t="n">
        <v>0</v>
      </c>
      <c r="G13027" s="16" t="n">
        <v>681.07</v>
      </c>
      <c r="I13027" s="1" t="str">
        <f aca="false">INDEX(Products!$C$2:$C$51,MATCH(C13027,Products!$A$2:$A$51,0))</f>
        <v>Sports &amp; Fitness</v>
      </c>
      <c r="J13027" s="1" t="str">
        <f aca="false">INDEX(Orders!$E$2:$E$8001,MATCH(B13027,Orders!$A$2:$A$8001,0))</f>
        <v>Delivered</v>
      </c>
      <c r="K13027" s="1" t="str">
        <f aca="false">LEFT(INDEX(Orders!$C$2:$C$8001,MATCH(B13027,Orders!$A$2:$A$8001,0)),7)</f>
        <v>2025-07</v>
      </c>
    </row>
    <row r="13028" customFormat="false" ht="15" hidden="false" customHeight="true" outlineLevel="0" collapsed="false">
      <c r="A13028" s="1" t="s">
        <v>23498</v>
      </c>
      <c r="B13028" s="1" t="s">
        <v>8820</v>
      </c>
      <c r="C13028" s="1" t="s">
        <v>1961</v>
      </c>
      <c r="D13028" s="1" t="n">
        <v>1</v>
      </c>
      <c r="E13028" s="16" t="n">
        <v>3493.68</v>
      </c>
      <c r="F13028" s="17" t="n">
        <v>0.2</v>
      </c>
      <c r="G13028" s="16" t="n">
        <v>2794.94</v>
      </c>
      <c r="I13028" s="1" t="str">
        <f aca="false">INDEX(Products!$C$2:$C$51,MATCH(C13028,Products!$A$2:$A$51,0))</f>
        <v>Home &amp; Kitchen</v>
      </c>
      <c r="J13028" s="1" t="str">
        <f aca="false">INDEX(Orders!$E$2:$E$8001,MATCH(B13028,Orders!$A$2:$A$8001,0))</f>
        <v>Delivered</v>
      </c>
      <c r="K13028" s="1" t="str">
        <f aca="false">LEFT(INDEX(Orders!$C$2:$C$8001,MATCH(B13028,Orders!$A$2:$A$8001,0)),7)</f>
        <v>2025-07</v>
      </c>
    </row>
    <row r="13029" customFormat="false" ht="15" hidden="false" customHeight="true" outlineLevel="0" collapsed="false">
      <c r="A13029" s="1" t="s">
        <v>23499</v>
      </c>
      <c r="B13029" s="1" t="s">
        <v>8821</v>
      </c>
      <c r="C13029" s="1" t="s">
        <v>1977</v>
      </c>
      <c r="D13029" s="1" t="n">
        <v>2</v>
      </c>
      <c r="E13029" s="16" t="n">
        <v>2386.05</v>
      </c>
      <c r="F13029" s="17" t="n">
        <v>0</v>
      </c>
      <c r="G13029" s="16" t="n">
        <v>4772.1</v>
      </c>
      <c r="I13029" s="1" t="str">
        <f aca="false">INDEX(Products!$C$2:$C$51,MATCH(C13029,Products!$A$2:$A$51,0))</f>
        <v>Beauty &amp; Personal Care</v>
      </c>
      <c r="J13029" s="1" t="str">
        <f aca="false">INDEX(Orders!$E$2:$E$8001,MATCH(B13029,Orders!$A$2:$A$8001,0))</f>
        <v>Delivered</v>
      </c>
      <c r="K13029" s="1" t="str">
        <f aca="false">LEFT(INDEX(Orders!$C$2:$C$8001,MATCH(B13029,Orders!$A$2:$A$8001,0)),7)</f>
        <v>2024-04</v>
      </c>
    </row>
    <row r="13030" customFormat="false" ht="15" hidden="false" customHeight="true" outlineLevel="0" collapsed="false">
      <c r="A13030" s="1" t="s">
        <v>23500</v>
      </c>
      <c r="B13030" s="1" t="s">
        <v>8821</v>
      </c>
      <c r="C13030" s="1" t="s">
        <v>1984</v>
      </c>
      <c r="D13030" s="1" t="n">
        <v>1</v>
      </c>
      <c r="E13030" s="16" t="n">
        <v>1134.82</v>
      </c>
      <c r="F13030" s="17" t="n">
        <v>0</v>
      </c>
      <c r="G13030" s="16" t="n">
        <v>1134.82</v>
      </c>
      <c r="I13030" s="1" t="str">
        <f aca="false">INDEX(Products!$C$2:$C$51,MATCH(C13030,Products!$A$2:$A$51,0))</f>
        <v>Beauty &amp; Personal Care</v>
      </c>
      <c r="J13030" s="1" t="str">
        <f aca="false">INDEX(Orders!$E$2:$E$8001,MATCH(B13030,Orders!$A$2:$A$8001,0))</f>
        <v>Delivered</v>
      </c>
      <c r="K13030" s="1" t="str">
        <f aca="false">LEFT(INDEX(Orders!$C$2:$C$8001,MATCH(B13030,Orders!$A$2:$A$8001,0)),7)</f>
        <v>2024-04</v>
      </c>
    </row>
    <row r="13031" customFormat="false" ht="15" hidden="false" customHeight="true" outlineLevel="0" collapsed="false">
      <c r="A13031" s="1" t="s">
        <v>23501</v>
      </c>
      <c r="B13031" s="1" t="s">
        <v>8822</v>
      </c>
      <c r="C13031" s="1" t="s">
        <v>1937</v>
      </c>
      <c r="D13031" s="1" t="n">
        <v>1</v>
      </c>
      <c r="E13031" s="16" t="n">
        <v>1364.75</v>
      </c>
      <c r="F13031" s="17" t="n">
        <v>0</v>
      </c>
      <c r="G13031" s="16" t="n">
        <v>1364.75</v>
      </c>
      <c r="I13031" s="1" t="str">
        <f aca="false">INDEX(Products!$C$2:$C$51,MATCH(C13031,Products!$A$2:$A$51,0))</f>
        <v>Fashion</v>
      </c>
      <c r="J13031" s="1" t="str">
        <f aca="false">INDEX(Orders!$E$2:$E$8001,MATCH(B13031,Orders!$A$2:$A$8001,0))</f>
        <v>Delivered</v>
      </c>
      <c r="K13031" s="1" t="str">
        <f aca="false">LEFT(INDEX(Orders!$C$2:$C$8001,MATCH(B13031,Orders!$A$2:$A$8001,0)),7)</f>
        <v>2024-11</v>
      </c>
    </row>
    <row r="13032" customFormat="false" ht="15" hidden="false" customHeight="true" outlineLevel="0" collapsed="false">
      <c r="A13032" s="1" t="s">
        <v>23502</v>
      </c>
      <c r="B13032" s="1" t="s">
        <v>8823</v>
      </c>
      <c r="C13032" s="1" t="s">
        <v>1918</v>
      </c>
      <c r="D13032" s="1" t="n">
        <v>1</v>
      </c>
      <c r="E13032" s="16" t="n">
        <v>2978.99</v>
      </c>
      <c r="F13032" s="17" t="n">
        <v>0.15</v>
      </c>
      <c r="G13032" s="16" t="n">
        <v>2532.14</v>
      </c>
      <c r="I13032" s="1" t="str">
        <f aca="false">INDEX(Products!$C$2:$C$51,MATCH(C13032,Products!$A$2:$A$51,0))</f>
        <v>Electronics</v>
      </c>
      <c r="J13032" s="1" t="str">
        <f aca="false">INDEX(Orders!$E$2:$E$8001,MATCH(B13032,Orders!$A$2:$A$8001,0))</f>
        <v>Delivered</v>
      </c>
      <c r="K13032" s="1" t="str">
        <f aca="false">LEFT(INDEX(Orders!$C$2:$C$8001,MATCH(B13032,Orders!$A$2:$A$8001,0)),7)</f>
        <v>2025-10</v>
      </c>
    </row>
    <row r="13033" customFormat="false" ht="15" hidden="false" customHeight="true" outlineLevel="0" collapsed="false">
      <c r="A13033" s="1" t="s">
        <v>23503</v>
      </c>
      <c r="B13033" s="1" t="s">
        <v>8824</v>
      </c>
      <c r="C13033" s="1" t="s">
        <v>2006</v>
      </c>
      <c r="D13033" s="1" t="n">
        <v>1</v>
      </c>
      <c r="E13033" s="16" t="n">
        <v>482.17</v>
      </c>
      <c r="F13033" s="17" t="n">
        <v>0.1</v>
      </c>
      <c r="G13033" s="16" t="n">
        <v>433.95</v>
      </c>
      <c r="I13033" s="1" t="str">
        <f aca="false">INDEX(Products!$C$2:$C$51,MATCH(C13033,Products!$A$2:$A$51,0))</f>
        <v>Books &amp; Stationery</v>
      </c>
      <c r="J13033" s="1" t="str">
        <f aca="false">INDEX(Orders!$E$2:$E$8001,MATCH(B13033,Orders!$A$2:$A$8001,0))</f>
        <v>Delivered</v>
      </c>
      <c r="K13033" s="1" t="str">
        <f aca="false">LEFT(INDEX(Orders!$C$2:$C$8001,MATCH(B13033,Orders!$A$2:$A$8001,0)),7)</f>
        <v>2024-11</v>
      </c>
    </row>
    <row r="13034" customFormat="false" ht="15" hidden="false" customHeight="true" outlineLevel="0" collapsed="false">
      <c r="A13034" s="1" t="s">
        <v>23504</v>
      </c>
      <c r="B13034" s="1" t="s">
        <v>8825</v>
      </c>
      <c r="C13034" s="1" t="s">
        <v>1959</v>
      </c>
      <c r="D13034" s="1" t="n">
        <v>1</v>
      </c>
      <c r="E13034" s="16" t="n">
        <v>2142.79</v>
      </c>
      <c r="F13034" s="17" t="n">
        <v>0</v>
      </c>
      <c r="G13034" s="16" t="n">
        <v>2142.79</v>
      </c>
      <c r="I13034" s="1" t="str">
        <f aca="false">INDEX(Products!$C$2:$C$51,MATCH(C13034,Products!$A$2:$A$51,0))</f>
        <v>Home &amp; Kitchen</v>
      </c>
      <c r="J13034" s="1" t="str">
        <f aca="false">INDEX(Orders!$E$2:$E$8001,MATCH(B13034,Orders!$A$2:$A$8001,0))</f>
        <v>Delivered</v>
      </c>
      <c r="K13034" s="1" t="str">
        <f aca="false">LEFT(INDEX(Orders!$C$2:$C$8001,MATCH(B13034,Orders!$A$2:$A$8001,0)),7)</f>
        <v>2024-10</v>
      </c>
    </row>
    <row r="13035" customFormat="false" ht="15" hidden="false" customHeight="true" outlineLevel="0" collapsed="false">
      <c r="A13035" s="1" t="s">
        <v>23505</v>
      </c>
      <c r="B13035" s="1" t="s">
        <v>8826</v>
      </c>
      <c r="C13035" s="1" t="s">
        <v>2007</v>
      </c>
      <c r="D13035" s="1" t="n">
        <v>1</v>
      </c>
      <c r="E13035" s="16" t="n">
        <v>750.27</v>
      </c>
      <c r="F13035" s="17" t="n">
        <v>0</v>
      </c>
      <c r="G13035" s="16" t="n">
        <v>750.27</v>
      </c>
      <c r="I13035" s="1" t="str">
        <f aca="false">INDEX(Products!$C$2:$C$51,MATCH(C13035,Products!$A$2:$A$51,0))</f>
        <v>Books &amp; Stationery</v>
      </c>
      <c r="J13035" s="1" t="str">
        <f aca="false">INDEX(Orders!$E$2:$E$8001,MATCH(B13035,Orders!$A$2:$A$8001,0))</f>
        <v>Delivered</v>
      </c>
      <c r="K13035" s="1" t="str">
        <f aca="false">LEFT(INDEX(Orders!$C$2:$C$8001,MATCH(B13035,Orders!$A$2:$A$8001,0)),7)</f>
        <v>2025-02</v>
      </c>
    </row>
    <row r="13036" customFormat="false" ht="15" hidden="false" customHeight="true" outlineLevel="0" collapsed="false">
      <c r="A13036" s="1" t="s">
        <v>23506</v>
      </c>
      <c r="B13036" s="1" t="s">
        <v>8826</v>
      </c>
      <c r="C13036" s="1" t="s">
        <v>2006</v>
      </c>
      <c r="D13036" s="1" t="n">
        <v>1</v>
      </c>
      <c r="E13036" s="16" t="n">
        <v>482.17</v>
      </c>
      <c r="F13036" s="17" t="n">
        <v>0</v>
      </c>
      <c r="G13036" s="16" t="n">
        <v>482.17</v>
      </c>
      <c r="I13036" s="1" t="str">
        <f aca="false">INDEX(Products!$C$2:$C$51,MATCH(C13036,Products!$A$2:$A$51,0))</f>
        <v>Books &amp; Stationery</v>
      </c>
      <c r="J13036" s="1" t="str">
        <f aca="false">INDEX(Orders!$E$2:$E$8001,MATCH(B13036,Orders!$A$2:$A$8001,0))</f>
        <v>Delivered</v>
      </c>
      <c r="K13036" s="1" t="str">
        <f aca="false">LEFT(INDEX(Orders!$C$2:$C$8001,MATCH(B13036,Orders!$A$2:$A$8001,0)),7)</f>
        <v>2025-02</v>
      </c>
    </row>
    <row r="13037" customFormat="false" ht="15" hidden="false" customHeight="true" outlineLevel="0" collapsed="false">
      <c r="A13037" s="1" t="s">
        <v>23507</v>
      </c>
      <c r="B13037" s="1" t="s">
        <v>8826</v>
      </c>
      <c r="C13037" s="1" t="s">
        <v>1961</v>
      </c>
      <c r="D13037" s="1" t="n">
        <v>1</v>
      </c>
      <c r="E13037" s="16" t="n">
        <v>3493.68</v>
      </c>
      <c r="F13037" s="17" t="n">
        <v>0</v>
      </c>
      <c r="G13037" s="16" t="n">
        <v>3493.68</v>
      </c>
      <c r="I13037" s="1" t="str">
        <f aca="false">INDEX(Products!$C$2:$C$51,MATCH(C13037,Products!$A$2:$A$51,0))</f>
        <v>Home &amp; Kitchen</v>
      </c>
      <c r="J13037" s="1" t="str">
        <f aca="false">INDEX(Orders!$E$2:$E$8001,MATCH(B13037,Orders!$A$2:$A$8001,0))</f>
        <v>Delivered</v>
      </c>
      <c r="K13037" s="1" t="str">
        <f aca="false">LEFT(INDEX(Orders!$C$2:$C$8001,MATCH(B13037,Orders!$A$2:$A$8001,0)),7)</f>
        <v>2025-02</v>
      </c>
    </row>
    <row r="13038" customFormat="false" ht="15" hidden="false" customHeight="true" outlineLevel="0" collapsed="false">
      <c r="A13038" s="1" t="s">
        <v>23508</v>
      </c>
      <c r="B13038" s="1" t="s">
        <v>8826</v>
      </c>
      <c r="C13038" s="1" t="s">
        <v>1979</v>
      </c>
      <c r="D13038" s="1" t="n">
        <v>2</v>
      </c>
      <c r="E13038" s="16" t="n">
        <v>623</v>
      </c>
      <c r="F13038" s="17" t="n">
        <v>0</v>
      </c>
      <c r="G13038" s="16" t="n">
        <v>1246</v>
      </c>
      <c r="I13038" s="1" t="str">
        <f aca="false">INDEX(Products!$C$2:$C$51,MATCH(C13038,Products!$A$2:$A$51,0))</f>
        <v>Beauty &amp; Personal Care</v>
      </c>
      <c r="J13038" s="1" t="str">
        <f aca="false">INDEX(Orders!$E$2:$E$8001,MATCH(B13038,Orders!$A$2:$A$8001,0))</f>
        <v>Delivered</v>
      </c>
      <c r="K13038" s="1" t="str">
        <f aca="false">LEFT(INDEX(Orders!$C$2:$C$8001,MATCH(B13038,Orders!$A$2:$A$8001,0)),7)</f>
        <v>2025-02</v>
      </c>
    </row>
    <row r="13039" customFormat="false" ht="15" hidden="false" customHeight="true" outlineLevel="0" collapsed="false">
      <c r="A13039" s="1" t="s">
        <v>23509</v>
      </c>
      <c r="B13039" s="1" t="s">
        <v>8827</v>
      </c>
      <c r="C13039" s="1" t="s">
        <v>1949</v>
      </c>
      <c r="D13039" s="1" t="n">
        <v>2</v>
      </c>
      <c r="E13039" s="16" t="n">
        <v>4185.64</v>
      </c>
      <c r="F13039" s="17" t="n">
        <v>0.05</v>
      </c>
      <c r="G13039" s="16" t="n">
        <v>7952.72</v>
      </c>
      <c r="I13039" s="1" t="str">
        <f aca="false">INDEX(Products!$C$2:$C$51,MATCH(C13039,Products!$A$2:$A$51,0))</f>
        <v>Fashion</v>
      </c>
      <c r="J13039" s="1" t="str">
        <f aca="false">INDEX(Orders!$E$2:$E$8001,MATCH(B13039,Orders!$A$2:$A$8001,0))</f>
        <v>Delivered</v>
      </c>
      <c r="K13039" s="1" t="str">
        <f aca="false">LEFT(INDEX(Orders!$C$2:$C$8001,MATCH(B13039,Orders!$A$2:$A$8001,0)),7)</f>
        <v>2024-04</v>
      </c>
    </row>
    <row r="13040" customFormat="false" ht="15" hidden="false" customHeight="true" outlineLevel="0" collapsed="false">
      <c r="A13040" s="1" t="s">
        <v>23510</v>
      </c>
      <c r="B13040" s="1" t="s">
        <v>8827</v>
      </c>
      <c r="C13040" s="1" t="s">
        <v>1941</v>
      </c>
      <c r="D13040" s="1" t="n">
        <v>1</v>
      </c>
      <c r="E13040" s="16" t="n">
        <v>2757.65</v>
      </c>
      <c r="F13040" s="17" t="n">
        <v>0.15</v>
      </c>
      <c r="G13040" s="16" t="n">
        <v>2344</v>
      </c>
      <c r="I13040" s="1" t="str">
        <f aca="false">INDEX(Products!$C$2:$C$51,MATCH(C13040,Products!$A$2:$A$51,0))</f>
        <v>Fashion</v>
      </c>
      <c r="J13040" s="1" t="str">
        <f aca="false">INDEX(Orders!$E$2:$E$8001,MATCH(B13040,Orders!$A$2:$A$8001,0))</f>
        <v>Delivered</v>
      </c>
      <c r="K13040" s="1" t="str">
        <f aca="false">LEFT(INDEX(Orders!$C$2:$C$8001,MATCH(B13040,Orders!$A$2:$A$8001,0)),7)</f>
        <v>2024-04</v>
      </c>
    </row>
    <row r="13041" customFormat="false" ht="15" hidden="false" customHeight="true" outlineLevel="0" collapsed="false">
      <c r="A13041" s="1" t="s">
        <v>23511</v>
      </c>
      <c r="B13041" s="1" t="s">
        <v>8827</v>
      </c>
      <c r="C13041" s="1" t="s">
        <v>2006</v>
      </c>
      <c r="D13041" s="1" t="n">
        <v>1</v>
      </c>
      <c r="E13041" s="16" t="n">
        <v>482.17</v>
      </c>
      <c r="F13041" s="17" t="n">
        <v>0.15</v>
      </c>
      <c r="G13041" s="16" t="n">
        <v>409.84</v>
      </c>
      <c r="I13041" s="1" t="str">
        <f aca="false">INDEX(Products!$C$2:$C$51,MATCH(C13041,Products!$A$2:$A$51,0))</f>
        <v>Books &amp; Stationery</v>
      </c>
      <c r="J13041" s="1" t="str">
        <f aca="false">INDEX(Orders!$E$2:$E$8001,MATCH(B13041,Orders!$A$2:$A$8001,0))</f>
        <v>Delivered</v>
      </c>
      <c r="K13041" s="1" t="str">
        <f aca="false">LEFT(INDEX(Orders!$C$2:$C$8001,MATCH(B13041,Orders!$A$2:$A$8001,0)),7)</f>
        <v>2024-04</v>
      </c>
    </row>
    <row r="13042" customFormat="false" ht="15" hidden="false" customHeight="true" outlineLevel="0" collapsed="false">
      <c r="A13042" s="1" t="s">
        <v>23512</v>
      </c>
      <c r="B13042" s="1" t="s">
        <v>8827</v>
      </c>
      <c r="C13042" s="1" t="s">
        <v>1930</v>
      </c>
      <c r="D13042" s="1" t="n">
        <v>1</v>
      </c>
      <c r="E13042" s="16" t="n">
        <v>2398.35</v>
      </c>
      <c r="F13042" s="17" t="n">
        <v>0</v>
      </c>
      <c r="G13042" s="16" t="n">
        <v>2398.35</v>
      </c>
      <c r="I13042" s="1" t="str">
        <f aca="false">INDEX(Products!$C$2:$C$51,MATCH(C13042,Products!$A$2:$A$51,0))</f>
        <v>Electronics</v>
      </c>
      <c r="J13042" s="1" t="str">
        <f aca="false">INDEX(Orders!$E$2:$E$8001,MATCH(B13042,Orders!$A$2:$A$8001,0))</f>
        <v>Delivered</v>
      </c>
      <c r="K13042" s="1" t="str">
        <f aca="false">LEFT(INDEX(Orders!$C$2:$C$8001,MATCH(B13042,Orders!$A$2:$A$8001,0)),7)</f>
        <v>2024-04</v>
      </c>
    </row>
    <row r="13043" customFormat="false" ht="15" hidden="false" customHeight="true" outlineLevel="0" collapsed="false">
      <c r="A13043" s="1" t="s">
        <v>23513</v>
      </c>
      <c r="B13043" s="1" t="s">
        <v>8827</v>
      </c>
      <c r="C13043" s="1" t="s">
        <v>2007</v>
      </c>
      <c r="D13043" s="1" t="n">
        <v>1</v>
      </c>
      <c r="E13043" s="16" t="n">
        <v>750.27</v>
      </c>
      <c r="F13043" s="17" t="n">
        <v>0.05</v>
      </c>
      <c r="G13043" s="16" t="n">
        <v>712.76</v>
      </c>
      <c r="I13043" s="1" t="str">
        <f aca="false">INDEX(Products!$C$2:$C$51,MATCH(C13043,Products!$A$2:$A$51,0))</f>
        <v>Books &amp; Stationery</v>
      </c>
      <c r="J13043" s="1" t="str">
        <f aca="false">INDEX(Orders!$E$2:$E$8001,MATCH(B13043,Orders!$A$2:$A$8001,0))</f>
        <v>Delivered</v>
      </c>
      <c r="K13043" s="1" t="str">
        <f aca="false">LEFT(INDEX(Orders!$C$2:$C$8001,MATCH(B13043,Orders!$A$2:$A$8001,0)),7)</f>
        <v>2024-04</v>
      </c>
    </row>
    <row r="13044" customFormat="false" ht="15" hidden="false" customHeight="true" outlineLevel="0" collapsed="false">
      <c r="A13044" s="1" t="s">
        <v>23514</v>
      </c>
      <c r="B13044" s="1" t="s">
        <v>8828</v>
      </c>
      <c r="C13044" s="1" t="s">
        <v>1995</v>
      </c>
      <c r="D13044" s="1" t="n">
        <v>2</v>
      </c>
      <c r="E13044" s="16" t="n">
        <v>2914.27</v>
      </c>
      <c r="F13044" s="17" t="n">
        <v>0.15</v>
      </c>
      <c r="G13044" s="16" t="n">
        <v>4954.26</v>
      </c>
      <c r="I13044" s="1" t="str">
        <f aca="false">INDEX(Products!$C$2:$C$51,MATCH(C13044,Products!$A$2:$A$51,0))</f>
        <v>Sports &amp; Fitness</v>
      </c>
      <c r="J13044" s="1" t="str">
        <f aca="false">INDEX(Orders!$E$2:$E$8001,MATCH(B13044,Orders!$A$2:$A$8001,0))</f>
        <v>Delivered</v>
      </c>
      <c r="K13044" s="1" t="str">
        <f aca="false">LEFT(INDEX(Orders!$C$2:$C$8001,MATCH(B13044,Orders!$A$2:$A$8001,0)),7)</f>
        <v>2025-07</v>
      </c>
    </row>
    <row r="13045" customFormat="false" ht="15" hidden="false" customHeight="true" outlineLevel="0" collapsed="false">
      <c r="A13045" s="1" t="s">
        <v>23515</v>
      </c>
      <c r="B13045" s="1" t="s">
        <v>8828</v>
      </c>
      <c r="C13045" s="1" t="s">
        <v>1979</v>
      </c>
      <c r="D13045" s="1" t="n">
        <v>2</v>
      </c>
      <c r="E13045" s="16" t="n">
        <v>623</v>
      </c>
      <c r="F13045" s="17" t="n">
        <v>0</v>
      </c>
      <c r="G13045" s="16" t="n">
        <v>1246</v>
      </c>
      <c r="I13045" s="1" t="str">
        <f aca="false">INDEX(Products!$C$2:$C$51,MATCH(C13045,Products!$A$2:$A$51,0))</f>
        <v>Beauty &amp; Personal Care</v>
      </c>
      <c r="J13045" s="1" t="str">
        <f aca="false">INDEX(Orders!$E$2:$E$8001,MATCH(B13045,Orders!$A$2:$A$8001,0))</f>
        <v>Delivered</v>
      </c>
      <c r="K13045" s="1" t="str">
        <f aca="false">LEFT(INDEX(Orders!$C$2:$C$8001,MATCH(B13045,Orders!$A$2:$A$8001,0)),7)</f>
        <v>2025-07</v>
      </c>
    </row>
    <row r="13046" customFormat="false" ht="15" hidden="false" customHeight="true" outlineLevel="0" collapsed="false">
      <c r="A13046" s="1" t="s">
        <v>23516</v>
      </c>
      <c r="B13046" s="1" t="s">
        <v>8828</v>
      </c>
      <c r="C13046" s="1" t="s">
        <v>2007</v>
      </c>
      <c r="D13046" s="1" t="n">
        <v>1</v>
      </c>
      <c r="E13046" s="16" t="n">
        <v>750.27</v>
      </c>
      <c r="F13046" s="17" t="n">
        <v>0.2</v>
      </c>
      <c r="G13046" s="16" t="n">
        <v>600.22</v>
      </c>
      <c r="I13046" s="1" t="str">
        <f aca="false">INDEX(Products!$C$2:$C$51,MATCH(C13046,Products!$A$2:$A$51,0))</f>
        <v>Books &amp; Stationery</v>
      </c>
      <c r="J13046" s="1" t="str">
        <f aca="false">INDEX(Orders!$E$2:$E$8001,MATCH(B13046,Orders!$A$2:$A$8001,0))</f>
        <v>Delivered</v>
      </c>
      <c r="K13046" s="1" t="str">
        <f aca="false">LEFT(INDEX(Orders!$C$2:$C$8001,MATCH(B13046,Orders!$A$2:$A$8001,0)),7)</f>
        <v>2025-07</v>
      </c>
    </row>
    <row r="13047" customFormat="false" ht="15" hidden="false" customHeight="true" outlineLevel="0" collapsed="false">
      <c r="A13047" s="1" t="s">
        <v>23517</v>
      </c>
      <c r="B13047" s="1" t="s">
        <v>8829</v>
      </c>
      <c r="C13047" s="1" t="s">
        <v>1976</v>
      </c>
      <c r="D13047" s="1" t="n">
        <v>1</v>
      </c>
      <c r="E13047" s="16" t="n">
        <v>1603.35</v>
      </c>
      <c r="F13047" s="17" t="n">
        <v>0.1</v>
      </c>
      <c r="G13047" s="16" t="n">
        <v>1443.02</v>
      </c>
      <c r="I13047" s="1" t="str">
        <f aca="false">INDEX(Products!$C$2:$C$51,MATCH(C13047,Products!$A$2:$A$51,0))</f>
        <v>Beauty &amp; Personal Care</v>
      </c>
      <c r="J13047" s="1" t="str">
        <f aca="false">INDEX(Orders!$E$2:$E$8001,MATCH(B13047,Orders!$A$2:$A$8001,0))</f>
        <v>Returned</v>
      </c>
      <c r="K13047" s="1" t="str">
        <f aca="false">LEFT(INDEX(Orders!$C$2:$C$8001,MATCH(B13047,Orders!$A$2:$A$8001,0)),7)</f>
        <v>2025-07</v>
      </c>
    </row>
    <row r="13048" customFormat="false" ht="15" hidden="false" customHeight="true" outlineLevel="0" collapsed="false">
      <c r="A13048" s="1" t="s">
        <v>23518</v>
      </c>
      <c r="B13048" s="1" t="s">
        <v>8829</v>
      </c>
      <c r="C13048" s="1" t="s">
        <v>1940</v>
      </c>
      <c r="D13048" s="1" t="n">
        <v>2</v>
      </c>
      <c r="E13048" s="16" t="n">
        <v>2374.52</v>
      </c>
      <c r="F13048" s="17" t="n">
        <v>0.2</v>
      </c>
      <c r="G13048" s="16" t="n">
        <v>3799.23</v>
      </c>
      <c r="I13048" s="1" t="str">
        <f aca="false">INDEX(Products!$C$2:$C$51,MATCH(C13048,Products!$A$2:$A$51,0))</f>
        <v>Fashion</v>
      </c>
      <c r="J13048" s="1" t="str">
        <f aca="false">INDEX(Orders!$E$2:$E$8001,MATCH(B13048,Orders!$A$2:$A$8001,0))</f>
        <v>Returned</v>
      </c>
      <c r="K13048" s="1" t="str">
        <f aca="false">LEFT(INDEX(Orders!$C$2:$C$8001,MATCH(B13048,Orders!$A$2:$A$8001,0)),7)</f>
        <v>2025-07</v>
      </c>
    </row>
    <row r="13049" customFormat="false" ht="15" hidden="false" customHeight="true" outlineLevel="0" collapsed="false">
      <c r="A13049" s="1" t="s">
        <v>23519</v>
      </c>
      <c r="B13049" s="1" t="s">
        <v>8829</v>
      </c>
      <c r="C13049" s="1" t="s">
        <v>1959</v>
      </c>
      <c r="D13049" s="1" t="n">
        <v>1</v>
      </c>
      <c r="E13049" s="16" t="n">
        <v>2142.79</v>
      </c>
      <c r="F13049" s="17" t="n">
        <v>0</v>
      </c>
      <c r="G13049" s="16" t="n">
        <v>2142.79</v>
      </c>
      <c r="I13049" s="1" t="str">
        <f aca="false">INDEX(Products!$C$2:$C$51,MATCH(C13049,Products!$A$2:$A$51,0))</f>
        <v>Home &amp; Kitchen</v>
      </c>
      <c r="J13049" s="1" t="str">
        <f aca="false">INDEX(Orders!$E$2:$E$8001,MATCH(B13049,Orders!$A$2:$A$8001,0))</f>
        <v>Returned</v>
      </c>
      <c r="K13049" s="1" t="str">
        <f aca="false">LEFT(INDEX(Orders!$C$2:$C$8001,MATCH(B13049,Orders!$A$2:$A$8001,0)),7)</f>
        <v>2025-07</v>
      </c>
    </row>
    <row r="13050" customFormat="false" ht="15" hidden="false" customHeight="true" outlineLevel="0" collapsed="false">
      <c r="A13050" s="1" t="s">
        <v>23520</v>
      </c>
      <c r="B13050" s="1" t="s">
        <v>8829</v>
      </c>
      <c r="C13050" s="1" t="s">
        <v>1937</v>
      </c>
      <c r="D13050" s="1" t="n">
        <v>1</v>
      </c>
      <c r="E13050" s="16" t="n">
        <v>1364.75</v>
      </c>
      <c r="F13050" s="17" t="n">
        <v>0.1</v>
      </c>
      <c r="G13050" s="16" t="n">
        <v>1228.28</v>
      </c>
      <c r="I13050" s="1" t="str">
        <f aca="false">INDEX(Products!$C$2:$C$51,MATCH(C13050,Products!$A$2:$A$51,0))</f>
        <v>Fashion</v>
      </c>
      <c r="J13050" s="1" t="str">
        <f aca="false">INDEX(Orders!$E$2:$E$8001,MATCH(B13050,Orders!$A$2:$A$8001,0))</f>
        <v>Returned</v>
      </c>
      <c r="K13050" s="1" t="str">
        <f aca="false">LEFT(INDEX(Orders!$C$2:$C$8001,MATCH(B13050,Orders!$A$2:$A$8001,0)),7)</f>
        <v>2025-07</v>
      </c>
    </row>
    <row r="13051" customFormat="false" ht="15" hidden="false" customHeight="true" outlineLevel="0" collapsed="false">
      <c r="A13051" s="1" t="s">
        <v>23521</v>
      </c>
      <c r="B13051" s="1" t="s">
        <v>8830</v>
      </c>
      <c r="C13051" s="1" t="s">
        <v>1940</v>
      </c>
      <c r="D13051" s="1" t="n">
        <v>2</v>
      </c>
      <c r="E13051" s="16" t="n">
        <v>2374.52</v>
      </c>
      <c r="F13051" s="17" t="n">
        <v>0.15</v>
      </c>
      <c r="G13051" s="16" t="n">
        <v>4036.68</v>
      </c>
      <c r="I13051" s="1" t="str">
        <f aca="false">INDEX(Products!$C$2:$C$51,MATCH(C13051,Products!$A$2:$A$51,0))</f>
        <v>Fashion</v>
      </c>
      <c r="J13051" s="1" t="str">
        <f aca="false">INDEX(Orders!$E$2:$E$8001,MATCH(B13051,Orders!$A$2:$A$8001,0))</f>
        <v>Delivered</v>
      </c>
      <c r="K13051" s="1" t="str">
        <f aca="false">LEFT(INDEX(Orders!$C$2:$C$8001,MATCH(B13051,Orders!$A$2:$A$8001,0)),7)</f>
        <v>2025-10</v>
      </c>
    </row>
    <row r="13052" customFormat="false" ht="15" hidden="false" customHeight="true" outlineLevel="0" collapsed="false">
      <c r="A13052" s="1" t="s">
        <v>23522</v>
      </c>
      <c r="B13052" s="1" t="s">
        <v>8830</v>
      </c>
      <c r="C13052" s="1" t="s">
        <v>1971</v>
      </c>
      <c r="D13052" s="1" t="n">
        <v>1</v>
      </c>
      <c r="E13052" s="16" t="n">
        <v>2073.63</v>
      </c>
      <c r="F13052" s="17" t="n">
        <v>0.1</v>
      </c>
      <c r="G13052" s="16" t="n">
        <v>1866.27</v>
      </c>
      <c r="I13052" s="1" t="str">
        <f aca="false">INDEX(Products!$C$2:$C$51,MATCH(C13052,Products!$A$2:$A$51,0))</f>
        <v>Home &amp; Kitchen</v>
      </c>
      <c r="J13052" s="1" t="str">
        <f aca="false">INDEX(Orders!$E$2:$E$8001,MATCH(B13052,Orders!$A$2:$A$8001,0))</f>
        <v>Delivered</v>
      </c>
      <c r="K13052" s="1" t="str">
        <f aca="false">LEFT(INDEX(Orders!$C$2:$C$8001,MATCH(B13052,Orders!$A$2:$A$8001,0)),7)</f>
        <v>2025-10</v>
      </c>
    </row>
    <row r="13053" customFormat="false" ht="15" hidden="false" customHeight="true" outlineLevel="0" collapsed="false">
      <c r="A13053" s="1" t="s">
        <v>23523</v>
      </c>
      <c r="B13053" s="1" t="s">
        <v>8830</v>
      </c>
      <c r="C13053" s="1" t="s">
        <v>1930</v>
      </c>
      <c r="D13053" s="1" t="n">
        <v>3</v>
      </c>
      <c r="E13053" s="16" t="n">
        <v>2398.35</v>
      </c>
      <c r="F13053" s="17" t="n">
        <v>0</v>
      </c>
      <c r="G13053" s="16" t="n">
        <v>7195.05</v>
      </c>
      <c r="I13053" s="1" t="str">
        <f aca="false">INDEX(Products!$C$2:$C$51,MATCH(C13053,Products!$A$2:$A$51,0))</f>
        <v>Electronics</v>
      </c>
      <c r="J13053" s="1" t="str">
        <f aca="false">INDEX(Orders!$E$2:$E$8001,MATCH(B13053,Orders!$A$2:$A$8001,0))</f>
        <v>Delivered</v>
      </c>
      <c r="K13053" s="1" t="str">
        <f aca="false">LEFT(INDEX(Orders!$C$2:$C$8001,MATCH(B13053,Orders!$A$2:$A$8001,0)),7)</f>
        <v>2025-10</v>
      </c>
    </row>
    <row r="13054" customFormat="false" ht="15" hidden="false" customHeight="true" outlineLevel="0" collapsed="false">
      <c r="A13054" s="1" t="s">
        <v>23524</v>
      </c>
      <c r="B13054" s="1" t="s">
        <v>8830</v>
      </c>
      <c r="C13054" s="1" t="s">
        <v>2007</v>
      </c>
      <c r="D13054" s="1" t="n">
        <v>3</v>
      </c>
      <c r="E13054" s="16" t="n">
        <v>750.27</v>
      </c>
      <c r="F13054" s="17" t="n">
        <v>0.2</v>
      </c>
      <c r="G13054" s="16" t="n">
        <v>1800.65</v>
      </c>
      <c r="I13054" s="1" t="str">
        <f aca="false">INDEX(Products!$C$2:$C$51,MATCH(C13054,Products!$A$2:$A$51,0))</f>
        <v>Books &amp; Stationery</v>
      </c>
      <c r="J13054" s="1" t="str">
        <f aca="false">INDEX(Orders!$E$2:$E$8001,MATCH(B13054,Orders!$A$2:$A$8001,0))</f>
        <v>Delivered</v>
      </c>
      <c r="K13054" s="1" t="str">
        <f aca="false">LEFT(INDEX(Orders!$C$2:$C$8001,MATCH(B13054,Orders!$A$2:$A$8001,0)),7)</f>
        <v>2025-10</v>
      </c>
    </row>
    <row r="13055" customFormat="false" ht="15" hidden="false" customHeight="true" outlineLevel="0" collapsed="false">
      <c r="A13055" s="1" t="s">
        <v>23525</v>
      </c>
      <c r="B13055" s="1" t="s">
        <v>8830</v>
      </c>
      <c r="C13055" s="1" t="s">
        <v>2006</v>
      </c>
      <c r="D13055" s="1" t="n">
        <v>1</v>
      </c>
      <c r="E13055" s="16" t="n">
        <v>482.17</v>
      </c>
      <c r="F13055" s="17" t="n">
        <v>0.05</v>
      </c>
      <c r="G13055" s="16" t="n">
        <v>458.06</v>
      </c>
      <c r="I13055" s="1" t="str">
        <f aca="false">INDEX(Products!$C$2:$C$51,MATCH(C13055,Products!$A$2:$A$51,0))</f>
        <v>Books &amp; Stationery</v>
      </c>
      <c r="J13055" s="1" t="str">
        <f aca="false">INDEX(Orders!$E$2:$E$8001,MATCH(B13055,Orders!$A$2:$A$8001,0))</f>
        <v>Delivered</v>
      </c>
      <c r="K13055" s="1" t="str">
        <f aca="false">LEFT(INDEX(Orders!$C$2:$C$8001,MATCH(B13055,Orders!$A$2:$A$8001,0)),7)</f>
        <v>2025-10</v>
      </c>
    </row>
    <row r="13056" customFormat="false" ht="15" hidden="false" customHeight="true" outlineLevel="0" collapsed="false">
      <c r="A13056" s="1" t="s">
        <v>23526</v>
      </c>
      <c r="B13056" s="1" t="s">
        <v>8831</v>
      </c>
      <c r="C13056" s="1" t="s">
        <v>1930</v>
      </c>
      <c r="D13056" s="1" t="n">
        <v>2</v>
      </c>
      <c r="E13056" s="16" t="n">
        <v>2398.35</v>
      </c>
      <c r="F13056" s="17" t="n">
        <v>0</v>
      </c>
      <c r="G13056" s="16" t="n">
        <v>4796.7</v>
      </c>
      <c r="I13056" s="1" t="str">
        <f aca="false">INDEX(Products!$C$2:$C$51,MATCH(C13056,Products!$A$2:$A$51,0))</f>
        <v>Electronics</v>
      </c>
      <c r="J13056" s="1" t="str">
        <f aca="false">INDEX(Orders!$E$2:$E$8001,MATCH(B13056,Orders!$A$2:$A$8001,0))</f>
        <v>Delivered</v>
      </c>
      <c r="K13056" s="1" t="str">
        <f aca="false">LEFT(INDEX(Orders!$C$2:$C$8001,MATCH(B13056,Orders!$A$2:$A$8001,0)),7)</f>
        <v>2025-06</v>
      </c>
    </row>
    <row r="13057" customFormat="false" ht="15" hidden="false" customHeight="true" outlineLevel="0" collapsed="false">
      <c r="A13057" s="1" t="s">
        <v>23527</v>
      </c>
      <c r="B13057" s="1" t="s">
        <v>8832</v>
      </c>
      <c r="C13057" s="1" t="s">
        <v>1924</v>
      </c>
      <c r="D13057" s="1" t="n">
        <v>2</v>
      </c>
      <c r="E13057" s="16" t="n">
        <v>1971</v>
      </c>
      <c r="F13057" s="17" t="n">
        <v>0.05</v>
      </c>
      <c r="G13057" s="16" t="n">
        <v>3744.9</v>
      </c>
      <c r="I13057" s="1" t="str">
        <f aca="false">INDEX(Products!$C$2:$C$51,MATCH(C13057,Products!$A$2:$A$51,0))</f>
        <v>Electronics</v>
      </c>
      <c r="J13057" s="1" t="str">
        <f aca="false">INDEX(Orders!$E$2:$E$8001,MATCH(B13057,Orders!$A$2:$A$8001,0))</f>
        <v>Delivered</v>
      </c>
      <c r="K13057" s="1" t="str">
        <f aca="false">LEFT(INDEX(Orders!$C$2:$C$8001,MATCH(B13057,Orders!$A$2:$A$8001,0)),7)</f>
        <v>2024-12</v>
      </c>
    </row>
    <row r="13058" customFormat="false" ht="15" hidden="false" customHeight="true" outlineLevel="0" collapsed="false">
      <c r="A13058" s="1" t="s">
        <v>23528</v>
      </c>
      <c r="B13058" s="1" t="s">
        <v>8832</v>
      </c>
      <c r="C13058" s="1" t="s">
        <v>1975</v>
      </c>
      <c r="D13058" s="1" t="n">
        <v>1</v>
      </c>
      <c r="E13058" s="16" t="n">
        <v>862.99</v>
      </c>
      <c r="F13058" s="17" t="n">
        <v>0.15</v>
      </c>
      <c r="G13058" s="16" t="n">
        <v>733.54</v>
      </c>
      <c r="I13058" s="1" t="str">
        <f aca="false">INDEX(Products!$C$2:$C$51,MATCH(C13058,Products!$A$2:$A$51,0))</f>
        <v>Beauty &amp; Personal Care</v>
      </c>
      <c r="J13058" s="1" t="str">
        <f aca="false">INDEX(Orders!$E$2:$E$8001,MATCH(B13058,Orders!$A$2:$A$8001,0))</f>
        <v>Delivered</v>
      </c>
      <c r="K13058" s="1" t="str">
        <f aca="false">LEFT(INDEX(Orders!$C$2:$C$8001,MATCH(B13058,Orders!$A$2:$A$8001,0)),7)</f>
        <v>2024-12</v>
      </c>
    </row>
    <row r="13059" customFormat="false" ht="15" hidden="false" customHeight="true" outlineLevel="0" collapsed="false">
      <c r="A13059" s="1" t="s">
        <v>23529</v>
      </c>
      <c r="B13059" s="1" t="s">
        <v>8833</v>
      </c>
      <c r="C13059" s="1" t="s">
        <v>2007</v>
      </c>
      <c r="D13059" s="1" t="n">
        <v>1</v>
      </c>
      <c r="E13059" s="16" t="n">
        <v>750.27</v>
      </c>
      <c r="F13059" s="17" t="n">
        <v>0</v>
      </c>
      <c r="G13059" s="16" t="n">
        <v>750.27</v>
      </c>
      <c r="I13059" s="1" t="str">
        <f aca="false">INDEX(Products!$C$2:$C$51,MATCH(C13059,Products!$A$2:$A$51,0))</f>
        <v>Books &amp; Stationery</v>
      </c>
      <c r="J13059" s="1" t="str">
        <f aca="false">INDEX(Orders!$E$2:$E$8001,MATCH(B13059,Orders!$A$2:$A$8001,0))</f>
        <v>Returned</v>
      </c>
      <c r="K13059" s="1" t="str">
        <f aca="false">LEFT(INDEX(Orders!$C$2:$C$8001,MATCH(B13059,Orders!$A$2:$A$8001,0)),7)</f>
        <v>2024-11</v>
      </c>
    </row>
    <row r="13060" customFormat="false" ht="15" hidden="false" customHeight="true" outlineLevel="0" collapsed="false">
      <c r="A13060" s="1" t="s">
        <v>23530</v>
      </c>
      <c r="B13060" s="1" t="s">
        <v>8833</v>
      </c>
      <c r="C13060" s="1" t="s">
        <v>1990</v>
      </c>
      <c r="D13060" s="1" t="n">
        <v>1</v>
      </c>
      <c r="E13060" s="16" t="n">
        <v>5311.32</v>
      </c>
      <c r="F13060" s="17" t="n">
        <v>0</v>
      </c>
      <c r="G13060" s="16" t="n">
        <v>5311.32</v>
      </c>
      <c r="I13060" s="1" t="str">
        <f aca="false">INDEX(Products!$C$2:$C$51,MATCH(C13060,Products!$A$2:$A$51,0))</f>
        <v>Sports &amp; Fitness</v>
      </c>
      <c r="J13060" s="1" t="str">
        <f aca="false">INDEX(Orders!$E$2:$E$8001,MATCH(B13060,Orders!$A$2:$A$8001,0))</f>
        <v>Returned</v>
      </c>
      <c r="K13060" s="1" t="str">
        <f aca="false">LEFT(INDEX(Orders!$C$2:$C$8001,MATCH(B13060,Orders!$A$2:$A$8001,0)),7)</f>
        <v>2024-11</v>
      </c>
    </row>
    <row r="13061" customFormat="false" ht="15" hidden="false" customHeight="true" outlineLevel="0" collapsed="false">
      <c r="A13061" s="1" t="s">
        <v>23531</v>
      </c>
      <c r="B13061" s="1" t="s">
        <v>8834</v>
      </c>
      <c r="C13061" s="1" t="s">
        <v>2006</v>
      </c>
      <c r="D13061" s="1" t="n">
        <v>2</v>
      </c>
      <c r="E13061" s="16" t="n">
        <v>482.17</v>
      </c>
      <c r="F13061" s="17" t="n">
        <v>0</v>
      </c>
      <c r="G13061" s="16" t="n">
        <v>964.34</v>
      </c>
      <c r="I13061" s="1" t="str">
        <f aca="false">INDEX(Products!$C$2:$C$51,MATCH(C13061,Products!$A$2:$A$51,0))</f>
        <v>Books &amp; Stationery</v>
      </c>
      <c r="J13061" s="1" t="str">
        <f aca="false">INDEX(Orders!$E$2:$E$8001,MATCH(B13061,Orders!$A$2:$A$8001,0))</f>
        <v>Delivered</v>
      </c>
      <c r="K13061" s="1" t="str">
        <f aca="false">LEFT(INDEX(Orders!$C$2:$C$8001,MATCH(B13061,Orders!$A$2:$A$8001,0)),7)</f>
        <v>2025-03</v>
      </c>
    </row>
    <row r="13062" customFormat="false" ht="15" hidden="false" customHeight="true" outlineLevel="0" collapsed="false">
      <c r="A13062" s="1" t="s">
        <v>23532</v>
      </c>
      <c r="B13062" s="1" t="s">
        <v>8834</v>
      </c>
      <c r="C13062" s="1" t="s">
        <v>1991</v>
      </c>
      <c r="D13062" s="1" t="n">
        <v>1</v>
      </c>
      <c r="E13062" s="16" t="n">
        <v>579.12</v>
      </c>
      <c r="F13062" s="17" t="n">
        <v>0</v>
      </c>
      <c r="G13062" s="16" t="n">
        <v>579.12</v>
      </c>
      <c r="I13062" s="1" t="str">
        <f aca="false">INDEX(Products!$C$2:$C$51,MATCH(C13062,Products!$A$2:$A$51,0))</f>
        <v>Sports &amp; Fitness</v>
      </c>
      <c r="J13062" s="1" t="str">
        <f aca="false">INDEX(Orders!$E$2:$E$8001,MATCH(B13062,Orders!$A$2:$A$8001,0))</f>
        <v>Delivered</v>
      </c>
      <c r="K13062" s="1" t="str">
        <f aca="false">LEFT(INDEX(Orders!$C$2:$C$8001,MATCH(B13062,Orders!$A$2:$A$8001,0)),7)</f>
        <v>2025-03</v>
      </c>
    </row>
    <row r="13063" customFormat="false" ht="15" hidden="false" customHeight="true" outlineLevel="0" collapsed="false">
      <c r="A13063" s="1" t="s">
        <v>23533</v>
      </c>
      <c r="B13063" s="1" t="s">
        <v>8834</v>
      </c>
      <c r="C13063" s="1" t="s">
        <v>2007</v>
      </c>
      <c r="D13063" s="1" t="n">
        <v>1</v>
      </c>
      <c r="E13063" s="16" t="n">
        <v>750.27</v>
      </c>
      <c r="F13063" s="17" t="n">
        <v>0.05</v>
      </c>
      <c r="G13063" s="16" t="n">
        <v>712.76</v>
      </c>
      <c r="I13063" s="1" t="str">
        <f aca="false">INDEX(Products!$C$2:$C$51,MATCH(C13063,Products!$A$2:$A$51,0))</f>
        <v>Books &amp; Stationery</v>
      </c>
      <c r="J13063" s="1" t="str">
        <f aca="false">INDEX(Orders!$E$2:$E$8001,MATCH(B13063,Orders!$A$2:$A$8001,0))</f>
        <v>Delivered</v>
      </c>
      <c r="K13063" s="1" t="str">
        <f aca="false">LEFT(INDEX(Orders!$C$2:$C$8001,MATCH(B13063,Orders!$A$2:$A$8001,0)),7)</f>
        <v>2025-03</v>
      </c>
    </row>
    <row r="13064" customFormat="false" ht="15" hidden="false" customHeight="true" outlineLevel="0" collapsed="false">
      <c r="A13064" s="1" t="s">
        <v>23534</v>
      </c>
      <c r="B13064" s="1" t="s">
        <v>8835</v>
      </c>
      <c r="C13064" s="1" t="s">
        <v>1997</v>
      </c>
      <c r="D13064" s="1" t="n">
        <v>1</v>
      </c>
      <c r="E13064" s="16" t="n">
        <v>311.15</v>
      </c>
      <c r="F13064" s="17" t="n">
        <v>0.05</v>
      </c>
      <c r="G13064" s="16" t="n">
        <v>295.59</v>
      </c>
      <c r="I13064" s="1" t="str">
        <f aca="false">INDEX(Products!$C$2:$C$51,MATCH(C13064,Products!$A$2:$A$51,0))</f>
        <v>Sports &amp; Fitness</v>
      </c>
      <c r="J13064" s="1" t="str">
        <f aca="false">INDEX(Orders!$E$2:$E$8001,MATCH(B13064,Orders!$A$2:$A$8001,0))</f>
        <v>Delivered</v>
      </c>
      <c r="K13064" s="1" t="str">
        <f aca="false">LEFT(INDEX(Orders!$C$2:$C$8001,MATCH(B13064,Orders!$A$2:$A$8001,0)),7)</f>
        <v>2025-11</v>
      </c>
    </row>
    <row r="13065" customFormat="false" ht="15" hidden="false" customHeight="true" outlineLevel="0" collapsed="false">
      <c r="A13065" s="1" t="s">
        <v>23535</v>
      </c>
      <c r="B13065" s="1" t="s">
        <v>8836</v>
      </c>
      <c r="C13065" s="1" t="s">
        <v>1976</v>
      </c>
      <c r="D13065" s="1" t="n">
        <v>1</v>
      </c>
      <c r="E13065" s="16" t="n">
        <v>1603.35</v>
      </c>
      <c r="F13065" s="17" t="n">
        <v>0.05</v>
      </c>
      <c r="G13065" s="16" t="n">
        <v>1523.18</v>
      </c>
      <c r="I13065" s="1" t="str">
        <f aca="false">INDEX(Products!$C$2:$C$51,MATCH(C13065,Products!$A$2:$A$51,0))</f>
        <v>Beauty &amp; Personal Care</v>
      </c>
      <c r="J13065" s="1" t="str">
        <f aca="false">INDEX(Orders!$E$2:$E$8001,MATCH(B13065,Orders!$A$2:$A$8001,0))</f>
        <v>Delivered</v>
      </c>
      <c r="K13065" s="1" t="str">
        <f aca="false">LEFT(INDEX(Orders!$C$2:$C$8001,MATCH(B13065,Orders!$A$2:$A$8001,0)),7)</f>
        <v>2024-10</v>
      </c>
    </row>
    <row r="13066" customFormat="false" ht="15" hidden="false" customHeight="true" outlineLevel="0" collapsed="false">
      <c r="A13066" s="1" t="s">
        <v>23536</v>
      </c>
      <c r="B13066" s="1" t="s">
        <v>8836</v>
      </c>
      <c r="C13066" s="1" t="s">
        <v>1920</v>
      </c>
      <c r="D13066" s="1" t="n">
        <v>1</v>
      </c>
      <c r="E13066" s="16" t="n">
        <v>4273.58</v>
      </c>
      <c r="F13066" s="17" t="n">
        <v>0.1</v>
      </c>
      <c r="G13066" s="16" t="n">
        <v>3846.22</v>
      </c>
      <c r="I13066" s="1" t="str">
        <f aca="false">INDEX(Products!$C$2:$C$51,MATCH(C13066,Products!$A$2:$A$51,0))</f>
        <v>Electronics</v>
      </c>
      <c r="J13066" s="1" t="str">
        <f aca="false">INDEX(Orders!$E$2:$E$8001,MATCH(B13066,Orders!$A$2:$A$8001,0))</f>
        <v>Delivered</v>
      </c>
      <c r="K13066" s="1" t="str">
        <f aca="false">LEFT(INDEX(Orders!$C$2:$C$8001,MATCH(B13066,Orders!$A$2:$A$8001,0)),7)</f>
        <v>2024-10</v>
      </c>
    </row>
    <row r="13067" customFormat="false" ht="15" hidden="false" customHeight="true" outlineLevel="0" collapsed="false">
      <c r="A13067" s="1" t="s">
        <v>23537</v>
      </c>
      <c r="B13067" s="1" t="s">
        <v>8836</v>
      </c>
      <c r="C13067" s="1" t="s">
        <v>2006</v>
      </c>
      <c r="D13067" s="1" t="n">
        <v>1</v>
      </c>
      <c r="E13067" s="16" t="n">
        <v>482.17</v>
      </c>
      <c r="F13067" s="17" t="n">
        <v>0</v>
      </c>
      <c r="G13067" s="16" t="n">
        <v>482.17</v>
      </c>
      <c r="I13067" s="1" t="str">
        <f aca="false">INDEX(Products!$C$2:$C$51,MATCH(C13067,Products!$A$2:$A$51,0))</f>
        <v>Books &amp; Stationery</v>
      </c>
      <c r="J13067" s="1" t="str">
        <f aca="false">INDEX(Orders!$E$2:$E$8001,MATCH(B13067,Orders!$A$2:$A$8001,0))</f>
        <v>Delivered</v>
      </c>
      <c r="K13067" s="1" t="str">
        <f aca="false">LEFT(INDEX(Orders!$C$2:$C$8001,MATCH(B13067,Orders!$A$2:$A$8001,0)),7)</f>
        <v>2024-10</v>
      </c>
    </row>
    <row r="13068" customFormat="false" ht="15" hidden="false" customHeight="true" outlineLevel="0" collapsed="false">
      <c r="A13068" s="1" t="s">
        <v>23538</v>
      </c>
      <c r="B13068" s="1" t="s">
        <v>8836</v>
      </c>
      <c r="C13068" s="1" t="s">
        <v>1975</v>
      </c>
      <c r="D13068" s="1" t="n">
        <v>1</v>
      </c>
      <c r="E13068" s="16" t="n">
        <v>862.99</v>
      </c>
      <c r="F13068" s="17" t="n">
        <v>0.05</v>
      </c>
      <c r="G13068" s="16" t="n">
        <v>819.84</v>
      </c>
      <c r="I13068" s="1" t="str">
        <f aca="false">INDEX(Products!$C$2:$C$51,MATCH(C13068,Products!$A$2:$A$51,0))</f>
        <v>Beauty &amp; Personal Care</v>
      </c>
      <c r="J13068" s="1" t="str">
        <f aca="false">INDEX(Orders!$E$2:$E$8001,MATCH(B13068,Orders!$A$2:$A$8001,0))</f>
        <v>Delivered</v>
      </c>
      <c r="K13068" s="1" t="str">
        <f aca="false">LEFT(INDEX(Orders!$C$2:$C$8001,MATCH(B13068,Orders!$A$2:$A$8001,0)),7)</f>
        <v>2024-10</v>
      </c>
    </row>
    <row r="13069" customFormat="false" ht="15" hidden="false" customHeight="true" outlineLevel="0" collapsed="false">
      <c r="A13069" s="1" t="s">
        <v>23539</v>
      </c>
      <c r="B13069" s="1" t="s">
        <v>8837</v>
      </c>
      <c r="C13069" s="1" t="s">
        <v>2007</v>
      </c>
      <c r="D13069" s="1" t="n">
        <v>1</v>
      </c>
      <c r="E13069" s="16" t="n">
        <v>750.27</v>
      </c>
      <c r="F13069" s="17" t="n">
        <v>0</v>
      </c>
      <c r="G13069" s="16" t="n">
        <v>750.27</v>
      </c>
      <c r="I13069" s="1" t="str">
        <f aca="false">INDEX(Products!$C$2:$C$51,MATCH(C13069,Products!$A$2:$A$51,0))</f>
        <v>Books &amp; Stationery</v>
      </c>
      <c r="J13069" s="1" t="str">
        <f aca="false">INDEX(Orders!$E$2:$E$8001,MATCH(B13069,Orders!$A$2:$A$8001,0))</f>
        <v>Delivered</v>
      </c>
      <c r="K13069" s="1" t="str">
        <f aca="false">LEFT(INDEX(Orders!$C$2:$C$8001,MATCH(B13069,Orders!$A$2:$A$8001,0)),7)</f>
        <v>2024-11</v>
      </c>
    </row>
    <row r="13070" customFormat="false" ht="15" hidden="false" customHeight="true" outlineLevel="0" collapsed="false">
      <c r="A13070" s="1" t="s">
        <v>23540</v>
      </c>
      <c r="B13070" s="1" t="s">
        <v>8837</v>
      </c>
      <c r="C13070" s="1" t="s">
        <v>1930</v>
      </c>
      <c r="D13070" s="1" t="n">
        <v>1</v>
      </c>
      <c r="E13070" s="16" t="n">
        <v>2398.35</v>
      </c>
      <c r="F13070" s="17" t="n">
        <v>0</v>
      </c>
      <c r="G13070" s="16" t="n">
        <v>2398.35</v>
      </c>
      <c r="I13070" s="1" t="str">
        <f aca="false">INDEX(Products!$C$2:$C$51,MATCH(C13070,Products!$A$2:$A$51,0))</f>
        <v>Electronics</v>
      </c>
      <c r="J13070" s="1" t="str">
        <f aca="false">INDEX(Orders!$E$2:$E$8001,MATCH(B13070,Orders!$A$2:$A$8001,0))</f>
        <v>Delivered</v>
      </c>
      <c r="K13070" s="1" t="str">
        <f aca="false">LEFT(INDEX(Orders!$C$2:$C$8001,MATCH(B13070,Orders!$A$2:$A$8001,0)),7)</f>
        <v>2024-11</v>
      </c>
    </row>
    <row r="13071" customFormat="false" ht="15" hidden="false" customHeight="true" outlineLevel="0" collapsed="false">
      <c r="A13071" s="1" t="s">
        <v>23541</v>
      </c>
      <c r="B13071" s="1" t="s">
        <v>8837</v>
      </c>
      <c r="C13071" s="1" t="s">
        <v>1940</v>
      </c>
      <c r="D13071" s="1" t="n">
        <v>1</v>
      </c>
      <c r="E13071" s="16" t="n">
        <v>2374.52</v>
      </c>
      <c r="F13071" s="17" t="n">
        <v>0.05</v>
      </c>
      <c r="G13071" s="16" t="n">
        <v>2255.79</v>
      </c>
      <c r="I13071" s="1" t="str">
        <f aca="false">INDEX(Products!$C$2:$C$51,MATCH(C13071,Products!$A$2:$A$51,0))</f>
        <v>Fashion</v>
      </c>
      <c r="J13071" s="1" t="str">
        <f aca="false">INDEX(Orders!$E$2:$E$8001,MATCH(B13071,Orders!$A$2:$A$8001,0))</f>
        <v>Delivered</v>
      </c>
      <c r="K13071" s="1" t="str">
        <f aca="false">LEFT(INDEX(Orders!$C$2:$C$8001,MATCH(B13071,Orders!$A$2:$A$8001,0)),7)</f>
        <v>2024-11</v>
      </c>
    </row>
    <row r="13072" customFormat="false" ht="15" hidden="false" customHeight="true" outlineLevel="0" collapsed="false">
      <c r="A13072" s="1" t="s">
        <v>23542</v>
      </c>
      <c r="B13072" s="1" t="s">
        <v>8837</v>
      </c>
      <c r="C13072" s="1" t="s">
        <v>1988</v>
      </c>
      <c r="D13072" s="1" t="n">
        <v>3</v>
      </c>
      <c r="E13072" s="16" t="n">
        <v>681.07</v>
      </c>
      <c r="F13072" s="17" t="n">
        <v>0</v>
      </c>
      <c r="G13072" s="16" t="n">
        <v>2043.21</v>
      </c>
      <c r="I13072" s="1" t="str">
        <f aca="false">INDEX(Products!$C$2:$C$51,MATCH(C13072,Products!$A$2:$A$51,0))</f>
        <v>Sports &amp; Fitness</v>
      </c>
      <c r="J13072" s="1" t="str">
        <f aca="false">INDEX(Orders!$E$2:$E$8001,MATCH(B13072,Orders!$A$2:$A$8001,0))</f>
        <v>Delivered</v>
      </c>
      <c r="K13072" s="1" t="str">
        <f aca="false">LEFT(INDEX(Orders!$C$2:$C$8001,MATCH(B13072,Orders!$A$2:$A$8001,0)),7)</f>
        <v>2024-11</v>
      </c>
    </row>
    <row r="13073" customFormat="false" ht="15" hidden="false" customHeight="true" outlineLevel="0" collapsed="false">
      <c r="A13073" s="1" t="s">
        <v>23543</v>
      </c>
      <c r="B13073" s="1" t="s">
        <v>8838</v>
      </c>
      <c r="C13073" s="1" t="s">
        <v>1997</v>
      </c>
      <c r="D13073" s="1" t="n">
        <v>1</v>
      </c>
      <c r="E13073" s="16" t="n">
        <v>311.15</v>
      </c>
      <c r="F13073" s="17" t="n">
        <v>0.05</v>
      </c>
      <c r="G13073" s="16" t="n">
        <v>295.59</v>
      </c>
      <c r="I13073" s="1" t="str">
        <f aca="false">INDEX(Products!$C$2:$C$51,MATCH(C13073,Products!$A$2:$A$51,0))</f>
        <v>Sports &amp; Fitness</v>
      </c>
      <c r="J13073" s="1" t="str">
        <f aca="false">INDEX(Orders!$E$2:$E$8001,MATCH(B13073,Orders!$A$2:$A$8001,0))</f>
        <v>Delivered</v>
      </c>
      <c r="K13073" s="1" t="str">
        <f aca="false">LEFT(INDEX(Orders!$C$2:$C$8001,MATCH(B13073,Orders!$A$2:$A$8001,0)),7)</f>
        <v>2025-12</v>
      </c>
    </row>
    <row r="13074" customFormat="false" ht="15" hidden="false" customHeight="true" outlineLevel="0" collapsed="false">
      <c r="A13074" s="1" t="s">
        <v>23544</v>
      </c>
      <c r="B13074" s="1" t="s">
        <v>8838</v>
      </c>
      <c r="C13074" s="1" t="s">
        <v>1975</v>
      </c>
      <c r="D13074" s="1" t="n">
        <v>1</v>
      </c>
      <c r="E13074" s="16" t="n">
        <v>862.99</v>
      </c>
      <c r="F13074" s="17" t="n">
        <v>0</v>
      </c>
      <c r="G13074" s="16" t="n">
        <v>862.99</v>
      </c>
      <c r="I13074" s="1" t="str">
        <f aca="false">INDEX(Products!$C$2:$C$51,MATCH(C13074,Products!$A$2:$A$51,0))</f>
        <v>Beauty &amp; Personal Care</v>
      </c>
      <c r="J13074" s="1" t="str">
        <f aca="false">INDEX(Orders!$E$2:$E$8001,MATCH(B13074,Orders!$A$2:$A$8001,0))</f>
        <v>Delivered</v>
      </c>
      <c r="K13074" s="1" t="str">
        <f aca="false">LEFT(INDEX(Orders!$C$2:$C$8001,MATCH(B13074,Orders!$A$2:$A$8001,0)),7)</f>
        <v>2025-12</v>
      </c>
    </row>
    <row r="13075" customFormat="false" ht="15" hidden="false" customHeight="true" outlineLevel="0" collapsed="false">
      <c r="A13075" s="1" t="s">
        <v>23545</v>
      </c>
      <c r="B13075" s="1" t="s">
        <v>8839</v>
      </c>
      <c r="C13075" s="1" t="s">
        <v>2007</v>
      </c>
      <c r="D13075" s="1" t="n">
        <v>1</v>
      </c>
      <c r="E13075" s="16" t="n">
        <v>750.27</v>
      </c>
      <c r="F13075" s="17" t="n">
        <v>0.05</v>
      </c>
      <c r="G13075" s="16" t="n">
        <v>712.76</v>
      </c>
      <c r="I13075" s="1" t="str">
        <f aca="false">INDEX(Products!$C$2:$C$51,MATCH(C13075,Products!$A$2:$A$51,0))</f>
        <v>Books &amp; Stationery</v>
      </c>
      <c r="J13075" s="1" t="str">
        <f aca="false">INDEX(Orders!$E$2:$E$8001,MATCH(B13075,Orders!$A$2:$A$8001,0))</f>
        <v>Delivered</v>
      </c>
      <c r="K13075" s="1" t="str">
        <f aca="false">LEFT(INDEX(Orders!$C$2:$C$8001,MATCH(B13075,Orders!$A$2:$A$8001,0)),7)</f>
        <v>2025-07</v>
      </c>
    </row>
    <row r="13076" customFormat="false" ht="15" hidden="false" customHeight="true" outlineLevel="0" collapsed="false">
      <c r="A13076" s="1" t="s">
        <v>23546</v>
      </c>
      <c r="B13076" s="1" t="s">
        <v>8840</v>
      </c>
      <c r="C13076" s="1" t="s">
        <v>1930</v>
      </c>
      <c r="D13076" s="1" t="n">
        <v>1</v>
      </c>
      <c r="E13076" s="16" t="n">
        <v>2398.35</v>
      </c>
      <c r="F13076" s="17" t="n">
        <v>0</v>
      </c>
      <c r="G13076" s="16" t="n">
        <v>2398.35</v>
      </c>
      <c r="I13076" s="1" t="str">
        <f aca="false">INDEX(Products!$C$2:$C$51,MATCH(C13076,Products!$A$2:$A$51,0))</f>
        <v>Electronics</v>
      </c>
      <c r="J13076" s="1" t="str">
        <f aca="false">INDEX(Orders!$E$2:$E$8001,MATCH(B13076,Orders!$A$2:$A$8001,0))</f>
        <v>Delivered</v>
      </c>
      <c r="K13076" s="1" t="str">
        <f aca="false">LEFT(INDEX(Orders!$C$2:$C$8001,MATCH(B13076,Orders!$A$2:$A$8001,0)),7)</f>
        <v>2025-10</v>
      </c>
    </row>
    <row r="13077" customFormat="false" ht="15" hidden="false" customHeight="true" outlineLevel="0" collapsed="false">
      <c r="A13077" s="1" t="s">
        <v>23547</v>
      </c>
      <c r="B13077" s="1" t="s">
        <v>8841</v>
      </c>
      <c r="C13077" s="1" t="s">
        <v>1930</v>
      </c>
      <c r="D13077" s="1" t="n">
        <v>2</v>
      </c>
      <c r="E13077" s="16" t="n">
        <v>2398.35</v>
      </c>
      <c r="F13077" s="17" t="n">
        <v>0</v>
      </c>
      <c r="G13077" s="16" t="n">
        <v>4796.7</v>
      </c>
      <c r="I13077" s="1" t="str">
        <f aca="false">INDEX(Products!$C$2:$C$51,MATCH(C13077,Products!$A$2:$A$51,0))</f>
        <v>Electronics</v>
      </c>
      <c r="J13077" s="1" t="str">
        <f aca="false">INDEX(Orders!$E$2:$E$8001,MATCH(B13077,Orders!$A$2:$A$8001,0))</f>
        <v>Delivered</v>
      </c>
      <c r="K13077" s="1" t="str">
        <f aca="false">LEFT(INDEX(Orders!$C$2:$C$8001,MATCH(B13077,Orders!$A$2:$A$8001,0)),7)</f>
        <v>2025-07</v>
      </c>
    </row>
    <row r="13078" customFormat="false" ht="15" hidden="false" customHeight="true" outlineLevel="0" collapsed="false">
      <c r="A13078" s="1" t="s">
        <v>23548</v>
      </c>
      <c r="B13078" s="1" t="s">
        <v>8841</v>
      </c>
      <c r="C13078" s="1" t="s">
        <v>1926</v>
      </c>
      <c r="D13078" s="1" t="n">
        <v>2</v>
      </c>
      <c r="E13078" s="16" t="n">
        <v>1478.08</v>
      </c>
      <c r="F13078" s="17" t="n">
        <v>0.05</v>
      </c>
      <c r="G13078" s="16" t="n">
        <v>2808.35</v>
      </c>
      <c r="I13078" s="1" t="str">
        <f aca="false">INDEX(Products!$C$2:$C$51,MATCH(C13078,Products!$A$2:$A$51,0))</f>
        <v>Electronics</v>
      </c>
      <c r="J13078" s="1" t="str">
        <f aca="false">INDEX(Orders!$E$2:$E$8001,MATCH(B13078,Orders!$A$2:$A$8001,0))</f>
        <v>Delivered</v>
      </c>
      <c r="K13078" s="1" t="str">
        <f aca="false">LEFT(INDEX(Orders!$C$2:$C$8001,MATCH(B13078,Orders!$A$2:$A$8001,0)),7)</f>
        <v>2025-07</v>
      </c>
    </row>
    <row r="13079" customFormat="false" ht="15" hidden="false" customHeight="true" outlineLevel="0" collapsed="false">
      <c r="A13079" s="1" t="s">
        <v>23549</v>
      </c>
      <c r="B13079" s="1" t="s">
        <v>8842</v>
      </c>
      <c r="C13079" s="1" t="s">
        <v>2006</v>
      </c>
      <c r="D13079" s="1" t="n">
        <v>1</v>
      </c>
      <c r="E13079" s="16" t="n">
        <v>482.17</v>
      </c>
      <c r="F13079" s="17" t="n">
        <v>0.1</v>
      </c>
      <c r="G13079" s="16" t="n">
        <v>433.95</v>
      </c>
      <c r="I13079" s="1" t="str">
        <f aca="false">INDEX(Products!$C$2:$C$51,MATCH(C13079,Products!$A$2:$A$51,0))</f>
        <v>Books &amp; Stationery</v>
      </c>
      <c r="J13079" s="1" t="str">
        <f aca="false">INDEX(Orders!$E$2:$E$8001,MATCH(B13079,Orders!$A$2:$A$8001,0))</f>
        <v>Delivered</v>
      </c>
      <c r="K13079" s="1" t="str">
        <f aca="false">LEFT(INDEX(Orders!$C$2:$C$8001,MATCH(B13079,Orders!$A$2:$A$8001,0)),7)</f>
        <v>2025-06</v>
      </c>
    </row>
    <row r="13080" customFormat="false" ht="15" hidden="false" customHeight="true" outlineLevel="0" collapsed="false">
      <c r="A13080" s="1" t="s">
        <v>23550</v>
      </c>
      <c r="B13080" s="1" t="s">
        <v>8843</v>
      </c>
      <c r="C13080" s="1" t="s">
        <v>1990</v>
      </c>
      <c r="D13080" s="1" t="n">
        <v>1</v>
      </c>
      <c r="E13080" s="16" t="n">
        <v>5311.32</v>
      </c>
      <c r="F13080" s="17" t="n">
        <v>0</v>
      </c>
      <c r="G13080" s="16" t="n">
        <v>5311.32</v>
      </c>
      <c r="I13080" s="1" t="str">
        <f aca="false">INDEX(Products!$C$2:$C$51,MATCH(C13080,Products!$A$2:$A$51,0))</f>
        <v>Sports &amp; Fitness</v>
      </c>
      <c r="J13080" s="1" t="str">
        <f aca="false">INDEX(Orders!$E$2:$E$8001,MATCH(B13080,Orders!$A$2:$A$8001,0))</f>
        <v>Delivered</v>
      </c>
      <c r="K13080" s="1" t="str">
        <f aca="false">LEFT(INDEX(Orders!$C$2:$C$8001,MATCH(B13080,Orders!$A$2:$A$8001,0)),7)</f>
        <v>2025-09</v>
      </c>
    </row>
    <row r="13081" customFormat="false" ht="15" hidden="false" customHeight="true" outlineLevel="0" collapsed="false">
      <c r="A13081" s="1" t="s">
        <v>23551</v>
      </c>
      <c r="B13081" s="1" t="s">
        <v>8843</v>
      </c>
      <c r="C13081" s="1" t="s">
        <v>1965</v>
      </c>
      <c r="D13081" s="1" t="n">
        <v>2</v>
      </c>
      <c r="E13081" s="16" t="n">
        <v>1145.07</v>
      </c>
      <c r="F13081" s="17" t="n">
        <v>0</v>
      </c>
      <c r="G13081" s="16" t="n">
        <v>2290.14</v>
      </c>
      <c r="I13081" s="1" t="str">
        <f aca="false">INDEX(Products!$C$2:$C$51,MATCH(C13081,Products!$A$2:$A$51,0))</f>
        <v>Home &amp; Kitchen</v>
      </c>
      <c r="J13081" s="1" t="str">
        <f aca="false">INDEX(Orders!$E$2:$E$8001,MATCH(B13081,Orders!$A$2:$A$8001,0))</f>
        <v>Delivered</v>
      </c>
      <c r="K13081" s="1" t="str">
        <f aca="false">LEFT(INDEX(Orders!$C$2:$C$8001,MATCH(B13081,Orders!$A$2:$A$8001,0)),7)</f>
        <v>2025-09</v>
      </c>
    </row>
    <row r="13082" customFormat="false" ht="15" hidden="false" customHeight="true" outlineLevel="0" collapsed="false">
      <c r="A13082" s="1" t="s">
        <v>23552</v>
      </c>
      <c r="B13082" s="1" t="s">
        <v>8843</v>
      </c>
      <c r="C13082" s="1" t="s">
        <v>1940</v>
      </c>
      <c r="D13082" s="1" t="n">
        <v>1</v>
      </c>
      <c r="E13082" s="16" t="n">
        <v>2374.52</v>
      </c>
      <c r="F13082" s="17" t="n">
        <v>0.15</v>
      </c>
      <c r="G13082" s="16" t="n">
        <v>2018.34</v>
      </c>
      <c r="I13082" s="1" t="str">
        <f aca="false">INDEX(Products!$C$2:$C$51,MATCH(C13082,Products!$A$2:$A$51,0))</f>
        <v>Fashion</v>
      </c>
      <c r="J13082" s="1" t="str">
        <f aca="false">INDEX(Orders!$E$2:$E$8001,MATCH(B13082,Orders!$A$2:$A$8001,0))</f>
        <v>Delivered</v>
      </c>
      <c r="K13082" s="1" t="str">
        <f aca="false">LEFT(INDEX(Orders!$C$2:$C$8001,MATCH(B13082,Orders!$A$2:$A$8001,0)),7)</f>
        <v>2025-09</v>
      </c>
    </row>
    <row r="13083" customFormat="false" ht="15" hidden="false" customHeight="true" outlineLevel="0" collapsed="false">
      <c r="A13083" s="1" t="s">
        <v>23553</v>
      </c>
      <c r="B13083" s="1" t="s">
        <v>8844</v>
      </c>
      <c r="C13083" s="1" t="s">
        <v>1930</v>
      </c>
      <c r="D13083" s="1" t="n">
        <v>1</v>
      </c>
      <c r="E13083" s="16" t="n">
        <v>2398.35</v>
      </c>
      <c r="F13083" s="17" t="n">
        <v>0</v>
      </c>
      <c r="G13083" s="16" t="n">
        <v>2398.35</v>
      </c>
      <c r="I13083" s="1" t="str">
        <f aca="false">INDEX(Products!$C$2:$C$51,MATCH(C13083,Products!$A$2:$A$51,0))</f>
        <v>Electronics</v>
      </c>
      <c r="J13083" s="1" t="str">
        <f aca="false">INDEX(Orders!$E$2:$E$8001,MATCH(B13083,Orders!$A$2:$A$8001,0))</f>
        <v>Delivered</v>
      </c>
      <c r="K13083" s="1" t="str">
        <f aca="false">LEFT(INDEX(Orders!$C$2:$C$8001,MATCH(B13083,Orders!$A$2:$A$8001,0)),7)</f>
        <v>2025-06</v>
      </c>
    </row>
    <row r="13084" customFormat="false" ht="15" hidden="false" customHeight="true" outlineLevel="0" collapsed="false">
      <c r="A13084" s="1" t="s">
        <v>23554</v>
      </c>
      <c r="B13084" s="1" t="s">
        <v>8844</v>
      </c>
      <c r="C13084" s="1" t="s">
        <v>2007</v>
      </c>
      <c r="D13084" s="1" t="n">
        <v>3</v>
      </c>
      <c r="E13084" s="16" t="n">
        <v>750.27</v>
      </c>
      <c r="F13084" s="17" t="n">
        <v>0.05</v>
      </c>
      <c r="G13084" s="16" t="n">
        <v>2138.27</v>
      </c>
      <c r="I13084" s="1" t="str">
        <f aca="false">INDEX(Products!$C$2:$C$51,MATCH(C13084,Products!$A$2:$A$51,0))</f>
        <v>Books &amp; Stationery</v>
      </c>
      <c r="J13084" s="1" t="str">
        <f aca="false">INDEX(Orders!$E$2:$E$8001,MATCH(B13084,Orders!$A$2:$A$8001,0))</f>
        <v>Delivered</v>
      </c>
      <c r="K13084" s="1" t="str">
        <f aca="false">LEFT(INDEX(Orders!$C$2:$C$8001,MATCH(B13084,Orders!$A$2:$A$8001,0)),7)</f>
        <v>2025-06</v>
      </c>
    </row>
    <row r="13085" customFormat="false" ht="15" hidden="false" customHeight="true" outlineLevel="0" collapsed="false">
      <c r="A13085" s="1" t="s">
        <v>23555</v>
      </c>
      <c r="B13085" s="1" t="s">
        <v>8845</v>
      </c>
      <c r="C13085" s="1" t="s">
        <v>2006</v>
      </c>
      <c r="D13085" s="1" t="n">
        <v>1</v>
      </c>
      <c r="E13085" s="16" t="n">
        <v>482.17</v>
      </c>
      <c r="F13085" s="17" t="n">
        <v>0</v>
      </c>
      <c r="G13085" s="16" t="n">
        <v>482.17</v>
      </c>
      <c r="I13085" s="1" t="str">
        <f aca="false">INDEX(Products!$C$2:$C$51,MATCH(C13085,Products!$A$2:$A$51,0))</f>
        <v>Books &amp; Stationery</v>
      </c>
      <c r="J13085" s="1" t="str">
        <f aca="false">INDEX(Orders!$E$2:$E$8001,MATCH(B13085,Orders!$A$2:$A$8001,0))</f>
        <v>Delivered</v>
      </c>
      <c r="K13085" s="1" t="str">
        <f aca="false">LEFT(INDEX(Orders!$C$2:$C$8001,MATCH(B13085,Orders!$A$2:$A$8001,0)),7)</f>
        <v>2025-10</v>
      </c>
    </row>
    <row r="13086" customFormat="false" ht="15" hidden="false" customHeight="true" outlineLevel="0" collapsed="false">
      <c r="A13086" s="1" t="s">
        <v>23556</v>
      </c>
      <c r="B13086" s="1" t="s">
        <v>8846</v>
      </c>
      <c r="C13086" s="1" t="s">
        <v>1941</v>
      </c>
      <c r="D13086" s="1" t="n">
        <v>2</v>
      </c>
      <c r="E13086" s="16" t="n">
        <v>2757.65</v>
      </c>
      <c r="F13086" s="17" t="n">
        <v>0.2</v>
      </c>
      <c r="G13086" s="16" t="n">
        <v>4412.24</v>
      </c>
      <c r="I13086" s="1" t="str">
        <f aca="false">INDEX(Products!$C$2:$C$51,MATCH(C13086,Products!$A$2:$A$51,0))</f>
        <v>Fashion</v>
      </c>
      <c r="J13086" s="1" t="str">
        <f aca="false">INDEX(Orders!$E$2:$E$8001,MATCH(B13086,Orders!$A$2:$A$8001,0))</f>
        <v>Delivered</v>
      </c>
      <c r="K13086" s="1" t="str">
        <f aca="false">LEFT(INDEX(Orders!$C$2:$C$8001,MATCH(B13086,Orders!$A$2:$A$8001,0)),7)</f>
        <v>2025-03</v>
      </c>
    </row>
    <row r="13087" customFormat="false" ht="15" hidden="false" customHeight="true" outlineLevel="0" collapsed="false">
      <c r="A13087" s="1" t="s">
        <v>23557</v>
      </c>
      <c r="B13087" s="1" t="s">
        <v>8846</v>
      </c>
      <c r="C13087" s="1" t="s">
        <v>1976</v>
      </c>
      <c r="D13087" s="1" t="n">
        <v>1</v>
      </c>
      <c r="E13087" s="16" t="n">
        <v>1603.35</v>
      </c>
      <c r="F13087" s="17" t="n">
        <v>0.15</v>
      </c>
      <c r="G13087" s="16" t="n">
        <v>1362.85</v>
      </c>
      <c r="I13087" s="1" t="str">
        <f aca="false">INDEX(Products!$C$2:$C$51,MATCH(C13087,Products!$A$2:$A$51,0))</f>
        <v>Beauty &amp; Personal Care</v>
      </c>
      <c r="J13087" s="1" t="str">
        <f aca="false">INDEX(Orders!$E$2:$E$8001,MATCH(B13087,Orders!$A$2:$A$8001,0))</f>
        <v>Delivered</v>
      </c>
      <c r="K13087" s="1" t="str">
        <f aca="false">LEFT(INDEX(Orders!$C$2:$C$8001,MATCH(B13087,Orders!$A$2:$A$8001,0)),7)</f>
        <v>2025-03</v>
      </c>
    </row>
    <row r="13088" customFormat="false" ht="15" hidden="false" customHeight="true" outlineLevel="0" collapsed="false">
      <c r="A13088" s="1" t="s">
        <v>23558</v>
      </c>
      <c r="B13088" s="1" t="s">
        <v>8847</v>
      </c>
      <c r="C13088" s="1" t="s">
        <v>2006</v>
      </c>
      <c r="D13088" s="1" t="n">
        <v>1</v>
      </c>
      <c r="E13088" s="16" t="n">
        <v>482.17</v>
      </c>
      <c r="F13088" s="17" t="n">
        <v>0</v>
      </c>
      <c r="G13088" s="16" t="n">
        <v>482.17</v>
      </c>
      <c r="I13088" s="1" t="str">
        <f aca="false">INDEX(Products!$C$2:$C$51,MATCH(C13088,Products!$A$2:$A$51,0))</f>
        <v>Books &amp; Stationery</v>
      </c>
      <c r="J13088" s="1" t="str">
        <f aca="false">INDEX(Orders!$E$2:$E$8001,MATCH(B13088,Orders!$A$2:$A$8001,0))</f>
        <v>Delivered</v>
      </c>
      <c r="K13088" s="1" t="str">
        <f aca="false">LEFT(INDEX(Orders!$C$2:$C$8001,MATCH(B13088,Orders!$A$2:$A$8001,0)),7)</f>
        <v>2025-01</v>
      </c>
    </row>
    <row r="13089" customFormat="false" ht="15" hidden="false" customHeight="true" outlineLevel="0" collapsed="false">
      <c r="A13089" s="1" t="s">
        <v>23559</v>
      </c>
      <c r="B13089" s="1" t="s">
        <v>8847</v>
      </c>
      <c r="C13089" s="1" t="s">
        <v>1961</v>
      </c>
      <c r="D13089" s="1" t="n">
        <v>1</v>
      </c>
      <c r="E13089" s="16" t="n">
        <v>3493.68</v>
      </c>
      <c r="F13089" s="17" t="n">
        <v>0.2</v>
      </c>
      <c r="G13089" s="16" t="n">
        <v>2794.94</v>
      </c>
      <c r="I13089" s="1" t="str">
        <f aca="false">INDEX(Products!$C$2:$C$51,MATCH(C13089,Products!$A$2:$A$51,0))</f>
        <v>Home &amp; Kitchen</v>
      </c>
      <c r="J13089" s="1" t="str">
        <f aca="false">INDEX(Orders!$E$2:$E$8001,MATCH(B13089,Orders!$A$2:$A$8001,0))</f>
        <v>Delivered</v>
      </c>
      <c r="K13089" s="1" t="str">
        <f aca="false">LEFT(INDEX(Orders!$C$2:$C$8001,MATCH(B13089,Orders!$A$2:$A$8001,0)),7)</f>
        <v>2025-01</v>
      </c>
    </row>
    <row r="13090" customFormat="false" ht="15" hidden="false" customHeight="true" outlineLevel="0" collapsed="false">
      <c r="A13090" s="1" t="s">
        <v>23560</v>
      </c>
      <c r="B13090" s="1" t="s">
        <v>8847</v>
      </c>
      <c r="C13090" s="1" t="s">
        <v>1991</v>
      </c>
      <c r="D13090" s="1" t="n">
        <v>3</v>
      </c>
      <c r="E13090" s="16" t="n">
        <v>579.12</v>
      </c>
      <c r="F13090" s="17" t="n">
        <v>0.15</v>
      </c>
      <c r="G13090" s="16" t="n">
        <v>1476.76</v>
      </c>
      <c r="I13090" s="1" t="str">
        <f aca="false">INDEX(Products!$C$2:$C$51,MATCH(C13090,Products!$A$2:$A$51,0))</f>
        <v>Sports &amp; Fitness</v>
      </c>
      <c r="J13090" s="1" t="str">
        <f aca="false">INDEX(Orders!$E$2:$E$8001,MATCH(B13090,Orders!$A$2:$A$8001,0))</f>
        <v>Delivered</v>
      </c>
      <c r="K13090" s="1" t="str">
        <f aca="false">LEFT(INDEX(Orders!$C$2:$C$8001,MATCH(B13090,Orders!$A$2:$A$8001,0)),7)</f>
        <v>2025-01</v>
      </c>
    </row>
    <row r="13091" customFormat="false" ht="15" hidden="false" customHeight="true" outlineLevel="0" collapsed="false">
      <c r="A13091" s="1" t="s">
        <v>23561</v>
      </c>
      <c r="B13091" s="1" t="s">
        <v>8848</v>
      </c>
      <c r="C13091" s="1" t="s">
        <v>1930</v>
      </c>
      <c r="D13091" s="1" t="n">
        <v>1</v>
      </c>
      <c r="E13091" s="16" t="n">
        <v>2398.35</v>
      </c>
      <c r="F13091" s="17" t="n">
        <v>0</v>
      </c>
      <c r="G13091" s="16" t="n">
        <v>2398.35</v>
      </c>
      <c r="I13091" s="1" t="str">
        <f aca="false">INDEX(Products!$C$2:$C$51,MATCH(C13091,Products!$A$2:$A$51,0))</f>
        <v>Electronics</v>
      </c>
      <c r="J13091" s="1" t="str">
        <f aca="false">INDEX(Orders!$E$2:$E$8001,MATCH(B13091,Orders!$A$2:$A$8001,0))</f>
        <v>Delivered</v>
      </c>
      <c r="K13091" s="1" t="str">
        <f aca="false">LEFT(INDEX(Orders!$C$2:$C$8001,MATCH(B13091,Orders!$A$2:$A$8001,0)),7)</f>
        <v>2025-02</v>
      </c>
    </row>
    <row r="13092" customFormat="false" ht="15" hidden="false" customHeight="true" outlineLevel="0" collapsed="false">
      <c r="A13092" s="1" t="s">
        <v>23562</v>
      </c>
      <c r="B13092" s="1" t="s">
        <v>8848</v>
      </c>
      <c r="C13092" s="1" t="s">
        <v>2006</v>
      </c>
      <c r="D13092" s="1" t="n">
        <v>1</v>
      </c>
      <c r="E13092" s="16" t="n">
        <v>482.17</v>
      </c>
      <c r="F13092" s="17" t="n">
        <v>0</v>
      </c>
      <c r="G13092" s="16" t="n">
        <v>482.17</v>
      </c>
      <c r="I13092" s="1" t="str">
        <f aca="false">INDEX(Products!$C$2:$C$51,MATCH(C13092,Products!$A$2:$A$51,0))</f>
        <v>Books &amp; Stationery</v>
      </c>
      <c r="J13092" s="1" t="str">
        <f aca="false">INDEX(Orders!$E$2:$E$8001,MATCH(B13092,Orders!$A$2:$A$8001,0))</f>
        <v>Delivered</v>
      </c>
      <c r="K13092" s="1" t="str">
        <f aca="false">LEFT(INDEX(Orders!$C$2:$C$8001,MATCH(B13092,Orders!$A$2:$A$8001,0)),7)</f>
        <v>2025-02</v>
      </c>
    </row>
    <row r="13093" customFormat="false" ht="15" hidden="false" customHeight="true" outlineLevel="0" collapsed="false">
      <c r="A13093" s="1" t="s">
        <v>23563</v>
      </c>
      <c r="B13093" s="1" t="s">
        <v>8848</v>
      </c>
      <c r="C13093" s="1" t="s">
        <v>1933</v>
      </c>
      <c r="D13093" s="1" t="n">
        <v>2</v>
      </c>
      <c r="E13093" s="16" t="n">
        <v>7194.38</v>
      </c>
      <c r="F13093" s="17" t="n">
        <v>0.05</v>
      </c>
      <c r="G13093" s="16" t="n">
        <v>13669.32</v>
      </c>
      <c r="I13093" s="1" t="str">
        <f aca="false">INDEX(Products!$C$2:$C$51,MATCH(C13093,Products!$A$2:$A$51,0))</f>
        <v>Electronics</v>
      </c>
      <c r="J13093" s="1" t="str">
        <f aca="false">INDEX(Orders!$E$2:$E$8001,MATCH(B13093,Orders!$A$2:$A$8001,0))</f>
        <v>Delivered</v>
      </c>
      <c r="K13093" s="1" t="str">
        <f aca="false">LEFT(INDEX(Orders!$C$2:$C$8001,MATCH(B13093,Orders!$A$2:$A$8001,0)),7)</f>
        <v>2025-02</v>
      </c>
    </row>
    <row r="13094" customFormat="false" ht="15" hidden="false" customHeight="true" outlineLevel="0" collapsed="false">
      <c r="A13094" s="1" t="s">
        <v>23564</v>
      </c>
      <c r="B13094" s="1" t="s">
        <v>8849</v>
      </c>
      <c r="C13094" s="1" t="s">
        <v>1930</v>
      </c>
      <c r="D13094" s="1" t="n">
        <v>1</v>
      </c>
      <c r="E13094" s="16" t="n">
        <v>2398.35</v>
      </c>
      <c r="F13094" s="17" t="n">
        <v>0</v>
      </c>
      <c r="G13094" s="16" t="n">
        <v>2398.35</v>
      </c>
      <c r="I13094" s="1" t="str">
        <f aca="false">INDEX(Products!$C$2:$C$51,MATCH(C13094,Products!$A$2:$A$51,0))</f>
        <v>Electronics</v>
      </c>
      <c r="J13094" s="1" t="str">
        <f aca="false">INDEX(Orders!$E$2:$E$8001,MATCH(B13094,Orders!$A$2:$A$8001,0))</f>
        <v>Delivered</v>
      </c>
      <c r="K13094" s="1" t="str">
        <f aca="false">LEFT(INDEX(Orders!$C$2:$C$8001,MATCH(B13094,Orders!$A$2:$A$8001,0)),7)</f>
        <v>2024-07</v>
      </c>
    </row>
    <row r="13095" customFormat="false" ht="15" hidden="false" customHeight="true" outlineLevel="0" collapsed="false">
      <c r="A13095" s="1" t="s">
        <v>23565</v>
      </c>
      <c r="B13095" s="1" t="s">
        <v>8849</v>
      </c>
      <c r="C13095" s="1" t="s">
        <v>2006</v>
      </c>
      <c r="D13095" s="1" t="n">
        <v>1</v>
      </c>
      <c r="E13095" s="16" t="n">
        <v>482.17</v>
      </c>
      <c r="F13095" s="17" t="n">
        <v>0.1</v>
      </c>
      <c r="G13095" s="16" t="n">
        <v>433.95</v>
      </c>
      <c r="I13095" s="1" t="str">
        <f aca="false">INDEX(Products!$C$2:$C$51,MATCH(C13095,Products!$A$2:$A$51,0))</f>
        <v>Books &amp; Stationery</v>
      </c>
      <c r="J13095" s="1" t="str">
        <f aca="false">INDEX(Orders!$E$2:$E$8001,MATCH(B13095,Orders!$A$2:$A$8001,0))</f>
        <v>Delivered</v>
      </c>
      <c r="K13095" s="1" t="str">
        <f aca="false">LEFT(INDEX(Orders!$C$2:$C$8001,MATCH(B13095,Orders!$A$2:$A$8001,0)),7)</f>
        <v>2024-07</v>
      </c>
    </row>
    <row r="13096" customFormat="false" ht="15" hidden="false" customHeight="true" outlineLevel="0" collapsed="false">
      <c r="A13096" s="1" t="s">
        <v>23566</v>
      </c>
      <c r="B13096" s="1" t="s">
        <v>8849</v>
      </c>
      <c r="C13096" s="1" t="s">
        <v>1940</v>
      </c>
      <c r="D13096" s="1" t="n">
        <v>1</v>
      </c>
      <c r="E13096" s="16" t="n">
        <v>2374.52</v>
      </c>
      <c r="F13096" s="17" t="n">
        <v>0</v>
      </c>
      <c r="G13096" s="16" t="n">
        <v>2374.52</v>
      </c>
      <c r="I13096" s="1" t="str">
        <f aca="false">INDEX(Products!$C$2:$C$51,MATCH(C13096,Products!$A$2:$A$51,0))</f>
        <v>Fashion</v>
      </c>
      <c r="J13096" s="1" t="str">
        <f aca="false">INDEX(Orders!$E$2:$E$8001,MATCH(B13096,Orders!$A$2:$A$8001,0))</f>
        <v>Delivered</v>
      </c>
      <c r="K13096" s="1" t="str">
        <f aca="false">LEFT(INDEX(Orders!$C$2:$C$8001,MATCH(B13096,Orders!$A$2:$A$8001,0)),7)</f>
        <v>2024-07</v>
      </c>
    </row>
    <row r="13097" customFormat="false" ht="15" hidden="false" customHeight="true" outlineLevel="0" collapsed="false">
      <c r="A13097" s="1" t="s">
        <v>23567</v>
      </c>
      <c r="B13097" s="1" t="s">
        <v>8849</v>
      </c>
      <c r="C13097" s="1" t="s">
        <v>2007</v>
      </c>
      <c r="D13097" s="1" t="n">
        <v>1</v>
      </c>
      <c r="E13097" s="16" t="n">
        <v>750.27</v>
      </c>
      <c r="F13097" s="17" t="n">
        <v>0.05</v>
      </c>
      <c r="G13097" s="16" t="n">
        <v>712.76</v>
      </c>
      <c r="I13097" s="1" t="str">
        <f aca="false">INDEX(Products!$C$2:$C$51,MATCH(C13097,Products!$A$2:$A$51,0))</f>
        <v>Books &amp; Stationery</v>
      </c>
      <c r="J13097" s="1" t="str">
        <f aca="false">INDEX(Orders!$E$2:$E$8001,MATCH(B13097,Orders!$A$2:$A$8001,0))</f>
        <v>Delivered</v>
      </c>
      <c r="K13097" s="1" t="str">
        <f aca="false">LEFT(INDEX(Orders!$C$2:$C$8001,MATCH(B13097,Orders!$A$2:$A$8001,0)),7)</f>
        <v>2024-07</v>
      </c>
    </row>
    <row r="13098" customFormat="false" ht="15" hidden="false" customHeight="true" outlineLevel="0" collapsed="false">
      <c r="A13098" s="1" t="s">
        <v>23568</v>
      </c>
      <c r="B13098" s="1" t="s">
        <v>8850</v>
      </c>
      <c r="C13098" s="1" t="s">
        <v>2007</v>
      </c>
      <c r="D13098" s="1" t="n">
        <v>3</v>
      </c>
      <c r="E13098" s="16" t="n">
        <v>750.27</v>
      </c>
      <c r="F13098" s="17" t="n">
        <v>0</v>
      </c>
      <c r="G13098" s="16" t="n">
        <v>2250.81</v>
      </c>
      <c r="I13098" s="1" t="str">
        <f aca="false">INDEX(Products!$C$2:$C$51,MATCH(C13098,Products!$A$2:$A$51,0))</f>
        <v>Books &amp; Stationery</v>
      </c>
      <c r="J13098" s="1" t="str">
        <f aca="false">INDEX(Orders!$E$2:$E$8001,MATCH(B13098,Orders!$A$2:$A$8001,0))</f>
        <v>Cancelled</v>
      </c>
      <c r="K13098" s="1" t="str">
        <f aca="false">LEFT(INDEX(Orders!$C$2:$C$8001,MATCH(B13098,Orders!$A$2:$A$8001,0)),7)</f>
        <v>2025-06</v>
      </c>
    </row>
    <row r="13099" customFormat="false" ht="15" hidden="false" customHeight="true" outlineLevel="0" collapsed="false">
      <c r="A13099" s="1" t="s">
        <v>23569</v>
      </c>
      <c r="B13099" s="1" t="s">
        <v>8851</v>
      </c>
      <c r="C13099" s="1" t="s">
        <v>2006</v>
      </c>
      <c r="D13099" s="1" t="n">
        <v>1</v>
      </c>
      <c r="E13099" s="16" t="n">
        <v>482.17</v>
      </c>
      <c r="F13099" s="17" t="n">
        <v>0.1</v>
      </c>
      <c r="G13099" s="16" t="n">
        <v>433.95</v>
      </c>
      <c r="I13099" s="1" t="str">
        <f aca="false">INDEX(Products!$C$2:$C$51,MATCH(C13099,Products!$A$2:$A$51,0))</f>
        <v>Books &amp; Stationery</v>
      </c>
      <c r="J13099" s="1" t="str">
        <f aca="false">INDEX(Orders!$E$2:$E$8001,MATCH(B13099,Orders!$A$2:$A$8001,0))</f>
        <v>Cancelled</v>
      </c>
      <c r="K13099" s="1" t="str">
        <f aca="false">LEFT(INDEX(Orders!$C$2:$C$8001,MATCH(B13099,Orders!$A$2:$A$8001,0)),7)</f>
        <v>2025-09</v>
      </c>
    </row>
    <row r="13100" customFormat="false" ht="15" hidden="false" customHeight="true" outlineLevel="0" collapsed="false">
      <c r="A13100" s="1" t="s">
        <v>23570</v>
      </c>
      <c r="B13100" s="1" t="s">
        <v>8851</v>
      </c>
      <c r="C13100" s="1" t="s">
        <v>1930</v>
      </c>
      <c r="D13100" s="1" t="n">
        <v>2</v>
      </c>
      <c r="E13100" s="16" t="n">
        <v>2398.35</v>
      </c>
      <c r="F13100" s="17" t="n">
        <v>0.05</v>
      </c>
      <c r="G13100" s="16" t="n">
        <v>4556.86</v>
      </c>
      <c r="I13100" s="1" t="str">
        <f aca="false">INDEX(Products!$C$2:$C$51,MATCH(C13100,Products!$A$2:$A$51,0))</f>
        <v>Electronics</v>
      </c>
      <c r="J13100" s="1" t="str">
        <f aca="false">INDEX(Orders!$E$2:$E$8001,MATCH(B13100,Orders!$A$2:$A$8001,0))</f>
        <v>Cancelled</v>
      </c>
      <c r="K13100" s="1" t="str">
        <f aca="false">LEFT(INDEX(Orders!$C$2:$C$8001,MATCH(B13100,Orders!$A$2:$A$8001,0)),7)</f>
        <v>2025-09</v>
      </c>
    </row>
    <row r="13101" customFormat="false" ht="15" hidden="false" customHeight="true" outlineLevel="0" collapsed="false">
      <c r="A13101" s="1" t="s">
        <v>23571</v>
      </c>
      <c r="B13101" s="1" t="s">
        <v>8852</v>
      </c>
      <c r="C13101" s="1" t="s">
        <v>2006</v>
      </c>
      <c r="D13101" s="1" t="n">
        <v>1</v>
      </c>
      <c r="E13101" s="16" t="n">
        <v>482.17</v>
      </c>
      <c r="F13101" s="17" t="n">
        <v>0.2</v>
      </c>
      <c r="G13101" s="16" t="n">
        <v>385.74</v>
      </c>
      <c r="I13101" s="1" t="str">
        <f aca="false">INDEX(Products!$C$2:$C$51,MATCH(C13101,Products!$A$2:$A$51,0))</f>
        <v>Books &amp; Stationery</v>
      </c>
      <c r="J13101" s="1" t="str">
        <f aca="false">INDEX(Orders!$E$2:$E$8001,MATCH(B13101,Orders!$A$2:$A$8001,0))</f>
        <v>Delivered</v>
      </c>
      <c r="K13101" s="1" t="str">
        <f aca="false">LEFT(INDEX(Orders!$C$2:$C$8001,MATCH(B13101,Orders!$A$2:$A$8001,0)),7)</f>
        <v>2024-11</v>
      </c>
    </row>
    <row r="13102" customFormat="false" ht="15" hidden="false" customHeight="true" outlineLevel="0" collapsed="false">
      <c r="A13102" s="1" t="s">
        <v>23572</v>
      </c>
      <c r="B13102" s="1" t="s">
        <v>8853</v>
      </c>
      <c r="C13102" s="1" t="s">
        <v>1922</v>
      </c>
      <c r="D13102" s="1" t="n">
        <v>1</v>
      </c>
      <c r="E13102" s="16" t="n">
        <v>3142.61</v>
      </c>
      <c r="F13102" s="17" t="n">
        <v>0.1</v>
      </c>
      <c r="G13102" s="16" t="n">
        <v>2828.35</v>
      </c>
      <c r="I13102" s="1" t="str">
        <f aca="false">INDEX(Products!$C$2:$C$51,MATCH(C13102,Products!$A$2:$A$51,0))</f>
        <v>Electronics</v>
      </c>
      <c r="J13102" s="1" t="str">
        <f aca="false">INDEX(Orders!$E$2:$E$8001,MATCH(B13102,Orders!$A$2:$A$8001,0))</f>
        <v>Delivered</v>
      </c>
      <c r="K13102" s="1" t="str">
        <f aca="false">LEFT(INDEX(Orders!$C$2:$C$8001,MATCH(B13102,Orders!$A$2:$A$8001,0)),7)</f>
        <v>2025-09</v>
      </c>
    </row>
    <row r="13103" customFormat="false" ht="15" hidden="false" customHeight="true" outlineLevel="0" collapsed="false">
      <c r="A13103" s="1" t="s">
        <v>23573</v>
      </c>
      <c r="B13103" s="1" t="s">
        <v>8853</v>
      </c>
      <c r="C13103" s="1" t="s">
        <v>1982</v>
      </c>
      <c r="D13103" s="1" t="n">
        <v>1</v>
      </c>
      <c r="E13103" s="16" t="n">
        <v>1808.21</v>
      </c>
      <c r="F13103" s="17" t="n">
        <v>0</v>
      </c>
      <c r="G13103" s="16" t="n">
        <v>1808.21</v>
      </c>
      <c r="I13103" s="1" t="str">
        <f aca="false">INDEX(Products!$C$2:$C$51,MATCH(C13103,Products!$A$2:$A$51,0))</f>
        <v>Beauty &amp; Personal Care</v>
      </c>
      <c r="J13103" s="1" t="str">
        <f aca="false">INDEX(Orders!$E$2:$E$8001,MATCH(B13103,Orders!$A$2:$A$8001,0))</f>
        <v>Delivered</v>
      </c>
      <c r="K13103" s="1" t="str">
        <f aca="false">LEFT(INDEX(Orders!$C$2:$C$8001,MATCH(B13103,Orders!$A$2:$A$8001,0)),7)</f>
        <v>2025-09</v>
      </c>
    </row>
    <row r="13104" customFormat="false" ht="15" hidden="false" customHeight="true" outlineLevel="0" collapsed="false">
      <c r="A13104" s="1" t="s">
        <v>23574</v>
      </c>
      <c r="B13104" s="1" t="s">
        <v>8853</v>
      </c>
      <c r="C13104" s="1" t="s">
        <v>1940</v>
      </c>
      <c r="D13104" s="1" t="n">
        <v>1</v>
      </c>
      <c r="E13104" s="16" t="n">
        <v>2374.52</v>
      </c>
      <c r="F13104" s="17" t="n">
        <v>0</v>
      </c>
      <c r="G13104" s="16" t="n">
        <v>2374.52</v>
      </c>
      <c r="I13104" s="1" t="str">
        <f aca="false">INDEX(Products!$C$2:$C$51,MATCH(C13104,Products!$A$2:$A$51,0))</f>
        <v>Fashion</v>
      </c>
      <c r="J13104" s="1" t="str">
        <f aca="false">INDEX(Orders!$E$2:$E$8001,MATCH(B13104,Orders!$A$2:$A$8001,0))</f>
        <v>Delivered</v>
      </c>
      <c r="K13104" s="1" t="str">
        <f aca="false">LEFT(INDEX(Orders!$C$2:$C$8001,MATCH(B13104,Orders!$A$2:$A$8001,0)),7)</f>
        <v>2025-09</v>
      </c>
    </row>
    <row r="13105" customFormat="false" ht="15" hidden="false" customHeight="true" outlineLevel="0" collapsed="false">
      <c r="A13105" s="1" t="s">
        <v>23575</v>
      </c>
      <c r="B13105" s="1" t="s">
        <v>8854</v>
      </c>
      <c r="C13105" s="1" t="s">
        <v>1930</v>
      </c>
      <c r="D13105" s="1" t="n">
        <v>3</v>
      </c>
      <c r="E13105" s="16" t="n">
        <v>2398.35</v>
      </c>
      <c r="F13105" s="17" t="n">
        <v>0</v>
      </c>
      <c r="G13105" s="16" t="n">
        <v>7195.05</v>
      </c>
      <c r="I13105" s="1" t="str">
        <f aca="false">INDEX(Products!$C$2:$C$51,MATCH(C13105,Products!$A$2:$A$51,0))</f>
        <v>Electronics</v>
      </c>
      <c r="J13105" s="1" t="str">
        <f aca="false">INDEX(Orders!$E$2:$E$8001,MATCH(B13105,Orders!$A$2:$A$8001,0))</f>
        <v>Cancelled</v>
      </c>
      <c r="K13105" s="1" t="str">
        <f aca="false">LEFT(INDEX(Orders!$C$2:$C$8001,MATCH(B13105,Orders!$A$2:$A$8001,0)),7)</f>
        <v>2025-04</v>
      </c>
    </row>
    <row r="13106" customFormat="false" ht="15" hidden="false" customHeight="true" outlineLevel="0" collapsed="false">
      <c r="A13106" s="1" t="s">
        <v>23576</v>
      </c>
      <c r="B13106" s="1" t="s">
        <v>8855</v>
      </c>
      <c r="C13106" s="1" t="s">
        <v>1997</v>
      </c>
      <c r="D13106" s="1" t="n">
        <v>1</v>
      </c>
      <c r="E13106" s="16" t="n">
        <v>311.15</v>
      </c>
      <c r="F13106" s="17" t="n">
        <v>0.1</v>
      </c>
      <c r="G13106" s="16" t="n">
        <v>280.03</v>
      </c>
      <c r="I13106" s="1" t="str">
        <f aca="false">INDEX(Products!$C$2:$C$51,MATCH(C13106,Products!$A$2:$A$51,0))</f>
        <v>Sports &amp; Fitness</v>
      </c>
      <c r="J13106" s="1" t="str">
        <f aca="false">INDEX(Orders!$E$2:$E$8001,MATCH(B13106,Orders!$A$2:$A$8001,0))</f>
        <v>Returned</v>
      </c>
      <c r="K13106" s="1" t="str">
        <f aca="false">LEFT(INDEX(Orders!$C$2:$C$8001,MATCH(B13106,Orders!$A$2:$A$8001,0)),7)</f>
        <v>2025-10</v>
      </c>
    </row>
    <row r="13107" customFormat="false" ht="15" hidden="false" customHeight="true" outlineLevel="0" collapsed="false">
      <c r="A13107" s="1" t="s">
        <v>23577</v>
      </c>
      <c r="B13107" s="1" t="s">
        <v>8856</v>
      </c>
      <c r="C13107" s="1" t="s">
        <v>1977</v>
      </c>
      <c r="D13107" s="1" t="n">
        <v>1</v>
      </c>
      <c r="E13107" s="16" t="n">
        <v>2386.05</v>
      </c>
      <c r="F13107" s="17" t="n">
        <v>0</v>
      </c>
      <c r="G13107" s="16" t="n">
        <v>2386.05</v>
      </c>
      <c r="I13107" s="1" t="str">
        <f aca="false">INDEX(Products!$C$2:$C$51,MATCH(C13107,Products!$A$2:$A$51,0))</f>
        <v>Beauty &amp; Personal Care</v>
      </c>
      <c r="J13107" s="1" t="str">
        <f aca="false">INDEX(Orders!$E$2:$E$8001,MATCH(B13107,Orders!$A$2:$A$8001,0))</f>
        <v>Delivered</v>
      </c>
      <c r="K13107" s="1" t="str">
        <f aca="false">LEFT(INDEX(Orders!$C$2:$C$8001,MATCH(B13107,Orders!$A$2:$A$8001,0)),7)</f>
        <v>2024-11</v>
      </c>
    </row>
    <row r="13108" customFormat="false" ht="15" hidden="false" customHeight="true" outlineLevel="0" collapsed="false">
      <c r="A13108" s="1" t="s">
        <v>23578</v>
      </c>
      <c r="B13108" s="1" t="s">
        <v>8857</v>
      </c>
      <c r="C13108" s="1" t="s">
        <v>1930</v>
      </c>
      <c r="D13108" s="1" t="n">
        <v>1</v>
      </c>
      <c r="E13108" s="16" t="n">
        <v>2398.35</v>
      </c>
      <c r="F13108" s="17" t="n">
        <v>0</v>
      </c>
      <c r="G13108" s="16" t="n">
        <v>2398.35</v>
      </c>
      <c r="I13108" s="1" t="str">
        <f aca="false">INDEX(Products!$C$2:$C$51,MATCH(C13108,Products!$A$2:$A$51,0))</f>
        <v>Electronics</v>
      </c>
      <c r="J13108" s="1" t="str">
        <f aca="false">INDEX(Orders!$E$2:$E$8001,MATCH(B13108,Orders!$A$2:$A$8001,0))</f>
        <v>Delivered</v>
      </c>
      <c r="K13108" s="1" t="str">
        <f aca="false">LEFT(INDEX(Orders!$C$2:$C$8001,MATCH(B13108,Orders!$A$2:$A$8001,0)),7)</f>
        <v>2025-03</v>
      </c>
    </row>
    <row r="13109" customFormat="false" ht="15" hidden="false" customHeight="true" outlineLevel="0" collapsed="false">
      <c r="A13109" s="1" t="s">
        <v>23579</v>
      </c>
      <c r="B13109" s="1" t="s">
        <v>8858</v>
      </c>
      <c r="C13109" s="1" t="s">
        <v>1930</v>
      </c>
      <c r="D13109" s="1" t="n">
        <v>2</v>
      </c>
      <c r="E13109" s="16" t="n">
        <v>2398.35</v>
      </c>
      <c r="F13109" s="17" t="n">
        <v>0</v>
      </c>
      <c r="G13109" s="16" t="n">
        <v>4796.7</v>
      </c>
      <c r="I13109" s="1" t="str">
        <f aca="false">INDEX(Products!$C$2:$C$51,MATCH(C13109,Products!$A$2:$A$51,0))</f>
        <v>Electronics</v>
      </c>
      <c r="J13109" s="1" t="str">
        <f aca="false">INDEX(Orders!$E$2:$E$8001,MATCH(B13109,Orders!$A$2:$A$8001,0))</f>
        <v>Delivered</v>
      </c>
      <c r="K13109" s="1" t="str">
        <f aca="false">LEFT(INDEX(Orders!$C$2:$C$8001,MATCH(B13109,Orders!$A$2:$A$8001,0)),7)</f>
        <v>2024-03</v>
      </c>
    </row>
    <row r="13110" customFormat="false" ht="15" hidden="false" customHeight="true" outlineLevel="0" collapsed="false">
      <c r="A13110" s="1" t="s">
        <v>23580</v>
      </c>
      <c r="B13110" s="1" t="s">
        <v>8859</v>
      </c>
      <c r="C13110" s="1" t="s">
        <v>1930</v>
      </c>
      <c r="D13110" s="1" t="n">
        <v>1</v>
      </c>
      <c r="E13110" s="16" t="n">
        <v>2398.35</v>
      </c>
      <c r="F13110" s="17" t="n">
        <v>0</v>
      </c>
      <c r="G13110" s="16" t="n">
        <v>2398.35</v>
      </c>
      <c r="I13110" s="1" t="str">
        <f aca="false">INDEX(Products!$C$2:$C$51,MATCH(C13110,Products!$A$2:$A$51,0))</f>
        <v>Electronics</v>
      </c>
      <c r="J13110" s="1" t="str">
        <f aca="false">INDEX(Orders!$E$2:$E$8001,MATCH(B13110,Orders!$A$2:$A$8001,0))</f>
        <v>Returned</v>
      </c>
      <c r="K13110" s="1" t="str">
        <f aca="false">LEFT(INDEX(Orders!$C$2:$C$8001,MATCH(B13110,Orders!$A$2:$A$8001,0)),7)</f>
        <v>2024-03</v>
      </c>
    </row>
    <row r="13111" customFormat="false" ht="15" hidden="false" customHeight="true" outlineLevel="0" collapsed="false">
      <c r="A13111" s="1" t="s">
        <v>23581</v>
      </c>
      <c r="B13111" s="1" t="s">
        <v>8859</v>
      </c>
      <c r="C13111" s="1" t="s">
        <v>1922</v>
      </c>
      <c r="D13111" s="1" t="n">
        <v>1</v>
      </c>
      <c r="E13111" s="16" t="n">
        <v>3142.61</v>
      </c>
      <c r="F13111" s="17" t="n">
        <v>0.15</v>
      </c>
      <c r="G13111" s="16" t="n">
        <v>2671.22</v>
      </c>
      <c r="I13111" s="1" t="str">
        <f aca="false">INDEX(Products!$C$2:$C$51,MATCH(C13111,Products!$A$2:$A$51,0))</f>
        <v>Electronics</v>
      </c>
      <c r="J13111" s="1" t="str">
        <f aca="false">INDEX(Orders!$E$2:$E$8001,MATCH(B13111,Orders!$A$2:$A$8001,0))</f>
        <v>Returned</v>
      </c>
      <c r="K13111" s="1" t="str">
        <f aca="false">LEFT(INDEX(Orders!$C$2:$C$8001,MATCH(B13111,Orders!$A$2:$A$8001,0)),7)</f>
        <v>2024-03</v>
      </c>
    </row>
    <row r="13112" customFormat="false" ht="15" hidden="false" customHeight="true" outlineLevel="0" collapsed="false">
      <c r="A13112" s="1" t="s">
        <v>23582</v>
      </c>
      <c r="B13112" s="1" t="s">
        <v>8859</v>
      </c>
      <c r="C13112" s="1" t="s">
        <v>1928</v>
      </c>
      <c r="D13112" s="1" t="n">
        <v>1</v>
      </c>
      <c r="E13112" s="16" t="n">
        <v>657.82</v>
      </c>
      <c r="F13112" s="17" t="n">
        <v>0.1</v>
      </c>
      <c r="G13112" s="16" t="n">
        <v>592.04</v>
      </c>
      <c r="I13112" s="1" t="str">
        <f aca="false">INDEX(Products!$C$2:$C$51,MATCH(C13112,Products!$A$2:$A$51,0))</f>
        <v>Electronics</v>
      </c>
      <c r="J13112" s="1" t="str">
        <f aca="false">INDEX(Orders!$E$2:$E$8001,MATCH(B13112,Orders!$A$2:$A$8001,0))</f>
        <v>Returned</v>
      </c>
      <c r="K13112" s="1" t="str">
        <f aca="false">LEFT(INDEX(Orders!$C$2:$C$8001,MATCH(B13112,Orders!$A$2:$A$8001,0)),7)</f>
        <v>2024-03</v>
      </c>
    </row>
    <row r="13113" customFormat="false" ht="15" hidden="false" customHeight="true" outlineLevel="0" collapsed="false">
      <c r="A13113" s="1" t="s">
        <v>23583</v>
      </c>
      <c r="B13113" s="1" t="s">
        <v>8860</v>
      </c>
      <c r="C13113" s="1" t="s">
        <v>1951</v>
      </c>
      <c r="D13113" s="1" t="n">
        <v>1</v>
      </c>
      <c r="E13113" s="16" t="n">
        <v>957.5</v>
      </c>
      <c r="F13113" s="17" t="n">
        <v>0.05</v>
      </c>
      <c r="G13113" s="16" t="n">
        <v>909.62</v>
      </c>
      <c r="I13113" s="1" t="str">
        <f aca="false">INDEX(Products!$C$2:$C$51,MATCH(C13113,Products!$A$2:$A$51,0))</f>
        <v>Fashion</v>
      </c>
      <c r="J13113" s="1" t="str">
        <f aca="false">INDEX(Orders!$E$2:$E$8001,MATCH(B13113,Orders!$A$2:$A$8001,0))</f>
        <v>Delivered</v>
      </c>
      <c r="K13113" s="1" t="str">
        <f aca="false">LEFT(INDEX(Orders!$C$2:$C$8001,MATCH(B13113,Orders!$A$2:$A$8001,0)),7)</f>
        <v>2025-02</v>
      </c>
    </row>
    <row r="13114" customFormat="false" ht="15" hidden="false" customHeight="true" outlineLevel="0" collapsed="false">
      <c r="A13114" s="1" t="s">
        <v>23584</v>
      </c>
      <c r="B13114" s="1" t="s">
        <v>8860</v>
      </c>
      <c r="C13114" s="1" t="s">
        <v>2007</v>
      </c>
      <c r="D13114" s="1" t="n">
        <v>2</v>
      </c>
      <c r="E13114" s="16" t="n">
        <v>750.27</v>
      </c>
      <c r="F13114" s="17" t="n">
        <v>0.1</v>
      </c>
      <c r="G13114" s="16" t="n">
        <v>1350.49</v>
      </c>
      <c r="I13114" s="1" t="str">
        <f aca="false">INDEX(Products!$C$2:$C$51,MATCH(C13114,Products!$A$2:$A$51,0))</f>
        <v>Books &amp; Stationery</v>
      </c>
      <c r="J13114" s="1" t="str">
        <f aca="false">INDEX(Orders!$E$2:$E$8001,MATCH(B13114,Orders!$A$2:$A$8001,0))</f>
        <v>Delivered</v>
      </c>
      <c r="K13114" s="1" t="str">
        <f aca="false">LEFT(INDEX(Orders!$C$2:$C$8001,MATCH(B13114,Orders!$A$2:$A$8001,0)),7)</f>
        <v>2025-02</v>
      </c>
    </row>
    <row r="13115" customFormat="false" ht="15" hidden="false" customHeight="true" outlineLevel="0" collapsed="false">
      <c r="A13115" s="1" t="s">
        <v>23585</v>
      </c>
      <c r="B13115" s="1" t="s">
        <v>8860</v>
      </c>
      <c r="C13115" s="1" t="s">
        <v>1959</v>
      </c>
      <c r="D13115" s="1" t="n">
        <v>1</v>
      </c>
      <c r="E13115" s="16" t="n">
        <v>2142.79</v>
      </c>
      <c r="F13115" s="17" t="n">
        <v>0</v>
      </c>
      <c r="G13115" s="16" t="n">
        <v>2142.79</v>
      </c>
      <c r="I13115" s="1" t="str">
        <f aca="false">INDEX(Products!$C$2:$C$51,MATCH(C13115,Products!$A$2:$A$51,0))</f>
        <v>Home &amp; Kitchen</v>
      </c>
      <c r="J13115" s="1" t="str">
        <f aca="false">INDEX(Orders!$E$2:$E$8001,MATCH(B13115,Orders!$A$2:$A$8001,0))</f>
        <v>Delivered</v>
      </c>
      <c r="K13115" s="1" t="str">
        <f aca="false">LEFT(INDEX(Orders!$C$2:$C$8001,MATCH(B13115,Orders!$A$2:$A$8001,0)),7)</f>
        <v>2025-02</v>
      </c>
    </row>
    <row r="13116" customFormat="false" ht="15" hidden="false" customHeight="true" outlineLevel="0" collapsed="false">
      <c r="A13116" s="1" t="s">
        <v>23586</v>
      </c>
      <c r="B13116" s="1" t="s">
        <v>8861</v>
      </c>
      <c r="C13116" s="1" t="s">
        <v>2007</v>
      </c>
      <c r="D13116" s="1" t="n">
        <v>3</v>
      </c>
      <c r="E13116" s="16" t="n">
        <v>750.27</v>
      </c>
      <c r="F13116" s="17" t="n">
        <v>0.1</v>
      </c>
      <c r="G13116" s="16" t="n">
        <v>2025.73</v>
      </c>
      <c r="I13116" s="1" t="str">
        <f aca="false">INDEX(Products!$C$2:$C$51,MATCH(C13116,Products!$A$2:$A$51,0))</f>
        <v>Books &amp; Stationery</v>
      </c>
      <c r="J13116" s="1" t="str">
        <f aca="false">INDEX(Orders!$E$2:$E$8001,MATCH(B13116,Orders!$A$2:$A$8001,0))</f>
        <v>Delivered</v>
      </c>
      <c r="K13116" s="1" t="str">
        <f aca="false">LEFT(INDEX(Orders!$C$2:$C$8001,MATCH(B13116,Orders!$A$2:$A$8001,0)),7)</f>
        <v>2025-07</v>
      </c>
    </row>
    <row r="13117" customFormat="false" ht="15" hidden="false" customHeight="true" outlineLevel="0" collapsed="false">
      <c r="A13117" s="1" t="s">
        <v>23587</v>
      </c>
      <c r="B13117" s="1" t="s">
        <v>8861</v>
      </c>
      <c r="C13117" s="1" t="s">
        <v>1969</v>
      </c>
      <c r="D13117" s="1" t="n">
        <v>1</v>
      </c>
      <c r="E13117" s="16" t="n">
        <v>9171.98</v>
      </c>
      <c r="F13117" s="17" t="n">
        <v>0.05</v>
      </c>
      <c r="G13117" s="16" t="n">
        <v>8713.38</v>
      </c>
      <c r="I13117" s="1" t="str">
        <f aca="false">INDEX(Products!$C$2:$C$51,MATCH(C13117,Products!$A$2:$A$51,0))</f>
        <v>Home &amp; Kitchen</v>
      </c>
      <c r="J13117" s="1" t="str">
        <f aca="false">INDEX(Orders!$E$2:$E$8001,MATCH(B13117,Orders!$A$2:$A$8001,0))</f>
        <v>Delivered</v>
      </c>
      <c r="K13117" s="1" t="str">
        <f aca="false">LEFT(INDEX(Orders!$C$2:$C$8001,MATCH(B13117,Orders!$A$2:$A$8001,0)),7)</f>
        <v>2025-07</v>
      </c>
    </row>
    <row r="13118" customFormat="false" ht="15" hidden="false" customHeight="true" outlineLevel="0" collapsed="false">
      <c r="A13118" s="1" t="s">
        <v>23588</v>
      </c>
      <c r="B13118" s="1" t="s">
        <v>8861</v>
      </c>
      <c r="C13118" s="1" t="s">
        <v>1940</v>
      </c>
      <c r="D13118" s="1" t="n">
        <v>3</v>
      </c>
      <c r="E13118" s="16" t="n">
        <v>2374.52</v>
      </c>
      <c r="F13118" s="17" t="n">
        <v>0</v>
      </c>
      <c r="G13118" s="16" t="n">
        <v>7123.56</v>
      </c>
      <c r="I13118" s="1" t="str">
        <f aca="false">INDEX(Products!$C$2:$C$51,MATCH(C13118,Products!$A$2:$A$51,0))</f>
        <v>Fashion</v>
      </c>
      <c r="J13118" s="1" t="str">
        <f aca="false">INDEX(Orders!$E$2:$E$8001,MATCH(B13118,Orders!$A$2:$A$8001,0))</f>
        <v>Delivered</v>
      </c>
      <c r="K13118" s="1" t="str">
        <f aca="false">LEFT(INDEX(Orders!$C$2:$C$8001,MATCH(B13118,Orders!$A$2:$A$8001,0)),7)</f>
        <v>2025-07</v>
      </c>
    </row>
    <row r="13119" customFormat="false" ht="15" hidden="false" customHeight="true" outlineLevel="0" collapsed="false">
      <c r="A13119" s="1" t="s">
        <v>23589</v>
      </c>
      <c r="B13119" s="1" t="s">
        <v>8861</v>
      </c>
      <c r="C13119" s="1" t="s">
        <v>1990</v>
      </c>
      <c r="D13119" s="1" t="n">
        <v>1</v>
      </c>
      <c r="E13119" s="16" t="n">
        <v>5311.32</v>
      </c>
      <c r="F13119" s="17" t="n">
        <v>0.05</v>
      </c>
      <c r="G13119" s="16" t="n">
        <v>5045.75</v>
      </c>
      <c r="I13119" s="1" t="str">
        <f aca="false">INDEX(Products!$C$2:$C$51,MATCH(C13119,Products!$A$2:$A$51,0))</f>
        <v>Sports &amp; Fitness</v>
      </c>
      <c r="J13119" s="1" t="str">
        <f aca="false">INDEX(Orders!$E$2:$E$8001,MATCH(B13119,Orders!$A$2:$A$8001,0))</f>
        <v>Delivered</v>
      </c>
      <c r="K13119" s="1" t="str">
        <f aca="false">LEFT(INDEX(Orders!$C$2:$C$8001,MATCH(B13119,Orders!$A$2:$A$8001,0)),7)</f>
        <v>2025-07</v>
      </c>
    </row>
    <row r="13120" customFormat="false" ht="15" hidden="false" customHeight="true" outlineLevel="0" collapsed="false">
      <c r="A13120" s="1" t="s">
        <v>23590</v>
      </c>
      <c r="B13120" s="1" t="s">
        <v>8862</v>
      </c>
      <c r="C13120" s="1" t="s">
        <v>1975</v>
      </c>
      <c r="D13120" s="1" t="n">
        <v>1</v>
      </c>
      <c r="E13120" s="16" t="n">
        <v>862.99</v>
      </c>
      <c r="F13120" s="17" t="n">
        <v>0.2</v>
      </c>
      <c r="G13120" s="16" t="n">
        <v>690.39</v>
      </c>
      <c r="I13120" s="1" t="str">
        <f aca="false">INDEX(Products!$C$2:$C$51,MATCH(C13120,Products!$A$2:$A$51,0))</f>
        <v>Beauty &amp; Personal Care</v>
      </c>
      <c r="J13120" s="1" t="str">
        <f aca="false">INDEX(Orders!$E$2:$E$8001,MATCH(B13120,Orders!$A$2:$A$8001,0))</f>
        <v>Delivered</v>
      </c>
      <c r="K13120" s="1" t="str">
        <f aca="false">LEFT(INDEX(Orders!$C$2:$C$8001,MATCH(B13120,Orders!$A$2:$A$8001,0)),7)</f>
        <v>2025-11</v>
      </c>
    </row>
    <row r="13121" customFormat="false" ht="15" hidden="false" customHeight="true" outlineLevel="0" collapsed="false">
      <c r="A13121" s="1" t="s">
        <v>23591</v>
      </c>
      <c r="B13121" s="1" t="s">
        <v>8863</v>
      </c>
      <c r="C13121" s="1" t="s">
        <v>2006</v>
      </c>
      <c r="D13121" s="1" t="n">
        <v>1</v>
      </c>
      <c r="E13121" s="16" t="n">
        <v>482.17</v>
      </c>
      <c r="F13121" s="17" t="n">
        <v>0.15</v>
      </c>
      <c r="G13121" s="16" t="n">
        <v>409.84</v>
      </c>
      <c r="I13121" s="1" t="str">
        <f aca="false">INDEX(Products!$C$2:$C$51,MATCH(C13121,Products!$A$2:$A$51,0))</f>
        <v>Books &amp; Stationery</v>
      </c>
      <c r="J13121" s="1" t="str">
        <f aca="false">INDEX(Orders!$E$2:$E$8001,MATCH(B13121,Orders!$A$2:$A$8001,0))</f>
        <v>Delivered</v>
      </c>
      <c r="K13121" s="1" t="str">
        <f aca="false">LEFT(INDEX(Orders!$C$2:$C$8001,MATCH(B13121,Orders!$A$2:$A$8001,0)),7)</f>
        <v>2025-03</v>
      </c>
    </row>
    <row r="13122" customFormat="false" ht="15" hidden="false" customHeight="true" outlineLevel="0" collapsed="false">
      <c r="A13122" s="1" t="s">
        <v>23592</v>
      </c>
      <c r="B13122" s="1" t="s">
        <v>8863</v>
      </c>
      <c r="C13122" s="1" t="s">
        <v>1930</v>
      </c>
      <c r="D13122" s="1" t="n">
        <v>1</v>
      </c>
      <c r="E13122" s="16" t="n">
        <v>2398.35</v>
      </c>
      <c r="F13122" s="17" t="n">
        <v>0.15</v>
      </c>
      <c r="G13122" s="16" t="n">
        <v>2038.6</v>
      </c>
      <c r="I13122" s="1" t="str">
        <f aca="false">INDEX(Products!$C$2:$C$51,MATCH(C13122,Products!$A$2:$A$51,0))</f>
        <v>Electronics</v>
      </c>
      <c r="J13122" s="1" t="str">
        <f aca="false">INDEX(Orders!$E$2:$E$8001,MATCH(B13122,Orders!$A$2:$A$8001,0))</f>
        <v>Delivered</v>
      </c>
      <c r="K13122" s="1" t="str">
        <f aca="false">LEFT(INDEX(Orders!$C$2:$C$8001,MATCH(B13122,Orders!$A$2:$A$8001,0)),7)</f>
        <v>2025-03</v>
      </c>
    </row>
    <row r="13123" customFormat="false" ht="15" hidden="false" customHeight="true" outlineLevel="0" collapsed="false">
      <c r="A13123" s="1" t="s">
        <v>23593</v>
      </c>
      <c r="B13123" s="1" t="s">
        <v>8863</v>
      </c>
      <c r="C13123" s="1" t="s">
        <v>1975</v>
      </c>
      <c r="D13123" s="1" t="n">
        <v>1</v>
      </c>
      <c r="E13123" s="16" t="n">
        <v>862.99</v>
      </c>
      <c r="F13123" s="17" t="n">
        <v>0</v>
      </c>
      <c r="G13123" s="16" t="n">
        <v>862.99</v>
      </c>
      <c r="I13123" s="1" t="str">
        <f aca="false">INDEX(Products!$C$2:$C$51,MATCH(C13123,Products!$A$2:$A$51,0))</f>
        <v>Beauty &amp; Personal Care</v>
      </c>
      <c r="J13123" s="1" t="str">
        <f aca="false">INDEX(Orders!$E$2:$E$8001,MATCH(B13123,Orders!$A$2:$A$8001,0))</f>
        <v>Delivered</v>
      </c>
      <c r="K13123" s="1" t="str">
        <f aca="false">LEFT(INDEX(Orders!$C$2:$C$8001,MATCH(B13123,Orders!$A$2:$A$8001,0)),7)</f>
        <v>2025-03</v>
      </c>
    </row>
    <row r="13124" customFormat="false" ht="15" hidden="false" customHeight="true" outlineLevel="0" collapsed="false">
      <c r="A13124" s="1" t="s">
        <v>23594</v>
      </c>
      <c r="B13124" s="1" t="s">
        <v>8863</v>
      </c>
      <c r="C13124" s="1" t="s">
        <v>1997</v>
      </c>
      <c r="D13124" s="1" t="n">
        <v>2</v>
      </c>
      <c r="E13124" s="16" t="n">
        <v>311.15</v>
      </c>
      <c r="F13124" s="17" t="n">
        <v>0.15</v>
      </c>
      <c r="G13124" s="16" t="n">
        <v>528.95</v>
      </c>
      <c r="I13124" s="1" t="str">
        <f aca="false">INDEX(Products!$C$2:$C$51,MATCH(C13124,Products!$A$2:$A$51,0))</f>
        <v>Sports &amp; Fitness</v>
      </c>
      <c r="J13124" s="1" t="str">
        <f aca="false">INDEX(Orders!$E$2:$E$8001,MATCH(B13124,Orders!$A$2:$A$8001,0))</f>
        <v>Delivered</v>
      </c>
      <c r="K13124" s="1" t="str">
        <f aca="false">LEFT(INDEX(Orders!$C$2:$C$8001,MATCH(B13124,Orders!$A$2:$A$8001,0)),7)</f>
        <v>2025-03</v>
      </c>
    </row>
    <row r="13125" customFormat="false" ht="15" hidden="false" customHeight="true" outlineLevel="0" collapsed="false">
      <c r="A13125" s="1" t="s">
        <v>23595</v>
      </c>
      <c r="B13125" s="1" t="s">
        <v>8864</v>
      </c>
      <c r="C13125" s="1" t="s">
        <v>1940</v>
      </c>
      <c r="D13125" s="1" t="n">
        <v>2</v>
      </c>
      <c r="E13125" s="16" t="n">
        <v>2374.52</v>
      </c>
      <c r="F13125" s="17" t="n">
        <v>0.2</v>
      </c>
      <c r="G13125" s="16" t="n">
        <v>3799.23</v>
      </c>
      <c r="I13125" s="1" t="str">
        <f aca="false">INDEX(Products!$C$2:$C$51,MATCH(C13125,Products!$A$2:$A$51,0))</f>
        <v>Fashion</v>
      </c>
      <c r="J13125" s="1" t="str">
        <f aca="false">INDEX(Orders!$E$2:$E$8001,MATCH(B13125,Orders!$A$2:$A$8001,0))</f>
        <v>Delivered</v>
      </c>
      <c r="K13125" s="1" t="str">
        <f aca="false">LEFT(INDEX(Orders!$C$2:$C$8001,MATCH(B13125,Orders!$A$2:$A$8001,0)),7)</f>
        <v>2024-12</v>
      </c>
    </row>
    <row r="13126" customFormat="false" ht="15" hidden="false" customHeight="true" outlineLevel="0" collapsed="false">
      <c r="A13126" s="1" t="s">
        <v>23596</v>
      </c>
      <c r="B13126" s="1" t="s">
        <v>8865</v>
      </c>
      <c r="C13126" s="1" t="s">
        <v>1975</v>
      </c>
      <c r="D13126" s="1" t="n">
        <v>1</v>
      </c>
      <c r="E13126" s="16" t="n">
        <v>862.99</v>
      </c>
      <c r="F13126" s="17" t="n">
        <v>0.05</v>
      </c>
      <c r="G13126" s="16" t="n">
        <v>819.84</v>
      </c>
      <c r="I13126" s="1" t="str">
        <f aca="false">INDEX(Products!$C$2:$C$51,MATCH(C13126,Products!$A$2:$A$51,0))</f>
        <v>Beauty &amp; Personal Care</v>
      </c>
      <c r="J13126" s="1" t="str">
        <f aca="false">INDEX(Orders!$E$2:$E$8001,MATCH(B13126,Orders!$A$2:$A$8001,0))</f>
        <v>Delivered</v>
      </c>
      <c r="K13126" s="1" t="str">
        <f aca="false">LEFT(INDEX(Orders!$C$2:$C$8001,MATCH(B13126,Orders!$A$2:$A$8001,0)),7)</f>
        <v>2024-10</v>
      </c>
    </row>
    <row r="13127" customFormat="false" ht="15" hidden="false" customHeight="true" outlineLevel="0" collapsed="false">
      <c r="A13127" s="1" t="s">
        <v>23597</v>
      </c>
      <c r="B13127" s="1" t="s">
        <v>8866</v>
      </c>
      <c r="C13127" s="1" t="s">
        <v>1940</v>
      </c>
      <c r="D13127" s="1" t="n">
        <v>2</v>
      </c>
      <c r="E13127" s="16" t="n">
        <v>2374.52</v>
      </c>
      <c r="F13127" s="17" t="n">
        <v>0</v>
      </c>
      <c r="G13127" s="16" t="n">
        <v>4749.04</v>
      </c>
      <c r="I13127" s="1" t="str">
        <f aca="false">INDEX(Products!$C$2:$C$51,MATCH(C13127,Products!$A$2:$A$51,0))</f>
        <v>Fashion</v>
      </c>
      <c r="J13127" s="1" t="str">
        <f aca="false">INDEX(Orders!$E$2:$E$8001,MATCH(B13127,Orders!$A$2:$A$8001,0))</f>
        <v>Delivered</v>
      </c>
      <c r="K13127" s="1" t="str">
        <f aca="false">LEFT(INDEX(Orders!$C$2:$C$8001,MATCH(B13127,Orders!$A$2:$A$8001,0)),7)</f>
        <v>2025-12</v>
      </c>
    </row>
    <row r="13128" customFormat="false" ht="15" hidden="false" customHeight="true" outlineLevel="0" collapsed="false">
      <c r="A13128" s="1" t="s">
        <v>23598</v>
      </c>
      <c r="B13128" s="1" t="s">
        <v>8867</v>
      </c>
      <c r="C13128" s="1" t="s">
        <v>1930</v>
      </c>
      <c r="D13128" s="1" t="n">
        <v>2</v>
      </c>
      <c r="E13128" s="16" t="n">
        <v>2398.35</v>
      </c>
      <c r="F13128" s="17" t="n">
        <v>0</v>
      </c>
      <c r="G13128" s="16" t="n">
        <v>4796.7</v>
      </c>
      <c r="I13128" s="1" t="str">
        <f aca="false">INDEX(Products!$C$2:$C$51,MATCH(C13128,Products!$A$2:$A$51,0))</f>
        <v>Electronics</v>
      </c>
      <c r="J13128" s="1" t="str">
        <f aca="false">INDEX(Orders!$E$2:$E$8001,MATCH(B13128,Orders!$A$2:$A$8001,0))</f>
        <v>Returned</v>
      </c>
      <c r="K13128" s="1" t="str">
        <f aca="false">LEFT(INDEX(Orders!$C$2:$C$8001,MATCH(B13128,Orders!$A$2:$A$8001,0)),7)</f>
        <v>2025-11</v>
      </c>
    </row>
    <row r="13129" customFormat="false" ht="15" hidden="false" customHeight="true" outlineLevel="0" collapsed="false">
      <c r="A13129" s="1" t="s">
        <v>23599</v>
      </c>
      <c r="B13129" s="1" t="s">
        <v>8867</v>
      </c>
      <c r="C13129" s="1" t="s">
        <v>1990</v>
      </c>
      <c r="D13129" s="1" t="n">
        <v>3</v>
      </c>
      <c r="E13129" s="16" t="n">
        <v>5311.32</v>
      </c>
      <c r="F13129" s="17" t="n">
        <v>0</v>
      </c>
      <c r="G13129" s="16" t="n">
        <v>15933.96</v>
      </c>
      <c r="I13129" s="1" t="str">
        <f aca="false">INDEX(Products!$C$2:$C$51,MATCH(C13129,Products!$A$2:$A$51,0))</f>
        <v>Sports &amp; Fitness</v>
      </c>
      <c r="J13129" s="1" t="str">
        <f aca="false">INDEX(Orders!$E$2:$E$8001,MATCH(B13129,Orders!$A$2:$A$8001,0))</f>
        <v>Returned</v>
      </c>
      <c r="K13129" s="1" t="str">
        <f aca="false">LEFT(INDEX(Orders!$C$2:$C$8001,MATCH(B13129,Orders!$A$2:$A$8001,0)),7)</f>
        <v>2025-11</v>
      </c>
    </row>
    <row r="13130" customFormat="false" ht="15" hidden="false" customHeight="true" outlineLevel="0" collapsed="false">
      <c r="A13130" s="1" t="s">
        <v>23600</v>
      </c>
      <c r="B13130" s="1" t="s">
        <v>8867</v>
      </c>
      <c r="C13130" s="1" t="s">
        <v>1997</v>
      </c>
      <c r="D13130" s="1" t="n">
        <v>2</v>
      </c>
      <c r="E13130" s="16" t="n">
        <v>311.15</v>
      </c>
      <c r="F13130" s="17" t="n">
        <v>0.05</v>
      </c>
      <c r="G13130" s="16" t="n">
        <v>591.18</v>
      </c>
      <c r="I13130" s="1" t="str">
        <f aca="false">INDEX(Products!$C$2:$C$51,MATCH(C13130,Products!$A$2:$A$51,0))</f>
        <v>Sports &amp; Fitness</v>
      </c>
      <c r="J13130" s="1" t="str">
        <f aca="false">INDEX(Orders!$E$2:$E$8001,MATCH(B13130,Orders!$A$2:$A$8001,0))</f>
        <v>Returned</v>
      </c>
      <c r="K13130" s="1" t="str">
        <f aca="false">LEFT(INDEX(Orders!$C$2:$C$8001,MATCH(B13130,Orders!$A$2:$A$8001,0)),7)</f>
        <v>2025-11</v>
      </c>
    </row>
    <row r="13131" customFormat="false" ht="15" hidden="false" customHeight="true" outlineLevel="0" collapsed="false">
      <c r="A13131" s="1" t="s">
        <v>23601</v>
      </c>
      <c r="B13131" s="1" t="s">
        <v>8867</v>
      </c>
      <c r="C13131" s="1" t="s">
        <v>1937</v>
      </c>
      <c r="D13131" s="1" t="n">
        <v>1</v>
      </c>
      <c r="E13131" s="16" t="n">
        <v>1364.75</v>
      </c>
      <c r="F13131" s="17" t="n">
        <v>0.1</v>
      </c>
      <c r="G13131" s="16" t="n">
        <v>1228.28</v>
      </c>
      <c r="I13131" s="1" t="str">
        <f aca="false">INDEX(Products!$C$2:$C$51,MATCH(C13131,Products!$A$2:$A$51,0))</f>
        <v>Fashion</v>
      </c>
      <c r="J13131" s="1" t="str">
        <f aca="false">INDEX(Orders!$E$2:$E$8001,MATCH(B13131,Orders!$A$2:$A$8001,0))</f>
        <v>Returned</v>
      </c>
      <c r="K13131" s="1" t="str">
        <f aca="false">LEFT(INDEX(Orders!$C$2:$C$8001,MATCH(B13131,Orders!$A$2:$A$8001,0)),7)</f>
        <v>2025-11</v>
      </c>
    </row>
    <row r="13132" customFormat="false" ht="15" hidden="false" customHeight="true" outlineLevel="0" collapsed="false">
      <c r="A13132" s="1" t="s">
        <v>23602</v>
      </c>
      <c r="B13132" s="1" t="s">
        <v>8868</v>
      </c>
      <c r="C13132" s="1" t="s">
        <v>2007</v>
      </c>
      <c r="D13132" s="1" t="n">
        <v>1</v>
      </c>
      <c r="E13132" s="16" t="n">
        <v>750.27</v>
      </c>
      <c r="F13132" s="17" t="n">
        <v>0.15</v>
      </c>
      <c r="G13132" s="16" t="n">
        <v>637.73</v>
      </c>
      <c r="I13132" s="1" t="str">
        <f aca="false">INDEX(Products!$C$2:$C$51,MATCH(C13132,Products!$A$2:$A$51,0))</f>
        <v>Books &amp; Stationery</v>
      </c>
      <c r="J13132" s="1" t="str">
        <f aca="false">INDEX(Orders!$E$2:$E$8001,MATCH(B13132,Orders!$A$2:$A$8001,0))</f>
        <v>Delivered</v>
      </c>
      <c r="K13132" s="1" t="str">
        <f aca="false">LEFT(INDEX(Orders!$C$2:$C$8001,MATCH(B13132,Orders!$A$2:$A$8001,0)),7)</f>
        <v>2024-10</v>
      </c>
    </row>
    <row r="13133" customFormat="false" ht="15" hidden="false" customHeight="true" outlineLevel="0" collapsed="false">
      <c r="A13133" s="1" t="s">
        <v>23603</v>
      </c>
      <c r="B13133" s="1" t="s">
        <v>8869</v>
      </c>
      <c r="C13133" s="1" t="s">
        <v>1928</v>
      </c>
      <c r="D13133" s="1" t="n">
        <v>1</v>
      </c>
      <c r="E13133" s="16" t="n">
        <v>657.82</v>
      </c>
      <c r="F13133" s="17" t="n">
        <v>0</v>
      </c>
      <c r="G13133" s="16" t="n">
        <v>657.82</v>
      </c>
      <c r="I13133" s="1" t="str">
        <f aca="false">INDEX(Products!$C$2:$C$51,MATCH(C13133,Products!$A$2:$A$51,0))</f>
        <v>Electronics</v>
      </c>
      <c r="J13133" s="1" t="str">
        <f aca="false">INDEX(Orders!$E$2:$E$8001,MATCH(B13133,Orders!$A$2:$A$8001,0))</f>
        <v>Delivered</v>
      </c>
      <c r="K13133" s="1" t="str">
        <f aca="false">LEFT(INDEX(Orders!$C$2:$C$8001,MATCH(B13133,Orders!$A$2:$A$8001,0)),7)</f>
        <v>2025-08</v>
      </c>
    </row>
    <row r="13134" customFormat="false" ht="15" hidden="false" customHeight="true" outlineLevel="0" collapsed="false">
      <c r="A13134" s="1" t="s">
        <v>23604</v>
      </c>
      <c r="B13134" s="1" t="s">
        <v>8869</v>
      </c>
      <c r="C13134" s="1" t="s">
        <v>1940</v>
      </c>
      <c r="D13134" s="1" t="n">
        <v>1</v>
      </c>
      <c r="E13134" s="16" t="n">
        <v>2374.52</v>
      </c>
      <c r="F13134" s="17" t="n">
        <v>0</v>
      </c>
      <c r="G13134" s="16" t="n">
        <v>2374.52</v>
      </c>
      <c r="I13134" s="1" t="str">
        <f aca="false">INDEX(Products!$C$2:$C$51,MATCH(C13134,Products!$A$2:$A$51,0))</f>
        <v>Fashion</v>
      </c>
      <c r="J13134" s="1" t="str">
        <f aca="false">INDEX(Orders!$E$2:$E$8001,MATCH(B13134,Orders!$A$2:$A$8001,0))</f>
        <v>Delivered</v>
      </c>
      <c r="K13134" s="1" t="str">
        <f aca="false">LEFT(INDEX(Orders!$C$2:$C$8001,MATCH(B13134,Orders!$A$2:$A$8001,0)),7)</f>
        <v>2025-08</v>
      </c>
    </row>
    <row r="13135" customFormat="false" ht="15" hidden="false" customHeight="true" outlineLevel="0" collapsed="false">
      <c r="A13135" s="1" t="s">
        <v>23605</v>
      </c>
      <c r="B13135" s="1" t="s">
        <v>8870</v>
      </c>
      <c r="C13135" s="1" t="s">
        <v>1997</v>
      </c>
      <c r="D13135" s="1" t="n">
        <v>2</v>
      </c>
      <c r="E13135" s="16" t="n">
        <v>311.15</v>
      </c>
      <c r="F13135" s="17" t="n">
        <v>0</v>
      </c>
      <c r="G13135" s="16" t="n">
        <v>622.3</v>
      </c>
      <c r="I13135" s="1" t="str">
        <f aca="false">INDEX(Products!$C$2:$C$51,MATCH(C13135,Products!$A$2:$A$51,0))</f>
        <v>Sports &amp; Fitness</v>
      </c>
      <c r="J13135" s="1" t="str">
        <f aca="false">INDEX(Orders!$E$2:$E$8001,MATCH(B13135,Orders!$A$2:$A$8001,0))</f>
        <v>Delivered</v>
      </c>
      <c r="K13135" s="1" t="str">
        <f aca="false">LEFT(INDEX(Orders!$C$2:$C$8001,MATCH(B13135,Orders!$A$2:$A$8001,0)),7)</f>
        <v>2025-08</v>
      </c>
    </row>
    <row r="13136" customFormat="false" ht="15" hidden="false" customHeight="true" outlineLevel="0" collapsed="false">
      <c r="A13136" s="1" t="s">
        <v>23606</v>
      </c>
      <c r="B13136" s="1" t="s">
        <v>8871</v>
      </c>
      <c r="C13136" s="1" t="s">
        <v>1931</v>
      </c>
      <c r="D13136" s="1" t="n">
        <v>1</v>
      </c>
      <c r="E13136" s="16" t="n">
        <v>1111.28</v>
      </c>
      <c r="F13136" s="17" t="n">
        <v>0</v>
      </c>
      <c r="G13136" s="16" t="n">
        <v>1111.28</v>
      </c>
      <c r="I13136" s="1" t="str">
        <f aca="false">INDEX(Products!$C$2:$C$51,MATCH(C13136,Products!$A$2:$A$51,0))</f>
        <v>Electronics</v>
      </c>
      <c r="J13136" s="1" t="str">
        <f aca="false">INDEX(Orders!$E$2:$E$8001,MATCH(B13136,Orders!$A$2:$A$8001,0))</f>
        <v>Delivered</v>
      </c>
      <c r="K13136" s="1" t="str">
        <f aca="false">LEFT(INDEX(Orders!$C$2:$C$8001,MATCH(B13136,Orders!$A$2:$A$8001,0)),7)</f>
        <v>2024-07</v>
      </c>
    </row>
    <row r="13137" customFormat="false" ht="15" hidden="false" customHeight="true" outlineLevel="0" collapsed="false">
      <c r="A13137" s="1" t="s">
        <v>23607</v>
      </c>
      <c r="B13137" s="1" t="s">
        <v>8872</v>
      </c>
      <c r="C13137" s="1" t="s">
        <v>2000</v>
      </c>
      <c r="D13137" s="1" t="n">
        <v>1</v>
      </c>
      <c r="E13137" s="16" t="n">
        <v>425.08</v>
      </c>
      <c r="F13137" s="17" t="n">
        <v>0</v>
      </c>
      <c r="G13137" s="16" t="n">
        <v>425.08</v>
      </c>
      <c r="I13137" s="1" t="str">
        <f aca="false">INDEX(Products!$C$2:$C$51,MATCH(C13137,Products!$A$2:$A$51,0))</f>
        <v>Books &amp; Stationery</v>
      </c>
      <c r="J13137" s="1" t="str">
        <f aca="false">INDEX(Orders!$E$2:$E$8001,MATCH(B13137,Orders!$A$2:$A$8001,0))</f>
        <v>Delivered</v>
      </c>
      <c r="K13137" s="1" t="str">
        <f aca="false">LEFT(INDEX(Orders!$C$2:$C$8001,MATCH(B13137,Orders!$A$2:$A$8001,0)),7)</f>
        <v>2025-05</v>
      </c>
    </row>
    <row r="13138" customFormat="false" ht="15" hidden="false" customHeight="true" outlineLevel="0" collapsed="false">
      <c r="A13138" s="1" t="s">
        <v>23608</v>
      </c>
      <c r="B13138" s="1" t="s">
        <v>8873</v>
      </c>
      <c r="C13138" s="1" t="s">
        <v>1990</v>
      </c>
      <c r="D13138" s="1" t="n">
        <v>1</v>
      </c>
      <c r="E13138" s="16" t="n">
        <v>5311.32</v>
      </c>
      <c r="F13138" s="17" t="n">
        <v>0</v>
      </c>
      <c r="G13138" s="16" t="n">
        <v>5311.32</v>
      </c>
      <c r="I13138" s="1" t="str">
        <f aca="false">INDEX(Products!$C$2:$C$51,MATCH(C13138,Products!$A$2:$A$51,0))</f>
        <v>Sports &amp; Fitness</v>
      </c>
      <c r="J13138" s="1" t="str">
        <f aca="false">INDEX(Orders!$E$2:$E$8001,MATCH(B13138,Orders!$A$2:$A$8001,0))</f>
        <v>Delivered</v>
      </c>
      <c r="K13138" s="1" t="str">
        <f aca="false">LEFT(INDEX(Orders!$C$2:$C$8001,MATCH(B13138,Orders!$A$2:$A$8001,0)),7)</f>
        <v>2025-12</v>
      </c>
    </row>
    <row r="13139" customFormat="false" ht="15" hidden="false" customHeight="true" outlineLevel="0" collapsed="false">
      <c r="A13139" s="1" t="s">
        <v>23609</v>
      </c>
      <c r="B13139" s="1" t="s">
        <v>8873</v>
      </c>
      <c r="C13139" s="1" t="s">
        <v>2006</v>
      </c>
      <c r="D13139" s="1" t="n">
        <v>2</v>
      </c>
      <c r="E13139" s="16" t="n">
        <v>482.17</v>
      </c>
      <c r="F13139" s="17" t="n">
        <v>0.05</v>
      </c>
      <c r="G13139" s="16" t="n">
        <v>916.12</v>
      </c>
      <c r="I13139" s="1" t="str">
        <f aca="false">INDEX(Products!$C$2:$C$51,MATCH(C13139,Products!$A$2:$A$51,0))</f>
        <v>Books &amp; Stationery</v>
      </c>
      <c r="J13139" s="1" t="str">
        <f aca="false">INDEX(Orders!$E$2:$E$8001,MATCH(B13139,Orders!$A$2:$A$8001,0))</f>
        <v>Delivered</v>
      </c>
      <c r="K13139" s="1" t="str">
        <f aca="false">LEFT(INDEX(Orders!$C$2:$C$8001,MATCH(B13139,Orders!$A$2:$A$8001,0)),7)</f>
        <v>2025-12</v>
      </c>
    </row>
    <row r="13140" customFormat="false" ht="15" hidden="false" customHeight="true" outlineLevel="0" collapsed="false">
      <c r="A13140" s="1" t="s">
        <v>23610</v>
      </c>
      <c r="B13140" s="1" t="s">
        <v>8873</v>
      </c>
      <c r="C13140" s="1" t="s">
        <v>1953</v>
      </c>
      <c r="D13140" s="1" t="n">
        <v>2</v>
      </c>
      <c r="E13140" s="16" t="n">
        <v>4914.12</v>
      </c>
      <c r="F13140" s="17" t="n">
        <v>0</v>
      </c>
      <c r="G13140" s="16" t="n">
        <v>9828.24</v>
      </c>
      <c r="I13140" s="1" t="str">
        <f aca="false">INDEX(Products!$C$2:$C$51,MATCH(C13140,Products!$A$2:$A$51,0))</f>
        <v>Fashion</v>
      </c>
      <c r="J13140" s="1" t="str">
        <f aca="false">INDEX(Orders!$E$2:$E$8001,MATCH(B13140,Orders!$A$2:$A$8001,0))</f>
        <v>Delivered</v>
      </c>
      <c r="K13140" s="1" t="str">
        <f aca="false">LEFT(INDEX(Orders!$C$2:$C$8001,MATCH(B13140,Orders!$A$2:$A$8001,0)),7)</f>
        <v>2025-12</v>
      </c>
    </row>
    <row r="13141" customFormat="false" ht="15" hidden="false" customHeight="true" outlineLevel="0" collapsed="false">
      <c r="A13141" s="1" t="s">
        <v>23611</v>
      </c>
      <c r="B13141" s="1" t="s">
        <v>8874</v>
      </c>
      <c r="C13141" s="1" t="s">
        <v>1941</v>
      </c>
      <c r="D13141" s="1" t="n">
        <v>1</v>
      </c>
      <c r="E13141" s="16" t="n">
        <v>2757.65</v>
      </c>
      <c r="F13141" s="17" t="n">
        <v>0</v>
      </c>
      <c r="G13141" s="16" t="n">
        <v>2757.65</v>
      </c>
      <c r="I13141" s="1" t="str">
        <f aca="false">INDEX(Products!$C$2:$C$51,MATCH(C13141,Products!$A$2:$A$51,0))</f>
        <v>Fashion</v>
      </c>
      <c r="J13141" s="1" t="str">
        <f aca="false">INDEX(Orders!$E$2:$E$8001,MATCH(B13141,Orders!$A$2:$A$8001,0))</f>
        <v>Cancelled</v>
      </c>
      <c r="K13141" s="1" t="str">
        <f aca="false">LEFT(INDEX(Orders!$C$2:$C$8001,MATCH(B13141,Orders!$A$2:$A$8001,0)),7)</f>
        <v>2025-01</v>
      </c>
    </row>
    <row r="13142" customFormat="false" ht="15" hidden="false" customHeight="true" outlineLevel="0" collapsed="false">
      <c r="A13142" s="1" t="s">
        <v>23612</v>
      </c>
      <c r="B13142" s="1" t="s">
        <v>8875</v>
      </c>
      <c r="C13142" s="1" t="s">
        <v>2007</v>
      </c>
      <c r="D13142" s="1" t="n">
        <v>3</v>
      </c>
      <c r="E13142" s="16" t="n">
        <v>750.27</v>
      </c>
      <c r="F13142" s="17" t="n">
        <v>0</v>
      </c>
      <c r="G13142" s="16" t="n">
        <v>2250.81</v>
      </c>
      <c r="I13142" s="1" t="str">
        <f aca="false">INDEX(Products!$C$2:$C$51,MATCH(C13142,Products!$A$2:$A$51,0))</f>
        <v>Books &amp; Stationery</v>
      </c>
      <c r="J13142" s="1" t="str">
        <f aca="false">INDEX(Orders!$E$2:$E$8001,MATCH(B13142,Orders!$A$2:$A$8001,0))</f>
        <v>Delivered</v>
      </c>
      <c r="K13142" s="1" t="str">
        <f aca="false">LEFT(INDEX(Orders!$C$2:$C$8001,MATCH(B13142,Orders!$A$2:$A$8001,0)),7)</f>
        <v>2025-03</v>
      </c>
    </row>
    <row r="13143" customFormat="false" ht="15" hidden="false" customHeight="true" outlineLevel="0" collapsed="false">
      <c r="A13143" s="1" t="s">
        <v>23613</v>
      </c>
      <c r="B13143" s="1" t="s">
        <v>8876</v>
      </c>
      <c r="C13143" s="1" t="s">
        <v>2006</v>
      </c>
      <c r="D13143" s="1" t="n">
        <v>2</v>
      </c>
      <c r="E13143" s="16" t="n">
        <v>482.17</v>
      </c>
      <c r="F13143" s="17" t="n">
        <v>0.15</v>
      </c>
      <c r="G13143" s="16" t="n">
        <v>819.69</v>
      </c>
      <c r="I13143" s="1" t="str">
        <f aca="false">INDEX(Products!$C$2:$C$51,MATCH(C13143,Products!$A$2:$A$51,0))</f>
        <v>Books &amp; Stationery</v>
      </c>
      <c r="J13143" s="1" t="str">
        <f aca="false">INDEX(Orders!$E$2:$E$8001,MATCH(B13143,Orders!$A$2:$A$8001,0))</f>
        <v>Delivered</v>
      </c>
      <c r="K13143" s="1" t="str">
        <f aca="false">LEFT(INDEX(Orders!$C$2:$C$8001,MATCH(B13143,Orders!$A$2:$A$8001,0)),7)</f>
        <v>2024-12</v>
      </c>
    </row>
    <row r="13144" customFormat="false" ht="15" hidden="false" customHeight="true" outlineLevel="0" collapsed="false">
      <c r="A13144" s="1" t="s">
        <v>23614</v>
      </c>
      <c r="B13144" s="1" t="s">
        <v>8877</v>
      </c>
      <c r="C13144" s="1" t="s">
        <v>1976</v>
      </c>
      <c r="D13144" s="1" t="n">
        <v>1</v>
      </c>
      <c r="E13144" s="16" t="n">
        <v>1603.35</v>
      </c>
      <c r="F13144" s="17" t="n">
        <v>0.1</v>
      </c>
      <c r="G13144" s="16" t="n">
        <v>1443.02</v>
      </c>
      <c r="I13144" s="1" t="str">
        <f aca="false">INDEX(Products!$C$2:$C$51,MATCH(C13144,Products!$A$2:$A$51,0))</f>
        <v>Beauty &amp; Personal Care</v>
      </c>
      <c r="J13144" s="1" t="str">
        <f aca="false">INDEX(Orders!$E$2:$E$8001,MATCH(B13144,Orders!$A$2:$A$8001,0))</f>
        <v>Delivered</v>
      </c>
      <c r="K13144" s="1" t="str">
        <f aca="false">LEFT(INDEX(Orders!$C$2:$C$8001,MATCH(B13144,Orders!$A$2:$A$8001,0)),7)</f>
        <v>2025-01</v>
      </c>
    </row>
    <row r="13145" customFormat="false" ht="15" hidden="false" customHeight="true" outlineLevel="0" collapsed="false">
      <c r="A13145" s="1" t="s">
        <v>23615</v>
      </c>
      <c r="B13145" s="1" t="s">
        <v>8877</v>
      </c>
      <c r="C13145" s="1" t="s">
        <v>1953</v>
      </c>
      <c r="D13145" s="1" t="n">
        <v>1</v>
      </c>
      <c r="E13145" s="16" t="n">
        <v>4914.12</v>
      </c>
      <c r="F13145" s="17" t="n">
        <v>0.15</v>
      </c>
      <c r="G13145" s="16" t="n">
        <v>4177</v>
      </c>
      <c r="I13145" s="1" t="str">
        <f aca="false">INDEX(Products!$C$2:$C$51,MATCH(C13145,Products!$A$2:$A$51,0))</f>
        <v>Fashion</v>
      </c>
      <c r="J13145" s="1" t="str">
        <f aca="false">INDEX(Orders!$E$2:$E$8001,MATCH(B13145,Orders!$A$2:$A$8001,0))</f>
        <v>Delivered</v>
      </c>
      <c r="K13145" s="1" t="str">
        <f aca="false">LEFT(INDEX(Orders!$C$2:$C$8001,MATCH(B13145,Orders!$A$2:$A$8001,0)),7)</f>
        <v>2025-01</v>
      </c>
    </row>
    <row r="13146" customFormat="false" ht="15" hidden="false" customHeight="true" outlineLevel="0" collapsed="false">
      <c r="A13146" s="1" t="s">
        <v>23616</v>
      </c>
      <c r="B13146" s="1" t="s">
        <v>8877</v>
      </c>
      <c r="C13146" s="1" t="s">
        <v>1940</v>
      </c>
      <c r="D13146" s="1" t="n">
        <v>1</v>
      </c>
      <c r="E13146" s="16" t="n">
        <v>2374.52</v>
      </c>
      <c r="F13146" s="17" t="n">
        <v>0</v>
      </c>
      <c r="G13146" s="16" t="n">
        <v>2374.52</v>
      </c>
      <c r="I13146" s="1" t="str">
        <f aca="false">INDEX(Products!$C$2:$C$51,MATCH(C13146,Products!$A$2:$A$51,0))</f>
        <v>Fashion</v>
      </c>
      <c r="J13146" s="1" t="str">
        <f aca="false">INDEX(Orders!$E$2:$E$8001,MATCH(B13146,Orders!$A$2:$A$8001,0))</f>
        <v>Delivered</v>
      </c>
      <c r="K13146" s="1" t="str">
        <f aca="false">LEFT(INDEX(Orders!$C$2:$C$8001,MATCH(B13146,Orders!$A$2:$A$8001,0)),7)</f>
        <v>2025-01</v>
      </c>
    </row>
    <row r="13147" customFormat="false" ht="15" hidden="false" customHeight="true" outlineLevel="0" collapsed="false">
      <c r="A13147" s="1" t="s">
        <v>23617</v>
      </c>
      <c r="B13147" s="1" t="s">
        <v>8878</v>
      </c>
      <c r="C13147" s="1" t="s">
        <v>2007</v>
      </c>
      <c r="D13147" s="1" t="n">
        <v>2</v>
      </c>
      <c r="E13147" s="16" t="n">
        <v>750.27</v>
      </c>
      <c r="F13147" s="17" t="n">
        <v>0.1</v>
      </c>
      <c r="G13147" s="16" t="n">
        <v>1350.49</v>
      </c>
      <c r="I13147" s="1" t="str">
        <f aca="false">INDEX(Products!$C$2:$C$51,MATCH(C13147,Products!$A$2:$A$51,0))</f>
        <v>Books &amp; Stationery</v>
      </c>
      <c r="J13147" s="1" t="str">
        <f aca="false">INDEX(Orders!$E$2:$E$8001,MATCH(B13147,Orders!$A$2:$A$8001,0))</f>
        <v>Delivered</v>
      </c>
      <c r="K13147" s="1" t="str">
        <f aca="false">LEFT(INDEX(Orders!$C$2:$C$8001,MATCH(B13147,Orders!$A$2:$A$8001,0)),7)</f>
        <v>2025-02</v>
      </c>
    </row>
    <row r="13148" customFormat="false" ht="15" hidden="false" customHeight="true" outlineLevel="0" collapsed="false">
      <c r="A13148" s="1" t="s">
        <v>23618</v>
      </c>
      <c r="B13148" s="1" t="s">
        <v>8878</v>
      </c>
      <c r="C13148" s="1" t="s">
        <v>2006</v>
      </c>
      <c r="D13148" s="1" t="n">
        <v>2</v>
      </c>
      <c r="E13148" s="16" t="n">
        <v>482.17</v>
      </c>
      <c r="F13148" s="17" t="n">
        <v>0</v>
      </c>
      <c r="G13148" s="16" t="n">
        <v>964.34</v>
      </c>
      <c r="I13148" s="1" t="str">
        <f aca="false">INDEX(Products!$C$2:$C$51,MATCH(C13148,Products!$A$2:$A$51,0))</f>
        <v>Books &amp; Stationery</v>
      </c>
      <c r="J13148" s="1" t="str">
        <f aca="false">INDEX(Orders!$E$2:$E$8001,MATCH(B13148,Orders!$A$2:$A$8001,0))</f>
        <v>Delivered</v>
      </c>
      <c r="K13148" s="1" t="str">
        <f aca="false">LEFT(INDEX(Orders!$C$2:$C$8001,MATCH(B13148,Orders!$A$2:$A$8001,0)),7)</f>
        <v>2025-02</v>
      </c>
    </row>
    <row r="13149" customFormat="false" ht="15" hidden="false" customHeight="true" outlineLevel="0" collapsed="false">
      <c r="A13149" s="1" t="s">
        <v>23619</v>
      </c>
      <c r="B13149" s="1" t="s">
        <v>8879</v>
      </c>
      <c r="C13149" s="1" t="s">
        <v>1930</v>
      </c>
      <c r="D13149" s="1" t="n">
        <v>1</v>
      </c>
      <c r="E13149" s="16" t="n">
        <v>2398.35</v>
      </c>
      <c r="F13149" s="17" t="n">
        <v>0.05</v>
      </c>
      <c r="G13149" s="16" t="n">
        <v>2278.43</v>
      </c>
      <c r="I13149" s="1" t="str">
        <f aca="false">INDEX(Products!$C$2:$C$51,MATCH(C13149,Products!$A$2:$A$51,0))</f>
        <v>Electronics</v>
      </c>
      <c r="J13149" s="1" t="str">
        <f aca="false">INDEX(Orders!$E$2:$E$8001,MATCH(B13149,Orders!$A$2:$A$8001,0))</f>
        <v>Delivered</v>
      </c>
      <c r="K13149" s="1" t="str">
        <f aca="false">LEFT(INDEX(Orders!$C$2:$C$8001,MATCH(B13149,Orders!$A$2:$A$8001,0)),7)</f>
        <v>2024-11</v>
      </c>
    </row>
    <row r="13150" customFormat="false" ht="15" hidden="false" customHeight="true" outlineLevel="0" collapsed="false">
      <c r="A13150" s="1" t="s">
        <v>23620</v>
      </c>
      <c r="B13150" s="1" t="s">
        <v>8880</v>
      </c>
      <c r="C13150" s="1" t="s">
        <v>1940</v>
      </c>
      <c r="D13150" s="1" t="n">
        <v>3</v>
      </c>
      <c r="E13150" s="16" t="n">
        <v>2374.52</v>
      </c>
      <c r="F13150" s="17" t="n">
        <v>0.05</v>
      </c>
      <c r="G13150" s="16" t="n">
        <v>6767.38</v>
      </c>
      <c r="I13150" s="1" t="str">
        <f aca="false">INDEX(Products!$C$2:$C$51,MATCH(C13150,Products!$A$2:$A$51,0))</f>
        <v>Fashion</v>
      </c>
      <c r="J13150" s="1" t="str">
        <f aca="false">INDEX(Orders!$E$2:$E$8001,MATCH(B13150,Orders!$A$2:$A$8001,0))</f>
        <v>Delivered</v>
      </c>
      <c r="K13150" s="1" t="str">
        <f aca="false">LEFT(INDEX(Orders!$C$2:$C$8001,MATCH(B13150,Orders!$A$2:$A$8001,0)),7)</f>
        <v>2024-06</v>
      </c>
    </row>
    <row r="13151" customFormat="false" ht="15" hidden="false" customHeight="true" outlineLevel="0" collapsed="false">
      <c r="A13151" s="1" t="s">
        <v>23621</v>
      </c>
      <c r="B13151" s="1" t="s">
        <v>8881</v>
      </c>
      <c r="C13151" s="1" t="s">
        <v>1930</v>
      </c>
      <c r="D13151" s="1" t="n">
        <v>1</v>
      </c>
      <c r="E13151" s="16" t="n">
        <v>2398.35</v>
      </c>
      <c r="F13151" s="17" t="n">
        <v>0.15</v>
      </c>
      <c r="G13151" s="16" t="n">
        <v>2038.6</v>
      </c>
      <c r="I13151" s="1" t="str">
        <f aca="false">INDEX(Products!$C$2:$C$51,MATCH(C13151,Products!$A$2:$A$51,0))</f>
        <v>Electronics</v>
      </c>
      <c r="J13151" s="1" t="str">
        <f aca="false">INDEX(Orders!$E$2:$E$8001,MATCH(B13151,Orders!$A$2:$A$8001,0))</f>
        <v>Delivered</v>
      </c>
      <c r="K13151" s="1" t="str">
        <f aca="false">LEFT(INDEX(Orders!$C$2:$C$8001,MATCH(B13151,Orders!$A$2:$A$8001,0)),7)</f>
        <v>2024-04</v>
      </c>
    </row>
    <row r="13152" customFormat="false" ht="15" hidden="false" customHeight="true" outlineLevel="0" collapsed="false">
      <c r="A13152" s="1" t="s">
        <v>23622</v>
      </c>
      <c r="B13152" s="1" t="s">
        <v>8882</v>
      </c>
      <c r="C13152" s="1" t="s">
        <v>1997</v>
      </c>
      <c r="D13152" s="1" t="n">
        <v>2</v>
      </c>
      <c r="E13152" s="16" t="n">
        <v>311.15</v>
      </c>
      <c r="F13152" s="17" t="n">
        <v>0</v>
      </c>
      <c r="G13152" s="16" t="n">
        <v>622.3</v>
      </c>
      <c r="I13152" s="1" t="str">
        <f aca="false">INDEX(Products!$C$2:$C$51,MATCH(C13152,Products!$A$2:$A$51,0))</f>
        <v>Sports &amp; Fitness</v>
      </c>
      <c r="J13152" s="1" t="str">
        <f aca="false">INDEX(Orders!$E$2:$E$8001,MATCH(B13152,Orders!$A$2:$A$8001,0))</f>
        <v>Delivered</v>
      </c>
      <c r="K13152" s="1" t="str">
        <f aca="false">LEFT(INDEX(Orders!$C$2:$C$8001,MATCH(B13152,Orders!$A$2:$A$8001,0)),7)</f>
        <v>2025-05</v>
      </c>
    </row>
    <row r="13153" customFormat="false" ht="15" hidden="false" customHeight="true" outlineLevel="0" collapsed="false">
      <c r="A13153" s="1" t="s">
        <v>23623</v>
      </c>
      <c r="B13153" s="1" t="s">
        <v>8882</v>
      </c>
      <c r="C13153" s="1" t="s">
        <v>1941</v>
      </c>
      <c r="D13153" s="1" t="n">
        <v>1</v>
      </c>
      <c r="E13153" s="16" t="n">
        <v>2757.65</v>
      </c>
      <c r="F13153" s="17" t="n">
        <v>0</v>
      </c>
      <c r="G13153" s="16" t="n">
        <v>2757.65</v>
      </c>
      <c r="I13153" s="1" t="str">
        <f aca="false">INDEX(Products!$C$2:$C$51,MATCH(C13153,Products!$A$2:$A$51,0))</f>
        <v>Fashion</v>
      </c>
      <c r="J13153" s="1" t="str">
        <f aca="false">INDEX(Orders!$E$2:$E$8001,MATCH(B13153,Orders!$A$2:$A$8001,0))</f>
        <v>Delivered</v>
      </c>
      <c r="K13153" s="1" t="str">
        <f aca="false">LEFT(INDEX(Orders!$C$2:$C$8001,MATCH(B13153,Orders!$A$2:$A$8001,0)),7)</f>
        <v>2025-05</v>
      </c>
    </row>
    <row r="13154" customFormat="false" ht="15" hidden="false" customHeight="true" outlineLevel="0" collapsed="false">
      <c r="A13154" s="1" t="s">
        <v>23624</v>
      </c>
      <c r="B13154" s="1" t="s">
        <v>8882</v>
      </c>
      <c r="C13154" s="1" t="s">
        <v>1940</v>
      </c>
      <c r="D13154" s="1" t="n">
        <v>1</v>
      </c>
      <c r="E13154" s="16" t="n">
        <v>2374.52</v>
      </c>
      <c r="F13154" s="17" t="n">
        <v>0.2</v>
      </c>
      <c r="G13154" s="16" t="n">
        <v>1899.62</v>
      </c>
      <c r="I13154" s="1" t="str">
        <f aca="false">INDEX(Products!$C$2:$C$51,MATCH(C13154,Products!$A$2:$A$51,0))</f>
        <v>Fashion</v>
      </c>
      <c r="J13154" s="1" t="str">
        <f aca="false">INDEX(Orders!$E$2:$E$8001,MATCH(B13154,Orders!$A$2:$A$8001,0))</f>
        <v>Delivered</v>
      </c>
      <c r="K13154" s="1" t="str">
        <f aca="false">LEFT(INDEX(Orders!$C$2:$C$8001,MATCH(B13154,Orders!$A$2:$A$8001,0)),7)</f>
        <v>2025-05</v>
      </c>
    </row>
    <row r="13155" customFormat="false" ht="15" hidden="false" customHeight="true" outlineLevel="0" collapsed="false">
      <c r="A13155" s="1" t="s">
        <v>23625</v>
      </c>
      <c r="B13155" s="1" t="s">
        <v>8882</v>
      </c>
      <c r="C13155" s="1" t="s">
        <v>2002</v>
      </c>
      <c r="D13155" s="1" t="n">
        <v>1</v>
      </c>
      <c r="E13155" s="16" t="n">
        <v>392.75</v>
      </c>
      <c r="F13155" s="17" t="n">
        <v>0</v>
      </c>
      <c r="G13155" s="16" t="n">
        <v>392.75</v>
      </c>
      <c r="I13155" s="1" t="str">
        <f aca="false">INDEX(Products!$C$2:$C$51,MATCH(C13155,Products!$A$2:$A$51,0))</f>
        <v>Books &amp; Stationery</v>
      </c>
      <c r="J13155" s="1" t="str">
        <f aca="false">INDEX(Orders!$E$2:$E$8001,MATCH(B13155,Orders!$A$2:$A$8001,0))</f>
        <v>Delivered</v>
      </c>
      <c r="K13155" s="1" t="str">
        <f aca="false">LEFT(INDEX(Orders!$C$2:$C$8001,MATCH(B13155,Orders!$A$2:$A$8001,0)),7)</f>
        <v>2025-05</v>
      </c>
    </row>
    <row r="13156" customFormat="false" ht="15" hidden="false" customHeight="true" outlineLevel="0" collapsed="false">
      <c r="A13156" s="1" t="s">
        <v>23626</v>
      </c>
      <c r="B13156" s="1" t="s">
        <v>8883</v>
      </c>
      <c r="C13156" s="1" t="s">
        <v>2000</v>
      </c>
      <c r="D13156" s="1" t="n">
        <v>1</v>
      </c>
      <c r="E13156" s="16" t="n">
        <v>425.08</v>
      </c>
      <c r="F13156" s="17" t="n">
        <v>0.05</v>
      </c>
      <c r="G13156" s="16" t="n">
        <v>403.83</v>
      </c>
      <c r="I13156" s="1" t="str">
        <f aca="false">INDEX(Products!$C$2:$C$51,MATCH(C13156,Products!$A$2:$A$51,0))</f>
        <v>Books &amp; Stationery</v>
      </c>
      <c r="J13156" s="1" t="str">
        <f aca="false">INDEX(Orders!$E$2:$E$8001,MATCH(B13156,Orders!$A$2:$A$8001,0))</f>
        <v>Returned</v>
      </c>
      <c r="K13156" s="1" t="str">
        <f aca="false">LEFT(INDEX(Orders!$C$2:$C$8001,MATCH(B13156,Orders!$A$2:$A$8001,0)),7)</f>
        <v>2025-06</v>
      </c>
    </row>
    <row r="13157" customFormat="false" ht="15" hidden="false" customHeight="true" outlineLevel="0" collapsed="false">
      <c r="A13157" s="1" t="s">
        <v>23627</v>
      </c>
      <c r="B13157" s="1" t="s">
        <v>8883</v>
      </c>
      <c r="C13157" s="1" t="s">
        <v>2006</v>
      </c>
      <c r="D13157" s="1" t="n">
        <v>1</v>
      </c>
      <c r="E13157" s="16" t="n">
        <v>482.17</v>
      </c>
      <c r="F13157" s="17" t="n">
        <v>0.1</v>
      </c>
      <c r="G13157" s="16" t="n">
        <v>433.95</v>
      </c>
      <c r="I13157" s="1" t="str">
        <f aca="false">INDEX(Products!$C$2:$C$51,MATCH(C13157,Products!$A$2:$A$51,0))</f>
        <v>Books &amp; Stationery</v>
      </c>
      <c r="J13157" s="1" t="str">
        <f aca="false">INDEX(Orders!$E$2:$E$8001,MATCH(B13157,Orders!$A$2:$A$8001,0))</f>
        <v>Returned</v>
      </c>
      <c r="K13157" s="1" t="str">
        <f aca="false">LEFT(INDEX(Orders!$C$2:$C$8001,MATCH(B13157,Orders!$A$2:$A$8001,0)),7)</f>
        <v>2025-06</v>
      </c>
    </row>
    <row r="13158" customFormat="false" ht="15" hidden="false" customHeight="true" outlineLevel="0" collapsed="false">
      <c r="A13158" s="1" t="s">
        <v>23628</v>
      </c>
      <c r="B13158" s="1" t="s">
        <v>8883</v>
      </c>
      <c r="C13158" s="1" t="s">
        <v>1940</v>
      </c>
      <c r="D13158" s="1" t="n">
        <v>1</v>
      </c>
      <c r="E13158" s="16" t="n">
        <v>2374.52</v>
      </c>
      <c r="F13158" s="17" t="n">
        <v>0</v>
      </c>
      <c r="G13158" s="16" t="n">
        <v>2374.52</v>
      </c>
      <c r="I13158" s="1" t="str">
        <f aca="false">INDEX(Products!$C$2:$C$51,MATCH(C13158,Products!$A$2:$A$51,0))</f>
        <v>Fashion</v>
      </c>
      <c r="J13158" s="1" t="str">
        <f aca="false">INDEX(Orders!$E$2:$E$8001,MATCH(B13158,Orders!$A$2:$A$8001,0))</f>
        <v>Returned</v>
      </c>
      <c r="K13158" s="1" t="str">
        <f aca="false">LEFT(INDEX(Orders!$C$2:$C$8001,MATCH(B13158,Orders!$A$2:$A$8001,0)),7)</f>
        <v>2025-06</v>
      </c>
    </row>
    <row r="13159" customFormat="false" ht="15" hidden="false" customHeight="true" outlineLevel="0" collapsed="false">
      <c r="A13159" s="1" t="s">
        <v>23629</v>
      </c>
      <c r="B13159" s="1" t="s">
        <v>8883</v>
      </c>
      <c r="C13159" s="1" t="s">
        <v>1918</v>
      </c>
      <c r="D13159" s="1" t="n">
        <v>1</v>
      </c>
      <c r="E13159" s="16" t="n">
        <v>2978.99</v>
      </c>
      <c r="F13159" s="17" t="n">
        <v>0.1</v>
      </c>
      <c r="G13159" s="16" t="n">
        <v>2681.09</v>
      </c>
      <c r="I13159" s="1" t="str">
        <f aca="false">INDEX(Products!$C$2:$C$51,MATCH(C13159,Products!$A$2:$A$51,0))</f>
        <v>Electronics</v>
      </c>
      <c r="J13159" s="1" t="str">
        <f aca="false">INDEX(Orders!$E$2:$E$8001,MATCH(B13159,Orders!$A$2:$A$8001,0))</f>
        <v>Returned</v>
      </c>
      <c r="K13159" s="1" t="str">
        <f aca="false">LEFT(INDEX(Orders!$C$2:$C$8001,MATCH(B13159,Orders!$A$2:$A$8001,0)),7)</f>
        <v>2025-06</v>
      </c>
    </row>
    <row r="13160" customFormat="false" ht="15" hidden="false" customHeight="true" outlineLevel="0" collapsed="false">
      <c r="A13160" s="1" t="s">
        <v>23630</v>
      </c>
      <c r="B13160" s="1" t="s">
        <v>8883</v>
      </c>
      <c r="C13160" s="1" t="s">
        <v>1930</v>
      </c>
      <c r="D13160" s="1" t="n">
        <v>2</v>
      </c>
      <c r="E13160" s="16" t="n">
        <v>2398.35</v>
      </c>
      <c r="F13160" s="17" t="n">
        <v>0.1</v>
      </c>
      <c r="G13160" s="16" t="n">
        <v>4317.03</v>
      </c>
      <c r="I13160" s="1" t="str">
        <f aca="false">INDEX(Products!$C$2:$C$51,MATCH(C13160,Products!$A$2:$A$51,0))</f>
        <v>Electronics</v>
      </c>
      <c r="J13160" s="1" t="str">
        <f aca="false">INDEX(Orders!$E$2:$E$8001,MATCH(B13160,Orders!$A$2:$A$8001,0))</f>
        <v>Returned</v>
      </c>
      <c r="K13160" s="1" t="str">
        <f aca="false">LEFT(INDEX(Orders!$C$2:$C$8001,MATCH(B13160,Orders!$A$2:$A$8001,0)),7)</f>
        <v>2025-06</v>
      </c>
    </row>
    <row r="13161" customFormat="false" ht="15" hidden="false" customHeight="true" outlineLevel="0" collapsed="false">
      <c r="A13161" s="1" t="s">
        <v>23631</v>
      </c>
      <c r="B13161" s="1" t="s">
        <v>8884</v>
      </c>
      <c r="C13161" s="1" t="s">
        <v>2004</v>
      </c>
      <c r="D13161" s="1" t="n">
        <v>2</v>
      </c>
      <c r="E13161" s="16" t="n">
        <v>645.89</v>
      </c>
      <c r="F13161" s="17" t="n">
        <v>0.05</v>
      </c>
      <c r="G13161" s="16" t="n">
        <v>1227.19</v>
      </c>
      <c r="I13161" s="1" t="str">
        <f aca="false">INDEX(Products!$C$2:$C$51,MATCH(C13161,Products!$A$2:$A$51,0))</f>
        <v>Books &amp; Stationery</v>
      </c>
      <c r="J13161" s="1" t="str">
        <f aca="false">INDEX(Orders!$E$2:$E$8001,MATCH(B13161,Orders!$A$2:$A$8001,0))</f>
        <v>Delivered</v>
      </c>
      <c r="K13161" s="1" t="str">
        <f aca="false">LEFT(INDEX(Orders!$C$2:$C$8001,MATCH(B13161,Orders!$A$2:$A$8001,0)),7)</f>
        <v>2025-04</v>
      </c>
    </row>
    <row r="13162" customFormat="false" ht="15" hidden="false" customHeight="true" outlineLevel="0" collapsed="false">
      <c r="A13162" s="1" t="s">
        <v>23632</v>
      </c>
      <c r="B13162" s="1" t="s">
        <v>8884</v>
      </c>
      <c r="C13162" s="1" t="s">
        <v>1940</v>
      </c>
      <c r="D13162" s="1" t="n">
        <v>1</v>
      </c>
      <c r="E13162" s="16" t="n">
        <v>2374.52</v>
      </c>
      <c r="F13162" s="17" t="n">
        <v>0.05</v>
      </c>
      <c r="G13162" s="16" t="n">
        <v>2255.79</v>
      </c>
      <c r="I13162" s="1" t="str">
        <f aca="false">INDEX(Products!$C$2:$C$51,MATCH(C13162,Products!$A$2:$A$51,0))</f>
        <v>Fashion</v>
      </c>
      <c r="J13162" s="1" t="str">
        <f aca="false">INDEX(Orders!$E$2:$E$8001,MATCH(B13162,Orders!$A$2:$A$8001,0))</f>
        <v>Delivered</v>
      </c>
      <c r="K13162" s="1" t="str">
        <f aca="false">LEFT(INDEX(Orders!$C$2:$C$8001,MATCH(B13162,Orders!$A$2:$A$8001,0)),7)</f>
        <v>2025-04</v>
      </c>
    </row>
    <row r="13163" customFormat="false" ht="15" hidden="false" customHeight="true" outlineLevel="0" collapsed="false">
      <c r="A13163" s="1" t="s">
        <v>23633</v>
      </c>
      <c r="B13163" s="1" t="s">
        <v>8884</v>
      </c>
      <c r="C13163" s="1" t="s">
        <v>1937</v>
      </c>
      <c r="D13163" s="1" t="n">
        <v>2</v>
      </c>
      <c r="E13163" s="16" t="n">
        <v>1364.75</v>
      </c>
      <c r="F13163" s="17" t="n">
        <v>0</v>
      </c>
      <c r="G13163" s="16" t="n">
        <v>2729.5</v>
      </c>
      <c r="I13163" s="1" t="str">
        <f aca="false">INDEX(Products!$C$2:$C$51,MATCH(C13163,Products!$A$2:$A$51,0))</f>
        <v>Fashion</v>
      </c>
      <c r="J13163" s="1" t="str">
        <f aca="false">INDEX(Orders!$E$2:$E$8001,MATCH(B13163,Orders!$A$2:$A$8001,0))</f>
        <v>Delivered</v>
      </c>
      <c r="K13163" s="1" t="str">
        <f aca="false">LEFT(INDEX(Orders!$C$2:$C$8001,MATCH(B13163,Orders!$A$2:$A$8001,0)),7)</f>
        <v>2025-04</v>
      </c>
    </row>
    <row r="13164" customFormat="false" ht="15" hidden="false" customHeight="true" outlineLevel="0" collapsed="false">
      <c r="A13164" s="1" t="s">
        <v>23634</v>
      </c>
      <c r="B13164" s="1" t="s">
        <v>8885</v>
      </c>
      <c r="C13164" s="1" t="s">
        <v>1995</v>
      </c>
      <c r="D13164" s="1" t="n">
        <v>3</v>
      </c>
      <c r="E13164" s="16" t="n">
        <v>2914.27</v>
      </c>
      <c r="F13164" s="17" t="n">
        <v>0</v>
      </c>
      <c r="G13164" s="16" t="n">
        <v>8742.81</v>
      </c>
      <c r="I13164" s="1" t="str">
        <f aca="false">INDEX(Products!$C$2:$C$51,MATCH(C13164,Products!$A$2:$A$51,0))</f>
        <v>Sports &amp; Fitness</v>
      </c>
      <c r="J13164" s="1" t="str">
        <f aca="false">INDEX(Orders!$E$2:$E$8001,MATCH(B13164,Orders!$A$2:$A$8001,0))</f>
        <v>Delivered</v>
      </c>
      <c r="K13164" s="1" t="str">
        <f aca="false">LEFT(INDEX(Orders!$C$2:$C$8001,MATCH(B13164,Orders!$A$2:$A$8001,0)),7)</f>
        <v>2024-02</v>
      </c>
    </row>
    <row r="13165" customFormat="false" ht="15" hidden="false" customHeight="true" outlineLevel="0" collapsed="false">
      <c r="A13165" s="1" t="s">
        <v>23635</v>
      </c>
      <c r="B13165" s="1" t="s">
        <v>8886</v>
      </c>
      <c r="C13165" s="1" t="s">
        <v>2006</v>
      </c>
      <c r="D13165" s="1" t="n">
        <v>2</v>
      </c>
      <c r="E13165" s="16" t="n">
        <v>482.17</v>
      </c>
      <c r="F13165" s="17" t="n">
        <v>0</v>
      </c>
      <c r="G13165" s="16" t="n">
        <v>964.34</v>
      </c>
      <c r="I13165" s="1" t="str">
        <f aca="false">INDEX(Products!$C$2:$C$51,MATCH(C13165,Products!$A$2:$A$51,0))</f>
        <v>Books &amp; Stationery</v>
      </c>
      <c r="J13165" s="1" t="str">
        <f aca="false">INDEX(Orders!$E$2:$E$8001,MATCH(B13165,Orders!$A$2:$A$8001,0))</f>
        <v>Delivered</v>
      </c>
      <c r="K13165" s="1" t="str">
        <f aca="false">LEFT(INDEX(Orders!$C$2:$C$8001,MATCH(B13165,Orders!$A$2:$A$8001,0)),7)</f>
        <v>2024-11</v>
      </c>
    </row>
    <row r="13166" customFormat="false" ht="15" hidden="false" customHeight="true" outlineLevel="0" collapsed="false">
      <c r="A13166" s="1" t="s">
        <v>23636</v>
      </c>
      <c r="B13166" s="1" t="s">
        <v>8887</v>
      </c>
      <c r="C13166" s="1" t="s">
        <v>1935</v>
      </c>
      <c r="D13166" s="1" t="n">
        <v>1</v>
      </c>
      <c r="E13166" s="16" t="n">
        <v>14558.72</v>
      </c>
      <c r="F13166" s="17" t="n">
        <v>0</v>
      </c>
      <c r="G13166" s="16" t="n">
        <v>14558.72</v>
      </c>
      <c r="I13166" s="1" t="str">
        <f aca="false">INDEX(Products!$C$2:$C$51,MATCH(C13166,Products!$A$2:$A$51,0))</f>
        <v>Electronics</v>
      </c>
      <c r="J13166" s="1" t="str">
        <f aca="false">INDEX(Orders!$E$2:$E$8001,MATCH(B13166,Orders!$A$2:$A$8001,0))</f>
        <v>Delivered</v>
      </c>
      <c r="K13166" s="1" t="str">
        <f aca="false">LEFT(INDEX(Orders!$C$2:$C$8001,MATCH(B13166,Orders!$A$2:$A$8001,0)),7)</f>
        <v>2024-07</v>
      </c>
    </row>
    <row r="13167" customFormat="false" ht="15" hidden="false" customHeight="true" outlineLevel="0" collapsed="false">
      <c r="A13167" s="1" t="s">
        <v>23637</v>
      </c>
      <c r="B13167" s="1" t="s">
        <v>8887</v>
      </c>
      <c r="C13167" s="1" t="s">
        <v>1979</v>
      </c>
      <c r="D13167" s="1" t="n">
        <v>2</v>
      </c>
      <c r="E13167" s="16" t="n">
        <v>623</v>
      </c>
      <c r="F13167" s="17" t="n">
        <v>0.2</v>
      </c>
      <c r="G13167" s="16" t="n">
        <v>996.8</v>
      </c>
      <c r="I13167" s="1" t="str">
        <f aca="false">INDEX(Products!$C$2:$C$51,MATCH(C13167,Products!$A$2:$A$51,0))</f>
        <v>Beauty &amp; Personal Care</v>
      </c>
      <c r="J13167" s="1" t="str">
        <f aca="false">INDEX(Orders!$E$2:$E$8001,MATCH(B13167,Orders!$A$2:$A$8001,0))</f>
        <v>Delivered</v>
      </c>
      <c r="K13167" s="1" t="str">
        <f aca="false">LEFT(INDEX(Orders!$C$2:$C$8001,MATCH(B13167,Orders!$A$2:$A$8001,0)),7)</f>
        <v>2024-07</v>
      </c>
    </row>
    <row r="13168" customFormat="false" ht="15" hidden="false" customHeight="true" outlineLevel="0" collapsed="false">
      <c r="A13168" s="1" t="s">
        <v>23638</v>
      </c>
      <c r="B13168" s="1" t="s">
        <v>8888</v>
      </c>
      <c r="C13168" s="1" t="s">
        <v>1995</v>
      </c>
      <c r="D13168" s="1" t="n">
        <v>1</v>
      </c>
      <c r="E13168" s="16" t="n">
        <v>2914.27</v>
      </c>
      <c r="F13168" s="17" t="n">
        <v>0</v>
      </c>
      <c r="G13168" s="16" t="n">
        <v>2914.27</v>
      </c>
      <c r="I13168" s="1" t="str">
        <f aca="false">INDEX(Products!$C$2:$C$51,MATCH(C13168,Products!$A$2:$A$51,0))</f>
        <v>Sports &amp; Fitness</v>
      </c>
      <c r="J13168" s="1" t="str">
        <f aca="false">INDEX(Orders!$E$2:$E$8001,MATCH(B13168,Orders!$A$2:$A$8001,0))</f>
        <v>Delivered</v>
      </c>
      <c r="K13168" s="1" t="str">
        <f aca="false">LEFT(INDEX(Orders!$C$2:$C$8001,MATCH(B13168,Orders!$A$2:$A$8001,0)),7)</f>
        <v>2024-10</v>
      </c>
    </row>
    <row r="13169" customFormat="false" ht="15" hidden="false" customHeight="true" outlineLevel="0" collapsed="false">
      <c r="A13169" s="1" t="s">
        <v>23639</v>
      </c>
      <c r="B13169" s="1" t="s">
        <v>8888</v>
      </c>
      <c r="C13169" s="1" t="s">
        <v>1940</v>
      </c>
      <c r="D13169" s="1" t="n">
        <v>2</v>
      </c>
      <c r="E13169" s="16" t="n">
        <v>2374.52</v>
      </c>
      <c r="F13169" s="17" t="n">
        <v>0</v>
      </c>
      <c r="G13169" s="16" t="n">
        <v>4749.04</v>
      </c>
      <c r="I13169" s="1" t="str">
        <f aca="false">INDEX(Products!$C$2:$C$51,MATCH(C13169,Products!$A$2:$A$51,0))</f>
        <v>Fashion</v>
      </c>
      <c r="J13169" s="1" t="str">
        <f aca="false">INDEX(Orders!$E$2:$E$8001,MATCH(B13169,Orders!$A$2:$A$8001,0))</f>
        <v>Delivered</v>
      </c>
      <c r="K13169" s="1" t="str">
        <f aca="false">LEFT(INDEX(Orders!$C$2:$C$8001,MATCH(B13169,Orders!$A$2:$A$8001,0)),7)</f>
        <v>2024-10</v>
      </c>
    </row>
    <row r="13170" customFormat="false" ht="15" hidden="false" customHeight="true" outlineLevel="0" collapsed="false">
      <c r="A13170" s="1" t="s">
        <v>23640</v>
      </c>
      <c r="B13170" s="1" t="s">
        <v>8888</v>
      </c>
      <c r="C13170" s="1" t="s">
        <v>2007</v>
      </c>
      <c r="D13170" s="1" t="n">
        <v>1</v>
      </c>
      <c r="E13170" s="16" t="n">
        <v>750.27</v>
      </c>
      <c r="F13170" s="17" t="n">
        <v>0.1</v>
      </c>
      <c r="G13170" s="16" t="n">
        <v>675.24</v>
      </c>
      <c r="I13170" s="1" t="str">
        <f aca="false">INDEX(Products!$C$2:$C$51,MATCH(C13170,Products!$A$2:$A$51,0))</f>
        <v>Books &amp; Stationery</v>
      </c>
      <c r="J13170" s="1" t="str">
        <f aca="false">INDEX(Orders!$E$2:$E$8001,MATCH(B13170,Orders!$A$2:$A$8001,0))</f>
        <v>Delivered</v>
      </c>
      <c r="K13170" s="1" t="str">
        <f aca="false">LEFT(INDEX(Orders!$C$2:$C$8001,MATCH(B13170,Orders!$A$2:$A$8001,0)),7)</f>
        <v>2024-10</v>
      </c>
    </row>
    <row r="13171" customFormat="false" ht="15" hidden="false" customHeight="true" outlineLevel="0" collapsed="false">
      <c r="A13171" s="1" t="s">
        <v>23641</v>
      </c>
      <c r="B13171" s="1" t="s">
        <v>8889</v>
      </c>
      <c r="C13171" s="1" t="s">
        <v>1940</v>
      </c>
      <c r="D13171" s="1" t="n">
        <v>3</v>
      </c>
      <c r="E13171" s="16" t="n">
        <v>2374.52</v>
      </c>
      <c r="F13171" s="17" t="n">
        <v>0.05</v>
      </c>
      <c r="G13171" s="16" t="n">
        <v>6767.38</v>
      </c>
      <c r="I13171" s="1" t="str">
        <f aca="false">INDEX(Products!$C$2:$C$51,MATCH(C13171,Products!$A$2:$A$51,0))</f>
        <v>Fashion</v>
      </c>
      <c r="J13171" s="1" t="str">
        <f aca="false">INDEX(Orders!$E$2:$E$8001,MATCH(B13171,Orders!$A$2:$A$8001,0))</f>
        <v>Delivered</v>
      </c>
      <c r="K13171" s="1" t="str">
        <f aca="false">LEFT(INDEX(Orders!$C$2:$C$8001,MATCH(B13171,Orders!$A$2:$A$8001,0)),7)</f>
        <v>2025-12</v>
      </c>
    </row>
    <row r="13172" customFormat="false" ht="15" hidden="false" customHeight="true" outlineLevel="0" collapsed="false">
      <c r="A13172" s="1" t="s">
        <v>23642</v>
      </c>
      <c r="B13172" s="1" t="s">
        <v>8889</v>
      </c>
      <c r="C13172" s="1" t="s">
        <v>1969</v>
      </c>
      <c r="D13172" s="1" t="n">
        <v>1</v>
      </c>
      <c r="E13172" s="16" t="n">
        <v>9171.98</v>
      </c>
      <c r="F13172" s="17" t="n">
        <v>0.15</v>
      </c>
      <c r="G13172" s="16" t="n">
        <v>7796.18</v>
      </c>
      <c r="I13172" s="1" t="str">
        <f aca="false">INDEX(Products!$C$2:$C$51,MATCH(C13172,Products!$A$2:$A$51,0))</f>
        <v>Home &amp; Kitchen</v>
      </c>
      <c r="J13172" s="1" t="str">
        <f aca="false">INDEX(Orders!$E$2:$E$8001,MATCH(B13172,Orders!$A$2:$A$8001,0))</f>
        <v>Delivered</v>
      </c>
      <c r="K13172" s="1" t="str">
        <f aca="false">LEFT(INDEX(Orders!$C$2:$C$8001,MATCH(B13172,Orders!$A$2:$A$8001,0)),7)</f>
        <v>2025-12</v>
      </c>
    </row>
    <row r="13173" customFormat="false" ht="15" hidden="false" customHeight="true" outlineLevel="0" collapsed="false">
      <c r="A13173" s="1" t="s">
        <v>23643</v>
      </c>
      <c r="B13173" s="1" t="s">
        <v>8889</v>
      </c>
      <c r="C13173" s="1" t="s">
        <v>1930</v>
      </c>
      <c r="D13173" s="1" t="n">
        <v>1</v>
      </c>
      <c r="E13173" s="16" t="n">
        <v>2398.35</v>
      </c>
      <c r="F13173" s="17" t="n">
        <v>0.05</v>
      </c>
      <c r="G13173" s="16" t="n">
        <v>2278.43</v>
      </c>
      <c r="I13173" s="1" t="str">
        <f aca="false">INDEX(Products!$C$2:$C$51,MATCH(C13173,Products!$A$2:$A$51,0))</f>
        <v>Electronics</v>
      </c>
      <c r="J13173" s="1" t="str">
        <f aca="false">INDEX(Orders!$E$2:$E$8001,MATCH(B13173,Orders!$A$2:$A$8001,0))</f>
        <v>Delivered</v>
      </c>
      <c r="K13173" s="1" t="str">
        <f aca="false">LEFT(INDEX(Orders!$C$2:$C$8001,MATCH(B13173,Orders!$A$2:$A$8001,0)),7)</f>
        <v>2025-12</v>
      </c>
    </row>
    <row r="13174" customFormat="false" ht="15" hidden="false" customHeight="true" outlineLevel="0" collapsed="false">
      <c r="A13174" s="1" t="s">
        <v>23644</v>
      </c>
      <c r="B13174" s="1" t="s">
        <v>8889</v>
      </c>
      <c r="C13174" s="1" t="s">
        <v>1965</v>
      </c>
      <c r="D13174" s="1" t="n">
        <v>3</v>
      </c>
      <c r="E13174" s="16" t="n">
        <v>1145.07</v>
      </c>
      <c r="F13174" s="17" t="n">
        <v>0</v>
      </c>
      <c r="G13174" s="16" t="n">
        <v>3435.21</v>
      </c>
      <c r="I13174" s="1" t="str">
        <f aca="false">INDEX(Products!$C$2:$C$51,MATCH(C13174,Products!$A$2:$A$51,0))</f>
        <v>Home &amp; Kitchen</v>
      </c>
      <c r="J13174" s="1" t="str">
        <f aca="false">INDEX(Orders!$E$2:$E$8001,MATCH(B13174,Orders!$A$2:$A$8001,0))</f>
        <v>Delivered</v>
      </c>
      <c r="K13174" s="1" t="str">
        <f aca="false">LEFT(INDEX(Orders!$C$2:$C$8001,MATCH(B13174,Orders!$A$2:$A$8001,0)),7)</f>
        <v>2025-12</v>
      </c>
    </row>
    <row r="13175" customFormat="false" ht="15" hidden="false" customHeight="true" outlineLevel="0" collapsed="false">
      <c r="A13175" s="1" t="s">
        <v>23645</v>
      </c>
      <c r="B13175" s="1" t="s">
        <v>8890</v>
      </c>
      <c r="C13175" s="1" t="s">
        <v>2000</v>
      </c>
      <c r="D13175" s="1" t="n">
        <v>1</v>
      </c>
      <c r="E13175" s="16" t="n">
        <v>425.08</v>
      </c>
      <c r="F13175" s="17" t="n">
        <v>0.2</v>
      </c>
      <c r="G13175" s="16" t="n">
        <v>340.06</v>
      </c>
      <c r="I13175" s="1" t="str">
        <f aca="false">INDEX(Products!$C$2:$C$51,MATCH(C13175,Products!$A$2:$A$51,0))</f>
        <v>Books &amp; Stationery</v>
      </c>
      <c r="J13175" s="1" t="str">
        <f aca="false">INDEX(Orders!$E$2:$E$8001,MATCH(B13175,Orders!$A$2:$A$8001,0))</f>
        <v>Delivered</v>
      </c>
      <c r="K13175" s="1" t="str">
        <f aca="false">LEFT(INDEX(Orders!$C$2:$C$8001,MATCH(B13175,Orders!$A$2:$A$8001,0)),7)</f>
        <v>2025-07</v>
      </c>
    </row>
    <row r="13176" customFormat="false" ht="15" hidden="false" customHeight="true" outlineLevel="0" collapsed="false">
      <c r="A13176" s="1" t="s">
        <v>23646</v>
      </c>
      <c r="B13176" s="1" t="s">
        <v>8890</v>
      </c>
      <c r="C13176" s="1" t="s">
        <v>1940</v>
      </c>
      <c r="D13176" s="1" t="n">
        <v>2</v>
      </c>
      <c r="E13176" s="16" t="n">
        <v>2374.52</v>
      </c>
      <c r="F13176" s="17" t="n">
        <v>0</v>
      </c>
      <c r="G13176" s="16" t="n">
        <v>4749.04</v>
      </c>
      <c r="I13176" s="1" t="str">
        <f aca="false">INDEX(Products!$C$2:$C$51,MATCH(C13176,Products!$A$2:$A$51,0))</f>
        <v>Fashion</v>
      </c>
      <c r="J13176" s="1" t="str">
        <f aca="false">INDEX(Orders!$E$2:$E$8001,MATCH(B13176,Orders!$A$2:$A$8001,0))</f>
        <v>Delivered</v>
      </c>
      <c r="K13176" s="1" t="str">
        <f aca="false">LEFT(INDEX(Orders!$C$2:$C$8001,MATCH(B13176,Orders!$A$2:$A$8001,0)),7)</f>
        <v>2025-07</v>
      </c>
    </row>
    <row r="13177" customFormat="false" ht="15" hidden="false" customHeight="true" outlineLevel="0" collapsed="false">
      <c r="A13177" s="1" t="s">
        <v>23647</v>
      </c>
      <c r="B13177" s="1" t="s">
        <v>8890</v>
      </c>
      <c r="C13177" s="1" t="s">
        <v>2007</v>
      </c>
      <c r="D13177" s="1" t="n">
        <v>1</v>
      </c>
      <c r="E13177" s="16" t="n">
        <v>750.27</v>
      </c>
      <c r="F13177" s="17" t="n">
        <v>0.2</v>
      </c>
      <c r="G13177" s="16" t="n">
        <v>600.22</v>
      </c>
      <c r="I13177" s="1" t="str">
        <f aca="false">INDEX(Products!$C$2:$C$51,MATCH(C13177,Products!$A$2:$A$51,0))</f>
        <v>Books &amp; Stationery</v>
      </c>
      <c r="J13177" s="1" t="str">
        <f aca="false">INDEX(Orders!$E$2:$E$8001,MATCH(B13177,Orders!$A$2:$A$8001,0))</f>
        <v>Delivered</v>
      </c>
      <c r="K13177" s="1" t="str">
        <f aca="false">LEFT(INDEX(Orders!$C$2:$C$8001,MATCH(B13177,Orders!$A$2:$A$8001,0)),7)</f>
        <v>2025-07</v>
      </c>
    </row>
    <row r="13178" customFormat="false" ht="15" hidden="false" customHeight="true" outlineLevel="0" collapsed="false">
      <c r="A13178" s="1" t="s">
        <v>23648</v>
      </c>
      <c r="B13178" s="1" t="s">
        <v>8890</v>
      </c>
      <c r="C13178" s="1" t="s">
        <v>1949</v>
      </c>
      <c r="D13178" s="1" t="n">
        <v>1</v>
      </c>
      <c r="E13178" s="16" t="n">
        <v>4185.64</v>
      </c>
      <c r="F13178" s="17" t="n">
        <v>0</v>
      </c>
      <c r="G13178" s="16" t="n">
        <v>4185.64</v>
      </c>
      <c r="I13178" s="1" t="str">
        <f aca="false">INDEX(Products!$C$2:$C$51,MATCH(C13178,Products!$A$2:$A$51,0))</f>
        <v>Fashion</v>
      </c>
      <c r="J13178" s="1" t="str">
        <f aca="false">INDEX(Orders!$E$2:$E$8001,MATCH(B13178,Orders!$A$2:$A$8001,0))</f>
        <v>Delivered</v>
      </c>
      <c r="K13178" s="1" t="str">
        <f aca="false">LEFT(INDEX(Orders!$C$2:$C$8001,MATCH(B13178,Orders!$A$2:$A$8001,0)),7)</f>
        <v>2025-07</v>
      </c>
    </row>
    <row r="13179" customFormat="false" ht="15" hidden="false" customHeight="true" outlineLevel="0" collapsed="false">
      <c r="A13179" s="1" t="s">
        <v>23649</v>
      </c>
      <c r="B13179" s="1" t="s">
        <v>8891</v>
      </c>
      <c r="C13179" s="1" t="s">
        <v>2006</v>
      </c>
      <c r="D13179" s="1" t="n">
        <v>1</v>
      </c>
      <c r="E13179" s="16" t="n">
        <v>482.17</v>
      </c>
      <c r="F13179" s="17" t="n">
        <v>0</v>
      </c>
      <c r="G13179" s="16" t="n">
        <v>482.17</v>
      </c>
      <c r="I13179" s="1" t="str">
        <f aca="false">INDEX(Products!$C$2:$C$51,MATCH(C13179,Products!$A$2:$A$51,0))</f>
        <v>Books &amp; Stationery</v>
      </c>
      <c r="J13179" s="1" t="str">
        <f aca="false">INDEX(Orders!$E$2:$E$8001,MATCH(B13179,Orders!$A$2:$A$8001,0))</f>
        <v>Delivered</v>
      </c>
      <c r="K13179" s="1" t="str">
        <f aca="false">LEFT(INDEX(Orders!$C$2:$C$8001,MATCH(B13179,Orders!$A$2:$A$8001,0)),7)</f>
        <v>2024-11</v>
      </c>
    </row>
    <row r="13180" customFormat="false" ht="15" hidden="false" customHeight="true" outlineLevel="0" collapsed="false">
      <c r="A13180" s="1" t="s">
        <v>23650</v>
      </c>
      <c r="B13180" s="1" t="s">
        <v>8892</v>
      </c>
      <c r="C13180" s="1" t="s">
        <v>2006</v>
      </c>
      <c r="D13180" s="1" t="n">
        <v>1</v>
      </c>
      <c r="E13180" s="16" t="n">
        <v>482.17</v>
      </c>
      <c r="F13180" s="17" t="n">
        <v>0.05</v>
      </c>
      <c r="G13180" s="16" t="n">
        <v>458.06</v>
      </c>
      <c r="I13180" s="1" t="str">
        <f aca="false">INDEX(Products!$C$2:$C$51,MATCH(C13180,Products!$A$2:$A$51,0))</f>
        <v>Books &amp; Stationery</v>
      </c>
      <c r="J13180" s="1" t="str">
        <f aca="false">INDEX(Orders!$E$2:$E$8001,MATCH(B13180,Orders!$A$2:$A$8001,0))</f>
        <v>Delivered</v>
      </c>
      <c r="K13180" s="1" t="str">
        <f aca="false">LEFT(INDEX(Orders!$C$2:$C$8001,MATCH(B13180,Orders!$A$2:$A$8001,0)),7)</f>
        <v>2025-11</v>
      </c>
    </row>
    <row r="13181" customFormat="false" ht="15" hidden="false" customHeight="true" outlineLevel="0" collapsed="false">
      <c r="A13181" s="1" t="s">
        <v>23651</v>
      </c>
      <c r="B13181" s="1" t="s">
        <v>8892</v>
      </c>
      <c r="C13181" s="1" t="s">
        <v>1976</v>
      </c>
      <c r="D13181" s="1" t="n">
        <v>1</v>
      </c>
      <c r="E13181" s="16" t="n">
        <v>1603.35</v>
      </c>
      <c r="F13181" s="17" t="n">
        <v>0.15</v>
      </c>
      <c r="G13181" s="16" t="n">
        <v>1362.85</v>
      </c>
      <c r="I13181" s="1" t="str">
        <f aca="false">INDEX(Products!$C$2:$C$51,MATCH(C13181,Products!$A$2:$A$51,0))</f>
        <v>Beauty &amp; Personal Care</v>
      </c>
      <c r="J13181" s="1" t="str">
        <f aca="false">INDEX(Orders!$E$2:$E$8001,MATCH(B13181,Orders!$A$2:$A$8001,0))</f>
        <v>Delivered</v>
      </c>
      <c r="K13181" s="1" t="str">
        <f aca="false">LEFT(INDEX(Orders!$C$2:$C$8001,MATCH(B13181,Orders!$A$2:$A$8001,0)),7)</f>
        <v>2025-11</v>
      </c>
    </row>
    <row r="13182" customFormat="false" ht="15" hidden="false" customHeight="true" outlineLevel="0" collapsed="false">
      <c r="A13182" s="1" t="s">
        <v>23652</v>
      </c>
      <c r="B13182" s="1" t="s">
        <v>8893</v>
      </c>
      <c r="C13182" s="1" t="s">
        <v>1988</v>
      </c>
      <c r="D13182" s="1" t="n">
        <v>1</v>
      </c>
      <c r="E13182" s="16" t="n">
        <v>681.07</v>
      </c>
      <c r="F13182" s="17" t="n">
        <v>0.05</v>
      </c>
      <c r="G13182" s="16" t="n">
        <v>647.02</v>
      </c>
      <c r="I13182" s="1" t="str">
        <f aca="false">INDEX(Products!$C$2:$C$51,MATCH(C13182,Products!$A$2:$A$51,0))</f>
        <v>Sports &amp; Fitness</v>
      </c>
      <c r="J13182" s="1" t="str">
        <f aca="false">INDEX(Orders!$E$2:$E$8001,MATCH(B13182,Orders!$A$2:$A$8001,0))</f>
        <v>Delivered</v>
      </c>
      <c r="K13182" s="1" t="str">
        <f aca="false">LEFT(INDEX(Orders!$C$2:$C$8001,MATCH(B13182,Orders!$A$2:$A$8001,0)),7)</f>
        <v>2025-03</v>
      </c>
    </row>
    <row r="13183" customFormat="false" ht="15" hidden="false" customHeight="true" outlineLevel="0" collapsed="false">
      <c r="A13183" s="1" t="s">
        <v>23653</v>
      </c>
      <c r="B13183" s="1" t="s">
        <v>8894</v>
      </c>
      <c r="C13183" s="1" t="s">
        <v>1976</v>
      </c>
      <c r="D13183" s="1" t="n">
        <v>1</v>
      </c>
      <c r="E13183" s="16" t="n">
        <v>1603.35</v>
      </c>
      <c r="F13183" s="17" t="n">
        <v>0</v>
      </c>
      <c r="G13183" s="16" t="n">
        <v>1603.35</v>
      </c>
      <c r="I13183" s="1" t="str">
        <f aca="false">INDEX(Products!$C$2:$C$51,MATCH(C13183,Products!$A$2:$A$51,0))</f>
        <v>Beauty &amp; Personal Care</v>
      </c>
      <c r="J13183" s="1" t="str">
        <f aca="false">INDEX(Orders!$E$2:$E$8001,MATCH(B13183,Orders!$A$2:$A$8001,0))</f>
        <v>Returned</v>
      </c>
      <c r="K13183" s="1" t="str">
        <f aca="false">LEFT(INDEX(Orders!$C$2:$C$8001,MATCH(B13183,Orders!$A$2:$A$8001,0)),7)</f>
        <v>2025-09</v>
      </c>
    </row>
    <row r="13184" customFormat="false" ht="15" hidden="false" customHeight="true" outlineLevel="0" collapsed="false">
      <c r="A13184" s="1" t="s">
        <v>23654</v>
      </c>
      <c r="B13184" s="1" t="s">
        <v>8894</v>
      </c>
      <c r="C13184" s="1" t="s">
        <v>2006</v>
      </c>
      <c r="D13184" s="1" t="n">
        <v>3</v>
      </c>
      <c r="E13184" s="16" t="n">
        <v>482.17</v>
      </c>
      <c r="F13184" s="17" t="n">
        <v>0.1</v>
      </c>
      <c r="G13184" s="16" t="n">
        <v>1301.86</v>
      </c>
      <c r="I13184" s="1" t="str">
        <f aca="false">INDEX(Products!$C$2:$C$51,MATCH(C13184,Products!$A$2:$A$51,0))</f>
        <v>Books &amp; Stationery</v>
      </c>
      <c r="J13184" s="1" t="str">
        <f aca="false">INDEX(Orders!$E$2:$E$8001,MATCH(B13184,Orders!$A$2:$A$8001,0))</f>
        <v>Returned</v>
      </c>
      <c r="K13184" s="1" t="str">
        <f aca="false">LEFT(INDEX(Orders!$C$2:$C$8001,MATCH(B13184,Orders!$A$2:$A$8001,0)),7)</f>
        <v>2025-09</v>
      </c>
    </row>
    <row r="13185" customFormat="false" ht="15" hidden="false" customHeight="true" outlineLevel="0" collapsed="false">
      <c r="A13185" s="1" t="s">
        <v>23655</v>
      </c>
      <c r="B13185" s="1" t="s">
        <v>8894</v>
      </c>
      <c r="C13185" s="1" t="s">
        <v>1979</v>
      </c>
      <c r="D13185" s="1" t="n">
        <v>1</v>
      </c>
      <c r="E13185" s="16" t="n">
        <v>623</v>
      </c>
      <c r="F13185" s="17" t="n">
        <v>0.15</v>
      </c>
      <c r="G13185" s="16" t="n">
        <v>529.55</v>
      </c>
      <c r="I13185" s="1" t="str">
        <f aca="false">INDEX(Products!$C$2:$C$51,MATCH(C13185,Products!$A$2:$A$51,0))</f>
        <v>Beauty &amp; Personal Care</v>
      </c>
      <c r="J13185" s="1" t="str">
        <f aca="false">INDEX(Orders!$E$2:$E$8001,MATCH(B13185,Orders!$A$2:$A$8001,0))</f>
        <v>Returned</v>
      </c>
      <c r="K13185" s="1" t="str">
        <f aca="false">LEFT(INDEX(Orders!$C$2:$C$8001,MATCH(B13185,Orders!$A$2:$A$8001,0)),7)</f>
        <v>2025-09</v>
      </c>
    </row>
    <row r="13186" customFormat="false" ht="15" hidden="false" customHeight="true" outlineLevel="0" collapsed="false">
      <c r="A13186" s="1" t="s">
        <v>23656</v>
      </c>
      <c r="B13186" s="1" t="s">
        <v>8894</v>
      </c>
      <c r="C13186" s="1" t="s">
        <v>1940</v>
      </c>
      <c r="D13186" s="1" t="n">
        <v>1</v>
      </c>
      <c r="E13186" s="16" t="n">
        <v>2374.52</v>
      </c>
      <c r="F13186" s="17" t="n">
        <v>0</v>
      </c>
      <c r="G13186" s="16" t="n">
        <v>2374.52</v>
      </c>
      <c r="I13186" s="1" t="str">
        <f aca="false">INDEX(Products!$C$2:$C$51,MATCH(C13186,Products!$A$2:$A$51,0))</f>
        <v>Fashion</v>
      </c>
      <c r="J13186" s="1" t="str">
        <f aca="false">INDEX(Orders!$E$2:$E$8001,MATCH(B13186,Orders!$A$2:$A$8001,0))</f>
        <v>Returned</v>
      </c>
      <c r="K13186" s="1" t="str">
        <f aca="false">LEFT(INDEX(Orders!$C$2:$C$8001,MATCH(B13186,Orders!$A$2:$A$8001,0)),7)</f>
        <v>2025-09</v>
      </c>
    </row>
    <row r="13187" customFormat="false" ht="15" hidden="false" customHeight="true" outlineLevel="0" collapsed="false">
      <c r="A13187" s="1" t="s">
        <v>23657</v>
      </c>
      <c r="B13187" s="1" t="s">
        <v>8895</v>
      </c>
      <c r="C13187" s="1" t="s">
        <v>1969</v>
      </c>
      <c r="D13187" s="1" t="n">
        <v>1</v>
      </c>
      <c r="E13187" s="16" t="n">
        <v>9171.98</v>
      </c>
      <c r="F13187" s="17" t="n">
        <v>0.15</v>
      </c>
      <c r="G13187" s="16" t="n">
        <v>7796.18</v>
      </c>
      <c r="I13187" s="1" t="str">
        <f aca="false">INDEX(Products!$C$2:$C$51,MATCH(C13187,Products!$A$2:$A$51,0))</f>
        <v>Home &amp; Kitchen</v>
      </c>
      <c r="J13187" s="1" t="str">
        <f aca="false">INDEX(Orders!$E$2:$E$8001,MATCH(B13187,Orders!$A$2:$A$8001,0))</f>
        <v>Delivered</v>
      </c>
      <c r="K13187" s="1" t="str">
        <f aca="false">LEFT(INDEX(Orders!$C$2:$C$8001,MATCH(B13187,Orders!$A$2:$A$8001,0)),7)</f>
        <v>2025-10</v>
      </c>
    </row>
    <row r="13188" customFormat="false" ht="15" hidden="false" customHeight="true" outlineLevel="0" collapsed="false">
      <c r="A13188" s="1" t="s">
        <v>23658</v>
      </c>
      <c r="B13188" s="1" t="s">
        <v>8896</v>
      </c>
      <c r="C13188" s="1" t="s">
        <v>1995</v>
      </c>
      <c r="D13188" s="1" t="n">
        <v>2</v>
      </c>
      <c r="E13188" s="16" t="n">
        <v>2914.27</v>
      </c>
      <c r="F13188" s="17" t="n">
        <v>0</v>
      </c>
      <c r="G13188" s="16" t="n">
        <v>5828.54</v>
      </c>
      <c r="I13188" s="1" t="str">
        <f aca="false">INDEX(Products!$C$2:$C$51,MATCH(C13188,Products!$A$2:$A$51,0))</f>
        <v>Sports &amp; Fitness</v>
      </c>
      <c r="J13188" s="1" t="str">
        <f aca="false">INDEX(Orders!$E$2:$E$8001,MATCH(B13188,Orders!$A$2:$A$8001,0))</f>
        <v>Delivered</v>
      </c>
      <c r="K13188" s="1" t="str">
        <f aca="false">LEFT(INDEX(Orders!$C$2:$C$8001,MATCH(B13188,Orders!$A$2:$A$8001,0)),7)</f>
        <v>2025-05</v>
      </c>
    </row>
    <row r="13189" customFormat="false" ht="15" hidden="false" customHeight="true" outlineLevel="0" collapsed="false">
      <c r="A13189" s="1" t="s">
        <v>23659</v>
      </c>
      <c r="B13189" s="1" t="s">
        <v>8897</v>
      </c>
      <c r="C13189" s="1" t="s">
        <v>1988</v>
      </c>
      <c r="D13189" s="1" t="n">
        <v>2</v>
      </c>
      <c r="E13189" s="16" t="n">
        <v>681.07</v>
      </c>
      <c r="F13189" s="17" t="n">
        <v>0</v>
      </c>
      <c r="G13189" s="16" t="n">
        <v>1362.14</v>
      </c>
      <c r="I13189" s="1" t="str">
        <f aca="false">INDEX(Products!$C$2:$C$51,MATCH(C13189,Products!$A$2:$A$51,0))</f>
        <v>Sports &amp; Fitness</v>
      </c>
      <c r="J13189" s="1" t="str">
        <f aca="false">INDEX(Orders!$E$2:$E$8001,MATCH(B13189,Orders!$A$2:$A$8001,0))</f>
        <v>Returned</v>
      </c>
      <c r="K13189" s="1" t="str">
        <f aca="false">LEFT(INDEX(Orders!$C$2:$C$8001,MATCH(B13189,Orders!$A$2:$A$8001,0)),7)</f>
        <v>2025-10</v>
      </c>
    </row>
    <row r="13190" customFormat="false" ht="15" hidden="false" customHeight="true" outlineLevel="0" collapsed="false">
      <c r="A13190" s="1" t="s">
        <v>23660</v>
      </c>
      <c r="B13190" s="1" t="s">
        <v>8898</v>
      </c>
      <c r="C13190" s="1" t="s">
        <v>1969</v>
      </c>
      <c r="D13190" s="1" t="n">
        <v>1</v>
      </c>
      <c r="E13190" s="16" t="n">
        <v>9171.98</v>
      </c>
      <c r="F13190" s="17" t="n">
        <v>0.1</v>
      </c>
      <c r="G13190" s="16" t="n">
        <v>8254.78</v>
      </c>
      <c r="I13190" s="1" t="str">
        <f aca="false">INDEX(Products!$C$2:$C$51,MATCH(C13190,Products!$A$2:$A$51,0))</f>
        <v>Home &amp; Kitchen</v>
      </c>
      <c r="J13190" s="1" t="str">
        <f aca="false">INDEX(Orders!$E$2:$E$8001,MATCH(B13190,Orders!$A$2:$A$8001,0))</f>
        <v>Delivered</v>
      </c>
      <c r="K13190" s="1" t="str">
        <f aca="false">LEFT(INDEX(Orders!$C$2:$C$8001,MATCH(B13190,Orders!$A$2:$A$8001,0)),7)</f>
        <v>2025-09</v>
      </c>
    </row>
    <row r="13191" customFormat="false" ht="15" hidden="false" customHeight="true" outlineLevel="0" collapsed="false">
      <c r="A13191" s="1" t="s">
        <v>23661</v>
      </c>
      <c r="B13191" s="1" t="s">
        <v>8898</v>
      </c>
      <c r="C13191" s="1" t="s">
        <v>2006</v>
      </c>
      <c r="D13191" s="1" t="n">
        <v>2</v>
      </c>
      <c r="E13191" s="16" t="n">
        <v>482.17</v>
      </c>
      <c r="F13191" s="17" t="n">
        <v>0</v>
      </c>
      <c r="G13191" s="16" t="n">
        <v>964.34</v>
      </c>
      <c r="I13191" s="1" t="str">
        <f aca="false">INDEX(Products!$C$2:$C$51,MATCH(C13191,Products!$A$2:$A$51,0))</f>
        <v>Books &amp; Stationery</v>
      </c>
      <c r="J13191" s="1" t="str">
        <f aca="false">INDEX(Orders!$E$2:$E$8001,MATCH(B13191,Orders!$A$2:$A$8001,0))</f>
        <v>Delivered</v>
      </c>
      <c r="K13191" s="1" t="str">
        <f aca="false">LEFT(INDEX(Orders!$C$2:$C$8001,MATCH(B13191,Orders!$A$2:$A$8001,0)),7)</f>
        <v>2025-09</v>
      </c>
    </row>
    <row r="13192" customFormat="false" ht="15" hidden="false" customHeight="true" outlineLevel="0" collapsed="false">
      <c r="A13192" s="1" t="s">
        <v>23662</v>
      </c>
      <c r="B13192" s="1" t="s">
        <v>8898</v>
      </c>
      <c r="C13192" s="1" t="s">
        <v>2007</v>
      </c>
      <c r="D13192" s="1" t="n">
        <v>2</v>
      </c>
      <c r="E13192" s="16" t="n">
        <v>750.27</v>
      </c>
      <c r="F13192" s="17" t="n">
        <v>0.1</v>
      </c>
      <c r="G13192" s="16" t="n">
        <v>1350.49</v>
      </c>
      <c r="I13192" s="1" t="str">
        <f aca="false">INDEX(Products!$C$2:$C$51,MATCH(C13192,Products!$A$2:$A$51,0))</f>
        <v>Books &amp; Stationery</v>
      </c>
      <c r="J13192" s="1" t="str">
        <f aca="false">INDEX(Orders!$E$2:$E$8001,MATCH(B13192,Orders!$A$2:$A$8001,0))</f>
        <v>Delivered</v>
      </c>
      <c r="K13192" s="1" t="str">
        <f aca="false">LEFT(INDEX(Orders!$C$2:$C$8001,MATCH(B13192,Orders!$A$2:$A$8001,0)),7)</f>
        <v>2025-09</v>
      </c>
    </row>
    <row r="13193" customFormat="false" ht="15" hidden="false" customHeight="true" outlineLevel="0" collapsed="false">
      <c r="A13193" s="1" t="s">
        <v>23663</v>
      </c>
      <c r="B13193" s="1" t="s">
        <v>8898</v>
      </c>
      <c r="C13193" s="1" t="s">
        <v>1955</v>
      </c>
      <c r="D13193" s="1" t="n">
        <v>1</v>
      </c>
      <c r="E13193" s="16" t="n">
        <v>3340.76</v>
      </c>
      <c r="F13193" s="17" t="n">
        <v>0.2</v>
      </c>
      <c r="G13193" s="16" t="n">
        <v>2672.61</v>
      </c>
      <c r="I13193" s="1" t="str">
        <f aca="false">INDEX(Products!$C$2:$C$51,MATCH(C13193,Products!$A$2:$A$51,0))</f>
        <v>Home &amp; Kitchen</v>
      </c>
      <c r="J13193" s="1" t="str">
        <f aca="false">INDEX(Orders!$E$2:$E$8001,MATCH(B13193,Orders!$A$2:$A$8001,0))</f>
        <v>Delivered</v>
      </c>
      <c r="K13193" s="1" t="str">
        <f aca="false">LEFT(INDEX(Orders!$C$2:$C$8001,MATCH(B13193,Orders!$A$2:$A$8001,0)),7)</f>
        <v>2025-09</v>
      </c>
    </row>
    <row r="13194" customFormat="false" ht="15" hidden="false" customHeight="true" outlineLevel="0" collapsed="false">
      <c r="A13194" s="1" t="s">
        <v>23664</v>
      </c>
      <c r="B13194" s="1" t="s">
        <v>8898</v>
      </c>
      <c r="C13194" s="1" t="s">
        <v>1930</v>
      </c>
      <c r="D13194" s="1" t="n">
        <v>1</v>
      </c>
      <c r="E13194" s="16" t="n">
        <v>2398.35</v>
      </c>
      <c r="F13194" s="17" t="n">
        <v>0</v>
      </c>
      <c r="G13194" s="16" t="n">
        <v>2398.35</v>
      </c>
      <c r="I13194" s="1" t="str">
        <f aca="false">INDEX(Products!$C$2:$C$51,MATCH(C13194,Products!$A$2:$A$51,0))</f>
        <v>Electronics</v>
      </c>
      <c r="J13194" s="1" t="str">
        <f aca="false">INDEX(Orders!$E$2:$E$8001,MATCH(B13194,Orders!$A$2:$A$8001,0))</f>
        <v>Delivered</v>
      </c>
      <c r="K13194" s="1" t="str">
        <f aca="false">LEFT(INDEX(Orders!$C$2:$C$8001,MATCH(B13194,Orders!$A$2:$A$8001,0)),7)</f>
        <v>2025-09</v>
      </c>
    </row>
    <row r="13195" customFormat="false" ht="15" hidden="false" customHeight="true" outlineLevel="0" collapsed="false">
      <c r="A13195" s="1" t="s">
        <v>23665</v>
      </c>
      <c r="B13195" s="1" t="s">
        <v>8899</v>
      </c>
      <c r="C13195" s="1" t="s">
        <v>2006</v>
      </c>
      <c r="D13195" s="1" t="n">
        <v>1</v>
      </c>
      <c r="E13195" s="16" t="n">
        <v>482.17</v>
      </c>
      <c r="F13195" s="17" t="n">
        <v>0.1</v>
      </c>
      <c r="G13195" s="16" t="n">
        <v>433.95</v>
      </c>
      <c r="I13195" s="1" t="str">
        <f aca="false">INDEX(Products!$C$2:$C$51,MATCH(C13195,Products!$A$2:$A$51,0))</f>
        <v>Books &amp; Stationery</v>
      </c>
      <c r="J13195" s="1" t="str">
        <f aca="false">INDEX(Orders!$E$2:$E$8001,MATCH(B13195,Orders!$A$2:$A$8001,0))</f>
        <v>Delivered</v>
      </c>
      <c r="K13195" s="1" t="str">
        <f aca="false">LEFT(INDEX(Orders!$C$2:$C$8001,MATCH(B13195,Orders!$A$2:$A$8001,0)),7)</f>
        <v>2025-01</v>
      </c>
    </row>
    <row r="13196" customFormat="false" ht="15" hidden="false" customHeight="true" outlineLevel="0" collapsed="false">
      <c r="A13196" s="1" t="s">
        <v>23666</v>
      </c>
      <c r="B13196" s="1" t="s">
        <v>8900</v>
      </c>
      <c r="C13196" s="1" t="s">
        <v>1998</v>
      </c>
      <c r="D13196" s="1" t="n">
        <v>3</v>
      </c>
      <c r="E13196" s="16" t="n">
        <v>1335.85</v>
      </c>
      <c r="F13196" s="17" t="n">
        <v>0</v>
      </c>
      <c r="G13196" s="16" t="n">
        <v>4007.55</v>
      </c>
      <c r="I13196" s="1" t="str">
        <f aca="false">INDEX(Products!$C$2:$C$51,MATCH(C13196,Products!$A$2:$A$51,0))</f>
        <v>Sports &amp; Fitness</v>
      </c>
      <c r="J13196" s="1" t="str">
        <f aca="false">INDEX(Orders!$E$2:$E$8001,MATCH(B13196,Orders!$A$2:$A$8001,0))</f>
        <v>Delivered</v>
      </c>
      <c r="K13196" s="1" t="str">
        <f aca="false">LEFT(INDEX(Orders!$C$2:$C$8001,MATCH(B13196,Orders!$A$2:$A$8001,0)),7)</f>
        <v>2025-05</v>
      </c>
    </row>
    <row r="13197" customFormat="false" ht="15" hidden="false" customHeight="true" outlineLevel="0" collapsed="false">
      <c r="A13197" s="1" t="s">
        <v>23667</v>
      </c>
      <c r="B13197" s="1" t="s">
        <v>8900</v>
      </c>
      <c r="C13197" s="1" t="s">
        <v>1959</v>
      </c>
      <c r="D13197" s="1" t="n">
        <v>2</v>
      </c>
      <c r="E13197" s="16" t="n">
        <v>2142.79</v>
      </c>
      <c r="F13197" s="17" t="n">
        <v>0</v>
      </c>
      <c r="G13197" s="16" t="n">
        <v>4285.58</v>
      </c>
      <c r="I13197" s="1" t="str">
        <f aca="false">INDEX(Products!$C$2:$C$51,MATCH(C13197,Products!$A$2:$A$51,0))</f>
        <v>Home &amp; Kitchen</v>
      </c>
      <c r="J13197" s="1" t="str">
        <f aca="false">INDEX(Orders!$E$2:$E$8001,MATCH(B13197,Orders!$A$2:$A$8001,0))</f>
        <v>Delivered</v>
      </c>
      <c r="K13197" s="1" t="str">
        <f aca="false">LEFT(INDEX(Orders!$C$2:$C$8001,MATCH(B13197,Orders!$A$2:$A$8001,0)),7)</f>
        <v>2025-05</v>
      </c>
    </row>
    <row r="13198" customFormat="false" ht="15" hidden="false" customHeight="true" outlineLevel="0" collapsed="false">
      <c r="A13198" s="1" t="s">
        <v>23668</v>
      </c>
      <c r="B13198" s="1" t="s">
        <v>8900</v>
      </c>
      <c r="C13198" s="1" t="s">
        <v>1990</v>
      </c>
      <c r="D13198" s="1" t="n">
        <v>2</v>
      </c>
      <c r="E13198" s="16" t="n">
        <v>5311.32</v>
      </c>
      <c r="F13198" s="17" t="n">
        <v>0</v>
      </c>
      <c r="G13198" s="16" t="n">
        <v>10622.64</v>
      </c>
      <c r="I13198" s="1" t="str">
        <f aca="false">INDEX(Products!$C$2:$C$51,MATCH(C13198,Products!$A$2:$A$51,0))</f>
        <v>Sports &amp; Fitness</v>
      </c>
      <c r="J13198" s="1" t="str">
        <f aca="false">INDEX(Orders!$E$2:$E$8001,MATCH(B13198,Orders!$A$2:$A$8001,0))</f>
        <v>Delivered</v>
      </c>
      <c r="K13198" s="1" t="str">
        <f aca="false">LEFT(INDEX(Orders!$C$2:$C$8001,MATCH(B13198,Orders!$A$2:$A$8001,0)),7)</f>
        <v>2025-05</v>
      </c>
    </row>
    <row r="13199" customFormat="false" ht="15" hidden="false" customHeight="true" outlineLevel="0" collapsed="false">
      <c r="A13199" s="1" t="s">
        <v>23669</v>
      </c>
      <c r="B13199" s="1" t="s">
        <v>8900</v>
      </c>
      <c r="C13199" s="1" t="s">
        <v>1937</v>
      </c>
      <c r="D13199" s="1" t="n">
        <v>1</v>
      </c>
      <c r="E13199" s="16" t="n">
        <v>1364.75</v>
      </c>
      <c r="F13199" s="17" t="n">
        <v>0</v>
      </c>
      <c r="G13199" s="16" t="n">
        <v>1364.75</v>
      </c>
      <c r="I13199" s="1" t="str">
        <f aca="false">INDEX(Products!$C$2:$C$51,MATCH(C13199,Products!$A$2:$A$51,0))</f>
        <v>Fashion</v>
      </c>
      <c r="J13199" s="1" t="str">
        <f aca="false">INDEX(Orders!$E$2:$E$8001,MATCH(B13199,Orders!$A$2:$A$8001,0))</f>
        <v>Delivered</v>
      </c>
      <c r="K13199" s="1" t="str">
        <f aca="false">LEFT(INDEX(Orders!$C$2:$C$8001,MATCH(B13199,Orders!$A$2:$A$8001,0)),7)</f>
        <v>2025-05</v>
      </c>
    </row>
    <row r="13200" customFormat="false" ht="15" hidden="false" customHeight="true" outlineLevel="0" collapsed="false">
      <c r="A13200" s="1" t="s">
        <v>23670</v>
      </c>
      <c r="B13200" s="1" t="s">
        <v>8901</v>
      </c>
      <c r="C13200" s="1" t="s">
        <v>2006</v>
      </c>
      <c r="D13200" s="1" t="n">
        <v>1</v>
      </c>
      <c r="E13200" s="16" t="n">
        <v>482.17</v>
      </c>
      <c r="F13200" s="17" t="n">
        <v>0</v>
      </c>
      <c r="G13200" s="16" t="n">
        <v>482.17</v>
      </c>
      <c r="I13200" s="1" t="str">
        <f aca="false">INDEX(Products!$C$2:$C$51,MATCH(C13200,Products!$A$2:$A$51,0))</f>
        <v>Books &amp; Stationery</v>
      </c>
      <c r="J13200" s="1" t="str">
        <f aca="false">INDEX(Orders!$E$2:$E$8001,MATCH(B13200,Orders!$A$2:$A$8001,0))</f>
        <v>Delivered</v>
      </c>
      <c r="K13200" s="1" t="str">
        <f aca="false">LEFT(INDEX(Orders!$C$2:$C$8001,MATCH(B13200,Orders!$A$2:$A$8001,0)),7)</f>
        <v>2024-12</v>
      </c>
    </row>
    <row r="13201" customFormat="false" ht="15" hidden="false" customHeight="true" outlineLevel="0" collapsed="false">
      <c r="A13201" s="1" t="s">
        <v>23671</v>
      </c>
      <c r="B13201" s="1" t="s">
        <v>8902</v>
      </c>
      <c r="C13201" s="1" t="s">
        <v>2007</v>
      </c>
      <c r="D13201" s="1" t="n">
        <v>3</v>
      </c>
      <c r="E13201" s="16" t="n">
        <v>750.27</v>
      </c>
      <c r="F13201" s="17" t="n">
        <v>0.15</v>
      </c>
      <c r="G13201" s="16" t="n">
        <v>1913.19</v>
      </c>
      <c r="I13201" s="1" t="str">
        <f aca="false">INDEX(Products!$C$2:$C$51,MATCH(C13201,Products!$A$2:$A$51,0))</f>
        <v>Books &amp; Stationery</v>
      </c>
      <c r="J13201" s="1" t="str">
        <f aca="false">INDEX(Orders!$E$2:$E$8001,MATCH(B13201,Orders!$A$2:$A$8001,0))</f>
        <v>Delivered</v>
      </c>
      <c r="K13201" s="1" t="str">
        <f aca="false">LEFT(INDEX(Orders!$C$2:$C$8001,MATCH(B13201,Orders!$A$2:$A$8001,0)),7)</f>
        <v>2024-10</v>
      </c>
    </row>
    <row r="13202" customFormat="false" ht="15" hidden="false" customHeight="true" outlineLevel="0" collapsed="false">
      <c r="A13202" s="1" t="s">
        <v>23672</v>
      </c>
      <c r="B13202" s="1" t="s">
        <v>8902</v>
      </c>
      <c r="C13202" s="1" t="s">
        <v>1930</v>
      </c>
      <c r="D13202" s="1" t="n">
        <v>2</v>
      </c>
      <c r="E13202" s="16" t="n">
        <v>2398.35</v>
      </c>
      <c r="F13202" s="17" t="n">
        <v>0</v>
      </c>
      <c r="G13202" s="16" t="n">
        <v>4796.7</v>
      </c>
      <c r="I13202" s="1" t="str">
        <f aca="false">INDEX(Products!$C$2:$C$51,MATCH(C13202,Products!$A$2:$A$51,0))</f>
        <v>Electronics</v>
      </c>
      <c r="J13202" s="1" t="str">
        <f aca="false">INDEX(Orders!$E$2:$E$8001,MATCH(B13202,Orders!$A$2:$A$8001,0))</f>
        <v>Delivered</v>
      </c>
      <c r="K13202" s="1" t="str">
        <f aca="false">LEFT(INDEX(Orders!$C$2:$C$8001,MATCH(B13202,Orders!$A$2:$A$8001,0)),7)</f>
        <v>2024-10</v>
      </c>
    </row>
    <row r="13203" customFormat="false" ht="15" hidden="false" customHeight="true" outlineLevel="0" collapsed="false">
      <c r="A13203" s="1" t="s">
        <v>23673</v>
      </c>
      <c r="B13203" s="1" t="s">
        <v>8902</v>
      </c>
      <c r="C13203" s="1" t="s">
        <v>1951</v>
      </c>
      <c r="D13203" s="1" t="n">
        <v>3</v>
      </c>
      <c r="E13203" s="16" t="n">
        <v>957.5</v>
      </c>
      <c r="F13203" s="17" t="n">
        <v>0</v>
      </c>
      <c r="G13203" s="16" t="n">
        <v>2872.5</v>
      </c>
      <c r="I13203" s="1" t="str">
        <f aca="false">INDEX(Products!$C$2:$C$51,MATCH(C13203,Products!$A$2:$A$51,0))</f>
        <v>Fashion</v>
      </c>
      <c r="J13203" s="1" t="str">
        <f aca="false">INDEX(Orders!$E$2:$E$8001,MATCH(B13203,Orders!$A$2:$A$8001,0))</f>
        <v>Delivered</v>
      </c>
      <c r="K13203" s="1" t="str">
        <f aca="false">LEFT(INDEX(Orders!$C$2:$C$8001,MATCH(B13203,Orders!$A$2:$A$8001,0)),7)</f>
        <v>2024-10</v>
      </c>
    </row>
    <row r="13204" customFormat="false" ht="15" hidden="false" customHeight="true" outlineLevel="0" collapsed="false">
      <c r="A13204" s="1" t="s">
        <v>23674</v>
      </c>
      <c r="B13204" s="1" t="s">
        <v>8902</v>
      </c>
      <c r="C13204" s="1" t="s">
        <v>1959</v>
      </c>
      <c r="D13204" s="1" t="n">
        <v>2</v>
      </c>
      <c r="E13204" s="16" t="n">
        <v>2142.79</v>
      </c>
      <c r="F13204" s="17" t="n">
        <v>0</v>
      </c>
      <c r="G13204" s="16" t="n">
        <v>4285.58</v>
      </c>
      <c r="I13204" s="1" t="str">
        <f aca="false">INDEX(Products!$C$2:$C$51,MATCH(C13204,Products!$A$2:$A$51,0))</f>
        <v>Home &amp; Kitchen</v>
      </c>
      <c r="J13204" s="1" t="str">
        <f aca="false">INDEX(Orders!$E$2:$E$8001,MATCH(B13204,Orders!$A$2:$A$8001,0))</f>
        <v>Delivered</v>
      </c>
      <c r="K13204" s="1" t="str">
        <f aca="false">LEFT(INDEX(Orders!$C$2:$C$8001,MATCH(B13204,Orders!$A$2:$A$8001,0)),7)</f>
        <v>2024-10</v>
      </c>
    </row>
    <row r="13205" customFormat="false" ht="15" hidden="false" customHeight="true" outlineLevel="0" collapsed="false">
      <c r="A13205" s="1" t="s">
        <v>23675</v>
      </c>
      <c r="B13205" s="1" t="s">
        <v>8902</v>
      </c>
      <c r="C13205" s="1" t="s">
        <v>1941</v>
      </c>
      <c r="D13205" s="1" t="n">
        <v>2</v>
      </c>
      <c r="E13205" s="16" t="n">
        <v>2757.65</v>
      </c>
      <c r="F13205" s="17" t="n">
        <v>0.1</v>
      </c>
      <c r="G13205" s="16" t="n">
        <v>4963.77</v>
      </c>
      <c r="I13205" s="1" t="str">
        <f aca="false">INDEX(Products!$C$2:$C$51,MATCH(C13205,Products!$A$2:$A$51,0))</f>
        <v>Fashion</v>
      </c>
      <c r="J13205" s="1" t="str">
        <f aca="false">INDEX(Orders!$E$2:$E$8001,MATCH(B13205,Orders!$A$2:$A$8001,0))</f>
        <v>Delivered</v>
      </c>
      <c r="K13205" s="1" t="str">
        <f aca="false">LEFT(INDEX(Orders!$C$2:$C$8001,MATCH(B13205,Orders!$A$2:$A$8001,0)),7)</f>
        <v>2024-10</v>
      </c>
    </row>
    <row r="13206" customFormat="false" ht="15" hidden="false" customHeight="true" outlineLevel="0" collapsed="false">
      <c r="A13206" s="1" t="s">
        <v>23676</v>
      </c>
      <c r="B13206" s="1" t="s">
        <v>8903</v>
      </c>
      <c r="C13206" s="1" t="s">
        <v>1937</v>
      </c>
      <c r="D13206" s="1" t="n">
        <v>1</v>
      </c>
      <c r="E13206" s="16" t="n">
        <v>1364.75</v>
      </c>
      <c r="F13206" s="17" t="n">
        <v>0.05</v>
      </c>
      <c r="G13206" s="16" t="n">
        <v>1296.51</v>
      </c>
      <c r="I13206" s="1" t="str">
        <f aca="false">INDEX(Products!$C$2:$C$51,MATCH(C13206,Products!$A$2:$A$51,0))</f>
        <v>Fashion</v>
      </c>
      <c r="J13206" s="1" t="str">
        <f aca="false">INDEX(Orders!$E$2:$E$8001,MATCH(B13206,Orders!$A$2:$A$8001,0))</f>
        <v>Returned</v>
      </c>
      <c r="K13206" s="1" t="str">
        <f aca="false">LEFT(INDEX(Orders!$C$2:$C$8001,MATCH(B13206,Orders!$A$2:$A$8001,0)),7)</f>
        <v>2025-06</v>
      </c>
    </row>
    <row r="13207" customFormat="false" ht="15" hidden="false" customHeight="true" outlineLevel="0" collapsed="false">
      <c r="A13207" s="1" t="s">
        <v>23677</v>
      </c>
      <c r="B13207" s="1" t="s">
        <v>8903</v>
      </c>
      <c r="C13207" s="1" t="s">
        <v>1990</v>
      </c>
      <c r="D13207" s="1" t="n">
        <v>3</v>
      </c>
      <c r="E13207" s="16" t="n">
        <v>5311.32</v>
      </c>
      <c r="F13207" s="17" t="n">
        <v>0.05</v>
      </c>
      <c r="G13207" s="16" t="n">
        <v>15137.26</v>
      </c>
      <c r="I13207" s="1" t="str">
        <f aca="false">INDEX(Products!$C$2:$C$51,MATCH(C13207,Products!$A$2:$A$51,0))</f>
        <v>Sports &amp; Fitness</v>
      </c>
      <c r="J13207" s="1" t="str">
        <f aca="false">INDEX(Orders!$E$2:$E$8001,MATCH(B13207,Orders!$A$2:$A$8001,0))</f>
        <v>Returned</v>
      </c>
      <c r="K13207" s="1" t="str">
        <f aca="false">LEFT(INDEX(Orders!$C$2:$C$8001,MATCH(B13207,Orders!$A$2:$A$8001,0)),7)</f>
        <v>2025-06</v>
      </c>
    </row>
    <row r="13208" customFormat="false" ht="15" hidden="false" customHeight="true" outlineLevel="0" collapsed="false">
      <c r="A13208" s="1" t="s">
        <v>23678</v>
      </c>
      <c r="B13208" s="1" t="s">
        <v>8904</v>
      </c>
      <c r="C13208" s="1" t="s">
        <v>2007</v>
      </c>
      <c r="D13208" s="1" t="n">
        <v>3</v>
      </c>
      <c r="E13208" s="16" t="n">
        <v>750.27</v>
      </c>
      <c r="F13208" s="17" t="n">
        <v>0.05</v>
      </c>
      <c r="G13208" s="16" t="n">
        <v>2138.27</v>
      </c>
      <c r="I13208" s="1" t="str">
        <f aca="false">INDEX(Products!$C$2:$C$51,MATCH(C13208,Products!$A$2:$A$51,0))</f>
        <v>Books &amp; Stationery</v>
      </c>
      <c r="J13208" s="1" t="str">
        <f aca="false">INDEX(Orders!$E$2:$E$8001,MATCH(B13208,Orders!$A$2:$A$8001,0))</f>
        <v>Delivered</v>
      </c>
      <c r="K13208" s="1" t="str">
        <f aca="false">LEFT(INDEX(Orders!$C$2:$C$8001,MATCH(B13208,Orders!$A$2:$A$8001,0)),7)</f>
        <v>2025-01</v>
      </c>
    </row>
    <row r="13209" customFormat="false" ht="15" hidden="false" customHeight="true" outlineLevel="0" collapsed="false">
      <c r="A13209" s="1" t="s">
        <v>23679</v>
      </c>
      <c r="B13209" s="1" t="s">
        <v>8905</v>
      </c>
      <c r="C13209" s="1" t="s">
        <v>1975</v>
      </c>
      <c r="D13209" s="1" t="n">
        <v>3</v>
      </c>
      <c r="E13209" s="16" t="n">
        <v>862.99</v>
      </c>
      <c r="F13209" s="17" t="n">
        <v>0.05</v>
      </c>
      <c r="G13209" s="16" t="n">
        <v>2459.52</v>
      </c>
      <c r="I13209" s="1" t="str">
        <f aca="false">INDEX(Products!$C$2:$C$51,MATCH(C13209,Products!$A$2:$A$51,0))</f>
        <v>Beauty &amp; Personal Care</v>
      </c>
      <c r="J13209" s="1" t="str">
        <f aca="false">INDEX(Orders!$E$2:$E$8001,MATCH(B13209,Orders!$A$2:$A$8001,0))</f>
        <v>Returned</v>
      </c>
      <c r="K13209" s="1" t="str">
        <f aca="false">LEFT(INDEX(Orders!$C$2:$C$8001,MATCH(B13209,Orders!$A$2:$A$8001,0)),7)</f>
        <v>2025-09</v>
      </c>
    </row>
    <row r="13210" customFormat="false" ht="15" hidden="false" customHeight="true" outlineLevel="0" collapsed="false">
      <c r="A13210" s="1" t="s">
        <v>23680</v>
      </c>
      <c r="B13210" s="1" t="s">
        <v>8906</v>
      </c>
      <c r="C13210" s="1" t="s">
        <v>2006</v>
      </c>
      <c r="D13210" s="1" t="n">
        <v>1</v>
      </c>
      <c r="E13210" s="16" t="n">
        <v>482.17</v>
      </c>
      <c r="F13210" s="17" t="n">
        <v>0</v>
      </c>
      <c r="G13210" s="16" t="n">
        <v>482.17</v>
      </c>
      <c r="I13210" s="1" t="str">
        <f aca="false">INDEX(Products!$C$2:$C$51,MATCH(C13210,Products!$A$2:$A$51,0))</f>
        <v>Books &amp; Stationery</v>
      </c>
      <c r="J13210" s="1" t="str">
        <f aca="false">INDEX(Orders!$E$2:$E$8001,MATCH(B13210,Orders!$A$2:$A$8001,0))</f>
        <v>Delivered</v>
      </c>
      <c r="K13210" s="1" t="str">
        <f aca="false">LEFT(INDEX(Orders!$C$2:$C$8001,MATCH(B13210,Orders!$A$2:$A$8001,0)),7)</f>
        <v>2025-10</v>
      </c>
    </row>
    <row r="13211" customFormat="false" ht="15" hidden="false" customHeight="true" outlineLevel="0" collapsed="false">
      <c r="A13211" s="1" t="s">
        <v>23681</v>
      </c>
      <c r="B13211" s="1" t="s">
        <v>8906</v>
      </c>
      <c r="C13211" s="1" t="s">
        <v>1949</v>
      </c>
      <c r="D13211" s="1" t="n">
        <v>2</v>
      </c>
      <c r="E13211" s="16" t="n">
        <v>4185.64</v>
      </c>
      <c r="F13211" s="17" t="n">
        <v>0.05</v>
      </c>
      <c r="G13211" s="16" t="n">
        <v>7952.72</v>
      </c>
      <c r="I13211" s="1" t="str">
        <f aca="false">INDEX(Products!$C$2:$C$51,MATCH(C13211,Products!$A$2:$A$51,0))</f>
        <v>Fashion</v>
      </c>
      <c r="J13211" s="1" t="str">
        <f aca="false">INDEX(Orders!$E$2:$E$8001,MATCH(B13211,Orders!$A$2:$A$8001,0))</f>
        <v>Delivered</v>
      </c>
      <c r="K13211" s="1" t="str">
        <f aca="false">LEFT(INDEX(Orders!$C$2:$C$8001,MATCH(B13211,Orders!$A$2:$A$8001,0)),7)</f>
        <v>2025-10</v>
      </c>
    </row>
    <row r="13212" customFormat="false" ht="15" hidden="false" customHeight="true" outlineLevel="0" collapsed="false">
      <c r="A13212" s="1" t="s">
        <v>23682</v>
      </c>
      <c r="B13212" s="1" t="s">
        <v>8907</v>
      </c>
      <c r="C13212" s="1" t="s">
        <v>1933</v>
      </c>
      <c r="D13212" s="1" t="n">
        <v>1</v>
      </c>
      <c r="E13212" s="16" t="n">
        <v>7194.38</v>
      </c>
      <c r="F13212" s="17" t="n">
        <v>0</v>
      </c>
      <c r="G13212" s="16" t="n">
        <v>7194.38</v>
      </c>
      <c r="I13212" s="1" t="str">
        <f aca="false">INDEX(Products!$C$2:$C$51,MATCH(C13212,Products!$A$2:$A$51,0))</f>
        <v>Electronics</v>
      </c>
      <c r="J13212" s="1" t="str">
        <f aca="false">INDEX(Orders!$E$2:$E$8001,MATCH(B13212,Orders!$A$2:$A$8001,0))</f>
        <v>Delivered</v>
      </c>
      <c r="K13212" s="1" t="str">
        <f aca="false">LEFT(INDEX(Orders!$C$2:$C$8001,MATCH(B13212,Orders!$A$2:$A$8001,0)),7)</f>
        <v>2024-07</v>
      </c>
    </row>
    <row r="13213" customFormat="false" ht="15" hidden="false" customHeight="true" outlineLevel="0" collapsed="false">
      <c r="A13213" s="1" t="s">
        <v>23683</v>
      </c>
      <c r="B13213" s="1" t="s">
        <v>8907</v>
      </c>
      <c r="C13213" s="1" t="s">
        <v>1937</v>
      </c>
      <c r="D13213" s="1" t="n">
        <v>2</v>
      </c>
      <c r="E13213" s="16" t="n">
        <v>1364.75</v>
      </c>
      <c r="F13213" s="17" t="n">
        <v>0</v>
      </c>
      <c r="G13213" s="16" t="n">
        <v>2729.5</v>
      </c>
      <c r="I13213" s="1" t="str">
        <f aca="false">INDEX(Products!$C$2:$C$51,MATCH(C13213,Products!$A$2:$A$51,0))</f>
        <v>Fashion</v>
      </c>
      <c r="J13213" s="1" t="str">
        <f aca="false">INDEX(Orders!$E$2:$E$8001,MATCH(B13213,Orders!$A$2:$A$8001,0))</f>
        <v>Delivered</v>
      </c>
      <c r="K13213" s="1" t="str">
        <f aca="false">LEFT(INDEX(Orders!$C$2:$C$8001,MATCH(B13213,Orders!$A$2:$A$8001,0)),7)</f>
        <v>2024-07</v>
      </c>
    </row>
    <row r="13214" customFormat="false" ht="15" hidden="false" customHeight="true" outlineLevel="0" collapsed="false">
      <c r="A13214" s="1" t="s">
        <v>23684</v>
      </c>
      <c r="B13214" s="1" t="s">
        <v>8908</v>
      </c>
      <c r="C13214" s="1" t="s">
        <v>1935</v>
      </c>
      <c r="D13214" s="1" t="n">
        <v>1</v>
      </c>
      <c r="E13214" s="16" t="n">
        <v>14558.72</v>
      </c>
      <c r="F13214" s="17" t="n">
        <v>0</v>
      </c>
      <c r="G13214" s="16" t="n">
        <v>14558.72</v>
      </c>
      <c r="I13214" s="1" t="str">
        <f aca="false">INDEX(Products!$C$2:$C$51,MATCH(C13214,Products!$A$2:$A$51,0))</f>
        <v>Electronics</v>
      </c>
      <c r="J13214" s="1" t="str">
        <f aca="false">INDEX(Orders!$E$2:$E$8001,MATCH(B13214,Orders!$A$2:$A$8001,0))</f>
        <v>Delivered</v>
      </c>
      <c r="K13214" s="1" t="str">
        <f aca="false">LEFT(INDEX(Orders!$C$2:$C$8001,MATCH(B13214,Orders!$A$2:$A$8001,0)),7)</f>
        <v>2024-02</v>
      </c>
    </row>
    <row r="13215" customFormat="false" ht="15" hidden="false" customHeight="true" outlineLevel="0" collapsed="false">
      <c r="A13215" s="1" t="s">
        <v>23685</v>
      </c>
      <c r="B13215" s="1" t="s">
        <v>8908</v>
      </c>
      <c r="C13215" s="1" t="s">
        <v>1930</v>
      </c>
      <c r="D13215" s="1" t="n">
        <v>1</v>
      </c>
      <c r="E13215" s="16" t="n">
        <v>2398.35</v>
      </c>
      <c r="F13215" s="17" t="n">
        <v>0</v>
      </c>
      <c r="G13215" s="16" t="n">
        <v>2398.35</v>
      </c>
      <c r="I13215" s="1" t="str">
        <f aca="false">INDEX(Products!$C$2:$C$51,MATCH(C13215,Products!$A$2:$A$51,0))</f>
        <v>Electronics</v>
      </c>
      <c r="J13215" s="1" t="str">
        <f aca="false">INDEX(Orders!$E$2:$E$8001,MATCH(B13215,Orders!$A$2:$A$8001,0))</f>
        <v>Delivered</v>
      </c>
      <c r="K13215" s="1" t="str">
        <f aca="false">LEFT(INDEX(Orders!$C$2:$C$8001,MATCH(B13215,Orders!$A$2:$A$8001,0)),7)</f>
        <v>2024-02</v>
      </c>
    </row>
    <row r="13216" customFormat="false" ht="15" hidden="false" customHeight="true" outlineLevel="0" collapsed="false">
      <c r="A13216" s="1" t="s">
        <v>23686</v>
      </c>
      <c r="B13216" s="1" t="s">
        <v>8909</v>
      </c>
      <c r="C13216" s="1" t="s">
        <v>2006</v>
      </c>
      <c r="D13216" s="1" t="n">
        <v>1</v>
      </c>
      <c r="E13216" s="16" t="n">
        <v>482.17</v>
      </c>
      <c r="F13216" s="17" t="n">
        <v>0.05</v>
      </c>
      <c r="G13216" s="16" t="n">
        <v>458.06</v>
      </c>
      <c r="I13216" s="1" t="str">
        <f aca="false">INDEX(Products!$C$2:$C$51,MATCH(C13216,Products!$A$2:$A$51,0))</f>
        <v>Books &amp; Stationery</v>
      </c>
      <c r="J13216" s="1" t="str">
        <f aca="false">INDEX(Orders!$E$2:$E$8001,MATCH(B13216,Orders!$A$2:$A$8001,0))</f>
        <v>Delivered</v>
      </c>
      <c r="K13216" s="1" t="str">
        <f aca="false">LEFT(INDEX(Orders!$C$2:$C$8001,MATCH(B13216,Orders!$A$2:$A$8001,0)),7)</f>
        <v>2025-05</v>
      </c>
    </row>
    <row r="13217" customFormat="false" ht="15" hidden="false" customHeight="true" outlineLevel="0" collapsed="false">
      <c r="A13217" s="1" t="s">
        <v>23687</v>
      </c>
      <c r="B13217" s="1" t="s">
        <v>8910</v>
      </c>
      <c r="C13217" s="1" t="s">
        <v>1930</v>
      </c>
      <c r="D13217" s="1" t="n">
        <v>1</v>
      </c>
      <c r="E13217" s="16" t="n">
        <v>2398.35</v>
      </c>
      <c r="F13217" s="17" t="n">
        <v>0.2</v>
      </c>
      <c r="G13217" s="16" t="n">
        <v>1918.68</v>
      </c>
      <c r="I13217" s="1" t="str">
        <f aca="false">INDEX(Products!$C$2:$C$51,MATCH(C13217,Products!$A$2:$A$51,0))</f>
        <v>Electronics</v>
      </c>
      <c r="J13217" s="1" t="str">
        <f aca="false">INDEX(Orders!$E$2:$E$8001,MATCH(B13217,Orders!$A$2:$A$8001,0))</f>
        <v>Delivered</v>
      </c>
      <c r="K13217" s="1" t="str">
        <f aca="false">LEFT(INDEX(Orders!$C$2:$C$8001,MATCH(B13217,Orders!$A$2:$A$8001,0)),7)</f>
        <v>2025-06</v>
      </c>
    </row>
    <row r="13218" customFormat="false" ht="15" hidden="false" customHeight="true" outlineLevel="0" collapsed="false">
      <c r="A13218" s="1" t="s">
        <v>23688</v>
      </c>
      <c r="B13218" s="1" t="s">
        <v>8910</v>
      </c>
      <c r="C13218" s="1" t="s">
        <v>2006</v>
      </c>
      <c r="D13218" s="1" t="n">
        <v>1</v>
      </c>
      <c r="E13218" s="16" t="n">
        <v>482.17</v>
      </c>
      <c r="F13218" s="17" t="n">
        <v>0.15</v>
      </c>
      <c r="G13218" s="16" t="n">
        <v>409.84</v>
      </c>
      <c r="I13218" s="1" t="str">
        <f aca="false">INDEX(Products!$C$2:$C$51,MATCH(C13218,Products!$A$2:$A$51,0))</f>
        <v>Books &amp; Stationery</v>
      </c>
      <c r="J13218" s="1" t="str">
        <f aca="false">INDEX(Orders!$E$2:$E$8001,MATCH(B13218,Orders!$A$2:$A$8001,0))</f>
        <v>Delivered</v>
      </c>
      <c r="K13218" s="1" t="str">
        <f aca="false">LEFT(INDEX(Orders!$C$2:$C$8001,MATCH(B13218,Orders!$A$2:$A$8001,0)),7)</f>
        <v>2025-06</v>
      </c>
    </row>
    <row r="13219" customFormat="false" ht="15" hidden="false" customHeight="true" outlineLevel="0" collapsed="false">
      <c r="A13219" s="1" t="s">
        <v>23689</v>
      </c>
      <c r="B13219" s="1" t="s">
        <v>8911</v>
      </c>
      <c r="C13219" s="1" t="s">
        <v>1997</v>
      </c>
      <c r="D13219" s="1" t="n">
        <v>1</v>
      </c>
      <c r="E13219" s="16" t="n">
        <v>311.15</v>
      </c>
      <c r="F13219" s="17" t="n">
        <v>0</v>
      </c>
      <c r="G13219" s="16" t="n">
        <v>311.15</v>
      </c>
      <c r="I13219" s="1" t="str">
        <f aca="false">INDEX(Products!$C$2:$C$51,MATCH(C13219,Products!$A$2:$A$51,0))</f>
        <v>Sports &amp; Fitness</v>
      </c>
      <c r="J13219" s="1" t="str">
        <f aca="false">INDEX(Orders!$E$2:$E$8001,MATCH(B13219,Orders!$A$2:$A$8001,0))</f>
        <v>Delivered</v>
      </c>
      <c r="K13219" s="1" t="str">
        <f aca="false">LEFT(INDEX(Orders!$C$2:$C$8001,MATCH(B13219,Orders!$A$2:$A$8001,0)),7)</f>
        <v>2024-11</v>
      </c>
    </row>
    <row r="13220" customFormat="false" ht="15" hidden="false" customHeight="true" outlineLevel="0" collapsed="false">
      <c r="A13220" s="1" t="s">
        <v>23690</v>
      </c>
      <c r="B13220" s="1" t="s">
        <v>8911</v>
      </c>
      <c r="C13220" s="1" t="s">
        <v>1990</v>
      </c>
      <c r="D13220" s="1" t="n">
        <v>1</v>
      </c>
      <c r="E13220" s="16" t="n">
        <v>5311.32</v>
      </c>
      <c r="F13220" s="17" t="n">
        <v>0</v>
      </c>
      <c r="G13220" s="16" t="n">
        <v>5311.32</v>
      </c>
      <c r="I13220" s="1" t="str">
        <f aca="false">INDEX(Products!$C$2:$C$51,MATCH(C13220,Products!$A$2:$A$51,0))</f>
        <v>Sports &amp; Fitness</v>
      </c>
      <c r="J13220" s="1" t="str">
        <f aca="false">INDEX(Orders!$E$2:$E$8001,MATCH(B13220,Orders!$A$2:$A$8001,0))</f>
        <v>Delivered</v>
      </c>
      <c r="K13220" s="1" t="str">
        <f aca="false">LEFT(INDEX(Orders!$C$2:$C$8001,MATCH(B13220,Orders!$A$2:$A$8001,0)),7)</f>
        <v>2024-11</v>
      </c>
    </row>
    <row r="13221" customFormat="false" ht="15" hidden="false" customHeight="true" outlineLevel="0" collapsed="false">
      <c r="A13221" s="1" t="s">
        <v>23691</v>
      </c>
      <c r="B13221" s="1" t="s">
        <v>8911</v>
      </c>
      <c r="C13221" s="1" t="s">
        <v>1957</v>
      </c>
      <c r="D13221" s="1" t="n">
        <v>2</v>
      </c>
      <c r="E13221" s="16" t="n">
        <v>1469.28</v>
      </c>
      <c r="F13221" s="17" t="n">
        <v>0.1</v>
      </c>
      <c r="G13221" s="16" t="n">
        <v>2644.7</v>
      </c>
      <c r="I13221" s="1" t="str">
        <f aca="false">INDEX(Products!$C$2:$C$51,MATCH(C13221,Products!$A$2:$A$51,0))</f>
        <v>Home &amp; Kitchen</v>
      </c>
      <c r="J13221" s="1" t="str">
        <f aca="false">INDEX(Orders!$E$2:$E$8001,MATCH(B13221,Orders!$A$2:$A$8001,0))</f>
        <v>Delivered</v>
      </c>
      <c r="K13221" s="1" t="str">
        <f aca="false">LEFT(INDEX(Orders!$C$2:$C$8001,MATCH(B13221,Orders!$A$2:$A$8001,0)),7)</f>
        <v>2024-11</v>
      </c>
    </row>
    <row r="13222" customFormat="false" ht="15" hidden="false" customHeight="true" outlineLevel="0" collapsed="false">
      <c r="A13222" s="1" t="s">
        <v>23692</v>
      </c>
      <c r="B13222" s="1" t="s">
        <v>8912</v>
      </c>
      <c r="C13222" s="1" t="s">
        <v>2007</v>
      </c>
      <c r="D13222" s="1" t="n">
        <v>1</v>
      </c>
      <c r="E13222" s="16" t="n">
        <v>750.27</v>
      </c>
      <c r="F13222" s="17" t="n">
        <v>0</v>
      </c>
      <c r="G13222" s="16" t="n">
        <v>750.27</v>
      </c>
      <c r="I13222" s="1" t="str">
        <f aca="false">INDEX(Products!$C$2:$C$51,MATCH(C13222,Products!$A$2:$A$51,0))</f>
        <v>Books &amp; Stationery</v>
      </c>
      <c r="J13222" s="1" t="str">
        <f aca="false">INDEX(Orders!$E$2:$E$8001,MATCH(B13222,Orders!$A$2:$A$8001,0))</f>
        <v>Delivered</v>
      </c>
      <c r="K13222" s="1" t="str">
        <f aca="false">LEFT(INDEX(Orders!$C$2:$C$8001,MATCH(B13222,Orders!$A$2:$A$8001,0)),7)</f>
        <v>2025-03</v>
      </c>
    </row>
    <row r="13223" customFormat="false" ht="15" hidden="false" customHeight="true" outlineLevel="0" collapsed="false">
      <c r="A13223" s="1" t="s">
        <v>23693</v>
      </c>
      <c r="B13223" s="1" t="s">
        <v>8913</v>
      </c>
      <c r="C13223" s="1" t="s">
        <v>2006</v>
      </c>
      <c r="D13223" s="1" t="n">
        <v>1</v>
      </c>
      <c r="E13223" s="16" t="n">
        <v>482.17</v>
      </c>
      <c r="F13223" s="17" t="n">
        <v>0</v>
      </c>
      <c r="G13223" s="16" t="n">
        <v>482.17</v>
      </c>
      <c r="I13223" s="1" t="str">
        <f aca="false">INDEX(Products!$C$2:$C$51,MATCH(C13223,Products!$A$2:$A$51,0))</f>
        <v>Books &amp; Stationery</v>
      </c>
      <c r="J13223" s="1" t="str">
        <f aca="false">INDEX(Orders!$E$2:$E$8001,MATCH(B13223,Orders!$A$2:$A$8001,0))</f>
        <v>Delivered</v>
      </c>
      <c r="K13223" s="1" t="str">
        <f aca="false">LEFT(INDEX(Orders!$C$2:$C$8001,MATCH(B13223,Orders!$A$2:$A$8001,0)),7)</f>
        <v>2025-10</v>
      </c>
    </row>
    <row r="13224" customFormat="false" ht="15" hidden="false" customHeight="true" outlineLevel="0" collapsed="false">
      <c r="A13224" s="1" t="s">
        <v>23694</v>
      </c>
      <c r="B13224" s="1" t="s">
        <v>8913</v>
      </c>
      <c r="C13224" s="1" t="s">
        <v>1940</v>
      </c>
      <c r="D13224" s="1" t="n">
        <v>1</v>
      </c>
      <c r="E13224" s="16" t="n">
        <v>2374.52</v>
      </c>
      <c r="F13224" s="17" t="n">
        <v>0.1</v>
      </c>
      <c r="G13224" s="16" t="n">
        <v>2137.07</v>
      </c>
      <c r="I13224" s="1" t="str">
        <f aca="false">INDEX(Products!$C$2:$C$51,MATCH(C13224,Products!$A$2:$A$51,0))</f>
        <v>Fashion</v>
      </c>
      <c r="J13224" s="1" t="str">
        <f aca="false">INDEX(Orders!$E$2:$E$8001,MATCH(B13224,Orders!$A$2:$A$8001,0))</f>
        <v>Delivered</v>
      </c>
      <c r="K13224" s="1" t="str">
        <f aca="false">LEFT(INDEX(Orders!$C$2:$C$8001,MATCH(B13224,Orders!$A$2:$A$8001,0)),7)</f>
        <v>2025-10</v>
      </c>
    </row>
    <row r="13225" customFormat="false" ht="15" hidden="false" customHeight="true" outlineLevel="0" collapsed="false">
      <c r="A13225" s="1" t="s">
        <v>23695</v>
      </c>
      <c r="B13225" s="1" t="s">
        <v>8914</v>
      </c>
      <c r="C13225" s="1" t="s">
        <v>2006</v>
      </c>
      <c r="D13225" s="1" t="n">
        <v>1</v>
      </c>
      <c r="E13225" s="16" t="n">
        <v>482.17</v>
      </c>
      <c r="F13225" s="17" t="n">
        <v>0.1</v>
      </c>
      <c r="G13225" s="16" t="n">
        <v>433.95</v>
      </c>
      <c r="I13225" s="1" t="str">
        <f aca="false">INDEX(Products!$C$2:$C$51,MATCH(C13225,Products!$A$2:$A$51,0))</f>
        <v>Books &amp; Stationery</v>
      </c>
      <c r="J13225" s="1" t="str">
        <f aca="false">INDEX(Orders!$E$2:$E$8001,MATCH(B13225,Orders!$A$2:$A$8001,0))</f>
        <v>Delivered</v>
      </c>
      <c r="K13225" s="1" t="str">
        <f aca="false">LEFT(INDEX(Orders!$C$2:$C$8001,MATCH(B13225,Orders!$A$2:$A$8001,0)),7)</f>
        <v>2025-11</v>
      </c>
    </row>
    <row r="13226" customFormat="false" ht="15" hidden="false" customHeight="true" outlineLevel="0" collapsed="false">
      <c r="A13226" s="1" t="s">
        <v>23696</v>
      </c>
      <c r="B13226" s="1" t="s">
        <v>8915</v>
      </c>
      <c r="C13226" s="1" t="s">
        <v>1953</v>
      </c>
      <c r="D13226" s="1" t="n">
        <v>1</v>
      </c>
      <c r="E13226" s="16" t="n">
        <v>4914.12</v>
      </c>
      <c r="F13226" s="17" t="n">
        <v>0.2</v>
      </c>
      <c r="G13226" s="16" t="n">
        <v>3931.3</v>
      </c>
      <c r="I13226" s="1" t="str">
        <f aca="false">INDEX(Products!$C$2:$C$51,MATCH(C13226,Products!$A$2:$A$51,0))</f>
        <v>Fashion</v>
      </c>
      <c r="J13226" s="1" t="str">
        <f aca="false">INDEX(Orders!$E$2:$E$8001,MATCH(B13226,Orders!$A$2:$A$8001,0))</f>
        <v>Delivered</v>
      </c>
      <c r="K13226" s="1" t="str">
        <f aca="false">LEFT(INDEX(Orders!$C$2:$C$8001,MATCH(B13226,Orders!$A$2:$A$8001,0)),7)</f>
        <v>2025-08</v>
      </c>
    </row>
    <row r="13227" customFormat="false" ht="15" hidden="false" customHeight="true" outlineLevel="0" collapsed="false">
      <c r="A13227" s="1" t="s">
        <v>23697</v>
      </c>
      <c r="B13227" s="1" t="s">
        <v>8915</v>
      </c>
      <c r="C13227" s="1" t="s">
        <v>1930</v>
      </c>
      <c r="D13227" s="1" t="n">
        <v>1</v>
      </c>
      <c r="E13227" s="16" t="n">
        <v>2398.35</v>
      </c>
      <c r="F13227" s="17" t="n">
        <v>0.1</v>
      </c>
      <c r="G13227" s="16" t="n">
        <v>2158.52</v>
      </c>
      <c r="I13227" s="1" t="str">
        <f aca="false">INDEX(Products!$C$2:$C$51,MATCH(C13227,Products!$A$2:$A$51,0))</f>
        <v>Electronics</v>
      </c>
      <c r="J13227" s="1" t="str">
        <f aca="false">INDEX(Orders!$E$2:$E$8001,MATCH(B13227,Orders!$A$2:$A$8001,0))</f>
        <v>Delivered</v>
      </c>
      <c r="K13227" s="1" t="str">
        <f aca="false">LEFT(INDEX(Orders!$C$2:$C$8001,MATCH(B13227,Orders!$A$2:$A$8001,0)),7)</f>
        <v>2025-08</v>
      </c>
    </row>
    <row r="13228" customFormat="false" ht="15" hidden="false" customHeight="true" outlineLevel="0" collapsed="false">
      <c r="A13228" s="1" t="s">
        <v>23698</v>
      </c>
      <c r="B13228" s="1" t="s">
        <v>8915</v>
      </c>
      <c r="C13228" s="1" t="s">
        <v>1990</v>
      </c>
      <c r="D13228" s="1" t="n">
        <v>1</v>
      </c>
      <c r="E13228" s="16" t="n">
        <v>5311.32</v>
      </c>
      <c r="F13228" s="17" t="n">
        <v>0</v>
      </c>
      <c r="G13228" s="16" t="n">
        <v>5311.32</v>
      </c>
      <c r="I13228" s="1" t="str">
        <f aca="false">INDEX(Products!$C$2:$C$51,MATCH(C13228,Products!$A$2:$A$51,0))</f>
        <v>Sports &amp; Fitness</v>
      </c>
      <c r="J13228" s="1" t="str">
        <f aca="false">INDEX(Orders!$E$2:$E$8001,MATCH(B13228,Orders!$A$2:$A$8001,0))</f>
        <v>Delivered</v>
      </c>
      <c r="K13228" s="1" t="str">
        <f aca="false">LEFT(INDEX(Orders!$C$2:$C$8001,MATCH(B13228,Orders!$A$2:$A$8001,0)),7)</f>
        <v>2025-08</v>
      </c>
    </row>
    <row r="13229" customFormat="false" ht="15" hidden="false" customHeight="true" outlineLevel="0" collapsed="false">
      <c r="A13229" s="1" t="s">
        <v>23699</v>
      </c>
      <c r="B13229" s="1" t="s">
        <v>8916</v>
      </c>
      <c r="C13229" s="1" t="s">
        <v>1969</v>
      </c>
      <c r="D13229" s="1" t="n">
        <v>1</v>
      </c>
      <c r="E13229" s="16" t="n">
        <v>9171.98</v>
      </c>
      <c r="F13229" s="17" t="n">
        <v>0</v>
      </c>
      <c r="G13229" s="16" t="n">
        <v>9171.98</v>
      </c>
      <c r="I13229" s="1" t="str">
        <f aca="false">INDEX(Products!$C$2:$C$51,MATCH(C13229,Products!$A$2:$A$51,0))</f>
        <v>Home &amp; Kitchen</v>
      </c>
      <c r="J13229" s="1" t="str">
        <f aca="false">INDEX(Orders!$E$2:$E$8001,MATCH(B13229,Orders!$A$2:$A$8001,0))</f>
        <v>Delivered</v>
      </c>
      <c r="K13229" s="1" t="str">
        <f aca="false">LEFT(INDEX(Orders!$C$2:$C$8001,MATCH(B13229,Orders!$A$2:$A$8001,0)),7)</f>
        <v>2025-07</v>
      </c>
    </row>
    <row r="13230" customFormat="false" ht="15" hidden="false" customHeight="true" outlineLevel="0" collapsed="false">
      <c r="A13230" s="1" t="s">
        <v>23700</v>
      </c>
      <c r="B13230" s="1" t="s">
        <v>8917</v>
      </c>
      <c r="C13230" s="1" t="s">
        <v>1940</v>
      </c>
      <c r="D13230" s="1" t="n">
        <v>1</v>
      </c>
      <c r="E13230" s="16" t="n">
        <v>2374.52</v>
      </c>
      <c r="F13230" s="17" t="n">
        <v>0</v>
      </c>
      <c r="G13230" s="16" t="n">
        <v>2374.52</v>
      </c>
      <c r="I13230" s="1" t="str">
        <f aca="false">INDEX(Products!$C$2:$C$51,MATCH(C13230,Products!$A$2:$A$51,0))</f>
        <v>Fashion</v>
      </c>
      <c r="J13230" s="1" t="str">
        <f aca="false">INDEX(Orders!$E$2:$E$8001,MATCH(B13230,Orders!$A$2:$A$8001,0))</f>
        <v>Refunded</v>
      </c>
      <c r="K13230" s="1" t="str">
        <f aca="false">LEFT(INDEX(Orders!$C$2:$C$8001,MATCH(B13230,Orders!$A$2:$A$8001,0)),7)</f>
        <v>2025-06</v>
      </c>
    </row>
    <row r="13231" customFormat="false" ht="15" hidden="false" customHeight="true" outlineLevel="0" collapsed="false">
      <c r="A13231" s="1" t="s">
        <v>23701</v>
      </c>
      <c r="B13231" s="1" t="s">
        <v>8917</v>
      </c>
      <c r="C13231" s="1" t="s">
        <v>1937</v>
      </c>
      <c r="D13231" s="1" t="n">
        <v>1</v>
      </c>
      <c r="E13231" s="16" t="n">
        <v>1364.75</v>
      </c>
      <c r="F13231" s="17" t="n">
        <v>0.2</v>
      </c>
      <c r="G13231" s="16" t="n">
        <v>1091.8</v>
      </c>
      <c r="I13231" s="1" t="str">
        <f aca="false">INDEX(Products!$C$2:$C$51,MATCH(C13231,Products!$A$2:$A$51,0))</f>
        <v>Fashion</v>
      </c>
      <c r="J13231" s="1" t="str">
        <f aca="false">INDEX(Orders!$E$2:$E$8001,MATCH(B13231,Orders!$A$2:$A$8001,0))</f>
        <v>Refunded</v>
      </c>
      <c r="K13231" s="1" t="str">
        <f aca="false">LEFT(INDEX(Orders!$C$2:$C$8001,MATCH(B13231,Orders!$A$2:$A$8001,0)),7)</f>
        <v>2025-06</v>
      </c>
    </row>
    <row r="13232" customFormat="false" ht="15" hidden="false" customHeight="true" outlineLevel="0" collapsed="false">
      <c r="A13232" s="1" t="s">
        <v>23702</v>
      </c>
      <c r="B13232" s="1" t="s">
        <v>8918</v>
      </c>
      <c r="C13232" s="1" t="s">
        <v>2006</v>
      </c>
      <c r="D13232" s="1" t="n">
        <v>1</v>
      </c>
      <c r="E13232" s="16" t="n">
        <v>482.17</v>
      </c>
      <c r="F13232" s="17" t="n">
        <v>0.1</v>
      </c>
      <c r="G13232" s="16" t="n">
        <v>433.95</v>
      </c>
      <c r="I13232" s="1" t="str">
        <f aca="false">INDEX(Products!$C$2:$C$51,MATCH(C13232,Products!$A$2:$A$51,0))</f>
        <v>Books &amp; Stationery</v>
      </c>
      <c r="J13232" s="1" t="str">
        <f aca="false">INDEX(Orders!$E$2:$E$8001,MATCH(B13232,Orders!$A$2:$A$8001,0))</f>
        <v>Delivered</v>
      </c>
      <c r="K13232" s="1" t="str">
        <f aca="false">LEFT(INDEX(Orders!$C$2:$C$8001,MATCH(B13232,Orders!$A$2:$A$8001,0)),7)</f>
        <v>2024-09</v>
      </c>
    </row>
    <row r="13233" customFormat="false" ht="15" hidden="false" customHeight="true" outlineLevel="0" collapsed="false">
      <c r="A13233" s="1" t="s">
        <v>23703</v>
      </c>
      <c r="B13233" s="1" t="s">
        <v>8918</v>
      </c>
      <c r="C13233" s="1" t="s">
        <v>1990</v>
      </c>
      <c r="D13233" s="1" t="n">
        <v>1</v>
      </c>
      <c r="E13233" s="16" t="n">
        <v>5311.32</v>
      </c>
      <c r="F13233" s="17" t="n">
        <v>0.2</v>
      </c>
      <c r="G13233" s="16" t="n">
        <v>4249.06</v>
      </c>
      <c r="I13233" s="1" t="str">
        <f aca="false">INDEX(Products!$C$2:$C$51,MATCH(C13233,Products!$A$2:$A$51,0))</f>
        <v>Sports &amp; Fitness</v>
      </c>
      <c r="J13233" s="1" t="str">
        <f aca="false">INDEX(Orders!$E$2:$E$8001,MATCH(B13233,Orders!$A$2:$A$8001,0))</f>
        <v>Delivered</v>
      </c>
      <c r="K13233" s="1" t="str">
        <f aca="false">LEFT(INDEX(Orders!$C$2:$C$8001,MATCH(B13233,Orders!$A$2:$A$8001,0)),7)</f>
        <v>2024-09</v>
      </c>
    </row>
    <row r="13234" customFormat="false" ht="15" hidden="false" customHeight="true" outlineLevel="0" collapsed="false">
      <c r="A13234" s="1" t="s">
        <v>23704</v>
      </c>
      <c r="B13234" s="1" t="s">
        <v>8918</v>
      </c>
      <c r="C13234" s="1" t="s">
        <v>1930</v>
      </c>
      <c r="D13234" s="1" t="n">
        <v>1</v>
      </c>
      <c r="E13234" s="16" t="n">
        <v>2398.35</v>
      </c>
      <c r="F13234" s="17" t="n">
        <v>0</v>
      </c>
      <c r="G13234" s="16" t="n">
        <v>2398.35</v>
      </c>
      <c r="I13234" s="1" t="str">
        <f aca="false">INDEX(Products!$C$2:$C$51,MATCH(C13234,Products!$A$2:$A$51,0))</f>
        <v>Electronics</v>
      </c>
      <c r="J13234" s="1" t="str">
        <f aca="false">INDEX(Orders!$E$2:$E$8001,MATCH(B13234,Orders!$A$2:$A$8001,0))</f>
        <v>Delivered</v>
      </c>
      <c r="K13234" s="1" t="str">
        <f aca="false">LEFT(INDEX(Orders!$C$2:$C$8001,MATCH(B13234,Orders!$A$2:$A$8001,0)),7)</f>
        <v>2024-09</v>
      </c>
    </row>
    <row r="13235" customFormat="false" ht="15" hidden="false" customHeight="true" outlineLevel="0" collapsed="false">
      <c r="A13235" s="1" t="s">
        <v>23705</v>
      </c>
      <c r="B13235" s="1" t="s">
        <v>8918</v>
      </c>
      <c r="C13235" s="1" t="s">
        <v>1926</v>
      </c>
      <c r="D13235" s="1" t="n">
        <v>1</v>
      </c>
      <c r="E13235" s="16" t="n">
        <v>1478.08</v>
      </c>
      <c r="F13235" s="17" t="n">
        <v>0.1</v>
      </c>
      <c r="G13235" s="16" t="n">
        <v>1330.27</v>
      </c>
      <c r="I13235" s="1" t="str">
        <f aca="false">INDEX(Products!$C$2:$C$51,MATCH(C13235,Products!$A$2:$A$51,0))</f>
        <v>Electronics</v>
      </c>
      <c r="J13235" s="1" t="str">
        <f aca="false">INDEX(Orders!$E$2:$E$8001,MATCH(B13235,Orders!$A$2:$A$8001,0))</f>
        <v>Delivered</v>
      </c>
      <c r="K13235" s="1" t="str">
        <f aca="false">LEFT(INDEX(Orders!$C$2:$C$8001,MATCH(B13235,Orders!$A$2:$A$8001,0)),7)</f>
        <v>2024-09</v>
      </c>
    </row>
    <row r="13236" customFormat="false" ht="15" hidden="false" customHeight="true" outlineLevel="0" collapsed="false">
      <c r="A13236" s="1" t="s">
        <v>23706</v>
      </c>
      <c r="B13236" s="1" t="s">
        <v>8919</v>
      </c>
      <c r="C13236" s="1" t="s">
        <v>1953</v>
      </c>
      <c r="D13236" s="1" t="n">
        <v>1</v>
      </c>
      <c r="E13236" s="16" t="n">
        <v>4914.12</v>
      </c>
      <c r="F13236" s="17" t="n">
        <v>0.15</v>
      </c>
      <c r="G13236" s="16" t="n">
        <v>4177</v>
      </c>
      <c r="I13236" s="1" t="str">
        <f aca="false">INDEX(Products!$C$2:$C$51,MATCH(C13236,Products!$A$2:$A$51,0))</f>
        <v>Fashion</v>
      </c>
      <c r="J13236" s="1" t="str">
        <f aca="false">INDEX(Orders!$E$2:$E$8001,MATCH(B13236,Orders!$A$2:$A$8001,0))</f>
        <v>Delivered</v>
      </c>
      <c r="K13236" s="1" t="str">
        <f aca="false">LEFT(INDEX(Orders!$C$2:$C$8001,MATCH(B13236,Orders!$A$2:$A$8001,0)),7)</f>
        <v>2024-11</v>
      </c>
    </row>
    <row r="13237" customFormat="false" ht="15" hidden="false" customHeight="true" outlineLevel="0" collapsed="false">
      <c r="A13237" s="1" t="s">
        <v>23707</v>
      </c>
      <c r="B13237" s="1" t="s">
        <v>8919</v>
      </c>
      <c r="C13237" s="1" t="s">
        <v>1940</v>
      </c>
      <c r="D13237" s="1" t="n">
        <v>1</v>
      </c>
      <c r="E13237" s="16" t="n">
        <v>2374.52</v>
      </c>
      <c r="F13237" s="17" t="n">
        <v>0</v>
      </c>
      <c r="G13237" s="16" t="n">
        <v>2374.52</v>
      </c>
      <c r="I13237" s="1" t="str">
        <f aca="false">INDEX(Products!$C$2:$C$51,MATCH(C13237,Products!$A$2:$A$51,0))</f>
        <v>Fashion</v>
      </c>
      <c r="J13237" s="1" t="str">
        <f aca="false">INDEX(Orders!$E$2:$E$8001,MATCH(B13237,Orders!$A$2:$A$8001,0))</f>
        <v>Delivered</v>
      </c>
      <c r="K13237" s="1" t="str">
        <f aca="false">LEFT(INDEX(Orders!$C$2:$C$8001,MATCH(B13237,Orders!$A$2:$A$8001,0)),7)</f>
        <v>2024-11</v>
      </c>
    </row>
    <row r="13238" customFormat="false" ht="15" hidden="false" customHeight="true" outlineLevel="0" collapsed="false">
      <c r="A13238" s="1" t="s">
        <v>23708</v>
      </c>
      <c r="B13238" s="1" t="s">
        <v>8919</v>
      </c>
      <c r="C13238" s="1" t="s">
        <v>1975</v>
      </c>
      <c r="D13238" s="1" t="n">
        <v>1</v>
      </c>
      <c r="E13238" s="16" t="n">
        <v>862.99</v>
      </c>
      <c r="F13238" s="17" t="n">
        <v>0.1</v>
      </c>
      <c r="G13238" s="16" t="n">
        <v>776.69</v>
      </c>
      <c r="I13238" s="1" t="str">
        <f aca="false">INDEX(Products!$C$2:$C$51,MATCH(C13238,Products!$A$2:$A$51,0))</f>
        <v>Beauty &amp; Personal Care</v>
      </c>
      <c r="J13238" s="1" t="str">
        <f aca="false">INDEX(Orders!$E$2:$E$8001,MATCH(B13238,Orders!$A$2:$A$8001,0))</f>
        <v>Delivered</v>
      </c>
      <c r="K13238" s="1" t="str">
        <f aca="false">LEFT(INDEX(Orders!$C$2:$C$8001,MATCH(B13238,Orders!$A$2:$A$8001,0)),7)</f>
        <v>2024-11</v>
      </c>
    </row>
    <row r="13239" customFormat="false" ht="15" hidden="false" customHeight="true" outlineLevel="0" collapsed="false">
      <c r="A13239" s="1" t="s">
        <v>23709</v>
      </c>
      <c r="B13239" s="1" t="s">
        <v>8920</v>
      </c>
      <c r="C13239" s="1" t="s">
        <v>1940</v>
      </c>
      <c r="D13239" s="1" t="n">
        <v>2</v>
      </c>
      <c r="E13239" s="16" t="n">
        <v>2374.52</v>
      </c>
      <c r="F13239" s="17" t="n">
        <v>0.2</v>
      </c>
      <c r="G13239" s="16" t="n">
        <v>3799.23</v>
      </c>
      <c r="I13239" s="1" t="str">
        <f aca="false">INDEX(Products!$C$2:$C$51,MATCH(C13239,Products!$A$2:$A$51,0))</f>
        <v>Fashion</v>
      </c>
      <c r="J13239" s="1" t="str">
        <f aca="false">INDEX(Orders!$E$2:$E$8001,MATCH(B13239,Orders!$A$2:$A$8001,0))</f>
        <v>Delivered</v>
      </c>
      <c r="K13239" s="1" t="str">
        <f aca="false">LEFT(INDEX(Orders!$C$2:$C$8001,MATCH(B13239,Orders!$A$2:$A$8001,0)),7)</f>
        <v>2025-09</v>
      </c>
    </row>
    <row r="13240" customFormat="false" ht="15" hidden="false" customHeight="true" outlineLevel="0" collapsed="false">
      <c r="A13240" s="1" t="s">
        <v>23710</v>
      </c>
      <c r="B13240" s="1" t="s">
        <v>8920</v>
      </c>
      <c r="C13240" s="1" t="s">
        <v>1973</v>
      </c>
      <c r="D13240" s="1" t="n">
        <v>3</v>
      </c>
      <c r="E13240" s="16" t="n">
        <v>1158.24</v>
      </c>
      <c r="F13240" s="17" t="n">
        <v>0.15</v>
      </c>
      <c r="G13240" s="16" t="n">
        <v>2953.51</v>
      </c>
      <c r="I13240" s="1" t="str">
        <f aca="false">INDEX(Products!$C$2:$C$51,MATCH(C13240,Products!$A$2:$A$51,0))</f>
        <v>Home &amp; Kitchen</v>
      </c>
      <c r="J13240" s="1" t="str">
        <f aca="false">INDEX(Orders!$E$2:$E$8001,MATCH(B13240,Orders!$A$2:$A$8001,0))</f>
        <v>Delivered</v>
      </c>
      <c r="K13240" s="1" t="str">
        <f aca="false">LEFT(INDEX(Orders!$C$2:$C$8001,MATCH(B13240,Orders!$A$2:$A$8001,0)),7)</f>
        <v>2025-09</v>
      </c>
    </row>
    <row r="13241" customFormat="false" ht="15" hidden="false" customHeight="true" outlineLevel="0" collapsed="false">
      <c r="A13241" s="1" t="s">
        <v>23711</v>
      </c>
      <c r="B13241" s="1" t="s">
        <v>8920</v>
      </c>
      <c r="C13241" s="1" t="s">
        <v>2007</v>
      </c>
      <c r="D13241" s="1" t="n">
        <v>3</v>
      </c>
      <c r="E13241" s="16" t="n">
        <v>750.27</v>
      </c>
      <c r="F13241" s="17" t="n">
        <v>0</v>
      </c>
      <c r="G13241" s="16" t="n">
        <v>2250.81</v>
      </c>
      <c r="I13241" s="1" t="str">
        <f aca="false">INDEX(Products!$C$2:$C$51,MATCH(C13241,Products!$A$2:$A$51,0))</f>
        <v>Books &amp; Stationery</v>
      </c>
      <c r="J13241" s="1" t="str">
        <f aca="false">INDEX(Orders!$E$2:$E$8001,MATCH(B13241,Orders!$A$2:$A$8001,0))</f>
        <v>Delivered</v>
      </c>
      <c r="K13241" s="1" t="str">
        <f aca="false">LEFT(INDEX(Orders!$C$2:$C$8001,MATCH(B13241,Orders!$A$2:$A$8001,0)),7)</f>
        <v>2025-09</v>
      </c>
    </row>
    <row r="13242" customFormat="false" ht="15" hidden="false" customHeight="true" outlineLevel="0" collapsed="false">
      <c r="A13242" s="1" t="s">
        <v>23712</v>
      </c>
      <c r="B13242" s="1" t="s">
        <v>8921</v>
      </c>
      <c r="C13242" s="1" t="s">
        <v>1997</v>
      </c>
      <c r="D13242" s="1" t="n">
        <v>1</v>
      </c>
      <c r="E13242" s="16" t="n">
        <v>311.15</v>
      </c>
      <c r="F13242" s="17" t="n">
        <v>0</v>
      </c>
      <c r="G13242" s="16" t="n">
        <v>311.15</v>
      </c>
      <c r="I13242" s="1" t="str">
        <f aca="false">INDEX(Products!$C$2:$C$51,MATCH(C13242,Products!$A$2:$A$51,0))</f>
        <v>Sports &amp; Fitness</v>
      </c>
      <c r="J13242" s="1" t="str">
        <f aca="false">INDEX(Orders!$E$2:$E$8001,MATCH(B13242,Orders!$A$2:$A$8001,0))</f>
        <v>Delivered</v>
      </c>
      <c r="K13242" s="1" t="str">
        <f aca="false">LEFT(INDEX(Orders!$C$2:$C$8001,MATCH(B13242,Orders!$A$2:$A$8001,0)),7)</f>
        <v>2025-04</v>
      </c>
    </row>
    <row r="13243" customFormat="false" ht="15" hidden="false" customHeight="true" outlineLevel="0" collapsed="false">
      <c r="A13243" s="1" t="s">
        <v>23713</v>
      </c>
      <c r="B13243" s="1" t="s">
        <v>8921</v>
      </c>
      <c r="C13243" s="1" t="s">
        <v>1986</v>
      </c>
      <c r="D13243" s="1" t="n">
        <v>1</v>
      </c>
      <c r="E13243" s="16" t="n">
        <v>2871.85</v>
      </c>
      <c r="F13243" s="17" t="n">
        <v>0.05</v>
      </c>
      <c r="G13243" s="16" t="n">
        <v>2728.26</v>
      </c>
      <c r="I13243" s="1" t="str">
        <f aca="false">INDEX(Products!$C$2:$C$51,MATCH(C13243,Products!$A$2:$A$51,0))</f>
        <v>Beauty &amp; Personal Care</v>
      </c>
      <c r="J13243" s="1" t="str">
        <f aca="false">INDEX(Orders!$E$2:$E$8001,MATCH(B13243,Orders!$A$2:$A$8001,0))</f>
        <v>Delivered</v>
      </c>
      <c r="K13243" s="1" t="str">
        <f aca="false">LEFT(INDEX(Orders!$C$2:$C$8001,MATCH(B13243,Orders!$A$2:$A$8001,0)),7)</f>
        <v>2025-04</v>
      </c>
    </row>
    <row r="13244" customFormat="false" ht="15" hidden="false" customHeight="true" outlineLevel="0" collapsed="false">
      <c r="A13244" s="1" t="s">
        <v>23714</v>
      </c>
      <c r="B13244" s="1" t="s">
        <v>8921</v>
      </c>
      <c r="C13244" s="1" t="s">
        <v>1980</v>
      </c>
      <c r="D13244" s="1" t="n">
        <v>1</v>
      </c>
      <c r="E13244" s="16" t="n">
        <v>2299.69</v>
      </c>
      <c r="F13244" s="17" t="n">
        <v>0</v>
      </c>
      <c r="G13244" s="16" t="n">
        <v>2299.69</v>
      </c>
      <c r="I13244" s="1" t="str">
        <f aca="false">INDEX(Products!$C$2:$C$51,MATCH(C13244,Products!$A$2:$A$51,0))</f>
        <v>Beauty &amp; Personal Care</v>
      </c>
      <c r="J13244" s="1" t="str">
        <f aca="false">INDEX(Orders!$E$2:$E$8001,MATCH(B13244,Orders!$A$2:$A$8001,0))</f>
        <v>Delivered</v>
      </c>
      <c r="K13244" s="1" t="str">
        <f aca="false">LEFT(INDEX(Orders!$C$2:$C$8001,MATCH(B13244,Orders!$A$2:$A$8001,0)),7)</f>
        <v>2025-04</v>
      </c>
    </row>
    <row r="13245" customFormat="false" ht="15" hidden="false" customHeight="true" outlineLevel="0" collapsed="false">
      <c r="A13245" s="1" t="s">
        <v>23715</v>
      </c>
      <c r="B13245" s="1" t="s">
        <v>8922</v>
      </c>
      <c r="C13245" s="1" t="s">
        <v>1940</v>
      </c>
      <c r="D13245" s="1" t="n">
        <v>1</v>
      </c>
      <c r="E13245" s="16" t="n">
        <v>2374.52</v>
      </c>
      <c r="F13245" s="17" t="n">
        <v>0</v>
      </c>
      <c r="G13245" s="16" t="n">
        <v>2374.52</v>
      </c>
      <c r="I13245" s="1" t="str">
        <f aca="false">INDEX(Products!$C$2:$C$51,MATCH(C13245,Products!$A$2:$A$51,0))</f>
        <v>Fashion</v>
      </c>
      <c r="J13245" s="1" t="str">
        <f aca="false">INDEX(Orders!$E$2:$E$8001,MATCH(B13245,Orders!$A$2:$A$8001,0))</f>
        <v>Cancelled</v>
      </c>
      <c r="K13245" s="1" t="str">
        <f aca="false">LEFT(INDEX(Orders!$C$2:$C$8001,MATCH(B13245,Orders!$A$2:$A$8001,0)),7)</f>
        <v>2025-10</v>
      </c>
    </row>
    <row r="13246" customFormat="false" ht="15" hidden="false" customHeight="true" outlineLevel="0" collapsed="false">
      <c r="A13246" s="1" t="s">
        <v>23716</v>
      </c>
      <c r="B13246" s="1" t="s">
        <v>8922</v>
      </c>
      <c r="C13246" s="1" t="s">
        <v>1924</v>
      </c>
      <c r="D13246" s="1" t="n">
        <v>1</v>
      </c>
      <c r="E13246" s="16" t="n">
        <v>1971</v>
      </c>
      <c r="F13246" s="17" t="n">
        <v>0</v>
      </c>
      <c r="G13246" s="16" t="n">
        <v>1971</v>
      </c>
      <c r="I13246" s="1" t="str">
        <f aca="false">INDEX(Products!$C$2:$C$51,MATCH(C13246,Products!$A$2:$A$51,0))</f>
        <v>Electronics</v>
      </c>
      <c r="J13246" s="1" t="str">
        <f aca="false">INDEX(Orders!$E$2:$E$8001,MATCH(B13246,Orders!$A$2:$A$8001,0))</f>
        <v>Cancelled</v>
      </c>
      <c r="K13246" s="1" t="str">
        <f aca="false">LEFT(INDEX(Orders!$C$2:$C$8001,MATCH(B13246,Orders!$A$2:$A$8001,0)),7)</f>
        <v>2025-10</v>
      </c>
    </row>
    <row r="13247" customFormat="false" ht="15" hidden="false" customHeight="true" outlineLevel="0" collapsed="false">
      <c r="A13247" s="1" t="s">
        <v>23717</v>
      </c>
      <c r="B13247" s="1" t="s">
        <v>8923</v>
      </c>
      <c r="C13247" s="1" t="s">
        <v>1997</v>
      </c>
      <c r="D13247" s="1" t="n">
        <v>3</v>
      </c>
      <c r="E13247" s="16" t="n">
        <v>311.15</v>
      </c>
      <c r="F13247" s="17" t="n">
        <v>0</v>
      </c>
      <c r="G13247" s="16" t="n">
        <v>933.45</v>
      </c>
      <c r="I13247" s="1" t="str">
        <f aca="false">INDEX(Products!$C$2:$C$51,MATCH(C13247,Products!$A$2:$A$51,0))</f>
        <v>Sports &amp; Fitness</v>
      </c>
      <c r="J13247" s="1" t="str">
        <f aca="false">INDEX(Orders!$E$2:$E$8001,MATCH(B13247,Orders!$A$2:$A$8001,0))</f>
        <v>Delivered</v>
      </c>
      <c r="K13247" s="1" t="str">
        <f aca="false">LEFT(INDEX(Orders!$C$2:$C$8001,MATCH(B13247,Orders!$A$2:$A$8001,0)),7)</f>
        <v>2024-10</v>
      </c>
    </row>
    <row r="13248" customFormat="false" ht="15" hidden="false" customHeight="true" outlineLevel="0" collapsed="false">
      <c r="A13248" s="1" t="s">
        <v>23718</v>
      </c>
      <c r="B13248" s="1" t="s">
        <v>8924</v>
      </c>
      <c r="C13248" s="1" t="s">
        <v>2007</v>
      </c>
      <c r="D13248" s="1" t="n">
        <v>1</v>
      </c>
      <c r="E13248" s="16" t="n">
        <v>750.27</v>
      </c>
      <c r="F13248" s="17" t="n">
        <v>0.05</v>
      </c>
      <c r="G13248" s="16" t="n">
        <v>712.76</v>
      </c>
      <c r="I13248" s="1" t="str">
        <f aca="false">INDEX(Products!$C$2:$C$51,MATCH(C13248,Products!$A$2:$A$51,0))</f>
        <v>Books &amp; Stationery</v>
      </c>
      <c r="J13248" s="1" t="str">
        <f aca="false">INDEX(Orders!$E$2:$E$8001,MATCH(B13248,Orders!$A$2:$A$8001,0))</f>
        <v>Delivered</v>
      </c>
      <c r="K13248" s="1" t="str">
        <f aca="false">LEFT(INDEX(Orders!$C$2:$C$8001,MATCH(B13248,Orders!$A$2:$A$8001,0)),7)</f>
        <v>2024-07</v>
      </c>
    </row>
    <row r="13249" customFormat="false" ht="15" hidden="false" customHeight="true" outlineLevel="0" collapsed="false">
      <c r="A13249" s="1" t="s">
        <v>23719</v>
      </c>
      <c r="B13249" s="1" t="s">
        <v>8924</v>
      </c>
      <c r="C13249" s="1" t="s">
        <v>1953</v>
      </c>
      <c r="D13249" s="1" t="n">
        <v>1</v>
      </c>
      <c r="E13249" s="16" t="n">
        <v>4914.12</v>
      </c>
      <c r="F13249" s="17" t="n">
        <v>0.05</v>
      </c>
      <c r="G13249" s="16" t="n">
        <v>4668.41</v>
      </c>
      <c r="I13249" s="1" t="str">
        <f aca="false">INDEX(Products!$C$2:$C$51,MATCH(C13249,Products!$A$2:$A$51,0))</f>
        <v>Fashion</v>
      </c>
      <c r="J13249" s="1" t="str">
        <f aca="false">INDEX(Orders!$E$2:$E$8001,MATCH(B13249,Orders!$A$2:$A$8001,0))</f>
        <v>Delivered</v>
      </c>
      <c r="K13249" s="1" t="str">
        <f aca="false">LEFT(INDEX(Orders!$C$2:$C$8001,MATCH(B13249,Orders!$A$2:$A$8001,0)),7)</f>
        <v>2024-07</v>
      </c>
    </row>
    <row r="13250" customFormat="false" ht="15" hidden="false" customHeight="true" outlineLevel="0" collapsed="false">
      <c r="A13250" s="1" t="s">
        <v>23720</v>
      </c>
      <c r="B13250" s="1" t="s">
        <v>8924</v>
      </c>
      <c r="C13250" s="1" t="s">
        <v>1949</v>
      </c>
      <c r="D13250" s="1" t="n">
        <v>2</v>
      </c>
      <c r="E13250" s="16" t="n">
        <v>4185.64</v>
      </c>
      <c r="F13250" s="17" t="n">
        <v>0</v>
      </c>
      <c r="G13250" s="16" t="n">
        <v>8371.28</v>
      </c>
      <c r="I13250" s="1" t="str">
        <f aca="false">INDEX(Products!$C$2:$C$51,MATCH(C13250,Products!$A$2:$A$51,0))</f>
        <v>Fashion</v>
      </c>
      <c r="J13250" s="1" t="str">
        <f aca="false">INDEX(Orders!$E$2:$E$8001,MATCH(B13250,Orders!$A$2:$A$8001,0))</f>
        <v>Delivered</v>
      </c>
      <c r="K13250" s="1" t="str">
        <f aca="false">LEFT(INDEX(Orders!$C$2:$C$8001,MATCH(B13250,Orders!$A$2:$A$8001,0)),7)</f>
        <v>2024-07</v>
      </c>
    </row>
    <row r="13251" customFormat="false" ht="15" hidden="false" customHeight="true" outlineLevel="0" collapsed="false">
      <c r="A13251" s="1" t="s">
        <v>23721</v>
      </c>
      <c r="B13251" s="1" t="s">
        <v>8924</v>
      </c>
      <c r="C13251" s="1" t="s">
        <v>1940</v>
      </c>
      <c r="D13251" s="1" t="n">
        <v>1</v>
      </c>
      <c r="E13251" s="16" t="n">
        <v>2374.52</v>
      </c>
      <c r="F13251" s="17" t="n">
        <v>0.1</v>
      </c>
      <c r="G13251" s="16" t="n">
        <v>2137.07</v>
      </c>
      <c r="I13251" s="1" t="str">
        <f aca="false">INDEX(Products!$C$2:$C$51,MATCH(C13251,Products!$A$2:$A$51,0))</f>
        <v>Fashion</v>
      </c>
      <c r="J13251" s="1" t="str">
        <f aca="false">INDEX(Orders!$E$2:$E$8001,MATCH(B13251,Orders!$A$2:$A$8001,0))</f>
        <v>Delivered</v>
      </c>
      <c r="K13251" s="1" t="str">
        <f aca="false">LEFT(INDEX(Orders!$C$2:$C$8001,MATCH(B13251,Orders!$A$2:$A$8001,0)),7)</f>
        <v>2024-07</v>
      </c>
    </row>
    <row r="13252" customFormat="false" ht="15" hidden="false" customHeight="true" outlineLevel="0" collapsed="false">
      <c r="A13252" s="1" t="s">
        <v>23722</v>
      </c>
      <c r="B13252" s="1" t="s">
        <v>8924</v>
      </c>
      <c r="C13252" s="1" t="s">
        <v>1933</v>
      </c>
      <c r="D13252" s="1" t="n">
        <v>2</v>
      </c>
      <c r="E13252" s="16" t="n">
        <v>7194.38</v>
      </c>
      <c r="F13252" s="17" t="n">
        <v>0.05</v>
      </c>
      <c r="G13252" s="16" t="n">
        <v>13669.32</v>
      </c>
      <c r="I13252" s="1" t="str">
        <f aca="false">INDEX(Products!$C$2:$C$51,MATCH(C13252,Products!$A$2:$A$51,0))</f>
        <v>Electronics</v>
      </c>
      <c r="J13252" s="1" t="str">
        <f aca="false">INDEX(Orders!$E$2:$E$8001,MATCH(B13252,Orders!$A$2:$A$8001,0))</f>
        <v>Delivered</v>
      </c>
      <c r="K13252" s="1" t="str">
        <f aca="false">LEFT(INDEX(Orders!$C$2:$C$8001,MATCH(B13252,Orders!$A$2:$A$8001,0)),7)</f>
        <v>2024-07</v>
      </c>
    </row>
    <row r="13253" customFormat="false" ht="15" hidden="false" customHeight="true" outlineLevel="0" collapsed="false">
      <c r="A13253" s="1" t="s">
        <v>23723</v>
      </c>
      <c r="B13253" s="1" t="s">
        <v>8925</v>
      </c>
      <c r="C13253" s="1" t="s">
        <v>1995</v>
      </c>
      <c r="D13253" s="1" t="n">
        <v>1</v>
      </c>
      <c r="E13253" s="16" t="n">
        <v>2914.27</v>
      </c>
      <c r="F13253" s="17" t="n">
        <v>0</v>
      </c>
      <c r="G13253" s="16" t="n">
        <v>2914.27</v>
      </c>
      <c r="I13253" s="1" t="str">
        <f aca="false">INDEX(Products!$C$2:$C$51,MATCH(C13253,Products!$A$2:$A$51,0))</f>
        <v>Sports &amp; Fitness</v>
      </c>
      <c r="J13253" s="1" t="str">
        <f aca="false">INDEX(Orders!$E$2:$E$8001,MATCH(B13253,Orders!$A$2:$A$8001,0))</f>
        <v>Delivered</v>
      </c>
      <c r="K13253" s="1" t="str">
        <f aca="false">LEFT(INDEX(Orders!$C$2:$C$8001,MATCH(B13253,Orders!$A$2:$A$8001,0)),7)</f>
        <v>2025-11</v>
      </c>
    </row>
    <row r="13254" customFormat="false" ht="15" hidden="false" customHeight="true" outlineLevel="0" collapsed="false">
      <c r="A13254" s="1" t="s">
        <v>23724</v>
      </c>
      <c r="B13254" s="1" t="s">
        <v>8925</v>
      </c>
      <c r="C13254" s="1" t="s">
        <v>1937</v>
      </c>
      <c r="D13254" s="1" t="n">
        <v>1</v>
      </c>
      <c r="E13254" s="16" t="n">
        <v>1364.75</v>
      </c>
      <c r="F13254" s="17" t="n">
        <v>0</v>
      </c>
      <c r="G13254" s="16" t="n">
        <v>1364.75</v>
      </c>
      <c r="I13254" s="1" t="str">
        <f aca="false">INDEX(Products!$C$2:$C$51,MATCH(C13254,Products!$A$2:$A$51,0))</f>
        <v>Fashion</v>
      </c>
      <c r="J13254" s="1" t="str">
        <f aca="false">INDEX(Orders!$E$2:$E$8001,MATCH(B13254,Orders!$A$2:$A$8001,0))</f>
        <v>Delivered</v>
      </c>
      <c r="K13254" s="1" t="str">
        <f aca="false">LEFT(INDEX(Orders!$C$2:$C$8001,MATCH(B13254,Orders!$A$2:$A$8001,0)),7)</f>
        <v>2025-11</v>
      </c>
    </row>
    <row r="13255" customFormat="false" ht="15" hidden="false" customHeight="true" outlineLevel="0" collapsed="false">
      <c r="A13255" s="1" t="s">
        <v>23725</v>
      </c>
      <c r="B13255" s="1" t="s">
        <v>8926</v>
      </c>
      <c r="C13255" s="1" t="s">
        <v>1930</v>
      </c>
      <c r="D13255" s="1" t="n">
        <v>1</v>
      </c>
      <c r="E13255" s="16" t="n">
        <v>2398.35</v>
      </c>
      <c r="F13255" s="17" t="n">
        <v>0</v>
      </c>
      <c r="G13255" s="16" t="n">
        <v>2398.35</v>
      </c>
      <c r="I13255" s="1" t="str">
        <f aca="false">INDEX(Products!$C$2:$C$51,MATCH(C13255,Products!$A$2:$A$51,0))</f>
        <v>Electronics</v>
      </c>
      <c r="J13255" s="1" t="str">
        <f aca="false">INDEX(Orders!$E$2:$E$8001,MATCH(B13255,Orders!$A$2:$A$8001,0))</f>
        <v>Delivered</v>
      </c>
      <c r="K13255" s="1" t="str">
        <f aca="false">LEFT(INDEX(Orders!$C$2:$C$8001,MATCH(B13255,Orders!$A$2:$A$8001,0)),7)</f>
        <v>2025-03</v>
      </c>
    </row>
    <row r="13256" customFormat="false" ht="15" hidden="false" customHeight="true" outlineLevel="0" collapsed="false">
      <c r="A13256" s="1" t="s">
        <v>23726</v>
      </c>
      <c r="B13256" s="1" t="s">
        <v>8926</v>
      </c>
      <c r="C13256" s="1" t="s">
        <v>1953</v>
      </c>
      <c r="D13256" s="1" t="n">
        <v>1</v>
      </c>
      <c r="E13256" s="16" t="n">
        <v>4914.12</v>
      </c>
      <c r="F13256" s="17" t="n">
        <v>0</v>
      </c>
      <c r="G13256" s="16" t="n">
        <v>4914.12</v>
      </c>
      <c r="I13256" s="1" t="str">
        <f aca="false">INDEX(Products!$C$2:$C$51,MATCH(C13256,Products!$A$2:$A$51,0))</f>
        <v>Fashion</v>
      </c>
      <c r="J13256" s="1" t="str">
        <f aca="false">INDEX(Orders!$E$2:$E$8001,MATCH(B13256,Orders!$A$2:$A$8001,0))</f>
        <v>Delivered</v>
      </c>
      <c r="K13256" s="1" t="str">
        <f aca="false">LEFT(INDEX(Orders!$C$2:$C$8001,MATCH(B13256,Orders!$A$2:$A$8001,0)),7)</f>
        <v>2025-03</v>
      </c>
    </row>
    <row r="13257" customFormat="false" ht="15" hidden="false" customHeight="true" outlineLevel="0" collapsed="false">
      <c r="A13257" s="1" t="s">
        <v>23727</v>
      </c>
      <c r="B13257" s="1" t="s">
        <v>8927</v>
      </c>
      <c r="C13257" s="1" t="s">
        <v>1940</v>
      </c>
      <c r="D13257" s="1" t="n">
        <v>3</v>
      </c>
      <c r="E13257" s="16" t="n">
        <v>2374.52</v>
      </c>
      <c r="F13257" s="17" t="n">
        <v>0</v>
      </c>
      <c r="G13257" s="16" t="n">
        <v>7123.56</v>
      </c>
      <c r="I13257" s="1" t="str">
        <f aca="false">INDEX(Products!$C$2:$C$51,MATCH(C13257,Products!$A$2:$A$51,0))</f>
        <v>Fashion</v>
      </c>
      <c r="J13257" s="1" t="str">
        <f aca="false">INDEX(Orders!$E$2:$E$8001,MATCH(B13257,Orders!$A$2:$A$8001,0))</f>
        <v>Delivered</v>
      </c>
      <c r="K13257" s="1" t="str">
        <f aca="false">LEFT(INDEX(Orders!$C$2:$C$8001,MATCH(B13257,Orders!$A$2:$A$8001,0)),7)</f>
        <v>2025-08</v>
      </c>
    </row>
    <row r="13258" customFormat="false" ht="15" hidden="false" customHeight="true" outlineLevel="0" collapsed="false">
      <c r="A13258" s="1" t="s">
        <v>23728</v>
      </c>
      <c r="B13258" s="1" t="s">
        <v>8927</v>
      </c>
      <c r="C13258" s="1" t="s">
        <v>1941</v>
      </c>
      <c r="D13258" s="1" t="n">
        <v>1</v>
      </c>
      <c r="E13258" s="16" t="n">
        <v>2757.65</v>
      </c>
      <c r="F13258" s="17" t="n">
        <v>0.05</v>
      </c>
      <c r="G13258" s="16" t="n">
        <v>2619.77</v>
      </c>
      <c r="I13258" s="1" t="str">
        <f aca="false">INDEX(Products!$C$2:$C$51,MATCH(C13258,Products!$A$2:$A$51,0))</f>
        <v>Fashion</v>
      </c>
      <c r="J13258" s="1" t="str">
        <f aca="false">INDEX(Orders!$E$2:$E$8001,MATCH(B13258,Orders!$A$2:$A$8001,0))</f>
        <v>Delivered</v>
      </c>
      <c r="K13258" s="1" t="str">
        <f aca="false">LEFT(INDEX(Orders!$C$2:$C$8001,MATCH(B13258,Orders!$A$2:$A$8001,0)),7)</f>
        <v>2025-08</v>
      </c>
    </row>
    <row r="13259" customFormat="false" ht="15" hidden="false" customHeight="true" outlineLevel="0" collapsed="false">
      <c r="A13259" s="1" t="s">
        <v>23729</v>
      </c>
      <c r="B13259" s="1" t="s">
        <v>8927</v>
      </c>
      <c r="C13259" s="1" t="s">
        <v>1990</v>
      </c>
      <c r="D13259" s="1" t="n">
        <v>1</v>
      </c>
      <c r="E13259" s="16" t="n">
        <v>5311.32</v>
      </c>
      <c r="F13259" s="17" t="n">
        <v>0</v>
      </c>
      <c r="G13259" s="16" t="n">
        <v>5311.32</v>
      </c>
      <c r="I13259" s="1" t="str">
        <f aca="false">INDEX(Products!$C$2:$C$51,MATCH(C13259,Products!$A$2:$A$51,0))</f>
        <v>Sports &amp; Fitness</v>
      </c>
      <c r="J13259" s="1" t="str">
        <f aca="false">INDEX(Orders!$E$2:$E$8001,MATCH(B13259,Orders!$A$2:$A$8001,0))</f>
        <v>Delivered</v>
      </c>
      <c r="K13259" s="1" t="str">
        <f aca="false">LEFT(INDEX(Orders!$C$2:$C$8001,MATCH(B13259,Orders!$A$2:$A$8001,0)),7)</f>
        <v>2025-08</v>
      </c>
    </row>
    <row r="13260" customFormat="false" ht="15" hidden="false" customHeight="true" outlineLevel="0" collapsed="false">
      <c r="A13260" s="1" t="s">
        <v>23730</v>
      </c>
      <c r="B13260" s="1" t="s">
        <v>8928</v>
      </c>
      <c r="C13260" s="1" t="s">
        <v>1993</v>
      </c>
      <c r="D13260" s="1" t="n">
        <v>1</v>
      </c>
      <c r="E13260" s="16" t="n">
        <v>3177.33</v>
      </c>
      <c r="F13260" s="17" t="n">
        <v>0.05</v>
      </c>
      <c r="G13260" s="16" t="n">
        <v>3018.46</v>
      </c>
      <c r="I13260" s="1" t="str">
        <f aca="false">INDEX(Products!$C$2:$C$51,MATCH(C13260,Products!$A$2:$A$51,0))</f>
        <v>Sports &amp; Fitness</v>
      </c>
      <c r="J13260" s="1" t="str">
        <f aca="false">INDEX(Orders!$E$2:$E$8001,MATCH(B13260,Orders!$A$2:$A$8001,0))</f>
        <v>Delivered</v>
      </c>
      <c r="K13260" s="1" t="str">
        <f aca="false">LEFT(INDEX(Orders!$C$2:$C$8001,MATCH(B13260,Orders!$A$2:$A$8001,0)),7)</f>
        <v>2025-11</v>
      </c>
    </row>
    <row r="13261" customFormat="false" ht="15" hidden="false" customHeight="true" outlineLevel="0" collapsed="false">
      <c r="A13261" s="1" t="s">
        <v>23731</v>
      </c>
      <c r="B13261" s="1" t="s">
        <v>8929</v>
      </c>
      <c r="C13261" s="1" t="s">
        <v>1937</v>
      </c>
      <c r="D13261" s="1" t="n">
        <v>2</v>
      </c>
      <c r="E13261" s="16" t="n">
        <v>1364.75</v>
      </c>
      <c r="F13261" s="17" t="n">
        <v>0</v>
      </c>
      <c r="G13261" s="16" t="n">
        <v>2729.5</v>
      </c>
      <c r="I13261" s="1" t="str">
        <f aca="false">INDEX(Products!$C$2:$C$51,MATCH(C13261,Products!$A$2:$A$51,0))</f>
        <v>Fashion</v>
      </c>
      <c r="J13261" s="1" t="str">
        <f aca="false">INDEX(Orders!$E$2:$E$8001,MATCH(B13261,Orders!$A$2:$A$8001,0))</f>
        <v>Delivered</v>
      </c>
      <c r="K13261" s="1" t="str">
        <f aca="false">LEFT(INDEX(Orders!$C$2:$C$8001,MATCH(B13261,Orders!$A$2:$A$8001,0)),7)</f>
        <v>2025-03</v>
      </c>
    </row>
    <row r="13262" customFormat="false" ht="15" hidden="false" customHeight="true" outlineLevel="0" collapsed="false">
      <c r="A13262" s="1" t="s">
        <v>23732</v>
      </c>
      <c r="B13262" s="1" t="s">
        <v>8930</v>
      </c>
      <c r="C13262" s="1" t="s">
        <v>1997</v>
      </c>
      <c r="D13262" s="1" t="n">
        <v>1</v>
      </c>
      <c r="E13262" s="16" t="n">
        <v>311.15</v>
      </c>
      <c r="F13262" s="17" t="n">
        <v>0</v>
      </c>
      <c r="G13262" s="16" t="n">
        <v>311.15</v>
      </c>
      <c r="I13262" s="1" t="str">
        <f aca="false">INDEX(Products!$C$2:$C$51,MATCH(C13262,Products!$A$2:$A$51,0))</f>
        <v>Sports &amp; Fitness</v>
      </c>
      <c r="J13262" s="1" t="str">
        <f aca="false">INDEX(Orders!$E$2:$E$8001,MATCH(B13262,Orders!$A$2:$A$8001,0))</f>
        <v>Delivered</v>
      </c>
      <c r="K13262" s="1" t="str">
        <f aca="false">LEFT(INDEX(Orders!$C$2:$C$8001,MATCH(B13262,Orders!$A$2:$A$8001,0)),7)</f>
        <v>2025-12</v>
      </c>
    </row>
    <row r="13263" customFormat="false" ht="15" hidden="false" customHeight="true" outlineLevel="0" collapsed="false">
      <c r="A13263" s="1" t="s">
        <v>23733</v>
      </c>
      <c r="B13263" s="1" t="s">
        <v>8931</v>
      </c>
      <c r="C13263" s="1" t="s">
        <v>1930</v>
      </c>
      <c r="D13263" s="1" t="n">
        <v>3</v>
      </c>
      <c r="E13263" s="16" t="n">
        <v>2398.35</v>
      </c>
      <c r="F13263" s="17" t="n">
        <v>0.1</v>
      </c>
      <c r="G13263" s="16" t="n">
        <v>6475.54</v>
      </c>
      <c r="I13263" s="1" t="str">
        <f aca="false">INDEX(Products!$C$2:$C$51,MATCH(C13263,Products!$A$2:$A$51,0))</f>
        <v>Electronics</v>
      </c>
      <c r="J13263" s="1" t="str">
        <f aca="false">INDEX(Orders!$E$2:$E$8001,MATCH(B13263,Orders!$A$2:$A$8001,0))</f>
        <v>Delivered</v>
      </c>
      <c r="K13263" s="1" t="str">
        <f aca="false">LEFT(INDEX(Orders!$C$2:$C$8001,MATCH(B13263,Orders!$A$2:$A$8001,0)),7)</f>
        <v>2025-07</v>
      </c>
    </row>
    <row r="13264" customFormat="false" ht="15" hidden="false" customHeight="true" outlineLevel="0" collapsed="false">
      <c r="A13264" s="1" t="s">
        <v>23734</v>
      </c>
      <c r="B13264" s="1" t="s">
        <v>8931</v>
      </c>
      <c r="C13264" s="1" t="s">
        <v>1935</v>
      </c>
      <c r="D13264" s="1" t="n">
        <v>2</v>
      </c>
      <c r="E13264" s="16" t="n">
        <v>14558.72</v>
      </c>
      <c r="F13264" s="17" t="n">
        <v>0.1</v>
      </c>
      <c r="G13264" s="16" t="n">
        <v>26205.7</v>
      </c>
      <c r="I13264" s="1" t="str">
        <f aca="false">INDEX(Products!$C$2:$C$51,MATCH(C13264,Products!$A$2:$A$51,0))</f>
        <v>Electronics</v>
      </c>
      <c r="J13264" s="1" t="str">
        <f aca="false">INDEX(Orders!$E$2:$E$8001,MATCH(B13264,Orders!$A$2:$A$8001,0))</f>
        <v>Delivered</v>
      </c>
      <c r="K13264" s="1" t="str">
        <f aca="false">LEFT(INDEX(Orders!$C$2:$C$8001,MATCH(B13264,Orders!$A$2:$A$8001,0)),7)</f>
        <v>2025-07</v>
      </c>
    </row>
    <row r="13265" customFormat="false" ht="15" hidden="false" customHeight="true" outlineLevel="0" collapsed="false">
      <c r="A13265" s="1" t="s">
        <v>23735</v>
      </c>
      <c r="B13265" s="1" t="s">
        <v>8931</v>
      </c>
      <c r="C13265" s="1" t="s">
        <v>1953</v>
      </c>
      <c r="D13265" s="1" t="n">
        <v>2</v>
      </c>
      <c r="E13265" s="16" t="n">
        <v>4914.12</v>
      </c>
      <c r="F13265" s="17" t="n">
        <v>0.2</v>
      </c>
      <c r="G13265" s="16" t="n">
        <v>7862.59</v>
      </c>
      <c r="I13265" s="1" t="str">
        <f aca="false">INDEX(Products!$C$2:$C$51,MATCH(C13265,Products!$A$2:$A$51,0))</f>
        <v>Fashion</v>
      </c>
      <c r="J13265" s="1" t="str">
        <f aca="false">INDEX(Orders!$E$2:$E$8001,MATCH(B13265,Orders!$A$2:$A$8001,0))</f>
        <v>Delivered</v>
      </c>
      <c r="K13265" s="1" t="str">
        <f aca="false">LEFT(INDEX(Orders!$C$2:$C$8001,MATCH(B13265,Orders!$A$2:$A$8001,0)),7)</f>
        <v>2025-07</v>
      </c>
    </row>
    <row r="13266" customFormat="false" ht="15" hidden="false" customHeight="true" outlineLevel="0" collapsed="false">
      <c r="A13266" s="1" t="s">
        <v>23736</v>
      </c>
      <c r="B13266" s="1" t="s">
        <v>8931</v>
      </c>
      <c r="C13266" s="1" t="s">
        <v>1975</v>
      </c>
      <c r="D13266" s="1" t="n">
        <v>1</v>
      </c>
      <c r="E13266" s="16" t="n">
        <v>862.99</v>
      </c>
      <c r="F13266" s="17" t="n">
        <v>0</v>
      </c>
      <c r="G13266" s="16" t="n">
        <v>862.99</v>
      </c>
      <c r="I13266" s="1" t="str">
        <f aca="false">INDEX(Products!$C$2:$C$51,MATCH(C13266,Products!$A$2:$A$51,0))</f>
        <v>Beauty &amp; Personal Care</v>
      </c>
      <c r="J13266" s="1" t="str">
        <f aca="false">INDEX(Orders!$E$2:$E$8001,MATCH(B13266,Orders!$A$2:$A$8001,0))</f>
        <v>Delivered</v>
      </c>
      <c r="K13266" s="1" t="str">
        <f aca="false">LEFT(INDEX(Orders!$C$2:$C$8001,MATCH(B13266,Orders!$A$2:$A$8001,0)),7)</f>
        <v>2025-07</v>
      </c>
    </row>
    <row r="13267" customFormat="false" ht="15" hidden="false" customHeight="true" outlineLevel="0" collapsed="false">
      <c r="A13267" s="1" t="s">
        <v>23737</v>
      </c>
      <c r="B13267" s="1" t="s">
        <v>8932</v>
      </c>
      <c r="C13267" s="1" t="s">
        <v>1940</v>
      </c>
      <c r="D13267" s="1" t="n">
        <v>2</v>
      </c>
      <c r="E13267" s="16" t="n">
        <v>2374.52</v>
      </c>
      <c r="F13267" s="17" t="n">
        <v>0</v>
      </c>
      <c r="G13267" s="16" t="n">
        <v>4749.04</v>
      </c>
      <c r="I13267" s="1" t="str">
        <f aca="false">INDEX(Products!$C$2:$C$51,MATCH(C13267,Products!$A$2:$A$51,0))</f>
        <v>Fashion</v>
      </c>
      <c r="J13267" s="1" t="str">
        <f aca="false">INDEX(Orders!$E$2:$E$8001,MATCH(B13267,Orders!$A$2:$A$8001,0))</f>
        <v>Delivered</v>
      </c>
      <c r="K13267" s="1" t="str">
        <f aca="false">LEFT(INDEX(Orders!$C$2:$C$8001,MATCH(B13267,Orders!$A$2:$A$8001,0)),7)</f>
        <v>2025-07</v>
      </c>
    </row>
    <row r="13268" customFormat="false" ht="15" hidden="false" customHeight="true" outlineLevel="0" collapsed="false">
      <c r="A13268" s="1" t="s">
        <v>23738</v>
      </c>
      <c r="B13268" s="1" t="s">
        <v>8932</v>
      </c>
      <c r="C13268" s="1" t="s">
        <v>1930</v>
      </c>
      <c r="D13268" s="1" t="n">
        <v>1</v>
      </c>
      <c r="E13268" s="16" t="n">
        <v>2398.35</v>
      </c>
      <c r="F13268" s="17" t="n">
        <v>0.05</v>
      </c>
      <c r="G13268" s="16" t="n">
        <v>2278.43</v>
      </c>
      <c r="I13268" s="1" t="str">
        <f aca="false">INDEX(Products!$C$2:$C$51,MATCH(C13268,Products!$A$2:$A$51,0))</f>
        <v>Electronics</v>
      </c>
      <c r="J13268" s="1" t="str">
        <f aca="false">INDEX(Orders!$E$2:$E$8001,MATCH(B13268,Orders!$A$2:$A$8001,0))</f>
        <v>Delivered</v>
      </c>
      <c r="K13268" s="1" t="str">
        <f aca="false">LEFT(INDEX(Orders!$C$2:$C$8001,MATCH(B13268,Orders!$A$2:$A$8001,0)),7)</f>
        <v>2025-07</v>
      </c>
    </row>
    <row r="13269" customFormat="false" ht="15" hidden="false" customHeight="true" outlineLevel="0" collapsed="false">
      <c r="A13269" s="1" t="s">
        <v>23739</v>
      </c>
      <c r="B13269" s="1" t="s">
        <v>8932</v>
      </c>
      <c r="C13269" s="1" t="s">
        <v>2006</v>
      </c>
      <c r="D13269" s="1" t="n">
        <v>2</v>
      </c>
      <c r="E13269" s="16" t="n">
        <v>482.17</v>
      </c>
      <c r="F13269" s="17" t="n">
        <v>0</v>
      </c>
      <c r="G13269" s="16" t="n">
        <v>964.34</v>
      </c>
      <c r="I13269" s="1" t="str">
        <f aca="false">INDEX(Products!$C$2:$C$51,MATCH(C13269,Products!$A$2:$A$51,0))</f>
        <v>Books &amp; Stationery</v>
      </c>
      <c r="J13269" s="1" t="str">
        <f aca="false">INDEX(Orders!$E$2:$E$8001,MATCH(B13269,Orders!$A$2:$A$8001,0))</f>
        <v>Delivered</v>
      </c>
      <c r="K13269" s="1" t="str">
        <f aca="false">LEFT(INDEX(Orders!$C$2:$C$8001,MATCH(B13269,Orders!$A$2:$A$8001,0)),7)</f>
        <v>2025-07</v>
      </c>
    </row>
    <row r="13270" customFormat="false" ht="15" hidden="false" customHeight="true" outlineLevel="0" collapsed="false">
      <c r="A13270" s="1" t="s">
        <v>23740</v>
      </c>
      <c r="B13270" s="1" t="s">
        <v>8932</v>
      </c>
      <c r="C13270" s="1" t="s">
        <v>1997</v>
      </c>
      <c r="D13270" s="1" t="n">
        <v>1</v>
      </c>
      <c r="E13270" s="16" t="n">
        <v>311.15</v>
      </c>
      <c r="F13270" s="17" t="n">
        <v>0.05</v>
      </c>
      <c r="G13270" s="16" t="n">
        <v>295.59</v>
      </c>
      <c r="I13270" s="1" t="str">
        <f aca="false">INDEX(Products!$C$2:$C$51,MATCH(C13270,Products!$A$2:$A$51,0))</f>
        <v>Sports &amp; Fitness</v>
      </c>
      <c r="J13270" s="1" t="str">
        <f aca="false">INDEX(Orders!$E$2:$E$8001,MATCH(B13270,Orders!$A$2:$A$8001,0))</f>
        <v>Delivered</v>
      </c>
      <c r="K13270" s="1" t="str">
        <f aca="false">LEFT(INDEX(Orders!$C$2:$C$8001,MATCH(B13270,Orders!$A$2:$A$8001,0)),7)</f>
        <v>2025-07</v>
      </c>
    </row>
    <row r="13271" customFormat="false" ht="15" hidden="false" customHeight="true" outlineLevel="0" collapsed="false">
      <c r="A13271" s="1" t="s">
        <v>23741</v>
      </c>
      <c r="B13271" s="1" t="s">
        <v>8933</v>
      </c>
      <c r="C13271" s="1" t="s">
        <v>1965</v>
      </c>
      <c r="D13271" s="1" t="n">
        <v>2</v>
      </c>
      <c r="E13271" s="16" t="n">
        <v>1145.07</v>
      </c>
      <c r="F13271" s="17" t="n">
        <v>0</v>
      </c>
      <c r="G13271" s="16" t="n">
        <v>2290.14</v>
      </c>
      <c r="I13271" s="1" t="str">
        <f aca="false">INDEX(Products!$C$2:$C$51,MATCH(C13271,Products!$A$2:$A$51,0))</f>
        <v>Home &amp; Kitchen</v>
      </c>
      <c r="J13271" s="1" t="str">
        <f aca="false">INDEX(Orders!$E$2:$E$8001,MATCH(B13271,Orders!$A$2:$A$8001,0))</f>
        <v>Refunded</v>
      </c>
      <c r="K13271" s="1" t="str">
        <f aca="false">LEFT(INDEX(Orders!$C$2:$C$8001,MATCH(B13271,Orders!$A$2:$A$8001,0)),7)</f>
        <v>2025-08</v>
      </c>
    </row>
    <row r="13272" customFormat="false" ht="15" hidden="false" customHeight="true" outlineLevel="0" collapsed="false">
      <c r="A13272" s="1" t="s">
        <v>23742</v>
      </c>
      <c r="B13272" s="1" t="s">
        <v>8933</v>
      </c>
      <c r="C13272" s="1" t="s">
        <v>1930</v>
      </c>
      <c r="D13272" s="1" t="n">
        <v>1</v>
      </c>
      <c r="E13272" s="16" t="n">
        <v>2398.35</v>
      </c>
      <c r="F13272" s="17" t="n">
        <v>0.05</v>
      </c>
      <c r="G13272" s="16" t="n">
        <v>2278.43</v>
      </c>
      <c r="I13272" s="1" t="str">
        <f aca="false">INDEX(Products!$C$2:$C$51,MATCH(C13272,Products!$A$2:$A$51,0))</f>
        <v>Electronics</v>
      </c>
      <c r="J13272" s="1" t="str">
        <f aca="false">INDEX(Orders!$E$2:$E$8001,MATCH(B13272,Orders!$A$2:$A$8001,0))</f>
        <v>Refunded</v>
      </c>
      <c r="K13272" s="1" t="str">
        <f aca="false">LEFT(INDEX(Orders!$C$2:$C$8001,MATCH(B13272,Orders!$A$2:$A$8001,0)),7)</f>
        <v>2025-08</v>
      </c>
    </row>
    <row r="13273" customFormat="false" ht="15" hidden="false" customHeight="true" outlineLevel="0" collapsed="false">
      <c r="A13273" s="1" t="s">
        <v>23743</v>
      </c>
      <c r="B13273" s="1" t="s">
        <v>8933</v>
      </c>
      <c r="C13273" s="1" t="s">
        <v>1979</v>
      </c>
      <c r="D13273" s="1" t="n">
        <v>1</v>
      </c>
      <c r="E13273" s="16" t="n">
        <v>623</v>
      </c>
      <c r="F13273" s="17" t="n">
        <v>0.05</v>
      </c>
      <c r="G13273" s="16" t="n">
        <v>591.85</v>
      </c>
      <c r="I13273" s="1" t="str">
        <f aca="false">INDEX(Products!$C$2:$C$51,MATCH(C13273,Products!$A$2:$A$51,0))</f>
        <v>Beauty &amp; Personal Care</v>
      </c>
      <c r="J13273" s="1" t="str">
        <f aca="false">INDEX(Orders!$E$2:$E$8001,MATCH(B13273,Orders!$A$2:$A$8001,0))</f>
        <v>Refunded</v>
      </c>
      <c r="K13273" s="1" t="str">
        <f aca="false">LEFT(INDEX(Orders!$C$2:$C$8001,MATCH(B13273,Orders!$A$2:$A$8001,0)),7)</f>
        <v>2025-08</v>
      </c>
    </row>
    <row r="13274" customFormat="false" ht="15" hidden="false" customHeight="true" outlineLevel="0" collapsed="false">
      <c r="A13274" s="1" t="s">
        <v>23744</v>
      </c>
      <c r="B13274" s="1" t="s">
        <v>8934</v>
      </c>
      <c r="C13274" s="1" t="s">
        <v>2006</v>
      </c>
      <c r="D13274" s="1" t="n">
        <v>1</v>
      </c>
      <c r="E13274" s="16" t="n">
        <v>482.17</v>
      </c>
      <c r="F13274" s="17" t="n">
        <v>0</v>
      </c>
      <c r="G13274" s="16" t="n">
        <v>482.17</v>
      </c>
      <c r="I13274" s="1" t="str">
        <f aca="false">INDEX(Products!$C$2:$C$51,MATCH(C13274,Products!$A$2:$A$51,0))</f>
        <v>Books &amp; Stationery</v>
      </c>
      <c r="J13274" s="1" t="str">
        <f aca="false">INDEX(Orders!$E$2:$E$8001,MATCH(B13274,Orders!$A$2:$A$8001,0))</f>
        <v>Delivered</v>
      </c>
      <c r="K13274" s="1" t="str">
        <f aca="false">LEFT(INDEX(Orders!$C$2:$C$8001,MATCH(B13274,Orders!$A$2:$A$8001,0)),7)</f>
        <v>2025-06</v>
      </c>
    </row>
    <row r="13275" customFormat="false" ht="15" hidden="false" customHeight="true" outlineLevel="0" collapsed="false">
      <c r="A13275" s="1" t="s">
        <v>23745</v>
      </c>
      <c r="B13275" s="1" t="s">
        <v>8935</v>
      </c>
      <c r="C13275" s="1" t="s">
        <v>1953</v>
      </c>
      <c r="D13275" s="1" t="n">
        <v>1</v>
      </c>
      <c r="E13275" s="16" t="n">
        <v>4914.12</v>
      </c>
      <c r="F13275" s="17" t="n">
        <v>0</v>
      </c>
      <c r="G13275" s="16" t="n">
        <v>4914.12</v>
      </c>
      <c r="I13275" s="1" t="str">
        <f aca="false">INDEX(Products!$C$2:$C$51,MATCH(C13275,Products!$A$2:$A$51,0))</f>
        <v>Fashion</v>
      </c>
      <c r="J13275" s="1" t="str">
        <f aca="false">INDEX(Orders!$E$2:$E$8001,MATCH(B13275,Orders!$A$2:$A$8001,0))</f>
        <v>Delivered</v>
      </c>
      <c r="K13275" s="1" t="str">
        <f aca="false">LEFT(INDEX(Orders!$C$2:$C$8001,MATCH(B13275,Orders!$A$2:$A$8001,0)),7)</f>
        <v>2025-10</v>
      </c>
    </row>
    <row r="13276" customFormat="false" ht="15" hidden="false" customHeight="true" outlineLevel="0" collapsed="false">
      <c r="A13276" s="1" t="s">
        <v>23746</v>
      </c>
      <c r="B13276" s="1" t="s">
        <v>8935</v>
      </c>
      <c r="C13276" s="1" t="s">
        <v>2007</v>
      </c>
      <c r="D13276" s="1" t="n">
        <v>1</v>
      </c>
      <c r="E13276" s="16" t="n">
        <v>750.27</v>
      </c>
      <c r="F13276" s="17" t="n">
        <v>0</v>
      </c>
      <c r="G13276" s="16" t="n">
        <v>750.27</v>
      </c>
      <c r="I13276" s="1" t="str">
        <f aca="false">INDEX(Products!$C$2:$C$51,MATCH(C13276,Products!$A$2:$A$51,0))</f>
        <v>Books &amp; Stationery</v>
      </c>
      <c r="J13276" s="1" t="str">
        <f aca="false">INDEX(Orders!$E$2:$E$8001,MATCH(B13276,Orders!$A$2:$A$8001,0))</f>
        <v>Delivered</v>
      </c>
      <c r="K13276" s="1" t="str">
        <f aca="false">LEFT(INDEX(Orders!$C$2:$C$8001,MATCH(B13276,Orders!$A$2:$A$8001,0)),7)</f>
        <v>2025-10</v>
      </c>
    </row>
    <row r="13277" customFormat="false" ht="15" hidden="false" customHeight="true" outlineLevel="0" collapsed="false">
      <c r="A13277" s="1" t="s">
        <v>23747</v>
      </c>
      <c r="B13277" s="1" t="s">
        <v>8936</v>
      </c>
      <c r="C13277" s="1" t="s">
        <v>2007</v>
      </c>
      <c r="D13277" s="1" t="n">
        <v>1</v>
      </c>
      <c r="E13277" s="16" t="n">
        <v>750.27</v>
      </c>
      <c r="F13277" s="17" t="n">
        <v>0.05</v>
      </c>
      <c r="G13277" s="16" t="n">
        <v>712.76</v>
      </c>
      <c r="I13277" s="1" t="str">
        <f aca="false">INDEX(Products!$C$2:$C$51,MATCH(C13277,Products!$A$2:$A$51,0))</f>
        <v>Books &amp; Stationery</v>
      </c>
      <c r="J13277" s="1" t="str">
        <f aca="false">INDEX(Orders!$E$2:$E$8001,MATCH(B13277,Orders!$A$2:$A$8001,0))</f>
        <v>Delivered</v>
      </c>
      <c r="K13277" s="1" t="str">
        <f aca="false">LEFT(INDEX(Orders!$C$2:$C$8001,MATCH(B13277,Orders!$A$2:$A$8001,0)),7)</f>
        <v>2024-10</v>
      </c>
    </row>
    <row r="13278" customFormat="false" ht="15" hidden="false" customHeight="true" outlineLevel="0" collapsed="false">
      <c r="A13278" s="1" t="s">
        <v>23748</v>
      </c>
      <c r="B13278" s="1" t="s">
        <v>8937</v>
      </c>
      <c r="C13278" s="1" t="s">
        <v>1933</v>
      </c>
      <c r="D13278" s="1" t="n">
        <v>2</v>
      </c>
      <c r="E13278" s="16" t="n">
        <v>7194.38</v>
      </c>
      <c r="F13278" s="17" t="n">
        <v>0.15</v>
      </c>
      <c r="G13278" s="16" t="n">
        <v>12230.45</v>
      </c>
      <c r="I13278" s="1" t="str">
        <f aca="false">INDEX(Products!$C$2:$C$51,MATCH(C13278,Products!$A$2:$A$51,0))</f>
        <v>Electronics</v>
      </c>
      <c r="J13278" s="1" t="str">
        <f aca="false">INDEX(Orders!$E$2:$E$8001,MATCH(B13278,Orders!$A$2:$A$8001,0))</f>
        <v>Delivered</v>
      </c>
      <c r="K13278" s="1" t="str">
        <f aca="false">LEFT(INDEX(Orders!$C$2:$C$8001,MATCH(B13278,Orders!$A$2:$A$8001,0)),7)</f>
        <v>2025-06</v>
      </c>
    </row>
    <row r="13279" customFormat="false" ht="15" hidden="false" customHeight="true" outlineLevel="0" collapsed="false">
      <c r="A13279" s="1" t="s">
        <v>23749</v>
      </c>
      <c r="B13279" s="1" t="s">
        <v>8937</v>
      </c>
      <c r="C13279" s="1" t="s">
        <v>1977</v>
      </c>
      <c r="D13279" s="1" t="n">
        <v>1</v>
      </c>
      <c r="E13279" s="16" t="n">
        <v>2386.05</v>
      </c>
      <c r="F13279" s="17" t="n">
        <v>0.1</v>
      </c>
      <c r="G13279" s="16" t="n">
        <v>2147.45</v>
      </c>
      <c r="I13279" s="1" t="str">
        <f aca="false">INDEX(Products!$C$2:$C$51,MATCH(C13279,Products!$A$2:$A$51,0))</f>
        <v>Beauty &amp; Personal Care</v>
      </c>
      <c r="J13279" s="1" t="str">
        <f aca="false">INDEX(Orders!$E$2:$E$8001,MATCH(B13279,Orders!$A$2:$A$8001,0))</f>
        <v>Delivered</v>
      </c>
      <c r="K13279" s="1" t="str">
        <f aca="false">LEFT(INDEX(Orders!$C$2:$C$8001,MATCH(B13279,Orders!$A$2:$A$8001,0)),7)</f>
        <v>2025-06</v>
      </c>
    </row>
    <row r="13280" customFormat="false" ht="15" hidden="false" customHeight="true" outlineLevel="0" collapsed="false">
      <c r="A13280" s="1" t="s">
        <v>23750</v>
      </c>
      <c r="B13280" s="1" t="s">
        <v>8937</v>
      </c>
      <c r="C13280" s="1" t="s">
        <v>1930</v>
      </c>
      <c r="D13280" s="1" t="n">
        <v>1</v>
      </c>
      <c r="E13280" s="16" t="n">
        <v>2398.35</v>
      </c>
      <c r="F13280" s="17" t="n">
        <v>0.05</v>
      </c>
      <c r="G13280" s="16" t="n">
        <v>2278.43</v>
      </c>
      <c r="I13280" s="1" t="str">
        <f aca="false">INDEX(Products!$C$2:$C$51,MATCH(C13280,Products!$A$2:$A$51,0))</f>
        <v>Electronics</v>
      </c>
      <c r="J13280" s="1" t="str">
        <f aca="false">INDEX(Orders!$E$2:$E$8001,MATCH(B13280,Orders!$A$2:$A$8001,0))</f>
        <v>Delivered</v>
      </c>
      <c r="K13280" s="1" t="str">
        <f aca="false">LEFT(INDEX(Orders!$C$2:$C$8001,MATCH(B13280,Orders!$A$2:$A$8001,0)),7)</f>
        <v>2025-06</v>
      </c>
    </row>
    <row r="13281" customFormat="false" ht="15" hidden="false" customHeight="true" outlineLevel="0" collapsed="false">
      <c r="A13281" s="1" t="s">
        <v>23751</v>
      </c>
      <c r="B13281" s="1" t="s">
        <v>8938</v>
      </c>
      <c r="C13281" s="1" t="s">
        <v>1973</v>
      </c>
      <c r="D13281" s="1" t="n">
        <v>1</v>
      </c>
      <c r="E13281" s="16" t="n">
        <v>1158.24</v>
      </c>
      <c r="F13281" s="17" t="n">
        <v>0.05</v>
      </c>
      <c r="G13281" s="16" t="n">
        <v>1100.33</v>
      </c>
      <c r="I13281" s="1" t="str">
        <f aca="false">INDEX(Products!$C$2:$C$51,MATCH(C13281,Products!$A$2:$A$51,0))</f>
        <v>Home &amp; Kitchen</v>
      </c>
      <c r="J13281" s="1" t="str">
        <f aca="false">INDEX(Orders!$E$2:$E$8001,MATCH(B13281,Orders!$A$2:$A$8001,0))</f>
        <v>Delivered</v>
      </c>
      <c r="K13281" s="1" t="str">
        <f aca="false">LEFT(INDEX(Orders!$C$2:$C$8001,MATCH(B13281,Orders!$A$2:$A$8001,0)),7)</f>
        <v>2025-07</v>
      </c>
    </row>
    <row r="13282" customFormat="false" ht="15" hidden="false" customHeight="true" outlineLevel="0" collapsed="false">
      <c r="A13282" s="1" t="s">
        <v>23752</v>
      </c>
      <c r="B13282" s="1" t="s">
        <v>8939</v>
      </c>
      <c r="C13282" s="1" t="s">
        <v>2007</v>
      </c>
      <c r="D13282" s="1" t="n">
        <v>1</v>
      </c>
      <c r="E13282" s="16" t="n">
        <v>750.27</v>
      </c>
      <c r="F13282" s="17" t="n">
        <v>0</v>
      </c>
      <c r="G13282" s="16" t="n">
        <v>750.27</v>
      </c>
      <c r="I13282" s="1" t="str">
        <f aca="false">INDEX(Products!$C$2:$C$51,MATCH(C13282,Products!$A$2:$A$51,0))</f>
        <v>Books &amp; Stationery</v>
      </c>
      <c r="J13282" s="1" t="str">
        <f aca="false">INDEX(Orders!$E$2:$E$8001,MATCH(B13282,Orders!$A$2:$A$8001,0))</f>
        <v>Delivered</v>
      </c>
      <c r="K13282" s="1" t="str">
        <f aca="false">LEFT(INDEX(Orders!$C$2:$C$8001,MATCH(B13282,Orders!$A$2:$A$8001,0)),7)</f>
        <v>2025-12</v>
      </c>
    </row>
    <row r="13283" customFormat="false" ht="15" hidden="false" customHeight="true" outlineLevel="0" collapsed="false">
      <c r="A13283" s="1" t="s">
        <v>23753</v>
      </c>
      <c r="B13283" s="1" t="s">
        <v>8939</v>
      </c>
      <c r="C13283" s="1" t="s">
        <v>1961</v>
      </c>
      <c r="D13283" s="1" t="n">
        <v>1</v>
      </c>
      <c r="E13283" s="16" t="n">
        <v>3493.68</v>
      </c>
      <c r="F13283" s="17" t="n">
        <v>0</v>
      </c>
      <c r="G13283" s="16" t="n">
        <v>3493.68</v>
      </c>
      <c r="I13283" s="1" t="str">
        <f aca="false">INDEX(Products!$C$2:$C$51,MATCH(C13283,Products!$A$2:$A$51,0))</f>
        <v>Home &amp; Kitchen</v>
      </c>
      <c r="J13283" s="1" t="str">
        <f aca="false">INDEX(Orders!$E$2:$E$8001,MATCH(B13283,Orders!$A$2:$A$8001,0))</f>
        <v>Delivered</v>
      </c>
      <c r="K13283" s="1" t="str">
        <f aca="false">LEFT(INDEX(Orders!$C$2:$C$8001,MATCH(B13283,Orders!$A$2:$A$8001,0)),7)</f>
        <v>2025-12</v>
      </c>
    </row>
    <row r="13284" customFormat="false" ht="15" hidden="false" customHeight="true" outlineLevel="0" collapsed="false">
      <c r="A13284" s="1" t="s">
        <v>23754</v>
      </c>
      <c r="B13284" s="1" t="s">
        <v>8940</v>
      </c>
      <c r="C13284" s="1" t="s">
        <v>1951</v>
      </c>
      <c r="D13284" s="1" t="n">
        <v>2</v>
      </c>
      <c r="E13284" s="16" t="n">
        <v>957.5</v>
      </c>
      <c r="F13284" s="17" t="n">
        <v>0.05</v>
      </c>
      <c r="G13284" s="16" t="n">
        <v>1819.25</v>
      </c>
      <c r="I13284" s="1" t="str">
        <f aca="false">INDEX(Products!$C$2:$C$51,MATCH(C13284,Products!$A$2:$A$51,0))</f>
        <v>Fashion</v>
      </c>
      <c r="J13284" s="1" t="str">
        <f aca="false">INDEX(Orders!$E$2:$E$8001,MATCH(B13284,Orders!$A$2:$A$8001,0))</f>
        <v>Delivered</v>
      </c>
      <c r="K13284" s="1" t="str">
        <f aca="false">LEFT(INDEX(Orders!$C$2:$C$8001,MATCH(B13284,Orders!$A$2:$A$8001,0)),7)</f>
        <v>2025-12</v>
      </c>
    </row>
    <row r="13285" customFormat="false" ht="15" hidden="false" customHeight="true" outlineLevel="0" collapsed="false">
      <c r="A13285" s="1" t="s">
        <v>23755</v>
      </c>
      <c r="B13285" s="1" t="s">
        <v>8941</v>
      </c>
      <c r="C13285" s="1" t="s">
        <v>2006</v>
      </c>
      <c r="D13285" s="1" t="n">
        <v>2</v>
      </c>
      <c r="E13285" s="16" t="n">
        <v>482.17</v>
      </c>
      <c r="F13285" s="17" t="n">
        <v>0</v>
      </c>
      <c r="G13285" s="16" t="n">
        <v>964.34</v>
      </c>
      <c r="I13285" s="1" t="str">
        <f aca="false">INDEX(Products!$C$2:$C$51,MATCH(C13285,Products!$A$2:$A$51,0))</f>
        <v>Books &amp; Stationery</v>
      </c>
      <c r="J13285" s="1" t="str">
        <f aca="false">INDEX(Orders!$E$2:$E$8001,MATCH(B13285,Orders!$A$2:$A$8001,0))</f>
        <v>Delivered</v>
      </c>
      <c r="K13285" s="1" t="str">
        <f aca="false">LEFT(INDEX(Orders!$C$2:$C$8001,MATCH(B13285,Orders!$A$2:$A$8001,0)),7)</f>
        <v>2025-10</v>
      </c>
    </row>
    <row r="13286" customFormat="false" ht="15" hidden="false" customHeight="true" outlineLevel="0" collapsed="false">
      <c r="A13286" s="1" t="s">
        <v>23756</v>
      </c>
      <c r="B13286" s="1" t="s">
        <v>8941</v>
      </c>
      <c r="C13286" s="1" t="s">
        <v>2007</v>
      </c>
      <c r="D13286" s="1" t="n">
        <v>3</v>
      </c>
      <c r="E13286" s="16" t="n">
        <v>750.27</v>
      </c>
      <c r="F13286" s="17" t="n">
        <v>0.1</v>
      </c>
      <c r="G13286" s="16" t="n">
        <v>2025.73</v>
      </c>
      <c r="I13286" s="1" t="str">
        <f aca="false">INDEX(Products!$C$2:$C$51,MATCH(C13286,Products!$A$2:$A$51,0))</f>
        <v>Books &amp; Stationery</v>
      </c>
      <c r="J13286" s="1" t="str">
        <f aca="false">INDEX(Orders!$E$2:$E$8001,MATCH(B13286,Orders!$A$2:$A$8001,0))</f>
        <v>Delivered</v>
      </c>
      <c r="K13286" s="1" t="str">
        <f aca="false">LEFT(INDEX(Orders!$C$2:$C$8001,MATCH(B13286,Orders!$A$2:$A$8001,0)),7)</f>
        <v>2025-10</v>
      </c>
    </row>
    <row r="13287" customFormat="false" ht="15" hidden="false" customHeight="true" outlineLevel="0" collapsed="false">
      <c r="A13287" s="1" t="s">
        <v>23757</v>
      </c>
      <c r="B13287" s="1" t="s">
        <v>8942</v>
      </c>
      <c r="C13287" s="1" t="s">
        <v>2006</v>
      </c>
      <c r="D13287" s="1" t="n">
        <v>1</v>
      </c>
      <c r="E13287" s="16" t="n">
        <v>482.17</v>
      </c>
      <c r="F13287" s="17" t="n">
        <v>0.1</v>
      </c>
      <c r="G13287" s="16" t="n">
        <v>433.95</v>
      </c>
      <c r="I13287" s="1" t="str">
        <f aca="false">INDEX(Products!$C$2:$C$51,MATCH(C13287,Products!$A$2:$A$51,0))</f>
        <v>Books &amp; Stationery</v>
      </c>
      <c r="J13287" s="1" t="str">
        <f aca="false">INDEX(Orders!$E$2:$E$8001,MATCH(B13287,Orders!$A$2:$A$8001,0))</f>
        <v>Delivered</v>
      </c>
      <c r="K13287" s="1" t="str">
        <f aca="false">LEFT(INDEX(Orders!$C$2:$C$8001,MATCH(B13287,Orders!$A$2:$A$8001,0)),7)</f>
        <v>2025-10</v>
      </c>
    </row>
    <row r="13288" customFormat="false" ht="15" hidden="false" customHeight="true" outlineLevel="0" collapsed="false">
      <c r="A13288" s="1" t="s">
        <v>23758</v>
      </c>
      <c r="B13288" s="1" t="s">
        <v>8943</v>
      </c>
      <c r="C13288" s="1" t="s">
        <v>1953</v>
      </c>
      <c r="D13288" s="1" t="n">
        <v>1</v>
      </c>
      <c r="E13288" s="16" t="n">
        <v>4914.12</v>
      </c>
      <c r="F13288" s="17" t="n">
        <v>0.05</v>
      </c>
      <c r="G13288" s="16" t="n">
        <v>4668.41</v>
      </c>
      <c r="I13288" s="1" t="str">
        <f aca="false">INDEX(Products!$C$2:$C$51,MATCH(C13288,Products!$A$2:$A$51,0))</f>
        <v>Fashion</v>
      </c>
      <c r="J13288" s="1" t="str">
        <f aca="false">INDEX(Orders!$E$2:$E$8001,MATCH(B13288,Orders!$A$2:$A$8001,0))</f>
        <v>Delivered</v>
      </c>
      <c r="K13288" s="1" t="str">
        <f aca="false">LEFT(INDEX(Orders!$C$2:$C$8001,MATCH(B13288,Orders!$A$2:$A$8001,0)),7)</f>
        <v>2025-09</v>
      </c>
    </row>
    <row r="13289" customFormat="false" ht="15" hidden="false" customHeight="true" outlineLevel="0" collapsed="false">
      <c r="A13289" s="1" t="s">
        <v>23759</v>
      </c>
      <c r="B13289" s="1" t="s">
        <v>8944</v>
      </c>
      <c r="C13289" s="1" t="s">
        <v>2007</v>
      </c>
      <c r="D13289" s="1" t="n">
        <v>1</v>
      </c>
      <c r="E13289" s="16" t="n">
        <v>750.27</v>
      </c>
      <c r="F13289" s="17" t="n">
        <v>0.15</v>
      </c>
      <c r="G13289" s="16" t="n">
        <v>637.73</v>
      </c>
      <c r="I13289" s="1" t="str">
        <f aca="false">INDEX(Products!$C$2:$C$51,MATCH(C13289,Products!$A$2:$A$51,0))</f>
        <v>Books &amp; Stationery</v>
      </c>
      <c r="J13289" s="1" t="str">
        <f aca="false">INDEX(Orders!$E$2:$E$8001,MATCH(B13289,Orders!$A$2:$A$8001,0))</f>
        <v>Delivered</v>
      </c>
      <c r="K13289" s="1" t="str">
        <f aca="false">LEFT(INDEX(Orders!$C$2:$C$8001,MATCH(B13289,Orders!$A$2:$A$8001,0)),7)</f>
        <v>2024-06</v>
      </c>
    </row>
    <row r="13290" customFormat="false" ht="15" hidden="false" customHeight="true" outlineLevel="0" collapsed="false">
      <c r="A13290" s="1" t="s">
        <v>23760</v>
      </c>
      <c r="B13290" s="1" t="s">
        <v>8945</v>
      </c>
      <c r="C13290" s="1" t="s">
        <v>1953</v>
      </c>
      <c r="D13290" s="1" t="n">
        <v>1</v>
      </c>
      <c r="E13290" s="16" t="n">
        <v>4914.12</v>
      </c>
      <c r="F13290" s="17" t="n">
        <v>0.1</v>
      </c>
      <c r="G13290" s="16" t="n">
        <v>4422.71</v>
      </c>
      <c r="I13290" s="1" t="str">
        <f aca="false">INDEX(Products!$C$2:$C$51,MATCH(C13290,Products!$A$2:$A$51,0))</f>
        <v>Fashion</v>
      </c>
      <c r="J13290" s="1" t="str">
        <f aca="false">INDEX(Orders!$E$2:$E$8001,MATCH(B13290,Orders!$A$2:$A$8001,0))</f>
        <v>Delivered</v>
      </c>
      <c r="K13290" s="1" t="str">
        <f aca="false">LEFT(INDEX(Orders!$C$2:$C$8001,MATCH(B13290,Orders!$A$2:$A$8001,0)),7)</f>
        <v>2025-09</v>
      </c>
    </row>
    <row r="13291" customFormat="false" ht="15" hidden="false" customHeight="true" outlineLevel="0" collapsed="false">
      <c r="A13291" s="1" t="s">
        <v>23761</v>
      </c>
      <c r="B13291" s="1" t="s">
        <v>8945</v>
      </c>
      <c r="C13291" s="1" t="s">
        <v>1924</v>
      </c>
      <c r="D13291" s="1" t="n">
        <v>3</v>
      </c>
      <c r="E13291" s="16" t="n">
        <v>1971</v>
      </c>
      <c r="F13291" s="17" t="n">
        <v>0.05</v>
      </c>
      <c r="G13291" s="16" t="n">
        <v>5617.35</v>
      </c>
      <c r="I13291" s="1" t="str">
        <f aca="false">INDEX(Products!$C$2:$C$51,MATCH(C13291,Products!$A$2:$A$51,0))</f>
        <v>Electronics</v>
      </c>
      <c r="J13291" s="1" t="str">
        <f aca="false">INDEX(Orders!$E$2:$E$8001,MATCH(B13291,Orders!$A$2:$A$8001,0))</f>
        <v>Delivered</v>
      </c>
      <c r="K13291" s="1" t="str">
        <f aca="false">LEFT(INDEX(Orders!$C$2:$C$8001,MATCH(B13291,Orders!$A$2:$A$8001,0)),7)</f>
        <v>2025-09</v>
      </c>
    </row>
    <row r="13292" customFormat="false" ht="15" hidden="false" customHeight="true" outlineLevel="0" collapsed="false">
      <c r="A13292" s="1" t="s">
        <v>23762</v>
      </c>
      <c r="B13292" s="1" t="s">
        <v>8946</v>
      </c>
      <c r="C13292" s="1" t="s">
        <v>2006</v>
      </c>
      <c r="D13292" s="1" t="n">
        <v>1</v>
      </c>
      <c r="E13292" s="16" t="n">
        <v>482.17</v>
      </c>
      <c r="F13292" s="17" t="n">
        <v>0.05</v>
      </c>
      <c r="G13292" s="16" t="n">
        <v>458.06</v>
      </c>
      <c r="I13292" s="1" t="str">
        <f aca="false">INDEX(Products!$C$2:$C$51,MATCH(C13292,Products!$A$2:$A$51,0))</f>
        <v>Books &amp; Stationery</v>
      </c>
      <c r="J13292" s="1" t="str">
        <f aca="false">INDEX(Orders!$E$2:$E$8001,MATCH(B13292,Orders!$A$2:$A$8001,0))</f>
        <v>Delivered</v>
      </c>
      <c r="K13292" s="1" t="str">
        <f aca="false">LEFT(INDEX(Orders!$C$2:$C$8001,MATCH(B13292,Orders!$A$2:$A$8001,0)),7)</f>
        <v>2024-01</v>
      </c>
    </row>
    <row r="13293" customFormat="false" ht="15" hidden="false" customHeight="true" outlineLevel="0" collapsed="false">
      <c r="A13293" s="1" t="s">
        <v>23763</v>
      </c>
      <c r="B13293" s="1" t="s">
        <v>8946</v>
      </c>
      <c r="C13293" s="1" t="s">
        <v>1937</v>
      </c>
      <c r="D13293" s="1" t="n">
        <v>1</v>
      </c>
      <c r="E13293" s="16" t="n">
        <v>1364.75</v>
      </c>
      <c r="F13293" s="17" t="n">
        <v>0</v>
      </c>
      <c r="G13293" s="16" t="n">
        <v>1364.75</v>
      </c>
      <c r="I13293" s="1" t="str">
        <f aca="false">INDEX(Products!$C$2:$C$51,MATCH(C13293,Products!$A$2:$A$51,0))</f>
        <v>Fashion</v>
      </c>
      <c r="J13293" s="1" t="str">
        <f aca="false">INDEX(Orders!$E$2:$E$8001,MATCH(B13293,Orders!$A$2:$A$8001,0))</f>
        <v>Delivered</v>
      </c>
      <c r="K13293" s="1" t="str">
        <f aca="false">LEFT(INDEX(Orders!$C$2:$C$8001,MATCH(B13293,Orders!$A$2:$A$8001,0)),7)</f>
        <v>2024-01</v>
      </c>
    </row>
    <row r="13294" customFormat="false" ht="15" hidden="false" customHeight="true" outlineLevel="0" collapsed="false">
      <c r="A13294" s="1" t="s">
        <v>23764</v>
      </c>
      <c r="B13294" s="1" t="s">
        <v>8946</v>
      </c>
      <c r="C13294" s="1" t="s">
        <v>1930</v>
      </c>
      <c r="D13294" s="1" t="n">
        <v>1</v>
      </c>
      <c r="E13294" s="16" t="n">
        <v>2398.35</v>
      </c>
      <c r="F13294" s="17" t="n">
        <v>0.1</v>
      </c>
      <c r="G13294" s="16" t="n">
        <v>2158.52</v>
      </c>
      <c r="I13294" s="1" t="str">
        <f aca="false">INDEX(Products!$C$2:$C$51,MATCH(C13294,Products!$A$2:$A$51,0))</f>
        <v>Electronics</v>
      </c>
      <c r="J13294" s="1" t="str">
        <f aca="false">INDEX(Orders!$E$2:$E$8001,MATCH(B13294,Orders!$A$2:$A$8001,0))</f>
        <v>Delivered</v>
      </c>
      <c r="K13294" s="1" t="str">
        <f aca="false">LEFT(INDEX(Orders!$C$2:$C$8001,MATCH(B13294,Orders!$A$2:$A$8001,0)),7)</f>
        <v>2024-01</v>
      </c>
    </row>
    <row r="13295" customFormat="false" ht="15" hidden="false" customHeight="true" outlineLevel="0" collapsed="false">
      <c r="A13295" s="1" t="s">
        <v>23765</v>
      </c>
      <c r="B13295" s="1" t="s">
        <v>8947</v>
      </c>
      <c r="C13295" s="1" t="s">
        <v>1930</v>
      </c>
      <c r="D13295" s="1" t="n">
        <v>1</v>
      </c>
      <c r="E13295" s="16" t="n">
        <v>2398.35</v>
      </c>
      <c r="F13295" s="17" t="n">
        <v>0.15</v>
      </c>
      <c r="G13295" s="16" t="n">
        <v>2038.6</v>
      </c>
      <c r="I13295" s="1" t="str">
        <f aca="false">INDEX(Products!$C$2:$C$51,MATCH(C13295,Products!$A$2:$A$51,0))</f>
        <v>Electronics</v>
      </c>
      <c r="J13295" s="1" t="str">
        <f aca="false">INDEX(Orders!$E$2:$E$8001,MATCH(B13295,Orders!$A$2:$A$8001,0))</f>
        <v>Delivered</v>
      </c>
      <c r="K13295" s="1" t="str">
        <f aca="false">LEFT(INDEX(Orders!$C$2:$C$8001,MATCH(B13295,Orders!$A$2:$A$8001,0)),7)</f>
        <v>2025-10</v>
      </c>
    </row>
    <row r="13296" customFormat="false" ht="15" hidden="false" customHeight="true" outlineLevel="0" collapsed="false">
      <c r="A13296" s="1" t="s">
        <v>23766</v>
      </c>
      <c r="B13296" s="1" t="s">
        <v>8947</v>
      </c>
      <c r="C13296" s="1" t="s">
        <v>1973</v>
      </c>
      <c r="D13296" s="1" t="n">
        <v>1</v>
      </c>
      <c r="E13296" s="16" t="n">
        <v>1158.24</v>
      </c>
      <c r="F13296" s="17" t="n">
        <v>0</v>
      </c>
      <c r="G13296" s="16" t="n">
        <v>1158.24</v>
      </c>
      <c r="I13296" s="1" t="str">
        <f aca="false">INDEX(Products!$C$2:$C$51,MATCH(C13296,Products!$A$2:$A$51,0))</f>
        <v>Home &amp; Kitchen</v>
      </c>
      <c r="J13296" s="1" t="str">
        <f aca="false">INDEX(Orders!$E$2:$E$8001,MATCH(B13296,Orders!$A$2:$A$8001,0))</f>
        <v>Delivered</v>
      </c>
      <c r="K13296" s="1" t="str">
        <f aca="false">LEFT(INDEX(Orders!$C$2:$C$8001,MATCH(B13296,Orders!$A$2:$A$8001,0)),7)</f>
        <v>2025-10</v>
      </c>
    </row>
    <row r="13297" customFormat="false" ht="15" hidden="false" customHeight="true" outlineLevel="0" collapsed="false">
      <c r="A13297" s="1" t="s">
        <v>23767</v>
      </c>
      <c r="B13297" s="1" t="s">
        <v>8948</v>
      </c>
      <c r="C13297" s="1" t="s">
        <v>1940</v>
      </c>
      <c r="D13297" s="1" t="n">
        <v>1</v>
      </c>
      <c r="E13297" s="16" t="n">
        <v>2374.52</v>
      </c>
      <c r="F13297" s="17" t="n">
        <v>0</v>
      </c>
      <c r="G13297" s="16" t="n">
        <v>2374.52</v>
      </c>
      <c r="I13297" s="1" t="str">
        <f aca="false">INDEX(Products!$C$2:$C$51,MATCH(C13297,Products!$A$2:$A$51,0))</f>
        <v>Fashion</v>
      </c>
      <c r="J13297" s="1" t="str">
        <f aca="false">INDEX(Orders!$E$2:$E$8001,MATCH(B13297,Orders!$A$2:$A$8001,0))</f>
        <v>Delivered</v>
      </c>
      <c r="K13297" s="1" t="str">
        <f aca="false">LEFT(INDEX(Orders!$C$2:$C$8001,MATCH(B13297,Orders!$A$2:$A$8001,0)),7)</f>
        <v>2024-10</v>
      </c>
    </row>
    <row r="13298" customFormat="false" ht="15" hidden="false" customHeight="true" outlineLevel="0" collapsed="false">
      <c r="A13298" s="1" t="s">
        <v>23768</v>
      </c>
      <c r="B13298" s="1" t="s">
        <v>8948</v>
      </c>
      <c r="C13298" s="1" t="s">
        <v>2002</v>
      </c>
      <c r="D13298" s="1" t="n">
        <v>1</v>
      </c>
      <c r="E13298" s="16" t="n">
        <v>392.75</v>
      </c>
      <c r="F13298" s="17" t="n">
        <v>0.2</v>
      </c>
      <c r="G13298" s="16" t="n">
        <v>314.2</v>
      </c>
      <c r="I13298" s="1" t="str">
        <f aca="false">INDEX(Products!$C$2:$C$51,MATCH(C13298,Products!$A$2:$A$51,0))</f>
        <v>Books &amp; Stationery</v>
      </c>
      <c r="J13298" s="1" t="str">
        <f aca="false">INDEX(Orders!$E$2:$E$8001,MATCH(B13298,Orders!$A$2:$A$8001,0))</f>
        <v>Delivered</v>
      </c>
      <c r="K13298" s="1" t="str">
        <f aca="false">LEFT(INDEX(Orders!$C$2:$C$8001,MATCH(B13298,Orders!$A$2:$A$8001,0)),7)</f>
        <v>2024-10</v>
      </c>
    </row>
    <row r="13299" customFormat="false" ht="15" hidden="false" customHeight="true" outlineLevel="0" collapsed="false">
      <c r="A13299" s="1" t="s">
        <v>23769</v>
      </c>
      <c r="B13299" s="1" t="s">
        <v>8948</v>
      </c>
      <c r="C13299" s="1" t="s">
        <v>1975</v>
      </c>
      <c r="D13299" s="1" t="n">
        <v>1</v>
      </c>
      <c r="E13299" s="16" t="n">
        <v>862.99</v>
      </c>
      <c r="F13299" s="17" t="n">
        <v>0.05</v>
      </c>
      <c r="G13299" s="16" t="n">
        <v>819.84</v>
      </c>
      <c r="I13299" s="1" t="str">
        <f aca="false">INDEX(Products!$C$2:$C$51,MATCH(C13299,Products!$A$2:$A$51,0))</f>
        <v>Beauty &amp; Personal Care</v>
      </c>
      <c r="J13299" s="1" t="str">
        <f aca="false">INDEX(Orders!$E$2:$E$8001,MATCH(B13299,Orders!$A$2:$A$8001,0))</f>
        <v>Delivered</v>
      </c>
      <c r="K13299" s="1" t="str">
        <f aca="false">LEFT(INDEX(Orders!$C$2:$C$8001,MATCH(B13299,Orders!$A$2:$A$8001,0)),7)</f>
        <v>2024-10</v>
      </c>
    </row>
    <row r="13300" customFormat="false" ht="15" hidden="false" customHeight="true" outlineLevel="0" collapsed="false">
      <c r="A13300" s="1" t="s">
        <v>23770</v>
      </c>
      <c r="B13300" s="1" t="s">
        <v>8949</v>
      </c>
      <c r="C13300" s="1" t="s">
        <v>1969</v>
      </c>
      <c r="D13300" s="1" t="n">
        <v>1</v>
      </c>
      <c r="E13300" s="16" t="n">
        <v>9171.98</v>
      </c>
      <c r="F13300" s="17" t="n">
        <v>0</v>
      </c>
      <c r="G13300" s="16" t="n">
        <v>9171.98</v>
      </c>
      <c r="I13300" s="1" t="str">
        <f aca="false">INDEX(Products!$C$2:$C$51,MATCH(C13300,Products!$A$2:$A$51,0))</f>
        <v>Home &amp; Kitchen</v>
      </c>
      <c r="J13300" s="1" t="str">
        <f aca="false">INDEX(Orders!$E$2:$E$8001,MATCH(B13300,Orders!$A$2:$A$8001,0))</f>
        <v>Delivered</v>
      </c>
      <c r="K13300" s="1" t="str">
        <f aca="false">LEFT(INDEX(Orders!$C$2:$C$8001,MATCH(B13300,Orders!$A$2:$A$8001,0)),7)</f>
        <v>2024-03</v>
      </c>
    </row>
    <row r="13301" customFormat="false" ht="15" hidden="false" customHeight="true" outlineLevel="0" collapsed="false">
      <c r="A13301" s="1" t="s">
        <v>23771</v>
      </c>
      <c r="B13301" s="1" t="s">
        <v>8950</v>
      </c>
      <c r="C13301" s="1" t="s">
        <v>1940</v>
      </c>
      <c r="D13301" s="1" t="n">
        <v>2</v>
      </c>
      <c r="E13301" s="16" t="n">
        <v>2374.52</v>
      </c>
      <c r="F13301" s="17" t="n">
        <v>0.05</v>
      </c>
      <c r="G13301" s="16" t="n">
        <v>4511.59</v>
      </c>
      <c r="I13301" s="1" t="str">
        <f aca="false">INDEX(Products!$C$2:$C$51,MATCH(C13301,Products!$A$2:$A$51,0))</f>
        <v>Fashion</v>
      </c>
      <c r="J13301" s="1" t="str">
        <f aca="false">INDEX(Orders!$E$2:$E$8001,MATCH(B13301,Orders!$A$2:$A$8001,0))</f>
        <v>Delivered</v>
      </c>
      <c r="K13301" s="1" t="str">
        <f aca="false">LEFT(INDEX(Orders!$C$2:$C$8001,MATCH(B13301,Orders!$A$2:$A$8001,0)),7)</f>
        <v>2024-04</v>
      </c>
    </row>
    <row r="13302" customFormat="false" ht="15" hidden="false" customHeight="true" outlineLevel="0" collapsed="false">
      <c r="A13302" s="1" t="s">
        <v>23772</v>
      </c>
      <c r="B13302" s="1" t="s">
        <v>8951</v>
      </c>
      <c r="C13302" s="1" t="s">
        <v>1930</v>
      </c>
      <c r="D13302" s="1" t="n">
        <v>1</v>
      </c>
      <c r="E13302" s="16" t="n">
        <v>2398.35</v>
      </c>
      <c r="F13302" s="17" t="n">
        <v>0.05</v>
      </c>
      <c r="G13302" s="16" t="n">
        <v>2278.43</v>
      </c>
      <c r="I13302" s="1" t="str">
        <f aca="false">INDEX(Products!$C$2:$C$51,MATCH(C13302,Products!$A$2:$A$51,0))</f>
        <v>Electronics</v>
      </c>
      <c r="J13302" s="1" t="str">
        <f aca="false">INDEX(Orders!$E$2:$E$8001,MATCH(B13302,Orders!$A$2:$A$8001,0))</f>
        <v>Delivered</v>
      </c>
      <c r="K13302" s="1" t="str">
        <f aca="false">LEFT(INDEX(Orders!$C$2:$C$8001,MATCH(B13302,Orders!$A$2:$A$8001,0)),7)</f>
        <v>2024-11</v>
      </c>
    </row>
    <row r="13303" customFormat="false" ht="15" hidden="false" customHeight="true" outlineLevel="0" collapsed="false">
      <c r="A13303" s="1" t="s">
        <v>23773</v>
      </c>
      <c r="B13303" s="1" t="s">
        <v>8952</v>
      </c>
      <c r="C13303" s="1" t="s">
        <v>1930</v>
      </c>
      <c r="D13303" s="1" t="n">
        <v>1</v>
      </c>
      <c r="E13303" s="16" t="n">
        <v>2398.35</v>
      </c>
      <c r="F13303" s="17" t="n">
        <v>0.2</v>
      </c>
      <c r="G13303" s="16" t="n">
        <v>1918.68</v>
      </c>
      <c r="I13303" s="1" t="str">
        <f aca="false">INDEX(Products!$C$2:$C$51,MATCH(C13303,Products!$A$2:$A$51,0))</f>
        <v>Electronics</v>
      </c>
      <c r="J13303" s="1" t="str">
        <f aca="false">INDEX(Orders!$E$2:$E$8001,MATCH(B13303,Orders!$A$2:$A$8001,0))</f>
        <v>Delivered</v>
      </c>
      <c r="K13303" s="1" t="str">
        <f aca="false">LEFT(INDEX(Orders!$C$2:$C$8001,MATCH(B13303,Orders!$A$2:$A$8001,0)),7)</f>
        <v>2024-12</v>
      </c>
    </row>
    <row r="13304" customFormat="false" ht="15" hidden="false" customHeight="true" outlineLevel="0" collapsed="false">
      <c r="A13304" s="1" t="s">
        <v>23774</v>
      </c>
      <c r="B13304" s="1" t="s">
        <v>8953</v>
      </c>
      <c r="C13304" s="1" t="s">
        <v>2006</v>
      </c>
      <c r="D13304" s="1" t="n">
        <v>1</v>
      </c>
      <c r="E13304" s="16" t="n">
        <v>482.17</v>
      </c>
      <c r="F13304" s="17" t="n">
        <v>0.15</v>
      </c>
      <c r="G13304" s="16" t="n">
        <v>409.84</v>
      </c>
      <c r="I13304" s="1" t="str">
        <f aca="false">INDEX(Products!$C$2:$C$51,MATCH(C13304,Products!$A$2:$A$51,0))</f>
        <v>Books &amp; Stationery</v>
      </c>
      <c r="J13304" s="1" t="str">
        <f aca="false">INDEX(Orders!$E$2:$E$8001,MATCH(B13304,Orders!$A$2:$A$8001,0))</f>
        <v>Delivered</v>
      </c>
      <c r="K13304" s="1" t="str">
        <f aca="false">LEFT(INDEX(Orders!$C$2:$C$8001,MATCH(B13304,Orders!$A$2:$A$8001,0)),7)</f>
        <v>2024-08</v>
      </c>
    </row>
    <row r="13305" customFormat="false" ht="15" hidden="false" customHeight="true" outlineLevel="0" collapsed="false">
      <c r="A13305" s="1" t="s">
        <v>23775</v>
      </c>
      <c r="B13305" s="1" t="s">
        <v>8954</v>
      </c>
      <c r="C13305" s="1" t="s">
        <v>2006</v>
      </c>
      <c r="D13305" s="1" t="n">
        <v>1</v>
      </c>
      <c r="E13305" s="16" t="n">
        <v>482.17</v>
      </c>
      <c r="F13305" s="17" t="n">
        <v>0.15</v>
      </c>
      <c r="G13305" s="16" t="n">
        <v>409.84</v>
      </c>
      <c r="I13305" s="1" t="str">
        <f aca="false">INDEX(Products!$C$2:$C$51,MATCH(C13305,Products!$A$2:$A$51,0))</f>
        <v>Books &amp; Stationery</v>
      </c>
      <c r="J13305" s="1" t="str">
        <f aca="false">INDEX(Orders!$E$2:$E$8001,MATCH(B13305,Orders!$A$2:$A$8001,0))</f>
        <v>Delivered</v>
      </c>
      <c r="K13305" s="1" t="str">
        <f aca="false">LEFT(INDEX(Orders!$C$2:$C$8001,MATCH(B13305,Orders!$A$2:$A$8001,0)),7)</f>
        <v>2025-04</v>
      </c>
    </row>
    <row r="13306" customFormat="false" ht="15" hidden="false" customHeight="true" outlineLevel="0" collapsed="false">
      <c r="A13306" s="1" t="s">
        <v>23776</v>
      </c>
      <c r="B13306" s="1" t="s">
        <v>8954</v>
      </c>
      <c r="C13306" s="1" t="s">
        <v>1979</v>
      </c>
      <c r="D13306" s="1" t="n">
        <v>1</v>
      </c>
      <c r="E13306" s="16" t="n">
        <v>623</v>
      </c>
      <c r="F13306" s="17" t="n">
        <v>0</v>
      </c>
      <c r="G13306" s="16" t="n">
        <v>623</v>
      </c>
      <c r="I13306" s="1" t="str">
        <f aca="false">INDEX(Products!$C$2:$C$51,MATCH(C13306,Products!$A$2:$A$51,0))</f>
        <v>Beauty &amp; Personal Care</v>
      </c>
      <c r="J13306" s="1" t="str">
        <f aca="false">INDEX(Orders!$E$2:$E$8001,MATCH(B13306,Orders!$A$2:$A$8001,0))</f>
        <v>Delivered</v>
      </c>
      <c r="K13306" s="1" t="str">
        <f aca="false">LEFT(INDEX(Orders!$C$2:$C$8001,MATCH(B13306,Orders!$A$2:$A$8001,0)),7)</f>
        <v>2025-04</v>
      </c>
    </row>
    <row r="13307" customFormat="false" ht="15" hidden="false" customHeight="true" outlineLevel="0" collapsed="false">
      <c r="A13307" s="1" t="s">
        <v>23777</v>
      </c>
      <c r="B13307" s="1" t="s">
        <v>8954</v>
      </c>
      <c r="C13307" s="1" t="s">
        <v>1940</v>
      </c>
      <c r="D13307" s="1" t="n">
        <v>1</v>
      </c>
      <c r="E13307" s="16" t="n">
        <v>2374.52</v>
      </c>
      <c r="F13307" s="17" t="n">
        <v>0.05</v>
      </c>
      <c r="G13307" s="16" t="n">
        <v>2255.79</v>
      </c>
      <c r="I13307" s="1" t="str">
        <f aca="false">INDEX(Products!$C$2:$C$51,MATCH(C13307,Products!$A$2:$A$51,0))</f>
        <v>Fashion</v>
      </c>
      <c r="J13307" s="1" t="str">
        <f aca="false">INDEX(Orders!$E$2:$E$8001,MATCH(B13307,Orders!$A$2:$A$8001,0))</f>
        <v>Delivered</v>
      </c>
      <c r="K13307" s="1" t="str">
        <f aca="false">LEFT(INDEX(Orders!$C$2:$C$8001,MATCH(B13307,Orders!$A$2:$A$8001,0)),7)</f>
        <v>2025-04</v>
      </c>
    </row>
    <row r="13308" customFormat="false" ht="15" hidden="false" customHeight="true" outlineLevel="0" collapsed="false">
      <c r="A13308" s="1" t="s">
        <v>23778</v>
      </c>
      <c r="B13308" s="1" t="s">
        <v>8955</v>
      </c>
      <c r="C13308" s="1" t="s">
        <v>1979</v>
      </c>
      <c r="D13308" s="1" t="n">
        <v>1</v>
      </c>
      <c r="E13308" s="16" t="n">
        <v>623</v>
      </c>
      <c r="F13308" s="17" t="n">
        <v>0</v>
      </c>
      <c r="G13308" s="16" t="n">
        <v>623</v>
      </c>
      <c r="I13308" s="1" t="str">
        <f aca="false">INDEX(Products!$C$2:$C$51,MATCH(C13308,Products!$A$2:$A$51,0))</f>
        <v>Beauty &amp; Personal Care</v>
      </c>
      <c r="J13308" s="1" t="str">
        <f aca="false">INDEX(Orders!$E$2:$E$8001,MATCH(B13308,Orders!$A$2:$A$8001,0))</f>
        <v>Returned</v>
      </c>
      <c r="K13308" s="1" t="str">
        <f aca="false">LEFT(INDEX(Orders!$C$2:$C$8001,MATCH(B13308,Orders!$A$2:$A$8001,0)),7)</f>
        <v>2025-10</v>
      </c>
    </row>
    <row r="13309" customFormat="false" ht="15" hidden="false" customHeight="true" outlineLevel="0" collapsed="false">
      <c r="A13309" s="1" t="s">
        <v>23779</v>
      </c>
      <c r="B13309" s="1" t="s">
        <v>8955</v>
      </c>
      <c r="C13309" s="1" t="s">
        <v>2006</v>
      </c>
      <c r="D13309" s="1" t="n">
        <v>1</v>
      </c>
      <c r="E13309" s="16" t="n">
        <v>482.17</v>
      </c>
      <c r="F13309" s="17" t="n">
        <v>0</v>
      </c>
      <c r="G13309" s="16" t="n">
        <v>482.17</v>
      </c>
      <c r="I13309" s="1" t="str">
        <f aca="false">INDEX(Products!$C$2:$C$51,MATCH(C13309,Products!$A$2:$A$51,0))</f>
        <v>Books &amp; Stationery</v>
      </c>
      <c r="J13309" s="1" t="str">
        <f aca="false">INDEX(Orders!$E$2:$E$8001,MATCH(B13309,Orders!$A$2:$A$8001,0))</f>
        <v>Returned</v>
      </c>
      <c r="K13309" s="1" t="str">
        <f aca="false">LEFT(INDEX(Orders!$C$2:$C$8001,MATCH(B13309,Orders!$A$2:$A$8001,0)),7)</f>
        <v>2025-10</v>
      </c>
    </row>
    <row r="13310" customFormat="false" ht="15" hidden="false" customHeight="true" outlineLevel="0" collapsed="false">
      <c r="A13310" s="1" t="s">
        <v>23780</v>
      </c>
      <c r="B13310" s="1" t="s">
        <v>8955</v>
      </c>
      <c r="C13310" s="1" t="s">
        <v>1940</v>
      </c>
      <c r="D13310" s="1" t="n">
        <v>1</v>
      </c>
      <c r="E13310" s="16" t="n">
        <v>2374.52</v>
      </c>
      <c r="F13310" s="17" t="n">
        <v>0.1</v>
      </c>
      <c r="G13310" s="16" t="n">
        <v>2137.07</v>
      </c>
      <c r="I13310" s="1" t="str">
        <f aca="false">INDEX(Products!$C$2:$C$51,MATCH(C13310,Products!$A$2:$A$51,0))</f>
        <v>Fashion</v>
      </c>
      <c r="J13310" s="1" t="str">
        <f aca="false">INDEX(Orders!$E$2:$E$8001,MATCH(B13310,Orders!$A$2:$A$8001,0))</f>
        <v>Returned</v>
      </c>
      <c r="K13310" s="1" t="str">
        <f aca="false">LEFT(INDEX(Orders!$C$2:$C$8001,MATCH(B13310,Orders!$A$2:$A$8001,0)),7)</f>
        <v>2025-10</v>
      </c>
    </row>
    <row r="13311" customFormat="false" ht="15" hidden="false" customHeight="true" outlineLevel="0" collapsed="false">
      <c r="A13311" s="1" t="s">
        <v>23781</v>
      </c>
      <c r="B13311" s="1" t="s">
        <v>8956</v>
      </c>
      <c r="C13311" s="1" t="s">
        <v>1990</v>
      </c>
      <c r="D13311" s="1" t="n">
        <v>1</v>
      </c>
      <c r="E13311" s="16" t="n">
        <v>5311.32</v>
      </c>
      <c r="F13311" s="17" t="n">
        <v>0.1</v>
      </c>
      <c r="G13311" s="16" t="n">
        <v>4780.19</v>
      </c>
      <c r="I13311" s="1" t="str">
        <f aca="false">INDEX(Products!$C$2:$C$51,MATCH(C13311,Products!$A$2:$A$51,0))</f>
        <v>Sports &amp; Fitness</v>
      </c>
      <c r="J13311" s="1" t="str">
        <f aca="false">INDEX(Orders!$E$2:$E$8001,MATCH(B13311,Orders!$A$2:$A$8001,0))</f>
        <v>Delivered</v>
      </c>
      <c r="K13311" s="1" t="str">
        <f aca="false">LEFT(INDEX(Orders!$C$2:$C$8001,MATCH(B13311,Orders!$A$2:$A$8001,0)),7)</f>
        <v>2025-02</v>
      </c>
    </row>
    <row r="13312" customFormat="false" ht="15" hidden="false" customHeight="true" outlineLevel="0" collapsed="false">
      <c r="A13312" s="1" t="s">
        <v>23782</v>
      </c>
      <c r="B13312" s="1" t="s">
        <v>8956</v>
      </c>
      <c r="C13312" s="1" t="s">
        <v>1930</v>
      </c>
      <c r="D13312" s="1" t="n">
        <v>2</v>
      </c>
      <c r="E13312" s="16" t="n">
        <v>2398.35</v>
      </c>
      <c r="F13312" s="17" t="n">
        <v>0.15</v>
      </c>
      <c r="G13312" s="16" t="n">
        <v>4077.2</v>
      </c>
      <c r="I13312" s="1" t="str">
        <f aca="false">INDEX(Products!$C$2:$C$51,MATCH(C13312,Products!$A$2:$A$51,0))</f>
        <v>Electronics</v>
      </c>
      <c r="J13312" s="1" t="str">
        <f aca="false">INDEX(Orders!$E$2:$E$8001,MATCH(B13312,Orders!$A$2:$A$8001,0))</f>
        <v>Delivered</v>
      </c>
      <c r="K13312" s="1" t="str">
        <f aca="false">LEFT(INDEX(Orders!$C$2:$C$8001,MATCH(B13312,Orders!$A$2:$A$8001,0)),7)</f>
        <v>2025-02</v>
      </c>
    </row>
    <row r="13313" customFormat="false" ht="15" hidden="false" customHeight="true" outlineLevel="0" collapsed="false">
      <c r="A13313" s="1" t="s">
        <v>23783</v>
      </c>
      <c r="B13313" s="1" t="s">
        <v>8956</v>
      </c>
      <c r="C13313" s="1" t="s">
        <v>2006</v>
      </c>
      <c r="D13313" s="1" t="n">
        <v>1</v>
      </c>
      <c r="E13313" s="16" t="n">
        <v>482.17</v>
      </c>
      <c r="F13313" s="17" t="n">
        <v>0.05</v>
      </c>
      <c r="G13313" s="16" t="n">
        <v>458.06</v>
      </c>
      <c r="I13313" s="1" t="str">
        <f aca="false">INDEX(Products!$C$2:$C$51,MATCH(C13313,Products!$A$2:$A$51,0))</f>
        <v>Books &amp; Stationery</v>
      </c>
      <c r="J13313" s="1" t="str">
        <f aca="false">INDEX(Orders!$E$2:$E$8001,MATCH(B13313,Orders!$A$2:$A$8001,0))</f>
        <v>Delivered</v>
      </c>
      <c r="K13313" s="1" t="str">
        <f aca="false">LEFT(INDEX(Orders!$C$2:$C$8001,MATCH(B13313,Orders!$A$2:$A$8001,0)),7)</f>
        <v>2025-02</v>
      </c>
    </row>
    <row r="13314" customFormat="false" ht="15" hidden="false" customHeight="true" outlineLevel="0" collapsed="false">
      <c r="A13314" s="1" t="s">
        <v>23784</v>
      </c>
      <c r="B13314" s="1" t="s">
        <v>8957</v>
      </c>
      <c r="C13314" s="1" t="s">
        <v>1953</v>
      </c>
      <c r="D13314" s="1" t="n">
        <v>1</v>
      </c>
      <c r="E13314" s="16" t="n">
        <v>4914.12</v>
      </c>
      <c r="F13314" s="17" t="n">
        <v>0.05</v>
      </c>
      <c r="G13314" s="16" t="n">
        <v>4668.41</v>
      </c>
      <c r="I13314" s="1" t="str">
        <f aca="false">INDEX(Products!$C$2:$C$51,MATCH(C13314,Products!$A$2:$A$51,0))</f>
        <v>Fashion</v>
      </c>
      <c r="J13314" s="1" t="str">
        <f aca="false">INDEX(Orders!$E$2:$E$8001,MATCH(B13314,Orders!$A$2:$A$8001,0))</f>
        <v>Delivered</v>
      </c>
      <c r="K13314" s="1" t="str">
        <f aca="false">LEFT(INDEX(Orders!$C$2:$C$8001,MATCH(B13314,Orders!$A$2:$A$8001,0)),7)</f>
        <v>2025-10</v>
      </c>
    </row>
    <row r="13315" customFormat="false" ht="15" hidden="false" customHeight="true" outlineLevel="0" collapsed="false">
      <c r="A13315" s="1" t="s">
        <v>23785</v>
      </c>
      <c r="B13315" s="1" t="s">
        <v>8957</v>
      </c>
      <c r="C13315" s="1" t="s">
        <v>2000</v>
      </c>
      <c r="D13315" s="1" t="n">
        <v>2</v>
      </c>
      <c r="E13315" s="16" t="n">
        <v>425.08</v>
      </c>
      <c r="F13315" s="17" t="n">
        <v>0</v>
      </c>
      <c r="G13315" s="16" t="n">
        <v>850.16</v>
      </c>
      <c r="I13315" s="1" t="str">
        <f aca="false">INDEX(Products!$C$2:$C$51,MATCH(C13315,Products!$A$2:$A$51,0))</f>
        <v>Books &amp; Stationery</v>
      </c>
      <c r="J13315" s="1" t="str">
        <f aca="false">INDEX(Orders!$E$2:$E$8001,MATCH(B13315,Orders!$A$2:$A$8001,0))</f>
        <v>Delivered</v>
      </c>
      <c r="K13315" s="1" t="str">
        <f aca="false">LEFT(INDEX(Orders!$C$2:$C$8001,MATCH(B13315,Orders!$A$2:$A$8001,0)),7)</f>
        <v>2025-10</v>
      </c>
    </row>
    <row r="13316" customFormat="false" ht="15" hidden="false" customHeight="true" outlineLevel="0" collapsed="false">
      <c r="A13316" s="1" t="s">
        <v>23786</v>
      </c>
      <c r="B13316" s="1" t="s">
        <v>8958</v>
      </c>
      <c r="C13316" s="1" t="s">
        <v>1940</v>
      </c>
      <c r="D13316" s="1" t="n">
        <v>2</v>
      </c>
      <c r="E13316" s="16" t="n">
        <v>2374.52</v>
      </c>
      <c r="F13316" s="17" t="n">
        <v>0.15</v>
      </c>
      <c r="G13316" s="16" t="n">
        <v>4036.68</v>
      </c>
      <c r="I13316" s="1" t="str">
        <f aca="false">INDEX(Products!$C$2:$C$51,MATCH(C13316,Products!$A$2:$A$51,0))</f>
        <v>Fashion</v>
      </c>
      <c r="J13316" s="1" t="str">
        <f aca="false">INDEX(Orders!$E$2:$E$8001,MATCH(B13316,Orders!$A$2:$A$8001,0))</f>
        <v>Delivered</v>
      </c>
      <c r="K13316" s="1" t="str">
        <f aca="false">LEFT(INDEX(Orders!$C$2:$C$8001,MATCH(B13316,Orders!$A$2:$A$8001,0)),7)</f>
        <v>2024-06</v>
      </c>
    </row>
    <row r="13317" customFormat="false" ht="15" hidden="false" customHeight="true" outlineLevel="0" collapsed="false">
      <c r="A13317" s="1" t="s">
        <v>23787</v>
      </c>
      <c r="B13317" s="1" t="s">
        <v>8959</v>
      </c>
      <c r="C13317" s="1" t="s">
        <v>1933</v>
      </c>
      <c r="D13317" s="1" t="n">
        <v>1</v>
      </c>
      <c r="E13317" s="16" t="n">
        <v>7194.38</v>
      </c>
      <c r="F13317" s="17" t="n">
        <v>0</v>
      </c>
      <c r="G13317" s="16" t="n">
        <v>7194.38</v>
      </c>
      <c r="I13317" s="1" t="str">
        <f aca="false">INDEX(Products!$C$2:$C$51,MATCH(C13317,Products!$A$2:$A$51,0))</f>
        <v>Electronics</v>
      </c>
      <c r="J13317" s="1" t="str">
        <f aca="false">INDEX(Orders!$E$2:$E$8001,MATCH(B13317,Orders!$A$2:$A$8001,0))</f>
        <v>Delivered</v>
      </c>
      <c r="K13317" s="1" t="str">
        <f aca="false">LEFT(INDEX(Orders!$C$2:$C$8001,MATCH(B13317,Orders!$A$2:$A$8001,0)),7)</f>
        <v>2025-09</v>
      </c>
    </row>
    <row r="13318" customFormat="false" ht="15" hidden="false" customHeight="true" outlineLevel="0" collapsed="false">
      <c r="A13318" s="1" t="s">
        <v>23788</v>
      </c>
      <c r="B13318" s="1" t="s">
        <v>8959</v>
      </c>
      <c r="C13318" s="1" t="s">
        <v>1940</v>
      </c>
      <c r="D13318" s="1" t="n">
        <v>1</v>
      </c>
      <c r="E13318" s="16" t="n">
        <v>2374.52</v>
      </c>
      <c r="F13318" s="17" t="n">
        <v>0.2</v>
      </c>
      <c r="G13318" s="16" t="n">
        <v>1899.62</v>
      </c>
      <c r="I13318" s="1" t="str">
        <f aca="false">INDEX(Products!$C$2:$C$51,MATCH(C13318,Products!$A$2:$A$51,0))</f>
        <v>Fashion</v>
      </c>
      <c r="J13318" s="1" t="str">
        <f aca="false">INDEX(Orders!$E$2:$E$8001,MATCH(B13318,Orders!$A$2:$A$8001,0))</f>
        <v>Delivered</v>
      </c>
      <c r="K13318" s="1" t="str">
        <f aca="false">LEFT(INDEX(Orders!$C$2:$C$8001,MATCH(B13318,Orders!$A$2:$A$8001,0)),7)</f>
        <v>2025-09</v>
      </c>
    </row>
    <row r="13319" customFormat="false" ht="15" hidden="false" customHeight="true" outlineLevel="0" collapsed="false">
      <c r="A13319" s="1" t="s">
        <v>23789</v>
      </c>
      <c r="B13319" s="1" t="s">
        <v>8959</v>
      </c>
      <c r="C13319" s="1" t="s">
        <v>1941</v>
      </c>
      <c r="D13319" s="1" t="n">
        <v>1</v>
      </c>
      <c r="E13319" s="16" t="n">
        <v>2757.65</v>
      </c>
      <c r="F13319" s="17" t="n">
        <v>0.05</v>
      </c>
      <c r="G13319" s="16" t="n">
        <v>2619.77</v>
      </c>
      <c r="I13319" s="1" t="str">
        <f aca="false">INDEX(Products!$C$2:$C$51,MATCH(C13319,Products!$A$2:$A$51,0))</f>
        <v>Fashion</v>
      </c>
      <c r="J13319" s="1" t="str">
        <f aca="false">INDEX(Orders!$E$2:$E$8001,MATCH(B13319,Orders!$A$2:$A$8001,0))</f>
        <v>Delivered</v>
      </c>
      <c r="K13319" s="1" t="str">
        <f aca="false">LEFT(INDEX(Orders!$C$2:$C$8001,MATCH(B13319,Orders!$A$2:$A$8001,0)),7)</f>
        <v>2025-09</v>
      </c>
    </row>
    <row r="13320" customFormat="false" ht="15" hidden="false" customHeight="true" outlineLevel="0" collapsed="false">
      <c r="A13320" s="1" t="s">
        <v>23790</v>
      </c>
      <c r="B13320" s="1" t="s">
        <v>8959</v>
      </c>
      <c r="C13320" s="1" t="s">
        <v>1961</v>
      </c>
      <c r="D13320" s="1" t="n">
        <v>1</v>
      </c>
      <c r="E13320" s="16" t="n">
        <v>3493.68</v>
      </c>
      <c r="F13320" s="17" t="n">
        <v>0.1</v>
      </c>
      <c r="G13320" s="16" t="n">
        <v>3144.31</v>
      </c>
      <c r="I13320" s="1" t="str">
        <f aca="false">INDEX(Products!$C$2:$C$51,MATCH(C13320,Products!$A$2:$A$51,0))</f>
        <v>Home &amp; Kitchen</v>
      </c>
      <c r="J13320" s="1" t="str">
        <f aca="false">INDEX(Orders!$E$2:$E$8001,MATCH(B13320,Orders!$A$2:$A$8001,0))</f>
        <v>Delivered</v>
      </c>
      <c r="K13320" s="1" t="str">
        <f aca="false">LEFT(INDEX(Orders!$C$2:$C$8001,MATCH(B13320,Orders!$A$2:$A$8001,0)),7)</f>
        <v>2025-09</v>
      </c>
    </row>
    <row r="13321" customFormat="false" ht="15" hidden="false" customHeight="true" outlineLevel="0" collapsed="false">
      <c r="A13321" s="1" t="s">
        <v>23791</v>
      </c>
      <c r="B13321" s="1" t="s">
        <v>8960</v>
      </c>
      <c r="C13321" s="1" t="s">
        <v>2007</v>
      </c>
      <c r="D13321" s="1" t="n">
        <v>1</v>
      </c>
      <c r="E13321" s="16" t="n">
        <v>750.27</v>
      </c>
      <c r="F13321" s="17" t="n">
        <v>0.15</v>
      </c>
      <c r="G13321" s="16" t="n">
        <v>637.73</v>
      </c>
      <c r="I13321" s="1" t="str">
        <f aca="false">INDEX(Products!$C$2:$C$51,MATCH(C13321,Products!$A$2:$A$51,0))</f>
        <v>Books &amp; Stationery</v>
      </c>
      <c r="J13321" s="1" t="str">
        <f aca="false">INDEX(Orders!$E$2:$E$8001,MATCH(B13321,Orders!$A$2:$A$8001,0))</f>
        <v>Delivered</v>
      </c>
      <c r="K13321" s="1" t="str">
        <f aca="false">LEFT(INDEX(Orders!$C$2:$C$8001,MATCH(B13321,Orders!$A$2:$A$8001,0)),7)</f>
        <v>2024-06</v>
      </c>
    </row>
    <row r="13322" customFormat="false" ht="15" hidden="false" customHeight="true" outlineLevel="0" collapsed="false">
      <c r="A13322" s="1" t="s">
        <v>23792</v>
      </c>
      <c r="B13322" s="1" t="s">
        <v>8961</v>
      </c>
      <c r="C13322" s="1" t="s">
        <v>1937</v>
      </c>
      <c r="D13322" s="1" t="n">
        <v>1</v>
      </c>
      <c r="E13322" s="16" t="n">
        <v>1364.75</v>
      </c>
      <c r="F13322" s="17" t="n">
        <v>0</v>
      </c>
      <c r="G13322" s="16" t="n">
        <v>1364.75</v>
      </c>
      <c r="I13322" s="1" t="str">
        <f aca="false">INDEX(Products!$C$2:$C$51,MATCH(C13322,Products!$A$2:$A$51,0))</f>
        <v>Fashion</v>
      </c>
      <c r="J13322" s="1" t="str">
        <f aca="false">INDEX(Orders!$E$2:$E$8001,MATCH(B13322,Orders!$A$2:$A$8001,0))</f>
        <v>Delivered</v>
      </c>
      <c r="K13322" s="1" t="str">
        <f aca="false">LEFT(INDEX(Orders!$C$2:$C$8001,MATCH(B13322,Orders!$A$2:$A$8001,0)),7)</f>
        <v>2025-10</v>
      </c>
    </row>
    <row r="13323" customFormat="false" ht="15" hidden="false" customHeight="true" outlineLevel="0" collapsed="false">
      <c r="A13323" s="1" t="s">
        <v>23793</v>
      </c>
      <c r="B13323" s="1" t="s">
        <v>8962</v>
      </c>
      <c r="C13323" s="1" t="s">
        <v>1959</v>
      </c>
      <c r="D13323" s="1" t="n">
        <v>1</v>
      </c>
      <c r="E13323" s="16" t="n">
        <v>2142.79</v>
      </c>
      <c r="F13323" s="17" t="n">
        <v>0</v>
      </c>
      <c r="G13323" s="16" t="n">
        <v>2142.79</v>
      </c>
      <c r="I13323" s="1" t="str">
        <f aca="false">INDEX(Products!$C$2:$C$51,MATCH(C13323,Products!$A$2:$A$51,0))</f>
        <v>Home &amp; Kitchen</v>
      </c>
      <c r="J13323" s="1" t="str">
        <f aca="false">INDEX(Orders!$E$2:$E$8001,MATCH(B13323,Orders!$A$2:$A$8001,0))</f>
        <v>Delivered</v>
      </c>
      <c r="K13323" s="1" t="str">
        <f aca="false">LEFT(INDEX(Orders!$C$2:$C$8001,MATCH(B13323,Orders!$A$2:$A$8001,0)),7)</f>
        <v>2025-12</v>
      </c>
    </row>
    <row r="13324" customFormat="false" ht="15" hidden="false" customHeight="true" outlineLevel="0" collapsed="false">
      <c r="A13324" s="1" t="s">
        <v>23794</v>
      </c>
      <c r="B13324" s="1" t="s">
        <v>8963</v>
      </c>
      <c r="C13324" s="1" t="s">
        <v>2007</v>
      </c>
      <c r="D13324" s="1" t="n">
        <v>1</v>
      </c>
      <c r="E13324" s="16" t="n">
        <v>750.27</v>
      </c>
      <c r="F13324" s="17" t="n">
        <v>0.05</v>
      </c>
      <c r="G13324" s="16" t="n">
        <v>712.76</v>
      </c>
      <c r="I13324" s="1" t="str">
        <f aca="false">INDEX(Products!$C$2:$C$51,MATCH(C13324,Products!$A$2:$A$51,0))</f>
        <v>Books &amp; Stationery</v>
      </c>
      <c r="J13324" s="1" t="str">
        <f aca="false">INDEX(Orders!$E$2:$E$8001,MATCH(B13324,Orders!$A$2:$A$8001,0))</f>
        <v>Delivered</v>
      </c>
      <c r="K13324" s="1" t="str">
        <f aca="false">LEFT(INDEX(Orders!$C$2:$C$8001,MATCH(B13324,Orders!$A$2:$A$8001,0)),7)</f>
        <v>2025-09</v>
      </c>
    </row>
    <row r="13325" customFormat="false" ht="15" hidden="false" customHeight="true" outlineLevel="0" collapsed="false">
      <c r="A13325" s="1" t="s">
        <v>23795</v>
      </c>
      <c r="B13325" s="1" t="s">
        <v>8964</v>
      </c>
      <c r="C13325" s="1" t="s">
        <v>1918</v>
      </c>
      <c r="D13325" s="1" t="n">
        <v>1</v>
      </c>
      <c r="E13325" s="16" t="n">
        <v>2978.99</v>
      </c>
      <c r="F13325" s="17" t="n">
        <v>0</v>
      </c>
      <c r="G13325" s="16" t="n">
        <v>2978.99</v>
      </c>
      <c r="I13325" s="1" t="str">
        <f aca="false">INDEX(Products!$C$2:$C$51,MATCH(C13325,Products!$A$2:$A$51,0))</f>
        <v>Electronics</v>
      </c>
      <c r="J13325" s="1" t="str">
        <f aca="false">INDEX(Orders!$E$2:$E$8001,MATCH(B13325,Orders!$A$2:$A$8001,0))</f>
        <v>Delivered</v>
      </c>
      <c r="K13325" s="1" t="str">
        <f aca="false">LEFT(INDEX(Orders!$C$2:$C$8001,MATCH(B13325,Orders!$A$2:$A$8001,0)),7)</f>
        <v>2025-06</v>
      </c>
    </row>
    <row r="13326" customFormat="false" ht="15" hidden="false" customHeight="true" outlineLevel="0" collapsed="false">
      <c r="A13326" s="1" t="s">
        <v>23796</v>
      </c>
      <c r="B13326" s="1" t="s">
        <v>8965</v>
      </c>
      <c r="C13326" s="1" t="s">
        <v>1990</v>
      </c>
      <c r="D13326" s="1" t="n">
        <v>1</v>
      </c>
      <c r="E13326" s="16" t="n">
        <v>5311.32</v>
      </c>
      <c r="F13326" s="17" t="n">
        <v>0.15</v>
      </c>
      <c r="G13326" s="16" t="n">
        <v>4514.62</v>
      </c>
      <c r="I13326" s="1" t="str">
        <f aca="false">INDEX(Products!$C$2:$C$51,MATCH(C13326,Products!$A$2:$A$51,0))</f>
        <v>Sports &amp; Fitness</v>
      </c>
      <c r="J13326" s="1" t="str">
        <f aca="false">INDEX(Orders!$E$2:$E$8001,MATCH(B13326,Orders!$A$2:$A$8001,0))</f>
        <v>Delivered</v>
      </c>
      <c r="K13326" s="1" t="str">
        <f aca="false">LEFT(INDEX(Orders!$C$2:$C$8001,MATCH(B13326,Orders!$A$2:$A$8001,0)),7)</f>
        <v>2025-12</v>
      </c>
    </row>
    <row r="13327" customFormat="false" ht="15" hidden="false" customHeight="true" outlineLevel="0" collapsed="false">
      <c r="A13327" s="1" t="s">
        <v>23797</v>
      </c>
      <c r="B13327" s="1" t="s">
        <v>8966</v>
      </c>
      <c r="C13327" s="1" t="s">
        <v>1937</v>
      </c>
      <c r="D13327" s="1" t="n">
        <v>1</v>
      </c>
      <c r="E13327" s="16" t="n">
        <v>1364.75</v>
      </c>
      <c r="F13327" s="17" t="n">
        <v>0</v>
      </c>
      <c r="G13327" s="16" t="n">
        <v>1364.75</v>
      </c>
      <c r="I13327" s="1" t="str">
        <f aca="false">INDEX(Products!$C$2:$C$51,MATCH(C13327,Products!$A$2:$A$51,0))</f>
        <v>Fashion</v>
      </c>
      <c r="J13327" s="1" t="str">
        <f aca="false">INDEX(Orders!$E$2:$E$8001,MATCH(B13327,Orders!$A$2:$A$8001,0))</f>
        <v>Delivered</v>
      </c>
      <c r="K13327" s="1" t="str">
        <f aca="false">LEFT(INDEX(Orders!$C$2:$C$8001,MATCH(B13327,Orders!$A$2:$A$8001,0)),7)</f>
        <v>2025-10</v>
      </c>
    </row>
    <row r="13328" customFormat="false" ht="15" hidden="false" customHeight="true" outlineLevel="0" collapsed="false">
      <c r="A13328" s="1" t="s">
        <v>23798</v>
      </c>
      <c r="B13328" s="1" t="s">
        <v>8966</v>
      </c>
      <c r="C13328" s="1" t="s">
        <v>2006</v>
      </c>
      <c r="D13328" s="1" t="n">
        <v>2</v>
      </c>
      <c r="E13328" s="16" t="n">
        <v>482.17</v>
      </c>
      <c r="F13328" s="17" t="n">
        <v>0.1</v>
      </c>
      <c r="G13328" s="16" t="n">
        <v>867.91</v>
      </c>
      <c r="I13328" s="1" t="str">
        <f aca="false">INDEX(Products!$C$2:$C$51,MATCH(C13328,Products!$A$2:$A$51,0))</f>
        <v>Books &amp; Stationery</v>
      </c>
      <c r="J13328" s="1" t="str">
        <f aca="false">INDEX(Orders!$E$2:$E$8001,MATCH(B13328,Orders!$A$2:$A$8001,0))</f>
        <v>Delivered</v>
      </c>
      <c r="K13328" s="1" t="str">
        <f aca="false">LEFT(INDEX(Orders!$C$2:$C$8001,MATCH(B13328,Orders!$A$2:$A$8001,0)),7)</f>
        <v>2025-10</v>
      </c>
    </row>
    <row r="13329" customFormat="false" ht="15" hidden="false" customHeight="true" outlineLevel="0" collapsed="false">
      <c r="A13329" s="1" t="s">
        <v>23799</v>
      </c>
      <c r="B13329" s="1" t="s">
        <v>8966</v>
      </c>
      <c r="C13329" s="1" t="s">
        <v>1990</v>
      </c>
      <c r="D13329" s="1" t="n">
        <v>1</v>
      </c>
      <c r="E13329" s="16" t="n">
        <v>5311.32</v>
      </c>
      <c r="F13329" s="17" t="n">
        <v>0.05</v>
      </c>
      <c r="G13329" s="16" t="n">
        <v>5045.75</v>
      </c>
      <c r="I13329" s="1" t="str">
        <f aca="false">INDEX(Products!$C$2:$C$51,MATCH(C13329,Products!$A$2:$A$51,0))</f>
        <v>Sports &amp; Fitness</v>
      </c>
      <c r="J13329" s="1" t="str">
        <f aca="false">INDEX(Orders!$E$2:$E$8001,MATCH(B13329,Orders!$A$2:$A$8001,0))</f>
        <v>Delivered</v>
      </c>
      <c r="K13329" s="1" t="str">
        <f aca="false">LEFT(INDEX(Orders!$C$2:$C$8001,MATCH(B13329,Orders!$A$2:$A$8001,0)),7)</f>
        <v>2025-10</v>
      </c>
    </row>
    <row r="13330" customFormat="false" ht="15" hidden="false" customHeight="true" outlineLevel="0" collapsed="false">
      <c r="A13330" s="1" t="s">
        <v>23800</v>
      </c>
      <c r="B13330" s="1" t="s">
        <v>8967</v>
      </c>
      <c r="C13330" s="1" t="s">
        <v>2006</v>
      </c>
      <c r="D13330" s="1" t="n">
        <v>1</v>
      </c>
      <c r="E13330" s="16" t="n">
        <v>482.17</v>
      </c>
      <c r="F13330" s="17" t="n">
        <v>0</v>
      </c>
      <c r="G13330" s="16" t="n">
        <v>482.17</v>
      </c>
      <c r="I13330" s="1" t="str">
        <f aca="false">INDEX(Products!$C$2:$C$51,MATCH(C13330,Products!$A$2:$A$51,0))</f>
        <v>Books &amp; Stationery</v>
      </c>
      <c r="J13330" s="1" t="str">
        <f aca="false">INDEX(Orders!$E$2:$E$8001,MATCH(B13330,Orders!$A$2:$A$8001,0))</f>
        <v>Returned</v>
      </c>
      <c r="K13330" s="1" t="str">
        <f aca="false">LEFT(INDEX(Orders!$C$2:$C$8001,MATCH(B13330,Orders!$A$2:$A$8001,0)),7)</f>
        <v>2025-11</v>
      </c>
    </row>
    <row r="13331" customFormat="false" ht="15" hidden="false" customHeight="true" outlineLevel="0" collapsed="false">
      <c r="A13331" s="1" t="s">
        <v>23801</v>
      </c>
      <c r="B13331" s="1" t="s">
        <v>8967</v>
      </c>
      <c r="C13331" s="1" t="s">
        <v>1940</v>
      </c>
      <c r="D13331" s="1" t="n">
        <v>1</v>
      </c>
      <c r="E13331" s="16" t="n">
        <v>2374.52</v>
      </c>
      <c r="F13331" s="17" t="n">
        <v>0</v>
      </c>
      <c r="G13331" s="16" t="n">
        <v>2374.52</v>
      </c>
      <c r="I13331" s="1" t="str">
        <f aca="false">INDEX(Products!$C$2:$C$51,MATCH(C13331,Products!$A$2:$A$51,0))</f>
        <v>Fashion</v>
      </c>
      <c r="J13331" s="1" t="str">
        <f aca="false">INDEX(Orders!$E$2:$E$8001,MATCH(B13331,Orders!$A$2:$A$8001,0))</f>
        <v>Returned</v>
      </c>
      <c r="K13331" s="1" t="str">
        <f aca="false">LEFT(INDEX(Orders!$C$2:$C$8001,MATCH(B13331,Orders!$A$2:$A$8001,0)),7)</f>
        <v>2025-11</v>
      </c>
    </row>
    <row r="13332" customFormat="false" ht="15" hidden="false" customHeight="true" outlineLevel="0" collapsed="false">
      <c r="A13332" s="1" t="s">
        <v>23802</v>
      </c>
      <c r="B13332" s="1" t="s">
        <v>8968</v>
      </c>
      <c r="C13332" s="1" t="s">
        <v>1998</v>
      </c>
      <c r="D13332" s="1" t="n">
        <v>1</v>
      </c>
      <c r="E13332" s="16" t="n">
        <v>1335.85</v>
      </c>
      <c r="F13332" s="17" t="n">
        <v>0.15</v>
      </c>
      <c r="G13332" s="16" t="n">
        <v>1135.47</v>
      </c>
      <c r="I13332" s="1" t="str">
        <f aca="false">INDEX(Products!$C$2:$C$51,MATCH(C13332,Products!$A$2:$A$51,0))</f>
        <v>Sports &amp; Fitness</v>
      </c>
      <c r="J13332" s="1" t="str">
        <f aca="false">INDEX(Orders!$E$2:$E$8001,MATCH(B13332,Orders!$A$2:$A$8001,0))</f>
        <v>Delivered</v>
      </c>
      <c r="K13332" s="1" t="str">
        <f aca="false">LEFT(INDEX(Orders!$C$2:$C$8001,MATCH(B13332,Orders!$A$2:$A$8001,0)),7)</f>
        <v>2025-03</v>
      </c>
    </row>
    <row r="13333" customFormat="false" ht="15" hidden="false" customHeight="true" outlineLevel="0" collapsed="false">
      <c r="A13333" s="1" t="s">
        <v>23803</v>
      </c>
      <c r="B13333" s="1" t="s">
        <v>8968</v>
      </c>
      <c r="C13333" s="1" t="s">
        <v>1940</v>
      </c>
      <c r="D13333" s="1" t="n">
        <v>1</v>
      </c>
      <c r="E13333" s="16" t="n">
        <v>2374.52</v>
      </c>
      <c r="F13333" s="17" t="n">
        <v>0</v>
      </c>
      <c r="G13333" s="16" t="n">
        <v>2374.52</v>
      </c>
      <c r="I13333" s="1" t="str">
        <f aca="false">INDEX(Products!$C$2:$C$51,MATCH(C13333,Products!$A$2:$A$51,0))</f>
        <v>Fashion</v>
      </c>
      <c r="J13333" s="1" t="str">
        <f aca="false">INDEX(Orders!$E$2:$E$8001,MATCH(B13333,Orders!$A$2:$A$8001,0))</f>
        <v>Delivered</v>
      </c>
      <c r="K13333" s="1" t="str">
        <f aca="false">LEFT(INDEX(Orders!$C$2:$C$8001,MATCH(B13333,Orders!$A$2:$A$8001,0)),7)</f>
        <v>2025-03</v>
      </c>
    </row>
    <row r="13334" customFormat="false" ht="15" hidden="false" customHeight="true" outlineLevel="0" collapsed="false">
      <c r="A13334" s="1" t="s">
        <v>23804</v>
      </c>
      <c r="B13334" s="1" t="s">
        <v>8968</v>
      </c>
      <c r="C13334" s="1" t="s">
        <v>1990</v>
      </c>
      <c r="D13334" s="1" t="n">
        <v>1</v>
      </c>
      <c r="E13334" s="16" t="n">
        <v>5311.32</v>
      </c>
      <c r="F13334" s="17" t="n">
        <v>0</v>
      </c>
      <c r="G13334" s="16" t="n">
        <v>5311.32</v>
      </c>
      <c r="I13334" s="1" t="str">
        <f aca="false">INDEX(Products!$C$2:$C$51,MATCH(C13334,Products!$A$2:$A$51,0))</f>
        <v>Sports &amp; Fitness</v>
      </c>
      <c r="J13334" s="1" t="str">
        <f aca="false">INDEX(Orders!$E$2:$E$8001,MATCH(B13334,Orders!$A$2:$A$8001,0))</f>
        <v>Delivered</v>
      </c>
      <c r="K13334" s="1" t="str">
        <f aca="false">LEFT(INDEX(Orders!$C$2:$C$8001,MATCH(B13334,Orders!$A$2:$A$8001,0)),7)</f>
        <v>2025-03</v>
      </c>
    </row>
    <row r="13335" customFormat="false" ht="15" hidden="false" customHeight="true" outlineLevel="0" collapsed="false">
      <c r="A13335" s="1" t="s">
        <v>23805</v>
      </c>
      <c r="B13335" s="1" t="s">
        <v>8968</v>
      </c>
      <c r="C13335" s="1" t="s">
        <v>1969</v>
      </c>
      <c r="D13335" s="1" t="n">
        <v>3</v>
      </c>
      <c r="E13335" s="16" t="n">
        <v>9171.98</v>
      </c>
      <c r="F13335" s="17" t="n">
        <v>0</v>
      </c>
      <c r="G13335" s="16" t="n">
        <v>27515.94</v>
      </c>
      <c r="I13335" s="1" t="str">
        <f aca="false">INDEX(Products!$C$2:$C$51,MATCH(C13335,Products!$A$2:$A$51,0))</f>
        <v>Home &amp; Kitchen</v>
      </c>
      <c r="J13335" s="1" t="str">
        <f aca="false">INDEX(Orders!$E$2:$E$8001,MATCH(B13335,Orders!$A$2:$A$8001,0))</f>
        <v>Delivered</v>
      </c>
      <c r="K13335" s="1" t="str">
        <f aca="false">LEFT(INDEX(Orders!$C$2:$C$8001,MATCH(B13335,Orders!$A$2:$A$8001,0)),7)</f>
        <v>2025-03</v>
      </c>
    </row>
    <row r="13336" customFormat="false" ht="15" hidden="false" customHeight="true" outlineLevel="0" collapsed="false">
      <c r="A13336" s="1" t="s">
        <v>23806</v>
      </c>
      <c r="B13336" s="1" t="s">
        <v>8968</v>
      </c>
      <c r="C13336" s="1" t="s">
        <v>2006</v>
      </c>
      <c r="D13336" s="1" t="n">
        <v>1</v>
      </c>
      <c r="E13336" s="16" t="n">
        <v>482.17</v>
      </c>
      <c r="F13336" s="17" t="n">
        <v>0.15</v>
      </c>
      <c r="G13336" s="16" t="n">
        <v>409.84</v>
      </c>
      <c r="I13336" s="1" t="str">
        <f aca="false">INDEX(Products!$C$2:$C$51,MATCH(C13336,Products!$A$2:$A$51,0))</f>
        <v>Books &amp; Stationery</v>
      </c>
      <c r="J13336" s="1" t="str">
        <f aca="false">INDEX(Orders!$E$2:$E$8001,MATCH(B13336,Orders!$A$2:$A$8001,0))</f>
        <v>Delivered</v>
      </c>
      <c r="K13336" s="1" t="str">
        <f aca="false">LEFT(INDEX(Orders!$C$2:$C$8001,MATCH(B13336,Orders!$A$2:$A$8001,0)),7)</f>
        <v>2025-03</v>
      </c>
    </row>
    <row r="13337" customFormat="false" ht="15" hidden="false" customHeight="true" outlineLevel="0" collapsed="false">
      <c r="A13337" s="1" t="s">
        <v>23807</v>
      </c>
      <c r="B13337" s="1" t="s">
        <v>8969</v>
      </c>
      <c r="C13337" s="1" t="s">
        <v>1940</v>
      </c>
      <c r="D13337" s="1" t="n">
        <v>1</v>
      </c>
      <c r="E13337" s="16" t="n">
        <v>2374.52</v>
      </c>
      <c r="F13337" s="17" t="n">
        <v>0.05</v>
      </c>
      <c r="G13337" s="16" t="n">
        <v>2255.79</v>
      </c>
      <c r="I13337" s="1" t="str">
        <f aca="false">INDEX(Products!$C$2:$C$51,MATCH(C13337,Products!$A$2:$A$51,0))</f>
        <v>Fashion</v>
      </c>
      <c r="J13337" s="1" t="str">
        <f aca="false">INDEX(Orders!$E$2:$E$8001,MATCH(B13337,Orders!$A$2:$A$8001,0))</f>
        <v>Delivered</v>
      </c>
      <c r="K13337" s="1" t="str">
        <f aca="false">LEFT(INDEX(Orders!$C$2:$C$8001,MATCH(B13337,Orders!$A$2:$A$8001,0)),7)</f>
        <v>2024-07</v>
      </c>
    </row>
    <row r="13338" customFormat="false" ht="15" hidden="false" customHeight="true" outlineLevel="0" collapsed="false">
      <c r="A13338" s="1" t="s">
        <v>23808</v>
      </c>
      <c r="B13338" s="1" t="s">
        <v>8970</v>
      </c>
      <c r="C13338" s="1" t="s">
        <v>1977</v>
      </c>
      <c r="D13338" s="1" t="n">
        <v>1</v>
      </c>
      <c r="E13338" s="16" t="n">
        <v>2386.05</v>
      </c>
      <c r="F13338" s="17" t="n">
        <v>0.1</v>
      </c>
      <c r="G13338" s="16" t="n">
        <v>2147.45</v>
      </c>
      <c r="I13338" s="1" t="str">
        <f aca="false">INDEX(Products!$C$2:$C$51,MATCH(C13338,Products!$A$2:$A$51,0))</f>
        <v>Beauty &amp; Personal Care</v>
      </c>
      <c r="J13338" s="1" t="str">
        <f aca="false">INDEX(Orders!$E$2:$E$8001,MATCH(B13338,Orders!$A$2:$A$8001,0))</f>
        <v>Delivered</v>
      </c>
      <c r="K13338" s="1" t="str">
        <f aca="false">LEFT(INDEX(Orders!$C$2:$C$8001,MATCH(B13338,Orders!$A$2:$A$8001,0)),7)</f>
        <v>2024-03</v>
      </c>
    </row>
    <row r="13339" customFormat="false" ht="15" hidden="false" customHeight="true" outlineLevel="0" collapsed="false">
      <c r="A13339" s="1" t="s">
        <v>23809</v>
      </c>
      <c r="B13339" s="1" t="s">
        <v>8971</v>
      </c>
      <c r="C13339" s="1" t="s">
        <v>1940</v>
      </c>
      <c r="D13339" s="1" t="n">
        <v>1</v>
      </c>
      <c r="E13339" s="16" t="n">
        <v>2374.52</v>
      </c>
      <c r="F13339" s="17" t="n">
        <v>0</v>
      </c>
      <c r="G13339" s="16" t="n">
        <v>2374.52</v>
      </c>
      <c r="I13339" s="1" t="str">
        <f aca="false">INDEX(Products!$C$2:$C$51,MATCH(C13339,Products!$A$2:$A$51,0))</f>
        <v>Fashion</v>
      </c>
      <c r="J13339" s="1" t="str">
        <f aca="false">INDEX(Orders!$E$2:$E$8001,MATCH(B13339,Orders!$A$2:$A$8001,0))</f>
        <v>Refunded</v>
      </c>
      <c r="K13339" s="1" t="str">
        <f aca="false">LEFT(INDEX(Orders!$C$2:$C$8001,MATCH(B13339,Orders!$A$2:$A$8001,0)),7)</f>
        <v>2025-03</v>
      </c>
    </row>
    <row r="13340" customFormat="false" ht="15" hidden="false" customHeight="true" outlineLevel="0" collapsed="false">
      <c r="A13340" s="1" t="s">
        <v>23810</v>
      </c>
      <c r="B13340" s="1" t="s">
        <v>8972</v>
      </c>
      <c r="C13340" s="1" t="s">
        <v>1963</v>
      </c>
      <c r="D13340" s="1" t="n">
        <v>1</v>
      </c>
      <c r="E13340" s="16" t="n">
        <v>1494.98</v>
      </c>
      <c r="F13340" s="17" t="n">
        <v>0.15</v>
      </c>
      <c r="G13340" s="16" t="n">
        <v>1270.73</v>
      </c>
      <c r="I13340" s="1" t="str">
        <f aca="false">INDEX(Products!$C$2:$C$51,MATCH(C13340,Products!$A$2:$A$51,0))</f>
        <v>Home &amp; Kitchen</v>
      </c>
      <c r="J13340" s="1" t="str">
        <f aca="false">INDEX(Orders!$E$2:$E$8001,MATCH(B13340,Orders!$A$2:$A$8001,0))</f>
        <v>Delivered</v>
      </c>
      <c r="K13340" s="1" t="str">
        <f aca="false">LEFT(INDEX(Orders!$C$2:$C$8001,MATCH(B13340,Orders!$A$2:$A$8001,0)),7)</f>
        <v>2024-11</v>
      </c>
    </row>
    <row r="13341" customFormat="false" ht="15" hidden="false" customHeight="true" outlineLevel="0" collapsed="false">
      <c r="A13341" s="1" t="s">
        <v>23811</v>
      </c>
      <c r="B13341" s="1" t="s">
        <v>8972</v>
      </c>
      <c r="C13341" s="1" t="s">
        <v>1937</v>
      </c>
      <c r="D13341" s="1" t="n">
        <v>3</v>
      </c>
      <c r="E13341" s="16" t="n">
        <v>1364.75</v>
      </c>
      <c r="F13341" s="17" t="n">
        <v>0.15</v>
      </c>
      <c r="G13341" s="16" t="n">
        <v>3480.11</v>
      </c>
      <c r="I13341" s="1" t="str">
        <f aca="false">INDEX(Products!$C$2:$C$51,MATCH(C13341,Products!$A$2:$A$51,0))</f>
        <v>Fashion</v>
      </c>
      <c r="J13341" s="1" t="str">
        <f aca="false">INDEX(Orders!$E$2:$E$8001,MATCH(B13341,Orders!$A$2:$A$8001,0))</f>
        <v>Delivered</v>
      </c>
      <c r="K13341" s="1" t="str">
        <f aca="false">LEFT(INDEX(Orders!$C$2:$C$8001,MATCH(B13341,Orders!$A$2:$A$8001,0)),7)</f>
        <v>2024-11</v>
      </c>
    </row>
    <row r="13342" customFormat="false" ht="15" hidden="false" customHeight="true" outlineLevel="0" collapsed="false">
      <c r="A13342" s="1" t="s">
        <v>23812</v>
      </c>
      <c r="B13342" s="1" t="s">
        <v>8973</v>
      </c>
      <c r="C13342" s="1" t="s">
        <v>1963</v>
      </c>
      <c r="D13342" s="1" t="n">
        <v>1</v>
      </c>
      <c r="E13342" s="16" t="n">
        <v>1494.98</v>
      </c>
      <c r="F13342" s="17" t="n">
        <v>0.2</v>
      </c>
      <c r="G13342" s="16" t="n">
        <v>1195.98</v>
      </c>
      <c r="I13342" s="1" t="str">
        <f aca="false">INDEX(Products!$C$2:$C$51,MATCH(C13342,Products!$A$2:$A$51,0))</f>
        <v>Home &amp; Kitchen</v>
      </c>
      <c r="J13342" s="1" t="str">
        <f aca="false">INDEX(Orders!$E$2:$E$8001,MATCH(B13342,Orders!$A$2:$A$8001,0))</f>
        <v>Delivered</v>
      </c>
      <c r="K13342" s="1" t="str">
        <f aca="false">LEFT(INDEX(Orders!$C$2:$C$8001,MATCH(B13342,Orders!$A$2:$A$8001,0)),7)</f>
        <v>2025-02</v>
      </c>
    </row>
    <row r="13343" customFormat="false" ht="15" hidden="false" customHeight="true" outlineLevel="0" collapsed="false">
      <c r="A13343" s="1" t="s">
        <v>23813</v>
      </c>
      <c r="B13343" s="1" t="s">
        <v>8974</v>
      </c>
      <c r="C13343" s="1" t="s">
        <v>2007</v>
      </c>
      <c r="D13343" s="1" t="n">
        <v>1</v>
      </c>
      <c r="E13343" s="16" t="n">
        <v>750.27</v>
      </c>
      <c r="F13343" s="17" t="n">
        <v>0.2</v>
      </c>
      <c r="G13343" s="16" t="n">
        <v>600.22</v>
      </c>
      <c r="I13343" s="1" t="str">
        <f aca="false">INDEX(Products!$C$2:$C$51,MATCH(C13343,Products!$A$2:$A$51,0))</f>
        <v>Books &amp; Stationery</v>
      </c>
      <c r="J13343" s="1" t="str">
        <f aca="false">INDEX(Orders!$E$2:$E$8001,MATCH(B13343,Orders!$A$2:$A$8001,0))</f>
        <v>Delivered</v>
      </c>
      <c r="K13343" s="1" t="str">
        <f aca="false">LEFT(INDEX(Orders!$C$2:$C$8001,MATCH(B13343,Orders!$A$2:$A$8001,0)),7)</f>
        <v>2025-10</v>
      </c>
    </row>
    <row r="13344" customFormat="false" ht="15" hidden="false" customHeight="true" outlineLevel="0" collapsed="false">
      <c r="A13344" s="1" t="s">
        <v>23814</v>
      </c>
      <c r="B13344" s="1" t="s">
        <v>8975</v>
      </c>
      <c r="C13344" s="1" t="s">
        <v>2000</v>
      </c>
      <c r="D13344" s="1" t="n">
        <v>1</v>
      </c>
      <c r="E13344" s="16" t="n">
        <v>425.08</v>
      </c>
      <c r="F13344" s="17" t="n">
        <v>0</v>
      </c>
      <c r="G13344" s="16" t="n">
        <v>425.08</v>
      </c>
      <c r="I13344" s="1" t="str">
        <f aca="false">INDEX(Products!$C$2:$C$51,MATCH(C13344,Products!$A$2:$A$51,0))</f>
        <v>Books &amp; Stationery</v>
      </c>
      <c r="J13344" s="1" t="str">
        <f aca="false">INDEX(Orders!$E$2:$E$8001,MATCH(B13344,Orders!$A$2:$A$8001,0))</f>
        <v>Delivered</v>
      </c>
      <c r="K13344" s="1" t="str">
        <f aca="false">LEFT(INDEX(Orders!$C$2:$C$8001,MATCH(B13344,Orders!$A$2:$A$8001,0)),7)</f>
        <v>2025-03</v>
      </c>
    </row>
    <row r="13345" customFormat="false" ht="15" hidden="false" customHeight="true" outlineLevel="0" collapsed="false">
      <c r="A13345" s="1" t="s">
        <v>23815</v>
      </c>
      <c r="B13345" s="1" t="s">
        <v>8976</v>
      </c>
      <c r="C13345" s="1" t="s">
        <v>1976</v>
      </c>
      <c r="D13345" s="1" t="n">
        <v>1</v>
      </c>
      <c r="E13345" s="16" t="n">
        <v>1603.35</v>
      </c>
      <c r="F13345" s="17" t="n">
        <v>0</v>
      </c>
      <c r="G13345" s="16" t="n">
        <v>1603.35</v>
      </c>
      <c r="I13345" s="1" t="str">
        <f aca="false">INDEX(Products!$C$2:$C$51,MATCH(C13345,Products!$A$2:$A$51,0))</f>
        <v>Beauty &amp; Personal Care</v>
      </c>
      <c r="J13345" s="1" t="str">
        <f aca="false">INDEX(Orders!$E$2:$E$8001,MATCH(B13345,Orders!$A$2:$A$8001,0))</f>
        <v>Delivered</v>
      </c>
      <c r="K13345" s="1" t="str">
        <f aca="false">LEFT(INDEX(Orders!$C$2:$C$8001,MATCH(B13345,Orders!$A$2:$A$8001,0)),7)</f>
        <v>2025-07</v>
      </c>
    </row>
    <row r="13346" customFormat="false" ht="15" hidden="false" customHeight="true" outlineLevel="0" collapsed="false">
      <c r="A13346" s="1" t="s">
        <v>23816</v>
      </c>
      <c r="B13346" s="1" t="s">
        <v>8977</v>
      </c>
      <c r="C13346" s="1" t="s">
        <v>2006</v>
      </c>
      <c r="D13346" s="1" t="n">
        <v>1</v>
      </c>
      <c r="E13346" s="16" t="n">
        <v>482.17</v>
      </c>
      <c r="F13346" s="17" t="n">
        <v>0</v>
      </c>
      <c r="G13346" s="16" t="n">
        <v>482.17</v>
      </c>
      <c r="I13346" s="1" t="str">
        <f aca="false">INDEX(Products!$C$2:$C$51,MATCH(C13346,Products!$A$2:$A$51,0))</f>
        <v>Books &amp; Stationery</v>
      </c>
      <c r="J13346" s="1" t="str">
        <f aca="false">INDEX(Orders!$E$2:$E$8001,MATCH(B13346,Orders!$A$2:$A$8001,0))</f>
        <v>Delivered</v>
      </c>
      <c r="K13346" s="1" t="str">
        <f aca="false">LEFT(INDEX(Orders!$C$2:$C$8001,MATCH(B13346,Orders!$A$2:$A$8001,0)),7)</f>
        <v>2025-11</v>
      </c>
    </row>
    <row r="13347" customFormat="false" ht="15" hidden="false" customHeight="true" outlineLevel="0" collapsed="false">
      <c r="A13347" s="1" t="s">
        <v>23817</v>
      </c>
      <c r="B13347" s="1" t="s">
        <v>8978</v>
      </c>
      <c r="C13347" s="1" t="s">
        <v>1975</v>
      </c>
      <c r="D13347" s="1" t="n">
        <v>2</v>
      </c>
      <c r="E13347" s="16" t="n">
        <v>862.99</v>
      </c>
      <c r="F13347" s="17" t="n">
        <v>0</v>
      </c>
      <c r="G13347" s="16" t="n">
        <v>1725.98</v>
      </c>
      <c r="I13347" s="1" t="str">
        <f aca="false">INDEX(Products!$C$2:$C$51,MATCH(C13347,Products!$A$2:$A$51,0))</f>
        <v>Beauty &amp; Personal Care</v>
      </c>
      <c r="J13347" s="1" t="str">
        <f aca="false">INDEX(Orders!$E$2:$E$8001,MATCH(B13347,Orders!$A$2:$A$8001,0))</f>
        <v>Cancelled</v>
      </c>
      <c r="K13347" s="1" t="str">
        <f aca="false">LEFT(INDEX(Orders!$C$2:$C$8001,MATCH(B13347,Orders!$A$2:$A$8001,0)),7)</f>
        <v>2024-05</v>
      </c>
    </row>
    <row r="13348" customFormat="false" ht="15" hidden="false" customHeight="true" outlineLevel="0" collapsed="false">
      <c r="A13348" s="1" t="s">
        <v>23818</v>
      </c>
      <c r="B13348" s="1" t="s">
        <v>8979</v>
      </c>
      <c r="C13348" s="1" t="s">
        <v>2006</v>
      </c>
      <c r="D13348" s="1" t="n">
        <v>2</v>
      </c>
      <c r="E13348" s="16" t="n">
        <v>482.17</v>
      </c>
      <c r="F13348" s="17" t="n">
        <v>0.15</v>
      </c>
      <c r="G13348" s="16" t="n">
        <v>819.69</v>
      </c>
      <c r="I13348" s="1" t="str">
        <f aca="false">INDEX(Products!$C$2:$C$51,MATCH(C13348,Products!$A$2:$A$51,0))</f>
        <v>Books &amp; Stationery</v>
      </c>
      <c r="J13348" s="1" t="str">
        <f aca="false">INDEX(Orders!$E$2:$E$8001,MATCH(B13348,Orders!$A$2:$A$8001,0))</f>
        <v>Delivered</v>
      </c>
      <c r="K13348" s="1" t="str">
        <f aca="false">LEFT(INDEX(Orders!$C$2:$C$8001,MATCH(B13348,Orders!$A$2:$A$8001,0)),7)</f>
        <v>2025-01</v>
      </c>
    </row>
    <row r="13349" customFormat="false" ht="15" hidden="false" customHeight="true" outlineLevel="0" collapsed="false">
      <c r="A13349" s="1" t="s">
        <v>23819</v>
      </c>
      <c r="B13349" s="1" t="s">
        <v>8980</v>
      </c>
      <c r="C13349" s="1" t="s">
        <v>1953</v>
      </c>
      <c r="D13349" s="1" t="n">
        <v>1</v>
      </c>
      <c r="E13349" s="16" t="n">
        <v>4914.12</v>
      </c>
      <c r="F13349" s="17" t="n">
        <v>0.1</v>
      </c>
      <c r="G13349" s="16" t="n">
        <v>4422.71</v>
      </c>
      <c r="I13349" s="1" t="str">
        <f aca="false">INDEX(Products!$C$2:$C$51,MATCH(C13349,Products!$A$2:$A$51,0))</f>
        <v>Fashion</v>
      </c>
      <c r="J13349" s="1" t="str">
        <f aca="false">INDEX(Orders!$E$2:$E$8001,MATCH(B13349,Orders!$A$2:$A$8001,0))</f>
        <v>Delivered</v>
      </c>
      <c r="K13349" s="1" t="str">
        <f aca="false">LEFT(INDEX(Orders!$C$2:$C$8001,MATCH(B13349,Orders!$A$2:$A$8001,0)),7)</f>
        <v>2025-10</v>
      </c>
    </row>
    <row r="13350" customFormat="false" ht="15" hidden="false" customHeight="true" outlineLevel="0" collapsed="false">
      <c r="A13350" s="1" t="s">
        <v>23820</v>
      </c>
      <c r="B13350" s="1" t="s">
        <v>8980</v>
      </c>
      <c r="C13350" s="1" t="s">
        <v>1961</v>
      </c>
      <c r="D13350" s="1" t="n">
        <v>1</v>
      </c>
      <c r="E13350" s="16" t="n">
        <v>3493.68</v>
      </c>
      <c r="F13350" s="17" t="n">
        <v>0</v>
      </c>
      <c r="G13350" s="16" t="n">
        <v>3493.68</v>
      </c>
      <c r="I13350" s="1" t="str">
        <f aca="false">INDEX(Products!$C$2:$C$51,MATCH(C13350,Products!$A$2:$A$51,0))</f>
        <v>Home &amp; Kitchen</v>
      </c>
      <c r="J13350" s="1" t="str">
        <f aca="false">INDEX(Orders!$E$2:$E$8001,MATCH(B13350,Orders!$A$2:$A$8001,0))</f>
        <v>Delivered</v>
      </c>
      <c r="K13350" s="1" t="str">
        <f aca="false">LEFT(INDEX(Orders!$C$2:$C$8001,MATCH(B13350,Orders!$A$2:$A$8001,0)),7)</f>
        <v>2025-10</v>
      </c>
    </row>
    <row r="13351" customFormat="false" ht="15" hidden="false" customHeight="true" outlineLevel="0" collapsed="false">
      <c r="A13351" s="1" t="s">
        <v>23821</v>
      </c>
      <c r="B13351" s="1" t="s">
        <v>8980</v>
      </c>
      <c r="C13351" s="1" t="s">
        <v>1955</v>
      </c>
      <c r="D13351" s="1" t="n">
        <v>2</v>
      </c>
      <c r="E13351" s="16" t="n">
        <v>3340.76</v>
      </c>
      <c r="F13351" s="17" t="n">
        <v>0.15</v>
      </c>
      <c r="G13351" s="16" t="n">
        <v>5679.29</v>
      </c>
      <c r="I13351" s="1" t="str">
        <f aca="false">INDEX(Products!$C$2:$C$51,MATCH(C13351,Products!$A$2:$A$51,0))</f>
        <v>Home &amp; Kitchen</v>
      </c>
      <c r="J13351" s="1" t="str">
        <f aca="false">INDEX(Orders!$E$2:$E$8001,MATCH(B13351,Orders!$A$2:$A$8001,0))</f>
        <v>Delivered</v>
      </c>
      <c r="K13351" s="1" t="str">
        <f aca="false">LEFT(INDEX(Orders!$C$2:$C$8001,MATCH(B13351,Orders!$A$2:$A$8001,0)),7)</f>
        <v>2025-10</v>
      </c>
    </row>
    <row r="13352" customFormat="false" ht="15" hidden="false" customHeight="true" outlineLevel="0" collapsed="false">
      <c r="A13352" s="1" t="s">
        <v>23822</v>
      </c>
      <c r="B13352" s="1" t="s">
        <v>8981</v>
      </c>
      <c r="C13352" s="1" t="s">
        <v>1937</v>
      </c>
      <c r="D13352" s="1" t="n">
        <v>1</v>
      </c>
      <c r="E13352" s="16" t="n">
        <v>1364.75</v>
      </c>
      <c r="F13352" s="17" t="n">
        <v>0.05</v>
      </c>
      <c r="G13352" s="16" t="n">
        <v>1296.51</v>
      </c>
      <c r="I13352" s="1" t="str">
        <f aca="false">INDEX(Products!$C$2:$C$51,MATCH(C13352,Products!$A$2:$A$51,0))</f>
        <v>Fashion</v>
      </c>
      <c r="J13352" s="1" t="str">
        <f aca="false">INDEX(Orders!$E$2:$E$8001,MATCH(B13352,Orders!$A$2:$A$8001,0))</f>
        <v>Delivered</v>
      </c>
      <c r="K13352" s="1" t="str">
        <f aca="false">LEFT(INDEX(Orders!$C$2:$C$8001,MATCH(B13352,Orders!$A$2:$A$8001,0)),7)</f>
        <v>2024-12</v>
      </c>
    </row>
    <row r="13353" customFormat="false" ht="15" hidden="false" customHeight="true" outlineLevel="0" collapsed="false">
      <c r="A13353" s="1" t="s">
        <v>23823</v>
      </c>
      <c r="B13353" s="1" t="s">
        <v>8982</v>
      </c>
      <c r="C13353" s="1" t="s">
        <v>1940</v>
      </c>
      <c r="D13353" s="1" t="n">
        <v>3</v>
      </c>
      <c r="E13353" s="16" t="n">
        <v>2374.52</v>
      </c>
      <c r="F13353" s="17" t="n">
        <v>0</v>
      </c>
      <c r="G13353" s="16" t="n">
        <v>7123.56</v>
      </c>
      <c r="I13353" s="1" t="str">
        <f aca="false">INDEX(Products!$C$2:$C$51,MATCH(C13353,Products!$A$2:$A$51,0))</f>
        <v>Fashion</v>
      </c>
      <c r="J13353" s="1" t="str">
        <f aca="false">INDEX(Orders!$E$2:$E$8001,MATCH(B13353,Orders!$A$2:$A$8001,0))</f>
        <v>Delivered</v>
      </c>
      <c r="K13353" s="1" t="str">
        <f aca="false">LEFT(INDEX(Orders!$C$2:$C$8001,MATCH(B13353,Orders!$A$2:$A$8001,0)),7)</f>
        <v>2024-01</v>
      </c>
    </row>
    <row r="13354" customFormat="false" ht="15" hidden="false" customHeight="true" outlineLevel="0" collapsed="false">
      <c r="A13354" s="1" t="s">
        <v>23824</v>
      </c>
      <c r="B13354" s="1" t="s">
        <v>8983</v>
      </c>
      <c r="C13354" s="1" t="s">
        <v>1940</v>
      </c>
      <c r="D13354" s="1" t="n">
        <v>1</v>
      </c>
      <c r="E13354" s="16" t="n">
        <v>2374.52</v>
      </c>
      <c r="F13354" s="17" t="n">
        <v>0</v>
      </c>
      <c r="G13354" s="16" t="n">
        <v>2374.52</v>
      </c>
      <c r="I13354" s="1" t="str">
        <f aca="false">INDEX(Products!$C$2:$C$51,MATCH(C13354,Products!$A$2:$A$51,0))</f>
        <v>Fashion</v>
      </c>
      <c r="J13354" s="1" t="str">
        <f aca="false">INDEX(Orders!$E$2:$E$8001,MATCH(B13354,Orders!$A$2:$A$8001,0))</f>
        <v>Returned</v>
      </c>
      <c r="K13354" s="1" t="str">
        <f aca="false">LEFT(INDEX(Orders!$C$2:$C$8001,MATCH(B13354,Orders!$A$2:$A$8001,0)),7)</f>
        <v>2024-11</v>
      </c>
    </row>
    <row r="13355" customFormat="false" ht="15" hidden="false" customHeight="true" outlineLevel="0" collapsed="false">
      <c r="A13355" s="1" t="s">
        <v>23825</v>
      </c>
      <c r="B13355" s="1" t="s">
        <v>8984</v>
      </c>
      <c r="C13355" s="1" t="s">
        <v>1940</v>
      </c>
      <c r="D13355" s="1" t="n">
        <v>1</v>
      </c>
      <c r="E13355" s="16" t="n">
        <v>2374.52</v>
      </c>
      <c r="F13355" s="17" t="n">
        <v>0.05</v>
      </c>
      <c r="G13355" s="16" t="n">
        <v>2255.79</v>
      </c>
      <c r="I13355" s="1" t="str">
        <f aca="false">INDEX(Products!$C$2:$C$51,MATCH(C13355,Products!$A$2:$A$51,0))</f>
        <v>Fashion</v>
      </c>
      <c r="J13355" s="1" t="str">
        <f aca="false">INDEX(Orders!$E$2:$E$8001,MATCH(B13355,Orders!$A$2:$A$8001,0))</f>
        <v>Delivered</v>
      </c>
      <c r="K13355" s="1" t="str">
        <f aca="false">LEFT(INDEX(Orders!$C$2:$C$8001,MATCH(B13355,Orders!$A$2:$A$8001,0)),7)</f>
        <v>2025-10</v>
      </c>
    </row>
    <row r="13356" customFormat="false" ht="15" hidden="false" customHeight="true" outlineLevel="0" collapsed="false">
      <c r="A13356" s="1" t="s">
        <v>23826</v>
      </c>
      <c r="B13356" s="1" t="s">
        <v>8985</v>
      </c>
      <c r="C13356" s="1" t="s">
        <v>2006</v>
      </c>
      <c r="D13356" s="1" t="n">
        <v>1</v>
      </c>
      <c r="E13356" s="16" t="n">
        <v>482.17</v>
      </c>
      <c r="F13356" s="17" t="n">
        <v>0</v>
      </c>
      <c r="G13356" s="16" t="n">
        <v>482.17</v>
      </c>
      <c r="I13356" s="1" t="str">
        <f aca="false">INDEX(Products!$C$2:$C$51,MATCH(C13356,Products!$A$2:$A$51,0))</f>
        <v>Books &amp; Stationery</v>
      </c>
      <c r="J13356" s="1" t="str">
        <f aca="false">INDEX(Orders!$E$2:$E$8001,MATCH(B13356,Orders!$A$2:$A$8001,0))</f>
        <v>Delivered</v>
      </c>
      <c r="K13356" s="1" t="str">
        <f aca="false">LEFT(INDEX(Orders!$C$2:$C$8001,MATCH(B13356,Orders!$A$2:$A$8001,0)),7)</f>
        <v>2025-06</v>
      </c>
    </row>
    <row r="13357" customFormat="false" ht="15" hidden="false" customHeight="true" outlineLevel="0" collapsed="false">
      <c r="A13357" s="1" t="s">
        <v>23827</v>
      </c>
      <c r="B13357" s="1" t="s">
        <v>8986</v>
      </c>
      <c r="C13357" s="1" t="s">
        <v>1930</v>
      </c>
      <c r="D13357" s="1" t="n">
        <v>3</v>
      </c>
      <c r="E13357" s="16" t="n">
        <v>2398.35</v>
      </c>
      <c r="F13357" s="17" t="n">
        <v>0.1</v>
      </c>
      <c r="G13357" s="16" t="n">
        <v>6475.54</v>
      </c>
      <c r="I13357" s="1" t="str">
        <f aca="false">INDEX(Products!$C$2:$C$51,MATCH(C13357,Products!$A$2:$A$51,0))</f>
        <v>Electronics</v>
      </c>
      <c r="J13357" s="1" t="str">
        <f aca="false">INDEX(Orders!$E$2:$E$8001,MATCH(B13357,Orders!$A$2:$A$8001,0))</f>
        <v>Delivered</v>
      </c>
      <c r="K13357" s="1" t="str">
        <f aca="false">LEFT(INDEX(Orders!$C$2:$C$8001,MATCH(B13357,Orders!$A$2:$A$8001,0)),7)</f>
        <v>2025-06</v>
      </c>
    </row>
    <row r="13358" customFormat="false" ht="15" hidden="false" customHeight="true" outlineLevel="0" collapsed="false">
      <c r="A13358" s="1" t="s">
        <v>23828</v>
      </c>
      <c r="B13358" s="1" t="s">
        <v>8987</v>
      </c>
      <c r="C13358" s="1" t="s">
        <v>1940</v>
      </c>
      <c r="D13358" s="1" t="n">
        <v>1</v>
      </c>
      <c r="E13358" s="16" t="n">
        <v>2374.52</v>
      </c>
      <c r="F13358" s="17" t="n">
        <v>0</v>
      </c>
      <c r="G13358" s="16" t="n">
        <v>2374.52</v>
      </c>
      <c r="I13358" s="1" t="str">
        <f aca="false">INDEX(Products!$C$2:$C$51,MATCH(C13358,Products!$A$2:$A$51,0))</f>
        <v>Fashion</v>
      </c>
      <c r="J13358" s="1" t="str">
        <f aca="false">INDEX(Orders!$E$2:$E$8001,MATCH(B13358,Orders!$A$2:$A$8001,0))</f>
        <v>Delivered</v>
      </c>
      <c r="K13358" s="1" t="str">
        <f aca="false">LEFT(INDEX(Orders!$C$2:$C$8001,MATCH(B13358,Orders!$A$2:$A$8001,0)),7)</f>
        <v>2024-08</v>
      </c>
    </row>
    <row r="13359" customFormat="false" ht="15" hidden="false" customHeight="true" outlineLevel="0" collapsed="false">
      <c r="A13359" s="1" t="s">
        <v>23829</v>
      </c>
      <c r="B13359" s="1" t="s">
        <v>8987</v>
      </c>
      <c r="C13359" s="1" t="s">
        <v>2007</v>
      </c>
      <c r="D13359" s="1" t="n">
        <v>1</v>
      </c>
      <c r="E13359" s="16" t="n">
        <v>750.27</v>
      </c>
      <c r="F13359" s="17" t="n">
        <v>0</v>
      </c>
      <c r="G13359" s="16" t="n">
        <v>750.27</v>
      </c>
      <c r="I13359" s="1" t="str">
        <f aca="false">INDEX(Products!$C$2:$C$51,MATCH(C13359,Products!$A$2:$A$51,0))</f>
        <v>Books &amp; Stationery</v>
      </c>
      <c r="J13359" s="1" t="str">
        <f aca="false">INDEX(Orders!$E$2:$E$8001,MATCH(B13359,Orders!$A$2:$A$8001,0))</f>
        <v>Delivered</v>
      </c>
      <c r="K13359" s="1" t="str">
        <f aca="false">LEFT(INDEX(Orders!$C$2:$C$8001,MATCH(B13359,Orders!$A$2:$A$8001,0)),7)</f>
        <v>2024-08</v>
      </c>
    </row>
    <row r="13360" customFormat="false" ht="15" hidden="false" customHeight="true" outlineLevel="0" collapsed="false">
      <c r="A13360" s="1" t="s">
        <v>23830</v>
      </c>
      <c r="B13360" s="1" t="s">
        <v>8988</v>
      </c>
      <c r="C13360" s="1" t="s">
        <v>2007</v>
      </c>
      <c r="D13360" s="1" t="n">
        <v>1</v>
      </c>
      <c r="E13360" s="16" t="n">
        <v>750.27</v>
      </c>
      <c r="F13360" s="17" t="n">
        <v>0</v>
      </c>
      <c r="G13360" s="16" t="n">
        <v>750.27</v>
      </c>
      <c r="I13360" s="1" t="str">
        <f aca="false">INDEX(Products!$C$2:$C$51,MATCH(C13360,Products!$A$2:$A$51,0))</f>
        <v>Books &amp; Stationery</v>
      </c>
      <c r="J13360" s="1" t="str">
        <f aca="false">INDEX(Orders!$E$2:$E$8001,MATCH(B13360,Orders!$A$2:$A$8001,0))</f>
        <v>Delivered</v>
      </c>
      <c r="K13360" s="1" t="str">
        <f aca="false">LEFT(INDEX(Orders!$C$2:$C$8001,MATCH(B13360,Orders!$A$2:$A$8001,0)),7)</f>
        <v>2025-02</v>
      </c>
    </row>
    <row r="13361" customFormat="false" ht="15" hidden="false" customHeight="true" outlineLevel="0" collapsed="false">
      <c r="A13361" s="1" t="s">
        <v>23831</v>
      </c>
      <c r="B13361" s="1" t="s">
        <v>8988</v>
      </c>
      <c r="C13361" s="1" t="s">
        <v>2006</v>
      </c>
      <c r="D13361" s="1" t="n">
        <v>1</v>
      </c>
      <c r="E13361" s="16" t="n">
        <v>482.17</v>
      </c>
      <c r="F13361" s="17" t="n">
        <v>0.05</v>
      </c>
      <c r="G13361" s="16" t="n">
        <v>458.06</v>
      </c>
      <c r="I13361" s="1" t="str">
        <f aca="false">INDEX(Products!$C$2:$C$51,MATCH(C13361,Products!$A$2:$A$51,0))</f>
        <v>Books &amp; Stationery</v>
      </c>
      <c r="J13361" s="1" t="str">
        <f aca="false">INDEX(Orders!$E$2:$E$8001,MATCH(B13361,Orders!$A$2:$A$8001,0))</f>
        <v>Delivered</v>
      </c>
      <c r="K13361" s="1" t="str">
        <f aca="false">LEFT(INDEX(Orders!$C$2:$C$8001,MATCH(B13361,Orders!$A$2:$A$8001,0)),7)</f>
        <v>2025-02</v>
      </c>
    </row>
    <row r="13362" customFormat="false" ht="15" hidden="false" customHeight="true" outlineLevel="0" collapsed="false">
      <c r="A13362" s="1" t="s">
        <v>23832</v>
      </c>
      <c r="B13362" s="1" t="s">
        <v>8989</v>
      </c>
      <c r="C13362" s="1" t="s">
        <v>1997</v>
      </c>
      <c r="D13362" s="1" t="n">
        <v>1</v>
      </c>
      <c r="E13362" s="16" t="n">
        <v>311.15</v>
      </c>
      <c r="F13362" s="17" t="n">
        <v>0.05</v>
      </c>
      <c r="G13362" s="16" t="n">
        <v>295.59</v>
      </c>
      <c r="I13362" s="1" t="str">
        <f aca="false">INDEX(Products!$C$2:$C$51,MATCH(C13362,Products!$A$2:$A$51,0))</f>
        <v>Sports &amp; Fitness</v>
      </c>
      <c r="J13362" s="1" t="str">
        <f aca="false">INDEX(Orders!$E$2:$E$8001,MATCH(B13362,Orders!$A$2:$A$8001,0))</f>
        <v>Delivered</v>
      </c>
      <c r="K13362" s="1" t="str">
        <f aca="false">LEFT(INDEX(Orders!$C$2:$C$8001,MATCH(B13362,Orders!$A$2:$A$8001,0)),7)</f>
        <v>2024-01</v>
      </c>
    </row>
    <row r="13363" customFormat="false" ht="15" hidden="false" customHeight="true" outlineLevel="0" collapsed="false">
      <c r="A13363" s="1" t="s">
        <v>23833</v>
      </c>
      <c r="B13363" s="1" t="s">
        <v>8990</v>
      </c>
      <c r="C13363" s="1" t="s">
        <v>1971</v>
      </c>
      <c r="D13363" s="1" t="n">
        <v>2</v>
      </c>
      <c r="E13363" s="16" t="n">
        <v>2073.63</v>
      </c>
      <c r="F13363" s="17" t="n">
        <v>0</v>
      </c>
      <c r="G13363" s="16" t="n">
        <v>4147.26</v>
      </c>
      <c r="I13363" s="1" t="str">
        <f aca="false">INDEX(Products!$C$2:$C$51,MATCH(C13363,Products!$A$2:$A$51,0))</f>
        <v>Home &amp; Kitchen</v>
      </c>
      <c r="J13363" s="1" t="str">
        <f aca="false">INDEX(Orders!$E$2:$E$8001,MATCH(B13363,Orders!$A$2:$A$8001,0))</f>
        <v>Delivered</v>
      </c>
      <c r="K13363" s="1" t="str">
        <f aca="false">LEFT(INDEX(Orders!$C$2:$C$8001,MATCH(B13363,Orders!$A$2:$A$8001,0)),7)</f>
        <v>2025-07</v>
      </c>
    </row>
    <row r="13364" customFormat="false" ht="15" hidden="false" customHeight="true" outlineLevel="0" collapsed="false">
      <c r="A13364" s="1" t="s">
        <v>23834</v>
      </c>
      <c r="B13364" s="1" t="s">
        <v>8990</v>
      </c>
      <c r="C13364" s="1" t="s">
        <v>2006</v>
      </c>
      <c r="D13364" s="1" t="n">
        <v>2</v>
      </c>
      <c r="E13364" s="16" t="n">
        <v>482.17</v>
      </c>
      <c r="F13364" s="17" t="n">
        <v>0.05</v>
      </c>
      <c r="G13364" s="16" t="n">
        <v>916.12</v>
      </c>
      <c r="I13364" s="1" t="str">
        <f aca="false">INDEX(Products!$C$2:$C$51,MATCH(C13364,Products!$A$2:$A$51,0))</f>
        <v>Books &amp; Stationery</v>
      </c>
      <c r="J13364" s="1" t="str">
        <f aca="false">INDEX(Orders!$E$2:$E$8001,MATCH(B13364,Orders!$A$2:$A$8001,0))</f>
        <v>Delivered</v>
      </c>
      <c r="K13364" s="1" t="str">
        <f aca="false">LEFT(INDEX(Orders!$C$2:$C$8001,MATCH(B13364,Orders!$A$2:$A$8001,0)),7)</f>
        <v>2025-07</v>
      </c>
    </row>
    <row r="13365" customFormat="false" ht="15" hidden="false" customHeight="true" outlineLevel="0" collapsed="false">
      <c r="A13365" s="1" t="s">
        <v>23835</v>
      </c>
      <c r="B13365" s="1" t="s">
        <v>8990</v>
      </c>
      <c r="C13365" s="1" t="s">
        <v>1990</v>
      </c>
      <c r="D13365" s="1" t="n">
        <v>1</v>
      </c>
      <c r="E13365" s="16" t="n">
        <v>5311.32</v>
      </c>
      <c r="F13365" s="17" t="n">
        <v>0</v>
      </c>
      <c r="G13365" s="16" t="n">
        <v>5311.32</v>
      </c>
      <c r="I13365" s="1" t="str">
        <f aca="false">INDEX(Products!$C$2:$C$51,MATCH(C13365,Products!$A$2:$A$51,0))</f>
        <v>Sports &amp; Fitness</v>
      </c>
      <c r="J13365" s="1" t="str">
        <f aca="false">INDEX(Orders!$E$2:$E$8001,MATCH(B13365,Orders!$A$2:$A$8001,0))</f>
        <v>Delivered</v>
      </c>
      <c r="K13365" s="1" t="str">
        <f aca="false">LEFT(INDEX(Orders!$C$2:$C$8001,MATCH(B13365,Orders!$A$2:$A$8001,0)),7)</f>
        <v>2025-07</v>
      </c>
    </row>
    <row r="13366" customFormat="false" ht="15" hidden="false" customHeight="true" outlineLevel="0" collapsed="false">
      <c r="A13366" s="1" t="s">
        <v>23836</v>
      </c>
      <c r="B13366" s="1" t="s">
        <v>8990</v>
      </c>
      <c r="C13366" s="1" t="s">
        <v>2007</v>
      </c>
      <c r="D13366" s="1" t="n">
        <v>1</v>
      </c>
      <c r="E13366" s="16" t="n">
        <v>750.27</v>
      </c>
      <c r="F13366" s="17" t="n">
        <v>0</v>
      </c>
      <c r="G13366" s="16" t="n">
        <v>750.27</v>
      </c>
      <c r="I13366" s="1" t="str">
        <f aca="false">INDEX(Products!$C$2:$C$51,MATCH(C13366,Products!$A$2:$A$51,0))</f>
        <v>Books &amp; Stationery</v>
      </c>
      <c r="J13366" s="1" t="str">
        <f aca="false">INDEX(Orders!$E$2:$E$8001,MATCH(B13366,Orders!$A$2:$A$8001,0))</f>
        <v>Delivered</v>
      </c>
      <c r="K13366" s="1" t="str">
        <f aca="false">LEFT(INDEX(Orders!$C$2:$C$8001,MATCH(B13366,Orders!$A$2:$A$8001,0)),7)</f>
        <v>2025-07</v>
      </c>
    </row>
    <row r="13367" customFormat="false" ht="15" hidden="false" customHeight="true" outlineLevel="0" collapsed="false">
      <c r="A13367" s="1" t="s">
        <v>23837</v>
      </c>
      <c r="B13367" s="1" t="s">
        <v>8991</v>
      </c>
      <c r="C13367" s="1" t="s">
        <v>1940</v>
      </c>
      <c r="D13367" s="1" t="n">
        <v>1</v>
      </c>
      <c r="E13367" s="16" t="n">
        <v>2374.52</v>
      </c>
      <c r="F13367" s="17" t="n">
        <v>0.05</v>
      </c>
      <c r="G13367" s="16" t="n">
        <v>2255.79</v>
      </c>
      <c r="I13367" s="1" t="str">
        <f aca="false">INDEX(Products!$C$2:$C$51,MATCH(C13367,Products!$A$2:$A$51,0))</f>
        <v>Fashion</v>
      </c>
      <c r="J13367" s="1" t="str">
        <f aca="false">INDEX(Orders!$E$2:$E$8001,MATCH(B13367,Orders!$A$2:$A$8001,0))</f>
        <v>Delivered</v>
      </c>
      <c r="K13367" s="1" t="str">
        <f aca="false">LEFT(INDEX(Orders!$C$2:$C$8001,MATCH(B13367,Orders!$A$2:$A$8001,0)),7)</f>
        <v>2025-11</v>
      </c>
    </row>
    <row r="13368" customFormat="false" ht="15" hidden="false" customHeight="true" outlineLevel="0" collapsed="false">
      <c r="A13368" s="1" t="s">
        <v>23838</v>
      </c>
      <c r="B13368" s="1" t="s">
        <v>8991</v>
      </c>
      <c r="C13368" s="1" t="s">
        <v>1961</v>
      </c>
      <c r="D13368" s="1" t="n">
        <v>1</v>
      </c>
      <c r="E13368" s="16" t="n">
        <v>3493.68</v>
      </c>
      <c r="F13368" s="17" t="n">
        <v>0.1</v>
      </c>
      <c r="G13368" s="16" t="n">
        <v>3144.31</v>
      </c>
      <c r="I13368" s="1" t="str">
        <f aca="false">INDEX(Products!$C$2:$C$51,MATCH(C13368,Products!$A$2:$A$51,0))</f>
        <v>Home &amp; Kitchen</v>
      </c>
      <c r="J13368" s="1" t="str">
        <f aca="false">INDEX(Orders!$E$2:$E$8001,MATCH(B13368,Orders!$A$2:$A$8001,0))</f>
        <v>Delivered</v>
      </c>
      <c r="K13368" s="1" t="str">
        <f aca="false">LEFT(INDEX(Orders!$C$2:$C$8001,MATCH(B13368,Orders!$A$2:$A$8001,0)),7)</f>
        <v>2025-11</v>
      </c>
    </row>
    <row r="13369" customFormat="false" ht="15" hidden="false" customHeight="true" outlineLevel="0" collapsed="false">
      <c r="A13369" s="1" t="s">
        <v>23839</v>
      </c>
      <c r="B13369" s="1" t="s">
        <v>8991</v>
      </c>
      <c r="C13369" s="1" t="s">
        <v>1937</v>
      </c>
      <c r="D13369" s="1" t="n">
        <v>1</v>
      </c>
      <c r="E13369" s="16" t="n">
        <v>1364.75</v>
      </c>
      <c r="F13369" s="17" t="n">
        <v>0.2</v>
      </c>
      <c r="G13369" s="16" t="n">
        <v>1091.8</v>
      </c>
      <c r="I13369" s="1" t="str">
        <f aca="false">INDEX(Products!$C$2:$C$51,MATCH(C13369,Products!$A$2:$A$51,0))</f>
        <v>Fashion</v>
      </c>
      <c r="J13369" s="1" t="str">
        <f aca="false">INDEX(Orders!$E$2:$E$8001,MATCH(B13369,Orders!$A$2:$A$8001,0))</f>
        <v>Delivered</v>
      </c>
      <c r="K13369" s="1" t="str">
        <f aca="false">LEFT(INDEX(Orders!$C$2:$C$8001,MATCH(B13369,Orders!$A$2:$A$8001,0)),7)</f>
        <v>2025-11</v>
      </c>
    </row>
    <row r="13370" customFormat="false" ht="15" hidden="false" customHeight="true" outlineLevel="0" collapsed="false">
      <c r="A13370" s="1" t="s">
        <v>23840</v>
      </c>
      <c r="B13370" s="1" t="s">
        <v>8992</v>
      </c>
      <c r="C13370" s="1" t="s">
        <v>2007</v>
      </c>
      <c r="D13370" s="1" t="n">
        <v>2</v>
      </c>
      <c r="E13370" s="16" t="n">
        <v>750.27</v>
      </c>
      <c r="F13370" s="17" t="n">
        <v>0</v>
      </c>
      <c r="G13370" s="16" t="n">
        <v>1500.54</v>
      </c>
      <c r="I13370" s="1" t="str">
        <f aca="false">INDEX(Products!$C$2:$C$51,MATCH(C13370,Products!$A$2:$A$51,0))</f>
        <v>Books &amp; Stationery</v>
      </c>
      <c r="J13370" s="1" t="str">
        <f aca="false">INDEX(Orders!$E$2:$E$8001,MATCH(B13370,Orders!$A$2:$A$8001,0))</f>
        <v>Delivered</v>
      </c>
      <c r="K13370" s="1" t="str">
        <f aca="false">LEFT(INDEX(Orders!$C$2:$C$8001,MATCH(B13370,Orders!$A$2:$A$8001,0)),7)</f>
        <v>2025-10</v>
      </c>
    </row>
    <row r="13371" customFormat="false" ht="15" hidden="false" customHeight="true" outlineLevel="0" collapsed="false">
      <c r="A13371" s="1" t="s">
        <v>23841</v>
      </c>
      <c r="B13371" s="1" t="s">
        <v>8992</v>
      </c>
      <c r="C13371" s="1" t="s">
        <v>1941</v>
      </c>
      <c r="D13371" s="1" t="n">
        <v>1</v>
      </c>
      <c r="E13371" s="16" t="n">
        <v>2757.65</v>
      </c>
      <c r="F13371" s="17" t="n">
        <v>0</v>
      </c>
      <c r="G13371" s="16" t="n">
        <v>2757.65</v>
      </c>
      <c r="I13371" s="1" t="str">
        <f aca="false">INDEX(Products!$C$2:$C$51,MATCH(C13371,Products!$A$2:$A$51,0))</f>
        <v>Fashion</v>
      </c>
      <c r="J13371" s="1" t="str">
        <f aca="false">INDEX(Orders!$E$2:$E$8001,MATCH(B13371,Orders!$A$2:$A$8001,0))</f>
        <v>Delivered</v>
      </c>
      <c r="K13371" s="1" t="str">
        <f aca="false">LEFT(INDEX(Orders!$C$2:$C$8001,MATCH(B13371,Orders!$A$2:$A$8001,0)),7)</f>
        <v>2025-10</v>
      </c>
    </row>
    <row r="13372" customFormat="false" ht="15" hidden="false" customHeight="true" outlineLevel="0" collapsed="false">
      <c r="A13372" s="1" t="s">
        <v>23842</v>
      </c>
      <c r="B13372" s="1" t="s">
        <v>8992</v>
      </c>
      <c r="C13372" s="1" t="s">
        <v>1940</v>
      </c>
      <c r="D13372" s="1" t="n">
        <v>1</v>
      </c>
      <c r="E13372" s="16" t="n">
        <v>2374.52</v>
      </c>
      <c r="F13372" s="17" t="n">
        <v>0</v>
      </c>
      <c r="G13372" s="16" t="n">
        <v>2374.52</v>
      </c>
      <c r="I13372" s="1" t="str">
        <f aca="false">INDEX(Products!$C$2:$C$51,MATCH(C13372,Products!$A$2:$A$51,0))</f>
        <v>Fashion</v>
      </c>
      <c r="J13372" s="1" t="str">
        <f aca="false">INDEX(Orders!$E$2:$E$8001,MATCH(B13372,Orders!$A$2:$A$8001,0))</f>
        <v>Delivered</v>
      </c>
      <c r="K13372" s="1" t="str">
        <f aca="false">LEFT(INDEX(Orders!$C$2:$C$8001,MATCH(B13372,Orders!$A$2:$A$8001,0)),7)</f>
        <v>2025-10</v>
      </c>
    </row>
    <row r="13373" customFormat="false" ht="15" hidden="false" customHeight="true" outlineLevel="0" collapsed="false">
      <c r="A13373" s="1" t="s">
        <v>23843</v>
      </c>
      <c r="B13373" s="1" t="s">
        <v>8992</v>
      </c>
      <c r="C13373" s="1" t="s">
        <v>1930</v>
      </c>
      <c r="D13373" s="1" t="n">
        <v>2</v>
      </c>
      <c r="E13373" s="16" t="n">
        <v>2398.35</v>
      </c>
      <c r="F13373" s="17" t="n">
        <v>0</v>
      </c>
      <c r="G13373" s="16" t="n">
        <v>4796.7</v>
      </c>
      <c r="I13373" s="1" t="str">
        <f aca="false">INDEX(Products!$C$2:$C$51,MATCH(C13373,Products!$A$2:$A$51,0))</f>
        <v>Electronics</v>
      </c>
      <c r="J13373" s="1" t="str">
        <f aca="false">INDEX(Orders!$E$2:$E$8001,MATCH(B13373,Orders!$A$2:$A$8001,0))</f>
        <v>Delivered</v>
      </c>
      <c r="K13373" s="1" t="str">
        <f aca="false">LEFT(INDEX(Orders!$C$2:$C$8001,MATCH(B13373,Orders!$A$2:$A$8001,0)),7)</f>
        <v>2025-10</v>
      </c>
    </row>
    <row r="13374" customFormat="false" ht="15" hidden="false" customHeight="true" outlineLevel="0" collapsed="false">
      <c r="A13374" s="1" t="s">
        <v>23844</v>
      </c>
      <c r="B13374" s="1" t="s">
        <v>8993</v>
      </c>
      <c r="C13374" s="1" t="s">
        <v>2006</v>
      </c>
      <c r="D13374" s="1" t="n">
        <v>2</v>
      </c>
      <c r="E13374" s="16" t="n">
        <v>482.17</v>
      </c>
      <c r="F13374" s="17" t="n">
        <v>0</v>
      </c>
      <c r="G13374" s="16" t="n">
        <v>964.34</v>
      </c>
      <c r="I13374" s="1" t="str">
        <f aca="false">INDEX(Products!$C$2:$C$51,MATCH(C13374,Products!$A$2:$A$51,0))</f>
        <v>Books &amp; Stationery</v>
      </c>
      <c r="J13374" s="1" t="str">
        <f aca="false">INDEX(Orders!$E$2:$E$8001,MATCH(B13374,Orders!$A$2:$A$8001,0))</f>
        <v>Delivered</v>
      </c>
      <c r="K13374" s="1" t="str">
        <f aca="false">LEFT(INDEX(Orders!$C$2:$C$8001,MATCH(B13374,Orders!$A$2:$A$8001,0)),7)</f>
        <v>2025-11</v>
      </c>
    </row>
    <row r="13375" customFormat="false" ht="15" hidden="false" customHeight="true" outlineLevel="0" collapsed="false">
      <c r="A13375" s="1" t="s">
        <v>23845</v>
      </c>
      <c r="B13375" s="1" t="s">
        <v>8993</v>
      </c>
      <c r="C13375" s="1" t="s">
        <v>1955</v>
      </c>
      <c r="D13375" s="1" t="n">
        <v>1</v>
      </c>
      <c r="E13375" s="16" t="n">
        <v>3340.76</v>
      </c>
      <c r="F13375" s="17" t="n">
        <v>0</v>
      </c>
      <c r="G13375" s="16" t="n">
        <v>3340.76</v>
      </c>
      <c r="I13375" s="1" t="str">
        <f aca="false">INDEX(Products!$C$2:$C$51,MATCH(C13375,Products!$A$2:$A$51,0))</f>
        <v>Home &amp; Kitchen</v>
      </c>
      <c r="J13375" s="1" t="str">
        <f aca="false">INDEX(Orders!$E$2:$E$8001,MATCH(B13375,Orders!$A$2:$A$8001,0))</f>
        <v>Delivered</v>
      </c>
      <c r="K13375" s="1" t="str">
        <f aca="false">LEFT(INDEX(Orders!$C$2:$C$8001,MATCH(B13375,Orders!$A$2:$A$8001,0)),7)</f>
        <v>2025-11</v>
      </c>
    </row>
    <row r="13376" customFormat="false" ht="15" hidden="false" customHeight="true" outlineLevel="0" collapsed="false">
      <c r="A13376" s="1" t="s">
        <v>23846</v>
      </c>
      <c r="B13376" s="1" t="s">
        <v>8993</v>
      </c>
      <c r="C13376" s="1" t="s">
        <v>2007</v>
      </c>
      <c r="D13376" s="1" t="n">
        <v>1</v>
      </c>
      <c r="E13376" s="16" t="n">
        <v>750.27</v>
      </c>
      <c r="F13376" s="17" t="n">
        <v>0.05</v>
      </c>
      <c r="G13376" s="16" t="n">
        <v>712.76</v>
      </c>
      <c r="I13376" s="1" t="str">
        <f aca="false">INDEX(Products!$C$2:$C$51,MATCH(C13376,Products!$A$2:$A$51,0))</f>
        <v>Books &amp; Stationery</v>
      </c>
      <c r="J13376" s="1" t="str">
        <f aca="false">INDEX(Orders!$E$2:$E$8001,MATCH(B13376,Orders!$A$2:$A$8001,0))</f>
        <v>Delivered</v>
      </c>
      <c r="K13376" s="1" t="str">
        <f aca="false">LEFT(INDEX(Orders!$C$2:$C$8001,MATCH(B13376,Orders!$A$2:$A$8001,0)),7)</f>
        <v>2025-11</v>
      </c>
    </row>
    <row r="13377" customFormat="false" ht="15" hidden="false" customHeight="true" outlineLevel="0" collapsed="false">
      <c r="A13377" s="1" t="s">
        <v>23847</v>
      </c>
      <c r="B13377" s="1" t="s">
        <v>8994</v>
      </c>
      <c r="C13377" s="1" t="s">
        <v>1931</v>
      </c>
      <c r="D13377" s="1" t="n">
        <v>1</v>
      </c>
      <c r="E13377" s="16" t="n">
        <v>1111.28</v>
      </c>
      <c r="F13377" s="17" t="n">
        <v>0.2</v>
      </c>
      <c r="G13377" s="16" t="n">
        <v>889.02</v>
      </c>
      <c r="I13377" s="1" t="str">
        <f aca="false">INDEX(Products!$C$2:$C$51,MATCH(C13377,Products!$A$2:$A$51,0))</f>
        <v>Electronics</v>
      </c>
      <c r="J13377" s="1" t="str">
        <f aca="false">INDEX(Orders!$E$2:$E$8001,MATCH(B13377,Orders!$A$2:$A$8001,0))</f>
        <v>Delivered</v>
      </c>
      <c r="K13377" s="1" t="str">
        <f aca="false">LEFT(INDEX(Orders!$C$2:$C$8001,MATCH(B13377,Orders!$A$2:$A$8001,0)),7)</f>
        <v>2025-08</v>
      </c>
    </row>
    <row r="13378" customFormat="false" ht="15" hidden="false" customHeight="true" outlineLevel="0" collapsed="false">
      <c r="A13378" s="1" t="s">
        <v>23848</v>
      </c>
      <c r="B13378" s="1" t="s">
        <v>8994</v>
      </c>
      <c r="C13378" s="1" t="s">
        <v>2006</v>
      </c>
      <c r="D13378" s="1" t="n">
        <v>2</v>
      </c>
      <c r="E13378" s="16" t="n">
        <v>482.17</v>
      </c>
      <c r="F13378" s="17" t="n">
        <v>0</v>
      </c>
      <c r="G13378" s="16" t="n">
        <v>964.34</v>
      </c>
      <c r="I13378" s="1" t="str">
        <f aca="false">INDEX(Products!$C$2:$C$51,MATCH(C13378,Products!$A$2:$A$51,0))</f>
        <v>Books &amp; Stationery</v>
      </c>
      <c r="J13378" s="1" t="str">
        <f aca="false">INDEX(Orders!$E$2:$E$8001,MATCH(B13378,Orders!$A$2:$A$8001,0))</f>
        <v>Delivered</v>
      </c>
      <c r="K13378" s="1" t="str">
        <f aca="false">LEFT(INDEX(Orders!$C$2:$C$8001,MATCH(B13378,Orders!$A$2:$A$8001,0)),7)</f>
        <v>2025-08</v>
      </c>
    </row>
    <row r="13379" customFormat="false" ht="15" hidden="false" customHeight="true" outlineLevel="0" collapsed="false">
      <c r="A13379" s="1" t="s">
        <v>23849</v>
      </c>
      <c r="B13379" s="1" t="s">
        <v>8994</v>
      </c>
      <c r="C13379" s="1" t="s">
        <v>1941</v>
      </c>
      <c r="D13379" s="1" t="n">
        <v>1</v>
      </c>
      <c r="E13379" s="16" t="n">
        <v>2757.65</v>
      </c>
      <c r="F13379" s="17" t="n">
        <v>0.15</v>
      </c>
      <c r="G13379" s="16" t="n">
        <v>2344</v>
      </c>
      <c r="I13379" s="1" t="str">
        <f aca="false">INDEX(Products!$C$2:$C$51,MATCH(C13379,Products!$A$2:$A$51,0))</f>
        <v>Fashion</v>
      </c>
      <c r="J13379" s="1" t="str">
        <f aca="false">INDEX(Orders!$E$2:$E$8001,MATCH(B13379,Orders!$A$2:$A$8001,0))</f>
        <v>Delivered</v>
      </c>
      <c r="K13379" s="1" t="str">
        <f aca="false">LEFT(INDEX(Orders!$C$2:$C$8001,MATCH(B13379,Orders!$A$2:$A$8001,0)),7)</f>
        <v>2025-08</v>
      </c>
    </row>
    <row r="13380" customFormat="false" ht="15" hidden="false" customHeight="true" outlineLevel="0" collapsed="false">
      <c r="A13380" s="1" t="s">
        <v>23850</v>
      </c>
      <c r="B13380" s="1" t="s">
        <v>8995</v>
      </c>
      <c r="C13380" s="1" t="s">
        <v>1940</v>
      </c>
      <c r="D13380" s="1" t="n">
        <v>3</v>
      </c>
      <c r="E13380" s="16" t="n">
        <v>2374.52</v>
      </c>
      <c r="F13380" s="17" t="n">
        <v>0</v>
      </c>
      <c r="G13380" s="16" t="n">
        <v>7123.56</v>
      </c>
      <c r="I13380" s="1" t="str">
        <f aca="false">INDEX(Products!$C$2:$C$51,MATCH(C13380,Products!$A$2:$A$51,0))</f>
        <v>Fashion</v>
      </c>
      <c r="J13380" s="1" t="str">
        <f aca="false">INDEX(Orders!$E$2:$E$8001,MATCH(B13380,Orders!$A$2:$A$8001,0))</f>
        <v>Delivered</v>
      </c>
      <c r="K13380" s="1" t="str">
        <f aca="false">LEFT(INDEX(Orders!$C$2:$C$8001,MATCH(B13380,Orders!$A$2:$A$8001,0)),7)</f>
        <v>2025-10</v>
      </c>
    </row>
    <row r="13381" customFormat="false" ht="15" hidden="false" customHeight="true" outlineLevel="0" collapsed="false">
      <c r="A13381" s="1" t="s">
        <v>23851</v>
      </c>
      <c r="B13381" s="1" t="s">
        <v>8995</v>
      </c>
      <c r="C13381" s="1" t="s">
        <v>1930</v>
      </c>
      <c r="D13381" s="1" t="n">
        <v>2</v>
      </c>
      <c r="E13381" s="16" t="n">
        <v>2398.35</v>
      </c>
      <c r="F13381" s="17" t="n">
        <v>0</v>
      </c>
      <c r="G13381" s="16" t="n">
        <v>4796.7</v>
      </c>
      <c r="I13381" s="1" t="str">
        <f aca="false">INDEX(Products!$C$2:$C$51,MATCH(C13381,Products!$A$2:$A$51,0))</f>
        <v>Electronics</v>
      </c>
      <c r="J13381" s="1" t="str">
        <f aca="false">INDEX(Orders!$E$2:$E$8001,MATCH(B13381,Orders!$A$2:$A$8001,0))</f>
        <v>Delivered</v>
      </c>
      <c r="K13381" s="1" t="str">
        <f aca="false">LEFT(INDEX(Orders!$C$2:$C$8001,MATCH(B13381,Orders!$A$2:$A$8001,0)),7)</f>
        <v>2025-10</v>
      </c>
    </row>
    <row r="13382" customFormat="false" ht="15" hidden="false" customHeight="true" outlineLevel="0" collapsed="false">
      <c r="A13382" s="1" t="s">
        <v>23852</v>
      </c>
      <c r="B13382" s="1" t="s">
        <v>8995</v>
      </c>
      <c r="C13382" s="1" t="s">
        <v>2007</v>
      </c>
      <c r="D13382" s="1" t="n">
        <v>1</v>
      </c>
      <c r="E13382" s="16" t="n">
        <v>750.27</v>
      </c>
      <c r="F13382" s="17" t="n">
        <v>0.05</v>
      </c>
      <c r="G13382" s="16" t="n">
        <v>712.76</v>
      </c>
      <c r="I13382" s="1" t="str">
        <f aca="false">INDEX(Products!$C$2:$C$51,MATCH(C13382,Products!$A$2:$A$51,0))</f>
        <v>Books &amp; Stationery</v>
      </c>
      <c r="J13382" s="1" t="str">
        <f aca="false">INDEX(Orders!$E$2:$E$8001,MATCH(B13382,Orders!$A$2:$A$8001,0))</f>
        <v>Delivered</v>
      </c>
      <c r="K13382" s="1" t="str">
        <f aca="false">LEFT(INDEX(Orders!$C$2:$C$8001,MATCH(B13382,Orders!$A$2:$A$8001,0)),7)</f>
        <v>2025-10</v>
      </c>
    </row>
    <row r="13383" customFormat="false" ht="15" hidden="false" customHeight="true" outlineLevel="0" collapsed="false">
      <c r="A13383" s="1" t="s">
        <v>23853</v>
      </c>
      <c r="B13383" s="1" t="s">
        <v>8995</v>
      </c>
      <c r="C13383" s="1" t="s">
        <v>1933</v>
      </c>
      <c r="D13383" s="1" t="n">
        <v>1</v>
      </c>
      <c r="E13383" s="16" t="n">
        <v>7194.38</v>
      </c>
      <c r="F13383" s="17" t="n">
        <v>0</v>
      </c>
      <c r="G13383" s="16" t="n">
        <v>7194.38</v>
      </c>
      <c r="I13383" s="1" t="str">
        <f aca="false">INDEX(Products!$C$2:$C$51,MATCH(C13383,Products!$A$2:$A$51,0))</f>
        <v>Electronics</v>
      </c>
      <c r="J13383" s="1" t="str">
        <f aca="false">INDEX(Orders!$E$2:$E$8001,MATCH(B13383,Orders!$A$2:$A$8001,0))</f>
        <v>Delivered</v>
      </c>
      <c r="K13383" s="1" t="str">
        <f aca="false">LEFT(INDEX(Orders!$C$2:$C$8001,MATCH(B13383,Orders!$A$2:$A$8001,0)),7)</f>
        <v>2025-10</v>
      </c>
    </row>
    <row r="13384" customFormat="false" ht="15" hidden="false" customHeight="true" outlineLevel="0" collapsed="false">
      <c r="A13384" s="1" t="s">
        <v>23854</v>
      </c>
      <c r="B13384" s="1" t="s">
        <v>8996</v>
      </c>
      <c r="C13384" s="1" t="s">
        <v>1988</v>
      </c>
      <c r="D13384" s="1" t="n">
        <v>3</v>
      </c>
      <c r="E13384" s="16" t="n">
        <v>681.07</v>
      </c>
      <c r="F13384" s="17" t="n">
        <v>0</v>
      </c>
      <c r="G13384" s="16" t="n">
        <v>2043.21</v>
      </c>
      <c r="I13384" s="1" t="str">
        <f aca="false">INDEX(Products!$C$2:$C$51,MATCH(C13384,Products!$A$2:$A$51,0))</f>
        <v>Sports &amp; Fitness</v>
      </c>
      <c r="J13384" s="1" t="str">
        <f aca="false">INDEX(Orders!$E$2:$E$8001,MATCH(B13384,Orders!$A$2:$A$8001,0))</f>
        <v>Delivered</v>
      </c>
      <c r="K13384" s="1" t="str">
        <f aca="false">LEFT(INDEX(Orders!$C$2:$C$8001,MATCH(B13384,Orders!$A$2:$A$8001,0)),7)</f>
        <v>2025-10</v>
      </c>
    </row>
    <row r="13385" customFormat="false" ht="15" hidden="false" customHeight="true" outlineLevel="0" collapsed="false">
      <c r="A13385" s="1" t="s">
        <v>23855</v>
      </c>
      <c r="B13385" s="1" t="s">
        <v>8997</v>
      </c>
      <c r="C13385" s="1" t="s">
        <v>1935</v>
      </c>
      <c r="D13385" s="1" t="n">
        <v>1</v>
      </c>
      <c r="E13385" s="16" t="n">
        <v>14558.72</v>
      </c>
      <c r="F13385" s="17" t="n">
        <v>0.05</v>
      </c>
      <c r="G13385" s="16" t="n">
        <v>13830.78</v>
      </c>
      <c r="I13385" s="1" t="str">
        <f aca="false">INDEX(Products!$C$2:$C$51,MATCH(C13385,Products!$A$2:$A$51,0))</f>
        <v>Electronics</v>
      </c>
      <c r="J13385" s="1" t="str">
        <f aca="false">INDEX(Orders!$E$2:$E$8001,MATCH(B13385,Orders!$A$2:$A$8001,0))</f>
        <v>Returned</v>
      </c>
      <c r="K13385" s="1" t="str">
        <f aca="false">LEFT(INDEX(Orders!$C$2:$C$8001,MATCH(B13385,Orders!$A$2:$A$8001,0)),7)</f>
        <v>2024-06</v>
      </c>
    </row>
    <row r="13386" customFormat="false" ht="15" hidden="false" customHeight="true" outlineLevel="0" collapsed="false">
      <c r="A13386" s="1" t="s">
        <v>23856</v>
      </c>
      <c r="B13386" s="1" t="s">
        <v>8997</v>
      </c>
      <c r="C13386" s="1" t="s">
        <v>1997</v>
      </c>
      <c r="D13386" s="1" t="n">
        <v>3</v>
      </c>
      <c r="E13386" s="16" t="n">
        <v>311.15</v>
      </c>
      <c r="F13386" s="17" t="n">
        <v>0</v>
      </c>
      <c r="G13386" s="16" t="n">
        <v>933.45</v>
      </c>
      <c r="I13386" s="1" t="str">
        <f aca="false">INDEX(Products!$C$2:$C$51,MATCH(C13386,Products!$A$2:$A$51,0))</f>
        <v>Sports &amp; Fitness</v>
      </c>
      <c r="J13386" s="1" t="str">
        <f aca="false">INDEX(Orders!$E$2:$E$8001,MATCH(B13386,Orders!$A$2:$A$8001,0))</f>
        <v>Returned</v>
      </c>
      <c r="K13386" s="1" t="str">
        <f aca="false">LEFT(INDEX(Orders!$C$2:$C$8001,MATCH(B13386,Orders!$A$2:$A$8001,0)),7)</f>
        <v>2024-06</v>
      </c>
    </row>
    <row r="13387" customFormat="false" ht="15" hidden="false" customHeight="true" outlineLevel="0" collapsed="false">
      <c r="A13387" s="1" t="s">
        <v>23857</v>
      </c>
      <c r="B13387" s="1" t="s">
        <v>8998</v>
      </c>
      <c r="C13387" s="1" t="s">
        <v>2006</v>
      </c>
      <c r="D13387" s="1" t="n">
        <v>1</v>
      </c>
      <c r="E13387" s="16" t="n">
        <v>482.17</v>
      </c>
      <c r="F13387" s="17" t="n">
        <v>0.1</v>
      </c>
      <c r="G13387" s="16" t="n">
        <v>433.95</v>
      </c>
      <c r="I13387" s="1" t="str">
        <f aca="false">INDEX(Products!$C$2:$C$51,MATCH(C13387,Products!$A$2:$A$51,0))</f>
        <v>Books &amp; Stationery</v>
      </c>
      <c r="J13387" s="1" t="str">
        <f aca="false">INDEX(Orders!$E$2:$E$8001,MATCH(B13387,Orders!$A$2:$A$8001,0))</f>
        <v>Delivered</v>
      </c>
      <c r="K13387" s="1" t="str">
        <f aca="false">LEFT(INDEX(Orders!$C$2:$C$8001,MATCH(B13387,Orders!$A$2:$A$8001,0)),7)</f>
        <v>2025-05</v>
      </c>
    </row>
    <row r="13388" customFormat="false" ht="15" hidden="false" customHeight="true" outlineLevel="0" collapsed="false">
      <c r="A13388" s="1" t="s">
        <v>23858</v>
      </c>
      <c r="B13388" s="1" t="s">
        <v>8998</v>
      </c>
      <c r="C13388" s="1" t="s">
        <v>1940</v>
      </c>
      <c r="D13388" s="1" t="n">
        <v>1</v>
      </c>
      <c r="E13388" s="16" t="n">
        <v>2374.52</v>
      </c>
      <c r="F13388" s="17" t="n">
        <v>0.05</v>
      </c>
      <c r="G13388" s="16" t="n">
        <v>2255.79</v>
      </c>
      <c r="I13388" s="1" t="str">
        <f aca="false">INDEX(Products!$C$2:$C$51,MATCH(C13388,Products!$A$2:$A$51,0))</f>
        <v>Fashion</v>
      </c>
      <c r="J13388" s="1" t="str">
        <f aca="false">INDEX(Orders!$E$2:$E$8001,MATCH(B13388,Orders!$A$2:$A$8001,0))</f>
        <v>Delivered</v>
      </c>
      <c r="K13388" s="1" t="str">
        <f aca="false">LEFT(INDEX(Orders!$C$2:$C$8001,MATCH(B13388,Orders!$A$2:$A$8001,0)),7)</f>
        <v>2025-05</v>
      </c>
    </row>
    <row r="13389" customFormat="false" ht="15" hidden="false" customHeight="true" outlineLevel="0" collapsed="false">
      <c r="A13389" s="1" t="s">
        <v>23859</v>
      </c>
      <c r="B13389" s="1" t="s">
        <v>8998</v>
      </c>
      <c r="C13389" s="1" t="s">
        <v>1961</v>
      </c>
      <c r="D13389" s="1" t="n">
        <v>1</v>
      </c>
      <c r="E13389" s="16" t="n">
        <v>3493.68</v>
      </c>
      <c r="F13389" s="17" t="n">
        <v>0</v>
      </c>
      <c r="G13389" s="16" t="n">
        <v>3493.68</v>
      </c>
      <c r="I13389" s="1" t="str">
        <f aca="false">INDEX(Products!$C$2:$C$51,MATCH(C13389,Products!$A$2:$A$51,0))</f>
        <v>Home &amp; Kitchen</v>
      </c>
      <c r="J13389" s="1" t="str">
        <f aca="false">INDEX(Orders!$E$2:$E$8001,MATCH(B13389,Orders!$A$2:$A$8001,0))</f>
        <v>Delivered</v>
      </c>
      <c r="K13389" s="1" t="str">
        <f aca="false">LEFT(INDEX(Orders!$C$2:$C$8001,MATCH(B13389,Orders!$A$2:$A$8001,0)),7)</f>
        <v>2025-05</v>
      </c>
    </row>
    <row r="13390" customFormat="false" ht="15" hidden="false" customHeight="true" outlineLevel="0" collapsed="false">
      <c r="A13390" s="1" t="s">
        <v>23860</v>
      </c>
      <c r="B13390" s="1" t="s">
        <v>8999</v>
      </c>
      <c r="C13390" s="1" t="s">
        <v>1930</v>
      </c>
      <c r="D13390" s="1" t="n">
        <v>1</v>
      </c>
      <c r="E13390" s="16" t="n">
        <v>2398.35</v>
      </c>
      <c r="F13390" s="17" t="n">
        <v>0</v>
      </c>
      <c r="G13390" s="16" t="n">
        <v>2398.35</v>
      </c>
      <c r="I13390" s="1" t="str">
        <f aca="false">INDEX(Products!$C$2:$C$51,MATCH(C13390,Products!$A$2:$A$51,0))</f>
        <v>Electronics</v>
      </c>
      <c r="J13390" s="1" t="str">
        <f aca="false">INDEX(Orders!$E$2:$E$8001,MATCH(B13390,Orders!$A$2:$A$8001,0))</f>
        <v>Delivered</v>
      </c>
      <c r="K13390" s="1" t="str">
        <f aca="false">LEFT(INDEX(Orders!$C$2:$C$8001,MATCH(B13390,Orders!$A$2:$A$8001,0)),7)</f>
        <v>2025-08</v>
      </c>
    </row>
    <row r="13391" customFormat="false" ht="15" hidden="false" customHeight="true" outlineLevel="0" collapsed="false">
      <c r="A13391" s="1" t="s">
        <v>23861</v>
      </c>
      <c r="B13391" s="1" t="s">
        <v>9000</v>
      </c>
      <c r="C13391" s="1" t="s">
        <v>1976</v>
      </c>
      <c r="D13391" s="1" t="n">
        <v>1</v>
      </c>
      <c r="E13391" s="16" t="n">
        <v>1603.35</v>
      </c>
      <c r="F13391" s="17" t="n">
        <v>0.1</v>
      </c>
      <c r="G13391" s="16" t="n">
        <v>1443.02</v>
      </c>
      <c r="I13391" s="1" t="str">
        <f aca="false">INDEX(Products!$C$2:$C$51,MATCH(C13391,Products!$A$2:$A$51,0))</f>
        <v>Beauty &amp; Personal Care</v>
      </c>
      <c r="J13391" s="1" t="str">
        <f aca="false">INDEX(Orders!$E$2:$E$8001,MATCH(B13391,Orders!$A$2:$A$8001,0))</f>
        <v>Delivered</v>
      </c>
      <c r="K13391" s="1" t="str">
        <f aca="false">LEFT(INDEX(Orders!$C$2:$C$8001,MATCH(B13391,Orders!$A$2:$A$8001,0)),7)</f>
        <v>2024-08</v>
      </c>
    </row>
    <row r="13392" customFormat="false" ht="15" hidden="false" customHeight="true" outlineLevel="0" collapsed="false">
      <c r="A13392" s="1" t="s">
        <v>23862</v>
      </c>
      <c r="B13392" s="1" t="s">
        <v>9000</v>
      </c>
      <c r="C13392" s="1" t="s">
        <v>1953</v>
      </c>
      <c r="D13392" s="1" t="n">
        <v>2</v>
      </c>
      <c r="E13392" s="16" t="n">
        <v>4914.12</v>
      </c>
      <c r="F13392" s="17" t="n">
        <v>0</v>
      </c>
      <c r="G13392" s="16" t="n">
        <v>9828.24</v>
      </c>
      <c r="I13392" s="1" t="str">
        <f aca="false">INDEX(Products!$C$2:$C$51,MATCH(C13392,Products!$A$2:$A$51,0))</f>
        <v>Fashion</v>
      </c>
      <c r="J13392" s="1" t="str">
        <f aca="false">INDEX(Orders!$E$2:$E$8001,MATCH(B13392,Orders!$A$2:$A$8001,0))</f>
        <v>Delivered</v>
      </c>
      <c r="K13392" s="1" t="str">
        <f aca="false">LEFT(INDEX(Orders!$C$2:$C$8001,MATCH(B13392,Orders!$A$2:$A$8001,0)),7)</f>
        <v>2024-08</v>
      </c>
    </row>
    <row r="13393" customFormat="false" ht="15" hidden="false" customHeight="true" outlineLevel="0" collapsed="false">
      <c r="A13393" s="1" t="s">
        <v>23863</v>
      </c>
      <c r="B13393" s="1" t="s">
        <v>9000</v>
      </c>
      <c r="C13393" s="1" t="s">
        <v>2006</v>
      </c>
      <c r="D13393" s="1" t="n">
        <v>3</v>
      </c>
      <c r="E13393" s="16" t="n">
        <v>482.17</v>
      </c>
      <c r="F13393" s="17" t="n">
        <v>0.1</v>
      </c>
      <c r="G13393" s="16" t="n">
        <v>1301.86</v>
      </c>
      <c r="I13393" s="1" t="str">
        <f aca="false">INDEX(Products!$C$2:$C$51,MATCH(C13393,Products!$A$2:$A$51,0))</f>
        <v>Books &amp; Stationery</v>
      </c>
      <c r="J13393" s="1" t="str">
        <f aca="false">INDEX(Orders!$E$2:$E$8001,MATCH(B13393,Orders!$A$2:$A$8001,0))</f>
        <v>Delivered</v>
      </c>
      <c r="K13393" s="1" t="str">
        <f aca="false">LEFT(INDEX(Orders!$C$2:$C$8001,MATCH(B13393,Orders!$A$2:$A$8001,0)),7)</f>
        <v>2024-08</v>
      </c>
    </row>
    <row r="13394" customFormat="false" ht="15" hidden="false" customHeight="true" outlineLevel="0" collapsed="false">
      <c r="A13394" s="1" t="s">
        <v>23864</v>
      </c>
      <c r="B13394" s="1" t="s">
        <v>9000</v>
      </c>
      <c r="C13394" s="1" t="s">
        <v>1930</v>
      </c>
      <c r="D13394" s="1" t="n">
        <v>1</v>
      </c>
      <c r="E13394" s="16" t="n">
        <v>2398.35</v>
      </c>
      <c r="F13394" s="17" t="n">
        <v>0.15</v>
      </c>
      <c r="G13394" s="16" t="n">
        <v>2038.6</v>
      </c>
      <c r="I13394" s="1" t="str">
        <f aca="false">INDEX(Products!$C$2:$C$51,MATCH(C13394,Products!$A$2:$A$51,0))</f>
        <v>Electronics</v>
      </c>
      <c r="J13394" s="1" t="str">
        <f aca="false">INDEX(Orders!$E$2:$E$8001,MATCH(B13394,Orders!$A$2:$A$8001,0))</f>
        <v>Delivered</v>
      </c>
      <c r="K13394" s="1" t="str">
        <f aca="false">LEFT(INDEX(Orders!$C$2:$C$8001,MATCH(B13394,Orders!$A$2:$A$8001,0)),7)</f>
        <v>2024-08</v>
      </c>
    </row>
    <row r="13395" customFormat="false" ht="15" hidden="false" customHeight="true" outlineLevel="0" collapsed="false">
      <c r="A13395" s="1" t="s">
        <v>23865</v>
      </c>
      <c r="B13395" s="1" t="s">
        <v>9000</v>
      </c>
      <c r="C13395" s="1" t="s">
        <v>1955</v>
      </c>
      <c r="D13395" s="1" t="n">
        <v>1</v>
      </c>
      <c r="E13395" s="16" t="n">
        <v>3340.76</v>
      </c>
      <c r="F13395" s="17" t="n">
        <v>0</v>
      </c>
      <c r="G13395" s="16" t="n">
        <v>3340.76</v>
      </c>
      <c r="I13395" s="1" t="str">
        <f aca="false">INDEX(Products!$C$2:$C$51,MATCH(C13395,Products!$A$2:$A$51,0))</f>
        <v>Home &amp; Kitchen</v>
      </c>
      <c r="J13395" s="1" t="str">
        <f aca="false">INDEX(Orders!$E$2:$E$8001,MATCH(B13395,Orders!$A$2:$A$8001,0))</f>
        <v>Delivered</v>
      </c>
      <c r="K13395" s="1" t="str">
        <f aca="false">LEFT(INDEX(Orders!$C$2:$C$8001,MATCH(B13395,Orders!$A$2:$A$8001,0)),7)</f>
        <v>2024-08</v>
      </c>
    </row>
    <row r="13396" customFormat="false" ht="15" hidden="false" customHeight="true" outlineLevel="0" collapsed="false">
      <c r="A13396" s="1" t="s">
        <v>23866</v>
      </c>
      <c r="B13396" s="1" t="s">
        <v>9001</v>
      </c>
      <c r="C13396" s="1" t="s">
        <v>1961</v>
      </c>
      <c r="D13396" s="1" t="n">
        <v>1</v>
      </c>
      <c r="E13396" s="16" t="n">
        <v>3493.68</v>
      </c>
      <c r="F13396" s="17" t="n">
        <v>0.15</v>
      </c>
      <c r="G13396" s="16" t="n">
        <v>2969.63</v>
      </c>
      <c r="I13396" s="1" t="str">
        <f aca="false">INDEX(Products!$C$2:$C$51,MATCH(C13396,Products!$A$2:$A$51,0))</f>
        <v>Home &amp; Kitchen</v>
      </c>
      <c r="J13396" s="1" t="str">
        <f aca="false">INDEX(Orders!$E$2:$E$8001,MATCH(B13396,Orders!$A$2:$A$8001,0))</f>
        <v>Delivered</v>
      </c>
      <c r="K13396" s="1" t="str">
        <f aca="false">LEFT(INDEX(Orders!$C$2:$C$8001,MATCH(B13396,Orders!$A$2:$A$8001,0)),7)</f>
        <v>2025-09</v>
      </c>
    </row>
    <row r="13397" customFormat="false" ht="15" hidden="false" customHeight="true" outlineLevel="0" collapsed="false">
      <c r="A13397" s="1" t="s">
        <v>23867</v>
      </c>
      <c r="B13397" s="1" t="s">
        <v>9001</v>
      </c>
      <c r="C13397" s="1" t="s">
        <v>1940</v>
      </c>
      <c r="D13397" s="1" t="n">
        <v>1</v>
      </c>
      <c r="E13397" s="16" t="n">
        <v>2374.52</v>
      </c>
      <c r="F13397" s="17" t="n">
        <v>0</v>
      </c>
      <c r="G13397" s="16" t="n">
        <v>2374.52</v>
      </c>
      <c r="I13397" s="1" t="str">
        <f aca="false">INDEX(Products!$C$2:$C$51,MATCH(C13397,Products!$A$2:$A$51,0))</f>
        <v>Fashion</v>
      </c>
      <c r="J13397" s="1" t="str">
        <f aca="false">INDEX(Orders!$E$2:$E$8001,MATCH(B13397,Orders!$A$2:$A$8001,0))</f>
        <v>Delivered</v>
      </c>
      <c r="K13397" s="1" t="str">
        <f aca="false">LEFT(INDEX(Orders!$C$2:$C$8001,MATCH(B13397,Orders!$A$2:$A$8001,0)),7)</f>
        <v>2025-09</v>
      </c>
    </row>
    <row r="13398" customFormat="false" ht="15" hidden="false" customHeight="true" outlineLevel="0" collapsed="false">
      <c r="A13398" s="1" t="s">
        <v>23868</v>
      </c>
      <c r="B13398" s="1" t="s">
        <v>9001</v>
      </c>
      <c r="C13398" s="1" t="s">
        <v>1953</v>
      </c>
      <c r="D13398" s="1" t="n">
        <v>2</v>
      </c>
      <c r="E13398" s="16" t="n">
        <v>4914.12</v>
      </c>
      <c r="F13398" s="17" t="n">
        <v>0.15</v>
      </c>
      <c r="G13398" s="16" t="n">
        <v>8354</v>
      </c>
      <c r="I13398" s="1" t="str">
        <f aca="false">INDEX(Products!$C$2:$C$51,MATCH(C13398,Products!$A$2:$A$51,0))</f>
        <v>Fashion</v>
      </c>
      <c r="J13398" s="1" t="str">
        <f aca="false">INDEX(Orders!$E$2:$E$8001,MATCH(B13398,Orders!$A$2:$A$8001,0))</f>
        <v>Delivered</v>
      </c>
      <c r="K13398" s="1" t="str">
        <f aca="false">LEFT(INDEX(Orders!$C$2:$C$8001,MATCH(B13398,Orders!$A$2:$A$8001,0)),7)</f>
        <v>2025-09</v>
      </c>
    </row>
    <row r="13399" customFormat="false" ht="15" hidden="false" customHeight="true" outlineLevel="0" collapsed="false">
      <c r="A13399" s="1" t="s">
        <v>23869</v>
      </c>
      <c r="B13399" s="1" t="s">
        <v>9001</v>
      </c>
      <c r="C13399" s="1" t="s">
        <v>1976</v>
      </c>
      <c r="D13399" s="1" t="n">
        <v>1</v>
      </c>
      <c r="E13399" s="16" t="n">
        <v>1603.35</v>
      </c>
      <c r="F13399" s="17" t="n">
        <v>0</v>
      </c>
      <c r="G13399" s="16" t="n">
        <v>1603.35</v>
      </c>
      <c r="I13399" s="1" t="str">
        <f aca="false">INDEX(Products!$C$2:$C$51,MATCH(C13399,Products!$A$2:$A$51,0))</f>
        <v>Beauty &amp; Personal Care</v>
      </c>
      <c r="J13399" s="1" t="str">
        <f aca="false">INDEX(Orders!$E$2:$E$8001,MATCH(B13399,Orders!$A$2:$A$8001,0))</f>
        <v>Delivered</v>
      </c>
      <c r="K13399" s="1" t="str">
        <f aca="false">LEFT(INDEX(Orders!$C$2:$C$8001,MATCH(B13399,Orders!$A$2:$A$8001,0)),7)</f>
        <v>2025-09</v>
      </c>
    </row>
    <row r="13400" customFormat="false" ht="15" hidden="false" customHeight="true" outlineLevel="0" collapsed="false">
      <c r="A13400" s="1" t="s">
        <v>23870</v>
      </c>
      <c r="B13400" s="1" t="s">
        <v>9002</v>
      </c>
      <c r="C13400" s="1" t="s">
        <v>1940</v>
      </c>
      <c r="D13400" s="1" t="n">
        <v>2</v>
      </c>
      <c r="E13400" s="16" t="n">
        <v>2374.52</v>
      </c>
      <c r="F13400" s="17" t="n">
        <v>0</v>
      </c>
      <c r="G13400" s="16" t="n">
        <v>4749.04</v>
      </c>
      <c r="I13400" s="1" t="str">
        <f aca="false">INDEX(Products!$C$2:$C$51,MATCH(C13400,Products!$A$2:$A$51,0))</f>
        <v>Fashion</v>
      </c>
      <c r="J13400" s="1" t="str">
        <f aca="false">INDEX(Orders!$E$2:$E$8001,MATCH(B13400,Orders!$A$2:$A$8001,0))</f>
        <v>Returned</v>
      </c>
      <c r="K13400" s="1" t="str">
        <f aca="false">LEFT(INDEX(Orders!$C$2:$C$8001,MATCH(B13400,Orders!$A$2:$A$8001,0)),7)</f>
        <v>2025-06</v>
      </c>
    </row>
    <row r="13401" customFormat="false" ht="15" hidden="false" customHeight="true" outlineLevel="0" collapsed="false">
      <c r="A13401" s="1" t="s">
        <v>23871</v>
      </c>
      <c r="B13401" s="1" t="s">
        <v>9002</v>
      </c>
      <c r="C13401" s="1" t="s">
        <v>1990</v>
      </c>
      <c r="D13401" s="1" t="n">
        <v>1</v>
      </c>
      <c r="E13401" s="16" t="n">
        <v>5311.32</v>
      </c>
      <c r="F13401" s="17" t="n">
        <v>0.2</v>
      </c>
      <c r="G13401" s="16" t="n">
        <v>4249.06</v>
      </c>
      <c r="I13401" s="1" t="str">
        <f aca="false">INDEX(Products!$C$2:$C$51,MATCH(C13401,Products!$A$2:$A$51,0))</f>
        <v>Sports &amp; Fitness</v>
      </c>
      <c r="J13401" s="1" t="str">
        <f aca="false">INDEX(Orders!$E$2:$E$8001,MATCH(B13401,Orders!$A$2:$A$8001,0))</f>
        <v>Returned</v>
      </c>
      <c r="K13401" s="1" t="str">
        <f aca="false">LEFT(INDEX(Orders!$C$2:$C$8001,MATCH(B13401,Orders!$A$2:$A$8001,0)),7)</f>
        <v>2025-06</v>
      </c>
    </row>
    <row r="13402" customFormat="false" ht="15" hidden="false" customHeight="true" outlineLevel="0" collapsed="false">
      <c r="A13402" s="1" t="s">
        <v>23872</v>
      </c>
      <c r="B13402" s="1" t="s">
        <v>9002</v>
      </c>
      <c r="C13402" s="1" t="s">
        <v>1997</v>
      </c>
      <c r="D13402" s="1" t="n">
        <v>2</v>
      </c>
      <c r="E13402" s="16" t="n">
        <v>311.15</v>
      </c>
      <c r="F13402" s="17" t="n">
        <v>0</v>
      </c>
      <c r="G13402" s="16" t="n">
        <v>622.3</v>
      </c>
      <c r="I13402" s="1" t="str">
        <f aca="false">INDEX(Products!$C$2:$C$51,MATCH(C13402,Products!$A$2:$A$51,0))</f>
        <v>Sports &amp; Fitness</v>
      </c>
      <c r="J13402" s="1" t="str">
        <f aca="false">INDEX(Orders!$E$2:$E$8001,MATCH(B13402,Orders!$A$2:$A$8001,0))</f>
        <v>Returned</v>
      </c>
      <c r="K13402" s="1" t="str">
        <f aca="false">LEFT(INDEX(Orders!$C$2:$C$8001,MATCH(B13402,Orders!$A$2:$A$8001,0)),7)</f>
        <v>2025-06</v>
      </c>
    </row>
    <row r="13403" customFormat="false" ht="15" hidden="false" customHeight="true" outlineLevel="0" collapsed="false">
      <c r="A13403" s="1" t="s">
        <v>23873</v>
      </c>
      <c r="B13403" s="1" t="s">
        <v>9002</v>
      </c>
      <c r="C13403" s="1" t="s">
        <v>1930</v>
      </c>
      <c r="D13403" s="1" t="n">
        <v>1</v>
      </c>
      <c r="E13403" s="16" t="n">
        <v>2398.35</v>
      </c>
      <c r="F13403" s="17" t="n">
        <v>0</v>
      </c>
      <c r="G13403" s="16" t="n">
        <v>2398.35</v>
      </c>
      <c r="I13403" s="1" t="str">
        <f aca="false">INDEX(Products!$C$2:$C$51,MATCH(C13403,Products!$A$2:$A$51,0))</f>
        <v>Electronics</v>
      </c>
      <c r="J13403" s="1" t="str">
        <f aca="false">INDEX(Orders!$E$2:$E$8001,MATCH(B13403,Orders!$A$2:$A$8001,0))</f>
        <v>Returned</v>
      </c>
      <c r="K13403" s="1" t="str">
        <f aca="false">LEFT(INDEX(Orders!$C$2:$C$8001,MATCH(B13403,Orders!$A$2:$A$8001,0)),7)</f>
        <v>2025-06</v>
      </c>
    </row>
    <row r="13404" customFormat="false" ht="15" hidden="false" customHeight="true" outlineLevel="0" collapsed="false">
      <c r="A13404" s="1" t="s">
        <v>23874</v>
      </c>
      <c r="B13404" s="1" t="s">
        <v>9003</v>
      </c>
      <c r="C13404" s="1" t="s">
        <v>1930</v>
      </c>
      <c r="D13404" s="1" t="n">
        <v>1</v>
      </c>
      <c r="E13404" s="16" t="n">
        <v>2398.35</v>
      </c>
      <c r="F13404" s="17" t="n">
        <v>0</v>
      </c>
      <c r="G13404" s="16" t="n">
        <v>2398.35</v>
      </c>
      <c r="I13404" s="1" t="str">
        <f aca="false">INDEX(Products!$C$2:$C$51,MATCH(C13404,Products!$A$2:$A$51,0))</f>
        <v>Electronics</v>
      </c>
      <c r="J13404" s="1" t="str">
        <f aca="false">INDEX(Orders!$E$2:$E$8001,MATCH(B13404,Orders!$A$2:$A$8001,0))</f>
        <v>Delivered</v>
      </c>
      <c r="K13404" s="1" t="str">
        <f aca="false">LEFT(INDEX(Orders!$C$2:$C$8001,MATCH(B13404,Orders!$A$2:$A$8001,0)),7)</f>
        <v>2025-07</v>
      </c>
    </row>
    <row r="13405" customFormat="false" ht="15" hidden="false" customHeight="true" outlineLevel="0" collapsed="false">
      <c r="A13405" s="1" t="s">
        <v>23875</v>
      </c>
      <c r="B13405" s="1" t="s">
        <v>9004</v>
      </c>
      <c r="C13405" s="1" t="s">
        <v>1995</v>
      </c>
      <c r="D13405" s="1" t="n">
        <v>1</v>
      </c>
      <c r="E13405" s="16" t="n">
        <v>2914.27</v>
      </c>
      <c r="F13405" s="17" t="n">
        <v>0</v>
      </c>
      <c r="G13405" s="16" t="n">
        <v>2914.27</v>
      </c>
      <c r="I13405" s="1" t="str">
        <f aca="false">INDEX(Products!$C$2:$C$51,MATCH(C13405,Products!$A$2:$A$51,0))</f>
        <v>Sports &amp; Fitness</v>
      </c>
      <c r="J13405" s="1" t="str">
        <f aca="false">INDEX(Orders!$E$2:$E$8001,MATCH(B13405,Orders!$A$2:$A$8001,0))</f>
        <v>Delivered</v>
      </c>
      <c r="K13405" s="1" t="str">
        <f aca="false">LEFT(INDEX(Orders!$C$2:$C$8001,MATCH(B13405,Orders!$A$2:$A$8001,0)),7)</f>
        <v>2025-12</v>
      </c>
    </row>
    <row r="13406" customFormat="false" ht="15" hidden="false" customHeight="true" outlineLevel="0" collapsed="false">
      <c r="A13406" s="1" t="s">
        <v>23876</v>
      </c>
      <c r="B13406" s="1" t="s">
        <v>9005</v>
      </c>
      <c r="C13406" s="1" t="s">
        <v>2006</v>
      </c>
      <c r="D13406" s="1" t="n">
        <v>1</v>
      </c>
      <c r="E13406" s="16" t="n">
        <v>482.17</v>
      </c>
      <c r="F13406" s="17" t="n">
        <v>0.05</v>
      </c>
      <c r="G13406" s="16" t="n">
        <v>458.06</v>
      </c>
      <c r="I13406" s="1" t="str">
        <f aca="false">INDEX(Products!$C$2:$C$51,MATCH(C13406,Products!$A$2:$A$51,0))</f>
        <v>Books &amp; Stationery</v>
      </c>
      <c r="J13406" s="1" t="str">
        <f aca="false">INDEX(Orders!$E$2:$E$8001,MATCH(B13406,Orders!$A$2:$A$8001,0))</f>
        <v>Delivered</v>
      </c>
      <c r="K13406" s="1" t="str">
        <f aca="false">LEFT(INDEX(Orders!$C$2:$C$8001,MATCH(B13406,Orders!$A$2:$A$8001,0)),7)</f>
        <v>2025-09</v>
      </c>
    </row>
    <row r="13407" customFormat="false" ht="15" hidden="false" customHeight="true" outlineLevel="0" collapsed="false">
      <c r="A13407" s="1" t="s">
        <v>23877</v>
      </c>
      <c r="B13407" s="1" t="s">
        <v>9005</v>
      </c>
      <c r="C13407" s="1" t="s">
        <v>2007</v>
      </c>
      <c r="D13407" s="1" t="n">
        <v>3</v>
      </c>
      <c r="E13407" s="16" t="n">
        <v>750.27</v>
      </c>
      <c r="F13407" s="17" t="n">
        <v>0</v>
      </c>
      <c r="G13407" s="16" t="n">
        <v>2250.81</v>
      </c>
      <c r="I13407" s="1" t="str">
        <f aca="false">INDEX(Products!$C$2:$C$51,MATCH(C13407,Products!$A$2:$A$51,0))</f>
        <v>Books &amp; Stationery</v>
      </c>
      <c r="J13407" s="1" t="str">
        <f aca="false">INDEX(Orders!$E$2:$E$8001,MATCH(B13407,Orders!$A$2:$A$8001,0))</f>
        <v>Delivered</v>
      </c>
      <c r="K13407" s="1" t="str">
        <f aca="false">LEFT(INDEX(Orders!$C$2:$C$8001,MATCH(B13407,Orders!$A$2:$A$8001,0)),7)</f>
        <v>2025-09</v>
      </c>
    </row>
    <row r="13408" customFormat="false" ht="15" hidden="false" customHeight="true" outlineLevel="0" collapsed="false">
      <c r="A13408" s="1" t="s">
        <v>23878</v>
      </c>
      <c r="B13408" s="1" t="s">
        <v>9006</v>
      </c>
      <c r="C13408" s="1" t="s">
        <v>1928</v>
      </c>
      <c r="D13408" s="1" t="n">
        <v>2</v>
      </c>
      <c r="E13408" s="16" t="n">
        <v>657.82</v>
      </c>
      <c r="F13408" s="17" t="n">
        <v>0</v>
      </c>
      <c r="G13408" s="16" t="n">
        <v>1315.64</v>
      </c>
      <c r="I13408" s="1" t="str">
        <f aca="false">INDEX(Products!$C$2:$C$51,MATCH(C13408,Products!$A$2:$A$51,0))</f>
        <v>Electronics</v>
      </c>
      <c r="J13408" s="1" t="str">
        <f aca="false">INDEX(Orders!$E$2:$E$8001,MATCH(B13408,Orders!$A$2:$A$8001,0))</f>
        <v>Delivered</v>
      </c>
      <c r="K13408" s="1" t="str">
        <f aca="false">LEFT(INDEX(Orders!$C$2:$C$8001,MATCH(B13408,Orders!$A$2:$A$8001,0)),7)</f>
        <v>2025-10</v>
      </c>
    </row>
    <row r="13409" customFormat="false" ht="15" hidden="false" customHeight="true" outlineLevel="0" collapsed="false">
      <c r="A13409" s="1" t="s">
        <v>23879</v>
      </c>
      <c r="B13409" s="1" t="s">
        <v>9007</v>
      </c>
      <c r="C13409" s="1" t="s">
        <v>1918</v>
      </c>
      <c r="D13409" s="1" t="n">
        <v>1</v>
      </c>
      <c r="E13409" s="16" t="n">
        <v>2978.99</v>
      </c>
      <c r="F13409" s="17" t="n">
        <v>0.1</v>
      </c>
      <c r="G13409" s="16" t="n">
        <v>2681.09</v>
      </c>
      <c r="I13409" s="1" t="str">
        <f aca="false">INDEX(Products!$C$2:$C$51,MATCH(C13409,Products!$A$2:$A$51,0))</f>
        <v>Electronics</v>
      </c>
      <c r="J13409" s="1" t="str">
        <f aca="false">INDEX(Orders!$E$2:$E$8001,MATCH(B13409,Orders!$A$2:$A$8001,0))</f>
        <v>Delivered</v>
      </c>
      <c r="K13409" s="1" t="str">
        <f aca="false">LEFT(INDEX(Orders!$C$2:$C$8001,MATCH(B13409,Orders!$A$2:$A$8001,0)),7)</f>
        <v>2024-01</v>
      </c>
    </row>
    <row r="13410" customFormat="false" ht="15" hidden="false" customHeight="true" outlineLevel="0" collapsed="false">
      <c r="A13410" s="1" t="s">
        <v>23880</v>
      </c>
      <c r="B13410" s="1" t="s">
        <v>9008</v>
      </c>
      <c r="C13410" s="1" t="s">
        <v>1979</v>
      </c>
      <c r="D13410" s="1" t="n">
        <v>1</v>
      </c>
      <c r="E13410" s="16" t="n">
        <v>623</v>
      </c>
      <c r="F13410" s="17" t="n">
        <v>0.2</v>
      </c>
      <c r="G13410" s="16" t="n">
        <v>498.4</v>
      </c>
      <c r="I13410" s="1" t="str">
        <f aca="false">INDEX(Products!$C$2:$C$51,MATCH(C13410,Products!$A$2:$A$51,0))</f>
        <v>Beauty &amp; Personal Care</v>
      </c>
      <c r="J13410" s="1" t="str">
        <f aca="false">INDEX(Orders!$E$2:$E$8001,MATCH(B13410,Orders!$A$2:$A$8001,0))</f>
        <v>Delivered</v>
      </c>
      <c r="K13410" s="1" t="str">
        <f aca="false">LEFT(INDEX(Orders!$C$2:$C$8001,MATCH(B13410,Orders!$A$2:$A$8001,0)),7)</f>
        <v>2025-03</v>
      </c>
    </row>
    <row r="13411" customFormat="false" ht="15" hidden="false" customHeight="true" outlineLevel="0" collapsed="false">
      <c r="A13411" s="1" t="s">
        <v>23881</v>
      </c>
      <c r="B13411" s="1" t="s">
        <v>9008</v>
      </c>
      <c r="C13411" s="1" t="s">
        <v>1930</v>
      </c>
      <c r="D13411" s="1" t="n">
        <v>1</v>
      </c>
      <c r="E13411" s="16" t="n">
        <v>2398.35</v>
      </c>
      <c r="F13411" s="17" t="n">
        <v>0.15</v>
      </c>
      <c r="G13411" s="16" t="n">
        <v>2038.6</v>
      </c>
      <c r="I13411" s="1" t="str">
        <f aca="false">INDEX(Products!$C$2:$C$51,MATCH(C13411,Products!$A$2:$A$51,0))</f>
        <v>Electronics</v>
      </c>
      <c r="J13411" s="1" t="str">
        <f aca="false">INDEX(Orders!$E$2:$E$8001,MATCH(B13411,Orders!$A$2:$A$8001,0))</f>
        <v>Delivered</v>
      </c>
      <c r="K13411" s="1" t="str">
        <f aca="false">LEFT(INDEX(Orders!$C$2:$C$8001,MATCH(B13411,Orders!$A$2:$A$8001,0)),7)</f>
        <v>2025-03</v>
      </c>
    </row>
    <row r="13412" customFormat="false" ht="15" hidden="false" customHeight="true" outlineLevel="0" collapsed="false">
      <c r="A13412" s="1" t="s">
        <v>23882</v>
      </c>
      <c r="B13412" s="1" t="s">
        <v>9009</v>
      </c>
      <c r="C13412" s="1" t="s">
        <v>1997</v>
      </c>
      <c r="D13412" s="1" t="n">
        <v>1</v>
      </c>
      <c r="E13412" s="16" t="n">
        <v>311.15</v>
      </c>
      <c r="F13412" s="17" t="n">
        <v>0.1</v>
      </c>
      <c r="G13412" s="16" t="n">
        <v>280.03</v>
      </c>
      <c r="I13412" s="1" t="str">
        <f aca="false">INDEX(Products!$C$2:$C$51,MATCH(C13412,Products!$A$2:$A$51,0))</f>
        <v>Sports &amp; Fitness</v>
      </c>
      <c r="J13412" s="1" t="str">
        <f aca="false">INDEX(Orders!$E$2:$E$8001,MATCH(B13412,Orders!$A$2:$A$8001,0))</f>
        <v>Delivered</v>
      </c>
      <c r="K13412" s="1" t="str">
        <f aca="false">LEFT(INDEX(Orders!$C$2:$C$8001,MATCH(B13412,Orders!$A$2:$A$8001,0)),7)</f>
        <v>2025-08</v>
      </c>
    </row>
    <row r="13413" customFormat="false" ht="15" hidden="false" customHeight="true" outlineLevel="0" collapsed="false">
      <c r="A13413" s="1" t="s">
        <v>23883</v>
      </c>
      <c r="B13413" s="1" t="s">
        <v>9009</v>
      </c>
      <c r="C13413" s="1" t="s">
        <v>1955</v>
      </c>
      <c r="D13413" s="1" t="n">
        <v>2</v>
      </c>
      <c r="E13413" s="16" t="n">
        <v>3340.76</v>
      </c>
      <c r="F13413" s="17" t="n">
        <v>0</v>
      </c>
      <c r="G13413" s="16" t="n">
        <v>6681.52</v>
      </c>
      <c r="I13413" s="1" t="str">
        <f aca="false">INDEX(Products!$C$2:$C$51,MATCH(C13413,Products!$A$2:$A$51,0))</f>
        <v>Home &amp; Kitchen</v>
      </c>
      <c r="J13413" s="1" t="str">
        <f aca="false">INDEX(Orders!$E$2:$E$8001,MATCH(B13413,Orders!$A$2:$A$8001,0))</f>
        <v>Delivered</v>
      </c>
      <c r="K13413" s="1" t="str">
        <f aca="false">LEFT(INDEX(Orders!$C$2:$C$8001,MATCH(B13413,Orders!$A$2:$A$8001,0)),7)</f>
        <v>2025-08</v>
      </c>
    </row>
    <row r="13414" customFormat="false" ht="15" hidden="false" customHeight="true" outlineLevel="0" collapsed="false">
      <c r="A13414" s="1" t="s">
        <v>23884</v>
      </c>
      <c r="B13414" s="1" t="s">
        <v>9010</v>
      </c>
      <c r="C13414" s="1" t="s">
        <v>1953</v>
      </c>
      <c r="D13414" s="1" t="n">
        <v>3</v>
      </c>
      <c r="E13414" s="16" t="n">
        <v>4914.12</v>
      </c>
      <c r="F13414" s="17" t="n">
        <v>0</v>
      </c>
      <c r="G13414" s="16" t="n">
        <v>14742.36</v>
      </c>
      <c r="I13414" s="1" t="str">
        <f aca="false">INDEX(Products!$C$2:$C$51,MATCH(C13414,Products!$A$2:$A$51,0))</f>
        <v>Fashion</v>
      </c>
      <c r="J13414" s="1" t="str">
        <f aca="false">INDEX(Orders!$E$2:$E$8001,MATCH(B13414,Orders!$A$2:$A$8001,0))</f>
        <v>Delivered</v>
      </c>
      <c r="K13414" s="1" t="str">
        <f aca="false">LEFT(INDEX(Orders!$C$2:$C$8001,MATCH(B13414,Orders!$A$2:$A$8001,0)),7)</f>
        <v>2024-06</v>
      </c>
    </row>
    <row r="13415" customFormat="false" ht="15" hidden="false" customHeight="true" outlineLevel="0" collapsed="false">
      <c r="A13415" s="1" t="s">
        <v>23885</v>
      </c>
      <c r="B13415" s="1" t="s">
        <v>9010</v>
      </c>
      <c r="C13415" s="1" t="s">
        <v>1933</v>
      </c>
      <c r="D13415" s="1" t="n">
        <v>1</v>
      </c>
      <c r="E13415" s="16" t="n">
        <v>7194.38</v>
      </c>
      <c r="F13415" s="17" t="n">
        <v>0</v>
      </c>
      <c r="G13415" s="16" t="n">
        <v>7194.38</v>
      </c>
      <c r="I13415" s="1" t="str">
        <f aca="false">INDEX(Products!$C$2:$C$51,MATCH(C13415,Products!$A$2:$A$51,0))</f>
        <v>Electronics</v>
      </c>
      <c r="J13415" s="1" t="str">
        <f aca="false">INDEX(Orders!$E$2:$E$8001,MATCH(B13415,Orders!$A$2:$A$8001,0))</f>
        <v>Delivered</v>
      </c>
      <c r="K13415" s="1" t="str">
        <f aca="false">LEFT(INDEX(Orders!$C$2:$C$8001,MATCH(B13415,Orders!$A$2:$A$8001,0)),7)</f>
        <v>2024-06</v>
      </c>
    </row>
    <row r="13416" customFormat="false" ht="15" hidden="false" customHeight="true" outlineLevel="0" collapsed="false">
      <c r="A13416" s="1" t="s">
        <v>23886</v>
      </c>
      <c r="B13416" s="1" t="s">
        <v>9010</v>
      </c>
      <c r="C13416" s="1" t="s">
        <v>1940</v>
      </c>
      <c r="D13416" s="1" t="n">
        <v>1</v>
      </c>
      <c r="E13416" s="16" t="n">
        <v>2374.52</v>
      </c>
      <c r="F13416" s="17" t="n">
        <v>0.05</v>
      </c>
      <c r="G13416" s="16" t="n">
        <v>2255.79</v>
      </c>
      <c r="I13416" s="1" t="str">
        <f aca="false">INDEX(Products!$C$2:$C$51,MATCH(C13416,Products!$A$2:$A$51,0))</f>
        <v>Fashion</v>
      </c>
      <c r="J13416" s="1" t="str">
        <f aca="false">INDEX(Orders!$E$2:$E$8001,MATCH(B13416,Orders!$A$2:$A$8001,0))</f>
        <v>Delivered</v>
      </c>
      <c r="K13416" s="1" t="str">
        <f aca="false">LEFT(INDEX(Orders!$C$2:$C$8001,MATCH(B13416,Orders!$A$2:$A$8001,0)),7)</f>
        <v>2024-06</v>
      </c>
    </row>
    <row r="13417" customFormat="false" ht="15" hidden="false" customHeight="true" outlineLevel="0" collapsed="false">
      <c r="A13417" s="1" t="s">
        <v>23887</v>
      </c>
      <c r="B13417" s="1" t="s">
        <v>9011</v>
      </c>
      <c r="C13417" s="1" t="s">
        <v>1975</v>
      </c>
      <c r="D13417" s="1" t="n">
        <v>1</v>
      </c>
      <c r="E13417" s="16" t="n">
        <v>862.99</v>
      </c>
      <c r="F13417" s="17" t="n">
        <v>0.1</v>
      </c>
      <c r="G13417" s="16" t="n">
        <v>776.69</v>
      </c>
      <c r="I13417" s="1" t="str">
        <f aca="false">INDEX(Products!$C$2:$C$51,MATCH(C13417,Products!$A$2:$A$51,0))</f>
        <v>Beauty &amp; Personal Care</v>
      </c>
      <c r="J13417" s="1" t="str">
        <f aca="false">INDEX(Orders!$E$2:$E$8001,MATCH(B13417,Orders!$A$2:$A$8001,0))</f>
        <v>Cancelled</v>
      </c>
      <c r="K13417" s="1" t="str">
        <f aca="false">LEFT(INDEX(Orders!$C$2:$C$8001,MATCH(B13417,Orders!$A$2:$A$8001,0)),7)</f>
        <v>2024-03</v>
      </c>
    </row>
    <row r="13418" customFormat="false" ht="15" hidden="false" customHeight="true" outlineLevel="0" collapsed="false">
      <c r="A13418" s="1" t="s">
        <v>23888</v>
      </c>
      <c r="B13418" s="1" t="s">
        <v>9012</v>
      </c>
      <c r="C13418" s="1" t="s">
        <v>2006</v>
      </c>
      <c r="D13418" s="1" t="n">
        <v>1</v>
      </c>
      <c r="E13418" s="16" t="n">
        <v>482.17</v>
      </c>
      <c r="F13418" s="17" t="n">
        <v>0.15</v>
      </c>
      <c r="G13418" s="16" t="n">
        <v>409.84</v>
      </c>
      <c r="I13418" s="1" t="str">
        <f aca="false">INDEX(Products!$C$2:$C$51,MATCH(C13418,Products!$A$2:$A$51,0))</f>
        <v>Books &amp; Stationery</v>
      </c>
      <c r="J13418" s="1" t="str">
        <f aca="false">INDEX(Orders!$E$2:$E$8001,MATCH(B13418,Orders!$A$2:$A$8001,0))</f>
        <v>Delivered</v>
      </c>
      <c r="K13418" s="1" t="str">
        <f aca="false">LEFT(INDEX(Orders!$C$2:$C$8001,MATCH(B13418,Orders!$A$2:$A$8001,0)),7)</f>
        <v>2025-10</v>
      </c>
    </row>
    <row r="13419" customFormat="false" ht="15" hidden="false" customHeight="true" outlineLevel="0" collapsed="false">
      <c r="A13419" s="1" t="s">
        <v>23889</v>
      </c>
      <c r="B13419" s="1" t="s">
        <v>9012</v>
      </c>
      <c r="C13419" s="1" t="s">
        <v>1971</v>
      </c>
      <c r="D13419" s="1" t="n">
        <v>1</v>
      </c>
      <c r="E13419" s="16" t="n">
        <v>2073.63</v>
      </c>
      <c r="F13419" s="17" t="n">
        <v>0</v>
      </c>
      <c r="G13419" s="16" t="n">
        <v>2073.63</v>
      </c>
      <c r="I13419" s="1" t="str">
        <f aca="false">INDEX(Products!$C$2:$C$51,MATCH(C13419,Products!$A$2:$A$51,0))</f>
        <v>Home &amp; Kitchen</v>
      </c>
      <c r="J13419" s="1" t="str">
        <f aca="false">INDEX(Orders!$E$2:$E$8001,MATCH(B13419,Orders!$A$2:$A$8001,0))</f>
        <v>Delivered</v>
      </c>
      <c r="K13419" s="1" t="str">
        <f aca="false">LEFT(INDEX(Orders!$C$2:$C$8001,MATCH(B13419,Orders!$A$2:$A$8001,0)),7)</f>
        <v>2025-10</v>
      </c>
    </row>
    <row r="13420" customFormat="false" ht="15" hidden="false" customHeight="true" outlineLevel="0" collapsed="false">
      <c r="A13420" s="1" t="s">
        <v>23890</v>
      </c>
      <c r="B13420" s="1" t="s">
        <v>9013</v>
      </c>
      <c r="C13420" s="1" t="s">
        <v>2000</v>
      </c>
      <c r="D13420" s="1" t="n">
        <v>1</v>
      </c>
      <c r="E13420" s="16" t="n">
        <v>425.08</v>
      </c>
      <c r="F13420" s="17" t="n">
        <v>0.05</v>
      </c>
      <c r="G13420" s="16" t="n">
        <v>403.83</v>
      </c>
      <c r="I13420" s="1" t="str">
        <f aca="false">INDEX(Products!$C$2:$C$51,MATCH(C13420,Products!$A$2:$A$51,0))</f>
        <v>Books &amp; Stationery</v>
      </c>
      <c r="J13420" s="1" t="str">
        <f aca="false">INDEX(Orders!$E$2:$E$8001,MATCH(B13420,Orders!$A$2:$A$8001,0))</f>
        <v>Delivered</v>
      </c>
      <c r="K13420" s="1" t="str">
        <f aca="false">LEFT(INDEX(Orders!$C$2:$C$8001,MATCH(B13420,Orders!$A$2:$A$8001,0)),7)</f>
        <v>2024-12</v>
      </c>
    </row>
    <row r="13421" customFormat="false" ht="15" hidden="false" customHeight="true" outlineLevel="0" collapsed="false">
      <c r="A13421" s="1" t="s">
        <v>23891</v>
      </c>
      <c r="B13421" s="1" t="s">
        <v>9014</v>
      </c>
      <c r="C13421" s="1" t="s">
        <v>1975</v>
      </c>
      <c r="D13421" s="1" t="n">
        <v>2</v>
      </c>
      <c r="E13421" s="16" t="n">
        <v>862.99</v>
      </c>
      <c r="F13421" s="17" t="n">
        <v>0</v>
      </c>
      <c r="G13421" s="16" t="n">
        <v>1725.98</v>
      </c>
      <c r="I13421" s="1" t="str">
        <f aca="false">INDEX(Products!$C$2:$C$51,MATCH(C13421,Products!$A$2:$A$51,0))</f>
        <v>Beauty &amp; Personal Care</v>
      </c>
      <c r="J13421" s="1" t="str">
        <f aca="false">INDEX(Orders!$E$2:$E$8001,MATCH(B13421,Orders!$A$2:$A$8001,0))</f>
        <v>Refunded</v>
      </c>
      <c r="K13421" s="1" t="str">
        <f aca="false">LEFT(INDEX(Orders!$C$2:$C$8001,MATCH(B13421,Orders!$A$2:$A$8001,0)),7)</f>
        <v>2025-03</v>
      </c>
    </row>
    <row r="13422" customFormat="false" ht="15" hidden="false" customHeight="true" outlineLevel="0" collapsed="false">
      <c r="A13422" s="1" t="s">
        <v>23892</v>
      </c>
      <c r="B13422" s="1" t="s">
        <v>9014</v>
      </c>
      <c r="C13422" s="1" t="s">
        <v>1930</v>
      </c>
      <c r="D13422" s="1" t="n">
        <v>1</v>
      </c>
      <c r="E13422" s="16" t="n">
        <v>2398.35</v>
      </c>
      <c r="F13422" s="17" t="n">
        <v>0</v>
      </c>
      <c r="G13422" s="16" t="n">
        <v>2398.35</v>
      </c>
      <c r="I13422" s="1" t="str">
        <f aca="false">INDEX(Products!$C$2:$C$51,MATCH(C13422,Products!$A$2:$A$51,0))</f>
        <v>Electronics</v>
      </c>
      <c r="J13422" s="1" t="str">
        <f aca="false">INDEX(Orders!$E$2:$E$8001,MATCH(B13422,Orders!$A$2:$A$8001,0))</f>
        <v>Refunded</v>
      </c>
      <c r="K13422" s="1" t="str">
        <f aca="false">LEFT(INDEX(Orders!$C$2:$C$8001,MATCH(B13422,Orders!$A$2:$A$8001,0)),7)</f>
        <v>2025-03</v>
      </c>
    </row>
    <row r="13423" customFormat="false" ht="15" hidden="false" customHeight="true" outlineLevel="0" collapsed="false">
      <c r="A13423" s="1" t="s">
        <v>23893</v>
      </c>
      <c r="B13423" s="1" t="s">
        <v>9015</v>
      </c>
      <c r="C13423" s="1" t="s">
        <v>2006</v>
      </c>
      <c r="D13423" s="1" t="n">
        <v>1</v>
      </c>
      <c r="E13423" s="16" t="n">
        <v>482.17</v>
      </c>
      <c r="F13423" s="17" t="n">
        <v>0</v>
      </c>
      <c r="G13423" s="16" t="n">
        <v>482.17</v>
      </c>
      <c r="I13423" s="1" t="str">
        <f aca="false">INDEX(Products!$C$2:$C$51,MATCH(C13423,Products!$A$2:$A$51,0))</f>
        <v>Books &amp; Stationery</v>
      </c>
      <c r="J13423" s="1" t="str">
        <f aca="false">INDEX(Orders!$E$2:$E$8001,MATCH(B13423,Orders!$A$2:$A$8001,0))</f>
        <v>Delivered</v>
      </c>
      <c r="K13423" s="1" t="str">
        <f aca="false">LEFT(INDEX(Orders!$C$2:$C$8001,MATCH(B13423,Orders!$A$2:$A$8001,0)),7)</f>
        <v>2025-04</v>
      </c>
    </row>
    <row r="13424" customFormat="false" ht="15" hidden="false" customHeight="true" outlineLevel="0" collapsed="false">
      <c r="A13424" s="1" t="s">
        <v>23894</v>
      </c>
      <c r="B13424" s="1" t="s">
        <v>9016</v>
      </c>
      <c r="C13424" s="1" t="s">
        <v>2007</v>
      </c>
      <c r="D13424" s="1" t="n">
        <v>2</v>
      </c>
      <c r="E13424" s="16" t="n">
        <v>750.27</v>
      </c>
      <c r="F13424" s="17" t="n">
        <v>0</v>
      </c>
      <c r="G13424" s="16" t="n">
        <v>1500.54</v>
      </c>
      <c r="I13424" s="1" t="str">
        <f aca="false">INDEX(Products!$C$2:$C$51,MATCH(C13424,Products!$A$2:$A$51,0))</f>
        <v>Books &amp; Stationery</v>
      </c>
      <c r="J13424" s="1" t="str">
        <f aca="false">INDEX(Orders!$E$2:$E$8001,MATCH(B13424,Orders!$A$2:$A$8001,0))</f>
        <v>Delivered</v>
      </c>
      <c r="K13424" s="1" t="str">
        <f aca="false">LEFT(INDEX(Orders!$C$2:$C$8001,MATCH(B13424,Orders!$A$2:$A$8001,0)),7)</f>
        <v>2025-10</v>
      </c>
    </row>
    <row r="13425" customFormat="false" ht="15" hidden="false" customHeight="true" outlineLevel="0" collapsed="false">
      <c r="A13425" s="1" t="s">
        <v>23895</v>
      </c>
      <c r="B13425" s="1" t="s">
        <v>9016</v>
      </c>
      <c r="C13425" s="1" t="s">
        <v>1982</v>
      </c>
      <c r="D13425" s="1" t="n">
        <v>1</v>
      </c>
      <c r="E13425" s="16" t="n">
        <v>1808.21</v>
      </c>
      <c r="F13425" s="17" t="n">
        <v>0</v>
      </c>
      <c r="G13425" s="16" t="n">
        <v>1808.21</v>
      </c>
      <c r="I13425" s="1" t="str">
        <f aca="false">INDEX(Products!$C$2:$C$51,MATCH(C13425,Products!$A$2:$A$51,0))</f>
        <v>Beauty &amp; Personal Care</v>
      </c>
      <c r="J13425" s="1" t="str">
        <f aca="false">INDEX(Orders!$E$2:$E$8001,MATCH(B13425,Orders!$A$2:$A$8001,0))</f>
        <v>Delivered</v>
      </c>
      <c r="K13425" s="1" t="str">
        <f aca="false">LEFT(INDEX(Orders!$C$2:$C$8001,MATCH(B13425,Orders!$A$2:$A$8001,0)),7)</f>
        <v>2025-10</v>
      </c>
    </row>
    <row r="13426" customFormat="false" ht="15" hidden="false" customHeight="true" outlineLevel="0" collapsed="false">
      <c r="A13426" s="1" t="s">
        <v>23896</v>
      </c>
      <c r="B13426" s="1" t="s">
        <v>9017</v>
      </c>
      <c r="C13426" s="1" t="s">
        <v>2007</v>
      </c>
      <c r="D13426" s="1" t="n">
        <v>1</v>
      </c>
      <c r="E13426" s="16" t="n">
        <v>750.27</v>
      </c>
      <c r="F13426" s="17" t="n">
        <v>0.05</v>
      </c>
      <c r="G13426" s="16" t="n">
        <v>712.76</v>
      </c>
      <c r="I13426" s="1" t="str">
        <f aca="false">INDEX(Products!$C$2:$C$51,MATCH(C13426,Products!$A$2:$A$51,0))</f>
        <v>Books &amp; Stationery</v>
      </c>
      <c r="J13426" s="1" t="str">
        <f aca="false">INDEX(Orders!$E$2:$E$8001,MATCH(B13426,Orders!$A$2:$A$8001,0))</f>
        <v>Delivered</v>
      </c>
      <c r="K13426" s="1" t="str">
        <f aca="false">LEFT(INDEX(Orders!$C$2:$C$8001,MATCH(B13426,Orders!$A$2:$A$8001,0)),7)</f>
        <v>2025-09</v>
      </c>
    </row>
    <row r="13427" customFormat="false" ht="15" hidden="false" customHeight="true" outlineLevel="0" collapsed="false">
      <c r="A13427" s="1" t="s">
        <v>23897</v>
      </c>
      <c r="B13427" s="1" t="s">
        <v>9017</v>
      </c>
      <c r="C13427" s="1" t="s">
        <v>1940</v>
      </c>
      <c r="D13427" s="1" t="n">
        <v>1</v>
      </c>
      <c r="E13427" s="16" t="n">
        <v>2374.52</v>
      </c>
      <c r="F13427" s="17" t="n">
        <v>0.1</v>
      </c>
      <c r="G13427" s="16" t="n">
        <v>2137.07</v>
      </c>
      <c r="I13427" s="1" t="str">
        <f aca="false">INDEX(Products!$C$2:$C$51,MATCH(C13427,Products!$A$2:$A$51,0))</f>
        <v>Fashion</v>
      </c>
      <c r="J13427" s="1" t="str">
        <f aca="false">INDEX(Orders!$E$2:$E$8001,MATCH(B13427,Orders!$A$2:$A$8001,0))</f>
        <v>Delivered</v>
      </c>
      <c r="K13427" s="1" t="str">
        <f aca="false">LEFT(INDEX(Orders!$C$2:$C$8001,MATCH(B13427,Orders!$A$2:$A$8001,0)),7)</f>
        <v>2025-09</v>
      </c>
    </row>
    <row r="13428" customFormat="false" ht="15" hidden="false" customHeight="true" outlineLevel="0" collapsed="false">
      <c r="A13428" s="1" t="s">
        <v>23898</v>
      </c>
      <c r="B13428" s="1" t="s">
        <v>9017</v>
      </c>
      <c r="C13428" s="1" t="s">
        <v>1973</v>
      </c>
      <c r="D13428" s="1" t="n">
        <v>1</v>
      </c>
      <c r="E13428" s="16" t="n">
        <v>1158.24</v>
      </c>
      <c r="F13428" s="17" t="n">
        <v>0</v>
      </c>
      <c r="G13428" s="16" t="n">
        <v>1158.24</v>
      </c>
      <c r="I13428" s="1" t="str">
        <f aca="false">INDEX(Products!$C$2:$C$51,MATCH(C13428,Products!$A$2:$A$51,0))</f>
        <v>Home &amp; Kitchen</v>
      </c>
      <c r="J13428" s="1" t="str">
        <f aca="false">INDEX(Orders!$E$2:$E$8001,MATCH(B13428,Orders!$A$2:$A$8001,0))</f>
        <v>Delivered</v>
      </c>
      <c r="K13428" s="1" t="str">
        <f aca="false">LEFT(INDEX(Orders!$C$2:$C$8001,MATCH(B13428,Orders!$A$2:$A$8001,0)),7)</f>
        <v>2025-09</v>
      </c>
    </row>
    <row r="13429" customFormat="false" ht="15" hidden="false" customHeight="true" outlineLevel="0" collapsed="false">
      <c r="A13429" s="1" t="s">
        <v>23899</v>
      </c>
      <c r="B13429" s="1" t="s">
        <v>9017</v>
      </c>
      <c r="C13429" s="1" t="s">
        <v>2006</v>
      </c>
      <c r="D13429" s="1" t="n">
        <v>1</v>
      </c>
      <c r="E13429" s="16" t="n">
        <v>482.17</v>
      </c>
      <c r="F13429" s="17" t="n">
        <v>0</v>
      </c>
      <c r="G13429" s="16" t="n">
        <v>482.17</v>
      </c>
      <c r="I13429" s="1" t="str">
        <f aca="false">INDEX(Products!$C$2:$C$51,MATCH(C13429,Products!$A$2:$A$51,0))</f>
        <v>Books &amp; Stationery</v>
      </c>
      <c r="J13429" s="1" t="str">
        <f aca="false">INDEX(Orders!$E$2:$E$8001,MATCH(B13429,Orders!$A$2:$A$8001,0))</f>
        <v>Delivered</v>
      </c>
      <c r="K13429" s="1" t="str">
        <f aca="false">LEFT(INDEX(Orders!$C$2:$C$8001,MATCH(B13429,Orders!$A$2:$A$8001,0)),7)</f>
        <v>2025-09</v>
      </c>
    </row>
    <row r="13430" customFormat="false" ht="15" hidden="false" customHeight="true" outlineLevel="0" collapsed="false">
      <c r="A13430" s="1" t="s">
        <v>23900</v>
      </c>
      <c r="B13430" s="1" t="s">
        <v>9017</v>
      </c>
      <c r="C13430" s="1" t="s">
        <v>1990</v>
      </c>
      <c r="D13430" s="1" t="n">
        <v>2</v>
      </c>
      <c r="E13430" s="16" t="n">
        <v>5311.32</v>
      </c>
      <c r="F13430" s="17" t="n">
        <v>0</v>
      </c>
      <c r="G13430" s="16" t="n">
        <v>10622.64</v>
      </c>
      <c r="I13430" s="1" t="str">
        <f aca="false">INDEX(Products!$C$2:$C$51,MATCH(C13430,Products!$A$2:$A$51,0))</f>
        <v>Sports &amp; Fitness</v>
      </c>
      <c r="J13430" s="1" t="str">
        <f aca="false">INDEX(Orders!$E$2:$E$8001,MATCH(B13430,Orders!$A$2:$A$8001,0))</f>
        <v>Delivered</v>
      </c>
      <c r="K13430" s="1" t="str">
        <f aca="false">LEFT(INDEX(Orders!$C$2:$C$8001,MATCH(B13430,Orders!$A$2:$A$8001,0)),7)</f>
        <v>2025-09</v>
      </c>
    </row>
    <row r="13431" customFormat="false" ht="15" hidden="false" customHeight="true" outlineLevel="0" collapsed="false">
      <c r="A13431" s="1" t="s">
        <v>23901</v>
      </c>
      <c r="B13431" s="1" t="s">
        <v>9018</v>
      </c>
      <c r="C13431" s="1" t="s">
        <v>2007</v>
      </c>
      <c r="D13431" s="1" t="n">
        <v>3</v>
      </c>
      <c r="E13431" s="16" t="n">
        <v>750.27</v>
      </c>
      <c r="F13431" s="17" t="n">
        <v>0</v>
      </c>
      <c r="G13431" s="16" t="n">
        <v>2250.81</v>
      </c>
      <c r="I13431" s="1" t="str">
        <f aca="false">INDEX(Products!$C$2:$C$51,MATCH(C13431,Products!$A$2:$A$51,0))</f>
        <v>Books &amp; Stationery</v>
      </c>
      <c r="J13431" s="1" t="str">
        <f aca="false">INDEX(Orders!$E$2:$E$8001,MATCH(B13431,Orders!$A$2:$A$8001,0))</f>
        <v>Delivered</v>
      </c>
      <c r="K13431" s="1" t="str">
        <f aca="false">LEFT(INDEX(Orders!$C$2:$C$8001,MATCH(B13431,Orders!$A$2:$A$8001,0)),7)</f>
        <v>2025-08</v>
      </c>
    </row>
    <row r="13432" customFormat="false" ht="15" hidden="false" customHeight="true" outlineLevel="0" collapsed="false">
      <c r="A13432" s="1" t="s">
        <v>23902</v>
      </c>
      <c r="B13432" s="1" t="s">
        <v>9018</v>
      </c>
      <c r="C13432" s="1" t="s">
        <v>1975</v>
      </c>
      <c r="D13432" s="1" t="n">
        <v>1</v>
      </c>
      <c r="E13432" s="16" t="n">
        <v>862.99</v>
      </c>
      <c r="F13432" s="17" t="n">
        <v>0.15</v>
      </c>
      <c r="G13432" s="16" t="n">
        <v>733.54</v>
      </c>
      <c r="I13432" s="1" t="str">
        <f aca="false">INDEX(Products!$C$2:$C$51,MATCH(C13432,Products!$A$2:$A$51,0))</f>
        <v>Beauty &amp; Personal Care</v>
      </c>
      <c r="J13432" s="1" t="str">
        <f aca="false">INDEX(Orders!$E$2:$E$8001,MATCH(B13432,Orders!$A$2:$A$8001,0))</f>
        <v>Delivered</v>
      </c>
      <c r="K13432" s="1" t="str">
        <f aca="false">LEFT(INDEX(Orders!$C$2:$C$8001,MATCH(B13432,Orders!$A$2:$A$8001,0)),7)</f>
        <v>2025-08</v>
      </c>
    </row>
    <row r="13433" customFormat="false" ht="15" hidden="false" customHeight="true" outlineLevel="0" collapsed="false">
      <c r="A13433" s="1" t="s">
        <v>23903</v>
      </c>
      <c r="B13433" s="1" t="s">
        <v>9019</v>
      </c>
      <c r="C13433" s="1" t="s">
        <v>2006</v>
      </c>
      <c r="D13433" s="1" t="n">
        <v>1</v>
      </c>
      <c r="E13433" s="16" t="n">
        <v>482.17</v>
      </c>
      <c r="F13433" s="17" t="n">
        <v>0.1</v>
      </c>
      <c r="G13433" s="16" t="n">
        <v>433.95</v>
      </c>
      <c r="I13433" s="1" t="str">
        <f aca="false">INDEX(Products!$C$2:$C$51,MATCH(C13433,Products!$A$2:$A$51,0))</f>
        <v>Books &amp; Stationery</v>
      </c>
      <c r="J13433" s="1" t="str">
        <f aca="false">INDEX(Orders!$E$2:$E$8001,MATCH(B13433,Orders!$A$2:$A$8001,0))</f>
        <v>Delivered</v>
      </c>
      <c r="K13433" s="1" t="str">
        <f aca="false">LEFT(INDEX(Orders!$C$2:$C$8001,MATCH(B13433,Orders!$A$2:$A$8001,0)),7)</f>
        <v>2025-11</v>
      </c>
    </row>
    <row r="13434" customFormat="false" ht="15" hidden="false" customHeight="true" outlineLevel="0" collapsed="false">
      <c r="A13434" s="1" t="s">
        <v>23904</v>
      </c>
      <c r="B13434" s="1" t="s">
        <v>9019</v>
      </c>
      <c r="C13434" s="1" t="s">
        <v>1949</v>
      </c>
      <c r="D13434" s="1" t="n">
        <v>2</v>
      </c>
      <c r="E13434" s="16" t="n">
        <v>4185.64</v>
      </c>
      <c r="F13434" s="17" t="n">
        <v>0</v>
      </c>
      <c r="G13434" s="16" t="n">
        <v>8371.28</v>
      </c>
      <c r="I13434" s="1" t="str">
        <f aca="false">INDEX(Products!$C$2:$C$51,MATCH(C13434,Products!$A$2:$A$51,0))</f>
        <v>Fashion</v>
      </c>
      <c r="J13434" s="1" t="str">
        <f aca="false">INDEX(Orders!$E$2:$E$8001,MATCH(B13434,Orders!$A$2:$A$8001,0))</f>
        <v>Delivered</v>
      </c>
      <c r="K13434" s="1" t="str">
        <f aca="false">LEFT(INDEX(Orders!$C$2:$C$8001,MATCH(B13434,Orders!$A$2:$A$8001,0)),7)</f>
        <v>2025-11</v>
      </c>
    </row>
    <row r="13435" customFormat="false" ht="15" hidden="false" customHeight="true" outlineLevel="0" collapsed="false">
      <c r="A13435" s="1" t="s">
        <v>23905</v>
      </c>
      <c r="B13435" s="1" t="s">
        <v>9019</v>
      </c>
      <c r="C13435" s="1" t="s">
        <v>1995</v>
      </c>
      <c r="D13435" s="1" t="n">
        <v>1</v>
      </c>
      <c r="E13435" s="16" t="n">
        <v>2914.27</v>
      </c>
      <c r="F13435" s="17" t="n">
        <v>0</v>
      </c>
      <c r="G13435" s="16" t="n">
        <v>2914.27</v>
      </c>
      <c r="I13435" s="1" t="str">
        <f aca="false">INDEX(Products!$C$2:$C$51,MATCH(C13435,Products!$A$2:$A$51,0))</f>
        <v>Sports &amp; Fitness</v>
      </c>
      <c r="J13435" s="1" t="str">
        <f aca="false">INDEX(Orders!$E$2:$E$8001,MATCH(B13435,Orders!$A$2:$A$8001,0))</f>
        <v>Delivered</v>
      </c>
      <c r="K13435" s="1" t="str">
        <f aca="false">LEFT(INDEX(Orders!$C$2:$C$8001,MATCH(B13435,Orders!$A$2:$A$8001,0)),7)</f>
        <v>2025-11</v>
      </c>
    </row>
    <row r="13436" customFormat="false" ht="15" hidden="false" customHeight="true" outlineLevel="0" collapsed="false">
      <c r="A13436" s="1" t="s">
        <v>23906</v>
      </c>
      <c r="B13436" s="1" t="s">
        <v>9019</v>
      </c>
      <c r="C13436" s="1" t="s">
        <v>1933</v>
      </c>
      <c r="D13436" s="1" t="n">
        <v>1</v>
      </c>
      <c r="E13436" s="16" t="n">
        <v>7194.38</v>
      </c>
      <c r="F13436" s="17" t="n">
        <v>0</v>
      </c>
      <c r="G13436" s="16" t="n">
        <v>7194.38</v>
      </c>
      <c r="I13436" s="1" t="str">
        <f aca="false">INDEX(Products!$C$2:$C$51,MATCH(C13436,Products!$A$2:$A$51,0))</f>
        <v>Electronics</v>
      </c>
      <c r="J13436" s="1" t="str">
        <f aca="false">INDEX(Orders!$E$2:$E$8001,MATCH(B13436,Orders!$A$2:$A$8001,0))</f>
        <v>Delivered</v>
      </c>
      <c r="K13436" s="1" t="str">
        <f aca="false">LEFT(INDEX(Orders!$C$2:$C$8001,MATCH(B13436,Orders!$A$2:$A$8001,0)),7)</f>
        <v>2025-11</v>
      </c>
    </row>
    <row r="13437" customFormat="false" ht="15" hidden="false" customHeight="true" outlineLevel="0" collapsed="false">
      <c r="A13437" s="1" t="s">
        <v>23907</v>
      </c>
      <c r="B13437" s="1" t="s">
        <v>9019</v>
      </c>
      <c r="C13437" s="1" t="s">
        <v>1924</v>
      </c>
      <c r="D13437" s="1" t="n">
        <v>1</v>
      </c>
      <c r="E13437" s="16" t="n">
        <v>1971</v>
      </c>
      <c r="F13437" s="17" t="n">
        <v>0</v>
      </c>
      <c r="G13437" s="16" t="n">
        <v>1971</v>
      </c>
      <c r="I13437" s="1" t="str">
        <f aca="false">INDEX(Products!$C$2:$C$51,MATCH(C13437,Products!$A$2:$A$51,0))</f>
        <v>Electronics</v>
      </c>
      <c r="J13437" s="1" t="str">
        <f aca="false">INDEX(Orders!$E$2:$E$8001,MATCH(B13437,Orders!$A$2:$A$8001,0))</f>
        <v>Delivered</v>
      </c>
      <c r="K13437" s="1" t="str">
        <f aca="false">LEFT(INDEX(Orders!$C$2:$C$8001,MATCH(B13437,Orders!$A$2:$A$8001,0)),7)</f>
        <v>2025-11</v>
      </c>
    </row>
    <row r="13438" customFormat="false" ht="15" hidden="false" customHeight="true" outlineLevel="0" collapsed="false">
      <c r="A13438" s="1" t="s">
        <v>23908</v>
      </c>
      <c r="B13438" s="1" t="s">
        <v>9020</v>
      </c>
      <c r="C13438" s="1" t="s">
        <v>2007</v>
      </c>
      <c r="D13438" s="1" t="n">
        <v>1</v>
      </c>
      <c r="E13438" s="16" t="n">
        <v>750.27</v>
      </c>
      <c r="F13438" s="17" t="n">
        <v>0</v>
      </c>
      <c r="G13438" s="16" t="n">
        <v>750.27</v>
      </c>
      <c r="I13438" s="1" t="str">
        <f aca="false">INDEX(Products!$C$2:$C$51,MATCH(C13438,Products!$A$2:$A$51,0))</f>
        <v>Books &amp; Stationery</v>
      </c>
      <c r="J13438" s="1" t="str">
        <f aca="false">INDEX(Orders!$E$2:$E$8001,MATCH(B13438,Orders!$A$2:$A$8001,0))</f>
        <v>Delivered</v>
      </c>
      <c r="K13438" s="1" t="str">
        <f aca="false">LEFT(INDEX(Orders!$C$2:$C$8001,MATCH(B13438,Orders!$A$2:$A$8001,0)),7)</f>
        <v>2024-12</v>
      </c>
    </row>
    <row r="13439" customFormat="false" ht="15" hidden="false" customHeight="true" outlineLevel="0" collapsed="false">
      <c r="A13439" s="1" t="s">
        <v>23909</v>
      </c>
      <c r="B13439" s="1" t="s">
        <v>9020</v>
      </c>
      <c r="C13439" s="1" t="s">
        <v>2006</v>
      </c>
      <c r="D13439" s="1" t="n">
        <v>1</v>
      </c>
      <c r="E13439" s="16" t="n">
        <v>482.17</v>
      </c>
      <c r="F13439" s="17" t="n">
        <v>0.05</v>
      </c>
      <c r="G13439" s="16" t="n">
        <v>458.06</v>
      </c>
      <c r="I13439" s="1" t="str">
        <f aca="false">INDEX(Products!$C$2:$C$51,MATCH(C13439,Products!$A$2:$A$51,0))</f>
        <v>Books &amp; Stationery</v>
      </c>
      <c r="J13439" s="1" t="str">
        <f aca="false">INDEX(Orders!$E$2:$E$8001,MATCH(B13439,Orders!$A$2:$A$8001,0))</f>
        <v>Delivered</v>
      </c>
      <c r="K13439" s="1" t="str">
        <f aca="false">LEFT(INDEX(Orders!$C$2:$C$8001,MATCH(B13439,Orders!$A$2:$A$8001,0)),7)</f>
        <v>2024-12</v>
      </c>
    </row>
    <row r="13440" customFormat="false" ht="15" hidden="false" customHeight="true" outlineLevel="0" collapsed="false">
      <c r="A13440" s="1" t="s">
        <v>23910</v>
      </c>
      <c r="B13440" s="1" t="s">
        <v>9021</v>
      </c>
      <c r="C13440" s="1" t="s">
        <v>1969</v>
      </c>
      <c r="D13440" s="1" t="n">
        <v>1</v>
      </c>
      <c r="E13440" s="16" t="n">
        <v>9171.98</v>
      </c>
      <c r="F13440" s="17" t="n">
        <v>0</v>
      </c>
      <c r="G13440" s="16" t="n">
        <v>9171.98</v>
      </c>
      <c r="I13440" s="1" t="str">
        <f aca="false">INDEX(Products!$C$2:$C$51,MATCH(C13440,Products!$A$2:$A$51,0))</f>
        <v>Home &amp; Kitchen</v>
      </c>
      <c r="J13440" s="1" t="str">
        <f aca="false">INDEX(Orders!$E$2:$E$8001,MATCH(B13440,Orders!$A$2:$A$8001,0))</f>
        <v>Delivered</v>
      </c>
      <c r="K13440" s="1" t="str">
        <f aca="false">LEFT(INDEX(Orders!$C$2:$C$8001,MATCH(B13440,Orders!$A$2:$A$8001,0)),7)</f>
        <v>2025-01</v>
      </c>
    </row>
    <row r="13441" customFormat="false" ht="15" hidden="false" customHeight="true" outlineLevel="0" collapsed="false">
      <c r="A13441" s="1" t="s">
        <v>23911</v>
      </c>
      <c r="B13441" s="1" t="s">
        <v>9021</v>
      </c>
      <c r="C13441" s="1" t="s">
        <v>1976</v>
      </c>
      <c r="D13441" s="1" t="n">
        <v>1</v>
      </c>
      <c r="E13441" s="16" t="n">
        <v>1603.35</v>
      </c>
      <c r="F13441" s="17" t="n">
        <v>0.15</v>
      </c>
      <c r="G13441" s="16" t="n">
        <v>1362.85</v>
      </c>
      <c r="I13441" s="1" t="str">
        <f aca="false">INDEX(Products!$C$2:$C$51,MATCH(C13441,Products!$A$2:$A$51,0))</f>
        <v>Beauty &amp; Personal Care</v>
      </c>
      <c r="J13441" s="1" t="str">
        <f aca="false">INDEX(Orders!$E$2:$E$8001,MATCH(B13441,Orders!$A$2:$A$8001,0))</f>
        <v>Delivered</v>
      </c>
      <c r="K13441" s="1" t="str">
        <f aca="false">LEFT(INDEX(Orders!$C$2:$C$8001,MATCH(B13441,Orders!$A$2:$A$8001,0)),7)</f>
        <v>2025-01</v>
      </c>
    </row>
    <row r="13442" customFormat="false" ht="15" hidden="false" customHeight="true" outlineLevel="0" collapsed="false">
      <c r="A13442" s="1" t="s">
        <v>23912</v>
      </c>
      <c r="B13442" s="1" t="s">
        <v>9021</v>
      </c>
      <c r="C13442" s="1" t="s">
        <v>1990</v>
      </c>
      <c r="D13442" s="1" t="n">
        <v>1</v>
      </c>
      <c r="E13442" s="16" t="n">
        <v>5311.32</v>
      </c>
      <c r="F13442" s="17" t="n">
        <v>0.1</v>
      </c>
      <c r="G13442" s="16" t="n">
        <v>4780.19</v>
      </c>
      <c r="I13442" s="1" t="str">
        <f aca="false">INDEX(Products!$C$2:$C$51,MATCH(C13442,Products!$A$2:$A$51,0))</f>
        <v>Sports &amp; Fitness</v>
      </c>
      <c r="J13442" s="1" t="str">
        <f aca="false">INDEX(Orders!$E$2:$E$8001,MATCH(B13442,Orders!$A$2:$A$8001,0))</f>
        <v>Delivered</v>
      </c>
      <c r="K13442" s="1" t="str">
        <f aca="false">LEFT(INDEX(Orders!$C$2:$C$8001,MATCH(B13442,Orders!$A$2:$A$8001,0)),7)</f>
        <v>2025-01</v>
      </c>
    </row>
    <row r="13443" customFormat="false" ht="15" hidden="false" customHeight="true" outlineLevel="0" collapsed="false">
      <c r="A13443" s="1" t="s">
        <v>23913</v>
      </c>
      <c r="B13443" s="1" t="s">
        <v>9021</v>
      </c>
      <c r="C13443" s="1" t="s">
        <v>1937</v>
      </c>
      <c r="D13443" s="1" t="n">
        <v>3</v>
      </c>
      <c r="E13443" s="16" t="n">
        <v>1364.75</v>
      </c>
      <c r="F13443" s="17" t="n">
        <v>0</v>
      </c>
      <c r="G13443" s="16" t="n">
        <v>4094.25</v>
      </c>
      <c r="I13443" s="1" t="str">
        <f aca="false">INDEX(Products!$C$2:$C$51,MATCH(C13443,Products!$A$2:$A$51,0))</f>
        <v>Fashion</v>
      </c>
      <c r="J13443" s="1" t="str">
        <f aca="false">INDEX(Orders!$E$2:$E$8001,MATCH(B13443,Orders!$A$2:$A$8001,0))</f>
        <v>Delivered</v>
      </c>
      <c r="K13443" s="1" t="str">
        <f aca="false">LEFT(INDEX(Orders!$C$2:$C$8001,MATCH(B13443,Orders!$A$2:$A$8001,0)),7)</f>
        <v>2025-01</v>
      </c>
    </row>
    <row r="13444" customFormat="false" ht="15" hidden="false" customHeight="true" outlineLevel="0" collapsed="false">
      <c r="A13444" s="1" t="s">
        <v>23914</v>
      </c>
      <c r="B13444" s="1" t="s">
        <v>9021</v>
      </c>
      <c r="C13444" s="1" t="s">
        <v>1940</v>
      </c>
      <c r="D13444" s="1" t="n">
        <v>2</v>
      </c>
      <c r="E13444" s="16" t="n">
        <v>2374.52</v>
      </c>
      <c r="F13444" s="17" t="n">
        <v>0.15</v>
      </c>
      <c r="G13444" s="16" t="n">
        <v>4036.68</v>
      </c>
      <c r="I13444" s="1" t="str">
        <f aca="false">INDEX(Products!$C$2:$C$51,MATCH(C13444,Products!$A$2:$A$51,0))</f>
        <v>Fashion</v>
      </c>
      <c r="J13444" s="1" t="str">
        <f aca="false">INDEX(Orders!$E$2:$E$8001,MATCH(B13444,Orders!$A$2:$A$8001,0))</f>
        <v>Delivered</v>
      </c>
      <c r="K13444" s="1" t="str">
        <f aca="false">LEFT(INDEX(Orders!$C$2:$C$8001,MATCH(B13444,Orders!$A$2:$A$8001,0)),7)</f>
        <v>2025-01</v>
      </c>
    </row>
    <row r="13445" customFormat="false" ht="15" hidden="false" customHeight="true" outlineLevel="0" collapsed="false">
      <c r="A13445" s="1" t="s">
        <v>23915</v>
      </c>
      <c r="B13445" s="1" t="s">
        <v>9022</v>
      </c>
      <c r="C13445" s="1" t="s">
        <v>1940</v>
      </c>
      <c r="D13445" s="1" t="n">
        <v>1</v>
      </c>
      <c r="E13445" s="16" t="n">
        <v>2374.52</v>
      </c>
      <c r="F13445" s="17" t="n">
        <v>0</v>
      </c>
      <c r="G13445" s="16" t="n">
        <v>2374.52</v>
      </c>
      <c r="I13445" s="1" t="str">
        <f aca="false">INDEX(Products!$C$2:$C$51,MATCH(C13445,Products!$A$2:$A$51,0))</f>
        <v>Fashion</v>
      </c>
      <c r="J13445" s="1" t="str">
        <f aca="false">INDEX(Orders!$E$2:$E$8001,MATCH(B13445,Orders!$A$2:$A$8001,0))</f>
        <v>Delivered</v>
      </c>
      <c r="K13445" s="1" t="str">
        <f aca="false">LEFT(INDEX(Orders!$C$2:$C$8001,MATCH(B13445,Orders!$A$2:$A$8001,0)),7)</f>
        <v>2025-11</v>
      </c>
    </row>
    <row r="13446" customFormat="false" ht="15" hidden="false" customHeight="true" outlineLevel="0" collapsed="false">
      <c r="A13446" s="1" t="s">
        <v>23916</v>
      </c>
      <c r="B13446" s="1" t="s">
        <v>9022</v>
      </c>
      <c r="C13446" s="1" t="s">
        <v>1990</v>
      </c>
      <c r="D13446" s="1" t="n">
        <v>1</v>
      </c>
      <c r="E13446" s="16" t="n">
        <v>5311.32</v>
      </c>
      <c r="F13446" s="17" t="n">
        <v>0</v>
      </c>
      <c r="G13446" s="16" t="n">
        <v>5311.32</v>
      </c>
      <c r="I13446" s="1" t="str">
        <f aca="false">INDEX(Products!$C$2:$C$51,MATCH(C13446,Products!$A$2:$A$51,0))</f>
        <v>Sports &amp; Fitness</v>
      </c>
      <c r="J13446" s="1" t="str">
        <f aca="false">INDEX(Orders!$E$2:$E$8001,MATCH(B13446,Orders!$A$2:$A$8001,0))</f>
        <v>Delivered</v>
      </c>
      <c r="K13446" s="1" t="str">
        <f aca="false">LEFT(INDEX(Orders!$C$2:$C$8001,MATCH(B13446,Orders!$A$2:$A$8001,0)),7)</f>
        <v>2025-11</v>
      </c>
    </row>
    <row r="13447" customFormat="false" ht="15" hidden="false" customHeight="true" outlineLevel="0" collapsed="false">
      <c r="A13447" s="1" t="s">
        <v>23917</v>
      </c>
      <c r="B13447" s="1" t="s">
        <v>9022</v>
      </c>
      <c r="C13447" s="1" t="s">
        <v>1937</v>
      </c>
      <c r="D13447" s="1" t="n">
        <v>1</v>
      </c>
      <c r="E13447" s="16" t="n">
        <v>1364.75</v>
      </c>
      <c r="F13447" s="17" t="n">
        <v>0.05</v>
      </c>
      <c r="G13447" s="16" t="n">
        <v>1296.51</v>
      </c>
      <c r="I13447" s="1" t="str">
        <f aca="false">INDEX(Products!$C$2:$C$51,MATCH(C13447,Products!$A$2:$A$51,0))</f>
        <v>Fashion</v>
      </c>
      <c r="J13447" s="1" t="str">
        <f aca="false">INDEX(Orders!$E$2:$E$8001,MATCH(B13447,Orders!$A$2:$A$8001,0))</f>
        <v>Delivered</v>
      </c>
      <c r="K13447" s="1" t="str">
        <f aca="false">LEFT(INDEX(Orders!$C$2:$C$8001,MATCH(B13447,Orders!$A$2:$A$8001,0)),7)</f>
        <v>2025-11</v>
      </c>
    </row>
    <row r="13448" customFormat="false" ht="15" hidden="false" customHeight="true" outlineLevel="0" collapsed="false">
      <c r="A13448" s="1" t="s">
        <v>23918</v>
      </c>
      <c r="B13448" s="1" t="s">
        <v>9023</v>
      </c>
      <c r="C13448" s="1" t="s">
        <v>1997</v>
      </c>
      <c r="D13448" s="1" t="n">
        <v>3</v>
      </c>
      <c r="E13448" s="16" t="n">
        <v>311.15</v>
      </c>
      <c r="F13448" s="17" t="n">
        <v>0.05</v>
      </c>
      <c r="G13448" s="16" t="n">
        <v>886.78</v>
      </c>
      <c r="I13448" s="1" t="str">
        <f aca="false">INDEX(Products!$C$2:$C$51,MATCH(C13448,Products!$A$2:$A$51,0))</f>
        <v>Sports &amp; Fitness</v>
      </c>
      <c r="J13448" s="1" t="str">
        <f aca="false">INDEX(Orders!$E$2:$E$8001,MATCH(B13448,Orders!$A$2:$A$8001,0))</f>
        <v>Delivered</v>
      </c>
      <c r="K13448" s="1" t="str">
        <f aca="false">LEFT(INDEX(Orders!$C$2:$C$8001,MATCH(B13448,Orders!$A$2:$A$8001,0)),7)</f>
        <v>2025-10</v>
      </c>
    </row>
    <row r="13449" customFormat="false" ht="15" hidden="false" customHeight="true" outlineLevel="0" collapsed="false">
      <c r="A13449" s="1" t="s">
        <v>23919</v>
      </c>
      <c r="B13449" s="1" t="s">
        <v>9024</v>
      </c>
      <c r="C13449" s="1" t="s">
        <v>1930</v>
      </c>
      <c r="D13449" s="1" t="n">
        <v>1</v>
      </c>
      <c r="E13449" s="16" t="n">
        <v>2398.35</v>
      </c>
      <c r="F13449" s="17" t="n">
        <v>0.05</v>
      </c>
      <c r="G13449" s="16" t="n">
        <v>2278.43</v>
      </c>
      <c r="I13449" s="1" t="str">
        <f aca="false">INDEX(Products!$C$2:$C$51,MATCH(C13449,Products!$A$2:$A$51,0))</f>
        <v>Electronics</v>
      </c>
      <c r="J13449" s="1" t="str">
        <f aca="false">INDEX(Orders!$E$2:$E$8001,MATCH(B13449,Orders!$A$2:$A$8001,0))</f>
        <v>Delivered</v>
      </c>
      <c r="K13449" s="1" t="str">
        <f aca="false">LEFT(INDEX(Orders!$C$2:$C$8001,MATCH(B13449,Orders!$A$2:$A$8001,0)),7)</f>
        <v>2025-07</v>
      </c>
    </row>
    <row r="13450" customFormat="false" ht="15" hidden="false" customHeight="true" outlineLevel="0" collapsed="false">
      <c r="A13450" s="1" t="s">
        <v>23920</v>
      </c>
      <c r="B13450" s="1" t="s">
        <v>9024</v>
      </c>
      <c r="C13450" s="1" t="s">
        <v>1997</v>
      </c>
      <c r="D13450" s="1" t="n">
        <v>1</v>
      </c>
      <c r="E13450" s="16" t="n">
        <v>311.15</v>
      </c>
      <c r="F13450" s="17" t="n">
        <v>0.15</v>
      </c>
      <c r="G13450" s="16" t="n">
        <v>264.48</v>
      </c>
      <c r="I13450" s="1" t="str">
        <f aca="false">INDEX(Products!$C$2:$C$51,MATCH(C13450,Products!$A$2:$A$51,0))</f>
        <v>Sports &amp; Fitness</v>
      </c>
      <c r="J13450" s="1" t="str">
        <f aca="false">INDEX(Orders!$E$2:$E$8001,MATCH(B13450,Orders!$A$2:$A$8001,0))</f>
        <v>Delivered</v>
      </c>
      <c r="K13450" s="1" t="str">
        <f aca="false">LEFT(INDEX(Orders!$C$2:$C$8001,MATCH(B13450,Orders!$A$2:$A$8001,0)),7)</f>
        <v>2025-07</v>
      </c>
    </row>
    <row r="13451" customFormat="false" ht="15" hidden="false" customHeight="true" outlineLevel="0" collapsed="false">
      <c r="A13451" s="1" t="s">
        <v>23921</v>
      </c>
      <c r="B13451" s="1" t="s">
        <v>9025</v>
      </c>
      <c r="C13451" s="1" t="s">
        <v>2007</v>
      </c>
      <c r="D13451" s="1" t="n">
        <v>1</v>
      </c>
      <c r="E13451" s="16" t="n">
        <v>750.27</v>
      </c>
      <c r="F13451" s="17" t="n">
        <v>0.1</v>
      </c>
      <c r="G13451" s="16" t="n">
        <v>675.24</v>
      </c>
      <c r="I13451" s="1" t="str">
        <f aca="false">INDEX(Products!$C$2:$C$51,MATCH(C13451,Products!$A$2:$A$51,0))</f>
        <v>Books &amp; Stationery</v>
      </c>
      <c r="J13451" s="1" t="str">
        <f aca="false">INDEX(Orders!$E$2:$E$8001,MATCH(B13451,Orders!$A$2:$A$8001,0))</f>
        <v>Delivered</v>
      </c>
      <c r="K13451" s="1" t="str">
        <f aca="false">LEFT(INDEX(Orders!$C$2:$C$8001,MATCH(B13451,Orders!$A$2:$A$8001,0)),7)</f>
        <v>2025-09</v>
      </c>
    </row>
    <row r="13452" customFormat="false" ht="15" hidden="false" customHeight="true" outlineLevel="0" collapsed="false">
      <c r="A13452" s="1" t="s">
        <v>23922</v>
      </c>
      <c r="B13452" s="1" t="s">
        <v>9025</v>
      </c>
      <c r="C13452" s="1" t="s">
        <v>1976</v>
      </c>
      <c r="D13452" s="1" t="n">
        <v>1</v>
      </c>
      <c r="E13452" s="16" t="n">
        <v>1603.35</v>
      </c>
      <c r="F13452" s="17" t="n">
        <v>0.15</v>
      </c>
      <c r="G13452" s="16" t="n">
        <v>1362.85</v>
      </c>
      <c r="I13452" s="1" t="str">
        <f aca="false">INDEX(Products!$C$2:$C$51,MATCH(C13452,Products!$A$2:$A$51,0))</f>
        <v>Beauty &amp; Personal Care</v>
      </c>
      <c r="J13452" s="1" t="str">
        <f aca="false">INDEX(Orders!$E$2:$E$8001,MATCH(B13452,Orders!$A$2:$A$8001,0))</f>
        <v>Delivered</v>
      </c>
      <c r="K13452" s="1" t="str">
        <f aca="false">LEFT(INDEX(Orders!$C$2:$C$8001,MATCH(B13452,Orders!$A$2:$A$8001,0)),7)</f>
        <v>2025-09</v>
      </c>
    </row>
    <row r="13453" customFormat="false" ht="15" hidden="false" customHeight="true" outlineLevel="0" collapsed="false">
      <c r="A13453" s="1" t="s">
        <v>23923</v>
      </c>
      <c r="B13453" s="1" t="s">
        <v>9026</v>
      </c>
      <c r="C13453" s="1" t="s">
        <v>1979</v>
      </c>
      <c r="D13453" s="1" t="n">
        <v>1</v>
      </c>
      <c r="E13453" s="16" t="n">
        <v>623</v>
      </c>
      <c r="F13453" s="17" t="n">
        <v>0</v>
      </c>
      <c r="G13453" s="16" t="n">
        <v>623</v>
      </c>
      <c r="I13453" s="1" t="str">
        <f aca="false">INDEX(Products!$C$2:$C$51,MATCH(C13453,Products!$A$2:$A$51,0))</f>
        <v>Beauty &amp; Personal Care</v>
      </c>
      <c r="J13453" s="1" t="str">
        <f aca="false">INDEX(Orders!$E$2:$E$8001,MATCH(B13453,Orders!$A$2:$A$8001,0))</f>
        <v>Delivered</v>
      </c>
      <c r="K13453" s="1" t="str">
        <f aca="false">LEFT(INDEX(Orders!$C$2:$C$8001,MATCH(B13453,Orders!$A$2:$A$8001,0)),7)</f>
        <v>2025-10</v>
      </c>
    </row>
    <row r="13454" customFormat="false" ht="15" hidden="false" customHeight="true" outlineLevel="0" collapsed="false">
      <c r="A13454" s="1" t="s">
        <v>23924</v>
      </c>
      <c r="B13454" s="1" t="s">
        <v>9026</v>
      </c>
      <c r="C13454" s="1" t="s">
        <v>1940</v>
      </c>
      <c r="D13454" s="1" t="n">
        <v>1</v>
      </c>
      <c r="E13454" s="16" t="n">
        <v>2374.52</v>
      </c>
      <c r="F13454" s="17" t="n">
        <v>0.15</v>
      </c>
      <c r="G13454" s="16" t="n">
        <v>2018.34</v>
      </c>
      <c r="I13454" s="1" t="str">
        <f aca="false">INDEX(Products!$C$2:$C$51,MATCH(C13454,Products!$A$2:$A$51,0))</f>
        <v>Fashion</v>
      </c>
      <c r="J13454" s="1" t="str">
        <f aca="false">INDEX(Orders!$E$2:$E$8001,MATCH(B13454,Orders!$A$2:$A$8001,0))</f>
        <v>Delivered</v>
      </c>
      <c r="K13454" s="1" t="str">
        <f aca="false">LEFT(INDEX(Orders!$C$2:$C$8001,MATCH(B13454,Orders!$A$2:$A$8001,0)),7)</f>
        <v>2025-10</v>
      </c>
    </row>
    <row r="13455" customFormat="false" ht="15" hidden="false" customHeight="true" outlineLevel="0" collapsed="false">
      <c r="A13455" s="1" t="s">
        <v>23925</v>
      </c>
      <c r="B13455" s="1" t="s">
        <v>9026</v>
      </c>
      <c r="C13455" s="1" t="s">
        <v>1937</v>
      </c>
      <c r="D13455" s="1" t="n">
        <v>2</v>
      </c>
      <c r="E13455" s="16" t="n">
        <v>1364.75</v>
      </c>
      <c r="F13455" s="17" t="n">
        <v>0</v>
      </c>
      <c r="G13455" s="16" t="n">
        <v>2729.5</v>
      </c>
      <c r="I13455" s="1" t="str">
        <f aca="false">INDEX(Products!$C$2:$C$51,MATCH(C13455,Products!$A$2:$A$51,0))</f>
        <v>Fashion</v>
      </c>
      <c r="J13455" s="1" t="str">
        <f aca="false">INDEX(Orders!$E$2:$E$8001,MATCH(B13455,Orders!$A$2:$A$8001,0))</f>
        <v>Delivered</v>
      </c>
      <c r="K13455" s="1" t="str">
        <f aca="false">LEFT(INDEX(Orders!$C$2:$C$8001,MATCH(B13455,Orders!$A$2:$A$8001,0)),7)</f>
        <v>2025-10</v>
      </c>
    </row>
    <row r="13456" customFormat="false" ht="15" hidden="false" customHeight="true" outlineLevel="0" collapsed="false">
      <c r="A13456" s="1" t="s">
        <v>23926</v>
      </c>
      <c r="B13456" s="1" t="s">
        <v>9027</v>
      </c>
      <c r="C13456" s="1" t="s">
        <v>1965</v>
      </c>
      <c r="D13456" s="1" t="n">
        <v>1</v>
      </c>
      <c r="E13456" s="16" t="n">
        <v>1145.07</v>
      </c>
      <c r="F13456" s="17" t="n">
        <v>0</v>
      </c>
      <c r="G13456" s="16" t="n">
        <v>1145.07</v>
      </c>
      <c r="I13456" s="1" t="str">
        <f aca="false">INDEX(Products!$C$2:$C$51,MATCH(C13456,Products!$A$2:$A$51,0))</f>
        <v>Home &amp; Kitchen</v>
      </c>
      <c r="J13456" s="1" t="str">
        <f aca="false">INDEX(Orders!$E$2:$E$8001,MATCH(B13456,Orders!$A$2:$A$8001,0))</f>
        <v>Delivered</v>
      </c>
      <c r="K13456" s="1" t="str">
        <f aca="false">LEFT(INDEX(Orders!$C$2:$C$8001,MATCH(B13456,Orders!$A$2:$A$8001,0)),7)</f>
        <v>2025-10</v>
      </c>
    </row>
    <row r="13457" customFormat="false" ht="15" hidden="false" customHeight="true" outlineLevel="0" collapsed="false">
      <c r="A13457" s="1" t="s">
        <v>23927</v>
      </c>
      <c r="B13457" s="1" t="s">
        <v>9027</v>
      </c>
      <c r="C13457" s="1" t="s">
        <v>1979</v>
      </c>
      <c r="D13457" s="1" t="n">
        <v>1</v>
      </c>
      <c r="E13457" s="16" t="n">
        <v>623</v>
      </c>
      <c r="F13457" s="17" t="n">
        <v>0.05</v>
      </c>
      <c r="G13457" s="16" t="n">
        <v>591.85</v>
      </c>
      <c r="I13457" s="1" t="str">
        <f aca="false">INDEX(Products!$C$2:$C$51,MATCH(C13457,Products!$A$2:$A$51,0))</f>
        <v>Beauty &amp; Personal Care</v>
      </c>
      <c r="J13457" s="1" t="str">
        <f aca="false">INDEX(Orders!$E$2:$E$8001,MATCH(B13457,Orders!$A$2:$A$8001,0))</f>
        <v>Delivered</v>
      </c>
      <c r="K13457" s="1" t="str">
        <f aca="false">LEFT(INDEX(Orders!$C$2:$C$8001,MATCH(B13457,Orders!$A$2:$A$8001,0)),7)</f>
        <v>2025-10</v>
      </c>
    </row>
    <row r="13458" customFormat="false" ht="15" hidden="false" customHeight="true" outlineLevel="0" collapsed="false">
      <c r="A13458" s="1" t="s">
        <v>23928</v>
      </c>
      <c r="B13458" s="1" t="s">
        <v>9028</v>
      </c>
      <c r="C13458" s="1" t="s">
        <v>1997</v>
      </c>
      <c r="D13458" s="1" t="n">
        <v>1</v>
      </c>
      <c r="E13458" s="16" t="n">
        <v>311.15</v>
      </c>
      <c r="F13458" s="17" t="n">
        <v>0.05</v>
      </c>
      <c r="G13458" s="16" t="n">
        <v>295.59</v>
      </c>
      <c r="I13458" s="1" t="str">
        <f aca="false">INDEX(Products!$C$2:$C$51,MATCH(C13458,Products!$A$2:$A$51,0))</f>
        <v>Sports &amp; Fitness</v>
      </c>
      <c r="J13458" s="1" t="str">
        <f aca="false">INDEX(Orders!$E$2:$E$8001,MATCH(B13458,Orders!$A$2:$A$8001,0))</f>
        <v>Delivered</v>
      </c>
      <c r="K13458" s="1" t="str">
        <f aca="false">LEFT(INDEX(Orders!$C$2:$C$8001,MATCH(B13458,Orders!$A$2:$A$8001,0)),7)</f>
        <v>2025-11</v>
      </c>
    </row>
    <row r="13459" customFormat="false" ht="15" hidden="false" customHeight="true" outlineLevel="0" collapsed="false">
      <c r="A13459" s="1" t="s">
        <v>23929</v>
      </c>
      <c r="B13459" s="1" t="s">
        <v>9029</v>
      </c>
      <c r="C13459" s="1" t="s">
        <v>1949</v>
      </c>
      <c r="D13459" s="1" t="n">
        <v>2</v>
      </c>
      <c r="E13459" s="16" t="n">
        <v>4185.64</v>
      </c>
      <c r="F13459" s="17" t="n">
        <v>0.05</v>
      </c>
      <c r="G13459" s="16" t="n">
        <v>7952.72</v>
      </c>
      <c r="I13459" s="1" t="str">
        <f aca="false">INDEX(Products!$C$2:$C$51,MATCH(C13459,Products!$A$2:$A$51,0))</f>
        <v>Fashion</v>
      </c>
      <c r="J13459" s="1" t="str">
        <f aca="false">INDEX(Orders!$E$2:$E$8001,MATCH(B13459,Orders!$A$2:$A$8001,0))</f>
        <v>Delivered</v>
      </c>
      <c r="K13459" s="1" t="str">
        <f aca="false">LEFT(INDEX(Orders!$C$2:$C$8001,MATCH(B13459,Orders!$A$2:$A$8001,0)),7)</f>
        <v>2024-02</v>
      </c>
    </row>
    <row r="13460" customFormat="false" ht="15" hidden="false" customHeight="true" outlineLevel="0" collapsed="false">
      <c r="A13460" s="1" t="s">
        <v>23930</v>
      </c>
      <c r="B13460" s="1" t="s">
        <v>9029</v>
      </c>
      <c r="C13460" s="1" t="s">
        <v>1995</v>
      </c>
      <c r="D13460" s="1" t="n">
        <v>2</v>
      </c>
      <c r="E13460" s="16" t="n">
        <v>2914.27</v>
      </c>
      <c r="F13460" s="17" t="n">
        <v>0</v>
      </c>
      <c r="G13460" s="16" t="n">
        <v>5828.54</v>
      </c>
      <c r="I13460" s="1" t="str">
        <f aca="false">INDEX(Products!$C$2:$C$51,MATCH(C13460,Products!$A$2:$A$51,0))</f>
        <v>Sports &amp; Fitness</v>
      </c>
      <c r="J13460" s="1" t="str">
        <f aca="false">INDEX(Orders!$E$2:$E$8001,MATCH(B13460,Orders!$A$2:$A$8001,0))</f>
        <v>Delivered</v>
      </c>
      <c r="K13460" s="1" t="str">
        <f aca="false">LEFT(INDEX(Orders!$C$2:$C$8001,MATCH(B13460,Orders!$A$2:$A$8001,0)),7)</f>
        <v>2024-02</v>
      </c>
    </row>
    <row r="13461" customFormat="false" ht="15" hidden="false" customHeight="true" outlineLevel="0" collapsed="false">
      <c r="A13461" s="1" t="s">
        <v>23931</v>
      </c>
      <c r="B13461" s="1" t="s">
        <v>9030</v>
      </c>
      <c r="C13461" s="1" t="s">
        <v>1988</v>
      </c>
      <c r="D13461" s="1" t="n">
        <v>1</v>
      </c>
      <c r="E13461" s="16" t="n">
        <v>681.07</v>
      </c>
      <c r="F13461" s="17" t="n">
        <v>0</v>
      </c>
      <c r="G13461" s="16" t="n">
        <v>681.07</v>
      </c>
      <c r="I13461" s="1" t="str">
        <f aca="false">INDEX(Products!$C$2:$C$51,MATCH(C13461,Products!$A$2:$A$51,0))</f>
        <v>Sports &amp; Fitness</v>
      </c>
      <c r="J13461" s="1" t="str">
        <f aca="false">INDEX(Orders!$E$2:$E$8001,MATCH(B13461,Orders!$A$2:$A$8001,0))</f>
        <v>Delivered</v>
      </c>
      <c r="K13461" s="1" t="str">
        <f aca="false">LEFT(INDEX(Orders!$C$2:$C$8001,MATCH(B13461,Orders!$A$2:$A$8001,0)),7)</f>
        <v>2024-10</v>
      </c>
    </row>
    <row r="13462" customFormat="false" ht="15" hidden="false" customHeight="true" outlineLevel="0" collapsed="false">
      <c r="A13462" s="1" t="s">
        <v>23932</v>
      </c>
      <c r="B13462" s="1" t="s">
        <v>9030</v>
      </c>
      <c r="C13462" s="1" t="s">
        <v>1975</v>
      </c>
      <c r="D13462" s="1" t="n">
        <v>1</v>
      </c>
      <c r="E13462" s="16" t="n">
        <v>862.99</v>
      </c>
      <c r="F13462" s="17" t="n">
        <v>0.1</v>
      </c>
      <c r="G13462" s="16" t="n">
        <v>776.69</v>
      </c>
      <c r="I13462" s="1" t="str">
        <f aca="false">INDEX(Products!$C$2:$C$51,MATCH(C13462,Products!$A$2:$A$51,0))</f>
        <v>Beauty &amp; Personal Care</v>
      </c>
      <c r="J13462" s="1" t="str">
        <f aca="false">INDEX(Orders!$E$2:$E$8001,MATCH(B13462,Orders!$A$2:$A$8001,0))</f>
        <v>Delivered</v>
      </c>
      <c r="K13462" s="1" t="str">
        <f aca="false">LEFT(INDEX(Orders!$C$2:$C$8001,MATCH(B13462,Orders!$A$2:$A$8001,0)),7)</f>
        <v>2024-10</v>
      </c>
    </row>
    <row r="13463" customFormat="false" ht="15" hidden="false" customHeight="true" outlineLevel="0" collapsed="false">
      <c r="A13463" s="1" t="s">
        <v>23933</v>
      </c>
      <c r="B13463" s="1" t="s">
        <v>9030</v>
      </c>
      <c r="C13463" s="1" t="s">
        <v>1930</v>
      </c>
      <c r="D13463" s="1" t="n">
        <v>2</v>
      </c>
      <c r="E13463" s="16" t="n">
        <v>2398.35</v>
      </c>
      <c r="F13463" s="17" t="n">
        <v>0.05</v>
      </c>
      <c r="G13463" s="16" t="n">
        <v>4556.86</v>
      </c>
      <c r="I13463" s="1" t="str">
        <f aca="false">INDEX(Products!$C$2:$C$51,MATCH(C13463,Products!$A$2:$A$51,0))</f>
        <v>Electronics</v>
      </c>
      <c r="J13463" s="1" t="str">
        <f aca="false">INDEX(Orders!$E$2:$E$8001,MATCH(B13463,Orders!$A$2:$A$8001,0))</f>
        <v>Delivered</v>
      </c>
      <c r="K13463" s="1" t="str">
        <f aca="false">LEFT(INDEX(Orders!$C$2:$C$8001,MATCH(B13463,Orders!$A$2:$A$8001,0)),7)</f>
        <v>2024-10</v>
      </c>
    </row>
    <row r="13464" customFormat="false" ht="15" hidden="false" customHeight="true" outlineLevel="0" collapsed="false">
      <c r="A13464" s="1" t="s">
        <v>23934</v>
      </c>
      <c r="B13464" s="1" t="s">
        <v>9031</v>
      </c>
      <c r="C13464" s="1" t="s">
        <v>2006</v>
      </c>
      <c r="D13464" s="1" t="n">
        <v>1</v>
      </c>
      <c r="E13464" s="16" t="n">
        <v>482.17</v>
      </c>
      <c r="F13464" s="17" t="n">
        <v>0.1</v>
      </c>
      <c r="G13464" s="16" t="n">
        <v>433.95</v>
      </c>
      <c r="I13464" s="1" t="str">
        <f aca="false">INDEX(Products!$C$2:$C$51,MATCH(C13464,Products!$A$2:$A$51,0))</f>
        <v>Books &amp; Stationery</v>
      </c>
      <c r="J13464" s="1" t="str">
        <f aca="false">INDEX(Orders!$E$2:$E$8001,MATCH(B13464,Orders!$A$2:$A$8001,0))</f>
        <v>Delivered</v>
      </c>
      <c r="K13464" s="1" t="str">
        <f aca="false">LEFT(INDEX(Orders!$C$2:$C$8001,MATCH(B13464,Orders!$A$2:$A$8001,0)),7)</f>
        <v>2025-09</v>
      </c>
    </row>
    <row r="13465" customFormat="false" ht="15" hidden="false" customHeight="true" outlineLevel="0" collapsed="false">
      <c r="A13465" s="1" t="s">
        <v>23935</v>
      </c>
      <c r="B13465" s="1" t="s">
        <v>9031</v>
      </c>
      <c r="C13465" s="1" t="s">
        <v>1980</v>
      </c>
      <c r="D13465" s="1" t="n">
        <v>1</v>
      </c>
      <c r="E13465" s="16" t="n">
        <v>2299.69</v>
      </c>
      <c r="F13465" s="17" t="n">
        <v>0</v>
      </c>
      <c r="G13465" s="16" t="n">
        <v>2299.69</v>
      </c>
      <c r="I13465" s="1" t="str">
        <f aca="false">INDEX(Products!$C$2:$C$51,MATCH(C13465,Products!$A$2:$A$51,0))</f>
        <v>Beauty &amp; Personal Care</v>
      </c>
      <c r="J13465" s="1" t="str">
        <f aca="false">INDEX(Orders!$E$2:$E$8001,MATCH(B13465,Orders!$A$2:$A$8001,0))</f>
        <v>Delivered</v>
      </c>
      <c r="K13465" s="1" t="str">
        <f aca="false">LEFT(INDEX(Orders!$C$2:$C$8001,MATCH(B13465,Orders!$A$2:$A$8001,0)),7)</f>
        <v>2025-09</v>
      </c>
    </row>
    <row r="13466" customFormat="false" ht="15" hidden="false" customHeight="true" outlineLevel="0" collapsed="false">
      <c r="A13466" s="1" t="s">
        <v>23936</v>
      </c>
      <c r="B13466" s="1" t="s">
        <v>9031</v>
      </c>
      <c r="C13466" s="1" t="s">
        <v>1940</v>
      </c>
      <c r="D13466" s="1" t="n">
        <v>1</v>
      </c>
      <c r="E13466" s="16" t="n">
        <v>2374.52</v>
      </c>
      <c r="F13466" s="17" t="n">
        <v>0.1</v>
      </c>
      <c r="G13466" s="16" t="n">
        <v>2137.07</v>
      </c>
      <c r="I13466" s="1" t="str">
        <f aca="false">INDEX(Products!$C$2:$C$51,MATCH(C13466,Products!$A$2:$A$51,0))</f>
        <v>Fashion</v>
      </c>
      <c r="J13466" s="1" t="str">
        <f aca="false">INDEX(Orders!$E$2:$E$8001,MATCH(B13466,Orders!$A$2:$A$8001,0))</f>
        <v>Delivered</v>
      </c>
      <c r="K13466" s="1" t="str">
        <f aca="false">LEFT(INDEX(Orders!$C$2:$C$8001,MATCH(B13466,Orders!$A$2:$A$8001,0)),7)</f>
        <v>2025-09</v>
      </c>
    </row>
    <row r="13467" customFormat="false" ht="15" hidden="false" customHeight="true" outlineLevel="0" collapsed="false">
      <c r="A13467" s="1" t="s">
        <v>23937</v>
      </c>
      <c r="B13467" s="1" t="s">
        <v>9032</v>
      </c>
      <c r="C13467" s="1" t="s">
        <v>1961</v>
      </c>
      <c r="D13467" s="1" t="n">
        <v>3</v>
      </c>
      <c r="E13467" s="16" t="n">
        <v>3493.68</v>
      </c>
      <c r="F13467" s="17" t="n">
        <v>0.2</v>
      </c>
      <c r="G13467" s="16" t="n">
        <v>8384.83</v>
      </c>
      <c r="I13467" s="1" t="str">
        <f aca="false">INDEX(Products!$C$2:$C$51,MATCH(C13467,Products!$A$2:$A$51,0))</f>
        <v>Home &amp; Kitchen</v>
      </c>
      <c r="J13467" s="1" t="str">
        <f aca="false">INDEX(Orders!$E$2:$E$8001,MATCH(B13467,Orders!$A$2:$A$8001,0))</f>
        <v>Delivered</v>
      </c>
      <c r="K13467" s="1" t="str">
        <f aca="false">LEFT(INDEX(Orders!$C$2:$C$8001,MATCH(B13467,Orders!$A$2:$A$8001,0)),7)</f>
        <v>2024-03</v>
      </c>
    </row>
    <row r="13468" customFormat="false" ht="15" hidden="false" customHeight="true" outlineLevel="0" collapsed="false">
      <c r="A13468" s="1" t="s">
        <v>23938</v>
      </c>
      <c r="B13468" s="1" t="s">
        <v>9033</v>
      </c>
      <c r="C13468" s="1" t="s">
        <v>1990</v>
      </c>
      <c r="D13468" s="1" t="n">
        <v>1</v>
      </c>
      <c r="E13468" s="16" t="n">
        <v>5311.32</v>
      </c>
      <c r="F13468" s="17" t="n">
        <v>0.15</v>
      </c>
      <c r="G13468" s="16" t="n">
        <v>4514.62</v>
      </c>
      <c r="I13468" s="1" t="str">
        <f aca="false">INDEX(Products!$C$2:$C$51,MATCH(C13468,Products!$A$2:$A$51,0))</f>
        <v>Sports &amp; Fitness</v>
      </c>
      <c r="J13468" s="1" t="str">
        <f aca="false">INDEX(Orders!$E$2:$E$8001,MATCH(B13468,Orders!$A$2:$A$8001,0))</f>
        <v>Cancelled</v>
      </c>
      <c r="K13468" s="1" t="str">
        <f aca="false">LEFT(INDEX(Orders!$C$2:$C$8001,MATCH(B13468,Orders!$A$2:$A$8001,0)),7)</f>
        <v>2025-09</v>
      </c>
    </row>
    <row r="13469" customFormat="false" ht="15" hidden="false" customHeight="true" outlineLevel="0" collapsed="false">
      <c r="A13469" s="1" t="s">
        <v>23939</v>
      </c>
      <c r="B13469" s="1" t="s">
        <v>9034</v>
      </c>
      <c r="C13469" s="1" t="s">
        <v>2007</v>
      </c>
      <c r="D13469" s="1" t="n">
        <v>1</v>
      </c>
      <c r="E13469" s="16" t="n">
        <v>750.27</v>
      </c>
      <c r="F13469" s="17" t="n">
        <v>0</v>
      </c>
      <c r="G13469" s="16" t="n">
        <v>750.27</v>
      </c>
      <c r="I13469" s="1" t="str">
        <f aca="false">INDEX(Products!$C$2:$C$51,MATCH(C13469,Products!$A$2:$A$51,0))</f>
        <v>Books &amp; Stationery</v>
      </c>
      <c r="J13469" s="1" t="str">
        <f aca="false">INDEX(Orders!$E$2:$E$8001,MATCH(B13469,Orders!$A$2:$A$8001,0))</f>
        <v>Delivered</v>
      </c>
      <c r="K13469" s="1" t="str">
        <f aca="false">LEFT(INDEX(Orders!$C$2:$C$8001,MATCH(B13469,Orders!$A$2:$A$8001,0)),7)</f>
        <v>2025-10</v>
      </c>
    </row>
    <row r="13470" customFormat="false" ht="15" hidden="false" customHeight="true" outlineLevel="0" collapsed="false">
      <c r="A13470" s="1" t="s">
        <v>23940</v>
      </c>
      <c r="B13470" s="1" t="s">
        <v>9034</v>
      </c>
      <c r="C13470" s="1" t="s">
        <v>1951</v>
      </c>
      <c r="D13470" s="1" t="n">
        <v>1</v>
      </c>
      <c r="E13470" s="16" t="n">
        <v>957.5</v>
      </c>
      <c r="F13470" s="17" t="n">
        <v>0.15</v>
      </c>
      <c r="G13470" s="16" t="n">
        <v>813.88</v>
      </c>
      <c r="I13470" s="1" t="str">
        <f aca="false">INDEX(Products!$C$2:$C$51,MATCH(C13470,Products!$A$2:$A$51,0))</f>
        <v>Fashion</v>
      </c>
      <c r="J13470" s="1" t="str">
        <f aca="false">INDEX(Orders!$E$2:$E$8001,MATCH(B13470,Orders!$A$2:$A$8001,0))</f>
        <v>Delivered</v>
      </c>
      <c r="K13470" s="1" t="str">
        <f aca="false">LEFT(INDEX(Orders!$C$2:$C$8001,MATCH(B13470,Orders!$A$2:$A$8001,0)),7)</f>
        <v>2025-10</v>
      </c>
    </row>
    <row r="13471" customFormat="false" ht="15" hidden="false" customHeight="true" outlineLevel="0" collapsed="false">
      <c r="A13471" s="1" t="s">
        <v>23941</v>
      </c>
      <c r="B13471" s="1" t="s">
        <v>9035</v>
      </c>
      <c r="C13471" s="1" t="s">
        <v>1969</v>
      </c>
      <c r="D13471" s="1" t="n">
        <v>2</v>
      </c>
      <c r="E13471" s="16" t="n">
        <v>9171.98</v>
      </c>
      <c r="F13471" s="17" t="n">
        <v>0.1</v>
      </c>
      <c r="G13471" s="16" t="n">
        <v>16509.56</v>
      </c>
      <c r="I13471" s="1" t="str">
        <f aca="false">INDEX(Products!$C$2:$C$51,MATCH(C13471,Products!$A$2:$A$51,0))</f>
        <v>Home &amp; Kitchen</v>
      </c>
      <c r="J13471" s="1" t="str">
        <f aca="false">INDEX(Orders!$E$2:$E$8001,MATCH(B13471,Orders!$A$2:$A$8001,0))</f>
        <v>Delivered</v>
      </c>
      <c r="K13471" s="1" t="str">
        <f aca="false">LEFT(INDEX(Orders!$C$2:$C$8001,MATCH(B13471,Orders!$A$2:$A$8001,0)),7)</f>
        <v>2025-01</v>
      </c>
    </row>
    <row r="13472" customFormat="false" ht="15" hidden="false" customHeight="true" outlineLevel="0" collapsed="false">
      <c r="A13472" s="1" t="s">
        <v>23942</v>
      </c>
      <c r="B13472" s="1" t="s">
        <v>9035</v>
      </c>
      <c r="C13472" s="1" t="s">
        <v>1963</v>
      </c>
      <c r="D13472" s="1" t="n">
        <v>3</v>
      </c>
      <c r="E13472" s="16" t="n">
        <v>1494.98</v>
      </c>
      <c r="F13472" s="17" t="n">
        <v>0</v>
      </c>
      <c r="G13472" s="16" t="n">
        <v>4484.94</v>
      </c>
      <c r="I13472" s="1" t="str">
        <f aca="false">INDEX(Products!$C$2:$C$51,MATCH(C13472,Products!$A$2:$A$51,0))</f>
        <v>Home &amp; Kitchen</v>
      </c>
      <c r="J13472" s="1" t="str">
        <f aca="false">INDEX(Orders!$E$2:$E$8001,MATCH(B13472,Orders!$A$2:$A$8001,0))</f>
        <v>Delivered</v>
      </c>
      <c r="K13472" s="1" t="str">
        <f aca="false">LEFT(INDEX(Orders!$C$2:$C$8001,MATCH(B13472,Orders!$A$2:$A$8001,0)),7)</f>
        <v>2025-01</v>
      </c>
    </row>
    <row r="13473" customFormat="false" ht="15" hidden="false" customHeight="true" outlineLevel="0" collapsed="false">
      <c r="A13473" s="1" t="s">
        <v>23943</v>
      </c>
      <c r="B13473" s="1" t="s">
        <v>9035</v>
      </c>
      <c r="C13473" s="1" t="s">
        <v>1990</v>
      </c>
      <c r="D13473" s="1" t="n">
        <v>1</v>
      </c>
      <c r="E13473" s="16" t="n">
        <v>5311.32</v>
      </c>
      <c r="F13473" s="17" t="n">
        <v>0.1</v>
      </c>
      <c r="G13473" s="16" t="n">
        <v>4780.19</v>
      </c>
      <c r="I13473" s="1" t="str">
        <f aca="false">INDEX(Products!$C$2:$C$51,MATCH(C13473,Products!$A$2:$A$51,0))</f>
        <v>Sports &amp; Fitness</v>
      </c>
      <c r="J13473" s="1" t="str">
        <f aca="false">INDEX(Orders!$E$2:$E$8001,MATCH(B13473,Orders!$A$2:$A$8001,0))</f>
        <v>Delivered</v>
      </c>
      <c r="K13473" s="1" t="str">
        <f aca="false">LEFT(INDEX(Orders!$C$2:$C$8001,MATCH(B13473,Orders!$A$2:$A$8001,0)),7)</f>
        <v>2025-01</v>
      </c>
    </row>
    <row r="13474" customFormat="false" ht="15" hidden="false" customHeight="true" outlineLevel="0" collapsed="false">
      <c r="A13474" s="1" t="s">
        <v>23944</v>
      </c>
      <c r="B13474" s="1" t="s">
        <v>9036</v>
      </c>
      <c r="C13474" s="1" t="s">
        <v>1979</v>
      </c>
      <c r="D13474" s="1" t="n">
        <v>1</v>
      </c>
      <c r="E13474" s="16" t="n">
        <v>623</v>
      </c>
      <c r="F13474" s="17" t="n">
        <v>0.1</v>
      </c>
      <c r="G13474" s="16" t="n">
        <v>560.7</v>
      </c>
      <c r="I13474" s="1" t="str">
        <f aca="false">INDEX(Products!$C$2:$C$51,MATCH(C13474,Products!$A$2:$A$51,0))</f>
        <v>Beauty &amp; Personal Care</v>
      </c>
      <c r="J13474" s="1" t="str">
        <f aca="false">INDEX(Orders!$E$2:$E$8001,MATCH(B13474,Orders!$A$2:$A$8001,0))</f>
        <v>Delivered</v>
      </c>
      <c r="K13474" s="1" t="str">
        <f aca="false">LEFT(INDEX(Orders!$C$2:$C$8001,MATCH(B13474,Orders!$A$2:$A$8001,0)),7)</f>
        <v>2024-10</v>
      </c>
    </row>
    <row r="13475" customFormat="false" ht="15" hidden="false" customHeight="true" outlineLevel="0" collapsed="false">
      <c r="A13475" s="1" t="s">
        <v>23945</v>
      </c>
      <c r="B13475" s="1" t="s">
        <v>9036</v>
      </c>
      <c r="C13475" s="1" t="s">
        <v>2006</v>
      </c>
      <c r="D13475" s="1" t="n">
        <v>1</v>
      </c>
      <c r="E13475" s="16" t="n">
        <v>482.17</v>
      </c>
      <c r="F13475" s="17" t="n">
        <v>0</v>
      </c>
      <c r="G13475" s="16" t="n">
        <v>482.17</v>
      </c>
      <c r="I13475" s="1" t="str">
        <f aca="false">INDEX(Products!$C$2:$C$51,MATCH(C13475,Products!$A$2:$A$51,0))</f>
        <v>Books &amp; Stationery</v>
      </c>
      <c r="J13475" s="1" t="str">
        <f aca="false">INDEX(Orders!$E$2:$E$8001,MATCH(B13475,Orders!$A$2:$A$8001,0))</f>
        <v>Delivered</v>
      </c>
      <c r="K13475" s="1" t="str">
        <f aca="false">LEFT(INDEX(Orders!$C$2:$C$8001,MATCH(B13475,Orders!$A$2:$A$8001,0)),7)</f>
        <v>2024-10</v>
      </c>
    </row>
    <row r="13476" customFormat="false" ht="15" hidden="false" customHeight="true" outlineLevel="0" collapsed="false">
      <c r="A13476" s="1" t="s">
        <v>23946</v>
      </c>
      <c r="B13476" s="1" t="s">
        <v>9036</v>
      </c>
      <c r="C13476" s="1" t="s">
        <v>2007</v>
      </c>
      <c r="D13476" s="1" t="n">
        <v>2</v>
      </c>
      <c r="E13476" s="16" t="n">
        <v>750.27</v>
      </c>
      <c r="F13476" s="17" t="n">
        <v>0.1</v>
      </c>
      <c r="G13476" s="16" t="n">
        <v>1350.49</v>
      </c>
      <c r="I13476" s="1" t="str">
        <f aca="false">INDEX(Products!$C$2:$C$51,MATCH(C13476,Products!$A$2:$A$51,0))</f>
        <v>Books &amp; Stationery</v>
      </c>
      <c r="J13476" s="1" t="str">
        <f aca="false">INDEX(Orders!$E$2:$E$8001,MATCH(B13476,Orders!$A$2:$A$8001,0))</f>
        <v>Delivered</v>
      </c>
      <c r="K13476" s="1" t="str">
        <f aca="false">LEFT(INDEX(Orders!$C$2:$C$8001,MATCH(B13476,Orders!$A$2:$A$8001,0)),7)</f>
        <v>2024-10</v>
      </c>
    </row>
    <row r="13477" customFormat="false" ht="15" hidden="false" customHeight="true" outlineLevel="0" collapsed="false">
      <c r="A13477" s="1" t="s">
        <v>23947</v>
      </c>
      <c r="B13477" s="1" t="s">
        <v>9036</v>
      </c>
      <c r="C13477" s="1" t="s">
        <v>1930</v>
      </c>
      <c r="D13477" s="1" t="n">
        <v>1</v>
      </c>
      <c r="E13477" s="16" t="n">
        <v>2398.35</v>
      </c>
      <c r="F13477" s="17" t="n">
        <v>0</v>
      </c>
      <c r="G13477" s="16" t="n">
        <v>2398.35</v>
      </c>
      <c r="I13477" s="1" t="str">
        <f aca="false">INDEX(Products!$C$2:$C$51,MATCH(C13477,Products!$A$2:$A$51,0))</f>
        <v>Electronics</v>
      </c>
      <c r="J13477" s="1" t="str">
        <f aca="false">INDEX(Orders!$E$2:$E$8001,MATCH(B13477,Orders!$A$2:$A$8001,0))</f>
        <v>Delivered</v>
      </c>
      <c r="K13477" s="1" t="str">
        <f aca="false">LEFT(INDEX(Orders!$C$2:$C$8001,MATCH(B13477,Orders!$A$2:$A$8001,0)),7)</f>
        <v>2024-10</v>
      </c>
    </row>
    <row r="13478" customFormat="false" ht="15" hidden="false" customHeight="true" outlineLevel="0" collapsed="false">
      <c r="A13478" s="1" t="s">
        <v>23948</v>
      </c>
      <c r="B13478" s="1" t="s">
        <v>9037</v>
      </c>
      <c r="C13478" s="1" t="s">
        <v>1940</v>
      </c>
      <c r="D13478" s="1" t="n">
        <v>1</v>
      </c>
      <c r="E13478" s="16" t="n">
        <v>2374.52</v>
      </c>
      <c r="F13478" s="17" t="n">
        <v>0</v>
      </c>
      <c r="G13478" s="16" t="n">
        <v>2374.52</v>
      </c>
      <c r="I13478" s="1" t="str">
        <f aca="false">INDEX(Products!$C$2:$C$51,MATCH(C13478,Products!$A$2:$A$51,0))</f>
        <v>Fashion</v>
      </c>
      <c r="J13478" s="1" t="str">
        <f aca="false">INDEX(Orders!$E$2:$E$8001,MATCH(B13478,Orders!$A$2:$A$8001,0))</f>
        <v>Delivered</v>
      </c>
      <c r="K13478" s="1" t="str">
        <f aca="false">LEFT(INDEX(Orders!$C$2:$C$8001,MATCH(B13478,Orders!$A$2:$A$8001,0)),7)</f>
        <v>2025-04</v>
      </c>
    </row>
    <row r="13479" customFormat="false" ht="15" hidden="false" customHeight="true" outlineLevel="0" collapsed="false">
      <c r="A13479" s="1" t="s">
        <v>23949</v>
      </c>
      <c r="B13479" s="1" t="s">
        <v>9038</v>
      </c>
      <c r="C13479" s="1" t="s">
        <v>2007</v>
      </c>
      <c r="D13479" s="1" t="n">
        <v>1</v>
      </c>
      <c r="E13479" s="16" t="n">
        <v>750.27</v>
      </c>
      <c r="F13479" s="17" t="n">
        <v>0.15</v>
      </c>
      <c r="G13479" s="16" t="n">
        <v>637.73</v>
      </c>
      <c r="I13479" s="1" t="str">
        <f aca="false">INDEX(Products!$C$2:$C$51,MATCH(C13479,Products!$A$2:$A$51,0))</f>
        <v>Books &amp; Stationery</v>
      </c>
      <c r="J13479" s="1" t="str">
        <f aca="false">INDEX(Orders!$E$2:$E$8001,MATCH(B13479,Orders!$A$2:$A$8001,0))</f>
        <v>Delivered</v>
      </c>
      <c r="K13479" s="1" t="str">
        <f aca="false">LEFT(INDEX(Orders!$C$2:$C$8001,MATCH(B13479,Orders!$A$2:$A$8001,0)),7)</f>
        <v>2025-08</v>
      </c>
    </row>
    <row r="13480" customFormat="false" ht="15" hidden="false" customHeight="true" outlineLevel="0" collapsed="false">
      <c r="A13480" s="1" t="s">
        <v>23950</v>
      </c>
      <c r="B13480" s="1" t="s">
        <v>9038</v>
      </c>
      <c r="C13480" s="1" t="s">
        <v>2006</v>
      </c>
      <c r="D13480" s="1" t="n">
        <v>2</v>
      </c>
      <c r="E13480" s="16" t="n">
        <v>482.17</v>
      </c>
      <c r="F13480" s="17" t="n">
        <v>0</v>
      </c>
      <c r="G13480" s="16" t="n">
        <v>964.34</v>
      </c>
      <c r="I13480" s="1" t="str">
        <f aca="false">INDEX(Products!$C$2:$C$51,MATCH(C13480,Products!$A$2:$A$51,0))</f>
        <v>Books &amp; Stationery</v>
      </c>
      <c r="J13480" s="1" t="str">
        <f aca="false">INDEX(Orders!$E$2:$E$8001,MATCH(B13480,Orders!$A$2:$A$8001,0))</f>
        <v>Delivered</v>
      </c>
      <c r="K13480" s="1" t="str">
        <f aca="false">LEFT(INDEX(Orders!$C$2:$C$8001,MATCH(B13480,Orders!$A$2:$A$8001,0)),7)</f>
        <v>2025-08</v>
      </c>
    </row>
    <row r="13481" customFormat="false" ht="15" hidden="false" customHeight="true" outlineLevel="0" collapsed="false">
      <c r="A13481" s="1" t="s">
        <v>23951</v>
      </c>
      <c r="B13481" s="1" t="s">
        <v>9039</v>
      </c>
      <c r="C13481" s="1" t="s">
        <v>1953</v>
      </c>
      <c r="D13481" s="1" t="n">
        <v>2</v>
      </c>
      <c r="E13481" s="16" t="n">
        <v>4914.12</v>
      </c>
      <c r="F13481" s="17" t="n">
        <v>0</v>
      </c>
      <c r="G13481" s="16" t="n">
        <v>9828.24</v>
      </c>
      <c r="I13481" s="1" t="str">
        <f aca="false">INDEX(Products!$C$2:$C$51,MATCH(C13481,Products!$A$2:$A$51,0))</f>
        <v>Fashion</v>
      </c>
      <c r="J13481" s="1" t="str">
        <f aca="false">INDEX(Orders!$E$2:$E$8001,MATCH(B13481,Orders!$A$2:$A$8001,0))</f>
        <v>Delivered</v>
      </c>
      <c r="K13481" s="1" t="str">
        <f aca="false">LEFT(INDEX(Orders!$C$2:$C$8001,MATCH(B13481,Orders!$A$2:$A$8001,0)),7)</f>
        <v>2024-12</v>
      </c>
    </row>
    <row r="13482" customFormat="false" ht="15" hidden="false" customHeight="true" outlineLevel="0" collapsed="false">
      <c r="A13482" s="1" t="s">
        <v>23952</v>
      </c>
      <c r="B13482" s="1" t="s">
        <v>9040</v>
      </c>
      <c r="C13482" s="1" t="s">
        <v>2006</v>
      </c>
      <c r="D13482" s="1" t="n">
        <v>1</v>
      </c>
      <c r="E13482" s="16" t="n">
        <v>482.17</v>
      </c>
      <c r="F13482" s="17" t="n">
        <v>0.15</v>
      </c>
      <c r="G13482" s="16" t="n">
        <v>409.84</v>
      </c>
      <c r="I13482" s="1" t="str">
        <f aca="false">INDEX(Products!$C$2:$C$51,MATCH(C13482,Products!$A$2:$A$51,0))</f>
        <v>Books &amp; Stationery</v>
      </c>
      <c r="J13482" s="1" t="str">
        <f aca="false">INDEX(Orders!$E$2:$E$8001,MATCH(B13482,Orders!$A$2:$A$8001,0))</f>
        <v>Delivered</v>
      </c>
      <c r="K13482" s="1" t="str">
        <f aca="false">LEFT(INDEX(Orders!$C$2:$C$8001,MATCH(B13482,Orders!$A$2:$A$8001,0)),7)</f>
        <v>2024-09</v>
      </c>
    </row>
    <row r="13483" customFormat="false" ht="15" hidden="false" customHeight="true" outlineLevel="0" collapsed="false">
      <c r="A13483" s="1" t="s">
        <v>23953</v>
      </c>
      <c r="B13483" s="1" t="s">
        <v>9041</v>
      </c>
      <c r="C13483" s="1" t="s">
        <v>2007</v>
      </c>
      <c r="D13483" s="1" t="n">
        <v>2</v>
      </c>
      <c r="E13483" s="16" t="n">
        <v>750.27</v>
      </c>
      <c r="F13483" s="17" t="n">
        <v>0.2</v>
      </c>
      <c r="G13483" s="16" t="n">
        <v>1200.43</v>
      </c>
      <c r="I13483" s="1" t="str">
        <f aca="false">INDEX(Products!$C$2:$C$51,MATCH(C13483,Products!$A$2:$A$51,0))</f>
        <v>Books &amp; Stationery</v>
      </c>
      <c r="J13483" s="1" t="str">
        <f aca="false">INDEX(Orders!$E$2:$E$8001,MATCH(B13483,Orders!$A$2:$A$8001,0))</f>
        <v>Delivered</v>
      </c>
      <c r="K13483" s="1" t="str">
        <f aca="false">LEFT(INDEX(Orders!$C$2:$C$8001,MATCH(B13483,Orders!$A$2:$A$8001,0)),7)</f>
        <v>2024-11</v>
      </c>
    </row>
    <row r="13484" customFormat="false" ht="15" hidden="false" customHeight="true" outlineLevel="0" collapsed="false">
      <c r="A13484" s="1" t="s">
        <v>23954</v>
      </c>
      <c r="B13484" s="1" t="s">
        <v>9042</v>
      </c>
      <c r="C13484" s="1" t="s">
        <v>1979</v>
      </c>
      <c r="D13484" s="1" t="n">
        <v>1</v>
      </c>
      <c r="E13484" s="16" t="n">
        <v>623</v>
      </c>
      <c r="F13484" s="17" t="n">
        <v>0.15</v>
      </c>
      <c r="G13484" s="16" t="n">
        <v>529.55</v>
      </c>
      <c r="I13484" s="1" t="str">
        <f aca="false">INDEX(Products!$C$2:$C$51,MATCH(C13484,Products!$A$2:$A$51,0))</f>
        <v>Beauty &amp; Personal Care</v>
      </c>
      <c r="J13484" s="1" t="str">
        <f aca="false">INDEX(Orders!$E$2:$E$8001,MATCH(B13484,Orders!$A$2:$A$8001,0))</f>
        <v>Delivered</v>
      </c>
      <c r="K13484" s="1" t="str">
        <f aca="false">LEFT(INDEX(Orders!$C$2:$C$8001,MATCH(B13484,Orders!$A$2:$A$8001,0)),7)</f>
        <v>2024-12</v>
      </c>
    </row>
    <row r="13485" customFormat="false" ht="15" hidden="false" customHeight="true" outlineLevel="0" collapsed="false">
      <c r="A13485" s="1" t="s">
        <v>23955</v>
      </c>
      <c r="B13485" s="1" t="s">
        <v>9042</v>
      </c>
      <c r="C13485" s="1" t="s">
        <v>1930</v>
      </c>
      <c r="D13485" s="1" t="n">
        <v>2</v>
      </c>
      <c r="E13485" s="16" t="n">
        <v>2398.35</v>
      </c>
      <c r="F13485" s="17" t="n">
        <v>0</v>
      </c>
      <c r="G13485" s="16" t="n">
        <v>4796.7</v>
      </c>
      <c r="I13485" s="1" t="str">
        <f aca="false">INDEX(Products!$C$2:$C$51,MATCH(C13485,Products!$A$2:$A$51,0))</f>
        <v>Electronics</v>
      </c>
      <c r="J13485" s="1" t="str">
        <f aca="false">INDEX(Orders!$E$2:$E$8001,MATCH(B13485,Orders!$A$2:$A$8001,0))</f>
        <v>Delivered</v>
      </c>
      <c r="K13485" s="1" t="str">
        <f aca="false">LEFT(INDEX(Orders!$C$2:$C$8001,MATCH(B13485,Orders!$A$2:$A$8001,0)),7)</f>
        <v>2024-12</v>
      </c>
    </row>
    <row r="13486" customFormat="false" ht="15" hidden="false" customHeight="true" outlineLevel="0" collapsed="false">
      <c r="A13486" s="1" t="s">
        <v>23956</v>
      </c>
      <c r="B13486" s="1" t="s">
        <v>9042</v>
      </c>
      <c r="C13486" s="1" t="s">
        <v>2006</v>
      </c>
      <c r="D13486" s="1" t="n">
        <v>1</v>
      </c>
      <c r="E13486" s="16" t="n">
        <v>482.17</v>
      </c>
      <c r="F13486" s="17" t="n">
        <v>0.2</v>
      </c>
      <c r="G13486" s="16" t="n">
        <v>385.74</v>
      </c>
      <c r="I13486" s="1" t="str">
        <f aca="false">INDEX(Products!$C$2:$C$51,MATCH(C13486,Products!$A$2:$A$51,0))</f>
        <v>Books &amp; Stationery</v>
      </c>
      <c r="J13486" s="1" t="str">
        <f aca="false">INDEX(Orders!$E$2:$E$8001,MATCH(B13486,Orders!$A$2:$A$8001,0))</f>
        <v>Delivered</v>
      </c>
      <c r="K13486" s="1" t="str">
        <f aca="false">LEFT(INDEX(Orders!$C$2:$C$8001,MATCH(B13486,Orders!$A$2:$A$8001,0)),7)</f>
        <v>2024-12</v>
      </c>
    </row>
    <row r="13487" customFormat="false" ht="15" hidden="false" customHeight="true" outlineLevel="0" collapsed="false">
      <c r="A13487" s="1" t="s">
        <v>23957</v>
      </c>
      <c r="B13487" s="1" t="s">
        <v>9042</v>
      </c>
      <c r="C13487" s="1" t="s">
        <v>1940</v>
      </c>
      <c r="D13487" s="1" t="n">
        <v>2</v>
      </c>
      <c r="E13487" s="16" t="n">
        <v>2374.52</v>
      </c>
      <c r="F13487" s="17" t="n">
        <v>0</v>
      </c>
      <c r="G13487" s="16" t="n">
        <v>4749.04</v>
      </c>
      <c r="I13487" s="1" t="str">
        <f aca="false">INDEX(Products!$C$2:$C$51,MATCH(C13487,Products!$A$2:$A$51,0))</f>
        <v>Fashion</v>
      </c>
      <c r="J13487" s="1" t="str">
        <f aca="false">INDEX(Orders!$E$2:$E$8001,MATCH(B13487,Orders!$A$2:$A$8001,0))</f>
        <v>Delivered</v>
      </c>
      <c r="K13487" s="1" t="str">
        <f aca="false">LEFT(INDEX(Orders!$C$2:$C$8001,MATCH(B13487,Orders!$A$2:$A$8001,0)),7)</f>
        <v>2024-12</v>
      </c>
    </row>
    <row r="13488" customFormat="false" ht="15" hidden="false" customHeight="true" outlineLevel="0" collapsed="false">
      <c r="A13488" s="1" t="s">
        <v>23958</v>
      </c>
      <c r="B13488" s="1" t="s">
        <v>9042</v>
      </c>
      <c r="C13488" s="1" t="s">
        <v>2007</v>
      </c>
      <c r="D13488" s="1" t="n">
        <v>1</v>
      </c>
      <c r="E13488" s="16" t="n">
        <v>750.27</v>
      </c>
      <c r="F13488" s="17" t="n">
        <v>0.05</v>
      </c>
      <c r="G13488" s="16" t="n">
        <v>712.76</v>
      </c>
      <c r="I13488" s="1" t="str">
        <f aca="false">INDEX(Products!$C$2:$C$51,MATCH(C13488,Products!$A$2:$A$51,0))</f>
        <v>Books &amp; Stationery</v>
      </c>
      <c r="J13488" s="1" t="str">
        <f aca="false">INDEX(Orders!$E$2:$E$8001,MATCH(B13488,Orders!$A$2:$A$8001,0))</f>
        <v>Delivered</v>
      </c>
      <c r="K13488" s="1" t="str">
        <f aca="false">LEFT(INDEX(Orders!$C$2:$C$8001,MATCH(B13488,Orders!$A$2:$A$8001,0)),7)</f>
        <v>2024-12</v>
      </c>
    </row>
    <row r="13489" customFormat="false" ht="15" hidden="false" customHeight="true" outlineLevel="0" collapsed="false">
      <c r="A13489" s="1" t="s">
        <v>23959</v>
      </c>
      <c r="B13489" s="1" t="s">
        <v>9043</v>
      </c>
      <c r="C13489" s="1" t="s">
        <v>1947</v>
      </c>
      <c r="D13489" s="1" t="n">
        <v>1</v>
      </c>
      <c r="E13489" s="16" t="n">
        <v>4778.51</v>
      </c>
      <c r="F13489" s="17" t="n">
        <v>0.05</v>
      </c>
      <c r="G13489" s="16" t="n">
        <v>4539.58</v>
      </c>
      <c r="I13489" s="1" t="str">
        <f aca="false">INDEX(Products!$C$2:$C$51,MATCH(C13489,Products!$A$2:$A$51,0))</f>
        <v>Fashion</v>
      </c>
      <c r="J13489" s="1" t="str">
        <f aca="false">INDEX(Orders!$E$2:$E$8001,MATCH(B13489,Orders!$A$2:$A$8001,0))</f>
        <v>Delivered</v>
      </c>
      <c r="K13489" s="1" t="str">
        <f aca="false">LEFT(INDEX(Orders!$C$2:$C$8001,MATCH(B13489,Orders!$A$2:$A$8001,0)),7)</f>
        <v>2025-01</v>
      </c>
    </row>
    <row r="13490" customFormat="false" ht="15" hidden="false" customHeight="true" outlineLevel="0" collapsed="false">
      <c r="A13490" s="1" t="s">
        <v>23960</v>
      </c>
      <c r="B13490" s="1" t="s">
        <v>9044</v>
      </c>
      <c r="C13490" s="1" t="s">
        <v>1976</v>
      </c>
      <c r="D13490" s="1" t="n">
        <v>1</v>
      </c>
      <c r="E13490" s="16" t="n">
        <v>1603.35</v>
      </c>
      <c r="F13490" s="17" t="n">
        <v>0.05</v>
      </c>
      <c r="G13490" s="16" t="n">
        <v>1523.18</v>
      </c>
      <c r="I13490" s="1" t="str">
        <f aca="false">INDEX(Products!$C$2:$C$51,MATCH(C13490,Products!$A$2:$A$51,0))</f>
        <v>Beauty &amp; Personal Care</v>
      </c>
      <c r="J13490" s="1" t="str">
        <f aca="false">INDEX(Orders!$E$2:$E$8001,MATCH(B13490,Orders!$A$2:$A$8001,0))</f>
        <v>Delivered</v>
      </c>
      <c r="K13490" s="1" t="str">
        <f aca="false">LEFT(INDEX(Orders!$C$2:$C$8001,MATCH(B13490,Orders!$A$2:$A$8001,0)),7)</f>
        <v>2025-12</v>
      </c>
    </row>
    <row r="13491" customFormat="false" ht="15" hidden="false" customHeight="true" outlineLevel="0" collapsed="false">
      <c r="A13491" s="1" t="s">
        <v>23961</v>
      </c>
      <c r="B13491" s="1" t="s">
        <v>9044</v>
      </c>
      <c r="C13491" s="1" t="s">
        <v>2007</v>
      </c>
      <c r="D13491" s="1" t="n">
        <v>2</v>
      </c>
      <c r="E13491" s="16" t="n">
        <v>750.27</v>
      </c>
      <c r="F13491" s="17" t="n">
        <v>0</v>
      </c>
      <c r="G13491" s="16" t="n">
        <v>1500.54</v>
      </c>
      <c r="I13491" s="1" t="str">
        <f aca="false">INDEX(Products!$C$2:$C$51,MATCH(C13491,Products!$A$2:$A$51,0))</f>
        <v>Books &amp; Stationery</v>
      </c>
      <c r="J13491" s="1" t="str">
        <f aca="false">INDEX(Orders!$E$2:$E$8001,MATCH(B13491,Orders!$A$2:$A$8001,0))</f>
        <v>Delivered</v>
      </c>
      <c r="K13491" s="1" t="str">
        <f aca="false">LEFT(INDEX(Orders!$C$2:$C$8001,MATCH(B13491,Orders!$A$2:$A$8001,0)),7)</f>
        <v>2025-12</v>
      </c>
    </row>
    <row r="13492" customFormat="false" ht="15" hidden="false" customHeight="true" outlineLevel="0" collapsed="false">
      <c r="A13492" s="1" t="s">
        <v>23962</v>
      </c>
      <c r="B13492" s="1" t="s">
        <v>9045</v>
      </c>
      <c r="C13492" s="1" t="s">
        <v>1997</v>
      </c>
      <c r="D13492" s="1" t="n">
        <v>1</v>
      </c>
      <c r="E13492" s="16" t="n">
        <v>311.15</v>
      </c>
      <c r="F13492" s="17" t="n">
        <v>0</v>
      </c>
      <c r="G13492" s="16" t="n">
        <v>311.15</v>
      </c>
      <c r="I13492" s="1" t="str">
        <f aca="false">INDEX(Products!$C$2:$C$51,MATCH(C13492,Products!$A$2:$A$51,0))</f>
        <v>Sports &amp; Fitness</v>
      </c>
      <c r="J13492" s="1" t="str">
        <f aca="false">INDEX(Orders!$E$2:$E$8001,MATCH(B13492,Orders!$A$2:$A$8001,0))</f>
        <v>Delivered</v>
      </c>
      <c r="K13492" s="1" t="str">
        <f aca="false">LEFT(INDEX(Orders!$C$2:$C$8001,MATCH(B13492,Orders!$A$2:$A$8001,0)),7)</f>
        <v>2024-09</v>
      </c>
    </row>
    <row r="13493" customFormat="false" ht="15" hidden="false" customHeight="true" outlineLevel="0" collapsed="false">
      <c r="A13493" s="1" t="s">
        <v>23963</v>
      </c>
      <c r="B13493" s="1" t="s">
        <v>9046</v>
      </c>
      <c r="C13493" s="1" t="s">
        <v>1975</v>
      </c>
      <c r="D13493" s="1" t="n">
        <v>1</v>
      </c>
      <c r="E13493" s="16" t="n">
        <v>862.99</v>
      </c>
      <c r="F13493" s="17" t="n">
        <v>0</v>
      </c>
      <c r="G13493" s="16" t="n">
        <v>862.99</v>
      </c>
      <c r="I13493" s="1" t="str">
        <f aca="false">INDEX(Products!$C$2:$C$51,MATCH(C13493,Products!$A$2:$A$51,0))</f>
        <v>Beauty &amp; Personal Care</v>
      </c>
      <c r="J13493" s="1" t="str">
        <f aca="false">INDEX(Orders!$E$2:$E$8001,MATCH(B13493,Orders!$A$2:$A$8001,0))</f>
        <v>Delivered</v>
      </c>
      <c r="K13493" s="1" t="str">
        <f aca="false">LEFT(INDEX(Orders!$C$2:$C$8001,MATCH(B13493,Orders!$A$2:$A$8001,0)),7)</f>
        <v>2025-07</v>
      </c>
    </row>
    <row r="13494" customFormat="false" ht="15" hidden="false" customHeight="true" outlineLevel="0" collapsed="false">
      <c r="A13494" s="1" t="s">
        <v>23964</v>
      </c>
      <c r="B13494" s="1" t="s">
        <v>9047</v>
      </c>
      <c r="C13494" s="1" t="s">
        <v>1990</v>
      </c>
      <c r="D13494" s="1" t="n">
        <v>1</v>
      </c>
      <c r="E13494" s="16" t="n">
        <v>5311.32</v>
      </c>
      <c r="F13494" s="17" t="n">
        <v>0</v>
      </c>
      <c r="G13494" s="16" t="n">
        <v>5311.32</v>
      </c>
      <c r="I13494" s="1" t="str">
        <f aca="false">INDEX(Products!$C$2:$C$51,MATCH(C13494,Products!$A$2:$A$51,0))</f>
        <v>Sports &amp; Fitness</v>
      </c>
      <c r="J13494" s="1" t="str">
        <f aca="false">INDEX(Orders!$E$2:$E$8001,MATCH(B13494,Orders!$A$2:$A$8001,0))</f>
        <v>Delivered</v>
      </c>
      <c r="K13494" s="1" t="str">
        <f aca="false">LEFT(INDEX(Orders!$C$2:$C$8001,MATCH(B13494,Orders!$A$2:$A$8001,0)),7)</f>
        <v>2025-01</v>
      </c>
    </row>
    <row r="13495" customFormat="false" ht="15" hidden="false" customHeight="true" outlineLevel="0" collapsed="false">
      <c r="A13495" s="1" t="s">
        <v>23965</v>
      </c>
      <c r="B13495" s="1" t="s">
        <v>9047</v>
      </c>
      <c r="C13495" s="1" t="s">
        <v>1969</v>
      </c>
      <c r="D13495" s="1" t="n">
        <v>1</v>
      </c>
      <c r="E13495" s="16" t="n">
        <v>9171.98</v>
      </c>
      <c r="F13495" s="17" t="n">
        <v>0</v>
      </c>
      <c r="G13495" s="16" t="n">
        <v>9171.98</v>
      </c>
      <c r="I13495" s="1" t="str">
        <f aca="false">INDEX(Products!$C$2:$C$51,MATCH(C13495,Products!$A$2:$A$51,0))</f>
        <v>Home &amp; Kitchen</v>
      </c>
      <c r="J13495" s="1" t="str">
        <f aca="false">INDEX(Orders!$E$2:$E$8001,MATCH(B13495,Orders!$A$2:$A$8001,0))</f>
        <v>Delivered</v>
      </c>
      <c r="K13495" s="1" t="str">
        <f aca="false">LEFT(INDEX(Orders!$C$2:$C$8001,MATCH(B13495,Orders!$A$2:$A$8001,0)),7)</f>
        <v>2025-01</v>
      </c>
    </row>
    <row r="13496" customFormat="false" ht="15" hidden="false" customHeight="true" outlineLevel="0" collapsed="false">
      <c r="A13496" s="1" t="s">
        <v>23966</v>
      </c>
      <c r="B13496" s="1" t="s">
        <v>9048</v>
      </c>
      <c r="C13496" s="1" t="s">
        <v>1940</v>
      </c>
      <c r="D13496" s="1" t="n">
        <v>1</v>
      </c>
      <c r="E13496" s="16" t="n">
        <v>2374.52</v>
      </c>
      <c r="F13496" s="17" t="n">
        <v>0</v>
      </c>
      <c r="G13496" s="16" t="n">
        <v>2374.52</v>
      </c>
      <c r="I13496" s="1" t="str">
        <f aca="false">INDEX(Products!$C$2:$C$51,MATCH(C13496,Products!$A$2:$A$51,0))</f>
        <v>Fashion</v>
      </c>
      <c r="J13496" s="1" t="str">
        <f aca="false">INDEX(Orders!$E$2:$E$8001,MATCH(B13496,Orders!$A$2:$A$8001,0))</f>
        <v>Delivered</v>
      </c>
      <c r="K13496" s="1" t="str">
        <f aca="false">LEFT(INDEX(Orders!$C$2:$C$8001,MATCH(B13496,Orders!$A$2:$A$8001,0)),7)</f>
        <v>2025-01</v>
      </c>
    </row>
    <row r="13497" customFormat="false" ht="15" hidden="false" customHeight="true" outlineLevel="0" collapsed="false">
      <c r="A13497" s="1" t="s">
        <v>23967</v>
      </c>
      <c r="B13497" s="1" t="s">
        <v>9049</v>
      </c>
      <c r="C13497" s="1" t="s">
        <v>1940</v>
      </c>
      <c r="D13497" s="1" t="n">
        <v>1</v>
      </c>
      <c r="E13497" s="16" t="n">
        <v>2374.52</v>
      </c>
      <c r="F13497" s="17" t="n">
        <v>0</v>
      </c>
      <c r="G13497" s="16" t="n">
        <v>2374.52</v>
      </c>
      <c r="I13497" s="1" t="str">
        <f aca="false">INDEX(Products!$C$2:$C$51,MATCH(C13497,Products!$A$2:$A$51,0))</f>
        <v>Fashion</v>
      </c>
      <c r="J13497" s="1" t="str">
        <f aca="false">INDEX(Orders!$E$2:$E$8001,MATCH(B13497,Orders!$A$2:$A$8001,0))</f>
        <v>Delivered</v>
      </c>
      <c r="K13497" s="1" t="str">
        <f aca="false">LEFT(INDEX(Orders!$C$2:$C$8001,MATCH(B13497,Orders!$A$2:$A$8001,0)),7)</f>
        <v>2025-08</v>
      </c>
    </row>
    <row r="13498" customFormat="false" ht="15" hidden="false" customHeight="true" outlineLevel="0" collapsed="false">
      <c r="A13498" s="1" t="s">
        <v>23968</v>
      </c>
      <c r="B13498" s="1" t="s">
        <v>9050</v>
      </c>
      <c r="C13498" s="1" t="s">
        <v>2006</v>
      </c>
      <c r="D13498" s="1" t="n">
        <v>1</v>
      </c>
      <c r="E13498" s="16" t="n">
        <v>482.17</v>
      </c>
      <c r="F13498" s="17" t="n">
        <v>0.1</v>
      </c>
      <c r="G13498" s="16" t="n">
        <v>433.95</v>
      </c>
      <c r="I13498" s="1" t="str">
        <f aca="false">INDEX(Products!$C$2:$C$51,MATCH(C13498,Products!$A$2:$A$51,0))</f>
        <v>Books &amp; Stationery</v>
      </c>
      <c r="J13498" s="1" t="str">
        <f aca="false">INDEX(Orders!$E$2:$E$8001,MATCH(B13498,Orders!$A$2:$A$8001,0))</f>
        <v>Delivered</v>
      </c>
      <c r="K13498" s="1" t="str">
        <f aca="false">LEFT(INDEX(Orders!$C$2:$C$8001,MATCH(B13498,Orders!$A$2:$A$8001,0)),7)</f>
        <v>2025-10</v>
      </c>
    </row>
    <row r="13499" customFormat="false" ht="15" hidden="false" customHeight="true" outlineLevel="0" collapsed="false">
      <c r="A13499" s="1" t="s">
        <v>23969</v>
      </c>
      <c r="B13499" s="1" t="s">
        <v>9051</v>
      </c>
      <c r="C13499" s="1" t="s">
        <v>2006</v>
      </c>
      <c r="D13499" s="1" t="n">
        <v>1</v>
      </c>
      <c r="E13499" s="16" t="n">
        <v>482.17</v>
      </c>
      <c r="F13499" s="17" t="n">
        <v>0.15</v>
      </c>
      <c r="G13499" s="16" t="n">
        <v>409.84</v>
      </c>
      <c r="I13499" s="1" t="str">
        <f aca="false">INDEX(Products!$C$2:$C$51,MATCH(C13499,Products!$A$2:$A$51,0))</f>
        <v>Books &amp; Stationery</v>
      </c>
      <c r="J13499" s="1" t="str">
        <f aca="false">INDEX(Orders!$E$2:$E$8001,MATCH(B13499,Orders!$A$2:$A$8001,0))</f>
        <v>Delivered</v>
      </c>
      <c r="K13499" s="1" t="str">
        <f aca="false">LEFT(INDEX(Orders!$C$2:$C$8001,MATCH(B13499,Orders!$A$2:$A$8001,0)),7)</f>
        <v>2025-06</v>
      </c>
    </row>
    <row r="13500" customFormat="false" ht="15" hidden="false" customHeight="true" outlineLevel="0" collapsed="false">
      <c r="A13500" s="1" t="s">
        <v>23970</v>
      </c>
      <c r="B13500" s="1" t="s">
        <v>9051</v>
      </c>
      <c r="C13500" s="1" t="s">
        <v>1920</v>
      </c>
      <c r="D13500" s="1" t="n">
        <v>2</v>
      </c>
      <c r="E13500" s="16" t="n">
        <v>4273.58</v>
      </c>
      <c r="F13500" s="17" t="n">
        <v>0</v>
      </c>
      <c r="G13500" s="16" t="n">
        <v>8547.16</v>
      </c>
      <c r="I13500" s="1" t="str">
        <f aca="false">INDEX(Products!$C$2:$C$51,MATCH(C13500,Products!$A$2:$A$51,0))</f>
        <v>Electronics</v>
      </c>
      <c r="J13500" s="1" t="str">
        <f aca="false">INDEX(Orders!$E$2:$E$8001,MATCH(B13500,Orders!$A$2:$A$8001,0))</f>
        <v>Delivered</v>
      </c>
      <c r="K13500" s="1" t="str">
        <f aca="false">LEFT(INDEX(Orders!$C$2:$C$8001,MATCH(B13500,Orders!$A$2:$A$8001,0)),7)</f>
        <v>2025-06</v>
      </c>
    </row>
    <row r="13501" customFormat="false" ht="15" hidden="false" customHeight="true" outlineLevel="0" collapsed="false">
      <c r="A13501" s="1" t="s">
        <v>23971</v>
      </c>
      <c r="B13501" s="1" t="s">
        <v>9052</v>
      </c>
      <c r="C13501" s="1" t="s">
        <v>1937</v>
      </c>
      <c r="D13501" s="1" t="n">
        <v>1</v>
      </c>
      <c r="E13501" s="16" t="n">
        <v>1364.75</v>
      </c>
      <c r="F13501" s="17" t="n">
        <v>0</v>
      </c>
      <c r="G13501" s="16" t="n">
        <v>1364.75</v>
      </c>
      <c r="I13501" s="1" t="str">
        <f aca="false">INDEX(Products!$C$2:$C$51,MATCH(C13501,Products!$A$2:$A$51,0))</f>
        <v>Fashion</v>
      </c>
      <c r="J13501" s="1" t="str">
        <f aca="false">INDEX(Orders!$E$2:$E$8001,MATCH(B13501,Orders!$A$2:$A$8001,0))</f>
        <v>Delivered</v>
      </c>
      <c r="K13501" s="1" t="str">
        <f aca="false">LEFT(INDEX(Orders!$C$2:$C$8001,MATCH(B13501,Orders!$A$2:$A$8001,0)),7)</f>
        <v>2024-10</v>
      </c>
    </row>
    <row r="13502" customFormat="false" ht="15" hidden="false" customHeight="true" outlineLevel="0" collapsed="false">
      <c r="A13502" s="1" t="s">
        <v>23972</v>
      </c>
      <c r="B13502" s="1" t="s">
        <v>9053</v>
      </c>
      <c r="C13502" s="1" t="s">
        <v>1924</v>
      </c>
      <c r="D13502" s="1" t="n">
        <v>1</v>
      </c>
      <c r="E13502" s="16" t="n">
        <v>1971</v>
      </c>
      <c r="F13502" s="17" t="n">
        <v>0.15</v>
      </c>
      <c r="G13502" s="16" t="n">
        <v>1675.35</v>
      </c>
      <c r="I13502" s="1" t="str">
        <f aca="false">INDEX(Products!$C$2:$C$51,MATCH(C13502,Products!$A$2:$A$51,0))</f>
        <v>Electronics</v>
      </c>
      <c r="J13502" s="1" t="str">
        <f aca="false">INDEX(Orders!$E$2:$E$8001,MATCH(B13502,Orders!$A$2:$A$8001,0))</f>
        <v>Delivered</v>
      </c>
      <c r="K13502" s="1" t="str">
        <f aca="false">LEFT(INDEX(Orders!$C$2:$C$8001,MATCH(B13502,Orders!$A$2:$A$8001,0)),7)</f>
        <v>2024-11</v>
      </c>
    </row>
    <row r="13503" customFormat="false" ht="15" hidden="false" customHeight="true" outlineLevel="0" collapsed="false">
      <c r="A13503" s="1" t="s">
        <v>23973</v>
      </c>
      <c r="B13503" s="1" t="s">
        <v>9053</v>
      </c>
      <c r="C13503" s="1" t="s">
        <v>1977</v>
      </c>
      <c r="D13503" s="1" t="n">
        <v>1</v>
      </c>
      <c r="E13503" s="16" t="n">
        <v>2386.05</v>
      </c>
      <c r="F13503" s="17" t="n">
        <v>0.05</v>
      </c>
      <c r="G13503" s="16" t="n">
        <v>2266.75</v>
      </c>
      <c r="I13503" s="1" t="str">
        <f aca="false">INDEX(Products!$C$2:$C$51,MATCH(C13503,Products!$A$2:$A$51,0))</f>
        <v>Beauty &amp; Personal Care</v>
      </c>
      <c r="J13503" s="1" t="str">
        <f aca="false">INDEX(Orders!$E$2:$E$8001,MATCH(B13503,Orders!$A$2:$A$8001,0))</f>
        <v>Delivered</v>
      </c>
      <c r="K13503" s="1" t="str">
        <f aca="false">LEFT(INDEX(Orders!$C$2:$C$8001,MATCH(B13503,Orders!$A$2:$A$8001,0)),7)</f>
        <v>2024-11</v>
      </c>
    </row>
    <row r="13504" customFormat="false" ht="15" hidden="false" customHeight="true" outlineLevel="0" collapsed="false">
      <c r="A13504" s="1" t="s">
        <v>23974</v>
      </c>
      <c r="B13504" s="1" t="s">
        <v>9053</v>
      </c>
      <c r="C13504" s="1" t="s">
        <v>1953</v>
      </c>
      <c r="D13504" s="1" t="n">
        <v>3</v>
      </c>
      <c r="E13504" s="16" t="n">
        <v>4914.12</v>
      </c>
      <c r="F13504" s="17" t="n">
        <v>0.05</v>
      </c>
      <c r="G13504" s="16" t="n">
        <v>14005.24</v>
      </c>
      <c r="I13504" s="1" t="str">
        <f aca="false">INDEX(Products!$C$2:$C$51,MATCH(C13504,Products!$A$2:$A$51,0))</f>
        <v>Fashion</v>
      </c>
      <c r="J13504" s="1" t="str">
        <f aca="false">INDEX(Orders!$E$2:$E$8001,MATCH(B13504,Orders!$A$2:$A$8001,0))</f>
        <v>Delivered</v>
      </c>
      <c r="K13504" s="1" t="str">
        <f aca="false">LEFT(INDEX(Orders!$C$2:$C$8001,MATCH(B13504,Orders!$A$2:$A$8001,0)),7)</f>
        <v>2024-11</v>
      </c>
    </row>
    <row r="13505" customFormat="false" ht="15" hidden="false" customHeight="true" outlineLevel="0" collapsed="false">
      <c r="A13505" s="1" t="s">
        <v>23975</v>
      </c>
      <c r="B13505" s="1" t="s">
        <v>9053</v>
      </c>
      <c r="C13505" s="1" t="s">
        <v>1940</v>
      </c>
      <c r="D13505" s="1" t="n">
        <v>1</v>
      </c>
      <c r="E13505" s="16" t="n">
        <v>2374.52</v>
      </c>
      <c r="F13505" s="17" t="n">
        <v>0.15</v>
      </c>
      <c r="G13505" s="16" t="n">
        <v>2018.34</v>
      </c>
      <c r="I13505" s="1" t="str">
        <f aca="false">INDEX(Products!$C$2:$C$51,MATCH(C13505,Products!$A$2:$A$51,0))</f>
        <v>Fashion</v>
      </c>
      <c r="J13505" s="1" t="str">
        <f aca="false">INDEX(Orders!$E$2:$E$8001,MATCH(B13505,Orders!$A$2:$A$8001,0))</f>
        <v>Delivered</v>
      </c>
      <c r="K13505" s="1" t="str">
        <f aca="false">LEFT(INDEX(Orders!$C$2:$C$8001,MATCH(B13505,Orders!$A$2:$A$8001,0)),7)</f>
        <v>2024-11</v>
      </c>
    </row>
    <row r="13506" customFormat="false" ht="15" hidden="false" customHeight="true" outlineLevel="0" collapsed="false">
      <c r="A13506" s="1" t="s">
        <v>23976</v>
      </c>
      <c r="B13506" s="1" t="s">
        <v>9054</v>
      </c>
      <c r="C13506" s="1" t="s">
        <v>1988</v>
      </c>
      <c r="D13506" s="1" t="n">
        <v>2</v>
      </c>
      <c r="E13506" s="16" t="n">
        <v>681.07</v>
      </c>
      <c r="F13506" s="17" t="n">
        <v>0.2</v>
      </c>
      <c r="G13506" s="16" t="n">
        <v>1089.71</v>
      </c>
      <c r="I13506" s="1" t="str">
        <f aca="false">INDEX(Products!$C$2:$C$51,MATCH(C13506,Products!$A$2:$A$51,0))</f>
        <v>Sports &amp; Fitness</v>
      </c>
      <c r="J13506" s="1" t="str">
        <f aca="false">INDEX(Orders!$E$2:$E$8001,MATCH(B13506,Orders!$A$2:$A$8001,0))</f>
        <v>Delivered</v>
      </c>
      <c r="K13506" s="1" t="str">
        <f aca="false">LEFT(INDEX(Orders!$C$2:$C$8001,MATCH(B13506,Orders!$A$2:$A$8001,0)),7)</f>
        <v>2025-08</v>
      </c>
    </row>
    <row r="13507" customFormat="false" ht="15" hidden="false" customHeight="true" outlineLevel="0" collapsed="false">
      <c r="A13507" s="1" t="s">
        <v>23977</v>
      </c>
      <c r="B13507" s="1" t="s">
        <v>9055</v>
      </c>
      <c r="C13507" s="1" t="s">
        <v>1933</v>
      </c>
      <c r="D13507" s="1" t="n">
        <v>2</v>
      </c>
      <c r="E13507" s="16" t="n">
        <v>7194.38</v>
      </c>
      <c r="F13507" s="17" t="n">
        <v>0.1</v>
      </c>
      <c r="G13507" s="16" t="n">
        <v>12949.88</v>
      </c>
      <c r="I13507" s="1" t="str">
        <f aca="false">INDEX(Products!$C$2:$C$51,MATCH(C13507,Products!$A$2:$A$51,0))</f>
        <v>Electronics</v>
      </c>
      <c r="J13507" s="1" t="str">
        <f aca="false">INDEX(Orders!$E$2:$E$8001,MATCH(B13507,Orders!$A$2:$A$8001,0))</f>
        <v>Delivered</v>
      </c>
      <c r="K13507" s="1" t="str">
        <f aca="false">LEFT(INDEX(Orders!$C$2:$C$8001,MATCH(B13507,Orders!$A$2:$A$8001,0)),7)</f>
        <v>2025-05</v>
      </c>
    </row>
    <row r="13508" customFormat="false" ht="15" hidden="false" customHeight="true" outlineLevel="0" collapsed="false">
      <c r="A13508" s="1" t="s">
        <v>23978</v>
      </c>
      <c r="B13508" s="1" t="s">
        <v>9056</v>
      </c>
      <c r="C13508" s="1" t="s">
        <v>1918</v>
      </c>
      <c r="D13508" s="1" t="n">
        <v>2</v>
      </c>
      <c r="E13508" s="16" t="n">
        <v>2978.99</v>
      </c>
      <c r="F13508" s="17" t="n">
        <v>0</v>
      </c>
      <c r="G13508" s="16" t="n">
        <v>5957.98</v>
      </c>
      <c r="I13508" s="1" t="str">
        <f aca="false">INDEX(Products!$C$2:$C$51,MATCH(C13508,Products!$A$2:$A$51,0))</f>
        <v>Electronics</v>
      </c>
      <c r="J13508" s="1" t="str">
        <f aca="false">INDEX(Orders!$E$2:$E$8001,MATCH(B13508,Orders!$A$2:$A$8001,0))</f>
        <v>Returned</v>
      </c>
      <c r="K13508" s="1" t="str">
        <f aca="false">LEFT(INDEX(Orders!$C$2:$C$8001,MATCH(B13508,Orders!$A$2:$A$8001,0)),7)</f>
        <v>2024-10</v>
      </c>
    </row>
    <row r="13509" customFormat="false" ht="15" hidden="false" customHeight="true" outlineLevel="0" collapsed="false">
      <c r="A13509" s="1" t="s">
        <v>23979</v>
      </c>
      <c r="B13509" s="1" t="s">
        <v>9056</v>
      </c>
      <c r="C13509" s="1" t="s">
        <v>2006</v>
      </c>
      <c r="D13509" s="1" t="n">
        <v>1</v>
      </c>
      <c r="E13509" s="16" t="n">
        <v>482.17</v>
      </c>
      <c r="F13509" s="17" t="n">
        <v>0</v>
      </c>
      <c r="G13509" s="16" t="n">
        <v>482.17</v>
      </c>
      <c r="I13509" s="1" t="str">
        <f aca="false">INDEX(Products!$C$2:$C$51,MATCH(C13509,Products!$A$2:$A$51,0))</f>
        <v>Books &amp; Stationery</v>
      </c>
      <c r="J13509" s="1" t="str">
        <f aca="false">INDEX(Orders!$E$2:$E$8001,MATCH(B13509,Orders!$A$2:$A$8001,0))</f>
        <v>Returned</v>
      </c>
      <c r="K13509" s="1" t="str">
        <f aca="false">LEFT(INDEX(Orders!$C$2:$C$8001,MATCH(B13509,Orders!$A$2:$A$8001,0)),7)</f>
        <v>2024-10</v>
      </c>
    </row>
    <row r="13510" customFormat="false" ht="15" hidden="false" customHeight="true" outlineLevel="0" collapsed="false">
      <c r="A13510" s="1" t="s">
        <v>23980</v>
      </c>
      <c r="B13510" s="1" t="s">
        <v>9057</v>
      </c>
      <c r="C13510" s="1" t="s">
        <v>1997</v>
      </c>
      <c r="D13510" s="1" t="n">
        <v>1</v>
      </c>
      <c r="E13510" s="16" t="n">
        <v>311.15</v>
      </c>
      <c r="F13510" s="17" t="n">
        <v>0.05</v>
      </c>
      <c r="G13510" s="16" t="n">
        <v>295.59</v>
      </c>
      <c r="I13510" s="1" t="str">
        <f aca="false">INDEX(Products!$C$2:$C$51,MATCH(C13510,Products!$A$2:$A$51,0))</f>
        <v>Sports &amp; Fitness</v>
      </c>
      <c r="J13510" s="1" t="str">
        <f aca="false">INDEX(Orders!$E$2:$E$8001,MATCH(B13510,Orders!$A$2:$A$8001,0))</f>
        <v>Cancelled</v>
      </c>
      <c r="K13510" s="1" t="str">
        <f aca="false">LEFT(INDEX(Orders!$C$2:$C$8001,MATCH(B13510,Orders!$A$2:$A$8001,0)),7)</f>
        <v>2025-04</v>
      </c>
    </row>
    <row r="13511" customFormat="false" ht="15" hidden="false" customHeight="true" outlineLevel="0" collapsed="false">
      <c r="A13511" s="1" t="s">
        <v>23981</v>
      </c>
      <c r="B13511" s="1" t="s">
        <v>9058</v>
      </c>
      <c r="C13511" s="1" t="s">
        <v>1995</v>
      </c>
      <c r="D13511" s="1" t="n">
        <v>2</v>
      </c>
      <c r="E13511" s="16" t="n">
        <v>2914.27</v>
      </c>
      <c r="F13511" s="17" t="n">
        <v>0</v>
      </c>
      <c r="G13511" s="16" t="n">
        <v>5828.54</v>
      </c>
      <c r="I13511" s="1" t="str">
        <f aca="false">INDEX(Products!$C$2:$C$51,MATCH(C13511,Products!$A$2:$A$51,0))</f>
        <v>Sports &amp; Fitness</v>
      </c>
      <c r="J13511" s="1" t="str">
        <f aca="false">INDEX(Orders!$E$2:$E$8001,MATCH(B13511,Orders!$A$2:$A$8001,0))</f>
        <v>Refunded</v>
      </c>
      <c r="K13511" s="1" t="str">
        <f aca="false">LEFT(INDEX(Orders!$C$2:$C$8001,MATCH(B13511,Orders!$A$2:$A$8001,0)),7)</f>
        <v>2025-05</v>
      </c>
    </row>
    <row r="13512" customFormat="false" ht="15" hidden="false" customHeight="true" outlineLevel="0" collapsed="false">
      <c r="A13512" s="1" t="s">
        <v>23982</v>
      </c>
      <c r="B13512" s="1" t="s">
        <v>9059</v>
      </c>
      <c r="C13512" s="1" t="s">
        <v>1997</v>
      </c>
      <c r="D13512" s="1" t="n">
        <v>2</v>
      </c>
      <c r="E13512" s="16" t="n">
        <v>311.15</v>
      </c>
      <c r="F13512" s="17" t="n">
        <v>0</v>
      </c>
      <c r="G13512" s="16" t="n">
        <v>622.3</v>
      </c>
      <c r="I13512" s="1" t="str">
        <f aca="false">INDEX(Products!$C$2:$C$51,MATCH(C13512,Products!$A$2:$A$51,0))</f>
        <v>Sports &amp; Fitness</v>
      </c>
      <c r="J13512" s="1" t="str">
        <f aca="false">INDEX(Orders!$E$2:$E$8001,MATCH(B13512,Orders!$A$2:$A$8001,0))</f>
        <v>Delivered</v>
      </c>
      <c r="K13512" s="1" t="str">
        <f aca="false">LEFT(INDEX(Orders!$C$2:$C$8001,MATCH(B13512,Orders!$A$2:$A$8001,0)),7)</f>
        <v>2024-12</v>
      </c>
    </row>
    <row r="13513" customFormat="false" ht="15" hidden="false" customHeight="true" outlineLevel="0" collapsed="false">
      <c r="A13513" s="1" t="s">
        <v>23983</v>
      </c>
      <c r="B13513" s="1" t="s">
        <v>9060</v>
      </c>
      <c r="C13513" s="1" t="s">
        <v>1940</v>
      </c>
      <c r="D13513" s="1" t="n">
        <v>1</v>
      </c>
      <c r="E13513" s="16" t="n">
        <v>2374.52</v>
      </c>
      <c r="F13513" s="17" t="n">
        <v>0</v>
      </c>
      <c r="G13513" s="16" t="n">
        <v>2374.52</v>
      </c>
      <c r="I13513" s="1" t="str">
        <f aca="false">INDEX(Products!$C$2:$C$51,MATCH(C13513,Products!$A$2:$A$51,0))</f>
        <v>Fashion</v>
      </c>
      <c r="J13513" s="1" t="str">
        <f aca="false">INDEX(Orders!$E$2:$E$8001,MATCH(B13513,Orders!$A$2:$A$8001,0))</f>
        <v>Delivered</v>
      </c>
      <c r="K13513" s="1" t="str">
        <f aca="false">LEFT(INDEX(Orders!$C$2:$C$8001,MATCH(B13513,Orders!$A$2:$A$8001,0)),7)</f>
        <v>2025-01</v>
      </c>
    </row>
    <row r="13514" customFormat="false" ht="15" hidden="false" customHeight="true" outlineLevel="0" collapsed="false">
      <c r="A13514" s="1" t="s">
        <v>23984</v>
      </c>
      <c r="B13514" s="1" t="s">
        <v>9061</v>
      </c>
      <c r="C13514" s="1" t="s">
        <v>1918</v>
      </c>
      <c r="D13514" s="1" t="n">
        <v>1</v>
      </c>
      <c r="E13514" s="16" t="n">
        <v>2978.99</v>
      </c>
      <c r="F13514" s="17" t="n">
        <v>0.05</v>
      </c>
      <c r="G13514" s="16" t="n">
        <v>2830.04</v>
      </c>
      <c r="I13514" s="1" t="str">
        <f aca="false">INDEX(Products!$C$2:$C$51,MATCH(C13514,Products!$A$2:$A$51,0))</f>
        <v>Electronics</v>
      </c>
      <c r="J13514" s="1" t="str">
        <f aca="false">INDEX(Orders!$E$2:$E$8001,MATCH(B13514,Orders!$A$2:$A$8001,0))</f>
        <v>Delivered</v>
      </c>
      <c r="K13514" s="1" t="str">
        <f aca="false">LEFT(INDEX(Orders!$C$2:$C$8001,MATCH(B13514,Orders!$A$2:$A$8001,0)),7)</f>
        <v>2024-08</v>
      </c>
    </row>
    <row r="13515" customFormat="false" ht="15" hidden="false" customHeight="true" outlineLevel="0" collapsed="false">
      <c r="A13515" s="1" t="s">
        <v>23985</v>
      </c>
      <c r="B13515" s="1" t="s">
        <v>9062</v>
      </c>
      <c r="C13515" s="1" t="s">
        <v>1940</v>
      </c>
      <c r="D13515" s="1" t="n">
        <v>3</v>
      </c>
      <c r="E13515" s="16" t="n">
        <v>2374.52</v>
      </c>
      <c r="F13515" s="17" t="n">
        <v>0</v>
      </c>
      <c r="G13515" s="16" t="n">
        <v>7123.56</v>
      </c>
      <c r="I13515" s="1" t="str">
        <f aca="false">INDEX(Products!$C$2:$C$51,MATCH(C13515,Products!$A$2:$A$51,0))</f>
        <v>Fashion</v>
      </c>
      <c r="J13515" s="1" t="str">
        <f aca="false">INDEX(Orders!$E$2:$E$8001,MATCH(B13515,Orders!$A$2:$A$8001,0))</f>
        <v>Delivered</v>
      </c>
      <c r="K13515" s="1" t="str">
        <f aca="false">LEFT(INDEX(Orders!$C$2:$C$8001,MATCH(B13515,Orders!$A$2:$A$8001,0)),7)</f>
        <v>2025-04</v>
      </c>
    </row>
    <row r="13516" customFormat="false" ht="15" hidden="false" customHeight="true" outlineLevel="0" collapsed="false">
      <c r="A13516" s="1" t="s">
        <v>23986</v>
      </c>
      <c r="B13516" s="1" t="s">
        <v>9063</v>
      </c>
      <c r="C13516" s="1" t="s">
        <v>1930</v>
      </c>
      <c r="D13516" s="1" t="n">
        <v>3</v>
      </c>
      <c r="E13516" s="16" t="n">
        <v>2398.35</v>
      </c>
      <c r="F13516" s="17" t="n">
        <v>0.1</v>
      </c>
      <c r="G13516" s="16" t="n">
        <v>6475.54</v>
      </c>
      <c r="I13516" s="1" t="str">
        <f aca="false">INDEX(Products!$C$2:$C$51,MATCH(C13516,Products!$A$2:$A$51,0))</f>
        <v>Electronics</v>
      </c>
      <c r="J13516" s="1" t="str">
        <f aca="false">INDEX(Orders!$E$2:$E$8001,MATCH(B13516,Orders!$A$2:$A$8001,0))</f>
        <v>Delivered</v>
      </c>
      <c r="K13516" s="1" t="str">
        <f aca="false">LEFT(INDEX(Orders!$C$2:$C$8001,MATCH(B13516,Orders!$A$2:$A$8001,0)),7)</f>
        <v>2024-08</v>
      </c>
    </row>
    <row r="13517" customFormat="false" ht="15" hidden="false" customHeight="true" outlineLevel="0" collapsed="false">
      <c r="A13517" s="1" t="s">
        <v>23987</v>
      </c>
      <c r="B13517" s="1" t="s">
        <v>9063</v>
      </c>
      <c r="C13517" s="1" t="s">
        <v>1990</v>
      </c>
      <c r="D13517" s="1" t="n">
        <v>2</v>
      </c>
      <c r="E13517" s="16" t="n">
        <v>5311.32</v>
      </c>
      <c r="F13517" s="17" t="n">
        <v>0.1</v>
      </c>
      <c r="G13517" s="16" t="n">
        <v>9560.38</v>
      </c>
      <c r="I13517" s="1" t="str">
        <f aca="false">INDEX(Products!$C$2:$C$51,MATCH(C13517,Products!$A$2:$A$51,0))</f>
        <v>Sports &amp; Fitness</v>
      </c>
      <c r="J13517" s="1" t="str">
        <f aca="false">INDEX(Orders!$E$2:$E$8001,MATCH(B13517,Orders!$A$2:$A$8001,0))</f>
        <v>Delivered</v>
      </c>
      <c r="K13517" s="1" t="str">
        <f aca="false">LEFT(INDEX(Orders!$C$2:$C$8001,MATCH(B13517,Orders!$A$2:$A$8001,0)),7)</f>
        <v>2024-08</v>
      </c>
    </row>
    <row r="13518" customFormat="false" ht="15" hidden="false" customHeight="true" outlineLevel="0" collapsed="false">
      <c r="A13518" s="1" t="s">
        <v>23988</v>
      </c>
      <c r="B13518" s="1" t="s">
        <v>9064</v>
      </c>
      <c r="C13518" s="1" t="s">
        <v>1953</v>
      </c>
      <c r="D13518" s="1" t="n">
        <v>1</v>
      </c>
      <c r="E13518" s="16" t="n">
        <v>4914.12</v>
      </c>
      <c r="F13518" s="17" t="n">
        <v>0.2</v>
      </c>
      <c r="G13518" s="16" t="n">
        <v>3931.3</v>
      </c>
      <c r="I13518" s="1" t="str">
        <f aca="false">INDEX(Products!$C$2:$C$51,MATCH(C13518,Products!$A$2:$A$51,0))</f>
        <v>Fashion</v>
      </c>
      <c r="J13518" s="1" t="str">
        <f aca="false">INDEX(Orders!$E$2:$E$8001,MATCH(B13518,Orders!$A$2:$A$8001,0))</f>
        <v>Delivered</v>
      </c>
      <c r="K13518" s="1" t="str">
        <f aca="false">LEFT(INDEX(Orders!$C$2:$C$8001,MATCH(B13518,Orders!$A$2:$A$8001,0)),7)</f>
        <v>2025-06</v>
      </c>
    </row>
    <row r="13519" customFormat="false" ht="15" hidden="false" customHeight="true" outlineLevel="0" collapsed="false">
      <c r="A13519" s="1" t="s">
        <v>23989</v>
      </c>
      <c r="B13519" s="1" t="s">
        <v>9065</v>
      </c>
      <c r="C13519" s="1" t="s">
        <v>1969</v>
      </c>
      <c r="D13519" s="1" t="n">
        <v>1</v>
      </c>
      <c r="E13519" s="16" t="n">
        <v>9171.98</v>
      </c>
      <c r="F13519" s="17" t="n">
        <v>0</v>
      </c>
      <c r="G13519" s="16" t="n">
        <v>9171.98</v>
      </c>
      <c r="I13519" s="1" t="str">
        <f aca="false">INDEX(Products!$C$2:$C$51,MATCH(C13519,Products!$A$2:$A$51,0))</f>
        <v>Home &amp; Kitchen</v>
      </c>
      <c r="J13519" s="1" t="str">
        <f aca="false">INDEX(Orders!$E$2:$E$8001,MATCH(B13519,Orders!$A$2:$A$8001,0))</f>
        <v>Delivered</v>
      </c>
      <c r="K13519" s="1" t="str">
        <f aca="false">LEFT(INDEX(Orders!$C$2:$C$8001,MATCH(B13519,Orders!$A$2:$A$8001,0)),7)</f>
        <v>2025-11</v>
      </c>
    </row>
    <row r="13520" customFormat="false" ht="15" hidden="false" customHeight="true" outlineLevel="0" collapsed="false">
      <c r="A13520" s="1" t="s">
        <v>23990</v>
      </c>
      <c r="B13520" s="1" t="s">
        <v>9066</v>
      </c>
      <c r="C13520" s="1" t="s">
        <v>2006</v>
      </c>
      <c r="D13520" s="1" t="n">
        <v>1</v>
      </c>
      <c r="E13520" s="16" t="n">
        <v>482.17</v>
      </c>
      <c r="F13520" s="17" t="n">
        <v>0</v>
      </c>
      <c r="G13520" s="16" t="n">
        <v>482.17</v>
      </c>
      <c r="I13520" s="1" t="str">
        <f aca="false">INDEX(Products!$C$2:$C$51,MATCH(C13520,Products!$A$2:$A$51,0))</f>
        <v>Books &amp; Stationery</v>
      </c>
      <c r="J13520" s="1" t="str">
        <f aca="false">INDEX(Orders!$E$2:$E$8001,MATCH(B13520,Orders!$A$2:$A$8001,0))</f>
        <v>Returned</v>
      </c>
      <c r="K13520" s="1" t="str">
        <f aca="false">LEFT(INDEX(Orders!$C$2:$C$8001,MATCH(B13520,Orders!$A$2:$A$8001,0)),7)</f>
        <v>2024-04</v>
      </c>
    </row>
    <row r="13521" customFormat="false" ht="15" hidden="false" customHeight="true" outlineLevel="0" collapsed="false">
      <c r="A13521" s="1" t="s">
        <v>23991</v>
      </c>
      <c r="B13521" s="1" t="s">
        <v>9066</v>
      </c>
      <c r="C13521" s="1" t="s">
        <v>1979</v>
      </c>
      <c r="D13521" s="1" t="n">
        <v>1</v>
      </c>
      <c r="E13521" s="16" t="n">
        <v>623</v>
      </c>
      <c r="F13521" s="17" t="n">
        <v>0.05</v>
      </c>
      <c r="G13521" s="16" t="n">
        <v>591.85</v>
      </c>
      <c r="I13521" s="1" t="str">
        <f aca="false">INDEX(Products!$C$2:$C$51,MATCH(C13521,Products!$A$2:$A$51,0))</f>
        <v>Beauty &amp; Personal Care</v>
      </c>
      <c r="J13521" s="1" t="str">
        <f aca="false">INDEX(Orders!$E$2:$E$8001,MATCH(B13521,Orders!$A$2:$A$8001,0))</f>
        <v>Returned</v>
      </c>
      <c r="K13521" s="1" t="str">
        <f aca="false">LEFT(INDEX(Orders!$C$2:$C$8001,MATCH(B13521,Orders!$A$2:$A$8001,0)),7)</f>
        <v>2024-04</v>
      </c>
    </row>
    <row r="13522" customFormat="false" ht="15" hidden="false" customHeight="true" outlineLevel="0" collapsed="false">
      <c r="A13522" s="1" t="s">
        <v>23992</v>
      </c>
      <c r="B13522" s="1" t="s">
        <v>9067</v>
      </c>
      <c r="C13522" s="1" t="s">
        <v>2006</v>
      </c>
      <c r="D13522" s="1" t="n">
        <v>1</v>
      </c>
      <c r="E13522" s="16" t="n">
        <v>482.17</v>
      </c>
      <c r="F13522" s="17" t="n">
        <v>0.2</v>
      </c>
      <c r="G13522" s="16" t="n">
        <v>385.74</v>
      </c>
      <c r="I13522" s="1" t="str">
        <f aca="false">INDEX(Products!$C$2:$C$51,MATCH(C13522,Products!$A$2:$A$51,0))</f>
        <v>Books &amp; Stationery</v>
      </c>
      <c r="J13522" s="1" t="str">
        <f aca="false">INDEX(Orders!$E$2:$E$8001,MATCH(B13522,Orders!$A$2:$A$8001,0))</f>
        <v>Delivered</v>
      </c>
      <c r="K13522" s="1" t="str">
        <f aca="false">LEFT(INDEX(Orders!$C$2:$C$8001,MATCH(B13522,Orders!$A$2:$A$8001,0)),7)</f>
        <v>2025-06</v>
      </c>
    </row>
    <row r="13523" customFormat="false" ht="15" hidden="false" customHeight="true" outlineLevel="0" collapsed="false">
      <c r="A13523" s="1" t="s">
        <v>23993</v>
      </c>
      <c r="B13523" s="1" t="s">
        <v>9068</v>
      </c>
      <c r="C13523" s="1" t="s">
        <v>1990</v>
      </c>
      <c r="D13523" s="1" t="n">
        <v>1</v>
      </c>
      <c r="E13523" s="16" t="n">
        <v>5311.32</v>
      </c>
      <c r="F13523" s="17" t="n">
        <v>0</v>
      </c>
      <c r="G13523" s="16" t="n">
        <v>5311.32</v>
      </c>
      <c r="I13523" s="1" t="str">
        <f aca="false">INDEX(Products!$C$2:$C$51,MATCH(C13523,Products!$A$2:$A$51,0))</f>
        <v>Sports &amp; Fitness</v>
      </c>
      <c r="J13523" s="1" t="str">
        <f aca="false">INDEX(Orders!$E$2:$E$8001,MATCH(B13523,Orders!$A$2:$A$8001,0))</f>
        <v>Delivered</v>
      </c>
      <c r="K13523" s="1" t="str">
        <f aca="false">LEFT(INDEX(Orders!$C$2:$C$8001,MATCH(B13523,Orders!$A$2:$A$8001,0)),7)</f>
        <v>2024-10</v>
      </c>
    </row>
    <row r="13524" customFormat="false" ht="15" hidden="false" customHeight="true" outlineLevel="0" collapsed="false">
      <c r="A13524" s="1" t="s">
        <v>23994</v>
      </c>
      <c r="B13524" s="1" t="s">
        <v>9068</v>
      </c>
      <c r="C13524" s="1" t="s">
        <v>2007</v>
      </c>
      <c r="D13524" s="1" t="n">
        <v>2</v>
      </c>
      <c r="E13524" s="16" t="n">
        <v>750.27</v>
      </c>
      <c r="F13524" s="17" t="n">
        <v>0.15</v>
      </c>
      <c r="G13524" s="16" t="n">
        <v>1275.46</v>
      </c>
      <c r="I13524" s="1" t="str">
        <f aca="false">INDEX(Products!$C$2:$C$51,MATCH(C13524,Products!$A$2:$A$51,0))</f>
        <v>Books &amp; Stationery</v>
      </c>
      <c r="J13524" s="1" t="str">
        <f aca="false">INDEX(Orders!$E$2:$E$8001,MATCH(B13524,Orders!$A$2:$A$8001,0))</f>
        <v>Delivered</v>
      </c>
      <c r="K13524" s="1" t="str">
        <f aca="false">LEFT(INDEX(Orders!$C$2:$C$8001,MATCH(B13524,Orders!$A$2:$A$8001,0)),7)</f>
        <v>2024-10</v>
      </c>
    </row>
    <row r="13525" customFormat="false" ht="15" hidden="false" customHeight="true" outlineLevel="0" collapsed="false">
      <c r="A13525" s="1" t="s">
        <v>23995</v>
      </c>
      <c r="B13525" s="1" t="s">
        <v>9068</v>
      </c>
      <c r="C13525" s="1" t="s">
        <v>1973</v>
      </c>
      <c r="D13525" s="1" t="n">
        <v>1</v>
      </c>
      <c r="E13525" s="16" t="n">
        <v>1158.24</v>
      </c>
      <c r="F13525" s="17" t="n">
        <v>0.05</v>
      </c>
      <c r="G13525" s="16" t="n">
        <v>1100.33</v>
      </c>
      <c r="I13525" s="1" t="str">
        <f aca="false">INDEX(Products!$C$2:$C$51,MATCH(C13525,Products!$A$2:$A$51,0))</f>
        <v>Home &amp; Kitchen</v>
      </c>
      <c r="J13525" s="1" t="str">
        <f aca="false">INDEX(Orders!$E$2:$E$8001,MATCH(B13525,Orders!$A$2:$A$8001,0))</f>
        <v>Delivered</v>
      </c>
      <c r="K13525" s="1" t="str">
        <f aca="false">LEFT(INDEX(Orders!$C$2:$C$8001,MATCH(B13525,Orders!$A$2:$A$8001,0)),7)</f>
        <v>2024-10</v>
      </c>
    </row>
    <row r="13526" customFormat="false" ht="15" hidden="false" customHeight="true" outlineLevel="0" collapsed="false">
      <c r="A13526" s="1" t="s">
        <v>23996</v>
      </c>
      <c r="B13526" s="1" t="s">
        <v>9069</v>
      </c>
      <c r="C13526" s="1" t="s">
        <v>2006</v>
      </c>
      <c r="D13526" s="1" t="n">
        <v>1</v>
      </c>
      <c r="E13526" s="16" t="n">
        <v>482.17</v>
      </c>
      <c r="F13526" s="17" t="n">
        <v>0</v>
      </c>
      <c r="G13526" s="16" t="n">
        <v>482.17</v>
      </c>
      <c r="I13526" s="1" t="str">
        <f aca="false">INDEX(Products!$C$2:$C$51,MATCH(C13526,Products!$A$2:$A$51,0))</f>
        <v>Books &amp; Stationery</v>
      </c>
      <c r="J13526" s="1" t="str">
        <f aca="false">INDEX(Orders!$E$2:$E$8001,MATCH(B13526,Orders!$A$2:$A$8001,0))</f>
        <v>Returned</v>
      </c>
      <c r="K13526" s="1" t="str">
        <f aca="false">LEFT(INDEX(Orders!$C$2:$C$8001,MATCH(B13526,Orders!$A$2:$A$8001,0)),7)</f>
        <v>2025-06</v>
      </c>
    </row>
    <row r="13527" customFormat="false" ht="15" hidden="false" customHeight="true" outlineLevel="0" collapsed="false">
      <c r="A13527" s="1" t="s">
        <v>23997</v>
      </c>
      <c r="B13527" s="1" t="s">
        <v>9070</v>
      </c>
      <c r="C13527" s="1" t="s">
        <v>2006</v>
      </c>
      <c r="D13527" s="1" t="n">
        <v>2</v>
      </c>
      <c r="E13527" s="16" t="n">
        <v>482.17</v>
      </c>
      <c r="F13527" s="17" t="n">
        <v>0.05</v>
      </c>
      <c r="G13527" s="16" t="n">
        <v>916.12</v>
      </c>
      <c r="I13527" s="1" t="str">
        <f aca="false">INDEX(Products!$C$2:$C$51,MATCH(C13527,Products!$A$2:$A$51,0))</f>
        <v>Books &amp; Stationery</v>
      </c>
      <c r="J13527" s="1" t="str">
        <f aca="false">INDEX(Orders!$E$2:$E$8001,MATCH(B13527,Orders!$A$2:$A$8001,0))</f>
        <v>Delivered</v>
      </c>
      <c r="K13527" s="1" t="str">
        <f aca="false">LEFT(INDEX(Orders!$C$2:$C$8001,MATCH(B13527,Orders!$A$2:$A$8001,0)),7)</f>
        <v>2024-12</v>
      </c>
    </row>
    <row r="13528" customFormat="false" ht="15" hidden="false" customHeight="true" outlineLevel="0" collapsed="false">
      <c r="A13528" s="1" t="s">
        <v>23998</v>
      </c>
      <c r="B13528" s="1" t="s">
        <v>9070</v>
      </c>
      <c r="C13528" s="1" t="s">
        <v>1930</v>
      </c>
      <c r="D13528" s="1" t="n">
        <v>1</v>
      </c>
      <c r="E13528" s="16" t="n">
        <v>2398.35</v>
      </c>
      <c r="F13528" s="17" t="n">
        <v>0.15</v>
      </c>
      <c r="G13528" s="16" t="n">
        <v>2038.6</v>
      </c>
      <c r="I13528" s="1" t="str">
        <f aca="false">INDEX(Products!$C$2:$C$51,MATCH(C13528,Products!$A$2:$A$51,0))</f>
        <v>Electronics</v>
      </c>
      <c r="J13528" s="1" t="str">
        <f aca="false">INDEX(Orders!$E$2:$E$8001,MATCH(B13528,Orders!$A$2:$A$8001,0))</f>
        <v>Delivered</v>
      </c>
      <c r="K13528" s="1" t="str">
        <f aca="false">LEFT(INDEX(Orders!$C$2:$C$8001,MATCH(B13528,Orders!$A$2:$A$8001,0)),7)</f>
        <v>2024-12</v>
      </c>
    </row>
    <row r="13529" customFormat="false" ht="15" hidden="false" customHeight="true" outlineLevel="0" collapsed="false">
      <c r="A13529" s="1" t="s">
        <v>23999</v>
      </c>
      <c r="B13529" s="1" t="s">
        <v>9071</v>
      </c>
      <c r="C13529" s="1" t="s">
        <v>2006</v>
      </c>
      <c r="D13529" s="1" t="n">
        <v>1</v>
      </c>
      <c r="E13529" s="16" t="n">
        <v>482.17</v>
      </c>
      <c r="F13529" s="17" t="n">
        <v>0</v>
      </c>
      <c r="G13529" s="16" t="n">
        <v>482.17</v>
      </c>
      <c r="I13529" s="1" t="str">
        <f aca="false">INDEX(Products!$C$2:$C$51,MATCH(C13529,Products!$A$2:$A$51,0))</f>
        <v>Books &amp; Stationery</v>
      </c>
      <c r="J13529" s="1" t="str">
        <f aca="false">INDEX(Orders!$E$2:$E$8001,MATCH(B13529,Orders!$A$2:$A$8001,0))</f>
        <v>Returned</v>
      </c>
      <c r="K13529" s="1" t="str">
        <f aca="false">LEFT(INDEX(Orders!$C$2:$C$8001,MATCH(B13529,Orders!$A$2:$A$8001,0)),7)</f>
        <v>2024-11</v>
      </c>
    </row>
    <row r="13530" customFormat="false" ht="15" hidden="false" customHeight="true" outlineLevel="0" collapsed="false">
      <c r="A13530" s="1" t="s">
        <v>24000</v>
      </c>
      <c r="B13530" s="1" t="s">
        <v>9072</v>
      </c>
      <c r="C13530" s="1" t="s">
        <v>1918</v>
      </c>
      <c r="D13530" s="1" t="n">
        <v>1</v>
      </c>
      <c r="E13530" s="16" t="n">
        <v>2978.99</v>
      </c>
      <c r="F13530" s="17" t="n">
        <v>0.05</v>
      </c>
      <c r="G13530" s="16" t="n">
        <v>2830.04</v>
      </c>
      <c r="I13530" s="1" t="str">
        <f aca="false">INDEX(Products!$C$2:$C$51,MATCH(C13530,Products!$A$2:$A$51,0))</f>
        <v>Electronics</v>
      </c>
      <c r="J13530" s="1" t="str">
        <f aca="false">INDEX(Orders!$E$2:$E$8001,MATCH(B13530,Orders!$A$2:$A$8001,0))</f>
        <v>Delivered</v>
      </c>
      <c r="K13530" s="1" t="str">
        <f aca="false">LEFT(INDEX(Orders!$C$2:$C$8001,MATCH(B13530,Orders!$A$2:$A$8001,0)),7)</f>
        <v>2025-06</v>
      </c>
    </row>
    <row r="13531" customFormat="false" ht="15" hidden="false" customHeight="true" outlineLevel="0" collapsed="false">
      <c r="A13531" s="1" t="s">
        <v>24001</v>
      </c>
      <c r="B13531" s="1" t="s">
        <v>9073</v>
      </c>
      <c r="C13531" s="1" t="s">
        <v>2006</v>
      </c>
      <c r="D13531" s="1" t="n">
        <v>2</v>
      </c>
      <c r="E13531" s="16" t="n">
        <v>482.17</v>
      </c>
      <c r="F13531" s="17" t="n">
        <v>0.05</v>
      </c>
      <c r="G13531" s="16" t="n">
        <v>916.12</v>
      </c>
      <c r="I13531" s="1" t="str">
        <f aca="false">INDEX(Products!$C$2:$C$51,MATCH(C13531,Products!$A$2:$A$51,0))</f>
        <v>Books &amp; Stationery</v>
      </c>
      <c r="J13531" s="1" t="str">
        <f aca="false">INDEX(Orders!$E$2:$E$8001,MATCH(B13531,Orders!$A$2:$A$8001,0))</f>
        <v>Delivered</v>
      </c>
      <c r="K13531" s="1" t="str">
        <f aca="false">LEFT(INDEX(Orders!$C$2:$C$8001,MATCH(B13531,Orders!$A$2:$A$8001,0)),7)</f>
        <v>2025-10</v>
      </c>
    </row>
    <row r="13532" customFormat="false" ht="15" hidden="false" customHeight="true" outlineLevel="0" collapsed="false">
      <c r="A13532" s="1" t="s">
        <v>24002</v>
      </c>
      <c r="B13532" s="1" t="s">
        <v>9074</v>
      </c>
      <c r="C13532" s="1" t="s">
        <v>1971</v>
      </c>
      <c r="D13532" s="1" t="n">
        <v>2</v>
      </c>
      <c r="E13532" s="16" t="n">
        <v>2073.63</v>
      </c>
      <c r="F13532" s="17" t="n">
        <v>0</v>
      </c>
      <c r="G13532" s="16" t="n">
        <v>4147.26</v>
      </c>
      <c r="I13532" s="1" t="str">
        <f aca="false">INDEX(Products!$C$2:$C$51,MATCH(C13532,Products!$A$2:$A$51,0))</f>
        <v>Home &amp; Kitchen</v>
      </c>
      <c r="J13532" s="1" t="str">
        <f aca="false">INDEX(Orders!$E$2:$E$8001,MATCH(B13532,Orders!$A$2:$A$8001,0))</f>
        <v>Delivered</v>
      </c>
      <c r="K13532" s="1" t="str">
        <f aca="false">LEFT(INDEX(Orders!$C$2:$C$8001,MATCH(B13532,Orders!$A$2:$A$8001,0)),7)</f>
        <v>2025-10</v>
      </c>
    </row>
    <row r="13533" customFormat="false" ht="15" hidden="false" customHeight="true" outlineLevel="0" collapsed="false">
      <c r="A13533" s="1" t="s">
        <v>24003</v>
      </c>
      <c r="B13533" s="1" t="s">
        <v>9075</v>
      </c>
      <c r="C13533" s="1" t="s">
        <v>1933</v>
      </c>
      <c r="D13533" s="1" t="n">
        <v>2</v>
      </c>
      <c r="E13533" s="16" t="n">
        <v>7194.38</v>
      </c>
      <c r="F13533" s="17" t="n">
        <v>0</v>
      </c>
      <c r="G13533" s="16" t="n">
        <v>14388.76</v>
      </c>
      <c r="I13533" s="1" t="str">
        <f aca="false">INDEX(Products!$C$2:$C$51,MATCH(C13533,Products!$A$2:$A$51,0))</f>
        <v>Electronics</v>
      </c>
      <c r="J13533" s="1" t="str">
        <f aca="false">INDEX(Orders!$E$2:$E$8001,MATCH(B13533,Orders!$A$2:$A$8001,0))</f>
        <v>Delivered</v>
      </c>
      <c r="K13533" s="1" t="str">
        <f aca="false">LEFT(INDEX(Orders!$C$2:$C$8001,MATCH(B13533,Orders!$A$2:$A$8001,0)),7)</f>
        <v>2025-09</v>
      </c>
    </row>
    <row r="13534" customFormat="false" ht="15" hidden="false" customHeight="true" outlineLevel="0" collapsed="false">
      <c r="A13534" s="1" t="s">
        <v>24004</v>
      </c>
      <c r="B13534" s="1" t="s">
        <v>9075</v>
      </c>
      <c r="C13534" s="1" t="s">
        <v>1937</v>
      </c>
      <c r="D13534" s="1" t="n">
        <v>2</v>
      </c>
      <c r="E13534" s="16" t="n">
        <v>1364.75</v>
      </c>
      <c r="F13534" s="17" t="n">
        <v>0</v>
      </c>
      <c r="G13534" s="16" t="n">
        <v>2729.5</v>
      </c>
      <c r="I13534" s="1" t="str">
        <f aca="false">INDEX(Products!$C$2:$C$51,MATCH(C13534,Products!$A$2:$A$51,0))</f>
        <v>Fashion</v>
      </c>
      <c r="J13534" s="1" t="str">
        <f aca="false">INDEX(Orders!$E$2:$E$8001,MATCH(B13534,Orders!$A$2:$A$8001,0))</f>
        <v>Delivered</v>
      </c>
      <c r="K13534" s="1" t="str">
        <f aca="false">LEFT(INDEX(Orders!$C$2:$C$8001,MATCH(B13534,Orders!$A$2:$A$8001,0)),7)</f>
        <v>2025-09</v>
      </c>
    </row>
    <row r="13535" customFormat="false" ht="15" hidden="false" customHeight="true" outlineLevel="0" collapsed="false">
      <c r="A13535" s="1" t="s">
        <v>24005</v>
      </c>
      <c r="B13535" s="1" t="s">
        <v>9075</v>
      </c>
      <c r="C13535" s="1" t="s">
        <v>1940</v>
      </c>
      <c r="D13535" s="1" t="n">
        <v>1</v>
      </c>
      <c r="E13535" s="16" t="n">
        <v>2374.52</v>
      </c>
      <c r="F13535" s="17" t="n">
        <v>0.05</v>
      </c>
      <c r="G13535" s="16" t="n">
        <v>2255.79</v>
      </c>
      <c r="I13535" s="1" t="str">
        <f aca="false">INDEX(Products!$C$2:$C$51,MATCH(C13535,Products!$A$2:$A$51,0))</f>
        <v>Fashion</v>
      </c>
      <c r="J13535" s="1" t="str">
        <f aca="false">INDEX(Orders!$E$2:$E$8001,MATCH(B13535,Orders!$A$2:$A$8001,0))</f>
        <v>Delivered</v>
      </c>
      <c r="K13535" s="1" t="str">
        <f aca="false">LEFT(INDEX(Orders!$C$2:$C$8001,MATCH(B13535,Orders!$A$2:$A$8001,0)),7)</f>
        <v>2025-09</v>
      </c>
    </row>
    <row r="13536" customFormat="false" ht="15" hidden="false" customHeight="true" outlineLevel="0" collapsed="false">
      <c r="A13536" s="1" t="s">
        <v>24006</v>
      </c>
      <c r="B13536" s="1" t="s">
        <v>9076</v>
      </c>
      <c r="C13536" s="1" t="s">
        <v>1990</v>
      </c>
      <c r="D13536" s="1" t="n">
        <v>1</v>
      </c>
      <c r="E13536" s="16" t="n">
        <v>5311.32</v>
      </c>
      <c r="F13536" s="17" t="n">
        <v>0</v>
      </c>
      <c r="G13536" s="16" t="n">
        <v>5311.32</v>
      </c>
      <c r="I13536" s="1" t="str">
        <f aca="false">INDEX(Products!$C$2:$C$51,MATCH(C13536,Products!$A$2:$A$51,0))</f>
        <v>Sports &amp; Fitness</v>
      </c>
      <c r="J13536" s="1" t="str">
        <f aca="false">INDEX(Orders!$E$2:$E$8001,MATCH(B13536,Orders!$A$2:$A$8001,0))</f>
        <v>Delivered</v>
      </c>
      <c r="K13536" s="1" t="str">
        <f aca="false">LEFT(INDEX(Orders!$C$2:$C$8001,MATCH(B13536,Orders!$A$2:$A$8001,0)),7)</f>
        <v>2025-12</v>
      </c>
    </row>
    <row r="13537" customFormat="false" ht="15" hidden="false" customHeight="true" outlineLevel="0" collapsed="false">
      <c r="A13537" s="1" t="s">
        <v>24007</v>
      </c>
      <c r="B13537" s="1" t="s">
        <v>9076</v>
      </c>
      <c r="C13537" s="1" t="s">
        <v>2006</v>
      </c>
      <c r="D13537" s="1" t="n">
        <v>1</v>
      </c>
      <c r="E13537" s="16" t="n">
        <v>482.17</v>
      </c>
      <c r="F13537" s="17" t="n">
        <v>0.15</v>
      </c>
      <c r="G13537" s="16" t="n">
        <v>409.84</v>
      </c>
      <c r="I13537" s="1" t="str">
        <f aca="false">INDEX(Products!$C$2:$C$51,MATCH(C13537,Products!$A$2:$A$51,0))</f>
        <v>Books &amp; Stationery</v>
      </c>
      <c r="J13537" s="1" t="str">
        <f aca="false">INDEX(Orders!$E$2:$E$8001,MATCH(B13537,Orders!$A$2:$A$8001,0))</f>
        <v>Delivered</v>
      </c>
      <c r="K13537" s="1" t="str">
        <f aca="false">LEFT(INDEX(Orders!$C$2:$C$8001,MATCH(B13537,Orders!$A$2:$A$8001,0)),7)</f>
        <v>2025-12</v>
      </c>
    </row>
    <row r="13538" customFormat="false" ht="15" hidden="false" customHeight="true" outlineLevel="0" collapsed="false">
      <c r="A13538" s="1" t="s">
        <v>24008</v>
      </c>
      <c r="B13538" s="1" t="s">
        <v>9077</v>
      </c>
      <c r="C13538" s="1" t="s">
        <v>1953</v>
      </c>
      <c r="D13538" s="1" t="n">
        <v>2</v>
      </c>
      <c r="E13538" s="16" t="n">
        <v>4914.12</v>
      </c>
      <c r="F13538" s="17" t="n">
        <v>0.05</v>
      </c>
      <c r="G13538" s="16" t="n">
        <v>9336.83</v>
      </c>
      <c r="I13538" s="1" t="str">
        <f aca="false">INDEX(Products!$C$2:$C$51,MATCH(C13538,Products!$A$2:$A$51,0))</f>
        <v>Fashion</v>
      </c>
      <c r="J13538" s="1" t="str">
        <f aca="false">INDEX(Orders!$E$2:$E$8001,MATCH(B13538,Orders!$A$2:$A$8001,0))</f>
        <v>Delivered</v>
      </c>
      <c r="K13538" s="1" t="str">
        <f aca="false">LEFT(INDEX(Orders!$C$2:$C$8001,MATCH(B13538,Orders!$A$2:$A$8001,0)),7)</f>
        <v>2025-09</v>
      </c>
    </row>
    <row r="13539" customFormat="false" ht="15" hidden="false" customHeight="true" outlineLevel="0" collapsed="false">
      <c r="A13539" s="1" t="s">
        <v>24009</v>
      </c>
      <c r="B13539" s="1" t="s">
        <v>9077</v>
      </c>
      <c r="C13539" s="1" t="s">
        <v>2007</v>
      </c>
      <c r="D13539" s="1" t="n">
        <v>1</v>
      </c>
      <c r="E13539" s="16" t="n">
        <v>750.27</v>
      </c>
      <c r="F13539" s="17" t="n">
        <v>0</v>
      </c>
      <c r="G13539" s="16" t="n">
        <v>750.27</v>
      </c>
      <c r="I13539" s="1" t="str">
        <f aca="false">INDEX(Products!$C$2:$C$51,MATCH(C13539,Products!$A$2:$A$51,0))</f>
        <v>Books &amp; Stationery</v>
      </c>
      <c r="J13539" s="1" t="str">
        <f aca="false">INDEX(Orders!$E$2:$E$8001,MATCH(B13539,Orders!$A$2:$A$8001,0))</f>
        <v>Delivered</v>
      </c>
      <c r="K13539" s="1" t="str">
        <f aca="false">LEFT(INDEX(Orders!$C$2:$C$8001,MATCH(B13539,Orders!$A$2:$A$8001,0)),7)</f>
        <v>2025-09</v>
      </c>
    </row>
    <row r="13540" customFormat="false" ht="15" hidden="false" customHeight="true" outlineLevel="0" collapsed="false">
      <c r="A13540" s="1" t="s">
        <v>24010</v>
      </c>
      <c r="B13540" s="1" t="s">
        <v>9077</v>
      </c>
      <c r="C13540" s="1" t="s">
        <v>1979</v>
      </c>
      <c r="D13540" s="1" t="n">
        <v>1</v>
      </c>
      <c r="E13540" s="16" t="n">
        <v>623</v>
      </c>
      <c r="F13540" s="17" t="n">
        <v>0.1</v>
      </c>
      <c r="G13540" s="16" t="n">
        <v>560.7</v>
      </c>
      <c r="I13540" s="1" t="str">
        <f aca="false">INDEX(Products!$C$2:$C$51,MATCH(C13540,Products!$A$2:$A$51,0))</f>
        <v>Beauty &amp; Personal Care</v>
      </c>
      <c r="J13540" s="1" t="str">
        <f aca="false">INDEX(Orders!$E$2:$E$8001,MATCH(B13540,Orders!$A$2:$A$8001,0))</f>
        <v>Delivered</v>
      </c>
      <c r="K13540" s="1" t="str">
        <f aca="false">LEFT(INDEX(Orders!$C$2:$C$8001,MATCH(B13540,Orders!$A$2:$A$8001,0)),7)</f>
        <v>2025-09</v>
      </c>
    </row>
    <row r="13541" customFormat="false" ht="15" hidden="false" customHeight="true" outlineLevel="0" collapsed="false">
      <c r="A13541" s="1" t="s">
        <v>24011</v>
      </c>
      <c r="B13541" s="1" t="s">
        <v>9077</v>
      </c>
      <c r="C13541" s="1" t="s">
        <v>1975</v>
      </c>
      <c r="D13541" s="1" t="n">
        <v>1</v>
      </c>
      <c r="E13541" s="16" t="n">
        <v>862.99</v>
      </c>
      <c r="F13541" s="17" t="n">
        <v>0.15</v>
      </c>
      <c r="G13541" s="16" t="n">
        <v>733.54</v>
      </c>
      <c r="I13541" s="1" t="str">
        <f aca="false">INDEX(Products!$C$2:$C$51,MATCH(C13541,Products!$A$2:$A$51,0))</f>
        <v>Beauty &amp; Personal Care</v>
      </c>
      <c r="J13541" s="1" t="str">
        <f aca="false">INDEX(Orders!$E$2:$E$8001,MATCH(B13541,Orders!$A$2:$A$8001,0))</f>
        <v>Delivered</v>
      </c>
      <c r="K13541" s="1" t="str">
        <f aca="false">LEFT(INDEX(Orders!$C$2:$C$8001,MATCH(B13541,Orders!$A$2:$A$8001,0)),7)</f>
        <v>2025-09</v>
      </c>
    </row>
    <row r="13542" customFormat="false" ht="15" hidden="false" customHeight="true" outlineLevel="0" collapsed="false">
      <c r="A13542" s="1" t="s">
        <v>24012</v>
      </c>
      <c r="B13542" s="1" t="s">
        <v>9078</v>
      </c>
      <c r="C13542" s="1" t="s">
        <v>1998</v>
      </c>
      <c r="D13542" s="1" t="n">
        <v>1</v>
      </c>
      <c r="E13542" s="16" t="n">
        <v>1335.85</v>
      </c>
      <c r="F13542" s="17" t="n">
        <v>0.05</v>
      </c>
      <c r="G13542" s="16" t="n">
        <v>1269.06</v>
      </c>
      <c r="I13542" s="1" t="str">
        <f aca="false">INDEX(Products!$C$2:$C$51,MATCH(C13542,Products!$A$2:$A$51,0))</f>
        <v>Sports &amp; Fitness</v>
      </c>
      <c r="J13542" s="1" t="str">
        <f aca="false">INDEX(Orders!$E$2:$E$8001,MATCH(B13542,Orders!$A$2:$A$8001,0))</f>
        <v>Delivered</v>
      </c>
      <c r="K13542" s="1" t="str">
        <f aca="false">LEFT(INDEX(Orders!$C$2:$C$8001,MATCH(B13542,Orders!$A$2:$A$8001,0)),7)</f>
        <v>2024-01</v>
      </c>
    </row>
    <row r="13543" customFormat="false" ht="15" hidden="false" customHeight="true" outlineLevel="0" collapsed="false">
      <c r="A13543" s="1" t="s">
        <v>24013</v>
      </c>
      <c r="B13543" s="1" t="s">
        <v>9080</v>
      </c>
      <c r="C13543" s="1" t="s">
        <v>1940</v>
      </c>
      <c r="D13543" s="1" t="n">
        <v>1</v>
      </c>
      <c r="E13543" s="16" t="n">
        <v>2374.52</v>
      </c>
      <c r="F13543" s="17" t="n">
        <v>0</v>
      </c>
      <c r="G13543" s="16" t="n">
        <v>2374.52</v>
      </c>
      <c r="I13543" s="1" t="str">
        <f aca="false">INDEX(Products!$C$2:$C$51,MATCH(C13543,Products!$A$2:$A$51,0))</f>
        <v>Fashion</v>
      </c>
      <c r="J13543" s="1" t="str">
        <f aca="false">INDEX(Orders!$E$2:$E$8001,MATCH(B13543,Orders!$A$2:$A$8001,0))</f>
        <v>Delivered</v>
      </c>
      <c r="K13543" s="1" t="str">
        <f aca="false">LEFT(INDEX(Orders!$C$2:$C$8001,MATCH(B13543,Orders!$A$2:$A$8001,0)),7)</f>
        <v>2025-07</v>
      </c>
    </row>
    <row r="13544" customFormat="false" ht="15" hidden="false" customHeight="true" outlineLevel="0" collapsed="false">
      <c r="A13544" s="1" t="s">
        <v>24014</v>
      </c>
      <c r="B13544" s="1" t="s">
        <v>9080</v>
      </c>
      <c r="C13544" s="1" t="s">
        <v>1979</v>
      </c>
      <c r="D13544" s="1" t="n">
        <v>1</v>
      </c>
      <c r="E13544" s="16" t="n">
        <v>623</v>
      </c>
      <c r="F13544" s="17" t="n">
        <v>0.15</v>
      </c>
      <c r="G13544" s="16" t="n">
        <v>529.55</v>
      </c>
      <c r="I13544" s="1" t="str">
        <f aca="false">INDEX(Products!$C$2:$C$51,MATCH(C13544,Products!$A$2:$A$51,0))</f>
        <v>Beauty &amp; Personal Care</v>
      </c>
      <c r="J13544" s="1" t="str">
        <f aca="false">INDEX(Orders!$E$2:$E$8001,MATCH(B13544,Orders!$A$2:$A$8001,0))</f>
        <v>Delivered</v>
      </c>
      <c r="K13544" s="1" t="str">
        <f aca="false">LEFT(INDEX(Orders!$C$2:$C$8001,MATCH(B13544,Orders!$A$2:$A$8001,0)),7)</f>
        <v>2025-07</v>
      </c>
    </row>
    <row r="13545" customFormat="false" ht="15" hidden="false" customHeight="true" outlineLevel="0" collapsed="false">
      <c r="A13545" s="1" t="s">
        <v>24015</v>
      </c>
      <c r="B13545" s="1" t="s">
        <v>9080</v>
      </c>
      <c r="C13545" s="1" t="s">
        <v>2006</v>
      </c>
      <c r="D13545" s="1" t="n">
        <v>1</v>
      </c>
      <c r="E13545" s="16" t="n">
        <v>482.17</v>
      </c>
      <c r="F13545" s="17" t="n">
        <v>0.15</v>
      </c>
      <c r="G13545" s="16" t="n">
        <v>409.84</v>
      </c>
      <c r="I13545" s="1" t="str">
        <f aca="false">INDEX(Products!$C$2:$C$51,MATCH(C13545,Products!$A$2:$A$51,0))</f>
        <v>Books &amp; Stationery</v>
      </c>
      <c r="J13545" s="1" t="str">
        <f aca="false">INDEX(Orders!$E$2:$E$8001,MATCH(B13545,Orders!$A$2:$A$8001,0))</f>
        <v>Delivered</v>
      </c>
      <c r="K13545" s="1" t="str">
        <f aca="false">LEFT(INDEX(Orders!$C$2:$C$8001,MATCH(B13545,Orders!$A$2:$A$8001,0)),7)</f>
        <v>2025-07</v>
      </c>
    </row>
    <row r="13546" customFormat="false" ht="15" hidden="false" customHeight="true" outlineLevel="0" collapsed="false">
      <c r="A13546" s="1" t="s">
        <v>24016</v>
      </c>
      <c r="B13546" s="1" t="s">
        <v>9080</v>
      </c>
      <c r="C13546" s="1" t="s">
        <v>1920</v>
      </c>
      <c r="D13546" s="1" t="n">
        <v>1</v>
      </c>
      <c r="E13546" s="16" t="n">
        <v>4273.58</v>
      </c>
      <c r="F13546" s="17" t="n">
        <v>0.1</v>
      </c>
      <c r="G13546" s="16" t="n">
        <v>3846.22</v>
      </c>
      <c r="I13546" s="1" t="str">
        <f aca="false">INDEX(Products!$C$2:$C$51,MATCH(C13546,Products!$A$2:$A$51,0))</f>
        <v>Electronics</v>
      </c>
      <c r="J13546" s="1" t="str">
        <f aca="false">INDEX(Orders!$E$2:$E$8001,MATCH(B13546,Orders!$A$2:$A$8001,0))</f>
        <v>Delivered</v>
      </c>
      <c r="K13546" s="1" t="str">
        <f aca="false">LEFT(INDEX(Orders!$C$2:$C$8001,MATCH(B13546,Orders!$A$2:$A$8001,0)),7)</f>
        <v>2025-07</v>
      </c>
    </row>
    <row r="13547" customFormat="false" ht="15" hidden="false" customHeight="true" outlineLevel="0" collapsed="false">
      <c r="A13547" s="1" t="s">
        <v>24017</v>
      </c>
      <c r="B13547" s="1" t="s">
        <v>9080</v>
      </c>
      <c r="C13547" s="1" t="s">
        <v>1975</v>
      </c>
      <c r="D13547" s="1" t="n">
        <v>1</v>
      </c>
      <c r="E13547" s="16" t="n">
        <v>862.99</v>
      </c>
      <c r="F13547" s="17" t="n">
        <v>0.05</v>
      </c>
      <c r="G13547" s="16" t="n">
        <v>819.84</v>
      </c>
      <c r="I13547" s="1" t="str">
        <f aca="false">INDEX(Products!$C$2:$C$51,MATCH(C13547,Products!$A$2:$A$51,0))</f>
        <v>Beauty &amp; Personal Care</v>
      </c>
      <c r="J13547" s="1" t="str">
        <f aca="false">INDEX(Orders!$E$2:$E$8001,MATCH(B13547,Orders!$A$2:$A$8001,0))</f>
        <v>Delivered</v>
      </c>
      <c r="K13547" s="1" t="str">
        <f aca="false">LEFT(INDEX(Orders!$C$2:$C$8001,MATCH(B13547,Orders!$A$2:$A$8001,0)),7)</f>
        <v>2025-07</v>
      </c>
    </row>
    <row r="13548" customFormat="false" ht="15" hidden="false" customHeight="true" outlineLevel="0" collapsed="false">
      <c r="A13548" s="1" t="s">
        <v>24018</v>
      </c>
      <c r="B13548" s="1" t="s">
        <v>9081</v>
      </c>
      <c r="C13548" s="1" t="s">
        <v>1969</v>
      </c>
      <c r="D13548" s="1" t="n">
        <v>1</v>
      </c>
      <c r="E13548" s="16" t="n">
        <v>9171.98</v>
      </c>
      <c r="F13548" s="17" t="n">
        <v>0</v>
      </c>
      <c r="G13548" s="16" t="n">
        <v>9171.98</v>
      </c>
      <c r="I13548" s="1" t="str">
        <f aca="false">INDEX(Products!$C$2:$C$51,MATCH(C13548,Products!$A$2:$A$51,0))</f>
        <v>Home &amp; Kitchen</v>
      </c>
      <c r="J13548" s="1" t="str">
        <f aca="false">INDEX(Orders!$E$2:$E$8001,MATCH(B13548,Orders!$A$2:$A$8001,0))</f>
        <v>Delivered</v>
      </c>
      <c r="K13548" s="1" t="str">
        <f aca="false">LEFT(INDEX(Orders!$C$2:$C$8001,MATCH(B13548,Orders!$A$2:$A$8001,0)),7)</f>
        <v>2025-08</v>
      </c>
    </row>
    <row r="13549" customFormat="false" ht="15" hidden="false" customHeight="true" outlineLevel="0" collapsed="false">
      <c r="A13549" s="1" t="s">
        <v>24019</v>
      </c>
      <c r="B13549" s="1" t="s">
        <v>9081</v>
      </c>
      <c r="C13549" s="1" t="s">
        <v>1997</v>
      </c>
      <c r="D13549" s="1" t="n">
        <v>2</v>
      </c>
      <c r="E13549" s="16" t="n">
        <v>311.15</v>
      </c>
      <c r="F13549" s="17" t="n">
        <v>0.05</v>
      </c>
      <c r="G13549" s="16" t="n">
        <v>591.18</v>
      </c>
      <c r="I13549" s="1" t="str">
        <f aca="false">INDEX(Products!$C$2:$C$51,MATCH(C13549,Products!$A$2:$A$51,0))</f>
        <v>Sports &amp; Fitness</v>
      </c>
      <c r="J13549" s="1" t="str">
        <f aca="false">INDEX(Orders!$E$2:$E$8001,MATCH(B13549,Orders!$A$2:$A$8001,0))</f>
        <v>Delivered</v>
      </c>
      <c r="K13549" s="1" t="str">
        <f aca="false">LEFT(INDEX(Orders!$C$2:$C$8001,MATCH(B13549,Orders!$A$2:$A$8001,0)),7)</f>
        <v>2025-08</v>
      </c>
    </row>
    <row r="13550" customFormat="false" ht="15" hidden="false" customHeight="true" outlineLevel="0" collapsed="false">
      <c r="A13550" s="1" t="s">
        <v>24020</v>
      </c>
      <c r="B13550" s="1" t="s">
        <v>9082</v>
      </c>
      <c r="C13550" s="1" t="s">
        <v>2006</v>
      </c>
      <c r="D13550" s="1" t="n">
        <v>1</v>
      </c>
      <c r="E13550" s="16" t="n">
        <v>482.17</v>
      </c>
      <c r="F13550" s="17" t="n">
        <v>0.05</v>
      </c>
      <c r="G13550" s="16" t="n">
        <v>458.06</v>
      </c>
      <c r="I13550" s="1" t="str">
        <f aca="false">INDEX(Products!$C$2:$C$51,MATCH(C13550,Products!$A$2:$A$51,0))</f>
        <v>Books &amp; Stationery</v>
      </c>
      <c r="J13550" s="1" t="str">
        <f aca="false">INDEX(Orders!$E$2:$E$8001,MATCH(B13550,Orders!$A$2:$A$8001,0))</f>
        <v>Delivered</v>
      </c>
      <c r="K13550" s="1" t="str">
        <f aca="false">LEFT(INDEX(Orders!$C$2:$C$8001,MATCH(B13550,Orders!$A$2:$A$8001,0)),7)</f>
        <v>2025-07</v>
      </c>
    </row>
    <row r="13551" customFormat="false" ht="15" hidden="false" customHeight="true" outlineLevel="0" collapsed="false">
      <c r="A13551" s="1" t="s">
        <v>24021</v>
      </c>
      <c r="B13551" s="1" t="s">
        <v>9083</v>
      </c>
      <c r="C13551" s="1" t="s">
        <v>1961</v>
      </c>
      <c r="D13551" s="1" t="n">
        <v>1</v>
      </c>
      <c r="E13551" s="16" t="n">
        <v>3493.68</v>
      </c>
      <c r="F13551" s="17" t="n">
        <v>0.05</v>
      </c>
      <c r="G13551" s="16" t="n">
        <v>3319</v>
      </c>
      <c r="I13551" s="1" t="str">
        <f aca="false">INDEX(Products!$C$2:$C$51,MATCH(C13551,Products!$A$2:$A$51,0))</f>
        <v>Home &amp; Kitchen</v>
      </c>
      <c r="J13551" s="1" t="str">
        <f aca="false">INDEX(Orders!$E$2:$E$8001,MATCH(B13551,Orders!$A$2:$A$8001,0))</f>
        <v>Delivered</v>
      </c>
      <c r="K13551" s="1" t="str">
        <f aca="false">LEFT(INDEX(Orders!$C$2:$C$8001,MATCH(B13551,Orders!$A$2:$A$8001,0)),7)</f>
        <v>2025-10</v>
      </c>
    </row>
    <row r="13552" customFormat="false" ht="15" hidden="false" customHeight="true" outlineLevel="0" collapsed="false">
      <c r="A13552" s="1" t="s">
        <v>24022</v>
      </c>
      <c r="B13552" s="1" t="s">
        <v>9084</v>
      </c>
      <c r="C13552" s="1" t="s">
        <v>1930</v>
      </c>
      <c r="D13552" s="1" t="n">
        <v>2</v>
      </c>
      <c r="E13552" s="16" t="n">
        <v>2398.35</v>
      </c>
      <c r="F13552" s="17" t="n">
        <v>0</v>
      </c>
      <c r="G13552" s="16" t="n">
        <v>4796.7</v>
      </c>
      <c r="I13552" s="1" t="str">
        <f aca="false">INDEX(Products!$C$2:$C$51,MATCH(C13552,Products!$A$2:$A$51,0))</f>
        <v>Electronics</v>
      </c>
      <c r="J13552" s="1" t="str">
        <f aca="false">INDEX(Orders!$E$2:$E$8001,MATCH(B13552,Orders!$A$2:$A$8001,0))</f>
        <v>Delivered</v>
      </c>
      <c r="K13552" s="1" t="str">
        <f aca="false">LEFT(INDEX(Orders!$C$2:$C$8001,MATCH(B13552,Orders!$A$2:$A$8001,0)),7)</f>
        <v>2024-11</v>
      </c>
    </row>
    <row r="13553" customFormat="false" ht="15" hidden="false" customHeight="true" outlineLevel="0" collapsed="false">
      <c r="A13553" s="1" t="s">
        <v>24023</v>
      </c>
      <c r="B13553" s="1" t="s">
        <v>9085</v>
      </c>
      <c r="C13553" s="1" t="s">
        <v>1973</v>
      </c>
      <c r="D13553" s="1" t="n">
        <v>1</v>
      </c>
      <c r="E13553" s="16" t="n">
        <v>1158.24</v>
      </c>
      <c r="F13553" s="17" t="n">
        <v>0.1</v>
      </c>
      <c r="G13553" s="16" t="n">
        <v>1042.42</v>
      </c>
      <c r="I13553" s="1" t="str">
        <f aca="false">INDEX(Products!$C$2:$C$51,MATCH(C13553,Products!$A$2:$A$51,0))</f>
        <v>Home &amp; Kitchen</v>
      </c>
      <c r="J13553" s="1" t="str">
        <f aca="false">INDEX(Orders!$E$2:$E$8001,MATCH(B13553,Orders!$A$2:$A$8001,0))</f>
        <v>Delivered</v>
      </c>
      <c r="K13553" s="1" t="str">
        <f aca="false">LEFT(INDEX(Orders!$C$2:$C$8001,MATCH(B13553,Orders!$A$2:$A$8001,0)),7)</f>
        <v>2025-08</v>
      </c>
    </row>
    <row r="13554" customFormat="false" ht="15" hidden="false" customHeight="true" outlineLevel="0" collapsed="false">
      <c r="A13554" s="1" t="s">
        <v>24024</v>
      </c>
      <c r="B13554" s="1" t="s">
        <v>9085</v>
      </c>
      <c r="C13554" s="1" t="s">
        <v>1953</v>
      </c>
      <c r="D13554" s="1" t="n">
        <v>1</v>
      </c>
      <c r="E13554" s="16" t="n">
        <v>4914.12</v>
      </c>
      <c r="F13554" s="17" t="n">
        <v>0</v>
      </c>
      <c r="G13554" s="16" t="n">
        <v>4914.12</v>
      </c>
      <c r="I13554" s="1" t="str">
        <f aca="false">INDEX(Products!$C$2:$C$51,MATCH(C13554,Products!$A$2:$A$51,0))</f>
        <v>Fashion</v>
      </c>
      <c r="J13554" s="1" t="str">
        <f aca="false">INDEX(Orders!$E$2:$E$8001,MATCH(B13554,Orders!$A$2:$A$8001,0))</f>
        <v>Delivered</v>
      </c>
      <c r="K13554" s="1" t="str">
        <f aca="false">LEFT(INDEX(Orders!$C$2:$C$8001,MATCH(B13554,Orders!$A$2:$A$8001,0)),7)</f>
        <v>2025-08</v>
      </c>
    </row>
    <row r="13555" customFormat="false" ht="15" hidden="false" customHeight="true" outlineLevel="0" collapsed="false">
      <c r="A13555" s="1" t="s">
        <v>24025</v>
      </c>
      <c r="B13555" s="1" t="s">
        <v>9086</v>
      </c>
      <c r="C13555" s="1" t="s">
        <v>1997</v>
      </c>
      <c r="D13555" s="1" t="n">
        <v>1</v>
      </c>
      <c r="E13555" s="16" t="n">
        <v>311.15</v>
      </c>
      <c r="F13555" s="17" t="n">
        <v>0.15</v>
      </c>
      <c r="G13555" s="16" t="n">
        <v>264.48</v>
      </c>
      <c r="I13555" s="1" t="str">
        <f aca="false">INDEX(Products!$C$2:$C$51,MATCH(C13555,Products!$A$2:$A$51,0))</f>
        <v>Sports &amp; Fitness</v>
      </c>
      <c r="J13555" s="1" t="str">
        <f aca="false">INDEX(Orders!$E$2:$E$8001,MATCH(B13555,Orders!$A$2:$A$8001,0))</f>
        <v>Cancelled</v>
      </c>
      <c r="K13555" s="1" t="str">
        <f aca="false">LEFT(INDEX(Orders!$C$2:$C$8001,MATCH(B13555,Orders!$A$2:$A$8001,0)),7)</f>
        <v>2025-11</v>
      </c>
    </row>
    <row r="13556" customFormat="false" ht="15" hidden="false" customHeight="true" outlineLevel="0" collapsed="false">
      <c r="A13556" s="1" t="s">
        <v>24026</v>
      </c>
      <c r="B13556" s="1" t="s">
        <v>9087</v>
      </c>
      <c r="C13556" s="1" t="s">
        <v>1997</v>
      </c>
      <c r="D13556" s="1" t="n">
        <v>1</v>
      </c>
      <c r="E13556" s="16" t="n">
        <v>311.15</v>
      </c>
      <c r="F13556" s="17" t="n">
        <v>0</v>
      </c>
      <c r="G13556" s="16" t="n">
        <v>311.15</v>
      </c>
      <c r="I13556" s="1" t="str">
        <f aca="false">INDEX(Products!$C$2:$C$51,MATCH(C13556,Products!$A$2:$A$51,0))</f>
        <v>Sports &amp; Fitness</v>
      </c>
      <c r="J13556" s="1" t="str">
        <f aca="false">INDEX(Orders!$E$2:$E$8001,MATCH(B13556,Orders!$A$2:$A$8001,0))</f>
        <v>Delivered</v>
      </c>
      <c r="K13556" s="1" t="str">
        <f aca="false">LEFT(INDEX(Orders!$C$2:$C$8001,MATCH(B13556,Orders!$A$2:$A$8001,0)),7)</f>
        <v>2025-05</v>
      </c>
    </row>
    <row r="13557" customFormat="false" ht="15" hidden="false" customHeight="true" outlineLevel="0" collapsed="false">
      <c r="A13557" s="1" t="s">
        <v>24027</v>
      </c>
      <c r="B13557" s="1" t="s">
        <v>9088</v>
      </c>
      <c r="C13557" s="1" t="s">
        <v>1924</v>
      </c>
      <c r="D13557" s="1" t="n">
        <v>2</v>
      </c>
      <c r="E13557" s="16" t="n">
        <v>1971</v>
      </c>
      <c r="F13557" s="17" t="n">
        <v>0.1</v>
      </c>
      <c r="G13557" s="16" t="n">
        <v>3547.8</v>
      </c>
      <c r="I13557" s="1" t="str">
        <f aca="false">INDEX(Products!$C$2:$C$51,MATCH(C13557,Products!$A$2:$A$51,0))</f>
        <v>Electronics</v>
      </c>
      <c r="J13557" s="1" t="str">
        <f aca="false">INDEX(Orders!$E$2:$E$8001,MATCH(B13557,Orders!$A$2:$A$8001,0))</f>
        <v>Delivered</v>
      </c>
      <c r="K13557" s="1" t="str">
        <f aca="false">LEFT(INDEX(Orders!$C$2:$C$8001,MATCH(B13557,Orders!$A$2:$A$8001,0)),7)</f>
        <v>2025-06</v>
      </c>
    </row>
    <row r="13558" customFormat="false" ht="15" hidden="false" customHeight="true" outlineLevel="0" collapsed="false">
      <c r="A13558" s="1" t="s">
        <v>24028</v>
      </c>
      <c r="B13558" s="1" t="s">
        <v>9088</v>
      </c>
      <c r="C13558" s="1" t="s">
        <v>1926</v>
      </c>
      <c r="D13558" s="1" t="n">
        <v>2</v>
      </c>
      <c r="E13558" s="16" t="n">
        <v>1478.08</v>
      </c>
      <c r="F13558" s="17" t="n">
        <v>0.05</v>
      </c>
      <c r="G13558" s="16" t="n">
        <v>2808.35</v>
      </c>
      <c r="I13558" s="1" t="str">
        <f aca="false">INDEX(Products!$C$2:$C$51,MATCH(C13558,Products!$A$2:$A$51,0))</f>
        <v>Electronics</v>
      </c>
      <c r="J13558" s="1" t="str">
        <f aca="false">INDEX(Orders!$E$2:$E$8001,MATCH(B13558,Orders!$A$2:$A$8001,0))</f>
        <v>Delivered</v>
      </c>
      <c r="K13558" s="1" t="str">
        <f aca="false">LEFT(INDEX(Orders!$C$2:$C$8001,MATCH(B13558,Orders!$A$2:$A$8001,0)),7)</f>
        <v>2025-06</v>
      </c>
    </row>
    <row r="13559" customFormat="false" ht="15" hidden="false" customHeight="true" outlineLevel="0" collapsed="false">
      <c r="A13559" s="1" t="s">
        <v>24029</v>
      </c>
      <c r="B13559" s="1" t="s">
        <v>9088</v>
      </c>
      <c r="C13559" s="1" t="s">
        <v>2006</v>
      </c>
      <c r="D13559" s="1" t="n">
        <v>1</v>
      </c>
      <c r="E13559" s="16" t="n">
        <v>482.17</v>
      </c>
      <c r="F13559" s="17" t="n">
        <v>0.05</v>
      </c>
      <c r="G13559" s="16" t="n">
        <v>458.06</v>
      </c>
      <c r="I13559" s="1" t="str">
        <f aca="false">INDEX(Products!$C$2:$C$51,MATCH(C13559,Products!$A$2:$A$51,0))</f>
        <v>Books &amp; Stationery</v>
      </c>
      <c r="J13559" s="1" t="str">
        <f aca="false">INDEX(Orders!$E$2:$E$8001,MATCH(B13559,Orders!$A$2:$A$8001,0))</f>
        <v>Delivered</v>
      </c>
      <c r="K13559" s="1" t="str">
        <f aca="false">LEFT(INDEX(Orders!$C$2:$C$8001,MATCH(B13559,Orders!$A$2:$A$8001,0)),7)</f>
        <v>2025-06</v>
      </c>
    </row>
    <row r="13560" customFormat="false" ht="15" hidden="false" customHeight="true" outlineLevel="0" collapsed="false">
      <c r="A13560" s="1" t="s">
        <v>24030</v>
      </c>
      <c r="B13560" s="1" t="s">
        <v>9089</v>
      </c>
      <c r="C13560" s="1" t="s">
        <v>1997</v>
      </c>
      <c r="D13560" s="1" t="n">
        <v>2</v>
      </c>
      <c r="E13560" s="16" t="n">
        <v>311.15</v>
      </c>
      <c r="F13560" s="17" t="n">
        <v>0</v>
      </c>
      <c r="G13560" s="16" t="n">
        <v>622.3</v>
      </c>
      <c r="I13560" s="1" t="str">
        <f aca="false">INDEX(Products!$C$2:$C$51,MATCH(C13560,Products!$A$2:$A$51,0))</f>
        <v>Sports &amp; Fitness</v>
      </c>
      <c r="J13560" s="1" t="str">
        <f aca="false">INDEX(Orders!$E$2:$E$8001,MATCH(B13560,Orders!$A$2:$A$8001,0))</f>
        <v>Delivered</v>
      </c>
      <c r="K13560" s="1" t="str">
        <f aca="false">LEFT(INDEX(Orders!$C$2:$C$8001,MATCH(B13560,Orders!$A$2:$A$8001,0)),7)</f>
        <v>2024-12</v>
      </c>
    </row>
    <row r="13561" customFormat="false" ht="15" hidden="false" customHeight="true" outlineLevel="0" collapsed="false">
      <c r="A13561" s="1" t="s">
        <v>24031</v>
      </c>
      <c r="B13561" s="1" t="s">
        <v>9090</v>
      </c>
      <c r="C13561" s="1" t="s">
        <v>2006</v>
      </c>
      <c r="D13561" s="1" t="n">
        <v>2</v>
      </c>
      <c r="E13561" s="16" t="n">
        <v>482.17</v>
      </c>
      <c r="F13561" s="17" t="n">
        <v>0.1</v>
      </c>
      <c r="G13561" s="16" t="n">
        <v>867.91</v>
      </c>
      <c r="I13561" s="1" t="str">
        <f aca="false">INDEX(Products!$C$2:$C$51,MATCH(C13561,Products!$A$2:$A$51,0))</f>
        <v>Books &amp; Stationery</v>
      </c>
      <c r="J13561" s="1" t="str">
        <f aca="false">INDEX(Orders!$E$2:$E$8001,MATCH(B13561,Orders!$A$2:$A$8001,0))</f>
        <v>Delivered</v>
      </c>
      <c r="K13561" s="1" t="str">
        <f aca="false">LEFT(INDEX(Orders!$C$2:$C$8001,MATCH(B13561,Orders!$A$2:$A$8001,0)),7)</f>
        <v>2025-11</v>
      </c>
    </row>
    <row r="13562" customFormat="false" ht="15" hidden="false" customHeight="true" outlineLevel="0" collapsed="false">
      <c r="A13562" s="1" t="s">
        <v>24032</v>
      </c>
      <c r="B13562" s="1" t="s">
        <v>9091</v>
      </c>
      <c r="C13562" s="1" t="s">
        <v>1930</v>
      </c>
      <c r="D13562" s="1" t="n">
        <v>1</v>
      </c>
      <c r="E13562" s="16" t="n">
        <v>2398.35</v>
      </c>
      <c r="F13562" s="17" t="n">
        <v>0</v>
      </c>
      <c r="G13562" s="16" t="n">
        <v>2398.35</v>
      </c>
      <c r="I13562" s="1" t="str">
        <f aca="false">INDEX(Products!$C$2:$C$51,MATCH(C13562,Products!$A$2:$A$51,0))</f>
        <v>Electronics</v>
      </c>
      <c r="J13562" s="1" t="str">
        <f aca="false">INDEX(Orders!$E$2:$E$8001,MATCH(B13562,Orders!$A$2:$A$8001,0))</f>
        <v>Delivered</v>
      </c>
      <c r="K13562" s="1" t="str">
        <f aca="false">LEFT(INDEX(Orders!$C$2:$C$8001,MATCH(B13562,Orders!$A$2:$A$8001,0)),7)</f>
        <v>2025-10</v>
      </c>
    </row>
    <row r="13563" customFormat="false" ht="15" hidden="false" customHeight="true" outlineLevel="0" collapsed="false">
      <c r="A13563" s="1" t="s">
        <v>24033</v>
      </c>
      <c r="B13563" s="1" t="s">
        <v>9091</v>
      </c>
      <c r="C13563" s="1" t="s">
        <v>1997</v>
      </c>
      <c r="D13563" s="1" t="n">
        <v>1</v>
      </c>
      <c r="E13563" s="16" t="n">
        <v>311.15</v>
      </c>
      <c r="F13563" s="17" t="n">
        <v>0</v>
      </c>
      <c r="G13563" s="16" t="n">
        <v>311.15</v>
      </c>
      <c r="I13563" s="1" t="str">
        <f aca="false">INDEX(Products!$C$2:$C$51,MATCH(C13563,Products!$A$2:$A$51,0))</f>
        <v>Sports &amp; Fitness</v>
      </c>
      <c r="J13563" s="1" t="str">
        <f aca="false">INDEX(Orders!$E$2:$E$8001,MATCH(B13563,Orders!$A$2:$A$8001,0))</f>
        <v>Delivered</v>
      </c>
      <c r="K13563" s="1" t="str">
        <f aca="false">LEFT(INDEX(Orders!$C$2:$C$8001,MATCH(B13563,Orders!$A$2:$A$8001,0)),7)</f>
        <v>2025-10</v>
      </c>
    </row>
    <row r="13564" customFormat="false" ht="15" hidden="false" customHeight="true" outlineLevel="0" collapsed="false">
      <c r="A13564" s="1" t="s">
        <v>24034</v>
      </c>
      <c r="B13564" s="1" t="s">
        <v>9091</v>
      </c>
      <c r="C13564" s="1" t="s">
        <v>2000</v>
      </c>
      <c r="D13564" s="1" t="n">
        <v>1</v>
      </c>
      <c r="E13564" s="16" t="n">
        <v>425.08</v>
      </c>
      <c r="F13564" s="17" t="n">
        <v>0</v>
      </c>
      <c r="G13564" s="16" t="n">
        <v>425.08</v>
      </c>
      <c r="I13564" s="1" t="str">
        <f aca="false">INDEX(Products!$C$2:$C$51,MATCH(C13564,Products!$A$2:$A$51,0))</f>
        <v>Books &amp; Stationery</v>
      </c>
      <c r="J13564" s="1" t="str">
        <f aca="false">INDEX(Orders!$E$2:$E$8001,MATCH(B13564,Orders!$A$2:$A$8001,0))</f>
        <v>Delivered</v>
      </c>
      <c r="K13564" s="1" t="str">
        <f aca="false">LEFT(INDEX(Orders!$C$2:$C$8001,MATCH(B13564,Orders!$A$2:$A$8001,0)),7)</f>
        <v>2025-10</v>
      </c>
    </row>
    <row r="13565" customFormat="false" ht="15" hidden="false" customHeight="true" outlineLevel="0" collapsed="false">
      <c r="A13565" s="1" t="s">
        <v>24035</v>
      </c>
      <c r="B13565" s="1" t="s">
        <v>9091</v>
      </c>
      <c r="C13565" s="1" t="s">
        <v>1990</v>
      </c>
      <c r="D13565" s="1" t="n">
        <v>1</v>
      </c>
      <c r="E13565" s="16" t="n">
        <v>5311.32</v>
      </c>
      <c r="F13565" s="17" t="n">
        <v>0</v>
      </c>
      <c r="G13565" s="16" t="n">
        <v>5311.32</v>
      </c>
      <c r="I13565" s="1" t="str">
        <f aca="false">INDEX(Products!$C$2:$C$51,MATCH(C13565,Products!$A$2:$A$51,0))</f>
        <v>Sports &amp; Fitness</v>
      </c>
      <c r="J13565" s="1" t="str">
        <f aca="false">INDEX(Orders!$E$2:$E$8001,MATCH(B13565,Orders!$A$2:$A$8001,0))</f>
        <v>Delivered</v>
      </c>
      <c r="K13565" s="1" t="str">
        <f aca="false">LEFT(INDEX(Orders!$C$2:$C$8001,MATCH(B13565,Orders!$A$2:$A$8001,0)),7)</f>
        <v>2025-10</v>
      </c>
    </row>
    <row r="13566" customFormat="false" ht="15" hidden="false" customHeight="true" outlineLevel="0" collapsed="false">
      <c r="A13566" s="1" t="s">
        <v>24036</v>
      </c>
      <c r="B13566" s="1" t="s">
        <v>9092</v>
      </c>
      <c r="C13566" s="1" t="s">
        <v>1930</v>
      </c>
      <c r="D13566" s="1" t="n">
        <v>1</v>
      </c>
      <c r="E13566" s="16" t="n">
        <v>2398.35</v>
      </c>
      <c r="F13566" s="17" t="n">
        <v>0</v>
      </c>
      <c r="G13566" s="16" t="n">
        <v>2398.35</v>
      </c>
      <c r="I13566" s="1" t="str">
        <f aca="false">INDEX(Products!$C$2:$C$51,MATCH(C13566,Products!$A$2:$A$51,0))</f>
        <v>Electronics</v>
      </c>
      <c r="J13566" s="1" t="str">
        <f aca="false">INDEX(Orders!$E$2:$E$8001,MATCH(B13566,Orders!$A$2:$A$8001,0))</f>
        <v>Delivered</v>
      </c>
      <c r="K13566" s="1" t="str">
        <f aca="false">LEFT(INDEX(Orders!$C$2:$C$8001,MATCH(B13566,Orders!$A$2:$A$8001,0)),7)</f>
        <v>2024-05</v>
      </c>
    </row>
    <row r="13567" customFormat="false" ht="15" hidden="false" customHeight="true" outlineLevel="0" collapsed="false">
      <c r="A13567" s="1" t="s">
        <v>24037</v>
      </c>
      <c r="B13567" s="1" t="s">
        <v>9093</v>
      </c>
      <c r="C13567" s="1" t="s">
        <v>1988</v>
      </c>
      <c r="D13567" s="1" t="n">
        <v>1</v>
      </c>
      <c r="E13567" s="16" t="n">
        <v>681.07</v>
      </c>
      <c r="F13567" s="17" t="n">
        <v>0</v>
      </c>
      <c r="G13567" s="16" t="n">
        <v>681.07</v>
      </c>
      <c r="I13567" s="1" t="str">
        <f aca="false">INDEX(Products!$C$2:$C$51,MATCH(C13567,Products!$A$2:$A$51,0))</f>
        <v>Sports &amp; Fitness</v>
      </c>
      <c r="J13567" s="1" t="str">
        <f aca="false">INDEX(Orders!$E$2:$E$8001,MATCH(B13567,Orders!$A$2:$A$8001,0))</f>
        <v>Delivered</v>
      </c>
      <c r="K13567" s="1" t="str">
        <f aca="false">LEFT(INDEX(Orders!$C$2:$C$8001,MATCH(B13567,Orders!$A$2:$A$8001,0)),7)</f>
        <v>2024-01</v>
      </c>
    </row>
    <row r="13568" customFormat="false" ht="15" hidden="false" customHeight="true" outlineLevel="0" collapsed="false">
      <c r="A13568" s="1" t="s">
        <v>24038</v>
      </c>
      <c r="B13568" s="1" t="s">
        <v>9093</v>
      </c>
      <c r="C13568" s="1" t="s">
        <v>2007</v>
      </c>
      <c r="D13568" s="1" t="n">
        <v>2</v>
      </c>
      <c r="E13568" s="16" t="n">
        <v>750.27</v>
      </c>
      <c r="F13568" s="17" t="n">
        <v>0</v>
      </c>
      <c r="G13568" s="16" t="n">
        <v>1500.54</v>
      </c>
      <c r="I13568" s="1" t="str">
        <f aca="false">INDEX(Products!$C$2:$C$51,MATCH(C13568,Products!$A$2:$A$51,0))</f>
        <v>Books &amp; Stationery</v>
      </c>
      <c r="J13568" s="1" t="str">
        <f aca="false">INDEX(Orders!$E$2:$E$8001,MATCH(B13568,Orders!$A$2:$A$8001,0))</f>
        <v>Delivered</v>
      </c>
      <c r="K13568" s="1" t="str">
        <f aca="false">LEFT(INDEX(Orders!$C$2:$C$8001,MATCH(B13568,Orders!$A$2:$A$8001,0)),7)</f>
        <v>2024-01</v>
      </c>
    </row>
    <row r="13569" customFormat="false" ht="15" hidden="false" customHeight="true" outlineLevel="0" collapsed="false">
      <c r="A13569" s="1" t="s">
        <v>24039</v>
      </c>
      <c r="B13569" s="1" t="s">
        <v>9094</v>
      </c>
      <c r="C13569" s="1" t="s">
        <v>1930</v>
      </c>
      <c r="D13569" s="1" t="n">
        <v>1</v>
      </c>
      <c r="E13569" s="16" t="n">
        <v>2398.35</v>
      </c>
      <c r="F13569" s="17" t="n">
        <v>0</v>
      </c>
      <c r="G13569" s="16" t="n">
        <v>2398.35</v>
      </c>
      <c r="I13569" s="1" t="str">
        <f aca="false">INDEX(Products!$C$2:$C$51,MATCH(C13569,Products!$A$2:$A$51,0))</f>
        <v>Electronics</v>
      </c>
      <c r="J13569" s="1" t="str">
        <f aca="false">INDEX(Orders!$E$2:$E$8001,MATCH(B13569,Orders!$A$2:$A$8001,0))</f>
        <v>Delivered</v>
      </c>
      <c r="K13569" s="1" t="str">
        <f aca="false">LEFT(INDEX(Orders!$C$2:$C$8001,MATCH(B13569,Orders!$A$2:$A$8001,0)),7)</f>
        <v>2024-11</v>
      </c>
    </row>
    <row r="13570" customFormat="false" ht="15" hidden="false" customHeight="true" outlineLevel="0" collapsed="false">
      <c r="A13570" s="1" t="s">
        <v>24040</v>
      </c>
      <c r="B13570" s="1" t="s">
        <v>9095</v>
      </c>
      <c r="C13570" s="1" t="s">
        <v>2006</v>
      </c>
      <c r="D13570" s="1" t="n">
        <v>1</v>
      </c>
      <c r="E13570" s="16" t="n">
        <v>482.17</v>
      </c>
      <c r="F13570" s="17" t="n">
        <v>0.05</v>
      </c>
      <c r="G13570" s="16" t="n">
        <v>458.06</v>
      </c>
      <c r="I13570" s="1" t="str">
        <f aca="false">INDEX(Products!$C$2:$C$51,MATCH(C13570,Products!$A$2:$A$51,0))</f>
        <v>Books &amp; Stationery</v>
      </c>
      <c r="J13570" s="1" t="str">
        <f aca="false">INDEX(Orders!$E$2:$E$8001,MATCH(B13570,Orders!$A$2:$A$8001,0))</f>
        <v>Delivered</v>
      </c>
      <c r="K13570" s="1" t="str">
        <f aca="false">LEFT(INDEX(Orders!$C$2:$C$8001,MATCH(B13570,Orders!$A$2:$A$8001,0)),7)</f>
        <v>2025-09</v>
      </c>
    </row>
    <row r="13571" customFormat="false" ht="15" hidden="false" customHeight="true" outlineLevel="0" collapsed="false">
      <c r="A13571" s="1" t="s">
        <v>24041</v>
      </c>
      <c r="B13571" s="1" t="s">
        <v>9095</v>
      </c>
      <c r="C13571" s="1" t="s">
        <v>1990</v>
      </c>
      <c r="D13571" s="1" t="n">
        <v>1</v>
      </c>
      <c r="E13571" s="16" t="n">
        <v>5311.32</v>
      </c>
      <c r="F13571" s="17" t="n">
        <v>0</v>
      </c>
      <c r="G13571" s="16" t="n">
        <v>5311.32</v>
      </c>
      <c r="I13571" s="1" t="str">
        <f aca="false">INDEX(Products!$C$2:$C$51,MATCH(C13571,Products!$A$2:$A$51,0))</f>
        <v>Sports &amp; Fitness</v>
      </c>
      <c r="J13571" s="1" t="str">
        <f aca="false">INDEX(Orders!$E$2:$E$8001,MATCH(B13571,Orders!$A$2:$A$8001,0))</f>
        <v>Delivered</v>
      </c>
      <c r="K13571" s="1" t="str">
        <f aca="false">LEFT(INDEX(Orders!$C$2:$C$8001,MATCH(B13571,Orders!$A$2:$A$8001,0)),7)</f>
        <v>2025-09</v>
      </c>
    </row>
    <row r="13572" customFormat="false" ht="15" hidden="false" customHeight="true" outlineLevel="0" collapsed="false">
      <c r="A13572" s="1" t="s">
        <v>24042</v>
      </c>
      <c r="B13572" s="1" t="s">
        <v>9095</v>
      </c>
      <c r="C13572" s="1" t="s">
        <v>1975</v>
      </c>
      <c r="D13572" s="1" t="n">
        <v>1</v>
      </c>
      <c r="E13572" s="16" t="n">
        <v>862.99</v>
      </c>
      <c r="F13572" s="17" t="n">
        <v>0</v>
      </c>
      <c r="G13572" s="16" t="n">
        <v>862.99</v>
      </c>
      <c r="I13572" s="1" t="str">
        <f aca="false">INDEX(Products!$C$2:$C$51,MATCH(C13572,Products!$A$2:$A$51,0))</f>
        <v>Beauty &amp; Personal Care</v>
      </c>
      <c r="J13572" s="1" t="str">
        <f aca="false">INDEX(Orders!$E$2:$E$8001,MATCH(B13572,Orders!$A$2:$A$8001,0))</f>
        <v>Delivered</v>
      </c>
      <c r="K13572" s="1" t="str">
        <f aca="false">LEFT(INDEX(Orders!$C$2:$C$8001,MATCH(B13572,Orders!$A$2:$A$8001,0)),7)</f>
        <v>2025-09</v>
      </c>
    </row>
    <row r="13573" customFormat="false" ht="15" hidden="false" customHeight="true" outlineLevel="0" collapsed="false">
      <c r="A13573" s="1" t="s">
        <v>24043</v>
      </c>
      <c r="B13573" s="1" t="s">
        <v>9095</v>
      </c>
      <c r="C13573" s="1" t="s">
        <v>1998</v>
      </c>
      <c r="D13573" s="1" t="n">
        <v>2</v>
      </c>
      <c r="E13573" s="16" t="n">
        <v>1335.85</v>
      </c>
      <c r="F13573" s="17" t="n">
        <v>0</v>
      </c>
      <c r="G13573" s="16" t="n">
        <v>2671.7</v>
      </c>
      <c r="I13573" s="1" t="str">
        <f aca="false">INDEX(Products!$C$2:$C$51,MATCH(C13573,Products!$A$2:$A$51,0))</f>
        <v>Sports &amp; Fitness</v>
      </c>
      <c r="J13573" s="1" t="str">
        <f aca="false">INDEX(Orders!$E$2:$E$8001,MATCH(B13573,Orders!$A$2:$A$8001,0))</f>
        <v>Delivered</v>
      </c>
      <c r="K13573" s="1" t="str">
        <f aca="false">LEFT(INDEX(Orders!$C$2:$C$8001,MATCH(B13573,Orders!$A$2:$A$8001,0)),7)</f>
        <v>2025-09</v>
      </c>
    </row>
    <row r="13574" customFormat="false" ht="15" hidden="false" customHeight="true" outlineLevel="0" collapsed="false">
      <c r="A13574" s="1" t="s">
        <v>24044</v>
      </c>
      <c r="B13574" s="1" t="s">
        <v>9095</v>
      </c>
      <c r="C13574" s="1" t="s">
        <v>1930</v>
      </c>
      <c r="D13574" s="1" t="n">
        <v>1</v>
      </c>
      <c r="E13574" s="16" t="n">
        <v>2398.35</v>
      </c>
      <c r="F13574" s="17" t="n">
        <v>0.15</v>
      </c>
      <c r="G13574" s="16" t="n">
        <v>2038.6</v>
      </c>
      <c r="I13574" s="1" t="str">
        <f aca="false">INDEX(Products!$C$2:$C$51,MATCH(C13574,Products!$A$2:$A$51,0))</f>
        <v>Electronics</v>
      </c>
      <c r="J13574" s="1" t="str">
        <f aca="false">INDEX(Orders!$E$2:$E$8001,MATCH(B13574,Orders!$A$2:$A$8001,0))</f>
        <v>Delivered</v>
      </c>
      <c r="K13574" s="1" t="str">
        <f aca="false">LEFT(INDEX(Orders!$C$2:$C$8001,MATCH(B13574,Orders!$A$2:$A$8001,0)),7)</f>
        <v>2025-09</v>
      </c>
    </row>
    <row r="13575" customFormat="false" ht="15" hidden="false" customHeight="true" outlineLevel="0" collapsed="false">
      <c r="A13575" s="1" t="s">
        <v>24045</v>
      </c>
      <c r="B13575" s="1" t="s">
        <v>9096</v>
      </c>
      <c r="C13575" s="1" t="s">
        <v>1920</v>
      </c>
      <c r="D13575" s="1" t="n">
        <v>1</v>
      </c>
      <c r="E13575" s="16" t="n">
        <v>4273.58</v>
      </c>
      <c r="F13575" s="17" t="n">
        <v>0.05</v>
      </c>
      <c r="G13575" s="16" t="n">
        <v>4059.9</v>
      </c>
      <c r="I13575" s="1" t="str">
        <f aca="false">INDEX(Products!$C$2:$C$51,MATCH(C13575,Products!$A$2:$A$51,0))</f>
        <v>Electronics</v>
      </c>
      <c r="J13575" s="1" t="str">
        <f aca="false">INDEX(Orders!$E$2:$E$8001,MATCH(B13575,Orders!$A$2:$A$8001,0))</f>
        <v>Delivered</v>
      </c>
      <c r="K13575" s="1" t="str">
        <f aca="false">LEFT(INDEX(Orders!$C$2:$C$8001,MATCH(B13575,Orders!$A$2:$A$8001,0)),7)</f>
        <v>2025-12</v>
      </c>
    </row>
    <row r="13576" customFormat="false" ht="15" hidden="false" customHeight="true" outlineLevel="0" collapsed="false">
      <c r="A13576" s="1" t="s">
        <v>24046</v>
      </c>
      <c r="B13576" s="1" t="s">
        <v>9097</v>
      </c>
      <c r="C13576" s="1" t="s">
        <v>1975</v>
      </c>
      <c r="D13576" s="1" t="n">
        <v>1</v>
      </c>
      <c r="E13576" s="16" t="n">
        <v>862.99</v>
      </c>
      <c r="F13576" s="17" t="n">
        <v>0</v>
      </c>
      <c r="G13576" s="16" t="n">
        <v>862.99</v>
      </c>
      <c r="I13576" s="1" t="str">
        <f aca="false">INDEX(Products!$C$2:$C$51,MATCH(C13576,Products!$A$2:$A$51,0))</f>
        <v>Beauty &amp; Personal Care</v>
      </c>
      <c r="J13576" s="1" t="str">
        <f aca="false">INDEX(Orders!$E$2:$E$8001,MATCH(B13576,Orders!$A$2:$A$8001,0))</f>
        <v>Returned</v>
      </c>
      <c r="K13576" s="1" t="str">
        <f aca="false">LEFT(INDEX(Orders!$C$2:$C$8001,MATCH(B13576,Orders!$A$2:$A$8001,0)),7)</f>
        <v>2025-10</v>
      </c>
    </row>
    <row r="13577" customFormat="false" ht="15" hidden="false" customHeight="true" outlineLevel="0" collapsed="false">
      <c r="A13577" s="1" t="s">
        <v>24047</v>
      </c>
      <c r="B13577" s="1" t="s">
        <v>9097</v>
      </c>
      <c r="C13577" s="1" t="s">
        <v>2000</v>
      </c>
      <c r="D13577" s="1" t="n">
        <v>1</v>
      </c>
      <c r="E13577" s="16" t="n">
        <v>425.08</v>
      </c>
      <c r="F13577" s="17" t="n">
        <v>0</v>
      </c>
      <c r="G13577" s="16" t="n">
        <v>425.08</v>
      </c>
      <c r="I13577" s="1" t="str">
        <f aca="false">INDEX(Products!$C$2:$C$51,MATCH(C13577,Products!$A$2:$A$51,0))</f>
        <v>Books &amp; Stationery</v>
      </c>
      <c r="J13577" s="1" t="str">
        <f aca="false">INDEX(Orders!$E$2:$E$8001,MATCH(B13577,Orders!$A$2:$A$8001,0))</f>
        <v>Returned</v>
      </c>
      <c r="K13577" s="1" t="str">
        <f aca="false">LEFT(INDEX(Orders!$C$2:$C$8001,MATCH(B13577,Orders!$A$2:$A$8001,0)),7)</f>
        <v>2025-10</v>
      </c>
    </row>
    <row r="13578" customFormat="false" ht="15" hidden="false" customHeight="true" outlineLevel="0" collapsed="false">
      <c r="A13578" s="1" t="s">
        <v>24048</v>
      </c>
      <c r="B13578" s="1" t="s">
        <v>9098</v>
      </c>
      <c r="C13578" s="1" t="s">
        <v>2006</v>
      </c>
      <c r="D13578" s="1" t="n">
        <v>1</v>
      </c>
      <c r="E13578" s="16" t="n">
        <v>482.17</v>
      </c>
      <c r="F13578" s="17" t="n">
        <v>0.05</v>
      </c>
      <c r="G13578" s="16" t="n">
        <v>458.06</v>
      </c>
      <c r="I13578" s="1" t="str">
        <f aca="false">INDEX(Products!$C$2:$C$51,MATCH(C13578,Products!$A$2:$A$51,0))</f>
        <v>Books &amp; Stationery</v>
      </c>
      <c r="J13578" s="1" t="str">
        <f aca="false">INDEX(Orders!$E$2:$E$8001,MATCH(B13578,Orders!$A$2:$A$8001,0))</f>
        <v>Delivered</v>
      </c>
      <c r="K13578" s="1" t="str">
        <f aca="false">LEFT(INDEX(Orders!$C$2:$C$8001,MATCH(B13578,Orders!$A$2:$A$8001,0)),7)</f>
        <v>2024-07</v>
      </c>
    </row>
    <row r="13579" customFormat="false" ht="15" hidden="false" customHeight="true" outlineLevel="0" collapsed="false">
      <c r="A13579" s="1" t="s">
        <v>24049</v>
      </c>
      <c r="B13579" s="1" t="s">
        <v>9099</v>
      </c>
      <c r="C13579" s="1" t="s">
        <v>1940</v>
      </c>
      <c r="D13579" s="1" t="n">
        <v>1</v>
      </c>
      <c r="E13579" s="16" t="n">
        <v>2374.52</v>
      </c>
      <c r="F13579" s="17" t="n">
        <v>0.1</v>
      </c>
      <c r="G13579" s="16" t="n">
        <v>2137.07</v>
      </c>
      <c r="I13579" s="1" t="str">
        <f aca="false">INDEX(Products!$C$2:$C$51,MATCH(C13579,Products!$A$2:$A$51,0))</f>
        <v>Fashion</v>
      </c>
      <c r="J13579" s="1" t="str">
        <f aca="false">INDEX(Orders!$E$2:$E$8001,MATCH(B13579,Orders!$A$2:$A$8001,0))</f>
        <v>Delivered</v>
      </c>
      <c r="K13579" s="1" t="str">
        <f aca="false">LEFT(INDEX(Orders!$C$2:$C$8001,MATCH(B13579,Orders!$A$2:$A$8001,0)),7)</f>
        <v>2025-06</v>
      </c>
    </row>
    <row r="13580" customFormat="false" ht="15" hidden="false" customHeight="true" outlineLevel="0" collapsed="false">
      <c r="A13580" s="1" t="s">
        <v>24050</v>
      </c>
      <c r="B13580" s="1" t="s">
        <v>9099</v>
      </c>
      <c r="C13580" s="1" t="s">
        <v>2006</v>
      </c>
      <c r="D13580" s="1" t="n">
        <v>1</v>
      </c>
      <c r="E13580" s="16" t="n">
        <v>482.17</v>
      </c>
      <c r="F13580" s="17" t="n">
        <v>0</v>
      </c>
      <c r="G13580" s="16" t="n">
        <v>482.17</v>
      </c>
      <c r="I13580" s="1" t="str">
        <f aca="false">INDEX(Products!$C$2:$C$51,MATCH(C13580,Products!$A$2:$A$51,0))</f>
        <v>Books &amp; Stationery</v>
      </c>
      <c r="J13580" s="1" t="str">
        <f aca="false">INDEX(Orders!$E$2:$E$8001,MATCH(B13580,Orders!$A$2:$A$8001,0))</f>
        <v>Delivered</v>
      </c>
      <c r="K13580" s="1" t="str">
        <f aca="false">LEFT(INDEX(Orders!$C$2:$C$8001,MATCH(B13580,Orders!$A$2:$A$8001,0)),7)</f>
        <v>2025-06</v>
      </c>
    </row>
    <row r="13581" customFormat="false" ht="15" hidden="false" customHeight="true" outlineLevel="0" collapsed="false">
      <c r="A13581" s="1" t="s">
        <v>24051</v>
      </c>
      <c r="B13581" s="1" t="s">
        <v>9100</v>
      </c>
      <c r="C13581" s="1" t="s">
        <v>1979</v>
      </c>
      <c r="D13581" s="1" t="n">
        <v>1</v>
      </c>
      <c r="E13581" s="16" t="n">
        <v>623</v>
      </c>
      <c r="F13581" s="17" t="n">
        <v>0</v>
      </c>
      <c r="G13581" s="16" t="n">
        <v>623</v>
      </c>
      <c r="I13581" s="1" t="str">
        <f aca="false">INDEX(Products!$C$2:$C$51,MATCH(C13581,Products!$A$2:$A$51,0))</f>
        <v>Beauty &amp; Personal Care</v>
      </c>
      <c r="J13581" s="1" t="str">
        <f aca="false">INDEX(Orders!$E$2:$E$8001,MATCH(B13581,Orders!$A$2:$A$8001,0))</f>
        <v>Delivered</v>
      </c>
      <c r="K13581" s="1" t="str">
        <f aca="false">LEFT(INDEX(Orders!$C$2:$C$8001,MATCH(B13581,Orders!$A$2:$A$8001,0)),7)</f>
        <v>2024-11</v>
      </c>
    </row>
    <row r="13582" customFormat="false" ht="15" hidden="false" customHeight="true" outlineLevel="0" collapsed="false">
      <c r="A13582" s="1" t="s">
        <v>24052</v>
      </c>
      <c r="B13582" s="1" t="s">
        <v>9100</v>
      </c>
      <c r="C13582" s="1" t="s">
        <v>1961</v>
      </c>
      <c r="D13582" s="1" t="n">
        <v>1</v>
      </c>
      <c r="E13582" s="16" t="n">
        <v>3493.68</v>
      </c>
      <c r="F13582" s="17" t="n">
        <v>0</v>
      </c>
      <c r="G13582" s="16" t="n">
        <v>3493.68</v>
      </c>
      <c r="I13582" s="1" t="str">
        <f aca="false">INDEX(Products!$C$2:$C$51,MATCH(C13582,Products!$A$2:$A$51,0))</f>
        <v>Home &amp; Kitchen</v>
      </c>
      <c r="J13582" s="1" t="str">
        <f aca="false">INDEX(Orders!$E$2:$E$8001,MATCH(B13582,Orders!$A$2:$A$8001,0))</f>
        <v>Delivered</v>
      </c>
      <c r="K13582" s="1" t="str">
        <f aca="false">LEFT(INDEX(Orders!$C$2:$C$8001,MATCH(B13582,Orders!$A$2:$A$8001,0)),7)</f>
        <v>2024-11</v>
      </c>
    </row>
    <row r="13583" customFormat="false" ht="15" hidden="false" customHeight="true" outlineLevel="0" collapsed="false">
      <c r="A13583" s="1" t="s">
        <v>24053</v>
      </c>
      <c r="B13583" s="1" t="s">
        <v>9101</v>
      </c>
      <c r="C13583" s="1" t="s">
        <v>1990</v>
      </c>
      <c r="D13583" s="1" t="n">
        <v>1</v>
      </c>
      <c r="E13583" s="16" t="n">
        <v>5311.32</v>
      </c>
      <c r="F13583" s="17" t="n">
        <v>0.05</v>
      </c>
      <c r="G13583" s="16" t="n">
        <v>5045.75</v>
      </c>
      <c r="I13583" s="1" t="str">
        <f aca="false">INDEX(Products!$C$2:$C$51,MATCH(C13583,Products!$A$2:$A$51,0))</f>
        <v>Sports &amp; Fitness</v>
      </c>
      <c r="J13583" s="1" t="str">
        <f aca="false">INDEX(Orders!$E$2:$E$8001,MATCH(B13583,Orders!$A$2:$A$8001,0))</f>
        <v>Delivered</v>
      </c>
      <c r="K13583" s="1" t="str">
        <f aca="false">LEFT(INDEX(Orders!$C$2:$C$8001,MATCH(B13583,Orders!$A$2:$A$8001,0)),7)</f>
        <v>2024-09</v>
      </c>
    </row>
    <row r="13584" customFormat="false" ht="15" hidden="false" customHeight="true" outlineLevel="0" collapsed="false">
      <c r="A13584" s="1" t="s">
        <v>24054</v>
      </c>
      <c r="B13584" s="1" t="s">
        <v>9102</v>
      </c>
      <c r="C13584" s="1" t="s">
        <v>1997</v>
      </c>
      <c r="D13584" s="1" t="n">
        <v>1</v>
      </c>
      <c r="E13584" s="16" t="n">
        <v>311.15</v>
      </c>
      <c r="F13584" s="17" t="n">
        <v>0.05</v>
      </c>
      <c r="G13584" s="16" t="n">
        <v>295.59</v>
      </c>
      <c r="I13584" s="1" t="str">
        <f aca="false">INDEX(Products!$C$2:$C$51,MATCH(C13584,Products!$A$2:$A$51,0))</f>
        <v>Sports &amp; Fitness</v>
      </c>
      <c r="J13584" s="1" t="str">
        <f aca="false">INDEX(Orders!$E$2:$E$8001,MATCH(B13584,Orders!$A$2:$A$8001,0))</f>
        <v>Delivered</v>
      </c>
      <c r="K13584" s="1" t="str">
        <f aca="false">LEFT(INDEX(Orders!$C$2:$C$8001,MATCH(B13584,Orders!$A$2:$A$8001,0)),7)</f>
        <v>2024-09</v>
      </c>
    </row>
    <row r="13585" customFormat="false" ht="15" hidden="false" customHeight="true" outlineLevel="0" collapsed="false">
      <c r="A13585" s="1" t="s">
        <v>24055</v>
      </c>
      <c r="B13585" s="1" t="s">
        <v>9103</v>
      </c>
      <c r="C13585" s="1" t="s">
        <v>1937</v>
      </c>
      <c r="D13585" s="1" t="n">
        <v>2</v>
      </c>
      <c r="E13585" s="16" t="n">
        <v>1364.75</v>
      </c>
      <c r="F13585" s="17" t="n">
        <v>0.15</v>
      </c>
      <c r="G13585" s="16" t="n">
        <v>2320.07</v>
      </c>
      <c r="I13585" s="1" t="str">
        <f aca="false">INDEX(Products!$C$2:$C$51,MATCH(C13585,Products!$A$2:$A$51,0))</f>
        <v>Fashion</v>
      </c>
      <c r="J13585" s="1" t="str">
        <f aca="false">INDEX(Orders!$E$2:$E$8001,MATCH(B13585,Orders!$A$2:$A$8001,0))</f>
        <v>Returned</v>
      </c>
      <c r="K13585" s="1" t="str">
        <f aca="false">LEFT(INDEX(Orders!$C$2:$C$8001,MATCH(B13585,Orders!$A$2:$A$8001,0)),7)</f>
        <v>2025-06</v>
      </c>
    </row>
    <row r="13586" customFormat="false" ht="15" hidden="false" customHeight="true" outlineLevel="0" collapsed="false">
      <c r="A13586" s="1" t="s">
        <v>24056</v>
      </c>
      <c r="B13586" s="1" t="s">
        <v>9103</v>
      </c>
      <c r="C13586" s="1" t="s">
        <v>1969</v>
      </c>
      <c r="D13586" s="1" t="n">
        <v>2</v>
      </c>
      <c r="E13586" s="16" t="n">
        <v>9171.98</v>
      </c>
      <c r="F13586" s="17" t="n">
        <v>0.1</v>
      </c>
      <c r="G13586" s="16" t="n">
        <v>16509.56</v>
      </c>
      <c r="I13586" s="1" t="str">
        <f aca="false">INDEX(Products!$C$2:$C$51,MATCH(C13586,Products!$A$2:$A$51,0))</f>
        <v>Home &amp; Kitchen</v>
      </c>
      <c r="J13586" s="1" t="str">
        <f aca="false">INDEX(Orders!$E$2:$E$8001,MATCH(B13586,Orders!$A$2:$A$8001,0))</f>
        <v>Returned</v>
      </c>
      <c r="K13586" s="1" t="str">
        <f aca="false">LEFT(INDEX(Orders!$C$2:$C$8001,MATCH(B13586,Orders!$A$2:$A$8001,0)),7)</f>
        <v>2025-06</v>
      </c>
    </row>
    <row r="13587" customFormat="false" ht="15" hidden="false" customHeight="true" outlineLevel="0" collapsed="false">
      <c r="A13587" s="1" t="s">
        <v>24057</v>
      </c>
      <c r="B13587" s="1" t="s">
        <v>9104</v>
      </c>
      <c r="C13587" s="1" t="s">
        <v>1930</v>
      </c>
      <c r="D13587" s="1" t="n">
        <v>1</v>
      </c>
      <c r="E13587" s="16" t="n">
        <v>2398.35</v>
      </c>
      <c r="F13587" s="17" t="n">
        <v>0.1</v>
      </c>
      <c r="G13587" s="16" t="n">
        <v>2158.52</v>
      </c>
      <c r="I13587" s="1" t="str">
        <f aca="false">INDEX(Products!$C$2:$C$51,MATCH(C13587,Products!$A$2:$A$51,0))</f>
        <v>Electronics</v>
      </c>
      <c r="J13587" s="1" t="str">
        <f aca="false">INDEX(Orders!$E$2:$E$8001,MATCH(B13587,Orders!$A$2:$A$8001,0))</f>
        <v>Delivered</v>
      </c>
      <c r="K13587" s="1" t="str">
        <f aca="false">LEFT(INDEX(Orders!$C$2:$C$8001,MATCH(B13587,Orders!$A$2:$A$8001,0)),7)</f>
        <v>2025-10</v>
      </c>
    </row>
    <row r="13588" customFormat="false" ht="15" hidden="false" customHeight="true" outlineLevel="0" collapsed="false">
      <c r="A13588" s="1" t="s">
        <v>24058</v>
      </c>
      <c r="B13588" s="1" t="s">
        <v>9105</v>
      </c>
      <c r="C13588" s="1" t="s">
        <v>2006</v>
      </c>
      <c r="D13588" s="1" t="n">
        <v>1</v>
      </c>
      <c r="E13588" s="16" t="n">
        <v>482.17</v>
      </c>
      <c r="F13588" s="17" t="n">
        <v>0</v>
      </c>
      <c r="G13588" s="16" t="n">
        <v>482.17</v>
      </c>
      <c r="I13588" s="1" t="str">
        <f aca="false">INDEX(Products!$C$2:$C$51,MATCH(C13588,Products!$A$2:$A$51,0))</f>
        <v>Books &amp; Stationery</v>
      </c>
      <c r="J13588" s="1" t="str">
        <f aca="false">INDEX(Orders!$E$2:$E$8001,MATCH(B13588,Orders!$A$2:$A$8001,0))</f>
        <v>Delivered</v>
      </c>
      <c r="K13588" s="1" t="str">
        <f aca="false">LEFT(INDEX(Orders!$C$2:$C$8001,MATCH(B13588,Orders!$A$2:$A$8001,0)),7)</f>
        <v>2024-09</v>
      </c>
    </row>
    <row r="13589" customFormat="false" ht="15" hidden="false" customHeight="true" outlineLevel="0" collapsed="false">
      <c r="A13589" s="1" t="s">
        <v>24059</v>
      </c>
      <c r="B13589" s="1" t="s">
        <v>9105</v>
      </c>
      <c r="C13589" s="1" t="s">
        <v>2002</v>
      </c>
      <c r="D13589" s="1" t="n">
        <v>1</v>
      </c>
      <c r="E13589" s="16" t="n">
        <v>392.75</v>
      </c>
      <c r="F13589" s="17" t="n">
        <v>0.05</v>
      </c>
      <c r="G13589" s="16" t="n">
        <v>373.11</v>
      </c>
      <c r="I13589" s="1" t="str">
        <f aca="false">INDEX(Products!$C$2:$C$51,MATCH(C13589,Products!$A$2:$A$51,0))</f>
        <v>Books &amp; Stationery</v>
      </c>
      <c r="J13589" s="1" t="str">
        <f aca="false">INDEX(Orders!$E$2:$E$8001,MATCH(B13589,Orders!$A$2:$A$8001,0))</f>
        <v>Delivered</v>
      </c>
      <c r="K13589" s="1" t="str">
        <f aca="false">LEFT(INDEX(Orders!$C$2:$C$8001,MATCH(B13589,Orders!$A$2:$A$8001,0)),7)</f>
        <v>2024-09</v>
      </c>
    </row>
    <row r="13590" customFormat="false" ht="15" hidden="false" customHeight="true" outlineLevel="0" collapsed="false">
      <c r="A13590" s="1" t="s">
        <v>24060</v>
      </c>
      <c r="B13590" s="1" t="s">
        <v>9106</v>
      </c>
      <c r="C13590" s="1" t="s">
        <v>2006</v>
      </c>
      <c r="D13590" s="1" t="n">
        <v>1</v>
      </c>
      <c r="E13590" s="16" t="n">
        <v>482.17</v>
      </c>
      <c r="F13590" s="17" t="n">
        <v>0.2</v>
      </c>
      <c r="G13590" s="16" t="n">
        <v>385.74</v>
      </c>
      <c r="I13590" s="1" t="str">
        <f aca="false">INDEX(Products!$C$2:$C$51,MATCH(C13590,Products!$A$2:$A$51,0))</f>
        <v>Books &amp; Stationery</v>
      </c>
      <c r="J13590" s="1" t="str">
        <f aca="false">INDEX(Orders!$E$2:$E$8001,MATCH(B13590,Orders!$A$2:$A$8001,0))</f>
        <v>Delivered</v>
      </c>
      <c r="K13590" s="1" t="str">
        <f aca="false">LEFT(INDEX(Orders!$C$2:$C$8001,MATCH(B13590,Orders!$A$2:$A$8001,0)),7)</f>
        <v>2025-11</v>
      </c>
    </row>
    <row r="13591" customFormat="false" ht="15" hidden="false" customHeight="true" outlineLevel="0" collapsed="false">
      <c r="A13591" s="1" t="s">
        <v>24061</v>
      </c>
      <c r="B13591" s="1" t="s">
        <v>9106</v>
      </c>
      <c r="C13591" s="1" t="s">
        <v>1930</v>
      </c>
      <c r="D13591" s="1" t="n">
        <v>1</v>
      </c>
      <c r="E13591" s="16" t="n">
        <v>2398.35</v>
      </c>
      <c r="F13591" s="17" t="n">
        <v>0.05</v>
      </c>
      <c r="G13591" s="16" t="n">
        <v>2278.43</v>
      </c>
      <c r="I13591" s="1" t="str">
        <f aca="false">INDEX(Products!$C$2:$C$51,MATCH(C13591,Products!$A$2:$A$51,0))</f>
        <v>Electronics</v>
      </c>
      <c r="J13591" s="1" t="str">
        <f aca="false">INDEX(Orders!$E$2:$E$8001,MATCH(B13591,Orders!$A$2:$A$8001,0))</f>
        <v>Delivered</v>
      </c>
      <c r="K13591" s="1" t="str">
        <f aca="false">LEFT(INDEX(Orders!$C$2:$C$8001,MATCH(B13591,Orders!$A$2:$A$8001,0)),7)</f>
        <v>2025-11</v>
      </c>
    </row>
    <row r="13592" customFormat="false" ht="15" hidden="false" customHeight="true" outlineLevel="0" collapsed="false">
      <c r="A13592" s="1" t="s">
        <v>24062</v>
      </c>
      <c r="B13592" s="1" t="s">
        <v>9107</v>
      </c>
      <c r="C13592" s="1" t="s">
        <v>1990</v>
      </c>
      <c r="D13592" s="1" t="n">
        <v>1</v>
      </c>
      <c r="E13592" s="16" t="n">
        <v>5311.32</v>
      </c>
      <c r="F13592" s="17" t="n">
        <v>0</v>
      </c>
      <c r="G13592" s="16" t="n">
        <v>5311.32</v>
      </c>
      <c r="I13592" s="1" t="str">
        <f aca="false">INDEX(Products!$C$2:$C$51,MATCH(C13592,Products!$A$2:$A$51,0))</f>
        <v>Sports &amp; Fitness</v>
      </c>
      <c r="J13592" s="1" t="str">
        <f aca="false">INDEX(Orders!$E$2:$E$8001,MATCH(B13592,Orders!$A$2:$A$8001,0))</f>
        <v>Delivered</v>
      </c>
      <c r="K13592" s="1" t="str">
        <f aca="false">LEFT(INDEX(Orders!$C$2:$C$8001,MATCH(B13592,Orders!$A$2:$A$8001,0)),7)</f>
        <v>2025-10</v>
      </c>
    </row>
    <row r="13593" customFormat="false" ht="15" hidden="false" customHeight="true" outlineLevel="0" collapsed="false">
      <c r="A13593" s="1" t="s">
        <v>24063</v>
      </c>
      <c r="B13593" s="1" t="s">
        <v>9107</v>
      </c>
      <c r="C13593" s="1" t="s">
        <v>2006</v>
      </c>
      <c r="D13593" s="1" t="n">
        <v>2</v>
      </c>
      <c r="E13593" s="16" t="n">
        <v>482.17</v>
      </c>
      <c r="F13593" s="17" t="n">
        <v>0.05</v>
      </c>
      <c r="G13593" s="16" t="n">
        <v>916.12</v>
      </c>
      <c r="I13593" s="1" t="str">
        <f aca="false">INDEX(Products!$C$2:$C$51,MATCH(C13593,Products!$A$2:$A$51,0))</f>
        <v>Books &amp; Stationery</v>
      </c>
      <c r="J13593" s="1" t="str">
        <f aca="false">INDEX(Orders!$E$2:$E$8001,MATCH(B13593,Orders!$A$2:$A$8001,0))</f>
        <v>Delivered</v>
      </c>
      <c r="K13593" s="1" t="str">
        <f aca="false">LEFT(INDEX(Orders!$C$2:$C$8001,MATCH(B13593,Orders!$A$2:$A$8001,0)),7)</f>
        <v>2025-10</v>
      </c>
    </row>
    <row r="13594" customFormat="false" ht="15" hidden="false" customHeight="true" outlineLevel="0" collapsed="false">
      <c r="A13594" s="1" t="s">
        <v>24064</v>
      </c>
      <c r="B13594" s="1" t="s">
        <v>9108</v>
      </c>
      <c r="C13594" s="1" t="s">
        <v>1969</v>
      </c>
      <c r="D13594" s="1" t="n">
        <v>1</v>
      </c>
      <c r="E13594" s="16" t="n">
        <v>9171.98</v>
      </c>
      <c r="F13594" s="17" t="n">
        <v>0.05</v>
      </c>
      <c r="G13594" s="16" t="n">
        <v>8713.38</v>
      </c>
      <c r="I13594" s="1" t="str">
        <f aca="false">INDEX(Products!$C$2:$C$51,MATCH(C13594,Products!$A$2:$A$51,0))</f>
        <v>Home &amp; Kitchen</v>
      </c>
      <c r="J13594" s="1" t="str">
        <f aca="false">INDEX(Orders!$E$2:$E$8001,MATCH(B13594,Orders!$A$2:$A$8001,0))</f>
        <v>Delivered</v>
      </c>
      <c r="K13594" s="1" t="str">
        <f aca="false">LEFT(INDEX(Orders!$C$2:$C$8001,MATCH(B13594,Orders!$A$2:$A$8001,0)),7)</f>
        <v>2025-08</v>
      </c>
    </row>
    <row r="13595" customFormat="false" ht="15" hidden="false" customHeight="true" outlineLevel="0" collapsed="false">
      <c r="A13595" s="1" t="s">
        <v>24065</v>
      </c>
      <c r="B13595" s="1" t="s">
        <v>9108</v>
      </c>
      <c r="C13595" s="1" t="s">
        <v>1918</v>
      </c>
      <c r="D13595" s="1" t="n">
        <v>2</v>
      </c>
      <c r="E13595" s="16" t="n">
        <v>2978.99</v>
      </c>
      <c r="F13595" s="17" t="n">
        <v>0.1</v>
      </c>
      <c r="G13595" s="16" t="n">
        <v>5362.18</v>
      </c>
      <c r="I13595" s="1" t="str">
        <f aca="false">INDEX(Products!$C$2:$C$51,MATCH(C13595,Products!$A$2:$A$51,0))</f>
        <v>Electronics</v>
      </c>
      <c r="J13595" s="1" t="str">
        <f aca="false">INDEX(Orders!$E$2:$E$8001,MATCH(B13595,Orders!$A$2:$A$8001,0))</f>
        <v>Delivered</v>
      </c>
      <c r="K13595" s="1" t="str">
        <f aca="false">LEFT(INDEX(Orders!$C$2:$C$8001,MATCH(B13595,Orders!$A$2:$A$8001,0)),7)</f>
        <v>2025-08</v>
      </c>
    </row>
    <row r="13596" customFormat="false" ht="15" hidden="false" customHeight="true" outlineLevel="0" collapsed="false">
      <c r="A13596" s="1" t="s">
        <v>24066</v>
      </c>
      <c r="B13596" s="1" t="s">
        <v>9109</v>
      </c>
      <c r="C13596" s="1" t="s">
        <v>1940</v>
      </c>
      <c r="D13596" s="1" t="n">
        <v>1</v>
      </c>
      <c r="E13596" s="16" t="n">
        <v>2374.52</v>
      </c>
      <c r="F13596" s="17" t="n">
        <v>0</v>
      </c>
      <c r="G13596" s="16" t="n">
        <v>2374.52</v>
      </c>
      <c r="I13596" s="1" t="str">
        <f aca="false">INDEX(Products!$C$2:$C$51,MATCH(C13596,Products!$A$2:$A$51,0))</f>
        <v>Fashion</v>
      </c>
      <c r="J13596" s="1" t="str">
        <f aca="false">INDEX(Orders!$E$2:$E$8001,MATCH(B13596,Orders!$A$2:$A$8001,0))</f>
        <v>Delivered</v>
      </c>
      <c r="K13596" s="1" t="str">
        <f aca="false">LEFT(INDEX(Orders!$C$2:$C$8001,MATCH(B13596,Orders!$A$2:$A$8001,0)),7)</f>
        <v>2025-11</v>
      </c>
    </row>
    <row r="13597" customFormat="false" ht="15" hidden="false" customHeight="true" outlineLevel="0" collapsed="false">
      <c r="A13597" s="1" t="s">
        <v>24067</v>
      </c>
      <c r="B13597" s="1" t="s">
        <v>9109</v>
      </c>
      <c r="C13597" s="1" t="s">
        <v>1975</v>
      </c>
      <c r="D13597" s="1" t="n">
        <v>2</v>
      </c>
      <c r="E13597" s="16" t="n">
        <v>862.99</v>
      </c>
      <c r="F13597" s="17" t="n">
        <v>0</v>
      </c>
      <c r="G13597" s="16" t="n">
        <v>1725.98</v>
      </c>
      <c r="I13597" s="1" t="str">
        <f aca="false">INDEX(Products!$C$2:$C$51,MATCH(C13597,Products!$A$2:$A$51,0))</f>
        <v>Beauty &amp; Personal Care</v>
      </c>
      <c r="J13597" s="1" t="str">
        <f aca="false">INDEX(Orders!$E$2:$E$8001,MATCH(B13597,Orders!$A$2:$A$8001,0))</f>
        <v>Delivered</v>
      </c>
      <c r="K13597" s="1" t="str">
        <f aca="false">LEFT(INDEX(Orders!$C$2:$C$8001,MATCH(B13597,Orders!$A$2:$A$8001,0)),7)</f>
        <v>2025-11</v>
      </c>
    </row>
    <row r="13598" customFormat="false" ht="15" hidden="false" customHeight="true" outlineLevel="0" collapsed="false">
      <c r="A13598" s="1" t="s">
        <v>24068</v>
      </c>
      <c r="B13598" s="1" t="s">
        <v>9110</v>
      </c>
      <c r="C13598" s="1" t="s">
        <v>1940</v>
      </c>
      <c r="D13598" s="1" t="n">
        <v>1</v>
      </c>
      <c r="E13598" s="16" t="n">
        <v>2374.52</v>
      </c>
      <c r="F13598" s="17" t="n">
        <v>0.15</v>
      </c>
      <c r="G13598" s="16" t="n">
        <v>2018.34</v>
      </c>
      <c r="I13598" s="1" t="str">
        <f aca="false">INDEX(Products!$C$2:$C$51,MATCH(C13598,Products!$A$2:$A$51,0))</f>
        <v>Fashion</v>
      </c>
      <c r="J13598" s="1" t="str">
        <f aca="false">INDEX(Orders!$E$2:$E$8001,MATCH(B13598,Orders!$A$2:$A$8001,0))</f>
        <v>Delivered</v>
      </c>
      <c r="K13598" s="1" t="str">
        <f aca="false">LEFT(INDEX(Orders!$C$2:$C$8001,MATCH(B13598,Orders!$A$2:$A$8001,0)),7)</f>
        <v>2025-03</v>
      </c>
    </row>
    <row r="13599" customFormat="false" ht="15" hidden="false" customHeight="true" outlineLevel="0" collapsed="false">
      <c r="A13599" s="1" t="s">
        <v>24069</v>
      </c>
      <c r="B13599" s="1" t="s">
        <v>9110</v>
      </c>
      <c r="C13599" s="1" t="s">
        <v>2006</v>
      </c>
      <c r="D13599" s="1" t="n">
        <v>1</v>
      </c>
      <c r="E13599" s="16" t="n">
        <v>482.17</v>
      </c>
      <c r="F13599" s="17" t="n">
        <v>0</v>
      </c>
      <c r="G13599" s="16" t="n">
        <v>482.17</v>
      </c>
      <c r="I13599" s="1" t="str">
        <f aca="false">INDEX(Products!$C$2:$C$51,MATCH(C13599,Products!$A$2:$A$51,0))</f>
        <v>Books &amp; Stationery</v>
      </c>
      <c r="J13599" s="1" t="str">
        <f aca="false">INDEX(Orders!$E$2:$E$8001,MATCH(B13599,Orders!$A$2:$A$8001,0))</f>
        <v>Delivered</v>
      </c>
      <c r="K13599" s="1" t="str">
        <f aca="false">LEFT(INDEX(Orders!$C$2:$C$8001,MATCH(B13599,Orders!$A$2:$A$8001,0)),7)</f>
        <v>2025-03</v>
      </c>
    </row>
    <row r="13600" customFormat="false" ht="15" hidden="false" customHeight="true" outlineLevel="0" collapsed="false">
      <c r="A13600" s="1" t="s">
        <v>24070</v>
      </c>
      <c r="B13600" s="1" t="s">
        <v>9111</v>
      </c>
      <c r="C13600" s="1" t="s">
        <v>1997</v>
      </c>
      <c r="D13600" s="1" t="n">
        <v>3</v>
      </c>
      <c r="E13600" s="16" t="n">
        <v>311.15</v>
      </c>
      <c r="F13600" s="17" t="n">
        <v>0.1</v>
      </c>
      <c r="G13600" s="16" t="n">
        <v>840.1</v>
      </c>
      <c r="I13600" s="1" t="str">
        <f aca="false">INDEX(Products!$C$2:$C$51,MATCH(C13600,Products!$A$2:$A$51,0))</f>
        <v>Sports &amp; Fitness</v>
      </c>
      <c r="J13600" s="1" t="str">
        <f aca="false">INDEX(Orders!$E$2:$E$8001,MATCH(B13600,Orders!$A$2:$A$8001,0))</f>
        <v>Cancelled</v>
      </c>
      <c r="K13600" s="1" t="str">
        <f aca="false">LEFT(INDEX(Orders!$C$2:$C$8001,MATCH(B13600,Orders!$A$2:$A$8001,0)),7)</f>
        <v>2024-07</v>
      </c>
    </row>
    <row r="13601" customFormat="false" ht="15" hidden="false" customHeight="true" outlineLevel="0" collapsed="false">
      <c r="A13601" s="1" t="s">
        <v>24071</v>
      </c>
      <c r="B13601" s="1" t="s">
        <v>9112</v>
      </c>
      <c r="C13601" s="1" t="s">
        <v>2006</v>
      </c>
      <c r="D13601" s="1" t="n">
        <v>1</v>
      </c>
      <c r="E13601" s="16" t="n">
        <v>482.17</v>
      </c>
      <c r="F13601" s="17" t="n">
        <v>0.1</v>
      </c>
      <c r="G13601" s="16" t="n">
        <v>433.95</v>
      </c>
      <c r="I13601" s="1" t="str">
        <f aca="false">INDEX(Products!$C$2:$C$51,MATCH(C13601,Products!$A$2:$A$51,0))</f>
        <v>Books &amp; Stationery</v>
      </c>
      <c r="J13601" s="1" t="str">
        <f aca="false">INDEX(Orders!$E$2:$E$8001,MATCH(B13601,Orders!$A$2:$A$8001,0))</f>
        <v>Delivered</v>
      </c>
      <c r="K13601" s="1" t="str">
        <f aca="false">LEFT(INDEX(Orders!$C$2:$C$8001,MATCH(B13601,Orders!$A$2:$A$8001,0)),7)</f>
        <v>2025-10</v>
      </c>
    </row>
    <row r="13602" customFormat="false" ht="15" hidden="false" customHeight="true" outlineLevel="0" collapsed="false">
      <c r="A13602" s="1" t="s">
        <v>24072</v>
      </c>
      <c r="B13602" s="1" t="s">
        <v>9112</v>
      </c>
      <c r="C13602" s="1" t="s">
        <v>1940</v>
      </c>
      <c r="D13602" s="1" t="n">
        <v>1</v>
      </c>
      <c r="E13602" s="16" t="n">
        <v>2374.52</v>
      </c>
      <c r="F13602" s="17" t="n">
        <v>0</v>
      </c>
      <c r="G13602" s="16" t="n">
        <v>2374.52</v>
      </c>
      <c r="I13602" s="1" t="str">
        <f aca="false">INDEX(Products!$C$2:$C$51,MATCH(C13602,Products!$A$2:$A$51,0))</f>
        <v>Fashion</v>
      </c>
      <c r="J13602" s="1" t="str">
        <f aca="false">INDEX(Orders!$E$2:$E$8001,MATCH(B13602,Orders!$A$2:$A$8001,0))</f>
        <v>Delivered</v>
      </c>
      <c r="K13602" s="1" t="str">
        <f aca="false">LEFT(INDEX(Orders!$C$2:$C$8001,MATCH(B13602,Orders!$A$2:$A$8001,0)),7)</f>
        <v>2025-10</v>
      </c>
    </row>
    <row r="13603" customFormat="false" ht="15" hidden="false" customHeight="true" outlineLevel="0" collapsed="false">
      <c r="A13603" s="1" t="s">
        <v>24073</v>
      </c>
      <c r="B13603" s="1" t="s">
        <v>9113</v>
      </c>
      <c r="C13603" s="1" t="s">
        <v>1971</v>
      </c>
      <c r="D13603" s="1" t="n">
        <v>1</v>
      </c>
      <c r="E13603" s="16" t="n">
        <v>2073.63</v>
      </c>
      <c r="F13603" s="17" t="n">
        <v>0</v>
      </c>
      <c r="G13603" s="16" t="n">
        <v>2073.63</v>
      </c>
      <c r="I13603" s="1" t="str">
        <f aca="false">INDEX(Products!$C$2:$C$51,MATCH(C13603,Products!$A$2:$A$51,0))</f>
        <v>Home &amp; Kitchen</v>
      </c>
      <c r="J13603" s="1" t="str">
        <f aca="false">INDEX(Orders!$E$2:$E$8001,MATCH(B13603,Orders!$A$2:$A$8001,0))</f>
        <v>Delivered</v>
      </c>
      <c r="K13603" s="1" t="str">
        <f aca="false">LEFT(INDEX(Orders!$C$2:$C$8001,MATCH(B13603,Orders!$A$2:$A$8001,0)),7)</f>
        <v>2024-12</v>
      </c>
    </row>
    <row r="13604" customFormat="false" ht="15" hidden="false" customHeight="true" outlineLevel="0" collapsed="false">
      <c r="A13604" s="1" t="s">
        <v>24074</v>
      </c>
      <c r="B13604" s="1" t="s">
        <v>9113</v>
      </c>
      <c r="C13604" s="1" t="s">
        <v>1997</v>
      </c>
      <c r="D13604" s="1" t="n">
        <v>1</v>
      </c>
      <c r="E13604" s="16" t="n">
        <v>311.15</v>
      </c>
      <c r="F13604" s="17" t="n">
        <v>0.1</v>
      </c>
      <c r="G13604" s="16" t="n">
        <v>280.03</v>
      </c>
      <c r="I13604" s="1" t="str">
        <f aca="false">INDEX(Products!$C$2:$C$51,MATCH(C13604,Products!$A$2:$A$51,0))</f>
        <v>Sports &amp; Fitness</v>
      </c>
      <c r="J13604" s="1" t="str">
        <f aca="false">INDEX(Orders!$E$2:$E$8001,MATCH(B13604,Orders!$A$2:$A$8001,0))</f>
        <v>Delivered</v>
      </c>
      <c r="K13604" s="1" t="str">
        <f aca="false">LEFT(INDEX(Orders!$C$2:$C$8001,MATCH(B13604,Orders!$A$2:$A$8001,0)),7)</f>
        <v>2024-12</v>
      </c>
    </row>
    <row r="13605" customFormat="false" ht="15" hidden="false" customHeight="true" outlineLevel="0" collapsed="false">
      <c r="A13605" s="1" t="s">
        <v>24075</v>
      </c>
      <c r="B13605" s="1" t="s">
        <v>9114</v>
      </c>
      <c r="C13605" s="1" t="s">
        <v>2006</v>
      </c>
      <c r="D13605" s="1" t="n">
        <v>2</v>
      </c>
      <c r="E13605" s="16" t="n">
        <v>482.17</v>
      </c>
      <c r="F13605" s="17" t="n">
        <v>0.05</v>
      </c>
      <c r="G13605" s="16" t="n">
        <v>916.12</v>
      </c>
      <c r="I13605" s="1" t="str">
        <f aca="false">INDEX(Products!$C$2:$C$51,MATCH(C13605,Products!$A$2:$A$51,0))</f>
        <v>Books &amp; Stationery</v>
      </c>
      <c r="J13605" s="1" t="str">
        <f aca="false">INDEX(Orders!$E$2:$E$8001,MATCH(B13605,Orders!$A$2:$A$8001,0))</f>
        <v>Delivered</v>
      </c>
      <c r="K13605" s="1" t="str">
        <f aca="false">LEFT(INDEX(Orders!$C$2:$C$8001,MATCH(B13605,Orders!$A$2:$A$8001,0)),7)</f>
        <v>2024-06</v>
      </c>
    </row>
    <row r="13606" customFormat="false" ht="15" hidden="false" customHeight="true" outlineLevel="0" collapsed="false">
      <c r="A13606" s="1" t="s">
        <v>24076</v>
      </c>
      <c r="B13606" s="1" t="s">
        <v>9115</v>
      </c>
      <c r="C13606" s="1" t="s">
        <v>1961</v>
      </c>
      <c r="D13606" s="1" t="n">
        <v>1</v>
      </c>
      <c r="E13606" s="16" t="n">
        <v>3493.68</v>
      </c>
      <c r="F13606" s="17" t="n">
        <v>0</v>
      </c>
      <c r="G13606" s="16" t="n">
        <v>3493.68</v>
      </c>
      <c r="I13606" s="1" t="str">
        <f aca="false">INDEX(Products!$C$2:$C$51,MATCH(C13606,Products!$A$2:$A$51,0))</f>
        <v>Home &amp; Kitchen</v>
      </c>
      <c r="J13606" s="1" t="str">
        <f aca="false">INDEX(Orders!$E$2:$E$8001,MATCH(B13606,Orders!$A$2:$A$8001,0))</f>
        <v>Delivered</v>
      </c>
      <c r="K13606" s="1" t="str">
        <f aca="false">LEFT(INDEX(Orders!$C$2:$C$8001,MATCH(B13606,Orders!$A$2:$A$8001,0)),7)</f>
        <v>2025-08</v>
      </c>
    </row>
    <row r="13607" customFormat="false" ht="15" hidden="false" customHeight="true" outlineLevel="0" collapsed="false">
      <c r="A13607" s="1" t="s">
        <v>24077</v>
      </c>
      <c r="B13607" s="1" t="s">
        <v>9115</v>
      </c>
      <c r="C13607" s="1" t="s">
        <v>1940</v>
      </c>
      <c r="D13607" s="1" t="n">
        <v>1</v>
      </c>
      <c r="E13607" s="16" t="n">
        <v>2374.52</v>
      </c>
      <c r="F13607" s="17" t="n">
        <v>0</v>
      </c>
      <c r="G13607" s="16" t="n">
        <v>2374.52</v>
      </c>
      <c r="I13607" s="1" t="str">
        <f aca="false">INDEX(Products!$C$2:$C$51,MATCH(C13607,Products!$A$2:$A$51,0))</f>
        <v>Fashion</v>
      </c>
      <c r="J13607" s="1" t="str">
        <f aca="false">INDEX(Orders!$E$2:$E$8001,MATCH(B13607,Orders!$A$2:$A$8001,0))</f>
        <v>Delivered</v>
      </c>
      <c r="K13607" s="1" t="str">
        <f aca="false">LEFT(INDEX(Orders!$C$2:$C$8001,MATCH(B13607,Orders!$A$2:$A$8001,0)),7)</f>
        <v>2025-08</v>
      </c>
    </row>
    <row r="13608" customFormat="false" ht="15" hidden="false" customHeight="true" outlineLevel="0" collapsed="false">
      <c r="A13608" s="1" t="s">
        <v>24078</v>
      </c>
      <c r="B13608" s="1" t="s">
        <v>9115</v>
      </c>
      <c r="C13608" s="1" t="s">
        <v>1930</v>
      </c>
      <c r="D13608" s="1" t="n">
        <v>1</v>
      </c>
      <c r="E13608" s="16" t="n">
        <v>2398.35</v>
      </c>
      <c r="F13608" s="17" t="n">
        <v>0</v>
      </c>
      <c r="G13608" s="16" t="n">
        <v>2398.35</v>
      </c>
      <c r="I13608" s="1" t="str">
        <f aca="false">INDEX(Products!$C$2:$C$51,MATCH(C13608,Products!$A$2:$A$51,0))</f>
        <v>Electronics</v>
      </c>
      <c r="J13608" s="1" t="str">
        <f aca="false">INDEX(Orders!$E$2:$E$8001,MATCH(B13608,Orders!$A$2:$A$8001,0))</f>
        <v>Delivered</v>
      </c>
      <c r="K13608" s="1" t="str">
        <f aca="false">LEFT(INDEX(Orders!$C$2:$C$8001,MATCH(B13608,Orders!$A$2:$A$8001,0)),7)</f>
        <v>2025-08</v>
      </c>
    </row>
    <row r="13609" customFormat="false" ht="15" hidden="false" customHeight="true" outlineLevel="0" collapsed="false">
      <c r="A13609" s="1" t="s">
        <v>24079</v>
      </c>
      <c r="B13609" s="1" t="s">
        <v>9116</v>
      </c>
      <c r="C13609" s="1" t="s">
        <v>1940</v>
      </c>
      <c r="D13609" s="1" t="n">
        <v>1</v>
      </c>
      <c r="E13609" s="16" t="n">
        <v>2374.52</v>
      </c>
      <c r="F13609" s="17" t="n">
        <v>0</v>
      </c>
      <c r="G13609" s="16" t="n">
        <v>2374.52</v>
      </c>
      <c r="I13609" s="1" t="str">
        <f aca="false">INDEX(Products!$C$2:$C$51,MATCH(C13609,Products!$A$2:$A$51,0))</f>
        <v>Fashion</v>
      </c>
      <c r="J13609" s="1" t="str">
        <f aca="false">INDEX(Orders!$E$2:$E$8001,MATCH(B13609,Orders!$A$2:$A$8001,0))</f>
        <v>Delivered</v>
      </c>
      <c r="K13609" s="1" t="str">
        <f aca="false">LEFT(INDEX(Orders!$C$2:$C$8001,MATCH(B13609,Orders!$A$2:$A$8001,0)),7)</f>
        <v>2025-06</v>
      </c>
    </row>
    <row r="13610" customFormat="false" ht="15" hidden="false" customHeight="true" outlineLevel="0" collapsed="false">
      <c r="A13610" s="1" t="s">
        <v>24080</v>
      </c>
      <c r="B13610" s="1" t="s">
        <v>9117</v>
      </c>
      <c r="C13610" s="1" t="s">
        <v>1930</v>
      </c>
      <c r="D13610" s="1" t="n">
        <v>2</v>
      </c>
      <c r="E13610" s="16" t="n">
        <v>2398.35</v>
      </c>
      <c r="F13610" s="17" t="n">
        <v>0.15</v>
      </c>
      <c r="G13610" s="16" t="n">
        <v>4077.2</v>
      </c>
      <c r="I13610" s="1" t="str">
        <f aca="false">INDEX(Products!$C$2:$C$51,MATCH(C13610,Products!$A$2:$A$51,0))</f>
        <v>Electronics</v>
      </c>
      <c r="J13610" s="1" t="str">
        <f aca="false">INDEX(Orders!$E$2:$E$8001,MATCH(B13610,Orders!$A$2:$A$8001,0))</f>
        <v>Returned</v>
      </c>
      <c r="K13610" s="1" t="str">
        <f aca="false">LEFT(INDEX(Orders!$C$2:$C$8001,MATCH(B13610,Orders!$A$2:$A$8001,0)),7)</f>
        <v>2024-12</v>
      </c>
    </row>
    <row r="13611" customFormat="false" ht="15" hidden="false" customHeight="true" outlineLevel="0" collapsed="false">
      <c r="A13611" s="1" t="s">
        <v>24081</v>
      </c>
      <c r="B13611" s="1" t="s">
        <v>9118</v>
      </c>
      <c r="C13611" s="1" t="s">
        <v>1977</v>
      </c>
      <c r="D13611" s="1" t="n">
        <v>1</v>
      </c>
      <c r="E13611" s="16" t="n">
        <v>2386.05</v>
      </c>
      <c r="F13611" s="17" t="n">
        <v>0.1</v>
      </c>
      <c r="G13611" s="16" t="n">
        <v>2147.45</v>
      </c>
      <c r="I13611" s="1" t="str">
        <f aca="false">INDEX(Products!$C$2:$C$51,MATCH(C13611,Products!$A$2:$A$51,0))</f>
        <v>Beauty &amp; Personal Care</v>
      </c>
      <c r="J13611" s="1" t="str">
        <f aca="false">INDEX(Orders!$E$2:$E$8001,MATCH(B13611,Orders!$A$2:$A$8001,0))</f>
        <v>Delivered</v>
      </c>
      <c r="K13611" s="1" t="str">
        <f aca="false">LEFT(INDEX(Orders!$C$2:$C$8001,MATCH(B13611,Orders!$A$2:$A$8001,0)),7)</f>
        <v>2025-09</v>
      </c>
    </row>
    <row r="13612" customFormat="false" ht="15" hidden="false" customHeight="true" outlineLevel="0" collapsed="false">
      <c r="A13612" s="1" t="s">
        <v>24082</v>
      </c>
      <c r="B13612" s="1" t="s">
        <v>9119</v>
      </c>
      <c r="C13612" s="1" t="s">
        <v>2006</v>
      </c>
      <c r="D13612" s="1" t="n">
        <v>1</v>
      </c>
      <c r="E13612" s="16" t="n">
        <v>482.17</v>
      </c>
      <c r="F13612" s="17" t="n">
        <v>0</v>
      </c>
      <c r="G13612" s="16" t="n">
        <v>482.17</v>
      </c>
      <c r="I13612" s="1" t="str">
        <f aca="false">INDEX(Products!$C$2:$C$51,MATCH(C13612,Products!$A$2:$A$51,0))</f>
        <v>Books &amp; Stationery</v>
      </c>
      <c r="J13612" s="1" t="str">
        <f aca="false">INDEX(Orders!$E$2:$E$8001,MATCH(B13612,Orders!$A$2:$A$8001,0))</f>
        <v>Returned</v>
      </c>
      <c r="K13612" s="1" t="str">
        <f aca="false">LEFT(INDEX(Orders!$C$2:$C$8001,MATCH(B13612,Orders!$A$2:$A$8001,0)),7)</f>
        <v>2024-11</v>
      </c>
    </row>
    <row r="13613" customFormat="false" ht="15" hidden="false" customHeight="true" outlineLevel="0" collapsed="false">
      <c r="A13613" s="1" t="s">
        <v>24083</v>
      </c>
      <c r="B13613" s="1" t="s">
        <v>9120</v>
      </c>
      <c r="C13613" s="1" t="s">
        <v>1938</v>
      </c>
      <c r="D13613" s="1" t="n">
        <v>1</v>
      </c>
      <c r="E13613" s="16" t="n">
        <v>1572.6</v>
      </c>
      <c r="F13613" s="17" t="n">
        <v>0.2</v>
      </c>
      <c r="G13613" s="16" t="n">
        <v>1258.08</v>
      </c>
      <c r="I13613" s="1" t="str">
        <f aca="false">INDEX(Products!$C$2:$C$51,MATCH(C13613,Products!$A$2:$A$51,0))</f>
        <v>Fashion</v>
      </c>
      <c r="J13613" s="1" t="str">
        <f aca="false">INDEX(Orders!$E$2:$E$8001,MATCH(B13613,Orders!$A$2:$A$8001,0))</f>
        <v>Delivered</v>
      </c>
      <c r="K13613" s="1" t="str">
        <f aca="false">LEFT(INDEX(Orders!$C$2:$C$8001,MATCH(B13613,Orders!$A$2:$A$8001,0)),7)</f>
        <v>2024-07</v>
      </c>
    </row>
    <row r="13614" customFormat="false" ht="15" hidden="false" customHeight="true" outlineLevel="0" collapsed="false">
      <c r="A13614" s="1" t="s">
        <v>24084</v>
      </c>
      <c r="B13614" s="1" t="s">
        <v>9120</v>
      </c>
      <c r="C13614" s="1" t="s">
        <v>1930</v>
      </c>
      <c r="D13614" s="1" t="n">
        <v>1</v>
      </c>
      <c r="E13614" s="16" t="n">
        <v>2398.35</v>
      </c>
      <c r="F13614" s="17" t="n">
        <v>0.1</v>
      </c>
      <c r="G13614" s="16" t="n">
        <v>2158.52</v>
      </c>
      <c r="I13614" s="1" t="str">
        <f aca="false">INDEX(Products!$C$2:$C$51,MATCH(C13614,Products!$A$2:$A$51,0))</f>
        <v>Electronics</v>
      </c>
      <c r="J13614" s="1" t="str">
        <f aca="false">INDEX(Orders!$E$2:$E$8001,MATCH(B13614,Orders!$A$2:$A$8001,0))</f>
        <v>Delivered</v>
      </c>
      <c r="K13614" s="1" t="str">
        <f aca="false">LEFT(INDEX(Orders!$C$2:$C$8001,MATCH(B13614,Orders!$A$2:$A$8001,0)),7)</f>
        <v>2024-07</v>
      </c>
    </row>
    <row r="13615" customFormat="false" ht="15" hidden="false" customHeight="true" outlineLevel="0" collapsed="false">
      <c r="A13615" s="1" t="s">
        <v>24085</v>
      </c>
      <c r="B13615" s="1" t="s">
        <v>9121</v>
      </c>
      <c r="C13615" s="1" t="s">
        <v>1997</v>
      </c>
      <c r="D13615" s="1" t="n">
        <v>1</v>
      </c>
      <c r="E13615" s="16" t="n">
        <v>311.15</v>
      </c>
      <c r="F13615" s="17" t="n">
        <v>0</v>
      </c>
      <c r="G13615" s="16" t="n">
        <v>311.15</v>
      </c>
      <c r="I13615" s="1" t="str">
        <f aca="false">INDEX(Products!$C$2:$C$51,MATCH(C13615,Products!$A$2:$A$51,0))</f>
        <v>Sports &amp; Fitness</v>
      </c>
      <c r="J13615" s="1" t="str">
        <f aca="false">INDEX(Orders!$E$2:$E$8001,MATCH(B13615,Orders!$A$2:$A$8001,0))</f>
        <v>Delivered</v>
      </c>
      <c r="K13615" s="1" t="str">
        <f aca="false">LEFT(INDEX(Orders!$C$2:$C$8001,MATCH(B13615,Orders!$A$2:$A$8001,0)),7)</f>
        <v>2025-06</v>
      </c>
    </row>
    <row r="13616" customFormat="false" ht="15" hidden="false" customHeight="true" outlineLevel="0" collapsed="false">
      <c r="A13616" s="1" t="s">
        <v>24086</v>
      </c>
      <c r="B13616" s="1" t="s">
        <v>9121</v>
      </c>
      <c r="C13616" s="1" t="s">
        <v>1990</v>
      </c>
      <c r="D13616" s="1" t="n">
        <v>2</v>
      </c>
      <c r="E13616" s="16" t="n">
        <v>5311.32</v>
      </c>
      <c r="F13616" s="17" t="n">
        <v>0</v>
      </c>
      <c r="G13616" s="16" t="n">
        <v>10622.64</v>
      </c>
      <c r="I13616" s="1" t="str">
        <f aca="false">INDEX(Products!$C$2:$C$51,MATCH(C13616,Products!$A$2:$A$51,0))</f>
        <v>Sports &amp; Fitness</v>
      </c>
      <c r="J13616" s="1" t="str">
        <f aca="false">INDEX(Orders!$E$2:$E$8001,MATCH(B13616,Orders!$A$2:$A$8001,0))</f>
        <v>Delivered</v>
      </c>
      <c r="K13616" s="1" t="str">
        <f aca="false">LEFT(INDEX(Orders!$C$2:$C$8001,MATCH(B13616,Orders!$A$2:$A$8001,0)),7)</f>
        <v>2025-06</v>
      </c>
    </row>
    <row r="13617" customFormat="false" ht="15" hidden="false" customHeight="true" outlineLevel="0" collapsed="false">
      <c r="A13617" s="1" t="s">
        <v>24087</v>
      </c>
      <c r="B13617" s="1" t="s">
        <v>9121</v>
      </c>
      <c r="C13617" s="1" t="s">
        <v>1961</v>
      </c>
      <c r="D13617" s="1" t="n">
        <v>1</v>
      </c>
      <c r="E13617" s="16" t="n">
        <v>3493.68</v>
      </c>
      <c r="F13617" s="17" t="n">
        <v>0.05</v>
      </c>
      <c r="G13617" s="16" t="n">
        <v>3319</v>
      </c>
      <c r="I13617" s="1" t="str">
        <f aca="false">INDEX(Products!$C$2:$C$51,MATCH(C13617,Products!$A$2:$A$51,0))</f>
        <v>Home &amp; Kitchen</v>
      </c>
      <c r="J13617" s="1" t="str">
        <f aca="false">INDEX(Orders!$E$2:$E$8001,MATCH(B13617,Orders!$A$2:$A$8001,0))</f>
        <v>Delivered</v>
      </c>
      <c r="K13617" s="1" t="str">
        <f aca="false">LEFT(INDEX(Orders!$C$2:$C$8001,MATCH(B13617,Orders!$A$2:$A$8001,0)),7)</f>
        <v>2025-06</v>
      </c>
    </row>
    <row r="13618" customFormat="false" ht="15" hidden="false" customHeight="true" outlineLevel="0" collapsed="false">
      <c r="A13618" s="1" t="s">
        <v>24088</v>
      </c>
      <c r="B13618" s="1" t="s">
        <v>9121</v>
      </c>
      <c r="C13618" s="1" t="s">
        <v>2007</v>
      </c>
      <c r="D13618" s="1" t="n">
        <v>2</v>
      </c>
      <c r="E13618" s="16" t="n">
        <v>750.27</v>
      </c>
      <c r="F13618" s="17" t="n">
        <v>0</v>
      </c>
      <c r="G13618" s="16" t="n">
        <v>1500.54</v>
      </c>
      <c r="I13618" s="1" t="str">
        <f aca="false">INDEX(Products!$C$2:$C$51,MATCH(C13618,Products!$A$2:$A$51,0))</f>
        <v>Books &amp; Stationery</v>
      </c>
      <c r="J13618" s="1" t="str">
        <f aca="false">INDEX(Orders!$E$2:$E$8001,MATCH(B13618,Orders!$A$2:$A$8001,0))</f>
        <v>Delivered</v>
      </c>
      <c r="K13618" s="1" t="str">
        <f aca="false">LEFT(INDEX(Orders!$C$2:$C$8001,MATCH(B13618,Orders!$A$2:$A$8001,0)),7)</f>
        <v>2025-06</v>
      </c>
    </row>
    <row r="13619" customFormat="false" ht="15" hidden="false" customHeight="true" outlineLevel="0" collapsed="false">
      <c r="A13619" s="1" t="s">
        <v>24089</v>
      </c>
      <c r="B13619" s="1" t="s">
        <v>9122</v>
      </c>
      <c r="C13619" s="1" t="s">
        <v>2007</v>
      </c>
      <c r="D13619" s="1" t="n">
        <v>3</v>
      </c>
      <c r="E13619" s="16" t="n">
        <v>750.27</v>
      </c>
      <c r="F13619" s="17" t="n">
        <v>0</v>
      </c>
      <c r="G13619" s="16" t="n">
        <v>2250.81</v>
      </c>
      <c r="I13619" s="1" t="str">
        <f aca="false">INDEX(Products!$C$2:$C$51,MATCH(C13619,Products!$A$2:$A$51,0))</f>
        <v>Books &amp; Stationery</v>
      </c>
      <c r="J13619" s="1" t="str">
        <f aca="false">INDEX(Orders!$E$2:$E$8001,MATCH(B13619,Orders!$A$2:$A$8001,0))</f>
        <v>Delivered</v>
      </c>
      <c r="K13619" s="1" t="str">
        <f aca="false">LEFT(INDEX(Orders!$C$2:$C$8001,MATCH(B13619,Orders!$A$2:$A$8001,0)),7)</f>
        <v>2025-07</v>
      </c>
    </row>
    <row r="13620" customFormat="false" ht="15" hidden="false" customHeight="true" outlineLevel="0" collapsed="false">
      <c r="A13620" s="1" t="s">
        <v>24090</v>
      </c>
      <c r="B13620" s="1" t="s">
        <v>9122</v>
      </c>
      <c r="C13620" s="1" t="s">
        <v>1930</v>
      </c>
      <c r="D13620" s="1" t="n">
        <v>1</v>
      </c>
      <c r="E13620" s="16" t="n">
        <v>2398.35</v>
      </c>
      <c r="F13620" s="17" t="n">
        <v>0.1</v>
      </c>
      <c r="G13620" s="16" t="n">
        <v>2158.52</v>
      </c>
      <c r="I13620" s="1" t="str">
        <f aca="false">INDEX(Products!$C$2:$C$51,MATCH(C13620,Products!$A$2:$A$51,0))</f>
        <v>Electronics</v>
      </c>
      <c r="J13620" s="1" t="str">
        <f aca="false">INDEX(Orders!$E$2:$E$8001,MATCH(B13620,Orders!$A$2:$A$8001,0))</f>
        <v>Delivered</v>
      </c>
      <c r="K13620" s="1" t="str">
        <f aca="false">LEFT(INDEX(Orders!$C$2:$C$8001,MATCH(B13620,Orders!$A$2:$A$8001,0)),7)</f>
        <v>2025-07</v>
      </c>
    </row>
    <row r="13621" customFormat="false" ht="15" hidden="false" customHeight="true" outlineLevel="0" collapsed="false">
      <c r="A13621" s="1" t="s">
        <v>24091</v>
      </c>
      <c r="B13621" s="1" t="s">
        <v>9122</v>
      </c>
      <c r="C13621" s="1" t="s">
        <v>1937</v>
      </c>
      <c r="D13621" s="1" t="n">
        <v>1</v>
      </c>
      <c r="E13621" s="16" t="n">
        <v>1364.75</v>
      </c>
      <c r="F13621" s="17" t="n">
        <v>0.1</v>
      </c>
      <c r="G13621" s="16" t="n">
        <v>1228.28</v>
      </c>
      <c r="I13621" s="1" t="str">
        <f aca="false">INDEX(Products!$C$2:$C$51,MATCH(C13621,Products!$A$2:$A$51,0))</f>
        <v>Fashion</v>
      </c>
      <c r="J13621" s="1" t="str">
        <f aca="false">INDEX(Orders!$E$2:$E$8001,MATCH(B13621,Orders!$A$2:$A$8001,0))</f>
        <v>Delivered</v>
      </c>
      <c r="K13621" s="1" t="str">
        <f aca="false">LEFT(INDEX(Orders!$C$2:$C$8001,MATCH(B13621,Orders!$A$2:$A$8001,0)),7)</f>
        <v>2025-07</v>
      </c>
    </row>
    <row r="13622" customFormat="false" ht="15" hidden="false" customHeight="true" outlineLevel="0" collapsed="false">
      <c r="A13622" s="1" t="s">
        <v>24092</v>
      </c>
      <c r="B13622" s="1" t="s">
        <v>9122</v>
      </c>
      <c r="C13622" s="1" t="s">
        <v>1995</v>
      </c>
      <c r="D13622" s="1" t="n">
        <v>1</v>
      </c>
      <c r="E13622" s="16" t="n">
        <v>2914.27</v>
      </c>
      <c r="F13622" s="17" t="n">
        <v>0.05</v>
      </c>
      <c r="G13622" s="16" t="n">
        <v>2768.56</v>
      </c>
      <c r="I13622" s="1" t="str">
        <f aca="false">INDEX(Products!$C$2:$C$51,MATCH(C13622,Products!$A$2:$A$51,0))</f>
        <v>Sports &amp; Fitness</v>
      </c>
      <c r="J13622" s="1" t="str">
        <f aca="false">INDEX(Orders!$E$2:$E$8001,MATCH(B13622,Orders!$A$2:$A$8001,0))</f>
        <v>Delivered</v>
      </c>
      <c r="K13622" s="1" t="str">
        <f aca="false">LEFT(INDEX(Orders!$C$2:$C$8001,MATCH(B13622,Orders!$A$2:$A$8001,0)),7)</f>
        <v>2025-07</v>
      </c>
    </row>
    <row r="13623" customFormat="false" ht="15" hidden="false" customHeight="true" outlineLevel="0" collapsed="false">
      <c r="A13623" s="1" t="s">
        <v>24093</v>
      </c>
      <c r="B13623" s="1" t="s">
        <v>9123</v>
      </c>
      <c r="C13623" s="1" t="s">
        <v>1979</v>
      </c>
      <c r="D13623" s="1" t="n">
        <v>3</v>
      </c>
      <c r="E13623" s="16" t="n">
        <v>623</v>
      </c>
      <c r="F13623" s="17" t="n">
        <v>0.05</v>
      </c>
      <c r="G13623" s="16" t="n">
        <v>1775.55</v>
      </c>
      <c r="I13623" s="1" t="str">
        <f aca="false">INDEX(Products!$C$2:$C$51,MATCH(C13623,Products!$A$2:$A$51,0))</f>
        <v>Beauty &amp; Personal Care</v>
      </c>
      <c r="J13623" s="1" t="str">
        <f aca="false">INDEX(Orders!$E$2:$E$8001,MATCH(B13623,Orders!$A$2:$A$8001,0))</f>
        <v>Delivered</v>
      </c>
      <c r="K13623" s="1" t="str">
        <f aca="false">LEFT(INDEX(Orders!$C$2:$C$8001,MATCH(B13623,Orders!$A$2:$A$8001,0)),7)</f>
        <v>2024-06</v>
      </c>
    </row>
    <row r="13624" customFormat="false" ht="15" hidden="false" customHeight="true" outlineLevel="0" collapsed="false">
      <c r="A13624" s="1" t="s">
        <v>24094</v>
      </c>
      <c r="B13624" s="1" t="s">
        <v>9124</v>
      </c>
      <c r="C13624" s="1" t="s">
        <v>1949</v>
      </c>
      <c r="D13624" s="1" t="n">
        <v>1</v>
      </c>
      <c r="E13624" s="16" t="n">
        <v>4185.64</v>
      </c>
      <c r="F13624" s="17" t="n">
        <v>0.1</v>
      </c>
      <c r="G13624" s="16" t="n">
        <v>3767.08</v>
      </c>
      <c r="I13624" s="1" t="str">
        <f aca="false">INDEX(Products!$C$2:$C$51,MATCH(C13624,Products!$A$2:$A$51,0))</f>
        <v>Fashion</v>
      </c>
      <c r="J13624" s="1" t="str">
        <f aca="false">INDEX(Orders!$E$2:$E$8001,MATCH(B13624,Orders!$A$2:$A$8001,0))</f>
        <v>Returned</v>
      </c>
      <c r="K13624" s="1" t="str">
        <f aca="false">LEFT(INDEX(Orders!$C$2:$C$8001,MATCH(B13624,Orders!$A$2:$A$8001,0)),7)</f>
        <v>2024-12</v>
      </c>
    </row>
    <row r="13625" customFormat="false" ht="15" hidden="false" customHeight="true" outlineLevel="0" collapsed="false">
      <c r="A13625" s="1" t="s">
        <v>24095</v>
      </c>
      <c r="B13625" s="1" t="s">
        <v>9124</v>
      </c>
      <c r="C13625" s="1" t="s">
        <v>2006</v>
      </c>
      <c r="D13625" s="1" t="n">
        <v>2</v>
      </c>
      <c r="E13625" s="16" t="n">
        <v>482.17</v>
      </c>
      <c r="F13625" s="17" t="n">
        <v>0</v>
      </c>
      <c r="G13625" s="16" t="n">
        <v>964.34</v>
      </c>
      <c r="I13625" s="1" t="str">
        <f aca="false">INDEX(Products!$C$2:$C$51,MATCH(C13625,Products!$A$2:$A$51,0))</f>
        <v>Books &amp; Stationery</v>
      </c>
      <c r="J13625" s="1" t="str">
        <f aca="false">INDEX(Orders!$E$2:$E$8001,MATCH(B13625,Orders!$A$2:$A$8001,0))</f>
        <v>Returned</v>
      </c>
      <c r="K13625" s="1" t="str">
        <f aca="false">LEFT(INDEX(Orders!$C$2:$C$8001,MATCH(B13625,Orders!$A$2:$A$8001,0)),7)</f>
        <v>2024-12</v>
      </c>
    </row>
    <row r="13626" customFormat="false" ht="15" hidden="false" customHeight="true" outlineLevel="0" collapsed="false">
      <c r="A13626" s="1" t="s">
        <v>24096</v>
      </c>
      <c r="B13626" s="1" t="s">
        <v>9125</v>
      </c>
      <c r="C13626" s="1" t="s">
        <v>1931</v>
      </c>
      <c r="D13626" s="1" t="n">
        <v>1</v>
      </c>
      <c r="E13626" s="16" t="n">
        <v>1111.28</v>
      </c>
      <c r="F13626" s="17" t="n">
        <v>0.2</v>
      </c>
      <c r="G13626" s="16" t="n">
        <v>889.02</v>
      </c>
      <c r="I13626" s="1" t="str">
        <f aca="false">INDEX(Products!$C$2:$C$51,MATCH(C13626,Products!$A$2:$A$51,0))</f>
        <v>Electronics</v>
      </c>
      <c r="J13626" s="1" t="str">
        <f aca="false">INDEX(Orders!$E$2:$E$8001,MATCH(B13626,Orders!$A$2:$A$8001,0))</f>
        <v>Delivered</v>
      </c>
      <c r="K13626" s="1" t="str">
        <f aca="false">LEFT(INDEX(Orders!$C$2:$C$8001,MATCH(B13626,Orders!$A$2:$A$8001,0)),7)</f>
        <v>2025-11</v>
      </c>
    </row>
    <row r="13627" customFormat="false" ht="15" hidden="false" customHeight="true" outlineLevel="0" collapsed="false">
      <c r="A13627" s="1" t="s">
        <v>24097</v>
      </c>
      <c r="B13627" s="1" t="s">
        <v>9125</v>
      </c>
      <c r="C13627" s="1" t="s">
        <v>1990</v>
      </c>
      <c r="D13627" s="1" t="n">
        <v>1</v>
      </c>
      <c r="E13627" s="16" t="n">
        <v>5311.32</v>
      </c>
      <c r="F13627" s="17" t="n">
        <v>0.05</v>
      </c>
      <c r="G13627" s="16" t="n">
        <v>5045.75</v>
      </c>
      <c r="I13627" s="1" t="str">
        <f aca="false">INDEX(Products!$C$2:$C$51,MATCH(C13627,Products!$A$2:$A$51,0))</f>
        <v>Sports &amp; Fitness</v>
      </c>
      <c r="J13627" s="1" t="str">
        <f aca="false">INDEX(Orders!$E$2:$E$8001,MATCH(B13627,Orders!$A$2:$A$8001,0))</f>
        <v>Delivered</v>
      </c>
      <c r="K13627" s="1" t="str">
        <f aca="false">LEFT(INDEX(Orders!$C$2:$C$8001,MATCH(B13627,Orders!$A$2:$A$8001,0)),7)</f>
        <v>2025-11</v>
      </c>
    </row>
    <row r="13628" customFormat="false" ht="15" hidden="false" customHeight="true" outlineLevel="0" collapsed="false">
      <c r="A13628" s="1" t="s">
        <v>24098</v>
      </c>
      <c r="B13628" s="1" t="s">
        <v>9125</v>
      </c>
      <c r="C13628" s="1" t="s">
        <v>1924</v>
      </c>
      <c r="D13628" s="1" t="n">
        <v>1</v>
      </c>
      <c r="E13628" s="16" t="n">
        <v>1971</v>
      </c>
      <c r="F13628" s="17" t="n">
        <v>0.05</v>
      </c>
      <c r="G13628" s="16" t="n">
        <v>1872.45</v>
      </c>
      <c r="I13628" s="1" t="str">
        <f aca="false">INDEX(Products!$C$2:$C$51,MATCH(C13628,Products!$A$2:$A$51,0))</f>
        <v>Electronics</v>
      </c>
      <c r="J13628" s="1" t="str">
        <f aca="false">INDEX(Orders!$E$2:$E$8001,MATCH(B13628,Orders!$A$2:$A$8001,0))</f>
        <v>Delivered</v>
      </c>
      <c r="K13628" s="1" t="str">
        <f aca="false">LEFT(INDEX(Orders!$C$2:$C$8001,MATCH(B13628,Orders!$A$2:$A$8001,0)),7)</f>
        <v>2025-11</v>
      </c>
    </row>
    <row r="13629" customFormat="false" ht="15" hidden="false" customHeight="true" outlineLevel="0" collapsed="false">
      <c r="A13629" s="1" t="s">
        <v>24099</v>
      </c>
      <c r="B13629" s="1" t="s">
        <v>9125</v>
      </c>
      <c r="C13629" s="1" t="s">
        <v>1940</v>
      </c>
      <c r="D13629" s="1" t="n">
        <v>1</v>
      </c>
      <c r="E13629" s="16" t="n">
        <v>2374.52</v>
      </c>
      <c r="F13629" s="17" t="n">
        <v>0.05</v>
      </c>
      <c r="G13629" s="16" t="n">
        <v>2255.79</v>
      </c>
      <c r="I13629" s="1" t="str">
        <f aca="false">INDEX(Products!$C$2:$C$51,MATCH(C13629,Products!$A$2:$A$51,0))</f>
        <v>Fashion</v>
      </c>
      <c r="J13629" s="1" t="str">
        <f aca="false">INDEX(Orders!$E$2:$E$8001,MATCH(B13629,Orders!$A$2:$A$8001,0))</f>
        <v>Delivered</v>
      </c>
      <c r="K13629" s="1" t="str">
        <f aca="false">LEFT(INDEX(Orders!$C$2:$C$8001,MATCH(B13629,Orders!$A$2:$A$8001,0)),7)</f>
        <v>2025-11</v>
      </c>
    </row>
    <row r="13630" customFormat="false" ht="15" hidden="false" customHeight="true" outlineLevel="0" collapsed="false">
      <c r="A13630" s="1" t="s">
        <v>24100</v>
      </c>
      <c r="B13630" s="1" t="s">
        <v>9125</v>
      </c>
      <c r="C13630" s="1" t="s">
        <v>1930</v>
      </c>
      <c r="D13630" s="1" t="n">
        <v>1</v>
      </c>
      <c r="E13630" s="16" t="n">
        <v>2398.35</v>
      </c>
      <c r="F13630" s="17" t="n">
        <v>0</v>
      </c>
      <c r="G13630" s="16" t="n">
        <v>2398.35</v>
      </c>
      <c r="I13630" s="1" t="str">
        <f aca="false">INDEX(Products!$C$2:$C$51,MATCH(C13630,Products!$A$2:$A$51,0))</f>
        <v>Electronics</v>
      </c>
      <c r="J13630" s="1" t="str">
        <f aca="false">INDEX(Orders!$E$2:$E$8001,MATCH(B13630,Orders!$A$2:$A$8001,0))</f>
        <v>Delivered</v>
      </c>
      <c r="K13630" s="1" t="str">
        <f aca="false">LEFT(INDEX(Orders!$C$2:$C$8001,MATCH(B13630,Orders!$A$2:$A$8001,0)),7)</f>
        <v>2025-11</v>
      </c>
    </row>
    <row r="13631" customFormat="false" ht="15" hidden="false" customHeight="true" outlineLevel="0" collapsed="false">
      <c r="A13631" s="1" t="s">
        <v>24101</v>
      </c>
      <c r="B13631" s="1" t="s">
        <v>9126</v>
      </c>
      <c r="C13631" s="1" t="s">
        <v>1990</v>
      </c>
      <c r="D13631" s="1" t="n">
        <v>1</v>
      </c>
      <c r="E13631" s="16" t="n">
        <v>5311.32</v>
      </c>
      <c r="F13631" s="17" t="n">
        <v>0.05</v>
      </c>
      <c r="G13631" s="16" t="n">
        <v>5045.75</v>
      </c>
      <c r="I13631" s="1" t="str">
        <f aca="false">INDEX(Products!$C$2:$C$51,MATCH(C13631,Products!$A$2:$A$51,0))</f>
        <v>Sports &amp; Fitness</v>
      </c>
      <c r="J13631" s="1" t="str">
        <f aca="false">INDEX(Orders!$E$2:$E$8001,MATCH(B13631,Orders!$A$2:$A$8001,0))</f>
        <v>Delivered</v>
      </c>
      <c r="K13631" s="1" t="str">
        <f aca="false">LEFT(INDEX(Orders!$C$2:$C$8001,MATCH(B13631,Orders!$A$2:$A$8001,0)),7)</f>
        <v>2025-05</v>
      </c>
    </row>
    <row r="13632" customFormat="false" ht="15" hidden="false" customHeight="true" outlineLevel="0" collapsed="false">
      <c r="A13632" s="1" t="s">
        <v>24102</v>
      </c>
      <c r="B13632" s="1" t="s">
        <v>9127</v>
      </c>
      <c r="C13632" s="1" t="s">
        <v>1997</v>
      </c>
      <c r="D13632" s="1" t="n">
        <v>1</v>
      </c>
      <c r="E13632" s="16" t="n">
        <v>311.15</v>
      </c>
      <c r="F13632" s="17" t="n">
        <v>0</v>
      </c>
      <c r="G13632" s="16" t="n">
        <v>311.15</v>
      </c>
      <c r="I13632" s="1" t="str">
        <f aca="false">INDEX(Products!$C$2:$C$51,MATCH(C13632,Products!$A$2:$A$51,0))</f>
        <v>Sports &amp; Fitness</v>
      </c>
      <c r="J13632" s="1" t="str">
        <f aca="false">INDEX(Orders!$E$2:$E$8001,MATCH(B13632,Orders!$A$2:$A$8001,0))</f>
        <v>Delivered</v>
      </c>
      <c r="K13632" s="1" t="str">
        <f aca="false">LEFT(INDEX(Orders!$C$2:$C$8001,MATCH(B13632,Orders!$A$2:$A$8001,0)),7)</f>
        <v>2025-01</v>
      </c>
    </row>
    <row r="13633" customFormat="false" ht="15" hidden="false" customHeight="true" outlineLevel="0" collapsed="false">
      <c r="A13633" s="1" t="s">
        <v>24103</v>
      </c>
      <c r="B13633" s="1" t="s">
        <v>9128</v>
      </c>
      <c r="C13633" s="1" t="s">
        <v>1977</v>
      </c>
      <c r="D13633" s="1" t="n">
        <v>1</v>
      </c>
      <c r="E13633" s="16" t="n">
        <v>2386.05</v>
      </c>
      <c r="F13633" s="17" t="n">
        <v>0.05</v>
      </c>
      <c r="G13633" s="16" t="n">
        <v>2266.75</v>
      </c>
      <c r="I13633" s="1" t="str">
        <f aca="false">INDEX(Products!$C$2:$C$51,MATCH(C13633,Products!$A$2:$A$51,0))</f>
        <v>Beauty &amp; Personal Care</v>
      </c>
      <c r="J13633" s="1" t="str">
        <f aca="false">INDEX(Orders!$E$2:$E$8001,MATCH(B13633,Orders!$A$2:$A$8001,0))</f>
        <v>Delivered</v>
      </c>
      <c r="K13633" s="1" t="str">
        <f aca="false">LEFT(INDEX(Orders!$C$2:$C$8001,MATCH(B13633,Orders!$A$2:$A$8001,0)),7)</f>
        <v>2025-02</v>
      </c>
    </row>
    <row r="13634" customFormat="false" ht="15" hidden="false" customHeight="true" outlineLevel="0" collapsed="false">
      <c r="A13634" s="1" t="s">
        <v>24104</v>
      </c>
      <c r="B13634" s="1" t="s">
        <v>9128</v>
      </c>
      <c r="C13634" s="1" t="s">
        <v>2007</v>
      </c>
      <c r="D13634" s="1" t="n">
        <v>1</v>
      </c>
      <c r="E13634" s="16" t="n">
        <v>750.27</v>
      </c>
      <c r="F13634" s="17" t="n">
        <v>0.15</v>
      </c>
      <c r="G13634" s="16" t="n">
        <v>637.73</v>
      </c>
      <c r="I13634" s="1" t="str">
        <f aca="false">INDEX(Products!$C$2:$C$51,MATCH(C13634,Products!$A$2:$A$51,0))</f>
        <v>Books &amp; Stationery</v>
      </c>
      <c r="J13634" s="1" t="str">
        <f aca="false">INDEX(Orders!$E$2:$E$8001,MATCH(B13634,Orders!$A$2:$A$8001,0))</f>
        <v>Delivered</v>
      </c>
      <c r="K13634" s="1" t="str">
        <f aca="false">LEFT(INDEX(Orders!$C$2:$C$8001,MATCH(B13634,Orders!$A$2:$A$8001,0)),7)</f>
        <v>2025-02</v>
      </c>
    </row>
    <row r="13635" customFormat="false" ht="15" hidden="false" customHeight="true" outlineLevel="0" collapsed="false">
      <c r="A13635" s="1" t="s">
        <v>24105</v>
      </c>
      <c r="B13635" s="1" t="s">
        <v>9128</v>
      </c>
      <c r="C13635" s="1" t="s">
        <v>2006</v>
      </c>
      <c r="D13635" s="1" t="n">
        <v>1</v>
      </c>
      <c r="E13635" s="16" t="n">
        <v>482.17</v>
      </c>
      <c r="F13635" s="17" t="n">
        <v>0.1</v>
      </c>
      <c r="G13635" s="16" t="n">
        <v>433.95</v>
      </c>
      <c r="I13635" s="1" t="str">
        <f aca="false">INDEX(Products!$C$2:$C$51,MATCH(C13635,Products!$A$2:$A$51,0))</f>
        <v>Books &amp; Stationery</v>
      </c>
      <c r="J13635" s="1" t="str">
        <f aca="false">INDEX(Orders!$E$2:$E$8001,MATCH(B13635,Orders!$A$2:$A$8001,0))</f>
        <v>Delivered</v>
      </c>
      <c r="K13635" s="1" t="str">
        <f aca="false">LEFT(INDEX(Orders!$C$2:$C$8001,MATCH(B13635,Orders!$A$2:$A$8001,0)),7)</f>
        <v>2025-02</v>
      </c>
    </row>
    <row r="13636" customFormat="false" ht="15" hidden="false" customHeight="true" outlineLevel="0" collapsed="false">
      <c r="A13636" s="1" t="s">
        <v>24106</v>
      </c>
      <c r="B13636" s="1" t="s">
        <v>9129</v>
      </c>
      <c r="C13636" s="1" t="s">
        <v>1997</v>
      </c>
      <c r="D13636" s="1" t="n">
        <v>3</v>
      </c>
      <c r="E13636" s="16" t="n">
        <v>311.15</v>
      </c>
      <c r="F13636" s="17" t="n">
        <v>0</v>
      </c>
      <c r="G13636" s="16" t="n">
        <v>933.45</v>
      </c>
      <c r="I13636" s="1" t="str">
        <f aca="false">INDEX(Products!$C$2:$C$51,MATCH(C13636,Products!$A$2:$A$51,0))</f>
        <v>Sports &amp; Fitness</v>
      </c>
      <c r="J13636" s="1" t="str">
        <f aca="false">INDEX(Orders!$E$2:$E$8001,MATCH(B13636,Orders!$A$2:$A$8001,0))</f>
        <v>Delivered</v>
      </c>
      <c r="K13636" s="1" t="str">
        <f aca="false">LEFT(INDEX(Orders!$C$2:$C$8001,MATCH(B13636,Orders!$A$2:$A$8001,0)),7)</f>
        <v>2025-06</v>
      </c>
    </row>
    <row r="13637" customFormat="false" ht="15" hidden="false" customHeight="true" outlineLevel="0" collapsed="false">
      <c r="A13637" s="1" t="s">
        <v>24107</v>
      </c>
      <c r="B13637" s="1" t="s">
        <v>9130</v>
      </c>
      <c r="C13637" s="1" t="s">
        <v>1955</v>
      </c>
      <c r="D13637" s="1" t="n">
        <v>1</v>
      </c>
      <c r="E13637" s="16" t="n">
        <v>3340.76</v>
      </c>
      <c r="F13637" s="17" t="n">
        <v>0.05</v>
      </c>
      <c r="G13637" s="16" t="n">
        <v>3173.72</v>
      </c>
      <c r="I13637" s="1" t="str">
        <f aca="false">INDEX(Products!$C$2:$C$51,MATCH(C13637,Products!$A$2:$A$51,0))</f>
        <v>Home &amp; Kitchen</v>
      </c>
      <c r="J13637" s="1" t="str">
        <f aca="false">INDEX(Orders!$E$2:$E$8001,MATCH(B13637,Orders!$A$2:$A$8001,0))</f>
        <v>Delivered</v>
      </c>
      <c r="K13637" s="1" t="str">
        <f aca="false">LEFT(INDEX(Orders!$C$2:$C$8001,MATCH(B13637,Orders!$A$2:$A$8001,0)),7)</f>
        <v>2025-10</v>
      </c>
    </row>
    <row r="13638" customFormat="false" ht="15" hidden="false" customHeight="true" outlineLevel="0" collapsed="false">
      <c r="A13638" s="1" t="s">
        <v>24108</v>
      </c>
      <c r="B13638" s="1" t="s">
        <v>9130</v>
      </c>
      <c r="C13638" s="1" t="s">
        <v>2007</v>
      </c>
      <c r="D13638" s="1" t="n">
        <v>2</v>
      </c>
      <c r="E13638" s="16" t="n">
        <v>750.27</v>
      </c>
      <c r="F13638" s="17" t="n">
        <v>0</v>
      </c>
      <c r="G13638" s="16" t="n">
        <v>1500.54</v>
      </c>
      <c r="I13638" s="1" t="str">
        <f aca="false">INDEX(Products!$C$2:$C$51,MATCH(C13638,Products!$A$2:$A$51,0))</f>
        <v>Books &amp; Stationery</v>
      </c>
      <c r="J13638" s="1" t="str">
        <f aca="false">INDEX(Orders!$E$2:$E$8001,MATCH(B13638,Orders!$A$2:$A$8001,0))</f>
        <v>Delivered</v>
      </c>
      <c r="K13638" s="1" t="str">
        <f aca="false">LEFT(INDEX(Orders!$C$2:$C$8001,MATCH(B13638,Orders!$A$2:$A$8001,0)),7)</f>
        <v>2025-10</v>
      </c>
    </row>
    <row r="13639" customFormat="false" ht="15" hidden="false" customHeight="true" outlineLevel="0" collapsed="false">
      <c r="A13639" s="1" t="s">
        <v>24109</v>
      </c>
      <c r="B13639" s="1" t="s">
        <v>9130</v>
      </c>
      <c r="C13639" s="1" t="s">
        <v>2006</v>
      </c>
      <c r="D13639" s="1" t="n">
        <v>1</v>
      </c>
      <c r="E13639" s="16" t="n">
        <v>482.17</v>
      </c>
      <c r="F13639" s="17" t="n">
        <v>0</v>
      </c>
      <c r="G13639" s="16" t="n">
        <v>482.17</v>
      </c>
      <c r="I13639" s="1" t="str">
        <f aca="false">INDEX(Products!$C$2:$C$51,MATCH(C13639,Products!$A$2:$A$51,0))</f>
        <v>Books &amp; Stationery</v>
      </c>
      <c r="J13639" s="1" t="str">
        <f aca="false">INDEX(Orders!$E$2:$E$8001,MATCH(B13639,Orders!$A$2:$A$8001,0))</f>
        <v>Delivered</v>
      </c>
      <c r="K13639" s="1" t="str">
        <f aca="false">LEFT(INDEX(Orders!$C$2:$C$8001,MATCH(B13639,Orders!$A$2:$A$8001,0)),7)</f>
        <v>2025-10</v>
      </c>
    </row>
    <row r="13640" customFormat="false" ht="15" hidden="false" customHeight="true" outlineLevel="0" collapsed="false">
      <c r="A13640" s="1" t="s">
        <v>24110</v>
      </c>
      <c r="B13640" s="1" t="s">
        <v>9130</v>
      </c>
      <c r="C13640" s="1" t="s">
        <v>1977</v>
      </c>
      <c r="D13640" s="1" t="n">
        <v>1</v>
      </c>
      <c r="E13640" s="16" t="n">
        <v>2386.05</v>
      </c>
      <c r="F13640" s="17" t="n">
        <v>0</v>
      </c>
      <c r="G13640" s="16" t="n">
        <v>2386.05</v>
      </c>
      <c r="I13640" s="1" t="str">
        <f aca="false">INDEX(Products!$C$2:$C$51,MATCH(C13640,Products!$A$2:$A$51,0))</f>
        <v>Beauty &amp; Personal Care</v>
      </c>
      <c r="J13640" s="1" t="str">
        <f aca="false">INDEX(Orders!$E$2:$E$8001,MATCH(B13640,Orders!$A$2:$A$8001,0))</f>
        <v>Delivered</v>
      </c>
      <c r="K13640" s="1" t="str">
        <f aca="false">LEFT(INDEX(Orders!$C$2:$C$8001,MATCH(B13640,Orders!$A$2:$A$8001,0)),7)</f>
        <v>2025-10</v>
      </c>
    </row>
    <row r="13641" customFormat="false" ht="15" hidden="false" customHeight="true" outlineLevel="0" collapsed="false">
      <c r="A13641" s="1" t="s">
        <v>24111</v>
      </c>
      <c r="B13641" s="1" t="s">
        <v>9131</v>
      </c>
      <c r="C13641" s="1" t="s">
        <v>1979</v>
      </c>
      <c r="D13641" s="1" t="n">
        <v>1</v>
      </c>
      <c r="E13641" s="16" t="n">
        <v>623</v>
      </c>
      <c r="F13641" s="17" t="n">
        <v>0</v>
      </c>
      <c r="G13641" s="16" t="n">
        <v>623</v>
      </c>
      <c r="I13641" s="1" t="str">
        <f aca="false">INDEX(Products!$C$2:$C$51,MATCH(C13641,Products!$A$2:$A$51,0))</f>
        <v>Beauty &amp; Personal Care</v>
      </c>
      <c r="J13641" s="1" t="str">
        <f aca="false">INDEX(Orders!$E$2:$E$8001,MATCH(B13641,Orders!$A$2:$A$8001,0))</f>
        <v>Delivered</v>
      </c>
      <c r="K13641" s="1" t="str">
        <f aca="false">LEFT(INDEX(Orders!$C$2:$C$8001,MATCH(B13641,Orders!$A$2:$A$8001,0)),7)</f>
        <v>2025-06</v>
      </c>
    </row>
    <row r="13642" customFormat="false" ht="15" hidden="false" customHeight="true" outlineLevel="0" collapsed="false">
      <c r="A13642" s="1" t="s">
        <v>24112</v>
      </c>
      <c r="B13642" s="1" t="s">
        <v>9131</v>
      </c>
      <c r="C13642" s="1" t="s">
        <v>1940</v>
      </c>
      <c r="D13642" s="1" t="n">
        <v>1</v>
      </c>
      <c r="E13642" s="16" t="n">
        <v>2374.52</v>
      </c>
      <c r="F13642" s="17" t="n">
        <v>0</v>
      </c>
      <c r="G13642" s="16" t="n">
        <v>2374.52</v>
      </c>
      <c r="I13642" s="1" t="str">
        <f aca="false">INDEX(Products!$C$2:$C$51,MATCH(C13642,Products!$A$2:$A$51,0))</f>
        <v>Fashion</v>
      </c>
      <c r="J13642" s="1" t="str">
        <f aca="false">INDEX(Orders!$E$2:$E$8001,MATCH(B13642,Orders!$A$2:$A$8001,0))</f>
        <v>Delivered</v>
      </c>
      <c r="K13642" s="1" t="str">
        <f aca="false">LEFT(INDEX(Orders!$C$2:$C$8001,MATCH(B13642,Orders!$A$2:$A$8001,0)),7)</f>
        <v>2025-06</v>
      </c>
    </row>
    <row r="13643" customFormat="false" ht="15" hidden="false" customHeight="true" outlineLevel="0" collapsed="false">
      <c r="A13643" s="1" t="s">
        <v>24113</v>
      </c>
      <c r="B13643" s="1" t="s">
        <v>9131</v>
      </c>
      <c r="C13643" s="1" t="s">
        <v>2006</v>
      </c>
      <c r="D13643" s="1" t="n">
        <v>1</v>
      </c>
      <c r="E13643" s="16" t="n">
        <v>482.17</v>
      </c>
      <c r="F13643" s="17" t="n">
        <v>0.1</v>
      </c>
      <c r="G13643" s="16" t="n">
        <v>433.95</v>
      </c>
      <c r="I13643" s="1" t="str">
        <f aca="false">INDEX(Products!$C$2:$C$51,MATCH(C13643,Products!$A$2:$A$51,0))</f>
        <v>Books &amp; Stationery</v>
      </c>
      <c r="J13643" s="1" t="str">
        <f aca="false">INDEX(Orders!$E$2:$E$8001,MATCH(B13643,Orders!$A$2:$A$8001,0))</f>
        <v>Delivered</v>
      </c>
      <c r="K13643" s="1" t="str">
        <f aca="false">LEFT(INDEX(Orders!$C$2:$C$8001,MATCH(B13643,Orders!$A$2:$A$8001,0)),7)</f>
        <v>2025-06</v>
      </c>
    </row>
    <row r="13644" customFormat="false" ht="15" hidden="false" customHeight="true" outlineLevel="0" collapsed="false">
      <c r="A13644" s="1" t="s">
        <v>24114</v>
      </c>
      <c r="B13644" s="1" t="s">
        <v>9132</v>
      </c>
      <c r="C13644" s="1" t="s">
        <v>1940</v>
      </c>
      <c r="D13644" s="1" t="n">
        <v>1</v>
      </c>
      <c r="E13644" s="16" t="n">
        <v>2374.52</v>
      </c>
      <c r="F13644" s="17" t="n">
        <v>0.1</v>
      </c>
      <c r="G13644" s="16" t="n">
        <v>2137.07</v>
      </c>
      <c r="I13644" s="1" t="str">
        <f aca="false">INDEX(Products!$C$2:$C$51,MATCH(C13644,Products!$A$2:$A$51,0))</f>
        <v>Fashion</v>
      </c>
      <c r="J13644" s="1" t="str">
        <f aca="false">INDEX(Orders!$E$2:$E$8001,MATCH(B13644,Orders!$A$2:$A$8001,0))</f>
        <v>Delivered</v>
      </c>
      <c r="K13644" s="1" t="str">
        <f aca="false">LEFT(INDEX(Orders!$C$2:$C$8001,MATCH(B13644,Orders!$A$2:$A$8001,0)),7)</f>
        <v>2024-11</v>
      </c>
    </row>
    <row r="13645" customFormat="false" ht="15" hidden="false" customHeight="true" outlineLevel="0" collapsed="false">
      <c r="A13645" s="1" t="s">
        <v>24115</v>
      </c>
      <c r="B13645" s="1" t="s">
        <v>9133</v>
      </c>
      <c r="C13645" s="1" t="s">
        <v>1973</v>
      </c>
      <c r="D13645" s="1" t="n">
        <v>1</v>
      </c>
      <c r="E13645" s="16" t="n">
        <v>1158.24</v>
      </c>
      <c r="F13645" s="17" t="n">
        <v>0.05</v>
      </c>
      <c r="G13645" s="16" t="n">
        <v>1100.33</v>
      </c>
      <c r="I13645" s="1" t="str">
        <f aca="false">INDEX(Products!$C$2:$C$51,MATCH(C13645,Products!$A$2:$A$51,0))</f>
        <v>Home &amp; Kitchen</v>
      </c>
      <c r="J13645" s="1" t="str">
        <f aca="false">INDEX(Orders!$E$2:$E$8001,MATCH(B13645,Orders!$A$2:$A$8001,0))</f>
        <v>Delivered</v>
      </c>
      <c r="K13645" s="1" t="str">
        <f aca="false">LEFT(INDEX(Orders!$C$2:$C$8001,MATCH(B13645,Orders!$A$2:$A$8001,0)),7)</f>
        <v>2024-12</v>
      </c>
    </row>
    <row r="13646" customFormat="false" ht="15" hidden="false" customHeight="true" outlineLevel="0" collapsed="false">
      <c r="A13646" s="1" t="s">
        <v>24116</v>
      </c>
      <c r="B13646" s="1" t="s">
        <v>9133</v>
      </c>
      <c r="C13646" s="1" t="s">
        <v>2006</v>
      </c>
      <c r="D13646" s="1" t="n">
        <v>1</v>
      </c>
      <c r="E13646" s="16" t="n">
        <v>482.17</v>
      </c>
      <c r="F13646" s="17" t="n">
        <v>0</v>
      </c>
      <c r="G13646" s="16" t="n">
        <v>482.17</v>
      </c>
      <c r="I13646" s="1" t="str">
        <f aca="false">INDEX(Products!$C$2:$C$51,MATCH(C13646,Products!$A$2:$A$51,0))</f>
        <v>Books &amp; Stationery</v>
      </c>
      <c r="J13646" s="1" t="str">
        <f aca="false">INDEX(Orders!$E$2:$E$8001,MATCH(B13646,Orders!$A$2:$A$8001,0))</f>
        <v>Delivered</v>
      </c>
      <c r="K13646" s="1" t="str">
        <f aca="false">LEFT(INDEX(Orders!$C$2:$C$8001,MATCH(B13646,Orders!$A$2:$A$8001,0)),7)</f>
        <v>2024-12</v>
      </c>
    </row>
    <row r="13647" customFormat="false" ht="15" hidden="false" customHeight="true" outlineLevel="0" collapsed="false">
      <c r="A13647" s="1" t="s">
        <v>24117</v>
      </c>
      <c r="B13647" s="1" t="s">
        <v>9134</v>
      </c>
      <c r="C13647" s="1" t="s">
        <v>1986</v>
      </c>
      <c r="D13647" s="1" t="n">
        <v>1</v>
      </c>
      <c r="E13647" s="16" t="n">
        <v>2871.85</v>
      </c>
      <c r="F13647" s="17" t="n">
        <v>0</v>
      </c>
      <c r="G13647" s="16" t="n">
        <v>2871.85</v>
      </c>
      <c r="I13647" s="1" t="str">
        <f aca="false">INDEX(Products!$C$2:$C$51,MATCH(C13647,Products!$A$2:$A$51,0))</f>
        <v>Beauty &amp; Personal Care</v>
      </c>
      <c r="J13647" s="1" t="str">
        <f aca="false">INDEX(Orders!$E$2:$E$8001,MATCH(B13647,Orders!$A$2:$A$8001,0))</f>
        <v>Delivered</v>
      </c>
      <c r="K13647" s="1" t="str">
        <f aca="false">LEFT(INDEX(Orders!$C$2:$C$8001,MATCH(B13647,Orders!$A$2:$A$8001,0)),7)</f>
        <v>2025-10</v>
      </c>
    </row>
    <row r="13648" customFormat="false" ht="15" hidden="false" customHeight="true" outlineLevel="0" collapsed="false">
      <c r="A13648" s="1" t="s">
        <v>24118</v>
      </c>
      <c r="B13648" s="1" t="s">
        <v>9134</v>
      </c>
      <c r="C13648" s="1" t="s">
        <v>1937</v>
      </c>
      <c r="D13648" s="1" t="n">
        <v>2</v>
      </c>
      <c r="E13648" s="16" t="n">
        <v>1364.75</v>
      </c>
      <c r="F13648" s="17" t="n">
        <v>0</v>
      </c>
      <c r="G13648" s="16" t="n">
        <v>2729.5</v>
      </c>
      <c r="I13648" s="1" t="str">
        <f aca="false">INDEX(Products!$C$2:$C$51,MATCH(C13648,Products!$A$2:$A$51,0))</f>
        <v>Fashion</v>
      </c>
      <c r="J13648" s="1" t="str">
        <f aca="false">INDEX(Orders!$E$2:$E$8001,MATCH(B13648,Orders!$A$2:$A$8001,0))</f>
        <v>Delivered</v>
      </c>
      <c r="K13648" s="1" t="str">
        <f aca="false">LEFT(INDEX(Orders!$C$2:$C$8001,MATCH(B13648,Orders!$A$2:$A$8001,0)),7)</f>
        <v>2025-10</v>
      </c>
    </row>
    <row r="13649" customFormat="false" ht="15" hidden="false" customHeight="true" outlineLevel="0" collapsed="false">
      <c r="A13649" s="1" t="s">
        <v>24119</v>
      </c>
      <c r="B13649" s="1" t="s">
        <v>9135</v>
      </c>
      <c r="C13649" s="1" t="s">
        <v>2000</v>
      </c>
      <c r="D13649" s="1" t="n">
        <v>1</v>
      </c>
      <c r="E13649" s="16" t="n">
        <v>425.08</v>
      </c>
      <c r="F13649" s="17" t="n">
        <v>0</v>
      </c>
      <c r="G13649" s="16" t="n">
        <v>425.08</v>
      </c>
      <c r="I13649" s="1" t="str">
        <f aca="false">INDEX(Products!$C$2:$C$51,MATCH(C13649,Products!$A$2:$A$51,0))</f>
        <v>Books &amp; Stationery</v>
      </c>
      <c r="J13649" s="1" t="str">
        <f aca="false">INDEX(Orders!$E$2:$E$8001,MATCH(B13649,Orders!$A$2:$A$8001,0))</f>
        <v>Refunded</v>
      </c>
      <c r="K13649" s="1" t="str">
        <f aca="false">LEFT(INDEX(Orders!$C$2:$C$8001,MATCH(B13649,Orders!$A$2:$A$8001,0)),7)</f>
        <v>2025-03</v>
      </c>
    </row>
    <row r="13650" customFormat="false" ht="15" hidden="false" customHeight="true" outlineLevel="0" collapsed="false">
      <c r="A13650" s="1" t="s">
        <v>24120</v>
      </c>
      <c r="B13650" s="1" t="s">
        <v>9135</v>
      </c>
      <c r="C13650" s="1" t="s">
        <v>1953</v>
      </c>
      <c r="D13650" s="1" t="n">
        <v>1</v>
      </c>
      <c r="E13650" s="16" t="n">
        <v>4914.12</v>
      </c>
      <c r="F13650" s="17" t="n">
        <v>0</v>
      </c>
      <c r="G13650" s="16" t="n">
        <v>4914.12</v>
      </c>
      <c r="I13650" s="1" t="str">
        <f aca="false">INDEX(Products!$C$2:$C$51,MATCH(C13650,Products!$A$2:$A$51,0))</f>
        <v>Fashion</v>
      </c>
      <c r="J13650" s="1" t="str">
        <f aca="false">INDEX(Orders!$E$2:$E$8001,MATCH(B13650,Orders!$A$2:$A$8001,0))</f>
        <v>Refunded</v>
      </c>
      <c r="K13650" s="1" t="str">
        <f aca="false">LEFT(INDEX(Orders!$C$2:$C$8001,MATCH(B13650,Orders!$A$2:$A$8001,0)),7)</f>
        <v>2025-03</v>
      </c>
    </row>
    <row r="13651" customFormat="false" ht="15" hidden="false" customHeight="true" outlineLevel="0" collapsed="false">
      <c r="A13651" s="1" t="s">
        <v>24121</v>
      </c>
      <c r="B13651" s="1" t="s">
        <v>9135</v>
      </c>
      <c r="C13651" s="1" t="s">
        <v>1975</v>
      </c>
      <c r="D13651" s="1" t="n">
        <v>1</v>
      </c>
      <c r="E13651" s="16" t="n">
        <v>862.99</v>
      </c>
      <c r="F13651" s="17" t="n">
        <v>0.1</v>
      </c>
      <c r="G13651" s="16" t="n">
        <v>776.69</v>
      </c>
      <c r="I13651" s="1" t="str">
        <f aca="false">INDEX(Products!$C$2:$C$51,MATCH(C13651,Products!$A$2:$A$51,0))</f>
        <v>Beauty &amp; Personal Care</v>
      </c>
      <c r="J13651" s="1" t="str">
        <f aca="false">INDEX(Orders!$E$2:$E$8001,MATCH(B13651,Orders!$A$2:$A$8001,0))</f>
        <v>Refunded</v>
      </c>
      <c r="K13651" s="1" t="str">
        <f aca="false">LEFT(INDEX(Orders!$C$2:$C$8001,MATCH(B13651,Orders!$A$2:$A$8001,0)),7)</f>
        <v>2025-03</v>
      </c>
    </row>
    <row r="13652" customFormat="false" ht="15" hidden="false" customHeight="true" outlineLevel="0" collapsed="false">
      <c r="A13652" s="1" t="s">
        <v>24122</v>
      </c>
      <c r="B13652" s="1" t="s">
        <v>9136</v>
      </c>
      <c r="C13652" s="1" t="s">
        <v>2007</v>
      </c>
      <c r="D13652" s="1" t="n">
        <v>2</v>
      </c>
      <c r="E13652" s="16" t="n">
        <v>750.27</v>
      </c>
      <c r="F13652" s="17" t="n">
        <v>0.15</v>
      </c>
      <c r="G13652" s="16" t="n">
        <v>1275.46</v>
      </c>
      <c r="I13652" s="1" t="str">
        <f aca="false">INDEX(Products!$C$2:$C$51,MATCH(C13652,Products!$A$2:$A$51,0))</f>
        <v>Books &amp; Stationery</v>
      </c>
      <c r="J13652" s="1" t="str">
        <f aca="false">INDEX(Orders!$E$2:$E$8001,MATCH(B13652,Orders!$A$2:$A$8001,0))</f>
        <v>Delivered</v>
      </c>
      <c r="K13652" s="1" t="str">
        <f aca="false">LEFT(INDEX(Orders!$C$2:$C$8001,MATCH(B13652,Orders!$A$2:$A$8001,0)),7)</f>
        <v>2024-08</v>
      </c>
    </row>
    <row r="13653" customFormat="false" ht="15" hidden="false" customHeight="true" outlineLevel="0" collapsed="false">
      <c r="A13653" s="1" t="s">
        <v>24123</v>
      </c>
      <c r="B13653" s="1" t="s">
        <v>9137</v>
      </c>
      <c r="C13653" s="1" t="s">
        <v>1990</v>
      </c>
      <c r="D13653" s="1" t="n">
        <v>1</v>
      </c>
      <c r="E13653" s="16" t="n">
        <v>5311.32</v>
      </c>
      <c r="F13653" s="17" t="n">
        <v>0</v>
      </c>
      <c r="G13653" s="16" t="n">
        <v>5311.32</v>
      </c>
      <c r="I13653" s="1" t="str">
        <f aca="false">INDEX(Products!$C$2:$C$51,MATCH(C13653,Products!$A$2:$A$51,0))</f>
        <v>Sports &amp; Fitness</v>
      </c>
      <c r="J13653" s="1" t="str">
        <f aca="false">INDEX(Orders!$E$2:$E$8001,MATCH(B13653,Orders!$A$2:$A$8001,0))</f>
        <v>Delivered</v>
      </c>
      <c r="K13653" s="1" t="str">
        <f aca="false">LEFT(INDEX(Orders!$C$2:$C$8001,MATCH(B13653,Orders!$A$2:$A$8001,0)),7)</f>
        <v>2025-05</v>
      </c>
    </row>
    <row r="13654" customFormat="false" ht="15" hidden="false" customHeight="true" outlineLevel="0" collapsed="false">
      <c r="A13654" s="1" t="s">
        <v>24124</v>
      </c>
      <c r="B13654" s="1" t="s">
        <v>9138</v>
      </c>
      <c r="C13654" s="1" t="s">
        <v>1990</v>
      </c>
      <c r="D13654" s="1" t="n">
        <v>1</v>
      </c>
      <c r="E13654" s="16" t="n">
        <v>5311.32</v>
      </c>
      <c r="F13654" s="17" t="n">
        <v>0</v>
      </c>
      <c r="G13654" s="16" t="n">
        <v>5311.32</v>
      </c>
      <c r="I13654" s="1" t="str">
        <f aca="false">INDEX(Products!$C$2:$C$51,MATCH(C13654,Products!$A$2:$A$51,0))</f>
        <v>Sports &amp; Fitness</v>
      </c>
      <c r="J13654" s="1" t="str">
        <f aca="false">INDEX(Orders!$E$2:$E$8001,MATCH(B13654,Orders!$A$2:$A$8001,0))</f>
        <v>Delivered</v>
      </c>
      <c r="K13654" s="1" t="str">
        <f aca="false">LEFT(INDEX(Orders!$C$2:$C$8001,MATCH(B13654,Orders!$A$2:$A$8001,0)),7)</f>
        <v>2025-04</v>
      </c>
    </row>
    <row r="13655" customFormat="false" ht="15" hidden="false" customHeight="true" outlineLevel="0" collapsed="false">
      <c r="A13655" s="1" t="s">
        <v>24125</v>
      </c>
      <c r="B13655" s="1" t="s">
        <v>9139</v>
      </c>
      <c r="C13655" s="1" t="s">
        <v>2006</v>
      </c>
      <c r="D13655" s="1" t="n">
        <v>1</v>
      </c>
      <c r="E13655" s="16" t="n">
        <v>482.17</v>
      </c>
      <c r="F13655" s="17" t="n">
        <v>0.15</v>
      </c>
      <c r="G13655" s="16" t="n">
        <v>409.84</v>
      </c>
      <c r="I13655" s="1" t="str">
        <f aca="false">INDEX(Products!$C$2:$C$51,MATCH(C13655,Products!$A$2:$A$51,0))</f>
        <v>Books &amp; Stationery</v>
      </c>
      <c r="J13655" s="1" t="str">
        <f aca="false">INDEX(Orders!$E$2:$E$8001,MATCH(B13655,Orders!$A$2:$A$8001,0))</f>
        <v>Delivered</v>
      </c>
      <c r="K13655" s="1" t="str">
        <f aca="false">LEFT(INDEX(Orders!$C$2:$C$8001,MATCH(B13655,Orders!$A$2:$A$8001,0)),7)</f>
        <v>2024-12</v>
      </c>
    </row>
    <row r="13656" customFormat="false" ht="15" hidden="false" customHeight="true" outlineLevel="0" collapsed="false">
      <c r="A13656" s="1" t="s">
        <v>24126</v>
      </c>
      <c r="B13656" s="1" t="s">
        <v>9139</v>
      </c>
      <c r="C13656" s="1" t="s">
        <v>1930</v>
      </c>
      <c r="D13656" s="1" t="n">
        <v>3</v>
      </c>
      <c r="E13656" s="16" t="n">
        <v>2398.35</v>
      </c>
      <c r="F13656" s="17" t="n">
        <v>0.05</v>
      </c>
      <c r="G13656" s="16" t="n">
        <v>6835.3</v>
      </c>
      <c r="I13656" s="1" t="str">
        <f aca="false">INDEX(Products!$C$2:$C$51,MATCH(C13656,Products!$A$2:$A$51,0))</f>
        <v>Electronics</v>
      </c>
      <c r="J13656" s="1" t="str">
        <f aca="false">INDEX(Orders!$E$2:$E$8001,MATCH(B13656,Orders!$A$2:$A$8001,0))</f>
        <v>Delivered</v>
      </c>
      <c r="K13656" s="1" t="str">
        <f aca="false">LEFT(INDEX(Orders!$C$2:$C$8001,MATCH(B13656,Orders!$A$2:$A$8001,0)),7)</f>
        <v>2024-12</v>
      </c>
    </row>
    <row r="13657" customFormat="false" ht="15" hidden="false" customHeight="true" outlineLevel="0" collapsed="false">
      <c r="A13657" s="1" t="s">
        <v>24127</v>
      </c>
      <c r="B13657" s="1" t="s">
        <v>9140</v>
      </c>
      <c r="C13657" s="1" t="s">
        <v>1930</v>
      </c>
      <c r="D13657" s="1" t="n">
        <v>3</v>
      </c>
      <c r="E13657" s="16" t="n">
        <v>2398.35</v>
      </c>
      <c r="F13657" s="17" t="n">
        <v>0</v>
      </c>
      <c r="G13657" s="16" t="n">
        <v>7195.05</v>
      </c>
      <c r="I13657" s="1" t="str">
        <f aca="false">INDEX(Products!$C$2:$C$51,MATCH(C13657,Products!$A$2:$A$51,0))</f>
        <v>Electronics</v>
      </c>
      <c r="J13657" s="1" t="str">
        <f aca="false">INDEX(Orders!$E$2:$E$8001,MATCH(B13657,Orders!$A$2:$A$8001,0))</f>
        <v>Delivered</v>
      </c>
      <c r="K13657" s="1" t="str">
        <f aca="false">LEFT(INDEX(Orders!$C$2:$C$8001,MATCH(B13657,Orders!$A$2:$A$8001,0)),7)</f>
        <v>2025-10</v>
      </c>
    </row>
    <row r="13658" customFormat="false" ht="15" hidden="false" customHeight="true" outlineLevel="0" collapsed="false">
      <c r="A13658" s="1" t="s">
        <v>24128</v>
      </c>
      <c r="B13658" s="1" t="s">
        <v>9141</v>
      </c>
      <c r="C13658" s="1" t="s">
        <v>1935</v>
      </c>
      <c r="D13658" s="1" t="n">
        <v>1</v>
      </c>
      <c r="E13658" s="16" t="n">
        <v>14558.72</v>
      </c>
      <c r="F13658" s="17" t="n">
        <v>0</v>
      </c>
      <c r="G13658" s="16" t="n">
        <v>14558.72</v>
      </c>
      <c r="I13658" s="1" t="str">
        <f aca="false">INDEX(Products!$C$2:$C$51,MATCH(C13658,Products!$A$2:$A$51,0))</f>
        <v>Electronics</v>
      </c>
      <c r="J13658" s="1" t="str">
        <f aca="false">INDEX(Orders!$E$2:$E$8001,MATCH(B13658,Orders!$A$2:$A$8001,0))</f>
        <v>Delivered</v>
      </c>
      <c r="K13658" s="1" t="str">
        <f aca="false">LEFT(INDEX(Orders!$C$2:$C$8001,MATCH(B13658,Orders!$A$2:$A$8001,0)),7)</f>
        <v>2024-04</v>
      </c>
    </row>
    <row r="13659" customFormat="false" ht="15" hidden="false" customHeight="true" outlineLevel="0" collapsed="false">
      <c r="A13659" s="1" t="s">
        <v>24129</v>
      </c>
      <c r="B13659" s="1" t="s">
        <v>9142</v>
      </c>
      <c r="C13659" s="1" t="s">
        <v>1953</v>
      </c>
      <c r="D13659" s="1" t="n">
        <v>1</v>
      </c>
      <c r="E13659" s="16" t="n">
        <v>4914.12</v>
      </c>
      <c r="F13659" s="17" t="n">
        <v>0</v>
      </c>
      <c r="G13659" s="16" t="n">
        <v>4914.12</v>
      </c>
      <c r="I13659" s="1" t="str">
        <f aca="false">INDEX(Products!$C$2:$C$51,MATCH(C13659,Products!$A$2:$A$51,0))</f>
        <v>Fashion</v>
      </c>
      <c r="J13659" s="1" t="str">
        <f aca="false">INDEX(Orders!$E$2:$E$8001,MATCH(B13659,Orders!$A$2:$A$8001,0))</f>
        <v>Delivered</v>
      </c>
      <c r="K13659" s="1" t="str">
        <f aca="false">LEFT(INDEX(Orders!$C$2:$C$8001,MATCH(B13659,Orders!$A$2:$A$8001,0)),7)</f>
        <v>2025-01</v>
      </c>
    </row>
    <row r="13660" customFormat="false" ht="15" hidden="false" customHeight="true" outlineLevel="0" collapsed="false">
      <c r="A13660" s="1" t="s">
        <v>24130</v>
      </c>
      <c r="B13660" s="1" t="s">
        <v>9142</v>
      </c>
      <c r="C13660" s="1" t="s">
        <v>1922</v>
      </c>
      <c r="D13660" s="1" t="n">
        <v>1</v>
      </c>
      <c r="E13660" s="16" t="n">
        <v>3142.61</v>
      </c>
      <c r="F13660" s="17" t="n">
        <v>0.1</v>
      </c>
      <c r="G13660" s="16" t="n">
        <v>2828.35</v>
      </c>
      <c r="I13660" s="1" t="str">
        <f aca="false">INDEX(Products!$C$2:$C$51,MATCH(C13660,Products!$A$2:$A$51,0))</f>
        <v>Electronics</v>
      </c>
      <c r="J13660" s="1" t="str">
        <f aca="false">INDEX(Orders!$E$2:$E$8001,MATCH(B13660,Orders!$A$2:$A$8001,0))</f>
        <v>Delivered</v>
      </c>
      <c r="K13660" s="1" t="str">
        <f aca="false">LEFT(INDEX(Orders!$C$2:$C$8001,MATCH(B13660,Orders!$A$2:$A$8001,0)),7)</f>
        <v>2025-01</v>
      </c>
    </row>
    <row r="13661" customFormat="false" ht="15" hidden="false" customHeight="true" outlineLevel="0" collapsed="false">
      <c r="A13661" s="1" t="s">
        <v>24131</v>
      </c>
      <c r="B13661" s="1" t="s">
        <v>9142</v>
      </c>
      <c r="C13661" s="1" t="s">
        <v>1990</v>
      </c>
      <c r="D13661" s="1" t="n">
        <v>1</v>
      </c>
      <c r="E13661" s="16" t="n">
        <v>5311.32</v>
      </c>
      <c r="F13661" s="17" t="n">
        <v>0.2</v>
      </c>
      <c r="G13661" s="16" t="n">
        <v>4249.06</v>
      </c>
      <c r="I13661" s="1" t="str">
        <f aca="false">INDEX(Products!$C$2:$C$51,MATCH(C13661,Products!$A$2:$A$51,0))</f>
        <v>Sports &amp; Fitness</v>
      </c>
      <c r="J13661" s="1" t="str">
        <f aca="false">INDEX(Orders!$E$2:$E$8001,MATCH(B13661,Orders!$A$2:$A$8001,0))</f>
        <v>Delivered</v>
      </c>
      <c r="K13661" s="1" t="str">
        <f aca="false">LEFT(INDEX(Orders!$C$2:$C$8001,MATCH(B13661,Orders!$A$2:$A$8001,0)),7)</f>
        <v>2025-01</v>
      </c>
    </row>
    <row r="13662" customFormat="false" ht="15" hidden="false" customHeight="true" outlineLevel="0" collapsed="false">
      <c r="A13662" s="1" t="s">
        <v>24132</v>
      </c>
      <c r="B13662" s="1" t="s">
        <v>9142</v>
      </c>
      <c r="C13662" s="1" t="s">
        <v>1997</v>
      </c>
      <c r="D13662" s="1" t="n">
        <v>1</v>
      </c>
      <c r="E13662" s="16" t="n">
        <v>311.15</v>
      </c>
      <c r="F13662" s="17" t="n">
        <v>0.05</v>
      </c>
      <c r="G13662" s="16" t="n">
        <v>295.59</v>
      </c>
      <c r="I13662" s="1" t="str">
        <f aca="false">INDEX(Products!$C$2:$C$51,MATCH(C13662,Products!$A$2:$A$51,0))</f>
        <v>Sports &amp; Fitness</v>
      </c>
      <c r="J13662" s="1" t="str">
        <f aca="false">INDEX(Orders!$E$2:$E$8001,MATCH(B13662,Orders!$A$2:$A$8001,0))</f>
        <v>Delivered</v>
      </c>
      <c r="K13662" s="1" t="str">
        <f aca="false">LEFT(INDEX(Orders!$C$2:$C$8001,MATCH(B13662,Orders!$A$2:$A$8001,0)),7)</f>
        <v>2025-01</v>
      </c>
    </row>
    <row r="13663" customFormat="false" ht="15" hidden="false" customHeight="true" outlineLevel="0" collapsed="false">
      <c r="A13663" s="1" t="s">
        <v>24133</v>
      </c>
      <c r="B13663" s="1" t="s">
        <v>9142</v>
      </c>
      <c r="C13663" s="1" t="s">
        <v>1961</v>
      </c>
      <c r="D13663" s="1" t="n">
        <v>2</v>
      </c>
      <c r="E13663" s="16" t="n">
        <v>3493.68</v>
      </c>
      <c r="F13663" s="17" t="n">
        <v>0</v>
      </c>
      <c r="G13663" s="16" t="n">
        <v>6987.36</v>
      </c>
      <c r="I13663" s="1" t="str">
        <f aca="false">INDEX(Products!$C$2:$C$51,MATCH(C13663,Products!$A$2:$A$51,0))</f>
        <v>Home &amp; Kitchen</v>
      </c>
      <c r="J13663" s="1" t="str">
        <f aca="false">INDEX(Orders!$E$2:$E$8001,MATCH(B13663,Orders!$A$2:$A$8001,0))</f>
        <v>Delivered</v>
      </c>
      <c r="K13663" s="1" t="str">
        <f aca="false">LEFT(INDEX(Orders!$C$2:$C$8001,MATCH(B13663,Orders!$A$2:$A$8001,0)),7)</f>
        <v>2025-01</v>
      </c>
    </row>
    <row r="13664" customFormat="false" ht="15" hidden="false" customHeight="true" outlineLevel="0" collapsed="false">
      <c r="A13664" s="1" t="s">
        <v>24134</v>
      </c>
      <c r="B13664" s="1" t="s">
        <v>9143</v>
      </c>
      <c r="C13664" s="1" t="s">
        <v>1951</v>
      </c>
      <c r="D13664" s="1" t="n">
        <v>1</v>
      </c>
      <c r="E13664" s="16" t="n">
        <v>957.5</v>
      </c>
      <c r="F13664" s="17" t="n">
        <v>0</v>
      </c>
      <c r="G13664" s="16" t="n">
        <v>957.5</v>
      </c>
      <c r="I13664" s="1" t="str">
        <f aca="false">INDEX(Products!$C$2:$C$51,MATCH(C13664,Products!$A$2:$A$51,0))</f>
        <v>Fashion</v>
      </c>
      <c r="J13664" s="1" t="str">
        <f aca="false">INDEX(Orders!$E$2:$E$8001,MATCH(B13664,Orders!$A$2:$A$8001,0))</f>
        <v>Delivered</v>
      </c>
      <c r="K13664" s="1" t="str">
        <f aca="false">LEFT(INDEX(Orders!$C$2:$C$8001,MATCH(B13664,Orders!$A$2:$A$8001,0)),7)</f>
        <v>2024-07</v>
      </c>
    </row>
    <row r="13665" customFormat="false" ht="15" hidden="false" customHeight="true" outlineLevel="0" collapsed="false">
      <c r="A13665" s="1" t="s">
        <v>24135</v>
      </c>
      <c r="B13665" s="1" t="s">
        <v>9144</v>
      </c>
      <c r="C13665" s="1" t="s">
        <v>1997</v>
      </c>
      <c r="D13665" s="1" t="n">
        <v>2</v>
      </c>
      <c r="E13665" s="16" t="n">
        <v>311.15</v>
      </c>
      <c r="F13665" s="17" t="n">
        <v>0.05</v>
      </c>
      <c r="G13665" s="16" t="n">
        <v>591.18</v>
      </c>
      <c r="I13665" s="1" t="str">
        <f aca="false">INDEX(Products!$C$2:$C$51,MATCH(C13665,Products!$A$2:$A$51,0))</f>
        <v>Sports &amp; Fitness</v>
      </c>
      <c r="J13665" s="1" t="str">
        <f aca="false">INDEX(Orders!$E$2:$E$8001,MATCH(B13665,Orders!$A$2:$A$8001,0))</f>
        <v>Cancelled</v>
      </c>
      <c r="K13665" s="1" t="str">
        <f aca="false">LEFT(INDEX(Orders!$C$2:$C$8001,MATCH(B13665,Orders!$A$2:$A$8001,0)),7)</f>
        <v>2025-07</v>
      </c>
    </row>
    <row r="13666" customFormat="false" ht="15" hidden="false" customHeight="true" outlineLevel="0" collapsed="false">
      <c r="A13666" s="1" t="s">
        <v>24136</v>
      </c>
      <c r="B13666" s="1" t="s">
        <v>9144</v>
      </c>
      <c r="C13666" s="1" t="s">
        <v>1940</v>
      </c>
      <c r="D13666" s="1" t="n">
        <v>1</v>
      </c>
      <c r="E13666" s="16" t="n">
        <v>2374.52</v>
      </c>
      <c r="F13666" s="17" t="n">
        <v>0</v>
      </c>
      <c r="G13666" s="16" t="n">
        <v>2374.52</v>
      </c>
      <c r="I13666" s="1" t="str">
        <f aca="false">INDEX(Products!$C$2:$C$51,MATCH(C13666,Products!$A$2:$A$51,0))</f>
        <v>Fashion</v>
      </c>
      <c r="J13666" s="1" t="str">
        <f aca="false">INDEX(Orders!$E$2:$E$8001,MATCH(B13666,Orders!$A$2:$A$8001,0))</f>
        <v>Cancelled</v>
      </c>
      <c r="K13666" s="1" t="str">
        <f aca="false">LEFT(INDEX(Orders!$C$2:$C$8001,MATCH(B13666,Orders!$A$2:$A$8001,0)),7)</f>
        <v>2025-07</v>
      </c>
    </row>
    <row r="13667" customFormat="false" ht="15" hidden="false" customHeight="true" outlineLevel="0" collapsed="false">
      <c r="A13667" s="1" t="s">
        <v>24137</v>
      </c>
      <c r="B13667" s="1" t="s">
        <v>9144</v>
      </c>
      <c r="C13667" s="1" t="s">
        <v>2006</v>
      </c>
      <c r="D13667" s="1" t="n">
        <v>2</v>
      </c>
      <c r="E13667" s="16" t="n">
        <v>482.17</v>
      </c>
      <c r="F13667" s="17" t="n">
        <v>0.1</v>
      </c>
      <c r="G13667" s="16" t="n">
        <v>867.91</v>
      </c>
      <c r="I13667" s="1" t="str">
        <f aca="false">INDEX(Products!$C$2:$C$51,MATCH(C13667,Products!$A$2:$A$51,0))</f>
        <v>Books &amp; Stationery</v>
      </c>
      <c r="J13667" s="1" t="str">
        <f aca="false">INDEX(Orders!$E$2:$E$8001,MATCH(B13667,Orders!$A$2:$A$8001,0))</f>
        <v>Cancelled</v>
      </c>
      <c r="K13667" s="1" t="str">
        <f aca="false">LEFT(INDEX(Orders!$C$2:$C$8001,MATCH(B13667,Orders!$A$2:$A$8001,0)),7)</f>
        <v>2025-07</v>
      </c>
    </row>
    <row r="13668" customFormat="false" ht="15" hidden="false" customHeight="true" outlineLevel="0" collapsed="false">
      <c r="A13668" s="1" t="s">
        <v>24138</v>
      </c>
      <c r="B13668" s="1" t="s">
        <v>9144</v>
      </c>
      <c r="C13668" s="1" t="s">
        <v>2007</v>
      </c>
      <c r="D13668" s="1" t="n">
        <v>1</v>
      </c>
      <c r="E13668" s="16" t="n">
        <v>750.27</v>
      </c>
      <c r="F13668" s="17" t="n">
        <v>0.15</v>
      </c>
      <c r="G13668" s="16" t="n">
        <v>637.73</v>
      </c>
      <c r="I13668" s="1" t="str">
        <f aca="false">INDEX(Products!$C$2:$C$51,MATCH(C13668,Products!$A$2:$A$51,0))</f>
        <v>Books &amp; Stationery</v>
      </c>
      <c r="J13668" s="1" t="str">
        <f aca="false">INDEX(Orders!$E$2:$E$8001,MATCH(B13668,Orders!$A$2:$A$8001,0))</f>
        <v>Cancelled</v>
      </c>
      <c r="K13668" s="1" t="str">
        <f aca="false">LEFT(INDEX(Orders!$C$2:$C$8001,MATCH(B13668,Orders!$A$2:$A$8001,0)),7)</f>
        <v>2025-07</v>
      </c>
    </row>
    <row r="13669" customFormat="false" ht="15" hidden="false" customHeight="true" outlineLevel="0" collapsed="false">
      <c r="A13669" s="1" t="s">
        <v>24139</v>
      </c>
      <c r="B13669" s="1" t="s">
        <v>9145</v>
      </c>
      <c r="C13669" s="1" t="s">
        <v>1976</v>
      </c>
      <c r="D13669" s="1" t="n">
        <v>1</v>
      </c>
      <c r="E13669" s="16" t="n">
        <v>1603.35</v>
      </c>
      <c r="F13669" s="17" t="n">
        <v>0.05</v>
      </c>
      <c r="G13669" s="16" t="n">
        <v>1523.18</v>
      </c>
      <c r="I13669" s="1" t="str">
        <f aca="false">INDEX(Products!$C$2:$C$51,MATCH(C13669,Products!$A$2:$A$51,0))</f>
        <v>Beauty &amp; Personal Care</v>
      </c>
      <c r="J13669" s="1" t="str">
        <f aca="false">INDEX(Orders!$E$2:$E$8001,MATCH(B13669,Orders!$A$2:$A$8001,0))</f>
        <v>Delivered</v>
      </c>
      <c r="K13669" s="1" t="str">
        <f aca="false">LEFT(INDEX(Orders!$C$2:$C$8001,MATCH(B13669,Orders!$A$2:$A$8001,0)),7)</f>
        <v>2025-10</v>
      </c>
    </row>
    <row r="13670" customFormat="false" ht="15" hidden="false" customHeight="true" outlineLevel="0" collapsed="false">
      <c r="A13670" s="1" t="s">
        <v>24140</v>
      </c>
      <c r="B13670" s="1" t="s">
        <v>9145</v>
      </c>
      <c r="C13670" s="1" t="s">
        <v>1990</v>
      </c>
      <c r="D13670" s="1" t="n">
        <v>2</v>
      </c>
      <c r="E13670" s="16" t="n">
        <v>5311.32</v>
      </c>
      <c r="F13670" s="17" t="n">
        <v>0.2</v>
      </c>
      <c r="G13670" s="16" t="n">
        <v>8498.11</v>
      </c>
      <c r="I13670" s="1" t="str">
        <f aca="false">INDEX(Products!$C$2:$C$51,MATCH(C13670,Products!$A$2:$A$51,0))</f>
        <v>Sports &amp; Fitness</v>
      </c>
      <c r="J13670" s="1" t="str">
        <f aca="false">INDEX(Orders!$E$2:$E$8001,MATCH(B13670,Orders!$A$2:$A$8001,0))</f>
        <v>Delivered</v>
      </c>
      <c r="K13670" s="1" t="str">
        <f aca="false">LEFT(INDEX(Orders!$C$2:$C$8001,MATCH(B13670,Orders!$A$2:$A$8001,0)),7)</f>
        <v>2025-10</v>
      </c>
    </row>
    <row r="13671" customFormat="false" ht="15" hidden="false" customHeight="true" outlineLevel="0" collapsed="false">
      <c r="A13671" s="1" t="s">
        <v>24141</v>
      </c>
      <c r="B13671" s="1" t="s">
        <v>9145</v>
      </c>
      <c r="C13671" s="1" t="s">
        <v>1965</v>
      </c>
      <c r="D13671" s="1" t="n">
        <v>1</v>
      </c>
      <c r="E13671" s="16" t="n">
        <v>1145.07</v>
      </c>
      <c r="F13671" s="17" t="n">
        <v>0</v>
      </c>
      <c r="G13671" s="16" t="n">
        <v>1145.07</v>
      </c>
      <c r="I13671" s="1" t="str">
        <f aca="false">INDEX(Products!$C$2:$C$51,MATCH(C13671,Products!$A$2:$A$51,0))</f>
        <v>Home &amp; Kitchen</v>
      </c>
      <c r="J13671" s="1" t="str">
        <f aca="false">INDEX(Orders!$E$2:$E$8001,MATCH(B13671,Orders!$A$2:$A$8001,0))</f>
        <v>Delivered</v>
      </c>
      <c r="K13671" s="1" t="str">
        <f aca="false">LEFT(INDEX(Orders!$C$2:$C$8001,MATCH(B13671,Orders!$A$2:$A$8001,0)),7)</f>
        <v>2025-10</v>
      </c>
    </row>
    <row r="13672" customFormat="false" ht="15" hidden="false" customHeight="true" outlineLevel="0" collapsed="false">
      <c r="A13672" s="1" t="s">
        <v>24142</v>
      </c>
      <c r="B13672" s="1" t="s">
        <v>9145</v>
      </c>
      <c r="C13672" s="1" t="s">
        <v>2006</v>
      </c>
      <c r="D13672" s="1" t="n">
        <v>2</v>
      </c>
      <c r="E13672" s="16" t="n">
        <v>482.17</v>
      </c>
      <c r="F13672" s="17" t="n">
        <v>0.1</v>
      </c>
      <c r="G13672" s="16" t="n">
        <v>867.91</v>
      </c>
      <c r="I13672" s="1" t="str">
        <f aca="false">INDEX(Products!$C$2:$C$51,MATCH(C13672,Products!$A$2:$A$51,0))</f>
        <v>Books &amp; Stationery</v>
      </c>
      <c r="J13672" s="1" t="str">
        <f aca="false">INDEX(Orders!$E$2:$E$8001,MATCH(B13672,Orders!$A$2:$A$8001,0))</f>
        <v>Delivered</v>
      </c>
      <c r="K13672" s="1" t="str">
        <f aca="false">LEFT(INDEX(Orders!$C$2:$C$8001,MATCH(B13672,Orders!$A$2:$A$8001,0)),7)</f>
        <v>2025-10</v>
      </c>
    </row>
    <row r="13673" customFormat="false" ht="15" hidden="false" customHeight="true" outlineLevel="0" collapsed="false">
      <c r="A13673" s="1" t="s">
        <v>24143</v>
      </c>
      <c r="B13673" s="1" t="s">
        <v>9146</v>
      </c>
      <c r="C13673" s="1" t="s">
        <v>1930</v>
      </c>
      <c r="D13673" s="1" t="n">
        <v>3</v>
      </c>
      <c r="E13673" s="16" t="n">
        <v>2398.35</v>
      </c>
      <c r="F13673" s="17" t="n">
        <v>0.1</v>
      </c>
      <c r="G13673" s="16" t="n">
        <v>6475.54</v>
      </c>
      <c r="I13673" s="1" t="str">
        <f aca="false">INDEX(Products!$C$2:$C$51,MATCH(C13673,Products!$A$2:$A$51,0))</f>
        <v>Electronics</v>
      </c>
      <c r="J13673" s="1" t="str">
        <f aca="false">INDEX(Orders!$E$2:$E$8001,MATCH(B13673,Orders!$A$2:$A$8001,0))</f>
        <v>Delivered</v>
      </c>
      <c r="K13673" s="1" t="str">
        <f aca="false">LEFT(INDEX(Orders!$C$2:$C$8001,MATCH(B13673,Orders!$A$2:$A$8001,0)),7)</f>
        <v>2024-12</v>
      </c>
    </row>
    <row r="13674" customFormat="false" ht="15" hidden="false" customHeight="true" outlineLevel="0" collapsed="false">
      <c r="A13674" s="1" t="s">
        <v>24144</v>
      </c>
      <c r="B13674" s="1" t="s">
        <v>9146</v>
      </c>
      <c r="C13674" s="1" t="s">
        <v>1975</v>
      </c>
      <c r="D13674" s="1" t="n">
        <v>2</v>
      </c>
      <c r="E13674" s="16" t="n">
        <v>862.99</v>
      </c>
      <c r="F13674" s="17" t="n">
        <v>0.05</v>
      </c>
      <c r="G13674" s="16" t="n">
        <v>1639.68</v>
      </c>
      <c r="I13674" s="1" t="str">
        <f aca="false">INDEX(Products!$C$2:$C$51,MATCH(C13674,Products!$A$2:$A$51,0))</f>
        <v>Beauty &amp; Personal Care</v>
      </c>
      <c r="J13674" s="1" t="str">
        <f aca="false">INDEX(Orders!$E$2:$E$8001,MATCH(B13674,Orders!$A$2:$A$8001,0))</f>
        <v>Delivered</v>
      </c>
      <c r="K13674" s="1" t="str">
        <f aca="false">LEFT(INDEX(Orders!$C$2:$C$8001,MATCH(B13674,Orders!$A$2:$A$8001,0)),7)</f>
        <v>2024-12</v>
      </c>
    </row>
    <row r="13675" customFormat="false" ht="15" hidden="false" customHeight="true" outlineLevel="0" collapsed="false">
      <c r="A13675" s="1" t="s">
        <v>24145</v>
      </c>
      <c r="B13675" s="1" t="s">
        <v>9147</v>
      </c>
      <c r="C13675" s="1" t="s">
        <v>1955</v>
      </c>
      <c r="D13675" s="1" t="n">
        <v>1</v>
      </c>
      <c r="E13675" s="16" t="n">
        <v>3340.76</v>
      </c>
      <c r="F13675" s="17" t="n">
        <v>0.1</v>
      </c>
      <c r="G13675" s="16" t="n">
        <v>3006.68</v>
      </c>
      <c r="I13675" s="1" t="str">
        <f aca="false">INDEX(Products!$C$2:$C$51,MATCH(C13675,Products!$A$2:$A$51,0))</f>
        <v>Home &amp; Kitchen</v>
      </c>
      <c r="J13675" s="1" t="str">
        <f aca="false">INDEX(Orders!$E$2:$E$8001,MATCH(B13675,Orders!$A$2:$A$8001,0))</f>
        <v>Delivered</v>
      </c>
      <c r="K13675" s="1" t="str">
        <f aca="false">LEFT(INDEX(Orders!$C$2:$C$8001,MATCH(B13675,Orders!$A$2:$A$8001,0)),7)</f>
        <v>2024-09</v>
      </c>
    </row>
    <row r="13676" customFormat="false" ht="15" hidden="false" customHeight="true" outlineLevel="0" collapsed="false">
      <c r="A13676" s="1" t="s">
        <v>24146</v>
      </c>
      <c r="B13676" s="1" t="s">
        <v>9147</v>
      </c>
      <c r="C13676" s="1" t="s">
        <v>1990</v>
      </c>
      <c r="D13676" s="1" t="n">
        <v>2</v>
      </c>
      <c r="E13676" s="16" t="n">
        <v>5311.32</v>
      </c>
      <c r="F13676" s="17" t="n">
        <v>0</v>
      </c>
      <c r="G13676" s="16" t="n">
        <v>10622.64</v>
      </c>
      <c r="I13676" s="1" t="str">
        <f aca="false">INDEX(Products!$C$2:$C$51,MATCH(C13676,Products!$A$2:$A$51,0))</f>
        <v>Sports &amp; Fitness</v>
      </c>
      <c r="J13676" s="1" t="str">
        <f aca="false">INDEX(Orders!$E$2:$E$8001,MATCH(B13676,Orders!$A$2:$A$8001,0))</f>
        <v>Delivered</v>
      </c>
      <c r="K13676" s="1" t="str">
        <f aca="false">LEFT(INDEX(Orders!$C$2:$C$8001,MATCH(B13676,Orders!$A$2:$A$8001,0)),7)</f>
        <v>2024-09</v>
      </c>
    </row>
    <row r="13677" customFormat="false" ht="15" hidden="false" customHeight="true" outlineLevel="0" collapsed="false">
      <c r="A13677" s="1" t="s">
        <v>24147</v>
      </c>
      <c r="B13677" s="1" t="s">
        <v>9147</v>
      </c>
      <c r="C13677" s="1" t="s">
        <v>1969</v>
      </c>
      <c r="D13677" s="1" t="n">
        <v>1</v>
      </c>
      <c r="E13677" s="16" t="n">
        <v>9171.98</v>
      </c>
      <c r="F13677" s="17" t="n">
        <v>0</v>
      </c>
      <c r="G13677" s="16" t="n">
        <v>9171.98</v>
      </c>
      <c r="I13677" s="1" t="str">
        <f aca="false">INDEX(Products!$C$2:$C$51,MATCH(C13677,Products!$A$2:$A$51,0))</f>
        <v>Home &amp; Kitchen</v>
      </c>
      <c r="J13677" s="1" t="str">
        <f aca="false">INDEX(Orders!$E$2:$E$8001,MATCH(B13677,Orders!$A$2:$A$8001,0))</f>
        <v>Delivered</v>
      </c>
      <c r="K13677" s="1" t="str">
        <f aca="false">LEFT(INDEX(Orders!$C$2:$C$8001,MATCH(B13677,Orders!$A$2:$A$8001,0)),7)</f>
        <v>2024-09</v>
      </c>
    </row>
    <row r="13678" customFormat="false" ht="15" hidden="false" customHeight="true" outlineLevel="0" collapsed="false">
      <c r="A13678" s="1" t="s">
        <v>24148</v>
      </c>
      <c r="B13678" s="1" t="s">
        <v>9148</v>
      </c>
      <c r="C13678" s="1" t="s">
        <v>1930</v>
      </c>
      <c r="D13678" s="1" t="n">
        <v>3</v>
      </c>
      <c r="E13678" s="16" t="n">
        <v>2398.35</v>
      </c>
      <c r="F13678" s="17" t="n">
        <v>0.15</v>
      </c>
      <c r="G13678" s="16" t="n">
        <v>6115.79</v>
      </c>
      <c r="I13678" s="1" t="str">
        <f aca="false">INDEX(Products!$C$2:$C$51,MATCH(C13678,Products!$A$2:$A$51,0))</f>
        <v>Electronics</v>
      </c>
      <c r="J13678" s="1" t="str">
        <f aca="false">INDEX(Orders!$E$2:$E$8001,MATCH(B13678,Orders!$A$2:$A$8001,0))</f>
        <v>Returned</v>
      </c>
      <c r="K13678" s="1" t="str">
        <f aca="false">LEFT(INDEX(Orders!$C$2:$C$8001,MATCH(B13678,Orders!$A$2:$A$8001,0)),7)</f>
        <v>2025-10</v>
      </c>
    </row>
    <row r="13679" customFormat="false" ht="15" hidden="false" customHeight="true" outlineLevel="0" collapsed="false">
      <c r="A13679" s="1" t="s">
        <v>24149</v>
      </c>
      <c r="B13679" s="1" t="s">
        <v>9148</v>
      </c>
      <c r="C13679" s="1" t="s">
        <v>1961</v>
      </c>
      <c r="D13679" s="1" t="n">
        <v>1</v>
      </c>
      <c r="E13679" s="16" t="n">
        <v>3493.68</v>
      </c>
      <c r="F13679" s="17" t="n">
        <v>0</v>
      </c>
      <c r="G13679" s="16" t="n">
        <v>3493.68</v>
      </c>
      <c r="I13679" s="1" t="str">
        <f aca="false">INDEX(Products!$C$2:$C$51,MATCH(C13679,Products!$A$2:$A$51,0))</f>
        <v>Home &amp; Kitchen</v>
      </c>
      <c r="J13679" s="1" t="str">
        <f aca="false">INDEX(Orders!$E$2:$E$8001,MATCH(B13679,Orders!$A$2:$A$8001,0))</f>
        <v>Returned</v>
      </c>
      <c r="K13679" s="1" t="str">
        <f aca="false">LEFT(INDEX(Orders!$C$2:$C$8001,MATCH(B13679,Orders!$A$2:$A$8001,0)),7)</f>
        <v>2025-10</v>
      </c>
    </row>
    <row r="13680" customFormat="false" ht="15" hidden="false" customHeight="true" outlineLevel="0" collapsed="false">
      <c r="A13680" s="1" t="s">
        <v>24150</v>
      </c>
      <c r="B13680" s="1" t="s">
        <v>9148</v>
      </c>
      <c r="C13680" s="1" t="s">
        <v>1990</v>
      </c>
      <c r="D13680" s="1" t="n">
        <v>1</v>
      </c>
      <c r="E13680" s="16" t="n">
        <v>5311.32</v>
      </c>
      <c r="F13680" s="17" t="n">
        <v>0</v>
      </c>
      <c r="G13680" s="16" t="n">
        <v>5311.32</v>
      </c>
      <c r="I13680" s="1" t="str">
        <f aca="false">INDEX(Products!$C$2:$C$51,MATCH(C13680,Products!$A$2:$A$51,0))</f>
        <v>Sports &amp; Fitness</v>
      </c>
      <c r="J13680" s="1" t="str">
        <f aca="false">INDEX(Orders!$E$2:$E$8001,MATCH(B13680,Orders!$A$2:$A$8001,0))</f>
        <v>Returned</v>
      </c>
      <c r="K13680" s="1" t="str">
        <f aca="false">LEFT(INDEX(Orders!$C$2:$C$8001,MATCH(B13680,Orders!$A$2:$A$8001,0)),7)</f>
        <v>2025-10</v>
      </c>
    </row>
    <row r="13681" customFormat="false" ht="15" hidden="false" customHeight="true" outlineLevel="0" collapsed="false">
      <c r="A13681" s="1" t="s">
        <v>24151</v>
      </c>
      <c r="B13681" s="1" t="s">
        <v>9148</v>
      </c>
      <c r="C13681" s="1" t="s">
        <v>2006</v>
      </c>
      <c r="D13681" s="1" t="n">
        <v>1</v>
      </c>
      <c r="E13681" s="16" t="n">
        <v>482.17</v>
      </c>
      <c r="F13681" s="17" t="n">
        <v>0.2</v>
      </c>
      <c r="G13681" s="16" t="n">
        <v>385.74</v>
      </c>
      <c r="I13681" s="1" t="str">
        <f aca="false">INDEX(Products!$C$2:$C$51,MATCH(C13681,Products!$A$2:$A$51,0))</f>
        <v>Books &amp; Stationery</v>
      </c>
      <c r="J13681" s="1" t="str">
        <f aca="false">INDEX(Orders!$E$2:$E$8001,MATCH(B13681,Orders!$A$2:$A$8001,0))</f>
        <v>Returned</v>
      </c>
      <c r="K13681" s="1" t="str">
        <f aca="false">LEFT(INDEX(Orders!$C$2:$C$8001,MATCH(B13681,Orders!$A$2:$A$8001,0)),7)</f>
        <v>2025-10</v>
      </c>
    </row>
    <row r="13682" customFormat="false" ht="15" hidden="false" customHeight="true" outlineLevel="0" collapsed="false">
      <c r="A13682" s="1" t="s">
        <v>24152</v>
      </c>
      <c r="B13682" s="1" t="s">
        <v>9149</v>
      </c>
      <c r="C13682" s="1" t="s">
        <v>1933</v>
      </c>
      <c r="D13682" s="1" t="n">
        <v>1</v>
      </c>
      <c r="E13682" s="16" t="n">
        <v>7194.38</v>
      </c>
      <c r="F13682" s="17" t="n">
        <v>0</v>
      </c>
      <c r="G13682" s="16" t="n">
        <v>7194.38</v>
      </c>
      <c r="I13682" s="1" t="str">
        <f aca="false">INDEX(Products!$C$2:$C$51,MATCH(C13682,Products!$A$2:$A$51,0))</f>
        <v>Electronics</v>
      </c>
      <c r="J13682" s="1" t="str">
        <f aca="false">INDEX(Orders!$E$2:$E$8001,MATCH(B13682,Orders!$A$2:$A$8001,0))</f>
        <v>Delivered</v>
      </c>
      <c r="K13682" s="1" t="str">
        <f aca="false">LEFT(INDEX(Orders!$C$2:$C$8001,MATCH(B13682,Orders!$A$2:$A$8001,0)),7)</f>
        <v>2025-09</v>
      </c>
    </row>
    <row r="13683" customFormat="false" ht="15" hidden="false" customHeight="true" outlineLevel="0" collapsed="false">
      <c r="A13683" s="1" t="s">
        <v>24153</v>
      </c>
      <c r="B13683" s="1" t="s">
        <v>9149</v>
      </c>
      <c r="C13683" s="1" t="s">
        <v>2006</v>
      </c>
      <c r="D13683" s="1" t="n">
        <v>1</v>
      </c>
      <c r="E13683" s="16" t="n">
        <v>482.17</v>
      </c>
      <c r="F13683" s="17" t="n">
        <v>0</v>
      </c>
      <c r="G13683" s="16" t="n">
        <v>482.17</v>
      </c>
      <c r="I13683" s="1" t="str">
        <f aca="false">INDEX(Products!$C$2:$C$51,MATCH(C13683,Products!$A$2:$A$51,0))</f>
        <v>Books &amp; Stationery</v>
      </c>
      <c r="J13683" s="1" t="str">
        <f aca="false">INDEX(Orders!$E$2:$E$8001,MATCH(B13683,Orders!$A$2:$A$8001,0))</f>
        <v>Delivered</v>
      </c>
      <c r="K13683" s="1" t="str">
        <f aca="false">LEFT(INDEX(Orders!$C$2:$C$8001,MATCH(B13683,Orders!$A$2:$A$8001,0)),7)</f>
        <v>2025-09</v>
      </c>
    </row>
    <row r="13684" customFormat="false" ht="15" hidden="false" customHeight="true" outlineLevel="0" collapsed="false">
      <c r="A13684" s="1" t="s">
        <v>24154</v>
      </c>
      <c r="B13684" s="1" t="s">
        <v>9149</v>
      </c>
      <c r="C13684" s="1" t="s">
        <v>1940</v>
      </c>
      <c r="D13684" s="1" t="n">
        <v>1</v>
      </c>
      <c r="E13684" s="16" t="n">
        <v>2374.52</v>
      </c>
      <c r="F13684" s="17" t="n">
        <v>0.15</v>
      </c>
      <c r="G13684" s="16" t="n">
        <v>2018.34</v>
      </c>
      <c r="I13684" s="1" t="str">
        <f aca="false">INDEX(Products!$C$2:$C$51,MATCH(C13684,Products!$A$2:$A$51,0))</f>
        <v>Fashion</v>
      </c>
      <c r="J13684" s="1" t="str">
        <f aca="false">INDEX(Orders!$E$2:$E$8001,MATCH(B13684,Orders!$A$2:$A$8001,0))</f>
        <v>Delivered</v>
      </c>
      <c r="K13684" s="1" t="str">
        <f aca="false">LEFT(INDEX(Orders!$C$2:$C$8001,MATCH(B13684,Orders!$A$2:$A$8001,0)),7)</f>
        <v>2025-09</v>
      </c>
    </row>
    <row r="13685" customFormat="false" ht="15" hidden="false" customHeight="true" outlineLevel="0" collapsed="false">
      <c r="A13685" s="1" t="s">
        <v>24155</v>
      </c>
      <c r="B13685" s="1" t="s">
        <v>9149</v>
      </c>
      <c r="C13685" s="1" t="s">
        <v>1979</v>
      </c>
      <c r="D13685" s="1" t="n">
        <v>1</v>
      </c>
      <c r="E13685" s="16" t="n">
        <v>623</v>
      </c>
      <c r="F13685" s="17" t="n">
        <v>0.1</v>
      </c>
      <c r="G13685" s="16" t="n">
        <v>560.7</v>
      </c>
      <c r="I13685" s="1" t="str">
        <f aca="false">INDEX(Products!$C$2:$C$51,MATCH(C13685,Products!$A$2:$A$51,0))</f>
        <v>Beauty &amp; Personal Care</v>
      </c>
      <c r="J13685" s="1" t="str">
        <f aca="false">INDEX(Orders!$E$2:$E$8001,MATCH(B13685,Orders!$A$2:$A$8001,0))</f>
        <v>Delivered</v>
      </c>
      <c r="K13685" s="1" t="str">
        <f aca="false">LEFT(INDEX(Orders!$C$2:$C$8001,MATCH(B13685,Orders!$A$2:$A$8001,0)),7)</f>
        <v>2025-09</v>
      </c>
    </row>
    <row r="13686" customFormat="false" ht="15" hidden="false" customHeight="true" outlineLevel="0" collapsed="false">
      <c r="A13686" s="1" t="s">
        <v>24156</v>
      </c>
      <c r="B13686" s="1" t="s">
        <v>9150</v>
      </c>
      <c r="C13686" s="1" t="s">
        <v>1997</v>
      </c>
      <c r="D13686" s="1" t="n">
        <v>1</v>
      </c>
      <c r="E13686" s="16" t="n">
        <v>311.15</v>
      </c>
      <c r="F13686" s="17" t="n">
        <v>0.05</v>
      </c>
      <c r="G13686" s="16" t="n">
        <v>295.59</v>
      </c>
      <c r="I13686" s="1" t="str">
        <f aca="false">INDEX(Products!$C$2:$C$51,MATCH(C13686,Products!$A$2:$A$51,0))</f>
        <v>Sports &amp; Fitness</v>
      </c>
      <c r="J13686" s="1" t="str">
        <f aca="false">INDEX(Orders!$E$2:$E$8001,MATCH(B13686,Orders!$A$2:$A$8001,0))</f>
        <v>Returned</v>
      </c>
      <c r="K13686" s="1" t="str">
        <f aca="false">LEFT(INDEX(Orders!$C$2:$C$8001,MATCH(B13686,Orders!$A$2:$A$8001,0)),7)</f>
        <v>2024-06</v>
      </c>
    </row>
    <row r="13687" customFormat="false" ht="15" hidden="false" customHeight="true" outlineLevel="0" collapsed="false">
      <c r="A13687" s="1" t="s">
        <v>24157</v>
      </c>
      <c r="B13687" s="1" t="s">
        <v>9150</v>
      </c>
      <c r="C13687" s="1" t="s">
        <v>2006</v>
      </c>
      <c r="D13687" s="1" t="n">
        <v>1</v>
      </c>
      <c r="E13687" s="16" t="n">
        <v>482.17</v>
      </c>
      <c r="F13687" s="17" t="n">
        <v>0</v>
      </c>
      <c r="G13687" s="16" t="n">
        <v>482.17</v>
      </c>
      <c r="I13687" s="1" t="str">
        <f aca="false">INDEX(Products!$C$2:$C$51,MATCH(C13687,Products!$A$2:$A$51,0))</f>
        <v>Books &amp; Stationery</v>
      </c>
      <c r="J13687" s="1" t="str">
        <f aca="false">INDEX(Orders!$E$2:$E$8001,MATCH(B13687,Orders!$A$2:$A$8001,0))</f>
        <v>Returned</v>
      </c>
      <c r="K13687" s="1" t="str">
        <f aca="false">LEFT(INDEX(Orders!$C$2:$C$8001,MATCH(B13687,Orders!$A$2:$A$8001,0)),7)</f>
        <v>2024-06</v>
      </c>
    </row>
    <row r="13688" customFormat="false" ht="15" hidden="false" customHeight="true" outlineLevel="0" collapsed="false">
      <c r="A13688" s="1" t="s">
        <v>24158</v>
      </c>
      <c r="B13688" s="1" t="s">
        <v>9151</v>
      </c>
      <c r="C13688" s="1" t="s">
        <v>1961</v>
      </c>
      <c r="D13688" s="1" t="n">
        <v>1</v>
      </c>
      <c r="E13688" s="16" t="n">
        <v>3493.68</v>
      </c>
      <c r="F13688" s="17" t="n">
        <v>0.1</v>
      </c>
      <c r="G13688" s="16" t="n">
        <v>3144.31</v>
      </c>
      <c r="I13688" s="1" t="str">
        <f aca="false">INDEX(Products!$C$2:$C$51,MATCH(C13688,Products!$A$2:$A$51,0))</f>
        <v>Home &amp; Kitchen</v>
      </c>
      <c r="J13688" s="1" t="str">
        <f aca="false">INDEX(Orders!$E$2:$E$8001,MATCH(B13688,Orders!$A$2:$A$8001,0))</f>
        <v>Delivered</v>
      </c>
      <c r="K13688" s="1" t="str">
        <f aca="false">LEFT(INDEX(Orders!$C$2:$C$8001,MATCH(B13688,Orders!$A$2:$A$8001,0)),7)</f>
        <v>2025-08</v>
      </c>
    </row>
    <row r="13689" customFormat="false" ht="15" hidden="false" customHeight="true" outlineLevel="0" collapsed="false">
      <c r="A13689" s="1" t="s">
        <v>24159</v>
      </c>
      <c r="B13689" s="1" t="s">
        <v>9152</v>
      </c>
      <c r="C13689" s="1" t="s">
        <v>2007</v>
      </c>
      <c r="D13689" s="1" t="n">
        <v>2</v>
      </c>
      <c r="E13689" s="16" t="n">
        <v>750.27</v>
      </c>
      <c r="F13689" s="17" t="n">
        <v>0</v>
      </c>
      <c r="G13689" s="16" t="n">
        <v>1500.54</v>
      </c>
      <c r="I13689" s="1" t="str">
        <f aca="false">INDEX(Products!$C$2:$C$51,MATCH(C13689,Products!$A$2:$A$51,0))</f>
        <v>Books &amp; Stationery</v>
      </c>
      <c r="J13689" s="1" t="str">
        <f aca="false">INDEX(Orders!$E$2:$E$8001,MATCH(B13689,Orders!$A$2:$A$8001,0))</f>
        <v>Delivered</v>
      </c>
      <c r="K13689" s="1" t="str">
        <f aca="false">LEFT(INDEX(Orders!$C$2:$C$8001,MATCH(B13689,Orders!$A$2:$A$8001,0)),7)</f>
        <v>2024-02</v>
      </c>
    </row>
    <row r="13690" customFormat="false" ht="15" hidden="false" customHeight="true" outlineLevel="0" collapsed="false">
      <c r="A13690" s="1" t="s">
        <v>24160</v>
      </c>
      <c r="B13690" s="1" t="s">
        <v>9153</v>
      </c>
      <c r="C13690" s="1" t="s">
        <v>1975</v>
      </c>
      <c r="D13690" s="1" t="n">
        <v>1</v>
      </c>
      <c r="E13690" s="16" t="n">
        <v>862.99</v>
      </c>
      <c r="F13690" s="17" t="n">
        <v>0.15</v>
      </c>
      <c r="G13690" s="16" t="n">
        <v>733.54</v>
      </c>
      <c r="I13690" s="1" t="str">
        <f aca="false">INDEX(Products!$C$2:$C$51,MATCH(C13690,Products!$A$2:$A$51,0))</f>
        <v>Beauty &amp; Personal Care</v>
      </c>
      <c r="J13690" s="1" t="str">
        <f aca="false">INDEX(Orders!$E$2:$E$8001,MATCH(B13690,Orders!$A$2:$A$8001,0))</f>
        <v>Returned</v>
      </c>
      <c r="K13690" s="1" t="str">
        <f aca="false">LEFT(INDEX(Orders!$C$2:$C$8001,MATCH(B13690,Orders!$A$2:$A$8001,0)),7)</f>
        <v>2025-07</v>
      </c>
    </row>
    <row r="13691" customFormat="false" ht="15" hidden="false" customHeight="true" outlineLevel="0" collapsed="false">
      <c r="A13691" s="1" t="s">
        <v>24161</v>
      </c>
      <c r="B13691" s="1" t="s">
        <v>9154</v>
      </c>
      <c r="C13691" s="1" t="s">
        <v>1990</v>
      </c>
      <c r="D13691" s="1" t="n">
        <v>1</v>
      </c>
      <c r="E13691" s="16" t="n">
        <v>5311.32</v>
      </c>
      <c r="F13691" s="17" t="n">
        <v>0.1</v>
      </c>
      <c r="G13691" s="16" t="n">
        <v>4780.19</v>
      </c>
      <c r="I13691" s="1" t="str">
        <f aca="false">INDEX(Products!$C$2:$C$51,MATCH(C13691,Products!$A$2:$A$51,0))</f>
        <v>Sports &amp; Fitness</v>
      </c>
      <c r="J13691" s="1" t="str">
        <f aca="false">INDEX(Orders!$E$2:$E$8001,MATCH(B13691,Orders!$A$2:$A$8001,0))</f>
        <v>Delivered</v>
      </c>
      <c r="K13691" s="1" t="str">
        <f aca="false">LEFT(INDEX(Orders!$C$2:$C$8001,MATCH(B13691,Orders!$A$2:$A$8001,0)),7)</f>
        <v>2025-11</v>
      </c>
    </row>
    <row r="13692" customFormat="false" ht="15" hidden="false" customHeight="true" outlineLevel="0" collapsed="false">
      <c r="A13692" s="1" t="s">
        <v>24162</v>
      </c>
      <c r="B13692" s="1" t="s">
        <v>9154</v>
      </c>
      <c r="C13692" s="1" t="s">
        <v>2006</v>
      </c>
      <c r="D13692" s="1" t="n">
        <v>3</v>
      </c>
      <c r="E13692" s="16" t="n">
        <v>482.17</v>
      </c>
      <c r="F13692" s="17" t="n">
        <v>0.1</v>
      </c>
      <c r="G13692" s="16" t="n">
        <v>1301.86</v>
      </c>
      <c r="I13692" s="1" t="str">
        <f aca="false">INDEX(Products!$C$2:$C$51,MATCH(C13692,Products!$A$2:$A$51,0))</f>
        <v>Books &amp; Stationery</v>
      </c>
      <c r="J13692" s="1" t="str">
        <f aca="false">INDEX(Orders!$E$2:$E$8001,MATCH(B13692,Orders!$A$2:$A$8001,0))</f>
        <v>Delivered</v>
      </c>
      <c r="K13692" s="1" t="str">
        <f aca="false">LEFT(INDEX(Orders!$C$2:$C$8001,MATCH(B13692,Orders!$A$2:$A$8001,0)),7)</f>
        <v>2025-11</v>
      </c>
    </row>
    <row r="13693" customFormat="false" ht="15" hidden="false" customHeight="true" outlineLevel="0" collapsed="false">
      <c r="A13693" s="1" t="s">
        <v>24163</v>
      </c>
      <c r="B13693" s="1" t="s">
        <v>9154</v>
      </c>
      <c r="C13693" s="1" t="s">
        <v>1979</v>
      </c>
      <c r="D13693" s="1" t="n">
        <v>1</v>
      </c>
      <c r="E13693" s="16" t="n">
        <v>623</v>
      </c>
      <c r="F13693" s="17" t="n">
        <v>0.05</v>
      </c>
      <c r="G13693" s="16" t="n">
        <v>591.85</v>
      </c>
      <c r="I13693" s="1" t="str">
        <f aca="false">INDEX(Products!$C$2:$C$51,MATCH(C13693,Products!$A$2:$A$51,0))</f>
        <v>Beauty &amp; Personal Care</v>
      </c>
      <c r="J13693" s="1" t="str">
        <f aca="false">INDEX(Orders!$E$2:$E$8001,MATCH(B13693,Orders!$A$2:$A$8001,0))</f>
        <v>Delivered</v>
      </c>
      <c r="K13693" s="1" t="str">
        <f aca="false">LEFT(INDEX(Orders!$C$2:$C$8001,MATCH(B13693,Orders!$A$2:$A$8001,0)),7)</f>
        <v>2025-11</v>
      </c>
    </row>
    <row r="13694" customFormat="false" ht="15" hidden="false" customHeight="true" outlineLevel="0" collapsed="false">
      <c r="A13694" s="1" t="s">
        <v>24164</v>
      </c>
      <c r="B13694" s="1" t="s">
        <v>9155</v>
      </c>
      <c r="C13694" s="1" t="s">
        <v>1938</v>
      </c>
      <c r="D13694" s="1" t="n">
        <v>1</v>
      </c>
      <c r="E13694" s="16" t="n">
        <v>1572.6</v>
      </c>
      <c r="F13694" s="17" t="n">
        <v>0.05</v>
      </c>
      <c r="G13694" s="16" t="n">
        <v>1493.97</v>
      </c>
      <c r="I13694" s="1" t="str">
        <f aca="false">INDEX(Products!$C$2:$C$51,MATCH(C13694,Products!$A$2:$A$51,0))</f>
        <v>Fashion</v>
      </c>
      <c r="J13694" s="1" t="str">
        <f aca="false">INDEX(Orders!$E$2:$E$8001,MATCH(B13694,Orders!$A$2:$A$8001,0))</f>
        <v>Delivered</v>
      </c>
      <c r="K13694" s="1" t="str">
        <f aca="false">LEFT(INDEX(Orders!$C$2:$C$8001,MATCH(B13694,Orders!$A$2:$A$8001,0)),7)</f>
        <v>2024-12</v>
      </c>
    </row>
    <row r="13695" customFormat="false" ht="15" hidden="false" customHeight="true" outlineLevel="0" collapsed="false">
      <c r="A13695" s="1" t="s">
        <v>24165</v>
      </c>
      <c r="B13695" s="1" t="s">
        <v>9155</v>
      </c>
      <c r="C13695" s="1" t="s">
        <v>1930</v>
      </c>
      <c r="D13695" s="1" t="n">
        <v>2</v>
      </c>
      <c r="E13695" s="16" t="n">
        <v>2398.35</v>
      </c>
      <c r="F13695" s="17" t="n">
        <v>0</v>
      </c>
      <c r="G13695" s="16" t="n">
        <v>4796.7</v>
      </c>
      <c r="I13695" s="1" t="str">
        <f aca="false">INDEX(Products!$C$2:$C$51,MATCH(C13695,Products!$A$2:$A$51,0))</f>
        <v>Electronics</v>
      </c>
      <c r="J13695" s="1" t="str">
        <f aca="false">INDEX(Orders!$E$2:$E$8001,MATCH(B13695,Orders!$A$2:$A$8001,0))</f>
        <v>Delivered</v>
      </c>
      <c r="K13695" s="1" t="str">
        <f aca="false">LEFT(INDEX(Orders!$C$2:$C$8001,MATCH(B13695,Orders!$A$2:$A$8001,0)),7)</f>
        <v>2024-12</v>
      </c>
    </row>
    <row r="13696" customFormat="false" ht="15" hidden="false" customHeight="true" outlineLevel="0" collapsed="false">
      <c r="A13696" s="1" t="s">
        <v>24166</v>
      </c>
      <c r="B13696" s="1" t="s">
        <v>9156</v>
      </c>
      <c r="C13696" s="1" t="s">
        <v>1997</v>
      </c>
      <c r="D13696" s="1" t="n">
        <v>1</v>
      </c>
      <c r="E13696" s="16" t="n">
        <v>311.15</v>
      </c>
      <c r="F13696" s="17" t="n">
        <v>0</v>
      </c>
      <c r="G13696" s="16" t="n">
        <v>311.15</v>
      </c>
      <c r="I13696" s="1" t="str">
        <f aca="false">INDEX(Products!$C$2:$C$51,MATCH(C13696,Products!$A$2:$A$51,0))</f>
        <v>Sports &amp; Fitness</v>
      </c>
      <c r="J13696" s="1" t="str">
        <f aca="false">INDEX(Orders!$E$2:$E$8001,MATCH(B13696,Orders!$A$2:$A$8001,0))</f>
        <v>Delivered</v>
      </c>
      <c r="K13696" s="1" t="str">
        <f aca="false">LEFT(INDEX(Orders!$C$2:$C$8001,MATCH(B13696,Orders!$A$2:$A$8001,0)),7)</f>
        <v>2025-04</v>
      </c>
    </row>
    <row r="13697" customFormat="false" ht="15" hidden="false" customHeight="true" outlineLevel="0" collapsed="false">
      <c r="A13697" s="1" t="s">
        <v>24167</v>
      </c>
      <c r="B13697" s="1" t="s">
        <v>9157</v>
      </c>
      <c r="C13697" s="1" t="s">
        <v>2007</v>
      </c>
      <c r="D13697" s="1" t="n">
        <v>2</v>
      </c>
      <c r="E13697" s="16" t="n">
        <v>750.27</v>
      </c>
      <c r="F13697" s="17" t="n">
        <v>0.1</v>
      </c>
      <c r="G13697" s="16" t="n">
        <v>1350.49</v>
      </c>
      <c r="I13697" s="1" t="str">
        <f aca="false">INDEX(Products!$C$2:$C$51,MATCH(C13697,Products!$A$2:$A$51,0))</f>
        <v>Books &amp; Stationery</v>
      </c>
      <c r="J13697" s="1" t="str">
        <f aca="false">INDEX(Orders!$E$2:$E$8001,MATCH(B13697,Orders!$A$2:$A$8001,0))</f>
        <v>Delivered</v>
      </c>
      <c r="K13697" s="1" t="str">
        <f aca="false">LEFT(INDEX(Orders!$C$2:$C$8001,MATCH(B13697,Orders!$A$2:$A$8001,0)),7)</f>
        <v>2025-04</v>
      </c>
    </row>
    <row r="13698" customFormat="false" ht="15" hidden="false" customHeight="true" outlineLevel="0" collapsed="false">
      <c r="A13698" s="1" t="s">
        <v>24168</v>
      </c>
      <c r="B13698" s="1" t="s">
        <v>9158</v>
      </c>
      <c r="C13698" s="1" t="s">
        <v>1971</v>
      </c>
      <c r="D13698" s="1" t="n">
        <v>2</v>
      </c>
      <c r="E13698" s="16" t="n">
        <v>2073.63</v>
      </c>
      <c r="F13698" s="17" t="n">
        <v>0.1</v>
      </c>
      <c r="G13698" s="16" t="n">
        <v>3732.53</v>
      </c>
      <c r="I13698" s="1" t="str">
        <f aca="false">INDEX(Products!$C$2:$C$51,MATCH(C13698,Products!$A$2:$A$51,0))</f>
        <v>Home &amp; Kitchen</v>
      </c>
      <c r="J13698" s="1" t="str">
        <f aca="false">INDEX(Orders!$E$2:$E$8001,MATCH(B13698,Orders!$A$2:$A$8001,0))</f>
        <v>Delivered</v>
      </c>
      <c r="K13698" s="1" t="str">
        <f aca="false">LEFT(INDEX(Orders!$C$2:$C$8001,MATCH(B13698,Orders!$A$2:$A$8001,0)),7)</f>
        <v>2024-09</v>
      </c>
    </row>
    <row r="13699" customFormat="false" ht="15" hidden="false" customHeight="true" outlineLevel="0" collapsed="false">
      <c r="A13699" s="1" t="s">
        <v>24169</v>
      </c>
      <c r="B13699" s="1" t="s">
        <v>9159</v>
      </c>
      <c r="C13699" s="1" t="s">
        <v>1975</v>
      </c>
      <c r="D13699" s="1" t="n">
        <v>1</v>
      </c>
      <c r="E13699" s="16" t="n">
        <v>862.99</v>
      </c>
      <c r="F13699" s="17" t="n">
        <v>0</v>
      </c>
      <c r="G13699" s="16" t="n">
        <v>862.99</v>
      </c>
      <c r="I13699" s="1" t="str">
        <f aca="false">INDEX(Products!$C$2:$C$51,MATCH(C13699,Products!$A$2:$A$51,0))</f>
        <v>Beauty &amp; Personal Care</v>
      </c>
      <c r="J13699" s="1" t="str">
        <f aca="false">INDEX(Orders!$E$2:$E$8001,MATCH(B13699,Orders!$A$2:$A$8001,0))</f>
        <v>Delivered</v>
      </c>
      <c r="K13699" s="1" t="str">
        <f aca="false">LEFT(INDEX(Orders!$C$2:$C$8001,MATCH(B13699,Orders!$A$2:$A$8001,0)),7)</f>
        <v>2024-10</v>
      </c>
    </row>
    <row r="13700" customFormat="false" ht="15" hidden="false" customHeight="true" outlineLevel="0" collapsed="false">
      <c r="A13700" s="1" t="s">
        <v>24170</v>
      </c>
      <c r="B13700" s="1" t="s">
        <v>9160</v>
      </c>
      <c r="C13700" s="1" t="s">
        <v>1930</v>
      </c>
      <c r="D13700" s="1" t="n">
        <v>2</v>
      </c>
      <c r="E13700" s="16" t="n">
        <v>2398.35</v>
      </c>
      <c r="F13700" s="17" t="n">
        <v>0</v>
      </c>
      <c r="G13700" s="16" t="n">
        <v>4796.7</v>
      </c>
      <c r="I13700" s="1" t="str">
        <f aca="false">INDEX(Products!$C$2:$C$51,MATCH(C13700,Products!$A$2:$A$51,0))</f>
        <v>Electronics</v>
      </c>
      <c r="J13700" s="1" t="str">
        <f aca="false">INDEX(Orders!$E$2:$E$8001,MATCH(B13700,Orders!$A$2:$A$8001,0))</f>
        <v>Returned</v>
      </c>
      <c r="K13700" s="1" t="str">
        <f aca="false">LEFT(INDEX(Orders!$C$2:$C$8001,MATCH(B13700,Orders!$A$2:$A$8001,0)),7)</f>
        <v>2024-01</v>
      </c>
    </row>
    <row r="13701" customFormat="false" ht="15" hidden="false" customHeight="true" outlineLevel="0" collapsed="false">
      <c r="A13701" s="1" t="s">
        <v>24171</v>
      </c>
      <c r="B13701" s="1" t="s">
        <v>9161</v>
      </c>
      <c r="C13701" s="1" t="s">
        <v>2007</v>
      </c>
      <c r="D13701" s="1" t="n">
        <v>1</v>
      </c>
      <c r="E13701" s="16" t="n">
        <v>750.27</v>
      </c>
      <c r="F13701" s="17" t="n">
        <v>0.1</v>
      </c>
      <c r="G13701" s="16" t="n">
        <v>675.24</v>
      </c>
      <c r="I13701" s="1" t="str">
        <f aca="false">INDEX(Products!$C$2:$C$51,MATCH(C13701,Products!$A$2:$A$51,0))</f>
        <v>Books &amp; Stationery</v>
      </c>
      <c r="J13701" s="1" t="str">
        <f aca="false">INDEX(Orders!$E$2:$E$8001,MATCH(B13701,Orders!$A$2:$A$8001,0))</f>
        <v>Delivered</v>
      </c>
      <c r="K13701" s="1" t="str">
        <f aca="false">LEFT(INDEX(Orders!$C$2:$C$8001,MATCH(B13701,Orders!$A$2:$A$8001,0)),7)</f>
        <v>2025-05</v>
      </c>
    </row>
    <row r="13702" customFormat="false" ht="15" hidden="false" customHeight="true" outlineLevel="0" collapsed="false">
      <c r="A13702" s="1" t="s">
        <v>24172</v>
      </c>
      <c r="B13702" s="1" t="s">
        <v>9161</v>
      </c>
      <c r="C13702" s="1" t="s">
        <v>1930</v>
      </c>
      <c r="D13702" s="1" t="n">
        <v>1</v>
      </c>
      <c r="E13702" s="16" t="n">
        <v>2398.35</v>
      </c>
      <c r="F13702" s="17" t="n">
        <v>0.05</v>
      </c>
      <c r="G13702" s="16" t="n">
        <v>2278.43</v>
      </c>
      <c r="I13702" s="1" t="str">
        <f aca="false">INDEX(Products!$C$2:$C$51,MATCH(C13702,Products!$A$2:$A$51,0))</f>
        <v>Electronics</v>
      </c>
      <c r="J13702" s="1" t="str">
        <f aca="false">INDEX(Orders!$E$2:$E$8001,MATCH(B13702,Orders!$A$2:$A$8001,0))</f>
        <v>Delivered</v>
      </c>
      <c r="K13702" s="1" t="str">
        <f aca="false">LEFT(INDEX(Orders!$C$2:$C$8001,MATCH(B13702,Orders!$A$2:$A$8001,0)),7)</f>
        <v>2025-05</v>
      </c>
    </row>
    <row r="13703" customFormat="false" ht="15" hidden="false" customHeight="true" outlineLevel="0" collapsed="false">
      <c r="A13703" s="1" t="s">
        <v>24173</v>
      </c>
      <c r="B13703" s="1" t="s">
        <v>9161</v>
      </c>
      <c r="C13703" s="1" t="s">
        <v>2006</v>
      </c>
      <c r="D13703" s="1" t="n">
        <v>1</v>
      </c>
      <c r="E13703" s="16" t="n">
        <v>482.17</v>
      </c>
      <c r="F13703" s="17" t="n">
        <v>0.15</v>
      </c>
      <c r="G13703" s="16" t="n">
        <v>409.84</v>
      </c>
      <c r="I13703" s="1" t="str">
        <f aca="false">INDEX(Products!$C$2:$C$51,MATCH(C13703,Products!$A$2:$A$51,0))</f>
        <v>Books &amp; Stationery</v>
      </c>
      <c r="J13703" s="1" t="str">
        <f aca="false">INDEX(Orders!$E$2:$E$8001,MATCH(B13703,Orders!$A$2:$A$8001,0))</f>
        <v>Delivered</v>
      </c>
      <c r="K13703" s="1" t="str">
        <f aca="false">LEFT(INDEX(Orders!$C$2:$C$8001,MATCH(B13703,Orders!$A$2:$A$8001,0)),7)</f>
        <v>2025-05</v>
      </c>
    </row>
    <row r="13704" customFormat="false" ht="15" hidden="false" customHeight="true" outlineLevel="0" collapsed="false">
      <c r="A13704" s="1" t="s">
        <v>24174</v>
      </c>
      <c r="B13704" s="1" t="s">
        <v>9161</v>
      </c>
      <c r="C13704" s="1" t="s">
        <v>1990</v>
      </c>
      <c r="D13704" s="1" t="n">
        <v>2</v>
      </c>
      <c r="E13704" s="16" t="n">
        <v>5311.32</v>
      </c>
      <c r="F13704" s="17" t="n">
        <v>0</v>
      </c>
      <c r="G13704" s="16" t="n">
        <v>10622.64</v>
      </c>
      <c r="I13704" s="1" t="str">
        <f aca="false">INDEX(Products!$C$2:$C$51,MATCH(C13704,Products!$A$2:$A$51,0))</f>
        <v>Sports &amp; Fitness</v>
      </c>
      <c r="J13704" s="1" t="str">
        <f aca="false">INDEX(Orders!$E$2:$E$8001,MATCH(B13704,Orders!$A$2:$A$8001,0))</f>
        <v>Delivered</v>
      </c>
      <c r="K13704" s="1" t="str">
        <f aca="false">LEFT(INDEX(Orders!$C$2:$C$8001,MATCH(B13704,Orders!$A$2:$A$8001,0)),7)</f>
        <v>2025-05</v>
      </c>
    </row>
    <row r="13705" customFormat="false" ht="15" hidden="false" customHeight="true" outlineLevel="0" collapsed="false">
      <c r="A13705" s="1" t="s">
        <v>24175</v>
      </c>
      <c r="B13705" s="1" t="s">
        <v>9161</v>
      </c>
      <c r="C13705" s="1" t="s">
        <v>1965</v>
      </c>
      <c r="D13705" s="1" t="n">
        <v>1</v>
      </c>
      <c r="E13705" s="16" t="n">
        <v>1145.07</v>
      </c>
      <c r="F13705" s="17" t="n">
        <v>0</v>
      </c>
      <c r="G13705" s="16" t="n">
        <v>1145.07</v>
      </c>
      <c r="I13705" s="1" t="str">
        <f aca="false">INDEX(Products!$C$2:$C$51,MATCH(C13705,Products!$A$2:$A$51,0))</f>
        <v>Home &amp; Kitchen</v>
      </c>
      <c r="J13705" s="1" t="str">
        <f aca="false">INDEX(Orders!$E$2:$E$8001,MATCH(B13705,Orders!$A$2:$A$8001,0))</f>
        <v>Delivered</v>
      </c>
      <c r="K13705" s="1" t="str">
        <f aca="false">LEFT(INDEX(Orders!$C$2:$C$8001,MATCH(B13705,Orders!$A$2:$A$8001,0)),7)</f>
        <v>2025-05</v>
      </c>
    </row>
    <row r="13706" customFormat="false" ht="15" hidden="false" customHeight="true" outlineLevel="0" collapsed="false">
      <c r="A13706" s="1" t="s">
        <v>24176</v>
      </c>
      <c r="B13706" s="1" t="s">
        <v>9162</v>
      </c>
      <c r="C13706" s="1" t="s">
        <v>1990</v>
      </c>
      <c r="D13706" s="1" t="n">
        <v>1</v>
      </c>
      <c r="E13706" s="16" t="n">
        <v>5311.32</v>
      </c>
      <c r="F13706" s="17" t="n">
        <v>0.15</v>
      </c>
      <c r="G13706" s="16" t="n">
        <v>4514.62</v>
      </c>
      <c r="I13706" s="1" t="str">
        <f aca="false">INDEX(Products!$C$2:$C$51,MATCH(C13706,Products!$A$2:$A$51,0))</f>
        <v>Sports &amp; Fitness</v>
      </c>
      <c r="J13706" s="1" t="str">
        <f aca="false">INDEX(Orders!$E$2:$E$8001,MATCH(B13706,Orders!$A$2:$A$8001,0))</f>
        <v>Delivered</v>
      </c>
      <c r="K13706" s="1" t="str">
        <f aca="false">LEFT(INDEX(Orders!$C$2:$C$8001,MATCH(B13706,Orders!$A$2:$A$8001,0)),7)</f>
        <v>2024-06</v>
      </c>
    </row>
    <row r="13707" customFormat="false" ht="15" hidden="false" customHeight="true" outlineLevel="0" collapsed="false">
      <c r="A13707" s="1" t="s">
        <v>24177</v>
      </c>
      <c r="B13707" s="1" t="s">
        <v>9162</v>
      </c>
      <c r="C13707" s="1" t="s">
        <v>1930</v>
      </c>
      <c r="D13707" s="1" t="n">
        <v>2</v>
      </c>
      <c r="E13707" s="16" t="n">
        <v>2398.35</v>
      </c>
      <c r="F13707" s="17" t="n">
        <v>0</v>
      </c>
      <c r="G13707" s="16" t="n">
        <v>4796.7</v>
      </c>
      <c r="I13707" s="1" t="str">
        <f aca="false">INDEX(Products!$C$2:$C$51,MATCH(C13707,Products!$A$2:$A$51,0))</f>
        <v>Electronics</v>
      </c>
      <c r="J13707" s="1" t="str">
        <f aca="false">INDEX(Orders!$E$2:$E$8001,MATCH(B13707,Orders!$A$2:$A$8001,0))</f>
        <v>Delivered</v>
      </c>
      <c r="K13707" s="1" t="str">
        <f aca="false">LEFT(INDEX(Orders!$C$2:$C$8001,MATCH(B13707,Orders!$A$2:$A$8001,0)),7)</f>
        <v>2024-06</v>
      </c>
    </row>
    <row r="13708" customFormat="false" ht="15" hidden="false" customHeight="true" outlineLevel="0" collapsed="false">
      <c r="A13708" s="1" t="s">
        <v>24178</v>
      </c>
      <c r="B13708" s="1" t="s">
        <v>9163</v>
      </c>
      <c r="C13708" s="1" t="s">
        <v>2007</v>
      </c>
      <c r="D13708" s="1" t="n">
        <v>1</v>
      </c>
      <c r="E13708" s="16" t="n">
        <v>750.27</v>
      </c>
      <c r="F13708" s="17" t="n">
        <v>0.1</v>
      </c>
      <c r="G13708" s="16" t="n">
        <v>675.24</v>
      </c>
      <c r="I13708" s="1" t="str">
        <f aca="false">INDEX(Products!$C$2:$C$51,MATCH(C13708,Products!$A$2:$A$51,0))</f>
        <v>Books &amp; Stationery</v>
      </c>
      <c r="J13708" s="1" t="str">
        <f aca="false">INDEX(Orders!$E$2:$E$8001,MATCH(B13708,Orders!$A$2:$A$8001,0))</f>
        <v>Delivered</v>
      </c>
      <c r="K13708" s="1" t="str">
        <f aca="false">LEFT(INDEX(Orders!$C$2:$C$8001,MATCH(B13708,Orders!$A$2:$A$8001,0)),7)</f>
        <v>2025-10</v>
      </c>
    </row>
    <row r="13709" customFormat="false" ht="15" hidden="false" customHeight="true" outlineLevel="0" collapsed="false">
      <c r="A13709" s="1" t="s">
        <v>24179</v>
      </c>
      <c r="B13709" s="1" t="s">
        <v>9164</v>
      </c>
      <c r="C13709" s="1" t="s">
        <v>1930</v>
      </c>
      <c r="D13709" s="1" t="n">
        <v>1</v>
      </c>
      <c r="E13709" s="16" t="n">
        <v>2398.35</v>
      </c>
      <c r="F13709" s="17" t="n">
        <v>0.1</v>
      </c>
      <c r="G13709" s="16" t="n">
        <v>2158.52</v>
      </c>
      <c r="I13709" s="1" t="str">
        <f aca="false">INDEX(Products!$C$2:$C$51,MATCH(C13709,Products!$A$2:$A$51,0))</f>
        <v>Electronics</v>
      </c>
      <c r="J13709" s="1" t="str">
        <f aca="false">INDEX(Orders!$E$2:$E$8001,MATCH(B13709,Orders!$A$2:$A$8001,0))</f>
        <v>Delivered</v>
      </c>
      <c r="K13709" s="1" t="str">
        <f aca="false">LEFT(INDEX(Orders!$C$2:$C$8001,MATCH(B13709,Orders!$A$2:$A$8001,0)),7)</f>
        <v>2025-02</v>
      </c>
    </row>
    <row r="13710" customFormat="false" ht="15" hidden="false" customHeight="true" outlineLevel="0" collapsed="false">
      <c r="A13710" s="1" t="s">
        <v>24180</v>
      </c>
      <c r="B13710" s="1" t="s">
        <v>9165</v>
      </c>
      <c r="C13710" s="1" t="s">
        <v>1993</v>
      </c>
      <c r="D13710" s="1" t="n">
        <v>2</v>
      </c>
      <c r="E13710" s="16" t="n">
        <v>3177.33</v>
      </c>
      <c r="F13710" s="17" t="n">
        <v>0.2</v>
      </c>
      <c r="G13710" s="16" t="n">
        <v>5083.73</v>
      </c>
      <c r="I13710" s="1" t="str">
        <f aca="false">INDEX(Products!$C$2:$C$51,MATCH(C13710,Products!$A$2:$A$51,0))</f>
        <v>Sports &amp; Fitness</v>
      </c>
      <c r="J13710" s="1" t="str">
        <f aca="false">INDEX(Orders!$E$2:$E$8001,MATCH(B13710,Orders!$A$2:$A$8001,0))</f>
        <v>Refunded</v>
      </c>
      <c r="K13710" s="1" t="str">
        <f aca="false">LEFT(INDEX(Orders!$C$2:$C$8001,MATCH(B13710,Orders!$A$2:$A$8001,0)),7)</f>
        <v>2025-06</v>
      </c>
    </row>
    <row r="13711" customFormat="false" ht="15" hidden="false" customHeight="true" outlineLevel="0" collapsed="false">
      <c r="A13711" s="1" t="s">
        <v>24181</v>
      </c>
      <c r="B13711" s="1" t="s">
        <v>9166</v>
      </c>
      <c r="C13711" s="1" t="s">
        <v>1937</v>
      </c>
      <c r="D13711" s="1" t="n">
        <v>2</v>
      </c>
      <c r="E13711" s="16" t="n">
        <v>1364.75</v>
      </c>
      <c r="F13711" s="17" t="n">
        <v>0</v>
      </c>
      <c r="G13711" s="16" t="n">
        <v>2729.5</v>
      </c>
      <c r="I13711" s="1" t="str">
        <f aca="false">INDEX(Products!$C$2:$C$51,MATCH(C13711,Products!$A$2:$A$51,0))</f>
        <v>Fashion</v>
      </c>
      <c r="J13711" s="1" t="str">
        <f aca="false">INDEX(Orders!$E$2:$E$8001,MATCH(B13711,Orders!$A$2:$A$8001,0))</f>
        <v>Delivered</v>
      </c>
      <c r="K13711" s="1" t="str">
        <f aca="false">LEFT(INDEX(Orders!$C$2:$C$8001,MATCH(B13711,Orders!$A$2:$A$8001,0)),7)</f>
        <v>2024-01</v>
      </c>
    </row>
    <row r="13712" customFormat="false" ht="15" hidden="false" customHeight="true" outlineLevel="0" collapsed="false">
      <c r="A13712" s="1" t="s">
        <v>24182</v>
      </c>
      <c r="B13712" s="1" t="s">
        <v>9166</v>
      </c>
      <c r="C13712" s="1" t="s">
        <v>1976</v>
      </c>
      <c r="D13712" s="1" t="n">
        <v>2</v>
      </c>
      <c r="E13712" s="16" t="n">
        <v>1603.35</v>
      </c>
      <c r="F13712" s="17" t="n">
        <v>0</v>
      </c>
      <c r="G13712" s="16" t="n">
        <v>3206.7</v>
      </c>
      <c r="I13712" s="1" t="str">
        <f aca="false">INDEX(Products!$C$2:$C$51,MATCH(C13712,Products!$A$2:$A$51,0))</f>
        <v>Beauty &amp; Personal Care</v>
      </c>
      <c r="J13712" s="1" t="str">
        <f aca="false">INDEX(Orders!$E$2:$E$8001,MATCH(B13712,Orders!$A$2:$A$8001,0))</f>
        <v>Delivered</v>
      </c>
      <c r="K13712" s="1" t="str">
        <f aca="false">LEFT(INDEX(Orders!$C$2:$C$8001,MATCH(B13712,Orders!$A$2:$A$8001,0)),7)</f>
        <v>2024-01</v>
      </c>
    </row>
    <row r="13713" customFormat="false" ht="15" hidden="false" customHeight="true" outlineLevel="0" collapsed="false">
      <c r="A13713" s="1" t="s">
        <v>24183</v>
      </c>
      <c r="B13713" s="1" t="s">
        <v>9166</v>
      </c>
      <c r="C13713" s="1" t="s">
        <v>1997</v>
      </c>
      <c r="D13713" s="1" t="n">
        <v>2</v>
      </c>
      <c r="E13713" s="16" t="n">
        <v>311.15</v>
      </c>
      <c r="F13713" s="17" t="n">
        <v>0.05</v>
      </c>
      <c r="G13713" s="16" t="n">
        <v>591.18</v>
      </c>
      <c r="I13713" s="1" t="str">
        <f aca="false">INDEX(Products!$C$2:$C$51,MATCH(C13713,Products!$A$2:$A$51,0))</f>
        <v>Sports &amp; Fitness</v>
      </c>
      <c r="J13713" s="1" t="str">
        <f aca="false">INDEX(Orders!$E$2:$E$8001,MATCH(B13713,Orders!$A$2:$A$8001,0))</f>
        <v>Delivered</v>
      </c>
      <c r="K13713" s="1" t="str">
        <f aca="false">LEFT(INDEX(Orders!$C$2:$C$8001,MATCH(B13713,Orders!$A$2:$A$8001,0)),7)</f>
        <v>2024-01</v>
      </c>
    </row>
    <row r="13714" customFormat="false" ht="15" hidden="false" customHeight="true" outlineLevel="0" collapsed="false">
      <c r="A13714" s="1" t="s">
        <v>24184</v>
      </c>
      <c r="B13714" s="1" t="s">
        <v>9166</v>
      </c>
      <c r="C13714" s="1" t="s">
        <v>1940</v>
      </c>
      <c r="D13714" s="1" t="n">
        <v>1</v>
      </c>
      <c r="E13714" s="16" t="n">
        <v>2374.52</v>
      </c>
      <c r="F13714" s="17" t="n">
        <v>0</v>
      </c>
      <c r="G13714" s="16" t="n">
        <v>2374.52</v>
      </c>
      <c r="I13714" s="1" t="str">
        <f aca="false">INDEX(Products!$C$2:$C$51,MATCH(C13714,Products!$A$2:$A$51,0))</f>
        <v>Fashion</v>
      </c>
      <c r="J13714" s="1" t="str">
        <f aca="false">INDEX(Orders!$E$2:$E$8001,MATCH(B13714,Orders!$A$2:$A$8001,0))</f>
        <v>Delivered</v>
      </c>
      <c r="K13714" s="1" t="str">
        <f aca="false">LEFT(INDEX(Orders!$C$2:$C$8001,MATCH(B13714,Orders!$A$2:$A$8001,0)),7)</f>
        <v>2024-01</v>
      </c>
    </row>
    <row r="13715" customFormat="false" ht="15" hidden="false" customHeight="true" outlineLevel="0" collapsed="false">
      <c r="A13715" s="1" t="s">
        <v>24185</v>
      </c>
      <c r="B13715" s="1" t="s">
        <v>9167</v>
      </c>
      <c r="C13715" s="1" t="s">
        <v>1935</v>
      </c>
      <c r="D13715" s="1" t="n">
        <v>2</v>
      </c>
      <c r="E13715" s="16" t="n">
        <v>14558.72</v>
      </c>
      <c r="F13715" s="17" t="n">
        <v>0.1</v>
      </c>
      <c r="G13715" s="16" t="n">
        <v>26205.7</v>
      </c>
      <c r="I13715" s="1" t="str">
        <f aca="false">INDEX(Products!$C$2:$C$51,MATCH(C13715,Products!$A$2:$A$51,0))</f>
        <v>Electronics</v>
      </c>
      <c r="J13715" s="1" t="str">
        <f aca="false">INDEX(Orders!$E$2:$E$8001,MATCH(B13715,Orders!$A$2:$A$8001,0))</f>
        <v>Returned</v>
      </c>
      <c r="K13715" s="1" t="str">
        <f aca="false">LEFT(INDEX(Orders!$C$2:$C$8001,MATCH(B13715,Orders!$A$2:$A$8001,0)),7)</f>
        <v>2025-09</v>
      </c>
    </row>
    <row r="13716" customFormat="false" ht="15" hidden="false" customHeight="true" outlineLevel="0" collapsed="false">
      <c r="A13716" s="1" t="s">
        <v>24186</v>
      </c>
      <c r="B13716" s="1" t="s">
        <v>9168</v>
      </c>
      <c r="C13716" s="1" t="s">
        <v>2006</v>
      </c>
      <c r="D13716" s="1" t="n">
        <v>1</v>
      </c>
      <c r="E13716" s="16" t="n">
        <v>482.17</v>
      </c>
      <c r="F13716" s="17" t="n">
        <v>0</v>
      </c>
      <c r="G13716" s="16" t="n">
        <v>482.17</v>
      </c>
      <c r="I13716" s="1" t="str">
        <f aca="false">INDEX(Products!$C$2:$C$51,MATCH(C13716,Products!$A$2:$A$51,0))</f>
        <v>Books &amp; Stationery</v>
      </c>
      <c r="J13716" s="1" t="str">
        <f aca="false">INDEX(Orders!$E$2:$E$8001,MATCH(B13716,Orders!$A$2:$A$8001,0))</f>
        <v>Delivered</v>
      </c>
      <c r="K13716" s="1" t="str">
        <f aca="false">LEFT(INDEX(Orders!$C$2:$C$8001,MATCH(B13716,Orders!$A$2:$A$8001,0)),7)</f>
        <v>2025-01</v>
      </c>
    </row>
    <row r="13717" customFormat="false" ht="15" hidden="false" customHeight="true" outlineLevel="0" collapsed="false">
      <c r="A13717" s="1" t="s">
        <v>24187</v>
      </c>
      <c r="B13717" s="1" t="s">
        <v>9169</v>
      </c>
      <c r="C13717" s="1" t="s">
        <v>1973</v>
      </c>
      <c r="D13717" s="1" t="n">
        <v>2</v>
      </c>
      <c r="E13717" s="16" t="n">
        <v>1158.24</v>
      </c>
      <c r="F13717" s="17" t="n">
        <v>0.2</v>
      </c>
      <c r="G13717" s="16" t="n">
        <v>1853.18</v>
      </c>
      <c r="I13717" s="1" t="str">
        <f aca="false">INDEX(Products!$C$2:$C$51,MATCH(C13717,Products!$A$2:$A$51,0))</f>
        <v>Home &amp; Kitchen</v>
      </c>
      <c r="J13717" s="1" t="str">
        <f aca="false">INDEX(Orders!$E$2:$E$8001,MATCH(B13717,Orders!$A$2:$A$8001,0))</f>
        <v>Delivered</v>
      </c>
      <c r="K13717" s="1" t="str">
        <f aca="false">LEFT(INDEX(Orders!$C$2:$C$8001,MATCH(B13717,Orders!$A$2:$A$8001,0)),7)</f>
        <v>2024-01</v>
      </c>
    </row>
    <row r="13718" customFormat="false" ht="15" hidden="false" customHeight="true" outlineLevel="0" collapsed="false">
      <c r="A13718" s="1" t="s">
        <v>24188</v>
      </c>
      <c r="B13718" s="1" t="s">
        <v>9170</v>
      </c>
      <c r="C13718" s="1" t="s">
        <v>1990</v>
      </c>
      <c r="D13718" s="1" t="n">
        <v>1</v>
      </c>
      <c r="E13718" s="16" t="n">
        <v>5311.32</v>
      </c>
      <c r="F13718" s="17" t="n">
        <v>0</v>
      </c>
      <c r="G13718" s="16" t="n">
        <v>5311.32</v>
      </c>
      <c r="I13718" s="1" t="str">
        <f aca="false">INDEX(Products!$C$2:$C$51,MATCH(C13718,Products!$A$2:$A$51,0))</f>
        <v>Sports &amp; Fitness</v>
      </c>
      <c r="J13718" s="1" t="str">
        <f aca="false">INDEX(Orders!$E$2:$E$8001,MATCH(B13718,Orders!$A$2:$A$8001,0))</f>
        <v>Delivered</v>
      </c>
      <c r="K13718" s="1" t="str">
        <f aca="false">LEFT(INDEX(Orders!$C$2:$C$8001,MATCH(B13718,Orders!$A$2:$A$8001,0)),7)</f>
        <v>2025-10</v>
      </c>
    </row>
    <row r="13719" customFormat="false" ht="15" hidden="false" customHeight="true" outlineLevel="0" collapsed="false">
      <c r="A13719" s="1" t="s">
        <v>24189</v>
      </c>
      <c r="B13719" s="1" t="s">
        <v>9170</v>
      </c>
      <c r="C13719" s="1" t="s">
        <v>1930</v>
      </c>
      <c r="D13719" s="1" t="n">
        <v>1</v>
      </c>
      <c r="E13719" s="16" t="n">
        <v>2398.35</v>
      </c>
      <c r="F13719" s="17" t="n">
        <v>0.05</v>
      </c>
      <c r="G13719" s="16" t="n">
        <v>2278.43</v>
      </c>
      <c r="I13719" s="1" t="str">
        <f aca="false">INDEX(Products!$C$2:$C$51,MATCH(C13719,Products!$A$2:$A$51,0))</f>
        <v>Electronics</v>
      </c>
      <c r="J13719" s="1" t="str">
        <f aca="false">INDEX(Orders!$E$2:$E$8001,MATCH(B13719,Orders!$A$2:$A$8001,0))</f>
        <v>Delivered</v>
      </c>
      <c r="K13719" s="1" t="str">
        <f aca="false">LEFT(INDEX(Orders!$C$2:$C$8001,MATCH(B13719,Orders!$A$2:$A$8001,0)),7)</f>
        <v>2025-10</v>
      </c>
    </row>
    <row r="13720" customFormat="false" ht="15" hidden="false" customHeight="true" outlineLevel="0" collapsed="false">
      <c r="A13720" s="1" t="s">
        <v>24190</v>
      </c>
      <c r="B13720" s="1" t="s">
        <v>9171</v>
      </c>
      <c r="C13720" s="1" t="s">
        <v>1953</v>
      </c>
      <c r="D13720" s="1" t="n">
        <v>1</v>
      </c>
      <c r="E13720" s="16" t="n">
        <v>4914.12</v>
      </c>
      <c r="F13720" s="17" t="n">
        <v>0.1</v>
      </c>
      <c r="G13720" s="16" t="n">
        <v>4422.71</v>
      </c>
      <c r="I13720" s="1" t="str">
        <f aca="false">INDEX(Products!$C$2:$C$51,MATCH(C13720,Products!$A$2:$A$51,0))</f>
        <v>Fashion</v>
      </c>
      <c r="J13720" s="1" t="str">
        <f aca="false">INDEX(Orders!$E$2:$E$8001,MATCH(B13720,Orders!$A$2:$A$8001,0))</f>
        <v>Delivered</v>
      </c>
      <c r="K13720" s="1" t="str">
        <f aca="false">LEFT(INDEX(Orders!$C$2:$C$8001,MATCH(B13720,Orders!$A$2:$A$8001,0)),7)</f>
        <v>2024-11</v>
      </c>
    </row>
    <row r="13721" customFormat="false" ht="15" hidden="false" customHeight="true" outlineLevel="0" collapsed="false">
      <c r="A13721" s="1" t="s">
        <v>24191</v>
      </c>
      <c r="B13721" s="1" t="s">
        <v>9172</v>
      </c>
      <c r="C13721" s="1" t="s">
        <v>2006</v>
      </c>
      <c r="D13721" s="1" t="n">
        <v>2</v>
      </c>
      <c r="E13721" s="16" t="n">
        <v>482.17</v>
      </c>
      <c r="F13721" s="17" t="n">
        <v>0.1</v>
      </c>
      <c r="G13721" s="16" t="n">
        <v>867.91</v>
      </c>
      <c r="I13721" s="1" t="str">
        <f aca="false">INDEX(Products!$C$2:$C$51,MATCH(C13721,Products!$A$2:$A$51,0))</f>
        <v>Books &amp; Stationery</v>
      </c>
      <c r="J13721" s="1" t="str">
        <f aca="false">INDEX(Orders!$E$2:$E$8001,MATCH(B13721,Orders!$A$2:$A$8001,0))</f>
        <v>Delivered</v>
      </c>
      <c r="K13721" s="1" t="str">
        <f aca="false">LEFT(INDEX(Orders!$C$2:$C$8001,MATCH(B13721,Orders!$A$2:$A$8001,0)),7)</f>
        <v>2024-12</v>
      </c>
    </row>
    <row r="13722" customFormat="false" ht="15" hidden="false" customHeight="true" outlineLevel="0" collapsed="false">
      <c r="A13722" s="1" t="s">
        <v>24192</v>
      </c>
      <c r="B13722" s="1" t="s">
        <v>9172</v>
      </c>
      <c r="C13722" s="1" t="s">
        <v>1940</v>
      </c>
      <c r="D13722" s="1" t="n">
        <v>3</v>
      </c>
      <c r="E13722" s="16" t="n">
        <v>2374.52</v>
      </c>
      <c r="F13722" s="17" t="n">
        <v>0</v>
      </c>
      <c r="G13722" s="16" t="n">
        <v>7123.56</v>
      </c>
      <c r="I13722" s="1" t="str">
        <f aca="false">INDEX(Products!$C$2:$C$51,MATCH(C13722,Products!$A$2:$A$51,0))</f>
        <v>Fashion</v>
      </c>
      <c r="J13722" s="1" t="str">
        <f aca="false">INDEX(Orders!$E$2:$E$8001,MATCH(B13722,Orders!$A$2:$A$8001,0))</f>
        <v>Delivered</v>
      </c>
      <c r="K13722" s="1" t="str">
        <f aca="false">LEFT(INDEX(Orders!$C$2:$C$8001,MATCH(B13722,Orders!$A$2:$A$8001,0)),7)</f>
        <v>2024-12</v>
      </c>
    </row>
    <row r="13723" customFormat="false" ht="15" hidden="false" customHeight="true" outlineLevel="0" collapsed="false">
      <c r="A13723" s="1" t="s">
        <v>24193</v>
      </c>
      <c r="B13723" s="1" t="s">
        <v>9172</v>
      </c>
      <c r="C13723" s="1" t="s">
        <v>1930</v>
      </c>
      <c r="D13723" s="1" t="n">
        <v>1</v>
      </c>
      <c r="E13723" s="16" t="n">
        <v>2398.35</v>
      </c>
      <c r="F13723" s="17" t="n">
        <v>0.15</v>
      </c>
      <c r="G13723" s="16" t="n">
        <v>2038.6</v>
      </c>
      <c r="I13723" s="1" t="str">
        <f aca="false">INDEX(Products!$C$2:$C$51,MATCH(C13723,Products!$A$2:$A$51,0))</f>
        <v>Electronics</v>
      </c>
      <c r="J13723" s="1" t="str">
        <f aca="false">INDEX(Orders!$E$2:$E$8001,MATCH(B13723,Orders!$A$2:$A$8001,0))</f>
        <v>Delivered</v>
      </c>
      <c r="K13723" s="1" t="str">
        <f aca="false">LEFT(INDEX(Orders!$C$2:$C$8001,MATCH(B13723,Orders!$A$2:$A$8001,0)),7)</f>
        <v>2024-12</v>
      </c>
    </row>
    <row r="13724" customFormat="false" ht="15" hidden="false" customHeight="true" outlineLevel="0" collapsed="false">
      <c r="A13724" s="1" t="s">
        <v>24194</v>
      </c>
      <c r="B13724" s="1" t="s">
        <v>9173</v>
      </c>
      <c r="C13724" s="1" t="s">
        <v>2007</v>
      </c>
      <c r="D13724" s="1" t="n">
        <v>1</v>
      </c>
      <c r="E13724" s="16" t="n">
        <v>750.27</v>
      </c>
      <c r="F13724" s="17" t="n">
        <v>0.05</v>
      </c>
      <c r="G13724" s="16" t="n">
        <v>712.76</v>
      </c>
      <c r="I13724" s="1" t="str">
        <f aca="false">INDEX(Products!$C$2:$C$51,MATCH(C13724,Products!$A$2:$A$51,0))</f>
        <v>Books &amp; Stationery</v>
      </c>
      <c r="J13724" s="1" t="str">
        <f aca="false">INDEX(Orders!$E$2:$E$8001,MATCH(B13724,Orders!$A$2:$A$8001,0))</f>
        <v>Delivered</v>
      </c>
      <c r="K13724" s="1" t="str">
        <f aca="false">LEFT(INDEX(Orders!$C$2:$C$8001,MATCH(B13724,Orders!$A$2:$A$8001,0)),7)</f>
        <v>2024-01</v>
      </c>
    </row>
    <row r="13725" customFormat="false" ht="15" hidden="false" customHeight="true" outlineLevel="0" collapsed="false">
      <c r="A13725" s="1" t="s">
        <v>24195</v>
      </c>
      <c r="B13725" s="1" t="s">
        <v>9173</v>
      </c>
      <c r="C13725" s="1" t="s">
        <v>2000</v>
      </c>
      <c r="D13725" s="1" t="n">
        <v>2</v>
      </c>
      <c r="E13725" s="16" t="n">
        <v>425.08</v>
      </c>
      <c r="F13725" s="17" t="n">
        <v>0</v>
      </c>
      <c r="G13725" s="16" t="n">
        <v>850.16</v>
      </c>
      <c r="I13725" s="1" t="str">
        <f aca="false">INDEX(Products!$C$2:$C$51,MATCH(C13725,Products!$A$2:$A$51,0))</f>
        <v>Books &amp; Stationery</v>
      </c>
      <c r="J13725" s="1" t="str">
        <f aca="false">INDEX(Orders!$E$2:$E$8001,MATCH(B13725,Orders!$A$2:$A$8001,0))</f>
        <v>Delivered</v>
      </c>
      <c r="K13725" s="1" t="str">
        <f aca="false">LEFT(INDEX(Orders!$C$2:$C$8001,MATCH(B13725,Orders!$A$2:$A$8001,0)),7)</f>
        <v>2024-01</v>
      </c>
    </row>
    <row r="13726" customFormat="false" ht="15" hidden="false" customHeight="true" outlineLevel="0" collapsed="false">
      <c r="A13726" s="1" t="s">
        <v>24196</v>
      </c>
      <c r="B13726" s="1" t="s">
        <v>9174</v>
      </c>
      <c r="C13726" s="1" t="s">
        <v>1940</v>
      </c>
      <c r="D13726" s="1" t="n">
        <v>1</v>
      </c>
      <c r="E13726" s="16" t="n">
        <v>2374.52</v>
      </c>
      <c r="F13726" s="17" t="n">
        <v>0.05</v>
      </c>
      <c r="G13726" s="16" t="n">
        <v>2255.79</v>
      </c>
      <c r="I13726" s="1" t="str">
        <f aca="false">INDEX(Products!$C$2:$C$51,MATCH(C13726,Products!$A$2:$A$51,0))</f>
        <v>Fashion</v>
      </c>
      <c r="J13726" s="1" t="str">
        <f aca="false">INDEX(Orders!$E$2:$E$8001,MATCH(B13726,Orders!$A$2:$A$8001,0))</f>
        <v>Delivered</v>
      </c>
      <c r="K13726" s="1" t="str">
        <f aca="false">LEFT(INDEX(Orders!$C$2:$C$8001,MATCH(B13726,Orders!$A$2:$A$8001,0)),7)</f>
        <v>2024-07</v>
      </c>
    </row>
    <row r="13727" customFormat="false" ht="15" hidden="false" customHeight="true" outlineLevel="0" collapsed="false">
      <c r="A13727" s="1" t="s">
        <v>24197</v>
      </c>
      <c r="B13727" s="1" t="s">
        <v>9175</v>
      </c>
      <c r="C13727" s="1" t="s">
        <v>1930</v>
      </c>
      <c r="D13727" s="1" t="n">
        <v>1</v>
      </c>
      <c r="E13727" s="16" t="n">
        <v>2398.35</v>
      </c>
      <c r="F13727" s="17" t="n">
        <v>0</v>
      </c>
      <c r="G13727" s="16" t="n">
        <v>2398.35</v>
      </c>
      <c r="I13727" s="1" t="str">
        <f aca="false">INDEX(Products!$C$2:$C$51,MATCH(C13727,Products!$A$2:$A$51,0))</f>
        <v>Electronics</v>
      </c>
      <c r="J13727" s="1" t="str">
        <f aca="false">INDEX(Orders!$E$2:$E$8001,MATCH(B13727,Orders!$A$2:$A$8001,0))</f>
        <v>Delivered</v>
      </c>
      <c r="K13727" s="1" t="str">
        <f aca="false">LEFT(INDEX(Orders!$C$2:$C$8001,MATCH(B13727,Orders!$A$2:$A$8001,0)),7)</f>
        <v>2025-08</v>
      </c>
    </row>
    <row r="13728" customFormat="false" ht="15" hidden="false" customHeight="true" outlineLevel="0" collapsed="false">
      <c r="A13728" s="1" t="s">
        <v>24198</v>
      </c>
      <c r="B13728" s="1" t="s">
        <v>9175</v>
      </c>
      <c r="C13728" s="1" t="s">
        <v>1924</v>
      </c>
      <c r="D13728" s="1" t="n">
        <v>1</v>
      </c>
      <c r="E13728" s="16" t="n">
        <v>1971</v>
      </c>
      <c r="F13728" s="17" t="n">
        <v>0</v>
      </c>
      <c r="G13728" s="16" t="n">
        <v>1971</v>
      </c>
      <c r="I13728" s="1" t="str">
        <f aca="false">INDEX(Products!$C$2:$C$51,MATCH(C13728,Products!$A$2:$A$51,0))</f>
        <v>Electronics</v>
      </c>
      <c r="J13728" s="1" t="str">
        <f aca="false">INDEX(Orders!$E$2:$E$8001,MATCH(B13728,Orders!$A$2:$A$8001,0))</f>
        <v>Delivered</v>
      </c>
      <c r="K13728" s="1" t="str">
        <f aca="false">LEFT(INDEX(Orders!$C$2:$C$8001,MATCH(B13728,Orders!$A$2:$A$8001,0)),7)</f>
        <v>2025-08</v>
      </c>
    </row>
    <row r="13729" customFormat="false" ht="15" hidden="false" customHeight="true" outlineLevel="0" collapsed="false">
      <c r="A13729" s="1" t="s">
        <v>24199</v>
      </c>
      <c r="B13729" s="1" t="s">
        <v>9176</v>
      </c>
      <c r="C13729" s="1" t="s">
        <v>1997</v>
      </c>
      <c r="D13729" s="1" t="n">
        <v>1</v>
      </c>
      <c r="E13729" s="16" t="n">
        <v>311.15</v>
      </c>
      <c r="F13729" s="17" t="n">
        <v>0</v>
      </c>
      <c r="G13729" s="16" t="n">
        <v>311.15</v>
      </c>
      <c r="I13729" s="1" t="str">
        <f aca="false">INDEX(Products!$C$2:$C$51,MATCH(C13729,Products!$A$2:$A$51,0))</f>
        <v>Sports &amp; Fitness</v>
      </c>
      <c r="J13729" s="1" t="str">
        <f aca="false">INDEX(Orders!$E$2:$E$8001,MATCH(B13729,Orders!$A$2:$A$8001,0))</f>
        <v>Refunded</v>
      </c>
      <c r="K13729" s="1" t="str">
        <f aca="false">LEFT(INDEX(Orders!$C$2:$C$8001,MATCH(B13729,Orders!$A$2:$A$8001,0)),7)</f>
        <v>2024-11</v>
      </c>
    </row>
    <row r="13730" customFormat="false" ht="15" hidden="false" customHeight="true" outlineLevel="0" collapsed="false">
      <c r="A13730" s="1" t="s">
        <v>24200</v>
      </c>
      <c r="B13730" s="1" t="s">
        <v>9176</v>
      </c>
      <c r="C13730" s="1" t="s">
        <v>1953</v>
      </c>
      <c r="D13730" s="1" t="n">
        <v>1</v>
      </c>
      <c r="E13730" s="16" t="n">
        <v>4914.12</v>
      </c>
      <c r="F13730" s="17" t="n">
        <v>0.1</v>
      </c>
      <c r="G13730" s="16" t="n">
        <v>4422.71</v>
      </c>
      <c r="I13730" s="1" t="str">
        <f aca="false">INDEX(Products!$C$2:$C$51,MATCH(C13730,Products!$A$2:$A$51,0))</f>
        <v>Fashion</v>
      </c>
      <c r="J13730" s="1" t="str">
        <f aca="false">INDEX(Orders!$E$2:$E$8001,MATCH(B13730,Orders!$A$2:$A$8001,0))</f>
        <v>Refunded</v>
      </c>
      <c r="K13730" s="1" t="str">
        <f aca="false">LEFT(INDEX(Orders!$C$2:$C$8001,MATCH(B13730,Orders!$A$2:$A$8001,0)),7)</f>
        <v>2024-11</v>
      </c>
    </row>
    <row r="13731" customFormat="false" ht="15" hidden="false" customHeight="true" outlineLevel="0" collapsed="false">
      <c r="A13731" s="1" t="s">
        <v>24201</v>
      </c>
      <c r="B13731" s="1" t="s">
        <v>9176</v>
      </c>
      <c r="C13731" s="1" t="s">
        <v>1979</v>
      </c>
      <c r="D13731" s="1" t="n">
        <v>2</v>
      </c>
      <c r="E13731" s="16" t="n">
        <v>623</v>
      </c>
      <c r="F13731" s="17" t="n">
        <v>0</v>
      </c>
      <c r="G13731" s="16" t="n">
        <v>1246</v>
      </c>
      <c r="I13731" s="1" t="str">
        <f aca="false">INDEX(Products!$C$2:$C$51,MATCH(C13731,Products!$A$2:$A$51,0))</f>
        <v>Beauty &amp; Personal Care</v>
      </c>
      <c r="J13731" s="1" t="str">
        <f aca="false">INDEX(Orders!$E$2:$E$8001,MATCH(B13731,Orders!$A$2:$A$8001,0))</f>
        <v>Refunded</v>
      </c>
      <c r="K13731" s="1" t="str">
        <f aca="false">LEFT(INDEX(Orders!$C$2:$C$8001,MATCH(B13731,Orders!$A$2:$A$8001,0)),7)</f>
        <v>2024-11</v>
      </c>
    </row>
    <row r="13732" customFormat="false" ht="15" hidden="false" customHeight="true" outlineLevel="0" collapsed="false">
      <c r="A13732" s="1" t="s">
        <v>24202</v>
      </c>
      <c r="B13732" s="1" t="s">
        <v>9177</v>
      </c>
      <c r="C13732" s="1" t="s">
        <v>1997</v>
      </c>
      <c r="D13732" s="1" t="n">
        <v>1</v>
      </c>
      <c r="E13732" s="16" t="n">
        <v>311.15</v>
      </c>
      <c r="F13732" s="17" t="n">
        <v>0.15</v>
      </c>
      <c r="G13732" s="16" t="n">
        <v>264.48</v>
      </c>
      <c r="I13732" s="1" t="str">
        <f aca="false">INDEX(Products!$C$2:$C$51,MATCH(C13732,Products!$A$2:$A$51,0))</f>
        <v>Sports &amp; Fitness</v>
      </c>
      <c r="J13732" s="1" t="str">
        <f aca="false">INDEX(Orders!$E$2:$E$8001,MATCH(B13732,Orders!$A$2:$A$8001,0))</f>
        <v>Delivered</v>
      </c>
      <c r="K13732" s="1" t="str">
        <f aca="false">LEFT(INDEX(Orders!$C$2:$C$8001,MATCH(B13732,Orders!$A$2:$A$8001,0)),7)</f>
        <v>2025-06</v>
      </c>
    </row>
    <row r="13733" customFormat="false" ht="15" hidden="false" customHeight="true" outlineLevel="0" collapsed="false">
      <c r="A13733" s="1" t="s">
        <v>24203</v>
      </c>
      <c r="B13733" s="1" t="s">
        <v>9177</v>
      </c>
      <c r="C13733" s="1" t="s">
        <v>1971</v>
      </c>
      <c r="D13733" s="1" t="n">
        <v>1</v>
      </c>
      <c r="E13733" s="16" t="n">
        <v>2073.63</v>
      </c>
      <c r="F13733" s="17" t="n">
        <v>0.1</v>
      </c>
      <c r="G13733" s="16" t="n">
        <v>1866.27</v>
      </c>
      <c r="I13733" s="1" t="str">
        <f aca="false">INDEX(Products!$C$2:$C$51,MATCH(C13733,Products!$A$2:$A$51,0))</f>
        <v>Home &amp; Kitchen</v>
      </c>
      <c r="J13733" s="1" t="str">
        <f aca="false">INDEX(Orders!$E$2:$E$8001,MATCH(B13733,Orders!$A$2:$A$8001,0))</f>
        <v>Delivered</v>
      </c>
      <c r="K13733" s="1" t="str">
        <f aca="false">LEFT(INDEX(Orders!$C$2:$C$8001,MATCH(B13733,Orders!$A$2:$A$8001,0)),7)</f>
        <v>2025-06</v>
      </c>
    </row>
    <row r="13734" customFormat="false" ht="15" hidden="false" customHeight="true" outlineLevel="0" collapsed="false">
      <c r="A13734" s="1" t="s">
        <v>24204</v>
      </c>
      <c r="B13734" s="1" t="s">
        <v>9177</v>
      </c>
      <c r="C13734" s="1" t="s">
        <v>1933</v>
      </c>
      <c r="D13734" s="1" t="n">
        <v>3</v>
      </c>
      <c r="E13734" s="16" t="n">
        <v>7194.38</v>
      </c>
      <c r="F13734" s="17" t="n">
        <v>0</v>
      </c>
      <c r="G13734" s="16" t="n">
        <v>21583.14</v>
      </c>
      <c r="I13734" s="1" t="str">
        <f aca="false">INDEX(Products!$C$2:$C$51,MATCH(C13734,Products!$A$2:$A$51,0))</f>
        <v>Electronics</v>
      </c>
      <c r="J13734" s="1" t="str">
        <f aca="false">INDEX(Orders!$E$2:$E$8001,MATCH(B13734,Orders!$A$2:$A$8001,0))</f>
        <v>Delivered</v>
      </c>
      <c r="K13734" s="1" t="str">
        <f aca="false">LEFT(INDEX(Orders!$C$2:$C$8001,MATCH(B13734,Orders!$A$2:$A$8001,0)),7)</f>
        <v>2025-06</v>
      </c>
    </row>
    <row r="13735" customFormat="false" ht="15" hidden="false" customHeight="true" outlineLevel="0" collapsed="false">
      <c r="A13735" s="1" t="s">
        <v>24205</v>
      </c>
      <c r="B13735" s="1" t="s">
        <v>9178</v>
      </c>
      <c r="C13735" s="1" t="s">
        <v>1940</v>
      </c>
      <c r="D13735" s="1" t="n">
        <v>1</v>
      </c>
      <c r="E13735" s="16" t="n">
        <v>2374.52</v>
      </c>
      <c r="F13735" s="17" t="n">
        <v>0</v>
      </c>
      <c r="G13735" s="16" t="n">
        <v>2374.52</v>
      </c>
      <c r="I13735" s="1" t="str">
        <f aca="false">INDEX(Products!$C$2:$C$51,MATCH(C13735,Products!$A$2:$A$51,0))</f>
        <v>Fashion</v>
      </c>
      <c r="J13735" s="1" t="str">
        <f aca="false">INDEX(Orders!$E$2:$E$8001,MATCH(B13735,Orders!$A$2:$A$8001,0))</f>
        <v>Delivered</v>
      </c>
      <c r="K13735" s="1" t="str">
        <f aca="false">LEFT(INDEX(Orders!$C$2:$C$8001,MATCH(B13735,Orders!$A$2:$A$8001,0)),7)</f>
        <v>2024-03</v>
      </c>
    </row>
    <row r="13736" customFormat="false" ht="15" hidden="false" customHeight="true" outlineLevel="0" collapsed="false">
      <c r="A13736" s="1" t="s">
        <v>24206</v>
      </c>
      <c r="B13736" s="1" t="s">
        <v>9178</v>
      </c>
      <c r="C13736" s="1" t="s">
        <v>2006</v>
      </c>
      <c r="D13736" s="1" t="n">
        <v>2</v>
      </c>
      <c r="E13736" s="16" t="n">
        <v>482.17</v>
      </c>
      <c r="F13736" s="17" t="n">
        <v>0.05</v>
      </c>
      <c r="G13736" s="16" t="n">
        <v>916.12</v>
      </c>
      <c r="I13736" s="1" t="str">
        <f aca="false">INDEX(Products!$C$2:$C$51,MATCH(C13736,Products!$A$2:$A$51,0))</f>
        <v>Books &amp; Stationery</v>
      </c>
      <c r="J13736" s="1" t="str">
        <f aca="false">INDEX(Orders!$E$2:$E$8001,MATCH(B13736,Orders!$A$2:$A$8001,0))</f>
        <v>Delivered</v>
      </c>
      <c r="K13736" s="1" t="str">
        <f aca="false">LEFT(INDEX(Orders!$C$2:$C$8001,MATCH(B13736,Orders!$A$2:$A$8001,0)),7)</f>
        <v>2024-03</v>
      </c>
    </row>
    <row r="13737" customFormat="false" ht="15" hidden="false" customHeight="true" outlineLevel="0" collapsed="false">
      <c r="A13737" s="1" t="s">
        <v>24207</v>
      </c>
      <c r="B13737" s="1" t="s">
        <v>9178</v>
      </c>
      <c r="C13737" s="1" t="s">
        <v>1918</v>
      </c>
      <c r="D13737" s="1" t="n">
        <v>1</v>
      </c>
      <c r="E13737" s="16" t="n">
        <v>2978.99</v>
      </c>
      <c r="F13737" s="17" t="n">
        <v>0</v>
      </c>
      <c r="G13737" s="16" t="n">
        <v>2978.99</v>
      </c>
      <c r="I13737" s="1" t="str">
        <f aca="false">INDEX(Products!$C$2:$C$51,MATCH(C13737,Products!$A$2:$A$51,0))</f>
        <v>Electronics</v>
      </c>
      <c r="J13737" s="1" t="str">
        <f aca="false">INDEX(Orders!$E$2:$E$8001,MATCH(B13737,Orders!$A$2:$A$8001,0))</f>
        <v>Delivered</v>
      </c>
      <c r="K13737" s="1" t="str">
        <f aca="false">LEFT(INDEX(Orders!$C$2:$C$8001,MATCH(B13737,Orders!$A$2:$A$8001,0)),7)</f>
        <v>2024-03</v>
      </c>
    </row>
    <row r="13738" customFormat="false" ht="15" hidden="false" customHeight="true" outlineLevel="0" collapsed="false">
      <c r="A13738" s="1" t="s">
        <v>24208</v>
      </c>
      <c r="B13738" s="1" t="s">
        <v>9178</v>
      </c>
      <c r="C13738" s="1" t="s">
        <v>1922</v>
      </c>
      <c r="D13738" s="1" t="n">
        <v>1</v>
      </c>
      <c r="E13738" s="16" t="n">
        <v>3142.61</v>
      </c>
      <c r="F13738" s="17" t="n">
        <v>0.15</v>
      </c>
      <c r="G13738" s="16" t="n">
        <v>2671.22</v>
      </c>
      <c r="I13738" s="1" t="str">
        <f aca="false">INDEX(Products!$C$2:$C$51,MATCH(C13738,Products!$A$2:$A$51,0))</f>
        <v>Electronics</v>
      </c>
      <c r="J13738" s="1" t="str">
        <f aca="false">INDEX(Orders!$E$2:$E$8001,MATCH(B13738,Orders!$A$2:$A$8001,0))</f>
        <v>Delivered</v>
      </c>
      <c r="K13738" s="1" t="str">
        <f aca="false">LEFT(INDEX(Orders!$C$2:$C$8001,MATCH(B13738,Orders!$A$2:$A$8001,0)),7)</f>
        <v>2024-03</v>
      </c>
    </row>
    <row r="13739" customFormat="false" ht="15" hidden="false" customHeight="true" outlineLevel="0" collapsed="false">
      <c r="A13739" s="1" t="s">
        <v>24209</v>
      </c>
      <c r="B13739" s="1" t="s">
        <v>9179</v>
      </c>
      <c r="C13739" s="1" t="s">
        <v>1949</v>
      </c>
      <c r="D13739" s="1" t="n">
        <v>1</v>
      </c>
      <c r="E13739" s="16" t="n">
        <v>4185.64</v>
      </c>
      <c r="F13739" s="17" t="n">
        <v>0</v>
      </c>
      <c r="G13739" s="16" t="n">
        <v>4185.64</v>
      </c>
      <c r="I13739" s="1" t="str">
        <f aca="false">INDEX(Products!$C$2:$C$51,MATCH(C13739,Products!$A$2:$A$51,0))</f>
        <v>Fashion</v>
      </c>
      <c r="J13739" s="1" t="str">
        <f aca="false">INDEX(Orders!$E$2:$E$8001,MATCH(B13739,Orders!$A$2:$A$8001,0))</f>
        <v>Delivered</v>
      </c>
      <c r="K13739" s="1" t="str">
        <f aca="false">LEFT(INDEX(Orders!$C$2:$C$8001,MATCH(B13739,Orders!$A$2:$A$8001,0)),7)</f>
        <v>2025-08</v>
      </c>
    </row>
    <row r="13740" customFormat="false" ht="15" hidden="false" customHeight="true" outlineLevel="0" collapsed="false">
      <c r="A13740" s="1" t="s">
        <v>24210</v>
      </c>
      <c r="B13740" s="1" t="s">
        <v>9179</v>
      </c>
      <c r="C13740" s="1" t="s">
        <v>1940</v>
      </c>
      <c r="D13740" s="1" t="n">
        <v>2</v>
      </c>
      <c r="E13740" s="16" t="n">
        <v>2374.52</v>
      </c>
      <c r="F13740" s="17" t="n">
        <v>0</v>
      </c>
      <c r="G13740" s="16" t="n">
        <v>4749.04</v>
      </c>
      <c r="I13740" s="1" t="str">
        <f aca="false">INDEX(Products!$C$2:$C$51,MATCH(C13740,Products!$A$2:$A$51,0))</f>
        <v>Fashion</v>
      </c>
      <c r="J13740" s="1" t="str">
        <f aca="false">INDEX(Orders!$E$2:$E$8001,MATCH(B13740,Orders!$A$2:$A$8001,0))</f>
        <v>Delivered</v>
      </c>
      <c r="K13740" s="1" t="str">
        <f aca="false">LEFT(INDEX(Orders!$C$2:$C$8001,MATCH(B13740,Orders!$A$2:$A$8001,0)),7)</f>
        <v>2025-08</v>
      </c>
    </row>
    <row r="13741" customFormat="false" ht="15" hidden="false" customHeight="true" outlineLevel="0" collapsed="false">
      <c r="A13741" s="1" t="s">
        <v>24211</v>
      </c>
      <c r="B13741" s="1" t="s">
        <v>9180</v>
      </c>
      <c r="C13741" s="1" t="s">
        <v>1959</v>
      </c>
      <c r="D13741" s="1" t="n">
        <v>2</v>
      </c>
      <c r="E13741" s="16" t="n">
        <v>2142.79</v>
      </c>
      <c r="F13741" s="17" t="n">
        <v>0.15</v>
      </c>
      <c r="G13741" s="16" t="n">
        <v>3642.74</v>
      </c>
      <c r="I13741" s="1" t="str">
        <f aca="false">INDEX(Products!$C$2:$C$51,MATCH(C13741,Products!$A$2:$A$51,0))</f>
        <v>Home &amp; Kitchen</v>
      </c>
      <c r="J13741" s="1" t="str">
        <f aca="false">INDEX(Orders!$E$2:$E$8001,MATCH(B13741,Orders!$A$2:$A$8001,0))</f>
        <v>Refunded</v>
      </c>
      <c r="K13741" s="1" t="str">
        <f aca="false">LEFT(INDEX(Orders!$C$2:$C$8001,MATCH(B13741,Orders!$A$2:$A$8001,0)),7)</f>
        <v>2025-10</v>
      </c>
    </row>
    <row r="13742" customFormat="false" ht="15" hidden="false" customHeight="true" outlineLevel="0" collapsed="false">
      <c r="A13742" s="1" t="s">
        <v>24212</v>
      </c>
      <c r="B13742" s="1" t="s">
        <v>9181</v>
      </c>
      <c r="C13742" s="1" t="s">
        <v>1995</v>
      </c>
      <c r="D13742" s="1" t="n">
        <v>2</v>
      </c>
      <c r="E13742" s="16" t="n">
        <v>2914.27</v>
      </c>
      <c r="F13742" s="17" t="n">
        <v>0.1</v>
      </c>
      <c r="G13742" s="16" t="n">
        <v>5245.69</v>
      </c>
      <c r="I13742" s="1" t="str">
        <f aca="false">INDEX(Products!$C$2:$C$51,MATCH(C13742,Products!$A$2:$A$51,0))</f>
        <v>Sports &amp; Fitness</v>
      </c>
      <c r="J13742" s="1" t="str">
        <f aca="false">INDEX(Orders!$E$2:$E$8001,MATCH(B13742,Orders!$A$2:$A$8001,0))</f>
        <v>Delivered</v>
      </c>
      <c r="K13742" s="1" t="str">
        <f aca="false">LEFT(INDEX(Orders!$C$2:$C$8001,MATCH(B13742,Orders!$A$2:$A$8001,0)),7)</f>
        <v>2025-11</v>
      </c>
    </row>
    <row r="13743" customFormat="false" ht="15" hidden="false" customHeight="true" outlineLevel="0" collapsed="false">
      <c r="A13743" s="1" t="s">
        <v>24213</v>
      </c>
      <c r="B13743" s="1" t="s">
        <v>9181</v>
      </c>
      <c r="C13743" s="1" t="s">
        <v>2006</v>
      </c>
      <c r="D13743" s="1" t="n">
        <v>1</v>
      </c>
      <c r="E13743" s="16" t="n">
        <v>482.17</v>
      </c>
      <c r="F13743" s="17" t="n">
        <v>0</v>
      </c>
      <c r="G13743" s="16" t="n">
        <v>482.17</v>
      </c>
      <c r="I13743" s="1" t="str">
        <f aca="false">INDEX(Products!$C$2:$C$51,MATCH(C13743,Products!$A$2:$A$51,0))</f>
        <v>Books &amp; Stationery</v>
      </c>
      <c r="J13743" s="1" t="str">
        <f aca="false">INDEX(Orders!$E$2:$E$8001,MATCH(B13743,Orders!$A$2:$A$8001,0))</f>
        <v>Delivered</v>
      </c>
      <c r="K13743" s="1" t="str">
        <f aca="false">LEFT(INDEX(Orders!$C$2:$C$8001,MATCH(B13743,Orders!$A$2:$A$8001,0)),7)</f>
        <v>2025-11</v>
      </c>
    </row>
    <row r="13744" customFormat="false" ht="15" hidden="false" customHeight="true" outlineLevel="0" collapsed="false">
      <c r="A13744" s="1" t="s">
        <v>24214</v>
      </c>
      <c r="B13744" s="1" t="s">
        <v>9182</v>
      </c>
      <c r="C13744" s="1" t="s">
        <v>1979</v>
      </c>
      <c r="D13744" s="1" t="n">
        <v>1</v>
      </c>
      <c r="E13744" s="16" t="n">
        <v>623</v>
      </c>
      <c r="F13744" s="17" t="n">
        <v>0</v>
      </c>
      <c r="G13744" s="16" t="n">
        <v>623</v>
      </c>
      <c r="I13744" s="1" t="str">
        <f aca="false">INDEX(Products!$C$2:$C$51,MATCH(C13744,Products!$A$2:$A$51,0))</f>
        <v>Beauty &amp; Personal Care</v>
      </c>
      <c r="J13744" s="1" t="str">
        <f aca="false">INDEX(Orders!$E$2:$E$8001,MATCH(B13744,Orders!$A$2:$A$8001,0))</f>
        <v>Delivered</v>
      </c>
      <c r="K13744" s="1" t="str">
        <f aca="false">LEFT(INDEX(Orders!$C$2:$C$8001,MATCH(B13744,Orders!$A$2:$A$8001,0)),7)</f>
        <v>2025-12</v>
      </c>
    </row>
    <row r="13745" customFormat="false" ht="15" hidden="false" customHeight="true" outlineLevel="0" collapsed="false">
      <c r="A13745" s="1" t="s">
        <v>24215</v>
      </c>
      <c r="B13745" s="1" t="s">
        <v>9182</v>
      </c>
      <c r="C13745" s="1" t="s">
        <v>1993</v>
      </c>
      <c r="D13745" s="1" t="n">
        <v>1</v>
      </c>
      <c r="E13745" s="16" t="n">
        <v>3177.33</v>
      </c>
      <c r="F13745" s="17" t="n">
        <v>0</v>
      </c>
      <c r="G13745" s="16" t="n">
        <v>3177.33</v>
      </c>
      <c r="I13745" s="1" t="str">
        <f aca="false">INDEX(Products!$C$2:$C$51,MATCH(C13745,Products!$A$2:$A$51,0))</f>
        <v>Sports &amp; Fitness</v>
      </c>
      <c r="J13745" s="1" t="str">
        <f aca="false">INDEX(Orders!$E$2:$E$8001,MATCH(B13745,Orders!$A$2:$A$8001,0))</f>
        <v>Delivered</v>
      </c>
      <c r="K13745" s="1" t="str">
        <f aca="false">LEFT(INDEX(Orders!$C$2:$C$8001,MATCH(B13745,Orders!$A$2:$A$8001,0)),7)</f>
        <v>2025-12</v>
      </c>
    </row>
    <row r="13746" customFormat="false" ht="15" hidden="false" customHeight="true" outlineLevel="0" collapsed="false">
      <c r="A13746" s="1" t="s">
        <v>24216</v>
      </c>
      <c r="B13746" s="1" t="s">
        <v>9183</v>
      </c>
      <c r="C13746" s="1" t="s">
        <v>2007</v>
      </c>
      <c r="D13746" s="1" t="n">
        <v>1</v>
      </c>
      <c r="E13746" s="16" t="n">
        <v>750.27</v>
      </c>
      <c r="F13746" s="17" t="n">
        <v>0.05</v>
      </c>
      <c r="G13746" s="16" t="n">
        <v>712.76</v>
      </c>
      <c r="I13746" s="1" t="str">
        <f aca="false">INDEX(Products!$C$2:$C$51,MATCH(C13746,Products!$A$2:$A$51,0))</f>
        <v>Books &amp; Stationery</v>
      </c>
      <c r="J13746" s="1" t="str">
        <f aca="false">INDEX(Orders!$E$2:$E$8001,MATCH(B13746,Orders!$A$2:$A$8001,0))</f>
        <v>Delivered</v>
      </c>
      <c r="K13746" s="1" t="str">
        <f aca="false">LEFT(INDEX(Orders!$C$2:$C$8001,MATCH(B13746,Orders!$A$2:$A$8001,0)),7)</f>
        <v>2025-01</v>
      </c>
    </row>
    <row r="13747" customFormat="false" ht="15" hidden="false" customHeight="true" outlineLevel="0" collapsed="false">
      <c r="A13747" s="1" t="s">
        <v>24217</v>
      </c>
      <c r="B13747" s="1" t="s">
        <v>9183</v>
      </c>
      <c r="C13747" s="1" t="s">
        <v>1924</v>
      </c>
      <c r="D13747" s="1" t="n">
        <v>1</v>
      </c>
      <c r="E13747" s="16" t="n">
        <v>1971</v>
      </c>
      <c r="F13747" s="17" t="n">
        <v>0.05</v>
      </c>
      <c r="G13747" s="16" t="n">
        <v>1872.45</v>
      </c>
      <c r="I13747" s="1" t="str">
        <f aca="false">INDEX(Products!$C$2:$C$51,MATCH(C13747,Products!$A$2:$A$51,0))</f>
        <v>Electronics</v>
      </c>
      <c r="J13747" s="1" t="str">
        <f aca="false">INDEX(Orders!$E$2:$E$8001,MATCH(B13747,Orders!$A$2:$A$8001,0))</f>
        <v>Delivered</v>
      </c>
      <c r="K13747" s="1" t="str">
        <f aca="false">LEFT(INDEX(Orders!$C$2:$C$8001,MATCH(B13747,Orders!$A$2:$A$8001,0)),7)</f>
        <v>2025-01</v>
      </c>
    </row>
    <row r="13748" customFormat="false" ht="15" hidden="false" customHeight="true" outlineLevel="0" collapsed="false">
      <c r="A13748" s="1" t="s">
        <v>24218</v>
      </c>
      <c r="B13748" s="1" t="s">
        <v>9183</v>
      </c>
      <c r="C13748" s="1" t="s">
        <v>2006</v>
      </c>
      <c r="D13748" s="1" t="n">
        <v>1</v>
      </c>
      <c r="E13748" s="16" t="n">
        <v>482.17</v>
      </c>
      <c r="F13748" s="17" t="n">
        <v>0</v>
      </c>
      <c r="G13748" s="16" t="n">
        <v>482.17</v>
      </c>
      <c r="I13748" s="1" t="str">
        <f aca="false">INDEX(Products!$C$2:$C$51,MATCH(C13748,Products!$A$2:$A$51,0))</f>
        <v>Books &amp; Stationery</v>
      </c>
      <c r="J13748" s="1" t="str">
        <f aca="false">INDEX(Orders!$E$2:$E$8001,MATCH(B13748,Orders!$A$2:$A$8001,0))</f>
        <v>Delivered</v>
      </c>
      <c r="K13748" s="1" t="str">
        <f aca="false">LEFT(INDEX(Orders!$C$2:$C$8001,MATCH(B13748,Orders!$A$2:$A$8001,0)),7)</f>
        <v>2025-01</v>
      </c>
    </row>
    <row r="13749" customFormat="false" ht="15" hidden="false" customHeight="true" outlineLevel="0" collapsed="false">
      <c r="A13749" s="1" t="s">
        <v>24219</v>
      </c>
      <c r="B13749" s="1" t="s">
        <v>9184</v>
      </c>
      <c r="C13749" s="1" t="s">
        <v>1997</v>
      </c>
      <c r="D13749" s="1" t="n">
        <v>1</v>
      </c>
      <c r="E13749" s="16" t="n">
        <v>311.15</v>
      </c>
      <c r="F13749" s="17" t="n">
        <v>0.1</v>
      </c>
      <c r="G13749" s="16" t="n">
        <v>280.03</v>
      </c>
      <c r="I13749" s="1" t="str">
        <f aca="false">INDEX(Products!$C$2:$C$51,MATCH(C13749,Products!$A$2:$A$51,0))</f>
        <v>Sports &amp; Fitness</v>
      </c>
      <c r="J13749" s="1" t="str">
        <f aca="false">INDEX(Orders!$E$2:$E$8001,MATCH(B13749,Orders!$A$2:$A$8001,0))</f>
        <v>Delivered</v>
      </c>
      <c r="K13749" s="1" t="str">
        <f aca="false">LEFT(INDEX(Orders!$C$2:$C$8001,MATCH(B13749,Orders!$A$2:$A$8001,0)),7)</f>
        <v>2025-02</v>
      </c>
    </row>
    <row r="13750" customFormat="false" ht="15" hidden="false" customHeight="true" outlineLevel="0" collapsed="false">
      <c r="A13750" s="1" t="s">
        <v>24220</v>
      </c>
      <c r="B13750" s="1" t="s">
        <v>9184</v>
      </c>
      <c r="C13750" s="1" t="s">
        <v>1963</v>
      </c>
      <c r="D13750" s="1" t="n">
        <v>1</v>
      </c>
      <c r="E13750" s="16" t="n">
        <v>1494.98</v>
      </c>
      <c r="F13750" s="17" t="n">
        <v>0</v>
      </c>
      <c r="G13750" s="16" t="n">
        <v>1494.98</v>
      </c>
      <c r="I13750" s="1" t="str">
        <f aca="false">INDEX(Products!$C$2:$C$51,MATCH(C13750,Products!$A$2:$A$51,0))</f>
        <v>Home &amp; Kitchen</v>
      </c>
      <c r="J13750" s="1" t="str">
        <f aca="false">INDEX(Orders!$E$2:$E$8001,MATCH(B13750,Orders!$A$2:$A$8001,0))</f>
        <v>Delivered</v>
      </c>
      <c r="K13750" s="1" t="str">
        <f aca="false">LEFT(INDEX(Orders!$C$2:$C$8001,MATCH(B13750,Orders!$A$2:$A$8001,0)),7)</f>
        <v>2025-02</v>
      </c>
    </row>
    <row r="13751" customFormat="false" ht="15" hidden="false" customHeight="true" outlineLevel="0" collapsed="false">
      <c r="A13751" s="1" t="s">
        <v>24221</v>
      </c>
      <c r="B13751" s="1" t="s">
        <v>9184</v>
      </c>
      <c r="C13751" s="1" t="s">
        <v>2007</v>
      </c>
      <c r="D13751" s="1" t="n">
        <v>2</v>
      </c>
      <c r="E13751" s="16" t="n">
        <v>750.27</v>
      </c>
      <c r="F13751" s="17" t="n">
        <v>0.05</v>
      </c>
      <c r="G13751" s="16" t="n">
        <v>1425.51</v>
      </c>
      <c r="I13751" s="1" t="str">
        <f aca="false">INDEX(Products!$C$2:$C$51,MATCH(C13751,Products!$A$2:$A$51,0))</f>
        <v>Books &amp; Stationery</v>
      </c>
      <c r="J13751" s="1" t="str">
        <f aca="false">INDEX(Orders!$E$2:$E$8001,MATCH(B13751,Orders!$A$2:$A$8001,0))</f>
        <v>Delivered</v>
      </c>
      <c r="K13751" s="1" t="str">
        <f aca="false">LEFT(INDEX(Orders!$C$2:$C$8001,MATCH(B13751,Orders!$A$2:$A$8001,0)),7)</f>
        <v>2025-02</v>
      </c>
    </row>
    <row r="13752" customFormat="false" ht="15" hidden="false" customHeight="true" outlineLevel="0" collapsed="false">
      <c r="A13752" s="1" t="s">
        <v>24222</v>
      </c>
      <c r="B13752" s="1" t="s">
        <v>9185</v>
      </c>
      <c r="C13752" s="1" t="s">
        <v>2006</v>
      </c>
      <c r="D13752" s="1" t="n">
        <v>2</v>
      </c>
      <c r="E13752" s="16" t="n">
        <v>482.17</v>
      </c>
      <c r="F13752" s="17" t="n">
        <v>0.1</v>
      </c>
      <c r="G13752" s="16" t="n">
        <v>867.91</v>
      </c>
      <c r="I13752" s="1" t="str">
        <f aca="false">INDEX(Products!$C$2:$C$51,MATCH(C13752,Products!$A$2:$A$51,0))</f>
        <v>Books &amp; Stationery</v>
      </c>
      <c r="J13752" s="1" t="str">
        <f aca="false">INDEX(Orders!$E$2:$E$8001,MATCH(B13752,Orders!$A$2:$A$8001,0))</f>
        <v>Delivered</v>
      </c>
      <c r="K13752" s="1" t="str">
        <f aca="false">LEFT(INDEX(Orders!$C$2:$C$8001,MATCH(B13752,Orders!$A$2:$A$8001,0)),7)</f>
        <v>2025-07</v>
      </c>
    </row>
    <row r="13753" customFormat="false" ht="15" hidden="false" customHeight="true" outlineLevel="0" collapsed="false">
      <c r="A13753" s="1" t="s">
        <v>24223</v>
      </c>
      <c r="B13753" s="1" t="s">
        <v>9186</v>
      </c>
      <c r="C13753" s="1" t="s">
        <v>1979</v>
      </c>
      <c r="D13753" s="1" t="n">
        <v>1</v>
      </c>
      <c r="E13753" s="16" t="n">
        <v>623</v>
      </c>
      <c r="F13753" s="17" t="n">
        <v>0</v>
      </c>
      <c r="G13753" s="16" t="n">
        <v>623</v>
      </c>
      <c r="I13753" s="1" t="str">
        <f aca="false">INDEX(Products!$C$2:$C$51,MATCH(C13753,Products!$A$2:$A$51,0))</f>
        <v>Beauty &amp; Personal Care</v>
      </c>
      <c r="J13753" s="1" t="str">
        <f aca="false">INDEX(Orders!$E$2:$E$8001,MATCH(B13753,Orders!$A$2:$A$8001,0))</f>
        <v>Delivered</v>
      </c>
      <c r="K13753" s="1" t="str">
        <f aca="false">LEFT(INDEX(Orders!$C$2:$C$8001,MATCH(B13753,Orders!$A$2:$A$8001,0)),7)</f>
        <v>2025-09</v>
      </c>
    </row>
    <row r="13754" customFormat="false" ht="15" hidden="false" customHeight="true" outlineLevel="0" collapsed="false">
      <c r="A13754" s="1" t="s">
        <v>24224</v>
      </c>
      <c r="B13754" s="1" t="s">
        <v>9187</v>
      </c>
      <c r="C13754" s="1" t="s">
        <v>1940</v>
      </c>
      <c r="D13754" s="1" t="n">
        <v>1</v>
      </c>
      <c r="E13754" s="16" t="n">
        <v>2374.52</v>
      </c>
      <c r="F13754" s="17" t="n">
        <v>0</v>
      </c>
      <c r="G13754" s="16" t="n">
        <v>2374.52</v>
      </c>
      <c r="I13754" s="1" t="str">
        <f aca="false">INDEX(Products!$C$2:$C$51,MATCH(C13754,Products!$A$2:$A$51,0))</f>
        <v>Fashion</v>
      </c>
      <c r="J13754" s="1" t="str">
        <f aca="false">INDEX(Orders!$E$2:$E$8001,MATCH(B13754,Orders!$A$2:$A$8001,0))</f>
        <v>Delivered</v>
      </c>
      <c r="K13754" s="1" t="str">
        <f aca="false">LEFT(INDEX(Orders!$C$2:$C$8001,MATCH(B13754,Orders!$A$2:$A$8001,0)),7)</f>
        <v>2025-01</v>
      </c>
    </row>
    <row r="13755" customFormat="false" ht="15" hidden="false" customHeight="true" outlineLevel="0" collapsed="false">
      <c r="A13755" s="1" t="s">
        <v>24225</v>
      </c>
      <c r="B13755" s="1" t="s">
        <v>9187</v>
      </c>
      <c r="C13755" s="1" t="s">
        <v>1988</v>
      </c>
      <c r="D13755" s="1" t="n">
        <v>1</v>
      </c>
      <c r="E13755" s="16" t="n">
        <v>681.07</v>
      </c>
      <c r="F13755" s="17" t="n">
        <v>0.1</v>
      </c>
      <c r="G13755" s="16" t="n">
        <v>612.96</v>
      </c>
      <c r="I13755" s="1" t="str">
        <f aca="false">INDEX(Products!$C$2:$C$51,MATCH(C13755,Products!$A$2:$A$51,0))</f>
        <v>Sports &amp; Fitness</v>
      </c>
      <c r="J13755" s="1" t="str">
        <f aca="false">INDEX(Orders!$E$2:$E$8001,MATCH(B13755,Orders!$A$2:$A$8001,0))</f>
        <v>Delivered</v>
      </c>
      <c r="K13755" s="1" t="str">
        <f aca="false">LEFT(INDEX(Orders!$C$2:$C$8001,MATCH(B13755,Orders!$A$2:$A$8001,0)),7)</f>
        <v>2025-01</v>
      </c>
    </row>
    <row r="13756" customFormat="false" ht="15" hidden="false" customHeight="true" outlineLevel="0" collapsed="false">
      <c r="A13756" s="1" t="s">
        <v>24226</v>
      </c>
      <c r="B13756" s="1" t="s">
        <v>9188</v>
      </c>
      <c r="C13756" s="1" t="s">
        <v>1979</v>
      </c>
      <c r="D13756" s="1" t="n">
        <v>3</v>
      </c>
      <c r="E13756" s="16" t="n">
        <v>623</v>
      </c>
      <c r="F13756" s="17" t="n">
        <v>0.1</v>
      </c>
      <c r="G13756" s="16" t="n">
        <v>1682.1</v>
      </c>
      <c r="I13756" s="1" t="str">
        <f aca="false">INDEX(Products!$C$2:$C$51,MATCH(C13756,Products!$A$2:$A$51,0))</f>
        <v>Beauty &amp; Personal Care</v>
      </c>
      <c r="J13756" s="1" t="str">
        <f aca="false">INDEX(Orders!$E$2:$E$8001,MATCH(B13756,Orders!$A$2:$A$8001,0))</f>
        <v>Delivered</v>
      </c>
      <c r="K13756" s="1" t="str">
        <f aca="false">LEFT(INDEX(Orders!$C$2:$C$8001,MATCH(B13756,Orders!$A$2:$A$8001,0)),7)</f>
        <v>2024-11</v>
      </c>
    </row>
    <row r="13757" customFormat="false" ht="15" hidden="false" customHeight="true" outlineLevel="0" collapsed="false">
      <c r="A13757" s="1" t="s">
        <v>24227</v>
      </c>
      <c r="B13757" s="1" t="s">
        <v>9188</v>
      </c>
      <c r="C13757" s="1" t="s">
        <v>2006</v>
      </c>
      <c r="D13757" s="1" t="n">
        <v>3</v>
      </c>
      <c r="E13757" s="16" t="n">
        <v>482.17</v>
      </c>
      <c r="F13757" s="17" t="n">
        <v>0</v>
      </c>
      <c r="G13757" s="16" t="n">
        <v>1446.51</v>
      </c>
      <c r="I13757" s="1" t="str">
        <f aca="false">INDEX(Products!$C$2:$C$51,MATCH(C13757,Products!$A$2:$A$51,0))</f>
        <v>Books &amp; Stationery</v>
      </c>
      <c r="J13757" s="1" t="str">
        <f aca="false">INDEX(Orders!$E$2:$E$8001,MATCH(B13757,Orders!$A$2:$A$8001,0))</f>
        <v>Delivered</v>
      </c>
      <c r="K13757" s="1" t="str">
        <f aca="false">LEFT(INDEX(Orders!$C$2:$C$8001,MATCH(B13757,Orders!$A$2:$A$8001,0)),7)</f>
        <v>2024-11</v>
      </c>
    </row>
    <row r="13758" customFormat="false" ht="15" hidden="false" customHeight="true" outlineLevel="0" collapsed="false">
      <c r="A13758" s="1" t="s">
        <v>24228</v>
      </c>
      <c r="B13758" s="1" t="s">
        <v>9188</v>
      </c>
      <c r="C13758" s="1" t="s">
        <v>1930</v>
      </c>
      <c r="D13758" s="1" t="n">
        <v>1</v>
      </c>
      <c r="E13758" s="16" t="n">
        <v>2398.35</v>
      </c>
      <c r="F13758" s="17" t="n">
        <v>0.1</v>
      </c>
      <c r="G13758" s="16" t="n">
        <v>2158.52</v>
      </c>
      <c r="I13758" s="1" t="str">
        <f aca="false">INDEX(Products!$C$2:$C$51,MATCH(C13758,Products!$A$2:$A$51,0))</f>
        <v>Electronics</v>
      </c>
      <c r="J13758" s="1" t="str">
        <f aca="false">INDEX(Orders!$E$2:$E$8001,MATCH(B13758,Orders!$A$2:$A$8001,0))</f>
        <v>Delivered</v>
      </c>
      <c r="K13758" s="1" t="str">
        <f aca="false">LEFT(INDEX(Orders!$C$2:$C$8001,MATCH(B13758,Orders!$A$2:$A$8001,0)),7)</f>
        <v>2024-11</v>
      </c>
    </row>
    <row r="13759" customFormat="false" ht="15" hidden="false" customHeight="true" outlineLevel="0" collapsed="false">
      <c r="A13759" s="1" t="s">
        <v>24229</v>
      </c>
      <c r="B13759" s="1" t="s">
        <v>9189</v>
      </c>
      <c r="C13759" s="1" t="s">
        <v>1990</v>
      </c>
      <c r="D13759" s="1" t="n">
        <v>1</v>
      </c>
      <c r="E13759" s="16" t="n">
        <v>5311.32</v>
      </c>
      <c r="F13759" s="17" t="n">
        <v>0</v>
      </c>
      <c r="G13759" s="16" t="n">
        <v>5311.32</v>
      </c>
      <c r="I13759" s="1" t="str">
        <f aca="false">INDEX(Products!$C$2:$C$51,MATCH(C13759,Products!$A$2:$A$51,0))</f>
        <v>Sports &amp; Fitness</v>
      </c>
      <c r="J13759" s="1" t="str">
        <f aca="false">INDEX(Orders!$E$2:$E$8001,MATCH(B13759,Orders!$A$2:$A$8001,0))</f>
        <v>Delivered</v>
      </c>
      <c r="K13759" s="1" t="str">
        <f aca="false">LEFT(INDEX(Orders!$C$2:$C$8001,MATCH(B13759,Orders!$A$2:$A$8001,0)),7)</f>
        <v>2025-08</v>
      </c>
    </row>
    <row r="13760" customFormat="false" ht="15" hidden="false" customHeight="true" outlineLevel="0" collapsed="false">
      <c r="A13760" s="1" t="s">
        <v>24230</v>
      </c>
      <c r="B13760" s="1" t="s">
        <v>9190</v>
      </c>
      <c r="C13760" s="1" t="s">
        <v>1940</v>
      </c>
      <c r="D13760" s="1" t="n">
        <v>1</v>
      </c>
      <c r="E13760" s="16" t="n">
        <v>2374.52</v>
      </c>
      <c r="F13760" s="17" t="n">
        <v>0.15</v>
      </c>
      <c r="G13760" s="16" t="n">
        <v>2018.34</v>
      </c>
      <c r="I13760" s="1" t="str">
        <f aca="false">INDEX(Products!$C$2:$C$51,MATCH(C13760,Products!$A$2:$A$51,0))</f>
        <v>Fashion</v>
      </c>
      <c r="J13760" s="1" t="str">
        <f aca="false">INDEX(Orders!$E$2:$E$8001,MATCH(B13760,Orders!$A$2:$A$8001,0))</f>
        <v>Delivered</v>
      </c>
      <c r="K13760" s="1" t="str">
        <f aca="false">LEFT(INDEX(Orders!$C$2:$C$8001,MATCH(B13760,Orders!$A$2:$A$8001,0)),7)</f>
        <v>2024-12</v>
      </c>
    </row>
    <row r="13761" customFormat="false" ht="15" hidden="false" customHeight="true" outlineLevel="0" collapsed="false">
      <c r="A13761" s="1" t="s">
        <v>24231</v>
      </c>
      <c r="B13761" s="1" t="s">
        <v>9191</v>
      </c>
      <c r="C13761" s="1" t="s">
        <v>1990</v>
      </c>
      <c r="D13761" s="1" t="n">
        <v>1</v>
      </c>
      <c r="E13761" s="16" t="n">
        <v>5311.32</v>
      </c>
      <c r="F13761" s="17" t="n">
        <v>0.1</v>
      </c>
      <c r="G13761" s="16" t="n">
        <v>4780.19</v>
      </c>
      <c r="I13761" s="1" t="str">
        <f aca="false">INDEX(Products!$C$2:$C$51,MATCH(C13761,Products!$A$2:$A$51,0))</f>
        <v>Sports &amp; Fitness</v>
      </c>
      <c r="J13761" s="1" t="str">
        <f aca="false">INDEX(Orders!$E$2:$E$8001,MATCH(B13761,Orders!$A$2:$A$8001,0))</f>
        <v>Cancelled</v>
      </c>
      <c r="K13761" s="1" t="str">
        <f aca="false">LEFT(INDEX(Orders!$C$2:$C$8001,MATCH(B13761,Orders!$A$2:$A$8001,0)),7)</f>
        <v>2025-07</v>
      </c>
    </row>
    <row r="13762" customFormat="false" ht="15" hidden="false" customHeight="true" outlineLevel="0" collapsed="false">
      <c r="A13762" s="1" t="s">
        <v>24232</v>
      </c>
      <c r="B13762" s="1" t="s">
        <v>9191</v>
      </c>
      <c r="C13762" s="1" t="s">
        <v>1930</v>
      </c>
      <c r="D13762" s="1" t="n">
        <v>1</v>
      </c>
      <c r="E13762" s="16" t="n">
        <v>2398.35</v>
      </c>
      <c r="F13762" s="17" t="n">
        <v>0</v>
      </c>
      <c r="G13762" s="16" t="n">
        <v>2398.35</v>
      </c>
      <c r="I13762" s="1" t="str">
        <f aca="false">INDEX(Products!$C$2:$C$51,MATCH(C13762,Products!$A$2:$A$51,0))</f>
        <v>Electronics</v>
      </c>
      <c r="J13762" s="1" t="str">
        <f aca="false">INDEX(Orders!$E$2:$E$8001,MATCH(B13762,Orders!$A$2:$A$8001,0))</f>
        <v>Cancelled</v>
      </c>
      <c r="K13762" s="1" t="str">
        <f aca="false">LEFT(INDEX(Orders!$C$2:$C$8001,MATCH(B13762,Orders!$A$2:$A$8001,0)),7)</f>
        <v>2025-07</v>
      </c>
    </row>
    <row r="13763" customFormat="false" ht="15" hidden="false" customHeight="true" outlineLevel="0" collapsed="false">
      <c r="A13763" s="1" t="s">
        <v>24233</v>
      </c>
      <c r="B13763" s="1" t="s">
        <v>9192</v>
      </c>
      <c r="C13763" s="1" t="s">
        <v>2000</v>
      </c>
      <c r="D13763" s="1" t="n">
        <v>3</v>
      </c>
      <c r="E13763" s="16" t="n">
        <v>425.08</v>
      </c>
      <c r="F13763" s="17" t="n">
        <v>0</v>
      </c>
      <c r="G13763" s="16" t="n">
        <v>1275.24</v>
      </c>
      <c r="I13763" s="1" t="str">
        <f aca="false">INDEX(Products!$C$2:$C$51,MATCH(C13763,Products!$A$2:$A$51,0))</f>
        <v>Books &amp; Stationery</v>
      </c>
      <c r="J13763" s="1" t="str">
        <f aca="false">INDEX(Orders!$E$2:$E$8001,MATCH(B13763,Orders!$A$2:$A$8001,0))</f>
        <v>Delivered</v>
      </c>
      <c r="K13763" s="1" t="str">
        <f aca="false">LEFT(INDEX(Orders!$C$2:$C$8001,MATCH(B13763,Orders!$A$2:$A$8001,0)),7)</f>
        <v>2025-11</v>
      </c>
    </row>
    <row r="13764" customFormat="false" ht="15" hidden="false" customHeight="true" outlineLevel="0" collapsed="false">
      <c r="A13764" s="1" t="s">
        <v>24234</v>
      </c>
      <c r="B13764" s="1" t="s">
        <v>9192</v>
      </c>
      <c r="C13764" s="1" t="s">
        <v>2006</v>
      </c>
      <c r="D13764" s="1" t="n">
        <v>1</v>
      </c>
      <c r="E13764" s="16" t="n">
        <v>482.17</v>
      </c>
      <c r="F13764" s="17" t="n">
        <v>0.15</v>
      </c>
      <c r="G13764" s="16" t="n">
        <v>409.84</v>
      </c>
      <c r="I13764" s="1" t="str">
        <f aca="false">INDEX(Products!$C$2:$C$51,MATCH(C13764,Products!$A$2:$A$51,0))</f>
        <v>Books &amp; Stationery</v>
      </c>
      <c r="J13764" s="1" t="str">
        <f aca="false">INDEX(Orders!$E$2:$E$8001,MATCH(B13764,Orders!$A$2:$A$8001,0))</f>
        <v>Delivered</v>
      </c>
      <c r="K13764" s="1" t="str">
        <f aca="false">LEFT(INDEX(Orders!$C$2:$C$8001,MATCH(B13764,Orders!$A$2:$A$8001,0)),7)</f>
        <v>2025-11</v>
      </c>
    </row>
    <row r="13765" customFormat="false" ht="15" hidden="false" customHeight="true" outlineLevel="0" collapsed="false">
      <c r="A13765" s="1" t="s">
        <v>24235</v>
      </c>
      <c r="B13765" s="1" t="s">
        <v>9193</v>
      </c>
      <c r="C13765" s="1" t="s">
        <v>1967</v>
      </c>
      <c r="D13765" s="1" t="n">
        <v>1</v>
      </c>
      <c r="E13765" s="16" t="n">
        <v>6822.61</v>
      </c>
      <c r="F13765" s="17" t="n">
        <v>0.05</v>
      </c>
      <c r="G13765" s="16" t="n">
        <v>6481.48</v>
      </c>
      <c r="I13765" s="1" t="str">
        <f aca="false">INDEX(Products!$C$2:$C$51,MATCH(C13765,Products!$A$2:$A$51,0))</f>
        <v>Home &amp; Kitchen</v>
      </c>
      <c r="J13765" s="1" t="str">
        <f aca="false">INDEX(Orders!$E$2:$E$8001,MATCH(B13765,Orders!$A$2:$A$8001,0))</f>
        <v>Refunded</v>
      </c>
      <c r="K13765" s="1" t="str">
        <f aca="false">LEFT(INDEX(Orders!$C$2:$C$8001,MATCH(B13765,Orders!$A$2:$A$8001,0)),7)</f>
        <v>2024-06</v>
      </c>
    </row>
    <row r="13766" customFormat="false" ht="15" hidden="false" customHeight="true" outlineLevel="0" collapsed="false">
      <c r="A13766" s="1" t="s">
        <v>24236</v>
      </c>
      <c r="B13766" s="1" t="s">
        <v>9194</v>
      </c>
      <c r="C13766" s="1" t="s">
        <v>2007</v>
      </c>
      <c r="D13766" s="1" t="n">
        <v>1</v>
      </c>
      <c r="E13766" s="16" t="n">
        <v>750.27</v>
      </c>
      <c r="F13766" s="17" t="n">
        <v>0.05</v>
      </c>
      <c r="G13766" s="16" t="n">
        <v>712.76</v>
      </c>
      <c r="I13766" s="1" t="str">
        <f aca="false">INDEX(Products!$C$2:$C$51,MATCH(C13766,Products!$A$2:$A$51,0))</f>
        <v>Books &amp; Stationery</v>
      </c>
      <c r="J13766" s="1" t="str">
        <f aca="false">INDEX(Orders!$E$2:$E$8001,MATCH(B13766,Orders!$A$2:$A$8001,0))</f>
        <v>Delivered</v>
      </c>
      <c r="K13766" s="1" t="str">
        <f aca="false">LEFT(INDEX(Orders!$C$2:$C$8001,MATCH(B13766,Orders!$A$2:$A$8001,0)),7)</f>
        <v>2025-06</v>
      </c>
    </row>
    <row r="13767" customFormat="false" ht="15" hidden="false" customHeight="true" outlineLevel="0" collapsed="false">
      <c r="A13767" s="1" t="s">
        <v>24237</v>
      </c>
      <c r="B13767" s="1" t="s">
        <v>9195</v>
      </c>
      <c r="C13767" s="1" t="s">
        <v>1979</v>
      </c>
      <c r="D13767" s="1" t="n">
        <v>1</v>
      </c>
      <c r="E13767" s="16" t="n">
        <v>623</v>
      </c>
      <c r="F13767" s="17" t="n">
        <v>0</v>
      </c>
      <c r="G13767" s="16" t="n">
        <v>623</v>
      </c>
      <c r="I13767" s="1" t="str">
        <f aca="false">INDEX(Products!$C$2:$C$51,MATCH(C13767,Products!$A$2:$A$51,0))</f>
        <v>Beauty &amp; Personal Care</v>
      </c>
      <c r="J13767" s="1" t="str">
        <f aca="false">INDEX(Orders!$E$2:$E$8001,MATCH(B13767,Orders!$A$2:$A$8001,0))</f>
        <v>Delivered</v>
      </c>
      <c r="K13767" s="1" t="str">
        <f aca="false">LEFT(INDEX(Orders!$C$2:$C$8001,MATCH(B13767,Orders!$A$2:$A$8001,0)),7)</f>
        <v>2024-11</v>
      </c>
    </row>
    <row r="13768" customFormat="false" ht="15" hidden="false" customHeight="true" outlineLevel="0" collapsed="false">
      <c r="A13768" s="1" t="s">
        <v>24238</v>
      </c>
      <c r="B13768" s="1" t="s">
        <v>9195</v>
      </c>
      <c r="C13768" s="1" t="s">
        <v>1988</v>
      </c>
      <c r="D13768" s="1" t="n">
        <v>1</v>
      </c>
      <c r="E13768" s="16" t="n">
        <v>681.07</v>
      </c>
      <c r="F13768" s="17" t="n">
        <v>0</v>
      </c>
      <c r="G13768" s="16" t="n">
        <v>681.07</v>
      </c>
      <c r="I13768" s="1" t="str">
        <f aca="false">INDEX(Products!$C$2:$C$51,MATCH(C13768,Products!$A$2:$A$51,0))</f>
        <v>Sports &amp; Fitness</v>
      </c>
      <c r="J13768" s="1" t="str">
        <f aca="false">INDEX(Orders!$E$2:$E$8001,MATCH(B13768,Orders!$A$2:$A$8001,0))</f>
        <v>Delivered</v>
      </c>
      <c r="K13768" s="1" t="str">
        <f aca="false">LEFT(INDEX(Orders!$C$2:$C$8001,MATCH(B13768,Orders!$A$2:$A$8001,0)),7)</f>
        <v>2024-11</v>
      </c>
    </row>
    <row r="13769" customFormat="false" ht="15" hidden="false" customHeight="true" outlineLevel="0" collapsed="false">
      <c r="A13769" s="1" t="s">
        <v>24239</v>
      </c>
      <c r="B13769" s="1" t="s">
        <v>9195</v>
      </c>
      <c r="C13769" s="1" t="s">
        <v>1977</v>
      </c>
      <c r="D13769" s="1" t="n">
        <v>3</v>
      </c>
      <c r="E13769" s="16" t="n">
        <v>2386.05</v>
      </c>
      <c r="F13769" s="17" t="n">
        <v>0.1</v>
      </c>
      <c r="G13769" s="16" t="n">
        <v>6442.34</v>
      </c>
      <c r="I13769" s="1" t="str">
        <f aca="false">INDEX(Products!$C$2:$C$51,MATCH(C13769,Products!$A$2:$A$51,0))</f>
        <v>Beauty &amp; Personal Care</v>
      </c>
      <c r="J13769" s="1" t="str">
        <f aca="false">INDEX(Orders!$E$2:$E$8001,MATCH(B13769,Orders!$A$2:$A$8001,0))</f>
        <v>Delivered</v>
      </c>
      <c r="K13769" s="1" t="str">
        <f aca="false">LEFT(INDEX(Orders!$C$2:$C$8001,MATCH(B13769,Orders!$A$2:$A$8001,0)),7)</f>
        <v>2024-11</v>
      </c>
    </row>
    <row r="13770" customFormat="false" ht="15" hidden="false" customHeight="true" outlineLevel="0" collapsed="false">
      <c r="A13770" s="1" t="s">
        <v>24240</v>
      </c>
      <c r="B13770" s="1" t="s">
        <v>9195</v>
      </c>
      <c r="C13770" s="1" t="s">
        <v>1926</v>
      </c>
      <c r="D13770" s="1" t="n">
        <v>1</v>
      </c>
      <c r="E13770" s="16" t="n">
        <v>1478.08</v>
      </c>
      <c r="F13770" s="17" t="n">
        <v>0</v>
      </c>
      <c r="G13770" s="16" t="n">
        <v>1478.08</v>
      </c>
      <c r="I13770" s="1" t="str">
        <f aca="false">INDEX(Products!$C$2:$C$51,MATCH(C13770,Products!$A$2:$A$51,0))</f>
        <v>Electronics</v>
      </c>
      <c r="J13770" s="1" t="str">
        <f aca="false">INDEX(Orders!$E$2:$E$8001,MATCH(B13770,Orders!$A$2:$A$8001,0))</f>
        <v>Delivered</v>
      </c>
      <c r="K13770" s="1" t="str">
        <f aca="false">LEFT(INDEX(Orders!$C$2:$C$8001,MATCH(B13770,Orders!$A$2:$A$8001,0)),7)</f>
        <v>2024-11</v>
      </c>
    </row>
    <row r="13771" customFormat="false" ht="15" hidden="false" customHeight="true" outlineLevel="0" collapsed="false">
      <c r="A13771" s="1" t="s">
        <v>24241</v>
      </c>
      <c r="B13771" s="1" t="s">
        <v>9196</v>
      </c>
      <c r="C13771" s="1" t="s">
        <v>1961</v>
      </c>
      <c r="D13771" s="1" t="n">
        <v>1</v>
      </c>
      <c r="E13771" s="16" t="n">
        <v>3493.68</v>
      </c>
      <c r="F13771" s="17" t="n">
        <v>0.1</v>
      </c>
      <c r="G13771" s="16" t="n">
        <v>3144.31</v>
      </c>
      <c r="I13771" s="1" t="str">
        <f aca="false">INDEX(Products!$C$2:$C$51,MATCH(C13771,Products!$A$2:$A$51,0))</f>
        <v>Home &amp; Kitchen</v>
      </c>
      <c r="J13771" s="1" t="str">
        <f aca="false">INDEX(Orders!$E$2:$E$8001,MATCH(B13771,Orders!$A$2:$A$8001,0))</f>
        <v>Delivered</v>
      </c>
      <c r="K13771" s="1" t="str">
        <f aca="false">LEFT(INDEX(Orders!$C$2:$C$8001,MATCH(B13771,Orders!$A$2:$A$8001,0)),7)</f>
        <v>2024-09</v>
      </c>
    </row>
    <row r="13772" customFormat="false" ht="15" hidden="false" customHeight="true" outlineLevel="0" collapsed="false">
      <c r="A13772" s="1" t="s">
        <v>24242</v>
      </c>
      <c r="B13772" s="1" t="s">
        <v>9196</v>
      </c>
      <c r="C13772" s="1" t="s">
        <v>1947</v>
      </c>
      <c r="D13772" s="1" t="n">
        <v>2</v>
      </c>
      <c r="E13772" s="16" t="n">
        <v>4778.51</v>
      </c>
      <c r="F13772" s="17" t="n">
        <v>0</v>
      </c>
      <c r="G13772" s="16" t="n">
        <v>9557.02</v>
      </c>
      <c r="I13772" s="1" t="str">
        <f aca="false">INDEX(Products!$C$2:$C$51,MATCH(C13772,Products!$A$2:$A$51,0))</f>
        <v>Fashion</v>
      </c>
      <c r="J13772" s="1" t="str">
        <f aca="false">INDEX(Orders!$E$2:$E$8001,MATCH(B13772,Orders!$A$2:$A$8001,0))</f>
        <v>Delivered</v>
      </c>
      <c r="K13772" s="1" t="str">
        <f aca="false">LEFT(INDEX(Orders!$C$2:$C$8001,MATCH(B13772,Orders!$A$2:$A$8001,0)),7)</f>
        <v>2024-09</v>
      </c>
    </row>
    <row r="13773" customFormat="false" ht="15" hidden="false" customHeight="true" outlineLevel="0" collapsed="false">
      <c r="A13773" s="1" t="s">
        <v>24243</v>
      </c>
      <c r="B13773" s="1" t="s">
        <v>9197</v>
      </c>
      <c r="C13773" s="1" t="s">
        <v>1979</v>
      </c>
      <c r="D13773" s="1" t="n">
        <v>1</v>
      </c>
      <c r="E13773" s="16" t="n">
        <v>623</v>
      </c>
      <c r="F13773" s="17" t="n">
        <v>0</v>
      </c>
      <c r="G13773" s="16" t="n">
        <v>623</v>
      </c>
      <c r="I13773" s="1" t="str">
        <f aca="false">INDEX(Products!$C$2:$C$51,MATCH(C13773,Products!$A$2:$A$51,0))</f>
        <v>Beauty &amp; Personal Care</v>
      </c>
      <c r="J13773" s="1" t="str">
        <f aca="false">INDEX(Orders!$E$2:$E$8001,MATCH(B13773,Orders!$A$2:$A$8001,0))</f>
        <v>Cancelled</v>
      </c>
      <c r="K13773" s="1" t="str">
        <f aca="false">LEFT(INDEX(Orders!$C$2:$C$8001,MATCH(B13773,Orders!$A$2:$A$8001,0)),7)</f>
        <v>2025-07</v>
      </c>
    </row>
    <row r="13774" customFormat="false" ht="15" hidden="false" customHeight="true" outlineLevel="0" collapsed="false">
      <c r="A13774" s="1" t="s">
        <v>24244</v>
      </c>
      <c r="B13774" s="1" t="s">
        <v>9197</v>
      </c>
      <c r="C13774" s="1" t="s">
        <v>1997</v>
      </c>
      <c r="D13774" s="1" t="n">
        <v>1</v>
      </c>
      <c r="E13774" s="16" t="n">
        <v>311.15</v>
      </c>
      <c r="F13774" s="17" t="n">
        <v>0</v>
      </c>
      <c r="G13774" s="16" t="n">
        <v>311.15</v>
      </c>
      <c r="I13774" s="1" t="str">
        <f aca="false">INDEX(Products!$C$2:$C$51,MATCH(C13774,Products!$A$2:$A$51,0))</f>
        <v>Sports &amp; Fitness</v>
      </c>
      <c r="J13774" s="1" t="str">
        <f aca="false">INDEX(Orders!$E$2:$E$8001,MATCH(B13774,Orders!$A$2:$A$8001,0))</f>
        <v>Cancelled</v>
      </c>
      <c r="K13774" s="1" t="str">
        <f aca="false">LEFT(INDEX(Orders!$C$2:$C$8001,MATCH(B13774,Orders!$A$2:$A$8001,0)),7)</f>
        <v>2025-07</v>
      </c>
    </row>
    <row r="13775" customFormat="false" ht="15" hidden="false" customHeight="true" outlineLevel="0" collapsed="false">
      <c r="A13775" s="1" t="s">
        <v>24245</v>
      </c>
      <c r="B13775" s="1" t="s">
        <v>9198</v>
      </c>
      <c r="C13775" s="1" t="s">
        <v>1969</v>
      </c>
      <c r="D13775" s="1" t="n">
        <v>2</v>
      </c>
      <c r="E13775" s="16" t="n">
        <v>9171.98</v>
      </c>
      <c r="F13775" s="17" t="n">
        <v>0.05</v>
      </c>
      <c r="G13775" s="16" t="n">
        <v>17426.76</v>
      </c>
      <c r="I13775" s="1" t="str">
        <f aca="false">INDEX(Products!$C$2:$C$51,MATCH(C13775,Products!$A$2:$A$51,0))</f>
        <v>Home &amp; Kitchen</v>
      </c>
      <c r="J13775" s="1" t="str">
        <f aca="false">INDEX(Orders!$E$2:$E$8001,MATCH(B13775,Orders!$A$2:$A$8001,0))</f>
        <v>Delivered</v>
      </c>
      <c r="K13775" s="1" t="str">
        <f aca="false">LEFT(INDEX(Orders!$C$2:$C$8001,MATCH(B13775,Orders!$A$2:$A$8001,0)),7)</f>
        <v>2025-02</v>
      </c>
    </row>
    <row r="13776" customFormat="false" ht="15" hidden="false" customHeight="true" outlineLevel="0" collapsed="false">
      <c r="A13776" s="1" t="s">
        <v>24246</v>
      </c>
      <c r="B13776" s="1" t="s">
        <v>9198</v>
      </c>
      <c r="C13776" s="1" t="s">
        <v>1926</v>
      </c>
      <c r="D13776" s="1" t="n">
        <v>1</v>
      </c>
      <c r="E13776" s="16" t="n">
        <v>1478.08</v>
      </c>
      <c r="F13776" s="17" t="n">
        <v>0.05</v>
      </c>
      <c r="G13776" s="16" t="n">
        <v>1404.18</v>
      </c>
      <c r="I13776" s="1" t="str">
        <f aca="false">INDEX(Products!$C$2:$C$51,MATCH(C13776,Products!$A$2:$A$51,0))</f>
        <v>Electronics</v>
      </c>
      <c r="J13776" s="1" t="str">
        <f aca="false">INDEX(Orders!$E$2:$E$8001,MATCH(B13776,Orders!$A$2:$A$8001,0))</f>
        <v>Delivered</v>
      </c>
      <c r="K13776" s="1" t="str">
        <f aca="false">LEFT(INDEX(Orders!$C$2:$C$8001,MATCH(B13776,Orders!$A$2:$A$8001,0)),7)</f>
        <v>2025-02</v>
      </c>
    </row>
    <row r="13777" customFormat="false" ht="15" hidden="false" customHeight="true" outlineLevel="0" collapsed="false">
      <c r="A13777" s="1" t="s">
        <v>24247</v>
      </c>
      <c r="B13777" s="1" t="s">
        <v>9199</v>
      </c>
      <c r="C13777" s="1" t="s">
        <v>1973</v>
      </c>
      <c r="D13777" s="1" t="n">
        <v>1</v>
      </c>
      <c r="E13777" s="16" t="n">
        <v>1158.24</v>
      </c>
      <c r="F13777" s="17" t="n">
        <v>0.2</v>
      </c>
      <c r="G13777" s="16" t="n">
        <v>926.59</v>
      </c>
      <c r="I13777" s="1" t="str">
        <f aca="false">INDEX(Products!$C$2:$C$51,MATCH(C13777,Products!$A$2:$A$51,0))</f>
        <v>Home &amp; Kitchen</v>
      </c>
      <c r="J13777" s="1" t="str">
        <f aca="false">INDEX(Orders!$E$2:$E$8001,MATCH(B13777,Orders!$A$2:$A$8001,0))</f>
        <v>Delivered</v>
      </c>
      <c r="K13777" s="1" t="str">
        <f aca="false">LEFT(INDEX(Orders!$C$2:$C$8001,MATCH(B13777,Orders!$A$2:$A$8001,0)),7)</f>
        <v>2025-11</v>
      </c>
    </row>
    <row r="13778" customFormat="false" ht="15" hidden="false" customHeight="true" outlineLevel="0" collapsed="false">
      <c r="A13778" s="1" t="s">
        <v>24248</v>
      </c>
      <c r="B13778" s="1" t="s">
        <v>9199</v>
      </c>
      <c r="C13778" s="1" t="s">
        <v>1924</v>
      </c>
      <c r="D13778" s="1" t="n">
        <v>1</v>
      </c>
      <c r="E13778" s="16" t="n">
        <v>1971</v>
      </c>
      <c r="F13778" s="17" t="n">
        <v>0</v>
      </c>
      <c r="G13778" s="16" t="n">
        <v>1971</v>
      </c>
      <c r="I13778" s="1" t="str">
        <f aca="false">INDEX(Products!$C$2:$C$51,MATCH(C13778,Products!$A$2:$A$51,0))</f>
        <v>Electronics</v>
      </c>
      <c r="J13778" s="1" t="str">
        <f aca="false">INDEX(Orders!$E$2:$E$8001,MATCH(B13778,Orders!$A$2:$A$8001,0))</f>
        <v>Delivered</v>
      </c>
      <c r="K13778" s="1" t="str">
        <f aca="false">LEFT(INDEX(Orders!$C$2:$C$8001,MATCH(B13778,Orders!$A$2:$A$8001,0)),7)</f>
        <v>2025-11</v>
      </c>
    </row>
    <row r="13779" customFormat="false" ht="15" hidden="false" customHeight="true" outlineLevel="0" collapsed="false">
      <c r="A13779" s="1" t="s">
        <v>24249</v>
      </c>
      <c r="B13779" s="1" t="s">
        <v>9199</v>
      </c>
      <c r="C13779" s="1" t="s">
        <v>1930</v>
      </c>
      <c r="D13779" s="1" t="n">
        <v>1</v>
      </c>
      <c r="E13779" s="16" t="n">
        <v>2398.35</v>
      </c>
      <c r="F13779" s="17" t="n">
        <v>0.05</v>
      </c>
      <c r="G13779" s="16" t="n">
        <v>2278.43</v>
      </c>
      <c r="I13779" s="1" t="str">
        <f aca="false">INDEX(Products!$C$2:$C$51,MATCH(C13779,Products!$A$2:$A$51,0))</f>
        <v>Electronics</v>
      </c>
      <c r="J13779" s="1" t="str">
        <f aca="false">INDEX(Orders!$E$2:$E$8001,MATCH(B13779,Orders!$A$2:$A$8001,0))</f>
        <v>Delivered</v>
      </c>
      <c r="K13779" s="1" t="str">
        <f aca="false">LEFT(INDEX(Orders!$C$2:$C$8001,MATCH(B13779,Orders!$A$2:$A$8001,0)),7)</f>
        <v>2025-11</v>
      </c>
    </row>
    <row r="13780" customFormat="false" ht="15" hidden="false" customHeight="true" outlineLevel="0" collapsed="false">
      <c r="A13780" s="1" t="s">
        <v>24250</v>
      </c>
      <c r="B13780" s="1" t="s">
        <v>9199</v>
      </c>
      <c r="C13780" s="1" t="s">
        <v>1953</v>
      </c>
      <c r="D13780" s="1" t="n">
        <v>1</v>
      </c>
      <c r="E13780" s="16" t="n">
        <v>4914.12</v>
      </c>
      <c r="F13780" s="17" t="n">
        <v>0</v>
      </c>
      <c r="G13780" s="16" t="n">
        <v>4914.12</v>
      </c>
      <c r="I13780" s="1" t="str">
        <f aca="false">INDEX(Products!$C$2:$C$51,MATCH(C13780,Products!$A$2:$A$51,0))</f>
        <v>Fashion</v>
      </c>
      <c r="J13780" s="1" t="str">
        <f aca="false">INDEX(Orders!$E$2:$E$8001,MATCH(B13780,Orders!$A$2:$A$8001,0))</f>
        <v>Delivered</v>
      </c>
      <c r="K13780" s="1" t="str">
        <f aca="false">LEFT(INDEX(Orders!$C$2:$C$8001,MATCH(B13780,Orders!$A$2:$A$8001,0)),7)</f>
        <v>2025-11</v>
      </c>
    </row>
    <row r="13781" customFormat="false" ht="15" hidden="false" customHeight="true" outlineLevel="0" collapsed="false">
      <c r="A13781" s="1" t="s">
        <v>24251</v>
      </c>
      <c r="B13781" s="1" t="s">
        <v>9199</v>
      </c>
      <c r="C13781" s="1" t="s">
        <v>1961</v>
      </c>
      <c r="D13781" s="1" t="n">
        <v>1</v>
      </c>
      <c r="E13781" s="16" t="n">
        <v>3493.68</v>
      </c>
      <c r="F13781" s="17" t="n">
        <v>0</v>
      </c>
      <c r="G13781" s="16" t="n">
        <v>3493.68</v>
      </c>
      <c r="I13781" s="1" t="str">
        <f aca="false">INDEX(Products!$C$2:$C$51,MATCH(C13781,Products!$A$2:$A$51,0))</f>
        <v>Home &amp; Kitchen</v>
      </c>
      <c r="J13781" s="1" t="str">
        <f aca="false">INDEX(Orders!$E$2:$E$8001,MATCH(B13781,Orders!$A$2:$A$8001,0))</f>
        <v>Delivered</v>
      </c>
      <c r="K13781" s="1" t="str">
        <f aca="false">LEFT(INDEX(Orders!$C$2:$C$8001,MATCH(B13781,Orders!$A$2:$A$8001,0)),7)</f>
        <v>2025-11</v>
      </c>
    </row>
    <row r="13782" customFormat="false" ht="15" hidden="false" customHeight="true" outlineLevel="0" collapsed="false">
      <c r="A13782" s="1" t="s">
        <v>24252</v>
      </c>
      <c r="B13782" s="1" t="s">
        <v>9200</v>
      </c>
      <c r="C13782" s="1" t="s">
        <v>1926</v>
      </c>
      <c r="D13782" s="1" t="n">
        <v>1</v>
      </c>
      <c r="E13782" s="16" t="n">
        <v>1478.08</v>
      </c>
      <c r="F13782" s="17" t="n">
        <v>0</v>
      </c>
      <c r="G13782" s="16" t="n">
        <v>1478.08</v>
      </c>
      <c r="I13782" s="1" t="str">
        <f aca="false">INDEX(Products!$C$2:$C$51,MATCH(C13782,Products!$A$2:$A$51,0))</f>
        <v>Electronics</v>
      </c>
      <c r="J13782" s="1" t="str">
        <f aca="false">INDEX(Orders!$E$2:$E$8001,MATCH(B13782,Orders!$A$2:$A$8001,0))</f>
        <v>Delivered</v>
      </c>
      <c r="K13782" s="1" t="str">
        <f aca="false">LEFT(INDEX(Orders!$C$2:$C$8001,MATCH(B13782,Orders!$A$2:$A$8001,0)),7)</f>
        <v>2025-11</v>
      </c>
    </row>
    <row r="13783" customFormat="false" ht="15" hidden="false" customHeight="true" outlineLevel="0" collapsed="false">
      <c r="A13783" s="1" t="s">
        <v>24253</v>
      </c>
      <c r="B13783" s="1" t="s">
        <v>9200</v>
      </c>
      <c r="C13783" s="1" t="s">
        <v>1979</v>
      </c>
      <c r="D13783" s="1" t="n">
        <v>3</v>
      </c>
      <c r="E13783" s="16" t="n">
        <v>623</v>
      </c>
      <c r="F13783" s="17" t="n">
        <v>0</v>
      </c>
      <c r="G13783" s="16" t="n">
        <v>1869</v>
      </c>
      <c r="I13783" s="1" t="str">
        <f aca="false">INDEX(Products!$C$2:$C$51,MATCH(C13783,Products!$A$2:$A$51,0))</f>
        <v>Beauty &amp; Personal Care</v>
      </c>
      <c r="J13783" s="1" t="str">
        <f aca="false">INDEX(Orders!$E$2:$E$8001,MATCH(B13783,Orders!$A$2:$A$8001,0))</f>
        <v>Delivered</v>
      </c>
      <c r="K13783" s="1" t="str">
        <f aca="false">LEFT(INDEX(Orders!$C$2:$C$8001,MATCH(B13783,Orders!$A$2:$A$8001,0)),7)</f>
        <v>2025-11</v>
      </c>
    </row>
    <row r="13784" customFormat="false" ht="15" hidden="false" customHeight="true" outlineLevel="0" collapsed="false">
      <c r="A13784" s="1" t="s">
        <v>24254</v>
      </c>
      <c r="B13784" s="1" t="s">
        <v>9201</v>
      </c>
      <c r="C13784" s="1" t="s">
        <v>1990</v>
      </c>
      <c r="D13784" s="1" t="n">
        <v>1</v>
      </c>
      <c r="E13784" s="16" t="n">
        <v>5311.32</v>
      </c>
      <c r="F13784" s="17" t="n">
        <v>0.2</v>
      </c>
      <c r="G13784" s="16" t="n">
        <v>4249.06</v>
      </c>
      <c r="I13784" s="1" t="str">
        <f aca="false">INDEX(Products!$C$2:$C$51,MATCH(C13784,Products!$A$2:$A$51,0))</f>
        <v>Sports &amp; Fitness</v>
      </c>
      <c r="J13784" s="1" t="str">
        <f aca="false">INDEX(Orders!$E$2:$E$8001,MATCH(B13784,Orders!$A$2:$A$8001,0))</f>
        <v>Delivered</v>
      </c>
      <c r="K13784" s="1" t="str">
        <f aca="false">LEFT(INDEX(Orders!$C$2:$C$8001,MATCH(B13784,Orders!$A$2:$A$8001,0)),7)</f>
        <v>2025-11</v>
      </c>
    </row>
    <row r="13785" customFormat="false" ht="15" hidden="false" customHeight="true" outlineLevel="0" collapsed="false">
      <c r="A13785" s="1" t="s">
        <v>24255</v>
      </c>
      <c r="B13785" s="1" t="s">
        <v>9201</v>
      </c>
      <c r="C13785" s="1" t="s">
        <v>1920</v>
      </c>
      <c r="D13785" s="1" t="n">
        <v>1</v>
      </c>
      <c r="E13785" s="16" t="n">
        <v>4273.58</v>
      </c>
      <c r="F13785" s="17" t="n">
        <v>0.15</v>
      </c>
      <c r="G13785" s="16" t="n">
        <v>3632.54</v>
      </c>
      <c r="I13785" s="1" t="str">
        <f aca="false">INDEX(Products!$C$2:$C$51,MATCH(C13785,Products!$A$2:$A$51,0))</f>
        <v>Electronics</v>
      </c>
      <c r="J13785" s="1" t="str">
        <f aca="false">INDEX(Orders!$E$2:$E$8001,MATCH(B13785,Orders!$A$2:$A$8001,0))</f>
        <v>Delivered</v>
      </c>
      <c r="K13785" s="1" t="str">
        <f aca="false">LEFT(INDEX(Orders!$C$2:$C$8001,MATCH(B13785,Orders!$A$2:$A$8001,0)),7)</f>
        <v>2025-11</v>
      </c>
    </row>
    <row r="13786" customFormat="false" ht="15" hidden="false" customHeight="true" outlineLevel="0" collapsed="false">
      <c r="A13786" s="1" t="s">
        <v>24256</v>
      </c>
      <c r="B13786" s="1" t="s">
        <v>9201</v>
      </c>
      <c r="C13786" s="1" t="s">
        <v>1997</v>
      </c>
      <c r="D13786" s="1" t="n">
        <v>1</v>
      </c>
      <c r="E13786" s="16" t="n">
        <v>311.15</v>
      </c>
      <c r="F13786" s="17" t="n">
        <v>0.05</v>
      </c>
      <c r="G13786" s="16" t="n">
        <v>295.59</v>
      </c>
      <c r="I13786" s="1" t="str">
        <f aca="false">INDEX(Products!$C$2:$C$51,MATCH(C13786,Products!$A$2:$A$51,0))</f>
        <v>Sports &amp; Fitness</v>
      </c>
      <c r="J13786" s="1" t="str">
        <f aca="false">INDEX(Orders!$E$2:$E$8001,MATCH(B13786,Orders!$A$2:$A$8001,0))</f>
        <v>Delivered</v>
      </c>
      <c r="K13786" s="1" t="str">
        <f aca="false">LEFT(INDEX(Orders!$C$2:$C$8001,MATCH(B13786,Orders!$A$2:$A$8001,0)),7)</f>
        <v>2025-11</v>
      </c>
    </row>
    <row r="13787" customFormat="false" ht="15" hidden="false" customHeight="true" outlineLevel="0" collapsed="false">
      <c r="A13787" s="1" t="s">
        <v>24257</v>
      </c>
      <c r="B13787" s="1" t="s">
        <v>9202</v>
      </c>
      <c r="C13787" s="1" t="s">
        <v>1997</v>
      </c>
      <c r="D13787" s="1" t="n">
        <v>1</v>
      </c>
      <c r="E13787" s="16" t="n">
        <v>311.15</v>
      </c>
      <c r="F13787" s="17" t="n">
        <v>0</v>
      </c>
      <c r="G13787" s="16" t="n">
        <v>311.15</v>
      </c>
      <c r="I13787" s="1" t="str">
        <f aca="false">INDEX(Products!$C$2:$C$51,MATCH(C13787,Products!$A$2:$A$51,0))</f>
        <v>Sports &amp; Fitness</v>
      </c>
      <c r="J13787" s="1" t="str">
        <f aca="false">INDEX(Orders!$E$2:$E$8001,MATCH(B13787,Orders!$A$2:$A$8001,0))</f>
        <v>Delivered</v>
      </c>
      <c r="K13787" s="1" t="str">
        <f aca="false">LEFT(INDEX(Orders!$C$2:$C$8001,MATCH(B13787,Orders!$A$2:$A$8001,0)),7)</f>
        <v>2024-09</v>
      </c>
    </row>
    <row r="13788" customFormat="false" ht="15" hidden="false" customHeight="true" outlineLevel="0" collapsed="false">
      <c r="A13788" s="1" t="s">
        <v>24258</v>
      </c>
      <c r="B13788" s="1" t="s">
        <v>9204</v>
      </c>
      <c r="C13788" s="1" t="s">
        <v>2006</v>
      </c>
      <c r="D13788" s="1" t="n">
        <v>1</v>
      </c>
      <c r="E13788" s="16" t="n">
        <v>482.17</v>
      </c>
      <c r="F13788" s="17" t="n">
        <v>0.1</v>
      </c>
      <c r="G13788" s="16" t="n">
        <v>433.95</v>
      </c>
      <c r="I13788" s="1" t="str">
        <f aca="false">INDEX(Products!$C$2:$C$51,MATCH(C13788,Products!$A$2:$A$51,0))</f>
        <v>Books &amp; Stationery</v>
      </c>
      <c r="J13788" s="1" t="str">
        <f aca="false">INDEX(Orders!$E$2:$E$8001,MATCH(B13788,Orders!$A$2:$A$8001,0))</f>
        <v>Cancelled</v>
      </c>
      <c r="K13788" s="1" t="str">
        <f aca="false">LEFT(INDEX(Orders!$C$2:$C$8001,MATCH(B13788,Orders!$A$2:$A$8001,0)),7)</f>
        <v>2025-12</v>
      </c>
    </row>
    <row r="13789" customFormat="false" ht="15" hidden="false" customHeight="true" outlineLevel="0" collapsed="false">
      <c r="A13789" s="1" t="s">
        <v>24259</v>
      </c>
      <c r="B13789" s="1" t="s">
        <v>9204</v>
      </c>
      <c r="C13789" s="1" t="s">
        <v>1940</v>
      </c>
      <c r="D13789" s="1" t="n">
        <v>1</v>
      </c>
      <c r="E13789" s="16" t="n">
        <v>2374.52</v>
      </c>
      <c r="F13789" s="17" t="n">
        <v>0.1</v>
      </c>
      <c r="G13789" s="16" t="n">
        <v>2137.07</v>
      </c>
      <c r="I13789" s="1" t="str">
        <f aca="false">INDEX(Products!$C$2:$C$51,MATCH(C13789,Products!$A$2:$A$51,0))</f>
        <v>Fashion</v>
      </c>
      <c r="J13789" s="1" t="str">
        <f aca="false">INDEX(Orders!$E$2:$E$8001,MATCH(B13789,Orders!$A$2:$A$8001,0))</f>
        <v>Cancelled</v>
      </c>
      <c r="K13789" s="1" t="str">
        <f aca="false">LEFT(INDEX(Orders!$C$2:$C$8001,MATCH(B13789,Orders!$A$2:$A$8001,0)),7)</f>
        <v>2025-12</v>
      </c>
    </row>
    <row r="13790" customFormat="false" ht="15" hidden="false" customHeight="true" outlineLevel="0" collapsed="false">
      <c r="A13790" s="1" t="s">
        <v>24260</v>
      </c>
      <c r="B13790" s="1" t="s">
        <v>9204</v>
      </c>
      <c r="C13790" s="1" t="s">
        <v>2002</v>
      </c>
      <c r="D13790" s="1" t="n">
        <v>1</v>
      </c>
      <c r="E13790" s="16" t="n">
        <v>392.75</v>
      </c>
      <c r="F13790" s="17" t="n">
        <v>0</v>
      </c>
      <c r="G13790" s="16" t="n">
        <v>392.75</v>
      </c>
      <c r="I13790" s="1" t="str">
        <f aca="false">INDEX(Products!$C$2:$C$51,MATCH(C13790,Products!$A$2:$A$51,0))</f>
        <v>Books &amp; Stationery</v>
      </c>
      <c r="J13790" s="1" t="str">
        <f aca="false">INDEX(Orders!$E$2:$E$8001,MATCH(B13790,Orders!$A$2:$A$8001,0))</f>
        <v>Cancelled</v>
      </c>
      <c r="K13790" s="1" t="str">
        <f aca="false">LEFT(INDEX(Orders!$C$2:$C$8001,MATCH(B13790,Orders!$A$2:$A$8001,0)),7)</f>
        <v>2025-12</v>
      </c>
    </row>
    <row r="13791" customFormat="false" ht="15" hidden="false" customHeight="true" outlineLevel="0" collapsed="false">
      <c r="A13791" s="1" t="s">
        <v>24261</v>
      </c>
      <c r="B13791" s="1" t="s">
        <v>9205</v>
      </c>
      <c r="C13791" s="1" t="s">
        <v>1975</v>
      </c>
      <c r="D13791" s="1" t="n">
        <v>1</v>
      </c>
      <c r="E13791" s="16" t="n">
        <v>862.99</v>
      </c>
      <c r="F13791" s="17" t="n">
        <v>0</v>
      </c>
      <c r="G13791" s="16" t="n">
        <v>862.99</v>
      </c>
      <c r="I13791" s="1" t="str">
        <f aca="false">INDEX(Products!$C$2:$C$51,MATCH(C13791,Products!$A$2:$A$51,0))</f>
        <v>Beauty &amp; Personal Care</v>
      </c>
      <c r="J13791" s="1" t="str">
        <f aca="false">INDEX(Orders!$E$2:$E$8001,MATCH(B13791,Orders!$A$2:$A$8001,0))</f>
        <v>Delivered</v>
      </c>
      <c r="K13791" s="1" t="str">
        <f aca="false">LEFT(INDEX(Orders!$C$2:$C$8001,MATCH(B13791,Orders!$A$2:$A$8001,0)),7)</f>
        <v>2025-07</v>
      </c>
    </row>
    <row r="13792" customFormat="false" ht="15" hidden="false" customHeight="true" outlineLevel="0" collapsed="false">
      <c r="A13792" s="1" t="s">
        <v>24262</v>
      </c>
      <c r="B13792" s="1" t="s">
        <v>9206</v>
      </c>
      <c r="C13792" s="1" t="s">
        <v>1961</v>
      </c>
      <c r="D13792" s="1" t="n">
        <v>1</v>
      </c>
      <c r="E13792" s="16" t="n">
        <v>3493.68</v>
      </c>
      <c r="F13792" s="17" t="n">
        <v>0</v>
      </c>
      <c r="G13792" s="16" t="n">
        <v>3493.68</v>
      </c>
      <c r="I13792" s="1" t="str">
        <f aca="false">INDEX(Products!$C$2:$C$51,MATCH(C13792,Products!$A$2:$A$51,0))</f>
        <v>Home &amp; Kitchen</v>
      </c>
      <c r="J13792" s="1" t="str">
        <f aca="false">INDEX(Orders!$E$2:$E$8001,MATCH(B13792,Orders!$A$2:$A$8001,0))</f>
        <v>Delivered</v>
      </c>
      <c r="K13792" s="1" t="str">
        <f aca="false">LEFT(INDEX(Orders!$C$2:$C$8001,MATCH(B13792,Orders!$A$2:$A$8001,0)),7)</f>
        <v>2025-06</v>
      </c>
    </row>
    <row r="13793" customFormat="false" ht="15" hidden="false" customHeight="true" outlineLevel="0" collapsed="false">
      <c r="A13793" s="1" t="s">
        <v>24263</v>
      </c>
      <c r="B13793" s="1" t="s">
        <v>9207</v>
      </c>
      <c r="C13793" s="1" t="s">
        <v>1940</v>
      </c>
      <c r="D13793" s="1" t="n">
        <v>3</v>
      </c>
      <c r="E13793" s="16" t="n">
        <v>2374.52</v>
      </c>
      <c r="F13793" s="17" t="n">
        <v>0.1</v>
      </c>
      <c r="G13793" s="16" t="n">
        <v>6411.2</v>
      </c>
      <c r="I13793" s="1" t="str">
        <f aca="false">INDEX(Products!$C$2:$C$51,MATCH(C13793,Products!$A$2:$A$51,0))</f>
        <v>Fashion</v>
      </c>
      <c r="J13793" s="1" t="str">
        <f aca="false">INDEX(Orders!$E$2:$E$8001,MATCH(B13793,Orders!$A$2:$A$8001,0))</f>
        <v>Delivered</v>
      </c>
      <c r="K13793" s="1" t="str">
        <f aca="false">LEFT(INDEX(Orders!$C$2:$C$8001,MATCH(B13793,Orders!$A$2:$A$8001,0)),7)</f>
        <v>2025-10</v>
      </c>
    </row>
    <row r="13794" customFormat="false" ht="15" hidden="false" customHeight="true" outlineLevel="0" collapsed="false">
      <c r="A13794" s="1" t="s">
        <v>24264</v>
      </c>
      <c r="B13794" s="1" t="s">
        <v>9207</v>
      </c>
      <c r="C13794" s="1" t="s">
        <v>1988</v>
      </c>
      <c r="D13794" s="1" t="n">
        <v>1</v>
      </c>
      <c r="E13794" s="16" t="n">
        <v>681.07</v>
      </c>
      <c r="F13794" s="17" t="n">
        <v>0</v>
      </c>
      <c r="G13794" s="16" t="n">
        <v>681.07</v>
      </c>
      <c r="I13794" s="1" t="str">
        <f aca="false">INDEX(Products!$C$2:$C$51,MATCH(C13794,Products!$A$2:$A$51,0))</f>
        <v>Sports &amp; Fitness</v>
      </c>
      <c r="J13794" s="1" t="str">
        <f aca="false">INDEX(Orders!$E$2:$E$8001,MATCH(B13794,Orders!$A$2:$A$8001,0))</f>
        <v>Delivered</v>
      </c>
      <c r="K13794" s="1" t="str">
        <f aca="false">LEFT(INDEX(Orders!$C$2:$C$8001,MATCH(B13794,Orders!$A$2:$A$8001,0)),7)</f>
        <v>2025-10</v>
      </c>
    </row>
    <row r="13795" customFormat="false" ht="15" hidden="false" customHeight="true" outlineLevel="0" collapsed="false">
      <c r="A13795" s="1" t="s">
        <v>24265</v>
      </c>
      <c r="B13795" s="1" t="s">
        <v>9207</v>
      </c>
      <c r="C13795" s="1" t="s">
        <v>1990</v>
      </c>
      <c r="D13795" s="1" t="n">
        <v>1</v>
      </c>
      <c r="E13795" s="16" t="n">
        <v>5311.32</v>
      </c>
      <c r="F13795" s="17" t="n">
        <v>0</v>
      </c>
      <c r="G13795" s="16" t="n">
        <v>5311.32</v>
      </c>
      <c r="I13795" s="1" t="str">
        <f aca="false">INDEX(Products!$C$2:$C$51,MATCH(C13795,Products!$A$2:$A$51,0))</f>
        <v>Sports &amp; Fitness</v>
      </c>
      <c r="J13795" s="1" t="str">
        <f aca="false">INDEX(Orders!$E$2:$E$8001,MATCH(B13795,Orders!$A$2:$A$8001,0))</f>
        <v>Delivered</v>
      </c>
      <c r="K13795" s="1" t="str">
        <f aca="false">LEFT(INDEX(Orders!$C$2:$C$8001,MATCH(B13795,Orders!$A$2:$A$8001,0)),7)</f>
        <v>2025-10</v>
      </c>
    </row>
    <row r="13796" customFormat="false" ht="15" hidden="false" customHeight="true" outlineLevel="0" collapsed="false">
      <c r="A13796" s="1" t="s">
        <v>24266</v>
      </c>
      <c r="B13796" s="1" t="s">
        <v>9207</v>
      </c>
      <c r="C13796" s="1" t="s">
        <v>1997</v>
      </c>
      <c r="D13796" s="1" t="n">
        <v>2</v>
      </c>
      <c r="E13796" s="16" t="n">
        <v>311.15</v>
      </c>
      <c r="F13796" s="17" t="n">
        <v>0.05</v>
      </c>
      <c r="G13796" s="16" t="n">
        <v>591.18</v>
      </c>
      <c r="I13796" s="1" t="str">
        <f aca="false">INDEX(Products!$C$2:$C$51,MATCH(C13796,Products!$A$2:$A$51,0))</f>
        <v>Sports &amp; Fitness</v>
      </c>
      <c r="J13796" s="1" t="str">
        <f aca="false">INDEX(Orders!$E$2:$E$8001,MATCH(B13796,Orders!$A$2:$A$8001,0))</f>
        <v>Delivered</v>
      </c>
      <c r="K13796" s="1" t="str">
        <f aca="false">LEFT(INDEX(Orders!$C$2:$C$8001,MATCH(B13796,Orders!$A$2:$A$8001,0)),7)</f>
        <v>2025-10</v>
      </c>
    </row>
    <row r="13797" customFormat="false" ht="15" hidden="false" customHeight="true" outlineLevel="0" collapsed="false">
      <c r="A13797" s="1" t="s">
        <v>24267</v>
      </c>
      <c r="B13797" s="1" t="s">
        <v>9208</v>
      </c>
      <c r="C13797" s="1" t="s">
        <v>1940</v>
      </c>
      <c r="D13797" s="1" t="n">
        <v>3</v>
      </c>
      <c r="E13797" s="16" t="n">
        <v>2374.52</v>
      </c>
      <c r="F13797" s="17" t="n">
        <v>0</v>
      </c>
      <c r="G13797" s="16" t="n">
        <v>7123.56</v>
      </c>
      <c r="I13797" s="1" t="str">
        <f aca="false">INDEX(Products!$C$2:$C$51,MATCH(C13797,Products!$A$2:$A$51,0))</f>
        <v>Fashion</v>
      </c>
      <c r="J13797" s="1" t="str">
        <f aca="false">INDEX(Orders!$E$2:$E$8001,MATCH(B13797,Orders!$A$2:$A$8001,0))</f>
        <v>Delivered</v>
      </c>
      <c r="K13797" s="1" t="str">
        <f aca="false">LEFT(INDEX(Orders!$C$2:$C$8001,MATCH(B13797,Orders!$A$2:$A$8001,0)),7)</f>
        <v>2024-06</v>
      </c>
    </row>
    <row r="13798" customFormat="false" ht="15" hidden="false" customHeight="true" outlineLevel="0" collapsed="false">
      <c r="A13798" s="1" t="s">
        <v>24268</v>
      </c>
      <c r="B13798" s="1" t="s">
        <v>9208</v>
      </c>
      <c r="C13798" s="1" t="s">
        <v>1961</v>
      </c>
      <c r="D13798" s="1" t="n">
        <v>1</v>
      </c>
      <c r="E13798" s="16" t="n">
        <v>3493.68</v>
      </c>
      <c r="F13798" s="17" t="n">
        <v>0.15</v>
      </c>
      <c r="G13798" s="16" t="n">
        <v>2969.63</v>
      </c>
      <c r="I13798" s="1" t="str">
        <f aca="false">INDEX(Products!$C$2:$C$51,MATCH(C13798,Products!$A$2:$A$51,0))</f>
        <v>Home &amp; Kitchen</v>
      </c>
      <c r="J13798" s="1" t="str">
        <f aca="false">INDEX(Orders!$E$2:$E$8001,MATCH(B13798,Orders!$A$2:$A$8001,0))</f>
        <v>Delivered</v>
      </c>
      <c r="K13798" s="1" t="str">
        <f aca="false">LEFT(INDEX(Orders!$C$2:$C$8001,MATCH(B13798,Orders!$A$2:$A$8001,0)),7)</f>
        <v>2024-06</v>
      </c>
    </row>
    <row r="13799" customFormat="false" ht="15" hidden="false" customHeight="true" outlineLevel="0" collapsed="false">
      <c r="A13799" s="1" t="s">
        <v>24269</v>
      </c>
      <c r="B13799" s="1" t="s">
        <v>9209</v>
      </c>
      <c r="C13799" s="1" t="s">
        <v>1940</v>
      </c>
      <c r="D13799" s="1" t="n">
        <v>1</v>
      </c>
      <c r="E13799" s="16" t="n">
        <v>2374.52</v>
      </c>
      <c r="F13799" s="17" t="n">
        <v>0.15</v>
      </c>
      <c r="G13799" s="16" t="n">
        <v>2018.34</v>
      </c>
      <c r="I13799" s="1" t="str">
        <f aca="false">INDEX(Products!$C$2:$C$51,MATCH(C13799,Products!$A$2:$A$51,0))</f>
        <v>Fashion</v>
      </c>
      <c r="J13799" s="1" t="str">
        <f aca="false">INDEX(Orders!$E$2:$E$8001,MATCH(B13799,Orders!$A$2:$A$8001,0))</f>
        <v>Delivered</v>
      </c>
      <c r="K13799" s="1" t="str">
        <f aca="false">LEFT(INDEX(Orders!$C$2:$C$8001,MATCH(B13799,Orders!$A$2:$A$8001,0)),7)</f>
        <v>2025-07</v>
      </c>
    </row>
    <row r="13800" customFormat="false" ht="15" hidden="false" customHeight="true" outlineLevel="0" collapsed="false">
      <c r="A13800" s="1" t="s">
        <v>24270</v>
      </c>
      <c r="B13800" s="1" t="s">
        <v>9210</v>
      </c>
      <c r="C13800" s="1" t="s">
        <v>1969</v>
      </c>
      <c r="D13800" s="1" t="n">
        <v>1</v>
      </c>
      <c r="E13800" s="16" t="n">
        <v>9171.98</v>
      </c>
      <c r="F13800" s="17" t="n">
        <v>0</v>
      </c>
      <c r="G13800" s="16" t="n">
        <v>9171.98</v>
      </c>
      <c r="I13800" s="1" t="str">
        <f aca="false">INDEX(Products!$C$2:$C$51,MATCH(C13800,Products!$A$2:$A$51,0))</f>
        <v>Home &amp; Kitchen</v>
      </c>
      <c r="J13800" s="1" t="str">
        <f aca="false">INDEX(Orders!$E$2:$E$8001,MATCH(B13800,Orders!$A$2:$A$8001,0))</f>
        <v>Delivered</v>
      </c>
      <c r="K13800" s="1" t="str">
        <f aca="false">LEFT(INDEX(Orders!$C$2:$C$8001,MATCH(B13800,Orders!$A$2:$A$8001,0)),7)</f>
        <v>2024-07</v>
      </c>
    </row>
    <row r="13801" customFormat="false" ht="15" hidden="false" customHeight="true" outlineLevel="0" collapsed="false">
      <c r="A13801" s="1" t="s">
        <v>24271</v>
      </c>
      <c r="B13801" s="1" t="s">
        <v>9210</v>
      </c>
      <c r="C13801" s="1" t="s">
        <v>1922</v>
      </c>
      <c r="D13801" s="1" t="n">
        <v>1</v>
      </c>
      <c r="E13801" s="16" t="n">
        <v>3142.61</v>
      </c>
      <c r="F13801" s="17" t="n">
        <v>0</v>
      </c>
      <c r="G13801" s="16" t="n">
        <v>3142.61</v>
      </c>
      <c r="I13801" s="1" t="str">
        <f aca="false">INDEX(Products!$C$2:$C$51,MATCH(C13801,Products!$A$2:$A$51,0))</f>
        <v>Electronics</v>
      </c>
      <c r="J13801" s="1" t="str">
        <f aca="false">INDEX(Orders!$E$2:$E$8001,MATCH(B13801,Orders!$A$2:$A$8001,0))</f>
        <v>Delivered</v>
      </c>
      <c r="K13801" s="1" t="str">
        <f aca="false">LEFT(INDEX(Orders!$C$2:$C$8001,MATCH(B13801,Orders!$A$2:$A$8001,0)),7)</f>
        <v>2024-07</v>
      </c>
    </row>
    <row r="13802" customFormat="false" ht="15" hidden="false" customHeight="true" outlineLevel="0" collapsed="false">
      <c r="A13802" s="1" t="s">
        <v>24272</v>
      </c>
      <c r="B13802" s="1" t="s">
        <v>9211</v>
      </c>
      <c r="C13802" s="1" t="s">
        <v>2006</v>
      </c>
      <c r="D13802" s="1" t="n">
        <v>1</v>
      </c>
      <c r="E13802" s="16" t="n">
        <v>482.17</v>
      </c>
      <c r="F13802" s="17" t="n">
        <v>0.05</v>
      </c>
      <c r="G13802" s="16" t="n">
        <v>458.06</v>
      </c>
      <c r="I13802" s="1" t="str">
        <f aca="false">INDEX(Products!$C$2:$C$51,MATCH(C13802,Products!$A$2:$A$51,0))</f>
        <v>Books &amp; Stationery</v>
      </c>
      <c r="J13802" s="1" t="str">
        <f aca="false">INDEX(Orders!$E$2:$E$8001,MATCH(B13802,Orders!$A$2:$A$8001,0))</f>
        <v>Returned</v>
      </c>
      <c r="K13802" s="1" t="str">
        <f aca="false">LEFT(INDEX(Orders!$C$2:$C$8001,MATCH(B13802,Orders!$A$2:$A$8001,0)),7)</f>
        <v>2025-10</v>
      </c>
    </row>
    <row r="13803" customFormat="false" ht="15" hidden="false" customHeight="true" outlineLevel="0" collapsed="false">
      <c r="A13803" s="1" t="s">
        <v>24273</v>
      </c>
      <c r="B13803" s="1" t="s">
        <v>9211</v>
      </c>
      <c r="C13803" s="1" t="s">
        <v>1937</v>
      </c>
      <c r="D13803" s="1" t="n">
        <v>1</v>
      </c>
      <c r="E13803" s="16" t="n">
        <v>1364.75</v>
      </c>
      <c r="F13803" s="17" t="n">
        <v>0.05</v>
      </c>
      <c r="G13803" s="16" t="n">
        <v>1296.51</v>
      </c>
      <c r="I13803" s="1" t="str">
        <f aca="false">INDEX(Products!$C$2:$C$51,MATCH(C13803,Products!$A$2:$A$51,0))</f>
        <v>Fashion</v>
      </c>
      <c r="J13803" s="1" t="str">
        <f aca="false">INDEX(Orders!$E$2:$E$8001,MATCH(B13803,Orders!$A$2:$A$8001,0))</f>
        <v>Returned</v>
      </c>
      <c r="K13803" s="1" t="str">
        <f aca="false">LEFT(INDEX(Orders!$C$2:$C$8001,MATCH(B13803,Orders!$A$2:$A$8001,0)),7)</f>
        <v>2025-10</v>
      </c>
    </row>
    <row r="13804" customFormat="false" ht="15" hidden="false" customHeight="true" outlineLevel="0" collapsed="false">
      <c r="A13804" s="1" t="s">
        <v>24274</v>
      </c>
      <c r="B13804" s="1" t="s">
        <v>9212</v>
      </c>
      <c r="C13804" s="1" t="s">
        <v>1930</v>
      </c>
      <c r="D13804" s="1" t="n">
        <v>1</v>
      </c>
      <c r="E13804" s="16" t="n">
        <v>2398.35</v>
      </c>
      <c r="F13804" s="17" t="n">
        <v>0</v>
      </c>
      <c r="G13804" s="16" t="n">
        <v>2398.35</v>
      </c>
      <c r="I13804" s="1" t="str">
        <f aca="false">INDEX(Products!$C$2:$C$51,MATCH(C13804,Products!$A$2:$A$51,0))</f>
        <v>Electronics</v>
      </c>
      <c r="J13804" s="1" t="str">
        <f aca="false">INDEX(Orders!$E$2:$E$8001,MATCH(B13804,Orders!$A$2:$A$8001,0))</f>
        <v>Delivered</v>
      </c>
      <c r="K13804" s="1" t="str">
        <f aca="false">LEFT(INDEX(Orders!$C$2:$C$8001,MATCH(B13804,Orders!$A$2:$A$8001,0)),7)</f>
        <v>2024-09</v>
      </c>
    </row>
    <row r="13805" customFormat="false" ht="15" hidden="false" customHeight="true" outlineLevel="0" collapsed="false">
      <c r="A13805" s="1" t="s">
        <v>24275</v>
      </c>
      <c r="B13805" s="1" t="s">
        <v>9212</v>
      </c>
      <c r="C13805" s="1" t="s">
        <v>1937</v>
      </c>
      <c r="D13805" s="1" t="n">
        <v>1</v>
      </c>
      <c r="E13805" s="16" t="n">
        <v>1364.75</v>
      </c>
      <c r="F13805" s="17" t="n">
        <v>0.05</v>
      </c>
      <c r="G13805" s="16" t="n">
        <v>1296.51</v>
      </c>
      <c r="I13805" s="1" t="str">
        <f aca="false">INDEX(Products!$C$2:$C$51,MATCH(C13805,Products!$A$2:$A$51,0))</f>
        <v>Fashion</v>
      </c>
      <c r="J13805" s="1" t="str">
        <f aca="false">INDEX(Orders!$E$2:$E$8001,MATCH(B13805,Orders!$A$2:$A$8001,0))</f>
        <v>Delivered</v>
      </c>
      <c r="K13805" s="1" t="str">
        <f aca="false">LEFT(INDEX(Orders!$C$2:$C$8001,MATCH(B13805,Orders!$A$2:$A$8001,0)),7)</f>
        <v>2024-09</v>
      </c>
    </row>
    <row r="13806" customFormat="false" ht="15" hidden="false" customHeight="true" outlineLevel="0" collapsed="false">
      <c r="A13806" s="1" t="s">
        <v>24276</v>
      </c>
      <c r="B13806" s="1" t="s">
        <v>9213</v>
      </c>
      <c r="C13806" s="1" t="s">
        <v>1940</v>
      </c>
      <c r="D13806" s="1" t="n">
        <v>1</v>
      </c>
      <c r="E13806" s="16" t="n">
        <v>2374.52</v>
      </c>
      <c r="F13806" s="17" t="n">
        <v>0</v>
      </c>
      <c r="G13806" s="16" t="n">
        <v>2374.52</v>
      </c>
      <c r="I13806" s="1" t="str">
        <f aca="false">INDEX(Products!$C$2:$C$51,MATCH(C13806,Products!$A$2:$A$51,0))</f>
        <v>Fashion</v>
      </c>
      <c r="J13806" s="1" t="str">
        <f aca="false">INDEX(Orders!$E$2:$E$8001,MATCH(B13806,Orders!$A$2:$A$8001,0))</f>
        <v>Returned</v>
      </c>
      <c r="K13806" s="1" t="str">
        <f aca="false">LEFT(INDEX(Orders!$C$2:$C$8001,MATCH(B13806,Orders!$A$2:$A$8001,0)),7)</f>
        <v>2025-12</v>
      </c>
    </row>
    <row r="13807" customFormat="false" ht="15" hidden="false" customHeight="true" outlineLevel="0" collapsed="false">
      <c r="A13807" s="1" t="s">
        <v>24277</v>
      </c>
      <c r="B13807" s="1" t="s">
        <v>9213</v>
      </c>
      <c r="C13807" s="1" t="s">
        <v>1930</v>
      </c>
      <c r="D13807" s="1" t="n">
        <v>2</v>
      </c>
      <c r="E13807" s="16" t="n">
        <v>2398.35</v>
      </c>
      <c r="F13807" s="17" t="n">
        <v>0</v>
      </c>
      <c r="G13807" s="16" t="n">
        <v>4796.7</v>
      </c>
      <c r="I13807" s="1" t="str">
        <f aca="false">INDEX(Products!$C$2:$C$51,MATCH(C13807,Products!$A$2:$A$51,0))</f>
        <v>Electronics</v>
      </c>
      <c r="J13807" s="1" t="str">
        <f aca="false">INDEX(Orders!$E$2:$E$8001,MATCH(B13807,Orders!$A$2:$A$8001,0))</f>
        <v>Returned</v>
      </c>
      <c r="K13807" s="1" t="str">
        <f aca="false">LEFT(INDEX(Orders!$C$2:$C$8001,MATCH(B13807,Orders!$A$2:$A$8001,0)),7)</f>
        <v>2025-12</v>
      </c>
    </row>
    <row r="13808" customFormat="false" ht="15" hidden="false" customHeight="true" outlineLevel="0" collapsed="false">
      <c r="A13808" s="1" t="s">
        <v>24278</v>
      </c>
      <c r="B13808" s="1" t="s">
        <v>9214</v>
      </c>
      <c r="C13808" s="1" t="s">
        <v>1975</v>
      </c>
      <c r="D13808" s="1" t="n">
        <v>2</v>
      </c>
      <c r="E13808" s="16" t="n">
        <v>862.99</v>
      </c>
      <c r="F13808" s="17" t="n">
        <v>0</v>
      </c>
      <c r="G13808" s="16" t="n">
        <v>1725.98</v>
      </c>
      <c r="I13808" s="1" t="str">
        <f aca="false">INDEX(Products!$C$2:$C$51,MATCH(C13808,Products!$A$2:$A$51,0))</f>
        <v>Beauty &amp; Personal Care</v>
      </c>
      <c r="J13808" s="1" t="str">
        <f aca="false">INDEX(Orders!$E$2:$E$8001,MATCH(B13808,Orders!$A$2:$A$8001,0))</f>
        <v>Cancelled</v>
      </c>
      <c r="K13808" s="1" t="str">
        <f aca="false">LEFT(INDEX(Orders!$C$2:$C$8001,MATCH(B13808,Orders!$A$2:$A$8001,0)),7)</f>
        <v>2025-03</v>
      </c>
    </row>
    <row r="13809" customFormat="false" ht="15" hidden="false" customHeight="true" outlineLevel="0" collapsed="false">
      <c r="A13809" s="1" t="s">
        <v>24279</v>
      </c>
      <c r="B13809" s="1" t="s">
        <v>9214</v>
      </c>
      <c r="C13809" s="1" t="s">
        <v>1930</v>
      </c>
      <c r="D13809" s="1" t="n">
        <v>1</v>
      </c>
      <c r="E13809" s="16" t="n">
        <v>2398.35</v>
      </c>
      <c r="F13809" s="17" t="n">
        <v>0.05</v>
      </c>
      <c r="G13809" s="16" t="n">
        <v>2278.43</v>
      </c>
      <c r="I13809" s="1" t="str">
        <f aca="false">INDEX(Products!$C$2:$C$51,MATCH(C13809,Products!$A$2:$A$51,0))</f>
        <v>Electronics</v>
      </c>
      <c r="J13809" s="1" t="str">
        <f aca="false">INDEX(Orders!$E$2:$E$8001,MATCH(B13809,Orders!$A$2:$A$8001,0))</f>
        <v>Cancelled</v>
      </c>
      <c r="K13809" s="1" t="str">
        <f aca="false">LEFT(INDEX(Orders!$C$2:$C$8001,MATCH(B13809,Orders!$A$2:$A$8001,0)),7)</f>
        <v>2025-03</v>
      </c>
    </row>
    <row r="13810" customFormat="false" ht="15" hidden="false" customHeight="true" outlineLevel="0" collapsed="false">
      <c r="A13810" s="1" t="s">
        <v>24280</v>
      </c>
      <c r="B13810" s="1" t="s">
        <v>9215</v>
      </c>
      <c r="C13810" s="1" t="s">
        <v>1969</v>
      </c>
      <c r="D13810" s="1" t="n">
        <v>1</v>
      </c>
      <c r="E13810" s="16" t="n">
        <v>9171.98</v>
      </c>
      <c r="F13810" s="17" t="n">
        <v>0.2</v>
      </c>
      <c r="G13810" s="16" t="n">
        <v>7337.58</v>
      </c>
      <c r="I13810" s="1" t="str">
        <f aca="false">INDEX(Products!$C$2:$C$51,MATCH(C13810,Products!$A$2:$A$51,0))</f>
        <v>Home &amp; Kitchen</v>
      </c>
      <c r="J13810" s="1" t="str">
        <f aca="false">INDEX(Orders!$E$2:$E$8001,MATCH(B13810,Orders!$A$2:$A$8001,0))</f>
        <v>Delivered</v>
      </c>
      <c r="K13810" s="1" t="str">
        <f aca="false">LEFT(INDEX(Orders!$C$2:$C$8001,MATCH(B13810,Orders!$A$2:$A$8001,0)),7)</f>
        <v>2025-05</v>
      </c>
    </row>
    <row r="13811" customFormat="false" ht="15" hidden="false" customHeight="true" outlineLevel="0" collapsed="false">
      <c r="A13811" s="1" t="s">
        <v>24281</v>
      </c>
      <c r="B13811" s="1" t="s">
        <v>9216</v>
      </c>
      <c r="C13811" s="1" t="s">
        <v>2006</v>
      </c>
      <c r="D13811" s="1" t="n">
        <v>1</v>
      </c>
      <c r="E13811" s="16" t="n">
        <v>482.17</v>
      </c>
      <c r="F13811" s="17" t="n">
        <v>0.05</v>
      </c>
      <c r="G13811" s="16" t="n">
        <v>458.06</v>
      </c>
      <c r="I13811" s="1" t="str">
        <f aca="false">INDEX(Products!$C$2:$C$51,MATCH(C13811,Products!$A$2:$A$51,0))</f>
        <v>Books &amp; Stationery</v>
      </c>
      <c r="J13811" s="1" t="str">
        <f aca="false">INDEX(Orders!$E$2:$E$8001,MATCH(B13811,Orders!$A$2:$A$8001,0))</f>
        <v>Returned</v>
      </c>
      <c r="K13811" s="1" t="str">
        <f aca="false">LEFT(INDEX(Orders!$C$2:$C$8001,MATCH(B13811,Orders!$A$2:$A$8001,0)),7)</f>
        <v>2024-07</v>
      </c>
    </row>
    <row r="13812" customFormat="false" ht="15" hidden="false" customHeight="true" outlineLevel="0" collapsed="false">
      <c r="A13812" s="1" t="s">
        <v>24282</v>
      </c>
      <c r="B13812" s="1" t="s">
        <v>9216</v>
      </c>
      <c r="C13812" s="1" t="s">
        <v>1967</v>
      </c>
      <c r="D13812" s="1" t="n">
        <v>2</v>
      </c>
      <c r="E13812" s="16" t="n">
        <v>6822.61</v>
      </c>
      <c r="F13812" s="17" t="n">
        <v>0</v>
      </c>
      <c r="G13812" s="16" t="n">
        <v>13645.22</v>
      </c>
      <c r="I13812" s="1" t="str">
        <f aca="false">INDEX(Products!$C$2:$C$51,MATCH(C13812,Products!$A$2:$A$51,0))</f>
        <v>Home &amp; Kitchen</v>
      </c>
      <c r="J13812" s="1" t="str">
        <f aca="false">INDEX(Orders!$E$2:$E$8001,MATCH(B13812,Orders!$A$2:$A$8001,0))</f>
        <v>Returned</v>
      </c>
      <c r="K13812" s="1" t="str">
        <f aca="false">LEFT(INDEX(Orders!$C$2:$C$8001,MATCH(B13812,Orders!$A$2:$A$8001,0)),7)</f>
        <v>2024-07</v>
      </c>
    </row>
    <row r="13813" customFormat="false" ht="15" hidden="false" customHeight="true" outlineLevel="0" collapsed="false">
      <c r="A13813" s="1" t="s">
        <v>24283</v>
      </c>
      <c r="B13813" s="1" t="s">
        <v>9217</v>
      </c>
      <c r="C13813" s="1" t="s">
        <v>1990</v>
      </c>
      <c r="D13813" s="1" t="n">
        <v>1</v>
      </c>
      <c r="E13813" s="16" t="n">
        <v>5311.32</v>
      </c>
      <c r="F13813" s="17" t="n">
        <v>0</v>
      </c>
      <c r="G13813" s="16" t="n">
        <v>5311.32</v>
      </c>
      <c r="I13813" s="1" t="str">
        <f aca="false">INDEX(Products!$C$2:$C$51,MATCH(C13813,Products!$A$2:$A$51,0))</f>
        <v>Sports &amp; Fitness</v>
      </c>
      <c r="J13813" s="1" t="str">
        <f aca="false">INDEX(Orders!$E$2:$E$8001,MATCH(B13813,Orders!$A$2:$A$8001,0))</f>
        <v>Delivered</v>
      </c>
      <c r="K13813" s="1" t="str">
        <f aca="false">LEFT(INDEX(Orders!$C$2:$C$8001,MATCH(B13813,Orders!$A$2:$A$8001,0)),7)</f>
        <v>2024-11</v>
      </c>
    </row>
    <row r="13814" customFormat="false" ht="15" hidden="false" customHeight="true" outlineLevel="0" collapsed="false">
      <c r="A13814" s="1" t="s">
        <v>24284</v>
      </c>
      <c r="B13814" s="1" t="s">
        <v>9218</v>
      </c>
      <c r="C13814" s="1" t="s">
        <v>1997</v>
      </c>
      <c r="D13814" s="1" t="n">
        <v>1</v>
      </c>
      <c r="E13814" s="16" t="n">
        <v>311.15</v>
      </c>
      <c r="F13814" s="17" t="n">
        <v>0</v>
      </c>
      <c r="G13814" s="16" t="n">
        <v>311.15</v>
      </c>
      <c r="I13814" s="1" t="str">
        <f aca="false">INDEX(Products!$C$2:$C$51,MATCH(C13814,Products!$A$2:$A$51,0))</f>
        <v>Sports &amp; Fitness</v>
      </c>
      <c r="J13814" s="1" t="str">
        <f aca="false">INDEX(Orders!$E$2:$E$8001,MATCH(B13814,Orders!$A$2:$A$8001,0))</f>
        <v>Delivered</v>
      </c>
      <c r="K13814" s="1" t="str">
        <f aca="false">LEFT(INDEX(Orders!$C$2:$C$8001,MATCH(B13814,Orders!$A$2:$A$8001,0)),7)</f>
        <v>2024-10</v>
      </c>
    </row>
    <row r="13815" customFormat="false" ht="15" hidden="false" customHeight="true" outlineLevel="0" collapsed="false">
      <c r="A13815" s="1" t="s">
        <v>24285</v>
      </c>
      <c r="B13815" s="1" t="s">
        <v>9218</v>
      </c>
      <c r="C13815" s="1" t="s">
        <v>1990</v>
      </c>
      <c r="D13815" s="1" t="n">
        <v>2</v>
      </c>
      <c r="E13815" s="16" t="n">
        <v>5311.32</v>
      </c>
      <c r="F13815" s="17" t="n">
        <v>0.1</v>
      </c>
      <c r="G13815" s="16" t="n">
        <v>9560.38</v>
      </c>
      <c r="I13815" s="1" t="str">
        <f aca="false">INDEX(Products!$C$2:$C$51,MATCH(C13815,Products!$A$2:$A$51,0))</f>
        <v>Sports &amp; Fitness</v>
      </c>
      <c r="J13815" s="1" t="str">
        <f aca="false">INDEX(Orders!$E$2:$E$8001,MATCH(B13815,Orders!$A$2:$A$8001,0))</f>
        <v>Delivered</v>
      </c>
      <c r="K13815" s="1" t="str">
        <f aca="false">LEFT(INDEX(Orders!$C$2:$C$8001,MATCH(B13815,Orders!$A$2:$A$8001,0)),7)</f>
        <v>2024-10</v>
      </c>
    </row>
    <row r="13816" customFormat="false" ht="15" hidden="false" customHeight="true" outlineLevel="0" collapsed="false">
      <c r="A13816" s="1" t="s">
        <v>24286</v>
      </c>
      <c r="B13816" s="1" t="s">
        <v>9219</v>
      </c>
      <c r="C13816" s="1" t="s">
        <v>1949</v>
      </c>
      <c r="D13816" s="1" t="n">
        <v>2</v>
      </c>
      <c r="E13816" s="16" t="n">
        <v>4185.64</v>
      </c>
      <c r="F13816" s="17" t="n">
        <v>0</v>
      </c>
      <c r="G13816" s="16" t="n">
        <v>8371.28</v>
      </c>
      <c r="I13816" s="1" t="str">
        <f aca="false">INDEX(Products!$C$2:$C$51,MATCH(C13816,Products!$A$2:$A$51,0))</f>
        <v>Fashion</v>
      </c>
      <c r="J13816" s="1" t="str">
        <f aca="false">INDEX(Orders!$E$2:$E$8001,MATCH(B13816,Orders!$A$2:$A$8001,0))</f>
        <v>Delivered</v>
      </c>
      <c r="K13816" s="1" t="str">
        <f aca="false">LEFT(INDEX(Orders!$C$2:$C$8001,MATCH(B13816,Orders!$A$2:$A$8001,0)),7)</f>
        <v>2025-03</v>
      </c>
    </row>
    <row r="13817" customFormat="false" ht="15" hidden="false" customHeight="true" outlineLevel="0" collapsed="false">
      <c r="A13817" s="1" t="s">
        <v>24287</v>
      </c>
      <c r="B13817" s="1" t="s">
        <v>9219</v>
      </c>
      <c r="C13817" s="1" t="s">
        <v>1953</v>
      </c>
      <c r="D13817" s="1" t="n">
        <v>1</v>
      </c>
      <c r="E13817" s="16" t="n">
        <v>4914.12</v>
      </c>
      <c r="F13817" s="17" t="n">
        <v>0.05</v>
      </c>
      <c r="G13817" s="16" t="n">
        <v>4668.41</v>
      </c>
      <c r="I13817" s="1" t="str">
        <f aca="false">INDEX(Products!$C$2:$C$51,MATCH(C13817,Products!$A$2:$A$51,0))</f>
        <v>Fashion</v>
      </c>
      <c r="J13817" s="1" t="str">
        <f aca="false">INDEX(Orders!$E$2:$E$8001,MATCH(B13817,Orders!$A$2:$A$8001,0))</f>
        <v>Delivered</v>
      </c>
      <c r="K13817" s="1" t="str">
        <f aca="false">LEFT(INDEX(Orders!$C$2:$C$8001,MATCH(B13817,Orders!$A$2:$A$8001,0)),7)</f>
        <v>2025-03</v>
      </c>
    </row>
    <row r="13818" customFormat="false" ht="15" hidden="false" customHeight="true" outlineLevel="0" collapsed="false">
      <c r="A13818" s="1" t="s">
        <v>24288</v>
      </c>
      <c r="B13818" s="1" t="s">
        <v>9220</v>
      </c>
      <c r="C13818" s="1" t="s">
        <v>1949</v>
      </c>
      <c r="D13818" s="1" t="n">
        <v>1</v>
      </c>
      <c r="E13818" s="16" t="n">
        <v>4185.64</v>
      </c>
      <c r="F13818" s="17" t="n">
        <v>0</v>
      </c>
      <c r="G13818" s="16" t="n">
        <v>4185.64</v>
      </c>
      <c r="I13818" s="1" t="str">
        <f aca="false">INDEX(Products!$C$2:$C$51,MATCH(C13818,Products!$A$2:$A$51,0))</f>
        <v>Fashion</v>
      </c>
      <c r="J13818" s="1" t="str">
        <f aca="false">INDEX(Orders!$E$2:$E$8001,MATCH(B13818,Orders!$A$2:$A$8001,0))</f>
        <v>Returned</v>
      </c>
      <c r="K13818" s="1" t="str">
        <f aca="false">LEFT(INDEX(Orders!$C$2:$C$8001,MATCH(B13818,Orders!$A$2:$A$8001,0)),7)</f>
        <v>2025-06</v>
      </c>
    </row>
    <row r="13819" customFormat="false" ht="15" hidden="false" customHeight="true" outlineLevel="0" collapsed="false">
      <c r="A13819" s="1" t="s">
        <v>24289</v>
      </c>
      <c r="B13819" s="1" t="s">
        <v>9220</v>
      </c>
      <c r="C13819" s="1" t="s">
        <v>1990</v>
      </c>
      <c r="D13819" s="1" t="n">
        <v>1</v>
      </c>
      <c r="E13819" s="16" t="n">
        <v>5311.32</v>
      </c>
      <c r="F13819" s="17" t="n">
        <v>0.1</v>
      </c>
      <c r="G13819" s="16" t="n">
        <v>4780.19</v>
      </c>
      <c r="I13819" s="1" t="str">
        <f aca="false">INDEX(Products!$C$2:$C$51,MATCH(C13819,Products!$A$2:$A$51,0))</f>
        <v>Sports &amp; Fitness</v>
      </c>
      <c r="J13819" s="1" t="str">
        <f aca="false">INDEX(Orders!$E$2:$E$8001,MATCH(B13819,Orders!$A$2:$A$8001,0))</f>
        <v>Returned</v>
      </c>
      <c r="K13819" s="1" t="str">
        <f aca="false">LEFT(INDEX(Orders!$C$2:$C$8001,MATCH(B13819,Orders!$A$2:$A$8001,0)),7)</f>
        <v>2025-06</v>
      </c>
    </row>
    <row r="13820" customFormat="false" ht="15" hidden="false" customHeight="true" outlineLevel="0" collapsed="false">
      <c r="A13820" s="1" t="s">
        <v>24290</v>
      </c>
      <c r="B13820" s="1" t="s">
        <v>9220</v>
      </c>
      <c r="C13820" s="1" t="s">
        <v>1930</v>
      </c>
      <c r="D13820" s="1" t="n">
        <v>1</v>
      </c>
      <c r="E13820" s="16" t="n">
        <v>2398.35</v>
      </c>
      <c r="F13820" s="17" t="n">
        <v>0</v>
      </c>
      <c r="G13820" s="16" t="n">
        <v>2398.35</v>
      </c>
      <c r="I13820" s="1" t="str">
        <f aca="false">INDEX(Products!$C$2:$C$51,MATCH(C13820,Products!$A$2:$A$51,0))</f>
        <v>Electronics</v>
      </c>
      <c r="J13820" s="1" t="str">
        <f aca="false">INDEX(Orders!$E$2:$E$8001,MATCH(B13820,Orders!$A$2:$A$8001,0))</f>
        <v>Returned</v>
      </c>
      <c r="K13820" s="1" t="str">
        <f aca="false">LEFT(INDEX(Orders!$C$2:$C$8001,MATCH(B13820,Orders!$A$2:$A$8001,0)),7)</f>
        <v>2025-06</v>
      </c>
    </row>
    <row r="13821" customFormat="false" ht="15" hidden="false" customHeight="true" outlineLevel="0" collapsed="false">
      <c r="A13821" s="1" t="s">
        <v>24291</v>
      </c>
      <c r="B13821" s="1" t="s">
        <v>9221</v>
      </c>
      <c r="C13821" s="1" t="s">
        <v>1961</v>
      </c>
      <c r="D13821" s="1" t="n">
        <v>1</v>
      </c>
      <c r="E13821" s="16" t="n">
        <v>3493.68</v>
      </c>
      <c r="F13821" s="17" t="n">
        <v>0</v>
      </c>
      <c r="G13821" s="16" t="n">
        <v>3493.68</v>
      </c>
      <c r="I13821" s="1" t="str">
        <f aca="false">INDEX(Products!$C$2:$C$51,MATCH(C13821,Products!$A$2:$A$51,0))</f>
        <v>Home &amp; Kitchen</v>
      </c>
      <c r="J13821" s="1" t="str">
        <f aca="false">INDEX(Orders!$E$2:$E$8001,MATCH(B13821,Orders!$A$2:$A$8001,0))</f>
        <v>Returned</v>
      </c>
      <c r="K13821" s="1" t="str">
        <f aca="false">LEFT(INDEX(Orders!$C$2:$C$8001,MATCH(B13821,Orders!$A$2:$A$8001,0)),7)</f>
        <v>2025-11</v>
      </c>
    </row>
    <row r="13822" customFormat="false" ht="15" hidden="false" customHeight="true" outlineLevel="0" collapsed="false">
      <c r="A13822" s="1" t="s">
        <v>24292</v>
      </c>
      <c r="B13822" s="1" t="s">
        <v>9221</v>
      </c>
      <c r="C13822" s="1" t="s">
        <v>1924</v>
      </c>
      <c r="D13822" s="1" t="n">
        <v>1</v>
      </c>
      <c r="E13822" s="16" t="n">
        <v>1971</v>
      </c>
      <c r="F13822" s="17" t="n">
        <v>0.1</v>
      </c>
      <c r="G13822" s="16" t="n">
        <v>1773.9</v>
      </c>
      <c r="I13822" s="1" t="str">
        <f aca="false">INDEX(Products!$C$2:$C$51,MATCH(C13822,Products!$A$2:$A$51,0))</f>
        <v>Electronics</v>
      </c>
      <c r="J13822" s="1" t="str">
        <f aca="false">INDEX(Orders!$E$2:$E$8001,MATCH(B13822,Orders!$A$2:$A$8001,0))</f>
        <v>Returned</v>
      </c>
      <c r="K13822" s="1" t="str">
        <f aca="false">LEFT(INDEX(Orders!$C$2:$C$8001,MATCH(B13822,Orders!$A$2:$A$8001,0)),7)</f>
        <v>2025-11</v>
      </c>
    </row>
    <row r="13823" customFormat="false" ht="15" hidden="false" customHeight="true" outlineLevel="0" collapsed="false">
      <c r="A13823" s="1" t="s">
        <v>24293</v>
      </c>
      <c r="B13823" s="1" t="s">
        <v>9221</v>
      </c>
      <c r="C13823" s="1" t="s">
        <v>1980</v>
      </c>
      <c r="D13823" s="1" t="n">
        <v>2</v>
      </c>
      <c r="E13823" s="16" t="n">
        <v>2299.69</v>
      </c>
      <c r="F13823" s="17" t="n">
        <v>0.15</v>
      </c>
      <c r="G13823" s="16" t="n">
        <v>3909.47</v>
      </c>
      <c r="I13823" s="1" t="str">
        <f aca="false">INDEX(Products!$C$2:$C$51,MATCH(C13823,Products!$A$2:$A$51,0))</f>
        <v>Beauty &amp; Personal Care</v>
      </c>
      <c r="J13823" s="1" t="str">
        <f aca="false">INDEX(Orders!$E$2:$E$8001,MATCH(B13823,Orders!$A$2:$A$8001,0))</f>
        <v>Returned</v>
      </c>
      <c r="K13823" s="1" t="str">
        <f aca="false">LEFT(INDEX(Orders!$C$2:$C$8001,MATCH(B13823,Orders!$A$2:$A$8001,0)),7)</f>
        <v>2025-11</v>
      </c>
    </row>
    <row r="13824" customFormat="false" ht="15" hidden="false" customHeight="true" outlineLevel="0" collapsed="false">
      <c r="A13824" s="1" t="s">
        <v>24294</v>
      </c>
      <c r="B13824" s="1" t="s">
        <v>9221</v>
      </c>
      <c r="C13824" s="1" t="s">
        <v>1953</v>
      </c>
      <c r="D13824" s="1" t="n">
        <v>1</v>
      </c>
      <c r="E13824" s="16" t="n">
        <v>4914.12</v>
      </c>
      <c r="F13824" s="17" t="n">
        <v>0</v>
      </c>
      <c r="G13824" s="16" t="n">
        <v>4914.12</v>
      </c>
      <c r="I13824" s="1" t="str">
        <f aca="false">INDEX(Products!$C$2:$C$51,MATCH(C13824,Products!$A$2:$A$51,0))</f>
        <v>Fashion</v>
      </c>
      <c r="J13824" s="1" t="str">
        <f aca="false">INDEX(Orders!$E$2:$E$8001,MATCH(B13824,Orders!$A$2:$A$8001,0))</f>
        <v>Returned</v>
      </c>
      <c r="K13824" s="1" t="str">
        <f aca="false">LEFT(INDEX(Orders!$C$2:$C$8001,MATCH(B13824,Orders!$A$2:$A$8001,0)),7)</f>
        <v>2025-11</v>
      </c>
    </row>
    <row r="13825" customFormat="false" ht="15" hidden="false" customHeight="true" outlineLevel="0" collapsed="false">
      <c r="A13825" s="1" t="s">
        <v>24295</v>
      </c>
      <c r="B13825" s="1" t="s">
        <v>9222</v>
      </c>
      <c r="C13825" s="1" t="s">
        <v>1941</v>
      </c>
      <c r="D13825" s="1" t="n">
        <v>2</v>
      </c>
      <c r="E13825" s="16" t="n">
        <v>2757.65</v>
      </c>
      <c r="F13825" s="17" t="n">
        <v>0.1</v>
      </c>
      <c r="G13825" s="16" t="n">
        <v>4963.77</v>
      </c>
      <c r="I13825" s="1" t="str">
        <f aca="false">INDEX(Products!$C$2:$C$51,MATCH(C13825,Products!$A$2:$A$51,0))</f>
        <v>Fashion</v>
      </c>
      <c r="J13825" s="1" t="str">
        <f aca="false">INDEX(Orders!$E$2:$E$8001,MATCH(B13825,Orders!$A$2:$A$8001,0))</f>
        <v>Delivered</v>
      </c>
      <c r="K13825" s="1" t="str">
        <f aca="false">LEFT(INDEX(Orders!$C$2:$C$8001,MATCH(B13825,Orders!$A$2:$A$8001,0)),7)</f>
        <v>2025-08</v>
      </c>
    </row>
    <row r="13826" customFormat="false" ht="15" hidden="false" customHeight="true" outlineLevel="0" collapsed="false">
      <c r="A13826" s="1" t="s">
        <v>24296</v>
      </c>
      <c r="B13826" s="1" t="s">
        <v>9222</v>
      </c>
      <c r="C13826" s="1" t="s">
        <v>1969</v>
      </c>
      <c r="D13826" s="1" t="n">
        <v>2</v>
      </c>
      <c r="E13826" s="16" t="n">
        <v>9171.98</v>
      </c>
      <c r="F13826" s="17" t="n">
        <v>0.1</v>
      </c>
      <c r="G13826" s="16" t="n">
        <v>16509.56</v>
      </c>
      <c r="I13826" s="1" t="str">
        <f aca="false">INDEX(Products!$C$2:$C$51,MATCH(C13826,Products!$A$2:$A$51,0))</f>
        <v>Home &amp; Kitchen</v>
      </c>
      <c r="J13826" s="1" t="str">
        <f aca="false">INDEX(Orders!$E$2:$E$8001,MATCH(B13826,Orders!$A$2:$A$8001,0))</f>
        <v>Delivered</v>
      </c>
      <c r="K13826" s="1" t="str">
        <f aca="false">LEFT(INDEX(Orders!$C$2:$C$8001,MATCH(B13826,Orders!$A$2:$A$8001,0)),7)</f>
        <v>2025-08</v>
      </c>
    </row>
    <row r="13827" customFormat="false" ht="15" hidden="false" customHeight="true" outlineLevel="0" collapsed="false">
      <c r="A13827" s="1" t="s">
        <v>24297</v>
      </c>
      <c r="B13827" s="1" t="s">
        <v>9223</v>
      </c>
      <c r="C13827" s="1" t="s">
        <v>2006</v>
      </c>
      <c r="D13827" s="1" t="n">
        <v>1</v>
      </c>
      <c r="E13827" s="16" t="n">
        <v>482.17</v>
      </c>
      <c r="F13827" s="17" t="n">
        <v>0</v>
      </c>
      <c r="G13827" s="16" t="n">
        <v>482.17</v>
      </c>
      <c r="I13827" s="1" t="str">
        <f aca="false">INDEX(Products!$C$2:$C$51,MATCH(C13827,Products!$A$2:$A$51,0))</f>
        <v>Books &amp; Stationery</v>
      </c>
      <c r="J13827" s="1" t="str">
        <f aca="false">INDEX(Orders!$E$2:$E$8001,MATCH(B13827,Orders!$A$2:$A$8001,0))</f>
        <v>Cancelled</v>
      </c>
      <c r="K13827" s="1" t="str">
        <f aca="false">LEFT(INDEX(Orders!$C$2:$C$8001,MATCH(B13827,Orders!$A$2:$A$8001,0)),7)</f>
        <v>2024-11</v>
      </c>
    </row>
    <row r="13828" customFormat="false" ht="15" hidden="false" customHeight="true" outlineLevel="0" collapsed="false">
      <c r="A13828" s="1" t="s">
        <v>24298</v>
      </c>
      <c r="B13828" s="1" t="s">
        <v>9224</v>
      </c>
      <c r="C13828" s="1" t="s">
        <v>1969</v>
      </c>
      <c r="D13828" s="1" t="n">
        <v>1</v>
      </c>
      <c r="E13828" s="16" t="n">
        <v>9171.98</v>
      </c>
      <c r="F13828" s="17" t="n">
        <v>0.2</v>
      </c>
      <c r="G13828" s="16" t="n">
        <v>7337.58</v>
      </c>
      <c r="I13828" s="1" t="str">
        <f aca="false">INDEX(Products!$C$2:$C$51,MATCH(C13828,Products!$A$2:$A$51,0))</f>
        <v>Home &amp; Kitchen</v>
      </c>
      <c r="J13828" s="1" t="str">
        <f aca="false">INDEX(Orders!$E$2:$E$8001,MATCH(B13828,Orders!$A$2:$A$8001,0))</f>
        <v>Delivered</v>
      </c>
      <c r="K13828" s="1" t="str">
        <f aca="false">LEFT(INDEX(Orders!$C$2:$C$8001,MATCH(B13828,Orders!$A$2:$A$8001,0)),7)</f>
        <v>2025-08</v>
      </c>
    </row>
    <row r="13829" customFormat="false" ht="15" hidden="false" customHeight="true" outlineLevel="0" collapsed="false">
      <c r="A13829" s="1" t="s">
        <v>24299</v>
      </c>
      <c r="B13829" s="1" t="s">
        <v>9225</v>
      </c>
      <c r="C13829" s="1" t="s">
        <v>1930</v>
      </c>
      <c r="D13829" s="1" t="n">
        <v>3</v>
      </c>
      <c r="E13829" s="16" t="n">
        <v>2398.35</v>
      </c>
      <c r="F13829" s="17" t="n">
        <v>0</v>
      </c>
      <c r="G13829" s="16" t="n">
        <v>7195.05</v>
      </c>
      <c r="I13829" s="1" t="str">
        <f aca="false">INDEX(Products!$C$2:$C$51,MATCH(C13829,Products!$A$2:$A$51,0))</f>
        <v>Electronics</v>
      </c>
      <c r="J13829" s="1" t="str">
        <f aca="false">INDEX(Orders!$E$2:$E$8001,MATCH(B13829,Orders!$A$2:$A$8001,0))</f>
        <v>Delivered</v>
      </c>
      <c r="K13829" s="1" t="str">
        <f aca="false">LEFT(INDEX(Orders!$C$2:$C$8001,MATCH(B13829,Orders!$A$2:$A$8001,0)),7)</f>
        <v>2024-10</v>
      </c>
    </row>
    <row r="13830" customFormat="false" ht="15" hidden="false" customHeight="true" outlineLevel="0" collapsed="false">
      <c r="A13830" s="1" t="s">
        <v>24300</v>
      </c>
      <c r="B13830" s="1" t="s">
        <v>9225</v>
      </c>
      <c r="C13830" s="1" t="s">
        <v>2006</v>
      </c>
      <c r="D13830" s="1" t="n">
        <v>3</v>
      </c>
      <c r="E13830" s="16" t="n">
        <v>482.17</v>
      </c>
      <c r="F13830" s="17" t="n">
        <v>0</v>
      </c>
      <c r="G13830" s="16" t="n">
        <v>1446.51</v>
      </c>
      <c r="I13830" s="1" t="str">
        <f aca="false">INDEX(Products!$C$2:$C$51,MATCH(C13830,Products!$A$2:$A$51,0))</f>
        <v>Books &amp; Stationery</v>
      </c>
      <c r="J13830" s="1" t="str">
        <f aca="false">INDEX(Orders!$E$2:$E$8001,MATCH(B13830,Orders!$A$2:$A$8001,0))</f>
        <v>Delivered</v>
      </c>
      <c r="K13830" s="1" t="str">
        <f aca="false">LEFT(INDEX(Orders!$C$2:$C$8001,MATCH(B13830,Orders!$A$2:$A$8001,0)),7)</f>
        <v>2024-10</v>
      </c>
    </row>
    <row r="13831" customFormat="false" ht="15" hidden="false" customHeight="true" outlineLevel="0" collapsed="false">
      <c r="A13831" s="1" t="s">
        <v>24301</v>
      </c>
      <c r="B13831" s="1" t="s">
        <v>9225</v>
      </c>
      <c r="C13831" s="1" t="s">
        <v>1937</v>
      </c>
      <c r="D13831" s="1" t="n">
        <v>1</v>
      </c>
      <c r="E13831" s="16" t="n">
        <v>1364.75</v>
      </c>
      <c r="F13831" s="17" t="n">
        <v>0</v>
      </c>
      <c r="G13831" s="16" t="n">
        <v>1364.75</v>
      </c>
      <c r="I13831" s="1" t="str">
        <f aca="false">INDEX(Products!$C$2:$C$51,MATCH(C13831,Products!$A$2:$A$51,0))</f>
        <v>Fashion</v>
      </c>
      <c r="J13831" s="1" t="str">
        <f aca="false">INDEX(Orders!$E$2:$E$8001,MATCH(B13831,Orders!$A$2:$A$8001,0))</f>
        <v>Delivered</v>
      </c>
      <c r="K13831" s="1" t="str">
        <f aca="false">LEFT(INDEX(Orders!$C$2:$C$8001,MATCH(B13831,Orders!$A$2:$A$8001,0)),7)</f>
        <v>2024-10</v>
      </c>
    </row>
    <row r="13832" customFormat="false" ht="15" hidden="false" customHeight="true" outlineLevel="0" collapsed="false">
      <c r="A13832" s="1" t="s">
        <v>24302</v>
      </c>
      <c r="B13832" s="1" t="s">
        <v>9226</v>
      </c>
      <c r="C13832" s="1" t="s">
        <v>2007</v>
      </c>
      <c r="D13832" s="1" t="n">
        <v>1</v>
      </c>
      <c r="E13832" s="16" t="n">
        <v>750.27</v>
      </c>
      <c r="F13832" s="17" t="n">
        <v>0.05</v>
      </c>
      <c r="G13832" s="16" t="n">
        <v>712.76</v>
      </c>
      <c r="I13832" s="1" t="str">
        <f aca="false">INDEX(Products!$C$2:$C$51,MATCH(C13832,Products!$A$2:$A$51,0))</f>
        <v>Books &amp; Stationery</v>
      </c>
      <c r="J13832" s="1" t="str">
        <f aca="false">INDEX(Orders!$E$2:$E$8001,MATCH(B13832,Orders!$A$2:$A$8001,0))</f>
        <v>Delivered</v>
      </c>
      <c r="K13832" s="1" t="str">
        <f aca="false">LEFT(INDEX(Orders!$C$2:$C$8001,MATCH(B13832,Orders!$A$2:$A$8001,0)),7)</f>
        <v>2025-12</v>
      </c>
    </row>
    <row r="13833" customFormat="false" ht="15" hidden="false" customHeight="true" outlineLevel="0" collapsed="false">
      <c r="A13833" s="1" t="s">
        <v>24303</v>
      </c>
      <c r="B13833" s="1" t="s">
        <v>9227</v>
      </c>
      <c r="C13833" s="1" t="s">
        <v>1933</v>
      </c>
      <c r="D13833" s="1" t="n">
        <v>3</v>
      </c>
      <c r="E13833" s="16" t="n">
        <v>7194.38</v>
      </c>
      <c r="F13833" s="17" t="n">
        <v>0</v>
      </c>
      <c r="G13833" s="16" t="n">
        <v>21583.14</v>
      </c>
      <c r="I13833" s="1" t="str">
        <f aca="false">INDEX(Products!$C$2:$C$51,MATCH(C13833,Products!$A$2:$A$51,0))</f>
        <v>Electronics</v>
      </c>
      <c r="J13833" s="1" t="str">
        <f aca="false">INDEX(Orders!$E$2:$E$8001,MATCH(B13833,Orders!$A$2:$A$8001,0))</f>
        <v>Delivered</v>
      </c>
      <c r="K13833" s="1" t="str">
        <f aca="false">LEFT(INDEX(Orders!$C$2:$C$8001,MATCH(B13833,Orders!$A$2:$A$8001,0)),7)</f>
        <v>2025-05</v>
      </c>
    </row>
    <row r="13834" customFormat="false" ht="15" hidden="false" customHeight="true" outlineLevel="0" collapsed="false">
      <c r="A13834" s="1" t="s">
        <v>24304</v>
      </c>
      <c r="B13834" s="1" t="s">
        <v>9228</v>
      </c>
      <c r="C13834" s="1" t="s">
        <v>2006</v>
      </c>
      <c r="D13834" s="1" t="n">
        <v>3</v>
      </c>
      <c r="E13834" s="16" t="n">
        <v>482.17</v>
      </c>
      <c r="F13834" s="17" t="n">
        <v>0.05</v>
      </c>
      <c r="G13834" s="16" t="n">
        <v>1374.18</v>
      </c>
      <c r="I13834" s="1" t="str">
        <f aca="false">INDEX(Products!$C$2:$C$51,MATCH(C13834,Products!$A$2:$A$51,0))</f>
        <v>Books &amp; Stationery</v>
      </c>
      <c r="J13834" s="1" t="str">
        <f aca="false">INDEX(Orders!$E$2:$E$8001,MATCH(B13834,Orders!$A$2:$A$8001,0))</f>
        <v>Delivered</v>
      </c>
      <c r="K13834" s="1" t="str">
        <f aca="false">LEFT(INDEX(Orders!$C$2:$C$8001,MATCH(B13834,Orders!$A$2:$A$8001,0)),7)</f>
        <v>2025-12</v>
      </c>
    </row>
    <row r="13835" customFormat="false" ht="15" hidden="false" customHeight="true" outlineLevel="0" collapsed="false">
      <c r="A13835" s="1" t="s">
        <v>24305</v>
      </c>
      <c r="B13835" s="1" t="s">
        <v>9228</v>
      </c>
      <c r="C13835" s="1" t="s">
        <v>1930</v>
      </c>
      <c r="D13835" s="1" t="n">
        <v>1</v>
      </c>
      <c r="E13835" s="16" t="n">
        <v>2398.35</v>
      </c>
      <c r="F13835" s="17" t="n">
        <v>0.05</v>
      </c>
      <c r="G13835" s="16" t="n">
        <v>2278.43</v>
      </c>
      <c r="I13835" s="1" t="str">
        <f aca="false">INDEX(Products!$C$2:$C$51,MATCH(C13835,Products!$A$2:$A$51,0))</f>
        <v>Electronics</v>
      </c>
      <c r="J13835" s="1" t="str">
        <f aca="false">INDEX(Orders!$E$2:$E$8001,MATCH(B13835,Orders!$A$2:$A$8001,0))</f>
        <v>Delivered</v>
      </c>
      <c r="K13835" s="1" t="str">
        <f aca="false">LEFT(INDEX(Orders!$C$2:$C$8001,MATCH(B13835,Orders!$A$2:$A$8001,0)),7)</f>
        <v>2025-12</v>
      </c>
    </row>
    <row r="13836" customFormat="false" ht="15" hidden="false" customHeight="true" outlineLevel="0" collapsed="false">
      <c r="A13836" s="1" t="s">
        <v>24306</v>
      </c>
      <c r="B13836" s="1" t="s">
        <v>9229</v>
      </c>
      <c r="C13836" s="1" t="s">
        <v>2006</v>
      </c>
      <c r="D13836" s="1" t="n">
        <v>1</v>
      </c>
      <c r="E13836" s="16" t="n">
        <v>482.17</v>
      </c>
      <c r="F13836" s="17" t="n">
        <v>0</v>
      </c>
      <c r="G13836" s="16" t="n">
        <v>482.17</v>
      </c>
      <c r="I13836" s="1" t="str">
        <f aca="false">INDEX(Products!$C$2:$C$51,MATCH(C13836,Products!$A$2:$A$51,0))</f>
        <v>Books &amp; Stationery</v>
      </c>
      <c r="J13836" s="1" t="str">
        <f aca="false">INDEX(Orders!$E$2:$E$8001,MATCH(B13836,Orders!$A$2:$A$8001,0))</f>
        <v>Delivered</v>
      </c>
      <c r="K13836" s="1" t="str">
        <f aca="false">LEFT(INDEX(Orders!$C$2:$C$8001,MATCH(B13836,Orders!$A$2:$A$8001,0)),7)</f>
        <v>2025-10</v>
      </c>
    </row>
    <row r="13837" customFormat="false" ht="15" hidden="false" customHeight="true" outlineLevel="0" collapsed="false">
      <c r="A13837" s="1" t="s">
        <v>24307</v>
      </c>
      <c r="B13837" s="1" t="s">
        <v>9229</v>
      </c>
      <c r="C13837" s="1" t="s">
        <v>1990</v>
      </c>
      <c r="D13837" s="1" t="n">
        <v>2</v>
      </c>
      <c r="E13837" s="16" t="n">
        <v>5311.32</v>
      </c>
      <c r="F13837" s="17" t="n">
        <v>0</v>
      </c>
      <c r="G13837" s="16" t="n">
        <v>10622.64</v>
      </c>
      <c r="I13837" s="1" t="str">
        <f aca="false">INDEX(Products!$C$2:$C$51,MATCH(C13837,Products!$A$2:$A$51,0))</f>
        <v>Sports &amp; Fitness</v>
      </c>
      <c r="J13837" s="1" t="str">
        <f aca="false">INDEX(Orders!$E$2:$E$8001,MATCH(B13837,Orders!$A$2:$A$8001,0))</f>
        <v>Delivered</v>
      </c>
      <c r="K13837" s="1" t="str">
        <f aca="false">LEFT(INDEX(Orders!$C$2:$C$8001,MATCH(B13837,Orders!$A$2:$A$8001,0)),7)</f>
        <v>2025-10</v>
      </c>
    </row>
    <row r="13838" customFormat="false" ht="15" hidden="false" customHeight="true" outlineLevel="0" collapsed="false">
      <c r="A13838" s="1" t="s">
        <v>24308</v>
      </c>
      <c r="B13838" s="1" t="s">
        <v>9229</v>
      </c>
      <c r="C13838" s="1" t="s">
        <v>2004</v>
      </c>
      <c r="D13838" s="1" t="n">
        <v>1</v>
      </c>
      <c r="E13838" s="16" t="n">
        <v>645.89</v>
      </c>
      <c r="F13838" s="17" t="n">
        <v>0.15</v>
      </c>
      <c r="G13838" s="16" t="n">
        <v>549.01</v>
      </c>
      <c r="I13838" s="1" t="str">
        <f aca="false">INDEX(Products!$C$2:$C$51,MATCH(C13838,Products!$A$2:$A$51,0))</f>
        <v>Books &amp; Stationery</v>
      </c>
      <c r="J13838" s="1" t="str">
        <f aca="false">INDEX(Orders!$E$2:$E$8001,MATCH(B13838,Orders!$A$2:$A$8001,0))</f>
        <v>Delivered</v>
      </c>
      <c r="K13838" s="1" t="str">
        <f aca="false">LEFT(INDEX(Orders!$C$2:$C$8001,MATCH(B13838,Orders!$A$2:$A$8001,0)),7)</f>
        <v>2025-10</v>
      </c>
    </row>
    <row r="13839" customFormat="false" ht="15" hidden="false" customHeight="true" outlineLevel="0" collapsed="false">
      <c r="A13839" s="1" t="s">
        <v>24309</v>
      </c>
      <c r="B13839" s="1" t="s">
        <v>9229</v>
      </c>
      <c r="C13839" s="1" t="s">
        <v>1930</v>
      </c>
      <c r="D13839" s="1" t="n">
        <v>3</v>
      </c>
      <c r="E13839" s="16" t="n">
        <v>2398.35</v>
      </c>
      <c r="F13839" s="17" t="n">
        <v>0.15</v>
      </c>
      <c r="G13839" s="16" t="n">
        <v>6115.79</v>
      </c>
      <c r="I13839" s="1" t="str">
        <f aca="false">INDEX(Products!$C$2:$C$51,MATCH(C13839,Products!$A$2:$A$51,0))</f>
        <v>Electronics</v>
      </c>
      <c r="J13839" s="1" t="str">
        <f aca="false">INDEX(Orders!$E$2:$E$8001,MATCH(B13839,Orders!$A$2:$A$8001,0))</f>
        <v>Delivered</v>
      </c>
      <c r="K13839" s="1" t="str">
        <f aca="false">LEFT(INDEX(Orders!$C$2:$C$8001,MATCH(B13839,Orders!$A$2:$A$8001,0)),7)</f>
        <v>2025-10</v>
      </c>
    </row>
    <row r="13840" customFormat="false" ht="15" hidden="false" customHeight="true" outlineLevel="0" collapsed="false">
      <c r="A13840" s="1" t="s">
        <v>24310</v>
      </c>
      <c r="B13840" s="1" t="s">
        <v>9229</v>
      </c>
      <c r="C13840" s="1" t="s">
        <v>1976</v>
      </c>
      <c r="D13840" s="1" t="n">
        <v>1</v>
      </c>
      <c r="E13840" s="16" t="n">
        <v>1603.35</v>
      </c>
      <c r="F13840" s="17" t="n">
        <v>0.2</v>
      </c>
      <c r="G13840" s="16" t="n">
        <v>1282.68</v>
      </c>
      <c r="I13840" s="1" t="str">
        <f aca="false">INDEX(Products!$C$2:$C$51,MATCH(C13840,Products!$A$2:$A$51,0))</f>
        <v>Beauty &amp; Personal Care</v>
      </c>
      <c r="J13840" s="1" t="str">
        <f aca="false">INDEX(Orders!$E$2:$E$8001,MATCH(B13840,Orders!$A$2:$A$8001,0))</f>
        <v>Delivered</v>
      </c>
      <c r="K13840" s="1" t="str">
        <f aca="false">LEFT(INDEX(Orders!$C$2:$C$8001,MATCH(B13840,Orders!$A$2:$A$8001,0)),7)</f>
        <v>2025-10</v>
      </c>
    </row>
    <row r="13841" customFormat="false" ht="15" hidden="false" customHeight="true" outlineLevel="0" collapsed="false">
      <c r="A13841" s="1" t="s">
        <v>24311</v>
      </c>
      <c r="B13841" s="1" t="s">
        <v>9230</v>
      </c>
      <c r="C13841" s="1" t="s">
        <v>1975</v>
      </c>
      <c r="D13841" s="1" t="n">
        <v>2</v>
      </c>
      <c r="E13841" s="16" t="n">
        <v>862.99</v>
      </c>
      <c r="F13841" s="17" t="n">
        <v>0.05</v>
      </c>
      <c r="G13841" s="16" t="n">
        <v>1639.68</v>
      </c>
      <c r="I13841" s="1" t="str">
        <f aca="false">INDEX(Products!$C$2:$C$51,MATCH(C13841,Products!$A$2:$A$51,0))</f>
        <v>Beauty &amp; Personal Care</v>
      </c>
      <c r="J13841" s="1" t="str">
        <f aca="false">INDEX(Orders!$E$2:$E$8001,MATCH(B13841,Orders!$A$2:$A$8001,0))</f>
        <v>Delivered</v>
      </c>
      <c r="K13841" s="1" t="str">
        <f aca="false">LEFT(INDEX(Orders!$C$2:$C$8001,MATCH(B13841,Orders!$A$2:$A$8001,0)),7)</f>
        <v>2024-06</v>
      </c>
    </row>
    <row r="13842" customFormat="false" ht="15" hidden="false" customHeight="true" outlineLevel="0" collapsed="false">
      <c r="A13842" s="1" t="s">
        <v>24312</v>
      </c>
      <c r="B13842" s="1" t="s">
        <v>9231</v>
      </c>
      <c r="C13842" s="1" t="s">
        <v>2007</v>
      </c>
      <c r="D13842" s="1" t="n">
        <v>1</v>
      </c>
      <c r="E13842" s="16" t="n">
        <v>750.27</v>
      </c>
      <c r="F13842" s="17" t="n">
        <v>0.05</v>
      </c>
      <c r="G13842" s="16" t="n">
        <v>712.76</v>
      </c>
      <c r="I13842" s="1" t="str">
        <f aca="false">INDEX(Products!$C$2:$C$51,MATCH(C13842,Products!$A$2:$A$51,0))</f>
        <v>Books &amp; Stationery</v>
      </c>
      <c r="J13842" s="1" t="str">
        <f aca="false">INDEX(Orders!$E$2:$E$8001,MATCH(B13842,Orders!$A$2:$A$8001,0))</f>
        <v>Delivered</v>
      </c>
      <c r="K13842" s="1" t="str">
        <f aca="false">LEFT(INDEX(Orders!$C$2:$C$8001,MATCH(B13842,Orders!$A$2:$A$8001,0)),7)</f>
        <v>2024-09</v>
      </c>
    </row>
    <row r="13843" customFormat="false" ht="15" hidden="false" customHeight="true" outlineLevel="0" collapsed="false">
      <c r="A13843" s="1" t="s">
        <v>24313</v>
      </c>
      <c r="B13843" s="1" t="s">
        <v>9231</v>
      </c>
      <c r="C13843" s="1" t="s">
        <v>1930</v>
      </c>
      <c r="D13843" s="1" t="n">
        <v>1</v>
      </c>
      <c r="E13843" s="16" t="n">
        <v>2398.35</v>
      </c>
      <c r="F13843" s="17" t="n">
        <v>0</v>
      </c>
      <c r="G13843" s="16" t="n">
        <v>2398.35</v>
      </c>
      <c r="I13843" s="1" t="str">
        <f aca="false">INDEX(Products!$C$2:$C$51,MATCH(C13843,Products!$A$2:$A$51,0))</f>
        <v>Electronics</v>
      </c>
      <c r="J13843" s="1" t="str">
        <f aca="false">INDEX(Orders!$E$2:$E$8001,MATCH(B13843,Orders!$A$2:$A$8001,0))</f>
        <v>Delivered</v>
      </c>
      <c r="K13843" s="1" t="str">
        <f aca="false">LEFT(INDEX(Orders!$C$2:$C$8001,MATCH(B13843,Orders!$A$2:$A$8001,0)),7)</f>
        <v>2024-09</v>
      </c>
    </row>
    <row r="13844" customFormat="false" ht="15" hidden="false" customHeight="true" outlineLevel="0" collapsed="false">
      <c r="A13844" s="1" t="s">
        <v>24314</v>
      </c>
      <c r="B13844" s="1" t="s">
        <v>9231</v>
      </c>
      <c r="C13844" s="1" t="s">
        <v>1933</v>
      </c>
      <c r="D13844" s="1" t="n">
        <v>1</v>
      </c>
      <c r="E13844" s="16" t="n">
        <v>7194.38</v>
      </c>
      <c r="F13844" s="17" t="n">
        <v>0.05</v>
      </c>
      <c r="G13844" s="16" t="n">
        <v>6834.66</v>
      </c>
      <c r="I13844" s="1" t="str">
        <f aca="false">INDEX(Products!$C$2:$C$51,MATCH(C13844,Products!$A$2:$A$51,0))</f>
        <v>Electronics</v>
      </c>
      <c r="J13844" s="1" t="str">
        <f aca="false">INDEX(Orders!$E$2:$E$8001,MATCH(B13844,Orders!$A$2:$A$8001,0))</f>
        <v>Delivered</v>
      </c>
      <c r="K13844" s="1" t="str">
        <f aca="false">LEFT(INDEX(Orders!$C$2:$C$8001,MATCH(B13844,Orders!$A$2:$A$8001,0)),7)</f>
        <v>2024-09</v>
      </c>
    </row>
    <row r="13845" customFormat="false" ht="15" hidden="false" customHeight="true" outlineLevel="0" collapsed="false">
      <c r="A13845" s="1" t="s">
        <v>24315</v>
      </c>
      <c r="B13845" s="1" t="s">
        <v>9232</v>
      </c>
      <c r="C13845" s="1" t="s">
        <v>1933</v>
      </c>
      <c r="D13845" s="1" t="n">
        <v>1</v>
      </c>
      <c r="E13845" s="16" t="n">
        <v>7194.38</v>
      </c>
      <c r="F13845" s="17" t="n">
        <v>0.2</v>
      </c>
      <c r="G13845" s="16" t="n">
        <v>5755.5</v>
      </c>
      <c r="I13845" s="1" t="str">
        <f aca="false">INDEX(Products!$C$2:$C$51,MATCH(C13845,Products!$A$2:$A$51,0))</f>
        <v>Electronics</v>
      </c>
      <c r="J13845" s="1" t="str">
        <f aca="false">INDEX(Orders!$E$2:$E$8001,MATCH(B13845,Orders!$A$2:$A$8001,0))</f>
        <v>Delivered</v>
      </c>
      <c r="K13845" s="1" t="str">
        <f aca="false">LEFT(INDEX(Orders!$C$2:$C$8001,MATCH(B13845,Orders!$A$2:$A$8001,0)),7)</f>
        <v>2024-09</v>
      </c>
    </row>
    <row r="13846" customFormat="false" ht="15" hidden="false" customHeight="true" outlineLevel="0" collapsed="false">
      <c r="A13846" s="1" t="s">
        <v>24316</v>
      </c>
      <c r="B13846" s="1" t="s">
        <v>9232</v>
      </c>
      <c r="C13846" s="1" t="s">
        <v>1940</v>
      </c>
      <c r="D13846" s="1" t="n">
        <v>1</v>
      </c>
      <c r="E13846" s="16" t="n">
        <v>2374.52</v>
      </c>
      <c r="F13846" s="17" t="n">
        <v>0</v>
      </c>
      <c r="G13846" s="16" t="n">
        <v>2374.52</v>
      </c>
      <c r="I13846" s="1" t="str">
        <f aca="false">INDEX(Products!$C$2:$C$51,MATCH(C13846,Products!$A$2:$A$51,0))</f>
        <v>Fashion</v>
      </c>
      <c r="J13846" s="1" t="str">
        <f aca="false">INDEX(Orders!$E$2:$E$8001,MATCH(B13846,Orders!$A$2:$A$8001,0))</f>
        <v>Delivered</v>
      </c>
      <c r="K13846" s="1" t="str">
        <f aca="false">LEFT(INDEX(Orders!$C$2:$C$8001,MATCH(B13846,Orders!$A$2:$A$8001,0)),7)</f>
        <v>2024-09</v>
      </c>
    </row>
    <row r="13847" customFormat="false" ht="15" hidden="false" customHeight="true" outlineLevel="0" collapsed="false">
      <c r="A13847" s="1" t="s">
        <v>24317</v>
      </c>
      <c r="B13847" s="1" t="s">
        <v>9232</v>
      </c>
      <c r="C13847" s="1" t="s">
        <v>1995</v>
      </c>
      <c r="D13847" s="1" t="n">
        <v>1</v>
      </c>
      <c r="E13847" s="16" t="n">
        <v>2914.27</v>
      </c>
      <c r="F13847" s="17" t="n">
        <v>0</v>
      </c>
      <c r="G13847" s="16" t="n">
        <v>2914.27</v>
      </c>
      <c r="I13847" s="1" t="str">
        <f aca="false">INDEX(Products!$C$2:$C$51,MATCH(C13847,Products!$A$2:$A$51,0))</f>
        <v>Sports &amp; Fitness</v>
      </c>
      <c r="J13847" s="1" t="str">
        <f aca="false">INDEX(Orders!$E$2:$E$8001,MATCH(B13847,Orders!$A$2:$A$8001,0))</f>
        <v>Delivered</v>
      </c>
      <c r="K13847" s="1" t="str">
        <f aca="false">LEFT(INDEX(Orders!$C$2:$C$8001,MATCH(B13847,Orders!$A$2:$A$8001,0)),7)</f>
        <v>2024-09</v>
      </c>
    </row>
    <row r="13848" customFormat="false" ht="15" hidden="false" customHeight="true" outlineLevel="0" collapsed="false">
      <c r="A13848" s="1" t="s">
        <v>24318</v>
      </c>
      <c r="B13848" s="1" t="s">
        <v>9232</v>
      </c>
      <c r="C13848" s="1" t="s">
        <v>1930</v>
      </c>
      <c r="D13848" s="1" t="n">
        <v>1</v>
      </c>
      <c r="E13848" s="16" t="n">
        <v>2398.35</v>
      </c>
      <c r="F13848" s="17" t="n">
        <v>0</v>
      </c>
      <c r="G13848" s="16" t="n">
        <v>2398.35</v>
      </c>
      <c r="I13848" s="1" t="str">
        <f aca="false">INDEX(Products!$C$2:$C$51,MATCH(C13848,Products!$A$2:$A$51,0))</f>
        <v>Electronics</v>
      </c>
      <c r="J13848" s="1" t="str">
        <f aca="false">INDEX(Orders!$E$2:$E$8001,MATCH(B13848,Orders!$A$2:$A$8001,0))</f>
        <v>Delivered</v>
      </c>
      <c r="K13848" s="1" t="str">
        <f aca="false">LEFT(INDEX(Orders!$C$2:$C$8001,MATCH(B13848,Orders!$A$2:$A$8001,0)),7)</f>
        <v>2024-09</v>
      </c>
    </row>
    <row r="13849" customFormat="false" ht="15" hidden="false" customHeight="true" outlineLevel="0" collapsed="false">
      <c r="A13849" s="1" t="s">
        <v>24319</v>
      </c>
      <c r="B13849" s="1" t="s">
        <v>9233</v>
      </c>
      <c r="C13849" s="1" t="s">
        <v>1979</v>
      </c>
      <c r="D13849" s="1" t="n">
        <v>1</v>
      </c>
      <c r="E13849" s="16" t="n">
        <v>623</v>
      </c>
      <c r="F13849" s="17" t="n">
        <v>0.15</v>
      </c>
      <c r="G13849" s="16" t="n">
        <v>529.55</v>
      </c>
      <c r="I13849" s="1" t="str">
        <f aca="false">INDEX(Products!$C$2:$C$51,MATCH(C13849,Products!$A$2:$A$51,0))</f>
        <v>Beauty &amp; Personal Care</v>
      </c>
      <c r="J13849" s="1" t="str">
        <f aca="false">INDEX(Orders!$E$2:$E$8001,MATCH(B13849,Orders!$A$2:$A$8001,0))</f>
        <v>Delivered</v>
      </c>
      <c r="K13849" s="1" t="str">
        <f aca="false">LEFT(INDEX(Orders!$C$2:$C$8001,MATCH(B13849,Orders!$A$2:$A$8001,0)),7)</f>
        <v>2024-10</v>
      </c>
    </row>
    <row r="13850" customFormat="false" ht="15" hidden="false" customHeight="true" outlineLevel="0" collapsed="false">
      <c r="A13850" s="1" t="s">
        <v>24320</v>
      </c>
      <c r="B13850" s="1" t="s">
        <v>9233</v>
      </c>
      <c r="C13850" s="1" t="s">
        <v>1982</v>
      </c>
      <c r="D13850" s="1" t="n">
        <v>1</v>
      </c>
      <c r="E13850" s="16" t="n">
        <v>1808.21</v>
      </c>
      <c r="F13850" s="17" t="n">
        <v>0</v>
      </c>
      <c r="G13850" s="16" t="n">
        <v>1808.21</v>
      </c>
      <c r="I13850" s="1" t="str">
        <f aca="false">INDEX(Products!$C$2:$C$51,MATCH(C13850,Products!$A$2:$A$51,0))</f>
        <v>Beauty &amp; Personal Care</v>
      </c>
      <c r="J13850" s="1" t="str">
        <f aca="false">INDEX(Orders!$E$2:$E$8001,MATCH(B13850,Orders!$A$2:$A$8001,0))</f>
        <v>Delivered</v>
      </c>
      <c r="K13850" s="1" t="str">
        <f aca="false">LEFT(INDEX(Orders!$C$2:$C$8001,MATCH(B13850,Orders!$A$2:$A$8001,0)),7)</f>
        <v>2024-10</v>
      </c>
    </row>
    <row r="13851" customFormat="false" ht="15" hidden="false" customHeight="true" outlineLevel="0" collapsed="false">
      <c r="A13851" s="1" t="s">
        <v>24321</v>
      </c>
      <c r="B13851" s="1" t="s">
        <v>9233</v>
      </c>
      <c r="C13851" s="1" t="s">
        <v>1930</v>
      </c>
      <c r="D13851" s="1" t="n">
        <v>1</v>
      </c>
      <c r="E13851" s="16" t="n">
        <v>2398.35</v>
      </c>
      <c r="F13851" s="17" t="n">
        <v>0.05</v>
      </c>
      <c r="G13851" s="16" t="n">
        <v>2278.43</v>
      </c>
      <c r="I13851" s="1" t="str">
        <f aca="false">INDEX(Products!$C$2:$C$51,MATCH(C13851,Products!$A$2:$A$51,0))</f>
        <v>Electronics</v>
      </c>
      <c r="J13851" s="1" t="str">
        <f aca="false">INDEX(Orders!$E$2:$E$8001,MATCH(B13851,Orders!$A$2:$A$8001,0))</f>
        <v>Delivered</v>
      </c>
      <c r="K13851" s="1" t="str">
        <f aca="false">LEFT(INDEX(Orders!$C$2:$C$8001,MATCH(B13851,Orders!$A$2:$A$8001,0)),7)</f>
        <v>2024-10</v>
      </c>
    </row>
    <row r="13852" customFormat="false" ht="15" hidden="false" customHeight="true" outlineLevel="0" collapsed="false">
      <c r="A13852" s="1" t="s">
        <v>24322</v>
      </c>
      <c r="B13852" s="1" t="s">
        <v>9233</v>
      </c>
      <c r="C13852" s="1" t="s">
        <v>1997</v>
      </c>
      <c r="D13852" s="1" t="n">
        <v>1</v>
      </c>
      <c r="E13852" s="16" t="n">
        <v>311.15</v>
      </c>
      <c r="F13852" s="17" t="n">
        <v>0.05</v>
      </c>
      <c r="G13852" s="16" t="n">
        <v>295.59</v>
      </c>
      <c r="I13852" s="1" t="str">
        <f aca="false">INDEX(Products!$C$2:$C$51,MATCH(C13852,Products!$A$2:$A$51,0))</f>
        <v>Sports &amp; Fitness</v>
      </c>
      <c r="J13852" s="1" t="str">
        <f aca="false">INDEX(Orders!$E$2:$E$8001,MATCH(B13852,Orders!$A$2:$A$8001,0))</f>
        <v>Delivered</v>
      </c>
      <c r="K13852" s="1" t="str">
        <f aca="false">LEFT(INDEX(Orders!$C$2:$C$8001,MATCH(B13852,Orders!$A$2:$A$8001,0)),7)</f>
        <v>2024-10</v>
      </c>
    </row>
    <row r="13853" customFormat="false" ht="15" hidden="false" customHeight="true" outlineLevel="0" collapsed="false">
      <c r="A13853" s="1" t="s">
        <v>24323</v>
      </c>
      <c r="B13853" s="1" t="s">
        <v>9234</v>
      </c>
      <c r="C13853" s="1" t="s">
        <v>2006</v>
      </c>
      <c r="D13853" s="1" t="n">
        <v>1</v>
      </c>
      <c r="E13853" s="16" t="n">
        <v>482.17</v>
      </c>
      <c r="F13853" s="17" t="n">
        <v>0</v>
      </c>
      <c r="G13853" s="16" t="n">
        <v>482.17</v>
      </c>
      <c r="I13853" s="1" t="str">
        <f aca="false">INDEX(Products!$C$2:$C$51,MATCH(C13853,Products!$A$2:$A$51,0))</f>
        <v>Books &amp; Stationery</v>
      </c>
      <c r="J13853" s="1" t="str">
        <f aca="false">INDEX(Orders!$E$2:$E$8001,MATCH(B13853,Orders!$A$2:$A$8001,0))</f>
        <v>Returned</v>
      </c>
      <c r="K13853" s="1" t="str">
        <f aca="false">LEFT(INDEX(Orders!$C$2:$C$8001,MATCH(B13853,Orders!$A$2:$A$8001,0)),7)</f>
        <v>2024-07</v>
      </c>
    </row>
    <row r="13854" customFormat="false" ht="15" hidden="false" customHeight="true" outlineLevel="0" collapsed="false">
      <c r="A13854" s="1" t="s">
        <v>24324</v>
      </c>
      <c r="B13854" s="1" t="s">
        <v>9234</v>
      </c>
      <c r="C13854" s="1" t="s">
        <v>1975</v>
      </c>
      <c r="D13854" s="1" t="n">
        <v>1</v>
      </c>
      <c r="E13854" s="16" t="n">
        <v>862.99</v>
      </c>
      <c r="F13854" s="17" t="n">
        <v>0.1</v>
      </c>
      <c r="G13854" s="16" t="n">
        <v>776.69</v>
      </c>
      <c r="I13854" s="1" t="str">
        <f aca="false">INDEX(Products!$C$2:$C$51,MATCH(C13854,Products!$A$2:$A$51,0))</f>
        <v>Beauty &amp; Personal Care</v>
      </c>
      <c r="J13854" s="1" t="str">
        <f aca="false">INDEX(Orders!$E$2:$E$8001,MATCH(B13854,Orders!$A$2:$A$8001,0))</f>
        <v>Returned</v>
      </c>
      <c r="K13854" s="1" t="str">
        <f aca="false">LEFT(INDEX(Orders!$C$2:$C$8001,MATCH(B13854,Orders!$A$2:$A$8001,0)),7)</f>
        <v>2024-07</v>
      </c>
    </row>
    <row r="13855" customFormat="false" ht="15" hidden="false" customHeight="true" outlineLevel="0" collapsed="false">
      <c r="A13855" s="1" t="s">
        <v>24325</v>
      </c>
      <c r="B13855" s="1" t="s">
        <v>9234</v>
      </c>
      <c r="C13855" s="1" t="s">
        <v>1961</v>
      </c>
      <c r="D13855" s="1" t="n">
        <v>1</v>
      </c>
      <c r="E13855" s="16" t="n">
        <v>3493.68</v>
      </c>
      <c r="F13855" s="17" t="n">
        <v>0</v>
      </c>
      <c r="G13855" s="16" t="n">
        <v>3493.68</v>
      </c>
      <c r="I13855" s="1" t="str">
        <f aca="false">INDEX(Products!$C$2:$C$51,MATCH(C13855,Products!$A$2:$A$51,0))</f>
        <v>Home &amp; Kitchen</v>
      </c>
      <c r="J13855" s="1" t="str">
        <f aca="false">INDEX(Orders!$E$2:$E$8001,MATCH(B13855,Orders!$A$2:$A$8001,0))</f>
        <v>Returned</v>
      </c>
      <c r="K13855" s="1" t="str">
        <f aca="false">LEFT(INDEX(Orders!$C$2:$C$8001,MATCH(B13855,Orders!$A$2:$A$8001,0)),7)</f>
        <v>2024-07</v>
      </c>
    </row>
    <row r="13856" customFormat="false" ht="15" hidden="false" customHeight="true" outlineLevel="0" collapsed="false">
      <c r="A13856" s="1" t="s">
        <v>24326</v>
      </c>
      <c r="B13856" s="1" t="s">
        <v>9234</v>
      </c>
      <c r="C13856" s="1" t="s">
        <v>1959</v>
      </c>
      <c r="D13856" s="1" t="n">
        <v>1</v>
      </c>
      <c r="E13856" s="16" t="n">
        <v>2142.79</v>
      </c>
      <c r="F13856" s="17" t="n">
        <v>0.15</v>
      </c>
      <c r="G13856" s="16" t="n">
        <v>1821.37</v>
      </c>
      <c r="I13856" s="1" t="str">
        <f aca="false">INDEX(Products!$C$2:$C$51,MATCH(C13856,Products!$A$2:$A$51,0))</f>
        <v>Home &amp; Kitchen</v>
      </c>
      <c r="J13856" s="1" t="str">
        <f aca="false">INDEX(Orders!$E$2:$E$8001,MATCH(B13856,Orders!$A$2:$A$8001,0))</f>
        <v>Returned</v>
      </c>
      <c r="K13856" s="1" t="str">
        <f aca="false">LEFT(INDEX(Orders!$C$2:$C$8001,MATCH(B13856,Orders!$A$2:$A$8001,0)),7)</f>
        <v>2024-07</v>
      </c>
    </row>
    <row r="13857" customFormat="false" ht="15" hidden="false" customHeight="true" outlineLevel="0" collapsed="false">
      <c r="A13857" s="1" t="s">
        <v>24327</v>
      </c>
      <c r="B13857" s="1" t="s">
        <v>9235</v>
      </c>
      <c r="C13857" s="1" t="s">
        <v>1940</v>
      </c>
      <c r="D13857" s="1" t="n">
        <v>1</v>
      </c>
      <c r="E13857" s="16" t="n">
        <v>2374.52</v>
      </c>
      <c r="F13857" s="17" t="n">
        <v>0</v>
      </c>
      <c r="G13857" s="16" t="n">
        <v>2374.52</v>
      </c>
      <c r="I13857" s="1" t="str">
        <f aca="false">INDEX(Products!$C$2:$C$51,MATCH(C13857,Products!$A$2:$A$51,0))</f>
        <v>Fashion</v>
      </c>
      <c r="J13857" s="1" t="str">
        <f aca="false">INDEX(Orders!$E$2:$E$8001,MATCH(B13857,Orders!$A$2:$A$8001,0))</f>
        <v>Delivered</v>
      </c>
      <c r="K13857" s="1" t="str">
        <f aca="false">LEFT(INDEX(Orders!$C$2:$C$8001,MATCH(B13857,Orders!$A$2:$A$8001,0)),7)</f>
        <v>2024-11</v>
      </c>
    </row>
    <row r="13858" customFormat="false" ht="15" hidden="false" customHeight="true" outlineLevel="0" collapsed="false">
      <c r="A13858" s="1" t="s">
        <v>24328</v>
      </c>
      <c r="B13858" s="1" t="s">
        <v>9236</v>
      </c>
      <c r="C13858" s="1" t="s">
        <v>1930</v>
      </c>
      <c r="D13858" s="1" t="n">
        <v>3</v>
      </c>
      <c r="E13858" s="16" t="n">
        <v>2398.35</v>
      </c>
      <c r="F13858" s="17" t="n">
        <v>0</v>
      </c>
      <c r="G13858" s="16" t="n">
        <v>7195.05</v>
      </c>
      <c r="I13858" s="1" t="str">
        <f aca="false">INDEX(Products!$C$2:$C$51,MATCH(C13858,Products!$A$2:$A$51,0))</f>
        <v>Electronics</v>
      </c>
      <c r="J13858" s="1" t="str">
        <f aca="false">INDEX(Orders!$E$2:$E$8001,MATCH(B13858,Orders!$A$2:$A$8001,0))</f>
        <v>Delivered</v>
      </c>
      <c r="K13858" s="1" t="str">
        <f aca="false">LEFT(INDEX(Orders!$C$2:$C$8001,MATCH(B13858,Orders!$A$2:$A$8001,0)),7)</f>
        <v>2025-09</v>
      </c>
    </row>
    <row r="13859" customFormat="false" ht="15" hidden="false" customHeight="true" outlineLevel="0" collapsed="false">
      <c r="A13859" s="1" t="s">
        <v>24329</v>
      </c>
      <c r="B13859" s="1" t="s">
        <v>9237</v>
      </c>
      <c r="C13859" s="1" t="s">
        <v>1940</v>
      </c>
      <c r="D13859" s="1" t="n">
        <v>1</v>
      </c>
      <c r="E13859" s="16" t="n">
        <v>2374.52</v>
      </c>
      <c r="F13859" s="17" t="n">
        <v>0</v>
      </c>
      <c r="G13859" s="16" t="n">
        <v>2374.52</v>
      </c>
      <c r="I13859" s="1" t="str">
        <f aca="false">INDEX(Products!$C$2:$C$51,MATCH(C13859,Products!$A$2:$A$51,0))</f>
        <v>Fashion</v>
      </c>
      <c r="J13859" s="1" t="str">
        <f aca="false">INDEX(Orders!$E$2:$E$8001,MATCH(B13859,Orders!$A$2:$A$8001,0))</f>
        <v>Delivered</v>
      </c>
      <c r="K13859" s="1" t="str">
        <f aca="false">LEFT(INDEX(Orders!$C$2:$C$8001,MATCH(B13859,Orders!$A$2:$A$8001,0)),7)</f>
        <v>2024-09</v>
      </c>
    </row>
    <row r="13860" customFormat="false" ht="15" hidden="false" customHeight="true" outlineLevel="0" collapsed="false">
      <c r="A13860" s="1" t="s">
        <v>24330</v>
      </c>
      <c r="B13860" s="1" t="s">
        <v>9237</v>
      </c>
      <c r="C13860" s="1" t="s">
        <v>1979</v>
      </c>
      <c r="D13860" s="1" t="n">
        <v>3</v>
      </c>
      <c r="E13860" s="16" t="n">
        <v>623</v>
      </c>
      <c r="F13860" s="17" t="n">
        <v>0.2</v>
      </c>
      <c r="G13860" s="16" t="n">
        <v>1495.2</v>
      </c>
      <c r="I13860" s="1" t="str">
        <f aca="false">INDEX(Products!$C$2:$C$51,MATCH(C13860,Products!$A$2:$A$51,0))</f>
        <v>Beauty &amp; Personal Care</v>
      </c>
      <c r="J13860" s="1" t="str">
        <f aca="false">INDEX(Orders!$E$2:$E$8001,MATCH(B13860,Orders!$A$2:$A$8001,0))</f>
        <v>Delivered</v>
      </c>
      <c r="K13860" s="1" t="str">
        <f aca="false">LEFT(INDEX(Orders!$C$2:$C$8001,MATCH(B13860,Orders!$A$2:$A$8001,0)),7)</f>
        <v>2024-09</v>
      </c>
    </row>
    <row r="13861" customFormat="false" ht="15" hidden="false" customHeight="true" outlineLevel="0" collapsed="false">
      <c r="A13861" s="1" t="s">
        <v>24331</v>
      </c>
      <c r="B13861" s="1" t="s">
        <v>9238</v>
      </c>
      <c r="C13861" s="1" t="s">
        <v>1969</v>
      </c>
      <c r="D13861" s="1" t="n">
        <v>1</v>
      </c>
      <c r="E13861" s="16" t="n">
        <v>9171.98</v>
      </c>
      <c r="F13861" s="17" t="n">
        <v>0</v>
      </c>
      <c r="G13861" s="16" t="n">
        <v>9171.98</v>
      </c>
      <c r="I13861" s="1" t="str">
        <f aca="false">INDEX(Products!$C$2:$C$51,MATCH(C13861,Products!$A$2:$A$51,0))</f>
        <v>Home &amp; Kitchen</v>
      </c>
      <c r="J13861" s="1" t="str">
        <f aca="false">INDEX(Orders!$E$2:$E$8001,MATCH(B13861,Orders!$A$2:$A$8001,0))</f>
        <v>Delivered</v>
      </c>
      <c r="K13861" s="1" t="str">
        <f aca="false">LEFT(INDEX(Orders!$C$2:$C$8001,MATCH(B13861,Orders!$A$2:$A$8001,0)),7)</f>
        <v>2025-12</v>
      </c>
    </row>
    <row r="13862" customFormat="false" ht="15" hidden="false" customHeight="true" outlineLevel="0" collapsed="false">
      <c r="A13862" s="1" t="s">
        <v>24332</v>
      </c>
      <c r="B13862" s="1" t="s">
        <v>9238</v>
      </c>
      <c r="C13862" s="1" t="s">
        <v>2007</v>
      </c>
      <c r="D13862" s="1" t="n">
        <v>1</v>
      </c>
      <c r="E13862" s="16" t="n">
        <v>750.27</v>
      </c>
      <c r="F13862" s="17" t="n">
        <v>0.05</v>
      </c>
      <c r="G13862" s="16" t="n">
        <v>712.76</v>
      </c>
      <c r="I13862" s="1" t="str">
        <f aca="false">INDEX(Products!$C$2:$C$51,MATCH(C13862,Products!$A$2:$A$51,0))</f>
        <v>Books &amp; Stationery</v>
      </c>
      <c r="J13862" s="1" t="str">
        <f aca="false">INDEX(Orders!$E$2:$E$8001,MATCH(B13862,Orders!$A$2:$A$8001,0))</f>
        <v>Delivered</v>
      </c>
      <c r="K13862" s="1" t="str">
        <f aca="false">LEFT(INDEX(Orders!$C$2:$C$8001,MATCH(B13862,Orders!$A$2:$A$8001,0)),7)</f>
        <v>2025-12</v>
      </c>
    </row>
    <row r="13863" customFormat="false" ht="15" hidden="false" customHeight="true" outlineLevel="0" collapsed="false">
      <c r="A13863" s="1" t="s">
        <v>24333</v>
      </c>
      <c r="B13863" s="1" t="s">
        <v>9238</v>
      </c>
      <c r="C13863" s="1" t="s">
        <v>1940</v>
      </c>
      <c r="D13863" s="1" t="n">
        <v>1</v>
      </c>
      <c r="E13863" s="16" t="n">
        <v>2374.52</v>
      </c>
      <c r="F13863" s="17" t="n">
        <v>0.05</v>
      </c>
      <c r="G13863" s="16" t="n">
        <v>2255.79</v>
      </c>
      <c r="I13863" s="1" t="str">
        <f aca="false">INDEX(Products!$C$2:$C$51,MATCH(C13863,Products!$A$2:$A$51,0))</f>
        <v>Fashion</v>
      </c>
      <c r="J13863" s="1" t="str">
        <f aca="false">INDEX(Orders!$E$2:$E$8001,MATCH(B13863,Orders!$A$2:$A$8001,0))</f>
        <v>Delivered</v>
      </c>
      <c r="K13863" s="1" t="str">
        <f aca="false">LEFT(INDEX(Orders!$C$2:$C$8001,MATCH(B13863,Orders!$A$2:$A$8001,0)),7)</f>
        <v>2025-12</v>
      </c>
    </row>
    <row r="13864" customFormat="false" ht="15" hidden="false" customHeight="true" outlineLevel="0" collapsed="false">
      <c r="A13864" s="1" t="s">
        <v>24334</v>
      </c>
      <c r="B13864" s="1" t="s">
        <v>9239</v>
      </c>
      <c r="C13864" s="1" t="s">
        <v>2006</v>
      </c>
      <c r="D13864" s="1" t="n">
        <v>1</v>
      </c>
      <c r="E13864" s="16" t="n">
        <v>482.17</v>
      </c>
      <c r="F13864" s="17" t="n">
        <v>0</v>
      </c>
      <c r="G13864" s="16" t="n">
        <v>482.17</v>
      </c>
      <c r="I13864" s="1" t="str">
        <f aca="false">INDEX(Products!$C$2:$C$51,MATCH(C13864,Products!$A$2:$A$51,0))</f>
        <v>Books &amp; Stationery</v>
      </c>
      <c r="J13864" s="1" t="str">
        <f aca="false">INDEX(Orders!$E$2:$E$8001,MATCH(B13864,Orders!$A$2:$A$8001,0))</f>
        <v>Cancelled</v>
      </c>
      <c r="K13864" s="1" t="str">
        <f aca="false">LEFT(INDEX(Orders!$C$2:$C$8001,MATCH(B13864,Orders!$A$2:$A$8001,0)),7)</f>
        <v>2025-04</v>
      </c>
    </row>
    <row r="13865" customFormat="false" ht="15" hidden="false" customHeight="true" outlineLevel="0" collapsed="false">
      <c r="A13865" s="1" t="s">
        <v>24335</v>
      </c>
      <c r="B13865" s="1" t="s">
        <v>9240</v>
      </c>
      <c r="C13865" s="1" t="s">
        <v>1930</v>
      </c>
      <c r="D13865" s="1" t="n">
        <v>1</v>
      </c>
      <c r="E13865" s="16" t="n">
        <v>2398.35</v>
      </c>
      <c r="F13865" s="17" t="n">
        <v>0</v>
      </c>
      <c r="G13865" s="16" t="n">
        <v>2398.35</v>
      </c>
      <c r="I13865" s="1" t="str">
        <f aca="false">INDEX(Products!$C$2:$C$51,MATCH(C13865,Products!$A$2:$A$51,0))</f>
        <v>Electronics</v>
      </c>
      <c r="J13865" s="1" t="str">
        <f aca="false">INDEX(Orders!$E$2:$E$8001,MATCH(B13865,Orders!$A$2:$A$8001,0))</f>
        <v>Delivered</v>
      </c>
      <c r="K13865" s="1" t="str">
        <f aca="false">LEFT(INDEX(Orders!$C$2:$C$8001,MATCH(B13865,Orders!$A$2:$A$8001,0)),7)</f>
        <v>2025-10</v>
      </c>
    </row>
    <row r="13866" customFormat="false" ht="15" hidden="false" customHeight="true" outlineLevel="0" collapsed="false">
      <c r="A13866" s="1" t="s">
        <v>24336</v>
      </c>
      <c r="B13866" s="1" t="s">
        <v>9240</v>
      </c>
      <c r="C13866" s="1" t="s">
        <v>1997</v>
      </c>
      <c r="D13866" s="1" t="n">
        <v>1</v>
      </c>
      <c r="E13866" s="16" t="n">
        <v>311.15</v>
      </c>
      <c r="F13866" s="17" t="n">
        <v>0.15</v>
      </c>
      <c r="G13866" s="16" t="n">
        <v>264.48</v>
      </c>
      <c r="I13866" s="1" t="str">
        <f aca="false">INDEX(Products!$C$2:$C$51,MATCH(C13866,Products!$A$2:$A$51,0))</f>
        <v>Sports &amp; Fitness</v>
      </c>
      <c r="J13866" s="1" t="str">
        <f aca="false">INDEX(Orders!$E$2:$E$8001,MATCH(B13866,Orders!$A$2:$A$8001,0))</f>
        <v>Delivered</v>
      </c>
      <c r="K13866" s="1" t="str">
        <f aca="false">LEFT(INDEX(Orders!$C$2:$C$8001,MATCH(B13866,Orders!$A$2:$A$8001,0)),7)</f>
        <v>2025-10</v>
      </c>
    </row>
    <row r="13867" customFormat="false" ht="15" hidden="false" customHeight="true" outlineLevel="0" collapsed="false">
      <c r="A13867" s="1" t="s">
        <v>24337</v>
      </c>
      <c r="B13867" s="1" t="s">
        <v>9240</v>
      </c>
      <c r="C13867" s="1" t="s">
        <v>2006</v>
      </c>
      <c r="D13867" s="1" t="n">
        <v>1</v>
      </c>
      <c r="E13867" s="16" t="n">
        <v>482.17</v>
      </c>
      <c r="F13867" s="17" t="n">
        <v>0</v>
      </c>
      <c r="G13867" s="16" t="n">
        <v>482.17</v>
      </c>
      <c r="I13867" s="1" t="str">
        <f aca="false">INDEX(Products!$C$2:$C$51,MATCH(C13867,Products!$A$2:$A$51,0))</f>
        <v>Books &amp; Stationery</v>
      </c>
      <c r="J13867" s="1" t="str">
        <f aca="false">INDEX(Orders!$E$2:$E$8001,MATCH(B13867,Orders!$A$2:$A$8001,0))</f>
        <v>Delivered</v>
      </c>
      <c r="K13867" s="1" t="str">
        <f aca="false">LEFT(INDEX(Orders!$C$2:$C$8001,MATCH(B13867,Orders!$A$2:$A$8001,0)),7)</f>
        <v>2025-10</v>
      </c>
    </row>
    <row r="13868" customFormat="false" ht="15" hidden="false" customHeight="true" outlineLevel="0" collapsed="false">
      <c r="A13868" s="1" t="s">
        <v>24338</v>
      </c>
      <c r="B13868" s="1" t="s">
        <v>9240</v>
      </c>
      <c r="C13868" s="1" t="s">
        <v>1961</v>
      </c>
      <c r="D13868" s="1" t="n">
        <v>2</v>
      </c>
      <c r="E13868" s="16" t="n">
        <v>3493.68</v>
      </c>
      <c r="F13868" s="17" t="n">
        <v>0.2</v>
      </c>
      <c r="G13868" s="16" t="n">
        <v>5589.89</v>
      </c>
      <c r="I13868" s="1" t="str">
        <f aca="false">INDEX(Products!$C$2:$C$51,MATCH(C13868,Products!$A$2:$A$51,0))</f>
        <v>Home &amp; Kitchen</v>
      </c>
      <c r="J13868" s="1" t="str">
        <f aca="false">INDEX(Orders!$E$2:$E$8001,MATCH(B13868,Orders!$A$2:$A$8001,0))</f>
        <v>Delivered</v>
      </c>
      <c r="K13868" s="1" t="str">
        <f aca="false">LEFT(INDEX(Orders!$C$2:$C$8001,MATCH(B13868,Orders!$A$2:$A$8001,0)),7)</f>
        <v>2025-10</v>
      </c>
    </row>
    <row r="13869" customFormat="false" ht="15" hidden="false" customHeight="true" outlineLevel="0" collapsed="false">
      <c r="A13869" s="1" t="s">
        <v>24339</v>
      </c>
      <c r="B13869" s="1" t="s">
        <v>9241</v>
      </c>
      <c r="C13869" s="1" t="s">
        <v>1922</v>
      </c>
      <c r="D13869" s="1" t="n">
        <v>1</v>
      </c>
      <c r="E13869" s="16" t="n">
        <v>3142.61</v>
      </c>
      <c r="F13869" s="17" t="n">
        <v>0</v>
      </c>
      <c r="G13869" s="16" t="n">
        <v>3142.61</v>
      </c>
      <c r="I13869" s="1" t="str">
        <f aca="false">INDEX(Products!$C$2:$C$51,MATCH(C13869,Products!$A$2:$A$51,0))</f>
        <v>Electronics</v>
      </c>
      <c r="J13869" s="1" t="str">
        <f aca="false">INDEX(Orders!$E$2:$E$8001,MATCH(B13869,Orders!$A$2:$A$8001,0))</f>
        <v>Delivered</v>
      </c>
      <c r="K13869" s="1" t="str">
        <f aca="false">LEFT(INDEX(Orders!$C$2:$C$8001,MATCH(B13869,Orders!$A$2:$A$8001,0)),7)</f>
        <v>2024-11</v>
      </c>
    </row>
    <row r="13870" customFormat="false" ht="15" hidden="false" customHeight="true" outlineLevel="0" collapsed="false">
      <c r="A13870" s="1" t="s">
        <v>24340</v>
      </c>
      <c r="B13870" s="1" t="s">
        <v>9241</v>
      </c>
      <c r="C13870" s="1" t="s">
        <v>1924</v>
      </c>
      <c r="D13870" s="1" t="n">
        <v>1</v>
      </c>
      <c r="E13870" s="16" t="n">
        <v>1971</v>
      </c>
      <c r="F13870" s="17" t="n">
        <v>0.15</v>
      </c>
      <c r="G13870" s="16" t="n">
        <v>1675.35</v>
      </c>
      <c r="I13870" s="1" t="str">
        <f aca="false">INDEX(Products!$C$2:$C$51,MATCH(C13870,Products!$A$2:$A$51,0))</f>
        <v>Electronics</v>
      </c>
      <c r="J13870" s="1" t="str">
        <f aca="false">INDEX(Orders!$E$2:$E$8001,MATCH(B13870,Orders!$A$2:$A$8001,0))</f>
        <v>Delivered</v>
      </c>
      <c r="K13870" s="1" t="str">
        <f aca="false">LEFT(INDEX(Orders!$C$2:$C$8001,MATCH(B13870,Orders!$A$2:$A$8001,0)),7)</f>
        <v>2024-11</v>
      </c>
    </row>
    <row r="13871" customFormat="false" ht="15" hidden="false" customHeight="true" outlineLevel="0" collapsed="false">
      <c r="A13871" s="1" t="s">
        <v>24341</v>
      </c>
      <c r="B13871" s="1" t="s">
        <v>9241</v>
      </c>
      <c r="C13871" s="1" t="s">
        <v>1951</v>
      </c>
      <c r="D13871" s="1" t="n">
        <v>1</v>
      </c>
      <c r="E13871" s="16" t="n">
        <v>957.5</v>
      </c>
      <c r="F13871" s="17" t="n">
        <v>0</v>
      </c>
      <c r="G13871" s="16" t="n">
        <v>957.5</v>
      </c>
      <c r="I13871" s="1" t="str">
        <f aca="false">INDEX(Products!$C$2:$C$51,MATCH(C13871,Products!$A$2:$A$51,0))</f>
        <v>Fashion</v>
      </c>
      <c r="J13871" s="1" t="str">
        <f aca="false">INDEX(Orders!$E$2:$E$8001,MATCH(B13871,Orders!$A$2:$A$8001,0))</f>
        <v>Delivered</v>
      </c>
      <c r="K13871" s="1" t="str">
        <f aca="false">LEFT(INDEX(Orders!$C$2:$C$8001,MATCH(B13871,Orders!$A$2:$A$8001,0)),7)</f>
        <v>2024-11</v>
      </c>
    </row>
    <row r="13872" customFormat="false" ht="15" hidden="false" customHeight="true" outlineLevel="0" collapsed="false">
      <c r="A13872" s="1" t="s">
        <v>24342</v>
      </c>
      <c r="B13872" s="1" t="s">
        <v>9242</v>
      </c>
      <c r="C13872" s="1" t="s">
        <v>1951</v>
      </c>
      <c r="D13872" s="1" t="n">
        <v>1</v>
      </c>
      <c r="E13872" s="16" t="n">
        <v>957.5</v>
      </c>
      <c r="F13872" s="17" t="n">
        <v>0.05</v>
      </c>
      <c r="G13872" s="16" t="n">
        <v>909.62</v>
      </c>
      <c r="I13872" s="1" t="str">
        <f aca="false">INDEX(Products!$C$2:$C$51,MATCH(C13872,Products!$A$2:$A$51,0))</f>
        <v>Fashion</v>
      </c>
      <c r="J13872" s="1" t="str">
        <f aca="false">INDEX(Orders!$E$2:$E$8001,MATCH(B13872,Orders!$A$2:$A$8001,0))</f>
        <v>Delivered</v>
      </c>
      <c r="K13872" s="1" t="str">
        <f aca="false">LEFT(INDEX(Orders!$C$2:$C$8001,MATCH(B13872,Orders!$A$2:$A$8001,0)),7)</f>
        <v>2024-09</v>
      </c>
    </row>
    <row r="13873" customFormat="false" ht="15" hidden="false" customHeight="true" outlineLevel="0" collapsed="false">
      <c r="A13873" s="1" t="s">
        <v>24343</v>
      </c>
      <c r="B13873" s="1" t="s">
        <v>9243</v>
      </c>
      <c r="C13873" s="1" t="s">
        <v>1988</v>
      </c>
      <c r="D13873" s="1" t="n">
        <v>1</v>
      </c>
      <c r="E13873" s="16" t="n">
        <v>681.07</v>
      </c>
      <c r="F13873" s="17" t="n">
        <v>0.05</v>
      </c>
      <c r="G13873" s="16" t="n">
        <v>647.02</v>
      </c>
      <c r="I13873" s="1" t="str">
        <f aca="false">INDEX(Products!$C$2:$C$51,MATCH(C13873,Products!$A$2:$A$51,0))</f>
        <v>Sports &amp; Fitness</v>
      </c>
      <c r="J13873" s="1" t="str">
        <f aca="false">INDEX(Orders!$E$2:$E$8001,MATCH(B13873,Orders!$A$2:$A$8001,0))</f>
        <v>Delivered</v>
      </c>
      <c r="K13873" s="1" t="str">
        <f aca="false">LEFT(INDEX(Orders!$C$2:$C$8001,MATCH(B13873,Orders!$A$2:$A$8001,0)),7)</f>
        <v>2025-07</v>
      </c>
    </row>
    <row r="13874" customFormat="false" ht="15" hidden="false" customHeight="true" outlineLevel="0" collapsed="false">
      <c r="A13874" s="1" t="s">
        <v>24344</v>
      </c>
      <c r="B13874" s="1" t="s">
        <v>9243</v>
      </c>
      <c r="C13874" s="1" t="s">
        <v>2006</v>
      </c>
      <c r="D13874" s="1" t="n">
        <v>1</v>
      </c>
      <c r="E13874" s="16" t="n">
        <v>482.17</v>
      </c>
      <c r="F13874" s="17" t="n">
        <v>0</v>
      </c>
      <c r="G13874" s="16" t="n">
        <v>482.17</v>
      </c>
      <c r="I13874" s="1" t="str">
        <f aca="false">INDEX(Products!$C$2:$C$51,MATCH(C13874,Products!$A$2:$A$51,0))</f>
        <v>Books &amp; Stationery</v>
      </c>
      <c r="J13874" s="1" t="str">
        <f aca="false">INDEX(Orders!$E$2:$E$8001,MATCH(B13874,Orders!$A$2:$A$8001,0))</f>
        <v>Delivered</v>
      </c>
      <c r="K13874" s="1" t="str">
        <f aca="false">LEFT(INDEX(Orders!$C$2:$C$8001,MATCH(B13874,Orders!$A$2:$A$8001,0)),7)</f>
        <v>2025-07</v>
      </c>
    </row>
    <row r="13875" customFormat="false" ht="15" hidden="false" customHeight="true" outlineLevel="0" collapsed="false">
      <c r="A13875" s="1" t="s">
        <v>24345</v>
      </c>
      <c r="B13875" s="1" t="s">
        <v>9244</v>
      </c>
      <c r="C13875" s="1" t="s">
        <v>1930</v>
      </c>
      <c r="D13875" s="1" t="n">
        <v>2</v>
      </c>
      <c r="E13875" s="16" t="n">
        <v>2398.35</v>
      </c>
      <c r="F13875" s="17" t="n">
        <v>0</v>
      </c>
      <c r="G13875" s="16" t="n">
        <v>4796.7</v>
      </c>
      <c r="I13875" s="1" t="str">
        <f aca="false">INDEX(Products!$C$2:$C$51,MATCH(C13875,Products!$A$2:$A$51,0))</f>
        <v>Electronics</v>
      </c>
      <c r="J13875" s="1" t="str">
        <f aca="false">INDEX(Orders!$E$2:$E$8001,MATCH(B13875,Orders!$A$2:$A$8001,0))</f>
        <v>Delivered</v>
      </c>
      <c r="K13875" s="1" t="str">
        <f aca="false">LEFT(INDEX(Orders!$C$2:$C$8001,MATCH(B13875,Orders!$A$2:$A$8001,0)),7)</f>
        <v>2025-10</v>
      </c>
    </row>
    <row r="13876" customFormat="false" ht="15" hidden="false" customHeight="true" outlineLevel="0" collapsed="false">
      <c r="A13876" s="1" t="s">
        <v>24346</v>
      </c>
      <c r="B13876" s="1" t="s">
        <v>9245</v>
      </c>
      <c r="C13876" s="1" t="s">
        <v>1940</v>
      </c>
      <c r="D13876" s="1" t="n">
        <v>2</v>
      </c>
      <c r="E13876" s="16" t="n">
        <v>2374.52</v>
      </c>
      <c r="F13876" s="17" t="n">
        <v>0.1</v>
      </c>
      <c r="G13876" s="16" t="n">
        <v>4274.14</v>
      </c>
      <c r="I13876" s="1" t="str">
        <f aca="false">INDEX(Products!$C$2:$C$51,MATCH(C13876,Products!$A$2:$A$51,0))</f>
        <v>Fashion</v>
      </c>
      <c r="J13876" s="1" t="str">
        <f aca="false">INDEX(Orders!$E$2:$E$8001,MATCH(B13876,Orders!$A$2:$A$8001,0))</f>
        <v>Delivered</v>
      </c>
      <c r="K13876" s="1" t="str">
        <f aca="false">LEFT(INDEX(Orders!$C$2:$C$8001,MATCH(B13876,Orders!$A$2:$A$8001,0)),7)</f>
        <v>2025-10</v>
      </c>
    </row>
    <row r="13877" customFormat="false" ht="15" hidden="false" customHeight="true" outlineLevel="0" collapsed="false">
      <c r="A13877" s="1" t="s">
        <v>24347</v>
      </c>
      <c r="B13877" s="1" t="s">
        <v>9245</v>
      </c>
      <c r="C13877" s="1" t="s">
        <v>2006</v>
      </c>
      <c r="D13877" s="1" t="n">
        <v>1</v>
      </c>
      <c r="E13877" s="16" t="n">
        <v>482.17</v>
      </c>
      <c r="F13877" s="17" t="n">
        <v>0</v>
      </c>
      <c r="G13877" s="16" t="n">
        <v>482.17</v>
      </c>
      <c r="I13877" s="1" t="str">
        <f aca="false">INDEX(Products!$C$2:$C$51,MATCH(C13877,Products!$A$2:$A$51,0))</f>
        <v>Books &amp; Stationery</v>
      </c>
      <c r="J13877" s="1" t="str">
        <f aca="false">INDEX(Orders!$E$2:$E$8001,MATCH(B13877,Orders!$A$2:$A$8001,0))</f>
        <v>Delivered</v>
      </c>
      <c r="K13877" s="1" t="str">
        <f aca="false">LEFT(INDEX(Orders!$C$2:$C$8001,MATCH(B13877,Orders!$A$2:$A$8001,0)),7)</f>
        <v>2025-10</v>
      </c>
    </row>
    <row r="13878" customFormat="false" ht="15" hidden="false" customHeight="true" outlineLevel="0" collapsed="false">
      <c r="A13878" s="1" t="s">
        <v>24348</v>
      </c>
      <c r="B13878" s="1" t="s">
        <v>9245</v>
      </c>
      <c r="C13878" s="1" t="s">
        <v>1969</v>
      </c>
      <c r="D13878" s="1" t="n">
        <v>3</v>
      </c>
      <c r="E13878" s="16" t="n">
        <v>9171.98</v>
      </c>
      <c r="F13878" s="17" t="n">
        <v>0</v>
      </c>
      <c r="G13878" s="16" t="n">
        <v>27515.94</v>
      </c>
      <c r="I13878" s="1" t="str">
        <f aca="false">INDEX(Products!$C$2:$C$51,MATCH(C13878,Products!$A$2:$A$51,0))</f>
        <v>Home &amp; Kitchen</v>
      </c>
      <c r="J13878" s="1" t="str">
        <f aca="false">INDEX(Orders!$E$2:$E$8001,MATCH(B13878,Orders!$A$2:$A$8001,0))</f>
        <v>Delivered</v>
      </c>
      <c r="K13878" s="1" t="str">
        <f aca="false">LEFT(INDEX(Orders!$C$2:$C$8001,MATCH(B13878,Orders!$A$2:$A$8001,0)),7)</f>
        <v>2025-10</v>
      </c>
    </row>
    <row r="13879" customFormat="false" ht="15" hidden="false" customHeight="true" outlineLevel="0" collapsed="false">
      <c r="A13879" s="1" t="s">
        <v>24349</v>
      </c>
      <c r="B13879" s="1" t="s">
        <v>9245</v>
      </c>
      <c r="C13879" s="1" t="s">
        <v>1961</v>
      </c>
      <c r="D13879" s="1" t="n">
        <v>1</v>
      </c>
      <c r="E13879" s="16" t="n">
        <v>3493.68</v>
      </c>
      <c r="F13879" s="17" t="n">
        <v>0.05</v>
      </c>
      <c r="G13879" s="16" t="n">
        <v>3319</v>
      </c>
      <c r="I13879" s="1" t="str">
        <f aca="false">INDEX(Products!$C$2:$C$51,MATCH(C13879,Products!$A$2:$A$51,0))</f>
        <v>Home &amp; Kitchen</v>
      </c>
      <c r="J13879" s="1" t="str">
        <f aca="false">INDEX(Orders!$E$2:$E$8001,MATCH(B13879,Orders!$A$2:$A$8001,0))</f>
        <v>Delivered</v>
      </c>
      <c r="K13879" s="1" t="str">
        <f aca="false">LEFT(INDEX(Orders!$C$2:$C$8001,MATCH(B13879,Orders!$A$2:$A$8001,0)),7)</f>
        <v>2025-10</v>
      </c>
    </row>
    <row r="13880" customFormat="false" ht="15" hidden="false" customHeight="true" outlineLevel="0" collapsed="false">
      <c r="A13880" s="1" t="s">
        <v>24350</v>
      </c>
      <c r="B13880" s="1" t="s">
        <v>9245</v>
      </c>
      <c r="C13880" s="1" t="s">
        <v>1928</v>
      </c>
      <c r="D13880" s="1" t="n">
        <v>1</v>
      </c>
      <c r="E13880" s="16" t="n">
        <v>657.82</v>
      </c>
      <c r="F13880" s="17" t="n">
        <v>0</v>
      </c>
      <c r="G13880" s="16" t="n">
        <v>657.82</v>
      </c>
      <c r="I13880" s="1" t="str">
        <f aca="false">INDEX(Products!$C$2:$C$51,MATCH(C13880,Products!$A$2:$A$51,0))</f>
        <v>Electronics</v>
      </c>
      <c r="J13880" s="1" t="str">
        <f aca="false">INDEX(Orders!$E$2:$E$8001,MATCH(B13880,Orders!$A$2:$A$8001,0))</f>
        <v>Delivered</v>
      </c>
      <c r="K13880" s="1" t="str">
        <f aca="false">LEFT(INDEX(Orders!$C$2:$C$8001,MATCH(B13880,Orders!$A$2:$A$8001,0)),7)</f>
        <v>2025-10</v>
      </c>
    </row>
    <row r="13881" customFormat="false" ht="15" hidden="false" customHeight="true" outlineLevel="0" collapsed="false">
      <c r="A13881" s="1" t="s">
        <v>24351</v>
      </c>
      <c r="B13881" s="1" t="s">
        <v>9246</v>
      </c>
      <c r="C13881" s="1" t="s">
        <v>2006</v>
      </c>
      <c r="D13881" s="1" t="n">
        <v>1</v>
      </c>
      <c r="E13881" s="16" t="n">
        <v>482.17</v>
      </c>
      <c r="F13881" s="17" t="n">
        <v>0.05</v>
      </c>
      <c r="G13881" s="16" t="n">
        <v>458.06</v>
      </c>
      <c r="I13881" s="1" t="str">
        <f aca="false">INDEX(Products!$C$2:$C$51,MATCH(C13881,Products!$A$2:$A$51,0))</f>
        <v>Books &amp; Stationery</v>
      </c>
      <c r="J13881" s="1" t="str">
        <f aca="false">INDEX(Orders!$E$2:$E$8001,MATCH(B13881,Orders!$A$2:$A$8001,0))</f>
        <v>Delivered</v>
      </c>
      <c r="K13881" s="1" t="str">
        <f aca="false">LEFT(INDEX(Orders!$C$2:$C$8001,MATCH(B13881,Orders!$A$2:$A$8001,0)),7)</f>
        <v>2024-11</v>
      </c>
    </row>
    <row r="13882" customFormat="false" ht="15" hidden="false" customHeight="true" outlineLevel="0" collapsed="false">
      <c r="A13882" s="1" t="s">
        <v>24352</v>
      </c>
      <c r="B13882" s="1" t="s">
        <v>9247</v>
      </c>
      <c r="C13882" s="1" t="s">
        <v>1941</v>
      </c>
      <c r="D13882" s="1" t="n">
        <v>2</v>
      </c>
      <c r="E13882" s="16" t="n">
        <v>2757.65</v>
      </c>
      <c r="F13882" s="17" t="n">
        <v>0.15</v>
      </c>
      <c r="G13882" s="16" t="n">
        <v>4688</v>
      </c>
      <c r="I13882" s="1" t="str">
        <f aca="false">INDEX(Products!$C$2:$C$51,MATCH(C13882,Products!$A$2:$A$51,0))</f>
        <v>Fashion</v>
      </c>
      <c r="J13882" s="1" t="str">
        <f aca="false">INDEX(Orders!$E$2:$E$8001,MATCH(B13882,Orders!$A$2:$A$8001,0))</f>
        <v>Delivered</v>
      </c>
      <c r="K13882" s="1" t="str">
        <f aca="false">LEFT(INDEX(Orders!$C$2:$C$8001,MATCH(B13882,Orders!$A$2:$A$8001,0)),7)</f>
        <v>2024-12</v>
      </c>
    </row>
    <row r="13883" customFormat="false" ht="15" hidden="false" customHeight="true" outlineLevel="0" collapsed="false">
      <c r="A13883" s="1" t="s">
        <v>24353</v>
      </c>
      <c r="B13883" s="1" t="s">
        <v>9248</v>
      </c>
      <c r="C13883" s="1" t="s">
        <v>1976</v>
      </c>
      <c r="D13883" s="1" t="n">
        <v>1</v>
      </c>
      <c r="E13883" s="16" t="n">
        <v>1603.35</v>
      </c>
      <c r="F13883" s="17" t="n">
        <v>0.1</v>
      </c>
      <c r="G13883" s="16" t="n">
        <v>1443.02</v>
      </c>
      <c r="I13883" s="1" t="str">
        <f aca="false">INDEX(Products!$C$2:$C$51,MATCH(C13883,Products!$A$2:$A$51,0))</f>
        <v>Beauty &amp; Personal Care</v>
      </c>
      <c r="J13883" s="1" t="str">
        <f aca="false">INDEX(Orders!$E$2:$E$8001,MATCH(B13883,Orders!$A$2:$A$8001,0))</f>
        <v>Delivered</v>
      </c>
      <c r="K13883" s="1" t="str">
        <f aca="false">LEFT(INDEX(Orders!$C$2:$C$8001,MATCH(B13883,Orders!$A$2:$A$8001,0)),7)</f>
        <v>2025-04</v>
      </c>
    </row>
    <row r="13884" customFormat="false" ht="15" hidden="false" customHeight="true" outlineLevel="0" collapsed="false">
      <c r="A13884" s="1" t="s">
        <v>24354</v>
      </c>
      <c r="B13884" s="1" t="s">
        <v>9248</v>
      </c>
      <c r="C13884" s="1" t="s">
        <v>2006</v>
      </c>
      <c r="D13884" s="1" t="n">
        <v>1</v>
      </c>
      <c r="E13884" s="16" t="n">
        <v>482.17</v>
      </c>
      <c r="F13884" s="17" t="n">
        <v>0</v>
      </c>
      <c r="G13884" s="16" t="n">
        <v>482.17</v>
      </c>
      <c r="I13884" s="1" t="str">
        <f aca="false">INDEX(Products!$C$2:$C$51,MATCH(C13884,Products!$A$2:$A$51,0))</f>
        <v>Books &amp; Stationery</v>
      </c>
      <c r="J13884" s="1" t="str">
        <f aca="false">INDEX(Orders!$E$2:$E$8001,MATCH(B13884,Orders!$A$2:$A$8001,0))</f>
        <v>Delivered</v>
      </c>
      <c r="K13884" s="1" t="str">
        <f aca="false">LEFT(INDEX(Orders!$C$2:$C$8001,MATCH(B13884,Orders!$A$2:$A$8001,0)),7)</f>
        <v>2025-04</v>
      </c>
    </row>
    <row r="13885" customFormat="false" ht="15" hidden="false" customHeight="true" outlineLevel="0" collapsed="false">
      <c r="A13885" s="1" t="s">
        <v>24355</v>
      </c>
      <c r="B13885" s="1" t="s">
        <v>9248</v>
      </c>
      <c r="C13885" s="1" t="s">
        <v>1990</v>
      </c>
      <c r="D13885" s="1" t="n">
        <v>3</v>
      </c>
      <c r="E13885" s="16" t="n">
        <v>5311.32</v>
      </c>
      <c r="F13885" s="17" t="n">
        <v>0.15</v>
      </c>
      <c r="G13885" s="16" t="n">
        <v>13543.87</v>
      </c>
      <c r="I13885" s="1" t="str">
        <f aca="false">INDEX(Products!$C$2:$C$51,MATCH(C13885,Products!$A$2:$A$51,0))</f>
        <v>Sports &amp; Fitness</v>
      </c>
      <c r="J13885" s="1" t="str">
        <f aca="false">INDEX(Orders!$E$2:$E$8001,MATCH(B13885,Orders!$A$2:$A$8001,0))</f>
        <v>Delivered</v>
      </c>
      <c r="K13885" s="1" t="str">
        <f aca="false">LEFT(INDEX(Orders!$C$2:$C$8001,MATCH(B13885,Orders!$A$2:$A$8001,0)),7)</f>
        <v>2025-04</v>
      </c>
    </row>
    <row r="13886" customFormat="false" ht="15" hidden="false" customHeight="true" outlineLevel="0" collapsed="false">
      <c r="A13886" s="1" t="s">
        <v>24356</v>
      </c>
      <c r="B13886" s="1" t="s">
        <v>9249</v>
      </c>
      <c r="C13886" s="1" t="s">
        <v>1957</v>
      </c>
      <c r="D13886" s="1" t="n">
        <v>3</v>
      </c>
      <c r="E13886" s="16" t="n">
        <v>1469.28</v>
      </c>
      <c r="F13886" s="17" t="n">
        <v>0.05</v>
      </c>
      <c r="G13886" s="16" t="n">
        <v>4187.45</v>
      </c>
      <c r="I13886" s="1" t="str">
        <f aca="false">INDEX(Products!$C$2:$C$51,MATCH(C13886,Products!$A$2:$A$51,0))</f>
        <v>Home &amp; Kitchen</v>
      </c>
      <c r="J13886" s="1" t="str">
        <f aca="false">INDEX(Orders!$E$2:$E$8001,MATCH(B13886,Orders!$A$2:$A$8001,0))</f>
        <v>Delivered</v>
      </c>
      <c r="K13886" s="1" t="str">
        <f aca="false">LEFT(INDEX(Orders!$C$2:$C$8001,MATCH(B13886,Orders!$A$2:$A$8001,0)),7)</f>
        <v>2025-09</v>
      </c>
    </row>
    <row r="13887" customFormat="false" ht="15" hidden="false" customHeight="true" outlineLevel="0" collapsed="false">
      <c r="A13887" s="1" t="s">
        <v>24357</v>
      </c>
      <c r="B13887" s="1" t="s">
        <v>9249</v>
      </c>
      <c r="C13887" s="1" t="s">
        <v>1990</v>
      </c>
      <c r="D13887" s="1" t="n">
        <v>1</v>
      </c>
      <c r="E13887" s="16" t="n">
        <v>5311.32</v>
      </c>
      <c r="F13887" s="17" t="n">
        <v>0.2</v>
      </c>
      <c r="G13887" s="16" t="n">
        <v>4249.06</v>
      </c>
      <c r="I13887" s="1" t="str">
        <f aca="false">INDEX(Products!$C$2:$C$51,MATCH(C13887,Products!$A$2:$A$51,0))</f>
        <v>Sports &amp; Fitness</v>
      </c>
      <c r="J13887" s="1" t="str">
        <f aca="false">INDEX(Orders!$E$2:$E$8001,MATCH(B13887,Orders!$A$2:$A$8001,0))</f>
        <v>Delivered</v>
      </c>
      <c r="K13887" s="1" t="str">
        <f aca="false">LEFT(INDEX(Orders!$C$2:$C$8001,MATCH(B13887,Orders!$A$2:$A$8001,0)),7)</f>
        <v>2025-09</v>
      </c>
    </row>
    <row r="13888" customFormat="false" ht="15" hidden="false" customHeight="true" outlineLevel="0" collapsed="false">
      <c r="A13888" s="1" t="s">
        <v>24358</v>
      </c>
      <c r="B13888" s="1" t="s">
        <v>9250</v>
      </c>
      <c r="C13888" s="1" t="s">
        <v>1975</v>
      </c>
      <c r="D13888" s="1" t="n">
        <v>1</v>
      </c>
      <c r="E13888" s="16" t="n">
        <v>862.99</v>
      </c>
      <c r="F13888" s="17" t="n">
        <v>0</v>
      </c>
      <c r="G13888" s="16" t="n">
        <v>862.99</v>
      </c>
      <c r="I13888" s="1" t="str">
        <f aca="false">INDEX(Products!$C$2:$C$51,MATCH(C13888,Products!$A$2:$A$51,0))</f>
        <v>Beauty &amp; Personal Care</v>
      </c>
      <c r="J13888" s="1" t="str">
        <f aca="false">INDEX(Orders!$E$2:$E$8001,MATCH(B13888,Orders!$A$2:$A$8001,0))</f>
        <v>Delivered</v>
      </c>
      <c r="K13888" s="1" t="str">
        <f aca="false">LEFT(INDEX(Orders!$C$2:$C$8001,MATCH(B13888,Orders!$A$2:$A$8001,0)),7)</f>
        <v>2025-12</v>
      </c>
    </row>
    <row r="13889" customFormat="false" ht="15" hidden="false" customHeight="true" outlineLevel="0" collapsed="false">
      <c r="A13889" s="1" t="s">
        <v>24359</v>
      </c>
      <c r="B13889" s="1" t="s">
        <v>9250</v>
      </c>
      <c r="C13889" s="1" t="s">
        <v>1940</v>
      </c>
      <c r="D13889" s="1" t="n">
        <v>2</v>
      </c>
      <c r="E13889" s="16" t="n">
        <v>2374.52</v>
      </c>
      <c r="F13889" s="17" t="n">
        <v>0.05</v>
      </c>
      <c r="G13889" s="16" t="n">
        <v>4511.59</v>
      </c>
      <c r="I13889" s="1" t="str">
        <f aca="false">INDEX(Products!$C$2:$C$51,MATCH(C13889,Products!$A$2:$A$51,0))</f>
        <v>Fashion</v>
      </c>
      <c r="J13889" s="1" t="str">
        <f aca="false">INDEX(Orders!$E$2:$E$8001,MATCH(B13889,Orders!$A$2:$A$8001,0))</f>
        <v>Delivered</v>
      </c>
      <c r="K13889" s="1" t="str">
        <f aca="false">LEFT(INDEX(Orders!$C$2:$C$8001,MATCH(B13889,Orders!$A$2:$A$8001,0)),7)</f>
        <v>2025-12</v>
      </c>
    </row>
    <row r="13890" customFormat="false" ht="15" hidden="false" customHeight="true" outlineLevel="0" collapsed="false">
      <c r="A13890" s="1" t="s">
        <v>24360</v>
      </c>
      <c r="B13890" s="1" t="s">
        <v>9251</v>
      </c>
      <c r="C13890" s="1" t="s">
        <v>2000</v>
      </c>
      <c r="D13890" s="1" t="n">
        <v>1</v>
      </c>
      <c r="E13890" s="16" t="n">
        <v>425.08</v>
      </c>
      <c r="F13890" s="17" t="n">
        <v>0</v>
      </c>
      <c r="G13890" s="16" t="n">
        <v>425.08</v>
      </c>
      <c r="I13890" s="1" t="str">
        <f aca="false">INDEX(Products!$C$2:$C$51,MATCH(C13890,Products!$A$2:$A$51,0))</f>
        <v>Books &amp; Stationery</v>
      </c>
      <c r="J13890" s="1" t="str">
        <f aca="false">INDEX(Orders!$E$2:$E$8001,MATCH(B13890,Orders!$A$2:$A$8001,0))</f>
        <v>Cancelled</v>
      </c>
      <c r="K13890" s="1" t="str">
        <f aca="false">LEFT(INDEX(Orders!$C$2:$C$8001,MATCH(B13890,Orders!$A$2:$A$8001,0)),7)</f>
        <v>2025-05</v>
      </c>
    </row>
    <row r="13891" customFormat="false" ht="15" hidden="false" customHeight="true" outlineLevel="0" collapsed="false">
      <c r="A13891" s="1" t="s">
        <v>24361</v>
      </c>
      <c r="B13891" s="1" t="s">
        <v>9251</v>
      </c>
      <c r="C13891" s="1" t="s">
        <v>2007</v>
      </c>
      <c r="D13891" s="1" t="n">
        <v>2</v>
      </c>
      <c r="E13891" s="16" t="n">
        <v>750.27</v>
      </c>
      <c r="F13891" s="17" t="n">
        <v>0</v>
      </c>
      <c r="G13891" s="16" t="n">
        <v>1500.54</v>
      </c>
      <c r="I13891" s="1" t="str">
        <f aca="false">INDEX(Products!$C$2:$C$51,MATCH(C13891,Products!$A$2:$A$51,0))</f>
        <v>Books &amp; Stationery</v>
      </c>
      <c r="J13891" s="1" t="str">
        <f aca="false">INDEX(Orders!$E$2:$E$8001,MATCH(B13891,Orders!$A$2:$A$8001,0))</f>
        <v>Cancelled</v>
      </c>
      <c r="K13891" s="1" t="str">
        <f aca="false">LEFT(INDEX(Orders!$C$2:$C$8001,MATCH(B13891,Orders!$A$2:$A$8001,0)),7)</f>
        <v>2025-05</v>
      </c>
    </row>
    <row r="13892" customFormat="false" ht="15" hidden="false" customHeight="true" outlineLevel="0" collapsed="false">
      <c r="A13892" s="1" t="s">
        <v>24362</v>
      </c>
      <c r="B13892" s="1" t="s">
        <v>9252</v>
      </c>
      <c r="C13892" s="1" t="s">
        <v>1940</v>
      </c>
      <c r="D13892" s="1" t="n">
        <v>1</v>
      </c>
      <c r="E13892" s="16" t="n">
        <v>2374.52</v>
      </c>
      <c r="F13892" s="17" t="n">
        <v>0</v>
      </c>
      <c r="G13892" s="16" t="n">
        <v>2374.52</v>
      </c>
      <c r="I13892" s="1" t="str">
        <f aca="false">INDEX(Products!$C$2:$C$51,MATCH(C13892,Products!$A$2:$A$51,0))</f>
        <v>Fashion</v>
      </c>
      <c r="J13892" s="1" t="str">
        <f aca="false">INDEX(Orders!$E$2:$E$8001,MATCH(B13892,Orders!$A$2:$A$8001,0))</f>
        <v>Delivered</v>
      </c>
      <c r="K13892" s="1" t="str">
        <f aca="false">LEFT(INDEX(Orders!$C$2:$C$8001,MATCH(B13892,Orders!$A$2:$A$8001,0)),7)</f>
        <v>2024-12</v>
      </c>
    </row>
    <row r="13893" customFormat="false" ht="15" hidden="false" customHeight="true" outlineLevel="0" collapsed="false">
      <c r="A13893" s="1" t="s">
        <v>24363</v>
      </c>
      <c r="B13893" s="1" t="s">
        <v>9252</v>
      </c>
      <c r="C13893" s="1" t="s">
        <v>1997</v>
      </c>
      <c r="D13893" s="1" t="n">
        <v>2</v>
      </c>
      <c r="E13893" s="16" t="n">
        <v>311.15</v>
      </c>
      <c r="F13893" s="17" t="n">
        <v>0.2</v>
      </c>
      <c r="G13893" s="16" t="n">
        <v>497.84</v>
      </c>
      <c r="I13893" s="1" t="str">
        <f aca="false">INDEX(Products!$C$2:$C$51,MATCH(C13893,Products!$A$2:$A$51,0))</f>
        <v>Sports &amp; Fitness</v>
      </c>
      <c r="J13893" s="1" t="str">
        <f aca="false">INDEX(Orders!$E$2:$E$8001,MATCH(B13893,Orders!$A$2:$A$8001,0))</f>
        <v>Delivered</v>
      </c>
      <c r="K13893" s="1" t="str">
        <f aca="false">LEFT(INDEX(Orders!$C$2:$C$8001,MATCH(B13893,Orders!$A$2:$A$8001,0)),7)</f>
        <v>2024-12</v>
      </c>
    </row>
    <row r="13894" customFormat="false" ht="15" hidden="false" customHeight="true" outlineLevel="0" collapsed="false">
      <c r="A13894" s="1" t="s">
        <v>24364</v>
      </c>
      <c r="B13894" s="1" t="s">
        <v>9252</v>
      </c>
      <c r="C13894" s="1" t="s">
        <v>2006</v>
      </c>
      <c r="D13894" s="1" t="n">
        <v>3</v>
      </c>
      <c r="E13894" s="16" t="n">
        <v>482.17</v>
      </c>
      <c r="F13894" s="17" t="n">
        <v>0.05</v>
      </c>
      <c r="G13894" s="16" t="n">
        <v>1374.18</v>
      </c>
      <c r="I13894" s="1" t="str">
        <f aca="false">INDEX(Products!$C$2:$C$51,MATCH(C13894,Products!$A$2:$A$51,0))</f>
        <v>Books &amp; Stationery</v>
      </c>
      <c r="J13894" s="1" t="str">
        <f aca="false">INDEX(Orders!$E$2:$E$8001,MATCH(B13894,Orders!$A$2:$A$8001,0))</f>
        <v>Delivered</v>
      </c>
      <c r="K13894" s="1" t="str">
        <f aca="false">LEFT(INDEX(Orders!$C$2:$C$8001,MATCH(B13894,Orders!$A$2:$A$8001,0)),7)</f>
        <v>2024-12</v>
      </c>
    </row>
    <row r="13895" customFormat="false" ht="15" hidden="false" customHeight="true" outlineLevel="0" collapsed="false">
      <c r="A13895" s="1" t="s">
        <v>24365</v>
      </c>
      <c r="B13895" s="1" t="s">
        <v>9252</v>
      </c>
      <c r="C13895" s="1" t="s">
        <v>1969</v>
      </c>
      <c r="D13895" s="1" t="n">
        <v>1</v>
      </c>
      <c r="E13895" s="16" t="n">
        <v>9171.98</v>
      </c>
      <c r="F13895" s="17" t="n">
        <v>0</v>
      </c>
      <c r="G13895" s="16" t="n">
        <v>9171.98</v>
      </c>
      <c r="I13895" s="1" t="str">
        <f aca="false">INDEX(Products!$C$2:$C$51,MATCH(C13895,Products!$A$2:$A$51,0))</f>
        <v>Home &amp; Kitchen</v>
      </c>
      <c r="J13895" s="1" t="str">
        <f aca="false">INDEX(Orders!$E$2:$E$8001,MATCH(B13895,Orders!$A$2:$A$8001,0))</f>
        <v>Delivered</v>
      </c>
      <c r="K13895" s="1" t="str">
        <f aca="false">LEFT(INDEX(Orders!$C$2:$C$8001,MATCH(B13895,Orders!$A$2:$A$8001,0)),7)</f>
        <v>2024-12</v>
      </c>
    </row>
    <row r="13896" customFormat="false" ht="15" hidden="false" customHeight="true" outlineLevel="0" collapsed="false">
      <c r="A13896" s="1" t="s">
        <v>24366</v>
      </c>
      <c r="B13896" s="1" t="s">
        <v>9252</v>
      </c>
      <c r="C13896" s="1" t="s">
        <v>1976</v>
      </c>
      <c r="D13896" s="1" t="n">
        <v>3</v>
      </c>
      <c r="E13896" s="16" t="n">
        <v>1603.35</v>
      </c>
      <c r="F13896" s="17" t="n">
        <v>0.1</v>
      </c>
      <c r="G13896" s="16" t="n">
        <v>4329.04</v>
      </c>
      <c r="I13896" s="1" t="str">
        <f aca="false">INDEX(Products!$C$2:$C$51,MATCH(C13896,Products!$A$2:$A$51,0))</f>
        <v>Beauty &amp; Personal Care</v>
      </c>
      <c r="J13896" s="1" t="str">
        <f aca="false">INDEX(Orders!$E$2:$E$8001,MATCH(B13896,Orders!$A$2:$A$8001,0))</f>
        <v>Delivered</v>
      </c>
      <c r="K13896" s="1" t="str">
        <f aca="false">LEFT(INDEX(Orders!$C$2:$C$8001,MATCH(B13896,Orders!$A$2:$A$8001,0)),7)</f>
        <v>2024-12</v>
      </c>
    </row>
    <row r="13897" customFormat="false" ht="15" hidden="false" customHeight="true" outlineLevel="0" collapsed="false">
      <c r="A13897" s="1" t="s">
        <v>24367</v>
      </c>
      <c r="B13897" s="1" t="s">
        <v>9253</v>
      </c>
      <c r="C13897" s="1" t="s">
        <v>1937</v>
      </c>
      <c r="D13897" s="1" t="n">
        <v>2</v>
      </c>
      <c r="E13897" s="16" t="n">
        <v>1364.75</v>
      </c>
      <c r="F13897" s="17" t="n">
        <v>0</v>
      </c>
      <c r="G13897" s="16" t="n">
        <v>2729.5</v>
      </c>
      <c r="I13897" s="1" t="str">
        <f aca="false">INDEX(Products!$C$2:$C$51,MATCH(C13897,Products!$A$2:$A$51,0))</f>
        <v>Fashion</v>
      </c>
      <c r="J13897" s="1" t="str">
        <f aca="false">INDEX(Orders!$E$2:$E$8001,MATCH(B13897,Orders!$A$2:$A$8001,0))</f>
        <v>Delivered</v>
      </c>
      <c r="K13897" s="1" t="str">
        <f aca="false">LEFT(INDEX(Orders!$C$2:$C$8001,MATCH(B13897,Orders!$A$2:$A$8001,0)),7)</f>
        <v>2025-10</v>
      </c>
    </row>
    <row r="13898" customFormat="false" ht="15" hidden="false" customHeight="true" outlineLevel="0" collapsed="false">
      <c r="A13898" s="1" t="s">
        <v>24368</v>
      </c>
      <c r="B13898" s="1" t="s">
        <v>9253</v>
      </c>
      <c r="C13898" s="1" t="s">
        <v>2006</v>
      </c>
      <c r="D13898" s="1" t="n">
        <v>2</v>
      </c>
      <c r="E13898" s="16" t="n">
        <v>482.17</v>
      </c>
      <c r="F13898" s="17" t="n">
        <v>0.15</v>
      </c>
      <c r="G13898" s="16" t="n">
        <v>819.69</v>
      </c>
      <c r="I13898" s="1" t="str">
        <f aca="false">INDEX(Products!$C$2:$C$51,MATCH(C13898,Products!$A$2:$A$51,0))</f>
        <v>Books &amp; Stationery</v>
      </c>
      <c r="J13898" s="1" t="str">
        <f aca="false">INDEX(Orders!$E$2:$E$8001,MATCH(B13898,Orders!$A$2:$A$8001,0))</f>
        <v>Delivered</v>
      </c>
      <c r="K13898" s="1" t="str">
        <f aca="false">LEFT(INDEX(Orders!$C$2:$C$8001,MATCH(B13898,Orders!$A$2:$A$8001,0)),7)</f>
        <v>2025-10</v>
      </c>
    </row>
    <row r="13899" customFormat="false" ht="15" hidden="false" customHeight="true" outlineLevel="0" collapsed="false">
      <c r="A13899" s="1" t="s">
        <v>24369</v>
      </c>
      <c r="B13899" s="1" t="s">
        <v>9254</v>
      </c>
      <c r="C13899" s="1" t="s">
        <v>1976</v>
      </c>
      <c r="D13899" s="1" t="n">
        <v>1</v>
      </c>
      <c r="E13899" s="16" t="n">
        <v>1603.35</v>
      </c>
      <c r="F13899" s="17" t="n">
        <v>0</v>
      </c>
      <c r="G13899" s="16" t="n">
        <v>1603.35</v>
      </c>
      <c r="I13899" s="1" t="str">
        <f aca="false">INDEX(Products!$C$2:$C$51,MATCH(C13899,Products!$A$2:$A$51,0))</f>
        <v>Beauty &amp; Personal Care</v>
      </c>
      <c r="J13899" s="1" t="str">
        <f aca="false">INDEX(Orders!$E$2:$E$8001,MATCH(B13899,Orders!$A$2:$A$8001,0))</f>
        <v>Delivered</v>
      </c>
      <c r="K13899" s="1" t="str">
        <f aca="false">LEFT(INDEX(Orders!$C$2:$C$8001,MATCH(B13899,Orders!$A$2:$A$8001,0)),7)</f>
        <v>2025-04</v>
      </c>
    </row>
    <row r="13900" customFormat="false" ht="15" hidden="false" customHeight="true" outlineLevel="0" collapsed="false">
      <c r="A13900" s="1" t="s">
        <v>24370</v>
      </c>
      <c r="B13900" s="1" t="s">
        <v>9254</v>
      </c>
      <c r="C13900" s="1" t="s">
        <v>2007</v>
      </c>
      <c r="D13900" s="1" t="n">
        <v>1</v>
      </c>
      <c r="E13900" s="16" t="n">
        <v>750.27</v>
      </c>
      <c r="F13900" s="17" t="n">
        <v>0</v>
      </c>
      <c r="G13900" s="16" t="n">
        <v>750.27</v>
      </c>
      <c r="I13900" s="1" t="str">
        <f aca="false">INDEX(Products!$C$2:$C$51,MATCH(C13900,Products!$A$2:$A$51,0))</f>
        <v>Books &amp; Stationery</v>
      </c>
      <c r="J13900" s="1" t="str">
        <f aca="false">INDEX(Orders!$E$2:$E$8001,MATCH(B13900,Orders!$A$2:$A$8001,0))</f>
        <v>Delivered</v>
      </c>
      <c r="K13900" s="1" t="str">
        <f aca="false">LEFT(INDEX(Orders!$C$2:$C$8001,MATCH(B13900,Orders!$A$2:$A$8001,0)),7)</f>
        <v>2025-04</v>
      </c>
    </row>
    <row r="13901" customFormat="false" ht="15" hidden="false" customHeight="true" outlineLevel="0" collapsed="false">
      <c r="A13901" s="1" t="s">
        <v>24371</v>
      </c>
      <c r="B13901" s="1" t="s">
        <v>9255</v>
      </c>
      <c r="C13901" s="1" t="s">
        <v>1940</v>
      </c>
      <c r="D13901" s="1" t="n">
        <v>1</v>
      </c>
      <c r="E13901" s="16" t="n">
        <v>2374.52</v>
      </c>
      <c r="F13901" s="17" t="n">
        <v>0.1</v>
      </c>
      <c r="G13901" s="16" t="n">
        <v>2137.07</v>
      </c>
      <c r="I13901" s="1" t="str">
        <f aca="false">INDEX(Products!$C$2:$C$51,MATCH(C13901,Products!$A$2:$A$51,0))</f>
        <v>Fashion</v>
      </c>
      <c r="J13901" s="1" t="str">
        <f aca="false">INDEX(Orders!$E$2:$E$8001,MATCH(B13901,Orders!$A$2:$A$8001,0))</f>
        <v>Delivered</v>
      </c>
      <c r="K13901" s="1" t="str">
        <f aca="false">LEFT(INDEX(Orders!$C$2:$C$8001,MATCH(B13901,Orders!$A$2:$A$8001,0)),7)</f>
        <v>2024-06</v>
      </c>
    </row>
    <row r="13902" customFormat="false" ht="15" hidden="false" customHeight="true" outlineLevel="0" collapsed="false">
      <c r="A13902" s="1" t="s">
        <v>24372</v>
      </c>
      <c r="B13902" s="1" t="s">
        <v>9256</v>
      </c>
      <c r="C13902" s="1" t="s">
        <v>1943</v>
      </c>
      <c r="D13902" s="1" t="n">
        <v>1</v>
      </c>
      <c r="E13902" s="16" t="n">
        <v>1250.54</v>
      </c>
      <c r="F13902" s="17" t="n">
        <v>0.05</v>
      </c>
      <c r="G13902" s="16" t="n">
        <v>1188.01</v>
      </c>
      <c r="I13902" s="1" t="str">
        <f aca="false">INDEX(Products!$C$2:$C$51,MATCH(C13902,Products!$A$2:$A$51,0))</f>
        <v>Fashion</v>
      </c>
      <c r="J13902" s="1" t="str">
        <f aca="false">INDEX(Orders!$E$2:$E$8001,MATCH(B13902,Orders!$A$2:$A$8001,0))</f>
        <v>Delivered</v>
      </c>
      <c r="K13902" s="1" t="str">
        <f aca="false">LEFT(INDEX(Orders!$C$2:$C$8001,MATCH(B13902,Orders!$A$2:$A$8001,0)),7)</f>
        <v>2024-12</v>
      </c>
    </row>
    <row r="13903" customFormat="false" ht="15" hidden="false" customHeight="true" outlineLevel="0" collapsed="false">
      <c r="A13903" s="1" t="s">
        <v>24373</v>
      </c>
      <c r="B13903" s="1" t="s">
        <v>9256</v>
      </c>
      <c r="C13903" s="1" t="s">
        <v>1997</v>
      </c>
      <c r="D13903" s="1" t="n">
        <v>2</v>
      </c>
      <c r="E13903" s="16" t="n">
        <v>311.15</v>
      </c>
      <c r="F13903" s="17" t="n">
        <v>0.05</v>
      </c>
      <c r="G13903" s="16" t="n">
        <v>591.18</v>
      </c>
      <c r="I13903" s="1" t="str">
        <f aca="false">INDEX(Products!$C$2:$C$51,MATCH(C13903,Products!$A$2:$A$51,0))</f>
        <v>Sports &amp; Fitness</v>
      </c>
      <c r="J13903" s="1" t="str">
        <f aca="false">INDEX(Orders!$E$2:$E$8001,MATCH(B13903,Orders!$A$2:$A$8001,0))</f>
        <v>Delivered</v>
      </c>
      <c r="K13903" s="1" t="str">
        <f aca="false">LEFT(INDEX(Orders!$C$2:$C$8001,MATCH(B13903,Orders!$A$2:$A$8001,0)),7)</f>
        <v>2024-12</v>
      </c>
    </row>
    <row r="13904" customFormat="false" ht="15" hidden="false" customHeight="true" outlineLevel="0" collapsed="false">
      <c r="A13904" s="1" t="s">
        <v>24374</v>
      </c>
      <c r="B13904" s="1" t="s">
        <v>9256</v>
      </c>
      <c r="C13904" s="1" t="s">
        <v>1937</v>
      </c>
      <c r="D13904" s="1" t="n">
        <v>1</v>
      </c>
      <c r="E13904" s="16" t="n">
        <v>1364.75</v>
      </c>
      <c r="F13904" s="17" t="n">
        <v>0.1</v>
      </c>
      <c r="G13904" s="16" t="n">
        <v>1228.28</v>
      </c>
      <c r="I13904" s="1" t="str">
        <f aca="false">INDEX(Products!$C$2:$C$51,MATCH(C13904,Products!$A$2:$A$51,0))</f>
        <v>Fashion</v>
      </c>
      <c r="J13904" s="1" t="str">
        <f aca="false">INDEX(Orders!$E$2:$E$8001,MATCH(B13904,Orders!$A$2:$A$8001,0))</f>
        <v>Delivered</v>
      </c>
      <c r="K13904" s="1" t="str">
        <f aca="false">LEFT(INDEX(Orders!$C$2:$C$8001,MATCH(B13904,Orders!$A$2:$A$8001,0)),7)</f>
        <v>2024-12</v>
      </c>
    </row>
    <row r="13905" customFormat="false" ht="15" hidden="false" customHeight="true" outlineLevel="0" collapsed="false">
      <c r="A13905" s="1" t="s">
        <v>24375</v>
      </c>
      <c r="B13905" s="1" t="s">
        <v>9257</v>
      </c>
      <c r="C13905" s="1" t="s">
        <v>1931</v>
      </c>
      <c r="D13905" s="1" t="n">
        <v>1</v>
      </c>
      <c r="E13905" s="16" t="n">
        <v>1111.28</v>
      </c>
      <c r="F13905" s="17" t="n">
        <v>0.1</v>
      </c>
      <c r="G13905" s="16" t="n">
        <v>1000.15</v>
      </c>
      <c r="I13905" s="1" t="str">
        <f aca="false">INDEX(Products!$C$2:$C$51,MATCH(C13905,Products!$A$2:$A$51,0))</f>
        <v>Electronics</v>
      </c>
      <c r="J13905" s="1" t="str">
        <f aca="false">INDEX(Orders!$E$2:$E$8001,MATCH(B13905,Orders!$A$2:$A$8001,0))</f>
        <v>Delivered</v>
      </c>
      <c r="K13905" s="1" t="str">
        <f aca="false">LEFT(INDEX(Orders!$C$2:$C$8001,MATCH(B13905,Orders!$A$2:$A$8001,0)),7)</f>
        <v>2024-06</v>
      </c>
    </row>
    <row r="13906" customFormat="false" ht="15" hidden="false" customHeight="true" outlineLevel="0" collapsed="false">
      <c r="A13906" s="1" t="s">
        <v>24376</v>
      </c>
      <c r="B13906" s="1" t="s">
        <v>9258</v>
      </c>
      <c r="C13906" s="1" t="s">
        <v>1935</v>
      </c>
      <c r="D13906" s="1" t="n">
        <v>1</v>
      </c>
      <c r="E13906" s="16" t="n">
        <v>14558.72</v>
      </c>
      <c r="F13906" s="17" t="n">
        <v>0</v>
      </c>
      <c r="G13906" s="16" t="n">
        <v>14558.72</v>
      </c>
      <c r="I13906" s="1" t="str">
        <f aca="false">INDEX(Products!$C$2:$C$51,MATCH(C13906,Products!$A$2:$A$51,0))</f>
        <v>Electronics</v>
      </c>
      <c r="J13906" s="1" t="str">
        <f aca="false">INDEX(Orders!$E$2:$E$8001,MATCH(B13906,Orders!$A$2:$A$8001,0))</f>
        <v>Delivered</v>
      </c>
      <c r="K13906" s="1" t="str">
        <f aca="false">LEFT(INDEX(Orders!$C$2:$C$8001,MATCH(B13906,Orders!$A$2:$A$8001,0)),7)</f>
        <v>2024-04</v>
      </c>
    </row>
    <row r="13907" customFormat="false" ht="15" hidden="false" customHeight="true" outlineLevel="0" collapsed="false">
      <c r="A13907" s="1" t="s">
        <v>24377</v>
      </c>
      <c r="B13907" s="1" t="s">
        <v>9258</v>
      </c>
      <c r="C13907" s="1" t="s">
        <v>1930</v>
      </c>
      <c r="D13907" s="1" t="n">
        <v>1</v>
      </c>
      <c r="E13907" s="16" t="n">
        <v>2398.35</v>
      </c>
      <c r="F13907" s="17" t="n">
        <v>0</v>
      </c>
      <c r="G13907" s="16" t="n">
        <v>2398.35</v>
      </c>
      <c r="I13907" s="1" t="str">
        <f aca="false">INDEX(Products!$C$2:$C$51,MATCH(C13907,Products!$A$2:$A$51,0))</f>
        <v>Electronics</v>
      </c>
      <c r="J13907" s="1" t="str">
        <f aca="false">INDEX(Orders!$E$2:$E$8001,MATCH(B13907,Orders!$A$2:$A$8001,0))</f>
        <v>Delivered</v>
      </c>
      <c r="K13907" s="1" t="str">
        <f aca="false">LEFT(INDEX(Orders!$C$2:$C$8001,MATCH(B13907,Orders!$A$2:$A$8001,0)),7)</f>
        <v>2024-04</v>
      </c>
    </row>
    <row r="13908" customFormat="false" ht="15" hidden="false" customHeight="true" outlineLevel="0" collapsed="false">
      <c r="A13908" s="1" t="s">
        <v>24378</v>
      </c>
      <c r="B13908" s="1" t="s">
        <v>9258</v>
      </c>
      <c r="C13908" s="1" t="s">
        <v>2006</v>
      </c>
      <c r="D13908" s="1" t="n">
        <v>1</v>
      </c>
      <c r="E13908" s="16" t="n">
        <v>482.17</v>
      </c>
      <c r="F13908" s="17" t="n">
        <v>0.05</v>
      </c>
      <c r="G13908" s="16" t="n">
        <v>458.06</v>
      </c>
      <c r="I13908" s="1" t="str">
        <f aca="false">INDEX(Products!$C$2:$C$51,MATCH(C13908,Products!$A$2:$A$51,0))</f>
        <v>Books &amp; Stationery</v>
      </c>
      <c r="J13908" s="1" t="str">
        <f aca="false">INDEX(Orders!$E$2:$E$8001,MATCH(B13908,Orders!$A$2:$A$8001,0))</f>
        <v>Delivered</v>
      </c>
      <c r="K13908" s="1" t="str">
        <f aca="false">LEFT(INDEX(Orders!$C$2:$C$8001,MATCH(B13908,Orders!$A$2:$A$8001,0)),7)</f>
        <v>2024-04</v>
      </c>
    </row>
    <row r="13909" customFormat="false" ht="15" hidden="false" customHeight="true" outlineLevel="0" collapsed="false">
      <c r="A13909" s="1" t="s">
        <v>24379</v>
      </c>
      <c r="B13909" s="1" t="s">
        <v>9259</v>
      </c>
      <c r="C13909" s="1" t="s">
        <v>2007</v>
      </c>
      <c r="D13909" s="1" t="n">
        <v>2</v>
      </c>
      <c r="E13909" s="16" t="n">
        <v>750.27</v>
      </c>
      <c r="F13909" s="17" t="n">
        <v>0</v>
      </c>
      <c r="G13909" s="16" t="n">
        <v>1500.54</v>
      </c>
      <c r="I13909" s="1" t="str">
        <f aca="false">INDEX(Products!$C$2:$C$51,MATCH(C13909,Products!$A$2:$A$51,0))</f>
        <v>Books &amp; Stationery</v>
      </c>
      <c r="J13909" s="1" t="str">
        <f aca="false">INDEX(Orders!$E$2:$E$8001,MATCH(B13909,Orders!$A$2:$A$8001,0))</f>
        <v>Delivered</v>
      </c>
      <c r="K13909" s="1" t="str">
        <f aca="false">LEFT(INDEX(Orders!$C$2:$C$8001,MATCH(B13909,Orders!$A$2:$A$8001,0)),7)</f>
        <v>2025-10</v>
      </c>
    </row>
    <row r="13910" customFormat="false" ht="15" hidden="false" customHeight="true" outlineLevel="0" collapsed="false">
      <c r="A13910" s="1" t="s">
        <v>24380</v>
      </c>
      <c r="B13910" s="1" t="s">
        <v>9259</v>
      </c>
      <c r="C13910" s="1" t="s">
        <v>1949</v>
      </c>
      <c r="D13910" s="1" t="n">
        <v>1</v>
      </c>
      <c r="E13910" s="16" t="n">
        <v>4185.64</v>
      </c>
      <c r="F13910" s="17" t="n">
        <v>0</v>
      </c>
      <c r="G13910" s="16" t="n">
        <v>4185.64</v>
      </c>
      <c r="I13910" s="1" t="str">
        <f aca="false">INDEX(Products!$C$2:$C$51,MATCH(C13910,Products!$A$2:$A$51,0))</f>
        <v>Fashion</v>
      </c>
      <c r="J13910" s="1" t="str">
        <f aca="false">INDEX(Orders!$E$2:$E$8001,MATCH(B13910,Orders!$A$2:$A$8001,0))</f>
        <v>Delivered</v>
      </c>
      <c r="K13910" s="1" t="str">
        <f aca="false">LEFT(INDEX(Orders!$C$2:$C$8001,MATCH(B13910,Orders!$A$2:$A$8001,0)),7)</f>
        <v>2025-10</v>
      </c>
    </row>
    <row r="13911" customFormat="false" ht="15" hidden="false" customHeight="true" outlineLevel="0" collapsed="false">
      <c r="A13911" s="1" t="s">
        <v>24381</v>
      </c>
      <c r="B13911" s="1" t="s">
        <v>9260</v>
      </c>
      <c r="C13911" s="1" t="s">
        <v>1965</v>
      </c>
      <c r="D13911" s="1" t="n">
        <v>2</v>
      </c>
      <c r="E13911" s="16" t="n">
        <v>1145.07</v>
      </c>
      <c r="F13911" s="17" t="n">
        <v>0.15</v>
      </c>
      <c r="G13911" s="16" t="n">
        <v>1946.62</v>
      </c>
      <c r="I13911" s="1" t="str">
        <f aca="false">INDEX(Products!$C$2:$C$51,MATCH(C13911,Products!$A$2:$A$51,0))</f>
        <v>Home &amp; Kitchen</v>
      </c>
      <c r="J13911" s="1" t="str">
        <f aca="false">INDEX(Orders!$E$2:$E$8001,MATCH(B13911,Orders!$A$2:$A$8001,0))</f>
        <v>Delivered</v>
      </c>
      <c r="K13911" s="1" t="str">
        <f aca="false">LEFT(INDEX(Orders!$C$2:$C$8001,MATCH(B13911,Orders!$A$2:$A$8001,0)),7)</f>
        <v>2025-08</v>
      </c>
    </row>
    <row r="13912" customFormat="false" ht="15" hidden="false" customHeight="true" outlineLevel="0" collapsed="false">
      <c r="A13912" s="1" t="s">
        <v>24382</v>
      </c>
      <c r="B13912" s="1" t="s">
        <v>9260</v>
      </c>
      <c r="C13912" s="1" t="s">
        <v>2007</v>
      </c>
      <c r="D13912" s="1" t="n">
        <v>1</v>
      </c>
      <c r="E13912" s="16" t="n">
        <v>750.27</v>
      </c>
      <c r="F13912" s="17" t="n">
        <v>0.15</v>
      </c>
      <c r="G13912" s="16" t="n">
        <v>637.73</v>
      </c>
      <c r="I13912" s="1" t="str">
        <f aca="false">INDEX(Products!$C$2:$C$51,MATCH(C13912,Products!$A$2:$A$51,0))</f>
        <v>Books &amp; Stationery</v>
      </c>
      <c r="J13912" s="1" t="str">
        <f aca="false">INDEX(Orders!$E$2:$E$8001,MATCH(B13912,Orders!$A$2:$A$8001,0))</f>
        <v>Delivered</v>
      </c>
      <c r="K13912" s="1" t="str">
        <f aca="false">LEFT(INDEX(Orders!$C$2:$C$8001,MATCH(B13912,Orders!$A$2:$A$8001,0)),7)</f>
        <v>2025-08</v>
      </c>
    </row>
    <row r="13913" customFormat="false" ht="15" hidden="false" customHeight="true" outlineLevel="0" collapsed="false">
      <c r="A13913" s="1" t="s">
        <v>24383</v>
      </c>
      <c r="B13913" s="1" t="s">
        <v>9261</v>
      </c>
      <c r="C13913" s="1" t="s">
        <v>1924</v>
      </c>
      <c r="D13913" s="1" t="n">
        <v>1</v>
      </c>
      <c r="E13913" s="16" t="n">
        <v>1971</v>
      </c>
      <c r="F13913" s="17" t="n">
        <v>0</v>
      </c>
      <c r="G13913" s="16" t="n">
        <v>1971</v>
      </c>
      <c r="I13913" s="1" t="str">
        <f aca="false">INDEX(Products!$C$2:$C$51,MATCH(C13913,Products!$A$2:$A$51,0))</f>
        <v>Electronics</v>
      </c>
      <c r="J13913" s="1" t="str">
        <f aca="false">INDEX(Orders!$E$2:$E$8001,MATCH(B13913,Orders!$A$2:$A$8001,0))</f>
        <v>Delivered</v>
      </c>
      <c r="K13913" s="1" t="str">
        <f aca="false">LEFT(INDEX(Orders!$C$2:$C$8001,MATCH(B13913,Orders!$A$2:$A$8001,0)),7)</f>
        <v>2025-11</v>
      </c>
    </row>
    <row r="13914" customFormat="false" ht="15" hidden="false" customHeight="true" outlineLevel="0" collapsed="false">
      <c r="A13914" s="1" t="s">
        <v>24384</v>
      </c>
      <c r="B13914" s="1" t="s">
        <v>9261</v>
      </c>
      <c r="C13914" s="1" t="s">
        <v>1969</v>
      </c>
      <c r="D13914" s="1" t="n">
        <v>1</v>
      </c>
      <c r="E13914" s="16" t="n">
        <v>9171.98</v>
      </c>
      <c r="F13914" s="17" t="n">
        <v>0.05</v>
      </c>
      <c r="G13914" s="16" t="n">
        <v>8713.38</v>
      </c>
      <c r="I13914" s="1" t="str">
        <f aca="false">INDEX(Products!$C$2:$C$51,MATCH(C13914,Products!$A$2:$A$51,0))</f>
        <v>Home &amp; Kitchen</v>
      </c>
      <c r="J13914" s="1" t="str">
        <f aca="false">INDEX(Orders!$E$2:$E$8001,MATCH(B13914,Orders!$A$2:$A$8001,0))</f>
        <v>Delivered</v>
      </c>
      <c r="K13914" s="1" t="str">
        <f aca="false">LEFT(INDEX(Orders!$C$2:$C$8001,MATCH(B13914,Orders!$A$2:$A$8001,0)),7)</f>
        <v>2025-11</v>
      </c>
    </row>
    <row r="13915" customFormat="false" ht="15" hidden="false" customHeight="true" outlineLevel="0" collapsed="false">
      <c r="A13915" s="1" t="s">
        <v>24385</v>
      </c>
      <c r="B13915" s="1" t="s">
        <v>9261</v>
      </c>
      <c r="C13915" s="1" t="s">
        <v>1926</v>
      </c>
      <c r="D13915" s="1" t="n">
        <v>3</v>
      </c>
      <c r="E13915" s="16" t="n">
        <v>1478.08</v>
      </c>
      <c r="F13915" s="17" t="n">
        <v>0.05</v>
      </c>
      <c r="G13915" s="16" t="n">
        <v>4212.53</v>
      </c>
      <c r="I13915" s="1" t="str">
        <f aca="false">INDEX(Products!$C$2:$C$51,MATCH(C13915,Products!$A$2:$A$51,0))</f>
        <v>Electronics</v>
      </c>
      <c r="J13915" s="1" t="str">
        <f aca="false">INDEX(Orders!$E$2:$E$8001,MATCH(B13915,Orders!$A$2:$A$8001,0))</f>
        <v>Delivered</v>
      </c>
      <c r="K13915" s="1" t="str">
        <f aca="false">LEFT(INDEX(Orders!$C$2:$C$8001,MATCH(B13915,Orders!$A$2:$A$8001,0)),7)</f>
        <v>2025-11</v>
      </c>
    </row>
    <row r="13916" customFormat="false" ht="15" hidden="false" customHeight="true" outlineLevel="0" collapsed="false">
      <c r="A13916" s="1" t="s">
        <v>24386</v>
      </c>
      <c r="B13916" s="1" t="s">
        <v>9262</v>
      </c>
      <c r="C13916" s="1" t="s">
        <v>1976</v>
      </c>
      <c r="D13916" s="1" t="n">
        <v>1</v>
      </c>
      <c r="E13916" s="16" t="n">
        <v>1603.35</v>
      </c>
      <c r="F13916" s="17" t="n">
        <v>0</v>
      </c>
      <c r="G13916" s="16" t="n">
        <v>1603.35</v>
      </c>
      <c r="I13916" s="1" t="str">
        <f aca="false">INDEX(Products!$C$2:$C$51,MATCH(C13916,Products!$A$2:$A$51,0))</f>
        <v>Beauty &amp; Personal Care</v>
      </c>
      <c r="J13916" s="1" t="str">
        <f aca="false">INDEX(Orders!$E$2:$E$8001,MATCH(B13916,Orders!$A$2:$A$8001,0))</f>
        <v>Delivered</v>
      </c>
      <c r="K13916" s="1" t="str">
        <f aca="false">LEFT(INDEX(Orders!$C$2:$C$8001,MATCH(B13916,Orders!$A$2:$A$8001,0)),7)</f>
        <v>2024-06</v>
      </c>
    </row>
    <row r="13917" customFormat="false" ht="15" hidden="false" customHeight="true" outlineLevel="0" collapsed="false">
      <c r="A13917" s="1" t="s">
        <v>24387</v>
      </c>
      <c r="B13917" s="1" t="s">
        <v>9262</v>
      </c>
      <c r="C13917" s="1" t="s">
        <v>2004</v>
      </c>
      <c r="D13917" s="1" t="n">
        <v>1</v>
      </c>
      <c r="E13917" s="16" t="n">
        <v>645.89</v>
      </c>
      <c r="F13917" s="17" t="n">
        <v>0.05</v>
      </c>
      <c r="G13917" s="16" t="n">
        <v>613.6</v>
      </c>
      <c r="I13917" s="1" t="str">
        <f aca="false">INDEX(Products!$C$2:$C$51,MATCH(C13917,Products!$A$2:$A$51,0))</f>
        <v>Books &amp; Stationery</v>
      </c>
      <c r="J13917" s="1" t="str">
        <f aca="false">INDEX(Orders!$E$2:$E$8001,MATCH(B13917,Orders!$A$2:$A$8001,0))</f>
        <v>Delivered</v>
      </c>
      <c r="K13917" s="1" t="str">
        <f aca="false">LEFT(INDEX(Orders!$C$2:$C$8001,MATCH(B13917,Orders!$A$2:$A$8001,0)),7)</f>
        <v>2024-06</v>
      </c>
    </row>
    <row r="13918" customFormat="false" ht="15" hidden="false" customHeight="true" outlineLevel="0" collapsed="false">
      <c r="A13918" s="1" t="s">
        <v>24388</v>
      </c>
      <c r="B13918" s="1" t="s">
        <v>9262</v>
      </c>
      <c r="C13918" s="1" t="s">
        <v>1949</v>
      </c>
      <c r="D13918" s="1" t="n">
        <v>1</v>
      </c>
      <c r="E13918" s="16" t="n">
        <v>4185.64</v>
      </c>
      <c r="F13918" s="17" t="n">
        <v>0</v>
      </c>
      <c r="G13918" s="16" t="n">
        <v>4185.64</v>
      </c>
      <c r="I13918" s="1" t="str">
        <f aca="false">INDEX(Products!$C$2:$C$51,MATCH(C13918,Products!$A$2:$A$51,0))</f>
        <v>Fashion</v>
      </c>
      <c r="J13918" s="1" t="str">
        <f aca="false">INDEX(Orders!$E$2:$E$8001,MATCH(B13918,Orders!$A$2:$A$8001,0))</f>
        <v>Delivered</v>
      </c>
      <c r="K13918" s="1" t="str">
        <f aca="false">LEFT(INDEX(Orders!$C$2:$C$8001,MATCH(B13918,Orders!$A$2:$A$8001,0)),7)</f>
        <v>2024-06</v>
      </c>
    </row>
    <row r="13919" customFormat="false" ht="15" hidden="false" customHeight="true" outlineLevel="0" collapsed="false">
      <c r="A13919" s="1" t="s">
        <v>24389</v>
      </c>
      <c r="B13919" s="1" t="s">
        <v>9262</v>
      </c>
      <c r="C13919" s="1" t="s">
        <v>1977</v>
      </c>
      <c r="D13919" s="1" t="n">
        <v>1</v>
      </c>
      <c r="E13919" s="16" t="n">
        <v>2386.05</v>
      </c>
      <c r="F13919" s="17" t="n">
        <v>0.1</v>
      </c>
      <c r="G13919" s="16" t="n">
        <v>2147.45</v>
      </c>
      <c r="I13919" s="1" t="str">
        <f aca="false">INDEX(Products!$C$2:$C$51,MATCH(C13919,Products!$A$2:$A$51,0))</f>
        <v>Beauty &amp; Personal Care</v>
      </c>
      <c r="J13919" s="1" t="str">
        <f aca="false">INDEX(Orders!$E$2:$E$8001,MATCH(B13919,Orders!$A$2:$A$8001,0))</f>
        <v>Delivered</v>
      </c>
      <c r="K13919" s="1" t="str">
        <f aca="false">LEFT(INDEX(Orders!$C$2:$C$8001,MATCH(B13919,Orders!$A$2:$A$8001,0)),7)</f>
        <v>2024-06</v>
      </c>
    </row>
    <row r="13920" customFormat="false" ht="15" hidden="false" customHeight="true" outlineLevel="0" collapsed="false">
      <c r="A13920" s="1" t="s">
        <v>24390</v>
      </c>
      <c r="B13920" s="1" t="s">
        <v>9262</v>
      </c>
      <c r="C13920" s="1" t="s">
        <v>1918</v>
      </c>
      <c r="D13920" s="1" t="n">
        <v>2</v>
      </c>
      <c r="E13920" s="16" t="n">
        <v>2978.99</v>
      </c>
      <c r="F13920" s="17" t="n">
        <v>0</v>
      </c>
      <c r="G13920" s="16" t="n">
        <v>5957.98</v>
      </c>
      <c r="I13920" s="1" t="str">
        <f aca="false">INDEX(Products!$C$2:$C$51,MATCH(C13920,Products!$A$2:$A$51,0))</f>
        <v>Electronics</v>
      </c>
      <c r="J13920" s="1" t="str">
        <f aca="false">INDEX(Orders!$E$2:$E$8001,MATCH(B13920,Orders!$A$2:$A$8001,0))</f>
        <v>Delivered</v>
      </c>
      <c r="K13920" s="1" t="str">
        <f aca="false">LEFT(INDEX(Orders!$C$2:$C$8001,MATCH(B13920,Orders!$A$2:$A$8001,0)),7)</f>
        <v>2024-06</v>
      </c>
    </row>
    <row r="13921" customFormat="false" ht="15" hidden="false" customHeight="true" outlineLevel="0" collapsed="false">
      <c r="A13921" s="1" t="s">
        <v>24391</v>
      </c>
      <c r="B13921" s="1" t="s">
        <v>9263</v>
      </c>
      <c r="C13921" s="1" t="s">
        <v>2006</v>
      </c>
      <c r="D13921" s="1" t="n">
        <v>1</v>
      </c>
      <c r="E13921" s="16" t="n">
        <v>482.17</v>
      </c>
      <c r="F13921" s="17" t="n">
        <v>0</v>
      </c>
      <c r="G13921" s="16" t="n">
        <v>482.17</v>
      </c>
      <c r="I13921" s="1" t="str">
        <f aca="false">INDEX(Products!$C$2:$C$51,MATCH(C13921,Products!$A$2:$A$51,0))</f>
        <v>Books &amp; Stationery</v>
      </c>
      <c r="J13921" s="1" t="str">
        <f aca="false">INDEX(Orders!$E$2:$E$8001,MATCH(B13921,Orders!$A$2:$A$8001,0))</f>
        <v>Delivered</v>
      </c>
      <c r="K13921" s="1" t="str">
        <f aca="false">LEFT(INDEX(Orders!$C$2:$C$8001,MATCH(B13921,Orders!$A$2:$A$8001,0)),7)</f>
        <v>2025-01</v>
      </c>
    </row>
    <row r="13922" customFormat="false" ht="15" hidden="false" customHeight="true" outlineLevel="0" collapsed="false">
      <c r="A13922" s="1" t="s">
        <v>24392</v>
      </c>
      <c r="B13922" s="1" t="s">
        <v>9264</v>
      </c>
      <c r="C13922" s="1" t="s">
        <v>2006</v>
      </c>
      <c r="D13922" s="1" t="n">
        <v>1</v>
      </c>
      <c r="E13922" s="16" t="n">
        <v>482.17</v>
      </c>
      <c r="F13922" s="17" t="n">
        <v>0.05</v>
      </c>
      <c r="G13922" s="16" t="n">
        <v>458.06</v>
      </c>
      <c r="I13922" s="1" t="str">
        <f aca="false">INDEX(Products!$C$2:$C$51,MATCH(C13922,Products!$A$2:$A$51,0))</f>
        <v>Books &amp; Stationery</v>
      </c>
      <c r="J13922" s="1" t="str">
        <f aca="false">INDEX(Orders!$E$2:$E$8001,MATCH(B13922,Orders!$A$2:$A$8001,0))</f>
        <v>Delivered</v>
      </c>
      <c r="K13922" s="1" t="str">
        <f aca="false">LEFT(INDEX(Orders!$C$2:$C$8001,MATCH(B13922,Orders!$A$2:$A$8001,0)),7)</f>
        <v>2025-09</v>
      </c>
    </row>
    <row r="13923" customFormat="false" ht="15" hidden="false" customHeight="true" outlineLevel="0" collapsed="false">
      <c r="A13923" s="1" t="s">
        <v>24393</v>
      </c>
      <c r="B13923" s="1" t="s">
        <v>9264</v>
      </c>
      <c r="C13923" s="1" t="s">
        <v>1940</v>
      </c>
      <c r="D13923" s="1" t="n">
        <v>2</v>
      </c>
      <c r="E13923" s="16" t="n">
        <v>2374.52</v>
      </c>
      <c r="F13923" s="17" t="n">
        <v>0.15</v>
      </c>
      <c r="G13923" s="16" t="n">
        <v>4036.68</v>
      </c>
      <c r="I13923" s="1" t="str">
        <f aca="false">INDEX(Products!$C$2:$C$51,MATCH(C13923,Products!$A$2:$A$51,0))</f>
        <v>Fashion</v>
      </c>
      <c r="J13923" s="1" t="str">
        <f aca="false">INDEX(Orders!$E$2:$E$8001,MATCH(B13923,Orders!$A$2:$A$8001,0))</f>
        <v>Delivered</v>
      </c>
      <c r="K13923" s="1" t="str">
        <f aca="false">LEFT(INDEX(Orders!$C$2:$C$8001,MATCH(B13923,Orders!$A$2:$A$8001,0)),7)</f>
        <v>2025-09</v>
      </c>
    </row>
    <row r="13924" customFormat="false" ht="15" hidden="false" customHeight="true" outlineLevel="0" collapsed="false">
      <c r="A13924" s="1" t="s">
        <v>24394</v>
      </c>
      <c r="B13924" s="1" t="s">
        <v>9264</v>
      </c>
      <c r="C13924" s="1" t="s">
        <v>2000</v>
      </c>
      <c r="D13924" s="1" t="n">
        <v>1</v>
      </c>
      <c r="E13924" s="16" t="n">
        <v>425.08</v>
      </c>
      <c r="F13924" s="17" t="n">
        <v>0.15</v>
      </c>
      <c r="G13924" s="16" t="n">
        <v>361.32</v>
      </c>
      <c r="I13924" s="1" t="str">
        <f aca="false">INDEX(Products!$C$2:$C$51,MATCH(C13924,Products!$A$2:$A$51,0))</f>
        <v>Books &amp; Stationery</v>
      </c>
      <c r="J13924" s="1" t="str">
        <f aca="false">INDEX(Orders!$E$2:$E$8001,MATCH(B13924,Orders!$A$2:$A$8001,0))</f>
        <v>Delivered</v>
      </c>
      <c r="K13924" s="1" t="str">
        <f aca="false">LEFT(INDEX(Orders!$C$2:$C$8001,MATCH(B13924,Orders!$A$2:$A$8001,0)),7)</f>
        <v>2025-09</v>
      </c>
    </row>
    <row r="13925" customFormat="false" ht="15" hidden="false" customHeight="true" outlineLevel="0" collapsed="false">
      <c r="A13925" s="1" t="s">
        <v>24395</v>
      </c>
      <c r="B13925" s="1" t="s">
        <v>9264</v>
      </c>
      <c r="C13925" s="1" t="s">
        <v>1930</v>
      </c>
      <c r="D13925" s="1" t="n">
        <v>1</v>
      </c>
      <c r="E13925" s="16" t="n">
        <v>2398.35</v>
      </c>
      <c r="F13925" s="17" t="n">
        <v>0.1</v>
      </c>
      <c r="G13925" s="16" t="n">
        <v>2158.52</v>
      </c>
      <c r="I13925" s="1" t="str">
        <f aca="false">INDEX(Products!$C$2:$C$51,MATCH(C13925,Products!$A$2:$A$51,0))</f>
        <v>Electronics</v>
      </c>
      <c r="J13925" s="1" t="str">
        <f aca="false">INDEX(Orders!$E$2:$E$8001,MATCH(B13925,Orders!$A$2:$A$8001,0))</f>
        <v>Delivered</v>
      </c>
      <c r="K13925" s="1" t="str">
        <f aca="false">LEFT(INDEX(Orders!$C$2:$C$8001,MATCH(B13925,Orders!$A$2:$A$8001,0)),7)</f>
        <v>2025-09</v>
      </c>
    </row>
    <row r="13926" customFormat="false" ht="15" hidden="false" customHeight="true" outlineLevel="0" collapsed="false">
      <c r="A13926" s="1" t="s">
        <v>24396</v>
      </c>
      <c r="B13926" s="1" t="s">
        <v>9265</v>
      </c>
      <c r="C13926" s="1" t="s">
        <v>1930</v>
      </c>
      <c r="D13926" s="1" t="n">
        <v>1</v>
      </c>
      <c r="E13926" s="16" t="n">
        <v>2398.35</v>
      </c>
      <c r="F13926" s="17" t="n">
        <v>0</v>
      </c>
      <c r="G13926" s="16" t="n">
        <v>2398.35</v>
      </c>
      <c r="I13926" s="1" t="str">
        <f aca="false">INDEX(Products!$C$2:$C$51,MATCH(C13926,Products!$A$2:$A$51,0))</f>
        <v>Electronics</v>
      </c>
      <c r="J13926" s="1" t="str">
        <f aca="false">INDEX(Orders!$E$2:$E$8001,MATCH(B13926,Orders!$A$2:$A$8001,0))</f>
        <v>Delivered</v>
      </c>
      <c r="K13926" s="1" t="str">
        <f aca="false">LEFT(INDEX(Orders!$C$2:$C$8001,MATCH(B13926,Orders!$A$2:$A$8001,0)),7)</f>
        <v>2025-04</v>
      </c>
    </row>
    <row r="13927" customFormat="false" ht="15" hidden="false" customHeight="true" outlineLevel="0" collapsed="false">
      <c r="A13927" s="1" t="s">
        <v>24397</v>
      </c>
      <c r="B13927" s="1" t="s">
        <v>9266</v>
      </c>
      <c r="C13927" s="1" t="s">
        <v>1930</v>
      </c>
      <c r="D13927" s="1" t="n">
        <v>1</v>
      </c>
      <c r="E13927" s="16" t="n">
        <v>2398.35</v>
      </c>
      <c r="F13927" s="17" t="n">
        <v>0.2</v>
      </c>
      <c r="G13927" s="16" t="n">
        <v>1918.68</v>
      </c>
      <c r="I13927" s="1" t="str">
        <f aca="false">INDEX(Products!$C$2:$C$51,MATCH(C13927,Products!$A$2:$A$51,0))</f>
        <v>Electronics</v>
      </c>
      <c r="J13927" s="1" t="str">
        <f aca="false">INDEX(Orders!$E$2:$E$8001,MATCH(B13927,Orders!$A$2:$A$8001,0))</f>
        <v>Returned</v>
      </c>
      <c r="K13927" s="1" t="str">
        <f aca="false">LEFT(INDEX(Orders!$C$2:$C$8001,MATCH(B13927,Orders!$A$2:$A$8001,0)),7)</f>
        <v>2024-11</v>
      </c>
    </row>
    <row r="13928" customFormat="false" ht="15" hidden="false" customHeight="true" outlineLevel="0" collapsed="false">
      <c r="A13928" s="1" t="s">
        <v>24398</v>
      </c>
      <c r="B13928" s="1" t="s">
        <v>9266</v>
      </c>
      <c r="C13928" s="1" t="s">
        <v>1988</v>
      </c>
      <c r="D13928" s="1" t="n">
        <v>1</v>
      </c>
      <c r="E13928" s="16" t="n">
        <v>681.07</v>
      </c>
      <c r="F13928" s="17" t="n">
        <v>0.05</v>
      </c>
      <c r="G13928" s="16" t="n">
        <v>647.02</v>
      </c>
      <c r="I13928" s="1" t="str">
        <f aca="false">INDEX(Products!$C$2:$C$51,MATCH(C13928,Products!$A$2:$A$51,0))</f>
        <v>Sports &amp; Fitness</v>
      </c>
      <c r="J13928" s="1" t="str">
        <f aca="false">INDEX(Orders!$E$2:$E$8001,MATCH(B13928,Orders!$A$2:$A$8001,0))</f>
        <v>Returned</v>
      </c>
      <c r="K13928" s="1" t="str">
        <f aca="false">LEFT(INDEX(Orders!$C$2:$C$8001,MATCH(B13928,Orders!$A$2:$A$8001,0)),7)</f>
        <v>2024-11</v>
      </c>
    </row>
    <row r="13929" customFormat="false" ht="15" hidden="false" customHeight="true" outlineLevel="0" collapsed="false">
      <c r="A13929" s="1" t="s">
        <v>24399</v>
      </c>
      <c r="B13929" s="1" t="s">
        <v>9266</v>
      </c>
      <c r="C13929" s="1" t="s">
        <v>2007</v>
      </c>
      <c r="D13929" s="1" t="n">
        <v>2</v>
      </c>
      <c r="E13929" s="16" t="n">
        <v>750.27</v>
      </c>
      <c r="F13929" s="17" t="n">
        <v>0.05</v>
      </c>
      <c r="G13929" s="16" t="n">
        <v>1425.51</v>
      </c>
      <c r="I13929" s="1" t="str">
        <f aca="false">INDEX(Products!$C$2:$C$51,MATCH(C13929,Products!$A$2:$A$51,0))</f>
        <v>Books &amp; Stationery</v>
      </c>
      <c r="J13929" s="1" t="str">
        <f aca="false">INDEX(Orders!$E$2:$E$8001,MATCH(B13929,Orders!$A$2:$A$8001,0))</f>
        <v>Returned</v>
      </c>
      <c r="K13929" s="1" t="str">
        <f aca="false">LEFT(INDEX(Orders!$C$2:$C$8001,MATCH(B13929,Orders!$A$2:$A$8001,0)),7)</f>
        <v>2024-11</v>
      </c>
    </row>
    <row r="13930" customFormat="false" ht="15" hidden="false" customHeight="true" outlineLevel="0" collapsed="false">
      <c r="A13930" s="1" t="s">
        <v>24400</v>
      </c>
      <c r="B13930" s="1" t="s">
        <v>9266</v>
      </c>
      <c r="C13930" s="1" t="s">
        <v>1990</v>
      </c>
      <c r="D13930" s="1" t="n">
        <v>1</v>
      </c>
      <c r="E13930" s="16" t="n">
        <v>5311.32</v>
      </c>
      <c r="F13930" s="17" t="n">
        <v>0</v>
      </c>
      <c r="G13930" s="16" t="n">
        <v>5311.32</v>
      </c>
      <c r="I13930" s="1" t="str">
        <f aca="false">INDEX(Products!$C$2:$C$51,MATCH(C13930,Products!$A$2:$A$51,0))</f>
        <v>Sports &amp; Fitness</v>
      </c>
      <c r="J13930" s="1" t="str">
        <f aca="false">INDEX(Orders!$E$2:$E$8001,MATCH(B13930,Orders!$A$2:$A$8001,0))</f>
        <v>Returned</v>
      </c>
      <c r="K13930" s="1" t="str">
        <f aca="false">LEFT(INDEX(Orders!$C$2:$C$8001,MATCH(B13930,Orders!$A$2:$A$8001,0)),7)</f>
        <v>2024-11</v>
      </c>
    </row>
    <row r="13931" customFormat="false" ht="15" hidden="false" customHeight="true" outlineLevel="0" collapsed="false">
      <c r="A13931" s="1" t="s">
        <v>24401</v>
      </c>
      <c r="B13931" s="1" t="s">
        <v>9267</v>
      </c>
      <c r="C13931" s="1" t="s">
        <v>1940</v>
      </c>
      <c r="D13931" s="1" t="n">
        <v>1</v>
      </c>
      <c r="E13931" s="16" t="n">
        <v>2374.52</v>
      </c>
      <c r="F13931" s="17" t="n">
        <v>0</v>
      </c>
      <c r="G13931" s="16" t="n">
        <v>2374.52</v>
      </c>
      <c r="I13931" s="1" t="str">
        <f aca="false">INDEX(Products!$C$2:$C$51,MATCH(C13931,Products!$A$2:$A$51,0))</f>
        <v>Fashion</v>
      </c>
      <c r="J13931" s="1" t="str">
        <f aca="false">INDEX(Orders!$E$2:$E$8001,MATCH(B13931,Orders!$A$2:$A$8001,0))</f>
        <v>Delivered</v>
      </c>
      <c r="K13931" s="1" t="str">
        <f aca="false">LEFT(INDEX(Orders!$C$2:$C$8001,MATCH(B13931,Orders!$A$2:$A$8001,0)),7)</f>
        <v>2024-09</v>
      </c>
    </row>
    <row r="13932" customFormat="false" ht="15" hidden="false" customHeight="true" outlineLevel="0" collapsed="false">
      <c r="A13932" s="1" t="s">
        <v>24402</v>
      </c>
      <c r="B13932" s="1" t="s">
        <v>9267</v>
      </c>
      <c r="C13932" s="1" t="s">
        <v>1997</v>
      </c>
      <c r="D13932" s="1" t="n">
        <v>1</v>
      </c>
      <c r="E13932" s="16" t="n">
        <v>311.15</v>
      </c>
      <c r="F13932" s="17" t="n">
        <v>0</v>
      </c>
      <c r="G13932" s="16" t="n">
        <v>311.15</v>
      </c>
      <c r="I13932" s="1" t="str">
        <f aca="false">INDEX(Products!$C$2:$C$51,MATCH(C13932,Products!$A$2:$A$51,0))</f>
        <v>Sports &amp; Fitness</v>
      </c>
      <c r="J13932" s="1" t="str">
        <f aca="false">INDEX(Orders!$E$2:$E$8001,MATCH(B13932,Orders!$A$2:$A$8001,0))</f>
        <v>Delivered</v>
      </c>
      <c r="K13932" s="1" t="str">
        <f aca="false">LEFT(INDEX(Orders!$C$2:$C$8001,MATCH(B13932,Orders!$A$2:$A$8001,0)),7)</f>
        <v>2024-09</v>
      </c>
    </row>
    <row r="13933" customFormat="false" ht="15" hidden="false" customHeight="true" outlineLevel="0" collapsed="false">
      <c r="A13933" s="1" t="s">
        <v>24403</v>
      </c>
      <c r="B13933" s="1" t="s">
        <v>9268</v>
      </c>
      <c r="C13933" s="1" t="s">
        <v>1990</v>
      </c>
      <c r="D13933" s="1" t="n">
        <v>1</v>
      </c>
      <c r="E13933" s="16" t="n">
        <v>5311.32</v>
      </c>
      <c r="F13933" s="17" t="n">
        <v>0.05</v>
      </c>
      <c r="G13933" s="16" t="n">
        <v>5045.75</v>
      </c>
      <c r="I13933" s="1" t="str">
        <f aca="false">INDEX(Products!$C$2:$C$51,MATCH(C13933,Products!$A$2:$A$51,0))</f>
        <v>Sports &amp; Fitness</v>
      </c>
      <c r="J13933" s="1" t="str">
        <f aca="false">INDEX(Orders!$E$2:$E$8001,MATCH(B13933,Orders!$A$2:$A$8001,0))</f>
        <v>Returned</v>
      </c>
      <c r="K13933" s="1" t="str">
        <f aca="false">LEFT(INDEX(Orders!$C$2:$C$8001,MATCH(B13933,Orders!$A$2:$A$8001,0)),7)</f>
        <v>2025-07</v>
      </c>
    </row>
    <row r="13934" customFormat="false" ht="15" hidden="false" customHeight="true" outlineLevel="0" collapsed="false">
      <c r="A13934" s="1" t="s">
        <v>24404</v>
      </c>
      <c r="B13934" s="1" t="s">
        <v>9268</v>
      </c>
      <c r="C13934" s="1" t="s">
        <v>1930</v>
      </c>
      <c r="D13934" s="1" t="n">
        <v>1</v>
      </c>
      <c r="E13934" s="16" t="n">
        <v>2398.35</v>
      </c>
      <c r="F13934" s="17" t="n">
        <v>0</v>
      </c>
      <c r="G13934" s="16" t="n">
        <v>2398.35</v>
      </c>
      <c r="I13934" s="1" t="str">
        <f aca="false">INDEX(Products!$C$2:$C$51,MATCH(C13934,Products!$A$2:$A$51,0))</f>
        <v>Electronics</v>
      </c>
      <c r="J13934" s="1" t="str">
        <f aca="false">INDEX(Orders!$E$2:$E$8001,MATCH(B13934,Orders!$A$2:$A$8001,0))</f>
        <v>Returned</v>
      </c>
      <c r="K13934" s="1" t="str">
        <f aca="false">LEFT(INDEX(Orders!$C$2:$C$8001,MATCH(B13934,Orders!$A$2:$A$8001,0)),7)</f>
        <v>2025-07</v>
      </c>
    </row>
    <row r="13935" customFormat="false" ht="15" hidden="false" customHeight="true" outlineLevel="0" collapsed="false">
      <c r="A13935" s="1" t="s">
        <v>24405</v>
      </c>
      <c r="B13935" s="1" t="s">
        <v>9268</v>
      </c>
      <c r="C13935" s="1" t="s">
        <v>1997</v>
      </c>
      <c r="D13935" s="1" t="n">
        <v>1</v>
      </c>
      <c r="E13935" s="16" t="n">
        <v>311.15</v>
      </c>
      <c r="F13935" s="17" t="n">
        <v>0</v>
      </c>
      <c r="G13935" s="16" t="n">
        <v>311.15</v>
      </c>
      <c r="I13935" s="1" t="str">
        <f aca="false">INDEX(Products!$C$2:$C$51,MATCH(C13935,Products!$A$2:$A$51,0))</f>
        <v>Sports &amp; Fitness</v>
      </c>
      <c r="J13935" s="1" t="str">
        <f aca="false">INDEX(Orders!$E$2:$E$8001,MATCH(B13935,Orders!$A$2:$A$8001,0))</f>
        <v>Returned</v>
      </c>
      <c r="K13935" s="1" t="str">
        <f aca="false">LEFT(INDEX(Orders!$C$2:$C$8001,MATCH(B13935,Orders!$A$2:$A$8001,0)),7)</f>
        <v>2025-07</v>
      </c>
    </row>
    <row r="13936" customFormat="false" ht="15" hidden="false" customHeight="true" outlineLevel="0" collapsed="false">
      <c r="A13936" s="1" t="s">
        <v>24406</v>
      </c>
      <c r="B13936" s="1" t="s">
        <v>9269</v>
      </c>
      <c r="C13936" s="1" t="s">
        <v>1969</v>
      </c>
      <c r="D13936" s="1" t="n">
        <v>1</v>
      </c>
      <c r="E13936" s="16" t="n">
        <v>9171.98</v>
      </c>
      <c r="F13936" s="17" t="n">
        <v>0</v>
      </c>
      <c r="G13936" s="16" t="n">
        <v>9171.98</v>
      </c>
      <c r="I13936" s="1" t="str">
        <f aca="false">INDEX(Products!$C$2:$C$51,MATCH(C13936,Products!$A$2:$A$51,0))</f>
        <v>Home &amp; Kitchen</v>
      </c>
      <c r="J13936" s="1" t="str">
        <f aca="false">INDEX(Orders!$E$2:$E$8001,MATCH(B13936,Orders!$A$2:$A$8001,0))</f>
        <v>Delivered</v>
      </c>
      <c r="K13936" s="1" t="str">
        <f aca="false">LEFT(INDEX(Orders!$C$2:$C$8001,MATCH(B13936,Orders!$A$2:$A$8001,0)),7)</f>
        <v>2025-10</v>
      </c>
    </row>
    <row r="13937" customFormat="false" ht="15" hidden="false" customHeight="true" outlineLevel="0" collapsed="false">
      <c r="A13937" s="1" t="s">
        <v>24407</v>
      </c>
      <c r="B13937" s="1" t="s">
        <v>9270</v>
      </c>
      <c r="C13937" s="1" t="s">
        <v>1988</v>
      </c>
      <c r="D13937" s="1" t="n">
        <v>2</v>
      </c>
      <c r="E13937" s="16" t="n">
        <v>681.07</v>
      </c>
      <c r="F13937" s="17" t="n">
        <v>0.2</v>
      </c>
      <c r="G13937" s="16" t="n">
        <v>1089.71</v>
      </c>
      <c r="I13937" s="1" t="str">
        <f aca="false">INDEX(Products!$C$2:$C$51,MATCH(C13937,Products!$A$2:$A$51,0))</f>
        <v>Sports &amp; Fitness</v>
      </c>
      <c r="J13937" s="1" t="str">
        <f aca="false">INDEX(Orders!$E$2:$E$8001,MATCH(B13937,Orders!$A$2:$A$8001,0))</f>
        <v>Delivered</v>
      </c>
      <c r="K13937" s="1" t="str">
        <f aca="false">LEFT(INDEX(Orders!$C$2:$C$8001,MATCH(B13937,Orders!$A$2:$A$8001,0)),7)</f>
        <v>2024-09</v>
      </c>
    </row>
    <row r="13938" customFormat="false" ht="15" hidden="false" customHeight="true" outlineLevel="0" collapsed="false">
      <c r="A13938" s="1" t="s">
        <v>24408</v>
      </c>
      <c r="B13938" s="1" t="s">
        <v>9270</v>
      </c>
      <c r="C13938" s="1" t="s">
        <v>1979</v>
      </c>
      <c r="D13938" s="1" t="n">
        <v>2</v>
      </c>
      <c r="E13938" s="16" t="n">
        <v>623</v>
      </c>
      <c r="F13938" s="17" t="n">
        <v>0.05</v>
      </c>
      <c r="G13938" s="16" t="n">
        <v>1183.7</v>
      </c>
      <c r="I13938" s="1" t="str">
        <f aca="false">INDEX(Products!$C$2:$C$51,MATCH(C13938,Products!$A$2:$A$51,0))</f>
        <v>Beauty &amp; Personal Care</v>
      </c>
      <c r="J13938" s="1" t="str">
        <f aca="false">INDEX(Orders!$E$2:$E$8001,MATCH(B13938,Orders!$A$2:$A$8001,0))</f>
        <v>Delivered</v>
      </c>
      <c r="K13938" s="1" t="str">
        <f aca="false">LEFT(INDEX(Orders!$C$2:$C$8001,MATCH(B13938,Orders!$A$2:$A$8001,0)),7)</f>
        <v>2024-09</v>
      </c>
    </row>
    <row r="13939" customFormat="false" ht="15" hidden="false" customHeight="true" outlineLevel="0" collapsed="false">
      <c r="A13939" s="1" t="s">
        <v>24409</v>
      </c>
      <c r="B13939" s="1" t="s">
        <v>9271</v>
      </c>
      <c r="C13939" s="1" t="s">
        <v>1953</v>
      </c>
      <c r="D13939" s="1" t="n">
        <v>3</v>
      </c>
      <c r="E13939" s="16" t="n">
        <v>4914.12</v>
      </c>
      <c r="F13939" s="17" t="n">
        <v>0</v>
      </c>
      <c r="G13939" s="16" t="n">
        <v>14742.36</v>
      </c>
      <c r="I13939" s="1" t="str">
        <f aca="false">INDEX(Products!$C$2:$C$51,MATCH(C13939,Products!$A$2:$A$51,0))</f>
        <v>Fashion</v>
      </c>
      <c r="J13939" s="1" t="str">
        <f aca="false">INDEX(Orders!$E$2:$E$8001,MATCH(B13939,Orders!$A$2:$A$8001,0))</f>
        <v>Delivered</v>
      </c>
      <c r="K13939" s="1" t="str">
        <f aca="false">LEFT(INDEX(Orders!$C$2:$C$8001,MATCH(B13939,Orders!$A$2:$A$8001,0)),7)</f>
        <v>2025-04</v>
      </c>
    </row>
    <row r="13940" customFormat="false" ht="15" hidden="false" customHeight="true" outlineLevel="0" collapsed="false">
      <c r="A13940" s="1" t="s">
        <v>24410</v>
      </c>
      <c r="B13940" s="1" t="s">
        <v>9272</v>
      </c>
      <c r="C13940" s="1" t="s">
        <v>1931</v>
      </c>
      <c r="D13940" s="1" t="n">
        <v>3</v>
      </c>
      <c r="E13940" s="16" t="n">
        <v>1111.28</v>
      </c>
      <c r="F13940" s="17" t="n">
        <v>0</v>
      </c>
      <c r="G13940" s="16" t="n">
        <v>3333.84</v>
      </c>
      <c r="I13940" s="1" t="str">
        <f aca="false">INDEX(Products!$C$2:$C$51,MATCH(C13940,Products!$A$2:$A$51,0))</f>
        <v>Electronics</v>
      </c>
      <c r="J13940" s="1" t="str">
        <f aca="false">INDEX(Orders!$E$2:$E$8001,MATCH(B13940,Orders!$A$2:$A$8001,0))</f>
        <v>Delivered</v>
      </c>
      <c r="K13940" s="1" t="str">
        <f aca="false">LEFT(INDEX(Orders!$C$2:$C$8001,MATCH(B13940,Orders!$A$2:$A$8001,0)),7)</f>
        <v>2024-12</v>
      </c>
    </row>
    <row r="13941" customFormat="false" ht="15" hidden="false" customHeight="true" outlineLevel="0" collapsed="false">
      <c r="A13941" s="1" t="s">
        <v>24411</v>
      </c>
      <c r="B13941" s="1" t="s">
        <v>9272</v>
      </c>
      <c r="C13941" s="1" t="s">
        <v>1930</v>
      </c>
      <c r="D13941" s="1" t="n">
        <v>1</v>
      </c>
      <c r="E13941" s="16" t="n">
        <v>2398.35</v>
      </c>
      <c r="F13941" s="17" t="n">
        <v>0.1</v>
      </c>
      <c r="G13941" s="16" t="n">
        <v>2158.52</v>
      </c>
      <c r="I13941" s="1" t="str">
        <f aca="false">INDEX(Products!$C$2:$C$51,MATCH(C13941,Products!$A$2:$A$51,0))</f>
        <v>Electronics</v>
      </c>
      <c r="J13941" s="1" t="str">
        <f aca="false">INDEX(Orders!$E$2:$E$8001,MATCH(B13941,Orders!$A$2:$A$8001,0))</f>
        <v>Delivered</v>
      </c>
      <c r="K13941" s="1" t="str">
        <f aca="false">LEFT(INDEX(Orders!$C$2:$C$8001,MATCH(B13941,Orders!$A$2:$A$8001,0)),7)</f>
        <v>2024-12</v>
      </c>
    </row>
    <row r="13942" customFormat="false" ht="15" hidden="false" customHeight="true" outlineLevel="0" collapsed="false">
      <c r="A13942" s="1" t="s">
        <v>24412</v>
      </c>
      <c r="B13942" s="1" t="s">
        <v>9272</v>
      </c>
      <c r="C13942" s="1" t="s">
        <v>1947</v>
      </c>
      <c r="D13942" s="1" t="n">
        <v>2</v>
      </c>
      <c r="E13942" s="16" t="n">
        <v>4778.51</v>
      </c>
      <c r="F13942" s="17" t="n">
        <v>0</v>
      </c>
      <c r="G13942" s="16" t="n">
        <v>9557.02</v>
      </c>
      <c r="I13942" s="1" t="str">
        <f aca="false">INDEX(Products!$C$2:$C$51,MATCH(C13942,Products!$A$2:$A$51,0))</f>
        <v>Fashion</v>
      </c>
      <c r="J13942" s="1" t="str">
        <f aca="false">INDEX(Orders!$E$2:$E$8001,MATCH(B13942,Orders!$A$2:$A$8001,0))</f>
        <v>Delivered</v>
      </c>
      <c r="K13942" s="1" t="str">
        <f aca="false">LEFT(INDEX(Orders!$C$2:$C$8001,MATCH(B13942,Orders!$A$2:$A$8001,0)),7)</f>
        <v>2024-12</v>
      </c>
    </row>
    <row r="13943" customFormat="false" ht="15" hidden="false" customHeight="true" outlineLevel="0" collapsed="false">
      <c r="A13943" s="1" t="s">
        <v>24413</v>
      </c>
      <c r="B13943" s="1" t="s">
        <v>9272</v>
      </c>
      <c r="C13943" s="1" t="s">
        <v>1928</v>
      </c>
      <c r="D13943" s="1" t="n">
        <v>1</v>
      </c>
      <c r="E13943" s="16" t="n">
        <v>657.82</v>
      </c>
      <c r="F13943" s="17" t="n">
        <v>0</v>
      </c>
      <c r="G13943" s="16" t="n">
        <v>657.82</v>
      </c>
      <c r="I13943" s="1" t="str">
        <f aca="false">INDEX(Products!$C$2:$C$51,MATCH(C13943,Products!$A$2:$A$51,0))</f>
        <v>Electronics</v>
      </c>
      <c r="J13943" s="1" t="str">
        <f aca="false">INDEX(Orders!$E$2:$E$8001,MATCH(B13943,Orders!$A$2:$A$8001,0))</f>
        <v>Delivered</v>
      </c>
      <c r="K13943" s="1" t="str">
        <f aca="false">LEFT(INDEX(Orders!$C$2:$C$8001,MATCH(B13943,Orders!$A$2:$A$8001,0)),7)</f>
        <v>2024-12</v>
      </c>
    </row>
    <row r="13944" customFormat="false" ht="15" hidden="false" customHeight="true" outlineLevel="0" collapsed="false">
      <c r="A13944" s="1" t="s">
        <v>24414</v>
      </c>
      <c r="B13944" s="1" t="s">
        <v>9272</v>
      </c>
      <c r="C13944" s="1" t="s">
        <v>2007</v>
      </c>
      <c r="D13944" s="1" t="n">
        <v>1</v>
      </c>
      <c r="E13944" s="16" t="n">
        <v>750.27</v>
      </c>
      <c r="F13944" s="17" t="n">
        <v>0</v>
      </c>
      <c r="G13944" s="16" t="n">
        <v>750.27</v>
      </c>
      <c r="I13944" s="1" t="str">
        <f aca="false">INDEX(Products!$C$2:$C$51,MATCH(C13944,Products!$A$2:$A$51,0))</f>
        <v>Books &amp; Stationery</v>
      </c>
      <c r="J13944" s="1" t="str">
        <f aca="false">INDEX(Orders!$E$2:$E$8001,MATCH(B13944,Orders!$A$2:$A$8001,0))</f>
        <v>Delivered</v>
      </c>
      <c r="K13944" s="1" t="str">
        <f aca="false">LEFT(INDEX(Orders!$C$2:$C$8001,MATCH(B13944,Orders!$A$2:$A$8001,0)),7)</f>
        <v>2024-12</v>
      </c>
    </row>
    <row r="13945" customFormat="false" ht="15" hidden="false" customHeight="true" outlineLevel="0" collapsed="false">
      <c r="A13945" s="1" t="s">
        <v>24415</v>
      </c>
      <c r="B13945" s="1" t="s">
        <v>9273</v>
      </c>
      <c r="C13945" s="1" t="s">
        <v>1990</v>
      </c>
      <c r="D13945" s="1" t="n">
        <v>1</v>
      </c>
      <c r="E13945" s="16" t="n">
        <v>5311.32</v>
      </c>
      <c r="F13945" s="17" t="n">
        <v>0.15</v>
      </c>
      <c r="G13945" s="16" t="n">
        <v>4514.62</v>
      </c>
      <c r="I13945" s="1" t="str">
        <f aca="false">INDEX(Products!$C$2:$C$51,MATCH(C13945,Products!$A$2:$A$51,0))</f>
        <v>Sports &amp; Fitness</v>
      </c>
      <c r="J13945" s="1" t="str">
        <f aca="false">INDEX(Orders!$E$2:$E$8001,MATCH(B13945,Orders!$A$2:$A$8001,0))</f>
        <v>Delivered</v>
      </c>
      <c r="K13945" s="1" t="str">
        <f aca="false">LEFT(INDEX(Orders!$C$2:$C$8001,MATCH(B13945,Orders!$A$2:$A$8001,0)),7)</f>
        <v>2025-07</v>
      </c>
    </row>
    <row r="13946" customFormat="false" ht="15" hidden="false" customHeight="true" outlineLevel="0" collapsed="false">
      <c r="A13946" s="1" t="s">
        <v>24416</v>
      </c>
      <c r="B13946" s="1" t="s">
        <v>9274</v>
      </c>
      <c r="C13946" s="1" t="s">
        <v>1953</v>
      </c>
      <c r="D13946" s="1" t="n">
        <v>2</v>
      </c>
      <c r="E13946" s="16" t="n">
        <v>4914.12</v>
      </c>
      <c r="F13946" s="17" t="n">
        <v>0.05</v>
      </c>
      <c r="G13946" s="16" t="n">
        <v>9336.83</v>
      </c>
      <c r="I13946" s="1" t="str">
        <f aca="false">INDEX(Products!$C$2:$C$51,MATCH(C13946,Products!$A$2:$A$51,0))</f>
        <v>Fashion</v>
      </c>
      <c r="J13946" s="1" t="str">
        <f aca="false">INDEX(Orders!$E$2:$E$8001,MATCH(B13946,Orders!$A$2:$A$8001,0))</f>
        <v>Delivered</v>
      </c>
      <c r="K13946" s="1" t="str">
        <f aca="false">LEFT(INDEX(Orders!$C$2:$C$8001,MATCH(B13946,Orders!$A$2:$A$8001,0)),7)</f>
        <v>2024-04</v>
      </c>
    </row>
    <row r="13947" customFormat="false" ht="15" hidden="false" customHeight="true" outlineLevel="0" collapsed="false">
      <c r="A13947" s="1" t="s">
        <v>24417</v>
      </c>
      <c r="B13947" s="1" t="s">
        <v>9274</v>
      </c>
      <c r="C13947" s="1" t="s">
        <v>1931</v>
      </c>
      <c r="D13947" s="1" t="n">
        <v>1</v>
      </c>
      <c r="E13947" s="16" t="n">
        <v>1111.28</v>
      </c>
      <c r="F13947" s="17" t="n">
        <v>0.2</v>
      </c>
      <c r="G13947" s="16" t="n">
        <v>889.02</v>
      </c>
      <c r="I13947" s="1" t="str">
        <f aca="false">INDEX(Products!$C$2:$C$51,MATCH(C13947,Products!$A$2:$A$51,0))</f>
        <v>Electronics</v>
      </c>
      <c r="J13947" s="1" t="str">
        <f aca="false">INDEX(Orders!$E$2:$E$8001,MATCH(B13947,Orders!$A$2:$A$8001,0))</f>
        <v>Delivered</v>
      </c>
      <c r="K13947" s="1" t="str">
        <f aca="false">LEFT(INDEX(Orders!$C$2:$C$8001,MATCH(B13947,Orders!$A$2:$A$8001,0)),7)</f>
        <v>2024-04</v>
      </c>
    </row>
    <row r="13948" customFormat="false" ht="15" hidden="false" customHeight="true" outlineLevel="0" collapsed="false">
      <c r="A13948" s="1" t="s">
        <v>24418</v>
      </c>
      <c r="B13948" s="1" t="s">
        <v>9275</v>
      </c>
      <c r="C13948" s="1" t="s">
        <v>1991</v>
      </c>
      <c r="D13948" s="1" t="n">
        <v>1</v>
      </c>
      <c r="E13948" s="16" t="n">
        <v>579.12</v>
      </c>
      <c r="F13948" s="17" t="n">
        <v>0.15</v>
      </c>
      <c r="G13948" s="16" t="n">
        <v>492.25</v>
      </c>
      <c r="I13948" s="1" t="str">
        <f aca="false">INDEX(Products!$C$2:$C$51,MATCH(C13948,Products!$A$2:$A$51,0))</f>
        <v>Sports &amp; Fitness</v>
      </c>
      <c r="J13948" s="1" t="str">
        <f aca="false">INDEX(Orders!$E$2:$E$8001,MATCH(B13948,Orders!$A$2:$A$8001,0))</f>
        <v>Delivered</v>
      </c>
      <c r="K13948" s="1" t="str">
        <f aca="false">LEFT(INDEX(Orders!$C$2:$C$8001,MATCH(B13948,Orders!$A$2:$A$8001,0)),7)</f>
        <v>2025-07</v>
      </c>
    </row>
    <row r="13949" customFormat="false" ht="15" hidden="false" customHeight="true" outlineLevel="0" collapsed="false">
      <c r="A13949" s="1" t="s">
        <v>24419</v>
      </c>
      <c r="B13949" s="1" t="s">
        <v>9275</v>
      </c>
      <c r="C13949" s="1" t="s">
        <v>2006</v>
      </c>
      <c r="D13949" s="1" t="n">
        <v>1</v>
      </c>
      <c r="E13949" s="16" t="n">
        <v>482.17</v>
      </c>
      <c r="F13949" s="17" t="n">
        <v>0</v>
      </c>
      <c r="G13949" s="16" t="n">
        <v>482.17</v>
      </c>
      <c r="I13949" s="1" t="str">
        <f aca="false">INDEX(Products!$C$2:$C$51,MATCH(C13949,Products!$A$2:$A$51,0))</f>
        <v>Books &amp; Stationery</v>
      </c>
      <c r="J13949" s="1" t="str">
        <f aca="false">INDEX(Orders!$E$2:$E$8001,MATCH(B13949,Orders!$A$2:$A$8001,0))</f>
        <v>Delivered</v>
      </c>
      <c r="K13949" s="1" t="str">
        <f aca="false">LEFT(INDEX(Orders!$C$2:$C$8001,MATCH(B13949,Orders!$A$2:$A$8001,0)),7)</f>
        <v>2025-07</v>
      </c>
    </row>
    <row r="13950" customFormat="false" ht="15" hidden="false" customHeight="true" outlineLevel="0" collapsed="false">
      <c r="A13950" s="1" t="s">
        <v>24420</v>
      </c>
      <c r="B13950" s="1" t="s">
        <v>9276</v>
      </c>
      <c r="C13950" s="1" t="s">
        <v>2006</v>
      </c>
      <c r="D13950" s="1" t="n">
        <v>1</v>
      </c>
      <c r="E13950" s="16" t="n">
        <v>482.17</v>
      </c>
      <c r="F13950" s="17" t="n">
        <v>0.2</v>
      </c>
      <c r="G13950" s="16" t="n">
        <v>385.74</v>
      </c>
      <c r="I13950" s="1" t="str">
        <f aca="false">INDEX(Products!$C$2:$C$51,MATCH(C13950,Products!$A$2:$A$51,0))</f>
        <v>Books &amp; Stationery</v>
      </c>
      <c r="J13950" s="1" t="str">
        <f aca="false">INDEX(Orders!$E$2:$E$8001,MATCH(B13950,Orders!$A$2:$A$8001,0))</f>
        <v>Delivered</v>
      </c>
      <c r="K13950" s="1" t="str">
        <f aca="false">LEFT(INDEX(Orders!$C$2:$C$8001,MATCH(B13950,Orders!$A$2:$A$8001,0)),7)</f>
        <v>2025-10</v>
      </c>
    </row>
    <row r="13951" customFormat="false" ht="15" hidden="false" customHeight="true" outlineLevel="0" collapsed="false">
      <c r="A13951" s="1" t="s">
        <v>24421</v>
      </c>
      <c r="B13951" s="1" t="s">
        <v>9276</v>
      </c>
      <c r="C13951" s="1" t="s">
        <v>1975</v>
      </c>
      <c r="D13951" s="1" t="n">
        <v>1</v>
      </c>
      <c r="E13951" s="16" t="n">
        <v>862.99</v>
      </c>
      <c r="F13951" s="17" t="n">
        <v>0.1</v>
      </c>
      <c r="G13951" s="16" t="n">
        <v>776.69</v>
      </c>
      <c r="I13951" s="1" t="str">
        <f aca="false">INDEX(Products!$C$2:$C$51,MATCH(C13951,Products!$A$2:$A$51,0))</f>
        <v>Beauty &amp; Personal Care</v>
      </c>
      <c r="J13951" s="1" t="str">
        <f aca="false">INDEX(Orders!$E$2:$E$8001,MATCH(B13951,Orders!$A$2:$A$8001,0))</f>
        <v>Delivered</v>
      </c>
      <c r="K13951" s="1" t="str">
        <f aca="false">LEFT(INDEX(Orders!$C$2:$C$8001,MATCH(B13951,Orders!$A$2:$A$8001,0)),7)</f>
        <v>2025-10</v>
      </c>
    </row>
    <row r="13952" customFormat="false" ht="15" hidden="false" customHeight="true" outlineLevel="0" collapsed="false">
      <c r="A13952" s="1" t="s">
        <v>24422</v>
      </c>
      <c r="B13952" s="1" t="s">
        <v>9276</v>
      </c>
      <c r="C13952" s="1" t="s">
        <v>2007</v>
      </c>
      <c r="D13952" s="1" t="n">
        <v>1</v>
      </c>
      <c r="E13952" s="16" t="n">
        <v>750.27</v>
      </c>
      <c r="F13952" s="17" t="n">
        <v>0</v>
      </c>
      <c r="G13952" s="16" t="n">
        <v>750.27</v>
      </c>
      <c r="I13952" s="1" t="str">
        <f aca="false">INDEX(Products!$C$2:$C$51,MATCH(C13952,Products!$A$2:$A$51,0))</f>
        <v>Books &amp; Stationery</v>
      </c>
      <c r="J13952" s="1" t="str">
        <f aca="false">INDEX(Orders!$E$2:$E$8001,MATCH(B13952,Orders!$A$2:$A$8001,0))</f>
        <v>Delivered</v>
      </c>
      <c r="K13952" s="1" t="str">
        <f aca="false">LEFT(INDEX(Orders!$C$2:$C$8001,MATCH(B13952,Orders!$A$2:$A$8001,0)),7)</f>
        <v>2025-10</v>
      </c>
    </row>
    <row r="13953" customFormat="false" ht="15" hidden="false" customHeight="true" outlineLevel="0" collapsed="false">
      <c r="A13953" s="1" t="s">
        <v>24423</v>
      </c>
      <c r="B13953" s="1" t="s">
        <v>9277</v>
      </c>
      <c r="C13953" s="1" t="s">
        <v>1979</v>
      </c>
      <c r="D13953" s="1" t="n">
        <v>1</v>
      </c>
      <c r="E13953" s="16" t="n">
        <v>623</v>
      </c>
      <c r="F13953" s="17" t="n">
        <v>0</v>
      </c>
      <c r="G13953" s="16" t="n">
        <v>623</v>
      </c>
      <c r="I13953" s="1" t="str">
        <f aca="false">INDEX(Products!$C$2:$C$51,MATCH(C13953,Products!$A$2:$A$51,0))</f>
        <v>Beauty &amp; Personal Care</v>
      </c>
      <c r="J13953" s="1" t="str">
        <f aca="false">INDEX(Orders!$E$2:$E$8001,MATCH(B13953,Orders!$A$2:$A$8001,0))</f>
        <v>Delivered</v>
      </c>
      <c r="K13953" s="1" t="str">
        <f aca="false">LEFT(INDEX(Orders!$C$2:$C$8001,MATCH(B13953,Orders!$A$2:$A$8001,0)),7)</f>
        <v>2025-01</v>
      </c>
    </row>
    <row r="13954" customFormat="false" ht="15" hidden="false" customHeight="true" outlineLevel="0" collapsed="false">
      <c r="A13954" s="1" t="s">
        <v>24424</v>
      </c>
      <c r="B13954" s="1" t="s">
        <v>9277</v>
      </c>
      <c r="C13954" s="1" t="s">
        <v>1971</v>
      </c>
      <c r="D13954" s="1" t="n">
        <v>1</v>
      </c>
      <c r="E13954" s="16" t="n">
        <v>2073.63</v>
      </c>
      <c r="F13954" s="17" t="n">
        <v>0</v>
      </c>
      <c r="G13954" s="16" t="n">
        <v>2073.63</v>
      </c>
      <c r="I13954" s="1" t="str">
        <f aca="false">INDEX(Products!$C$2:$C$51,MATCH(C13954,Products!$A$2:$A$51,0))</f>
        <v>Home &amp; Kitchen</v>
      </c>
      <c r="J13954" s="1" t="str">
        <f aca="false">INDEX(Orders!$E$2:$E$8001,MATCH(B13954,Orders!$A$2:$A$8001,0))</f>
        <v>Delivered</v>
      </c>
      <c r="K13954" s="1" t="str">
        <f aca="false">LEFT(INDEX(Orders!$C$2:$C$8001,MATCH(B13954,Orders!$A$2:$A$8001,0)),7)</f>
        <v>2025-01</v>
      </c>
    </row>
    <row r="13955" customFormat="false" ht="15" hidden="false" customHeight="true" outlineLevel="0" collapsed="false">
      <c r="A13955" s="1" t="s">
        <v>24425</v>
      </c>
      <c r="B13955" s="1" t="s">
        <v>9277</v>
      </c>
      <c r="C13955" s="1" t="s">
        <v>1990</v>
      </c>
      <c r="D13955" s="1" t="n">
        <v>1</v>
      </c>
      <c r="E13955" s="16" t="n">
        <v>5311.32</v>
      </c>
      <c r="F13955" s="17" t="n">
        <v>0</v>
      </c>
      <c r="G13955" s="16" t="n">
        <v>5311.32</v>
      </c>
      <c r="I13955" s="1" t="str">
        <f aca="false">INDEX(Products!$C$2:$C$51,MATCH(C13955,Products!$A$2:$A$51,0))</f>
        <v>Sports &amp; Fitness</v>
      </c>
      <c r="J13955" s="1" t="str">
        <f aca="false">INDEX(Orders!$E$2:$E$8001,MATCH(B13955,Orders!$A$2:$A$8001,0))</f>
        <v>Delivered</v>
      </c>
      <c r="K13955" s="1" t="str">
        <f aca="false">LEFT(INDEX(Orders!$C$2:$C$8001,MATCH(B13955,Orders!$A$2:$A$8001,0)),7)</f>
        <v>2025-01</v>
      </c>
    </row>
    <row r="13956" customFormat="false" ht="15" hidden="false" customHeight="true" outlineLevel="0" collapsed="false">
      <c r="A13956" s="1" t="s">
        <v>24426</v>
      </c>
      <c r="B13956" s="1" t="s">
        <v>9278</v>
      </c>
      <c r="C13956" s="1" t="s">
        <v>2007</v>
      </c>
      <c r="D13956" s="1" t="n">
        <v>2</v>
      </c>
      <c r="E13956" s="16" t="n">
        <v>750.27</v>
      </c>
      <c r="F13956" s="17" t="n">
        <v>0.1</v>
      </c>
      <c r="G13956" s="16" t="n">
        <v>1350.49</v>
      </c>
      <c r="I13956" s="1" t="str">
        <f aca="false">INDEX(Products!$C$2:$C$51,MATCH(C13956,Products!$A$2:$A$51,0))</f>
        <v>Books &amp; Stationery</v>
      </c>
      <c r="J13956" s="1" t="str">
        <f aca="false">INDEX(Orders!$E$2:$E$8001,MATCH(B13956,Orders!$A$2:$A$8001,0))</f>
        <v>Delivered</v>
      </c>
      <c r="K13956" s="1" t="str">
        <f aca="false">LEFT(INDEX(Orders!$C$2:$C$8001,MATCH(B13956,Orders!$A$2:$A$8001,0)),7)</f>
        <v>2024-11</v>
      </c>
    </row>
    <row r="13957" customFormat="false" ht="15" hidden="false" customHeight="true" outlineLevel="0" collapsed="false">
      <c r="A13957" s="1" t="s">
        <v>24427</v>
      </c>
      <c r="B13957" s="1" t="s">
        <v>9278</v>
      </c>
      <c r="C13957" s="1" t="s">
        <v>1926</v>
      </c>
      <c r="D13957" s="1" t="n">
        <v>1</v>
      </c>
      <c r="E13957" s="16" t="n">
        <v>1478.08</v>
      </c>
      <c r="F13957" s="17" t="n">
        <v>0.2</v>
      </c>
      <c r="G13957" s="16" t="n">
        <v>1182.46</v>
      </c>
      <c r="I13957" s="1" t="str">
        <f aca="false">INDEX(Products!$C$2:$C$51,MATCH(C13957,Products!$A$2:$A$51,0))</f>
        <v>Electronics</v>
      </c>
      <c r="J13957" s="1" t="str">
        <f aca="false">INDEX(Orders!$E$2:$E$8001,MATCH(B13957,Orders!$A$2:$A$8001,0))</f>
        <v>Delivered</v>
      </c>
      <c r="K13957" s="1" t="str">
        <f aca="false">LEFT(INDEX(Orders!$C$2:$C$8001,MATCH(B13957,Orders!$A$2:$A$8001,0)),7)</f>
        <v>2024-11</v>
      </c>
    </row>
    <row r="13958" customFormat="false" ht="15" hidden="false" customHeight="true" outlineLevel="0" collapsed="false">
      <c r="A13958" s="1" t="s">
        <v>24428</v>
      </c>
      <c r="B13958" s="1" t="s">
        <v>9279</v>
      </c>
      <c r="C13958" s="1" t="s">
        <v>1940</v>
      </c>
      <c r="D13958" s="1" t="n">
        <v>1</v>
      </c>
      <c r="E13958" s="16" t="n">
        <v>2374.52</v>
      </c>
      <c r="F13958" s="17" t="n">
        <v>0</v>
      </c>
      <c r="G13958" s="16" t="n">
        <v>2374.52</v>
      </c>
      <c r="I13958" s="1" t="str">
        <f aca="false">INDEX(Products!$C$2:$C$51,MATCH(C13958,Products!$A$2:$A$51,0))</f>
        <v>Fashion</v>
      </c>
      <c r="J13958" s="1" t="str">
        <f aca="false">INDEX(Orders!$E$2:$E$8001,MATCH(B13958,Orders!$A$2:$A$8001,0))</f>
        <v>Delivered</v>
      </c>
      <c r="K13958" s="1" t="str">
        <f aca="false">LEFT(INDEX(Orders!$C$2:$C$8001,MATCH(B13958,Orders!$A$2:$A$8001,0)),7)</f>
        <v>2024-03</v>
      </c>
    </row>
    <row r="13959" customFormat="false" ht="15" hidden="false" customHeight="true" outlineLevel="0" collapsed="false">
      <c r="A13959" s="1" t="s">
        <v>24429</v>
      </c>
      <c r="B13959" s="1" t="s">
        <v>9280</v>
      </c>
      <c r="C13959" s="1" t="s">
        <v>1935</v>
      </c>
      <c r="D13959" s="1" t="n">
        <v>1</v>
      </c>
      <c r="E13959" s="16" t="n">
        <v>14558.72</v>
      </c>
      <c r="F13959" s="17" t="n">
        <v>0.05</v>
      </c>
      <c r="G13959" s="16" t="n">
        <v>13830.78</v>
      </c>
      <c r="I13959" s="1" t="str">
        <f aca="false">INDEX(Products!$C$2:$C$51,MATCH(C13959,Products!$A$2:$A$51,0))</f>
        <v>Electronics</v>
      </c>
      <c r="J13959" s="1" t="str">
        <f aca="false">INDEX(Orders!$E$2:$E$8001,MATCH(B13959,Orders!$A$2:$A$8001,0))</f>
        <v>Delivered</v>
      </c>
      <c r="K13959" s="1" t="str">
        <f aca="false">LEFT(INDEX(Orders!$C$2:$C$8001,MATCH(B13959,Orders!$A$2:$A$8001,0)),7)</f>
        <v>2025-09</v>
      </c>
    </row>
    <row r="13960" customFormat="false" ht="15" hidden="false" customHeight="true" outlineLevel="0" collapsed="false">
      <c r="A13960" s="1" t="s">
        <v>24430</v>
      </c>
      <c r="B13960" s="1" t="s">
        <v>9281</v>
      </c>
      <c r="C13960" s="1" t="s">
        <v>2007</v>
      </c>
      <c r="D13960" s="1" t="n">
        <v>1</v>
      </c>
      <c r="E13960" s="16" t="n">
        <v>750.27</v>
      </c>
      <c r="F13960" s="17" t="n">
        <v>0.05</v>
      </c>
      <c r="G13960" s="16" t="n">
        <v>712.76</v>
      </c>
      <c r="I13960" s="1" t="str">
        <f aca="false">INDEX(Products!$C$2:$C$51,MATCH(C13960,Products!$A$2:$A$51,0))</f>
        <v>Books &amp; Stationery</v>
      </c>
      <c r="J13960" s="1" t="str">
        <f aca="false">INDEX(Orders!$E$2:$E$8001,MATCH(B13960,Orders!$A$2:$A$8001,0))</f>
        <v>Delivered</v>
      </c>
      <c r="K13960" s="1" t="str">
        <f aca="false">LEFT(INDEX(Orders!$C$2:$C$8001,MATCH(B13960,Orders!$A$2:$A$8001,0)),7)</f>
        <v>2024-05</v>
      </c>
    </row>
    <row r="13961" customFormat="false" ht="15" hidden="false" customHeight="true" outlineLevel="0" collapsed="false">
      <c r="A13961" s="1" t="s">
        <v>24431</v>
      </c>
      <c r="B13961" s="1" t="s">
        <v>9281</v>
      </c>
      <c r="C13961" s="1" t="s">
        <v>2006</v>
      </c>
      <c r="D13961" s="1" t="n">
        <v>1</v>
      </c>
      <c r="E13961" s="16" t="n">
        <v>482.17</v>
      </c>
      <c r="F13961" s="17" t="n">
        <v>0.2</v>
      </c>
      <c r="G13961" s="16" t="n">
        <v>385.74</v>
      </c>
      <c r="I13961" s="1" t="str">
        <f aca="false">INDEX(Products!$C$2:$C$51,MATCH(C13961,Products!$A$2:$A$51,0))</f>
        <v>Books &amp; Stationery</v>
      </c>
      <c r="J13961" s="1" t="str">
        <f aca="false">INDEX(Orders!$E$2:$E$8001,MATCH(B13961,Orders!$A$2:$A$8001,0))</f>
        <v>Delivered</v>
      </c>
      <c r="K13961" s="1" t="str">
        <f aca="false">LEFT(INDEX(Orders!$C$2:$C$8001,MATCH(B13961,Orders!$A$2:$A$8001,0)),7)</f>
        <v>2024-05</v>
      </c>
    </row>
    <row r="13962" customFormat="false" ht="15" hidden="false" customHeight="true" outlineLevel="0" collapsed="false">
      <c r="A13962" s="1" t="s">
        <v>24432</v>
      </c>
      <c r="B13962" s="1" t="s">
        <v>9281</v>
      </c>
      <c r="C13962" s="1" t="s">
        <v>1997</v>
      </c>
      <c r="D13962" s="1" t="n">
        <v>1</v>
      </c>
      <c r="E13962" s="16" t="n">
        <v>311.15</v>
      </c>
      <c r="F13962" s="17" t="n">
        <v>0.1</v>
      </c>
      <c r="G13962" s="16" t="n">
        <v>280.03</v>
      </c>
      <c r="I13962" s="1" t="str">
        <f aca="false">INDEX(Products!$C$2:$C$51,MATCH(C13962,Products!$A$2:$A$51,0))</f>
        <v>Sports &amp; Fitness</v>
      </c>
      <c r="J13962" s="1" t="str">
        <f aca="false">INDEX(Orders!$E$2:$E$8001,MATCH(B13962,Orders!$A$2:$A$8001,0))</f>
        <v>Delivered</v>
      </c>
      <c r="K13962" s="1" t="str">
        <f aca="false">LEFT(INDEX(Orders!$C$2:$C$8001,MATCH(B13962,Orders!$A$2:$A$8001,0)),7)</f>
        <v>2024-05</v>
      </c>
    </row>
    <row r="13963" customFormat="false" ht="15" hidden="false" customHeight="true" outlineLevel="0" collapsed="false">
      <c r="A13963" s="1" t="s">
        <v>24433</v>
      </c>
      <c r="B13963" s="1" t="s">
        <v>9281</v>
      </c>
      <c r="C13963" s="1" t="s">
        <v>1990</v>
      </c>
      <c r="D13963" s="1" t="n">
        <v>1</v>
      </c>
      <c r="E13963" s="16" t="n">
        <v>5311.32</v>
      </c>
      <c r="F13963" s="17" t="n">
        <v>0</v>
      </c>
      <c r="G13963" s="16" t="n">
        <v>5311.32</v>
      </c>
      <c r="I13963" s="1" t="str">
        <f aca="false">INDEX(Products!$C$2:$C$51,MATCH(C13963,Products!$A$2:$A$51,0))</f>
        <v>Sports &amp; Fitness</v>
      </c>
      <c r="J13963" s="1" t="str">
        <f aca="false">INDEX(Orders!$E$2:$E$8001,MATCH(B13963,Orders!$A$2:$A$8001,0))</f>
        <v>Delivered</v>
      </c>
      <c r="K13963" s="1" t="str">
        <f aca="false">LEFT(INDEX(Orders!$C$2:$C$8001,MATCH(B13963,Orders!$A$2:$A$8001,0)),7)</f>
        <v>2024-05</v>
      </c>
    </row>
    <row r="13964" customFormat="false" ht="15" hidden="false" customHeight="true" outlineLevel="0" collapsed="false">
      <c r="A13964" s="1" t="s">
        <v>24434</v>
      </c>
      <c r="B13964" s="1" t="s">
        <v>9282</v>
      </c>
      <c r="C13964" s="1" t="s">
        <v>1930</v>
      </c>
      <c r="D13964" s="1" t="n">
        <v>2</v>
      </c>
      <c r="E13964" s="16" t="n">
        <v>2398.35</v>
      </c>
      <c r="F13964" s="17" t="n">
        <v>0.05</v>
      </c>
      <c r="G13964" s="16" t="n">
        <v>4556.86</v>
      </c>
      <c r="I13964" s="1" t="str">
        <f aca="false">INDEX(Products!$C$2:$C$51,MATCH(C13964,Products!$A$2:$A$51,0))</f>
        <v>Electronics</v>
      </c>
      <c r="J13964" s="1" t="str">
        <f aca="false">INDEX(Orders!$E$2:$E$8001,MATCH(B13964,Orders!$A$2:$A$8001,0))</f>
        <v>Returned</v>
      </c>
      <c r="K13964" s="1" t="str">
        <f aca="false">LEFT(INDEX(Orders!$C$2:$C$8001,MATCH(B13964,Orders!$A$2:$A$8001,0)),7)</f>
        <v>2025-03</v>
      </c>
    </row>
    <row r="13965" customFormat="false" ht="15" hidden="false" customHeight="true" outlineLevel="0" collapsed="false">
      <c r="A13965" s="1" t="s">
        <v>24435</v>
      </c>
      <c r="B13965" s="1" t="s">
        <v>9282</v>
      </c>
      <c r="C13965" s="1" t="s">
        <v>1940</v>
      </c>
      <c r="D13965" s="1" t="n">
        <v>1</v>
      </c>
      <c r="E13965" s="16" t="n">
        <v>2374.52</v>
      </c>
      <c r="F13965" s="17" t="n">
        <v>0</v>
      </c>
      <c r="G13965" s="16" t="n">
        <v>2374.52</v>
      </c>
      <c r="I13965" s="1" t="str">
        <f aca="false">INDEX(Products!$C$2:$C$51,MATCH(C13965,Products!$A$2:$A$51,0))</f>
        <v>Fashion</v>
      </c>
      <c r="J13965" s="1" t="str">
        <f aca="false">INDEX(Orders!$E$2:$E$8001,MATCH(B13965,Orders!$A$2:$A$8001,0))</f>
        <v>Returned</v>
      </c>
      <c r="K13965" s="1" t="str">
        <f aca="false">LEFT(INDEX(Orders!$C$2:$C$8001,MATCH(B13965,Orders!$A$2:$A$8001,0)),7)</f>
        <v>2025-03</v>
      </c>
    </row>
    <row r="13966" customFormat="false" ht="15" hidden="false" customHeight="true" outlineLevel="0" collapsed="false">
      <c r="A13966" s="1" t="s">
        <v>24436</v>
      </c>
      <c r="B13966" s="1" t="s">
        <v>9283</v>
      </c>
      <c r="C13966" s="1" t="s">
        <v>1961</v>
      </c>
      <c r="D13966" s="1" t="n">
        <v>1</v>
      </c>
      <c r="E13966" s="16" t="n">
        <v>3493.68</v>
      </c>
      <c r="F13966" s="17" t="n">
        <v>0</v>
      </c>
      <c r="G13966" s="16" t="n">
        <v>3493.68</v>
      </c>
      <c r="I13966" s="1" t="str">
        <f aca="false">INDEX(Products!$C$2:$C$51,MATCH(C13966,Products!$A$2:$A$51,0))</f>
        <v>Home &amp; Kitchen</v>
      </c>
      <c r="J13966" s="1" t="str">
        <f aca="false">INDEX(Orders!$E$2:$E$8001,MATCH(B13966,Orders!$A$2:$A$8001,0))</f>
        <v>Delivered</v>
      </c>
      <c r="K13966" s="1" t="str">
        <f aca="false">LEFT(INDEX(Orders!$C$2:$C$8001,MATCH(B13966,Orders!$A$2:$A$8001,0)),7)</f>
        <v>2024-10</v>
      </c>
    </row>
    <row r="13967" customFormat="false" ht="15" hidden="false" customHeight="true" outlineLevel="0" collapsed="false">
      <c r="A13967" s="1" t="s">
        <v>24437</v>
      </c>
      <c r="B13967" s="1" t="s">
        <v>9284</v>
      </c>
      <c r="C13967" s="1" t="s">
        <v>2007</v>
      </c>
      <c r="D13967" s="1" t="n">
        <v>2</v>
      </c>
      <c r="E13967" s="16" t="n">
        <v>750.27</v>
      </c>
      <c r="F13967" s="17" t="n">
        <v>0</v>
      </c>
      <c r="G13967" s="16" t="n">
        <v>1500.54</v>
      </c>
      <c r="I13967" s="1" t="str">
        <f aca="false">INDEX(Products!$C$2:$C$51,MATCH(C13967,Products!$A$2:$A$51,0))</f>
        <v>Books &amp; Stationery</v>
      </c>
      <c r="J13967" s="1" t="str">
        <f aca="false">INDEX(Orders!$E$2:$E$8001,MATCH(B13967,Orders!$A$2:$A$8001,0))</f>
        <v>Delivered</v>
      </c>
      <c r="K13967" s="1" t="str">
        <f aca="false">LEFT(INDEX(Orders!$C$2:$C$8001,MATCH(B13967,Orders!$A$2:$A$8001,0)),7)</f>
        <v>2025-11</v>
      </c>
    </row>
    <row r="13968" customFormat="false" ht="15" hidden="false" customHeight="true" outlineLevel="0" collapsed="false">
      <c r="A13968" s="1" t="s">
        <v>24438</v>
      </c>
      <c r="B13968" s="1" t="s">
        <v>9284</v>
      </c>
      <c r="C13968" s="1" t="s">
        <v>1990</v>
      </c>
      <c r="D13968" s="1" t="n">
        <v>2</v>
      </c>
      <c r="E13968" s="16" t="n">
        <v>5311.32</v>
      </c>
      <c r="F13968" s="17" t="n">
        <v>0</v>
      </c>
      <c r="G13968" s="16" t="n">
        <v>10622.64</v>
      </c>
      <c r="I13968" s="1" t="str">
        <f aca="false">INDEX(Products!$C$2:$C$51,MATCH(C13968,Products!$A$2:$A$51,0))</f>
        <v>Sports &amp; Fitness</v>
      </c>
      <c r="J13968" s="1" t="str">
        <f aca="false">INDEX(Orders!$E$2:$E$8001,MATCH(B13968,Orders!$A$2:$A$8001,0))</f>
        <v>Delivered</v>
      </c>
      <c r="K13968" s="1" t="str">
        <f aca="false">LEFT(INDEX(Orders!$C$2:$C$8001,MATCH(B13968,Orders!$A$2:$A$8001,0)),7)</f>
        <v>2025-11</v>
      </c>
    </row>
    <row r="13969" customFormat="false" ht="15" hidden="false" customHeight="true" outlineLevel="0" collapsed="false">
      <c r="A13969" s="1" t="s">
        <v>24439</v>
      </c>
      <c r="B13969" s="1" t="s">
        <v>9285</v>
      </c>
      <c r="C13969" s="1" t="s">
        <v>1930</v>
      </c>
      <c r="D13969" s="1" t="n">
        <v>2</v>
      </c>
      <c r="E13969" s="16" t="n">
        <v>2398.35</v>
      </c>
      <c r="F13969" s="17" t="n">
        <v>0.2</v>
      </c>
      <c r="G13969" s="16" t="n">
        <v>3837.36</v>
      </c>
      <c r="I13969" s="1" t="str">
        <f aca="false">INDEX(Products!$C$2:$C$51,MATCH(C13969,Products!$A$2:$A$51,0))</f>
        <v>Electronics</v>
      </c>
      <c r="J13969" s="1" t="str">
        <f aca="false">INDEX(Orders!$E$2:$E$8001,MATCH(B13969,Orders!$A$2:$A$8001,0))</f>
        <v>Delivered</v>
      </c>
      <c r="K13969" s="1" t="str">
        <f aca="false">LEFT(INDEX(Orders!$C$2:$C$8001,MATCH(B13969,Orders!$A$2:$A$8001,0)),7)</f>
        <v>2025-10</v>
      </c>
    </row>
    <row r="13970" customFormat="false" ht="15" hidden="false" customHeight="true" outlineLevel="0" collapsed="false">
      <c r="A13970" s="1" t="s">
        <v>24440</v>
      </c>
      <c r="B13970" s="1" t="s">
        <v>9286</v>
      </c>
      <c r="C13970" s="1" t="s">
        <v>1971</v>
      </c>
      <c r="D13970" s="1" t="n">
        <v>1</v>
      </c>
      <c r="E13970" s="16" t="n">
        <v>2073.63</v>
      </c>
      <c r="F13970" s="17" t="n">
        <v>0</v>
      </c>
      <c r="G13970" s="16" t="n">
        <v>2073.63</v>
      </c>
      <c r="I13970" s="1" t="str">
        <f aca="false">INDEX(Products!$C$2:$C$51,MATCH(C13970,Products!$A$2:$A$51,0))</f>
        <v>Home &amp; Kitchen</v>
      </c>
      <c r="J13970" s="1" t="str">
        <f aca="false">INDEX(Orders!$E$2:$E$8001,MATCH(B13970,Orders!$A$2:$A$8001,0))</f>
        <v>Refunded</v>
      </c>
      <c r="K13970" s="1" t="str">
        <f aca="false">LEFT(INDEX(Orders!$C$2:$C$8001,MATCH(B13970,Orders!$A$2:$A$8001,0)),7)</f>
        <v>2024-04</v>
      </c>
    </row>
    <row r="13971" customFormat="false" ht="15" hidden="false" customHeight="true" outlineLevel="0" collapsed="false">
      <c r="A13971" s="1" t="s">
        <v>24441</v>
      </c>
      <c r="B13971" s="1" t="s">
        <v>9287</v>
      </c>
      <c r="C13971" s="1" t="s">
        <v>1990</v>
      </c>
      <c r="D13971" s="1" t="n">
        <v>1</v>
      </c>
      <c r="E13971" s="16" t="n">
        <v>5311.32</v>
      </c>
      <c r="F13971" s="17" t="n">
        <v>0</v>
      </c>
      <c r="G13971" s="16" t="n">
        <v>5311.32</v>
      </c>
      <c r="I13971" s="1" t="str">
        <f aca="false">INDEX(Products!$C$2:$C$51,MATCH(C13971,Products!$A$2:$A$51,0))</f>
        <v>Sports &amp; Fitness</v>
      </c>
      <c r="J13971" s="1" t="str">
        <f aca="false">INDEX(Orders!$E$2:$E$8001,MATCH(B13971,Orders!$A$2:$A$8001,0))</f>
        <v>Delivered</v>
      </c>
      <c r="K13971" s="1" t="str">
        <f aca="false">LEFT(INDEX(Orders!$C$2:$C$8001,MATCH(B13971,Orders!$A$2:$A$8001,0)),7)</f>
        <v>2025-10</v>
      </c>
    </row>
    <row r="13972" customFormat="false" ht="15" hidden="false" customHeight="true" outlineLevel="0" collapsed="false">
      <c r="A13972" s="1" t="s">
        <v>24442</v>
      </c>
      <c r="B13972" s="1" t="s">
        <v>9287</v>
      </c>
      <c r="C13972" s="1" t="s">
        <v>2007</v>
      </c>
      <c r="D13972" s="1" t="n">
        <v>2</v>
      </c>
      <c r="E13972" s="16" t="n">
        <v>750.27</v>
      </c>
      <c r="F13972" s="17" t="n">
        <v>0</v>
      </c>
      <c r="G13972" s="16" t="n">
        <v>1500.54</v>
      </c>
      <c r="I13972" s="1" t="str">
        <f aca="false">INDEX(Products!$C$2:$C$51,MATCH(C13972,Products!$A$2:$A$51,0))</f>
        <v>Books &amp; Stationery</v>
      </c>
      <c r="J13972" s="1" t="str">
        <f aca="false">INDEX(Orders!$E$2:$E$8001,MATCH(B13972,Orders!$A$2:$A$8001,0))</f>
        <v>Delivered</v>
      </c>
      <c r="K13972" s="1" t="str">
        <f aca="false">LEFT(INDEX(Orders!$C$2:$C$8001,MATCH(B13972,Orders!$A$2:$A$8001,0)),7)</f>
        <v>2025-10</v>
      </c>
    </row>
    <row r="13973" customFormat="false" ht="15" hidden="false" customHeight="true" outlineLevel="0" collapsed="false">
      <c r="A13973" s="1" t="s">
        <v>24443</v>
      </c>
      <c r="B13973" s="1" t="s">
        <v>9287</v>
      </c>
      <c r="C13973" s="1" t="s">
        <v>1961</v>
      </c>
      <c r="D13973" s="1" t="n">
        <v>1</v>
      </c>
      <c r="E13973" s="16" t="n">
        <v>3493.68</v>
      </c>
      <c r="F13973" s="17" t="n">
        <v>0.1</v>
      </c>
      <c r="G13973" s="16" t="n">
        <v>3144.31</v>
      </c>
      <c r="I13973" s="1" t="str">
        <f aca="false">INDEX(Products!$C$2:$C$51,MATCH(C13973,Products!$A$2:$A$51,0))</f>
        <v>Home &amp; Kitchen</v>
      </c>
      <c r="J13973" s="1" t="str">
        <f aca="false">INDEX(Orders!$E$2:$E$8001,MATCH(B13973,Orders!$A$2:$A$8001,0))</f>
        <v>Delivered</v>
      </c>
      <c r="K13973" s="1" t="str">
        <f aca="false">LEFT(INDEX(Orders!$C$2:$C$8001,MATCH(B13973,Orders!$A$2:$A$8001,0)),7)</f>
        <v>2025-10</v>
      </c>
    </row>
    <row r="13974" customFormat="false" ht="15" hidden="false" customHeight="true" outlineLevel="0" collapsed="false">
      <c r="A13974" s="1" t="s">
        <v>24444</v>
      </c>
      <c r="B13974" s="1" t="s">
        <v>9287</v>
      </c>
      <c r="C13974" s="1" t="s">
        <v>1976</v>
      </c>
      <c r="D13974" s="1" t="n">
        <v>1</v>
      </c>
      <c r="E13974" s="16" t="n">
        <v>1603.35</v>
      </c>
      <c r="F13974" s="17" t="n">
        <v>0</v>
      </c>
      <c r="G13974" s="16" t="n">
        <v>1603.35</v>
      </c>
      <c r="I13974" s="1" t="str">
        <f aca="false">INDEX(Products!$C$2:$C$51,MATCH(C13974,Products!$A$2:$A$51,0))</f>
        <v>Beauty &amp; Personal Care</v>
      </c>
      <c r="J13974" s="1" t="str">
        <f aca="false">INDEX(Orders!$E$2:$E$8001,MATCH(B13974,Orders!$A$2:$A$8001,0))</f>
        <v>Delivered</v>
      </c>
      <c r="K13974" s="1" t="str">
        <f aca="false">LEFT(INDEX(Orders!$C$2:$C$8001,MATCH(B13974,Orders!$A$2:$A$8001,0)),7)</f>
        <v>2025-10</v>
      </c>
    </row>
    <row r="13975" customFormat="false" ht="15" hidden="false" customHeight="true" outlineLevel="0" collapsed="false">
      <c r="A13975" s="1" t="s">
        <v>24445</v>
      </c>
      <c r="B13975" s="1" t="s">
        <v>9288</v>
      </c>
      <c r="C13975" s="1" t="s">
        <v>1990</v>
      </c>
      <c r="D13975" s="1" t="n">
        <v>2</v>
      </c>
      <c r="E13975" s="16" t="n">
        <v>5311.32</v>
      </c>
      <c r="F13975" s="17" t="n">
        <v>0.2</v>
      </c>
      <c r="G13975" s="16" t="n">
        <v>8498.11</v>
      </c>
      <c r="I13975" s="1" t="str">
        <f aca="false">INDEX(Products!$C$2:$C$51,MATCH(C13975,Products!$A$2:$A$51,0))</f>
        <v>Sports &amp; Fitness</v>
      </c>
      <c r="J13975" s="1" t="str">
        <f aca="false">INDEX(Orders!$E$2:$E$8001,MATCH(B13975,Orders!$A$2:$A$8001,0))</f>
        <v>Delivered</v>
      </c>
      <c r="K13975" s="1" t="str">
        <f aca="false">LEFT(INDEX(Orders!$C$2:$C$8001,MATCH(B13975,Orders!$A$2:$A$8001,0)),7)</f>
        <v>2025-09</v>
      </c>
    </row>
    <row r="13976" customFormat="false" ht="15" hidden="false" customHeight="true" outlineLevel="0" collapsed="false">
      <c r="A13976" s="1" t="s">
        <v>24446</v>
      </c>
      <c r="B13976" s="1" t="s">
        <v>9289</v>
      </c>
      <c r="C13976" s="1" t="s">
        <v>2007</v>
      </c>
      <c r="D13976" s="1" t="n">
        <v>1</v>
      </c>
      <c r="E13976" s="16" t="n">
        <v>750.27</v>
      </c>
      <c r="F13976" s="17" t="n">
        <v>0</v>
      </c>
      <c r="G13976" s="16" t="n">
        <v>750.27</v>
      </c>
      <c r="I13976" s="1" t="str">
        <f aca="false">INDEX(Products!$C$2:$C$51,MATCH(C13976,Products!$A$2:$A$51,0))</f>
        <v>Books &amp; Stationery</v>
      </c>
      <c r="J13976" s="1" t="str">
        <f aca="false">INDEX(Orders!$E$2:$E$8001,MATCH(B13976,Orders!$A$2:$A$8001,0))</f>
        <v>Delivered</v>
      </c>
      <c r="K13976" s="1" t="str">
        <f aca="false">LEFT(INDEX(Orders!$C$2:$C$8001,MATCH(B13976,Orders!$A$2:$A$8001,0)),7)</f>
        <v>2024-06</v>
      </c>
    </row>
    <row r="13977" customFormat="false" ht="15" hidden="false" customHeight="true" outlineLevel="0" collapsed="false">
      <c r="A13977" s="1" t="s">
        <v>24447</v>
      </c>
      <c r="B13977" s="1" t="s">
        <v>9289</v>
      </c>
      <c r="C13977" s="1" t="s">
        <v>1961</v>
      </c>
      <c r="D13977" s="1" t="n">
        <v>2</v>
      </c>
      <c r="E13977" s="16" t="n">
        <v>3493.68</v>
      </c>
      <c r="F13977" s="17" t="n">
        <v>0</v>
      </c>
      <c r="G13977" s="16" t="n">
        <v>6987.36</v>
      </c>
      <c r="I13977" s="1" t="str">
        <f aca="false">INDEX(Products!$C$2:$C$51,MATCH(C13977,Products!$A$2:$A$51,0))</f>
        <v>Home &amp; Kitchen</v>
      </c>
      <c r="J13977" s="1" t="str">
        <f aca="false">INDEX(Orders!$E$2:$E$8001,MATCH(B13977,Orders!$A$2:$A$8001,0))</f>
        <v>Delivered</v>
      </c>
      <c r="K13977" s="1" t="str">
        <f aca="false">LEFT(INDEX(Orders!$C$2:$C$8001,MATCH(B13977,Orders!$A$2:$A$8001,0)),7)</f>
        <v>2024-06</v>
      </c>
    </row>
    <row r="13978" customFormat="false" ht="15" hidden="false" customHeight="true" outlineLevel="0" collapsed="false">
      <c r="A13978" s="1" t="s">
        <v>24448</v>
      </c>
      <c r="B13978" s="1" t="s">
        <v>9289</v>
      </c>
      <c r="C13978" s="1" t="s">
        <v>1922</v>
      </c>
      <c r="D13978" s="1" t="n">
        <v>3</v>
      </c>
      <c r="E13978" s="16" t="n">
        <v>3142.61</v>
      </c>
      <c r="F13978" s="17" t="n">
        <v>0</v>
      </c>
      <c r="G13978" s="16" t="n">
        <v>9427.83</v>
      </c>
      <c r="I13978" s="1" t="str">
        <f aca="false">INDEX(Products!$C$2:$C$51,MATCH(C13978,Products!$A$2:$A$51,0))</f>
        <v>Electronics</v>
      </c>
      <c r="J13978" s="1" t="str">
        <f aca="false">INDEX(Orders!$E$2:$E$8001,MATCH(B13978,Orders!$A$2:$A$8001,0))</f>
        <v>Delivered</v>
      </c>
      <c r="K13978" s="1" t="str">
        <f aca="false">LEFT(INDEX(Orders!$C$2:$C$8001,MATCH(B13978,Orders!$A$2:$A$8001,0)),7)</f>
        <v>2024-06</v>
      </c>
    </row>
    <row r="13979" customFormat="false" ht="15" hidden="false" customHeight="true" outlineLevel="0" collapsed="false">
      <c r="A13979" s="1" t="s">
        <v>24449</v>
      </c>
      <c r="B13979" s="1" t="s">
        <v>9289</v>
      </c>
      <c r="C13979" s="1" t="s">
        <v>1967</v>
      </c>
      <c r="D13979" s="1" t="n">
        <v>2</v>
      </c>
      <c r="E13979" s="16" t="n">
        <v>6822.61</v>
      </c>
      <c r="F13979" s="17" t="n">
        <v>0</v>
      </c>
      <c r="G13979" s="16" t="n">
        <v>13645.22</v>
      </c>
      <c r="I13979" s="1" t="str">
        <f aca="false">INDEX(Products!$C$2:$C$51,MATCH(C13979,Products!$A$2:$A$51,0))</f>
        <v>Home &amp; Kitchen</v>
      </c>
      <c r="J13979" s="1" t="str">
        <f aca="false">INDEX(Orders!$E$2:$E$8001,MATCH(B13979,Orders!$A$2:$A$8001,0))</f>
        <v>Delivered</v>
      </c>
      <c r="K13979" s="1" t="str">
        <f aca="false">LEFT(INDEX(Orders!$C$2:$C$8001,MATCH(B13979,Orders!$A$2:$A$8001,0)),7)</f>
        <v>2024-06</v>
      </c>
    </row>
    <row r="13980" customFormat="false" ht="15" hidden="false" customHeight="true" outlineLevel="0" collapsed="false">
      <c r="A13980" s="1" t="s">
        <v>24450</v>
      </c>
      <c r="B13980" s="1" t="s">
        <v>9290</v>
      </c>
      <c r="C13980" s="1" t="s">
        <v>1953</v>
      </c>
      <c r="D13980" s="1" t="n">
        <v>2</v>
      </c>
      <c r="E13980" s="16" t="n">
        <v>4914.12</v>
      </c>
      <c r="F13980" s="17" t="n">
        <v>0</v>
      </c>
      <c r="G13980" s="16" t="n">
        <v>9828.24</v>
      </c>
      <c r="I13980" s="1" t="str">
        <f aca="false">INDEX(Products!$C$2:$C$51,MATCH(C13980,Products!$A$2:$A$51,0))</f>
        <v>Fashion</v>
      </c>
      <c r="J13980" s="1" t="str">
        <f aca="false">INDEX(Orders!$E$2:$E$8001,MATCH(B13980,Orders!$A$2:$A$8001,0))</f>
        <v>Delivered</v>
      </c>
      <c r="K13980" s="1" t="str">
        <f aca="false">LEFT(INDEX(Orders!$C$2:$C$8001,MATCH(B13980,Orders!$A$2:$A$8001,0)),7)</f>
        <v>2025-05</v>
      </c>
    </row>
    <row r="13981" customFormat="false" ht="15" hidden="false" customHeight="true" outlineLevel="0" collapsed="false">
      <c r="A13981" s="1" t="s">
        <v>24451</v>
      </c>
      <c r="B13981" s="1" t="s">
        <v>9291</v>
      </c>
      <c r="C13981" s="1" t="s">
        <v>1940</v>
      </c>
      <c r="D13981" s="1" t="n">
        <v>1</v>
      </c>
      <c r="E13981" s="16" t="n">
        <v>2374.52</v>
      </c>
      <c r="F13981" s="17" t="n">
        <v>0</v>
      </c>
      <c r="G13981" s="16" t="n">
        <v>2374.52</v>
      </c>
      <c r="I13981" s="1" t="str">
        <f aca="false">INDEX(Products!$C$2:$C$51,MATCH(C13981,Products!$A$2:$A$51,0))</f>
        <v>Fashion</v>
      </c>
      <c r="J13981" s="1" t="str">
        <f aca="false">INDEX(Orders!$E$2:$E$8001,MATCH(B13981,Orders!$A$2:$A$8001,0))</f>
        <v>Delivered</v>
      </c>
      <c r="K13981" s="1" t="str">
        <f aca="false">LEFT(INDEX(Orders!$C$2:$C$8001,MATCH(B13981,Orders!$A$2:$A$8001,0)),7)</f>
        <v>2025-06</v>
      </c>
    </row>
    <row r="13982" customFormat="false" ht="15" hidden="false" customHeight="true" outlineLevel="0" collapsed="false">
      <c r="A13982" s="1" t="s">
        <v>24452</v>
      </c>
      <c r="B13982" s="1" t="s">
        <v>9292</v>
      </c>
      <c r="C13982" s="1" t="s">
        <v>1990</v>
      </c>
      <c r="D13982" s="1" t="n">
        <v>1</v>
      </c>
      <c r="E13982" s="16" t="n">
        <v>5311.32</v>
      </c>
      <c r="F13982" s="17" t="n">
        <v>0</v>
      </c>
      <c r="G13982" s="16" t="n">
        <v>5311.32</v>
      </c>
      <c r="I13982" s="1" t="str">
        <f aca="false">INDEX(Products!$C$2:$C$51,MATCH(C13982,Products!$A$2:$A$51,0))</f>
        <v>Sports &amp; Fitness</v>
      </c>
      <c r="J13982" s="1" t="str">
        <f aca="false">INDEX(Orders!$E$2:$E$8001,MATCH(B13982,Orders!$A$2:$A$8001,0))</f>
        <v>Delivered</v>
      </c>
      <c r="K13982" s="1" t="str">
        <f aca="false">LEFT(INDEX(Orders!$C$2:$C$8001,MATCH(B13982,Orders!$A$2:$A$8001,0)),7)</f>
        <v>2025-11</v>
      </c>
    </row>
    <row r="13983" customFormat="false" ht="15" hidden="false" customHeight="true" outlineLevel="0" collapsed="false">
      <c r="A13983" s="1" t="s">
        <v>24453</v>
      </c>
      <c r="B13983" s="1" t="s">
        <v>9293</v>
      </c>
      <c r="C13983" s="1" t="s">
        <v>1984</v>
      </c>
      <c r="D13983" s="1" t="n">
        <v>1</v>
      </c>
      <c r="E13983" s="16" t="n">
        <v>1134.82</v>
      </c>
      <c r="F13983" s="17" t="n">
        <v>0.15</v>
      </c>
      <c r="G13983" s="16" t="n">
        <v>964.6</v>
      </c>
      <c r="I13983" s="1" t="str">
        <f aca="false">INDEX(Products!$C$2:$C$51,MATCH(C13983,Products!$A$2:$A$51,0))</f>
        <v>Beauty &amp; Personal Care</v>
      </c>
      <c r="J13983" s="1" t="str">
        <f aca="false">INDEX(Orders!$E$2:$E$8001,MATCH(B13983,Orders!$A$2:$A$8001,0))</f>
        <v>Delivered</v>
      </c>
      <c r="K13983" s="1" t="str">
        <f aca="false">LEFT(INDEX(Orders!$C$2:$C$8001,MATCH(B13983,Orders!$A$2:$A$8001,0)),7)</f>
        <v>2025-09</v>
      </c>
    </row>
    <row r="13984" customFormat="false" ht="15" hidden="false" customHeight="true" outlineLevel="0" collapsed="false">
      <c r="A13984" s="1" t="s">
        <v>24454</v>
      </c>
      <c r="B13984" s="1" t="s">
        <v>9293</v>
      </c>
      <c r="C13984" s="1" t="s">
        <v>2006</v>
      </c>
      <c r="D13984" s="1" t="n">
        <v>1</v>
      </c>
      <c r="E13984" s="16" t="n">
        <v>482.17</v>
      </c>
      <c r="F13984" s="17" t="n">
        <v>0.2</v>
      </c>
      <c r="G13984" s="16" t="n">
        <v>385.74</v>
      </c>
      <c r="I13984" s="1" t="str">
        <f aca="false">INDEX(Products!$C$2:$C$51,MATCH(C13984,Products!$A$2:$A$51,0))</f>
        <v>Books &amp; Stationery</v>
      </c>
      <c r="J13984" s="1" t="str">
        <f aca="false">INDEX(Orders!$E$2:$E$8001,MATCH(B13984,Orders!$A$2:$A$8001,0))</f>
        <v>Delivered</v>
      </c>
      <c r="K13984" s="1" t="str">
        <f aca="false">LEFT(INDEX(Orders!$C$2:$C$8001,MATCH(B13984,Orders!$A$2:$A$8001,0)),7)</f>
        <v>2025-09</v>
      </c>
    </row>
    <row r="13985" customFormat="false" ht="15" hidden="false" customHeight="true" outlineLevel="0" collapsed="false">
      <c r="A13985" s="1" t="s">
        <v>24455</v>
      </c>
      <c r="B13985" s="1" t="s">
        <v>9294</v>
      </c>
      <c r="C13985" s="1" t="s">
        <v>1940</v>
      </c>
      <c r="D13985" s="1" t="n">
        <v>1</v>
      </c>
      <c r="E13985" s="16" t="n">
        <v>2374.52</v>
      </c>
      <c r="F13985" s="17" t="n">
        <v>0</v>
      </c>
      <c r="G13985" s="16" t="n">
        <v>2374.52</v>
      </c>
      <c r="I13985" s="1" t="str">
        <f aca="false">INDEX(Products!$C$2:$C$51,MATCH(C13985,Products!$A$2:$A$51,0))</f>
        <v>Fashion</v>
      </c>
      <c r="J13985" s="1" t="str">
        <f aca="false">INDEX(Orders!$E$2:$E$8001,MATCH(B13985,Orders!$A$2:$A$8001,0))</f>
        <v>Cancelled</v>
      </c>
      <c r="K13985" s="1" t="str">
        <f aca="false">LEFT(INDEX(Orders!$C$2:$C$8001,MATCH(B13985,Orders!$A$2:$A$8001,0)),7)</f>
        <v>2025-03</v>
      </c>
    </row>
    <row r="13986" customFormat="false" ht="15" hidden="false" customHeight="true" outlineLevel="0" collapsed="false">
      <c r="A13986" s="1" t="s">
        <v>24456</v>
      </c>
      <c r="B13986" s="1" t="s">
        <v>9294</v>
      </c>
      <c r="C13986" s="1" t="s">
        <v>1995</v>
      </c>
      <c r="D13986" s="1" t="n">
        <v>1</v>
      </c>
      <c r="E13986" s="16" t="n">
        <v>2914.27</v>
      </c>
      <c r="F13986" s="17" t="n">
        <v>0.05</v>
      </c>
      <c r="G13986" s="16" t="n">
        <v>2768.56</v>
      </c>
      <c r="I13986" s="1" t="str">
        <f aca="false">INDEX(Products!$C$2:$C$51,MATCH(C13986,Products!$A$2:$A$51,0))</f>
        <v>Sports &amp; Fitness</v>
      </c>
      <c r="J13986" s="1" t="str">
        <f aca="false">INDEX(Orders!$E$2:$E$8001,MATCH(B13986,Orders!$A$2:$A$8001,0))</f>
        <v>Cancelled</v>
      </c>
      <c r="K13986" s="1" t="str">
        <f aca="false">LEFT(INDEX(Orders!$C$2:$C$8001,MATCH(B13986,Orders!$A$2:$A$8001,0)),7)</f>
        <v>2025-03</v>
      </c>
    </row>
    <row r="13987" customFormat="false" ht="15" hidden="false" customHeight="true" outlineLevel="0" collapsed="false">
      <c r="A13987" s="1" t="s">
        <v>24457</v>
      </c>
      <c r="B13987" s="1" t="s">
        <v>9295</v>
      </c>
      <c r="C13987" s="1" t="s">
        <v>2007</v>
      </c>
      <c r="D13987" s="1" t="n">
        <v>1</v>
      </c>
      <c r="E13987" s="16" t="n">
        <v>750.27</v>
      </c>
      <c r="F13987" s="17" t="n">
        <v>0.2</v>
      </c>
      <c r="G13987" s="16" t="n">
        <v>600.22</v>
      </c>
      <c r="I13987" s="1" t="str">
        <f aca="false">INDEX(Products!$C$2:$C$51,MATCH(C13987,Products!$A$2:$A$51,0))</f>
        <v>Books &amp; Stationery</v>
      </c>
      <c r="J13987" s="1" t="str">
        <f aca="false">INDEX(Orders!$E$2:$E$8001,MATCH(B13987,Orders!$A$2:$A$8001,0))</f>
        <v>Delivered</v>
      </c>
      <c r="K13987" s="1" t="str">
        <f aca="false">LEFT(INDEX(Orders!$C$2:$C$8001,MATCH(B13987,Orders!$A$2:$A$8001,0)),7)</f>
        <v>2025-06</v>
      </c>
    </row>
    <row r="13988" customFormat="false" ht="15" hidden="false" customHeight="true" outlineLevel="0" collapsed="false">
      <c r="A13988" s="1" t="s">
        <v>24458</v>
      </c>
      <c r="B13988" s="1" t="s">
        <v>9295</v>
      </c>
      <c r="C13988" s="1" t="s">
        <v>2006</v>
      </c>
      <c r="D13988" s="1" t="n">
        <v>1</v>
      </c>
      <c r="E13988" s="16" t="n">
        <v>482.17</v>
      </c>
      <c r="F13988" s="17" t="n">
        <v>0.1</v>
      </c>
      <c r="G13988" s="16" t="n">
        <v>433.95</v>
      </c>
      <c r="I13988" s="1" t="str">
        <f aca="false">INDEX(Products!$C$2:$C$51,MATCH(C13988,Products!$A$2:$A$51,0))</f>
        <v>Books &amp; Stationery</v>
      </c>
      <c r="J13988" s="1" t="str">
        <f aca="false">INDEX(Orders!$E$2:$E$8001,MATCH(B13988,Orders!$A$2:$A$8001,0))</f>
        <v>Delivered</v>
      </c>
      <c r="K13988" s="1" t="str">
        <f aca="false">LEFT(INDEX(Orders!$C$2:$C$8001,MATCH(B13988,Orders!$A$2:$A$8001,0)),7)</f>
        <v>2025-06</v>
      </c>
    </row>
    <row r="13989" customFormat="false" ht="15" hidden="false" customHeight="true" outlineLevel="0" collapsed="false">
      <c r="A13989" s="1" t="s">
        <v>24459</v>
      </c>
      <c r="B13989" s="1" t="s">
        <v>9295</v>
      </c>
      <c r="C13989" s="1" t="s">
        <v>1922</v>
      </c>
      <c r="D13989" s="1" t="n">
        <v>1</v>
      </c>
      <c r="E13989" s="16" t="n">
        <v>3142.61</v>
      </c>
      <c r="F13989" s="17" t="n">
        <v>0.15</v>
      </c>
      <c r="G13989" s="16" t="n">
        <v>2671.22</v>
      </c>
      <c r="I13989" s="1" t="str">
        <f aca="false">INDEX(Products!$C$2:$C$51,MATCH(C13989,Products!$A$2:$A$51,0))</f>
        <v>Electronics</v>
      </c>
      <c r="J13989" s="1" t="str">
        <f aca="false">INDEX(Orders!$E$2:$E$8001,MATCH(B13989,Orders!$A$2:$A$8001,0))</f>
        <v>Delivered</v>
      </c>
      <c r="K13989" s="1" t="str">
        <f aca="false">LEFT(INDEX(Orders!$C$2:$C$8001,MATCH(B13989,Orders!$A$2:$A$8001,0)),7)</f>
        <v>2025-06</v>
      </c>
    </row>
    <row r="13990" customFormat="false" ht="15" hidden="false" customHeight="true" outlineLevel="0" collapsed="false">
      <c r="A13990" s="1" t="s">
        <v>24460</v>
      </c>
      <c r="B13990" s="1" t="s">
        <v>9295</v>
      </c>
      <c r="C13990" s="1" t="s">
        <v>1940</v>
      </c>
      <c r="D13990" s="1" t="n">
        <v>2</v>
      </c>
      <c r="E13990" s="16" t="n">
        <v>2374.52</v>
      </c>
      <c r="F13990" s="17" t="n">
        <v>0.05</v>
      </c>
      <c r="G13990" s="16" t="n">
        <v>4511.59</v>
      </c>
      <c r="I13990" s="1" t="str">
        <f aca="false">INDEX(Products!$C$2:$C$51,MATCH(C13990,Products!$A$2:$A$51,0))</f>
        <v>Fashion</v>
      </c>
      <c r="J13990" s="1" t="str">
        <f aca="false">INDEX(Orders!$E$2:$E$8001,MATCH(B13990,Orders!$A$2:$A$8001,0))</f>
        <v>Delivered</v>
      </c>
      <c r="K13990" s="1" t="str">
        <f aca="false">LEFT(INDEX(Orders!$C$2:$C$8001,MATCH(B13990,Orders!$A$2:$A$8001,0)),7)</f>
        <v>2025-06</v>
      </c>
    </row>
    <row r="13991" customFormat="false" ht="15" hidden="false" customHeight="true" outlineLevel="0" collapsed="false">
      <c r="A13991" s="1" t="s">
        <v>24461</v>
      </c>
      <c r="B13991" s="1" t="s">
        <v>9296</v>
      </c>
      <c r="C13991" s="1" t="s">
        <v>1990</v>
      </c>
      <c r="D13991" s="1" t="n">
        <v>2</v>
      </c>
      <c r="E13991" s="16" t="n">
        <v>5311.32</v>
      </c>
      <c r="F13991" s="17" t="n">
        <v>0.1</v>
      </c>
      <c r="G13991" s="16" t="n">
        <v>9560.38</v>
      </c>
      <c r="I13991" s="1" t="str">
        <f aca="false">INDEX(Products!$C$2:$C$51,MATCH(C13991,Products!$A$2:$A$51,0))</f>
        <v>Sports &amp; Fitness</v>
      </c>
      <c r="J13991" s="1" t="str">
        <f aca="false">INDEX(Orders!$E$2:$E$8001,MATCH(B13991,Orders!$A$2:$A$8001,0))</f>
        <v>Delivered</v>
      </c>
      <c r="K13991" s="1" t="str">
        <f aca="false">LEFT(INDEX(Orders!$C$2:$C$8001,MATCH(B13991,Orders!$A$2:$A$8001,0)),7)</f>
        <v>2025-01</v>
      </c>
    </row>
    <row r="13992" customFormat="false" ht="15" hidden="false" customHeight="true" outlineLevel="0" collapsed="false">
      <c r="A13992" s="1" t="s">
        <v>24462</v>
      </c>
      <c r="B13992" s="1" t="s">
        <v>9297</v>
      </c>
      <c r="C13992" s="1" t="s">
        <v>2007</v>
      </c>
      <c r="D13992" s="1" t="n">
        <v>1</v>
      </c>
      <c r="E13992" s="16" t="n">
        <v>750.27</v>
      </c>
      <c r="F13992" s="17" t="n">
        <v>0.1</v>
      </c>
      <c r="G13992" s="16" t="n">
        <v>675.24</v>
      </c>
      <c r="I13992" s="1" t="str">
        <f aca="false">INDEX(Products!$C$2:$C$51,MATCH(C13992,Products!$A$2:$A$51,0))</f>
        <v>Books &amp; Stationery</v>
      </c>
      <c r="J13992" s="1" t="str">
        <f aca="false">INDEX(Orders!$E$2:$E$8001,MATCH(B13992,Orders!$A$2:$A$8001,0))</f>
        <v>Delivered</v>
      </c>
      <c r="K13992" s="1" t="str">
        <f aca="false">LEFT(INDEX(Orders!$C$2:$C$8001,MATCH(B13992,Orders!$A$2:$A$8001,0)),7)</f>
        <v>2025-05</v>
      </c>
    </row>
    <row r="13993" customFormat="false" ht="15" hidden="false" customHeight="true" outlineLevel="0" collapsed="false">
      <c r="A13993" s="1" t="s">
        <v>24463</v>
      </c>
      <c r="B13993" s="1" t="s">
        <v>9298</v>
      </c>
      <c r="C13993" s="1" t="s">
        <v>1979</v>
      </c>
      <c r="D13993" s="1" t="n">
        <v>1</v>
      </c>
      <c r="E13993" s="16" t="n">
        <v>623</v>
      </c>
      <c r="F13993" s="17" t="n">
        <v>0.2</v>
      </c>
      <c r="G13993" s="16" t="n">
        <v>498.4</v>
      </c>
      <c r="I13993" s="1" t="str">
        <f aca="false">INDEX(Products!$C$2:$C$51,MATCH(C13993,Products!$A$2:$A$51,0))</f>
        <v>Beauty &amp; Personal Care</v>
      </c>
      <c r="J13993" s="1" t="str">
        <f aca="false">INDEX(Orders!$E$2:$E$8001,MATCH(B13993,Orders!$A$2:$A$8001,0))</f>
        <v>Delivered</v>
      </c>
      <c r="K13993" s="1" t="str">
        <f aca="false">LEFT(INDEX(Orders!$C$2:$C$8001,MATCH(B13993,Orders!$A$2:$A$8001,0)),7)</f>
        <v>2025-02</v>
      </c>
    </row>
    <row r="13994" customFormat="false" ht="15" hidden="false" customHeight="true" outlineLevel="0" collapsed="false">
      <c r="A13994" s="1" t="s">
        <v>24464</v>
      </c>
      <c r="B13994" s="1" t="s">
        <v>9298</v>
      </c>
      <c r="C13994" s="1" t="s">
        <v>1997</v>
      </c>
      <c r="D13994" s="1" t="n">
        <v>1</v>
      </c>
      <c r="E13994" s="16" t="n">
        <v>311.15</v>
      </c>
      <c r="F13994" s="17" t="n">
        <v>0</v>
      </c>
      <c r="G13994" s="16" t="n">
        <v>311.15</v>
      </c>
      <c r="I13994" s="1" t="str">
        <f aca="false">INDEX(Products!$C$2:$C$51,MATCH(C13994,Products!$A$2:$A$51,0))</f>
        <v>Sports &amp; Fitness</v>
      </c>
      <c r="J13994" s="1" t="str">
        <f aca="false">INDEX(Orders!$E$2:$E$8001,MATCH(B13994,Orders!$A$2:$A$8001,0))</f>
        <v>Delivered</v>
      </c>
      <c r="K13994" s="1" t="str">
        <f aca="false">LEFT(INDEX(Orders!$C$2:$C$8001,MATCH(B13994,Orders!$A$2:$A$8001,0)),7)</f>
        <v>2025-02</v>
      </c>
    </row>
    <row r="13995" customFormat="false" ht="15" hidden="false" customHeight="true" outlineLevel="0" collapsed="false">
      <c r="A13995" s="1" t="s">
        <v>24465</v>
      </c>
      <c r="B13995" s="1" t="s">
        <v>9299</v>
      </c>
      <c r="C13995" s="1" t="s">
        <v>2006</v>
      </c>
      <c r="D13995" s="1" t="n">
        <v>2</v>
      </c>
      <c r="E13995" s="16" t="n">
        <v>482.17</v>
      </c>
      <c r="F13995" s="17" t="n">
        <v>0.05</v>
      </c>
      <c r="G13995" s="16" t="n">
        <v>916.12</v>
      </c>
      <c r="I13995" s="1" t="str">
        <f aca="false">INDEX(Products!$C$2:$C$51,MATCH(C13995,Products!$A$2:$A$51,0))</f>
        <v>Books &amp; Stationery</v>
      </c>
      <c r="J13995" s="1" t="str">
        <f aca="false">INDEX(Orders!$E$2:$E$8001,MATCH(B13995,Orders!$A$2:$A$8001,0))</f>
        <v>Delivered</v>
      </c>
      <c r="K13995" s="1" t="str">
        <f aca="false">LEFT(INDEX(Orders!$C$2:$C$8001,MATCH(B13995,Orders!$A$2:$A$8001,0)),7)</f>
        <v>2024-08</v>
      </c>
    </row>
    <row r="13996" customFormat="false" ht="15" hidden="false" customHeight="true" outlineLevel="0" collapsed="false">
      <c r="A13996" s="1" t="s">
        <v>24466</v>
      </c>
      <c r="B13996" s="1" t="s">
        <v>9299</v>
      </c>
      <c r="C13996" s="1" t="s">
        <v>1949</v>
      </c>
      <c r="D13996" s="1" t="n">
        <v>1</v>
      </c>
      <c r="E13996" s="16" t="n">
        <v>4185.64</v>
      </c>
      <c r="F13996" s="17" t="n">
        <v>0</v>
      </c>
      <c r="G13996" s="16" t="n">
        <v>4185.64</v>
      </c>
      <c r="I13996" s="1" t="str">
        <f aca="false">INDEX(Products!$C$2:$C$51,MATCH(C13996,Products!$A$2:$A$51,0))</f>
        <v>Fashion</v>
      </c>
      <c r="J13996" s="1" t="str">
        <f aca="false">INDEX(Orders!$E$2:$E$8001,MATCH(B13996,Orders!$A$2:$A$8001,0))</f>
        <v>Delivered</v>
      </c>
      <c r="K13996" s="1" t="str">
        <f aca="false">LEFT(INDEX(Orders!$C$2:$C$8001,MATCH(B13996,Orders!$A$2:$A$8001,0)),7)</f>
        <v>2024-08</v>
      </c>
    </row>
    <row r="13997" customFormat="false" ht="15" hidden="false" customHeight="true" outlineLevel="0" collapsed="false">
      <c r="A13997" s="1" t="s">
        <v>24467</v>
      </c>
      <c r="B13997" s="1" t="s">
        <v>9299</v>
      </c>
      <c r="C13997" s="1" t="s">
        <v>1940</v>
      </c>
      <c r="D13997" s="1" t="n">
        <v>1</v>
      </c>
      <c r="E13997" s="16" t="n">
        <v>2374.52</v>
      </c>
      <c r="F13997" s="17" t="n">
        <v>0.1</v>
      </c>
      <c r="G13997" s="16" t="n">
        <v>2137.07</v>
      </c>
      <c r="I13997" s="1" t="str">
        <f aca="false">INDEX(Products!$C$2:$C$51,MATCH(C13997,Products!$A$2:$A$51,0))</f>
        <v>Fashion</v>
      </c>
      <c r="J13997" s="1" t="str">
        <f aca="false">INDEX(Orders!$E$2:$E$8001,MATCH(B13997,Orders!$A$2:$A$8001,0))</f>
        <v>Delivered</v>
      </c>
      <c r="K13997" s="1" t="str">
        <f aca="false">LEFT(INDEX(Orders!$C$2:$C$8001,MATCH(B13997,Orders!$A$2:$A$8001,0)),7)</f>
        <v>2024-08</v>
      </c>
    </row>
    <row r="13998" customFormat="false" ht="15" hidden="false" customHeight="true" outlineLevel="0" collapsed="false">
      <c r="A13998" s="1" t="s">
        <v>24468</v>
      </c>
      <c r="B13998" s="1" t="s">
        <v>9299</v>
      </c>
      <c r="C13998" s="1" t="s">
        <v>1931</v>
      </c>
      <c r="D13998" s="1" t="n">
        <v>2</v>
      </c>
      <c r="E13998" s="16" t="n">
        <v>1111.28</v>
      </c>
      <c r="F13998" s="17" t="n">
        <v>0</v>
      </c>
      <c r="G13998" s="16" t="n">
        <v>2222.56</v>
      </c>
      <c r="I13998" s="1" t="str">
        <f aca="false">INDEX(Products!$C$2:$C$51,MATCH(C13998,Products!$A$2:$A$51,0))</f>
        <v>Electronics</v>
      </c>
      <c r="J13998" s="1" t="str">
        <f aca="false">INDEX(Orders!$E$2:$E$8001,MATCH(B13998,Orders!$A$2:$A$8001,0))</f>
        <v>Delivered</v>
      </c>
      <c r="K13998" s="1" t="str">
        <f aca="false">LEFT(INDEX(Orders!$C$2:$C$8001,MATCH(B13998,Orders!$A$2:$A$8001,0)),7)</f>
        <v>2024-08</v>
      </c>
    </row>
    <row r="13999" customFormat="false" ht="15" hidden="false" customHeight="true" outlineLevel="0" collapsed="false">
      <c r="A13999" s="1" t="s">
        <v>24469</v>
      </c>
      <c r="B13999" s="1" t="s">
        <v>9300</v>
      </c>
      <c r="C13999" s="1" t="s">
        <v>1957</v>
      </c>
      <c r="D13999" s="1" t="n">
        <v>1</v>
      </c>
      <c r="E13999" s="16" t="n">
        <v>1469.28</v>
      </c>
      <c r="F13999" s="17" t="n">
        <v>0.1</v>
      </c>
      <c r="G13999" s="16" t="n">
        <v>1322.35</v>
      </c>
      <c r="I13999" s="1" t="str">
        <f aca="false">INDEX(Products!$C$2:$C$51,MATCH(C13999,Products!$A$2:$A$51,0))</f>
        <v>Home &amp; Kitchen</v>
      </c>
      <c r="J13999" s="1" t="str">
        <f aca="false">INDEX(Orders!$E$2:$E$8001,MATCH(B13999,Orders!$A$2:$A$8001,0))</f>
        <v>Delivered</v>
      </c>
      <c r="K13999" s="1" t="str">
        <f aca="false">LEFT(INDEX(Orders!$C$2:$C$8001,MATCH(B13999,Orders!$A$2:$A$8001,0)),7)</f>
        <v>2025-12</v>
      </c>
    </row>
    <row r="14000" customFormat="false" ht="15" hidden="false" customHeight="true" outlineLevel="0" collapsed="false">
      <c r="A14000" s="1" t="s">
        <v>24470</v>
      </c>
      <c r="B14000" s="1" t="s">
        <v>9301</v>
      </c>
      <c r="C14000" s="1" t="s">
        <v>2006</v>
      </c>
      <c r="D14000" s="1" t="n">
        <v>1</v>
      </c>
      <c r="E14000" s="16" t="n">
        <v>482.17</v>
      </c>
      <c r="F14000" s="17" t="n">
        <v>0.05</v>
      </c>
      <c r="G14000" s="16" t="n">
        <v>458.06</v>
      </c>
      <c r="I14000" s="1" t="str">
        <f aca="false">INDEX(Products!$C$2:$C$51,MATCH(C14000,Products!$A$2:$A$51,0))</f>
        <v>Books &amp; Stationery</v>
      </c>
      <c r="J14000" s="1" t="str">
        <f aca="false">INDEX(Orders!$E$2:$E$8001,MATCH(B14000,Orders!$A$2:$A$8001,0))</f>
        <v>Delivered</v>
      </c>
      <c r="K14000" s="1" t="str">
        <f aca="false">LEFT(INDEX(Orders!$C$2:$C$8001,MATCH(B14000,Orders!$A$2:$A$8001,0)),7)</f>
        <v>2025-06</v>
      </c>
    </row>
    <row r="14001" customFormat="false" ht="15" hidden="false" customHeight="true" outlineLevel="0" collapsed="false">
      <c r="A14001" s="1" t="s">
        <v>24471</v>
      </c>
      <c r="B14001" s="1" t="s">
        <v>9301</v>
      </c>
      <c r="C14001" s="1" t="s">
        <v>1990</v>
      </c>
      <c r="D14001" s="1" t="n">
        <v>1</v>
      </c>
      <c r="E14001" s="16" t="n">
        <v>5311.32</v>
      </c>
      <c r="F14001" s="17" t="n">
        <v>0.05</v>
      </c>
      <c r="G14001" s="16" t="n">
        <v>5045.75</v>
      </c>
      <c r="I14001" s="1" t="str">
        <f aca="false">INDEX(Products!$C$2:$C$51,MATCH(C14001,Products!$A$2:$A$51,0))</f>
        <v>Sports &amp; Fitness</v>
      </c>
      <c r="J14001" s="1" t="str">
        <f aca="false">INDEX(Orders!$E$2:$E$8001,MATCH(B14001,Orders!$A$2:$A$8001,0))</f>
        <v>Delivered</v>
      </c>
      <c r="K14001" s="1" t="str">
        <f aca="false">LEFT(INDEX(Orders!$C$2:$C$8001,MATCH(B14001,Orders!$A$2:$A$8001,0)),7)</f>
        <v>2025-06</v>
      </c>
    </row>
    <row r="14002" customFormat="false" ht="15" hidden="false" customHeight="true" outlineLevel="0" collapsed="false">
      <c r="A14002" s="1" t="s">
        <v>24472</v>
      </c>
      <c r="B14002" s="1" t="s">
        <v>9301</v>
      </c>
      <c r="C14002" s="1" t="s">
        <v>1971</v>
      </c>
      <c r="D14002" s="1" t="n">
        <v>1</v>
      </c>
      <c r="E14002" s="16" t="n">
        <v>2073.63</v>
      </c>
      <c r="F14002" s="17" t="n">
        <v>0.15</v>
      </c>
      <c r="G14002" s="16" t="n">
        <v>1762.59</v>
      </c>
      <c r="I14002" s="1" t="str">
        <f aca="false">INDEX(Products!$C$2:$C$51,MATCH(C14002,Products!$A$2:$A$51,0))</f>
        <v>Home &amp; Kitchen</v>
      </c>
      <c r="J14002" s="1" t="str">
        <f aca="false">INDEX(Orders!$E$2:$E$8001,MATCH(B14002,Orders!$A$2:$A$8001,0))</f>
        <v>Delivered</v>
      </c>
      <c r="K14002" s="1" t="str">
        <f aca="false">LEFT(INDEX(Orders!$C$2:$C$8001,MATCH(B14002,Orders!$A$2:$A$8001,0)),7)</f>
        <v>2025-06</v>
      </c>
    </row>
    <row r="14003" customFormat="false" ht="15" hidden="false" customHeight="true" outlineLevel="0" collapsed="false">
      <c r="A14003" s="1" t="s">
        <v>24473</v>
      </c>
      <c r="B14003" s="1" t="s">
        <v>9301</v>
      </c>
      <c r="C14003" s="1" t="s">
        <v>1997</v>
      </c>
      <c r="D14003" s="1" t="n">
        <v>1</v>
      </c>
      <c r="E14003" s="16" t="n">
        <v>311.15</v>
      </c>
      <c r="F14003" s="17" t="n">
        <v>0.15</v>
      </c>
      <c r="G14003" s="16" t="n">
        <v>264.48</v>
      </c>
      <c r="I14003" s="1" t="str">
        <f aca="false">INDEX(Products!$C$2:$C$51,MATCH(C14003,Products!$A$2:$A$51,0))</f>
        <v>Sports &amp; Fitness</v>
      </c>
      <c r="J14003" s="1" t="str">
        <f aca="false">INDEX(Orders!$E$2:$E$8001,MATCH(B14003,Orders!$A$2:$A$8001,0))</f>
        <v>Delivered</v>
      </c>
      <c r="K14003" s="1" t="str">
        <f aca="false">LEFT(INDEX(Orders!$C$2:$C$8001,MATCH(B14003,Orders!$A$2:$A$8001,0)),7)</f>
        <v>2025-06</v>
      </c>
    </row>
    <row r="14004" customFormat="false" ht="15" hidden="false" customHeight="true" outlineLevel="0" collapsed="false">
      <c r="A14004" s="1" t="s">
        <v>24474</v>
      </c>
      <c r="B14004" s="1" t="s">
        <v>9302</v>
      </c>
      <c r="C14004" s="1" t="s">
        <v>1957</v>
      </c>
      <c r="D14004" s="1" t="n">
        <v>2</v>
      </c>
      <c r="E14004" s="16" t="n">
        <v>1469.28</v>
      </c>
      <c r="F14004" s="17" t="n">
        <v>0.1</v>
      </c>
      <c r="G14004" s="16" t="n">
        <v>2644.7</v>
      </c>
      <c r="I14004" s="1" t="str">
        <f aca="false">INDEX(Products!$C$2:$C$51,MATCH(C14004,Products!$A$2:$A$51,0))</f>
        <v>Home &amp; Kitchen</v>
      </c>
      <c r="J14004" s="1" t="str">
        <f aca="false">INDEX(Orders!$E$2:$E$8001,MATCH(B14004,Orders!$A$2:$A$8001,0))</f>
        <v>Cancelled</v>
      </c>
      <c r="K14004" s="1" t="str">
        <f aca="false">LEFT(INDEX(Orders!$C$2:$C$8001,MATCH(B14004,Orders!$A$2:$A$8001,0)),7)</f>
        <v>2025-11</v>
      </c>
    </row>
    <row r="14005" customFormat="false" ht="15" hidden="false" customHeight="true" outlineLevel="0" collapsed="false">
      <c r="A14005" s="1" t="s">
        <v>24475</v>
      </c>
      <c r="B14005" s="1" t="s">
        <v>9302</v>
      </c>
      <c r="C14005" s="1" t="s">
        <v>2006</v>
      </c>
      <c r="D14005" s="1" t="n">
        <v>1</v>
      </c>
      <c r="E14005" s="16" t="n">
        <v>482.17</v>
      </c>
      <c r="F14005" s="17" t="n">
        <v>0.2</v>
      </c>
      <c r="G14005" s="16" t="n">
        <v>385.74</v>
      </c>
      <c r="I14005" s="1" t="str">
        <f aca="false">INDEX(Products!$C$2:$C$51,MATCH(C14005,Products!$A$2:$A$51,0))</f>
        <v>Books &amp; Stationery</v>
      </c>
      <c r="J14005" s="1" t="str">
        <f aca="false">INDEX(Orders!$E$2:$E$8001,MATCH(B14005,Orders!$A$2:$A$8001,0))</f>
        <v>Cancelled</v>
      </c>
      <c r="K14005" s="1" t="str">
        <f aca="false">LEFT(INDEX(Orders!$C$2:$C$8001,MATCH(B14005,Orders!$A$2:$A$8001,0)),7)</f>
        <v>2025-11</v>
      </c>
    </row>
    <row r="14006" customFormat="false" ht="15" hidden="false" customHeight="true" outlineLevel="0" collapsed="false">
      <c r="A14006" s="1" t="s">
        <v>24476</v>
      </c>
      <c r="B14006" s="1" t="s">
        <v>9302</v>
      </c>
      <c r="C14006" s="1" t="s">
        <v>1940</v>
      </c>
      <c r="D14006" s="1" t="n">
        <v>1</v>
      </c>
      <c r="E14006" s="16" t="n">
        <v>2374.52</v>
      </c>
      <c r="F14006" s="17" t="n">
        <v>0</v>
      </c>
      <c r="G14006" s="16" t="n">
        <v>2374.52</v>
      </c>
      <c r="I14006" s="1" t="str">
        <f aca="false">INDEX(Products!$C$2:$C$51,MATCH(C14006,Products!$A$2:$A$51,0))</f>
        <v>Fashion</v>
      </c>
      <c r="J14006" s="1" t="str">
        <f aca="false">INDEX(Orders!$E$2:$E$8001,MATCH(B14006,Orders!$A$2:$A$8001,0))</f>
        <v>Cancelled</v>
      </c>
      <c r="K14006" s="1" t="str">
        <f aca="false">LEFT(INDEX(Orders!$C$2:$C$8001,MATCH(B14006,Orders!$A$2:$A$8001,0)),7)</f>
        <v>2025-11</v>
      </c>
    </row>
    <row r="14007" customFormat="false" ht="15" hidden="false" customHeight="true" outlineLevel="0" collapsed="false">
      <c r="A14007" s="1" t="s">
        <v>24477</v>
      </c>
      <c r="B14007" s="1" t="s">
        <v>9303</v>
      </c>
      <c r="C14007" s="1" t="s">
        <v>2004</v>
      </c>
      <c r="D14007" s="1" t="n">
        <v>2</v>
      </c>
      <c r="E14007" s="16" t="n">
        <v>645.89</v>
      </c>
      <c r="F14007" s="17" t="n">
        <v>0.2</v>
      </c>
      <c r="G14007" s="16" t="n">
        <v>1033.42</v>
      </c>
      <c r="I14007" s="1" t="str">
        <f aca="false">INDEX(Products!$C$2:$C$51,MATCH(C14007,Products!$A$2:$A$51,0))</f>
        <v>Books &amp; Stationery</v>
      </c>
      <c r="J14007" s="1" t="str">
        <f aca="false">INDEX(Orders!$E$2:$E$8001,MATCH(B14007,Orders!$A$2:$A$8001,0))</f>
        <v>Returned</v>
      </c>
      <c r="K14007" s="1" t="str">
        <f aca="false">LEFT(INDEX(Orders!$C$2:$C$8001,MATCH(B14007,Orders!$A$2:$A$8001,0)),7)</f>
        <v>2024-07</v>
      </c>
    </row>
    <row r="14008" customFormat="false" ht="15" hidden="false" customHeight="true" outlineLevel="0" collapsed="false">
      <c r="A14008" s="1" t="s">
        <v>24478</v>
      </c>
      <c r="B14008" s="1" t="s">
        <v>9303</v>
      </c>
      <c r="C14008" s="1" t="s">
        <v>1928</v>
      </c>
      <c r="D14008" s="1" t="n">
        <v>1</v>
      </c>
      <c r="E14008" s="16" t="n">
        <v>657.82</v>
      </c>
      <c r="F14008" s="17" t="n">
        <v>0</v>
      </c>
      <c r="G14008" s="16" t="n">
        <v>657.82</v>
      </c>
      <c r="I14008" s="1" t="str">
        <f aca="false">INDEX(Products!$C$2:$C$51,MATCH(C14008,Products!$A$2:$A$51,0))</f>
        <v>Electronics</v>
      </c>
      <c r="J14008" s="1" t="str">
        <f aca="false">INDEX(Orders!$E$2:$E$8001,MATCH(B14008,Orders!$A$2:$A$8001,0))</f>
        <v>Returned</v>
      </c>
      <c r="K14008" s="1" t="str">
        <f aca="false">LEFT(INDEX(Orders!$C$2:$C$8001,MATCH(B14008,Orders!$A$2:$A$8001,0)),7)</f>
        <v>2024-07</v>
      </c>
    </row>
    <row r="14009" customFormat="false" ht="15" hidden="false" customHeight="true" outlineLevel="0" collapsed="false">
      <c r="A14009" s="1" t="s">
        <v>24479</v>
      </c>
      <c r="B14009" s="1" t="s">
        <v>9303</v>
      </c>
      <c r="C14009" s="1" t="s">
        <v>1975</v>
      </c>
      <c r="D14009" s="1" t="n">
        <v>1</v>
      </c>
      <c r="E14009" s="16" t="n">
        <v>862.99</v>
      </c>
      <c r="F14009" s="17" t="n">
        <v>0.05</v>
      </c>
      <c r="G14009" s="16" t="n">
        <v>819.84</v>
      </c>
      <c r="I14009" s="1" t="str">
        <f aca="false">INDEX(Products!$C$2:$C$51,MATCH(C14009,Products!$A$2:$A$51,0))</f>
        <v>Beauty &amp; Personal Care</v>
      </c>
      <c r="J14009" s="1" t="str">
        <f aca="false">INDEX(Orders!$E$2:$E$8001,MATCH(B14009,Orders!$A$2:$A$8001,0))</f>
        <v>Returned</v>
      </c>
      <c r="K14009" s="1" t="str">
        <f aca="false">LEFT(INDEX(Orders!$C$2:$C$8001,MATCH(B14009,Orders!$A$2:$A$8001,0)),7)</f>
        <v>2024-07</v>
      </c>
    </row>
    <row r="14010" customFormat="false" ht="15" hidden="false" customHeight="true" outlineLevel="0" collapsed="false">
      <c r="A14010" s="1" t="s">
        <v>24480</v>
      </c>
      <c r="B14010" s="1" t="s">
        <v>9304</v>
      </c>
      <c r="C14010" s="1" t="s">
        <v>1997</v>
      </c>
      <c r="D14010" s="1" t="n">
        <v>1</v>
      </c>
      <c r="E14010" s="16" t="n">
        <v>311.15</v>
      </c>
      <c r="F14010" s="17" t="n">
        <v>0.1</v>
      </c>
      <c r="G14010" s="16" t="n">
        <v>280.03</v>
      </c>
      <c r="I14010" s="1" t="str">
        <f aca="false">INDEX(Products!$C$2:$C$51,MATCH(C14010,Products!$A$2:$A$51,0))</f>
        <v>Sports &amp; Fitness</v>
      </c>
      <c r="J14010" s="1" t="str">
        <f aca="false">INDEX(Orders!$E$2:$E$8001,MATCH(B14010,Orders!$A$2:$A$8001,0))</f>
        <v>Delivered</v>
      </c>
      <c r="K14010" s="1" t="str">
        <f aca="false">LEFT(INDEX(Orders!$C$2:$C$8001,MATCH(B14010,Orders!$A$2:$A$8001,0)),7)</f>
        <v>2025-10</v>
      </c>
    </row>
    <row r="14011" customFormat="false" ht="15" hidden="false" customHeight="true" outlineLevel="0" collapsed="false">
      <c r="A14011" s="1" t="s">
        <v>24481</v>
      </c>
      <c r="B14011" s="1" t="s">
        <v>9305</v>
      </c>
      <c r="C14011" s="1" t="s">
        <v>1957</v>
      </c>
      <c r="D14011" s="1" t="n">
        <v>1</v>
      </c>
      <c r="E14011" s="16" t="n">
        <v>1469.28</v>
      </c>
      <c r="F14011" s="17" t="n">
        <v>0</v>
      </c>
      <c r="G14011" s="16" t="n">
        <v>1469.28</v>
      </c>
      <c r="I14011" s="1" t="str">
        <f aca="false">INDEX(Products!$C$2:$C$51,MATCH(C14011,Products!$A$2:$A$51,0))</f>
        <v>Home &amp; Kitchen</v>
      </c>
      <c r="J14011" s="1" t="str">
        <f aca="false">INDEX(Orders!$E$2:$E$8001,MATCH(B14011,Orders!$A$2:$A$8001,0))</f>
        <v>Delivered</v>
      </c>
      <c r="K14011" s="1" t="str">
        <f aca="false">LEFT(INDEX(Orders!$C$2:$C$8001,MATCH(B14011,Orders!$A$2:$A$8001,0)),7)</f>
        <v>2024-06</v>
      </c>
    </row>
    <row r="14012" customFormat="false" ht="15" hidden="false" customHeight="true" outlineLevel="0" collapsed="false">
      <c r="A14012" s="1" t="s">
        <v>24482</v>
      </c>
      <c r="B14012" s="1" t="s">
        <v>9305</v>
      </c>
      <c r="C14012" s="1" t="s">
        <v>1940</v>
      </c>
      <c r="D14012" s="1" t="n">
        <v>2</v>
      </c>
      <c r="E14012" s="16" t="n">
        <v>2374.52</v>
      </c>
      <c r="F14012" s="17" t="n">
        <v>0</v>
      </c>
      <c r="G14012" s="16" t="n">
        <v>4749.04</v>
      </c>
      <c r="I14012" s="1" t="str">
        <f aca="false">INDEX(Products!$C$2:$C$51,MATCH(C14012,Products!$A$2:$A$51,0))</f>
        <v>Fashion</v>
      </c>
      <c r="J14012" s="1" t="str">
        <f aca="false">INDEX(Orders!$E$2:$E$8001,MATCH(B14012,Orders!$A$2:$A$8001,0))</f>
        <v>Delivered</v>
      </c>
      <c r="K14012" s="1" t="str">
        <f aca="false">LEFT(INDEX(Orders!$C$2:$C$8001,MATCH(B14012,Orders!$A$2:$A$8001,0)),7)</f>
        <v>2024-06</v>
      </c>
    </row>
    <row r="14013" customFormat="false" ht="15" hidden="false" customHeight="true" outlineLevel="0" collapsed="false">
      <c r="A14013" s="1" t="s">
        <v>24483</v>
      </c>
      <c r="B14013" s="1" t="s">
        <v>9305</v>
      </c>
      <c r="C14013" s="1" t="s">
        <v>1997</v>
      </c>
      <c r="D14013" s="1" t="n">
        <v>3</v>
      </c>
      <c r="E14013" s="16" t="n">
        <v>311.15</v>
      </c>
      <c r="F14013" s="17" t="n">
        <v>0</v>
      </c>
      <c r="G14013" s="16" t="n">
        <v>933.45</v>
      </c>
      <c r="I14013" s="1" t="str">
        <f aca="false">INDEX(Products!$C$2:$C$51,MATCH(C14013,Products!$A$2:$A$51,0))</f>
        <v>Sports &amp; Fitness</v>
      </c>
      <c r="J14013" s="1" t="str">
        <f aca="false">INDEX(Orders!$E$2:$E$8001,MATCH(B14013,Orders!$A$2:$A$8001,0))</f>
        <v>Delivered</v>
      </c>
      <c r="K14013" s="1" t="str">
        <f aca="false">LEFT(INDEX(Orders!$C$2:$C$8001,MATCH(B14013,Orders!$A$2:$A$8001,0)),7)</f>
        <v>2024-06</v>
      </c>
    </row>
    <row r="14014" customFormat="false" ht="15" hidden="false" customHeight="true" outlineLevel="0" collapsed="false">
      <c r="A14014" s="1" t="s">
        <v>24484</v>
      </c>
      <c r="B14014" s="1" t="s">
        <v>9306</v>
      </c>
      <c r="C14014" s="1" t="s">
        <v>2006</v>
      </c>
      <c r="D14014" s="1" t="n">
        <v>1</v>
      </c>
      <c r="E14014" s="16" t="n">
        <v>482.17</v>
      </c>
      <c r="F14014" s="17" t="n">
        <v>0</v>
      </c>
      <c r="G14014" s="16" t="n">
        <v>482.17</v>
      </c>
      <c r="I14014" s="1" t="str">
        <f aca="false">INDEX(Products!$C$2:$C$51,MATCH(C14014,Products!$A$2:$A$51,0))</f>
        <v>Books &amp; Stationery</v>
      </c>
      <c r="J14014" s="1" t="str">
        <f aca="false">INDEX(Orders!$E$2:$E$8001,MATCH(B14014,Orders!$A$2:$A$8001,0))</f>
        <v>Returned</v>
      </c>
      <c r="K14014" s="1" t="str">
        <f aca="false">LEFT(INDEX(Orders!$C$2:$C$8001,MATCH(B14014,Orders!$A$2:$A$8001,0)),7)</f>
        <v>2025-12</v>
      </c>
    </row>
    <row r="14015" customFormat="false" ht="15" hidden="false" customHeight="true" outlineLevel="0" collapsed="false">
      <c r="A14015" s="1" t="s">
        <v>24485</v>
      </c>
      <c r="B14015" s="1" t="s">
        <v>9306</v>
      </c>
      <c r="C14015" s="1" t="s">
        <v>1940</v>
      </c>
      <c r="D14015" s="1" t="n">
        <v>1</v>
      </c>
      <c r="E14015" s="16" t="n">
        <v>2374.52</v>
      </c>
      <c r="F14015" s="17" t="n">
        <v>0.15</v>
      </c>
      <c r="G14015" s="16" t="n">
        <v>2018.34</v>
      </c>
      <c r="I14015" s="1" t="str">
        <f aca="false">INDEX(Products!$C$2:$C$51,MATCH(C14015,Products!$A$2:$A$51,0))</f>
        <v>Fashion</v>
      </c>
      <c r="J14015" s="1" t="str">
        <f aca="false">INDEX(Orders!$E$2:$E$8001,MATCH(B14015,Orders!$A$2:$A$8001,0))</f>
        <v>Returned</v>
      </c>
      <c r="K14015" s="1" t="str">
        <f aca="false">LEFT(INDEX(Orders!$C$2:$C$8001,MATCH(B14015,Orders!$A$2:$A$8001,0)),7)</f>
        <v>2025-12</v>
      </c>
    </row>
    <row r="14016" customFormat="false" ht="15" hidden="false" customHeight="true" outlineLevel="0" collapsed="false">
      <c r="A14016" s="1" t="s">
        <v>24486</v>
      </c>
      <c r="B14016" s="1" t="s">
        <v>9307</v>
      </c>
      <c r="C14016" s="1" t="s">
        <v>1997</v>
      </c>
      <c r="D14016" s="1" t="n">
        <v>1</v>
      </c>
      <c r="E14016" s="16" t="n">
        <v>311.15</v>
      </c>
      <c r="F14016" s="17" t="n">
        <v>0</v>
      </c>
      <c r="G14016" s="16" t="n">
        <v>311.15</v>
      </c>
      <c r="I14016" s="1" t="str">
        <f aca="false">INDEX(Products!$C$2:$C$51,MATCH(C14016,Products!$A$2:$A$51,0))</f>
        <v>Sports &amp; Fitness</v>
      </c>
      <c r="J14016" s="1" t="str">
        <f aca="false">INDEX(Orders!$E$2:$E$8001,MATCH(B14016,Orders!$A$2:$A$8001,0))</f>
        <v>Delivered</v>
      </c>
      <c r="K14016" s="1" t="str">
        <f aca="false">LEFT(INDEX(Orders!$C$2:$C$8001,MATCH(B14016,Orders!$A$2:$A$8001,0)),7)</f>
        <v>2025-11</v>
      </c>
    </row>
    <row r="14017" customFormat="false" ht="15" hidden="false" customHeight="true" outlineLevel="0" collapsed="false">
      <c r="A14017" s="1" t="s">
        <v>24487</v>
      </c>
      <c r="B14017" s="1" t="s">
        <v>9307</v>
      </c>
      <c r="C14017" s="1" t="s">
        <v>1979</v>
      </c>
      <c r="D14017" s="1" t="n">
        <v>1</v>
      </c>
      <c r="E14017" s="16" t="n">
        <v>623</v>
      </c>
      <c r="F14017" s="17" t="n">
        <v>0.15</v>
      </c>
      <c r="G14017" s="16" t="n">
        <v>529.55</v>
      </c>
      <c r="I14017" s="1" t="str">
        <f aca="false">INDEX(Products!$C$2:$C$51,MATCH(C14017,Products!$A$2:$A$51,0))</f>
        <v>Beauty &amp; Personal Care</v>
      </c>
      <c r="J14017" s="1" t="str">
        <f aca="false">INDEX(Orders!$E$2:$E$8001,MATCH(B14017,Orders!$A$2:$A$8001,0))</f>
        <v>Delivered</v>
      </c>
      <c r="K14017" s="1" t="str">
        <f aca="false">LEFT(INDEX(Orders!$C$2:$C$8001,MATCH(B14017,Orders!$A$2:$A$8001,0)),7)</f>
        <v>2025-11</v>
      </c>
    </row>
    <row r="14018" customFormat="false" ht="15" hidden="false" customHeight="true" outlineLevel="0" collapsed="false">
      <c r="A14018" s="1" t="s">
        <v>24488</v>
      </c>
      <c r="B14018" s="1" t="s">
        <v>9308</v>
      </c>
      <c r="C14018" s="1" t="s">
        <v>1976</v>
      </c>
      <c r="D14018" s="1" t="n">
        <v>1</v>
      </c>
      <c r="E14018" s="16" t="n">
        <v>1603.35</v>
      </c>
      <c r="F14018" s="17" t="n">
        <v>0.15</v>
      </c>
      <c r="G14018" s="16" t="n">
        <v>1362.85</v>
      </c>
      <c r="I14018" s="1" t="str">
        <f aca="false">INDEX(Products!$C$2:$C$51,MATCH(C14018,Products!$A$2:$A$51,0))</f>
        <v>Beauty &amp; Personal Care</v>
      </c>
      <c r="J14018" s="1" t="str">
        <f aca="false">INDEX(Orders!$E$2:$E$8001,MATCH(B14018,Orders!$A$2:$A$8001,0))</f>
        <v>Delivered</v>
      </c>
      <c r="K14018" s="1" t="str">
        <f aca="false">LEFT(INDEX(Orders!$C$2:$C$8001,MATCH(B14018,Orders!$A$2:$A$8001,0)),7)</f>
        <v>2025-05</v>
      </c>
    </row>
    <row r="14019" customFormat="false" ht="15" hidden="false" customHeight="true" outlineLevel="0" collapsed="false">
      <c r="A14019" s="1" t="s">
        <v>24489</v>
      </c>
      <c r="B14019" s="1" t="s">
        <v>9308</v>
      </c>
      <c r="C14019" s="1" t="s">
        <v>2006</v>
      </c>
      <c r="D14019" s="1" t="n">
        <v>2</v>
      </c>
      <c r="E14019" s="16" t="n">
        <v>482.17</v>
      </c>
      <c r="F14019" s="17" t="n">
        <v>0</v>
      </c>
      <c r="G14019" s="16" t="n">
        <v>964.34</v>
      </c>
      <c r="I14019" s="1" t="str">
        <f aca="false">INDEX(Products!$C$2:$C$51,MATCH(C14019,Products!$A$2:$A$51,0))</f>
        <v>Books &amp; Stationery</v>
      </c>
      <c r="J14019" s="1" t="str">
        <f aca="false">INDEX(Orders!$E$2:$E$8001,MATCH(B14019,Orders!$A$2:$A$8001,0))</f>
        <v>Delivered</v>
      </c>
      <c r="K14019" s="1" t="str">
        <f aca="false">LEFT(INDEX(Orders!$C$2:$C$8001,MATCH(B14019,Orders!$A$2:$A$8001,0)),7)</f>
        <v>2025-05</v>
      </c>
    </row>
    <row r="14020" customFormat="false" ht="15" hidden="false" customHeight="true" outlineLevel="0" collapsed="false">
      <c r="A14020" s="1" t="s">
        <v>24490</v>
      </c>
      <c r="B14020" s="1" t="s">
        <v>9308</v>
      </c>
      <c r="C14020" s="1" t="s">
        <v>1973</v>
      </c>
      <c r="D14020" s="1" t="n">
        <v>2</v>
      </c>
      <c r="E14020" s="16" t="n">
        <v>1158.24</v>
      </c>
      <c r="F14020" s="17" t="n">
        <v>0</v>
      </c>
      <c r="G14020" s="16" t="n">
        <v>2316.48</v>
      </c>
      <c r="I14020" s="1" t="str">
        <f aca="false">INDEX(Products!$C$2:$C$51,MATCH(C14020,Products!$A$2:$A$51,0))</f>
        <v>Home &amp; Kitchen</v>
      </c>
      <c r="J14020" s="1" t="str">
        <f aca="false">INDEX(Orders!$E$2:$E$8001,MATCH(B14020,Orders!$A$2:$A$8001,0))</f>
        <v>Delivered</v>
      </c>
      <c r="K14020" s="1" t="str">
        <f aca="false">LEFT(INDEX(Orders!$C$2:$C$8001,MATCH(B14020,Orders!$A$2:$A$8001,0)),7)</f>
        <v>2025-05</v>
      </c>
    </row>
    <row r="14021" customFormat="false" ht="15" hidden="false" customHeight="true" outlineLevel="0" collapsed="false">
      <c r="A14021" s="1" t="s">
        <v>24491</v>
      </c>
      <c r="B14021" s="1" t="s">
        <v>9309</v>
      </c>
      <c r="C14021" s="1" t="s">
        <v>1922</v>
      </c>
      <c r="D14021" s="1" t="n">
        <v>1</v>
      </c>
      <c r="E14021" s="16" t="n">
        <v>3142.61</v>
      </c>
      <c r="F14021" s="17" t="n">
        <v>0</v>
      </c>
      <c r="G14021" s="16" t="n">
        <v>3142.61</v>
      </c>
      <c r="I14021" s="1" t="str">
        <f aca="false">INDEX(Products!$C$2:$C$51,MATCH(C14021,Products!$A$2:$A$51,0))</f>
        <v>Electronics</v>
      </c>
      <c r="J14021" s="1" t="str">
        <f aca="false">INDEX(Orders!$E$2:$E$8001,MATCH(B14021,Orders!$A$2:$A$8001,0))</f>
        <v>Delivered</v>
      </c>
      <c r="K14021" s="1" t="str">
        <f aca="false">LEFT(INDEX(Orders!$C$2:$C$8001,MATCH(B14021,Orders!$A$2:$A$8001,0)),7)</f>
        <v>2025-05</v>
      </c>
    </row>
    <row r="14022" customFormat="false" ht="15" hidden="false" customHeight="true" outlineLevel="0" collapsed="false">
      <c r="A14022" s="1" t="s">
        <v>24492</v>
      </c>
      <c r="B14022" s="1" t="s">
        <v>9310</v>
      </c>
      <c r="C14022" s="1" t="s">
        <v>1926</v>
      </c>
      <c r="D14022" s="1" t="n">
        <v>1</v>
      </c>
      <c r="E14022" s="16" t="n">
        <v>1478.08</v>
      </c>
      <c r="F14022" s="17" t="n">
        <v>0</v>
      </c>
      <c r="G14022" s="16" t="n">
        <v>1478.08</v>
      </c>
      <c r="I14022" s="1" t="str">
        <f aca="false">INDEX(Products!$C$2:$C$51,MATCH(C14022,Products!$A$2:$A$51,0))</f>
        <v>Electronics</v>
      </c>
      <c r="J14022" s="1" t="str">
        <f aca="false">INDEX(Orders!$E$2:$E$8001,MATCH(B14022,Orders!$A$2:$A$8001,0))</f>
        <v>Delivered</v>
      </c>
      <c r="K14022" s="1" t="str">
        <f aca="false">LEFT(INDEX(Orders!$C$2:$C$8001,MATCH(B14022,Orders!$A$2:$A$8001,0)),7)</f>
        <v>2025-03</v>
      </c>
    </row>
    <row r="14023" customFormat="false" ht="15" hidden="false" customHeight="true" outlineLevel="0" collapsed="false">
      <c r="A14023" s="1" t="s">
        <v>24493</v>
      </c>
      <c r="B14023" s="1" t="s">
        <v>9310</v>
      </c>
      <c r="C14023" s="1" t="s">
        <v>1940</v>
      </c>
      <c r="D14023" s="1" t="n">
        <v>2</v>
      </c>
      <c r="E14023" s="16" t="n">
        <v>2374.52</v>
      </c>
      <c r="F14023" s="17" t="n">
        <v>0.15</v>
      </c>
      <c r="G14023" s="16" t="n">
        <v>4036.68</v>
      </c>
      <c r="I14023" s="1" t="str">
        <f aca="false">INDEX(Products!$C$2:$C$51,MATCH(C14023,Products!$A$2:$A$51,0))</f>
        <v>Fashion</v>
      </c>
      <c r="J14023" s="1" t="str">
        <f aca="false">INDEX(Orders!$E$2:$E$8001,MATCH(B14023,Orders!$A$2:$A$8001,0))</f>
        <v>Delivered</v>
      </c>
      <c r="K14023" s="1" t="str">
        <f aca="false">LEFT(INDEX(Orders!$C$2:$C$8001,MATCH(B14023,Orders!$A$2:$A$8001,0)),7)</f>
        <v>2025-03</v>
      </c>
    </row>
    <row r="14024" customFormat="false" ht="15" hidden="false" customHeight="true" outlineLevel="0" collapsed="false">
      <c r="A14024" s="1" t="s">
        <v>24494</v>
      </c>
      <c r="B14024" s="1" t="s">
        <v>9311</v>
      </c>
      <c r="C14024" s="1" t="s">
        <v>1975</v>
      </c>
      <c r="D14024" s="1" t="n">
        <v>1</v>
      </c>
      <c r="E14024" s="16" t="n">
        <v>862.99</v>
      </c>
      <c r="F14024" s="17" t="n">
        <v>0</v>
      </c>
      <c r="G14024" s="16" t="n">
        <v>862.99</v>
      </c>
      <c r="I14024" s="1" t="str">
        <f aca="false">INDEX(Products!$C$2:$C$51,MATCH(C14024,Products!$A$2:$A$51,0))</f>
        <v>Beauty &amp; Personal Care</v>
      </c>
      <c r="J14024" s="1" t="str">
        <f aca="false">INDEX(Orders!$E$2:$E$8001,MATCH(B14024,Orders!$A$2:$A$8001,0))</f>
        <v>Delivered</v>
      </c>
      <c r="K14024" s="1" t="str">
        <f aca="false">LEFT(INDEX(Orders!$C$2:$C$8001,MATCH(B14024,Orders!$A$2:$A$8001,0)),7)</f>
        <v>2025-10</v>
      </c>
    </row>
    <row r="14025" customFormat="false" ht="15" hidden="false" customHeight="true" outlineLevel="0" collapsed="false">
      <c r="A14025" s="1" t="s">
        <v>24495</v>
      </c>
      <c r="B14025" s="1" t="s">
        <v>9311</v>
      </c>
      <c r="C14025" s="1" t="s">
        <v>2000</v>
      </c>
      <c r="D14025" s="1" t="n">
        <v>1</v>
      </c>
      <c r="E14025" s="16" t="n">
        <v>425.08</v>
      </c>
      <c r="F14025" s="17" t="n">
        <v>0</v>
      </c>
      <c r="G14025" s="16" t="n">
        <v>425.08</v>
      </c>
      <c r="I14025" s="1" t="str">
        <f aca="false">INDEX(Products!$C$2:$C$51,MATCH(C14025,Products!$A$2:$A$51,0))</f>
        <v>Books &amp; Stationery</v>
      </c>
      <c r="J14025" s="1" t="str">
        <f aca="false">INDEX(Orders!$E$2:$E$8001,MATCH(B14025,Orders!$A$2:$A$8001,0))</f>
        <v>Delivered</v>
      </c>
      <c r="K14025" s="1" t="str">
        <f aca="false">LEFT(INDEX(Orders!$C$2:$C$8001,MATCH(B14025,Orders!$A$2:$A$8001,0)),7)</f>
        <v>2025-10</v>
      </c>
    </row>
    <row r="14026" customFormat="false" ht="15" hidden="false" customHeight="true" outlineLevel="0" collapsed="false">
      <c r="A14026" s="1" t="s">
        <v>24496</v>
      </c>
      <c r="B14026" s="1" t="s">
        <v>9311</v>
      </c>
      <c r="C14026" s="1" t="s">
        <v>1940</v>
      </c>
      <c r="D14026" s="1" t="n">
        <v>1</v>
      </c>
      <c r="E14026" s="16" t="n">
        <v>2374.52</v>
      </c>
      <c r="F14026" s="17" t="n">
        <v>0.1</v>
      </c>
      <c r="G14026" s="16" t="n">
        <v>2137.07</v>
      </c>
      <c r="I14026" s="1" t="str">
        <f aca="false">INDEX(Products!$C$2:$C$51,MATCH(C14026,Products!$A$2:$A$51,0))</f>
        <v>Fashion</v>
      </c>
      <c r="J14026" s="1" t="str">
        <f aca="false">INDEX(Orders!$E$2:$E$8001,MATCH(B14026,Orders!$A$2:$A$8001,0))</f>
        <v>Delivered</v>
      </c>
      <c r="K14026" s="1" t="str">
        <f aca="false">LEFT(INDEX(Orders!$C$2:$C$8001,MATCH(B14026,Orders!$A$2:$A$8001,0)),7)</f>
        <v>2025-10</v>
      </c>
    </row>
    <row r="14027" customFormat="false" ht="15" hidden="false" customHeight="true" outlineLevel="0" collapsed="false">
      <c r="A14027" s="1" t="s">
        <v>24497</v>
      </c>
      <c r="B14027" s="1" t="s">
        <v>9311</v>
      </c>
      <c r="C14027" s="1" t="s">
        <v>1930</v>
      </c>
      <c r="D14027" s="1" t="n">
        <v>2</v>
      </c>
      <c r="E14027" s="16" t="n">
        <v>2398.35</v>
      </c>
      <c r="F14027" s="17" t="n">
        <v>0.05</v>
      </c>
      <c r="G14027" s="16" t="n">
        <v>4556.86</v>
      </c>
      <c r="I14027" s="1" t="str">
        <f aca="false">INDEX(Products!$C$2:$C$51,MATCH(C14027,Products!$A$2:$A$51,0))</f>
        <v>Electronics</v>
      </c>
      <c r="J14027" s="1" t="str">
        <f aca="false">INDEX(Orders!$E$2:$E$8001,MATCH(B14027,Orders!$A$2:$A$8001,0))</f>
        <v>Delivered</v>
      </c>
      <c r="K14027" s="1" t="str">
        <f aca="false">LEFT(INDEX(Orders!$C$2:$C$8001,MATCH(B14027,Orders!$A$2:$A$8001,0)),7)</f>
        <v>2025-10</v>
      </c>
    </row>
    <row r="14028" customFormat="false" ht="15" hidden="false" customHeight="true" outlineLevel="0" collapsed="false">
      <c r="A14028" s="1" t="s">
        <v>24498</v>
      </c>
      <c r="B14028" s="1" t="s">
        <v>9312</v>
      </c>
      <c r="C14028" s="1" t="s">
        <v>2007</v>
      </c>
      <c r="D14028" s="1" t="n">
        <v>2</v>
      </c>
      <c r="E14028" s="16" t="n">
        <v>750.27</v>
      </c>
      <c r="F14028" s="17" t="n">
        <v>0</v>
      </c>
      <c r="G14028" s="16" t="n">
        <v>1500.54</v>
      </c>
      <c r="I14028" s="1" t="str">
        <f aca="false">INDEX(Products!$C$2:$C$51,MATCH(C14028,Products!$A$2:$A$51,0))</f>
        <v>Books &amp; Stationery</v>
      </c>
      <c r="J14028" s="1" t="str">
        <f aca="false">INDEX(Orders!$E$2:$E$8001,MATCH(B14028,Orders!$A$2:$A$8001,0))</f>
        <v>Returned</v>
      </c>
      <c r="K14028" s="1" t="str">
        <f aca="false">LEFT(INDEX(Orders!$C$2:$C$8001,MATCH(B14028,Orders!$A$2:$A$8001,0)),7)</f>
        <v>2024-12</v>
      </c>
    </row>
    <row r="14029" customFormat="false" ht="15" hidden="false" customHeight="true" outlineLevel="0" collapsed="false">
      <c r="A14029" s="1" t="s">
        <v>24499</v>
      </c>
      <c r="B14029" s="1" t="s">
        <v>9312</v>
      </c>
      <c r="C14029" s="1" t="s">
        <v>1997</v>
      </c>
      <c r="D14029" s="1" t="n">
        <v>2</v>
      </c>
      <c r="E14029" s="16" t="n">
        <v>311.15</v>
      </c>
      <c r="F14029" s="17" t="n">
        <v>0.1</v>
      </c>
      <c r="G14029" s="16" t="n">
        <v>560.07</v>
      </c>
      <c r="I14029" s="1" t="str">
        <f aca="false">INDEX(Products!$C$2:$C$51,MATCH(C14029,Products!$A$2:$A$51,0))</f>
        <v>Sports &amp; Fitness</v>
      </c>
      <c r="J14029" s="1" t="str">
        <f aca="false">INDEX(Orders!$E$2:$E$8001,MATCH(B14029,Orders!$A$2:$A$8001,0))</f>
        <v>Returned</v>
      </c>
      <c r="K14029" s="1" t="str">
        <f aca="false">LEFT(INDEX(Orders!$C$2:$C$8001,MATCH(B14029,Orders!$A$2:$A$8001,0)),7)</f>
        <v>2024-12</v>
      </c>
    </row>
    <row r="14030" customFormat="false" ht="15" hidden="false" customHeight="true" outlineLevel="0" collapsed="false">
      <c r="A14030" s="1" t="s">
        <v>24500</v>
      </c>
      <c r="B14030" s="1" t="s">
        <v>9312</v>
      </c>
      <c r="C14030" s="1" t="s">
        <v>1971</v>
      </c>
      <c r="D14030" s="1" t="n">
        <v>3</v>
      </c>
      <c r="E14030" s="16" t="n">
        <v>2073.63</v>
      </c>
      <c r="F14030" s="17" t="n">
        <v>0.1</v>
      </c>
      <c r="G14030" s="16" t="n">
        <v>5598.8</v>
      </c>
      <c r="I14030" s="1" t="str">
        <f aca="false">INDEX(Products!$C$2:$C$51,MATCH(C14030,Products!$A$2:$A$51,0))</f>
        <v>Home &amp; Kitchen</v>
      </c>
      <c r="J14030" s="1" t="str">
        <f aca="false">INDEX(Orders!$E$2:$E$8001,MATCH(B14030,Orders!$A$2:$A$8001,0))</f>
        <v>Returned</v>
      </c>
      <c r="K14030" s="1" t="str">
        <f aca="false">LEFT(INDEX(Orders!$C$2:$C$8001,MATCH(B14030,Orders!$A$2:$A$8001,0)),7)</f>
        <v>2024-12</v>
      </c>
    </row>
    <row r="14031" customFormat="false" ht="15" hidden="false" customHeight="true" outlineLevel="0" collapsed="false">
      <c r="A14031" s="1" t="s">
        <v>24501</v>
      </c>
      <c r="B14031" s="1" t="s">
        <v>9312</v>
      </c>
      <c r="C14031" s="1" t="s">
        <v>1976</v>
      </c>
      <c r="D14031" s="1" t="n">
        <v>2</v>
      </c>
      <c r="E14031" s="16" t="n">
        <v>1603.35</v>
      </c>
      <c r="F14031" s="17" t="n">
        <v>0</v>
      </c>
      <c r="G14031" s="16" t="n">
        <v>3206.7</v>
      </c>
      <c r="I14031" s="1" t="str">
        <f aca="false">INDEX(Products!$C$2:$C$51,MATCH(C14031,Products!$A$2:$A$51,0))</f>
        <v>Beauty &amp; Personal Care</v>
      </c>
      <c r="J14031" s="1" t="str">
        <f aca="false">INDEX(Orders!$E$2:$E$8001,MATCH(B14031,Orders!$A$2:$A$8001,0))</f>
        <v>Returned</v>
      </c>
      <c r="K14031" s="1" t="str">
        <f aca="false">LEFT(INDEX(Orders!$C$2:$C$8001,MATCH(B14031,Orders!$A$2:$A$8001,0)),7)</f>
        <v>2024-12</v>
      </c>
    </row>
    <row r="14032" customFormat="false" ht="15" hidden="false" customHeight="true" outlineLevel="0" collapsed="false">
      <c r="A14032" s="1" t="s">
        <v>24502</v>
      </c>
      <c r="B14032" s="1" t="s">
        <v>9313</v>
      </c>
      <c r="C14032" s="1" t="s">
        <v>1975</v>
      </c>
      <c r="D14032" s="1" t="n">
        <v>1</v>
      </c>
      <c r="E14032" s="16" t="n">
        <v>862.99</v>
      </c>
      <c r="F14032" s="17" t="n">
        <v>0</v>
      </c>
      <c r="G14032" s="16" t="n">
        <v>862.99</v>
      </c>
      <c r="I14032" s="1" t="str">
        <f aca="false">INDEX(Products!$C$2:$C$51,MATCH(C14032,Products!$A$2:$A$51,0))</f>
        <v>Beauty &amp; Personal Care</v>
      </c>
      <c r="J14032" s="1" t="str">
        <f aca="false">INDEX(Orders!$E$2:$E$8001,MATCH(B14032,Orders!$A$2:$A$8001,0))</f>
        <v>Returned</v>
      </c>
      <c r="K14032" s="1" t="str">
        <f aca="false">LEFT(INDEX(Orders!$C$2:$C$8001,MATCH(B14032,Orders!$A$2:$A$8001,0)),7)</f>
        <v>2025-04</v>
      </c>
    </row>
    <row r="14033" customFormat="false" ht="15" hidden="false" customHeight="true" outlineLevel="0" collapsed="false">
      <c r="A14033" s="1" t="s">
        <v>24503</v>
      </c>
      <c r="B14033" s="1" t="s">
        <v>9313</v>
      </c>
      <c r="C14033" s="1" t="s">
        <v>1990</v>
      </c>
      <c r="D14033" s="1" t="n">
        <v>1</v>
      </c>
      <c r="E14033" s="16" t="n">
        <v>5311.32</v>
      </c>
      <c r="F14033" s="17" t="n">
        <v>0.05</v>
      </c>
      <c r="G14033" s="16" t="n">
        <v>5045.75</v>
      </c>
      <c r="I14033" s="1" t="str">
        <f aca="false">INDEX(Products!$C$2:$C$51,MATCH(C14033,Products!$A$2:$A$51,0))</f>
        <v>Sports &amp; Fitness</v>
      </c>
      <c r="J14033" s="1" t="str">
        <f aca="false">INDEX(Orders!$E$2:$E$8001,MATCH(B14033,Orders!$A$2:$A$8001,0))</f>
        <v>Returned</v>
      </c>
      <c r="K14033" s="1" t="str">
        <f aca="false">LEFT(INDEX(Orders!$C$2:$C$8001,MATCH(B14033,Orders!$A$2:$A$8001,0)),7)</f>
        <v>2025-04</v>
      </c>
    </row>
    <row r="14034" customFormat="false" ht="15" hidden="false" customHeight="true" outlineLevel="0" collapsed="false">
      <c r="A14034" s="1" t="s">
        <v>24504</v>
      </c>
      <c r="B14034" s="1" t="s">
        <v>9313</v>
      </c>
      <c r="C14034" s="1" t="s">
        <v>2006</v>
      </c>
      <c r="D14034" s="1" t="n">
        <v>1</v>
      </c>
      <c r="E14034" s="16" t="n">
        <v>482.17</v>
      </c>
      <c r="F14034" s="17" t="n">
        <v>0</v>
      </c>
      <c r="G14034" s="16" t="n">
        <v>482.17</v>
      </c>
      <c r="I14034" s="1" t="str">
        <f aca="false">INDEX(Products!$C$2:$C$51,MATCH(C14034,Products!$A$2:$A$51,0))</f>
        <v>Books &amp; Stationery</v>
      </c>
      <c r="J14034" s="1" t="str">
        <f aca="false">INDEX(Orders!$E$2:$E$8001,MATCH(B14034,Orders!$A$2:$A$8001,0))</f>
        <v>Returned</v>
      </c>
      <c r="K14034" s="1" t="str">
        <f aca="false">LEFT(INDEX(Orders!$C$2:$C$8001,MATCH(B14034,Orders!$A$2:$A$8001,0)),7)</f>
        <v>2025-04</v>
      </c>
    </row>
    <row r="14035" customFormat="false" ht="15" hidden="false" customHeight="true" outlineLevel="0" collapsed="false">
      <c r="A14035" s="1" t="s">
        <v>24505</v>
      </c>
      <c r="B14035" s="1" t="s">
        <v>9313</v>
      </c>
      <c r="C14035" s="1" t="s">
        <v>1969</v>
      </c>
      <c r="D14035" s="1" t="n">
        <v>1</v>
      </c>
      <c r="E14035" s="16" t="n">
        <v>9171.98</v>
      </c>
      <c r="F14035" s="17" t="n">
        <v>0</v>
      </c>
      <c r="G14035" s="16" t="n">
        <v>9171.98</v>
      </c>
      <c r="I14035" s="1" t="str">
        <f aca="false">INDEX(Products!$C$2:$C$51,MATCH(C14035,Products!$A$2:$A$51,0))</f>
        <v>Home &amp; Kitchen</v>
      </c>
      <c r="J14035" s="1" t="str">
        <f aca="false">INDEX(Orders!$E$2:$E$8001,MATCH(B14035,Orders!$A$2:$A$8001,0))</f>
        <v>Returned</v>
      </c>
      <c r="K14035" s="1" t="str">
        <f aca="false">LEFT(INDEX(Orders!$C$2:$C$8001,MATCH(B14035,Orders!$A$2:$A$8001,0)),7)</f>
        <v>2025-04</v>
      </c>
    </row>
    <row r="14036" customFormat="false" ht="15" hidden="false" customHeight="true" outlineLevel="0" collapsed="false">
      <c r="A14036" s="1" t="s">
        <v>24506</v>
      </c>
      <c r="B14036" s="1" t="s">
        <v>9313</v>
      </c>
      <c r="C14036" s="1" t="s">
        <v>1930</v>
      </c>
      <c r="D14036" s="1" t="n">
        <v>1</v>
      </c>
      <c r="E14036" s="16" t="n">
        <v>2398.35</v>
      </c>
      <c r="F14036" s="17" t="n">
        <v>0.1</v>
      </c>
      <c r="G14036" s="16" t="n">
        <v>2158.52</v>
      </c>
      <c r="I14036" s="1" t="str">
        <f aca="false">INDEX(Products!$C$2:$C$51,MATCH(C14036,Products!$A$2:$A$51,0))</f>
        <v>Electronics</v>
      </c>
      <c r="J14036" s="1" t="str">
        <f aca="false">INDEX(Orders!$E$2:$E$8001,MATCH(B14036,Orders!$A$2:$A$8001,0))</f>
        <v>Returned</v>
      </c>
      <c r="K14036" s="1" t="str">
        <f aca="false">LEFT(INDEX(Orders!$C$2:$C$8001,MATCH(B14036,Orders!$A$2:$A$8001,0)),7)</f>
        <v>2025-04</v>
      </c>
    </row>
    <row r="14037" customFormat="false" ht="15" hidden="false" customHeight="true" outlineLevel="0" collapsed="false">
      <c r="A14037" s="1" t="s">
        <v>24507</v>
      </c>
      <c r="B14037" s="1" t="s">
        <v>9314</v>
      </c>
      <c r="C14037" s="1" t="s">
        <v>2006</v>
      </c>
      <c r="D14037" s="1" t="n">
        <v>1</v>
      </c>
      <c r="E14037" s="16" t="n">
        <v>482.17</v>
      </c>
      <c r="F14037" s="17" t="n">
        <v>0</v>
      </c>
      <c r="G14037" s="16" t="n">
        <v>482.17</v>
      </c>
      <c r="I14037" s="1" t="str">
        <f aca="false">INDEX(Products!$C$2:$C$51,MATCH(C14037,Products!$A$2:$A$51,0))</f>
        <v>Books &amp; Stationery</v>
      </c>
      <c r="J14037" s="1" t="str">
        <f aca="false">INDEX(Orders!$E$2:$E$8001,MATCH(B14037,Orders!$A$2:$A$8001,0))</f>
        <v>Delivered</v>
      </c>
      <c r="K14037" s="1" t="str">
        <f aca="false">LEFT(INDEX(Orders!$C$2:$C$8001,MATCH(B14037,Orders!$A$2:$A$8001,0)),7)</f>
        <v>2025-11</v>
      </c>
    </row>
    <row r="14038" customFormat="false" ht="15" hidden="false" customHeight="true" outlineLevel="0" collapsed="false">
      <c r="A14038" s="1" t="s">
        <v>24508</v>
      </c>
      <c r="B14038" s="1" t="s">
        <v>9315</v>
      </c>
      <c r="C14038" s="1" t="s">
        <v>1976</v>
      </c>
      <c r="D14038" s="1" t="n">
        <v>1</v>
      </c>
      <c r="E14038" s="16" t="n">
        <v>1603.35</v>
      </c>
      <c r="F14038" s="17" t="n">
        <v>0</v>
      </c>
      <c r="G14038" s="16" t="n">
        <v>1603.35</v>
      </c>
      <c r="I14038" s="1" t="str">
        <f aca="false">INDEX(Products!$C$2:$C$51,MATCH(C14038,Products!$A$2:$A$51,0))</f>
        <v>Beauty &amp; Personal Care</v>
      </c>
      <c r="J14038" s="1" t="str">
        <f aca="false">INDEX(Orders!$E$2:$E$8001,MATCH(B14038,Orders!$A$2:$A$8001,0))</f>
        <v>Delivered</v>
      </c>
      <c r="K14038" s="1" t="str">
        <f aca="false">LEFT(INDEX(Orders!$C$2:$C$8001,MATCH(B14038,Orders!$A$2:$A$8001,0)),7)</f>
        <v>2025-10</v>
      </c>
    </row>
    <row r="14039" customFormat="false" ht="15" hidden="false" customHeight="true" outlineLevel="0" collapsed="false">
      <c r="A14039" s="1" t="s">
        <v>24509</v>
      </c>
      <c r="B14039" s="1" t="s">
        <v>9315</v>
      </c>
      <c r="C14039" s="1" t="s">
        <v>2007</v>
      </c>
      <c r="D14039" s="1" t="n">
        <v>3</v>
      </c>
      <c r="E14039" s="16" t="n">
        <v>750.27</v>
      </c>
      <c r="F14039" s="17" t="n">
        <v>0.05</v>
      </c>
      <c r="G14039" s="16" t="n">
        <v>2138.27</v>
      </c>
      <c r="I14039" s="1" t="str">
        <f aca="false">INDEX(Products!$C$2:$C$51,MATCH(C14039,Products!$A$2:$A$51,0))</f>
        <v>Books &amp; Stationery</v>
      </c>
      <c r="J14039" s="1" t="str">
        <f aca="false">INDEX(Orders!$E$2:$E$8001,MATCH(B14039,Orders!$A$2:$A$8001,0))</f>
        <v>Delivered</v>
      </c>
      <c r="K14039" s="1" t="str">
        <f aca="false">LEFT(INDEX(Orders!$C$2:$C$8001,MATCH(B14039,Orders!$A$2:$A$8001,0)),7)</f>
        <v>2025-10</v>
      </c>
    </row>
    <row r="14040" customFormat="false" ht="15" hidden="false" customHeight="true" outlineLevel="0" collapsed="false">
      <c r="A14040" s="1" t="s">
        <v>24510</v>
      </c>
      <c r="B14040" s="1" t="s">
        <v>9315</v>
      </c>
      <c r="C14040" s="1" t="s">
        <v>1949</v>
      </c>
      <c r="D14040" s="1" t="n">
        <v>2</v>
      </c>
      <c r="E14040" s="16" t="n">
        <v>4185.64</v>
      </c>
      <c r="F14040" s="17" t="n">
        <v>0.1</v>
      </c>
      <c r="G14040" s="16" t="n">
        <v>7534.15</v>
      </c>
      <c r="I14040" s="1" t="str">
        <f aca="false">INDEX(Products!$C$2:$C$51,MATCH(C14040,Products!$A$2:$A$51,0))</f>
        <v>Fashion</v>
      </c>
      <c r="J14040" s="1" t="str">
        <f aca="false">INDEX(Orders!$E$2:$E$8001,MATCH(B14040,Orders!$A$2:$A$8001,0))</f>
        <v>Delivered</v>
      </c>
      <c r="K14040" s="1" t="str">
        <f aca="false">LEFT(INDEX(Orders!$C$2:$C$8001,MATCH(B14040,Orders!$A$2:$A$8001,0)),7)</f>
        <v>2025-10</v>
      </c>
    </row>
    <row r="14041" customFormat="false" ht="15" hidden="false" customHeight="true" outlineLevel="0" collapsed="false">
      <c r="A14041" s="1" t="s">
        <v>24511</v>
      </c>
      <c r="B14041" s="1" t="s">
        <v>9316</v>
      </c>
      <c r="C14041" s="1" t="s">
        <v>1947</v>
      </c>
      <c r="D14041" s="1" t="n">
        <v>1</v>
      </c>
      <c r="E14041" s="16" t="n">
        <v>4778.51</v>
      </c>
      <c r="F14041" s="17" t="n">
        <v>0.15</v>
      </c>
      <c r="G14041" s="16" t="n">
        <v>4061.73</v>
      </c>
      <c r="I14041" s="1" t="str">
        <f aca="false">INDEX(Products!$C$2:$C$51,MATCH(C14041,Products!$A$2:$A$51,0))</f>
        <v>Fashion</v>
      </c>
      <c r="J14041" s="1" t="str">
        <f aca="false">INDEX(Orders!$E$2:$E$8001,MATCH(B14041,Orders!$A$2:$A$8001,0))</f>
        <v>Delivered</v>
      </c>
      <c r="K14041" s="1" t="str">
        <f aca="false">LEFT(INDEX(Orders!$C$2:$C$8001,MATCH(B14041,Orders!$A$2:$A$8001,0)),7)</f>
        <v>2025-08</v>
      </c>
    </row>
    <row r="14042" customFormat="false" ht="15" hidden="false" customHeight="true" outlineLevel="0" collapsed="false">
      <c r="A14042" s="1" t="s">
        <v>24512</v>
      </c>
      <c r="B14042" s="1" t="s">
        <v>9316</v>
      </c>
      <c r="C14042" s="1" t="s">
        <v>1940</v>
      </c>
      <c r="D14042" s="1" t="n">
        <v>3</v>
      </c>
      <c r="E14042" s="16" t="n">
        <v>2374.52</v>
      </c>
      <c r="F14042" s="17" t="n">
        <v>0</v>
      </c>
      <c r="G14042" s="16" t="n">
        <v>7123.56</v>
      </c>
      <c r="I14042" s="1" t="str">
        <f aca="false">INDEX(Products!$C$2:$C$51,MATCH(C14042,Products!$A$2:$A$51,0))</f>
        <v>Fashion</v>
      </c>
      <c r="J14042" s="1" t="str">
        <f aca="false">INDEX(Orders!$E$2:$E$8001,MATCH(B14042,Orders!$A$2:$A$8001,0))</f>
        <v>Delivered</v>
      </c>
      <c r="K14042" s="1" t="str">
        <f aca="false">LEFT(INDEX(Orders!$C$2:$C$8001,MATCH(B14042,Orders!$A$2:$A$8001,0)),7)</f>
        <v>2025-08</v>
      </c>
    </row>
    <row r="14043" customFormat="false" ht="15" hidden="false" customHeight="true" outlineLevel="0" collapsed="false">
      <c r="A14043" s="1" t="s">
        <v>24513</v>
      </c>
      <c r="B14043" s="1" t="s">
        <v>9317</v>
      </c>
      <c r="C14043" s="1" t="s">
        <v>2006</v>
      </c>
      <c r="D14043" s="1" t="n">
        <v>1</v>
      </c>
      <c r="E14043" s="16" t="n">
        <v>482.17</v>
      </c>
      <c r="F14043" s="17" t="n">
        <v>0</v>
      </c>
      <c r="G14043" s="16" t="n">
        <v>482.17</v>
      </c>
      <c r="I14043" s="1" t="str">
        <f aca="false">INDEX(Products!$C$2:$C$51,MATCH(C14043,Products!$A$2:$A$51,0))</f>
        <v>Books &amp; Stationery</v>
      </c>
      <c r="J14043" s="1" t="str">
        <f aca="false">INDEX(Orders!$E$2:$E$8001,MATCH(B14043,Orders!$A$2:$A$8001,0))</f>
        <v>Delivered</v>
      </c>
      <c r="K14043" s="1" t="str">
        <f aca="false">LEFT(INDEX(Orders!$C$2:$C$8001,MATCH(B14043,Orders!$A$2:$A$8001,0)),7)</f>
        <v>2024-07</v>
      </c>
    </row>
    <row r="14044" customFormat="false" ht="15" hidden="false" customHeight="true" outlineLevel="0" collapsed="false">
      <c r="A14044" s="1" t="s">
        <v>24514</v>
      </c>
      <c r="B14044" s="1" t="s">
        <v>9318</v>
      </c>
      <c r="C14044" s="1" t="s">
        <v>1961</v>
      </c>
      <c r="D14044" s="1" t="n">
        <v>1</v>
      </c>
      <c r="E14044" s="16" t="n">
        <v>3493.68</v>
      </c>
      <c r="F14044" s="17" t="n">
        <v>0</v>
      </c>
      <c r="G14044" s="16" t="n">
        <v>3493.68</v>
      </c>
      <c r="I14044" s="1" t="str">
        <f aca="false">INDEX(Products!$C$2:$C$51,MATCH(C14044,Products!$A$2:$A$51,0))</f>
        <v>Home &amp; Kitchen</v>
      </c>
      <c r="J14044" s="1" t="str">
        <f aca="false">INDEX(Orders!$E$2:$E$8001,MATCH(B14044,Orders!$A$2:$A$8001,0))</f>
        <v>Delivered</v>
      </c>
      <c r="K14044" s="1" t="str">
        <f aca="false">LEFT(INDEX(Orders!$C$2:$C$8001,MATCH(B14044,Orders!$A$2:$A$8001,0)),7)</f>
        <v>2024-11</v>
      </c>
    </row>
    <row r="14045" customFormat="false" ht="15" hidden="false" customHeight="true" outlineLevel="0" collapsed="false">
      <c r="A14045" s="1" t="s">
        <v>24515</v>
      </c>
      <c r="B14045" s="1" t="s">
        <v>9319</v>
      </c>
      <c r="C14045" s="1" t="s">
        <v>1976</v>
      </c>
      <c r="D14045" s="1" t="n">
        <v>1</v>
      </c>
      <c r="E14045" s="16" t="n">
        <v>1603.35</v>
      </c>
      <c r="F14045" s="17" t="n">
        <v>0.15</v>
      </c>
      <c r="G14045" s="16" t="n">
        <v>1362.85</v>
      </c>
      <c r="I14045" s="1" t="str">
        <f aca="false">INDEX(Products!$C$2:$C$51,MATCH(C14045,Products!$A$2:$A$51,0))</f>
        <v>Beauty &amp; Personal Care</v>
      </c>
      <c r="J14045" s="1" t="str">
        <f aca="false">INDEX(Orders!$E$2:$E$8001,MATCH(B14045,Orders!$A$2:$A$8001,0))</f>
        <v>Delivered</v>
      </c>
      <c r="K14045" s="1" t="str">
        <f aca="false">LEFT(INDEX(Orders!$C$2:$C$8001,MATCH(B14045,Orders!$A$2:$A$8001,0)),7)</f>
        <v>2024-04</v>
      </c>
    </row>
    <row r="14046" customFormat="false" ht="15" hidden="false" customHeight="true" outlineLevel="0" collapsed="false">
      <c r="A14046" s="1" t="s">
        <v>24516</v>
      </c>
      <c r="B14046" s="1" t="s">
        <v>9320</v>
      </c>
      <c r="C14046" s="1" t="s">
        <v>1933</v>
      </c>
      <c r="D14046" s="1" t="n">
        <v>1</v>
      </c>
      <c r="E14046" s="16" t="n">
        <v>7194.38</v>
      </c>
      <c r="F14046" s="17" t="n">
        <v>0.1</v>
      </c>
      <c r="G14046" s="16" t="n">
        <v>6474.94</v>
      </c>
      <c r="I14046" s="1" t="str">
        <f aca="false">INDEX(Products!$C$2:$C$51,MATCH(C14046,Products!$A$2:$A$51,0))</f>
        <v>Electronics</v>
      </c>
      <c r="J14046" s="1" t="str">
        <f aca="false">INDEX(Orders!$E$2:$E$8001,MATCH(B14046,Orders!$A$2:$A$8001,0))</f>
        <v>Delivered</v>
      </c>
      <c r="K14046" s="1" t="str">
        <f aca="false">LEFT(INDEX(Orders!$C$2:$C$8001,MATCH(B14046,Orders!$A$2:$A$8001,0)),7)</f>
        <v>2024-06</v>
      </c>
    </row>
    <row r="14047" customFormat="false" ht="15" hidden="false" customHeight="true" outlineLevel="0" collapsed="false">
      <c r="A14047" s="1" t="s">
        <v>24517</v>
      </c>
      <c r="B14047" s="1" t="s">
        <v>9321</v>
      </c>
      <c r="C14047" s="1" t="s">
        <v>2006</v>
      </c>
      <c r="D14047" s="1" t="n">
        <v>1</v>
      </c>
      <c r="E14047" s="16" t="n">
        <v>482.17</v>
      </c>
      <c r="F14047" s="17" t="n">
        <v>0.05</v>
      </c>
      <c r="G14047" s="16" t="n">
        <v>458.06</v>
      </c>
      <c r="I14047" s="1" t="str">
        <f aca="false">INDEX(Products!$C$2:$C$51,MATCH(C14047,Products!$A$2:$A$51,0))</f>
        <v>Books &amp; Stationery</v>
      </c>
      <c r="J14047" s="1" t="str">
        <f aca="false">INDEX(Orders!$E$2:$E$8001,MATCH(B14047,Orders!$A$2:$A$8001,0))</f>
        <v>Delivered</v>
      </c>
      <c r="K14047" s="1" t="str">
        <f aca="false">LEFT(INDEX(Orders!$C$2:$C$8001,MATCH(B14047,Orders!$A$2:$A$8001,0)),7)</f>
        <v>2025-12</v>
      </c>
    </row>
    <row r="14048" customFormat="false" ht="15" hidden="false" customHeight="true" outlineLevel="0" collapsed="false">
      <c r="A14048" s="1" t="s">
        <v>24518</v>
      </c>
      <c r="B14048" s="1" t="s">
        <v>9321</v>
      </c>
      <c r="C14048" s="1" t="s">
        <v>1993</v>
      </c>
      <c r="D14048" s="1" t="n">
        <v>1</v>
      </c>
      <c r="E14048" s="16" t="n">
        <v>3177.33</v>
      </c>
      <c r="F14048" s="17" t="n">
        <v>0.15</v>
      </c>
      <c r="G14048" s="16" t="n">
        <v>2700.73</v>
      </c>
      <c r="I14048" s="1" t="str">
        <f aca="false">INDEX(Products!$C$2:$C$51,MATCH(C14048,Products!$A$2:$A$51,0))</f>
        <v>Sports &amp; Fitness</v>
      </c>
      <c r="J14048" s="1" t="str">
        <f aca="false">INDEX(Orders!$E$2:$E$8001,MATCH(B14048,Orders!$A$2:$A$8001,0))</f>
        <v>Delivered</v>
      </c>
      <c r="K14048" s="1" t="str">
        <f aca="false">LEFT(INDEX(Orders!$C$2:$C$8001,MATCH(B14048,Orders!$A$2:$A$8001,0)),7)</f>
        <v>2025-12</v>
      </c>
    </row>
    <row r="14049" customFormat="false" ht="15" hidden="false" customHeight="true" outlineLevel="0" collapsed="false">
      <c r="A14049" s="1" t="s">
        <v>24519</v>
      </c>
      <c r="B14049" s="1" t="s">
        <v>9321</v>
      </c>
      <c r="C14049" s="1" t="s">
        <v>1997</v>
      </c>
      <c r="D14049" s="1" t="n">
        <v>3</v>
      </c>
      <c r="E14049" s="16" t="n">
        <v>311.15</v>
      </c>
      <c r="F14049" s="17" t="n">
        <v>0.1</v>
      </c>
      <c r="G14049" s="16" t="n">
        <v>840.1</v>
      </c>
      <c r="I14049" s="1" t="str">
        <f aca="false">INDEX(Products!$C$2:$C$51,MATCH(C14049,Products!$A$2:$A$51,0))</f>
        <v>Sports &amp; Fitness</v>
      </c>
      <c r="J14049" s="1" t="str">
        <f aca="false">INDEX(Orders!$E$2:$E$8001,MATCH(B14049,Orders!$A$2:$A$8001,0))</f>
        <v>Delivered</v>
      </c>
      <c r="K14049" s="1" t="str">
        <f aca="false">LEFT(INDEX(Orders!$C$2:$C$8001,MATCH(B14049,Orders!$A$2:$A$8001,0)),7)</f>
        <v>2025-12</v>
      </c>
    </row>
    <row r="14050" customFormat="false" ht="15" hidden="false" customHeight="true" outlineLevel="0" collapsed="false">
      <c r="A14050" s="1" t="s">
        <v>24520</v>
      </c>
      <c r="B14050" s="1" t="s">
        <v>9322</v>
      </c>
      <c r="C14050" s="1" t="s">
        <v>2006</v>
      </c>
      <c r="D14050" s="1" t="n">
        <v>1</v>
      </c>
      <c r="E14050" s="16" t="n">
        <v>482.17</v>
      </c>
      <c r="F14050" s="17" t="n">
        <v>0</v>
      </c>
      <c r="G14050" s="16" t="n">
        <v>482.17</v>
      </c>
      <c r="I14050" s="1" t="str">
        <f aca="false">INDEX(Products!$C$2:$C$51,MATCH(C14050,Products!$A$2:$A$51,0))</f>
        <v>Books &amp; Stationery</v>
      </c>
      <c r="J14050" s="1" t="str">
        <f aca="false">INDEX(Orders!$E$2:$E$8001,MATCH(B14050,Orders!$A$2:$A$8001,0))</f>
        <v>Delivered</v>
      </c>
      <c r="K14050" s="1" t="str">
        <f aca="false">LEFT(INDEX(Orders!$C$2:$C$8001,MATCH(B14050,Orders!$A$2:$A$8001,0)),7)</f>
        <v>2024-06</v>
      </c>
    </row>
    <row r="14051" customFormat="false" ht="15" hidden="false" customHeight="true" outlineLevel="0" collapsed="false">
      <c r="A14051" s="1" t="s">
        <v>24521</v>
      </c>
      <c r="B14051" s="1" t="s">
        <v>9323</v>
      </c>
      <c r="C14051" s="1" t="s">
        <v>1971</v>
      </c>
      <c r="D14051" s="1" t="n">
        <v>2</v>
      </c>
      <c r="E14051" s="16" t="n">
        <v>2073.63</v>
      </c>
      <c r="F14051" s="17" t="n">
        <v>0</v>
      </c>
      <c r="G14051" s="16" t="n">
        <v>4147.26</v>
      </c>
      <c r="I14051" s="1" t="str">
        <f aca="false">INDEX(Products!$C$2:$C$51,MATCH(C14051,Products!$A$2:$A$51,0))</f>
        <v>Home &amp; Kitchen</v>
      </c>
      <c r="J14051" s="1" t="str">
        <f aca="false">INDEX(Orders!$E$2:$E$8001,MATCH(B14051,Orders!$A$2:$A$8001,0))</f>
        <v>Refunded</v>
      </c>
      <c r="K14051" s="1" t="str">
        <f aca="false">LEFT(INDEX(Orders!$C$2:$C$8001,MATCH(B14051,Orders!$A$2:$A$8001,0)),7)</f>
        <v>2025-11</v>
      </c>
    </row>
    <row r="14052" customFormat="false" ht="15" hidden="false" customHeight="true" outlineLevel="0" collapsed="false">
      <c r="A14052" s="1" t="s">
        <v>24522</v>
      </c>
      <c r="B14052" s="1" t="s">
        <v>9323</v>
      </c>
      <c r="C14052" s="1" t="s">
        <v>1990</v>
      </c>
      <c r="D14052" s="1" t="n">
        <v>1</v>
      </c>
      <c r="E14052" s="16" t="n">
        <v>5311.32</v>
      </c>
      <c r="F14052" s="17" t="n">
        <v>0.1</v>
      </c>
      <c r="G14052" s="16" t="n">
        <v>4780.19</v>
      </c>
      <c r="I14052" s="1" t="str">
        <f aca="false">INDEX(Products!$C$2:$C$51,MATCH(C14052,Products!$A$2:$A$51,0))</f>
        <v>Sports &amp; Fitness</v>
      </c>
      <c r="J14052" s="1" t="str">
        <f aca="false">INDEX(Orders!$E$2:$E$8001,MATCH(B14052,Orders!$A$2:$A$8001,0))</f>
        <v>Refunded</v>
      </c>
      <c r="K14052" s="1" t="str">
        <f aca="false">LEFT(INDEX(Orders!$C$2:$C$8001,MATCH(B14052,Orders!$A$2:$A$8001,0)),7)</f>
        <v>2025-11</v>
      </c>
    </row>
    <row r="14053" customFormat="false" ht="15" hidden="false" customHeight="true" outlineLevel="0" collapsed="false">
      <c r="A14053" s="1" t="s">
        <v>24523</v>
      </c>
      <c r="B14053" s="1" t="s">
        <v>9324</v>
      </c>
      <c r="C14053" s="1" t="s">
        <v>1979</v>
      </c>
      <c r="D14053" s="1" t="n">
        <v>2</v>
      </c>
      <c r="E14053" s="16" t="n">
        <v>623</v>
      </c>
      <c r="F14053" s="17" t="n">
        <v>0</v>
      </c>
      <c r="G14053" s="16" t="n">
        <v>1246</v>
      </c>
      <c r="I14053" s="1" t="str">
        <f aca="false">INDEX(Products!$C$2:$C$51,MATCH(C14053,Products!$A$2:$A$51,0))</f>
        <v>Beauty &amp; Personal Care</v>
      </c>
      <c r="J14053" s="1" t="str">
        <f aca="false">INDEX(Orders!$E$2:$E$8001,MATCH(B14053,Orders!$A$2:$A$8001,0))</f>
        <v>Delivered</v>
      </c>
      <c r="K14053" s="1" t="str">
        <f aca="false">LEFT(INDEX(Orders!$C$2:$C$8001,MATCH(B14053,Orders!$A$2:$A$8001,0)),7)</f>
        <v>2025-05</v>
      </c>
    </row>
    <row r="14054" customFormat="false" ht="15" hidden="false" customHeight="true" outlineLevel="0" collapsed="false">
      <c r="A14054" s="1" t="s">
        <v>24524</v>
      </c>
      <c r="B14054" s="1" t="s">
        <v>9324</v>
      </c>
      <c r="C14054" s="1" t="s">
        <v>2006</v>
      </c>
      <c r="D14054" s="1" t="n">
        <v>1</v>
      </c>
      <c r="E14054" s="16" t="n">
        <v>482.17</v>
      </c>
      <c r="F14054" s="17" t="n">
        <v>0.2</v>
      </c>
      <c r="G14054" s="16" t="n">
        <v>385.74</v>
      </c>
      <c r="I14054" s="1" t="str">
        <f aca="false">INDEX(Products!$C$2:$C$51,MATCH(C14054,Products!$A$2:$A$51,0))</f>
        <v>Books &amp; Stationery</v>
      </c>
      <c r="J14054" s="1" t="str">
        <f aca="false">INDEX(Orders!$E$2:$E$8001,MATCH(B14054,Orders!$A$2:$A$8001,0))</f>
        <v>Delivered</v>
      </c>
      <c r="K14054" s="1" t="str">
        <f aca="false">LEFT(INDEX(Orders!$C$2:$C$8001,MATCH(B14054,Orders!$A$2:$A$8001,0)),7)</f>
        <v>2025-05</v>
      </c>
    </row>
    <row r="14055" customFormat="false" ht="15" hidden="false" customHeight="true" outlineLevel="0" collapsed="false">
      <c r="A14055" s="1" t="s">
        <v>24525</v>
      </c>
      <c r="B14055" s="1" t="s">
        <v>9325</v>
      </c>
      <c r="C14055" s="1" t="s">
        <v>1975</v>
      </c>
      <c r="D14055" s="1" t="n">
        <v>1</v>
      </c>
      <c r="E14055" s="16" t="n">
        <v>862.99</v>
      </c>
      <c r="F14055" s="17" t="n">
        <v>0</v>
      </c>
      <c r="G14055" s="16" t="n">
        <v>862.99</v>
      </c>
      <c r="I14055" s="1" t="str">
        <f aca="false">INDEX(Products!$C$2:$C$51,MATCH(C14055,Products!$A$2:$A$51,0))</f>
        <v>Beauty &amp; Personal Care</v>
      </c>
      <c r="J14055" s="1" t="str">
        <f aca="false">INDEX(Orders!$E$2:$E$8001,MATCH(B14055,Orders!$A$2:$A$8001,0))</f>
        <v>Cancelled</v>
      </c>
      <c r="K14055" s="1" t="str">
        <f aca="false">LEFT(INDEX(Orders!$C$2:$C$8001,MATCH(B14055,Orders!$A$2:$A$8001,0)),7)</f>
        <v>2024-01</v>
      </c>
    </row>
    <row r="14056" customFormat="false" ht="15" hidden="false" customHeight="true" outlineLevel="0" collapsed="false">
      <c r="A14056" s="1" t="s">
        <v>24526</v>
      </c>
      <c r="B14056" s="1" t="s">
        <v>9326</v>
      </c>
      <c r="C14056" s="1" t="s">
        <v>2007</v>
      </c>
      <c r="D14056" s="1" t="n">
        <v>1</v>
      </c>
      <c r="E14056" s="16" t="n">
        <v>750.27</v>
      </c>
      <c r="F14056" s="17" t="n">
        <v>0</v>
      </c>
      <c r="G14056" s="16" t="n">
        <v>750.27</v>
      </c>
      <c r="I14056" s="1" t="str">
        <f aca="false">INDEX(Products!$C$2:$C$51,MATCH(C14056,Products!$A$2:$A$51,0))</f>
        <v>Books &amp; Stationery</v>
      </c>
      <c r="J14056" s="1" t="str">
        <f aca="false">INDEX(Orders!$E$2:$E$8001,MATCH(B14056,Orders!$A$2:$A$8001,0))</f>
        <v>Delivered</v>
      </c>
      <c r="K14056" s="1" t="str">
        <f aca="false">LEFT(INDEX(Orders!$C$2:$C$8001,MATCH(B14056,Orders!$A$2:$A$8001,0)),7)</f>
        <v>2025-08</v>
      </c>
    </row>
    <row r="14057" customFormat="false" ht="15" hidden="false" customHeight="true" outlineLevel="0" collapsed="false">
      <c r="A14057" s="1" t="s">
        <v>24527</v>
      </c>
      <c r="B14057" s="1" t="s">
        <v>9327</v>
      </c>
      <c r="C14057" s="1" t="s">
        <v>1998</v>
      </c>
      <c r="D14057" s="1" t="n">
        <v>2</v>
      </c>
      <c r="E14057" s="16" t="n">
        <v>1335.85</v>
      </c>
      <c r="F14057" s="17" t="n">
        <v>0.05</v>
      </c>
      <c r="G14057" s="16" t="n">
        <v>2538.11</v>
      </c>
      <c r="I14057" s="1" t="str">
        <f aca="false">INDEX(Products!$C$2:$C$51,MATCH(C14057,Products!$A$2:$A$51,0))</f>
        <v>Sports &amp; Fitness</v>
      </c>
      <c r="J14057" s="1" t="str">
        <f aca="false">INDEX(Orders!$E$2:$E$8001,MATCH(B14057,Orders!$A$2:$A$8001,0))</f>
        <v>Delivered</v>
      </c>
      <c r="K14057" s="1" t="str">
        <f aca="false">LEFT(INDEX(Orders!$C$2:$C$8001,MATCH(B14057,Orders!$A$2:$A$8001,0)),7)</f>
        <v>2025-05</v>
      </c>
    </row>
    <row r="14058" customFormat="false" ht="15" hidden="false" customHeight="true" outlineLevel="0" collapsed="false">
      <c r="A14058" s="1" t="s">
        <v>24528</v>
      </c>
      <c r="B14058" s="1" t="s">
        <v>9328</v>
      </c>
      <c r="C14058" s="1" t="s">
        <v>2000</v>
      </c>
      <c r="D14058" s="1" t="n">
        <v>1</v>
      </c>
      <c r="E14058" s="16" t="n">
        <v>425.08</v>
      </c>
      <c r="F14058" s="17" t="n">
        <v>0.2</v>
      </c>
      <c r="G14058" s="16" t="n">
        <v>340.06</v>
      </c>
      <c r="I14058" s="1" t="str">
        <f aca="false">INDEX(Products!$C$2:$C$51,MATCH(C14058,Products!$A$2:$A$51,0))</f>
        <v>Books &amp; Stationery</v>
      </c>
      <c r="J14058" s="1" t="str">
        <f aca="false">INDEX(Orders!$E$2:$E$8001,MATCH(B14058,Orders!$A$2:$A$8001,0))</f>
        <v>Returned</v>
      </c>
      <c r="K14058" s="1" t="str">
        <f aca="false">LEFT(INDEX(Orders!$C$2:$C$8001,MATCH(B14058,Orders!$A$2:$A$8001,0)),7)</f>
        <v>2025-02</v>
      </c>
    </row>
    <row r="14059" customFormat="false" ht="15" hidden="false" customHeight="true" outlineLevel="0" collapsed="false">
      <c r="A14059" s="1" t="s">
        <v>24529</v>
      </c>
      <c r="B14059" s="1" t="s">
        <v>9328</v>
      </c>
      <c r="C14059" s="1" t="s">
        <v>1997</v>
      </c>
      <c r="D14059" s="1" t="n">
        <v>2</v>
      </c>
      <c r="E14059" s="16" t="n">
        <v>311.15</v>
      </c>
      <c r="F14059" s="17" t="n">
        <v>0.2</v>
      </c>
      <c r="G14059" s="16" t="n">
        <v>497.84</v>
      </c>
      <c r="I14059" s="1" t="str">
        <f aca="false">INDEX(Products!$C$2:$C$51,MATCH(C14059,Products!$A$2:$A$51,0))</f>
        <v>Sports &amp; Fitness</v>
      </c>
      <c r="J14059" s="1" t="str">
        <f aca="false">INDEX(Orders!$E$2:$E$8001,MATCH(B14059,Orders!$A$2:$A$8001,0))</f>
        <v>Returned</v>
      </c>
      <c r="K14059" s="1" t="str">
        <f aca="false">LEFT(INDEX(Orders!$C$2:$C$8001,MATCH(B14059,Orders!$A$2:$A$8001,0)),7)</f>
        <v>2025-02</v>
      </c>
    </row>
    <row r="14060" customFormat="false" ht="15" hidden="false" customHeight="true" outlineLevel="0" collapsed="false">
      <c r="A14060" s="1" t="s">
        <v>24530</v>
      </c>
      <c r="B14060" s="1" t="s">
        <v>9329</v>
      </c>
      <c r="C14060" s="1" t="s">
        <v>1990</v>
      </c>
      <c r="D14060" s="1" t="n">
        <v>1</v>
      </c>
      <c r="E14060" s="16" t="n">
        <v>5311.32</v>
      </c>
      <c r="F14060" s="17" t="n">
        <v>0</v>
      </c>
      <c r="G14060" s="16" t="n">
        <v>5311.32</v>
      </c>
      <c r="I14060" s="1" t="str">
        <f aca="false">INDEX(Products!$C$2:$C$51,MATCH(C14060,Products!$A$2:$A$51,0))</f>
        <v>Sports &amp; Fitness</v>
      </c>
      <c r="J14060" s="1" t="str">
        <f aca="false">INDEX(Orders!$E$2:$E$8001,MATCH(B14060,Orders!$A$2:$A$8001,0))</f>
        <v>Delivered</v>
      </c>
      <c r="K14060" s="1" t="str">
        <f aca="false">LEFT(INDEX(Orders!$C$2:$C$8001,MATCH(B14060,Orders!$A$2:$A$8001,0)),7)</f>
        <v>2025-04</v>
      </c>
    </row>
    <row r="14061" customFormat="false" ht="15" hidden="false" customHeight="true" outlineLevel="0" collapsed="false">
      <c r="A14061" s="1" t="s">
        <v>24531</v>
      </c>
      <c r="B14061" s="1" t="s">
        <v>9329</v>
      </c>
      <c r="C14061" s="1" t="s">
        <v>1930</v>
      </c>
      <c r="D14061" s="1" t="n">
        <v>1</v>
      </c>
      <c r="E14061" s="16" t="n">
        <v>2398.35</v>
      </c>
      <c r="F14061" s="17" t="n">
        <v>0</v>
      </c>
      <c r="G14061" s="16" t="n">
        <v>2398.35</v>
      </c>
      <c r="I14061" s="1" t="str">
        <f aca="false">INDEX(Products!$C$2:$C$51,MATCH(C14061,Products!$A$2:$A$51,0))</f>
        <v>Electronics</v>
      </c>
      <c r="J14061" s="1" t="str">
        <f aca="false">INDEX(Orders!$E$2:$E$8001,MATCH(B14061,Orders!$A$2:$A$8001,0))</f>
        <v>Delivered</v>
      </c>
      <c r="K14061" s="1" t="str">
        <f aca="false">LEFT(INDEX(Orders!$C$2:$C$8001,MATCH(B14061,Orders!$A$2:$A$8001,0)),7)</f>
        <v>2025-04</v>
      </c>
    </row>
    <row r="14062" customFormat="false" ht="15" hidden="false" customHeight="true" outlineLevel="0" collapsed="false">
      <c r="A14062" s="1" t="s">
        <v>24532</v>
      </c>
      <c r="B14062" s="1" t="s">
        <v>9330</v>
      </c>
      <c r="C14062" s="1" t="s">
        <v>1930</v>
      </c>
      <c r="D14062" s="1" t="n">
        <v>1</v>
      </c>
      <c r="E14062" s="16" t="n">
        <v>2398.35</v>
      </c>
      <c r="F14062" s="17" t="n">
        <v>0</v>
      </c>
      <c r="G14062" s="16" t="n">
        <v>2398.35</v>
      </c>
      <c r="I14062" s="1" t="str">
        <f aca="false">INDEX(Products!$C$2:$C$51,MATCH(C14062,Products!$A$2:$A$51,0))</f>
        <v>Electronics</v>
      </c>
      <c r="J14062" s="1" t="str">
        <f aca="false">INDEX(Orders!$E$2:$E$8001,MATCH(B14062,Orders!$A$2:$A$8001,0))</f>
        <v>Delivered</v>
      </c>
      <c r="K14062" s="1" t="str">
        <f aca="false">LEFT(INDEX(Orders!$C$2:$C$8001,MATCH(B14062,Orders!$A$2:$A$8001,0)),7)</f>
        <v>2025-08</v>
      </c>
    </row>
    <row r="14063" customFormat="false" ht="15" hidden="false" customHeight="true" outlineLevel="0" collapsed="false">
      <c r="A14063" s="1" t="s">
        <v>24533</v>
      </c>
      <c r="B14063" s="1" t="s">
        <v>9330</v>
      </c>
      <c r="C14063" s="1" t="s">
        <v>1990</v>
      </c>
      <c r="D14063" s="1" t="n">
        <v>1</v>
      </c>
      <c r="E14063" s="16" t="n">
        <v>5311.32</v>
      </c>
      <c r="F14063" s="17" t="n">
        <v>0.2</v>
      </c>
      <c r="G14063" s="16" t="n">
        <v>4249.06</v>
      </c>
      <c r="I14063" s="1" t="str">
        <f aca="false">INDEX(Products!$C$2:$C$51,MATCH(C14063,Products!$A$2:$A$51,0))</f>
        <v>Sports &amp; Fitness</v>
      </c>
      <c r="J14063" s="1" t="str">
        <f aca="false">INDEX(Orders!$E$2:$E$8001,MATCH(B14063,Orders!$A$2:$A$8001,0))</f>
        <v>Delivered</v>
      </c>
      <c r="K14063" s="1" t="str">
        <f aca="false">LEFT(INDEX(Orders!$C$2:$C$8001,MATCH(B14063,Orders!$A$2:$A$8001,0)),7)</f>
        <v>2025-08</v>
      </c>
    </row>
    <row r="14064" customFormat="false" ht="15" hidden="false" customHeight="true" outlineLevel="0" collapsed="false">
      <c r="A14064" s="1" t="s">
        <v>24534</v>
      </c>
      <c r="B14064" s="1" t="s">
        <v>9330</v>
      </c>
      <c r="C14064" s="1" t="s">
        <v>1988</v>
      </c>
      <c r="D14064" s="1" t="n">
        <v>1</v>
      </c>
      <c r="E14064" s="16" t="n">
        <v>681.07</v>
      </c>
      <c r="F14064" s="17" t="n">
        <v>0</v>
      </c>
      <c r="G14064" s="16" t="n">
        <v>681.07</v>
      </c>
      <c r="I14064" s="1" t="str">
        <f aca="false">INDEX(Products!$C$2:$C$51,MATCH(C14064,Products!$A$2:$A$51,0))</f>
        <v>Sports &amp; Fitness</v>
      </c>
      <c r="J14064" s="1" t="str">
        <f aca="false">INDEX(Orders!$E$2:$E$8001,MATCH(B14064,Orders!$A$2:$A$8001,0))</f>
        <v>Delivered</v>
      </c>
      <c r="K14064" s="1" t="str">
        <f aca="false">LEFT(INDEX(Orders!$C$2:$C$8001,MATCH(B14064,Orders!$A$2:$A$8001,0)),7)</f>
        <v>2025-08</v>
      </c>
    </row>
    <row r="14065" customFormat="false" ht="15" hidden="false" customHeight="true" outlineLevel="0" collapsed="false">
      <c r="A14065" s="1" t="s">
        <v>24535</v>
      </c>
      <c r="B14065" s="1" t="s">
        <v>9331</v>
      </c>
      <c r="C14065" s="1" t="s">
        <v>1940</v>
      </c>
      <c r="D14065" s="1" t="n">
        <v>1</v>
      </c>
      <c r="E14065" s="16" t="n">
        <v>2374.52</v>
      </c>
      <c r="F14065" s="17" t="n">
        <v>0</v>
      </c>
      <c r="G14065" s="16" t="n">
        <v>2374.52</v>
      </c>
      <c r="I14065" s="1" t="str">
        <f aca="false">INDEX(Products!$C$2:$C$51,MATCH(C14065,Products!$A$2:$A$51,0))</f>
        <v>Fashion</v>
      </c>
      <c r="J14065" s="1" t="str">
        <f aca="false">INDEX(Orders!$E$2:$E$8001,MATCH(B14065,Orders!$A$2:$A$8001,0))</f>
        <v>Delivered</v>
      </c>
      <c r="K14065" s="1" t="str">
        <f aca="false">LEFT(INDEX(Orders!$C$2:$C$8001,MATCH(B14065,Orders!$A$2:$A$8001,0)),7)</f>
        <v>2024-11</v>
      </c>
    </row>
    <row r="14066" customFormat="false" ht="15" hidden="false" customHeight="true" outlineLevel="0" collapsed="false">
      <c r="A14066" s="1" t="s">
        <v>24536</v>
      </c>
      <c r="B14066" s="1" t="s">
        <v>9332</v>
      </c>
      <c r="C14066" s="1" t="s">
        <v>1957</v>
      </c>
      <c r="D14066" s="1" t="n">
        <v>1</v>
      </c>
      <c r="E14066" s="16" t="n">
        <v>1469.28</v>
      </c>
      <c r="F14066" s="17" t="n">
        <v>0.05</v>
      </c>
      <c r="G14066" s="16" t="n">
        <v>1395.82</v>
      </c>
      <c r="I14066" s="1" t="str">
        <f aca="false">INDEX(Products!$C$2:$C$51,MATCH(C14066,Products!$A$2:$A$51,0))</f>
        <v>Home &amp; Kitchen</v>
      </c>
      <c r="J14066" s="1" t="str">
        <f aca="false">INDEX(Orders!$E$2:$E$8001,MATCH(B14066,Orders!$A$2:$A$8001,0))</f>
        <v>Delivered</v>
      </c>
      <c r="K14066" s="1" t="str">
        <f aca="false">LEFT(INDEX(Orders!$C$2:$C$8001,MATCH(B14066,Orders!$A$2:$A$8001,0)),7)</f>
        <v>2025-07</v>
      </c>
    </row>
    <row r="14067" customFormat="false" ht="15" hidden="false" customHeight="true" outlineLevel="0" collapsed="false">
      <c r="A14067" s="1" t="s">
        <v>24537</v>
      </c>
      <c r="B14067" s="1" t="s">
        <v>9333</v>
      </c>
      <c r="C14067" s="1" t="s">
        <v>1924</v>
      </c>
      <c r="D14067" s="1" t="n">
        <v>1</v>
      </c>
      <c r="E14067" s="16" t="n">
        <v>1971</v>
      </c>
      <c r="F14067" s="17" t="n">
        <v>0.1</v>
      </c>
      <c r="G14067" s="16" t="n">
        <v>1773.9</v>
      </c>
      <c r="I14067" s="1" t="str">
        <f aca="false">INDEX(Products!$C$2:$C$51,MATCH(C14067,Products!$A$2:$A$51,0))</f>
        <v>Electronics</v>
      </c>
      <c r="J14067" s="1" t="str">
        <f aca="false">INDEX(Orders!$E$2:$E$8001,MATCH(B14067,Orders!$A$2:$A$8001,0))</f>
        <v>Delivered</v>
      </c>
      <c r="K14067" s="1" t="str">
        <f aca="false">LEFT(INDEX(Orders!$C$2:$C$8001,MATCH(B14067,Orders!$A$2:$A$8001,0)),7)</f>
        <v>2024-11</v>
      </c>
    </row>
    <row r="14068" customFormat="false" ht="15" hidden="false" customHeight="true" outlineLevel="0" collapsed="false">
      <c r="A14068" s="1" t="s">
        <v>24538</v>
      </c>
      <c r="B14068" s="1" t="s">
        <v>9334</v>
      </c>
      <c r="C14068" s="1" t="s">
        <v>2006</v>
      </c>
      <c r="D14068" s="1" t="n">
        <v>1</v>
      </c>
      <c r="E14068" s="16" t="n">
        <v>482.17</v>
      </c>
      <c r="F14068" s="17" t="n">
        <v>0</v>
      </c>
      <c r="G14068" s="16" t="n">
        <v>482.17</v>
      </c>
      <c r="I14068" s="1" t="str">
        <f aca="false">INDEX(Products!$C$2:$C$51,MATCH(C14068,Products!$A$2:$A$51,0))</f>
        <v>Books &amp; Stationery</v>
      </c>
      <c r="J14068" s="1" t="str">
        <f aca="false">INDEX(Orders!$E$2:$E$8001,MATCH(B14068,Orders!$A$2:$A$8001,0))</f>
        <v>Cancelled</v>
      </c>
      <c r="K14068" s="1" t="str">
        <f aca="false">LEFT(INDEX(Orders!$C$2:$C$8001,MATCH(B14068,Orders!$A$2:$A$8001,0)),7)</f>
        <v>2025-11</v>
      </c>
    </row>
    <row r="14069" customFormat="false" ht="15" hidden="false" customHeight="true" outlineLevel="0" collapsed="false">
      <c r="A14069" s="1" t="s">
        <v>24539</v>
      </c>
      <c r="B14069" s="1" t="s">
        <v>9334</v>
      </c>
      <c r="C14069" s="1" t="s">
        <v>1971</v>
      </c>
      <c r="D14069" s="1" t="n">
        <v>1</v>
      </c>
      <c r="E14069" s="16" t="n">
        <v>2073.63</v>
      </c>
      <c r="F14069" s="17" t="n">
        <v>0.15</v>
      </c>
      <c r="G14069" s="16" t="n">
        <v>1762.59</v>
      </c>
      <c r="I14069" s="1" t="str">
        <f aca="false">INDEX(Products!$C$2:$C$51,MATCH(C14069,Products!$A$2:$A$51,0))</f>
        <v>Home &amp; Kitchen</v>
      </c>
      <c r="J14069" s="1" t="str">
        <f aca="false">INDEX(Orders!$E$2:$E$8001,MATCH(B14069,Orders!$A$2:$A$8001,0))</f>
        <v>Cancelled</v>
      </c>
      <c r="K14069" s="1" t="str">
        <f aca="false">LEFT(INDEX(Orders!$C$2:$C$8001,MATCH(B14069,Orders!$A$2:$A$8001,0)),7)</f>
        <v>2025-11</v>
      </c>
    </row>
    <row r="14070" customFormat="false" ht="15" hidden="false" customHeight="true" outlineLevel="0" collapsed="false">
      <c r="A14070" s="1" t="s">
        <v>24540</v>
      </c>
      <c r="B14070" s="1" t="s">
        <v>9334</v>
      </c>
      <c r="C14070" s="1" t="s">
        <v>2000</v>
      </c>
      <c r="D14070" s="1" t="n">
        <v>1</v>
      </c>
      <c r="E14070" s="16" t="n">
        <v>425.08</v>
      </c>
      <c r="F14070" s="17" t="n">
        <v>0</v>
      </c>
      <c r="G14070" s="16" t="n">
        <v>425.08</v>
      </c>
      <c r="I14070" s="1" t="str">
        <f aca="false">INDEX(Products!$C$2:$C$51,MATCH(C14070,Products!$A$2:$A$51,0))</f>
        <v>Books &amp; Stationery</v>
      </c>
      <c r="J14070" s="1" t="str">
        <f aca="false">INDEX(Orders!$E$2:$E$8001,MATCH(B14070,Orders!$A$2:$A$8001,0))</f>
        <v>Cancelled</v>
      </c>
      <c r="K14070" s="1" t="str">
        <f aca="false">LEFT(INDEX(Orders!$C$2:$C$8001,MATCH(B14070,Orders!$A$2:$A$8001,0)),7)</f>
        <v>2025-11</v>
      </c>
    </row>
    <row r="14071" customFormat="false" ht="15" hidden="false" customHeight="true" outlineLevel="0" collapsed="false">
      <c r="A14071" s="1" t="s">
        <v>24541</v>
      </c>
      <c r="B14071" s="1" t="s">
        <v>9334</v>
      </c>
      <c r="C14071" s="1" t="s">
        <v>1976</v>
      </c>
      <c r="D14071" s="1" t="n">
        <v>1</v>
      </c>
      <c r="E14071" s="16" t="n">
        <v>1603.35</v>
      </c>
      <c r="F14071" s="17" t="n">
        <v>0.15</v>
      </c>
      <c r="G14071" s="16" t="n">
        <v>1362.85</v>
      </c>
      <c r="I14071" s="1" t="str">
        <f aca="false">INDEX(Products!$C$2:$C$51,MATCH(C14071,Products!$A$2:$A$51,0))</f>
        <v>Beauty &amp; Personal Care</v>
      </c>
      <c r="J14071" s="1" t="str">
        <f aca="false">INDEX(Orders!$E$2:$E$8001,MATCH(B14071,Orders!$A$2:$A$8001,0))</f>
        <v>Cancelled</v>
      </c>
      <c r="K14071" s="1" t="str">
        <f aca="false">LEFT(INDEX(Orders!$C$2:$C$8001,MATCH(B14071,Orders!$A$2:$A$8001,0)),7)</f>
        <v>2025-11</v>
      </c>
    </row>
    <row r="14072" customFormat="false" ht="15" hidden="false" customHeight="true" outlineLevel="0" collapsed="false">
      <c r="A14072" s="1" t="s">
        <v>24542</v>
      </c>
      <c r="B14072" s="1" t="s">
        <v>9334</v>
      </c>
      <c r="C14072" s="1" t="s">
        <v>1979</v>
      </c>
      <c r="D14072" s="1" t="n">
        <v>2</v>
      </c>
      <c r="E14072" s="16" t="n">
        <v>623</v>
      </c>
      <c r="F14072" s="17" t="n">
        <v>0.15</v>
      </c>
      <c r="G14072" s="16" t="n">
        <v>1059.1</v>
      </c>
      <c r="I14072" s="1" t="str">
        <f aca="false">INDEX(Products!$C$2:$C$51,MATCH(C14072,Products!$A$2:$A$51,0))</f>
        <v>Beauty &amp; Personal Care</v>
      </c>
      <c r="J14072" s="1" t="str">
        <f aca="false">INDEX(Orders!$E$2:$E$8001,MATCH(B14072,Orders!$A$2:$A$8001,0))</f>
        <v>Cancelled</v>
      </c>
      <c r="K14072" s="1" t="str">
        <f aca="false">LEFT(INDEX(Orders!$C$2:$C$8001,MATCH(B14072,Orders!$A$2:$A$8001,0)),7)</f>
        <v>2025-11</v>
      </c>
    </row>
    <row r="14073" customFormat="false" ht="15" hidden="false" customHeight="true" outlineLevel="0" collapsed="false">
      <c r="A14073" s="1" t="s">
        <v>24543</v>
      </c>
      <c r="B14073" s="1" t="s">
        <v>9335</v>
      </c>
      <c r="C14073" s="1" t="s">
        <v>2006</v>
      </c>
      <c r="D14073" s="1" t="n">
        <v>1</v>
      </c>
      <c r="E14073" s="16" t="n">
        <v>482.17</v>
      </c>
      <c r="F14073" s="17" t="n">
        <v>0</v>
      </c>
      <c r="G14073" s="16" t="n">
        <v>482.17</v>
      </c>
      <c r="I14073" s="1" t="str">
        <f aca="false">INDEX(Products!$C$2:$C$51,MATCH(C14073,Products!$A$2:$A$51,0))</f>
        <v>Books &amp; Stationery</v>
      </c>
      <c r="J14073" s="1" t="str">
        <f aca="false">INDEX(Orders!$E$2:$E$8001,MATCH(B14073,Orders!$A$2:$A$8001,0))</f>
        <v>Delivered</v>
      </c>
      <c r="K14073" s="1" t="str">
        <f aca="false">LEFT(INDEX(Orders!$C$2:$C$8001,MATCH(B14073,Orders!$A$2:$A$8001,0)),7)</f>
        <v>2024-09</v>
      </c>
    </row>
    <row r="14074" customFormat="false" ht="15" hidden="false" customHeight="true" outlineLevel="0" collapsed="false">
      <c r="A14074" s="1" t="s">
        <v>24544</v>
      </c>
      <c r="B14074" s="1" t="s">
        <v>9336</v>
      </c>
      <c r="C14074" s="1" t="s">
        <v>1953</v>
      </c>
      <c r="D14074" s="1" t="n">
        <v>1</v>
      </c>
      <c r="E14074" s="16" t="n">
        <v>4914.12</v>
      </c>
      <c r="F14074" s="17" t="n">
        <v>0</v>
      </c>
      <c r="G14074" s="16" t="n">
        <v>4914.12</v>
      </c>
      <c r="I14074" s="1" t="str">
        <f aca="false">INDEX(Products!$C$2:$C$51,MATCH(C14074,Products!$A$2:$A$51,0))</f>
        <v>Fashion</v>
      </c>
      <c r="J14074" s="1" t="str">
        <f aca="false">INDEX(Orders!$E$2:$E$8001,MATCH(B14074,Orders!$A$2:$A$8001,0))</f>
        <v>Delivered</v>
      </c>
      <c r="K14074" s="1" t="str">
        <f aca="false">LEFT(INDEX(Orders!$C$2:$C$8001,MATCH(B14074,Orders!$A$2:$A$8001,0)),7)</f>
        <v>2025-06</v>
      </c>
    </row>
    <row r="14075" customFormat="false" ht="15" hidden="false" customHeight="true" outlineLevel="0" collapsed="false">
      <c r="A14075" s="1" t="s">
        <v>24545</v>
      </c>
      <c r="B14075" s="1" t="s">
        <v>9336</v>
      </c>
      <c r="C14075" s="1" t="s">
        <v>1997</v>
      </c>
      <c r="D14075" s="1" t="n">
        <v>3</v>
      </c>
      <c r="E14075" s="16" t="n">
        <v>311.15</v>
      </c>
      <c r="F14075" s="17" t="n">
        <v>0.05</v>
      </c>
      <c r="G14075" s="16" t="n">
        <v>886.78</v>
      </c>
      <c r="I14075" s="1" t="str">
        <f aca="false">INDEX(Products!$C$2:$C$51,MATCH(C14075,Products!$A$2:$A$51,0))</f>
        <v>Sports &amp; Fitness</v>
      </c>
      <c r="J14075" s="1" t="str">
        <f aca="false">INDEX(Orders!$E$2:$E$8001,MATCH(B14075,Orders!$A$2:$A$8001,0))</f>
        <v>Delivered</v>
      </c>
      <c r="K14075" s="1" t="str">
        <f aca="false">LEFT(INDEX(Orders!$C$2:$C$8001,MATCH(B14075,Orders!$A$2:$A$8001,0)),7)</f>
        <v>2025-06</v>
      </c>
    </row>
    <row r="14076" customFormat="false" ht="15" hidden="false" customHeight="true" outlineLevel="0" collapsed="false">
      <c r="A14076" s="1" t="s">
        <v>24546</v>
      </c>
      <c r="B14076" s="1" t="s">
        <v>9336</v>
      </c>
      <c r="C14076" s="1" t="s">
        <v>1928</v>
      </c>
      <c r="D14076" s="1" t="n">
        <v>1</v>
      </c>
      <c r="E14076" s="16" t="n">
        <v>657.82</v>
      </c>
      <c r="F14076" s="17" t="n">
        <v>0.2</v>
      </c>
      <c r="G14076" s="16" t="n">
        <v>526.26</v>
      </c>
      <c r="I14076" s="1" t="str">
        <f aca="false">INDEX(Products!$C$2:$C$51,MATCH(C14076,Products!$A$2:$A$51,0))</f>
        <v>Electronics</v>
      </c>
      <c r="J14076" s="1" t="str">
        <f aca="false">INDEX(Orders!$E$2:$E$8001,MATCH(B14076,Orders!$A$2:$A$8001,0))</f>
        <v>Delivered</v>
      </c>
      <c r="K14076" s="1" t="str">
        <f aca="false">LEFT(INDEX(Orders!$C$2:$C$8001,MATCH(B14076,Orders!$A$2:$A$8001,0)),7)</f>
        <v>2025-06</v>
      </c>
    </row>
    <row r="14077" customFormat="false" ht="15" hidden="false" customHeight="true" outlineLevel="0" collapsed="false">
      <c r="A14077" s="1" t="s">
        <v>24547</v>
      </c>
      <c r="B14077" s="1" t="s">
        <v>9337</v>
      </c>
      <c r="C14077" s="1" t="s">
        <v>1959</v>
      </c>
      <c r="D14077" s="1" t="n">
        <v>1</v>
      </c>
      <c r="E14077" s="16" t="n">
        <v>2142.79</v>
      </c>
      <c r="F14077" s="17" t="n">
        <v>0</v>
      </c>
      <c r="G14077" s="16" t="n">
        <v>2142.79</v>
      </c>
      <c r="I14077" s="1" t="str">
        <f aca="false">INDEX(Products!$C$2:$C$51,MATCH(C14077,Products!$A$2:$A$51,0))</f>
        <v>Home &amp; Kitchen</v>
      </c>
      <c r="J14077" s="1" t="str">
        <f aca="false">INDEX(Orders!$E$2:$E$8001,MATCH(B14077,Orders!$A$2:$A$8001,0))</f>
        <v>Delivered</v>
      </c>
      <c r="K14077" s="1" t="str">
        <f aca="false">LEFT(INDEX(Orders!$C$2:$C$8001,MATCH(B14077,Orders!$A$2:$A$8001,0)),7)</f>
        <v>2024-03</v>
      </c>
    </row>
    <row r="14078" customFormat="false" ht="15" hidden="false" customHeight="true" outlineLevel="0" collapsed="false">
      <c r="A14078" s="1" t="s">
        <v>24548</v>
      </c>
      <c r="B14078" s="1" t="s">
        <v>9338</v>
      </c>
      <c r="C14078" s="1" t="s">
        <v>2007</v>
      </c>
      <c r="D14078" s="1" t="n">
        <v>1</v>
      </c>
      <c r="E14078" s="16" t="n">
        <v>750.27</v>
      </c>
      <c r="F14078" s="17" t="n">
        <v>0</v>
      </c>
      <c r="G14078" s="16" t="n">
        <v>750.27</v>
      </c>
      <c r="I14078" s="1" t="str">
        <f aca="false">INDEX(Products!$C$2:$C$51,MATCH(C14078,Products!$A$2:$A$51,0))</f>
        <v>Books &amp; Stationery</v>
      </c>
      <c r="J14078" s="1" t="str">
        <f aca="false">INDEX(Orders!$E$2:$E$8001,MATCH(B14078,Orders!$A$2:$A$8001,0))</f>
        <v>Delivered</v>
      </c>
      <c r="K14078" s="1" t="str">
        <f aca="false">LEFT(INDEX(Orders!$C$2:$C$8001,MATCH(B14078,Orders!$A$2:$A$8001,0)),7)</f>
        <v>2025-10</v>
      </c>
    </row>
    <row r="14079" customFormat="false" ht="15" hidden="false" customHeight="true" outlineLevel="0" collapsed="false">
      <c r="A14079" s="1" t="s">
        <v>24549</v>
      </c>
      <c r="B14079" s="1" t="s">
        <v>9338</v>
      </c>
      <c r="C14079" s="1" t="s">
        <v>1990</v>
      </c>
      <c r="D14079" s="1" t="n">
        <v>1</v>
      </c>
      <c r="E14079" s="16" t="n">
        <v>5311.32</v>
      </c>
      <c r="F14079" s="17" t="n">
        <v>0</v>
      </c>
      <c r="G14079" s="16" t="n">
        <v>5311.32</v>
      </c>
      <c r="I14079" s="1" t="str">
        <f aca="false">INDEX(Products!$C$2:$C$51,MATCH(C14079,Products!$A$2:$A$51,0))</f>
        <v>Sports &amp; Fitness</v>
      </c>
      <c r="J14079" s="1" t="str">
        <f aca="false">INDEX(Orders!$E$2:$E$8001,MATCH(B14079,Orders!$A$2:$A$8001,0))</f>
        <v>Delivered</v>
      </c>
      <c r="K14079" s="1" t="str">
        <f aca="false">LEFT(INDEX(Orders!$C$2:$C$8001,MATCH(B14079,Orders!$A$2:$A$8001,0)),7)</f>
        <v>2025-10</v>
      </c>
    </row>
    <row r="14080" customFormat="false" ht="15" hidden="false" customHeight="true" outlineLevel="0" collapsed="false">
      <c r="A14080" s="1" t="s">
        <v>24550</v>
      </c>
      <c r="B14080" s="1" t="s">
        <v>9339</v>
      </c>
      <c r="C14080" s="1" t="s">
        <v>1975</v>
      </c>
      <c r="D14080" s="1" t="n">
        <v>2</v>
      </c>
      <c r="E14080" s="16" t="n">
        <v>862.99</v>
      </c>
      <c r="F14080" s="17" t="n">
        <v>0</v>
      </c>
      <c r="G14080" s="16" t="n">
        <v>1725.98</v>
      </c>
      <c r="I14080" s="1" t="str">
        <f aca="false">INDEX(Products!$C$2:$C$51,MATCH(C14080,Products!$A$2:$A$51,0))</f>
        <v>Beauty &amp; Personal Care</v>
      </c>
      <c r="J14080" s="1" t="str">
        <f aca="false">INDEX(Orders!$E$2:$E$8001,MATCH(B14080,Orders!$A$2:$A$8001,0))</f>
        <v>Delivered</v>
      </c>
      <c r="K14080" s="1" t="str">
        <f aca="false">LEFT(INDEX(Orders!$C$2:$C$8001,MATCH(B14080,Orders!$A$2:$A$8001,0)),7)</f>
        <v>2025-11</v>
      </c>
    </row>
    <row r="14081" customFormat="false" ht="15" hidden="false" customHeight="true" outlineLevel="0" collapsed="false">
      <c r="A14081" s="1" t="s">
        <v>24551</v>
      </c>
      <c r="B14081" s="1" t="s">
        <v>9339</v>
      </c>
      <c r="C14081" s="1" t="s">
        <v>2006</v>
      </c>
      <c r="D14081" s="1" t="n">
        <v>1</v>
      </c>
      <c r="E14081" s="16" t="n">
        <v>482.17</v>
      </c>
      <c r="F14081" s="17" t="n">
        <v>0</v>
      </c>
      <c r="G14081" s="16" t="n">
        <v>482.17</v>
      </c>
      <c r="I14081" s="1" t="str">
        <f aca="false">INDEX(Products!$C$2:$C$51,MATCH(C14081,Products!$A$2:$A$51,0))</f>
        <v>Books &amp; Stationery</v>
      </c>
      <c r="J14081" s="1" t="str">
        <f aca="false">INDEX(Orders!$E$2:$E$8001,MATCH(B14081,Orders!$A$2:$A$8001,0))</f>
        <v>Delivered</v>
      </c>
      <c r="K14081" s="1" t="str">
        <f aca="false">LEFT(INDEX(Orders!$C$2:$C$8001,MATCH(B14081,Orders!$A$2:$A$8001,0)),7)</f>
        <v>2025-11</v>
      </c>
    </row>
    <row r="14082" customFormat="false" ht="15" hidden="false" customHeight="true" outlineLevel="0" collapsed="false">
      <c r="A14082" s="1" t="s">
        <v>24552</v>
      </c>
      <c r="B14082" s="1" t="s">
        <v>9339</v>
      </c>
      <c r="C14082" s="1" t="s">
        <v>1924</v>
      </c>
      <c r="D14082" s="1" t="n">
        <v>1</v>
      </c>
      <c r="E14082" s="16" t="n">
        <v>1971</v>
      </c>
      <c r="F14082" s="17" t="n">
        <v>0.15</v>
      </c>
      <c r="G14082" s="16" t="n">
        <v>1675.35</v>
      </c>
      <c r="I14082" s="1" t="str">
        <f aca="false">INDEX(Products!$C$2:$C$51,MATCH(C14082,Products!$A$2:$A$51,0))</f>
        <v>Electronics</v>
      </c>
      <c r="J14082" s="1" t="str">
        <f aca="false">INDEX(Orders!$E$2:$E$8001,MATCH(B14082,Orders!$A$2:$A$8001,0))</f>
        <v>Delivered</v>
      </c>
      <c r="K14082" s="1" t="str">
        <f aca="false">LEFT(INDEX(Orders!$C$2:$C$8001,MATCH(B14082,Orders!$A$2:$A$8001,0)),7)</f>
        <v>2025-11</v>
      </c>
    </row>
    <row r="14083" customFormat="false" ht="15" hidden="false" customHeight="true" outlineLevel="0" collapsed="false">
      <c r="A14083" s="1" t="s">
        <v>24553</v>
      </c>
      <c r="B14083" s="1" t="s">
        <v>9339</v>
      </c>
      <c r="C14083" s="1" t="s">
        <v>1969</v>
      </c>
      <c r="D14083" s="1" t="n">
        <v>2</v>
      </c>
      <c r="E14083" s="16" t="n">
        <v>9171.98</v>
      </c>
      <c r="F14083" s="17" t="n">
        <v>0.05</v>
      </c>
      <c r="G14083" s="16" t="n">
        <v>17426.76</v>
      </c>
      <c r="I14083" s="1" t="str">
        <f aca="false">INDEX(Products!$C$2:$C$51,MATCH(C14083,Products!$A$2:$A$51,0))</f>
        <v>Home &amp; Kitchen</v>
      </c>
      <c r="J14083" s="1" t="str">
        <f aca="false">INDEX(Orders!$E$2:$E$8001,MATCH(B14083,Orders!$A$2:$A$8001,0))</f>
        <v>Delivered</v>
      </c>
      <c r="K14083" s="1" t="str">
        <f aca="false">LEFT(INDEX(Orders!$C$2:$C$8001,MATCH(B14083,Orders!$A$2:$A$8001,0)),7)</f>
        <v>2025-11</v>
      </c>
    </row>
    <row r="14084" customFormat="false" ht="15" hidden="false" customHeight="true" outlineLevel="0" collapsed="false">
      <c r="A14084" s="1" t="s">
        <v>24554</v>
      </c>
      <c r="B14084" s="1" t="s">
        <v>9339</v>
      </c>
      <c r="C14084" s="1" t="s">
        <v>1997</v>
      </c>
      <c r="D14084" s="1" t="n">
        <v>1</v>
      </c>
      <c r="E14084" s="16" t="n">
        <v>311.15</v>
      </c>
      <c r="F14084" s="17" t="n">
        <v>0.15</v>
      </c>
      <c r="G14084" s="16" t="n">
        <v>264.48</v>
      </c>
      <c r="I14084" s="1" t="str">
        <f aca="false">INDEX(Products!$C$2:$C$51,MATCH(C14084,Products!$A$2:$A$51,0))</f>
        <v>Sports &amp; Fitness</v>
      </c>
      <c r="J14084" s="1" t="str">
        <f aca="false">INDEX(Orders!$E$2:$E$8001,MATCH(B14084,Orders!$A$2:$A$8001,0))</f>
        <v>Delivered</v>
      </c>
      <c r="K14084" s="1" t="str">
        <f aca="false">LEFT(INDEX(Orders!$C$2:$C$8001,MATCH(B14084,Orders!$A$2:$A$8001,0)),7)</f>
        <v>2025-11</v>
      </c>
    </row>
    <row r="14085" customFormat="false" ht="15" hidden="false" customHeight="true" outlineLevel="0" collapsed="false">
      <c r="A14085" s="1" t="s">
        <v>24555</v>
      </c>
      <c r="B14085" s="1" t="s">
        <v>9340</v>
      </c>
      <c r="C14085" s="1" t="s">
        <v>1971</v>
      </c>
      <c r="D14085" s="1" t="n">
        <v>1</v>
      </c>
      <c r="E14085" s="16" t="n">
        <v>2073.63</v>
      </c>
      <c r="F14085" s="17" t="n">
        <v>0.05</v>
      </c>
      <c r="G14085" s="16" t="n">
        <v>1969.95</v>
      </c>
      <c r="I14085" s="1" t="str">
        <f aca="false">INDEX(Products!$C$2:$C$51,MATCH(C14085,Products!$A$2:$A$51,0))</f>
        <v>Home &amp; Kitchen</v>
      </c>
      <c r="J14085" s="1" t="str">
        <f aca="false">INDEX(Orders!$E$2:$E$8001,MATCH(B14085,Orders!$A$2:$A$8001,0))</f>
        <v>Delivered</v>
      </c>
      <c r="K14085" s="1" t="str">
        <f aca="false">LEFT(INDEX(Orders!$C$2:$C$8001,MATCH(B14085,Orders!$A$2:$A$8001,0)),7)</f>
        <v>2024-04</v>
      </c>
    </row>
    <row r="14086" customFormat="false" ht="15" hidden="false" customHeight="true" outlineLevel="0" collapsed="false">
      <c r="A14086" s="1" t="s">
        <v>24556</v>
      </c>
      <c r="B14086" s="1" t="s">
        <v>9340</v>
      </c>
      <c r="C14086" s="1" t="s">
        <v>2006</v>
      </c>
      <c r="D14086" s="1" t="n">
        <v>1</v>
      </c>
      <c r="E14086" s="16" t="n">
        <v>482.17</v>
      </c>
      <c r="F14086" s="17" t="n">
        <v>0</v>
      </c>
      <c r="G14086" s="16" t="n">
        <v>482.17</v>
      </c>
      <c r="I14086" s="1" t="str">
        <f aca="false">INDEX(Products!$C$2:$C$51,MATCH(C14086,Products!$A$2:$A$51,0))</f>
        <v>Books &amp; Stationery</v>
      </c>
      <c r="J14086" s="1" t="str">
        <f aca="false">INDEX(Orders!$E$2:$E$8001,MATCH(B14086,Orders!$A$2:$A$8001,0))</f>
        <v>Delivered</v>
      </c>
      <c r="K14086" s="1" t="str">
        <f aca="false">LEFT(INDEX(Orders!$C$2:$C$8001,MATCH(B14086,Orders!$A$2:$A$8001,0)),7)</f>
        <v>2024-04</v>
      </c>
    </row>
    <row r="14087" customFormat="false" ht="15" hidden="false" customHeight="true" outlineLevel="0" collapsed="false">
      <c r="A14087" s="1" t="s">
        <v>24557</v>
      </c>
      <c r="B14087" s="1" t="s">
        <v>9341</v>
      </c>
      <c r="C14087" s="1" t="s">
        <v>1940</v>
      </c>
      <c r="D14087" s="1" t="n">
        <v>1</v>
      </c>
      <c r="E14087" s="16" t="n">
        <v>2374.52</v>
      </c>
      <c r="F14087" s="17" t="n">
        <v>0.1</v>
      </c>
      <c r="G14087" s="16" t="n">
        <v>2137.07</v>
      </c>
      <c r="I14087" s="1" t="str">
        <f aca="false">INDEX(Products!$C$2:$C$51,MATCH(C14087,Products!$A$2:$A$51,0))</f>
        <v>Fashion</v>
      </c>
      <c r="J14087" s="1" t="str">
        <f aca="false">INDEX(Orders!$E$2:$E$8001,MATCH(B14087,Orders!$A$2:$A$8001,0))</f>
        <v>Delivered</v>
      </c>
      <c r="K14087" s="1" t="str">
        <f aca="false">LEFT(INDEX(Orders!$C$2:$C$8001,MATCH(B14087,Orders!$A$2:$A$8001,0)),7)</f>
        <v>2024-07</v>
      </c>
    </row>
    <row r="14088" customFormat="false" ht="15" hidden="false" customHeight="true" outlineLevel="0" collapsed="false">
      <c r="A14088" s="1" t="s">
        <v>24558</v>
      </c>
      <c r="B14088" s="1" t="s">
        <v>9342</v>
      </c>
      <c r="C14088" s="1" t="s">
        <v>1930</v>
      </c>
      <c r="D14088" s="1" t="n">
        <v>1</v>
      </c>
      <c r="E14088" s="16" t="n">
        <v>2398.35</v>
      </c>
      <c r="F14088" s="17" t="n">
        <v>0.15</v>
      </c>
      <c r="G14088" s="16" t="n">
        <v>2038.6</v>
      </c>
      <c r="I14088" s="1" t="str">
        <f aca="false">INDEX(Products!$C$2:$C$51,MATCH(C14088,Products!$A$2:$A$51,0))</f>
        <v>Electronics</v>
      </c>
      <c r="J14088" s="1" t="str">
        <f aca="false">INDEX(Orders!$E$2:$E$8001,MATCH(B14088,Orders!$A$2:$A$8001,0))</f>
        <v>Delivered</v>
      </c>
      <c r="K14088" s="1" t="str">
        <f aca="false">LEFT(INDEX(Orders!$C$2:$C$8001,MATCH(B14088,Orders!$A$2:$A$8001,0)),7)</f>
        <v>2024-07</v>
      </c>
    </row>
    <row r="14089" customFormat="false" ht="15" hidden="false" customHeight="true" outlineLevel="0" collapsed="false">
      <c r="A14089" s="1" t="s">
        <v>24559</v>
      </c>
      <c r="B14089" s="1" t="s">
        <v>9342</v>
      </c>
      <c r="C14089" s="1" t="s">
        <v>2007</v>
      </c>
      <c r="D14089" s="1" t="n">
        <v>1</v>
      </c>
      <c r="E14089" s="16" t="n">
        <v>750.27</v>
      </c>
      <c r="F14089" s="17" t="n">
        <v>0</v>
      </c>
      <c r="G14089" s="16" t="n">
        <v>750.27</v>
      </c>
      <c r="I14089" s="1" t="str">
        <f aca="false">INDEX(Products!$C$2:$C$51,MATCH(C14089,Products!$A$2:$A$51,0))</f>
        <v>Books &amp; Stationery</v>
      </c>
      <c r="J14089" s="1" t="str">
        <f aca="false">INDEX(Orders!$E$2:$E$8001,MATCH(B14089,Orders!$A$2:$A$8001,0))</f>
        <v>Delivered</v>
      </c>
      <c r="K14089" s="1" t="str">
        <f aca="false">LEFT(INDEX(Orders!$C$2:$C$8001,MATCH(B14089,Orders!$A$2:$A$8001,0)),7)</f>
        <v>2024-07</v>
      </c>
    </row>
    <row r="14090" customFormat="false" ht="15" hidden="false" customHeight="true" outlineLevel="0" collapsed="false">
      <c r="A14090" s="1" t="s">
        <v>24560</v>
      </c>
      <c r="B14090" s="1" t="s">
        <v>9343</v>
      </c>
      <c r="C14090" s="1" t="s">
        <v>1967</v>
      </c>
      <c r="D14090" s="1" t="n">
        <v>2</v>
      </c>
      <c r="E14090" s="16" t="n">
        <v>6822.61</v>
      </c>
      <c r="F14090" s="17" t="n">
        <v>0</v>
      </c>
      <c r="G14090" s="16" t="n">
        <v>13645.22</v>
      </c>
      <c r="I14090" s="1" t="str">
        <f aca="false">INDEX(Products!$C$2:$C$51,MATCH(C14090,Products!$A$2:$A$51,0))</f>
        <v>Home &amp; Kitchen</v>
      </c>
      <c r="J14090" s="1" t="str">
        <f aca="false">INDEX(Orders!$E$2:$E$8001,MATCH(B14090,Orders!$A$2:$A$8001,0))</f>
        <v>Delivered</v>
      </c>
      <c r="K14090" s="1" t="str">
        <f aca="false">LEFT(INDEX(Orders!$C$2:$C$8001,MATCH(B14090,Orders!$A$2:$A$8001,0)),7)</f>
        <v>2024-08</v>
      </c>
    </row>
    <row r="14091" customFormat="false" ht="15" hidden="false" customHeight="true" outlineLevel="0" collapsed="false">
      <c r="A14091" s="1" t="s">
        <v>24561</v>
      </c>
      <c r="B14091" s="1" t="s">
        <v>9343</v>
      </c>
      <c r="C14091" s="1" t="s">
        <v>1961</v>
      </c>
      <c r="D14091" s="1" t="n">
        <v>3</v>
      </c>
      <c r="E14091" s="16" t="n">
        <v>3493.68</v>
      </c>
      <c r="F14091" s="17" t="n">
        <v>0</v>
      </c>
      <c r="G14091" s="16" t="n">
        <v>10481.04</v>
      </c>
      <c r="I14091" s="1" t="str">
        <f aca="false">INDEX(Products!$C$2:$C$51,MATCH(C14091,Products!$A$2:$A$51,0))</f>
        <v>Home &amp; Kitchen</v>
      </c>
      <c r="J14091" s="1" t="str">
        <f aca="false">INDEX(Orders!$E$2:$E$8001,MATCH(B14091,Orders!$A$2:$A$8001,0))</f>
        <v>Delivered</v>
      </c>
      <c r="K14091" s="1" t="str">
        <f aca="false">LEFT(INDEX(Orders!$C$2:$C$8001,MATCH(B14091,Orders!$A$2:$A$8001,0)),7)</f>
        <v>2024-08</v>
      </c>
    </row>
    <row r="14092" customFormat="false" ht="15" hidden="false" customHeight="true" outlineLevel="0" collapsed="false">
      <c r="A14092" s="1" t="s">
        <v>24562</v>
      </c>
      <c r="B14092" s="1" t="s">
        <v>9344</v>
      </c>
      <c r="C14092" s="1" t="s">
        <v>1918</v>
      </c>
      <c r="D14092" s="1" t="n">
        <v>1</v>
      </c>
      <c r="E14092" s="16" t="n">
        <v>2978.99</v>
      </c>
      <c r="F14092" s="17" t="n">
        <v>0.1</v>
      </c>
      <c r="G14092" s="16" t="n">
        <v>2681.09</v>
      </c>
      <c r="I14092" s="1" t="str">
        <f aca="false">INDEX(Products!$C$2:$C$51,MATCH(C14092,Products!$A$2:$A$51,0))</f>
        <v>Electronics</v>
      </c>
      <c r="J14092" s="1" t="str">
        <f aca="false">INDEX(Orders!$E$2:$E$8001,MATCH(B14092,Orders!$A$2:$A$8001,0))</f>
        <v>Delivered</v>
      </c>
      <c r="K14092" s="1" t="str">
        <f aca="false">LEFT(INDEX(Orders!$C$2:$C$8001,MATCH(B14092,Orders!$A$2:$A$8001,0)),7)</f>
        <v>2025-11</v>
      </c>
    </row>
    <row r="14093" customFormat="false" ht="15" hidden="false" customHeight="true" outlineLevel="0" collapsed="false">
      <c r="A14093" s="1" t="s">
        <v>24563</v>
      </c>
      <c r="B14093" s="1" t="s">
        <v>9344</v>
      </c>
      <c r="C14093" s="1" t="s">
        <v>1990</v>
      </c>
      <c r="D14093" s="1" t="n">
        <v>1</v>
      </c>
      <c r="E14093" s="16" t="n">
        <v>5311.32</v>
      </c>
      <c r="F14093" s="17" t="n">
        <v>0</v>
      </c>
      <c r="G14093" s="16" t="n">
        <v>5311.32</v>
      </c>
      <c r="I14093" s="1" t="str">
        <f aca="false">INDEX(Products!$C$2:$C$51,MATCH(C14093,Products!$A$2:$A$51,0))</f>
        <v>Sports &amp; Fitness</v>
      </c>
      <c r="J14093" s="1" t="str">
        <f aca="false">INDEX(Orders!$E$2:$E$8001,MATCH(B14093,Orders!$A$2:$A$8001,0))</f>
        <v>Delivered</v>
      </c>
      <c r="K14093" s="1" t="str">
        <f aca="false">LEFT(INDEX(Orders!$C$2:$C$8001,MATCH(B14093,Orders!$A$2:$A$8001,0)),7)</f>
        <v>2025-11</v>
      </c>
    </row>
    <row r="14094" customFormat="false" ht="15" hidden="false" customHeight="true" outlineLevel="0" collapsed="false">
      <c r="A14094" s="1" t="s">
        <v>24564</v>
      </c>
      <c r="B14094" s="1" t="s">
        <v>9345</v>
      </c>
      <c r="C14094" s="1" t="s">
        <v>1928</v>
      </c>
      <c r="D14094" s="1" t="n">
        <v>1</v>
      </c>
      <c r="E14094" s="16" t="n">
        <v>657.82</v>
      </c>
      <c r="F14094" s="17" t="n">
        <v>0</v>
      </c>
      <c r="G14094" s="16" t="n">
        <v>657.82</v>
      </c>
      <c r="I14094" s="1" t="str">
        <f aca="false">INDEX(Products!$C$2:$C$51,MATCH(C14094,Products!$A$2:$A$51,0))</f>
        <v>Electronics</v>
      </c>
      <c r="J14094" s="1" t="str">
        <f aca="false">INDEX(Orders!$E$2:$E$8001,MATCH(B14094,Orders!$A$2:$A$8001,0))</f>
        <v>Returned</v>
      </c>
      <c r="K14094" s="1" t="str">
        <f aca="false">LEFT(INDEX(Orders!$C$2:$C$8001,MATCH(B14094,Orders!$A$2:$A$8001,0)),7)</f>
        <v>2025-03</v>
      </c>
    </row>
    <row r="14095" customFormat="false" ht="15" hidden="false" customHeight="true" outlineLevel="0" collapsed="false">
      <c r="A14095" s="1" t="s">
        <v>24565</v>
      </c>
      <c r="B14095" s="1" t="s">
        <v>9345</v>
      </c>
      <c r="C14095" s="1" t="s">
        <v>1998</v>
      </c>
      <c r="D14095" s="1" t="n">
        <v>1</v>
      </c>
      <c r="E14095" s="16" t="n">
        <v>1335.85</v>
      </c>
      <c r="F14095" s="17" t="n">
        <v>0.15</v>
      </c>
      <c r="G14095" s="16" t="n">
        <v>1135.47</v>
      </c>
      <c r="I14095" s="1" t="str">
        <f aca="false">INDEX(Products!$C$2:$C$51,MATCH(C14095,Products!$A$2:$A$51,0))</f>
        <v>Sports &amp; Fitness</v>
      </c>
      <c r="J14095" s="1" t="str">
        <f aca="false">INDEX(Orders!$E$2:$E$8001,MATCH(B14095,Orders!$A$2:$A$8001,0))</f>
        <v>Returned</v>
      </c>
      <c r="K14095" s="1" t="str">
        <f aca="false">LEFT(INDEX(Orders!$C$2:$C$8001,MATCH(B14095,Orders!$A$2:$A$8001,0)),7)</f>
        <v>2025-03</v>
      </c>
    </row>
    <row r="14096" customFormat="false" ht="15" hidden="false" customHeight="true" outlineLevel="0" collapsed="false">
      <c r="A14096" s="1" t="s">
        <v>24566</v>
      </c>
      <c r="B14096" s="1" t="s">
        <v>9345</v>
      </c>
      <c r="C14096" s="1" t="s">
        <v>2006</v>
      </c>
      <c r="D14096" s="1" t="n">
        <v>2</v>
      </c>
      <c r="E14096" s="16" t="n">
        <v>482.17</v>
      </c>
      <c r="F14096" s="17" t="n">
        <v>0</v>
      </c>
      <c r="G14096" s="16" t="n">
        <v>964.34</v>
      </c>
      <c r="I14096" s="1" t="str">
        <f aca="false">INDEX(Products!$C$2:$C$51,MATCH(C14096,Products!$A$2:$A$51,0))</f>
        <v>Books &amp; Stationery</v>
      </c>
      <c r="J14096" s="1" t="str">
        <f aca="false">INDEX(Orders!$E$2:$E$8001,MATCH(B14096,Orders!$A$2:$A$8001,0))</f>
        <v>Returned</v>
      </c>
      <c r="K14096" s="1" t="str">
        <f aca="false">LEFT(INDEX(Orders!$C$2:$C$8001,MATCH(B14096,Orders!$A$2:$A$8001,0)),7)</f>
        <v>2025-03</v>
      </c>
    </row>
    <row r="14097" customFormat="false" ht="15" hidden="false" customHeight="true" outlineLevel="0" collapsed="false">
      <c r="A14097" s="1" t="s">
        <v>24567</v>
      </c>
      <c r="B14097" s="1" t="s">
        <v>9346</v>
      </c>
      <c r="C14097" s="1" t="s">
        <v>2007</v>
      </c>
      <c r="D14097" s="1" t="n">
        <v>1</v>
      </c>
      <c r="E14097" s="16" t="n">
        <v>750.27</v>
      </c>
      <c r="F14097" s="17" t="n">
        <v>0.1</v>
      </c>
      <c r="G14097" s="16" t="n">
        <v>675.24</v>
      </c>
      <c r="I14097" s="1" t="str">
        <f aca="false">INDEX(Products!$C$2:$C$51,MATCH(C14097,Products!$A$2:$A$51,0))</f>
        <v>Books &amp; Stationery</v>
      </c>
      <c r="J14097" s="1" t="str">
        <f aca="false">INDEX(Orders!$E$2:$E$8001,MATCH(B14097,Orders!$A$2:$A$8001,0))</f>
        <v>Delivered</v>
      </c>
      <c r="K14097" s="1" t="str">
        <f aca="false">LEFT(INDEX(Orders!$C$2:$C$8001,MATCH(B14097,Orders!$A$2:$A$8001,0)),7)</f>
        <v>2024-12</v>
      </c>
    </row>
    <row r="14098" customFormat="false" ht="15" hidden="false" customHeight="true" outlineLevel="0" collapsed="false">
      <c r="A14098" s="1" t="s">
        <v>24568</v>
      </c>
      <c r="B14098" s="1" t="s">
        <v>9346</v>
      </c>
      <c r="C14098" s="1" t="s">
        <v>1940</v>
      </c>
      <c r="D14098" s="1" t="n">
        <v>1</v>
      </c>
      <c r="E14098" s="16" t="n">
        <v>2374.52</v>
      </c>
      <c r="F14098" s="17" t="n">
        <v>0.05</v>
      </c>
      <c r="G14098" s="16" t="n">
        <v>2255.79</v>
      </c>
      <c r="I14098" s="1" t="str">
        <f aca="false">INDEX(Products!$C$2:$C$51,MATCH(C14098,Products!$A$2:$A$51,0))</f>
        <v>Fashion</v>
      </c>
      <c r="J14098" s="1" t="str">
        <f aca="false">INDEX(Orders!$E$2:$E$8001,MATCH(B14098,Orders!$A$2:$A$8001,0))</f>
        <v>Delivered</v>
      </c>
      <c r="K14098" s="1" t="str">
        <f aca="false">LEFT(INDEX(Orders!$C$2:$C$8001,MATCH(B14098,Orders!$A$2:$A$8001,0)),7)</f>
        <v>2024-12</v>
      </c>
    </row>
    <row r="14099" customFormat="false" ht="15" hidden="false" customHeight="true" outlineLevel="0" collapsed="false">
      <c r="A14099" s="1" t="s">
        <v>24569</v>
      </c>
      <c r="B14099" s="1" t="s">
        <v>9347</v>
      </c>
      <c r="C14099" s="1" t="s">
        <v>2006</v>
      </c>
      <c r="D14099" s="1" t="n">
        <v>1</v>
      </c>
      <c r="E14099" s="16" t="n">
        <v>482.17</v>
      </c>
      <c r="F14099" s="17" t="n">
        <v>0.05</v>
      </c>
      <c r="G14099" s="16" t="n">
        <v>458.06</v>
      </c>
      <c r="I14099" s="1" t="str">
        <f aca="false">INDEX(Products!$C$2:$C$51,MATCH(C14099,Products!$A$2:$A$51,0))</f>
        <v>Books &amp; Stationery</v>
      </c>
      <c r="J14099" s="1" t="str">
        <f aca="false">INDEX(Orders!$E$2:$E$8001,MATCH(B14099,Orders!$A$2:$A$8001,0))</f>
        <v>Delivered</v>
      </c>
      <c r="K14099" s="1" t="str">
        <f aca="false">LEFT(INDEX(Orders!$C$2:$C$8001,MATCH(B14099,Orders!$A$2:$A$8001,0)),7)</f>
        <v>2024-08</v>
      </c>
    </row>
    <row r="14100" customFormat="false" ht="15" hidden="false" customHeight="true" outlineLevel="0" collapsed="false">
      <c r="A14100" s="1" t="s">
        <v>24570</v>
      </c>
      <c r="B14100" s="1" t="s">
        <v>9347</v>
      </c>
      <c r="C14100" s="1" t="s">
        <v>1920</v>
      </c>
      <c r="D14100" s="1" t="n">
        <v>1</v>
      </c>
      <c r="E14100" s="16" t="n">
        <v>4273.58</v>
      </c>
      <c r="F14100" s="17" t="n">
        <v>0.1</v>
      </c>
      <c r="G14100" s="16" t="n">
        <v>3846.22</v>
      </c>
      <c r="I14100" s="1" t="str">
        <f aca="false">INDEX(Products!$C$2:$C$51,MATCH(C14100,Products!$A$2:$A$51,0))</f>
        <v>Electronics</v>
      </c>
      <c r="J14100" s="1" t="str">
        <f aca="false">INDEX(Orders!$E$2:$E$8001,MATCH(B14100,Orders!$A$2:$A$8001,0))</f>
        <v>Delivered</v>
      </c>
      <c r="K14100" s="1" t="str">
        <f aca="false">LEFT(INDEX(Orders!$C$2:$C$8001,MATCH(B14100,Orders!$A$2:$A$8001,0)),7)</f>
        <v>2024-08</v>
      </c>
    </row>
    <row r="14101" customFormat="false" ht="15" hidden="false" customHeight="true" outlineLevel="0" collapsed="false">
      <c r="A14101" s="1" t="s">
        <v>24571</v>
      </c>
      <c r="B14101" s="1" t="s">
        <v>9347</v>
      </c>
      <c r="C14101" s="1" t="s">
        <v>1995</v>
      </c>
      <c r="D14101" s="1" t="n">
        <v>1</v>
      </c>
      <c r="E14101" s="16" t="n">
        <v>2914.27</v>
      </c>
      <c r="F14101" s="17" t="n">
        <v>0.05</v>
      </c>
      <c r="G14101" s="16" t="n">
        <v>2768.56</v>
      </c>
      <c r="I14101" s="1" t="str">
        <f aca="false">INDEX(Products!$C$2:$C$51,MATCH(C14101,Products!$A$2:$A$51,0))</f>
        <v>Sports &amp; Fitness</v>
      </c>
      <c r="J14101" s="1" t="str">
        <f aca="false">INDEX(Orders!$E$2:$E$8001,MATCH(B14101,Orders!$A$2:$A$8001,0))</f>
        <v>Delivered</v>
      </c>
      <c r="K14101" s="1" t="str">
        <f aca="false">LEFT(INDEX(Orders!$C$2:$C$8001,MATCH(B14101,Orders!$A$2:$A$8001,0)),7)</f>
        <v>2024-08</v>
      </c>
    </row>
    <row r="14102" customFormat="false" ht="15" hidden="false" customHeight="true" outlineLevel="0" collapsed="false">
      <c r="A14102" s="1" t="s">
        <v>24572</v>
      </c>
      <c r="B14102" s="1" t="s">
        <v>9348</v>
      </c>
      <c r="C14102" s="1" t="s">
        <v>1990</v>
      </c>
      <c r="D14102" s="1" t="n">
        <v>1</v>
      </c>
      <c r="E14102" s="16" t="n">
        <v>5311.32</v>
      </c>
      <c r="F14102" s="17" t="n">
        <v>0</v>
      </c>
      <c r="G14102" s="16" t="n">
        <v>5311.32</v>
      </c>
      <c r="I14102" s="1" t="str">
        <f aca="false">INDEX(Products!$C$2:$C$51,MATCH(C14102,Products!$A$2:$A$51,0))</f>
        <v>Sports &amp; Fitness</v>
      </c>
      <c r="J14102" s="1" t="str">
        <f aca="false">INDEX(Orders!$E$2:$E$8001,MATCH(B14102,Orders!$A$2:$A$8001,0))</f>
        <v>Delivered</v>
      </c>
      <c r="K14102" s="1" t="str">
        <f aca="false">LEFT(INDEX(Orders!$C$2:$C$8001,MATCH(B14102,Orders!$A$2:$A$8001,0)),7)</f>
        <v>2025-10</v>
      </c>
    </row>
    <row r="14103" customFormat="false" ht="15" hidden="false" customHeight="true" outlineLevel="0" collapsed="false">
      <c r="A14103" s="1" t="s">
        <v>24573</v>
      </c>
      <c r="B14103" s="1" t="s">
        <v>9348</v>
      </c>
      <c r="C14103" s="1" t="s">
        <v>1975</v>
      </c>
      <c r="D14103" s="1" t="n">
        <v>1</v>
      </c>
      <c r="E14103" s="16" t="n">
        <v>862.99</v>
      </c>
      <c r="F14103" s="17" t="n">
        <v>0.05</v>
      </c>
      <c r="G14103" s="16" t="n">
        <v>819.84</v>
      </c>
      <c r="I14103" s="1" t="str">
        <f aca="false">INDEX(Products!$C$2:$C$51,MATCH(C14103,Products!$A$2:$A$51,0))</f>
        <v>Beauty &amp; Personal Care</v>
      </c>
      <c r="J14103" s="1" t="str">
        <f aca="false">INDEX(Orders!$E$2:$E$8001,MATCH(B14103,Orders!$A$2:$A$8001,0))</f>
        <v>Delivered</v>
      </c>
      <c r="K14103" s="1" t="str">
        <f aca="false">LEFT(INDEX(Orders!$C$2:$C$8001,MATCH(B14103,Orders!$A$2:$A$8001,0)),7)</f>
        <v>2025-10</v>
      </c>
    </row>
    <row r="14104" customFormat="false" ht="15" hidden="false" customHeight="true" outlineLevel="0" collapsed="false">
      <c r="A14104" s="1" t="s">
        <v>24574</v>
      </c>
      <c r="B14104" s="1" t="s">
        <v>9348</v>
      </c>
      <c r="C14104" s="1" t="s">
        <v>1940</v>
      </c>
      <c r="D14104" s="1" t="n">
        <v>2</v>
      </c>
      <c r="E14104" s="16" t="n">
        <v>2374.52</v>
      </c>
      <c r="F14104" s="17" t="n">
        <v>0.2</v>
      </c>
      <c r="G14104" s="16" t="n">
        <v>3799.23</v>
      </c>
      <c r="I14104" s="1" t="str">
        <f aca="false">INDEX(Products!$C$2:$C$51,MATCH(C14104,Products!$A$2:$A$51,0))</f>
        <v>Fashion</v>
      </c>
      <c r="J14104" s="1" t="str">
        <f aca="false">INDEX(Orders!$E$2:$E$8001,MATCH(B14104,Orders!$A$2:$A$8001,0))</f>
        <v>Delivered</v>
      </c>
      <c r="K14104" s="1" t="str">
        <f aca="false">LEFT(INDEX(Orders!$C$2:$C$8001,MATCH(B14104,Orders!$A$2:$A$8001,0)),7)</f>
        <v>2025-10</v>
      </c>
    </row>
    <row r="14105" customFormat="false" ht="15" hidden="false" customHeight="true" outlineLevel="0" collapsed="false">
      <c r="A14105" s="1" t="s">
        <v>24575</v>
      </c>
      <c r="B14105" s="1" t="s">
        <v>9348</v>
      </c>
      <c r="C14105" s="1" t="s">
        <v>1920</v>
      </c>
      <c r="D14105" s="1" t="n">
        <v>1</v>
      </c>
      <c r="E14105" s="16" t="n">
        <v>4273.58</v>
      </c>
      <c r="F14105" s="17" t="n">
        <v>0</v>
      </c>
      <c r="G14105" s="16" t="n">
        <v>4273.58</v>
      </c>
      <c r="I14105" s="1" t="str">
        <f aca="false">INDEX(Products!$C$2:$C$51,MATCH(C14105,Products!$A$2:$A$51,0))</f>
        <v>Electronics</v>
      </c>
      <c r="J14105" s="1" t="str">
        <f aca="false">INDEX(Orders!$E$2:$E$8001,MATCH(B14105,Orders!$A$2:$A$8001,0))</f>
        <v>Delivered</v>
      </c>
      <c r="K14105" s="1" t="str">
        <f aca="false">LEFT(INDEX(Orders!$C$2:$C$8001,MATCH(B14105,Orders!$A$2:$A$8001,0)),7)</f>
        <v>2025-10</v>
      </c>
    </row>
    <row r="14106" customFormat="false" ht="15" hidden="false" customHeight="true" outlineLevel="0" collapsed="false">
      <c r="A14106" s="1" t="s">
        <v>24576</v>
      </c>
      <c r="B14106" s="1" t="s">
        <v>9348</v>
      </c>
      <c r="C14106" s="1" t="s">
        <v>1988</v>
      </c>
      <c r="D14106" s="1" t="n">
        <v>1</v>
      </c>
      <c r="E14106" s="16" t="n">
        <v>681.07</v>
      </c>
      <c r="F14106" s="17" t="n">
        <v>0</v>
      </c>
      <c r="G14106" s="16" t="n">
        <v>681.07</v>
      </c>
      <c r="I14106" s="1" t="str">
        <f aca="false">INDEX(Products!$C$2:$C$51,MATCH(C14106,Products!$A$2:$A$51,0))</f>
        <v>Sports &amp; Fitness</v>
      </c>
      <c r="J14106" s="1" t="str">
        <f aca="false">INDEX(Orders!$E$2:$E$8001,MATCH(B14106,Orders!$A$2:$A$8001,0))</f>
        <v>Delivered</v>
      </c>
      <c r="K14106" s="1" t="str">
        <f aca="false">LEFT(INDEX(Orders!$C$2:$C$8001,MATCH(B14106,Orders!$A$2:$A$8001,0)),7)</f>
        <v>2025-10</v>
      </c>
    </row>
    <row r="14107" customFormat="false" ht="15" hidden="false" customHeight="true" outlineLevel="0" collapsed="false">
      <c r="A14107" s="1" t="s">
        <v>24577</v>
      </c>
      <c r="B14107" s="1" t="s">
        <v>9349</v>
      </c>
      <c r="C14107" s="1" t="s">
        <v>1998</v>
      </c>
      <c r="D14107" s="1" t="n">
        <v>2</v>
      </c>
      <c r="E14107" s="16" t="n">
        <v>1335.85</v>
      </c>
      <c r="F14107" s="17" t="n">
        <v>0</v>
      </c>
      <c r="G14107" s="16" t="n">
        <v>2671.7</v>
      </c>
      <c r="I14107" s="1" t="str">
        <f aca="false">INDEX(Products!$C$2:$C$51,MATCH(C14107,Products!$A$2:$A$51,0))</f>
        <v>Sports &amp; Fitness</v>
      </c>
      <c r="J14107" s="1" t="str">
        <f aca="false">INDEX(Orders!$E$2:$E$8001,MATCH(B14107,Orders!$A$2:$A$8001,0))</f>
        <v>Cancelled</v>
      </c>
      <c r="K14107" s="1" t="str">
        <f aca="false">LEFT(INDEX(Orders!$C$2:$C$8001,MATCH(B14107,Orders!$A$2:$A$8001,0)),7)</f>
        <v>2025-06</v>
      </c>
    </row>
    <row r="14108" customFormat="false" ht="15" hidden="false" customHeight="true" outlineLevel="0" collapsed="false">
      <c r="A14108" s="1" t="s">
        <v>24578</v>
      </c>
      <c r="B14108" s="1" t="s">
        <v>9349</v>
      </c>
      <c r="C14108" s="1" t="s">
        <v>1930</v>
      </c>
      <c r="D14108" s="1" t="n">
        <v>1</v>
      </c>
      <c r="E14108" s="16" t="n">
        <v>2398.35</v>
      </c>
      <c r="F14108" s="17" t="n">
        <v>0.2</v>
      </c>
      <c r="G14108" s="16" t="n">
        <v>1918.68</v>
      </c>
      <c r="I14108" s="1" t="str">
        <f aca="false">INDEX(Products!$C$2:$C$51,MATCH(C14108,Products!$A$2:$A$51,0))</f>
        <v>Electronics</v>
      </c>
      <c r="J14108" s="1" t="str">
        <f aca="false">INDEX(Orders!$E$2:$E$8001,MATCH(B14108,Orders!$A$2:$A$8001,0))</f>
        <v>Cancelled</v>
      </c>
      <c r="K14108" s="1" t="str">
        <f aca="false">LEFT(INDEX(Orders!$C$2:$C$8001,MATCH(B14108,Orders!$A$2:$A$8001,0)),7)</f>
        <v>2025-06</v>
      </c>
    </row>
    <row r="14109" customFormat="false" ht="15" hidden="false" customHeight="true" outlineLevel="0" collapsed="false">
      <c r="A14109" s="1" t="s">
        <v>24579</v>
      </c>
      <c r="B14109" s="1" t="s">
        <v>9349</v>
      </c>
      <c r="C14109" s="1" t="s">
        <v>2006</v>
      </c>
      <c r="D14109" s="1" t="n">
        <v>3</v>
      </c>
      <c r="E14109" s="16" t="n">
        <v>482.17</v>
      </c>
      <c r="F14109" s="17" t="n">
        <v>0</v>
      </c>
      <c r="G14109" s="16" t="n">
        <v>1446.51</v>
      </c>
      <c r="I14109" s="1" t="str">
        <f aca="false">INDEX(Products!$C$2:$C$51,MATCH(C14109,Products!$A$2:$A$51,0))</f>
        <v>Books &amp; Stationery</v>
      </c>
      <c r="J14109" s="1" t="str">
        <f aca="false">INDEX(Orders!$E$2:$E$8001,MATCH(B14109,Orders!$A$2:$A$8001,0))</f>
        <v>Cancelled</v>
      </c>
      <c r="K14109" s="1" t="str">
        <f aca="false">LEFT(INDEX(Orders!$C$2:$C$8001,MATCH(B14109,Orders!$A$2:$A$8001,0)),7)</f>
        <v>2025-06</v>
      </c>
    </row>
    <row r="14110" customFormat="false" ht="15" hidden="false" customHeight="true" outlineLevel="0" collapsed="false">
      <c r="A14110" s="1" t="s">
        <v>24580</v>
      </c>
      <c r="B14110" s="1" t="s">
        <v>9349</v>
      </c>
      <c r="C14110" s="1" t="s">
        <v>2007</v>
      </c>
      <c r="D14110" s="1" t="n">
        <v>1</v>
      </c>
      <c r="E14110" s="16" t="n">
        <v>750.27</v>
      </c>
      <c r="F14110" s="17" t="n">
        <v>0.05</v>
      </c>
      <c r="G14110" s="16" t="n">
        <v>712.76</v>
      </c>
      <c r="I14110" s="1" t="str">
        <f aca="false">INDEX(Products!$C$2:$C$51,MATCH(C14110,Products!$A$2:$A$51,0))</f>
        <v>Books &amp; Stationery</v>
      </c>
      <c r="J14110" s="1" t="str">
        <f aca="false">INDEX(Orders!$E$2:$E$8001,MATCH(B14110,Orders!$A$2:$A$8001,0))</f>
        <v>Cancelled</v>
      </c>
      <c r="K14110" s="1" t="str">
        <f aca="false">LEFT(INDEX(Orders!$C$2:$C$8001,MATCH(B14110,Orders!$A$2:$A$8001,0)),7)</f>
        <v>2025-06</v>
      </c>
    </row>
    <row r="14111" customFormat="false" ht="15" hidden="false" customHeight="true" outlineLevel="0" collapsed="false">
      <c r="A14111" s="1" t="s">
        <v>24581</v>
      </c>
      <c r="B14111" s="1" t="s">
        <v>9350</v>
      </c>
      <c r="C14111" s="1" t="s">
        <v>2007</v>
      </c>
      <c r="D14111" s="1" t="n">
        <v>2</v>
      </c>
      <c r="E14111" s="16" t="n">
        <v>750.27</v>
      </c>
      <c r="F14111" s="17" t="n">
        <v>0.15</v>
      </c>
      <c r="G14111" s="16" t="n">
        <v>1275.46</v>
      </c>
      <c r="I14111" s="1" t="str">
        <f aca="false">INDEX(Products!$C$2:$C$51,MATCH(C14111,Products!$A$2:$A$51,0))</f>
        <v>Books &amp; Stationery</v>
      </c>
      <c r="J14111" s="1" t="str">
        <f aca="false">INDEX(Orders!$E$2:$E$8001,MATCH(B14111,Orders!$A$2:$A$8001,0))</f>
        <v>Delivered</v>
      </c>
      <c r="K14111" s="1" t="str">
        <f aca="false">LEFT(INDEX(Orders!$C$2:$C$8001,MATCH(B14111,Orders!$A$2:$A$8001,0)),7)</f>
        <v>2025-02</v>
      </c>
    </row>
    <row r="14112" customFormat="false" ht="15" hidden="false" customHeight="true" outlineLevel="0" collapsed="false">
      <c r="A14112" s="1" t="s">
        <v>24582</v>
      </c>
      <c r="B14112" s="1" t="s">
        <v>9350</v>
      </c>
      <c r="C14112" s="1" t="s">
        <v>2006</v>
      </c>
      <c r="D14112" s="1" t="n">
        <v>1</v>
      </c>
      <c r="E14112" s="16" t="n">
        <v>482.17</v>
      </c>
      <c r="F14112" s="17" t="n">
        <v>0.1</v>
      </c>
      <c r="G14112" s="16" t="n">
        <v>433.95</v>
      </c>
      <c r="I14112" s="1" t="str">
        <f aca="false">INDEX(Products!$C$2:$C$51,MATCH(C14112,Products!$A$2:$A$51,0))</f>
        <v>Books &amp; Stationery</v>
      </c>
      <c r="J14112" s="1" t="str">
        <f aca="false">INDEX(Orders!$E$2:$E$8001,MATCH(B14112,Orders!$A$2:$A$8001,0))</f>
        <v>Delivered</v>
      </c>
      <c r="K14112" s="1" t="str">
        <f aca="false">LEFT(INDEX(Orders!$C$2:$C$8001,MATCH(B14112,Orders!$A$2:$A$8001,0)),7)</f>
        <v>2025-02</v>
      </c>
    </row>
    <row r="14113" customFormat="false" ht="15" hidden="false" customHeight="true" outlineLevel="0" collapsed="false">
      <c r="A14113" s="1" t="s">
        <v>24583</v>
      </c>
      <c r="B14113" s="1" t="s">
        <v>9351</v>
      </c>
      <c r="C14113" s="1" t="s">
        <v>1990</v>
      </c>
      <c r="D14113" s="1" t="n">
        <v>1</v>
      </c>
      <c r="E14113" s="16" t="n">
        <v>5311.32</v>
      </c>
      <c r="F14113" s="17" t="n">
        <v>0</v>
      </c>
      <c r="G14113" s="16" t="n">
        <v>5311.32</v>
      </c>
      <c r="I14113" s="1" t="str">
        <f aca="false">INDEX(Products!$C$2:$C$51,MATCH(C14113,Products!$A$2:$A$51,0))</f>
        <v>Sports &amp; Fitness</v>
      </c>
      <c r="J14113" s="1" t="str">
        <f aca="false">INDEX(Orders!$E$2:$E$8001,MATCH(B14113,Orders!$A$2:$A$8001,0))</f>
        <v>Delivered</v>
      </c>
      <c r="K14113" s="1" t="str">
        <f aca="false">LEFT(INDEX(Orders!$C$2:$C$8001,MATCH(B14113,Orders!$A$2:$A$8001,0)),7)</f>
        <v>2025-12</v>
      </c>
    </row>
    <row r="14114" customFormat="false" ht="15" hidden="false" customHeight="true" outlineLevel="0" collapsed="false">
      <c r="A14114" s="1" t="s">
        <v>24584</v>
      </c>
      <c r="B14114" s="1" t="s">
        <v>9352</v>
      </c>
      <c r="C14114" s="1" t="s">
        <v>2007</v>
      </c>
      <c r="D14114" s="1" t="n">
        <v>1</v>
      </c>
      <c r="E14114" s="16" t="n">
        <v>750.27</v>
      </c>
      <c r="F14114" s="17" t="n">
        <v>0.15</v>
      </c>
      <c r="G14114" s="16" t="n">
        <v>637.73</v>
      </c>
      <c r="I14114" s="1" t="str">
        <f aca="false">INDEX(Products!$C$2:$C$51,MATCH(C14114,Products!$A$2:$A$51,0))</f>
        <v>Books &amp; Stationery</v>
      </c>
      <c r="J14114" s="1" t="str">
        <f aca="false">INDEX(Orders!$E$2:$E$8001,MATCH(B14114,Orders!$A$2:$A$8001,0))</f>
        <v>Delivered</v>
      </c>
      <c r="K14114" s="1" t="str">
        <f aca="false">LEFT(INDEX(Orders!$C$2:$C$8001,MATCH(B14114,Orders!$A$2:$A$8001,0)),7)</f>
        <v>2025-04</v>
      </c>
    </row>
    <row r="14115" customFormat="false" ht="15" hidden="false" customHeight="true" outlineLevel="0" collapsed="false">
      <c r="A14115" s="1" t="s">
        <v>24585</v>
      </c>
      <c r="B14115" s="1" t="s">
        <v>9352</v>
      </c>
      <c r="C14115" s="1" t="s">
        <v>1982</v>
      </c>
      <c r="D14115" s="1" t="n">
        <v>1</v>
      </c>
      <c r="E14115" s="16" t="n">
        <v>1808.21</v>
      </c>
      <c r="F14115" s="17" t="n">
        <v>0</v>
      </c>
      <c r="G14115" s="16" t="n">
        <v>1808.21</v>
      </c>
      <c r="I14115" s="1" t="str">
        <f aca="false">INDEX(Products!$C$2:$C$51,MATCH(C14115,Products!$A$2:$A$51,0))</f>
        <v>Beauty &amp; Personal Care</v>
      </c>
      <c r="J14115" s="1" t="str">
        <f aca="false">INDEX(Orders!$E$2:$E$8001,MATCH(B14115,Orders!$A$2:$A$8001,0))</f>
        <v>Delivered</v>
      </c>
      <c r="K14115" s="1" t="str">
        <f aca="false">LEFT(INDEX(Orders!$C$2:$C$8001,MATCH(B14115,Orders!$A$2:$A$8001,0)),7)</f>
        <v>2025-04</v>
      </c>
    </row>
    <row r="14116" customFormat="false" ht="15" hidden="false" customHeight="true" outlineLevel="0" collapsed="false">
      <c r="A14116" s="1" t="s">
        <v>24586</v>
      </c>
      <c r="B14116" s="1" t="s">
        <v>9353</v>
      </c>
      <c r="C14116" s="1" t="s">
        <v>1941</v>
      </c>
      <c r="D14116" s="1" t="n">
        <v>1</v>
      </c>
      <c r="E14116" s="16" t="n">
        <v>2757.65</v>
      </c>
      <c r="F14116" s="17" t="n">
        <v>0.1</v>
      </c>
      <c r="G14116" s="16" t="n">
        <v>2481.89</v>
      </c>
      <c r="I14116" s="1" t="str">
        <f aca="false">INDEX(Products!$C$2:$C$51,MATCH(C14116,Products!$A$2:$A$51,0))</f>
        <v>Fashion</v>
      </c>
      <c r="J14116" s="1" t="str">
        <f aca="false">INDEX(Orders!$E$2:$E$8001,MATCH(B14116,Orders!$A$2:$A$8001,0))</f>
        <v>Delivered</v>
      </c>
      <c r="K14116" s="1" t="str">
        <f aca="false">LEFT(INDEX(Orders!$C$2:$C$8001,MATCH(B14116,Orders!$A$2:$A$8001,0)),7)</f>
        <v>2025-11</v>
      </c>
    </row>
    <row r="14117" customFormat="false" ht="15" hidden="false" customHeight="true" outlineLevel="0" collapsed="false">
      <c r="A14117" s="1" t="s">
        <v>24587</v>
      </c>
      <c r="B14117" s="1" t="s">
        <v>9353</v>
      </c>
      <c r="C14117" s="1" t="s">
        <v>1997</v>
      </c>
      <c r="D14117" s="1" t="n">
        <v>1</v>
      </c>
      <c r="E14117" s="16" t="n">
        <v>311.15</v>
      </c>
      <c r="F14117" s="17" t="n">
        <v>0</v>
      </c>
      <c r="G14117" s="16" t="n">
        <v>311.15</v>
      </c>
      <c r="I14117" s="1" t="str">
        <f aca="false">INDEX(Products!$C$2:$C$51,MATCH(C14117,Products!$A$2:$A$51,0))</f>
        <v>Sports &amp; Fitness</v>
      </c>
      <c r="J14117" s="1" t="str">
        <f aca="false">INDEX(Orders!$E$2:$E$8001,MATCH(B14117,Orders!$A$2:$A$8001,0))</f>
        <v>Delivered</v>
      </c>
      <c r="K14117" s="1" t="str">
        <f aca="false">LEFT(INDEX(Orders!$C$2:$C$8001,MATCH(B14117,Orders!$A$2:$A$8001,0)),7)</f>
        <v>2025-11</v>
      </c>
    </row>
    <row r="14118" customFormat="false" ht="15" hidden="false" customHeight="true" outlineLevel="0" collapsed="false">
      <c r="A14118" s="1" t="s">
        <v>24588</v>
      </c>
      <c r="B14118" s="1" t="s">
        <v>9354</v>
      </c>
      <c r="C14118" s="1" t="s">
        <v>2006</v>
      </c>
      <c r="D14118" s="1" t="n">
        <v>1</v>
      </c>
      <c r="E14118" s="16" t="n">
        <v>482.17</v>
      </c>
      <c r="F14118" s="17" t="n">
        <v>0</v>
      </c>
      <c r="G14118" s="16" t="n">
        <v>482.17</v>
      </c>
      <c r="I14118" s="1" t="str">
        <f aca="false">INDEX(Products!$C$2:$C$51,MATCH(C14118,Products!$A$2:$A$51,0))</f>
        <v>Books &amp; Stationery</v>
      </c>
      <c r="J14118" s="1" t="str">
        <f aca="false">INDEX(Orders!$E$2:$E$8001,MATCH(B14118,Orders!$A$2:$A$8001,0))</f>
        <v>Cancelled</v>
      </c>
      <c r="K14118" s="1" t="str">
        <f aca="false">LEFT(INDEX(Orders!$C$2:$C$8001,MATCH(B14118,Orders!$A$2:$A$8001,0)),7)</f>
        <v>2025-07</v>
      </c>
    </row>
    <row r="14119" customFormat="false" ht="15" hidden="false" customHeight="true" outlineLevel="0" collapsed="false">
      <c r="A14119" s="1" t="s">
        <v>24589</v>
      </c>
      <c r="B14119" s="1" t="s">
        <v>9354</v>
      </c>
      <c r="C14119" s="1" t="s">
        <v>1997</v>
      </c>
      <c r="D14119" s="1" t="n">
        <v>2</v>
      </c>
      <c r="E14119" s="16" t="n">
        <v>311.15</v>
      </c>
      <c r="F14119" s="17" t="n">
        <v>0</v>
      </c>
      <c r="G14119" s="16" t="n">
        <v>622.3</v>
      </c>
      <c r="I14119" s="1" t="str">
        <f aca="false">INDEX(Products!$C$2:$C$51,MATCH(C14119,Products!$A$2:$A$51,0))</f>
        <v>Sports &amp; Fitness</v>
      </c>
      <c r="J14119" s="1" t="str">
        <f aca="false">INDEX(Orders!$E$2:$E$8001,MATCH(B14119,Orders!$A$2:$A$8001,0))</f>
        <v>Cancelled</v>
      </c>
      <c r="K14119" s="1" t="str">
        <f aca="false">LEFT(INDEX(Orders!$C$2:$C$8001,MATCH(B14119,Orders!$A$2:$A$8001,0)),7)</f>
        <v>2025-07</v>
      </c>
    </row>
    <row r="14120" customFormat="false" ht="15" hidden="false" customHeight="true" outlineLevel="0" collapsed="false">
      <c r="A14120" s="1" t="s">
        <v>24590</v>
      </c>
      <c r="B14120" s="1" t="s">
        <v>9355</v>
      </c>
      <c r="C14120" s="1" t="s">
        <v>2006</v>
      </c>
      <c r="D14120" s="1" t="n">
        <v>1</v>
      </c>
      <c r="E14120" s="16" t="n">
        <v>482.17</v>
      </c>
      <c r="F14120" s="17" t="n">
        <v>0</v>
      </c>
      <c r="G14120" s="16" t="n">
        <v>482.17</v>
      </c>
      <c r="I14120" s="1" t="str">
        <f aca="false">INDEX(Products!$C$2:$C$51,MATCH(C14120,Products!$A$2:$A$51,0))</f>
        <v>Books &amp; Stationery</v>
      </c>
      <c r="J14120" s="1" t="str">
        <f aca="false">INDEX(Orders!$E$2:$E$8001,MATCH(B14120,Orders!$A$2:$A$8001,0))</f>
        <v>Cancelled</v>
      </c>
      <c r="K14120" s="1" t="str">
        <f aca="false">LEFT(INDEX(Orders!$C$2:$C$8001,MATCH(B14120,Orders!$A$2:$A$8001,0)),7)</f>
        <v>2025-11</v>
      </c>
    </row>
    <row r="14121" customFormat="false" ht="15" hidden="false" customHeight="true" outlineLevel="0" collapsed="false">
      <c r="A14121" s="1" t="s">
        <v>24591</v>
      </c>
      <c r="B14121" s="1" t="s">
        <v>9355</v>
      </c>
      <c r="C14121" s="1" t="s">
        <v>1953</v>
      </c>
      <c r="D14121" s="1" t="n">
        <v>3</v>
      </c>
      <c r="E14121" s="16" t="n">
        <v>4914.12</v>
      </c>
      <c r="F14121" s="17" t="n">
        <v>0.2</v>
      </c>
      <c r="G14121" s="16" t="n">
        <v>11793.89</v>
      </c>
      <c r="I14121" s="1" t="str">
        <f aca="false">INDEX(Products!$C$2:$C$51,MATCH(C14121,Products!$A$2:$A$51,0))</f>
        <v>Fashion</v>
      </c>
      <c r="J14121" s="1" t="str">
        <f aca="false">INDEX(Orders!$E$2:$E$8001,MATCH(B14121,Orders!$A$2:$A$8001,0))</f>
        <v>Cancelled</v>
      </c>
      <c r="K14121" s="1" t="str">
        <f aca="false">LEFT(INDEX(Orders!$C$2:$C$8001,MATCH(B14121,Orders!$A$2:$A$8001,0)),7)</f>
        <v>2025-11</v>
      </c>
    </row>
    <row r="14122" customFormat="false" ht="15" hidden="false" customHeight="true" outlineLevel="0" collapsed="false">
      <c r="A14122" s="1" t="s">
        <v>24592</v>
      </c>
      <c r="B14122" s="1" t="s">
        <v>9355</v>
      </c>
      <c r="C14122" s="1" t="s">
        <v>2007</v>
      </c>
      <c r="D14122" s="1" t="n">
        <v>1</v>
      </c>
      <c r="E14122" s="16" t="n">
        <v>750.27</v>
      </c>
      <c r="F14122" s="17" t="n">
        <v>0</v>
      </c>
      <c r="G14122" s="16" t="n">
        <v>750.27</v>
      </c>
      <c r="I14122" s="1" t="str">
        <f aca="false">INDEX(Products!$C$2:$C$51,MATCH(C14122,Products!$A$2:$A$51,0))</f>
        <v>Books &amp; Stationery</v>
      </c>
      <c r="J14122" s="1" t="str">
        <f aca="false">INDEX(Orders!$E$2:$E$8001,MATCH(B14122,Orders!$A$2:$A$8001,0))</f>
        <v>Cancelled</v>
      </c>
      <c r="K14122" s="1" t="str">
        <f aca="false">LEFT(INDEX(Orders!$C$2:$C$8001,MATCH(B14122,Orders!$A$2:$A$8001,0)),7)</f>
        <v>2025-11</v>
      </c>
    </row>
    <row r="14123" customFormat="false" ht="15" hidden="false" customHeight="true" outlineLevel="0" collapsed="false">
      <c r="A14123" s="1" t="s">
        <v>24593</v>
      </c>
      <c r="B14123" s="1" t="s">
        <v>9356</v>
      </c>
      <c r="C14123" s="1" t="s">
        <v>1940</v>
      </c>
      <c r="D14123" s="1" t="n">
        <v>1</v>
      </c>
      <c r="E14123" s="16" t="n">
        <v>2374.52</v>
      </c>
      <c r="F14123" s="17" t="n">
        <v>0.2</v>
      </c>
      <c r="G14123" s="16" t="n">
        <v>1899.62</v>
      </c>
      <c r="I14123" s="1" t="str">
        <f aca="false">INDEX(Products!$C$2:$C$51,MATCH(C14123,Products!$A$2:$A$51,0))</f>
        <v>Fashion</v>
      </c>
      <c r="J14123" s="1" t="str">
        <f aca="false">INDEX(Orders!$E$2:$E$8001,MATCH(B14123,Orders!$A$2:$A$8001,0))</f>
        <v>Delivered</v>
      </c>
      <c r="K14123" s="1" t="str">
        <f aca="false">LEFT(INDEX(Orders!$C$2:$C$8001,MATCH(B14123,Orders!$A$2:$A$8001,0)),7)</f>
        <v>2024-12</v>
      </c>
    </row>
    <row r="14124" customFormat="false" ht="15" hidden="false" customHeight="true" outlineLevel="0" collapsed="false">
      <c r="A14124" s="1" t="s">
        <v>24594</v>
      </c>
      <c r="B14124" s="1" t="s">
        <v>9357</v>
      </c>
      <c r="C14124" s="1" t="s">
        <v>1975</v>
      </c>
      <c r="D14124" s="1" t="n">
        <v>1</v>
      </c>
      <c r="E14124" s="16" t="n">
        <v>862.99</v>
      </c>
      <c r="F14124" s="17" t="n">
        <v>0</v>
      </c>
      <c r="G14124" s="16" t="n">
        <v>862.99</v>
      </c>
      <c r="I14124" s="1" t="str">
        <f aca="false">INDEX(Products!$C$2:$C$51,MATCH(C14124,Products!$A$2:$A$51,0))</f>
        <v>Beauty &amp; Personal Care</v>
      </c>
      <c r="J14124" s="1" t="str">
        <f aca="false">INDEX(Orders!$E$2:$E$8001,MATCH(B14124,Orders!$A$2:$A$8001,0))</f>
        <v>Delivered</v>
      </c>
      <c r="K14124" s="1" t="str">
        <f aca="false">LEFT(INDEX(Orders!$C$2:$C$8001,MATCH(B14124,Orders!$A$2:$A$8001,0)),7)</f>
        <v>2025-07</v>
      </c>
    </row>
    <row r="14125" customFormat="false" ht="15" hidden="false" customHeight="true" outlineLevel="0" collapsed="false">
      <c r="A14125" s="1" t="s">
        <v>24595</v>
      </c>
      <c r="B14125" s="1" t="s">
        <v>9357</v>
      </c>
      <c r="C14125" s="1" t="s">
        <v>1940</v>
      </c>
      <c r="D14125" s="1" t="n">
        <v>1</v>
      </c>
      <c r="E14125" s="16" t="n">
        <v>2374.52</v>
      </c>
      <c r="F14125" s="17" t="n">
        <v>0</v>
      </c>
      <c r="G14125" s="16" t="n">
        <v>2374.52</v>
      </c>
      <c r="I14125" s="1" t="str">
        <f aca="false">INDEX(Products!$C$2:$C$51,MATCH(C14125,Products!$A$2:$A$51,0))</f>
        <v>Fashion</v>
      </c>
      <c r="J14125" s="1" t="str">
        <f aca="false">INDEX(Orders!$E$2:$E$8001,MATCH(B14125,Orders!$A$2:$A$8001,0))</f>
        <v>Delivered</v>
      </c>
      <c r="K14125" s="1" t="str">
        <f aca="false">LEFT(INDEX(Orders!$C$2:$C$8001,MATCH(B14125,Orders!$A$2:$A$8001,0)),7)</f>
        <v>2025-07</v>
      </c>
    </row>
    <row r="14126" customFormat="false" ht="15" hidden="false" customHeight="true" outlineLevel="0" collapsed="false">
      <c r="A14126" s="1" t="s">
        <v>24596</v>
      </c>
      <c r="B14126" s="1" t="s">
        <v>9358</v>
      </c>
      <c r="C14126" s="1" t="s">
        <v>1986</v>
      </c>
      <c r="D14126" s="1" t="n">
        <v>1</v>
      </c>
      <c r="E14126" s="16" t="n">
        <v>2871.85</v>
      </c>
      <c r="F14126" s="17" t="n">
        <v>0</v>
      </c>
      <c r="G14126" s="16" t="n">
        <v>2871.85</v>
      </c>
      <c r="I14126" s="1" t="str">
        <f aca="false">INDEX(Products!$C$2:$C$51,MATCH(C14126,Products!$A$2:$A$51,0))</f>
        <v>Beauty &amp; Personal Care</v>
      </c>
      <c r="J14126" s="1" t="str">
        <f aca="false">INDEX(Orders!$E$2:$E$8001,MATCH(B14126,Orders!$A$2:$A$8001,0))</f>
        <v>Delivered</v>
      </c>
      <c r="K14126" s="1" t="str">
        <f aca="false">LEFT(INDEX(Orders!$C$2:$C$8001,MATCH(B14126,Orders!$A$2:$A$8001,0)),7)</f>
        <v>2024-10</v>
      </c>
    </row>
    <row r="14127" customFormat="false" ht="15" hidden="false" customHeight="true" outlineLevel="0" collapsed="false">
      <c r="A14127" s="1" t="s">
        <v>24597</v>
      </c>
      <c r="B14127" s="1" t="s">
        <v>9358</v>
      </c>
      <c r="C14127" s="1" t="s">
        <v>1930</v>
      </c>
      <c r="D14127" s="1" t="n">
        <v>1</v>
      </c>
      <c r="E14127" s="16" t="n">
        <v>2398.35</v>
      </c>
      <c r="F14127" s="17" t="n">
        <v>0.1</v>
      </c>
      <c r="G14127" s="16" t="n">
        <v>2158.52</v>
      </c>
      <c r="I14127" s="1" t="str">
        <f aca="false">INDEX(Products!$C$2:$C$51,MATCH(C14127,Products!$A$2:$A$51,0))</f>
        <v>Electronics</v>
      </c>
      <c r="J14127" s="1" t="str">
        <f aca="false">INDEX(Orders!$E$2:$E$8001,MATCH(B14127,Orders!$A$2:$A$8001,0))</f>
        <v>Delivered</v>
      </c>
      <c r="K14127" s="1" t="str">
        <f aca="false">LEFT(INDEX(Orders!$C$2:$C$8001,MATCH(B14127,Orders!$A$2:$A$8001,0)),7)</f>
        <v>2024-10</v>
      </c>
    </row>
    <row r="14128" customFormat="false" ht="15" hidden="false" customHeight="true" outlineLevel="0" collapsed="false">
      <c r="A14128" s="1" t="s">
        <v>24598</v>
      </c>
      <c r="B14128" s="1" t="s">
        <v>9358</v>
      </c>
      <c r="C14128" s="1" t="s">
        <v>1997</v>
      </c>
      <c r="D14128" s="1" t="n">
        <v>3</v>
      </c>
      <c r="E14128" s="16" t="n">
        <v>311.15</v>
      </c>
      <c r="F14128" s="17" t="n">
        <v>0.1</v>
      </c>
      <c r="G14128" s="16" t="n">
        <v>840.1</v>
      </c>
      <c r="I14128" s="1" t="str">
        <f aca="false">INDEX(Products!$C$2:$C$51,MATCH(C14128,Products!$A$2:$A$51,0))</f>
        <v>Sports &amp; Fitness</v>
      </c>
      <c r="J14128" s="1" t="str">
        <f aca="false">INDEX(Orders!$E$2:$E$8001,MATCH(B14128,Orders!$A$2:$A$8001,0))</f>
        <v>Delivered</v>
      </c>
      <c r="K14128" s="1" t="str">
        <f aca="false">LEFT(INDEX(Orders!$C$2:$C$8001,MATCH(B14128,Orders!$A$2:$A$8001,0)),7)</f>
        <v>2024-10</v>
      </c>
    </row>
    <row r="14129" customFormat="false" ht="15" hidden="false" customHeight="true" outlineLevel="0" collapsed="false">
      <c r="A14129" s="1" t="s">
        <v>24599</v>
      </c>
      <c r="B14129" s="1" t="s">
        <v>9358</v>
      </c>
      <c r="C14129" s="1" t="s">
        <v>2006</v>
      </c>
      <c r="D14129" s="1" t="n">
        <v>1</v>
      </c>
      <c r="E14129" s="16" t="n">
        <v>482.17</v>
      </c>
      <c r="F14129" s="17" t="n">
        <v>0.1</v>
      </c>
      <c r="G14129" s="16" t="n">
        <v>433.95</v>
      </c>
      <c r="I14129" s="1" t="str">
        <f aca="false">INDEX(Products!$C$2:$C$51,MATCH(C14129,Products!$A$2:$A$51,0))</f>
        <v>Books &amp; Stationery</v>
      </c>
      <c r="J14129" s="1" t="str">
        <f aca="false">INDEX(Orders!$E$2:$E$8001,MATCH(B14129,Orders!$A$2:$A$8001,0))</f>
        <v>Delivered</v>
      </c>
      <c r="K14129" s="1" t="str">
        <f aca="false">LEFT(INDEX(Orders!$C$2:$C$8001,MATCH(B14129,Orders!$A$2:$A$8001,0)),7)</f>
        <v>2024-10</v>
      </c>
    </row>
    <row r="14130" customFormat="false" ht="15" hidden="false" customHeight="true" outlineLevel="0" collapsed="false">
      <c r="A14130" s="1" t="s">
        <v>24600</v>
      </c>
      <c r="B14130" s="1" t="s">
        <v>9359</v>
      </c>
      <c r="C14130" s="1" t="s">
        <v>1940</v>
      </c>
      <c r="D14130" s="1" t="n">
        <v>1</v>
      </c>
      <c r="E14130" s="16" t="n">
        <v>2374.52</v>
      </c>
      <c r="F14130" s="17" t="n">
        <v>0</v>
      </c>
      <c r="G14130" s="16" t="n">
        <v>2374.52</v>
      </c>
      <c r="I14130" s="1" t="str">
        <f aca="false">INDEX(Products!$C$2:$C$51,MATCH(C14130,Products!$A$2:$A$51,0))</f>
        <v>Fashion</v>
      </c>
      <c r="J14130" s="1" t="str">
        <f aca="false">INDEX(Orders!$E$2:$E$8001,MATCH(B14130,Orders!$A$2:$A$8001,0))</f>
        <v>Delivered</v>
      </c>
      <c r="K14130" s="1" t="str">
        <f aca="false">LEFT(INDEX(Orders!$C$2:$C$8001,MATCH(B14130,Orders!$A$2:$A$8001,0)),7)</f>
        <v>2025-09</v>
      </c>
    </row>
    <row r="14131" customFormat="false" ht="15" hidden="false" customHeight="true" outlineLevel="0" collapsed="false">
      <c r="A14131" s="1" t="s">
        <v>24601</v>
      </c>
      <c r="B14131" s="1" t="s">
        <v>9360</v>
      </c>
      <c r="C14131" s="1" t="s">
        <v>2006</v>
      </c>
      <c r="D14131" s="1" t="n">
        <v>2</v>
      </c>
      <c r="E14131" s="16" t="n">
        <v>482.17</v>
      </c>
      <c r="F14131" s="17" t="n">
        <v>0</v>
      </c>
      <c r="G14131" s="16" t="n">
        <v>964.34</v>
      </c>
      <c r="I14131" s="1" t="str">
        <f aca="false">INDEX(Products!$C$2:$C$51,MATCH(C14131,Products!$A$2:$A$51,0))</f>
        <v>Books &amp; Stationery</v>
      </c>
      <c r="J14131" s="1" t="str">
        <f aca="false">INDEX(Orders!$E$2:$E$8001,MATCH(B14131,Orders!$A$2:$A$8001,0))</f>
        <v>Delivered</v>
      </c>
      <c r="K14131" s="1" t="str">
        <f aca="false">LEFT(INDEX(Orders!$C$2:$C$8001,MATCH(B14131,Orders!$A$2:$A$8001,0)),7)</f>
        <v>2024-12</v>
      </c>
    </row>
    <row r="14132" customFormat="false" ht="15" hidden="false" customHeight="true" outlineLevel="0" collapsed="false">
      <c r="A14132" s="1" t="s">
        <v>24602</v>
      </c>
      <c r="B14132" s="1" t="s">
        <v>9361</v>
      </c>
      <c r="C14132" s="1" t="s">
        <v>1976</v>
      </c>
      <c r="D14132" s="1" t="n">
        <v>1</v>
      </c>
      <c r="E14132" s="16" t="n">
        <v>1603.35</v>
      </c>
      <c r="F14132" s="17" t="n">
        <v>0.05</v>
      </c>
      <c r="G14132" s="16" t="n">
        <v>1523.18</v>
      </c>
      <c r="I14132" s="1" t="str">
        <f aca="false">INDEX(Products!$C$2:$C$51,MATCH(C14132,Products!$A$2:$A$51,0))</f>
        <v>Beauty &amp; Personal Care</v>
      </c>
      <c r="J14132" s="1" t="str">
        <f aca="false">INDEX(Orders!$E$2:$E$8001,MATCH(B14132,Orders!$A$2:$A$8001,0))</f>
        <v>Delivered</v>
      </c>
      <c r="K14132" s="1" t="str">
        <f aca="false">LEFT(INDEX(Orders!$C$2:$C$8001,MATCH(B14132,Orders!$A$2:$A$8001,0)),7)</f>
        <v>2024-12</v>
      </c>
    </row>
    <row r="14133" customFormat="false" ht="15" hidden="false" customHeight="true" outlineLevel="0" collapsed="false">
      <c r="A14133" s="1" t="s">
        <v>24603</v>
      </c>
      <c r="B14133" s="1" t="s">
        <v>9362</v>
      </c>
      <c r="C14133" s="1" t="s">
        <v>1940</v>
      </c>
      <c r="D14133" s="1" t="n">
        <v>2</v>
      </c>
      <c r="E14133" s="16" t="n">
        <v>2374.52</v>
      </c>
      <c r="F14133" s="17" t="n">
        <v>0</v>
      </c>
      <c r="G14133" s="16" t="n">
        <v>4749.04</v>
      </c>
      <c r="I14133" s="1" t="str">
        <f aca="false">INDEX(Products!$C$2:$C$51,MATCH(C14133,Products!$A$2:$A$51,0))</f>
        <v>Fashion</v>
      </c>
      <c r="J14133" s="1" t="str">
        <f aca="false">INDEX(Orders!$E$2:$E$8001,MATCH(B14133,Orders!$A$2:$A$8001,0))</f>
        <v>Cancelled</v>
      </c>
      <c r="K14133" s="1" t="str">
        <f aca="false">LEFT(INDEX(Orders!$C$2:$C$8001,MATCH(B14133,Orders!$A$2:$A$8001,0)),7)</f>
        <v>2025-05</v>
      </c>
    </row>
    <row r="14134" customFormat="false" ht="15" hidden="false" customHeight="true" outlineLevel="0" collapsed="false">
      <c r="A14134" s="1" t="s">
        <v>24604</v>
      </c>
      <c r="B14134" s="1" t="s">
        <v>9362</v>
      </c>
      <c r="C14134" s="1" t="s">
        <v>1928</v>
      </c>
      <c r="D14134" s="1" t="n">
        <v>1</v>
      </c>
      <c r="E14134" s="16" t="n">
        <v>657.82</v>
      </c>
      <c r="F14134" s="17" t="n">
        <v>0</v>
      </c>
      <c r="G14134" s="16" t="n">
        <v>657.82</v>
      </c>
      <c r="I14134" s="1" t="str">
        <f aca="false">INDEX(Products!$C$2:$C$51,MATCH(C14134,Products!$A$2:$A$51,0))</f>
        <v>Electronics</v>
      </c>
      <c r="J14134" s="1" t="str">
        <f aca="false">INDEX(Orders!$E$2:$E$8001,MATCH(B14134,Orders!$A$2:$A$8001,0))</f>
        <v>Cancelled</v>
      </c>
      <c r="K14134" s="1" t="str">
        <f aca="false">LEFT(INDEX(Orders!$C$2:$C$8001,MATCH(B14134,Orders!$A$2:$A$8001,0)),7)</f>
        <v>2025-05</v>
      </c>
    </row>
    <row r="14135" customFormat="false" ht="15" hidden="false" customHeight="true" outlineLevel="0" collapsed="false">
      <c r="A14135" s="1" t="s">
        <v>24605</v>
      </c>
      <c r="B14135" s="1" t="s">
        <v>9363</v>
      </c>
      <c r="C14135" s="1" t="s">
        <v>1979</v>
      </c>
      <c r="D14135" s="1" t="n">
        <v>1</v>
      </c>
      <c r="E14135" s="16" t="n">
        <v>623</v>
      </c>
      <c r="F14135" s="17" t="n">
        <v>0.15</v>
      </c>
      <c r="G14135" s="16" t="n">
        <v>529.55</v>
      </c>
      <c r="I14135" s="1" t="str">
        <f aca="false">INDEX(Products!$C$2:$C$51,MATCH(C14135,Products!$A$2:$A$51,0))</f>
        <v>Beauty &amp; Personal Care</v>
      </c>
      <c r="J14135" s="1" t="str">
        <f aca="false">INDEX(Orders!$E$2:$E$8001,MATCH(B14135,Orders!$A$2:$A$8001,0))</f>
        <v>Delivered</v>
      </c>
      <c r="K14135" s="1" t="str">
        <f aca="false">LEFT(INDEX(Orders!$C$2:$C$8001,MATCH(B14135,Orders!$A$2:$A$8001,0)),7)</f>
        <v>2025-05</v>
      </c>
    </row>
    <row r="14136" customFormat="false" ht="15" hidden="false" customHeight="true" outlineLevel="0" collapsed="false">
      <c r="A14136" s="1" t="s">
        <v>24606</v>
      </c>
      <c r="B14136" s="1" t="s">
        <v>9364</v>
      </c>
      <c r="C14136" s="1" t="s">
        <v>1975</v>
      </c>
      <c r="D14136" s="1" t="n">
        <v>2</v>
      </c>
      <c r="E14136" s="16" t="n">
        <v>862.99</v>
      </c>
      <c r="F14136" s="17" t="n">
        <v>0.15</v>
      </c>
      <c r="G14136" s="16" t="n">
        <v>1467.08</v>
      </c>
      <c r="I14136" s="1" t="str">
        <f aca="false">INDEX(Products!$C$2:$C$51,MATCH(C14136,Products!$A$2:$A$51,0))</f>
        <v>Beauty &amp; Personal Care</v>
      </c>
      <c r="J14136" s="1" t="str">
        <f aca="false">INDEX(Orders!$E$2:$E$8001,MATCH(B14136,Orders!$A$2:$A$8001,0))</f>
        <v>Delivered</v>
      </c>
      <c r="K14136" s="1" t="str">
        <f aca="false">LEFT(INDEX(Orders!$C$2:$C$8001,MATCH(B14136,Orders!$A$2:$A$8001,0)),7)</f>
        <v>2024-08</v>
      </c>
    </row>
    <row r="14137" customFormat="false" ht="15" hidden="false" customHeight="true" outlineLevel="0" collapsed="false">
      <c r="A14137" s="1" t="s">
        <v>24607</v>
      </c>
      <c r="B14137" s="1" t="s">
        <v>9365</v>
      </c>
      <c r="C14137" s="1" t="s">
        <v>1940</v>
      </c>
      <c r="D14137" s="1" t="n">
        <v>2</v>
      </c>
      <c r="E14137" s="16" t="n">
        <v>2374.52</v>
      </c>
      <c r="F14137" s="17" t="n">
        <v>0.05</v>
      </c>
      <c r="G14137" s="16" t="n">
        <v>4511.59</v>
      </c>
      <c r="I14137" s="1" t="str">
        <f aca="false">INDEX(Products!$C$2:$C$51,MATCH(C14137,Products!$A$2:$A$51,0))</f>
        <v>Fashion</v>
      </c>
      <c r="J14137" s="1" t="str">
        <f aca="false">INDEX(Orders!$E$2:$E$8001,MATCH(B14137,Orders!$A$2:$A$8001,0))</f>
        <v>Delivered</v>
      </c>
      <c r="K14137" s="1" t="str">
        <f aca="false">LEFT(INDEX(Orders!$C$2:$C$8001,MATCH(B14137,Orders!$A$2:$A$8001,0)),7)</f>
        <v>2025-03</v>
      </c>
    </row>
    <row r="14138" customFormat="false" ht="15" hidden="false" customHeight="true" outlineLevel="0" collapsed="false">
      <c r="A14138" s="1" t="s">
        <v>24608</v>
      </c>
      <c r="B14138" s="1" t="s">
        <v>9365</v>
      </c>
      <c r="C14138" s="1" t="s">
        <v>1993</v>
      </c>
      <c r="D14138" s="1" t="n">
        <v>2</v>
      </c>
      <c r="E14138" s="16" t="n">
        <v>3177.33</v>
      </c>
      <c r="F14138" s="17" t="n">
        <v>0</v>
      </c>
      <c r="G14138" s="16" t="n">
        <v>6354.66</v>
      </c>
      <c r="I14138" s="1" t="str">
        <f aca="false">INDEX(Products!$C$2:$C$51,MATCH(C14138,Products!$A$2:$A$51,0))</f>
        <v>Sports &amp; Fitness</v>
      </c>
      <c r="J14138" s="1" t="str">
        <f aca="false">INDEX(Orders!$E$2:$E$8001,MATCH(B14138,Orders!$A$2:$A$8001,0))</f>
        <v>Delivered</v>
      </c>
      <c r="K14138" s="1" t="str">
        <f aca="false">LEFT(INDEX(Orders!$C$2:$C$8001,MATCH(B14138,Orders!$A$2:$A$8001,0)),7)</f>
        <v>2025-03</v>
      </c>
    </row>
    <row r="14139" customFormat="false" ht="15" hidden="false" customHeight="true" outlineLevel="0" collapsed="false">
      <c r="A14139" s="1" t="s">
        <v>24609</v>
      </c>
      <c r="B14139" s="1" t="s">
        <v>9365</v>
      </c>
      <c r="C14139" s="1" t="s">
        <v>1997</v>
      </c>
      <c r="D14139" s="1" t="n">
        <v>1</v>
      </c>
      <c r="E14139" s="16" t="n">
        <v>311.15</v>
      </c>
      <c r="F14139" s="17" t="n">
        <v>0.05</v>
      </c>
      <c r="G14139" s="16" t="n">
        <v>295.59</v>
      </c>
      <c r="I14139" s="1" t="str">
        <f aca="false">INDEX(Products!$C$2:$C$51,MATCH(C14139,Products!$A$2:$A$51,0))</f>
        <v>Sports &amp; Fitness</v>
      </c>
      <c r="J14139" s="1" t="str">
        <f aca="false">INDEX(Orders!$E$2:$E$8001,MATCH(B14139,Orders!$A$2:$A$8001,0))</f>
        <v>Delivered</v>
      </c>
      <c r="K14139" s="1" t="str">
        <f aca="false">LEFT(INDEX(Orders!$C$2:$C$8001,MATCH(B14139,Orders!$A$2:$A$8001,0)),7)</f>
        <v>2025-03</v>
      </c>
    </row>
    <row r="14140" customFormat="false" ht="15" hidden="false" customHeight="true" outlineLevel="0" collapsed="false">
      <c r="A14140" s="1" t="s">
        <v>24610</v>
      </c>
      <c r="B14140" s="1" t="s">
        <v>9366</v>
      </c>
      <c r="C14140" s="1" t="s">
        <v>1951</v>
      </c>
      <c r="D14140" s="1" t="n">
        <v>2</v>
      </c>
      <c r="E14140" s="16" t="n">
        <v>957.5</v>
      </c>
      <c r="F14140" s="17" t="n">
        <v>0.05</v>
      </c>
      <c r="G14140" s="16" t="n">
        <v>1819.25</v>
      </c>
      <c r="I14140" s="1" t="str">
        <f aca="false">INDEX(Products!$C$2:$C$51,MATCH(C14140,Products!$A$2:$A$51,0))</f>
        <v>Fashion</v>
      </c>
      <c r="J14140" s="1" t="str">
        <f aca="false">INDEX(Orders!$E$2:$E$8001,MATCH(B14140,Orders!$A$2:$A$8001,0))</f>
        <v>Delivered</v>
      </c>
      <c r="K14140" s="1" t="str">
        <f aca="false">LEFT(INDEX(Orders!$C$2:$C$8001,MATCH(B14140,Orders!$A$2:$A$8001,0)),7)</f>
        <v>2024-07</v>
      </c>
    </row>
    <row r="14141" customFormat="false" ht="15" hidden="false" customHeight="true" outlineLevel="0" collapsed="false">
      <c r="A14141" s="1" t="s">
        <v>24611</v>
      </c>
      <c r="B14141" s="1" t="s">
        <v>9367</v>
      </c>
      <c r="C14141" s="1" t="s">
        <v>1940</v>
      </c>
      <c r="D14141" s="1" t="n">
        <v>1</v>
      </c>
      <c r="E14141" s="16" t="n">
        <v>2374.52</v>
      </c>
      <c r="F14141" s="17" t="n">
        <v>0.05</v>
      </c>
      <c r="G14141" s="16" t="n">
        <v>2255.79</v>
      </c>
      <c r="I14141" s="1" t="str">
        <f aca="false">INDEX(Products!$C$2:$C$51,MATCH(C14141,Products!$A$2:$A$51,0))</f>
        <v>Fashion</v>
      </c>
      <c r="J14141" s="1" t="str">
        <f aca="false">INDEX(Orders!$E$2:$E$8001,MATCH(B14141,Orders!$A$2:$A$8001,0))</f>
        <v>Delivered</v>
      </c>
      <c r="K14141" s="1" t="str">
        <f aca="false">LEFT(INDEX(Orders!$C$2:$C$8001,MATCH(B14141,Orders!$A$2:$A$8001,0)),7)</f>
        <v>2025-10</v>
      </c>
    </row>
    <row r="14142" customFormat="false" ht="15" hidden="false" customHeight="true" outlineLevel="0" collapsed="false">
      <c r="A14142" s="1" t="s">
        <v>24612</v>
      </c>
      <c r="B14142" s="1" t="s">
        <v>9368</v>
      </c>
      <c r="C14142" s="1" t="s">
        <v>1930</v>
      </c>
      <c r="D14142" s="1" t="n">
        <v>2</v>
      </c>
      <c r="E14142" s="16" t="n">
        <v>2398.35</v>
      </c>
      <c r="F14142" s="17" t="n">
        <v>0</v>
      </c>
      <c r="G14142" s="16" t="n">
        <v>4796.7</v>
      </c>
      <c r="I14142" s="1" t="str">
        <f aca="false">INDEX(Products!$C$2:$C$51,MATCH(C14142,Products!$A$2:$A$51,0))</f>
        <v>Electronics</v>
      </c>
      <c r="J14142" s="1" t="str">
        <f aca="false">INDEX(Orders!$E$2:$E$8001,MATCH(B14142,Orders!$A$2:$A$8001,0))</f>
        <v>Delivered</v>
      </c>
      <c r="K14142" s="1" t="str">
        <f aca="false">LEFT(INDEX(Orders!$C$2:$C$8001,MATCH(B14142,Orders!$A$2:$A$8001,0)),7)</f>
        <v>2025-10</v>
      </c>
    </row>
    <row r="14143" customFormat="false" ht="15" hidden="false" customHeight="true" outlineLevel="0" collapsed="false">
      <c r="A14143" s="1" t="s">
        <v>24613</v>
      </c>
      <c r="B14143" s="1" t="s">
        <v>9368</v>
      </c>
      <c r="C14143" s="1" t="s">
        <v>2000</v>
      </c>
      <c r="D14143" s="1" t="n">
        <v>3</v>
      </c>
      <c r="E14143" s="16" t="n">
        <v>425.08</v>
      </c>
      <c r="F14143" s="17" t="n">
        <v>0</v>
      </c>
      <c r="G14143" s="16" t="n">
        <v>1275.24</v>
      </c>
      <c r="I14143" s="1" t="str">
        <f aca="false">INDEX(Products!$C$2:$C$51,MATCH(C14143,Products!$A$2:$A$51,0))</f>
        <v>Books &amp; Stationery</v>
      </c>
      <c r="J14143" s="1" t="str">
        <f aca="false">INDEX(Orders!$E$2:$E$8001,MATCH(B14143,Orders!$A$2:$A$8001,0))</f>
        <v>Delivered</v>
      </c>
      <c r="K14143" s="1" t="str">
        <f aca="false">LEFT(INDEX(Orders!$C$2:$C$8001,MATCH(B14143,Orders!$A$2:$A$8001,0)),7)</f>
        <v>2025-10</v>
      </c>
    </row>
    <row r="14144" customFormat="false" ht="15" hidden="false" customHeight="true" outlineLevel="0" collapsed="false">
      <c r="A14144" s="1" t="s">
        <v>24614</v>
      </c>
      <c r="B14144" s="1" t="s">
        <v>9369</v>
      </c>
      <c r="C14144" s="1" t="s">
        <v>1920</v>
      </c>
      <c r="D14144" s="1" t="n">
        <v>2</v>
      </c>
      <c r="E14144" s="16" t="n">
        <v>4273.58</v>
      </c>
      <c r="F14144" s="17" t="n">
        <v>0.1</v>
      </c>
      <c r="G14144" s="16" t="n">
        <v>7692.44</v>
      </c>
      <c r="I14144" s="1" t="str">
        <f aca="false">INDEX(Products!$C$2:$C$51,MATCH(C14144,Products!$A$2:$A$51,0))</f>
        <v>Electronics</v>
      </c>
      <c r="J14144" s="1" t="str">
        <f aca="false">INDEX(Orders!$E$2:$E$8001,MATCH(B14144,Orders!$A$2:$A$8001,0))</f>
        <v>Cancelled</v>
      </c>
      <c r="K14144" s="1" t="str">
        <f aca="false">LEFT(INDEX(Orders!$C$2:$C$8001,MATCH(B14144,Orders!$A$2:$A$8001,0)),7)</f>
        <v>2025-05</v>
      </c>
    </row>
    <row r="14145" customFormat="false" ht="15" hidden="false" customHeight="true" outlineLevel="0" collapsed="false">
      <c r="A14145" s="1" t="s">
        <v>24615</v>
      </c>
      <c r="B14145" s="1" t="s">
        <v>9369</v>
      </c>
      <c r="C14145" s="1" t="s">
        <v>1990</v>
      </c>
      <c r="D14145" s="1" t="n">
        <v>2</v>
      </c>
      <c r="E14145" s="16" t="n">
        <v>5311.32</v>
      </c>
      <c r="F14145" s="17" t="n">
        <v>0.05</v>
      </c>
      <c r="G14145" s="16" t="n">
        <v>10091.51</v>
      </c>
      <c r="I14145" s="1" t="str">
        <f aca="false">INDEX(Products!$C$2:$C$51,MATCH(C14145,Products!$A$2:$A$51,0))</f>
        <v>Sports &amp; Fitness</v>
      </c>
      <c r="J14145" s="1" t="str">
        <f aca="false">INDEX(Orders!$E$2:$E$8001,MATCH(B14145,Orders!$A$2:$A$8001,0))</f>
        <v>Cancelled</v>
      </c>
      <c r="K14145" s="1" t="str">
        <f aca="false">LEFT(INDEX(Orders!$C$2:$C$8001,MATCH(B14145,Orders!$A$2:$A$8001,0)),7)</f>
        <v>2025-05</v>
      </c>
    </row>
    <row r="14146" customFormat="false" ht="15" hidden="false" customHeight="true" outlineLevel="0" collapsed="false">
      <c r="A14146" s="1" t="s">
        <v>24616</v>
      </c>
      <c r="B14146" s="1" t="s">
        <v>9370</v>
      </c>
      <c r="C14146" s="1" t="s">
        <v>1930</v>
      </c>
      <c r="D14146" s="1" t="n">
        <v>1</v>
      </c>
      <c r="E14146" s="16" t="n">
        <v>2398.35</v>
      </c>
      <c r="F14146" s="17" t="n">
        <v>0</v>
      </c>
      <c r="G14146" s="16" t="n">
        <v>2398.35</v>
      </c>
      <c r="I14146" s="1" t="str">
        <f aca="false">INDEX(Products!$C$2:$C$51,MATCH(C14146,Products!$A$2:$A$51,0))</f>
        <v>Electronics</v>
      </c>
      <c r="J14146" s="1" t="str">
        <f aca="false">INDEX(Orders!$E$2:$E$8001,MATCH(B14146,Orders!$A$2:$A$8001,0))</f>
        <v>Delivered</v>
      </c>
      <c r="K14146" s="1" t="str">
        <f aca="false">LEFT(INDEX(Orders!$C$2:$C$8001,MATCH(B14146,Orders!$A$2:$A$8001,0)),7)</f>
        <v>2025-03</v>
      </c>
    </row>
    <row r="14147" customFormat="false" ht="15" hidden="false" customHeight="true" outlineLevel="0" collapsed="false">
      <c r="A14147" s="1" t="s">
        <v>24617</v>
      </c>
      <c r="B14147" s="1" t="s">
        <v>9370</v>
      </c>
      <c r="C14147" s="1" t="s">
        <v>2006</v>
      </c>
      <c r="D14147" s="1" t="n">
        <v>2</v>
      </c>
      <c r="E14147" s="16" t="n">
        <v>482.17</v>
      </c>
      <c r="F14147" s="17" t="n">
        <v>0.1</v>
      </c>
      <c r="G14147" s="16" t="n">
        <v>867.91</v>
      </c>
      <c r="I14147" s="1" t="str">
        <f aca="false">INDEX(Products!$C$2:$C$51,MATCH(C14147,Products!$A$2:$A$51,0))</f>
        <v>Books &amp; Stationery</v>
      </c>
      <c r="J14147" s="1" t="str">
        <f aca="false">INDEX(Orders!$E$2:$E$8001,MATCH(B14147,Orders!$A$2:$A$8001,0))</f>
        <v>Delivered</v>
      </c>
      <c r="K14147" s="1" t="str">
        <f aca="false">LEFT(INDEX(Orders!$C$2:$C$8001,MATCH(B14147,Orders!$A$2:$A$8001,0)),7)</f>
        <v>2025-03</v>
      </c>
    </row>
    <row r="14148" customFormat="false" ht="15" hidden="false" customHeight="true" outlineLevel="0" collapsed="false">
      <c r="A14148" s="1" t="s">
        <v>24618</v>
      </c>
      <c r="B14148" s="1" t="s">
        <v>9371</v>
      </c>
      <c r="C14148" s="1" t="s">
        <v>1997</v>
      </c>
      <c r="D14148" s="1" t="n">
        <v>2</v>
      </c>
      <c r="E14148" s="16" t="n">
        <v>311.15</v>
      </c>
      <c r="F14148" s="17" t="n">
        <v>0</v>
      </c>
      <c r="G14148" s="16" t="n">
        <v>622.3</v>
      </c>
      <c r="I14148" s="1" t="str">
        <f aca="false">INDEX(Products!$C$2:$C$51,MATCH(C14148,Products!$A$2:$A$51,0))</f>
        <v>Sports &amp; Fitness</v>
      </c>
      <c r="J14148" s="1" t="str">
        <f aca="false">INDEX(Orders!$E$2:$E$8001,MATCH(B14148,Orders!$A$2:$A$8001,0))</f>
        <v>Delivered</v>
      </c>
      <c r="K14148" s="1" t="str">
        <f aca="false">LEFT(INDEX(Orders!$C$2:$C$8001,MATCH(B14148,Orders!$A$2:$A$8001,0)),7)</f>
        <v>2024-10</v>
      </c>
    </row>
    <row r="14149" customFormat="false" ht="15" hidden="false" customHeight="true" outlineLevel="0" collapsed="false">
      <c r="A14149" s="1" t="s">
        <v>24619</v>
      </c>
      <c r="B14149" s="1" t="s">
        <v>9371</v>
      </c>
      <c r="C14149" s="1" t="s">
        <v>2007</v>
      </c>
      <c r="D14149" s="1" t="n">
        <v>1</v>
      </c>
      <c r="E14149" s="16" t="n">
        <v>750.27</v>
      </c>
      <c r="F14149" s="17" t="n">
        <v>0</v>
      </c>
      <c r="G14149" s="16" t="n">
        <v>750.27</v>
      </c>
      <c r="I14149" s="1" t="str">
        <f aca="false">INDEX(Products!$C$2:$C$51,MATCH(C14149,Products!$A$2:$A$51,0))</f>
        <v>Books &amp; Stationery</v>
      </c>
      <c r="J14149" s="1" t="str">
        <f aca="false">INDEX(Orders!$E$2:$E$8001,MATCH(B14149,Orders!$A$2:$A$8001,0))</f>
        <v>Delivered</v>
      </c>
      <c r="K14149" s="1" t="str">
        <f aca="false">LEFT(INDEX(Orders!$C$2:$C$8001,MATCH(B14149,Orders!$A$2:$A$8001,0)),7)</f>
        <v>2024-10</v>
      </c>
    </row>
    <row r="14150" customFormat="false" ht="15" hidden="false" customHeight="true" outlineLevel="0" collapsed="false">
      <c r="A14150" s="1" t="s">
        <v>24620</v>
      </c>
      <c r="B14150" s="1" t="s">
        <v>9372</v>
      </c>
      <c r="C14150" s="1" t="s">
        <v>1930</v>
      </c>
      <c r="D14150" s="1" t="n">
        <v>3</v>
      </c>
      <c r="E14150" s="16" t="n">
        <v>2398.35</v>
      </c>
      <c r="F14150" s="17" t="n">
        <v>0</v>
      </c>
      <c r="G14150" s="16" t="n">
        <v>7195.05</v>
      </c>
      <c r="I14150" s="1" t="str">
        <f aca="false">INDEX(Products!$C$2:$C$51,MATCH(C14150,Products!$A$2:$A$51,0))</f>
        <v>Electronics</v>
      </c>
      <c r="J14150" s="1" t="str">
        <f aca="false">INDEX(Orders!$E$2:$E$8001,MATCH(B14150,Orders!$A$2:$A$8001,0))</f>
        <v>Delivered</v>
      </c>
      <c r="K14150" s="1" t="str">
        <f aca="false">LEFT(INDEX(Orders!$C$2:$C$8001,MATCH(B14150,Orders!$A$2:$A$8001,0)),7)</f>
        <v>2024-06</v>
      </c>
    </row>
    <row r="14151" customFormat="false" ht="15" hidden="false" customHeight="true" outlineLevel="0" collapsed="false">
      <c r="A14151" s="1" t="s">
        <v>24621</v>
      </c>
      <c r="B14151" s="1" t="s">
        <v>9372</v>
      </c>
      <c r="C14151" s="1" t="s">
        <v>1971</v>
      </c>
      <c r="D14151" s="1" t="n">
        <v>1</v>
      </c>
      <c r="E14151" s="16" t="n">
        <v>2073.63</v>
      </c>
      <c r="F14151" s="17" t="n">
        <v>0</v>
      </c>
      <c r="G14151" s="16" t="n">
        <v>2073.63</v>
      </c>
      <c r="I14151" s="1" t="str">
        <f aca="false">INDEX(Products!$C$2:$C$51,MATCH(C14151,Products!$A$2:$A$51,0))</f>
        <v>Home &amp; Kitchen</v>
      </c>
      <c r="J14151" s="1" t="str">
        <f aca="false">INDEX(Orders!$E$2:$E$8001,MATCH(B14151,Orders!$A$2:$A$8001,0))</f>
        <v>Delivered</v>
      </c>
      <c r="K14151" s="1" t="str">
        <f aca="false">LEFT(INDEX(Orders!$C$2:$C$8001,MATCH(B14151,Orders!$A$2:$A$8001,0)),7)</f>
        <v>2024-06</v>
      </c>
    </row>
    <row r="14152" customFormat="false" ht="15" hidden="false" customHeight="true" outlineLevel="0" collapsed="false">
      <c r="A14152" s="1" t="s">
        <v>24622</v>
      </c>
      <c r="B14152" s="1" t="s">
        <v>9372</v>
      </c>
      <c r="C14152" s="1" t="s">
        <v>1979</v>
      </c>
      <c r="D14152" s="1" t="n">
        <v>2</v>
      </c>
      <c r="E14152" s="16" t="n">
        <v>623</v>
      </c>
      <c r="F14152" s="17" t="n">
        <v>0</v>
      </c>
      <c r="G14152" s="16" t="n">
        <v>1246</v>
      </c>
      <c r="I14152" s="1" t="str">
        <f aca="false">INDEX(Products!$C$2:$C$51,MATCH(C14152,Products!$A$2:$A$51,0))</f>
        <v>Beauty &amp; Personal Care</v>
      </c>
      <c r="J14152" s="1" t="str">
        <f aca="false">INDEX(Orders!$E$2:$E$8001,MATCH(B14152,Orders!$A$2:$A$8001,0))</f>
        <v>Delivered</v>
      </c>
      <c r="K14152" s="1" t="str">
        <f aca="false">LEFT(INDEX(Orders!$C$2:$C$8001,MATCH(B14152,Orders!$A$2:$A$8001,0)),7)</f>
        <v>2024-06</v>
      </c>
    </row>
    <row r="14153" customFormat="false" ht="15" hidden="false" customHeight="true" outlineLevel="0" collapsed="false">
      <c r="A14153" s="1" t="s">
        <v>24623</v>
      </c>
      <c r="B14153" s="1" t="s">
        <v>9372</v>
      </c>
      <c r="C14153" s="1" t="s">
        <v>1937</v>
      </c>
      <c r="D14153" s="1" t="n">
        <v>2</v>
      </c>
      <c r="E14153" s="16" t="n">
        <v>1364.75</v>
      </c>
      <c r="F14153" s="17" t="n">
        <v>0</v>
      </c>
      <c r="G14153" s="16" t="n">
        <v>2729.5</v>
      </c>
      <c r="I14153" s="1" t="str">
        <f aca="false">INDEX(Products!$C$2:$C$51,MATCH(C14153,Products!$A$2:$A$51,0))</f>
        <v>Fashion</v>
      </c>
      <c r="J14153" s="1" t="str">
        <f aca="false">INDEX(Orders!$E$2:$E$8001,MATCH(B14153,Orders!$A$2:$A$8001,0))</f>
        <v>Delivered</v>
      </c>
      <c r="K14153" s="1" t="str">
        <f aca="false">LEFT(INDEX(Orders!$C$2:$C$8001,MATCH(B14153,Orders!$A$2:$A$8001,0)),7)</f>
        <v>2024-06</v>
      </c>
    </row>
    <row r="14154" customFormat="false" ht="15" hidden="false" customHeight="true" outlineLevel="0" collapsed="false">
      <c r="A14154" s="1" t="s">
        <v>24624</v>
      </c>
      <c r="B14154" s="1" t="s">
        <v>9372</v>
      </c>
      <c r="C14154" s="1" t="s">
        <v>1990</v>
      </c>
      <c r="D14154" s="1" t="n">
        <v>2</v>
      </c>
      <c r="E14154" s="16" t="n">
        <v>5311.32</v>
      </c>
      <c r="F14154" s="17" t="n">
        <v>0</v>
      </c>
      <c r="G14154" s="16" t="n">
        <v>10622.64</v>
      </c>
      <c r="I14154" s="1" t="str">
        <f aca="false">INDEX(Products!$C$2:$C$51,MATCH(C14154,Products!$A$2:$A$51,0))</f>
        <v>Sports &amp; Fitness</v>
      </c>
      <c r="J14154" s="1" t="str">
        <f aca="false">INDEX(Orders!$E$2:$E$8001,MATCH(B14154,Orders!$A$2:$A$8001,0))</f>
        <v>Delivered</v>
      </c>
      <c r="K14154" s="1" t="str">
        <f aca="false">LEFT(INDEX(Orders!$C$2:$C$8001,MATCH(B14154,Orders!$A$2:$A$8001,0)),7)</f>
        <v>2024-06</v>
      </c>
    </row>
    <row r="14155" customFormat="false" ht="15" hidden="false" customHeight="true" outlineLevel="0" collapsed="false">
      <c r="A14155" s="1" t="s">
        <v>24625</v>
      </c>
      <c r="B14155" s="1" t="s">
        <v>9373</v>
      </c>
      <c r="C14155" s="1" t="s">
        <v>2007</v>
      </c>
      <c r="D14155" s="1" t="n">
        <v>1</v>
      </c>
      <c r="E14155" s="16" t="n">
        <v>750.27</v>
      </c>
      <c r="F14155" s="17" t="n">
        <v>0</v>
      </c>
      <c r="G14155" s="16" t="n">
        <v>750.27</v>
      </c>
      <c r="I14155" s="1" t="str">
        <f aca="false">INDEX(Products!$C$2:$C$51,MATCH(C14155,Products!$A$2:$A$51,0))</f>
        <v>Books &amp; Stationery</v>
      </c>
      <c r="J14155" s="1" t="str">
        <f aca="false">INDEX(Orders!$E$2:$E$8001,MATCH(B14155,Orders!$A$2:$A$8001,0))</f>
        <v>Delivered</v>
      </c>
      <c r="K14155" s="1" t="str">
        <f aca="false">LEFT(INDEX(Orders!$C$2:$C$8001,MATCH(B14155,Orders!$A$2:$A$8001,0)),7)</f>
        <v>2025-01</v>
      </c>
    </row>
    <row r="14156" customFormat="false" ht="15" hidden="false" customHeight="true" outlineLevel="0" collapsed="false">
      <c r="A14156" s="1" t="s">
        <v>24626</v>
      </c>
      <c r="B14156" s="1" t="s">
        <v>9374</v>
      </c>
      <c r="C14156" s="1" t="s">
        <v>2007</v>
      </c>
      <c r="D14156" s="1" t="n">
        <v>1</v>
      </c>
      <c r="E14156" s="16" t="n">
        <v>750.27</v>
      </c>
      <c r="F14156" s="17" t="n">
        <v>0.05</v>
      </c>
      <c r="G14156" s="16" t="n">
        <v>712.76</v>
      </c>
      <c r="I14156" s="1" t="str">
        <f aca="false">INDEX(Products!$C$2:$C$51,MATCH(C14156,Products!$A$2:$A$51,0))</f>
        <v>Books &amp; Stationery</v>
      </c>
      <c r="J14156" s="1" t="str">
        <f aca="false">INDEX(Orders!$E$2:$E$8001,MATCH(B14156,Orders!$A$2:$A$8001,0))</f>
        <v>Delivered</v>
      </c>
      <c r="K14156" s="1" t="str">
        <f aca="false">LEFT(INDEX(Orders!$C$2:$C$8001,MATCH(B14156,Orders!$A$2:$A$8001,0)),7)</f>
        <v>2024-11</v>
      </c>
    </row>
    <row r="14157" customFormat="false" ht="15" hidden="false" customHeight="true" outlineLevel="0" collapsed="false">
      <c r="A14157" s="1" t="s">
        <v>24627</v>
      </c>
      <c r="B14157" s="1" t="s">
        <v>9374</v>
      </c>
      <c r="C14157" s="1" t="s">
        <v>1979</v>
      </c>
      <c r="D14157" s="1" t="n">
        <v>1</v>
      </c>
      <c r="E14157" s="16" t="n">
        <v>623</v>
      </c>
      <c r="F14157" s="17" t="n">
        <v>0</v>
      </c>
      <c r="G14157" s="16" t="n">
        <v>623</v>
      </c>
      <c r="I14157" s="1" t="str">
        <f aca="false">INDEX(Products!$C$2:$C$51,MATCH(C14157,Products!$A$2:$A$51,0))</f>
        <v>Beauty &amp; Personal Care</v>
      </c>
      <c r="J14157" s="1" t="str">
        <f aca="false">INDEX(Orders!$E$2:$E$8001,MATCH(B14157,Orders!$A$2:$A$8001,0))</f>
        <v>Delivered</v>
      </c>
      <c r="K14157" s="1" t="str">
        <f aca="false">LEFT(INDEX(Orders!$C$2:$C$8001,MATCH(B14157,Orders!$A$2:$A$8001,0)),7)</f>
        <v>2024-11</v>
      </c>
    </row>
    <row r="14158" customFormat="false" ht="15" hidden="false" customHeight="true" outlineLevel="0" collapsed="false">
      <c r="A14158" s="1" t="s">
        <v>24628</v>
      </c>
      <c r="B14158" s="1" t="s">
        <v>9375</v>
      </c>
      <c r="C14158" s="1" t="s">
        <v>1971</v>
      </c>
      <c r="D14158" s="1" t="n">
        <v>1</v>
      </c>
      <c r="E14158" s="16" t="n">
        <v>2073.63</v>
      </c>
      <c r="F14158" s="17" t="n">
        <v>0.1</v>
      </c>
      <c r="G14158" s="16" t="n">
        <v>1866.27</v>
      </c>
      <c r="I14158" s="1" t="str">
        <f aca="false">INDEX(Products!$C$2:$C$51,MATCH(C14158,Products!$A$2:$A$51,0))</f>
        <v>Home &amp; Kitchen</v>
      </c>
      <c r="J14158" s="1" t="str">
        <f aca="false">INDEX(Orders!$E$2:$E$8001,MATCH(B14158,Orders!$A$2:$A$8001,0))</f>
        <v>Delivered</v>
      </c>
      <c r="K14158" s="1" t="str">
        <f aca="false">LEFT(INDEX(Orders!$C$2:$C$8001,MATCH(B14158,Orders!$A$2:$A$8001,0)),7)</f>
        <v>2025-11</v>
      </c>
    </row>
    <row r="14159" customFormat="false" ht="15" hidden="false" customHeight="true" outlineLevel="0" collapsed="false">
      <c r="A14159" s="1" t="s">
        <v>24629</v>
      </c>
      <c r="B14159" s="1" t="s">
        <v>9375</v>
      </c>
      <c r="C14159" s="1" t="s">
        <v>1997</v>
      </c>
      <c r="D14159" s="1" t="n">
        <v>1</v>
      </c>
      <c r="E14159" s="16" t="n">
        <v>311.15</v>
      </c>
      <c r="F14159" s="17" t="n">
        <v>0.1</v>
      </c>
      <c r="G14159" s="16" t="n">
        <v>280.03</v>
      </c>
      <c r="I14159" s="1" t="str">
        <f aca="false">INDEX(Products!$C$2:$C$51,MATCH(C14159,Products!$A$2:$A$51,0))</f>
        <v>Sports &amp; Fitness</v>
      </c>
      <c r="J14159" s="1" t="str">
        <f aca="false">INDEX(Orders!$E$2:$E$8001,MATCH(B14159,Orders!$A$2:$A$8001,0))</f>
        <v>Delivered</v>
      </c>
      <c r="K14159" s="1" t="str">
        <f aca="false">LEFT(INDEX(Orders!$C$2:$C$8001,MATCH(B14159,Orders!$A$2:$A$8001,0)),7)</f>
        <v>2025-11</v>
      </c>
    </row>
    <row r="14160" customFormat="false" ht="15" hidden="false" customHeight="true" outlineLevel="0" collapsed="false">
      <c r="A14160" s="1" t="s">
        <v>24630</v>
      </c>
      <c r="B14160" s="1" t="s">
        <v>9375</v>
      </c>
      <c r="C14160" s="1" t="s">
        <v>1975</v>
      </c>
      <c r="D14160" s="1" t="n">
        <v>1</v>
      </c>
      <c r="E14160" s="16" t="n">
        <v>862.99</v>
      </c>
      <c r="F14160" s="17" t="n">
        <v>0.05</v>
      </c>
      <c r="G14160" s="16" t="n">
        <v>819.84</v>
      </c>
      <c r="I14160" s="1" t="str">
        <f aca="false">INDEX(Products!$C$2:$C$51,MATCH(C14160,Products!$A$2:$A$51,0))</f>
        <v>Beauty &amp; Personal Care</v>
      </c>
      <c r="J14160" s="1" t="str">
        <f aca="false">INDEX(Orders!$E$2:$E$8001,MATCH(B14160,Orders!$A$2:$A$8001,0))</f>
        <v>Delivered</v>
      </c>
      <c r="K14160" s="1" t="str">
        <f aca="false">LEFT(INDEX(Orders!$C$2:$C$8001,MATCH(B14160,Orders!$A$2:$A$8001,0)),7)</f>
        <v>2025-11</v>
      </c>
    </row>
    <row r="14161" customFormat="false" ht="15" hidden="false" customHeight="true" outlineLevel="0" collapsed="false">
      <c r="A14161" s="1" t="s">
        <v>24631</v>
      </c>
      <c r="B14161" s="1" t="s">
        <v>9375</v>
      </c>
      <c r="C14161" s="1" t="s">
        <v>1930</v>
      </c>
      <c r="D14161" s="1" t="n">
        <v>1</v>
      </c>
      <c r="E14161" s="16" t="n">
        <v>2398.35</v>
      </c>
      <c r="F14161" s="17" t="n">
        <v>0</v>
      </c>
      <c r="G14161" s="16" t="n">
        <v>2398.35</v>
      </c>
      <c r="I14161" s="1" t="str">
        <f aca="false">INDEX(Products!$C$2:$C$51,MATCH(C14161,Products!$A$2:$A$51,0))</f>
        <v>Electronics</v>
      </c>
      <c r="J14161" s="1" t="str">
        <f aca="false">INDEX(Orders!$E$2:$E$8001,MATCH(B14161,Orders!$A$2:$A$8001,0))</f>
        <v>Delivered</v>
      </c>
      <c r="K14161" s="1" t="str">
        <f aca="false">LEFT(INDEX(Orders!$C$2:$C$8001,MATCH(B14161,Orders!$A$2:$A$8001,0)),7)</f>
        <v>2025-11</v>
      </c>
    </row>
    <row r="14162" customFormat="false" ht="15" hidden="false" customHeight="true" outlineLevel="0" collapsed="false">
      <c r="A14162" s="1" t="s">
        <v>24632</v>
      </c>
      <c r="B14162" s="1" t="s">
        <v>9376</v>
      </c>
      <c r="C14162" s="1" t="s">
        <v>1977</v>
      </c>
      <c r="D14162" s="1" t="n">
        <v>1</v>
      </c>
      <c r="E14162" s="16" t="n">
        <v>2386.05</v>
      </c>
      <c r="F14162" s="17" t="n">
        <v>0</v>
      </c>
      <c r="G14162" s="16" t="n">
        <v>2386.05</v>
      </c>
      <c r="I14162" s="1" t="str">
        <f aca="false">INDEX(Products!$C$2:$C$51,MATCH(C14162,Products!$A$2:$A$51,0))</f>
        <v>Beauty &amp; Personal Care</v>
      </c>
      <c r="J14162" s="1" t="str">
        <f aca="false">INDEX(Orders!$E$2:$E$8001,MATCH(B14162,Orders!$A$2:$A$8001,0))</f>
        <v>Delivered</v>
      </c>
      <c r="K14162" s="1" t="str">
        <f aca="false">LEFT(INDEX(Orders!$C$2:$C$8001,MATCH(B14162,Orders!$A$2:$A$8001,0)),7)</f>
        <v>2025-02</v>
      </c>
    </row>
    <row r="14163" customFormat="false" ht="15" hidden="false" customHeight="true" outlineLevel="0" collapsed="false">
      <c r="A14163" s="1" t="s">
        <v>24633</v>
      </c>
      <c r="B14163" s="1" t="s">
        <v>9376</v>
      </c>
      <c r="C14163" s="1" t="s">
        <v>1937</v>
      </c>
      <c r="D14163" s="1" t="n">
        <v>1</v>
      </c>
      <c r="E14163" s="16" t="n">
        <v>1364.75</v>
      </c>
      <c r="F14163" s="17" t="n">
        <v>0</v>
      </c>
      <c r="G14163" s="16" t="n">
        <v>1364.75</v>
      </c>
      <c r="I14163" s="1" t="str">
        <f aca="false">INDEX(Products!$C$2:$C$51,MATCH(C14163,Products!$A$2:$A$51,0))</f>
        <v>Fashion</v>
      </c>
      <c r="J14163" s="1" t="str">
        <f aca="false">INDEX(Orders!$E$2:$E$8001,MATCH(B14163,Orders!$A$2:$A$8001,0))</f>
        <v>Delivered</v>
      </c>
      <c r="K14163" s="1" t="str">
        <f aca="false">LEFT(INDEX(Orders!$C$2:$C$8001,MATCH(B14163,Orders!$A$2:$A$8001,0)),7)</f>
        <v>2025-02</v>
      </c>
    </row>
    <row r="14164" customFormat="false" ht="15" hidden="false" customHeight="true" outlineLevel="0" collapsed="false">
      <c r="A14164" s="1" t="s">
        <v>24634</v>
      </c>
      <c r="B14164" s="1" t="s">
        <v>9377</v>
      </c>
      <c r="C14164" s="1" t="s">
        <v>2006</v>
      </c>
      <c r="D14164" s="1" t="n">
        <v>3</v>
      </c>
      <c r="E14164" s="16" t="n">
        <v>482.17</v>
      </c>
      <c r="F14164" s="17" t="n">
        <v>0</v>
      </c>
      <c r="G14164" s="16" t="n">
        <v>1446.51</v>
      </c>
      <c r="I14164" s="1" t="str">
        <f aca="false">INDEX(Products!$C$2:$C$51,MATCH(C14164,Products!$A$2:$A$51,0))</f>
        <v>Books &amp; Stationery</v>
      </c>
      <c r="J14164" s="1" t="str">
        <f aca="false">INDEX(Orders!$E$2:$E$8001,MATCH(B14164,Orders!$A$2:$A$8001,0))</f>
        <v>Delivered</v>
      </c>
      <c r="K14164" s="1" t="str">
        <f aca="false">LEFT(INDEX(Orders!$C$2:$C$8001,MATCH(B14164,Orders!$A$2:$A$8001,0)),7)</f>
        <v>2025-01</v>
      </c>
    </row>
    <row r="14165" customFormat="false" ht="15" hidden="false" customHeight="true" outlineLevel="0" collapsed="false">
      <c r="A14165" s="1" t="s">
        <v>24635</v>
      </c>
      <c r="B14165" s="1" t="s">
        <v>9378</v>
      </c>
      <c r="C14165" s="1" t="s">
        <v>1988</v>
      </c>
      <c r="D14165" s="1" t="n">
        <v>1</v>
      </c>
      <c r="E14165" s="16" t="n">
        <v>681.07</v>
      </c>
      <c r="F14165" s="17" t="n">
        <v>0.15</v>
      </c>
      <c r="G14165" s="16" t="n">
        <v>578.91</v>
      </c>
      <c r="I14165" s="1" t="str">
        <f aca="false">INDEX(Products!$C$2:$C$51,MATCH(C14165,Products!$A$2:$A$51,0))</f>
        <v>Sports &amp; Fitness</v>
      </c>
      <c r="J14165" s="1" t="str">
        <f aca="false">INDEX(Orders!$E$2:$E$8001,MATCH(B14165,Orders!$A$2:$A$8001,0))</f>
        <v>Delivered</v>
      </c>
      <c r="K14165" s="1" t="str">
        <f aca="false">LEFT(INDEX(Orders!$C$2:$C$8001,MATCH(B14165,Orders!$A$2:$A$8001,0)),7)</f>
        <v>2025-06</v>
      </c>
    </row>
    <row r="14166" customFormat="false" ht="15" hidden="false" customHeight="true" outlineLevel="0" collapsed="false">
      <c r="A14166" s="1" t="s">
        <v>24636</v>
      </c>
      <c r="B14166" s="1" t="s">
        <v>9378</v>
      </c>
      <c r="C14166" s="1" t="s">
        <v>1959</v>
      </c>
      <c r="D14166" s="1" t="n">
        <v>1</v>
      </c>
      <c r="E14166" s="16" t="n">
        <v>2142.79</v>
      </c>
      <c r="F14166" s="17" t="n">
        <v>0</v>
      </c>
      <c r="G14166" s="16" t="n">
        <v>2142.79</v>
      </c>
      <c r="I14166" s="1" t="str">
        <f aca="false">INDEX(Products!$C$2:$C$51,MATCH(C14166,Products!$A$2:$A$51,0))</f>
        <v>Home &amp; Kitchen</v>
      </c>
      <c r="J14166" s="1" t="str">
        <f aca="false">INDEX(Orders!$E$2:$E$8001,MATCH(B14166,Orders!$A$2:$A$8001,0))</f>
        <v>Delivered</v>
      </c>
      <c r="K14166" s="1" t="str">
        <f aca="false">LEFT(INDEX(Orders!$C$2:$C$8001,MATCH(B14166,Orders!$A$2:$A$8001,0)),7)</f>
        <v>2025-06</v>
      </c>
    </row>
    <row r="14167" customFormat="false" ht="15" hidden="false" customHeight="true" outlineLevel="0" collapsed="false">
      <c r="A14167" s="1" t="s">
        <v>24637</v>
      </c>
      <c r="B14167" s="1" t="s">
        <v>9379</v>
      </c>
      <c r="C14167" s="1" t="s">
        <v>1959</v>
      </c>
      <c r="D14167" s="1" t="n">
        <v>1</v>
      </c>
      <c r="E14167" s="16" t="n">
        <v>2142.79</v>
      </c>
      <c r="F14167" s="17" t="n">
        <v>0</v>
      </c>
      <c r="G14167" s="16" t="n">
        <v>2142.79</v>
      </c>
      <c r="I14167" s="1" t="str">
        <f aca="false">INDEX(Products!$C$2:$C$51,MATCH(C14167,Products!$A$2:$A$51,0))</f>
        <v>Home &amp; Kitchen</v>
      </c>
      <c r="J14167" s="1" t="str">
        <f aca="false">INDEX(Orders!$E$2:$E$8001,MATCH(B14167,Orders!$A$2:$A$8001,0))</f>
        <v>Delivered</v>
      </c>
      <c r="K14167" s="1" t="str">
        <f aca="false">LEFT(INDEX(Orders!$C$2:$C$8001,MATCH(B14167,Orders!$A$2:$A$8001,0)),7)</f>
        <v>2024-12</v>
      </c>
    </row>
    <row r="14168" customFormat="false" ht="15" hidden="false" customHeight="true" outlineLevel="0" collapsed="false">
      <c r="A14168" s="1" t="s">
        <v>24638</v>
      </c>
      <c r="B14168" s="1" t="s">
        <v>9379</v>
      </c>
      <c r="C14168" s="1" t="s">
        <v>1930</v>
      </c>
      <c r="D14168" s="1" t="n">
        <v>1</v>
      </c>
      <c r="E14168" s="16" t="n">
        <v>2398.35</v>
      </c>
      <c r="F14168" s="17" t="n">
        <v>0.1</v>
      </c>
      <c r="G14168" s="16" t="n">
        <v>2158.52</v>
      </c>
      <c r="I14168" s="1" t="str">
        <f aca="false">INDEX(Products!$C$2:$C$51,MATCH(C14168,Products!$A$2:$A$51,0))</f>
        <v>Electronics</v>
      </c>
      <c r="J14168" s="1" t="str">
        <f aca="false">INDEX(Orders!$E$2:$E$8001,MATCH(B14168,Orders!$A$2:$A$8001,0))</f>
        <v>Delivered</v>
      </c>
      <c r="K14168" s="1" t="str">
        <f aca="false">LEFT(INDEX(Orders!$C$2:$C$8001,MATCH(B14168,Orders!$A$2:$A$8001,0)),7)</f>
        <v>2024-12</v>
      </c>
    </row>
    <row r="14169" customFormat="false" ht="15" hidden="false" customHeight="true" outlineLevel="0" collapsed="false">
      <c r="A14169" s="1" t="s">
        <v>24639</v>
      </c>
      <c r="B14169" s="1" t="s">
        <v>9379</v>
      </c>
      <c r="C14169" s="1" t="s">
        <v>1920</v>
      </c>
      <c r="D14169" s="1" t="n">
        <v>1</v>
      </c>
      <c r="E14169" s="16" t="n">
        <v>4273.58</v>
      </c>
      <c r="F14169" s="17" t="n">
        <v>0</v>
      </c>
      <c r="G14169" s="16" t="n">
        <v>4273.58</v>
      </c>
      <c r="I14169" s="1" t="str">
        <f aca="false">INDEX(Products!$C$2:$C$51,MATCH(C14169,Products!$A$2:$A$51,0))</f>
        <v>Electronics</v>
      </c>
      <c r="J14169" s="1" t="str">
        <f aca="false">INDEX(Orders!$E$2:$E$8001,MATCH(B14169,Orders!$A$2:$A$8001,0))</f>
        <v>Delivered</v>
      </c>
      <c r="K14169" s="1" t="str">
        <f aca="false">LEFT(INDEX(Orders!$C$2:$C$8001,MATCH(B14169,Orders!$A$2:$A$8001,0)),7)</f>
        <v>2024-12</v>
      </c>
    </row>
    <row r="14170" customFormat="false" ht="15" hidden="false" customHeight="true" outlineLevel="0" collapsed="false">
      <c r="A14170" s="1" t="s">
        <v>24640</v>
      </c>
      <c r="B14170" s="1" t="s">
        <v>9379</v>
      </c>
      <c r="C14170" s="1" t="s">
        <v>1961</v>
      </c>
      <c r="D14170" s="1" t="n">
        <v>1</v>
      </c>
      <c r="E14170" s="16" t="n">
        <v>3493.68</v>
      </c>
      <c r="F14170" s="17" t="n">
        <v>0</v>
      </c>
      <c r="G14170" s="16" t="n">
        <v>3493.68</v>
      </c>
      <c r="I14170" s="1" t="str">
        <f aca="false">INDEX(Products!$C$2:$C$51,MATCH(C14170,Products!$A$2:$A$51,0))</f>
        <v>Home &amp; Kitchen</v>
      </c>
      <c r="J14170" s="1" t="str">
        <f aca="false">INDEX(Orders!$E$2:$E$8001,MATCH(B14170,Orders!$A$2:$A$8001,0))</f>
        <v>Delivered</v>
      </c>
      <c r="K14170" s="1" t="str">
        <f aca="false">LEFT(INDEX(Orders!$C$2:$C$8001,MATCH(B14170,Orders!$A$2:$A$8001,0)),7)</f>
        <v>2024-12</v>
      </c>
    </row>
    <row r="14171" customFormat="false" ht="15" hidden="false" customHeight="true" outlineLevel="0" collapsed="false">
      <c r="A14171" s="1" t="s">
        <v>24641</v>
      </c>
      <c r="B14171" s="1" t="s">
        <v>9380</v>
      </c>
      <c r="C14171" s="1" t="s">
        <v>1933</v>
      </c>
      <c r="D14171" s="1" t="n">
        <v>1</v>
      </c>
      <c r="E14171" s="16" t="n">
        <v>7194.38</v>
      </c>
      <c r="F14171" s="17" t="n">
        <v>0</v>
      </c>
      <c r="G14171" s="16" t="n">
        <v>7194.38</v>
      </c>
      <c r="I14171" s="1" t="str">
        <f aca="false">INDEX(Products!$C$2:$C$51,MATCH(C14171,Products!$A$2:$A$51,0))</f>
        <v>Electronics</v>
      </c>
      <c r="J14171" s="1" t="str">
        <f aca="false">INDEX(Orders!$E$2:$E$8001,MATCH(B14171,Orders!$A$2:$A$8001,0))</f>
        <v>Delivered</v>
      </c>
      <c r="K14171" s="1" t="str">
        <f aca="false">LEFT(INDEX(Orders!$C$2:$C$8001,MATCH(B14171,Orders!$A$2:$A$8001,0)),7)</f>
        <v>2025-05</v>
      </c>
    </row>
    <row r="14172" customFormat="false" ht="15" hidden="false" customHeight="true" outlineLevel="0" collapsed="false">
      <c r="A14172" s="1" t="s">
        <v>24642</v>
      </c>
      <c r="B14172" s="1" t="s">
        <v>9380</v>
      </c>
      <c r="C14172" s="1" t="s">
        <v>2000</v>
      </c>
      <c r="D14172" s="1" t="n">
        <v>1</v>
      </c>
      <c r="E14172" s="16" t="n">
        <v>425.08</v>
      </c>
      <c r="F14172" s="17" t="n">
        <v>0.15</v>
      </c>
      <c r="G14172" s="16" t="n">
        <v>361.32</v>
      </c>
      <c r="I14172" s="1" t="str">
        <f aca="false">INDEX(Products!$C$2:$C$51,MATCH(C14172,Products!$A$2:$A$51,0))</f>
        <v>Books &amp; Stationery</v>
      </c>
      <c r="J14172" s="1" t="str">
        <f aca="false">INDEX(Orders!$E$2:$E$8001,MATCH(B14172,Orders!$A$2:$A$8001,0))</f>
        <v>Delivered</v>
      </c>
      <c r="K14172" s="1" t="str">
        <f aca="false">LEFT(INDEX(Orders!$C$2:$C$8001,MATCH(B14172,Orders!$A$2:$A$8001,0)),7)</f>
        <v>2025-05</v>
      </c>
    </row>
    <row r="14173" customFormat="false" ht="15" hidden="false" customHeight="true" outlineLevel="0" collapsed="false">
      <c r="A14173" s="1" t="s">
        <v>24643</v>
      </c>
      <c r="B14173" s="1" t="s">
        <v>9381</v>
      </c>
      <c r="C14173" s="1" t="s">
        <v>1930</v>
      </c>
      <c r="D14173" s="1" t="n">
        <v>1</v>
      </c>
      <c r="E14173" s="16" t="n">
        <v>2398.35</v>
      </c>
      <c r="F14173" s="17" t="n">
        <v>0</v>
      </c>
      <c r="G14173" s="16" t="n">
        <v>2398.35</v>
      </c>
      <c r="I14173" s="1" t="str">
        <f aca="false">INDEX(Products!$C$2:$C$51,MATCH(C14173,Products!$A$2:$A$51,0))</f>
        <v>Electronics</v>
      </c>
      <c r="J14173" s="1" t="str">
        <f aca="false">INDEX(Orders!$E$2:$E$8001,MATCH(B14173,Orders!$A$2:$A$8001,0))</f>
        <v>Delivered</v>
      </c>
      <c r="K14173" s="1" t="str">
        <f aca="false">LEFT(INDEX(Orders!$C$2:$C$8001,MATCH(B14173,Orders!$A$2:$A$8001,0)),7)</f>
        <v>2024-03</v>
      </c>
    </row>
    <row r="14174" customFormat="false" ht="15" hidden="false" customHeight="true" outlineLevel="0" collapsed="false">
      <c r="A14174" s="1" t="s">
        <v>24644</v>
      </c>
      <c r="B14174" s="1" t="s">
        <v>9381</v>
      </c>
      <c r="C14174" s="1" t="s">
        <v>1943</v>
      </c>
      <c r="D14174" s="1" t="n">
        <v>2</v>
      </c>
      <c r="E14174" s="16" t="n">
        <v>1250.54</v>
      </c>
      <c r="F14174" s="17" t="n">
        <v>0</v>
      </c>
      <c r="G14174" s="16" t="n">
        <v>2501.08</v>
      </c>
      <c r="I14174" s="1" t="str">
        <f aca="false">INDEX(Products!$C$2:$C$51,MATCH(C14174,Products!$A$2:$A$51,0))</f>
        <v>Fashion</v>
      </c>
      <c r="J14174" s="1" t="str">
        <f aca="false">INDEX(Orders!$E$2:$E$8001,MATCH(B14174,Orders!$A$2:$A$8001,0))</f>
        <v>Delivered</v>
      </c>
      <c r="K14174" s="1" t="str">
        <f aca="false">LEFT(INDEX(Orders!$C$2:$C$8001,MATCH(B14174,Orders!$A$2:$A$8001,0)),7)</f>
        <v>2024-03</v>
      </c>
    </row>
    <row r="14175" customFormat="false" ht="15" hidden="false" customHeight="true" outlineLevel="0" collapsed="false">
      <c r="A14175" s="1" t="s">
        <v>24645</v>
      </c>
      <c r="B14175" s="1" t="s">
        <v>9382</v>
      </c>
      <c r="C14175" s="1" t="s">
        <v>1940</v>
      </c>
      <c r="D14175" s="1" t="n">
        <v>1</v>
      </c>
      <c r="E14175" s="16" t="n">
        <v>2374.52</v>
      </c>
      <c r="F14175" s="17" t="n">
        <v>0.15</v>
      </c>
      <c r="G14175" s="16" t="n">
        <v>2018.34</v>
      </c>
      <c r="I14175" s="1" t="str">
        <f aca="false">INDEX(Products!$C$2:$C$51,MATCH(C14175,Products!$A$2:$A$51,0))</f>
        <v>Fashion</v>
      </c>
      <c r="J14175" s="1" t="str">
        <f aca="false">INDEX(Orders!$E$2:$E$8001,MATCH(B14175,Orders!$A$2:$A$8001,0))</f>
        <v>Delivered</v>
      </c>
      <c r="K14175" s="1" t="str">
        <f aca="false">LEFT(INDEX(Orders!$C$2:$C$8001,MATCH(B14175,Orders!$A$2:$A$8001,0)),7)</f>
        <v>2024-10</v>
      </c>
    </row>
    <row r="14176" customFormat="false" ht="15" hidden="false" customHeight="true" outlineLevel="0" collapsed="false">
      <c r="A14176" s="1" t="s">
        <v>24646</v>
      </c>
      <c r="B14176" s="1" t="s">
        <v>9382</v>
      </c>
      <c r="C14176" s="1" t="s">
        <v>2006</v>
      </c>
      <c r="D14176" s="1" t="n">
        <v>1</v>
      </c>
      <c r="E14176" s="16" t="n">
        <v>482.17</v>
      </c>
      <c r="F14176" s="17" t="n">
        <v>0.05</v>
      </c>
      <c r="G14176" s="16" t="n">
        <v>458.06</v>
      </c>
      <c r="I14176" s="1" t="str">
        <f aca="false">INDEX(Products!$C$2:$C$51,MATCH(C14176,Products!$A$2:$A$51,0))</f>
        <v>Books &amp; Stationery</v>
      </c>
      <c r="J14176" s="1" t="str">
        <f aca="false">INDEX(Orders!$E$2:$E$8001,MATCH(B14176,Orders!$A$2:$A$8001,0))</f>
        <v>Delivered</v>
      </c>
      <c r="K14176" s="1" t="str">
        <f aca="false">LEFT(INDEX(Orders!$C$2:$C$8001,MATCH(B14176,Orders!$A$2:$A$8001,0)),7)</f>
        <v>2024-10</v>
      </c>
    </row>
    <row r="14177" customFormat="false" ht="15" hidden="false" customHeight="true" outlineLevel="0" collapsed="false">
      <c r="A14177" s="1" t="s">
        <v>24647</v>
      </c>
      <c r="B14177" s="1" t="s">
        <v>9382</v>
      </c>
      <c r="C14177" s="1" t="s">
        <v>2007</v>
      </c>
      <c r="D14177" s="1" t="n">
        <v>2</v>
      </c>
      <c r="E14177" s="16" t="n">
        <v>750.27</v>
      </c>
      <c r="F14177" s="17" t="n">
        <v>0.1</v>
      </c>
      <c r="G14177" s="16" t="n">
        <v>1350.49</v>
      </c>
      <c r="I14177" s="1" t="str">
        <f aca="false">INDEX(Products!$C$2:$C$51,MATCH(C14177,Products!$A$2:$A$51,0))</f>
        <v>Books &amp; Stationery</v>
      </c>
      <c r="J14177" s="1" t="str">
        <f aca="false">INDEX(Orders!$E$2:$E$8001,MATCH(B14177,Orders!$A$2:$A$8001,0))</f>
        <v>Delivered</v>
      </c>
      <c r="K14177" s="1" t="str">
        <f aca="false">LEFT(INDEX(Orders!$C$2:$C$8001,MATCH(B14177,Orders!$A$2:$A$8001,0)),7)</f>
        <v>2024-10</v>
      </c>
    </row>
    <row r="14178" customFormat="false" ht="15" hidden="false" customHeight="true" outlineLevel="0" collapsed="false">
      <c r="A14178" s="1" t="s">
        <v>24648</v>
      </c>
      <c r="B14178" s="1" t="s">
        <v>9383</v>
      </c>
      <c r="C14178" s="1" t="s">
        <v>1997</v>
      </c>
      <c r="D14178" s="1" t="n">
        <v>1</v>
      </c>
      <c r="E14178" s="16" t="n">
        <v>311.15</v>
      </c>
      <c r="F14178" s="17" t="n">
        <v>0.05</v>
      </c>
      <c r="G14178" s="16" t="n">
        <v>295.59</v>
      </c>
      <c r="I14178" s="1" t="str">
        <f aca="false">INDEX(Products!$C$2:$C$51,MATCH(C14178,Products!$A$2:$A$51,0))</f>
        <v>Sports &amp; Fitness</v>
      </c>
      <c r="J14178" s="1" t="str">
        <f aca="false">INDEX(Orders!$E$2:$E$8001,MATCH(B14178,Orders!$A$2:$A$8001,0))</f>
        <v>Delivered</v>
      </c>
      <c r="K14178" s="1" t="str">
        <f aca="false">LEFT(INDEX(Orders!$C$2:$C$8001,MATCH(B14178,Orders!$A$2:$A$8001,0)),7)</f>
        <v>2024-03</v>
      </c>
    </row>
    <row r="14179" customFormat="false" ht="15" hidden="false" customHeight="true" outlineLevel="0" collapsed="false">
      <c r="A14179" s="1" t="s">
        <v>24649</v>
      </c>
      <c r="B14179" s="1" t="s">
        <v>9384</v>
      </c>
      <c r="C14179" s="1" t="s">
        <v>1971</v>
      </c>
      <c r="D14179" s="1" t="n">
        <v>1</v>
      </c>
      <c r="E14179" s="16" t="n">
        <v>2073.63</v>
      </c>
      <c r="F14179" s="17" t="n">
        <v>0</v>
      </c>
      <c r="G14179" s="16" t="n">
        <v>2073.63</v>
      </c>
      <c r="I14179" s="1" t="str">
        <f aca="false">INDEX(Products!$C$2:$C$51,MATCH(C14179,Products!$A$2:$A$51,0))</f>
        <v>Home &amp; Kitchen</v>
      </c>
      <c r="J14179" s="1" t="str">
        <f aca="false">INDEX(Orders!$E$2:$E$8001,MATCH(B14179,Orders!$A$2:$A$8001,0))</f>
        <v>Delivered</v>
      </c>
      <c r="K14179" s="1" t="str">
        <f aca="false">LEFT(INDEX(Orders!$C$2:$C$8001,MATCH(B14179,Orders!$A$2:$A$8001,0)),7)</f>
        <v>2025-05</v>
      </c>
    </row>
    <row r="14180" customFormat="false" ht="15" hidden="false" customHeight="true" outlineLevel="0" collapsed="false">
      <c r="A14180" s="1" t="s">
        <v>24650</v>
      </c>
      <c r="B14180" s="1" t="s">
        <v>9384</v>
      </c>
      <c r="C14180" s="1" t="s">
        <v>1930</v>
      </c>
      <c r="D14180" s="1" t="n">
        <v>1</v>
      </c>
      <c r="E14180" s="16" t="n">
        <v>2398.35</v>
      </c>
      <c r="F14180" s="17" t="n">
        <v>0.1</v>
      </c>
      <c r="G14180" s="16" t="n">
        <v>2158.52</v>
      </c>
      <c r="I14180" s="1" t="str">
        <f aca="false">INDEX(Products!$C$2:$C$51,MATCH(C14180,Products!$A$2:$A$51,0))</f>
        <v>Electronics</v>
      </c>
      <c r="J14180" s="1" t="str">
        <f aca="false">INDEX(Orders!$E$2:$E$8001,MATCH(B14180,Orders!$A$2:$A$8001,0))</f>
        <v>Delivered</v>
      </c>
      <c r="K14180" s="1" t="str">
        <f aca="false">LEFT(INDEX(Orders!$C$2:$C$8001,MATCH(B14180,Orders!$A$2:$A$8001,0)),7)</f>
        <v>2025-05</v>
      </c>
    </row>
    <row r="14181" customFormat="false" ht="15" hidden="false" customHeight="true" outlineLevel="0" collapsed="false">
      <c r="A14181" s="1" t="s">
        <v>24651</v>
      </c>
      <c r="B14181" s="1" t="s">
        <v>9385</v>
      </c>
      <c r="C14181" s="1" t="s">
        <v>1990</v>
      </c>
      <c r="D14181" s="1" t="n">
        <v>3</v>
      </c>
      <c r="E14181" s="16" t="n">
        <v>5311.32</v>
      </c>
      <c r="F14181" s="17" t="n">
        <v>0.1</v>
      </c>
      <c r="G14181" s="16" t="n">
        <v>14340.56</v>
      </c>
      <c r="I14181" s="1" t="str">
        <f aca="false">INDEX(Products!$C$2:$C$51,MATCH(C14181,Products!$A$2:$A$51,0))</f>
        <v>Sports &amp; Fitness</v>
      </c>
      <c r="J14181" s="1" t="str">
        <f aca="false">INDEX(Orders!$E$2:$E$8001,MATCH(B14181,Orders!$A$2:$A$8001,0))</f>
        <v>Delivered</v>
      </c>
      <c r="K14181" s="1" t="str">
        <f aca="false">LEFT(INDEX(Orders!$C$2:$C$8001,MATCH(B14181,Orders!$A$2:$A$8001,0)),7)</f>
        <v>2024-06</v>
      </c>
    </row>
    <row r="14182" customFormat="false" ht="15" hidden="false" customHeight="true" outlineLevel="0" collapsed="false">
      <c r="A14182" s="1" t="s">
        <v>24652</v>
      </c>
      <c r="B14182" s="1" t="s">
        <v>9385</v>
      </c>
      <c r="C14182" s="1" t="s">
        <v>2006</v>
      </c>
      <c r="D14182" s="1" t="n">
        <v>1</v>
      </c>
      <c r="E14182" s="16" t="n">
        <v>482.17</v>
      </c>
      <c r="F14182" s="17" t="n">
        <v>0.2</v>
      </c>
      <c r="G14182" s="16" t="n">
        <v>385.74</v>
      </c>
      <c r="I14182" s="1" t="str">
        <f aca="false">INDEX(Products!$C$2:$C$51,MATCH(C14182,Products!$A$2:$A$51,0))</f>
        <v>Books &amp; Stationery</v>
      </c>
      <c r="J14182" s="1" t="str">
        <f aca="false">INDEX(Orders!$E$2:$E$8001,MATCH(B14182,Orders!$A$2:$A$8001,0))</f>
        <v>Delivered</v>
      </c>
      <c r="K14182" s="1" t="str">
        <f aca="false">LEFT(INDEX(Orders!$C$2:$C$8001,MATCH(B14182,Orders!$A$2:$A$8001,0)),7)</f>
        <v>2024-06</v>
      </c>
    </row>
    <row r="14183" customFormat="false" ht="15" hidden="false" customHeight="true" outlineLevel="0" collapsed="false">
      <c r="A14183" s="1" t="s">
        <v>24653</v>
      </c>
      <c r="B14183" s="1" t="s">
        <v>9385</v>
      </c>
      <c r="C14183" s="1" t="s">
        <v>2007</v>
      </c>
      <c r="D14183" s="1" t="n">
        <v>3</v>
      </c>
      <c r="E14183" s="16" t="n">
        <v>750.27</v>
      </c>
      <c r="F14183" s="17" t="n">
        <v>0</v>
      </c>
      <c r="G14183" s="16" t="n">
        <v>2250.81</v>
      </c>
      <c r="I14183" s="1" t="str">
        <f aca="false">INDEX(Products!$C$2:$C$51,MATCH(C14183,Products!$A$2:$A$51,0))</f>
        <v>Books &amp; Stationery</v>
      </c>
      <c r="J14183" s="1" t="str">
        <f aca="false">INDEX(Orders!$E$2:$E$8001,MATCH(B14183,Orders!$A$2:$A$8001,0))</f>
        <v>Delivered</v>
      </c>
      <c r="K14183" s="1" t="str">
        <f aca="false">LEFT(INDEX(Orders!$C$2:$C$8001,MATCH(B14183,Orders!$A$2:$A$8001,0)),7)</f>
        <v>2024-06</v>
      </c>
    </row>
    <row r="14184" customFormat="false" ht="15" hidden="false" customHeight="true" outlineLevel="0" collapsed="false">
      <c r="A14184" s="1" t="s">
        <v>24654</v>
      </c>
      <c r="B14184" s="1" t="s">
        <v>9385</v>
      </c>
      <c r="C14184" s="1" t="s">
        <v>1979</v>
      </c>
      <c r="D14184" s="1" t="n">
        <v>1</v>
      </c>
      <c r="E14184" s="16" t="n">
        <v>623</v>
      </c>
      <c r="F14184" s="17" t="n">
        <v>0.05</v>
      </c>
      <c r="G14184" s="16" t="n">
        <v>591.85</v>
      </c>
      <c r="I14184" s="1" t="str">
        <f aca="false">INDEX(Products!$C$2:$C$51,MATCH(C14184,Products!$A$2:$A$51,0))</f>
        <v>Beauty &amp; Personal Care</v>
      </c>
      <c r="J14184" s="1" t="str">
        <f aca="false">INDEX(Orders!$E$2:$E$8001,MATCH(B14184,Orders!$A$2:$A$8001,0))</f>
        <v>Delivered</v>
      </c>
      <c r="K14184" s="1" t="str">
        <f aca="false">LEFT(INDEX(Orders!$C$2:$C$8001,MATCH(B14184,Orders!$A$2:$A$8001,0)),7)</f>
        <v>2024-06</v>
      </c>
    </row>
    <row r="14185" customFormat="false" ht="15" hidden="false" customHeight="true" outlineLevel="0" collapsed="false">
      <c r="A14185" s="1" t="s">
        <v>24655</v>
      </c>
      <c r="B14185" s="1" t="s">
        <v>9385</v>
      </c>
      <c r="C14185" s="1" t="s">
        <v>1940</v>
      </c>
      <c r="D14185" s="1" t="n">
        <v>2</v>
      </c>
      <c r="E14185" s="16" t="n">
        <v>2374.52</v>
      </c>
      <c r="F14185" s="17" t="n">
        <v>0.05</v>
      </c>
      <c r="G14185" s="16" t="n">
        <v>4511.59</v>
      </c>
      <c r="I14185" s="1" t="str">
        <f aca="false">INDEX(Products!$C$2:$C$51,MATCH(C14185,Products!$A$2:$A$51,0))</f>
        <v>Fashion</v>
      </c>
      <c r="J14185" s="1" t="str">
        <f aca="false">INDEX(Orders!$E$2:$E$8001,MATCH(B14185,Orders!$A$2:$A$8001,0))</f>
        <v>Delivered</v>
      </c>
      <c r="K14185" s="1" t="str">
        <f aca="false">LEFT(INDEX(Orders!$C$2:$C$8001,MATCH(B14185,Orders!$A$2:$A$8001,0)),7)</f>
        <v>2024-06</v>
      </c>
    </row>
    <row r="14186" customFormat="false" ht="15" hidden="false" customHeight="true" outlineLevel="0" collapsed="false">
      <c r="A14186" s="1" t="s">
        <v>24656</v>
      </c>
      <c r="B14186" s="1" t="s">
        <v>9386</v>
      </c>
      <c r="C14186" s="1" t="s">
        <v>1975</v>
      </c>
      <c r="D14186" s="1" t="n">
        <v>2</v>
      </c>
      <c r="E14186" s="16" t="n">
        <v>862.99</v>
      </c>
      <c r="F14186" s="17" t="n">
        <v>0.1</v>
      </c>
      <c r="G14186" s="16" t="n">
        <v>1553.38</v>
      </c>
      <c r="I14186" s="1" t="str">
        <f aca="false">INDEX(Products!$C$2:$C$51,MATCH(C14186,Products!$A$2:$A$51,0))</f>
        <v>Beauty &amp; Personal Care</v>
      </c>
      <c r="J14186" s="1" t="str">
        <f aca="false">INDEX(Orders!$E$2:$E$8001,MATCH(B14186,Orders!$A$2:$A$8001,0))</f>
        <v>Delivered</v>
      </c>
      <c r="K14186" s="1" t="str">
        <f aca="false">LEFT(INDEX(Orders!$C$2:$C$8001,MATCH(B14186,Orders!$A$2:$A$8001,0)),7)</f>
        <v>2025-11</v>
      </c>
    </row>
    <row r="14187" customFormat="false" ht="15" hidden="false" customHeight="true" outlineLevel="0" collapsed="false">
      <c r="A14187" s="1" t="s">
        <v>24657</v>
      </c>
      <c r="B14187" s="1" t="s">
        <v>9386</v>
      </c>
      <c r="C14187" s="1" t="s">
        <v>2006</v>
      </c>
      <c r="D14187" s="1" t="n">
        <v>1</v>
      </c>
      <c r="E14187" s="16" t="n">
        <v>482.17</v>
      </c>
      <c r="F14187" s="17" t="n">
        <v>0</v>
      </c>
      <c r="G14187" s="16" t="n">
        <v>482.17</v>
      </c>
      <c r="I14187" s="1" t="str">
        <f aca="false">INDEX(Products!$C$2:$C$51,MATCH(C14187,Products!$A$2:$A$51,0))</f>
        <v>Books &amp; Stationery</v>
      </c>
      <c r="J14187" s="1" t="str">
        <f aca="false">INDEX(Orders!$E$2:$E$8001,MATCH(B14187,Orders!$A$2:$A$8001,0))</f>
        <v>Delivered</v>
      </c>
      <c r="K14187" s="1" t="str">
        <f aca="false">LEFT(INDEX(Orders!$C$2:$C$8001,MATCH(B14187,Orders!$A$2:$A$8001,0)),7)</f>
        <v>2025-11</v>
      </c>
    </row>
    <row r="14188" customFormat="false" ht="15" hidden="false" customHeight="true" outlineLevel="0" collapsed="false">
      <c r="A14188" s="1" t="s">
        <v>24658</v>
      </c>
      <c r="B14188" s="1" t="s">
        <v>9387</v>
      </c>
      <c r="C14188" s="1" t="s">
        <v>1940</v>
      </c>
      <c r="D14188" s="1" t="n">
        <v>1</v>
      </c>
      <c r="E14188" s="16" t="n">
        <v>2374.52</v>
      </c>
      <c r="F14188" s="17" t="n">
        <v>0.05</v>
      </c>
      <c r="G14188" s="16" t="n">
        <v>2255.79</v>
      </c>
      <c r="I14188" s="1" t="str">
        <f aca="false">INDEX(Products!$C$2:$C$51,MATCH(C14188,Products!$A$2:$A$51,0))</f>
        <v>Fashion</v>
      </c>
      <c r="J14188" s="1" t="str">
        <f aca="false">INDEX(Orders!$E$2:$E$8001,MATCH(B14188,Orders!$A$2:$A$8001,0))</f>
        <v>Delivered</v>
      </c>
      <c r="K14188" s="1" t="str">
        <f aca="false">LEFT(INDEX(Orders!$C$2:$C$8001,MATCH(B14188,Orders!$A$2:$A$8001,0)),7)</f>
        <v>2024-12</v>
      </c>
    </row>
    <row r="14189" customFormat="false" ht="15" hidden="false" customHeight="true" outlineLevel="0" collapsed="false">
      <c r="A14189" s="1" t="s">
        <v>24659</v>
      </c>
      <c r="B14189" s="1" t="s">
        <v>9388</v>
      </c>
      <c r="C14189" s="1" t="s">
        <v>2006</v>
      </c>
      <c r="D14189" s="1" t="n">
        <v>1</v>
      </c>
      <c r="E14189" s="16" t="n">
        <v>482.17</v>
      </c>
      <c r="F14189" s="17" t="n">
        <v>0</v>
      </c>
      <c r="G14189" s="16" t="n">
        <v>482.17</v>
      </c>
      <c r="I14189" s="1" t="str">
        <f aca="false">INDEX(Products!$C$2:$C$51,MATCH(C14189,Products!$A$2:$A$51,0))</f>
        <v>Books &amp; Stationery</v>
      </c>
      <c r="J14189" s="1" t="str">
        <f aca="false">INDEX(Orders!$E$2:$E$8001,MATCH(B14189,Orders!$A$2:$A$8001,0))</f>
        <v>Delivered</v>
      </c>
      <c r="K14189" s="1" t="str">
        <f aca="false">LEFT(INDEX(Orders!$C$2:$C$8001,MATCH(B14189,Orders!$A$2:$A$8001,0)),7)</f>
        <v>2025-11</v>
      </c>
    </row>
    <row r="14190" customFormat="false" ht="15" hidden="false" customHeight="true" outlineLevel="0" collapsed="false">
      <c r="A14190" s="1" t="s">
        <v>24660</v>
      </c>
      <c r="B14190" s="1" t="s">
        <v>9388</v>
      </c>
      <c r="C14190" s="1" t="s">
        <v>1940</v>
      </c>
      <c r="D14190" s="1" t="n">
        <v>3</v>
      </c>
      <c r="E14190" s="16" t="n">
        <v>2374.52</v>
      </c>
      <c r="F14190" s="17" t="n">
        <v>0.05</v>
      </c>
      <c r="G14190" s="16" t="n">
        <v>6767.38</v>
      </c>
      <c r="I14190" s="1" t="str">
        <f aca="false">INDEX(Products!$C$2:$C$51,MATCH(C14190,Products!$A$2:$A$51,0))</f>
        <v>Fashion</v>
      </c>
      <c r="J14190" s="1" t="str">
        <f aca="false">INDEX(Orders!$E$2:$E$8001,MATCH(B14190,Orders!$A$2:$A$8001,0))</f>
        <v>Delivered</v>
      </c>
      <c r="K14190" s="1" t="str">
        <f aca="false">LEFT(INDEX(Orders!$C$2:$C$8001,MATCH(B14190,Orders!$A$2:$A$8001,0)),7)</f>
        <v>2025-11</v>
      </c>
    </row>
    <row r="14191" customFormat="false" ht="15" hidden="false" customHeight="true" outlineLevel="0" collapsed="false">
      <c r="A14191" s="1" t="s">
        <v>24661</v>
      </c>
      <c r="B14191" s="1" t="s">
        <v>9389</v>
      </c>
      <c r="C14191" s="1" t="s">
        <v>2006</v>
      </c>
      <c r="D14191" s="1" t="n">
        <v>1</v>
      </c>
      <c r="E14191" s="16" t="n">
        <v>482.17</v>
      </c>
      <c r="F14191" s="17" t="n">
        <v>0.05</v>
      </c>
      <c r="G14191" s="16" t="n">
        <v>458.06</v>
      </c>
      <c r="I14191" s="1" t="str">
        <f aca="false">INDEX(Products!$C$2:$C$51,MATCH(C14191,Products!$A$2:$A$51,0))</f>
        <v>Books &amp; Stationery</v>
      </c>
      <c r="J14191" s="1" t="str">
        <f aca="false">INDEX(Orders!$E$2:$E$8001,MATCH(B14191,Orders!$A$2:$A$8001,0))</f>
        <v>Delivered</v>
      </c>
      <c r="K14191" s="1" t="str">
        <f aca="false">LEFT(INDEX(Orders!$C$2:$C$8001,MATCH(B14191,Orders!$A$2:$A$8001,0)),7)</f>
        <v>2025-09</v>
      </c>
    </row>
    <row r="14192" customFormat="false" ht="15" hidden="false" customHeight="true" outlineLevel="0" collapsed="false">
      <c r="A14192" s="1" t="s">
        <v>24662</v>
      </c>
      <c r="B14192" s="1" t="s">
        <v>9389</v>
      </c>
      <c r="C14192" s="1" t="s">
        <v>1940</v>
      </c>
      <c r="D14192" s="1" t="n">
        <v>1</v>
      </c>
      <c r="E14192" s="16" t="n">
        <v>2374.52</v>
      </c>
      <c r="F14192" s="17" t="n">
        <v>0</v>
      </c>
      <c r="G14192" s="16" t="n">
        <v>2374.52</v>
      </c>
      <c r="I14192" s="1" t="str">
        <f aca="false">INDEX(Products!$C$2:$C$51,MATCH(C14192,Products!$A$2:$A$51,0))</f>
        <v>Fashion</v>
      </c>
      <c r="J14192" s="1" t="str">
        <f aca="false">INDEX(Orders!$E$2:$E$8001,MATCH(B14192,Orders!$A$2:$A$8001,0))</f>
        <v>Delivered</v>
      </c>
      <c r="K14192" s="1" t="str">
        <f aca="false">LEFT(INDEX(Orders!$C$2:$C$8001,MATCH(B14192,Orders!$A$2:$A$8001,0)),7)</f>
        <v>2025-09</v>
      </c>
    </row>
    <row r="14193" customFormat="false" ht="15" hidden="false" customHeight="true" outlineLevel="0" collapsed="false">
      <c r="A14193" s="1" t="s">
        <v>24663</v>
      </c>
      <c r="B14193" s="1" t="s">
        <v>9389</v>
      </c>
      <c r="C14193" s="1" t="s">
        <v>1969</v>
      </c>
      <c r="D14193" s="1" t="n">
        <v>1</v>
      </c>
      <c r="E14193" s="16" t="n">
        <v>9171.98</v>
      </c>
      <c r="F14193" s="17" t="n">
        <v>0.05</v>
      </c>
      <c r="G14193" s="16" t="n">
        <v>8713.38</v>
      </c>
      <c r="I14193" s="1" t="str">
        <f aca="false">INDEX(Products!$C$2:$C$51,MATCH(C14193,Products!$A$2:$A$51,0))</f>
        <v>Home &amp; Kitchen</v>
      </c>
      <c r="J14193" s="1" t="str">
        <f aca="false">INDEX(Orders!$E$2:$E$8001,MATCH(B14193,Orders!$A$2:$A$8001,0))</f>
        <v>Delivered</v>
      </c>
      <c r="K14193" s="1" t="str">
        <f aca="false">LEFT(INDEX(Orders!$C$2:$C$8001,MATCH(B14193,Orders!$A$2:$A$8001,0)),7)</f>
        <v>2025-09</v>
      </c>
    </row>
    <row r="14194" customFormat="false" ht="15" hidden="false" customHeight="true" outlineLevel="0" collapsed="false">
      <c r="A14194" s="1" t="s">
        <v>24664</v>
      </c>
      <c r="B14194" s="1" t="s">
        <v>9390</v>
      </c>
      <c r="C14194" s="1" t="s">
        <v>1918</v>
      </c>
      <c r="D14194" s="1" t="n">
        <v>2</v>
      </c>
      <c r="E14194" s="16" t="n">
        <v>2978.99</v>
      </c>
      <c r="F14194" s="17" t="n">
        <v>0.05</v>
      </c>
      <c r="G14194" s="16" t="n">
        <v>5660.08</v>
      </c>
      <c r="I14194" s="1" t="str">
        <f aca="false">INDEX(Products!$C$2:$C$51,MATCH(C14194,Products!$A$2:$A$51,0))</f>
        <v>Electronics</v>
      </c>
      <c r="J14194" s="1" t="str">
        <f aca="false">INDEX(Orders!$E$2:$E$8001,MATCH(B14194,Orders!$A$2:$A$8001,0))</f>
        <v>Delivered</v>
      </c>
      <c r="K14194" s="1" t="str">
        <f aca="false">LEFT(INDEX(Orders!$C$2:$C$8001,MATCH(B14194,Orders!$A$2:$A$8001,0)),7)</f>
        <v>2024-10</v>
      </c>
    </row>
    <row r="14195" customFormat="false" ht="15" hidden="false" customHeight="true" outlineLevel="0" collapsed="false">
      <c r="A14195" s="1" t="s">
        <v>24665</v>
      </c>
      <c r="B14195" s="1" t="s">
        <v>9391</v>
      </c>
      <c r="C14195" s="1" t="s">
        <v>1971</v>
      </c>
      <c r="D14195" s="1" t="n">
        <v>1</v>
      </c>
      <c r="E14195" s="16" t="n">
        <v>2073.63</v>
      </c>
      <c r="F14195" s="17" t="n">
        <v>0.15</v>
      </c>
      <c r="G14195" s="16" t="n">
        <v>1762.59</v>
      </c>
      <c r="I14195" s="1" t="str">
        <f aca="false">INDEX(Products!$C$2:$C$51,MATCH(C14195,Products!$A$2:$A$51,0))</f>
        <v>Home &amp; Kitchen</v>
      </c>
      <c r="J14195" s="1" t="str">
        <f aca="false">INDEX(Orders!$E$2:$E$8001,MATCH(B14195,Orders!$A$2:$A$8001,0))</f>
        <v>Cancelled</v>
      </c>
      <c r="K14195" s="1" t="str">
        <f aca="false">LEFT(INDEX(Orders!$C$2:$C$8001,MATCH(B14195,Orders!$A$2:$A$8001,0)),7)</f>
        <v>2024-11</v>
      </c>
    </row>
    <row r="14196" customFormat="false" ht="15" hidden="false" customHeight="true" outlineLevel="0" collapsed="false">
      <c r="A14196" s="1" t="s">
        <v>24666</v>
      </c>
      <c r="B14196" s="1" t="s">
        <v>9391</v>
      </c>
      <c r="C14196" s="1" t="s">
        <v>1997</v>
      </c>
      <c r="D14196" s="1" t="n">
        <v>1</v>
      </c>
      <c r="E14196" s="16" t="n">
        <v>311.15</v>
      </c>
      <c r="F14196" s="17" t="n">
        <v>0</v>
      </c>
      <c r="G14196" s="16" t="n">
        <v>311.15</v>
      </c>
      <c r="I14196" s="1" t="str">
        <f aca="false">INDEX(Products!$C$2:$C$51,MATCH(C14196,Products!$A$2:$A$51,0))</f>
        <v>Sports &amp; Fitness</v>
      </c>
      <c r="J14196" s="1" t="str">
        <f aca="false">INDEX(Orders!$E$2:$E$8001,MATCH(B14196,Orders!$A$2:$A$8001,0))</f>
        <v>Cancelled</v>
      </c>
      <c r="K14196" s="1" t="str">
        <f aca="false">LEFT(INDEX(Orders!$C$2:$C$8001,MATCH(B14196,Orders!$A$2:$A$8001,0)),7)</f>
        <v>2024-11</v>
      </c>
    </row>
    <row r="14197" customFormat="false" ht="15" hidden="false" customHeight="true" outlineLevel="0" collapsed="false">
      <c r="A14197" s="1" t="s">
        <v>24667</v>
      </c>
      <c r="B14197" s="1" t="s">
        <v>9391</v>
      </c>
      <c r="C14197" s="1" t="s">
        <v>1920</v>
      </c>
      <c r="D14197" s="1" t="n">
        <v>3</v>
      </c>
      <c r="E14197" s="16" t="n">
        <v>4273.58</v>
      </c>
      <c r="F14197" s="17" t="n">
        <v>0.15</v>
      </c>
      <c r="G14197" s="16" t="n">
        <v>10897.63</v>
      </c>
      <c r="I14197" s="1" t="str">
        <f aca="false">INDEX(Products!$C$2:$C$51,MATCH(C14197,Products!$A$2:$A$51,0))</f>
        <v>Electronics</v>
      </c>
      <c r="J14197" s="1" t="str">
        <f aca="false">INDEX(Orders!$E$2:$E$8001,MATCH(B14197,Orders!$A$2:$A$8001,0))</f>
        <v>Cancelled</v>
      </c>
      <c r="K14197" s="1" t="str">
        <f aca="false">LEFT(INDEX(Orders!$C$2:$C$8001,MATCH(B14197,Orders!$A$2:$A$8001,0)),7)</f>
        <v>2024-11</v>
      </c>
    </row>
    <row r="14198" customFormat="false" ht="15" hidden="false" customHeight="true" outlineLevel="0" collapsed="false">
      <c r="A14198" s="1" t="s">
        <v>24668</v>
      </c>
      <c r="B14198" s="1" t="s">
        <v>9392</v>
      </c>
      <c r="C14198" s="1" t="s">
        <v>1945</v>
      </c>
      <c r="D14198" s="1" t="n">
        <v>1</v>
      </c>
      <c r="E14198" s="16" t="n">
        <v>2390.13</v>
      </c>
      <c r="F14198" s="17" t="n">
        <v>0</v>
      </c>
      <c r="G14198" s="16" t="n">
        <v>2390.13</v>
      </c>
      <c r="I14198" s="1" t="str">
        <f aca="false">INDEX(Products!$C$2:$C$51,MATCH(C14198,Products!$A$2:$A$51,0))</f>
        <v>Fashion</v>
      </c>
      <c r="J14198" s="1" t="str">
        <f aca="false">INDEX(Orders!$E$2:$E$8001,MATCH(B14198,Orders!$A$2:$A$8001,0))</f>
        <v>Delivered</v>
      </c>
      <c r="K14198" s="1" t="str">
        <f aca="false">LEFT(INDEX(Orders!$C$2:$C$8001,MATCH(B14198,Orders!$A$2:$A$8001,0)),7)</f>
        <v>2024-08</v>
      </c>
    </row>
    <row r="14199" customFormat="false" ht="15" hidden="false" customHeight="true" outlineLevel="0" collapsed="false">
      <c r="A14199" s="1" t="s">
        <v>24669</v>
      </c>
      <c r="B14199" s="1" t="s">
        <v>9393</v>
      </c>
      <c r="C14199" s="1" t="s">
        <v>1997</v>
      </c>
      <c r="D14199" s="1" t="n">
        <v>1</v>
      </c>
      <c r="E14199" s="16" t="n">
        <v>311.15</v>
      </c>
      <c r="F14199" s="17" t="n">
        <v>0.1</v>
      </c>
      <c r="G14199" s="16" t="n">
        <v>280.03</v>
      </c>
      <c r="I14199" s="1" t="str">
        <f aca="false">INDEX(Products!$C$2:$C$51,MATCH(C14199,Products!$A$2:$A$51,0))</f>
        <v>Sports &amp; Fitness</v>
      </c>
      <c r="J14199" s="1" t="str">
        <f aca="false">INDEX(Orders!$E$2:$E$8001,MATCH(B14199,Orders!$A$2:$A$8001,0))</f>
        <v>Delivered</v>
      </c>
      <c r="K14199" s="1" t="str">
        <f aca="false">LEFT(INDEX(Orders!$C$2:$C$8001,MATCH(B14199,Orders!$A$2:$A$8001,0)),7)</f>
        <v>2025-11</v>
      </c>
    </row>
    <row r="14200" customFormat="false" ht="15" hidden="false" customHeight="true" outlineLevel="0" collapsed="false">
      <c r="A14200" s="1" t="s">
        <v>24670</v>
      </c>
      <c r="B14200" s="1" t="s">
        <v>9394</v>
      </c>
      <c r="C14200" s="1" t="s">
        <v>1940</v>
      </c>
      <c r="D14200" s="1" t="n">
        <v>1</v>
      </c>
      <c r="E14200" s="16" t="n">
        <v>2374.52</v>
      </c>
      <c r="F14200" s="17" t="n">
        <v>0</v>
      </c>
      <c r="G14200" s="16" t="n">
        <v>2374.52</v>
      </c>
      <c r="I14200" s="1" t="str">
        <f aca="false">INDEX(Products!$C$2:$C$51,MATCH(C14200,Products!$A$2:$A$51,0))</f>
        <v>Fashion</v>
      </c>
      <c r="J14200" s="1" t="str">
        <f aca="false">INDEX(Orders!$E$2:$E$8001,MATCH(B14200,Orders!$A$2:$A$8001,0))</f>
        <v>Delivered</v>
      </c>
      <c r="K14200" s="1" t="str">
        <f aca="false">LEFT(INDEX(Orders!$C$2:$C$8001,MATCH(B14200,Orders!$A$2:$A$8001,0)),7)</f>
        <v>2024-10</v>
      </c>
    </row>
    <row r="14201" customFormat="false" ht="15" hidden="false" customHeight="true" outlineLevel="0" collapsed="false">
      <c r="A14201" s="1" t="s">
        <v>24671</v>
      </c>
      <c r="B14201" s="1" t="s">
        <v>9394</v>
      </c>
      <c r="C14201" s="1" t="s">
        <v>2007</v>
      </c>
      <c r="D14201" s="1" t="n">
        <v>1</v>
      </c>
      <c r="E14201" s="16" t="n">
        <v>750.27</v>
      </c>
      <c r="F14201" s="17" t="n">
        <v>0.15</v>
      </c>
      <c r="G14201" s="16" t="n">
        <v>637.73</v>
      </c>
      <c r="I14201" s="1" t="str">
        <f aca="false">INDEX(Products!$C$2:$C$51,MATCH(C14201,Products!$A$2:$A$51,0))</f>
        <v>Books &amp; Stationery</v>
      </c>
      <c r="J14201" s="1" t="str">
        <f aca="false">INDEX(Orders!$E$2:$E$8001,MATCH(B14201,Orders!$A$2:$A$8001,0))</f>
        <v>Delivered</v>
      </c>
      <c r="K14201" s="1" t="str">
        <f aca="false">LEFT(INDEX(Orders!$C$2:$C$8001,MATCH(B14201,Orders!$A$2:$A$8001,0)),7)</f>
        <v>2024-10</v>
      </c>
    </row>
    <row r="14202" customFormat="false" ht="15" hidden="false" customHeight="true" outlineLevel="0" collapsed="false">
      <c r="A14202" s="1" t="s">
        <v>24672</v>
      </c>
      <c r="B14202" s="1" t="s">
        <v>9394</v>
      </c>
      <c r="C14202" s="1" t="s">
        <v>1937</v>
      </c>
      <c r="D14202" s="1" t="n">
        <v>1</v>
      </c>
      <c r="E14202" s="16" t="n">
        <v>1364.75</v>
      </c>
      <c r="F14202" s="17" t="n">
        <v>0.05</v>
      </c>
      <c r="G14202" s="16" t="n">
        <v>1296.51</v>
      </c>
      <c r="I14202" s="1" t="str">
        <f aca="false">INDEX(Products!$C$2:$C$51,MATCH(C14202,Products!$A$2:$A$51,0))</f>
        <v>Fashion</v>
      </c>
      <c r="J14202" s="1" t="str">
        <f aca="false">INDEX(Orders!$E$2:$E$8001,MATCH(B14202,Orders!$A$2:$A$8001,0))</f>
        <v>Delivered</v>
      </c>
      <c r="K14202" s="1" t="str">
        <f aca="false">LEFT(INDEX(Orders!$C$2:$C$8001,MATCH(B14202,Orders!$A$2:$A$8001,0)),7)</f>
        <v>2024-10</v>
      </c>
    </row>
    <row r="14203" customFormat="false" ht="15" hidden="false" customHeight="true" outlineLevel="0" collapsed="false">
      <c r="A14203" s="1" t="s">
        <v>24673</v>
      </c>
      <c r="B14203" s="1" t="s">
        <v>9394</v>
      </c>
      <c r="C14203" s="1" t="s">
        <v>1922</v>
      </c>
      <c r="D14203" s="1" t="n">
        <v>1</v>
      </c>
      <c r="E14203" s="16" t="n">
        <v>3142.61</v>
      </c>
      <c r="F14203" s="17" t="n">
        <v>0.15</v>
      </c>
      <c r="G14203" s="16" t="n">
        <v>2671.22</v>
      </c>
      <c r="I14203" s="1" t="str">
        <f aca="false">INDEX(Products!$C$2:$C$51,MATCH(C14203,Products!$A$2:$A$51,0))</f>
        <v>Electronics</v>
      </c>
      <c r="J14203" s="1" t="str">
        <f aca="false">INDEX(Orders!$E$2:$E$8001,MATCH(B14203,Orders!$A$2:$A$8001,0))</f>
        <v>Delivered</v>
      </c>
      <c r="K14203" s="1" t="str">
        <f aca="false">LEFT(INDEX(Orders!$C$2:$C$8001,MATCH(B14203,Orders!$A$2:$A$8001,0)),7)</f>
        <v>2024-10</v>
      </c>
    </row>
    <row r="14204" customFormat="false" ht="15" hidden="false" customHeight="true" outlineLevel="0" collapsed="false">
      <c r="A14204" s="1" t="s">
        <v>24674</v>
      </c>
      <c r="B14204" s="1" t="s">
        <v>9394</v>
      </c>
      <c r="C14204" s="1" t="s">
        <v>2006</v>
      </c>
      <c r="D14204" s="1" t="n">
        <v>1</v>
      </c>
      <c r="E14204" s="16" t="n">
        <v>482.17</v>
      </c>
      <c r="F14204" s="17" t="n">
        <v>0.05</v>
      </c>
      <c r="G14204" s="16" t="n">
        <v>458.06</v>
      </c>
      <c r="I14204" s="1" t="str">
        <f aca="false">INDEX(Products!$C$2:$C$51,MATCH(C14204,Products!$A$2:$A$51,0))</f>
        <v>Books &amp; Stationery</v>
      </c>
      <c r="J14204" s="1" t="str">
        <f aca="false">INDEX(Orders!$E$2:$E$8001,MATCH(B14204,Orders!$A$2:$A$8001,0))</f>
        <v>Delivered</v>
      </c>
      <c r="K14204" s="1" t="str">
        <f aca="false">LEFT(INDEX(Orders!$C$2:$C$8001,MATCH(B14204,Orders!$A$2:$A$8001,0)),7)</f>
        <v>2024-10</v>
      </c>
    </row>
    <row r="14205" customFormat="false" ht="15" hidden="false" customHeight="true" outlineLevel="0" collapsed="false">
      <c r="A14205" s="1" t="s">
        <v>24675</v>
      </c>
      <c r="B14205" s="1" t="s">
        <v>9395</v>
      </c>
      <c r="C14205" s="1" t="s">
        <v>1973</v>
      </c>
      <c r="D14205" s="1" t="n">
        <v>1</v>
      </c>
      <c r="E14205" s="16" t="n">
        <v>1158.24</v>
      </c>
      <c r="F14205" s="17" t="n">
        <v>0.1</v>
      </c>
      <c r="G14205" s="16" t="n">
        <v>1042.42</v>
      </c>
      <c r="I14205" s="1" t="str">
        <f aca="false">INDEX(Products!$C$2:$C$51,MATCH(C14205,Products!$A$2:$A$51,0))</f>
        <v>Home &amp; Kitchen</v>
      </c>
      <c r="J14205" s="1" t="str">
        <f aca="false">INDEX(Orders!$E$2:$E$8001,MATCH(B14205,Orders!$A$2:$A$8001,0))</f>
        <v>Delivered</v>
      </c>
      <c r="K14205" s="1" t="str">
        <f aca="false">LEFT(INDEX(Orders!$C$2:$C$8001,MATCH(B14205,Orders!$A$2:$A$8001,0)),7)</f>
        <v>2025-04</v>
      </c>
    </row>
    <row r="14206" customFormat="false" ht="15" hidden="false" customHeight="true" outlineLevel="0" collapsed="false">
      <c r="A14206" s="1" t="s">
        <v>24676</v>
      </c>
      <c r="B14206" s="1" t="s">
        <v>9395</v>
      </c>
      <c r="C14206" s="1" t="s">
        <v>1937</v>
      </c>
      <c r="D14206" s="1" t="n">
        <v>1</v>
      </c>
      <c r="E14206" s="16" t="n">
        <v>1364.75</v>
      </c>
      <c r="F14206" s="17" t="n">
        <v>0</v>
      </c>
      <c r="G14206" s="16" t="n">
        <v>1364.75</v>
      </c>
      <c r="I14206" s="1" t="str">
        <f aca="false">INDEX(Products!$C$2:$C$51,MATCH(C14206,Products!$A$2:$A$51,0))</f>
        <v>Fashion</v>
      </c>
      <c r="J14206" s="1" t="str">
        <f aca="false">INDEX(Orders!$E$2:$E$8001,MATCH(B14206,Orders!$A$2:$A$8001,0))</f>
        <v>Delivered</v>
      </c>
      <c r="K14206" s="1" t="str">
        <f aca="false">LEFT(INDEX(Orders!$C$2:$C$8001,MATCH(B14206,Orders!$A$2:$A$8001,0)),7)</f>
        <v>2025-04</v>
      </c>
    </row>
    <row r="14207" customFormat="false" ht="15" hidden="false" customHeight="true" outlineLevel="0" collapsed="false">
      <c r="A14207" s="1" t="s">
        <v>24677</v>
      </c>
      <c r="B14207" s="1" t="s">
        <v>9395</v>
      </c>
      <c r="C14207" s="1" t="s">
        <v>1943</v>
      </c>
      <c r="D14207" s="1" t="n">
        <v>3</v>
      </c>
      <c r="E14207" s="16" t="n">
        <v>1250.54</v>
      </c>
      <c r="F14207" s="17" t="n">
        <v>0</v>
      </c>
      <c r="G14207" s="16" t="n">
        <v>3751.62</v>
      </c>
      <c r="I14207" s="1" t="str">
        <f aca="false">INDEX(Products!$C$2:$C$51,MATCH(C14207,Products!$A$2:$A$51,0))</f>
        <v>Fashion</v>
      </c>
      <c r="J14207" s="1" t="str">
        <f aca="false">INDEX(Orders!$E$2:$E$8001,MATCH(B14207,Orders!$A$2:$A$8001,0))</f>
        <v>Delivered</v>
      </c>
      <c r="K14207" s="1" t="str">
        <f aca="false">LEFT(INDEX(Orders!$C$2:$C$8001,MATCH(B14207,Orders!$A$2:$A$8001,0)),7)</f>
        <v>2025-04</v>
      </c>
    </row>
    <row r="14208" customFormat="false" ht="15" hidden="false" customHeight="true" outlineLevel="0" collapsed="false">
      <c r="A14208" s="1" t="s">
        <v>24678</v>
      </c>
      <c r="B14208" s="1" t="s">
        <v>9395</v>
      </c>
      <c r="C14208" s="1" t="s">
        <v>2006</v>
      </c>
      <c r="D14208" s="1" t="n">
        <v>1</v>
      </c>
      <c r="E14208" s="16" t="n">
        <v>482.17</v>
      </c>
      <c r="F14208" s="17" t="n">
        <v>0.1</v>
      </c>
      <c r="G14208" s="16" t="n">
        <v>433.95</v>
      </c>
      <c r="I14208" s="1" t="str">
        <f aca="false">INDEX(Products!$C$2:$C$51,MATCH(C14208,Products!$A$2:$A$51,0))</f>
        <v>Books &amp; Stationery</v>
      </c>
      <c r="J14208" s="1" t="str">
        <f aca="false">INDEX(Orders!$E$2:$E$8001,MATCH(B14208,Orders!$A$2:$A$8001,0))</f>
        <v>Delivered</v>
      </c>
      <c r="K14208" s="1" t="str">
        <f aca="false">LEFT(INDEX(Orders!$C$2:$C$8001,MATCH(B14208,Orders!$A$2:$A$8001,0)),7)</f>
        <v>2025-04</v>
      </c>
    </row>
    <row r="14209" customFormat="false" ht="15" hidden="false" customHeight="true" outlineLevel="0" collapsed="false">
      <c r="A14209" s="1" t="s">
        <v>24679</v>
      </c>
      <c r="B14209" s="1" t="s">
        <v>9396</v>
      </c>
      <c r="C14209" s="1" t="s">
        <v>1961</v>
      </c>
      <c r="D14209" s="1" t="n">
        <v>1</v>
      </c>
      <c r="E14209" s="16" t="n">
        <v>3493.68</v>
      </c>
      <c r="F14209" s="17" t="n">
        <v>0.05</v>
      </c>
      <c r="G14209" s="16" t="n">
        <v>3319</v>
      </c>
      <c r="I14209" s="1" t="str">
        <f aca="false">INDEX(Products!$C$2:$C$51,MATCH(C14209,Products!$A$2:$A$51,0))</f>
        <v>Home &amp; Kitchen</v>
      </c>
      <c r="J14209" s="1" t="str">
        <f aca="false">INDEX(Orders!$E$2:$E$8001,MATCH(B14209,Orders!$A$2:$A$8001,0))</f>
        <v>Delivered</v>
      </c>
      <c r="K14209" s="1" t="str">
        <f aca="false">LEFT(INDEX(Orders!$C$2:$C$8001,MATCH(B14209,Orders!$A$2:$A$8001,0)),7)</f>
        <v>2025-06</v>
      </c>
    </row>
    <row r="14210" customFormat="false" ht="15" hidden="false" customHeight="true" outlineLevel="0" collapsed="false">
      <c r="A14210" s="1" t="s">
        <v>24680</v>
      </c>
      <c r="B14210" s="1" t="s">
        <v>9396</v>
      </c>
      <c r="C14210" s="1" t="s">
        <v>2006</v>
      </c>
      <c r="D14210" s="1" t="n">
        <v>1</v>
      </c>
      <c r="E14210" s="16" t="n">
        <v>482.17</v>
      </c>
      <c r="F14210" s="17" t="n">
        <v>0</v>
      </c>
      <c r="G14210" s="16" t="n">
        <v>482.17</v>
      </c>
      <c r="I14210" s="1" t="str">
        <f aca="false">INDEX(Products!$C$2:$C$51,MATCH(C14210,Products!$A$2:$A$51,0))</f>
        <v>Books &amp; Stationery</v>
      </c>
      <c r="J14210" s="1" t="str">
        <f aca="false">INDEX(Orders!$E$2:$E$8001,MATCH(B14210,Orders!$A$2:$A$8001,0))</f>
        <v>Delivered</v>
      </c>
      <c r="K14210" s="1" t="str">
        <f aca="false">LEFT(INDEX(Orders!$C$2:$C$8001,MATCH(B14210,Orders!$A$2:$A$8001,0)),7)</f>
        <v>2025-06</v>
      </c>
    </row>
    <row r="14211" customFormat="false" ht="15" hidden="false" customHeight="true" outlineLevel="0" collapsed="false">
      <c r="A14211" s="1" t="s">
        <v>24681</v>
      </c>
      <c r="B14211" s="1" t="s">
        <v>9397</v>
      </c>
      <c r="C14211" s="1" t="s">
        <v>2006</v>
      </c>
      <c r="D14211" s="1" t="n">
        <v>3</v>
      </c>
      <c r="E14211" s="16" t="n">
        <v>482.17</v>
      </c>
      <c r="F14211" s="17" t="n">
        <v>0.15</v>
      </c>
      <c r="G14211" s="16" t="n">
        <v>1229.53</v>
      </c>
      <c r="I14211" s="1" t="str">
        <f aca="false">INDEX(Products!$C$2:$C$51,MATCH(C14211,Products!$A$2:$A$51,0))</f>
        <v>Books &amp; Stationery</v>
      </c>
      <c r="J14211" s="1" t="str">
        <f aca="false">INDEX(Orders!$E$2:$E$8001,MATCH(B14211,Orders!$A$2:$A$8001,0))</f>
        <v>Returned</v>
      </c>
      <c r="K14211" s="1" t="str">
        <f aca="false">LEFT(INDEX(Orders!$C$2:$C$8001,MATCH(B14211,Orders!$A$2:$A$8001,0)),7)</f>
        <v>2024-05</v>
      </c>
    </row>
    <row r="14212" customFormat="false" ht="15" hidden="false" customHeight="true" outlineLevel="0" collapsed="false">
      <c r="A14212" s="1" t="s">
        <v>24682</v>
      </c>
      <c r="B14212" s="1" t="s">
        <v>9398</v>
      </c>
      <c r="C14212" s="1" t="s">
        <v>2007</v>
      </c>
      <c r="D14212" s="1" t="n">
        <v>1</v>
      </c>
      <c r="E14212" s="16" t="n">
        <v>750.27</v>
      </c>
      <c r="F14212" s="17" t="n">
        <v>0.15</v>
      </c>
      <c r="G14212" s="16" t="n">
        <v>637.73</v>
      </c>
      <c r="I14212" s="1" t="str">
        <f aca="false">INDEX(Products!$C$2:$C$51,MATCH(C14212,Products!$A$2:$A$51,0))</f>
        <v>Books &amp; Stationery</v>
      </c>
      <c r="J14212" s="1" t="str">
        <f aca="false">INDEX(Orders!$E$2:$E$8001,MATCH(B14212,Orders!$A$2:$A$8001,0))</f>
        <v>Delivered</v>
      </c>
      <c r="K14212" s="1" t="str">
        <f aca="false">LEFT(INDEX(Orders!$C$2:$C$8001,MATCH(B14212,Orders!$A$2:$A$8001,0)),7)</f>
        <v>2025-06</v>
      </c>
    </row>
    <row r="14213" customFormat="false" ht="15" hidden="false" customHeight="true" outlineLevel="0" collapsed="false">
      <c r="A14213" s="1" t="s">
        <v>24683</v>
      </c>
      <c r="B14213" s="1" t="s">
        <v>9399</v>
      </c>
      <c r="C14213" s="1" t="s">
        <v>1940</v>
      </c>
      <c r="D14213" s="1" t="n">
        <v>1</v>
      </c>
      <c r="E14213" s="16" t="n">
        <v>2374.52</v>
      </c>
      <c r="F14213" s="17" t="n">
        <v>0</v>
      </c>
      <c r="G14213" s="16" t="n">
        <v>2374.52</v>
      </c>
      <c r="I14213" s="1" t="str">
        <f aca="false">INDEX(Products!$C$2:$C$51,MATCH(C14213,Products!$A$2:$A$51,0))</f>
        <v>Fashion</v>
      </c>
      <c r="J14213" s="1" t="str">
        <f aca="false">INDEX(Orders!$E$2:$E$8001,MATCH(B14213,Orders!$A$2:$A$8001,0))</f>
        <v>Delivered</v>
      </c>
      <c r="K14213" s="1" t="str">
        <f aca="false">LEFT(INDEX(Orders!$C$2:$C$8001,MATCH(B14213,Orders!$A$2:$A$8001,0)),7)</f>
        <v>2025-10</v>
      </c>
    </row>
    <row r="14214" customFormat="false" ht="15" hidden="false" customHeight="true" outlineLevel="0" collapsed="false">
      <c r="A14214" s="1" t="s">
        <v>24684</v>
      </c>
      <c r="B14214" s="1" t="s">
        <v>9399</v>
      </c>
      <c r="C14214" s="1" t="s">
        <v>1928</v>
      </c>
      <c r="D14214" s="1" t="n">
        <v>1</v>
      </c>
      <c r="E14214" s="16" t="n">
        <v>657.82</v>
      </c>
      <c r="F14214" s="17" t="n">
        <v>0</v>
      </c>
      <c r="G14214" s="16" t="n">
        <v>657.82</v>
      </c>
      <c r="I14214" s="1" t="str">
        <f aca="false">INDEX(Products!$C$2:$C$51,MATCH(C14214,Products!$A$2:$A$51,0))</f>
        <v>Electronics</v>
      </c>
      <c r="J14214" s="1" t="str">
        <f aca="false">INDEX(Orders!$E$2:$E$8001,MATCH(B14214,Orders!$A$2:$A$8001,0))</f>
        <v>Delivered</v>
      </c>
      <c r="K14214" s="1" t="str">
        <f aca="false">LEFT(INDEX(Orders!$C$2:$C$8001,MATCH(B14214,Orders!$A$2:$A$8001,0)),7)</f>
        <v>2025-10</v>
      </c>
    </row>
    <row r="14215" customFormat="false" ht="15" hidden="false" customHeight="true" outlineLevel="0" collapsed="false">
      <c r="A14215" s="1" t="s">
        <v>24685</v>
      </c>
      <c r="B14215" s="1" t="s">
        <v>9399</v>
      </c>
      <c r="C14215" s="1" t="s">
        <v>1997</v>
      </c>
      <c r="D14215" s="1" t="n">
        <v>1</v>
      </c>
      <c r="E14215" s="16" t="n">
        <v>311.15</v>
      </c>
      <c r="F14215" s="17" t="n">
        <v>0.05</v>
      </c>
      <c r="G14215" s="16" t="n">
        <v>295.59</v>
      </c>
      <c r="I14215" s="1" t="str">
        <f aca="false">INDEX(Products!$C$2:$C$51,MATCH(C14215,Products!$A$2:$A$51,0))</f>
        <v>Sports &amp; Fitness</v>
      </c>
      <c r="J14215" s="1" t="str">
        <f aca="false">INDEX(Orders!$E$2:$E$8001,MATCH(B14215,Orders!$A$2:$A$8001,0))</f>
        <v>Delivered</v>
      </c>
      <c r="K14215" s="1" t="str">
        <f aca="false">LEFT(INDEX(Orders!$C$2:$C$8001,MATCH(B14215,Orders!$A$2:$A$8001,0)),7)</f>
        <v>2025-10</v>
      </c>
    </row>
    <row r="14216" customFormat="false" ht="15" hidden="false" customHeight="true" outlineLevel="0" collapsed="false">
      <c r="A14216" s="1" t="s">
        <v>24686</v>
      </c>
      <c r="B14216" s="1" t="s">
        <v>9399</v>
      </c>
      <c r="C14216" s="1" t="s">
        <v>1949</v>
      </c>
      <c r="D14216" s="1" t="n">
        <v>1</v>
      </c>
      <c r="E14216" s="16" t="n">
        <v>4185.64</v>
      </c>
      <c r="F14216" s="17" t="n">
        <v>0</v>
      </c>
      <c r="G14216" s="16" t="n">
        <v>4185.64</v>
      </c>
      <c r="I14216" s="1" t="str">
        <f aca="false">INDEX(Products!$C$2:$C$51,MATCH(C14216,Products!$A$2:$A$51,0))</f>
        <v>Fashion</v>
      </c>
      <c r="J14216" s="1" t="str">
        <f aca="false">INDEX(Orders!$E$2:$E$8001,MATCH(B14216,Orders!$A$2:$A$8001,0))</f>
        <v>Delivered</v>
      </c>
      <c r="K14216" s="1" t="str">
        <f aca="false">LEFT(INDEX(Orders!$C$2:$C$8001,MATCH(B14216,Orders!$A$2:$A$8001,0)),7)</f>
        <v>2025-10</v>
      </c>
    </row>
    <row r="14217" customFormat="false" ht="15" hidden="false" customHeight="true" outlineLevel="0" collapsed="false">
      <c r="A14217" s="1" t="s">
        <v>24687</v>
      </c>
      <c r="B14217" s="1" t="s">
        <v>9399</v>
      </c>
      <c r="C14217" s="1" t="s">
        <v>1990</v>
      </c>
      <c r="D14217" s="1" t="n">
        <v>2</v>
      </c>
      <c r="E14217" s="16" t="n">
        <v>5311.32</v>
      </c>
      <c r="F14217" s="17" t="n">
        <v>0</v>
      </c>
      <c r="G14217" s="16" t="n">
        <v>10622.64</v>
      </c>
      <c r="I14217" s="1" t="str">
        <f aca="false">INDEX(Products!$C$2:$C$51,MATCH(C14217,Products!$A$2:$A$51,0))</f>
        <v>Sports &amp; Fitness</v>
      </c>
      <c r="J14217" s="1" t="str">
        <f aca="false">INDEX(Orders!$E$2:$E$8001,MATCH(B14217,Orders!$A$2:$A$8001,0))</f>
        <v>Delivered</v>
      </c>
      <c r="K14217" s="1" t="str">
        <f aca="false">LEFT(INDEX(Orders!$C$2:$C$8001,MATCH(B14217,Orders!$A$2:$A$8001,0)),7)</f>
        <v>2025-10</v>
      </c>
    </row>
    <row r="14218" customFormat="false" ht="15" hidden="false" customHeight="true" outlineLevel="0" collapsed="false">
      <c r="A14218" s="1" t="s">
        <v>24688</v>
      </c>
      <c r="B14218" s="1" t="s">
        <v>9400</v>
      </c>
      <c r="C14218" s="1" t="s">
        <v>1977</v>
      </c>
      <c r="D14218" s="1" t="n">
        <v>1</v>
      </c>
      <c r="E14218" s="16" t="n">
        <v>2386.05</v>
      </c>
      <c r="F14218" s="17" t="n">
        <v>0</v>
      </c>
      <c r="G14218" s="16" t="n">
        <v>2386.05</v>
      </c>
      <c r="I14218" s="1" t="str">
        <f aca="false">INDEX(Products!$C$2:$C$51,MATCH(C14218,Products!$A$2:$A$51,0))</f>
        <v>Beauty &amp; Personal Care</v>
      </c>
      <c r="J14218" s="1" t="str">
        <f aca="false">INDEX(Orders!$E$2:$E$8001,MATCH(B14218,Orders!$A$2:$A$8001,0))</f>
        <v>Delivered</v>
      </c>
      <c r="K14218" s="1" t="str">
        <f aca="false">LEFT(INDEX(Orders!$C$2:$C$8001,MATCH(B14218,Orders!$A$2:$A$8001,0)),7)</f>
        <v>2025-12</v>
      </c>
    </row>
    <row r="14219" customFormat="false" ht="15" hidden="false" customHeight="true" outlineLevel="0" collapsed="false">
      <c r="A14219" s="1" t="s">
        <v>24689</v>
      </c>
      <c r="B14219" s="1" t="s">
        <v>9400</v>
      </c>
      <c r="C14219" s="1" t="s">
        <v>1930</v>
      </c>
      <c r="D14219" s="1" t="n">
        <v>1</v>
      </c>
      <c r="E14219" s="16" t="n">
        <v>2398.35</v>
      </c>
      <c r="F14219" s="17" t="n">
        <v>0.15</v>
      </c>
      <c r="G14219" s="16" t="n">
        <v>2038.6</v>
      </c>
      <c r="I14219" s="1" t="str">
        <f aca="false">INDEX(Products!$C$2:$C$51,MATCH(C14219,Products!$A$2:$A$51,0))</f>
        <v>Electronics</v>
      </c>
      <c r="J14219" s="1" t="str">
        <f aca="false">INDEX(Orders!$E$2:$E$8001,MATCH(B14219,Orders!$A$2:$A$8001,0))</f>
        <v>Delivered</v>
      </c>
      <c r="K14219" s="1" t="str">
        <f aca="false">LEFT(INDEX(Orders!$C$2:$C$8001,MATCH(B14219,Orders!$A$2:$A$8001,0)),7)</f>
        <v>2025-12</v>
      </c>
    </row>
    <row r="14220" customFormat="false" ht="15" hidden="false" customHeight="true" outlineLevel="0" collapsed="false">
      <c r="A14220" s="1" t="s">
        <v>24690</v>
      </c>
      <c r="B14220" s="1" t="s">
        <v>9400</v>
      </c>
      <c r="C14220" s="1" t="s">
        <v>1993</v>
      </c>
      <c r="D14220" s="1" t="n">
        <v>2</v>
      </c>
      <c r="E14220" s="16" t="n">
        <v>3177.33</v>
      </c>
      <c r="F14220" s="17" t="n">
        <v>0</v>
      </c>
      <c r="G14220" s="16" t="n">
        <v>6354.66</v>
      </c>
      <c r="I14220" s="1" t="str">
        <f aca="false">INDEX(Products!$C$2:$C$51,MATCH(C14220,Products!$A$2:$A$51,0))</f>
        <v>Sports &amp; Fitness</v>
      </c>
      <c r="J14220" s="1" t="str">
        <f aca="false">INDEX(Orders!$E$2:$E$8001,MATCH(B14220,Orders!$A$2:$A$8001,0))</f>
        <v>Delivered</v>
      </c>
      <c r="K14220" s="1" t="str">
        <f aca="false">LEFT(INDEX(Orders!$C$2:$C$8001,MATCH(B14220,Orders!$A$2:$A$8001,0)),7)</f>
        <v>2025-12</v>
      </c>
    </row>
    <row r="14221" customFormat="false" ht="15" hidden="false" customHeight="true" outlineLevel="0" collapsed="false">
      <c r="A14221" s="1" t="s">
        <v>24691</v>
      </c>
      <c r="B14221" s="1" t="s">
        <v>9401</v>
      </c>
      <c r="C14221" s="1" t="s">
        <v>2007</v>
      </c>
      <c r="D14221" s="1" t="n">
        <v>1</v>
      </c>
      <c r="E14221" s="16" t="n">
        <v>750.27</v>
      </c>
      <c r="F14221" s="17" t="n">
        <v>0</v>
      </c>
      <c r="G14221" s="16" t="n">
        <v>750.27</v>
      </c>
      <c r="I14221" s="1" t="str">
        <f aca="false">INDEX(Products!$C$2:$C$51,MATCH(C14221,Products!$A$2:$A$51,0))</f>
        <v>Books &amp; Stationery</v>
      </c>
      <c r="J14221" s="1" t="str">
        <f aca="false">INDEX(Orders!$E$2:$E$8001,MATCH(B14221,Orders!$A$2:$A$8001,0))</f>
        <v>Delivered</v>
      </c>
      <c r="K14221" s="1" t="str">
        <f aca="false">LEFT(INDEX(Orders!$C$2:$C$8001,MATCH(B14221,Orders!$A$2:$A$8001,0)),7)</f>
        <v>2025-05</v>
      </c>
    </row>
    <row r="14222" customFormat="false" ht="15" hidden="false" customHeight="true" outlineLevel="0" collapsed="false">
      <c r="A14222" s="1" t="s">
        <v>24692</v>
      </c>
      <c r="B14222" s="1" t="s">
        <v>9401</v>
      </c>
      <c r="C14222" s="1" t="s">
        <v>1979</v>
      </c>
      <c r="D14222" s="1" t="n">
        <v>3</v>
      </c>
      <c r="E14222" s="16" t="n">
        <v>623</v>
      </c>
      <c r="F14222" s="17" t="n">
        <v>0.15</v>
      </c>
      <c r="G14222" s="16" t="n">
        <v>1588.65</v>
      </c>
      <c r="I14222" s="1" t="str">
        <f aca="false">INDEX(Products!$C$2:$C$51,MATCH(C14222,Products!$A$2:$A$51,0))</f>
        <v>Beauty &amp; Personal Care</v>
      </c>
      <c r="J14222" s="1" t="str">
        <f aca="false">INDEX(Orders!$E$2:$E$8001,MATCH(B14222,Orders!$A$2:$A$8001,0))</f>
        <v>Delivered</v>
      </c>
      <c r="K14222" s="1" t="str">
        <f aca="false">LEFT(INDEX(Orders!$C$2:$C$8001,MATCH(B14222,Orders!$A$2:$A$8001,0)),7)</f>
        <v>2025-05</v>
      </c>
    </row>
    <row r="14223" customFormat="false" ht="15" hidden="false" customHeight="true" outlineLevel="0" collapsed="false">
      <c r="A14223" s="1" t="s">
        <v>24693</v>
      </c>
      <c r="B14223" s="1" t="s">
        <v>9401</v>
      </c>
      <c r="C14223" s="1" t="s">
        <v>1997</v>
      </c>
      <c r="D14223" s="1" t="n">
        <v>1</v>
      </c>
      <c r="E14223" s="16" t="n">
        <v>311.15</v>
      </c>
      <c r="F14223" s="17" t="n">
        <v>0.2</v>
      </c>
      <c r="G14223" s="16" t="n">
        <v>248.92</v>
      </c>
      <c r="I14223" s="1" t="str">
        <f aca="false">INDEX(Products!$C$2:$C$51,MATCH(C14223,Products!$A$2:$A$51,0))</f>
        <v>Sports &amp; Fitness</v>
      </c>
      <c r="J14223" s="1" t="str">
        <f aca="false">INDEX(Orders!$E$2:$E$8001,MATCH(B14223,Orders!$A$2:$A$8001,0))</f>
        <v>Delivered</v>
      </c>
      <c r="K14223" s="1" t="str">
        <f aca="false">LEFT(INDEX(Orders!$C$2:$C$8001,MATCH(B14223,Orders!$A$2:$A$8001,0)),7)</f>
        <v>2025-05</v>
      </c>
    </row>
    <row r="14224" customFormat="false" ht="15" hidden="false" customHeight="true" outlineLevel="0" collapsed="false">
      <c r="A14224" s="1" t="s">
        <v>24694</v>
      </c>
      <c r="B14224" s="1" t="s">
        <v>9402</v>
      </c>
      <c r="C14224" s="1" t="s">
        <v>2006</v>
      </c>
      <c r="D14224" s="1" t="n">
        <v>2</v>
      </c>
      <c r="E14224" s="16" t="n">
        <v>482.17</v>
      </c>
      <c r="F14224" s="17" t="n">
        <v>0.1</v>
      </c>
      <c r="G14224" s="16" t="n">
        <v>867.91</v>
      </c>
      <c r="I14224" s="1" t="str">
        <f aca="false">INDEX(Products!$C$2:$C$51,MATCH(C14224,Products!$A$2:$A$51,0))</f>
        <v>Books &amp; Stationery</v>
      </c>
      <c r="J14224" s="1" t="str">
        <f aca="false">INDEX(Orders!$E$2:$E$8001,MATCH(B14224,Orders!$A$2:$A$8001,0))</f>
        <v>Returned</v>
      </c>
      <c r="K14224" s="1" t="str">
        <f aca="false">LEFT(INDEX(Orders!$C$2:$C$8001,MATCH(B14224,Orders!$A$2:$A$8001,0)),7)</f>
        <v>2025-11</v>
      </c>
    </row>
    <row r="14225" customFormat="false" ht="15" hidden="false" customHeight="true" outlineLevel="0" collapsed="false">
      <c r="A14225" s="1" t="s">
        <v>24695</v>
      </c>
      <c r="B14225" s="1" t="s">
        <v>9402</v>
      </c>
      <c r="C14225" s="1" t="s">
        <v>1973</v>
      </c>
      <c r="D14225" s="1" t="n">
        <v>1</v>
      </c>
      <c r="E14225" s="16" t="n">
        <v>1158.24</v>
      </c>
      <c r="F14225" s="17" t="n">
        <v>0.05</v>
      </c>
      <c r="G14225" s="16" t="n">
        <v>1100.33</v>
      </c>
      <c r="I14225" s="1" t="str">
        <f aca="false">INDEX(Products!$C$2:$C$51,MATCH(C14225,Products!$A$2:$A$51,0))</f>
        <v>Home &amp; Kitchen</v>
      </c>
      <c r="J14225" s="1" t="str">
        <f aca="false">INDEX(Orders!$E$2:$E$8001,MATCH(B14225,Orders!$A$2:$A$8001,0))</f>
        <v>Returned</v>
      </c>
      <c r="K14225" s="1" t="str">
        <f aca="false">LEFT(INDEX(Orders!$C$2:$C$8001,MATCH(B14225,Orders!$A$2:$A$8001,0)),7)</f>
        <v>2025-11</v>
      </c>
    </row>
    <row r="14226" customFormat="false" ht="15" hidden="false" customHeight="true" outlineLevel="0" collapsed="false">
      <c r="A14226" s="1" t="s">
        <v>24696</v>
      </c>
      <c r="B14226" s="1" t="s">
        <v>9402</v>
      </c>
      <c r="C14226" s="1" t="s">
        <v>2007</v>
      </c>
      <c r="D14226" s="1" t="n">
        <v>1</v>
      </c>
      <c r="E14226" s="16" t="n">
        <v>750.27</v>
      </c>
      <c r="F14226" s="17" t="n">
        <v>0</v>
      </c>
      <c r="G14226" s="16" t="n">
        <v>750.27</v>
      </c>
      <c r="I14226" s="1" t="str">
        <f aca="false">INDEX(Products!$C$2:$C$51,MATCH(C14226,Products!$A$2:$A$51,0))</f>
        <v>Books &amp; Stationery</v>
      </c>
      <c r="J14226" s="1" t="str">
        <f aca="false">INDEX(Orders!$E$2:$E$8001,MATCH(B14226,Orders!$A$2:$A$8001,0))</f>
        <v>Returned</v>
      </c>
      <c r="K14226" s="1" t="str">
        <f aca="false">LEFT(INDEX(Orders!$C$2:$C$8001,MATCH(B14226,Orders!$A$2:$A$8001,0)),7)</f>
        <v>2025-11</v>
      </c>
    </row>
    <row r="14227" customFormat="false" ht="15" hidden="false" customHeight="true" outlineLevel="0" collapsed="false">
      <c r="A14227" s="1" t="s">
        <v>24697</v>
      </c>
      <c r="B14227" s="1" t="s">
        <v>9403</v>
      </c>
      <c r="C14227" s="1" t="s">
        <v>2006</v>
      </c>
      <c r="D14227" s="1" t="n">
        <v>1</v>
      </c>
      <c r="E14227" s="16" t="n">
        <v>482.17</v>
      </c>
      <c r="F14227" s="17" t="n">
        <v>0.15</v>
      </c>
      <c r="G14227" s="16" t="n">
        <v>409.84</v>
      </c>
      <c r="I14227" s="1" t="str">
        <f aca="false">INDEX(Products!$C$2:$C$51,MATCH(C14227,Products!$A$2:$A$51,0))</f>
        <v>Books &amp; Stationery</v>
      </c>
      <c r="J14227" s="1" t="str">
        <f aca="false">INDEX(Orders!$E$2:$E$8001,MATCH(B14227,Orders!$A$2:$A$8001,0))</f>
        <v>Returned</v>
      </c>
      <c r="K14227" s="1" t="str">
        <f aca="false">LEFT(INDEX(Orders!$C$2:$C$8001,MATCH(B14227,Orders!$A$2:$A$8001,0)),7)</f>
        <v>2025-02</v>
      </c>
    </row>
    <row r="14228" customFormat="false" ht="15" hidden="false" customHeight="true" outlineLevel="0" collapsed="false">
      <c r="A14228" s="1" t="s">
        <v>24698</v>
      </c>
      <c r="B14228" s="1" t="s">
        <v>9403</v>
      </c>
      <c r="C14228" s="1" t="s">
        <v>1940</v>
      </c>
      <c r="D14228" s="1" t="n">
        <v>1</v>
      </c>
      <c r="E14228" s="16" t="n">
        <v>2374.52</v>
      </c>
      <c r="F14228" s="17" t="n">
        <v>0.1</v>
      </c>
      <c r="G14228" s="16" t="n">
        <v>2137.07</v>
      </c>
      <c r="I14228" s="1" t="str">
        <f aca="false">INDEX(Products!$C$2:$C$51,MATCH(C14228,Products!$A$2:$A$51,0))</f>
        <v>Fashion</v>
      </c>
      <c r="J14228" s="1" t="str">
        <f aca="false">INDEX(Orders!$E$2:$E$8001,MATCH(B14228,Orders!$A$2:$A$8001,0))</f>
        <v>Returned</v>
      </c>
      <c r="K14228" s="1" t="str">
        <f aca="false">LEFT(INDEX(Orders!$C$2:$C$8001,MATCH(B14228,Orders!$A$2:$A$8001,0)),7)</f>
        <v>2025-02</v>
      </c>
    </row>
    <row r="14229" customFormat="false" ht="15" hidden="false" customHeight="true" outlineLevel="0" collapsed="false">
      <c r="A14229" s="1" t="s">
        <v>24699</v>
      </c>
      <c r="B14229" s="1" t="s">
        <v>9403</v>
      </c>
      <c r="C14229" s="1" t="s">
        <v>1969</v>
      </c>
      <c r="D14229" s="1" t="n">
        <v>1</v>
      </c>
      <c r="E14229" s="16" t="n">
        <v>9171.98</v>
      </c>
      <c r="F14229" s="17" t="n">
        <v>0.05</v>
      </c>
      <c r="G14229" s="16" t="n">
        <v>8713.38</v>
      </c>
      <c r="I14229" s="1" t="str">
        <f aca="false">INDEX(Products!$C$2:$C$51,MATCH(C14229,Products!$A$2:$A$51,0))</f>
        <v>Home &amp; Kitchen</v>
      </c>
      <c r="J14229" s="1" t="str">
        <f aca="false">INDEX(Orders!$E$2:$E$8001,MATCH(B14229,Orders!$A$2:$A$8001,0))</f>
        <v>Returned</v>
      </c>
      <c r="K14229" s="1" t="str">
        <f aca="false">LEFT(INDEX(Orders!$C$2:$C$8001,MATCH(B14229,Orders!$A$2:$A$8001,0)),7)</f>
        <v>2025-02</v>
      </c>
    </row>
    <row r="14230" customFormat="false" ht="15" hidden="false" customHeight="true" outlineLevel="0" collapsed="false">
      <c r="A14230" s="1" t="s">
        <v>24700</v>
      </c>
      <c r="B14230" s="1" t="s">
        <v>9403</v>
      </c>
      <c r="C14230" s="1" t="s">
        <v>1990</v>
      </c>
      <c r="D14230" s="1" t="n">
        <v>1</v>
      </c>
      <c r="E14230" s="16" t="n">
        <v>5311.32</v>
      </c>
      <c r="F14230" s="17" t="n">
        <v>0.15</v>
      </c>
      <c r="G14230" s="16" t="n">
        <v>4514.62</v>
      </c>
      <c r="I14230" s="1" t="str">
        <f aca="false">INDEX(Products!$C$2:$C$51,MATCH(C14230,Products!$A$2:$A$51,0))</f>
        <v>Sports &amp; Fitness</v>
      </c>
      <c r="J14230" s="1" t="str">
        <f aca="false">INDEX(Orders!$E$2:$E$8001,MATCH(B14230,Orders!$A$2:$A$8001,0))</f>
        <v>Returned</v>
      </c>
      <c r="K14230" s="1" t="str">
        <f aca="false">LEFT(INDEX(Orders!$C$2:$C$8001,MATCH(B14230,Orders!$A$2:$A$8001,0)),7)</f>
        <v>2025-02</v>
      </c>
    </row>
    <row r="14231" customFormat="false" ht="15" hidden="false" customHeight="true" outlineLevel="0" collapsed="false">
      <c r="A14231" s="1" t="s">
        <v>24701</v>
      </c>
      <c r="B14231" s="1" t="s">
        <v>9404</v>
      </c>
      <c r="C14231" s="1" t="s">
        <v>1933</v>
      </c>
      <c r="D14231" s="1" t="n">
        <v>1</v>
      </c>
      <c r="E14231" s="16" t="n">
        <v>7194.38</v>
      </c>
      <c r="F14231" s="17" t="n">
        <v>0.2</v>
      </c>
      <c r="G14231" s="16" t="n">
        <v>5755.5</v>
      </c>
      <c r="I14231" s="1" t="str">
        <f aca="false">INDEX(Products!$C$2:$C$51,MATCH(C14231,Products!$A$2:$A$51,0))</f>
        <v>Electronics</v>
      </c>
      <c r="J14231" s="1" t="str">
        <f aca="false">INDEX(Orders!$E$2:$E$8001,MATCH(B14231,Orders!$A$2:$A$8001,0))</f>
        <v>Delivered</v>
      </c>
      <c r="K14231" s="1" t="str">
        <f aca="false">LEFT(INDEX(Orders!$C$2:$C$8001,MATCH(B14231,Orders!$A$2:$A$8001,0)),7)</f>
        <v>2025-03</v>
      </c>
    </row>
    <row r="14232" customFormat="false" ht="15" hidden="false" customHeight="true" outlineLevel="0" collapsed="false">
      <c r="A14232" s="1" t="s">
        <v>24702</v>
      </c>
      <c r="B14232" s="1" t="s">
        <v>9404</v>
      </c>
      <c r="C14232" s="1" t="s">
        <v>2006</v>
      </c>
      <c r="D14232" s="1" t="n">
        <v>2</v>
      </c>
      <c r="E14232" s="16" t="n">
        <v>482.17</v>
      </c>
      <c r="F14232" s="17" t="n">
        <v>0.05</v>
      </c>
      <c r="G14232" s="16" t="n">
        <v>916.12</v>
      </c>
      <c r="I14232" s="1" t="str">
        <f aca="false">INDEX(Products!$C$2:$C$51,MATCH(C14232,Products!$A$2:$A$51,0))</f>
        <v>Books &amp; Stationery</v>
      </c>
      <c r="J14232" s="1" t="str">
        <f aca="false">INDEX(Orders!$E$2:$E$8001,MATCH(B14232,Orders!$A$2:$A$8001,0))</f>
        <v>Delivered</v>
      </c>
      <c r="K14232" s="1" t="str">
        <f aca="false">LEFT(INDEX(Orders!$C$2:$C$8001,MATCH(B14232,Orders!$A$2:$A$8001,0)),7)</f>
        <v>2025-03</v>
      </c>
    </row>
    <row r="14233" customFormat="false" ht="15" hidden="false" customHeight="true" outlineLevel="0" collapsed="false">
      <c r="A14233" s="1" t="s">
        <v>24703</v>
      </c>
      <c r="B14233" s="1" t="s">
        <v>9405</v>
      </c>
      <c r="C14233" s="1" t="s">
        <v>1920</v>
      </c>
      <c r="D14233" s="1" t="n">
        <v>2</v>
      </c>
      <c r="E14233" s="16" t="n">
        <v>4273.58</v>
      </c>
      <c r="F14233" s="17" t="n">
        <v>0.05</v>
      </c>
      <c r="G14233" s="16" t="n">
        <v>8119.8</v>
      </c>
      <c r="I14233" s="1" t="str">
        <f aca="false">INDEX(Products!$C$2:$C$51,MATCH(C14233,Products!$A$2:$A$51,0))</f>
        <v>Electronics</v>
      </c>
      <c r="J14233" s="1" t="str">
        <f aca="false">INDEX(Orders!$E$2:$E$8001,MATCH(B14233,Orders!$A$2:$A$8001,0))</f>
        <v>Delivered</v>
      </c>
      <c r="K14233" s="1" t="str">
        <f aca="false">LEFT(INDEX(Orders!$C$2:$C$8001,MATCH(B14233,Orders!$A$2:$A$8001,0)),7)</f>
        <v>2024-07</v>
      </c>
    </row>
    <row r="14234" customFormat="false" ht="15" hidden="false" customHeight="true" outlineLevel="0" collapsed="false">
      <c r="A14234" s="1" t="s">
        <v>24704</v>
      </c>
      <c r="B14234" s="1" t="s">
        <v>9405</v>
      </c>
      <c r="C14234" s="1" t="s">
        <v>2007</v>
      </c>
      <c r="D14234" s="1" t="n">
        <v>1</v>
      </c>
      <c r="E14234" s="16" t="n">
        <v>750.27</v>
      </c>
      <c r="F14234" s="17" t="n">
        <v>0</v>
      </c>
      <c r="G14234" s="16" t="n">
        <v>750.27</v>
      </c>
      <c r="I14234" s="1" t="str">
        <f aca="false">INDEX(Products!$C$2:$C$51,MATCH(C14234,Products!$A$2:$A$51,0))</f>
        <v>Books &amp; Stationery</v>
      </c>
      <c r="J14234" s="1" t="str">
        <f aca="false">INDEX(Orders!$E$2:$E$8001,MATCH(B14234,Orders!$A$2:$A$8001,0))</f>
        <v>Delivered</v>
      </c>
      <c r="K14234" s="1" t="str">
        <f aca="false">LEFT(INDEX(Orders!$C$2:$C$8001,MATCH(B14234,Orders!$A$2:$A$8001,0)),7)</f>
        <v>2024-07</v>
      </c>
    </row>
    <row r="14235" customFormat="false" ht="15" hidden="false" customHeight="true" outlineLevel="0" collapsed="false">
      <c r="A14235" s="1" t="s">
        <v>24705</v>
      </c>
      <c r="B14235" s="1" t="s">
        <v>9405</v>
      </c>
      <c r="C14235" s="1" t="s">
        <v>1924</v>
      </c>
      <c r="D14235" s="1" t="n">
        <v>3</v>
      </c>
      <c r="E14235" s="16" t="n">
        <v>1971</v>
      </c>
      <c r="F14235" s="17" t="n">
        <v>0.1</v>
      </c>
      <c r="G14235" s="16" t="n">
        <v>5321.7</v>
      </c>
      <c r="I14235" s="1" t="str">
        <f aca="false">INDEX(Products!$C$2:$C$51,MATCH(C14235,Products!$A$2:$A$51,0))</f>
        <v>Electronics</v>
      </c>
      <c r="J14235" s="1" t="str">
        <f aca="false">INDEX(Orders!$E$2:$E$8001,MATCH(B14235,Orders!$A$2:$A$8001,0))</f>
        <v>Delivered</v>
      </c>
      <c r="K14235" s="1" t="str">
        <f aca="false">LEFT(INDEX(Orders!$C$2:$C$8001,MATCH(B14235,Orders!$A$2:$A$8001,0)),7)</f>
        <v>2024-07</v>
      </c>
    </row>
    <row r="14236" customFormat="false" ht="15" hidden="false" customHeight="true" outlineLevel="0" collapsed="false">
      <c r="A14236" s="1" t="s">
        <v>24706</v>
      </c>
      <c r="B14236" s="1" t="s">
        <v>9405</v>
      </c>
      <c r="C14236" s="1" t="s">
        <v>2006</v>
      </c>
      <c r="D14236" s="1" t="n">
        <v>1</v>
      </c>
      <c r="E14236" s="16" t="n">
        <v>482.17</v>
      </c>
      <c r="F14236" s="17" t="n">
        <v>0.1</v>
      </c>
      <c r="G14236" s="16" t="n">
        <v>433.95</v>
      </c>
      <c r="I14236" s="1" t="str">
        <f aca="false">INDEX(Products!$C$2:$C$51,MATCH(C14236,Products!$A$2:$A$51,0))</f>
        <v>Books &amp; Stationery</v>
      </c>
      <c r="J14236" s="1" t="str">
        <f aca="false">INDEX(Orders!$E$2:$E$8001,MATCH(B14236,Orders!$A$2:$A$8001,0))</f>
        <v>Delivered</v>
      </c>
      <c r="K14236" s="1" t="str">
        <f aca="false">LEFT(INDEX(Orders!$C$2:$C$8001,MATCH(B14236,Orders!$A$2:$A$8001,0)),7)</f>
        <v>2024-07</v>
      </c>
    </row>
    <row r="14237" customFormat="false" ht="15" hidden="false" customHeight="true" outlineLevel="0" collapsed="false">
      <c r="A14237" s="1" t="s">
        <v>24707</v>
      </c>
      <c r="B14237" s="1" t="s">
        <v>9406</v>
      </c>
      <c r="C14237" s="1" t="s">
        <v>1940</v>
      </c>
      <c r="D14237" s="1" t="n">
        <v>2</v>
      </c>
      <c r="E14237" s="16" t="n">
        <v>2374.52</v>
      </c>
      <c r="F14237" s="17" t="n">
        <v>0</v>
      </c>
      <c r="G14237" s="16" t="n">
        <v>4749.04</v>
      </c>
      <c r="I14237" s="1" t="str">
        <f aca="false">INDEX(Products!$C$2:$C$51,MATCH(C14237,Products!$A$2:$A$51,0))</f>
        <v>Fashion</v>
      </c>
      <c r="J14237" s="1" t="str">
        <f aca="false">INDEX(Orders!$E$2:$E$8001,MATCH(B14237,Orders!$A$2:$A$8001,0))</f>
        <v>Delivered</v>
      </c>
      <c r="K14237" s="1" t="str">
        <f aca="false">LEFT(INDEX(Orders!$C$2:$C$8001,MATCH(B14237,Orders!$A$2:$A$8001,0)),7)</f>
        <v>2024-04</v>
      </c>
    </row>
    <row r="14238" customFormat="false" ht="15" hidden="false" customHeight="true" outlineLevel="0" collapsed="false">
      <c r="A14238" s="1" t="s">
        <v>24708</v>
      </c>
      <c r="B14238" s="1" t="s">
        <v>9406</v>
      </c>
      <c r="C14238" s="1" t="s">
        <v>2006</v>
      </c>
      <c r="D14238" s="1" t="n">
        <v>1</v>
      </c>
      <c r="E14238" s="16" t="n">
        <v>482.17</v>
      </c>
      <c r="F14238" s="17" t="n">
        <v>0.05</v>
      </c>
      <c r="G14238" s="16" t="n">
        <v>458.06</v>
      </c>
      <c r="I14238" s="1" t="str">
        <f aca="false">INDEX(Products!$C$2:$C$51,MATCH(C14238,Products!$A$2:$A$51,0))</f>
        <v>Books &amp; Stationery</v>
      </c>
      <c r="J14238" s="1" t="str">
        <f aca="false">INDEX(Orders!$E$2:$E$8001,MATCH(B14238,Orders!$A$2:$A$8001,0))</f>
        <v>Delivered</v>
      </c>
      <c r="K14238" s="1" t="str">
        <f aca="false">LEFT(INDEX(Orders!$C$2:$C$8001,MATCH(B14238,Orders!$A$2:$A$8001,0)),7)</f>
        <v>2024-04</v>
      </c>
    </row>
    <row r="14239" customFormat="false" ht="15" hidden="false" customHeight="true" outlineLevel="0" collapsed="false">
      <c r="A14239" s="1" t="s">
        <v>24709</v>
      </c>
      <c r="B14239" s="1" t="s">
        <v>9407</v>
      </c>
      <c r="C14239" s="1" t="s">
        <v>2006</v>
      </c>
      <c r="D14239" s="1" t="n">
        <v>1</v>
      </c>
      <c r="E14239" s="16" t="n">
        <v>482.17</v>
      </c>
      <c r="F14239" s="17" t="n">
        <v>0</v>
      </c>
      <c r="G14239" s="16" t="n">
        <v>482.17</v>
      </c>
      <c r="I14239" s="1" t="str">
        <f aca="false">INDEX(Products!$C$2:$C$51,MATCH(C14239,Products!$A$2:$A$51,0))</f>
        <v>Books &amp; Stationery</v>
      </c>
      <c r="J14239" s="1" t="str">
        <f aca="false">INDEX(Orders!$E$2:$E$8001,MATCH(B14239,Orders!$A$2:$A$8001,0))</f>
        <v>Delivered</v>
      </c>
      <c r="K14239" s="1" t="str">
        <f aca="false">LEFT(INDEX(Orders!$C$2:$C$8001,MATCH(B14239,Orders!$A$2:$A$8001,0)),7)</f>
        <v>2025-11</v>
      </c>
    </row>
    <row r="14240" customFormat="false" ht="15" hidden="false" customHeight="true" outlineLevel="0" collapsed="false">
      <c r="A14240" s="1" t="s">
        <v>24710</v>
      </c>
      <c r="B14240" s="1" t="s">
        <v>9408</v>
      </c>
      <c r="C14240" s="1" t="s">
        <v>1949</v>
      </c>
      <c r="D14240" s="1" t="n">
        <v>1</v>
      </c>
      <c r="E14240" s="16" t="n">
        <v>4185.64</v>
      </c>
      <c r="F14240" s="17" t="n">
        <v>0.05</v>
      </c>
      <c r="G14240" s="16" t="n">
        <v>3976.36</v>
      </c>
      <c r="I14240" s="1" t="str">
        <f aca="false">INDEX(Products!$C$2:$C$51,MATCH(C14240,Products!$A$2:$A$51,0))</f>
        <v>Fashion</v>
      </c>
      <c r="J14240" s="1" t="str">
        <f aca="false">INDEX(Orders!$E$2:$E$8001,MATCH(B14240,Orders!$A$2:$A$8001,0))</f>
        <v>Delivered</v>
      </c>
      <c r="K14240" s="1" t="str">
        <f aca="false">LEFT(INDEX(Orders!$C$2:$C$8001,MATCH(B14240,Orders!$A$2:$A$8001,0)),7)</f>
        <v>2024-11</v>
      </c>
    </row>
    <row r="14241" customFormat="false" ht="15" hidden="false" customHeight="true" outlineLevel="0" collapsed="false">
      <c r="A14241" s="1" t="s">
        <v>24711</v>
      </c>
      <c r="B14241" s="1" t="s">
        <v>9408</v>
      </c>
      <c r="C14241" s="1" t="s">
        <v>1990</v>
      </c>
      <c r="D14241" s="1" t="n">
        <v>2</v>
      </c>
      <c r="E14241" s="16" t="n">
        <v>5311.32</v>
      </c>
      <c r="F14241" s="17" t="n">
        <v>0</v>
      </c>
      <c r="G14241" s="16" t="n">
        <v>10622.64</v>
      </c>
      <c r="I14241" s="1" t="str">
        <f aca="false">INDEX(Products!$C$2:$C$51,MATCH(C14241,Products!$A$2:$A$51,0))</f>
        <v>Sports &amp; Fitness</v>
      </c>
      <c r="J14241" s="1" t="str">
        <f aca="false">INDEX(Orders!$E$2:$E$8001,MATCH(B14241,Orders!$A$2:$A$8001,0))</f>
        <v>Delivered</v>
      </c>
      <c r="K14241" s="1" t="str">
        <f aca="false">LEFT(INDEX(Orders!$C$2:$C$8001,MATCH(B14241,Orders!$A$2:$A$8001,0)),7)</f>
        <v>2024-11</v>
      </c>
    </row>
    <row r="14242" customFormat="false" ht="15" hidden="false" customHeight="true" outlineLevel="0" collapsed="false">
      <c r="A14242" s="1" t="s">
        <v>24712</v>
      </c>
      <c r="B14242" s="1" t="s">
        <v>9408</v>
      </c>
      <c r="C14242" s="1" t="s">
        <v>1979</v>
      </c>
      <c r="D14242" s="1" t="n">
        <v>2</v>
      </c>
      <c r="E14242" s="16" t="n">
        <v>623</v>
      </c>
      <c r="F14242" s="17" t="n">
        <v>0</v>
      </c>
      <c r="G14242" s="16" t="n">
        <v>1246</v>
      </c>
      <c r="I14242" s="1" t="str">
        <f aca="false">INDEX(Products!$C$2:$C$51,MATCH(C14242,Products!$A$2:$A$51,0))</f>
        <v>Beauty &amp; Personal Care</v>
      </c>
      <c r="J14242" s="1" t="str">
        <f aca="false">INDEX(Orders!$E$2:$E$8001,MATCH(B14242,Orders!$A$2:$A$8001,0))</f>
        <v>Delivered</v>
      </c>
      <c r="K14242" s="1" t="str">
        <f aca="false">LEFT(INDEX(Orders!$C$2:$C$8001,MATCH(B14242,Orders!$A$2:$A$8001,0)),7)</f>
        <v>2024-11</v>
      </c>
    </row>
    <row r="14243" customFormat="false" ht="15" hidden="false" customHeight="true" outlineLevel="0" collapsed="false">
      <c r="A14243" s="1" t="s">
        <v>24713</v>
      </c>
      <c r="B14243" s="1" t="s">
        <v>9409</v>
      </c>
      <c r="C14243" s="1" t="s">
        <v>2006</v>
      </c>
      <c r="D14243" s="1" t="n">
        <v>1</v>
      </c>
      <c r="E14243" s="16" t="n">
        <v>482.17</v>
      </c>
      <c r="F14243" s="17" t="n">
        <v>0</v>
      </c>
      <c r="G14243" s="16" t="n">
        <v>482.17</v>
      </c>
      <c r="I14243" s="1" t="str">
        <f aca="false">INDEX(Products!$C$2:$C$51,MATCH(C14243,Products!$A$2:$A$51,0))</f>
        <v>Books &amp; Stationery</v>
      </c>
      <c r="J14243" s="1" t="str">
        <f aca="false">INDEX(Orders!$E$2:$E$8001,MATCH(B14243,Orders!$A$2:$A$8001,0))</f>
        <v>Delivered</v>
      </c>
      <c r="K14243" s="1" t="str">
        <f aca="false">LEFT(INDEX(Orders!$C$2:$C$8001,MATCH(B14243,Orders!$A$2:$A$8001,0)),7)</f>
        <v>2025-08</v>
      </c>
    </row>
    <row r="14244" customFormat="false" ht="15" hidden="false" customHeight="true" outlineLevel="0" collapsed="false">
      <c r="A14244" s="1" t="s">
        <v>24714</v>
      </c>
      <c r="B14244" s="1" t="s">
        <v>9410</v>
      </c>
      <c r="C14244" s="1" t="s">
        <v>1990</v>
      </c>
      <c r="D14244" s="1" t="n">
        <v>1</v>
      </c>
      <c r="E14244" s="16" t="n">
        <v>5311.32</v>
      </c>
      <c r="F14244" s="17" t="n">
        <v>0.05</v>
      </c>
      <c r="G14244" s="16" t="n">
        <v>5045.75</v>
      </c>
      <c r="I14244" s="1" t="str">
        <f aca="false">INDEX(Products!$C$2:$C$51,MATCH(C14244,Products!$A$2:$A$51,0))</f>
        <v>Sports &amp; Fitness</v>
      </c>
      <c r="J14244" s="1" t="str">
        <f aca="false">INDEX(Orders!$E$2:$E$8001,MATCH(B14244,Orders!$A$2:$A$8001,0))</f>
        <v>Delivered</v>
      </c>
      <c r="K14244" s="1" t="str">
        <f aca="false">LEFT(INDEX(Orders!$C$2:$C$8001,MATCH(B14244,Orders!$A$2:$A$8001,0)),7)</f>
        <v>2024-01</v>
      </c>
    </row>
    <row r="14245" customFormat="false" ht="15" hidden="false" customHeight="true" outlineLevel="0" collapsed="false">
      <c r="A14245" s="1" t="s">
        <v>24715</v>
      </c>
      <c r="B14245" s="1" t="s">
        <v>9410</v>
      </c>
      <c r="C14245" s="1" t="s">
        <v>1920</v>
      </c>
      <c r="D14245" s="1" t="n">
        <v>2</v>
      </c>
      <c r="E14245" s="16" t="n">
        <v>4273.58</v>
      </c>
      <c r="F14245" s="17" t="n">
        <v>0.2</v>
      </c>
      <c r="G14245" s="16" t="n">
        <v>6837.73</v>
      </c>
      <c r="I14245" s="1" t="str">
        <f aca="false">INDEX(Products!$C$2:$C$51,MATCH(C14245,Products!$A$2:$A$51,0))</f>
        <v>Electronics</v>
      </c>
      <c r="J14245" s="1" t="str">
        <f aca="false">INDEX(Orders!$E$2:$E$8001,MATCH(B14245,Orders!$A$2:$A$8001,0))</f>
        <v>Delivered</v>
      </c>
      <c r="K14245" s="1" t="str">
        <f aca="false">LEFT(INDEX(Orders!$C$2:$C$8001,MATCH(B14245,Orders!$A$2:$A$8001,0)),7)</f>
        <v>2024-01</v>
      </c>
    </row>
    <row r="14246" customFormat="false" ht="15" hidden="false" customHeight="true" outlineLevel="0" collapsed="false">
      <c r="A14246" s="1" t="s">
        <v>24716</v>
      </c>
      <c r="B14246" s="1" t="s">
        <v>9410</v>
      </c>
      <c r="C14246" s="1" t="s">
        <v>1940</v>
      </c>
      <c r="D14246" s="1" t="n">
        <v>2</v>
      </c>
      <c r="E14246" s="16" t="n">
        <v>2374.52</v>
      </c>
      <c r="F14246" s="17" t="n">
        <v>0</v>
      </c>
      <c r="G14246" s="16" t="n">
        <v>4749.04</v>
      </c>
      <c r="I14246" s="1" t="str">
        <f aca="false">INDEX(Products!$C$2:$C$51,MATCH(C14246,Products!$A$2:$A$51,0))</f>
        <v>Fashion</v>
      </c>
      <c r="J14246" s="1" t="str">
        <f aca="false">INDEX(Orders!$E$2:$E$8001,MATCH(B14246,Orders!$A$2:$A$8001,0))</f>
        <v>Delivered</v>
      </c>
      <c r="K14246" s="1" t="str">
        <f aca="false">LEFT(INDEX(Orders!$C$2:$C$8001,MATCH(B14246,Orders!$A$2:$A$8001,0)),7)</f>
        <v>2024-01</v>
      </c>
    </row>
    <row r="14247" customFormat="false" ht="15" hidden="false" customHeight="true" outlineLevel="0" collapsed="false">
      <c r="A14247" s="1" t="s">
        <v>24717</v>
      </c>
      <c r="B14247" s="1" t="s">
        <v>9410</v>
      </c>
      <c r="C14247" s="1" t="s">
        <v>1971</v>
      </c>
      <c r="D14247" s="1" t="n">
        <v>1</v>
      </c>
      <c r="E14247" s="16" t="n">
        <v>2073.63</v>
      </c>
      <c r="F14247" s="17" t="n">
        <v>0.1</v>
      </c>
      <c r="G14247" s="16" t="n">
        <v>1866.27</v>
      </c>
      <c r="I14247" s="1" t="str">
        <f aca="false">INDEX(Products!$C$2:$C$51,MATCH(C14247,Products!$A$2:$A$51,0))</f>
        <v>Home &amp; Kitchen</v>
      </c>
      <c r="J14247" s="1" t="str">
        <f aca="false">INDEX(Orders!$E$2:$E$8001,MATCH(B14247,Orders!$A$2:$A$8001,0))</f>
        <v>Delivered</v>
      </c>
      <c r="K14247" s="1" t="str">
        <f aca="false">LEFT(INDEX(Orders!$C$2:$C$8001,MATCH(B14247,Orders!$A$2:$A$8001,0)),7)</f>
        <v>2024-01</v>
      </c>
    </row>
    <row r="14248" customFormat="false" ht="15" hidden="false" customHeight="true" outlineLevel="0" collapsed="false">
      <c r="A14248" s="1" t="s">
        <v>24718</v>
      </c>
      <c r="B14248" s="1" t="s">
        <v>9411</v>
      </c>
      <c r="C14248" s="1" t="s">
        <v>2007</v>
      </c>
      <c r="D14248" s="1" t="n">
        <v>3</v>
      </c>
      <c r="E14248" s="16" t="n">
        <v>750.27</v>
      </c>
      <c r="F14248" s="17" t="n">
        <v>0.1</v>
      </c>
      <c r="G14248" s="16" t="n">
        <v>2025.73</v>
      </c>
      <c r="I14248" s="1" t="str">
        <f aca="false">INDEX(Products!$C$2:$C$51,MATCH(C14248,Products!$A$2:$A$51,0))</f>
        <v>Books &amp; Stationery</v>
      </c>
      <c r="J14248" s="1" t="str">
        <f aca="false">INDEX(Orders!$E$2:$E$8001,MATCH(B14248,Orders!$A$2:$A$8001,0))</f>
        <v>Delivered</v>
      </c>
      <c r="K14248" s="1" t="str">
        <f aca="false">LEFT(INDEX(Orders!$C$2:$C$8001,MATCH(B14248,Orders!$A$2:$A$8001,0)),7)</f>
        <v>2025-05</v>
      </c>
    </row>
    <row r="14249" customFormat="false" ht="15" hidden="false" customHeight="true" outlineLevel="0" collapsed="false">
      <c r="A14249" s="1" t="s">
        <v>24719</v>
      </c>
      <c r="B14249" s="1" t="s">
        <v>9411</v>
      </c>
      <c r="C14249" s="1" t="s">
        <v>2006</v>
      </c>
      <c r="D14249" s="1" t="n">
        <v>1</v>
      </c>
      <c r="E14249" s="16" t="n">
        <v>482.17</v>
      </c>
      <c r="F14249" s="17" t="n">
        <v>0</v>
      </c>
      <c r="G14249" s="16" t="n">
        <v>482.17</v>
      </c>
      <c r="I14249" s="1" t="str">
        <f aca="false">INDEX(Products!$C$2:$C$51,MATCH(C14249,Products!$A$2:$A$51,0))</f>
        <v>Books &amp; Stationery</v>
      </c>
      <c r="J14249" s="1" t="str">
        <f aca="false">INDEX(Orders!$E$2:$E$8001,MATCH(B14249,Orders!$A$2:$A$8001,0))</f>
        <v>Delivered</v>
      </c>
      <c r="K14249" s="1" t="str">
        <f aca="false">LEFT(INDEX(Orders!$C$2:$C$8001,MATCH(B14249,Orders!$A$2:$A$8001,0)),7)</f>
        <v>2025-05</v>
      </c>
    </row>
    <row r="14250" customFormat="false" ht="15" hidden="false" customHeight="true" outlineLevel="0" collapsed="false">
      <c r="A14250" s="1" t="s">
        <v>24720</v>
      </c>
      <c r="B14250" s="1" t="s">
        <v>9411</v>
      </c>
      <c r="C14250" s="1" t="s">
        <v>1935</v>
      </c>
      <c r="D14250" s="1" t="n">
        <v>3</v>
      </c>
      <c r="E14250" s="16" t="n">
        <v>14558.72</v>
      </c>
      <c r="F14250" s="17" t="n">
        <v>0</v>
      </c>
      <c r="G14250" s="16" t="n">
        <v>43676.16</v>
      </c>
      <c r="I14250" s="1" t="str">
        <f aca="false">INDEX(Products!$C$2:$C$51,MATCH(C14250,Products!$A$2:$A$51,0))</f>
        <v>Electronics</v>
      </c>
      <c r="J14250" s="1" t="str">
        <f aca="false">INDEX(Orders!$E$2:$E$8001,MATCH(B14250,Orders!$A$2:$A$8001,0))</f>
        <v>Delivered</v>
      </c>
      <c r="K14250" s="1" t="str">
        <f aca="false">LEFT(INDEX(Orders!$C$2:$C$8001,MATCH(B14250,Orders!$A$2:$A$8001,0)),7)</f>
        <v>2025-05</v>
      </c>
    </row>
    <row r="14251" customFormat="false" ht="15" hidden="false" customHeight="true" outlineLevel="0" collapsed="false">
      <c r="A14251" s="1" t="s">
        <v>24721</v>
      </c>
      <c r="B14251" s="1" t="s">
        <v>9412</v>
      </c>
      <c r="C14251" s="1" t="s">
        <v>1930</v>
      </c>
      <c r="D14251" s="1" t="n">
        <v>1</v>
      </c>
      <c r="E14251" s="16" t="n">
        <v>2398.35</v>
      </c>
      <c r="F14251" s="17" t="n">
        <v>0.1</v>
      </c>
      <c r="G14251" s="16" t="n">
        <v>2158.52</v>
      </c>
      <c r="I14251" s="1" t="str">
        <f aca="false">INDEX(Products!$C$2:$C$51,MATCH(C14251,Products!$A$2:$A$51,0))</f>
        <v>Electronics</v>
      </c>
      <c r="J14251" s="1" t="str">
        <f aca="false">INDEX(Orders!$E$2:$E$8001,MATCH(B14251,Orders!$A$2:$A$8001,0))</f>
        <v>Delivered</v>
      </c>
      <c r="K14251" s="1" t="str">
        <f aca="false">LEFT(INDEX(Orders!$C$2:$C$8001,MATCH(B14251,Orders!$A$2:$A$8001,0)),7)</f>
        <v>2025-06</v>
      </c>
    </row>
    <row r="14252" customFormat="false" ht="15" hidden="false" customHeight="true" outlineLevel="0" collapsed="false">
      <c r="A14252" s="1" t="s">
        <v>24722</v>
      </c>
      <c r="B14252" s="1" t="s">
        <v>9413</v>
      </c>
      <c r="C14252" s="1" t="s">
        <v>2007</v>
      </c>
      <c r="D14252" s="1" t="n">
        <v>2</v>
      </c>
      <c r="E14252" s="16" t="n">
        <v>750.27</v>
      </c>
      <c r="F14252" s="17" t="n">
        <v>0</v>
      </c>
      <c r="G14252" s="16" t="n">
        <v>1500.54</v>
      </c>
      <c r="I14252" s="1" t="str">
        <f aca="false">INDEX(Products!$C$2:$C$51,MATCH(C14252,Products!$A$2:$A$51,0))</f>
        <v>Books &amp; Stationery</v>
      </c>
      <c r="J14252" s="1" t="str">
        <f aca="false">INDEX(Orders!$E$2:$E$8001,MATCH(B14252,Orders!$A$2:$A$8001,0))</f>
        <v>Refunded</v>
      </c>
      <c r="K14252" s="1" t="str">
        <f aca="false">LEFT(INDEX(Orders!$C$2:$C$8001,MATCH(B14252,Orders!$A$2:$A$8001,0)),7)</f>
        <v>2025-10</v>
      </c>
    </row>
    <row r="14253" customFormat="false" ht="15" hidden="false" customHeight="true" outlineLevel="0" collapsed="false">
      <c r="A14253" s="1" t="s">
        <v>24723</v>
      </c>
      <c r="B14253" s="1" t="s">
        <v>9413</v>
      </c>
      <c r="C14253" s="1" t="s">
        <v>1940</v>
      </c>
      <c r="D14253" s="1" t="n">
        <v>1</v>
      </c>
      <c r="E14253" s="16" t="n">
        <v>2374.52</v>
      </c>
      <c r="F14253" s="17" t="n">
        <v>0.1</v>
      </c>
      <c r="G14253" s="16" t="n">
        <v>2137.07</v>
      </c>
      <c r="I14253" s="1" t="str">
        <f aca="false">INDEX(Products!$C$2:$C$51,MATCH(C14253,Products!$A$2:$A$51,0))</f>
        <v>Fashion</v>
      </c>
      <c r="J14253" s="1" t="str">
        <f aca="false">INDEX(Orders!$E$2:$E$8001,MATCH(B14253,Orders!$A$2:$A$8001,0))</f>
        <v>Refunded</v>
      </c>
      <c r="K14253" s="1" t="str">
        <f aca="false">LEFT(INDEX(Orders!$C$2:$C$8001,MATCH(B14253,Orders!$A$2:$A$8001,0)),7)</f>
        <v>2025-10</v>
      </c>
    </row>
    <row r="14254" customFormat="false" ht="15" hidden="false" customHeight="true" outlineLevel="0" collapsed="false">
      <c r="A14254" s="1" t="s">
        <v>24724</v>
      </c>
      <c r="B14254" s="1" t="s">
        <v>9414</v>
      </c>
      <c r="C14254" s="1" t="s">
        <v>1930</v>
      </c>
      <c r="D14254" s="1" t="n">
        <v>2</v>
      </c>
      <c r="E14254" s="16" t="n">
        <v>2398.35</v>
      </c>
      <c r="F14254" s="17" t="n">
        <v>0.05</v>
      </c>
      <c r="G14254" s="16" t="n">
        <v>4556.86</v>
      </c>
      <c r="I14254" s="1" t="str">
        <f aca="false">INDEX(Products!$C$2:$C$51,MATCH(C14254,Products!$A$2:$A$51,0))</f>
        <v>Electronics</v>
      </c>
      <c r="J14254" s="1" t="str">
        <f aca="false">INDEX(Orders!$E$2:$E$8001,MATCH(B14254,Orders!$A$2:$A$8001,0))</f>
        <v>Delivered</v>
      </c>
      <c r="K14254" s="1" t="str">
        <f aca="false">LEFT(INDEX(Orders!$C$2:$C$8001,MATCH(B14254,Orders!$A$2:$A$8001,0)),7)</f>
        <v>2025-11</v>
      </c>
    </row>
    <row r="14255" customFormat="false" ht="15" hidden="false" customHeight="true" outlineLevel="0" collapsed="false">
      <c r="A14255" s="1" t="s">
        <v>24725</v>
      </c>
      <c r="B14255" s="1" t="s">
        <v>9414</v>
      </c>
      <c r="C14255" s="1" t="s">
        <v>1979</v>
      </c>
      <c r="D14255" s="1" t="n">
        <v>1</v>
      </c>
      <c r="E14255" s="16" t="n">
        <v>623</v>
      </c>
      <c r="F14255" s="17" t="n">
        <v>0</v>
      </c>
      <c r="G14255" s="16" t="n">
        <v>623</v>
      </c>
      <c r="I14255" s="1" t="str">
        <f aca="false">INDEX(Products!$C$2:$C$51,MATCH(C14255,Products!$A$2:$A$51,0))</f>
        <v>Beauty &amp; Personal Care</v>
      </c>
      <c r="J14255" s="1" t="str">
        <f aca="false">INDEX(Orders!$E$2:$E$8001,MATCH(B14255,Orders!$A$2:$A$8001,0))</f>
        <v>Delivered</v>
      </c>
      <c r="K14255" s="1" t="str">
        <f aca="false">LEFT(INDEX(Orders!$C$2:$C$8001,MATCH(B14255,Orders!$A$2:$A$8001,0)),7)</f>
        <v>2025-11</v>
      </c>
    </row>
    <row r="14256" customFormat="false" ht="15" hidden="false" customHeight="true" outlineLevel="0" collapsed="false">
      <c r="A14256" s="1" t="s">
        <v>24726</v>
      </c>
      <c r="B14256" s="1" t="s">
        <v>9415</v>
      </c>
      <c r="C14256" s="1" t="s">
        <v>2006</v>
      </c>
      <c r="D14256" s="1" t="n">
        <v>2</v>
      </c>
      <c r="E14256" s="16" t="n">
        <v>482.17</v>
      </c>
      <c r="F14256" s="17" t="n">
        <v>0.15</v>
      </c>
      <c r="G14256" s="16" t="n">
        <v>819.69</v>
      </c>
      <c r="I14256" s="1" t="str">
        <f aca="false">INDEX(Products!$C$2:$C$51,MATCH(C14256,Products!$A$2:$A$51,0))</f>
        <v>Books &amp; Stationery</v>
      </c>
      <c r="J14256" s="1" t="str">
        <f aca="false">INDEX(Orders!$E$2:$E$8001,MATCH(B14256,Orders!$A$2:$A$8001,0))</f>
        <v>Delivered</v>
      </c>
      <c r="K14256" s="1" t="str">
        <f aca="false">LEFT(INDEX(Orders!$C$2:$C$8001,MATCH(B14256,Orders!$A$2:$A$8001,0)),7)</f>
        <v>2024-11</v>
      </c>
    </row>
    <row r="14257" customFormat="false" ht="15" hidden="false" customHeight="true" outlineLevel="0" collapsed="false">
      <c r="A14257" s="1" t="s">
        <v>24727</v>
      </c>
      <c r="B14257" s="1" t="s">
        <v>9415</v>
      </c>
      <c r="C14257" s="1" t="s">
        <v>1943</v>
      </c>
      <c r="D14257" s="1" t="n">
        <v>1</v>
      </c>
      <c r="E14257" s="16" t="n">
        <v>1250.54</v>
      </c>
      <c r="F14257" s="17" t="n">
        <v>0.1</v>
      </c>
      <c r="G14257" s="16" t="n">
        <v>1125.49</v>
      </c>
      <c r="I14257" s="1" t="str">
        <f aca="false">INDEX(Products!$C$2:$C$51,MATCH(C14257,Products!$A$2:$A$51,0))</f>
        <v>Fashion</v>
      </c>
      <c r="J14257" s="1" t="str">
        <f aca="false">INDEX(Orders!$E$2:$E$8001,MATCH(B14257,Orders!$A$2:$A$8001,0))</f>
        <v>Delivered</v>
      </c>
      <c r="K14257" s="1" t="str">
        <f aca="false">LEFT(INDEX(Orders!$C$2:$C$8001,MATCH(B14257,Orders!$A$2:$A$8001,0)),7)</f>
        <v>2024-11</v>
      </c>
    </row>
    <row r="14258" customFormat="false" ht="15" hidden="false" customHeight="true" outlineLevel="0" collapsed="false">
      <c r="A14258" s="1" t="s">
        <v>24728</v>
      </c>
      <c r="B14258" s="1" t="s">
        <v>9415</v>
      </c>
      <c r="C14258" s="1" t="s">
        <v>1976</v>
      </c>
      <c r="D14258" s="1" t="n">
        <v>1</v>
      </c>
      <c r="E14258" s="16" t="n">
        <v>1603.35</v>
      </c>
      <c r="F14258" s="17" t="n">
        <v>0</v>
      </c>
      <c r="G14258" s="16" t="n">
        <v>1603.35</v>
      </c>
      <c r="I14258" s="1" t="str">
        <f aca="false">INDEX(Products!$C$2:$C$51,MATCH(C14258,Products!$A$2:$A$51,0))</f>
        <v>Beauty &amp; Personal Care</v>
      </c>
      <c r="J14258" s="1" t="str">
        <f aca="false">INDEX(Orders!$E$2:$E$8001,MATCH(B14258,Orders!$A$2:$A$8001,0))</f>
        <v>Delivered</v>
      </c>
      <c r="K14258" s="1" t="str">
        <f aca="false">LEFT(INDEX(Orders!$C$2:$C$8001,MATCH(B14258,Orders!$A$2:$A$8001,0)),7)</f>
        <v>2024-11</v>
      </c>
    </row>
    <row r="14259" customFormat="false" ht="15" hidden="false" customHeight="true" outlineLevel="0" collapsed="false">
      <c r="A14259" s="1" t="s">
        <v>24729</v>
      </c>
      <c r="B14259" s="1" t="s">
        <v>9416</v>
      </c>
      <c r="C14259" s="1" t="s">
        <v>1951</v>
      </c>
      <c r="D14259" s="1" t="n">
        <v>1</v>
      </c>
      <c r="E14259" s="16" t="n">
        <v>957.5</v>
      </c>
      <c r="F14259" s="17" t="n">
        <v>0</v>
      </c>
      <c r="G14259" s="16" t="n">
        <v>957.5</v>
      </c>
      <c r="I14259" s="1" t="str">
        <f aca="false">INDEX(Products!$C$2:$C$51,MATCH(C14259,Products!$A$2:$A$51,0))</f>
        <v>Fashion</v>
      </c>
      <c r="J14259" s="1" t="str">
        <f aca="false">INDEX(Orders!$E$2:$E$8001,MATCH(B14259,Orders!$A$2:$A$8001,0))</f>
        <v>Delivered</v>
      </c>
      <c r="K14259" s="1" t="str">
        <f aca="false">LEFT(INDEX(Orders!$C$2:$C$8001,MATCH(B14259,Orders!$A$2:$A$8001,0)),7)</f>
        <v>2025-07</v>
      </c>
    </row>
    <row r="14260" customFormat="false" ht="15" hidden="false" customHeight="true" outlineLevel="0" collapsed="false">
      <c r="A14260" s="1" t="s">
        <v>24730</v>
      </c>
      <c r="B14260" s="1" t="s">
        <v>9417</v>
      </c>
      <c r="C14260" s="1" t="s">
        <v>1920</v>
      </c>
      <c r="D14260" s="1" t="n">
        <v>1</v>
      </c>
      <c r="E14260" s="16" t="n">
        <v>4273.58</v>
      </c>
      <c r="F14260" s="17" t="n">
        <v>0.15</v>
      </c>
      <c r="G14260" s="16" t="n">
        <v>3632.54</v>
      </c>
      <c r="I14260" s="1" t="str">
        <f aca="false">INDEX(Products!$C$2:$C$51,MATCH(C14260,Products!$A$2:$A$51,0))</f>
        <v>Electronics</v>
      </c>
      <c r="J14260" s="1" t="str">
        <f aca="false">INDEX(Orders!$E$2:$E$8001,MATCH(B14260,Orders!$A$2:$A$8001,0))</f>
        <v>Returned</v>
      </c>
      <c r="K14260" s="1" t="str">
        <f aca="false">LEFT(INDEX(Orders!$C$2:$C$8001,MATCH(B14260,Orders!$A$2:$A$8001,0)),7)</f>
        <v>2025-06</v>
      </c>
    </row>
    <row r="14261" customFormat="false" ht="15" hidden="false" customHeight="true" outlineLevel="0" collapsed="false">
      <c r="A14261" s="1" t="s">
        <v>24731</v>
      </c>
      <c r="B14261" s="1" t="s">
        <v>9418</v>
      </c>
      <c r="C14261" s="1" t="s">
        <v>2007</v>
      </c>
      <c r="D14261" s="1" t="n">
        <v>1</v>
      </c>
      <c r="E14261" s="16" t="n">
        <v>750.27</v>
      </c>
      <c r="F14261" s="17" t="n">
        <v>0.15</v>
      </c>
      <c r="G14261" s="16" t="n">
        <v>637.73</v>
      </c>
      <c r="I14261" s="1" t="str">
        <f aca="false">INDEX(Products!$C$2:$C$51,MATCH(C14261,Products!$A$2:$A$51,0))</f>
        <v>Books &amp; Stationery</v>
      </c>
      <c r="J14261" s="1" t="str">
        <f aca="false">INDEX(Orders!$E$2:$E$8001,MATCH(B14261,Orders!$A$2:$A$8001,0))</f>
        <v>Delivered</v>
      </c>
      <c r="K14261" s="1" t="str">
        <f aca="false">LEFT(INDEX(Orders!$C$2:$C$8001,MATCH(B14261,Orders!$A$2:$A$8001,0)),7)</f>
        <v>2025-11</v>
      </c>
    </row>
    <row r="14262" customFormat="false" ht="15" hidden="false" customHeight="true" outlineLevel="0" collapsed="false">
      <c r="A14262" s="1" t="s">
        <v>24732</v>
      </c>
      <c r="B14262" s="1" t="s">
        <v>9418</v>
      </c>
      <c r="C14262" s="1" t="s">
        <v>1969</v>
      </c>
      <c r="D14262" s="1" t="n">
        <v>1</v>
      </c>
      <c r="E14262" s="16" t="n">
        <v>9171.98</v>
      </c>
      <c r="F14262" s="17" t="n">
        <v>0.15</v>
      </c>
      <c r="G14262" s="16" t="n">
        <v>7796.18</v>
      </c>
      <c r="I14262" s="1" t="str">
        <f aca="false">INDEX(Products!$C$2:$C$51,MATCH(C14262,Products!$A$2:$A$51,0))</f>
        <v>Home &amp; Kitchen</v>
      </c>
      <c r="J14262" s="1" t="str">
        <f aca="false">INDEX(Orders!$E$2:$E$8001,MATCH(B14262,Orders!$A$2:$A$8001,0))</f>
        <v>Delivered</v>
      </c>
      <c r="K14262" s="1" t="str">
        <f aca="false">LEFT(INDEX(Orders!$C$2:$C$8001,MATCH(B14262,Orders!$A$2:$A$8001,0)),7)</f>
        <v>2025-11</v>
      </c>
    </row>
    <row r="14263" customFormat="false" ht="15" hidden="false" customHeight="true" outlineLevel="0" collapsed="false">
      <c r="A14263" s="1" t="s">
        <v>24733</v>
      </c>
      <c r="B14263" s="1" t="s">
        <v>9419</v>
      </c>
      <c r="C14263" s="1" t="s">
        <v>1928</v>
      </c>
      <c r="D14263" s="1" t="n">
        <v>1</v>
      </c>
      <c r="E14263" s="16" t="n">
        <v>657.82</v>
      </c>
      <c r="F14263" s="17" t="n">
        <v>0</v>
      </c>
      <c r="G14263" s="16" t="n">
        <v>657.82</v>
      </c>
      <c r="I14263" s="1" t="str">
        <f aca="false">INDEX(Products!$C$2:$C$51,MATCH(C14263,Products!$A$2:$A$51,0))</f>
        <v>Electronics</v>
      </c>
      <c r="J14263" s="1" t="str">
        <f aca="false">INDEX(Orders!$E$2:$E$8001,MATCH(B14263,Orders!$A$2:$A$8001,0))</f>
        <v>Returned</v>
      </c>
      <c r="K14263" s="1" t="str">
        <f aca="false">LEFT(INDEX(Orders!$C$2:$C$8001,MATCH(B14263,Orders!$A$2:$A$8001,0)),7)</f>
        <v>2025-12</v>
      </c>
    </row>
    <row r="14264" customFormat="false" ht="15" hidden="false" customHeight="true" outlineLevel="0" collapsed="false">
      <c r="A14264" s="1" t="s">
        <v>24734</v>
      </c>
      <c r="B14264" s="1" t="s">
        <v>9420</v>
      </c>
      <c r="C14264" s="1" t="s">
        <v>1933</v>
      </c>
      <c r="D14264" s="1" t="n">
        <v>2</v>
      </c>
      <c r="E14264" s="16" t="n">
        <v>7194.38</v>
      </c>
      <c r="F14264" s="17" t="n">
        <v>0.15</v>
      </c>
      <c r="G14264" s="16" t="n">
        <v>12230.45</v>
      </c>
      <c r="I14264" s="1" t="str">
        <f aca="false">INDEX(Products!$C$2:$C$51,MATCH(C14264,Products!$A$2:$A$51,0))</f>
        <v>Electronics</v>
      </c>
      <c r="J14264" s="1" t="str">
        <f aca="false">INDEX(Orders!$E$2:$E$8001,MATCH(B14264,Orders!$A$2:$A$8001,0))</f>
        <v>Cancelled</v>
      </c>
      <c r="K14264" s="1" t="str">
        <f aca="false">LEFT(INDEX(Orders!$C$2:$C$8001,MATCH(B14264,Orders!$A$2:$A$8001,0)),7)</f>
        <v>2024-10</v>
      </c>
    </row>
    <row r="14265" customFormat="false" ht="15" hidden="false" customHeight="true" outlineLevel="0" collapsed="false">
      <c r="A14265" s="1" t="s">
        <v>24735</v>
      </c>
      <c r="B14265" s="1" t="s">
        <v>9420</v>
      </c>
      <c r="C14265" s="1" t="s">
        <v>1979</v>
      </c>
      <c r="D14265" s="1" t="n">
        <v>2</v>
      </c>
      <c r="E14265" s="16" t="n">
        <v>623</v>
      </c>
      <c r="F14265" s="17" t="n">
        <v>0.05</v>
      </c>
      <c r="G14265" s="16" t="n">
        <v>1183.7</v>
      </c>
      <c r="I14265" s="1" t="str">
        <f aca="false">INDEX(Products!$C$2:$C$51,MATCH(C14265,Products!$A$2:$A$51,0))</f>
        <v>Beauty &amp; Personal Care</v>
      </c>
      <c r="J14265" s="1" t="str">
        <f aca="false">INDEX(Orders!$E$2:$E$8001,MATCH(B14265,Orders!$A$2:$A$8001,0))</f>
        <v>Cancelled</v>
      </c>
      <c r="K14265" s="1" t="str">
        <f aca="false">LEFT(INDEX(Orders!$C$2:$C$8001,MATCH(B14265,Orders!$A$2:$A$8001,0)),7)</f>
        <v>2024-10</v>
      </c>
    </row>
    <row r="14266" customFormat="false" ht="15" hidden="false" customHeight="true" outlineLevel="0" collapsed="false">
      <c r="A14266" s="1" t="s">
        <v>24736</v>
      </c>
      <c r="B14266" s="1" t="s">
        <v>9420</v>
      </c>
      <c r="C14266" s="1" t="s">
        <v>1937</v>
      </c>
      <c r="D14266" s="1" t="n">
        <v>3</v>
      </c>
      <c r="E14266" s="16" t="n">
        <v>1364.75</v>
      </c>
      <c r="F14266" s="17" t="n">
        <v>0.05</v>
      </c>
      <c r="G14266" s="16" t="n">
        <v>3889.54</v>
      </c>
      <c r="I14266" s="1" t="str">
        <f aca="false">INDEX(Products!$C$2:$C$51,MATCH(C14266,Products!$A$2:$A$51,0))</f>
        <v>Fashion</v>
      </c>
      <c r="J14266" s="1" t="str">
        <f aca="false">INDEX(Orders!$E$2:$E$8001,MATCH(B14266,Orders!$A$2:$A$8001,0))</f>
        <v>Cancelled</v>
      </c>
      <c r="K14266" s="1" t="str">
        <f aca="false">LEFT(INDEX(Orders!$C$2:$C$8001,MATCH(B14266,Orders!$A$2:$A$8001,0)),7)</f>
        <v>2024-10</v>
      </c>
    </row>
    <row r="14267" customFormat="false" ht="15" hidden="false" customHeight="true" outlineLevel="0" collapsed="false">
      <c r="A14267" s="1" t="s">
        <v>24737</v>
      </c>
      <c r="B14267" s="1" t="s">
        <v>9420</v>
      </c>
      <c r="C14267" s="1" t="s">
        <v>2006</v>
      </c>
      <c r="D14267" s="1" t="n">
        <v>1</v>
      </c>
      <c r="E14267" s="16" t="n">
        <v>482.17</v>
      </c>
      <c r="F14267" s="17" t="n">
        <v>0.2</v>
      </c>
      <c r="G14267" s="16" t="n">
        <v>385.74</v>
      </c>
      <c r="I14267" s="1" t="str">
        <f aca="false">INDEX(Products!$C$2:$C$51,MATCH(C14267,Products!$A$2:$A$51,0))</f>
        <v>Books &amp; Stationery</v>
      </c>
      <c r="J14267" s="1" t="str">
        <f aca="false">INDEX(Orders!$E$2:$E$8001,MATCH(B14267,Orders!$A$2:$A$8001,0))</f>
        <v>Cancelled</v>
      </c>
      <c r="K14267" s="1" t="str">
        <f aca="false">LEFT(INDEX(Orders!$C$2:$C$8001,MATCH(B14267,Orders!$A$2:$A$8001,0)),7)</f>
        <v>2024-10</v>
      </c>
    </row>
    <row r="14268" customFormat="false" ht="15" hidden="false" customHeight="true" outlineLevel="0" collapsed="false">
      <c r="A14268" s="1" t="s">
        <v>24738</v>
      </c>
      <c r="B14268" s="1" t="s">
        <v>9420</v>
      </c>
      <c r="C14268" s="1" t="s">
        <v>1935</v>
      </c>
      <c r="D14268" s="1" t="n">
        <v>1</v>
      </c>
      <c r="E14268" s="16" t="n">
        <v>14558.72</v>
      </c>
      <c r="F14268" s="17" t="n">
        <v>0.1</v>
      </c>
      <c r="G14268" s="16" t="n">
        <v>13102.85</v>
      </c>
      <c r="I14268" s="1" t="str">
        <f aca="false">INDEX(Products!$C$2:$C$51,MATCH(C14268,Products!$A$2:$A$51,0))</f>
        <v>Electronics</v>
      </c>
      <c r="J14268" s="1" t="str">
        <f aca="false">INDEX(Orders!$E$2:$E$8001,MATCH(B14268,Orders!$A$2:$A$8001,0))</f>
        <v>Cancelled</v>
      </c>
      <c r="K14268" s="1" t="str">
        <f aca="false">LEFT(INDEX(Orders!$C$2:$C$8001,MATCH(B14268,Orders!$A$2:$A$8001,0)),7)</f>
        <v>2024-10</v>
      </c>
    </row>
    <row r="14269" customFormat="false" ht="15" hidden="false" customHeight="true" outlineLevel="0" collapsed="false">
      <c r="A14269" s="1" t="s">
        <v>24739</v>
      </c>
      <c r="B14269" s="1" t="s">
        <v>9421</v>
      </c>
      <c r="C14269" s="1" t="s">
        <v>1990</v>
      </c>
      <c r="D14269" s="1" t="n">
        <v>1</v>
      </c>
      <c r="E14269" s="16" t="n">
        <v>5311.32</v>
      </c>
      <c r="F14269" s="17" t="n">
        <v>0.05</v>
      </c>
      <c r="G14269" s="16" t="n">
        <v>5045.75</v>
      </c>
      <c r="I14269" s="1" t="str">
        <f aca="false">INDEX(Products!$C$2:$C$51,MATCH(C14269,Products!$A$2:$A$51,0))</f>
        <v>Sports &amp; Fitness</v>
      </c>
      <c r="J14269" s="1" t="str">
        <f aca="false">INDEX(Orders!$E$2:$E$8001,MATCH(B14269,Orders!$A$2:$A$8001,0))</f>
        <v>Delivered</v>
      </c>
      <c r="K14269" s="1" t="str">
        <f aca="false">LEFT(INDEX(Orders!$C$2:$C$8001,MATCH(B14269,Orders!$A$2:$A$8001,0)),7)</f>
        <v>2025-12</v>
      </c>
    </row>
    <row r="14270" customFormat="false" ht="15" hidden="false" customHeight="true" outlineLevel="0" collapsed="false">
      <c r="A14270" s="1" t="s">
        <v>24740</v>
      </c>
      <c r="B14270" s="1" t="s">
        <v>9421</v>
      </c>
      <c r="C14270" s="1" t="s">
        <v>1997</v>
      </c>
      <c r="D14270" s="1" t="n">
        <v>1</v>
      </c>
      <c r="E14270" s="16" t="n">
        <v>311.15</v>
      </c>
      <c r="F14270" s="17" t="n">
        <v>0</v>
      </c>
      <c r="G14270" s="16" t="n">
        <v>311.15</v>
      </c>
      <c r="I14270" s="1" t="str">
        <f aca="false">INDEX(Products!$C$2:$C$51,MATCH(C14270,Products!$A$2:$A$51,0))</f>
        <v>Sports &amp; Fitness</v>
      </c>
      <c r="J14270" s="1" t="str">
        <f aca="false">INDEX(Orders!$E$2:$E$8001,MATCH(B14270,Orders!$A$2:$A$8001,0))</f>
        <v>Delivered</v>
      </c>
      <c r="K14270" s="1" t="str">
        <f aca="false">LEFT(INDEX(Orders!$C$2:$C$8001,MATCH(B14270,Orders!$A$2:$A$8001,0)),7)</f>
        <v>2025-12</v>
      </c>
    </row>
    <row r="14271" customFormat="false" ht="15" hidden="false" customHeight="true" outlineLevel="0" collapsed="false">
      <c r="A14271" s="1" t="s">
        <v>24741</v>
      </c>
      <c r="B14271" s="1" t="s">
        <v>9421</v>
      </c>
      <c r="C14271" s="1" t="s">
        <v>2006</v>
      </c>
      <c r="D14271" s="1" t="n">
        <v>2</v>
      </c>
      <c r="E14271" s="16" t="n">
        <v>482.17</v>
      </c>
      <c r="F14271" s="17" t="n">
        <v>0</v>
      </c>
      <c r="G14271" s="16" t="n">
        <v>964.34</v>
      </c>
      <c r="I14271" s="1" t="str">
        <f aca="false">INDEX(Products!$C$2:$C$51,MATCH(C14271,Products!$A$2:$A$51,0))</f>
        <v>Books &amp; Stationery</v>
      </c>
      <c r="J14271" s="1" t="str">
        <f aca="false">INDEX(Orders!$E$2:$E$8001,MATCH(B14271,Orders!$A$2:$A$8001,0))</f>
        <v>Delivered</v>
      </c>
      <c r="K14271" s="1" t="str">
        <f aca="false">LEFT(INDEX(Orders!$C$2:$C$8001,MATCH(B14271,Orders!$A$2:$A$8001,0)),7)</f>
        <v>2025-12</v>
      </c>
    </row>
    <row r="14272" customFormat="false" ht="15" hidden="false" customHeight="true" outlineLevel="0" collapsed="false">
      <c r="A14272" s="1" t="s">
        <v>24742</v>
      </c>
      <c r="B14272" s="1" t="s">
        <v>9422</v>
      </c>
      <c r="C14272" s="1" t="s">
        <v>2006</v>
      </c>
      <c r="D14272" s="1" t="n">
        <v>2</v>
      </c>
      <c r="E14272" s="16" t="n">
        <v>482.17</v>
      </c>
      <c r="F14272" s="17" t="n">
        <v>0.1</v>
      </c>
      <c r="G14272" s="16" t="n">
        <v>867.91</v>
      </c>
      <c r="I14272" s="1" t="str">
        <f aca="false">INDEX(Products!$C$2:$C$51,MATCH(C14272,Products!$A$2:$A$51,0))</f>
        <v>Books &amp; Stationery</v>
      </c>
      <c r="J14272" s="1" t="str">
        <f aca="false">INDEX(Orders!$E$2:$E$8001,MATCH(B14272,Orders!$A$2:$A$8001,0))</f>
        <v>Delivered</v>
      </c>
      <c r="K14272" s="1" t="str">
        <f aca="false">LEFT(INDEX(Orders!$C$2:$C$8001,MATCH(B14272,Orders!$A$2:$A$8001,0)),7)</f>
        <v>2024-11</v>
      </c>
    </row>
    <row r="14273" customFormat="false" ht="15" hidden="false" customHeight="true" outlineLevel="0" collapsed="false">
      <c r="A14273" s="1" t="s">
        <v>24743</v>
      </c>
      <c r="B14273" s="1" t="s">
        <v>9423</v>
      </c>
      <c r="C14273" s="1" t="s">
        <v>2006</v>
      </c>
      <c r="D14273" s="1" t="n">
        <v>2</v>
      </c>
      <c r="E14273" s="16" t="n">
        <v>482.17</v>
      </c>
      <c r="F14273" s="17" t="n">
        <v>0</v>
      </c>
      <c r="G14273" s="16" t="n">
        <v>964.34</v>
      </c>
      <c r="I14273" s="1" t="str">
        <f aca="false">INDEX(Products!$C$2:$C$51,MATCH(C14273,Products!$A$2:$A$51,0))</f>
        <v>Books &amp; Stationery</v>
      </c>
      <c r="J14273" s="1" t="str">
        <f aca="false">INDEX(Orders!$E$2:$E$8001,MATCH(B14273,Orders!$A$2:$A$8001,0))</f>
        <v>Delivered</v>
      </c>
      <c r="K14273" s="1" t="str">
        <f aca="false">LEFT(INDEX(Orders!$C$2:$C$8001,MATCH(B14273,Orders!$A$2:$A$8001,0)),7)</f>
        <v>2025-05</v>
      </c>
    </row>
    <row r="14274" customFormat="false" ht="15" hidden="false" customHeight="true" outlineLevel="0" collapsed="false">
      <c r="A14274" s="1" t="s">
        <v>24744</v>
      </c>
      <c r="B14274" s="1" t="s">
        <v>9423</v>
      </c>
      <c r="C14274" s="1" t="s">
        <v>1940</v>
      </c>
      <c r="D14274" s="1" t="n">
        <v>1</v>
      </c>
      <c r="E14274" s="16" t="n">
        <v>2374.52</v>
      </c>
      <c r="F14274" s="17" t="n">
        <v>0</v>
      </c>
      <c r="G14274" s="16" t="n">
        <v>2374.52</v>
      </c>
      <c r="I14274" s="1" t="str">
        <f aca="false">INDEX(Products!$C$2:$C$51,MATCH(C14274,Products!$A$2:$A$51,0))</f>
        <v>Fashion</v>
      </c>
      <c r="J14274" s="1" t="str">
        <f aca="false">INDEX(Orders!$E$2:$E$8001,MATCH(B14274,Orders!$A$2:$A$8001,0))</f>
        <v>Delivered</v>
      </c>
      <c r="K14274" s="1" t="str">
        <f aca="false">LEFT(INDEX(Orders!$C$2:$C$8001,MATCH(B14274,Orders!$A$2:$A$8001,0)),7)</f>
        <v>2025-05</v>
      </c>
    </row>
    <row r="14275" customFormat="false" ht="15" hidden="false" customHeight="true" outlineLevel="0" collapsed="false">
      <c r="A14275" s="1" t="s">
        <v>24745</v>
      </c>
      <c r="B14275" s="1" t="s">
        <v>9424</v>
      </c>
      <c r="C14275" s="1" t="s">
        <v>2006</v>
      </c>
      <c r="D14275" s="1" t="n">
        <v>1</v>
      </c>
      <c r="E14275" s="16" t="n">
        <v>482.17</v>
      </c>
      <c r="F14275" s="17" t="n">
        <v>0</v>
      </c>
      <c r="G14275" s="16" t="n">
        <v>482.17</v>
      </c>
      <c r="I14275" s="1" t="str">
        <f aca="false">INDEX(Products!$C$2:$C$51,MATCH(C14275,Products!$A$2:$A$51,0))</f>
        <v>Books &amp; Stationery</v>
      </c>
      <c r="J14275" s="1" t="str">
        <f aca="false">INDEX(Orders!$E$2:$E$8001,MATCH(B14275,Orders!$A$2:$A$8001,0))</f>
        <v>Delivered</v>
      </c>
      <c r="K14275" s="1" t="str">
        <f aca="false">LEFT(INDEX(Orders!$C$2:$C$8001,MATCH(B14275,Orders!$A$2:$A$8001,0)),7)</f>
        <v>2025-06</v>
      </c>
    </row>
    <row r="14276" customFormat="false" ht="15" hidden="false" customHeight="true" outlineLevel="0" collapsed="false">
      <c r="A14276" s="1" t="s">
        <v>24746</v>
      </c>
      <c r="B14276" s="1" t="s">
        <v>9424</v>
      </c>
      <c r="C14276" s="1" t="s">
        <v>1976</v>
      </c>
      <c r="D14276" s="1" t="n">
        <v>3</v>
      </c>
      <c r="E14276" s="16" t="n">
        <v>1603.35</v>
      </c>
      <c r="F14276" s="17" t="n">
        <v>0.1</v>
      </c>
      <c r="G14276" s="16" t="n">
        <v>4329.04</v>
      </c>
      <c r="I14276" s="1" t="str">
        <f aca="false">INDEX(Products!$C$2:$C$51,MATCH(C14276,Products!$A$2:$A$51,0))</f>
        <v>Beauty &amp; Personal Care</v>
      </c>
      <c r="J14276" s="1" t="str">
        <f aca="false">INDEX(Orders!$E$2:$E$8001,MATCH(B14276,Orders!$A$2:$A$8001,0))</f>
        <v>Delivered</v>
      </c>
      <c r="K14276" s="1" t="str">
        <f aca="false">LEFT(INDEX(Orders!$C$2:$C$8001,MATCH(B14276,Orders!$A$2:$A$8001,0)),7)</f>
        <v>2025-06</v>
      </c>
    </row>
    <row r="14277" customFormat="false" ht="15" hidden="false" customHeight="true" outlineLevel="0" collapsed="false">
      <c r="A14277" s="1" t="s">
        <v>24747</v>
      </c>
      <c r="B14277" s="1" t="s">
        <v>9425</v>
      </c>
      <c r="C14277" s="1" t="s">
        <v>1979</v>
      </c>
      <c r="D14277" s="1" t="n">
        <v>1</v>
      </c>
      <c r="E14277" s="16" t="n">
        <v>623</v>
      </c>
      <c r="F14277" s="17" t="n">
        <v>0.05</v>
      </c>
      <c r="G14277" s="16" t="n">
        <v>591.85</v>
      </c>
      <c r="I14277" s="1" t="str">
        <f aca="false">INDEX(Products!$C$2:$C$51,MATCH(C14277,Products!$A$2:$A$51,0))</f>
        <v>Beauty &amp; Personal Care</v>
      </c>
      <c r="J14277" s="1" t="str">
        <f aca="false">INDEX(Orders!$E$2:$E$8001,MATCH(B14277,Orders!$A$2:$A$8001,0))</f>
        <v>Delivered</v>
      </c>
      <c r="K14277" s="1" t="str">
        <f aca="false">LEFT(INDEX(Orders!$C$2:$C$8001,MATCH(B14277,Orders!$A$2:$A$8001,0)),7)</f>
        <v>2024-08</v>
      </c>
    </row>
    <row r="14278" customFormat="false" ht="15" hidden="false" customHeight="true" outlineLevel="0" collapsed="false">
      <c r="A14278" s="1" t="s">
        <v>24748</v>
      </c>
      <c r="B14278" s="1" t="s">
        <v>9425</v>
      </c>
      <c r="C14278" s="1" t="s">
        <v>1930</v>
      </c>
      <c r="D14278" s="1" t="n">
        <v>1</v>
      </c>
      <c r="E14278" s="16" t="n">
        <v>2398.35</v>
      </c>
      <c r="F14278" s="17" t="n">
        <v>0.2</v>
      </c>
      <c r="G14278" s="16" t="n">
        <v>1918.68</v>
      </c>
      <c r="I14278" s="1" t="str">
        <f aca="false">INDEX(Products!$C$2:$C$51,MATCH(C14278,Products!$A$2:$A$51,0))</f>
        <v>Electronics</v>
      </c>
      <c r="J14278" s="1" t="str">
        <f aca="false">INDEX(Orders!$E$2:$E$8001,MATCH(B14278,Orders!$A$2:$A$8001,0))</f>
        <v>Delivered</v>
      </c>
      <c r="K14278" s="1" t="str">
        <f aca="false">LEFT(INDEX(Orders!$C$2:$C$8001,MATCH(B14278,Orders!$A$2:$A$8001,0)),7)</f>
        <v>2024-08</v>
      </c>
    </row>
    <row r="14279" customFormat="false" ht="15" hidden="false" customHeight="true" outlineLevel="0" collapsed="false">
      <c r="A14279" s="1" t="s">
        <v>24749</v>
      </c>
      <c r="B14279" s="1" t="s">
        <v>9425</v>
      </c>
      <c r="C14279" s="1" t="s">
        <v>1997</v>
      </c>
      <c r="D14279" s="1" t="n">
        <v>2</v>
      </c>
      <c r="E14279" s="16" t="n">
        <v>311.15</v>
      </c>
      <c r="F14279" s="17" t="n">
        <v>0.1</v>
      </c>
      <c r="G14279" s="16" t="n">
        <v>560.07</v>
      </c>
      <c r="I14279" s="1" t="str">
        <f aca="false">INDEX(Products!$C$2:$C$51,MATCH(C14279,Products!$A$2:$A$51,0))</f>
        <v>Sports &amp; Fitness</v>
      </c>
      <c r="J14279" s="1" t="str">
        <f aca="false">INDEX(Orders!$E$2:$E$8001,MATCH(B14279,Orders!$A$2:$A$8001,0))</f>
        <v>Delivered</v>
      </c>
      <c r="K14279" s="1" t="str">
        <f aca="false">LEFT(INDEX(Orders!$C$2:$C$8001,MATCH(B14279,Orders!$A$2:$A$8001,0)),7)</f>
        <v>2024-08</v>
      </c>
    </row>
    <row r="14280" customFormat="false" ht="15" hidden="false" customHeight="true" outlineLevel="0" collapsed="false">
      <c r="A14280" s="1" t="s">
        <v>24750</v>
      </c>
      <c r="B14280" s="1" t="s">
        <v>9425</v>
      </c>
      <c r="C14280" s="1" t="s">
        <v>2006</v>
      </c>
      <c r="D14280" s="1" t="n">
        <v>1</v>
      </c>
      <c r="E14280" s="16" t="n">
        <v>482.17</v>
      </c>
      <c r="F14280" s="17" t="n">
        <v>0</v>
      </c>
      <c r="G14280" s="16" t="n">
        <v>482.17</v>
      </c>
      <c r="I14280" s="1" t="str">
        <f aca="false">INDEX(Products!$C$2:$C$51,MATCH(C14280,Products!$A$2:$A$51,0))</f>
        <v>Books &amp; Stationery</v>
      </c>
      <c r="J14280" s="1" t="str">
        <f aca="false">INDEX(Orders!$E$2:$E$8001,MATCH(B14280,Orders!$A$2:$A$8001,0))</f>
        <v>Delivered</v>
      </c>
      <c r="K14280" s="1" t="str">
        <f aca="false">LEFT(INDEX(Orders!$C$2:$C$8001,MATCH(B14280,Orders!$A$2:$A$8001,0)),7)</f>
        <v>2024-08</v>
      </c>
    </row>
    <row r="14281" customFormat="false" ht="15" hidden="false" customHeight="true" outlineLevel="0" collapsed="false">
      <c r="A14281" s="1" t="s">
        <v>24751</v>
      </c>
      <c r="B14281" s="1" t="s">
        <v>9426</v>
      </c>
      <c r="C14281" s="1" t="s">
        <v>1955</v>
      </c>
      <c r="D14281" s="1" t="n">
        <v>1</v>
      </c>
      <c r="E14281" s="16" t="n">
        <v>3340.76</v>
      </c>
      <c r="F14281" s="17" t="n">
        <v>0</v>
      </c>
      <c r="G14281" s="16" t="n">
        <v>3340.76</v>
      </c>
      <c r="I14281" s="1" t="str">
        <f aca="false">INDEX(Products!$C$2:$C$51,MATCH(C14281,Products!$A$2:$A$51,0))</f>
        <v>Home &amp; Kitchen</v>
      </c>
      <c r="J14281" s="1" t="str">
        <f aca="false">INDEX(Orders!$E$2:$E$8001,MATCH(B14281,Orders!$A$2:$A$8001,0))</f>
        <v>Delivered</v>
      </c>
      <c r="K14281" s="1" t="str">
        <f aca="false">LEFT(INDEX(Orders!$C$2:$C$8001,MATCH(B14281,Orders!$A$2:$A$8001,0)),7)</f>
        <v>2024-06</v>
      </c>
    </row>
    <row r="14282" customFormat="false" ht="15" hidden="false" customHeight="true" outlineLevel="0" collapsed="false">
      <c r="A14282" s="1" t="s">
        <v>24752</v>
      </c>
      <c r="B14282" s="1" t="s">
        <v>9426</v>
      </c>
      <c r="C14282" s="1" t="s">
        <v>1930</v>
      </c>
      <c r="D14282" s="1" t="n">
        <v>2</v>
      </c>
      <c r="E14282" s="16" t="n">
        <v>2398.35</v>
      </c>
      <c r="F14282" s="17" t="n">
        <v>0.1</v>
      </c>
      <c r="G14282" s="16" t="n">
        <v>4317.03</v>
      </c>
      <c r="I14282" s="1" t="str">
        <f aca="false">INDEX(Products!$C$2:$C$51,MATCH(C14282,Products!$A$2:$A$51,0))</f>
        <v>Electronics</v>
      </c>
      <c r="J14282" s="1" t="str">
        <f aca="false">INDEX(Orders!$E$2:$E$8001,MATCH(B14282,Orders!$A$2:$A$8001,0))</f>
        <v>Delivered</v>
      </c>
      <c r="K14282" s="1" t="str">
        <f aca="false">LEFT(INDEX(Orders!$C$2:$C$8001,MATCH(B14282,Orders!$A$2:$A$8001,0)),7)</f>
        <v>2024-06</v>
      </c>
    </row>
    <row r="14283" customFormat="false" ht="15" hidden="false" customHeight="true" outlineLevel="0" collapsed="false">
      <c r="A14283" s="1" t="s">
        <v>24753</v>
      </c>
      <c r="B14283" s="1" t="s">
        <v>9426</v>
      </c>
      <c r="C14283" s="1" t="s">
        <v>1990</v>
      </c>
      <c r="D14283" s="1" t="n">
        <v>3</v>
      </c>
      <c r="E14283" s="16" t="n">
        <v>5311.32</v>
      </c>
      <c r="F14283" s="17" t="n">
        <v>0</v>
      </c>
      <c r="G14283" s="16" t="n">
        <v>15933.96</v>
      </c>
      <c r="I14283" s="1" t="str">
        <f aca="false">INDEX(Products!$C$2:$C$51,MATCH(C14283,Products!$A$2:$A$51,0))</f>
        <v>Sports &amp; Fitness</v>
      </c>
      <c r="J14283" s="1" t="str">
        <f aca="false">INDEX(Orders!$E$2:$E$8001,MATCH(B14283,Orders!$A$2:$A$8001,0))</f>
        <v>Delivered</v>
      </c>
      <c r="K14283" s="1" t="str">
        <f aca="false">LEFT(INDEX(Orders!$C$2:$C$8001,MATCH(B14283,Orders!$A$2:$A$8001,0)),7)</f>
        <v>2024-06</v>
      </c>
    </row>
    <row r="14284" customFormat="false" ht="15" hidden="false" customHeight="true" outlineLevel="0" collapsed="false">
      <c r="A14284" s="1" t="s">
        <v>24754</v>
      </c>
      <c r="B14284" s="1" t="s">
        <v>9426</v>
      </c>
      <c r="C14284" s="1" t="s">
        <v>1949</v>
      </c>
      <c r="D14284" s="1" t="n">
        <v>1</v>
      </c>
      <c r="E14284" s="16" t="n">
        <v>4185.64</v>
      </c>
      <c r="F14284" s="17" t="n">
        <v>0</v>
      </c>
      <c r="G14284" s="16" t="n">
        <v>4185.64</v>
      </c>
      <c r="I14284" s="1" t="str">
        <f aca="false">INDEX(Products!$C$2:$C$51,MATCH(C14284,Products!$A$2:$A$51,0))</f>
        <v>Fashion</v>
      </c>
      <c r="J14284" s="1" t="str">
        <f aca="false">INDEX(Orders!$E$2:$E$8001,MATCH(B14284,Orders!$A$2:$A$8001,0))</f>
        <v>Delivered</v>
      </c>
      <c r="K14284" s="1" t="str">
        <f aca="false">LEFT(INDEX(Orders!$C$2:$C$8001,MATCH(B14284,Orders!$A$2:$A$8001,0)),7)</f>
        <v>2024-06</v>
      </c>
    </row>
    <row r="14285" customFormat="false" ht="15" hidden="false" customHeight="true" outlineLevel="0" collapsed="false">
      <c r="A14285" s="1" t="s">
        <v>24755</v>
      </c>
      <c r="B14285" s="1" t="s">
        <v>9427</v>
      </c>
      <c r="C14285" s="1" t="s">
        <v>1930</v>
      </c>
      <c r="D14285" s="1" t="n">
        <v>1</v>
      </c>
      <c r="E14285" s="16" t="n">
        <v>2398.35</v>
      </c>
      <c r="F14285" s="17" t="n">
        <v>0</v>
      </c>
      <c r="G14285" s="16" t="n">
        <v>2398.35</v>
      </c>
      <c r="I14285" s="1" t="str">
        <f aca="false">INDEX(Products!$C$2:$C$51,MATCH(C14285,Products!$A$2:$A$51,0))</f>
        <v>Electronics</v>
      </c>
      <c r="J14285" s="1" t="str">
        <f aca="false">INDEX(Orders!$E$2:$E$8001,MATCH(B14285,Orders!$A$2:$A$8001,0))</f>
        <v>Delivered</v>
      </c>
      <c r="K14285" s="1" t="str">
        <f aca="false">LEFT(INDEX(Orders!$C$2:$C$8001,MATCH(B14285,Orders!$A$2:$A$8001,0)),7)</f>
        <v>2025-07</v>
      </c>
    </row>
    <row r="14286" customFormat="false" ht="15" hidden="false" customHeight="true" outlineLevel="0" collapsed="false">
      <c r="A14286" s="1" t="s">
        <v>24756</v>
      </c>
      <c r="B14286" s="1" t="s">
        <v>9428</v>
      </c>
      <c r="C14286" s="1" t="s">
        <v>1976</v>
      </c>
      <c r="D14286" s="1" t="n">
        <v>2</v>
      </c>
      <c r="E14286" s="16" t="n">
        <v>1603.35</v>
      </c>
      <c r="F14286" s="17" t="n">
        <v>0.1</v>
      </c>
      <c r="G14286" s="16" t="n">
        <v>2886.03</v>
      </c>
      <c r="I14286" s="1" t="str">
        <f aca="false">INDEX(Products!$C$2:$C$51,MATCH(C14286,Products!$A$2:$A$51,0))</f>
        <v>Beauty &amp; Personal Care</v>
      </c>
      <c r="J14286" s="1" t="str">
        <f aca="false">INDEX(Orders!$E$2:$E$8001,MATCH(B14286,Orders!$A$2:$A$8001,0))</f>
        <v>Delivered</v>
      </c>
      <c r="K14286" s="1" t="str">
        <f aca="false">LEFT(INDEX(Orders!$C$2:$C$8001,MATCH(B14286,Orders!$A$2:$A$8001,0)),7)</f>
        <v>2025-03</v>
      </c>
    </row>
    <row r="14287" customFormat="false" ht="15" hidden="false" customHeight="true" outlineLevel="0" collapsed="false">
      <c r="A14287" s="1" t="s">
        <v>24757</v>
      </c>
      <c r="B14287" s="1" t="s">
        <v>9428</v>
      </c>
      <c r="C14287" s="1" t="s">
        <v>1940</v>
      </c>
      <c r="D14287" s="1" t="n">
        <v>1</v>
      </c>
      <c r="E14287" s="16" t="n">
        <v>2374.52</v>
      </c>
      <c r="F14287" s="17" t="n">
        <v>0</v>
      </c>
      <c r="G14287" s="16" t="n">
        <v>2374.52</v>
      </c>
      <c r="I14287" s="1" t="str">
        <f aca="false">INDEX(Products!$C$2:$C$51,MATCH(C14287,Products!$A$2:$A$51,0))</f>
        <v>Fashion</v>
      </c>
      <c r="J14287" s="1" t="str">
        <f aca="false">INDEX(Orders!$E$2:$E$8001,MATCH(B14287,Orders!$A$2:$A$8001,0))</f>
        <v>Delivered</v>
      </c>
      <c r="K14287" s="1" t="str">
        <f aca="false">LEFT(INDEX(Orders!$C$2:$C$8001,MATCH(B14287,Orders!$A$2:$A$8001,0)),7)</f>
        <v>2025-03</v>
      </c>
    </row>
    <row r="14288" customFormat="false" ht="15" hidden="false" customHeight="true" outlineLevel="0" collapsed="false">
      <c r="A14288" s="1" t="s">
        <v>24758</v>
      </c>
      <c r="B14288" s="1" t="s">
        <v>9429</v>
      </c>
      <c r="C14288" s="1" t="s">
        <v>1969</v>
      </c>
      <c r="D14288" s="1" t="n">
        <v>1</v>
      </c>
      <c r="E14288" s="16" t="n">
        <v>9171.98</v>
      </c>
      <c r="F14288" s="17" t="n">
        <v>0.05</v>
      </c>
      <c r="G14288" s="16" t="n">
        <v>8713.38</v>
      </c>
      <c r="I14288" s="1" t="str">
        <f aca="false">INDEX(Products!$C$2:$C$51,MATCH(C14288,Products!$A$2:$A$51,0))</f>
        <v>Home &amp; Kitchen</v>
      </c>
      <c r="J14288" s="1" t="str">
        <f aca="false">INDEX(Orders!$E$2:$E$8001,MATCH(B14288,Orders!$A$2:$A$8001,0))</f>
        <v>Delivered</v>
      </c>
      <c r="K14288" s="1" t="str">
        <f aca="false">LEFT(INDEX(Orders!$C$2:$C$8001,MATCH(B14288,Orders!$A$2:$A$8001,0)),7)</f>
        <v>2025-01</v>
      </c>
    </row>
    <row r="14289" customFormat="false" ht="15" hidden="false" customHeight="true" outlineLevel="0" collapsed="false">
      <c r="A14289" s="1" t="s">
        <v>24759</v>
      </c>
      <c r="B14289" s="1" t="s">
        <v>9430</v>
      </c>
      <c r="C14289" s="1" t="s">
        <v>1975</v>
      </c>
      <c r="D14289" s="1" t="n">
        <v>1</v>
      </c>
      <c r="E14289" s="16" t="n">
        <v>862.99</v>
      </c>
      <c r="F14289" s="17" t="n">
        <v>0</v>
      </c>
      <c r="G14289" s="16" t="n">
        <v>862.99</v>
      </c>
      <c r="I14289" s="1" t="str">
        <f aca="false">INDEX(Products!$C$2:$C$51,MATCH(C14289,Products!$A$2:$A$51,0))</f>
        <v>Beauty &amp; Personal Care</v>
      </c>
      <c r="J14289" s="1" t="str">
        <f aca="false">INDEX(Orders!$E$2:$E$8001,MATCH(B14289,Orders!$A$2:$A$8001,0))</f>
        <v>Delivered</v>
      </c>
      <c r="K14289" s="1" t="str">
        <f aca="false">LEFT(INDEX(Orders!$C$2:$C$8001,MATCH(B14289,Orders!$A$2:$A$8001,0)),7)</f>
        <v>2025-09</v>
      </c>
    </row>
    <row r="14290" customFormat="false" ht="15" hidden="false" customHeight="true" outlineLevel="0" collapsed="false">
      <c r="A14290" s="1" t="s">
        <v>24760</v>
      </c>
      <c r="B14290" s="1" t="s">
        <v>9431</v>
      </c>
      <c r="C14290" s="1" t="s">
        <v>1953</v>
      </c>
      <c r="D14290" s="1" t="n">
        <v>1</v>
      </c>
      <c r="E14290" s="16" t="n">
        <v>4914.12</v>
      </c>
      <c r="F14290" s="17" t="n">
        <v>0</v>
      </c>
      <c r="G14290" s="16" t="n">
        <v>4914.12</v>
      </c>
      <c r="I14290" s="1" t="str">
        <f aca="false">INDEX(Products!$C$2:$C$51,MATCH(C14290,Products!$A$2:$A$51,0))</f>
        <v>Fashion</v>
      </c>
      <c r="J14290" s="1" t="str">
        <f aca="false">INDEX(Orders!$E$2:$E$8001,MATCH(B14290,Orders!$A$2:$A$8001,0))</f>
        <v>Delivered</v>
      </c>
      <c r="K14290" s="1" t="str">
        <f aca="false">LEFT(INDEX(Orders!$C$2:$C$8001,MATCH(B14290,Orders!$A$2:$A$8001,0)),7)</f>
        <v>2025-12</v>
      </c>
    </row>
    <row r="14291" customFormat="false" ht="15" hidden="false" customHeight="true" outlineLevel="0" collapsed="false">
      <c r="A14291" s="1" t="s">
        <v>24761</v>
      </c>
      <c r="B14291" s="1" t="s">
        <v>9431</v>
      </c>
      <c r="C14291" s="1" t="s">
        <v>1976</v>
      </c>
      <c r="D14291" s="1" t="n">
        <v>1</v>
      </c>
      <c r="E14291" s="16" t="n">
        <v>1603.35</v>
      </c>
      <c r="F14291" s="17" t="n">
        <v>0.15</v>
      </c>
      <c r="G14291" s="16" t="n">
        <v>1362.85</v>
      </c>
      <c r="I14291" s="1" t="str">
        <f aca="false">INDEX(Products!$C$2:$C$51,MATCH(C14291,Products!$A$2:$A$51,0))</f>
        <v>Beauty &amp; Personal Care</v>
      </c>
      <c r="J14291" s="1" t="str">
        <f aca="false">INDEX(Orders!$E$2:$E$8001,MATCH(B14291,Orders!$A$2:$A$8001,0))</f>
        <v>Delivered</v>
      </c>
      <c r="K14291" s="1" t="str">
        <f aca="false">LEFT(INDEX(Orders!$C$2:$C$8001,MATCH(B14291,Orders!$A$2:$A$8001,0)),7)</f>
        <v>2025-12</v>
      </c>
    </row>
    <row r="14292" customFormat="false" ht="15" hidden="false" customHeight="true" outlineLevel="0" collapsed="false">
      <c r="A14292" s="1" t="s">
        <v>24762</v>
      </c>
      <c r="B14292" s="1" t="s">
        <v>9432</v>
      </c>
      <c r="C14292" s="1" t="s">
        <v>1997</v>
      </c>
      <c r="D14292" s="1" t="n">
        <v>1</v>
      </c>
      <c r="E14292" s="16" t="n">
        <v>311.15</v>
      </c>
      <c r="F14292" s="17" t="n">
        <v>0.05</v>
      </c>
      <c r="G14292" s="16" t="n">
        <v>295.59</v>
      </c>
      <c r="I14292" s="1" t="str">
        <f aca="false">INDEX(Products!$C$2:$C$51,MATCH(C14292,Products!$A$2:$A$51,0))</f>
        <v>Sports &amp; Fitness</v>
      </c>
      <c r="J14292" s="1" t="str">
        <f aca="false">INDEX(Orders!$E$2:$E$8001,MATCH(B14292,Orders!$A$2:$A$8001,0))</f>
        <v>Delivered</v>
      </c>
      <c r="K14292" s="1" t="str">
        <f aca="false">LEFT(INDEX(Orders!$C$2:$C$8001,MATCH(B14292,Orders!$A$2:$A$8001,0)),7)</f>
        <v>2025-06</v>
      </c>
    </row>
    <row r="14293" customFormat="false" ht="15" hidden="false" customHeight="true" outlineLevel="0" collapsed="false">
      <c r="A14293" s="1" t="s">
        <v>24763</v>
      </c>
      <c r="B14293" s="1" t="s">
        <v>9433</v>
      </c>
      <c r="C14293" s="1" t="s">
        <v>2006</v>
      </c>
      <c r="D14293" s="1" t="n">
        <v>1</v>
      </c>
      <c r="E14293" s="16" t="n">
        <v>482.17</v>
      </c>
      <c r="F14293" s="17" t="n">
        <v>0.1</v>
      </c>
      <c r="G14293" s="16" t="n">
        <v>433.95</v>
      </c>
      <c r="I14293" s="1" t="str">
        <f aca="false">INDEX(Products!$C$2:$C$51,MATCH(C14293,Products!$A$2:$A$51,0))</f>
        <v>Books &amp; Stationery</v>
      </c>
      <c r="J14293" s="1" t="str">
        <f aca="false">INDEX(Orders!$E$2:$E$8001,MATCH(B14293,Orders!$A$2:$A$8001,0))</f>
        <v>Delivered</v>
      </c>
      <c r="K14293" s="1" t="str">
        <f aca="false">LEFT(INDEX(Orders!$C$2:$C$8001,MATCH(B14293,Orders!$A$2:$A$8001,0)),7)</f>
        <v>2025-02</v>
      </c>
    </row>
    <row r="14294" customFormat="false" ht="15" hidden="false" customHeight="true" outlineLevel="0" collapsed="false">
      <c r="A14294" s="1" t="s">
        <v>24764</v>
      </c>
      <c r="B14294" s="1" t="s">
        <v>9434</v>
      </c>
      <c r="C14294" s="1" t="s">
        <v>2006</v>
      </c>
      <c r="D14294" s="1" t="n">
        <v>1</v>
      </c>
      <c r="E14294" s="16" t="n">
        <v>482.17</v>
      </c>
      <c r="F14294" s="17" t="n">
        <v>0.05</v>
      </c>
      <c r="G14294" s="16" t="n">
        <v>458.06</v>
      </c>
      <c r="I14294" s="1" t="str">
        <f aca="false">INDEX(Products!$C$2:$C$51,MATCH(C14294,Products!$A$2:$A$51,0))</f>
        <v>Books &amp; Stationery</v>
      </c>
      <c r="J14294" s="1" t="str">
        <f aca="false">INDEX(Orders!$E$2:$E$8001,MATCH(B14294,Orders!$A$2:$A$8001,0))</f>
        <v>Delivered</v>
      </c>
      <c r="K14294" s="1" t="str">
        <f aca="false">LEFT(INDEX(Orders!$C$2:$C$8001,MATCH(B14294,Orders!$A$2:$A$8001,0)),7)</f>
        <v>2025-11</v>
      </c>
    </row>
    <row r="14295" customFormat="false" ht="15" hidden="false" customHeight="true" outlineLevel="0" collapsed="false">
      <c r="A14295" s="1" t="s">
        <v>24765</v>
      </c>
      <c r="B14295" s="1" t="s">
        <v>9435</v>
      </c>
      <c r="C14295" s="1" t="s">
        <v>1997</v>
      </c>
      <c r="D14295" s="1" t="n">
        <v>1</v>
      </c>
      <c r="E14295" s="16" t="n">
        <v>311.15</v>
      </c>
      <c r="F14295" s="17" t="n">
        <v>0.2</v>
      </c>
      <c r="G14295" s="16" t="n">
        <v>248.92</v>
      </c>
      <c r="I14295" s="1" t="str">
        <f aca="false">INDEX(Products!$C$2:$C$51,MATCH(C14295,Products!$A$2:$A$51,0))</f>
        <v>Sports &amp; Fitness</v>
      </c>
      <c r="J14295" s="1" t="str">
        <f aca="false">INDEX(Orders!$E$2:$E$8001,MATCH(B14295,Orders!$A$2:$A$8001,0))</f>
        <v>Returned</v>
      </c>
      <c r="K14295" s="1" t="str">
        <f aca="false">LEFT(INDEX(Orders!$C$2:$C$8001,MATCH(B14295,Orders!$A$2:$A$8001,0)),7)</f>
        <v>2025-05</v>
      </c>
    </row>
    <row r="14296" customFormat="false" ht="15" hidden="false" customHeight="true" outlineLevel="0" collapsed="false">
      <c r="A14296" s="1" t="s">
        <v>24766</v>
      </c>
      <c r="B14296" s="1" t="s">
        <v>9436</v>
      </c>
      <c r="C14296" s="1" t="s">
        <v>1940</v>
      </c>
      <c r="D14296" s="1" t="n">
        <v>3</v>
      </c>
      <c r="E14296" s="16" t="n">
        <v>2374.52</v>
      </c>
      <c r="F14296" s="17" t="n">
        <v>0</v>
      </c>
      <c r="G14296" s="16" t="n">
        <v>7123.56</v>
      </c>
      <c r="I14296" s="1" t="str">
        <f aca="false">INDEX(Products!$C$2:$C$51,MATCH(C14296,Products!$A$2:$A$51,0))</f>
        <v>Fashion</v>
      </c>
      <c r="J14296" s="1" t="str">
        <f aca="false">INDEX(Orders!$E$2:$E$8001,MATCH(B14296,Orders!$A$2:$A$8001,0))</f>
        <v>Delivered</v>
      </c>
      <c r="K14296" s="1" t="str">
        <f aca="false">LEFT(INDEX(Orders!$C$2:$C$8001,MATCH(B14296,Orders!$A$2:$A$8001,0)),7)</f>
        <v>2025-08</v>
      </c>
    </row>
    <row r="14297" customFormat="false" ht="15" hidden="false" customHeight="true" outlineLevel="0" collapsed="false">
      <c r="A14297" s="1" t="s">
        <v>24767</v>
      </c>
      <c r="B14297" s="1" t="s">
        <v>9437</v>
      </c>
      <c r="C14297" s="1" t="s">
        <v>1930</v>
      </c>
      <c r="D14297" s="1" t="n">
        <v>1</v>
      </c>
      <c r="E14297" s="16" t="n">
        <v>2398.35</v>
      </c>
      <c r="F14297" s="17" t="n">
        <v>0.2</v>
      </c>
      <c r="G14297" s="16" t="n">
        <v>1918.68</v>
      </c>
      <c r="I14297" s="1" t="str">
        <f aca="false">INDEX(Products!$C$2:$C$51,MATCH(C14297,Products!$A$2:$A$51,0))</f>
        <v>Electronics</v>
      </c>
      <c r="J14297" s="1" t="str">
        <f aca="false">INDEX(Orders!$E$2:$E$8001,MATCH(B14297,Orders!$A$2:$A$8001,0))</f>
        <v>Delivered</v>
      </c>
      <c r="K14297" s="1" t="str">
        <f aca="false">LEFT(INDEX(Orders!$C$2:$C$8001,MATCH(B14297,Orders!$A$2:$A$8001,0)),7)</f>
        <v>2024-07</v>
      </c>
    </row>
    <row r="14298" customFormat="false" ht="15" hidden="false" customHeight="true" outlineLevel="0" collapsed="false">
      <c r="A14298" s="1" t="s">
        <v>24768</v>
      </c>
      <c r="B14298" s="1" t="s">
        <v>9438</v>
      </c>
      <c r="C14298" s="1" t="s">
        <v>1976</v>
      </c>
      <c r="D14298" s="1" t="n">
        <v>1</v>
      </c>
      <c r="E14298" s="16" t="n">
        <v>1603.35</v>
      </c>
      <c r="F14298" s="17" t="n">
        <v>0</v>
      </c>
      <c r="G14298" s="16" t="n">
        <v>1603.35</v>
      </c>
      <c r="I14298" s="1" t="str">
        <f aca="false">INDEX(Products!$C$2:$C$51,MATCH(C14298,Products!$A$2:$A$51,0))</f>
        <v>Beauty &amp; Personal Care</v>
      </c>
      <c r="J14298" s="1" t="str">
        <f aca="false">INDEX(Orders!$E$2:$E$8001,MATCH(B14298,Orders!$A$2:$A$8001,0))</f>
        <v>Delivered</v>
      </c>
      <c r="K14298" s="1" t="str">
        <f aca="false">LEFT(INDEX(Orders!$C$2:$C$8001,MATCH(B14298,Orders!$A$2:$A$8001,0)),7)</f>
        <v>2024-09</v>
      </c>
    </row>
    <row r="14299" customFormat="false" ht="15" hidden="false" customHeight="true" outlineLevel="0" collapsed="false">
      <c r="A14299" s="1" t="s">
        <v>24769</v>
      </c>
      <c r="B14299" s="1" t="s">
        <v>9438</v>
      </c>
      <c r="C14299" s="1" t="s">
        <v>1990</v>
      </c>
      <c r="D14299" s="1" t="n">
        <v>1</v>
      </c>
      <c r="E14299" s="16" t="n">
        <v>5311.32</v>
      </c>
      <c r="F14299" s="17" t="n">
        <v>0</v>
      </c>
      <c r="G14299" s="16" t="n">
        <v>5311.32</v>
      </c>
      <c r="I14299" s="1" t="str">
        <f aca="false">INDEX(Products!$C$2:$C$51,MATCH(C14299,Products!$A$2:$A$51,0))</f>
        <v>Sports &amp; Fitness</v>
      </c>
      <c r="J14299" s="1" t="str">
        <f aca="false">INDEX(Orders!$E$2:$E$8001,MATCH(B14299,Orders!$A$2:$A$8001,0))</f>
        <v>Delivered</v>
      </c>
      <c r="K14299" s="1" t="str">
        <f aca="false">LEFT(INDEX(Orders!$C$2:$C$8001,MATCH(B14299,Orders!$A$2:$A$8001,0)),7)</f>
        <v>2024-09</v>
      </c>
    </row>
    <row r="14300" customFormat="false" ht="15" hidden="false" customHeight="true" outlineLevel="0" collapsed="false">
      <c r="A14300" s="1" t="s">
        <v>24770</v>
      </c>
      <c r="B14300" s="1" t="s">
        <v>9438</v>
      </c>
      <c r="C14300" s="1" t="s">
        <v>1969</v>
      </c>
      <c r="D14300" s="1" t="n">
        <v>1</v>
      </c>
      <c r="E14300" s="16" t="n">
        <v>9171.98</v>
      </c>
      <c r="F14300" s="17" t="n">
        <v>0.15</v>
      </c>
      <c r="G14300" s="16" t="n">
        <v>7796.18</v>
      </c>
      <c r="I14300" s="1" t="str">
        <f aca="false">INDEX(Products!$C$2:$C$51,MATCH(C14300,Products!$A$2:$A$51,0))</f>
        <v>Home &amp; Kitchen</v>
      </c>
      <c r="J14300" s="1" t="str">
        <f aca="false">INDEX(Orders!$E$2:$E$8001,MATCH(B14300,Orders!$A$2:$A$8001,0))</f>
        <v>Delivered</v>
      </c>
      <c r="K14300" s="1" t="str">
        <f aca="false">LEFT(INDEX(Orders!$C$2:$C$8001,MATCH(B14300,Orders!$A$2:$A$8001,0)),7)</f>
        <v>2024-09</v>
      </c>
    </row>
    <row r="14301" customFormat="false" ht="15" hidden="false" customHeight="true" outlineLevel="0" collapsed="false">
      <c r="A14301" s="1" t="s">
        <v>24771</v>
      </c>
      <c r="B14301" s="1" t="s">
        <v>9438</v>
      </c>
      <c r="C14301" s="1" t="s">
        <v>2006</v>
      </c>
      <c r="D14301" s="1" t="n">
        <v>2</v>
      </c>
      <c r="E14301" s="16" t="n">
        <v>482.17</v>
      </c>
      <c r="F14301" s="17" t="n">
        <v>0</v>
      </c>
      <c r="G14301" s="16" t="n">
        <v>964.34</v>
      </c>
      <c r="I14301" s="1" t="str">
        <f aca="false">INDEX(Products!$C$2:$C$51,MATCH(C14301,Products!$A$2:$A$51,0))</f>
        <v>Books &amp; Stationery</v>
      </c>
      <c r="J14301" s="1" t="str">
        <f aca="false">INDEX(Orders!$E$2:$E$8001,MATCH(B14301,Orders!$A$2:$A$8001,0))</f>
        <v>Delivered</v>
      </c>
      <c r="K14301" s="1" t="str">
        <f aca="false">LEFT(INDEX(Orders!$C$2:$C$8001,MATCH(B14301,Orders!$A$2:$A$8001,0)),7)</f>
        <v>2024-09</v>
      </c>
    </row>
    <row r="14302" customFormat="false" ht="15" hidden="false" customHeight="true" outlineLevel="0" collapsed="false">
      <c r="A14302" s="1" t="s">
        <v>24772</v>
      </c>
      <c r="B14302" s="1" t="s">
        <v>9439</v>
      </c>
      <c r="C14302" s="1" t="s">
        <v>2007</v>
      </c>
      <c r="D14302" s="1" t="n">
        <v>1</v>
      </c>
      <c r="E14302" s="16" t="n">
        <v>750.27</v>
      </c>
      <c r="F14302" s="17" t="n">
        <v>0.15</v>
      </c>
      <c r="G14302" s="16" t="n">
        <v>637.73</v>
      </c>
      <c r="I14302" s="1" t="str">
        <f aca="false">INDEX(Products!$C$2:$C$51,MATCH(C14302,Products!$A$2:$A$51,0))</f>
        <v>Books &amp; Stationery</v>
      </c>
      <c r="J14302" s="1" t="str">
        <f aca="false">INDEX(Orders!$E$2:$E$8001,MATCH(B14302,Orders!$A$2:$A$8001,0))</f>
        <v>Delivered</v>
      </c>
      <c r="K14302" s="1" t="str">
        <f aca="false">LEFT(INDEX(Orders!$C$2:$C$8001,MATCH(B14302,Orders!$A$2:$A$8001,0)),7)</f>
        <v>2025-09</v>
      </c>
    </row>
    <row r="14303" customFormat="false" ht="15" hidden="false" customHeight="true" outlineLevel="0" collapsed="false">
      <c r="A14303" s="1" t="s">
        <v>24773</v>
      </c>
      <c r="B14303" s="1" t="s">
        <v>9440</v>
      </c>
      <c r="C14303" s="1" t="s">
        <v>1997</v>
      </c>
      <c r="D14303" s="1" t="n">
        <v>2</v>
      </c>
      <c r="E14303" s="16" t="n">
        <v>311.15</v>
      </c>
      <c r="F14303" s="17" t="n">
        <v>0</v>
      </c>
      <c r="G14303" s="16" t="n">
        <v>622.3</v>
      </c>
      <c r="I14303" s="1" t="str">
        <f aca="false">INDEX(Products!$C$2:$C$51,MATCH(C14303,Products!$A$2:$A$51,0))</f>
        <v>Sports &amp; Fitness</v>
      </c>
      <c r="J14303" s="1" t="str">
        <f aca="false">INDEX(Orders!$E$2:$E$8001,MATCH(B14303,Orders!$A$2:$A$8001,0))</f>
        <v>Delivered</v>
      </c>
      <c r="K14303" s="1" t="str">
        <f aca="false">LEFT(INDEX(Orders!$C$2:$C$8001,MATCH(B14303,Orders!$A$2:$A$8001,0)),7)</f>
        <v>2024-02</v>
      </c>
    </row>
    <row r="14304" customFormat="false" ht="15" hidden="false" customHeight="true" outlineLevel="0" collapsed="false">
      <c r="A14304" s="1" t="s">
        <v>24774</v>
      </c>
      <c r="B14304" s="1" t="s">
        <v>9441</v>
      </c>
      <c r="C14304" s="1" t="s">
        <v>2007</v>
      </c>
      <c r="D14304" s="1" t="n">
        <v>3</v>
      </c>
      <c r="E14304" s="16" t="n">
        <v>750.27</v>
      </c>
      <c r="F14304" s="17" t="n">
        <v>0.1</v>
      </c>
      <c r="G14304" s="16" t="n">
        <v>2025.73</v>
      </c>
      <c r="I14304" s="1" t="str">
        <f aca="false">INDEX(Products!$C$2:$C$51,MATCH(C14304,Products!$A$2:$A$51,0))</f>
        <v>Books &amp; Stationery</v>
      </c>
      <c r="J14304" s="1" t="str">
        <f aca="false">INDEX(Orders!$E$2:$E$8001,MATCH(B14304,Orders!$A$2:$A$8001,0))</f>
        <v>Delivered</v>
      </c>
      <c r="K14304" s="1" t="str">
        <f aca="false">LEFT(INDEX(Orders!$C$2:$C$8001,MATCH(B14304,Orders!$A$2:$A$8001,0)),7)</f>
        <v>2025-11</v>
      </c>
    </row>
    <row r="14305" customFormat="false" ht="15" hidden="false" customHeight="true" outlineLevel="0" collapsed="false">
      <c r="A14305" s="1" t="s">
        <v>24775</v>
      </c>
      <c r="B14305" s="1" t="s">
        <v>9441</v>
      </c>
      <c r="C14305" s="1" t="s">
        <v>1980</v>
      </c>
      <c r="D14305" s="1" t="n">
        <v>2</v>
      </c>
      <c r="E14305" s="16" t="n">
        <v>2299.69</v>
      </c>
      <c r="F14305" s="17" t="n">
        <v>0</v>
      </c>
      <c r="G14305" s="16" t="n">
        <v>4599.38</v>
      </c>
      <c r="I14305" s="1" t="str">
        <f aca="false">INDEX(Products!$C$2:$C$51,MATCH(C14305,Products!$A$2:$A$51,0))</f>
        <v>Beauty &amp; Personal Care</v>
      </c>
      <c r="J14305" s="1" t="str">
        <f aca="false">INDEX(Orders!$E$2:$E$8001,MATCH(B14305,Orders!$A$2:$A$8001,0))</f>
        <v>Delivered</v>
      </c>
      <c r="K14305" s="1" t="str">
        <f aca="false">LEFT(INDEX(Orders!$C$2:$C$8001,MATCH(B14305,Orders!$A$2:$A$8001,0)),7)</f>
        <v>2025-11</v>
      </c>
    </row>
    <row r="14306" customFormat="false" ht="15" hidden="false" customHeight="true" outlineLevel="0" collapsed="false">
      <c r="A14306" s="1" t="s">
        <v>24776</v>
      </c>
      <c r="B14306" s="1" t="s">
        <v>9442</v>
      </c>
      <c r="C14306" s="1" t="s">
        <v>2006</v>
      </c>
      <c r="D14306" s="1" t="n">
        <v>1</v>
      </c>
      <c r="E14306" s="16" t="n">
        <v>482.17</v>
      </c>
      <c r="F14306" s="17" t="n">
        <v>0</v>
      </c>
      <c r="G14306" s="16" t="n">
        <v>482.17</v>
      </c>
      <c r="I14306" s="1" t="str">
        <f aca="false">INDEX(Products!$C$2:$C$51,MATCH(C14306,Products!$A$2:$A$51,0))</f>
        <v>Books &amp; Stationery</v>
      </c>
      <c r="J14306" s="1" t="str">
        <f aca="false">INDEX(Orders!$E$2:$E$8001,MATCH(B14306,Orders!$A$2:$A$8001,0))</f>
        <v>Delivered</v>
      </c>
      <c r="K14306" s="1" t="str">
        <f aca="false">LEFT(INDEX(Orders!$C$2:$C$8001,MATCH(B14306,Orders!$A$2:$A$8001,0)),7)</f>
        <v>2024-09</v>
      </c>
    </row>
    <row r="14307" customFormat="false" ht="15" hidden="false" customHeight="true" outlineLevel="0" collapsed="false">
      <c r="A14307" s="1" t="s">
        <v>24777</v>
      </c>
      <c r="B14307" s="1" t="s">
        <v>9442</v>
      </c>
      <c r="C14307" s="1" t="s">
        <v>1976</v>
      </c>
      <c r="D14307" s="1" t="n">
        <v>1</v>
      </c>
      <c r="E14307" s="16" t="n">
        <v>1603.35</v>
      </c>
      <c r="F14307" s="17" t="n">
        <v>0.15</v>
      </c>
      <c r="G14307" s="16" t="n">
        <v>1362.85</v>
      </c>
      <c r="I14307" s="1" t="str">
        <f aca="false">INDEX(Products!$C$2:$C$51,MATCH(C14307,Products!$A$2:$A$51,0))</f>
        <v>Beauty &amp; Personal Care</v>
      </c>
      <c r="J14307" s="1" t="str">
        <f aca="false">INDEX(Orders!$E$2:$E$8001,MATCH(B14307,Orders!$A$2:$A$8001,0))</f>
        <v>Delivered</v>
      </c>
      <c r="K14307" s="1" t="str">
        <f aca="false">LEFT(INDEX(Orders!$C$2:$C$8001,MATCH(B14307,Orders!$A$2:$A$8001,0)),7)</f>
        <v>2024-09</v>
      </c>
    </row>
    <row r="14308" customFormat="false" ht="15" hidden="false" customHeight="true" outlineLevel="0" collapsed="false">
      <c r="A14308" s="1" t="s">
        <v>24778</v>
      </c>
      <c r="B14308" s="1" t="s">
        <v>9443</v>
      </c>
      <c r="C14308" s="1" t="s">
        <v>2006</v>
      </c>
      <c r="D14308" s="1" t="n">
        <v>1</v>
      </c>
      <c r="E14308" s="16" t="n">
        <v>482.17</v>
      </c>
      <c r="F14308" s="17" t="n">
        <v>0</v>
      </c>
      <c r="G14308" s="16" t="n">
        <v>482.17</v>
      </c>
      <c r="I14308" s="1" t="str">
        <f aca="false">INDEX(Products!$C$2:$C$51,MATCH(C14308,Products!$A$2:$A$51,0))</f>
        <v>Books &amp; Stationery</v>
      </c>
      <c r="J14308" s="1" t="str">
        <f aca="false">INDEX(Orders!$E$2:$E$8001,MATCH(B14308,Orders!$A$2:$A$8001,0))</f>
        <v>Delivered</v>
      </c>
      <c r="K14308" s="1" t="str">
        <f aca="false">LEFT(INDEX(Orders!$C$2:$C$8001,MATCH(B14308,Orders!$A$2:$A$8001,0)),7)</f>
        <v>2025-12</v>
      </c>
    </row>
    <row r="14309" customFormat="false" ht="15" hidden="false" customHeight="true" outlineLevel="0" collapsed="false">
      <c r="A14309" s="1" t="s">
        <v>24779</v>
      </c>
      <c r="B14309" s="1" t="s">
        <v>9443</v>
      </c>
      <c r="C14309" s="1" t="s">
        <v>1975</v>
      </c>
      <c r="D14309" s="1" t="n">
        <v>2</v>
      </c>
      <c r="E14309" s="16" t="n">
        <v>862.99</v>
      </c>
      <c r="F14309" s="17" t="n">
        <v>0.05</v>
      </c>
      <c r="G14309" s="16" t="n">
        <v>1639.68</v>
      </c>
      <c r="I14309" s="1" t="str">
        <f aca="false">INDEX(Products!$C$2:$C$51,MATCH(C14309,Products!$A$2:$A$51,0))</f>
        <v>Beauty &amp; Personal Care</v>
      </c>
      <c r="J14309" s="1" t="str">
        <f aca="false">INDEX(Orders!$E$2:$E$8001,MATCH(B14309,Orders!$A$2:$A$8001,0))</f>
        <v>Delivered</v>
      </c>
      <c r="K14309" s="1" t="str">
        <f aca="false">LEFT(INDEX(Orders!$C$2:$C$8001,MATCH(B14309,Orders!$A$2:$A$8001,0)),7)</f>
        <v>2025-12</v>
      </c>
    </row>
    <row r="14310" customFormat="false" ht="15" hidden="false" customHeight="true" outlineLevel="0" collapsed="false">
      <c r="A14310" s="1" t="s">
        <v>24780</v>
      </c>
      <c r="B14310" s="1" t="s">
        <v>9444</v>
      </c>
      <c r="C14310" s="1" t="s">
        <v>2006</v>
      </c>
      <c r="D14310" s="1" t="n">
        <v>3</v>
      </c>
      <c r="E14310" s="16" t="n">
        <v>482.17</v>
      </c>
      <c r="F14310" s="17" t="n">
        <v>0</v>
      </c>
      <c r="G14310" s="16" t="n">
        <v>1446.51</v>
      </c>
      <c r="I14310" s="1" t="str">
        <f aca="false">INDEX(Products!$C$2:$C$51,MATCH(C14310,Products!$A$2:$A$51,0))</f>
        <v>Books &amp; Stationery</v>
      </c>
      <c r="J14310" s="1" t="str">
        <f aca="false">INDEX(Orders!$E$2:$E$8001,MATCH(B14310,Orders!$A$2:$A$8001,0))</f>
        <v>Delivered</v>
      </c>
      <c r="K14310" s="1" t="str">
        <f aca="false">LEFT(INDEX(Orders!$C$2:$C$8001,MATCH(B14310,Orders!$A$2:$A$8001,0)),7)</f>
        <v>2024-10</v>
      </c>
    </row>
    <row r="14311" customFormat="false" ht="15" hidden="false" customHeight="true" outlineLevel="0" collapsed="false">
      <c r="A14311" s="1" t="s">
        <v>24781</v>
      </c>
      <c r="B14311" s="1" t="s">
        <v>9445</v>
      </c>
      <c r="C14311" s="1" t="s">
        <v>1940</v>
      </c>
      <c r="D14311" s="1" t="n">
        <v>1</v>
      </c>
      <c r="E14311" s="16" t="n">
        <v>2374.52</v>
      </c>
      <c r="F14311" s="17" t="n">
        <v>0</v>
      </c>
      <c r="G14311" s="16" t="n">
        <v>2374.52</v>
      </c>
      <c r="I14311" s="1" t="str">
        <f aca="false">INDEX(Products!$C$2:$C$51,MATCH(C14311,Products!$A$2:$A$51,0))</f>
        <v>Fashion</v>
      </c>
      <c r="J14311" s="1" t="str">
        <f aca="false">INDEX(Orders!$E$2:$E$8001,MATCH(B14311,Orders!$A$2:$A$8001,0))</f>
        <v>Delivered</v>
      </c>
      <c r="K14311" s="1" t="str">
        <f aca="false">LEFT(INDEX(Orders!$C$2:$C$8001,MATCH(B14311,Orders!$A$2:$A$8001,0)),7)</f>
        <v>2025-12</v>
      </c>
    </row>
    <row r="14312" customFormat="false" ht="15" hidden="false" customHeight="true" outlineLevel="0" collapsed="false">
      <c r="A14312" s="1" t="s">
        <v>24782</v>
      </c>
      <c r="B14312" s="1" t="s">
        <v>9445</v>
      </c>
      <c r="C14312" s="1" t="s">
        <v>1941</v>
      </c>
      <c r="D14312" s="1" t="n">
        <v>2</v>
      </c>
      <c r="E14312" s="16" t="n">
        <v>2757.65</v>
      </c>
      <c r="F14312" s="17" t="n">
        <v>0</v>
      </c>
      <c r="G14312" s="16" t="n">
        <v>5515.3</v>
      </c>
      <c r="I14312" s="1" t="str">
        <f aca="false">INDEX(Products!$C$2:$C$51,MATCH(C14312,Products!$A$2:$A$51,0))</f>
        <v>Fashion</v>
      </c>
      <c r="J14312" s="1" t="str">
        <f aca="false">INDEX(Orders!$E$2:$E$8001,MATCH(B14312,Orders!$A$2:$A$8001,0))</f>
        <v>Delivered</v>
      </c>
      <c r="K14312" s="1" t="str">
        <f aca="false">LEFT(INDEX(Orders!$C$2:$C$8001,MATCH(B14312,Orders!$A$2:$A$8001,0)),7)</f>
        <v>2025-12</v>
      </c>
    </row>
    <row r="14313" customFormat="false" ht="15" hidden="false" customHeight="true" outlineLevel="0" collapsed="false">
      <c r="A14313" s="1" t="s">
        <v>24783</v>
      </c>
      <c r="B14313" s="1" t="s">
        <v>9446</v>
      </c>
      <c r="C14313" s="1" t="s">
        <v>1940</v>
      </c>
      <c r="D14313" s="1" t="n">
        <v>1</v>
      </c>
      <c r="E14313" s="16" t="n">
        <v>2374.52</v>
      </c>
      <c r="F14313" s="17" t="n">
        <v>0</v>
      </c>
      <c r="G14313" s="16" t="n">
        <v>2374.52</v>
      </c>
      <c r="I14313" s="1" t="str">
        <f aca="false">INDEX(Products!$C$2:$C$51,MATCH(C14313,Products!$A$2:$A$51,0))</f>
        <v>Fashion</v>
      </c>
      <c r="J14313" s="1" t="str">
        <f aca="false">INDEX(Orders!$E$2:$E$8001,MATCH(B14313,Orders!$A$2:$A$8001,0))</f>
        <v>Delivered</v>
      </c>
      <c r="K14313" s="1" t="str">
        <f aca="false">LEFT(INDEX(Orders!$C$2:$C$8001,MATCH(B14313,Orders!$A$2:$A$8001,0)),7)</f>
        <v>2024-12</v>
      </c>
    </row>
    <row r="14314" customFormat="false" ht="15" hidden="false" customHeight="true" outlineLevel="0" collapsed="false">
      <c r="A14314" s="1" t="s">
        <v>24784</v>
      </c>
      <c r="B14314" s="1" t="s">
        <v>9446</v>
      </c>
      <c r="C14314" s="1" t="s">
        <v>1930</v>
      </c>
      <c r="D14314" s="1" t="n">
        <v>1</v>
      </c>
      <c r="E14314" s="16" t="n">
        <v>2398.35</v>
      </c>
      <c r="F14314" s="17" t="n">
        <v>0</v>
      </c>
      <c r="G14314" s="16" t="n">
        <v>2398.35</v>
      </c>
      <c r="I14314" s="1" t="str">
        <f aca="false">INDEX(Products!$C$2:$C$51,MATCH(C14314,Products!$A$2:$A$51,0))</f>
        <v>Electronics</v>
      </c>
      <c r="J14314" s="1" t="str">
        <f aca="false">INDEX(Orders!$E$2:$E$8001,MATCH(B14314,Orders!$A$2:$A$8001,0))</f>
        <v>Delivered</v>
      </c>
      <c r="K14314" s="1" t="str">
        <f aca="false">LEFT(INDEX(Orders!$C$2:$C$8001,MATCH(B14314,Orders!$A$2:$A$8001,0)),7)</f>
        <v>2024-12</v>
      </c>
    </row>
    <row r="14315" customFormat="false" ht="15" hidden="false" customHeight="true" outlineLevel="0" collapsed="false">
      <c r="A14315" s="1" t="s">
        <v>24785</v>
      </c>
      <c r="B14315" s="1" t="s">
        <v>9447</v>
      </c>
      <c r="C14315" s="1" t="s">
        <v>1940</v>
      </c>
      <c r="D14315" s="1" t="n">
        <v>1</v>
      </c>
      <c r="E14315" s="16" t="n">
        <v>2374.52</v>
      </c>
      <c r="F14315" s="17" t="n">
        <v>0.05</v>
      </c>
      <c r="G14315" s="16" t="n">
        <v>2255.79</v>
      </c>
      <c r="I14315" s="1" t="str">
        <f aca="false">INDEX(Products!$C$2:$C$51,MATCH(C14315,Products!$A$2:$A$51,0))</f>
        <v>Fashion</v>
      </c>
      <c r="J14315" s="1" t="str">
        <f aca="false">INDEX(Orders!$E$2:$E$8001,MATCH(B14315,Orders!$A$2:$A$8001,0))</f>
        <v>Delivered</v>
      </c>
      <c r="K14315" s="1" t="str">
        <f aca="false">LEFT(INDEX(Orders!$C$2:$C$8001,MATCH(B14315,Orders!$A$2:$A$8001,0)),7)</f>
        <v>2025-05</v>
      </c>
    </row>
    <row r="14316" customFormat="false" ht="15" hidden="false" customHeight="true" outlineLevel="0" collapsed="false">
      <c r="A14316" s="1" t="s">
        <v>24786</v>
      </c>
      <c r="B14316" s="1" t="s">
        <v>9448</v>
      </c>
      <c r="C14316" s="1" t="s">
        <v>1928</v>
      </c>
      <c r="D14316" s="1" t="n">
        <v>1</v>
      </c>
      <c r="E14316" s="16" t="n">
        <v>657.82</v>
      </c>
      <c r="F14316" s="17" t="n">
        <v>0</v>
      </c>
      <c r="G14316" s="16" t="n">
        <v>657.82</v>
      </c>
      <c r="I14316" s="1" t="str">
        <f aca="false">INDEX(Products!$C$2:$C$51,MATCH(C14316,Products!$A$2:$A$51,0))</f>
        <v>Electronics</v>
      </c>
      <c r="J14316" s="1" t="str">
        <f aca="false">INDEX(Orders!$E$2:$E$8001,MATCH(B14316,Orders!$A$2:$A$8001,0))</f>
        <v>Delivered</v>
      </c>
      <c r="K14316" s="1" t="str">
        <f aca="false">LEFT(INDEX(Orders!$C$2:$C$8001,MATCH(B14316,Orders!$A$2:$A$8001,0)),7)</f>
        <v>2024-10</v>
      </c>
    </row>
    <row r="14317" customFormat="false" ht="15" hidden="false" customHeight="true" outlineLevel="0" collapsed="false">
      <c r="A14317" s="1" t="s">
        <v>24787</v>
      </c>
      <c r="B14317" s="1" t="s">
        <v>9449</v>
      </c>
      <c r="C14317" s="1" t="s">
        <v>1930</v>
      </c>
      <c r="D14317" s="1" t="n">
        <v>3</v>
      </c>
      <c r="E14317" s="16" t="n">
        <v>2398.35</v>
      </c>
      <c r="F14317" s="17" t="n">
        <v>0.1</v>
      </c>
      <c r="G14317" s="16" t="n">
        <v>6475.54</v>
      </c>
      <c r="I14317" s="1" t="str">
        <f aca="false">INDEX(Products!$C$2:$C$51,MATCH(C14317,Products!$A$2:$A$51,0))</f>
        <v>Electronics</v>
      </c>
      <c r="J14317" s="1" t="str">
        <f aca="false">INDEX(Orders!$E$2:$E$8001,MATCH(B14317,Orders!$A$2:$A$8001,0))</f>
        <v>Delivered</v>
      </c>
      <c r="K14317" s="1" t="str">
        <f aca="false">LEFT(INDEX(Orders!$C$2:$C$8001,MATCH(B14317,Orders!$A$2:$A$8001,0)),7)</f>
        <v>2024-11</v>
      </c>
    </row>
    <row r="14318" customFormat="false" ht="15" hidden="false" customHeight="true" outlineLevel="0" collapsed="false">
      <c r="A14318" s="1" t="s">
        <v>24788</v>
      </c>
      <c r="B14318" s="1" t="s">
        <v>9450</v>
      </c>
      <c r="C14318" s="1" t="s">
        <v>1949</v>
      </c>
      <c r="D14318" s="1" t="n">
        <v>1</v>
      </c>
      <c r="E14318" s="16" t="n">
        <v>4185.64</v>
      </c>
      <c r="F14318" s="17" t="n">
        <v>0.1</v>
      </c>
      <c r="G14318" s="16" t="n">
        <v>3767.08</v>
      </c>
      <c r="I14318" s="1" t="str">
        <f aca="false">INDEX(Products!$C$2:$C$51,MATCH(C14318,Products!$A$2:$A$51,0))</f>
        <v>Fashion</v>
      </c>
      <c r="J14318" s="1" t="str">
        <f aca="false">INDEX(Orders!$E$2:$E$8001,MATCH(B14318,Orders!$A$2:$A$8001,0))</f>
        <v>Returned</v>
      </c>
      <c r="K14318" s="1" t="str">
        <f aca="false">LEFT(INDEX(Orders!$C$2:$C$8001,MATCH(B14318,Orders!$A$2:$A$8001,0)),7)</f>
        <v>2025-11</v>
      </c>
    </row>
    <row r="14319" customFormat="false" ht="15" hidden="false" customHeight="true" outlineLevel="0" collapsed="false">
      <c r="A14319" s="1" t="s">
        <v>24789</v>
      </c>
      <c r="B14319" s="1" t="s">
        <v>9451</v>
      </c>
      <c r="C14319" s="1" t="s">
        <v>1976</v>
      </c>
      <c r="D14319" s="1" t="n">
        <v>1</v>
      </c>
      <c r="E14319" s="16" t="n">
        <v>1603.35</v>
      </c>
      <c r="F14319" s="17" t="n">
        <v>0.2</v>
      </c>
      <c r="G14319" s="16" t="n">
        <v>1282.68</v>
      </c>
      <c r="I14319" s="1" t="str">
        <f aca="false">INDEX(Products!$C$2:$C$51,MATCH(C14319,Products!$A$2:$A$51,0))</f>
        <v>Beauty &amp; Personal Care</v>
      </c>
      <c r="J14319" s="1" t="str">
        <f aca="false">INDEX(Orders!$E$2:$E$8001,MATCH(B14319,Orders!$A$2:$A$8001,0))</f>
        <v>Delivered</v>
      </c>
      <c r="K14319" s="1" t="str">
        <f aca="false">LEFT(INDEX(Orders!$C$2:$C$8001,MATCH(B14319,Orders!$A$2:$A$8001,0)),7)</f>
        <v>2024-09</v>
      </c>
    </row>
    <row r="14320" customFormat="false" ht="15" hidden="false" customHeight="true" outlineLevel="0" collapsed="false">
      <c r="A14320" s="1" t="s">
        <v>24790</v>
      </c>
      <c r="B14320" s="1" t="s">
        <v>9451</v>
      </c>
      <c r="C14320" s="1" t="s">
        <v>1963</v>
      </c>
      <c r="D14320" s="1" t="n">
        <v>2</v>
      </c>
      <c r="E14320" s="16" t="n">
        <v>1494.98</v>
      </c>
      <c r="F14320" s="17" t="n">
        <v>0.05</v>
      </c>
      <c r="G14320" s="16" t="n">
        <v>2840.46</v>
      </c>
      <c r="I14320" s="1" t="str">
        <f aca="false">INDEX(Products!$C$2:$C$51,MATCH(C14320,Products!$A$2:$A$51,0))</f>
        <v>Home &amp; Kitchen</v>
      </c>
      <c r="J14320" s="1" t="str">
        <f aca="false">INDEX(Orders!$E$2:$E$8001,MATCH(B14320,Orders!$A$2:$A$8001,0))</f>
        <v>Delivered</v>
      </c>
      <c r="K14320" s="1" t="str">
        <f aca="false">LEFT(INDEX(Orders!$C$2:$C$8001,MATCH(B14320,Orders!$A$2:$A$8001,0)),7)</f>
        <v>2024-09</v>
      </c>
    </row>
    <row r="14321" customFormat="false" ht="15" hidden="false" customHeight="true" outlineLevel="0" collapsed="false">
      <c r="A14321" s="1" t="s">
        <v>24791</v>
      </c>
      <c r="B14321" s="1" t="s">
        <v>9452</v>
      </c>
      <c r="C14321" s="1" t="s">
        <v>2006</v>
      </c>
      <c r="D14321" s="1" t="n">
        <v>3</v>
      </c>
      <c r="E14321" s="16" t="n">
        <v>482.17</v>
      </c>
      <c r="F14321" s="17" t="n">
        <v>0.1</v>
      </c>
      <c r="G14321" s="16" t="n">
        <v>1301.86</v>
      </c>
      <c r="I14321" s="1" t="str">
        <f aca="false">INDEX(Products!$C$2:$C$51,MATCH(C14321,Products!$A$2:$A$51,0))</f>
        <v>Books &amp; Stationery</v>
      </c>
      <c r="J14321" s="1" t="str">
        <f aca="false">INDEX(Orders!$E$2:$E$8001,MATCH(B14321,Orders!$A$2:$A$8001,0))</f>
        <v>Delivered</v>
      </c>
      <c r="K14321" s="1" t="str">
        <f aca="false">LEFT(INDEX(Orders!$C$2:$C$8001,MATCH(B14321,Orders!$A$2:$A$8001,0)),7)</f>
        <v>2025-07</v>
      </c>
    </row>
    <row r="14322" customFormat="false" ht="15" hidden="false" customHeight="true" outlineLevel="0" collapsed="false">
      <c r="A14322" s="1" t="s">
        <v>24792</v>
      </c>
      <c r="B14322" s="1" t="s">
        <v>9453</v>
      </c>
      <c r="C14322" s="1" t="s">
        <v>1990</v>
      </c>
      <c r="D14322" s="1" t="n">
        <v>2</v>
      </c>
      <c r="E14322" s="16" t="n">
        <v>5311.32</v>
      </c>
      <c r="F14322" s="17" t="n">
        <v>0.05</v>
      </c>
      <c r="G14322" s="16" t="n">
        <v>10091.51</v>
      </c>
      <c r="I14322" s="1" t="str">
        <f aca="false">INDEX(Products!$C$2:$C$51,MATCH(C14322,Products!$A$2:$A$51,0))</f>
        <v>Sports &amp; Fitness</v>
      </c>
      <c r="J14322" s="1" t="str">
        <f aca="false">INDEX(Orders!$E$2:$E$8001,MATCH(B14322,Orders!$A$2:$A$8001,0))</f>
        <v>Delivered</v>
      </c>
      <c r="K14322" s="1" t="str">
        <f aca="false">LEFT(INDEX(Orders!$C$2:$C$8001,MATCH(B14322,Orders!$A$2:$A$8001,0)),7)</f>
        <v>2025-06</v>
      </c>
    </row>
    <row r="14323" customFormat="false" ht="15" hidden="false" customHeight="true" outlineLevel="0" collapsed="false">
      <c r="A14323" s="1" t="s">
        <v>24793</v>
      </c>
      <c r="B14323" s="1" t="s">
        <v>9453</v>
      </c>
      <c r="C14323" s="1" t="s">
        <v>2006</v>
      </c>
      <c r="D14323" s="1" t="n">
        <v>1</v>
      </c>
      <c r="E14323" s="16" t="n">
        <v>482.17</v>
      </c>
      <c r="F14323" s="17" t="n">
        <v>0</v>
      </c>
      <c r="G14323" s="16" t="n">
        <v>482.17</v>
      </c>
      <c r="I14323" s="1" t="str">
        <f aca="false">INDEX(Products!$C$2:$C$51,MATCH(C14323,Products!$A$2:$A$51,0))</f>
        <v>Books &amp; Stationery</v>
      </c>
      <c r="J14323" s="1" t="str">
        <f aca="false">INDEX(Orders!$E$2:$E$8001,MATCH(B14323,Orders!$A$2:$A$8001,0))</f>
        <v>Delivered</v>
      </c>
      <c r="K14323" s="1" t="str">
        <f aca="false">LEFT(INDEX(Orders!$C$2:$C$8001,MATCH(B14323,Orders!$A$2:$A$8001,0)),7)</f>
        <v>2025-06</v>
      </c>
    </row>
    <row r="14324" customFormat="false" ht="15" hidden="false" customHeight="true" outlineLevel="0" collapsed="false">
      <c r="A14324" s="1" t="s">
        <v>24794</v>
      </c>
      <c r="B14324" s="1" t="s">
        <v>9453</v>
      </c>
      <c r="C14324" s="1" t="s">
        <v>1997</v>
      </c>
      <c r="D14324" s="1" t="n">
        <v>1</v>
      </c>
      <c r="E14324" s="16" t="n">
        <v>311.15</v>
      </c>
      <c r="F14324" s="17" t="n">
        <v>0</v>
      </c>
      <c r="G14324" s="16" t="n">
        <v>311.15</v>
      </c>
      <c r="I14324" s="1" t="str">
        <f aca="false">INDEX(Products!$C$2:$C$51,MATCH(C14324,Products!$A$2:$A$51,0))</f>
        <v>Sports &amp; Fitness</v>
      </c>
      <c r="J14324" s="1" t="str">
        <f aca="false">INDEX(Orders!$E$2:$E$8001,MATCH(B14324,Orders!$A$2:$A$8001,0))</f>
        <v>Delivered</v>
      </c>
      <c r="K14324" s="1" t="str">
        <f aca="false">LEFT(INDEX(Orders!$C$2:$C$8001,MATCH(B14324,Orders!$A$2:$A$8001,0)),7)</f>
        <v>2025-06</v>
      </c>
    </row>
    <row r="14325" customFormat="false" ht="15" hidden="false" customHeight="true" outlineLevel="0" collapsed="false">
      <c r="A14325" s="1" t="s">
        <v>24795</v>
      </c>
      <c r="B14325" s="1" t="s">
        <v>9454</v>
      </c>
      <c r="C14325" s="1" t="s">
        <v>1997</v>
      </c>
      <c r="D14325" s="1" t="n">
        <v>1</v>
      </c>
      <c r="E14325" s="16" t="n">
        <v>311.15</v>
      </c>
      <c r="F14325" s="17" t="n">
        <v>0</v>
      </c>
      <c r="G14325" s="16" t="n">
        <v>311.15</v>
      </c>
      <c r="I14325" s="1" t="str">
        <f aca="false">INDEX(Products!$C$2:$C$51,MATCH(C14325,Products!$A$2:$A$51,0))</f>
        <v>Sports &amp; Fitness</v>
      </c>
      <c r="J14325" s="1" t="str">
        <f aca="false">INDEX(Orders!$E$2:$E$8001,MATCH(B14325,Orders!$A$2:$A$8001,0))</f>
        <v>Delivered</v>
      </c>
      <c r="K14325" s="1" t="str">
        <f aca="false">LEFT(INDEX(Orders!$C$2:$C$8001,MATCH(B14325,Orders!$A$2:$A$8001,0)),7)</f>
        <v>2025-08</v>
      </c>
    </row>
    <row r="14326" customFormat="false" ht="15" hidden="false" customHeight="true" outlineLevel="0" collapsed="false">
      <c r="A14326" s="1" t="s">
        <v>24796</v>
      </c>
      <c r="B14326" s="1" t="s">
        <v>9454</v>
      </c>
      <c r="C14326" s="1" t="s">
        <v>1969</v>
      </c>
      <c r="D14326" s="1" t="n">
        <v>1</v>
      </c>
      <c r="E14326" s="16" t="n">
        <v>9171.98</v>
      </c>
      <c r="F14326" s="17" t="n">
        <v>0</v>
      </c>
      <c r="G14326" s="16" t="n">
        <v>9171.98</v>
      </c>
      <c r="I14326" s="1" t="str">
        <f aca="false">INDEX(Products!$C$2:$C$51,MATCH(C14326,Products!$A$2:$A$51,0))</f>
        <v>Home &amp; Kitchen</v>
      </c>
      <c r="J14326" s="1" t="str">
        <f aca="false">INDEX(Orders!$E$2:$E$8001,MATCH(B14326,Orders!$A$2:$A$8001,0))</f>
        <v>Delivered</v>
      </c>
      <c r="K14326" s="1" t="str">
        <f aca="false">LEFT(INDEX(Orders!$C$2:$C$8001,MATCH(B14326,Orders!$A$2:$A$8001,0)),7)</f>
        <v>2025-08</v>
      </c>
    </row>
    <row r="14327" customFormat="false" ht="15" hidden="false" customHeight="true" outlineLevel="0" collapsed="false">
      <c r="A14327" s="1" t="s">
        <v>24797</v>
      </c>
      <c r="B14327" s="1" t="s">
        <v>9455</v>
      </c>
      <c r="C14327" s="1" t="s">
        <v>2006</v>
      </c>
      <c r="D14327" s="1" t="n">
        <v>1</v>
      </c>
      <c r="E14327" s="16" t="n">
        <v>482.17</v>
      </c>
      <c r="F14327" s="17" t="n">
        <v>0</v>
      </c>
      <c r="G14327" s="16" t="n">
        <v>482.17</v>
      </c>
      <c r="I14327" s="1" t="str">
        <f aca="false">INDEX(Products!$C$2:$C$51,MATCH(C14327,Products!$A$2:$A$51,0))</f>
        <v>Books &amp; Stationery</v>
      </c>
      <c r="J14327" s="1" t="str">
        <f aca="false">INDEX(Orders!$E$2:$E$8001,MATCH(B14327,Orders!$A$2:$A$8001,0))</f>
        <v>Delivered</v>
      </c>
      <c r="K14327" s="1" t="str">
        <f aca="false">LEFT(INDEX(Orders!$C$2:$C$8001,MATCH(B14327,Orders!$A$2:$A$8001,0)),7)</f>
        <v>2024-03</v>
      </c>
    </row>
    <row r="14328" customFormat="false" ht="15" hidden="false" customHeight="true" outlineLevel="0" collapsed="false">
      <c r="A14328" s="1" t="s">
        <v>24798</v>
      </c>
      <c r="B14328" s="1" t="s">
        <v>9455</v>
      </c>
      <c r="C14328" s="1" t="s">
        <v>1924</v>
      </c>
      <c r="D14328" s="1" t="n">
        <v>1</v>
      </c>
      <c r="E14328" s="16" t="n">
        <v>1971</v>
      </c>
      <c r="F14328" s="17" t="n">
        <v>0.05</v>
      </c>
      <c r="G14328" s="16" t="n">
        <v>1872.45</v>
      </c>
      <c r="I14328" s="1" t="str">
        <f aca="false">INDEX(Products!$C$2:$C$51,MATCH(C14328,Products!$A$2:$A$51,0))</f>
        <v>Electronics</v>
      </c>
      <c r="J14328" s="1" t="str">
        <f aca="false">INDEX(Orders!$E$2:$E$8001,MATCH(B14328,Orders!$A$2:$A$8001,0))</f>
        <v>Delivered</v>
      </c>
      <c r="K14328" s="1" t="str">
        <f aca="false">LEFT(INDEX(Orders!$C$2:$C$8001,MATCH(B14328,Orders!$A$2:$A$8001,0)),7)</f>
        <v>2024-03</v>
      </c>
    </row>
    <row r="14329" customFormat="false" ht="15" hidden="false" customHeight="true" outlineLevel="0" collapsed="false">
      <c r="A14329" s="1" t="s">
        <v>24799</v>
      </c>
      <c r="B14329" s="1" t="s">
        <v>9455</v>
      </c>
      <c r="C14329" s="1" t="s">
        <v>2007</v>
      </c>
      <c r="D14329" s="1" t="n">
        <v>2</v>
      </c>
      <c r="E14329" s="16" t="n">
        <v>750.27</v>
      </c>
      <c r="F14329" s="17" t="n">
        <v>0</v>
      </c>
      <c r="G14329" s="16" t="n">
        <v>1500.54</v>
      </c>
      <c r="I14329" s="1" t="str">
        <f aca="false">INDEX(Products!$C$2:$C$51,MATCH(C14329,Products!$A$2:$A$51,0))</f>
        <v>Books &amp; Stationery</v>
      </c>
      <c r="J14329" s="1" t="str">
        <f aca="false">INDEX(Orders!$E$2:$E$8001,MATCH(B14329,Orders!$A$2:$A$8001,0))</f>
        <v>Delivered</v>
      </c>
      <c r="K14329" s="1" t="str">
        <f aca="false">LEFT(INDEX(Orders!$C$2:$C$8001,MATCH(B14329,Orders!$A$2:$A$8001,0)),7)</f>
        <v>2024-03</v>
      </c>
    </row>
    <row r="14330" customFormat="false" ht="15" hidden="false" customHeight="true" outlineLevel="0" collapsed="false">
      <c r="A14330" s="1" t="s">
        <v>24800</v>
      </c>
      <c r="B14330" s="1" t="s">
        <v>9456</v>
      </c>
      <c r="C14330" s="1" t="s">
        <v>2007</v>
      </c>
      <c r="D14330" s="1" t="n">
        <v>1</v>
      </c>
      <c r="E14330" s="16" t="n">
        <v>750.27</v>
      </c>
      <c r="F14330" s="17" t="n">
        <v>0</v>
      </c>
      <c r="G14330" s="16" t="n">
        <v>750.27</v>
      </c>
      <c r="I14330" s="1" t="str">
        <f aca="false">INDEX(Products!$C$2:$C$51,MATCH(C14330,Products!$A$2:$A$51,0))</f>
        <v>Books &amp; Stationery</v>
      </c>
      <c r="J14330" s="1" t="str">
        <f aca="false">INDEX(Orders!$E$2:$E$8001,MATCH(B14330,Orders!$A$2:$A$8001,0))</f>
        <v>Delivered</v>
      </c>
      <c r="K14330" s="1" t="str">
        <f aca="false">LEFT(INDEX(Orders!$C$2:$C$8001,MATCH(B14330,Orders!$A$2:$A$8001,0)),7)</f>
        <v>2024-12</v>
      </c>
    </row>
    <row r="14331" customFormat="false" ht="15" hidden="false" customHeight="true" outlineLevel="0" collapsed="false">
      <c r="A14331" s="1" t="s">
        <v>24801</v>
      </c>
      <c r="B14331" s="1" t="s">
        <v>9457</v>
      </c>
      <c r="C14331" s="1" t="s">
        <v>1997</v>
      </c>
      <c r="D14331" s="1" t="n">
        <v>1</v>
      </c>
      <c r="E14331" s="16" t="n">
        <v>311.15</v>
      </c>
      <c r="F14331" s="17" t="n">
        <v>0</v>
      </c>
      <c r="G14331" s="16" t="n">
        <v>311.15</v>
      </c>
      <c r="I14331" s="1" t="str">
        <f aca="false">INDEX(Products!$C$2:$C$51,MATCH(C14331,Products!$A$2:$A$51,0))</f>
        <v>Sports &amp; Fitness</v>
      </c>
      <c r="J14331" s="1" t="str">
        <f aca="false">INDEX(Orders!$E$2:$E$8001,MATCH(B14331,Orders!$A$2:$A$8001,0))</f>
        <v>Delivered</v>
      </c>
      <c r="K14331" s="1" t="str">
        <f aca="false">LEFT(INDEX(Orders!$C$2:$C$8001,MATCH(B14331,Orders!$A$2:$A$8001,0)),7)</f>
        <v>2024-07</v>
      </c>
    </row>
    <row r="14332" customFormat="false" ht="15" hidden="false" customHeight="true" outlineLevel="0" collapsed="false">
      <c r="A14332" s="1" t="s">
        <v>24802</v>
      </c>
      <c r="B14332" s="1" t="s">
        <v>9458</v>
      </c>
      <c r="C14332" s="1" t="s">
        <v>1930</v>
      </c>
      <c r="D14332" s="1" t="n">
        <v>1</v>
      </c>
      <c r="E14332" s="16" t="n">
        <v>2398.35</v>
      </c>
      <c r="F14332" s="17" t="n">
        <v>0.05</v>
      </c>
      <c r="G14332" s="16" t="n">
        <v>2278.43</v>
      </c>
      <c r="I14332" s="1" t="str">
        <f aca="false">INDEX(Products!$C$2:$C$51,MATCH(C14332,Products!$A$2:$A$51,0))</f>
        <v>Electronics</v>
      </c>
      <c r="J14332" s="1" t="str">
        <f aca="false">INDEX(Orders!$E$2:$E$8001,MATCH(B14332,Orders!$A$2:$A$8001,0))</f>
        <v>Delivered</v>
      </c>
      <c r="K14332" s="1" t="str">
        <f aca="false">LEFT(INDEX(Orders!$C$2:$C$8001,MATCH(B14332,Orders!$A$2:$A$8001,0)),7)</f>
        <v>2025-03</v>
      </c>
    </row>
    <row r="14333" customFormat="false" ht="15" hidden="false" customHeight="true" outlineLevel="0" collapsed="false">
      <c r="A14333" s="1" t="s">
        <v>24803</v>
      </c>
      <c r="B14333" s="1" t="s">
        <v>9459</v>
      </c>
      <c r="C14333" s="1" t="s">
        <v>1941</v>
      </c>
      <c r="D14333" s="1" t="n">
        <v>1</v>
      </c>
      <c r="E14333" s="16" t="n">
        <v>2757.65</v>
      </c>
      <c r="F14333" s="17" t="n">
        <v>0</v>
      </c>
      <c r="G14333" s="16" t="n">
        <v>2757.65</v>
      </c>
      <c r="I14333" s="1" t="str">
        <f aca="false">INDEX(Products!$C$2:$C$51,MATCH(C14333,Products!$A$2:$A$51,0))</f>
        <v>Fashion</v>
      </c>
      <c r="J14333" s="1" t="str">
        <f aca="false">INDEX(Orders!$E$2:$E$8001,MATCH(B14333,Orders!$A$2:$A$8001,0))</f>
        <v>Cancelled</v>
      </c>
      <c r="K14333" s="1" t="str">
        <f aca="false">LEFT(INDEX(Orders!$C$2:$C$8001,MATCH(B14333,Orders!$A$2:$A$8001,0)),7)</f>
        <v>2025-10</v>
      </c>
    </row>
    <row r="14334" customFormat="false" ht="15" hidden="false" customHeight="true" outlineLevel="0" collapsed="false">
      <c r="A14334" s="1" t="s">
        <v>24804</v>
      </c>
      <c r="B14334" s="1" t="s">
        <v>9460</v>
      </c>
      <c r="C14334" s="1" t="s">
        <v>1930</v>
      </c>
      <c r="D14334" s="1" t="n">
        <v>1</v>
      </c>
      <c r="E14334" s="16" t="n">
        <v>2398.35</v>
      </c>
      <c r="F14334" s="17" t="n">
        <v>0.05</v>
      </c>
      <c r="G14334" s="16" t="n">
        <v>2278.43</v>
      </c>
      <c r="I14334" s="1" t="str">
        <f aca="false">INDEX(Products!$C$2:$C$51,MATCH(C14334,Products!$A$2:$A$51,0))</f>
        <v>Electronics</v>
      </c>
      <c r="J14334" s="1" t="str">
        <f aca="false">INDEX(Orders!$E$2:$E$8001,MATCH(B14334,Orders!$A$2:$A$8001,0))</f>
        <v>Returned</v>
      </c>
      <c r="K14334" s="1" t="str">
        <f aca="false">LEFT(INDEX(Orders!$C$2:$C$8001,MATCH(B14334,Orders!$A$2:$A$8001,0)),7)</f>
        <v>2025-08</v>
      </c>
    </row>
    <row r="14335" customFormat="false" ht="15" hidden="false" customHeight="true" outlineLevel="0" collapsed="false">
      <c r="A14335" s="1" t="s">
        <v>24805</v>
      </c>
      <c r="B14335" s="1" t="s">
        <v>9461</v>
      </c>
      <c r="C14335" s="1" t="s">
        <v>1940</v>
      </c>
      <c r="D14335" s="1" t="n">
        <v>2</v>
      </c>
      <c r="E14335" s="16" t="n">
        <v>2374.52</v>
      </c>
      <c r="F14335" s="17" t="n">
        <v>0</v>
      </c>
      <c r="G14335" s="16" t="n">
        <v>4749.04</v>
      </c>
      <c r="I14335" s="1" t="str">
        <f aca="false">INDEX(Products!$C$2:$C$51,MATCH(C14335,Products!$A$2:$A$51,0))</f>
        <v>Fashion</v>
      </c>
      <c r="J14335" s="1" t="str">
        <f aca="false">INDEX(Orders!$E$2:$E$8001,MATCH(B14335,Orders!$A$2:$A$8001,0))</f>
        <v>Delivered</v>
      </c>
      <c r="K14335" s="1" t="str">
        <f aca="false">LEFT(INDEX(Orders!$C$2:$C$8001,MATCH(B14335,Orders!$A$2:$A$8001,0)),7)</f>
        <v>2025-02</v>
      </c>
    </row>
    <row r="14336" customFormat="false" ht="15" hidden="false" customHeight="true" outlineLevel="0" collapsed="false">
      <c r="A14336" s="1" t="s">
        <v>24806</v>
      </c>
      <c r="B14336" s="1" t="s">
        <v>9461</v>
      </c>
      <c r="C14336" s="1" t="s">
        <v>2006</v>
      </c>
      <c r="D14336" s="1" t="n">
        <v>2</v>
      </c>
      <c r="E14336" s="16" t="n">
        <v>482.17</v>
      </c>
      <c r="F14336" s="17" t="n">
        <v>0</v>
      </c>
      <c r="G14336" s="16" t="n">
        <v>964.34</v>
      </c>
      <c r="I14336" s="1" t="str">
        <f aca="false">INDEX(Products!$C$2:$C$51,MATCH(C14336,Products!$A$2:$A$51,0))</f>
        <v>Books &amp; Stationery</v>
      </c>
      <c r="J14336" s="1" t="str">
        <f aca="false">INDEX(Orders!$E$2:$E$8001,MATCH(B14336,Orders!$A$2:$A$8001,0))</f>
        <v>Delivered</v>
      </c>
      <c r="K14336" s="1" t="str">
        <f aca="false">LEFT(INDEX(Orders!$C$2:$C$8001,MATCH(B14336,Orders!$A$2:$A$8001,0)),7)</f>
        <v>2025-02</v>
      </c>
    </row>
    <row r="14337" customFormat="false" ht="15" hidden="false" customHeight="true" outlineLevel="0" collapsed="false">
      <c r="A14337" s="1" t="s">
        <v>24807</v>
      </c>
      <c r="B14337" s="1" t="s">
        <v>9462</v>
      </c>
      <c r="C14337" s="1" t="s">
        <v>1961</v>
      </c>
      <c r="D14337" s="1" t="n">
        <v>1</v>
      </c>
      <c r="E14337" s="16" t="n">
        <v>3493.68</v>
      </c>
      <c r="F14337" s="17" t="n">
        <v>0.05</v>
      </c>
      <c r="G14337" s="16" t="n">
        <v>3319</v>
      </c>
      <c r="I14337" s="1" t="str">
        <f aca="false">INDEX(Products!$C$2:$C$51,MATCH(C14337,Products!$A$2:$A$51,0))</f>
        <v>Home &amp; Kitchen</v>
      </c>
      <c r="J14337" s="1" t="str">
        <f aca="false">INDEX(Orders!$E$2:$E$8001,MATCH(B14337,Orders!$A$2:$A$8001,0))</f>
        <v>Delivered</v>
      </c>
      <c r="K14337" s="1" t="str">
        <f aca="false">LEFT(INDEX(Orders!$C$2:$C$8001,MATCH(B14337,Orders!$A$2:$A$8001,0)),7)</f>
        <v>2025-05</v>
      </c>
    </row>
    <row r="14338" customFormat="false" ht="15" hidden="false" customHeight="true" outlineLevel="0" collapsed="false">
      <c r="A14338" s="1" t="s">
        <v>24808</v>
      </c>
      <c r="B14338" s="1" t="s">
        <v>9463</v>
      </c>
      <c r="C14338" s="1" t="s">
        <v>2006</v>
      </c>
      <c r="D14338" s="1" t="n">
        <v>1</v>
      </c>
      <c r="E14338" s="16" t="n">
        <v>482.17</v>
      </c>
      <c r="F14338" s="17" t="n">
        <v>0.1</v>
      </c>
      <c r="G14338" s="16" t="n">
        <v>433.95</v>
      </c>
      <c r="I14338" s="1" t="str">
        <f aca="false">INDEX(Products!$C$2:$C$51,MATCH(C14338,Products!$A$2:$A$51,0))</f>
        <v>Books &amp; Stationery</v>
      </c>
      <c r="J14338" s="1" t="str">
        <f aca="false">INDEX(Orders!$E$2:$E$8001,MATCH(B14338,Orders!$A$2:$A$8001,0))</f>
        <v>Returned</v>
      </c>
      <c r="K14338" s="1" t="str">
        <f aca="false">LEFT(INDEX(Orders!$C$2:$C$8001,MATCH(B14338,Orders!$A$2:$A$8001,0)),7)</f>
        <v>2025-10</v>
      </c>
    </row>
    <row r="14339" customFormat="false" ht="15" hidden="false" customHeight="true" outlineLevel="0" collapsed="false">
      <c r="A14339" s="1" t="s">
        <v>24809</v>
      </c>
      <c r="B14339" s="1" t="s">
        <v>9463</v>
      </c>
      <c r="C14339" s="1" t="s">
        <v>1940</v>
      </c>
      <c r="D14339" s="1" t="n">
        <v>1</v>
      </c>
      <c r="E14339" s="16" t="n">
        <v>2374.52</v>
      </c>
      <c r="F14339" s="17" t="n">
        <v>0.1</v>
      </c>
      <c r="G14339" s="16" t="n">
        <v>2137.07</v>
      </c>
      <c r="I14339" s="1" t="str">
        <f aca="false">INDEX(Products!$C$2:$C$51,MATCH(C14339,Products!$A$2:$A$51,0))</f>
        <v>Fashion</v>
      </c>
      <c r="J14339" s="1" t="str">
        <f aca="false">INDEX(Orders!$E$2:$E$8001,MATCH(B14339,Orders!$A$2:$A$8001,0))</f>
        <v>Returned</v>
      </c>
      <c r="K14339" s="1" t="str">
        <f aca="false">LEFT(INDEX(Orders!$C$2:$C$8001,MATCH(B14339,Orders!$A$2:$A$8001,0)),7)</f>
        <v>2025-10</v>
      </c>
    </row>
    <row r="14340" customFormat="false" ht="15" hidden="false" customHeight="true" outlineLevel="0" collapsed="false">
      <c r="A14340" s="1" t="s">
        <v>24810</v>
      </c>
      <c r="B14340" s="1" t="s">
        <v>9464</v>
      </c>
      <c r="C14340" s="1" t="s">
        <v>2006</v>
      </c>
      <c r="D14340" s="1" t="n">
        <v>2</v>
      </c>
      <c r="E14340" s="16" t="n">
        <v>482.17</v>
      </c>
      <c r="F14340" s="17" t="n">
        <v>0</v>
      </c>
      <c r="G14340" s="16" t="n">
        <v>964.34</v>
      </c>
      <c r="I14340" s="1" t="str">
        <f aca="false">INDEX(Products!$C$2:$C$51,MATCH(C14340,Products!$A$2:$A$51,0))</f>
        <v>Books &amp; Stationery</v>
      </c>
      <c r="J14340" s="1" t="str">
        <f aca="false">INDEX(Orders!$E$2:$E$8001,MATCH(B14340,Orders!$A$2:$A$8001,0))</f>
        <v>Delivered</v>
      </c>
      <c r="K14340" s="1" t="str">
        <f aca="false">LEFT(INDEX(Orders!$C$2:$C$8001,MATCH(B14340,Orders!$A$2:$A$8001,0)),7)</f>
        <v>2025-07</v>
      </c>
    </row>
    <row r="14341" customFormat="false" ht="15" hidden="false" customHeight="true" outlineLevel="0" collapsed="false">
      <c r="A14341" s="1" t="s">
        <v>24811</v>
      </c>
      <c r="B14341" s="1" t="s">
        <v>9464</v>
      </c>
      <c r="C14341" s="1" t="s">
        <v>1997</v>
      </c>
      <c r="D14341" s="1" t="n">
        <v>3</v>
      </c>
      <c r="E14341" s="16" t="n">
        <v>311.15</v>
      </c>
      <c r="F14341" s="17" t="n">
        <v>0</v>
      </c>
      <c r="G14341" s="16" t="n">
        <v>933.45</v>
      </c>
      <c r="I14341" s="1" t="str">
        <f aca="false">INDEX(Products!$C$2:$C$51,MATCH(C14341,Products!$A$2:$A$51,0))</f>
        <v>Sports &amp; Fitness</v>
      </c>
      <c r="J14341" s="1" t="str">
        <f aca="false">INDEX(Orders!$E$2:$E$8001,MATCH(B14341,Orders!$A$2:$A$8001,0))</f>
        <v>Delivered</v>
      </c>
      <c r="K14341" s="1" t="str">
        <f aca="false">LEFT(INDEX(Orders!$C$2:$C$8001,MATCH(B14341,Orders!$A$2:$A$8001,0)),7)</f>
        <v>2025-07</v>
      </c>
    </row>
    <row r="14342" customFormat="false" ht="15" hidden="false" customHeight="true" outlineLevel="0" collapsed="false">
      <c r="A14342" s="1" t="s">
        <v>24812</v>
      </c>
      <c r="B14342" s="1" t="s">
        <v>9464</v>
      </c>
      <c r="C14342" s="1" t="s">
        <v>1930</v>
      </c>
      <c r="D14342" s="1" t="n">
        <v>1</v>
      </c>
      <c r="E14342" s="16" t="n">
        <v>2398.35</v>
      </c>
      <c r="F14342" s="17" t="n">
        <v>0</v>
      </c>
      <c r="G14342" s="16" t="n">
        <v>2398.35</v>
      </c>
      <c r="I14342" s="1" t="str">
        <f aca="false">INDEX(Products!$C$2:$C$51,MATCH(C14342,Products!$A$2:$A$51,0))</f>
        <v>Electronics</v>
      </c>
      <c r="J14342" s="1" t="str">
        <f aca="false">INDEX(Orders!$E$2:$E$8001,MATCH(B14342,Orders!$A$2:$A$8001,0))</f>
        <v>Delivered</v>
      </c>
      <c r="K14342" s="1" t="str">
        <f aca="false">LEFT(INDEX(Orders!$C$2:$C$8001,MATCH(B14342,Orders!$A$2:$A$8001,0)),7)</f>
        <v>2025-07</v>
      </c>
    </row>
    <row r="14343" customFormat="false" ht="15" hidden="false" customHeight="true" outlineLevel="0" collapsed="false">
      <c r="A14343" s="1" t="s">
        <v>24813</v>
      </c>
      <c r="B14343" s="1" t="s">
        <v>9465</v>
      </c>
      <c r="C14343" s="1" t="s">
        <v>1930</v>
      </c>
      <c r="D14343" s="1" t="n">
        <v>1</v>
      </c>
      <c r="E14343" s="16" t="n">
        <v>2398.35</v>
      </c>
      <c r="F14343" s="17" t="n">
        <v>0</v>
      </c>
      <c r="G14343" s="16" t="n">
        <v>2398.35</v>
      </c>
      <c r="I14343" s="1" t="str">
        <f aca="false">INDEX(Products!$C$2:$C$51,MATCH(C14343,Products!$A$2:$A$51,0))</f>
        <v>Electronics</v>
      </c>
      <c r="J14343" s="1" t="str">
        <f aca="false">INDEX(Orders!$E$2:$E$8001,MATCH(B14343,Orders!$A$2:$A$8001,0))</f>
        <v>Delivered</v>
      </c>
      <c r="K14343" s="1" t="str">
        <f aca="false">LEFT(INDEX(Orders!$C$2:$C$8001,MATCH(B14343,Orders!$A$2:$A$8001,0)),7)</f>
        <v>2024-09</v>
      </c>
    </row>
    <row r="14344" customFormat="false" ht="15" hidden="false" customHeight="true" outlineLevel="0" collapsed="false">
      <c r="A14344" s="1" t="s">
        <v>24814</v>
      </c>
      <c r="B14344" s="1" t="s">
        <v>9465</v>
      </c>
      <c r="C14344" s="1" t="s">
        <v>1997</v>
      </c>
      <c r="D14344" s="1" t="n">
        <v>1</v>
      </c>
      <c r="E14344" s="16" t="n">
        <v>311.15</v>
      </c>
      <c r="F14344" s="17" t="n">
        <v>0.1</v>
      </c>
      <c r="G14344" s="16" t="n">
        <v>280.03</v>
      </c>
      <c r="I14344" s="1" t="str">
        <f aca="false">INDEX(Products!$C$2:$C$51,MATCH(C14344,Products!$A$2:$A$51,0))</f>
        <v>Sports &amp; Fitness</v>
      </c>
      <c r="J14344" s="1" t="str">
        <f aca="false">INDEX(Orders!$E$2:$E$8001,MATCH(B14344,Orders!$A$2:$A$8001,0))</f>
        <v>Delivered</v>
      </c>
      <c r="K14344" s="1" t="str">
        <f aca="false">LEFT(INDEX(Orders!$C$2:$C$8001,MATCH(B14344,Orders!$A$2:$A$8001,0)),7)</f>
        <v>2024-09</v>
      </c>
    </row>
    <row r="14345" customFormat="false" ht="15" hidden="false" customHeight="true" outlineLevel="0" collapsed="false">
      <c r="A14345" s="1" t="s">
        <v>24815</v>
      </c>
      <c r="B14345" s="1" t="s">
        <v>9465</v>
      </c>
      <c r="C14345" s="1" t="s">
        <v>2006</v>
      </c>
      <c r="D14345" s="1" t="n">
        <v>1</v>
      </c>
      <c r="E14345" s="16" t="n">
        <v>482.17</v>
      </c>
      <c r="F14345" s="17" t="n">
        <v>0</v>
      </c>
      <c r="G14345" s="16" t="n">
        <v>482.17</v>
      </c>
      <c r="I14345" s="1" t="str">
        <f aca="false">INDEX(Products!$C$2:$C$51,MATCH(C14345,Products!$A$2:$A$51,0))</f>
        <v>Books &amp; Stationery</v>
      </c>
      <c r="J14345" s="1" t="str">
        <f aca="false">INDEX(Orders!$E$2:$E$8001,MATCH(B14345,Orders!$A$2:$A$8001,0))</f>
        <v>Delivered</v>
      </c>
      <c r="K14345" s="1" t="str">
        <f aca="false">LEFT(INDEX(Orders!$C$2:$C$8001,MATCH(B14345,Orders!$A$2:$A$8001,0)),7)</f>
        <v>2024-09</v>
      </c>
    </row>
    <row r="14346" customFormat="false" ht="15" hidden="false" customHeight="true" outlineLevel="0" collapsed="false">
      <c r="A14346" s="1" t="s">
        <v>24816</v>
      </c>
      <c r="B14346" s="1" t="s">
        <v>9465</v>
      </c>
      <c r="C14346" s="1" t="s">
        <v>1979</v>
      </c>
      <c r="D14346" s="1" t="n">
        <v>1</v>
      </c>
      <c r="E14346" s="16" t="n">
        <v>623</v>
      </c>
      <c r="F14346" s="17" t="n">
        <v>0.15</v>
      </c>
      <c r="G14346" s="16" t="n">
        <v>529.55</v>
      </c>
      <c r="I14346" s="1" t="str">
        <f aca="false">INDEX(Products!$C$2:$C$51,MATCH(C14346,Products!$A$2:$A$51,0))</f>
        <v>Beauty &amp; Personal Care</v>
      </c>
      <c r="J14346" s="1" t="str">
        <f aca="false">INDEX(Orders!$E$2:$E$8001,MATCH(B14346,Orders!$A$2:$A$8001,0))</f>
        <v>Delivered</v>
      </c>
      <c r="K14346" s="1" t="str">
        <f aca="false">LEFT(INDEX(Orders!$C$2:$C$8001,MATCH(B14346,Orders!$A$2:$A$8001,0)),7)</f>
        <v>2024-09</v>
      </c>
    </row>
    <row r="14347" customFormat="false" ht="15" hidden="false" customHeight="true" outlineLevel="0" collapsed="false">
      <c r="A14347" s="1" t="s">
        <v>24817</v>
      </c>
      <c r="B14347" s="1" t="s">
        <v>9465</v>
      </c>
      <c r="C14347" s="1" t="s">
        <v>2007</v>
      </c>
      <c r="D14347" s="1" t="n">
        <v>1</v>
      </c>
      <c r="E14347" s="16" t="n">
        <v>750.27</v>
      </c>
      <c r="F14347" s="17" t="n">
        <v>0.05</v>
      </c>
      <c r="G14347" s="16" t="n">
        <v>712.76</v>
      </c>
      <c r="I14347" s="1" t="str">
        <f aca="false">INDEX(Products!$C$2:$C$51,MATCH(C14347,Products!$A$2:$A$51,0))</f>
        <v>Books &amp; Stationery</v>
      </c>
      <c r="J14347" s="1" t="str">
        <f aca="false">INDEX(Orders!$E$2:$E$8001,MATCH(B14347,Orders!$A$2:$A$8001,0))</f>
        <v>Delivered</v>
      </c>
      <c r="K14347" s="1" t="str">
        <f aca="false">LEFT(INDEX(Orders!$C$2:$C$8001,MATCH(B14347,Orders!$A$2:$A$8001,0)),7)</f>
        <v>2024-09</v>
      </c>
    </row>
    <row r="14348" customFormat="false" ht="15" hidden="false" customHeight="true" outlineLevel="0" collapsed="false">
      <c r="A14348" s="1" t="s">
        <v>24818</v>
      </c>
      <c r="B14348" s="1" t="s">
        <v>9466</v>
      </c>
      <c r="C14348" s="1" t="s">
        <v>1997</v>
      </c>
      <c r="D14348" s="1" t="n">
        <v>1</v>
      </c>
      <c r="E14348" s="16" t="n">
        <v>311.15</v>
      </c>
      <c r="F14348" s="17" t="n">
        <v>0.2</v>
      </c>
      <c r="G14348" s="16" t="n">
        <v>248.92</v>
      </c>
      <c r="I14348" s="1" t="str">
        <f aca="false">INDEX(Products!$C$2:$C$51,MATCH(C14348,Products!$A$2:$A$51,0))</f>
        <v>Sports &amp; Fitness</v>
      </c>
      <c r="J14348" s="1" t="str">
        <f aca="false">INDEX(Orders!$E$2:$E$8001,MATCH(B14348,Orders!$A$2:$A$8001,0))</f>
        <v>Delivered</v>
      </c>
      <c r="K14348" s="1" t="str">
        <f aca="false">LEFT(INDEX(Orders!$C$2:$C$8001,MATCH(B14348,Orders!$A$2:$A$8001,0)),7)</f>
        <v>2024-06</v>
      </c>
    </row>
    <row r="14349" customFormat="false" ht="15" hidden="false" customHeight="true" outlineLevel="0" collapsed="false">
      <c r="A14349" s="1" t="s">
        <v>24819</v>
      </c>
      <c r="B14349" s="1" t="s">
        <v>9468</v>
      </c>
      <c r="C14349" s="1" t="s">
        <v>1930</v>
      </c>
      <c r="D14349" s="1" t="n">
        <v>1</v>
      </c>
      <c r="E14349" s="16" t="n">
        <v>2398.35</v>
      </c>
      <c r="F14349" s="17" t="n">
        <v>0</v>
      </c>
      <c r="G14349" s="16" t="n">
        <v>2398.35</v>
      </c>
      <c r="I14349" s="1" t="str">
        <f aca="false">INDEX(Products!$C$2:$C$51,MATCH(C14349,Products!$A$2:$A$51,0))</f>
        <v>Electronics</v>
      </c>
      <c r="J14349" s="1" t="str">
        <f aca="false">INDEX(Orders!$E$2:$E$8001,MATCH(B14349,Orders!$A$2:$A$8001,0))</f>
        <v>Delivered</v>
      </c>
      <c r="K14349" s="1" t="str">
        <f aca="false">LEFT(INDEX(Orders!$C$2:$C$8001,MATCH(B14349,Orders!$A$2:$A$8001,0)),7)</f>
        <v>2025-05</v>
      </c>
    </row>
    <row r="14350" customFormat="false" ht="15" hidden="false" customHeight="true" outlineLevel="0" collapsed="false">
      <c r="A14350" s="1" t="s">
        <v>24820</v>
      </c>
      <c r="B14350" s="1" t="s">
        <v>9469</v>
      </c>
      <c r="C14350" s="1" t="s">
        <v>1930</v>
      </c>
      <c r="D14350" s="1" t="n">
        <v>2</v>
      </c>
      <c r="E14350" s="16" t="n">
        <v>2398.35</v>
      </c>
      <c r="F14350" s="17" t="n">
        <v>0</v>
      </c>
      <c r="G14350" s="16" t="n">
        <v>4796.7</v>
      </c>
      <c r="I14350" s="1" t="str">
        <f aca="false">INDEX(Products!$C$2:$C$51,MATCH(C14350,Products!$A$2:$A$51,0))</f>
        <v>Electronics</v>
      </c>
      <c r="J14350" s="1" t="str">
        <f aca="false">INDEX(Orders!$E$2:$E$8001,MATCH(B14350,Orders!$A$2:$A$8001,0))</f>
        <v>Cancelled</v>
      </c>
      <c r="K14350" s="1" t="str">
        <f aca="false">LEFT(INDEX(Orders!$C$2:$C$8001,MATCH(B14350,Orders!$A$2:$A$8001,0)),7)</f>
        <v>2025-03</v>
      </c>
    </row>
    <row r="14351" customFormat="false" ht="15" hidden="false" customHeight="true" outlineLevel="0" collapsed="false">
      <c r="A14351" s="1" t="s">
        <v>24821</v>
      </c>
      <c r="B14351" s="1" t="s">
        <v>9470</v>
      </c>
      <c r="C14351" s="1" t="s">
        <v>2006</v>
      </c>
      <c r="D14351" s="1" t="n">
        <v>1</v>
      </c>
      <c r="E14351" s="16" t="n">
        <v>482.17</v>
      </c>
      <c r="F14351" s="17" t="n">
        <v>0.15</v>
      </c>
      <c r="G14351" s="16" t="n">
        <v>409.84</v>
      </c>
      <c r="I14351" s="1" t="str">
        <f aca="false">INDEX(Products!$C$2:$C$51,MATCH(C14351,Products!$A$2:$A$51,0))</f>
        <v>Books &amp; Stationery</v>
      </c>
      <c r="J14351" s="1" t="str">
        <f aca="false">INDEX(Orders!$E$2:$E$8001,MATCH(B14351,Orders!$A$2:$A$8001,0))</f>
        <v>Delivered</v>
      </c>
      <c r="K14351" s="1" t="str">
        <f aca="false">LEFT(INDEX(Orders!$C$2:$C$8001,MATCH(B14351,Orders!$A$2:$A$8001,0)),7)</f>
        <v>2025-04</v>
      </c>
    </row>
    <row r="14352" customFormat="false" ht="15" hidden="false" customHeight="true" outlineLevel="0" collapsed="false">
      <c r="A14352" s="1" t="s">
        <v>24822</v>
      </c>
      <c r="B14352" s="1" t="s">
        <v>9471</v>
      </c>
      <c r="C14352" s="1" t="s">
        <v>1930</v>
      </c>
      <c r="D14352" s="1" t="n">
        <v>3</v>
      </c>
      <c r="E14352" s="16" t="n">
        <v>2398.35</v>
      </c>
      <c r="F14352" s="17" t="n">
        <v>0</v>
      </c>
      <c r="G14352" s="16" t="n">
        <v>7195.05</v>
      </c>
      <c r="I14352" s="1" t="str">
        <f aca="false">INDEX(Products!$C$2:$C$51,MATCH(C14352,Products!$A$2:$A$51,0))</f>
        <v>Electronics</v>
      </c>
      <c r="J14352" s="1" t="str">
        <f aca="false">INDEX(Orders!$E$2:$E$8001,MATCH(B14352,Orders!$A$2:$A$8001,0))</f>
        <v>Returned</v>
      </c>
      <c r="K14352" s="1" t="str">
        <f aca="false">LEFT(INDEX(Orders!$C$2:$C$8001,MATCH(B14352,Orders!$A$2:$A$8001,0)),7)</f>
        <v>2024-11</v>
      </c>
    </row>
    <row r="14353" customFormat="false" ht="15" hidden="false" customHeight="true" outlineLevel="0" collapsed="false">
      <c r="A14353" s="1" t="s">
        <v>24823</v>
      </c>
      <c r="B14353" s="1" t="s">
        <v>9471</v>
      </c>
      <c r="C14353" s="1" t="s">
        <v>1945</v>
      </c>
      <c r="D14353" s="1" t="n">
        <v>1</v>
      </c>
      <c r="E14353" s="16" t="n">
        <v>2390.13</v>
      </c>
      <c r="F14353" s="17" t="n">
        <v>0.1</v>
      </c>
      <c r="G14353" s="16" t="n">
        <v>2151.12</v>
      </c>
      <c r="I14353" s="1" t="str">
        <f aca="false">INDEX(Products!$C$2:$C$51,MATCH(C14353,Products!$A$2:$A$51,0))</f>
        <v>Fashion</v>
      </c>
      <c r="J14353" s="1" t="str">
        <f aca="false">INDEX(Orders!$E$2:$E$8001,MATCH(B14353,Orders!$A$2:$A$8001,0))</f>
        <v>Returned</v>
      </c>
      <c r="K14353" s="1" t="str">
        <f aca="false">LEFT(INDEX(Orders!$C$2:$C$8001,MATCH(B14353,Orders!$A$2:$A$8001,0)),7)</f>
        <v>2024-11</v>
      </c>
    </row>
    <row r="14354" customFormat="false" ht="15" hidden="false" customHeight="true" outlineLevel="0" collapsed="false">
      <c r="A14354" s="1" t="s">
        <v>24824</v>
      </c>
      <c r="B14354" s="1" t="s">
        <v>9472</v>
      </c>
      <c r="C14354" s="1" t="s">
        <v>1930</v>
      </c>
      <c r="D14354" s="1" t="n">
        <v>3</v>
      </c>
      <c r="E14354" s="16" t="n">
        <v>2398.35</v>
      </c>
      <c r="F14354" s="17" t="n">
        <v>0.1</v>
      </c>
      <c r="G14354" s="16" t="n">
        <v>6475.54</v>
      </c>
      <c r="I14354" s="1" t="str">
        <f aca="false">INDEX(Products!$C$2:$C$51,MATCH(C14354,Products!$A$2:$A$51,0))</f>
        <v>Electronics</v>
      </c>
      <c r="J14354" s="1" t="str">
        <f aca="false">INDEX(Orders!$E$2:$E$8001,MATCH(B14354,Orders!$A$2:$A$8001,0))</f>
        <v>Delivered</v>
      </c>
      <c r="K14354" s="1" t="str">
        <f aca="false">LEFT(INDEX(Orders!$C$2:$C$8001,MATCH(B14354,Orders!$A$2:$A$8001,0)),7)</f>
        <v>2024-11</v>
      </c>
    </row>
    <row r="14355" customFormat="false" ht="15" hidden="false" customHeight="true" outlineLevel="0" collapsed="false">
      <c r="A14355" s="1" t="s">
        <v>24825</v>
      </c>
      <c r="B14355" s="1" t="s">
        <v>9472</v>
      </c>
      <c r="C14355" s="1" t="s">
        <v>1969</v>
      </c>
      <c r="D14355" s="1" t="n">
        <v>1</v>
      </c>
      <c r="E14355" s="16" t="n">
        <v>9171.98</v>
      </c>
      <c r="F14355" s="17" t="n">
        <v>0</v>
      </c>
      <c r="G14355" s="16" t="n">
        <v>9171.98</v>
      </c>
      <c r="I14355" s="1" t="str">
        <f aca="false">INDEX(Products!$C$2:$C$51,MATCH(C14355,Products!$A$2:$A$51,0))</f>
        <v>Home &amp; Kitchen</v>
      </c>
      <c r="J14355" s="1" t="str">
        <f aca="false">INDEX(Orders!$E$2:$E$8001,MATCH(B14355,Orders!$A$2:$A$8001,0))</f>
        <v>Delivered</v>
      </c>
      <c r="K14355" s="1" t="str">
        <f aca="false">LEFT(INDEX(Orders!$C$2:$C$8001,MATCH(B14355,Orders!$A$2:$A$8001,0)),7)</f>
        <v>2024-11</v>
      </c>
    </row>
    <row r="14356" customFormat="false" ht="15" hidden="false" customHeight="true" outlineLevel="0" collapsed="false">
      <c r="A14356" s="1" t="s">
        <v>24826</v>
      </c>
      <c r="B14356" s="1" t="s">
        <v>9472</v>
      </c>
      <c r="C14356" s="1" t="s">
        <v>1976</v>
      </c>
      <c r="D14356" s="1" t="n">
        <v>1</v>
      </c>
      <c r="E14356" s="16" t="n">
        <v>1603.35</v>
      </c>
      <c r="F14356" s="17" t="n">
        <v>0.2</v>
      </c>
      <c r="G14356" s="16" t="n">
        <v>1282.68</v>
      </c>
      <c r="I14356" s="1" t="str">
        <f aca="false">INDEX(Products!$C$2:$C$51,MATCH(C14356,Products!$A$2:$A$51,0))</f>
        <v>Beauty &amp; Personal Care</v>
      </c>
      <c r="J14356" s="1" t="str">
        <f aca="false">INDEX(Orders!$E$2:$E$8001,MATCH(B14356,Orders!$A$2:$A$8001,0))</f>
        <v>Delivered</v>
      </c>
      <c r="K14356" s="1" t="str">
        <f aca="false">LEFT(INDEX(Orders!$C$2:$C$8001,MATCH(B14356,Orders!$A$2:$A$8001,0)),7)</f>
        <v>2024-11</v>
      </c>
    </row>
    <row r="14357" customFormat="false" ht="15" hidden="false" customHeight="true" outlineLevel="0" collapsed="false">
      <c r="A14357" s="1" t="s">
        <v>24827</v>
      </c>
      <c r="B14357" s="1" t="s">
        <v>9473</v>
      </c>
      <c r="C14357" s="1" t="s">
        <v>1990</v>
      </c>
      <c r="D14357" s="1" t="n">
        <v>1</v>
      </c>
      <c r="E14357" s="16" t="n">
        <v>5311.32</v>
      </c>
      <c r="F14357" s="17" t="n">
        <v>0</v>
      </c>
      <c r="G14357" s="16" t="n">
        <v>5311.32</v>
      </c>
      <c r="I14357" s="1" t="str">
        <f aca="false">INDEX(Products!$C$2:$C$51,MATCH(C14357,Products!$A$2:$A$51,0))</f>
        <v>Sports &amp; Fitness</v>
      </c>
      <c r="J14357" s="1" t="str">
        <f aca="false">INDEX(Orders!$E$2:$E$8001,MATCH(B14357,Orders!$A$2:$A$8001,0))</f>
        <v>Delivered</v>
      </c>
      <c r="K14357" s="1" t="str">
        <f aca="false">LEFT(INDEX(Orders!$C$2:$C$8001,MATCH(B14357,Orders!$A$2:$A$8001,0)),7)</f>
        <v>2024-06</v>
      </c>
    </row>
    <row r="14358" customFormat="false" ht="15" hidden="false" customHeight="true" outlineLevel="0" collapsed="false">
      <c r="A14358" s="1" t="s">
        <v>24828</v>
      </c>
      <c r="B14358" s="1" t="s">
        <v>9474</v>
      </c>
      <c r="C14358" s="1" t="s">
        <v>1977</v>
      </c>
      <c r="D14358" s="1" t="n">
        <v>1</v>
      </c>
      <c r="E14358" s="16" t="n">
        <v>2386.05</v>
      </c>
      <c r="F14358" s="17" t="n">
        <v>0.05</v>
      </c>
      <c r="G14358" s="16" t="n">
        <v>2266.75</v>
      </c>
      <c r="I14358" s="1" t="str">
        <f aca="false">INDEX(Products!$C$2:$C$51,MATCH(C14358,Products!$A$2:$A$51,0))</f>
        <v>Beauty &amp; Personal Care</v>
      </c>
      <c r="J14358" s="1" t="str">
        <f aca="false">INDEX(Orders!$E$2:$E$8001,MATCH(B14358,Orders!$A$2:$A$8001,0))</f>
        <v>Delivered</v>
      </c>
      <c r="K14358" s="1" t="str">
        <f aca="false">LEFT(INDEX(Orders!$C$2:$C$8001,MATCH(B14358,Orders!$A$2:$A$8001,0)),7)</f>
        <v>2025-03</v>
      </c>
    </row>
    <row r="14359" customFormat="false" ht="15" hidden="false" customHeight="true" outlineLevel="0" collapsed="false">
      <c r="A14359" s="1" t="s">
        <v>24829</v>
      </c>
      <c r="B14359" s="1" t="s">
        <v>9475</v>
      </c>
      <c r="C14359" s="1" t="s">
        <v>1940</v>
      </c>
      <c r="D14359" s="1" t="n">
        <v>1</v>
      </c>
      <c r="E14359" s="16" t="n">
        <v>2374.52</v>
      </c>
      <c r="F14359" s="17" t="n">
        <v>0.05</v>
      </c>
      <c r="G14359" s="16" t="n">
        <v>2255.79</v>
      </c>
      <c r="I14359" s="1" t="str">
        <f aca="false">INDEX(Products!$C$2:$C$51,MATCH(C14359,Products!$A$2:$A$51,0))</f>
        <v>Fashion</v>
      </c>
      <c r="J14359" s="1" t="str">
        <f aca="false">INDEX(Orders!$E$2:$E$8001,MATCH(B14359,Orders!$A$2:$A$8001,0))</f>
        <v>Delivered</v>
      </c>
      <c r="K14359" s="1" t="str">
        <f aca="false">LEFT(INDEX(Orders!$C$2:$C$8001,MATCH(B14359,Orders!$A$2:$A$8001,0)),7)</f>
        <v>2025-09</v>
      </c>
    </row>
    <row r="14360" customFormat="false" ht="15" hidden="false" customHeight="true" outlineLevel="0" collapsed="false">
      <c r="A14360" s="1" t="s">
        <v>24830</v>
      </c>
      <c r="B14360" s="1" t="s">
        <v>9475</v>
      </c>
      <c r="C14360" s="1" t="s">
        <v>1930</v>
      </c>
      <c r="D14360" s="1" t="n">
        <v>1</v>
      </c>
      <c r="E14360" s="16" t="n">
        <v>2398.35</v>
      </c>
      <c r="F14360" s="17" t="n">
        <v>0.2</v>
      </c>
      <c r="G14360" s="16" t="n">
        <v>1918.68</v>
      </c>
      <c r="I14360" s="1" t="str">
        <f aca="false">INDEX(Products!$C$2:$C$51,MATCH(C14360,Products!$A$2:$A$51,0))</f>
        <v>Electronics</v>
      </c>
      <c r="J14360" s="1" t="str">
        <f aca="false">INDEX(Orders!$E$2:$E$8001,MATCH(B14360,Orders!$A$2:$A$8001,0))</f>
        <v>Delivered</v>
      </c>
      <c r="K14360" s="1" t="str">
        <f aca="false">LEFT(INDEX(Orders!$C$2:$C$8001,MATCH(B14360,Orders!$A$2:$A$8001,0)),7)</f>
        <v>2025-09</v>
      </c>
    </row>
    <row r="14361" customFormat="false" ht="15" hidden="false" customHeight="true" outlineLevel="0" collapsed="false">
      <c r="A14361" s="1" t="s">
        <v>24831</v>
      </c>
      <c r="B14361" s="1" t="s">
        <v>9475</v>
      </c>
      <c r="C14361" s="1" t="s">
        <v>1959</v>
      </c>
      <c r="D14361" s="1" t="n">
        <v>2</v>
      </c>
      <c r="E14361" s="16" t="n">
        <v>2142.79</v>
      </c>
      <c r="F14361" s="17" t="n">
        <v>0</v>
      </c>
      <c r="G14361" s="16" t="n">
        <v>4285.58</v>
      </c>
      <c r="I14361" s="1" t="str">
        <f aca="false">INDEX(Products!$C$2:$C$51,MATCH(C14361,Products!$A$2:$A$51,0))</f>
        <v>Home &amp; Kitchen</v>
      </c>
      <c r="J14361" s="1" t="str">
        <f aca="false">INDEX(Orders!$E$2:$E$8001,MATCH(B14361,Orders!$A$2:$A$8001,0))</f>
        <v>Delivered</v>
      </c>
      <c r="K14361" s="1" t="str">
        <f aca="false">LEFT(INDEX(Orders!$C$2:$C$8001,MATCH(B14361,Orders!$A$2:$A$8001,0)),7)</f>
        <v>2025-09</v>
      </c>
    </row>
    <row r="14362" customFormat="false" ht="15" hidden="false" customHeight="true" outlineLevel="0" collapsed="false">
      <c r="A14362" s="1" t="s">
        <v>24832</v>
      </c>
      <c r="B14362" s="1" t="s">
        <v>9475</v>
      </c>
      <c r="C14362" s="1" t="s">
        <v>1937</v>
      </c>
      <c r="D14362" s="1" t="n">
        <v>1</v>
      </c>
      <c r="E14362" s="16" t="n">
        <v>1364.75</v>
      </c>
      <c r="F14362" s="17" t="n">
        <v>0</v>
      </c>
      <c r="G14362" s="16" t="n">
        <v>1364.75</v>
      </c>
      <c r="I14362" s="1" t="str">
        <f aca="false">INDEX(Products!$C$2:$C$51,MATCH(C14362,Products!$A$2:$A$51,0))</f>
        <v>Fashion</v>
      </c>
      <c r="J14362" s="1" t="str">
        <f aca="false">INDEX(Orders!$E$2:$E$8001,MATCH(B14362,Orders!$A$2:$A$8001,0))</f>
        <v>Delivered</v>
      </c>
      <c r="K14362" s="1" t="str">
        <f aca="false">LEFT(INDEX(Orders!$C$2:$C$8001,MATCH(B14362,Orders!$A$2:$A$8001,0)),7)</f>
        <v>2025-09</v>
      </c>
    </row>
    <row r="14363" customFormat="false" ht="15" hidden="false" customHeight="true" outlineLevel="0" collapsed="false">
      <c r="A14363" s="1" t="s">
        <v>24833</v>
      </c>
      <c r="B14363" s="1" t="s">
        <v>9476</v>
      </c>
      <c r="C14363" s="1" t="s">
        <v>2006</v>
      </c>
      <c r="D14363" s="1" t="n">
        <v>1</v>
      </c>
      <c r="E14363" s="16" t="n">
        <v>482.17</v>
      </c>
      <c r="F14363" s="17" t="n">
        <v>0.1</v>
      </c>
      <c r="G14363" s="16" t="n">
        <v>433.95</v>
      </c>
      <c r="I14363" s="1" t="str">
        <f aca="false">INDEX(Products!$C$2:$C$51,MATCH(C14363,Products!$A$2:$A$51,0))</f>
        <v>Books &amp; Stationery</v>
      </c>
      <c r="J14363" s="1" t="str">
        <f aca="false">INDEX(Orders!$E$2:$E$8001,MATCH(B14363,Orders!$A$2:$A$8001,0))</f>
        <v>Delivered</v>
      </c>
      <c r="K14363" s="1" t="str">
        <f aca="false">LEFT(INDEX(Orders!$C$2:$C$8001,MATCH(B14363,Orders!$A$2:$A$8001,0)),7)</f>
        <v>2025-03</v>
      </c>
    </row>
    <row r="14364" customFormat="false" ht="15" hidden="false" customHeight="true" outlineLevel="0" collapsed="false">
      <c r="A14364" s="1" t="s">
        <v>24834</v>
      </c>
      <c r="B14364" s="1" t="s">
        <v>9477</v>
      </c>
      <c r="C14364" s="1" t="s">
        <v>1990</v>
      </c>
      <c r="D14364" s="1" t="n">
        <v>2</v>
      </c>
      <c r="E14364" s="16" t="n">
        <v>5311.32</v>
      </c>
      <c r="F14364" s="17" t="n">
        <v>0</v>
      </c>
      <c r="G14364" s="16" t="n">
        <v>10622.64</v>
      </c>
      <c r="I14364" s="1" t="str">
        <f aca="false">INDEX(Products!$C$2:$C$51,MATCH(C14364,Products!$A$2:$A$51,0))</f>
        <v>Sports &amp; Fitness</v>
      </c>
      <c r="J14364" s="1" t="str">
        <f aca="false">INDEX(Orders!$E$2:$E$8001,MATCH(B14364,Orders!$A$2:$A$8001,0))</f>
        <v>Delivered</v>
      </c>
      <c r="K14364" s="1" t="str">
        <f aca="false">LEFT(INDEX(Orders!$C$2:$C$8001,MATCH(B14364,Orders!$A$2:$A$8001,0)),7)</f>
        <v>2024-10</v>
      </c>
    </row>
    <row r="14365" customFormat="false" ht="15" hidden="false" customHeight="true" outlineLevel="0" collapsed="false">
      <c r="A14365" s="1" t="s">
        <v>24835</v>
      </c>
      <c r="B14365" s="1" t="s">
        <v>9477</v>
      </c>
      <c r="C14365" s="1" t="s">
        <v>2006</v>
      </c>
      <c r="D14365" s="1" t="n">
        <v>2</v>
      </c>
      <c r="E14365" s="16" t="n">
        <v>482.17</v>
      </c>
      <c r="F14365" s="17" t="n">
        <v>0</v>
      </c>
      <c r="G14365" s="16" t="n">
        <v>964.34</v>
      </c>
      <c r="I14365" s="1" t="str">
        <f aca="false">INDEX(Products!$C$2:$C$51,MATCH(C14365,Products!$A$2:$A$51,0))</f>
        <v>Books &amp; Stationery</v>
      </c>
      <c r="J14365" s="1" t="str">
        <f aca="false">INDEX(Orders!$E$2:$E$8001,MATCH(B14365,Orders!$A$2:$A$8001,0))</f>
        <v>Delivered</v>
      </c>
      <c r="K14365" s="1" t="str">
        <f aca="false">LEFT(INDEX(Orders!$C$2:$C$8001,MATCH(B14365,Orders!$A$2:$A$8001,0)),7)</f>
        <v>2024-10</v>
      </c>
    </row>
    <row r="14366" customFormat="false" ht="15" hidden="false" customHeight="true" outlineLevel="0" collapsed="false">
      <c r="A14366" s="1" t="s">
        <v>24836</v>
      </c>
      <c r="B14366" s="1" t="s">
        <v>9478</v>
      </c>
      <c r="C14366" s="1" t="s">
        <v>2006</v>
      </c>
      <c r="D14366" s="1" t="n">
        <v>1</v>
      </c>
      <c r="E14366" s="16" t="n">
        <v>482.17</v>
      </c>
      <c r="F14366" s="17" t="n">
        <v>0.1</v>
      </c>
      <c r="G14366" s="16" t="n">
        <v>433.95</v>
      </c>
      <c r="I14366" s="1" t="str">
        <f aca="false">INDEX(Products!$C$2:$C$51,MATCH(C14366,Products!$A$2:$A$51,0))</f>
        <v>Books &amp; Stationery</v>
      </c>
      <c r="J14366" s="1" t="str">
        <f aca="false">INDEX(Orders!$E$2:$E$8001,MATCH(B14366,Orders!$A$2:$A$8001,0))</f>
        <v>Delivered</v>
      </c>
      <c r="K14366" s="1" t="str">
        <f aca="false">LEFT(INDEX(Orders!$C$2:$C$8001,MATCH(B14366,Orders!$A$2:$A$8001,0)),7)</f>
        <v>2024-11</v>
      </c>
    </row>
    <row r="14367" customFormat="false" ht="15" hidden="false" customHeight="true" outlineLevel="0" collapsed="false">
      <c r="A14367" s="1" t="s">
        <v>24837</v>
      </c>
      <c r="B14367" s="1" t="s">
        <v>9479</v>
      </c>
      <c r="C14367" s="1" t="s">
        <v>2007</v>
      </c>
      <c r="D14367" s="1" t="n">
        <v>2</v>
      </c>
      <c r="E14367" s="16" t="n">
        <v>750.27</v>
      </c>
      <c r="F14367" s="17" t="n">
        <v>0.15</v>
      </c>
      <c r="G14367" s="16" t="n">
        <v>1275.46</v>
      </c>
      <c r="I14367" s="1" t="str">
        <f aca="false">INDEX(Products!$C$2:$C$51,MATCH(C14367,Products!$A$2:$A$51,0))</f>
        <v>Books &amp; Stationery</v>
      </c>
      <c r="J14367" s="1" t="str">
        <f aca="false">INDEX(Orders!$E$2:$E$8001,MATCH(B14367,Orders!$A$2:$A$8001,0))</f>
        <v>Returned</v>
      </c>
      <c r="K14367" s="1" t="str">
        <f aca="false">LEFT(INDEX(Orders!$C$2:$C$8001,MATCH(B14367,Orders!$A$2:$A$8001,0)),7)</f>
        <v>2025-09</v>
      </c>
    </row>
    <row r="14368" customFormat="false" ht="15" hidden="false" customHeight="true" outlineLevel="0" collapsed="false">
      <c r="A14368" s="1" t="s">
        <v>24838</v>
      </c>
      <c r="B14368" s="1" t="s">
        <v>9479</v>
      </c>
      <c r="C14368" s="1" t="s">
        <v>1953</v>
      </c>
      <c r="D14368" s="1" t="n">
        <v>1</v>
      </c>
      <c r="E14368" s="16" t="n">
        <v>4914.12</v>
      </c>
      <c r="F14368" s="17" t="n">
        <v>0</v>
      </c>
      <c r="G14368" s="16" t="n">
        <v>4914.12</v>
      </c>
      <c r="I14368" s="1" t="str">
        <f aca="false">INDEX(Products!$C$2:$C$51,MATCH(C14368,Products!$A$2:$A$51,0))</f>
        <v>Fashion</v>
      </c>
      <c r="J14368" s="1" t="str">
        <f aca="false">INDEX(Orders!$E$2:$E$8001,MATCH(B14368,Orders!$A$2:$A$8001,0))</f>
        <v>Returned</v>
      </c>
      <c r="K14368" s="1" t="str">
        <f aca="false">LEFT(INDEX(Orders!$C$2:$C$8001,MATCH(B14368,Orders!$A$2:$A$8001,0)),7)</f>
        <v>2025-09</v>
      </c>
    </row>
    <row r="14369" customFormat="false" ht="15" hidden="false" customHeight="true" outlineLevel="0" collapsed="false">
      <c r="A14369" s="1" t="s">
        <v>24839</v>
      </c>
      <c r="B14369" s="1" t="s">
        <v>9479</v>
      </c>
      <c r="C14369" s="1" t="s">
        <v>1931</v>
      </c>
      <c r="D14369" s="1" t="n">
        <v>2</v>
      </c>
      <c r="E14369" s="16" t="n">
        <v>1111.28</v>
      </c>
      <c r="F14369" s="17" t="n">
        <v>0.05</v>
      </c>
      <c r="G14369" s="16" t="n">
        <v>2111.43</v>
      </c>
      <c r="I14369" s="1" t="str">
        <f aca="false">INDEX(Products!$C$2:$C$51,MATCH(C14369,Products!$A$2:$A$51,0))</f>
        <v>Electronics</v>
      </c>
      <c r="J14369" s="1" t="str">
        <f aca="false">INDEX(Orders!$E$2:$E$8001,MATCH(B14369,Orders!$A$2:$A$8001,0))</f>
        <v>Returned</v>
      </c>
      <c r="K14369" s="1" t="str">
        <f aca="false">LEFT(INDEX(Orders!$C$2:$C$8001,MATCH(B14369,Orders!$A$2:$A$8001,0)),7)</f>
        <v>2025-09</v>
      </c>
    </row>
    <row r="14370" customFormat="false" ht="15" hidden="false" customHeight="true" outlineLevel="0" collapsed="false">
      <c r="A14370" s="1" t="s">
        <v>24840</v>
      </c>
      <c r="B14370" s="1" t="s">
        <v>9480</v>
      </c>
      <c r="C14370" s="1" t="s">
        <v>2006</v>
      </c>
      <c r="D14370" s="1" t="n">
        <v>3</v>
      </c>
      <c r="E14370" s="16" t="n">
        <v>482.17</v>
      </c>
      <c r="F14370" s="17" t="n">
        <v>0</v>
      </c>
      <c r="G14370" s="16" t="n">
        <v>1446.51</v>
      </c>
      <c r="I14370" s="1" t="str">
        <f aca="false">INDEX(Products!$C$2:$C$51,MATCH(C14370,Products!$A$2:$A$51,0))</f>
        <v>Books &amp; Stationery</v>
      </c>
      <c r="J14370" s="1" t="str">
        <f aca="false">INDEX(Orders!$E$2:$E$8001,MATCH(B14370,Orders!$A$2:$A$8001,0))</f>
        <v>Delivered</v>
      </c>
      <c r="K14370" s="1" t="str">
        <f aca="false">LEFT(INDEX(Orders!$C$2:$C$8001,MATCH(B14370,Orders!$A$2:$A$8001,0)),7)</f>
        <v>2025-07</v>
      </c>
    </row>
    <row r="14371" customFormat="false" ht="15" hidden="false" customHeight="true" outlineLevel="0" collapsed="false">
      <c r="A14371" s="1" t="s">
        <v>24841</v>
      </c>
      <c r="B14371" s="1" t="s">
        <v>9480</v>
      </c>
      <c r="C14371" s="1" t="s">
        <v>1930</v>
      </c>
      <c r="D14371" s="1" t="n">
        <v>1</v>
      </c>
      <c r="E14371" s="16" t="n">
        <v>2398.35</v>
      </c>
      <c r="F14371" s="17" t="n">
        <v>0</v>
      </c>
      <c r="G14371" s="16" t="n">
        <v>2398.35</v>
      </c>
      <c r="I14371" s="1" t="str">
        <f aca="false">INDEX(Products!$C$2:$C$51,MATCH(C14371,Products!$A$2:$A$51,0))</f>
        <v>Electronics</v>
      </c>
      <c r="J14371" s="1" t="str">
        <f aca="false">INDEX(Orders!$E$2:$E$8001,MATCH(B14371,Orders!$A$2:$A$8001,0))</f>
        <v>Delivered</v>
      </c>
      <c r="K14371" s="1" t="str">
        <f aca="false">LEFT(INDEX(Orders!$C$2:$C$8001,MATCH(B14371,Orders!$A$2:$A$8001,0)),7)</f>
        <v>2025-07</v>
      </c>
    </row>
    <row r="14372" customFormat="false" ht="15" hidden="false" customHeight="true" outlineLevel="0" collapsed="false">
      <c r="A14372" s="1" t="s">
        <v>24842</v>
      </c>
      <c r="B14372" s="1" t="s">
        <v>9481</v>
      </c>
      <c r="C14372" s="1" t="s">
        <v>1997</v>
      </c>
      <c r="D14372" s="1" t="n">
        <v>2</v>
      </c>
      <c r="E14372" s="16" t="n">
        <v>311.15</v>
      </c>
      <c r="F14372" s="17" t="n">
        <v>0.15</v>
      </c>
      <c r="G14372" s="16" t="n">
        <v>528.95</v>
      </c>
      <c r="I14372" s="1" t="str">
        <f aca="false">INDEX(Products!$C$2:$C$51,MATCH(C14372,Products!$A$2:$A$51,0))</f>
        <v>Sports &amp; Fitness</v>
      </c>
      <c r="J14372" s="1" t="str">
        <f aca="false">INDEX(Orders!$E$2:$E$8001,MATCH(B14372,Orders!$A$2:$A$8001,0))</f>
        <v>Delivered</v>
      </c>
      <c r="K14372" s="1" t="str">
        <f aca="false">LEFT(INDEX(Orders!$C$2:$C$8001,MATCH(B14372,Orders!$A$2:$A$8001,0)),7)</f>
        <v>2024-08</v>
      </c>
    </row>
    <row r="14373" customFormat="false" ht="15" hidden="false" customHeight="true" outlineLevel="0" collapsed="false">
      <c r="A14373" s="1" t="s">
        <v>24843</v>
      </c>
      <c r="B14373" s="1" t="s">
        <v>9481</v>
      </c>
      <c r="C14373" s="1" t="s">
        <v>1953</v>
      </c>
      <c r="D14373" s="1" t="n">
        <v>1</v>
      </c>
      <c r="E14373" s="16" t="n">
        <v>4914.12</v>
      </c>
      <c r="F14373" s="17" t="n">
        <v>0</v>
      </c>
      <c r="G14373" s="16" t="n">
        <v>4914.12</v>
      </c>
      <c r="I14373" s="1" t="str">
        <f aca="false">INDEX(Products!$C$2:$C$51,MATCH(C14373,Products!$A$2:$A$51,0))</f>
        <v>Fashion</v>
      </c>
      <c r="J14373" s="1" t="str">
        <f aca="false">INDEX(Orders!$E$2:$E$8001,MATCH(B14373,Orders!$A$2:$A$8001,0))</f>
        <v>Delivered</v>
      </c>
      <c r="K14373" s="1" t="str">
        <f aca="false">LEFT(INDEX(Orders!$C$2:$C$8001,MATCH(B14373,Orders!$A$2:$A$8001,0)),7)</f>
        <v>2024-08</v>
      </c>
    </row>
    <row r="14374" customFormat="false" ht="15" hidden="false" customHeight="true" outlineLevel="0" collapsed="false">
      <c r="A14374" s="1" t="s">
        <v>24844</v>
      </c>
      <c r="B14374" s="1" t="s">
        <v>9481</v>
      </c>
      <c r="C14374" s="1" t="s">
        <v>2002</v>
      </c>
      <c r="D14374" s="1" t="n">
        <v>1</v>
      </c>
      <c r="E14374" s="16" t="n">
        <v>392.75</v>
      </c>
      <c r="F14374" s="17" t="n">
        <v>0</v>
      </c>
      <c r="G14374" s="16" t="n">
        <v>392.75</v>
      </c>
      <c r="I14374" s="1" t="str">
        <f aca="false">INDEX(Products!$C$2:$C$51,MATCH(C14374,Products!$A$2:$A$51,0))</f>
        <v>Books &amp; Stationery</v>
      </c>
      <c r="J14374" s="1" t="str">
        <f aca="false">INDEX(Orders!$E$2:$E$8001,MATCH(B14374,Orders!$A$2:$A$8001,0))</f>
        <v>Delivered</v>
      </c>
      <c r="K14374" s="1" t="str">
        <f aca="false">LEFT(INDEX(Orders!$C$2:$C$8001,MATCH(B14374,Orders!$A$2:$A$8001,0)),7)</f>
        <v>2024-08</v>
      </c>
    </row>
    <row r="14375" customFormat="false" ht="15" hidden="false" customHeight="true" outlineLevel="0" collapsed="false">
      <c r="A14375" s="1" t="s">
        <v>24845</v>
      </c>
      <c r="B14375" s="1" t="s">
        <v>9482</v>
      </c>
      <c r="C14375" s="1" t="s">
        <v>1924</v>
      </c>
      <c r="D14375" s="1" t="n">
        <v>1</v>
      </c>
      <c r="E14375" s="16" t="n">
        <v>1971</v>
      </c>
      <c r="F14375" s="17" t="n">
        <v>0.1</v>
      </c>
      <c r="G14375" s="16" t="n">
        <v>1773.9</v>
      </c>
      <c r="I14375" s="1" t="str">
        <f aca="false">INDEX(Products!$C$2:$C$51,MATCH(C14375,Products!$A$2:$A$51,0))</f>
        <v>Electronics</v>
      </c>
      <c r="J14375" s="1" t="str">
        <f aca="false">INDEX(Orders!$E$2:$E$8001,MATCH(B14375,Orders!$A$2:$A$8001,0))</f>
        <v>Cancelled</v>
      </c>
      <c r="K14375" s="1" t="str">
        <f aca="false">LEFT(INDEX(Orders!$C$2:$C$8001,MATCH(B14375,Orders!$A$2:$A$8001,0)),7)</f>
        <v>2025-04</v>
      </c>
    </row>
    <row r="14376" customFormat="false" ht="15" hidden="false" customHeight="true" outlineLevel="0" collapsed="false">
      <c r="A14376" s="1" t="s">
        <v>24846</v>
      </c>
      <c r="B14376" s="1" t="s">
        <v>9482</v>
      </c>
      <c r="C14376" s="1" t="s">
        <v>1930</v>
      </c>
      <c r="D14376" s="1" t="n">
        <v>1</v>
      </c>
      <c r="E14376" s="16" t="n">
        <v>2398.35</v>
      </c>
      <c r="F14376" s="17" t="n">
        <v>0</v>
      </c>
      <c r="G14376" s="16" t="n">
        <v>2398.35</v>
      </c>
      <c r="I14376" s="1" t="str">
        <f aca="false">INDEX(Products!$C$2:$C$51,MATCH(C14376,Products!$A$2:$A$51,0))</f>
        <v>Electronics</v>
      </c>
      <c r="J14376" s="1" t="str">
        <f aca="false">INDEX(Orders!$E$2:$E$8001,MATCH(B14376,Orders!$A$2:$A$8001,0))</f>
        <v>Cancelled</v>
      </c>
      <c r="K14376" s="1" t="str">
        <f aca="false">LEFT(INDEX(Orders!$C$2:$C$8001,MATCH(B14376,Orders!$A$2:$A$8001,0)),7)</f>
        <v>2025-04</v>
      </c>
    </row>
    <row r="14377" customFormat="false" ht="15" hidden="false" customHeight="true" outlineLevel="0" collapsed="false">
      <c r="A14377" s="1" t="s">
        <v>24847</v>
      </c>
      <c r="B14377" s="1" t="s">
        <v>9482</v>
      </c>
      <c r="C14377" s="1" t="s">
        <v>1918</v>
      </c>
      <c r="D14377" s="1" t="n">
        <v>1</v>
      </c>
      <c r="E14377" s="16" t="n">
        <v>2978.99</v>
      </c>
      <c r="F14377" s="17" t="n">
        <v>0</v>
      </c>
      <c r="G14377" s="16" t="n">
        <v>2978.99</v>
      </c>
      <c r="I14377" s="1" t="str">
        <f aca="false">INDEX(Products!$C$2:$C$51,MATCH(C14377,Products!$A$2:$A$51,0))</f>
        <v>Electronics</v>
      </c>
      <c r="J14377" s="1" t="str">
        <f aca="false">INDEX(Orders!$E$2:$E$8001,MATCH(B14377,Orders!$A$2:$A$8001,0))</f>
        <v>Cancelled</v>
      </c>
      <c r="K14377" s="1" t="str">
        <f aca="false">LEFT(INDEX(Orders!$C$2:$C$8001,MATCH(B14377,Orders!$A$2:$A$8001,0)),7)</f>
        <v>2025-04</v>
      </c>
    </row>
    <row r="14378" customFormat="false" ht="15" hidden="false" customHeight="true" outlineLevel="0" collapsed="false">
      <c r="A14378" s="1" t="s">
        <v>24848</v>
      </c>
      <c r="B14378" s="1" t="s">
        <v>9482</v>
      </c>
      <c r="C14378" s="1" t="s">
        <v>1975</v>
      </c>
      <c r="D14378" s="1" t="n">
        <v>1</v>
      </c>
      <c r="E14378" s="16" t="n">
        <v>862.99</v>
      </c>
      <c r="F14378" s="17" t="n">
        <v>0.2</v>
      </c>
      <c r="G14378" s="16" t="n">
        <v>690.39</v>
      </c>
      <c r="I14378" s="1" t="str">
        <f aca="false">INDEX(Products!$C$2:$C$51,MATCH(C14378,Products!$A$2:$A$51,0))</f>
        <v>Beauty &amp; Personal Care</v>
      </c>
      <c r="J14378" s="1" t="str">
        <f aca="false">INDEX(Orders!$E$2:$E$8001,MATCH(B14378,Orders!$A$2:$A$8001,0))</f>
        <v>Cancelled</v>
      </c>
      <c r="K14378" s="1" t="str">
        <f aca="false">LEFT(INDEX(Orders!$C$2:$C$8001,MATCH(B14378,Orders!$A$2:$A$8001,0)),7)</f>
        <v>2025-04</v>
      </c>
    </row>
    <row r="14379" customFormat="false" ht="15" hidden="false" customHeight="true" outlineLevel="0" collapsed="false">
      <c r="A14379" s="1" t="s">
        <v>24849</v>
      </c>
      <c r="B14379" s="1" t="s">
        <v>9483</v>
      </c>
      <c r="C14379" s="1" t="s">
        <v>2006</v>
      </c>
      <c r="D14379" s="1" t="n">
        <v>1</v>
      </c>
      <c r="E14379" s="16" t="n">
        <v>482.17</v>
      </c>
      <c r="F14379" s="17" t="n">
        <v>0.1</v>
      </c>
      <c r="G14379" s="16" t="n">
        <v>433.95</v>
      </c>
      <c r="I14379" s="1" t="str">
        <f aca="false">INDEX(Products!$C$2:$C$51,MATCH(C14379,Products!$A$2:$A$51,0))</f>
        <v>Books &amp; Stationery</v>
      </c>
      <c r="J14379" s="1" t="str">
        <f aca="false">INDEX(Orders!$E$2:$E$8001,MATCH(B14379,Orders!$A$2:$A$8001,0))</f>
        <v>Delivered</v>
      </c>
      <c r="K14379" s="1" t="str">
        <f aca="false">LEFT(INDEX(Orders!$C$2:$C$8001,MATCH(B14379,Orders!$A$2:$A$8001,0)),7)</f>
        <v>2025-08</v>
      </c>
    </row>
    <row r="14380" customFormat="false" ht="15" hidden="false" customHeight="true" outlineLevel="0" collapsed="false">
      <c r="A14380" s="1" t="s">
        <v>24850</v>
      </c>
      <c r="B14380" s="1" t="s">
        <v>9484</v>
      </c>
      <c r="C14380" s="1" t="s">
        <v>1979</v>
      </c>
      <c r="D14380" s="1" t="n">
        <v>1</v>
      </c>
      <c r="E14380" s="16" t="n">
        <v>623</v>
      </c>
      <c r="F14380" s="17" t="n">
        <v>0.05</v>
      </c>
      <c r="G14380" s="16" t="n">
        <v>591.85</v>
      </c>
      <c r="I14380" s="1" t="str">
        <f aca="false">INDEX(Products!$C$2:$C$51,MATCH(C14380,Products!$A$2:$A$51,0))</f>
        <v>Beauty &amp; Personal Care</v>
      </c>
      <c r="J14380" s="1" t="str">
        <f aca="false">INDEX(Orders!$E$2:$E$8001,MATCH(B14380,Orders!$A$2:$A$8001,0))</f>
        <v>Delivered</v>
      </c>
      <c r="K14380" s="1" t="str">
        <f aca="false">LEFT(INDEX(Orders!$C$2:$C$8001,MATCH(B14380,Orders!$A$2:$A$8001,0)),7)</f>
        <v>2025-04</v>
      </c>
    </row>
    <row r="14381" customFormat="false" ht="15" hidden="false" customHeight="true" outlineLevel="0" collapsed="false">
      <c r="A14381" s="1" t="s">
        <v>24851</v>
      </c>
      <c r="B14381" s="1" t="s">
        <v>9484</v>
      </c>
      <c r="C14381" s="1" t="s">
        <v>1940</v>
      </c>
      <c r="D14381" s="1" t="n">
        <v>1</v>
      </c>
      <c r="E14381" s="16" t="n">
        <v>2374.52</v>
      </c>
      <c r="F14381" s="17" t="n">
        <v>0.05</v>
      </c>
      <c r="G14381" s="16" t="n">
        <v>2255.79</v>
      </c>
      <c r="I14381" s="1" t="str">
        <f aca="false">INDEX(Products!$C$2:$C$51,MATCH(C14381,Products!$A$2:$A$51,0))</f>
        <v>Fashion</v>
      </c>
      <c r="J14381" s="1" t="str">
        <f aca="false">INDEX(Orders!$E$2:$E$8001,MATCH(B14381,Orders!$A$2:$A$8001,0))</f>
        <v>Delivered</v>
      </c>
      <c r="K14381" s="1" t="str">
        <f aca="false">LEFT(INDEX(Orders!$C$2:$C$8001,MATCH(B14381,Orders!$A$2:$A$8001,0)),7)</f>
        <v>2025-04</v>
      </c>
    </row>
    <row r="14382" customFormat="false" ht="15" hidden="false" customHeight="true" outlineLevel="0" collapsed="false">
      <c r="A14382" s="1" t="s">
        <v>24852</v>
      </c>
      <c r="B14382" s="1" t="s">
        <v>9485</v>
      </c>
      <c r="C14382" s="1" t="s">
        <v>2000</v>
      </c>
      <c r="D14382" s="1" t="n">
        <v>1</v>
      </c>
      <c r="E14382" s="16" t="n">
        <v>425.08</v>
      </c>
      <c r="F14382" s="17" t="n">
        <v>0.2</v>
      </c>
      <c r="G14382" s="16" t="n">
        <v>340.06</v>
      </c>
      <c r="I14382" s="1" t="str">
        <f aca="false">INDEX(Products!$C$2:$C$51,MATCH(C14382,Products!$A$2:$A$51,0))</f>
        <v>Books &amp; Stationery</v>
      </c>
      <c r="J14382" s="1" t="str">
        <f aca="false">INDEX(Orders!$E$2:$E$8001,MATCH(B14382,Orders!$A$2:$A$8001,0))</f>
        <v>Delivered</v>
      </c>
      <c r="K14382" s="1" t="str">
        <f aca="false">LEFT(INDEX(Orders!$C$2:$C$8001,MATCH(B14382,Orders!$A$2:$A$8001,0)),7)</f>
        <v>2024-12</v>
      </c>
    </row>
    <row r="14383" customFormat="false" ht="15" hidden="false" customHeight="true" outlineLevel="0" collapsed="false">
      <c r="A14383" s="1" t="s">
        <v>24853</v>
      </c>
      <c r="B14383" s="1" t="s">
        <v>9485</v>
      </c>
      <c r="C14383" s="1" t="s">
        <v>1940</v>
      </c>
      <c r="D14383" s="1" t="n">
        <v>1</v>
      </c>
      <c r="E14383" s="16" t="n">
        <v>2374.52</v>
      </c>
      <c r="F14383" s="17" t="n">
        <v>0</v>
      </c>
      <c r="G14383" s="16" t="n">
        <v>2374.52</v>
      </c>
      <c r="I14383" s="1" t="str">
        <f aca="false">INDEX(Products!$C$2:$C$51,MATCH(C14383,Products!$A$2:$A$51,0))</f>
        <v>Fashion</v>
      </c>
      <c r="J14383" s="1" t="str">
        <f aca="false">INDEX(Orders!$E$2:$E$8001,MATCH(B14383,Orders!$A$2:$A$8001,0))</f>
        <v>Delivered</v>
      </c>
      <c r="K14383" s="1" t="str">
        <f aca="false">LEFT(INDEX(Orders!$C$2:$C$8001,MATCH(B14383,Orders!$A$2:$A$8001,0)),7)</f>
        <v>2024-12</v>
      </c>
    </row>
    <row r="14384" customFormat="false" ht="15" hidden="false" customHeight="true" outlineLevel="0" collapsed="false">
      <c r="A14384" s="1" t="s">
        <v>24854</v>
      </c>
      <c r="B14384" s="1" t="s">
        <v>9486</v>
      </c>
      <c r="C14384" s="1" t="s">
        <v>2004</v>
      </c>
      <c r="D14384" s="1" t="n">
        <v>1</v>
      </c>
      <c r="E14384" s="16" t="n">
        <v>645.89</v>
      </c>
      <c r="F14384" s="17" t="n">
        <v>0</v>
      </c>
      <c r="G14384" s="16" t="n">
        <v>645.89</v>
      </c>
      <c r="I14384" s="1" t="str">
        <f aca="false">INDEX(Products!$C$2:$C$51,MATCH(C14384,Products!$A$2:$A$51,0))</f>
        <v>Books &amp; Stationery</v>
      </c>
      <c r="J14384" s="1" t="str">
        <f aca="false">INDEX(Orders!$E$2:$E$8001,MATCH(B14384,Orders!$A$2:$A$8001,0))</f>
        <v>Delivered</v>
      </c>
      <c r="K14384" s="1" t="str">
        <f aca="false">LEFT(INDEX(Orders!$C$2:$C$8001,MATCH(B14384,Orders!$A$2:$A$8001,0)),7)</f>
        <v>2024-08</v>
      </c>
    </row>
    <row r="14385" customFormat="false" ht="15" hidden="false" customHeight="true" outlineLevel="0" collapsed="false">
      <c r="A14385" s="1" t="s">
        <v>24855</v>
      </c>
      <c r="B14385" s="1" t="s">
        <v>9486</v>
      </c>
      <c r="C14385" s="1" t="s">
        <v>2006</v>
      </c>
      <c r="D14385" s="1" t="n">
        <v>1</v>
      </c>
      <c r="E14385" s="16" t="n">
        <v>482.17</v>
      </c>
      <c r="F14385" s="17" t="n">
        <v>0.15</v>
      </c>
      <c r="G14385" s="16" t="n">
        <v>409.84</v>
      </c>
      <c r="I14385" s="1" t="str">
        <f aca="false">INDEX(Products!$C$2:$C$51,MATCH(C14385,Products!$A$2:$A$51,0))</f>
        <v>Books &amp; Stationery</v>
      </c>
      <c r="J14385" s="1" t="str">
        <f aca="false">INDEX(Orders!$E$2:$E$8001,MATCH(B14385,Orders!$A$2:$A$8001,0))</f>
        <v>Delivered</v>
      </c>
      <c r="K14385" s="1" t="str">
        <f aca="false">LEFT(INDEX(Orders!$C$2:$C$8001,MATCH(B14385,Orders!$A$2:$A$8001,0)),7)</f>
        <v>2024-08</v>
      </c>
    </row>
    <row r="14386" customFormat="false" ht="15" hidden="false" customHeight="true" outlineLevel="0" collapsed="false">
      <c r="A14386" s="1" t="s">
        <v>24856</v>
      </c>
      <c r="B14386" s="1" t="s">
        <v>9487</v>
      </c>
      <c r="C14386" s="1" t="s">
        <v>1990</v>
      </c>
      <c r="D14386" s="1" t="n">
        <v>2</v>
      </c>
      <c r="E14386" s="16" t="n">
        <v>5311.32</v>
      </c>
      <c r="F14386" s="17" t="n">
        <v>0</v>
      </c>
      <c r="G14386" s="16" t="n">
        <v>10622.64</v>
      </c>
      <c r="I14386" s="1" t="str">
        <f aca="false">INDEX(Products!$C$2:$C$51,MATCH(C14386,Products!$A$2:$A$51,0))</f>
        <v>Sports &amp; Fitness</v>
      </c>
      <c r="J14386" s="1" t="str">
        <f aca="false">INDEX(Orders!$E$2:$E$8001,MATCH(B14386,Orders!$A$2:$A$8001,0))</f>
        <v>Delivered</v>
      </c>
      <c r="K14386" s="1" t="str">
        <f aca="false">LEFT(INDEX(Orders!$C$2:$C$8001,MATCH(B14386,Orders!$A$2:$A$8001,0)),7)</f>
        <v>2025-10</v>
      </c>
    </row>
    <row r="14387" customFormat="false" ht="15" hidden="false" customHeight="true" outlineLevel="0" collapsed="false">
      <c r="A14387" s="1" t="s">
        <v>24857</v>
      </c>
      <c r="B14387" s="1" t="s">
        <v>9488</v>
      </c>
      <c r="C14387" s="1" t="s">
        <v>1940</v>
      </c>
      <c r="D14387" s="1" t="n">
        <v>1</v>
      </c>
      <c r="E14387" s="16" t="n">
        <v>2374.52</v>
      </c>
      <c r="F14387" s="17" t="n">
        <v>0</v>
      </c>
      <c r="G14387" s="16" t="n">
        <v>2374.52</v>
      </c>
      <c r="I14387" s="1" t="str">
        <f aca="false">INDEX(Products!$C$2:$C$51,MATCH(C14387,Products!$A$2:$A$51,0))</f>
        <v>Fashion</v>
      </c>
      <c r="J14387" s="1" t="str">
        <f aca="false">INDEX(Orders!$E$2:$E$8001,MATCH(B14387,Orders!$A$2:$A$8001,0))</f>
        <v>Delivered</v>
      </c>
      <c r="K14387" s="1" t="str">
        <f aca="false">LEFT(INDEX(Orders!$C$2:$C$8001,MATCH(B14387,Orders!$A$2:$A$8001,0)),7)</f>
        <v>2025-01</v>
      </c>
    </row>
    <row r="14388" customFormat="false" ht="15" hidden="false" customHeight="true" outlineLevel="0" collapsed="false">
      <c r="A14388" s="1" t="s">
        <v>24858</v>
      </c>
      <c r="B14388" s="1" t="s">
        <v>9488</v>
      </c>
      <c r="C14388" s="1" t="s">
        <v>2007</v>
      </c>
      <c r="D14388" s="1" t="n">
        <v>3</v>
      </c>
      <c r="E14388" s="16" t="n">
        <v>750.27</v>
      </c>
      <c r="F14388" s="17" t="n">
        <v>0.05</v>
      </c>
      <c r="G14388" s="16" t="n">
        <v>2138.27</v>
      </c>
      <c r="I14388" s="1" t="str">
        <f aca="false">INDEX(Products!$C$2:$C$51,MATCH(C14388,Products!$A$2:$A$51,0))</f>
        <v>Books &amp; Stationery</v>
      </c>
      <c r="J14388" s="1" t="str">
        <f aca="false">INDEX(Orders!$E$2:$E$8001,MATCH(B14388,Orders!$A$2:$A$8001,0))</f>
        <v>Delivered</v>
      </c>
      <c r="K14388" s="1" t="str">
        <f aca="false">LEFT(INDEX(Orders!$C$2:$C$8001,MATCH(B14388,Orders!$A$2:$A$8001,0)),7)</f>
        <v>2025-01</v>
      </c>
    </row>
    <row r="14389" customFormat="false" ht="15" hidden="false" customHeight="true" outlineLevel="0" collapsed="false">
      <c r="A14389" s="1" t="s">
        <v>24859</v>
      </c>
      <c r="B14389" s="1" t="s">
        <v>9488</v>
      </c>
      <c r="C14389" s="1" t="s">
        <v>2006</v>
      </c>
      <c r="D14389" s="1" t="n">
        <v>1</v>
      </c>
      <c r="E14389" s="16" t="n">
        <v>482.17</v>
      </c>
      <c r="F14389" s="17" t="n">
        <v>0</v>
      </c>
      <c r="G14389" s="16" t="n">
        <v>482.17</v>
      </c>
      <c r="I14389" s="1" t="str">
        <f aca="false">INDEX(Products!$C$2:$C$51,MATCH(C14389,Products!$A$2:$A$51,0))</f>
        <v>Books &amp; Stationery</v>
      </c>
      <c r="J14389" s="1" t="str">
        <f aca="false">INDEX(Orders!$E$2:$E$8001,MATCH(B14389,Orders!$A$2:$A$8001,0))</f>
        <v>Delivered</v>
      </c>
      <c r="K14389" s="1" t="str">
        <f aca="false">LEFT(INDEX(Orders!$C$2:$C$8001,MATCH(B14389,Orders!$A$2:$A$8001,0)),7)</f>
        <v>2025-01</v>
      </c>
    </row>
    <row r="14390" customFormat="false" ht="15" hidden="false" customHeight="true" outlineLevel="0" collapsed="false">
      <c r="A14390" s="1" t="s">
        <v>24860</v>
      </c>
      <c r="B14390" s="1" t="s">
        <v>9488</v>
      </c>
      <c r="C14390" s="1" t="s">
        <v>1963</v>
      </c>
      <c r="D14390" s="1" t="n">
        <v>1</v>
      </c>
      <c r="E14390" s="16" t="n">
        <v>1494.98</v>
      </c>
      <c r="F14390" s="17" t="n">
        <v>0.1</v>
      </c>
      <c r="G14390" s="16" t="n">
        <v>1345.48</v>
      </c>
      <c r="I14390" s="1" t="str">
        <f aca="false">INDEX(Products!$C$2:$C$51,MATCH(C14390,Products!$A$2:$A$51,0))</f>
        <v>Home &amp; Kitchen</v>
      </c>
      <c r="J14390" s="1" t="str">
        <f aca="false">INDEX(Orders!$E$2:$E$8001,MATCH(B14390,Orders!$A$2:$A$8001,0))</f>
        <v>Delivered</v>
      </c>
      <c r="K14390" s="1" t="str">
        <f aca="false">LEFT(INDEX(Orders!$C$2:$C$8001,MATCH(B14390,Orders!$A$2:$A$8001,0)),7)</f>
        <v>2025-01</v>
      </c>
    </row>
    <row r="14391" customFormat="false" ht="15" hidden="false" customHeight="true" outlineLevel="0" collapsed="false">
      <c r="A14391" s="1" t="s">
        <v>24861</v>
      </c>
      <c r="B14391" s="1" t="s">
        <v>9489</v>
      </c>
      <c r="C14391" s="1" t="s">
        <v>1930</v>
      </c>
      <c r="D14391" s="1" t="n">
        <v>1</v>
      </c>
      <c r="E14391" s="16" t="n">
        <v>2398.35</v>
      </c>
      <c r="F14391" s="17" t="n">
        <v>0.15</v>
      </c>
      <c r="G14391" s="16" t="n">
        <v>2038.6</v>
      </c>
      <c r="I14391" s="1" t="str">
        <f aca="false">INDEX(Products!$C$2:$C$51,MATCH(C14391,Products!$A$2:$A$51,0))</f>
        <v>Electronics</v>
      </c>
      <c r="J14391" s="1" t="str">
        <f aca="false">INDEX(Orders!$E$2:$E$8001,MATCH(B14391,Orders!$A$2:$A$8001,0))</f>
        <v>Delivered</v>
      </c>
      <c r="K14391" s="1" t="str">
        <f aca="false">LEFT(INDEX(Orders!$C$2:$C$8001,MATCH(B14391,Orders!$A$2:$A$8001,0)),7)</f>
        <v>2025-02</v>
      </c>
    </row>
    <row r="14392" customFormat="false" ht="15" hidden="false" customHeight="true" outlineLevel="0" collapsed="false">
      <c r="A14392" s="1" t="s">
        <v>24862</v>
      </c>
      <c r="B14392" s="1" t="s">
        <v>9490</v>
      </c>
      <c r="C14392" s="1" t="s">
        <v>1933</v>
      </c>
      <c r="D14392" s="1" t="n">
        <v>1</v>
      </c>
      <c r="E14392" s="16" t="n">
        <v>7194.38</v>
      </c>
      <c r="F14392" s="17" t="n">
        <v>0.15</v>
      </c>
      <c r="G14392" s="16" t="n">
        <v>6115.22</v>
      </c>
      <c r="I14392" s="1" t="str">
        <f aca="false">INDEX(Products!$C$2:$C$51,MATCH(C14392,Products!$A$2:$A$51,0))</f>
        <v>Electronics</v>
      </c>
      <c r="J14392" s="1" t="str">
        <f aca="false">INDEX(Orders!$E$2:$E$8001,MATCH(B14392,Orders!$A$2:$A$8001,0))</f>
        <v>Delivered</v>
      </c>
      <c r="K14392" s="1" t="str">
        <f aca="false">LEFT(INDEX(Orders!$C$2:$C$8001,MATCH(B14392,Orders!$A$2:$A$8001,0)),7)</f>
        <v>2025-06</v>
      </c>
    </row>
    <row r="14393" customFormat="false" ht="15" hidden="false" customHeight="true" outlineLevel="0" collapsed="false">
      <c r="A14393" s="1" t="s">
        <v>24863</v>
      </c>
      <c r="B14393" s="1" t="s">
        <v>9491</v>
      </c>
      <c r="C14393" s="1" t="s">
        <v>1979</v>
      </c>
      <c r="D14393" s="1" t="n">
        <v>2</v>
      </c>
      <c r="E14393" s="16" t="n">
        <v>623</v>
      </c>
      <c r="F14393" s="17" t="n">
        <v>0.1</v>
      </c>
      <c r="G14393" s="16" t="n">
        <v>1121.4</v>
      </c>
      <c r="I14393" s="1" t="str">
        <f aca="false">INDEX(Products!$C$2:$C$51,MATCH(C14393,Products!$A$2:$A$51,0))</f>
        <v>Beauty &amp; Personal Care</v>
      </c>
      <c r="J14393" s="1" t="str">
        <f aca="false">INDEX(Orders!$E$2:$E$8001,MATCH(B14393,Orders!$A$2:$A$8001,0))</f>
        <v>Delivered</v>
      </c>
      <c r="K14393" s="1" t="str">
        <f aca="false">LEFT(INDEX(Orders!$C$2:$C$8001,MATCH(B14393,Orders!$A$2:$A$8001,0)),7)</f>
        <v>2025-12</v>
      </c>
    </row>
    <row r="14394" customFormat="false" ht="15" hidden="false" customHeight="true" outlineLevel="0" collapsed="false">
      <c r="A14394" s="1" t="s">
        <v>24864</v>
      </c>
      <c r="B14394" s="1" t="s">
        <v>9491</v>
      </c>
      <c r="C14394" s="1" t="s">
        <v>1918</v>
      </c>
      <c r="D14394" s="1" t="n">
        <v>1</v>
      </c>
      <c r="E14394" s="16" t="n">
        <v>2978.99</v>
      </c>
      <c r="F14394" s="17" t="n">
        <v>0</v>
      </c>
      <c r="G14394" s="16" t="n">
        <v>2978.99</v>
      </c>
      <c r="I14394" s="1" t="str">
        <f aca="false">INDEX(Products!$C$2:$C$51,MATCH(C14394,Products!$A$2:$A$51,0))</f>
        <v>Electronics</v>
      </c>
      <c r="J14394" s="1" t="str">
        <f aca="false">INDEX(Orders!$E$2:$E$8001,MATCH(B14394,Orders!$A$2:$A$8001,0))</f>
        <v>Delivered</v>
      </c>
      <c r="K14394" s="1" t="str">
        <f aca="false">LEFT(INDEX(Orders!$C$2:$C$8001,MATCH(B14394,Orders!$A$2:$A$8001,0)),7)</f>
        <v>2025-12</v>
      </c>
    </row>
    <row r="14395" customFormat="false" ht="15" hidden="false" customHeight="true" outlineLevel="0" collapsed="false">
      <c r="A14395" s="1" t="s">
        <v>24865</v>
      </c>
      <c r="B14395" s="1" t="s">
        <v>9492</v>
      </c>
      <c r="C14395" s="1" t="s">
        <v>1953</v>
      </c>
      <c r="D14395" s="1" t="n">
        <v>3</v>
      </c>
      <c r="E14395" s="16" t="n">
        <v>4914.12</v>
      </c>
      <c r="F14395" s="17" t="n">
        <v>0.05</v>
      </c>
      <c r="G14395" s="16" t="n">
        <v>14005.24</v>
      </c>
      <c r="I14395" s="1" t="str">
        <f aca="false">INDEX(Products!$C$2:$C$51,MATCH(C14395,Products!$A$2:$A$51,0))</f>
        <v>Fashion</v>
      </c>
      <c r="J14395" s="1" t="str">
        <f aca="false">INDEX(Orders!$E$2:$E$8001,MATCH(B14395,Orders!$A$2:$A$8001,0))</f>
        <v>Delivered</v>
      </c>
      <c r="K14395" s="1" t="str">
        <f aca="false">LEFT(INDEX(Orders!$C$2:$C$8001,MATCH(B14395,Orders!$A$2:$A$8001,0)),7)</f>
        <v>2024-12</v>
      </c>
    </row>
    <row r="14396" customFormat="false" ht="15" hidden="false" customHeight="true" outlineLevel="0" collapsed="false">
      <c r="A14396" s="1" t="s">
        <v>24866</v>
      </c>
      <c r="B14396" s="1" t="s">
        <v>9492</v>
      </c>
      <c r="C14396" s="1" t="s">
        <v>2007</v>
      </c>
      <c r="D14396" s="1" t="n">
        <v>1</v>
      </c>
      <c r="E14396" s="16" t="n">
        <v>750.27</v>
      </c>
      <c r="F14396" s="17" t="n">
        <v>0.15</v>
      </c>
      <c r="G14396" s="16" t="n">
        <v>637.73</v>
      </c>
      <c r="I14396" s="1" t="str">
        <f aca="false">INDEX(Products!$C$2:$C$51,MATCH(C14396,Products!$A$2:$A$51,0))</f>
        <v>Books &amp; Stationery</v>
      </c>
      <c r="J14396" s="1" t="str">
        <f aca="false">INDEX(Orders!$E$2:$E$8001,MATCH(B14396,Orders!$A$2:$A$8001,0))</f>
        <v>Delivered</v>
      </c>
      <c r="K14396" s="1" t="str">
        <f aca="false">LEFT(INDEX(Orders!$C$2:$C$8001,MATCH(B14396,Orders!$A$2:$A$8001,0)),7)</f>
        <v>2024-12</v>
      </c>
    </row>
    <row r="14397" customFormat="false" ht="15" hidden="false" customHeight="true" outlineLevel="0" collapsed="false">
      <c r="A14397" s="1" t="s">
        <v>24867</v>
      </c>
      <c r="B14397" s="1" t="s">
        <v>9492</v>
      </c>
      <c r="C14397" s="1" t="s">
        <v>2006</v>
      </c>
      <c r="D14397" s="1" t="n">
        <v>3</v>
      </c>
      <c r="E14397" s="16" t="n">
        <v>482.17</v>
      </c>
      <c r="F14397" s="17" t="n">
        <v>0</v>
      </c>
      <c r="G14397" s="16" t="n">
        <v>1446.51</v>
      </c>
      <c r="I14397" s="1" t="str">
        <f aca="false">INDEX(Products!$C$2:$C$51,MATCH(C14397,Products!$A$2:$A$51,0))</f>
        <v>Books &amp; Stationery</v>
      </c>
      <c r="J14397" s="1" t="str">
        <f aca="false">INDEX(Orders!$E$2:$E$8001,MATCH(B14397,Orders!$A$2:$A$8001,0))</f>
        <v>Delivered</v>
      </c>
      <c r="K14397" s="1" t="str">
        <f aca="false">LEFT(INDEX(Orders!$C$2:$C$8001,MATCH(B14397,Orders!$A$2:$A$8001,0)),7)</f>
        <v>2024-12</v>
      </c>
    </row>
    <row r="14398" customFormat="false" ht="15" hidden="false" customHeight="true" outlineLevel="0" collapsed="false">
      <c r="A14398" s="1" t="s">
        <v>24868</v>
      </c>
      <c r="B14398" s="1" t="s">
        <v>9493</v>
      </c>
      <c r="C14398" s="1" t="s">
        <v>1930</v>
      </c>
      <c r="D14398" s="1" t="n">
        <v>1</v>
      </c>
      <c r="E14398" s="16" t="n">
        <v>2398.35</v>
      </c>
      <c r="F14398" s="17" t="n">
        <v>0</v>
      </c>
      <c r="G14398" s="16" t="n">
        <v>2398.35</v>
      </c>
      <c r="I14398" s="1" t="str">
        <f aca="false">INDEX(Products!$C$2:$C$51,MATCH(C14398,Products!$A$2:$A$51,0))</f>
        <v>Electronics</v>
      </c>
      <c r="J14398" s="1" t="str">
        <f aca="false">INDEX(Orders!$E$2:$E$8001,MATCH(B14398,Orders!$A$2:$A$8001,0))</f>
        <v>Returned</v>
      </c>
      <c r="K14398" s="1" t="str">
        <f aca="false">LEFT(INDEX(Orders!$C$2:$C$8001,MATCH(B14398,Orders!$A$2:$A$8001,0)),7)</f>
        <v>2025-02</v>
      </c>
    </row>
    <row r="14399" customFormat="false" ht="15" hidden="false" customHeight="true" outlineLevel="0" collapsed="false">
      <c r="A14399" s="1" t="s">
        <v>24869</v>
      </c>
      <c r="B14399" s="1" t="s">
        <v>9494</v>
      </c>
      <c r="C14399" s="1" t="s">
        <v>2007</v>
      </c>
      <c r="D14399" s="1" t="n">
        <v>2</v>
      </c>
      <c r="E14399" s="16" t="n">
        <v>750.27</v>
      </c>
      <c r="F14399" s="17" t="n">
        <v>0.1</v>
      </c>
      <c r="G14399" s="16" t="n">
        <v>1350.49</v>
      </c>
      <c r="I14399" s="1" t="str">
        <f aca="false">INDEX(Products!$C$2:$C$51,MATCH(C14399,Products!$A$2:$A$51,0))</f>
        <v>Books &amp; Stationery</v>
      </c>
      <c r="J14399" s="1" t="str">
        <f aca="false">INDEX(Orders!$E$2:$E$8001,MATCH(B14399,Orders!$A$2:$A$8001,0))</f>
        <v>Returned</v>
      </c>
      <c r="K14399" s="1" t="str">
        <f aca="false">LEFT(INDEX(Orders!$C$2:$C$8001,MATCH(B14399,Orders!$A$2:$A$8001,0)),7)</f>
        <v>2025-03</v>
      </c>
    </row>
    <row r="14400" customFormat="false" ht="15" hidden="false" customHeight="true" outlineLevel="0" collapsed="false">
      <c r="A14400" s="1" t="s">
        <v>24870</v>
      </c>
      <c r="B14400" s="1" t="s">
        <v>9495</v>
      </c>
      <c r="C14400" s="1" t="s">
        <v>1937</v>
      </c>
      <c r="D14400" s="1" t="n">
        <v>1</v>
      </c>
      <c r="E14400" s="16" t="n">
        <v>1364.75</v>
      </c>
      <c r="F14400" s="17" t="n">
        <v>0.05</v>
      </c>
      <c r="G14400" s="16" t="n">
        <v>1296.51</v>
      </c>
      <c r="I14400" s="1" t="str">
        <f aca="false">INDEX(Products!$C$2:$C$51,MATCH(C14400,Products!$A$2:$A$51,0))</f>
        <v>Fashion</v>
      </c>
      <c r="J14400" s="1" t="str">
        <f aca="false">INDEX(Orders!$E$2:$E$8001,MATCH(B14400,Orders!$A$2:$A$8001,0))</f>
        <v>Delivered</v>
      </c>
      <c r="K14400" s="1" t="str">
        <f aca="false">LEFT(INDEX(Orders!$C$2:$C$8001,MATCH(B14400,Orders!$A$2:$A$8001,0)),7)</f>
        <v>2025-01</v>
      </c>
    </row>
    <row r="14401" customFormat="false" ht="15" hidden="false" customHeight="true" outlineLevel="0" collapsed="false">
      <c r="A14401" s="1" t="s">
        <v>24871</v>
      </c>
      <c r="B14401" s="1" t="s">
        <v>9495</v>
      </c>
      <c r="C14401" s="1" t="s">
        <v>1990</v>
      </c>
      <c r="D14401" s="1" t="n">
        <v>1</v>
      </c>
      <c r="E14401" s="16" t="n">
        <v>5311.32</v>
      </c>
      <c r="F14401" s="17" t="n">
        <v>0.15</v>
      </c>
      <c r="G14401" s="16" t="n">
        <v>4514.62</v>
      </c>
      <c r="I14401" s="1" t="str">
        <f aca="false">INDEX(Products!$C$2:$C$51,MATCH(C14401,Products!$A$2:$A$51,0))</f>
        <v>Sports &amp; Fitness</v>
      </c>
      <c r="J14401" s="1" t="str">
        <f aca="false">INDEX(Orders!$E$2:$E$8001,MATCH(B14401,Orders!$A$2:$A$8001,0))</f>
        <v>Delivered</v>
      </c>
      <c r="K14401" s="1" t="str">
        <f aca="false">LEFT(INDEX(Orders!$C$2:$C$8001,MATCH(B14401,Orders!$A$2:$A$8001,0)),7)</f>
        <v>2025-01</v>
      </c>
    </row>
    <row r="14402" customFormat="false" ht="15" hidden="false" customHeight="true" outlineLevel="0" collapsed="false">
      <c r="A14402" s="1" t="s">
        <v>24872</v>
      </c>
      <c r="B14402" s="1" t="s">
        <v>9496</v>
      </c>
      <c r="C14402" s="1" t="s">
        <v>1930</v>
      </c>
      <c r="D14402" s="1" t="n">
        <v>1</v>
      </c>
      <c r="E14402" s="16" t="n">
        <v>2398.35</v>
      </c>
      <c r="F14402" s="17" t="n">
        <v>0</v>
      </c>
      <c r="G14402" s="16" t="n">
        <v>2398.35</v>
      </c>
      <c r="I14402" s="1" t="str">
        <f aca="false">INDEX(Products!$C$2:$C$51,MATCH(C14402,Products!$A$2:$A$51,0))</f>
        <v>Electronics</v>
      </c>
      <c r="J14402" s="1" t="str">
        <f aca="false">INDEX(Orders!$E$2:$E$8001,MATCH(B14402,Orders!$A$2:$A$8001,0))</f>
        <v>Delivered</v>
      </c>
      <c r="K14402" s="1" t="str">
        <f aca="false">LEFT(INDEX(Orders!$C$2:$C$8001,MATCH(B14402,Orders!$A$2:$A$8001,0)),7)</f>
        <v>2024-11</v>
      </c>
    </row>
    <row r="14403" customFormat="false" ht="15" hidden="false" customHeight="true" outlineLevel="0" collapsed="false">
      <c r="A14403" s="1" t="s">
        <v>24873</v>
      </c>
      <c r="B14403" s="1" t="s">
        <v>9496</v>
      </c>
      <c r="C14403" s="1" t="s">
        <v>2000</v>
      </c>
      <c r="D14403" s="1" t="n">
        <v>1</v>
      </c>
      <c r="E14403" s="16" t="n">
        <v>425.08</v>
      </c>
      <c r="F14403" s="17" t="n">
        <v>0.05</v>
      </c>
      <c r="G14403" s="16" t="n">
        <v>403.83</v>
      </c>
      <c r="I14403" s="1" t="str">
        <f aca="false">INDEX(Products!$C$2:$C$51,MATCH(C14403,Products!$A$2:$A$51,0))</f>
        <v>Books &amp; Stationery</v>
      </c>
      <c r="J14403" s="1" t="str">
        <f aca="false">INDEX(Orders!$E$2:$E$8001,MATCH(B14403,Orders!$A$2:$A$8001,0))</f>
        <v>Delivered</v>
      </c>
      <c r="K14403" s="1" t="str">
        <f aca="false">LEFT(INDEX(Orders!$C$2:$C$8001,MATCH(B14403,Orders!$A$2:$A$8001,0)),7)</f>
        <v>2024-11</v>
      </c>
    </row>
    <row r="14404" customFormat="false" ht="15" hidden="false" customHeight="true" outlineLevel="0" collapsed="false">
      <c r="A14404" s="1" t="s">
        <v>24874</v>
      </c>
      <c r="B14404" s="1" t="s">
        <v>9497</v>
      </c>
      <c r="C14404" s="1" t="s">
        <v>1937</v>
      </c>
      <c r="D14404" s="1" t="n">
        <v>2</v>
      </c>
      <c r="E14404" s="16" t="n">
        <v>1364.75</v>
      </c>
      <c r="F14404" s="17" t="n">
        <v>0</v>
      </c>
      <c r="G14404" s="16" t="n">
        <v>2729.5</v>
      </c>
      <c r="I14404" s="1" t="str">
        <f aca="false">INDEX(Products!$C$2:$C$51,MATCH(C14404,Products!$A$2:$A$51,0))</f>
        <v>Fashion</v>
      </c>
      <c r="J14404" s="1" t="str">
        <f aca="false">INDEX(Orders!$E$2:$E$8001,MATCH(B14404,Orders!$A$2:$A$8001,0))</f>
        <v>Delivered</v>
      </c>
      <c r="K14404" s="1" t="str">
        <f aca="false">LEFT(INDEX(Orders!$C$2:$C$8001,MATCH(B14404,Orders!$A$2:$A$8001,0)),7)</f>
        <v>2025-11</v>
      </c>
    </row>
    <row r="14405" customFormat="false" ht="15" hidden="false" customHeight="true" outlineLevel="0" collapsed="false">
      <c r="A14405" s="1" t="s">
        <v>24875</v>
      </c>
      <c r="B14405" s="1" t="s">
        <v>9497</v>
      </c>
      <c r="C14405" s="1" t="s">
        <v>1997</v>
      </c>
      <c r="D14405" s="1" t="n">
        <v>2</v>
      </c>
      <c r="E14405" s="16" t="n">
        <v>311.15</v>
      </c>
      <c r="F14405" s="17" t="n">
        <v>0.05</v>
      </c>
      <c r="G14405" s="16" t="n">
        <v>591.18</v>
      </c>
      <c r="I14405" s="1" t="str">
        <f aca="false">INDEX(Products!$C$2:$C$51,MATCH(C14405,Products!$A$2:$A$51,0))</f>
        <v>Sports &amp; Fitness</v>
      </c>
      <c r="J14405" s="1" t="str">
        <f aca="false">INDEX(Orders!$E$2:$E$8001,MATCH(B14405,Orders!$A$2:$A$8001,0))</f>
        <v>Delivered</v>
      </c>
      <c r="K14405" s="1" t="str">
        <f aca="false">LEFT(INDEX(Orders!$C$2:$C$8001,MATCH(B14405,Orders!$A$2:$A$8001,0)),7)</f>
        <v>2025-11</v>
      </c>
    </row>
    <row r="14406" customFormat="false" ht="15" hidden="false" customHeight="true" outlineLevel="0" collapsed="false">
      <c r="A14406" s="1" t="s">
        <v>24876</v>
      </c>
      <c r="B14406" s="1" t="s">
        <v>9497</v>
      </c>
      <c r="C14406" s="1" t="s">
        <v>1990</v>
      </c>
      <c r="D14406" s="1" t="n">
        <v>1</v>
      </c>
      <c r="E14406" s="16" t="n">
        <v>5311.32</v>
      </c>
      <c r="F14406" s="17" t="n">
        <v>0.1</v>
      </c>
      <c r="G14406" s="16" t="n">
        <v>4780.19</v>
      </c>
      <c r="I14406" s="1" t="str">
        <f aca="false">INDEX(Products!$C$2:$C$51,MATCH(C14406,Products!$A$2:$A$51,0))</f>
        <v>Sports &amp; Fitness</v>
      </c>
      <c r="J14406" s="1" t="str">
        <f aca="false">INDEX(Orders!$E$2:$E$8001,MATCH(B14406,Orders!$A$2:$A$8001,0))</f>
        <v>Delivered</v>
      </c>
      <c r="K14406" s="1" t="str">
        <f aca="false">LEFT(INDEX(Orders!$C$2:$C$8001,MATCH(B14406,Orders!$A$2:$A$8001,0)),7)</f>
        <v>2025-11</v>
      </c>
    </row>
    <row r="14407" customFormat="false" ht="15" hidden="false" customHeight="true" outlineLevel="0" collapsed="false">
      <c r="A14407" s="1" t="s">
        <v>24877</v>
      </c>
      <c r="B14407" s="1" t="s">
        <v>9498</v>
      </c>
      <c r="C14407" s="1" t="s">
        <v>1976</v>
      </c>
      <c r="D14407" s="1" t="n">
        <v>1</v>
      </c>
      <c r="E14407" s="16" t="n">
        <v>1603.35</v>
      </c>
      <c r="F14407" s="17" t="n">
        <v>0</v>
      </c>
      <c r="G14407" s="16" t="n">
        <v>1603.35</v>
      </c>
      <c r="I14407" s="1" t="str">
        <f aca="false">INDEX(Products!$C$2:$C$51,MATCH(C14407,Products!$A$2:$A$51,0))</f>
        <v>Beauty &amp; Personal Care</v>
      </c>
      <c r="J14407" s="1" t="str">
        <f aca="false">INDEX(Orders!$E$2:$E$8001,MATCH(B14407,Orders!$A$2:$A$8001,0))</f>
        <v>Delivered</v>
      </c>
      <c r="K14407" s="1" t="str">
        <f aca="false">LEFT(INDEX(Orders!$C$2:$C$8001,MATCH(B14407,Orders!$A$2:$A$8001,0)),7)</f>
        <v>2025-05</v>
      </c>
    </row>
    <row r="14408" customFormat="false" ht="15" hidden="false" customHeight="true" outlineLevel="0" collapsed="false">
      <c r="A14408" s="1" t="s">
        <v>24878</v>
      </c>
      <c r="B14408" s="1" t="s">
        <v>9499</v>
      </c>
      <c r="C14408" s="1" t="s">
        <v>2007</v>
      </c>
      <c r="D14408" s="1" t="n">
        <v>3</v>
      </c>
      <c r="E14408" s="16" t="n">
        <v>750.27</v>
      </c>
      <c r="F14408" s="17" t="n">
        <v>0.15</v>
      </c>
      <c r="G14408" s="16" t="n">
        <v>1913.19</v>
      </c>
      <c r="I14408" s="1" t="str">
        <f aca="false">INDEX(Products!$C$2:$C$51,MATCH(C14408,Products!$A$2:$A$51,0))</f>
        <v>Books &amp; Stationery</v>
      </c>
      <c r="J14408" s="1" t="str">
        <f aca="false">INDEX(Orders!$E$2:$E$8001,MATCH(B14408,Orders!$A$2:$A$8001,0))</f>
        <v>Delivered</v>
      </c>
      <c r="K14408" s="1" t="str">
        <f aca="false">LEFT(INDEX(Orders!$C$2:$C$8001,MATCH(B14408,Orders!$A$2:$A$8001,0)),7)</f>
        <v>2025-04</v>
      </c>
    </row>
    <row r="14409" customFormat="false" ht="15" hidden="false" customHeight="true" outlineLevel="0" collapsed="false">
      <c r="A14409" s="1" t="s">
        <v>24879</v>
      </c>
      <c r="B14409" s="1" t="s">
        <v>9499</v>
      </c>
      <c r="C14409" s="1" t="s">
        <v>1998</v>
      </c>
      <c r="D14409" s="1" t="n">
        <v>2</v>
      </c>
      <c r="E14409" s="16" t="n">
        <v>1335.85</v>
      </c>
      <c r="F14409" s="17" t="n">
        <v>0.1</v>
      </c>
      <c r="G14409" s="16" t="n">
        <v>2404.53</v>
      </c>
      <c r="I14409" s="1" t="str">
        <f aca="false">INDEX(Products!$C$2:$C$51,MATCH(C14409,Products!$A$2:$A$51,0))</f>
        <v>Sports &amp; Fitness</v>
      </c>
      <c r="J14409" s="1" t="str">
        <f aca="false">INDEX(Orders!$E$2:$E$8001,MATCH(B14409,Orders!$A$2:$A$8001,0))</f>
        <v>Delivered</v>
      </c>
      <c r="K14409" s="1" t="str">
        <f aca="false">LEFT(INDEX(Orders!$C$2:$C$8001,MATCH(B14409,Orders!$A$2:$A$8001,0)),7)</f>
        <v>2025-04</v>
      </c>
    </row>
    <row r="14410" customFormat="false" ht="15" hidden="false" customHeight="true" outlineLevel="0" collapsed="false">
      <c r="A14410" s="1" t="s">
        <v>24880</v>
      </c>
      <c r="B14410" s="1" t="s">
        <v>9500</v>
      </c>
      <c r="C14410" s="1" t="s">
        <v>1997</v>
      </c>
      <c r="D14410" s="1" t="n">
        <v>1</v>
      </c>
      <c r="E14410" s="16" t="n">
        <v>311.15</v>
      </c>
      <c r="F14410" s="17" t="n">
        <v>0.1</v>
      </c>
      <c r="G14410" s="16" t="n">
        <v>280.03</v>
      </c>
      <c r="I14410" s="1" t="str">
        <f aca="false">INDEX(Products!$C$2:$C$51,MATCH(C14410,Products!$A$2:$A$51,0))</f>
        <v>Sports &amp; Fitness</v>
      </c>
      <c r="J14410" s="1" t="str">
        <f aca="false">INDEX(Orders!$E$2:$E$8001,MATCH(B14410,Orders!$A$2:$A$8001,0))</f>
        <v>Delivered</v>
      </c>
      <c r="K14410" s="1" t="str">
        <f aca="false">LEFT(INDEX(Orders!$C$2:$C$8001,MATCH(B14410,Orders!$A$2:$A$8001,0)),7)</f>
        <v>2025-01</v>
      </c>
    </row>
    <row r="14411" customFormat="false" ht="15" hidden="false" customHeight="true" outlineLevel="0" collapsed="false">
      <c r="A14411" s="1" t="s">
        <v>24881</v>
      </c>
      <c r="B14411" s="1" t="s">
        <v>9500</v>
      </c>
      <c r="C14411" s="1" t="s">
        <v>1995</v>
      </c>
      <c r="D14411" s="1" t="n">
        <v>1</v>
      </c>
      <c r="E14411" s="16" t="n">
        <v>2914.27</v>
      </c>
      <c r="F14411" s="17" t="n">
        <v>0</v>
      </c>
      <c r="G14411" s="16" t="n">
        <v>2914.27</v>
      </c>
      <c r="I14411" s="1" t="str">
        <f aca="false">INDEX(Products!$C$2:$C$51,MATCH(C14411,Products!$A$2:$A$51,0))</f>
        <v>Sports &amp; Fitness</v>
      </c>
      <c r="J14411" s="1" t="str">
        <f aca="false">INDEX(Orders!$E$2:$E$8001,MATCH(B14411,Orders!$A$2:$A$8001,0))</f>
        <v>Delivered</v>
      </c>
      <c r="K14411" s="1" t="str">
        <f aca="false">LEFT(INDEX(Orders!$C$2:$C$8001,MATCH(B14411,Orders!$A$2:$A$8001,0)),7)</f>
        <v>2025-01</v>
      </c>
    </row>
    <row r="14412" customFormat="false" ht="15" hidden="false" customHeight="true" outlineLevel="0" collapsed="false">
      <c r="A14412" s="1" t="s">
        <v>24882</v>
      </c>
      <c r="B14412" s="1" t="s">
        <v>9500</v>
      </c>
      <c r="C14412" s="1" t="s">
        <v>2006</v>
      </c>
      <c r="D14412" s="1" t="n">
        <v>1</v>
      </c>
      <c r="E14412" s="16" t="n">
        <v>482.17</v>
      </c>
      <c r="F14412" s="17" t="n">
        <v>0</v>
      </c>
      <c r="G14412" s="16" t="n">
        <v>482.17</v>
      </c>
      <c r="I14412" s="1" t="str">
        <f aca="false">INDEX(Products!$C$2:$C$51,MATCH(C14412,Products!$A$2:$A$51,0))</f>
        <v>Books &amp; Stationery</v>
      </c>
      <c r="J14412" s="1" t="str">
        <f aca="false">INDEX(Orders!$E$2:$E$8001,MATCH(B14412,Orders!$A$2:$A$8001,0))</f>
        <v>Delivered</v>
      </c>
      <c r="K14412" s="1" t="str">
        <f aca="false">LEFT(INDEX(Orders!$C$2:$C$8001,MATCH(B14412,Orders!$A$2:$A$8001,0)),7)</f>
        <v>2025-01</v>
      </c>
    </row>
    <row r="14413" customFormat="false" ht="15" hidden="false" customHeight="true" outlineLevel="0" collapsed="false">
      <c r="A14413" s="1" t="s">
        <v>24883</v>
      </c>
      <c r="B14413" s="1" t="s">
        <v>9501</v>
      </c>
      <c r="C14413" s="1" t="s">
        <v>1949</v>
      </c>
      <c r="D14413" s="1" t="n">
        <v>1</v>
      </c>
      <c r="E14413" s="16" t="n">
        <v>4185.64</v>
      </c>
      <c r="F14413" s="17" t="n">
        <v>0.2</v>
      </c>
      <c r="G14413" s="16" t="n">
        <v>3348.51</v>
      </c>
      <c r="I14413" s="1" t="str">
        <f aca="false">INDEX(Products!$C$2:$C$51,MATCH(C14413,Products!$A$2:$A$51,0))</f>
        <v>Fashion</v>
      </c>
      <c r="J14413" s="1" t="str">
        <f aca="false">INDEX(Orders!$E$2:$E$8001,MATCH(B14413,Orders!$A$2:$A$8001,0))</f>
        <v>Delivered</v>
      </c>
      <c r="K14413" s="1" t="str">
        <f aca="false">LEFT(INDEX(Orders!$C$2:$C$8001,MATCH(B14413,Orders!$A$2:$A$8001,0)),7)</f>
        <v>2024-10</v>
      </c>
    </row>
    <row r="14414" customFormat="false" ht="15" hidden="false" customHeight="true" outlineLevel="0" collapsed="false">
      <c r="A14414" s="1" t="s">
        <v>24884</v>
      </c>
      <c r="B14414" s="1" t="s">
        <v>9501</v>
      </c>
      <c r="C14414" s="1" t="s">
        <v>1953</v>
      </c>
      <c r="D14414" s="1" t="n">
        <v>1</v>
      </c>
      <c r="E14414" s="16" t="n">
        <v>4914.12</v>
      </c>
      <c r="F14414" s="17" t="n">
        <v>0.15</v>
      </c>
      <c r="G14414" s="16" t="n">
        <v>4177</v>
      </c>
      <c r="I14414" s="1" t="str">
        <f aca="false">INDEX(Products!$C$2:$C$51,MATCH(C14414,Products!$A$2:$A$51,0))</f>
        <v>Fashion</v>
      </c>
      <c r="J14414" s="1" t="str">
        <f aca="false">INDEX(Orders!$E$2:$E$8001,MATCH(B14414,Orders!$A$2:$A$8001,0))</f>
        <v>Delivered</v>
      </c>
      <c r="K14414" s="1" t="str">
        <f aca="false">LEFT(INDEX(Orders!$C$2:$C$8001,MATCH(B14414,Orders!$A$2:$A$8001,0)),7)</f>
        <v>2024-10</v>
      </c>
    </row>
    <row r="14415" customFormat="false" ht="15" hidden="false" customHeight="true" outlineLevel="0" collapsed="false">
      <c r="A14415" s="1" t="s">
        <v>24885</v>
      </c>
      <c r="B14415" s="1" t="s">
        <v>9501</v>
      </c>
      <c r="C14415" s="1" t="s">
        <v>1997</v>
      </c>
      <c r="D14415" s="1" t="n">
        <v>1</v>
      </c>
      <c r="E14415" s="16" t="n">
        <v>311.15</v>
      </c>
      <c r="F14415" s="17" t="n">
        <v>0.2</v>
      </c>
      <c r="G14415" s="16" t="n">
        <v>248.92</v>
      </c>
      <c r="I14415" s="1" t="str">
        <f aca="false">INDEX(Products!$C$2:$C$51,MATCH(C14415,Products!$A$2:$A$51,0))</f>
        <v>Sports &amp; Fitness</v>
      </c>
      <c r="J14415" s="1" t="str">
        <f aca="false">INDEX(Orders!$E$2:$E$8001,MATCH(B14415,Orders!$A$2:$A$8001,0))</f>
        <v>Delivered</v>
      </c>
      <c r="K14415" s="1" t="str">
        <f aca="false">LEFT(INDEX(Orders!$C$2:$C$8001,MATCH(B14415,Orders!$A$2:$A$8001,0)),7)</f>
        <v>2024-10</v>
      </c>
    </row>
    <row r="14416" customFormat="false" ht="15" hidden="false" customHeight="true" outlineLevel="0" collapsed="false">
      <c r="A14416" s="1" t="s">
        <v>24886</v>
      </c>
      <c r="B14416" s="1" t="s">
        <v>9502</v>
      </c>
      <c r="C14416" s="1" t="s">
        <v>2006</v>
      </c>
      <c r="D14416" s="1" t="n">
        <v>2</v>
      </c>
      <c r="E14416" s="16" t="n">
        <v>482.17</v>
      </c>
      <c r="F14416" s="17" t="n">
        <v>0</v>
      </c>
      <c r="G14416" s="16" t="n">
        <v>964.34</v>
      </c>
      <c r="I14416" s="1" t="str">
        <f aca="false">INDEX(Products!$C$2:$C$51,MATCH(C14416,Products!$A$2:$A$51,0))</f>
        <v>Books &amp; Stationery</v>
      </c>
      <c r="J14416" s="1" t="str">
        <f aca="false">INDEX(Orders!$E$2:$E$8001,MATCH(B14416,Orders!$A$2:$A$8001,0))</f>
        <v>Delivered</v>
      </c>
      <c r="K14416" s="1" t="str">
        <f aca="false">LEFT(INDEX(Orders!$C$2:$C$8001,MATCH(B14416,Orders!$A$2:$A$8001,0)),7)</f>
        <v>2025-10</v>
      </c>
    </row>
    <row r="14417" customFormat="false" ht="15" hidden="false" customHeight="true" outlineLevel="0" collapsed="false">
      <c r="A14417" s="1" t="s">
        <v>24887</v>
      </c>
      <c r="B14417" s="1" t="s">
        <v>9503</v>
      </c>
      <c r="C14417" s="1" t="s">
        <v>1949</v>
      </c>
      <c r="D14417" s="1" t="n">
        <v>1</v>
      </c>
      <c r="E14417" s="16" t="n">
        <v>4185.64</v>
      </c>
      <c r="F14417" s="17" t="n">
        <v>0.1</v>
      </c>
      <c r="G14417" s="16" t="n">
        <v>3767.08</v>
      </c>
      <c r="I14417" s="1" t="str">
        <f aca="false">INDEX(Products!$C$2:$C$51,MATCH(C14417,Products!$A$2:$A$51,0))</f>
        <v>Fashion</v>
      </c>
      <c r="J14417" s="1" t="str">
        <f aca="false">INDEX(Orders!$E$2:$E$8001,MATCH(B14417,Orders!$A$2:$A$8001,0))</f>
        <v>Delivered</v>
      </c>
      <c r="K14417" s="1" t="str">
        <f aca="false">LEFT(INDEX(Orders!$C$2:$C$8001,MATCH(B14417,Orders!$A$2:$A$8001,0)),7)</f>
        <v>2025-02</v>
      </c>
    </row>
    <row r="14418" customFormat="false" ht="15" hidden="false" customHeight="true" outlineLevel="0" collapsed="false">
      <c r="A14418" s="1" t="s">
        <v>24888</v>
      </c>
      <c r="B14418" s="1" t="s">
        <v>9503</v>
      </c>
      <c r="C14418" s="1" t="s">
        <v>1977</v>
      </c>
      <c r="D14418" s="1" t="n">
        <v>1</v>
      </c>
      <c r="E14418" s="16" t="n">
        <v>2386.05</v>
      </c>
      <c r="F14418" s="17" t="n">
        <v>0.05</v>
      </c>
      <c r="G14418" s="16" t="n">
        <v>2266.75</v>
      </c>
      <c r="I14418" s="1" t="str">
        <f aca="false">INDEX(Products!$C$2:$C$51,MATCH(C14418,Products!$A$2:$A$51,0))</f>
        <v>Beauty &amp; Personal Care</v>
      </c>
      <c r="J14418" s="1" t="str">
        <f aca="false">INDEX(Orders!$E$2:$E$8001,MATCH(B14418,Orders!$A$2:$A$8001,0))</f>
        <v>Delivered</v>
      </c>
      <c r="K14418" s="1" t="str">
        <f aca="false">LEFT(INDEX(Orders!$C$2:$C$8001,MATCH(B14418,Orders!$A$2:$A$8001,0)),7)</f>
        <v>2025-02</v>
      </c>
    </row>
    <row r="14419" customFormat="false" ht="15" hidden="false" customHeight="true" outlineLevel="0" collapsed="false">
      <c r="A14419" s="1" t="s">
        <v>24889</v>
      </c>
      <c r="B14419" s="1" t="s">
        <v>9503</v>
      </c>
      <c r="C14419" s="1" t="s">
        <v>1928</v>
      </c>
      <c r="D14419" s="1" t="n">
        <v>1</v>
      </c>
      <c r="E14419" s="16" t="n">
        <v>657.82</v>
      </c>
      <c r="F14419" s="17" t="n">
        <v>0.15</v>
      </c>
      <c r="G14419" s="16" t="n">
        <v>559.15</v>
      </c>
      <c r="I14419" s="1" t="str">
        <f aca="false">INDEX(Products!$C$2:$C$51,MATCH(C14419,Products!$A$2:$A$51,0))</f>
        <v>Electronics</v>
      </c>
      <c r="J14419" s="1" t="str">
        <f aca="false">INDEX(Orders!$E$2:$E$8001,MATCH(B14419,Orders!$A$2:$A$8001,0))</f>
        <v>Delivered</v>
      </c>
      <c r="K14419" s="1" t="str">
        <f aca="false">LEFT(INDEX(Orders!$C$2:$C$8001,MATCH(B14419,Orders!$A$2:$A$8001,0)),7)</f>
        <v>2025-02</v>
      </c>
    </row>
    <row r="14420" customFormat="false" ht="15" hidden="false" customHeight="true" outlineLevel="0" collapsed="false">
      <c r="A14420" s="1" t="s">
        <v>24890</v>
      </c>
      <c r="B14420" s="1" t="s">
        <v>9504</v>
      </c>
      <c r="C14420" s="1" t="s">
        <v>1920</v>
      </c>
      <c r="D14420" s="1" t="n">
        <v>1</v>
      </c>
      <c r="E14420" s="16" t="n">
        <v>4273.58</v>
      </c>
      <c r="F14420" s="17" t="n">
        <v>0</v>
      </c>
      <c r="G14420" s="16" t="n">
        <v>4273.58</v>
      </c>
      <c r="I14420" s="1" t="str">
        <f aca="false">INDEX(Products!$C$2:$C$51,MATCH(C14420,Products!$A$2:$A$51,0))</f>
        <v>Electronics</v>
      </c>
      <c r="J14420" s="1" t="str">
        <f aca="false">INDEX(Orders!$E$2:$E$8001,MATCH(B14420,Orders!$A$2:$A$8001,0))</f>
        <v>Delivered</v>
      </c>
      <c r="K14420" s="1" t="str">
        <f aca="false">LEFT(INDEX(Orders!$C$2:$C$8001,MATCH(B14420,Orders!$A$2:$A$8001,0)),7)</f>
        <v>2024-02</v>
      </c>
    </row>
    <row r="14421" customFormat="false" ht="15" hidden="false" customHeight="true" outlineLevel="0" collapsed="false">
      <c r="A14421" s="1" t="s">
        <v>24891</v>
      </c>
      <c r="B14421" s="1" t="s">
        <v>9504</v>
      </c>
      <c r="C14421" s="1" t="s">
        <v>2000</v>
      </c>
      <c r="D14421" s="1" t="n">
        <v>1</v>
      </c>
      <c r="E14421" s="16" t="n">
        <v>425.08</v>
      </c>
      <c r="F14421" s="17" t="n">
        <v>0.05</v>
      </c>
      <c r="G14421" s="16" t="n">
        <v>403.83</v>
      </c>
      <c r="I14421" s="1" t="str">
        <f aca="false">INDEX(Products!$C$2:$C$51,MATCH(C14421,Products!$A$2:$A$51,0))</f>
        <v>Books &amp; Stationery</v>
      </c>
      <c r="J14421" s="1" t="str">
        <f aca="false">INDEX(Orders!$E$2:$E$8001,MATCH(B14421,Orders!$A$2:$A$8001,0))</f>
        <v>Delivered</v>
      </c>
      <c r="K14421" s="1" t="str">
        <f aca="false">LEFT(INDEX(Orders!$C$2:$C$8001,MATCH(B14421,Orders!$A$2:$A$8001,0)),7)</f>
        <v>2024-02</v>
      </c>
    </row>
    <row r="14422" customFormat="false" ht="15" hidden="false" customHeight="true" outlineLevel="0" collapsed="false">
      <c r="A14422" s="1" t="s">
        <v>24892</v>
      </c>
      <c r="B14422" s="1" t="s">
        <v>9504</v>
      </c>
      <c r="C14422" s="1" t="s">
        <v>1930</v>
      </c>
      <c r="D14422" s="1" t="n">
        <v>1</v>
      </c>
      <c r="E14422" s="16" t="n">
        <v>2398.35</v>
      </c>
      <c r="F14422" s="17" t="n">
        <v>0</v>
      </c>
      <c r="G14422" s="16" t="n">
        <v>2398.35</v>
      </c>
      <c r="I14422" s="1" t="str">
        <f aca="false">INDEX(Products!$C$2:$C$51,MATCH(C14422,Products!$A$2:$A$51,0))</f>
        <v>Electronics</v>
      </c>
      <c r="J14422" s="1" t="str">
        <f aca="false">INDEX(Orders!$E$2:$E$8001,MATCH(B14422,Orders!$A$2:$A$8001,0))</f>
        <v>Delivered</v>
      </c>
      <c r="K14422" s="1" t="str">
        <f aca="false">LEFT(INDEX(Orders!$C$2:$C$8001,MATCH(B14422,Orders!$A$2:$A$8001,0)),7)</f>
        <v>2024-02</v>
      </c>
    </row>
    <row r="14423" customFormat="false" ht="15" hidden="false" customHeight="true" outlineLevel="0" collapsed="false">
      <c r="A14423" s="1" t="s">
        <v>24893</v>
      </c>
      <c r="B14423" s="1" t="s">
        <v>9505</v>
      </c>
      <c r="C14423" s="1" t="s">
        <v>2006</v>
      </c>
      <c r="D14423" s="1" t="n">
        <v>1</v>
      </c>
      <c r="E14423" s="16" t="n">
        <v>482.17</v>
      </c>
      <c r="F14423" s="17" t="n">
        <v>0.05</v>
      </c>
      <c r="G14423" s="16" t="n">
        <v>458.06</v>
      </c>
      <c r="I14423" s="1" t="str">
        <f aca="false">INDEX(Products!$C$2:$C$51,MATCH(C14423,Products!$A$2:$A$51,0))</f>
        <v>Books &amp; Stationery</v>
      </c>
      <c r="J14423" s="1" t="str">
        <f aca="false">INDEX(Orders!$E$2:$E$8001,MATCH(B14423,Orders!$A$2:$A$8001,0))</f>
        <v>Delivered</v>
      </c>
      <c r="K14423" s="1" t="str">
        <f aca="false">LEFT(INDEX(Orders!$C$2:$C$8001,MATCH(B14423,Orders!$A$2:$A$8001,0)),7)</f>
        <v>2025-04</v>
      </c>
    </row>
    <row r="14424" customFormat="false" ht="15" hidden="false" customHeight="true" outlineLevel="0" collapsed="false">
      <c r="A14424" s="1" t="s">
        <v>24894</v>
      </c>
      <c r="B14424" s="1" t="s">
        <v>9506</v>
      </c>
      <c r="C14424" s="1" t="s">
        <v>1988</v>
      </c>
      <c r="D14424" s="1" t="n">
        <v>2</v>
      </c>
      <c r="E14424" s="16" t="n">
        <v>681.07</v>
      </c>
      <c r="F14424" s="17" t="n">
        <v>0.05</v>
      </c>
      <c r="G14424" s="16" t="n">
        <v>1294.03</v>
      </c>
      <c r="I14424" s="1" t="str">
        <f aca="false">INDEX(Products!$C$2:$C$51,MATCH(C14424,Products!$A$2:$A$51,0))</f>
        <v>Sports &amp; Fitness</v>
      </c>
      <c r="J14424" s="1" t="str">
        <f aca="false">INDEX(Orders!$E$2:$E$8001,MATCH(B14424,Orders!$A$2:$A$8001,0))</f>
        <v>Delivered</v>
      </c>
      <c r="K14424" s="1" t="str">
        <f aca="false">LEFT(INDEX(Orders!$C$2:$C$8001,MATCH(B14424,Orders!$A$2:$A$8001,0)),7)</f>
        <v>2025-12</v>
      </c>
    </row>
    <row r="14425" customFormat="false" ht="15" hidden="false" customHeight="true" outlineLevel="0" collapsed="false">
      <c r="A14425" s="1" t="s">
        <v>24895</v>
      </c>
      <c r="B14425" s="1" t="s">
        <v>9506</v>
      </c>
      <c r="C14425" s="1" t="s">
        <v>1930</v>
      </c>
      <c r="D14425" s="1" t="n">
        <v>1</v>
      </c>
      <c r="E14425" s="16" t="n">
        <v>2398.35</v>
      </c>
      <c r="F14425" s="17" t="n">
        <v>0</v>
      </c>
      <c r="G14425" s="16" t="n">
        <v>2398.35</v>
      </c>
      <c r="I14425" s="1" t="str">
        <f aca="false">INDEX(Products!$C$2:$C$51,MATCH(C14425,Products!$A$2:$A$51,0))</f>
        <v>Electronics</v>
      </c>
      <c r="J14425" s="1" t="str">
        <f aca="false">INDEX(Orders!$E$2:$E$8001,MATCH(B14425,Orders!$A$2:$A$8001,0))</f>
        <v>Delivered</v>
      </c>
      <c r="K14425" s="1" t="str">
        <f aca="false">LEFT(INDEX(Orders!$C$2:$C$8001,MATCH(B14425,Orders!$A$2:$A$8001,0)),7)</f>
        <v>2025-12</v>
      </c>
    </row>
    <row r="14426" customFormat="false" ht="15" hidden="false" customHeight="true" outlineLevel="0" collapsed="false">
      <c r="A14426" s="1" t="s">
        <v>24896</v>
      </c>
      <c r="B14426" s="1" t="s">
        <v>9506</v>
      </c>
      <c r="C14426" s="1" t="s">
        <v>2007</v>
      </c>
      <c r="D14426" s="1" t="n">
        <v>1</v>
      </c>
      <c r="E14426" s="16" t="n">
        <v>750.27</v>
      </c>
      <c r="F14426" s="17" t="n">
        <v>0.05</v>
      </c>
      <c r="G14426" s="16" t="n">
        <v>712.76</v>
      </c>
      <c r="I14426" s="1" t="str">
        <f aca="false">INDEX(Products!$C$2:$C$51,MATCH(C14426,Products!$A$2:$A$51,0))</f>
        <v>Books &amp; Stationery</v>
      </c>
      <c r="J14426" s="1" t="str">
        <f aca="false">INDEX(Orders!$E$2:$E$8001,MATCH(B14426,Orders!$A$2:$A$8001,0))</f>
        <v>Delivered</v>
      </c>
      <c r="K14426" s="1" t="str">
        <f aca="false">LEFT(INDEX(Orders!$C$2:$C$8001,MATCH(B14426,Orders!$A$2:$A$8001,0)),7)</f>
        <v>2025-12</v>
      </c>
    </row>
    <row r="14427" customFormat="false" ht="15" hidden="false" customHeight="true" outlineLevel="0" collapsed="false">
      <c r="A14427" s="1" t="s">
        <v>24897</v>
      </c>
      <c r="B14427" s="1" t="s">
        <v>9506</v>
      </c>
      <c r="C14427" s="1" t="s">
        <v>1976</v>
      </c>
      <c r="D14427" s="1" t="n">
        <v>1</v>
      </c>
      <c r="E14427" s="16" t="n">
        <v>1603.35</v>
      </c>
      <c r="F14427" s="17" t="n">
        <v>0.2</v>
      </c>
      <c r="G14427" s="16" t="n">
        <v>1282.68</v>
      </c>
      <c r="I14427" s="1" t="str">
        <f aca="false">INDEX(Products!$C$2:$C$51,MATCH(C14427,Products!$A$2:$A$51,0))</f>
        <v>Beauty &amp; Personal Care</v>
      </c>
      <c r="J14427" s="1" t="str">
        <f aca="false">INDEX(Orders!$E$2:$E$8001,MATCH(B14427,Orders!$A$2:$A$8001,0))</f>
        <v>Delivered</v>
      </c>
      <c r="K14427" s="1" t="str">
        <f aca="false">LEFT(INDEX(Orders!$C$2:$C$8001,MATCH(B14427,Orders!$A$2:$A$8001,0)),7)</f>
        <v>2025-12</v>
      </c>
    </row>
    <row r="14428" customFormat="false" ht="15" hidden="false" customHeight="true" outlineLevel="0" collapsed="false">
      <c r="A14428" s="1" t="s">
        <v>24898</v>
      </c>
      <c r="B14428" s="1" t="s">
        <v>9507</v>
      </c>
      <c r="C14428" s="1" t="s">
        <v>2006</v>
      </c>
      <c r="D14428" s="1" t="n">
        <v>1</v>
      </c>
      <c r="E14428" s="16" t="n">
        <v>482.17</v>
      </c>
      <c r="F14428" s="17" t="n">
        <v>0.05</v>
      </c>
      <c r="G14428" s="16" t="n">
        <v>458.06</v>
      </c>
      <c r="I14428" s="1" t="str">
        <f aca="false">INDEX(Products!$C$2:$C$51,MATCH(C14428,Products!$A$2:$A$51,0))</f>
        <v>Books &amp; Stationery</v>
      </c>
      <c r="J14428" s="1" t="str">
        <f aca="false">INDEX(Orders!$E$2:$E$8001,MATCH(B14428,Orders!$A$2:$A$8001,0))</f>
        <v>Delivered</v>
      </c>
      <c r="K14428" s="1" t="str">
        <f aca="false">LEFT(INDEX(Orders!$C$2:$C$8001,MATCH(B14428,Orders!$A$2:$A$8001,0)),7)</f>
        <v>2025-12</v>
      </c>
    </row>
    <row r="14429" customFormat="false" ht="15" hidden="false" customHeight="true" outlineLevel="0" collapsed="false">
      <c r="A14429" s="1" t="s">
        <v>24899</v>
      </c>
      <c r="B14429" s="1" t="s">
        <v>9507</v>
      </c>
      <c r="C14429" s="1" t="s">
        <v>1928</v>
      </c>
      <c r="D14429" s="1" t="n">
        <v>1</v>
      </c>
      <c r="E14429" s="16" t="n">
        <v>657.82</v>
      </c>
      <c r="F14429" s="17" t="n">
        <v>0.05</v>
      </c>
      <c r="G14429" s="16" t="n">
        <v>624.93</v>
      </c>
      <c r="I14429" s="1" t="str">
        <f aca="false">INDEX(Products!$C$2:$C$51,MATCH(C14429,Products!$A$2:$A$51,0))</f>
        <v>Electronics</v>
      </c>
      <c r="J14429" s="1" t="str">
        <f aca="false">INDEX(Orders!$E$2:$E$8001,MATCH(B14429,Orders!$A$2:$A$8001,0))</f>
        <v>Delivered</v>
      </c>
      <c r="K14429" s="1" t="str">
        <f aca="false">LEFT(INDEX(Orders!$C$2:$C$8001,MATCH(B14429,Orders!$A$2:$A$8001,0)),7)</f>
        <v>2025-12</v>
      </c>
    </row>
    <row r="14430" customFormat="false" ht="15" hidden="false" customHeight="true" outlineLevel="0" collapsed="false">
      <c r="A14430" s="1" t="s">
        <v>24900</v>
      </c>
      <c r="B14430" s="1" t="s">
        <v>9507</v>
      </c>
      <c r="C14430" s="1" t="s">
        <v>1940</v>
      </c>
      <c r="D14430" s="1" t="n">
        <v>1</v>
      </c>
      <c r="E14430" s="16" t="n">
        <v>2374.52</v>
      </c>
      <c r="F14430" s="17" t="n">
        <v>0.05</v>
      </c>
      <c r="G14430" s="16" t="n">
        <v>2255.79</v>
      </c>
      <c r="I14430" s="1" t="str">
        <f aca="false">INDEX(Products!$C$2:$C$51,MATCH(C14430,Products!$A$2:$A$51,0))</f>
        <v>Fashion</v>
      </c>
      <c r="J14430" s="1" t="str">
        <f aca="false">INDEX(Orders!$E$2:$E$8001,MATCH(B14430,Orders!$A$2:$A$8001,0))</f>
        <v>Delivered</v>
      </c>
      <c r="K14430" s="1" t="str">
        <f aca="false">LEFT(INDEX(Orders!$C$2:$C$8001,MATCH(B14430,Orders!$A$2:$A$8001,0)),7)</f>
        <v>2025-12</v>
      </c>
    </row>
    <row r="14431" customFormat="false" ht="15" hidden="false" customHeight="true" outlineLevel="0" collapsed="false">
      <c r="A14431" s="1" t="s">
        <v>24901</v>
      </c>
      <c r="B14431" s="1" t="s">
        <v>9508</v>
      </c>
      <c r="C14431" s="1" t="s">
        <v>1940</v>
      </c>
      <c r="D14431" s="1" t="n">
        <v>2</v>
      </c>
      <c r="E14431" s="16" t="n">
        <v>2374.52</v>
      </c>
      <c r="F14431" s="17" t="n">
        <v>0</v>
      </c>
      <c r="G14431" s="16" t="n">
        <v>4749.04</v>
      </c>
      <c r="I14431" s="1" t="str">
        <f aca="false">INDEX(Products!$C$2:$C$51,MATCH(C14431,Products!$A$2:$A$51,0))</f>
        <v>Fashion</v>
      </c>
      <c r="J14431" s="1" t="str">
        <f aca="false">INDEX(Orders!$E$2:$E$8001,MATCH(B14431,Orders!$A$2:$A$8001,0))</f>
        <v>Delivered</v>
      </c>
      <c r="K14431" s="1" t="str">
        <f aca="false">LEFT(INDEX(Orders!$C$2:$C$8001,MATCH(B14431,Orders!$A$2:$A$8001,0)),7)</f>
        <v>2025-10</v>
      </c>
    </row>
    <row r="14432" customFormat="false" ht="15" hidden="false" customHeight="true" outlineLevel="0" collapsed="false">
      <c r="A14432" s="1" t="s">
        <v>24902</v>
      </c>
      <c r="B14432" s="1" t="s">
        <v>9509</v>
      </c>
      <c r="C14432" s="1" t="s">
        <v>2006</v>
      </c>
      <c r="D14432" s="1" t="n">
        <v>1</v>
      </c>
      <c r="E14432" s="16" t="n">
        <v>482.17</v>
      </c>
      <c r="F14432" s="17" t="n">
        <v>0.05</v>
      </c>
      <c r="G14432" s="16" t="n">
        <v>458.06</v>
      </c>
      <c r="I14432" s="1" t="str">
        <f aca="false">INDEX(Products!$C$2:$C$51,MATCH(C14432,Products!$A$2:$A$51,0))</f>
        <v>Books &amp; Stationery</v>
      </c>
      <c r="J14432" s="1" t="str">
        <f aca="false">INDEX(Orders!$E$2:$E$8001,MATCH(B14432,Orders!$A$2:$A$8001,0))</f>
        <v>Delivered</v>
      </c>
      <c r="K14432" s="1" t="str">
        <f aca="false">LEFT(INDEX(Orders!$C$2:$C$8001,MATCH(B14432,Orders!$A$2:$A$8001,0)),7)</f>
        <v>2024-07</v>
      </c>
    </row>
    <row r="14433" customFormat="false" ht="15" hidden="false" customHeight="true" outlineLevel="0" collapsed="false">
      <c r="A14433" s="1" t="s">
        <v>24903</v>
      </c>
      <c r="B14433" s="1" t="s">
        <v>9510</v>
      </c>
      <c r="C14433" s="1" t="s">
        <v>1940</v>
      </c>
      <c r="D14433" s="1" t="n">
        <v>1</v>
      </c>
      <c r="E14433" s="16" t="n">
        <v>2374.52</v>
      </c>
      <c r="F14433" s="17" t="n">
        <v>0</v>
      </c>
      <c r="G14433" s="16" t="n">
        <v>2374.52</v>
      </c>
      <c r="I14433" s="1" t="str">
        <f aca="false">INDEX(Products!$C$2:$C$51,MATCH(C14433,Products!$A$2:$A$51,0))</f>
        <v>Fashion</v>
      </c>
      <c r="J14433" s="1" t="str">
        <f aca="false">INDEX(Orders!$E$2:$E$8001,MATCH(B14433,Orders!$A$2:$A$8001,0))</f>
        <v>Delivered</v>
      </c>
      <c r="K14433" s="1" t="str">
        <f aca="false">LEFT(INDEX(Orders!$C$2:$C$8001,MATCH(B14433,Orders!$A$2:$A$8001,0)),7)</f>
        <v>2025-03</v>
      </c>
    </row>
    <row r="14434" customFormat="false" ht="15" hidden="false" customHeight="true" outlineLevel="0" collapsed="false">
      <c r="A14434" s="1" t="s">
        <v>24904</v>
      </c>
      <c r="B14434" s="1" t="s">
        <v>9510</v>
      </c>
      <c r="C14434" s="1" t="s">
        <v>1953</v>
      </c>
      <c r="D14434" s="1" t="n">
        <v>2</v>
      </c>
      <c r="E14434" s="16" t="n">
        <v>4914.12</v>
      </c>
      <c r="F14434" s="17" t="n">
        <v>0</v>
      </c>
      <c r="G14434" s="16" t="n">
        <v>9828.24</v>
      </c>
      <c r="I14434" s="1" t="str">
        <f aca="false">INDEX(Products!$C$2:$C$51,MATCH(C14434,Products!$A$2:$A$51,0))</f>
        <v>Fashion</v>
      </c>
      <c r="J14434" s="1" t="str">
        <f aca="false">INDEX(Orders!$E$2:$E$8001,MATCH(B14434,Orders!$A$2:$A$8001,0))</f>
        <v>Delivered</v>
      </c>
      <c r="K14434" s="1" t="str">
        <f aca="false">LEFT(INDEX(Orders!$C$2:$C$8001,MATCH(B14434,Orders!$A$2:$A$8001,0)),7)</f>
        <v>2025-03</v>
      </c>
    </row>
    <row r="14435" customFormat="false" ht="15" hidden="false" customHeight="true" outlineLevel="0" collapsed="false">
      <c r="A14435" s="1" t="s">
        <v>24905</v>
      </c>
      <c r="B14435" s="1" t="s">
        <v>9511</v>
      </c>
      <c r="C14435" s="1" t="s">
        <v>1949</v>
      </c>
      <c r="D14435" s="1" t="n">
        <v>1</v>
      </c>
      <c r="E14435" s="16" t="n">
        <v>4185.64</v>
      </c>
      <c r="F14435" s="17" t="n">
        <v>0</v>
      </c>
      <c r="G14435" s="16" t="n">
        <v>4185.64</v>
      </c>
      <c r="I14435" s="1" t="str">
        <f aca="false">INDEX(Products!$C$2:$C$51,MATCH(C14435,Products!$A$2:$A$51,0))</f>
        <v>Fashion</v>
      </c>
      <c r="J14435" s="1" t="str">
        <f aca="false">INDEX(Orders!$E$2:$E$8001,MATCH(B14435,Orders!$A$2:$A$8001,0))</f>
        <v>Delivered</v>
      </c>
      <c r="K14435" s="1" t="str">
        <f aca="false">LEFT(INDEX(Orders!$C$2:$C$8001,MATCH(B14435,Orders!$A$2:$A$8001,0)),7)</f>
        <v>2025-07</v>
      </c>
    </row>
    <row r="14436" customFormat="false" ht="15" hidden="false" customHeight="true" outlineLevel="0" collapsed="false">
      <c r="A14436" s="1" t="s">
        <v>24906</v>
      </c>
      <c r="B14436" s="1" t="s">
        <v>9512</v>
      </c>
      <c r="C14436" s="1" t="s">
        <v>1933</v>
      </c>
      <c r="D14436" s="1" t="n">
        <v>1</v>
      </c>
      <c r="E14436" s="16" t="n">
        <v>7194.38</v>
      </c>
      <c r="F14436" s="17" t="n">
        <v>0</v>
      </c>
      <c r="G14436" s="16" t="n">
        <v>7194.38</v>
      </c>
      <c r="I14436" s="1" t="str">
        <f aca="false">INDEX(Products!$C$2:$C$51,MATCH(C14436,Products!$A$2:$A$51,0))</f>
        <v>Electronics</v>
      </c>
      <c r="J14436" s="1" t="str">
        <f aca="false">INDEX(Orders!$E$2:$E$8001,MATCH(B14436,Orders!$A$2:$A$8001,0))</f>
        <v>Delivered</v>
      </c>
      <c r="K14436" s="1" t="str">
        <f aca="false">LEFT(INDEX(Orders!$C$2:$C$8001,MATCH(B14436,Orders!$A$2:$A$8001,0)),7)</f>
        <v>2025-11</v>
      </c>
    </row>
    <row r="14437" customFormat="false" ht="15" hidden="false" customHeight="true" outlineLevel="0" collapsed="false">
      <c r="A14437" s="1" t="s">
        <v>24907</v>
      </c>
      <c r="B14437" s="1" t="s">
        <v>9512</v>
      </c>
      <c r="C14437" s="1" t="s">
        <v>1975</v>
      </c>
      <c r="D14437" s="1" t="n">
        <v>1</v>
      </c>
      <c r="E14437" s="16" t="n">
        <v>862.99</v>
      </c>
      <c r="F14437" s="17" t="n">
        <v>0</v>
      </c>
      <c r="G14437" s="16" t="n">
        <v>862.99</v>
      </c>
      <c r="I14437" s="1" t="str">
        <f aca="false">INDEX(Products!$C$2:$C$51,MATCH(C14437,Products!$A$2:$A$51,0))</f>
        <v>Beauty &amp; Personal Care</v>
      </c>
      <c r="J14437" s="1" t="str">
        <f aca="false">INDEX(Orders!$E$2:$E$8001,MATCH(B14437,Orders!$A$2:$A$8001,0))</f>
        <v>Delivered</v>
      </c>
      <c r="K14437" s="1" t="str">
        <f aca="false">LEFT(INDEX(Orders!$C$2:$C$8001,MATCH(B14437,Orders!$A$2:$A$8001,0)),7)</f>
        <v>2025-11</v>
      </c>
    </row>
    <row r="14438" customFormat="false" ht="15" hidden="false" customHeight="true" outlineLevel="0" collapsed="false">
      <c r="A14438" s="1" t="s">
        <v>24908</v>
      </c>
      <c r="B14438" s="1" t="s">
        <v>9513</v>
      </c>
      <c r="C14438" s="1" t="s">
        <v>1990</v>
      </c>
      <c r="D14438" s="1" t="n">
        <v>1</v>
      </c>
      <c r="E14438" s="16" t="n">
        <v>5311.32</v>
      </c>
      <c r="F14438" s="17" t="n">
        <v>0</v>
      </c>
      <c r="G14438" s="16" t="n">
        <v>5311.32</v>
      </c>
      <c r="I14438" s="1" t="str">
        <f aca="false">INDEX(Products!$C$2:$C$51,MATCH(C14438,Products!$A$2:$A$51,0))</f>
        <v>Sports &amp; Fitness</v>
      </c>
      <c r="J14438" s="1" t="str">
        <f aca="false">INDEX(Orders!$E$2:$E$8001,MATCH(B14438,Orders!$A$2:$A$8001,0))</f>
        <v>Delivered</v>
      </c>
      <c r="K14438" s="1" t="str">
        <f aca="false">LEFT(INDEX(Orders!$C$2:$C$8001,MATCH(B14438,Orders!$A$2:$A$8001,0)),7)</f>
        <v>2025-10</v>
      </c>
    </row>
    <row r="14439" customFormat="false" ht="15" hidden="false" customHeight="true" outlineLevel="0" collapsed="false">
      <c r="A14439" s="1" t="s">
        <v>24909</v>
      </c>
      <c r="B14439" s="1" t="s">
        <v>9514</v>
      </c>
      <c r="C14439" s="1" t="s">
        <v>2006</v>
      </c>
      <c r="D14439" s="1" t="n">
        <v>1</v>
      </c>
      <c r="E14439" s="16" t="n">
        <v>482.17</v>
      </c>
      <c r="F14439" s="17" t="n">
        <v>0.2</v>
      </c>
      <c r="G14439" s="16" t="n">
        <v>385.74</v>
      </c>
      <c r="I14439" s="1" t="str">
        <f aca="false">INDEX(Products!$C$2:$C$51,MATCH(C14439,Products!$A$2:$A$51,0))</f>
        <v>Books &amp; Stationery</v>
      </c>
      <c r="J14439" s="1" t="str">
        <f aca="false">INDEX(Orders!$E$2:$E$8001,MATCH(B14439,Orders!$A$2:$A$8001,0))</f>
        <v>Delivered</v>
      </c>
      <c r="K14439" s="1" t="str">
        <f aca="false">LEFT(INDEX(Orders!$C$2:$C$8001,MATCH(B14439,Orders!$A$2:$A$8001,0)),7)</f>
        <v>2025-08</v>
      </c>
    </row>
    <row r="14440" customFormat="false" ht="15" hidden="false" customHeight="true" outlineLevel="0" collapsed="false">
      <c r="A14440" s="1" t="s">
        <v>24910</v>
      </c>
      <c r="B14440" s="1" t="s">
        <v>9515</v>
      </c>
      <c r="C14440" s="1" t="s">
        <v>1930</v>
      </c>
      <c r="D14440" s="1" t="n">
        <v>1</v>
      </c>
      <c r="E14440" s="16" t="n">
        <v>2398.35</v>
      </c>
      <c r="F14440" s="17" t="n">
        <v>0.05</v>
      </c>
      <c r="G14440" s="16" t="n">
        <v>2278.43</v>
      </c>
      <c r="I14440" s="1" t="str">
        <f aca="false">INDEX(Products!$C$2:$C$51,MATCH(C14440,Products!$A$2:$A$51,0))</f>
        <v>Electronics</v>
      </c>
      <c r="J14440" s="1" t="str">
        <f aca="false">INDEX(Orders!$E$2:$E$8001,MATCH(B14440,Orders!$A$2:$A$8001,0))</f>
        <v>Cancelled</v>
      </c>
      <c r="K14440" s="1" t="str">
        <f aca="false">LEFT(INDEX(Orders!$C$2:$C$8001,MATCH(B14440,Orders!$A$2:$A$8001,0)),7)</f>
        <v>2025-03</v>
      </c>
    </row>
    <row r="14441" customFormat="false" ht="15" hidden="false" customHeight="true" outlineLevel="0" collapsed="false">
      <c r="A14441" s="1" t="s">
        <v>24911</v>
      </c>
      <c r="B14441" s="1" t="s">
        <v>9516</v>
      </c>
      <c r="C14441" s="1" t="s">
        <v>1940</v>
      </c>
      <c r="D14441" s="1" t="n">
        <v>1</v>
      </c>
      <c r="E14441" s="16" t="n">
        <v>2374.52</v>
      </c>
      <c r="F14441" s="17" t="n">
        <v>0.15</v>
      </c>
      <c r="G14441" s="16" t="n">
        <v>2018.34</v>
      </c>
      <c r="I14441" s="1" t="str">
        <f aca="false">INDEX(Products!$C$2:$C$51,MATCH(C14441,Products!$A$2:$A$51,0))</f>
        <v>Fashion</v>
      </c>
      <c r="J14441" s="1" t="str">
        <f aca="false">INDEX(Orders!$E$2:$E$8001,MATCH(B14441,Orders!$A$2:$A$8001,0))</f>
        <v>Delivered</v>
      </c>
      <c r="K14441" s="1" t="str">
        <f aca="false">LEFT(INDEX(Orders!$C$2:$C$8001,MATCH(B14441,Orders!$A$2:$A$8001,0)),7)</f>
        <v>2025-10</v>
      </c>
    </row>
    <row r="14442" customFormat="false" ht="15" hidden="false" customHeight="true" outlineLevel="0" collapsed="false">
      <c r="A14442" s="1" t="s">
        <v>24912</v>
      </c>
      <c r="B14442" s="1" t="s">
        <v>9517</v>
      </c>
      <c r="C14442" s="1" t="s">
        <v>1990</v>
      </c>
      <c r="D14442" s="1" t="n">
        <v>2</v>
      </c>
      <c r="E14442" s="16" t="n">
        <v>5311.32</v>
      </c>
      <c r="F14442" s="17" t="n">
        <v>0.15</v>
      </c>
      <c r="G14442" s="16" t="n">
        <v>9029.24</v>
      </c>
      <c r="I14442" s="1" t="str">
        <f aca="false">INDEX(Products!$C$2:$C$51,MATCH(C14442,Products!$A$2:$A$51,0))</f>
        <v>Sports &amp; Fitness</v>
      </c>
      <c r="J14442" s="1" t="str">
        <f aca="false">INDEX(Orders!$E$2:$E$8001,MATCH(B14442,Orders!$A$2:$A$8001,0))</f>
        <v>Delivered</v>
      </c>
      <c r="K14442" s="1" t="str">
        <f aca="false">LEFT(INDEX(Orders!$C$2:$C$8001,MATCH(B14442,Orders!$A$2:$A$8001,0)),7)</f>
        <v>2025-07</v>
      </c>
    </row>
    <row r="14443" customFormat="false" ht="15" hidden="false" customHeight="true" outlineLevel="0" collapsed="false">
      <c r="A14443" s="1" t="s">
        <v>24913</v>
      </c>
      <c r="B14443" s="1" t="s">
        <v>9517</v>
      </c>
      <c r="C14443" s="1" t="s">
        <v>1953</v>
      </c>
      <c r="D14443" s="1" t="n">
        <v>1</v>
      </c>
      <c r="E14443" s="16" t="n">
        <v>4914.12</v>
      </c>
      <c r="F14443" s="17" t="n">
        <v>0</v>
      </c>
      <c r="G14443" s="16" t="n">
        <v>4914.12</v>
      </c>
      <c r="I14443" s="1" t="str">
        <f aca="false">INDEX(Products!$C$2:$C$51,MATCH(C14443,Products!$A$2:$A$51,0))</f>
        <v>Fashion</v>
      </c>
      <c r="J14443" s="1" t="str">
        <f aca="false">INDEX(Orders!$E$2:$E$8001,MATCH(B14443,Orders!$A$2:$A$8001,0))</f>
        <v>Delivered</v>
      </c>
      <c r="K14443" s="1" t="str">
        <f aca="false">LEFT(INDEX(Orders!$C$2:$C$8001,MATCH(B14443,Orders!$A$2:$A$8001,0)),7)</f>
        <v>2025-07</v>
      </c>
    </row>
    <row r="14444" customFormat="false" ht="15" hidden="false" customHeight="true" outlineLevel="0" collapsed="false">
      <c r="A14444" s="1" t="s">
        <v>24914</v>
      </c>
      <c r="B14444" s="1" t="s">
        <v>9517</v>
      </c>
      <c r="C14444" s="1" t="s">
        <v>1969</v>
      </c>
      <c r="D14444" s="1" t="n">
        <v>2</v>
      </c>
      <c r="E14444" s="16" t="n">
        <v>9171.98</v>
      </c>
      <c r="F14444" s="17" t="n">
        <v>0.15</v>
      </c>
      <c r="G14444" s="16" t="n">
        <v>15592.37</v>
      </c>
      <c r="I14444" s="1" t="str">
        <f aca="false">INDEX(Products!$C$2:$C$51,MATCH(C14444,Products!$A$2:$A$51,0))</f>
        <v>Home &amp; Kitchen</v>
      </c>
      <c r="J14444" s="1" t="str">
        <f aca="false">INDEX(Orders!$E$2:$E$8001,MATCH(B14444,Orders!$A$2:$A$8001,0))</f>
        <v>Delivered</v>
      </c>
      <c r="K14444" s="1" t="str">
        <f aca="false">LEFT(INDEX(Orders!$C$2:$C$8001,MATCH(B14444,Orders!$A$2:$A$8001,0)),7)</f>
        <v>2025-07</v>
      </c>
    </row>
    <row r="14445" customFormat="false" ht="15" hidden="false" customHeight="true" outlineLevel="0" collapsed="false">
      <c r="A14445" s="1" t="s">
        <v>24915</v>
      </c>
      <c r="B14445" s="1" t="s">
        <v>9518</v>
      </c>
      <c r="C14445" s="1" t="s">
        <v>1988</v>
      </c>
      <c r="D14445" s="1" t="n">
        <v>1</v>
      </c>
      <c r="E14445" s="16" t="n">
        <v>681.07</v>
      </c>
      <c r="F14445" s="17" t="n">
        <v>0</v>
      </c>
      <c r="G14445" s="16" t="n">
        <v>681.07</v>
      </c>
      <c r="I14445" s="1" t="str">
        <f aca="false">INDEX(Products!$C$2:$C$51,MATCH(C14445,Products!$A$2:$A$51,0))</f>
        <v>Sports &amp; Fitness</v>
      </c>
      <c r="J14445" s="1" t="str">
        <f aca="false">INDEX(Orders!$E$2:$E$8001,MATCH(B14445,Orders!$A$2:$A$8001,0))</f>
        <v>Delivered</v>
      </c>
      <c r="K14445" s="1" t="str">
        <f aca="false">LEFT(INDEX(Orders!$C$2:$C$8001,MATCH(B14445,Orders!$A$2:$A$8001,0)),7)</f>
        <v>2025-11</v>
      </c>
    </row>
    <row r="14446" customFormat="false" ht="15" hidden="false" customHeight="true" outlineLevel="0" collapsed="false">
      <c r="A14446" s="1" t="s">
        <v>24916</v>
      </c>
      <c r="B14446" s="1" t="s">
        <v>9518</v>
      </c>
      <c r="C14446" s="1" t="s">
        <v>1926</v>
      </c>
      <c r="D14446" s="1" t="n">
        <v>1</v>
      </c>
      <c r="E14446" s="16" t="n">
        <v>1478.08</v>
      </c>
      <c r="F14446" s="17" t="n">
        <v>0</v>
      </c>
      <c r="G14446" s="16" t="n">
        <v>1478.08</v>
      </c>
      <c r="I14446" s="1" t="str">
        <f aca="false">INDEX(Products!$C$2:$C$51,MATCH(C14446,Products!$A$2:$A$51,0))</f>
        <v>Electronics</v>
      </c>
      <c r="J14446" s="1" t="str">
        <f aca="false">INDEX(Orders!$E$2:$E$8001,MATCH(B14446,Orders!$A$2:$A$8001,0))</f>
        <v>Delivered</v>
      </c>
      <c r="K14446" s="1" t="str">
        <f aca="false">LEFT(INDEX(Orders!$C$2:$C$8001,MATCH(B14446,Orders!$A$2:$A$8001,0)),7)</f>
        <v>2025-11</v>
      </c>
    </row>
    <row r="14447" customFormat="false" ht="15" hidden="false" customHeight="true" outlineLevel="0" collapsed="false">
      <c r="A14447" s="1" t="s">
        <v>24917</v>
      </c>
      <c r="B14447" s="1" t="s">
        <v>9518</v>
      </c>
      <c r="C14447" s="1" t="s">
        <v>1976</v>
      </c>
      <c r="D14447" s="1" t="n">
        <v>1</v>
      </c>
      <c r="E14447" s="16" t="n">
        <v>1603.35</v>
      </c>
      <c r="F14447" s="17" t="n">
        <v>0</v>
      </c>
      <c r="G14447" s="16" t="n">
        <v>1603.35</v>
      </c>
      <c r="I14447" s="1" t="str">
        <f aca="false">INDEX(Products!$C$2:$C$51,MATCH(C14447,Products!$A$2:$A$51,0))</f>
        <v>Beauty &amp; Personal Care</v>
      </c>
      <c r="J14447" s="1" t="str">
        <f aca="false">INDEX(Orders!$E$2:$E$8001,MATCH(B14447,Orders!$A$2:$A$8001,0))</f>
        <v>Delivered</v>
      </c>
      <c r="K14447" s="1" t="str">
        <f aca="false">LEFT(INDEX(Orders!$C$2:$C$8001,MATCH(B14447,Orders!$A$2:$A$8001,0)),7)</f>
        <v>2025-11</v>
      </c>
    </row>
    <row r="14448" customFormat="false" ht="15" hidden="false" customHeight="true" outlineLevel="0" collapsed="false">
      <c r="A14448" s="1" t="s">
        <v>24918</v>
      </c>
      <c r="B14448" s="1" t="s">
        <v>9518</v>
      </c>
      <c r="C14448" s="1" t="s">
        <v>1940</v>
      </c>
      <c r="D14448" s="1" t="n">
        <v>1</v>
      </c>
      <c r="E14448" s="16" t="n">
        <v>2374.52</v>
      </c>
      <c r="F14448" s="17" t="n">
        <v>0.15</v>
      </c>
      <c r="G14448" s="16" t="n">
        <v>2018.34</v>
      </c>
      <c r="I14448" s="1" t="str">
        <f aca="false">INDEX(Products!$C$2:$C$51,MATCH(C14448,Products!$A$2:$A$51,0))</f>
        <v>Fashion</v>
      </c>
      <c r="J14448" s="1" t="str">
        <f aca="false">INDEX(Orders!$E$2:$E$8001,MATCH(B14448,Orders!$A$2:$A$8001,0))</f>
        <v>Delivered</v>
      </c>
      <c r="K14448" s="1" t="str">
        <f aca="false">LEFT(INDEX(Orders!$C$2:$C$8001,MATCH(B14448,Orders!$A$2:$A$8001,0)),7)</f>
        <v>2025-11</v>
      </c>
    </row>
    <row r="14449" customFormat="false" ht="15" hidden="false" customHeight="true" outlineLevel="0" collapsed="false">
      <c r="A14449" s="1" t="s">
        <v>24919</v>
      </c>
      <c r="B14449" s="1" t="s">
        <v>9518</v>
      </c>
      <c r="C14449" s="1" t="s">
        <v>1951</v>
      </c>
      <c r="D14449" s="1" t="n">
        <v>1</v>
      </c>
      <c r="E14449" s="16" t="n">
        <v>957.5</v>
      </c>
      <c r="F14449" s="17" t="n">
        <v>0</v>
      </c>
      <c r="G14449" s="16" t="n">
        <v>957.5</v>
      </c>
      <c r="I14449" s="1" t="str">
        <f aca="false">INDEX(Products!$C$2:$C$51,MATCH(C14449,Products!$A$2:$A$51,0))</f>
        <v>Fashion</v>
      </c>
      <c r="J14449" s="1" t="str">
        <f aca="false">INDEX(Orders!$E$2:$E$8001,MATCH(B14449,Orders!$A$2:$A$8001,0))</f>
        <v>Delivered</v>
      </c>
      <c r="K14449" s="1" t="str">
        <f aca="false">LEFT(INDEX(Orders!$C$2:$C$8001,MATCH(B14449,Orders!$A$2:$A$8001,0)),7)</f>
        <v>2025-11</v>
      </c>
    </row>
    <row r="14450" customFormat="false" ht="15" hidden="false" customHeight="true" outlineLevel="0" collapsed="false">
      <c r="A14450" s="1" t="s">
        <v>24920</v>
      </c>
      <c r="B14450" s="1" t="s">
        <v>9519</v>
      </c>
      <c r="C14450" s="1" t="s">
        <v>2006</v>
      </c>
      <c r="D14450" s="1" t="n">
        <v>2</v>
      </c>
      <c r="E14450" s="16" t="n">
        <v>482.17</v>
      </c>
      <c r="F14450" s="17" t="n">
        <v>0</v>
      </c>
      <c r="G14450" s="16" t="n">
        <v>964.34</v>
      </c>
      <c r="I14450" s="1" t="str">
        <f aca="false">INDEX(Products!$C$2:$C$51,MATCH(C14450,Products!$A$2:$A$51,0))</f>
        <v>Books &amp; Stationery</v>
      </c>
      <c r="J14450" s="1" t="str">
        <f aca="false">INDEX(Orders!$E$2:$E$8001,MATCH(B14450,Orders!$A$2:$A$8001,0))</f>
        <v>Delivered</v>
      </c>
      <c r="K14450" s="1" t="str">
        <f aca="false">LEFT(INDEX(Orders!$C$2:$C$8001,MATCH(B14450,Orders!$A$2:$A$8001,0)),7)</f>
        <v>2025-10</v>
      </c>
    </row>
    <row r="14451" customFormat="false" ht="15" hidden="false" customHeight="true" outlineLevel="0" collapsed="false">
      <c r="A14451" s="1" t="s">
        <v>24921</v>
      </c>
      <c r="B14451" s="1" t="s">
        <v>9520</v>
      </c>
      <c r="C14451" s="1" t="s">
        <v>1933</v>
      </c>
      <c r="D14451" s="1" t="n">
        <v>1</v>
      </c>
      <c r="E14451" s="16" t="n">
        <v>7194.38</v>
      </c>
      <c r="F14451" s="17" t="n">
        <v>0</v>
      </c>
      <c r="G14451" s="16" t="n">
        <v>7194.38</v>
      </c>
      <c r="I14451" s="1" t="str">
        <f aca="false">INDEX(Products!$C$2:$C$51,MATCH(C14451,Products!$A$2:$A$51,0))</f>
        <v>Electronics</v>
      </c>
      <c r="J14451" s="1" t="str">
        <f aca="false">INDEX(Orders!$E$2:$E$8001,MATCH(B14451,Orders!$A$2:$A$8001,0))</f>
        <v>Delivered</v>
      </c>
      <c r="K14451" s="1" t="str">
        <f aca="false">LEFT(INDEX(Orders!$C$2:$C$8001,MATCH(B14451,Orders!$A$2:$A$8001,0)),7)</f>
        <v>2025-08</v>
      </c>
    </row>
    <row r="14452" customFormat="false" ht="15" hidden="false" customHeight="true" outlineLevel="0" collapsed="false">
      <c r="A14452" s="1" t="s">
        <v>24922</v>
      </c>
      <c r="B14452" s="1" t="s">
        <v>9520</v>
      </c>
      <c r="C14452" s="1" t="s">
        <v>1990</v>
      </c>
      <c r="D14452" s="1" t="n">
        <v>2</v>
      </c>
      <c r="E14452" s="16" t="n">
        <v>5311.32</v>
      </c>
      <c r="F14452" s="17" t="n">
        <v>0</v>
      </c>
      <c r="G14452" s="16" t="n">
        <v>10622.64</v>
      </c>
      <c r="I14452" s="1" t="str">
        <f aca="false">INDEX(Products!$C$2:$C$51,MATCH(C14452,Products!$A$2:$A$51,0))</f>
        <v>Sports &amp; Fitness</v>
      </c>
      <c r="J14452" s="1" t="str">
        <f aca="false">INDEX(Orders!$E$2:$E$8001,MATCH(B14452,Orders!$A$2:$A$8001,0))</f>
        <v>Delivered</v>
      </c>
      <c r="K14452" s="1" t="str">
        <f aca="false">LEFT(INDEX(Orders!$C$2:$C$8001,MATCH(B14452,Orders!$A$2:$A$8001,0)),7)</f>
        <v>2025-08</v>
      </c>
    </row>
    <row r="14453" customFormat="false" ht="15" hidden="false" customHeight="true" outlineLevel="0" collapsed="false">
      <c r="A14453" s="1" t="s">
        <v>24923</v>
      </c>
      <c r="B14453" s="1" t="s">
        <v>9520</v>
      </c>
      <c r="C14453" s="1" t="s">
        <v>1961</v>
      </c>
      <c r="D14453" s="1" t="n">
        <v>1</v>
      </c>
      <c r="E14453" s="16" t="n">
        <v>3493.68</v>
      </c>
      <c r="F14453" s="17" t="n">
        <v>0.15</v>
      </c>
      <c r="G14453" s="16" t="n">
        <v>2969.63</v>
      </c>
      <c r="I14453" s="1" t="str">
        <f aca="false">INDEX(Products!$C$2:$C$51,MATCH(C14453,Products!$A$2:$A$51,0))</f>
        <v>Home &amp; Kitchen</v>
      </c>
      <c r="J14453" s="1" t="str">
        <f aca="false">INDEX(Orders!$E$2:$E$8001,MATCH(B14453,Orders!$A$2:$A$8001,0))</f>
        <v>Delivered</v>
      </c>
      <c r="K14453" s="1" t="str">
        <f aca="false">LEFT(INDEX(Orders!$C$2:$C$8001,MATCH(B14453,Orders!$A$2:$A$8001,0)),7)</f>
        <v>2025-08</v>
      </c>
    </row>
    <row r="14454" customFormat="false" ht="15" hidden="false" customHeight="true" outlineLevel="0" collapsed="false">
      <c r="A14454" s="1" t="s">
        <v>24924</v>
      </c>
      <c r="B14454" s="1" t="s">
        <v>9521</v>
      </c>
      <c r="C14454" s="1" t="s">
        <v>1973</v>
      </c>
      <c r="D14454" s="1" t="n">
        <v>1</v>
      </c>
      <c r="E14454" s="16" t="n">
        <v>1158.24</v>
      </c>
      <c r="F14454" s="17" t="n">
        <v>0.05</v>
      </c>
      <c r="G14454" s="16" t="n">
        <v>1100.33</v>
      </c>
      <c r="I14454" s="1" t="str">
        <f aca="false">INDEX(Products!$C$2:$C$51,MATCH(C14454,Products!$A$2:$A$51,0))</f>
        <v>Home &amp; Kitchen</v>
      </c>
      <c r="J14454" s="1" t="str">
        <f aca="false">INDEX(Orders!$E$2:$E$8001,MATCH(B14454,Orders!$A$2:$A$8001,0))</f>
        <v>Cancelled</v>
      </c>
      <c r="K14454" s="1" t="str">
        <f aca="false">LEFT(INDEX(Orders!$C$2:$C$8001,MATCH(B14454,Orders!$A$2:$A$8001,0)),7)</f>
        <v>2025-05</v>
      </c>
    </row>
    <row r="14455" customFormat="false" ht="15" hidden="false" customHeight="true" outlineLevel="0" collapsed="false">
      <c r="A14455" s="1" t="s">
        <v>24925</v>
      </c>
      <c r="B14455" s="1" t="s">
        <v>9521</v>
      </c>
      <c r="C14455" s="1" t="s">
        <v>1969</v>
      </c>
      <c r="D14455" s="1" t="n">
        <v>1</v>
      </c>
      <c r="E14455" s="16" t="n">
        <v>9171.98</v>
      </c>
      <c r="F14455" s="17" t="n">
        <v>0</v>
      </c>
      <c r="G14455" s="16" t="n">
        <v>9171.98</v>
      </c>
      <c r="I14455" s="1" t="str">
        <f aca="false">INDEX(Products!$C$2:$C$51,MATCH(C14455,Products!$A$2:$A$51,0))</f>
        <v>Home &amp; Kitchen</v>
      </c>
      <c r="J14455" s="1" t="str">
        <f aca="false">INDEX(Orders!$E$2:$E$8001,MATCH(B14455,Orders!$A$2:$A$8001,0))</f>
        <v>Cancelled</v>
      </c>
      <c r="K14455" s="1" t="str">
        <f aca="false">LEFT(INDEX(Orders!$C$2:$C$8001,MATCH(B14455,Orders!$A$2:$A$8001,0)),7)</f>
        <v>2025-05</v>
      </c>
    </row>
    <row r="14456" customFormat="false" ht="15" hidden="false" customHeight="true" outlineLevel="0" collapsed="false">
      <c r="A14456" s="1" t="s">
        <v>24926</v>
      </c>
      <c r="B14456" s="1" t="s">
        <v>9522</v>
      </c>
      <c r="C14456" s="1" t="s">
        <v>1924</v>
      </c>
      <c r="D14456" s="1" t="n">
        <v>1</v>
      </c>
      <c r="E14456" s="16" t="n">
        <v>1971</v>
      </c>
      <c r="F14456" s="17" t="n">
        <v>0.1</v>
      </c>
      <c r="G14456" s="16" t="n">
        <v>1773.9</v>
      </c>
      <c r="I14456" s="1" t="str">
        <f aca="false">INDEX(Products!$C$2:$C$51,MATCH(C14456,Products!$A$2:$A$51,0))</f>
        <v>Electronics</v>
      </c>
      <c r="J14456" s="1" t="str">
        <f aca="false">INDEX(Orders!$E$2:$E$8001,MATCH(B14456,Orders!$A$2:$A$8001,0))</f>
        <v>Delivered</v>
      </c>
      <c r="K14456" s="1" t="str">
        <f aca="false">LEFT(INDEX(Orders!$C$2:$C$8001,MATCH(B14456,Orders!$A$2:$A$8001,0)),7)</f>
        <v>2024-09</v>
      </c>
    </row>
    <row r="14457" customFormat="false" ht="15" hidden="false" customHeight="true" outlineLevel="0" collapsed="false">
      <c r="A14457" s="1" t="s">
        <v>24927</v>
      </c>
      <c r="B14457" s="1" t="s">
        <v>9522</v>
      </c>
      <c r="C14457" s="1" t="s">
        <v>1928</v>
      </c>
      <c r="D14457" s="1" t="n">
        <v>2</v>
      </c>
      <c r="E14457" s="16" t="n">
        <v>657.82</v>
      </c>
      <c r="F14457" s="17" t="n">
        <v>0</v>
      </c>
      <c r="G14457" s="16" t="n">
        <v>1315.64</v>
      </c>
      <c r="I14457" s="1" t="str">
        <f aca="false">INDEX(Products!$C$2:$C$51,MATCH(C14457,Products!$A$2:$A$51,0))</f>
        <v>Electronics</v>
      </c>
      <c r="J14457" s="1" t="str">
        <f aca="false">INDEX(Orders!$E$2:$E$8001,MATCH(B14457,Orders!$A$2:$A$8001,0))</f>
        <v>Delivered</v>
      </c>
      <c r="K14457" s="1" t="str">
        <f aca="false">LEFT(INDEX(Orders!$C$2:$C$8001,MATCH(B14457,Orders!$A$2:$A$8001,0)),7)</f>
        <v>2024-09</v>
      </c>
    </row>
    <row r="14458" customFormat="false" ht="15" hidden="false" customHeight="true" outlineLevel="0" collapsed="false">
      <c r="A14458" s="1" t="s">
        <v>24928</v>
      </c>
      <c r="B14458" s="1" t="s">
        <v>9523</v>
      </c>
      <c r="C14458" s="1" t="s">
        <v>1918</v>
      </c>
      <c r="D14458" s="1" t="n">
        <v>1</v>
      </c>
      <c r="E14458" s="16" t="n">
        <v>2978.99</v>
      </c>
      <c r="F14458" s="17" t="n">
        <v>0.1</v>
      </c>
      <c r="G14458" s="16" t="n">
        <v>2681.09</v>
      </c>
      <c r="I14458" s="1" t="str">
        <f aca="false">INDEX(Products!$C$2:$C$51,MATCH(C14458,Products!$A$2:$A$51,0))</f>
        <v>Electronics</v>
      </c>
      <c r="J14458" s="1" t="str">
        <f aca="false">INDEX(Orders!$E$2:$E$8001,MATCH(B14458,Orders!$A$2:$A$8001,0))</f>
        <v>Returned</v>
      </c>
      <c r="K14458" s="1" t="str">
        <f aca="false">LEFT(INDEX(Orders!$C$2:$C$8001,MATCH(B14458,Orders!$A$2:$A$8001,0)),7)</f>
        <v>2024-02</v>
      </c>
    </row>
    <row r="14459" customFormat="false" ht="15" hidden="false" customHeight="true" outlineLevel="0" collapsed="false">
      <c r="A14459" s="1" t="s">
        <v>24929</v>
      </c>
      <c r="B14459" s="1" t="s">
        <v>9523</v>
      </c>
      <c r="C14459" s="1" t="s">
        <v>1940</v>
      </c>
      <c r="D14459" s="1" t="n">
        <v>1</v>
      </c>
      <c r="E14459" s="16" t="n">
        <v>2374.52</v>
      </c>
      <c r="F14459" s="17" t="n">
        <v>0.2</v>
      </c>
      <c r="G14459" s="16" t="n">
        <v>1899.62</v>
      </c>
      <c r="I14459" s="1" t="str">
        <f aca="false">INDEX(Products!$C$2:$C$51,MATCH(C14459,Products!$A$2:$A$51,0))</f>
        <v>Fashion</v>
      </c>
      <c r="J14459" s="1" t="str">
        <f aca="false">INDEX(Orders!$E$2:$E$8001,MATCH(B14459,Orders!$A$2:$A$8001,0))</f>
        <v>Returned</v>
      </c>
      <c r="K14459" s="1" t="str">
        <f aca="false">LEFT(INDEX(Orders!$C$2:$C$8001,MATCH(B14459,Orders!$A$2:$A$8001,0)),7)</f>
        <v>2024-02</v>
      </c>
    </row>
    <row r="14460" customFormat="false" ht="15" hidden="false" customHeight="true" outlineLevel="0" collapsed="false">
      <c r="A14460" s="1" t="s">
        <v>24930</v>
      </c>
      <c r="B14460" s="1" t="s">
        <v>9523</v>
      </c>
      <c r="C14460" s="1" t="s">
        <v>2007</v>
      </c>
      <c r="D14460" s="1" t="n">
        <v>1</v>
      </c>
      <c r="E14460" s="16" t="n">
        <v>750.27</v>
      </c>
      <c r="F14460" s="17" t="n">
        <v>0.15</v>
      </c>
      <c r="G14460" s="16" t="n">
        <v>637.73</v>
      </c>
      <c r="I14460" s="1" t="str">
        <f aca="false">INDEX(Products!$C$2:$C$51,MATCH(C14460,Products!$A$2:$A$51,0))</f>
        <v>Books &amp; Stationery</v>
      </c>
      <c r="J14460" s="1" t="str">
        <f aca="false">INDEX(Orders!$E$2:$E$8001,MATCH(B14460,Orders!$A$2:$A$8001,0))</f>
        <v>Returned</v>
      </c>
      <c r="K14460" s="1" t="str">
        <f aca="false">LEFT(INDEX(Orders!$C$2:$C$8001,MATCH(B14460,Orders!$A$2:$A$8001,0)),7)</f>
        <v>2024-02</v>
      </c>
    </row>
    <row r="14461" customFormat="false" ht="15" hidden="false" customHeight="true" outlineLevel="0" collapsed="false">
      <c r="A14461" s="1" t="s">
        <v>24931</v>
      </c>
      <c r="B14461" s="1" t="s">
        <v>9524</v>
      </c>
      <c r="C14461" s="1" t="s">
        <v>1997</v>
      </c>
      <c r="D14461" s="1" t="n">
        <v>1</v>
      </c>
      <c r="E14461" s="16" t="n">
        <v>311.15</v>
      </c>
      <c r="F14461" s="17" t="n">
        <v>0.2</v>
      </c>
      <c r="G14461" s="16" t="n">
        <v>248.92</v>
      </c>
      <c r="I14461" s="1" t="str">
        <f aca="false">INDEX(Products!$C$2:$C$51,MATCH(C14461,Products!$A$2:$A$51,0))</f>
        <v>Sports &amp; Fitness</v>
      </c>
      <c r="J14461" s="1" t="str">
        <f aca="false">INDEX(Orders!$E$2:$E$8001,MATCH(B14461,Orders!$A$2:$A$8001,0))</f>
        <v>Delivered</v>
      </c>
      <c r="K14461" s="1" t="str">
        <f aca="false">LEFT(INDEX(Orders!$C$2:$C$8001,MATCH(B14461,Orders!$A$2:$A$8001,0)),7)</f>
        <v>2024-05</v>
      </c>
    </row>
    <row r="14462" customFormat="false" ht="15" hidden="false" customHeight="true" outlineLevel="0" collapsed="false">
      <c r="A14462" s="1" t="s">
        <v>24932</v>
      </c>
      <c r="B14462" s="1" t="s">
        <v>9524</v>
      </c>
      <c r="C14462" s="1" t="s">
        <v>1937</v>
      </c>
      <c r="D14462" s="1" t="n">
        <v>1</v>
      </c>
      <c r="E14462" s="16" t="n">
        <v>1364.75</v>
      </c>
      <c r="F14462" s="17" t="n">
        <v>0</v>
      </c>
      <c r="G14462" s="16" t="n">
        <v>1364.75</v>
      </c>
      <c r="I14462" s="1" t="str">
        <f aca="false">INDEX(Products!$C$2:$C$51,MATCH(C14462,Products!$A$2:$A$51,0))</f>
        <v>Fashion</v>
      </c>
      <c r="J14462" s="1" t="str">
        <f aca="false">INDEX(Orders!$E$2:$E$8001,MATCH(B14462,Orders!$A$2:$A$8001,0))</f>
        <v>Delivered</v>
      </c>
      <c r="K14462" s="1" t="str">
        <f aca="false">LEFT(INDEX(Orders!$C$2:$C$8001,MATCH(B14462,Orders!$A$2:$A$8001,0)),7)</f>
        <v>2024-05</v>
      </c>
    </row>
    <row r="14463" customFormat="false" ht="15" hidden="false" customHeight="true" outlineLevel="0" collapsed="false">
      <c r="A14463" s="1" t="s">
        <v>24933</v>
      </c>
      <c r="B14463" s="1" t="s">
        <v>9525</v>
      </c>
      <c r="C14463" s="1" t="s">
        <v>1971</v>
      </c>
      <c r="D14463" s="1" t="n">
        <v>1</v>
      </c>
      <c r="E14463" s="16" t="n">
        <v>2073.63</v>
      </c>
      <c r="F14463" s="17" t="n">
        <v>0.2</v>
      </c>
      <c r="G14463" s="16" t="n">
        <v>1658.9</v>
      </c>
      <c r="I14463" s="1" t="str">
        <f aca="false">INDEX(Products!$C$2:$C$51,MATCH(C14463,Products!$A$2:$A$51,0))</f>
        <v>Home &amp; Kitchen</v>
      </c>
      <c r="J14463" s="1" t="str">
        <f aca="false">INDEX(Orders!$E$2:$E$8001,MATCH(B14463,Orders!$A$2:$A$8001,0))</f>
        <v>Returned</v>
      </c>
      <c r="K14463" s="1" t="str">
        <f aca="false">LEFT(INDEX(Orders!$C$2:$C$8001,MATCH(B14463,Orders!$A$2:$A$8001,0)),7)</f>
        <v>2024-11</v>
      </c>
    </row>
    <row r="14464" customFormat="false" ht="15" hidden="false" customHeight="true" outlineLevel="0" collapsed="false">
      <c r="A14464" s="1" t="s">
        <v>24934</v>
      </c>
      <c r="B14464" s="1" t="s">
        <v>9526</v>
      </c>
      <c r="C14464" s="1" t="s">
        <v>1990</v>
      </c>
      <c r="D14464" s="1" t="n">
        <v>1</v>
      </c>
      <c r="E14464" s="16" t="n">
        <v>5311.32</v>
      </c>
      <c r="F14464" s="17" t="n">
        <v>0</v>
      </c>
      <c r="G14464" s="16" t="n">
        <v>5311.32</v>
      </c>
      <c r="I14464" s="1" t="str">
        <f aca="false">INDEX(Products!$C$2:$C$51,MATCH(C14464,Products!$A$2:$A$51,0))</f>
        <v>Sports &amp; Fitness</v>
      </c>
      <c r="J14464" s="1" t="str">
        <f aca="false">INDEX(Orders!$E$2:$E$8001,MATCH(B14464,Orders!$A$2:$A$8001,0))</f>
        <v>Delivered</v>
      </c>
      <c r="K14464" s="1" t="str">
        <f aca="false">LEFT(INDEX(Orders!$C$2:$C$8001,MATCH(B14464,Orders!$A$2:$A$8001,0)),7)</f>
        <v>2025-01</v>
      </c>
    </row>
    <row r="14465" customFormat="false" ht="15" hidden="false" customHeight="true" outlineLevel="0" collapsed="false">
      <c r="A14465" s="1" t="s">
        <v>24935</v>
      </c>
      <c r="B14465" s="1" t="s">
        <v>9526</v>
      </c>
      <c r="C14465" s="1" t="s">
        <v>2006</v>
      </c>
      <c r="D14465" s="1" t="n">
        <v>1</v>
      </c>
      <c r="E14465" s="16" t="n">
        <v>482.17</v>
      </c>
      <c r="F14465" s="17" t="n">
        <v>0.1</v>
      </c>
      <c r="G14465" s="16" t="n">
        <v>433.95</v>
      </c>
      <c r="I14465" s="1" t="str">
        <f aca="false">INDEX(Products!$C$2:$C$51,MATCH(C14465,Products!$A$2:$A$51,0))</f>
        <v>Books &amp; Stationery</v>
      </c>
      <c r="J14465" s="1" t="str">
        <f aca="false">INDEX(Orders!$E$2:$E$8001,MATCH(B14465,Orders!$A$2:$A$8001,0))</f>
        <v>Delivered</v>
      </c>
      <c r="K14465" s="1" t="str">
        <f aca="false">LEFT(INDEX(Orders!$C$2:$C$8001,MATCH(B14465,Orders!$A$2:$A$8001,0)),7)</f>
        <v>2025-01</v>
      </c>
    </row>
    <row r="14466" customFormat="false" ht="15" hidden="false" customHeight="true" outlineLevel="0" collapsed="false">
      <c r="A14466" s="1" t="s">
        <v>24936</v>
      </c>
      <c r="B14466" s="1" t="s">
        <v>9526</v>
      </c>
      <c r="C14466" s="1" t="s">
        <v>2007</v>
      </c>
      <c r="D14466" s="1" t="n">
        <v>2</v>
      </c>
      <c r="E14466" s="16" t="n">
        <v>750.27</v>
      </c>
      <c r="F14466" s="17" t="n">
        <v>0.15</v>
      </c>
      <c r="G14466" s="16" t="n">
        <v>1275.46</v>
      </c>
      <c r="I14466" s="1" t="str">
        <f aca="false">INDEX(Products!$C$2:$C$51,MATCH(C14466,Products!$A$2:$A$51,0))</f>
        <v>Books &amp; Stationery</v>
      </c>
      <c r="J14466" s="1" t="str">
        <f aca="false">INDEX(Orders!$E$2:$E$8001,MATCH(B14466,Orders!$A$2:$A$8001,0))</f>
        <v>Delivered</v>
      </c>
      <c r="K14466" s="1" t="str">
        <f aca="false">LEFT(INDEX(Orders!$C$2:$C$8001,MATCH(B14466,Orders!$A$2:$A$8001,0)),7)</f>
        <v>2025-01</v>
      </c>
    </row>
    <row r="14467" customFormat="false" ht="15" hidden="false" customHeight="true" outlineLevel="0" collapsed="false">
      <c r="A14467" s="1" t="s">
        <v>24937</v>
      </c>
      <c r="B14467" s="1" t="s">
        <v>9527</v>
      </c>
      <c r="C14467" s="1" t="s">
        <v>2007</v>
      </c>
      <c r="D14467" s="1" t="n">
        <v>1</v>
      </c>
      <c r="E14467" s="16" t="n">
        <v>750.27</v>
      </c>
      <c r="F14467" s="17" t="n">
        <v>0</v>
      </c>
      <c r="G14467" s="16" t="n">
        <v>750.27</v>
      </c>
      <c r="I14467" s="1" t="str">
        <f aca="false">INDEX(Products!$C$2:$C$51,MATCH(C14467,Products!$A$2:$A$51,0))</f>
        <v>Books &amp; Stationery</v>
      </c>
      <c r="J14467" s="1" t="str">
        <f aca="false">INDEX(Orders!$E$2:$E$8001,MATCH(B14467,Orders!$A$2:$A$8001,0))</f>
        <v>Delivered</v>
      </c>
      <c r="K14467" s="1" t="str">
        <f aca="false">LEFT(INDEX(Orders!$C$2:$C$8001,MATCH(B14467,Orders!$A$2:$A$8001,0)),7)</f>
        <v>2024-05</v>
      </c>
    </row>
    <row r="14468" customFormat="false" ht="15" hidden="false" customHeight="true" outlineLevel="0" collapsed="false">
      <c r="A14468" s="1" t="s">
        <v>24938</v>
      </c>
      <c r="B14468" s="1" t="s">
        <v>9527</v>
      </c>
      <c r="C14468" s="1" t="s">
        <v>1997</v>
      </c>
      <c r="D14468" s="1" t="n">
        <v>1</v>
      </c>
      <c r="E14468" s="16" t="n">
        <v>311.15</v>
      </c>
      <c r="F14468" s="17" t="n">
        <v>0.05</v>
      </c>
      <c r="G14468" s="16" t="n">
        <v>295.59</v>
      </c>
      <c r="I14468" s="1" t="str">
        <f aca="false">INDEX(Products!$C$2:$C$51,MATCH(C14468,Products!$A$2:$A$51,0))</f>
        <v>Sports &amp; Fitness</v>
      </c>
      <c r="J14468" s="1" t="str">
        <f aca="false">INDEX(Orders!$E$2:$E$8001,MATCH(B14468,Orders!$A$2:$A$8001,0))</f>
        <v>Delivered</v>
      </c>
      <c r="K14468" s="1" t="str">
        <f aca="false">LEFT(INDEX(Orders!$C$2:$C$8001,MATCH(B14468,Orders!$A$2:$A$8001,0)),7)</f>
        <v>2024-05</v>
      </c>
    </row>
    <row r="14469" customFormat="false" ht="15" hidden="false" customHeight="true" outlineLevel="0" collapsed="false">
      <c r="A14469" s="1" t="s">
        <v>24939</v>
      </c>
      <c r="B14469" s="1" t="s">
        <v>9528</v>
      </c>
      <c r="C14469" s="1" t="s">
        <v>2006</v>
      </c>
      <c r="D14469" s="1" t="n">
        <v>1</v>
      </c>
      <c r="E14469" s="16" t="n">
        <v>482.17</v>
      </c>
      <c r="F14469" s="17" t="n">
        <v>0.1</v>
      </c>
      <c r="G14469" s="16" t="n">
        <v>433.95</v>
      </c>
      <c r="I14469" s="1" t="str">
        <f aca="false">INDEX(Products!$C$2:$C$51,MATCH(C14469,Products!$A$2:$A$51,0))</f>
        <v>Books &amp; Stationery</v>
      </c>
      <c r="J14469" s="1" t="str">
        <f aca="false">INDEX(Orders!$E$2:$E$8001,MATCH(B14469,Orders!$A$2:$A$8001,0))</f>
        <v>Cancelled</v>
      </c>
      <c r="K14469" s="1" t="str">
        <f aca="false">LEFT(INDEX(Orders!$C$2:$C$8001,MATCH(B14469,Orders!$A$2:$A$8001,0)),7)</f>
        <v>2024-10</v>
      </c>
    </row>
    <row r="14470" customFormat="false" ht="15" hidden="false" customHeight="true" outlineLevel="0" collapsed="false">
      <c r="A14470" s="1" t="s">
        <v>24940</v>
      </c>
      <c r="B14470" s="1" t="s">
        <v>9528</v>
      </c>
      <c r="C14470" s="1" t="s">
        <v>1930</v>
      </c>
      <c r="D14470" s="1" t="n">
        <v>1</v>
      </c>
      <c r="E14470" s="16" t="n">
        <v>2398.35</v>
      </c>
      <c r="F14470" s="17" t="n">
        <v>0.05</v>
      </c>
      <c r="G14470" s="16" t="n">
        <v>2278.43</v>
      </c>
      <c r="I14470" s="1" t="str">
        <f aca="false">INDEX(Products!$C$2:$C$51,MATCH(C14470,Products!$A$2:$A$51,0))</f>
        <v>Electronics</v>
      </c>
      <c r="J14470" s="1" t="str">
        <f aca="false">INDEX(Orders!$E$2:$E$8001,MATCH(B14470,Orders!$A$2:$A$8001,0))</f>
        <v>Cancelled</v>
      </c>
      <c r="K14470" s="1" t="str">
        <f aca="false">LEFT(INDEX(Orders!$C$2:$C$8001,MATCH(B14470,Orders!$A$2:$A$8001,0)),7)</f>
        <v>2024-10</v>
      </c>
    </row>
    <row r="14471" customFormat="false" ht="15" hidden="false" customHeight="true" outlineLevel="0" collapsed="false">
      <c r="A14471" s="1" t="s">
        <v>24941</v>
      </c>
      <c r="B14471" s="1" t="s">
        <v>9528</v>
      </c>
      <c r="C14471" s="1" t="s">
        <v>1961</v>
      </c>
      <c r="D14471" s="1" t="n">
        <v>1</v>
      </c>
      <c r="E14471" s="16" t="n">
        <v>3493.68</v>
      </c>
      <c r="F14471" s="17" t="n">
        <v>0</v>
      </c>
      <c r="G14471" s="16" t="n">
        <v>3493.68</v>
      </c>
      <c r="I14471" s="1" t="str">
        <f aca="false">INDEX(Products!$C$2:$C$51,MATCH(C14471,Products!$A$2:$A$51,0))</f>
        <v>Home &amp; Kitchen</v>
      </c>
      <c r="J14471" s="1" t="str">
        <f aca="false">INDEX(Orders!$E$2:$E$8001,MATCH(B14471,Orders!$A$2:$A$8001,0))</f>
        <v>Cancelled</v>
      </c>
      <c r="K14471" s="1" t="str">
        <f aca="false">LEFT(INDEX(Orders!$C$2:$C$8001,MATCH(B14471,Orders!$A$2:$A$8001,0)),7)</f>
        <v>2024-10</v>
      </c>
    </row>
    <row r="14472" customFormat="false" ht="15" hidden="false" customHeight="true" outlineLevel="0" collapsed="false">
      <c r="A14472" s="1" t="s">
        <v>24942</v>
      </c>
      <c r="B14472" s="1" t="s">
        <v>9529</v>
      </c>
      <c r="C14472" s="1" t="s">
        <v>1990</v>
      </c>
      <c r="D14472" s="1" t="n">
        <v>1</v>
      </c>
      <c r="E14472" s="16" t="n">
        <v>5311.32</v>
      </c>
      <c r="F14472" s="17" t="n">
        <v>0</v>
      </c>
      <c r="G14472" s="16" t="n">
        <v>5311.32</v>
      </c>
      <c r="I14472" s="1" t="str">
        <f aca="false">INDEX(Products!$C$2:$C$51,MATCH(C14472,Products!$A$2:$A$51,0))</f>
        <v>Sports &amp; Fitness</v>
      </c>
      <c r="J14472" s="1" t="str">
        <f aca="false">INDEX(Orders!$E$2:$E$8001,MATCH(B14472,Orders!$A$2:$A$8001,0))</f>
        <v>Delivered</v>
      </c>
      <c r="K14472" s="1" t="str">
        <f aca="false">LEFT(INDEX(Orders!$C$2:$C$8001,MATCH(B14472,Orders!$A$2:$A$8001,0)),7)</f>
        <v>2024-04</v>
      </c>
    </row>
    <row r="14473" customFormat="false" ht="15" hidden="false" customHeight="true" outlineLevel="0" collapsed="false">
      <c r="A14473" s="1" t="s">
        <v>24943</v>
      </c>
      <c r="B14473" s="1" t="s">
        <v>9529</v>
      </c>
      <c r="C14473" s="1" t="s">
        <v>1940</v>
      </c>
      <c r="D14473" s="1" t="n">
        <v>1</v>
      </c>
      <c r="E14473" s="16" t="n">
        <v>2374.52</v>
      </c>
      <c r="F14473" s="17" t="n">
        <v>0</v>
      </c>
      <c r="G14473" s="16" t="n">
        <v>2374.52</v>
      </c>
      <c r="I14473" s="1" t="str">
        <f aca="false">INDEX(Products!$C$2:$C$51,MATCH(C14473,Products!$A$2:$A$51,0))</f>
        <v>Fashion</v>
      </c>
      <c r="J14473" s="1" t="str">
        <f aca="false">INDEX(Orders!$E$2:$E$8001,MATCH(B14473,Orders!$A$2:$A$8001,0))</f>
        <v>Delivered</v>
      </c>
      <c r="K14473" s="1" t="str">
        <f aca="false">LEFT(INDEX(Orders!$C$2:$C$8001,MATCH(B14473,Orders!$A$2:$A$8001,0)),7)</f>
        <v>2024-04</v>
      </c>
    </row>
    <row r="14474" customFormat="false" ht="15" hidden="false" customHeight="true" outlineLevel="0" collapsed="false">
      <c r="A14474" s="1" t="s">
        <v>24944</v>
      </c>
      <c r="B14474" s="1" t="s">
        <v>9529</v>
      </c>
      <c r="C14474" s="1" t="s">
        <v>1953</v>
      </c>
      <c r="D14474" s="1" t="n">
        <v>2</v>
      </c>
      <c r="E14474" s="16" t="n">
        <v>4914.12</v>
      </c>
      <c r="F14474" s="17" t="n">
        <v>0</v>
      </c>
      <c r="G14474" s="16" t="n">
        <v>9828.24</v>
      </c>
      <c r="I14474" s="1" t="str">
        <f aca="false">INDEX(Products!$C$2:$C$51,MATCH(C14474,Products!$A$2:$A$51,0))</f>
        <v>Fashion</v>
      </c>
      <c r="J14474" s="1" t="str">
        <f aca="false">INDEX(Orders!$E$2:$E$8001,MATCH(B14474,Orders!$A$2:$A$8001,0))</f>
        <v>Delivered</v>
      </c>
      <c r="K14474" s="1" t="str">
        <f aca="false">LEFT(INDEX(Orders!$C$2:$C$8001,MATCH(B14474,Orders!$A$2:$A$8001,0)),7)</f>
        <v>2024-04</v>
      </c>
    </row>
    <row r="14475" customFormat="false" ht="15" hidden="false" customHeight="true" outlineLevel="0" collapsed="false">
      <c r="A14475" s="1" t="s">
        <v>24945</v>
      </c>
      <c r="B14475" s="1" t="s">
        <v>9530</v>
      </c>
      <c r="C14475" s="1" t="s">
        <v>1997</v>
      </c>
      <c r="D14475" s="1" t="n">
        <v>2</v>
      </c>
      <c r="E14475" s="16" t="n">
        <v>311.15</v>
      </c>
      <c r="F14475" s="17" t="n">
        <v>0</v>
      </c>
      <c r="G14475" s="16" t="n">
        <v>622.3</v>
      </c>
      <c r="I14475" s="1" t="str">
        <f aca="false">INDEX(Products!$C$2:$C$51,MATCH(C14475,Products!$A$2:$A$51,0))</f>
        <v>Sports &amp; Fitness</v>
      </c>
      <c r="J14475" s="1" t="str">
        <f aca="false">INDEX(Orders!$E$2:$E$8001,MATCH(B14475,Orders!$A$2:$A$8001,0))</f>
        <v>Delivered</v>
      </c>
      <c r="K14475" s="1" t="str">
        <f aca="false">LEFT(INDEX(Orders!$C$2:$C$8001,MATCH(B14475,Orders!$A$2:$A$8001,0)),7)</f>
        <v>2024-10</v>
      </c>
    </row>
    <row r="14476" customFormat="false" ht="15" hidden="false" customHeight="true" outlineLevel="0" collapsed="false">
      <c r="A14476" s="1" t="s">
        <v>24946</v>
      </c>
      <c r="B14476" s="1" t="s">
        <v>9531</v>
      </c>
      <c r="C14476" s="1" t="s">
        <v>2002</v>
      </c>
      <c r="D14476" s="1" t="n">
        <v>1</v>
      </c>
      <c r="E14476" s="16" t="n">
        <v>392.75</v>
      </c>
      <c r="F14476" s="17" t="n">
        <v>0.05</v>
      </c>
      <c r="G14476" s="16" t="n">
        <v>373.11</v>
      </c>
      <c r="I14476" s="1" t="str">
        <f aca="false">INDEX(Products!$C$2:$C$51,MATCH(C14476,Products!$A$2:$A$51,0))</f>
        <v>Books &amp; Stationery</v>
      </c>
      <c r="J14476" s="1" t="str">
        <f aca="false">INDEX(Orders!$E$2:$E$8001,MATCH(B14476,Orders!$A$2:$A$8001,0))</f>
        <v>Delivered</v>
      </c>
      <c r="K14476" s="1" t="str">
        <f aca="false">LEFT(INDEX(Orders!$C$2:$C$8001,MATCH(B14476,Orders!$A$2:$A$8001,0)),7)</f>
        <v>2025-08</v>
      </c>
    </row>
    <row r="14477" customFormat="false" ht="15" hidden="false" customHeight="true" outlineLevel="0" collapsed="false">
      <c r="A14477" s="1" t="s">
        <v>24947</v>
      </c>
      <c r="B14477" s="1" t="s">
        <v>9532</v>
      </c>
      <c r="C14477" s="1" t="s">
        <v>1951</v>
      </c>
      <c r="D14477" s="1" t="n">
        <v>2</v>
      </c>
      <c r="E14477" s="16" t="n">
        <v>957.5</v>
      </c>
      <c r="F14477" s="17" t="n">
        <v>0</v>
      </c>
      <c r="G14477" s="16" t="n">
        <v>1915</v>
      </c>
      <c r="I14477" s="1" t="str">
        <f aca="false">INDEX(Products!$C$2:$C$51,MATCH(C14477,Products!$A$2:$A$51,0))</f>
        <v>Fashion</v>
      </c>
      <c r="J14477" s="1" t="str">
        <f aca="false">INDEX(Orders!$E$2:$E$8001,MATCH(B14477,Orders!$A$2:$A$8001,0))</f>
        <v>Delivered</v>
      </c>
      <c r="K14477" s="1" t="str">
        <f aca="false">LEFT(INDEX(Orders!$C$2:$C$8001,MATCH(B14477,Orders!$A$2:$A$8001,0)),7)</f>
        <v>2025-05</v>
      </c>
    </row>
    <row r="14478" customFormat="false" ht="15" hidden="false" customHeight="true" outlineLevel="0" collapsed="false">
      <c r="A14478" s="1" t="s">
        <v>24948</v>
      </c>
      <c r="B14478" s="1" t="s">
        <v>9533</v>
      </c>
      <c r="C14478" s="1" t="s">
        <v>1975</v>
      </c>
      <c r="D14478" s="1" t="n">
        <v>2</v>
      </c>
      <c r="E14478" s="16" t="n">
        <v>862.99</v>
      </c>
      <c r="F14478" s="17" t="n">
        <v>0</v>
      </c>
      <c r="G14478" s="16" t="n">
        <v>1725.98</v>
      </c>
      <c r="I14478" s="1" t="str">
        <f aca="false">INDEX(Products!$C$2:$C$51,MATCH(C14478,Products!$A$2:$A$51,0))</f>
        <v>Beauty &amp; Personal Care</v>
      </c>
      <c r="J14478" s="1" t="str">
        <f aca="false">INDEX(Orders!$E$2:$E$8001,MATCH(B14478,Orders!$A$2:$A$8001,0))</f>
        <v>Delivered</v>
      </c>
      <c r="K14478" s="1" t="str">
        <f aca="false">LEFT(INDEX(Orders!$C$2:$C$8001,MATCH(B14478,Orders!$A$2:$A$8001,0)),7)</f>
        <v>2024-07</v>
      </c>
    </row>
    <row r="14479" customFormat="false" ht="15" hidden="false" customHeight="true" outlineLevel="0" collapsed="false">
      <c r="A14479" s="1" t="s">
        <v>24949</v>
      </c>
      <c r="B14479" s="1" t="s">
        <v>9533</v>
      </c>
      <c r="C14479" s="1" t="s">
        <v>1930</v>
      </c>
      <c r="D14479" s="1" t="n">
        <v>1</v>
      </c>
      <c r="E14479" s="16" t="n">
        <v>2398.35</v>
      </c>
      <c r="F14479" s="17" t="n">
        <v>0</v>
      </c>
      <c r="G14479" s="16" t="n">
        <v>2398.35</v>
      </c>
      <c r="I14479" s="1" t="str">
        <f aca="false">INDEX(Products!$C$2:$C$51,MATCH(C14479,Products!$A$2:$A$51,0))</f>
        <v>Electronics</v>
      </c>
      <c r="J14479" s="1" t="str">
        <f aca="false">INDEX(Orders!$E$2:$E$8001,MATCH(B14479,Orders!$A$2:$A$8001,0))</f>
        <v>Delivered</v>
      </c>
      <c r="K14479" s="1" t="str">
        <f aca="false">LEFT(INDEX(Orders!$C$2:$C$8001,MATCH(B14479,Orders!$A$2:$A$8001,0)),7)</f>
        <v>2024-07</v>
      </c>
    </row>
    <row r="14480" customFormat="false" ht="15" hidden="false" customHeight="true" outlineLevel="0" collapsed="false">
      <c r="A14480" s="1" t="s">
        <v>24950</v>
      </c>
      <c r="B14480" s="1" t="s">
        <v>9533</v>
      </c>
      <c r="C14480" s="1" t="s">
        <v>1979</v>
      </c>
      <c r="D14480" s="1" t="n">
        <v>2</v>
      </c>
      <c r="E14480" s="16" t="n">
        <v>623</v>
      </c>
      <c r="F14480" s="17" t="n">
        <v>0.2</v>
      </c>
      <c r="G14480" s="16" t="n">
        <v>996.8</v>
      </c>
      <c r="I14480" s="1" t="str">
        <f aca="false">INDEX(Products!$C$2:$C$51,MATCH(C14480,Products!$A$2:$A$51,0))</f>
        <v>Beauty &amp; Personal Care</v>
      </c>
      <c r="J14480" s="1" t="str">
        <f aca="false">INDEX(Orders!$E$2:$E$8001,MATCH(B14480,Orders!$A$2:$A$8001,0))</f>
        <v>Delivered</v>
      </c>
      <c r="K14480" s="1" t="str">
        <f aca="false">LEFT(INDEX(Orders!$C$2:$C$8001,MATCH(B14480,Orders!$A$2:$A$8001,0)),7)</f>
        <v>2024-07</v>
      </c>
    </row>
    <row r="14481" customFormat="false" ht="15" hidden="false" customHeight="true" outlineLevel="0" collapsed="false">
      <c r="A14481" s="1" t="s">
        <v>24951</v>
      </c>
      <c r="B14481" s="1" t="s">
        <v>9534</v>
      </c>
      <c r="C14481" s="1" t="s">
        <v>1940</v>
      </c>
      <c r="D14481" s="1" t="n">
        <v>1</v>
      </c>
      <c r="E14481" s="16" t="n">
        <v>2374.52</v>
      </c>
      <c r="F14481" s="17" t="n">
        <v>0.2</v>
      </c>
      <c r="G14481" s="16" t="n">
        <v>1899.62</v>
      </c>
      <c r="I14481" s="1" t="str">
        <f aca="false">INDEX(Products!$C$2:$C$51,MATCH(C14481,Products!$A$2:$A$51,0))</f>
        <v>Fashion</v>
      </c>
      <c r="J14481" s="1" t="str">
        <f aca="false">INDEX(Orders!$E$2:$E$8001,MATCH(B14481,Orders!$A$2:$A$8001,0))</f>
        <v>Delivered</v>
      </c>
      <c r="K14481" s="1" t="str">
        <f aca="false">LEFT(INDEX(Orders!$C$2:$C$8001,MATCH(B14481,Orders!$A$2:$A$8001,0)),7)</f>
        <v>2025-06</v>
      </c>
    </row>
    <row r="14482" customFormat="false" ht="15" hidden="false" customHeight="true" outlineLevel="0" collapsed="false">
      <c r="A14482" s="1" t="s">
        <v>24952</v>
      </c>
      <c r="B14482" s="1" t="s">
        <v>9534</v>
      </c>
      <c r="C14482" s="1" t="s">
        <v>1971</v>
      </c>
      <c r="D14482" s="1" t="n">
        <v>2</v>
      </c>
      <c r="E14482" s="16" t="n">
        <v>2073.63</v>
      </c>
      <c r="F14482" s="17" t="n">
        <v>0</v>
      </c>
      <c r="G14482" s="16" t="n">
        <v>4147.26</v>
      </c>
      <c r="I14482" s="1" t="str">
        <f aca="false">INDEX(Products!$C$2:$C$51,MATCH(C14482,Products!$A$2:$A$51,0))</f>
        <v>Home &amp; Kitchen</v>
      </c>
      <c r="J14482" s="1" t="str">
        <f aca="false">INDEX(Orders!$E$2:$E$8001,MATCH(B14482,Orders!$A$2:$A$8001,0))</f>
        <v>Delivered</v>
      </c>
      <c r="K14482" s="1" t="str">
        <f aca="false">LEFT(INDEX(Orders!$C$2:$C$8001,MATCH(B14482,Orders!$A$2:$A$8001,0)),7)</f>
        <v>2025-06</v>
      </c>
    </row>
    <row r="14483" customFormat="false" ht="15" hidden="false" customHeight="true" outlineLevel="0" collapsed="false">
      <c r="A14483" s="1" t="s">
        <v>24953</v>
      </c>
      <c r="B14483" s="1" t="s">
        <v>9534</v>
      </c>
      <c r="C14483" s="1" t="s">
        <v>1930</v>
      </c>
      <c r="D14483" s="1" t="n">
        <v>2</v>
      </c>
      <c r="E14483" s="16" t="n">
        <v>2398.35</v>
      </c>
      <c r="F14483" s="17" t="n">
        <v>0</v>
      </c>
      <c r="G14483" s="16" t="n">
        <v>4796.7</v>
      </c>
      <c r="I14483" s="1" t="str">
        <f aca="false">INDEX(Products!$C$2:$C$51,MATCH(C14483,Products!$A$2:$A$51,0))</f>
        <v>Electronics</v>
      </c>
      <c r="J14483" s="1" t="str">
        <f aca="false">INDEX(Orders!$E$2:$E$8001,MATCH(B14483,Orders!$A$2:$A$8001,0))</f>
        <v>Delivered</v>
      </c>
      <c r="K14483" s="1" t="str">
        <f aca="false">LEFT(INDEX(Orders!$C$2:$C$8001,MATCH(B14483,Orders!$A$2:$A$8001,0)),7)</f>
        <v>2025-06</v>
      </c>
    </row>
    <row r="14484" customFormat="false" ht="15" hidden="false" customHeight="true" outlineLevel="0" collapsed="false">
      <c r="A14484" s="1" t="s">
        <v>24954</v>
      </c>
      <c r="B14484" s="1" t="s">
        <v>9535</v>
      </c>
      <c r="C14484" s="1" t="s">
        <v>1979</v>
      </c>
      <c r="D14484" s="1" t="n">
        <v>1</v>
      </c>
      <c r="E14484" s="16" t="n">
        <v>623</v>
      </c>
      <c r="F14484" s="17" t="n">
        <v>0</v>
      </c>
      <c r="G14484" s="16" t="n">
        <v>623</v>
      </c>
      <c r="I14484" s="1" t="str">
        <f aca="false">INDEX(Products!$C$2:$C$51,MATCH(C14484,Products!$A$2:$A$51,0))</f>
        <v>Beauty &amp; Personal Care</v>
      </c>
      <c r="J14484" s="1" t="str">
        <f aca="false">INDEX(Orders!$E$2:$E$8001,MATCH(B14484,Orders!$A$2:$A$8001,0))</f>
        <v>Delivered</v>
      </c>
      <c r="K14484" s="1" t="str">
        <f aca="false">LEFT(INDEX(Orders!$C$2:$C$8001,MATCH(B14484,Orders!$A$2:$A$8001,0)),7)</f>
        <v>2025-12</v>
      </c>
    </row>
    <row r="14485" customFormat="false" ht="15" hidden="false" customHeight="true" outlineLevel="0" collapsed="false">
      <c r="A14485" s="1" t="s">
        <v>24955</v>
      </c>
      <c r="B14485" s="1" t="s">
        <v>9536</v>
      </c>
      <c r="C14485" s="1" t="s">
        <v>2006</v>
      </c>
      <c r="D14485" s="1" t="n">
        <v>2</v>
      </c>
      <c r="E14485" s="16" t="n">
        <v>482.17</v>
      </c>
      <c r="F14485" s="17" t="n">
        <v>0</v>
      </c>
      <c r="G14485" s="16" t="n">
        <v>964.34</v>
      </c>
      <c r="I14485" s="1" t="str">
        <f aca="false">INDEX(Products!$C$2:$C$51,MATCH(C14485,Products!$A$2:$A$51,0))</f>
        <v>Books &amp; Stationery</v>
      </c>
      <c r="J14485" s="1" t="str">
        <f aca="false">INDEX(Orders!$E$2:$E$8001,MATCH(B14485,Orders!$A$2:$A$8001,0))</f>
        <v>Delivered</v>
      </c>
      <c r="K14485" s="1" t="str">
        <f aca="false">LEFT(INDEX(Orders!$C$2:$C$8001,MATCH(B14485,Orders!$A$2:$A$8001,0)),7)</f>
        <v>2025-08</v>
      </c>
    </row>
    <row r="14486" customFormat="false" ht="15" hidden="false" customHeight="true" outlineLevel="0" collapsed="false">
      <c r="A14486" s="1" t="s">
        <v>24956</v>
      </c>
      <c r="B14486" s="1" t="s">
        <v>9536</v>
      </c>
      <c r="C14486" s="1" t="s">
        <v>1975</v>
      </c>
      <c r="D14486" s="1" t="n">
        <v>1</v>
      </c>
      <c r="E14486" s="16" t="n">
        <v>862.99</v>
      </c>
      <c r="F14486" s="17" t="n">
        <v>0.15</v>
      </c>
      <c r="G14486" s="16" t="n">
        <v>733.54</v>
      </c>
      <c r="I14486" s="1" t="str">
        <f aca="false">INDEX(Products!$C$2:$C$51,MATCH(C14486,Products!$A$2:$A$51,0))</f>
        <v>Beauty &amp; Personal Care</v>
      </c>
      <c r="J14486" s="1" t="str">
        <f aca="false">INDEX(Orders!$E$2:$E$8001,MATCH(B14486,Orders!$A$2:$A$8001,0))</f>
        <v>Delivered</v>
      </c>
      <c r="K14486" s="1" t="str">
        <f aca="false">LEFT(INDEX(Orders!$C$2:$C$8001,MATCH(B14486,Orders!$A$2:$A$8001,0)),7)</f>
        <v>2025-08</v>
      </c>
    </row>
    <row r="14487" customFormat="false" ht="15" hidden="false" customHeight="true" outlineLevel="0" collapsed="false">
      <c r="A14487" s="1" t="s">
        <v>24957</v>
      </c>
      <c r="B14487" s="1" t="s">
        <v>9536</v>
      </c>
      <c r="C14487" s="1" t="s">
        <v>1979</v>
      </c>
      <c r="D14487" s="1" t="n">
        <v>2</v>
      </c>
      <c r="E14487" s="16" t="n">
        <v>623</v>
      </c>
      <c r="F14487" s="17" t="n">
        <v>0</v>
      </c>
      <c r="G14487" s="16" t="n">
        <v>1246</v>
      </c>
      <c r="I14487" s="1" t="str">
        <f aca="false">INDEX(Products!$C$2:$C$51,MATCH(C14487,Products!$A$2:$A$51,0))</f>
        <v>Beauty &amp; Personal Care</v>
      </c>
      <c r="J14487" s="1" t="str">
        <f aca="false">INDEX(Orders!$E$2:$E$8001,MATCH(B14487,Orders!$A$2:$A$8001,0))</f>
        <v>Delivered</v>
      </c>
      <c r="K14487" s="1" t="str">
        <f aca="false">LEFT(INDEX(Orders!$C$2:$C$8001,MATCH(B14487,Orders!$A$2:$A$8001,0)),7)</f>
        <v>2025-08</v>
      </c>
    </row>
    <row r="14488" customFormat="false" ht="15" hidden="false" customHeight="true" outlineLevel="0" collapsed="false">
      <c r="A14488" s="1" t="s">
        <v>24958</v>
      </c>
      <c r="B14488" s="1" t="s">
        <v>9537</v>
      </c>
      <c r="C14488" s="1" t="s">
        <v>1941</v>
      </c>
      <c r="D14488" s="1" t="n">
        <v>1</v>
      </c>
      <c r="E14488" s="16" t="n">
        <v>2757.65</v>
      </c>
      <c r="F14488" s="17" t="n">
        <v>0</v>
      </c>
      <c r="G14488" s="16" t="n">
        <v>2757.65</v>
      </c>
      <c r="I14488" s="1" t="str">
        <f aca="false">INDEX(Products!$C$2:$C$51,MATCH(C14488,Products!$A$2:$A$51,0))</f>
        <v>Fashion</v>
      </c>
      <c r="J14488" s="1" t="str">
        <f aca="false">INDEX(Orders!$E$2:$E$8001,MATCH(B14488,Orders!$A$2:$A$8001,0))</f>
        <v>Delivered</v>
      </c>
      <c r="K14488" s="1" t="str">
        <f aca="false">LEFT(INDEX(Orders!$C$2:$C$8001,MATCH(B14488,Orders!$A$2:$A$8001,0)),7)</f>
        <v>2025-03</v>
      </c>
    </row>
    <row r="14489" customFormat="false" ht="15" hidden="false" customHeight="true" outlineLevel="0" collapsed="false">
      <c r="A14489" s="1" t="s">
        <v>24959</v>
      </c>
      <c r="B14489" s="1" t="s">
        <v>9537</v>
      </c>
      <c r="C14489" s="1" t="s">
        <v>1997</v>
      </c>
      <c r="D14489" s="1" t="n">
        <v>2</v>
      </c>
      <c r="E14489" s="16" t="n">
        <v>311.15</v>
      </c>
      <c r="F14489" s="17" t="n">
        <v>0.1</v>
      </c>
      <c r="G14489" s="16" t="n">
        <v>560.07</v>
      </c>
      <c r="I14489" s="1" t="str">
        <f aca="false">INDEX(Products!$C$2:$C$51,MATCH(C14489,Products!$A$2:$A$51,0))</f>
        <v>Sports &amp; Fitness</v>
      </c>
      <c r="J14489" s="1" t="str">
        <f aca="false">INDEX(Orders!$E$2:$E$8001,MATCH(B14489,Orders!$A$2:$A$8001,0))</f>
        <v>Delivered</v>
      </c>
      <c r="K14489" s="1" t="str">
        <f aca="false">LEFT(INDEX(Orders!$C$2:$C$8001,MATCH(B14489,Orders!$A$2:$A$8001,0)),7)</f>
        <v>2025-03</v>
      </c>
    </row>
    <row r="14490" customFormat="false" ht="15" hidden="false" customHeight="true" outlineLevel="0" collapsed="false">
      <c r="A14490" s="1" t="s">
        <v>24960</v>
      </c>
      <c r="B14490" s="1" t="s">
        <v>9537</v>
      </c>
      <c r="C14490" s="1" t="s">
        <v>1940</v>
      </c>
      <c r="D14490" s="1" t="n">
        <v>2</v>
      </c>
      <c r="E14490" s="16" t="n">
        <v>2374.52</v>
      </c>
      <c r="F14490" s="17" t="n">
        <v>0.1</v>
      </c>
      <c r="G14490" s="16" t="n">
        <v>4274.14</v>
      </c>
      <c r="I14490" s="1" t="str">
        <f aca="false">INDEX(Products!$C$2:$C$51,MATCH(C14490,Products!$A$2:$A$51,0))</f>
        <v>Fashion</v>
      </c>
      <c r="J14490" s="1" t="str">
        <f aca="false">INDEX(Orders!$E$2:$E$8001,MATCH(B14490,Orders!$A$2:$A$8001,0))</f>
        <v>Delivered</v>
      </c>
      <c r="K14490" s="1" t="str">
        <f aca="false">LEFT(INDEX(Orders!$C$2:$C$8001,MATCH(B14490,Orders!$A$2:$A$8001,0)),7)</f>
        <v>2025-03</v>
      </c>
    </row>
    <row r="14491" customFormat="false" ht="15" hidden="false" customHeight="true" outlineLevel="0" collapsed="false">
      <c r="A14491" s="1" t="s">
        <v>24961</v>
      </c>
      <c r="B14491" s="1" t="s">
        <v>9538</v>
      </c>
      <c r="C14491" s="1" t="s">
        <v>2006</v>
      </c>
      <c r="D14491" s="1" t="n">
        <v>2</v>
      </c>
      <c r="E14491" s="16" t="n">
        <v>482.17</v>
      </c>
      <c r="F14491" s="17" t="n">
        <v>0</v>
      </c>
      <c r="G14491" s="16" t="n">
        <v>964.34</v>
      </c>
      <c r="I14491" s="1" t="str">
        <f aca="false">INDEX(Products!$C$2:$C$51,MATCH(C14491,Products!$A$2:$A$51,0))</f>
        <v>Books &amp; Stationery</v>
      </c>
      <c r="J14491" s="1" t="str">
        <f aca="false">INDEX(Orders!$E$2:$E$8001,MATCH(B14491,Orders!$A$2:$A$8001,0))</f>
        <v>Delivered</v>
      </c>
      <c r="K14491" s="1" t="str">
        <f aca="false">LEFT(INDEX(Orders!$C$2:$C$8001,MATCH(B14491,Orders!$A$2:$A$8001,0)),7)</f>
        <v>2025-12</v>
      </c>
    </row>
    <row r="14492" customFormat="false" ht="15" hidden="false" customHeight="true" outlineLevel="0" collapsed="false">
      <c r="A14492" s="1" t="s">
        <v>24962</v>
      </c>
      <c r="B14492" s="1" t="s">
        <v>9538</v>
      </c>
      <c r="C14492" s="1" t="s">
        <v>1979</v>
      </c>
      <c r="D14492" s="1" t="n">
        <v>1</v>
      </c>
      <c r="E14492" s="16" t="n">
        <v>623</v>
      </c>
      <c r="F14492" s="17" t="n">
        <v>0.05</v>
      </c>
      <c r="G14492" s="16" t="n">
        <v>591.85</v>
      </c>
      <c r="I14492" s="1" t="str">
        <f aca="false">INDEX(Products!$C$2:$C$51,MATCH(C14492,Products!$A$2:$A$51,0))</f>
        <v>Beauty &amp; Personal Care</v>
      </c>
      <c r="J14492" s="1" t="str">
        <f aca="false">INDEX(Orders!$E$2:$E$8001,MATCH(B14492,Orders!$A$2:$A$8001,0))</f>
        <v>Delivered</v>
      </c>
      <c r="K14492" s="1" t="str">
        <f aca="false">LEFT(INDEX(Orders!$C$2:$C$8001,MATCH(B14492,Orders!$A$2:$A$8001,0)),7)</f>
        <v>2025-12</v>
      </c>
    </row>
    <row r="14493" customFormat="false" ht="15" hidden="false" customHeight="true" outlineLevel="0" collapsed="false">
      <c r="A14493" s="1" t="s">
        <v>24963</v>
      </c>
      <c r="B14493" s="1" t="s">
        <v>9539</v>
      </c>
      <c r="C14493" s="1" t="s">
        <v>2006</v>
      </c>
      <c r="D14493" s="1" t="n">
        <v>1</v>
      </c>
      <c r="E14493" s="16" t="n">
        <v>482.17</v>
      </c>
      <c r="F14493" s="17" t="n">
        <v>0.15</v>
      </c>
      <c r="G14493" s="16" t="n">
        <v>409.84</v>
      </c>
      <c r="I14493" s="1" t="str">
        <f aca="false">INDEX(Products!$C$2:$C$51,MATCH(C14493,Products!$A$2:$A$51,0))</f>
        <v>Books &amp; Stationery</v>
      </c>
      <c r="J14493" s="1" t="str">
        <f aca="false">INDEX(Orders!$E$2:$E$8001,MATCH(B14493,Orders!$A$2:$A$8001,0))</f>
        <v>Delivered</v>
      </c>
      <c r="K14493" s="1" t="str">
        <f aca="false">LEFT(INDEX(Orders!$C$2:$C$8001,MATCH(B14493,Orders!$A$2:$A$8001,0)),7)</f>
        <v>2025-09</v>
      </c>
    </row>
    <row r="14494" customFormat="false" ht="15" hidden="false" customHeight="true" outlineLevel="0" collapsed="false">
      <c r="A14494" s="1" t="s">
        <v>24964</v>
      </c>
      <c r="B14494" s="1" t="s">
        <v>9539</v>
      </c>
      <c r="C14494" s="1" t="s">
        <v>1940</v>
      </c>
      <c r="D14494" s="1" t="n">
        <v>1</v>
      </c>
      <c r="E14494" s="16" t="n">
        <v>2374.52</v>
      </c>
      <c r="F14494" s="17" t="n">
        <v>0.05</v>
      </c>
      <c r="G14494" s="16" t="n">
        <v>2255.79</v>
      </c>
      <c r="I14494" s="1" t="str">
        <f aca="false">INDEX(Products!$C$2:$C$51,MATCH(C14494,Products!$A$2:$A$51,0))</f>
        <v>Fashion</v>
      </c>
      <c r="J14494" s="1" t="str">
        <f aca="false">INDEX(Orders!$E$2:$E$8001,MATCH(B14494,Orders!$A$2:$A$8001,0))</f>
        <v>Delivered</v>
      </c>
      <c r="K14494" s="1" t="str">
        <f aca="false">LEFT(INDEX(Orders!$C$2:$C$8001,MATCH(B14494,Orders!$A$2:$A$8001,0)),7)</f>
        <v>2025-09</v>
      </c>
    </row>
    <row r="14495" customFormat="false" ht="15" hidden="false" customHeight="true" outlineLevel="0" collapsed="false">
      <c r="A14495" s="1" t="s">
        <v>24965</v>
      </c>
      <c r="B14495" s="1" t="s">
        <v>9539</v>
      </c>
      <c r="C14495" s="1" t="s">
        <v>1969</v>
      </c>
      <c r="D14495" s="1" t="n">
        <v>1</v>
      </c>
      <c r="E14495" s="16" t="n">
        <v>9171.98</v>
      </c>
      <c r="F14495" s="17" t="n">
        <v>0.2</v>
      </c>
      <c r="G14495" s="16" t="n">
        <v>7337.58</v>
      </c>
      <c r="I14495" s="1" t="str">
        <f aca="false">INDEX(Products!$C$2:$C$51,MATCH(C14495,Products!$A$2:$A$51,0))</f>
        <v>Home &amp; Kitchen</v>
      </c>
      <c r="J14495" s="1" t="str">
        <f aca="false">INDEX(Orders!$E$2:$E$8001,MATCH(B14495,Orders!$A$2:$A$8001,0))</f>
        <v>Delivered</v>
      </c>
      <c r="K14495" s="1" t="str">
        <f aca="false">LEFT(INDEX(Orders!$C$2:$C$8001,MATCH(B14495,Orders!$A$2:$A$8001,0)),7)</f>
        <v>2025-09</v>
      </c>
    </row>
    <row r="14496" customFormat="false" ht="15" hidden="false" customHeight="true" outlineLevel="0" collapsed="false">
      <c r="A14496" s="1" t="s">
        <v>24966</v>
      </c>
      <c r="B14496" s="1" t="s">
        <v>9540</v>
      </c>
      <c r="C14496" s="1" t="s">
        <v>2007</v>
      </c>
      <c r="D14496" s="1" t="n">
        <v>1</v>
      </c>
      <c r="E14496" s="16" t="n">
        <v>750.27</v>
      </c>
      <c r="F14496" s="17" t="n">
        <v>0</v>
      </c>
      <c r="G14496" s="16" t="n">
        <v>750.27</v>
      </c>
      <c r="I14496" s="1" t="str">
        <f aca="false">INDEX(Products!$C$2:$C$51,MATCH(C14496,Products!$A$2:$A$51,0))</f>
        <v>Books &amp; Stationery</v>
      </c>
      <c r="J14496" s="1" t="str">
        <f aca="false">INDEX(Orders!$E$2:$E$8001,MATCH(B14496,Orders!$A$2:$A$8001,0))</f>
        <v>Delivered</v>
      </c>
      <c r="K14496" s="1" t="str">
        <f aca="false">LEFT(INDEX(Orders!$C$2:$C$8001,MATCH(B14496,Orders!$A$2:$A$8001,0)),7)</f>
        <v>2025-12</v>
      </c>
    </row>
    <row r="14497" customFormat="false" ht="15" hidden="false" customHeight="true" outlineLevel="0" collapsed="false">
      <c r="A14497" s="1" t="s">
        <v>24967</v>
      </c>
      <c r="B14497" s="1" t="s">
        <v>9540</v>
      </c>
      <c r="C14497" s="1" t="s">
        <v>1930</v>
      </c>
      <c r="D14497" s="1" t="n">
        <v>1</v>
      </c>
      <c r="E14497" s="16" t="n">
        <v>2398.35</v>
      </c>
      <c r="F14497" s="17" t="n">
        <v>0</v>
      </c>
      <c r="G14497" s="16" t="n">
        <v>2398.35</v>
      </c>
      <c r="I14497" s="1" t="str">
        <f aca="false">INDEX(Products!$C$2:$C$51,MATCH(C14497,Products!$A$2:$A$51,0))</f>
        <v>Electronics</v>
      </c>
      <c r="J14497" s="1" t="str">
        <f aca="false">INDEX(Orders!$E$2:$E$8001,MATCH(B14497,Orders!$A$2:$A$8001,0))</f>
        <v>Delivered</v>
      </c>
      <c r="K14497" s="1" t="str">
        <f aca="false">LEFT(INDEX(Orders!$C$2:$C$8001,MATCH(B14497,Orders!$A$2:$A$8001,0)),7)</f>
        <v>2025-12</v>
      </c>
    </row>
    <row r="14498" customFormat="false" ht="15" hidden="false" customHeight="true" outlineLevel="0" collapsed="false">
      <c r="A14498" s="1" t="s">
        <v>24968</v>
      </c>
      <c r="B14498" s="1" t="s">
        <v>9540</v>
      </c>
      <c r="C14498" s="1" t="s">
        <v>1933</v>
      </c>
      <c r="D14498" s="1" t="n">
        <v>1</v>
      </c>
      <c r="E14498" s="16" t="n">
        <v>7194.38</v>
      </c>
      <c r="F14498" s="17" t="n">
        <v>0</v>
      </c>
      <c r="G14498" s="16" t="n">
        <v>7194.38</v>
      </c>
      <c r="I14498" s="1" t="str">
        <f aca="false">INDEX(Products!$C$2:$C$51,MATCH(C14498,Products!$A$2:$A$51,0))</f>
        <v>Electronics</v>
      </c>
      <c r="J14498" s="1" t="str">
        <f aca="false">INDEX(Orders!$E$2:$E$8001,MATCH(B14498,Orders!$A$2:$A$8001,0))</f>
        <v>Delivered</v>
      </c>
      <c r="K14498" s="1" t="str">
        <f aca="false">LEFT(INDEX(Orders!$C$2:$C$8001,MATCH(B14498,Orders!$A$2:$A$8001,0)),7)</f>
        <v>2025-12</v>
      </c>
    </row>
    <row r="14499" customFormat="false" ht="15" hidden="false" customHeight="true" outlineLevel="0" collapsed="false">
      <c r="A14499" s="1" t="s">
        <v>24969</v>
      </c>
      <c r="B14499" s="1" t="s">
        <v>9541</v>
      </c>
      <c r="C14499" s="1" t="s">
        <v>1959</v>
      </c>
      <c r="D14499" s="1" t="n">
        <v>1</v>
      </c>
      <c r="E14499" s="16" t="n">
        <v>2142.79</v>
      </c>
      <c r="F14499" s="17" t="n">
        <v>0.2</v>
      </c>
      <c r="G14499" s="16" t="n">
        <v>1714.23</v>
      </c>
      <c r="I14499" s="1" t="str">
        <f aca="false">INDEX(Products!$C$2:$C$51,MATCH(C14499,Products!$A$2:$A$51,0))</f>
        <v>Home &amp; Kitchen</v>
      </c>
      <c r="J14499" s="1" t="str">
        <f aca="false">INDEX(Orders!$E$2:$E$8001,MATCH(B14499,Orders!$A$2:$A$8001,0))</f>
        <v>Delivered</v>
      </c>
      <c r="K14499" s="1" t="str">
        <f aca="false">LEFT(INDEX(Orders!$C$2:$C$8001,MATCH(B14499,Orders!$A$2:$A$8001,0)),7)</f>
        <v>2025-09</v>
      </c>
    </row>
    <row r="14500" customFormat="false" ht="15" hidden="false" customHeight="true" outlineLevel="0" collapsed="false">
      <c r="A14500" s="1" t="s">
        <v>24970</v>
      </c>
      <c r="B14500" s="1" t="s">
        <v>9542</v>
      </c>
      <c r="C14500" s="1" t="s">
        <v>1930</v>
      </c>
      <c r="D14500" s="1" t="n">
        <v>1</v>
      </c>
      <c r="E14500" s="16" t="n">
        <v>2398.35</v>
      </c>
      <c r="F14500" s="17" t="n">
        <v>0.1</v>
      </c>
      <c r="G14500" s="16" t="n">
        <v>2158.52</v>
      </c>
      <c r="I14500" s="1" t="str">
        <f aca="false">INDEX(Products!$C$2:$C$51,MATCH(C14500,Products!$A$2:$A$51,0))</f>
        <v>Electronics</v>
      </c>
      <c r="J14500" s="1" t="str">
        <f aca="false">INDEX(Orders!$E$2:$E$8001,MATCH(B14500,Orders!$A$2:$A$8001,0))</f>
        <v>Refunded</v>
      </c>
      <c r="K14500" s="1" t="str">
        <f aca="false">LEFT(INDEX(Orders!$C$2:$C$8001,MATCH(B14500,Orders!$A$2:$A$8001,0)),7)</f>
        <v>2025-11</v>
      </c>
    </row>
    <row r="14501" customFormat="false" ht="15" hidden="false" customHeight="true" outlineLevel="0" collapsed="false">
      <c r="A14501" s="1" t="s">
        <v>24971</v>
      </c>
      <c r="B14501" s="1" t="s">
        <v>9542</v>
      </c>
      <c r="C14501" s="1" t="s">
        <v>1990</v>
      </c>
      <c r="D14501" s="1" t="n">
        <v>1</v>
      </c>
      <c r="E14501" s="16" t="n">
        <v>5311.32</v>
      </c>
      <c r="F14501" s="17" t="n">
        <v>0.1</v>
      </c>
      <c r="G14501" s="16" t="n">
        <v>4780.19</v>
      </c>
      <c r="I14501" s="1" t="str">
        <f aca="false">INDEX(Products!$C$2:$C$51,MATCH(C14501,Products!$A$2:$A$51,0))</f>
        <v>Sports &amp; Fitness</v>
      </c>
      <c r="J14501" s="1" t="str">
        <f aca="false">INDEX(Orders!$E$2:$E$8001,MATCH(B14501,Orders!$A$2:$A$8001,0))</f>
        <v>Refunded</v>
      </c>
      <c r="K14501" s="1" t="str">
        <f aca="false">LEFT(INDEX(Orders!$C$2:$C$8001,MATCH(B14501,Orders!$A$2:$A$8001,0)),7)</f>
        <v>2025-11</v>
      </c>
    </row>
    <row r="14502" customFormat="false" ht="15" hidden="false" customHeight="true" outlineLevel="0" collapsed="false">
      <c r="A14502" s="1" t="s">
        <v>24972</v>
      </c>
      <c r="B14502" s="1" t="s">
        <v>9542</v>
      </c>
      <c r="C14502" s="1" t="s">
        <v>1971</v>
      </c>
      <c r="D14502" s="1" t="n">
        <v>1</v>
      </c>
      <c r="E14502" s="16" t="n">
        <v>2073.63</v>
      </c>
      <c r="F14502" s="17" t="n">
        <v>0.05</v>
      </c>
      <c r="G14502" s="16" t="n">
        <v>1969.95</v>
      </c>
      <c r="I14502" s="1" t="str">
        <f aca="false">INDEX(Products!$C$2:$C$51,MATCH(C14502,Products!$A$2:$A$51,0))</f>
        <v>Home &amp; Kitchen</v>
      </c>
      <c r="J14502" s="1" t="str">
        <f aca="false">INDEX(Orders!$E$2:$E$8001,MATCH(B14502,Orders!$A$2:$A$8001,0))</f>
        <v>Refunded</v>
      </c>
      <c r="K14502" s="1" t="str">
        <f aca="false">LEFT(INDEX(Orders!$C$2:$C$8001,MATCH(B14502,Orders!$A$2:$A$8001,0)),7)</f>
        <v>2025-11</v>
      </c>
    </row>
    <row r="14503" customFormat="false" ht="15" hidden="false" customHeight="true" outlineLevel="0" collapsed="false">
      <c r="A14503" s="1" t="s">
        <v>24973</v>
      </c>
      <c r="B14503" s="1" t="s">
        <v>9542</v>
      </c>
      <c r="C14503" s="1" t="s">
        <v>1979</v>
      </c>
      <c r="D14503" s="1" t="n">
        <v>3</v>
      </c>
      <c r="E14503" s="16" t="n">
        <v>623</v>
      </c>
      <c r="F14503" s="17" t="n">
        <v>0.2</v>
      </c>
      <c r="G14503" s="16" t="n">
        <v>1495.2</v>
      </c>
      <c r="I14503" s="1" t="str">
        <f aca="false">INDEX(Products!$C$2:$C$51,MATCH(C14503,Products!$A$2:$A$51,0))</f>
        <v>Beauty &amp; Personal Care</v>
      </c>
      <c r="J14503" s="1" t="str">
        <f aca="false">INDEX(Orders!$E$2:$E$8001,MATCH(B14503,Orders!$A$2:$A$8001,0))</f>
        <v>Refunded</v>
      </c>
      <c r="K14503" s="1" t="str">
        <f aca="false">LEFT(INDEX(Orders!$C$2:$C$8001,MATCH(B14503,Orders!$A$2:$A$8001,0)),7)</f>
        <v>2025-11</v>
      </c>
    </row>
    <row r="14504" customFormat="false" ht="15" hidden="false" customHeight="true" outlineLevel="0" collapsed="false">
      <c r="A14504" s="1" t="s">
        <v>24974</v>
      </c>
      <c r="B14504" s="1" t="s">
        <v>9543</v>
      </c>
      <c r="C14504" s="1" t="s">
        <v>2007</v>
      </c>
      <c r="D14504" s="1" t="n">
        <v>1</v>
      </c>
      <c r="E14504" s="16" t="n">
        <v>750.27</v>
      </c>
      <c r="F14504" s="17" t="n">
        <v>0.1</v>
      </c>
      <c r="G14504" s="16" t="n">
        <v>675.24</v>
      </c>
      <c r="I14504" s="1" t="str">
        <f aca="false">INDEX(Products!$C$2:$C$51,MATCH(C14504,Products!$A$2:$A$51,0))</f>
        <v>Books &amp; Stationery</v>
      </c>
      <c r="J14504" s="1" t="str">
        <f aca="false">INDEX(Orders!$E$2:$E$8001,MATCH(B14504,Orders!$A$2:$A$8001,0))</f>
        <v>Delivered</v>
      </c>
      <c r="K14504" s="1" t="str">
        <f aca="false">LEFT(INDEX(Orders!$C$2:$C$8001,MATCH(B14504,Orders!$A$2:$A$8001,0)),7)</f>
        <v>2025-07</v>
      </c>
    </row>
    <row r="14505" customFormat="false" ht="15" hidden="false" customHeight="true" outlineLevel="0" collapsed="false">
      <c r="A14505" s="1" t="s">
        <v>24975</v>
      </c>
      <c r="B14505" s="1" t="s">
        <v>9543</v>
      </c>
      <c r="C14505" s="1" t="s">
        <v>2006</v>
      </c>
      <c r="D14505" s="1" t="n">
        <v>1</v>
      </c>
      <c r="E14505" s="16" t="n">
        <v>482.17</v>
      </c>
      <c r="F14505" s="17" t="n">
        <v>0.05</v>
      </c>
      <c r="G14505" s="16" t="n">
        <v>458.06</v>
      </c>
      <c r="I14505" s="1" t="str">
        <f aca="false">INDEX(Products!$C$2:$C$51,MATCH(C14505,Products!$A$2:$A$51,0))</f>
        <v>Books &amp; Stationery</v>
      </c>
      <c r="J14505" s="1" t="str">
        <f aca="false">INDEX(Orders!$E$2:$E$8001,MATCH(B14505,Orders!$A$2:$A$8001,0))</f>
        <v>Delivered</v>
      </c>
      <c r="K14505" s="1" t="str">
        <f aca="false">LEFT(INDEX(Orders!$C$2:$C$8001,MATCH(B14505,Orders!$A$2:$A$8001,0)),7)</f>
        <v>2025-07</v>
      </c>
    </row>
    <row r="14506" customFormat="false" ht="15" hidden="false" customHeight="true" outlineLevel="0" collapsed="false">
      <c r="A14506" s="1" t="s">
        <v>24976</v>
      </c>
      <c r="B14506" s="1" t="s">
        <v>9543</v>
      </c>
      <c r="C14506" s="1" t="s">
        <v>1990</v>
      </c>
      <c r="D14506" s="1" t="n">
        <v>3</v>
      </c>
      <c r="E14506" s="16" t="n">
        <v>5311.32</v>
      </c>
      <c r="F14506" s="17" t="n">
        <v>0.1</v>
      </c>
      <c r="G14506" s="16" t="n">
        <v>14340.56</v>
      </c>
      <c r="I14506" s="1" t="str">
        <f aca="false">INDEX(Products!$C$2:$C$51,MATCH(C14506,Products!$A$2:$A$51,0))</f>
        <v>Sports &amp; Fitness</v>
      </c>
      <c r="J14506" s="1" t="str">
        <f aca="false">INDEX(Orders!$E$2:$E$8001,MATCH(B14506,Orders!$A$2:$A$8001,0))</f>
        <v>Delivered</v>
      </c>
      <c r="K14506" s="1" t="str">
        <f aca="false">LEFT(INDEX(Orders!$C$2:$C$8001,MATCH(B14506,Orders!$A$2:$A$8001,0)),7)</f>
        <v>2025-07</v>
      </c>
    </row>
    <row r="14507" customFormat="false" ht="15" hidden="false" customHeight="true" outlineLevel="0" collapsed="false">
      <c r="A14507" s="1" t="s">
        <v>24977</v>
      </c>
      <c r="B14507" s="1" t="s">
        <v>9543</v>
      </c>
      <c r="C14507" s="1" t="s">
        <v>1957</v>
      </c>
      <c r="D14507" s="1" t="n">
        <v>2</v>
      </c>
      <c r="E14507" s="16" t="n">
        <v>1469.28</v>
      </c>
      <c r="F14507" s="17" t="n">
        <v>0.05</v>
      </c>
      <c r="G14507" s="16" t="n">
        <v>2791.63</v>
      </c>
      <c r="I14507" s="1" t="str">
        <f aca="false">INDEX(Products!$C$2:$C$51,MATCH(C14507,Products!$A$2:$A$51,0))</f>
        <v>Home &amp; Kitchen</v>
      </c>
      <c r="J14507" s="1" t="str">
        <f aca="false">INDEX(Orders!$E$2:$E$8001,MATCH(B14507,Orders!$A$2:$A$8001,0))</f>
        <v>Delivered</v>
      </c>
      <c r="K14507" s="1" t="str">
        <f aca="false">LEFT(INDEX(Orders!$C$2:$C$8001,MATCH(B14507,Orders!$A$2:$A$8001,0)),7)</f>
        <v>2025-07</v>
      </c>
    </row>
    <row r="14508" customFormat="false" ht="15" hidden="false" customHeight="true" outlineLevel="0" collapsed="false">
      <c r="A14508" s="1" t="s">
        <v>24978</v>
      </c>
      <c r="B14508" s="1" t="s">
        <v>9544</v>
      </c>
      <c r="C14508" s="1" t="s">
        <v>2006</v>
      </c>
      <c r="D14508" s="1" t="n">
        <v>2</v>
      </c>
      <c r="E14508" s="16" t="n">
        <v>482.17</v>
      </c>
      <c r="F14508" s="17" t="n">
        <v>0.1</v>
      </c>
      <c r="G14508" s="16" t="n">
        <v>867.91</v>
      </c>
      <c r="I14508" s="1" t="str">
        <f aca="false">INDEX(Products!$C$2:$C$51,MATCH(C14508,Products!$A$2:$A$51,0))</f>
        <v>Books &amp; Stationery</v>
      </c>
      <c r="J14508" s="1" t="str">
        <f aca="false">INDEX(Orders!$E$2:$E$8001,MATCH(B14508,Orders!$A$2:$A$8001,0))</f>
        <v>Delivered</v>
      </c>
      <c r="K14508" s="1" t="str">
        <f aca="false">LEFT(INDEX(Orders!$C$2:$C$8001,MATCH(B14508,Orders!$A$2:$A$8001,0)),7)</f>
        <v>2024-09</v>
      </c>
    </row>
    <row r="14509" customFormat="false" ht="15" hidden="false" customHeight="true" outlineLevel="0" collapsed="false">
      <c r="A14509" s="1" t="s">
        <v>24979</v>
      </c>
      <c r="B14509" s="1" t="s">
        <v>9544</v>
      </c>
      <c r="C14509" s="1" t="s">
        <v>1930</v>
      </c>
      <c r="D14509" s="1" t="n">
        <v>1</v>
      </c>
      <c r="E14509" s="16" t="n">
        <v>2398.35</v>
      </c>
      <c r="F14509" s="17" t="n">
        <v>0</v>
      </c>
      <c r="G14509" s="16" t="n">
        <v>2398.35</v>
      </c>
      <c r="I14509" s="1" t="str">
        <f aca="false">INDEX(Products!$C$2:$C$51,MATCH(C14509,Products!$A$2:$A$51,0))</f>
        <v>Electronics</v>
      </c>
      <c r="J14509" s="1" t="str">
        <f aca="false">INDEX(Orders!$E$2:$E$8001,MATCH(B14509,Orders!$A$2:$A$8001,0))</f>
        <v>Delivered</v>
      </c>
      <c r="K14509" s="1" t="str">
        <f aca="false">LEFT(INDEX(Orders!$C$2:$C$8001,MATCH(B14509,Orders!$A$2:$A$8001,0)),7)</f>
        <v>2024-09</v>
      </c>
    </row>
    <row r="14510" customFormat="false" ht="15" hidden="false" customHeight="true" outlineLevel="0" collapsed="false">
      <c r="A14510" s="1" t="s">
        <v>24980</v>
      </c>
      <c r="B14510" s="1" t="s">
        <v>9545</v>
      </c>
      <c r="C14510" s="1" t="s">
        <v>1997</v>
      </c>
      <c r="D14510" s="1" t="n">
        <v>1</v>
      </c>
      <c r="E14510" s="16" t="n">
        <v>311.15</v>
      </c>
      <c r="F14510" s="17" t="n">
        <v>0.05</v>
      </c>
      <c r="G14510" s="16" t="n">
        <v>295.59</v>
      </c>
      <c r="I14510" s="1" t="str">
        <f aca="false">INDEX(Products!$C$2:$C$51,MATCH(C14510,Products!$A$2:$A$51,0))</f>
        <v>Sports &amp; Fitness</v>
      </c>
      <c r="J14510" s="1" t="str">
        <f aca="false">INDEX(Orders!$E$2:$E$8001,MATCH(B14510,Orders!$A$2:$A$8001,0))</f>
        <v>Delivered</v>
      </c>
      <c r="K14510" s="1" t="str">
        <f aca="false">LEFT(INDEX(Orders!$C$2:$C$8001,MATCH(B14510,Orders!$A$2:$A$8001,0)),7)</f>
        <v>2024-05</v>
      </c>
    </row>
    <row r="14511" customFormat="false" ht="15" hidden="false" customHeight="true" outlineLevel="0" collapsed="false">
      <c r="A14511" s="1" t="s">
        <v>24981</v>
      </c>
      <c r="B14511" s="1" t="s">
        <v>9546</v>
      </c>
      <c r="C14511" s="1" t="s">
        <v>1998</v>
      </c>
      <c r="D14511" s="1" t="n">
        <v>1</v>
      </c>
      <c r="E14511" s="16" t="n">
        <v>1335.85</v>
      </c>
      <c r="F14511" s="17" t="n">
        <v>0</v>
      </c>
      <c r="G14511" s="16" t="n">
        <v>1335.85</v>
      </c>
      <c r="I14511" s="1" t="str">
        <f aca="false">INDEX(Products!$C$2:$C$51,MATCH(C14511,Products!$A$2:$A$51,0))</f>
        <v>Sports &amp; Fitness</v>
      </c>
      <c r="J14511" s="1" t="str">
        <f aca="false">INDEX(Orders!$E$2:$E$8001,MATCH(B14511,Orders!$A$2:$A$8001,0))</f>
        <v>Delivered</v>
      </c>
      <c r="K14511" s="1" t="str">
        <f aca="false">LEFT(INDEX(Orders!$C$2:$C$8001,MATCH(B14511,Orders!$A$2:$A$8001,0)),7)</f>
        <v>2025-12</v>
      </c>
    </row>
    <row r="14512" customFormat="false" ht="15" hidden="false" customHeight="true" outlineLevel="0" collapsed="false">
      <c r="A14512" s="1" t="s">
        <v>24982</v>
      </c>
      <c r="B14512" s="1" t="s">
        <v>9547</v>
      </c>
      <c r="C14512" s="1" t="s">
        <v>2007</v>
      </c>
      <c r="D14512" s="1" t="n">
        <v>1</v>
      </c>
      <c r="E14512" s="16" t="n">
        <v>750.27</v>
      </c>
      <c r="F14512" s="17" t="n">
        <v>0.1</v>
      </c>
      <c r="G14512" s="16" t="n">
        <v>675.24</v>
      </c>
      <c r="I14512" s="1" t="str">
        <f aca="false">INDEX(Products!$C$2:$C$51,MATCH(C14512,Products!$A$2:$A$51,0))</f>
        <v>Books &amp; Stationery</v>
      </c>
      <c r="J14512" s="1" t="str">
        <f aca="false">INDEX(Orders!$E$2:$E$8001,MATCH(B14512,Orders!$A$2:$A$8001,0))</f>
        <v>Cancelled</v>
      </c>
      <c r="K14512" s="1" t="str">
        <f aca="false">LEFT(INDEX(Orders!$C$2:$C$8001,MATCH(B14512,Orders!$A$2:$A$8001,0)),7)</f>
        <v>2025-08</v>
      </c>
    </row>
    <row r="14513" customFormat="false" ht="15" hidden="false" customHeight="true" outlineLevel="0" collapsed="false">
      <c r="A14513" s="1" t="s">
        <v>24983</v>
      </c>
      <c r="B14513" s="1" t="s">
        <v>9548</v>
      </c>
      <c r="C14513" s="1" t="s">
        <v>1940</v>
      </c>
      <c r="D14513" s="1" t="n">
        <v>1</v>
      </c>
      <c r="E14513" s="16" t="n">
        <v>2374.52</v>
      </c>
      <c r="F14513" s="17" t="n">
        <v>0.05</v>
      </c>
      <c r="G14513" s="16" t="n">
        <v>2255.79</v>
      </c>
      <c r="I14513" s="1" t="str">
        <f aca="false">INDEX(Products!$C$2:$C$51,MATCH(C14513,Products!$A$2:$A$51,0))</f>
        <v>Fashion</v>
      </c>
      <c r="J14513" s="1" t="str">
        <f aca="false">INDEX(Orders!$E$2:$E$8001,MATCH(B14513,Orders!$A$2:$A$8001,0))</f>
        <v>Delivered</v>
      </c>
      <c r="K14513" s="1" t="str">
        <f aca="false">LEFT(INDEX(Orders!$C$2:$C$8001,MATCH(B14513,Orders!$A$2:$A$8001,0)),7)</f>
        <v>2025-06</v>
      </c>
    </row>
    <row r="14514" customFormat="false" ht="15" hidden="false" customHeight="true" outlineLevel="0" collapsed="false">
      <c r="A14514" s="1" t="s">
        <v>24984</v>
      </c>
      <c r="B14514" s="1" t="s">
        <v>9548</v>
      </c>
      <c r="C14514" s="1" t="s">
        <v>1943</v>
      </c>
      <c r="D14514" s="1" t="n">
        <v>1</v>
      </c>
      <c r="E14514" s="16" t="n">
        <v>1250.54</v>
      </c>
      <c r="F14514" s="17" t="n">
        <v>0</v>
      </c>
      <c r="G14514" s="16" t="n">
        <v>1250.54</v>
      </c>
      <c r="I14514" s="1" t="str">
        <f aca="false">INDEX(Products!$C$2:$C$51,MATCH(C14514,Products!$A$2:$A$51,0))</f>
        <v>Fashion</v>
      </c>
      <c r="J14514" s="1" t="str">
        <f aca="false">INDEX(Orders!$E$2:$E$8001,MATCH(B14514,Orders!$A$2:$A$8001,0))</f>
        <v>Delivered</v>
      </c>
      <c r="K14514" s="1" t="str">
        <f aca="false">LEFT(INDEX(Orders!$C$2:$C$8001,MATCH(B14514,Orders!$A$2:$A$8001,0)),7)</f>
        <v>2025-06</v>
      </c>
    </row>
    <row r="14515" customFormat="false" ht="15" hidden="false" customHeight="true" outlineLevel="0" collapsed="false">
      <c r="A14515" s="1" t="s">
        <v>24985</v>
      </c>
      <c r="B14515" s="1" t="s">
        <v>9549</v>
      </c>
      <c r="C14515" s="1" t="s">
        <v>1930</v>
      </c>
      <c r="D14515" s="1" t="n">
        <v>1</v>
      </c>
      <c r="E14515" s="16" t="n">
        <v>2398.35</v>
      </c>
      <c r="F14515" s="17" t="n">
        <v>0.05</v>
      </c>
      <c r="G14515" s="16" t="n">
        <v>2278.43</v>
      </c>
      <c r="I14515" s="1" t="str">
        <f aca="false">INDEX(Products!$C$2:$C$51,MATCH(C14515,Products!$A$2:$A$51,0))</f>
        <v>Electronics</v>
      </c>
      <c r="J14515" s="1" t="str">
        <f aca="false">INDEX(Orders!$E$2:$E$8001,MATCH(B14515,Orders!$A$2:$A$8001,0))</f>
        <v>Delivered</v>
      </c>
      <c r="K14515" s="1" t="str">
        <f aca="false">LEFT(INDEX(Orders!$C$2:$C$8001,MATCH(B14515,Orders!$A$2:$A$8001,0)),7)</f>
        <v>2025-12</v>
      </c>
    </row>
    <row r="14516" customFormat="false" ht="15" hidden="false" customHeight="true" outlineLevel="0" collapsed="false">
      <c r="A14516" s="1" t="s">
        <v>24986</v>
      </c>
      <c r="B14516" s="1" t="s">
        <v>9549</v>
      </c>
      <c r="C14516" s="1" t="s">
        <v>1940</v>
      </c>
      <c r="D14516" s="1" t="n">
        <v>1</v>
      </c>
      <c r="E14516" s="16" t="n">
        <v>2374.52</v>
      </c>
      <c r="F14516" s="17" t="n">
        <v>0</v>
      </c>
      <c r="G14516" s="16" t="n">
        <v>2374.52</v>
      </c>
      <c r="I14516" s="1" t="str">
        <f aca="false">INDEX(Products!$C$2:$C$51,MATCH(C14516,Products!$A$2:$A$51,0))</f>
        <v>Fashion</v>
      </c>
      <c r="J14516" s="1" t="str">
        <f aca="false">INDEX(Orders!$E$2:$E$8001,MATCH(B14516,Orders!$A$2:$A$8001,0))</f>
        <v>Delivered</v>
      </c>
      <c r="K14516" s="1" t="str">
        <f aca="false">LEFT(INDEX(Orders!$C$2:$C$8001,MATCH(B14516,Orders!$A$2:$A$8001,0)),7)</f>
        <v>2025-12</v>
      </c>
    </row>
    <row r="14517" customFormat="false" ht="15" hidden="false" customHeight="true" outlineLevel="0" collapsed="false">
      <c r="A14517" s="1" t="s">
        <v>24987</v>
      </c>
      <c r="B14517" s="1" t="s">
        <v>9549</v>
      </c>
      <c r="C14517" s="1" t="s">
        <v>1990</v>
      </c>
      <c r="D14517" s="1" t="n">
        <v>2</v>
      </c>
      <c r="E14517" s="16" t="n">
        <v>5311.32</v>
      </c>
      <c r="F14517" s="17" t="n">
        <v>0</v>
      </c>
      <c r="G14517" s="16" t="n">
        <v>10622.64</v>
      </c>
      <c r="I14517" s="1" t="str">
        <f aca="false">INDEX(Products!$C$2:$C$51,MATCH(C14517,Products!$A$2:$A$51,0))</f>
        <v>Sports &amp; Fitness</v>
      </c>
      <c r="J14517" s="1" t="str">
        <f aca="false">INDEX(Orders!$E$2:$E$8001,MATCH(B14517,Orders!$A$2:$A$8001,0))</f>
        <v>Delivered</v>
      </c>
      <c r="K14517" s="1" t="str">
        <f aca="false">LEFT(INDEX(Orders!$C$2:$C$8001,MATCH(B14517,Orders!$A$2:$A$8001,0)),7)</f>
        <v>2025-12</v>
      </c>
    </row>
    <row r="14518" customFormat="false" ht="15" hidden="false" customHeight="true" outlineLevel="0" collapsed="false">
      <c r="A14518" s="1" t="s">
        <v>24988</v>
      </c>
      <c r="B14518" s="1" t="s">
        <v>9549</v>
      </c>
      <c r="C14518" s="1" t="s">
        <v>2007</v>
      </c>
      <c r="D14518" s="1" t="n">
        <v>1</v>
      </c>
      <c r="E14518" s="16" t="n">
        <v>750.27</v>
      </c>
      <c r="F14518" s="17" t="n">
        <v>0</v>
      </c>
      <c r="G14518" s="16" t="n">
        <v>750.27</v>
      </c>
      <c r="I14518" s="1" t="str">
        <f aca="false">INDEX(Products!$C$2:$C$51,MATCH(C14518,Products!$A$2:$A$51,0))</f>
        <v>Books &amp; Stationery</v>
      </c>
      <c r="J14518" s="1" t="str">
        <f aca="false">INDEX(Orders!$E$2:$E$8001,MATCH(B14518,Orders!$A$2:$A$8001,0))</f>
        <v>Delivered</v>
      </c>
      <c r="K14518" s="1" t="str">
        <f aca="false">LEFT(INDEX(Orders!$C$2:$C$8001,MATCH(B14518,Orders!$A$2:$A$8001,0)),7)</f>
        <v>2025-12</v>
      </c>
    </row>
    <row r="14519" customFormat="false" ht="15" hidden="false" customHeight="true" outlineLevel="0" collapsed="false">
      <c r="A14519" s="1" t="s">
        <v>24989</v>
      </c>
      <c r="B14519" s="1" t="s">
        <v>9550</v>
      </c>
      <c r="C14519" s="1" t="s">
        <v>1931</v>
      </c>
      <c r="D14519" s="1" t="n">
        <v>1</v>
      </c>
      <c r="E14519" s="16" t="n">
        <v>1111.28</v>
      </c>
      <c r="F14519" s="17" t="n">
        <v>0.15</v>
      </c>
      <c r="G14519" s="16" t="n">
        <v>944.59</v>
      </c>
      <c r="I14519" s="1" t="str">
        <f aca="false">INDEX(Products!$C$2:$C$51,MATCH(C14519,Products!$A$2:$A$51,0))</f>
        <v>Electronics</v>
      </c>
      <c r="J14519" s="1" t="str">
        <f aca="false">INDEX(Orders!$E$2:$E$8001,MATCH(B14519,Orders!$A$2:$A$8001,0))</f>
        <v>Delivered</v>
      </c>
      <c r="K14519" s="1" t="str">
        <f aca="false">LEFT(INDEX(Orders!$C$2:$C$8001,MATCH(B14519,Orders!$A$2:$A$8001,0)),7)</f>
        <v>2025-11</v>
      </c>
    </row>
    <row r="14520" customFormat="false" ht="15" hidden="false" customHeight="true" outlineLevel="0" collapsed="false">
      <c r="A14520" s="1" t="s">
        <v>24990</v>
      </c>
      <c r="B14520" s="1" t="s">
        <v>9550</v>
      </c>
      <c r="C14520" s="1" t="s">
        <v>1979</v>
      </c>
      <c r="D14520" s="1" t="n">
        <v>1</v>
      </c>
      <c r="E14520" s="16" t="n">
        <v>623</v>
      </c>
      <c r="F14520" s="17" t="n">
        <v>0</v>
      </c>
      <c r="G14520" s="16" t="n">
        <v>623</v>
      </c>
      <c r="I14520" s="1" t="str">
        <f aca="false">INDEX(Products!$C$2:$C$51,MATCH(C14520,Products!$A$2:$A$51,0))</f>
        <v>Beauty &amp; Personal Care</v>
      </c>
      <c r="J14520" s="1" t="str">
        <f aca="false">INDEX(Orders!$E$2:$E$8001,MATCH(B14520,Orders!$A$2:$A$8001,0))</f>
        <v>Delivered</v>
      </c>
      <c r="K14520" s="1" t="str">
        <f aca="false">LEFT(INDEX(Orders!$C$2:$C$8001,MATCH(B14520,Orders!$A$2:$A$8001,0)),7)</f>
        <v>2025-11</v>
      </c>
    </row>
    <row r="14521" customFormat="false" ht="15" hidden="false" customHeight="true" outlineLevel="0" collapsed="false">
      <c r="A14521" s="1" t="s">
        <v>24991</v>
      </c>
      <c r="B14521" s="1" t="s">
        <v>9550</v>
      </c>
      <c r="C14521" s="1" t="s">
        <v>1984</v>
      </c>
      <c r="D14521" s="1" t="n">
        <v>1</v>
      </c>
      <c r="E14521" s="16" t="n">
        <v>1134.82</v>
      </c>
      <c r="F14521" s="17" t="n">
        <v>0.1</v>
      </c>
      <c r="G14521" s="16" t="n">
        <v>1021.34</v>
      </c>
      <c r="I14521" s="1" t="str">
        <f aca="false">INDEX(Products!$C$2:$C$51,MATCH(C14521,Products!$A$2:$A$51,0))</f>
        <v>Beauty &amp; Personal Care</v>
      </c>
      <c r="J14521" s="1" t="str">
        <f aca="false">INDEX(Orders!$E$2:$E$8001,MATCH(B14521,Orders!$A$2:$A$8001,0))</f>
        <v>Delivered</v>
      </c>
      <c r="K14521" s="1" t="str">
        <f aca="false">LEFT(INDEX(Orders!$C$2:$C$8001,MATCH(B14521,Orders!$A$2:$A$8001,0)),7)</f>
        <v>2025-11</v>
      </c>
    </row>
    <row r="14522" customFormat="false" ht="15" hidden="false" customHeight="true" outlineLevel="0" collapsed="false">
      <c r="A14522" s="1" t="s">
        <v>24992</v>
      </c>
      <c r="B14522" s="1" t="s">
        <v>9550</v>
      </c>
      <c r="C14522" s="1" t="s">
        <v>1937</v>
      </c>
      <c r="D14522" s="1" t="n">
        <v>3</v>
      </c>
      <c r="E14522" s="16" t="n">
        <v>1364.75</v>
      </c>
      <c r="F14522" s="17" t="n">
        <v>0.05</v>
      </c>
      <c r="G14522" s="16" t="n">
        <v>3889.54</v>
      </c>
      <c r="I14522" s="1" t="str">
        <f aca="false">INDEX(Products!$C$2:$C$51,MATCH(C14522,Products!$A$2:$A$51,0))</f>
        <v>Fashion</v>
      </c>
      <c r="J14522" s="1" t="str">
        <f aca="false">INDEX(Orders!$E$2:$E$8001,MATCH(B14522,Orders!$A$2:$A$8001,0))</f>
        <v>Delivered</v>
      </c>
      <c r="K14522" s="1" t="str">
        <f aca="false">LEFT(INDEX(Orders!$C$2:$C$8001,MATCH(B14522,Orders!$A$2:$A$8001,0)),7)</f>
        <v>2025-11</v>
      </c>
    </row>
    <row r="14523" customFormat="false" ht="15" hidden="false" customHeight="true" outlineLevel="0" collapsed="false">
      <c r="A14523" s="1" t="s">
        <v>24993</v>
      </c>
      <c r="B14523" s="1" t="s">
        <v>9550</v>
      </c>
      <c r="C14523" s="1" t="s">
        <v>1995</v>
      </c>
      <c r="D14523" s="1" t="n">
        <v>2</v>
      </c>
      <c r="E14523" s="16" t="n">
        <v>2914.27</v>
      </c>
      <c r="F14523" s="17" t="n">
        <v>0.05</v>
      </c>
      <c r="G14523" s="16" t="n">
        <v>5537.11</v>
      </c>
      <c r="I14523" s="1" t="str">
        <f aca="false">INDEX(Products!$C$2:$C$51,MATCH(C14523,Products!$A$2:$A$51,0))</f>
        <v>Sports &amp; Fitness</v>
      </c>
      <c r="J14523" s="1" t="str">
        <f aca="false">INDEX(Orders!$E$2:$E$8001,MATCH(B14523,Orders!$A$2:$A$8001,0))</f>
        <v>Delivered</v>
      </c>
      <c r="K14523" s="1" t="str">
        <f aca="false">LEFT(INDEX(Orders!$C$2:$C$8001,MATCH(B14523,Orders!$A$2:$A$8001,0)),7)</f>
        <v>2025-11</v>
      </c>
    </row>
    <row r="14524" customFormat="false" ht="15" hidden="false" customHeight="true" outlineLevel="0" collapsed="false">
      <c r="A14524" s="1" t="s">
        <v>24994</v>
      </c>
      <c r="B14524" s="1" t="s">
        <v>9551</v>
      </c>
      <c r="C14524" s="1" t="s">
        <v>1937</v>
      </c>
      <c r="D14524" s="1" t="n">
        <v>1</v>
      </c>
      <c r="E14524" s="16" t="n">
        <v>1364.75</v>
      </c>
      <c r="F14524" s="17" t="n">
        <v>0</v>
      </c>
      <c r="G14524" s="16" t="n">
        <v>1364.75</v>
      </c>
      <c r="I14524" s="1" t="str">
        <f aca="false">INDEX(Products!$C$2:$C$51,MATCH(C14524,Products!$A$2:$A$51,0))</f>
        <v>Fashion</v>
      </c>
      <c r="J14524" s="1" t="str">
        <f aca="false">INDEX(Orders!$E$2:$E$8001,MATCH(B14524,Orders!$A$2:$A$8001,0))</f>
        <v>Delivered</v>
      </c>
      <c r="K14524" s="1" t="str">
        <f aca="false">LEFT(INDEX(Orders!$C$2:$C$8001,MATCH(B14524,Orders!$A$2:$A$8001,0)),7)</f>
        <v>2025-08</v>
      </c>
    </row>
    <row r="14525" customFormat="false" ht="15" hidden="false" customHeight="true" outlineLevel="0" collapsed="false">
      <c r="A14525" s="1" t="s">
        <v>24995</v>
      </c>
      <c r="B14525" s="1" t="s">
        <v>9551</v>
      </c>
      <c r="C14525" s="1" t="s">
        <v>1990</v>
      </c>
      <c r="D14525" s="1" t="n">
        <v>2</v>
      </c>
      <c r="E14525" s="16" t="n">
        <v>5311.32</v>
      </c>
      <c r="F14525" s="17" t="n">
        <v>0.05</v>
      </c>
      <c r="G14525" s="16" t="n">
        <v>10091.51</v>
      </c>
      <c r="I14525" s="1" t="str">
        <f aca="false">INDEX(Products!$C$2:$C$51,MATCH(C14525,Products!$A$2:$A$51,0))</f>
        <v>Sports &amp; Fitness</v>
      </c>
      <c r="J14525" s="1" t="str">
        <f aca="false">INDEX(Orders!$E$2:$E$8001,MATCH(B14525,Orders!$A$2:$A$8001,0))</f>
        <v>Delivered</v>
      </c>
      <c r="K14525" s="1" t="str">
        <f aca="false">LEFT(INDEX(Orders!$C$2:$C$8001,MATCH(B14525,Orders!$A$2:$A$8001,0)),7)</f>
        <v>2025-08</v>
      </c>
    </row>
    <row r="14526" customFormat="false" ht="15" hidden="false" customHeight="true" outlineLevel="0" collapsed="false">
      <c r="A14526" s="1" t="s">
        <v>24996</v>
      </c>
      <c r="B14526" s="1" t="s">
        <v>9552</v>
      </c>
      <c r="C14526" s="1" t="s">
        <v>2006</v>
      </c>
      <c r="D14526" s="1" t="n">
        <v>1</v>
      </c>
      <c r="E14526" s="16" t="n">
        <v>482.17</v>
      </c>
      <c r="F14526" s="17" t="n">
        <v>0.15</v>
      </c>
      <c r="G14526" s="16" t="n">
        <v>409.84</v>
      </c>
      <c r="I14526" s="1" t="str">
        <f aca="false">INDEX(Products!$C$2:$C$51,MATCH(C14526,Products!$A$2:$A$51,0))</f>
        <v>Books &amp; Stationery</v>
      </c>
      <c r="J14526" s="1" t="str">
        <f aca="false">INDEX(Orders!$E$2:$E$8001,MATCH(B14526,Orders!$A$2:$A$8001,0))</f>
        <v>Delivered</v>
      </c>
      <c r="K14526" s="1" t="str">
        <f aca="false">LEFT(INDEX(Orders!$C$2:$C$8001,MATCH(B14526,Orders!$A$2:$A$8001,0)),7)</f>
        <v>2024-08</v>
      </c>
    </row>
    <row r="14527" customFormat="false" ht="15" hidden="false" customHeight="true" outlineLevel="0" collapsed="false">
      <c r="A14527" s="1" t="s">
        <v>24997</v>
      </c>
      <c r="B14527" s="1" t="s">
        <v>9552</v>
      </c>
      <c r="C14527" s="1" t="s">
        <v>1971</v>
      </c>
      <c r="D14527" s="1" t="n">
        <v>2</v>
      </c>
      <c r="E14527" s="16" t="n">
        <v>2073.63</v>
      </c>
      <c r="F14527" s="17" t="n">
        <v>0</v>
      </c>
      <c r="G14527" s="16" t="n">
        <v>4147.26</v>
      </c>
      <c r="I14527" s="1" t="str">
        <f aca="false">INDEX(Products!$C$2:$C$51,MATCH(C14527,Products!$A$2:$A$51,0))</f>
        <v>Home &amp; Kitchen</v>
      </c>
      <c r="J14527" s="1" t="str">
        <f aca="false">INDEX(Orders!$E$2:$E$8001,MATCH(B14527,Orders!$A$2:$A$8001,0))</f>
        <v>Delivered</v>
      </c>
      <c r="K14527" s="1" t="str">
        <f aca="false">LEFT(INDEX(Orders!$C$2:$C$8001,MATCH(B14527,Orders!$A$2:$A$8001,0)),7)</f>
        <v>2024-08</v>
      </c>
    </row>
    <row r="14528" customFormat="false" ht="15" hidden="false" customHeight="true" outlineLevel="0" collapsed="false">
      <c r="A14528" s="1" t="s">
        <v>24998</v>
      </c>
      <c r="B14528" s="1" t="s">
        <v>9552</v>
      </c>
      <c r="C14528" s="1" t="s">
        <v>1930</v>
      </c>
      <c r="D14528" s="1" t="n">
        <v>2</v>
      </c>
      <c r="E14528" s="16" t="n">
        <v>2398.35</v>
      </c>
      <c r="F14528" s="17" t="n">
        <v>0</v>
      </c>
      <c r="G14528" s="16" t="n">
        <v>4796.7</v>
      </c>
      <c r="I14528" s="1" t="str">
        <f aca="false">INDEX(Products!$C$2:$C$51,MATCH(C14528,Products!$A$2:$A$51,0))</f>
        <v>Electronics</v>
      </c>
      <c r="J14528" s="1" t="str">
        <f aca="false">INDEX(Orders!$E$2:$E$8001,MATCH(B14528,Orders!$A$2:$A$8001,0))</f>
        <v>Delivered</v>
      </c>
      <c r="K14528" s="1" t="str">
        <f aca="false">LEFT(INDEX(Orders!$C$2:$C$8001,MATCH(B14528,Orders!$A$2:$A$8001,0)),7)</f>
        <v>2024-08</v>
      </c>
    </row>
    <row r="14529" customFormat="false" ht="15" hidden="false" customHeight="true" outlineLevel="0" collapsed="false">
      <c r="A14529" s="1" t="s">
        <v>24999</v>
      </c>
      <c r="B14529" s="1" t="s">
        <v>9552</v>
      </c>
      <c r="C14529" s="1" t="s">
        <v>1975</v>
      </c>
      <c r="D14529" s="1" t="n">
        <v>1</v>
      </c>
      <c r="E14529" s="16" t="n">
        <v>862.99</v>
      </c>
      <c r="F14529" s="17" t="n">
        <v>0.1</v>
      </c>
      <c r="G14529" s="16" t="n">
        <v>776.69</v>
      </c>
      <c r="I14529" s="1" t="str">
        <f aca="false">INDEX(Products!$C$2:$C$51,MATCH(C14529,Products!$A$2:$A$51,0))</f>
        <v>Beauty &amp; Personal Care</v>
      </c>
      <c r="J14529" s="1" t="str">
        <f aca="false">INDEX(Orders!$E$2:$E$8001,MATCH(B14529,Orders!$A$2:$A$8001,0))</f>
        <v>Delivered</v>
      </c>
      <c r="K14529" s="1" t="str">
        <f aca="false">LEFT(INDEX(Orders!$C$2:$C$8001,MATCH(B14529,Orders!$A$2:$A$8001,0)),7)</f>
        <v>2024-08</v>
      </c>
    </row>
    <row r="14530" customFormat="false" ht="15" hidden="false" customHeight="true" outlineLevel="0" collapsed="false">
      <c r="A14530" s="1" t="s">
        <v>25000</v>
      </c>
      <c r="B14530" s="1" t="s">
        <v>9553</v>
      </c>
      <c r="C14530" s="1" t="s">
        <v>1961</v>
      </c>
      <c r="D14530" s="1" t="n">
        <v>1</v>
      </c>
      <c r="E14530" s="16" t="n">
        <v>3493.68</v>
      </c>
      <c r="F14530" s="17" t="n">
        <v>0</v>
      </c>
      <c r="G14530" s="16" t="n">
        <v>3493.68</v>
      </c>
      <c r="I14530" s="1" t="str">
        <f aca="false">INDEX(Products!$C$2:$C$51,MATCH(C14530,Products!$A$2:$A$51,0))</f>
        <v>Home &amp; Kitchen</v>
      </c>
      <c r="J14530" s="1" t="str">
        <f aca="false">INDEX(Orders!$E$2:$E$8001,MATCH(B14530,Orders!$A$2:$A$8001,0))</f>
        <v>Delivered</v>
      </c>
      <c r="K14530" s="1" t="str">
        <f aca="false">LEFT(INDEX(Orders!$C$2:$C$8001,MATCH(B14530,Orders!$A$2:$A$8001,0)),7)</f>
        <v>2025-07</v>
      </c>
    </row>
    <row r="14531" customFormat="false" ht="15" hidden="false" customHeight="true" outlineLevel="0" collapsed="false">
      <c r="A14531" s="1" t="s">
        <v>25001</v>
      </c>
      <c r="B14531" s="1" t="s">
        <v>9554</v>
      </c>
      <c r="C14531" s="1" t="s">
        <v>1980</v>
      </c>
      <c r="D14531" s="1" t="n">
        <v>2</v>
      </c>
      <c r="E14531" s="16" t="n">
        <v>2299.69</v>
      </c>
      <c r="F14531" s="17" t="n">
        <v>0</v>
      </c>
      <c r="G14531" s="16" t="n">
        <v>4599.38</v>
      </c>
      <c r="I14531" s="1" t="str">
        <f aca="false">INDEX(Products!$C$2:$C$51,MATCH(C14531,Products!$A$2:$A$51,0))</f>
        <v>Beauty &amp; Personal Care</v>
      </c>
      <c r="J14531" s="1" t="str">
        <f aca="false">INDEX(Orders!$E$2:$E$8001,MATCH(B14531,Orders!$A$2:$A$8001,0))</f>
        <v>Delivered</v>
      </c>
      <c r="K14531" s="1" t="str">
        <f aca="false">LEFT(INDEX(Orders!$C$2:$C$8001,MATCH(B14531,Orders!$A$2:$A$8001,0)),7)</f>
        <v>2025-10</v>
      </c>
    </row>
    <row r="14532" customFormat="false" ht="15" hidden="false" customHeight="true" outlineLevel="0" collapsed="false">
      <c r="A14532" s="1" t="s">
        <v>25002</v>
      </c>
      <c r="B14532" s="1" t="s">
        <v>9554</v>
      </c>
      <c r="C14532" s="1" t="s">
        <v>2007</v>
      </c>
      <c r="D14532" s="1" t="n">
        <v>2</v>
      </c>
      <c r="E14532" s="16" t="n">
        <v>750.27</v>
      </c>
      <c r="F14532" s="17" t="n">
        <v>0</v>
      </c>
      <c r="G14532" s="16" t="n">
        <v>1500.54</v>
      </c>
      <c r="I14532" s="1" t="str">
        <f aca="false">INDEX(Products!$C$2:$C$51,MATCH(C14532,Products!$A$2:$A$51,0))</f>
        <v>Books &amp; Stationery</v>
      </c>
      <c r="J14532" s="1" t="str">
        <f aca="false">INDEX(Orders!$E$2:$E$8001,MATCH(B14532,Orders!$A$2:$A$8001,0))</f>
        <v>Delivered</v>
      </c>
      <c r="K14532" s="1" t="str">
        <f aca="false">LEFT(INDEX(Orders!$C$2:$C$8001,MATCH(B14532,Orders!$A$2:$A$8001,0)),7)</f>
        <v>2025-10</v>
      </c>
    </row>
    <row r="14533" customFormat="false" ht="15" hidden="false" customHeight="true" outlineLevel="0" collapsed="false">
      <c r="A14533" s="1" t="s">
        <v>25003</v>
      </c>
      <c r="B14533" s="1" t="s">
        <v>9555</v>
      </c>
      <c r="C14533" s="1" t="s">
        <v>1969</v>
      </c>
      <c r="D14533" s="1" t="n">
        <v>1</v>
      </c>
      <c r="E14533" s="16" t="n">
        <v>9171.98</v>
      </c>
      <c r="F14533" s="17" t="n">
        <v>0</v>
      </c>
      <c r="G14533" s="16" t="n">
        <v>9171.98</v>
      </c>
      <c r="I14533" s="1" t="str">
        <f aca="false">INDEX(Products!$C$2:$C$51,MATCH(C14533,Products!$A$2:$A$51,0))</f>
        <v>Home &amp; Kitchen</v>
      </c>
      <c r="J14533" s="1" t="str">
        <f aca="false">INDEX(Orders!$E$2:$E$8001,MATCH(B14533,Orders!$A$2:$A$8001,0))</f>
        <v>Delivered</v>
      </c>
      <c r="K14533" s="1" t="str">
        <f aca="false">LEFT(INDEX(Orders!$C$2:$C$8001,MATCH(B14533,Orders!$A$2:$A$8001,0)),7)</f>
        <v>2025-04</v>
      </c>
    </row>
    <row r="14534" customFormat="false" ht="15" hidden="false" customHeight="true" outlineLevel="0" collapsed="false">
      <c r="A14534" s="1" t="s">
        <v>25004</v>
      </c>
      <c r="B14534" s="1" t="s">
        <v>9555</v>
      </c>
      <c r="C14534" s="1" t="s">
        <v>1940</v>
      </c>
      <c r="D14534" s="1" t="n">
        <v>1</v>
      </c>
      <c r="E14534" s="16" t="n">
        <v>2374.52</v>
      </c>
      <c r="F14534" s="17" t="n">
        <v>0</v>
      </c>
      <c r="G14534" s="16" t="n">
        <v>2374.52</v>
      </c>
      <c r="I14534" s="1" t="str">
        <f aca="false">INDEX(Products!$C$2:$C$51,MATCH(C14534,Products!$A$2:$A$51,0))</f>
        <v>Fashion</v>
      </c>
      <c r="J14534" s="1" t="str">
        <f aca="false">INDEX(Orders!$E$2:$E$8001,MATCH(B14534,Orders!$A$2:$A$8001,0))</f>
        <v>Delivered</v>
      </c>
      <c r="K14534" s="1" t="str">
        <f aca="false">LEFT(INDEX(Orders!$C$2:$C$8001,MATCH(B14534,Orders!$A$2:$A$8001,0)),7)</f>
        <v>2025-04</v>
      </c>
    </row>
    <row r="14535" customFormat="false" ht="15" hidden="false" customHeight="true" outlineLevel="0" collapsed="false">
      <c r="A14535" s="1" t="s">
        <v>25005</v>
      </c>
      <c r="B14535" s="1" t="s">
        <v>9556</v>
      </c>
      <c r="C14535" s="1" t="s">
        <v>1973</v>
      </c>
      <c r="D14535" s="1" t="n">
        <v>3</v>
      </c>
      <c r="E14535" s="16" t="n">
        <v>1158.24</v>
      </c>
      <c r="F14535" s="17" t="n">
        <v>0.05</v>
      </c>
      <c r="G14535" s="16" t="n">
        <v>3300.98</v>
      </c>
      <c r="I14535" s="1" t="str">
        <f aca="false">INDEX(Products!$C$2:$C$51,MATCH(C14535,Products!$A$2:$A$51,0))</f>
        <v>Home &amp; Kitchen</v>
      </c>
      <c r="J14535" s="1" t="str">
        <f aca="false">INDEX(Orders!$E$2:$E$8001,MATCH(B14535,Orders!$A$2:$A$8001,0))</f>
        <v>Delivered</v>
      </c>
      <c r="K14535" s="1" t="str">
        <f aca="false">LEFT(INDEX(Orders!$C$2:$C$8001,MATCH(B14535,Orders!$A$2:$A$8001,0)),7)</f>
        <v>2025-05</v>
      </c>
    </row>
    <row r="14536" customFormat="false" ht="15" hidden="false" customHeight="true" outlineLevel="0" collapsed="false">
      <c r="A14536" s="1" t="s">
        <v>25006</v>
      </c>
      <c r="B14536" s="1" t="s">
        <v>9556</v>
      </c>
      <c r="C14536" s="1" t="s">
        <v>1949</v>
      </c>
      <c r="D14536" s="1" t="n">
        <v>1</v>
      </c>
      <c r="E14536" s="16" t="n">
        <v>4185.64</v>
      </c>
      <c r="F14536" s="17" t="n">
        <v>0.1</v>
      </c>
      <c r="G14536" s="16" t="n">
        <v>3767.08</v>
      </c>
      <c r="I14536" s="1" t="str">
        <f aca="false">INDEX(Products!$C$2:$C$51,MATCH(C14536,Products!$A$2:$A$51,0))</f>
        <v>Fashion</v>
      </c>
      <c r="J14536" s="1" t="str">
        <f aca="false">INDEX(Orders!$E$2:$E$8001,MATCH(B14536,Orders!$A$2:$A$8001,0))</f>
        <v>Delivered</v>
      </c>
      <c r="K14536" s="1" t="str">
        <f aca="false">LEFT(INDEX(Orders!$C$2:$C$8001,MATCH(B14536,Orders!$A$2:$A$8001,0)),7)</f>
        <v>2025-05</v>
      </c>
    </row>
    <row r="14537" customFormat="false" ht="15" hidden="false" customHeight="true" outlineLevel="0" collapsed="false">
      <c r="A14537" s="1" t="s">
        <v>25007</v>
      </c>
      <c r="B14537" s="1" t="s">
        <v>9556</v>
      </c>
      <c r="C14537" s="1" t="s">
        <v>1977</v>
      </c>
      <c r="D14537" s="1" t="n">
        <v>1</v>
      </c>
      <c r="E14537" s="16" t="n">
        <v>2386.05</v>
      </c>
      <c r="F14537" s="17" t="n">
        <v>0</v>
      </c>
      <c r="G14537" s="16" t="n">
        <v>2386.05</v>
      </c>
      <c r="I14537" s="1" t="str">
        <f aca="false">INDEX(Products!$C$2:$C$51,MATCH(C14537,Products!$A$2:$A$51,0))</f>
        <v>Beauty &amp; Personal Care</v>
      </c>
      <c r="J14537" s="1" t="str">
        <f aca="false">INDEX(Orders!$E$2:$E$8001,MATCH(B14537,Orders!$A$2:$A$8001,0))</f>
        <v>Delivered</v>
      </c>
      <c r="K14537" s="1" t="str">
        <f aca="false">LEFT(INDEX(Orders!$C$2:$C$8001,MATCH(B14537,Orders!$A$2:$A$8001,0)),7)</f>
        <v>2025-05</v>
      </c>
    </row>
    <row r="14538" customFormat="false" ht="15" hidden="false" customHeight="true" outlineLevel="0" collapsed="false">
      <c r="A14538" s="1" t="s">
        <v>25008</v>
      </c>
      <c r="B14538" s="1" t="s">
        <v>9557</v>
      </c>
      <c r="C14538" s="1" t="s">
        <v>1990</v>
      </c>
      <c r="D14538" s="1" t="n">
        <v>1</v>
      </c>
      <c r="E14538" s="16" t="n">
        <v>5311.32</v>
      </c>
      <c r="F14538" s="17" t="n">
        <v>0.05</v>
      </c>
      <c r="G14538" s="16" t="n">
        <v>5045.75</v>
      </c>
      <c r="I14538" s="1" t="str">
        <f aca="false">INDEX(Products!$C$2:$C$51,MATCH(C14538,Products!$A$2:$A$51,0))</f>
        <v>Sports &amp; Fitness</v>
      </c>
      <c r="J14538" s="1" t="str">
        <f aca="false">INDEX(Orders!$E$2:$E$8001,MATCH(B14538,Orders!$A$2:$A$8001,0))</f>
        <v>Delivered</v>
      </c>
      <c r="K14538" s="1" t="str">
        <f aca="false">LEFT(INDEX(Orders!$C$2:$C$8001,MATCH(B14538,Orders!$A$2:$A$8001,0)),7)</f>
        <v>2024-10</v>
      </c>
    </row>
    <row r="14539" customFormat="false" ht="15" hidden="false" customHeight="true" outlineLevel="0" collapsed="false">
      <c r="A14539" s="1" t="s">
        <v>25009</v>
      </c>
      <c r="B14539" s="1" t="s">
        <v>9557</v>
      </c>
      <c r="C14539" s="1" t="s">
        <v>1977</v>
      </c>
      <c r="D14539" s="1" t="n">
        <v>1</v>
      </c>
      <c r="E14539" s="16" t="n">
        <v>2386.05</v>
      </c>
      <c r="F14539" s="17" t="n">
        <v>0.1</v>
      </c>
      <c r="G14539" s="16" t="n">
        <v>2147.45</v>
      </c>
      <c r="I14539" s="1" t="str">
        <f aca="false">INDEX(Products!$C$2:$C$51,MATCH(C14539,Products!$A$2:$A$51,0))</f>
        <v>Beauty &amp; Personal Care</v>
      </c>
      <c r="J14539" s="1" t="str">
        <f aca="false">INDEX(Orders!$E$2:$E$8001,MATCH(B14539,Orders!$A$2:$A$8001,0))</f>
        <v>Delivered</v>
      </c>
      <c r="K14539" s="1" t="str">
        <f aca="false">LEFT(INDEX(Orders!$C$2:$C$8001,MATCH(B14539,Orders!$A$2:$A$8001,0)),7)</f>
        <v>2024-10</v>
      </c>
    </row>
    <row r="14540" customFormat="false" ht="15" hidden="false" customHeight="true" outlineLevel="0" collapsed="false">
      <c r="A14540" s="1" t="s">
        <v>25010</v>
      </c>
      <c r="B14540" s="1" t="s">
        <v>9558</v>
      </c>
      <c r="C14540" s="1" t="s">
        <v>2006</v>
      </c>
      <c r="D14540" s="1" t="n">
        <v>1</v>
      </c>
      <c r="E14540" s="16" t="n">
        <v>482.17</v>
      </c>
      <c r="F14540" s="17" t="n">
        <v>0</v>
      </c>
      <c r="G14540" s="16" t="n">
        <v>482.17</v>
      </c>
      <c r="I14540" s="1" t="str">
        <f aca="false">INDEX(Products!$C$2:$C$51,MATCH(C14540,Products!$A$2:$A$51,0))</f>
        <v>Books &amp; Stationery</v>
      </c>
      <c r="J14540" s="1" t="str">
        <f aca="false">INDEX(Orders!$E$2:$E$8001,MATCH(B14540,Orders!$A$2:$A$8001,0))</f>
        <v>Delivered</v>
      </c>
      <c r="K14540" s="1" t="str">
        <f aca="false">LEFT(INDEX(Orders!$C$2:$C$8001,MATCH(B14540,Orders!$A$2:$A$8001,0)),7)</f>
        <v>2024-11</v>
      </c>
    </row>
    <row r="14541" customFormat="false" ht="15" hidden="false" customHeight="true" outlineLevel="0" collapsed="false">
      <c r="A14541" s="1" t="s">
        <v>25011</v>
      </c>
      <c r="B14541" s="1" t="s">
        <v>9559</v>
      </c>
      <c r="C14541" s="1" t="s">
        <v>2006</v>
      </c>
      <c r="D14541" s="1" t="n">
        <v>2</v>
      </c>
      <c r="E14541" s="16" t="n">
        <v>482.17</v>
      </c>
      <c r="F14541" s="17" t="n">
        <v>0.1</v>
      </c>
      <c r="G14541" s="16" t="n">
        <v>867.91</v>
      </c>
      <c r="I14541" s="1" t="str">
        <f aca="false">INDEX(Products!$C$2:$C$51,MATCH(C14541,Products!$A$2:$A$51,0))</f>
        <v>Books &amp; Stationery</v>
      </c>
      <c r="J14541" s="1" t="str">
        <f aca="false">INDEX(Orders!$E$2:$E$8001,MATCH(B14541,Orders!$A$2:$A$8001,0))</f>
        <v>Delivered</v>
      </c>
      <c r="K14541" s="1" t="str">
        <f aca="false">LEFT(INDEX(Orders!$C$2:$C$8001,MATCH(B14541,Orders!$A$2:$A$8001,0)),7)</f>
        <v>2025-08</v>
      </c>
    </row>
    <row r="14542" customFormat="false" ht="15" hidden="false" customHeight="true" outlineLevel="0" collapsed="false">
      <c r="A14542" s="1" t="s">
        <v>25012</v>
      </c>
      <c r="B14542" s="1" t="s">
        <v>9559</v>
      </c>
      <c r="C14542" s="1" t="s">
        <v>1997</v>
      </c>
      <c r="D14542" s="1" t="n">
        <v>1</v>
      </c>
      <c r="E14542" s="16" t="n">
        <v>311.15</v>
      </c>
      <c r="F14542" s="17" t="n">
        <v>0.15</v>
      </c>
      <c r="G14542" s="16" t="n">
        <v>264.48</v>
      </c>
      <c r="I14542" s="1" t="str">
        <f aca="false">INDEX(Products!$C$2:$C$51,MATCH(C14542,Products!$A$2:$A$51,0))</f>
        <v>Sports &amp; Fitness</v>
      </c>
      <c r="J14542" s="1" t="str">
        <f aca="false">INDEX(Orders!$E$2:$E$8001,MATCH(B14542,Orders!$A$2:$A$8001,0))</f>
        <v>Delivered</v>
      </c>
      <c r="K14542" s="1" t="str">
        <f aca="false">LEFT(INDEX(Orders!$C$2:$C$8001,MATCH(B14542,Orders!$A$2:$A$8001,0)),7)</f>
        <v>2025-08</v>
      </c>
    </row>
    <row r="14543" customFormat="false" ht="15" hidden="false" customHeight="true" outlineLevel="0" collapsed="false">
      <c r="A14543" s="1" t="s">
        <v>25013</v>
      </c>
      <c r="B14543" s="1" t="s">
        <v>9560</v>
      </c>
      <c r="C14543" s="1" t="s">
        <v>1993</v>
      </c>
      <c r="D14543" s="1" t="n">
        <v>1</v>
      </c>
      <c r="E14543" s="16" t="n">
        <v>3177.33</v>
      </c>
      <c r="F14543" s="17" t="n">
        <v>0.15</v>
      </c>
      <c r="G14543" s="16" t="n">
        <v>2700.73</v>
      </c>
      <c r="I14543" s="1" t="str">
        <f aca="false">INDEX(Products!$C$2:$C$51,MATCH(C14543,Products!$A$2:$A$51,0))</f>
        <v>Sports &amp; Fitness</v>
      </c>
      <c r="J14543" s="1" t="str">
        <f aca="false">INDEX(Orders!$E$2:$E$8001,MATCH(B14543,Orders!$A$2:$A$8001,0))</f>
        <v>Delivered</v>
      </c>
      <c r="K14543" s="1" t="str">
        <f aca="false">LEFT(INDEX(Orders!$C$2:$C$8001,MATCH(B14543,Orders!$A$2:$A$8001,0)),7)</f>
        <v>2025-11</v>
      </c>
    </row>
    <row r="14544" customFormat="false" ht="15" hidden="false" customHeight="true" outlineLevel="0" collapsed="false">
      <c r="A14544" s="1" t="s">
        <v>25014</v>
      </c>
      <c r="B14544" s="1" t="s">
        <v>9561</v>
      </c>
      <c r="C14544" s="1" t="s">
        <v>1975</v>
      </c>
      <c r="D14544" s="1" t="n">
        <v>1</v>
      </c>
      <c r="E14544" s="16" t="n">
        <v>862.99</v>
      </c>
      <c r="F14544" s="17" t="n">
        <v>0.2</v>
      </c>
      <c r="G14544" s="16" t="n">
        <v>690.39</v>
      </c>
      <c r="I14544" s="1" t="str">
        <f aca="false">INDEX(Products!$C$2:$C$51,MATCH(C14544,Products!$A$2:$A$51,0))</f>
        <v>Beauty &amp; Personal Care</v>
      </c>
      <c r="J14544" s="1" t="str">
        <f aca="false">INDEX(Orders!$E$2:$E$8001,MATCH(B14544,Orders!$A$2:$A$8001,0))</f>
        <v>Delivered</v>
      </c>
      <c r="K14544" s="1" t="str">
        <f aca="false">LEFT(INDEX(Orders!$C$2:$C$8001,MATCH(B14544,Orders!$A$2:$A$8001,0)),7)</f>
        <v>2024-05</v>
      </c>
    </row>
    <row r="14545" customFormat="false" ht="15" hidden="false" customHeight="true" outlineLevel="0" collapsed="false">
      <c r="A14545" s="1" t="s">
        <v>25015</v>
      </c>
      <c r="B14545" s="1" t="s">
        <v>9561</v>
      </c>
      <c r="C14545" s="1" t="s">
        <v>1961</v>
      </c>
      <c r="D14545" s="1" t="n">
        <v>3</v>
      </c>
      <c r="E14545" s="16" t="n">
        <v>3493.68</v>
      </c>
      <c r="F14545" s="17" t="n">
        <v>0.1</v>
      </c>
      <c r="G14545" s="16" t="n">
        <v>9432.94</v>
      </c>
      <c r="I14545" s="1" t="str">
        <f aca="false">INDEX(Products!$C$2:$C$51,MATCH(C14545,Products!$A$2:$A$51,0))</f>
        <v>Home &amp; Kitchen</v>
      </c>
      <c r="J14545" s="1" t="str">
        <f aca="false">INDEX(Orders!$E$2:$E$8001,MATCH(B14545,Orders!$A$2:$A$8001,0))</f>
        <v>Delivered</v>
      </c>
      <c r="K14545" s="1" t="str">
        <f aca="false">LEFT(INDEX(Orders!$C$2:$C$8001,MATCH(B14545,Orders!$A$2:$A$8001,0)),7)</f>
        <v>2024-05</v>
      </c>
    </row>
    <row r="14546" customFormat="false" ht="15" hidden="false" customHeight="true" outlineLevel="0" collapsed="false">
      <c r="A14546" s="1" t="s">
        <v>25016</v>
      </c>
      <c r="B14546" s="1" t="s">
        <v>9562</v>
      </c>
      <c r="C14546" s="1" t="s">
        <v>2006</v>
      </c>
      <c r="D14546" s="1" t="n">
        <v>1</v>
      </c>
      <c r="E14546" s="16" t="n">
        <v>482.17</v>
      </c>
      <c r="F14546" s="17" t="n">
        <v>0.1</v>
      </c>
      <c r="G14546" s="16" t="n">
        <v>433.95</v>
      </c>
      <c r="I14546" s="1" t="str">
        <f aca="false">INDEX(Products!$C$2:$C$51,MATCH(C14546,Products!$A$2:$A$51,0))</f>
        <v>Books &amp; Stationery</v>
      </c>
      <c r="J14546" s="1" t="str">
        <f aca="false">INDEX(Orders!$E$2:$E$8001,MATCH(B14546,Orders!$A$2:$A$8001,0))</f>
        <v>Delivered</v>
      </c>
      <c r="K14546" s="1" t="str">
        <f aca="false">LEFT(INDEX(Orders!$C$2:$C$8001,MATCH(B14546,Orders!$A$2:$A$8001,0)),7)</f>
        <v>2025-06</v>
      </c>
    </row>
    <row r="14547" customFormat="false" ht="15" hidden="false" customHeight="true" outlineLevel="0" collapsed="false">
      <c r="A14547" s="1" t="s">
        <v>25017</v>
      </c>
      <c r="B14547" s="1" t="s">
        <v>9562</v>
      </c>
      <c r="C14547" s="1" t="s">
        <v>1990</v>
      </c>
      <c r="D14547" s="1" t="n">
        <v>1</v>
      </c>
      <c r="E14547" s="16" t="n">
        <v>5311.32</v>
      </c>
      <c r="F14547" s="17" t="n">
        <v>0</v>
      </c>
      <c r="G14547" s="16" t="n">
        <v>5311.32</v>
      </c>
      <c r="I14547" s="1" t="str">
        <f aca="false">INDEX(Products!$C$2:$C$51,MATCH(C14547,Products!$A$2:$A$51,0))</f>
        <v>Sports &amp; Fitness</v>
      </c>
      <c r="J14547" s="1" t="str">
        <f aca="false">INDEX(Orders!$E$2:$E$8001,MATCH(B14547,Orders!$A$2:$A$8001,0))</f>
        <v>Delivered</v>
      </c>
      <c r="K14547" s="1" t="str">
        <f aca="false">LEFT(INDEX(Orders!$C$2:$C$8001,MATCH(B14547,Orders!$A$2:$A$8001,0)),7)</f>
        <v>2025-06</v>
      </c>
    </row>
    <row r="14548" customFormat="false" ht="15" hidden="false" customHeight="true" outlineLevel="0" collapsed="false">
      <c r="A14548" s="1" t="s">
        <v>25018</v>
      </c>
      <c r="B14548" s="1" t="s">
        <v>9563</v>
      </c>
      <c r="C14548" s="1" t="s">
        <v>1953</v>
      </c>
      <c r="D14548" s="1" t="n">
        <v>1</v>
      </c>
      <c r="E14548" s="16" t="n">
        <v>4914.12</v>
      </c>
      <c r="F14548" s="17" t="n">
        <v>0</v>
      </c>
      <c r="G14548" s="16" t="n">
        <v>4914.12</v>
      </c>
      <c r="I14548" s="1" t="str">
        <f aca="false">INDEX(Products!$C$2:$C$51,MATCH(C14548,Products!$A$2:$A$51,0))</f>
        <v>Fashion</v>
      </c>
      <c r="J14548" s="1" t="str">
        <f aca="false">INDEX(Orders!$E$2:$E$8001,MATCH(B14548,Orders!$A$2:$A$8001,0))</f>
        <v>Delivered</v>
      </c>
      <c r="K14548" s="1" t="str">
        <f aca="false">LEFT(INDEX(Orders!$C$2:$C$8001,MATCH(B14548,Orders!$A$2:$A$8001,0)),7)</f>
        <v>2025-04</v>
      </c>
    </row>
    <row r="14549" customFormat="false" ht="15" hidden="false" customHeight="true" outlineLevel="0" collapsed="false">
      <c r="A14549" s="1" t="s">
        <v>25019</v>
      </c>
      <c r="B14549" s="1" t="s">
        <v>9563</v>
      </c>
      <c r="C14549" s="1" t="s">
        <v>1930</v>
      </c>
      <c r="D14549" s="1" t="n">
        <v>1</v>
      </c>
      <c r="E14549" s="16" t="n">
        <v>2398.35</v>
      </c>
      <c r="F14549" s="17" t="n">
        <v>0.2</v>
      </c>
      <c r="G14549" s="16" t="n">
        <v>1918.68</v>
      </c>
      <c r="I14549" s="1" t="str">
        <f aca="false">INDEX(Products!$C$2:$C$51,MATCH(C14549,Products!$A$2:$A$51,0))</f>
        <v>Electronics</v>
      </c>
      <c r="J14549" s="1" t="str">
        <f aca="false">INDEX(Orders!$E$2:$E$8001,MATCH(B14549,Orders!$A$2:$A$8001,0))</f>
        <v>Delivered</v>
      </c>
      <c r="K14549" s="1" t="str">
        <f aca="false">LEFT(INDEX(Orders!$C$2:$C$8001,MATCH(B14549,Orders!$A$2:$A$8001,0)),7)</f>
        <v>2025-04</v>
      </c>
    </row>
    <row r="14550" customFormat="false" ht="15" hidden="false" customHeight="true" outlineLevel="0" collapsed="false">
      <c r="A14550" s="1" t="s">
        <v>25020</v>
      </c>
      <c r="B14550" s="1" t="s">
        <v>9563</v>
      </c>
      <c r="C14550" s="1" t="s">
        <v>1975</v>
      </c>
      <c r="D14550" s="1" t="n">
        <v>1</v>
      </c>
      <c r="E14550" s="16" t="n">
        <v>862.99</v>
      </c>
      <c r="F14550" s="17" t="n">
        <v>0</v>
      </c>
      <c r="G14550" s="16" t="n">
        <v>862.99</v>
      </c>
      <c r="I14550" s="1" t="str">
        <f aca="false">INDEX(Products!$C$2:$C$51,MATCH(C14550,Products!$A$2:$A$51,0))</f>
        <v>Beauty &amp; Personal Care</v>
      </c>
      <c r="J14550" s="1" t="str">
        <f aca="false">INDEX(Orders!$E$2:$E$8001,MATCH(B14550,Orders!$A$2:$A$8001,0))</f>
        <v>Delivered</v>
      </c>
      <c r="K14550" s="1" t="str">
        <f aca="false">LEFT(INDEX(Orders!$C$2:$C$8001,MATCH(B14550,Orders!$A$2:$A$8001,0)),7)</f>
        <v>2025-04</v>
      </c>
    </row>
    <row r="14551" customFormat="false" ht="15" hidden="false" customHeight="true" outlineLevel="0" collapsed="false">
      <c r="A14551" s="1" t="s">
        <v>25021</v>
      </c>
      <c r="B14551" s="1" t="s">
        <v>9564</v>
      </c>
      <c r="C14551" s="1" t="s">
        <v>1930</v>
      </c>
      <c r="D14551" s="1" t="n">
        <v>1</v>
      </c>
      <c r="E14551" s="16" t="n">
        <v>2398.35</v>
      </c>
      <c r="F14551" s="17" t="n">
        <v>0.1</v>
      </c>
      <c r="G14551" s="16" t="n">
        <v>2158.52</v>
      </c>
      <c r="I14551" s="1" t="str">
        <f aca="false">INDEX(Products!$C$2:$C$51,MATCH(C14551,Products!$A$2:$A$51,0))</f>
        <v>Electronics</v>
      </c>
      <c r="J14551" s="1" t="str">
        <f aca="false">INDEX(Orders!$E$2:$E$8001,MATCH(B14551,Orders!$A$2:$A$8001,0))</f>
        <v>Delivered</v>
      </c>
      <c r="K14551" s="1" t="str">
        <f aca="false">LEFT(INDEX(Orders!$C$2:$C$8001,MATCH(B14551,Orders!$A$2:$A$8001,0)),7)</f>
        <v>2025-10</v>
      </c>
    </row>
    <row r="14552" customFormat="false" ht="15" hidden="false" customHeight="true" outlineLevel="0" collapsed="false">
      <c r="A14552" s="1" t="s">
        <v>25022</v>
      </c>
      <c r="B14552" s="1" t="s">
        <v>9564</v>
      </c>
      <c r="C14552" s="1" t="s">
        <v>1918</v>
      </c>
      <c r="D14552" s="1" t="n">
        <v>3</v>
      </c>
      <c r="E14552" s="16" t="n">
        <v>2978.99</v>
      </c>
      <c r="F14552" s="17" t="n">
        <v>0</v>
      </c>
      <c r="G14552" s="16" t="n">
        <v>8936.97</v>
      </c>
      <c r="I14552" s="1" t="str">
        <f aca="false">INDEX(Products!$C$2:$C$51,MATCH(C14552,Products!$A$2:$A$51,0))</f>
        <v>Electronics</v>
      </c>
      <c r="J14552" s="1" t="str">
        <f aca="false">INDEX(Orders!$E$2:$E$8001,MATCH(B14552,Orders!$A$2:$A$8001,0))</f>
        <v>Delivered</v>
      </c>
      <c r="K14552" s="1" t="str">
        <f aca="false">LEFT(INDEX(Orders!$C$2:$C$8001,MATCH(B14552,Orders!$A$2:$A$8001,0)),7)</f>
        <v>2025-10</v>
      </c>
    </row>
    <row r="14553" customFormat="false" ht="15" hidden="false" customHeight="true" outlineLevel="0" collapsed="false">
      <c r="A14553" s="1" t="s">
        <v>25023</v>
      </c>
      <c r="B14553" s="1" t="s">
        <v>9564</v>
      </c>
      <c r="C14553" s="1" t="s">
        <v>1924</v>
      </c>
      <c r="D14553" s="1" t="n">
        <v>2</v>
      </c>
      <c r="E14553" s="16" t="n">
        <v>1971</v>
      </c>
      <c r="F14553" s="17" t="n">
        <v>0.1</v>
      </c>
      <c r="G14553" s="16" t="n">
        <v>3547.8</v>
      </c>
      <c r="I14553" s="1" t="str">
        <f aca="false">INDEX(Products!$C$2:$C$51,MATCH(C14553,Products!$A$2:$A$51,0))</f>
        <v>Electronics</v>
      </c>
      <c r="J14553" s="1" t="str">
        <f aca="false">INDEX(Orders!$E$2:$E$8001,MATCH(B14553,Orders!$A$2:$A$8001,0))</f>
        <v>Delivered</v>
      </c>
      <c r="K14553" s="1" t="str">
        <f aca="false">LEFT(INDEX(Orders!$C$2:$C$8001,MATCH(B14553,Orders!$A$2:$A$8001,0)),7)</f>
        <v>2025-10</v>
      </c>
    </row>
    <row r="14554" customFormat="false" ht="15" hidden="false" customHeight="true" outlineLevel="0" collapsed="false">
      <c r="A14554" s="1" t="s">
        <v>25024</v>
      </c>
      <c r="B14554" s="1" t="s">
        <v>9565</v>
      </c>
      <c r="C14554" s="1" t="s">
        <v>1918</v>
      </c>
      <c r="D14554" s="1" t="n">
        <v>1</v>
      </c>
      <c r="E14554" s="16" t="n">
        <v>2978.99</v>
      </c>
      <c r="F14554" s="17" t="n">
        <v>0.2</v>
      </c>
      <c r="G14554" s="16" t="n">
        <v>2383.19</v>
      </c>
      <c r="I14554" s="1" t="str">
        <f aca="false">INDEX(Products!$C$2:$C$51,MATCH(C14554,Products!$A$2:$A$51,0))</f>
        <v>Electronics</v>
      </c>
      <c r="J14554" s="1" t="str">
        <f aca="false">INDEX(Orders!$E$2:$E$8001,MATCH(B14554,Orders!$A$2:$A$8001,0))</f>
        <v>Delivered</v>
      </c>
      <c r="K14554" s="1" t="str">
        <f aca="false">LEFT(INDEX(Orders!$C$2:$C$8001,MATCH(B14554,Orders!$A$2:$A$8001,0)),7)</f>
        <v>2025-06</v>
      </c>
    </row>
    <row r="14555" customFormat="false" ht="15" hidden="false" customHeight="true" outlineLevel="0" collapsed="false">
      <c r="A14555" s="1" t="s">
        <v>25025</v>
      </c>
      <c r="B14555" s="1" t="s">
        <v>9565</v>
      </c>
      <c r="C14555" s="1" t="s">
        <v>2006</v>
      </c>
      <c r="D14555" s="1" t="n">
        <v>1</v>
      </c>
      <c r="E14555" s="16" t="n">
        <v>482.17</v>
      </c>
      <c r="F14555" s="17" t="n">
        <v>0</v>
      </c>
      <c r="G14555" s="16" t="n">
        <v>482.17</v>
      </c>
      <c r="I14555" s="1" t="str">
        <f aca="false">INDEX(Products!$C$2:$C$51,MATCH(C14555,Products!$A$2:$A$51,0))</f>
        <v>Books &amp; Stationery</v>
      </c>
      <c r="J14555" s="1" t="str">
        <f aca="false">INDEX(Orders!$E$2:$E$8001,MATCH(B14555,Orders!$A$2:$A$8001,0))</f>
        <v>Delivered</v>
      </c>
      <c r="K14555" s="1" t="str">
        <f aca="false">LEFT(INDEX(Orders!$C$2:$C$8001,MATCH(B14555,Orders!$A$2:$A$8001,0)),7)</f>
        <v>2025-06</v>
      </c>
    </row>
    <row r="14556" customFormat="false" ht="15" hidden="false" customHeight="true" outlineLevel="0" collapsed="false">
      <c r="A14556" s="1" t="s">
        <v>25026</v>
      </c>
      <c r="B14556" s="1" t="s">
        <v>9566</v>
      </c>
      <c r="C14556" s="1" t="s">
        <v>1940</v>
      </c>
      <c r="D14556" s="1" t="n">
        <v>1</v>
      </c>
      <c r="E14556" s="16" t="n">
        <v>2374.52</v>
      </c>
      <c r="F14556" s="17" t="n">
        <v>0.1</v>
      </c>
      <c r="G14556" s="16" t="n">
        <v>2137.07</v>
      </c>
      <c r="I14556" s="1" t="str">
        <f aca="false">INDEX(Products!$C$2:$C$51,MATCH(C14556,Products!$A$2:$A$51,0))</f>
        <v>Fashion</v>
      </c>
      <c r="J14556" s="1" t="str">
        <f aca="false">INDEX(Orders!$E$2:$E$8001,MATCH(B14556,Orders!$A$2:$A$8001,0))</f>
        <v>Delivered</v>
      </c>
      <c r="K14556" s="1" t="str">
        <f aca="false">LEFT(INDEX(Orders!$C$2:$C$8001,MATCH(B14556,Orders!$A$2:$A$8001,0)),7)</f>
        <v>2024-10</v>
      </c>
    </row>
    <row r="14557" customFormat="false" ht="15" hidden="false" customHeight="true" outlineLevel="0" collapsed="false">
      <c r="A14557" s="1" t="s">
        <v>25027</v>
      </c>
      <c r="B14557" s="1" t="s">
        <v>9567</v>
      </c>
      <c r="C14557" s="1" t="s">
        <v>1930</v>
      </c>
      <c r="D14557" s="1" t="n">
        <v>1</v>
      </c>
      <c r="E14557" s="16" t="n">
        <v>2398.35</v>
      </c>
      <c r="F14557" s="17" t="n">
        <v>0.15</v>
      </c>
      <c r="G14557" s="16" t="n">
        <v>2038.6</v>
      </c>
      <c r="I14557" s="1" t="str">
        <f aca="false">INDEX(Products!$C$2:$C$51,MATCH(C14557,Products!$A$2:$A$51,0))</f>
        <v>Electronics</v>
      </c>
      <c r="J14557" s="1" t="str">
        <f aca="false">INDEX(Orders!$E$2:$E$8001,MATCH(B14557,Orders!$A$2:$A$8001,0))</f>
        <v>Delivered</v>
      </c>
      <c r="K14557" s="1" t="str">
        <f aca="false">LEFT(INDEX(Orders!$C$2:$C$8001,MATCH(B14557,Orders!$A$2:$A$8001,0)),7)</f>
        <v>2024-12</v>
      </c>
    </row>
    <row r="14558" customFormat="false" ht="15" hidden="false" customHeight="true" outlineLevel="0" collapsed="false">
      <c r="A14558" s="1" t="s">
        <v>25028</v>
      </c>
      <c r="B14558" s="1" t="s">
        <v>9568</v>
      </c>
      <c r="C14558" s="1" t="s">
        <v>2006</v>
      </c>
      <c r="D14558" s="1" t="n">
        <v>1</v>
      </c>
      <c r="E14558" s="16" t="n">
        <v>482.17</v>
      </c>
      <c r="F14558" s="17" t="n">
        <v>0.05</v>
      </c>
      <c r="G14558" s="16" t="n">
        <v>458.06</v>
      </c>
      <c r="I14558" s="1" t="str">
        <f aca="false">INDEX(Products!$C$2:$C$51,MATCH(C14558,Products!$A$2:$A$51,0))</f>
        <v>Books &amp; Stationery</v>
      </c>
      <c r="J14558" s="1" t="str">
        <f aca="false">INDEX(Orders!$E$2:$E$8001,MATCH(B14558,Orders!$A$2:$A$8001,0))</f>
        <v>Delivered</v>
      </c>
      <c r="K14558" s="1" t="str">
        <f aca="false">LEFT(INDEX(Orders!$C$2:$C$8001,MATCH(B14558,Orders!$A$2:$A$8001,0)),7)</f>
        <v>2024-06</v>
      </c>
    </row>
    <row r="14559" customFormat="false" ht="15" hidden="false" customHeight="true" outlineLevel="0" collapsed="false">
      <c r="A14559" s="1" t="s">
        <v>25029</v>
      </c>
      <c r="B14559" s="1" t="s">
        <v>9569</v>
      </c>
      <c r="C14559" s="1" t="s">
        <v>1976</v>
      </c>
      <c r="D14559" s="1" t="n">
        <v>2</v>
      </c>
      <c r="E14559" s="16" t="n">
        <v>1603.35</v>
      </c>
      <c r="F14559" s="17" t="n">
        <v>0</v>
      </c>
      <c r="G14559" s="16" t="n">
        <v>3206.7</v>
      </c>
      <c r="I14559" s="1" t="str">
        <f aca="false">INDEX(Products!$C$2:$C$51,MATCH(C14559,Products!$A$2:$A$51,0))</f>
        <v>Beauty &amp; Personal Care</v>
      </c>
      <c r="J14559" s="1" t="str">
        <f aca="false">INDEX(Orders!$E$2:$E$8001,MATCH(B14559,Orders!$A$2:$A$8001,0))</f>
        <v>Delivered</v>
      </c>
      <c r="K14559" s="1" t="str">
        <f aca="false">LEFT(INDEX(Orders!$C$2:$C$8001,MATCH(B14559,Orders!$A$2:$A$8001,0)),7)</f>
        <v>2025-08</v>
      </c>
    </row>
    <row r="14560" customFormat="false" ht="15" hidden="false" customHeight="true" outlineLevel="0" collapsed="false">
      <c r="A14560" s="1" t="s">
        <v>25030</v>
      </c>
      <c r="B14560" s="1" t="s">
        <v>9569</v>
      </c>
      <c r="C14560" s="1" t="s">
        <v>2007</v>
      </c>
      <c r="D14560" s="1" t="n">
        <v>1</v>
      </c>
      <c r="E14560" s="16" t="n">
        <v>750.27</v>
      </c>
      <c r="F14560" s="17" t="n">
        <v>0</v>
      </c>
      <c r="G14560" s="16" t="n">
        <v>750.27</v>
      </c>
      <c r="I14560" s="1" t="str">
        <f aca="false">INDEX(Products!$C$2:$C$51,MATCH(C14560,Products!$A$2:$A$51,0))</f>
        <v>Books &amp; Stationery</v>
      </c>
      <c r="J14560" s="1" t="str">
        <f aca="false">INDEX(Orders!$E$2:$E$8001,MATCH(B14560,Orders!$A$2:$A$8001,0))</f>
        <v>Delivered</v>
      </c>
      <c r="K14560" s="1" t="str">
        <f aca="false">LEFT(INDEX(Orders!$C$2:$C$8001,MATCH(B14560,Orders!$A$2:$A$8001,0)),7)</f>
        <v>2025-08</v>
      </c>
    </row>
    <row r="14561" customFormat="false" ht="15" hidden="false" customHeight="true" outlineLevel="0" collapsed="false">
      <c r="A14561" s="1" t="s">
        <v>25031</v>
      </c>
      <c r="B14561" s="1" t="s">
        <v>9569</v>
      </c>
      <c r="C14561" s="1" t="s">
        <v>1990</v>
      </c>
      <c r="D14561" s="1" t="n">
        <v>1</v>
      </c>
      <c r="E14561" s="16" t="n">
        <v>5311.32</v>
      </c>
      <c r="F14561" s="17" t="n">
        <v>0.05</v>
      </c>
      <c r="G14561" s="16" t="n">
        <v>5045.75</v>
      </c>
      <c r="I14561" s="1" t="str">
        <f aca="false">INDEX(Products!$C$2:$C$51,MATCH(C14561,Products!$A$2:$A$51,0))</f>
        <v>Sports &amp; Fitness</v>
      </c>
      <c r="J14561" s="1" t="str">
        <f aca="false">INDEX(Orders!$E$2:$E$8001,MATCH(B14561,Orders!$A$2:$A$8001,0))</f>
        <v>Delivered</v>
      </c>
      <c r="K14561" s="1" t="str">
        <f aca="false">LEFT(INDEX(Orders!$C$2:$C$8001,MATCH(B14561,Orders!$A$2:$A$8001,0)),7)</f>
        <v>2025-08</v>
      </c>
    </row>
    <row r="14562" customFormat="false" ht="15" hidden="false" customHeight="true" outlineLevel="0" collapsed="false">
      <c r="A14562" s="1" t="s">
        <v>25032</v>
      </c>
      <c r="B14562" s="1" t="s">
        <v>9569</v>
      </c>
      <c r="C14562" s="1" t="s">
        <v>1930</v>
      </c>
      <c r="D14562" s="1" t="n">
        <v>2</v>
      </c>
      <c r="E14562" s="16" t="n">
        <v>2398.35</v>
      </c>
      <c r="F14562" s="17" t="n">
        <v>0</v>
      </c>
      <c r="G14562" s="16" t="n">
        <v>4796.7</v>
      </c>
      <c r="I14562" s="1" t="str">
        <f aca="false">INDEX(Products!$C$2:$C$51,MATCH(C14562,Products!$A$2:$A$51,0))</f>
        <v>Electronics</v>
      </c>
      <c r="J14562" s="1" t="str">
        <f aca="false">INDEX(Orders!$E$2:$E$8001,MATCH(B14562,Orders!$A$2:$A$8001,0))</f>
        <v>Delivered</v>
      </c>
      <c r="K14562" s="1" t="str">
        <f aca="false">LEFT(INDEX(Orders!$C$2:$C$8001,MATCH(B14562,Orders!$A$2:$A$8001,0)),7)</f>
        <v>2025-08</v>
      </c>
    </row>
    <row r="14563" customFormat="false" ht="15" hidden="false" customHeight="true" outlineLevel="0" collapsed="false">
      <c r="A14563" s="1" t="s">
        <v>25033</v>
      </c>
      <c r="B14563" s="1" t="s">
        <v>9570</v>
      </c>
      <c r="C14563" s="1" t="s">
        <v>1949</v>
      </c>
      <c r="D14563" s="1" t="n">
        <v>1</v>
      </c>
      <c r="E14563" s="16" t="n">
        <v>4185.64</v>
      </c>
      <c r="F14563" s="17" t="n">
        <v>0.15</v>
      </c>
      <c r="G14563" s="16" t="n">
        <v>3557.79</v>
      </c>
      <c r="I14563" s="1" t="str">
        <f aca="false">INDEX(Products!$C$2:$C$51,MATCH(C14563,Products!$A$2:$A$51,0))</f>
        <v>Fashion</v>
      </c>
      <c r="J14563" s="1" t="str">
        <f aca="false">INDEX(Orders!$E$2:$E$8001,MATCH(B14563,Orders!$A$2:$A$8001,0))</f>
        <v>Returned</v>
      </c>
      <c r="K14563" s="1" t="str">
        <f aca="false">LEFT(INDEX(Orders!$C$2:$C$8001,MATCH(B14563,Orders!$A$2:$A$8001,0)),7)</f>
        <v>2025-04</v>
      </c>
    </row>
    <row r="14564" customFormat="false" ht="15" hidden="false" customHeight="true" outlineLevel="0" collapsed="false">
      <c r="A14564" s="1" t="s">
        <v>25034</v>
      </c>
      <c r="B14564" s="1" t="s">
        <v>9570</v>
      </c>
      <c r="C14564" s="1" t="s">
        <v>1940</v>
      </c>
      <c r="D14564" s="1" t="n">
        <v>1</v>
      </c>
      <c r="E14564" s="16" t="n">
        <v>2374.52</v>
      </c>
      <c r="F14564" s="17" t="n">
        <v>0</v>
      </c>
      <c r="G14564" s="16" t="n">
        <v>2374.52</v>
      </c>
      <c r="I14564" s="1" t="str">
        <f aca="false">INDEX(Products!$C$2:$C$51,MATCH(C14564,Products!$A$2:$A$51,0))</f>
        <v>Fashion</v>
      </c>
      <c r="J14564" s="1" t="str">
        <f aca="false">INDEX(Orders!$E$2:$E$8001,MATCH(B14564,Orders!$A$2:$A$8001,0))</f>
        <v>Returned</v>
      </c>
      <c r="K14564" s="1" t="str">
        <f aca="false">LEFT(INDEX(Orders!$C$2:$C$8001,MATCH(B14564,Orders!$A$2:$A$8001,0)),7)</f>
        <v>2025-04</v>
      </c>
    </row>
    <row r="14565" customFormat="false" ht="15" hidden="false" customHeight="true" outlineLevel="0" collapsed="false">
      <c r="A14565" s="1" t="s">
        <v>25035</v>
      </c>
      <c r="B14565" s="1" t="s">
        <v>9570</v>
      </c>
      <c r="C14565" s="1" t="s">
        <v>1997</v>
      </c>
      <c r="D14565" s="1" t="n">
        <v>1</v>
      </c>
      <c r="E14565" s="16" t="n">
        <v>311.15</v>
      </c>
      <c r="F14565" s="17" t="n">
        <v>0.15</v>
      </c>
      <c r="G14565" s="16" t="n">
        <v>264.48</v>
      </c>
      <c r="I14565" s="1" t="str">
        <f aca="false">INDEX(Products!$C$2:$C$51,MATCH(C14565,Products!$A$2:$A$51,0))</f>
        <v>Sports &amp; Fitness</v>
      </c>
      <c r="J14565" s="1" t="str">
        <f aca="false">INDEX(Orders!$E$2:$E$8001,MATCH(B14565,Orders!$A$2:$A$8001,0))</f>
        <v>Returned</v>
      </c>
      <c r="K14565" s="1" t="str">
        <f aca="false">LEFT(INDEX(Orders!$C$2:$C$8001,MATCH(B14565,Orders!$A$2:$A$8001,0)),7)</f>
        <v>2025-04</v>
      </c>
    </row>
    <row r="14566" customFormat="false" ht="15" hidden="false" customHeight="true" outlineLevel="0" collapsed="false">
      <c r="A14566" s="1" t="s">
        <v>25036</v>
      </c>
      <c r="B14566" s="1" t="s">
        <v>9571</v>
      </c>
      <c r="C14566" s="1" t="s">
        <v>1940</v>
      </c>
      <c r="D14566" s="1" t="n">
        <v>1</v>
      </c>
      <c r="E14566" s="16" t="n">
        <v>2374.52</v>
      </c>
      <c r="F14566" s="17" t="n">
        <v>0</v>
      </c>
      <c r="G14566" s="16" t="n">
        <v>2374.52</v>
      </c>
      <c r="I14566" s="1" t="str">
        <f aca="false">INDEX(Products!$C$2:$C$51,MATCH(C14566,Products!$A$2:$A$51,0))</f>
        <v>Fashion</v>
      </c>
      <c r="J14566" s="1" t="str">
        <f aca="false">INDEX(Orders!$E$2:$E$8001,MATCH(B14566,Orders!$A$2:$A$8001,0))</f>
        <v>Delivered</v>
      </c>
      <c r="K14566" s="1" t="str">
        <f aca="false">LEFT(INDEX(Orders!$C$2:$C$8001,MATCH(B14566,Orders!$A$2:$A$8001,0)),7)</f>
        <v>2024-05</v>
      </c>
    </row>
    <row r="14567" customFormat="false" ht="15" hidden="false" customHeight="true" outlineLevel="0" collapsed="false">
      <c r="A14567" s="1" t="s">
        <v>25037</v>
      </c>
      <c r="B14567" s="1" t="s">
        <v>9572</v>
      </c>
      <c r="C14567" s="1" t="s">
        <v>1997</v>
      </c>
      <c r="D14567" s="1" t="n">
        <v>1</v>
      </c>
      <c r="E14567" s="16" t="n">
        <v>311.15</v>
      </c>
      <c r="F14567" s="17" t="n">
        <v>0.05</v>
      </c>
      <c r="G14567" s="16" t="n">
        <v>295.59</v>
      </c>
      <c r="I14567" s="1" t="str">
        <f aca="false">INDEX(Products!$C$2:$C$51,MATCH(C14567,Products!$A$2:$A$51,0))</f>
        <v>Sports &amp; Fitness</v>
      </c>
      <c r="J14567" s="1" t="str">
        <f aca="false">INDEX(Orders!$E$2:$E$8001,MATCH(B14567,Orders!$A$2:$A$8001,0))</f>
        <v>Delivered</v>
      </c>
      <c r="K14567" s="1" t="str">
        <f aca="false">LEFT(INDEX(Orders!$C$2:$C$8001,MATCH(B14567,Orders!$A$2:$A$8001,0)),7)</f>
        <v>2024-05</v>
      </c>
    </row>
    <row r="14568" customFormat="false" ht="15" hidden="false" customHeight="true" outlineLevel="0" collapsed="false">
      <c r="A14568" s="1" t="s">
        <v>25038</v>
      </c>
      <c r="B14568" s="1" t="s">
        <v>9572</v>
      </c>
      <c r="C14568" s="1" t="s">
        <v>1943</v>
      </c>
      <c r="D14568" s="1" t="n">
        <v>1</v>
      </c>
      <c r="E14568" s="16" t="n">
        <v>1250.54</v>
      </c>
      <c r="F14568" s="17" t="n">
        <v>0</v>
      </c>
      <c r="G14568" s="16" t="n">
        <v>1250.54</v>
      </c>
      <c r="I14568" s="1" t="str">
        <f aca="false">INDEX(Products!$C$2:$C$51,MATCH(C14568,Products!$A$2:$A$51,0))</f>
        <v>Fashion</v>
      </c>
      <c r="J14568" s="1" t="str">
        <f aca="false">INDEX(Orders!$E$2:$E$8001,MATCH(B14568,Orders!$A$2:$A$8001,0))</f>
        <v>Delivered</v>
      </c>
      <c r="K14568" s="1" t="str">
        <f aca="false">LEFT(INDEX(Orders!$C$2:$C$8001,MATCH(B14568,Orders!$A$2:$A$8001,0)),7)</f>
        <v>2024-05</v>
      </c>
    </row>
    <row r="14569" customFormat="false" ht="15" hidden="false" customHeight="true" outlineLevel="0" collapsed="false">
      <c r="A14569" s="1" t="s">
        <v>25039</v>
      </c>
      <c r="B14569" s="1" t="s">
        <v>9572</v>
      </c>
      <c r="C14569" s="1" t="s">
        <v>2006</v>
      </c>
      <c r="D14569" s="1" t="n">
        <v>2</v>
      </c>
      <c r="E14569" s="16" t="n">
        <v>482.17</v>
      </c>
      <c r="F14569" s="17" t="n">
        <v>0</v>
      </c>
      <c r="G14569" s="16" t="n">
        <v>964.34</v>
      </c>
      <c r="I14569" s="1" t="str">
        <f aca="false">INDEX(Products!$C$2:$C$51,MATCH(C14569,Products!$A$2:$A$51,0))</f>
        <v>Books &amp; Stationery</v>
      </c>
      <c r="J14569" s="1" t="str">
        <f aca="false">INDEX(Orders!$E$2:$E$8001,MATCH(B14569,Orders!$A$2:$A$8001,0))</f>
        <v>Delivered</v>
      </c>
      <c r="K14569" s="1" t="str">
        <f aca="false">LEFT(INDEX(Orders!$C$2:$C$8001,MATCH(B14569,Orders!$A$2:$A$8001,0)),7)</f>
        <v>2024-05</v>
      </c>
    </row>
    <row r="14570" customFormat="false" ht="15" hidden="false" customHeight="true" outlineLevel="0" collapsed="false">
      <c r="A14570" s="1" t="s">
        <v>25040</v>
      </c>
      <c r="B14570" s="1" t="s">
        <v>9572</v>
      </c>
      <c r="C14570" s="1" t="s">
        <v>1940</v>
      </c>
      <c r="D14570" s="1" t="n">
        <v>1</v>
      </c>
      <c r="E14570" s="16" t="n">
        <v>2374.52</v>
      </c>
      <c r="F14570" s="17" t="n">
        <v>0.15</v>
      </c>
      <c r="G14570" s="16" t="n">
        <v>2018.34</v>
      </c>
      <c r="I14570" s="1" t="str">
        <f aca="false">INDEX(Products!$C$2:$C$51,MATCH(C14570,Products!$A$2:$A$51,0))</f>
        <v>Fashion</v>
      </c>
      <c r="J14570" s="1" t="str">
        <f aca="false">INDEX(Orders!$E$2:$E$8001,MATCH(B14570,Orders!$A$2:$A$8001,0))</f>
        <v>Delivered</v>
      </c>
      <c r="K14570" s="1" t="str">
        <f aca="false">LEFT(INDEX(Orders!$C$2:$C$8001,MATCH(B14570,Orders!$A$2:$A$8001,0)),7)</f>
        <v>2024-05</v>
      </c>
    </row>
    <row r="14571" customFormat="false" ht="15" hidden="false" customHeight="true" outlineLevel="0" collapsed="false">
      <c r="A14571" s="1" t="s">
        <v>25041</v>
      </c>
      <c r="B14571" s="1" t="s">
        <v>9573</v>
      </c>
      <c r="C14571" s="1" t="s">
        <v>1977</v>
      </c>
      <c r="D14571" s="1" t="n">
        <v>2</v>
      </c>
      <c r="E14571" s="16" t="n">
        <v>2386.05</v>
      </c>
      <c r="F14571" s="17" t="n">
        <v>0.05</v>
      </c>
      <c r="G14571" s="16" t="n">
        <v>4533.5</v>
      </c>
      <c r="I14571" s="1" t="str">
        <f aca="false">INDEX(Products!$C$2:$C$51,MATCH(C14571,Products!$A$2:$A$51,0))</f>
        <v>Beauty &amp; Personal Care</v>
      </c>
      <c r="J14571" s="1" t="str">
        <f aca="false">INDEX(Orders!$E$2:$E$8001,MATCH(B14571,Orders!$A$2:$A$8001,0))</f>
        <v>Returned</v>
      </c>
      <c r="K14571" s="1" t="str">
        <f aca="false">LEFT(INDEX(Orders!$C$2:$C$8001,MATCH(B14571,Orders!$A$2:$A$8001,0)),7)</f>
        <v>2024-07</v>
      </c>
    </row>
    <row r="14572" customFormat="false" ht="15" hidden="false" customHeight="true" outlineLevel="0" collapsed="false">
      <c r="A14572" s="1" t="s">
        <v>25042</v>
      </c>
      <c r="B14572" s="1" t="s">
        <v>9573</v>
      </c>
      <c r="C14572" s="1" t="s">
        <v>1997</v>
      </c>
      <c r="D14572" s="1" t="n">
        <v>1</v>
      </c>
      <c r="E14572" s="16" t="n">
        <v>311.15</v>
      </c>
      <c r="F14572" s="17" t="n">
        <v>0.1</v>
      </c>
      <c r="G14572" s="16" t="n">
        <v>280.03</v>
      </c>
      <c r="I14572" s="1" t="str">
        <f aca="false">INDEX(Products!$C$2:$C$51,MATCH(C14572,Products!$A$2:$A$51,0))</f>
        <v>Sports &amp; Fitness</v>
      </c>
      <c r="J14572" s="1" t="str">
        <f aca="false">INDEX(Orders!$E$2:$E$8001,MATCH(B14572,Orders!$A$2:$A$8001,0))</f>
        <v>Returned</v>
      </c>
      <c r="K14572" s="1" t="str">
        <f aca="false">LEFT(INDEX(Orders!$C$2:$C$8001,MATCH(B14572,Orders!$A$2:$A$8001,0)),7)</f>
        <v>2024-07</v>
      </c>
    </row>
    <row r="14573" customFormat="false" ht="15" hidden="false" customHeight="true" outlineLevel="0" collapsed="false">
      <c r="A14573" s="1" t="s">
        <v>25043</v>
      </c>
      <c r="B14573" s="1" t="s">
        <v>9573</v>
      </c>
      <c r="C14573" s="1" t="s">
        <v>1969</v>
      </c>
      <c r="D14573" s="1" t="n">
        <v>1</v>
      </c>
      <c r="E14573" s="16" t="n">
        <v>9171.98</v>
      </c>
      <c r="F14573" s="17" t="n">
        <v>0.05</v>
      </c>
      <c r="G14573" s="16" t="n">
        <v>8713.38</v>
      </c>
      <c r="I14573" s="1" t="str">
        <f aca="false">INDEX(Products!$C$2:$C$51,MATCH(C14573,Products!$A$2:$A$51,0))</f>
        <v>Home &amp; Kitchen</v>
      </c>
      <c r="J14573" s="1" t="str">
        <f aca="false">INDEX(Orders!$E$2:$E$8001,MATCH(B14573,Orders!$A$2:$A$8001,0))</f>
        <v>Returned</v>
      </c>
      <c r="K14573" s="1" t="str">
        <f aca="false">LEFT(INDEX(Orders!$C$2:$C$8001,MATCH(B14573,Orders!$A$2:$A$8001,0)),7)</f>
        <v>2024-07</v>
      </c>
    </row>
    <row r="14574" customFormat="false" ht="15" hidden="false" customHeight="true" outlineLevel="0" collapsed="false">
      <c r="A14574" s="1" t="s">
        <v>25044</v>
      </c>
      <c r="B14574" s="1" t="s">
        <v>9574</v>
      </c>
      <c r="C14574" s="1" t="s">
        <v>1979</v>
      </c>
      <c r="D14574" s="1" t="n">
        <v>1</v>
      </c>
      <c r="E14574" s="16" t="n">
        <v>623</v>
      </c>
      <c r="F14574" s="17" t="n">
        <v>0</v>
      </c>
      <c r="G14574" s="16" t="n">
        <v>623</v>
      </c>
      <c r="I14574" s="1" t="str">
        <f aca="false">INDEX(Products!$C$2:$C$51,MATCH(C14574,Products!$A$2:$A$51,0))</f>
        <v>Beauty &amp; Personal Care</v>
      </c>
      <c r="J14574" s="1" t="str">
        <f aca="false">INDEX(Orders!$E$2:$E$8001,MATCH(B14574,Orders!$A$2:$A$8001,0))</f>
        <v>Delivered</v>
      </c>
      <c r="K14574" s="1" t="str">
        <f aca="false">LEFT(INDEX(Orders!$C$2:$C$8001,MATCH(B14574,Orders!$A$2:$A$8001,0)),7)</f>
        <v>2025-11</v>
      </c>
    </row>
    <row r="14575" customFormat="false" ht="15" hidden="false" customHeight="true" outlineLevel="0" collapsed="false">
      <c r="A14575" s="1" t="s">
        <v>25045</v>
      </c>
      <c r="B14575" s="1" t="s">
        <v>9574</v>
      </c>
      <c r="C14575" s="1" t="s">
        <v>1995</v>
      </c>
      <c r="D14575" s="1" t="n">
        <v>1</v>
      </c>
      <c r="E14575" s="16" t="n">
        <v>2914.27</v>
      </c>
      <c r="F14575" s="17" t="n">
        <v>0.2</v>
      </c>
      <c r="G14575" s="16" t="n">
        <v>2331.42</v>
      </c>
      <c r="I14575" s="1" t="str">
        <f aca="false">INDEX(Products!$C$2:$C$51,MATCH(C14575,Products!$A$2:$A$51,0))</f>
        <v>Sports &amp; Fitness</v>
      </c>
      <c r="J14575" s="1" t="str">
        <f aca="false">INDEX(Orders!$E$2:$E$8001,MATCH(B14575,Orders!$A$2:$A$8001,0))</f>
        <v>Delivered</v>
      </c>
      <c r="K14575" s="1" t="str">
        <f aca="false">LEFT(INDEX(Orders!$C$2:$C$8001,MATCH(B14575,Orders!$A$2:$A$8001,0)),7)</f>
        <v>2025-11</v>
      </c>
    </row>
    <row r="14576" customFormat="false" ht="15" hidden="false" customHeight="true" outlineLevel="0" collapsed="false">
      <c r="A14576" s="1" t="s">
        <v>25046</v>
      </c>
      <c r="B14576" s="1" t="s">
        <v>9574</v>
      </c>
      <c r="C14576" s="1" t="s">
        <v>2006</v>
      </c>
      <c r="D14576" s="1" t="n">
        <v>1</v>
      </c>
      <c r="E14576" s="16" t="n">
        <v>482.17</v>
      </c>
      <c r="F14576" s="17" t="n">
        <v>0</v>
      </c>
      <c r="G14576" s="16" t="n">
        <v>482.17</v>
      </c>
      <c r="I14576" s="1" t="str">
        <f aca="false">INDEX(Products!$C$2:$C$51,MATCH(C14576,Products!$A$2:$A$51,0))</f>
        <v>Books &amp; Stationery</v>
      </c>
      <c r="J14576" s="1" t="str">
        <f aca="false">INDEX(Orders!$E$2:$E$8001,MATCH(B14576,Orders!$A$2:$A$8001,0))</f>
        <v>Delivered</v>
      </c>
      <c r="K14576" s="1" t="str">
        <f aca="false">LEFT(INDEX(Orders!$C$2:$C$8001,MATCH(B14576,Orders!$A$2:$A$8001,0)),7)</f>
        <v>2025-11</v>
      </c>
    </row>
    <row r="14577" customFormat="false" ht="15" hidden="false" customHeight="true" outlineLevel="0" collapsed="false">
      <c r="A14577" s="1" t="s">
        <v>25047</v>
      </c>
      <c r="B14577" s="1" t="s">
        <v>9574</v>
      </c>
      <c r="C14577" s="1" t="s">
        <v>1930</v>
      </c>
      <c r="D14577" s="1" t="n">
        <v>1</v>
      </c>
      <c r="E14577" s="16" t="n">
        <v>2398.35</v>
      </c>
      <c r="F14577" s="17" t="n">
        <v>0</v>
      </c>
      <c r="G14577" s="16" t="n">
        <v>2398.35</v>
      </c>
      <c r="I14577" s="1" t="str">
        <f aca="false">INDEX(Products!$C$2:$C$51,MATCH(C14577,Products!$A$2:$A$51,0))</f>
        <v>Electronics</v>
      </c>
      <c r="J14577" s="1" t="str">
        <f aca="false">INDEX(Orders!$E$2:$E$8001,MATCH(B14577,Orders!$A$2:$A$8001,0))</f>
        <v>Delivered</v>
      </c>
      <c r="K14577" s="1" t="str">
        <f aca="false">LEFT(INDEX(Orders!$C$2:$C$8001,MATCH(B14577,Orders!$A$2:$A$8001,0)),7)</f>
        <v>2025-11</v>
      </c>
    </row>
    <row r="14578" customFormat="false" ht="15" hidden="false" customHeight="true" outlineLevel="0" collapsed="false">
      <c r="A14578" s="1" t="s">
        <v>25048</v>
      </c>
      <c r="B14578" s="1" t="s">
        <v>9574</v>
      </c>
      <c r="C14578" s="1" t="s">
        <v>2007</v>
      </c>
      <c r="D14578" s="1" t="n">
        <v>1</v>
      </c>
      <c r="E14578" s="16" t="n">
        <v>750.27</v>
      </c>
      <c r="F14578" s="17" t="n">
        <v>0</v>
      </c>
      <c r="G14578" s="16" t="n">
        <v>750.27</v>
      </c>
      <c r="I14578" s="1" t="str">
        <f aca="false">INDEX(Products!$C$2:$C$51,MATCH(C14578,Products!$A$2:$A$51,0))</f>
        <v>Books &amp; Stationery</v>
      </c>
      <c r="J14578" s="1" t="str">
        <f aca="false">INDEX(Orders!$E$2:$E$8001,MATCH(B14578,Orders!$A$2:$A$8001,0))</f>
        <v>Delivered</v>
      </c>
      <c r="K14578" s="1" t="str">
        <f aca="false">LEFT(INDEX(Orders!$C$2:$C$8001,MATCH(B14578,Orders!$A$2:$A$8001,0)),7)</f>
        <v>2025-11</v>
      </c>
    </row>
    <row r="14579" customFormat="false" ht="15" hidden="false" customHeight="true" outlineLevel="0" collapsed="false">
      <c r="A14579" s="1" t="s">
        <v>25049</v>
      </c>
      <c r="B14579" s="1" t="s">
        <v>9575</v>
      </c>
      <c r="C14579" s="1" t="s">
        <v>2006</v>
      </c>
      <c r="D14579" s="1" t="n">
        <v>1</v>
      </c>
      <c r="E14579" s="16" t="n">
        <v>482.17</v>
      </c>
      <c r="F14579" s="17" t="n">
        <v>0.1</v>
      </c>
      <c r="G14579" s="16" t="n">
        <v>433.95</v>
      </c>
      <c r="I14579" s="1" t="str">
        <f aca="false">INDEX(Products!$C$2:$C$51,MATCH(C14579,Products!$A$2:$A$51,0))</f>
        <v>Books &amp; Stationery</v>
      </c>
      <c r="J14579" s="1" t="str">
        <f aca="false">INDEX(Orders!$E$2:$E$8001,MATCH(B14579,Orders!$A$2:$A$8001,0))</f>
        <v>Delivered</v>
      </c>
      <c r="K14579" s="1" t="str">
        <f aca="false">LEFT(INDEX(Orders!$C$2:$C$8001,MATCH(B14579,Orders!$A$2:$A$8001,0)),7)</f>
        <v>2024-01</v>
      </c>
    </row>
    <row r="14580" customFormat="false" ht="15" hidden="false" customHeight="true" outlineLevel="0" collapsed="false">
      <c r="A14580" s="1" t="s">
        <v>25050</v>
      </c>
      <c r="B14580" s="1" t="s">
        <v>9575</v>
      </c>
      <c r="C14580" s="1" t="s">
        <v>1940</v>
      </c>
      <c r="D14580" s="1" t="n">
        <v>1</v>
      </c>
      <c r="E14580" s="16" t="n">
        <v>2374.52</v>
      </c>
      <c r="F14580" s="17" t="n">
        <v>0.1</v>
      </c>
      <c r="G14580" s="16" t="n">
        <v>2137.07</v>
      </c>
      <c r="I14580" s="1" t="str">
        <f aca="false">INDEX(Products!$C$2:$C$51,MATCH(C14580,Products!$A$2:$A$51,0))</f>
        <v>Fashion</v>
      </c>
      <c r="J14580" s="1" t="str">
        <f aca="false">INDEX(Orders!$E$2:$E$8001,MATCH(B14580,Orders!$A$2:$A$8001,0))</f>
        <v>Delivered</v>
      </c>
      <c r="K14580" s="1" t="str">
        <f aca="false">LEFT(INDEX(Orders!$C$2:$C$8001,MATCH(B14580,Orders!$A$2:$A$8001,0)),7)</f>
        <v>2024-01</v>
      </c>
    </row>
    <row r="14581" customFormat="false" ht="15" hidden="false" customHeight="true" outlineLevel="0" collapsed="false">
      <c r="A14581" s="1" t="s">
        <v>25051</v>
      </c>
      <c r="B14581" s="1" t="s">
        <v>9576</v>
      </c>
      <c r="C14581" s="1" t="s">
        <v>1973</v>
      </c>
      <c r="D14581" s="1" t="n">
        <v>2</v>
      </c>
      <c r="E14581" s="16" t="n">
        <v>1158.24</v>
      </c>
      <c r="F14581" s="17" t="n">
        <v>0</v>
      </c>
      <c r="G14581" s="16" t="n">
        <v>2316.48</v>
      </c>
      <c r="I14581" s="1" t="str">
        <f aca="false">INDEX(Products!$C$2:$C$51,MATCH(C14581,Products!$A$2:$A$51,0))</f>
        <v>Home &amp; Kitchen</v>
      </c>
      <c r="J14581" s="1" t="str">
        <f aca="false">INDEX(Orders!$E$2:$E$8001,MATCH(B14581,Orders!$A$2:$A$8001,0))</f>
        <v>Returned</v>
      </c>
      <c r="K14581" s="1" t="str">
        <f aca="false">LEFT(INDEX(Orders!$C$2:$C$8001,MATCH(B14581,Orders!$A$2:$A$8001,0)),7)</f>
        <v>2025-02</v>
      </c>
    </row>
    <row r="14582" customFormat="false" ht="15" hidden="false" customHeight="true" outlineLevel="0" collapsed="false">
      <c r="A14582" s="1" t="s">
        <v>25052</v>
      </c>
      <c r="B14582" s="1" t="s">
        <v>9577</v>
      </c>
      <c r="C14582" s="1" t="s">
        <v>1940</v>
      </c>
      <c r="D14582" s="1" t="n">
        <v>1</v>
      </c>
      <c r="E14582" s="16" t="n">
        <v>2374.52</v>
      </c>
      <c r="F14582" s="17" t="n">
        <v>0</v>
      </c>
      <c r="G14582" s="16" t="n">
        <v>2374.52</v>
      </c>
      <c r="I14582" s="1" t="str">
        <f aca="false">INDEX(Products!$C$2:$C$51,MATCH(C14582,Products!$A$2:$A$51,0))</f>
        <v>Fashion</v>
      </c>
      <c r="J14582" s="1" t="str">
        <f aca="false">INDEX(Orders!$E$2:$E$8001,MATCH(B14582,Orders!$A$2:$A$8001,0))</f>
        <v>Delivered</v>
      </c>
      <c r="K14582" s="1" t="str">
        <f aca="false">LEFT(INDEX(Orders!$C$2:$C$8001,MATCH(B14582,Orders!$A$2:$A$8001,0)),7)</f>
        <v>2024-07</v>
      </c>
    </row>
    <row r="14583" customFormat="false" ht="15" hidden="false" customHeight="true" outlineLevel="0" collapsed="false">
      <c r="A14583" s="1" t="s">
        <v>25053</v>
      </c>
      <c r="B14583" s="1" t="s">
        <v>9578</v>
      </c>
      <c r="C14583" s="1" t="s">
        <v>2006</v>
      </c>
      <c r="D14583" s="1" t="n">
        <v>2</v>
      </c>
      <c r="E14583" s="16" t="n">
        <v>482.17</v>
      </c>
      <c r="F14583" s="17" t="n">
        <v>0.05</v>
      </c>
      <c r="G14583" s="16" t="n">
        <v>916.12</v>
      </c>
      <c r="I14583" s="1" t="str">
        <f aca="false">INDEX(Products!$C$2:$C$51,MATCH(C14583,Products!$A$2:$A$51,0))</f>
        <v>Books &amp; Stationery</v>
      </c>
      <c r="J14583" s="1" t="str">
        <f aca="false">INDEX(Orders!$E$2:$E$8001,MATCH(B14583,Orders!$A$2:$A$8001,0))</f>
        <v>Delivered</v>
      </c>
      <c r="K14583" s="1" t="str">
        <f aca="false">LEFT(INDEX(Orders!$C$2:$C$8001,MATCH(B14583,Orders!$A$2:$A$8001,0)),7)</f>
        <v>2024-12</v>
      </c>
    </row>
    <row r="14584" customFormat="false" ht="15" hidden="false" customHeight="true" outlineLevel="0" collapsed="false">
      <c r="A14584" s="1" t="s">
        <v>25054</v>
      </c>
      <c r="B14584" s="1" t="s">
        <v>9578</v>
      </c>
      <c r="C14584" s="1" t="s">
        <v>1984</v>
      </c>
      <c r="D14584" s="1" t="n">
        <v>1</v>
      </c>
      <c r="E14584" s="16" t="n">
        <v>1134.82</v>
      </c>
      <c r="F14584" s="17" t="n">
        <v>0</v>
      </c>
      <c r="G14584" s="16" t="n">
        <v>1134.82</v>
      </c>
      <c r="I14584" s="1" t="str">
        <f aca="false">INDEX(Products!$C$2:$C$51,MATCH(C14584,Products!$A$2:$A$51,0))</f>
        <v>Beauty &amp; Personal Care</v>
      </c>
      <c r="J14584" s="1" t="str">
        <f aca="false">INDEX(Orders!$E$2:$E$8001,MATCH(B14584,Orders!$A$2:$A$8001,0))</f>
        <v>Delivered</v>
      </c>
      <c r="K14584" s="1" t="str">
        <f aca="false">LEFT(INDEX(Orders!$C$2:$C$8001,MATCH(B14584,Orders!$A$2:$A$8001,0)),7)</f>
        <v>2024-12</v>
      </c>
    </row>
    <row r="14585" customFormat="false" ht="15" hidden="false" customHeight="true" outlineLevel="0" collapsed="false">
      <c r="A14585" s="1" t="s">
        <v>25055</v>
      </c>
      <c r="B14585" s="1" t="s">
        <v>9578</v>
      </c>
      <c r="C14585" s="1" t="s">
        <v>1940</v>
      </c>
      <c r="D14585" s="1" t="n">
        <v>2</v>
      </c>
      <c r="E14585" s="16" t="n">
        <v>2374.52</v>
      </c>
      <c r="F14585" s="17" t="n">
        <v>0</v>
      </c>
      <c r="G14585" s="16" t="n">
        <v>4749.04</v>
      </c>
      <c r="I14585" s="1" t="str">
        <f aca="false">INDEX(Products!$C$2:$C$51,MATCH(C14585,Products!$A$2:$A$51,0))</f>
        <v>Fashion</v>
      </c>
      <c r="J14585" s="1" t="str">
        <f aca="false">INDEX(Orders!$E$2:$E$8001,MATCH(B14585,Orders!$A$2:$A$8001,0))</f>
        <v>Delivered</v>
      </c>
      <c r="K14585" s="1" t="str">
        <f aca="false">LEFT(INDEX(Orders!$C$2:$C$8001,MATCH(B14585,Orders!$A$2:$A$8001,0)),7)</f>
        <v>2024-12</v>
      </c>
    </row>
    <row r="14586" customFormat="false" ht="15" hidden="false" customHeight="true" outlineLevel="0" collapsed="false">
      <c r="A14586" s="1" t="s">
        <v>25056</v>
      </c>
      <c r="B14586" s="1" t="s">
        <v>9578</v>
      </c>
      <c r="C14586" s="1" t="s">
        <v>1997</v>
      </c>
      <c r="D14586" s="1" t="n">
        <v>2</v>
      </c>
      <c r="E14586" s="16" t="n">
        <v>311.15</v>
      </c>
      <c r="F14586" s="17" t="n">
        <v>0.2</v>
      </c>
      <c r="G14586" s="16" t="n">
        <v>497.84</v>
      </c>
      <c r="I14586" s="1" t="str">
        <f aca="false">INDEX(Products!$C$2:$C$51,MATCH(C14586,Products!$A$2:$A$51,0))</f>
        <v>Sports &amp; Fitness</v>
      </c>
      <c r="J14586" s="1" t="str">
        <f aca="false">INDEX(Orders!$E$2:$E$8001,MATCH(B14586,Orders!$A$2:$A$8001,0))</f>
        <v>Delivered</v>
      </c>
      <c r="K14586" s="1" t="str">
        <f aca="false">LEFT(INDEX(Orders!$C$2:$C$8001,MATCH(B14586,Orders!$A$2:$A$8001,0)),7)</f>
        <v>2024-12</v>
      </c>
    </row>
    <row r="14587" customFormat="false" ht="15" hidden="false" customHeight="true" outlineLevel="0" collapsed="false">
      <c r="A14587" s="1" t="s">
        <v>25057</v>
      </c>
      <c r="B14587" s="1" t="s">
        <v>9579</v>
      </c>
      <c r="C14587" s="1" t="s">
        <v>1976</v>
      </c>
      <c r="D14587" s="1" t="n">
        <v>3</v>
      </c>
      <c r="E14587" s="16" t="n">
        <v>1603.35</v>
      </c>
      <c r="F14587" s="17" t="n">
        <v>0.1</v>
      </c>
      <c r="G14587" s="16" t="n">
        <v>4329.04</v>
      </c>
      <c r="I14587" s="1" t="str">
        <f aca="false">INDEX(Products!$C$2:$C$51,MATCH(C14587,Products!$A$2:$A$51,0))</f>
        <v>Beauty &amp; Personal Care</v>
      </c>
      <c r="J14587" s="1" t="str">
        <f aca="false">INDEX(Orders!$E$2:$E$8001,MATCH(B14587,Orders!$A$2:$A$8001,0))</f>
        <v>Delivered</v>
      </c>
      <c r="K14587" s="1" t="str">
        <f aca="false">LEFT(INDEX(Orders!$C$2:$C$8001,MATCH(B14587,Orders!$A$2:$A$8001,0)),7)</f>
        <v>2025-04</v>
      </c>
    </row>
    <row r="14588" customFormat="false" ht="15" hidden="false" customHeight="true" outlineLevel="0" collapsed="false">
      <c r="A14588" s="1" t="s">
        <v>25058</v>
      </c>
      <c r="B14588" s="1" t="s">
        <v>9579</v>
      </c>
      <c r="C14588" s="1" t="s">
        <v>2006</v>
      </c>
      <c r="D14588" s="1" t="n">
        <v>1</v>
      </c>
      <c r="E14588" s="16" t="n">
        <v>482.17</v>
      </c>
      <c r="F14588" s="17" t="n">
        <v>0</v>
      </c>
      <c r="G14588" s="16" t="n">
        <v>482.17</v>
      </c>
      <c r="I14588" s="1" t="str">
        <f aca="false">INDEX(Products!$C$2:$C$51,MATCH(C14588,Products!$A$2:$A$51,0))</f>
        <v>Books &amp; Stationery</v>
      </c>
      <c r="J14588" s="1" t="str">
        <f aca="false">INDEX(Orders!$E$2:$E$8001,MATCH(B14588,Orders!$A$2:$A$8001,0))</f>
        <v>Delivered</v>
      </c>
      <c r="K14588" s="1" t="str">
        <f aca="false">LEFT(INDEX(Orders!$C$2:$C$8001,MATCH(B14588,Orders!$A$2:$A$8001,0)),7)</f>
        <v>2025-04</v>
      </c>
    </row>
    <row r="14589" customFormat="false" ht="15" hidden="false" customHeight="true" outlineLevel="0" collapsed="false">
      <c r="A14589" s="1" t="s">
        <v>25059</v>
      </c>
      <c r="B14589" s="1" t="s">
        <v>9579</v>
      </c>
      <c r="C14589" s="1" t="s">
        <v>2007</v>
      </c>
      <c r="D14589" s="1" t="n">
        <v>1</v>
      </c>
      <c r="E14589" s="16" t="n">
        <v>750.27</v>
      </c>
      <c r="F14589" s="17" t="n">
        <v>0.1</v>
      </c>
      <c r="G14589" s="16" t="n">
        <v>675.24</v>
      </c>
      <c r="I14589" s="1" t="str">
        <f aca="false">INDEX(Products!$C$2:$C$51,MATCH(C14589,Products!$A$2:$A$51,0))</f>
        <v>Books &amp; Stationery</v>
      </c>
      <c r="J14589" s="1" t="str">
        <f aca="false">INDEX(Orders!$E$2:$E$8001,MATCH(B14589,Orders!$A$2:$A$8001,0))</f>
        <v>Delivered</v>
      </c>
      <c r="K14589" s="1" t="str">
        <f aca="false">LEFT(INDEX(Orders!$C$2:$C$8001,MATCH(B14589,Orders!$A$2:$A$8001,0)),7)</f>
        <v>2025-04</v>
      </c>
    </row>
    <row r="14590" customFormat="false" ht="15" hidden="false" customHeight="true" outlineLevel="0" collapsed="false">
      <c r="A14590" s="1" t="s">
        <v>25060</v>
      </c>
      <c r="B14590" s="1" t="s">
        <v>9580</v>
      </c>
      <c r="C14590" s="1" t="s">
        <v>1959</v>
      </c>
      <c r="D14590" s="1" t="n">
        <v>1</v>
      </c>
      <c r="E14590" s="16" t="n">
        <v>2142.79</v>
      </c>
      <c r="F14590" s="17" t="n">
        <v>0.05</v>
      </c>
      <c r="G14590" s="16" t="n">
        <v>2035.65</v>
      </c>
      <c r="I14590" s="1" t="str">
        <f aca="false">INDEX(Products!$C$2:$C$51,MATCH(C14590,Products!$A$2:$A$51,0))</f>
        <v>Home &amp; Kitchen</v>
      </c>
      <c r="J14590" s="1" t="str">
        <f aca="false">INDEX(Orders!$E$2:$E$8001,MATCH(B14590,Orders!$A$2:$A$8001,0))</f>
        <v>Cancelled</v>
      </c>
      <c r="K14590" s="1" t="str">
        <f aca="false">LEFT(INDEX(Orders!$C$2:$C$8001,MATCH(B14590,Orders!$A$2:$A$8001,0)),7)</f>
        <v>2024-01</v>
      </c>
    </row>
    <row r="14591" customFormat="false" ht="15" hidden="false" customHeight="true" outlineLevel="0" collapsed="false">
      <c r="A14591" s="1" t="s">
        <v>25061</v>
      </c>
      <c r="B14591" s="1" t="s">
        <v>9581</v>
      </c>
      <c r="C14591" s="1" t="s">
        <v>1940</v>
      </c>
      <c r="D14591" s="1" t="n">
        <v>1</v>
      </c>
      <c r="E14591" s="16" t="n">
        <v>2374.52</v>
      </c>
      <c r="F14591" s="17" t="n">
        <v>0.1</v>
      </c>
      <c r="G14591" s="16" t="n">
        <v>2137.07</v>
      </c>
      <c r="I14591" s="1" t="str">
        <f aca="false">INDEX(Products!$C$2:$C$51,MATCH(C14591,Products!$A$2:$A$51,0))</f>
        <v>Fashion</v>
      </c>
      <c r="J14591" s="1" t="str">
        <f aca="false">INDEX(Orders!$E$2:$E$8001,MATCH(B14591,Orders!$A$2:$A$8001,0))</f>
        <v>Delivered</v>
      </c>
      <c r="K14591" s="1" t="str">
        <f aca="false">LEFT(INDEX(Orders!$C$2:$C$8001,MATCH(B14591,Orders!$A$2:$A$8001,0)),7)</f>
        <v>2024-08</v>
      </c>
    </row>
    <row r="14592" customFormat="false" ht="15" hidden="false" customHeight="true" outlineLevel="0" collapsed="false">
      <c r="A14592" s="1" t="s">
        <v>25062</v>
      </c>
      <c r="B14592" s="1" t="s">
        <v>9581</v>
      </c>
      <c r="C14592" s="1" t="s">
        <v>2000</v>
      </c>
      <c r="D14592" s="1" t="n">
        <v>1</v>
      </c>
      <c r="E14592" s="16" t="n">
        <v>425.08</v>
      </c>
      <c r="F14592" s="17" t="n">
        <v>0.2</v>
      </c>
      <c r="G14592" s="16" t="n">
        <v>340.06</v>
      </c>
      <c r="I14592" s="1" t="str">
        <f aca="false">INDEX(Products!$C$2:$C$51,MATCH(C14592,Products!$A$2:$A$51,0))</f>
        <v>Books &amp; Stationery</v>
      </c>
      <c r="J14592" s="1" t="str">
        <f aca="false">INDEX(Orders!$E$2:$E$8001,MATCH(B14592,Orders!$A$2:$A$8001,0))</f>
        <v>Delivered</v>
      </c>
      <c r="K14592" s="1" t="str">
        <f aca="false">LEFT(INDEX(Orders!$C$2:$C$8001,MATCH(B14592,Orders!$A$2:$A$8001,0)),7)</f>
        <v>2024-08</v>
      </c>
    </row>
    <row r="14593" customFormat="false" ht="15" hidden="false" customHeight="true" outlineLevel="0" collapsed="false">
      <c r="A14593" s="1" t="s">
        <v>25063</v>
      </c>
      <c r="B14593" s="1" t="s">
        <v>9581</v>
      </c>
      <c r="C14593" s="1" t="s">
        <v>1995</v>
      </c>
      <c r="D14593" s="1" t="n">
        <v>2</v>
      </c>
      <c r="E14593" s="16" t="n">
        <v>2914.27</v>
      </c>
      <c r="F14593" s="17" t="n">
        <v>0</v>
      </c>
      <c r="G14593" s="16" t="n">
        <v>5828.54</v>
      </c>
      <c r="I14593" s="1" t="str">
        <f aca="false">INDEX(Products!$C$2:$C$51,MATCH(C14593,Products!$A$2:$A$51,0))</f>
        <v>Sports &amp; Fitness</v>
      </c>
      <c r="J14593" s="1" t="str">
        <f aca="false">INDEX(Orders!$E$2:$E$8001,MATCH(B14593,Orders!$A$2:$A$8001,0))</f>
        <v>Delivered</v>
      </c>
      <c r="K14593" s="1" t="str">
        <f aca="false">LEFT(INDEX(Orders!$C$2:$C$8001,MATCH(B14593,Orders!$A$2:$A$8001,0)),7)</f>
        <v>2024-08</v>
      </c>
    </row>
    <row r="14594" customFormat="false" ht="15" hidden="false" customHeight="true" outlineLevel="0" collapsed="false">
      <c r="A14594" s="1" t="s">
        <v>25064</v>
      </c>
      <c r="B14594" s="1" t="s">
        <v>9582</v>
      </c>
      <c r="C14594" s="1" t="s">
        <v>2007</v>
      </c>
      <c r="D14594" s="1" t="n">
        <v>2</v>
      </c>
      <c r="E14594" s="16" t="n">
        <v>750.27</v>
      </c>
      <c r="F14594" s="17" t="n">
        <v>0.05</v>
      </c>
      <c r="G14594" s="16" t="n">
        <v>1425.51</v>
      </c>
      <c r="I14594" s="1" t="str">
        <f aca="false">INDEX(Products!$C$2:$C$51,MATCH(C14594,Products!$A$2:$A$51,0))</f>
        <v>Books &amp; Stationery</v>
      </c>
      <c r="J14594" s="1" t="str">
        <f aca="false">INDEX(Orders!$E$2:$E$8001,MATCH(B14594,Orders!$A$2:$A$8001,0))</f>
        <v>Delivered</v>
      </c>
      <c r="K14594" s="1" t="str">
        <f aca="false">LEFT(INDEX(Orders!$C$2:$C$8001,MATCH(B14594,Orders!$A$2:$A$8001,0)),7)</f>
        <v>2024-11</v>
      </c>
    </row>
    <row r="14595" customFormat="false" ht="15" hidden="false" customHeight="true" outlineLevel="0" collapsed="false">
      <c r="A14595" s="1" t="s">
        <v>25065</v>
      </c>
      <c r="B14595" s="1" t="s">
        <v>9582</v>
      </c>
      <c r="C14595" s="1" t="s">
        <v>1976</v>
      </c>
      <c r="D14595" s="1" t="n">
        <v>1</v>
      </c>
      <c r="E14595" s="16" t="n">
        <v>1603.35</v>
      </c>
      <c r="F14595" s="17" t="n">
        <v>0.05</v>
      </c>
      <c r="G14595" s="16" t="n">
        <v>1523.18</v>
      </c>
      <c r="I14595" s="1" t="str">
        <f aca="false">INDEX(Products!$C$2:$C$51,MATCH(C14595,Products!$A$2:$A$51,0))</f>
        <v>Beauty &amp; Personal Care</v>
      </c>
      <c r="J14595" s="1" t="str">
        <f aca="false">INDEX(Orders!$E$2:$E$8001,MATCH(B14595,Orders!$A$2:$A$8001,0))</f>
        <v>Delivered</v>
      </c>
      <c r="K14595" s="1" t="str">
        <f aca="false">LEFT(INDEX(Orders!$C$2:$C$8001,MATCH(B14595,Orders!$A$2:$A$8001,0)),7)</f>
        <v>2024-11</v>
      </c>
    </row>
    <row r="14596" customFormat="false" ht="15" hidden="false" customHeight="true" outlineLevel="0" collapsed="false">
      <c r="A14596" s="1" t="s">
        <v>25066</v>
      </c>
      <c r="B14596" s="1" t="s">
        <v>9583</v>
      </c>
      <c r="C14596" s="1" t="s">
        <v>1922</v>
      </c>
      <c r="D14596" s="1" t="n">
        <v>1</v>
      </c>
      <c r="E14596" s="16" t="n">
        <v>3142.61</v>
      </c>
      <c r="F14596" s="17" t="n">
        <v>0.2</v>
      </c>
      <c r="G14596" s="16" t="n">
        <v>2514.09</v>
      </c>
      <c r="I14596" s="1" t="str">
        <f aca="false">INDEX(Products!$C$2:$C$51,MATCH(C14596,Products!$A$2:$A$51,0))</f>
        <v>Electronics</v>
      </c>
      <c r="J14596" s="1" t="str">
        <f aca="false">INDEX(Orders!$E$2:$E$8001,MATCH(B14596,Orders!$A$2:$A$8001,0))</f>
        <v>Delivered</v>
      </c>
      <c r="K14596" s="1" t="str">
        <f aca="false">LEFT(INDEX(Orders!$C$2:$C$8001,MATCH(B14596,Orders!$A$2:$A$8001,0)),7)</f>
        <v>2024-11</v>
      </c>
    </row>
    <row r="14597" customFormat="false" ht="15" hidden="false" customHeight="true" outlineLevel="0" collapsed="false">
      <c r="A14597" s="1" t="s">
        <v>25067</v>
      </c>
      <c r="B14597" s="1" t="s">
        <v>9584</v>
      </c>
      <c r="C14597" s="1" t="s">
        <v>1975</v>
      </c>
      <c r="D14597" s="1" t="n">
        <v>1</v>
      </c>
      <c r="E14597" s="16" t="n">
        <v>862.99</v>
      </c>
      <c r="F14597" s="17" t="n">
        <v>0.15</v>
      </c>
      <c r="G14597" s="16" t="n">
        <v>733.54</v>
      </c>
      <c r="I14597" s="1" t="str">
        <f aca="false">INDEX(Products!$C$2:$C$51,MATCH(C14597,Products!$A$2:$A$51,0))</f>
        <v>Beauty &amp; Personal Care</v>
      </c>
      <c r="J14597" s="1" t="str">
        <f aca="false">INDEX(Orders!$E$2:$E$8001,MATCH(B14597,Orders!$A$2:$A$8001,0))</f>
        <v>Delivered</v>
      </c>
      <c r="K14597" s="1" t="str">
        <f aca="false">LEFT(INDEX(Orders!$C$2:$C$8001,MATCH(B14597,Orders!$A$2:$A$8001,0)),7)</f>
        <v>2025-01</v>
      </c>
    </row>
    <row r="14598" customFormat="false" ht="15" hidden="false" customHeight="true" outlineLevel="0" collapsed="false">
      <c r="A14598" s="1" t="s">
        <v>25068</v>
      </c>
      <c r="B14598" s="1" t="s">
        <v>9584</v>
      </c>
      <c r="C14598" s="1" t="s">
        <v>1971</v>
      </c>
      <c r="D14598" s="1" t="n">
        <v>1</v>
      </c>
      <c r="E14598" s="16" t="n">
        <v>2073.63</v>
      </c>
      <c r="F14598" s="17" t="n">
        <v>0.15</v>
      </c>
      <c r="G14598" s="16" t="n">
        <v>1762.59</v>
      </c>
      <c r="I14598" s="1" t="str">
        <f aca="false">INDEX(Products!$C$2:$C$51,MATCH(C14598,Products!$A$2:$A$51,0))</f>
        <v>Home &amp; Kitchen</v>
      </c>
      <c r="J14598" s="1" t="str">
        <f aca="false">INDEX(Orders!$E$2:$E$8001,MATCH(B14598,Orders!$A$2:$A$8001,0))</f>
        <v>Delivered</v>
      </c>
      <c r="K14598" s="1" t="str">
        <f aca="false">LEFT(INDEX(Orders!$C$2:$C$8001,MATCH(B14598,Orders!$A$2:$A$8001,0)),7)</f>
        <v>2025-01</v>
      </c>
    </row>
    <row r="14599" customFormat="false" ht="15" hidden="false" customHeight="true" outlineLevel="0" collapsed="false">
      <c r="A14599" s="1" t="s">
        <v>25069</v>
      </c>
      <c r="B14599" s="1" t="s">
        <v>9584</v>
      </c>
      <c r="C14599" s="1" t="s">
        <v>1953</v>
      </c>
      <c r="D14599" s="1" t="n">
        <v>1</v>
      </c>
      <c r="E14599" s="16" t="n">
        <v>4914.12</v>
      </c>
      <c r="F14599" s="17" t="n">
        <v>0</v>
      </c>
      <c r="G14599" s="16" t="n">
        <v>4914.12</v>
      </c>
      <c r="I14599" s="1" t="str">
        <f aca="false">INDEX(Products!$C$2:$C$51,MATCH(C14599,Products!$A$2:$A$51,0))</f>
        <v>Fashion</v>
      </c>
      <c r="J14599" s="1" t="str">
        <f aca="false">INDEX(Orders!$E$2:$E$8001,MATCH(B14599,Orders!$A$2:$A$8001,0))</f>
        <v>Delivered</v>
      </c>
      <c r="K14599" s="1" t="str">
        <f aca="false">LEFT(INDEX(Orders!$C$2:$C$8001,MATCH(B14599,Orders!$A$2:$A$8001,0)),7)</f>
        <v>2025-01</v>
      </c>
    </row>
    <row r="14600" customFormat="false" ht="15" hidden="false" customHeight="true" outlineLevel="0" collapsed="false">
      <c r="A14600" s="1" t="s">
        <v>25070</v>
      </c>
      <c r="B14600" s="1" t="s">
        <v>9584</v>
      </c>
      <c r="C14600" s="1" t="s">
        <v>1990</v>
      </c>
      <c r="D14600" s="1" t="n">
        <v>2</v>
      </c>
      <c r="E14600" s="16" t="n">
        <v>5311.32</v>
      </c>
      <c r="F14600" s="17" t="n">
        <v>0.1</v>
      </c>
      <c r="G14600" s="16" t="n">
        <v>9560.38</v>
      </c>
      <c r="I14600" s="1" t="str">
        <f aca="false">INDEX(Products!$C$2:$C$51,MATCH(C14600,Products!$A$2:$A$51,0))</f>
        <v>Sports &amp; Fitness</v>
      </c>
      <c r="J14600" s="1" t="str">
        <f aca="false">INDEX(Orders!$E$2:$E$8001,MATCH(B14600,Orders!$A$2:$A$8001,0))</f>
        <v>Delivered</v>
      </c>
      <c r="K14600" s="1" t="str">
        <f aca="false">LEFT(INDEX(Orders!$C$2:$C$8001,MATCH(B14600,Orders!$A$2:$A$8001,0)),7)</f>
        <v>2025-01</v>
      </c>
    </row>
    <row r="14601" customFormat="false" ht="15" hidden="false" customHeight="true" outlineLevel="0" collapsed="false">
      <c r="A14601" s="1" t="s">
        <v>25071</v>
      </c>
      <c r="B14601" s="1" t="s">
        <v>9584</v>
      </c>
      <c r="C14601" s="1" t="s">
        <v>1940</v>
      </c>
      <c r="D14601" s="1" t="n">
        <v>3</v>
      </c>
      <c r="E14601" s="16" t="n">
        <v>2374.52</v>
      </c>
      <c r="F14601" s="17" t="n">
        <v>0</v>
      </c>
      <c r="G14601" s="16" t="n">
        <v>7123.56</v>
      </c>
      <c r="I14601" s="1" t="str">
        <f aca="false">INDEX(Products!$C$2:$C$51,MATCH(C14601,Products!$A$2:$A$51,0))</f>
        <v>Fashion</v>
      </c>
      <c r="J14601" s="1" t="str">
        <f aca="false">INDEX(Orders!$E$2:$E$8001,MATCH(B14601,Orders!$A$2:$A$8001,0))</f>
        <v>Delivered</v>
      </c>
      <c r="K14601" s="1" t="str">
        <f aca="false">LEFT(INDEX(Orders!$C$2:$C$8001,MATCH(B14601,Orders!$A$2:$A$8001,0)),7)</f>
        <v>2025-01</v>
      </c>
    </row>
    <row r="14602" customFormat="false" ht="15" hidden="false" customHeight="true" outlineLevel="0" collapsed="false">
      <c r="A14602" s="1" t="s">
        <v>25072</v>
      </c>
      <c r="B14602" s="1" t="s">
        <v>9585</v>
      </c>
      <c r="C14602" s="1" t="s">
        <v>1971</v>
      </c>
      <c r="D14602" s="1" t="n">
        <v>1</v>
      </c>
      <c r="E14602" s="16" t="n">
        <v>2073.63</v>
      </c>
      <c r="F14602" s="17" t="n">
        <v>0.05</v>
      </c>
      <c r="G14602" s="16" t="n">
        <v>1969.95</v>
      </c>
      <c r="I14602" s="1" t="str">
        <f aca="false">INDEX(Products!$C$2:$C$51,MATCH(C14602,Products!$A$2:$A$51,0))</f>
        <v>Home &amp; Kitchen</v>
      </c>
      <c r="J14602" s="1" t="str">
        <f aca="false">INDEX(Orders!$E$2:$E$8001,MATCH(B14602,Orders!$A$2:$A$8001,0))</f>
        <v>Returned</v>
      </c>
      <c r="K14602" s="1" t="str">
        <f aca="false">LEFT(INDEX(Orders!$C$2:$C$8001,MATCH(B14602,Orders!$A$2:$A$8001,0)),7)</f>
        <v>2025-08</v>
      </c>
    </row>
    <row r="14603" customFormat="false" ht="15" hidden="false" customHeight="true" outlineLevel="0" collapsed="false">
      <c r="A14603" s="1" t="s">
        <v>25073</v>
      </c>
      <c r="B14603" s="1" t="s">
        <v>9585</v>
      </c>
      <c r="C14603" s="1" t="s">
        <v>2006</v>
      </c>
      <c r="D14603" s="1" t="n">
        <v>1</v>
      </c>
      <c r="E14603" s="16" t="n">
        <v>482.17</v>
      </c>
      <c r="F14603" s="17" t="n">
        <v>0</v>
      </c>
      <c r="G14603" s="16" t="n">
        <v>482.17</v>
      </c>
      <c r="I14603" s="1" t="str">
        <f aca="false">INDEX(Products!$C$2:$C$51,MATCH(C14603,Products!$A$2:$A$51,0))</f>
        <v>Books &amp; Stationery</v>
      </c>
      <c r="J14603" s="1" t="str">
        <f aca="false">INDEX(Orders!$E$2:$E$8001,MATCH(B14603,Orders!$A$2:$A$8001,0))</f>
        <v>Returned</v>
      </c>
      <c r="K14603" s="1" t="str">
        <f aca="false">LEFT(INDEX(Orders!$C$2:$C$8001,MATCH(B14603,Orders!$A$2:$A$8001,0)),7)</f>
        <v>2025-08</v>
      </c>
    </row>
    <row r="14604" customFormat="false" ht="15" hidden="false" customHeight="true" outlineLevel="0" collapsed="false">
      <c r="A14604" s="1" t="s">
        <v>25074</v>
      </c>
      <c r="B14604" s="1" t="s">
        <v>9585</v>
      </c>
      <c r="C14604" s="1" t="s">
        <v>1940</v>
      </c>
      <c r="D14604" s="1" t="n">
        <v>1</v>
      </c>
      <c r="E14604" s="16" t="n">
        <v>2374.52</v>
      </c>
      <c r="F14604" s="17" t="n">
        <v>0.05</v>
      </c>
      <c r="G14604" s="16" t="n">
        <v>2255.79</v>
      </c>
      <c r="I14604" s="1" t="str">
        <f aca="false">INDEX(Products!$C$2:$C$51,MATCH(C14604,Products!$A$2:$A$51,0))</f>
        <v>Fashion</v>
      </c>
      <c r="J14604" s="1" t="str">
        <f aca="false">INDEX(Orders!$E$2:$E$8001,MATCH(B14604,Orders!$A$2:$A$8001,0))</f>
        <v>Returned</v>
      </c>
      <c r="K14604" s="1" t="str">
        <f aca="false">LEFT(INDEX(Orders!$C$2:$C$8001,MATCH(B14604,Orders!$A$2:$A$8001,0)),7)</f>
        <v>2025-08</v>
      </c>
    </row>
    <row r="14605" customFormat="false" ht="15" hidden="false" customHeight="true" outlineLevel="0" collapsed="false">
      <c r="A14605" s="1" t="s">
        <v>25075</v>
      </c>
      <c r="B14605" s="1" t="s">
        <v>9586</v>
      </c>
      <c r="C14605" s="1" t="s">
        <v>1973</v>
      </c>
      <c r="D14605" s="1" t="n">
        <v>1</v>
      </c>
      <c r="E14605" s="16" t="n">
        <v>1158.24</v>
      </c>
      <c r="F14605" s="17" t="n">
        <v>0</v>
      </c>
      <c r="G14605" s="16" t="n">
        <v>1158.24</v>
      </c>
      <c r="I14605" s="1" t="str">
        <f aca="false">INDEX(Products!$C$2:$C$51,MATCH(C14605,Products!$A$2:$A$51,0))</f>
        <v>Home &amp; Kitchen</v>
      </c>
      <c r="J14605" s="1" t="str">
        <f aca="false">INDEX(Orders!$E$2:$E$8001,MATCH(B14605,Orders!$A$2:$A$8001,0))</f>
        <v>Delivered</v>
      </c>
      <c r="K14605" s="1" t="str">
        <f aca="false">LEFT(INDEX(Orders!$C$2:$C$8001,MATCH(B14605,Orders!$A$2:$A$8001,0)),7)</f>
        <v>2025-06</v>
      </c>
    </row>
    <row r="14606" customFormat="false" ht="15" hidden="false" customHeight="true" outlineLevel="0" collapsed="false">
      <c r="A14606" s="1" t="s">
        <v>25076</v>
      </c>
      <c r="B14606" s="1" t="s">
        <v>9587</v>
      </c>
      <c r="C14606" s="1" t="s">
        <v>1990</v>
      </c>
      <c r="D14606" s="1" t="n">
        <v>1</v>
      </c>
      <c r="E14606" s="16" t="n">
        <v>5311.32</v>
      </c>
      <c r="F14606" s="17" t="n">
        <v>0.2</v>
      </c>
      <c r="G14606" s="16" t="n">
        <v>4249.06</v>
      </c>
      <c r="I14606" s="1" t="str">
        <f aca="false">INDEX(Products!$C$2:$C$51,MATCH(C14606,Products!$A$2:$A$51,0))</f>
        <v>Sports &amp; Fitness</v>
      </c>
      <c r="J14606" s="1" t="str">
        <f aca="false">INDEX(Orders!$E$2:$E$8001,MATCH(B14606,Orders!$A$2:$A$8001,0))</f>
        <v>Delivered</v>
      </c>
      <c r="K14606" s="1" t="str">
        <f aca="false">LEFT(INDEX(Orders!$C$2:$C$8001,MATCH(B14606,Orders!$A$2:$A$8001,0)),7)</f>
        <v>2024-03</v>
      </c>
    </row>
    <row r="14607" customFormat="false" ht="15" hidden="false" customHeight="true" outlineLevel="0" collapsed="false">
      <c r="A14607" s="1" t="s">
        <v>25077</v>
      </c>
      <c r="B14607" s="1" t="s">
        <v>9587</v>
      </c>
      <c r="C14607" s="1" t="s">
        <v>1997</v>
      </c>
      <c r="D14607" s="1" t="n">
        <v>1</v>
      </c>
      <c r="E14607" s="16" t="n">
        <v>311.15</v>
      </c>
      <c r="F14607" s="17" t="n">
        <v>0.1</v>
      </c>
      <c r="G14607" s="16" t="n">
        <v>280.03</v>
      </c>
      <c r="I14607" s="1" t="str">
        <f aca="false">INDEX(Products!$C$2:$C$51,MATCH(C14607,Products!$A$2:$A$51,0))</f>
        <v>Sports &amp; Fitness</v>
      </c>
      <c r="J14607" s="1" t="str">
        <f aca="false">INDEX(Orders!$E$2:$E$8001,MATCH(B14607,Orders!$A$2:$A$8001,0))</f>
        <v>Delivered</v>
      </c>
      <c r="K14607" s="1" t="str">
        <f aca="false">LEFT(INDEX(Orders!$C$2:$C$8001,MATCH(B14607,Orders!$A$2:$A$8001,0)),7)</f>
        <v>2024-03</v>
      </c>
    </row>
    <row r="14608" customFormat="false" ht="15" hidden="false" customHeight="true" outlineLevel="0" collapsed="false">
      <c r="A14608" s="1" t="s">
        <v>25078</v>
      </c>
      <c r="B14608" s="1" t="s">
        <v>9588</v>
      </c>
      <c r="C14608" s="1" t="s">
        <v>1940</v>
      </c>
      <c r="D14608" s="1" t="n">
        <v>1</v>
      </c>
      <c r="E14608" s="16" t="n">
        <v>2374.52</v>
      </c>
      <c r="F14608" s="17" t="n">
        <v>0</v>
      </c>
      <c r="G14608" s="16" t="n">
        <v>2374.52</v>
      </c>
      <c r="I14608" s="1" t="str">
        <f aca="false">INDEX(Products!$C$2:$C$51,MATCH(C14608,Products!$A$2:$A$51,0))</f>
        <v>Fashion</v>
      </c>
      <c r="J14608" s="1" t="str">
        <f aca="false">INDEX(Orders!$E$2:$E$8001,MATCH(B14608,Orders!$A$2:$A$8001,0))</f>
        <v>Cancelled</v>
      </c>
      <c r="K14608" s="1" t="str">
        <f aca="false">LEFT(INDEX(Orders!$C$2:$C$8001,MATCH(B14608,Orders!$A$2:$A$8001,0)),7)</f>
        <v>2025-08</v>
      </c>
    </row>
    <row r="14609" customFormat="false" ht="15" hidden="false" customHeight="true" outlineLevel="0" collapsed="false">
      <c r="A14609" s="1" t="s">
        <v>25079</v>
      </c>
      <c r="B14609" s="1" t="s">
        <v>9588</v>
      </c>
      <c r="C14609" s="1" t="s">
        <v>2006</v>
      </c>
      <c r="D14609" s="1" t="n">
        <v>1</v>
      </c>
      <c r="E14609" s="16" t="n">
        <v>482.17</v>
      </c>
      <c r="F14609" s="17" t="n">
        <v>0</v>
      </c>
      <c r="G14609" s="16" t="n">
        <v>482.17</v>
      </c>
      <c r="I14609" s="1" t="str">
        <f aca="false">INDEX(Products!$C$2:$C$51,MATCH(C14609,Products!$A$2:$A$51,0))</f>
        <v>Books &amp; Stationery</v>
      </c>
      <c r="J14609" s="1" t="str">
        <f aca="false">INDEX(Orders!$E$2:$E$8001,MATCH(B14609,Orders!$A$2:$A$8001,0))</f>
        <v>Cancelled</v>
      </c>
      <c r="K14609" s="1" t="str">
        <f aca="false">LEFT(INDEX(Orders!$C$2:$C$8001,MATCH(B14609,Orders!$A$2:$A$8001,0)),7)</f>
        <v>2025-08</v>
      </c>
    </row>
    <row r="14610" customFormat="false" ht="15" hidden="false" customHeight="true" outlineLevel="0" collapsed="false">
      <c r="A14610" s="1" t="s">
        <v>25080</v>
      </c>
      <c r="B14610" s="1" t="s">
        <v>9588</v>
      </c>
      <c r="C14610" s="1" t="s">
        <v>1959</v>
      </c>
      <c r="D14610" s="1" t="n">
        <v>1</v>
      </c>
      <c r="E14610" s="16" t="n">
        <v>2142.79</v>
      </c>
      <c r="F14610" s="17" t="n">
        <v>0.05</v>
      </c>
      <c r="G14610" s="16" t="n">
        <v>2035.65</v>
      </c>
      <c r="I14610" s="1" t="str">
        <f aca="false">INDEX(Products!$C$2:$C$51,MATCH(C14610,Products!$A$2:$A$51,0))</f>
        <v>Home &amp; Kitchen</v>
      </c>
      <c r="J14610" s="1" t="str">
        <f aca="false">INDEX(Orders!$E$2:$E$8001,MATCH(B14610,Orders!$A$2:$A$8001,0))</f>
        <v>Cancelled</v>
      </c>
      <c r="K14610" s="1" t="str">
        <f aca="false">LEFT(INDEX(Orders!$C$2:$C$8001,MATCH(B14610,Orders!$A$2:$A$8001,0)),7)</f>
        <v>2025-08</v>
      </c>
    </row>
    <row r="14611" customFormat="false" ht="15" hidden="false" customHeight="true" outlineLevel="0" collapsed="false">
      <c r="A14611" s="1" t="s">
        <v>25081</v>
      </c>
      <c r="B14611" s="1" t="s">
        <v>9589</v>
      </c>
      <c r="C14611" s="1" t="s">
        <v>1975</v>
      </c>
      <c r="D14611" s="1" t="n">
        <v>2</v>
      </c>
      <c r="E14611" s="16" t="n">
        <v>862.99</v>
      </c>
      <c r="F14611" s="17" t="n">
        <v>0.1</v>
      </c>
      <c r="G14611" s="16" t="n">
        <v>1553.38</v>
      </c>
      <c r="I14611" s="1" t="str">
        <f aca="false">INDEX(Products!$C$2:$C$51,MATCH(C14611,Products!$A$2:$A$51,0))</f>
        <v>Beauty &amp; Personal Care</v>
      </c>
      <c r="J14611" s="1" t="str">
        <f aca="false">INDEX(Orders!$E$2:$E$8001,MATCH(B14611,Orders!$A$2:$A$8001,0))</f>
        <v>Returned</v>
      </c>
      <c r="K14611" s="1" t="str">
        <f aca="false">LEFT(INDEX(Orders!$C$2:$C$8001,MATCH(B14611,Orders!$A$2:$A$8001,0)),7)</f>
        <v>2024-10</v>
      </c>
    </row>
    <row r="14612" customFormat="false" ht="15" hidden="false" customHeight="true" outlineLevel="0" collapsed="false">
      <c r="A14612" s="1" t="s">
        <v>25082</v>
      </c>
      <c r="B14612" s="1" t="s">
        <v>9590</v>
      </c>
      <c r="C14612" s="1" t="s">
        <v>2006</v>
      </c>
      <c r="D14612" s="1" t="n">
        <v>1</v>
      </c>
      <c r="E14612" s="16" t="n">
        <v>482.17</v>
      </c>
      <c r="F14612" s="17" t="n">
        <v>0.1</v>
      </c>
      <c r="G14612" s="16" t="n">
        <v>433.95</v>
      </c>
      <c r="I14612" s="1" t="str">
        <f aca="false">INDEX(Products!$C$2:$C$51,MATCH(C14612,Products!$A$2:$A$51,0))</f>
        <v>Books &amp; Stationery</v>
      </c>
      <c r="J14612" s="1" t="str">
        <f aca="false">INDEX(Orders!$E$2:$E$8001,MATCH(B14612,Orders!$A$2:$A$8001,0))</f>
        <v>Returned</v>
      </c>
      <c r="K14612" s="1" t="str">
        <f aca="false">LEFT(INDEX(Orders!$C$2:$C$8001,MATCH(B14612,Orders!$A$2:$A$8001,0)),7)</f>
        <v>2024-11</v>
      </c>
    </row>
    <row r="14613" customFormat="false" ht="15" hidden="false" customHeight="true" outlineLevel="0" collapsed="false">
      <c r="A14613" s="1" t="s">
        <v>25083</v>
      </c>
      <c r="B14613" s="1" t="s">
        <v>9591</v>
      </c>
      <c r="C14613" s="1" t="s">
        <v>1953</v>
      </c>
      <c r="D14613" s="1" t="n">
        <v>1</v>
      </c>
      <c r="E14613" s="16" t="n">
        <v>4914.12</v>
      </c>
      <c r="F14613" s="17" t="n">
        <v>0.2</v>
      </c>
      <c r="G14613" s="16" t="n">
        <v>3931.3</v>
      </c>
      <c r="I14613" s="1" t="str">
        <f aca="false">INDEX(Products!$C$2:$C$51,MATCH(C14613,Products!$A$2:$A$51,0))</f>
        <v>Fashion</v>
      </c>
      <c r="J14613" s="1" t="str">
        <f aca="false">INDEX(Orders!$E$2:$E$8001,MATCH(B14613,Orders!$A$2:$A$8001,0))</f>
        <v>Delivered</v>
      </c>
      <c r="K14613" s="1" t="str">
        <f aca="false">LEFT(INDEX(Orders!$C$2:$C$8001,MATCH(B14613,Orders!$A$2:$A$8001,0)),7)</f>
        <v>2024-10</v>
      </c>
    </row>
    <row r="14614" customFormat="false" ht="15" hidden="false" customHeight="true" outlineLevel="0" collapsed="false">
      <c r="A14614" s="1" t="s">
        <v>25084</v>
      </c>
      <c r="B14614" s="1" t="s">
        <v>9591</v>
      </c>
      <c r="C14614" s="1" t="s">
        <v>1930</v>
      </c>
      <c r="D14614" s="1" t="n">
        <v>2</v>
      </c>
      <c r="E14614" s="16" t="n">
        <v>2398.35</v>
      </c>
      <c r="F14614" s="17" t="n">
        <v>0.05</v>
      </c>
      <c r="G14614" s="16" t="n">
        <v>4556.86</v>
      </c>
      <c r="I14614" s="1" t="str">
        <f aca="false">INDEX(Products!$C$2:$C$51,MATCH(C14614,Products!$A$2:$A$51,0))</f>
        <v>Electronics</v>
      </c>
      <c r="J14614" s="1" t="str">
        <f aca="false">INDEX(Orders!$E$2:$E$8001,MATCH(B14614,Orders!$A$2:$A$8001,0))</f>
        <v>Delivered</v>
      </c>
      <c r="K14614" s="1" t="str">
        <f aca="false">LEFT(INDEX(Orders!$C$2:$C$8001,MATCH(B14614,Orders!$A$2:$A$8001,0)),7)</f>
        <v>2024-10</v>
      </c>
    </row>
    <row r="14615" customFormat="false" ht="15" hidden="false" customHeight="true" outlineLevel="0" collapsed="false">
      <c r="A14615" s="1" t="s">
        <v>25085</v>
      </c>
      <c r="B14615" s="1" t="s">
        <v>9592</v>
      </c>
      <c r="C14615" s="1" t="s">
        <v>1924</v>
      </c>
      <c r="D14615" s="1" t="n">
        <v>1</v>
      </c>
      <c r="E14615" s="16" t="n">
        <v>1971</v>
      </c>
      <c r="F14615" s="17" t="n">
        <v>0</v>
      </c>
      <c r="G14615" s="16" t="n">
        <v>1971</v>
      </c>
      <c r="I14615" s="1" t="str">
        <f aca="false">INDEX(Products!$C$2:$C$51,MATCH(C14615,Products!$A$2:$A$51,0))</f>
        <v>Electronics</v>
      </c>
      <c r="J14615" s="1" t="str">
        <f aca="false">INDEX(Orders!$E$2:$E$8001,MATCH(B14615,Orders!$A$2:$A$8001,0))</f>
        <v>Delivered</v>
      </c>
      <c r="K14615" s="1" t="str">
        <f aca="false">LEFT(INDEX(Orders!$C$2:$C$8001,MATCH(B14615,Orders!$A$2:$A$8001,0)),7)</f>
        <v>2025-11</v>
      </c>
    </row>
    <row r="14616" customFormat="false" ht="15" hidden="false" customHeight="true" outlineLevel="0" collapsed="false">
      <c r="A14616" s="1" t="s">
        <v>25086</v>
      </c>
      <c r="B14616" s="1" t="s">
        <v>9592</v>
      </c>
      <c r="C14616" s="1" t="s">
        <v>1940</v>
      </c>
      <c r="D14616" s="1" t="n">
        <v>2</v>
      </c>
      <c r="E14616" s="16" t="n">
        <v>2374.52</v>
      </c>
      <c r="F14616" s="17" t="n">
        <v>0.2</v>
      </c>
      <c r="G14616" s="16" t="n">
        <v>3799.23</v>
      </c>
      <c r="I14616" s="1" t="str">
        <f aca="false">INDEX(Products!$C$2:$C$51,MATCH(C14616,Products!$A$2:$A$51,0))</f>
        <v>Fashion</v>
      </c>
      <c r="J14616" s="1" t="str">
        <f aca="false">INDEX(Orders!$E$2:$E$8001,MATCH(B14616,Orders!$A$2:$A$8001,0))</f>
        <v>Delivered</v>
      </c>
      <c r="K14616" s="1" t="str">
        <f aca="false">LEFT(INDEX(Orders!$C$2:$C$8001,MATCH(B14616,Orders!$A$2:$A$8001,0)),7)</f>
        <v>2025-11</v>
      </c>
    </row>
    <row r="14617" customFormat="false" ht="15" hidden="false" customHeight="true" outlineLevel="0" collapsed="false">
      <c r="A14617" s="1" t="s">
        <v>25087</v>
      </c>
      <c r="B14617" s="1" t="s">
        <v>9593</v>
      </c>
      <c r="C14617" s="1" t="s">
        <v>2006</v>
      </c>
      <c r="D14617" s="1" t="n">
        <v>1</v>
      </c>
      <c r="E14617" s="16" t="n">
        <v>482.17</v>
      </c>
      <c r="F14617" s="17" t="n">
        <v>0.05</v>
      </c>
      <c r="G14617" s="16" t="n">
        <v>458.06</v>
      </c>
      <c r="I14617" s="1" t="str">
        <f aca="false">INDEX(Products!$C$2:$C$51,MATCH(C14617,Products!$A$2:$A$51,0))</f>
        <v>Books &amp; Stationery</v>
      </c>
      <c r="J14617" s="1" t="str">
        <f aca="false">INDEX(Orders!$E$2:$E$8001,MATCH(B14617,Orders!$A$2:$A$8001,0))</f>
        <v>Delivered</v>
      </c>
      <c r="K14617" s="1" t="str">
        <f aca="false">LEFT(INDEX(Orders!$C$2:$C$8001,MATCH(B14617,Orders!$A$2:$A$8001,0)),7)</f>
        <v>2024-02</v>
      </c>
    </row>
    <row r="14618" customFormat="false" ht="15" hidden="false" customHeight="true" outlineLevel="0" collapsed="false">
      <c r="A14618" s="1" t="s">
        <v>25088</v>
      </c>
      <c r="B14618" s="1" t="s">
        <v>9594</v>
      </c>
      <c r="C14618" s="1" t="s">
        <v>1940</v>
      </c>
      <c r="D14618" s="1" t="n">
        <v>1</v>
      </c>
      <c r="E14618" s="16" t="n">
        <v>2374.52</v>
      </c>
      <c r="F14618" s="17" t="n">
        <v>0.05</v>
      </c>
      <c r="G14618" s="16" t="n">
        <v>2255.79</v>
      </c>
      <c r="I14618" s="1" t="str">
        <f aca="false">INDEX(Products!$C$2:$C$51,MATCH(C14618,Products!$A$2:$A$51,0))</f>
        <v>Fashion</v>
      </c>
      <c r="J14618" s="1" t="str">
        <f aca="false">INDEX(Orders!$E$2:$E$8001,MATCH(B14618,Orders!$A$2:$A$8001,0))</f>
        <v>Delivered</v>
      </c>
      <c r="K14618" s="1" t="str">
        <f aca="false">LEFT(INDEX(Orders!$C$2:$C$8001,MATCH(B14618,Orders!$A$2:$A$8001,0)),7)</f>
        <v>2024-10</v>
      </c>
    </row>
    <row r="14619" customFormat="false" ht="15" hidden="false" customHeight="true" outlineLevel="0" collapsed="false">
      <c r="A14619" s="1" t="s">
        <v>25089</v>
      </c>
      <c r="B14619" s="1" t="s">
        <v>9595</v>
      </c>
      <c r="C14619" s="1" t="s">
        <v>1920</v>
      </c>
      <c r="D14619" s="1" t="n">
        <v>1</v>
      </c>
      <c r="E14619" s="16" t="n">
        <v>4273.58</v>
      </c>
      <c r="F14619" s="17" t="n">
        <v>0.05</v>
      </c>
      <c r="G14619" s="16" t="n">
        <v>4059.9</v>
      </c>
      <c r="I14619" s="1" t="str">
        <f aca="false">INDEX(Products!$C$2:$C$51,MATCH(C14619,Products!$A$2:$A$51,0))</f>
        <v>Electronics</v>
      </c>
      <c r="J14619" s="1" t="str">
        <f aca="false">INDEX(Orders!$E$2:$E$8001,MATCH(B14619,Orders!$A$2:$A$8001,0))</f>
        <v>Delivered</v>
      </c>
      <c r="K14619" s="1" t="str">
        <f aca="false">LEFT(INDEX(Orders!$C$2:$C$8001,MATCH(B14619,Orders!$A$2:$A$8001,0)),7)</f>
        <v>2024-11</v>
      </c>
    </row>
    <row r="14620" customFormat="false" ht="15" hidden="false" customHeight="true" outlineLevel="0" collapsed="false">
      <c r="A14620" s="1" t="s">
        <v>25090</v>
      </c>
      <c r="B14620" s="1" t="s">
        <v>9596</v>
      </c>
      <c r="C14620" s="1" t="s">
        <v>1997</v>
      </c>
      <c r="D14620" s="1" t="n">
        <v>1</v>
      </c>
      <c r="E14620" s="16" t="n">
        <v>311.15</v>
      </c>
      <c r="F14620" s="17" t="n">
        <v>0.05</v>
      </c>
      <c r="G14620" s="16" t="n">
        <v>295.59</v>
      </c>
      <c r="I14620" s="1" t="str">
        <f aca="false">INDEX(Products!$C$2:$C$51,MATCH(C14620,Products!$A$2:$A$51,0))</f>
        <v>Sports &amp; Fitness</v>
      </c>
      <c r="J14620" s="1" t="str">
        <f aca="false">INDEX(Orders!$E$2:$E$8001,MATCH(B14620,Orders!$A$2:$A$8001,0))</f>
        <v>Delivered</v>
      </c>
      <c r="K14620" s="1" t="str">
        <f aca="false">LEFT(INDEX(Orders!$C$2:$C$8001,MATCH(B14620,Orders!$A$2:$A$8001,0)),7)</f>
        <v>2025-11</v>
      </c>
    </row>
    <row r="14621" customFormat="false" ht="15" hidden="false" customHeight="true" outlineLevel="0" collapsed="false">
      <c r="A14621" s="1" t="s">
        <v>25091</v>
      </c>
      <c r="B14621" s="1" t="s">
        <v>9597</v>
      </c>
      <c r="C14621" s="1" t="s">
        <v>1998</v>
      </c>
      <c r="D14621" s="1" t="n">
        <v>1</v>
      </c>
      <c r="E14621" s="16" t="n">
        <v>1335.85</v>
      </c>
      <c r="F14621" s="17" t="n">
        <v>0</v>
      </c>
      <c r="G14621" s="16" t="n">
        <v>1335.85</v>
      </c>
      <c r="I14621" s="1" t="str">
        <f aca="false">INDEX(Products!$C$2:$C$51,MATCH(C14621,Products!$A$2:$A$51,0))</f>
        <v>Sports &amp; Fitness</v>
      </c>
      <c r="J14621" s="1" t="str">
        <f aca="false">INDEX(Orders!$E$2:$E$8001,MATCH(B14621,Orders!$A$2:$A$8001,0))</f>
        <v>Delivered</v>
      </c>
      <c r="K14621" s="1" t="str">
        <f aca="false">LEFT(INDEX(Orders!$C$2:$C$8001,MATCH(B14621,Orders!$A$2:$A$8001,0)),7)</f>
        <v>2024-06</v>
      </c>
    </row>
    <row r="14622" customFormat="false" ht="15" hidden="false" customHeight="true" outlineLevel="0" collapsed="false">
      <c r="A14622" s="1" t="s">
        <v>25092</v>
      </c>
      <c r="B14622" s="1" t="s">
        <v>9597</v>
      </c>
      <c r="C14622" s="1" t="s">
        <v>2006</v>
      </c>
      <c r="D14622" s="1" t="n">
        <v>2</v>
      </c>
      <c r="E14622" s="16" t="n">
        <v>482.17</v>
      </c>
      <c r="F14622" s="17" t="n">
        <v>0.1</v>
      </c>
      <c r="G14622" s="16" t="n">
        <v>867.91</v>
      </c>
      <c r="I14622" s="1" t="str">
        <f aca="false">INDEX(Products!$C$2:$C$51,MATCH(C14622,Products!$A$2:$A$51,0))</f>
        <v>Books &amp; Stationery</v>
      </c>
      <c r="J14622" s="1" t="str">
        <f aca="false">INDEX(Orders!$E$2:$E$8001,MATCH(B14622,Orders!$A$2:$A$8001,0))</f>
        <v>Delivered</v>
      </c>
      <c r="K14622" s="1" t="str">
        <f aca="false">LEFT(INDEX(Orders!$C$2:$C$8001,MATCH(B14622,Orders!$A$2:$A$8001,0)),7)</f>
        <v>2024-06</v>
      </c>
    </row>
    <row r="14623" customFormat="false" ht="15" hidden="false" customHeight="true" outlineLevel="0" collapsed="false">
      <c r="A14623" s="1" t="s">
        <v>25093</v>
      </c>
      <c r="B14623" s="1" t="s">
        <v>9597</v>
      </c>
      <c r="C14623" s="1" t="s">
        <v>1979</v>
      </c>
      <c r="D14623" s="1" t="n">
        <v>2</v>
      </c>
      <c r="E14623" s="16" t="n">
        <v>623</v>
      </c>
      <c r="F14623" s="17" t="n">
        <v>0.2</v>
      </c>
      <c r="G14623" s="16" t="n">
        <v>996.8</v>
      </c>
      <c r="I14623" s="1" t="str">
        <f aca="false">INDEX(Products!$C$2:$C$51,MATCH(C14623,Products!$A$2:$A$51,0))</f>
        <v>Beauty &amp; Personal Care</v>
      </c>
      <c r="J14623" s="1" t="str">
        <f aca="false">INDEX(Orders!$E$2:$E$8001,MATCH(B14623,Orders!$A$2:$A$8001,0))</f>
        <v>Delivered</v>
      </c>
      <c r="K14623" s="1" t="str">
        <f aca="false">LEFT(INDEX(Orders!$C$2:$C$8001,MATCH(B14623,Orders!$A$2:$A$8001,0)),7)</f>
        <v>2024-06</v>
      </c>
    </row>
    <row r="14624" customFormat="false" ht="15" hidden="false" customHeight="true" outlineLevel="0" collapsed="false">
      <c r="A14624" s="1" t="s">
        <v>25094</v>
      </c>
      <c r="B14624" s="1" t="s">
        <v>9597</v>
      </c>
      <c r="C14624" s="1" t="s">
        <v>1993</v>
      </c>
      <c r="D14624" s="1" t="n">
        <v>1</v>
      </c>
      <c r="E14624" s="16" t="n">
        <v>3177.33</v>
      </c>
      <c r="F14624" s="17" t="n">
        <v>0</v>
      </c>
      <c r="G14624" s="16" t="n">
        <v>3177.33</v>
      </c>
      <c r="I14624" s="1" t="str">
        <f aca="false">INDEX(Products!$C$2:$C$51,MATCH(C14624,Products!$A$2:$A$51,0))</f>
        <v>Sports &amp; Fitness</v>
      </c>
      <c r="J14624" s="1" t="str">
        <f aca="false">INDEX(Orders!$E$2:$E$8001,MATCH(B14624,Orders!$A$2:$A$8001,0))</f>
        <v>Delivered</v>
      </c>
      <c r="K14624" s="1" t="str">
        <f aca="false">LEFT(INDEX(Orders!$C$2:$C$8001,MATCH(B14624,Orders!$A$2:$A$8001,0)),7)</f>
        <v>2024-06</v>
      </c>
    </row>
    <row r="14625" customFormat="false" ht="15" hidden="false" customHeight="true" outlineLevel="0" collapsed="false">
      <c r="A14625" s="1" t="s">
        <v>25095</v>
      </c>
      <c r="B14625" s="1" t="s">
        <v>9598</v>
      </c>
      <c r="C14625" s="1" t="s">
        <v>1963</v>
      </c>
      <c r="D14625" s="1" t="n">
        <v>2</v>
      </c>
      <c r="E14625" s="16" t="n">
        <v>1494.98</v>
      </c>
      <c r="F14625" s="17" t="n">
        <v>0.15</v>
      </c>
      <c r="G14625" s="16" t="n">
        <v>2541.47</v>
      </c>
      <c r="I14625" s="1" t="str">
        <f aca="false">INDEX(Products!$C$2:$C$51,MATCH(C14625,Products!$A$2:$A$51,0))</f>
        <v>Home &amp; Kitchen</v>
      </c>
      <c r="J14625" s="1" t="str">
        <f aca="false">INDEX(Orders!$E$2:$E$8001,MATCH(B14625,Orders!$A$2:$A$8001,0))</f>
        <v>Delivered</v>
      </c>
      <c r="K14625" s="1" t="str">
        <f aca="false">LEFT(INDEX(Orders!$C$2:$C$8001,MATCH(B14625,Orders!$A$2:$A$8001,0)),7)</f>
        <v>2025-05</v>
      </c>
    </row>
    <row r="14626" customFormat="false" ht="15" hidden="false" customHeight="true" outlineLevel="0" collapsed="false">
      <c r="A14626" s="1" t="s">
        <v>25096</v>
      </c>
      <c r="B14626" s="1" t="s">
        <v>9599</v>
      </c>
      <c r="C14626" s="1" t="s">
        <v>1957</v>
      </c>
      <c r="D14626" s="1" t="n">
        <v>1</v>
      </c>
      <c r="E14626" s="16" t="n">
        <v>1469.28</v>
      </c>
      <c r="F14626" s="17" t="n">
        <v>0</v>
      </c>
      <c r="G14626" s="16" t="n">
        <v>1469.28</v>
      </c>
      <c r="I14626" s="1" t="str">
        <f aca="false">INDEX(Products!$C$2:$C$51,MATCH(C14626,Products!$A$2:$A$51,0))</f>
        <v>Home &amp; Kitchen</v>
      </c>
      <c r="J14626" s="1" t="str">
        <f aca="false">INDEX(Orders!$E$2:$E$8001,MATCH(B14626,Orders!$A$2:$A$8001,0))</f>
        <v>Delivered</v>
      </c>
      <c r="K14626" s="1" t="str">
        <f aca="false">LEFT(INDEX(Orders!$C$2:$C$8001,MATCH(B14626,Orders!$A$2:$A$8001,0)),7)</f>
        <v>2025-12</v>
      </c>
    </row>
    <row r="14627" customFormat="false" ht="15" hidden="false" customHeight="true" outlineLevel="0" collapsed="false">
      <c r="A14627" s="1" t="s">
        <v>25097</v>
      </c>
      <c r="B14627" s="1" t="s">
        <v>9600</v>
      </c>
      <c r="C14627" s="1" t="s">
        <v>2006</v>
      </c>
      <c r="D14627" s="1" t="n">
        <v>1</v>
      </c>
      <c r="E14627" s="16" t="n">
        <v>482.17</v>
      </c>
      <c r="F14627" s="17" t="n">
        <v>0</v>
      </c>
      <c r="G14627" s="16" t="n">
        <v>482.17</v>
      </c>
      <c r="I14627" s="1" t="str">
        <f aca="false">INDEX(Products!$C$2:$C$51,MATCH(C14627,Products!$A$2:$A$51,0))</f>
        <v>Books &amp; Stationery</v>
      </c>
      <c r="J14627" s="1" t="str">
        <f aca="false">INDEX(Orders!$E$2:$E$8001,MATCH(B14627,Orders!$A$2:$A$8001,0))</f>
        <v>Delivered</v>
      </c>
      <c r="K14627" s="1" t="str">
        <f aca="false">LEFT(INDEX(Orders!$C$2:$C$8001,MATCH(B14627,Orders!$A$2:$A$8001,0)),7)</f>
        <v>2025-05</v>
      </c>
    </row>
    <row r="14628" customFormat="false" ht="15" hidden="false" customHeight="true" outlineLevel="0" collapsed="false">
      <c r="A14628" s="1" t="s">
        <v>25098</v>
      </c>
      <c r="B14628" s="1" t="s">
        <v>9600</v>
      </c>
      <c r="C14628" s="1" t="s">
        <v>1930</v>
      </c>
      <c r="D14628" s="1" t="n">
        <v>1</v>
      </c>
      <c r="E14628" s="16" t="n">
        <v>2398.35</v>
      </c>
      <c r="F14628" s="17" t="n">
        <v>0</v>
      </c>
      <c r="G14628" s="16" t="n">
        <v>2398.35</v>
      </c>
      <c r="I14628" s="1" t="str">
        <f aca="false">INDEX(Products!$C$2:$C$51,MATCH(C14628,Products!$A$2:$A$51,0))</f>
        <v>Electronics</v>
      </c>
      <c r="J14628" s="1" t="str">
        <f aca="false">INDEX(Orders!$E$2:$E$8001,MATCH(B14628,Orders!$A$2:$A$8001,0))</f>
        <v>Delivered</v>
      </c>
      <c r="K14628" s="1" t="str">
        <f aca="false">LEFT(INDEX(Orders!$C$2:$C$8001,MATCH(B14628,Orders!$A$2:$A$8001,0)),7)</f>
        <v>2025-05</v>
      </c>
    </row>
    <row r="14629" customFormat="false" ht="15" hidden="false" customHeight="true" outlineLevel="0" collapsed="false">
      <c r="A14629" s="1" t="s">
        <v>25099</v>
      </c>
      <c r="B14629" s="1" t="s">
        <v>9600</v>
      </c>
      <c r="C14629" s="1" t="s">
        <v>1997</v>
      </c>
      <c r="D14629" s="1" t="n">
        <v>1</v>
      </c>
      <c r="E14629" s="16" t="n">
        <v>311.15</v>
      </c>
      <c r="F14629" s="17" t="n">
        <v>0.05</v>
      </c>
      <c r="G14629" s="16" t="n">
        <v>295.59</v>
      </c>
      <c r="I14629" s="1" t="str">
        <f aca="false">INDEX(Products!$C$2:$C$51,MATCH(C14629,Products!$A$2:$A$51,0))</f>
        <v>Sports &amp; Fitness</v>
      </c>
      <c r="J14629" s="1" t="str">
        <f aca="false">INDEX(Orders!$E$2:$E$8001,MATCH(B14629,Orders!$A$2:$A$8001,0))</f>
        <v>Delivered</v>
      </c>
      <c r="K14629" s="1" t="str">
        <f aca="false">LEFT(INDEX(Orders!$C$2:$C$8001,MATCH(B14629,Orders!$A$2:$A$8001,0)),7)</f>
        <v>2025-05</v>
      </c>
    </row>
    <row r="14630" customFormat="false" ht="15" hidden="false" customHeight="true" outlineLevel="0" collapsed="false">
      <c r="A14630" s="1" t="s">
        <v>25100</v>
      </c>
      <c r="B14630" s="1" t="s">
        <v>9600</v>
      </c>
      <c r="C14630" s="1" t="s">
        <v>1971</v>
      </c>
      <c r="D14630" s="1" t="n">
        <v>1</v>
      </c>
      <c r="E14630" s="16" t="n">
        <v>2073.63</v>
      </c>
      <c r="F14630" s="17" t="n">
        <v>0</v>
      </c>
      <c r="G14630" s="16" t="n">
        <v>2073.63</v>
      </c>
      <c r="I14630" s="1" t="str">
        <f aca="false">INDEX(Products!$C$2:$C$51,MATCH(C14630,Products!$A$2:$A$51,0))</f>
        <v>Home &amp; Kitchen</v>
      </c>
      <c r="J14630" s="1" t="str">
        <f aca="false">INDEX(Orders!$E$2:$E$8001,MATCH(B14630,Orders!$A$2:$A$8001,0))</f>
        <v>Delivered</v>
      </c>
      <c r="K14630" s="1" t="str">
        <f aca="false">LEFT(INDEX(Orders!$C$2:$C$8001,MATCH(B14630,Orders!$A$2:$A$8001,0)),7)</f>
        <v>2025-05</v>
      </c>
    </row>
    <row r="14631" customFormat="false" ht="15" hidden="false" customHeight="true" outlineLevel="0" collapsed="false">
      <c r="A14631" s="1" t="s">
        <v>25101</v>
      </c>
      <c r="B14631" s="1" t="s">
        <v>9601</v>
      </c>
      <c r="C14631" s="1" t="s">
        <v>2007</v>
      </c>
      <c r="D14631" s="1" t="n">
        <v>1</v>
      </c>
      <c r="E14631" s="16" t="n">
        <v>750.27</v>
      </c>
      <c r="F14631" s="17" t="n">
        <v>0</v>
      </c>
      <c r="G14631" s="16" t="n">
        <v>750.27</v>
      </c>
      <c r="I14631" s="1" t="str">
        <f aca="false">INDEX(Products!$C$2:$C$51,MATCH(C14631,Products!$A$2:$A$51,0))</f>
        <v>Books &amp; Stationery</v>
      </c>
      <c r="J14631" s="1" t="str">
        <f aca="false">INDEX(Orders!$E$2:$E$8001,MATCH(B14631,Orders!$A$2:$A$8001,0))</f>
        <v>Delivered</v>
      </c>
      <c r="K14631" s="1" t="str">
        <f aca="false">LEFT(INDEX(Orders!$C$2:$C$8001,MATCH(B14631,Orders!$A$2:$A$8001,0)),7)</f>
        <v>2024-11</v>
      </c>
    </row>
    <row r="14632" customFormat="false" ht="15" hidden="false" customHeight="true" outlineLevel="0" collapsed="false">
      <c r="A14632" s="1" t="s">
        <v>25102</v>
      </c>
      <c r="B14632" s="1" t="s">
        <v>9602</v>
      </c>
      <c r="C14632" s="1" t="s">
        <v>1940</v>
      </c>
      <c r="D14632" s="1" t="n">
        <v>1</v>
      </c>
      <c r="E14632" s="16" t="n">
        <v>2374.52</v>
      </c>
      <c r="F14632" s="17" t="n">
        <v>0</v>
      </c>
      <c r="G14632" s="16" t="n">
        <v>2374.52</v>
      </c>
      <c r="I14632" s="1" t="str">
        <f aca="false">INDEX(Products!$C$2:$C$51,MATCH(C14632,Products!$A$2:$A$51,0))</f>
        <v>Fashion</v>
      </c>
      <c r="J14632" s="1" t="str">
        <f aca="false">INDEX(Orders!$E$2:$E$8001,MATCH(B14632,Orders!$A$2:$A$8001,0))</f>
        <v>Delivered</v>
      </c>
      <c r="K14632" s="1" t="str">
        <f aca="false">LEFT(INDEX(Orders!$C$2:$C$8001,MATCH(B14632,Orders!$A$2:$A$8001,0)),7)</f>
        <v>2025-04</v>
      </c>
    </row>
    <row r="14633" customFormat="false" ht="15" hidden="false" customHeight="true" outlineLevel="0" collapsed="false">
      <c r="A14633" s="1" t="s">
        <v>25103</v>
      </c>
      <c r="B14633" s="1" t="s">
        <v>9602</v>
      </c>
      <c r="C14633" s="1" t="s">
        <v>1979</v>
      </c>
      <c r="D14633" s="1" t="n">
        <v>1</v>
      </c>
      <c r="E14633" s="16" t="n">
        <v>623</v>
      </c>
      <c r="F14633" s="17" t="n">
        <v>0.05</v>
      </c>
      <c r="G14633" s="16" t="n">
        <v>591.85</v>
      </c>
      <c r="I14633" s="1" t="str">
        <f aca="false">INDEX(Products!$C$2:$C$51,MATCH(C14633,Products!$A$2:$A$51,0))</f>
        <v>Beauty &amp; Personal Care</v>
      </c>
      <c r="J14633" s="1" t="str">
        <f aca="false">INDEX(Orders!$E$2:$E$8001,MATCH(B14633,Orders!$A$2:$A$8001,0))</f>
        <v>Delivered</v>
      </c>
      <c r="K14633" s="1" t="str">
        <f aca="false">LEFT(INDEX(Orders!$C$2:$C$8001,MATCH(B14633,Orders!$A$2:$A$8001,0)),7)</f>
        <v>2025-04</v>
      </c>
    </row>
    <row r="14634" customFormat="false" ht="15" hidden="false" customHeight="true" outlineLevel="0" collapsed="false">
      <c r="A14634" s="1" t="s">
        <v>25104</v>
      </c>
      <c r="B14634" s="1" t="s">
        <v>9603</v>
      </c>
      <c r="C14634" s="1" t="s">
        <v>1997</v>
      </c>
      <c r="D14634" s="1" t="n">
        <v>1</v>
      </c>
      <c r="E14634" s="16" t="n">
        <v>311.15</v>
      </c>
      <c r="F14634" s="17" t="n">
        <v>0.2</v>
      </c>
      <c r="G14634" s="16" t="n">
        <v>248.92</v>
      </c>
      <c r="I14634" s="1" t="str">
        <f aca="false">INDEX(Products!$C$2:$C$51,MATCH(C14634,Products!$A$2:$A$51,0))</f>
        <v>Sports &amp; Fitness</v>
      </c>
      <c r="J14634" s="1" t="str">
        <f aca="false">INDEX(Orders!$E$2:$E$8001,MATCH(B14634,Orders!$A$2:$A$8001,0))</f>
        <v>Delivered</v>
      </c>
      <c r="K14634" s="1" t="str">
        <f aca="false">LEFT(INDEX(Orders!$C$2:$C$8001,MATCH(B14634,Orders!$A$2:$A$8001,0)),7)</f>
        <v>2024-11</v>
      </c>
    </row>
    <row r="14635" customFormat="false" ht="15" hidden="false" customHeight="true" outlineLevel="0" collapsed="false">
      <c r="A14635" s="1" t="s">
        <v>25105</v>
      </c>
      <c r="B14635" s="1" t="s">
        <v>9603</v>
      </c>
      <c r="C14635" s="1" t="s">
        <v>1935</v>
      </c>
      <c r="D14635" s="1" t="n">
        <v>1</v>
      </c>
      <c r="E14635" s="16" t="n">
        <v>14558.72</v>
      </c>
      <c r="F14635" s="17" t="n">
        <v>0.05</v>
      </c>
      <c r="G14635" s="16" t="n">
        <v>13830.78</v>
      </c>
      <c r="I14635" s="1" t="str">
        <f aca="false">INDEX(Products!$C$2:$C$51,MATCH(C14635,Products!$A$2:$A$51,0))</f>
        <v>Electronics</v>
      </c>
      <c r="J14635" s="1" t="str">
        <f aca="false">INDEX(Orders!$E$2:$E$8001,MATCH(B14635,Orders!$A$2:$A$8001,0))</f>
        <v>Delivered</v>
      </c>
      <c r="K14635" s="1" t="str">
        <f aca="false">LEFT(INDEX(Orders!$C$2:$C$8001,MATCH(B14635,Orders!$A$2:$A$8001,0)),7)</f>
        <v>2024-11</v>
      </c>
    </row>
    <row r="14636" customFormat="false" ht="15" hidden="false" customHeight="true" outlineLevel="0" collapsed="false">
      <c r="A14636" s="1" t="s">
        <v>25106</v>
      </c>
      <c r="B14636" s="1" t="s">
        <v>9603</v>
      </c>
      <c r="C14636" s="1" t="s">
        <v>2007</v>
      </c>
      <c r="D14636" s="1" t="n">
        <v>2</v>
      </c>
      <c r="E14636" s="16" t="n">
        <v>750.27</v>
      </c>
      <c r="F14636" s="17" t="n">
        <v>0</v>
      </c>
      <c r="G14636" s="16" t="n">
        <v>1500.54</v>
      </c>
      <c r="I14636" s="1" t="str">
        <f aca="false">INDEX(Products!$C$2:$C$51,MATCH(C14636,Products!$A$2:$A$51,0))</f>
        <v>Books &amp; Stationery</v>
      </c>
      <c r="J14636" s="1" t="str">
        <f aca="false">INDEX(Orders!$E$2:$E$8001,MATCH(B14636,Orders!$A$2:$A$8001,0))</f>
        <v>Delivered</v>
      </c>
      <c r="K14636" s="1" t="str">
        <f aca="false">LEFT(INDEX(Orders!$C$2:$C$8001,MATCH(B14636,Orders!$A$2:$A$8001,0)),7)</f>
        <v>2024-11</v>
      </c>
    </row>
    <row r="14637" customFormat="false" ht="15" hidden="false" customHeight="true" outlineLevel="0" collapsed="false">
      <c r="A14637" s="1" t="s">
        <v>25107</v>
      </c>
      <c r="B14637" s="1" t="s">
        <v>9603</v>
      </c>
      <c r="C14637" s="1" t="s">
        <v>1940</v>
      </c>
      <c r="D14637" s="1" t="n">
        <v>1</v>
      </c>
      <c r="E14637" s="16" t="n">
        <v>2374.52</v>
      </c>
      <c r="F14637" s="17" t="n">
        <v>0.05</v>
      </c>
      <c r="G14637" s="16" t="n">
        <v>2255.79</v>
      </c>
      <c r="I14637" s="1" t="str">
        <f aca="false">INDEX(Products!$C$2:$C$51,MATCH(C14637,Products!$A$2:$A$51,0))</f>
        <v>Fashion</v>
      </c>
      <c r="J14637" s="1" t="str">
        <f aca="false">INDEX(Orders!$E$2:$E$8001,MATCH(B14637,Orders!$A$2:$A$8001,0))</f>
        <v>Delivered</v>
      </c>
      <c r="K14637" s="1" t="str">
        <f aca="false">LEFT(INDEX(Orders!$C$2:$C$8001,MATCH(B14637,Orders!$A$2:$A$8001,0)),7)</f>
        <v>2024-11</v>
      </c>
    </row>
    <row r="14638" customFormat="false" ht="15" hidden="false" customHeight="true" outlineLevel="0" collapsed="false">
      <c r="A14638" s="1" t="s">
        <v>25108</v>
      </c>
      <c r="B14638" s="1" t="s">
        <v>9604</v>
      </c>
      <c r="C14638" s="1" t="s">
        <v>1990</v>
      </c>
      <c r="D14638" s="1" t="n">
        <v>1</v>
      </c>
      <c r="E14638" s="16" t="n">
        <v>5311.32</v>
      </c>
      <c r="F14638" s="17" t="n">
        <v>0</v>
      </c>
      <c r="G14638" s="16" t="n">
        <v>5311.32</v>
      </c>
      <c r="I14638" s="1" t="str">
        <f aca="false">INDEX(Products!$C$2:$C$51,MATCH(C14638,Products!$A$2:$A$51,0))</f>
        <v>Sports &amp; Fitness</v>
      </c>
      <c r="J14638" s="1" t="str">
        <f aca="false">INDEX(Orders!$E$2:$E$8001,MATCH(B14638,Orders!$A$2:$A$8001,0))</f>
        <v>Delivered</v>
      </c>
      <c r="K14638" s="1" t="str">
        <f aca="false">LEFT(INDEX(Orders!$C$2:$C$8001,MATCH(B14638,Orders!$A$2:$A$8001,0)),7)</f>
        <v>2024-03</v>
      </c>
    </row>
    <row r="14639" customFormat="false" ht="15" hidden="false" customHeight="true" outlineLevel="0" collapsed="false">
      <c r="A14639" s="1" t="s">
        <v>25109</v>
      </c>
      <c r="B14639" s="1" t="s">
        <v>9604</v>
      </c>
      <c r="C14639" s="1" t="s">
        <v>2006</v>
      </c>
      <c r="D14639" s="1" t="n">
        <v>1</v>
      </c>
      <c r="E14639" s="16" t="n">
        <v>482.17</v>
      </c>
      <c r="F14639" s="17" t="n">
        <v>0</v>
      </c>
      <c r="G14639" s="16" t="n">
        <v>482.17</v>
      </c>
      <c r="I14639" s="1" t="str">
        <f aca="false">INDEX(Products!$C$2:$C$51,MATCH(C14639,Products!$A$2:$A$51,0))</f>
        <v>Books &amp; Stationery</v>
      </c>
      <c r="J14639" s="1" t="str">
        <f aca="false">INDEX(Orders!$E$2:$E$8001,MATCH(B14639,Orders!$A$2:$A$8001,0))</f>
        <v>Delivered</v>
      </c>
      <c r="K14639" s="1" t="str">
        <f aca="false">LEFT(INDEX(Orders!$C$2:$C$8001,MATCH(B14639,Orders!$A$2:$A$8001,0)),7)</f>
        <v>2024-03</v>
      </c>
    </row>
    <row r="14640" customFormat="false" ht="15" hidden="false" customHeight="true" outlineLevel="0" collapsed="false">
      <c r="A14640" s="1" t="s">
        <v>25110</v>
      </c>
      <c r="B14640" s="1" t="s">
        <v>9605</v>
      </c>
      <c r="C14640" s="1" t="s">
        <v>1930</v>
      </c>
      <c r="D14640" s="1" t="n">
        <v>1</v>
      </c>
      <c r="E14640" s="16" t="n">
        <v>2398.35</v>
      </c>
      <c r="F14640" s="17" t="n">
        <v>0</v>
      </c>
      <c r="G14640" s="16" t="n">
        <v>2398.35</v>
      </c>
      <c r="I14640" s="1" t="str">
        <f aca="false">INDEX(Products!$C$2:$C$51,MATCH(C14640,Products!$A$2:$A$51,0))</f>
        <v>Electronics</v>
      </c>
      <c r="J14640" s="1" t="str">
        <f aca="false">INDEX(Orders!$E$2:$E$8001,MATCH(B14640,Orders!$A$2:$A$8001,0))</f>
        <v>Delivered</v>
      </c>
      <c r="K14640" s="1" t="str">
        <f aca="false">LEFT(INDEX(Orders!$C$2:$C$8001,MATCH(B14640,Orders!$A$2:$A$8001,0)),7)</f>
        <v>2025-09</v>
      </c>
    </row>
    <row r="14641" customFormat="false" ht="15" hidden="false" customHeight="true" outlineLevel="0" collapsed="false">
      <c r="A14641" s="1" t="s">
        <v>25111</v>
      </c>
      <c r="B14641" s="1" t="s">
        <v>9606</v>
      </c>
      <c r="C14641" s="1" t="s">
        <v>1961</v>
      </c>
      <c r="D14641" s="1" t="n">
        <v>1</v>
      </c>
      <c r="E14641" s="16" t="n">
        <v>3493.68</v>
      </c>
      <c r="F14641" s="17" t="n">
        <v>0.1</v>
      </c>
      <c r="G14641" s="16" t="n">
        <v>3144.31</v>
      </c>
      <c r="I14641" s="1" t="str">
        <f aca="false">INDEX(Products!$C$2:$C$51,MATCH(C14641,Products!$A$2:$A$51,0))</f>
        <v>Home &amp; Kitchen</v>
      </c>
      <c r="J14641" s="1" t="str">
        <f aca="false">INDEX(Orders!$E$2:$E$8001,MATCH(B14641,Orders!$A$2:$A$8001,0))</f>
        <v>Delivered</v>
      </c>
      <c r="K14641" s="1" t="str">
        <f aca="false">LEFT(INDEX(Orders!$C$2:$C$8001,MATCH(B14641,Orders!$A$2:$A$8001,0)),7)</f>
        <v>2025-08</v>
      </c>
    </row>
    <row r="14642" customFormat="false" ht="15" hidden="false" customHeight="true" outlineLevel="0" collapsed="false">
      <c r="A14642" s="1" t="s">
        <v>25112</v>
      </c>
      <c r="B14642" s="1" t="s">
        <v>9606</v>
      </c>
      <c r="C14642" s="1" t="s">
        <v>1940</v>
      </c>
      <c r="D14642" s="1" t="n">
        <v>1</v>
      </c>
      <c r="E14642" s="16" t="n">
        <v>2374.52</v>
      </c>
      <c r="F14642" s="17" t="n">
        <v>0</v>
      </c>
      <c r="G14642" s="16" t="n">
        <v>2374.52</v>
      </c>
      <c r="I14642" s="1" t="str">
        <f aca="false">INDEX(Products!$C$2:$C$51,MATCH(C14642,Products!$A$2:$A$51,0))</f>
        <v>Fashion</v>
      </c>
      <c r="J14642" s="1" t="str">
        <f aca="false">INDEX(Orders!$E$2:$E$8001,MATCH(B14642,Orders!$A$2:$A$8001,0))</f>
        <v>Delivered</v>
      </c>
      <c r="K14642" s="1" t="str">
        <f aca="false">LEFT(INDEX(Orders!$C$2:$C$8001,MATCH(B14642,Orders!$A$2:$A$8001,0)),7)</f>
        <v>2025-08</v>
      </c>
    </row>
    <row r="14643" customFormat="false" ht="15" hidden="false" customHeight="true" outlineLevel="0" collapsed="false">
      <c r="A14643" s="1" t="s">
        <v>25113</v>
      </c>
      <c r="B14643" s="1" t="s">
        <v>9607</v>
      </c>
      <c r="C14643" s="1" t="s">
        <v>1930</v>
      </c>
      <c r="D14643" s="1" t="n">
        <v>1</v>
      </c>
      <c r="E14643" s="16" t="n">
        <v>2398.35</v>
      </c>
      <c r="F14643" s="17" t="n">
        <v>0.05</v>
      </c>
      <c r="G14643" s="16" t="n">
        <v>2278.43</v>
      </c>
      <c r="I14643" s="1" t="str">
        <f aca="false">INDEX(Products!$C$2:$C$51,MATCH(C14643,Products!$A$2:$A$51,0))</f>
        <v>Electronics</v>
      </c>
      <c r="J14643" s="1" t="str">
        <f aca="false">INDEX(Orders!$E$2:$E$8001,MATCH(B14643,Orders!$A$2:$A$8001,0))</f>
        <v>Returned</v>
      </c>
      <c r="K14643" s="1" t="str">
        <f aca="false">LEFT(INDEX(Orders!$C$2:$C$8001,MATCH(B14643,Orders!$A$2:$A$8001,0)),7)</f>
        <v>2024-11</v>
      </c>
    </row>
    <row r="14644" customFormat="false" ht="15" hidden="false" customHeight="true" outlineLevel="0" collapsed="false">
      <c r="A14644" s="1" t="s">
        <v>25114</v>
      </c>
      <c r="B14644" s="1" t="s">
        <v>9607</v>
      </c>
      <c r="C14644" s="1" t="s">
        <v>1982</v>
      </c>
      <c r="D14644" s="1" t="n">
        <v>1</v>
      </c>
      <c r="E14644" s="16" t="n">
        <v>1808.21</v>
      </c>
      <c r="F14644" s="17" t="n">
        <v>0.1</v>
      </c>
      <c r="G14644" s="16" t="n">
        <v>1627.39</v>
      </c>
      <c r="I14644" s="1" t="str">
        <f aca="false">INDEX(Products!$C$2:$C$51,MATCH(C14644,Products!$A$2:$A$51,0))</f>
        <v>Beauty &amp; Personal Care</v>
      </c>
      <c r="J14644" s="1" t="str">
        <f aca="false">INDEX(Orders!$E$2:$E$8001,MATCH(B14644,Orders!$A$2:$A$8001,0))</f>
        <v>Returned</v>
      </c>
      <c r="K14644" s="1" t="str">
        <f aca="false">LEFT(INDEX(Orders!$C$2:$C$8001,MATCH(B14644,Orders!$A$2:$A$8001,0)),7)</f>
        <v>2024-11</v>
      </c>
    </row>
    <row r="14645" customFormat="false" ht="15" hidden="false" customHeight="true" outlineLevel="0" collapsed="false">
      <c r="A14645" s="1" t="s">
        <v>25115</v>
      </c>
      <c r="B14645" s="1" t="s">
        <v>9608</v>
      </c>
      <c r="C14645" s="1" t="s">
        <v>1924</v>
      </c>
      <c r="D14645" s="1" t="n">
        <v>1</v>
      </c>
      <c r="E14645" s="16" t="n">
        <v>1971</v>
      </c>
      <c r="F14645" s="17" t="n">
        <v>0.1</v>
      </c>
      <c r="G14645" s="16" t="n">
        <v>1773.9</v>
      </c>
      <c r="I14645" s="1" t="str">
        <f aca="false">INDEX(Products!$C$2:$C$51,MATCH(C14645,Products!$A$2:$A$51,0))</f>
        <v>Electronics</v>
      </c>
      <c r="J14645" s="1" t="str">
        <f aca="false">INDEX(Orders!$E$2:$E$8001,MATCH(B14645,Orders!$A$2:$A$8001,0))</f>
        <v>Delivered</v>
      </c>
      <c r="K14645" s="1" t="str">
        <f aca="false">LEFT(INDEX(Orders!$C$2:$C$8001,MATCH(B14645,Orders!$A$2:$A$8001,0)),7)</f>
        <v>2025-01</v>
      </c>
    </row>
    <row r="14646" customFormat="false" ht="15" hidden="false" customHeight="true" outlineLevel="0" collapsed="false">
      <c r="A14646" s="1" t="s">
        <v>25116</v>
      </c>
      <c r="B14646" s="1" t="s">
        <v>9608</v>
      </c>
      <c r="C14646" s="1" t="s">
        <v>1977</v>
      </c>
      <c r="D14646" s="1" t="n">
        <v>1</v>
      </c>
      <c r="E14646" s="16" t="n">
        <v>2386.05</v>
      </c>
      <c r="F14646" s="17" t="n">
        <v>0.1</v>
      </c>
      <c r="G14646" s="16" t="n">
        <v>2147.45</v>
      </c>
      <c r="I14646" s="1" t="str">
        <f aca="false">INDEX(Products!$C$2:$C$51,MATCH(C14646,Products!$A$2:$A$51,0))</f>
        <v>Beauty &amp; Personal Care</v>
      </c>
      <c r="J14646" s="1" t="str">
        <f aca="false">INDEX(Orders!$E$2:$E$8001,MATCH(B14646,Orders!$A$2:$A$8001,0))</f>
        <v>Delivered</v>
      </c>
      <c r="K14646" s="1" t="str">
        <f aca="false">LEFT(INDEX(Orders!$C$2:$C$8001,MATCH(B14646,Orders!$A$2:$A$8001,0)),7)</f>
        <v>2025-01</v>
      </c>
    </row>
    <row r="14647" customFormat="false" ht="15" hidden="false" customHeight="true" outlineLevel="0" collapsed="false">
      <c r="A14647" s="1" t="s">
        <v>25117</v>
      </c>
      <c r="B14647" s="1" t="s">
        <v>9608</v>
      </c>
      <c r="C14647" s="1" t="s">
        <v>1953</v>
      </c>
      <c r="D14647" s="1" t="n">
        <v>2</v>
      </c>
      <c r="E14647" s="16" t="n">
        <v>4914.12</v>
      </c>
      <c r="F14647" s="17" t="n">
        <v>0.05</v>
      </c>
      <c r="G14647" s="16" t="n">
        <v>9336.83</v>
      </c>
      <c r="I14647" s="1" t="str">
        <f aca="false">INDEX(Products!$C$2:$C$51,MATCH(C14647,Products!$A$2:$A$51,0))</f>
        <v>Fashion</v>
      </c>
      <c r="J14647" s="1" t="str">
        <f aca="false">INDEX(Orders!$E$2:$E$8001,MATCH(B14647,Orders!$A$2:$A$8001,0))</f>
        <v>Delivered</v>
      </c>
      <c r="K14647" s="1" t="str">
        <f aca="false">LEFT(INDEX(Orders!$C$2:$C$8001,MATCH(B14647,Orders!$A$2:$A$8001,0)),7)</f>
        <v>2025-01</v>
      </c>
    </row>
    <row r="14648" customFormat="false" ht="15" hidden="false" customHeight="true" outlineLevel="0" collapsed="false">
      <c r="A14648" s="1" t="s">
        <v>25118</v>
      </c>
      <c r="B14648" s="1" t="s">
        <v>9609</v>
      </c>
      <c r="C14648" s="1" t="s">
        <v>2006</v>
      </c>
      <c r="D14648" s="1" t="n">
        <v>3</v>
      </c>
      <c r="E14648" s="16" t="n">
        <v>482.17</v>
      </c>
      <c r="F14648" s="17" t="n">
        <v>0.2</v>
      </c>
      <c r="G14648" s="16" t="n">
        <v>1157.21</v>
      </c>
      <c r="I14648" s="1" t="str">
        <f aca="false">INDEX(Products!$C$2:$C$51,MATCH(C14648,Products!$A$2:$A$51,0))</f>
        <v>Books &amp; Stationery</v>
      </c>
      <c r="J14648" s="1" t="str">
        <f aca="false">INDEX(Orders!$E$2:$E$8001,MATCH(B14648,Orders!$A$2:$A$8001,0))</f>
        <v>Delivered</v>
      </c>
      <c r="K14648" s="1" t="str">
        <f aca="false">LEFT(INDEX(Orders!$C$2:$C$8001,MATCH(B14648,Orders!$A$2:$A$8001,0)),7)</f>
        <v>2025-04</v>
      </c>
    </row>
    <row r="14649" customFormat="false" ht="15" hidden="false" customHeight="true" outlineLevel="0" collapsed="false">
      <c r="A14649" s="1" t="s">
        <v>25119</v>
      </c>
      <c r="B14649" s="1" t="s">
        <v>9609</v>
      </c>
      <c r="C14649" s="1" t="s">
        <v>1988</v>
      </c>
      <c r="D14649" s="1" t="n">
        <v>2</v>
      </c>
      <c r="E14649" s="16" t="n">
        <v>681.07</v>
      </c>
      <c r="F14649" s="17" t="n">
        <v>0.1</v>
      </c>
      <c r="G14649" s="16" t="n">
        <v>1225.93</v>
      </c>
      <c r="I14649" s="1" t="str">
        <f aca="false">INDEX(Products!$C$2:$C$51,MATCH(C14649,Products!$A$2:$A$51,0))</f>
        <v>Sports &amp; Fitness</v>
      </c>
      <c r="J14649" s="1" t="str">
        <f aca="false">INDEX(Orders!$E$2:$E$8001,MATCH(B14649,Orders!$A$2:$A$8001,0))</f>
        <v>Delivered</v>
      </c>
      <c r="K14649" s="1" t="str">
        <f aca="false">LEFT(INDEX(Orders!$C$2:$C$8001,MATCH(B14649,Orders!$A$2:$A$8001,0)),7)</f>
        <v>2025-04</v>
      </c>
    </row>
    <row r="14650" customFormat="false" ht="15" hidden="false" customHeight="true" outlineLevel="0" collapsed="false">
      <c r="A14650" s="1" t="s">
        <v>25120</v>
      </c>
      <c r="B14650" s="1" t="s">
        <v>9609</v>
      </c>
      <c r="C14650" s="1" t="s">
        <v>1933</v>
      </c>
      <c r="D14650" s="1" t="n">
        <v>1</v>
      </c>
      <c r="E14650" s="16" t="n">
        <v>7194.38</v>
      </c>
      <c r="F14650" s="17" t="n">
        <v>0</v>
      </c>
      <c r="G14650" s="16" t="n">
        <v>7194.38</v>
      </c>
      <c r="I14650" s="1" t="str">
        <f aca="false">INDEX(Products!$C$2:$C$51,MATCH(C14650,Products!$A$2:$A$51,0))</f>
        <v>Electronics</v>
      </c>
      <c r="J14650" s="1" t="str">
        <f aca="false">INDEX(Orders!$E$2:$E$8001,MATCH(B14650,Orders!$A$2:$A$8001,0))</f>
        <v>Delivered</v>
      </c>
      <c r="K14650" s="1" t="str">
        <f aca="false">LEFT(INDEX(Orders!$C$2:$C$8001,MATCH(B14650,Orders!$A$2:$A$8001,0)),7)</f>
        <v>2025-04</v>
      </c>
    </row>
    <row r="14651" customFormat="false" ht="15" hidden="false" customHeight="true" outlineLevel="0" collapsed="false">
      <c r="A14651" s="1" t="s">
        <v>25121</v>
      </c>
      <c r="B14651" s="1" t="s">
        <v>9609</v>
      </c>
      <c r="C14651" s="1" t="s">
        <v>1926</v>
      </c>
      <c r="D14651" s="1" t="n">
        <v>1</v>
      </c>
      <c r="E14651" s="16" t="n">
        <v>1478.08</v>
      </c>
      <c r="F14651" s="17" t="n">
        <v>0</v>
      </c>
      <c r="G14651" s="16" t="n">
        <v>1478.08</v>
      </c>
      <c r="I14651" s="1" t="str">
        <f aca="false">INDEX(Products!$C$2:$C$51,MATCH(C14651,Products!$A$2:$A$51,0))</f>
        <v>Electronics</v>
      </c>
      <c r="J14651" s="1" t="str">
        <f aca="false">INDEX(Orders!$E$2:$E$8001,MATCH(B14651,Orders!$A$2:$A$8001,0))</f>
        <v>Delivered</v>
      </c>
      <c r="K14651" s="1" t="str">
        <f aca="false">LEFT(INDEX(Orders!$C$2:$C$8001,MATCH(B14651,Orders!$A$2:$A$8001,0)),7)</f>
        <v>2025-04</v>
      </c>
    </row>
    <row r="14652" customFormat="false" ht="15" hidden="false" customHeight="true" outlineLevel="0" collapsed="false">
      <c r="A14652" s="1" t="s">
        <v>25122</v>
      </c>
      <c r="B14652" s="1" t="s">
        <v>9609</v>
      </c>
      <c r="C14652" s="1" t="s">
        <v>1971</v>
      </c>
      <c r="D14652" s="1" t="n">
        <v>1</v>
      </c>
      <c r="E14652" s="16" t="n">
        <v>2073.63</v>
      </c>
      <c r="F14652" s="17" t="n">
        <v>0.15</v>
      </c>
      <c r="G14652" s="16" t="n">
        <v>1762.59</v>
      </c>
      <c r="I14652" s="1" t="str">
        <f aca="false">INDEX(Products!$C$2:$C$51,MATCH(C14652,Products!$A$2:$A$51,0))</f>
        <v>Home &amp; Kitchen</v>
      </c>
      <c r="J14652" s="1" t="str">
        <f aca="false">INDEX(Orders!$E$2:$E$8001,MATCH(B14652,Orders!$A$2:$A$8001,0))</f>
        <v>Delivered</v>
      </c>
      <c r="K14652" s="1" t="str">
        <f aca="false">LEFT(INDEX(Orders!$C$2:$C$8001,MATCH(B14652,Orders!$A$2:$A$8001,0)),7)</f>
        <v>2025-04</v>
      </c>
    </row>
    <row r="14653" customFormat="false" ht="15" hidden="false" customHeight="true" outlineLevel="0" collapsed="false">
      <c r="A14653" s="1" t="s">
        <v>25123</v>
      </c>
      <c r="B14653" s="1" t="s">
        <v>9610</v>
      </c>
      <c r="C14653" s="1" t="s">
        <v>1940</v>
      </c>
      <c r="D14653" s="1" t="n">
        <v>2</v>
      </c>
      <c r="E14653" s="16" t="n">
        <v>2374.52</v>
      </c>
      <c r="F14653" s="17" t="n">
        <v>0</v>
      </c>
      <c r="G14653" s="16" t="n">
        <v>4749.04</v>
      </c>
      <c r="I14653" s="1" t="str">
        <f aca="false">INDEX(Products!$C$2:$C$51,MATCH(C14653,Products!$A$2:$A$51,0))</f>
        <v>Fashion</v>
      </c>
      <c r="J14653" s="1" t="str">
        <f aca="false">INDEX(Orders!$E$2:$E$8001,MATCH(B14653,Orders!$A$2:$A$8001,0))</f>
        <v>Delivered</v>
      </c>
      <c r="K14653" s="1" t="str">
        <f aca="false">LEFT(INDEX(Orders!$C$2:$C$8001,MATCH(B14653,Orders!$A$2:$A$8001,0)),7)</f>
        <v>2024-12</v>
      </c>
    </row>
    <row r="14654" customFormat="false" ht="15" hidden="false" customHeight="true" outlineLevel="0" collapsed="false">
      <c r="A14654" s="1" t="s">
        <v>25124</v>
      </c>
      <c r="B14654" s="1" t="s">
        <v>9611</v>
      </c>
      <c r="C14654" s="1" t="s">
        <v>2000</v>
      </c>
      <c r="D14654" s="1" t="n">
        <v>3</v>
      </c>
      <c r="E14654" s="16" t="n">
        <v>425.08</v>
      </c>
      <c r="F14654" s="17" t="n">
        <v>0.05</v>
      </c>
      <c r="G14654" s="16" t="n">
        <v>1211.48</v>
      </c>
      <c r="I14654" s="1" t="str">
        <f aca="false">INDEX(Products!$C$2:$C$51,MATCH(C14654,Products!$A$2:$A$51,0))</f>
        <v>Books &amp; Stationery</v>
      </c>
      <c r="J14654" s="1" t="str">
        <f aca="false">INDEX(Orders!$E$2:$E$8001,MATCH(B14654,Orders!$A$2:$A$8001,0))</f>
        <v>Delivered</v>
      </c>
      <c r="K14654" s="1" t="str">
        <f aca="false">LEFT(INDEX(Orders!$C$2:$C$8001,MATCH(B14654,Orders!$A$2:$A$8001,0)),7)</f>
        <v>2025-09</v>
      </c>
    </row>
    <row r="14655" customFormat="false" ht="15" hidden="false" customHeight="true" outlineLevel="0" collapsed="false">
      <c r="A14655" s="1" t="s">
        <v>25125</v>
      </c>
      <c r="B14655" s="1" t="s">
        <v>9612</v>
      </c>
      <c r="C14655" s="1" t="s">
        <v>1940</v>
      </c>
      <c r="D14655" s="1" t="n">
        <v>1</v>
      </c>
      <c r="E14655" s="16" t="n">
        <v>2374.52</v>
      </c>
      <c r="F14655" s="17" t="n">
        <v>0</v>
      </c>
      <c r="G14655" s="16" t="n">
        <v>2374.52</v>
      </c>
      <c r="I14655" s="1" t="str">
        <f aca="false">INDEX(Products!$C$2:$C$51,MATCH(C14655,Products!$A$2:$A$51,0))</f>
        <v>Fashion</v>
      </c>
      <c r="J14655" s="1" t="str">
        <f aca="false">INDEX(Orders!$E$2:$E$8001,MATCH(B14655,Orders!$A$2:$A$8001,0))</f>
        <v>Returned</v>
      </c>
      <c r="K14655" s="1" t="str">
        <f aca="false">LEFT(INDEX(Orders!$C$2:$C$8001,MATCH(B14655,Orders!$A$2:$A$8001,0)),7)</f>
        <v>2025-11</v>
      </c>
    </row>
    <row r="14656" customFormat="false" ht="15" hidden="false" customHeight="true" outlineLevel="0" collapsed="false">
      <c r="A14656" s="1" t="s">
        <v>25126</v>
      </c>
      <c r="B14656" s="1" t="s">
        <v>9613</v>
      </c>
      <c r="C14656" s="1" t="s">
        <v>2006</v>
      </c>
      <c r="D14656" s="1" t="n">
        <v>1</v>
      </c>
      <c r="E14656" s="16" t="n">
        <v>482.17</v>
      </c>
      <c r="F14656" s="17" t="n">
        <v>0.1</v>
      </c>
      <c r="G14656" s="16" t="n">
        <v>433.95</v>
      </c>
      <c r="I14656" s="1" t="str">
        <f aca="false">INDEX(Products!$C$2:$C$51,MATCH(C14656,Products!$A$2:$A$51,0))</f>
        <v>Books &amp; Stationery</v>
      </c>
      <c r="J14656" s="1" t="str">
        <f aca="false">INDEX(Orders!$E$2:$E$8001,MATCH(B14656,Orders!$A$2:$A$8001,0))</f>
        <v>Delivered</v>
      </c>
      <c r="K14656" s="1" t="str">
        <f aca="false">LEFT(INDEX(Orders!$C$2:$C$8001,MATCH(B14656,Orders!$A$2:$A$8001,0)),7)</f>
        <v>2025-05</v>
      </c>
    </row>
    <row r="14657" customFormat="false" ht="15" hidden="false" customHeight="true" outlineLevel="0" collapsed="false">
      <c r="A14657" s="1" t="s">
        <v>25127</v>
      </c>
      <c r="B14657" s="1" t="s">
        <v>9613</v>
      </c>
      <c r="C14657" s="1" t="s">
        <v>1967</v>
      </c>
      <c r="D14657" s="1" t="n">
        <v>2</v>
      </c>
      <c r="E14657" s="16" t="n">
        <v>6822.61</v>
      </c>
      <c r="F14657" s="17" t="n">
        <v>0</v>
      </c>
      <c r="G14657" s="16" t="n">
        <v>13645.22</v>
      </c>
      <c r="I14657" s="1" t="str">
        <f aca="false">INDEX(Products!$C$2:$C$51,MATCH(C14657,Products!$A$2:$A$51,0))</f>
        <v>Home &amp; Kitchen</v>
      </c>
      <c r="J14657" s="1" t="str">
        <f aca="false">INDEX(Orders!$E$2:$E$8001,MATCH(B14657,Orders!$A$2:$A$8001,0))</f>
        <v>Delivered</v>
      </c>
      <c r="K14657" s="1" t="str">
        <f aca="false">LEFT(INDEX(Orders!$C$2:$C$8001,MATCH(B14657,Orders!$A$2:$A$8001,0)),7)</f>
        <v>2025-05</v>
      </c>
    </row>
    <row r="14658" customFormat="false" ht="15" hidden="false" customHeight="true" outlineLevel="0" collapsed="false">
      <c r="A14658" s="1" t="s">
        <v>25128</v>
      </c>
      <c r="B14658" s="1" t="s">
        <v>9613</v>
      </c>
      <c r="C14658" s="1" t="s">
        <v>1984</v>
      </c>
      <c r="D14658" s="1" t="n">
        <v>1</v>
      </c>
      <c r="E14658" s="16" t="n">
        <v>1134.82</v>
      </c>
      <c r="F14658" s="17" t="n">
        <v>0.05</v>
      </c>
      <c r="G14658" s="16" t="n">
        <v>1078.08</v>
      </c>
      <c r="I14658" s="1" t="str">
        <f aca="false">INDEX(Products!$C$2:$C$51,MATCH(C14658,Products!$A$2:$A$51,0))</f>
        <v>Beauty &amp; Personal Care</v>
      </c>
      <c r="J14658" s="1" t="str">
        <f aca="false">INDEX(Orders!$E$2:$E$8001,MATCH(B14658,Orders!$A$2:$A$8001,0))</f>
        <v>Delivered</v>
      </c>
      <c r="K14658" s="1" t="str">
        <f aca="false">LEFT(INDEX(Orders!$C$2:$C$8001,MATCH(B14658,Orders!$A$2:$A$8001,0)),7)</f>
        <v>2025-05</v>
      </c>
    </row>
    <row r="14659" customFormat="false" ht="15" hidden="false" customHeight="true" outlineLevel="0" collapsed="false">
      <c r="A14659" s="1" t="s">
        <v>25129</v>
      </c>
      <c r="B14659" s="1" t="s">
        <v>9613</v>
      </c>
      <c r="C14659" s="1" t="s">
        <v>1979</v>
      </c>
      <c r="D14659" s="1" t="n">
        <v>1</v>
      </c>
      <c r="E14659" s="16" t="n">
        <v>623</v>
      </c>
      <c r="F14659" s="17" t="n">
        <v>0</v>
      </c>
      <c r="G14659" s="16" t="n">
        <v>623</v>
      </c>
      <c r="I14659" s="1" t="str">
        <f aca="false">INDEX(Products!$C$2:$C$51,MATCH(C14659,Products!$A$2:$A$51,0))</f>
        <v>Beauty &amp; Personal Care</v>
      </c>
      <c r="J14659" s="1" t="str">
        <f aca="false">INDEX(Orders!$E$2:$E$8001,MATCH(B14659,Orders!$A$2:$A$8001,0))</f>
        <v>Delivered</v>
      </c>
      <c r="K14659" s="1" t="str">
        <f aca="false">LEFT(INDEX(Orders!$C$2:$C$8001,MATCH(B14659,Orders!$A$2:$A$8001,0)),7)</f>
        <v>2025-05</v>
      </c>
    </row>
    <row r="14660" customFormat="false" ht="15" hidden="false" customHeight="true" outlineLevel="0" collapsed="false">
      <c r="A14660" s="1" t="s">
        <v>25130</v>
      </c>
      <c r="B14660" s="1" t="s">
        <v>9614</v>
      </c>
      <c r="C14660" s="1" t="s">
        <v>1920</v>
      </c>
      <c r="D14660" s="1" t="n">
        <v>1</v>
      </c>
      <c r="E14660" s="16" t="n">
        <v>4273.58</v>
      </c>
      <c r="F14660" s="17" t="n">
        <v>0</v>
      </c>
      <c r="G14660" s="16" t="n">
        <v>4273.58</v>
      </c>
      <c r="I14660" s="1" t="str">
        <f aca="false">INDEX(Products!$C$2:$C$51,MATCH(C14660,Products!$A$2:$A$51,0))</f>
        <v>Electronics</v>
      </c>
      <c r="J14660" s="1" t="str">
        <f aca="false">INDEX(Orders!$E$2:$E$8001,MATCH(B14660,Orders!$A$2:$A$8001,0))</f>
        <v>Cancelled</v>
      </c>
      <c r="K14660" s="1" t="str">
        <f aca="false">LEFT(INDEX(Orders!$C$2:$C$8001,MATCH(B14660,Orders!$A$2:$A$8001,0)),7)</f>
        <v>2024-04</v>
      </c>
    </row>
    <row r="14661" customFormat="false" ht="15" hidden="false" customHeight="true" outlineLevel="0" collapsed="false">
      <c r="A14661" s="1" t="s">
        <v>25131</v>
      </c>
      <c r="B14661" s="1" t="s">
        <v>9614</v>
      </c>
      <c r="C14661" s="1" t="s">
        <v>1930</v>
      </c>
      <c r="D14661" s="1" t="n">
        <v>1</v>
      </c>
      <c r="E14661" s="16" t="n">
        <v>2398.35</v>
      </c>
      <c r="F14661" s="17" t="n">
        <v>0.2</v>
      </c>
      <c r="G14661" s="16" t="n">
        <v>1918.68</v>
      </c>
      <c r="I14661" s="1" t="str">
        <f aca="false">INDEX(Products!$C$2:$C$51,MATCH(C14661,Products!$A$2:$A$51,0))</f>
        <v>Electronics</v>
      </c>
      <c r="J14661" s="1" t="str">
        <f aca="false">INDEX(Orders!$E$2:$E$8001,MATCH(B14661,Orders!$A$2:$A$8001,0))</f>
        <v>Cancelled</v>
      </c>
      <c r="K14661" s="1" t="str">
        <f aca="false">LEFT(INDEX(Orders!$C$2:$C$8001,MATCH(B14661,Orders!$A$2:$A$8001,0)),7)</f>
        <v>2024-04</v>
      </c>
    </row>
    <row r="14662" customFormat="false" ht="15" hidden="false" customHeight="true" outlineLevel="0" collapsed="false">
      <c r="A14662" s="1" t="s">
        <v>25132</v>
      </c>
      <c r="B14662" s="1" t="s">
        <v>9615</v>
      </c>
      <c r="C14662" s="1" t="s">
        <v>1930</v>
      </c>
      <c r="D14662" s="1" t="n">
        <v>1</v>
      </c>
      <c r="E14662" s="16" t="n">
        <v>2398.35</v>
      </c>
      <c r="F14662" s="17" t="n">
        <v>0.1</v>
      </c>
      <c r="G14662" s="16" t="n">
        <v>2158.52</v>
      </c>
      <c r="I14662" s="1" t="str">
        <f aca="false">INDEX(Products!$C$2:$C$51,MATCH(C14662,Products!$A$2:$A$51,0))</f>
        <v>Electronics</v>
      </c>
      <c r="J14662" s="1" t="str">
        <f aca="false">INDEX(Orders!$E$2:$E$8001,MATCH(B14662,Orders!$A$2:$A$8001,0))</f>
        <v>Delivered</v>
      </c>
      <c r="K14662" s="1" t="str">
        <f aca="false">LEFT(INDEX(Orders!$C$2:$C$8001,MATCH(B14662,Orders!$A$2:$A$8001,0)),7)</f>
        <v>2025-06</v>
      </c>
    </row>
    <row r="14663" customFormat="false" ht="15" hidden="false" customHeight="true" outlineLevel="0" collapsed="false">
      <c r="A14663" s="1" t="s">
        <v>25133</v>
      </c>
      <c r="B14663" s="1" t="s">
        <v>9616</v>
      </c>
      <c r="C14663" s="1" t="s">
        <v>2006</v>
      </c>
      <c r="D14663" s="1" t="n">
        <v>1</v>
      </c>
      <c r="E14663" s="16" t="n">
        <v>482.17</v>
      </c>
      <c r="F14663" s="17" t="n">
        <v>0</v>
      </c>
      <c r="G14663" s="16" t="n">
        <v>482.17</v>
      </c>
      <c r="I14663" s="1" t="str">
        <f aca="false">INDEX(Products!$C$2:$C$51,MATCH(C14663,Products!$A$2:$A$51,0))</f>
        <v>Books &amp; Stationery</v>
      </c>
      <c r="J14663" s="1" t="str">
        <f aca="false">INDEX(Orders!$E$2:$E$8001,MATCH(B14663,Orders!$A$2:$A$8001,0))</f>
        <v>Cancelled</v>
      </c>
      <c r="K14663" s="1" t="str">
        <f aca="false">LEFT(INDEX(Orders!$C$2:$C$8001,MATCH(B14663,Orders!$A$2:$A$8001,0)),7)</f>
        <v>2025-08</v>
      </c>
    </row>
    <row r="14664" customFormat="false" ht="15" hidden="false" customHeight="true" outlineLevel="0" collapsed="false">
      <c r="A14664" s="1" t="s">
        <v>25134</v>
      </c>
      <c r="B14664" s="1" t="s">
        <v>9616</v>
      </c>
      <c r="C14664" s="1" t="s">
        <v>1930</v>
      </c>
      <c r="D14664" s="1" t="n">
        <v>1</v>
      </c>
      <c r="E14664" s="16" t="n">
        <v>2398.35</v>
      </c>
      <c r="F14664" s="17" t="n">
        <v>0.1</v>
      </c>
      <c r="G14664" s="16" t="n">
        <v>2158.52</v>
      </c>
      <c r="I14664" s="1" t="str">
        <f aca="false">INDEX(Products!$C$2:$C$51,MATCH(C14664,Products!$A$2:$A$51,0))</f>
        <v>Electronics</v>
      </c>
      <c r="J14664" s="1" t="str">
        <f aca="false">INDEX(Orders!$E$2:$E$8001,MATCH(B14664,Orders!$A$2:$A$8001,0))</f>
        <v>Cancelled</v>
      </c>
      <c r="K14664" s="1" t="str">
        <f aca="false">LEFT(INDEX(Orders!$C$2:$C$8001,MATCH(B14664,Orders!$A$2:$A$8001,0)),7)</f>
        <v>2025-08</v>
      </c>
    </row>
    <row r="14665" customFormat="false" ht="15" hidden="false" customHeight="true" outlineLevel="0" collapsed="false">
      <c r="A14665" s="1" t="s">
        <v>25135</v>
      </c>
      <c r="B14665" s="1" t="s">
        <v>9617</v>
      </c>
      <c r="C14665" s="1" t="s">
        <v>1922</v>
      </c>
      <c r="D14665" s="1" t="n">
        <v>2</v>
      </c>
      <c r="E14665" s="16" t="n">
        <v>3142.61</v>
      </c>
      <c r="F14665" s="17" t="n">
        <v>0</v>
      </c>
      <c r="G14665" s="16" t="n">
        <v>6285.22</v>
      </c>
      <c r="I14665" s="1" t="str">
        <f aca="false">INDEX(Products!$C$2:$C$51,MATCH(C14665,Products!$A$2:$A$51,0))</f>
        <v>Electronics</v>
      </c>
      <c r="J14665" s="1" t="str">
        <f aca="false">INDEX(Orders!$E$2:$E$8001,MATCH(B14665,Orders!$A$2:$A$8001,0))</f>
        <v>Delivered</v>
      </c>
      <c r="K14665" s="1" t="str">
        <f aca="false">LEFT(INDEX(Orders!$C$2:$C$8001,MATCH(B14665,Orders!$A$2:$A$8001,0)),7)</f>
        <v>2025-11</v>
      </c>
    </row>
    <row r="14666" customFormat="false" ht="15" hidden="false" customHeight="true" outlineLevel="0" collapsed="false">
      <c r="A14666" s="1" t="s">
        <v>25136</v>
      </c>
      <c r="B14666" s="1" t="s">
        <v>9617</v>
      </c>
      <c r="C14666" s="1" t="s">
        <v>1940</v>
      </c>
      <c r="D14666" s="1" t="n">
        <v>1</v>
      </c>
      <c r="E14666" s="16" t="n">
        <v>2374.52</v>
      </c>
      <c r="F14666" s="17" t="n">
        <v>0.1</v>
      </c>
      <c r="G14666" s="16" t="n">
        <v>2137.07</v>
      </c>
      <c r="I14666" s="1" t="str">
        <f aca="false">INDEX(Products!$C$2:$C$51,MATCH(C14666,Products!$A$2:$A$51,0))</f>
        <v>Fashion</v>
      </c>
      <c r="J14666" s="1" t="str">
        <f aca="false">INDEX(Orders!$E$2:$E$8001,MATCH(B14666,Orders!$A$2:$A$8001,0))</f>
        <v>Delivered</v>
      </c>
      <c r="K14666" s="1" t="str">
        <f aca="false">LEFT(INDEX(Orders!$C$2:$C$8001,MATCH(B14666,Orders!$A$2:$A$8001,0)),7)</f>
        <v>2025-11</v>
      </c>
    </row>
    <row r="14667" customFormat="false" ht="15" hidden="false" customHeight="true" outlineLevel="0" collapsed="false">
      <c r="A14667" s="1" t="s">
        <v>25137</v>
      </c>
      <c r="B14667" s="1" t="s">
        <v>9618</v>
      </c>
      <c r="C14667" s="1" t="s">
        <v>1935</v>
      </c>
      <c r="D14667" s="1" t="n">
        <v>2</v>
      </c>
      <c r="E14667" s="16" t="n">
        <v>14558.72</v>
      </c>
      <c r="F14667" s="17" t="n">
        <v>0</v>
      </c>
      <c r="G14667" s="16" t="n">
        <v>29117.44</v>
      </c>
      <c r="I14667" s="1" t="str">
        <f aca="false">INDEX(Products!$C$2:$C$51,MATCH(C14667,Products!$A$2:$A$51,0))</f>
        <v>Electronics</v>
      </c>
      <c r="J14667" s="1" t="str">
        <f aca="false">INDEX(Orders!$E$2:$E$8001,MATCH(B14667,Orders!$A$2:$A$8001,0))</f>
        <v>Returned</v>
      </c>
      <c r="K14667" s="1" t="str">
        <f aca="false">LEFT(INDEX(Orders!$C$2:$C$8001,MATCH(B14667,Orders!$A$2:$A$8001,0)),7)</f>
        <v>2025-09</v>
      </c>
    </row>
    <row r="14668" customFormat="false" ht="15" hidden="false" customHeight="true" outlineLevel="0" collapsed="false">
      <c r="A14668" s="1" t="s">
        <v>25138</v>
      </c>
      <c r="B14668" s="1" t="s">
        <v>9618</v>
      </c>
      <c r="C14668" s="1" t="s">
        <v>1998</v>
      </c>
      <c r="D14668" s="1" t="n">
        <v>1</v>
      </c>
      <c r="E14668" s="16" t="n">
        <v>1335.85</v>
      </c>
      <c r="F14668" s="17" t="n">
        <v>0</v>
      </c>
      <c r="G14668" s="16" t="n">
        <v>1335.85</v>
      </c>
      <c r="I14668" s="1" t="str">
        <f aca="false">INDEX(Products!$C$2:$C$51,MATCH(C14668,Products!$A$2:$A$51,0))</f>
        <v>Sports &amp; Fitness</v>
      </c>
      <c r="J14668" s="1" t="str">
        <f aca="false">INDEX(Orders!$E$2:$E$8001,MATCH(B14668,Orders!$A$2:$A$8001,0))</f>
        <v>Returned</v>
      </c>
      <c r="K14668" s="1" t="str">
        <f aca="false">LEFT(INDEX(Orders!$C$2:$C$8001,MATCH(B14668,Orders!$A$2:$A$8001,0)),7)</f>
        <v>2025-09</v>
      </c>
    </row>
    <row r="14669" customFormat="false" ht="15" hidden="false" customHeight="true" outlineLevel="0" collapsed="false">
      <c r="A14669" s="1" t="s">
        <v>25139</v>
      </c>
      <c r="B14669" s="1" t="s">
        <v>9619</v>
      </c>
      <c r="C14669" s="1" t="s">
        <v>1990</v>
      </c>
      <c r="D14669" s="1" t="n">
        <v>2</v>
      </c>
      <c r="E14669" s="16" t="n">
        <v>5311.32</v>
      </c>
      <c r="F14669" s="17" t="n">
        <v>0.05</v>
      </c>
      <c r="G14669" s="16" t="n">
        <v>10091.51</v>
      </c>
      <c r="I14669" s="1" t="str">
        <f aca="false">INDEX(Products!$C$2:$C$51,MATCH(C14669,Products!$A$2:$A$51,0))</f>
        <v>Sports &amp; Fitness</v>
      </c>
      <c r="J14669" s="1" t="str">
        <f aca="false">INDEX(Orders!$E$2:$E$8001,MATCH(B14669,Orders!$A$2:$A$8001,0))</f>
        <v>Delivered</v>
      </c>
      <c r="K14669" s="1" t="str">
        <f aca="false">LEFT(INDEX(Orders!$C$2:$C$8001,MATCH(B14669,Orders!$A$2:$A$8001,0)),7)</f>
        <v>2024-06</v>
      </c>
    </row>
    <row r="14670" customFormat="false" ht="15" hidden="false" customHeight="true" outlineLevel="0" collapsed="false">
      <c r="A14670" s="1" t="s">
        <v>25140</v>
      </c>
      <c r="B14670" s="1" t="s">
        <v>9619</v>
      </c>
      <c r="C14670" s="1" t="s">
        <v>1993</v>
      </c>
      <c r="D14670" s="1" t="n">
        <v>1</v>
      </c>
      <c r="E14670" s="16" t="n">
        <v>3177.33</v>
      </c>
      <c r="F14670" s="17" t="n">
        <v>0.2</v>
      </c>
      <c r="G14670" s="16" t="n">
        <v>2541.86</v>
      </c>
      <c r="I14670" s="1" t="str">
        <f aca="false">INDEX(Products!$C$2:$C$51,MATCH(C14670,Products!$A$2:$A$51,0))</f>
        <v>Sports &amp; Fitness</v>
      </c>
      <c r="J14670" s="1" t="str">
        <f aca="false">INDEX(Orders!$E$2:$E$8001,MATCH(B14670,Orders!$A$2:$A$8001,0))</f>
        <v>Delivered</v>
      </c>
      <c r="K14670" s="1" t="str">
        <f aca="false">LEFT(INDEX(Orders!$C$2:$C$8001,MATCH(B14670,Orders!$A$2:$A$8001,0)),7)</f>
        <v>2024-06</v>
      </c>
    </row>
    <row r="14671" customFormat="false" ht="15" hidden="false" customHeight="true" outlineLevel="0" collapsed="false">
      <c r="A14671" s="1" t="s">
        <v>25141</v>
      </c>
      <c r="B14671" s="1" t="s">
        <v>9620</v>
      </c>
      <c r="C14671" s="1" t="s">
        <v>1975</v>
      </c>
      <c r="D14671" s="1" t="n">
        <v>2</v>
      </c>
      <c r="E14671" s="16" t="n">
        <v>862.99</v>
      </c>
      <c r="F14671" s="17" t="n">
        <v>0.05</v>
      </c>
      <c r="G14671" s="16" t="n">
        <v>1639.68</v>
      </c>
      <c r="I14671" s="1" t="str">
        <f aca="false">INDEX(Products!$C$2:$C$51,MATCH(C14671,Products!$A$2:$A$51,0))</f>
        <v>Beauty &amp; Personal Care</v>
      </c>
      <c r="J14671" s="1" t="str">
        <f aca="false">INDEX(Orders!$E$2:$E$8001,MATCH(B14671,Orders!$A$2:$A$8001,0))</f>
        <v>Delivered</v>
      </c>
      <c r="K14671" s="1" t="str">
        <f aca="false">LEFT(INDEX(Orders!$C$2:$C$8001,MATCH(B14671,Orders!$A$2:$A$8001,0)),7)</f>
        <v>2025-03</v>
      </c>
    </row>
    <row r="14672" customFormat="false" ht="15" hidden="false" customHeight="true" outlineLevel="0" collapsed="false">
      <c r="A14672" s="1" t="s">
        <v>25142</v>
      </c>
      <c r="B14672" s="1" t="s">
        <v>9621</v>
      </c>
      <c r="C14672" s="1" t="s">
        <v>1940</v>
      </c>
      <c r="D14672" s="1" t="n">
        <v>1</v>
      </c>
      <c r="E14672" s="16" t="n">
        <v>2374.52</v>
      </c>
      <c r="F14672" s="17" t="n">
        <v>0.05</v>
      </c>
      <c r="G14672" s="16" t="n">
        <v>2255.79</v>
      </c>
      <c r="I14672" s="1" t="str">
        <f aca="false">INDEX(Products!$C$2:$C$51,MATCH(C14672,Products!$A$2:$A$51,0))</f>
        <v>Fashion</v>
      </c>
      <c r="J14672" s="1" t="str">
        <f aca="false">INDEX(Orders!$E$2:$E$8001,MATCH(B14672,Orders!$A$2:$A$8001,0))</f>
        <v>Delivered</v>
      </c>
      <c r="K14672" s="1" t="str">
        <f aca="false">LEFT(INDEX(Orders!$C$2:$C$8001,MATCH(B14672,Orders!$A$2:$A$8001,0)),7)</f>
        <v>2025-09</v>
      </c>
    </row>
    <row r="14673" customFormat="false" ht="15" hidden="false" customHeight="true" outlineLevel="0" collapsed="false">
      <c r="A14673" s="1" t="s">
        <v>25143</v>
      </c>
      <c r="B14673" s="1" t="s">
        <v>9621</v>
      </c>
      <c r="C14673" s="1" t="s">
        <v>1971</v>
      </c>
      <c r="D14673" s="1" t="n">
        <v>1</v>
      </c>
      <c r="E14673" s="16" t="n">
        <v>2073.63</v>
      </c>
      <c r="F14673" s="17" t="n">
        <v>0</v>
      </c>
      <c r="G14673" s="16" t="n">
        <v>2073.63</v>
      </c>
      <c r="I14673" s="1" t="str">
        <f aca="false">INDEX(Products!$C$2:$C$51,MATCH(C14673,Products!$A$2:$A$51,0))</f>
        <v>Home &amp; Kitchen</v>
      </c>
      <c r="J14673" s="1" t="str">
        <f aca="false">INDEX(Orders!$E$2:$E$8001,MATCH(B14673,Orders!$A$2:$A$8001,0))</f>
        <v>Delivered</v>
      </c>
      <c r="K14673" s="1" t="str">
        <f aca="false">LEFT(INDEX(Orders!$C$2:$C$8001,MATCH(B14673,Orders!$A$2:$A$8001,0)),7)</f>
        <v>2025-09</v>
      </c>
    </row>
    <row r="14674" customFormat="false" ht="15" hidden="false" customHeight="true" outlineLevel="0" collapsed="false">
      <c r="A14674" s="1" t="s">
        <v>25144</v>
      </c>
      <c r="B14674" s="1" t="s">
        <v>9622</v>
      </c>
      <c r="C14674" s="1" t="s">
        <v>1920</v>
      </c>
      <c r="D14674" s="1" t="n">
        <v>1</v>
      </c>
      <c r="E14674" s="16" t="n">
        <v>4273.58</v>
      </c>
      <c r="F14674" s="17" t="n">
        <v>0</v>
      </c>
      <c r="G14674" s="16" t="n">
        <v>4273.58</v>
      </c>
      <c r="I14674" s="1" t="str">
        <f aca="false">INDEX(Products!$C$2:$C$51,MATCH(C14674,Products!$A$2:$A$51,0))</f>
        <v>Electronics</v>
      </c>
      <c r="J14674" s="1" t="str">
        <f aca="false">INDEX(Orders!$E$2:$E$8001,MATCH(B14674,Orders!$A$2:$A$8001,0))</f>
        <v>Delivered</v>
      </c>
      <c r="K14674" s="1" t="str">
        <f aca="false">LEFT(INDEX(Orders!$C$2:$C$8001,MATCH(B14674,Orders!$A$2:$A$8001,0)),7)</f>
        <v>2025-04</v>
      </c>
    </row>
    <row r="14675" customFormat="false" ht="15" hidden="false" customHeight="true" outlineLevel="0" collapsed="false">
      <c r="A14675" s="1" t="s">
        <v>25145</v>
      </c>
      <c r="B14675" s="1" t="s">
        <v>9622</v>
      </c>
      <c r="C14675" s="1" t="s">
        <v>1979</v>
      </c>
      <c r="D14675" s="1" t="n">
        <v>2</v>
      </c>
      <c r="E14675" s="16" t="n">
        <v>623</v>
      </c>
      <c r="F14675" s="17" t="n">
        <v>0.1</v>
      </c>
      <c r="G14675" s="16" t="n">
        <v>1121.4</v>
      </c>
      <c r="I14675" s="1" t="str">
        <f aca="false">INDEX(Products!$C$2:$C$51,MATCH(C14675,Products!$A$2:$A$51,0))</f>
        <v>Beauty &amp; Personal Care</v>
      </c>
      <c r="J14675" s="1" t="str">
        <f aca="false">INDEX(Orders!$E$2:$E$8001,MATCH(B14675,Orders!$A$2:$A$8001,0))</f>
        <v>Delivered</v>
      </c>
      <c r="K14675" s="1" t="str">
        <f aca="false">LEFT(INDEX(Orders!$C$2:$C$8001,MATCH(B14675,Orders!$A$2:$A$8001,0)),7)</f>
        <v>2025-04</v>
      </c>
    </row>
    <row r="14676" customFormat="false" ht="15" hidden="false" customHeight="true" outlineLevel="0" collapsed="false">
      <c r="A14676" s="1" t="s">
        <v>25146</v>
      </c>
      <c r="B14676" s="1" t="s">
        <v>9623</v>
      </c>
      <c r="C14676" s="1" t="s">
        <v>1940</v>
      </c>
      <c r="D14676" s="1" t="n">
        <v>1</v>
      </c>
      <c r="E14676" s="16" t="n">
        <v>2374.52</v>
      </c>
      <c r="F14676" s="17" t="n">
        <v>0</v>
      </c>
      <c r="G14676" s="16" t="n">
        <v>2374.52</v>
      </c>
      <c r="I14676" s="1" t="str">
        <f aca="false">INDEX(Products!$C$2:$C$51,MATCH(C14676,Products!$A$2:$A$51,0))</f>
        <v>Fashion</v>
      </c>
      <c r="J14676" s="1" t="str">
        <f aca="false">INDEX(Orders!$E$2:$E$8001,MATCH(B14676,Orders!$A$2:$A$8001,0))</f>
        <v>Cancelled</v>
      </c>
      <c r="K14676" s="1" t="str">
        <f aca="false">LEFT(INDEX(Orders!$C$2:$C$8001,MATCH(B14676,Orders!$A$2:$A$8001,0)),7)</f>
        <v>2024-03</v>
      </c>
    </row>
    <row r="14677" customFormat="false" ht="15" hidden="false" customHeight="true" outlineLevel="0" collapsed="false">
      <c r="A14677" s="1" t="s">
        <v>25147</v>
      </c>
      <c r="B14677" s="1" t="s">
        <v>9623</v>
      </c>
      <c r="C14677" s="1" t="s">
        <v>2006</v>
      </c>
      <c r="D14677" s="1" t="n">
        <v>1</v>
      </c>
      <c r="E14677" s="16" t="n">
        <v>482.17</v>
      </c>
      <c r="F14677" s="17" t="n">
        <v>0</v>
      </c>
      <c r="G14677" s="16" t="n">
        <v>482.17</v>
      </c>
      <c r="I14677" s="1" t="str">
        <f aca="false">INDEX(Products!$C$2:$C$51,MATCH(C14677,Products!$A$2:$A$51,0))</f>
        <v>Books &amp; Stationery</v>
      </c>
      <c r="J14677" s="1" t="str">
        <f aca="false">INDEX(Orders!$E$2:$E$8001,MATCH(B14677,Orders!$A$2:$A$8001,0))</f>
        <v>Cancelled</v>
      </c>
      <c r="K14677" s="1" t="str">
        <f aca="false">LEFT(INDEX(Orders!$C$2:$C$8001,MATCH(B14677,Orders!$A$2:$A$8001,0)),7)</f>
        <v>2024-03</v>
      </c>
    </row>
    <row r="14678" customFormat="false" ht="15" hidden="false" customHeight="true" outlineLevel="0" collapsed="false">
      <c r="A14678" s="1" t="s">
        <v>25148</v>
      </c>
      <c r="B14678" s="1" t="s">
        <v>9623</v>
      </c>
      <c r="C14678" s="1" t="s">
        <v>1937</v>
      </c>
      <c r="D14678" s="1" t="n">
        <v>1</v>
      </c>
      <c r="E14678" s="16" t="n">
        <v>1364.75</v>
      </c>
      <c r="F14678" s="17" t="n">
        <v>0</v>
      </c>
      <c r="G14678" s="16" t="n">
        <v>1364.75</v>
      </c>
      <c r="I14678" s="1" t="str">
        <f aca="false">INDEX(Products!$C$2:$C$51,MATCH(C14678,Products!$A$2:$A$51,0))</f>
        <v>Fashion</v>
      </c>
      <c r="J14678" s="1" t="str">
        <f aca="false">INDEX(Orders!$E$2:$E$8001,MATCH(B14678,Orders!$A$2:$A$8001,0))</f>
        <v>Cancelled</v>
      </c>
      <c r="K14678" s="1" t="str">
        <f aca="false">LEFT(INDEX(Orders!$C$2:$C$8001,MATCH(B14678,Orders!$A$2:$A$8001,0)),7)</f>
        <v>2024-03</v>
      </c>
    </row>
    <row r="14679" customFormat="false" ht="15" hidden="false" customHeight="true" outlineLevel="0" collapsed="false">
      <c r="A14679" s="1" t="s">
        <v>25149</v>
      </c>
      <c r="B14679" s="1" t="s">
        <v>9624</v>
      </c>
      <c r="C14679" s="1" t="s">
        <v>1940</v>
      </c>
      <c r="D14679" s="1" t="n">
        <v>1</v>
      </c>
      <c r="E14679" s="16" t="n">
        <v>2374.52</v>
      </c>
      <c r="F14679" s="17" t="n">
        <v>0</v>
      </c>
      <c r="G14679" s="16" t="n">
        <v>2374.52</v>
      </c>
      <c r="I14679" s="1" t="str">
        <f aca="false">INDEX(Products!$C$2:$C$51,MATCH(C14679,Products!$A$2:$A$51,0))</f>
        <v>Fashion</v>
      </c>
      <c r="J14679" s="1" t="str">
        <f aca="false">INDEX(Orders!$E$2:$E$8001,MATCH(B14679,Orders!$A$2:$A$8001,0))</f>
        <v>Delivered</v>
      </c>
      <c r="K14679" s="1" t="str">
        <f aca="false">LEFT(INDEX(Orders!$C$2:$C$8001,MATCH(B14679,Orders!$A$2:$A$8001,0)),7)</f>
        <v>2025-11</v>
      </c>
    </row>
    <row r="14680" customFormat="false" ht="15" hidden="false" customHeight="true" outlineLevel="0" collapsed="false">
      <c r="A14680" s="1" t="s">
        <v>25150</v>
      </c>
      <c r="B14680" s="1" t="s">
        <v>9624</v>
      </c>
      <c r="C14680" s="1" t="s">
        <v>2007</v>
      </c>
      <c r="D14680" s="1" t="n">
        <v>1</v>
      </c>
      <c r="E14680" s="16" t="n">
        <v>750.27</v>
      </c>
      <c r="F14680" s="17" t="n">
        <v>0.05</v>
      </c>
      <c r="G14680" s="16" t="n">
        <v>712.76</v>
      </c>
      <c r="I14680" s="1" t="str">
        <f aca="false">INDEX(Products!$C$2:$C$51,MATCH(C14680,Products!$A$2:$A$51,0))</f>
        <v>Books &amp; Stationery</v>
      </c>
      <c r="J14680" s="1" t="str">
        <f aca="false">INDEX(Orders!$E$2:$E$8001,MATCH(B14680,Orders!$A$2:$A$8001,0))</f>
        <v>Delivered</v>
      </c>
      <c r="K14680" s="1" t="str">
        <f aca="false">LEFT(INDEX(Orders!$C$2:$C$8001,MATCH(B14680,Orders!$A$2:$A$8001,0)),7)</f>
        <v>2025-11</v>
      </c>
    </row>
    <row r="14681" customFormat="false" ht="15" hidden="false" customHeight="true" outlineLevel="0" collapsed="false">
      <c r="A14681" s="1" t="s">
        <v>25151</v>
      </c>
      <c r="B14681" s="1" t="s">
        <v>9625</v>
      </c>
      <c r="C14681" s="1" t="s">
        <v>2006</v>
      </c>
      <c r="D14681" s="1" t="n">
        <v>1</v>
      </c>
      <c r="E14681" s="16" t="n">
        <v>482.17</v>
      </c>
      <c r="F14681" s="17" t="n">
        <v>0.15</v>
      </c>
      <c r="G14681" s="16" t="n">
        <v>409.84</v>
      </c>
      <c r="I14681" s="1" t="str">
        <f aca="false">INDEX(Products!$C$2:$C$51,MATCH(C14681,Products!$A$2:$A$51,0))</f>
        <v>Books &amp; Stationery</v>
      </c>
      <c r="J14681" s="1" t="str">
        <f aca="false">INDEX(Orders!$E$2:$E$8001,MATCH(B14681,Orders!$A$2:$A$8001,0))</f>
        <v>Returned</v>
      </c>
      <c r="K14681" s="1" t="str">
        <f aca="false">LEFT(INDEX(Orders!$C$2:$C$8001,MATCH(B14681,Orders!$A$2:$A$8001,0)),7)</f>
        <v>2024-07</v>
      </c>
    </row>
    <row r="14682" customFormat="false" ht="15" hidden="false" customHeight="true" outlineLevel="0" collapsed="false">
      <c r="A14682" s="1" t="s">
        <v>25152</v>
      </c>
      <c r="B14682" s="1" t="s">
        <v>9626</v>
      </c>
      <c r="C14682" s="1" t="s">
        <v>1940</v>
      </c>
      <c r="D14682" s="1" t="n">
        <v>1</v>
      </c>
      <c r="E14682" s="16" t="n">
        <v>2374.52</v>
      </c>
      <c r="F14682" s="17" t="n">
        <v>0</v>
      </c>
      <c r="G14682" s="16" t="n">
        <v>2374.52</v>
      </c>
      <c r="I14682" s="1" t="str">
        <f aca="false">INDEX(Products!$C$2:$C$51,MATCH(C14682,Products!$A$2:$A$51,0))</f>
        <v>Fashion</v>
      </c>
      <c r="J14682" s="1" t="str">
        <f aca="false">INDEX(Orders!$E$2:$E$8001,MATCH(B14682,Orders!$A$2:$A$8001,0))</f>
        <v>Delivered</v>
      </c>
      <c r="K14682" s="1" t="str">
        <f aca="false">LEFT(INDEX(Orders!$C$2:$C$8001,MATCH(B14682,Orders!$A$2:$A$8001,0)),7)</f>
        <v>2024-09</v>
      </c>
    </row>
    <row r="14683" customFormat="false" ht="15" hidden="false" customHeight="true" outlineLevel="0" collapsed="false">
      <c r="A14683" s="1" t="s">
        <v>25153</v>
      </c>
      <c r="B14683" s="1" t="s">
        <v>9627</v>
      </c>
      <c r="C14683" s="1" t="s">
        <v>2006</v>
      </c>
      <c r="D14683" s="1" t="n">
        <v>1</v>
      </c>
      <c r="E14683" s="16" t="n">
        <v>482.17</v>
      </c>
      <c r="F14683" s="17" t="n">
        <v>0.15</v>
      </c>
      <c r="G14683" s="16" t="n">
        <v>409.84</v>
      </c>
      <c r="I14683" s="1" t="str">
        <f aca="false">INDEX(Products!$C$2:$C$51,MATCH(C14683,Products!$A$2:$A$51,0))</f>
        <v>Books &amp; Stationery</v>
      </c>
      <c r="J14683" s="1" t="str">
        <f aca="false">INDEX(Orders!$E$2:$E$8001,MATCH(B14683,Orders!$A$2:$A$8001,0))</f>
        <v>Delivered</v>
      </c>
      <c r="K14683" s="1" t="str">
        <f aca="false">LEFT(INDEX(Orders!$C$2:$C$8001,MATCH(B14683,Orders!$A$2:$A$8001,0)),7)</f>
        <v>2025-09</v>
      </c>
    </row>
    <row r="14684" customFormat="false" ht="15" hidden="false" customHeight="true" outlineLevel="0" collapsed="false">
      <c r="A14684" s="1" t="s">
        <v>25154</v>
      </c>
      <c r="B14684" s="1" t="s">
        <v>9628</v>
      </c>
      <c r="C14684" s="1" t="s">
        <v>1976</v>
      </c>
      <c r="D14684" s="1" t="n">
        <v>2</v>
      </c>
      <c r="E14684" s="16" t="n">
        <v>1603.35</v>
      </c>
      <c r="F14684" s="17" t="n">
        <v>0</v>
      </c>
      <c r="G14684" s="16" t="n">
        <v>3206.7</v>
      </c>
      <c r="I14684" s="1" t="str">
        <f aca="false">INDEX(Products!$C$2:$C$51,MATCH(C14684,Products!$A$2:$A$51,0))</f>
        <v>Beauty &amp; Personal Care</v>
      </c>
      <c r="J14684" s="1" t="str">
        <f aca="false">INDEX(Orders!$E$2:$E$8001,MATCH(B14684,Orders!$A$2:$A$8001,0))</f>
        <v>Delivered</v>
      </c>
      <c r="K14684" s="1" t="str">
        <f aca="false">LEFT(INDEX(Orders!$C$2:$C$8001,MATCH(B14684,Orders!$A$2:$A$8001,0)),7)</f>
        <v>2025-03</v>
      </c>
    </row>
    <row r="14685" customFormat="false" ht="15" hidden="false" customHeight="true" outlineLevel="0" collapsed="false">
      <c r="A14685" s="1" t="s">
        <v>25155</v>
      </c>
      <c r="B14685" s="1" t="s">
        <v>9628</v>
      </c>
      <c r="C14685" s="1" t="s">
        <v>1953</v>
      </c>
      <c r="D14685" s="1" t="n">
        <v>1</v>
      </c>
      <c r="E14685" s="16" t="n">
        <v>4914.12</v>
      </c>
      <c r="F14685" s="17" t="n">
        <v>0</v>
      </c>
      <c r="G14685" s="16" t="n">
        <v>4914.12</v>
      </c>
      <c r="I14685" s="1" t="str">
        <f aca="false">INDEX(Products!$C$2:$C$51,MATCH(C14685,Products!$A$2:$A$51,0))</f>
        <v>Fashion</v>
      </c>
      <c r="J14685" s="1" t="str">
        <f aca="false">INDEX(Orders!$E$2:$E$8001,MATCH(B14685,Orders!$A$2:$A$8001,0))</f>
        <v>Delivered</v>
      </c>
      <c r="K14685" s="1" t="str">
        <f aca="false">LEFT(INDEX(Orders!$C$2:$C$8001,MATCH(B14685,Orders!$A$2:$A$8001,0)),7)</f>
        <v>2025-03</v>
      </c>
    </row>
    <row r="14686" customFormat="false" ht="15" hidden="false" customHeight="true" outlineLevel="0" collapsed="false">
      <c r="A14686" s="1" t="s">
        <v>25156</v>
      </c>
      <c r="B14686" s="1" t="s">
        <v>9629</v>
      </c>
      <c r="C14686" s="1" t="s">
        <v>2006</v>
      </c>
      <c r="D14686" s="1" t="n">
        <v>1</v>
      </c>
      <c r="E14686" s="16" t="n">
        <v>482.17</v>
      </c>
      <c r="F14686" s="17" t="n">
        <v>0.05</v>
      </c>
      <c r="G14686" s="16" t="n">
        <v>458.06</v>
      </c>
      <c r="I14686" s="1" t="str">
        <f aca="false">INDEX(Products!$C$2:$C$51,MATCH(C14686,Products!$A$2:$A$51,0))</f>
        <v>Books &amp; Stationery</v>
      </c>
      <c r="J14686" s="1" t="str">
        <f aca="false">INDEX(Orders!$E$2:$E$8001,MATCH(B14686,Orders!$A$2:$A$8001,0))</f>
        <v>Delivered</v>
      </c>
      <c r="K14686" s="1" t="str">
        <f aca="false">LEFT(INDEX(Orders!$C$2:$C$8001,MATCH(B14686,Orders!$A$2:$A$8001,0)),7)</f>
        <v>2025-05</v>
      </c>
    </row>
    <row r="14687" customFormat="false" ht="15" hidden="false" customHeight="true" outlineLevel="0" collapsed="false">
      <c r="A14687" s="1" t="s">
        <v>25157</v>
      </c>
      <c r="B14687" s="1" t="s">
        <v>9629</v>
      </c>
      <c r="C14687" s="1" t="s">
        <v>1963</v>
      </c>
      <c r="D14687" s="1" t="n">
        <v>1</v>
      </c>
      <c r="E14687" s="16" t="n">
        <v>1494.98</v>
      </c>
      <c r="F14687" s="17" t="n">
        <v>0</v>
      </c>
      <c r="G14687" s="16" t="n">
        <v>1494.98</v>
      </c>
      <c r="I14687" s="1" t="str">
        <f aca="false">INDEX(Products!$C$2:$C$51,MATCH(C14687,Products!$A$2:$A$51,0))</f>
        <v>Home &amp; Kitchen</v>
      </c>
      <c r="J14687" s="1" t="str">
        <f aca="false">INDEX(Orders!$E$2:$E$8001,MATCH(B14687,Orders!$A$2:$A$8001,0))</f>
        <v>Delivered</v>
      </c>
      <c r="K14687" s="1" t="str">
        <f aca="false">LEFT(INDEX(Orders!$C$2:$C$8001,MATCH(B14687,Orders!$A$2:$A$8001,0)),7)</f>
        <v>2025-05</v>
      </c>
    </row>
    <row r="14688" customFormat="false" ht="15" hidden="false" customHeight="true" outlineLevel="0" collapsed="false">
      <c r="A14688" s="1" t="s">
        <v>25158</v>
      </c>
      <c r="B14688" s="1" t="s">
        <v>9630</v>
      </c>
      <c r="C14688" s="1" t="s">
        <v>2007</v>
      </c>
      <c r="D14688" s="1" t="n">
        <v>1</v>
      </c>
      <c r="E14688" s="16" t="n">
        <v>750.27</v>
      </c>
      <c r="F14688" s="17" t="n">
        <v>0.05</v>
      </c>
      <c r="G14688" s="16" t="n">
        <v>712.76</v>
      </c>
      <c r="I14688" s="1" t="str">
        <f aca="false">INDEX(Products!$C$2:$C$51,MATCH(C14688,Products!$A$2:$A$51,0))</f>
        <v>Books &amp; Stationery</v>
      </c>
      <c r="J14688" s="1" t="str">
        <f aca="false">INDEX(Orders!$E$2:$E$8001,MATCH(B14688,Orders!$A$2:$A$8001,0))</f>
        <v>Delivered</v>
      </c>
      <c r="K14688" s="1" t="str">
        <f aca="false">LEFT(INDEX(Orders!$C$2:$C$8001,MATCH(B14688,Orders!$A$2:$A$8001,0)),7)</f>
        <v>2025-12</v>
      </c>
    </row>
    <row r="14689" customFormat="false" ht="15" hidden="false" customHeight="true" outlineLevel="0" collapsed="false">
      <c r="A14689" s="1" t="s">
        <v>25159</v>
      </c>
      <c r="B14689" s="1" t="s">
        <v>9631</v>
      </c>
      <c r="C14689" s="1" t="s">
        <v>1930</v>
      </c>
      <c r="D14689" s="1" t="n">
        <v>1</v>
      </c>
      <c r="E14689" s="16" t="n">
        <v>2398.35</v>
      </c>
      <c r="F14689" s="17" t="n">
        <v>0.05</v>
      </c>
      <c r="G14689" s="16" t="n">
        <v>2278.43</v>
      </c>
      <c r="I14689" s="1" t="str">
        <f aca="false">INDEX(Products!$C$2:$C$51,MATCH(C14689,Products!$A$2:$A$51,0))</f>
        <v>Electronics</v>
      </c>
      <c r="J14689" s="1" t="str">
        <f aca="false">INDEX(Orders!$E$2:$E$8001,MATCH(B14689,Orders!$A$2:$A$8001,0))</f>
        <v>Delivered</v>
      </c>
      <c r="K14689" s="1" t="str">
        <f aca="false">LEFT(INDEX(Orders!$C$2:$C$8001,MATCH(B14689,Orders!$A$2:$A$8001,0)),7)</f>
        <v>2025-12</v>
      </c>
    </row>
    <row r="14690" customFormat="false" ht="15" hidden="false" customHeight="true" outlineLevel="0" collapsed="false">
      <c r="A14690" s="1" t="s">
        <v>25160</v>
      </c>
      <c r="B14690" s="1" t="s">
        <v>9631</v>
      </c>
      <c r="C14690" s="1" t="s">
        <v>1997</v>
      </c>
      <c r="D14690" s="1" t="n">
        <v>1</v>
      </c>
      <c r="E14690" s="16" t="n">
        <v>311.15</v>
      </c>
      <c r="F14690" s="17" t="n">
        <v>0</v>
      </c>
      <c r="G14690" s="16" t="n">
        <v>311.15</v>
      </c>
      <c r="I14690" s="1" t="str">
        <f aca="false">INDEX(Products!$C$2:$C$51,MATCH(C14690,Products!$A$2:$A$51,0))</f>
        <v>Sports &amp; Fitness</v>
      </c>
      <c r="J14690" s="1" t="str">
        <f aca="false">INDEX(Orders!$E$2:$E$8001,MATCH(B14690,Orders!$A$2:$A$8001,0))</f>
        <v>Delivered</v>
      </c>
      <c r="K14690" s="1" t="str">
        <f aca="false">LEFT(INDEX(Orders!$C$2:$C$8001,MATCH(B14690,Orders!$A$2:$A$8001,0)),7)</f>
        <v>2025-12</v>
      </c>
    </row>
    <row r="14691" customFormat="false" ht="15" hidden="false" customHeight="true" outlineLevel="0" collapsed="false">
      <c r="A14691" s="1" t="s">
        <v>25161</v>
      </c>
      <c r="B14691" s="1" t="s">
        <v>9631</v>
      </c>
      <c r="C14691" s="1" t="s">
        <v>1998</v>
      </c>
      <c r="D14691" s="1" t="n">
        <v>1</v>
      </c>
      <c r="E14691" s="16" t="n">
        <v>1335.85</v>
      </c>
      <c r="F14691" s="17" t="n">
        <v>0.2</v>
      </c>
      <c r="G14691" s="16" t="n">
        <v>1068.68</v>
      </c>
      <c r="I14691" s="1" t="str">
        <f aca="false">INDEX(Products!$C$2:$C$51,MATCH(C14691,Products!$A$2:$A$51,0))</f>
        <v>Sports &amp; Fitness</v>
      </c>
      <c r="J14691" s="1" t="str">
        <f aca="false">INDEX(Orders!$E$2:$E$8001,MATCH(B14691,Orders!$A$2:$A$8001,0))</f>
        <v>Delivered</v>
      </c>
      <c r="K14691" s="1" t="str">
        <f aca="false">LEFT(INDEX(Orders!$C$2:$C$8001,MATCH(B14691,Orders!$A$2:$A$8001,0)),7)</f>
        <v>2025-12</v>
      </c>
    </row>
    <row r="14692" customFormat="false" ht="15" hidden="false" customHeight="true" outlineLevel="0" collapsed="false">
      <c r="A14692" s="1" t="s">
        <v>25162</v>
      </c>
      <c r="B14692" s="1" t="s">
        <v>9631</v>
      </c>
      <c r="C14692" s="1" t="s">
        <v>2006</v>
      </c>
      <c r="D14692" s="1" t="n">
        <v>1</v>
      </c>
      <c r="E14692" s="16" t="n">
        <v>482.17</v>
      </c>
      <c r="F14692" s="17" t="n">
        <v>0.05</v>
      </c>
      <c r="G14692" s="16" t="n">
        <v>458.06</v>
      </c>
      <c r="I14692" s="1" t="str">
        <f aca="false">INDEX(Products!$C$2:$C$51,MATCH(C14692,Products!$A$2:$A$51,0))</f>
        <v>Books &amp; Stationery</v>
      </c>
      <c r="J14692" s="1" t="str">
        <f aca="false">INDEX(Orders!$E$2:$E$8001,MATCH(B14692,Orders!$A$2:$A$8001,0))</f>
        <v>Delivered</v>
      </c>
      <c r="K14692" s="1" t="str">
        <f aca="false">LEFT(INDEX(Orders!$C$2:$C$8001,MATCH(B14692,Orders!$A$2:$A$8001,0)),7)</f>
        <v>2025-12</v>
      </c>
    </row>
    <row r="14693" customFormat="false" ht="15" hidden="false" customHeight="true" outlineLevel="0" collapsed="false">
      <c r="A14693" s="1" t="s">
        <v>25163</v>
      </c>
      <c r="B14693" s="1" t="s">
        <v>9631</v>
      </c>
      <c r="C14693" s="1" t="s">
        <v>1967</v>
      </c>
      <c r="D14693" s="1" t="n">
        <v>1</v>
      </c>
      <c r="E14693" s="16" t="n">
        <v>6822.61</v>
      </c>
      <c r="F14693" s="17" t="n">
        <v>0</v>
      </c>
      <c r="G14693" s="16" t="n">
        <v>6822.61</v>
      </c>
      <c r="I14693" s="1" t="str">
        <f aca="false">INDEX(Products!$C$2:$C$51,MATCH(C14693,Products!$A$2:$A$51,0))</f>
        <v>Home &amp; Kitchen</v>
      </c>
      <c r="J14693" s="1" t="str">
        <f aca="false">INDEX(Orders!$E$2:$E$8001,MATCH(B14693,Orders!$A$2:$A$8001,0))</f>
        <v>Delivered</v>
      </c>
      <c r="K14693" s="1" t="str">
        <f aca="false">LEFT(INDEX(Orders!$C$2:$C$8001,MATCH(B14693,Orders!$A$2:$A$8001,0)),7)</f>
        <v>2025-12</v>
      </c>
    </row>
    <row r="14694" customFormat="false" ht="15" hidden="false" customHeight="true" outlineLevel="0" collapsed="false">
      <c r="A14694" s="1" t="s">
        <v>25164</v>
      </c>
      <c r="B14694" s="1" t="s">
        <v>9632</v>
      </c>
      <c r="C14694" s="1" t="s">
        <v>2006</v>
      </c>
      <c r="D14694" s="1" t="n">
        <v>3</v>
      </c>
      <c r="E14694" s="16" t="n">
        <v>482.17</v>
      </c>
      <c r="F14694" s="17" t="n">
        <v>0.05</v>
      </c>
      <c r="G14694" s="16" t="n">
        <v>1374.18</v>
      </c>
      <c r="I14694" s="1" t="str">
        <f aca="false">INDEX(Products!$C$2:$C$51,MATCH(C14694,Products!$A$2:$A$51,0))</f>
        <v>Books &amp; Stationery</v>
      </c>
      <c r="J14694" s="1" t="str">
        <f aca="false">INDEX(Orders!$E$2:$E$8001,MATCH(B14694,Orders!$A$2:$A$8001,0))</f>
        <v>Delivered</v>
      </c>
      <c r="K14694" s="1" t="str">
        <f aca="false">LEFT(INDEX(Orders!$C$2:$C$8001,MATCH(B14694,Orders!$A$2:$A$8001,0)),7)</f>
        <v>2024-08</v>
      </c>
    </row>
    <row r="14695" customFormat="false" ht="15" hidden="false" customHeight="true" outlineLevel="0" collapsed="false">
      <c r="A14695" s="1" t="s">
        <v>25165</v>
      </c>
      <c r="B14695" s="1" t="s">
        <v>9632</v>
      </c>
      <c r="C14695" s="1" t="s">
        <v>1930</v>
      </c>
      <c r="D14695" s="1" t="n">
        <v>1</v>
      </c>
      <c r="E14695" s="16" t="n">
        <v>2398.35</v>
      </c>
      <c r="F14695" s="17" t="n">
        <v>0.1</v>
      </c>
      <c r="G14695" s="16" t="n">
        <v>2158.52</v>
      </c>
      <c r="I14695" s="1" t="str">
        <f aca="false">INDEX(Products!$C$2:$C$51,MATCH(C14695,Products!$A$2:$A$51,0))</f>
        <v>Electronics</v>
      </c>
      <c r="J14695" s="1" t="str">
        <f aca="false">INDEX(Orders!$E$2:$E$8001,MATCH(B14695,Orders!$A$2:$A$8001,0))</f>
        <v>Delivered</v>
      </c>
      <c r="K14695" s="1" t="str">
        <f aca="false">LEFT(INDEX(Orders!$C$2:$C$8001,MATCH(B14695,Orders!$A$2:$A$8001,0)),7)</f>
        <v>2024-08</v>
      </c>
    </row>
    <row r="14696" customFormat="false" ht="15" hidden="false" customHeight="true" outlineLevel="0" collapsed="false">
      <c r="A14696" s="1" t="s">
        <v>25166</v>
      </c>
      <c r="B14696" s="1" t="s">
        <v>9632</v>
      </c>
      <c r="C14696" s="1" t="s">
        <v>2007</v>
      </c>
      <c r="D14696" s="1" t="n">
        <v>1</v>
      </c>
      <c r="E14696" s="16" t="n">
        <v>750.27</v>
      </c>
      <c r="F14696" s="17" t="n">
        <v>0.2</v>
      </c>
      <c r="G14696" s="16" t="n">
        <v>600.22</v>
      </c>
      <c r="I14696" s="1" t="str">
        <f aca="false">INDEX(Products!$C$2:$C$51,MATCH(C14696,Products!$A$2:$A$51,0))</f>
        <v>Books &amp; Stationery</v>
      </c>
      <c r="J14696" s="1" t="str">
        <f aca="false">INDEX(Orders!$E$2:$E$8001,MATCH(B14696,Orders!$A$2:$A$8001,0))</f>
        <v>Delivered</v>
      </c>
      <c r="K14696" s="1" t="str">
        <f aca="false">LEFT(INDEX(Orders!$C$2:$C$8001,MATCH(B14696,Orders!$A$2:$A$8001,0)),7)</f>
        <v>2024-08</v>
      </c>
    </row>
    <row r="14697" customFormat="false" ht="15" hidden="false" customHeight="true" outlineLevel="0" collapsed="false">
      <c r="A14697" s="1" t="s">
        <v>25167</v>
      </c>
      <c r="B14697" s="1" t="s">
        <v>9633</v>
      </c>
      <c r="C14697" s="1" t="s">
        <v>1976</v>
      </c>
      <c r="D14697" s="1" t="n">
        <v>1</v>
      </c>
      <c r="E14697" s="16" t="n">
        <v>1603.35</v>
      </c>
      <c r="F14697" s="17" t="n">
        <v>0</v>
      </c>
      <c r="G14697" s="16" t="n">
        <v>1603.35</v>
      </c>
      <c r="I14697" s="1" t="str">
        <f aca="false">INDEX(Products!$C$2:$C$51,MATCH(C14697,Products!$A$2:$A$51,0))</f>
        <v>Beauty &amp; Personal Care</v>
      </c>
      <c r="J14697" s="1" t="str">
        <f aca="false">INDEX(Orders!$E$2:$E$8001,MATCH(B14697,Orders!$A$2:$A$8001,0))</f>
        <v>Delivered</v>
      </c>
      <c r="K14697" s="1" t="str">
        <f aca="false">LEFT(INDEX(Orders!$C$2:$C$8001,MATCH(B14697,Orders!$A$2:$A$8001,0)),7)</f>
        <v>2025-03</v>
      </c>
    </row>
    <row r="14698" customFormat="false" ht="15" hidden="false" customHeight="true" outlineLevel="0" collapsed="false">
      <c r="A14698" s="1" t="s">
        <v>25168</v>
      </c>
      <c r="B14698" s="1" t="s">
        <v>9633</v>
      </c>
      <c r="C14698" s="1" t="s">
        <v>1940</v>
      </c>
      <c r="D14698" s="1" t="n">
        <v>1</v>
      </c>
      <c r="E14698" s="16" t="n">
        <v>2374.52</v>
      </c>
      <c r="F14698" s="17" t="n">
        <v>0.1</v>
      </c>
      <c r="G14698" s="16" t="n">
        <v>2137.07</v>
      </c>
      <c r="I14698" s="1" t="str">
        <f aca="false">INDEX(Products!$C$2:$C$51,MATCH(C14698,Products!$A$2:$A$51,0))</f>
        <v>Fashion</v>
      </c>
      <c r="J14698" s="1" t="str">
        <f aca="false">INDEX(Orders!$E$2:$E$8001,MATCH(B14698,Orders!$A$2:$A$8001,0))</f>
        <v>Delivered</v>
      </c>
      <c r="K14698" s="1" t="str">
        <f aca="false">LEFT(INDEX(Orders!$C$2:$C$8001,MATCH(B14698,Orders!$A$2:$A$8001,0)),7)</f>
        <v>2025-03</v>
      </c>
    </row>
    <row r="14699" customFormat="false" ht="15" hidden="false" customHeight="true" outlineLevel="0" collapsed="false">
      <c r="A14699" s="1" t="s">
        <v>25169</v>
      </c>
      <c r="B14699" s="1" t="s">
        <v>9634</v>
      </c>
      <c r="C14699" s="1" t="s">
        <v>1961</v>
      </c>
      <c r="D14699" s="1" t="n">
        <v>1</v>
      </c>
      <c r="E14699" s="16" t="n">
        <v>3493.68</v>
      </c>
      <c r="F14699" s="17" t="n">
        <v>0</v>
      </c>
      <c r="G14699" s="16" t="n">
        <v>3493.68</v>
      </c>
      <c r="I14699" s="1" t="str">
        <f aca="false">INDEX(Products!$C$2:$C$51,MATCH(C14699,Products!$A$2:$A$51,0))</f>
        <v>Home &amp; Kitchen</v>
      </c>
      <c r="J14699" s="1" t="str">
        <f aca="false">INDEX(Orders!$E$2:$E$8001,MATCH(B14699,Orders!$A$2:$A$8001,0))</f>
        <v>Delivered</v>
      </c>
      <c r="K14699" s="1" t="str">
        <f aca="false">LEFT(INDEX(Orders!$C$2:$C$8001,MATCH(B14699,Orders!$A$2:$A$8001,0)),7)</f>
        <v>2025-07</v>
      </c>
    </row>
    <row r="14700" customFormat="false" ht="15" hidden="false" customHeight="true" outlineLevel="0" collapsed="false">
      <c r="A14700" s="1" t="s">
        <v>25170</v>
      </c>
      <c r="B14700" s="1" t="s">
        <v>9634</v>
      </c>
      <c r="C14700" s="1" t="s">
        <v>1965</v>
      </c>
      <c r="D14700" s="1" t="n">
        <v>1</v>
      </c>
      <c r="E14700" s="16" t="n">
        <v>1145.07</v>
      </c>
      <c r="F14700" s="17" t="n">
        <v>0</v>
      </c>
      <c r="G14700" s="16" t="n">
        <v>1145.07</v>
      </c>
      <c r="I14700" s="1" t="str">
        <f aca="false">INDEX(Products!$C$2:$C$51,MATCH(C14700,Products!$A$2:$A$51,0))</f>
        <v>Home &amp; Kitchen</v>
      </c>
      <c r="J14700" s="1" t="str">
        <f aca="false">INDEX(Orders!$E$2:$E$8001,MATCH(B14700,Orders!$A$2:$A$8001,0))</f>
        <v>Delivered</v>
      </c>
      <c r="K14700" s="1" t="str">
        <f aca="false">LEFT(INDEX(Orders!$C$2:$C$8001,MATCH(B14700,Orders!$A$2:$A$8001,0)),7)</f>
        <v>2025-07</v>
      </c>
    </row>
    <row r="14701" customFormat="false" ht="15" hidden="false" customHeight="true" outlineLevel="0" collapsed="false">
      <c r="A14701" s="1" t="s">
        <v>25171</v>
      </c>
      <c r="B14701" s="1" t="s">
        <v>9634</v>
      </c>
      <c r="C14701" s="1" t="s">
        <v>2006</v>
      </c>
      <c r="D14701" s="1" t="n">
        <v>3</v>
      </c>
      <c r="E14701" s="16" t="n">
        <v>482.17</v>
      </c>
      <c r="F14701" s="17" t="n">
        <v>0.05</v>
      </c>
      <c r="G14701" s="16" t="n">
        <v>1374.18</v>
      </c>
      <c r="I14701" s="1" t="str">
        <f aca="false">INDEX(Products!$C$2:$C$51,MATCH(C14701,Products!$A$2:$A$51,0))</f>
        <v>Books &amp; Stationery</v>
      </c>
      <c r="J14701" s="1" t="str">
        <f aca="false">INDEX(Orders!$E$2:$E$8001,MATCH(B14701,Orders!$A$2:$A$8001,0))</f>
        <v>Delivered</v>
      </c>
      <c r="K14701" s="1" t="str">
        <f aca="false">LEFT(INDEX(Orders!$C$2:$C$8001,MATCH(B14701,Orders!$A$2:$A$8001,0)),7)</f>
        <v>2025-07</v>
      </c>
    </row>
    <row r="14702" customFormat="false" ht="15" hidden="false" customHeight="true" outlineLevel="0" collapsed="false">
      <c r="A14702" s="1" t="s">
        <v>25172</v>
      </c>
      <c r="B14702" s="1" t="s">
        <v>9635</v>
      </c>
      <c r="C14702" s="1" t="s">
        <v>2006</v>
      </c>
      <c r="D14702" s="1" t="n">
        <v>1</v>
      </c>
      <c r="E14702" s="16" t="n">
        <v>482.17</v>
      </c>
      <c r="F14702" s="17" t="n">
        <v>0.05</v>
      </c>
      <c r="G14702" s="16" t="n">
        <v>458.06</v>
      </c>
      <c r="I14702" s="1" t="str">
        <f aca="false">INDEX(Products!$C$2:$C$51,MATCH(C14702,Products!$A$2:$A$51,0))</f>
        <v>Books &amp; Stationery</v>
      </c>
      <c r="J14702" s="1" t="str">
        <f aca="false">INDEX(Orders!$E$2:$E$8001,MATCH(B14702,Orders!$A$2:$A$8001,0))</f>
        <v>Delivered</v>
      </c>
      <c r="K14702" s="1" t="str">
        <f aca="false">LEFT(INDEX(Orders!$C$2:$C$8001,MATCH(B14702,Orders!$A$2:$A$8001,0)),7)</f>
        <v>2025-10</v>
      </c>
    </row>
    <row r="14703" customFormat="false" ht="15" hidden="false" customHeight="true" outlineLevel="0" collapsed="false">
      <c r="A14703" s="1" t="s">
        <v>25173</v>
      </c>
      <c r="B14703" s="1" t="s">
        <v>9636</v>
      </c>
      <c r="C14703" s="1" t="s">
        <v>2007</v>
      </c>
      <c r="D14703" s="1" t="n">
        <v>1</v>
      </c>
      <c r="E14703" s="16" t="n">
        <v>750.27</v>
      </c>
      <c r="F14703" s="17" t="n">
        <v>0.1</v>
      </c>
      <c r="G14703" s="16" t="n">
        <v>675.24</v>
      </c>
      <c r="I14703" s="1" t="str">
        <f aca="false">INDEX(Products!$C$2:$C$51,MATCH(C14703,Products!$A$2:$A$51,0))</f>
        <v>Books &amp; Stationery</v>
      </c>
      <c r="J14703" s="1" t="str">
        <f aca="false">INDEX(Orders!$E$2:$E$8001,MATCH(B14703,Orders!$A$2:$A$8001,0))</f>
        <v>Delivered</v>
      </c>
      <c r="K14703" s="1" t="str">
        <f aca="false">LEFT(INDEX(Orders!$C$2:$C$8001,MATCH(B14703,Orders!$A$2:$A$8001,0)),7)</f>
        <v>2024-04</v>
      </c>
    </row>
    <row r="14704" customFormat="false" ht="15" hidden="false" customHeight="true" outlineLevel="0" collapsed="false">
      <c r="A14704" s="1" t="s">
        <v>25174</v>
      </c>
      <c r="B14704" s="1" t="s">
        <v>9636</v>
      </c>
      <c r="C14704" s="1" t="s">
        <v>1940</v>
      </c>
      <c r="D14704" s="1" t="n">
        <v>1</v>
      </c>
      <c r="E14704" s="16" t="n">
        <v>2374.52</v>
      </c>
      <c r="F14704" s="17" t="n">
        <v>0.15</v>
      </c>
      <c r="G14704" s="16" t="n">
        <v>2018.34</v>
      </c>
      <c r="I14704" s="1" t="str">
        <f aca="false">INDEX(Products!$C$2:$C$51,MATCH(C14704,Products!$A$2:$A$51,0))</f>
        <v>Fashion</v>
      </c>
      <c r="J14704" s="1" t="str">
        <f aca="false">INDEX(Orders!$E$2:$E$8001,MATCH(B14704,Orders!$A$2:$A$8001,0))</f>
        <v>Delivered</v>
      </c>
      <c r="K14704" s="1" t="str">
        <f aca="false">LEFT(INDEX(Orders!$C$2:$C$8001,MATCH(B14704,Orders!$A$2:$A$8001,0)),7)</f>
        <v>2024-04</v>
      </c>
    </row>
    <row r="14705" customFormat="false" ht="15" hidden="false" customHeight="true" outlineLevel="0" collapsed="false">
      <c r="A14705" s="1" t="s">
        <v>25175</v>
      </c>
      <c r="B14705" s="1" t="s">
        <v>9637</v>
      </c>
      <c r="C14705" s="1" t="s">
        <v>1940</v>
      </c>
      <c r="D14705" s="1" t="n">
        <v>1</v>
      </c>
      <c r="E14705" s="16" t="n">
        <v>2374.52</v>
      </c>
      <c r="F14705" s="17" t="n">
        <v>0</v>
      </c>
      <c r="G14705" s="16" t="n">
        <v>2374.52</v>
      </c>
      <c r="I14705" s="1" t="str">
        <f aca="false">INDEX(Products!$C$2:$C$51,MATCH(C14705,Products!$A$2:$A$51,0))</f>
        <v>Fashion</v>
      </c>
      <c r="J14705" s="1" t="str">
        <f aca="false">INDEX(Orders!$E$2:$E$8001,MATCH(B14705,Orders!$A$2:$A$8001,0))</f>
        <v>Delivered</v>
      </c>
      <c r="K14705" s="1" t="str">
        <f aca="false">LEFT(INDEX(Orders!$C$2:$C$8001,MATCH(B14705,Orders!$A$2:$A$8001,0)),7)</f>
        <v>2024-12</v>
      </c>
    </row>
    <row r="14706" customFormat="false" ht="15" hidden="false" customHeight="true" outlineLevel="0" collapsed="false">
      <c r="A14706" s="1" t="s">
        <v>25176</v>
      </c>
      <c r="B14706" s="1" t="s">
        <v>9638</v>
      </c>
      <c r="C14706" s="1" t="s">
        <v>1990</v>
      </c>
      <c r="D14706" s="1" t="n">
        <v>2</v>
      </c>
      <c r="E14706" s="16" t="n">
        <v>5311.32</v>
      </c>
      <c r="F14706" s="17" t="n">
        <v>0.2</v>
      </c>
      <c r="G14706" s="16" t="n">
        <v>8498.11</v>
      </c>
      <c r="I14706" s="1" t="str">
        <f aca="false">INDEX(Products!$C$2:$C$51,MATCH(C14706,Products!$A$2:$A$51,0))</f>
        <v>Sports &amp; Fitness</v>
      </c>
      <c r="J14706" s="1" t="str">
        <f aca="false">INDEX(Orders!$E$2:$E$8001,MATCH(B14706,Orders!$A$2:$A$8001,0))</f>
        <v>Delivered</v>
      </c>
      <c r="K14706" s="1" t="str">
        <f aca="false">LEFT(INDEX(Orders!$C$2:$C$8001,MATCH(B14706,Orders!$A$2:$A$8001,0)),7)</f>
        <v>2025-12</v>
      </c>
    </row>
    <row r="14707" customFormat="false" ht="15" hidden="false" customHeight="true" outlineLevel="0" collapsed="false">
      <c r="A14707" s="1" t="s">
        <v>25177</v>
      </c>
      <c r="B14707" s="1" t="s">
        <v>9638</v>
      </c>
      <c r="C14707" s="1" t="s">
        <v>2006</v>
      </c>
      <c r="D14707" s="1" t="n">
        <v>3</v>
      </c>
      <c r="E14707" s="16" t="n">
        <v>482.17</v>
      </c>
      <c r="F14707" s="17" t="n">
        <v>0</v>
      </c>
      <c r="G14707" s="16" t="n">
        <v>1446.51</v>
      </c>
      <c r="I14707" s="1" t="str">
        <f aca="false">INDEX(Products!$C$2:$C$51,MATCH(C14707,Products!$A$2:$A$51,0))</f>
        <v>Books &amp; Stationery</v>
      </c>
      <c r="J14707" s="1" t="str">
        <f aca="false">INDEX(Orders!$E$2:$E$8001,MATCH(B14707,Orders!$A$2:$A$8001,0))</f>
        <v>Delivered</v>
      </c>
      <c r="K14707" s="1" t="str">
        <f aca="false">LEFT(INDEX(Orders!$C$2:$C$8001,MATCH(B14707,Orders!$A$2:$A$8001,0)),7)</f>
        <v>2025-12</v>
      </c>
    </row>
    <row r="14708" customFormat="false" ht="15" hidden="false" customHeight="true" outlineLevel="0" collapsed="false">
      <c r="A14708" s="1" t="s">
        <v>25178</v>
      </c>
      <c r="B14708" s="1" t="s">
        <v>9639</v>
      </c>
      <c r="C14708" s="1" t="s">
        <v>1990</v>
      </c>
      <c r="D14708" s="1" t="n">
        <v>1</v>
      </c>
      <c r="E14708" s="16" t="n">
        <v>5311.32</v>
      </c>
      <c r="F14708" s="17" t="n">
        <v>0</v>
      </c>
      <c r="G14708" s="16" t="n">
        <v>5311.32</v>
      </c>
      <c r="I14708" s="1" t="str">
        <f aca="false">INDEX(Products!$C$2:$C$51,MATCH(C14708,Products!$A$2:$A$51,0))</f>
        <v>Sports &amp; Fitness</v>
      </c>
      <c r="J14708" s="1" t="str">
        <f aca="false">INDEX(Orders!$E$2:$E$8001,MATCH(B14708,Orders!$A$2:$A$8001,0))</f>
        <v>Delivered</v>
      </c>
      <c r="K14708" s="1" t="str">
        <f aca="false">LEFT(INDEX(Orders!$C$2:$C$8001,MATCH(B14708,Orders!$A$2:$A$8001,0)),7)</f>
        <v>2025-08</v>
      </c>
    </row>
    <row r="14709" customFormat="false" ht="15" hidden="false" customHeight="true" outlineLevel="0" collapsed="false">
      <c r="A14709" s="1" t="s">
        <v>25179</v>
      </c>
      <c r="B14709" s="1" t="s">
        <v>9639</v>
      </c>
      <c r="C14709" s="1" t="s">
        <v>1975</v>
      </c>
      <c r="D14709" s="1" t="n">
        <v>1</v>
      </c>
      <c r="E14709" s="16" t="n">
        <v>862.99</v>
      </c>
      <c r="F14709" s="17" t="n">
        <v>0.15</v>
      </c>
      <c r="G14709" s="16" t="n">
        <v>733.54</v>
      </c>
      <c r="I14709" s="1" t="str">
        <f aca="false">INDEX(Products!$C$2:$C$51,MATCH(C14709,Products!$A$2:$A$51,0))</f>
        <v>Beauty &amp; Personal Care</v>
      </c>
      <c r="J14709" s="1" t="str">
        <f aca="false">INDEX(Orders!$E$2:$E$8001,MATCH(B14709,Orders!$A$2:$A$8001,0))</f>
        <v>Delivered</v>
      </c>
      <c r="K14709" s="1" t="str">
        <f aca="false">LEFT(INDEX(Orders!$C$2:$C$8001,MATCH(B14709,Orders!$A$2:$A$8001,0)),7)</f>
        <v>2025-08</v>
      </c>
    </row>
    <row r="14710" customFormat="false" ht="15" hidden="false" customHeight="true" outlineLevel="0" collapsed="false">
      <c r="A14710" s="1" t="s">
        <v>25180</v>
      </c>
      <c r="B14710" s="1" t="s">
        <v>9640</v>
      </c>
      <c r="C14710" s="1" t="s">
        <v>1940</v>
      </c>
      <c r="D14710" s="1" t="n">
        <v>2</v>
      </c>
      <c r="E14710" s="16" t="n">
        <v>2374.52</v>
      </c>
      <c r="F14710" s="17" t="n">
        <v>0</v>
      </c>
      <c r="G14710" s="16" t="n">
        <v>4749.04</v>
      </c>
      <c r="I14710" s="1" t="str">
        <f aca="false">INDEX(Products!$C$2:$C$51,MATCH(C14710,Products!$A$2:$A$51,0))</f>
        <v>Fashion</v>
      </c>
      <c r="J14710" s="1" t="str">
        <f aca="false">INDEX(Orders!$E$2:$E$8001,MATCH(B14710,Orders!$A$2:$A$8001,0))</f>
        <v>Delivered</v>
      </c>
      <c r="K14710" s="1" t="str">
        <f aca="false">LEFT(INDEX(Orders!$C$2:$C$8001,MATCH(B14710,Orders!$A$2:$A$8001,0)),7)</f>
        <v>2024-11</v>
      </c>
    </row>
    <row r="14711" customFormat="false" ht="15" hidden="false" customHeight="true" outlineLevel="0" collapsed="false">
      <c r="A14711" s="1" t="s">
        <v>25181</v>
      </c>
      <c r="B14711" s="1" t="s">
        <v>9640</v>
      </c>
      <c r="C14711" s="1" t="s">
        <v>1976</v>
      </c>
      <c r="D14711" s="1" t="n">
        <v>1</v>
      </c>
      <c r="E14711" s="16" t="n">
        <v>1603.35</v>
      </c>
      <c r="F14711" s="17" t="n">
        <v>0</v>
      </c>
      <c r="G14711" s="16" t="n">
        <v>1603.35</v>
      </c>
      <c r="I14711" s="1" t="str">
        <f aca="false">INDEX(Products!$C$2:$C$51,MATCH(C14711,Products!$A$2:$A$51,0))</f>
        <v>Beauty &amp; Personal Care</v>
      </c>
      <c r="J14711" s="1" t="str">
        <f aca="false">INDEX(Orders!$E$2:$E$8001,MATCH(B14711,Orders!$A$2:$A$8001,0))</f>
        <v>Delivered</v>
      </c>
      <c r="K14711" s="1" t="str">
        <f aca="false">LEFT(INDEX(Orders!$C$2:$C$8001,MATCH(B14711,Orders!$A$2:$A$8001,0)),7)</f>
        <v>2024-11</v>
      </c>
    </row>
    <row r="14712" customFormat="false" ht="15" hidden="false" customHeight="true" outlineLevel="0" collapsed="false">
      <c r="A14712" s="1" t="s">
        <v>25182</v>
      </c>
      <c r="B14712" s="1" t="s">
        <v>9641</v>
      </c>
      <c r="C14712" s="1" t="s">
        <v>2007</v>
      </c>
      <c r="D14712" s="1" t="n">
        <v>3</v>
      </c>
      <c r="E14712" s="16" t="n">
        <v>750.27</v>
      </c>
      <c r="F14712" s="17" t="n">
        <v>0.05</v>
      </c>
      <c r="G14712" s="16" t="n">
        <v>2138.27</v>
      </c>
      <c r="I14712" s="1" t="str">
        <f aca="false">INDEX(Products!$C$2:$C$51,MATCH(C14712,Products!$A$2:$A$51,0))</f>
        <v>Books &amp; Stationery</v>
      </c>
      <c r="J14712" s="1" t="str">
        <f aca="false">INDEX(Orders!$E$2:$E$8001,MATCH(B14712,Orders!$A$2:$A$8001,0))</f>
        <v>Delivered</v>
      </c>
      <c r="K14712" s="1" t="str">
        <f aca="false">LEFT(INDEX(Orders!$C$2:$C$8001,MATCH(B14712,Orders!$A$2:$A$8001,0)),7)</f>
        <v>2025-03</v>
      </c>
    </row>
    <row r="14713" customFormat="false" ht="15" hidden="false" customHeight="true" outlineLevel="0" collapsed="false">
      <c r="A14713" s="1" t="s">
        <v>25183</v>
      </c>
      <c r="B14713" s="1" t="s">
        <v>9641</v>
      </c>
      <c r="C14713" s="1" t="s">
        <v>2006</v>
      </c>
      <c r="D14713" s="1" t="n">
        <v>1</v>
      </c>
      <c r="E14713" s="16" t="n">
        <v>482.17</v>
      </c>
      <c r="F14713" s="17" t="n">
        <v>0</v>
      </c>
      <c r="G14713" s="16" t="n">
        <v>482.17</v>
      </c>
      <c r="I14713" s="1" t="str">
        <f aca="false">INDEX(Products!$C$2:$C$51,MATCH(C14713,Products!$A$2:$A$51,0))</f>
        <v>Books &amp; Stationery</v>
      </c>
      <c r="J14713" s="1" t="str">
        <f aca="false">INDEX(Orders!$E$2:$E$8001,MATCH(B14713,Orders!$A$2:$A$8001,0))</f>
        <v>Delivered</v>
      </c>
      <c r="K14713" s="1" t="str">
        <f aca="false">LEFT(INDEX(Orders!$C$2:$C$8001,MATCH(B14713,Orders!$A$2:$A$8001,0)),7)</f>
        <v>2025-03</v>
      </c>
    </row>
    <row r="14714" customFormat="false" ht="15" hidden="false" customHeight="true" outlineLevel="0" collapsed="false">
      <c r="A14714" s="1" t="s">
        <v>25184</v>
      </c>
      <c r="B14714" s="1" t="s">
        <v>9641</v>
      </c>
      <c r="C14714" s="1" t="s">
        <v>1940</v>
      </c>
      <c r="D14714" s="1" t="n">
        <v>1</v>
      </c>
      <c r="E14714" s="16" t="n">
        <v>2374.52</v>
      </c>
      <c r="F14714" s="17" t="n">
        <v>0</v>
      </c>
      <c r="G14714" s="16" t="n">
        <v>2374.52</v>
      </c>
      <c r="I14714" s="1" t="str">
        <f aca="false">INDEX(Products!$C$2:$C$51,MATCH(C14714,Products!$A$2:$A$51,0))</f>
        <v>Fashion</v>
      </c>
      <c r="J14714" s="1" t="str">
        <f aca="false">INDEX(Orders!$E$2:$E$8001,MATCH(B14714,Orders!$A$2:$A$8001,0))</f>
        <v>Delivered</v>
      </c>
      <c r="K14714" s="1" t="str">
        <f aca="false">LEFT(INDEX(Orders!$C$2:$C$8001,MATCH(B14714,Orders!$A$2:$A$8001,0)),7)</f>
        <v>2025-03</v>
      </c>
    </row>
    <row r="14715" customFormat="false" ht="15" hidden="false" customHeight="true" outlineLevel="0" collapsed="false">
      <c r="A14715" s="1" t="s">
        <v>25185</v>
      </c>
      <c r="B14715" s="1" t="s">
        <v>9641</v>
      </c>
      <c r="C14715" s="1" t="s">
        <v>1959</v>
      </c>
      <c r="D14715" s="1" t="n">
        <v>1</v>
      </c>
      <c r="E14715" s="16" t="n">
        <v>2142.79</v>
      </c>
      <c r="F14715" s="17" t="n">
        <v>0</v>
      </c>
      <c r="G14715" s="16" t="n">
        <v>2142.79</v>
      </c>
      <c r="I14715" s="1" t="str">
        <f aca="false">INDEX(Products!$C$2:$C$51,MATCH(C14715,Products!$A$2:$A$51,0))</f>
        <v>Home &amp; Kitchen</v>
      </c>
      <c r="J14715" s="1" t="str">
        <f aca="false">INDEX(Orders!$E$2:$E$8001,MATCH(B14715,Orders!$A$2:$A$8001,0))</f>
        <v>Delivered</v>
      </c>
      <c r="K14715" s="1" t="str">
        <f aca="false">LEFT(INDEX(Orders!$C$2:$C$8001,MATCH(B14715,Orders!$A$2:$A$8001,0)),7)</f>
        <v>2025-03</v>
      </c>
    </row>
    <row r="14716" customFormat="false" ht="15" hidden="false" customHeight="true" outlineLevel="0" collapsed="false">
      <c r="A14716" s="1" t="s">
        <v>25186</v>
      </c>
      <c r="B14716" s="1" t="s">
        <v>9642</v>
      </c>
      <c r="C14716" s="1" t="s">
        <v>1930</v>
      </c>
      <c r="D14716" s="1" t="n">
        <v>1</v>
      </c>
      <c r="E14716" s="16" t="n">
        <v>2398.35</v>
      </c>
      <c r="F14716" s="17" t="n">
        <v>0.15</v>
      </c>
      <c r="G14716" s="16" t="n">
        <v>2038.6</v>
      </c>
      <c r="I14716" s="1" t="str">
        <f aca="false">INDEX(Products!$C$2:$C$51,MATCH(C14716,Products!$A$2:$A$51,0))</f>
        <v>Electronics</v>
      </c>
      <c r="J14716" s="1" t="str">
        <f aca="false">INDEX(Orders!$E$2:$E$8001,MATCH(B14716,Orders!$A$2:$A$8001,0))</f>
        <v>Delivered</v>
      </c>
      <c r="K14716" s="1" t="str">
        <f aca="false">LEFT(INDEX(Orders!$C$2:$C$8001,MATCH(B14716,Orders!$A$2:$A$8001,0)),7)</f>
        <v>2025-12</v>
      </c>
    </row>
    <row r="14717" customFormat="false" ht="15" hidden="false" customHeight="true" outlineLevel="0" collapsed="false">
      <c r="A14717" s="1" t="s">
        <v>25187</v>
      </c>
      <c r="B14717" s="1" t="s">
        <v>9642</v>
      </c>
      <c r="C14717" s="1" t="s">
        <v>2006</v>
      </c>
      <c r="D14717" s="1" t="n">
        <v>1</v>
      </c>
      <c r="E14717" s="16" t="n">
        <v>482.17</v>
      </c>
      <c r="F14717" s="17" t="n">
        <v>0</v>
      </c>
      <c r="G14717" s="16" t="n">
        <v>482.17</v>
      </c>
      <c r="I14717" s="1" t="str">
        <f aca="false">INDEX(Products!$C$2:$C$51,MATCH(C14717,Products!$A$2:$A$51,0))</f>
        <v>Books &amp; Stationery</v>
      </c>
      <c r="J14717" s="1" t="str">
        <f aca="false">INDEX(Orders!$E$2:$E$8001,MATCH(B14717,Orders!$A$2:$A$8001,0))</f>
        <v>Delivered</v>
      </c>
      <c r="K14717" s="1" t="str">
        <f aca="false">LEFT(INDEX(Orders!$C$2:$C$8001,MATCH(B14717,Orders!$A$2:$A$8001,0)),7)</f>
        <v>2025-12</v>
      </c>
    </row>
    <row r="14718" customFormat="false" ht="15" hidden="false" customHeight="true" outlineLevel="0" collapsed="false">
      <c r="A14718" s="1" t="s">
        <v>25188</v>
      </c>
      <c r="B14718" s="1" t="s">
        <v>9642</v>
      </c>
      <c r="C14718" s="1" t="s">
        <v>1938</v>
      </c>
      <c r="D14718" s="1" t="n">
        <v>3</v>
      </c>
      <c r="E14718" s="16" t="n">
        <v>1572.6</v>
      </c>
      <c r="F14718" s="17" t="n">
        <v>0.15</v>
      </c>
      <c r="G14718" s="16" t="n">
        <v>4010.13</v>
      </c>
      <c r="I14718" s="1" t="str">
        <f aca="false">INDEX(Products!$C$2:$C$51,MATCH(C14718,Products!$A$2:$A$51,0))</f>
        <v>Fashion</v>
      </c>
      <c r="J14718" s="1" t="str">
        <f aca="false">INDEX(Orders!$E$2:$E$8001,MATCH(B14718,Orders!$A$2:$A$8001,0))</f>
        <v>Delivered</v>
      </c>
      <c r="K14718" s="1" t="str">
        <f aca="false">LEFT(INDEX(Orders!$C$2:$C$8001,MATCH(B14718,Orders!$A$2:$A$8001,0)),7)</f>
        <v>2025-12</v>
      </c>
    </row>
    <row r="14719" customFormat="false" ht="15" hidden="false" customHeight="true" outlineLevel="0" collapsed="false">
      <c r="A14719" s="1" t="s">
        <v>25189</v>
      </c>
      <c r="B14719" s="1" t="s">
        <v>9642</v>
      </c>
      <c r="C14719" s="1" t="s">
        <v>1979</v>
      </c>
      <c r="D14719" s="1" t="n">
        <v>1</v>
      </c>
      <c r="E14719" s="16" t="n">
        <v>623</v>
      </c>
      <c r="F14719" s="17" t="n">
        <v>0.05</v>
      </c>
      <c r="G14719" s="16" t="n">
        <v>591.85</v>
      </c>
      <c r="I14719" s="1" t="str">
        <f aca="false">INDEX(Products!$C$2:$C$51,MATCH(C14719,Products!$A$2:$A$51,0))</f>
        <v>Beauty &amp; Personal Care</v>
      </c>
      <c r="J14719" s="1" t="str">
        <f aca="false">INDEX(Orders!$E$2:$E$8001,MATCH(B14719,Orders!$A$2:$A$8001,0))</f>
        <v>Delivered</v>
      </c>
      <c r="K14719" s="1" t="str">
        <f aca="false">LEFT(INDEX(Orders!$C$2:$C$8001,MATCH(B14719,Orders!$A$2:$A$8001,0)),7)</f>
        <v>2025-12</v>
      </c>
    </row>
    <row r="14720" customFormat="false" ht="15" hidden="false" customHeight="true" outlineLevel="0" collapsed="false">
      <c r="A14720" s="1" t="s">
        <v>25190</v>
      </c>
      <c r="B14720" s="1" t="s">
        <v>9643</v>
      </c>
      <c r="C14720" s="1" t="s">
        <v>2006</v>
      </c>
      <c r="D14720" s="1" t="n">
        <v>1</v>
      </c>
      <c r="E14720" s="16" t="n">
        <v>482.17</v>
      </c>
      <c r="F14720" s="17" t="n">
        <v>0.15</v>
      </c>
      <c r="G14720" s="16" t="n">
        <v>409.84</v>
      </c>
      <c r="I14720" s="1" t="str">
        <f aca="false">INDEX(Products!$C$2:$C$51,MATCH(C14720,Products!$A$2:$A$51,0))</f>
        <v>Books &amp; Stationery</v>
      </c>
      <c r="J14720" s="1" t="str">
        <f aca="false">INDEX(Orders!$E$2:$E$8001,MATCH(B14720,Orders!$A$2:$A$8001,0))</f>
        <v>Returned</v>
      </c>
      <c r="K14720" s="1" t="str">
        <f aca="false">LEFT(INDEX(Orders!$C$2:$C$8001,MATCH(B14720,Orders!$A$2:$A$8001,0)),7)</f>
        <v>2024-06</v>
      </c>
    </row>
    <row r="14721" customFormat="false" ht="15" hidden="false" customHeight="true" outlineLevel="0" collapsed="false">
      <c r="A14721" s="1" t="s">
        <v>25191</v>
      </c>
      <c r="B14721" s="1" t="s">
        <v>9643</v>
      </c>
      <c r="C14721" s="1" t="s">
        <v>1973</v>
      </c>
      <c r="D14721" s="1" t="n">
        <v>1</v>
      </c>
      <c r="E14721" s="16" t="n">
        <v>1158.24</v>
      </c>
      <c r="F14721" s="17" t="n">
        <v>0.05</v>
      </c>
      <c r="G14721" s="16" t="n">
        <v>1100.33</v>
      </c>
      <c r="I14721" s="1" t="str">
        <f aca="false">INDEX(Products!$C$2:$C$51,MATCH(C14721,Products!$A$2:$A$51,0))</f>
        <v>Home &amp; Kitchen</v>
      </c>
      <c r="J14721" s="1" t="str">
        <f aca="false">INDEX(Orders!$E$2:$E$8001,MATCH(B14721,Orders!$A$2:$A$8001,0))</f>
        <v>Returned</v>
      </c>
      <c r="K14721" s="1" t="str">
        <f aca="false">LEFT(INDEX(Orders!$C$2:$C$8001,MATCH(B14721,Orders!$A$2:$A$8001,0)),7)</f>
        <v>2024-06</v>
      </c>
    </row>
    <row r="14722" customFormat="false" ht="15" hidden="false" customHeight="true" outlineLevel="0" collapsed="false">
      <c r="A14722" s="1" t="s">
        <v>25192</v>
      </c>
      <c r="B14722" s="1" t="s">
        <v>9643</v>
      </c>
      <c r="C14722" s="1" t="s">
        <v>2000</v>
      </c>
      <c r="D14722" s="1" t="n">
        <v>2</v>
      </c>
      <c r="E14722" s="16" t="n">
        <v>425.08</v>
      </c>
      <c r="F14722" s="17" t="n">
        <v>0</v>
      </c>
      <c r="G14722" s="16" t="n">
        <v>850.16</v>
      </c>
      <c r="I14722" s="1" t="str">
        <f aca="false">INDEX(Products!$C$2:$C$51,MATCH(C14722,Products!$A$2:$A$51,0))</f>
        <v>Books &amp; Stationery</v>
      </c>
      <c r="J14722" s="1" t="str">
        <f aca="false">INDEX(Orders!$E$2:$E$8001,MATCH(B14722,Orders!$A$2:$A$8001,0))</f>
        <v>Returned</v>
      </c>
      <c r="K14722" s="1" t="str">
        <f aca="false">LEFT(INDEX(Orders!$C$2:$C$8001,MATCH(B14722,Orders!$A$2:$A$8001,0)),7)</f>
        <v>2024-06</v>
      </c>
    </row>
    <row r="14723" customFormat="false" ht="15" hidden="false" customHeight="true" outlineLevel="0" collapsed="false">
      <c r="A14723" s="1" t="s">
        <v>25193</v>
      </c>
      <c r="B14723" s="1" t="s">
        <v>9643</v>
      </c>
      <c r="C14723" s="1" t="s">
        <v>1940</v>
      </c>
      <c r="D14723" s="1" t="n">
        <v>1</v>
      </c>
      <c r="E14723" s="16" t="n">
        <v>2374.52</v>
      </c>
      <c r="F14723" s="17" t="n">
        <v>0.05</v>
      </c>
      <c r="G14723" s="16" t="n">
        <v>2255.79</v>
      </c>
      <c r="I14723" s="1" t="str">
        <f aca="false">INDEX(Products!$C$2:$C$51,MATCH(C14723,Products!$A$2:$A$51,0))</f>
        <v>Fashion</v>
      </c>
      <c r="J14723" s="1" t="str">
        <f aca="false">INDEX(Orders!$E$2:$E$8001,MATCH(B14723,Orders!$A$2:$A$8001,0))</f>
        <v>Returned</v>
      </c>
      <c r="K14723" s="1" t="str">
        <f aca="false">LEFT(INDEX(Orders!$C$2:$C$8001,MATCH(B14723,Orders!$A$2:$A$8001,0)),7)</f>
        <v>2024-06</v>
      </c>
    </row>
    <row r="14724" customFormat="false" ht="15" hidden="false" customHeight="true" outlineLevel="0" collapsed="false">
      <c r="A14724" s="1" t="s">
        <v>25194</v>
      </c>
      <c r="B14724" s="1" t="s">
        <v>9644</v>
      </c>
      <c r="C14724" s="1" t="s">
        <v>2006</v>
      </c>
      <c r="D14724" s="1" t="n">
        <v>1</v>
      </c>
      <c r="E14724" s="16" t="n">
        <v>482.17</v>
      </c>
      <c r="F14724" s="17" t="n">
        <v>0.15</v>
      </c>
      <c r="G14724" s="16" t="n">
        <v>409.84</v>
      </c>
      <c r="I14724" s="1" t="str">
        <f aca="false">INDEX(Products!$C$2:$C$51,MATCH(C14724,Products!$A$2:$A$51,0))</f>
        <v>Books &amp; Stationery</v>
      </c>
      <c r="J14724" s="1" t="str">
        <f aca="false">INDEX(Orders!$E$2:$E$8001,MATCH(B14724,Orders!$A$2:$A$8001,0))</f>
        <v>Returned</v>
      </c>
      <c r="K14724" s="1" t="str">
        <f aca="false">LEFT(INDEX(Orders!$C$2:$C$8001,MATCH(B14724,Orders!$A$2:$A$8001,0)),7)</f>
        <v>2025-10</v>
      </c>
    </row>
    <row r="14725" customFormat="false" ht="15" hidden="false" customHeight="true" outlineLevel="0" collapsed="false">
      <c r="A14725" s="1" t="s">
        <v>25195</v>
      </c>
      <c r="B14725" s="1" t="s">
        <v>9644</v>
      </c>
      <c r="C14725" s="1" t="s">
        <v>1975</v>
      </c>
      <c r="D14725" s="1" t="n">
        <v>2</v>
      </c>
      <c r="E14725" s="16" t="n">
        <v>862.99</v>
      </c>
      <c r="F14725" s="17" t="n">
        <v>0</v>
      </c>
      <c r="G14725" s="16" t="n">
        <v>1725.98</v>
      </c>
      <c r="I14725" s="1" t="str">
        <f aca="false">INDEX(Products!$C$2:$C$51,MATCH(C14725,Products!$A$2:$A$51,0))</f>
        <v>Beauty &amp; Personal Care</v>
      </c>
      <c r="J14725" s="1" t="str">
        <f aca="false">INDEX(Orders!$E$2:$E$8001,MATCH(B14725,Orders!$A$2:$A$8001,0))</f>
        <v>Returned</v>
      </c>
      <c r="K14725" s="1" t="str">
        <f aca="false">LEFT(INDEX(Orders!$C$2:$C$8001,MATCH(B14725,Orders!$A$2:$A$8001,0)),7)</f>
        <v>2025-10</v>
      </c>
    </row>
    <row r="14726" customFormat="false" ht="15" hidden="false" customHeight="true" outlineLevel="0" collapsed="false">
      <c r="A14726" s="1" t="s">
        <v>25196</v>
      </c>
      <c r="B14726" s="1" t="s">
        <v>9645</v>
      </c>
      <c r="C14726" s="1" t="s">
        <v>1940</v>
      </c>
      <c r="D14726" s="1" t="n">
        <v>2</v>
      </c>
      <c r="E14726" s="16" t="n">
        <v>2374.52</v>
      </c>
      <c r="F14726" s="17" t="n">
        <v>0</v>
      </c>
      <c r="G14726" s="16" t="n">
        <v>4749.04</v>
      </c>
      <c r="I14726" s="1" t="str">
        <f aca="false">INDEX(Products!$C$2:$C$51,MATCH(C14726,Products!$A$2:$A$51,0))</f>
        <v>Fashion</v>
      </c>
      <c r="J14726" s="1" t="str">
        <f aca="false">INDEX(Orders!$E$2:$E$8001,MATCH(B14726,Orders!$A$2:$A$8001,0))</f>
        <v>Delivered</v>
      </c>
      <c r="K14726" s="1" t="str">
        <f aca="false">LEFT(INDEX(Orders!$C$2:$C$8001,MATCH(B14726,Orders!$A$2:$A$8001,0)),7)</f>
        <v>2025-04</v>
      </c>
    </row>
    <row r="14727" customFormat="false" ht="15" hidden="false" customHeight="true" outlineLevel="0" collapsed="false">
      <c r="A14727" s="1" t="s">
        <v>25197</v>
      </c>
      <c r="B14727" s="1" t="s">
        <v>9645</v>
      </c>
      <c r="C14727" s="1" t="s">
        <v>1976</v>
      </c>
      <c r="D14727" s="1" t="n">
        <v>1</v>
      </c>
      <c r="E14727" s="16" t="n">
        <v>1603.35</v>
      </c>
      <c r="F14727" s="17" t="n">
        <v>0</v>
      </c>
      <c r="G14727" s="16" t="n">
        <v>1603.35</v>
      </c>
      <c r="I14727" s="1" t="str">
        <f aca="false">INDEX(Products!$C$2:$C$51,MATCH(C14727,Products!$A$2:$A$51,0))</f>
        <v>Beauty &amp; Personal Care</v>
      </c>
      <c r="J14727" s="1" t="str">
        <f aca="false">INDEX(Orders!$E$2:$E$8001,MATCH(B14727,Orders!$A$2:$A$8001,0))</f>
        <v>Delivered</v>
      </c>
      <c r="K14727" s="1" t="str">
        <f aca="false">LEFT(INDEX(Orders!$C$2:$C$8001,MATCH(B14727,Orders!$A$2:$A$8001,0)),7)</f>
        <v>2025-04</v>
      </c>
    </row>
    <row r="14728" customFormat="false" ht="15" hidden="false" customHeight="true" outlineLevel="0" collapsed="false">
      <c r="A14728" s="1" t="s">
        <v>25198</v>
      </c>
      <c r="B14728" s="1" t="s">
        <v>9645</v>
      </c>
      <c r="C14728" s="1" t="s">
        <v>1990</v>
      </c>
      <c r="D14728" s="1" t="n">
        <v>2</v>
      </c>
      <c r="E14728" s="16" t="n">
        <v>5311.32</v>
      </c>
      <c r="F14728" s="17" t="n">
        <v>0</v>
      </c>
      <c r="G14728" s="16" t="n">
        <v>10622.64</v>
      </c>
      <c r="I14728" s="1" t="str">
        <f aca="false">INDEX(Products!$C$2:$C$51,MATCH(C14728,Products!$A$2:$A$51,0))</f>
        <v>Sports &amp; Fitness</v>
      </c>
      <c r="J14728" s="1" t="str">
        <f aca="false">INDEX(Orders!$E$2:$E$8001,MATCH(B14728,Orders!$A$2:$A$8001,0))</f>
        <v>Delivered</v>
      </c>
      <c r="K14728" s="1" t="str">
        <f aca="false">LEFT(INDEX(Orders!$C$2:$C$8001,MATCH(B14728,Orders!$A$2:$A$8001,0)),7)</f>
        <v>2025-04</v>
      </c>
    </row>
    <row r="14729" customFormat="false" ht="15" hidden="false" customHeight="true" outlineLevel="0" collapsed="false">
      <c r="A14729" s="1" t="s">
        <v>25199</v>
      </c>
      <c r="B14729" s="1" t="s">
        <v>9645</v>
      </c>
      <c r="C14729" s="1" t="s">
        <v>1953</v>
      </c>
      <c r="D14729" s="1" t="n">
        <v>2</v>
      </c>
      <c r="E14729" s="16" t="n">
        <v>4914.12</v>
      </c>
      <c r="F14729" s="17" t="n">
        <v>0</v>
      </c>
      <c r="G14729" s="16" t="n">
        <v>9828.24</v>
      </c>
      <c r="I14729" s="1" t="str">
        <f aca="false">INDEX(Products!$C$2:$C$51,MATCH(C14729,Products!$A$2:$A$51,0))</f>
        <v>Fashion</v>
      </c>
      <c r="J14729" s="1" t="str">
        <f aca="false">INDEX(Orders!$E$2:$E$8001,MATCH(B14729,Orders!$A$2:$A$8001,0))</f>
        <v>Delivered</v>
      </c>
      <c r="K14729" s="1" t="str">
        <f aca="false">LEFT(INDEX(Orders!$C$2:$C$8001,MATCH(B14729,Orders!$A$2:$A$8001,0)),7)</f>
        <v>2025-04</v>
      </c>
    </row>
    <row r="14730" customFormat="false" ht="15" hidden="false" customHeight="true" outlineLevel="0" collapsed="false">
      <c r="A14730" s="1" t="s">
        <v>25200</v>
      </c>
      <c r="B14730" s="1" t="s">
        <v>9646</v>
      </c>
      <c r="C14730" s="1" t="s">
        <v>2006</v>
      </c>
      <c r="D14730" s="1" t="n">
        <v>1</v>
      </c>
      <c r="E14730" s="16" t="n">
        <v>482.17</v>
      </c>
      <c r="F14730" s="17" t="n">
        <v>0.1</v>
      </c>
      <c r="G14730" s="16" t="n">
        <v>433.95</v>
      </c>
      <c r="I14730" s="1" t="str">
        <f aca="false">INDEX(Products!$C$2:$C$51,MATCH(C14730,Products!$A$2:$A$51,0))</f>
        <v>Books &amp; Stationery</v>
      </c>
      <c r="J14730" s="1" t="str">
        <f aca="false">INDEX(Orders!$E$2:$E$8001,MATCH(B14730,Orders!$A$2:$A$8001,0))</f>
        <v>Delivered</v>
      </c>
      <c r="K14730" s="1" t="str">
        <f aca="false">LEFT(INDEX(Orders!$C$2:$C$8001,MATCH(B14730,Orders!$A$2:$A$8001,0)),7)</f>
        <v>2024-08</v>
      </c>
    </row>
    <row r="14731" customFormat="false" ht="15" hidden="false" customHeight="true" outlineLevel="0" collapsed="false">
      <c r="A14731" s="1" t="s">
        <v>25201</v>
      </c>
      <c r="B14731" s="1" t="s">
        <v>9646</v>
      </c>
      <c r="C14731" s="1" t="s">
        <v>1975</v>
      </c>
      <c r="D14731" s="1" t="n">
        <v>2</v>
      </c>
      <c r="E14731" s="16" t="n">
        <v>862.99</v>
      </c>
      <c r="F14731" s="17" t="n">
        <v>0</v>
      </c>
      <c r="G14731" s="16" t="n">
        <v>1725.98</v>
      </c>
      <c r="I14731" s="1" t="str">
        <f aca="false">INDEX(Products!$C$2:$C$51,MATCH(C14731,Products!$A$2:$A$51,0))</f>
        <v>Beauty &amp; Personal Care</v>
      </c>
      <c r="J14731" s="1" t="str">
        <f aca="false">INDEX(Orders!$E$2:$E$8001,MATCH(B14731,Orders!$A$2:$A$8001,0))</f>
        <v>Delivered</v>
      </c>
      <c r="K14731" s="1" t="str">
        <f aca="false">LEFT(INDEX(Orders!$C$2:$C$8001,MATCH(B14731,Orders!$A$2:$A$8001,0)),7)</f>
        <v>2024-08</v>
      </c>
    </row>
    <row r="14732" customFormat="false" ht="15" hidden="false" customHeight="true" outlineLevel="0" collapsed="false">
      <c r="A14732" s="1" t="s">
        <v>25202</v>
      </c>
      <c r="B14732" s="1" t="s">
        <v>9646</v>
      </c>
      <c r="C14732" s="1" t="s">
        <v>1976</v>
      </c>
      <c r="D14732" s="1" t="n">
        <v>1</v>
      </c>
      <c r="E14732" s="16" t="n">
        <v>1603.35</v>
      </c>
      <c r="F14732" s="17" t="n">
        <v>0</v>
      </c>
      <c r="G14732" s="16" t="n">
        <v>1603.35</v>
      </c>
      <c r="I14732" s="1" t="str">
        <f aca="false">INDEX(Products!$C$2:$C$51,MATCH(C14732,Products!$A$2:$A$51,0))</f>
        <v>Beauty &amp; Personal Care</v>
      </c>
      <c r="J14732" s="1" t="str">
        <f aca="false">INDEX(Orders!$E$2:$E$8001,MATCH(B14732,Orders!$A$2:$A$8001,0))</f>
        <v>Delivered</v>
      </c>
      <c r="K14732" s="1" t="str">
        <f aca="false">LEFT(INDEX(Orders!$C$2:$C$8001,MATCH(B14732,Orders!$A$2:$A$8001,0)),7)</f>
        <v>2024-08</v>
      </c>
    </row>
    <row r="14733" customFormat="false" ht="15" hidden="false" customHeight="true" outlineLevel="0" collapsed="false">
      <c r="A14733" s="1" t="s">
        <v>25203</v>
      </c>
      <c r="B14733" s="1" t="s">
        <v>9647</v>
      </c>
      <c r="C14733" s="1" t="s">
        <v>1926</v>
      </c>
      <c r="D14733" s="1" t="n">
        <v>2</v>
      </c>
      <c r="E14733" s="16" t="n">
        <v>1478.08</v>
      </c>
      <c r="F14733" s="17" t="n">
        <v>0</v>
      </c>
      <c r="G14733" s="16" t="n">
        <v>2956.16</v>
      </c>
      <c r="I14733" s="1" t="str">
        <f aca="false">INDEX(Products!$C$2:$C$51,MATCH(C14733,Products!$A$2:$A$51,0))</f>
        <v>Electronics</v>
      </c>
      <c r="J14733" s="1" t="str">
        <f aca="false">INDEX(Orders!$E$2:$E$8001,MATCH(B14733,Orders!$A$2:$A$8001,0))</f>
        <v>Delivered</v>
      </c>
      <c r="K14733" s="1" t="str">
        <f aca="false">LEFT(INDEX(Orders!$C$2:$C$8001,MATCH(B14733,Orders!$A$2:$A$8001,0)),7)</f>
        <v>2025-04</v>
      </c>
    </row>
    <row r="14734" customFormat="false" ht="15" hidden="false" customHeight="true" outlineLevel="0" collapsed="false">
      <c r="A14734" s="1" t="s">
        <v>25204</v>
      </c>
      <c r="B14734" s="1" t="s">
        <v>9647</v>
      </c>
      <c r="C14734" s="1" t="s">
        <v>2007</v>
      </c>
      <c r="D14734" s="1" t="n">
        <v>1</v>
      </c>
      <c r="E14734" s="16" t="n">
        <v>750.27</v>
      </c>
      <c r="F14734" s="17" t="n">
        <v>0.15</v>
      </c>
      <c r="G14734" s="16" t="n">
        <v>637.73</v>
      </c>
      <c r="I14734" s="1" t="str">
        <f aca="false">INDEX(Products!$C$2:$C$51,MATCH(C14734,Products!$A$2:$A$51,0))</f>
        <v>Books &amp; Stationery</v>
      </c>
      <c r="J14734" s="1" t="str">
        <f aca="false">INDEX(Orders!$E$2:$E$8001,MATCH(B14734,Orders!$A$2:$A$8001,0))</f>
        <v>Delivered</v>
      </c>
      <c r="K14734" s="1" t="str">
        <f aca="false">LEFT(INDEX(Orders!$C$2:$C$8001,MATCH(B14734,Orders!$A$2:$A$8001,0)),7)</f>
        <v>2025-04</v>
      </c>
    </row>
    <row r="14735" customFormat="false" ht="15" hidden="false" customHeight="true" outlineLevel="0" collapsed="false">
      <c r="A14735" s="1" t="s">
        <v>25205</v>
      </c>
      <c r="B14735" s="1" t="s">
        <v>9648</v>
      </c>
      <c r="C14735" s="1" t="s">
        <v>2004</v>
      </c>
      <c r="D14735" s="1" t="n">
        <v>1</v>
      </c>
      <c r="E14735" s="16" t="n">
        <v>645.89</v>
      </c>
      <c r="F14735" s="17" t="n">
        <v>0.2</v>
      </c>
      <c r="G14735" s="16" t="n">
        <v>516.71</v>
      </c>
      <c r="I14735" s="1" t="str">
        <f aca="false">INDEX(Products!$C$2:$C$51,MATCH(C14735,Products!$A$2:$A$51,0))</f>
        <v>Books &amp; Stationery</v>
      </c>
      <c r="J14735" s="1" t="str">
        <f aca="false">INDEX(Orders!$E$2:$E$8001,MATCH(B14735,Orders!$A$2:$A$8001,0))</f>
        <v>Returned</v>
      </c>
      <c r="K14735" s="1" t="str">
        <f aca="false">LEFT(INDEX(Orders!$C$2:$C$8001,MATCH(B14735,Orders!$A$2:$A$8001,0)),7)</f>
        <v>2025-04</v>
      </c>
    </row>
    <row r="14736" customFormat="false" ht="15" hidden="false" customHeight="true" outlineLevel="0" collapsed="false">
      <c r="A14736" s="1" t="s">
        <v>25206</v>
      </c>
      <c r="B14736" s="1" t="s">
        <v>9648</v>
      </c>
      <c r="C14736" s="1" t="s">
        <v>2007</v>
      </c>
      <c r="D14736" s="1" t="n">
        <v>1</v>
      </c>
      <c r="E14736" s="16" t="n">
        <v>750.27</v>
      </c>
      <c r="F14736" s="17" t="n">
        <v>0</v>
      </c>
      <c r="G14736" s="16" t="n">
        <v>750.27</v>
      </c>
      <c r="I14736" s="1" t="str">
        <f aca="false">INDEX(Products!$C$2:$C$51,MATCH(C14736,Products!$A$2:$A$51,0))</f>
        <v>Books &amp; Stationery</v>
      </c>
      <c r="J14736" s="1" t="str">
        <f aca="false">INDEX(Orders!$E$2:$E$8001,MATCH(B14736,Orders!$A$2:$A$8001,0))</f>
        <v>Returned</v>
      </c>
      <c r="K14736" s="1" t="str">
        <f aca="false">LEFT(INDEX(Orders!$C$2:$C$8001,MATCH(B14736,Orders!$A$2:$A$8001,0)),7)</f>
        <v>2025-04</v>
      </c>
    </row>
    <row r="14737" customFormat="false" ht="15" hidden="false" customHeight="true" outlineLevel="0" collapsed="false">
      <c r="A14737" s="1" t="s">
        <v>25207</v>
      </c>
      <c r="B14737" s="1" t="s">
        <v>9648</v>
      </c>
      <c r="C14737" s="1" t="s">
        <v>1953</v>
      </c>
      <c r="D14737" s="1" t="n">
        <v>2</v>
      </c>
      <c r="E14737" s="16" t="n">
        <v>4914.12</v>
      </c>
      <c r="F14737" s="17" t="n">
        <v>0</v>
      </c>
      <c r="G14737" s="16" t="n">
        <v>9828.24</v>
      </c>
      <c r="I14737" s="1" t="str">
        <f aca="false">INDEX(Products!$C$2:$C$51,MATCH(C14737,Products!$A$2:$A$51,0))</f>
        <v>Fashion</v>
      </c>
      <c r="J14737" s="1" t="str">
        <f aca="false">INDEX(Orders!$E$2:$E$8001,MATCH(B14737,Orders!$A$2:$A$8001,0))</f>
        <v>Returned</v>
      </c>
      <c r="K14737" s="1" t="str">
        <f aca="false">LEFT(INDEX(Orders!$C$2:$C$8001,MATCH(B14737,Orders!$A$2:$A$8001,0)),7)</f>
        <v>2025-04</v>
      </c>
    </row>
    <row r="14738" customFormat="false" ht="15" hidden="false" customHeight="true" outlineLevel="0" collapsed="false">
      <c r="A14738" s="1" t="s">
        <v>25208</v>
      </c>
      <c r="B14738" s="1" t="s">
        <v>9649</v>
      </c>
      <c r="C14738" s="1" t="s">
        <v>2002</v>
      </c>
      <c r="D14738" s="1" t="n">
        <v>1</v>
      </c>
      <c r="E14738" s="16" t="n">
        <v>392.75</v>
      </c>
      <c r="F14738" s="17" t="n">
        <v>0</v>
      </c>
      <c r="G14738" s="16" t="n">
        <v>392.75</v>
      </c>
      <c r="I14738" s="1" t="str">
        <f aca="false">INDEX(Products!$C$2:$C$51,MATCH(C14738,Products!$A$2:$A$51,0))</f>
        <v>Books &amp; Stationery</v>
      </c>
      <c r="J14738" s="1" t="str">
        <f aca="false">INDEX(Orders!$E$2:$E$8001,MATCH(B14738,Orders!$A$2:$A$8001,0))</f>
        <v>Delivered</v>
      </c>
      <c r="K14738" s="1" t="str">
        <f aca="false">LEFT(INDEX(Orders!$C$2:$C$8001,MATCH(B14738,Orders!$A$2:$A$8001,0)),7)</f>
        <v>2024-09</v>
      </c>
    </row>
    <row r="14739" customFormat="false" ht="15" hidden="false" customHeight="true" outlineLevel="0" collapsed="false">
      <c r="A14739" s="1" t="s">
        <v>25209</v>
      </c>
      <c r="B14739" s="1" t="s">
        <v>9649</v>
      </c>
      <c r="C14739" s="1" t="s">
        <v>1940</v>
      </c>
      <c r="D14739" s="1" t="n">
        <v>1</v>
      </c>
      <c r="E14739" s="16" t="n">
        <v>2374.52</v>
      </c>
      <c r="F14739" s="17" t="n">
        <v>0.15</v>
      </c>
      <c r="G14739" s="16" t="n">
        <v>2018.34</v>
      </c>
      <c r="I14739" s="1" t="str">
        <f aca="false">INDEX(Products!$C$2:$C$51,MATCH(C14739,Products!$A$2:$A$51,0))</f>
        <v>Fashion</v>
      </c>
      <c r="J14739" s="1" t="str">
        <f aca="false">INDEX(Orders!$E$2:$E$8001,MATCH(B14739,Orders!$A$2:$A$8001,0))</f>
        <v>Delivered</v>
      </c>
      <c r="K14739" s="1" t="str">
        <f aca="false">LEFT(INDEX(Orders!$C$2:$C$8001,MATCH(B14739,Orders!$A$2:$A$8001,0)),7)</f>
        <v>2024-09</v>
      </c>
    </row>
    <row r="14740" customFormat="false" ht="15" hidden="false" customHeight="true" outlineLevel="0" collapsed="false">
      <c r="A14740" s="1" t="s">
        <v>25210</v>
      </c>
      <c r="B14740" s="1" t="s">
        <v>9649</v>
      </c>
      <c r="C14740" s="1" t="s">
        <v>2006</v>
      </c>
      <c r="D14740" s="1" t="n">
        <v>1</v>
      </c>
      <c r="E14740" s="16" t="n">
        <v>482.17</v>
      </c>
      <c r="F14740" s="17" t="n">
        <v>0</v>
      </c>
      <c r="G14740" s="16" t="n">
        <v>482.17</v>
      </c>
      <c r="I14740" s="1" t="str">
        <f aca="false">INDEX(Products!$C$2:$C$51,MATCH(C14740,Products!$A$2:$A$51,0))</f>
        <v>Books &amp; Stationery</v>
      </c>
      <c r="J14740" s="1" t="str">
        <f aca="false">INDEX(Orders!$E$2:$E$8001,MATCH(B14740,Orders!$A$2:$A$8001,0))</f>
        <v>Delivered</v>
      </c>
      <c r="K14740" s="1" t="str">
        <f aca="false">LEFT(INDEX(Orders!$C$2:$C$8001,MATCH(B14740,Orders!$A$2:$A$8001,0)),7)</f>
        <v>2024-09</v>
      </c>
    </row>
    <row r="14741" customFormat="false" ht="15" hidden="false" customHeight="true" outlineLevel="0" collapsed="false">
      <c r="A14741" s="1" t="s">
        <v>25211</v>
      </c>
      <c r="B14741" s="1" t="s">
        <v>9650</v>
      </c>
      <c r="C14741" s="1" t="s">
        <v>1933</v>
      </c>
      <c r="D14741" s="1" t="n">
        <v>2</v>
      </c>
      <c r="E14741" s="16" t="n">
        <v>7194.38</v>
      </c>
      <c r="F14741" s="17" t="n">
        <v>0.05</v>
      </c>
      <c r="G14741" s="16" t="n">
        <v>13669.32</v>
      </c>
      <c r="I14741" s="1" t="str">
        <f aca="false">INDEX(Products!$C$2:$C$51,MATCH(C14741,Products!$A$2:$A$51,0))</f>
        <v>Electronics</v>
      </c>
      <c r="J14741" s="1" t="str">
        <f aca="false">INDEX(Orders!$E$2:$E$8001,MATCH(B14741,Orders!$A$2:$A$8001,0))</f>
        <v>Delivered</v>
      </c>
      <c r="K14741" s="1" t="str">
        <f aca="false">LEFT(INDEX(Orders!$C$2:$C$8001,MATCH(B14741,Orders!$A$2:$A$8001,0)),7)</f>
        <v>2025-11</v>
      </c>
    </row>
    <row r="14742" customFormat="false" ht="15" hidden="false" customHeight="true" outlineLevel="0" collapsed="false">
      <c r="A14742" s="1" t="s">
        <v>25212</v>
      </c>
      <c r="B14742" s="1" t="s">
        <v>9651</v>
      </c>
      <c r="C14742" s="1" t="s">
        <v>1930</v>
      </c>
      <c r="D14742" s="1" t="n">
        <v>3</v>
      </c>
      <c r="E14742" s="16" t="n">
        <v>2398.35</v>
      </c>
      <c r="F14742" s="17" t="n">
        <v>0.1</v>
      </c>
      <c r="G14742" s="16" t="n">
        <v>6475.54</v>
      </c>
      <c r="I14742" s="1" t="str">
        <f aca="false">INDEX(Products!$C$2:$C$51,MATCH(C14742,Products!$A$2:$A$51,0))</f>
        <v>Electronics</v>
      </c>
      <c r="J14742" s="1" t="str">
        <f aca="false">INDEX(Orders!$E$2:$E$8001,MATCH(B14742,Orders!$A$2:$A$8001,0))</f>
        <v>Delivered</v>
      </c>
      <c r="K14742" s="1" t="str">
        <f aca="false">LEFT(INDEX(Orders!$C$2:$C$8001,MATCH(B14742,Orders!$A$2:$A$8001,0)),7)</f>
        <v>2025-04</v>
      </c>
    </row>
    <row r="14743" customFormat="false" ht="15" hidden="false" customHeight="true" outlineLevel="0" collapsed="false">
      <c r="A14743" s="1" t="s">
        <v>25213</v>
      </c>
      <c r="B14743" s="1" t="s">
        <v>9651</v>
      </c>
      <c r="C14743" s="1" t="s">
        <v>1997</v>
      </c>
      <c r="D14743" s="1" t="n">
        <v>1</v>
      </c>
      <c r="E14743" s="16" t="n">
        <v>311.15</v>
      </c>
      <c r="F14743" s="17" t="n">
        <v>0</v>
      </c>
      <c r="G14743" s="16" t="n">
        <v>311.15</v>
      </c>
      <c r="I14743" s="1" t="str">
        <f aca="false">INDEX(Products!$C$2:$C$51,MATCH(C14743,Products!$A$2:$A$51,0))</f>
        <v>Sports &amp; Fitness</v>
      </c>
      <c r="J14743" s="1" t="str">
        <f aca="false">INDEX(Orders!$E$2:$E$8001,MATCH(B14743,Orders!$A$2:$A$8001,0))</f>
        <v>Delivered</v>
      </c>
      <c r="K14743" s="1" t="str">
        <f aca="false">LEFT(INDEX(Orders!$C$2:$C$8001,MATCH(B14743,Orders!$A$2:$A$8001,0)),7)</f>
        <v>2025-04</v>
      </c>
    </row>
    <row r="14744" customFormat="false" ht="15" hidden="false" customHeight="true" outlineLevel="0" collapsed="false">
      <c r="A14744" s="1" t="s">
        <v>25214</v>
      </c>
      <c r="B14744" s="1" t="s">
        <v>9651</v>
      </c>
      <c r="C14744" s="1" t="s">
        <v>1940</v>
      </c>
      <c r="D14744" s="1" t="n">
        <v>1</v>
      </c>
      <c r="E14744" s="16" t="n">
        <v>2374.52</v>
      </c>
      <c r="F14744" s="17" t="n">
        <v>0</v>
      </c>
      <c r="G14744" s="16" t="n">
        <v>2374.52</v>
      </c>
      <c r="I14744" s="1" t="str">
        <f aca="false">INDEX(Products!$C$2:$C$51,MATCH(C14744,Products!$A$2:$A$51,0))</f>
        <v>Fashion</v>
      </c>
      <c r="J14744" s="1" t="str">
        <f aca="false">INDEX(Orders!$E$2:$E$8001,MATCH(B14744,Orders!$A$2:$A$8001,0))</f>
        <v>Delivered</v>
      </c>
      <c r="K14744" s="1" t="str">
        <f aca="false">LEFT(INDEX(Orders!$C$2:$C$8001,MATCH(B14744,Orders!$A$2:$A$8001,0)),7)</f>
        <v>2025-04</v>
      </c>
    </row>
    <row r="14745" customFormat="false" ht="15" hidden="false" customHeight="true" outlineLevel="0" collapsed="false">
      <c r="A14745" s="1" t="s">
        <v>25215</v>
      </c>
      <c r="B14745" s="1" t="s">
        <v>9652</v>
      </c>
      <c r="C14745" s="1" t="s">
        <v>1975</v>
      </c>
      <c r="D14745" s="1" t="n">
        <v>1</v>
      </c>
      <c r="E14745" s="16" t="n">
        <v>862.99</v>
      </c>
      <c r="F14745" s="17" t="n">
        <v>0.1</v>
      </c>
      <c r="G14745" s="16" t="n">
        <v>776.69</v>
      </c>
      <c r="I14745" s="1" t="str">
        <f aca="false">INDEX(Products!$C$2:$C$51,MATCH(C14745,Products!$A$2:$A$51,0))</f>
        <v>Beauty &amp; Personal Care</v>
      </c>
      <c r="J14745" s="1" t="str">
        <f aca="false">INDEX(Orders!$E$2:$E$8001,MATCH(B14745,Orders!$A$2:$A$8001,0))</f>
        <v>Delivered</v>
      </c>
      <c r="K14745" s="1" t="str">
        <f aca="false">LEFT(INDEX(Orders!$C$2:$C$8001,MATCH(B14745,Orders!$A$2:$A$8001,0)),7)</f>
        <v>2024-12</v>
      </c>
    </row>
    <row r="14746" customFormat="false" ht="15" hidden="false" customHeight="true" outlineLevel="0" collapsed="false">
      <c r="A14746" s="1" t="s">
        <v>25216</v>
      </c>
      <c r="B14746" s="1" t="s">
        <v>9653</v>
      </c>
      <c r="C14746" s="1" t="s">
        <v>2007</v>
      </c>
      <c r="D14746" s="1" t="n">
        <v>1</v>
      </c>
      <c r="E14746" s="16" t="n">
        <v>750.27</v>
      </c>
      <c r="F14746" s="17" t="n">
        <v>0.05</v>
      </c>
      <c r="G14746" s="16" t="n">
        <v>712.76</v>
      </c>
      <c r="I14746" s="1" t="str">
        <f aca="false">INDEX(Products!$C$2:$C$51,MATCH(C14746,Products!$A$2:$A$51,0))</f>
        <v>Books &amp; Stationery</v>
      </c>
      <c r="J14746" s="1" t="str">
        <f aca="false">INDEX(Orders!$E$2:$E$8001,MATCH(B14746,Orders!$A$2:$A$8001,0))</f>
        <v>Delivered</v>
      </c>
      <c r="K14746" s="1" t="str">
        <f aca="false">LEFT(INDEX(Orders!$C$2:$C$8001,MATCH(B14746,Orders!$A$2:$A$8001,0)),7)</f>
        <v>2024-12</v>
      </c>
    </row>
    <row r="14747" customFormat="false" ht="15" hidden="false" customHeight="true" outlineLevel="0" collapsed="false">
      <c r="A14747" s="1" t="s">
        <v>25217</v>
      </c>
      <c r="B14747" s="1" t="s">
        <v>9653</v>
      </c>
      <c r="C14747" s="1" t="s">
        <v>1931</v>
      </c>
      <c r="D14747" s="1" t="n">
        <v>1</v>
      </c>
      <c r="E14747" s="16" t="n">
        <v>1111.28</v>
      </c>
      <c r="F14747" s="17" t="n">
        <v>0.05</v>
      </c>
      <c r="G14747" s="16" t="n">
        <v>1055.72</v>
      </c>
      <c r="I14747" s="1" t="str">
        <f aca="false">INDEX(Products!$C$2:$C$51,MATCH(C14747,Products!$A$2:$A$51,0))</f>
        <v>Electronics</v>
      </c>
      <c r="J14747" s="1" t="str">
        <f aca="false">INDEX(Orders!$E$2:$E$8001,MATCH(B14747,Orders!$A$2:$A$8001,0))</f>
        <v>Delivered</v>
      </c>
      <c r="K14747" s="1" t="str">
        <f aca="false">LEFT(INDEX(Orders!$C$2:$C$8001,MATCH(B14747,Orders!$A$2:$A$8001,0)),7)</f>
        <v>2024-12</v>
      </c>
    </row>
    <row r="14748" customFormat="false" ht="15" hidden="false" customHeight="true" outlineLevel="0" collapsed="false">
      <c r="A14748" s="1" t="s">
        <v>25218</v>
      </c>
      <c r="B14748" s="1" t="s">
        <v>9654</v>
      </c>
      <c r="C14748" s="1" t="s">
        <v>1977</v>
      </c>
      <c r="D14748" s="1" t="n">
        <v>1</v>
      </c>
      <c r="E14748" s="16" t="n">
        <v>2386.05</v>
      </c>
      <c r="F14748" s="17" t="n">
        <v>0.1</v>
      </c>
      <c r="G14748" s="16" t="n">
        <v>2147.45</v>
      </c>
      <c r="I14748" s="1" t="str">
        <f aca="false">INDEX(Products!$C$2:$C$51,MATCH(C14748,Products!$A$2:$A$51,0))</f>
        <v>Beauty &amp; Personal Care</v>
      </c>
      <c r="J14748" s="1" t="str">
        <f aca="false">INDEX(Orders!$E$2:$E$8001,MATCH(B14748,Orders!$A$2:$A$8001,0))</f>
        <v>Delivered</v>
      </c>
      <c r="K14748" s="1" t="str">
        <f aca="false">LEFT(INDEX(Orders!$C$2:$C$8001,MATCH(B14748,Orders!$A$2:$A$8001,0)),7)</f>
        <v>2025-03</v>
      </c>
    </row>
    <row r="14749" customFormat="false" ht="15" hidden="false" customHeight="true" outlineLevel="0" collapsed="false">
      <c r="A14749" s="1" t="s">
        <v>25219</v>
      </c>
      <c r="B14749" s="1" t="s">
        <v>9654</v>
      </c>
      <c r="C14749" s="1" t="s">
        <v>1953</v>
      </c>
      <c r="D14749" s="1" t="n">
        <v>1</v>
      </c>
      <c r="E14749" s="16" t="n">
        <v>4914.12</v>
      </c>
      <c r="F14749" s="17" t="n">
        <v>0.05</v>
      </c>
      <c r="G14749" s="16" t="n">
        <v>4668.41</v>
      </c>
      <c r="I14749" s="1" t="str">
        <f aca="false">INDEX(Products!$C$2:$C$51,MATCH(C14749,Products!$A$2:$A$51,0))</f>
        <v>Fashion</v>
      </c>
      <c r="J14749" s="1" t="str">
        <f aca="false">INDEX(Orders!$E$2:$E$8001,MATCH(B14749,Orders!$A$2:$A$8001,0))</f>
        <v>Delivered</v>
      </c>
      <c r="K14749" s="1" t="str">
        <f aca="false">LEFT(INDEX(Orders!$C$2:$C$8001,MATCH(B14749,Orders!$A$2:$A$8001,0)),7)</f>
        <v>2025-03</v>
      </c>
    </row>
    <row r="14750" customFormat="false" ht="15" hidden="false" customHeight="true" outlineLevel="0" collapsed="false">
      <c r="A14750" s="1" t="s">
        <v>25220</v>
      </c>
      <c r="B14750" s="1" t="s">
        <v>9654</v>
      </c>
      <c r="C14750" s="1" t="s">
        <v>2006</v>
      </c>
      <c r="D14750" s="1" t="n">
        <v>1</v>
      </c>
      <c r="E14750" s="16" t="n">
        <v>482.17</v>
      </c>
      <c r="F14750" s="17" t="n">
        <v>0.1</v>
      </c>
      <c r="G14750" s="16" t="n">
        <v>433.95</v>
      </c>
      <c r="I14750" s="1" t="str">
        <f aca="false">INDEX(Products!$C$2:$C$51,MATCH(C14750,Products!$A$2:$A$51,0))</f>
        <v>Books &amp; Stationery</v>
      </c>
      <c r="J14750" s="1" t="str">
        <f aca="false">INDEX(Orders!$E$2:$E$8001,MATCH(B14750,Orders!$A$2:$A$8001,0))</f>
        <v>Delivered</v>
      </c>
      <c r="K14750" s="1" t="str">
        <f aca="false">LEFT(INDEX(Orders!$C$2:$C$8001,MATCH(B14750,Orders!$A$2:$A$8001,0)),7)</f>
        <v>2025-03</v>
      </c>
    </row>
    <row r="14751" customFormat="false" ht="15" hidden="false" customHeight="true" outlineLevel="0" collapsed="false">
      <c r="A14751" s="1" t="s">
        <v>25221</v>
      </c>
      <c r="B14751" s="1" t="s">
        <v>9654</v>
      </c>
      <c r="C14751" s="1" t="s">
        <v>1930</v>
      </c>
      <c r="D14751" s="1" t="n">
        <v>1</v>
      </c>
      <c r="E14751" s="16" t="n">
        <v>2398.35</v>
      </c>
      <c r="F14751" s="17" t="n">
        <v>0.1</v>
      </c>
      <c r="G14751" s="16" t="n">
        <v>2158.52</v>
      </c>
      <c r="I14751" s="1" t="str">
        <f aca="false">INDEX(Products!$C$2:$C$51,MATCH(C14751,Products!$A$2:$A$51,0))</f>
        <v>Electronics</v>
      </c>
      <c r="J14751" s="1" t="str">
        <f aca="false">INDEX(Orders!$E$2:$E$8001,MATCH(B14751,Orders!$A$2:$A$8001,0))</f>
        <v>Delivered</v>
      </c>
      <c r="K14751" s="1" t="str">
        <f aca="false">LEFT(INDEX(Orders!$C$2:$C$8001,MATCH(B14751,Orders!$A$2:$A$8001,0)),7)</f>
        <v>2025-03</v>
      </c>
    </row>
    <row r="14752" customFormat="false" ht="15" hidden="false" customHeight="true" outlineLevel="0" collapsed="false">
      <c r="A14752" s="1" t="s">
        <v>25222</v>
      </c>
      <c r="B14752" s="1" t="s">
        <v>9655</v>
      </c>
      <c r="C14752" s="1" t="s">
        <v>1940</v>
      </c>
      <c r="D14752" s="1" t="n">
        <v>1</v>
      </c>
      <c r="E14752" s="16" t="n">
        <v>2374.52</v>
      </c>
      <c r="F14752" s="17" t="n">
        <v>0.2</v>
      </c>
      <c r="G14752" s="16" t="n">
        <v>1899.62</v>
      </c>
      <c r="I14752" s="1" t="str">
        <f aca="false">INDEX(Products!$C$2:$C$51,MATCH(C14752,Products!$A$2:$A$51,0))</f>
        <v>Fashion</v>
      </c>
      <c r="J14752" s="1" t="str">
        <f aca="false">INDEX(Orders!$E$2:$E$8001,MATCH(B14752,Orders!$A$2:$A$8001,0))</f>
        <v>Delivered</v>
      </c>
      <c r="K14752" s="1" t="str">
        <f aca="false">LEFT(INDEX(Orders!$C$2:$C$8001,MATCH(B14752,Orders!$A$2:$A$8001,0)),7)</f>
        <v>2025-11</v>
      </c>
    </row>
    <row r="14753" customFormat="false" ht="15" hidden="false" customHeight="true" outlineLevel="0" collapsed="false">
      <c r="A14753" s="1" t="s">
        <v>25223</v>
      </c>
      <c r="B14753" s="1" t="s">
        <v>9655</v>
      </c>
      <c r="C14753" s="1" t="s">
        <v>1959</v>
      </c>
      <c r="D14753" s="1" t="n">
        <v>1</v>
      </c>
      <c r="E14753" s="16" t="n">
        <v>2142.79</v>
      </c>
      <c r="F14753" s="17" t="n">
        <v>0</v>
      </c>
      <c r="G14753" s="16" t="n">
        <v>2142.79</v>
      </c>
      <c r="I14753" s="1" t="str">
        <f aca="false">INDEX(Products!$C$2:$C$51,MATCH(C14753,Products!$A$2:$A$51,0))</f>
        <v>Home &amp; Kitchen</v>
      </c>
      <c r="J14753" s="1" t="str">
        <f aca="false">INDEX(Orders!$E$2:$E$8001,MATCH(B14753,Orders!$A$2:$A$8001,0))</f>
        <v>Delivered</v>
      </c>
      <c r="K14753" s="1" t="str">
        <f aca="false">LEFT(INDEX(Orders!$C$2:$C$8001,MATCH(B14753,Orders!$A$2:$A$8001,0)),7)</f>
        <v>2025-11</v>
      </c>
    </row>
    <row r="14754" customFormat="false" ht="15" hidden="false" customHeight="true" outlineLevel="0" collapsed="false">
      <c r="A14754" s="1" t="s">
        <v>25224</v>
      </c>
      <c r="B14754" s="1" t="s">
        <v>9656</v>
      </c>
      <c r="C14754" s="1" t="s">
        <v>1922</v>
      </c>
      <c r="D14754" s="1" t="n">
        <v>2</v>
      </c>
      <c r="E14754" s="16" t="n">
        <v>3142.61</v>
      </c>
      <c r="F14754" s="17" t="n">
        <v>0</v>
      </c>
      <c r="G14754" s="16" t="n">
        <v>6285.22</v>
      </c>
      <c r="I14754" s="1" t="str">
        <f aca="false">INDEX(Products!$C$2:$C$51,MATCH(C14754,Products!$A$2:$A$51,0))</f>
        <v>Electronics</v>
      </c>
      <c r="J14754" s="1" t="str">
        <f aca="false">INDEX(Orders!$E$2:$E$8001,MATCH(B14754,Orders!$A$2:$A$8001,0))</f>
        <v>Delivered</v>
      </c>
      <c r="K14754" s="1" t="str">
        <f aca="false">LEFT(INDEX(Orders!$C$2:$C$8001,MATCH(B14754,Orders!$A$2:$A$8001,0)),7)</f>
        <v>2025-07</v>
      </c>
    </row>
    <row r="14755" customFormat="false" ht="15" hidden="false" customHeight="true" outlineLevel="0" collapsed="false">
      <c r="A14755" s="1" t="s">
        <v>25225</v>
      </c>
      <c r="B14755" s="1" t="s">
        <v>9657</v>
      </c>
      <c r="C14755" s="1" t="s">
        <v>1930</v>
      </c>
      <c r="D14755" s="1" t="n">
        <v>1</v>
      </c>
      <c r="E14755" s="16" t="n">
        <v>2398.35</v>
      </c>
      <c r="F14755" s="17" t="n">
        <v>0</v>
      </c>
      <c r="G14755" s="16" t="n">
        <v>2398.35</v>
      </c>
      <c r="I14755" s="1" t="str">
        <f aca="false">INDEX(Products!$C$2:$C$51,MATCH(C14755,Products!$A$2:$A$51,0))</f>
        <v>Electronics</v>
      </c>
      <c r="J14755" s="1" t="str">
        <f aca="false">INDEX(Orders!$E$2:$E$8001,MATCH(B14755,Orders!$A$2:$A$8001,0))</f>
        <v>Delivered</v>
      </c>
      <c r="K14755" s="1" t="str">
        <f aca="false">LEFT(INDEX(Orders!$C$2:$C$8001,MATCH(B14755,Orders!$A$2:$A$8001,0)),7)</f>
        <v>2025-12</v>
      </c>
    </row>
    <row r="14756" customFormat="false" ht="15" hidden="false" customHeight="true" outlineLevel="0" collapsed="false">
      <c r="A14756" s="1" t="s">
        <v>25226</v>
      </c>
      <c r="B14756" s="1" t="s">
        <v>9657</v>
      </c>
      <c r="C14756" s="1" t="s">
        <v>1975</v>
      </c>
      <c r="D14756" s="1" t="n">
        <v>3</v>
      </c>
      <c r="E14756" s="16" t="n">
        <v>862.99</v>
      </c>
      <c r="F14756" s="17" t="n">
        <v>0</v>
      </c>
      <c r="G14756" s="16" t="n">
        <v>2588.97</v>
      </c>
      <c r="I14756" s="1" t="str">
        <f aca="false">INDEX(Products!$C$2:$C$51,MATCH(C14756,Products!$A$2:$A$51,0))</f>
        <v>Beauty &amp; Personal Care</v>
      </c>
      <c r="J14756" s="1" t="str">
        <f aca="false">INDEX(Orders!$E$2:$E$8001,MATCH(B14756,Orders!$A$2:$A$8001,0))</f>
        <v>Delivered</v>
      </c>
      <c r="K14756" s="1" t="str">
        <f aca="false">LEFT(INDEX(Orders!$C$2:$C$8001,MATCH(B14756,Orders!$A$2:$A$8001,0)),7)</f>
        <v>2025-12</v>
      </c>
    </row>
    <row r="14757" customFormat="false" ht="15" hidden="false" customHeight="true" outlineLevel="0" collapsed="false">
      <c r="A14757" s="1" t="s">
        <v>25227</v>
      </c>
      <c r="B14757" s="1" t="s">
        <v>9658</v>
      </c>
      <c r="C14757" s="1" t="s">
        <v>1953</v>
      </c>
      <c r="D14757" s="1" t="n">
        <v>3</v>
      </c>
      <c r="E14757" s="16" t="n">
        <v>4914.12</v>
      </c>
      <c r="F14757" s="17" t="n">
        <v>0.1</v>
      </c>
      <c r="G14757" s="16" t="n">
        <v>13268.12</v>
      </c>
      <c r="I14757" s="1" t="str">
        <f aca="false">INDEX(Products!$C$2:$C$51,MATCH(C14757,Products!$A$2:$A$51,0))</f>
        <v>Fashion</v>
      </c>
      <c r="J14757" s="1" t="str">
        <f aca="false">INDEX(Orders!$E$2:$E$8001,MATCH(B14757,Orders!$A$2:$A$8001,0))</f>
        <v>Delivered</v>
      </c>
      <c r="K14757" s="1" t="str">
        <f aca="false">LEFT(INDEX(Orders!$C$2:$C$8001,MATCH(B14757,Orders!$A$2:$A$8001,0)),7)</f>
        <v>2025-07</v>
      </c>
    </row>
    <row r="14758" customFormat="false" ht="15" hidden="false" customHeight="true" outlineLevel="0" collapsed="false">
      <c r="A14758" s="1" t="s">
        <v>25228</v>
      </c>
      <c r="B14758" s="1" t="s">
        <v>9658</v>
      </c>
      <c r="C14758" s="1" t="s">
        <v>1975</v>
      </c>
      <c r="D14758" s="1" t="n">
        <v>1</v>
      </c>
      <c r="E14758" s="16" t="n">
        <v>862.99</v>
      </c>
      <c r="F14758" s="17" t="n">
        <v>0.2</v>
      </c>
      <c r="G14758" s="16" t="n">
        <v>690.39</v>
      </c>
      <c r="I14758" s="1" t="str">
        <f aca="false">INDEX(Products!$C$2:$C$51,MATCH(C14758,Products!$A$2:$A$51,0))</f>
        <v>Beauty &amp; Personal Care</v>
      </c>
      <c r="J14758" s="1" t="str">
        <f aca="false">INDEX(Orders!$E$2:$E$8001,MATCH(B14758,Orders!$A$2:$A$8001,0))</f>
        <v>Delivered</v>
      </c>
      <c r="K14758" s="1" t="str">
        <f aca="false">LEFT(INDEX(Orders!$C$2:$C$8001,MATCH(B14758,Orders!$A$2:$A$8001,0)),7)</f>
        <v>2025-07</v>
      </c>
    </row>
    <row r="14759" customFormat="false" ht="15" hidden="false" customHeight="true" outlineLevel="0" collapsed="false">
      <c r="A14759" s="1" t="s">
        <v>25229</v>
      </c>
      <c r="B14759" s="1" t="s">
        <v>9659</v>
      </c>
      <c r="C14759" s="1" t="s">
        <v>2007</v>
      </c>
      <c r="D14759" s="1" t="n">
        <v>1</v>
      </c>
      <c r="E14759" s="16" t="n">
        <v>750.27</v>
      </c>
      <c r="F14759" s="17" t="n">
        <v>0</v>
      </c>
      <c r="G14759" s="16" t="n">
        <v>750.27</v>
      </c>
      <c r="I14759" s="1" t="str">
        <f aca="false">INDEX(Products!$C$2:$C$51,MATCH(C14759,Products!$A$2:$A$51,0))</f>
        <v>Books &amp; Stationery</v>
      </c>
      <c r="J14759" s="1" t="str">
        <f aca="false">INDEX(Orders!$E$2:$E$8001,MATCH(B14759,Orders!$A$2:$A$8001,0))</f>
        <v>Returned</v>
      </c>
      <c r="K14759" s="1" t="str">
        <f aca="false">LEFT(INDEX(Orders!$C$2:$C$8001,MATCH(B14759,Orders!$A$2:$A$8001,0)),7)</f>
        <v>2025-11</v>
      </c>
    </row>
    <row r="14760" customFormat="false" ht="15" hidden="false" customHeight="true" outlineLevel="0" collapsed="false">
      <c r="A14760" s="1" t="s">
        <v>25230</v>
      </c>
      <c r="B14760" s="1" t="s">
        <v>9660</v>
      </c>
      <c r="C14760" s="1" t="s">
        <v>1990</v>
      </c>
      <c r="D14760" s="1" t="n">
        <v>2</v>
      </c>
      <c r="E14760" s="16" t="n">
        <v>5311.32</v>
      </c>
      <c r="F14760" s="17" t="n">
        <v>0.1</v>
      </c>
      <c r="G14760" s="16" t="n">
        <v>9560.38</v>
      </c>
      <c r="I14760" s="1" t="str">
        <f aca="false">INDEX(Products!$C$2:$C$51,MATCH(C14760,Products!$A$2:$A$51,0))</f>
        <v>Sports &amp; Fitness</v>
      </c>
      <c r="J14760" s="1" t="str">
        <f aca="false">INDEX(Orders!$E$2:$E$8001,MATCH(B14760,Orders!$A$2:$A$8001,0))</f>
        <v>Delivered</v>
      </c>
      <c r="K14760" s="1" t="str">
        <f aca="false">LEFT(INDEX(Orders!$C$2:$C$8001,MATCH(B14760,Orders!$A$2:$A$8001,0)),7)</f>
        <v>2025-07</v>
      </c>
    </row>
    <row r="14761" customFormat="false" ht="15" hidden="false" customHeight="true" outlineLevel="0" collapsed="false">
      <c r="A14761" s="1" t="s">
        <v>25231</v>
      </c>
      <c r="B14761" s="1" t="s">
        <v>9661</v>
      </c>
      <c r="C14761" s="1" t="s">
        <v>1953</v>
      </c>
      <c r="D14761" s="1" t="n">
        <v>1</v>
      </c>
      <c r="E14761" s="16" t="n">
        <v>4914.12</v>
      </c>
      <c r="F14761" s="17" t="n">
        <v>0</v>
      </c>
      <c r="G14761" s="16" t="n">
        <v>4914.12</v>
      </c>
      <c r="I14761" s="1" t="str">
        <f aca="false">INDEX(Products!$C$2:$C$51,MATCH(C14761,Products!$A$2:$A$51,0))</f>
        <v>Fashion</v>
      </c>
      <c r="J14761" s="1" t="str">
        <f aca="false">INDEX(Orders!$E$2:$E$8001,MATCH(B14761,Orders!$A$2:$A$8001,0))</f>
        <v>Delivered</v>
      </c>
      <c r="K14761" s="1" t="str">
        <f aca="false">LEFT(INDEX(Orders!$C$2:$C$8001,MATCH(B14761,Orders!$A$2:$A$8001,0)),7)</f>
        <v>2025-11</v>
      </c>
    </row>
    <row r="14762" customFormat="false" ht="15" hidden="false" customHeight="true" outlineLevel="0" collapsed="false">
      <c r="A14762" s="1" t="s">
        <v>25232</v>
      </c>
      <c r="B14762" s="1" t="s">
        <v>9661</v>
      </c>
      <c r="C14762" s="1" t="s">
        <v>1997</v>
      </c>
      <c r="D14762" s="1" t="n">
        <v>1</v>
      </c>
      <c r="E14762" s="16" t="n">
        <v>311.15</v>
      </c>
      <c r="F14762" s="17" t="n">
        <v>0.2</v>
      </c>
      <c r="G14762" s="16" t="n">
        <v>248.92</v>
      </c>
      <c r="I14762" s="1" t="str">
        <f aca="false">INDEX(Products!$C$2:$C$51,MATCH(C14762,Products!$A$2:$A$51,0))</f>
        <v>Sports &amp; Fitness</v>
      </c>
      <c r="J14762" s="1" t="str">
        <f aca="false">INDEX(Orders!$E$2:$E$8001,MATCH(B14762,Orders!$A$2:$A$8001,0))</f>
        <v>Delivered</v>
      </c>
      <c r="K14762" s="1" t="str">
        <f aca="false">LEFT(INDEX(Orders!$C$2:$C$8001,MATCH(B14762,Orders!$A$2:$A$8001,0)),7)</f>
        <v>2025-11</v>
      </c>
    </row>
    <row r="14763" customFormat="false" ht="15" hidden="false" customHeight="true" outlineLevel="0" collapsed="false">
      <c r="A14763" s="1" t="s">
        <v>25233</v>
      </c>
      <c r="B14763" s="1" t="s">
        <v>9662</v>
      </c>
      <c r="C14763" s="1" t="s">
        <v>1940</v>
      </c>
      <c r="D14763" s="1" t="n">
        <v>1</v>
      </c>
      <c r="E14763" s="16" t="n">
        <v>2374.52</v>
      </c>
      <c r="F14763" s="17" t="n">
        <v>0.1</v>
      </c>
      <c r="G14763" s="16" t="n">
        <v>2137.07</v>
      </c>
      <c r="I14763" s="1" t="str">
        <f aca="false">INDEX(Products!$C$2:$C$51,MATCH(C14763,Products!$A$2:$A$51,0))</f>
        <v>Fashion</v>
      </c>
      <c r="J14763" s="1" t="str">
        <f aca="false">INDEX(Orders!$E$2:$E$8001,MATCH(B14763,Orders!$A$2:$A$8001,0))</f>
        <v>Delivered</v>
      </c>
      <c r="K14763" s="1" t="str">
        <f aca="false">LEFT(INDEX(Orders!$C$2:$C$8001,MATCH(B14763,Orders!$A$2:$A$8001,0)),7)</f>
        <v>2024-12</v>
      </c>
    </row>
    <row r="14764" customFormat="false" ht="15" hidden="false" customHeight="true" outlineLevel="0" collapsed="false">
      <c r="A14764" s="1" t="s">
        <v>25234</v>
      </c>
      <c r="B14764" s="1" t="s">
        <v>9662</v>
      </c>
      <c r="C14764" s="1" t="s">
        <v>1997</v>
      </c>
      <c r="D14764" s="1" t="n">
        <v>1</v>
      </c>
      <c r="E14764" s="16" t="n">
        <v>311.15</v>
      </c>
      <c r="F14764" s="17" t="n">
        <v>0.1</v>
      </c>
      <c r="G14764" s="16" t="n">
        <v>280.03</v>
      </c>
      <c r="I14764" s="1" t="str">
        <f aca="false">INDEX(Products!$C$2:$C$51,MATCH(C14764,Products!$A$2:$A$51,0))</f>
        <v>Sports &amp; Fitness</v>
      </c>
      <c r="J14764" s="1" t="str">
        <f aca="false">INDEX(Orders!$E$2:$E$8001,MATCH(B14764,Orders!$A$2:$A$8001,0))</f>
        <v>Delivered</v>
      </c>
      <c r="K14764" s="1" t="str">
        <f aca="false">LEFT(INDEX(Orders!$C$2:$C$8001,MATCH(B14764,Orders!$A$2:$A$8001,0)),7)</f>
        <v>2024-12</v>
      </c>
    </row>
    <row r="14765" customFormat="false" ht="15" hidden="false" customHeight="true" outlineLevel="0" collapsed="false">
      <c r="A14765" s="1" t="s">
        <v>25235</v>
      </c>
      <c r="B14765" s="1" t="s">
        <v>9662</v>
      </c>
      <c r="C14765" s="1" t="s">
        <v>1975</v>
      </c>
      <c r="D14765" s="1" t="n">
        <v>2</v>
      </c>
      <c r="E14765" s="16" t="n">
        <v>862.99</v>
      </c>
      <c r="F14765" s="17" t="n">
        <v>0</v>
      </c>
      <c r="G14765" s="16" t="n">
        <v>1725.98</v>
      </c>
      <c r="I14765" s="1" t="str">
        <f aca="false">INDEX(Products!$C$2:$C$51,MATCH(C14765,Products!$A$2:$A$51,0))</f>
        <v>Beauty &amp; Personal Care</v>
      </c>
      <c r="J14765" s="1" t="str">
        <f aca="false">INDEX(Orders!$E$2:$E$8001,MATCH(B14765,Orders!$A$2:$A$8001,0))</f>
        <v>Delivered</v>
      </c>
      <c r="K14765" s="1" t="str">
        <f aca="false">LEFT(INDEX(Orders!$C$2:$C$8001,MATCH(B14765,Orders!$A$2:$A$8001,0)),7)</f>
        <v>2024-12</v>
      </c>
    </row>
    <row r="14766" customFormat="false" ht="15" hidden="false" customHeight="true" outlineLevel="0" collapsed="false">
      <c r="A14766" s="1" t="s">
        <v>25236</v>
      </c>
      <c r="B14766" s="1" t="s">
        <v>9663</v>
      </c>
      <c r="C14766" s="1" t="s">
        <v>1930</v>
      </c>
      <c r="D14766" s="1" t="n">
        <v>2</v>
      </c>
      <c r="E14766" s="16" t="n">
        <v>2398.35</v>
      </c>
      <c r="F14766" s="17" t="n">
        <v>0</v>
      </c>
      <c r="G14766" s="16" t="n">
        <v>4796.7</v>
      </c>
      <c r="I14766" s="1" t="str">
        <f aca="false">INDEX(Products!$C$2:$C$51,MATCH(C14766,Products!$A$2:$A$51,0))</f>
        <v>Electronics</v>
      </c>
      <c r="J14766" s="1" t="str">
        <f aca="false">INDEX(Orders!$E$2:$E$8001,MATCH(B14766,Orders!$A$2:$A$8001,0))</f>
        <v>Delivered</v>
      </c>
      <c r="K14766" s="1" t="str">
        <f aca="false">LEFT(INDEX(Orders!$C$2:$C$8001,MATCH(B14766,Orders!$A$2:$A$8001,0)),7)</f>
        <v>2025-12</v>
      </c>
    </row>
    <row r="14767" customFormat="false" ht="15" hidden="false" customHeight="true" outlineLevel="0" collapsed="false">
      <c r="A14767" s="1" t="s">
        <v>25237</v>
      </c>
      <c r="B14767" s="1" t="s">
        <v>9664</v>
      </c>
      <c r="C14767" s="1" t="s">
        <v>2006</v>
      </c>
      <c r="D14767" s="1" t="n">
        <v>1</v>
      </c>
      <c r="E14767" s="16" t="n">
        <v>482.17</v>
      </c>
      <c r="F14767" s="17" t="n">
        <v>0</v>
      </c>
      <c r="G14767" s="16" t="n">
        <v>482.17</v>
      </c>
      <c r="I14767" s="1" t="str">
        <f aca="false">INDEX(Products!$C$2:$C$51,MATCH(C14767,Products!$A$2:$A$51,0))</f>
        <v>Books &amp; Stationery</v>
      </c>
      <c r="J14767" s="1" t="str">
        <f aca="false">INDEX(Orders!$E$2:$E$8001,MATCH(B14767,Orders!$A$2:$A$8001,0))</f>
        <v>Delivered</v>
      </c>
      <c r="K14767" s="1" t="str">
        <f aca="false">LEFT(INDEX(Orders!$C$2:$C$8001,MATCH(B14767,Orders!$A$2:$A$8001,0)),7)</f>
        <v>2025-05</v>
      </c>
    </row>
    <row r="14768" customFormat="false" ht="15" hidden="false" customHeight="true" outlineLevel="0" collapsed="false">
      <c r="A14768" s="1" t="s">
        <v>25238</v>
      </c>
      <c r="B14768" s="1" t="s">
        <v>9665</v>
      </c>
      <c r="C14768" s="1" t="s">
        <v>1973</v>
      </c>
      <c r="D14768" s="1" t="n">
        <v>1</v>
      </c>
      <c r="E14768" s="16" t="n">
        <v>1158.24</v>
      </c>
      <c r="F14768" s="17" t="n">
        <v>0</v>
      </c>
      <c r="G14768" s="16" t="n">
        <v>1158.24</v>
      </c>
      <c r="I14768" s="1" t="str">
        <f aca="false">INDEX(Products!$C$2:$C$51,MATCH(C14768,Products!$A$2:$A$51,0))</f>
        <v>Home &amp; Kitchen</v>
      </c>
      <c r="J14768" s="1" t="str">
        <f aca="false">INDEX(Orders!$E$2:$E$8001,MATCH(B14768,Orders!$A$2:$A$8001,0))</f>
        <v>Delivered</v>
      </c>
      <c r="K14768" s="1" t="str">
        <f aca="false">LEFT(INDEX(Orders!$C$2:$C$8001,MATCH(B14768,Orders!$A$2:$A$8001,0)),7)</f>
        <v>2025-08</v>
      </c>
    </row>
    <row r="14769" customFormat="false" ht="15" hidden="false" customHeight="true" outlineLevel="0" collapsed="false">
      <c r="A14769" s="1" t="s">
        <v>25239</v>
      </c>
      <c r="B14769" s="1" t="s">
        <v>9665</v>
      </c>
      <c r="C14769" s="1" t="s">
        <v>1979</v>
      </c>
      <c r="D14769" s="1" t="n">
        <v>1</v>
      </c>
      <c r="E14769" s="16" t="n">
        <v>623</v>
      </c>
      <c r="F14769" s="17" t="n">
        <v>0</v>
      </c>
      <c r="G14769" s="16" t="n">
        <v>623</v>
      </c>
      <c r="I14769" s="1" t="str">
        <f aca="false">INDEX(Products!$C$2:$C$51,MATCH(C14769,Products!$A$2:$A$51,0))</f>
        <v>Beauty &amp; Personal Care</v>
      </c>
      <c r="J14769" s="1" t="str">
        <f aca="false">INDEX(Orders!$E$2:$E$8001,MATCH(B14769,Orders!$A$2:$A$8001,0))</f>
        <v>Delivered</v>
      </c>
      <c r="K14769" s="1" t="str">
        <f aca="false">LEFT(INDEX(Orders!$C$2:$C$8001,MATCH(B14769,Orders!$A$2:$A$8001,0)),7)</f>
        <v>2025-08</v>
      </c>
    </row>
    <row r="14770" customFormat="false" ht="15" hidden="false" customHeight="true" outlineLevel="0" collapsed="false">
      <c r="A14770" s="1" t="s">
        <v>25240</v>
      </c>
      <c r="B14770" s="1" t="s">
        <v>9665</v>
      </c>
      <c r="C14770" s="1" t="s">
        <v>1988</v>
      </c>
      <c r="D14770" s="1" t="n">
        <v>1</v>
      </c>
      <c r="E14770" s="16" t="n">
        <v>681.07</v>
      </c>
      <c r="F14770" s="17" t="n">
        <v>0</v>
      </c>
      <c r="G14770" s="16" t="n">
        <v>681.07</v>
      </c>
      <c r="I14770" s="1" t="str">
        <f aca="false">INDEX(Products!$C$2:$C$51,MATCH(C14770,Products!$A$2:$A$51,0))</f>
        <v>Sports &amp; Fitness</v>
      </c>
      <c r="J14770" s="1" t="str">
        <f aca="false">INDEX(Orders!$E$2:$E$8001,MATCH(B14770,Orders!$A$2:$A$8001,0))</f>
        <v>Delivered</v>
      </c>
      <c r="K14770" s="1" t="str">
        <f aca="false">LEFT(INDEX(Orders!$C$2:$C$8001,MATCH(B14770,Orders!$A$2:$A$8001,0)),7)</f>
        <v>2025-08</v>
      </c>
    </row>
    <row r="14771" customFormat="false" ht="15" hidden="false" customHeight="true" outlineLevel="0" collapsed="false">
      <c r="A14771" s="1" t="s">
        <v>25241</v>
      </c>
      <c r="B14771" s="1" t="s">
        <v>9666</v>
      </c>
      <c r="C14771" s="1" t="s">
        <v>1924</v>
      </c>
      <c r="D14771" s="1" t="n">
        <v>2</v>
      </c>
      <c r="E14771" s="16" t="n">
        <v>1971</v>
      </c>
      <c r="F14771" s="17" t="n">
        <v>0</v>
      </c>
      <c r="G14771" s="16" t="n">
        <v>3942</v>
      </c>
      <c r="I14771" s="1" t="str">
        <f aca="false">INDEX(Products!$C$2:$C$51,MATCH(C14771,Products!$A$2:$A$51,0))</f>
        <v>Electronics</v>
      </c>
      <c r="J14771" s="1" t="str">
        <f aca="false">INDEX(Orders!$E$2:$E$8001,MATCH(B14771,Orders!$A$2:$A$8001,0))</f>
        <v>Delivered</v>
      </c>
      <c r="K14771" s="1" t="str">
        <f aca="false">LEFT(INDEX(Orders!$C$2:$C$8001,MATCH(B14771,Orders!$A$2:$A$8001,0)),7)</f>
        <v>2025-12</v>
      </c>
    </row>
    <row r="14772" customFormat="false" ht="15" hidden="false" customHeight="true" outlineLevel="0" collapsed="false">
      <c r="A14772" s="1" t="s">
        <v>25242</v>
      </c>
      <c r="B14772" s="1" t="s">
        <v>9666</v>
      </c>
      <c r="C14772" s="1" t="s">
        <v>1935</v>
      </c>
      <c r="D14772" s="1" t="n">
        <v>3</v>
      </c>
      <c r="E14772" s="16" t="n">
        <v>14558.72</v>
      </c>
      <c r="F14772" s="17" t="n">
        <v>0.05</v>
      </c>
      <c r="G14772" s="16" t="n">
        <v>41492.35</v>
      </c>
      <c r="I14772" s="1" t="str">
        <f aca="false">INDEX(Products!$C$2:$C$51,MATCH(C14772,Products!$A$2:$A$51,0))</f>
        <v>Electronics</v>
      </c>
      <c r="J14772" s="1" t="str">
        <f aca="false">INDEX(Orders!$E$2:$E$8001,MATCH(B14772,Orders!$A$2:$A$8001,0))</f>
        <v>Delivered</v>
      </c>
      <c r="K14772" s="1" t="str">
        <f aca="false">LEFT(INDEX(Orders!$C$2:$C$8001,MATCH(B14772,Orders!$A$2:$A$8001,0)),7)</f>
        <v>2025-12</v>
      </c>
    </row>
    <row r="14773" customFormat="false" ht="15" hidden="false" customHeight="true" outlineLevel="0" collapsed="false">
      <c r="A14773" s="1" t="s">
        <v>25243</v>
      </c>
      <c r="B14773" s="1" t="s">
        <v>9667</v>
      </c>
      <c r="C14773" s="1" t="s">
        <v>1941</v>
      </c>
      <c r="D14773" s="1" t="n">
        <v>1</v>
      </c>
      <c r="E14773" s="16" t="n">
        <v>2757.65</v>
      </c>
      <c r="F14773" s="17" t="n">
        <v>0.15</v>
      </c>
      <c r="G14773" s="16" t="n">
        <v>2344</v>
      </c>
      <c r="I14773" s="1" t="str">
        <f aca="false">INDEX(Products!$C$2:$C$51,MATCH(C14773,Products!$A$2:$A$51,0))</f>
        <v>Fashion</v>
      </c>
      <c r="J14773" s="1" t="str">
        <f aca="false">INDEX(Orders!$E$2:$E$8001,MATCH(B14773,Orders!$A$2:$A$8001,0))</f>
        <v>Delivered</v>
      </c>
      <c r="K14773" s="1" t="str">
        <f aca="false">LEFT(INDEX(Orders!$C$2:$C$8001,MATCH(B14773,Orders!$A$2:$A$8001,0)),7)</f>
        <v>2024-06</v>
      </c>
    </row>
    <row r="14774" customFormat="false" ht="15" hidden="false" customHeight="true" outlineLevel="0" collapsed="false">
      <c r="A14774" s="1" t="s">
        <v>25244</v>
      </c>
      <c r="B14774" s="1" t="s">
        <v>9667</v>
      </c>
      <c r="C14774" s="1" t="s">
        <v>1969</v>
      </c>
      <c r="D14774" s="1" t="n">
        <v>1</v>
      </c>
      <c r="E14774" s="16" t="n">
        <v>9171.98</v>
      </c>
      <c r="F14774" s="17" t="n">
        <v>0.2</v>
      </c>
      <c r="G14774" s="16" t="n">
        <v>7337.58</v>
      </c>
      <c r="I14774" s="1" t="str">
        <f aca="false">INDEX(Products!$C$2:$C$51,MATCH(C14774,Products!$A$2:$A$51,0))</f>
        <v>Home &amp; Kitchen</v>
      </c>
      <c r="J14774" s="1" t="str">
        <f aca="false">INDEX(Orders!$E$2:$E$8001,MATCH(B14774,Orders!$A$2:$A$8001,0))</f>
        <v>Delivered</v>
      </c>
      <c r="K14774" s="1" t="str">
        <f aca="false">LEFT(INDEX(Orders!$C$2:$C$8001,MATCH(B14774,Orders!$A$2:$A$8001,0)),7)</f>
        <v>2024-06</v>
      </c>
    </row>
    <row r="14775" customFormat="false" ht="15" hidden="false" customHeight="true" outlineLevel="0" collapsed="false">
      <c r="A14775" s="1" t="s">
        <v>25245</v>
      </c>
      <c r="B14775" s="1" t="s">
        <v>9668</v>
      </c>
      <c r="C14775" s="1" t="s">
        <v>1979</v>
      </c>
      <c r="D14775" s="1" t="n">
        <v>1</v>
      </c>
      <c r="E14775" s="16" t="n">
        <v>623</v>
      </c>
      <c r="F14775" s="17" t="n">
        <v>0.15</v>
      </c>
      <c r="G14775" s="16" t="n">
        <v>529.55</v>
      </c>
      <c r="I14775" s="1" t="str">
        <f aca="false">INDEX(Products!$C$2:$C$51,MATCH(C14775,Products!$A$2:$A$51,0))</f>
        <v>Beauty &amp; Personal Care</v>
      </c>
      <c r="J14775" s="1" t="str">
        <f aca="false">INDEX(Orders!$E$2:$E$8001,MATCH(B14775,Orders!$A$2:$A$8001,0))</f>
        <v>Returned</v>
      </c>
      <c r="K14775" s="1" t="str">
        <f aca="false">LEFT(INDEX(Orders!$C$2:$C$8001,MATCH(B14775,Orders!$A$2:$A$8001,0)),7)</f>
        <v>2024-11</v>
      </c>
    </row>
    <row r="14776" customFormat="false" ht="15" hidden="false" customHeight="true" outlineLevel="0" collapsed="false">
      <c r="A14776" s="1" t="s">
        <v>25246</v>
      </c>
      <c r="B14776" s="1" t="s">
        <v>9668</v>
      </c>
      <c r="C14776" s="1" t="s">
        <v>1976</v>
      </c>
      <c r="D14776" s="1" t="n">
        <v>1</v>
      </c>
      <c r="E14776" s="16" t="n">
        <v>1603.35</v>
      </c>
      <c r="F14776" s="17" t="n">
        <v>0</v>
      </c>
      <c r="G14776" s="16" t="n">
        <v>1603.35</v>
      </c>
      <c r="I14776" s="1" t="str">
        <f aca="false">INDEX(Products!$C$2:$C$51,MATCH(C14776,Products!$A$2:$A$51,0))</f>
        <v>Beauty &amp; Personal Care</v>
      </c>
      <c r="J14776" s="1" t="str">
        <f aca="false">INDEX(Orders!$E$2:$E$8001,MATCH(B14776,Orders!$A$2:$A$8001,0))</f>
        <v>Returned</v>
      </c>
      <c r="K14776" s="1" t="str">
        <f aca="false">LEFT(INDEX(Orders!$C$2:$C$8001,MATCH(B14776,Orders!$A$2:$A$8001,0)),7)</f>
        <v>2024-11</v>
      </c>
    </row>
    <row r="14777" customFormat="false" ht="15" hidden="false" customHeight="true" outlineLevel="0" collapsed="false">
      <c r="A14777" s="1" t="s">
        <v>25247</v>
      </c>
      <c r="B14777" s="1" t="s">
        <v>9668</v>
      </c>
      <c r="C14777" s="1" t="s">
        <v>1997</v>
      </c>
      <c r="D14777" s="1" t="n">
        <v>1</v>
      </c>
      <c r="E14777" s="16" t="n">
        <v>311.15</v>
      </c>
      <c r="F14777" s="17" t="n">
        <v>0</v>
      </c>
      <c r="G14777" s="16" t="n">
        <v>311.15</v>
      </c>
      <c r="I14777" s="1" t="str">
        <f aca="false">INDEX(Products!$C$2:$C$51,MATCH(C14777,Products!$A$2:$A$51,0))</f>
        <v>Sports &amp; Fitness</v>
      </c>
      <c r="J14777" s="1" t="str">
        <f aca="false">INDEX(Orders!$E$2:$E$8001,MATCH(B14777,Orders!$A$2:$A$8001,0))</f>
        <v>Returned</v>
      </c>
      <c r="K14777" s="1" t="str">
        <f aca="false">LEFT(INDEX(Orders!$C$2:$C$8001,MATCH(B14777,Orders!$A$2:$A$8001,0)),7)</f>
        <v>2024-11</v>
      </c>
    </row>
    <row r="14778" customFormat="false" ht="15" hidden="false" customHeight="true" outlineLevel="0" collapsed="false">
      <c r="A14778" s="1" t="s">
        <v>25248</v>
      </c>
      <c r="B14778" s="1" t="s">
        <v>9668</v>
      </c>
      <c r="C14778" s="1" t="s">
        <v>2007</v>
      </c>
      <c r="D14778" s="1" t="n">
        <v>2</v>
      </c>
      <c r="E14778" s="16" t="n">
        <v>750.27</v>
      </c>
      <c r="F14778" s="17" t="n">
        <v>0.15</v>
      </c>
      <c r="G14778" s="16" t="n">
        <v>1275.46</v>
      </c>
      <c r="I14778" s="1" t="str">
        <f aca="false">INDEX(Products!$C$2:$C$51,MATCH(C14778,Products!$A$2:$A$51,0))</f>
        <v>Books &amp; Stationery</v>
      </c>
      <c r="J14778" s="1" t="str">
        <f aca="false">INDEX(Orders!$E$2:$E$8001,MATCH(B14778,Orders!$A$2:$A$8001,0))</f>
        <v>Returned</v>
      </c>
      <c r="K14778" s="1" t="str">
        <f aca="false">LEFT(INDEX(Orders!$C$2:$C$8001,MATCH(B14778,Orders!$A$2:$A$8001,0)),7)</f>
        <v>2024-11</v>
      </c>
    </row>
    <row r="14779" customFormat="false" ht="15" hidden="false" customHeight="true" outlineLevel="0" collapsed="false">
      <c r="A14779" s="1" t="s">
        <v>25249</v>
      </c>
      <c r="B14779" s="1" t="s">
        <v>9669</v>
      </c>
      <c r="C14779" s="1" t="s">
        <v>1975</v>
      </c>
      <c r="D14779" s="1" t="n">
        <v>1</v>
      </c>
      <c r="E14779" s="16" t="n">
        <v>862.99</v>
      </c>
      <c r="F14779" s="17" t="n">
        <v>0.2</v>
      </c>
      <c r="G14779" s="16" t="n">
        <v>690.39</v>
      </c>
      <c r="I14779" s="1" t="str">
        <f aca="false">INDEX(Products!$C$2:$C$51,MATCH(C14779,Products!$A$2:$A$51,0))</f>
        <v>Beauty &amp; Personal Care</v>
      </c>
      <c r="J14779" s="1" t="str">
        <f aca="false">INDEX(Orders!$E$2:$E$8001,MATCH(B14779,Orders!$A$2:$A$8001,0))</f>
        <v>Delivered</v>
      </c>
      <c r="K14779" s="1" t="str">
        <f aca="false">LEFT(INDEX(Orders!$C$2:$C$8001,MATCH(B14779,Orders!$A$2:$A$8001,0)),7)</f>
        <v>2024-11</v>
      </c>
    </row>
    <row r="14780" customFormat="false" ht="15" hidden="false" customHeight="true" outlineLevel="0" collapsed="false">
      <c r="A14780" s="1" t="s">
        <v>25250</v>
      </c>
      <c r="B14780" s="1" t="s">
        <v>9670</v>
      </c>
      <c r="C14780" s="1" t="s">
        <v>2006</v>
      </c>
      <c r="D14780" s="1" t="n">
        <v>1</v>
      </c>
      <c r="E14780" s="16" t="n">
        <v>482.17</v>
      </c>
      <c r="F14780" s="17" t="n">
        <v>0</v>
      </c>
      <c r="G14780" s="16" t="n">
        <v>482.17</v>
      </c>
      <c r="I14780" s="1" t="str">
        <f aca="false">INDEX(Products!$C$2:$C$51,MATCH(C14780,Products!$A$2:$A$51,0))</f>
        <v>Books &amp; Stationery</v>
      </c>
      <c r="J14780" s="1" t="str">
        <f aca="false">INDEX(Orders!$E$2:$E$8001,MATCH(B14780,Orders!$A$2:$A$8001,0))</f>
        <v>Delivered</v>
      </c>
      <c r="K14780" s="1" t="str">
        <f aca="false">LEFT(INDEX(Orders!$C$2:$C$8001,MATCH(B14780,Orders!$A$2:$A$8001,0)),7)</f>
        <v>2024-11</v>
      </c>
    </row>
    <row r="14781" customFormat="false" ht="15" hidden="false" customHeight="true" outlineLevel="0" collapsed="false">
      <c r="A14781" s="1" t="s">
        <v>25251</v>
      </c>
      <c r="B14781" s="1" t="s">
        <v>9670</v>
      </c>
      <c r="C14781" s="1" t="s">
        <v>2007</v>
      </c>
      <c r="D14781" s="1" t="n">
        <v>2</v>
      </c>
      <c r="E14781" s="16" t="n">
        <v>750.27</v>
      </c>
      <c r="F14781" s="17" t="n">
        <v>0</v>
      </c>
      <c r="G14781" s="16" t="n">
        <v>1500.54</v>
      </c>
      <c r="I14781" s="1" t="str">
        <f aca="false">INDEX(Products!$C$2:$C$51,MATCH(C14781,Products!$A$2:$A$51,0))</f>
        <v>Books &amp; Stationery</v>
      </c>
      <c r="J14781" s="1" t="str">
        <f aca="false">INDEX(Orders!$E$2:$E$8001,MATCH(B14781,Orders!$A$2:$A$8001,0))</f>
        <v>Delivered</v>
      </c>
      <c r="K14781" s="1" t="str">
        <f aca="false">LEFT(INDEX(Orders!$C$2:$C$8001,MATCH(B14781,Orders!$A$2:$A$8001,0)),7)</f>
        <v>2024-11</v>
      </c>
    </row>
    <row r="14782" customFormat="false" ht="15" hidden="false" customHeight="true" outlineLevel="0" collapsed="false">
      <c r="A14782" s="1" t="s">
        <v>25252</v>
      </c>
      <c r="B14782" s="1" t="s">
        <v>9671</v>
      </c>
      <c r="C14782" s="1" t="s">
        <v>1990</v>
      </c>
      <c r="D14782" s="1" t="n">
        <v>1</v>
      </c>
      <c r="E14782" s="16" t="n">
        <v>5311.32</v>
      </c>
      <c r="F14782" s="17" t="n">
        <v>0</v>
      </c>
      <c r="G14782" s="16" t="n">
        <v>5311.32</v>
      </c>
      <c r="I14782" s="1" t="str">
        <f aca="false">INDEX(Products!$C$2:$C$51,MATCH(C14782,Products!$A$2:$A$51,0))</f>
        <v>Sports &amp; Fitness</v>
      </c>
      <c r="J14782" s="1" t="str">
        <f aca="false">INDEX(Orders!$E$2:$E$8001,MATCH(B14782,Orders!$A$2:$A$8001,0))</f>
        <v>Delivered</v>
      </c>
      <c r="K14782" s="1" t="str">
        <f aca="false">LEFT(INDEX(Orders!$C$2:$C$8001,MATCH(B14782,Orders!$A$2:$A$8001,0)),7)</f>
        <v>2025-11</v>
      </c>
    </row>
    <row r="14783" customFormat="false" ht="15" hidden="false" customHeight="true" outlineLevel="0" collapsed="false">
      <c r="A14783" s="1" t="s">
        <v>25253</v>
      </c>
      <c r="B14783" s="1" t="s">
        <v>9671</v>
      </c>
      <c r="C14783" s="1" t="s">
        <v>1940</v>
      </c>
      <c r="D14783" s="1" t="n">
        <v>1</v>
      </c>
      <c r="E14783" s="16" t="n">
        <v>2374.52</v>
      </c>
      <c r="F14783" s="17" t="n">
        <v>0.1</v>
      </c>
      <c r="G14783" s="16" t="n">
        <v>2137.07</v>
      </c>
      <c r="I14783" s="1" t="str">
        <f aca="false">INDEX(Products!$C$2:$C$51,MATCH(C14783,Products!$A$2:$A$51,0))</f>
        <v>Fashion</v>
      </c>
      <c r="J14783" s="1" t="str">
        <f aca="false">INDEX(Orders!$E$2:$E$8001,MATCH(B14783,Orders!$A$2:$A$8001,0))</f>
        <v>Delivered</v>
      </c>
      <c r="K14783" s="1" t="str">
        <f aca="false">LEFT(INDEX(Orders!$C$2:$C$8001,MATCH(B14783,Orders!$A$2:$A$8001,0)),7)</f>
        <v>2025-11</v>
      </c>
    </row>
    <row r="14784" customFormat="false" ht="15" hidden="false" customHeight="true" outlineLevel="0" collapsed="false">
      <c r="A14784" s="1" t="s">
        <v>25254</v>
      </c>
      <c r="B14784" s="1" t="s">
        <v>9672</v>
      </c>
      <c r="C14784" s="1" t="s">
        <v>1997</v>
      </c>
      <c r="D14784" s="1" t="n">
        <v>1</v>
      </c>
      <c r="E14784" s="16" t="n">
        <v>311.15</v>
      </c>
      <c r="F14784" s="17" t="n">
        <v>0</v>
      </c>
      <c r="G14784" s="16" t="n">
        <v>311.15</v>
      </c>
      <c r="I14784" s="1" t="str">
        <f aca="false">INDEX(Products!$C$2:$C$51,MATCH(C14784,Products!$A$2:$A$51,0))</f>
        <v>Sports &amp; Fitness</v>
      </c>
      <c r="J14784" s="1" t="str">
        <f aca="false">INDEX(Orders!$E$2:$E$8001,MATCH(B14784,Orders!$A$2:$A$8001,0))</f>
        <v>Returned</v>
      </c>
      <c r="K14784" s="1" t="str">
        <f aca="false">LEFT(INDEX(Orders!$C$2:$C$8001,MATCH(B14784,Orders!$A$2:$A$8001,0)),7)</f>
        <v>2025-03</v>
      </c>
    </row>
    <row r="14785" customFormat="false" ht="15" hidden="false" customHeight="true" outlineLevel="0" collapsed="false">
      <c r="A14785" s="1" t="s">
        <v>25255</v>
      </c>
      <c r="B14785" s="1" t="s">
        <v>9673</v>
      </c>
      <c r="C14785" s="1" t="s">
        <v>1940</v>
      </c>
      <c r="D14785" s="1" t="n">
        <v>1</v>
      </c>
      <c r="E14785" s="16" t="n">
        <v>2374.52</v>
      </c>
      <c r="F14785" s="17" t="n">
        <v>0.1</v>
      </c>
      <c r="G14785" s="16" t="n">
        <v>2137.07</v>
      </c>
      <c r="I14785" s="1" t="str">
        <f aca="false">INDEX(Products!$C$2:$C$51,MATCH(C14785,Products!$A$2:$A$51,0))</f>
        <v>Fashion</v>
      </c>
      <c r="J14785" s="1" t="str">
        <f aca="false">INDEX(Orders!$E$2:$E$8001,MATCH(B14785,Orders!$A$2:$A$8001,0))</f>
        <v>Delivered</v>
      </c>
      <c r="K14785" s="1" t="str">
        <f aca="false">LEFT(INDEX(Orders!$C$2:$C$8001,MATCH(B14785,Orders!$A$2:$A$8001,0)),7)</f>
        <v>2025-02</v>
      </c>
    </row>
    <row r="14786" customFormat="false" ht="15" hidden="false" customHeight="true" outlineLevel="0" collapsed="false">
      <c r="A14786" s="1" t="s">
        <v>25256</v>
      </c>
      <c r="B14786" s="1" t="s">
        <v>9673</v>
      </c>
      <c r="C14786" s="1" t="s">
        <v>1935</v>
      </c>
      <c r="D14786" s="1" t="n">
        <v>1</v>
      </c>
      <c r="E14786" s="16" t="n">
        <v>14558.72</v>
      </c>
      <c r="F14786" s="17" t="n">
        <v>0</v>
      </c>
      <c r="G14786" s="16" t="n">
        <v>14558.72</v>
      </c>
      <c r="I14786" s="1" t="str">
        <f aca="false">INDEX(Products!$C$2:$C$51,MATCH(C14786,Products!$A$2:$A$51,0))</f>
        <v>Electronics</v>
      </c>
      <c r="J14786" s="1" t="str">
        <f aca="false">INDEX(Orders!$E$2:$E$8001,MATCH(B14786,Orders!$A$2:$A$8001,0))</f>
        <v>Delivered</v>
      </c>
      <c r="K14786" s="1" t="str">
        <f aca="false">LEFT(INDEX(Orders!$C$2:$C$8001,MATCH(B14786,Orders!$A$2:$A$8001,0)),7)</f>
        <v>2025-02</v>
      </c>
    </row>
    <row r="14787" customFormat="false" ht="15" hidden="false" customHeight="true" outlineLevel="0" collapsed="false">
      <c r="A14787" s="1" t="s">
        <v>25257</v>
      </c>
      <c r="B14787" s="1" t="s">
        <v>9673</v>
      </c>
      <c r="C14787" s="1" t="s">
        <v>1979</v>
      </c>
      <c r="D14787" s="1" t="n">
        <v>1</v>
      </c>
      <c r="E14787" s="16" t="n">
        <v>623</v>
      </c>
      <c r="F14787" s="17" t="n">
        <v>0</v>
      </c>
      <c r="G14787" s="16" t="n">
        <v>623</v>
      </c>
      <c r="I14787" s="1" t="str">
        <f aca="false">INDEX(Products!$C$2:$C$51,MATCH(C14787,Products!$A$2:$A$51,0))</f>
        <v>Beauty &amp; Personal Care</v>
      </c>
      <c r="J14787" s="1" t="str">
        <f aca="false">INDEX(Orders!$E$2:$E$8001,MATCH(B14787,Orders!$A$2:$A$8001,0))</f>
        <v>Delivered</v>
      </c>
      <c r="K14787" s="1" t="str">
        <f aca="false">LEFT(INDEX(Orders!$C$2:$C$8001,MATCH(B14787,Orders!$A$2:$A$8001,0)),7)</f>
        <v>2025-02</v>
      </c>
    </row>
    <row r="14788" customFormat="false" ht="15" hidden="false" customHeight="true" outlineLevel="0" collapsed="false">
      <c r="A14788" s="1" t="s">
        <v>25258</v>
      </c>
      <c r="B14788" s="1" t="s">
        <v>9673</v>
      </c>
      <c r="C14788" s="1" t="s">
        <v>2007</v>
      </c>
      <c r="D14788" s="1" t="n">
        <v>1</v>
      </c>
      <c r="E14788" s="16" t="n">
        <v>750.27</v>
      </c>
      <c r="F14788" s="17" t="n">
        <v>0</v>
      </c>
      <c r="G14788" s="16" t="n">
        <v>750.27</v>
      </c>
      <c r="I14788" s="1" t="str">
        <f aca="false">INDEX(Products!$C$2:$C$51,MATCH(C14788,Products!$A$2:$A$51,0))</f>
        <v>Books &amp; Stationery</v>
      </c>
      <c r="J14788" s="1" t="str">
        <f aca="false">INDEX(Orders!$E$2:$E$8001,MATCH(B14788,Orders!$A$2:$A$8001,0))</f>
        <v>Delivered</v>
      </c>
      <c r="K14788" s="1" t="str">
        <f aca="false">LEFT(INDEX(Orders!$C$2:$C$8001,MATCH(B14788,Orders!$A$2:$A$8001,0)),7)</f>
        <v>2025-02</v>
      </c>
    </row>
    <row r="14789" customFormat="false" ht="15" hidden="false" customHeight="true" outlineLevel="0" collapsed="false">
      <c r="A14789" s="1" t="s">
        <v>25259</v>
      </c>
      <c r="B14789" s="1" t="s">
        <v>9673</v>
      </c>
      <c r="C14789" s="1" t="s">
        <v>1990</v>
      </c>
      <c r="D14789" s="1" t="n">
        <v>2</v>
      </c>
      <c r="E14789" s="16" t="n">
        <v>5311.32</v>
      </c>
      <c r="F14789" s="17" t="n">
        <v>0</v>
      </c>
      <c r="G14789" s="16" t="n">
        <v>10622.64</v>
      </c>
      <c r="I14789" s="1" t="str">
        <f aca="false">INDEX(Products!$C$2:$C$51,MATCH(C14789,Products!$A$2:$A$51,0))</f>
        <v>Sports &amp; Fitness</v>
      </c>
      <c r="J14789" s="1" t="str">
        <f aca="false">INDEX(Orders!$E$2:$E$8001,MATCH(B14789,Orders!$A$2:$A$8001,0))</f>
        <v>Delivered</v>
      </c>
      <c r="K14789" s="1" t="str">
        <f aca="false">LEFT(INDEX(Orders!$C$2:$C$8001,MATCH(B14789,Orders!$A$2:$A$8001,0)),7)</f>
        <v>2025-02</v>
      </c>
    </row>
    <row r="14790" customFormat="false" ht="15" hidden="false" customHeight="true" outlineLevel="0" collapsed="false">
      <c r="A14790" s="1" t="s">
        <v>25260</v>
      </c>
      <c r="B14790" s="1" t="s">
        <v>9674</v>
      </c>
      <c r="C14790" s="1" t="s">
        <v>1953</v>
      </c>
      <c r="D14790" s="1" t="n">
        <v>2</v>
      </c>
      <c r="E14790" s="16" t="n">
        <v>4914.12</v>
      </c>
      <c r="F14790" s="17" t="n">
        <v>0</v>
      </c>
      <c r="G14790" s="16" t="n">
        <v>9828.24</v>
      </c>
      <c r="I14790" s="1" t="str">
        <f aca="false">INDEX(Products!$C$2:$C$51,MATCH(C14790,Products!$A$2:$A$51,0))</f>
        <v>Fashion</v>
      </c>
      <c r="J14790" s="1" t="str">
        <f aca="false">INDEX(Orders!$E$2:$E$8001,MATCH(B14790,Orders!$A$2:$A$8001,0))</f>
        <v>Delivered</v>
      </c>
      <c r="K14790" s="1" t="str">
        <f aca="false">LEFT(INDEX(Orders!$C$2:$C$8001,MATCH(B14790,Orders!$A$2:$A$8001,0)),7)</f>
        <v>2024-12</v>
      </c>
    </row>
    <row r="14791" customFormat="false" ht="15" hidden="false" customHeight="true" outlineLevel="0" collapsed="false">
      <c r="A14791" s="1" t="s">
        <v>25261</v>
      </c>
      <c r="B14791" s="1" t="s">
        <v>9675</v>
      </c>
      <c r="C14791" s="1" t="s">
        <v>1924</v>
      </c>
      <c r="D14791" s="1" t="n">
        <v>1</v>
      </c>
      <c r="E14791" s="16" t="n">
        <v>1971</v>
      </c>
      <c r="F14791" s="17" t="n">
        <v>0</v>
      </c>
      <c r="G14791" s="16" t="n">
        <v>1971</v>
      </c>
      <c r="I14791" s="1" t="str">
        <f aca="false">INDEX(Products!$C$2:$C$51,MATCH(C14791,Products!$A$2:$A$51,0))</f>
        <v>Electronics</v>
      </c>
      <c r="J14791" s="1" t="str">
        <f aca="false">INDEX(Orders!$E$2:$E$8001,MATCH(B14791,Orders!$A$2:$A$8001,0))</f>
        <v>Delivered</v>
      </c>
      <c r="K14791" s="1" t="str">
        <f aca="false">LEFT(INDEX(Orders!$C$2:$C$8001,MATCH(B14791,Orders!$A$2:$A$8001,0)),7)</f>
        <v>2024-12</v>
      </c>
    </row>
    <row r="14792" customFormat="false" ht="15" hidden="false" customHeight="true" outlineLevel="0" collapsed="false">
      <c r="A14792" s="1" t="s">
        <v>25262</v>
      </c>
      <c r="B14792" s="1" t="s">
        <v>9675</v>
      </c>
      <c r="C14792" s="1" t="s">
        <v>2007</v>
      </c>
      <c r="D14792" s="1" t="n">
        <v>1</v>
      </c>
      <c r="E14792" s="16" t="n">
        <v>750.27</v>
      </c>
      <c r="F14792" s="17" t="n">
        <v>0</v>
      </c>
      <c r="G14792" s="16" t="n">
        <v>750.27</v>
      </c>
      <c r="I14792" s="1" t="str">
        <f aca="false">INDEX(Products!$C$2:$C$51,MATCH(C14792,Products!$A$2:$A$51,0))</f>
        <v>Books &amp; Stationery</v>
      </c>
      <c r="J14792" s="1" t="str">
        <f aca="false">INDEX(Orders!$E$2:$E$8001,MATCH(B14792,Orders!$A$2:$A$8001,0))</f>
        <v>Delivered</v>
      </c>
      <c r="K14792" s="1" t="str">
        <f aca="false">LEFT(INDEX(Orders!$C$2:$C$8001,MATCH(B14792,Orders!$A$2:$A$8001,0)),7)</f>
        <v>2024-12</v>
      </c>
    </row>
    <row r="14793" customFormat="false" ht="15" hidden="false" customHeight="true" outlineLevel="0" collapsed="false">
      <c r="A14793" s="1" t="s">
        <v>25263</v>
      </c>
      <c r="B14793" s="1" t="s">
        <v>9676</v>
      </c>
      <c r="C14793" s="1" t="s">
        <v>2006</v>
      </c>
      <c r="D14793" s="1" t="n">
        <v>1</v>
      </c>
      <c r="E14793" s="16" t="n">
        <v>482.17</v>
      </c>
      <c r="F14793" s="17" t="n">
        <v>0.2</v>
      </c>
      <c r="G14793" s="16" t="n">
        <v>385.74</v>
      </c>
      <c r="I14793" s="1" t="str">
        <f aca="false">INDEX(Products!$C$2:$C$51,MATCH(C14793,Products!$A$2:$A$51,0))</f>
        <v>Books &amp; Stationery</v>
      </c>
      <c r="J14793" s="1" t="str">
        <f aca="false">INDEX(Orders!$E$2:$E$8001,MATCH(B14793,Orders!$A$2:$A$8001,0))</f>
        <v>Cancelled</v>
      </c>
      <c r="K14793" s="1" t="str">
        <f aca="false">LEFT(INDEX(Orders!$C$2:$C$8001,MATCH(B14793,Orders!$A$2:$A$8001,0)),7)</f>
        <v>2025-09</v>
      </c>
    </row>
    <row r="14794" customFormat="false" ht="15" hidden="false" customHeight="true" outlineLevel="0" collapsed="false">
      <c r="A14794" s="1" t="s">
        <v>25264</v>
      </c>
      <c r="B14794" s="1" t="s">
        <v>9677</v>
      </c>
      <c r="C14794" s="1" t="s">
        <v>1961</v>
      </c>
      <c r="D14794" s="1" t="n">
        <v>3</v>
      </c>
      <c r="E14794" s="16" t="n">
        <v>3493.68</v>
      </c>
      <c r="F14794" s="17" t="n">
        <v>0</v>
      </c>
      <c r="G14794" s="16" t="n">
        <v>10481.04</v>
      </c>
      <c r="I14794" s="1" t="str">
        <f aca="false">INDEX(Products!$C$2:$C$51,MATCH(C14794,Products!$A$2:$A$51,0))</f>
        <v>Home &amp; Kitchen</v>
      </c>
      <c r="J14794" s="1" t="str">
        <f aca="false">INDEX(Orders!$E$2:$E$8001,MATCH(B14794,Orders!$A$2:$A$8001,0))</f>
        <v>Delivered</v>
      </c>
      <c r="K14794" s="1" t="str">
        <f aca="false">LEFT(INDEX(Orders!$C$2:$C$8001,MATCH(B14794,Orders!$A$2:$A$8001,0)),7)</f>
        <v>2025-04</v>
      </c>
    </row>
    <row r="14795" customFormat="false" ht="15" hidden="false" customHeight="true" outlineLevel="0" collapsed="false">
      <c r="A14795" s="1" t="s">
        <v>25265</v>
      </c>
      <c r="B14795" s="1" t="s">
        <v>9677</v>
      </c>
      <c r="C14795" s="1" t="s">
        <v>1979</v>
      </c>
      <c r="D14795" s="1" t="n">
        <v>1</v>
      </c>
      <c r="E14795" s="16" t="n">
        <v>623</v>
      </c>
      <c r="F14795" s="17" t="n">
        <v>0.15</v>
      </c>
      <c r="G14795" s="16" t="n">
        <v>529.55</v>
      </c>
      <c r="I14795" s="1" t="str">
        <f aca="false">INDEX(Products!$C$2:$C$51,MATCH(C14795,Products!$A$2:$A$51,0))</f>
        <v>Beauty &amp; Personal Care</v>
      </c>
      <c r="J14795" s="1" t="str">
        <f aca="false">INDEX(Orders!$E$2:$E$8001,MATCH(B14795,Orders!$A$2:$A$8001,0))</f>
        <v>Delivered</v>
      </c>
      <c r="K14795" s="1" t="str">
        <f aca="false">LEFT(INDEX(Orders!$C$2:$C$8001,MATCH(B14795,Orders!$A$2:$A$8001,0)),7)</f>
        <v>2025-04</v>
      </c>
    </row>
    <row r="14796" customFormat="false" ht="15" hidden="false" customHeight="true" outlineLevel="0" collapsed="false">
      <c r="A14796" s="1" t="s">
        <v>25266</v>
      </c>
      <c r="B14796" s="1" t="s">
        <v>9677</v>
      </c>
      <c r="C14796" s="1" t="s">
        <v>2007</v>
      </c>
      <c r="D14796" s="1" t="n">
        <v>1</v>
      </c>
      <c r="E14796" s="16" t="n">
        <v>750.27</v>
      </c>
      <c r="F14796" s="17" t="n">
        <v>0.05</v>
      </c>
      <c r="G14796" s="16" t="n">
        <v>712.76</v>
      </c>
      <c r="I14796" s="1" t="str">
        <f aca="false">INDEX(Products!$C$2:$C$51,MATCH(C14796,Products!$A$2:$A$51,0))</f>
        <v>Books &amp; Stationery</v>
      </c>
      <c r="J14796" s="1" t="str">
        <f aca="false">INDEX(Orders!$E$2:$E$8001,MATCH(B14796,Orders!$A$2:$A$8001,0))</f>
        <v>Delivered</v>
      </c>
      <c r="K14796" s="1" t="str">
        <f aca="false">LEFT(INDEX(Orders!$C$2:$C$8001,MATCH(B14796,Orders!$A$2:$A$8001,0)),7)</f>
        <v>2025-04</v>
      </c>
    </row>
    <row r="14797" customFormat="false" ht="15" hidden="false" customHeight="true" outlineLevel="0" collapsed="false">
      <c r="A14797" s="1" t="s">
        <v>25267</v>
      </c>
      <c r="B14797" s="1" t="s">
        <v>9678</v>
      </c>
      <c r="C14797" s="1" t="s">
        <v>1953</v>
      </c>
      <c r="D14797" s="1" t="n">
        <v>1</v>
      </c>
      <c r="E14797" s="16" t="n">
        <v>4914.12</v>
      </c>
      <c r="F14797" s="17" t="n">
        <v>0.2</v>
      </c>
      <c r="G14797" s="16" t="n">
        <v>3931.3</v>
      </c>
      <c r="I14797" s="1" t="str">
        <f aca="false">INDEX(Products!$C$2:$C$51,MATCH(C14797,Products!$A$2:$A$51,0))</f>
        <v>Fashion</v>
      </c>
      <c r="J14797" s="1" t="str">
        <f aca="false">INDEX(Orders!$E$2:$E$8001,MATCH(B14797,Orders!$A$2:$A$8001,0))</f>
        <v>Delivered</v>
      </c>
      <c r="K14797" s="1" t="str">
        <f aca="false">LEFT(INDEX(Orders!$C$2:$C$8001,MATCH(B14797,Orders!$A$2:$A$8001,0)),7)</f>
        <v>2025-06</v>
      </c>
    </row>
    <row r="14798" customFormat="false" ht="15" hidden="false" customHeight="true" outlineLevel="0" collapsed="false">
      <c r="A14798" s="1" t="s">
        <v>25268</v>
      </c>
      <c r="B14798" s="1" t="s">
        <v>9678</v>
      </c>
      <c r="C14798" s="1" t="s">
        <v>1997</v>
      </c>
      <c r="D14798" s="1" t="n">
        <v>3</v>
      </c>
      <c r="E14798" s="16" t="n">
        <v>311.15</v>
      </c>
      <c r="F14798" s="17" t="n">
        <v>0.05</v>
      </c>
      <c r="G14798" s="16" t="n">
        <v>886.78</v>
      </c>
      <c r="I14798" s="1" t="str">
        <f aca="false">INDEX(Products!$C$2:$C$51,MATCH(C14798,Products!$A$2:$A$51,0))</f>
        <v>Sports &amp; Fitness</v>
      </c>
      <c r="J14798" s="1" t="str">
        <f aca="false">INDEX(Orders!$E$2:$E$8001,MATCH(B14798,Orders!$A$2:$A$8001,0))</f>
        <v>Delivered</v>
      </c>
      <c r="K14798" s="1" t="str">
        <f aca="false">LEFT(INDEX(Orders!$C$2:$C$8001,MATCH(B14798,Orders!$A$2:$A$8001,0)),7)</f>
        <v>2025-06</v>
      </c>
    </row>
    <row r="14799" customFormat="false" ht="15" hidden="false" customHeight="true" outlineLevel="0" collapsed="false">
      <c r="A14799" s="1" t="s">
        <v>25269</v>
      </c>
      <c r="B14799" s="1" t="s">
        <v>9679</v>
      </c>
      <c r="C14799" s="1" t="s">
        <v>1961</v>
      </c>
      <c r="D14799" s="1" t="n">
        <v>1</v>
      </c>
      <c r="E14799" s="16" t="n">
        <v>3493.68</v>
      </c>
      <c r="F14799" s="17" t="n">
        <v>0.05</v>
      </c>
      <c r="G14799" s="16" t="n">
        <v>3319</v>
      </c>
      <c r="I14799" s="1" t="str">
        <f aca="false">INDEX(Products!$C$2:$C$51,MATCH(C14799,Products!$A$2:$A$51,0))</f>
        <v>Home &amp; Kitchen</v>
      </c>
      <c r="J14799" s="1" t="str">
        <f aca="false">INDEX(Orders!$E$2:$E$8001,MATCH(B14799,Orders!$A$2:$A$8001,0))</f>
        <v>Delivered</v>
      </c>
      <c r="K14799" s="1" t="str">
        <f aca="false">LEFT(INDEX(Orders!$C$2:$C$8001,MATCH(B14799,Orders!$A$2:$A$8001,0)),7)</f>
        <v>2025-02</v>
      </c>
    </row>
    <row r="14800" customFormat="false" ht="15" hidden="false" customHeight="true" outlineLevel="0" collapsed="false">
      <c r="A14800" s="1" t="s">
        <v>25270</v>
      </c>
      <c r="B14800" s="1" t="s">
        <v>9679</v>
      </c>
      <c r="C14800" s="1" t="s">
        <v>1973</v>
      </c>
      <c r="D14800" s="1" t="n">
        <v>1</v>
      </c>
      <c r="E14800" s="16" t="n">
        <v>1158.24</v>
      </c>
      <c r="F14800" s="17" t="n">
        <v>0</v>
      </c>
      <c r="G14800" s="16" t="n">
        <v>1158.24</v>
      </c>
      <c r="I14800" s="1" t="str">
        <f aca="false">INDEX(Products!$C$2:$C$51,MATCH(C14800,Products!$A$2:$A$51,0))</f>
        <v>Home &amp; Kitchen</v>
      </c>
      <c r="J14800" s="1" t="str">
        <f aca="false">INDEX(Orders!$E$2:$E$8001,MATCH(B14800,Orders!$A$2:$A$8001,0))</f>
        <v>Delivered</v>
      </c>
      <c r="K14800" s="1" t="str">
        <f aca="false">LEFT(INDEX(Orders!$C$2:$C$8001,MATCH(B14800,Orders!$A$2:$A$8001,0)),7)</f>
        <v>2025-02</v>
      </c>
    </row>
    <row r="14801" customFormat="false" ht="15" hidden="false" customHeight="true" outlineLevel="0" collapsed="false">
      <c r="A14801" s="1" t="s">
        <v>25271</v>
      </c>
      <c r="B14801" s="1" t="s">
        <v>9679</v>
      </c>
      <c r="C14801" s="1" t="s">
        <v>2007</v>
      </c>
      <c r="D14801" s="1" t="n">
        <v>1</v>
      </c>
      <c r="E14801" s="16" t="n">
        <v>750.27</v>
      </c>
      <c r="F14801" s="17" t="n">
        <v>0.15</v>
      </c>
      <c r="G14801" s="16" t="n">
        <v>637.73</v>
      </c>
      <c r="I14801" s="1" t="str">
        <f aca="false">INDEX(Products!$C$2:$C$51,MATCH(C14801,Products!$A$2:$A$51,0))</f>
        <v>Books &amp; Stationery</v>
      </c>
      <c r="J14801" s="1" t="str">
        <f aca="false">INDEX(Orders!$E$2:$E$8001,MATCH(B14801,Orders!$A$2:$A$8001,0))</f>
        <v>Delivered</v>
      </c>
      <c r="K14801" s="1" t="str">
        <f aca="false">LEFT(INDEX(Orders!$C$2:$C$8001,MATCH(B14801,Orders!$A$2:$A$8001,0)),7)</f>
        <v>2025-02</v>
      </c>
    </row>
    <row r="14802" customFormat="false" ht="15" hidden="false" customHeight="true" outlineLevel="0" collapsed="false">
      <c r="A14802" s="1" t="s">
        <v>25272</v>
      </c>
      <c r="B14802" s="1" t="s">
        <v>9680</v>
      </c>
      <c r="C14802" s="1" t="s">
        <v>2006</v>
      </c>
      <c r="D14802" s="1" t="n">
        <v>3</v>
      </c>
      <c r="E14802" s="16" t="n">
        <v>482.17</v>
      </c>
      <c r="F14802" s="17" t="n">
        <v>0.15</v>
      </c>
      <c r="G14802" s="16" t="n">
        <v>1229.53</v>
      </c>
      <c r="I14802" s="1" t="str">
        <f aca="false">INDEX(Products!$C$2:$C$51,MATCH(C14802,Products!$A$2:$A$51,0))</f>
        <v>Books &amp; Stationery</v>
      </c>
      <c r="J14802" s="1" t="str">
        <f aca="false">INDEX(Orders!$E$2:$E$8001,MATCH(B14802,Orders!$A$2:$A$8001,0))</f>
        <v>Delivered</v>
      </c>
      <c r="K14802" s="1" t="str">
        <f aca="false">LEFT(INDEX(Orders!$C$2:$C$8001,MATCH(B14802,Orders!$A$2:$A$8001,0)),7)</f>
        <v>2025-06</v>
      </c>
    </row>
    <row r="14803" customFormat="false" ht="15" hidden="false" customHeight="true" outlineLevel="0" collapsed="false">
      <c r="A14803" s="1" t="s">
        <v>25273</v>
      </c>
      <c r="B14803" s="1" t="s">
        <v>9680</v>
      </c>
      <c r="C14803" s="1" t="s">
        <v>1976</v>
      </c>
      <c r="D14803" s="1" t="n">
        <v>2</v>
      </c>
      <c r="E14803" s="16" t="n">
        <v>1603.35</v>
      </c>
      <c r="F14803" s="17" t="n">
        <v>0.05</v>
      </c>
      <c r="G14803" s="16" t="n">
        <v>3046.36</v>
      </c>
      <c r="I14803" s="1" t="str">
        <f aca="false">INDEX(Products!$C$2:$C$51,MATCH(C14803,Products!$A$2:$A$51,0))</f>
        <v>Beauty &amp; Personal Care</v>
      </c>
      <c r="J14803" s="1" t="str">
        <f aca="false">INDEX(Orders!$E$2:$E$8001,MATCH(B14803,Orders!$A$2:$A$8001,0))</f>
        <v>Delivered</v>
      </c>
      <c r="K14803" s="1" t="str">
        <f aca="false">LEFT(INDEX(Orders!$C$2:$C$8001,MATCH(B14803,Orders!$A$2:$A$8001,0)),7)</f>
        <v>2025-06</v>
      </c>
    </row>
    <row r="14804" customFormat="false" ht="15" hidden="false" customHeight="true" outlineLevel="0" collapsed="false">
      <c r="A14804" s="1" t="s">
        <v>25274</v>
      </c>
      <c r="B14804" s="1" t="s">
        <v>9681</v>
      </c>
      <c r="C14804" s="1" t="s">
        <v>1930</v>
      </c>
      <c r="D14804" s="1" t="n">
        <v>1</v>
      </c>
      <c r="E14804" s="16" t="n">
        <v>2398.35</v>
      </c>
      <c r="F14804" s="17" t="n">
        <v>0.05</v>
      </c>
      <c r="G14804" s="16" t="n">
        <v>2278.43</v>
      </c>
      <c r="I14804" s="1" t="str">
        <f aca="false">INDEX(Products!$C$2:$C$51,MATCH(C14804,Products!$A$2:$A$51,0))</f>
        <v>Electronics</v>
      </c>
      <c r="J14804" s="1" t="str">
        <f aca="false">INDEX(Orders!$E$2:$E$8001,MATCH(B14804,Orders!$A$2:$A$8001,0))</f>
        <v>Delivered</v>
      </c>
      <c r="K14804" s="1" t="str">
        <f aca="false">LEFT(INDEX(Orders!$C$2:$C$8001,MATCH(B14804,Orders!$A$2:$A$8001,0)),7)</f>
        <v>2025-07</v>
      </c>
    </row>
    <row r="14805" customFormat="false" ht="15" hidden="false" customHeight="true" outlineLevel="0" collapsed="false">
      <c r="A14805" s="1" t="s">
        <v>25275</v>
      </c>
      <c r="B14805" s="1" t="s">
        <v>9682</v>
      </c>
      <c r="C14805" s="1" t="s">
        <v>1997</v>
      </c>
      <c r="D14805" s="1" t="n">
        <v>1</v>
      </c>
      <c r="E14805" s="16" t="n">
        <v>311.15</v>
      </c>
      <c r="F14805" s="17" t="n">
        <v>0.2</v>
      </c>
      <c r="G14805" s="16" t="n">
        <v>248.92</v>
      </c>
      <c r="I14805" s="1" t="str">
        <f aca="false">INDEX(Products!$C$2:$C$51,MATCH(C14805,Products!$A$2:$A$51,0))</f>
        <v>Sports &amp; Fitness</v>
      </c>
      <c r="J14805" s="1" t="str">
        <f aca="false">INDEX(Orders!$E$2:$E$8001,MATCH(B14805,Orders!$A$2:$A$8001,0))</f>
        <v>Delivered</v>
      </c>
      <c r="K14805" s="1" t="str">
        <f aca="false">LEFT(INDEX(Orders!$C$2:$C$8001,MATCH(B14805,Orders!$A$2:$A$8001,0)),7)</f>
        <v>2024-04</v>
      </c>
    </row>
    <row r="14806" customFormat="false" ht="15" hidden="false" customHeight="true" outlineLevel="0" collapsed="false">
      <c r="A14806" s="1" t="s">
        <v>25276</v>
      </c>
      <c r="B14806" s="1" t="s">
        <v>9683</v>
      </c>
      <c r="C14806" s="1" t="s">
        <v>2006</v>
      </c>
      <c r="D14806" s="1" t="n">
        <v>2</v>
      </c>
      <c r="E14806" s="16" t="n">
        <v>482.17</v>
      </c>
      <c r="F14806" s="17" t="n">
        <v>0</v>
      </c>
      <c r="G14806" s="16" t="n">
        <v>964.34</v>
      </c>
      <c r="I14806" s="1" t="str">
        <f aca="false">INDEX(Products!$C$2:$C$51,MATCH(C14806,Products!$A$2:$A$51,0))</f>
        <v>Books &amp; Stationery</v>
      </c>
      <c r="J14806" s="1" t="str">
        <f aca="false">INDEX(Orders!$E$2:$E$8001,MATCH(B14806,Orders!$A$2:$A$8001,0))</f>
        <v>Delivered</v>
      </c>
      <c r="K14806" s="1" t="str">
        <f aca="false">LEFT(INDEX(Orders!$C$2:$C$8001,MATCH(B14806,Orders!$A$2:$A$8001,0)),7)</f>
        <v>2025-03</v>
      </c>
    </row>
    <row r="14807" customFormat="false" ht="15" hidden="false" customHeight="true" outlineLevel="0" collapsed="false">
      <c r="A14807" s="1" t="s">
        <v>25277</v>
      </c>
      <c r="B14807" s="1" t="s">
        <v>9684</v>
      </c>
      <c r="C14807" s="1" t="s">
        <v>1930</v>
      </c>
      <c r="D14807" s="1" t="n">
        <v>1</v>
      </c>
      <c r="E14807" s="16" t="n">
        <v>2398.35</v>
      </c>
      <c r="F14807" s="17" t="n">
        <v>0</v>
      </c>
      <c r="G14807" s="16" t="n">
        <v>2398.35</v>
      </c>
      <c r="I14807" s="1" t="str">
        <f aca="false">INDEX(Products!$C$2:$C$51,MATCH(C14807,Products!$A$2:$A$51,0))</f>
        <v>Electronics</v>
      </c>
      <c r="J14807" s="1" t="str">
        <f aca="false">INDEX(Orders!$E$2:$E$8001,MATCH(B14807,Orders!$A$2:$A$8001,0))</f>
        <v>Delivered</v>
      </c>
      <c r="K14807" s="1" t="str">
        <f aca="false">LEFT(INDEX(Orders!$C$2:$C$8001,MATCH(B14807,Orders!$A$2:$A$8001,0)),7)</f>
        <v>2025-05</v>
      </c>
    </row>
    <row r="14808" customFormat="false" ht="15" hidden="false" customHeight="true" outlineLevel="0" collapsed="false">
      <c r="A14808" s="1" t="s">
        <v>25278</v>
      </c>
      <c r="B14808" s="1" t="s">
        <v>9685</v>
      </c>
      <c r="C14808" s="1" t="s">
        <v>1920</v>
      </c>
      <c r="D14808" s="1" t="n">
        <v>2</v>
      </c>
      <c r="E14808" s="16" t="n">
        <v>4273.58</v>
      </c>
      <c r="F14808" s="17" t="n">
        <v>0.2</v>
      </c>
      <c r="G14808" s="16" t="n">
        <v>6837.73</v>
      </c>
      <c r="I14808" s="1" t="str">
        <f aca="false">INDEX(Products!$C$2:$C$51,MATCH(C14808,Products!$A$2:$A$51,0))</f>
        <v>Electronics</v>
      </c>
      <c r="J14808" s="1" t="str">
        <f aca="false">INDEX(Orders!$E$2:$E$8001,MATCH(B14808,Orders!$A$2:$A$8001,0))</f>
        <v>Delivered</v>
      </c>
      <c r="K14808" s="1" t="str">
        <f aca="false">LEFT(INDEX(Orders!$C$2:$C$8001,MATCH(B14808,Orders!$A$2:$A$8001,0)),7)</f>
        <v>2025-10</v>
      </c>
    </row>
    <row r="14809" customFormat="false" ht="15" hidden="false" customHeight="true" outlineLevel="0" collapsed="false">
      <c r="A14809" s="1" t="s">
        <v>25279</v>
      </c>
      <c r="B14809" s="1" t="s">
        <v>9685</v>
      </c>
      <c r="C14809" s="1" t="s">
        <v>2007</v>
      </c>
      <c r="D14809" s="1" t="n">
        <v>1</v>
      </c>
      <c r="E14809" s="16" t="n">
        <v>750.27</v>
      </c>
      <c r="F14809" s="17" t="n">
        <v>0</v>
      </c>
      <c r="G14809" s="16" t="n">
        <v>750.27</v>
      </c>
      <c r="I14809" s="1" t="str">
        <f aca="false">INDEX(Products!$C$2:$C$51,MATCH(C14809,Products!$A$2:$A$51,0))</f>
        <v>Books &amp; Stationery</v>
      </c>
      <c r="J14809" s="1" t="str">
        <f aca="false">INDEX(Orders!$E$2:$E$8001,MATCH(B14809,Orders!$A$2:$A$8001,0))</f>
        <v>Delivered</v>
      </c>
      <c r="K14809" s="1" t="str">
        <f aca="false">LEFT(INDEX(Orders!$C$2:$C$8001,MATCH(B14809,Orders!$A$2:$A$8001,0)),7)</f>
        <v>2025-10</v>
      </c>
    </row>
    <row r="14810" customFormat="false" ht="15" hidden="false" customHeight="true" outlineLevel="0" collapsed="false">
      <c r="A14810" s="1" t="s">
        <v>25280</v>
      </c>
      <c r="B14810" s="1" t="s">
        <v>9686</v>
      </c>
      <c r="C14810" s="1" t="s">
        <v>1930</v>
      </c>
      <c r="D14810" s="1" t="n">
        <v>1</v>
      </c>
      <c r="E14810" s="16" t="n">
        <v>2398.35</v>
      </c>
      <c r="F14810" s="17" t="n">
        <v>0.1</v>
      </c>
      <c r="G14810" s="16" t="n">
        <v>2158.52</v>
      </c>
      <c r="I14810" s="1" t="str">
        <f aca="false">INDEX(Products!$C$2:$C$51,MATCH(C14810,Products!$A$2:$A$51,0))</f>
        <v>Electronics</v>
      </c>
      <c r="J14810" s="1" t="str">
        <f aca="false">INDEX(Orders!$E$2:$E$8001,MATCH(B14810,Orders!$A$2:$A$8001,0))</f>
        <v>Delivered</v>
      </c>
      <c r="K14810" s="1" t="str">
        <f aca="false">LEFT(INDEX(Orders!$C$2:$C$8001,MATCH(B14810,Orders!$A$2:$A$8001,0)),7)</f>
        <v>2025-12</v>
      </c>
    </row>
    <row r="14811" customFormat="false" ht="15" hidden="false" customHeight="true" outlineLevel="0" collapsed="false">
      <c r="A14811" s="1" t="s">
        <v>25281</v>
      </c>
      <c r="B14811" s="1" t="s">
        <v>9686</v>
      </c>
      <c r="C14811" s="1" t="s">
        <v>1953</v>
      </c>
      <c r="D14811" s="1" t="n">
        <v>1</v>
      </c>
      <c r="E14811" s="16" t="n">
        <v>4914.12</v>
      </c>
      <c r="F14811" s="17" t="n">
        <v>0.1</v>
      </c>
      <c r="G14811" s="16" t="n">
        <v>4422.71</v>
      </c>
      <c r="I14811" s="1" t="str">
        <f aca="false">INDEX(Products!$C$2:$C$51,MATCH(C14811,Products!$A$2:$A$51,0))</f>
        <v>Fashion</v>
      </c>
      <c r="J14811" s="1" t="str">
        <f aca="false">INDEX(Orders!$E$2:$E$8001,MATCH(B14811,Orders!$A$2:$A$8001,0))</f>
        <v>Delivered</v>
      </c>
      <c r="K14811" s="1" t="str">
        <f aca="false">LEFT(INDEX(Orders!$C$2:$C$8001,MATCH(B14811,Orders!$A$2:$A$8001,0)),7)</f>
        <v>2025-12</v>
      </c>
    </row>
    <row r="14812" customFormat="false" ht="15" hidden="false" customHeight="true" outlineLevel="0" collapsed="false">
      <c r="A14812" s="1" t="s">
        <v>25282</v>
      </c>
      <c r="B14812" s="1" t="s">
        <v>9687</v>
      </c>
      <c r="C14812" s="1" t="s">
        <v>1990</v>
      </c>
      <c r="D14812" s="1" t="n">
        <v>1</v>
      </c>
      <c r="E14812" s="16" t="n">
        <v>5311.32</v>
      </c>
      <c r="F14812" s="17" t="n">
        <v>0</v>
      </c>
      <c r="G14812" s="16" t="n">
        <v>5311.32</v>
      </c>
      <c r="I14812" s="1" t="str">
        <f aca="false">INDEX(Products!$C$2:$C$51,MATCH(C14812,Products!$A$2:$A$51,0))</f>
        <v>Sports &amp; Fitness</v>
      </c>
      <c r="J14812" s="1" t="str">
        <f aca="false">INDEX(Orders!$E$2:$E$8001,MATCH(B14812,Orders!$A$2:$A$8001,0))</f>
        <v>Delivered</v>
      </c>
      <c r="K14812" s="1" t="str">
        <f aca="false">LEFT(INDEX(Orders!$C$2:$C$8001,MATCH(B14812,Orders!$A$2:$A$8001,0)),7)</f>
        <v>2025-12</v>
      </c>
    </row>
    <row r="14813" customFormat="false" ht="15" hidden="false" customHeight="true" outlineLevel="0" collapsed="false">
      <c r="A14813" s="1" t="s">
        <v>25283</v>
      </c>
      <c r="B14813" s="1" t="s">
        <v>9688</v>
      </c>
      <c r="C14813" s="1" t="s">
        <v>1959</v>
      </c>
      <c r="D14813" s="1" t="n">
        <v>1</v>
      </c>
      <c r="E14813" s="16" t="n">
        <v>2142.79</v>
      </c>
      <c r="F14813" s="17" t="n">
        <v>0.1</v>
      </c>
      <c r="G14813" s="16" t="n">
        <v>1928.51</v>
      </c>
      <c r="I14813" s="1" t="str">
        <f aca="false">INDEX(Products!$C$2:$C$51,MATCH(C14813,Products!$A$2:$A$51,0))</f>
        <v>Home &amp; Kitchen</v>
      </c>
      <c r="J14813" s="1" t="str">
        <f aca="false">INDEX(Orders!$E$2:$E$8001,MATCH(B14813,Orders!$A$2:$A$8001,0))</f>
        <v>Cancelled</v>
      </c>
      <c r="K14813" s="1" t="str">
        <f aca="false">LEFT(INDEX(Orders!$C$2:$C$8001,MATCH(B14813,Orders!$A$2:$A$8001,0)),7)</f>
        <v>2025-12</v>
      </c>
    </row>
    <row r="14814" customFormat="false" ht="15" hidden="false" customHeight="true" outlineLevel="0" collapsed="false">
      <c r="A14814" s="1" t="s">
        <v>25284</v>
      </c>
      <c r="B14814" s="1" t="s">
        <v>9688</v>
      </c>
      <c r="C14814" s="1" t="s">
        <v>1935</v>
      </c>
      <c r="D14814" s="1" t="n">
        <v>1</v>
      </c>
      <c r="E14814" s="16" t="n">
        <v>14558.72</v>
      </c>
      <c r="F14814" s="17" t="n">
        <v>0</v>
      </c>
      <c r="G14814" s="16" t="n">
        <v>14558.72</v>
      </c>
      <c r="I14814" s="1" t="str">
        <f aca="false">INDEX(Products!$C$2:$C$51,MATCH(C14814,Products!$A$2:$A$51,0))</f>
        <v>Electronics</v>
      </c>
      <c r="J14814" s="1" t="str">
        <f aca="false">INDEX(Orders!$E$2:$E$8001,MATCH(B14814,Orders!$A$2:$A$8001,0))</f>
        <v>Cancelled</v>
      </c>
      <c r="K14814" s="1" t="str">
        <f aca="false">LEFT(INDEX(Orders!$C$2:$C$8001,MATCH(B14814,Orders!$A$2:$A$8001,0)),7)</f>
        <v>2025-12</v>
      </c>
    </row>
    <row r="14815" customFormat="false" ht="15" hidden="false" customHeight="true" outlineLevel="0" collapsed="false">
      <c r="A14815" s="1" t="s">
        <v>25285</v>
      </c>
      <c r="B14815" s="1" t="s">
        <v>9688</v>
      </c>
      <c r="C14815" s="1" t="s">
        <v>1969</v>
      </c>
      <c r="D14815" s="1" t="n">
        <v>1</v>
      </c>
      <c r="E14815" s="16" t="n">
        <v>9171.98</v>
      </c>
      <c r="F14815" s="17" t="n">
        <v>0.15</v>
      </c>
      <c r="G14815" s="16" t="n">
        <v>7796.18</v>
      </c>
      <c r="I14815" s="1" t="str">
        <f aca="false">INDEX(Products!$C$2:$C$51,MATCH(C14815,Products!$A$2:$A$51,0))</f>
        <v>Home &amp; Kitchen</v>
      </c>
      <c r="J14815" s="1" t="str">
        <f aca="false">INDEX(Orders!$E$2:$E$8001,MATCH(B14815,Orders!$A$2:$A$8001,0))</f>
        <v>Cancelled</v>
      </c>
      <c r="K14815" s="1" t="str">
        <f aca="false">LEFT(INDEX(Orders!$C$2:$C$8001,MATCH(B14815,Orders!$A$2:$A$8001,0)),7)</f>
        <v>2025-12</v>
      </c>
    </row>
    <row r="14816" customFormat="false" ht="15" hidden="false" customHeight="true" outlineLevel="0" collapsed="false">
      <c r="A14816" s="1" t="s">
        <v>25286</v>
      </c>
      <c r="B14816" s="1" t="s">
        <v>9689</v>
      </c>
      <c r="C14816" s="1" t="s">
        <v>1976</v>
      </c>
      <c r="D14816" s="1" t="n">
        <v>1</v>
      </c>
      <c r="E14816" s="16" t="n">
        <v>1603.35</v>
      </c>
      <c r="F14816" s="17" t="n">
        <v>0</v>
      </c>
      <c r="G14816" s="16" t="n">
        <v>1603.35</v>
      </c>
      <c r="I14816" s="1" t="str">
        <f aca="false">INDEX(Products!$C$2:$C$51,MATCH(C14816,Products!$A$2:$A$51,0))</f>
        <v>Beauty &amp; Personal Care</v>
      </c>
      <c r="J14816" s="1" t="str">
        <f aca="false">INDEX(Orders!$E$2:$E$8001,MATCH(B14816,Orders!$A$2:$A$8001,0))</f>
        <v>Delivered</v>
      </c>
      <c r="K14816" s="1" t="str">
        <f aca="false">LEFT(INDEX(Orders!$C$2:$C$8001,MATCH(B14816,Orders!$A$2:$A$8001,0)),7)</f>
        <v>2024-11</v>
      </c>
    </row>
    <row r="14817" customFormat="false" ht="15" hidden="false" customHeight="true" outlineLevel="0" collapsed="false">
      <c r="A14817" s="1" t="s">
        <v>25287</v>
      </c>
      <c r="B14817" s="1" t="s">
        <v>9689</v>
      </c>
      <c r="C14817" s="1" t="s">
        <v>1979</v>
      </c>
      <c r="D14817" s="1" t="n">
        <v>1</v>
      </c>
      <c r="E14817" s="16" t="n">
        <v>623</v>
      </c>
      <c r="F14817" s="17" t="n">
        <v>0</v>
      </c>
      <c r="G14817" s="16" t="n">
        <v>623</v>
      </c>
      <c r="I14817" s="1" t="str">
        <f aca="false">INDEX(Products!$C$2:$C$51,MATCH(C14817,Products!$A$2:$A$51,0))</f>
        <v>Beauty &amp; Personal Care</v>
      </c>
      <c r="J14817" s="1" t="str">
        <f aca="false">INDEX(Orders!$E$2:$E$8001,MATCH(B14817,Orders!$A$2:$A$8001,0))</f>
        <v>Delivered</v>
      </c>
      <c r="K14817" s="1" t="str">
        <f aca="false">LEFT(INDEX(Orders!$C$2:$C$8001,MATCH(B14817,Orders!$A$2:$A$8001,0)),7)</f>
        <v>2024-11</v>
      </c>
    </row>
    <row r="14818" customFormat="false" ht="15" hidden="false" customHeight="true" outlineLevel="0" collapsed="false">
      <c r="A14818" s="1" t="s">
        <v>25288</v>
      </c>
      <c r="B14818" s="1" t="s">
        <v>9689</v>
      </c>
      <c r="C14818" s="1" t="s">
        <v>1961</v>
      </c>
      <c r="D14818" s="1" t="n">
        <v>1</v>
      </c>
      <c r="E14818" s="16" t="n">
        <v>3493.68</v>
      </c>
      <c r="F14818" s="17" t="n">
        <v>0.1</v>
      </c>
      <c r="G14818" s="16" t="n">
        <v>3144.31</v>
      </c>
      <c r="I14818" s="1" t="str">
        <f aca="false">INDEX(Products!$C$2:$C$51,MATCH(C14818,Products!$A$2:$A$51,0))</f>
        <v>Home &amp; Kitchen</v>
      </c>
      <c r="J14818" s="1" t="str">
        <f aca="false">INDEX(Orders!$E$2:$E$8001,MATCH(B14818,Orders!$A$2:$A$8001,0))</f>
        <v>Delivered</v>
      </c>
      <c r="K14818" s="1" t="str">
        <f aca="false">LEFT(INDEX(Orders!$C$2:$C$8001,MATCH(B14818,Orders!$A$2:$A$8001,0)),7)</f>
        <v>2024-11</v>
      </c>
    </row>
    <row r="14819" customFormat="false" ht="15" hidden="false" customHeight="true" outlineLevel="0" collapsed="false">
      <c r="A14819" s="1" t="s">
        <v>25289</v>
      </c>
      <c r="B14819" s="1" t="s">
        <v>9689</v>
      </c>
      <c r="C14819" s="1" t="s">
        <v>1953</v>
      </c>
      <c r="D14819" s="1" t="n">
        <v>2</v>
      </c>
      <c r="E14819" s="16" t="n">
        <v>4914.12</v>
      </c>
      <c r="F14819" s="17" t="n">
        <v>0.15</v>
      </c>
      <c r="G14819" s="16" t="n">
        <v>8354</v>
      </c>
      <c r="I14819" s="1" t="str">
        <f aca="false">INDEX(Products!$C$2:$C$51,MATCH(C14819,Products!$A$2:$A$51,0))</f>
        <v>Fashion</v>
      </c>
      <c r="J14819" s="1" t="str">
        <f aca="false">INDEX(Orders!$E$2:$E$8001,MATCH(B14819,Orders!$A$2:$A$8001,0))</f>
        <v>Delivered</v>
      </c>
      <c r="K14819" s="1" t="str">
        <f aca="false">LEFT(INDEX(Orders!$C$2:$C$8001,MATCH(B14819,Orders!$A$2:$A$8001,0)),7)</f>
        <v>2024-11</v>
      </c>
    </row>
    <row r="14820" customFormat="false" ht="15" hidden="false" customHeight="true" outlineLevel="0" collapsed="false">
      <c r="A14820" s="1" t="s">
        <v>25290</v>
      </c>
      <c r="B14820" s="1" t="s">
        <v>9689</v>
      </c>
      <c r="C14820" s="1" t="s">
        <v>2007</v>
      </c>
      <c r="D14820" s="1" t="n">
        <v>1</v>
      </c>
      <c r="E14820" s="16" t="n">
        <v>750.27</v>
      </c>
      <c r="F14820" s="17" t="n">
        <v>0.05</v>
      </c>
      <c r="G14820" s="16" t="n">
        <v>712.76</v>
      </c>
      <c r="I14820" s="1" t="str">
        <f aca="false">INDEX(Products!$C$2:$C$51,MATCH(C14820,Products!$A$2:$A$51,0))</f>
        <v>Books &amp; Stationery</v>
      </c>
      <c r="J14820" s="1" t="str">
        <f aca="false">INDEX(Orders!$E$2:$E$8001,MATCH(B14820,Orders!$A$2:$A$8001,0))</f>
        <v>Delivered</v>
      </c>
      <c r="K14820" s="1" t="str">
        <f aca="false">LEFT(INDEX(Orders!$C$2:$C$8001,MATCH(B14820,Orders!$A$2:$A$8001,0)),7)</f>
        <v>2024-11</v>
      </c>
    </row>
    <row r="14821" customFormat="false" ht="15" hidden="false" customHeight="true" outlineLevel="0" collapsed="false">
      <c r="A14821" s="1" t="s">
        <v>25291</v>
      </c>
      <c r="B14821" s="1" t="s">
        <v>9690</v>
      </c>
      <c r="C14821" s="1" t="s">
        <v>2007</v>
      </c>
      <c r="D14821" s="1" t="n">
        <v>3</v>
      </c>
      <c r="E14821" s="16" t="n">
        <v>750.27</v>
      </c>
      <c r="F14821" s="17" t="n">
        <v>0</v>
      </c>
      <c r="G14821" s="16" t="n">
        <v>2250.81</v>
      </c>
      <c r="I14821" s="1" t="str">
        <f aca="false">INDEX(Products!$C$2:$C$51,MATCH(C14821,Products!$A$2:$A$51,0))</f>
        <v>Books &amp; Stationery</v>
      </c>
      <c r="J14821" s="1" t="str">
        <f aca="false">INDEX(Orders!$E$2:$E$8001,MATCH(B14821,Orders!$A$2:$A$8001,0))</f>
        <v>Delivered</v>
      </c>
      <c r="K14821" s="1" t="str">
        <f aca="false">LEFT(INDEX(Orders!$C$2:$C$8001,MATCH(B14821,Orders!$A$2:$A$8001,0)),7)</f>
        <v>2025-11</v>
      </c>
    </row>
    <row r="14822" customFormat="false" ht="15" hidden="false" customHeight="true" outlineLevel="0" collapsed="false">
      <c r="A14822" s="1" t="s">
        <v>25292</v>
      </c>
      <c r="B14822" s="1" t="s">
        <v>9690</v>
      </c>
      <c r="C14822" s="1" t="s">
        <v>2006</v>
      </c>
      <c r="D14822" s="1" t="n">
        <v>2</v>
      </c>
      <c r="E14822" s="16" t="n">
        <v>482.17</v>
      </c>
      <c r="F14822" s="17" t="n">
        <v>0.05</v>
      </c>
      <c r="G14822" s="16" t="n">
        <v>916.12</v>
      </c>
      <c r="I14822" s="1" t="str">
        <f aca="false">INDEX(Products!$C$2:$C$51,MATCH(C14822,Products!$A$2:$A$51,0))</f>
        <v>Books &amp; Stationery</v>
      </c>
      <c r="J14822" s="1" t="str">
        <f aca="false">INDEX(Orders!$E$2:$E$8001,MATCH(B14822,Orders!$A$2:$A$8001,0))</f>
        <v>Delivered</v>
      </c>
      <c r="K14822" s="1" t="str">
        <f aca="false">LEFT(INDEX(Orders!$C$2:$C$8001,MATCH(B14822,Orders!$A$2:$A$8001,0)),7)</f>
        <v>2025-11</v>
      </c>
    </row>
    <row r="14823" customFormat="false" ht="15" hidden="false" customHeight="true" outlineLevel="0" collapsed="false">
      <c r="A14823" s="1" t="s">
        <v>25293</v>
      </c>
      <c r="B14823" s="1" t="s">
        <v>9690</v>
      </c>
      <c r="C14823" s="1" t="s">
        <v>1990</v>
      </c>
      <c r="D14823" s="1" t="n">
        <v>1</v>
      </c>
      <c r="E14823" s="16" t="n">
        <v>5311.32</v>
      </c>
      <c r="F14823" s="17" t="n">
        <v>0.15</v>
      </c>
      <c r="G14823" s="16" t="n">
        <v>4514.62</v>
      </c>
      <c r="I14823" s="1" t="str">
        <f aca="false">INDEX(Products!$C$2:$C$51,MATCH(C14823,Products!$A$2:$A$51,0))</f>
        <v>Sports &amp; Fitness</v>
      </c>
      <c r="J14823" s="1" t="str">
        <f aca="false">INDEX(Orders!$E$2:$E$8001,MATCH(B14823,Orders!$A$2:$A$8001,0))</f>
        <v>Delivered</v>
      </c>
      <c r="K14823" s="1" t="str">
        <f aca="false">LEFT(INDEX(Orders!$C$2:$C$8001,MATCH(B14823,Orders!$A$2:$A$8001,0)),7)</f>
        <v>2025-11</v>
      </c>
    </row>
    <row r="14824" customFormat="false" ht="15" hidden="false" customHeight="true" outlineLevel="0" collapsed="false">
      <c r="A14824" s="1" t="s">
        <v>25294</v>
      </c>
      <c r="B14824" s="1" t="s">
        <v>9690</v>
      </c>
      <c r="C14824" s="1" t="s">
        <v>1931</v>
      </c>
      <c r="D14824" s="1" t="n">
        <v>1</v>
      </c>
      <c r="E14824" s="16" t="n">
        <v>1111.28</v>
      </c>
      <c r="F14824" s="17" t="n">
        <v>0.15</v>
      </c>
      <c r="G14824" s="16" t="n">
        <v>944.59</v>
      </c>
      <c r="I14824" s="1" t="str">
        <f aca="false">INDEX(Products!$C$2:$C$51,MATCH(C14824,Products!$A$2:$A$51,0))</f>
        <v>Electronics</v>
      </c>
      <c r="J14824" s="1" t="str">
        <f aca="false">INDEX(Orders!$E$2:$E$8001,MATCH(B14824,Orders!$A$2:$A$8001,0))</f>
        <v>Delivered</v>
      </c>
      <c r="K14824" s="1" t="str">
        <f aca="false">LEFT(INDEX(Orders!$C$2:$C$8001,MATCH(B14824,Orders!$A$2:$A$8001,0)),7)</f>
        <v>2025-11</v>
      </c>
    </row>
    <row r="14825" customFormat="false" ht="15" hidden="false" customHeight="true" outlineLevel="0" collapsed="false">
      <c r="A14825" s="1" t="s">
        <v>25295</v>
      </c>
      <c r="B14825" s="1" t="s">
        <v>9691</v>
      </c>
      <c r="C14825" s="1" t="s">
        <v>1990</v>
      </c>
      <c r="D14825" s="1" t="n">
        <v>1</v>
      </c>
      <c r="E14825" s="16" t="n">
        <v>5311.32</v>
      </c>
      <c r="F14825" s="17" t="n">
        <v>0.05</v>
      </c>
      <c r="G14825" s="16" t="n">
        <v>5045.75</v>
      </c>
      <c r="I14825" s="1" t="str">
        <f aca="false">INDEX(Products!$C$2:$C$51,MATCH(C14825,Products!$A$2:$A$51,0))</f>
        <v>Sports &amp; Fitness</v>
      </c>
      <c r="J14825" s="1" t="str">
        <f aca="false">INDEX(Orders!$E$2:$E$8001,MATCH(B14825,Orders!$A$2:$A$8001,0))</f>
        <v>Delivered</v>
      </c>
      <c r="K14825" s="1" t="str">
        <f aca="false">LEFT(INDEX(Orders!$C$2:$C$8001,MATCH(B14825,Orders!$A$2:$A$8001,0)),7)</f>
        <v>2025-01</v>
      </c>
    </row>
    <row r="14826" customFormat="false" ht="15" hidden="false" customHeight="true" outlineLevel="0" collapsed="false">
      <c r="A14826" s="1" t="s">
        <v>25296</v>
      </c>
      <c r="B14826" s="1" t="s">
        <v>9692</v>
      </c>
      <c r="C14826" s="1" t="s">
        <v>1975</v>
      </c>
      <c r="D14826" s="1" t="n">
        <v>1</v>
      </c>
      <c r="E14826" s="16" t="n">
        <v>862.99</v>
      </c>
      <c r="F14826" s="17" t="n">
        <v>0.05</v>
      </c>
      <c r="G14826" s="16" t="n">
        <v>819.84</v>
      </c>
      <c r="I14826" s="1" t="str">
        <f aca="false">INDEX(Products!$C$2:$C$51,MATCH(C14826,Products!$A$2:$A$51,0))</f>
        <v>Beauty &amp; Personal Care</v>
      </c>
      <c r="J14826" s="1" t="str">
        <f aca="false">INDEX(Orders!$E$2:$E$8001,MATCH(B14826,Orders!$A$2:$A$8001,0))</f>
        <v>Cancelled</v>
      </c>
      <c r="K14826" s="1" t="str">
        <f aca="false">LEFT(INDEX(Orders!$C$2:$C$8001,MATCH(B14826,Orders!$A$2:$A$8001,0)),7)</f>
        <v>2024-10</v>
      </c>
    </row>
    <row r="14827" customFormat="false" ht="15" hidden="false" customHeight="true" outlineLevel="0" collapsed="false">
      <c r="A14827" s="1" t="s">
        <v>25297</v>
      </c>
      <c r="B14827" s="1" t="s">
        <v>9692</v>
      </c>
      <c r="C14827" s="1" t="s">
        <v>2007</v>
      </c>
      <c r="D14827" s="1" t="n">
        <v>1</v>
      </c>
      <c r="E14827" s="16" t="n">
        <v>750.27</v>
      </c>
      <c r="F14827" s="17" t="n">
        <v>0</v>
      </c>
      <c r="G14827" s="16" t="n">
        <v>750.27</v>
      </c>
      <c r="I14827" s="1" t="str">
        <f aca="false">INDEX(Products!$C$2:$C$51,MATCH(C14827,Products!$A$2:$A$51,0))</f>
        <v>Books &amp; Stationery</v>
      </c>
      <c r="J14827" s="1" t="str">
        <f aca="false">INDEX(Orders!$E$2:$E$8001,MATCH(B14827,Orders!$A$2:$A$8001,0))</f>
        <v>Cancelled</v>
      </c>
      <c r="K14827" s="1" t="str">
        <f aca="false">LEFT(INDEX(Orders!$C$2:$C$8001,MATCH(B14827,Orders!$A$2:$A$8001,0)),7)</f>
        <v>2024-10</v>
      </c>
    </row>
    <row r="14828" customFormat="false" ht="15" hidden="false" customHeight="true" outlineLevel="0" collapsed="false">
      <c r="A14828" s="1" t="s">
        <v>25298</v>
      </c>
      <c r="B14828" s="1" t="s">
        <v>9692</v>
      </c>
      <c r="C14828" s="1" t="s">
        <v>2006</v>
      </c>
      <c r="D14828" s="1" t="n">
        <v>1</v>
      </c>
      <c r="E14828" s="16" t="n">
        <v>482.17</v>
      </c>
      <c r="F14828" s="17" t="n">
        <v>0.05</v>
      </c>
      <c r="G14828" s="16" t="n">
        <v>458.06</v>
      </c>
      <c r="I14828" s="1" t="str">
        <f aca="false">INDEX(Products!$C$2:$C$51,MATCH(C14828,Products!$A$2:$A$51,0))</f>
        <v>Books &amp; Stationery</v>
      </c>
      <c r="J14828" s="1" t="str">
        <f aca="false">INDEX(Orders!$E$2:$E$8001,MATCH(B14828,Orders!$A$2:$A$8001,0))</f>
        <v>Cancelled</v>
      </c>
      <c r="K14828" s="1" t="str">
        <f aca="false">LEFT(INDEX(Orders!$C$2:$C$8001,MATCH(B14828,Orders!$A$2:$A$8001,0)),7)</f>
        <v>2024-10</v>
      </c>
    </row>
    <row r="14829" customFormat="false" ht="15" hidden="false" customHeight="true" outlineLevel="0" collapsed="false">
      <c r="A14829" s="1" t="s">
        <v>25299</v>
      </c>
      <c r="B14829" s="1" t="s">
        <v>9693</v>
      </c>
      <c r="C14829" s="1" t="s">
        <v>2007</v>
      </c>
      <c r="D14829" s="1" t="n">
        <v>1</v>
      </c>
      <c r="E14829" s="16" t="n">
        <v>750.27</v>
      </c>
      <c r="F14829" s="17" t="n">
        <v>0.1</v>
      </c>
      <c r="G14829" s="16" t="n">
        <v>675.24</v>
      </c>
      <c r="I14829" s="1" t="str">
        <f aca="false">INDEX(Products!$C$2:$C$51,MATCH(C14829,Products!$A$2:$A$51,0))</f>
        <v>Books &amp; Stationery</v>
      </c>
      <c r="J14829" s="1" t="str">
        <f aca="false">INDEX(Orders!$E$2:$E$8001,MATCH(B14829,Orders!$A$2:$A$8001,0))</f>
        <v>Delivered</v>
      </c>
      <c r="K14829" s="1" t="str">
        <f aca="false">LEFT(INDEX(Orders!$C$2:$C$8001,MATCH(B14829,Orders!$A$2:$A$8001,0)),7)</f>
        <v>2025-10</v>
      </c>
    </row>
    <row r="14830" customFormat="false" ht="15" hidden="false" customHeight="true" outlineLevel="0" collapsed="false">
      <c r="A14830" s="1" t="s">
        <v>25300</v>
      </c>
      <c r="B14830" s="1" t="s">
        <v>9693</v>
      </c>
      <c r="C14830" s="1" t="s">
        <v>1920</v>
      </c>
      <c r="D14830" s="1" t="n">
        <v>2</v>
      </c>
      <c r="E14830" s="16" t="n">
        <v>4273.58</v>
      </c>
      <c r="F14830" s="17" t="n">
        <v>0</v>
      </c>
      <c r="G14830" s="16" t="n">
        <v>8547.16</v>
      </c>
      <c r="I14830" s="1" t="str">
        <f aca="false">INDEX(Products!$C$2:$C$51,MATCH(C14830,Products!$A$2:$A$51,0))</f>
        <v>Electronics</v>
      </c>
      <c r="J14830" s="1" t="str">
        <f aca="false">INDEX(Orders!$E$2:$E$8001,MATCH(B14830,Orders!$A$2:$A$8001,0))</f>
        <v>Delivered</v>
      </c>
      <c r="K14830" s="1" t="str">
        <f aca="false">LEFT(INDEX(Orders!$C$2:$C$8001,MATCH(B14830,Orders!$A$2:$A$8001,0)),7)</f>
        <v>2025-10</v>
      </c>
    </row>
    <row r="14831" customFormat="false" ht="15" hidden="false" customHeight="true" outlineLevel="0" collapsed="false">
      <c r="A14831" s="1" t="s">
        <v>25301</v>
      </c>
      <c r="B14831" s="1" t="s">
        <v>9694</v>
      </c>
      <c r="C14831" s="1" t="s">
        <v>1997</v>
      </c>
      <c r="D14831" s="1" t="n">
        <v>1</v>
      </c>
      <c r="E14831" s="16" t="n">
        <v>311.15</v>
      </c>
      <c r="F14831" s="17" t="n">
        <v>0.2</v>
      </c>
      <c r="G14831" s="16" t="n">
        <v>248.92</v>
      </c>
      <c r="I14831" s="1" t="str">
        <f aca="false">INDEX(Products!$C$2:$C$51,MATCH(C14831,Products!$A$2:$A$51,0))</f>
        <v>Sports &amp; Fitness</v>
      </c>
      <c r="J14831" s="1" t="str">
        <f aca="false">INDEX(Orders!$E$2:$E$8001,MATCH(B14831,Orders!$A$2:$A$8001,0))</f>
        <v>Delivered</v>
      </c>
      <c r="K14831" s="1" t="str">
        <f aca="false">LEFT(INDEX(Orders!$C$2:$C$8001,MATCH(B14831,Orders!$A$2:$A$8001,0)),7)</f>
        <v>2024-02</v>
      </c>
    </row>
    <row r="14832" customFormat="false" ht="15" hidden="false" customHeight="true" outlineLevel="0" collapsed="false">
      <c r="A14832" s="1" t="s">
        <v>25302</v>
      </c>
      <c r="B14832" s="1" t="s">
        <v>9694</v>
      </c>
      <c r="C14832" s="1" t="s">
        <v>1990</v>
      </c>
      <c r="D14832" s="1" t="n">
        <v>1</v>
      </c>
      <c r="E14832" s="16" t="n">
        <v>5311.32</v>
      </c>
      <c r="F14832" s="17" t="n">
        <v>0.1</v>
      </c>
      <c r="G14832" s="16" t="n">
        <v>4780.19</v>
      </c>
      <c r="I14832" s="1" t="str">
        <f aca="false">INDEX(Products!$C$2:$C$51,MATCH(C14832,Products!$A$2:$A$51,0))</f>
        <v>Sports &amp; Fitness</v>
      </c>
      <c r="J14832" s="1" t="str">
        <f aca="false">INDEX(Orders!$E$2:$E$8001,MATCH(B14832,Orders!$A$2:$A$8001,0))</f>
        <v>Delivered</v>
      </c>
      <c r="K14832" s="1" t="str">
        <f aca="false">LEFT(INDEX(Orders!$C$2:$C$8001,MATCH(B14832,Orders!$A$2:$A$8001,0)),7)</f>
        <v>2024-02</v>
      </c>
    </row>
    <row r="14833" customFormat="false" ht="15" hidden="false" customHeight="true" outlineLevel="0" collapsed="false">
      <c r="A14833" s="1" t="s">
        <v>25303</v>
      </c>
      <c r="B14833" s="1" t="s">
        <v>9694</v>
      </c>
      <c r="C14833" s="1" t="s">
        <v>1949</v>
      </c>
      <c r="D14833" s="1" t="n">
        <v>2</v>
      </c>
      <c r="E14833" s="16" t="n">
        <v>4185.64</v>
      </c>
      <c r="F14833" s="17" t="n">
        <v>0.05</v>
      </c>
      <c r="G14833" s="16" t="n">
        <v>7952.72</v>
      </c>
      <c r="I14833" s="1" t="str">
        <f aca="false">INDEX(Products!$C$2:$C$51,MATCH(C14833,Products!$A$2:$A$51,0))</f>
        <v>Fashion</v>
      </c>
      <c r="J14833" s="1" t="str">
        <f aca="false">INDEX(Orders!$E$2:$E$8001,MATCH(B14833,Orders!$A$2:$A$8001,0))</f>
        <v>Delivered</v>
      </c>
      <c r="K14833" s="1" t="str">
        <f aca="false">LEFT(INDEX(Orders!$C$2:$C$8001,MATCH(B14833,Orders!$A$2:$A$8001,0)),7)</f>
        <v>2024-02</v>
      </c>
    </row>
    <row r="14834" customFormat="false" ht="15" hidden="false" customHeight="true" outlineLevel="0" collapsed="false">
      <c r="A14834" s="1" t="s">
        <v>25304</v>
      </c>
      <c r="B14834" s="1" t="s">
        <v>9694</v>
      </c>
      <c r="C14834" s="1" t="s">
        <v>1975</v>
      </c>
      <c r="D14834" s="1" t="n">
        <v>1</v>
      </c>
      <c r="E14834" s="16" t="n">
        <v>862.99</v>
      </c>
      <c r="F14834" s="17" t="n">
        <v>0</v>
      </c>
      <c r="G14834" s="16" t="n">
        <v>862.99</v>
      </c>
      <c r="I14834" s="1" t="str">
        <f aca="false">INDEX(Products!$C$2:$C$51,MATCH(C14834,Products!$A$2:$A$51,0))</f>
        <v>Beauty &amp; Personal Care</v>
      </c>
      <c r="J14834" s="1" t="str">
        <f aca="false">INDEX(Orders!$E$2:$E$8001,MATCH(B14834,Orders!$A$2:$A$8001,0))</f>
        <v>Delivered</v>
      </c>
      <c r="K14834" s="1" t="str">
        <f aca="false">LEFT(INDEX(Orders!$C$2:$C$8001,MATCH(B14834,Orders!$A$2:$A$8001,0)),7)</f>
        <v>2024-02</v>
      </c>
    </row>
    <row r="14835" customFormat="false" ht="15" hidden="false" customHeight="true" outlineLevel="0" collapsed="false">
      <c r="A14835" s="1" t="s">
        <v>25305</v>
      </c>
      <c r="B14835" s="1" t="s">
        <v>9695</v>
      </c>
      <c r="C14835" s="1" t="s">
        <v>2006</v>
      </c>
      <c r="D14835" s="1" t="n">
        <v>1</v>
      </c>
      <c r="E14835" s="16" t="n">
        <v>482.17</v>
      </c>
      <c r="F14835" s="17" t="n">
        <v>0</v>
      </c>
      <c r="G14835" s="16" t="n">
        <v>482.17</v>
      </c>
      <c r="I14835" s="1" t="str">
        <f aca="false">INDEX(Products!$C$2:$C$51,MATCH(C14835,Products!$A$2:$A$51,0))</f>
        <v>Books &amp; Stationery</v>
      </c>
      <c r="J14835" s="1" t="str">
        <f aca="false">INDEX(Orders!$E$2:$E$8001,MATCH(B14835,Orders!$A$2:$A$8001,0))</f>
        <v>Delivered</v>
      </c>
      <c r="K14835" s="1" t="str">
        <f aca="false">LEFT(INDEX(Orders!$C$2:$C$8001,MATCH(B14835,Orders!$A$2:$A$8001,0)),7)</f>
        <v>2025-01</v>
      </c>
    </row>
    <row r="14836" customFormat="false" ht="15" hidden="false" customHeight="true" outlineLevel="0" collapsed="false">
      <c r="A14836" s="1" t="s">
        <v>25306</v>
      </c>
      <c r="B14836" s="1" t="s">
        <v>9696</v>
      </c>
      <c r="C14836" s="1" t="s">
        <v>1937</v>
      </c>
      <c r="D14836" s="1" t="n">
        <v>2</v>
      </c>
      <c r="E14836" s="16" t="n">
        <v>1364.75</v>
      </c>
      <c r="F14836" s="17" t="n">
        <v>0.05</v>
      </c>
      <c r="G14836" s="16" t="n">
        <v>2593.02</v>
      </c>
      <c r="I14836" s="1" t="str">
        <f aca="false">INDEX(Products!$C$2:$C$51,MATCH(C14836,Products!$A$2:$A$51,0))</f>
        <v>Fashion</v>
      </c>
      <c r="J14836" s="1" t="str">
        <f aca="false">INDEX(Orders!$E$2:$E$8001,MATCH(B14836,Orders!$A$2:$A$8001,0))</f>
        <v>Delivered</v>
      </c>
      <c r="K14836" s="1" t="str">
        <f aca="false">LEFT(INDEX(Orders!$C$2:$C$8001,MATCH(B14836,Orders!$A$2:$A$8001,0)),7)</f>
        <v>2024-03</v>
      </c>
    </row>
    <row r="14837" customFormat="false" ht="15" hidden="false" customHeight="true" outlineLevel="0" collapsed="false">
      <c r="A14837" s="1" t="s">
        <v>25307</v>
      </c>
      <c r="B14837" s="1" t="s">
        <v>9696</v>
      </c>
      <c r="C14837" s="1" t="s">
        <v>1930</v>
      </c>
      <c r="D14837" s="1" t="n">
        <v>2</v>
      </c>
      <c r="E14837" s="16" t="n">
        <v>2398.35</v>
      </c>
      <c r="F14837" s="17" t="n">
        <v>0.05</v>
      </c>
      <c r="G14837" s="16" t="n">
        <v>4556.86</v>
      </c>
      <c r="I14837" s="1" t="str">
        <f aca="false">INDEX(Products!$C$2:$C$51,MATCH(C14837,Products!$A$2:$A$51,0))</f>
        <v>Electronics</v>
      </c>
      <c r="J14837" s="1" t="str">
        <f aca="false">INDEX(Orders!$E$2:$E$8001,MATCH(B14837,Orders!$A$2:$A$8001,0))</f>
        <v>Delivered</v>
      </c>
      <c r="K14837" s="1" t="str">
        <f aca="false">LEFT(INDEX(Orders!$C$2:$C$8001,MATCH(B14837,Orders!$A$2:$A$8001,0)),7)</f>
        <v>2024-03</v>
      </c>
    </row>
    <row r="14838" customFormat="false" ht="15" hidden="false" customHeight="true" outlineLevel="0" collapsed="false">
      <c r="A14838" s="1" t="s">
        <v>25308</v>
      </c>
      <c r="B14838" s="1" t="s">
        <v>9697</v>
      </c>
      <c r="C14838" s="1" t="s">
        <v>1997</v>
      </c>
      <c r="D14838" s="1" t="n">
        <v>1</v>
      </c>
      <c r="E14838" s="16" t="n">
        <v>311.15</v>
      </c>
      <c r="F14838" s="17" t="n">
        <v>0.05</v>
      </c>
      <c r="G14838" s="16" t="n">
        <v>295.59</v>
      </c>
      <c r="I14838" s="1" t="str">
        <f aca="false">INDEX(Products!$C$2:$C$51,MATCH(C14838,Products!$A$2:$A$51,0))</f>
        <v>Sports &amp; Fitness</v>
      </c>
      <c r="J14838" s="1" t="str">
        <f aca="false">INDEX(Orders!$E$2:$E$8001,MATCH(B14838,Orders!$A$2:$A$8001,0))</f>
        <v>Delivered</v>
      </c>
      <c r="K14838" s="1" t="str">
        <f aca="false">LEFT(INDEX(Orders!$C$2:$C$8001,MATCH(B14838,Orders!$A$2:$A$8001,0)),7)</f>
        <v>2025-10</v>
      </c>
    </row>
    <row r="14839" customFormat="false" ht="15" hidden="false" customHeight="true" outlineLevel="0" collapsed="false">
      <c r="A14839" s="1" t="s">
        <v>25309</v>
      </c>
      <c r="B14839" s="1" t="s">
        <v>9698</v>
      </c>
      <c r="C14839" s="1" t="s">
        <v>1930</v>
      </c>
      <c r="D14839" s="1" t="n">
        <v>1</v>
      </c>
      <c r="E14839" s="16" t="n">
        <v>2398.35</v>
      </c>
      <c r="F14839" s="17" t="n">
        <v>0.1</v>
      </c>
      <c r="G14839" s="16" t="n">
        <v>2158.52</v>
      </c>
      <c r="I14839" s="1" t="str">
        <f aca="false">INDEX(Products!$C$2:$C$51,MATCH(C14839,Products!$A$2:$A$51,0))</f>
        <v>Electronics</v>
      </c>
      <c r="J14839" s="1" t="str">
        <f aca="false">INDEX(Orders!$E$2:$E$8001,MATCH(B14839,Orders!$A$2:$A$8001,0))</f>
        <v>Delivered</v>
      </c>
      <c r="K14839" s="1" t="str">
        <f aca="false">LEFT(INDEX(Orders!$C$2:$C$8001,MATCH(B14839,Orders!$A$2:$A$8001,0)),7)</f>
        <v>2024-01</v>
      </c>
    </row>
    <row r="14840" customFormat="false" ht="15" hidden="false" customHeight="true" outlineLevel="0" collapsed="false">
      <c r="A14840" s="1" t="s">
        <v>25310</v>
      </c>
      <c r="B14840" s="1" t="s">
        <v>9699</v>
      </c>
      <c r="C14840" s="1" t="s">
        <v>1940</v>
      </c>
      <c r="D14840" s="1" t="n">
        <v>1</v>
      </c>
      <c r="E14840" s="16" t="n">
        <v>2374.52</v>
      </c>
      <c r="F14840" s="17" t="n">
        <v>0</v>
      </c>
      <c r="G14840" s="16" t="n">
        <v>2374.52</v>
      </c>
      <c r="I14840" s="1" t="str">
        <f aca="false">INDEX(Products!$C$2:$C$51,MATCH(C14840,Products!$A$2:$A$51,0))</f>
        <v>Fashion</v>
      </c>
      <c r="J14840" s="1" t="str">
        <f aca="false">INDEX(Orders!$E$2:$E$8001,MATCH(B14840,Orders!$A$2:$A$8001,0))</f>
        <v>Delivered</v>
      </c>
      <c r="K14840" s="1" t="str">
        <f aca="false">LEFT(INDEX(Orders!$C$2:$C$8001,MATCH(B14840,Orders!$A$2:$A$8001,0)),7)</f>
        <v>2025-12</v>
      </c>
    </row>
    <row r="14841" customFormat="false" ht="15" hidden="false" customHeight="true" outlineLevel="0" collapsed="false">
      <c r="A14841" s="1" t="s">
        <v>25311</v>
      </c>
      <c r="B14841" s="1" t="s">
        <v>9699</v>
      </c>
      <c r="C14841" s="1" t="s">
        <v>1930</v>
      </c>
      <c r="D14841" s="1" t="n">
        <v>1</v>
      </c>
      <c r="E14841" s="16" t="n">
        <v>2398.35</v>
      </c>
      <c r="F14841" s="17" t="n">
        <v>0</v>
      </c>
      <c r="G14841" s="16" t="n">
        <v>2398.35</v>
      </c>
      <c r="I14841" s="1" t="str">
        <f aca="false">INDEX(Products!$C$2:$C$51,MATCH(C14841,Products!$A$2:$A$51,0))</f>
        <v>Electronics</v>
      </c>
      <c r="J14841" s="1" t="str">
        <f aca="false">INDEX(Orders!$E$2:$E$8001,MATCH(B14841,Orders!$A$2:$A$8001,0))</f>
        <v>Delivered</v>
      </c>
      <c r="K14841" s="1" t="str">
        <f aca="false">LEFT(INDEX(Orders!$C$2:$C$8001,MATCH(B14841,Orders!$A$2:$A$8001,0)),7)</f>
        <v>2025-12</v>
      </c>
    </row>
    <row r="14842" customFormat="false" ht="15" hidden="false" customHeight="true" outlineLevel="0" collapsed="false">
      <c r="A14842" s="1" t="s">
        <v>25312</v>
      </c>
      <c r="B14842" s="1" t="s">
        <v>9700</v>
      </c>
      <c r="C14842" s="1" t="s">
        <v>2007</v>
      </c>
      <c r="D14842" s="1" t="n">
        <v>1</v>
      </c>
      <c r="E14842" s="16" t="n">
        <v>750.27</v>
      </c>
      <c r="F14842" s="17" t="n">
        <v>0</v>
      </c>
      <c r="G14842" s="16" t="n">
        <v>750.27</v>
      </c>
      <c r="I14842" s="1" t="str">
        <f aca="false">INDEX(Products!$C$2:$C$51,MATCH(C14842,Products!$A$2:$A$51,0))</f>
        <v>Books &amp; Stationery</v>
      </c>
      <c r="J14842" s="1" t="str">
        <f aca="false">INDEX(Orders!$E$2:$E$8001,MATCH(B14842,Orders!$A$2:$A$8001,0))</f>
        <v>Delivered</v>
      </c>
      <c r="K14842" s="1" t="str">
        <f aca="false">LEFT(INDEX(Orders!$C$2:$C$8001,MATCH(B14842,Orders!$A$2:$A$8001,0)),7)</f>
        <v>2025-09</v>
      </c>
    </row>
    <row r="14843" customFormat="false" ht="15" hidden="false" customHeight="true" outlineLevel="0" collapsed="false">
      <c r="A14843" s="1" t="s">
        <v>25313</v>
      </c>
      <c r="B14843" s="1" t="s">
        <v>9701</v>
      </c>
      <c r="C14843" s="1" t="s">
        <v>2006</v>
      </c>
      <c r="D14843" s="1" t="n">
        <v>1</v>
      </c>
      <c r="E14843" s="16" t="n">
        <v>482.17</v>
      </c>
      <c r="F14843" s="17" t="n">
        <v>0.05</v>
      </c>
      <c r="G14843" s="16" t="n">
        <v>458.06</v>
      </c>
      <c r="I14843" s="1" t="str">
        <f aca="false">INDEX(Products!$C$2:$C$51,MATCH(C14843,Products!$A$2:$A$51,0))</f>
        <v>Books &amp; Stationery</v>
      </c>
      <c r="J14843" s="1" t="str">
        <f aca="false">INDEX(Orders!$E$2:$E$8001,MATCH(B14843,Orders!$A$2:$A$8001,0))</f>
        <v>Delivered</v>
      </c>
      <c r="K14843" s="1" t="str">
        <f aca="false">LEFT(INDEX(Orders!$C$2:$C$8001,MATCH(B14843,Orders!$A$2:$A$8001,0)),7)</f>
        <v>2024-11</v>
      </c>
    </row>
    <row r="14844" customFormat="false" ht="15" hidden="false" customHeight="true" outlineLevel="0" collapsed="false">
      <c r="A14844" s="1" t="s">
        <v>25314</v>
      </c>
      <c r="B14844" s="1" t="s">
        <v>9702</v>
      </c>
      <c r="C14844" s="1" t="s">
        <v>1930</v>
      </c>
      <c r="D14844" s="1" t="n">
        <v>2</v>
      </c>
      <c r="E14844" s="16" t="n">
        <v>2398.35</v>
      </c>
      <c r="F14844" s="17" t="n">
        <v>0.05</v>
      </c>
      <c r="G14844" s="16" t="n">
        <v>4556.86</v>
      </c>
      <c r="I14844" s="1" t="str">
        <f aca="false">INDEX(Products!$C$2:$C$51,MATCH(C14844,Products!$A$2:$A$51,0))</f>
        <v>Electronics</v>
      </c>
      <c r="J14844" s="1" t="str">
        <f aca="false">INDEX(Orders!$E$2:$E$8001,MATCH(B14844,Orders!$A$2:$A$8001,0))</f>
        <v>Delivered</v>
      </c>
      <c r="K14844" s="1" t="str">
        <f aca="false">LEFT(INDEX(Orders!$C$2:$C$8001,MATCH(B14844,Orders!$A$2:$A$8001,0)),7)</f>
        <v>2024-11</v>
      </c>
    </row>
    <row r="14845" customFormat="false" ht="15" hidden="false" customHeight="true" outlineLevel="0" collapsed="false">
      <c r="A14845" s="1" t="s">
        <v>25315</v>
      </c>
      <c r="B14845" s="1" t="s">
        <v>9702</v>
      </c>
      <c r="C14845" s="1" t="s">
        <v>1931</v>
      </c>
      <c r="D14845" s="1" t="n">
        <v>2</v>
      </c>
      <c r="E14845" s="16" t="n">
        <v>1111.28</v>
      </c>
      <c r="F14845" s="17" t="n">
        <v>0</v>
      </c>
      <c r="G14845" s="16" t="n">
        <v>2222.56</v>
      </c>
      <c r="I14845" s="1" t="str">
        <f aca="false">INDEX(Products!$C$2:$C$51,MATCH(C14845,Products!$A$2:$A$51,0))</f>
        <v>Electronics</v>
      </c>
      <c r="J14845" s="1" t="str">
        <f aca="false">INDEX(Orders!$E$2:$E$8001,MATCH(B14845,Orders!$A$2:$A$8001,0))</f>
        <v>Delivered</v>
      </c>
      <c r="K14845" s="1" t="str">
        <f aca="false">LEFT(INDEX(Orders!$C$2:$C$8001,MATCH(B14845,Orders!$A$2:$A$8001,0)),7)</f>
        <v>2024-11</v>
      </c>
    </row>
    <row r="14846" customFormat="false" ht="15" hidden="false" customHeight="true" outlineLevel="0" collapsed="false">
      <c r="A14846" s="1" t="s">
        <v>25316</v>
      </c>
      <c r="B14846" s="1" t="s">
        <v>9702</v>
      </c>
      <c r="C14846" s="1" t="s">
        <v>2006</v>
      </c>
      <c r="D14846" s="1" t="n">
        <v>1</v>
      </c>
      <c r="E14846" s="16" t="n">
        <v>482.17</v>
      </c>
      <c r="F14846" s="17" t="n">
        <v>0</v>
      </c>
      <c r="G14846" s="16" t="n">
        <v>482.17</v>
      </c>
      <c r="I14846" s="1" t="str">
        <f aca="false">INDEX(Products!$C$2:$C$51,MATCH(C14846,Products!$A$2:$A$51,0))</f>
        <v>Books &amp; Stationery</v>
      </c>
      <c r="J14846" s="1" t="str">
        <f aca="false">INDEX(Orders!$E$2:$E$8001,MATCH(B14846,Orders!$A$2:$A$8001,0))</f>
        <v>Delivered</v>
      </c>
      <c r="K14846" s="1" t="str">
        <f aca="false">LEFT(INDEX(Orders!$C$2:$C$8001,MATCH(B14846,Orders!$A$2:$A$8001,0)),7)</f>
        <v>2024-11</v>
      </c>
    </row>
    <row r="14847" customFormat="false" ht="15" hidden="false" customHeight="true" outlineLevel="0" collapsed="false">
      <c r="A14847" s="1" t="s">
        <v>25317</v>
      </c>
      <c r="B14847" s="1" t="s">
        <v>9703</v>
      </c>
      <c r="C14847" s="1" t="s">
        <v>1940</v>
      </c>
      <c r="D14847" s="1" t="n">
        <v>1</v>
      </c>
      <c r="E14847" s="16" t="n">
        <v>2374.52</v>
      </c>
      <c r="F14847" s="17" t="n">
        <v>0.15</v>
      </c>
      <c r="G14847" s="16" t="n">
        <v>2018.34</v>
      </c>
      <c r="I14847" s="1" t="str">
        <f aca="false">INDEX(Products!$C$2:$C$51,MATCH(C14847,Products!$A$2:$A$51,0))</f>
        <v>Fashion</v>
      </c>
      <c r="J14847" s="1" t="str">
        <f aca="false">INDEX(Orders!$E$2:$E$8001,MATCH(B14847,Orders!$A$2:$A$8001,0))</f>
        <v>Delivered</v>
      </c>
      <c r="K14847" s="1" t="str">
        <f aca="false">LEFT(INDEX(Orders!$C$2:$C$8001,MATCH(B14847,Orders!$A$2:$A$8001,0)),7)</f>
        <v>2025-04</v>
      </c>
    </row>
    <row r="14848" customFormat="false" ht="15" hidden="false" customHeight="true" outlineLevel="0" collapsed="false">
      <c r="A14848" s="1" t="s">
        <v>25318</v>
      </c>
      <c r="B14848" s="1" t="s">
        <v>9703</v>
      </c>
      <c r="C14848" s="1" t="s">
        <v>1955</v>
      </c>
      <c r="D14848" s="1" t="n">
        <v>1</v>
      </c>
      <c r="E14848" s="16" t="n">
        <v>3340.76</v>
      </c>
      <c r="F14848" s="17" t="n">
        <v>0.05</v>
      </c>
      <c r="G14848" s="16" t="n">
        <v>3173.72</v>
      </c>
      <c r="I14848" s="1" t="str">
        <f aca="false">INDEX(Products!$C$2:$C$51,MATCH(C14848,Products!$A$2:$A$51,0))</f>
        <v>Home &amp; Kitchen</v>
      </c>
      <c r="J14848" s="1" t="str">
        <f aca="false">INDEX(Orders!$E$2:$E$8001,MATCH(B14848,Orders!$A$2:$A$8001,0))</f>
        <v>Delivered</v>
      </c>
      <c r="K14848" s="1" t="str">
        <f aca="false">LEFT(INDEX(Orders!$C$2:$C$8001,MATCH(B14848,Orders!$A$2:$A$8001,0)),7)</f>
        <v>2025-04</v>
      </c>
    </row>
    <row r="14849" customFormat="false" ht="15" hidden="false" customHeight="true" outlineLevel="0" collapsed="false">
      <c r="A14849" s="1" t="s">
        <v>25319</v>
      </c>
      <c r="B14849" s="1" t="s">
        <v>9704</v>
      </c>
      <c r="C14849" s="1" t="s">
        <v>1940</v>
      </c>
      <c r="D14849" s="1" t="n">
        <v>1</v>
      </c>
      <c r="E14849" s="16" t="n">
        <v>2374.52</v>
      </c>
      <c r="F14849" s="17" t="n">
        <v>0</v>
      </c>
      <c r="G14849" s="16" t="n">
        <v>2374.52</v>
      </c>
      <c r="I14849" s="1" t="str">
        <f aca="false">INDEX(Products!$C$2:$C$51,MATCH(C14849,Products!$A$2:$A$51,0))</f>
        <v>Fashion</v>
      </c>
      <c r="J14849" s="1" t="str">
        <f aca="false">INDEX(Orders!$E$2:$E$8001,MATCH(B14849,Orders!$A$2:$A$8001,0))</f>
        <v>Delivered</v>
      </c>
      <c r="K14849" s="1" t="str">
        <f aca="false">LEFT(INDEX(Orders!$C$2:$C$8001,MATCH(B14849,Orders!$A$2:$A$8001,0)),7)</f>
        <v>2025-06</v>
      </c>
    </row>
    <row r="14850" customFormat="false" ht="15" hidden="false" customHeight="true" outlineLevel="0" collapsed="false">
      <c r="A14850" s="1" t="s">
        <v>25320</v>
      </c>
      <c r="B14850" s="1" t="s">
        <v>9705</v>
      </c>
      <c r="C14850" s="1" t="s">
        <v>1965</v>
      </c>
      <c r="D14850" s="1" t="n">
        <v>1</v>
      </c>
      <c r="E14850" s="16" t="n">
        <v>1145.07</v>
      </c>
      <c r="F14850" s="17" t="n">
        <v>0</v>
      </c>
      <c r="G14850" s="16" t="n">
        <v>1145.07</v>
      </c>
      <c r="I14850" s="1" t="str">
        <f aca="false">INDEX(Products!$C$2:$C$51,MATCH(C14850,Products!$A$2:$A$51,0))</f>
        <v>Home &amp; Kitchen</v>
      </c>
      <c r="J14850" s="1" t="str">
        <f aca="false">INDEX(Orders!$E$2:$E$8001,MATCH(B14850,Orders!$A$2:$A$8001,0))</f>
        <v>Delivered</v>
      </c>
      <c r="K14850" s="1" t="str">
        <f aca="false">LEFT(INDEX(Orders!$C$2:$C$8001,MATCH(B14850,Orders!$A$2:$A$8001,0)),7)</f>
        <v>2025-07</v>
      </c>
    </row>
    <row r="14851" customFormat="false" ht="15" hidden="false" customHeight="true" outlineLevel="0" collapsed="false">
      <c r="A14851" s="1" t="s">
        <v>25321</v>
      </c>
      <c r="B14851" s="1" t="s">
        <v>9706</v>
      </c>
      <c r="C14851" s="1" t="s">
        <v>1976</v>
      </c>
      <c r="D14851" s="1" t="n">
        <v>1</v>
      </c>
      <c r="E14851" s="16" t="n">
        <v>1603.35</v>
      </c>
      <c r="F14851" s="17" t="n">
        <v>0.1</v>
      </c>
      <c r="G14851" s="16" t="n">
        <v>1443.02</v>
      </c>
      <c r="I14851" s="1" t="str">
        <f aca="false">INDEX(Products!$C$2:$C$51,MATCH(C14851,Products!$A$2:$A$51,0))</f>
        <v>Beauty &amp; Personal Care</v>
      </c>
      <c r="J14851" s="1" t="str">
        <f aca="false">INDEX(Orders!$E$2:$E$8001,MATCH(B14851,Orders!$A$2:$A$8001,0))</f>
        <v>Delivered</v>
      </c>
      <c r="K14851" s="1" t="str">
        <f aca="false">LEFT(INDEX(Orders!$C$2:$C$8001,MATCH(B14851,Orders!$A$2:$A$8001,0)),7)</f>
        <v>2025-05</v>
      </c>
    </row>
    <row r="14852" customFormat="false" ht="15" hidden="false" customHeight="true" outlineLevel="0" collapsed="false">
      <c r="A14852" s="1" t="s">
        <v>25322</v>
      </c>
      <c r="B14852" s="1" t="s">
        <v>9706</v>
      </c>
      <c r="C14852" s="1" t="s">
        <v>1998</v>
      </c>
      <c r="D14852" s="1" t="n">
        <v>1</v>
      </c>
      <c r="E14852" s="16" t="n">
        <v>1335.85</v>
      </c>
      <c r="F14852" s="17" t="n">
        <v>0.15</v>
      </c>
      <c r="G14852" s="16" t="n">
        <v>1135.47</v>
      </c>
      <c r="I14852" s="1" t="str">
        <f aca="false">INDEX(Products!$C$2:$C$51,MATCH(C14852,Products!$A$2:$A$51,0))</f>
        <v>Sports &amp; Fitness</v>
      </c>
      <c r="J14852" s="1" t="str">
        <f aca="false">INDEX(Orders!$E$2:$E$8001,MATCH(B14852,Orders!$A$2:$A$8001,0))</f>
        <v>Delivered</v>
      </c>
      <c r="K14852" s="1" t="str">
        <f aca="false">LEFT(INDEX(Orders!$C$2:$C$8001,MATCH(B14852,Orders!$A$2:$A$8001,0)),7)</f>
        <v>2025-05</v>
      </c>
    </row>
    <row r="14853" customFormat="false" ht="15" hidden="false" customHeight="true" outlineLevel="0" collapsed="false">
      <c r="A14853" s="1" t="s">
        <v>25323</v>
      </c>
      <c r="B14853" s="1" t="s">
        <v>9706</v>
      </c>
      <c r="C14853" s="1" t="s">
        <v>1997</v>
      </c>
      <c r="D14853" s="1" t="n">
        <v>1</v>
      </c>
      <c r="E14853" s="16" t="n">
        <v>311.15</v>
      </c>
      <c r="F14853" s="17" t="n">
        <v>0</v>
      </c>
      <c r="G14853" s="16" t="n">
        <v>311.15</v>
      </c>
      <c r="I14853" s="1" t="str">
        <f aca="false">INDEX(Products!$C$2:$C$51,MATCH(C14853,Products!$A$2:$A$51,0))</f>
        <v>Sports &amp; Fitness</v>
      </c>
      <c r="J14853" s="1" t="str">
        <f aca="false">INDEX(Orders!$E$2:$E$8001,MATCH(B14853,Orders!$A$2:$A$8001,0))</f>
        <v>Delivered</v>
      </c>
      <c r="K14853" s="1" t="str">
        <f aca="false">LEFT(INDEX(Orders!$C$2:$C$8001,MATCH(B14853,Orders!$A$2:$A$8001,0)),7)</f>
        <v>2025-05</v>
      </c>
    </row>
    <row r="14854" customFormat="false" ht="15" hidden="false" customHeight="true" outlineLevel="0" collapsed="false">
      <c r="A14854" s="1" t="s">
        <v>25324</v>
      </c>
      <c r="B14854" s="1" t="s">
        <v>9706</v>
      </c>
      <c r="C14854" s="1" t="s">
        <v>1940</v>
      </c>
      <c r="D14854" s="1" t="n">
        <v>1</v>
      </c>
      <c r="E14854" s="16" t="n">
        <v>2374.52</v>
      </c>
      <c r="F14854" s="17" t="n">
        <v>0</v>
      </c>
      <c r="G14854" s="16" t="n">
        <v>2374.52</v>
      </c>
      <c r="I14854" s="1" t="str">
        <f aca="false">INDEX(Products!$C$2:$C$51,MATCH(C14854,Products!$A$2:$A$51,0))</f>
        <v>Fashion</v>
      </c>
      <c r="J14854" s="1" t="str">
        <f aca="false">INDEX(Orders!$E$2:$E$8001,MATCH(B14854,Orders!$A$2:$A$8001,0))</f>
        <v>Delivered</v>
      </c>
      <c r="K14854" s="1" t="str">
        <f aca="false">LEFT(INDEX(Orders!$C$2:$C$8001,MATCH(B14854,Orders!$A$2:$A$8001,0)),7)</f>
        <v>2025-05</v>
      </c>
    </row>
    <row r="14855" customFormat="false" ht="15" hidden="false" customHeight="true" outlineLevel="0" collapsed="false">
      <c r="A14855" s="1" t="s">
        <v>25325</v>
      </c>
      <c r="B14855" s="1" t="s">
        <v>9707</v>
      </c>
      <c r="C14855" s="1" t="s">
        <v>1953</v>
      </c>
      <c r="D14855" s="1" t="n">
        <v>1</v>
      </c>
      <c r="E14855" s="16" t="n">
        <v>4914.12</v>
      </c>
      <c r="F14855" s="17" t="n">
        <v>0</v>
      </c>
      <c r="G14855" s="16" t="n">
        <v>4914.12</v>
      </c>
      <c r="I14855" s="1" t="str">
        <f aca="false">INDEX(Products!$C$2:$C$51,MATCH(C14855,Products!$A$2:$A$51,0))</f>
        <v>Fashion</v>
      </c>
      <c r="J14855" s="1" t="str">
        <f aca="false">INDEX(Orders!$E$2:$E$8001,MATCH(B14855,Orders!$A$2:$A$8001,0))</f>
        <v>Delivered</v>
      </c>
      <c r="K14855" s="1" t="str">
        <f aca="false">LEFT(INDEX(Orders!$C$2:$C$8001,MATCH(B14855,Orders!$A$2:$A$8001,0)),7)</f>
        <v>2025-09</v>
      </c>
    </row>
    <row r="14856" customFormat="false" ht="15" hidden="false" customHeight="true" outlineLevel="0" collapsed="false">
      <c r="A14856" s="1" t="s">
        <v>25326</v>
      </c>
      <c r="B14856" s="1" t="s">
        <v>9708</v>
      </c>
      <c r="C14856" s="1" t="s">
        <v>2007</v>
      </c>
      <c r="D14856" s="1" t="n">
        <v>1</v>
      </c>
      <c r="E14856" s="16" t="n">
        <v>750.27</v>
      </c>
      <c r="F14856" s="17" t="n">
        <v>0.05</v>
      </c>
      <c r="G14856" s="16" t="n">
        <v>712.76</v>
      </c>
      <c r="I14856" s="1" t="str">
        <f aca="false">INDEX(Products!$C$2:$C$51,MATCH(C14856,Products!$A$2:$A$51,0))</f>
        <v>Books &amp; Stationery</v>
      </c>
      <c r="J14856" s="1" t="str">
        <f aca="false">INDEX(Orders!$E$2:$E$8001,MATCH(B14856,Orders!$A$2:$A$8001,0))</f>
        <v>Delivered</v>
      </c>
      <c r="K14856" s="1" t="str">
        <f aca="false">LEFT(INDEX(Orders!$C$2:$C$8001,MATCH(B14856,Orders!$A$2:$A$8001,0)),7)</f>
        <v>2024-05</v>
      </c>
    </row>
    <row r="14857" customFormat="false" ht="15" hidden="false" customHeight="true" outlineLevel="0" collapsed="false">
      <c r="A14857" s="1" t="s">
        <v>25327</v>
      </c>
      <c r="B14857" s="1" t="s">
        <v>9709</v>
      </c>
      <c r="C14857" s="1" t="s">
        <v>2006</v>
      </c>
      <c r="D14857" s="1" t="n">
        <v>1</v>
      </c>
      <c r="E14857" s="16" t="n">
        <v>482.17</v>
      </c>
      <c r="F14857" s="17" t="n">
        <v>0.1</v>
      </c>
      <c r="G14857" s="16" t="n">
        <v>433.95</v>
      </c>
      <c r="I14857" s="1" t="str">
        <f aca="false">INDEX(Products!$C$2:$C$51,MATCH(C14857,Products!$A$2:$A$51,0))</f>
        <v>Books &amp; Stationery</v>
      </c>
      <c r="J14857" s="1" t="str">
        <f aca="false">INDEX(Orders!$E$2:$E$8001,MATCH(B14857,Orders!$A$2:$A$8001,0))</f>
        <v>Delivered</v>
      </c>
      <c r="K14857" s="1" t="str">
        <f aca="false">LEFT(INDEX(Orders!$C$2:$C$8001,MATCH(B14857,Orders!$A$2:$A$8001,0)),7)</f>
        <v>2025-02</v>
      </c>
    </row>
    <row r="14858" customFormat="false" ht="15" hidden="false" customHeight="true" outlineLevel="0" collapsed="false">
      <c r="A14858" s="1" t="s">
        <v>25328</v>
      </c>
      <c r="B14858" s="1" t="s">
        <v>9710</v>
      </c>
      <c r="C14858" s="1" t="s">
        <v>1959</v>
      </c>
      <c r="D14858" s="1" t="n">
        <v>3</v>
      </c>
      <c r="E14858" s="16" t="n">
        <v>2142.79</v>
      </c>
      <c r="F14858" s="17" t="n">
        <v>0.1</v>
      </c>
      <c r="G14858" s="16" t="n">
        <v>5785.53</v>
      </c>
      <c r="I14858" s="1" t="str">
        <f aca="false">INDEX(Products!$C$2:$C$51,MATCH(C14858,Products!$A$2:$A$51,0))</f>
        <v>Home &amp; Kitchen</v>
      </c>
      <c r="J14858" s="1" t="str">
        <f aca="false">INDEX(Orders!$E$2:$E$8001,MATCH(B14858,Orders!$A$2:$A$8001,0))</f>
        <v>Delivered</v>
      </c>
      <c r="K14858" s="1" t="str">
        <f aca="false">LEFT(INDEX(Orders!$C$2:$C$8001,MATCH(B14858,Orders!$A$2:$A$8001,0)),7)</f>
        <v>2024-02</v>
      </c>
    </row>
    <row r="14859" customFormat="false" ht="15" hidden="false" customHeight="true" outlineLevel="0" collapsed="false">
      <c r="A14859" s="1" t="s">
        <v>25329</v>
      </c>
      <c r="B14859" s="1" t="s">
        <v>9711</v>
      </c>
      <c r="C14859" s="1" t="s">
        <v>1930</v>
      </c>
      <c r="D14859" s="1" t="n">
        <v>3</v>
      </c>
      <c r="E14859" s="16" t="n">
        <v>2398.35</v>
      </c>
      <c r="F14859" s="17" t="n">
        <v>0</v>
      </c>
      <c r="G14859" s="16" t="n">
        <v>7195.05</v>
      </c>
      <c r="I14859" s="1" t="str">
        <f aca="false">INDEX(Products!$C$2:$C$51,MATCH(C14859,Products!$A$2:$A$51,0))</f>
        <v>Electronics</v>
      </c>
      <c r="J14859" s="1" t="str">
        <f aca="false">INDEX(Orders!$E$2:$E$8001,MATCH(B14859,Orders!$A$2:$A$8001,0))</f>
        <v>Delivered</v>
      </c>
      <c r="K14859" s="1" t="str">
        <f aca="false">LEFT(INDEX(Orders!$C$2:$C$8001,MATCH(B14859,Orders!$A$2:$A$8001,0)),7)</f>
        <v>2024-01</v>
      </c>
    </row>
    <row r="14860" customFormat="false" ht="15" hidden="false" customHeight="true" outlineLevel="0" collapsed="false">
      <c r="A14860" s="1" t="s">
        <v>25330</v>
      </c>
      <c r="B14860" s="1" t="s">
        <v>9711</v>
      </c>
      <c r="C14860" s="1" t="s">
        <v>2006</v>
      </c>
      <c r="D14860" s="1" t="n">
        <v>1</v>
      </c>
      <c r="E14860" s="16" t="n">
        <v>482.17</v>
      </c>
      <c r="F14860" s="17" t="n">
        <v>0</v>
      </c>
      <c r="G14860" s="16" t="n">
        <v>482.17</v>
      </c>
      <c r="I14860" s="1" t="str">
        <f aca="false">INDEX(Products!$C$2:$C$51,MATCH(C14860,Products!$A$2:$A$51,0))</f>
        <v>Books &amp; Stationery</v>
      </c>
      <c r="J14860" s="1" t="str">
        <f aca="false">INDEX(Orders!$E$2:$E$8001,MATCH(B14860,Orders!$A$2:$A$8001,0))</f>
        <v>Delivered</v>
      </c>
      <c r="K14860" s="1" t="str">
        <f aca="false">LEFT(INDEX(Orders!$C$2:$C$8001,MATCH(B14860,Orders!$A$2:$A$8001,0)),7)</f>
        <v>2024-01</v>
      </c>
    </row>
    <row r="14861" customFormat="false" ht="15" hidden="false" customHeight="true" outlineLevel="0" collapsed="false">
      <c r="A14861" s="1" t="s">
        <v>25331</v>
      </c>
      <c r="B14861" s="1" t="s">
        <v>9711</v>
      </c>
      <c r="C14861" s="1" t="s">
        <v>1965</v>
      </c>
      <c r="D14861" s="1" t="n">
        <v>1</v>
      </c>
      <c r="E14861" s="16" t="n">
        <v>1145.07</v>
      </c>
      <c r="F14861" s="17" t="n">
        <v>0</v>
      </c>
      <c r="G14861" s="16" t="n">
        <v>1145.07</v>
      </c>
      <c r="I14861" s="1" t="str">
        <f aca="false">INDEX(Products!$C$2:$C$51,MATCH(C14861,Products!$A$2:$A$51,0))</f>
        <v>Home &amp; Kitchen</v>
      </c>
      <c r="J14861" s="1" t="str">
        <f aca="false">INDEX(Orders!$E$2:$E$8001,MATCH(B14861,Orders!$A$2:$A$8001,0))</f>
        <v>Delivered</v>
      </c>
      <c r="K14861" s="1" t="str">
        <f aca="false">LEFT(INDEX(Orders!$C$2:$C$8001,MATCH(B14861,Orders!$A$2:$A$8001,0)),7)</f>
        <v>2024-01</v>
      </c>
    </row>
    <row r="14862" customFormat="false" ht="15" hidden="false" customHeight="true" outlineLevel="0" collapsed="false">
      <c r="A14862" s="1" t="s">
        <v>25332</v>
      </c>
      <c r="B14862" s="1" t="s">
        <v>9711</v>
      </c>
      <c r="C14862" s="1" t="s">
        <v>1949</v>
      </c>
      <c r="D14862" s="1" t="n">
        <v>2</v>
      </c>
      <c r="E14862" s="16" t="n">
        <v>4185.64</v>
      </c>
      <c r="F14862" s="17" t="n">
        <v>0.05</v>
      </c>
      <c r="G14862" s="16" t="n">
        <v>7952.72</v>
      </c>
      <c r="I14862" s="1" t="str">
        <f aca="false">INDEX(Products!$C$2:$C$51,MATCH(C14862,Products!$A$2:$A$51,0))</f>
        <v>Fashion</v>
      </c>
      <c r="J14862" s="1" t="str">
        <f aca="false">INDEX(Orders!$E$2:$E$8001,MATCH(B14862,Orders!$A$2:$A$8001,0))</f>
        <v>Delivered</v>
      </c>
      <c r="K14862" s="1" t="str">
        <f aca="false">LEFT(INDEX(Orders!$C$2:$C$8001,MATCH(B14862,Orders!$A$2:$A$8001,0)),7)</f>
        <v>2024-01</v>
      </c>
    </row>
    <row r="14863" customFormat="false" ht="15" hidden="false" customHeight="true" outlineLevel="0" collapsed="false">
      <c r="A14863" s="1" t="s">
        <v>25333</v>
      </c>
      <c r="B14863" s="1" t="s">
        <v>9712</v>
      </c>
      <c r="C14863" s="1" t="s">
        <v>1951</v>
      </c>
      <c r="D14863" s="1" t="n">
        <v>1</v>
      </c>
      <c r="E14863" s="16" t="n">
        <v>957.5</v>
      </c>
      <c r="F14863" s="17" t="n">
        <v>0</v>
      </c>
      <c r="G14863" s="16" t="n">
        <v>957.5</v>
      </c>
      <c r="I14863" s="1" t="str">
        <f aca="false">INDEX(Products!$C$2:$C$51,MATCH(C14863,Products!$A$2:$A$51,0))</f>
        <v>Fashion</v>
      </c>
      <c r="J14863" s="1" t="str">
        <f aca="false">INDEX(Orders!$E$2:$E$8001,MATCH(B14863,Orders!$A$2:$A$8001,0))</f>
        <v>Returned</v>
      </c>
      <c r="K14863" s="1" t="str">
        <f aca="false">LEFT(INDEX(Orders!$C$2:$C$8001,MATCH(B14863,Orders!$A$2:$A$8001,0)),7)</f>
        <v>2024-12</v>
      </c>
    </row>
    <row r="14864" customFormat="false" ht="15" hidden="false" customHeight="true" outlineLevel="0" collapsed="false">
      <c r="A14864" s="1" t="s">
        <v>25334</v>
      </c>
      <c r="B14864" s="1" t="s">
        <v>9713</v>
      </c>
      <c r="C14864" s="1" t="s">
        <v>2006</v>
      </c>
      <c r="D14864" s="1" t="n">
        <v>1</v>
      </c>
      <c r="E14864" s="16" t="n">
        <v>482.17</v>
      </c>
      <c r="F14864" s="17" t="n">
        <v>0</v>
      </c>
      <c r="G14864" s="16" t="n">
        <v>482.17</v>
      </c>
      <c r="I14864" s="1" t="str">
        <f aca="false">INDEX(Products!$C$2:$C$51,MATCH(C14864,Products!$A$2:$A$51,0))</f>
        <v>Books &amp; Stationery</v>
      </c>
      <c r="J14864" s="1" t="str">
        <f aca="false">INDEX(Orders!$E$2:$E$8001,MATCH(B14864,Orders!$A$2:$A$8001,0))</f>
        <v>Delivered</v>
      </c>
      <c r="K14864" s="1" t="str">
        <f aca="false">LEFT(INDEX(Orders!$C$2:$C$8001,MATCH(B14864,Orders!$A$2:$A$8001,0)),7)</f>
        <v>2025-10</v>
      </c>
    </row>
    <row r="14865" customFormat="false" ht="15" hidden="false" customHeight="true" outlineLevel="0" collapsed="false">
      <c r="A14865" s="1" t="s">
        <v>25335</v>
      </c>
      <c r="B14865" s="1" t="s">
        <v>9714</v>
      </c>
      <c r="C14865" s="1" t="s">
        <v>1990</v>
      </c>
      <c r="D14865" s="1" t="n">
        <v>1</v>
      </c>
      <c r="E14865" s="16" t="n">
        <v>5311.32</v>
      </c>
      <c r="F14865" s="17" t="n">
        <v>0.05</v>
      </c>
      <c r="G14865" s="16" t="n">
        <v>5045.75</v>
      </c>
      <c r="I14865" s="1" t="str">
        <f aca="false">INDEX(Products!$C$2:$C$51,MATCH(C14865,Products!$A$2:$A$51,0))</f>
        <v>Sports &amp; Fitness</v>
      </c>
      <c r="J14865" s="1" t="str">
        <f aca="false">INDEX(Orders!$E$2:$E$8001,MATCH(B14865,Orders!$A$2:$A$8001,0))</f>
        <v>Delivered</v>
      </c>
      <c r="K14865" s="1" t="str">
        <f aca="false">LEFT(INDEX(Orders!$C$2:$C$8001,MATCH(B14865,Orders!$A$2:$A$8001,0)),7)</f>
        <v>2025-06</v>
      </c>
    </row>
    <row r="14866" customFormat="false" ht="15" hidden="false" customHeight="true" outlineLevel="0" collapsed="false">
      <c r="A14866" s="1" t="s">
        <v>25336</v>
      </c>
      <c r="B14866" s="1" t="s">
        <v>9715</v>
      </c>
      <c r="C14866" s="1" t="s">
        <v>1979</v>
      </c>
      <c r="D14866" s="1" t="n">
        <v>1</v>
      </c>
      <c r="E14866" s="16" t="n">
        <v>623</v>
      </c>
      <c r="F14866" s="17" t="n">
        <v>0.05</v>
      </c>
      <c r="G14866" s="16" t="n">
        <v>591.85</v>
      </c>
      <c r="I14866" s="1" t="str">
        <f aca="false">INDEX(Products!$C$2:$C$51,MATCH(C14866,Products!$A$2:$A$51,0))</f>
        <v>Beauty &amp; Personal Care</v>
      </c>
      <c r="J14866" s="1" t="str">
        <f aca="false">INDEX(Orders!$E$2:$E$8001,MATCH(B14866,Orders!$A$2:$A$8001,0))</f>
        <v>Delivered</v>
      </c>
      <c r="K14866" s="1" t="str">
        <f aca="false">LEFT(INDEX(Orders!$C$2:$C$8001,MATCH(B14866,Orders!$A$2:$A$8001,0)),7)</f>
        <v>2024-05</v>
      </c>
    </row>
    <row r="14867" customFormat="false" ht="15" hidden="false" customHeight="true" outlineLevel="0" collapsed="false">
      <c r="A14867" s="1" t="s">
        <v>25337</v>
      </c>
      <c r="B14867" s="1" t="s">
        <v>9715</v>
      </c>
      <c r="C14867" s="1" t="s">
        <v>2007</v>
      </c>
      <c r="D14867" s="1" t="n">
        <v>1</v>
      </c>
      <c r="E14867" s="16" t="n">
        <v>750.27</v>
      </c>
      <c r="F14867" s="17" t="n">
        <v>0.05</v>
      </c>
      <c r="G14867" s="16" t="n">
        <v>712.76</v>
      </c>
      <c r="I14867" s="1" t="str">
        <f aca="false">INDEX(Products!$C$2:$C$51,MATCH(C14867,Products!$A$2:$A$51,0))</f>
        <v>Books &amp; Stationery</v>
      </c>
      <c r="J14867" s="1" t="str">
        <f aca="false">INDEX(Orders!$E$2:$E$8001,MATCH(B14867,Orders!$A$2:$A$8001,0))</f>
        <v>Delivered</v>
      </c>
      <c r="K14867" s="1" t="str">
        <f aca="false">LEFT(INDEX(Orders!$C$2:$C$8001,MATCH(B14867,Orders!$A$2:$A$8001,0)),7)</f>
        <v>2024-05</v>
      </c>
    </row>
    <row r="14868" customFormat="false" ht="15" hidden="false" customHeight="true" outlineLevel="0" collapsed="false">
      <c r="A14868" s="1" t="s">
        <v>25338</v>
      </c>
      <c r="B14868" s="1" t="s">
        <v>9716</v>
      </c>
      <c r="C14868" s="1" t="s">
        <v>1979</v>
      </c>
      <c r="D14868" s="1" t="n">
        <v>1</v>
      </c>
      <c r="E14868" s="16" t="n">
        <v>623</v>
      </c>
      <c r="F14868" s="17" t="n">
        <v>0.2</v>
      </c>
      <c r="G14868" s="16" t="n">
        <v>498.4</v>
      </c>
      <c r="I14868" s="1" t="str">
        <f aca="false">INDEX(Products!$C$2:$C$51,MATCH(C14868,Products!$A$2:$A$51,0))</f>
        <v>Beauty &amp; Personal Care</v>
      </c>
      <c r="J14868" s="1" t="str">
        <f aca="false">INDEX(Orders!$E$2:$E$8001,MATCH(B14868,Orders!$A$2:$A$8001,0))</f>
        <v>Delivered</v>
      </c>
      <c r="K14868" s="1" t="str">
        <f aca="false">LEFT(INDEX(Orders!$C$2:$C$8001,MATCH(B14868,Orders!$A$2:$A$8001,0)),7)</f>
        <v>2024-11</v>
      </c>
    </row>
    <row r="14869" customFormat="false" ht="15" hidden="false" customHeight="true" outlineLevel="0" collapsed="false">
      <c r="A14869" s="1" t="s">
        <v>25339</v>
      </c>
      <c r="B14869" s="1" t="s">
        <v>9717</v>
      </c>
      <c r="C14869" s="1" t="s">
        <v>1959</v>
      </c>
      <c r="D14869" s="1" t="n">
        <v>1</v>
      </c>
      <c r="E14869" s="16" t="n">
        <v>2142.79</v>
      </c>
      <c r="F14869" s="17" t="n">
        <v>0.2</v>
      </c>
      <c r="G14869" s="16" t="n">
        <v>1714.23</v>
      </c>
      <c r="I14869" s="1" t="str">
        <f aca="false">INDEX(Products!$C$2:$C$51,MATCH(C14869,Products!$A$2:$A$51,0))</f>
        <v>Home &amp; Kitchen</v>
      </c>
      <c r="J14869" s="1" t="str">
        <f aca="false">INDEX(Orders!$E$2:$E$8001,MATCH(B14869,Orders!$A$2:$A$8001,0))</f>
        <v>Returned</v>
      </c>
      <c r="K14869" s="1" t="str">
        <f aca="false">LEFT(INDEX(Orders!$C$2:$C$8001,MATCH(B14869,Orders!$A$2:$A$8001,0)),7)</f>
        <v>2025-01</v>
      </c>
    </row>
    <row r="14870" customFormat="false" ht="15" hidden="false" customHeight="true" outlineLevel="0" collapsed="false">
      <c r="A14870" s="1" t="s">
        <v>25340</v>
      </c>
      <c r="B14870" s="1" t="s">
        <v>9717</v>
      </c>
      <c r="C14870" s="1" t="s">
        <v>1967</v>
      </c>
      <c r="D14870" s="1" t="n">
        <v>2</v>
      </c>
      <c r="E14870" s="16" t="n">
        <v>6822.61</v>
      </c>
      <c r="F14870" s="17" t="n">
        <v>0.15</v>
      </c>
      <c r="G14870" s="16" t="n">
        <v>11598.44</v>
      </c>
      <c r="I14870" s="1" t="str">
        <f aca="false">INDEX(Products!$C$2:$C$51,MATCH(C14870,Products!$A$2:$A$51,0))</f>
        <v>Home &amp; Kitchen</v>
      </c>
      <c r="J14870" s="1" t="str">
        <f aca="false">INDEX(Orders!$E$2:$E$8001,MATCH(B14870,Orders!$A$2:$A$8001,0))</f>
        <v>Returned</v>
      </c>
      <c r="K14870" s="1" t="str">
        <f aca="false">LEFT(INDEX(Orders!$C$2:$C$8001,MATCH(B14870,Orders!$A$2:$A$8001,0)),7)</f>
        <v>2025-01</v>
      </c>
    </row>
    <row r="14871" customFormat="false" ht="15" hidden="false" customHeight="true" outlineLevel="0" collapsed="false">
      <c r="A14871" s="1" t="s">
        <v>25341</v>
      </c>
      <c r="B14871" s="1" t="s">
        <v>9718</v>
      </c>
      <c r="C14871" s="1" t="s">
        <v>1949</v>
      </c>
      <c r="D14871" s="1" t="n">
        <v>1</v>
      </c>
      <c r="E14871" s="16" t="n">
        <v>4185.64</v>
      </c>
      <c r="F14871" s="17" t="n">
        <v>0</v>
      </c>
      <c r="G14871" s="16" t="n">
        <v>4185.64</v>
      </c>
      <c r="I14871" s="1" t="str">
        <f aca="false">INDEX(Products!$C$2:$C$51,MATCH(C14871,Products!$A$2:$A$51,0))</f>
        <v>Fashion</v>
      </c>
      <c r="J14871" s="1" t="str">
        <f aca="false">INDEX(Orders!$E$2:$E$8001,MATCH(B14871,Orders!$A$2:$A$8001,0))</f>
        <v>Delivered</v>
      </c>
      <c r="K14871" s="1" t="str">
        <f aca="false">LEFT(INDEX(Orders!$C$2:$C$8001,MATCH(B14871,Orders!$A$2:$A$8001,0)),7)</f>
        <v>2025-04</v>
      </c>
    </row>
    <row r="14872" customFormat="false" ht="15" hidden="false" customHeight="true" outlineLevel="0" collapsed="false">
      <c r="A14872" s="1" t="s">
        <v>25342</v>
      </c>
      <c r="B14872" s="1" t="s">
        <v>9719</v>
      </c>
      <c r="C14872" s="1" t="s">
        <v>1997</v>
      </c>
      <c r="D14872" s="1" t="n">
        <v>1</v>
      </c>
      <c r="E14872" s="16" t="n">
        <v>311.15</v>
      </c>
      <c r="F14872" s="17" t="n">
        <v>0</v>
      </c>
      <c r="G14872" s="16" t="n">
        <v>311.15</v>
      </c>
      <c r="I14872" s="1" t="str">
        <f aca="false">INDEX(Products!$C$2:$C$51,MATCH(C14872,Products!$A$2:$A$51,0))</f>
        <v>Sports &amp; Fitness</v>
      </c>
      <c r="J14872" s="1" t="str">
        <f aca="false">INDEX(Orders!$E$2:$E$8001,MATCH(B14872,Orders!$A$2:$A$8001,0))</f>
        <v>Delivered</v>
      </c>
      <c r="K14872" s="1" t="str">
        <f aca="false">LEFT(INDEX(Orders!$C$2:$C$8001,MATCH(B14872,Orders!$A$2:$A$8001,0)),7)</f>
        <v>2024-03</v>
      </c>
    </row>
    <row r="14873" customFormat="false" ht="15" hidden="false" customHeight="true" outlineLevel="0" collapsed="false">
      <c r="A14873" s="1" t="s">
        <v>25343</v>
      </c>
      <c r="B14873" s="1" t="s">
        <v>9719</v>
      </c>
      <c r="C14873" s="1" t="s">
        <v>2006</v>
      </c>
      <c r="D14873" s="1" t="n">
        <v>1</v>
      </c>
      <c r="E14873" s="16" t="n">
        <v>482.17</v>
      </c>
      <c r="F14873" s="17" t="n">
        <v>0</v>
      </c>
      <c r="G14873" s="16" t="n">
        <v>482.17</v>
      </c>
      <c r="I14873" s="1" t="str">
        <f aca="false">INDEX(Products!$C$2:$C$51,MATCH(C14873,Products!$A$2:$A$51,0))</f>
        <v>Books &amp; Stationery</v>
      </c>
      <c r="J14873" s="1" t="str">
        <f aca="false">INDEX(Orders!$E$2:$E$8001,MATCH(B14873,Orders!$A$2:$A$8001,0))</f>
        <v>Delivered</v>
      </c>
      <c r="K14873" s="1" t="str">
        <f aca="false">LEFT(INDEX(Orders!$C$2:$C$8001,MATCH(B14873,Orders!$A$2:$A$8001,0)),7)</f>
        <v>2024-03</v>
      </c>
    </row>
    <row r="14874" customFormat="false" ht="15" hidden="false" customHeight="true" outlineLevel="0" collapsed="false">
      <c r="A14874" s="1" t="s">
        <v>25344</v>
      </c>
      <c r="B14874" s="1" t="s">
        <v>9719</v>
      </c>
      <c r="C14874" s="1" t="s">
        <v>1982</v>
      </c>
      <c r="D14874" s="1" t="n">
        <v>2</v>
      </c>
      <c r="E14874" s="16" t="n">
        <v>1808.21</v>
      </c>
      <c r="F14874" s="17" t="n">
        <v>0</v>
      </c>
      <c r="G14874" s="16" t="n">
        <v>3616.42</v>
      </c>
      <c r="I14874" s="1" t="str">
        <f aca="false">INDEX(Products!$C$2:$C$51,MATCH(C14874,Products!$A$2:$A$51,0))</f>
        <v>Beauty &amp; Personal Care</v>
      </c>
      <c r="J14874" s="1" t="str">
        <f aca="false">INDEX(Orders!$E$2:$E$8001,MATCH(B14874,Orders!$A$2:$A$8001,0))</f>
        <v>Delivered</v>
      </c>
      <c r="K14874" s="1" t="str">
        <f aca="false">LEFT(INDEX(Orders!$C$2:$C$8001,MATCH(B14874,Orders!$A$2:$A$8001,0)),7)</f>
        <v>2024-03</v>
      </c>
    </row>
    <row r="14875" customFormat="false" ht="15" hidden="false" customHeight="true" outlineLevel="0" collapsed="false">
      <c r="A14875" s="1" t="s">
        <v>25345</v>
      </c>
      <c r="B14875" s="1" t="s">
        <v>9719</v>
      </c>
      <c r="C14875" s="1" t="s">
        <v>1930</v>
      </c>
      <c r="D14875" s="1" t="n">
        <v>1</v>
      </c>
      <c r="E14875" s="16" t="n">
        <v>2398.35</v>
      </c>
      <c r="F14875" s="17" t="n">
        <v>0</v>
      </c>
      <c r="G14875" s="16" t="n">
        <v>2398.35</v>
      </c>
      <c r="I14875" s="1" t="str">
        <f aca="false">INDEX(Products!$C$2:$C$51,MATCH(C14875,Products!$A$2:$A$51,0))</f>
        <v>Electronics</v>
      </c>
      <c r="J14875" s="1" t="str">
        <f aca="false">INDEX(Orders!$E$2:$E$8001,MATCH(B14875,Orders!$A$2:$A$8001,0))</f>
        <v>Delivered</v>
      </c>
      <c r="K14875" s="1" t="str">
        <f aca="false">LEFT(INDEX(Orders!$C$2:$C$8001,MATCH(B14875,Orders!$A$2:$A$8001,0)),7)</f>
        <v>2024-03</v>
      </c>
    </row>
    <row r="14876" customFormat="false" ht="15" hidden="false" customHeight="true" outlineLevel="0" collapsed="false">
      <c r="A14876" s="1" t="s">
        <v>25346</v>
      </c>
      <c r="B14876" s="1" t="s">
        <v>9720</v>
      </c>
      <c r="C14876" s="1" t="s">
        <v>1933</v>
      </c>
      <c r="D14876" s="1" t="n">
        <v>1</v>
      </c>
      <c r="E14876" s="16" t="n">
        <v>7194.38</v>
      </c>
      <c r="F14876" s="17" t="n">
        <v>0</v>
      </c>
      <c r="G14876" s="16" t="n">
        <v>7194.38</v>
      </c>
      <c r="I14876" s="1" t="str">
        <f aca="false">INDEX(Products!$C$2:$C$51,MATCH(C14876,Products!$A$2:$A$51,0))</f>
        <v>Electronics</v>
      </c>
      <c r="J14876" s="1" t="str">
        <f aca="false">INDEX(Orders!$E$2:$E$8001,MATCH(B14876,Orders!$A$2:$A$8001,0))</f>
        <v>Delivered</v>
      </c>
      <c r="K14876" s="1" t="str">
        <f aca="false">LEFT(INDEX(Orders!$C$2:$C$8001,MATCH(B14876,Orders!$A$2:$A$8001,0)),7)</f>
        <v>2024-10</v>
      </c>
    </row>
    <row r="14877" customFormat="false" ht="15" hidden="false" customHeight="true" outlineLevel="0" collapsed="false">
      <c r="A14877" s="1" t="s">
        <v>25347</v>
      </c>
      <c r="B14877" s="1" t="s">
        <v>9721</v>
      </c>
      <c r="C14877" s="1" t="s">
        <v>1979</v>
      </c>
      <c r="D14877" s="1" t="n">
        <v>1</v>
      </c>
      <c r="E14877" s="16" t="n">
        <v>623</v>
      </c>
      <c r="F14877" s="17" t="n">
        <v>0</v>
      </c>
      <c r="G14877" s="16" t="n">
        <v>623</v>
      </c>
      <c r="I14877" s="1" t="str">
        <f aca="false">INDEX(Products!$C$2:$C$51,MATCH(C14877,Products!$A$2:$A$51,0))</f>
        <v>Beauty &amp; Personal Care</v>
      </c>
      <c r="J14877" s="1" t="str">
        <f aca="false">INDEX(Orders!$E$2:$E$8001,MATCH(B14877,Orders!$A$2:$A$8001,0))</f>
        <v>Delivered</v>
      </c>
      <c r="K14877" s="1" t="str">
        <f aca="false">LEFT(INDEX(Orders!$C$2:$C$8001,MATCH(B14877,Orders!$A$2:$A$8001,0)),7)</f>
        <v>2024-12</v>
      </c>
    </row>
    <row r="14878" customFormat="false" ht="15" hidden="false" customHeight="true" outlineLevel="0" collapsed="false">
      <c r="A14878" s="1" t="s">
        <v>25348</v>
      </c>
      <c r="B14878" s="1" t="s">
        <v>9721</v>
      </c>
      <c r="C14878" s="1" t="s">
        <v>1938</v>
      </c>
      <c r="D14878" s="1" t="n">
        <v>1</v>
      </c>
      <c r="E14878" s="16" t="n">
        <v>1572.6</v>
      </c>
      <c r="F14878" s="17" t="n">
        <v>0</v>
      </c>
      <c r="G14878" s="16" t="n">
        <v>1572.6</v>
      </c>
      <c r="I14878" s="1" t="str">
        <f aca="false">INDEX(Products!$C$2:$C$51,MATCH(C14878,Products!$A$2:$A$51,0))</f>
        <v>Fashion</v>
      </c>
      <c r="J14878" s="1" t="str">
        <f aca="false">INDEX(Orders!$E$2:$E$8001,MATCH(B14878,Orders!$A$2:$A$8001,0))</f>
        <v>Delivered</v>
      </c>
      <c r="K14878" s="1" t="str">
        <f aca="false">LEFT(INDEX(Orders!$C$2:$C$8001,MATCH(B14878,Orders!$A$2:$A$8001,0)),7)</f>
        <v>2024-12</v>
      </c>
    </row>
    <row r="14879" customFormat="false" ht="15" hidden="false" customHeight="true" outlineLevel="0" collapsed="false">
      <c r="A14879" s="1" t="s">
        <v>25349</v>
      </c>
      <c r="B14879" s="1" t="s">
        <v>9722</v>
      </c>
      <c r="C14879" s="1" t="s">
        <v>1997</v>
      </c>
      <c r="D14879" s="1" t="n">
        <v>2</v>
      </c>
      <c r="E14879" s="16" t="n">
        <v>311.15</v>
      </c>
      <c r="F14879" s="17" t="n">
        <v>0.05</v>
      </c>
      <c r="G14879" s="16" t="n">
        <v>591.18</v>
      </c>
      <c r="I14879" s="1" t="str">
        <f aca="false">INDEX(Products!$C$2:$C$51,MATCH(C14879,Products!$A$2:$A$51,0))</f>
        <v>Sports &amp; Fitness</v>
      </c>
      <c r="J14879" s="1" t="str">
        <f aca="false">INDEX(Orders!$E$2:$E$8001,MATCH(B14879,Orders!$A$2:$A$8001,0))</f>
        <v>Returned</v>
      </c>
      <c r="K14879" s="1" t="str">
        <f aca="false">LEFT(INDEX(Orders!$C$2:$C$8001,MATCH(B14879,Orders!$A$2:$A$8001,0)),7)</f>
        <v>2024-04</v>
      </c>
    </row>
    <row r="14880" customFormat="false" ht="15" hidden="false" customHeight="true" outlineLevel="0" collapsed="false">
      <c r="A14880" s="1" t="s">
        <v>25350</v>
      </c>
      <c r="B14880" s="1" t="s">
        <v>9723</v>
      </c>
      <c r="C14880" s="1" t="s">
        <v>1940</v>
      </c>
      <c r="D14880" s="1" t="n">
        <v>1</v>
      </c>
      <c r="E14880" s="16" t="n">
        <v>2374.52</v>
      </c>
      <c r="F14880" s="17" t="n">
        <v>0.1</v>
      </c>
      <c r="G14880" s="16" t="n">
        <v>2137.07</v>
      </c>
      <c r="I14880" s="1" t="str">
        <f aca="false">INDEX(Products!$C$2:$C$51,MATCH(C14880,Products!$A$2:$A$51,0))</f>
        <v>Fashion</v>
      </c>
      <c r="J14880" s="1" t="str">
        <f aca="false">INDEX(Orders!$E$2:$E$8001,MATCH(B14880,Orders!$A$2:$A$8001,0))</f>
        <v>Delivered</v>
      </c>
      <c r="K14880" s="1" t="str">
        <f aca="false">LEFT(INDEX(Orders!$C$2:$C$8001,MATCH(B14880,Orders!$A$2:$A$8001,0)),7)</f>
        <v>2024-06</v>
      </c>
    </row>
    <row r="14881" customFormat="false" ht="15" hidden="false" customHeight="true" outlineLevel="0" collapsed="false">
      <c r="A14881" s="1" t="s">
        <v>25351</v>
      </c>
      <c r="B14881" s="1" t="s">
        <v>9723</v>
      </c>
      <c r="C14881" s="1" t="s">
        <v>2006</v>
      </c>
      <c r="D14881" s="1" t="n">
        <v>3</v>
      </c>
      <c r="E14881" s="16" t="n">
        <v>482.17</v>
      </c>
      <c r="F14881" s="17" t="n">
        <v>0.05</v>
      </c>
      <c r="G14881" s="16" t="n">
        <v>1374.18</v>
      </c>
      <c r="I14881" s="1" t="str">
        <f aca="false">INDEX(Products!$C$2:$C$51,MATCH(C14881,Products!$A$2:$A$51,0))</f>
        <v>Books &amp; Stationery</v>
      </c>
      <c r="J14881" s="1" t="str">
        <f aca="false">INDEX(Orders!$E$2:$E$8001,MATCH(B14881,Orders!$A$2:$A$8001,0))</f>
        <v>Delivered</v>
      </c>
      <c r="K14881" s="1" t="str">
        <f aca="false">LEFT(INDEX(Orders!$C$2:$C$8001,MATCH(B14881,Orders!$A$2:$A$8001,0)),7)</f>
        <v>2024-06</v>
      </c>
    </row>
    <row r="14882" customFormat="false" ht="15" hidden="false" customHeight="true" outlineLevel="0" collapsed="false">
      <c r="A14882" s="1" t="s">
        <v>25352</v>
      </c>
      <c r="B14882" s="1" t="s">
        <v>9724</v>
      </c>
      <c r="C14882" s="1" t="s">
        <v>1937</v>
      </c>
      <c r="D14882" s="1" t="n">
        <v>1</v>
      </c>
      <c r="E14882" s="16" t="n">
        <v>1364.75</v>
      </c>
      <c r="F14882" s="17" t="n">
        <v>0</v>
      </c>
      <c r="G14882" s="16" t="n">
        <v>1364.75</v>
      </c>
      <c r="I14882" s="1" t="str">
        <f aca="false">INDEX(Products!$C$2:$C$51,MATCH(C14882,Products!$A$2:$A$51,0))</f>
        <v>Fashion</v>
      </c>
      <c r="J14882" s="1" t="str">
        <f aca="false">INDEX(Orders!$E$2:$E$8001,MATCH(B14882,Orders!$A$2:$A$8001,0))</f>
        <v>Delivered</v>
      </c>
      <c r="K14882" s="1" t="str">
        <f aca="false">LEFT(INDEX(Orders!$C$2:$C$8001,MATCH(B14882,Orders!$A$2:$A$8001,0)),7)</f>
        <v>2025-10</v>
      </c>
    </row>
    <row r="14883" customFormat="false" ht="15" hidden="false" customHeight="true" outlineLevel="0" collapsed="false">
      <c r="A14883" s="1" t="s">
        <v>25353</v>
      </c>
      <c r="B14883" s="1" t="s">
        <v>9725</v>
      </c>
      <c r="C14883" s="1" t="s">
        <v>1979</v>
      </c>
      <c r="D14883" s="1" t="n">
        <v>1</v>
      </c>
      <c r="E14883" s="16" t="n">
        <v>623</v>
      </c>
      <c r="F14883" s="17" t="n">
        <v>0.05</v>
      </c>
      <c r="G14883" s="16" t="n">
        <v>591.85</v>
      </c>
      <c r="I14883" s="1" t="str">
        <f aca="false">INDEX(Products!$C$2:$C$51,MATCH(C14883,Products!$A$2:$A$51,0))</f>
        <v>Beauty &amp; Personal Care</v>
      </c>
      <c r="J14883" s="1" t="str">
        <f aca="false">INDEX(Orders!$E$2:$E$8001,MATCH(B14883,Orders!$A$2:$A$8001,0))</f>
        <v>Delivered</v>
      </c>
      <c r="K14883" s="1" t="str">
        <f aca="false">LEFT(INDEX(Orders!$C$2:$C$8001,MATCH(B14883,Orders!$A$2:$A$8001,0)),7)</f>
        <v>2025-06</v>
      </c>
    </row>
    <row r="14884" customFormat="false" ht="15" hidden="false" customHeight="true" outlineLevel="0" collapsed="false">
      <c r="A14884" s="1" t="s">
        <v>25354</v>
      </c>
      <c r="B14884" s="1" t="s">
        <v>9725</v>
      </c>
      <c r="C14884" s="1" t="s">
        <v>1977</v>
      </c>
      <c r="D14884" s="1" t="n">
        <v>1</v>
      </c>
      <c r="E14884" s="16" t="n">
        <v>2386.05</v>
      </c>
      <c r="F14884" s="17" t="n">
        <v>0.05</v>
      </c>
      <c r="G14884" s="16" t="n">
        <v>2266.75</v>
      </c>
      <c r="I14884" s="1" t="str">
        <f aca="false">INDEX(Products!$C$2:$C$51,MATCH(C14884,Products!$A$2:$A$51,0))</f>
        <v>Beauty &amp; Personal Care</v>
      </c>
      <c r="J14884" s="1" t="str">
        <f aca="false">INDEX(Orders!$E$2:$E$8001,MATCH(B14884,Orders!$A$2:$A$8001,0))</f>
        <v>Delivered</v>
      </c>
      <c r="K14884" s="1" t="str">
        <f aca="false">LEFT(INDEX(Orders!$C$2:$C$8001,MATCH(B14884,Orders!$A$2:$A$8001,0)),7)</f>
        <v>2025-06</v>
      </c>
    </row>
    <row r="14885" customFormat="false" ht="15" hidden="false" customHeight="true" outlineLevel="0" collapsed="false">
      <c r="A14885" s="1" t="s">
        <v>25355</v>
      </c>
      <c r="B14885" s="1" t="s">
        <v>9725</v>
      </c>
      <c r="C14885" s="1" t="s">
        <v>1976</v>
      </c>
      <c r="D14885" s="1" t="n">
        <v>1</v>
      </c>
      <c r="E14885" s="16" t="n">
        <v>1603.35</v>
      </c>
      <c r="F14885" s="17" t="n">
        <v>0.05</v>
      </c>
      <c r="G14885" s="16" t="n">
        <v>1523.18</v>
      </c>
      <c r="I14885" s="1" t="str">
        <f aca="false">INDEX(Products!$C$2:$C$51,MATCH(C14885,Products!$A$2:$A$51,0))</f>
        <v>Beauty &amp; Personal Care</v>
      </c>
      <c r="J14885" s="1" t="str">
        <f aca="false">INDEX(Orders!$E$2:$E$8001,MATCH(B14885,Orders!$A$2:$A$8001,0))</f>
        <v>Delivered</v>
      </c>
      <c r="K14885" s="1" t="str">
        <f aca="false">LEFT(INDEX(Orders!$C$2:$C$8001,MATCH(B14885,Orders!$A$2:$A$8001,0)),7)</f>
        <v>2025-06</v>
      </c>
    </row>
    <row r="14886" customFormat="false" ht="15" hidden="false" customHeight="true" outlineLevel="0" collapsed="false">
      <c r="A14886" s="1" t="s">
        <v>25356</v>
      </c>
      <c r="B14886" s="1" t="s">
        <v>9726</v>
      </c>
      <c r="C14886" s="1" t="s">
        <v>2006</v>
      </c>
      <c r="D14886" s="1" t="n">
        <v>1</v>
      </c>
      <c r="E14886" s="16" t="n">
        <v>482.17</v>
      </c>
      <c r="F14886" s="17" t="n">
        <v>0.1</v>
      </c>
      <c r="G14886" s="16" t="n">
        <v>433.95</v>
      </c>
      <c r="I14886" s="1" t="str">
        <f aca="false">INDEX(Products!$C$2:$C$51,MATCH(C14886,Products!$A$2:$A$51,0))</f>
        <v>Books &amp; Stationery</v>
      </c>
      <c r="J14886" s="1" t="str">
        <f aca="false">INDEX(Orders!$E$2:$E$8001,MATCH(B14886,Orders!$A$2:$A$8001,0))</f>
        <v>Returned</v>
      </c>
      <c r="K14886" s="1" t="str">
        <f aca="false">LEFT(INDEX(Orders!$C$2:$C$8001,MATCH(B14886,Orders!$A$2:$A$8001,0)),7)</f>
        <v>2025-06</v>
      </c>
    </row>
    <row r="14887" customFormat="false" ht="15" hidden="false" customHeight="true" outlineLevel="0" collapsed="false">
      <c r="A14887" s="1" t="s">
        <v>25357</v>
      </c>
      <c r="B14887" s="1" t="s">
        <v>9726</v>
      </c>
      <c r="C14887" s="1" t="s">
        <v>1940</v>
      </c>
      <c r="D14887" s="1" t="n">
        <v>1</v>
      </c>
      <c r="E14887" s="16" t="n">
        <v>2374.52</v>
      </c>
      <c r="F14887" s="17" t="n">
        <v>0.1</v>
      </c>
      <c r="G14887" s="16" t="n">
        <v>2137.07</v>
      </c>
      <c r="I14887" s="1" t="str">
        <f aca="false">INDEX(Products!$C$2:$C$51,MATCH(C14887,Products!$A$2:$A$51,0))</f>
        <v>Fashion</v>
      </c>
      <c r="J14887" s="1" t="str">
        <f aca="false">INDEX(Orders!$E$2:$E$8001,MATCH(B14887,Orders!$A$2:$A$8001,0))</f>
        <v>Returned</v>
      </c>
      <c r="K14887" s="1" t="str">
        <f aca="false">LEFT(INDEX(Orders!$C$2:$C$8001,MATCH(B14887,Orders!$A$2:$A$8001,0)),7)</f>
        <v>2025-06</v>
      </c>
    </row>
    <row r="14888" customFormat="false" ht="15" hidden="false" customHeight="true" outlineLevel="0" collapsed="false">
      <c r="A14888" s="1" t="s">
        <v>25358</v>
      </c>
      <c r="B14888" s="1" t="s">
        <v>9726</v>
      </c>
      <c r="C14888" s="1" t="s">
        <v>1979</v>
      </c>
      <c r="D14888" s="1" t="n">
        <v>2</v>
      </c>
      <c r="E14888" s="16" t="n">
        <v>623</v>
      </c>
      <c r="F14888" s="17" t="n">
        <v>0</v>
      </c>
      <c r="G14888" s="16" t="n">
        <v>1246</v>
      </c>
      <c r="I14888" s="1" t="str">
        <f aca="false">INDEX(Products!$C$2:$C$51,MATCH(C14888,Products!$A$2:$A$51,0))</f>
        <v>Beauty &amp; Personal Care</v>
      </c>
      <c r="J14888" s="1" t="str">
        <f aca="false">INDEX(Orders!$E$2:$E$8001,MATCH(B14888,Orders!$A$2:$A$8001,0))</f>
        <v>Returned</v>
      </c>
      <c r="K14888" s="1" t="str">
        <f aca="false">LEFT(INDEX(Orders!$C$2:$C$8001,MATCH(B14888,Orders!$A$2:$A$8001,0)),7)</f>
        <v>2025-06</v>
      </c>
    </row>
    <row r="14889" customFormat="false" ht="15" hidden="false" customHeight="true" outlineLevel="0" collapsed="false">
      <c r="A14889" s="1" t="s">
        <v>25359</v>
      </c>
      <c r="B14889" s="1" t="s">
        <v>9727</v>
      </c>
      <c r="C14889" s="1" t="s">
        <v>1990</v>
      </c>
      <c r="D14889" s="1" t="n">
        <v>1</v>
      </c>
      <c r="E14889" s="16" t="n">
        <v>5311.32</v>
      </c>
      <c r="F14889" s="17" t="n">
        <v>0</v>
      </c>
      <c r="G14889" s="16" t="n">
        <v>5311.32</v>
      </c>
      <c r="I14889" s="1" t="str">
        <f aca="false">INDEX(Products!$C$2:$C$51,MATCH(C14889,Products!$A$2:$A$51,0))</f>
        <v>Sports &amp; Fitness</v>
      </c>
      <c r="J14889" s="1" t="str">
        <f aca="false">INDEX(Orders!$E$2:$E$8001,MATCH(B14889,Orders!$A$2:$A$8001,0))</f>
        <v>Delivered</v>
      </c>
      <c r="K14889" s="1" t="str">
        <f aca="false">LEFT(INDEX(Orders!$C$2:$C$8001,MATCH(B14889,Orders!$A$2:$A$8001,0)),7)</f>
        <v>2025-12</v>
      </c>
    </row>
    <row r="14890" customFormat="false" ht="15" hidden="false" customHeight="true" outlineLevel="0" collapsed="false">
      <c r="A14890" s="1" t="s">
        <v>25360</v>
      </c>
      <c r="B14890" s="1" t="s">
        <v>9727</v>
      </c>
      <c r="C14890" s="1" t="s">
        <v>1979</v>
      </c>
      <c r="D14890" s="1" t="n">
        <v>1</v>
      </c>
      <c r="E14890" s="16" t="n">
        <v>623</v>
      </c>
      <c r="F14890" s="17" t="n">
        <v>0.15</v>
      </c>
      <c r="G14890" s="16" t="n">
        <v>529.55</v>
      </c>
      <c r="I14890" s="1" t="str">
        <f aca="false">INDEX(Products!$C$2:$C$51,MATCH(C14890,Products!$A$2:$A$51,0))</f>
        <v>Beauty &amp; Personal Care</v>
      </c>
      <c r="J14890" s="1" t="str">
        <f aca="false">INDEX(Orders!$E$2:$E$8001,MATCH(B14890,Orders!$A$2:$A$8001,0))</f>
        <v>Delivered</v>
      </c>
      <c r="K14890" s="1" t="str">
        <f aca="false">LEFT(INDEX(Orders!$C$2:$C$8001,MATCH(B14890,Orders!$A$2:$A$8001,0)),7)</f>
        <v>2025-12</v>
      </c>
    </row>
    <row r="14891" customFormat="false" ht="15" hidden="false" customHeight="true" outlineLevel="0" collapsed="false">
      <c r="A14891" s="1" t="s">
        <v>25361</v>
      </c>
      <c r="B14891" s="1" t="s">
        <v>9727</v>
      </c>
      <c r="C14891" s="1" t="s">
        <v>1975</v>
      </c>
      <c r="D14891" s="1" t="n">
        <v>1</v>
      </c>
      <c r="E14891" s="16" t="n">
        <v>862.99</v>
      </c>
      <c r="F14891" s="17" t="n">
        <v>0.1</v>
      </c>
      <c r="G14891" s="16" t="n">
        <v>776.69</v>
      </c>
      <c r="I14891" s="1" t="str">
        <f aca="false">INDEX(Products!$C$2:$C$51,MATCH(C14891,Products!$A$2:$A$51,0))</f>
        <v>Beauty &amp; Personal Care</v>
      </c>
      <c r="J14891" s="1" t="str">
        <f aca="false">INDEX(Orders!$E$2:$E$8001,MATCH(B14891,Orders!$A$2:$A$8001,0))</f>
        <v>Delivered</v>
      </c>
      <c r="K14891" s="1" t="str">
        <f aca="false">LEFT(INDEX(Orders!$C$2:$C$8001,MATCH(B14891,Orders!$A$2:$A$8001,0)),7)</f>
        <v>2025-12</v>
      </c>
    </row>
    <row r="14892" customFormat="false" ht="15" hidden="false" customHeight="true" outlineLevel="0" collapsed="false">
      <c r="A14892" s="1" t="s">
        <v>25362</v>
      </c>
      <c r="B14892" s="1" t="s">
        <v>9727</v>
      </c>
      <c r="C14892" s="1" t="s">
        <v>1940</v>
      </c>
      <c r="D14892" s="1" t="n">
        <v>1</v>
      </c>
      <c r="E14892" s="16" t="n">
        <v>2374.52</v>
      </c>
      <c r="F14892" s="17" t="n">
        <v>0</v>
      </c>
      <c r="G14892" s="16" t="n">
        <v>2374.52</v>
      </c>
      <c r="I14892" s="1" t="str">
        <f aca="false">INDEX(Products!$C$2:$C$51,MATCH(C14892,Products!$A$2:$A$51,0))</f>
        <v>Fashion</v>
      </c>
      <c r="J14892" s="1" t="str">
        <f aca="false">INDEX(Orders!$E$2:$E$8001,MATCH(B14892,Orders!$A$2:$A$8001,0))</f>
        <v>Delivered</v>
      </c>
      <c r="K14892" s="1" t="str">
        <f aca="false">LEFT(INDEX(Orders!$C$2:$C$8001,MATCH(B14892,Orders!$A$2:$A$8001,0)),7)</f>
        <v>2025-12</v>
      </c>
    </row>
    <row r="14893" customFormat="false" ht="15" hidden="false" customHeight="true" outlineLevel="0" collapsed="false">
      <c r="A14893" s="1" t="s">
        <v>25363</v>
      </c>
      <c r="B14893" s="1" t="s">
        <v>9728</v>
      </c>
      <c r="C14893" s="1" t="s">
        <v>1965</v>
      </c>
      <c r="D14893" s="1" t="n">
        <v>1</v>
      </c>
      <c r="E14893" s="16" t="n">
        <v>1145.07</v>
      </c>
      <c r="F14893" s="17" t="n">
        <v>0</v>
      </c>
      <c r="G14893" s="16" t="n">
        <v>1145.07</v>
      </c>
      <c r="I14893" s="1" t="str">
        <f aca="false">INDEX(Products!$C$2:$C$51,MATCH(C14893,Products!$A$2:$A$51,0))</f>
        <v>Home &amp; Kitchen</v>
      </c>
      <c r="J14893" s="1" t="str">
        <f aca="false">INDEX(Orders!$E$2:$E$8001,MATCH(B14893,Orders!$A$2:$A$8001,0))</f>
        <v>Delivered</v>
      </c>
      <c r="K14893" s="1" t="str">
        <f aca="false">LEFT(INDEX(Orders!$C$2:$C$8001,MATCH(B14893,Orders!$A$2:$A$8001,0)),7)</f>
        <v>2025-11</v>
      </c>
    </row>
    <row r="14894" customFormat="false" ht="15" hidden="false" customHeight="true" outlineLevel="0" collapsed="false">
      <c r="A14894" s="1" t="s">
        <v>25364</v>
      </c>
      <c r="B14894" s="1" t="s">
        <v>9729</v>
      </c>
      <c r="C14894" s="1" t="s">
        <v>1997</v>
      </c>
      <c r="D14894" s="1" t="n">
        <v>1</v>
      </c>
      <c r="E14894" s="16" t="n">
        <v>311.15</v>
      </c>
      <c r="F14894" s="17" t="n">
        <v>0</v>
      </c>
      <c r="G14894" s="16" t="n">
        <v>311.15</v>
      </c>
      <c r="I14894" s="1" t="str">
        <f aca="false">INDEX(Products!$C$2:$C$51,MATCH(C14894,Products!$A$2:$A$51,0))</f>
        <v>Sports &amp; Fitness</v>
      </c>
      <c r="J14894" s="1" t="str">
        <f aca="false">INDEX(Orders!$E$2:$E$8001,MATCH(B14894,Orders!$A$2:$A$8001,0))</f>
        <v>Delivered</v>
      </c>
      <c r="K14894" s="1" t="str">
        <f aca="false">LEFT(INDEX(Orders!$C$2:$C$8001,MATCH(B14894,Orders!$A$2:$A$8001,0)),7)</f>
        <v>2025-11</v>
      </c>
    </row>
    <row r="14895" customFormat="false" ht="15" hidden="false" customHeight="true" outlineLevel="0" collapsed="false">
      <c r="A14895" s="1" t="s">
        <v>25365</v>
      </c>
      <c r="B14895" s="1" t="s">
        <v>9730</v>
      </c>
      <c r="C14895" s="1" t="s">
        <v>2006</v>
      </c>
      <c r="D14895" s="1" t="n">
        <v>1</v>
      </c>
      <c r="E14895" s="16" t="n">
        <v>482.17</v>
      </c>
      <c r="F14895" s="17" t="n">
        <v>0.1</v>
      </c>
      <c r="G14895" s="16" t="n">
        <v>433.95</v>
      </c>
      <c r="I14895" s="1" t="str">
        <f aca="false">INDEX(Products!$C$2:$C$51,MATCH(C14895,Products!$A$2:$A$51,0))</f>
        <v>Books &amp; Stationery</v>
      </c>
      <c r="J14895" s="1" t="str">
        <f aca="false">INDEX(Orders!$E$2:$E$8001,MATCH(B14895,Orders!$A$2:$A$8001,0))</f>
        <v>Delivered</v>
      </c>
      <c r="K14895" s="1" t="str">
        <f aca="false">LEFT(INDEX(Orders!$C$2:$C$8001,MATCH(B14895,Orders!$A$2:$A$8001,0)),7)</f>
        <v>2025-01</v>
      </c>
    </row>
    <row r="14896" customFormat="false" ht="15" hidden="false" customHeight="true" outlineLevel="0" collapsed="false">
      <c r="A14896" s="1" t="s">
        <v>25366</v>
      </c>
      <c r="B14896" s="1" t="s">
        <v>9730</v>
      </c>
      <c r="C14896" s="1" t="s">
        <v>2007</v>
      </c>
      <c r="D14896" s="1" t="n">
        <v>1</v>
      </c>
      <c r="E14896" s="16" t="n">
        <v>750.27</v>
      </c>
      <c r="F14896" s="17" t="n">
        <v>0</v>
      </c>
      <c r="G14896" s="16" t="n">
        <v>750.27</v>
      </c>
      <c r="I14896" s="1" t="str">
        <f aca="false">INDEX(Products!$C$2:$C$51,MATCH(C14896,Products!$A$2:$A$51,0))</f>
        <v>Books &amp; Stationery</v>
      </c>
      <c r="J14896" s="1" t="str">
        <f aca="false">INDEX(Orders!$E$2:$E$8001,MATCH(B14896,Orders!$A$2:$A$8001,0))</f>
        <v>Delivered</v>
      </c>
      <c r="K14896" s="1" t="str">
        <f aca="false">LEFT(INDEX(Orders!$C$2:$C$8001,MATCH(B14896,Orders!$A$2:$A$8001,0)),7)</f>
        <v>2025-01</v>
      </c>
    </row>
    <row r="14897" customFormat="false" ht="15" hidden="false" customHeight="true" outlineLevel="0" collapsed="false">
      <c r="A14897" s="1" t="s">
        <v>25367</v>
      </c>
      <c r="B14897" s="1" t="s">
        <v>9731</v>
      </c>
      <c r="C14897" s="1" t="s">
        <v>2006</v>
      </c>
      <c r="D14897" s="1" t="n">
        <v>2</v>
      </c>
      <c r="E14897" s="16" t="n">
        <v>482.17</v>
      </c>
      <c r="F14897" s="17" t="n">
        <v>0</v>
      </c>
      <c r="G14897" s="16" t="n">
        <v>964.34</v>
      </c>
      <c r="I14897" s="1" t="str">
        <f aca="false">INDEX(Products!$C$2:$C$51,MATCH(C14897,Products!$A$2:$A$51,0))</f>
        <v>Books &amp; Stationery</v>
      </c>
      <c r="J14897" s="1" t="str">
        <f aca="false">INDEX(Orders!$E$2:$E$8001,MATCH(B14897,Orders!$A$2:$A$8001,0))</f>
        <v>Delivered</v>
      </c>
      <c r="K14897" s="1" t="str">
        <f aca="false">LEFT(INDEX(Orders!$C$2:$C$8001,MATCH(B14897,Orders!$A$2:$A$8001,0)),7)</f>
        <v>2024-12</v>
      </c>
    </row>
    <row r="14898" customFormat="false" ht="15" hidden="false" customHeight="true" outlineLevel="0" collapsed="false">
      <c r="A14898" s="1" t="s">
        <v>25368</v>
      </c>
      <c r="B14898" s="1" t="s">
        <v>9731</v>
      </c>
      <c r="C14898" s="1" t="s">
        <v>1971</v>
      </c>
      <c r="D14898" s="1" t="n">
        <v>1</v>
      </c>
      <c r="E14898" s="16" t="n">
        <v>2073.63</v>
      </c>
      <c r="F14898" s="17" t="n">
        <v>0.2</v>
      </c>
      <c r="G14898" s="16" t="n">
        <v>1658.9</v>
      </c>
      <c r="I14898" s="1" t="str">
        <f aca="false">INDEX(Products!$C$2:$C$51,MATCH(C14898,Products!$A$2:$A$51,0))</f>
        <v>Home &amp; Kitchen</v>
      </c>
      <c r="J14898" s="1" t="str">
        <f aca="false">INDEX(Orders!$E$2:$E$8001,MATCH(B14898,Orders!$A$2:$A$8001,0))</f>
        <v>Delivered</v>
      </c>
      <c r="K14898" s="1" t="str">
        <f aca="false">LEFT(INDEX(Orders!$C$2:$C$8001,MATCH(B14898,Orders!$A$2:$A$8001,0)),7)</f>
        <v>2024-12</v>
      </c>
    </row>
    <row r="14899" customFormat="false" ht="15" hidden="false" customHeight="true" outlineLevel="0" collapsed="false">
      <c r="A14899" s="1" t="s">
        <v>25369</v>
      </c>
      <c r="B14899" s="1" t="s">
        <v>9731</v>
      </c>
      <c r="C14899" s="1" t="s">
        <v>2000</v>
      </c>
      <c r="D14899" s="1" t="n">
        <v>1</v>
      </c>
      <c r="E14899" s="16" t="n">
        <v>425.08</v>
      </c>
      <c r="F14899" s="17" t="n">
        <v>0</v>
      </c>
      <c r="G14899" s="16" t="n">
        <v>425.08</v>
      </c>
      <c r="I14899" s="1" t="str">
        <f aca="false">INDEX(Products!$C$2:$C$51,MATCH(C14899,Products!$A$2:$A$51,0))</f>
        <v>Books &amp; Stationery</v>
      </c>
      <c r="J14899" s="1" t="str">
        <f aca="false">INDEX(Orders!$E$2:$E$8001,MATCH(B14899,Orders!$A$2:$A$8001,0))</f>
        <v>Delivered</v>
      </c>
      <c r="K14899" s="1" t="str">
        <f aca="false">LEFT(INDEX(Orders!$C$2:$C$8001,MATCH(B14899,Orders!$A$2:$A$8001,0)),7)</f>
        <v>2024-12</v>
      </c>
    </row>
    <row r="14900" customFormat="false" ht="15" hidden="false" customHeight="true" outlineLevel="0" collapsed="false">
      <c r="A14900" s="1" t="s">
        <v>25370</v>
      </c>
      <c r="B14900" s="1" t="s">
        <v>9732</v>
      </c>
      <c r="C14900" s="1" t="s">
        <v>1940</v>
      </c>
      <c r="D14900" s="1" t="n">
        <v>3</v>
      </c>
      <c r="E14900" s="16" t="n">
        <v>2374.52</v>
      </c>
      <c r="F14900" s="17" t="n">
        <v>0.1</v>
      </c>
      <c r="G14900" s="16" t="n">
        <v>6411.2</v>
      </c>
      <c r="I14900" s="1" t="str">
        <f aca="false">INDEX(Products!$C$2:$C$51,MATCH(C14900,Products!$A$2:$A$51,0))</f>
        <v>Fashion</v>
      </c>
      <c r="J14900" s="1" t="str">
        <f aca="false">INDEX(Orders!$E$2:$E$8001,MATCH(B14900,Orders!$A$2:$A$8001,0))</f>
        <v>Delivered</v>
      </c>
      <c r="K14900" s="1" t="str">
        <f aca="false">LEFT(INDEX(Orders!$C$2:$C$8001,MATCH(B14900,Orders!$A$2:$A$8001,0)),7)</f>
        <v>2025-04</v>
      </c>
    </row>
    <row r="14901" customFormat="false" ht="15" hidden="false" customHeight="true" outlineLevel="0" collapsed="false">
      <c r="A14901" s="1" t="s">
        <v>25371</v>
      </c>
      <c r="B14901" s="1" t="s">
        <v>9732</v>
      </c>
      <c r="C14901" s="1" t="s">
        <v>1997</v>
      </c>
      <c r="D14901" s="1" t="n">
        <v>3</v>
      </c>
      <c r="E14901" s="16" t="n">
        <v>311.15</v>
      </c>
      <c r="F14901" s="17" t="n">
        <v>0</v>
      </c>
      <c r="G14901" s="16" t="n">
        <v>933.45</v>
      </c>
      <c r="I14901" s="1" t="str">
        <f aca="false">INDEX(Products!$C$2:$C$51,MATCH(C14901,Products!$A$2:$A$51,0))</f>
        <v>Sports &amp; Fitness</v>
      </c>
      <c r="J14901" s="1" t="str">
        <f aca="false">INDEX(Orders!$E$2:$E$8001,MATCH(B14901,Orders!$A$2:$A$8001,0))</f>
        <v>Delivered</v>
      </c>
      <c r="K14901" s="1" t="str">
        <f aca="false">LEFT(INDEX(Orders!$C$2:$C$8001,MATCH(B14901,Orders!$A$2:$A$8001,0)),7)</f>
        <v>2025-04</v>
      </c>
    </row>
    <row r="14902" customFormat="false" ht="15" hidden="false" customHeight="true" outlineLevel="0" collapsed="false">
      <c r="A14902" s="1" t="s">
        <v>25372</v>
      </c>
      <c r="B14902" s="1" t="s">
        <v>9733</v>
      </c>
      <c r="C14902" s="1" t="s">
        <v>2006</v>
      </c>
      <c r="D14902" s="1" t="n">
        <v>1</v>
      </c>
      <c r="E14902" s="16" t="n">
        <v>482.17</v>
      </c>
      <c r="F14902" s="17" t="n">
        <v>0.05</v>
      </c>
      <c r="G14902" s="16" t="n">
        <v>458.06</v>
      </c>
      <c r="I14902" s="1" t="str">
        <f aca="false">INDEX(Products!$C$2:$C$51,MATCH(C14902,Products!$A$2:$A$51,0))</f>
        <v>Books &amp; Stationery</v>
      </c>
      <c r="J14902" s="1" t="str">
        <f aca="false">INDEX(Orders!$E$2:$E$8001,MATCH(B14902,Orders!$A$2:$A$8001,0))</f>
        <v>Delivered</v>
      </c>
      <c r="K14902" s="1" t="str">
        <f aca="false">LEFT(INDEX(Orders!$C$2:$C$8001,MATCH(B14902,Orders!$A$2:$A$8001,0)),7)</f>
        <v>2025-01</v>
      </c>
    </row>
    <row r="14903" customFormat="false" ht="15" hidden="false" customHeight="true" outlineLevel="0" collapsed="false">
      <c r="A14903" s="1" t="s">
        <v>25373</v>
      </c>
      <c r="B14903" s="1" t="s">
        <v>9734</v>
      </c>
      <c r="C14903" s="1" t="s">
        <v>1988</v>
      </c>
      <c r="D14903" s="1" t="n">
        <v>1</v>
      </c>
      <c r="E14903" s="16" t="n">
        <v>681.07</v>
      </c>
      <c r="F14903" s="17" t="n">
        <v>0.15</v>
      </c>
      <c r="G14903" s="16" t="n">
        <v>578.91</v>
      </c>
      <c r="I14903" s="1" t="str">
        <f aca="false">INDEX(Products!$C$2:$C$51,MATCH(C14903,Products!$A$2:$A$51,0))</f>
        <v>Sports &amp; Fitness</v>
      </c>
      <c r="J14903" s="1" t="str">
        <f aca="false">INDEX(Orders!$E$2:$E$8001,MATCH(B14903,Orders!$A$2:$A$8001,0))</f>
        <v>Delivered</v>
      </c>
      <c r="K14903" s="1" t="str">
        <f aca="false">LEFT(INDEX(Orders!$C$2:$C$8001,MATCH(B14903,Orders!$A$2:$A$8001,0)),7)</f>
        <v>2025-08</v>
      </c>
    </row>
    <row r="14904" customFormat="false" ht="15" hidden="false" customHeight="true" outlineLevel="0" collapsed="false">
      <c r="A14904" s="1" t="s">
        <v>25374</v>
      </c>
      <c r="B14904" s="1" t="s">
        <v>9734</v>
      </c>
      <c r="C14904" s="1" t="s">
        <v>1940</v>
      </c>
      <c r="D14904" s="1" t="n">
        <v>1</v>
      </c>
      <c r="E14904" s="16" t="n">
        <v>2374.52</v>
      </c>
      <c r="F14904" s="17" t="n">
        <v>0</v>
      </c>
      <c r="G14904" s="16" t="n">
        <v>2374.52</v>
      </c>
      <c r="I14904" s="1" t="str">
        <f aca="false">INDEX(Products!$C$2:$C$51,MATCH(C14904,Products!$A$2:$A$51,0))</f>
        <v>Fashion</v>
      </c>
      <c r="J14904" s="1" t="str">
        <f aca="false">INDEX(Orders!$E$2:$E$8001,MATCH(B14904,Orders!$A$2:$A$8001,0))</f>
        <v>Delivered</v>
      </c>
      <c r="K14904" s="1" t="str">
        <f aca="false">LEFT(INDEX(Orders!$C$2:$C$8001,MATCH(B14904,Orders!$A$2:$A$8001,0)),7)</f>
        <v>2025-08</v>
      </c>
    </row>
    <row r="14905" customFormat="false" ht="15" hidden="false" customHeight="true" outlineLevel="0" collapsed="false">
      <c r="A14905" s="1" t="s">
        <v>25375</v>
      </c>
      <c r="B14905" s="1" t="s">
        <v>9734</v>
      </c>
      <c r="C14905" s="1" t="s">
        <v>1953</v>
      </c>
      <c r="D14905" s="1" t="n">
        <v>2</v>
      </c>
      <c r="E14905" s="16" t="n">
        <v>4914.12</v>
      </c>
      <c r="F14905" s="17" t="n">
        <v>0.05</v>
      </c>
      <c r="G14905" s="16" t="n">
        <v>9336.83</v>
      </c>
      <c r="I14905" s="1" t="str">
        <f aca="false">INDEX(Products!$C$2:$C$51,MATCH(C14905,Products!$A$2:$A$51,0))</f>
        <v>Fashion</v>
      </c>
      <c r="J14905" s="1" t="str">
        <f aca="false">INDEX(Orders!$E$2:$E$8001,MATCH(B14905,Orders!$A$2:$A$8001,0))</f>
        <v>Delivered</v>
      </c>
      <c r="K14905" s="1" t="str">
        <f aca="false">LEFT(INDEX(Orders!$C$2:$C$8001,MATCH(B14905,Orders!$A$2:$A$8001,0)),7)</f>
        <v>2025-08</v>
      </c>
    </row>
    <row r="14906" customFormat="false" ht="15" hidden="false" customHeight="true" outlineLevel="0" collapsed="false">
      <c r="A14906" s="1" t="s">
        <v>25376</v>
      </c>
      <c r="B14906" s="1" t="s">
        <v>9734</v>
      </c>
      <c r="C14906" s="1" t="s">
        <v>1975</v>
      </c>
      <c r="D14906" s="1" t="n">
        <v>3</v>
      </c>
      <c r="E14906" s="16" t="n">
        <v>862.99</v>
      </c>
      <c r="F14906" s="17" t="n">
        <v>0.15</v>
      </c>
      <c r="G14906" s="16" t="n">
        <v>2200.62</v>
      </c>
      <c r="I14906" s="1" t="str">
        <f aca="false">INDEX(Products!$C$2:$C$51,MATCH(C14906,Products!$A$2:$A$51,0))</f>
        <v>Beauty &amp; Personal Care</v>
      </c>
      <c r="J14906" s="1" t="str">
        <f aca="false">INDEX(Orders!$E$2:$E$8001,MATCH(B14906,Orders!$A$2:$A$8001,0))</f>
        <v>Delivered</v>
      </c>
      <c r="K14906" s="1" t="str">
        <f aca="false">LEFT(INDEX(Orders!$C$2:$C$8001,MATCH(B14906,Orders!$A$2:$A$8001,0)),7)</f>
        <v>2025-08</v>
      </c>
    </row>
    <row r="14907" customFormat="false" ht="15" hidden="false" customHeight="true" outlineLevel="0" collapsed="false">
      <c r="A14907" s="1" t="s">
        <v>25377</v>
      </c>
      <c r="B14907" s="1" t="s">
        <v>9735</v>
      </c>
      <c r="C14907" s="1" t="s">
        <v>1930</v>
      </c>
      <c r="D14907" s="1" t="n">
        <v>2</v>
      </c>
      <c r="E14907" s="16" t="n">
        <v>2398.35</v>
      </c>
      <c r="F14907" s="17" t="n">
        <v>0</v>
      </c>
      <c r="G14907" s="16" t="n">
        <v>4796.7</v>
      </c>
      <c r="I14907" s="1" t="str">
        <f aca="false">INDEX(Products!$C$2:$C$51,MATCH(C14907,Products!$A$2:$A$51,0))</f>
        <v>Electronics</v>
      </c>
      <c r="J14907" s="1" t="str">
        <f aca="false">INDEX(Orders!$E$2:$E$8001,MATCH(B14907,Orders!$A$2:$A$8001,0))</f>
        <v>Delivered</v>
      </c>
      <c r="K14907" s="1" t="str">
        <f aca="false">LEFT(INDEX(Orders!$C$2:$C$8001,MATCH(B14907,Orders!$A$2:$A$8001,0)),7)</f>
        <v>2024-10</v>
      </c>
    </row>
    <row r="14908" customFormat="false" ht="15" hidden="false" customHeight="true" outlineLevel="0" collapsed="false">
      <c r="A14908" s="1" t="s">
        <v>25378</v>
      </c>
      <c r="B14908" s="1" t="s">
        <v>9736</v>
      </c>
      <c r="C14908" s="1" t="s">
        <v>2000</v>
      </c>
      <c r="D14908" s="1" t="n">
        <v>3</v>
      </c>
      <c r="E14908" s="16" t="n">
        <v>425.08</v>
      </c>
      <c r="F14908" s="17" t="n">
        <v>0.15</v>
      </c>
      <c r="G14908" s="16" t="n">
        <v>1083.95</v>
      </c>
      <c r="I14908" s="1" t="str">
        <f aca="false">INDEX(Products!$C$2:$C$51,MATCH(C14908,Products!$A$2:$A$51,0))</f>
        <v>Books &amp; Stationery</v>
      </c>
      <c r="J14908" s="1" t="str">
        <f aca="false">INDEX(Orders!$E$2:$E$8001,MATCH(B14908,Orders!$A$2:$A$8001,0))</f>
        <v>Delivered</v>
      </c>
      <c r="K14908" s="1" t="str">
        <f aca="false">LEFT(INDEX(Orders!$C$2:$C$8001,MATCH(B14908,Orders!$A$2:$A$8001,0)),7)</f>
        <v>2025-01</v>
      </c>
    </row>
    <row r="14909" customFormat="false" ht="15" hidden="false" customHeight="true" outlineLevel="0" collapsed="false">
      <c r="A14909" s="1" t="s">
        <v>25379</v>
      </c>
      <c r="B14909" s="1" t="s">
        <v>9737</v>
      </c>
      <c r="C14909" s="1" t="s">
        <v>1924</v>
      </c>
      <c r="D14909" s="1" t="n">
        <v>3</v>
      </c>
      <c r="E14909" s="16" t="n">
        <v>1971</v>
      </c>
      <c r="F14909" s="17" t="n">
        <v>0.15</v>
      </c>
      <c r="G14909" s="16" t="n">
        <v>5026.05</v>
      </c>
      <c r="I14909" s="1" t="str">
        <f aca="false">INDEX(Products!$C$2:$C$51,MATCH(C14909,Products!$A$2:$A$51,0))</f>
        <v>Electronics</v>
      </c>
      <c r="J14909" s="1" t="str">
        <f aca="false">INDEX(Orders!$E$2:$E$8001,MATCH(B14909,Orders!$A$2:$A$8001,0))</f>
        <v>Delivered</v>
      </c>
      <c r="K14909" s="1" t="str">
        <f aca="false">LEFT(INDEX(Orders!$C$2:$C$8001,MATCH(B14909,Orders!$A$2:$A$8001,0)),7)</f>
        <v>2025-03</v>
      </c>
    </row>
    <row r="14910" customFormat="false" ht="15" hidden="false" customHeight="true" outlineLevel="0" collapsed="false">
      <c r="A14910" s="1" t="s">
        <v>25380</v>
      </c>
      <c r="B14910" s="1" t="s">
        <v>9738</v>
      </c>
      <c r="C14910" s="1" t="s">
        <v>1976</v>
      </c>
      <c r="D14910" s="1" t="n">
        <v>2</v>
      </c>
      <c r="E14910" s="16" t="n">
        <v>1603.35</v>
      </c>
      <c r="F14910" s="17" t="n">
        <v>0</v>
      </c>
      <c r="G14910" s="16" t="n">
        <v>3206.7</v>
      </c>
      <c r="I14910" s="1" t="str">
        <f aca="false">INDEX(Products!$C$2:$C$51,MATCH(C14910,Products!$A$2:$A$51,0))</f>
        <v>Beauty &amp; Personal Care</v>
      </c>
      <c r="J14910" s="1" t="str">
        <f aca="false">INDEX(Orders!$E$2:$E$8001,MATCH(B14910,Orders!$A$2:$A$8001,0))</f>
        <v>Delivered</v>
      </c>
      <c r="K14910" s="1" t="str">
        <f aca="false">LEFT(INDEX(Orders!$C$2:$C$8001,MATCH(B14910,Orders!$A$2:$A$8001,0)),7)</f>
        <v>2025-06</v>
      </c>
    </row>
    <row r="14911" customFormat="false" ht="15" hidden="false" customHeight="true" outlineLevel="0" collapsed="false">
      <c r="A14911" s="1" t="s">
        <v>25381</v>
      </c>
      <c r="B14911" s="1" t="s">
        <v>9739</v>
      </c>
      <c r="C14911" s="1" t="s">
        <v>1975</v>
      </c>
      <c r="D14911" s="1" t="n">
        <v>1</v>
      </c>
      <c r="E14911" s="16" t="n">
        <v>862.99</v>
      </c>
      <c r="F14911" s="17" t="n">
        <v>0</v>
      </c>
      <c r="G14911" s="16" t="n">
        <v>862.99</v>
      </c>
      <c r="I14911" s="1" t="str">
        <f aca="false">INDEX(Products!$C$2:$C$51,MATCH(C14911,Products!$A$2:$A$51,0))</f>
        <v>Beauty &amp; Personal Care</v>
      </c>
      <c r="J14911" s="1" t="str">
        <f aca="false">INDEX(Orders!$E$2:$E$8001,MATCH(B14911,Orders!$A$2:$A$8001,0))</f>
        <v>Delivered</v>
      </c>
      <c r="K14911" s="1" t="str">
        <f aca="false">LEFT(INDEX(Orders!$C$2:$C$8001,MATCH(B14911,Orders!$A$2:$A$8001,0)),7)</f>
        <v>2025-10</v>
      </c>
    </row>
    <row r="14912" customFormat="false" ht="15" hidden="false" customHeight="true" outlineLevel="0" collapsed="false">
      <c r="A14912" s="1" t="s">
        <v>25382</v>
      </c>
      <c r="B14912" s="1" t="s">
        <v>9739</v>
      </c>
      <c r="C14912" s="1" t="s">
        <v>1988</v>
      </c>
      <c r="D14912" s="1" t="n">
        <v>1</v>
      </c>
      <c r="E14912" s="16" t="n">
        <v>681.07</v>
      </c>
      <c r="F14912" s="17" t="n">
        <v>0.1</v>
      </c>
      <c r="G14912" s="16" t="n">
        <v>612.96</v>
      </c>
      <c r="I14912" s="1" t="str">
        <f aca="false">INDEX(Products!$C$2:$C$51,MATCH(C14912,Products!$A$2:$A$51,0))</f>
        <v>Sports &amp; Fitness</v>
      </c>
      <c r="J14912" s="1" t="str">
        <f aca="false">INDEX(Orders!$E$2:$E$8001,MATCH(B14912,Orders!$A$2:$A$8001,0))</f>
        <v>Delivered</v>
      </c>
      <c r="K14912" s="1" t="str">
        <f aca="false">LEFT(INDEX(Orders!$C$2:$C$8001,MATCH(B14912,Orders!$A$2:$A$8001,0)),7)</f>
        <v>2025-10</v>
      </c>
    </row>
    <row r="14913" customFormat="false" ht="15" hidden="false" customHeight="true" outlineLevel="0" collapsed="false">
      <c r="A14913" s="1" t="s">
        <v>25383</v>
      </c>
      <c r="B14913" s="1" t="s">
        <v>9740</v>
      </c>
      <c r="C14913" s="1" t="s">
        <v>1928</v>
      </c>
      <c r="D14913" s="1" t="n">
        <v>1</v>
      </c>
      <c r="E14913" s="16" t="n">
        <v>657.82</v>
      </c>
      <c r="F14913" s="17" t="n">
        <v>0</v>
      </c>
      <c r="G14913" s="16" t="n">
        <v>657.82</v>
      </c>
      <c r="I14913" s="1" t="str">
        <f aca="false">INDEX(Products!$C$2:$C$51,MATCH(C14913,Products!$A$2:$A$51,0))</f>
        <v>Electronics</v>
      </c>
      <c r="J14913" s="1" t="str">
        <f aca="false">INDEX(Orders!$E$2:$E$8001,MATCH(B14913,Orders!$A$2:$A$8001,0))</f>
        <v>Delivered</v>
      </c>
      <c r="K14913" s="1" t="str">
        <f aca="false">LEFT(INDEX(Orders!$C$2:$C$8001,MATCH(B14913,Orders!$A$2:$A$8001,0)),7)</f>
        <v>2024-07</v>
      </c>
    </row>
    <row r="14914" customFormat="false" ht="15" hidden="false" customHeight="true" outlineLevel="0" collapsed="false">
      <c r="A14914" s="1" t="s">
        <v>25384</v>
      </c>
      <c r="B14914" s="1" t="s">
        <v>9741</v>
      </c>
      <c r="C14914" s="1" t="s">
        <v>1969</v>
      </c>
      <c r="D14914" s="1" t="n">
        <v>3</v>
      </c>
      <c r="E14914" s="16" t="n">
        <v>9171.98</v>
      </c>
      <c r="F14914" s="17" t="n">
        <v>0.05</v>
      </c>
      <c r="G14914" s="16" t="n">
        <v>26140.14</v>
      </c>
      <c r="I14914" s="1" t="str">
        <f aca="false">INDEX(Products!$C$2:$C$51,MATCH(C14914,Products!$A$2:$A$51,0))</f>
        <v>Home &amp; Kitchen</v>
      </c>
      <c r="J14914" s="1" t="str">
        <f aca="false">INDEX(Orders!$E$2:$E$8001,MATCH(B14914,Orders!$A$2:$A$8001,0))</f>
        <v>Cancelled</v>
      </c>
      <c r="K14914" s="1" t="str">
        <f aca="false">LEFT(INDEX(Orders!$C$2:$C$8001,MATCH(B14914,Orders!$A$2:$A$8001,0)),7)</f>
        <v>2024-07</v>
      </c>
    </row>
    <row r="14915" customFormat="false" ht="15" hidden="false" customHeight="true" outlineLevel="0" collapsed="false">
      <c r="A14915" s="1" t="s">
        <v>25385</v>
      </c>
      <c r="B14915" s="1" t="s">
        <v>9742</v>
      </c>
      <c r="C14915" s="1" t="s">
        <v>1933</v>
      </c>
      <c r="D14915" s="1" t="n">
        <v>1</v>
      </c>
      <c r="E14915" s="16" t="n">
        <v>7194.38</v>
      </c>
      <c r="F14915" s="17" t="n">
        <v>0.1</v>
      </c>
      <c r="G14915" s="16" t="n">
        <v>6474.94</v>
      </c>
      <c r="I14915" s="1" t="str">
        <f aca="false">INDEX(Products!$C$2:$C$51,MATCH(C14915,Products!$A$2:$A$51,0))</f>
        <v>Electronics</v>
      </c>
      <c r="J14915" s="1" t="str">
        <f aca="false">INDEX(Orders!$E$2:$E$8001,MATCH(B14915,Orders!$A$2:$A$8001,0))</f>
        <v>Delivered</v>
      </c>
      <c r="K14915" s="1" t="str">
        <f aca="false">LEFT(INDEX(Orders!$C$2:$C$8001,MATCH(B14915,Orders!$A$2:$A$8001,0)),7)</f>
        <v>2024-01</v>
      </c>
    </row>
    <row r="14916" customFormat="false" ht="15" hidden="false" customHeight="true" outlineLevel="0" collapsed="false">
      <c r="A14916" s="1" t="s">
        <v>25386</v>
      </c>
      <c r="B14916" s="1" t="s">
        <v>9742</v>
      </c>
      <c r="C14916" s="1" t="s">
        <v>1979</v>
      </c>
      <c r="D14916" s="1" t="n">
        <v>1</v>
      </c>
      <c r="E14916" s="16" t="n">
        <v>623</v>
      </c>
      <c r="F14916" s="17" t="n">
        <v>0.15</v>
      </c>
      <c r="G14916" s="16" t="n">
        <v>529.55</v>
      </c>
      <c r="I14916" s="1" t="str">
        <f aca="false">INDEX(Products!$C$2:$C$51,MATCH(C14916,Products!$A$2:$A$51,0))</f>
        <v>Beauty &amp; Personal Care</v>
      </c>
      <c r="J14916" s="1" t="str">
        <f aca="false">INDEX(Orders!$E$2:$E$8001,MATCH(B14916,Orders!$A$2:$A$8001,0))</f>
        <v>Delivered</v>
      </c>
      <c r="K14916" s="1" t="str">
        <f aca="false">LEFT(INDEX(Orders!$C$2:$C$8001,MATCH(B14916,Orders!$A$2:$A$8001,0)),7)</f>
        <v>2024-01</v>
      </c>
    </row>
    <row r="14917" customFormat="false" ht="15" hidden="false" customHeight="true" outlineLevel="0" collapsed="false">
      <c r="A14917" s="1" t="s">
        <v>25387</v>
      </c>
      <c r="B14917" s="1" t="s">
        <v>9743</v>
      </c>
      <c r="C14917" s="1" t="s">
        <v>1935</v>
      </c>
      <c r="D14917" s="1" t="n">
        <v>1</v>
      </c>
      <c r="E14917" s="16" t="n">
        <v>14558.72</v>
      </c>
      <c r="F14917" s="17" t="n">
        <v>0</v>
      </c>
      <c r="G14917" s="16" t="n">
        <v>14558.72</v>
      </c>
      <c r="I14917" s="1" t="str">
        <f aca="false">INDEX(Products!$C$2:$C$51,MATCH(C14917,Products!$A$2:$A$51,0))</f>
        <v>Electronics</v>
      </c>
      <c r="J14917" s="1" t="str">
        <f aca="false">INDEX(Orders!$E$2:$E$8001,MATCH(B14917,Orders!$A$2:$A$8001,0))</f>
        <v>Delivered</v>
      </c>
      <c r="K14917" s="1" t="str">
        <f aca="false">LEFT(INDEX(Orders!$C$2:$C$8001,MATCH(B14917,Orders!$A$2:$A$8001,0)),7)</f>
        <v>2025-11</v>
      </c>
    </row>
    <row r="14918" customFormat="false" ht="15" hidden="false" customHeight="true" outlineLevel="0" collapsed="false">
      <c r="A14918" s="1" t="s">
        <v>25388</v>
      </c>
      <c r="B14918" s="1" t="s">
        <v>9744</v>
      </c>
      <c r="C14918" s="1" t="s">
        <v>2000</v>
      </c>
      <c r="D14918" s="1" t="n">
        <v>1</v>
      </c>
      <c r="E14918" s="16" t="n">
        <v>425.08</v>
      </c>
      <c r="F14918" s="17" t="n">
        <v>0.15</v>
      </c>
      <c r="G14918" s="16" t="n">
        <v>361.32</v>
      </c>
      <c r="I14918" s="1" t="str">
        <f aca="false">INDEX(Products!$C$2:$C$51,MATCH(C14918,Products!$A$2:$A$51,0))</f>
        <v>Books &amp; Stationery</v>
      </c>
      <c r="J14918" s="1" t="str">
        <f aca="false">INDEX(Orders!$E$2:$E$8001,MATCH(B14918,Orders!$A$2:$A$8001,0))</f>
        <v>Returned</v>
      </c>
      <c r="K14918" s="1" t="str">
        <f aca="false">LEFT(INDEX(Orders!$C$2:$C$8001,MATCH(B14918,Orders!$A$2:$A$8001,0)),7)</f>
        <v>2024-09</v>
      </c>
    </row>
    <row r="14919" customFormat="false" ht="15" hidden="false" customHeight="true" outlineLevel="0" collapsed="false">
      <c r="A14919" s="1" t="s">
        <v>25389</v>
      </c>
      <c r="B14919" s="1" t="s">
        <v>9744</v>
      </c>
      <c r="C14919" s="1" t="s">
        <v>1976</v>
      </c>
      <c r="D14919" s="1" t="n">
        <v>2</v>
      </c>
      <c r="E14919" s="16" t="n">
        <v>1603.35</v>
      </c>
      <c r="F14919" s="17" t="n">
        <v>0.05</v>
      </c>
      <c r="G14919" s="16" t="n">
        <v>3046.36</v>
      </c>
      <c r="I14919" s="1" t="str">
        <f aca="false">INDEX(Products!$C$2:$C$51,MATCH(C14919,Products!$A$2:$A$51,0))</f>
        <v>Beauty &amp; Personal Care</v>
      </c>
      <c r="J14919" s="1" t="str">
        <f aca="false">INDEX(Orders!$E$2:$E$8001,MATCH(B14919,Orders!$A$2:$A$8001,0))</f>
        <v>Returned</v>
      </c>
      <c r="K14919" s="1" t="str">
        <f aca="false">LEFT(INDEX(Orders!$C$2:$C$8001,MATCH(B14919,Orders!$A$2:$A$8001,0)),7)</f>
        <v>2024-09</v>
      </c>
    </row>
    <row r="14920" customFormat="false" ht="15" hidden="false" customHeight="true" outlineLevel="0" collapsed="false">
      <c r="A14920" s="1" t="s">
        <v>25390</v>
      </c>
      <c r="B14920" s="1" t="s">
        <v>9745</v>
      </c>
      <c r="C14920" s="1" t="s">
        <v>1975</v>
      </c>
      <c r="D14920" s="1" t="n">
        <v>1</v>
      </c>
      <c r="E14920" s="16" t="n">
        <v>862.99</v>
      </c>
      <c r="F14920" s="17" t="n">
        <v>0.15</v>
      </c>
      <c r="G14920" s="16" t="n">
        <v>733.54</v>
      </c>
      <c r="I14920" s="1" t="str">
        <f aca="false">INDEX(Products!$C$2:$C$51,MATCH(C14920,Products!$A$2:$A$51,0))</f>
        <v>Beauty &amp; Personal Care</v>
      </c>
      <c r="J14920" s="1" t="str">
        <f aca="false">INDEX(Orders!$E$2:$E$8001,MATCH(B14920,Orders!$A$2:$A$8001,0))</f>
        <v>Delivered</v>
      </c>
      <c r="K14920" s="1" t="str">
        <f aca="false">LEFT(INDEX(Orders!$C$2:$C$8001,MATCH(B14920,Orders!$A$2:$A$8001,0)),7)</f>
        <v>2025-12</v>
      </c>
    </row>
    <row r="14921" customFormat="false" ht="15" hidden="false" customHeight="true" outlineLevel="0" collapsed="false">
      <c r="A14921" s="1" t="s">
        <v>25391</v>
      </c>
      <c r="B14921" s="1" t="s">
        <v>9745</v>
      </c>
      <c r="C14921" s="1" t="s">
        <v>2006</v>
      </c>
      <c r="D14921" s="1" t="n">
        <v>1</v>
      </c>
      <c r="E14921" s="16" t="n">
        <v>482.17</v>
      </c>
      <c r="F14921" s="17" t="n">
        <v>0</v>
      </c>
      <c r="G14921" s="16" t="n">
        <v>482.17</v>
      </c>
      <c r="I14921" s="1" t="str">
        <f aca="false">INDEX(Products!$C$2:$C$51,MATCH(C14921,Products!$A$2:$A$51,0))</f>
        <v>Books &amp; Stationery</v>
      </c>
      <c r="J14921" s="1" t="str">
        <f aca="false">INDEX(Orders!$E$2:$E$8001,MATCH(B14921,Orders!$A$2:$A$8001,0))</f>
        <v>Delivered</v>
      </c>
      <c r="K14921" s="1" t="str">
        <f aca="false">LEFT(INDEX(Orders!$C$2:$C$8001,MATCH(B14921,Orders!$A$2:$A$8001,0)),7)</f>
        <v>2025-12</v>
      </c>
    </row>
    <row r="14922" customFormat="false" ht="15" hidden="false" customHeight="true" outlineLevel="0" collapsed="false">
      <c r="A14922" s="1" t="s">
        <v>25392</v>
      </c>
      <c r="B14922" s="1" t="s">
        <v>9745</v>
      </c>
      <c r="C14922" s="1" t="s">
        <v>1979</v>
      </c>
      <c r="D14922" s="1" t="n">
        <v>2</v>
      </c>
      <c r="E14922" s="16" t="n">
        <v>623</v>
      </c>
      <c r="F14922" s="17" t="n">
        <v>0</v>
      </c>
      <c r="G14922" s="16" t="n">
        <v>1246</v>
      </c>
      <c r="I14922" s="1" t="str">
        <f aca="false">INDEX(Products!$C$2:$C$51,MATCH(C14922,Products!$A$2:$A$51,0))</f>
        <v>Beauty &amp; Personal Care</v>
      </c>
      <c r="J14922" s="1" t="str">
        <f aca="false">INDEX(Orders!$E$2:$E$8001,MATCH(B14922,Orders!$A$2:$A$8001,0))</f>
        <v>Delivered</v>
      </c>
      <c r="K14922" s="1" t="str">
        <f aca="false">LEFT(INDEX(Orders!$C$2:$C$8001,MATCH(B14922,Orders!$A$2:$A$8001,0)),7)</f>
        <v>2025-12</v>
      </c>
    </row>
    <row r="14923" customFormat="false" ht="15" hidden="false" customHeight="true" outlineLevel="0" collapsed="false">
      <c r="A14923" s="1" t="s">
        <v>25393</v>
      </c>
      <c r="B14923" s="1" t="s">
        <v>9745</v>
      </c>
      <c r="C14923" s="1" t="s">
        <v>1953</v>
      </c>
      <c r="D14923" s="1" t="n">
        <v>3</v>
      </c>
      <c r="E14923" s="16" t="n">
        <v>4914.12</v>
      </c>
      <c r="F14923" s="17" t="n">
        <v>0.15</v>
      </c>
      <c r="G14923" s="16" t="n">
        <v>12531.01</v>
      </c>
      <c r="I14923" s="1" t="str">
        <f aca="false">INDEX(Products!$C$2:$C$51,MATCH(C14923,Products!$A$2:$A$51,0))</f>
        <v>Fashion</v>
      </c>
      <c r="J14923" s="1" t="str">
        <f aca="false">INDEX(Orders!$E$2:$E$8001,MATCH(B14923,Orders!$A$2:$A$8001,0))</f>
        <v>Delivered</v>
      </c>
      <c r="K14923" s="1" t="str">
        <f aca="false">LEFT(INDEX(Orders!$C$2:$C$8001,MATCH(B14923,Orders!$A$2:$A$8001,0)),7)</f>
        <v>2025-12</v>
      </c>
    </row>
    <row r="14924" customFormat="false" ht="15" hidden="false" customHeight="true" outlineLevel="0" collapsed="false">
      <c r="A14924" s="1" t="s">
        <v>25394</v>
      </c>
      <c r="B14924" s="1" t="s">
        <v>9746</v>
      </c>
      <c r="C14924" s="1" t="s">
        <v>1930</v>
      </c>
      <c r="D14924" s="1" t="n">
        <v>3</v>
      </c>
      <c r="E14924" s="16" t="n">
        <v>2398.35</v>
      </c>
      <c r="F14924" s="17" t="n">
        <v>0.15</v>
      </c>
      <c r="G14924" s="16" t="n">
        <v>6115.79</v>
      </c>
      <c r="I14924" s="1" t="str">
        <f aca="false">INDEX(Products!$C$2:$C$51,MATCH(C14924,Products!$A$2:$A$51,0))</f>
        <v>Electronics</v>
      </c>
      <c r="J14924" s="1" t="str">
        <f aca="false">INDEX(Orders!$E$2:$E$8001,MATCH(B14924,Orders!$A$2:$A$8001,0))</f>
        <v>Delivered</v>
      </c>
      <c r="K14924" s="1" t="str">
        <f aca="false">LEFT(INDEX(Orders!$C$2:$C$8001,MATCH(B14924,Orders!$A$2:$A$8001,0)),7)</f>
        <v>2024-07</v>
      </c>
    </row>
    <row r="14925" customFormat="false" ht="15" hidden="false" customHeight="true" outlineLevel="0" collapsed="false">
      <c r="A14925" s="1" t="s">
        <v>25395</v>
      </c>
      <c r="B14925" s="1" t="s">
        <v>9747</v>
      </c>
      <c r="C14925" s="1" t="s">
        <v>1979</v>
      </c>
      <c r="D14925" s="1" t="n">
        <v>1</v>
      </c>
      <c r="E14925" s="16" t="n">
        <v>623</v>
      </c>
      <c r="F14925" s="17" t="n">
        <v>0.1</v>
      </c>
      <c r="G14925" s="16" t="n">
        <v>560.7</v>
      </c>
      <c r="I14925" s="1" t="str">
        <f aca="false">INDEX(Products!$C$2:$C$51,MATCH(C14925,Products!$A$2:$A$51,0))</f>
        <v>Beauty &amp; Personal Care</v>
      </c>
      <c r="J14925" s="1" t="str">
        <f aca="false">INDEX(Orders!$E$2:$E$8001,MATCH(B14925,Orders!$A$2:$A$8001,0))</f>
        <v>Delivered</v>
      </c>
      <c r="K14925" s="1" t="str">
        <f aca="false">LEFT(INDEX(Orders!$C$2:$C$8001,MATCH(B14925,Orders!$A$2:$A$8001,0)),7)</f>
        <v>2025-07</v>
      </c>
    </row>
    <row r="14926" customFormat="false" ht="15" hidden="false" customHeight="true" outlineLevel="0" collapsed="false">
      <c r="A14926" s="1" t="s">
        <v>25396</v>
      </c>
      <c r="B14926" s="1" t="s">
        <v>9747</v>
      </c>
      <c r="C14926" s="1" t="s">
        <v>1940</v>
      </c>
      <c r="D14926" s="1" t="n">
        <v>1</v>
      </c>
      <c r="E14926" s="16" t="n">
        <v>2374.52</v>
      </c>
      <c r="F14926" s="17" t="n">
        <v>0</v>
      </c>
      <c r="G14926" s="16" t="n">
        <v>2374.52</v>
      </c>
      <c r="I14926" s="1" t="str">
        <f aca="false">INDEX(Products!$C$2:$C$51,MATCH(C14926,Products!$A$2:$A$51,0))</f>
        <v>Fashion</v>
      </c>
      <c r="J14926" s="1" t="str">
        <f aca="false">INDEX(Orders!$E$2:$E$8001,MATCH(B14926,Orders!$A$2:$A$8001,0))</f>
        <v>Delivered</v>
      </c>
      <c r="K14926" s="1" t="str">
        <f aca="false">LEFT(INDEX(Orders!$C$2:$C$8001,MATCH(B14926,Orders!$A$2:$A$8001,0)),7)</f>
        <v>2025-07</v>
      </c>
    </row>
    <row r="14927" customFormat="false" ht="15" hidden="false" customHeight="true" outlineLevel="0" collapsed="false">
      <c r="A14927" s="1" t="s">
        <v>25397</v>
      </c>
      <c r="B14927" s="1" t="s">
        <v>9748</v>
      </c>
      <c r="C14927" s="1" t="s">
        <v>2006</v>
      </c>
      <c r="D14927" s="1" t="n">
        <v>1</v>
      </c>
      <c r="E14927" s="16" t="n">
        <v>482.17</v>
      </c>
      <c r="F14927" s="17" t="n">
        <v>0</v>
      </c>
      <c r="G14927" s="16" t="n">
        <v>482.17</v>
      </c>
      <c r="I14927" s="1" t="str">
        <f aca="false">INDEX(Products!$C$2:$C$51,MATCH(C14927,Products!$A$2:$A$51,0))</f>
        <v>Books &amp; Stationery</v>
      </c>
      <c r="J14927" s="1" t="str">
        <f aca="false">INDEX(Orders!$E$2:$E$8001,MATCH(B14927,Orders!$A$2:$A$8001,0))</f>
        <v>Delivered</v>
      </c>
      <c r="K14927" s="1" t="str">
        <f aca="false">LEFT(INDEX(Orders!$C$2:$C$8001,MATCH(B14927,Orders!$A$2:$A$8001,0)),7)</f>
        <v>2024-06</v>
      </c>
    </row>
    <row r="14928" customFormat="false" ht="15" hidden="false" customHeight="true" outlineLevel="0" collapsed="false">
      <c r="A14928" s="1" t="s">
        <v>25398</v>
      </c>
      <c r="B14928" s="1" t="s">
        <v>9749</v>
      </c>
      <c r="C14928" s="1" t="s">
        <v>1988</v>
      </c>
      <c r="D14928" s="1" t="n">
        <v>1</v>
      </c>
      <c r="E14928" s="16" t="n">
        <v>681.07</v>
      </c>
      <c r="F14928" s="17" t="n">
        <v>0.1</v>
      </c>
      <c r="G14928" s="16" t="n">
        <v>612.96</v>
      </c>
      <c r="I14928" s="1" t="str">
        <f aca="false">INDEX(Products!$C$2:$C$51,MATCH(C14928,Products!$A$2:$A$51,0))</f>
        <v>Sports &amp; Fitness</v>
      </c>
      <c r="J14928" s="1" t="str">
        <f aca="false">INDEX(Orders!$E$2:$E$8001,MATCH(B14928,Orders!$A$2:$A$8001,0))</f>
        <v>Delivered</v>
      </c>
      <c r="K14928" s="1" t="str">
        <f aca="false">LEFT(INDEX(Orders!$C$2:$C$8001,MATCH(B14928,Orders!$A$2:$A$8001,0)),7)</f>
        <v>2025-10</v>
      </c>
    </row>
    <row r="14929" customFormat="false" ht="15" hidden="false" customHeight="true" outlineLevel="0" collapsed="false">
      <c r="A14929" s="1" t="s">
        <v>25399</v>
      </c>
      <c r="B14929" s="1" t="s">
        <v>9750</v>
      </c>
      <c r="C14929" s="1" t="s">
        <v>2006</v>
      </c>
      <c r="D14929" s="1" t="n">
        <v>1</v>
      </c>
      <c r="E14929" s="16" t="n">
        <v>482.17</v>
      </c>
      <c r="F14929" s="17" t="n">
        <v>0.1</v>
      </c>
      <c r="G14929" s="16" t="n">
        <v>433.95</v>
      </c>
      <c r="I14929" s="1" t="str">
        <f aca="false">INDEX(Products!$C$2:$C$51,MATCH(C14929,Products!$A$2:$A$51,0))</f>
        <v>Books &amp; Stationery</v>
      </c>
      <c r="J14929" s="1" t="str">
        <f aca="false">INDEX(Orders!$E$2:$E$8001,MATCH(B14929,Orders!$A$2:$A$8001,0))</f>
        <v>Delivered</v>
      </c>
      <c r="K14929" s="1" t="str">
        <f aca="false">LEFT(INDEX(Orders!$C$2:$C$8001,MATCH(B14929,Orders!$A$2:$A$8001,0)),7)</f>
        <v>2025-10</v>
      </c>
    </row>
    <row r="14930" customFormat="false" ht="15" hidden="false" customHeight="true" outlineLevel="0" collapsed="false">
      <c r="A14930" s="1" t="s">
        <v>25400</v>
      </c>
      <c r="B14930" s="1" t="s">
        <v>9751</v>
      </c>
      <c r="C14930" s="1" t="s">
        <v>1940</v>
      </c>
      <c r="D14930" s="1" t="n">
        <v>2</v>
      </c>
      <c r="E14930" s="16" t="n">
        <v>2374.52</v>
      </c>
      <c r="F14930" s="17" t="n">
        <v>0</v>
      </c>
      <c r="G14930" s="16" t="n">
        <v>4749.04</v>
      </c>
      <c r="I14930" s="1" t="str">
        <f aca="false">INDEX(Products!$C$2:$C$51,MATCH(C14930,Products!$A$2:$A$51,0))</f>
        <v>Fashion</v>
      </c>
      <c r="J14930" s="1" t="str">
        <f aca="false">INDEX(Orders!$E$2:$E$8001,MATCH(B14930,Orders!$A$2:$A$8001,0))</f>
        <v>Delivered</v>
      </c>
      <c r="K14930" s="1" t="str">
        <f aca="false">LEFT(INDEX(Orders!$C$2:$C$8001,MATCH(B14930,Orders!$A$2:$A$8001,0)),7)</f>
        <v>2025-10</v>
      </c>
    </row>
    <row r="14931" customFormat="false" ht="15" hidden="false" customHeight="true" outlineLevel="0" collapsed="false">
      <c r="A14931" s="1" t="s">
        <v>25401</v>
      </c>
      <c r="B14931" s="1" t="s">
        <v>9751</v>
      </c>
      <c r="C14931" s="1" t="s">
        <v>1973</v>
      </c>
      <c r="D14931" s="1" t="n">
        <v>2</v>
      </c>
      <c r="E14931" s="16" t="n">
        <v>1158.24</v>
      </c>
      <c r="F14931" s="17" t="n">
        <v>0</v>
      </c>
      <c r="G14931" s="16" t="n">
        <v>2316.48</v>
      </c>
      <c r="I14931" s="1" t="str">
        <f aca="false">INDEX(Products!$C$2:$C$51,MATCH(C14931,Products!$A$2:$A$51,0))</f>
        <v>Home &amp; Kitchen</v>
      </c>
      <c r="J14931" s="1" t="str">
        <f aca="false">INDEX(Orders!$E$2:$E$8001,MATCH(B14931,Orders!$A$2:$A$8001,0))</f>
        <v>Delivered</v>
      </c>
      <c r="K14931" s="1" t="str">
        <f aca="false">LEFT(INDEX(Orders!$C$2:$C$8001,MATCH(B14931,Orders!$A$2:$A$8001,0)),7)</f>
        <v>2025-10</v>
      </c>
    </row>
    <row r="14932" customFormat="false" ht="15" hidden="false" customHeight="true" outlineLevel="0" collapsed="false">
      <c r="A14932" s="1" t="s">
        <v>25402</v>
      </c>
      <c r="B14932" s="1" t="s">
        <v>9752</v>
      </c>
      <c r="C14932" s="1" t="s">
        <v>2007</v>
      </c>
      <c r="D14932" s="1" t="n">
        <v>2</v>
      </c>
      <c r="E14932" s="16" t="n">
        <v>750.27</v>
      </c>
      <c r="F14932" s="17" t="n">
        <v>0.15</v>
      </c>
      <c r="G14932" s="16" t="n">
        <v>1275.46</v>
      </c>
      <c r="I14932" s="1" t="str">
        <f aca="false">INDEX(Products!$C$2:$C$51,MATCH(C14932,Products!$A$2:$A$51,0))</f>
        <v>Books &amp; Stationery</v>
      </c>
      <c r="J14932" s="1" t="str">
        <f aca="false">INDEX(Orders!$E$2:$E$8001,MATCH(B14932,Orders!$A$2:$A$8001,0))</f>
        <v>Returned</v>
      </c>
      <c r="K14932" s="1" t="str">
        <f aca="false">LEFT(INDEX(Orders!$C$2:$C$8001,MATCH(B14932,Orders!$A$2:$A$8001,0)),7)</f>
        <v>2025-10</v>
      </c>
    </row>
    <row r="14933" customFormat="false" ht="15" hidden="false" customHeight="true" outlineLevel="0" collapsed="false">
      <c r="A14933" s="1" t="s">
        <v>25403</v>
      </c>
      <c r="B14933" s="1" t="s">
        <v>9752</v>
      </c>
      <c r="C14933" s="1" t="s">
        <v>1926</v>
      </c>
      <c r="D14933" s="1" t="n">
        <v>1</v>
      </c>
      <c r="E14933" s="16" t="n">
        <v>1478.08</v>
      </c>
      <c r="F14933" s="17" t="n">
        <v>0</v>
      </c>
      <c r="G14933" s="16" t="n">
        <v>1478.08</v>
      </c>
      <c r="I14933" s="1" t="str">
        <f aca="false">INDEX(Products!$C$2:$C$51,MATCH(C14933,Products!$A$2:$A$51,0))</f>
        <v>Electronics</v>
      </c>
      <c r="J14933" s="1" t="str">
        <f aca="false">INDEX(Orders!$E$2:$E$8001,MATCH(B14933,Orders!$A$2:$A$8001,0))</f>
        <v>Returned</v>
      </c>
      <c r="K14933" s="1" t="str">
        <f aca="false">LEFT(INDEX(Orders!$C$2:$C$8001,MATCH(B14933,Orders!$A$2:$A$8001,0)),7)</f>
        <v>2025-10</v>
      </c>
    </row>
    <row r="14934" customFormat="false" ht="15" hidden="false" customHeight="true" outlineLevel="0" collapsed="false">
      <c r="A14934" s="1" t="s">
        <v>25404</v>
      </c>
      <c r="B14934" s="1" t="s">
        <v>9753</v>
      </c>
      <c r="C14934" s="1" t="s">
        <v>1976</v>
      </c>
      <c r="D14934" s="1" t="n">
        <v>1</v>
      </c>
      <c r="E14934" s="16" t="n">
        <v>1603.35</v>
      </c>
      <c r="F14934" s="17" t="n">
        <v>0.05</v>
      </c>
      <c r="G14934" s="16" t="n">
        <v>1523.18</v>
      </c>
      <c r="I14934" s="1" t="str">
        <f aca="false">INDEX(Products!$C$2:$C$51,MATCH(C14934,Products!$A$2:$A$51,0))</f>
        <v>Beauty &amp; Personal Care</v>
      </c>
      <c r="J14934" s="1" t="str">
        <f aca="false">INDEX(Orders!$E$2:$E$8001,MATCH(B14934,Orders!$A$2:$A$8001,0))</f>
        <v>Cancelled</v>
      </c>
      <c r="K14934" s="1" t="str">
        <f aca="false">LEFT(INDEX(Orders!$C$2:$C$8001,MATCH(B14934,Orders!$A$2:$A$8001,0)),7)</f>
        <v>2025-06</v>
      </c>
    </row>
    <row r="14935" customFormat="false" ht="15" hidden="false" customHeight="true" outlineLevel="0" collapsed="false">
      <c r="A14935" s="1" t="s">
        <v>25405</v>
      </c>
      <c r="B14935" s="1" t="s">
        <v>9753</v>
      </c>
      <c r="C14935" s="1" t="s">
        <v>2006</v>
      </c>
      <c r="D14935" s="1" t="n">
        <v>1</v>
      </c>
      <c r="E14935" s="16" t="n">
        <v>482.17</v>
      </c>
      <c r="F14935" s="17" t="n">
        <v>0</v>
      </c>
      <c r="G14935" s="16" t="n">
        <v>482.17</v>
      </c>
      <c r="I14935" s="1" t="str">
        <f aca="false">INDEX(Products!$C$2:$C$51,MATCH(C14935,Products!$A$2:$A$51,0))</f>
        <v>Books &amp; Stationery</v>
      </c>
      <c r="J14935" s="1" t="str">
        <f aca="false">INDEX(Orders!$E$2:$E$8001,MATCH(B14935,Orders!$A$2:$A$8001,0))</f>
        <v>Cancelled</v>
      </c>
      <c r="K14935" s="1" t="str">
        <f aca="false">LEFT(INDEX(Orders!$C$2:$C$8001,MATCH(B14935,Orders!$A$2:$A$8001,0)),7)</f>
        <v>2025-06</v>
      </c>
    </row>
    <row r="14936" customFormat="false" ht="15" hidden="false" customHeight="true" outlineLevel="0" collapsed="false">
      <c r="A14936" s="1" t="s">
        <v>25406</v>
      </c>
      <c r="B14936" s="1" t="s">
        <v>9753</v>
      </c>
      <c r="C14936" s="1" t="s">
        <v>1928</v>
      </c>
      <c r="D14936" s="1" t="n">
        <v>1</v>
      </c>
      <c r="E14936" s="16" t="n">
        <v>657.82</v>
      </c>
      <c r="F14936" s="17" t="n">
        <v>0.05</v>
      </c>
      <c r="G14936" s="16" t="n">
        <v>624.93</v>
      </c>
      <c r="I14936" s="1" t="str">
        <f aca="false">INDEX(Products!$C$2:$C$51,MATCH(C14936,Products!$A$2:$A$51,0))</f>
        <v>Electronics</v>
      </c>
      <c r="J14936" s="1" t="str">
        <f aca="false">INDEX(Orders!$E$2:$E$8001,MATCH(B14936,Orders!$A$2:$A$8001,0))</f>
        <v>Cancelled</v>
      </c>
      <c r="K14936" s="1" t="str">
        <f aca="false">LEFT(INDEX(Orders!$C$2:$C$8001,MATCH(B14936,Orders!$A$2:$A$8001,0)),7)</f>
        <v>2025-06</v>
      </c>
    </row>
    <row r="14937" customFormat="false" ht="15" hidden="false" customHeight="true" outlineLevel="0" collapsed="false">
      <c r="A14937" s="1" t="s">
        <v>25407</v>
      </c>
      <c r="B14937" s="1" t="s">
        <v>9753</v>
      </c>
      <c r="C14937" s="1" t="s">
        <v>1969</v>
      </c>
      <c r="D14937" s="1" t="n">
        <v>3</v>
      </c>
      <c r="E14937" s="16" t="n">
        <v>9171.98</v>
      </c>
      <c r="F14937" s="17" t="n">
        <v>0</v>
      </c>
      <c r="G14937" s="16" t="n">
        <v>27515.94</v>
      </c>
      <c r="I14937" s="1" t="str">
        <f aca="false">INDEX(Products!$C$2:$C$51,MATCH(C14937,Products!$A$2:$A$51,0))</f>
        <v>Home &amp; Kitchen</v>
      </c>
      <c r="J14937" s="1" t="str">
        <f aca="false">INDEX(Orders!$E$2:$E$8001,MATCH(B14937,Orders!$A$2:$A$8001,0))</f>
        <v>Cancelled</v>
      </c>
      <c r="K14937" s="1" t="str">
        <f aca="false">LEFT(INDEX(Orders!$C$2:$C$8001,MATCH(B14937,Orders!$A$2:$A$8001,0)),7)</f>
        <v>2025-06</v>
      </c>
    </row>
    <row r="14938" customFormat="false" ht="15" hidden="false" customHeight="true" outlineLevel="0" collapsed="false">
      <c r="A14938" s="1" t="s">
        <v>25408</v>
      </c>
      <c r="B14938" s="1" t="s">
        <v>9754</v>
      </c>
      <c r="C14938" s="1" t="s">
        <v>1971</v>
      </c>
      <c r="D14938" s="1" t="n">
        <v>1</v>
      </c>
      <c r="E14938" s="16" t="n">
        <v>2073.63</v>
      </c>
      <c r="F14938" s="17" t="n">
        <v>0.1</v>
      </c>
      <c r="G14938" s="16" t="n">
        <v>1866.27</v>
      </c>
      <c r="I14938" s="1" t="str">
        <f aca="false">INDEX(Products!$C$2:$C$51,MATCH(C14938,Products!$A$2:$A$51,0))</f>
        <v>Home &amp; Kitchen</v>
      </c>
      <c r="J14938" s="1" t="str">
        <f aca="false">INDEX(Orders!$E$2:$E$8001,MATCH(B14938,Orders!$A$2:$A$8001,0))</f>
        <v>Delivered</v>
      </c>
      <c r="K14938" s="1" t="str">
        <f aca="false">LEFT(INDEX(Orders!$C$2:$C$8001,MATCH(B14938,Orders!$A$2:$A$8001,0)),7)</f>
        <v>2024-09</v>
      </c>
    </row>
    <row r="14939" customFormat="false" ht="15" hidden="false" customHeight="true" outlineLevel="0" collapsed="false">
      <c r="A14939" s="1" t="s">
        <v>25409</v>
      </c>
      <c r="B14939" s="1" t="s">
        <v>9754</v>
      </c>
      <c r="C14939" s="1" t="s">
        <v>1979</v>
      </c>
      <c r="D14939" s="1" t="n">
        <v>1</v>
      </c>
      <c r="E14939" s="16" t="n">
        <v>623</v>
      </c>
      <c r="F14939" s="17" t="n">
        <v>0.1</v>
      </c>
      <c r="G14939" s="16" t="n">
        <v>560.7</v>
      </c>
      <c r="I14939" s="1" t="str">
        <f aca="false">INDEX(Products!$C$2:$C$51,MATCH(C14939,Products!$A$2:$A$51,0))</f>
        <v>Beauty &amp; Personal Care</v>
      </c>
      <c r="J14939" s="1" t="str">
        <f aca="false">INDEX(Orders!$E$2:$E$8001,MATCH(B14939,Orders!$A$2:$A$8001,0))</f>
        <v>Delivered</v>
      </c>
      <c r="K14939" s="1" t="str">
        <f aca="false">LEFT(INDEX(Orders!$C$2:$C$8001,MATCH(B14939,Orders!$A$2:$A$8001,0)),7)</f>
        <v>2024-09</v>
      </c>
    </row>
    <row r="14940" customFormat="false" ht="15" hidden="false" customHeight="true" outlineLevel="0" collapsed="false">
      <c r="A14940" s="1" t="s">
        <v>25410</v>
      </c>
      <c r="B14940" s="1" t="s">
        <v>9754</v>
      </c>
      <c r="C14940" s="1" t="s">
        <v>1930</v>
      </c>
      <c r="D14940" s="1" t="n">
        <v>2</v>
      </c>
      <c r="E14940" s="16" t="n">
        <v>2398.35</v>
      </c>
      <c r="F14940" s="17" t="n">
        <v>0.05</v>
      </c>
      <c r="G14940" s="16" t="n">
        <v>4556.86</v>
      </c>
      <c r="I14940" s="1" t="str">
        <f aca="false">INDEX(Products!$C$2:$C$51,MATCH(C14940,Products!$A$2:$A$51,0))</f>
        <v>Electronics</v>
      </c>
      <c r="J14940" s="1" t="str">
        <f aca="false">INDEX(Orders!$E$2:$E$8001,MATCH(B14940,Orders!$A$2:$A$8001,0))</f>
        <v>Delivered</v>
      </c>
      <c r="K14940" s="1" t="str">
        <f aca="false">LEFT(INDEX(Orders!$C$2:$C$8001,MATCH(B14940,Orders!$A$2:$A$8001,0)),7)</f>
        <v>2024-09</v>
      </c>
    </row>
    <row r="14941" customFormat="false" ht="15" hidden="false" customHeight="true" outlineLevel="0" collapsed="false">
      <c r="A14941" s="1" t="s">
        <v>25411</v>
      </c>
      <c r="B14941" s="1" t="s">
        <v>9754</v>
      </c>
      <c r="C14941" s="1" t="s">
        <v>1940</v>
      </c>
      <c r="D14941" s="1" t="n">
        <v>2</v>
      </c>
      <c r="E14941" s="16" t="n">
        <v>2374.52</v>
      </c>
      <c r="F14941" s="17" t="n">
        <v>0</v>
      </c>
      <c r="G14941" s="16" t="n">
        <v>4749.04</v>
      </c>
      <c r="I14941" s="1" t="str">
        <f aca="false">INDEX(Products!$C$2:$C$51,MATCH(C14941,Products!$A$2:$A$51,0))</f>
        <v>Fashion</v>
      </c>
      <c r="J14941" s="1" t="str">
        <f aca="false">INDEX(Orders!$E$2:$E$8001,MATCH(B14941,Orders!$A$2:$A$8001,0))</f>
        <v>Delivered</v>
      </c>
      <c r="K14941" s="1" t="str">
        <f aca="false">LEFT(INDEX(Orders!$C$2:$C$8001,MATCH(B14941,Orders!$A$2:$A$8001,0)),7)</f>
        <v>2024-09</v>
      </c>
    </row>
    <row r="14942" customFormat="false" ht="15" hidden="false" customHeight="true" outlineLevel="0" collapsed="false">
      <c r="A14942" s="1" t="s">
        <v>25412</v>
      </c>
      <c r="B14942" s="1" t="s">
        <v>9754</v>
      </c>
      <c r="C14942" s="1" t="s">
        <v>1926</v>
      </c>
      <c r="D14942" s="1" t="n">
        <v>1</v>
      </c>
      <c r="E14942" s="16" t="n">
        <v>1478.08</v>
      </c>
      <c r="F14942" s="17" t="n">
        <v>0.05</v>
      </c>
      <c r="G14942" s="16" t="n">
        <v>1404.18</v>
      </c>
      <c r="I14942" s="1" t="str">
        <f aca="false">INDEX(Products!$C$2:$C$51,MATCH(C14942,Products!$A$2:$A$51,0))</f>
        <v>Electronics</v>
      </c>
      <c r="J14942" s="1" t="str">
        <f aca="false">INDEX(Orders!$E$2:$E$8001,MATCH(B14942,Orders!$A$2:$A$8001,0))</f>
        <v>Delivered</v>
      </c>
      <c r="K14942" s="1" t="str">
        <f aca="false">LEFT(INDEX(Orders!$C$2:$C$8001,MATCH(B14942,Orders!$A$2:$A$8001,0)),7)</f>
        <v>2024-09</v>
      </c>
    </row>
    <row r="14943" customFormat="false" ht="15" hidden="false" customHeight="true" outlineLevel="0" collapsed="false">
      <c r="A14943" s="1" t="s">
        <v>25413</v>
      </c>
      <c r="B14943" s="1" t="s">
        <v>9755</v>
      </c>
      <c r="C14943" s="1" t="s">
        <v>2006</v>
      </c>
      <c r="D14943" s="1" t="n">
        <v>1</v>
      </c>
      <c r="E14943" s="16" t="n">
        <v>482.17</v>
      </c>
      <c r="F14943" s="17" t="n">
        <v>0.1</v>
      </c>
      <c r="G14943" s="16" t="n">
        <v>433.95</v>
      </c>
      <c r="I14943" s="1" t="str">
        <f aca="false">INDEX(Products!$C$2:$C$51,MATCH(C14943,Products!$A$2:$A$51,0))</f>
        <v>Books &amp; Stationery</v>
      </c>
      <c r="J14943" s="1" t="str">
        <f aca="false">INDEX(Orders!$E$2:$E$8001,MATCH(B14943,Orders!$A$2:$A$8001,0))</f>
        <v>Delivered</v>
      </c>
      <c r="K14943" s="1" t="str">
        <f aca="false">LEFT(INDEX(Orders!$C$2:$C$8001,MATCH(B14943,Orders!$A$2:$A$8001,0)),7)</f>
        <v>2024-10</v>
      </c>
    </row>
    <row r="14944" customFormat="false" ht="15" hidden="false" customHeight="true" outlineLevel="0" collapsed="false">
      <c r="A14944" s="1" t="s">
        <v>25414</v>
      </c>
      <c r="B14944" s="1" t="s">
        <v>9756</v>
      </c>
      <c r="C14944" s="1" t="s">
        <v>1953</v>
      </c>
      <c r="D14944" s="1" t="n">
        <v>1</v>
      </c>
      <c r="E14944" s="16" t="n">
        <v>4914.12</v>
      </c>
      <c r="F14944" s="17" t="n">
        <v>0.15</v>
      </c>
      <c r="G14944" s="16" t="n">
        <v>4177</v>
      </c>
      <c r="I14944" s="1" t="str">
        <f aca="false">INDEX(Products!$C$2:$C$51,MATCH(C14944,Products!$A$2:$A$51,0))</f>
        <v>Fashion</v>
      </c>
      <c r="J14944" s="1" t="str">
        <f aca="false">INDEX(Orders!$E$2:$E$8001,MATCH(B14944,Orders!$A$2:$A$8001,0))</f>
        <v>Returned</v>
      </c>
      <c r="K14944" s="1" t="str">
        <f aca="false">LEFT(INDEX(Orders!$C$2:$C$8001,MATCH(B14944,Orders!$A$2:$A$8001,0)),7)</f>
        <v>2025-12</v>
      </c>
    </row>
    <row r="14945" customFormat="false" ht="15" hidden="false" customHeight="true" outlineLevel="0" collapsed="false">
      <c r="A14945" s="1" t="s">
        <v>25415</v>
      </c>
      <c r="B14945" s="1" t="s">
        <v>9757</v>
      </c>
      <c r="C14945" s="1" t="s">
        <v>1940</v>
      </c>
      <c r="D14945" s="1" t="n">
        <v>1</v>
      </c>
      <c r="E14945" s="16" t="n">
        <v>2374.52</v>
      </c>
      <c r="F14945" s="17" t="n">
        <v>0</v>
      </c>
      <c r="G14945" s="16" t="n">
        <v>2374.52</v>
      </c>
      <c r="I14945" s="1" t="str">
        <f aca="false">INDEX(Products!$C$2:$C$51,MATCH(C14945,Products!$A$2:$A$51,0))</f>
        <v>Fashion</v>
      </c>
      <c r="J14945" s="1" t="str">
        <f aca="false">INDEX(Orders!$E$2:$E$8001,MATCH(B14945,Orders!$A$2:$A$8001,0))</f>
        <v>Cancelled</v>
      </c>
      <c r="K14945" s="1" t="str">
        <f aca="false">LEFT(INDEX(Orders!$C$2:$C$8001,MATCH(B14945,Orders!$A$2:$A$8001,0)),7)</f>
        <v>2025-06</v>
      </c>
    </row>
    <row r="14946" customFormat="false" ht="15" hidden="false" customHeight="true" outlineLevel="0" collapsed="false">
      <c r="A14946" s="1" t="s">
        <v>25416</v>
      </c>
      <c r="B14946" s="1" t="s">
        <v>9758</v>
      </c>
      <c r="C14946" s="1" t="s">
        <v>1997</v>
      </c>
      <c r="D14946" s="1" t="n">
        <v>2</v>
      </c>
      <c r="E14946" s="16" t="n">
        <v>311.15</v>
      </c>
      <c r="F14946" s="17" t="n">
        <v>0.1</v>
      </c>
      <c r="G14946" s="16" t="n">
        <v>560.07</v>
      </c>
      <c r="I14946" s="1" t="str">
        <f aca="false">INDEX(Products!$C$2:$C$51,MATCH(C14946,Products!$A$2:$A$51,0))</f>
        <v>Sports &amp; Fitness</v>
      </c>
      <c r="J14946" s="1" t="str">
        <f aca="false">INDEX(Orders!$E$2:$E$8001,MATCH(B14946,Orders!$A$2:$A$8001,0))</f>
        <v>Delivered</v>
      </c>
      <c r="K14946" s="1" t="str">
        <f aca="false">LEFT(INDEX(Orders!$C$2:$C$8001,MATCH(B14946,Orders!$A$2:$A$8001,0)),7)</f>
        <v>2025-09</v>
      </c>
    </row>
    <row r="14947" customFormat="false" ht="15" hidden="false" customHeight="true" outlineLevel="0" collapsed="false">
      <c r="A14947" s="1" t="s">
        <v>25417</v>
      </c>
      <c r="B14947" s="1" t="s">
        <v>9758</v>
      </c>
      <c r="C14947" s="1" t="s">
        <v>1979</v>
      </c>
      <c r="D14947" s="1" t="n">
        <v>1</v>
      </c>
      <c r="E14947" s="16" t="n">
        <v>623</v>
      </c>
      <c r="F14947" s="17" t="n">
        <v>0</v>
      </c>
      <c r="G14947" s="16" t="n">
        <v>623</v>
      </c>
      <c r="I14947" s="1" t="str">
        <f aca="false">INDEX(Products!$C$2:$C$51,MATCH(C14947,Products!$A$2:$A$51,0))</f>
        <v>Beauty &amp; Personal Care</v>
      </c>
      <c r="J14947" s="1" t="str">
        <f aca="false">INDEX(Orders!$E$2:$E$8001,MATCH(B14947,Orders!$A$2:$A$8001,0))</f>
        <v>Delivered</v>
      </c>
      <c r="K14947" s="1" t="str">
        <f aca="false">LEFT(INDEX(Orders!$C$2:$C$8001,MATCH(B14947,Orders!$A$2:$A$8001,0)),7)</f>
        <v>2025-09</v>
      </c>
    </row>
    <row r="14948" customFormat="false" ht="15" hidden="false" customHeight="true" outlineLevel="0" collapsed="false">
      <c r="A14948" s="1" t="s">
        <v>25418</v>
      </c>
      <c r="B14948" s="1" t="s">
        <v>9758</v>
      </c>
      <c r="C14948" s="1" t="s">
        <v>1986</v>
      </c>
      <c r="D14948" s="1" t="n">
        <v>1</v>
      </c>
      <c r="E14948" s="16" t="n">
        <v>2871.85</v>
      </c>
      <c r="F14948" s="17" t="n">
        <v>0.05</v>
      </c>
      <c r="G14948" s="16" t="n">
        <v>2728.26</v>
      </c>
      <c r="I14948" s="1" t="str">
        <f aca="false">INDEX(Products!$C$2:$C$51,MATCH(C14948,Products!$A$2:$A$51,0))</f>
        <v>Beauty &amp; Personal Care</v>
      </c>
      <c r="J14948" s="1" t="str">
        <f aca="false">INDEX(Orders!$E$2:$E$8001,MATCH(B14948,Orders!$A$2:$A$8001,0))</f>
        <v>Delivered</v>
      </c>
      <c r="K14948" s="1" t="str">
        <f aca="false">LEFT(INDEX(Orders!$C$2:$C$8001,MATCH(B14948,Orders!$A$2:$A$8001,0)),7)</f>
        <v>2025-09</v>
      </c>
    </row>
    <row r="14949" customFormat="false" ht="15" hidden="false" customHeight="true" outlineLevel="0" collapsed="false">
      <c r="A14949" s="1" t="s">
        <v>25419</v>
      </c>
      <c r="B14949" s="1" t="s">
        <v>9759</v>
      </c>
      <c r="C14949" s="1" t="s">
        <v>1953</v>
      </c>
      <c r="D14949" s="1" t="n">
        <v>1</v>
      </c>
      <c r="E14949" s="16" t="n">
        <v>4914.12</v>
      </c>
      <c r="F14949" s="17" t="n">
        <v>0</v>
      </c>
      <c r="G14949" s="16" t="n">
        <v>4914.12</v>
      </c>
      <c r="I14949" s="1" t="str">
        <f aca="false">INDEX(Products!$C$2:$C$51,MATCH(C14949,Products!$A$2:$A$51,0))</f>
        <v>Fashion</v>
      </c>
      <c r="J14949" s="1" t="str">
        <f aca="false">INDEX(Orders!$E$2:$E$8001,MATCH(B14949,Orders!$A$2:$A$8001,0))</f>
        <v>Delivered</v>
      </c>
      <c r="K14949" s="1" t="str">
        <f aca="false">LEFT(INDEX(Orders!$C$2:$C$8001,MATCH(B14949,Orders!$A$2:$A$8001,0)),7)</f>
        <v>2024-07</v>
      </c>
    </row>
    <row r="14950" customFormat="false" ht="15" hidden="false" customHeight="true" outlineLevel="0" collapsed="false">
      <c r="A14950" s="1" t="s">
        <v>25420</v>
      </c>
      <c r="B14950" s="1" t="s">
        <v>9760</v>
      </c>
      <c r="C14950" s="1" t="s">
        <v>2006</v>
      </c>
      <c r="D14950" s="1" t="n">
        <v>1</v>
      </c>
      <c r="E14950" s="16" t="n">
        <v>482.17</v>
      </c>
      <c r="F14950" s="17" t="n">
        <v>0</v>
      </c>
      <c r="G14950" s="16" t="n">
        <v>482.17</v>
      </c>
      <c r="I14950" s="1" t="str">
        <f aca="false">INDEX(Products!$C$2:$C$51,MATCH(C14950,Products!$A$2:$A$51,0))</f>
        <v>Books &amp; Stationery</v>
      </c>
      <c r="J14950" s="1" t="str">
        <f aca="false">INDEX(Orders!$E$2:$E$8001,MATCH(B14950,Orders!$A$2:$A$8001,0))</f>
        <v>Delivered</v>
      </c>
      <c r="K14950" s="1" t="str">
        <f aca="false">LEFT(INDEX(Orders!$C$2:$C$8001,MATCH(B14950,Orders!$A$2:$A$8001,0)),7)</f>
        <v>2025-08</v>
      </c>
    </row>
    <row r="14951" customFormat="false" ht="15" hidden="false" customHeight="true" outlineLevel="0" collapsed="false">
      <c r="A14951" s="1" t="s">
        <v>25421</v>
      </c>
      <c r="B14951" s="1" t="s">
        <v>9761</v>
      </c>
      <c r="C14951" s="1" t="s">
        <v>2006</v>
      </c>
      <c r="D14951" s="1" t="n">
        <v>3</v>
      </c>
      <c r="E14951" s="16" t="n">
        <v>482.17</v>
      </c>
      <c r="F14951" s="17" t="n">
        <v>0.15</v>
      </c>
      <c r="G14951" s="16" t="n">
        <v>1229.53</v>
      </c>
      <c r="I14951" s="1" t="str">
        <f aca="false">INDEX(Products!$C$2:$C$51,MATCH(C14951,Products!$A$2:$A$51,0))</f>
        <v>Books &amp; Stationery</v>
      </c>
      <c r="J14951" s="1" t="str">
        <f aca="false">INDEX(Orders!$E$2:$E$8001,MATCH(B14951,Orders!$A$2:$A$8001,0))</f>
        <v>Delivered</v>
      </c>
      <c r="K14951" s="1" t="str">
        <f aca="false">LEFT(INDEX(Orders!$C$2:$C$8001,MATCH(B14951,Orders!$A$2:$A$8001,0)),7)</f>
        <v>2024-06</v>
      </c>
    </row>
    <row r="14952" customFormat="false" ht="15" hidden="false" customHeight="true" outlineLevel="0" collapsed="false">
      <c r="A14952" s="1" t="s">
        <v>25422</v>
      </c>
      <c r="B14952" s="1" t="s">
        <v>9762</v>
      </c>
      <c r="C14952" s="1" t="s">
        <v>1940</v>
      </c>
      <c r="D14952" s="1" t="n">
        <v>3</v>
      </c>
      <c r="E14952" s="16" t="n">
        <v>2374.52</v>
      </c>
      <c r="F14952" s="17" t="n">
        <v>0</v>
      </c>
      <c r="G14952" s="16" t="n">
        <v>7123.56</v>
      </c>
      <c r="I14952" s="1" t="str">
        <f aca="false">INDEX(Products!$C$2:$C$51,MATCH(C14952,Products!$A$2:$A$51,0))</f>
        <v>Fashion</v>
      </c>
      <c r="J14952" s="1" t="str">
        <f aca="false">INDEX(Orders!$E$2:$E$8001,MATCH(B14952,Orders!$A$2:$A$8001,0))</f>
        <v>Delivered</v>
      </c>
      <c r="K14952" s="1" t="str">
        <f aca="false">LEFT(INDEX(Orders!$C$2:$C$8001,MATCH(B14952,Orders!$A$2:$A$8001,0)),7)</f>
        <v>2025-07</v>
      </c>
    </row>
    <row r="14953" customFormat="false" ht="15" hidden="false" customHeight="true" outlineLevel="0" collapsed="false">
      <c r="A14953" s="1" t="s">
        <v>25423</v>
      </c>
      <c r="B14953" s="1" t="s">
        <v>9762</v>
      </c>
      <c r="C14953" s="1" t="s">
        <v>1990</v>
      </c>
      <c r="D14953" s="1" t="n">
        <v>1</v>
      </c>
      <c r="E14953" s="16" t="n">
        <v>5311.32</v>
      </c>
      <c r="F14953" s="17" t="n">
        <v>0</v>
      </c>
      <c r="G14953" s="16" t="n">
        <v>5311.32</v>
      </c>
      <c r="I14953" s="1" t="str">
        <f aca="false">INDEX(Products!$C$2:$C$51,MATCH(C14953,Products!$A$2:$A$51,0))</f>
        <v>Sports &amp; Fitness</v>
      </c>
      <c r="J14953" s="1" t="str">
        <f aca="false">INDEX(Orders!$E$2:$E$8001,MATCH(B14953,Orders!$A$2:$A$8001,0))</f>
        <v>Delivered</v>
      </c>
      <c r="K14953" s="1" t="str">
        <f aca="false">LEFT(INDEX(Orders!$C$2:$C$8001,MATCH(B14953,Orders!$A$2:$A$8001,0)),7)</f>
        <v>2025-07</v>
      </c>
    </row>
    <row r="14954" customFormat="false" ht="15" hidden="false" customHeight="true" outlineLevel="0" collapsed="false">
      <c r="A14954" s="1" t="s">
        <v>25424</v>
      </c>
      <c r="B14954" s="1" t="s">
        <v>9762</v>
      </c>
      <c r="C14954" s="1" t="s">
        <v>2006</v>
      </c>
      <c r="D14954" s="1" t="n">
        <v>2</v>
      </c>
      <c r="E14954" s="16" t="n">
        <v>482.17</v>
      </c>
      <c r="F14954" s="17" t="n">
        <v>0</v>
      </c>
      <c r="G14954" s="16" t="n">
        <v>964.34</v>
      </c>
      <c r="I14954" s="1" t="str">
        <f aca="false">INDEX(Products!$C$2:$C$51,MATCH(C14954,Products!$A$2:$A$51,0))</f>
        <v>Books &amp; Stationery</v>
      </c>
      <c r="J14954" s="1" t="str">
        <f aca="false">INDEX(Orders!$E$2:$E$8001,MATCH(B14954,Orders!$A$2:$A$8001,0))</f>
        <v>Delivered</v>
      </c>
      <c r="K14954" s="1" t="str">
        <f aca="false">LEFT(INDEX(Orders!$C$2:$C$8001,MATCH(B14954,Orders!$A$2:$A$8001,0)),7)</f>
        <v>2025-07</v>
      </c>
    </row>
    <row r="14955" customFormat="false" ht="15" hidden="false" customHeight="true" outlineLevel="0" collapsed="false">
      <c r="A14955" s="1" t="s">
        <v>25425</v>
      </c>
      <c r="B14955" s="1" t="s">
        <v>9762</v>
      </c>
      <c r="C14955" s="1" t="s">
        <v>1976</v>
      </c>
      <c r="D14955" s="1" t="n">
        <v>3</v>
      </c>
      <c r="E14955" s="16" t="n">
        <v>1603.35</v>
      </c>
      <c r="F14955" s="17" t="n">
        <v>0.1</v>
      </c>
      <c r="G14955" s="16" t="n">
        <v>4329.04</v>
      </c>
      <c r="I14955" s="1" t="str">
        <f aca="false">INDEX(Products!$C$2:$C$51,MATCH(C14955,Products!$A$2:$A$51,0))</f>
        <v>Beauty &amp; Personal Care</v>
      </c>
      <c r="J14955" s="1" t="str">
        <f aca="false">INDEX(Orders!$E$2:$E$8001,MATCH(B14955,Orders!$A$2:$A$8001,0))</f>
        <v>Delivered</v>
      </c>
      <c r="K14955" s="1" t="str">
        <f aca="false">LEFT(INDEX(Orders!$C$2:$C$8001,MATCH(B14955,Orders!$A$2:$A$8001,0)),7)</f>
        <v>2025-07</v>
      </c>
    </row>
    <row r="14956" customFormat="false" ht="15" hidden="false" customHeight="true" outlineLevel="0" collapsed="false">
      <c r="A14956" s="1" t="s">
        <v>25426</v>
      </c>
      <c r="B14956" s="1" t="s">
        <v>9763</v>
      </c>
      <c r="C14956" s="1" t="s">
        <v>2007</v>
      </c>
      <c r="D14956" s="1" t="n">
        <v>2</v>
      </c>
      <c r="E14956" s="16" t="n">
        <v>750.27</v>
      </c>
      <c r="F14956" s="17" t="n">
        <v>0.1</v>
      </c>
      <c r="G14956" s="16" t="n">
        <v>1350.49</v>
      </c>
      <c r="I14956" s="1" t="str">
        <f aca="false">INDEX(Products!$C$2:$C$51,MATCH(C14956,Products!$A$2:$A$51,0))</f>
        <v>Books &amp; Stationery</v>
      </c>
      <c r="J14956" s="1" t="str">
        <f aca="false">INDEX(Orders!$E$2:$E$8001,MATCH(B14956,Orders!$A$2:$A$8001,0))</f>
        <v>Delivered</v>
      </c>
      <c r="K14956" s="1" t="str">
        <f aca="false">LEFT(INDEX(Orders!$C$2:$C$8001,MATCH(B14956,Orders!$A$2:$A$8001,0)),7)</f>
        <v>2024-11</v>
      </c>
    </row>
    <row r="14957" customFormat="false" ht="15" hidden="false" customHeight="true" outlineLevel="0" collapsed="false">
      <c r="A14957" s="1" t="s">
        <v>25427</v>
      </c>
      <c r="B14957" s="1" t="s">
        <v>9764</v>
      </c>
      <c r="C14957" s="1" t="s">
        <v>1930</v>
      </c>
      <c r="D14957" s="1" t="n">
        <v>1</v>
      </c>
      <c r="E14957" s="16" t="n">
        <v>2398.35</v>
      </c>
      <c r="F14957" s="17" t="n">
        <v>0.05</v>
      </c>
      <c r="G14957" s="16" t="n">
        <v>2278.43</v>
      </c>
      <c r="I14957" s="1" t="str">
        <f aca="false">INDEX(Products!$C$2:$C$51,MATCH(C14957,Products!$A$2:$A$51,0))</f>
        <v>Electronics</v>
      </c>
      <c r="J14957" s="1" t="str">
        <f aca="false">INDEX(Orders!$E$2:$E$8001,MATCH(B14957,Orders!$A$2:$A$8001,0))</f>
        <v>Delivered</v>
      </c>
      <c r="K14957" s="1" t="str">
        <f aca="false">LEFT(INDEX(Orders!$C$2:$C$8001,MATCH(B14957,Orders!$A$2:$A$8001,0)),7)</f>
        <v>2024-08</v>
      </c>
    </row>
    <row r="14958" customFormat="false" ht="15" hidden="false" customHeight="true" outlineLevel="0" collapsed="false">
      <c r="A14958" s="1" t="s">
        <v>25428</v>
      </c>
      <c r="B14958" s="1" t="s">
        <v>9764</v>
      </c>
      <c r="C14958" s="1" t="s">
        <v>1926</v>
      </c>
      <c r="D14958" s="1" t="n">
        <v>1</v>
      </c>
      <c r="E14958" s="16" t="n">
        <v>1478.08</v>
      </c>
      <c r="F14958" s="17" t="n">
        <v>0</v>
      </c>
      <c r="G14958" s="16" t="n">
        <v>1478.08</v>
      </c>
      <c r="I14958" s="1" t="str">
        <f aca="false">INDEX(Products!$C$2:$C$51,MATCH(C14958,Products!$A$2:$A$51,0))</f>
        <v>Electronics</v>
      </c>
      <c r="J14958" s="1" t="str">
        <f aca="false">INDEX(Orders!$E$2:$E$8001,MATCH(B14958,Orders!$A$2:$A$8001,0))</f>
        <v>Delivered</v>
      </c>
      <c r="K14958" s="1" t="str">
        <f aca="false">LEFT(INDEX(Orders!$C$2:$C$8001,MATCH(B14958,Orders!$A$2:$A$8001,0)),7)</f>
        <v>2024-08</v>
      </c>
    </row>
    <row r="14959" customFormat="false" ht="15" hidden="false" customHeight="true" outlineLevel="0" collapsed="false">
      <c r="A14959" s="1" t="s">
        <v>25429</v>
      </c>
      <c r="B14959" s="1" t="s">
        <v>9765</v>
      </c>
      <c r="C14959" s="1" t="s">
        <v>1990</v>
      </c>
      <c r="D14959" s="1" t="n">
        <v>1</v>
      </c>
      <c r="E14959" s="16" t="n">
        <v>5311.32</v>
      </c>
      <c r="F14959" s="17" t="n">
        <v>0</v>
      </c>
      <c r="G14959" s="16" t="n">
        <v>5311.32</v>
      </c>
      <c r="I14959" s="1" t="str">
        <f aca="false">INDEX(Products!$C$2:$C$51,MATCH(C14959,Products!$A$2:$A$51,0))</f>
        <v>Sports &amp; Fitness</v>
      </c>
      <c r="J14959" s="1" t="str">
        <f aca="false">INDEX(Orders!$E$2:$E$8001,MATCH(B14959,Orders!$A$2:$A$8001,0))</f>
        <v>Delivered</v>
      </c>
      <c r="K14959" s="1" t="str">
        <f aca="false">LEFT(INDEX(Orders!$C$2:$C$8001,MATCH(B14959,Orders!$A$2:$A$8001,0)),7)</f>
        <v>2024-12</v>
      </c>
    </row>
    <row r="14960" customFormat="false" ht="15" hidden="false" customHeight="true" outlineLevel="0" collapsed="false">
      <c r="A14960" s="1" t="s">
        <v>25430</v>
      </c>
      <c r="B14960" s="1" t="s">
        <v>9766</v>
      </c>
      <c r="C14960" s="1" t="s">
        <v>1947</v>
      </c>
      <c r="D14960" s="1" t="n">
        <v>1</v>
      </c>
      <c r="E14960" s="16" t="n">
        <v>4778.51</v>
      </c>
      <c r="F14960" s="17" t="n">
        <v>0</v>
      </c>
      <c r="G14960" s="16" t="n">
        <v>4778.51</v>
      </c>
      <c r="I14960" s="1" t="str">
        <f aca="false">INDEX(Products!$C$2:$C$51,MATCH(C14960,Products!$A$2:$A$51,0))</f>
        <v>Fashion</v>
      </c>
      <c r="J14960" s="1" t="str">
        <f aca="false">INDEX(Orders!$E$2:$E$8001,MATCH(B14960,Orders!$A$2:$A$8001,0))</f>
        <v>Delivered</v>
      </c>
      <c r="K14960" s="1" t="str">
        <f aca="false">LEFT(INDEX(Orders!$C$2:$C$8001,MATCH(B14960,Orders!$A$2:$A$8001,0)),7)</f>
        <v>2025-06</v>
      </c>
    </row>
    <row r="14961" customFormat="false" ht="15" hidden="false" customHeight="true" outlineLevel="0" collapsed="false">
      <c r="A14961" s="1" t="s">
        <v>25431</v>
      </c>
      <c r="B14961" s="1" t="s">
        <v>9767</v>
      </c>
      <c r="C14961" s="1" t="s">
        <v>1953</v>
      </c>
      <c r="D14961" s="1" t="n">
        <v>1</v>
      </c>
      <c r="E14961" s="16" t="n">
        <v>4914.12</v>
      </c>
      <c r="F14961" s="17" t="n">
        <v>0.05</v>
      </c>
      <c r="G14961" s="16" t="n">
        <v>4668.41</v>
      </c>
      <c r="I14961" s="1" t="str">
        <f aca="false">INDEX(Products!$C$2:$C$51,MATCH(C14961,Products!$A$2:$A$51,0))</f>
        <v>Fashion</v>
      </c>
      <c r="J14961" s="1" t="str">
        <f aca="false">INDEX(Orders!$E$2:$E$8001,MATCH(B14961,Orders!$A$2:$A$8001,0))</f>
        <v>Delivered</v>
      </c>
      <c r="K14961" s="1" t="str">
        <f aca="false">LEFT(INDEX(Orders!$C$2:$C$8001,MATCH(B14961,Orders!$A$2:$A$8001,0)),7)</f>
        <v>2024-10</v>
      </c>
    </row>
    <row r="14962" customFormat="false" ht="15" hidden="false" customHeight="true" outlineLevel="0" collapsed="false">
      <c r="A14962" s="1" t="s">
        <v>25432</v>
      </c>
      <c r="B14962" s="1" t="s">
        <v>9768</v>
      </c>
      <c r="C14962" s="1" t="s">
        <v>1940</v>
      </c>
      <c r="D14962" s="1" t="n">
        <v>3</v>
      </c>
      <c r="E14962" s="16" t="n">
        <v>2374.52</v>
      </c>
      <c r="F14962" s="17" t="n">
        <v>0.05</v>
      </c>
      <c r="G14962" s="16" t="n">
        <v>6767.38</v>
      </c>
      <c r="I14962" s="1" t="str">
        <f aca="false">INDEX(Products!$C$2:$C$51,MATCH(C14962,Products!$A$2:$A$51,0))</f>
        <v>Fashion</v>
      </c>
      <c r="J14962" s="1" t="str">
        <f aca="false">INDEX(Orders!$E$2:$E$8001,MATCH(B14962,Orders!$A$2:$A$8001,0))</f>
        <v>Cancelled</v>
      </c>
      <c r="K14962" s="1" t="str">
        <f aca="false">LEFT(INDEX(Orders!$C$2:$C$8001,MATCH(B14962,Orders!$A$2:$A$8001,0)),7)</f>
        <v>2025-11</v>
      </c>
    </row>
    <row r="14963" customFormat="false" ht="15" hidden="false" customHeight="true" outlineLevel="0" collapsed="false">
      <c r="A14963" s="1" t="s">
        <v>25433</v>
      </c>
      <c r="B14963" s="1" t="s">
        <v>9769</v>
      </c>
      <c r="C14963" s="1" t="s">
        <v>2007</v>
      </c>
      <c r="D14963" s="1" t="n">
        <v>1</v>
      </c>
      <c r="E14963" s="16" t="n">
        <v>750.27</v>
      </c>
      <c r="F14963" s="17" t="n">
        <v>0</v>
      </c>
      <c r="G14963" s="16" t="n">
        <v>750.27</v>
      </c>
      <c r="I14963" s="1" t="str">
        <f aca="false">INDEX(Products!$C$2:$C$51,MATCH(C14963,Products!$A$2:$A$51,0))</f>
        <v>Books &amp; Stationery</v>
      </c>
      <c r="J14963" s="1" t="str">
        <f aca="false">INDEX(Orders!$E$2:$E$8001,MATCH(B14963,Orders!$A$2:$A$8001,0))</f>
        <v>Delivered</v>
      </c>
      <c r="K14963" s="1" t="str">
        <f aca="false">LEFT(INDEX(Orders!$C$2:$C$8001,MATCH(B14963,Orders!$A$2:$A$8001,0)),7)</f>
        <v>2025-11</v>
      </c>
    </row>
    <row r="14964" customFormat="false" ht="15" hidden="false" customHeight="true" outlineLevel="0" collapsed="false">
      <c r="A14964" s="1" t="s">
        <v>25434</v>
      </c>
      <c r="B14964" s="1" t="s">
        <v>9769</v>
      </c>
      <c r="C14964" s="1" t="s">
        <v>1949</v>
      </c>
      <c r="D14964" s="1" t="n">
        <v>1</v>
      </c>
      <c r="E14964" s="16" t="n">
        <v>4185.64</v>
      </c>
      <c r="F14964" s="17" t="n">
        <v>0</v>
      </c>
      <c r="G14964" s="16" t="n">
        <v>4185.64</v>
      </c>
      <c r="I14964" s="1" t="str">
        <f aca="false">INDEX(Products!$C$2:$C$51,MATCH(C14964,Products!$A$2:$A$51,0))</f>
        <v>Fashion</v>
      </c>
      <c r="J14964" s="1" t="str">
        <f aca="false">INDEX(Orders!$E$2:$E$8001,MATCH(B14964,Orders!$A$2:$A$8001,0))</f>
        <v>Delivered</v>
      </c>
      <c r="K14964" s="1" t="str">
        <f aca="false">LEFT(INDEX(Orders!$C$2:$C$8001,MATCH(B14964,Orders!$A$2:$A$8001,0)),7)</f>
        <v>2025-11</v>
      </c>
    </row>
    <row r="14965" customFormat="false" ht="15" hidden="false" customHeight="true" outlineLevel="0" collapsed="false">
      <c r="A14965" s="1" t="s">
        <v>25435</v>
      </c>
      <c r="B14965" s="1" t="s">
        <v>9769</v>
      </c>
      <c r="C14965" s="1" t="s">
        <v>1997</v>
      </c>
      <c r="D14965" s="1" t="n">
        <v>1</v>
      </c>
      <c r="E14965" s="16" t="n">
        <v>311.15</v>
      </c>
      <c r="F14965" s="17" t="n">
        <v>0.1</v>
      </c>
      <c r="G14965" s="16" t="n">
        <v>280.03</v>
      </c>
      <c r="I14965" s="1" t="str">
        <f aca="false">INDEX(Products!$C$2:$C$51,MATCH(C14965,Products!$A$2:$A$51,0))</f>
        <v>Sports &amp; Fitness</v>
      </c>
      <c r="J14965" s="1" t="str">
        <f aca="false">INDEX(Orders!$E$2:$E$8001,MATCH(B14965,Orders!$A$2:$A$8001,0))</f>
        <v>Delivered</v>
      </c>
      <c r="K14965" s="1" t="str">
        <f aca="false">LEFT(INDEX(Orders!$C$2:$C$8001,MATCH(B14965,Orders!$A$2:$A$8001,0)),7)</f>
        <v>2025-11</v>
      </c>
    </row>
    <row r="14966" customFormat="false" ht="15" hidden="false" customHeight="true" outlineLevel="0" collapsed="false">
      <c r="A14966" s="1" t="s">
        <v>25436</v>
      </c>
      <c r="B14966" s="1" t="s">
        <v>9769</v>
      </c>
      <c r="C14966" s="1" t="s">
        <v>1979</v>
      </c>
      <c r="D14966" s="1" t="n">
        <v>3</v>
      </c>
      <c r="E14966" s="16" t="n">
        <v>623</v>
      </c>
      <c r="F14966" s="17" t="n">
        <v>0.1</v>
      </c>
      <c r="G14966" s="16" t="n">
        <v>1682.1</v>
      </c>
      <c r="I14966" s="1" t="str">
        <f aca="false">INDEX(Products!$C$2:$C$51,MATCH(C14966,Products!$A$2:$A$51,0))</f>
        <v>Beauty &amp; Personal Care</v>
      </c>
      <c r="J14966" s="1" t="str">
        <f aca="false">INDEX(Orders!$E$2:$E$8001,MATCH(B14966,Orders!$A$2:$A$8001,0))</f>
        <v>Delivered</v>
      </c>
      <c r="K14966" s="1" t="str">
        <f aca="false">LEFT(INDEX(Orders!$C$2:$C$8001,MATCH(B14966,Orders!$A$2:$A$8001,0)),7)</f>
        <v>2025-11</v>
      </c>
    </row>
    <row r="14967" customFormat="false" ht="15" hidden="false" customHeight="true" outlineLevel="0" collapsed="false">
      <c r="A14967" s="1" t="s">
        <v>25437</v>
      </c>
      <c r="B14967" s="1" t="s">
        <v>9770</v>
      </c>
      <c r="C14967" s="1" t="s">
        <v>1961</v>
      </c>
      <c r="D14967" s="1" t="n">
        <v>2</v>
      </c>
      <c r="E14967" s="16" t="n">
        <v>3493.68</v>
      </c>
      <c r="F14967" s="17" t="n">
        <v>0</v>
      </c>
      <c r="G14967" s="16" t="n">
        <v>6987.36</v>
      </c>
      <c r="I14967" s="1" t="str">
        <f aca="false">INDEX(Products!$C$2:$C$51,MATCH(C14967,Products!$A$2:$A$51,0))</f>
        <v>Home &amp; Kitchen</v>
      </c>
      <c r="J14967" s="1" t="str">
        <f aca="false">INDEX(Orders!$E$2:$E$8001,MATCH(B14967,Orders!$A$2:$A$8001,0))</f>
        <v>Delivered</v>
      </c>
      <c r="K14967" s="1" t="str">
        <f aca="false">LEFT(INDEX(Orders!$C$2:$C$8001,MATCH(B14967,Orders!$A$2:$A$8001,0)),7)</f>
        <v>2025-11</v>
      </c>
    </row>
    <row r="14968" customFormat="false" ht="15" hidden="false" customHeight="true" outlineLevel="0" collapsed="false">
      <c r="A14968" s="1" t="s">
        <v>25438</v>
      </c>
      <c r="B14968" s="1" t="s">
        <v>9770</v>
      </c>
      <c r="C14968" s="1" t="s">
        <v>1973</v>
      </c>
      <c r="D14968" s="1" t="n">
        <v>1</v>
      </c>
      <c r="E14968" s="16" t="n">
        <v>1158.24</v>
      </c>
      <c r="F14968" s="17" t="n">
        <v>0.05</v>
      </c>
      <c r="G14968" s="16" t="n">
        <v>1100.33</v>
      </c>
      <c r="I14968" s="1" t="str">
        <f aca="false">INDEX(Products!$C$2:$C$51,MATCH(C14968,Products!$A$2:$A$51,0))</f>
        <v>Home &amp; Kitchen</v>
      </c>
      <c r="J14968" s="1" t="str">
        <f aca="false">INDEX(Orders!$E$2:$E$8001,MATCH(B14968,Orders!$A$2:$A$8001,0))</f>
        <v>Delivered</v>
      </c>
      <c r="K14968" s="1" t="str">
        <f aca="false">LEFT(INDEX(Orders!$C$2:$C$8001,MATCH(B14968,Orders!$A$2:$A$8001,0)),7)</f>
        <v>2025-11</v>
      </c>
    </row>
    <row r="14969" customFormat="false" ht="15" hidden="false" customHeight="true" outlineLevel="0" collapsed="false">
      <c r="A14969" s="1" t="s">
        <v>25439</v>
      </c>
      <c r="B14969" s="1" t="s">
        <v>9771</v>
      </c>
      <c r="C14969" s="1" t="s">
        <v>1997</v>
      </c>
      <c r="D14969" s="1" t="n">
        <v>1</v>
      </c>
      <c r="E14969" s="16" t="n">
        <v>311.15</v>
      </c>
      <c r="F14969" s="17" t="n">
        <v>0</v>
      </c>
      <c r="G14969" s="16" t="n">
        <v>311.15</v>
      </c>
      <c r="I14969" s="1" t="str">
        <f aca="false">INDEX(Products!$C$2:$C$51,MATCH(C14969,Products!$A$2:$A$51,0))</f>
        <v>Sports &amp; Fitness</v>
      </c>
      <c r="J14969" s="1" t="str">
        <f aca="false">INDEX(Orders!$E$2:$E$8001,MATCH(B14969,Orders!$A$2:$A$8001,0))</f>
        <v>Delivered</v>
      </c>
      <c r="K14969" s="1" t="str">
        <f aca="false">LEFT(INDEX(Orders!$C$2:$C$8001,MATCH(B14969,Orders!$A$2:$A$8001,0)),7)</f>
        <v>2024-06</v>
      </c>
    </row>
    <row r="14970" customFormat="false" ht="15" hidden="false" customHeight="true" outlineLevel="0" collapsed="false">
      <c r="A14970" s="1" t="s">
        <v>25440</v>
      </c>
      <c r="B14970" s="1" t="s">
        <v>9771</v>
      </c>
      <c r="C14970" s="1" t="s">
        <v>1976</v>
      </c>
      <c r="D14970" s="1" t="n">
        <v>2</v>
      </c>
      <c r="E14970" s="16" t="n">
        <v>1603.35</v>
      </c>
      <c r="F14970" s="17" t="n">
        <v>0.15</v>
      </c>
      <c r="G14970" s="16" t="n">
        <v>2725.7</v>
      </c>
      <c r="I14970" s="1" t="str">
        <f aca="false">INDEX(Products!$C$2:$C$51,MATCH(C14970,Products!$A$2:$A$51,0))</f>
        <v>Beauty &amp; Personal Care</v>
      </c>
      <c r="J14970" s="1" t="str">
        <f aca="false">INDEX(Orders!$E$2:$E$8001,MATCH(B14970,Orders!$A$2:$A$8001,0))</f>
        <v>Delivered</v>
      </c>
      <c r="K14970" s="1" t="str">
        <f aca="false">LEFT(INDEX(Orders!$C$2:$C$8001,MATCH(B14970,Orders!$A$2:$A$8001,0)),7)</f>
        <v>2024-06</v>
      </c>
    </row>
    <row r="14971" customFormat="false" ht="15" hidden="false" customHeight="true" outlineLevel="0" collapsed="false">
      <c r="A14971" s="1" t="s">
        <v>25441</v>
      </c>
      <c r="B14971" s="1" t="s">
        <v>9772</v>
      </c>
      <c r="C14971" s="1" t="s">
        <v>2007</v>
      </c>
      <c r="D14971" s="1" t="n">
        <v>1</v>
      </c>
      <c r="E14971" s="16" t="n">
        <v>750.27</v>
      </c>
      <c r="F14971" s="17" t="n">
        <v>0</v>
      </c>
      <c r="G14971" s="16" t="n">
        <v>750.27</v>
      </c>
      <c r="I14971" s="1" t="str">
        <f aca="false">INDEX(Products!$C$2:$C$51,MATCH(C14971,Products!$A$2:$A$51,0))</f>
        <v>Books &amp; Stationery</v>
      </c>
      <c r="J14971" s="1" t="str">
        <f aca="false">INDEX(Orders!$E$2:$E$8001,MATCH(B14971,Orders!$A$2:$A$8001,0))</f>
        <v>Returned</v>
      </c>
      <c r="K14971" s="1" t="str">
        <f aca="false">LEFT(INDEX(Orders!$C$2:$C$8001,MATCH(B14971,Orders!$A$2:$A$8001,0)),7)</f>
        <v>2025-02</v>
      </c>
    </row>
    <row r="14972" customFormat="false" ht="15" hidden="false" customHeight="true" outlineLevel="0" collapsed="false">
      <c r="A14972" s="1" t="s">
        <v>25442</v>
      </c>
      <c r="B14972" s="1" t="s">
        <v>9773</v>
      </c>
      <c r="C14972" s="1" t="s">
        <v>2007</v>
      </c>
      <c r="D14972" s="1" t="n">
        <v>1</v>
      </c>
      <c r="E14972" s="16" t="n">
        <v>750.27</v>
      </c>
      <c r="F14972" s="17" t="n">
        <v>0</v>
      </c>
      <c r="G14972" s="16" t="n">
        <v>750.27</v>
      </c>
      <c r="I14972" s="1" t="str">
        <f aca="false">INDEX(Products!$C$2:$C$51,MATCH(C14972,Products!$A$2:$A$51,0))</f>
        <v>Books &amp; Stationery</v>
      </c>
      <c r="J14972" s="1" t="str">
        <f aca="false">INDEX(Orders!$E$2:$E$8001,MATCH(B14972,Orders!$A$2:$A$8001,0))</f>
        <v>Delivered</v>
      </c>
      <c r="K14972" s="1" t="str">
        <f aca="false">LEFT(INDEX(Orders!$C$2:$C$8001,MATCH(B14972,Orders!$A$2:$A$8001,0)),7)</f>
        <v>2025-08</v>
      </c>
    </row>
    <row r="14973" customFormat="false" ht="15" hidden="false" customHeight="true" outlineLevel="0" collapsed="false">
      <c r="A14973" s="1" t="s">
        <v>25443</v>
      </c>
      <c r="B14973" s="1" t="s">
        <v>9774</v>
      </c>
      <c r="C14973" s="1" t="s">
        <v>2007</v>
      </c>
      <c r="D14973" s="1" t="n">
        <v>1</v>
      </c>
      <c r="E14973" s="16" t="n">
        <v>750.27</v>
      </c>
      <c r="F14973" s="17" t="n">
        <v>0</v>
      </c>
      <c r="G14973" s="16" t="n">
        <v>750.27</v>
      </c>
      <c r="I14973" s="1" t="str">
        <f aca="false">INDEX(Products!$C$2:$C$51,MATCH(C14973,Products!$A$2:$A$51,0))</f>
        <v>Books &amp; Stationery</v>
      </c>
      <c r="J14973" s="1" t="str">
        <f aca="false">INDEX(Orders!$E$2:$E$8001,MATCH(B14973,Orders!$A$2:$A$8001,0))</f>
        <v>Returned</v>
      </c>
      <c r="K14973" s="1" t="str">
        <f aca="false">LEFT(INDEX(Orders!$C$2:$C$8001,MATCH(B14973,Orders!$A$2:$A$8001,0)),7)</f>
        <v>2025-06</v>
      </c>
    </row>
    <row r="14974" customFormat="false" ht="15" hidden="false" customHeight="true" outlineLevel="0" collapsed="false">
      <c r="A14974" s="1" t="s">
        <v>25444</v>
      </c>
      <c r="B14974" s="1" t="s">
        <v>9775</v>
      </c>
      <c r="C14974" s="1" t="s">
        <v>1953</v>
      </c>
      <c r="D14974" s="1" t="n">
        <v>1</v>
      </c>
      <c r="E14974" s="16" t="n">
        <v>4914.12</v>
      </c>
      <c r="F14974" s="17" t="n">
        <v>0</v>
      </c>
      <c r="G14974" s="16" t="n">
        <v>4914.12</v>
      </c>
      <c r="I14974" s="1" t="str">
        <f aca="false">INDEX(Products!$C$2:$C$51,MATCH(C14974,Products!$A$2:$A$51,0))</f>
        <v>Fashion</v>
      </c>
      <c r="J14974" s="1" t="str">
        <f aca="false">INDEX(Orders!$E$2:$E$8001,MATCH(B14974,Orders!$A$2:$A$8001,0))</f>
        <v>Delivered</v>
      </c>
      <c r="K14974" s="1" t="str">
        <f aca="false">LEFT(INDEX(Orders!$C$2:$C$8001,MATCH(B14974,Orders!$A$2:$A$8001,0)),7)</f>
        <v>2025-11</v>
      </c>
    </row>
    <row r="14975" customFormat="false" ht="15" hidden="false" customHeight="true" outlineLevel="0" collapsed="false">
      <c r="A14975" s="1" t="s">
        <v>25445</v>
      </c>
      <c r="B14975" s="1" t="s">
        <v>9775</v>
      </c>
      <c r="C14975" s="1" t="s">
        <v>2006</v>
      </c>
      <c r="D14975" s="1" t="n">
        <v>1</v>
      </c>
      <c r="E14975" s="16" t="n">
        <v>482.17</v>
      </c>
      <c r="F14975" s="17" t="n">
        <v>0.1</v>
      </c>
      <c r="G14975" s="16" t="n">
        <v>433.95</v>
      </c>
      <c r="I14975" s="1" t="str">
        <f aca="false">INDEX(Products!$C$2:$C$51,MATCH(C14975,Products!$A$2:$A$51,0))</f>
        <v>Books &amp; Stationery</v>
      </c>
      <c r="J14975" s="1" t="str">
        <f aca="false">INDEX(Orders!$E$2:$E$8001,MATCH(B14975,Orders!$A$2:$A$8001,0))</f>
        <v>Delivered</v>
      </c>
      <c r="K14975" s="1" t="str">
        <f aca="false">LEFT(INDEX(Orders!$C$2:$C$8001,MATCH(B14975,Orders!$A$2:$A$8001,0)),7)</f>
        <v>2025-11</v>
      </c>
    </row>
    <row r="14976" customFormat="false" ht="15" hidden="false" customHeight="true" outlineLevel="0" collapsed="false">
      <c r="A14976" s="1" t="s">
        <v>25446</v>
      </c>
      <c r="B14976" s="1" t="s">
        <v>9776</v>
      </c>
      <c r="C14976" s="1" t="s">
        <v>2006</v>
      </c>
      <c r="D14976" s="1" t="n">
        <v>1</v>
      </c>
      <c r="E14976" s="16" t="n">
        <v>482.17</v>
      </c>
      <c r="F14976" s="17" t="n">
        <v>0.15</v>
      </c>
      <c r="G14976" s="16" t="n">
        <v>409.84</v>
      </c>
      <c r="I14976" s="1" t="str">
        <f aca="false">INDEX(Products!$C$2:$C$51,MATCH(C14976,Products!$A$2:$A$51,0))</f>
        <v>Books &amp; Stationery</v>
      </c>
      <c r="J14976" s="1" t="str">
        <f aca="false">INDEX(Orders!$E$2:$E$8001,MATCH(B14976,Orders!$A$2:$A$8001,0))</f>
        <v>Delivered</v>
      </c>
      <c r="K14976" s="1" t="str">
        <f aca="false">LEFT(INDEX(Orders!$C$2:$C$8001,MATCH(B14976,Orders!$A$2:$A$8001,0)),7)</f>
        <v>2024-05</v>
      </c>
    </row>
    <row r="14977" customFormat="false" ht="15" hidden="false" customHeight="true" outlineLevel="0" collapsed="false">
      <c r="A14977" s="1" t="s">
        <v>25447</v>
      </c>
      <c r="B14977" s="1" t="s">
        <v>9777</v>
      </c>
      <c r="C14977" s="1" t="s">
        <v>1930</v>
      </c>
      <c r="D14977" s="1" t="n">
        <v>1</v>
      </c>
      <c r="E14977" s="16" t="n">
        <v>2398.35</v>
      </c>
      <c r="F14977" s="17" t="n">
        <v>0</v>
      </c>
      <c r="G14977" s="16" t="n">
        <v>2398.35</v>
      </c>
      <c r="I14977" s="1" t="str">
        <f aca="false">INDEX(Products!$C$2:$C$51,MATCH(C14977,Products!$A$2:$A$51,0))</f>
        <v>Electronics</v>
      </c>
      <c r="J14977" s="1" t="str">
        <f aca="false">INDEX(Orders!$E$2:$E$8001,MATCH(B14977,Orders!$A$2:$A$8001,0))</f>
        <v>Delivered</v>
      </c>
      <c r="K14977" s="1" t="str">
        <f aca="false">LEFT(INDEX(Orders!$C$2:$C$8001,MATCH(B14977,Orders!$A$2:$A$8001,0)),7)</f>
        <v>2025-06</v>
      </c>
    </row>
    <row r="14978" customFormat="false" ht="15" hidden="false" customHeight="true" outlineLevel="0" collapsed="false">
      <c r="A14978" s="1" t="s">
        <v>25448</v>
      </c>
      <c r="B14978" s="1" t="s">
        <v>9777</v>
      </c>
      <c r="C14978" s="1" t="s">
        <v>1990</v>
      </c>
      <c r="D14978" s="1" t="n">
        <v>1</v>
      </c>
      <c r="E14978" s="16" t="n">
        <v>5311.32</v>
      </c>
      <c r="F14978" s="17" t="n">
        <v>0.2</v>
      </c>
      <c r="G14978" s="16" t="n">
        <v>4249.06</v>
      </c>
      <c r="I14978" s="1" t="str">
        <f aca="false">INDEX(Products!$C$2:$C$51,MATCH(C14978,Products!$A$2:$A$51,0))</f>
        <v>Sports &amp; Fitness</v>
      </c>
      <c r="J14978" s="1" t="str">
        <f aca="false">INDEX(Orders!$E$2:$E$8001,MATCH(B14978,Orders!$A$2:$A$8001,0))</f>
        <v>Delivered</v>
      </c>
      <c r="K14978" s="1" t="str">
        <f aca="false">LEFT(INDEX(Orders!$C$2:$C$8001,MATCH(B14978,Orders!$A$2:$A$8001,0)),7)</f>
        <v>2025-06</v>
      </c>
    </row>
    <row r="14979" customFormat="false" ht="15" hidden="false" customHeight="true" outlineLevel="0" collapsed="false">
      <c r="A14979" s="1" t="s">
        <v>25449</v>
      </c>
      <c r="B14979" s="1" t="s">
        <v>9777</v>
      </c>
      <c r="C14979" s="1" t="s">
        <v>2007</v>
      </c>
      <c r="D14979" s="1" t="n">
        <v>1</v>
      </c>
      <c r="E14979" s="16" t="n">
        <v>750.27</v>
      </c>
      <c r="F14979" s="17" t="n">
        <v>0</v>
      </c>
      <c r="G14979" s="16" t="n">
        <v>750.27</v>
      </c>
      <c r="I14979" s="1" t="str">
        <f aca="false">INDEX(Products!$C$2:$C$51,MATCH(C14979,Products!$A$2:$A$51,0))</f>
        <v>Books &amp; Stationery</v>
      </c>
      <c r="J14979" s="1" t="str">
        <f aca="false">INDEX(Orders!$E$2:$E$8001,MATCH(B14979,Orders!$A$2:$A$8001,0))</f>
        <v>Delivered</v>
      </c>
      <c r="K14979" s="1" t="str">
        <f aca="false">LEFT(INDEX(Orders!$C$2:$C$8001,MATCH(B14979,Orders!$A$2:$A$8001,0)),7)</f>
        <v>2025-06</v>
      </c>
    </row>
    <row r="14980" customFormat="false" ht="15" hidden="false" customHeight="true" outlineLevel="0" collapsed="false">
      <c r="A14980" s="1" t="s">
        <v>25450</v>
      </c>
      <c r="B14980" s="1" t="s">
        <v>9778</v>
      </c>
      <c r="C14980" s="1" t="s">
        <v>1930</v>
      </c>
      <c r="D14980" s="1" t="n">
        <v>3</v>
      </c>
      <c r="E14980" s="16" t="n">
        <v>2398.35</v>
      </c>
      <c r="F14980" s="17" t="n">
        <v>0</v>
      </c>
      <c r="G14980" s="16" t="n">
        <v>7195.05</v>
      </c>
      <c r="I14980" s="1" t="str">
        <f aca="false">INDEX(Products!$C$2:$C$51,MATCH(C14980,Products!$A$2:$A$51,0))</f>
        <v>Electronics</v>
      </c>
      <c r="J14980" s="1" t="str">
        <f aca="false">INDEX(Orders!$E$2:$E$8001,MATCH(B14980,Orders!$A$2:$A$8001,0))</f>
        <v>Returned</v>
      </c>
      <c r="K14980" s="1" t="str">
        <f aca="false">LEFT(INDEX(Orders!$C$2:$C$8001,MATCH(B14980,Orders!$A$2:$A$8001,0)),7)</f>
        <v>2024-11</v>
      </c>
    </row>
    <row r="14981" customFormat="false" ht="15" hidden="false" customHeight="true" outlineLevel="0" collapsed="false">
      <c r="A14981" s="1" t="s">
        <v>25451</v>
      </c>
      <c r="B14981" s="1" t="s">
        <v>9779</v>
      </c>
      <c r="C14981" s="1" t="s">
        <v>2007</v>
      </c>
      <c r="D14981" s="1" t="n">
        <v>1</v>
      </c>
      <c r="E14981" s="16" t="n">
        <v>750.27</v>
      </c>
      <c r="F14981" s="17" t="n">
        <v>0</v>
      </c>
      <c r="G14981" s="16" t="n">
        <v>750.27</v>
      </c>
      <c r="I14981" s="1" t="str">
        <f aca="false">INDEX(Products!$C$2:$C$51,MATCH(C14981,Products!$A$2:$A$51,0))</f>
        <v>Books &amp; Stationery</v>
      </c>
      <c r="J14981" s="1" t="str">
        <f aca="false">INDEX(Orders!$E$2:$E$8001,MATCH(B14981,Orders!$A$2:$A$8001,0))</f>
        <v>Returned</v>
      </c>
      <c r="K14981" s="1" t="str">
        <f aca="false">LEFT(INDEX(Orders!$C$2:$C$8001,MATCH(B14981,Orders!$A$2:$A$8001,0)),7)</f>
        <v>2025-07</v>
      </c>
    </row>
    <row r="14982" customFormat="false" ht="15" hidden="false" customHeight="true" outlineLevel="0" collapsed="false">
      <c r="A14982" s="1" t="s">
        <v>25452</v>
      </c>
      <c r="B14982" s="1" t="s">
        <v>9780</v>
      </c>
      <c r="C14982" s="1" t="s">
        <v>2006</v>
      </c>
      <c r="D14982" s="1" t="n">
        <v>2</v>
      </c>
      <c r="E14982" s="16" t="n">
        <v>482.17</v>
      </c>
      <c r="F14982" s="17" t="n">
        <v>0.05</v>
      </c>
      <c r="G14982" s="16" t="n">
        <v>916.12</v>
      </c>
      <c r="I14982" s="1" t="str">
        <f aca="false">INDEX(Products!$C$2:$C$51,MATCH(C14982,Products!$A$2:$A$51,0))</f>
        <v>Books &amp; Stationery</v>
      </c>
      <c r="J14982" s="1" t="str">
        <f aca="false">INDEX(Orders!$E$2:$E$8001,MATCH(B14982,Orders!$A$2:$A$8001,0))</f>
        <v>Delivered</v>
      </c>
      <c r="K14982" s="1" t="str">
        <f aca="false">LEFT(INDEX(Orders!$C$2:$C$8001,MATCH(B14982,Orders!$A$2:$A$8001,0)),7)</f>
        <v>2025-02</v>
      </c>
    </row>
    <row r="14983" customFormat="false" ht="15" hidden="false" customHeight="true" outlineLevel="0" collapsed="false">
      <c r="A14983" s="1" t="s">
        <v>25453</v>
      </c>
      <c r="B14983" s="1" t="s">
        <v>9780</v>
      </c>
      <c r="C14983" s="1" t="s">
        <v>1979</v>
      </c>
      <c r="D14983" s="1" t="n">
        <v>1</v>
      </c>
      <c r="E14983" s="16" t="n">
        <v>623</v>
      </c>
      <c r="F14983" s="17" t="n">
        <v>0</v>
      </c>
      <c r="G14983" s="16" t="n">
        <v>623</v>
      </c>
      <c r="I14983" s="1" t="str">
        <f aca="false">INDEX(Products!$C$2:$C$51,MATCH(C14983,Products!$A$2:$A$51,0))</f>
        <v>Beauty &amp; Personal Care</v>
      </c>
      <c r="J14983" s="1" t="str">
        <f aca="false">INDEX(Orders!$E$2:$E$8001,MATCH(B14983,Orders!$A$2:$A$8001,0))</f>
        <v>Delivered</v>
      </c>
      <c r="K14983" s="1" t="str">
        <f aca="false">LEFT(INDEX(Orders!$C$2:$C$8001,MATCH(B14983,Orders!$A$2:$A$8001,0)),7)</f>
        <v>2025-02</v>
      </c>
    </row>
    <row r="14984" customFormat="false" ht="15" hidden="false" customHeight="true" outlineLevel="0" collapsed="false">
      <c r="A14984" s="1" t="s">
        <v>25454</v>
      </c>
      <c r="B14984" s="1" t="s">
        <v>9780</v>
      </c>
      <c r="C14984" s="1" t="s">
        <v>2000</v>
      </c>
      <c r="D14984" s="1" t="n">
        <v>1</v>
      </c>
      <c r="E14984" s="16" t="n">
        <v>425.08</v>
      </c>
      <c r="F14984" s="17" t="n">
        <v>0.15</v>
      </c>
      <c r="G14984" s="16" t="n">
        <v>361.32</v>
      </c>
      <c r="I14984" s="1" t="str">
        <f aca="false">INDEX(Products!$C$2:$C$51,MATCH(C14984,Products!$A$2:$A$51,0))</f>
        <v>Books &amp; Stationery</v>
      </c>
      <c r="J14984" s="1" t="str">
        <f aca="false">INDEX(Orders!$E$2:$E$8001,MATCH(B14984,Orders!$A$2:$A$8001,0))</f>
        <v>Delivered</v>
      </c>
      <c r="K14984" s="1" t="str">
        <f aca="false">LEFT(INDEX(Orders!$C$2:$C$8001,MATCH(B14984,Orders!$A$2:$A$8001,0)),7)</f>
        <v>2025-02</v>
      </c>
    </row>
    <row r="14985" customFormat="false" ht="15" hidden="false" customHeight="true" outlineLevel="0" collapsed="false">
      <c r="A14985" s="1" t="s">
        <v>25455</v>
      </c>
      <c r="B14985" s="1" t="s">
        <v>9780</v>
      </c>
      <c r="C14985" s="1" t="s">
        <v>2007</v>
      </c>
      <c r="D14985" s="1" t="n">
        <v>2</v>
      </c>
      <c r="E14985" s="16" t="n">
        <v>750.27</v>
      </c>
      <c r="F14985" s="17" t="n">
        <v>0</v>
      </c>
      <c r="G14985" s="16" t="n">
        <v>1500.54</v>
      </c>
      <c r="I14985" s="1" t="str">
        <f aca="false">INDEX(Products!$C$2:$C$51,MATCH(C14985,Products!$A$2:$A$51,0))</f>
        <v>Books &amp; Stationery</v>
      </c>
      <c r="J14985" s="1" t="str">
        <f aca="false">INDEX(Orders!$E$2:$E$8001,MATCH(B14985,Orders!$A$2:$A$8001,0))</f>
        <v>Delivered</v>
      </c>
      <c r="K14985" s="1" t="str">
        <f aca="false">LEFT(INDEX(Orders!$C$2:$C$8001,MATCH(B14985,Orders!$A$2:$A$8001,0)),7)</f>
        <v>2025-02</v>
      </c>
    </row>
    <row r="14986" customFormat="false" ht="15" hidden="false" customHeight="true" outlineLevel="0" collapsed="false">
      <c r="A14986" s="1" t="s">
        <v>25456</v>
      </c>
      <c r="B14986" s="1" t="s">
        <v>9780</v>
      </c>
      <c r="C14986" s="1" t="s">
        <v>1988</v>
      </c>
      <c r="D14986" s="1" t="n">
        <v>2</v>
      </c>
      <c r="E14986" s="16" t="n">
        <v>681.07</v>
      </c>
      <c r="F14986" s="17" t="n">
        <v>0</v>
      </c>
      <c r="G14986" s="16" t="n">
        <v>1362.14</v>
      </c>
      <c r="I14986" s="1" t="str">
        <f aca="false">INDEX(Products!$C$2:$C$51,MATCH(C14986,Products!$A$2:$A$51,0))</f>
        <v>Sports &amp; Fitness</v>
      </c>
      <c r="J14986" s="1" t="str">
        <f aca="false">INDEX(Orders!$E$2:$E$8001,MATCH(B14986,Orders!$A$2:$A$8001,0))</f>
        <v>Delivered</v>
      </c>
      <c r="K14986" s="1" t="str">
        <f aca="false">LEFT(INDEX(Orders!$C$2:$C$8001,MATCH(B14986,Orders!$A$2:$A$8001,0)),7)</f>
        <v>2025-02</v>
      </c>
    </row>
    <row r="14987" customFormat="false" ht="15" hidden="false" customHeight="true" outlineLevel="0" collapsed="false">
      <c r="A14987" s="1" t="s">
        <v>25457</v>
      </c>
      <c r="B14987" s="1" t="s">
        <v>9781</v>
      </c>
      <c r="C14987" s="1" t="s">
        <v>1990</v>
      </c>
      <c r="D14987" s="1" t="n">
        <v>1</v>
      </c>
      <c r="E14987" s="16" t="n">
        <v>5311.32</v>
      </c>
      <c r="F14987" s="17" t="n">
        <v>0.05</v>
      </c>
      <c r="G14987" s="16" t="n">
        <v>5045.75</v>
      </c>
      <c r="I14987" s="1" t="str">
        <f aca="false">INDEX(Products!$C$2:$C$51,MATCH(C14987,Products!$A$2:$A$51,0))</f>
        <v>Sports &amp; Fitness</v>
      </c>
      <c r="J14987" s="1" t="str">
        <f aca="false">INDEX(Orders!$E$2:$E$8001,MATCH(B14987,Orders!$A$2:$A$8001,0))</f>
        <v>Delivered</v>
      </c>
      <c r="K14987" s="1" t="str">
        <f aca="false">LEFT(INDEX(Orders!$C$2:$C$8001,MATCH(B14987,Orders!$A$2:$A$8001,0)),7)</f>
        <v>2025-11</v>
      </c>
    </row>
    <row r="14988" customFormat="false" ht="15" hidden="false" customHeight="true" outlineLevel="0" collapsed="false">
      <c r="A14988" s="1" t="s">
        <v>25458</v>
      </c>
      <c r="B14988" s="1" t="s">
        <v>9781</v>
      </c>
      <c r="C14988" s="1" t="s">
        <v>2006</v>
      </c>
      <c r="D14988" s="1" t="n">
        <v>2</v>
      </c>
      <c r="E14988" s="16" t="n">
        <v>482.17</v>
      </c>
      <c r="F14988" s="17" t="n">
        <v>0</v>
      </c>
      <c r="G14988" s="16" t="n">
        <v>964.34</v>
      </c>
      <c r="I14988" s="1" t="str">
        <f aca="false">INDEX(Products!$C$2:$C$51,MATCH(C14988,Products!$A$2:$A$51,0))</f>
        <v>Books &amp; Stationery</v>
      </c>
      <c r="J14988" s="1" t="str">
        <f aca="false">INDEX(Orders!$E$2:$E$8001,MATCH(B14988,Orders!$A$2:$A$8001,0))</f>
        <v>Delivered</v>
      </c>
      <c r="K14988" s="1" t="str">
        <f aca="false">LEFT(INDEX(Orders!$C$2:$C$8001,MATCH(B14988,Orders!$A$2:$A$8001,0)),7)</f>
        <v>2025-11</v>
      </c>
    </row>
    <row r="14989" customFormat="false" ht="15" hidden="false" customHeight="true" outlineLevel="0" collapsed="false">
      <c r="A14989" s="1" t="s">
        <v>25459</v>
      </c>
      <c r="B14989" s="1" t="s">
        <v>9782</v>
      </c>
      <c r="C14989" s="1" t="s">
        <v>1969</v>
      </c>
      <c r="D14989" s="1" t="n">
        <v>3</v>
      </c>
      <c r="E14989" s="16" t="n">
        <v>9171.98</v>
      </c>
      <c r="F14989" s="17" t="n">
        <v>0.2</v>
      </c>
      <c r="G14989" s="16" t="n">
        <v>22012.75</v>
      </c>
      <c r="I14989" s="1" t="str">
        <f aca="false">INDEX(Products!$C$2:$C$51,MATCH(C14989,Products!$A$2:$A$51,0))</f>
        <v>Home &amp; Kitchen</v>
      </c>
      <c r="J14989" s="1" t="str">
        <f aca="false">INDEX(Orders!$E$2:$E$8001,MATCH(B14989,Orders!$A$2:$A$8001,0))</f>
        <v>Delivered</v>
      </c>
      <c r="K14989" s="1" t="str">
        <f aca="false">LEFT(INDEX(Orders!$C$2:$C$8001,MATCH(B14989,Orders!$A$2:$A$8001,0)),7)</f>
        <v>2024-10</v>
      </c>
    </row>
    <row r="14990" customFormat="false" ht="15" hidden="false" customHeight="true" outlineLevel="0" collapsed="false">
      <c r="A14990" s="1" t="s">
        <v>25460</v>
      </c>
      <c r="B14990" s="1" t="s">
        <v>9782</v>
      </c>
      <c r="C14990" s="1" t="s">
        <v>2000</v>
      </c>
      <c r="D14990" s="1" t="n">
        <v>1</v>
      </c>
      <c r="E14990" s="16" t="n">
        <v>425.08</v>
      </c>
      <c r="F14990" s="17" t="n">
        <v>0.1</v>
      </c>
      <c r="G14990" s="16" t="n">
        <v>382.57</v>
      </c>
      <c r="I14990" s="1" t="str">
        <f aca="false">INDEX(Products!$C$2:$C$51,MATCH(C14990,Products!$A$2:$A$51,0))</f>
        <v>Books &amp; Stationery</v>
      </c>
      <c r="J14990" s="1" t="str">
        <f aca="false">INDEX(Orders!$E$2:$E$8001,MATCH(B14990,Orders!$A$2:$A$8001,0))</f>
        <v>Delivered</v>
      </c>
      <c r="K14990" s="1" t="str">
        <f aca="false">LEFT(INDEX(Orders!$C$2:$C$8001,MATCH(B14990,Orders!$A$2:$A$8001,0)),7)</f>
        <v>2024-10</v>
      </c>
    </row>
    <row r="14991" customFormat="false" ht="15" hidden="false" customHeight="true" outlineLevel="0" collapsed="false">
      <c r="A14991" s="1" t="s">
        <v>25461</v>
      </c>
      <c r="B14991" s="1" t="s">
        <v>9783</v>
      </c>
      <c r="C14991" s="1" t="s">
        <v>1969</v>
      </c>
      <c r="D14991" s="1" t="n">
        <v>1</v>
      </c>
      <c r="E14991" s="16" t="n">
        <v>9171.98</v>
      </c>
      <c r="F14991" s="17" t="n">
        <v>0</v>
      </c>
      <c r="G14991" s="16" t="n">
        <v>9171.98</v>
      </c>
      <c r="I14991" s="1" t="str">
        <f aca="false">INDEX(Products!$C$2:$C$51,MATCH(C14991,Products!$A$2:$A$51,0))</f>
        <v>Home &amp; Kitchen</v>
      </c>
      <c r="J14991" s="1" t="str">
        <f aca="false">INDEX(Orders!$E$2:$E$8001,MATCH(B14991,Orders!$A$2:$A$8001,0))</f>
        <v>Delivered</v>
      </c>
      <c r="K14991" s="1" t="str">
        <f aca="false">LEFT(INDEX(Orders!$C$2:$C$8001,MATCH(B14991,Orders!$A$2:$A$8001,0)),7)</f>
        <v>2025-07</v>
      </c>
    </row>
    <row r="14992" customFormat="false" ht="15" hidden="false" customHeight="true" outlineLevel="0" collapsed="false">
      <c r="A14992" s="1" t="s">
        <v>25462</v>
      </c>
      <c r="B14992" s="1" t="s">
        <v>9783</v>
      </c>
      <c r="C14992" s="1" t="s">
        <v>1971</v>
      </c>
      <c r="D14992" s="1" t="n">
        <v>1</v>
      </c>
      <c r="E14992" s="16" t="n">
        <v>2073.63</v>
      </c>
      <c r="F14992" s="17" t="n">
        <v>0</v>
      </c>
      <c r="G14992" s="16" t="n">
        <v>2073.63</v>
      </c>
      <c r="I14992" s="1" t="str">
        <f aca="false">INDEX(Products!$C$2:$C$51,MATCH(C14992,Products!$A$2:$A$51,0))</f>
        <v>Home &amp; Kitchen</v>
      </c>
      <c r="J14992" s="1" t="str">
        <f aca="false">INDEX(Orders!$E$2:$E$8001,MATCH(B14992,Orders!$A$2:$A$8001,0))</f>
        <v>Delivered</v>
      </c>
      <c r="K14992" s="1" t="str">
        <f aca="false">LEFT(INDEX(Orders!$C$2:$C$8001,MATCH(B14992,Orders!$A$2:$A$8001,0)),7)</f>
        <v>2025-07</v>
      </c>
    </row>
    <row r="14993" customFormat="false" ht="15" hidden="false" customHeight="true" outlineLevel="0" collapsed="false">
      <c r="A14993" s="1" t="s">
        <v>25463</v>
      </c>
      <c r="B14993" s="1" t="s">
        <v>9783</v>
      </c>
      <c r="C14993" s="1" t="s">
        <v>2006</v>
      </c>
      <c r="D14993" s="1" t="n">
        <v>3</v>
      </c>
      <c r="E14993" s="16" t="n">
        <v>482.17</v>
      </c>
      <c r="F14993" s="17" t="n">
        <v>0.2</v>
      </c>
      <c r="G14993" s="16" t="n">
        <v>1157.21</v>
      </c>
      <c r="I14993" s="1" t="str">
        <f aca="false">INDEX(Products!$C$2:$C$51,MATCH(C14993,Products!$A$2:$A$51,0))</f>
        <v>Books &amp; Stationery</v>
      </c>
      <c r="J14993" s="1" t="str">
        <f aca="false">INDEX(Orders!$E$2:$E$8001,MATCH(B14993,Orders!$A$2:$A$8001,0))</f>
        <v>Delivered</v>
      </c>
      <c r="K14993" s="1" t="str">
        <f aca="false">LEFT(INDEX(Orders!$C$2:$C$8001,MATCH(B14993,Orders!$A$2:$A$8001,0)),7)</f>
        <v>2025-07</v>
      </c>
    </row>
    <row r="14994" customFormat="false" ht="15" hidden="false" customHeight="true" outlineLevel="0" collapsed="false">
      <c r="A14994" s="1" t="s">
        <v>25464</v>
      </c>
      <c r="B14994" s="1" t="s">
        <v>9784</v>
      </c>
      <c r="C14994" s="1" t="s">
        <v>2006</v>
      </c>
      <c r="D14994" s="1" t="n">
        <v>1</v>
      </c>
      <c r="E14994" s="16" t="n">
        <v>482.17</v>
      </c>
      <c r="F14994" s="17" t="n">
        <v>0.05</v>
      </c>
      <c r="G14994" s="16" t="n">
        <v>458.06</v>
      </c>
      <c r="I14994" s="1" t="str">
        <f aca="false">INDEX(Products!$C$2:$C$51,MATCH(C14994,Products!$A$2:$A$51,0))</f>
        <v>Books &amp; Stationery</v>
      </c>
      <c r="J14994" s="1" t="str">
        <f aca="false">INDEX(Orders!$E$2:$E$8001,MATCH(B14994,Orders!$A$2:$A$8001,0))</f>
        <v>Delivered</v>
      </c>
      <c r="K14994" s="1" t="str">
        <f aca="false">LEFT(INDEX(Orders!$C$2:$C$8001,MATCH(B14994,Orders!$A$2:$A$8001,0)),7)</f>
        <v>2025-04</v>
      </c>
    </row>
    <row r="14995" customFormat="false" ht="15" hidden="false" customHeight="true" outlineLevel="0" collapsed="false">
      <c r="A14995" s="1" t="s">
        <v>25465</v>
      </c>
      <c r="B14995" s="1" t="s">
        <v>9784</v>
      </c>
      <c r="C14995" s="1" t="s">
        <v>1937</v>
      </c>
      <c r="D14995" s="1" t="n">
        <v>1</v>
      </c>
      <c r="E14995" s="16" t="n">
        <v>1364.75</v>
      </c>
      <c r="F14995" s="17" t="n">
        <v>0.2</v>
      </c>
      <c r="G14995" s="16" t="n">
        <v>1091.8</v>
      </c>
      <c r="I14995" s="1" t="str">
        <f aca="false">INDEX(Products!$C$2:$C$51,MATCH(C14995,Products!$A$2:$A$51,0))</f>
        <v>Fashion</v>
      </c>
      <c r="J14995" s="1" t="str">
        <f aca="false">INDEX(Orders!$E$2:$E$8001,MATCH(B14995,Orders!$A$2:$A$8001,0))</f>
        <v>Delivered</v>
      </c>
      <c r="K14995" s="1" t="str">
        <f aca="false">LEFT(INDEX(Orders!$C$2:$C$8001,MATCH(B14995,Orders!$A$2:$A$8001,0)),7)</f>
        <v>2025-04</v>
      </c>
    </row>
    <row r="14996" customFormat="false" ht="15" hidden="false" customHeight="true" outlineLevel="0" collapsed="false">
      <c r="A14996" s="1" t="s">
        <v>25466</v>
      </c>
      <c r="B14996" s="1" t="s">
        <v>9785</v>
      </c>
      <c r="C14996" s="1" t="s">
        <v>1930</v>
      </c>
      <c r="D14996" s="1" t="n">
        <v>2</v>
      </c>
      <c r="E14996" s="16" t="n">
        <v>2398.35</v>
      </c>
      <c r="F14996" s="17" t="n">
        <v>0.05</v>
      </c>
      <c r="G14996" s="16" t="n">
        <v>4556.86</v>
      </c>
      <c r="I14996" s="1" t="str">
        <f aca="false">INDEX(Products!$C$2:$C$51,MATCH(C14996,Products!$A$2:$A$51,0))</f>
        <v>Electronics</v>
      </c>
      <c r="J14996" s="1" t="str">
        <f aca="false">INDEX(Orders!$E$2:$E$8001,MATCH(B14996,Orders!$A$2:$A$8001,0))</f>
        <v>Delivered</v>
      </c>
      <c r="K14996" s="1" t="str">
        <f aca="false">LEFT(INDEX(Orders!$C$2:$C$8001,MATCH(B14996,Orders!$A$2:$A$8001,0)),7)</f>
        <v>2025-03</v>
      </c>
    </row>
    <row r="14997" customFormat="false" ht="15" hidden="false" customHeight="true" outlineLevel="0" collapsed="false">
      <c r="A14997" s="1" t="s">
        <v>25467</v>
      </c>
      <c r="B14997" s="1" t="s">
        <v>9785</v>
      </c>
      <c r="C14997" s="1" t="s">
        <v>2006</v>
      </c>
      <c r="D14997" s="1" t="n">
        <v>1</v>
      </c>
      <c r="E14997" s="16" t="n">
        <v>482.17</v>
      </c>
      <c r="F14997" s="17" t="n">
        <v>0.05</v>
      </c>
      <c r="G14997" s="16" t="n">
        <v>458.06</v>
      </c>
      <c r="I14997" s="1" t="str">
        <f aca="false">INDEX(Products!$C$2:$C$51,MATCH(C14997,Products!$A$2:$A$51,0))</f>
        <v>Books &amp; Stationery</v>
      </c>
      <c r="J14997" s="1" t="str">
        <f aca="false">INDEX(Orders!$E$2:$E$8001,MATCH(B14997,Orders!$A$2:$A$8001,0))</f>
        <v>Delivered</v>
      </c>
      <c r="K14997" s="1" t="str">
        <f aca="false">LEFT(INDEX(Orders!$C$2:$C$8001,MATCH(B14997,Orders!$A$2:$A$8001,0)),7)</f>
        <v>2025-03</v>
      </c>
    </row>
    <row r="14998" customFormat="false" ht="15" hidden="false" customHeight="true" outlineLevel="0" collapsed="false">
      <c r="A14998" s="1" t="s">
        <v>25468</v>
      </c>
      <c r="B14998" s="1" t="s">
        <v>9786</v>
      </c>
      <c r="C14998" s="1" t="s">
        <v>2006</v>
      </c>
      <c r="D14998" s="1" t="n">
        <v>2</v>
      </c>
      <c r="E14998" s="16" t="n">
        <v>482.17</v>
      </c>
      <c r="F14998" s="17" t="n">
        <v>0</v>
      </c>
      <c r="G14998" s="16" t="n">
        <v>964.34</v>
      </c>
      <c r="I14998" s="1" t="str">
        <f aca="false">INDEX(Products!$C$2:$C$51,MATCH(C14998,Products!$A$2:$A$51,0))</f>
        <v>Books &amp; Stationery</v>
      </c>
      <c r="J14998" s="1" t="str">
        <f aca="false">INDEX(Orders!$E$2:$E$8001,MATCH(B14998,Orders!$A$2:$A$8001,0))</f>
        <v>Delivered</v>
      </c>
      <c r="K14998" s="1" t="str">
        <f aca="false">LEFT(INDEX(Orders!$C$2:$C$8001,MATCH(B14998,Orders!$A$2:$A$8001,0)),7)</f>
        <v>2025-06</v>
      </c>
    </row>
    <row r="14999" customFormat="false" ht="15" hidden="false" customHeight="true" outlineLevel="0" collapsed="false">
      <c r="A14999" s="1" t="s">
        <v>25469</v>
      </c>
      <c r="B14999" s="1" t="s">
        <v>9786</v>
      </c>
      <c r="C14999" s="1" t="s">
        <v>1949</v>
      </c>
      <c r="D14999" s="1" t="n">
        <v>1</v>
      </c>
      <c r="E14999" s="16" t="n">
        <v>4185.64</v>
      </c>
      <c r="F14999" s="17" t="n">
        <v>0.1</v>
      </c>
      <c r="G14999" s="16" t="n">
        <v>3767.08</v>
      </c>
      <c r="I14999" s="1" t="str">
        <f aca="false">INDEX(Products!$C$2:$C$51,MATCH(C14999,Products!$A$2:$A$51,0))</f>
        <v>Fashion</v>
      </c>
      <c r="J14999" s="1" t="str">
        <f aca="false">INDEX(Orders!$E$2:$E$8001,MATCH(B14999,Orders!$A$2:$A$8001,0))</f>
        <v>Delivered</v>
      </c>
      <c r="K14999" s="1" t="str">
        <f aca="false">LEFT(INDEX(Orders!$C$2:$C$8001,MATCH(B14999,Orders!$A$2:$A$8001,0)),7)</f>
        <v>2025-06</v>
      </c>
    </row>
    <row r="15000" customFormat="false" ht="15" hidden="false" customHeight="true" outlineLevel="0" collapsed="false">
      <c r="A15000" s="1" t="s">
        <v>25470</v>
      </c>
      <c r="B15000" s="1" t="s">
        <v>9786</v>
      </c>
      <c r="C15000" s="1" t="s">
        <v>2007</v>
      </c>
      <c r="D15000" s="1" t="n">
        <v>1</v>
      </c>
      <c r="E15000" s="16" t="n">
        <v>750.27</v>
      </c>
      <c r="F15000" s="17" t="n">
        <v>0.1</v>
      </c>
      <c r="G15000" s="16" t="n">
        <v>675.24</v>
      </c>
      <c r="I15000" s="1" t="str">
        <f aca="false">INDEX(Products!$C$2:$C$51,MATCH(C15000,Products!$A$2:$A$51,0))</f>
        <v>Books &amp; Stationery</v>
      </c>
      <c r="J15000" s="1" t="str">
        <f aca="false">INDEX(Orders!$E$2:$E$8001,MATCH(B15000,Orders!$A$2:$A$8001,0))</f>
        <v>Delivered</v>
      </c>
      <c r="K15000" s="1" t="str">
        <f aca="false">LEFT(INDEX(Orders!$C$2:$C$8001,MATCH(B15000,Orders!$A$2:$A$8001,0)),7)</f>
        <v>2025-06</v>
      </c>
    </row>
    <row r="15001" customFormat="false" ht="15" hidden="false" customHeight="true" outlineLevel="0" collapsed="false">
      <c r="A15001" s="1" t="s">
        <v>25471</v>
      </c>
      <c r="B15001" s="1" t="s">
        <v>9787</v>
      </c>
      <c r="C15001" s="1" t="s">
        <v>2002</v>
      </c>
      <c r="D15001" s="1" t="n">
        <v>1</v>
      </c>
      <c r="E15001" s="16" t="n">
        <v>392.75</v>
      </c>
      <c r="F15001" s="17" t="n">
        <v>0.05</v>
      </c>
      <c r="G15001" s="16" t="n">
        <v>373.11</v>
      </c>
      <c r="I15001" s="1" t="str">
        <f aca="false">INDEX(Products!$C$2:$C$51,MATCH(C15001,Products!$A$2:$A$51,0))</f>
        <v>Books &amp; Stationery</v>
      </c>
      <c r="J15001" s="1" t="str">
        <f aca="false">INDEX(Orders!$E$2:$E$8001,MATCH(B15001,Orders!$A$2:$A$8001,0))</f>
        <v>Delivered</v>
      </c>
      <c r="K15001" s="1" t="str">
        <f aca="false">LEFT(INDEX(Orders!$C$2:$C$8001,MATCH(B15001,Orders!$A$2:$A$8001,0)),7)</f>
        <v>2025-06</v>
      </c>
    </row>
    <row r="15002" customFormat="false" ht="15" hidden="false" customHeight="true" outlineLevel="0" collapsed="false">
      <c r="A15002" s="1" t="s">
        <v>25472</v>
      </c>
      <c r="B15002" s="1" t="s">
        <v>9787</v>
      </c>
      <c r="C15002" s="1" t="s">
        <v>1930</v>
      </c>
      <c r="D15002" s="1" t="n">
        <v>2</v>
      </c>
      <c r="E15002" s="16" t="n">
        <v>2398.35</v>
      </c>
      <c r="F15002" s="17" t="n">
        <v>0.05</v>
      </c>
      <c r="G15002" s="16" t="n">
        <v>4556.86</v>
      </c>
      <c r="I15002" s="1" t="str">
        <f aca="false">INDEX(Products!$C$2:$C$51,MATCH(C15002,Products!$A$2:$A$51,0))</f>
        <v>Electronics</v>
      </c>
      <c r="J15002" s="1" t="str">
        <f aca="false">INDEX(Orders!$E$2:$E$8001,MATCH(B15002,Orders!$A$2:$A$8001,0))</f>
        <v>Delivered</v>
      </c>
      <c r="K15002" s="1" t="str">
        <f aca="false">LEFT(INDEX(Orders!$C$2:$C$8001,MATCH(B15002,Orders!$A$2:$A$8001,0)),7)</f>
        <v>2025-06</v>
      </c>
    </row>
    <row r="15003" customFormat="false" ht="15" hidden="false" customHeight="true" outlineLevel="0" collapsed="false">
      <c r="A15003" s="1" t="s">
        <v>25473</v>
      </c>
      <c r="B15003" s="1" t="s">
        <v>9787</v>
      </c>
      <c r="C15003" s="1" t="s">
        <v>2007</v>
      </c>
      <c r="D15003" s="1" t="n">
        <v>1</v>
      </c>
      <c r="E15003" s="16" t="n">
        <v>750.27</v>
      </c>
      <c r="F15003" s="17" t="n">
        <v>0.2</v>
      </c>
      <c r="G15003" s="16" t="n">
        <v>600.22</v>
      </c>
      <c r="I15003" s="1" t="str">
        <f aca="false">INDEX(Products!$C$2:$C$51,MATCH(C15003,Products!$A$2:$A$51,0))</f>
        <v>Books &amp; Stationery</v>
      </c>
      <c r="J15003" s="1" t="str">
        <f aca="false">INDEX(Orders!$E$2:$E$8001,MATCH(B15003,Orders!$A$2:$A$8001,0))</f>
        <v>Delivered</v>
      </c>
      <c r="K15003" s="1" t="str">
        <f aca="false">LEFT(INDEX(Orders!$C$2:$C$8001,MATCH(B15003,Orders!$A$2:$A$8001,0)),7)</f>
        <v>2025-06</v>
      </c>
    </row>
    <row r="15004" customFormat="false" ht="15" hidden="false" customHeight="true" outlineLevel="0" collapsed="false">
      <c r="A15004" s="1" t="s">
        <v>25474</v>
      </c>
      <c r="B15004" s="1" t="s">
        <v>9787</v>
      </c>
      <c r="C15004" s="1" t="s">
        <v>1961</v>
      </c>
      <c r="D15004" s="1" t="n">
        <v>1</v>
      </c>
      <c r="E15004" s="16" t="n">
        <v>3493.68</v>
      </c>
      <c r="F15004" s="17" t="n">
        <v>0.2</v>
      </c>
      <c r="G15004" s="16" t="n">
        <v>2794.94</v>
      </c>
      <c r="I15004" s="1" t="str">
        <f aca="false">INDEX(Products!$C$2:$C$51,MATCH(C15004,Products!$A$2:$A$51,0))</f>
        <v>Home &amp; Kitchen</v>
      </c>
      <c r="J15004" s="1" t="str">
        <f aca="false">INDEX(Orders!$E$2:$E$8001,MATCH(B15004,Orders!$A$2:$A$8001,0))</f>
        <v>Delivered</v>
      </c>
      <c r="K15004" s="1" t="str">
        <f aca="false">LEFT(INDEX(Orders!$C$2:$C$8001,MATCH(B15004,Orders!$A$2:$A$8001,0)),7)</f>
        <v>2025-06</v>
      </c>
    </row>
    <row r="15005" customFormat="false" ht="15" hidden="false" customHeight="true" outlineLevel="0" collapsed="false">
      <c r="A15005" s="1" t="s">
        <v>25475</v>
      </c>
      <c r="B15005" s="1" t="s">
        <v>9788</v>
      </c>
      <c r="C15005" s="1" t="s">
        <v>1990</v>
      </c>
      <c r="D15005" s="1" t="n">
        <v>1</v>
      </c>
      <c r="E15005" s="16" t="n">
        <v>5311.32</v>
      </c>
      <c r="F15005" s="17" t="n">
        <v>0</v>
      </c>
      <c r="G15005" s="16" t="n">
        <v>5311.32</v>
      </c>
      <c r="I15005" s="1" t="str">
        <f aca="false">INDEX(Products!$C$2:$C$51,MATCH(C15005,Products!$A$2:$A$51,0))</f>
        <v>Sports &amp; Fitness</v>
      </c>
      <c r="J15005" s="1" t="str">
        <f aca="false">INDEX(Orders!$E$2:$E$8001,MATCH(B15005,Orders!$A$2:$A$8001,0))</f>
        <v>Delivered</v>
      </c>
      <c r="K15005" s="1" t="str">
        <f aca="false">LEFT(INDEX(Orders!$C$2:$C$8001,MATCH(B15005,Orders!$A$2:$A$8001,0)),7)</f>
        <v>2024-08</v>
      </c>
    </row>
    <row r="15006" customFormat="false" ht="15" hidden="false" customHeight="true" outlineLevel="0" collapsed="false">
      <c r="A15006" s="1" t="s">
        <v>25476</v>
      </c>
      <c r="B15006" s="1" t="s">
        <v>9788</v>
      </c>
      <c r="C15006" s="1" t="s">
        <v>1980</v>
      </c>
      <c r="D15006" s="1" t="n">
        <v>1</v>
      </c>
      <c r="E15006" s="16" t="n">
        <v>2299.69</v>
      </c>
      <c r="F15006" s="17" t="n">
        <v>0.1</v>
      </c>
      <c r="G15006" s="16" t="n">
        <v>2069.72</v>
      </c>
      <c r="I15006" s="1" t="str">
        <f aca="false">INDEX(Products!$C$2:$C$51,MATCH(C15006,Products!$A$2:$A$51,0))</f>
        <v>Beauty &amp; Personal Care</v>
      </c>
      <c r="J15006" s="1" t="str">
        <f aca="false">INDEX(Orders!$E$2:$E$8001,MATCH(B15006,Orders!$A$2:$A$8001,0))</f>
        <v>Delivered</v>
      </c>
      <c r="K15006" s="1" t="str">
        <f aca="false">LEFT(INDEX(Orders!$C$2:$C$8001,MATCH(B15006,Orders!$A$2:$A$8001,0)),7)</f>
        <v>2024-08</v>
      </c>
    </row>
    <row r="15007" customFormat="false" ht="15" hidden="false" customHeight="true" outlineLevel="0" collapsed="false">
      <c r="A15007" s="1" t="s">
        <v>25477</v>
      </c>
      <c r="B15007" s="1" t="s">
        <v>9789</v>
      </c>
      <c r="C15007" s="1" t="s">
        <v>1928</v>
      </c>
      <c r="D15007" s="1" t="n">
        <v>1</v>
      </c>
      <c r="E15007" s="16" t="n">
        <v>657.82</v>
      </c>
      <c r="F15007" s="17" t="n">
        <v>0.05</v>
      </c>
      <c r="G15007" s="16" t="n">
        <v>624.93</v>
      </c>
      <c r="I15007" s="1" t="str">
        <f aca="false">INDEX(Products!$C$2:$C$51,MATCH(C15007,Products!$A$2:$A$51,0))</f>
        <v>Electronics</v>
      </c>
      <c r="J15007" s="1" t="str">
        <f aca="false">INDEX(Orders!$E$2:$E$8001,MATCH(B15007,Orders!$A$2:$A$8001,0))</f>
        <v>Delivered</v>
      </c>
      <c r="K15007" s="1" t="str">
        <f aca="false">LEFT(INDEX(Orders!$C$2:$C$8001,MATCH(B15007,Orders!$A$2:$A$8001,0)),7)</f>
        <v>2024-10</v>
      </c>
    </row>
    <row r="15008" customFormat="false" ht="15" hidden="false" customHeight="true" outlineLevel="0" collapsed="false">
      <c r="A15008" s="1" t="s">
        <v>25478</v>
      </c>
      <c r="B15008" s="1" t="s">
        <v>9789</v>
      </c>
      <c r="C15008" s="1" t="s">
        <v>1930</v>
      </c>
      <c r="D15008" s="1" t="n">
        <v>1</v>
      </c>
      <c r="E15008" s="16" t="n">
        <v>2398.35</v>
      </c>
      <c r="F15008" s="17" t="n">
        <v>0</v>
      </c>
      <c r="G15008" s="16" t="n">
        <v>2398.35</v>
      </c>
      <c r="I15008" s="1" t="str">
        <f aca="false">INDEX(Products!$C$2:$C$51,MATCH(C15008,Products!$A$2:$A$51,0))</f>
        <v>Electronics</v>
      </c>
      <c r="J15008" s="1" t="str">
        <f aca="false">INDEX(Orders!$E$2:$E$8001,MATCH(B15008,Orders!$A$2:$A$8001,0))</f>
        <v>Delivered</v>
      </c>
      <c r="K15008" s="1" t="str">
        <f aca="false">LEFT(INDEX(Orders!$C$2:$C$8001,MATCH(B15008,Orders!$A$2:$A$8001,0)),7)</f>
        <v>2024-10</v>
      </c>
    </row>
    <row r="15009" customFormat="false" ht="15" hidden="false" customHeight="true" outlineLevel="0" collapsed="false">
      <c r="A15009" s="1" t="s">
        <v>25479</v>
      </c>
      <c r="B15009" s="1" t="s">
        <v>9790</v>
      </c>
      <c r="C15009" s="1" t="s">
        <v>1940</v>
      </c>
      <c r="D15009" s="1" t="n">
        <v>1</v>
      </c>
      <c r="E15009" s="16" t="n">
        <v>2374.52</v>
      </c>
      <c r="F15009" s="17" t="n">
        <v>0.05</v>
      </c>
      <c r="G15009" s="16" t="n">
        <v>2255.79</v>
      </c>
      <c r="I15009" s="1" t="str">
        <f aca="false">INDEX(Products!$C$2:$C$51,MATCH(C15009,Products!$A$2:$A$51,0))</f>
        <v>Fashion</v>
      </c>
      <c r="J15009" s="1" t="str">
        <f aca="false">INDEX(Orders!$E$2:$E$8001,MATCH(B15009,Orders!$A$2:$A$8001,0))</f>
        <v>Cancelled</v>
      </c>
      <c r="K15009" s="1" t="str">
        <f aca="false">LEFT(INDEX(Orders!$C$2:$C$8001,MATCH(B15009,Orders!$A$2:$A$8001,0)),7)</f>
        <v>2024-11</v>
      </c>
    </row>
    <row r="15010" customFormat="false" ht="15" hidden="false" customHeight="true" outlineLevel="0" collapsed="false">
      <c r="A15010" s="1" t="s">
        <v>25480</v>
      </c>
      <c r="B15010" s="1" t="s">
        <v>9791</v>
      </c>
      <c r="C15010" s="1" t="s">
        <v>1990</v>
      </c>
      <c r="D15010" s="1" t="n">
        <v>1</v>
      </c>
      <c r="E15010" s="16" t="n">
        <v>5311.32</v>
      </c>
      <c r="F15010" s="17" t="n">
        <v>0.1</v>
      </c>
      <c r="G15010" s="16" t="n">
        <v>4780.19</v>
      </c>
      <c r="I15010" s="1" t="str">
        <f aca="false">INDEX(Products!$C$2:$C$51,MATCH(C15010,Products!$A$2:$A$51,0))</f>
        <v>Sports &amp; Fitness</v>
      </c>
      <c r="J15010" s="1" t="str">
        <f aca="false">INDEX(Orders!$E$2:$E$8001,MATCH(B15010,Orders!$A$2:$A$8001,0))</f>
        <v>Delivered</v>
      </c>
      <c r="K15010" s="1" t="str">
        <f aca="false">LEFT(INDEX(Orders!$C$2:$C$8001,MATCH(B15010,Orders!$A$2:$A$8001,0)),7)</f>
        <v>2025-03</v>
      </c>
    </row>
    <row r="15011" customFormat="false" ht="15" hidden="false" customHeight="true" outlineLevel="0" collapsed="false">
      <c r="A15011" s="1" t="s">
        <v>25481</v>
      </c>
      <c r="B15011" s="1" t="s">
        <v>9792</v>
      </c>
      <c r="C15011" s="1" t="s">
        <v>1937</v>
      </c>
      <c r="D15011" s="1" t="n">
        <v>1</v>
      </c>
      <c r="E15011" s="16" t="n">
        <v>1364.75</v>
      </c>
      <c r="F15011" s="17" t="n">
        <v>0.05</v>
      </c>
      <c r="G15011" s="16" t="n">
        <v>1296.51</v>
      </c>
      <c r="I15011" s="1" t="str">
        <f aca="false">INDEX(Products!$C$2:$C$51,MATCH(C15011,Products!$A$2:$A$51,0))</f>
        <v>Fashion</v>
      </c>
      <c r="J15011" s="1" t="str">
        <f aca="false">INDEX(Orders!$E$2:$E$8001,MATCH(B15011,Orders!$A$2:$A$8001,0))</f>
        <v>Delivered</v>
      </c>
      <c r="K15011" s="1" t="str">
        <f aca="false">LEFT(INDEX(Orders!$C$2:$C$8001,MATCH(B15011,Orders!$A$2:$A$8001,0)),7)</f>
        <v>2024-01</v>
      </c>
    </row>
    <row r="15012" customFormat="false" ht="15" hidden="false" customHeight="true" outlineLevel="0" collapsed="false">
      <c r="A15012" s="1" t="s">
        <v>25482</v>
      </c>
      <c r="B15012" s="1" t="s">
        <v>9792</v>
      </c>
      <c r="C15012" s="1" t="s">
        <v>1940</v>
      </c>
      <c r="D15012" s="1" t="n">
        <v>2</v>
      </c>
      <c r="E15012" s="16" t="n">
        <v>2374.52</v>
      </c>
      <c r="F15012" s="17" t="n">
        <v>0.1</v>
      </c>
      <c r="G15012" s="16" t="n">
        <v>4274.14</v>
      </c>
      <c r="I15012" s="1" t="str">
        <f aca="false">INDEX(Products!$C$2:$C$51,MATCH(C15012,Products!$A$2:$A$51,0))</f>
        <v>Fashion</v>
      </c>
      <c r="J15012" s="1" t="str">
        <f aca="false">INDEX(Orders!$E$2:$E$8001,MATCH(B15012,Orders!$A$2:$A$8001,0))</f>
        <v>Delivered</v>
      </c>
      <c r="K15012" s="1" t="str">
        <f aca="false">LEFT(INDEX(Orders!$C$2:$C$8001,MATCH(B15012,Orders!$A$2:$A$8001,0)),7)</f>
        <v>2024-01</v>
      </c>
    </row>
    <row r="15013" customFormat="false" ht="15" hidden="false" customHeight="true" outlineLevel="0" collapsed="false">
      <c r="A15013" s="1" t="s">
        <v>25483</v>
      </c>
      <c r="B15013" s="1" t="s">
        <v>9793</v>
      </c>
      <c r="C15013" s="1" t="s">
        <v>1924</v>
      </c>
      <c r="D15013" s="1" t="n">
        <v>1</v>
      </c>
      <c r="E15013" s="16" t="n">
        <v>1971</v>
      </c>
      <c r="F15013" s="17" t="n">
        <v>0</v>
      </c>
      <c r="G15013" s="16" t="n">
        <v>1971</v>
      </c>
      <c r="I15013" s="1" t="str">
        <f aca="false">INDEX(Products!$C$2:$C$51,MATCH(C15013,Products!$A$2:$A$51,0))</f>
        <v>Electronics</v>
      </c>
      <c r="J15013" s="1" t="str">
        <f aca="false">INDEX(Orders!$E$2:$E$8001,MATCH(B15013,Orders!$A$2:$A$8001,0))</f>
        <v>Delivered</v>
      </c>
      <c r="K15013" s="1" t="str">
        <f aca="false">LEFT(INDEX(Orders!$C$2:$C$8001,MATCH(B15013,Orders!$A$2:$A$8001,0)),7)</f>
        <v>2025-07</v>
      </c>
    </row>
    <row r="15014" customFormat="false" ht="15" hidden="false" customHeight="true" outlineLevel="0" collapsed="false">
      <c r="A15014" s="1" t="s">
        <v>25484</v>
      </c>
      <c r="B15014" s="1" t="s">
        <v>9793</v>
      </c>
      <c r="C15014" s="1" t="s">
        <v>1940</v>
      </c>
      <c r="D15014" s="1" t="n">
        <v>3</v>
      </c>
      <c r="E15014" s="16" t="n">
        <v>2374.52</v>
      </c>
      <c r="F15014" s="17" t="n">
        <v>0.05</v>
      </c>
      <c r="G15014" s="16" t="n">
        <v>6767.38</v>
      </c>
      <c r="I15014" s="1" t="str">
        <f aca="false">INDEX(Products!$C$2:$C$51,MATCH(C15014,Products!$A$2:$A$51,0))</f>
        <v>Fashion</v>
      </c>
      <c r="J15014" s="1" t="str">
        <f aca="false">INDEX(Orders!$E$2:$E$8001,MATCH(B15014,Orders!$A$2:$A$8001,0))</f>
        <v>Delivered</v>
      </c>
      <c r="K15014" s="1" t="str">
        <f aca="false">LEFT(INDEX(Orders!$C$2:$C$8001,MATCH(B15014,Orders!$A$2:$A$8001,0)),7)</f>
        <v>2025-07</v>
      </c>
    </row>
    <row r="15015" customFormat="false" ht="15" hidden="false" customHeight="true" outlineLevel="0" collapsed="false">
      <c r="A15015" s="1" t="s">
        <v>25485</v>
      </c>
      <c r="B15015" s="1" t="s">
        <v>9793</v>
      </c>
      <c r="C15015" s="1" t="s">
        <v>1953</v>
      </c>
      <c r="D15015" s="1" t="n">
        <v>2</v>
      </c>
      <c r="E15015" s="16" t="n">
        <v>4914.12</v>
      </c>
      <c r="F15015" s="17" t="n">
        <v>0.15</v>
      </c>
      <c r="G15015" s="16" t="n">
        <v>8354</v>
      </c>
      <c r="I15015" s="1" t="str">
        <f aca="false">INDEX(Products!$C$2:$C$51,MATCH(C15015,Products!$A$2:$A$51,0))</f>
        <v>Fashion</v>
      </c>
      <c r="J15015" s="1" t="str">
        <f aca="false">INDEX(Orders!$E$2:$E$8001,MATCH(B15015,Orders!$A$2:$A$8001,0))</f>
        <v>Delivered</v>
      </c>
      <c r="K15015" s="1" t="str">
        <f aca="false">LEFT(INDEX(Orders!$C$2:$C$8001,MATCH(B15015,Orders!$A$2:$A$8001,0)),7)</f>
        <v>2025-07</v>
      </c>
    </row>
    <row r="15016" customFormat="false" ht="15" hidden="false" customHeight="true" outlineLevel="0" collapsed="false">
      <c r="A15016" s="1" t="s">
        <v>25486</v>
      </c>
      <c r="B15016" s="1" t="s">
        <v>9794</v>
      </c>
      <c r="C15016" s="1" t="s">
        <v>1975</v>
      </c>
      <c r="D15016" s="1" t="n">
        <v>1</v>
      </c>
      <c r="E15016" s="16" t="n">
        <v>862.99</v>
      </c>
      <c r="F15016" s="17" t="n">
        <v>0.15</v>
      </c>
      <c r="G15016" s="16" t="n">
        <v>733.54</v>
      </c>
      <c r="I15016" s="1" t="str">
        <f aca="false">INDEX(Products!$C$2:$C$51,MATCH(C15016,Products!$A$2:$A$51,0))</f>
        <v>Beauty &amp; Personal Care</v>
      </c>
      <c r="J15016" s="1" t="str">
        <f aca="false">INDEX(Orders!$E$2:$E$8001,MATCH(B15016,Orders!$A$2:$A$8001,0))</f>
        <v>Delivered</v>
      </c>
      <c r="K15016" s="1" t="str">
        <f aca="false">LEFT(INDEX(Orders!$C$2:$C$8001,MATCH(B15016,Orders!$A$2:$A$8001,0)),7)</f>
        <v>2024-11</v>
      </c>
    </row>
    <row r="15017" customFormat="false" ht="15" hidden="false" customHeight="true" outlineLevel="0" collapsed="false">
      <c r="A15017" s="1" t="s">
        <v>25487</v>
      </c>
      <c r="B15017" s="1" t="s">
        <v>9794</v>
      </c>
      <c r="C15017" s="1" t="s">
        <v>2006</v>
      </c>
      <c r="D15017" s="1" t="n">
        <v>1</v>
      </c>
      <c r="E15017" s="16" t="n">
        <v>482.17</v>
      </c>
      <c r="F15017" s="17" t="n">
        <v>0</v>
      </c>
      <c r="G15017" s="16" t="n">
        <v>482.17</v>
      </c>
      <c r="I15017" s="1" t="str">
        <f aca="false">INDEX(Products!$C$2:$C$51,MATCH(C15017,Products!$A$2:$A$51,0))</f>
        <v>Books &amp; Stationery</v>
      </c>
      <c r="J15017" s="1" t="str">
        <f aca="false">INDEX(Orders!$E$2:$E$8001,MATCH(B15017,Orders!$A$2:$A$8001,0))</f>
        <v>Delivered</v>
      </c>
      <c r="K15017" s="1" t="str">
        <f aca="false">LEFT(INDEX(Orders!$C$2:$C$8001,MATCH(B15017,Orders!$A$2:$A$8001,0)),7)</f>
        <v>2024-11</v>
      </c>
    </row>
    <row r="15018" customFormat="false" ht="15" hidden="false" customHeight="true" outlineLevel="0" collapsed="false">
      <c r="A15018" s="1" t="s">
        <v>25488</v>
      </c>
      <c r="B15018" s="1" t="s">
        <v>9795</v>
      </c>
      <c r="C15018" s="1" t="s">
        <v>2006</v>
      </c>
      <c r="D15018" s="1" t="n">
        <v>1</v>
      </c>
      <c r="E15018" s="16" t="n">
        <v>482.17</v>
      </c>
      <c r="F15018" s="17" t="n">
        <v>0.05</v>
      </c>
      <c r="G15018" s="16" t="n">
        <v>458.06</v>
      </c>
      <c r="I15018" s="1" t="str">
        <f aca="false">INDEX(Products!$C$2:$C$51,MATCH(C15018,Products!$A$2:$A$51,0))</f>
        <v>Books &amp; Stationery</v>
      </c>
      <c r="J15018" s="1" t="str">
        <f aca="false">INDEX(Orders!$E$2:$E$8001,MATCH(B15018,Orders!$A$2:$A$8001,0))</f>
        <v>Delivered</v>
      </c>
      <c r="K15018" s="1" t="str">
        <f aca="false">LEFT(INDEX(Orders!$C$2:$C$8001,MATCH(B15018,Orders!$A$2:$A$8001,0)),7)</f>
        <v>2024-04</v>
      </c>
    </row>
    <row r="15019" customFormat="false" ht="15" hidden="false" customHeight="true" outlineLevel="0" collapsed="false">
      <c r="A15019" s="1" t="s">
        <v>25489</v>
      </c>
      <c r="B15019" s="1" t="s">
        <v>9796</v>
      </c>
      <c r="C15019" s="1" t="s">
        <v>1977</v>
      </c>
      <c r="D15019" s="1" t="n">
        <v>1</v>
      </c>
      <c r="E15019" s="16" t="n">
        <v>2386.05</v>
      </c>
      <c r="F15019" s="17" t="n">
        <v>0</v>
      </c>
      <c r="G15019" s="16" t="n">
        <v>2386.05</v>
      </c>
      <c r="I15019" s="1" t="str">
        <f aca="false">INDEX(Products!$C$2:$C$51,MATCH(C15019,Products!$A$2:$A$51,0))</f>
        <v>Beauty &amp; Personal Care</v>
      </c>
      <c r="J15019" s="1" t="str">
        <f aca="false">INDEX(Orders!$E$2:$E$8001,MATCH(B15019,Orders!$A$2:$A$8001,0))</f>
        <v>Delivered</v>
      </c>
      <c r="K15019" s="1" t="str">
        <f aca="false">LEFT(INDEX(Orders!$C$2:$C$8001,MATCH(B15019,Orders!$A$2:$A$8001,0)),7)</f>
        <v>2024-11</v>
      </c>
    </row>
    <row r="15020" customFormat="false" ht="15" hidden="false" customHeight="true" outlineLevel="0" collapsed="false">
      <c r="A15020" s="1" t="s">
        <v>25490</v>
      </c>
      <c r="B15020" s="1" t="s">
        <v>9797</v>
      </c>
      <c r="C15020" s="1" t="s">
        <v>2006</v>
      </c>
      <c r="D15020" s="1" t="n">
        <v>3</v>
      </c>
      <c r="E15020" s="16" t="n">
        <v>482.17</v>
      </c>
      <c r="F15020" s="17" t="n">
        <v>0.05</v>
      </c>
      <c r="G15020" s="16" t="n">
        <v>1374.18</v>
      </c>
      <c r="I15020" s="1" t="str">
        <f aca="false">INDEX(Products!$C$2:$C$51,MATCH(C15020,Products!$A$2:$A$51,0))</f>
        <v>Books &amp; Stationery</v>
      </c>
      <c r="J15020" s="1" t="str">
        <f aca="false">INDEX(Orders!$E$2:$E$8001,MATCH(B15020,Orders!$A$2:$A$8001,0))</f>
        <v>Delivered</v>
      </c>
      <c r="K15020" s="1" t="str">
        <f aca="false">LEFT(INDEX(Orders!$C$2:$C$8001,MATCH(B15020,Orders!$A$2:$A$8001,0)),7)</f>
        <v>2025-06</v>
      </c>
    </row>
    <row r="15021" customFormat="false" ht="15" hidden="false" customHeight="true" outlineLevel="0" collapsed="false">
      <c r="A15021" s="1" t="s">
        <v>25491</v>
      </c>
      <c r="B15021" s="1" t="s">
        <v>9798</v>
      </c>
      <c r="C15021" s="1" t="s">
        <v>1930</v>
      </c>
      <c r="D15021" s="1" t="n">
        <v>1</v>
      </c>
      <c r="E15021" s="16" t="n">
        <v>2398.35</v>
      </c>
      <c r="F15021" s="17" t="n">
        <v>0.1</v>
      </c>
      <c r="G15021" s="16" t="n">
        <v>2158.52</v>
      </c>
      <c r="I15021" s="1" t="str">
        <f aca="false">INDEX(Products!$C$2:$C$51,MATCH(C15021,Products!$A$2:$A$51,0))</f>
        <v>Electronics</v>
      </c>
      <c r="J15021" s="1" t="str">
        <f aca="false">INDEX(Orders!$E$2:$E$8001,MATCH(B15021,Orders!$A$2:$A$8001,0))</f>
        <v>Delivered</v>
      </c>
      <c r="K15021" s="1" t="str">
        <f aca="false">LEFT(INDEX(Orders!$C$2:$C$8001,MATCH(B15021,Orders!$A$2:$A$8001,0)),7)</f>
        <v>2025-11</v>
      </c>
    </row>
    <row r="15022" customFormat="false" ht="15" hidden="false" customHeight="true" outlineLevel="0" collapsed="false">
      <c r="A15022" s="1" t="s">
        <v>25492</v>
      </c>
      <c r="B15022" s="1" t="s">
        <v>9799</v>
      </c>
      <c r="C15022" s="1" t="s">
        <v>2006</v>
      </c>
      <c r="D15022" s="1" t="n">
        <v>3</v>
      </c>
      <c r="E15022" s="16" t="n">
        <v>482.17</v>
      </c>
      <c r="F15022" s="17" t="n">
        <v>0</v>
      </c>
      <c r="G15022" s="16" t="n">
        <v>1446.51</v>
      </c>
      <c r="I15022" s="1" t="str">
        <f aca="false">INDEX(Products!$C$2:$C$51,MATCH(C15022,Products!$A$2:$A$51,0))</f>
        <v>Books &amp; Stationery</v>
      </c>
      <c r="J15022" s="1" t="str">
        <f aca="false">INDEX(Orders!$E$2:$E$8001,MATCH(B15022,Orders!$A$2:$A$8001,0))</f>
        <v>Delivered</v>
      </c>
      <c r="K15022" s="1" t="str">
        <f aca="false">LEFT(INDEX(Orders!$C$2:$C$8001,MATCH(B15022,Orders!$A$2:$A$8001,0)),7)</f>
        <v>2025-07</v>
      </c>
    </row>
    <row r="15023" customFormat="false" ht="15" hidden="false" customHeight="true" outlineLevel="0" collapsed="false">
      <c r="A15023" s="1" t="s">
        <v>25493</v>
      </c>
      <c r="B15023" s="1" t="s">
        <v>9799</v>
      </c>
      <c r="C15023" s="1" t="s">
        <v>1926</v>
      </c>
      <c r="D15023" s="1" t="n">
        <v>1</v>
      </c>
      <c r="E15023" s="16" t="n">
        <v>1478.08</v>
      </c>
      <c r="F15023" s="17" t="n">
        <v>0.05</v>
      </c>
      <c r="G15023" s="16" t="n">
        <v>1404.18</v>
      </c>
      <c r="I15023" s="1" t="str">
        <f aca="false">INDEX(Products!$C$2:$C$51,MATCH(C15023,Products!$A$2:$A$51,0))</f>
        <v>Electronics</v>
      </c>
      <c r="J15023" s="1" t="str">
        <f aca="false">INDEX(Orders!$E$2:$E$8001,MATCH(B15023,Orders!$A$2:$A$8001,0))</f>
        <v>Delivered</v>
      </c>
      <c r="K15023" s="1" t="str">
        <f aca="false">LEFT(INDEX(Orders!$C$2:$C$8001,MATCH(B15023,Orders!$A$2:$A$8001,0)),7)</f>
        <v>2025-07</v>
      </c>
    </row>
    <row r="15024" customFormat="false" ht="15" hidden="false" customHeight="true" outlineLevel="0" collapsed="false">
      <c r="A15024" s="1" t="s">
        <v>25494</v>
      </c>
      <c r="B15024" s="1" t="s">
        <v>9800</v>
      </c>
      <c r="C15024" s="1" t="s">
        <v>2006</v>
      </c>
      <c r="D15024" s="1" t="n">
        <v>1</v>
      </c>
      <c r="E15024" s="16" t="n">
        <v>482.17</v>
      </c>
      <c r="F15024" s="17" t="n">
        <v>0</v>
      </c>
      <c r="G15024" s="16" t="n">
        <v>482.17</v>
      </c>
      <c r="I15024" s="1" t="str">
        <f aca="false">INDEX(Products!$C$2:$C$51,MATCH(C15024,Products!$A$2:$A$51,0))</f>
        <v>Books &amp; Stationery</v>
      </c>
      <c r="J15024" s="1" t="str">
        <f aca="false">INDEX(Orders!$E$2:$E$8001,MATCH(B15024,Orders!$A$2:$A$8001,0))</f>
        <v>Delivered</v>
      </c>
      <c r="K15024" s="1" t="str">
        <f aca="false">LEFT(INDEX(Orders!$C$2:$C$8001,MATCH(B15024,Orders!$A$2:$A$8001,0)),7)</f>
        <v>2024-08</v>
      </c>
    </row>
    <row r="15025" customFormat="false" ht="15" hidden="false" customHeight="true" outlineLevel="0" collapsed="false">
      <c r="A15025" s="1" t="s">
        <v>25495</v>
      </c>
      <c r="B15025" s="1" t="s">
        <v>9800</v>
      </c>
      <c r="C15025" s="1" t="s">
        <v>1976</v>
      </c>
      <c r="D15025" s="1" t="n">
        <v>1</v>
      </c>
      <c r="E15025" s="16" t="n">
        <v>1603.35</v>
      </c>
      <c r="F15025" s="17" t="n">
        <v>0.05</v>
      </c>
      <c r="G15025" s="16" t="n">
        <v>1523.18</v>
      </c>
      <c r="I15025" s="1" t="str">
        <f aca="false">INDEX(Products!$C$2:$C$51,MATCH(C15025,Products!$A$2:$A$51,0))</f>
        <v>Beauty &amp; Personal Care</v>
      </c>
      <c r="J15025" s="1" t="str">
        <f aca="false">INDEX(Orders!$E$2:$E$8001,MATCH(B15025,Orders!$A$2:$A$8001,0))</f>
        <v>Delivered</v>
      </c>
      <c r="K15025" s="1" t="str">
        <f aca="false">LEFT(INDEX(Orders!$C$2:$C$8001,MATCH(B15025,Orders!$A$2:$A$8001,0)),7)</f>
        <v>2024-08</v>
      </c>
    </row>
    <row r="15026" customFormat="false" ht="15" hidden="false" customHeight="true" outlineLevel="0" collapsed="false">
      <c r="A15026" s="1" t="s">
        <v>25496</v>
      </c>
      <c r="B15026" s="1" t="s">
        <v>9800</v>
      </c>
      <c r="C15026" s="1" t="s">
        <v>1984</v>
      </c>
      <c r="D15026" s="1" t="n">
        <v>2</v>
      </c>
      <c r="E15026" s="16" t="n">
        <v>1134.82</v>
      </c>
      <c r="F15026" s="17" t="n">
        <v>0</v>
      </c>
      <c r="G15026" s="16" t="n">
        <v>2269.64</v>
      </c>
      <c r="I15026" s="1" t="str">
        <f aca="false">INDEX(Products!$C$2:$C$51,MATCH(C15026,Products!$A$2:$A$51,0))</f>
        <v>Beauty &amp; Personal Care</v>
      </c>
      <c r="J15026" s="1" t="str">
        <f aca="false">INDEX(Orders!$E$2:$E$8001,MATCH(B15026,Orders!$A$2:$A$8001,0))</f>
        <v>Delivered</v>
      </c>
      <c r="K15026" s="1" t="str">
        <f aca="false">LEFT(INDEX(Orders!$C$2:$C$8001,MATCH(B15026,Orders!$A$2:$A$8001,0)),7)</f>
        <v>2024-08</v>
      </c>
    </row>
    <row r="15027" customFormat="false" ht="15" hidden="false" customHeight="true" outlineLevel="0" collapsed="false">
      <c r="A15027" s="1" t="s">
        <v>25497</v>
      </c>
      <c r="B15027" s="1" t="s">
        <v>9800</v>
      </c>
      <c r="C15027" s="1" t="s">
        <v>1940</v>
      </c>
      <c r="D15027" s="1" t="n">
        <v>1</v>
      </c>
      <c r="E15027" s="16" t="n">
        <v>2374.52</v>
      </c>
      <c r="F15027" s="17" t="n">
        <v>0</v>
      </c>
      <c r="G15027" s="16" t="n">
        <v>2374.52</v>
      </c>
      <c r="I15027" s="1" t="str">
        <f aca="false">INDEX(Products!$C$2:$C$51,MATCH(C15027,Products!$A$2:$A$51,0))</f>
        <v>Fashion</v>
      </c>
      <c r="J15027" s="1" t="str">
        <f aca="false">INDEX(Orders!$E$2:$E$8001,MATCH(B15027,Orders!$A$2:$A$8001,0))</f>
        <v>Delivered</v>
      </c>
      <c r="K15027" s="1" t="str">
        <f aca="false">LEFT(INDEX(Orders!$C$2:$C$8001,MATCH(B15027,Orders!$A$2:$A$8001,0)),7)</f>
        <v>2024-08</v>
      </c>
    </row>
    <row r="15028" customFormat="false" ht="15" hidden="false" customHeight="true" outlineLevel="0" collapsed="false">
      <c r="A15028" s="1" t="s">
        <v>25498</v>
      </c>
      <c r="B15028" s="1" t="s">
        <v>9801</v>
      </c>
      <c r="C15028" s="1" t="s">
        <v>2007</v>
      </c>
      <c r="D15028" s="1" t="n">
        <v>1</v>
      </c>
      <c r="E15028" s="16" t="n">
        <v>750.27</v>
      </c>
      <c r="F15028" s="17" t="n">
        <v>0</v>
      </c>
      <c r="G15028" s="16" t="n">
        <v>750.27</v>
      </c>
      <c r="I15028" s="1" t="str">
        <f aca="false">INDEX(Products!$C$2:$C$51,MATCH(C15028,Products!$A$2:$A$51,0))</f>
        <v>Books &amp; Stationery</v>
      </c>
      <c r="J15028" s="1" t="str">
        <f aca="false">INDEX(Orders!$E$2:$E$8001,MATCH(B15028,Orders!$A$2:$A$8001,0))</f>
        <v>Returned</v>
      </c>
      <c r="K15028" s="1" t="str">
        <f aca="false">LEFT(INDEX(Orders!$C$2:$C$8001,MATCH(B15028,Orders!$A$2:$A$8001,0)),7)</f>
        <v>2024-11</v>
      </c>
    </row>
    <row r="15029" customFormat="false" ht="15" hidden="false" customHeight="true" outlineLevel="0" collapsed="false">
      <c r="A15029" s="1" t="s">
        <v>25499</v>
      </c>
      <c r="B15029" s="1" t="s">
        <v>9801</v>
      </c>
      <c r="C15029" s="1" t="s">
        <v>2006</v>
      </c>
      <c r="D15029" s="1" t="n">
        <v>1</v>
      </c>
      <c r="E15029" s="16" t="n">
        <v>482.17</v>
      </c>
      <c r="F15029" s="17" t="n">
        <v>0.05</v>
      </c>
      <c r="G15029" s="16" t="n">
        <v>458.06</v>
      </c>
      <c r="I15029" s="1" t="str">
        <f aca="false">INDEX(Products!$C$2:$C$51,MATCH(C15029,Products!$A$2:$A$51,0))</f>
        <v>Books &amp; Stationery</v>
      </c>
      <c r="J15029" s="1" t="str">
        <f aca="false">INDEX(Orders!$E$2:$E$8001,MATCH(B15029,Orders!$A$2:$A$8001,0))</f>
        <v>Returned</v>
      </c>
      <c r="K15029" s="1" t="str">
        <f aca="false">LEFT(INDEX(Orders!$C$2:$C$8001,MATCH(B15029,Orders!$A$2:$A$8001,0)),7)</f>
        <v>2024-11</v>
      </c>
    </row>
    <row r="15030" customFormat="false" ht="15" hidden="false" customHeight="true" outlineLevel="0" collapsed="false">
      <c r="A15030" s="1" t="s">
        <v>25500</v>
      </c>
      <c r="B15030" s="1" t="s">
        <v>9802</v>
      </c>
      <c r="C15030" s="1" t="s">
        <v>1961</v>
      </c>
      <c r="D15030" s="1" t="n">
        <v>1</v>
      </c>
      <c r="E15030" s="16" t="n">
        <v>3493.68</v>
      </c>
      <c r="F15030" s="17" t="n">
        <v>0.05</v>
      </c>
      <c r="G15030" s="16" t="n">
        <v>3319</v>
      </c>
      <c r="I15030" s="1" t="str">
        <f aca="false">INDEX(Products!$C$2:$C$51,MATCH(C15030,Products!$A$2:$A$51,0))</f>
        <v>Home &amp; Kitchen</v>
      </c>
      <c r="J15030" s="1" t="str">
        <f aca="false">INDEX(Orders!$E$2:$E$8001,MATCH(B15030,Orders!$A$2:$A$8001,0))</f>
        <v>Delivered</v>
      </c>
      <c r="K15030" s="1" t="str">
        <f aca="false">LEFT(INDEX(Orders!$C$2:$C$8001,MATCH(B15030,Orders!$A$2:$A$8001,0)),7)</f>
        <v>2024-09</v>
      </c>
    </row>
    <row r="15031" customFormat="false" ht="15" hidden="false" customHeight="true" outlineLevel="0" collapsed="false">
      <c r="A15031" s="1" t="s">
        <v>25501</v>
      </c>
      <c r="B15031" s="1" t="s">
        <v>9802</v>
      </c>
      <c r="C15031" s="1" t="s">
        <v>2006</v>
      </c>
      <c r="D15031" s="1" t="n">
        <v>1</v>
      </c>
      <c r="E15031" s="16" t="n">
        <v>482.17</v>
      </c>
      <c r="F15031" s="17" t="n">
        <v>0.1</v>
      </c>
      <c r="G15031" s="16" t="n">
        <v>433.95</v>
      </c>
      <c r="I15031" s="1" t="str">
        <f aca="false">INDEX(Products!$C$2:$C$51,MATCH(C15031,Products!$A$2:$A$51,0))</f>
        <v>Books &amp; Stationery</v>
      </c>
      <c r="J15031" s="1" t="str">
        <f aca="false">INDEX(Orders!$E$2:$E$8001,MATCH(B15031,Orders!$A$2:$A$8001,0))</f>
        <v>Delivered</v>
      </c>
      <c r="K15031" s="1" t="str">
        <f aca="false">LEFT(INDEX(Orders!$C$2:$C$8001,MATCH(B15031,Orders!$A$2:$A$8001,0)),7)</f>
        <v>2024-09</v>
      </c>
    </row>
    <row r="15032" customFormat="false" ht="15" hidden="false" customHeight="true" outlineLevel="0" collapsed="false">
      <c r="A15032" s="1" t="s">
        <v>25502</v>
      </c>
      <c r="B15032" s="1" t="s">
        <v>9803</v>
      </c>
      <c r="C15032" s="1" t="s">
        <v>1935</v>
      </c>
      <c r="D15032" s="1" t="n">
        <v>1</v>
      </c>
      <c r="E15032" s="16" t="n">
        <v>14558.72</v>
      </c>
      <c r="F15032" s="17" t="n">
        <v>0</v>
      </c>
      <c r="G15032" s="16" t="n">
        <v>14558.72</v>
      </c>
      <c r="I15032" s="1" t="str">
        <f aca="false">INDEX(Products!$C$2:$C$51,MATCH(C15032,Products!$A$2:$A$51,0))</f>
        <v>Electronics</v>
      </c>
      <c r="J15032" s="1" t="str">
        <f aca="false">INDEX(Orders!$E$2:$E$8001,MATCH(B15032,Orders!$A$2:$A$8001,0))</f>
        <v>Delivered</v>
      </c>
      <c r="K15032" s="1" t="str">
        <f aca="false">LEFT(INDEX(Orders!$C$2:$C$8001,MATCH(B15032,Orders!$A$2:$A$8001,0)),7)</f>
        <v>2025-09</v>
      </c>
    </row>
    <row r="15033" customFormat="false" ht="15" hidden="false" customHeight="true" outlineLevel="0" collapsed="false">
      <c r="A15033" s="1" t="s">
        <v>25503</v>
      </c>
      <c r="B15033" s="1" t="s">
        <v>9804</v>
      </c>
      <c r="C15033" s="1" t="s">
        <v>1990</v>
      </c>
      <c r="D15033" s="1" t="n">
        <v>2</v>
      </c>
      <c r="E15033" s="16" t="n">
        <v>5311.32</v>
      </c>
      <c r="F15033" s="17" t="n">
        <v>0.1</v>
      </c>
      <c r="G15033" s="16" t="n">
        <v>9560.38</v>
      </c>
      <c r="I15033" s="1" t="str">
        <f aca="false">INDEX(Products!$C$2:$C$51,MATCH(C15033,Products!$A$2:$A$51,0))</f>
        <v>Sports &amp; Fitness</v>
      </c>
      <c r="J15033" s="1" t="str">
        <f aca="false">INDEX(Orders!$E$2:$E$8001,MATCH(B15033,Orders!$A$2:$A$8001,0))</f>
        <v>Delivered</v>
      </c>
      <c r="K15033" s="1" t="str">
        <f aca="false">LEFT(INDEX(Orders!$C$2:$C$8001,MATCH(B15033,Orders!$A$2:$A$8001,0)),7)</f>
        <v>2025-10</v>
      </c>
    </row>
    <row r="15034" customFormat="false" ht="15" hidden="false" customHeight="true" outlineLevel="0" collapsed="false">
      <c r="A15034" s="1" t="s">
        <v>25504</v>
      </c>
      <c r="B15034" s="1" t="s">
        <v>9804</v>
      </c>
      <c r="C15034" s="1" t="s">
        <v>1977</v>
      </c>
      <c r="D15034" s="1" t="n">
        <v>1</v>
      </c>
      <c r="E15034" s="16" t="n">
        <v>2386.05</v>
      </c>
      <c r="F15034" s="17" t="n">
        <v>0.2</v>
      </c>
      <c r="G15034" s="16" t="n">
        <v>1908.84</v>
      </c>
      <c r="I15034" s="1" t="str">
        <f aca="false">INDEX(Products!$C$2:$C$51,MATCH(C15034,Products!$A$2:$A$51,0))</f>
        <v>Beauty &amp; Personal Care</v>
      </c>
      <c r="J15034" s="1" t="str">
        <f aca="false">INDEX(Orders!$E$2:$E$8001,MATCH(B15034,Orders!$A$2:$A$8001,0))</f>
        <v>Delivered</v>
      </c>
      <c r="K15034" s="1" t="str">
        <f aca="false">LEFT(INDEX(Orders!$C$2:$C$8001,MATCH(B15034,Orders!$A$2:$A$8001,0)),7)</f>
        <v>2025-10</v>
      </c>
    </row>
    <row r="15035" customFormat="false" ht="15" hidden="false" customHeight="true" outlineLevel="0" collapsed="false">
      <c r="A15035" s="1" t="s">
        <v>25505</v>
      </c>
      <c r="B15035" s="1" t="s">
        <v>9805</v>
      </c>
      <c r="C15035" s="1" t="s">
        <v>1971</v>
      </c>
      <c r="D15035" s="1" t="n">
        <v>2</v>
      </c>
      <c r="E15035" s="16" t="n">
        <v>2073.63</v>
      </c>
      <c r="F15035" s="17" t="n">
        <v>0</v>
      </c>
      <c r="G15035" s="16" t="n">
        <v>4147.26</v>
      </c>
      <c r="I15035" s="1" t="str">
        <f aca="false">INDEX(Products!$C$2:$C$51,MATCH(C15035,Products!$A$2:$A$51,0))</f>
        <v>Home &amp; Kitchen</v>
      </c>
      <c r="J15035" s="1" t="str">
        <f aca="false">INDEX(Orders!$E$2:$E$8001,MATCH(B15035,Orders!$A$2:$A$8001,0))</f>
        <v>Delivered</v>
      </c>
      <c r="K15035" s="1" t="str">
        <f aca="false">LEFT(INDEX(Orders!$C$2:$C$8001,MATCH(B15035,Orders!$A$2:$A$8001,0)),7)</f>
        <v>2025-09</v>
      </c>
    </row>
    <row r="15036" customFormat="false" ht="15" hidden="false" customHeight="true" outlineLevel="0" collapsed="false">
      <c r="A15036" s="1" t="s">
        <v>25506</v>
      </c>
      <c r="B15036" s="1" t="s">
        <v>9806</v>
      </c>
      <c r="C15036" s="1" t="s">
        <v>1969</v>
      </c>
      <c r="D15036" s="1" t="n">
        <v>1</v>
      </c>
      <c r="E15036" s="16" t="n">
        <v>9171.98</v>
      </c>
      <c r="F15036" s="17" t="n">
        <v>0</v>
      </c>
      <c r="G15036" s="16" t="n">
        <v>9171.98</v>
      </c>
      <c r="I15036" s="1" t="str">
        <f aca="false">INDEX(Products!$C$2:$C$51,MATCH(C15036,Products!$A$2:$A$51,0))</f>
        <v>Home &amp; Kitchen</v>
      </c>
      <c r="J15036" s="1" t="str">
        <f aca="false">INDEX(Orders!$E$2:$E$8001,MATCH(B15036,Orders!$A$2:$A$8001,0))</f>
        <v>Delivered</v>
      </c>
      <c r="K15036" s="1" t="str">
        <f aca="false">LEFT(INDEX(Orders!$C$2:$C$8001,MATCH(B15036,Orders!$A$2:$A$8001,0)),7)</f>
        <v>2025-10</v>
      </c>
    </row>
    <row r="15037" customFormat="false" ht="15" hidden="false" customHeight="true" outlineLevel="0" collapsed="false">
      <c r="A15037" s="1" t="s">
        <v>25507</v>
      </c>
      <c r="B15037" s="1" t="s">
        <v>9807</v>
      </c>
      <c r="C15037" s="1" t="s">
        <v>1961</v>
      </c>
      <c r="D15037" s="1" t="n">
        <v>2</v>
      </c>
      <c r="E15037" s="16" t="n">
        <v>3493.68</v>
      </c>
      <c r="F15037" s="17" t="n">
        <v>0</v>
      </c>
      <c r="G15037" s="16" t="n">
        <v>6987.36</v>
      </c>
      <c r="I15037" s="1" t="str">
        <f aca="false">INDEX(Products!$C$2:$C$51,MATCH(C15037,Products!$A$2:$A$51,0))</f>
        <v>Home &amp; Kitchen</v>
      </c>
      <c r="J15037" s="1" t="str">
        <f aca="false">INDEX(Orders!$E$2:$E$8001,MATCH(B15037,Orders!$A$2:$A$8001,0))</f>
        <v>Delivered</v>
      </c>
      <c r="K15037" s="1" t="str">
        <f aca="false">LEFT(INDEX(Orders!$C$2:$C$8001,MATCH(B15037,Orders!$A$2:$A$8001,0)),7)</f>
        <v>2025-03</v>
      </c>
    </row>
    <row r="15038" customFormat="false" ht="15" hidden="false" customHeight="true" outlineLevel="0" collapsed="false">
      <c r="A15038" s="1" t="s">
        <v>25508</v>
      </c>
      <c r="B15038" s="1" t="s">
        <v>9808</v>
      </c>
      <c r="C15038" s="1" t="s">
        <v>2006</v>
      </c>
      <c r="D15038" s="1" t="n">
        <v>1</v>
      </c>
      <c r="E15038" s="16" t="n">
        <v>482.17</v>
      </c>
      <c r="F15038" s="17" t="n">
        <v>0.15</v>
      </c>
      <c r="G15038" s="16" t="n">
        <v>409.84</v>
      </c>
      <c r="I15038" s="1" t="str">
        <f aca="false">INDEX(Products!$C$2:$C$51,MATCH(C15038,Products!$A$2:$A$51,0))</f>
        <v>Books &amp; Stationery</v>
      </c>
      <c r="J15038" s="1" t="str">
        <f aca="false">INDEX(Orders!$E$2:$E$8001,MATCH(B15038,Orders!$A$2:$A$8001,0))</f>
        <v>Returned</v>
      </c>
      <c r="K15038" s="1" t="str">
        <f aca="false">LEFT(INDEX(Orders!$C$2:$C$8001,MATCH(B15038,Orders!$A$2:$A$8001,0)),7)</f>
        <v>2025-08</v>
      </c>
    </row>
    <row r="15039" customFormat="false" ht="15" hidden="false" customHeight="true" outlineLevel="0" collapsed="false">
      <c r="A15039" s="1" t="s">
        <v>25509</v>
      </c>
      <c r="B15039" s="1" t="s">
        <v>9808</v>
      </c>
      <c r="C15039" s="1" t="s">
        <v>1961</v>
      </c>
      <c r="D15039" s="1" t="n">
        <v>2</v>
      </c>
      <c r="E15039" s="16" t="n">
        <v>3493.68</v>
      </c>
      <c r="F15039" s="17" t="n">
        <v>0.1</v>
      </c>
      <c r="G15039" s="16" t="n">
        <v>6288.62</v>
      </c>
      <c r="I15039" s="1" t="str">
        <f aca="false">INDEX(Products!$C$2:$C$51,MATCH(C15039,Products!$A$2:$A$51,0))</f>
        <v>Home &amp; Kitchen</v>
      </c>
      <c r="J15039" s="1" t="str">
        <f aca="false">INDEX(Orders!$E$2:$E$8001,MATCH(B15039,Orders!$A$2:$A$8001,0))</f>
        <v>Returned</v>
      </c>
      <c r="K15039" s="1" t="str">
        <f aca="false">LEFT(INDEX(Orders!$C$2:$C$8001,MATCH(B15039,Orders!$A$2:$A$8001,0)),7)</f>
        <v>2025-08</v>
      </c>
    </row>
    <row r="15040" customFormat="false" ht="15" hidden="false" customHeight="true" outlineLevel="0" collapsed="false">
      <c r="A15040" s="1" t="s">
        <v>25510</v>
      </c>
      <c r="B15040" s="1" t="s">
        <v>9809</v>
      </c>
      <c r="C15040" s="1" t="s">
        <v>1920</v>
      </c>
      <c r="D15040" s="1" t="n">
        <v>1</v>
      </c>
      <c r="E15040" s="16" t="n">
        <v>4273.58</v>
      </c>
      <c r="F15040" s="17" t="n">
        <v>0.15</v>
      </c>
      <c r="G15040" s="16" t="n">
        <v>3632.54</v>
      </c>
      <c r="I15040" s="1" t="str">
        <f aca="false">INDEX(Products!$C$2:$C$51,MATCH(C15040,Products!$A$2:$A$51,0))</f>
        <v>Electronics</v>
      </c>
      <c r="J15040" s="1" t="str">
        <f aca="false">INDEX(Orders!$E$2:$E$8001,MATCH(B15040,Orders!$A$2:$A$8001,0))</f>
        <v>Refunded</v>
      </c>
      <c r="K15040" s="1" t="str">
        <f aca="false">LEFT(INDEX(Orders!$C$2:$C$8001,MATCH(B15040,Orders!$A$2:$A$8001,0)),7)</f>
        <v>2025-10</v>
      </c>
    </row>
    <row r="15041" customFormat="false" ht="15" hidden="false" customHeight="true" outlineLevel="0" collapsed="false">
      <c r="A15041" s="1" t="s">
        <v>25511</v>
      </c>
      <c r="B15041" s="1" t="s">
        <v>9810</v>
      </c>
      <c r="C15041" s="1" t="s">
        <v>1953</v>
      </c>
      <c r="D15041" s="1" t="n">
        <v>2</v>
      </c>
      <c r="E15041" s="16" t="n">
        <v>4914.12</v>
      </c>
      <c r="F15041" s="17" t="n">
        <v>0</v>
      </c>
      <c r="G15041" s="16" t="n">
        <v>9828.24</v>
      </c>
      <c r="I15041" s="1" t="str">
        <f aca="false">INDEX(Products!$C$2:$C$51,MATCH(C15041,Products!$A$2:$A$51,0))</f>
        <v>Fashion</v>
      </c>
      <c r="J15041" s="1" t="str">
        <f aca="false">INDEX(Orders!$E$2:$E$8001,MATCH(B15041,Orders!$A$2:$A$8001,0))</f>
        <v>Delivered</v>
      </c>
      <c r="K15041" s="1" t="str">
        <f aca="false">LEFT(INDEX(Orders!$C$2:$C$8001,MATCH(B15041,Orders!$A$2:$A$8001,0)),7)</f>
        <v>2025-06</v>
      </c>
    </row>
    <row r="15042" customFormat="false" ht="15" hidden="false" customHeight="true" outlineLevel="0" collapsed="false">
      <c r="A15042" s="1" t="s">
        <v>25512</v>
      </c>
      <c r="B15042" s="1" t="s">
        <v>9811</v>
      </c>
      <c r="C15042" s="1" t="s">
        <v>2000</v>
      </c>
      <c r="D15042" s="1" t="n">
        <v>1</v>
      </c>
      <c r="E15042" s="16" t="n">
        <v>425.08</v>
      </c>
      <c r="F15042" s="17" t="n">
        <v>0</v>
      </c>
      <c r="G15042" s="16" t="n">
        <v>425.08</v>
      </c>
      <c r="I15042" s="1" t="str">
        <f aca="false">INDEX(Products!$C$2:$C$51,MATCH(C15042,Products!$A$2:$A$51,0))</f>
        <v>Books &amp; Stationery</v>
      </c>
      <c r="J15042" s="1" t="str">
        <f aca="false">INDEX(Orders!$E$2:$E$8001,MATCH(B15042,Orders!$A$2:$A$8001,0))</f>
        <v>Delivered</v>
      </c>
      <c r="K15042" s="1" t="str">
        <f aca="false">LEFT(INDEX(Orders!$C$2:$C$8001,MATCH(B15042,Orders!$A$2:$A$8001,0)),7)</f>
        <v>2025-07</v>
      </c>
    </row>
    <row r="15043" customFormat="false" ht="15" hidden="false" customHeight="true" outlineLevel="0" collapsed="false">
      <c r="A15043" s="1" t="s">
        <v>25513</v>
      </c>
      <c r="B15043" s="1" t="s">
        <v>9811</v>
      </c>
      <c r="C15043" s="1" t="s">
        <v>1933</v>
      </c>
      <c r="D15043" s="1" t="n">
        <v>1</v>
      </c>
      <c r="E15043" s="16" t="n">
        <v>7194.38</v>
      </c>
      <c r="F15043" s="17" t="n">
        <v>0</v>
      </c>
      <c r="G15043" s="16" t="n">
        <v>7194.38</v>
      </c>
      <c r="I15043" s="1" t="str">
        <f aca="false">INDEX(Products!$C$2:$C$51,MATCH(C15043,Products!$A$2:$A$51,0))</f>
        <v>Electronics</v>
      </c>
      <c r="J15043" s="1" t="str">
        <f aca="false">INDEX(Orders!$E$2:$E$8001,MATCH(B15043,Orders!$A$2:$A$8001,0))</f>
        <v>Delivered</v>
      </c>
      <c r="K15043" s="1" t="str">
        <f aca="false">LEFT(INDEX(Orders!$C$2:$C$8001,MATCH(B15043,Orders!$A$2:$A$8001,0)),7)</f>
        <v>2025-07</v>
      </c>
    </row>
    <row r="15044" customFormat="false" ht="15" hidden="false" customHeight="true" outlineLevel="0" collapsed="false">
      <c r="A15044" s="1" t="s">
        <v>25514</v>
      </c>
      <c r="B15044" s="1" t="s">
        <v>9811</v>
      </c>
      <c r="C15044" s="1" t="s">
        <v>1930</v>
      </c>
      <c r="D15044" s="1" t="n">
        <v>2</v>
      </c>
      <c r="E15044" s="16" t="n">
        <v>2398.35</v>
      </c>
      <c r="F15044" s="17" t="n">
        <v>0.15</v>
      </c>
      <c r="G15044" s="16" t="n">
        <v>4077.2</v>
      </c>
      <c r="I15044" s="1" t="str">
        <f aca="false">INDEX(Products!$C$2:$C$51,MATCH(C15044,Products!$A$2:$A$51,0))</f>
        <v>Electronics</v>
      </c>
      <c r="J15044" s="1" t="str">
        <f aca="false">INDEX(Orders!$E$2:$E$8001,MATCH(B15044,Orders!$A$2:$A$8001,0))</f>
        <v>Delivered</v>
      </c>
      <c r="K15044" s="1" t="str">
        <f aca="false">LEFT(INDEX(Orders!$C$2:$C$8001,MATCH(B15044,Orders!$A$2:$A$8001,0)),7)</f>
        <v>2025-07</v>
      </c>
    </row>
    <row r="15045" customFormat="false" ht="15" hidden="false" customHeight="true" outlineLevel="0" collapsed="false">
      <c r="A15045" s="1" t="s">
        <v>25515</v>
      </c>
      <c r="B15045" s="1" t="s">
        <v>9811</v>
      </c>
      <c r="C15045" s="1" t="s">
        <v>1997</v>
      </c>
      <c r="D15045" s="1" t="n">
        <v>1</v>
      </c>
      <c r="E15045" s="16" t="n">
        <v>311.15</v>
      </c>
      <c r="F15045" s="17" t="n">
        <v>0</v>
      </c>
      <c r="G15045" s="16" t="n">
        <v>311.15</v>
      </c>
      <c r="I15045" s="1" t="str">
        <f aca="false">INDEX(Products!$C$2:$C$51,MATCH(C15045,Products!$A$2:$A$51,0))</f>
        <v>Sports &amp; Fitness</v>
      </c>
      <c r="J15045" s="1" t="str">
        <f aca="false">INDEX(Orders!$E$2:$E$8001,MATCH(B15045,Orders!$A$2:$A$8001,0))</f>
        <v>Delivered</v>
      </c>
      <c r="K15045" s="1" t="str">
        <f aca="false">LEFT(INDEX(Orders!$C$2:$C$8001,MATCH(B15045,Orders!$A$2:$A$8001,0)),7)</f>
        <v>2025-07</v>
      </c>
    </row>
    <row r="15046" customFormat="false" ht="15" hidden="false" customHeight="true" outlineLevel="0" collapsed="false">
      <c r="A15046" s="1" t="s">
        <v>25516</v>
      </c>
      <c r="B15046" s="1" t="s">
        <v>9811</v>
      </c>
      <c r="C15046" s="1" t="s">
        <v>1941</v>
      </c>
      <c r="D15046" s="1" t="n">
        <v>1</v>
      </c>
      <c r="E15046" s="16" t="n">
        <v>2757.65</v>
      </c>
      <c r="F15046" s="17" t="n">
        <v>0</v>
      </c>
      <c r="G15046" s="16" t="n">
        <v>2757.65</v>
      </c>
      <c r="I15046" s="1" t="str">
        <f aca="false">INDEX(Products!$C$2:$C$51,MATCH(C15046,Products!$A$2:$A$51,0))</f>
        <v>Fashion</v>
      </c>
      <c r="J15046" s="1" t="str">
        <f aca="false">INDEX(Orders!$E$2:$E$8001,MATCH(B15046,Orders!$A$2:$A$8001,0))</f>
        <v>Delivered</v>
      </c>
      <c r="K15046" s="1" t="str">
        <f aca="false">LEFT(INDEX(Orders!$C$2:$C$8001,MATCH(B15046,Orders!$A$2:$A$8001,0)),7)</f>
        <v>2025-07</v>
      </c>
    </row>
    <row r="15047" customFormat="false" ht="15" hidden="false" customHeight="true" outlineLevel="0" collapsed="false">
      <c r="A15047" s="1" t="s">
        <v>25517</v>
      </c>
      <c r="B15047" s="1" t="s">
        <v>9812</v>
      </c>
      <c r="C15047" s="1" t="s">
        <v>1969</v>
      </c>
      <c r="D15047" s="1" t="n">
        <v>1</v>
      </c>
      <c r="E15047" s="16" t="n">
        <v>9171.98</v>
      </c>
      <c r="F15047" s="17" t="n">
        <v>0.2</v>
      </c>
      <c r="G15047" s="16" t="n">
        <v>7337.58</v>
      </c>
      <c r="I15047" s="1" t="str">
        <f aca="false">INDEX(Products!$C$2:$C$51,MATCH(C15047,Products!$A$2:$A$51,0))</f>
        <v>Home &amp; Kitchen</v>
      </c>
      <c r="J15047" s="1" t="str">
        <f aca="false">INDEX(Orders!$E$2:$E$8001,MATCH(B15047,Orders!$A$2:$A$8001,0))</f>
        <v>Delivered</v>
      </c>
      <c r="K15047" s="1" t="str">
        <f aca="false">LEFT(INDEX(Orders!$C$2:$C$8001,MATCH(B15047,Orders!$A$2:$A$8001,0)),7)</f>
        <v>2025-10</v>
      </c>
    </row>
    <row r="15048" customFormat="false" ht="15" hidden="false" customHeight="true" outlineLevel="0" collapsed="false">
      <c r="A15048" s="1" t="s">
        <v>25518</v>
      </c>
      <c r="B15048" s="1" t="s">
        <v>9813</v>
      </c>
      <c r="C15048" s="1" t="s">
        <v>1930</v>
      </c>
      <c r="D15048" s="1" t="n">
        <v>1</v>
      </c>
      <c r="E15048" s="16" t="n">
        <v>2398.35</v>
      </c>
      <c r="F15048" s="17" t="n">
        <v>0.05</v>
      </c>
      <c r="G15048" s="16" t="n">
        <v>2278.43</v>
      </c>
      <c r="I15048" s="1" t="str">
        <f aca="false">INDEX(Products!$C$2:$C$51,MATCH(C15048,Products!$A$2:$A$51,0))</f>
        <v>Electronics</v>
      </c>
      <c r="J15048" s="1" t="str">
        <f aca="false">INDEX(Orders!$E$2:$E$8001,MATCH(B15048,Orders!$A$2:$A$8001,0))</f>
        <v>Delivered</v>
      </c>
      <c r="K15048" s="1" t="str">
        <f aca="false">LEFT(INDEX(Orders!$C$2:$C$8001,MATCH(B15048,Orders!$A$2:$A$8001,0)),7)</f>
        <v>2024-04</v>
      </c>
    </row>
    <row r="15049" customFormat="false" ht="15" hidden="false" customHeight="true" outlineLevel="0" collapsed="false">
      <c r="A15049" s="1" t="s">
        <v>25519</v>
      </c>
      <c r="B15049" s="1" t="s">
        <v>9814</v>
      </c>
      <c r="C15049" s="1" t="s">
        <v>2006</v>
      </c>
      <c r="D15049" s="1" t="n">
        <v>2</v>
      </c>
      <c r="E15049" s="16" t="n">
        <v>482.17</v>
      </c>
      <c r="F15049" s="17" t="n">
        <v>0</v>
      </c>
      <c r="G15049" s="16" t="n">
        <v>964.34</v>
      </c>
      <c r="I15049" s="1" t="str">
        <f aca="false">INDEX(Products!$C$2:$C$51,MATCH(C15049,Products!$A$2:$A$51,0))</f>
        <v>Books &amp; Stationery</v>
      </c>
      <c r="J15049" s="1" t="str">
        <f aca="false">INDEX(Orders!$E$2:$E$8001,MATCH(B15049,Orders!$A$2:$A$8001,0))</f>
        <v>Delivered</v>
      </c>
      <c r="K15049" s="1" t="str">
        <f aca="false">LEFT(INDEX(Orders!$C$2:$C$8001,MATCH(B15049,Orders!$A$2:$A$8001,0)),7)</f>
        <v>2025-05</v>
      </c>
    </row>
    <row r="15050" customFormat="false" ht="15" hidden="false" customHeight="true" outlineLevel="0" collapsed="false">
      <c r="A15050" s="1" t="s">
        <v>25520</v>
      </c>
      <c r="B15050" s="1" t="s">
        <v>9815</v>
      </c>
      <c r="C15050" s="1" t="s">
        <v>1976</v>
      </c>
      <c r="D15050" s="1" t="n">
        <v>1</v>
      </c>
      <c r="E15050" s="16" t="n">
        <v>1603.35</v>
      </c>
      <c r="F15050" s="17" t="n">
        <v>0.1</v>
      </c>
      <c r="G15050" s="16" t="n">
        <v>1443.02</v>
      </c>
      <c r="I15050" s="1" t="str">
        <f aca="false">INDEX(Products!$C$2:$C$51,MATCH(C15050,Products!$A$2:$A$51,0))</f>
        <v>Beauty &amp; Personal Care</v>
      </c>
      <c r="J15050" s="1" t="str">
        <f aca="false">INDEX(Orders!$E$2:$E$8001,MATCH(B15050,Orders!$A$2:$A$8001,0))</f>
        <v>Delivered</v>
      </c>
      <c r="K15050" s="1" t="str">
        <f aca="false">LEFT(INDEX(Orders!$C$2:$C$8001,MATCH(B15050,Orders!$A$2:$A$8001,0)),7)</f>
        <v>2024-09</v>
      </c>
    </row>
    <row r="15051" customFormat="false" ht="15" hidden="false" customHeight="true" outlineLevel="0" collapsed="false">
      <c r="A15051" s="1" t="s">
        <v>25521</v>
      </c>
      <c r="B15051" s="1" t="s">
        <v>9815</v>
      </c>
      <c r="C15051" s="1" t="s">
        <v>2006</v>
      </c>
      <c r="D15051" s="1" t="n">
        <v>1</v>
      </c>
      <c r="E15051" s="16" t="n">
        <v>482.17</v>
      </c>
      <c r="F15051" s="17" t="n">
        <v>0.05</v>
      </c>
      <c r="G15051" s="16" t="n">
        <v>458.06</v>
      </c>
      <c r="I15051" s="1" t="str">
        <f aca="false">INDEX(Products!$C$2:$C$51,MATCH(C15051,Products!$A$2:$A$51,0))</f>
        <v>Books &amp; Stationery</v>
      </c>
      <c r="J15051" s="1" t="str">
        <f aca="false">INDEX(Orders!$E$2:$E$8001,MATCH(B15051,Orders!$A$2:$A$8001,0))</f>
        <v>Delivered</v>
      </c>
      <c r="K15051" s="1" t="str">
        <f aca="false">LEFT(INDEX(Orders!$C$2:$C$8001,MATCH(B15051,Orders!$A$2:$A$8001,0)),7)</f>
        <v>2024-09</v>
      </c>
    </row>
    <row r="15052" customFormat="false" ht="15" hidden="false" customHeight="true" outlineLevel="0" collapsed="false">
      <c r="A15052" s="1" t="s">
        <v>25522</v>
      </c>
      <c r="B15052" s="1" t="s">
        <v>9815</v>
      </c>
      <c r="C15052" s="1" t="s">
        <v>2007</v>
      </c>
      <c r="D15052" s="1" t="n">
        <v>1</v>
      </c>
      <c r="E15052" s="16" t="n">
        <v>750.27</v>
      </c>
      <c r="F15052" s="17" t="n">
        <v>0.05</v>
      </c>
      <c r="G15052" s="16" t="n">
        <v>712.76</v>
      </c>
      <c r="I15052" s="1" t="str">
        <f aca="false">INDEX(Products!$C$2:$C$51,MATCH(C15052,Products!$A$2:$A$51,0))</f>
        <v>Books &amp; Stationery</v>
      </c>
      <c r="J15052" s="1" t="str">
        <f aca="false">INDEX(Orders!$E$2:$E$8001,MATCH(B15052,Orders!$A$2:$A$8001,0))</f>
        <v>Delivered</v>
      </c>
      <c r="K15052" s="1" t="str">
        <f aca="false">LEFT(INDEX(Orders!$C$2:$C$8001,MATCH(B15052,Orders!$A$2:$A$8001,0)),7)</f>
        <v>2024-09</v>
      </c>
    </row>
    <row r="15053" customFormat="false" ht="15" hidden="false" customHeight="true" outlineLevel="0" collapsed="false">
      <c r="A15053" s="1" t="s">
        <v>25523</v>
      </c>
      <c r="B15053" s="1" t="s">
        <v>9815</v>
      </c>
      <c r="C15053" s="1" t="s">
        <v>1943</v>
      </c>
      <c r="D15053" s="1" t="n">
        <v>1</v>
      </c>
      <c r="E15053" s="16" t="n">
        <v>1250.54</v>
      </c>
      <c r="F15053" s="17" t="n">
        <v>0</v>
      </c>
      <c r="G15053" s="16" t="n">
        <v>1250.54</v>
      </c>
      <c r="I15053" s="1" t="str">
        <f aca="false">INDEX(Products!$C$2:$C$51,MATCH(C15053,Products!$A$2:$A$51,0))</f>
        <v>Fashion</v>
      </c>
      <c r="J15053" s="1" t="str">
        <f aca="false">INDEX(Orders!$E$2:$E$8001,MATCH(B15053,Orders!$A$2:$A$8001,0))</f>
        <v>Delivered</v>
      </c>
      <c r="K15053" s="1" t="str">
        <f aca="false">LEFT(INDEX(Orders!$C$2:$C$8001,MATCH(B15053,Orders!$A$2:$A$8001,0)),7)</f>
        <v>2024-09</v>
      </c>
    </row>
    <row r="15054" customFormat="false" ht="15" hidden="false" customHeight="true" outlineLevel="0" collapsed="false">
      <c r="A15054" s="1" t="s">
        <v>25524</v>
      </c>
      <c r="B15054" s="1" t="s">
        <v>9815</v>
      </c>
      <c r="C15054" s="1" t="s">
        <v>1924</v>
      </c>
      <c r="D15054" s="1" t="n">
        <v>1</v>
      </c>
      <c r="E15054" s="16" t="n">
        <v>1971</v>
      </c>
      <c r="F15054" s="17" t="n">
        <v>0.05</v>
      </c>
      <c r="G15054" s="16" t="n">
        <v>1872.45</v>
      </c>
      <c r="I15054" s="1" t="str">
        <f aca="false">INDEX(Products!$C$2:$C$51,MATCH(C15054,Products!$A$2:$A$51,0))</f>
        <v>Electronics</v>
      </c>
      <c r="J15054" s="1" t="str">
        <f aca="false">INDEX(Orders!$E$2:$E$8001,MATCH(B15054,Orders!$A$2:$A$8001,0))</f>
        <v>Delivered</v>
      </c>
      <c r="K15054" s="1" t="str">
        <f aca="false">LEFT(INDEX(Orders!$C$2:$C$8001,MATCH(B15054,Orders!$A$2:$A$8001,0)),7)</f>
        <v>2024-09</v>
      </c>
    </row>
    <row r="15055" customFormat="false" ht="15" hidden="false" customHeight="true" outlineLevel="0" collapsed="false">
      <c r="A15055" s="1" t="s">
        <v>25525</v>
      </c>
      <c r="B15055" s="1" t="s">
        <v>9816</v>
      </c>
      <c r="C15055" s="1" t="s">
        <v>1997</v>
      </c>
      <c r="D15055" s="1" t="n">
        <v>1</v>
      </c>
      <c r="E15055" s="16" t="n">
        <v>311.15</v>
      </c>
      <c r="F15055" s="17" t="n">
        <v>0</v>
      </c>
      <c r="G15055" s="16" t="n">
        <v>311.15</v>
      </c>
      <c r="I15055" s="1" t="str">
        <f aca="false">INDEX(Products!$C$2:$C$51,MATCH(C15055,Products!$A$2:$A$51,0))</f>
        <v>Sports &amp; Fitness</v>
      </c>
      <c r="J15055" s="1" t="str">
        <f aca="false">INDEX(Orders!$E$2:$E$8001,MATCH(B15055,Orders!$A$2:$A$8001,0))</f>
        <v>Delivered</v>
      </c>
      <c r="K15055" s="1" t="str">
        <f aca="false">LEFT(INDEX(Orders!$C$2:$C$8001,MATCH(B15055,Orders!$A$2:$A$8001,0)),7)</f>
        <v>2025-07</v>
      </c>
    </row>
    <row r="15056" customFormat="false" ht="15" hidden="false" customHeight="true" outlineLevel="0" collapsed="false">
      <c r="A15056" s="1" t="s">
        <v>25526</v>
      </c>
      <c r="B15056" s="1" t="s">
        <v>9816</v>
      </c>
      <c r="C15056" s="1" t="s">
        <v>1969</v>
      </c>
      <c r="D15056" s="1" t="n">
        <v>2</v>
      </c>
      <c r="E15056" s="16" t="n">
        <v>9171.98</v>
      </c>
      <c r="F15056" s="17" t="n">
        <v>0.15</v>
      </c>
      <c r="G15056" s="16" t="n">
        <v>15592.37</v>
      </c>
      <c r="I15056" s="1" t="str">
        <f aca="false">INDEX(Products!$C$2:$C$51,MATCH(C15056,Products!$A$2:$A$51,0))</f>
        <v>Home &amp; Kitchen</v>
      </c>
      <c r="J15056" s="1" t="str">
        <f aca="false">INDEX(Orders!$E$2:$E$8001,MATCH(B15056,Orders!$A$2:$A$8001,0))</f>
        <v>Delivered</v>
      </c>
      <c r="K15056" s="1" t="str">
        <f aca="false">LEFT(INDEX(Orders!$C$2:$C$8001,MATCH(B15056,Orders!$A$2:$A$8001,0)),7)</f>
        <v>2025-07</v>
      </c>
    </row>
    <row r="15057" customFormat="false" ht="15" hidden="false" customHeight="true" outlineLevel="0" collapsed="false">
      <c r="A15057" s="1" t="s">
        <v>25527</v>
      </c>
      <c r="B15057" s="1" t="s">
        <v>9817</v>
      </c>
      <c r="C15057" s="1" t="s">
        <v>1979</v>
      </c>
      <c r="D15057" s="1" t="n">
        <v>2</v>
      </c>
      <c r="E15057" s="16" t="n">
        <v>623</v>
      </c>
      <c r="F15057" s="17" t="n">
        <v>0.1</v>
      </c>
      <c r="G15057" s="16" t="n">
        <v>1121.4</v>
      </c>
      <c r="I15057" s="1" t="str">
        <f aca="false">INDEX(Products!$C$2:$C$51,MATCH(C15057,Products!$A$2:$A$51,0))</f>
        <v>Beauty &amp; Personal Care</v>
      </c>
      <c r="J15057" s="1" t="str">
        <f aca="false">INDEX(Orders!$E$2:$E$8001,MATCH(B15057,Orders!$A$2:$A$8001,0))</f>
        <v>Refunded</v>
      </c>
      <c r="K15057" s="1" t="str">
        <f aca="false">LEFT(INDEX(Orders!$C$2:$C$8001,MATCH(B15057,Orders!$A$2:$A$8001,0)),7)</f>
        <v>2024-09</v>
      </c>
    </row>
    <row r="15058" customFormat="false" ht="15" hidden="false" customHeight="true" outlineLevel="0" collapsed="false">
      <c r="A15058" s="1" t="s">
        <v>25528</v>
      </c>
      <c r="B15058" s="1" t="s">
        <v>9817</v>
      </c>
      <c r="C15058" s="1" t="s">
        <v>1990</v>
      </c>
      <c r="D15058" s="1" t="n">
        <v>1</v>
      </c>
      <c r="E15058" s="16" t="n">
        <v>5311.32</v>
      </c>
      <c r="F15058" s="17" t="n">
        <v>0</v>
      </c>
      <c r="G15058" s="16" t="n">
        <v>5311.32</v>
      </c>
      <c r="I15058" s="1" t="str">
        <f aca="false">INDEX(Products!$C$2:$C$51,MATCH(C15058,Products!$A$2:$A$51,0))</f>
        <v>Sports &amp; Fitness</v>
      </c>
      <c r="J15058" s="1" t="str">
        <f aca="false">INDEX(Orders!$E$2:$E$8001,MATCH(B15058,Orders!$A$2:$A$8001,0))</f>
        <v>Refunded</v>
      </c>
      <c r="K15058" s="1" t="str">
        <f aca="false">LEFT(INDEX(Orders!$C$2:$C$8001,MATCH(B15058,Orders!$A$2:$A$8001,0)),7)</f>
        <v>2024-09</v>
      </c>
    </row>
    <row r="15059" customFormat="false" ht="15" hidden="false" customHeight="true" outlineLevel="0" collapsed="false">
      <c r="A15059" s="1" t="s">
        <v>25529</v>
      </c>
      <c r="B15059" s="1" t="s">
        <v>9817</v>
      </c>
      <c r="C15059" s="1" t="s">
        <v>1953</v>
      </c>
      <c r="D15059" s="1" t="n">
        <v>1</v>
      </c>
      <c r="E15059" s="16" t="n">
        <v>4914.12</v>
      </c>
      <c r="F15059" s="17" t="n">
        <v>0</v>
      </c>
      <c r="G15059" s="16" t="n">
        <v>4914.12</v>
      </c>
      <c r="I15059" s="1" t="str">
        <f aca="false">INDEX(Products!$C$2:$C$51,MATCH(C15059,Products!$A$2:$A$51,0))</f>
        <v>Fashion</v>
      </c>
      <c r="J15059" s="1" t="str">
        <f aca="false">INDEX(Orders!$E$2:$E$8001,MATCH(B15059,Orders!$A$2:$A$8001,0))</f>
        <v>Refunded</v>
      </c>
      <c r="K15059" s="1" t="str">
        <f aca="false">LEFT(INDEX(Orders!$C$2:$C$8001,MATCH(B15059,Orders!$A$2:$A$8001,0)),7)</f>
        <v>2024-09</v>
      </c>
    </row>
    <row r="15060" customFormat="false" ht="15" hidden="false" customHeight="true" outlineLevel="0" collapsed="false">
      <c r="A15060" s="1" t="s">
        <v>25530</v>
      </c>
      <c r="B15060" s="1" t="s">
        <v>9818</v>
      </c>
      <c r="C15060" s="1" t="s">
        <v>1997</v>
      </c>
      <c r="D15060" s="1" t="n">
        <v>2</v>
      </c>
      <c r="E15060" s="16" t="n">
        <v>311.15</v>
      </c>
      <c r="F15060" s="17" t="n">
        <v>0.05</v>
      </c>
      <c r="G15060" s="16" t="n">
        <v>591.18</v>
      </c>
      <c r="I15060" s="1" t="str">
        <f aca="false">INDEX(Products!$C$2:$C$51,MATCH(C15060,Products!$A$2:$A$51,0))</f>
        <v>Sports &amp; Fitness</v>
      </c>
      <c r="J15060" s="1" t="str">
        <f aca="false">INDEX(Orders!$E$2:$E$8001,MATCH(B15060,Orders!$A$2:$A$8001,0))</f>
        <v>Cancelled</v>
      </c>
      <c r="K15060" s="1" t="str">
        <f aca="false">LEFT(INDEX(Orders!$C$2:$C$8001,MATCH(B15060,Orders!$A$2:$A$8001,0)),7)</f>
        <v>2024-10</v>
      </c>
    </row>
    <row r="15061" customFormat="false" ht="15" hidden="false" customHeight="true" outlineLevel="0" collapsed="false">
      <c r="A15061" s="1" t="s">
        <v>25531</v>
      </c>
      <c r="B15061" s="1" t="s">
        <v>9818</v>
      </c>
      <c r="C15061" s="1" t="s">
        <v>1969</v>
      </c>
      <c r="D15061" s="1" t="n">
        <v>1</v>
      </c>
      <c r="E15061" s="16" t="n">
        <v>9171.98</v>
      </c>
      <c r="F15061" s="17" t="n">
        <v>0</v>
      </c>
      <c r="G15061" s="16" t="n">
        <v>9171.98</v>
      </c>
      <c r="I15061" s="1" t="str">
        <f aca="false">INDEX(Products!$C$2:$C$51,MATCH(C15061,Products!$A$2:$A$51,0))</f>
        <v>Home &amp; Kitchen</v>
      </c>
      <c r="J15061" s="1" t="str">
        <f aca="false">INDEX(Orders!$E$2:$E$8001,MATCH(B15061,Orders!$A$2:$A$8001,0))</f>
        <v>Cancelled</v>
      </c>
      <c r="K15061" s="1" t="str">
        <f aca="false">LEFT(INDEX(Orders!$C$2:$C$8001,MATCH(B15061,Orders!$A$2:$A$8001,0)),7)</f>
        <v>2024-10</v>
      </c>
    </row>
    <row r="15062" customFormat="false" ht="15" hidden="false" customHeight="true" outlineLevel="0" collapsed="false">
      <c r="A15062" s="1" t="s">
        <v>25532</v>
      </c>
      <c r="B15062" s="1" t="s">
        <v>9818</v>
      </c>
      <c r="C15062" s="1" t="s">
        <v>1937</v>
      </c>
      <c r="D15062" s="1" t="n">
        <v>1</v>
      </c>
      <c r="E15062" s="16" t="n">
        <v>1364.75</v>
      </c>
      <c r="F15062" s="17" t="n">
        <v>0</v>
      </c>
      <c r="G15062" s="16" t="n">
        <v>1364.75</v>
      </c>
      <c r="I15062" s="1" t="str">
        <f aca="false">INDEX(Products!$C$2:$C$51,MATCH(C15062,Products!$A$2:$A$51,0))</f>
        <v>Fashion</v>
      </c>
      <c r="J15062" s="1" t="str">
        <f aca="false">INDEX(Orders!$E$2:$E$8001,MATCH(B15062,Orders!$A$2:$A$8001,0))</f>
        <v>Cancelled</v>
      </c>
      <c r="K15062" s="1" t="str">
        <f aca="false">LEFT(INDEX(Orders!$C$2:$C$8001,MATCH(B15062,Orders!$A$2:$A$8001,0)),7)</f>
        <v>2024-10</v>
      </c>
    </row>
    <row r="15063" customFormat="false" ht="15" hidden="false" customHeight="true" outlineLevel="0" collapsed="false">
      <c r="A15063" s="1" t="s">
        <v>25533</v>
      </c>
      <c r="B15063" s="1" t="s">
        <v>9818</v>
      </c>
      <c r="C15063" s="1" t="s">
        <v>1975</v>
      </c>
      <c r="D15063" s="1" t="n">
        <v>2</v>
      </c>
      <c r="E15063" s="16" t="n">
        <v>862.99</v>
      </c>
      <c r="F15063" s="17" t="n">
        <v>0</v>
      </c>
      <c r="G15063" s="16" t="n">
        <v>1725.98</v>
      </c>
      <c r="I15063" s="1" t="str">
        <f aca="false">INDEX(Products!$C$2:$C$51,MATCH(C15063,Products!$A$2:$A$51,0))</f>
        <v>Beauty &amp; Personal Care</v>
      </c>
      <c r="J15063" s="1" t="str">
        <f aca="false">INDEX(Orders!$E$2:$E$8001,MATCH(B15063,Orders!$A$2:$A$8001,0))</f>
        <v>Cancelled</v>
      </c>
      <c r="K15063" s="1" t="str">
        <f aca="false">LEFT(INDEX(Orders!$C$2:$C$8001,MATCH(B15063,Orders!$A$2:$A$8001,0)),7)</f>
        <v>2024-10</v>
      </c>
    </row>
    <row r="15064" customFormat="false" ht="15" hidden="false" customHeight="true" outlineLevel="0" collapsed="false">
      <c r="A15064" s="1" t="s">
        <v>25534</v>
      </c>
      <c r="B15064" s="1" t="s">
        <v>9819</v>
      </c>
      <c r="C15064" s="1" t="s">
        <v>1918</v>
      </c>
      <c r="D15064" s="1" t="n">
        <v>2</v>
      </c>
      <c r="E15064" s="16" t="n">
        <v>2978.99</v>
      </c>
      <c r="F15064" s="17" t="n">
        <v>0</v>
      </c>
      <c r="G15064" s="16" t="n">
        <v>5957.98</v>
      </c>
      <c r="I15064" s="1" t="str">
        <f aca="false">INDEX(Products!$C$2:$C$51,MATCH(C15064,Products!$A$2:$A$51,0))</f>
        <v>Electronics</v>
      </c>
      <c r="J15064" s="1" t="str">
        <f aca="false">INDEX(Orders!$E$2:$E$8001,MATCH(B15064,Orders!$A$2:$A$8001,0))</f>
        <v>Delivered</v>
      </c>
      <c r="K15064" s="1" t="str">
        <f aca="false">LEFT(INDEX(Orders!$C$2:$C$8001,MATCH(B15064,Orders!$A$2:$A$8001,0)),7)</f>
        <v>2024-09</v>
      </c>
    </row>
    <row r="15065" customFormat="false" ht="15" hidden="false" customHeight="true" outlineLevel="0" collapsed="false">
      <c r="A15065" s="1" t="s">
        <v>25535</v>
      </c>
      <c r="B15065" s="1" t="s">
        <v>9819</v>
      </c>
      <c r="C15065" s="1" t="s">
        <v>1997</v>
      </c>
      <c r="D15065" s="1" t="n">
        <v>1</v>
      </c>
      <c r="E15065" s="16" t="n">
        <v>311.15</v>
      </c>
      <c r="F15065" s="17" t="n">
        <v>0</v>
      </c>
      <c r="G15065" s="16" t="n">
        <v>311.15</v>
      </c>
      <c r="I15065" s="1" t="str">
        <f aca="false">INDEX(Products!$C$2:$C$51,MATCH(C15065,Products!$A$2:$A$51,0))</f>
        <v>Sports &amp; Fitness</v>
      </c>
      <c r="J15065" s="1" t="str">
        <f aca="false">INDEX(Orders!$E$2:$E$8001,MATCH(B15065,Orders!$A$2:$A$8001,0))</f>
        <v>Delivered</v>
      </c>
      <c r="K15065" s="1" t="str">
        <f aca="false">LEFT(INDEX(Orders!$C$2:$C$8001,MATCH(B15065,Orders!$A$2:$A$8001,0)),7)</f>
        <v>2024-09</v>
      </c>
    </row>
    <row r="15066" customFormat="false" ht="15" hidden="false" customHeight="true" outlineLevel="0" collapsed="false">
      <c r="A15066" s="1" t="s">
        <v>25536</v>
      </c>
      <c r="B15066" s="1" t="s">
        <v>9820</v>
      </c>
      <c r="C15066" s="1" t="s">
        <v>2007</v>
      </c>
      <c r="D15066" s="1" t="n">
        <v>1</v>
      </c>
      <c r="E15066" s="16" t="n">
        <v>750.27</v>
      </c>
      <c r="F15066" s="17" t="n">
        <v>0.1</v>
      </c>
      <c r="G15066" s="16" t="n">
        <v>675.24</v>
      </c>
      <c r="I15066" s="1" t="str">
        <f aca="false">INDEX(Products!$C$2:$C$51,MATCH(C15066,Products!$A$2:$A$51,0))</f>
        <v>Books &amp; Stationery</v>
      </c>
      <c r="J15066" s="1" t="str">
        <f aca="false">INDEX(Orders!$E$2:$E$8001,MATCH(B15066,Orders!$A$2:$A$8001,0))</f>
        <v>Delivered</v>
      </c>
      <c r="K15066" s="1" t="str">
        <f aca="false">LEFT(INDEX(Orders!$C$2:$C$8001,MATCH(B15066,Orders!$A$2:$A$8001,0)),7)</f>
        <v>2024-12</v>
      </c>
    </row>
    <row r="15067" customFormat="false" ht="15" hidden="false" customHeight="true" outlineLevel="0" collapsed="false">
      <c r="A15067" s="1" t="s">
        <v>25537</v>
      </c>
      <c r="B15067" s="1" t="s">
        <v>9820</v>
      </c>
      <c r="C15067" s="1" t="s">
        <v>1953</v>
      </c>
      <c r="D15067" s="1" t="n">
        <v>1</v>
      </c>
      <c r="E15067" s="16" t="n">
        <v>4914.12</v>
      </c>
      <c r="F15067" s="17" t="n">
        <v>0.05</v>
      </c>
      <c r="G15067" s="16" t="n">
        <v>4668.41</v>
      </c>
      <c r="I15067" s="1" t="str">
        <f aca="false">INDEX(Products!$C$2:$C$51,MATCH(C15067,Products!$A$2:$A$51,0))</f>
        <v>Fashion</v>
      </c>
      <c r="J15067" s="1" t="str">
        <f aca="false">INDEX(Orders!$E$2:$E$8001,MATCH(B15067,Orders!$A$2:$A$8001,0))</f>
        <v>Delivered</v>
      </c>
      <c r="K15067" s="1" t="str">
        <f aca="false">LEFT(INDEX(Orders!$C$2:$C$8001,MATCH(B15067,Orders!$A$2:$A$8001,0)),7)</f>
        <v>2024-12</v>
      </c>
    </row>
    <row r="15068" customFormat="false" ht="15" hidden="false" customHeight="true" outlineLevel="0" collapsed="false">
      <c r="A15068" s="1" t="s">
        <v>25538</v>
      </c>
      <c r="B15068" s="1" t="s">
        <v>9820</v>
      </c>
      <c r="C15068" s="1" t="s">
        <v>1988</v>
      </c>
      <c r="D15068" s="1" t="n">
        <v>1</v>
      </c>
      <c r="E15068" s="16" t="n">
        <v>681.07</v>
      </c>
      <c r="F15068" s="17" t="n">
        <v>0</v>
      </c>
      <c r="G15068" s="16" t="n">
        <v>681.07</v>
      </c>
      <c r="I15068" s="1" t="str">
        <f aca="false">INDEX(Products!$C$2:$C$51,MATCH(C15068,Products!$A$2:$A$51,0))</f>
        <v>Sports &amp; Fitness</v>
      </c>
      <c r="J15068" s="1" t="str">
        <f aca="false">INDEX(Orders!$E$2:$E$8001,MATCH(B15068,Orders!$A$2:$A$8001,0))</f>
        <v>Delivered</v>
      </c>
      <c r="K15068" s="1" t="str">
        <f aca="false">LEFT(INDEX(Orders!$C$2:$C$8001,MATCH(B15068,Orders!$A$2:$A$8001,0)),7)</f>
        <v>2024-12</v>
      </c>
    </row>
    <row r="15069" customFormat="false" ht="15" hidden="false" customHeight="true" outlineLevel="0" collapsed="false">
      <c r="A15069" s="1" t="s">
        <v>25539</v>
      </c>
      <c r="B15069" s="1" t="s">
        <v>9820</v>
      </c>
      <c r="C15069" s="1" t="s">
        <v>2006</v>
      </c>
      <c r="D15069" s="1" t="n">
        <v>1</v>
      </c>
      <c r="E15069" s="16" t="n">
        <v>482.17</v>
      </c>
      <c r="F15069" s="17" t="n">
        <v>0</v>
      </c>
      <c r="G15069" s="16" t="n">
        <v>482.17</v>
      </c>
      <c r="I15069" s="1" t="str">
        <f aca="false">INDEX(Products!$C$2:$C$51,MATCH(C15069,Products!$A$2:$A$51,0))</f>
        <v>Books &amp; Stationery</v>
      </c>
      <c r="J15069" s="1" t="str">
        <f aca="false">INDEX(Orders!$E$2:$E$8001,MATCH(B15069,Orders!$A$2:$A$8001,0))</f>
        <v>Delivered</v>
      </c>
      <c r="K15069" s="1" t="str">
        <f aca="false">LEFT(INDEX(Orders!$C$2:$C$8001,MATCH(B15069,Orders!$A$2:$A$8001,0)),7)</f>
        <v>2024-12</v>
      </c>
    </row>
    <row r="15070" customFormat="false" ht="15" hidden="false" customHeight="true" outlineLevel="0" collapsed="false">
      <c r="A15070" s="1" t="s">
        <v>25540</v>
      </c>
      <c r="B15070" s="1" t="s">
        <v>9821</v>
      </c>
      <c r="C15070" s="1" t="s">
        <v>1959</v>
      </c>
      <c r="D15070" s="1" t="n">
        <v>1</v>
      </c>
      <c r="E15070" s="16" t="n">
        <v>2142.79</v>
      </c>
      <c r="F15070" s="17" t="n">
        <v>0</v>
      </c>
      <c r="G15070" s="16" t="n">
        <v>2142.79</v>
      </c>
      <c r="I15070" s="1" t="str">
        <f aca="false">INDEX(Products!$C$2:$C$51,MATCH(C15070,Products!$A$2:$A$51,0))</f>
        <v>Home &amp; Kitchen</v>
      </c>
      <c r="J15070" s="1" t="str">
        <f aca="false">INDEX(Orders!$E$2:$E$8001,MATCH(B15070,Orders!$A$2:$A$8001,0))</f>
        <v>Returned</v>
      </c>
      <c r="K15070" s="1" t="str">
        <f aca="false">LEFT(INDEX(Orders!$C$2:$C$8001,MATCH(B15070,Orders!$A$2:$A$8001,0)),7)</f>
        <v>2025-02</v>
      </c>
    </row>
    <row r="15071" customFormat="false" ht="15" hidden="false" customHeight="true" outlineLevel="0" collapsed="false">
      <c r="A15071" s="1" t="s">
        <v>25541</v>
      </c>
      <c r="B15071" s="1" t="s">
        <v>9821</v>
      </c>
      <c r="C15071" s="1" t="s">
        <v>2006</v>
      </c>
      <c r="D15071" s="1" t="n">
        <v>1</v>
      </c>
      <c r="E15071" s="16" t="n">
        <v>482.17</v>
      </c>
      <c r="F15071" s="17" t="n">
        <v>0</v>
      </c>
      <c r="G15071" s="16" t="n">
        <v>482.17</v>
      </c>
      <c r="I15071" s="1" t="str">
        <f aca="false">INDEX(Products!$C$2:$C$51,MATCH(C15071,Products!$A$2:$A$51,0))</f>
        <v>Books &amp; Stationery</v>
      </c>
      <c r="J15071" s="1" t="str">
        <f aca="false">INDEX(Orders!$E$2:$E$8001,MATCH(B15071,Orders!$A$2:$A$8001,0))</f>
        <v>Returned</v>
      </c>
      <c r="K15071" s="1" t="str">
        <f aca="false">LEFT(INDEX(Orders!$C$2:$C$8001,MATCH(B15071,Orders!$A$2:$A$8001,0)),7)</f>
        <v>2025-02</v>
      </c>
    </row>
    <row r="15072" customFormat="false" ht="15" hidden="false" customHeight="true" outlineLevel="0" collapsed="false">
      <c r="A15072" s="1" t="s">
        <v>25542</v>
      </c>
      <c r="B15072" s="1" t="s">
        <v>9822</v>
      </c>
      <c r="C15072" s="1" t="s">
        <v>2006</v>
      </c>
      <c r="D15072" s="1" t="n">
        <v>2</v>
      </c>
      <c r="E15072" s="16" t="n">
        <v>482.17</v>
      </c>
      <c r="F15072" s="17" t="n">
        <v>0</v>
      </c>
      <c r="G15072" s="16" t="n">
        <v>964.34</v>
      </c>
      <c r="I15072" s="1" t="str">
        <f aca="false">INDEX(Products!$C$2:$C$51,MATCH(C15072,Products!$A$2:$A$51,0))</f>
        <v>Books &amp; Stationery</v>
      </c>
      <c r="J15072" s="1" t="str">
        <f aca="false">INDEX(Orders!$E$2:$E$8001,MATCH(B15072,Orders!$A$2:$A$8001,0))</f>
        <v>Delivered</v>
      </c>
      <c r="K15072" s="1" t="str">
        <f aca="false">LEFT(INDEX(Orders!$C$2:$C$8001,MATCH(B15072,Orders!$A$2:$A$8001,0)),7)</f>
        <v>2025-12</v>
      </c>
    </row>
    <row r="15073" customFormat="false" ht="15" hidden="false" customHeight="true" outlineLevel="0" collapsed="false">
      <c r="A15073" s="1" t="s">
        <v>25543</v>
      </c>
      <c r="B15073" s="1" t="s">
        <v>9823</v>
      </c>
      <c r="C15073" s="1" t="s">
        <v>1961</v>
      </c>
      <c r="D15073" s="1" t="n">
        <v>2</v>
      </c>
      <c r="E15073" s="16" t="n">
        <v>3493.68</v>
      </c>
      <c r="F15073" s="17" t="n">
        <v>0.05</v>
      </c>
      <c r="G15073" s="16" t="n">
        <v>6637.99</v>
      </c>
      <c r="I15073" s="1" t="str">
        <f aca="false">INDEX(Products!$C$2:$C$51,MATCH(C15073,Products!$A$2:$A$51,0))</f>
        <v>Home &amp; Kitchen</v>
      </c>
      <c r="J15073" s="1" t="str">
        <f aca="false">INDEX(Orders!$E$2:$E$8001,MATCH(B15073,Orders!$A$2:$A$8001,0))</f>
        <v>Delivered</v>
      </c>
      <c r="K15073" s="1" t="str">
        <f aca="false">LEFT(INDEX(Orders!$C$2:$C$8001,MATCH(B15073,Orders!$A$2:$A$8001,0)),7)</f>
        <v>2025-10</v>
      </c>
    </row>
    <row r="15074" customFormat="false" ht="15" hidden="false" customHeight="true" outlineLevel="0" collapsed="false">
      <c r="A15074" s="1" t="s">
        <v>25544</v>
      </c>
      <c r="B15074" s="1" t="s">
        <v>9824</v>
      </c>
      <c r="C15074" s="1" t="s">
        <v>1953</v>
      </c>
      <c r="D15074" s="1" t="n">
        <v>1</v>
      </c>
      <c r="E15074" s="16" t="n">
        <v>4914.12</v>
      </c>
      <c r="F15074" s="17" t="n">
        <v>0.15</v>
      </c>
      <c r="G15074" s="16" t="n">
        <v>4177</v>
      </c>
      <c r="I15074" s="1" t="str">
        <f aca="false">INDEX(Products!$C$2:$C$51,MATCH(C15074,Products!$A$2:$A$51,0))</f>
        <v>Fashion</v>
      </c>
      <c r="J15074" s="1" t="str">
        <f aca="false">INDEX(Orders!$E$2:$E$8001,MATCH(B15074,Orders!$A$2:$A$8001,0))</f>
        <v>Delivered</v>
      </c>
      <c r="K15074" s="1" t="str">
        <f aca="false">LEFT(INDEX(Orders!$C$2:$C$8001,MATCH(B15074,Orders!$A$2:$A$8001,0)),7)</f>
        <v>2025-03</v>
      </c>
    </row>
    <row r="15075" customFormat="false" ht="15" hidden="false" customHeight="true" outlineLevel="0" collapsed="false">
      <c r="A15075" s="1" t="s">
        <v>25545</v>
      </c>
      <c r="B15075" s="1" t="s">
        <v>9825</v>
      </c>
      <c r="C15075" s="1" t="s">
        <v>2007</v>
      </c>
      <c r="D15075" s="1" t="n">
        <v>2</v>
      </c>
      <c r="E15075" s="16" t="n">
        <v>750.27</v>
      </c>
      <c r="F15075" s="17" t="n">
        <v>0.15</v>
      </c>
      <c r="G15075" s="16" t="n">
        <v>1275.46</v>
      </c>
      <c r="I15075" s="1" t="str">
        <f aca="false">INDEX(Products!$C$2:$C$51,MATCH(C15075,Products!$A$2:$A$51,0))</f>
        <v>Books &amp; Stationery</v>
      </c>
      <c r="J15075" s="1" t="str">
        <f aca="false">INDEX(Orders!$E$2:$E$8001,MATCH(B15075,Orders!$A$2:$A$8001,0))</f>
        <v>Delivered</v>
      </c>
      <c r="K15075" s="1" t="str">
        <f aca="false">LEFT(INDEX(Orders!$C$2:$C$8001,MATCH(B15075,Orders!$A$2:$A$8001,0)),7)</f>
        <v>2025-06</v>
      </c>
    </row>
    <row r="15076" customFormat="false" ht="15" hidden="false" customHeight="true" outlineLevel="0" collapsed="false">
      <c r="A15076" s="1" t="s">
        <v>25546</v>
      </c>
      <c r="B15076" s="1" t="s">
        <v>9826</v>
      </c>
      <c r="C15076" s="1" t="s">
        <v>2006</v>
      </c>
      <c r="D15076" s="1" t="n">
        <v>2</v>
      </c>
      <c r="E15076" s="16" t="n">
        <v>482.17</v>
      </c>
      <c r="F15076" s="17" t="n">
        <v>0</v>
      </c>
      <c r="G15076" s="16" t="n">
        <v>964.34</v>
      </c>
      <c r="I15076" s="1" t="str">
        <f aca="false">INDEX(Products!$C$2:$C$51,MATCH(C15076,Products!$A$2:$A$51,0))</f>
        <v>Books &amp; Stationery</v>
      </c>
      <c r="J15076" s="1" t="str">
        <f aca="false">INDEX(Orders!$E$2:$E$8001,MATCH(B15076,Orders!$A$2:$A$8001,0))</f>
        <v>Delivered</v>
      </c>
      <c r="K15076" s="1" t="str">
        <f aca="false">LEFT(INDEX(Orders!$C$2:$C$8001,MATCH(B15076,Orders!$A$2:$A$8001,0)),7)</f>
        <v>2024-09</v>
      </c>
    </row>
    <row r="15077" customFormat="false" ht="15" hidden="false" customHeight="true" outlineLevel="0" collapsed="false">
      <c r="A15077" s="1" t="s">
        <v>25547</v>
      </c>
      <c r="B15077" s="1" t="s">
        <v>9826</v>
      </c>
      <c r="C15077" s="1" t="s">
        <v>1988</v>
      </c>
      <c r="D15077" s="1" t="n">
        <v>2</v>
      </c>
      <c r="E15077" s="16" t="n">
        <v>681.07</v>
      </c>
      <c r="F15077" s="17" t="n">
        <v>0.2</v>
      </c>
      <c r="G15077" s="16" t="n">
        <v>1089.71</v>
      </c>
      <c r="I15077" s="1" t="str">
        <f aca="false">INDEX(Products!$C$2:$C$51,MATCH(C15077,Products!$A$2:$A$51,0))</f>
        <v>Sports &amp; Fitness</v>
      </c>
      <c r="J15077" s="1" t="str">
        <f aca="false">INDEX(Orders!$E$2:$E$8001,MATCH(B15077,Orders!$A$2:$A$8001,0))</f>
        <v>Delivered</v>
      </c>
      <c r="K15077" s="1" t="str">
        <f aca="false">LEFT(INDEX(Orders!$C$2:$C$8001,MATCH(B15077,Orders!$A$2:$A$8001,0)),7)</f>
        <v>2024-09</v>
      </c>
    </row>
    <row r="15078" customFormat="false" ht="15" hidden="false" customHeight="true" outlineLevel="0" collapsed="false">
      <c r="A15078" s="1" t="s">
        <v>25548</v>
      </c>
      <c r="B15078" s="1" t="s">
        <v>9827</v>
      </c>
      <c r="C15078" s="1" t="s">
        <v>2006</v>
      </c>
      <c r="D15078" s="1" t="n">
        <v>2</v>
      </c>
      <c r="E15078" s="16" t="n">
        <v>482.17</v>
      </c>
      <c r="F15078" s="17" t="n">
        <v>0.05</v>
      </c>
      <c r="G15078" s="16" t="n">
        <v>916.12</v>
      </c>
      <c r="I15078" s="1" t="str">
        <f aca="false">INDEX(Products!$C$2:$C$51,MATCH(C15078,Products!$A$2:$A$51,0))</f>
        <v>Books &amp; Stationery</v>
      </c>
      <c r="J15078" s="1" t="str">
        <f aca="false">INDEX(Orders!$E$2:$E$8001,MATCH(B15078,Orders!$A$2:$A$8001,0))</f>
        <v>Delivered</v>
      </c>
      <c r="K15078" s="1" t="str">
        <f aca="false">LEFT(INDEX(Orders!$C$2:$C$8001,MATCH(B15078,Orders!$A$2:$A$8001,0)),7)</f>
        <v>2025-03</v>
      </c>
    </row>
    <row r="15079" customFormat="false" ht="15" hidden="false" customHeight="true" outlineLevel="0" collapsed="false">
      <c r="A15079" s="1" t="s">
        <v>25549</v>
      </c>
      <c r="B15079" s="1" t="s">
        <v>9827</v>
      </c>
      <c r="C15079" s="1" t="s">
        <v>1984</v>
      </c>
      <c r="D15079" s="1" t="n">
        <v>2</v>
      </c>
      <c r="E15079" s="16" t="n">
        <v>1134.82</v>
      </c>
      <c r="F15079" s="17" t="n">
        <v>0.15</v>
      </c>
      <c r="G15079" s="16" t="n">
        <v>1929.19</v>
      </c>
      <c r="I15079" s="1" t="str">
        <f aca="false">INDEX(Products!$C$2:$C$51,MATCH(C15079,Products!$A$2:$A$51,0))</f>
        <v>Beauty &amp; Personal Care</v>
      </c>
      <c r="J15079" s="1" t="str">
        <f aca="false">INDEX(Orders!$E$2:$E$8001,MATCH(B15079,Orders!$A$2:$A$8001,0))</f>
        <v>Delivered</v>
      </c>
      <c r="K15079" s="1" t="str">
        <f aca="false">LEFT(INDEX(Orders!$C$2:$C$8001,MATCH(B15079,Orders!$A$2:$A$8001,0)),7)</f>
        <v>2025-03</v>
      </c>
    </row>
    <row r="15080" customFormat="false" ht="15" hidden="false" customHeight="true" outlineLevel="0" collapsed="false">
      <c r="A15080" s="1" t="s">
        <v>25550</v>
      </c>
      <c r="B15080" s="1" t="s">
        <v>9828</v>
      </c>
      <c r="C15080" s="1" t="s">
        <v>1930</v>
      </c>
      <c r="D15080" s="1" t="n">
        <v>1</v>
      </c>
      <c r="E15080" s="16" t="n">
        <v>2398.35</v>
      </c>
      <c r="F15080" s="17" t="n">
        <v>0</v>
      </c>
      <c r="G15080" s="16" t="n">
        <v>2398.35</v>
      </c>
      <c r="I15080" s="1" t="str">
        <f aca="false">INDEX(Products!$C$2:$C$51,MATCH(C15080,Products!$A$2:$A$51,0))</f>
        <v>Electronics</v>
      </c>
      <c r="J15080" s="1" t="str">
        <f aca="false">INDEX(Orders!$E$2:$E$8001,MATCH(B15080,Orders!$A$2:$A$8001,0))</f>
        <v>Delivered</v>
      </c>
      <c r="K15080" s="1" t="str">
        <f aca="false">LEFT(INDEX(Orders!$C$2:$C$8001,MATCH(B15080,Orders!$A$2:$A$8001,0)),7)</f>
        <v>2025-05</v>
      </c>
    </row>
    <row r="15081" customFormat="false" ht="15" hidden="false" customHeight="true" outlineLevel="0" collapsed="false">
      <c r="A15081" s="1" t="s">
        <v>25551</v>
      </c>
      <c r="B15081" s="1" t="s">
        <v>9828</v>
      </c>
      <c r="C15081" s="1" t="s">
        <v>1973</v>
      </c>
      <c r="D15081" s="1" t="n">
        <v>2</v>
      </c>
      <c r="E15081" s="16" t="n">
        <v>1158.24</v>
      </c>
      <c r="F15081" s="17" t="n">
        <v>0.15</v>
      </c>
      <c r="G15081" s="16" t="n">
        <v>1969.01</v>
      </c>
      <c r="I15081" s="1" t="str">
        <f aca="false">INDEX(Products!$C$2:$C$51,MATCH(C15081,Products!$A$2:$A$51,0))</f>
        <v>Home &amp; Kitchen</v>
      </c>
      <c r="J15081" s="1" t="str">
        <f aca="false">INDEX(Orders!$E$2:$E$8001,MATCH(B15081,Orders!$A$2:$A$8001,0))</f>
        <v>Delivered</v>
      </c>
      <c r="K15081" s="1" t="str">
        <f aca="false">LEFT(INDEX(Orders!$C$2:$C$8001,MATCH(B15081,Orders!$A$2:$A$8001,0)),7)</f>
        <v>2025-05</v>
      </c>
    </row>
    <row r="15082" customFormat="false" ht="15" hidden="false" customHeight="true" outlineLevel="0" collapsed="false">
      <c r="A15082" s="1" t="s">
        <v>25552</v>
      </c>
      <c r="B15082" s="1" t="s">
        <v>9829</v>
      </c>
      <c r="C15082" s="1" t="s">
        <v>1990</v>
      </c>
      <c r="D15082" s="1" t="n">
        <v>1</v>
      </c>
      <c r="E15082" s="16" t="n">
        <v>5311.32</v>
      </c>
      <c r="F15082" s="17" t="n">
        <v>0.05</v>
      </c>
      <c r="G15082" s="16" t="n">
        <v>5045.75</v>
      </c>
      <c r="I15082" s="1" t="str">
        <f aca="false">INDEX(Products!$C$2:$C$51,MATCH(C15082,Products!$A$2:$A$51,0))</f>
        <v>Sports &amp; Fitness</v>
      </c>
      <c r="J15082" s="1" t="str">
        <f aca="false">INDEX(Orders!$E$2:$E$8001,MATCH(B15082,Orders!$A$2:$A$8001,0))</f>
        <v>Delivered</v>
      </c>
      <c r="K15082" s="1" t="str">
        <f aca="false">LEFT(INDEX(Orders!$C$2:$C$8001,MATCH(B15082,Orders!$A$2:$A$8001,0)),7)</f>
        <v>2025-12</v>
      </c>
    </row>
    <row r="15083" customFormat="false" ht="15" hidden="false" customHeight="true" outlineLevel="0" collapsed="false">
      <c r="A15083" s="1" t="s">
        <v>25553</v>
      </c>
      <c r="B15083" s="1" t="s">
        <v>9829</v>
      </c>
      <c r="C15083" s="1" t="s">
        <v>2006</v>
      </c>
      <c r="D15083" s="1" t="n">
        <v>1</v>
      </c>
      <c r="E15083" s="16" t="n">
        <v>482.17</v>
      </c>
      <c r="F15083" s="17" t="n">
        <v>0</v>
      </c>
      <c r="G15083" s="16" t="n">
        <v>482.17</v>
      </c>
      <c r="I15083" s="1" t="str">
        <f aca="false">INDEX(Products!$C$2:$C$51,MATCH(C15083,Products!$A$2:$A$51,0))</f>
        <v>Books &amp; Stationery</v>
      </c>
      <c r="J15083" s="1" t="str">
        <f aca="false">INDEX(Orders!$E$2:$E$8001,MATCH(B15083,Orders!$A$2:$A$8001,0))</f>
        <v>Delivered</v>
      </c>
      <c r="K15083" s="1" t="str">
        <f aca="false">LEFT(INDEX(Orders!$C$2:$C$8001,MATCH(B15083,Orders!$A$2:$A$8001,0)),7)</f>
        <v>2025-12</v>
      </c>
    </row>
    <row r="15084" customFormat="false" ht="15" hidden="false" customHeight="true" outlineLevel="0" collapsed="false">
      <c r="A15084" s="1" t="s">
        <v>25554</v>
      </c>
      <c r="B15084" s="1" t="s">
        <v>9830</v>
      </c>
      <c r="C15084" s="1" t="s">
        <v>1976</v>
      </c>
      <c r="D15084" s="1" t="n">
        <v>2</v>
      </c>
      <c r="E15084" s="16" t="n">
        <v>1603.35</v>
      </c>
      <c r="F15084" s="17" t="n">
        <v>0</v>
      </c>
      <c r="G15084" s="16" t="n">
        <v>3206.7</v>
      </c>
      <c r="I15084" s="1" t="str">
        <f aca="false">INDEX(Products!$C$2:$C$51,MATCH(C15084,Products!$A$2:$A$51,0))</f>
        <v>Beauty &amp; Personal Care</v>
      </c>
      <c r="J15084" s="1" t="str">
        <f aca="false">INDEX(Orders!$E$2:$E$8001,MATCH(B15084,Orders!$A$2:$A$8001,0))</f>
        <v>Delivered</v>
      </c>
      <c r="K15084" s="1" t="str">
        <f aca="false">LEFT(INDEX(Orders!$C$2:$C$8001,MATCH(B15084,Orders!$A$2:$A$8001,0)),7)</f>
        <v>2024-12</v>
      </c>
    </row>
    <row r="15085" customFormat="false" ht="15" hidden="false" customHeight="true" outlineLevel="0" collapsed="false">
      <c r="A15085" s="1" t="s">
        <v>25555</v>
      </c>
      <c r="B15085" s="1" t="s">
        <v>9830</v>
      </c>
      <c r="C15085" s="1" t="s">
        <v>2007</v>
      </c>
      <c r="D15085" s="1" t="n">
        <v>2</v>
      </c>
      <c r="E15085" s="16" t="n">
        <v>750.27</v>
      </c>
      <c r="F15085" s="17" t="n">
        <v>0.1</v>
      </c>
      <c r="G15085" s="16" t="n">
        <v>1350.49</v>
      </c>
      <c r="I15085" s="1" t="str">
        <f aca="false">INDEX(Products!$C$2:$C$51,MATCH(C15085,Products!$A$2:$A$51,0))</f>
        <v>Books &amp; Stationery</v>
      </c>
      <c r="J15085" s="1" t="str">
        <f aca="false">INDEX(Orders!$E$2:$E$8001,MATCH(B15085,Orders!$A$2:$A$8001,0))</f>
        <v>Delivered</v>
      </c>
      <c r="K15085" s="1" t="str">
        <f aca="false">LEFT(INDEX(Orders!$C$2:$C$8001,MATCH(B15085,Orders!$A$2:$A$8001,0)),7)</f>
        <v>2024-12</v>
      </c>
    </row>
    <row r="15086" customFormat="false" ht="15" hidden="false" customHeight="true" outlineLevel="0" collapsed="false">
      <c r="A15086" s="1" t="s">
        <v>25556</v>
      </c>
      <c r="B15086" s="1" t="s">
        <v>9830</v>
      </c>
      <c r="C15086" s="1" t="s">
        <v>1971</v>
      </c>
      <c r="D15086" s="1" t="n">
        <v>1</v>
      </c>
      <c r="E15086" s="16" t="n">
        <v>2073.63</v>
      </c>
      <c r="F15086" s="17" t="n">
        <v>0</v>
      </c>
      <c r="G15086" s="16" t="n">
        <v>2073.63</v>
      </c>
      <c r="I15086" s="1" t="str">
        <f aca="false">INDEX(Products!$C$2:$C$51,MATCH(C15086,Products!$A$2:$A$51,0))</f>
        <v>Home &amp; Kitchen</v>
      </c>
      <c r="J15086" s="1" t="str">
        <f aca="false">INDEX(Orders!$E$2:$E$8001,MATCH(B15086,Orders!$A$2:$A$8001,0))</f>
        <v>Delivered</v>
      </c>
      <c r="K15086" s="1" t="str">
        <f aca="false">LEFT(INDEX(Orders!$C$2:$C$8001,MATCH(B15086,Orders!$A$2:$A$8001,0)),7)</f>
        <v>2024-12</v>
      </c>
    </row>
    <row r="15087" customFormat="false" ht="15" hidden="false" customHeight="true" outlineLevel="0" collapsed="false">
      <c r="A15087" s="1" t="s">
        <v>25557</v>
      </c>
      <c r="B15087" s="1" t="s">
        <v>9830</v>
      </c>
      <c r="C15087" s="1" t="s">
        <v>1979</v>
      </c>
      <c r="D15087" s="1" t="n">
        <v>1</v>
      </c>
      <c r="E15087" s="16" t="n">
        <v>623</v>
      </c>
      <c r="F15087" s="17" t="n">
        <v>0</v>
      </c>
      <c r="G15087" s="16" t="n">
        <v>623</v>
      </c>
      <c r="I15087" s="1" t="str">
        <f aca="false">INDEX(Products!$C$2:$C$51,MATCH(C15087,Products!$A$2:$A$51,0))</f>
        <v>Beauty &amp; Personal Care</v>
      </c>
      <c r="J15087" s="1" t="str">
        <f aca="false">INDEX(Orders!$E$2:$E$8001,MATCH(B15087,Orders!$A$2:$A$8001,0))</f>
        <v>Delivered</v>
      </c>
      <c r="K15087" s="1" t="str">
        <f aca="false">LEFT(INDEX(Orders!$C$2:$C$8001,MATCH(B15087,Orders!$A$2:$A$8001,0)),7)</f>
        <v>2024-12</v>
      </c>
    </row>
    <row r="15088" customFormat="false" ht="15" hidden="false" customHeight="true" outlineLevel="0" collapsed="false">
      <c r="A15088" s="1" t="s">
        <v>25558</v>
      </c>
      <c r="B15088" s="1" t="s">
        <v>9831</v>
      </c>
      <c r="C15088" s="1" t="s">
        <v>1930</v>
      </c>
      <c r="D15088" s="1" t="n">
        <v>1</v>
      </c>
      <c r="E15088" s="16" t="n">
        <v>2398.35</v>
      </c>
      <c r="F15088" s="17" t="n">
        <v>0.15</v>
      </c>
      <c r="G15088" s="16" t="n">
        <v>2038.6</v>
      </c>
      <c r="I15088" s="1" t="str">
        <f aca="false">INDEX(Products!$C$2:$C$51,MATCH(C15088,Products!$A$2:$A$51,0))</f>
        <v>Electronics</v>
      </c>
      <c r="J15088" s="1" t="str">
        <f aca="false">INDEX(Orders!$E$2:$E$8001,MATCH(B15088,Orders!$A$2:$A$8001,0))</f>
        <v>Delivered</v>
      </c>
      <c r="K15088" s="1" t="str">
        <f aca="false">LEFT(INDEX(Orders!$C$2:$C$8001,MATCH(B15088,Orders!$A$2:$A$8001,0)),7)</f>
        <v>2024-11</v>
      </c>
    </row>
    <row r="15089" customFormat="false" ht="15" hidden="false" customHeight="true" outlineLevel="0" collapsed="false">
      <c r="A15089" s="1" t="s">
        <v>25559</v>
      </c>
      <c r="B15089" s="1" t="s">
        <v>9831</v>
      </c>
      <c r="C15089" s="1" t="s">
        <v>1940</v>
      </c>
      <c r="D15089" s="1" t="n">
        <v>1</v>
      </c>
      <c r="E15089" s="16" t="n">
        <v>2374.52</v>
      </c>
      <c r="F15089" s="17" t="n">
        <v>0.2</v>
      </c>
      <c r="G15089" s="16" t="n">
        <v>1899.62</v>
      </c>
      <c r="I15089" s="1" t="str">
        <f aca="false">INDEX(Products!$C$2:$C$51,MATCH(C15089,Products!$A$2:$A$51,0))</f>
        <v>Fashion</v>
      </c>
      <c r="J15089" s="1" t="str">
        <f aca="false">INDEX(Orders!$E$2:$E$8001,MATCH(B15089,Orders!$A$2:$A$8001,0))</f>
        <v>Delivered</v>
      </c>
      <c r="K15089" s="1" t="str">
        <f aca="false">LEFT(INDEX(Orders!$C$2:$C$8001,MATCH(B15089,Orders!$A$2:$A$8001,0)),7)</f>
        <v>2024-11</v>
      </c>
    </row>
    <row r="15090" customFormat="false" ht="15" hidden="false" customHeight="true" outlineLevel="0" collapsed="false">
      <c r="A15090" s="1" t="s">
        <v>25560</v>
      </c>
      <c r="B15090" s="1" t="s">
        <v>9831</v>
      </c>
      <c r="C15090" s="1" t="s">
        <v>1971</v>
      </c>
      <c r="D15090" s="1" t="n">
        <v>3</v>
      </c>
      <c r="E15090" s="16" t="n">
        <v>2073.63</v>
      </c>
      <c r="F15090" s="17" t="n">
        <v>0</v>
      </c>
      <c r="G15090" s="16" t="n">
        <v>6220.89</v>
      </c>
      <c r="I15090" s="1" t="str">
        <f aca="false">INDEX(Products!$C$2:$C$51,MATCH(C15090,Products!$A$2:$A$51,0))</f>
        <v>Home &amp; Kitchen</v>
      </c>
      <c r="J15090" s="1" t="str">
        <f aca="false">INDEX(Orders!$E$2:$E$8001,MATCH(B15090,Orders!$A$2:$A$8001,0))</f>
        <v>Delivered</v>
      </c>
      <c r="K15090" s="1" t="str">
        <f aca="false">LEFT(INDEX(Orders!$C$2:$C$8001,MATCH(B15090,Orders!$A$2:$A$8001,0)),7)</f>
        <v>2024-11</v>
      </c>
    </row>
    <row r="15091" customFormat="false" ht="15" hidden="false" customHeight="true" outlineLevel="0" collapsed="false">
      <c r="A15091" s="1" t="s">
        <v>25561</v>
      </c>
      <c r="B15091" s="1" t="s">
        <v>9832</v>
      </c>
      <c r="C15091" s="1" t="s">
        <v>1953</v>
      </c>
      <c r="D15091" s="1" t="n">
        <v>1</v>
      </c>
      <c r="E15091" s="16" t="n">
        <v>4914.12</v>
      </c>
      <c r="F15091" s="17" t="n">
        <v>0</v>
      </c>
      <c r="G15091" s="16" t="n">
        <v>4914.12</v>
      </c>
      <c r="I15091" s="1" t="str">
        <f aca="false">INDEX(Products!$C$2:$C$51,MATCH(C15091,Products!$A$2:$A$51,0))</f>
        <v>Fashion</v>
      </c>
      <c r="J15091" s="1" t="str">
        <f aca="false">INDEX(Orders!$E$2:$E$8001,MATCH(B15091,Orders!$A$2:$A$8001,0))</f>
        <v>Delivered</v>
      </c>
      <c r="K15091" s="1" t="str">
        <f aca="false">LEFT(INDEX(Orders!$C$2:$C$8001,MATCH(B15091,Orders!$A$2:$A$8001,0)),7)</f>
        <v>2025-08</v>
      </c>
    </row>
    <row r="15092" customFormat="false" ht="15" hidden="false" customHeight="true" outlineLevel="0" collapsed="false">
      <c r="A15092" s="1" t="s">
        <v>25562</v>
      </c>
      <c r="B15092" s="1" t="s">
        <v>9833</v>
      </c>
      <c r="C15092" s="1" t="s">
        <v>1977</v>
      </c>
      <c r="D15092" s="1" t="n">
        <v>1</v>
      </c>
      <c r="E15092" s="16" t="n">
        <v>2386.05</v>
      </c>
      <c r="F15092" s="17" t="n">
        <v>0.15</v>
      </c>
      <c r="G15092" s="16" t="n">
        <v>2028.14</v>
      </c>
      <c r="I15092" s="1" t="str">
        <f aca="false">INDEX(Products!$C$2:$C$51,MATCH(C15092,Products!$A$2:$A$51,0))</f>
        <v>Beauty &amp; Personal Care</v>
      </c>
      <c r="J15092" s="1" t="str">
        <f aca="false">INDEX(Orders!$E$2:$E$8001,MATCH(B15092,Orders!$A$2:$A$8001,0))</f>
        <v>Delivered</v>
      </c>
      <c r="K15092" s="1" t="str">
        <f aca="false">LEFT(INDEX(Orders!$C$2:$C$8001,MATCH(B15092,Orders!$A$2:$A$8001,0)),7)</f>
        <v>2025-09</v>
      </c>
    </row>
    <row r="15093" customFormat="false" ht="15" hidden="false" customHeight="true" outlineLevel="0" collapsed="false">
      <c r="A15093" s="1" t="s">
        <v>25563</v>
      </c>
      <c r="B15093" s="1" t="s">
        <v>9833</v>
      </c>
      <c r="C15093" s="1" t="s">
        <v>1940</v>
      </c>
      <c r="D15093" s="1" t="n">
        <v>2</v>
      </c>
      <c r="E15093" s="16" t="n">
        <v>2374.52</v>
      </c>
      <c r="F15093" s="17" t="n">
        <v>0.15</v>
      </c>
      <c r="G15093" s="16" t="n">
        <v>4036.68</v>
      </c>
      <c r="I15093" s="1" t="str">
        <f aca="false">INDEX(Products!$C$2:$C$51,MATCH(C15093,Products!$A$2:$A$51,0))</f>
        <v>Fashion</v>
      </c>
      <c r="J15093" s="1" t="str">
        <f aca="false">INDEX(Orders!$E$2:$E$8001,MATCH(B15093,Orders!$A$2:$A$8001,0))</f>
        <v>Delivered</v>
      </c>
      <c r="K15093" s="1" t="str">
        <f aca="false">LEFT(INDEX(Orders!$C$2:$C$8001,MATCH(B15093,Orders!$A$2:$A$8001,0)),7)</f>
        <v>2025-09</v>
      </c>
    </row>
    <row r="15094" customFormat="false" ht="15" hidden="false" customHeight="true" outlineLevel="0" collapsed="false">
      <c r="A15094" s="1" t="s">
        <v>25564</v>
      </c>
      <c r="B15094" s="1" t="s">
        <v>9834</v>
      </c>
      <c r="C15094" s="1" t="s">
        <v>1990</v>
      </c>
      <c r="D15094" s="1" t="n">
        <v>1</v>
      </c>
      <c r="E15094" s="16" t="n">
        <v>5311.32</v>
      </c>
      <c r="F15094" s="17" t="n">
        <v>0.2</v>
      </c>
      <c r="G15094" s="16" t="n">
        <v>4249.06</v>
      </c>
      <c r="I15094" s="1" t="str">
        <f aca="false">INDEX(Products!$C$2:$C$51,MATCH(C15094,Products!$A$2:$A$51,0))</f>
        <v>Sports &amp; Fitness</v>
      </c>
      <c r="J15094" s="1" t="str">
        <f aca="false">INDEX(Orders!$E$2:$E$8001,MATCH(B15094,Orders!$A$2:$A$8001,0))</f>
        <v>Delivered</v>
      </c>
      <c r="K15094" s="1" t="str">
        <f aca="false">LEFT(INDEX(Orders!$C$2:$C$8001,MATCH(B15094,Orders!$A$2:$A$8001,0)),7)</f>
        <v>2025-10</v>
      </c>
    </row>
    <row r="15095" customFormat="false" ht="15" hidden="false" customHeight="true" outlineLevel="0" collapsed="false">
      <c r="A15095" s="1" t="s">
        <v>25565</v>
      </c>
      <c r="B15095" s="1" t="s">
        <v>9834</v>
      </c>
      <c r="C15095" s="1" t="s">
        <v>1998</v>
      </c>
      <c r="D15095" s="1" t="n">
        <v>2</v>
      </c>
      <c r="E15095" s="16" t="n">
        <v>1335.85</v>
      </c>
      <c r="F15095" s="17" t="n">
        <v>0.1</v>
      </c>
      <c r="G15095" s="16" t="n">
        <v>2404.53</v>
      </c>
      <c r="I15095" s="1" t="str">
        <f aca="false">INDEX(Products!$C$2:$C$51,MATCH(C15095,Products!$A$2:$A$51,0))</f>
        <v>Sports &amp; Fitness</v>
      </c>
      <c r="J15095" s="1" t="str">
        <f aca="false">INDEX(Orders!$E$2:$E$8001,MATCH(B15095,Orders!$A$2:$A$8001,0))</f>
        <v>Delivered</v>
      </c>
      <c r="K15095" s="1" t="str">
        <f aca="false">LEFT(INDEX(Orders!$C$2:$C$8001,MATCH(B15095,Orders!$A$2:$A$8001,0)),7)</f>
        <v>2025-10</v>
      </c>
    </row>
    <row r="15096" customFormat="false" ht="15" hidden="false" customHeight="true" outlineLevel="0" collapsed="false">
      <c r="A15096" s="1" t="s">
        <v>25566</v>
      </c>
      <c r="B15096" s="1" t="s">
        <v>9835</v>
      </c>
      <c r="C15096" s="1" t="s">
        <v>2006</v>
      </c>
      <c r="D15096" s="1" t="n">
        <v>1</v>
      </c>
      <c r="E15096" s="16" t="n">
        <v>482.17</v>
      </c>
      <c r="F15096" s="17" t="n">
        <v>0.2</v>
      </c>
      <c r="G15096" s="16" t="n">
        <v>385.74</v>
      </c>
      <c r="I15096" s="1" t="str">
        <f aca="false">INDEX(Products!$C$2:$C$51,MATCH(C15096,Products!$A$2:$A$51,0))</f>
        <v>Books &amp; Stationery</v>
      </c>
      <c r="J15096" s="1" t="str">
        <f aca="false">INDEX(Orders!$E$2:$E$8001,MATCH(B15096,Orders!$A$2:$A$8001,0))</f>
        <v>Delivered</v>
      </c>
      <c r="K15096" s="1" t="str">
        <f aca="false">LEFT(INDEX(Orders!$C$2:$C$8001,MATCH(B15096,Orders!$A$2:$A$8001,0)),7)</f>
        <v>2025-06</v>
      </c>
    </row>
    <row r="15097" customFormat="false" ht="15" hidden="false" customHeight="true" outlineLevel="0" collapsed="false">
      <c r="A15097" s="1" t="s">
        <v>25567</v>
      </c>
      <c r="B15097" s="1" t="s">
        <v>9835</v>
      </c>
      <c r="C15097" s="1" t="s">
        <v>1940</v>
      </c>
      <c r="D15097" s="1" t="n">
        <v>2</v>
      </c>
      <c r="E15097" s="16" t="n">
        <v>2374.52</v>
      </c>
      <c r="F15097" s="17" t="n">
        <v>0.1</v>
      </c>
      <c r="G15097" s="16" t="n">
        <v>4274.14</v>
      </c>
      <c r="I15097" s="1" t="str">
        <f aca="false">INDEX(Products!$C$2:$C$51,MATCH(C15097,Products!$A$2:$A$51,0))</f>
        <v>Fashion</v>
      </c>
      <c r="J15097" s="1" t="str">
        <f aca="false">INDEX(Orders!$E$2:$E$8001,MATCH(B15097,Orders!$A$2:$A$8001,0))</f>
        <v>Delivered</v>
      </c>
      <c r="K15097" s="1" t="str">
        <f aca="false">LEFT(INDEX(Orders!$C$2:$C$8001,MATCH(B15097,Orders!$A$2:$A$8001,0)),7)</f>
        <v>2025-06</v>
      </c>
    </row>
    <row r="15098" customFormat="false" ht="15" hidden="false" customHeight="true" outlineLevel="0" collapsed="false">
      <c r="A15098" s="1" t="s">
        <v>25568</v>
      </c>
      <c r="B15098" s="1" t="s">
        <v>9835</v>
      </c>
      <c r="C15098" s="1" t="s">
        <v>1984</v>
      </c>
      <c r="D15098" s="1" t="n">
        <v>2</v>
      </c>
      <c r="E15098" s="16" t="n">
        <v>1134.82</v>
      </c>
      <c r="F15098" s="17" t="n">
        <v>0.05</v>
      </c>
      <c r="G15098" s="16" t="n">
        <v>2156.16</v>
      </c>
      <c r="I15098" s="1" t="str">
        <f aca="false">INDEX(Products!$C$2:$C$51,MATCH(C15098,Products!$A$2:$A$51,0))</f>
        <v>Beauty &amp; Personal Care</v>
      </c>
      <c r="J15098" s="1" t="str">
        <f aca="false">INDEX(Orders!$E$2:$E$8001,MATCH(B15098,Orders!$A$2:$A$8001,0))</f>
        <v>Delivered</v>
      </c>
      <c r="K15098" s="1" t="str">
        <f aca="false">LEFT(INDEX(Orders!$C$2:$C$8001,MATCH(B15098,Orders!$A$2:$A$8001,0)),7)</f>
        <v>2025-06</v>
      </c>
    </row>
    <row r="15099" customFormat="false" ht="15" hidden="false" customHeight="true" outlineLevel="0" collapsed="false">
      <c r="A15099" s="1" t="s">
        <v>25569</v>
      </c>
      <c r="B15099" s="1" t="s">
        <v>9836</v>
      </c>
      <c r="C15099" s="1" t="s">
        <v>1940</v>
      </c>
      <c r="D15099" s="1" t="n">
        <v>1</v>
      </c>
      <c r="E15099" s="16" t="n">
        <v>2374.52</v>
      </c>
      <c r="F15099" s="17" t="n">
        <v>0</v>
      </c>
      <c r="G15099" s="16" t="n">
        <v>2374.52</v>
      </c>
      <c r="I15099" s="1" t="str">
        <f aca="false">INDEX(Products!$C$2:$C$51,MATCH(C15099,Products!$A$2:$A$51,0))</f>
        <v>Fashion</v>
      </c>
      <c r="J15099" s="1" t="str">
        <f aca="false">INDEX(Orders!$E$2:$E$8001,MATCH(B15099,Orders!$A$2:$A$8001,0))</f>
        <v>Refunded</v>
      </c>
      <c r="K15099" s="1" t="str">
        <f aca="false">LEFT(INDEX(Orders!$C$2:$C$8001,MATCH(B15099,Orders!$A$2:$A$8001,0)),7)</f>
        <v>2024-07</v>
      </c>
    </row>
    <row r="15100" customFormat="false" ht="15" hidden="false" customHeight="true" outlineLevel="0" collapsed="false">
      <c r="A15100" s="1" t="s">
        <v>25570</v>
      </c>
      <c r="B15100" s="1" t="s">
        <v>9836</v>
      </c>
      <c r="C15100" s="1" t="s">
        <v>2006</v>
      </c>
      <c r="D15100" s="1" t="n">
        <v>1</v>
      </c>
      <c r="E15100" s="16" t="n">
        <v>482.17</v>
      </c>
      <c r="F15100" s="17" t="n">
        <v>0</v>
      </c>
      <c r="G15100" s="16" t="n">
        <v>482.17</v>
      </c>
      <c r="I15100" s="1" t="str">
        <f aca="false">INDEX(Products!$C$2:$C$51,MATCH(C15100,Products!$A$2:$A$51,0))</f>
        <v>Books &amp; Stationery</v>
      </c>
      <c r="J15100" s="1" t="str">
        <f aca="false">INDEX(Orders!$E$2:$E$8001,MATCH(B15100,Orders!$A$2:$A$8001,0))</f>
        <v>Refunded</v>
      </c>
      <c r="K15100" s="1" t="str">
        <f aca="false">LEFT(INDEX(Orders!$C$2:$C$8001,MATCH(B15100,Orders!$A$2:$A$8001,0)),7)</f>
        <v>2024-07</v>
      </c>
    </row>
    <row r="15101" customFormat="false" ht="15" hidden="false" customHeight="true" outlineLevel="0" collapsed="false">
      <c r="A15101" s="1" t="s">
        <v>25571</v>
      </c>
      <c r="B15101" s="1" t="s">
        <v>9837</v>
      </c>
      <c r="C15101" s="1" t="s">
        <v>1990</v>
      </c>
      <c r="D15101" s="1" t="n">
        <v>1</v>
      </c>
      <c r="E15101" s="16" t="n">
        <v>5311.32</v>
      </c>
      <c r="F15101" s="17" t="n">
        <v>0.15</v>
      </c>
      <c r="G15101" s="16" t="n">
        <v>4514.62</v>
      </c>
      <c r="I15101" s="1" t="str">
        <f aca="false">INDEX(Products!$C$2:$C$51,MATCH(C15101,Products!$A$2:$A$51,0))</f>
        <v>Sports &amp; Fitness</v>
      </c>
      <c r="J15101" s="1" t="str">
        <f aca="false">INDEX(Orders!$E$2:$E$8001,MATCH(B15101,Orders!$A$2:$A$8001,0))</f>
        <v>Delivered</v>
      </c>
      <c r="K15101" s="1" t="str">
        <f aca="false">LEFT(INDEX(Orders!$C$2:$C$8001,MATCH(B15101,Orders!$A$2:$A$8001,0)),7)</f>
        <v>2025-05</v>
      </c>
    </row>
    <row r="15102" customFormat="false" ht="15" hidden="false" customHeight="true" outlineLevel="0" collapsed="false">
      <c r="A15102" s="1" t="s">
        <v>25572</v>
      </c>
      <c r="B15102" s="1" t="s">
        <v>9838</v>
      </c>
      <c r="C15102" s="1" t="s">
        <v>1988</v>
      </c>
      <c r="D15102" s="1" t="n">
        <v>1</v>
      </c>
      <c r="E15102" s="16" t="n">
        <v>681.07</v>
      </c>
      <c r="F15102" s="17" t="n">
        <v>0</v>
      </c>
      <c r="G15102" s="16" t="n">
        <v>681.07</v>
      </c>
      <c r="I15102" s="1" t="str">
        <f aca="false">INDEX(Products!$C$2:$C$51,MATCH(C15102,Products!$A$2:$A$51,0))</f>
        <v>Sports &amp; Fitness</v>
      </c>
      <c r="J15102" s="1" t="str">
        <f aca="false">INDEX(Orders!$E$2:$E$8001,MATCH(B15102,Orders!$A$2:$A$8001,0))</f>
        <v>Delivered</v>
      </c>
      <c r="K15102" s="1" t="str">
        <f aca="false">LEFT(INDEX(Orders!$C$2:$C$8001,MATCH(B15102,Orders!$A$2:$A$8001,0)),7)</f>
        <v>2025-10</v>
      </c>
    </row>
    <row r="15103" customFormat="false" ht="15" hidden="false" customHeight="true" outlineLevel="0" collapsed="false">
      <c r="A15103" s="1" t="s">
        <v>25573</v>
      </c>
      <c r="B15103" s="1" t="s">
        <v>9838</v>
      </c>
      <c r="C15103" s="1" t="s">
        <v>1928</v>
      </c>
      <c r="D15103" s="1" t="n">
        <v>2</v>
      </c>
      <c r="E15103" s="16" t="n">
        <v>657.82</v>
      </c>
      <c r="F15103" s="17" t="n">
        <v>0.15</v>
      </c>
      <c r="G15103" s="16" t="n">
        <v>1118.29</v>
      </c>
      <c r="I15103" s="1" t="str">
        <f aca="false">INDEX(Products!$C$2:$C$51,MATCH(C15103,Products!$A$2:$A$51,0))</f>
        <v>Electronics</v>
      </c>
      <c r="J15103" s="1" t="str">
        <f aca="false">INDEX(Orders!$E$2:$E$8001,MATCH(B15103,Orders!$A$2:$A$8001,0))</f>
        <v>Delivered</v>
      </c>
      <c r="K15103" s="1" t="str">
        <f aca="false">LEFT(INDEX(Orders!$C$2:$C$8001,MATCH(B15103,Orders!$A$2:$A$8001,0)),7)</f>
        <v>2025-10</v>
      </c>
    </row>
    <row r="15104" customFormat="false" ht="15" hidden="false" customHeight="true" outlineLevel="0" collapsed="false">
      <c r="A15104" s="1" t="s">
        <v>25574</v>
      </c>
      <c r="B15104" s="1" t="s">
        <v>9838</v>
      </c>
      <c r="C15104" s="1" t="s">
        <v>1937</v>
      </c>
      <c r="D15104" s="1" t="n">
        <v>1</v>
      </c>
      <c r="E15104" s="16" t="n">
        <v>1364.75</v>
      </c>
      <c r="F15104" s="17" t="n">
        <v>0</v>
      </c>
      <c r="G15104" s="16" t="n">
        <v>1364.75</v>
      </c>
      <c r="I15104" s="1" t="str">
        <f aca="false">INDEX(Products!$C$2:$C$51,MATCH(C15104,Products!$A$2:$A$51,0))</f>
        <v>Fashion</v>
      </c>
      <c r="J15104" s="1" t="str">
        <f aca="false">INDEX(Orders!$E$2:$E$8001,MATCH(B15104,Orders!$A$2:$A$8001,0))</f>
        <v>Delivered</v>
      </c>
      <c r="K15104" s="1" t="str">
        <f aca="false">LEFT(INDEX(Orders!$C$2:$C$8001,MATCH(B15104,Orders!$A$2:$A$8001,0)),7)</f>
        <v>2025-10</v>
      </c>
    </row>
    <row r="15105" customFormat="false" ht="15" hidden="false" customHeight="true" outlineLevel="0" collapsed="false">
      <c r="A15105" s="1" t="s">
        <v>25575</v>
      </c>
      <c r="B15105" s="1" t="s">
        <v>9839</v>
      </c>
      <c r="C15105" s="1" t="s">
        <v>2007</v>
      </c>
      <c r="D15105" s="1" t="n">
        <v>2</v>
      </c>
      <c r="E15105" s="16" t="n">
        <v>750.27</v>
      </c>
      <c r="F15105" s="17" t="n">
        <v>0.05</v>
      </c>
      <c r="G15105" s="16" t="n">
        <v>1425.51</v>
      </c>
      <c r="I15105" s="1" t="str">
        <f aca="false">INDEX(Products!$C$2:$C$51,MATCH(C15105,Products!$A$2:$A$51,0))</f>
        <v>Books &amp; Stationery</v>
      </c>
      <c r="J15105" s="1" t="str">
        <f aca="false">INDEX(Orders!$E$2:$E$8001,MATCH(B15105,Orders!$A$2:$A$8001,0))</f>
        <v>Delivered</v>
      </c>
      <c r="K15105" s="1" t="str">
        <f aca="false">LEFT(INDEX(Orders!$C$2:$C$8001,MATCH(B15105,Orders!$A$2:$A$8001,0)),7)</f>
        <v>2025-11</v>
      </c>
    </row>
    <row r="15106" customFormat="false" ht="15" hidden="false" customHeight="true" outlineLevel="0" collapsed="false">
      <c r="A15106" s="1" t="s">
        <v>25576</v>
      </c>
      <c r="B15106" s="1" t="s">
        <v>9840</v>
      </c>
      <c r="C15106" s="1" t="s">
        <v>1930</v>
      </c>
      <c r="D15106" s="1" t="n">
        <v>1</v>
      </c>
      <c r="E15106" s="16" t="n">
        <v>2398.35</v>
      </c>
      <c r="F15106" s="17" t="n">
        <v>0.05</v>
      </c>
      <c r="G15106" s="16" t="n">
        <v>2278.43</v>
      </c>
      <c r="I15106" s="1" t="str">
        <f aca="false">INDEX(Products!$C$2:$C$51,MATCH(C15106,Products!$A$2:$A$51,0))</f>
        <v>Electronics</v>
      </c>
      <c r="J15106" s="1" t="str">
        <f aca="false">INDEX(Orders!$E$2:$E$8001,MATCH(B15106,Orders!$A$2:$A$8001,0))</f>
        <v>Delivered</v>
      </c>
      <c r="K15106" s="1" t="str">
        <f aca="false">LEFT(INDEX(Orders!$C$2:$C$8001,MATCH(B15106,Orders!$A$2:$A$8001,0)),7)</f>
        <v>2025-08</v>
      </c>
    </row>
    <row r="15107" customFormat="false" ht="15" hidden="false" customHeight="true" outlineLevel="0" collapsed="false">
      <c r="A15107" s="1" t="s">
        <v>25577</v>
      </c>
      <c r="B15107" s="1" t="s">
        <v>9840</v>
      </c>
      <c r="C15107" s="1" t="s">
        <v>1933</v>
      </c>
      <c r="D15107" s="1" t="n">
        <v>2</v>
      </c>
      <c r="E15107" s="16" t="n">
        <v>7194.38</v>
      </c>
      <c r="F15107" s="17" t="n">
        <v>0.05</v>
      </c>
      <c r="G15107" s="16" t="n">
        <v>13669.32</v>
      </c>
      <c r="I15107" s="1" t="str">
        <f aca="false">INDEX(Products!$C$2:$C$51,MATCH(C15107,Products!$A$2:$A$51,0))</f>
        <v>Electronics</v>
      </c>
      <c r="J15107" s="1" t="str">
        <f aca="false">INDEX(Orders!$E$2:$E$8001,MATCH(B15107,Orders!$A$2:$A$8001,0))</f>
        <v>Delivered</v>
      </c>
      <c r="K15107" s="1" t="str">
        <f aca="false">LEFT(INDEX(Orders!$C$2:$C$8001,MATCH(B15107,Orders!$A$2:$A$8001,0)),7)</f>
        <v>2025-08</v>
      </c>
    </row>
    <row r="15108" customFormat="false" ht="15" hidden="false" customHeight="true" outlineLevel="0" collapsed="false">
      <c r="A15108" s="1" t="s">
        <v>25578</v>
      </c>
      <c r="B15108" s="1" t="s">
        <v>9840</v>
      </c>
      <c r="C15108" s="1" t="s">
        <v>1937</v>
      </c>
      <c r="D15108" s="1" t="n">
        <v>1</v>
      </c>
      <c r="E15108" s="16" t="n">
        <v>1364.75</v>
      </c>
      <c r="F15108" s="17" t="n">
        <v>0.05</v>
      </c>
      <c r="G15108" s="16" t="n">
        <v>1296.51</v>
      </c>
      <c r="I15108" s="1" t="str">
        <f aca="false">INDEX(Products!$C$2:$C$51,MATCH(C15108,Products!$A$2:$A$51,0))</f>
        <v>Fashion</v>
      </c>
      <c r="J15108" s="1" t="str">
        <f aca="false">INDEX(Orders!$E$2:$E$8001,MATCH(B15108,Orders!$A$2:$A$8001,0))</f>
        <v>Delivered</v>
      </c>
      <c r="K15108" s="1" t="str">
        <f aca="false">LEFT(INDEX(Orders!$C$2:$C$8001,MATCH(B15108,Orders!$A$2:$A$8001,0)),7)</f>
        <v>2025-08</v>
      </c>
    </row>
    <row r="15109" customFormat="false" ht="15" hidden="false" customHeight="true" outlineLevel="0" collapsed="false">
      <c r="A15109" s="1" t="s">
        <v>25579</v>
      </c>
      <c r="B15109" s="1" t="s">
        <v>9840</v>
      </c>
      <c r="C15109" s="1" t="s">
        <v>2006</v>
      </c>
      <c r="D15109" s="1" t="n">
        <v>1</v>
      </c>
      <c r="E15109" s="16" t="n">
        <v>482.17</v>
      </c>
      <c r="F15109" s="17" t="n">
        <v>0</v>
      </c>
      <c r="G15109" s="16" t="n">
        <v>482.17</v>
      </c>
      <c r="I15109" s="1" t="str">
        <f aca="false">INDEX(Products!$C$2:$C$51,MATCH(C15109,Products!$A$2:$A$51,0))</f>
        <v>Books &amp; Stationery</v>
      </c>
      <c r="J15109" s="1" t="str">
        <f aca="false">INDEX(Orders!$E$2:$E$8001,MATCH(B15109,Orders!$A$2:$A$8001,0))</f>
        <v>Delivered</v>
      </c>
      <c r="K15109" s="1" t="str">
        <f aca="false">LEFT(INDEX(Orders!$C$2:$C$8001,MATCH(B15109,Orders!$A$2:$A$8001,0)),7)</f>
        <v>2025-08</v>
      </c>
    </row>
    <row r="15110" customFormat="false" ht="15" hidden="false" customHeight="true" outlineLevel="0" collapsed="false">
      <c r="A15110" s="1" t="s">
        <v>25580</v>
      </c>
      <c r="B15110" s="1" t="s">
        <v>9840</v>
      </c>
      <c r="C15110" s="1" t="s">
        <v>1953</v>
      </c>
      <c r="D15110" s="1" t="n">
        <v>1</v>
      </c>
      <c r="E15110" s="16" t="n">
        <v>4914.12</v>
      </c>
      <c r="F15110" s="17" t="n">
        <v>0</v>
      </c>
      <c r="G15110" s="16" t="n">
        <v>4914.12</v>
      </c>
      <c r="I15110" s="1" t="str">
        <f aca="false">INDEX(Products!$C$2:$C$51,MATCH(C15110,Products!$A$2:$A$51,0))</f>
        <v>Fashion</v>
      </c>
      <c r="J15110" s="1" t="str">
        <f aca="false">INDEX(Orders!$E$2:$E$8001,MATCH(B15110,Orders!$A$2:$A$8001,0))</f>
        <v>Delivered</v>
      </c>
      <c r="K15110" s="1" t="str">
        <f aca="false">LEFT(INDEX(Orders!$C$2:$C$8001,MATCH(B15110,Orders!$A$2:$A$8001,0)),7)</f>
        <v>2025-08</v>
      </c>
    </row>
    <row r="15111" customFormat="false" ht="15" hidden="false" customHeight="true" outlineLevel="0" collapsed="false">
      <c r="A15111" s="1" t="s">
        <v>25581</v>
      </c>
      <c r="B15111" s="1" t="s">
        <v>9841</v>
      </c>
      <c r="C15111" s="1" t="s">
        <v>1918</v>
      </c>
      <c r="D15111" s="1" t="n">
        <v>2</v>
      </c>
      <c r="E15111" s="16" t="n">
        <v>2978.99</v>
      </c>
      <c r="F15111" s="17" t="n">
        <v>0.2</v>
      </c>
      <c r="G15111" s="16" t="n">
        <v>4766.38</v>
      </c>
      <c r="I15111" s="1" t="str">
        <f aca="false">INDEX(Products!$C$2:$C$51,MATCH(C15111,Products!$A$2:$A$51,0))</f>
        <v>Electronics</v>
      </c>
      <c r="J15111" s="1" t="str">
        <f aca="false">INDEX(Orders!$E$2:$E$8001,MATCH(B15111,Orders!$A$2:$A$8001,0))</f>
        <v>Delivered</v>
      </c>
      <c r="K15111" s="1" t="str">
        <f aca="false">LEFT(INDEX(Orders!$C$2:$C$8001,MATCH(B15111,Orders!$A$2:$A$8001,0)),7)</f>
        <v>2025-08</v>
      </c>
    </row>
    <row r="15112" customFormat="false" ht="15" hidden="false" customHeight="true" outlineLevel="0" collapsed="false">
      <c r="A15112" s="1" t="s">
        <v>25582</v>
      </c>
      <c r="B15112" s="1" t="s">
        <v>9842</v>
      </c>
      <c r="C15112" s="1" t="s">
        <v>2006</v>
      </c>
      <c r="D15112" s="1" t="n">
        <v>1</v>
      </c>
      <c r="E15112" s="16" t="n">
        <v>482.17</v>
      </c>
      <c r="F15112" s="17" t="n">
        <v>0</v>
      </c>
      <c r="G15112" s="16" t="n">
        <v>482.17</v>
      </c>
      <c r="I15112" s="1" t="str">
        <f aca="false">INDEX(Products!$C$2:$C$51,MATCH(C15112,Products!$A$2:$A$51,0))</f>
        <v>Books &amp; Stationery</v>
      </c>
      <c r="J15112" s="1" t="str">
        <f aca="false">INDEX(Orders!$E$2:$E$8001,MATCH(B15112,Orders!$A$2:$A$8001,0))</f>
        <v>Delivered</v>
      </c>
      <c r="K15112" s="1" t="str">
        <f aca="false">LEFT(INDEX(Orders!$C$2:$C$8001,MATCH(B15112,Orders!$A$2:$A$8001,0)),7)</f>
        <v>2025-12</v>
      </c>
    </row>
    <row r="15113" customFormat="false" ht="15" hidden="false" customHeight="true" outlineLevel="0" collapsed="false">
      <c r="A15113" s="1" t="s">
        <v>25583</v>
      </c>
      <c r="B15113" s="1" t="s">
        <v>9843</v>
      </c>
      <c r="C15113" s="1" t="s">
        <v>1933</v>
      </c>
      <c r="D15113" s="1" t="n">
        <v>1</v>
      </c>
      <c r="E15113" s="16" t="n">
        <v>7194.38</v>
      </c>
      <c r="F15113" s="17" t="n">
        <v>0.2</v>
      </c>
      <c r="G15113" s="16" t="n">
        <v>5755.5</v>
      </c>
      <c r="I15113" s="1" t="str">
        <f aca="false">INDEX(Products!$C$2:$C$51,MATCH(C15113,Products!$A$2:$A$51,0))</f>
        <v>Electronics</v>
      </c>
      <c r="J15113" s="1" t="str">
        <f aca="false">INDEX(Orders!$E$2:$E$8001,MATCH(B15113,Orders!$A$2:$A$8001,0))</f>
        <v>Returned</v>
      </c>
      <c r="K15113" s="1" t="str">
        <f aca="false">LEFT(INDEX(Orders!$C$2:$C$8001,MATCH(B15113,Orders!$A$2:$A$8001,0)),7)</f>
        <v>2025-09</v>
      </c>
    </row>
    <row r="15114" customFormat="false" ht="15" hidden="false" customHeight="true" outlineLevel="0" collapsed="false">
      <c r="A15114" s="1" t="s">
        <v>25584</v>
      </c>
      <c r="B15114" s="1" t="s">
        <v>9843</v>
      </c>
      <c r="C15114" s="1" t="s">
        <v>2006</v>
      </c>
      <c r="D15114" s="1" t="n">
        <v>2</v>
      </c>
      <c r="E15114" s="16" t="n">
        <v>482.17</v>
      </c>
      <c r="F15114" s="17" t="n">
        <v>0.15</v>
      </c>
      <c r="G15114" s="16" t="n">
        <v>819.69</v>
      </c>
      <c r="I15114" s="1" t="str">
        <f aca="false">INDEX(Products!$C$2:$C$51,MATCH(C15114,Products!$A$2:$A$51,0))</f>
        <v>Books &amp; Stationery</v>
      </c>
      <c r="J15114" s="1" t="str">
        <f aca="false">INDEX(Orders!$E$2:$E$8001,MATCH(B15114,Orders!$A$2:$A$8001,0))</f>
        <v>Returned</v>
      </c>
      <c r="K15114" s="1" t="str">
        <f aca="false">LEFT(INDEX(Orders!$C$2:$C$8001,MATCH(B15114,Orders!$A$2:$A$8001,0)),7)</f>
        <v>2025-09</v>
      </c>
    </row>
    <row r="15115" customFormat="false" ht="15" hidden="false" customHeight="true" outlineLevel="0" collapsed="false">
      <c r="A15115" s="1" t="s">
        <v>25585</v>
      </c>
      <c r="B15115" s="1" t="s">
        <v>9843</v>
      </c>
      <c r="C15115" s="1" t="s">
        <v>1997</v>
      </c>
      <c r="D15115" s="1" t="n">
        <v>2</v>
      </c>
      <c r="E15115" s="16" t="n">
        <v>311.15</v>
      </c>
      <c r="F15115" s="17" t="n">
        <v>0</v>
      </c>
      <c r="G15115" s="16" t="n">
        <v>622.3</v>
      </c>
      <c r="I15115" s="1" t="str">
        <f aca="false">INDEX(Products!$C$2:$C$51,MATCH(C15115,Products!$A$2:$A$51,0))</f>
        <v>Sports &amp; Fitness</v>
      </c>
      <c r="J15115" s="1" t="str">
        <f aca="false">INDEX(Orders!$E$2:$E$8001,MATCH(B15115,Orders!$A$2:$A$8001,0))</f>
        <v>Returned</v>
      </c>
      <c r="K15115" s="1" t="str">
        <f aca="false">LEFT(INDEX(Orders!$C$2:$C$8001,MATCH(B15115,Orders!$A$2:$A$8001,0)),7)</f>
        <v>2025-09</v>
      </c>
    </row>
    <row r="15116" customFormat="false" ht="15" hidden="false" customHeight="true" outlineLevel="0" collapsed="false">
      <c r="A15116" s="1" t="s">
        <v>25586</v>
      </c>
      <c r="B15116" s="1" t="s">
        <v>9843</v>
      </c>
      <c r="C15116" s="1" t="s">
        <v>1940</v>
      </c>
      <c r="D15116" s="1" t="n">
        <v>1</v>
      </c>
      <c r="E15116" s="16" t="n">
        <v>2374.52</v>
      </c>
      <c r="F15116" s="17" t="n">
        <v>0</v>
      </c>
      <c r="G15116" s="16" t="n">
        <v>2374.52</v>
      </c>
      <c r="I15116" s="1" t="str">
        <f aca="false">INDEX(Products!$C$2:$C$51,MATCH(C15116,Products!$A$2:$A$51,0))</f>
        <v>Fashion</v>
      </c>
      <c r="J15116" s="1" t="str">
        <f aca="false">INDEX(Orders!$E$2:$E$8001,MATCH(B15116,Orders!$A$2:$A$8001,0))</f>
        <v>Returned</v>
      </c>
      <c r="K15116" s="1" t="str">
        <f aca="false">LEFT(INDEX(Orders!$C$2:$C$8001,MATCH(B15116,Orders!$A$2:$A$8001,0)),7)</f>
        <v>2025-09</v>
      </c>
    </row>
    <row r="15117" customFormat="false" ht="15" hidden="false" customHeight="true" outlineLevel="0" collapsed="false">
      <c r="A15117" s="1" t="s">
        <v>25587</v>
      </c>
      <c r="B15117" s="1" t="s">
        <v>9843</v>
      </c>
      <c r="C15117" s="1" t="s">
        <v>1961</v>
      </c>
      <c r="D15117" s="1" t="n">
        <v>1</v>
      </c>
      <c r="E15117" s="16" t="n">
        <v>3493.68</v>
      </c>
      <c r="F15117" s="17" t="n">
        <v>0</v>
      </c>
      <c r="G15117" s="16" t="n">
        <v>3493.68</v>
      </c>
      <c r="I15117" s="1" t="str">
        <f aca="false">INDEX(Products!$C$2:$C$51,MATCH(C15117,Products!$A$2:$A$51,0))</f>
        <v>Home &amp; Kitchen</v>
      </c>
      <c r="J15117" s="1" t="str">
        <f aca="false">INDEX(Orders!$E$2:$E$8001,MATCH(B15117,Orders!$A$2:$A$8001,0))</f>
        <v>Returned</v>
      </c>
      <c r="K15117" s="1" t="str">
        <f aca="false">LEFT(INDEX(Orders!$C$2:$C$8001,MATCH(B15117,Orders!$A$2:$A$8001,0)),7)</f>
        <v>2025-09</v>
      </c>
    </row>
    <row r="15118" customFormat="false" ht="15" hidden="false" customHeight="true" outlineLevel="0" collapsed="false">
      <c r="A15118" s="1" t="s">
        <v>25588</v>
      </c>
      <c r="B15118" s="1" t="s">
        <v>9844</v>
      </c>
      <c r="C15118" s="1" t="s">
        <v>1973</v>
      </c>
      <c r="D15118" s="1" t="n">
        <v>2</v>
      </c>
      <c r="E15118" s="16" t="n">
        <v>1158.24</v>
      </c>
      <c r="F15118" s="17" t="n">
        <v>0.2</v>
      </c>
      <c r="G15118" s="16" t="n">
        <v>1853.18</v>
      </c>
      <c r="I15118" s="1" t="str">
        <f aca="false">INDEX(Products!$C$2:$C$51,MATCH(C15118,Products!$A$2:$A$51,0))</f>
        <v>Home &amp; Kitchen</v>
      </c>
      <c r="J15118" s="1" t="str">
        <f aca="false">INDEX(Orders!$E$2:$E$8001,MATCH(B15118,Orders!$A$2:$A$8001,0))</f>
        <v>Delivered</v>
      </c>
      <c r="K15118" s="1" t="str">
        <f aca="false">LEFT(INDEX(Orders!$C$2:$C$8001,MATCH(B15118,Orders!$A$2:$A$8001,0)),7)</f>
        <v>2024-07</v>
      </c>
    </row>
    <row r="15119" customFormat="false" ht="15" hidden="false" customHeight="true" outlineLevel="0" collapsed="false">
      <c r="A15119" s="1" t="s">
        <v>25589</v>
      </c>
      <c r="B15119" s="1" t="s">
        <v>9845</v>
      </c>
      <c r="C15119" s="1" t="s">
        <v>1940</v>
      </c>
      <c r="D15119" s="1" t="n">
        <v>1</v>
      </c>
      <c r="E15119" s="16" t="n">
        <v>2374.52</v>
      </c>
      <c r="F15119" s="17" t="n">
        <v>0.15</v>
      </c>
      <c r="G15119" s="16" t="n">
        <v>2018.34</v>
      </c>
      <c r="I15119" s="1" t="str">
        <f aca="false">INDEX(Products!$C$2:$C$51,MATCH(C15119,Products!$A$2:$A$51,0))</f>
        <v>Fashion</v>
      </c>
      <c r="J15119" s="1" t="str">
        <f aca="false">INDEX(Orders!$E$2:$E$8001,MATCH(B15119,Orders!$A$2:$A$8001,0))</f>
        <v>Delivered</v>
      </c>
      <c r="K15119" s="1" t="str">
        <f aca="false">LEFT(INDEX(Orders!$C$2:$C$8001,MATCH(B15119,Orders!$A$2:$A$8001,0)),7)</f>
        <v>2025-04</v>
      </c>
    </row>
    <row r="15120" customFormat="false" ht="15" hidden="false" customHeight="true" outlineLevel="0" collapsed="false">
      <c r="A15120" s="1" t="s">
        <v>25590</v>
      </c>
      <c r="B15120" s="1" t="s">
        <v>9846</v>
      </c>
      <c r="C15120" s="1" t="s">
        <v>1975</v>
      </c>
      <c r="D15120" s="1" t="n">
        <v>1</v>
      </c>
      <c r="E15120" s="16" t="n">
        <v>862.99</v>
      </c>
      <c r="F15120" s="17" t="n">
        <v>0.2</v>
      </c>
      <c r="G15120" s="16" t="n">
        <v>690.39</v>
      </c>
      <c r="I15120" s="1" t="str">
        <f aca="false">INDEX(Products!$C$2:$C$51,MATCH(C15120,Products!$A$2:$A$51,0))</f>
        <v>Beauty &amp; Personal Care</v>
      </c>
      <c r="J15120" s="1" t="str">
        <f aca="false">INDEX(Orders!$E$2:$E$8001,MATCH(B15120,Orders!$A$2:$A$8001,0))</f>
        <v>Returned</v>
      </c>
      <c r="K15120" s="1" t="str">
        <f aca="false">LEFT(INDEX(Orders!$C$2:$C$8001,MATCH(B15120,Orders!$A$2:$A$8001,0)),7)</f>
        <v>2025-11</v>
      </c>
    </row>
    <row r="15121" customFormat="false" ht="15" hidden="false" customHeight="true" outlineLevel="0" collapsed="false">
      <c r="A15121" s="1" t="s">
        <v>25591</v>
      </c>
      <c r="B15121" s="1" t="s">
        <v>9847</v>
      </c>
      <c r="C15121" s="1" t="s">
        <v>1937</v>
      </c>
      <c r="D15121" s="1" t="n">
        <v>2</v>
      </c>
      <c r="E15121" s="16" t="n">
        <v>1364.75</v>
      </c>
      <c r="F15121" s="17" t="n">
        <v>0.15</v>
      </c>
      <c r="G15121" s="16" t="n">
        <v>2320.07</v>
      </c>
      <c r="I15121" s="1" t="str">
        <f aca="false">INDEX(Products!$C$2:$C$51,MATCH(C15121,Products!$A$2:$A$51,0))</f>
        <v>Fashion</v>
      </c>
      <c r="J15121" s="1" t="str">
        <f aca="false">INDEX(Orders!$E$2:$E$8001,MATCH(B15121,Orders!$A$2:$A$8001,0))</f>
        <v>Cancelled</v>
      </c>
      <c r="K15121" s="1" t="str">
        <f aca="false">LEFT(INDEX(Orders!$C$2:$C$8001,MATCH(B15121,Orders!$A$2:$A$8001,0)),7)</f>
        <v>2024-12</v>
      </c>
    </row>
    <row r="15122" customFormat="false" ht="15" hidden="false" customHeight="true" outlineLevel="0" collapsed="false">
      <c r="A15122" s="1" t="s">
        <v>25592</v>
      </c>
      <c r="B15122" s="1" t="s">
        <v>9848</v>
      </c>
      <c r="C15122" s="1" t="s">
        <v>1937</v>
      </c>
      <c r="D15122" s="1" t="n">
        <v>1</v>
      </c>
      <c r="E15122" s="16" t="n">
        <v>1364.75</v>
      </c>
      <c r="F15122" s="17" t="n">
        <v>0.15</v>
      </c>
      <c r="G15122" s="16" t="n">
        <v>1160.04</v>
      </c>
      <c r="I15122" s="1" t="str">
        <f aca="false">INDEX(Products!$C$2:$C$51,MATCH(C15122,Products!$A$2:$A$51,0))</f>
        <v>Fashion</v>
      </c>
      <c r="J15122" s="1" t="str">
        <f aca="false">INDEX(Orders!$E$2:$E$8001,MATCH(B15122,Orders!$A$2:$A$8001,0))</f>
        <v>Cancelled</v>
      </c>
      <c r="K15122" s="1" t="str">
        <f aca="false">LEFT(INDEX(Orders!$C$2:$C$8001,MATCH(B15122,Orders!$A$2:$A$8001,0)),7)</f>
        <v>2025-09</v>
      </c>
    </row>
    <row r="15123" customFormat="false" ht="15" hidden="false" customHeight="true" outlineLevel="0" collapsed="false">
      <c r="A15123" s="1" t="s">
        <v>25593</v>
      </c>
      <c r="B15123" s="1" t="s">
        <v>9848</v>
      </c>
      <c r="C15123" s="1" t="s">
        <v>1940</v>
      </c>
      <c r="D15123" s="1" t="n">
        <v>1</v>
      </c>
      <c r="E15123" s="16" t="n">
        <v>2374.52</v>
      </c>
      <c r="F15123" s="17" t="n">
        <v>0.05</v>
      </c>
      <c r="G15123" s="16" t="n">
        <v>2255.79</v>
      </c>
      <c r="I15123" s="1" t="str">
        <f aca="false">INDEX(Products!$C$2:$C$51,MATCH(C15123,Products!$A$2:$A$51,0))</f>
        <v>Fashion</v>
      </c>
      <c r="J15123" s="1" t="str">
        <f aca="false">INDEX(Orders!$E$2:$E$8001,MATCH(B15123,Orders!$A$2:$A$8001,0))</f>
        <v>Cancelled</v>
      </c>
      <c r="K15123" s="1" t="str">
        <f aca="false">LEFT(INDEX(Orders!$C$2:$C$8001,MATCH(B15123,Orders!$A$2:$A$8001,0)),7)</f>
        <v>2025-09</v>
      </c>
    </row>
    <row r="15124" customFormat="false" ht="15" hidden="false" customHeight="true" outlineLevel="0" collapsed="false">
      <c r="A15124" s="1" t="s">
        <v>25594</v>
      </c>
      <c r="B15124" s="1" t="s">
        <v>9849</v>
      </c>
      <c r="C15124" s="1" t="s">
        <v>1959</v>
      </c>
      <c r="D15124" s="1" t="n">
        <v>1</v>
      </c>
      <c r="E15124" s="16" t="n">
        <v>2142.79</v>
      </c>
      <c r="F15124" s="17" t="n">
        <v>0</v>
      </c>
      <c r="G15124" s="16" t="n">
        <v>2142.79</v>
      </c>
      <c r="I15124" s="1" t="str">
        <f aca="false">INDEX(Products!$C$2:$C$51,MATCH(C15124,Products!$A$2:$A$51,0))</f>
        <v>Home &amp; Kitchen</v>
      </c>
      <c r="J15124" s="1" t="str">
        <f aca="false">INDEX(Orders!$E$2:$E$8001,MATCH(B15124,Orders!$A$2:$A$8001,0))</f>
        <v>Refunded</v>
      </c>
      <c r="K15124" s="1" t="str">
        <f aca="false">LEFT(INDEX(Orders!$C$2:$C$8001,MATCH(B15124,Orders!$A$2:$A$8001,0)),7)</f>
        <v>2024-12</v>
      </c>
    </row>
    <row r="15125" customFormat="false" ht="15" hidden="false" customHeight="true" outlineLevel="0" collapsed="false">
      <c r="A15125" s="1" t="s">
        <v>25595</v>
      </c>
      <c r="B15125" s="1" t="s">
        <v>9850</v>
      </c>
      <c r="C15125" s="1" t="s">
        <v>2007</v>
      </c>
      <c r="D15125" s="1" t="n">
        <v>1</v>
      </c>
      <c r="E15125" s="16" t="n">
        <v>750.27</v>
      </c>
      <c r="F15125" s="17" t="n">
        <v>0.1</v>
      </c>
      <c r="G15125" s="16" t="n">
        <v>675.24</v>
      </c>
      <c r="I15125" s="1" t="str">
        <f aca="false">INDEX(Products!$C$2:$C$51,MATCH(C15125,Products!$A$2:$A$51,0))</f>
        <v>Books &amp; Stationery</v>
      </c>
      <c r="J15125" s="1" t="str">
        <f aca="false">INDEX(Orders!$E$2:$E$8001,MATCH(B15125,Orders!$A$2:$A$8001,0))</f>
        <v>Cancelled</v>
      </c>
      <c r="K15125" s="1" t="str">
        <f aca="false">LEFT(INDEX(Orders!$C$2:$C$8001,MATCH(B15125,Orders!$A$2:$A$8001,0)),7)</f>
        <v>2025-11</v>
      </c>
    </row>
    <row r="15126" customFormat="false" ht="15" hidden="false" customHeight="true" outlineLevel="0" collapsed="false">
      <c r="A15126" s="1" t="s">
        <v>25596</v>
      </c>
      <c r="B15126" s="1" t="s">
        <v>9850</v>
      </c>
      <c r="C15126" s="1" t="s">
        <v>1979</v>
      </c>
      <c r="D15126" s="1" t="n">
        <v>1</v>
      </c>
      <c r="E15126" s="16" t="n">
        <v>623</v>
      </c>
      <c r="F15126" s="17" t="n">
        <v>0</v>
      </c>
      <c r="G15126" s="16" t="n">
        <v>623</v>
      </c>
      <c r="I15126" s="1" t="str">
        <f aca="false">INDEX(Products!$C$2:$C$51,MATCH(C15126,Products!$A$2:$A$51,0))</f>
        <v>Beauty &amp; Personal Care</v>
      </c>
      <c r="J15126" s="1" t="str">
        <f aca="false">INDEX(Orders!$E$2:$E$8001,MATCH(B15126,Orders!$A$2:$A$8001,0))</f>
        <v>Cancelled</v>
      </c>
      <c r="K15126" s="1" t="str">
        <f aca="false">LEFT(INDEX(Orders!$C$2:$C$8001,MATCH(B15126,Orders!$A$2:$A$8001,0)),7)</f>
        <v>2025-11</v>
      </c>
    </row>
    <row r="15127" customFormat="false" ht="15" hidden="false" customHeight="true" outlineLevel="0" collapsed="false">
      <c r="A15127" s="1" t="s">
        <v>25597</v>
      </c>
      <c r="B15127" s="1" t="s">
        <v>9850</v>
      </c>
      <c r="C15127" s="1" t="s">
        <v>1997</v>
      </c>
      <c r="D15127" s="1" t="n">
        <v>1</v>
      </c>
      <c r="E15127" s="16" t="n">
        <v>311.15</v>
      </c>
      <c r="F15127" s="17" t="n">
        <v>0.05</v>
      </c>
      <c r="G15127" s="16" t="n">
        <v>295.59</v>
      </c>
      <c r="I15127" s="1" t="str">
        <f aca="false">INDEX(Products!$C$2:$C$51,MATCH(C15127,Products!$A$2:$A$51,0))</f>
        <v>Sports &amp; Fitness</v>
      </c>
      <c r="J15127" s="1" t="str">
        <f aca="false">INDEX(Orders!$E$2:$E$8001,MATCH(B15127,Orders!$A$2:$A$8001,0))</f>
        <v>Cancelled</v>
      </c>
      <c r="K15127" s="1" t="str">
        <f aca="false">LEFT(INDEX(Orders!$C$2:$C$8001,MATCH(B15127,Orders!$A$2:$A$8001,0)),7)</f>
        <v>2025-11</v>
      </c>
    </row>
    <row r="15128" customFormat="false" ht="15" hidden="false" customHeight="true" outlineLevel="0" collapsed="false">
      <c r="A15128" s="1" t="s">
        <v>25598</v>
      </c>
      <c r="B15128" s="1" t="s">
        <v>9850</v>
      </c>
      <c r="C15128" s="1" t="s">
        <v>1940</v>
      </c>
      <c r="D15128" s="1" t="n">
        <v>3</v>
      </c>
      <c r="E15128" s="16" t="n">
        <v>2374.52</v>
      </c>
      <c r="F15128" s="17" t="n">
        <v>0</v>
      </c>
      <c r="G15128" s="16" t="n">
        <v>7123.56</v>
      </c>
      <c r="I15128" s="1" t="str">
        <f aca="false">INDEX(Products!$C$2:$C$51,MATCH(C15128,Products!$A$2:$A$51,0))</f>
        <v>Fashion</v>
      </c>
      <c r="J15128" s="1" t="str">
        <f aca="false">INDEX(Orders!$E$2:$E$8001,MATCH(B15128,Orders!$A$2:$A$8001,0))</f>
        <v>Cancelled</v>
      </c>
      <c r="K15128" s="1" t="str">
        <f aca="false">LEFT(INDEX(Orders!$C$2:$C$8001,MATCH(B15128,Orders!$A$2:$A$8001,0)),7)</f>
        <v>2025-11</v>
      </c>
    </row>
    <row r="15129" customFormat="false" ht="15" hidden="false" customHeight="true" outlineLevel="0" collapsed="false">
      <c r="A15129" s="1" t="s">
        <v>25599</v>
      </c>
      <c r="B15129" s="1" t="s">
        <v>9850</v>
      </c>
      <c r="C15129" s="1" t="s">
        <v>1949</v>
      </c>
      <c r="D15129" s="1" t="n">
        <v>1</v>
      </c>
      <c r="E15129" s="16" t="n">
        <v>4185.64</v>
      </c>
      <c r="F15129" s="17" t="n">
        <v>0</v>
      </c>
      <c r="G15129" s="16" t="n">
        <v>4185.64</v>
      </c>
      <c r="I15129" s="1" t="str">
        <f aca="false">INDEX(Products!$C$2:$C$51,MATCH(C15129,Products!$A$2:$A$51,0))</f>
        <v>Fashion</v>
      </c>
      <c r="J15129" s="1" t="str">
        <f aca="false">INDEX(Orders!$E$2:$E$8001,MATCH(B15129,Orders!$A$2:$A$8001,0))</f>
        <v>Cancelled</v>
      </c>
      <c r="K15129" s="1" t="str">
        <f aca="false">LEFT(INDEX(Orders!$C$2:$C$8001,MATCH(B15129,Orders!$A$2:$A$8001,0)),7)</f>
        <v>2025-11</v>
      </c>
    </row>
    <row r="15130" customFormat="false" ht="15" hidden="false" customHeight="true" outlineLevel="0" collapsed="false">
      <c r="A15130" s="1" t="s">
        <v>25600</v>
      </c>
      <c r="B15130" s="1" t="s">
        <v>9851</v>
      </c>
      <c r="C15130" s="1" t="s">
        <v>1990</v>
      </c>
      <c r="D15130" s="1" t="n">
        <v>2</v>
      </c>
      <c r="E15130" s="16" t="n">
        <v>5311.32</v>
      </c>
      <c r="F15130" s="17" t="n">
        <v>0.15</v>
      </c>
      <c r="G15130" s="16" t="n">
        <v>9029.24</v>
      </c>
      <c r="I15130" s="1" t="str">
        <f aca="false">INDEX(Products!$C$2:$C$51,MATCH(C15130,Products!$A$2:$A$51,0))</f>
        <v>Sports &amp; Fitness</v>
      </c>
      <c r="J15130" s="1" t="str">
        <f aca="false">INDEX(Orders!$E$2:$E$8001,MATCH(B15130,Orders!$A$2:$A$8001,0))</f>
        <v>Delivered</v>
      </c>
      <c r="K15130" s="1" t="str">
        <f aca="false">LEFT(INDEX(Orders!$C$2:$C$8001,MATCH(B15130,Orders!$A$2:$A$8001,0)),7)</f>
        <v>2025-11</v>
      </c>
    </row>
    <row r="15131" customFormat="false" ht="15" hidden="false" customHeight="true" outlineLevel="0" collapsed="false">
      <c r="A15131" s="1" t="s">
        <v>25601</v>
      </c>
      <c r="B15131" s="1" t="s">
        <v>9851</v>
      </c>
      <c r="C15131" s="1" t="s">
        <v>1961</v>
      </c>
      <c r="D15131" s="1" t="n">
        <v>1</v>
      </c>
      <c r="E15131" s="16" t="n">
        <v>3493.68</v>
      </c>
      <c r="F15131" s="17" t="n">
        <v>0</v>
      </c>
      <c r="G15131" s="16" t="n">
        <v>3493.68</v>
      </c>
      <c r="I15131" s="1" t="str">
        <f aca="false">INDEX(Products!$C$2:$C$51,MATCH(C15131,Products!$A$2:$A$51,0))</f>
        <v>Home &amp; Kitchen</v>
      </c>
      <c r="J15131" s="1" t="str">
        <f aca="false">INDEX(Orders!$E$2:$E$8001,MATCH(B15131,Orders!$A$2:$A$8001,0))</f>
        <v>Delivered</v>
      </c>
      <c r="K15131" s="1" t="str">
        <f aca="false">LEFT(INDEX(Orders!$C$2:$C$8001,MATCH(B15131,Orders!$A$2:$A$8001,0)),7)</f>
        <v>2025-11</v>
      </c>
    </row>
    <row r="15132" customFormat="false" ht="15" hidden="false" customHeight="true" outlineLevel="0" collapsed="false">
      <c r="A15132" s="1" t="s">
        <v>25602</v>
      </c>
      <c r="B15132" s="1" t="s">
        <v>9852</v>
      </c>
      <c r="C15132" s="1" t="s">
        <v>1940</v>
      </c>
      <c r="D15132" s="1" t="n">
        <v>1</v>
      </c>
      <c r="E15132" s="16" t="n">
        <v>2374.52</v>
      </c>
      <c r="F15132" s="17" t="n">
        <v>0</v>
      </c>
      <c r="G15132" s="16" t="n">
        <v>2374.52</v>
      </c>
      <c r="I15132" s="1" t="str">
        <f aca="false">INDEX(Products!$C$2:$C$51,MATCH(C15132,Products!$A$2:$A$51,0))</f>
        <v>Fashion</v>
      </c>
      <c r="J15132" s="1" t="str">
        <f aca="false">INDEX(Orders!$E$2:$E$8001,MATCH(B15132,Orders!$A$2:$A$8001,0))</f>
        <v>Delivered</v>
      </c>
      <c r="K15132" s="1" t="str">
        <f aca="false">LEFT(INDEX(Orders!$C$2:$C$8001,MATCH(B15132,Orders!$A$2:$A$8001,0)),7)</f>
        <v>2025-01</v>
      </c>
    </row>
    <row r="15133" customFormat="false" ht="15" hidden="false" customHeight="true" outlineLevel="0" collapsed="false">
      <c r="A15133" s="1" t="s">
        <v>25603</v>
      </c>
      <c r="B15133" s="1" t="s">
        <v>9852</v>
      </c>
      <c r="C15133" s="1" t="s">
        <v>1953</v>
      </c>
      <c r="D15133" s="1" t="n">
        <v>1</v>
      </c>
      <c r="E15133" s="16" t="n">
        <v>4914.12</v>
      </c>
      <c r="F15133" s="17" t="n">
        <v>0.1</v>
      </c>
      <c r="G15133" s="16" t="n">
        <v>4422.71</v>
      </c>
      <c r="I15133" s="1" t="str">
        <f aca="false">INDEX(Products!$C$2:$C$51,MATCH(C15133,Products!$A$2:$A$51,0))</f>
        <v>Fashion</v>
      </c>
      <c r="J15133" s="1" t="str">
        <f aca="false">INDEX(Orders!$E$2:$E$8001,MATCH(B15133,Orders!$A$2:$A$8001,0))</f>
        <v>Delivered</v>
      </c>
      <c r="K15133" s="1" t="str">
        <f aca="false">LEFT(INDEX(Orders!$C$2:$C$8001,MATCH(B15133,Orders!$A$2:$A$8001,0)),7)</f>
        <v>2025-01</v>
      </c>
    </row>
    <row r="15134" customFormat="false" ht="15" hidden="false" customHeight="true" outlineLevel="0" collapsed="false">
      <c r="A15134" s="1" t="s">
        <v>25604</v>
      </c>
      <c r="B15134" s="1" t="s">
        <v>9853</v>
      </c>
      <c r="C15134" s="1" t="s">
        <v>1947</v>
      </c>
      <c r="D15134" s="1" t="n">
        <v>2</v>
      </c>
      <c r="E15134" s="16" t="n">
        <v>4778.51</v>
      </c>
      <c r="F15134" s="17" t="n">
        <v>0.15</v>
      </c>
      <c r="G15134" s="16" t="n">
        <v>8123.47</v>
      </c>
      <c r="I15134" s="1" t="str">
        <f aca="false">INDEX(Products!$C$2:$C$51,MATCH(C15134,Products!$A$2:$A$51,0))</f>
        <v>Fashion</v>
      </c>
      <c r="J15134" s="1" t="str">
        <f aca="false">INDEX(Orders!$E$2:$E$8001,MATCH(B15134,Orders!$A$2:$A$8001,0))</f>
        <v>Delivered</v>
      </c>
      <c r="K15134" s="1" t="str">
        <f aca="false">LEFT(INDEX(Orders!$C$2:$C$8001,MATCH(B15134,Orders!$A$2:$A$8001,0)),7)</f>
        <v>2025-05</v>
      </c>
    </row>
    <row r="15135" customFormat="false" ht="15" hidden="false" customHeight="true" outlineLevel="0" collapsed="false">
      <c r="A15135" s="1" t="s">
        <v>25605</v>
      </c>
      <c r="B15135" s="1" t="s">
        <v>9854</v>
      </c>
      <c r="C15135" s="1" t="s">
        <v>2007</v>
      </c>
      <c r="D15135" s="1" t="n">
        <v>2</v>
      </c>
      <c r="E15135" s="16" t="n">
        <v>750.27</v>
      </c>
      <c r="F15135" s="17" t="n">
        <v>0</v>
      </c>
      <c r="G15135" s="16" t="n">
        <v>1500.54</v>
      </c>
      <c r="I15135" s="1" t="str">
        <f aca="false">INDEX(Products!$C$2:$C$51,MATCH(C15135,Products!$A$2:$A$51,0))</f>
        <v>Books &amp; Stationery</v>
      </c>
      <c r="J15135" s="1" t="str">
        <f aca="false">INDEX(Orders!$E$2:$E$8001,MATCH(B15135,Orders!$A$2:$A$8001,0))</f>
        <v>Delivered</v>
      </c>
      <c r="K15135" s="1" t="str">
        <f aca="false">LEFT(INDEX(Orders!$C$2:$C$8001,MATCH(B15135,Orders!$A$2:$A$8001,0)),7)</f>
        <v>2025-05</v>
      </c>
    </row>
    <row r="15136" customFormat="false" ht="15" hidden="false" customHeight="true" outlineLevel="0" collapsed="false">
      <c r="A15136" s="1" t="s">
        <v>25606</v>
      </c>
      <c r="B15136" s="1" t="s">
        <v>9855</v>
      </c>
      <c r="C15136" s="1" t="s">
        <v>1920</v>
      </c>
      <c r="D15136" s="1" t="n">
        <v>2</v>
      </c>
      <c r="E15136" s="16" t="n">
        <v>4273.58</v>
      </c>
      <c r="F15136" s="17" t="n">
        <v>0.1</v>
      </c>
      <c r="G15136" s="16" t="n">
        <v>7692.44</v>
      </c>
      <c r="I15136" s="1" t="str">
        <f aca="false">INDEX(Products!$C$2:$C$51,MATCH(C15136,Products!$A$2:$A$51,0))</f>
        <v>Electronics</v>
      </c>
      <c r="J15136" s="1" t="str">
        <f aca="false">INDEX(Orders!$E$2:$E$8001,MATCH(B15136,Orders!$A$2:$A$8001,0))</f>
        <v>Delivered</v>
      </c>
      <c r="K15136" s="1" t="str">
        <f aca="false">LEFT(INDEX(Orders!$C$2:$C$8001,MATCH(B15136,Orders!$A$2:$A$8001,0)),7)</f>
        <v>2025-06</v>
      </c>
    </row>
    <row r="15137" customFormat="false" ht="15" hidden="false" customHeight="true" outlineLevel="0" collapsed="false">
      <c r="A15137" s="1" t="s">
        <v>25607</v>
      </c>
      <c r="B15137" s="1" t="s">
        <v>9855</v>
      </c>
      <c r="C15137" s="1" t="s">
        <v>1990</v>
      </c>
      <c r="D15137" s="1" t="n">
        <v>1</v>
      </c>
      <c r="E15137" s="16" t="n">
        <v>5311.32</v>
      </c>
      <c r="F15137" s="17" t="n">
        <v>0</v>
      </c>
      <c r="G15137" s="16" t="n">
        <v>5311.32</v>
      </c>
      <c r="I15137" s="1" t="str">
        <f aca="false">INDEX(Products!$C$2:$C$51,MATCH(C15137,Products!$A$2:$A$51,0))</f>
        <v>Sports &amp; Fitness</v>
      </c>
      <c r="J15137" s="1" t="str">
        <f aca="false">INDEX(Orders!$E$2:$E$8001,MATCH(B15137,Orders!$A$2:$A$8001,0))</f>
        <v>Delivered</v>
      </c>
      <c r="K15137" s="1" t="str">
        <f aca="false">LEFT(INDEX(Orders!$C$2:$C$8001,MATCH(B15137,Orders!$A$2:$A$8001,0)),7)</f>
        <v>2025-06</v>
      </c>
    </row>
    <row r="15138" customFormat="false" ht="15" hidden="false" customHeight="true" outlineLevel="0" collapsed="false">
      <c r="A15138" s="1" t="s">
        <v>25608</v>
      </c>
      <c r="B15138" s="1" t="s">
        <v>9856</v>
      </c>
      <c r="C15138" s="1" t="s">
        <v>1984</v>
      </c>
      <c r="D15138" s="1" t="n">
        <v>2</v>
      </c>
      <c r="E15138" s="16" t="n">
        <v>1134.82</v>
      </c>
      <c r="F15138" s="17" t="n">
        <v>0.1</v>
      </c>
      <c r="G15138" s="16" t="n">
        <v>2042.68</v>
      </c>
      <c r="I15138" s="1" t="str">
        <f aca="false">INDEX(Products!$C$2:$C$51,MATCH(C15138,Products!$A$2:$A$51,0))</f>
        <v>Beauty &amp; Personal Care</v>
      </c>
      <c r="J15138" s="1" t="str">
        <f aca="false">INDEX(Orders!$E$2:$E$8001,MATCH(B15138,Orders!$A$2:$A$8001,0))</f>
        <v>Returned</v>
      </c>
      <c r="K15138" s="1" t="str">
        <f aca="false">LEFT(INDEX(Orders!$C$2:$C$8001,MATCH(B15138,Orders!$A$2:$A$8001,0)),7)</f>
        <v>2024-10</v>
      </c>
    </row>
    <row r="15139" customFormat="false" ht="15" hidden="false" customHeight="true" outlineLevel="0" collapsed="false">
      <c r="A15139" s="1" t="s">
        <v>25609</v>
      </c>
      <c r="B15139" s="1" t="s">
        <v>9856</v>
      </c>
      <c r="C15139" s="1" t="s">
        <v>1997</v>
      </c>
      <c r="D15139" s="1" t="n">
        <v>1</v>
      </c>
      <c r="E15139" s="16" t="n">
        <v>311.15</v>
      </c>
      <c r="F15139" s="17" t="n">
        <v>0.05</v>
      </c>
      <c r="G15139" s="16" t="n">
        <v>295.59</v>
      </c>
      <c r="I15139" s="1" t="str">
        <f aca="false">INDEX(Products!$C$2:$C$51,MATCH(C15139,Products!$A$2:$A$51,0))</f>
        <v>Sports &amp; Fitness</v>
      </c>
      <c r="J15139" s="1" t="str">
        <f aca="false">INDEX(Orders!$E$2:$E$8001,MATCH(B15139,Orders!$A$2:$A$8001,0))</f>
        <v>Returned</v>
      </c>
      <c r="K15139" s="1" t="str">
        <f aca="false">LEFT(INDEX(Orders!$C$2:$C$8001,MATCH(B15139,Orders!$A$2:$A$8001,0)),7)</f>
        <v>2024-10</v>
      </c>
    </row>
    <row r="15140" customFormat="false" ht="15" hidden="false" customHeight="true" outlineLevel="0" collapsed="false">
      <c r="A15140" s="1" t="s">
        <v>25610</v>
      </c>
      <c r="B15140" s="1" t="s">
        <v>9856</v>
      </c>
      <c r="C15140" s="1" t="s">
        <v>1930</v>
      </c>
      <c r="D15140" s="1" t="n">
        <v>1</v>
      </c>
      <c r="E15140" s="16" t="n">
        <v>2398.35</v>
      </c>
      <c r="F15140" s="17" t="n">
        <v>0</v>
      </c>
      <c r="G15140" s="16" t="n">
        <v>2398.35</v>
      </c>
      <c r="I15140" s="1" t="str">
        <f aca="false">INDEX(Products!$C$2:$C$51,MATCH(C15140,Products!$A$2:$A$51,0))</f>
        <v>Electronics</v>
      </c>
      <c r="J15140" s="1" t="str">
        <f aca="false">INDEX(Orders!$E$2:$E$8001,MATCH(B15140,Orders!$A$2:$A$8001,0))</f>
        <v>Returned</v>
      </c>
      <c r="K15140" s="1" t="str">
        <f aca="false">LEFT(INDEX(Orders!$C$2:$C$8001,MATCH(B15140,Orders!$A$2:$A$8001,0)),7)</f>
        <v>2024-10</v>
      </c>
    </row>
    <row r="15141" customFormat="false" ht="15" hidden="false" customHeight="true" outlineLevel="0" collapsed="false">
      <c r="A15141" s="1" t="s">
        <v>25611</v>
      </c>
      <c r="B15141" s="1" t="s">
        <v>9857</v>
      </c>
      <c r="C15141" s="1" t="s">
        <v>1937</v>
      </c>
      <c r="D15141" s="1" t="n">
        <v>3</v>
      </c>
      <c r="E15141" s="16" t="n">
        <v>1364.75</v>
      </c>
      <c r="F15141" s="17" t="n">
        <v>0.2</v>
      </c>
      <c r="G15141" s="16" t="n">
        <v>3275.4</v>
      </c>
      <c r="I15141" s="1" t="str">
        <f aca="false">INDEX(Products!$C$2:$C$51,MATCH(C15141,Products!$A$2:$A$51,0))</f>
        <v>Fashion</v>
      </c>
      <c r="J15141" s="1" t="str">
        <f aca="false">INDEX(Orders!$E$2:$E$8001,MATCH(B15141,Orders!$A$2:$A$8001,0))</f>
        <v>Delivered</v>
      </c>
      <c r="K15141" s="1" t="str">
        <f aca="false">LEFT(INDEX(Orders!$C$2:$C$8001,MATCH(B15141,Orders!$A$2:$A$8001,0)),7)</f>
        <v>2025-06</v>
      </c>
    </row>
    <row r="15142" customFormat="false" ht="15" hidden="false" customHeight="true" outlineLevel="0" collapsed="false">
      <c r="A15142" s="1" t="s">
        <v>25612</v>
      </c>
      <c r="B15142" s="1" t="s">
        <v>9857</v>
      </c>
      <c r="C15142" s="1" t="s">
        <v>1940</v>
      </c>
      <c r="D15142" s="1" t="n">
        <v>1</v>
      </c>
      <c r="E15142" s="16" t="n">
        <v>2374.52</v>
      </c>
      <c r="F15142" s="17" t="n">
        <v>0.05</v>
      </c>
      <c r="G15142" s="16" t="n">
        <v>2255.79</v>
      </c>
      <c r="I15142" s="1" t="str">
        <f aca="false">INDEX(Products!$C$2:$C$51,MATCH(C15142,Products!$A$2:$A$51,0))</f>
        <v>Fashion</v>
      </c>
      <c r="J15142" s="1" t="str">
        <f aca="false">INDEX(Orders!$E$2:$E$8001,MATCH(B15142,Orders!$A$2:$A$8001,0))</f>
        <v>Delivered</v>
      </c>
      <c r="K15142" s="1" t="str">
        <f aca="false">LEFT(INDEX(Orders!$C$2:$C$8001,MATCH(B15142,Orders!$A$2:$A$8001,0)),7)</f>
        <v>2025-06</v>
      </c>
    </row>
    <row r="15143" customFormat="false" ht="15" hidden="false" customHeight="true" outlineLevel="0" collapsed="false">
      <c r="A15143" s="1" t="s">
        <v>25613</v>
      </c>
      <c r="B15143" s="1" t="s">
        <v>9858</v>
      </c>
      <c r="C15143" s="1" t="s">
        <v>1961</v>
      </c>
      <c r="D15143" s="1" t="n">
        <v>1</v>
      </c>
      <c r="E15143" s="16" t="n">
        <v>3493.68</v>
      </c>
      <c r="F15143" s="17" t="n">
        <v>0.1</v>
      </c>
      <c r="G15143" s="16" t="n">
        <v>3144.31</v>
      </c>
      <c r="I15143" s="1" t="str">
        <f aca="false">INDEX(Products!$C$2:$C$51,MATCH(C15143,Products!$A$2:$A$51,0))</f>
        <v>Home &amp; Kitchen</v>
      </c>
      <c r="J15143" s="1" t="str">
        <f aca="false">INDEX(Orders!$E$2:$E$8001,MATCH(B15143,Orders!$A$2:$A$8001,0))</f>
        <v>Delivered</v>
      </c>
      <c r="K15143" s="1" t="str">
        <f aca="false">LEFT(INDEX(Orders!$C$2:$C$8001,MATCH(B15143,Orders!$A$2:$A$8001,0)),7)</f>
        <v>2024-07</v>
      </c>
    </row>
    <row r="15144" customFormat="false" ht="15" hidden="false" customHeight="true" outlineLevel="0" collapsed="false">
      <c r="A15144" s="1" t="s">
        <v>25614</v>
      </c>
      <c r="B15144" s="1" t="s">
        <v>9859</v>
      </c>
      <c r="C15144" s="1" t="s">
        <v>1988</v>
      </c>
      <c r="D15144" s="1" t="n">
        <v>1</v>
      </c>
      <c r="E15144" s="16" t="n">
        <v>681.07</v>
      </c>
      <c r="F15144" s="17" t="n">
        <v>0</v>
      </c>
      <c r="G15144" s="16" t="n">
        <v>681.07</v>
      </c>
      <c r="I15144" s="1" t="str">
        <f aca="false">INDEX(Products!$C$2:$C$51,MATCH(C15144,Products!$A$2:$A$51,0))</f>
        <v>Sports &amp; Fitness</v>
      </c>
      <c r="J15144" s="1" t="str">
        <f aca="false">INDEX(Orders!$E$2:$E$8001,MATCH(B15144,Orders!$A$2:$A$8001,0))</f>
        <v>Delivered</v>
      </c>
      <c r="K15144" s="1" t="str">
        <f aca="false">LEFT(INDEX(Orders!$C$2:$C$8001,MATCH(B15144,Orders!$A$2:$A$8001,0)),7)</f>
        <v>2025-12</v>
      </c>
    </row>
    <row r="15145" customFormat="false" ht="15" hidden="false" customHeight="true" outlineLevel="0" collapsed="false">
      <c r="A15145" s="1" t="s">
        <v>25615</v>
      </c>
      <c r="B15145" s="1" t="s">
        <v>9859</v>
      </c>
      <c r="C15145" s="1" t="s">
        <v>1926</v>
      </c>
      <c r="D15145" s="1" t="n">
        <v>3</v>
      </c>
      <c r="E15145" s="16" t="n">
        <v>1478.08</v>
      </c>
      <c r="F15145" s="17" t="n">
        <v>0.05</v>
      </c>
      <c r="G15145" s="16" t="n">
        <v>4212.53</v>
      </c>
      <c r="I15145" s="1" t="str">
        <f aca="false">INDEX(Products!$C$2:$C$51,MATCH(C15145,Products!$A$2:$A$51,0))</f>
        <v>Electronics</v>
      </c>
      <c r="J15145" s="1" t="str">
        <f aca="false">INDEX(Orders!$E$2:$E$8001,MATCH(B15145,Orders!$A$2:$A$8001,0))</f>
        <v>Delivered</v>
      </c>
      <c r="K15145" s="1" t="str">
        <f aca="false">LEFT(INDEX(Orders!$C$2:$C$8001,MATCH(B15145,Orders!$A$2:$A$8001,0)),7)</f>
        <v>2025-12</v>
      </c>
    </row>
    <row r="15146" customFormat="false" ht="15" hidden="false" customHeight="true" outlineLevel="0" collapsed="false">
      <c r="A15146" s="1" t="s">
        <v>25616</v>
      </c>
      <c r="B15146" s="1" t="s">
        <v>9859</v>
      </c>
      <c r="C15146" s="1" t="s">
        <v>1959</v>
      </c>
      <c r="D15146" s="1" t="n">
        <v>2</v>
      </c>
      <c r="E15146" s="16" t="n">
        <v>2142.79</v>
      </c>
      <c r="F15146" s="17" t="n">
        <v>0.05</v>
      </c>
      <c r="G15146" s="16" t="n">
        <v>4071.3</v>
      </c>
      <c r="I15146" s="1" t="str">
        <f aca="false">INDEX(Products!$C$2:$C$51,MATCH(C15146,Products!$A$2:$A$51,0))</f>
        <v>Home &amp; Kitchen</v>
      </c>
      <c r="J15146" s="1" t="str">
        <f aca="false">INDEX(Orders!$E$2:$E$8001,MATCH(B15146,Orders!$A$2:$A$8001,0))</f>
        <v>Delivered</v>
      </c>
      <c r="K15146" s="1" t="str">
        <f aca="false">LEFT(INDEX(Orders!$C$2:$C$8001,MATCH(B15146,Orders!$A$2:$A$8001,0)),7)</f>
        <v>2025-12</v>
      </c>
    </row>
    <row r="15147" customFormat="false" ht="15" hidden="false" customHeight="true" outlineLevel="0" collapsed="false">
      <c r="A15147" s="1" t="s">
        <v>25617</v>
      </c>
      <c r="B15147" s="1" t="s">
        <v>9860</v>
      </c>
      <c r="C15147" s="1" t="s">
        <v>1976</v>
      </c>
      <c r="D15147" s="1" t="n">
        <v>1</v>
      </c>
      <c r="E15147" s="16" t="n">
        <v>1603.35</v>
      </c>
      <c r="F15147" s="17" t="n">
        <v>0.05</v>
      </c>
      <c r="G15147" s="16" t="n">
        <v>1523.18</v>
      </c>
      <c r="I15147" s="1" t="str">
        <f aca="false">INDEX(Products!$C$2:$C$51,MATCH(C15147,Products!$A$2:$A$51,0))</f>
        <v>Beauty &amp; Personal Care</v>
      </c>
      <c r="J15147" s="1" t="str">
        <f aca="false">INDEX(Orders!$E$2:$E$8001,MATCH(B15147,Orders!$A$2:$A$8001,0))</f>
        <v>Delivered</v>
      </c>
      <c r="K15147" s="1" t="str">
        <f aca="false">LEFT(INDEX(Orders!$C$2:$C$8001,MATCH(B15147,Orders!$A$2:$A$8001,0)),7)</f>
        <v>2025-10</v>
      </c>
    </row>
    <row r="15148" customFormat="false" ht="15" hidden="false" customHeight="true" outlineLevel="0" collapsed="false">
      <c r="A15148" s="1" t="s">
        <v>25618</v>
      </c>
      <c r="B15148" s="1" t="s">
        <v>9861</v>
      </c>
      <c r="C15148" s="1" t="s">
        <v>1922</v>
      </c>
      <c r="D15148" s="1" t="n">
        <v>1</v>
      </c>
      <c r="E15148" s="16" t="n">
        <v>3142.61</v>
      </c>
      <c r="F15148" s="17" t="n">
        <v>0.05</v>
      </c>
      <c r="G15148" s="16" t="n">
        <v>2985.48</v>
      </c>
      <c r="I15148" s="1" t="str">
        <f aca="false">INDEX(Products!$C$2:$C$51,MATCH(C15148,Products!$A$2:$A$51,0))</f>
        <v>Electronics</v>
      </c>
      <c r="J15148" s="1" t="str">
        <f aca="false">INDEX(Orders!$E$2:$E$8001,MATCH(B15148,Orders!$A$2:$A$8001,0))</f>
        <v>Refunded</v>
      </c>
      <c r="K15148" s="1" t="str">
        <f aca="false">LEFT(INDEX(Orders!$C$2:$C$8001,MATCH(B15148,Orders!$A$2:$A$8001,0)),7)</f>
        <v>2025-07</v>
      </c>
    </row>
    <row r="15149" customFormat="false" ht="15" hidden="false" customHeight="true" outlineLevel="0" collapsed="false">
      <c r="A15149" s="1" t="s">
        <v>25619</v>
      </c>
      <c r="B15149" s="1" t="s">
        <v>9861</v>
      </c>
      <c r="C15149" s="1" t="s">
        <v>2006</v>
      </c>
      <c r="D15149" s="1" t="n">
        <v>2</v>
      </c>
      <c r="E15149" s="16" t="n">
        <v>482.17</v>
      </c>
      <c r="F15149" s="17" t="n">
        <v>0</v>
      </c>
      <c r="G15149" s="16" t="n">
        <v>964.34</v>
      </c>
      <c r="I15149" s="1" t="str">
        <f aca="false">INDEX(Products!$C$2:$C$51,MATCH(C15149,Products!$A$2:$A$51,0))</f>
        <v>Books &amp; Stationery</v>
      </c>
      <c r="J15149" s="1" t="str">
        <f aca="false">INDEX(Orders!$E$2:$E$8001,MATCH(B15149,Orders!$A$2:$A$8001,0))</f>
        <v>Refunded</v>
      </c>
      <c r="K15149" s="1" t="str">
        <f aca="false">LEFT(INDEX(Orders!$C$2:$C$8001,MATCH(B15149,Orders!$A$2:$A$8001,0)),7)</f>
        <v>2025-07</v>
      </c>
    </row>
    <row r="15150" customFormat="false" ht="15" hidden="false" customHeight="true" outlineLevel="0" collapsed="false">
      <c r="A15150" s="1" t="s">
        <v>25620</v>
      </c>
      <c r="B15150" s="1" t="s">
        <v>9861</v>
      </c>
      <c r="C15150" s="1" t="s">
        <v>1990</v>
      </c>
      <c r="D15150" s="1" t="n">
        <v>1</v>
      </c>
      <c r="E15150" s="16" t="n">
        <v>5311.32</v>
      </c>
      <c r="F15150" s="17" t="n">
        <v>0</v>
      </c>
      <c r="G15150" s="16" t="n">
        <v>5311.32</v>
      </c>
      <c r="I15150" s="1" t="str">
        <f aca="false">INDEX(Products!$C$2:$C$51,MATCH(C15150,Products!$A$2:$A$51,0))</f>
        <v>Sports &amp; Fitness</v>
      </c>
      <c r="J15150" s="1" t="str">
        <f aca="false">INDEX(Orders!$E$2:$E$8001,MATCH(B15150,Orders!$A$2:$A$8001,0))</f>
        <v>Refunded</v>
      </c>
      <c r="K15150" s="1" t="str">
        <f aca="false">LEFT(INDEX(Orders!$C$2:$C$8001,MATCH(B15150,Orders!$A$2:$A$8001,0)),7)</f>
        <v>2025-07</v>
      </c>
    </row>
    <row r="15151" customFormat="false" ht="15" hidden="false" customHeight="true" outlineLevel="0" collapsed="false">
      <c r="A15151" s="1" t="s">
        <v>25621</v>
      </c>
      <c r="B15151" s="1" t="s">
        <v>9861</v>
      </c>
      <c r="C15151" s="1" t="s">
        <v>1977</v>
      </c>
      <c r="D15151" s="1" t="n">
        <v>1</v>
      </c>
      <c r="E15151" s="16" t="n">
        <v>2386.05</v>
      </c>
      <c r="F15151" s="17" t="n">
        <v>0.15</v>
      </c>
      <c r="G15151" s="16" t="n">
        <v>2028.14</v>
      </c>
      <c r="I15151" s="1" t="str">
        <f aca="false">INDEX(Products!$C$2:$C$51,MATCH(C15151,Products!$A$2:$A$51,0))</f>
        <v>Beauty &amp; Personal Care</v>
      </c>
      <c r="J15151" s="1" t="str">
        <f aca="false">INDEX(Orders!$E$2:$E$8001,MATCH(B15151,Orders!$A$2:$A$8001,0))</f>
        <v>Refunded</v>
      </c>
      <c r="K15151" s="1" t="str">
        <f aca="false">LEFT(INDEX(Orders!$C$2:$C$8001,MATCH(B15151,Orders!$A$2:$A$8001,0)),7)</f>
        <v>2025-07</v>
      </c>
    </row>
    <row r="15152" customFormat="false" ht="15" hidden="false" customHeight="true" outlineLevel="0" collapsed="false">
      <c r="A15152" s="1" t="s">
        <v>25622</v>
      </c>
      <c r="B15152" s="1" t="s">
        <v>9862</v>
      </c>
      <c r="C15152" s="1" t="s">
        <v>1940</v>
      </c>
      <c r="D15152" s="1" t="n">
        <v>1</v>
      </c>
      <c r="E15152" s="16" t="n">
        <v>2374.52</v>
      </c>
      <c r="F15152" s="17" t="n">
        <v>0</v>
      </c>
      <c r="G15152" s="16" t="n">
        <v>2374.52</v>
      </c>
      <c r="I15152" s="1" t="str">
        <f aca="false">INDEX(Products!$C$2:$C$51,MATCH(C15152,Products!$A$2:$A$51,0))</f>
        <v>Fashion</v>
      </c>
      <c r="J15152" s="1" t="str">
        <f aca="false">INDEX(Orders!$E$2:$E$8001,MATCH(B15152,Orders!$A$2:$A$8001,0))</f>
        <v>Delivered</v>
      </c>
      <c r="K15152" s="1" t="str">
        <f aca="false">LEFT(INDEX(Orders!$C$2:$C$8001,MATCH(B15152,Orders!$A$2:$A$8001,0)),7)</f>
        <v>2025-03</v>
      </c>
    </row>
    <row r="15153" customFormat="false" ht="15" hidden="false" customHeight="true" outlineLevel="0" collapsed="false">
      <c r="A15153" s="1" t="s">
        <v>25623</v>
      </c>
      <c r="B15153" s="1" t="s">
        <v>9862</v>
      </c>
      <c r="C15153" s="1" t="s">
        <v>1997</v>
      </c>
      <c r="D15153" s="1" t="n">
        <v>1</v>
      </c>
      <c r="E15153" s="16" t="n">
        <v>311.15</v>
      </c>
      <c r="F15153" s="17" t="n">
        <v>0.15</v>
      </c>
      <c r="G15153" s="16" t="n">
        <v>264.48</v>
      </c>
      <c r="I15153" s="1" t="str">
        <f aca="false">INDEX(Products!$C$2:$C$51,MATCH(C15153,Products!$A$2:$A$51,0))</f>
        <v>Sports &amp; Fitness</v>
      </c>
      <c r="J15153" s="1" t="str">
        <f aca="false">INDEX(Orders!$E$2:$E$8001,MATCH(B15153,Orders!$A$2:$A$8001,0))</f>
        <v>Delivered</v>
      </c>
      <c r="K15153" s="1" t="str">
        <f aca="false">LEFT(INDEX(Orders!$C$2:$C$8001,MATCH(B15153,Orders!$A$2:$A$8001,0)),7)</f>
        <v>2025-03</v>
      </c>
    </row>
    <row r="15154" customFormat="false" ht="15" hidden="false" customHeight="true" outlineLevel="0" collapsed="false">
      <c r="A15154" s="1" t="s">
        <v>25624</v>
      </c>
      <c r="B15154" s="1" t="s">
        <v>9862</v>
      </c>
      <c r="C15154" s="1" t="s">
        <v>1959</v>
      </c>
      <c r="D15154" s="1" t="n">
        <v>1</v>
      </c>
      <c r="E15154" s="16" t="n">
        <v>2142.79</v>
      </c>
      <c r="F15154" s="17" t="n">
        <v>0</v>
      </c>
      <c r="G15154" s="16" t="n">
        <v>2142.79</v>
      </c>
      <c r="I15154" s="1" t="str">
        <f aca="false">INDEX(Products!$C$2:$C$51,MATCH(C15154,Products!$A$2:$A$51,0))</f>
        <v>Home &amp; Kitchen</v>
      </c>
      <c r="J15154" s="1" t="str">
        <f aca="false">INDEX(Orders!$E$2:$E$8001,MATCH(B15154,Orders!$A$2:$A$8001,0))</f>
        <v>Delivered</v>
      </c>
      <c r="K15154" s="1" t="str">
        <f aca="false">LEFT(INDEX(Orders!$C$2:$C$8001,MATCH(B15154,Orders!$A$2:$A$8001,0)),7)</f>
        <v>2025-03</v>
      </c>
    </row>
    <row r="15155" customFormat="false" ht="15" hidden="false" customHeight="true" outlineLevel="0" collapsed="false">
      <c r="A15155" s="1" t="s">
        <v>25625</v>
      </c>
      <c r="B15155" s="1" t="s">
        <v>9863</v>
      </c>
      <c r="C15155" s="1" t="s">
        <v>1935</v>
      </c>
      <c r="D15155" s="1" t="n">
        <v>1</v>
      </c>
      <c r="E15155" s="16" t="n">
        <v>14558.72</v>
      </c>
      <c r="F15155" s="17" t="n">
        <v>0.05</v>
      </c>
      <c r="G15155" s="16" t="n">
        <v>13830.78</v>
      </c>
      <c r="I15155" s="1" t="str">
        <f aca="false">INDEX(Products!$C$2:$C$51,MATCH(C15155,Products!$A$2:$A$51,0))</f>
        <v>Electronics</v>
      </c>
      <c r="J15155" s="1" t="str">
        <f aca="false">INDEX(Orders!$E$2:$E$8001,MATCH(B15155,Orders!$A$2:$A$8001,0))</f>
        <v>Delivered</v>
      </c>
      <c r="K15155" s="1" t="str">
        <f aca="false">LEFT(INDEX(Orders!$C$2:$C$8001,MATCH(B15155,Orders!$A$2:$A$8001,0)),7)</f>
        <v>2025-08</v>
      </c>
    </row>
    <row r="15156" customFormat="false" ht="15" hidden="false" customHeight="true" outlineLevel="0" collapsed="false">
      <c r="A15156" s="1" t="s">
        <v>25626</v>
      </c>
      <c r="B15156" s="1" t="s">
        <v>9863</v>
      </c>
      <c r="C15156" s="1" t="s">
        <v>1940</v>
      </c>
      <c r="D15156" s="1" t="n">
        <v>1</v>
      </c>
      <c r="E15156" s="16" t="n">
        <v>2374.52</v>
      </c>
      <c r="F15156" s="17" t="n">
        <v>0</v>
      </c>
      <c r="G15156" s="16" t="n">
        <v>2374.52</v>
      </c>
      <c r="I15156" s="1" t="str">
        <f aca="false">INDEX(Products!$C$2:$C$51,MATCH(C15156,Products!$A$2:$A$51,0))</f>
        <v>Fashion</v>
      </c>
      <c r="J15156" s="1" t="str">
        <f aca="false">INDEX(Orders!$E$2:$E$8001,MATCH(B15156,Orders!$A$2:$A$8001,0))</f>
        <v>Delivered</v>
      </c>
      <c r="K15156" s="1" t="str">
        <f aca="false">LEFT(INDEX(Orders!$C$2:$C$8001,MATCH(B15156,Orders!$A$2:$A$8001,0)),7)</f>
        <v>2025-08</v>
      </c>
    </row>
    <row r="15157" customFormat="false" ht="15" hidden="false" customHeight="true" outlineLevel="0" collapsed="false">
      <c r="A15157" s="1" t="s">
        <v>25627</v>
      </c>
      <c r="B15157" s="1" t="s">
        <v>9864</v>
      </c>
      <c r="C15157" s="1" t="s">
        <v>1940</v>
      </c>
      <c r="D15157" s="1" t="n">
        <v>3</v>
      </c>
      <c r="E15157" s="16" t="n">
        <v>2374.52</v>
      </c>
      <c r="F15157" s="17" t="n">
        <v>0.1</v>
      </c>
      <c r="G15157" s="16" t="n">
        <v>6411.2</v>
      </c>
      <c r="I15157" s="1" t="str">
        <f aca="false">INDEX(Products!$C$2:$C$51,MATCH(C15157,Products!$A$2:$A$51,0))</f>
        <v>Fashion</v>
      </c>
      <c r="J15157" s="1" t="str">
        <f aca="false">INDEX(Orders!$E$2:$E$8001,MATCH(B15157,Orders!$A$2:$A$8001,0))</f>
        <v>Delivered</v>
      </c>
      <c r="K15157" s="1" t="str">
        <f aca="false">LEFT(INDEX(Orders!$C$2:$C$8001,MATCH(B15157,Orders!$A$2:$A$8001,0)),7)</f>
        <v>2025-11</v>
      </c>
    </row>
    <row r="15158" customFormat="false" ht="15" hidden="false" customHeight="true" outlineLevel="0" collapsed="false">
      <c r="A15158" s="1" t="s">
        <v>25628</v>
      </c>
      <c r="B15158" s="1" t="s">
        <v>9865</v>
      </c>
      <c r="C15158" s="1" t="s">
        <v>1930</v>
      </c>
      <c r="D15158" s="1" t="n">
        <v>1</v>
      </c>
      <c r="E15158" s="16" t="n">
        <v>2398.35</v>
      </c>
      <c r="F15158" s="17" t="n">
        <v>0</v>
      </c>
      <c r="G15158" s="16" t="n">
        <v>2398.35</v>
      </c>
      <c r="I15158" s="1" t="str">
        <f aca="false">INDEX(Products!$C$2:$C$51,MATCH(C15158,Products!$A$2:$A$51,0))</f>
        <v>Electronics</v>
      </c>
      <c r="J15158" s="1" t="str">
        <f aca="false">INDEX(Orders!$E$2:$E$8001,MATCH(B15158,Orders!$A$2:$A$8001,0))</f>
        <v>Delivered</v>
      </c>
      <c r="K15158" s="1" t="str">
        <f aca="false">LEFT(INDEX(Orders!$C$2:$C$8001,MATCH(B15158,Orders!$A$2:$A$8001,0)),7)</f>
        <v>2025-02</v>
      </c>
    </row>
    <row r="15159" customFormat="false" ht="15" hidden="false" customHeight="true" outlineLevel="0" collapsed="false">
      <c r="A15159" s="1" t="s">
        <v>25629</v>
      </c>
      <c r="B15159" s="1" t="s">
        <v>9865</v>
      </c>
      <c r="C15159" s="1" t="s">
        <v>2007</v>
      </c>
      <c r="D15159" s="1" t="n">
        <v>2</v>
      </c>
      <c r="E15159" s="16" t="n">
        <v>750.27</v>
      </c>
      <c r="F15159" s="17" t="n">
        <v>0.05</v>
      </c>
      <c r="G15159" s="16" t="n">
        <v>1425.51</v>
      </c>
      <c r="I15159" s="1" t="str">
        <f aca="false">INDEX(Products!$C$2:$C$51,MATCH(C15159,Products!$A$2:$A$51,0))</f>
        <v>Books &amp; Stationery</v>
      </c>
      <c r="J15159" s="1" t="str">
        <f aca="false">INDEX(Orders!$E$2:$E$8001,MATCH(B15159,Orders!$A$2:$A$8001,0))</f>
        <v>Delivered</v>
      </c>
      <c r="K15159" s="1" t="str">
        <f aca="false">LEFT(INDEX(Orders!$C$2:$C$8001,MATCH(B15159,Orders!$A$2:$A$8001,0)),7)</f>
        <v>2025-02</v>
      </c>
    </row>
    <row r="15160" customFormat="false" ht="15" hidden="false" customHeight="true" outlineLevel="0" collapsed="false">
      <c r="A15160" s="1" t="s">
        <v>25630</v>
      </c>
      <c r="B15160" s="1" t="s">
        <v>9866</v>
      </c>
      <c r="C15160" s="1" t="s">
        <v>2006</v>
      </c>
      <c r="D15160" s="1" t="n">
        <v>3</v>
      </c>
      <c r="E15160" s="16" t="n">
        <v>482.17</v>
      </c>
      <c r="F15160" s="17" t="n">
        <v>0.05</v>
      </c>
      <c r="G15160" s="16" t="n">
        <v>1374.18</v>
      </c>
      <c r="I15160" s="1" t="str">
        <f aca="false">INDEX(Products!$C$2:$C$51,MATCH(C15160,Products!$A$2:$A$51,0))</f>
        <v>Books &amp; Stationery</v>
      </c>
      <c r="J15160" s="1" t="str">
        <f aca="false">INDEX(Orders!$E$2:$E$8001,MATCH(B15160,Orders!$A$2:$A$8001,0))</f>
        <v>Delivered</v>
      </c>
      <c r="K15160" s="1" t="str">
        <f aca="false">LEFT(INDEX(Orders!$C$2:$C$8001,MATCH(B15160,Orders!$A$2:$A$8001,0)),7)</f>
        <v>2024-03</v>
      </c>
    </row>
    <row r="15161" customFormat="false" ht="15" hidden="false" customHeight="true" outlineLevel="0" collapsed="false">
      <c r="A15161" s="1" t="s">
        <v>25631</v>
      </c>
      <c r="B15161" s="1" t="s">
        <v>9866</v>
      </c>
      <c r="C15161" s="1" t="s">
        <v>1953</v>
      </c>
      <c r="D15161" s="1" t="n">
        <v>2</v>
      </c>
      <c r="E15161" s="16" t="n">
        <v>4914.12</v>
      </c>
      <c r="F15161" s="17" t="n">
        <v>0</v>
      </c>
      <c r="G15161" s="16" t="n">
        <v>9828.24</v>
      </c>
      <c r="I15161" s="1" t="str">
        <f aca="false">INDEX(Products!$C$2:$C$51,MATCH(C15161,Products!$A$2:$A$51,0))</f>
        <v>Fashion</v>
      </c>
      <c r="J15161" s="1" t="str">
        <f aca="false">INDEX(Orders!$E$2:$E$8001,MATCH(B15161,Orders!$A$2:$A$8001,0))</f>
        <v>Delivered</v>
      </c>
      <c r="K15161" s="1" t="str">
        <f aca="false">LEFT(INDEX(Orders!$C$2:$C$8001,MATCH(B15161,Orders!$A$2:$A$8001,0)),7)</f>
        <v>2024-03</v>
      </c>
    </row>
    <row r="15162" customFormat="false" ht="15" hidden="false" customHeight="true" outlineLevel="0" collapsed="false">
      <c r="A15162" s="1" t="s">
        <v>25632</v>
      </c>
      <c r="B15162" s="1" t="s">
        <v>9866</v>
      </c>
      <c r="C15162" s="1" t="s">
        <v>1979</v>
      </c>
      <c r="D15162" s="1" t="n">
        <v>1</v>
      </c>
      <c r="E15162" s="16" t="n">
        <v>623</v>
      </c>
      <c r="F15162" s="17" t="n">
        <v>0.15</v>
      </c>
      <c r="G15162" s="16" t="n">
        <v>529.55</v>
      </c>
      <c r="I15162" s="1" t="str">
        <f aca="false">INDEX(Products!$C$2:$C$51,MATCH(C15162,Products!$A$2:$A$51,0))</f>
        <v>Beauty &amp; Personal Care</v>
      </c>
      <c r="J15162" s="1" t="str">
        <f aca="false">INDEX(Orders!$E$2:$E$8001,MATCH(B15162,Orders!$A$2:$A$8001,0))</f>
        <v>Delivered</v>
      </c>
      <c r="K15162" s="1" t="str">
        <f aca="false">LEFT(INDEX(Orders!$C$2:$C$8001,MATCH(B15162,Orders!$A$2:$A$8001,0)),7)</f>
        <v>2024-03</v>
      </c>
    </row>
    <row r="15163" customFormat="false" ht="15" hidden="false" customHeight="true" outlineLevel="0" collapsed="false">
      <c r="A15163" s="1" t="s">
        <v>25633</v>
      </c>
      <c r="B15163" s="1" t="s">
        <v>9866</v>
      </c>
      <c r="C15163" s="1" t="s">
        <v>1933</v>
      </c>
      <c r="D15163" s="1" t="n">
        <v>1</v>
      </c>
      <c r="E15163" s="16" t="n">
        <v>7194.38</v>
      </c>
      <c r="F15163" s="17" t="n">
        <v>0</v>
      </c>
      <c r="G15163" s="16" t="n">
        <v>7194.38</v>
      </c>
      <c r="I15163" s="1" t="str">
        <f aca="false">INDEX(Products!$C$2:$C$51,MATCH(C15163,Products!$A$2:$A$51,0))</f>
        <v>Electronics</v>
      </c>
      <c r="J15163" s="1" t="str">
        <f aca="false">INDEX(Orders!$E$2:$E$8001,MATCH(B15163,Orders!$A$2:$A$8001,0))</f>
        <v>Delivered</v>
      </c>
      <c r="K15163" s="1" t="str">
        <f aca="false">LEFT(INDEX(Orders!$C$2:$C$8001,MATCH(B15163,Orders!$A$2:$A$8001,0)),7)</f>
        <v>2024-03</v>
      </c>
    </row>
    <row r="15164" customFormat="false" ht="15" hidden="false" customHeight="true" outlineLevel="0" collapsed="false">
      <c r="A15164" s="1" t="s">
        <v>25634</v>
      </c>
      <c r="B15164" s="1" t="s">
        <v>9867</v>
      </c>
      <c r="C15164" s="1" t="s">
        <v>1951</v>
      </c>
      <c r="D15164" s="1" t="n">
        <v>1</v>
      </c>
      <c r="E15164" s="16" t="n">
        <v>957.5</v>
      </c>
      <c r="F15164" s="17" t="n">
        <v>0.1</v>
      </c>
      <c r="G15164" s="16" t="n">
        <v>861.75</v>
      </c>
      <c r="I15164" s="1" t="str">
        <f aca="false">INDEX(Products!$C$2:$C$51,MATCH(C15164,Products!$A$2:$A$51,0))</f>
        <v>Fashion</v>
      </c>
      <c r="J15164" s="1" t="str">
        <f aca="false">INDEX(Orders!$E$2:$E$8001,MATCH(B15164,Orders!$A$2:$A$8001,0))</f>
        <v>Delivered</v>
      </c>
      <c r="K15164" s="1" t="str">
        <f aca="false">LEFT(INDEX(Orders!$C$2:$C$8001,MATCH(B15164,Orders!$A$2:$A$8001,0)),7)</f>
        <v>2025-03</v>
      </c>
    </row>
    <row r="15165" customFormat="false" ht="15" hidden="false" customHeight="true" outlineLevel="0" collapsed="false">
      <c r="A15165" s="1" t="s">
        <v>25635</v>
      </c>
      <c r="B15165" s="1" t="s">
        <v>9867</v>
      </c>
      <c r="C15165" s="1" t="s">
        <v>2006</v>
      </c>
      <c r="D15165" s="1" t="n">
        <v>1</v>
      </c>
      <c r="E15165" s="16" t="n">
        <v>482.17</v>
      </c>
      <c r="F15165" s="17" t="n">
        <v>0.1</v>
      </c>
      <c r="G15165" s="16" t="n">
        <v>433.95</v>
      </c>
      <c r="I15165" s="1" t="str">
        <f aca="false">INDEX(Products!$C$2:$C$51,MATCH(C15165,Products!$A$2:$A$51,0))</f>
        <v>Books &amp; Stationery</v>
      </c>
      <c r="J15165" s="1" t="str">
        <f aca="false">INDEX(Orders!$E$2:$E$8001,MATCH(B15165,Orders!$A$2:$A$8001,0))</f>
        <v>Delivered</v>
      </c>
      <c r="K15165" s="1" t="str">
        <f aca="false">LEFT(INDEX(Orders!$C$2:$C$8001,MATCH(B15165,Orders!$A$2:$A$8001,0)),7)</f>
        <v>2025-03</v>
      </c>
    </row>
    <row r="15166" customFormat="false" ht="15" hidden="false" customHeight="true" outlineLevel="0" collapsed="false">
      <c r="A15166" s="1" t="s">
        <v>25636</v>
      </c>
      <c r="B15166" s="1" t="s">
        <v>9868</v>
      </c>
      <c r="C15166" s="1" t="s">
        <v>1988</v>
      </c>
      <c r="D15166" s="1" t="n">
        <v>1</v>
      </c>
      <c r="E15166" s="16" t="n">
        <v>681.07</v>
      </c>
      <c r="F15166" s="17" t="n">
        <v>0.05</v>
      </c>
      <c r="G15166" s="16" t="n">
        <v>647.02</v>
      </c>
      <c r="I15166" s="1" t="str">
        <f aca="false">INDEX(Products!$C$2:$C$51,MATCH(C15166,Products!$A$2:$A$51,0))</f>
        <v>Sports &amp; Fitness</v>
      </c>
      <c r="J15166" s="1" t="str">
        <f aca="false">INDEX(Orders!$E$2:$E$8001,MATCH(B15166,Orders!$A$2:$A$8001,0))</f>
        <v>Delivered</v>
      </c>
      <c r="K15166" s="1" t="str">
        <f aca="false">LEFT(INDEX(Orders!$C$2:$C$8001,MATCH(B15166,Orders!$A$2:$A$8001,0)),7)</f>
        <v>2025-03</v>
      </c>
    </row>
    <row r="15167" customFormat="false" ht="15" hidden="false" customHeight="true" outlineLevel="0" collapsed="false">
      <c r="A15167" s="1" t="s">
        <v>25637</v>
      </c>
      <c r="B15167" s="1" t="s">
        <v>9868</v>
      </c>
      <c r="C15167" s="1" t="s">
        <v>1930</v>
      </c>
      <c r="D15167" s="1" t="n">
        <v>1</v>
      </c>
      <c r="E15167" s="16" t="n">
        <v>2398.35</v>
      </c>
      <c r="F15167" s="17" t="n">
        <v>0.05</v>
      </c>
      <c r="G15167" s="16" t="n">
        <v>2278.43</v>
      </c>
      <c r="I15167" s="1" t="str">
        <f aca="false">INDEX(Products!$C$2:$C$51,MATCH(C15167,Products!$A$2:$A$51,0))</f>
        <v>Electronics</v>
      </c>
      <c r="J15167" s="1" t="str">
        <f aca="false">INDEX(Orders!$E$2:$E$8001,MATCH(B15167,Orders!$A$2:$A$8001,0))</f>
        <v>Delivered</v>
      </c>
      <c r="K15167" s="1" t="str">
        <f aca="false">LEFT(INDEX(Orders!$C$2:$C$8001,MATCH(B15167,Orders!$A$2:$A$8001,0)),7)</f>
        <v>2025-03</v>
      </c>
    </row>
    <row r="15168" customFormat="false" ht="15" hidden="false" customHeight="true" outlineLevel="0" collapsed="false">
      <c r="A15168" s="1" t="s">
        <v>25638</v>
      </c>
      <c r="B15168" s="1" t="s">
        <v>9869</v>
      </c>
      <c r="C15168" s="1" t="s">
        <v>1953</v>
      </c>
      <c r="D15168" s="1" t="n">
        <v>2</v>
      </c>
      <c r="E15168" s="16" t="n">
        <v>4914.12</v>
      </c>
      <c r="F15168" s="17" t="n">
        <v>0</v>
      </c>
      <c r="G15168" s="16" t="n">
        <v>9828.24</v>
      </c>
      <c r="I15168" s="1" t="str">
        <f aca="false">INDEX(Products!$C$2:$C$51,MATCH(C15168,Products!$A$2:$A$51,0))</f>
        <v>Fashion</v>
      </c>
      <c r="J15168" s="1" t="str">
        <f aca="false">INDEX(Orders!$E$2:$E$8001,MATCH(B15168,Orders!$A$2:$A$8001,0))</f>
        <v>Delivered</v>
      </c>
      <c r="K15168" s="1" t="str">
        <f aca="false">LEFT(INDEX(Orders!$C$2:$C$8001,MATCH(B15168,Orders!$A$2:$A$8001,0)),7)</f>
        <v>2024-11</v>
      </c>
    </row>
    <row r="15169" customFormat="false" ht="15" hidden="false" customHeight="true" outlineLevel="0" collapsed="false">
      <c r="A15169" s="1" t="s">
        <v>25639</v>
      </c>
      <c r="B15169" s="1" t="s">
        <v>9870</v>
      </c>
      <c r="C15169" s="1" t="s">
        <v>1990</v>
      </c>
      <c r="D15169" s="1" t="n">
        <v>2</v>
      </c>
      <c r="E15169" s="16" t="n">
        <v>5311.32</v>
      </c>
      <c r="F15169" s="17" t="n">
        <v>0</v>
      </c>
      <c r="G15169" s="16" t="n">
        <v>10622.64</v>
      </c>
      <c r="I15169" s="1" t="str">
        <f aca="false">INDEX(Products!$C$2:$C$51,MATCH(C15169,Products!$A$2:$A$51,0))</f>
        <v>Sports &amp; Fitness</v>
      </c>
      <c r="J15169" s="1" t="str">
        <f aca="false">INDEX(Orders!$E$2:$E$8001,MATCH(B15169,Orders!$A$2:$A$8001,0))</f>
        <v>Delivered</v>
      </c>
      <c r="K15169" s="1" t="str">
        <f aca="false">LEFT(INDEX(Orders!$C$2:$C$8001,MATCH(B15169,Orders!$A$2:$A$8001,0)),7)</f>
        <v>2024-09</v>
      </c>
    </row>
    <row r="15170" customFormat="false" ht="15" hidden="false" customHeight="true" outlineLevel="0" collapsed="false">
      <c r="A15170" s="1" t="s">
        <v>25640</v>
      </c>
      <c r="B15170" s="1" t="s">
        <v>9871</v>
      </c>
      <c r="C15170" s="1" t="s">
        <v>2006</v>
      </c>
      <c r="D15170" s="1" t="n">
        <v>1</v>
      </c>
      <c r="E15170" s="16" t="n">
        <v>482.17</v>
      </c>
      <c r="F15170" s="17" t="n">
        <v>0</v>
      </c>
      <c r="G15170" s="16" t="n">
        <v>482.17</v>
      </c>
      <c r="I15170" s="1" t="str">
        <f aca="false">INDEX(Products!$C$2:$C$51,MATCH(C15170,Products!$A$2:$A$51,0))</f>
        <v>Books &amp; Stationery</v>
      </c>
      <c r="J15170" s="1" t="str">
        <f aca="false">INDEX(Orders!$E$2:$E$8001,MATCH(B15170,Orders!$A$2:$A$8001,0))</f>
        <v>Delivered</v>
      </c>
      <c r="K15170" s="1" t="str">
        <f aca="false">LEFT(INDEX(Orders!$C$2:$C$8001,MATCH(B15170,Orders!$A$2:$A$8001,0)),7)</f>
        <v>2025-04</v>
      </c>
    </row>
    <row r="15171" customFormat="false" ht="15" hidden="false" customHeight="true" outlineLevel="0" collapsed="false">
      <c r="A15171" s="1" t="s">
        <v>25641</v>
      </c>
      <c r="B15171" s="1" t="s">
        <v>9872</v>
      </c>
      <c r="C15171" s="1" t="s">
        <v>2006</v>
      </c>
      <c r="D15171" s="1" t="n">
        <v>1</v>
      </c>
      <c r="E15171" s="16" t="n">
        <v>482.17</v>
      </c>
      <c r="F15171" s="17" t="n">
        <v>0.2</v>
      </c>
      <c r="G15171" s="16" t="n">
        <v>385.74</v>
      </c>
      <c r="I15171" s="1" t="str">
        <f aca="false">INDEX(Products!$C$2:$C$51,MATCH(C15171,Products!$A$2:$A$51,0))</f>
        <v>Books &amp; Stationery</v>
      </c>
      <c r="J15171" s="1" t="str">
        <f aca="false">INDEX(Orders!$E$2:$E$8001,MATCH(B15171,Orders!$A$2:$A$8001,0))</f>
        <v>Returned</v>
      </c>
      <c r="K15171" s="1" t="str">
        <f aca="false">LEFT(INDEX(Orders!$C$2:$C$8001,MATCH(B15171,Orders!$A$2:$A$8001,0)),7)</f>
        <v>2024-08</v>
      </c>
    </row>
    <row r="15172" customFormat="false" ht="15" hidden="false" customHeight="true" outlineLevel="0" collapsed="false">
      <c r="A15172" s="1" t="s">
        <v>25642</v>
      </c>
      <c r="B15172" s="1" t="s">
        <v>9872</v>
      </c>
      <c r="C15172" s="1" t="s">
        <v>1922</v>
      </c>
      <c r="D15172" s="1" t="n">
        <v>1</v>
      </c>
      <c r="E15172" s="16" t="n">
        <v>3142.61</v>
      </c>
      <c r="F15172" s="17" t="n">
        <v>0</v>
      </c>
      <c r="G15172" s="16" t="n">
        <v>3142.61</v>
      </c>
      <c r="I15172" s="1" t="str">
        <f aca="false">INDEX(Products!$C$2:$C$51,MATCH(C15172,Products!$A$2:$A$51,0))</f>
        <v>Electronics</v>
      </c>
      <c r="J15172" s="1" t="str">
        <f aca="false">INDEX(Orders!$E$2:$E$8001,MATCH(B15172,Orders!$A$2:$A$8001,0))</f>
        <v>Returned</v>
      </c>
      <c r="K15172" s="1" t="str">
        <f aca="false">LEFT(INDEX(Orders!$C$2:$C$8001,MATCH(B15172,Orders!$A$2:$A$8001,0)),7)</f>
        <v>2024-08</v>
      </c>
    </row>
    <row r="15173" customFormat="false" ht="15" hidden="false" customHeight="true" outlineLevel="0" collapsed="false">
      <c r="A15173" s="1" t="s">
        <v>25643</v>
      </c>
      <c r="B15173" s="1" t="s">
        <v>9873</v>
      </c>
      <c r="C15173" s="1" t="s">
        <v>1997</v>
      </c>
      <c r="D15173" s="1" t="n">
        <v>1</v>
      </c>
      <c r="E15173" s="16" t="n">
        <v>311.15</v>
      </c>
      <c r="F15173" s="17" t="n">
        <v>0</v>
      </c>
      <c r="G15173" s="16" t="n">
        <v>311.15</v>
      </c>
      <c r="I15173" s="1" t="str">
        <f aca="false">INDEX(Products!$C$2:$C$51,MATCH(C15173,Products!$A$2:$A$51,0))</f>
        <v>Sports &amp; Fitness</v>
      </c>
      <c r="J15173" s="1" t="str">
        <f aca="false">INDEX(Orders!$E$2:$E$8001,MATCH(B15173,Orders!$A$2:$A$8001,0))</f>
        <v>Delivered</v>
      </c>
      <c r="K15173" s="1" t="str">
        <f aca="false">LEFT(INDEX(Orders!$C$2:$C$8001,MATCH(B15173,Orders!$A$2:$A$8001,0)),7)</f>
        <v>2025-10</v>
      </c>
    </row>
    <row r="15174" customFormat="false" ht="15" hidden="false" customHeight="true" outlineLevel="0" collapsed="false">
      <c r="A15174" s="1" t="s">
        <v>25644</v>
      </c>
      <c r="B15174" s="1" t="s">
        <v>9873</v>
      </c>
      <c r="C15174" s="1" t="s">
        <v>1953</v>
      </c>
      <c r="D15174" s="1" t="n">
        <v>1</v>
      </c>
      <c r="E15174" s="16" t="n">
        <v>4914.12</v>
      </c>
      <c r="F15174" s="17" t="n">
        <v>0.1</v>
      </c>
      <c r="G15174" s="16" t="n">
        <v>4422.71</v>
      </c>
      <c r="I15174" s="1" t="str">
        <f aca="false">INDEX(Products!$C$2:$C$51,MATCH(C15174,Products!$A$2:$A$51,0))</f>
        <v>Fashion</v>
      </c>
      <c r="J15174" s="1" t="str">
        <f aca="false">INDEX(Orders!$E$2:$E$8001,MATCH(B15174,Orders!$A$2:$A$8001,0))</f>
        <v>Delivered</v>
      </c>
      <c r="K15174" s="1" t="str">
        <f aca="false">LEFT(INDEX(Orders!$C$2:$C$8001,MATCH(B15174,Orders!$A$2:$A$8001,0)),7)</f>
        <v>2025-10</v>
      </c>
    </row>
    <row r="15175" customFormat="false" ht="15" hidden="false" customHeight="true" outlineLevel="0" collapsed="false">
      <c r="A15175" s="1" t="s">
        <v>25645</v>
      </c>
      <c r="B15175" s="1" t="s">
        <v>9874</v>
      </c>
      <c r="C15175" s="1" t="s">
        <v>1940</v>
      </c>
      <c r="D15175" s="1" t="n">
        <v>1</v>
      </c>
      <c r="E15175" s="16" t="n">
        <v>2374.52</v>
      </c>
      <c r="F15175" s="17" t="n">
        <v>0.2</v>
      </c>
      <c r="G15175" s="16" t="n">
        <v>1899.62</v>
      </c>
      <c r="I15175" s="1" t="str">
        <f aca="false">INDEX(Products!$C$2:$C$51,MATCH(C15175,Products!$A$2:$A$51,0))</f>
        <v>Fashion</v>
      </c>
      <c r="J15175" s="1" t="str">
        <f aca="false">INDEX(Orders!$E$2:$E$8001,MATCH(B15175,Orders!$A$2:$A$8001,0))</f>
        <v>Delivered</v>
      </c>
      <c r="K15175" s="1" t="str">
        <f aca="false">LEFT(INDEX(Orders!$C$2:$C$8001,MATCH(B15175,Orders!$A$2:$A$8001,0)),7)</f>
        <v>2025-06</v>
      </c>
    </row>
    <row r="15176" customFormat="false" ht="15" hidden="false" customHeight="true" outlineLevel="0" collapsed="false">
      <c r="A15176" s="1" t="s">
        <v>25646</v>
      </c>
      <c r="B15176" s="1" t="s">
        <v>9874</v>
      </c>
      <c r="C15176" s="1" t="s">
        <v>2006</v>
      </c>
      <c r="D15176" s="1" t="n">
        <v>1</v>
      </c>
      <c r="E15176" s="16" t="n">
        <v>482.17</v>
      </c>
      <c r="F15176" s="17" t="n">
        <v>0.1</v>
      </c>
      <c r="G15176" s="16" t="n">
        <v>433.95</v>
      </c>
      <c r="I15176" s="1" t="str">
        <f aca="false">INDEX(Products!$C$2:$C$51,MATCH(C15176,Products!$A$2:$A$51,0))</f>
        <v>Books &amp; Stationery</v>
      </c>
      <c r="J15176" s="1" t="str">
        <f aca="false">INDEX(Orders!$E$2:$E$8001,MATCH(B15176,Orders!$A$2:$A$8001,0))</f>
        <v>Delivered</v>
      </c>
      <c r="K15176" s="1" t="str">
        <f aca="false">LEFT(INDEX(Orders!$C$2:$C$8001,MATCH(B15176,Orders!$A$2:$A$8001,0)),7)</f>
        <v>2025-06</v>
      </c>
    </row>
    <row r="15177" customFormat="false" ht="15" hidden="false" customHeight="true" outlineLevel="0" collapsed="false">
      <c r="A15177" s="1" t="s">
        <v>25647</v>
      </c>
      <c r="B15177" s="1" t="s">
        <v>9875</v>
      </c>
      <c r="C15177" s="1" t="s">
        <v>1959</v>
      </c>
      <c r="D15177" s="1" t="n">
        <v>2</v>
      </c>
      <c r="E15177" s="16" t="n">
        <v>2142.79</v>
      </c>
      <c r="F15177" s="17" t="n">
        <v>0</v>
      </c>
      <c r="G15177" s="16" t="n">
        <v>4285.58</v>
      </c>
      <c r="I15177" s="1" t="str">
        <f aca="false">INDEX(Products!$C$2:$C$51,MATCH(C15177,Products!$A$2:$A$51,0))</f>
        <v>Home &amp; Kitchen</v>
      </c>
      <c r="J15177" s="1" t="str">
        <f aca="false">INDEX(Orders!$E$2:$E$8001,MATCH(B15177,Orders!$A$2:$A$8001,0))</f>
        <v>Delivered</v>
      </c>
      <c r="K15177" s="1" t="str">
        <f aca="false">LEFT(INDEX(Orders!$C$2:$C$8001,MATCH(B15177,Orders!$A$2:$A$8001,0)),7)</f>
        <v>2025-11</v>
      </c>
    </row>
    <row r="15178" customFormat="false" ht="15" hidden="false" customHeight="true" outlineLevel="0" collapsed="false">
      <c r="A15178" s="1" t="s">
        <v>25648</v>
      </c>
      <c r="B15178" s="1" t="s">
        <v>9875</v>
      </c>
      <c r="C15178" s="1" t="s">
        <v>2007</v>
      </c>
      <c r="D15178" s="1" t="n">
        <v>2</v>
      </c>
      <c r="E15178" s="16" t="n">
        <v>750.27</v>
      </c>
      <c r="F15178" s="17" t="n">
        <v>0</v>
      </c>
      <c r="G15178" s="16" t="n">
        <v>1500.54</v>
      </c>
      <c r="I15178" s="1" t="str">
        <f aca="false">INDEX(Products!$C$2:$C$51,MATCH(C15178,Products!$A$2:$A$51,0))</f>
        <v>Books &amp; Stationery</v>
      </c>
      <c r="J15178" s="1" t="str">
        <f aca="false">INDEX(Orders!$E$2:$E$8001,MATCH(B15178,Orders!$A$2:$A$8001,0))</f>
        <v>Delivered</v>
      </c>
      <c r="K15178" s="1" t="str">
        <f aca="false">LEFT(INDEX(Orders!$C$2:$C$8001,MATCH(B15178,Orders!$A$2:$A$8001,0)),7)</f>
        <v>2025-11</v>
      </c>
    </row>
    <row r="15179" customFormat="false" ht="15" hidden="false" customHeight="true" outlineLevel="0" collapsed="false">
      <c r="A15179" s="1" t="s">
        <v>25649</v>
      </c>
      <c r="B15179" s="1" t="s">
        <v>9876</v>
      </c>
      <c r="C15179" s="1" t="s">
        <v>1990</v>
      </c>
      <c r="D15179" s="1" t="n">
        <v>1</v>
      </c>
      <c r="E15179" s="16" t="n">
        <v>5311.32</v>
      </c>
      <c r="F15179" s="17" t="n">
        <v>0</v>
      </c>
      <c r="G15179" s="16" t="n">
        <v>5311.32</v>
      </c>
      <c r="I15179" s="1" t="str">
        <f aca="false">INDEX(Products!$C$2:$C$51,MATCH(C15179,Products!$A$2:$A$51,0))</f>
        <v>Sports &amp; Fitness</v>
      </c>
      <c r="J15179" s="1" t="str">
        <f aca="false">INDEX(Orders!$E$2:$E$8001,MATCH(B15179,Orders!$A$2:$A$8001,0))</f>
        <v>Delivered</v>
      </c>
      <c r="K15179" s="1" t="str">
        <f aca="false">LEFT(INDEX(Orders!$C$2:$C$8001,MATCH(B15179,Orders!$A$2:$A$8001,0)),7)</f>
        <v>2024-06</v>
      </c>
    </row>
    <row r="15180" customFormat="false" ht="15" hidden="false" customHeight="true" outlineLevel="0" collapsed="false">
      <c r="A15180" s="1" t="s">
        <v>25650</v>
      </c>
      <c r="B15180" s="1" t="s">
        <v>9877</v>
      </c>
      <c r="C15180" s="1" t="s">
        <v>1930</v>
      </c>
      <c r="D15180" s="1" t="n">
        <v>1</v>
      </c>
      <c r="E15180" s="16" t="n">
        <v>2398.35</v>
      </c>
      <c r="F15180" s="17" t="n">
        <v>0.1</v>
      </c>
      <c r="G15180" s="16" t="n">
        <v>2158.52</v>
      </c>
      <c r="I15180" s="1" t="str">
        <f aca="false">INDEX(Products!$C$2:$C$51,MATCH(C15180,Products!$A$2:$A$51,0))</f>
        <v>Electronics</v>
      </c>
      <c r="J15180" s="1" t="str">
        <f aca="false">INDEX(Orders!$E$2:$E$8001,MATCH(B15180,Orders!$A$2:$A$8001,0))</f>
        <v>Delivered</v>
      </c>
      <c r="K15180" s="1" t="str">
        <f aca="false">LEFT(INDEX(Orders!$C$2:$C$8001,MATCH(B15180,Orders!$A$2:$A$8001,0)),7)</f>
        <v>2024-09</v>
      </c>
    </row>
    <row r="15181" customFormat="false" ht="15" hidden="false" customHeight="true" outlineLevel="0" collapsed="false">
      <c r="A15181" s="1" t="s">
        <v>25651</v>
      </c>
      <c r="B15181" s="1" t="s">
        <v>9877</v>
      </c>
      <c r="C15181" s="1" t="s">
        <v>2007</v>
      </c>
      <c r="D15181" s="1" t="n">
        <v>2</v>
      </c>
      <c r="E15181" s="16" t="n">
        <v>750.27</v>
      </c>
      <c r="F15181" s="17" t="n">
        <v>0.2</v>
      </c>
      <c r="G15181" s="16" t="n">
        <v>1200.43</v>
      </c>
      <c r="I15181" s="1" t="str">
        <f aca="false">INDEX(Products!$C$2:$C$51,MATCH(C15181,Products!$A$2:$A$51,0))</f>
        <v>Books &amp; Stationery</v>
      </c>
      <c r="J15181" s="1" t="str">
        <f aca="false">INDEX(Orders!$E$2:$E$8001,MATCH(B15181,Orders!$A$2:$A$8001,0))</f>
        <v>Delivered</v>
      </c>
      <c r="K15181" s="1" t="str">
        <f aca="false">LEFT(INDEX(Orders!$C$2:$C$8001,MATCH(B15181,Orders!$A$2:$A$8001,0)),7)</f>
        <v>2024-09</v>
      </c>
    </row>
    <row r="15182" customFormat="false" ht="15" hidden="false" customHeight="true" outlineLevel="0" collapsed="false">
      <c r="A15182" s="1" t="s">
        <v>25652</v>
      </c>
      <c r="B15182" s="1" t="s">
        <v>9877</v>
      </c>
      <c r="C15182" s="1" t="s">
        <v>1924</v>
      </c>
      <c r="D15182" s="1" t="n">
        <v>1</v>
      </c>
      <c r="E15182" s="16" t="n">
        <v>1971</v>
      </c>
      <c r="F15182" s="17" t="n">
        <v>0.05</v>
      </c>
      <c r="G15182" s="16" t="n">
        <v>1872.45</v>
      </c>
      <c r="I15182" s="1" t="str">
        <f aca="false">INDEX(Products!$C$2:$C$51,MATCH(C15182,Products!$A$2:$A$51,0))</f>
        <v>Electronics</v>
      </c>
      <c r="J15182" s="1" t="str">
        <f aca="false">INDEX(Orders!$E$2:$E$8001,MATCH(B15182,Orders!$A$2:$A$8001,0))</f>
        <v>Delivered</v>
      </c>
      <c r="K15182" s="1" t="str">
        <f aca="false">LEFT(INDEX(Orders!$C$2:$C$8001,MATCH(B15182,Orders!$A$2:$A$8001,0)),7)</f>
        <v>2024-09</v>
      </c>
    </row>
    <row r="15183" customFormat="false" ht="15" hidden="false" customHeight="true" outlineLevel="0" collapsed="false">
      <c r="A15183" s="1" t="s">
        <v>25653</v>
      </c>
      <c r="B15183" s="1" t="s">
        <v>9878</v>
      </c>
      <c r="C15183" s="1" t="s">
        <v>1940</v>
      </c>
      <c r="D15183" s="1" t="n">
        <v>1</v>
      </c>
      <c r="E15183" s="16" t="n">
        <v>2374.52</v>
      </c>
      <c r="F15183" s="17" t="n">
        <v>0.1</v>
      </c>
      <c r="G15183" s="16" t="n">
        <v>2137.07</v>
      </c>
      <c r="I15183" s="1" t="str">
        <f aca="false">INDEX(Products!$C$2:$C$51,MATCH(C15183,Products!$A$2:$A$51,0))</f>
        <v>Fashion</v>
      </c>
      <c r="J15183" s="1" t="str">
        <f aca="false">INDEX(Orders!$E$2:$E$8001,MATCH(B15183,Orders!$A$2:$A$8001,0))</f>
        <v>Delivered</v>
      </c>
      <c r="K15183" s="1" t="str">
        <f aca="false">LEFT(INDEX(Orders!$C$2:$C$8001,MATCH(B15183,Orders!$A$2:$A$8001,0)),7)</f>
        <v>2025-12</v>
      </c>
    </row>
    <row r="15184" customFormat="false" ht="15" hidden="false" customHeight="true" outlineLevel="0" collapsed="false">
      <c r="A15184" s="1" t="s">
        <v>25654</v>
      </c>
      <c r="B15184" s="1" t="s">
        <v>9878</v>
      </c>
      <c r="C15184" s="1" t="s">
        <v>1990</v>
      </c>
      <c r="D15184" s="1" t="n">
        <v>1</v>
      </c>
      <c r="E15184" s="16" t="n">
        <v>5311.32</v>
      </c>
      <c r="F15184" s="17" t="n">
        <v>0.05</v>
      </c>
      <c r="G15184" s="16" t="n">
        <v>5045.75</v>
      </c>
      <c r="I15184" s="1" t="str">
        <f aca="false">INDEX(Products!$C$2:$C$51,MATCH(C15184,Products!$A$2:$A$51,0))</f>
        <v>Sports &amp; Fitness</v>
      </c>
      <c r="J15184" s="1" t="str">
        <f aca="false">INDEX(Orders!$E$2:$E$8001,MATCH(B15184,Orders!$A$2:$A$8001,0))</f>
        <v>Delivered</v>
      </c>
      <c r="K15184" s="1" t="str">
        <f aca="false">LEFT(INDEX(Orders!$C$2:$C$8001,MATCH(B15184,Orders!$A$2:$A$8001,0)),7)</f>
        <v>2025-12</v>
      </c>
    </row>
    <row r="15185" customFormat="false" ht="15" hidden="false" customHeight="true" outlineLevel="0" collapsed="false">
      <c r="A15185" s="1" t="s">
        <v>25655</v>
      </c>
      <c r="B15185" s="1" t="s">
        <v>9878</v>
      </c>
      <c r="C15185" s="1" t="s">
        <v>2007</v>
      </c>
      <c r="D15185" s="1" t="n">
        <v>2</v>
      </c>
      <c r="E15185" s="16" t="n">
        <v>750.27</v>
      </c>
      <c r="F15185" s="17" t="n">
        <v>0.15</v>
      </c>
      <c r="G15185" s="16" t="n">
        <v>1275.46</v>
      </c>
      <c r="I15185" s="1" t="str">
        <f aca="false">INDEX(Products!$C$2:$C$51,MATCH(C15185,Products!$A$2:$A$51,0))</f>
        <v>Books &amp; Stationery</v>
      </c>
      <c r="J15185" s="1" t="str">
        <f aca="false">INDEX(Orders!$E$2:$E$8001,MATCH(B15185,Orders!$A$2:$A$8001,0))</f>
        <v>Delivered</v>
      </c>
      <c r="K15185" s="1" t="str">
        <f aca="false">LEFT(INDEX(Orders!$C$2:$C$8001,MATCH(B15185,Orders!$A$2:$A$8001,0)),7)</f>
        <v>2025-12</v>
      </c>
    </row>
    <row r="15186" customFormat="false" ht="15" hidden="false" customHeight="true" outlineLevel="0" collapsed="false">
      <c r="A15186" s="1" t="s">
        <v>25656</v>
      </c>
      <c r="B15186" s="1" t="s">
        <v>9878</v>
      </c>
      <c r="C15186" s="1" t="s">
        <v>1957</v>
      </c>
      <c r="D15186" s="1" t="n">
        <v>1</v>
      </c>
      <c r="E15186" s="16" t="n">
        <v>1469.28</v>
      </c>
      <c r="F15186" s="17" t="n">
        <v>0.05</v>
      </c>
      <c r="G15186" s="16" t="n">
        <v>1395.82</v>
      </c>
      <c r="I15186" s="1" t="str">
        <f aca="false">INDEX(Products!$C$2:$C$51,MATCH(C15186,Products!$A$2:$A$51,0))</f>
        <v>Home &amp; Kitchen</v>
      </c>
      <c r="J15186" s="1" t="str">
        <f aca="false">INDEX(Orders!$E$2:$E$8001,MATCH(B15186,Orders!$A$2:$A$8001,0))</f>
        <v>Delivered</v>
      </c>
      <c r="K15186" s="1" t="str">
        <f aca="false">LEFT(INDEX(Orders!$C$2:$C$8001,MATCH(B15186,Orders!$A$2:$A$8001,0)),7)</f>
        <v>2025-12</v>
      </c>
    </row>
    <row r="15187" customFormat="false" ht="15" hidden="false" customHeight="true" outlineLevel="0" collapsed="false">
      <c r="A15187" s="1" t="s">
        <v>25657</v>
      </c>
      <c r="B15187" s="1" t="s">
        <v>9879</v>
      </c>
      <c r="C15187" s="1" t="s">
        <v>1975</v>
      </c>
      <c r="D15187" s="1" t="n">
        <v>1</v>
      </c>
      <c r="E15187" s="16" t="n">
        <v>862.99</v>
      </c>
      <c r="F15187" s="17" t="n">
        <v>0.1</v>
      </c>
      <c r="G15187" s="16" t="n">
        <v>776.69</v>
      </c>
      <c r="I15187" s="1" t="str">
        <f aca="false">INDEX(Products!$C$2:$C$51,MATCH(C15187,Products!$A$2:$A$51,0))</f>
        <v>Beauty &amp; Personal Care</v>
      </c>
      <c r="J15187" s="1" t="str">
        <f aca="false">INDEX(Orders!$E$2:$E$8001,MATCH(B15187,Orders!$A$2:$A$8001,0))</f>
        <v>Delivered</v>
      </c>
      <c r="K15187" s="1" t="str">
        <f aca="false">LEFT(INDEX(Orders!$C$2:$C$8001,MATCH(B15187,Orders!$A$2:$A$8001,0)),7)</f>
        <v>2025-03</v>
      </c>
    </row>
    <row r="15188" customFormat="false" ht="15" hidden="false" customHeight="true" outlineLevel="0" collapsed="false">
      <c r="A15188" s="1" t="s">
        <v>25658</v>
      </c>
      <c r="B15188" s="1" t="s">
        <v>9879</v>
      </c>
      <c r="C15188" s="1" t="s">
        <v>2006</v>
      </c>
      <c r="D15188" s="1" t="n">
        <v>1</v>
      </c>
      <c r="E15188" s="16" t="n">
        <v>482.17</v>
      </c>
      <c r="F15188" s="17" t="n">
        <v>0</v>
      </c>
      <c r="G15188" s="16" t="n">
        <v>482.17</v>
      </c>
      <c r="I15188" s="1" t="str">
        <f aca="false">INDEX(Products!$C$2:$C$51,MATCH(C15188,Products!$A$2:$A$51,0))</f>
        <v>Books &amp; Stationery</v>
      </c>
      <c r="J15188" s="1" t="str">
        <f aca="false">INDEX(Orders!$E$2:$E$8001,MATCH(B15188,Orders!$A$2:$A$8001,0))</f>
        <v>Delivered</v>
      </c>
      <c r="K15188" s="1" t="str">
        <f aca="false">LEFT(INDEX(Orders!$C$2:$C$8001,MATCH(B15188,Orders!$A$2:$A$8001,0)),7)</f>
        <v>2025-03</v>
      </c>
    </row>
    <row r="15189" customFormat="false" ht="15" hidden="false" customHeight="true" outlineLevel="0" collapsed="false">
      <c r="A15189" s="1" t="s">
        <v>25659</v>
      </c>
      <c r="B15189" s="1" t="s">
        <v>9879</v>
      </c>
      <c r="C15189" s="1" t="s">
        <v>1982</v>
      </c>
      <c r="D15189" s="1" t="n">
        <v>2</v>
      </c>
      <c r="E15189" s="16" t="n">
        <v>1808.21</v>
      </c>
      <c r="F15189" s="17" t="n">
        <v>0.05</v>
      </c>
      <c r="G15189" s="16" t="n">
        <v>3435.6</v>
      </c>
      <c r="I15189" s="1" t="str">
        <f aca="false">INDEX(Products!$C$2:$C$51,MATCH(C15189,Products!$A$2:$A$51,0))</f>
        <v>Beauty &amp; Personal Care</v>
      </c>
      <c r="J15189" s="1" t="str">
        <f aca="false">INDEX(Orders!$E$2:$E$8001,MATCH(B15189,Orders!$A$2:$A$8001,0))</f>
        <v>Delivered</v>
      </c>
      <c r="K15189" s="1" t="str">
        <f aca="false">LEFT(INDEX(Orders!$C$2:$C$8001,MATCH(B15189,Orders!$A$2:$A$8001,0)),7)</f>
        <v>2025-03</v>
      </c>
    </row>
    <row r="15190" customFormat="false" ht="15" hidden="false" customHeight="true" outlineLevel="0" collapsed="false">
      <c r="A15190" s="1" t="s">
        <v>25660</v>
      </c>
      <c r="B15190" s="1" t="s">
        <v>9880</v>
      </c>
      <c r="C15190" s="1" t="s">
        <v>1988</v>
      </c>
      <c r="D15190" s="1" t="n">
        <v>2</v>
      </c>
      <c r="E15190" s="16" t="n">
        <v>681.07</v>
      </c>
      <c r="F15190" s="17" t="n">
        <v>0</v>
      </c>
      <c r="G15190" s="16" t="n">
        <v>1362.14</v>
      </c>
      <c r="I15190" s="1" t="str">
        <f aca="false">INDEX(Products!$C$2:$C$51,MATCH(C15190,Products!$A$2:$A$51,0))</f>
        <v>Sports &amp; Fitness</v>
      </c>
      <c r="J15190" s="1" t="str">
        <f aca="false">INDEX(Orders!$E$2:$E$8001,MATCH(B15190,Orders!$A$2:$A$8001,0))</f>
        <v>Cancelled</v>
      </c>
      <c r="K15190" s="1" t="str">
        <f aca="false">LEFT(INDEX(Orders!$C$2:$C$8001,MATCH(B15190,Orders!$A$2:$A$8001,0)),7)</f>
        <v>2024-09</v>
      </c>
    </row>
    <row r="15191" customFormat="false" ht="15" hidden="false" customHeight="true" outlineLevel="0" collapsed="false">
      <c r="A15191" s="1" t="s">
        <v>25661</v>
      </c>
      <c r="B15191" s="1" t="s">
        <v>9880</v>
      </c>
      <c r="C15191" s="1" t="s">
        <v>1930</v>
      </c>
      <c r="D15191" s="1" t="n">
        <v>1</v>
      </c>
      <c r="E15191" s="16" t="n">
        <v>2398.35</v>
      </c>
      <c r="F15191" s="17" t="n">
        <v>0.1</v>
      </c>
      <c r="G15191" s="16" t="n">
        <v>2158.52</v>
      </c>
      <c r="I15191" s="1" t="str">
        <f aca="false">INDEX(Products!$C$2:$C$51,MATCH(C15191,Products!$A$2:$A$51,0))</f>
        <v>Electronics</v>
      </c>
      <c r="J15191" s="1" t="str">
        <f aca="false">INDEX(Orders!$E$2:$E$8001,MATCH(B15191,Orders!$A$2:$A$8001,0))</f>
        <v>Cancelled</v>
      </c>
      <c r="K15191" s="1" t="str">
        <f aca="false">LEFT(INDEX(Orders!$C$2:$C$8001,MATCH(B15191,Orders!$A$2:$A$8001,0)),7)</f>
        <v>2024-09</v>
      </c>
    </row>
    <row r="15192" customFormat="false" ht="15" hidden="false" customHeight="true" outlineLevel="0" collapsed="false">
      <c r="A15192" s="1" t="s">
        <v>25662</v>
      </c>
      <c r="B15192" s="1" t="s">
        <v>9881</v>
      </c>
      <c r="C15192" s="1" t="s">
        <v>1955</v>
      </c>
      <c r="D15192" s="1" t="n">
        <v>1</v>
      </c>
      <c r="E15192" s="16" t="n">
        <v>3340.76</v>
      </c>
      <c r="F15192" s="17" t="n">
        <v>0</v>
      </c>
      <c r="G15192" s="16" t="n">
        <v>3340.76</v>
      </c>
      <c r="I15192" s="1" t="str">
        <f aca="false">INDEX(Products!$C$2:$C$51,MATCH(C15192,Products!$A$2:$A$51,0))</f>
        <v>Home &amp; Kitchen</v>
      </c>
      <c r="J15192" s="1" t="str">
        <f aca="false">INDEX(Orders!$E$2:$E$8001,MATCH(B15192,Orders!$A$2:$A$8001,0))</f>
        <v>Delivered</v>
      </c>
      <c r="K15192" s="1" t="str">
        <f aca="false">LEFT(INDEX(Orders!$C$2:$C$8001,MATCH(B15192,Orders!$A$2:$A$8001,0)),7)</f>
        <v>2025-10</v>
      </c>
    </row>
    <row r="15193" customFormat="false" ht="15" hidden="false" customHeight="true" outlineLevel="0" collapsed="false">
      <c r="A15193" s="1" t="s">
        <v>25663</v>
      </c>
      <c r="B15193" s="1" t="s">
        <v>9882</v>
      </c>
      <c r="C15193" s="1" t="s">
        <v>2006</v>
      </c>
      <c r="D15193" s="1" t="n">
        <v>1</v>
      </c>
      <c r="E15193" s="16" t="n">
        <v>482.17</v>
      </c>
      <c r="F15193" s="17" t="n">
        <v>0.15</v>
      </c>
      <c r="G15193" s="16" t="n">
        <v>409.84</v>
      </c>
      <c r="I15193" s="1" t="str">
        <f aca="false">INDEX(Products!$C$2:$C$51,MATCH(C15193,Products!$A$2:$A$51,0))</f>
        <v>Books &amp; Stationery</v>
      </c>
      <c r="J15193" s="1" t="str">
        <f aca="false">INDEX(Orders!$E$2:$E$8001,MATCH(B15193,Orders!$A$2:$A$8001,0))</f>
        <v>Delivered</v>
      </c>
      <c r="K15193" s="1" t="str">
        <f aca="false">LEFT(INDEX(Orders!$C$2:$C$8001,MATCH(B15193,Orders!$A$2:$A$8001,0)),7)</f>
        <v>2025-05</v>
      </c>
    </row>
    <row r="15194" customFormat="false" ht="15" hidden="false" customHeight="true" outlineLevel="0" collapsed="false">
      <c r="A15194" s="1" t="s">
        <v>25664</v>
      </c>
      <c r="B15194" s="1" t="s">
        <v>9882</v>
      </c>
      <c r="C15194" s="1" t="s">
        <v>1975</v>
      </c>
      <c r="D15194" s="1" t="n">
        <v>2</v>
      </c>
      <c r="E15194" s="16" t="n">
        <v>862.99</v>
      </c>
      <c r="F15194" s="17" t="n">
        <v>0</v>
      </c>
      <c r="G15194" s="16" t="n">
        <v>1725.98</v>
      </c>
      <c r="I15194" s="1" t="str">
        <f aca="false">INDEX(Products!$C$2:$C$51,MATCH(C15194,Products!$A$2:$A$51,0))</f>
        <v>Beauty &amp; Personal Care</v>
      </c>
      <c r="J15194" s="1" t="str">
        <f aca="false">INDEX(Orders!$E$2:$E$8001,MATCH(B15194,Orders!$A$2:$A$8001,0))</f>
        <v>Delivered</v>
      </c>
      <c r="K15194" s="1" t="str">
        <f aca="false">LEFT(INDEX(Orders!$C$2:$C$8001,MATCH(B15194,Orders!$A$2:$A$8001,0)),7)</f>
        <v>2025-05</v>
      </c>
    </row>
    <row r="15195" customFormat="false" ht="15" hidden="false" customHeight="true" outlineLevel="0" collapsed="false">
      <c r="A15195" s="1" t="s">
        <v>25665</v>
      </c>
      <c r="B15195" s="1" t="s">
        <v>9882</v>
      </c>
      <c r="C15195" s="1" t="s">
        <v>1937</v>
      </c>
      <c r="D15195" s="1" t="n">
        <v>1</v>
      </c>
      <c r="E15195" s="16" t="n">
        <v>1364.75</v>
      </c>
      <c r="F15195" s="17" t="n">
        <v>0</v>
      </c>
      <c r="G15195" s="16" t="n">
        <v>1364.75</v>
      </c>
      <c r="I15195" s="1" t="str">
        <f aca="false">INDEX(Products!$C$2:$C$51,MATCH(C15195,Products!$A$2:$A$51,0))</f>
        <v>Fashion</v>
      </c>
      <c r="J15195" s="1" t="str">
        <f aca="false">INDEX(Orders!$E$2:$E$8001,MATCH(B15195,Orders!$A$2:$A$8001,0))</f>
        <v>Delivered</v>
      </c>
      <c r="K15195" s="1" t="str">
        <f aca="false">LEFT(INDEX(Orders!$C$2:$C$8001,MATCH(B15195,Orders!$A$2:$A$8001,0)),7)</f>
        <v>2025-05</v>
      </c>
    </row>
    <row r="15196" customFormat="false" ht="15" hidden="false" customHeight="true" outlineLevel="0" collapsed="false">
      <c r="A15196" s="1" t="s">
        <v>25666</v>
      </c>
      <c r="B15196" s="1" t="s">
        <v>9882</v>
      </c>
      <c r="C15196" s="1" t="s">
        <v>1931</v>
      </c>
      <c r="D15196" s="1" t="n">
        <v>2</v>
      </c>
      <c r="E15196" s="16" t="n">
        <v>1111.28</v>
      </c>
      <c r="F15196" s="17" t="n">
        <v>0</v>
      </c>
      <c r="G15196" s="16" t="n">
        <v>2222.56</v>
      </c>
      <c r="I15196" s="1" t="str">
        <f aca="false">INDEX(Products!$C$2:$C$51,MATCH(C15196,Products!$A$2:$A$51,0))</f>
        <v>Electronics</v>
      </c>
      <c r="J15196" s="1" t="str">
        <f aca="false">INDEX(Orders!$E$2:$E$8001,MATCH(B15196,Orders!$A$2:$A$8001,0))</f>
        <v>Delivered</v>
      </c>
      <c r="K15196" s="1" t="str">
        <f aca="false">LEFT(INDEX(Orders!$C$2:$C$8001,MATCH(B15196,Orders!$A$2:$A$8001,0)),7)</f>
        <v>2025-05</v>
      </c>
    </row>
    <row r="15197" customFormat="false" ht="15" hidden="false" customHeight="true" outlineLevel="0" collapsed="false">
      <c r="A15197" s="1" t="s">
        <v>25667</v>
      </c>
      <c r="B15197" s="1" t="s">
        <v>9883</v>
      </c>
      <c r="C15197" s="1" t="s">
        <v>1924</v>
      </c>
      <c r="D15197" s="1" t="n">
        <v>2</v>
      </c>
      <c r="E15197" s="16" t="n">
        <v>1971</v>
      </c>
      <c r="F15197" s="17" t="n">
        <v>0</v>
      </c>
      <c r="G15197" s="16" t="n">
        <v>3942</v>
      </c>
      <c r="I15197" s="1" t="str">
        <f aca="false">INDEX(Products!$C$2:$C$51,MATCH(C15197,Products!$A$2:$A$51,0))</f>
        <v>Electronics</v>
      </c>
      <c r="J15197" s="1" t="str">
        <f aca="false">INDEX(Orders!$E$2:$E$8001,MATCH(B15197,Orders!$A$2:$A$8001,0))</f>
        <v>Delivered</v>
      </c>
      <c r="K15197" s="1" t="str">
        <f aca="false">LEFT(INDEX(Orders!$C$2:$C$8001,MATCH(B15197,Orders!$A$2:$A$8001,0)),7)</f>
        <v>2025-01</v>
      </c>
    </row>
    <row r="15198" customFormat="false" ht="15" hidden="false" customHeight="true" outlineLevel="0" collapsed="false">
      <c r="A15198" s="1" t="s">
        <v>25668</v>
      </c>
      <c r="B15198" s="1" t="s">
        <v>9883</v>
      </c>
      <c r="C15198" s="1" t="s">
        <v>1971</v>
      </c>
      <c r="D15198" s="1" t="n">
        <v>1</v>
      </c>
      <c r="E15198" s="16" t="n">
        <v>2073.63</v>
      </c>
      <c r="F15198" s="17" t="n">
        <v>0</v>
      </c>
      <c r="G15198" s="16" t="n">
        <v>2073.63</v>
      </c>
      <c r="I15198" s="1" t="str">
        <f aca="false">INDEX(Products!$C$2:$C$51,MATCH(C15198,Products!$A$2:$A$51,0))</f>
        <v>Home &amp; Kitchen</v>
      </c>
      <c r="J15198" s="1" t="str">
        <f aca="false">INDEX(Orders!$E$2:$E$8001,MATCH(B15198,Orders!$A$2:$A$8001,0))</f>
        <v>Delivered</v>
      </c>
      <c r="K15198" s="1" t="str">
        <f aca="false">LEFT(INDEX(Orders!$C$2:$C$8001,MATCH(B15198,Orders!$A$2:$A$8001,0)),7)</f>
        <v>2025-01</v>
      </c>
    </row>
    <row r="15199" customFormat="false" ht="15" hidden="false" customHeight="true" outlineLevel="0" collapsed="false">
      <c r="A15199" s="1" t="s">
        <v>25669</v>
      </c>
      <c r="B15199" s="1" t="s">
        <v>9884</v>
      </c>
      <c r="C15199" s="1" t="s">
        <v>1976</v>
      </c>
      <c r="D15199" s="1" t="n">
        <v>1</v>
      </c>
      <c r="E15199" s="16" t="n">
        <v>1603.35</v>
      </c>
      <c r="F15199" s="17" t="n">
        <v>0.05</v>
      </c>
      <c r="G15199" s="16" t="n">
        <v>1523.18</v>
      </c>
      <c r="I15199" s="1" t="str">
        <f aca="false">INDEX(Products!$C$2:$C$51,MATCH(C15199,Products!$A$2:$A$51,0))</f>
        <v>Beauty &amp; Personal Care</v>
      </c>
      <c r="J15199" s="1" t="str">
        <f aca="false">INDEX(Orders!$E$2:$E$8001,MATCH(B15199,Orders!$A$2:$A$8001,0))</f>
        <v>Delivered</v>
      </c>
      <c r="K15199" s="1" t="str">
        <f aca="false">LEFT(INDEX(Orders!$C$2:$C$8001,MATCH(B15199,Orders!$A$2:$A$8001,0)),7)</f>
        <v>2024-12</v>
      </c>
    </row>
    <row r="15200" customFormat="false" ht="15" hidden="false" customHeight="true" outlineLevel="0" collapsed="false">
      <c r="A15200" s="1" t="s">
        <v>25670</v>
      </c>
      <c r="B15200" s="1" t="s">
        <v>9885</v>
      </c>
      <c r="C15200" s="1" t="s">
        <v>1940</v>
      </c>
      <c r="D15200" s="1" t="n">
        <v>1</v>
      </c>
      <c r="E15200" s="16" t="n">
        <v>2374.52</v>
      </c>
      <c r="F15200" s="17" t="n">
        <v>0</v>
      </c>
      <c r="G15200" s="16" t="n">
        <v>2374.52</v>
      </c>
      <c r="I15200" s="1" t="str">
        <f aca="false">INDEX(Products!$C$2:$C$51,MATCH(C15200,Products!$A$2:$A$51,0))</f>
        <v>Fashion</v>
      </c>
      <c r="J15200" s="1" t="str">
        <f aca="false">INDEX(Orders!$E$2:$E$8001,MATCH(B15200,Orders!$A$2:$A$8001,0))</f>
        <v>Delivered</v>
      </c>
      <c r="K15200" s="1" t="str">
        <f aca="false">LEFT(INDEX(Orders!$C$2:$C$8001,MATCH(B15200,Orders!$A$2:$A$8001,0)),7)</f>
        <v>2025-12</v>
      </c>
    </row>
    <row r="15201" customFormat="false" ht="15" hidden="false" customHeight="true" outlineLevel="0" collapsed="false">
      <c r="A15201" s="1" t="s">
        <v>25671</v>
      </c>
      <c r="B15201" s="1" t="s">
        <v>9885</v>
      </c>
      <c r="C15201" s="1" t="s">
        <v>1930</v>
      </c>
      <c r="D15201" s="1" t="n">
        <v>3</v>
      </c>
      <c r="E15201" s="16" t="n">
        <v>2398.35</v>
      </c>
      <c r="F15201" s="17" t="n">
        <v>0</v>
      </c>
      <c r="G15201" s="16" t="n">
        <v>7195.05</v>
      </c>
      <c r="I15201" s="1" t="str">
        <f aca="false">INDEX(Products!$C$2:$C$51,MATCH(C15201,Products!$A$2:$A$51,0))</f>
        <v>Electronics</v>
      </c>
      <c r="J15201" s="1" t="str">
        <f aca="false">INDEX(Orders!$E$2:$E$8001,MATCH(B15201,Orders!$A$2:$A$8001,0))</f>
        <v>Delivered</v>
      </c>
      <c r="K15201" s="1" t="str">
        <f aca="false">LEFT(INDEX(Orders!$C$2:$C$8001,MATCH(B15201,Orders!$A$2:$A$8001,0)),7)</f>
        <v>2025-12</v>
      </c>
    </row>
    <row r="15202" customFormat="false" ht="15" hidden="false" customHeight="true" outlineLevel="0" collapsed="false">
      <c r="A15202" s="1" t="s">
        <v>25672</v>
      </c>
      <c r="B15202" s="1" t="s">
        <v>9886</v>
      </c>
      <c r="C15202" s="1" t="s">
        <v>1928</v>
      </c>
      <c r="D15202" s="1" t="n">
        <v>1</v>
      </c>
      <c r="E15202" s="16" t="n">
        <v>657.82</v>
      </c>
      <c r="F15202" s="17" t="n">
        <v>0.2</v>
      </c>
      <c r="G15202" s="16" t="n">
        <v>526.26</v>
      </c>
      <c r="I15202" s="1" t="str">
        <f aca="false">INDEX(Products!$C$2:$C$51,MATCH(C15202,Products!$A$2:$A$51,0))</f>
        <v>Electronics</v>
      </c>
      <c r="J15202" s="1" t="str">
        <f aca="false">INDEX(Orders!$E$2:$E$8001,MATCH(B15202,Orders!$A$2:$A$8001,0))</f>
        <v>Delivered</v>
      </c>
      <c r="K15202" s="1" t="str">
        <f aca="false">LEFT(INDEX(Orders!$C$2:$C$8001,MATCH(B15202,Orders!$A$2:$A$8001,0)),7)</f>
        <v>2025-08</v>
      </c>
    </row>
    <row r="15203" customFormat="false" ht="15" hidden="false" customHeight="true" outlineLevel="0" collapsed="false">
      <c r="A15203" s="1" t="s">
        <v>25673</v>
      </c>
      <c r="B15203" s="1" t="s">
        <v>9886</v>
      </c>
      <c r="C15203" s="1" t="s">
        <v>1977</v>
      </c>
      <c r="D15203" s="1" t="n">
        <v>2</v>
      </c>
      <c r="E15203" s="16" t="n">
        <v>2386.05</v>
      </c>
      <c r="F15203" s="17" t="n">
        <v>0</v>
      </c>
      <c r="G15203" s="16" t="n">
        <v>4772.1</v>
      </c>
      <c r="I15203" s="1" t="str">
        <f aca="false">INDEX(Products!$C$2:$C$51,MATCH(C15203,Products!$A$2:$A$51,0))</f>
        <v>Beauty &amp; Personal Care</v>
      </c>
      <c r="J15203" s="1" t="str">
        <f aca="false">INDEX(Orders!$E$2:$E$8001,MATCH(B15203,Orders!$A$2:$A$8001,0))</f>
        <v>Delivered</v>
      </c>
      <c r="K15203" s="1" t="str">
        <f aca="false">LEFT(INDEX(Orders!$C$2:$C$8001,MATCH(B15203,Orders!$A$2:$A$8001,0)),7)</f>
        <v>2025-08</v>
      </c>
    </row>
    <row r="15204" customFormat="false" ht="15" hidden="false" customHeight="true" outlineLevel="0" collapsed="false">
      <c r="A15204" s="1" t="s">
        <v>25674</v>
      </c>
      <c r="B15204" s="1" t="s">
        <v>9887</v>
      </c>
      <c r="C15204" s="1" t="s">
        <v>2007</v>
      </c>
      <c r="D15204" s="1" t="n">
        <v>1</v>
      </c>
      <c r="E15204" s="16" t="n">
        <v>750.27</v>
      </c>
      <c r="F15204" s="17" t="n">
        <v>0.1</v>
      </c>
      <c r="G15204" s="16" t="n">
        <v>675.24</v>
      </c>
      <c r="I15204" s="1" t="str">
        <f aca="false">INDEX(Products!$C$2:$C$51,MATCH(C15204,Products!$A$2:$A$51,0))</f>
        <v>Books &amp; Stationery</v>
      </c>
      <c r="J15204" s="1" t="str">
        <f aca="false">INDEX(Orders!$E$2:$E$8001,MATCH(B15204,Orders!$A$2:$A$8001,0))</f>
        <v>Delivered</v>
      </c>
      <c r="K15204" s="1" t="str">
        <f aca="false">LEFT(INDEX(Orders!$C$2:$C$8001,MATCH(B15204,Orders!$A$2:$A$8001,0)),7)</f>
        <v>2024-05</v>
      </c>
    </row>
    <row r="15205" customFormat="false" ht="15" hidden="false" customHeight="true" outlineLevel="0" collapsed="false">
      <c r="A15205" s="1" t="s">
        <v>25675</v>
      </c>
      <c r="B15205" s="1" t="s">
        <v>9887</v>
      </c>
      <c r="C15205" s="1" t="s">
        <v>1930</v>
      </c>
      <c r="D15205" s="1" t="n">
        <v>3</v>
      </c>
      <c r="E15205" s="16" t="n">
        <v>2398.35</v>
      </c>
      <c r="F15205" s="17" t="n">
        <v>0</v>
      </c>
      <c r="G15205" s="16" t="n">
        <v>7195.05</v>
      </c>
      <c r="I15205" s="1" t="str">
        <f aca="false">INDEX(Products!$C$2:$C$51,MATCH(C15205,Products!$A$2:$A$51,0))</f>
        <v>Electronics</v>
      </c>
      <c r="J15205" s="1" t="str">
        <f aca="false">INDEX(Orders!$E$2:$E$8001,MATCH(B15205,Orders!$A$2:$A$8001,0))</f>
        <v>Delivered</v>
      </c>
      <c r="K15205" s="1" t="str">
        <f aca="false">LEFT(INDEX(Orders!$C$2:$C$8001,MATCH(B15205,Orders!$A$2:$A$8001,0)),7)</f>
        <v>2024-05</v>
      </c>
    </row>
    <row r="15206" customFormat="false" ht="15" hidden="false" customHeight="true" outlineLevel="0" collapsed="false">
      <c r="A15206" s="1" t="s">
        <v>25676</v>
      </c>
      <c r="B15206" s="1" t="s">
        <v>9887</v>
      </c>
      <c r="C15206" s="1" t="s">
        <v>1940</v>
      </c>
      <c r="D15206" s="1" t="n">
        <v>1</v>
      </c>
      <c r="E15206" s="16" t="n">
        <v>2374.52</v>
      </c>
      <c r="F15206" s="17" t="n">
        <v>0</v>
      </c>
      <c r="G15206" s="16" t="n">
        <v>2374.52</v>
      </c>
      <c r="I15206" s="1" t="str">
        <f aca="false">INDEX(Products!$C$2:$C$51,MATCH(C15206,Products!$A$2:$A$51,0))</f>
        <v>Fashion</v>
      </c>
      <c r="J15206" s="1" t="str">
        <f aca="false">INDEX(Orders!$E$2:$E$8001,MATCH(B15206,Orders!$A$2:$A$8001,0))</f>
        <v>Delivered</v>
      </c>
      <c r="K15206" s="1" t="str">
        <f aca="false">LEFT(INDEX(Orders!$C$2:$C$8001,MATCH(B15206,Orders!$A$2:$A$8001,0)),7)</f>
        <v>2024-05</v>
      </c>
    </row>
    <row r="15207" customFormat="false" ht="15" hidden="false" customHeight="true" outlineLevel="0" collapsed="false">
      <c r="A15207" s="1" t="s">
        <v>25677</v>
      </c>
      <c r="B15207" s="1" t="s">
        <v>9887</v>
      </c>
      <c r="C15207" s="1" t="s">
        <v>1998</v>
      </c>
      <c r="D15207" s="1" t="n">
        <v>1</v>
      </c>
      <c r="E15207" s="16" t="n">
        <v>1335.85</v>
      </c>
      <c r="F15207" s="17" t="n">
        <v>0.1</v>
      </c>
      <c r="G15207" s="16" t="n">
        <v>1202.26</v>
      </c>
      <c r="I15207" s="1" t="str">
        <f aca="false">INDEX(Products!$C$2:$C$51,MATCH(C15207,Products!$A$2:$A$51,0))</f>
        <v>Sports &amp; Fitness</v>
      </c>
      <c r="J15207" s="1" t="str">
        <f aca="false">INDEX(Orders!$E$2:$E$8001,MATCH(B15207,Orders!$A$2:$A$8001,0))</f>
        <v>Delivered</v>
      </c>
      <c r="K15207" s="1" t="str">
        <f aca="false">LEFT(INDEX(Orders!$C$2:$C$8001,MATCH(B15207,Orders!$A$2:$A$8001,0)),7)</f>
        <v>2024-05</v>
      </c>
    </row>
    <row r="15208" customFormat="false" ht="15" hidden="false" customHeight="true" outlineLevel="0" collapsed="false">
      <c r="A15208" s="1" t="s">
        <v>25678</v>
      </c>
      <c r="B15208" s="1" t="s">
        <v>9888</v>
      </c>
      <c r="C15208" s="1" t="s">
        <v>2006</v>
      </c>
      <c r="D15208" s="1" t="n">
        <v>2</v>
      </c>
      <c r="E15208" s="16" t="n">
        <v>482.17</v>
      </c>
      <c r="F15208" s="17" t="n">
        <v>0</v>
      </c>
      <c r="G15208" s="16" t="n">
        <v>964.34</v>
      </c>
      <c r="I15208" s="1" t="str">
        <f aca="false">INDEX(Products!$C$2:$C$51,MATCH(C15208,Products!$A$2:$A$51,0))</f>
        <v>Books &amp; Stationery</v>
      </c>
      <c r="J15208" s="1" t="str">
        <f aca="false">INDEX(Orders!$E$2:$E$8001,MATCH(B15208,Orders!$A$2:$A$8001,0))</f>
        <v>Delivered</v>
      </c>
      <c r="K15208" s="1" t="str">
        <f aca="false">LEFT(INDEX(Orders!$C$2:$C$8001,MATCH(B15208,Orders!$A$2:$A$8001,0)),7)</f>
        <v>2025-04</v>
      </c>
    </row>
    <row r="15209" customFormat="false" ht="15" hidden="false" customHeight="true" outlineLevel="0" collapsed="false">
      <c r="A15209" s="1" t="s">
        <v>25679</v>
      </c>
      <c r="B15209" s="1" t="s">
        <v>9888</v>
      </c>
      <c r="C15209" s="1" t="s">
        <v>1940</v>
      </c>
      <c r="D15209" s="1" t="n">
        <v>2</v>
      </c>
      <c r="E15209" s="16" t="n">
        <v>2374.52</v>
      </c>
      <c r="F15209" s="17" t="n">
        <v>0.1</v>
      </c>
      <c r="G15209" s="16" t="n">
        <v>4274.14</v>
      </c>
      <c r="I15209" s="1" t="str">
        <f aca="false">INDEX(Products!$C$2:$C$51,MATCH(C15209,Products!$A$2:$A$51,0))</f>
        <v>Fashion</v>
      </c>
      <c r="J15209" s="1" t="str">
        <f aca="false">INDEX(Orders!$E$2:$E$8001,MATCH(B15209,Orders!$A$2:$A$8001,0))</f>
        <v>Delivered</v>
      </c>
      <c r="K15209" s="1" t="str">
        <f aca="false">LEFT(INDEX(Orders!$C$2:$C$8001,MATCH(B15209,Orders!$A$2:$A$8001,0)),7)</f>
        <v>2025-04</v>
      </c>
    </row>
    <row r="15210" customFormat="false" ht="15" hidden="false" customHeight="true" outlineLevel="0" collapsed="false">
      <c r="A15210" s="1" t="s">
        <v>25680</v>
      </c>
      <c r="B15210" s="1" t="s">
        <v>9888</v>
      </c>
      <c r="C15210" s="1" t="s">
        <v>1990</v>
      </c>
      <c r="D15210" s="1" t="n">
        <v>1</v>
      </c>
      <c r="E15210" s="16" t="n">
        <v>5311.32</v>
      </c>
      <c r="F15210" s="17" t="n">
        <v>0.1</v>
      </c>
      <c r="G15210" s="16" t="n">
        <v>4780.19</v>
      </c>
      <c r="I15210" s="1" t="str">
        <f aca="false">INDEX(Products!$C$2:$C$51,MATCH(C15210,Products!$A$2:$A$51,0))</f>
        <v>Sports &amp; Fitness</v>
      </c>
      <c r="J15210" s="1" t="str">
        <f aca="false">INDEX(Orders!$E$2:$E$8001,MATCH(B15210,Orders!$A$2:$A$8001,0))</f>
        <v>Delivered</v>
      </c>
      <c r="K15210" s="1" t="str">
        <f aca="false">LEFT(INDEX(Orders!$C$2:$C$8001,MATCH(B15210,Orders!$A$2:$A$8001,0)),7)</f>
        <v>2025-04</v>
      </c>
    </row>
    <row r="15211" customFormat="false" ht="15" hidden="false" customHeight="true" outlineLevel="0" collapsed="false">
      <c r="A15211" s="1" t="s">
        <v>25681</v>
      </c>
      <c r="B15211" s="1" t="s">
        <v>9889</v>
      </c>
      <c r="C15211" s="1" t="s">
        <v>1940</v>
      </c>
      <c r="D15211" s="1" t="n">
        <v>2</v>
      </c>
      <c r="E15211" s="16" t="n">
        <v>2374.52</v>
      </c>
      <c r="F15211" s="17" t="n">
        <v>0.05</v>
      </c>
      <c r="G15211" s="16" t="n">
        <v>4511.59</v>
      </c>
      <c r="I15211" s="1" t="str">
        <f aca="false">INDEX(Products!$C$2:$C$51,MATCH(C15211,Products!$A$2:$A$51,0))</f>
        <v>Fashion</v>
      </c>
      <c r="J15211" s="1" t="str">
        <f aca="false">INDEX(Orders!$E$2:$E$8001,MATCH(B15211,Orders!$A$2:$A$8001,0))</f>
        <v>Delivered</v>
      </c>
      <c r="K15211" s="1" t="str">
        <f aca="false">LEFT(INDEX(Orders!$C$2:$C$8001,MATCH(B15211,Orders!$A$2:$A$8001,0)),7)</f>
        <v>2025-05</v>
      </c>
    </row>
    <row r="15212" customFormat="false" ht="15" hidden="false" customHeight="true" outlineLevel="0" collapsed="false">
      <c r="A15212" s="1" t="s">
        <v>25682</v>
      </c>
      <c r="B15212" s="1" t="s">
        <v>9889</v>
      </c>
      <c r="C15212" s="1" t="s">
        <v>1997</v>
      </c>
      <c r="D15212" s="1" t="n">
        <v>1</v>
      </c>
      <c r="E15212" s="16" t="n">
        <v>311.15</v>
      </c>
      <c r="F15212" s="17" t="n">
        <v>0</v>
      </c>
      <c r="G15212" s="16" t="n">
        <v>311.15</v>
      </c>
      <c r="I15212" s="1" t="str">
        <f aca="false">INDEX(Products!$C$2:$C$51,MATCH(C15212,Products!$A$2:$A$51,0))</f>
        <v>Sports &amp; Fitness</v>
      </c>
      <c r="J15212" s="1" t="str">
        <f aca="false">INDEX(Orders!$E$2:$E$8001,MATCH(B15212,Orders!$A$2:$A$8001,0))</f>
        <v>Delivered</v>
      </c>
      <c r="K15212" s="1" t="str">
        <f aca="false">LEFT(INDEX(Orders!$C$2:$C$8001,MATCH(B15212,Orders!$A$2:$A$8001,0)),7)</f>
        <v>2025-05</v>
      </c>
    </row>
    <row r="15213" customFormat="false" ht="15" hidden="false" customHeight="true" outlineLevel="0" collapsed="false">
      <c r="A15213" s="1" t="s">
        <v>25683</v>
      </c>
      <c r="B15213" s="1" t="s">
        <v>9890</v>
      </c>
      <c r="C15213" s="1" t="s">
        <v>1993</v>
      </c>
      <c r="D15213" s="1" t="n">
        <v>1</v>
      </c>
      <c r="E15213" s="16" t="n">
        <v>3177.33</v>
      </c>
      <c r="F15213" s="17" t="n">
        <v>0</v>
      </c>
      <c r="G15213" s="16" t="n">
        <v>3177.33</v>
      </c>
      <c r="I15213" s="1" t="str">
        <f aca="false">INDEX(Products!$C$2:$C$51,MATCH(C15213,Products!$A$2:$A$51,0))</f>
        <v>Sports &amp; Fitness</v>
      </c>
      <c r="J15213" s="1" t="str">
        <f aca="false">INDEX(Orders!$E$2:$E$8001,MATCH(B15213,Orders!$A$2:$A$8001,0))</f>
        <v>Delivered</v>
      </c>
      <c r="K15213" s="1" t="str">
        <f aca="false">LEFT(INDEX(Orders!$C$2:$C$8001,MATCH(B15213,Orders!$A$2:$A$8001,0)),7)</f>
        <v>2025-10</v>
      </c>
    </row>
    <row r="15214" customFormat="false" ht="15" hidden="false" customHeight="true" outlineLevel="0" collapsed="false">
      <c r="A15214" s="1" t="s">
        <v>25684</v>
      </c>
      <c r="B15214" s="1" t="s">
        <v>9890</v>
      </c>
      <c r="C15214" s="1" t="s">
        <v>1975</v>
      </c>
      <c r="D15214" s="1" t="n">
        <v>1</v>
      </c>
      <c r="E15214" s="16" t="n">
        <v>862.99</v>
      </c>
      <c r="F15214" s="17" t="n">
        <v>0</v>
      </c>
      <c r="G15214" s="16" t="n">
        <v>862.99</v>
      </c>
      <c r="I15214" s="1" t="str">
        <f aca="false">INDEX(Products!$C$2:$C$51,MATCH(C15214,Products!$A$2:$A$51,0))</f>
        <v>Beauty &amp; Personal Care</v>
      </c>
      <c r="J15214" s="1" t="str">
        <f aca="false">INDEX(Orders!$E$2:$E$8001,MATCH(B15214,Orders!$A$2:$A$8001,0))</f>
        <v>Delivered</v>
      </c>
      <c r="K15214" s="1" t="str">
        <f aca="false">LEFT(INDEX(Orders!$C$2:$C$8001,MATCH(B15214,Orders!$A$2:$A$8001,0)),7)</f>
        <v>2025-10</v>
      </c>
    </row>
    <row r="15215" customFormat="false" ht="15" hidden="false" customHeight="true" outlineLevel="0" collapsed="false">
      <c r="A15215" s="1" t="s">
        <v>25685</v>
      </c>
      <c r="B15215" s="1" t="s">
        <v>9890</v>
      </c>
      <c r="C15215" s="1" t="s">
        <v>1990</v>
      </c>
      <c r="D15215" s="1" t="n">
        <v>1</v>
      </c>
      <c r="E15215" s="16" t="n">
        <v>5311.32</v>
      </c>
      <c r="F15215" s="17" t="n">
        <v>0.05</v>
      </c>
      <c r="G15215" s="16" t="n">
        <v>5045.75</v>
      </c>
      <c r="I15215" s="1" t="str">
        <f aca="false">INDEX(Products!$C$2:$C$51,MATCH(C15215,Products!$A$2:$A$51,0))</f>
        <v>Sports &amp; Fitness</v>
      </c>
      <c r="J15215" s="1" t="str">
        <f aca="false">INDEX(Orders!$E$2:$E$8001,MATCH(B15215,Orders!$A$2:$A$8001,0))</f>
        <v>Delivered</v>
      </c>
      <c r="K15215" s="1" t="str">
        <f aca="false">LEFT(INDEX(Orders!$C$2:$C$8001,MATCH(B15215,Orders!$A$2:$A$8001,0)),7)</f>
        <v>2025-10</v>
      </c>
    </row>
    <row r="15216" customFormat="false" ht="15" hidden="false" customHeight="true" outlineLevel="0" collapsed="false">
      <c r="A15216" s="1" t="s">
        <v>25686</v>
      </c>
      <c r="B15216" s="1" t="s">
        <v>9891</v>
      </c>
      <c r="C15216" s="1" t="s">
        <v>1943</v>
      </c>
      <c r="D15216" s="1" t="n">
        <v>2</v>
      </c>
      <c r="E15216" s="16" t="n">
        <v>1250.54</v>
      </c>
      <c r="F15216" s="17" t="n">
        <v>0</v>
      </c>
      <c r="G15216" s="16" t="n">
        <v>2501.08</v>
      </c>
      <c r="I15216" s="1" t="str">
        <f aca="false">INDEX(Products!$C$2:$C$51,MATCH(C15216,Products!$A$2:$A$51,0))</f>
        <v>Fashion</v>
      </c>
      <c r="J15216" s="1" t="str">
        <f aca="false">INDEX(Orders!$E$2:$E$8001,MATCH(B15216,Orders!$A$2:$A$8001,0))</f>
        <v>Cancelled</v>
      </c>
      <c r="K15216" s="1" t="str">
        <f aca="false">LEFT(INDEX(Orders!$C$2:$C$8001,MATCH(B15216,Orders!$A$2:$A$8001,0)),7)</f>
        <v>2024-01</v>
      </c>
    </row>
    <row r="15217" customFormat="false" ht="15" hidden="false" customHeight="true" outlineLevel="0" collapsed="false">
      <c r="A15217" s="1" t="s">
        <v>25687</v>
      </c>
      <c r="B15217" s="1" t="s">
        <v>9891</v>
      </c>
      <c r="C15217" s="1" t="s">
        <v>2007</v>
      </c>
      <c r="D15217" s="1" t="n">
        <v>1</v>
      </c>
      <c r="E15217" s="16" t="n">
        <v>750.27</v>
      </c>
      <c r="F15217" s="17" t="n">
        <v>0</v>
      </c>
      <c r="G15217" s="16" t="n">
        <v>750.27</v>
      </c>
      <c r="I15217" s="1" t="str">
        <f aca="false">INDEX(Products!$C$2:$C$51,MATCH(C15217,Products!$A$2:$A$51,0))</f>
        <v>Books &amp; Stationery</v>
      </c>
      <c r="J15217" s="1" t="str">
        <f aca="false">INDEX(Orders!$E$2:$E$8001,MATCH(B15217,Orders!$A$2:$A$8001,0))</f>
        <v>Cancelled</v>
      </c>
      <c r="K15217" s="1" t="str">
        <f aca="false">LEFT(INDEX(Orders!$C$2:$C$8001,MATCH(B15217,Orders!$A$2:$A$8001,0)),7)</f>
        <v>2024-01</v>
      </c>
    </row>
    <row r="15218" customFormat="false" ht="15" hidden="false" customHeight="true" outlineLevel="0" collapsed="false">
      <c r="A15218" s="1" t="s">
        <v>25688</v>
      </c>
      <c r="B15218" s="1" t="s">
        <v>9891</v>
      </c>
      <c r="C15218" s="1" t="s">
        <v>1990</v>
      </c>
      <c r="D15218" s="1" t="n">
        <v>1</v>
      </c>
      <c r="E15218" s="16" t="n">
        <v>5311.32</v>
      </c>
      <c r="F15218" s="17" t="n">
        <v>0.2</v>
      </c>
      <c r="G15218" s="16" t="n">
        <v>4249.06</v>
      </c>
      <c r="I15218" s="1" t="str">
        <f aca="false">INDEX(Products!$C$2:$C$51,MATCH(C15218,Products!$A$2:$A$51,0))</f>
        <v>Sports &amp; Fitness</v>
      </c>
      <c r="J15218" s="1" t="str">
        <f aca="false">INDEX(Orders!$E$2:$E$8001,MATCH(B15218,Orders!$A$2:$A$8001,0))</f>
        <v>Cancelled</v>
      </c>
      <c r="K15218" s="1" t="str">
        <f aca="false">LEFT(INDEX(Orders!$C$2:$C$8001,MATCH(B15218,Orders!$A$2:$A$8001,0)),7)</f>
        <v>2024-01</v>
      </c>
    </row>
    <row r="15219" customFormat="false" ht="15" hidden="false" customHeight="true" outlineLevel="0" collapsed="false">
      <c r="A15219" s="1" t="s">
        <v>25689</v>
      </c>
      <c r="B15219" s="1" t="s">
        <v>9891</v>
      </c>
      <c r="C15219" s="1" t="s">
        <v>1940</v>
      </c>
      <c r="D15219" s="1" t="n">
        <v>1</v>
      </c>
      <c r="E15219" s="16" t="n">
        <v>2374.52</v>
      </c>
      <c r="F15219" s="17" t="n">
        <v>0.1</v>
      </c>
      <c r="G15219" s="16" t="n">
        <v>2137.07</v>
      </c>
      <c r="I15219" s="1" t="str">
        <f aca="false">INDEX(Products!$C$2:$C$51,MATCH(C15219,Products!$A$2:$A$51,0))</f>
        <v>Fashion</v>
      </c>
      <c r="J15219" s="1" t="str">
        <f aca="false">INDEX(Orders!$E$2:$E$8001,MATCH(B15219,Orders!$A$2:$A$8001,0))</f>
        <v>Cancelled</v>
      </c>
      <c r="K15219" s="1" t="str">
        <f aca="false">LEFT(INDEX(Orders!$C$2:$C$8001,MATCH(B15219,Orders!$A$2:$A$8001,0)),7)</f>
        <v>2024-01</v>
      </c>
    </row>
    <row r="15220" customFormat="false" ht="15" hidden="false" customHeight="true" outlineLevel="0" collapsed="false">
      <c r="A15220" s="1" t="s">
        <v>25690</v>
      </c>
      <c r="B15220" s="1" t="s">
        <v>9891</v>
      </c>
      <c r="C15220" s="1" t="s">
        <v>1920</v>
      </c>
      <c r="D15220" s="1" t="n">
        <v>2</v>
      </c>
      <c r="E15220" s="16" t="n">
        <v>4273.58</v>
      </c>
      <c r="F15220" s="17" t="n">
        <v>0.2</v>
      </c>
      <c r="G15220" s="16" t="n">
        <v>6837.73</v>
      </c>
      <c r="I15220" s="1" t="str">
        <f aca="false">INDEX(Products!$C$2:$C$51,MATCH(C15220,Products!$A$2:$A$51,0))</f>
        <v>Electronics</v>
      </c>
      <c r="J15220" s="1" t="str">
        <f aca="false">INDEX(Orders!$E$2:$E$8001,MATCH(B15220,Orders!$A$2:$A$8001,0))</f>
        <v>Cancelled</v>
      </c>
      <c r="K15220" s="1" t="str">
        <f aca="false">LEFT(INDEX(Orders!$C$2:$C$8001,MATCH(B15220,Orders!$A$2:$A$8001,0)),7)</f>
        <v>2024-01</v>
      </c>
    </row>
    <row r="15221" customFormat="false" ht="15" hidden="false" customHeight="true" outlineLevel="0" collapsed="false">
      <c r="A15221" s="1" t="s">
        <v>25691</v>
      </c>
      <c r="B15221" s="1" t="s">
        <v>9892</v>
      </c>
      <c r="C15221" s="1" t="s">
        <v>1975</v>
      </c>
      <c r="D15221" s="1" t="n">
        <v>1</v>
      </c>
      <c r="E15221" s="16" t="n">
        <v>862.99</v>
      </c>
      <c r="F15221" s="17" t="n">
        <v>0</v>
      </c>
      <c r="G15221" s="16" t="n">
        <v>862.99</v>
      </c>
      <c r="I15221" s="1" t="str">
        <f aca="false">INDEX(Products!$C$2:$C$51,MATCH(C15221,Products!$A$2:$A$51,0))</f>
        <v>Beauty &amp; Personal Care</v>
      </c>
      <c r="J15221" s="1" t="str">
        <f aca="false">INDEX(Orders!$E$2:$E$8001,MATCH(B15221,Orders!$A$2:$A$8001,0))</f>
        <v>Returned</v>
      </c>
      <c r="K15221" s="1" t="str">
        <f aca="false">LEFT(INDEX(Orders!$C$2:$C$8001,MATCH(B15221,Orders!$A$2:$A$8001,0)),7)</f>
        <v>2024-09</v>
      </c>
    </row>
    <row r="15222" customFormat="false" ht="15" hidden="false" customHeight="true" outlineLevel="0" collapsed="false">
      <c r="A15222" s="1" t="s">
        <v>25692</v>
      </c>
      <c r="B15222" s="1" t="s">
        <v>9893</v>
      </c>
      <c r="C15222" s="1" t="s">
        <v>1997</v>
      </c>
      <c r="D15222" s="1" t="n">
        <v>1</v>
      </c>
      <c r="E15222" s="16" t="n">
        <v>311.15</v>
      </c>
      <c r="F15222" s="17" t="n">
        <v>0.1</v>
      </c>
      <c r="G15222" s="16" t="n">
        <v>280.03</v>
      </c>
      <c r="I15222" s="1" t="str">
        <f aca="false">INDEX(Products!$C$2:$C$51,MATCH(C15222,Products!$A$2:$A$51,0))</f>
        <v>Sports &amp; Fitness</v>
      </c>
      <c r="J15222" s="1" t="str">
        <f aca="false">INDEX(Orders!$E$2:$E$8001,MATCH(B15222,Orders!$A$2:$A$8001,0))</f>
        <v>Delivered</v>
      </c>
      <c r="K15222" s="1" t="str">
        <f aca="false">LEFT(INDEX(Orders!$C$2:$C$8001,MATCH(B15222,Orders!$A$2:$A$8001,0)),7)</f>
        <v>2025-06</v>
      </c>
    </row>
    <row r="15223" customFormat="false" ht="15" hidden="false" customHeight="true" outlineLevel="0" collapsed="false">
      <c r="A15223" s="1" t="s">
        <v>25693</v>
      </c>
      <c r="B15223" s="1" t="s">
        <v>9894</v>
      </c>
      <c r="C15223" s="1" t="s">
        <v>1935</v>
      </c>
      <c r="D15223" s="1" t="n">
        <v>1</v>
      </c>
      <c r="E15223" s="16" t="n">
        <v>14558.72</v>
      </c>
      <c r="F15223" s="17" t="n">
        <v>0.05</v>
      </c>
      <c r="G15223" s="16" t="n">
        <v>13830.78</v>
      </c>
      <c r="I15223" s="1" t="str">
        <f aca="false">INDEX(Products!$C$2:$C$51,MATCH(C15223,Products!$A$2:$A$51,0))</f>
        <v>Electronics</v>
      </c>
      <c r="J15223" s="1" t="str">
        <f aca="false">INDEX(Orders!$E$2:$E$8001,MATCH(B15223,Orders!$A$2:$A$8001,0))</f>
        <v>Delivered</v>
      </c>
      <c r="K15223" s="1" t="str">
        <f aca="false">LEFT(INDEX(Orders!$C$2:$C$8001,MATCH(B15223,Orders!$A$2:$A$8001,0)),7)</f>
        <v>2025-04</v>
      </c>
    </row>
    <row r="15224" customFormat="false" ht="15" hidden="false" customHeight="true" outlineLevel="0" collapsed="false">
      <c r="A15224" s="1" t="s">
        <v>25694</v>
      </c>
      <c r="B15224" s="1" t="s">
        <v>9894</v>
      </c>
      <c r="C15224" s="1" t="s">
        <v>1990</v>
      </c>
      <c r="D15224" s="1" t="n">
        <v>1</v>
      </c>
      <c r="E15224" s="16" t="n">
        <v>5311.32</v>
      </c>
      <c r="F15224" s="17" t="n">
        <v>0</v>
      </c>
      <c r="G15224" s="16" t="n">
        <v>5311.32</v>
      </c>
      <c r="I15224" s="1" t="str">
        <f aca="false">INDEX(Products!$C$2:$C$51,MATCH(C15224,Products!$A$2:$A$51,0))</f>
        <v>Sports &amp; Fitness</v>
      </c>
      <c r="J15224" s="1" t="str">
        <f aca="false">INDEX(Orders!$E$2:$E$8001,MATCH(B15224,Orders!$A$2:$A$8001,0))</f>
        <v>Delivered</v>
      </c>
      <c r="K15224" s="1" t="str">
        <f aca="false">LEFT(INDEX(Orders!$C$2:$C$8001,MATCH(B15224,Orders!$A$2:$A$8001,0)),7)</f>
        <v>2025-04</v>
      </c>
    </row>
    <row r="15225" customFormat="false" ht="15" hidden="false" customHeight="true" outlineLevel="0" collapsed="false">
      <c r="A15225" s="1" t="s">
        <v>25695</v>
      </c>
      <c r="B15225" s="1" t="s">
        <v>9894</v>
      </c>
      <c r="C15225" s="1" t="s">
        <v>1940</v>
      </c>
      <c r="D15225" s="1" t="n">
        <v>1</v>
      </c>
      <c r="E15225" s="16" t="n">
        <v>2374.52</v>
      </c>
      <c r="F15225" s="17" t="n">
        <v>0.1</v>
      </c>
      <c r="G15225" s="16" t="n">
        <v>2137.07</v>
      </c>
      <c r="I15225" s="1" t="str">
        <f aca="false">INDEX(Products!$C$2:$C$51,MATCH(C15225,Products!$A$2:$A$51,0))</f>
        <v>Fashion</v>
      </c>
      <c r="J15225" s="1" t="str">
        <f aca="false">INDEX(Orders!$E$2:$E$8001,MATCH(B15225,Orders!$A$2:$A$8001,0))</f>
        <v>Delivered</v>
      </c>
      <c r="K15225" s="1" t="str">
        <f aca="false">LEFT(INDEX(Orders!$C$2:$C$8001,MATCH(B15225,Orders!$A$2:$A$8001,0)),7)</f>
        <v>2025-04</v>
      </c>
    </row>
    <row r="15226" customFormat="false" ht="15" hidden="false" customHeight="true" outlineLevel="0" collapsed="false">
      <c r="A15226" s="1" t="s">
        <v>25696</v>
      </c>
      <c r="B15226" s="1" t="s">
        <v>9895</v>
      </c>
      <c r="C15226" s="1" t="s">
        <v>1975</v>
      </c>
      <c r="D15226" s="1" t="n">
        <v>1</v>
      </c>
      <c r="E15226" s="16" t="n">
        <v>862.99</v>
      </c>
      <c r="F15226" s="17" t="n">
        <v>0.05</v>
      </c>
      <c r="G15226" s="16" t="n">
        <v>819.84</v>
      </c>
      <c r="I15226" s="1" t="str">
        <f aca="false">INDEX(Products!$C$2:$C$51,MATCH(C15226,Products!$A$2:$A$51,0))</f>
        <v>Beauty &amp; Personal Care</v>
      </c>
      <c r="J15226" s="1" t="str">
        <f aca="false">INDEX(Orders!$E$2:$E$8001,MATCH(B15226,Orders!$A$2:$A$8001,0))</f>
        <v>Delivered</v>
      </c>
      <c r="K15226" s="1" t="str">
        <f aca="false">LEFT(INDEX(Orders!$C$2:$C$8001,MATCH(B15226,Orders!$A$2:$A$8001,0)),7)</f>
        <v>2025-09</v>
      </c>
    </row>
    <row r="15227" customFormat="false" ht="15" hidden="false" customHeight="true" outlineLevel="0" collapsed="false">
      <c r="A15227" s="1" t="s">
        <v>25697</v>
      </c>
      <c r="B15227" s="1" t="s">
        <v>9895</v>
      </c>
      <c r="C15227" s="1" t="s">
        <v>2007</v>
      </c>
      <c r="D15227" s="1" t="n">
        <v>2</v>
      </c>
      <c r="E15227" s="16" t="n">
        <v>750.27</v>
      </c>
      <c r="F15227" s="17" t="n">
        <v>0.05</v>
      </c>
      <c r="G15227" s="16" t="n">
        <v>1425.51</v>
      </c>
      <c r="I15227" s="1" t="str">
        <f aca="false">INDEX(Products!$C$2:$C$51,MATCH(C15227,Products!$A$2:$A$51,0))</f>
        <v>Books &amp; Stationery</v>
      </c>
      <c r="J15227" s="1" t="str">
        <f aca="false">INDEX(Orders!$E$2:$E$8001,MATCH(B15227,Orders!$A$2:$A$8001,0))</f>
        <v>Delivered</v>
      </c>
      <c r="K15227" s="1" t="str">
        <f aca="false">LEFT(INDEX(Orders!$C$2:$C$8001,MATCH(B15227,Orders!$A$2:$A$8001,0)),7)</f>
        <v>2025-09</v>
      </c>
    </row>
    <row r="15228" customFormat="false" ht="15" hidden="false" customHeight="true" outlineLevel="0" collapsed="false">
      <c r="A15228" s="1" t="s">
        <v>25698</v>
      </c>
      <c r="B15228" s="1" t="s">
        <v>9895</v>
      </c>
      <c r="C15228" s="1" t="s">
        <v>1979</v>
      </c>
      <c r="D15228" s="1" t="n">
        <v>1</v>
      </c>
      <c r="E15228" s="16" t="n">
        <v>623</v>
      </c>
      <c r="F15228" s="17" t="n">
        <v>0</v>
      </c>
      <c r="G15228" s="16" t="n">
        <v>623</v>
      </c>
      <c r="I15228" s="1" t="str">
        <f aca="false">INDEX(Products!$C$2:$C$51,MATCH(C15228,Products!$A$2:$A$51,0))</f>
        <v>Beauty &amp; Personal Care</v>
      </c>
      <c r="J15228" s="1" t="str">
        <f aca="false">INDEX(Orders!$E$2:$E$8001,MATCH(B15228,Orders!$A$2:$A$8001,0))</f>
        <v>Delivered</v>
      </c>
      <c r="K15228" s="1" t="str">
        <f aca="false">LEFT(INDEX(Orders!$C$2:$C$8001,MATCH(B15228,Orders!$A$2:$A$8001,0)),7)</f>
        <v>2025-09</v>
      </c>
    </row>
    <row r="15229" customFormat="false" ht="15" hidden="false" customHeight="true" outlineLevel="0" collapsed="false">
      <c r="A15229" s="1" t="s">
        <v>25699</v>
      </c>
      <c r="B15229" s="1" t="s">
        <v>9896</v>
      </c>
      <c r="C15229" s="1" t="s">
        <v>1930</v>
      </c>
      <c r="D15229" s="1" t="n">
        <v>1</v>
      </c>
      <c r="E15229" s="16" t="n">
        <v>2398.35</v>
      </c>
      <c r="F15229" s="17" t="n">
        <v>0.1</v>
      </c>
      <c r="G15229" s="16" t="n">
        <v>2158.52</v>
      </c>
      <c r="I15229" s="1" t="str">
        <f aca="false">INDEX(Products!$C$2:$C$51,MATCH(C15229,Products!$A$2:$A$51,0))</f>
        <v>Electronics</v>
      </c>
      <c r="J15229" s="1" t="str">
        <f aca="false">INDEX(Orders!$E$2:$E$8001,MATCH(B15229,Orders!$A$2:$A$8001,0))</f>
        <v>Delivered</v>
      </c>
      <c r="K15229" s="1" t="str">
        <f aca="false">LEFT(INDEX(Orders!$C$2:$C$8001,MATCH(B15229,Orders!$A$2:$A$8001,0)),7)</f>
        <v>2025-01</v>
      </c>
    </row>
    <row r="15230" customFormat="false" ht="15" hidden="false" customHeight="true" outlineLevel="0" collapsed="false">
      <c r="A15230" s="1" t="s">
        <v>25700</v>
      </c>
      <c r="B15230" s="1" t="s">
        <v>9896</v>
      </c>
      <c r="C15230" s="1" t="s">
        <v>2006</v>
      </c>
      <c r="D15230" s="1" t="n">
        <v>3</v>
      </c>
      <c r="E15230" s="16" t="n">
        <v>482.17</v>
      </c>
      <c r="F15230" s="17" t="n">
        <v>0.15</v>
      </c>
      <c r="G15230" s="16" t="n">
        <v>1229.53</v>
      </c>
      <c r="I15230" s="1" t="str">
        <f aca="false">INDEX(Products!$C$2:$C$51,MATCH(C15230,Products!$A$2:$A$51,0))</f>
        <v>Books &amp; Stationery</v>
      </c>
      <c r="J15230" s="1" t="str">
        <f aca="false">INDEX(Orders!$E$2:$E$8001,MATCH(B15230,Orders!$A$2:$A$8001,0))</f>
        <v>Delivered</v>
      </c>
      <c r="K15230" s="1" t="str">
        <f aca="false">LEFT(INDEX(Orders!$C$2:$C$8001,MATCH(B15230,Orders!$A$2:$A$8001,0)),7)</f>
        <v>2025-01</v>
      </c>
    </row>
    <row r="15231" customFormat="false" ht="15" hidden="false" customHeight="true" outlineLevel="0" collapsed="false">
      <c r="A15231" s="1" t="s">
        <v>25701</v>
      </c>
      <c r="B15231" s="1" t="s">
        <v>9896</v>
      </c>
      <c r="C15231" s="1" t="s">
        <v>1969</v>
      </c>
      <c r="D15231" s="1" t="n">
        <v>2</v>
      </c>
      <c r="E15231" s="16" t="n">
        <v>9171.98</v>
      </c>
      <c r="F15231" s="17" t="n">
        <v>0</v>
      </c>
      <c r="G15231" s="16" t="n">
        <v>18343.96</v>
      </c>
      <c r="I15231" s="1" t="str">
        <f aca="false">INDEX(Products!$C$2:$C$51,MATCH(C15231,Products!$A$2:$A$51,0))</f>
        <v>Home &amp; Kitchen</v>
      </c>
      <c r="J15231" s="1" t="str">
        <f aca="false">INDEX(Orders!$E$2:$E$8001,MATCH(B15231,Orders!$A$2:$A$8001,0))</f>
        <v>Delivered</v>
      </c>
      <c r="K15231" s="1" t="str">
        <f aca="false">LEFT(INDEX(Orders!$C$2:$C$8001,MATCH(B15231,Orders!$A$2:$A$8001,0)),7)</f>
        <v>2025-01</v>
      </c>
    </row>
    <row r="15232" customFormat="false" ht="15" hidden="false" customHeight="true" outlineLevel="0" collapsed="false">
      <c r="A15232" s="1" t="s">
        <v>25702</v>
      </c>
      <c r="B15232" s="1" t="s">
        <v>9896</v>
      </c>
      <c r="C15232" s="1" t="s">
        <v>1997</v>
      </c>
      <c r="D15232" s="1" t="n">
        <v>1</v>
      </c>
      <c r="E15232" s="16" t="n">
        <v>311.15</v>
      </c>
      <c r="F15232" s="17" t="n">
        <v>0</v>
      </c>
      <c r="G15232" s="16" t="n">
        <v>311.15</v>
      </c>
      <c r="I15232" s="1" t="str">
        <f aca="false">INDEX(Products!$C$2:$C$51,MATCH(C15232,Products!$A$2:$A$51,0))</f>
        <v>Sports &amp; Fitness</v>
      </c>
      <c r="J15232" s="1" t="str">
        <f aca="false">INDEX(Orders!$E$2:$E$8001,MATCH(B15232,Orders!$A$2:$A$8001,0))</f>
        <v>Delivered</v>
      </c>
      <c r="K15232" s="1" t="str">
        <f aca="false">LEFT(INDEX(Orders!$C$2:$C$8001,MATCH(B15232,Orders!$A$2:$A$8001,0)),7)</f>
        <v>2025-01</v>
      </c>
    </row>
    <row r="15233" customFormat="false" ht="15" hidden="false" customHeight="true" outlineLevel="0" collapsed="false">
      <c r="A15233" s="1" t="s">
        <v>25703</v>
      </c>
      <c r="B15233" s="1" t="s">
        <v>9897</v>
      </c>
      <c r="C15233" s="1" t="s">
        <v>2007</v>
      </c>
      <c r="D15233" s="1" t="n">
        <v>1</v>
      </c>
      <c r="E15233" s="16" t="n">
        <v>750.27</v>
      </c>
      <c r="F15233" s="17" t="n">
        <v>0.1</v>
      </c>
      <c r="G15233" s="16" t="n">
        <v>675.24</v>
      </c>
      <c r="I15233" s="1" t="str">
        <f aca="false">INDEX(Products!$C$2:$C$51,MATCH(C15233,Products!$A$2:$A$51,0))</f>
        <v>Books &amp; Stationery</v>
      </c>
      <c r="J15233" s="1" t="str">
        <f aca="false">INDEX(Orders!$E$2:$E$8001,MATCH(B15233,Orders!$A$2:$A$8001,0))</f>
        <v>Delivered</v>
      </c>
      <c r="K15233" s="1" t="str">
        <f aca="false">LEFT(INDEX(Orders!$C$2:$C$8001,MATCH(B15233,Orders!$A$2:$A$8001,0)),7)</f>
        <v>2025-11</v>
      </c>
    </row>
    <row r="15234" customFormat="false" ht="15" hidden="false" customHeight="true" outlineLevel="0" collapsed="false">
      <c r="A15234" s="1" t="s">
        <v>25704</v>
      </c>
      <c r="B15234" s="1" t="s">
        <v>9897</v>
      </c>
      <c r="C15234" s="1" t="s">
        <v>1938</v>
      </c>
      <c r="D15234" s="1" t="n">
        <v>1</v>
      </c>
      <c r="E15234" s="16" t="n">
        <v>1572.6</v>
      </c>
      <c r="F15234" s="17" t="n">
        <v>0.05</v>
      </c>
      <c r="G15234" s="16" t="n">
        <v>1493.97</v>
      </c>
      <c r="I15234" s="1" t="str">
        <f aca="false">INDEX(Products!$C$2:$C$51,MATCH(C15234,Products!$A$2:$A$51,0))</f>
        <v>Fashion</v>
      </c>
      <c r="J15234" s="1" t="str">
        <f aca="false">INDEX(Orders!$E$2:$E$8001,MATCH(B15234,Orders!$A$2:$A$8001,0))</f>
        <v>Delivered</v>
      </c>
      <c r="K15234" s="1" t="str">
        <f aca="false">LEFT(INDEX(Orders!$C$2:$C$8001,MATCH(B15234,Orders!$A$2:$A$8001,0)),7)</f>
        <v>2025-11</v>
      </c>
    </row>
    <row r="15235" customFormat="false" ht="15" hidden="false" customHeight="true" outlineLevel="0" collapsed="false">
      <c r="A15235" s="1" t="s">
        <v>25705</v>
      </c>
      <c r="B15235" s="1" t="s">
        <v>9898</v>
      </c>
      <c r="C15235" s="1" t="s">
        <v>2007</v>
      </c>
      <c r="D15235" s="1" t="n">
        <v>2</v>
      </c>
      <c r="E15235" s="16" t="n">
        <v>750.27</v>
      </c>
      <c r="F15235" s="17" t="n">
        <v>0</v>
      </c>
      <c r="G15235" s="16" t="n">
        <v>1500.54</v>
      </c>
      <c r="I15235" s="1" t="str">
        <f aca="false">INDEX(Products!$C$2:$C$51,MATCH(C15235,Products!$A$2:$A$51,0))</f>
        <v>Books &amp; Stationery</v>
      </c>
      <c r="J15235" s="1" t="str">
        <f aca="false">INDEX(Orders!$E$2:$E$8001,MATCH(B15235,Orders!$A$2:$A$8001,0))</f>
        <v>Delivered</v>
      </c>
      <c r="K15235" s="1" t="str">
        <f aca="false">LEFT(INDEX(Orders!$C$2:$C$8001,MATCH(B15235,Orders!$A$2:$A$8001,0)),7)</f>
        <v>2024-12</v>
      </c>
    </row>
    <row r="15236" customFormat="false" ht="15" hidden="false" customHeight="true" outlineLevel="0" collapsed="false">
      <c r="A15236" s="1" t="s">
        <v>25706</v>
      </c>
      <c r="B15236" s="1" t="s">
        <v>9899</v>
      </c>
      <c r="C15236" s="1" t="s">
        <v>1997</v>
      </c>
      <c r="D15236" s="1" t="n">
        <v>1</v>
      </c>
      <c r="E15236" s="16" t="n">
        <v>311.15</v>
      </c>
      <c r="F15236" s="17" t="n">
        <v>0</v>
      </c>
      <c r="G15236" s="16" t="n">
        <v>311.15</v>
      </c>
      <c r="I15236" s="1" t="str">
        <f aca="false">INDEX(Products!$C$2:$C$51,MATCH(C15236,Products!$A$2:$A$51,0))</f>
        <v>Sports &amp; Fitness</v>
      </c>
      <c r="J15236" s="1" t="str">
        <f aca="false">INDEX(Orders!$E$2:$E$8001,MATCH(B15236,Orders!$A$2:$A$8001,0))</f>
        <v>Delivered</v>
      </c>
      <c r="K15236" s="1" t="str">
        <f aca="false">LEFT(INDEX(Orders!$C$2:$C$8001,MATCH(B15236,Orders!$A$2:$A$8001,0)),7)</f>
        <v>2025-11</v>
      </c>
    </row>
    <row r="15237" customFormat="false" ht="15" hidden="false" customHeight="true" outlineLevel="0" collapsed="false">
      <c r="A15237" s="1" t="s">
        <v>25707</v>
      </c>
      <c r="B15237" s="1" t="s">
        <v>9900</v>
      </c>
      <c r="C15237" s="1" t="s">
        <v>1930</v>
      </c>
      <c r="D15237" s="1" t="n">
        <v>1</v>
      </c>
      <c r="E15237" s="16" t="n">
        <v>2398.35</v>
      </c>
      <c r="F15237" s="17" t="n">
        <v>0</v>
      </c>
      <c r="G15237" s="16" t="n">
        <v>2398.35</v>
      </c>
      <c r="I15237" s="1" t="str">
        <f aca="false">INDEX(Products!$C$2:$C$51,MATCH(C15237,Products!$A$2:$A$51,0))</f>
        <v>Electronics</v>
      </c>
      <c r="J15237" s="1" t="str">
        <f aca="false">INDEX(Orders!$E$2:$E$8001,MATCH(B15237,Orders!$A$2:$A$8001,0))</f>
        <v>Delivered</v>
      </c>
      <c r="K15237" s="1" t="str">
        <f aca="false">LEFT(INDEX(Orders!$C$2:$C$8001,MATCH(B15237,Orders!$A$2:$A$8001,0)),7)</f>
        <v>2025-02</v>
      </c>
    </row>
    <row r="15238" customFormat="false" ht="15" hidden="false" customHeight="true" outlineLevel="0" collapsed="false">
      <c r="A15238" s="1" t="s">
        <v>25708</v>
      </c>
      <c r="B15238" s="1" t="s">
        <v>9901</v>
      </c>
      <c r="C15238" s="1" t="s">
        <v>1997</v>
      </c>
      <c r="D15238" s="1" t="n">
        <v>2</v>
      </c>
      <c r="E15238" s="16" t="n">
        <v>311.15</v>
      </c>
      <c r="F15238" s="17" t="n">
        <v>0.1</v>
      </c>
      <c r="G15238" s="16" t="n">
        <v>560.07</v>
      </c>
      <c r="I15238" s="1" t="str">
        <f aca="false">INDEX(Products!$C$2:$C$51,MATCH(C15238,Products!$A$2:$A$51,0))</f>
        <v>Sports &amp; Fitness</v>
      </c>
      <c r="J15238" s="1" t="str">
        <f aca="false">INDEX(Orders!$E$2:$E$8001,MATCH(B15238,Orders!$A$2:$A$8001,0))</f>
        <v>Delivered</v>
      </c>
      <c r="K15238" s="1" t="str">
        <f aca="false">LEFT(INDEX(Orders!$C$2:$C$8001,MATCH(B15238,Orders!$A$2:$A$8001,0)),7)</f>
        <v>2025-12</v>
      </c>
    </row>
    <row r="15239" customFormat="false" ht="15" hidden="false" customHeight="true" outlineLevel="0" collapsed="false">
      <c r="A15239" s="1" t="s">
        <v>25709</v>
      </c>
      <c r="B15239" s="1" t="s">
        <v>9901</v>
      </c>
      <c r="C15239" s="1" t="s">
        <v>1975</v>
      </c>
      <c r="D15239" s="1" t="n">
        <v>1</v>
      </c>
      <c r="E15239" s="16" t="n">
        <v>862.99</v>
      </c>
      <c r="F15239" s="17" t="n">
        <v>0.15</v>
      </c>
      <c r="G15239" s="16" t="n">
        <v>733.54</v>
      </c>
      <c r="I15239" s="1" t="str">
        <f aca="false">INDEX(Products!$C$2:$C$51,MATCH(C15239,Products!$A$2:$A$51,0))</f>
        <v>Beauty &amp; Personal Care</v>
      </c>
      <c r="J15239" s="1" t="str">
        <f aca="false">INDEX(Orders!$E$2:$E$8001,MATCH(B15239,Orders!$A$2:$A$8001,0))</f>
        <v>Delivered</v>
      </c>
      <c r="K15239" s="1" t="str">
        <f aca="false">LEFT(INDEX(Orders!$C$2:$C$8001,MATCH(B15239,Orders!$A$2:$A$8001,0)),7)</f>
        <v>2025-12</v>
      </c>
    </row>
    <row r="15240" customFormat="false" ht="15" hidden="false" customHeight="true" outlineLevel="0" collapsed="false">
      <c r="A15240" s="1" t="s">
        <v>25710</v>
      </c>
      <c r="B15240" s="1" t="s">
        <v>9902</v>
      </c>
      <c r="C15240" s="1" t="s">
        <v>1940</v>
      </c>
      <c r="D15240" s="1" t="n">
        <v>2</v>
      </c>
      <c r="E15240" s="16" t="n">
        <v>2374.52</v>
      </c>
      <c r="F15240" s="17" t="n">
        <v>0</v>
      </c>
      <c r="G15240" s="16" t="n">
        <v>4749.04</v>
      </c>
      <c r="I15240" s="1" t="str">
        <f aca="false">INDEX(Products!$C$2:$C$51,MATCH(C15240,Products!$A$2:$A$51,0))</f>
        <v>Fashion</v>
      </c>
      <c r="J15240" s="1" t="str">
        <f aca="false">INDEX(Orders!$E$2:$E$8001,MATCH(B15240,Orders!$A$2:$A$8001,0))</f>
        <v>Delivered</v>
      </c>
      <c r="K15240" s="1" t="str">
        <f aca="false">LEFT(INDEX(Orders!$C$2:$C$8001,MATCH(B15240,Orders!$A$2:$A$8001,0)),7)</f>
        <v>2024-11</v>
      </c>
    </row>
    <row r="15241" customFormat="false" ht="15" hidden="false" customHeight="true" outlineLevel="0" collapsed="false">
      <c r="A15241" s="1" t="s">
        <v>25711</v>
      </c>
      <c r="B15241" s="1" t="s">
        <v>9902</v>
      </c>
      <c r="C15241" s="1" t="s">
        <v>1935</v>
      </c>
      <c r="D15241" s="1" t="n">
        <v>1</v>
      </c>
      <c r="E15241" s="16" t="n">
        <v>14558.72</v>
      </c>
      <c r="F15241" s="17" t="n">
        <v>0.15</v>
      </c>
      <c r="G15241" s="16" t="n">
        <v>12374.91</v>
      </c>
      <c r="I15241" s="1" t="str">
        <f aca="false">INDEX(Products!$C$2:$C$51,MATCH(C15241,Products!$A$2:$A$51,0))</f>
        <v>Electronics</v>
      </c>
      <c r="J15241" s="1" t="str">
        <f aca="false">INDEX(Orders!$E$2:$E$8001,MATCH(B15241,Orders!$A$2:$A$8001,0))</f>
        <v>Delivered</v>
      </c>
      <c r="K15241" s="1" t="str">
        <f aca="false">LEFT(INDEX(Orders!$C$2:$C$8001,MATCH(B15241,Orders!$A$2:$A$8001,0)),7)</f>
        <v>2024-11</v>
      </c>
    </row>
    <row r="15242" customFormat="false" ht="15" hidden="false" customHeight="true" outlineLevel="0" collapsed="false">
      <c r="A15242" s="1" t="s">
        <v>25712</v>
      </c>
      <c r="B15242" s="1" t="s">
        <v>9903</v>
      </c>
      <c r="C15242" s="1" t="s">
        <v>1975</v>
      </c>
      <c r="D15242" s="1" t="n">
        <v>1</v>
      </c>
      <c r="E15242" s="16" t="n">
        <v>862.99</v>
      </c>
      <c r="F15242" s="17" t="n">
        <v>0.1</v>
      </c>
      <c r="G15242" s="16" t="n">
        <v>776.69</v>
      </c>
      <c r="I15242" s="1" t="str">
        <f aca="false">INDEX(Products!$C$2:$C$51,MATCH(C15242,Products!$A$2:$A$51,0))</f>
        <v>Beauty &amp; Personal Care</v>
      </c>
      <c r="J15242" s="1" t="str">
        <f aca="false">INDEX(Orders!$E$2:$E$8001,MATCH(B15242,Orders!$A$2:$A$8001,0))</f>
        <v>Delivered</v>
      </c>
      <c r="K15242" s="1" t="str">
        <f aca="false">LEFT(INDEX(Orders!$C$2:$C$8001,MATCH(B15242,Orders!$A$2:$A$8001,0)),7)</f>
        <v>2024-12</v>
      </c>
    </row>
    <row r="15243" customFormat="false" ht="15" hidden="false" customHeight="true" outlineLevel="0" collapsed="false">
      <c r="A15243" s="1" t="s">
        <v>25713</v>
      </c>
      <c r="B15243" s="1" t="s">
        <v>9903</v>
      </c>
      <c r="C15243" s="1" t="s">
        <v>1953</v>
      </c>
      <c r="D15243" s="1" t="n">
        <v>2</v>
      </c>
      <c r="E15243" s="16" t="n">
        <v>4914.12</v>
      </c>
      <c r="F15243" s="17" t="n">
        <v>0.05</v>
      </c>
      <c r="G15243" s="16" t="n">
        <v>9336.83</v>
      </c>
      <c r="I15243" s="1" t="str">
        <f aca="false">INDEX(Products!$C$2:$C$51,MATCH(C15243,Products!$A$2:$A$51,0))</f>
        <v>Fashion</v>
      </c>
      <c r="J15243" s="1" t="str">
        <f aca="false">INDEX(Orders!$E$2:$E$8001,MATCH(B15243,Orders!$A$2:$A$8001,0))</f>
        <v>Delivered</v>
      </c>
      <c r="K15243" s="1" t="str">
        <f aca="false">LEFT(INDEX(Orders!$C$2:$C$8001,MATCH(B15243,Orders!$A$2:$A$8001,0)),7)</f>
        <v>2024-12</v>
      </c>
    </row>
    <row r="15244" customFormat="false" ht="15" hidden="false" customHeight="true" outlineLevel="0" collapsed="false">
      <c r="A15244" s="1" t="s">
        <v>25714</v>
      </c>
      <c r="B15244" s="1" t="s">
        <v>9904</v>
      </c>
      <c r="C15244" s="1" t="s">
        <v>1930</v>
      </c>
      <c r="D15244" s="1" t="n">
        <v>1</v>
      </c>
      <c r="E15244" s="16" t="n">
        <v>2398.35</v>
      </c>
      <c r="F15244" s="17" t="n">
        <v>0.15</v>
      </c>
      <c r="G15244" s="16" t="n">
        <v>2038.6</v>
      </c>
      <c r="I15244" s="1" t="str">
        <f aca="false">INDEX(Products!$C$2:$C$51,MATCH(C15244,Products!$A$2:$A$51,0))</f>
        <v>Electronics</v>
      </c>
      <c r="J15244" s="1" t="str">
        <f aca="false">INDEX(Orders!$E$2:$E$8001,MATCH(B15244,Orders!$A$2:$A$8001,0))</f>
        <v>Delivered</v>
      </c>
      <c r="K15244" s="1" t="str">
        <f aca="false">LEFT(INDEX(Orders!$C$2:$C$8001,MATCH(B15244,Orders!$A$2:$A$8001,0)),7)</f>
        <v>2025-10</v>
      </c>
    </row>
    <row r="15245" customFormat="false" ht="15" hidden="false" customHeight="true" outlineLevel="0" collapsed="false">
      <c r="A15245" s="1" t="s">
        <v>25715</v>
      </c>
      <c r="B15245" s="1" t="s">
        <v>9904</v>
      </c>
      <c r="C15245" s="1" t="s">
        <v>1920</v>
      </c>
      <c r="D15245" s="1" t="n">
        <v>2</v>
      </c>
      <c r="E15245" s="16" t="n">
        <v>4273.58</v>
      </c>
      <c r="F15245" s="17" t="n">
        <v>0</v>
      </c>
      <c r="G15245" s="16" t="n">
        <v>8547.16</v>
      </c>
      <c r="I15245" s="1" t="str">
        <f aca="false">INDEX(Products!$C$2:$C$51,MATCH(C15245,Products!$A$2:$A$51,0))</f>
        <v>Electronics</v>
      </c>
      <c r="J15245" s="1" t="str">
        <f aca="false">INDEX(Orders!$E$2:$E$8001,MATCH(B15245,Orders!$A$2:$A$8001,0))</f>
        <v>Delivered</v>
      </c>
      <c r="K15245" s="1" t="str">
        <f aca="false">LEFT(INDEX(Orders!$C$2:$C$8001,MATCH(B15245,Orders!$A$2:$A$8001,0)),7)</f>
        <v>2025-10</v>
      </c>
    </row>
    <row r="15246" customFormat="false" ht="15" hidden="false" customHeight="true" outlineLevel="0" collapsed="false">
      <c r="A15246" s="1" t="s">
        <v>25716</v>
      </c>
      <c r="B15246" s="1" t="s">
        <v>9904</v>
      </c>
      <c r="C15246" s="1" t="s">
        <v>1997</v>
      </c>
      <c r="D15246" s="1" t="n">
        <v>1</v>
      </c>
      <c r="E15246" s="16" t="n">
        <v>311.15</v>
      </c>
      <c r="F15246" s="17" t="n">
        <v>0.1</v>
      </c>
      <c r="G15246" s="16" t="n">
        <v>280.03</v>
      </c>
      <c r="I15246" s="1" t="str">
        <f aca="false">INDEX(Products!$C$2:$C$51,MATCH(C15246,Products!$A$2:$A$51,0))</f>
        <v>Sports &amp; Fitness</v>
      </c>
      <c r="J15246" s="1" t="str">
        <f aca="false">INDEX(Orders!$E$2:$E$8001,MATCH(B15246,Orders!$A$2:$A$8001,0))</f>
        <v>Delivered</v>
      </c>
      <c r="K15246" s="1" t="str">
        <f aca="false">LEFT(INDEX(Orders!$C$2:$C$8001,MATCH(B15246,Orders!$A$2:$A$8001,0)),7)</f>
        <v>2025-10</v>
      </c>
    </row>
    <row r="15247" customFormat="false" ht="15" hidden="false" customHeight="true" outlineLevel="0" collapsed="false">
      <c r="A15247" s="1" t="s">
        <v>25717</v>
      </c>
      <c r="B15247" s="1" t="s">
        <v>9905</v>
      </c>
      <c r="C15247" s="1" t="s">
        <v>1997</v>
      </c>
      <c r="D15247" s="1" t="n">
        <v>2</v>
      </c>
      <c r="E15247" s="16" t="n">
        <v>311.15</v>
      </c>
      <c r="F15247" s="17" t="n">
        <v>0</v>
      </c>
      <c r="G15247" s="16" t="n">
        <v>622.3</v>
      </c>
      <c r="I15247" s="1" t="str">
        <f aca="false">INDEX(Products!$C$2:$C$51,MATCH(C15247,Products!$A$2:$A$51,0))</f>
        <v>Sports &amp; Fitness</v>
      </c>
      <c r="J15247" s="1" t="str">
        <f aca="false">INDEX(Orders!$E$2:$E$8001,MATCH(B15247,Orders!$A$2:$A$8001,0))</f>
        <v>Refunded</v>
      </c>
      <c r="K15247" s="1" t="str">
        <f aca="false">LEFT(INDEX(Orders!$C$2:$C$8001,MATCH(B15247,Orders!$A$2:$A$8001,0)),7)</f>
        <v>2024-12</v>
      </c>
    </row>
    <row r="15248" customFormat="false" ht="15" hidden="false" customHeight="true" outlineLevel="0" collapsed="false">
      <c r="A15248" s="1" t="s">
        <v>25718</v>
      </c>
      <c r="B15248" s="1" t="s">
        <v>9905</v>
      </c>
      <c r="C15248" s="1" t="s">
        <v>1976</v>
      </c>
      <c r="D15248" s="1" t="n">
        <v>1</v>
      </c>
      <c r="E15248" s="16" t="n">
        <v>1603.35</v>
      </c>
      <c r="F15248" s="17" t="n">
        <v>0.15</v>
      </c>
      <c r="G15248" s="16" t="n">
        <v>1362.85</v>
      </c>
      <c r="I15248" s="1" t="str">
        <f aca="false">INDEX(Products!$C$2:$C$51,MATCH(C15248,Products!$A$2:$A$51,0))</f>
        <v>Beauty &amp; Personal Care</v>
      </c>
      <c r="J15248" s="1" t="str">
        <f aca="false">INDEX(Orders!$E$2:$E$8001,MATCH(B15248,Orders!$A$2:$A$8001,0))</f>
        <v>Refunded</v>
      </c>
      <c r="K15248" s="1" t="str">
        <f aca="false">LEFT(INDEX(Orders!$C$2:$C$8001,MATCH(B15248,Orders!$A$2:$A$8001,0)),7)</f>
        <v>2024-12</v>
      </c>
    </row>
    <row r="15249" customFormat="false" ht="15" hidden="false" customHeight="true" outlineLevel="0" collapsed="false">
      <c r="A15249" s="1" t="s">
        <v>25719</v>
      </c>
      <c r="B15249" s="1" t="s">
        <v>9905</v>
      </c>
      <c r="C15249" s="1" t="s">
        <v>2007</v>
      </c>
      <c r="D15249" s="1" t="n">
        <v>2</v>
      </c>
      <c r="E15249" s="16" t="n">
        <v>750.27</v>
      </c>
      <c r="F15249" s="17" t="n">
        <v>0</v>
      </c>
      <c r="G15249" s="16" t="n">
        <v>1500.54</v>
      </c>
      <c r="I15249" s="1" t="str">
        <f aca="false">INDEX(Products!$C$2:$C$51,MATCH(C15249,Products!$A$2:$A$51,0))</f>
        <v>Books &amp; Stationery</v>
      </c>
      <c r="J15249" s="1" t="str">
        <f aca="false">INDEX(Orders!$E$2:$E$8001,MATCH(B15249,Orders!$A$2:$A$8001,0))</f>
        <v>Refunded</v>
      </c>
      <c r="K15249" s="1" t="str">
        <f aca="false">LEFT(INDEX(Orders!$C$2:$C$8001,MATCH(B15249,Orders!$A$2:$A$8001,0)),7)</f>
        <v>2024-12</v>
      </c>
    </row>
    <row r="15250" customFormat="false" ht="15" hidden="false" customHeight="true" outlineLevel="0" collapsed="false">
      <c r="A15250" s="1" t="s">
        <v>25720</v>
      </c>
      <c r="B15250" s="1" t="s">
        <v>9906</v>
      </c>
      <c r="C15250" s="1" t="s">
        <v>1995</v>
      </c>
      <c r="D15250" s="1" t="n">
        <v>1</v>
      </c>
      <c r="E15250" s="16" t="n">
        <v>2914.27</v>
      </c>
      <c r="F15250" s="17" t="n">
        <v>0.2</v>
      </c>
      <c r="G15250" s="16" t="n">
        <v>2331.42</v>
      </c>
      <c r="I15250" s="1" t="str">
        <f aca="false">INDEX(Products!$C$2:$C$51,MATCH(C15250,Products!$A$2:$A$51,0))</f>
        <v>Sports &amp; Fitness</v>
      </c>
      <c r="J15250" s="1" t="str">
        <f aca="false">INDEX(Orders!$E$2:$E$8001,MATCH(B15250,Orders!$A$2:$A$8001,0))</f>
        <v>Delivered</v>
      </c>
      <c r="K15250" s="1" t="str">
        <f aca="false">LEFT(INDEX(Orders!$C$2:$C$8001,MATCH(B15250,Orders!$A$2:$A$8001,0)),7)</f>
        <v>2025-11</v>
      </c>
    </row>
    <row r="15251" customFormat="false" ht="15" hidden="false" customHeight="true" outlineLevel="0" collapsed="false">
      <c r="A15251" s="1" t="s">
        <v>25721</v>
      </c>
      <c r="B15251" s="1" t="s">
        <v>9906</v>
      </c>
      <c r="C15251" s="1" t="s">
        <v>1933</v>
      </c>
      <c r="D15251" s="1" t="n">
        <v>2</v>
      </c>
      <c r="E15251" s="16" t="n">
        <v>7194.38</v>
      </c>
      <c r="F15251" s="17" t="n">
        <v>0</v>
      </c>
      <c r="G15251" s="16" t="n">
        <v>14388.76</v>
      </c>
      <c r="I15251" s="1" t="str">
        <f aca="false">INDEX(Products!$C$2:$C$51,MATCH(C15251,Products!$A$2:$A$51,0))</f>
        <v>Electronics</v>
      </c>
      <c r="J15251" s="1" t="str">
        <f aca="false">INDEX(Orders!$E$2:$E$8001,MATCH(B15251,Orders!$A$2:$A$8001,0))</f>
        <v>Delivered</v>
      </c>
      <c r="K15251" s="1" t="str">
        <f aca="false">LEFT(INDEX(Orders!$C$2:$C$8001,MATCH(B15251,Orders!$A$2:$A$8001,0)),7)</f>
        <v>2025-11</v>
      </c>
    </row>
    <row r="15252" customFormat="false" ht="15" hidden="false" customHeight="true" outlineLevel="0" collapsed="false">
      <c r="A15252" s="1" t="s">
        <v>25722</v>
      </c>
      <c r="B15252" s="1" t="s">
        <v>9907</v>
      </c>
      <c r="C15252" s="1" t="s">
        <v>1941</v>
      </c>
      <c r="D15252" s="1" t="n">
        <v>2</v>
      </c>
      <c r="E15252" s="16" t="n">
        <v>2757.65</v>
      </c>
      <c r="F15252" s="17" t="n">
        <v>0.2</v>
      </c>
      <c r="G15252" s="16" t="n">
        <v>4412.24</v>
      </c>
      <c r="I15252" s="1" t="str">
        <f aca="false">INDEX(Products!$C$2:$C$51,MATCH(C15252,Products!$A$2:$A$51,0))</f>
        <v>Fashion</v>
      </c>
      <c r="J15252" s="1" t="str">
        <f aca="false">INDEX(Orders!$E$2:$E$8001,MATCH(B15252,Orders!$A$2:$A$8001,0))</f>
        <v>Delivered</v>
      </c>
      <c r="K15252" s="1" t="str">
        <f aca="false">LEFT(INDEX(Orders!$C$2:$C$8001,MATCH(B15252,Orders!$A$2:$A$8001,0)),7)</f>
        <v>2025-03</v>
      </c>
    </row>
    <row r="15253" customFormat="false" ht="15" hidden="false" customHeight="true" outlineLevel="0" collapsed="false">
      <c r="A15253" s="1" t="s">
        <v>25723</v>
      </c>
      <c r="B15253" s="1" t="s">
        <v>9908</v>
      </c>
      <c r="C15253" s="1" t="s">
        <v>2006</v>
      </c>
      <c r="D15253" s="1" t="n">
        <v>3</v>
      </c>
      <c r="E15253" s="16" t="n">
        <v>482.17</v>
      </c>
      <c r="F15253" s="17" t="n">
        <v>0.1</v>
      </c>
      <c r="G15253" s="16" t="n">
        <v>1301.86</v>
      </c>
      <c r="I15253" s="1" t="str">
        <f aca="false">INDEX(Products!$C$2:$C$51,MATCH(C15253,Products!$A$2:$A$51,0))</f>
        <v>Books &amp; Stationery</v>
      </c>
      <c r="J15253" s="1" t="str">
        <f aca="false">INDEX(Orders!$E$2:$E$8001,MATCH(B15253,Orders!$A$2:$A$8001,0))</f>
        <v>Delivered</v>
      </c>
      <c r="K15253" s="1" t="str">
        <f aca="false">LEFT(INDEX(Orders!$C$2:$C$8001,MATCH(B15253,Orders!$A$2:$A$8001,0)),7)</f>
        <v>2025-01</v>
      </c>
    </row>
    <row r="15254" customFormat="false" ht="15" hidden="false" customHeight="true" outlineLevel="0" collapsed="false">
      <c r="A15254" s="1" t="s">
        <v>25724</v>
      </c>
      <c r="B15254" s="1" t="s">
        <v>9909</v>
      </c>
      <c r="C15254" s="1" t="s">
        <v>1937</v>
      </c>
      <c r="D15254" s="1" t="n">
        <v>1</v>
      </c>
      <c r="E15254" s="16" t="n">
        <v>1364.75</v>
      </c>
      <c r="F15254" s="17" t="n">
        <v>0.05</v>
      </c>
      <c r="G15254" s="16" t="n">
        <v>1296.51</v>
      </c>
      <c r="I15254" s="1" t="str">
        <f aca="false">INDEX(Products!$C$2:$C$51,MATCH(C15254,Products!$A$2:$A$51,0))</f>
        <v>Fashion</v>
      </c>
      <c r="J15254" s="1" t="str">
        <f aca="false">INDEX(Orders!$E$2:$E$8001,MATCH(B15254,Orders!$A$2:$A$8001,0))</f>
        <v>Delivered</v>
      </c>
      <c r="K15254" s="1" t="str">
        <f aca="false">LEFT(INDEX(Orders!$C$2:$C$8001,MATCH(B15254,Orders!$A$2:$A$8001,0)),7)</f>
        <v>2025-09</v>
      </c>
    </row>
    <row r="15255" customFormat="false" ht="15" hidden="false" customHeight="true" outlineLevel="0" collapsed="false">
      <c r="A15255" s="1" t="s">
        <v>25725</v>
      </c>
      <c r="B15255" s="1" t="s">
        <v>9909</v>
      </c>
      <c r="C15255" s="1" t="s">
        <v>1930</v>
      </c>
      <c r="D15255" s="1" t="n">
        <v>1</v>
      </c>
      <c r="E15255" s="16" t="n">
        <v>2398.35</v>
      </c>
      <c r="F15255" s="17" t="n">
        <v>0.05</v>
      </c>
      <c r="G15255" s="16" t="n">
        <v>2278.43</v>
      </c>
      <c r="I15255" s="1" t="str">
        <f aca="false">INDEX(Products!$C$2:$C$51,MATCH(C15255,Products!$A$2:$A$51,0))</f>
        <v>Electronics</v>
      </c>
      <c r="J15255" s="1" t="str">
        <f aca="false">INDEX(Orders!$E$2:$E$8001,MATCH(B15255,Orders!$A$2:$A$8001,0))</f>
        <v>Delivered</v>
      </c>
      <c r="K15255" s="1" t="str">
        <f aca="false">LEFT(INDEX(Orders!$C$2:$C$8001,MATCH(B15255,Orders!$A$2:$A$8001,0)),7)</f>
        <v>2025-09</v>
      </c>
    </row>
    <row r="15256" customFormat="false" ht="15" hidden="false" customHeight="true" outlineLevel="0" collapsed="false">
      <c r="A15256" s="1" t="s">
        <v>25726</v>
      </c>
      <c r="B15256" s="1" t="s">
        <v>9909</v>
      </c>
      <c r="C15256" s="1" t="s">
        <v>1969</v>
      </c>
      <c r="D15256" s="1" t="n">
        <v>1</v>
      </c>
      <c r="E15256" s="16" t="n">
        <v>9171.98</v>
      </c>
      <c r="F15256" s="17" t="n">
        <v>0.15</v>
      </c>
      <c r="G15256" s="16" t="n">
        <v>7796.18</v>
      </c>
      <c r="I15256" s="1" t="str">
        <f aca="false">INDEX(Products!$C$2:$C$51,MATCH(C15256,Products!$A$2:$A$51,0))</f>
        <v>Home &amp; Kitchen</v>
      </c>
      <c r="J15256" s="1" t="str">
        <f aca="false">INDEX(Orders!$E$2:$E$8001,MATCH(B15256,Orders!$A$2:$A$8001,0))</f>
        <v>Delivered</v>
      </c>
      <c r="K15256" s="1" t="str">
        <f aca="false">LEFT(INDEX(Orders!$C$2:$C$8001,MATCH(B15256,Orders!$A$2:$A$8001,0)),7)</f>
        <v>2025-09</v>
      </c>
    </row>
    <row r="15257" customFormat="false" ht="15" hidden="false" customHeight="true" outlineLevel="0" collapsed="false">
      <c r="A15257" s="1" t="s">
        <v>25727</v>
      </c>
      <c r="B15257" s="1" t="s">
        <v>9910</v>
      </c>
      <c r="C15257" s="1" t="s">
        <v>2007</v>
      </c>
      <c r="D15257" s="1" t="n">
        <v>1</v>
      </c>
      <c r="E15257" s="16" t="n">
        <v>750.27</v>
      </c>
      <c r="F15257" s="17" t="n">
        <v>0.05</v>
      </c>
      <c r="G15257" s="16" t="n">
        <v>712.76</v>
      </c>
      <c r="I15257" s="1" t="str">
        <f aca="false">INDEX(Products!$C$2:$C$51,MATCH(C15257,Products!$A$2:$A$51,0))</f>
        <v>Books &amp; Stationery</v>
      </c>
      <c r="J15257" s="1" t="str">
        <f aca="false">INDEX(Orders!$E$2:$E$8001,MATCH(B15257,Orders!$A$2:$A$8001,0))</f>
        <v>Delivered</v>
      </c>
      <c r="K15257" s="1" t="str">
        <f aca="false">LEFT(INDEX(Orders!$C$2:$C$8001,MATCH(B15257,Orders!$A$2:$A$8001,0)),7)</f>
        <v>2025-01</v>
      </c>
    </row>
    <row r="15258" customFormat="false" ht="15" hidden="false" customHeight="true" outlineLevel="0" collapsed="false">
      <c r="A15258" s="1" t="s">
        <v>25728</v>
      </c>
      <c r="B15258" s="1" t="s">
        <v>9911</v>
      </c>
      <c r="C15258" s="1" t="s">
        <v>2007</v>
      </c>
      <c r="D15258" s="1" t="n">
        <v>1</v>
      </c>
      <c r="E15258" s="16" t="n">
        <v>750.27</v>
      </c>
      <c r="F15258" s="17" t="n">
        <v>0</v>
      </c>
      <c r="G15258" s="16" t="n">
        <v>750.27</v>
      </c>
      <c r="I15258" s="1" t="str">
        <f aca="false">INDEX(Products!$C$2:$C$51,MATCH(C15258,Products!$A$2:$A$51,0))</f>
        <v>Books &amp; Stationery</v>
      </c>
      <c r="J15258" s="1" t="str">
        <f aca="false">INDEX(Orders!$E$2:$E$8001,MATCH(B15258,Orders!$A$2:$A$8001,0))</f>
        <v>Delivered</v>
      </c>
      <c r="K15258" s="1" t="str">
        <f aca="false">LEFT(INDEX(Orders!$C$2:$C$8001,MATCH(B15258,Orders!$A$2:$A$8001,0)),7)</f>
        <v>2025-05</v>
      </c>
    </row>
    <row r="15259" customFormat="false" ht="15" hidden="false" customHeight="true" outlineLevel="0" collapsed="false">
      <c r="A15259" s="1" t="s">
        <v>25729</v>
      </c>
      <c r="B15259" s="1" t="s">
        <v>9911</v>
      </c>
      <c r="C15259" s="1" t="s">
        <v>2000</v>
      </c>
      <c r="D15259" s="1" t="n">
        <v>1</v>
      </c>
      <c r="E15259" s="16" t="n">
        <v>425.08</v>
      </c>
      <c r="F15259" s="17" t="n">
        <v>0.05</v>
      </c>
      <c r="G15259" s="16" t="n">
        <v>403.83</v>
      </c>
      <c r="I15259" s="1" t="str">
        <f aca="false">INDEX(Products!$C$2:$C$51,MATCH(C15259,Products!$A$2:$A$51,0))</f>
        <v>Books &amp; Stationery</v>
      </c>
      <c r="J15259" s="1" t="str">
        <f aca="false">INDEX(Orders!$E$2:$E$8001,MATCH(B15259,Orders!$A$2:$A$8001,0))</f>
        <v>Delivered</v>
      </c>
      <c r="K15259" s="1" t="str">
        <f aca="false">LEFT(INDEX(Orders!$C$2:$C$8001,MATCH(B15259,Orders!$A$2:$A$8001,0)),7)</f>
        <v>2025-05</v>
      </c>
    </row>
    <row r="15260" customFormat="false" ht="15" hidden="false" customHeight="true" outlineLevel="0" collapsed="false">
      <c r="A15260" s="1" t="s">
        <v>25730</v>
      </c>
      <c r="B15260" s="1" t="s">
        <v>9912</v>
      </c>
      <c r="C15260" s="1" t="s">
        <v>1959</v>
      </c>
      <c r="D15260" s="1" t="n">
        <v>2</v>
      </c>
      <c r="E15260" s="16" t="n">
        <v>2142.79</v>
      </c>
      <c r="F15260" s="17" t="n">
        <v>0.05</v>
      </c>
      <c r="G15260" s="16" t="n">
        <v>4071.3</v>
      </c>
      <c r="I15260" s="1" t="str">
        <f aca="false">INDEX(Products!$C$2:$C$51,MATCH(C15260,Products!$A$2:$A$51,0))</f>
        <v>Home &amp; Kitchen</v>
      </c>
      <c r="J15260" s="1" t="str">
        <f aca="false">INDEX(Orders!$E$2:$E$8001,MATCH(B15260,Orders!$A$2:$A$8001,0))</f>
        <v>Delivered</v>
      </c>
      <c r="K15260" s="1" t="str">
        <f aca="false">LEFT(INDEX(Orders!$C$2:$C$8001,MATCH(B15260,Orders!$A$2:$A$8001,0)),7)</f>
        <v>2024-11</v>
      </c>
    </row>
    <row r="15261" customFormat="false" ht="15" hidden="false" customHeight="true" outlineLevel="0" collapsed="false">
      <c r="A15261" s="1" t="s">
        <v>25731</v>
      </c>
      <c r="B15261" s="1" t="s">
        <v>9912</v>
      </c>
      <c r="C15261" s="1" t="s">
        <v>1975</v>
      </c>
      <c r="D15261" s="1" t="n">
        <v>1</v>
      </c>
      <c r="E15261" s="16" t="n">
        <v>862.99</v>
      </c>
      <c r="F15261" s="17" t="n">
        <v>0</v>
      </c>
      <c r="G15261" s="16" t="n">
        <v>862.99</v>
      </c>
      <c r="I15261" s="1" t="str">
        <f aca="false">INDEX(Products!$C$2:$C$51,MATCH(C15261,Products!$A$2:$A$51,0))</f>
        <v>Beauty &amp; Personal Care</v>
      </c>
      <c r="J15261" s="1" t="str">
        <f aca="false">INDEX(Orders!$E$2:$E$8001,MATCH(B15261,Orders!$A$2:$A$8001,0))</f>
        <v>Delivered</v>
      </c>
      <c r="K15261" s="1" t="str">
        <f aca="false">LEFT(INDEX(Orders!$C$2:$C$8001,MATCH(B15261,Orders!$A$2:$A$8001,0)),7)</f>
        <v>2024-11</v>
      </c>
    </row>
    <row r="15262" customFormat="false" ht="15" hidden="false" customHeight="true" outlineLevel="0" collapsed="false">
      <c r="A15262" s="1" t="s">
        <v>25732</v>
      </c>
      <c r="B15262" s="1" t="s">
        <v>9912</v>
      </c>
      <c r="C15262" s="1" t="s">
        <v>1940</v>
      </c>
      <c r="D15262" s="1" t="n">
        <v>1</v>
      </c>
      <c r="E15262" s="16" t="n">
        <v>2374.52</v>
      </c>
      <c r="F15262" s="17" t="n">
        <v>0.05</v>
      </c>
      <c r="G15262" s="16" t="n">
        <v>2255.79</v>
      </c>
      <c r="I15262" s="1" t="str">
        <f aca="false">INDEX(Products!$C$2:$C$51,MATCH(C15262,Products!$A$2:$A$51,0))</f>
        <v>Fashion</v>
      </c>
      <c r="J15262" s="1" t="str">
        <f aca="false">INDEX(Orders!$E$2:$E$8001,MATCH(B15262,Orders!$A$2:$A$8001,0))</f>
        <v>Delivered</v>
      </c>
      <c r="K15262" s="1" t="str">
        <f aca="false">LEFT(INDEX(Orders!$C$2:$C$8001,MATCH(B15262,Orders!$A$2:$A$8001,0)),7)</f>
        <v>2024-11</v>
      </c>
    </row>
    <row r="15263" customFormat="false" ht="15" hidden="false" customHeight="true" outlineLevel="0" collapsed="false">
      <c r="A15263" s="1" t="s">
        <v>25733</v>
      </c>
      <c r="B15263" s="1" t="s">
        <v>9912</v>
      </c>
      <c r="C15263" s="1" t="s">
        <v>1933</v>
      </c>
      <c r="D15263" s="1" t="n">
        <v>2</v>
      </c>
      <c r="E15263" s="16" t="n">
        <v>7194.38</v>
      </c>
      <c r="F15263" s="17" t="n">
        <v>0.2</v>
      </c>
      <c r="G15263" s="16" t="n">
        <v>11511.01</v>
      </c>
      <c r="I15263" s="1" t="str">
        <f aca="false">INDEX(Products!$C$2:$C$51,MATCH(C15263,Products!$A$2:$A$51,0))</f>
        <v>Electronics</v>
      </c>
      <c r="J15263" s="1" t="str">
        <f aca="false">INDEX(Orders!$E$2:$E$8001,MATCH(B15263,Orders!$A$2:$A$8001,0))</f>
        <v>Delivered</v>
      </c>
      <c r="K15263" s="1" t="str">
        <f aca="false">LEFT(INDEX(Orders!$C$2:$C$8001,MATCH(B15263,Orders!$A$2:$A$8001,0)),7)</f>
        <v>2024-11</v>
      </c>
    </row>
    <row r="15264" customFormat="false" ht="15" hidden="false" customHeight="true" outlineLevel="0" collapsed="false">
      <c r="A15264" s="1" t="s">
        <v>25734</v>
      </c>
      <c r="B15264" s="1" t="s">
        <v>9913</v>
      </c>
      <c r="C15264" s="1" t="s">
        <v>2007</v>
      </c>
      <c r="D15264" s="1" t="n">
        <v>3</v>
      </c>
      <c r="E15264" s="16" t="n">
        <v>750.27</v>
      </c>
      <c r="F15264" s="17" t="n">
        <v>0.05</v>
      </c>
      <c r="G15264" s="16" t="n">
        <v>2138.27</v>
      </c>
      <c r="I15264" s="1" t="str">
        <f aca="false">INDEX(Products!$C$2:$C$51,MATCH(C15264,Products!$A$2:$A$51,0))</f>
        <v>Books &amp; Stationery</v>
      </c>
      <c r="J15264" s="1" t="str">
        <f aca="false">INDEX(Orders!$E$2:$E$8001,MATCH(B15264,Orders!$A$2:$A$8001,0))</f>
        <v>Delivered</v>
      </c>
      <c r="K15264" s="1" t="str">
        <f aca="false">LEFT(INDEX(Orders!$C$2:$C$8001,MATCH(B15264,Orders!$A$2:$A$8001,0)),7)</f>
        <v>2025-04</v>
      </c>
    </row>
    <row r="15265" customFormat="false" ht="15" hidden="false" customHeight="true" outlineLevel="0" collapsed="false">
      <c r="A15265" s="1" t="s">
        <v>25735</v>
      </c>
      <c r="B15265" s="1" t="s">
        <v>9913</v>
      </c>
      <c r="C15265" s="1" t="s">
        <v>2004</v>
      </c>
      <c r="D15265" s="1" t="n">
        <v>1</v>
      </c>
      <c r="E15265" s="16" t="n">
        <v>645.89</v>
      </c>
      <c r="F15265" s="17" t="n">
        <v>0</v>
      </c>
      <c r="G15265" s="16" t="n">
        <v>645.89</v>
      </c>
      <c r="I15265" s="1" t="str">
        <f aca="false">INDEX(Products!$C$2:$C$51,MATCH(C15265,Products!$A$2:$A$51,0))</f>
        <v>Books &amp; Stationery</v>
      </c>
      <c r="J15265" s="1" t="str">
        <f aca="false">INDEX(Orders!$E$2:$E$8001,MATCH(B15265,Orders!$A$2:$A$8001,0))</f>
        <v>Delivered</v>
      </c>
      <c r="K15265" s="1" t="str">
        <f aca="false">LEFT(INDEX(Orders!$C$2:$C$8001,MATCH(B15265,Orders!$A$2:$A$8001,0)),7)</f>
        <v>2025-04</v>
      </c>
    </row>
    <row r="15266" customFormat="false" ht="15" hidden="false" customHeight="true" outlineLevel="0" collapsed="false">
      <c r="A15266" s="1" t="s">
        <v>25736</v>
      </c>
      <c r="B15266" s="1" t="s">
        <v>9914</v>
      </c>
      <c r="C15266" s="1" t="s">
        <v>1969</v>
      </c>
      <c r="D15266" s="1" t="n">
        <v>1</v>
      </c>
      <c r="E15266" s="16" t="n">
        <v>9171.98</v>
      </c>
      <c r="F15266" s="17" t="n">
        <v>0.1</v>
      </c>
      <c r="G15266" s="16" t="n">
        <v>8254.78</v>
      </c>
      <c r="I15266" s="1" t="str">
        <f aca="false">INDEX(Products!$C$2:$C$51,MATCH(C15266,Products!$A$2:$A$51,0))</f>
        <v>Home &amp; Kitchen</v>
      </c>
      <c r="J15266" s="1" t="str">
        <f aca="false">INDEX(Orders!$E$2:$E$8001,MATCH(B15266,Orders!$A$2:$A$8001,0))</f>
        <v>Delivered</v>
      </c>
      <c r="K15266" s="1" t="str">
        <f aca="false">LEFT(INDEX(Orders!$C$2:$C$8001,MATCH(B15266,Orders!$A$2:$A$8001,0)),7)</f>
        <v>2024-08</v>
      </c>
    </row>
    <row r="15267" customFormat="false" ht="15" hidden="false" customHeight="true" outlineLevel="0" collapsed="false">
      <c r="A15267" s="1" t="s">
        <v>25737</v>
      </c>
      <c r="B15267" s="1" t="s">
        <v>9914</v>
      </c>
      <c r="C15267" s="1" t="s">
        <v>1955</v>
      </c>
      <c r="D15267" s="1" t="n">
        <v>1</v>
      </c>
      <c r="E15267" s="16" t="n">
        <v>3340.76</v>
      </c>
      <c r="F15267" s="17" t="n">
        <v>0.05</v>
      </c>
      <c r="G15267" s="16" t="n">
        <v>3173.72</v>
      </c>
      <c r="I15267" s="1" t="str">
        <f aca="false">INDEX(Products!$C$2:$C$51,MATCH(C15267,Products!$A$2:$A$51,0))</f>
        <v>Home &amp; Kitchen</v>
      </c>
      <c r="J15267" s="1" t="str">
        <f aca="false">INDEX(Orders!$E$2:$E$8001,MATCH(B15267,Orders!$A$2:$A$8001,0))</f>
        <v>Delivered</v>
      </c>
      <c r="K15267" s="1" t="str">
        <f aca="false">LEFT(INDEX(Orders!$C$2:$C$8001,MATCH(B15267,Orders!$A$2:$A$8001,0)),7)</f>
        <v>2024-08</v>
      </c>
    </row>
    <row r="15268" customFormat="false" ht="15" hidden="false" customHeight="true" outlineLevel="0" collapsed="false">
      <c r="A15268" s="1" t="s">
        <v>25738</v>
      </c>
      <c r="B15268" s="1" t="s">
        <v>9914</v>
      </c>
      <c r="C15268" s="1" t="s">
        <v>2007</v>
      </c>
      <c r="D15268" s="1" t="n">
        <v>2</v>
      </c>
      <c r="E15268" s="16" t="n">
        <v>750.27</v>
      </c>
      <c r="F15268" s="17" t="n">
        <v>0</v>
      </c>
      <c r="G15268" s="16" t="n">
        <v>1500.54</v>
      </c>
      <c r="I15268" s="1" t="str">
        <f aca="false">INDEX(Products!$C$2:$C$51,MATCH(C15268,Products!$A$2:$A$51,0))</f>
        <v>Books &amp; Stationery</v>
      </c>
      <c r="J15268" s="1" t="str">
        <f aca="false">INDEX(Orders!$E$2:$E$8001,MATCH(B15268,Orders!$A$2:$A$8001,0))</f>
        <v>Delivered</v>
      </c>
      <c r="K15268" s="1" t="str">
        <f aca="false">LEFT(INDEX(Orders!$C$2:$C$8001,MATCH(B15268,Orders!$A$2:$A$8001,0)),7)</f>
        <v>2024-08</v>
      </c>
    </row>
    <row r="15269" customFormat="false" ht="15" hidden="false" customHeight="true" outlineLevel="0" collapsed="false">
      <c r="A15269" s="1" t="s">
        <v>25739</v>
      </c>
      <c r="B15269" s="1" t="s">
        <v>9915</v>
      </c>
      <c r="C15269" s="1" t="s">
        <v>1918</v>
      </c>
      <c r="D15269" s="1" t="n">
        <v>1</v>
      </c>
      <c r="E15269" s="16" t="n">
        <v>2978.99</v>
      </c>
      <c r="F15269" s="17" t="n">
        <v>0</v>
      </c>
      <c r="G15269" s="16" t="n">
        <v>2978.99</v>
      </c>
      <c r="I15269" s="1" t="str">
        <f aca="false">INDEX(Products!$C$2:$C$51,MATCH(C15269,Products!$A$2:$A$51,0))</f>
        <v>Electronics</v>
      </c>
      <c r="J15269" s="1" t="str">
        <f aca="false">INDEX(Orders!$E$2:$E$8001,MATCH(B15269,Orders!$A$2:$A$8001,0))</f>
        <v>Refunded</v>
      </c>
      <c r="K15269" s="1" t="str">
        <f aca="false">LEFT(INDEX(Orders!$C$2:$C$8001,MATCH(B15269,Orders!$A$2:$A$8001,0)),7)</f>
        <v>2025-07</v>
      </c>
    </row>
    <row r="15270" customFormat="false" ht="15" hidden="false" customHeight="true" outlineLevel="0" collapsed="false">
      <c r="A15270" s="1" t="s">
        <v>25740</v>
      </c>
      <c r="B15270" s="1" t="s">
        <v>9915</v>
      </c>
      <c r="C15270" s="1" t="s">
        <v>1977</v>
      </c>
      <c r="D15270" s="1" t="n">
        <v>2</v>
      </c>
      <c r="E15270" s="16" t="n">
        <v>2386.05</v>
      </c>
      <c r="F15270" s="17" t="n">
        <v>0</v>
      </c>
      <c r="G15270" s="16" t="n">
        <v>4772.1</v>
      </c>
      <c r="I15270" s="1" t="str">
        <f aca="false">INDEX(Products!$C$2:$C$51,MATCH(C15270,Products!$A$2:$A$51,0))</f>
        <v>Beauty &amp; Personal Care</v>
      </c>
      <c r="J15270" s="1" t="str">
        <f aca="false">INDEX(Orders!$E$2:$E$8001,MATCH(B15270,Orders!$A$2:$A$8001,0))</f>
        <v>Refunded</v>
      </c>
      <c r="K15270" s="1" t="str">
        <f aca="false">LEFT(INDEX(Orders!$C$2:$C$8001,MATCH(B15270,Orders!$A$2:$A$8001,0)),7)</f>
        <v>2025-07</v>
      </c>
    </row>
    <row r="15271" customFormat="false" ht="15" hidden="false" customHeight="true" outlineLevel="0" collapsed="false">
      <c r="A15271" s="1" t="s">
        <v>25741</v>
      </c>
      <c r="B15271" s="1" t="s">
        <v>9916</v>
      </c>
      <c r="C15271" s="1" t="s">
        <v>1993</v>
      </c>
      <c r="D15271" s="1" t="n">
        <v>2</v>
      </c>
      <c r="E15271" s="16" t="n">
        <v>3177.33</v>
      </c>
      <c r="F15271" s="17" t="n">
        <v>0.15</v>
      </c>
      <c r="G15271" s="16" t="n">
        <v>5401.46</v>
      </c>
      <c r="I15271" s="1" t="str">
        <f aca="false">INDEX(Products!$C$2:$C$51,MATCH(C15271,Products!$A$2:$A$51,0))</f>
        <v>Sports &amp; Fitness</v>
      </c>
      <c r="J15271" s="1" t="str">
        <f aca="false">INDEX(Orders!$E$2:$E$8001,MATCH(B15271,Orders!$A$2:$A$8001,0))</f>
        <v>Returned</v>
      </c>
      <c r="K15271" s="1" t="str">
        <f aca="false">LEFT(INDEX(Orders!$C$2:$C$8001,MATCH(B15271,Orders!$A$2:$A$8001,0)),7)</f>
        <v>2024-07</v>
      </c>
    </row>
    <row r="15272" customFormat="false" ht="15" hidden="false" customHeight="true" outlineLevel="0" collapsed="false">
      <c r="A15272" s="1" t="s">
        <v>25742</v>
      </c>
      <c r="B15272" s="1" t="s">
        <v>9916</v>
      </c>
      <c r="C15272" s="1" t="s">
        <v>1961</v>
      </c>
      <c r="D15272" s="1" t="n">
        <v>3</v>
      </c>
      <c r="E15272" s="16" t="n">
        <v>3493.68</v>
      </c>
      <c r="F15272" s="17" t="n">
        <v>0</v>
      </c>
      <c r="G15272" s="16" t="n">
        <v>10481.04</v>
      </c>
      <c r="I15272" s="1" t="str">
        <f aca="false">INDEX(Products!$C$2:$C$51,MATCH(C15272,Products!$A$2:$A$51,0))</f>
        <v>Home &amp; Kitchen</v>
      </c>
      <c r="J15272" s="1" t="str">
        <f aca="false">INDEX(Orders!$E$2:$E$8001,MATCH(B15272,Orders!$A$2:$A$8001,0))</f>
        <v>Returned</v>
      </c>
      <c r="K15272" s="1" t="str">
        <f aca="false">LEFT(INDEX(Orders!$C$2:$C$8001,MATCH(B15272,Orders!$A$2:$A$8001,0)),7)</f>
        <v>2024-07</v>
      </c>
    </row>
    <row r="15273" customFormat="false" ht="15" hidden="false" customHeight="true" outlineLevel="0" collapsed="false">
      <c r="A15273" s="1" t="s">
        <v>25743</v>
      </c>
      <c r="B15273" s="1" t="s">
        <v>9916</v>
      </c>
      <c r="C15273" s="1" t="s">
        <v>1955</v>
      </c>
      <c r="D15273" s="1" t="n">
        <v>1</v>
      </c>
      <c r="E15273" s="16" t="n">
        <v>3340.76</v>
      </c>
      <c r="F15273" s="17" t="n">
        <v>0.2</v>
      </c>
      <c r="G15273" s="16" t="n">
        <v>2672.61</v>
      </c>
      <c r="I15273" s="1" t="str">
        <f aca="false">INDEX(Products!$C$2:$C$51,MATCH(C15273,Products!$A$2:$A$51,0))</f>
        <v>Home &amp; Kitchen</v>
      </c>
      <c r="J15273" s="1" t="str">
        <f aca="false">INDEX(Orders!$E$2:$E$8001,MATCH(B15273,Orders!$A$2:$A$8001,0))</f>
        <v>Returned</v>
      </c>
      <c r="K15273" s="1" t="str">
        <f aca="false">LEFT(INDEX(Orders!$C$2:$C$8001,MATCH(B15273,Orders!$A$2:$A$8001,0)),7)</f>
        <v>2024-07</v>
      </c>
    </row>
    <row r="15274" customFormat="false" ht="15" hidden="false" customHeight="true" outlineLevel="0" collapsed="false">
      <c r="A15274" s="1" t="s">
        <v>25744</v>
      </c>
      <c r="B15274" s="1" t="s">
        <v>9917</v>
      </c>
      <c r="C15274" s="1" t="s">
        <v>1940</v>
      </c>
      <c r="D15274" s="1" t="n">
        <v>1</v>
      </c>
      <c r="E15274" s="16" t="n">
        <v>2374.52</v>
      </c>
      <c r="F15274" s="17" t="n">
        <v>0</v>
      </c>
      <c r="G15274" s="16" t="n">
        <v>2374.52</v>
      </c>
      <c r="I15274" s="1" t="str">
        <f aca="false">INDEX(Products!$C$2:$C$51,MATCH(C15274,Products!$A$2:$A$51,0))</f>
        <v>Fashion</v>
      </c>
      <c r="J15274" s="1" t="str">
        <f aca="false">INDEX(Orders!$E$2:$E$8001,MATCH(B15274,Orders!$A$2:$A$8001,0))</f>
        <v>Delivered</v>
      </c>
      <c r="K15274" s="1" t="str">
        <f aca="false">LEFT(INDEX(Orders!$C$2:$C$8001,MATCH(B15274,Orders!$A$2:$A$8001,0)),7)</f>
        <v>2025-11</v>
      </c>
    </row>
    <row r="15275" customFormat="false" ht="15" hidden="false" customHeight="true" outlineLevel="0" collapsed="false">
      <c r="A15275" s="1" t="s">
        <v>25745</v>
      </c>
      <c r="B15275" s="1" t="s">
        <v>9917</v>
      </c>
      <c r="C15275" s="1" t="s">
        <v>2006</v>
      </c>
      <c r="D15275" s="1" t="n">
        <v>1</v>
      </c>
      <c r="E15275" s="16" t="n">
        <v>482.17</v>
      </c>
      <c r="F15275" s="17" t="n">
        <v>0</v>
      </c>
      <c r="G15275" s="16" t="n">
        <v>482.17</v>
      </c>
      <c r="I15275" s="1" t="str">
        <f aca="false">INDEX(Products!$C$2:$C$51,MATCH(C15275,Products!$A$2:$A$51,0))</f>
        <v>Books &amp; Stationery</v>
      </c>
      <c r="J15275" s="1" t="str">
        <f aca="false">INDEX(Orders!$E$2:$E$8001,MATCH(B15275,Orders!$A$2:$A$8001,0))</f>
        <v>Delivered</v>
      </c>
      <c r="K15275" s="1" t="str">
        <f aca="false">LEFT(INDEX(Orders!$C$2:$C$8001,MATCH(B15275,Orders!$A$2:$A$8001,0)),7)</f>
        <v>2025-11</v>
      </c>
    </row>
    <row r="15276" customFormat="false" ht="15" hidden="false" customHeight="true" outlineLevel="0" collapsed="false">
      <c r="A15276" s="1" t="s">
        <v>25746</v>
      </c>
      <c r="B15276" s="1" t="s">
        <v>9917</v>
      </c>
      <c r="C15276" s="1" t="s">
        <v>1997</v>
      </c>
      <c r="D15276" s="1" t="n">
        <v>1</v>
      </c>
      <c r="E15276" s="16" t="n">
        <v>311.15</v>
      </c>
      <c r="F15276" s="17" t="n">
        <v>0.05</v>
      </c>
      <c r="G15276" s="16" t="n">
        <v>295.59</v>
      </c>
      <c r="I15276" s="1" t="str">
        <f aca="false">INDEX(Products!$C$2:$C$51,MATCH(C15276,Products!$A$2:$A$51,0))</f>
        <v>Sports &amp; Fitness</v>
      </c>
      <c r="J15276" s="1" t="str">
        <f aca="false">INDEX(Orders!$E$2:$E$8001,MATCH(B15276,Orders!$A$2:$A$8001,0))</f>
        <v>Delivered</v>
      </c>
      <c r="K15276" s="1" t="str">
        <f aca="false">LEFT(INDEX(Orders!$C$2:$C$8001,MATCH(B15276,Orders!$A$2:$A$8001,0)),7)</f>
        <v>2025-11</v>
      </c>
    </row>
    <row r="15277" customFormat="false" ht="15" hidden="false" customHeight="true" outlineLevel="0" collapsed="false">
      <c r="A15277" s="1" t="s">
        <v>25747</v>
      </c>
      <c r="B15277" s="1" t="s">
        <v>9917</v>
      </c>
      <c r="C15277" s="1" t="s">
        <v>1949</v>
      </c>
      <c r="D15277" s="1" t="n">
        <v>1</v>
      </c>
      <c r="E15277" s="16" t="n">
        <v>4185.64</v>
      </c>
      <c r="F15277" s="17" t="n">
        <v>0.1</v>
      </c>
      <c r="G15277" s="16" t="n">
        <v>3767.08</v>
      </c>
      <c r="I15277" s="1" t="str">
        <f aca="false">INDEX(Products!$C$2:$C$51,MATCH(C15277,Products!$A$2:$A$51,0))</f>
        <v>Fashion</v>
      </c>
      <c r="J15277" s="1" t="str">
        <f aca="false">INDEX(Orders!$E$2:$E$8001,MATCH(B15277,Orders!$A$2:$A$8001,0))</f>
        <v>Delivered</v>
      </c>
      <c r="K15277" s="1" t="str">
        <f aca="false">LEFT(INDEX(Orders!$C$2:$C$8001,MATCH(B15277,Orders!$A$2:$A$8001,0)),7)</f>
        <v>2025-11</v>
      </c>
    </row>
    <row r="15278" customFormat="false" ht="15" hidden="false" customHeight="true" outlineLevel="0" collapsed="false">
      <c r="A15278" s="1" t="s">
        <v>25748</v>
      </c>
      <c r="B15278" s="1" t="s">
        <v>9918</v>
      </c>
      <c r="C15278" s="1" t="s">
        <v>1940</v>
      </c>
      <c r="D15278" s="1" t="n">
        <v>1</v>
      </c>
      <c r="E15278" s="16" t="n">
        <v>2374.52</v>
      </c>
      <c r="F15278" s="17" t="n">
        <v>0.1</v>
      </c>
      <c r="G15278" s="16" t="n">
        <v>2137.07</v>
      </c>
      <c r="I15278" s="1" t="str">
        <f aca="false">INDEX(Products!$C$2:$C$51,MATCH(C15278,Products!$A$2:$A$51,0))</f>
        <v>Fashion</v>
      </c>
      <c r="J15278" s="1" t="str">
        <f aca="false">INDEX(Orders!$E$2:$E$8001,MATCH(B15278,Orders!$A$2:$A$8001,0))</f>
        <v>Delivered</v>
      </c>
      <c r="K15278" s="1" t="str">
        <f aca="false">LEFT(INDEX(Orders!$C$2:$C$8001,MATCH(B15278,Orders!$A$2:$A$8001,0)),7)</f>
        <v>2024-08</v>
      </c>
    </row>
    <row r="15279" customFormat="false" ht="15" hidden="false" customHeight="true" outlineLevel="0" collapsed="false">
      <c r="A15279" s="1" t="s">
        <v>25749</v>
      </c>
      <c r="B15279" s="1" t="s">
        <v>9918</v>
      </c>
      <c r="C15279" s="1" t="s">
        <v>1997</v>
      </c>
      <c r="D15279" s="1" t="n">
        <v>1</v>
      </c>
      <c r="E15279" s="16" t="n">
        <v>311.15</v>
      </c>
      <c r="F15279" s="17" t="n">
        <v>0.05</v>
      </c>
      <c r="G15279" s="16" t="n">
        <v>295.59</v>
      </c>
      <c r="I15279" s="1" t="str">
        <f aca="false">INDEX(Products!$C$2:$C$51,MATCH(C15279,Products!$A$2:$A$51,0))</f>
        <v>Sports &amp; Fitness</v>
      </c>
      <c r="J15279" s="1" t="str">
        <f aca="false">INDEX(Orders!$E$2:$E$8001,MATCH(B15279,Orders!$A$2:$A$8001,0))</f>
        <v>Delivered</v>
      </c>
      <c r="K15279" s="1" t="str">
        <f aca="false">LEFT(INDEX(Orders!$C$2:$C$8001,MATCH(B15279,Orders!$A$2:$A$8001,0)),7)</f>
        <v>2024-08</v>
      </c>
    </row>
    <row r="15280" customFormat="false" ht="15" hidden="false" customHeight="true" outlineLevel="0" collapsed="false">
      <c r="A15280" s="1" t="s">
        <v>25750</v>
      </c>
      <c r="B15280" s="1" t="s">
        <v>9919</v>
      </c>
      <c r="C15280" s="1" t="s">
        <v>1938</v>
      </c>
      <c r="D15280" s="1" t="n">
        <v>1</v>
      </c>
      <c r="E15280" s="16" t="n">
        <v>1572.6</v>
      </c>
      <c r="F15280" s="17" t="n">
        <v>0.1</v>
      </c>
      <c r="G15280" s="16" t="n">
        <v>1415.34</v>
      </c>
      <c r="I15280" s="1" t="str">
        <f aca="false">INDEX(Products!$C$2:$C$51,MATCH(C15280,Products!$A$2:$A$51,0))</f>
        <v>Fashion</v>
      </c>
      <c r="J15280" s="1" t="str">
        <f aca="false">INDEX(Orders!$E$2:$E$8001,MATCH(B15280,Orders!$A$2:$A$8001,0))</f>
        <v>Delivered</v>
      </c>
      <c r="K15280" s="1" t="str">
        <f aca="false">LEFT(INDEX(Orders!$C$2:$C$8001,MATCH(B15280,Orders!$A$2:$A$8001,0)),7)</f>
        <v>2025-07</v>
      </c>
    </row>
    <row r="15281" customFormat="false" ht="15" hidden="false" customHeight="true" outlineLevel="0" collapsed="false">
      <c r="A15281" s="1" t="s">
        <v>25751</v>
      </c>
      <c r="B15281" s="1" t="s">
        <v>9919</v>
      </c>
      <c r="C15281" s="1" t="s">
        <v>1990</v>
      </c>
      <c r="D15281" s="1" t="n">
        <v>1</v>
      </c>
      <c r="E15281" s="16" t="n">
        <v>5311.32</v>
      </c>
      <c r="F15281" s="17" t="n">
        <v>0.05</v>
      </c>
      <c r="G15281" s="16" t="n">
        <v>5045.75</v>
      </c>
      <c r="I15281" s="1" t="str">
        <f aca="false">INDEX(Products!$C$2:$C$51,MATCH(C15281,Products!$A$2:$A$51,0))</f>
        <v>Sports &amp; Fitness</v>
      </c>
      <c r="J15281" s="1" t="str">
        <f aca="false">INDEX(Orders!$E$2:$E$8001,MATCH(B15281,Orders!$A$2:$A$8001,0))</f>
        <v>Delivered</v>
      </c>
      <c r="K15281" s="1" t="str">
        <f aca="false">LEFT(INDEX(Orders!$C$2:$C$8001,MATCH(B15281,Orders!$A$2:$A$8001,0)),7)</f>
        <v>2025-07</v>
      </c>
    </row>
    <row r="15282" customFormat="false" ht="15" hidden="false" customHeight="true" outlineLevel="0" collapsed="false">
      <c r="A15282" s="1" t="s">
        <v>25752</v>
      </c>
      <c r="B15282" s="1" t="s">
        <v>9920</v>
      </c>
      <c r="C15282" s="1" t="s">
        <v>1930</v>
      </c>
      <c r="D15282" s="1" t="n">
        <v>1</v>
      </c>
      <c r="E15282" s="16" t="n">
        <v>2398.35</v>
      </c>
      <c r="F15282" s="17" t="n">
        <v>0.05</v>
      </c>
      <c r="G15282" s="16" t="n">
        <v>2278.43</v>
      </c>
      <c r="I15282" s="1" t="str">
        <f aca="false">INDEX(Products!$C$2:$C$51,MATCH(C15282,Products!$A$2:$A$51,0))</f>
        <v>Electronics</v>
      </c>
      <c r="J15282" s="1" t="str">
        <f aca="false">INDEX(Orders!$E$2:$E$8001,MATCH(B15282,Orders!$A$2:$A$8001,0))</f>
        <v>Delivered</v>
      </c>
      <c r="K15282" s="1" t="str">
        <f aca="false">LEFT(INDEX(Orders!$C$2:$C$8001,MATCH(B15282,Orders!$A$2:$A$8001,0)),7)</f>
        <v>2024-11</v>
      </c>
    </row>
    <row r="15283" customFormat="false" ht="15" hidden="false" customHeight="true" outlineLevel="0" collapsed="false">
      <c r="A15283" s="1" t="s">
        <v>25753</v>
      </c>
      <c r="B15283" s="1" t="s">
        <v>9921</v>
      </c>
      <c r="C15283" s="1" t="s">
        <v>2007</v>
      </c>
      <c r="D15283" s="1" t="n">
        <v>1</v>
      </c>
      <c r="E15283" s="16" t="n">
        <v>750.27</v>
      </c>
      <c r="F15283" s="17" t="n">
        <v>0</v>
      </c>
      <c r="G15283" s="16" t="n">
        <v>750.27</v>
      </c>
      <c r="I15283" s="1" t="str">
        <f aca="false">INDEX(Products!$C$2:$C$51,MATCH(C15283,Products!$A$2:$A$51,0))</f>
        <v>Books &amp; Stationery</v>
      </c>
      <c r="J15283" s="1" t="str">
        <f aca="false">INDEX(Orders!$E$2:$E$8001,MATCH(B15283,Orders!$A$2:$A$8001,0))</f>
        <v>Refunded</v>
      </c>
      <c r="K15283" s="1" t="str">
        <f aca="false">LEFT(INDEX(Orders!$C$2:$C$8001,MATCH(B15283,Orders!$A$2:$A$8001,0)),7)</f>
        <v>2025-06</v>
      </c>
    </row>
    <row r="15284" customFormat="false" ht="15" hidden="false" customHeight="true" outlineLevel="0" collapsed="false">
      <c r="A15284" s="1" t="s">
        <v>25754</v>
      </c>
      <c r="B15284" s="1" t="s">
        <v>9922</v>
      </c>
      <c r="C15284" s="1" t="s">
        <v>1997</v>
      </c>
      <c r="D15284" s="1" t="n">
        <v>1</v>
      </c>
      <c r="E15284" s="16" t="n">
        <v>311.15</v>
      </c>
      <c r="F15284" s="17" t="n">
        <v>0.15</v>
      </c>
      <c r="G15284" s="16" t="n">
        <v>264.48</v>
      </c>
      <c r="I15284" s="1" t="str">
        <f aca="false">INDEX(Products!$C$2:$C$51,MATCH(C15284,Products!$A$2:$A$51,0))</f>
        <v>Sports &amp; Fitness</v>
      </c>
      <c r="J15284" s="1" t="str">
        <f aca="false">INDEX(Orders!$E$2:$E$8001,MATCH(B15284,Orders!$A$2:$A$8001,0))</f>
        <v>Delivered</v>
      </c>
      <c r="K15284" s="1" t="str">
        <f aca="false">LEFT(INDEX(Orders!$C$2:$C$8001,MATCH(B15284,Orders!$A$2:$A$8001,0)),7)</f>
        <v>2024-12</v>
      </c>
    </row>
    <row r="15285" customFormat="false" ht="15" hidden="false" customHeight="true" outlineLevel="0" collapsed="false">
      <c r="A15285" s="1" t="s">
        <v>25755</v>
      </c>
      <c r="B15285" s="1" t="s">
        <v>9923</v>
      </c>
      <c r="C15285" s="1" t="s">
        <v>1940</v>
      </c>
      <c r="D15285" s="1" t="n">
        <v>1</v>
      </c>
      <c r="E15285" s="16" t="n">
        <v>2374.52</v>
      </c>
      <c r="F15285" s="17" t="n">
        <v>0</v>
      </c>
      <c r="G15285" s="16" t="n">
        <v>2374.52</v>
      </c>
      <c r="I15285" s="1" t="str">
        <f aca="false">INDEX(Products!$C$2:$C$51,MATCH(C15285,Products!$A$2:$A$51,0))</f>
        <v>Fashion</v>
      </c>
      <c r="J15285" s="1" t="str">
        <f aca="false">INDEX(Orders!$E$2:$E$8001,MATCH(B15285,Orders!$A$2:$A$8001,0))</f>
        <v>Delivered</v>
      </c>
      <c r="K15285" s="1" t="str">
        <f aca="false">LEFT(INDEX(Orders!$C$2:$C$8001,MATCH(B15285,Orders!$A$2:$A$8001,0)),7)</f>
        <v>2025-11</v>
      </c>
    </row>
    <row r="15286" customFormat="false" ht="15" hidden="false" customHeight="true" outlineLevel="0" collapsed="false">
      <c r="A15286" s="1" t="s">
        <v>25756</v>
      </c>
      <c r="B15286" s="1" t="s">
        <v>9924</v>
      </c>
      <c r="C15286" s="1" t="s">
        <v>2006</v>
      </c>
      <c r="D15286" s="1" t="n">
        <v>1</v>
      </c>
      <c r="E15286" s="16" t="n">
        <v>482.17</v>
      </c>
      <c r="F15286" s="17" t="n">
        <v>0.1</v>
      </c>
      <c r="G15286" s="16" t="n">
        <v>433.95</v>
      </c>
      <c r="I15286" s="1" t="str">
        <f aca="false">INDEX(Products!$C$2:$C$51,MATCH(C15286,Products!$A$2:$A$51,0))</f>
        <v>Books &amp; Stationery</v>
      </c>
      <c r="J15286" s="1" t="str">
        <f aca="false">INDEX(Orders!$E$2:$E$8001,MATCH(B15286,Orders!$A$2:$A$8001,0))</f>
        <v>Delivered</v>
      </c>
      <c r="K15286" s="1" t="str">
        <f aca="false">LEFT(INDEX(Orders!$C$2:$C$8001,MATCH(B15286,Orders!$A$2:$A$8001,0)),7)</f>
        <v>2025-12</v>
      </c>
    </row>
    <row r="15287" customFormat="false" ht="15" hidden="false" customHeight="true" outlineLevel="0" collapsed="false">
      <c r="A15287" s="1" t="s">
        <v>25757</v>
      </c>
      <c r="B15287" s="1" t="s">
        <v>9924</v>
      </c>
      <c r="C15287" s="1" t="s">
        <v>1940</v>
      </c>
      <c r="D15287" s="1" t="n">
        <v>1</v>
      </c>
      <c r="E15287" s="16" t="n">
        <v>2374.52</v>
      </c>
      <c r="F15287" s="17" t="n">
        <v>0.05</v>
      </c>
      <c r="G15287" s="16" t="n">
        <v>2255.79</v>
      </c>
      <c r="I15287" s="1" t="str">
        <f aca="false">INDEX(Products!$C$2:$C$51,MATCH(C15287,Products!$A$2:$A$51,0))</f>
        <v>Fashion</v>
      </c>
      <c r="J15287" s="1" t="str">
        <f aca="false">INDEX(Orders!$E$2:$E$8001,MATCH(B15287,Orders!$A$2:$A$8001,0))</f>
        <v>Delivered</v>
      </c>
      <c r="K15287" s="1" t="str">
        <f aca="false">LEFT(INDEX(Orders!$C$2:$C$8001,MATCH(B15287,Orders!$A$2:$A$8001,0)),7)</f>
        <v>2025-12</v>
      </c>
    </row>
    <row r="15288" customFormat="false" ht="15" hidden="false" customHeight="true" outlineLevel="0" collapsed="false">
      <c r="A15288" s="1" t="s">
        <v>25758</v>
      </c>
      <c r="B15288" s="1" t="s">
        <v>9924</v>
      </c>
      <c r="C15288" s="1" t="s">
        <v>1928</v>
      </c>
      <c r="D15288" s="1" t="n">
        <v>1</v>
      </c>
      <c r="E15288" s="16" t="n">
        <v>657.82</v>
      </c>
      <c r="F15288" s="17" t="n">
        <v>0.05</v>
      </c>
      <c r="G15288" s="16" t="n">
        <v>624.93</v>
      </c>
      <c r="I15288" s="1" t="str">
        <f aca="false">INDEX(Products!$C$2:$C$51,MATCH(C15288,Products!$A$2:$A$51,0))</f>
        <v>Electronics</v>
      </c>
      <c r="J15288" s="1" t="str">
        <f aca="false">INDEX(Orders!$E$2:$E$8001,MATCH(B15288,Orders!$A$2:$A$8001,0))</f>
        <v>Delivered</v>
      </c>
      <c r="K15288" s="1" t="str">
        <f aca="false">LEFT(INDEX(Orders!$C$2:$C$8001,MATCH(B15288,Orders!$A$2:$A$8001,0)),7)</f>
        <v>2025-12</v>
      </c>
    </row>
    <row r="15289" customFormat="false" ht="15" hidden="false" customHeight="true" outlineLevel="0" collapsed="false">
      <c r="A15289" s="1" t="s">
        <v>25759</v>
      </c>
      <c r="B15289" s="1" t="s">
        <v>9924</v>
      </c>
      <c r="C15289" s="1" t="s">
        <v>1979</v>
      </c>
      <c r="D15289" s="1" t="n">
        <v>1</v>
      </c>
      <c r="E15289" s="16" t="n">
        <v>623</v>
      </c>
      <c r="F15289" s="17" t="n">
        <v>0.1</v>
      </c>
      <c r="G15289" s="16" t="n">
        <v>560.7</v>
      </c>
      <c r="I15289" s="1" t="str">
        <f aca="false">INDEX(Products!$C$2:$C$51,MATCH(C15289,Products!$A$2:$A$51,0))</f>
        <v>Beauty &amp; Personal Care</v>
      </c>
      <c r="J15289" s="1" t="str">
        <f aca="false">INDEX(Orders!$E$2:$E$8001,MATCH(B15289,Orders!$A$2:$A$8001,0))</f>
        <v>Delivered</v>
      </c>
      <c r="K15289" s="1" t="str">
        <f aca="false">LEFT(INDEX(Orders!$C$2:$C$8001,MATCH(B15289,Orders!$A$2:$A$8001,0)),7)</f>
        <v>2025-12</v>
      </c>
    </row>
    <row r="15290" customFormat="false" ht="15" hidden="false" customHeight="true" outlineLevel="0" collapsed="false">
      <c r="A15290" s="1" t="s">
        <v>25760</v>
      </c>
      <c r="B15290" s="1" t="s">
        <v>9924</v>
      </c>
      <c r="C15290" s="1" t="s">
        <v>1953</v>
      </c>
      <c r="D15290" s="1" t="n">
        <v>1</v>
      </c>
      <c r="E15290" s="16" t="n">
        <v>4914.12</v>
      </c>
      <c r="F15290" s="17" t="n">
        <v>0</v>
      </c>
      <c r="G15290" s="16" t="n">
        <v>4914.12</v>
      </c>
      <c r="I15290" s="1" t="str">
        <f aca="false">INDEX(Products!$C$2:$C$51,MATCH(C15290,Products!$A$2:$A$51,0))</f>
        <v>Fashion</v>
      </c>
      <c r="J15290" s="1" t="str">
        <f aca="false">INDEX(Orders!$E$2:$E$8001,MATCH(B15290,Orders!$A$2:$A$8001,0))</f>
        <v>Delivered</v>
      </c>
      <c r="K15290" s="1" t="str">
        <f aca="false">LEFT(INDEX(Orders!$C$2:$C$8001,MATCH(B15290,Orders!$A$2:$A$8001,0)),7)</f>
        <v>2025-12</v>
      </c>
    </row>
    <row r="15291" customFormat="false" ht="15" hidden="false" customHeight="true" outlineLevel="0" collapsed="false">
      <c r="A15291" s="1" t="s">
        <v>25761</v>
      </c>
      <c r="B15291" s="1" t="s">
        <v>9925</v>
      </c>
      <c r="C15291" s="1" t="s">
        <v>1961</v>
      </c>
      <c r="D15291" s="1" t="n">
        <v>1</v>
      </c>
      <c r="E15291" s="16" t="n">
        <v>3493.68</v>
      </c>
      <c r="F15291" s="17" t="n">
        <v>0</v>
      </c>
      <c r="G15291" s="16" t="n">
        <v>3493.68</v>
      </c>
      <c r="I15291" s="1" t="str">
        <f aca="false">INDEX(Products!$C$2:$C$51,MATCH(C15291,Products!$A$2:$A$51,0))</f>
        <v>Home &amp; Kitchen</v>
      </c>
      <c r="J15291" s="1" t="str">
        <f aca="false">INDEX(Orders!$E$2:$E$8001,MATCH(B15291,Orders!$A$2:$A$8001,0))</f>
        <v>Delivered</v>
      </c>
      <c r="K15291" s="1" t="str">
        <f aca="false">LEFT(INDEX(Orders!$C$2:$C$8001,MATCH(B15291,Orders!$A$2:$A$8001,0)),7)</f>
        <v>2025-12</v>
      </c>
    </row>
    <row r="15292" customFormat="false" ht="15" hidden="false" customHeight="true" outlineLevel="0" collapsed="false">
      <c r="A15292" s="1" t="s">
        <v>25762</v>
      </c>
      <c r="B15292" s="1" t="s">
        <v>9925</v>
      </c>
      <c r="C15292" s="1" t="s">
        <v>1930</v>
      </c>
      <c r="D15292" s="1" t="n">
        <v>1</v>
      </c>
      <c r="E15292" s="16" t="n">
        <v>2398.35</v>
      </c>
      <c r="F15292" s="17" t="n">
        <v>0.1</v>
      </c>
      <c r="G15292" s="16" t="n">
        <v>2158.52</v>
      </c>
      <c r="I15292" s="1" t="str">
        <f aca="false">INDEX(Products!$C$2:$C$51,MATCH(C15292,Products!$A$2:$A$51,0))</f>
        <v>Electronics</v>
      </c>
      <c r="J15292" s="1" t="str">
        <f aca="false">INDEX(Orders!$E$2:$E$8001,MATCH(B15292,Orders!$A$2:$A$8001,0))</f>
        <v>Delivered</v>
      </c>
      <c r="K15292" s="1" t="str">
        <f aca="false">LEFT(INDEX(Orders!$C$2:$C$8001,MATCH(B15292,Orders!$A$2:$A$8001,0)),7)</f>
        <v>2025-12</v>
      </c>
    </row>
    <row r="15293" customFormat="false" ht="15" hidden="false" customHeight="true" outlineLevel="0" collapsed="false">
      <c r="A15293" s="1" t="s">
        <v>25763</v>
      </c>
      <c r="B15293" s="1" t="s">
        <v>9926</v>
      </c>
      <c r="C15293" s="1" t="s">
        <v>1959</v>
      </c>
      <c r="D15293" s="1" t="n">
        <v>3</v>
      </c>
      <c r="E15293" s="16" t="n">
        <v>2142.79</v>
      </c>
      <c r="F15293" s="17" t="n">
        <v>0</v>
      </c>
      <c r="G15293" s="16" t="n">
        <v>6428.37</v>
      </c>
      <c r="I15293" s="1" t="str">
        <f aca="false">INDEX(Products!$C$2:$C$51,MATCH(C15293,Products!$A$2:$A$51,0))</f>
        <v>Home &amp; Kitchen</v>
      </c>
      <c r="J15293" s="1" t="str">
        <f aca="false">INDEX(Orders!$E$2:$E$8001,MATCH(B15293,Orders!$A$2:$A$8001,0))</f>
        <v>Delivered</v>
      </c>
      <c r="K15293" s="1" t="str">
        <f aca="false">LEFT(INDEX(Orders!$C$2:$C$8001,MATCH(B15293,Orders!$A$2:$A$8001,0)),7)</f>
        <v>2025-06</v>
      </c>
    </row>
    <row r="15294" customFormat="false" ht="15" hidden="false" customHeight="true" outlineLevel="0" collapsed="false">
      <c r="A15294" s="1" t="s">
        <v>25764</v>
      </c>
      <c r="B15294" s="1" t="s">
        <v>9926</v>
      </c>
      <c r="C15294" s="1" t="s">
        <v>1990</v>
      </c>
      <c r="D15294" s="1" t="n">
        <v>1</v>
      </c>
      <c r="E15294" s="16" t="n">
        <v>5311.32</v>
      </c>
      <c r="F15294" s="17" t="n">
        <v>0</v>
      </c>
      <c r="G15294" s="16" t="n">
        <v>5311.32</v>
      </c>
      <c r="I15294" s="1" t="str">
        <f aca="false">INDEX(Products!$C$2:$C$51,MATCH(C15294,Products!$A$2:$A$51,0))</f>
        <v>Sports &amp; Fitness</v>
      </c>
      <c r="J15294" s="1" t="str">
        <f aca="false">INDEX(Orders!$E$2:$E$8001,MATCH(B15294,Orders!$A$2:$A$8001,0))</f>
        <v>Delivered</v>
      </c>
      <c r="K15294" s="1" t="str">
        <f aca="false">LEFT(INDEX(Orders!$C$2:$C$8001,MATCH(B15294,Orders!$A$2:$A$8001,0)),7)</f>
        <v>2025-06</v>
      </c>
    </row>
    <row r="15295" customFormat="false" ht="15" hidden="false" customHeight="true" outlineLevel="0" collapsed="false">
      <c r="A15295" s="1" t="s">
        <v>25765</v>
      </c>
      <c r="B15295" s="1" t="s">
        <v>9926</v>
      </c>
      <c r="C15295" s="1" t="s">
        <v>2006</v>
      </c>
      <c r="D15295" s="1" t="n">
        <v>2</v>
      </c>
      <c r="E15295" s="16" t="n">
        <v>482.17</v>
      </c>
      <c r="F15295" s="17" t="n">
        <v>0.2</v>
      </c>
      <c r="G15295" s="16" t="n">
        <v>771.47</v>
      </c>
      <c r="I15295" s="1" t="str">
        <f aca="false">INDEX(Products!$C$2:$C$51,MATCH(C15295,Products!$A$2:$A$51,0))</f>
        <v>Books &amp; Stationery</v>
      </c>
      <c r="J15295" s="1" t="str">
        <f aca="false">INDEX(Orders!$E$2:$E$8001,MATCH(B15295,Orders!$A$2:$A$8001,0))</f>
        <v>Delivered</v>
      </c>
      <c r="K15295" s="1" t="str">
        <f aca="false">LEFT(INDEX(Orders!$C$2:$C$8001,MATCH(B15295,Orders!$A$2:$A$8001,0)),7)</f>
        <v>2025-06</v>
      </c>
    </row>
    <row r="15296" customFormat="false" ht="15" hidden="false" customHeight="true" outlineLevel="0" collapsed="false">
      <c r="A15296" s="1" t="s">
        <v>25766</v>
      </c>
      <c r="B15296" s="1" t="s">
        <v>9926</v>
      </c>
      <c r="C15296" s="1" t="s">
        <v>1961</v>
      </c>
      <c r="D15296" s="1" t="n">
        <v>3</v>
      </c>
      <c r="E15296" s="16" t="n">
        <v>3493.68</v>
      </c>
      <c r="F15296" s="17" t="n">
        <v>0</v>
      </c>
      <c r="G15296" s="16" t="n">
        <v>10481.04</v>
      </c>
      <c r="I15296" s="1" t="str">
        <f aca="false">INDEX(Products!$C$2:$C$51,MATCH(C15296,Products!$A$2:$A$51,0))</f>
        <v>Home &amp; Kitchen</v>
      </c>
      <c r="J15296" s="1" t="str">
        <f aca="false">INDEX(Orders!$E$2:$E$8001,MATCH(B15296,Orders!$A$2:$A$8001,0))</f>
        <v>Delivered</v>
      </c>
      <c r="K15296" s="1" t="str">
        <f aca="false">LEFT(INDEX(Orders!$C$2:$C$8001,MATCH(B15296,Orders!$A$2:$A$8001,0)),7)</f>
        <v>2025-06</v>
      </c>
    </row>
    <row r="15297" customFormat="false" ht="15" hidden="false" customHeight="true" outlineLevel="0" collapsed="false">
      <c r="A15297" s="1" t="s">
        <v>25767</v>
      </c>
      <c r="B15297" s="1" t="s">
        <v>9926</v>
      </c>
      <c r="C15297" s="1" t="s">
        <v>1975</v>
      </c>
      <c r="D15297" s="1" t="n">
        <v>1</v>
      </c>
      <c r="E15297" s="16" t="n">
        <v>862.99</v>
      </c>
      <c r="F15297" s="17" t="n">
        <v>0.1</v>
      </c>
      <c r="G15297" s="16" t="n">
        <v>776.69</v>
      </c>
      <c r="I15297" s="1" t="str">
        <f aca="false">INDEX(Products!$C$2:$C$51,MATCH(C15297,Products!$A$2:$A$51,0))</f>
        <v>Beauty &amp; Personal Care</v>
      </c>
      <c r="J15297" s="1" t="str">
        <f aca="false">INDEX(Orders!$E$2:$E$8001,MATCH(B15297,Orders!$A$2:$A$8001,0))</f>
        <v>Delivered</v>
      </c>
      <c r="K15297" s="1" t="str">
        <f aca="false">LEFT(INDEX(Orders!$C$2:$C$8001,MATCH(B15297,Orders!$A$2:$A$8001,0)),7)</f>
        <v>2025-06</v>
      </c>
    </row>
    <row r="15298" customFormat="false" ht="15" hidden="false" customHeight="true" outlineLevel="0" collapsed="false">
      <c r="A15298" s="1" t="s">
        <v>25768</v>
      </c>
      <c r="B15298" s="1" t="s">
        <v>9927</v>
      </c>
      <c r="C15298" s="1" t="s">
        <v>1930</v>
      </c>
      <c r="D15298" s="1" t="n">
        <v>2</v>
      </c>
      <c r="E15298" s="16" t="n">
        <v>2398.35</v>
      </c>
      <c r="F15298" s="17" t="n">
        <v>0.1</v>
      </c>
      <c r="G15298" s="16" t="n">
        <v>4317.03</v>
      </c>
      <c r="I15298" s="1" t="str">
        <f aca="false">INDEX(Products!$C$2:$C$51,MATCH(C15298,Products!$A$2:$A$51,0))</f>
        <v>Electronics</v>
      </c>
      <c r="J15298" s="1" t="str">
        <f aca="false">INDEX(Orders!$E$2:$E$8001,MATCH(B15298,Orders!$A$2:$A$8001,0))</f>
        <v>Delivered</v>
      </c>
      <c r="K15298" s="1" t="str">
        <f aca="false">LEFT(INDEX(Orders!$C$2:$C$8001,MATCH(B15298,Orders!$A$2:$A$8001,0)),7)</f>
        <v>2025-04</v>
      </c>
    </row>
    <row r="15299" customFormat="false" ht="15" hidden="false" customHeight="true" outlineLevel="0" collapsed="false">
      <c r="A15299" s="1" t="s">
        <v>25769</v>
      </c>
      <c r="B15299" s="1" t="s">
        <v>9927</v>
      </c>
      <c r="C15299" s="1" t="s">
        <v>1979</v>
      </c>
      <c r="D15299" s="1" t="n">
        <v>1</v>
      </c>
      <c r="E15299" s="16" t="n">
        <v>623</v>
      </c>
      <c r="F15299" s="17" t="n">
        <v>0.15</v>
      </c>
      <c r="G15299" s="16" t="n">
        <v>529.55</v>
      </c>
      <c r="I15299" s="1" t="str">
        <f aca="false">INDEX(Products!$C$2:$C$51,MATCH(C15299,Products!$A$2:$A$51,0))</f>
        <v>Beauty &amp; Personal Care</v>
      </c>
      <c r="J15299" s="1" t="str">
        <f aca="false">INDEX(Orders!$E$2:$E$8001,MATCH(B15299,Orders!$A$2:$A$8001,0))</f>
        <v>Delivered</v>
      </c>
      <c r="K15299" s="1" t="str">
        <f aca="false">LEFT(INDEX(Orders!$C$2:$C$8001,MATCH(B15299,Orders!$A$2:$A$8001,0)),7)</f>
        <v>2025-04</v>
      </c>
    </row>
    <row r="15300" customFormat="false" ht="15" hidden="false" customHeight="true" outlineLevel="0" collapsed="false">
      <c r="A15300" s="1" t="s">
        <v>25770</v>
      </c>
      <c r="B15300" s="1" t="s">
        <v>9927</v>
      </c>
      <c r="C15300" s="1" t="s">
        <v>1975</v>
      </c>
      <c r="D15300" s="1" t="n">
        <v>1</v>
      </c>
      <c r="E15300" s="16" t="n">
        <v>862.99</v>
      </c>
      <c r="F15300" s="17" t="n">
        <v>0</v>
      </c>
      <c r="G15300" s="16" t="n">
        <v>862.99</v>
      </c>
      <c r="I15300" s="1" t="str">
        <f aca="false">INDEX(Products!$C$2:$C$51,MATCH(C15300,Products!$A$2:$A$51,0))</f>
        <v>Beauty &amp; Personal Care</v>
      </c>
      <c r="J15300" s="1" t="str">
        <f aca="false">INDEX(Orders!$E$2:$E$8001,MATCH(B15300,Orders!$A$2:$A$8001,0))</f>
        <v>Delivered</v>
      </c>
      <c r="K15300" s="1" t="str">
        <f aca="false">LEFT(INDEX(Orders!$C$2:$C$8001,MATCH(B15300,Orders!$A$2:$A$8001,0)),7)</f>
        <v>2025-04</v>
      </c>
    </row>
    <row r="15301" customFormat="false" ht="15" hidden="false" customHeight="true" outlineLevel="0" collapsed="false">
      <c r="A15301" s="1" t="s">
        <v>25771</v>
      </c>
      <c r="B15301" s="1" t="s">
        <v>9928</v>
      </c>
      <c r="C15301" s="1" t="s">
        <v>2007</v>
      </c>
      <c r="D15301" s="1" t="n">
        <v>1</v>
      </c>
      <c r="E15301" s="16" t="n">
        <v>750.27</v>
      </c>
      <c r="F15301" s="17" t="n">
        <v>0</v>
      </c>
      <c r="G15301" s="16" t="n">
        <v>750.27</v>
      </c>
      <c r="I15301" s="1" t="str">
        <f aca="false">INDEX(Products!$C$2:$C$51,MATCH(C15301,Products!$A$2:$A$51,0))</f>
        <v>Books &amp; Stationery</v>
      </c>
      <c r="J15301" s="1" t="str">
        <f aca="false">INDEX(Orders!$E$2:$E$8001,MATCH(B15301,Orders!$A$2:$A$8001,0))</f>
        <v>Delivered</v>
      </c>
      <c r="K15301" s="1" t="str">
        <f aca="false">LEFT(INDEX(Orders!$C$2:$C$8001,MATCH(B15301,Orders!$A$2:$A$8001,0)),7)</f>
        <v>2025-11</v>
      </c>
    </row>
    <row r="15302" customFormat="false" ht="15" hidden="false" customHeight="true" outlineLevel="0" collapsed="false">
      <c r="A15302" s="1" t="s">
        <v>25772</v>
      </c>
      <c r="B15302" s="1" t="s">
        <v>9928</v>
      </c>
      <c r="C15302" s="1" t="s">
        <v>1930</v>
      </c>
      <c r="D15302" s="1" t="n">
        <v>1</v>
      </c>
      <c r="E15302" s="16" t="n">
        <v>2398.35</v>
      </c>
      <c r="F15302" s="17" t="n">
        <v>0.05</v>
      </c>
      <c r="G15302" s="16" t="n">
        <v>2278.43</v>
      </c>
      <c r="I15302" s="1" t="str">
        <f aca="false">INDEX(Products!$C$2:$C$51,MATCH(C15302,Products!$A$2:$A$51,0))</f>
        <v>Electronics</v>
      </c>
      <c r="J15302" s="1" t="str">
        <f aca="false">INDEX(Orders!$E$2:$E$8001,MATCH(B15302,Orders!$A$2:$A$8001,0))</f>
        <v>Delivered</v>
      </c>
      <c r="K15302" s="1" t="str">
        <f aca="false">LEFT(INDEX(Orders!$C$2:$C$8001,MATCH(B15302,Orders!$A$2:$A$8001,0)),7)</f>
        <v>2025-11</v>
      </c>
    </row>
    <row r="15303" customFormat="false" ht="15" hidden="false" customHeight="true" outlineLevel="0" collapsed="false">
      <c r="A15303" s="1" t="s">
        <v>25773</v>
      </c>
      <c r="B15303" s="1" t="s">
        <v>9928</v>
      </c>
      <c r="C15303" s="1" t="s">
        <v>1941</v>
      </c>
      <c r="D15303" s="1" t="n">
        <v>1</v>
      </c>
      <c r="E15303" s="16" t="n">
        <v>2757.65</v>
      </c>
      <c r="F15303" s="17" t="n">
        <v>0.1</v>
      </c>
      <c r="G15303" s="16" t="n">
        <v>2481.89</v>
      </c>
      <c r="I15303" s="1" t="str">
        <f aca="false">INDEX(Products!$C$2:$C$51,MATCH(C15303,Products!$A$2:$A$51,0))</f>
        <v>Fashion</v>
      </c>
      <c r="J15303" s="1" t="str">
        <f aca="false">INDEX(Orders!$E$2:$E$8001,MATCH(B15303,Orders!$A$2:$A$8001,0))</f>
        <v>Delivered</v>
      </c>
      <c r="K15303" s="1" t="str">
        <f aca="false">LEFT(INDEX(Orders!$C$2:$C$8001,MATCH(B15303,Orders!$A$2:$A$8001,0)),7)</f>
        <v>2025-11</v>
      </c>
    </row>
    <row r="15304" customFormat="false" ht="15" hidden="false" customHeight="true" outlineLevel="0" collapsed="false">
      <c r="A15304" s="1" t="s">
        <v>25774</v>
      </c>
      <c r="B15304" s="1" t="s">
        <v>9928</v>
      </c>
      <c r="C15304" s="1" t="s">
        <v>1918</v>
      </c>
      <c r="D15304" s="1" t="n">
        <v>1</v>
      </c>
      <c r="E15304" s="16" t="n">
        <v>2978.99</v>
      </c>
      <c r="F15304" s="17" t="n">
        <v>0</v>
      </c>
      <c r="G15304" s="16" t="n">
        <v>2978.99</v>
      </c>
      <c r="I15304" s="1" t="str">
        <f aca="false">INDEX(Products!$C$2:$C$51,MATCH(C15304,Products!$A$2:$A$51,0))</f>
        <v>Electronics</v>
      </c>
      <c r="J15304" s="1" t="str">
        <f aca="false">INDEX(Orders!$E$2:$E$8001,MATCH(B15304,Orders!$A$2:$A$8001,0))</f>
        <v>Delivered</v>
      </c>
      <c r="K15304" s="1" t="str">
        <f aca="false">LEFT(INDEX(Orders!$C$2:$C$8001,MATCH(B15304,Orders!$A$2:$A$8001,0)),7)</f>
        <v>2025-11</v>
      </c>
    </row>
    <row r="15305" customFormat="false" ht="15" hidden="false" customHeight="true" outlineLevel="0" collapsed="false">
      <c r="A15305" s="1" t="s">
        <v>25775</v>
      </c>
      <c r="B15305" s="1" t="s">
        <v>9928</v>
      </c>
      <c r="C15305" s="1" t="s">
        <v>1965</v>
      </c>
      <c r="D15305" s="1" t="n">
        <v>1</v>
      </c>
      <c r="E15305" s="16" t="n">
        <v>1145.07</v>
      </c>
      <c r="F15305" s="17" t="n">
        <v>0.05</v>
      </c>
      <c r="G15305" s="16" t="n">
        <v>1087.82</v>
      </c>
      <c r="I15305" s="1" t="str">
        <f aca="false">INDEX(Products!$C$2:$C$51,MATCH(C15305,Products!$A$2:$A$51,0))</f>
        <v>Home &amp; Kitchen</v>
      </c>
      <c r="J15305" s="1" t="str">
        <f aca="false">INDEX(Orders!$E$2:$E$8001,MATCH(B15305,Orders!$A$2:$A$8001,0))</f>
        <v>Delivered</v>
      </c>
      <c r="K15305" s="1" t="str">
        <f aca="false">LEFT(INDEX(Orders!$C$2:$C$8001,MATCH(B15305,Orders!$A$2:$A$8001,0)),7)</f>
        <v>2025-11</v>
      </c>
    </row>
    <row r="15306" customFormat="false" ht="15" hidden="false" customHeight="true" outlineLevel="0" collapsed="false">
      <c r="A15306" s="1" t="s">
        <v>25776</v>
      </c>
      <c r="B15306" s="1" t="s">
        <v>9929</v>
      </c>
      <c r="C15306" s="1" t="s">
        <v>1930</v>
      </c>
      <c r="D15306" s="1" t="n">
        <v>2</v>
      </c>
      <c r="E15306" s="16" t="n">
        <v>2398.35</v>
      </c>
      <c r="F15306" s="17" t="n">
        <v>0.15</v>
      </c>
      <c r="G15306" s="16" t="n">
        <v>4077.2</v>
      </c>
      <c r="I15306" s="1" t="str">
        <f aca="false">INDEX(Products!$C$2:$C$51,MATCH(C15306,Products!$A$2:$A$51,0))</f>
        <v>Electronics</v>
      </c>
      <c r="J15306" s="1" t="str">
        <f aca="false">INDEX(Orders!$E$2:$E$8001,MATCH(B15306,Orders!$A$2:$A$8001,0))</f>
        <v>Returned</v>
      </c>
      <c r="K15306" s="1" t="str">
        <f aca="false">LEFT(INDEX(Orders!$C$2:$C$8001,MATCH(B15306,Orders!$A$2:$A$8001,0)),7)</f>
        <v>2025-02</v>
      </c>
    </row>
    <row r="15307" customFormat="false" ht="15" hidden="false" customHeight="true" outlineLevel="0" collapsed="false">
      <c r="A15307" s="1" t="s">
        <v>25777</v>
      </c>
      <c r="B15307" s="1" t="s">
        <v>9930</v>
      </c>
      <c r="C15307" s="1" t="s">
        <v>1930</v>
      </c>
      <c r="D15307" s="1" t="n">
        <v>2</v>
      </c>
      <c r="E15307" s="16" t="n">
        <v>2398.35</v>
      </c>
      <c r="F15307" s="17" t="n">
        <v>0.05</v>
      </c>
      <c r="G15307" s="16" t="n">
        <v>4556.86</v>
      </c>
      <c r="I15307" s="1" t="str">
        <f aca="false">INDEX(Products!$C$2:$C$51,MATCH(C15307,Products!$A$2:$A$51,0))</f>
        <v>Electronics</v>
      </c>
      <c r="J15307" s="1" t="str">
        <f aca="false">INDEX(Orders!$E$2:$E$8001,MATCH(B15307,Orders!$A$2:$A$8001,0))</f>
        <v>Delivered</v>
      </c>
      <c r="K15307" s="1" t="str">
        <f aca="false">LEFT(INDEX(Orders!$C$2:$C$8001,MATCH(B15307,Orders!$A$2:$A$8001,0)),7)</f>
        <v>2025-10</v>
      </c>
    </row>
    <row r="15308" customFormat="false" ht="15" hidden="false" customHeight="true" outlineLevel="0" collapsed="false">
      <c r="A15308" s="1" t="s">
        <v>25778</v>
      </c>
      <c r="B15308" s="1" t="s">
        <v>9930</v>
      </c>
      <c r="C15308" s="1" t="s">
        <v>1940</v>
      </c>
      <c r="D15308" s="1" t="n">
        <v>1</v>
      </c>
      <c r="E15308" s="16" t="n">
        <v>2374.52</v>
      </c>
      <c r="F15308" s="17" t="n">
        <v>0</v>
      </c>
      <c r="G15308" s="16" t="n">
        <v>2374.52</v>
      </c>
      <c r="I15308" s="1" t="str">
        <f aca="false">INDEX(Products!$C$2:$C$51,MATCH(C15308,Products!$A$2:$A$51,0))</f>
        <v>Fashion</v>
      </c>
      <c r="J15308" s="1" t="str">
        <f aca="false">INDEX(Orders!$E$2:$E$8001,MATCH(B15308,Orders!$A$2:$A$8001,0))</f>
        <v>Delivered</v>
      </c>
      <c r="K15308" s="1" t="str">
        <f aca="false">LEFT(INDEX(Orders!$C$2:$C$8001,MATCH(B15308,Orders!$A$2:$A$8001,0)),7)</f>
        <v>2025-10</v>
      </c>
    </row>
    <row r="15309" customFormat="false" ht="15" hidden="false" customHeight="true" outlineLevel="0" collapsed="false">
      <c r="A15309" s="1" t="s">
        <v>25779</v>
      </c>
      <c r="B15309" s="1" t="s">
        <v>9931</v>
      </c>
      <c r="C15309" s="1" t="s">
        <v>1971</v>
      </c>
      <c r="D15309" s="1" t="n">
        <v>2</v>
      </c>
      <c r="E15309" s="16" t="n">
        <v>2073.63</v>
      </c>
      <c r="F15309" s="17" t="n">
        <v>0</v>
      </c>
      <c r="G15309" s="16" t="n">
        <v>4147.26</v>
      </c>
      <c r="I15309" s="1" t="str">
        <f aca="false">INDEX(Products!$C$2:$C$51,MATCH(C15309,Products!$A$2:$A$51,0))</f>
        <v>Home &amp; Kitchen</v>
      </c>
      <c r="J15309" s="1" t="str">
        <f aca="false">INDEX(Orders!$E$2:$E$8001,MATCH(B15309,Orders!$A$2:$A$8001,0))</f>
        <v>Delivered</v>
      </c>
      <c r="K15309" s="1" t="str">
        <f aca="false">LEFT(INDEX(Orders!$C$2:$C$8001,MATCH(B15309,Orders!$A$2:$A$8001,0)),7)</f>
        <v>2025-04</v>
      </c>
    </row>
    <row r="15310" customFormat="false" ht="15" hidden="false" customHeight="true" outlineLevel="0" collapsed="false">
      <c r="A15310" s="1" t="s">
        <v>25780</v>
      </c>
      <c r="B15310" s="1" t="s">
        <v>9931</v>
      </c>
      <c r="C15310" s="1" t="s">
        <v>1955</v>
      </c>
      <c r="D15310" s="1" t="n">
        <v>1</v>
      </c>
      <c r="E15310" s="16" t="n">
        <v>3340.76</v>
      </c>
      <c r="F15310" s="17" t="n">
        <v>0</v>
      </c>
      <c r="G15310" s="16" t="n">
        <v>3340.76</v>
      </c>
      <c r="I15310" s="1" t="str">
        <f aca="false">INDEX(Products!$C$2:$C$51,MATCH(C15310,Products!$A$2:$A$51,0))</f>
        <v>Home &amp; Kitchen</v>
      </c>
      <c r="J15310" s="1" t="str">
        <f aca="false">INDEX(Orders!$E$2:$E$8001,MATCH(B15310,Orders!$A$2:$A$8001,0))</f>
        <v>Delivered</v>
      </c>
      <c r="K15310" s="1" t="str">
        <f aca="false">LEFT(INDEX(Orders!$C$2:$C$8001,MATCH(B15310,Orders!$A$2:$A$8001,0)),7)</f>
        <v>2025-04</v>
      </c>
    </row>
    <row r="15311" customFormat="false" ht="15" hidden="false" customHeight="true" outlineLevel="0" collapsed="false">
      <c r="A15311" s="1" t="s">
        <v>25781</v>
      </c>
      <c r="B15311" s="1" t="s">
        <v>9931</v>
      </c>
      <c r="C15311" s="1" t="s">
        <v>1937</v>
      </c>
      <c r="D15311" s="1" t="n">
        <v>1</v>
      </c>
      <c r="E15311" s="16" t="n">
        <v>1364.75</v>
      </c>
      <c r="F15311" s="17" t="n">
        <v>0.2</v>
      </c>
      <c r="G15311" s="16" t="n">
        <v>1091.8</v>
      </c>
      <c r="I15311" s="1" t="str">
        <f aca="false">INDEX(Products!$C$2:$C$51,MATCH(C15311,Products!$A$2:$A$51,0))</f>
        <v>Fashion</v>
      </c>
      <c r="J15311" s="1" t="str">
        <f aca="false">INDEX(Orders!$E$2:$E$8001,MATCH(B15311,Orders!$A$2:$A$8001,0))</f>
        <v>Delivered</v>
      </c>
      <c r="K15311" s="1" t="str">
        <f aca="false">LEFT(INDEX(Orders!$C$2:$C$8001,MATCH(B15311,Orders!$A$2:$A$8001,0)),7)</f>
        <v>2025-04</v>
      </c>
    </row>
    <row r="15312" customFormat="false" ht="15" hidden="false" customHeight="true" outlineLevel="0" collapsed="false">
      <c r="A15312" s="1" t="s">
        <v>25782</v>
      </c>
      <c r="B15312" s="1" t="s">
        <v>9932</v>
      </c>
      <c r="C15312" s="1" t="s">
        <v>2006</v>
      </c>
      <c r="D15312" s="1" t="n">
        <v>2</v>
      </c>
      <c r="E15312" s="16" t="n">
        <v>482.17</v>
      </c>
      <c r="F15312" s="17" t="n">
        <v>0.05</v>
      </c>
      <c r="G15312" s="16" t="n">
        <v>916.12</v>
      </c>
      <c r="I15312" s="1" t="str">
        <f aca="false">INDEX(Products!$C$2:$C$51,MATCH(C15312,Products!$A$2:$A$51,0))</f>
        <v>Books &amp; Stationery</v>
      </c>
      <c r="J15312" s="1" t="str">
        <f aca="false">INDEX(Orders!$E$2:$E$8001,MATCH(B15312,Orders!$A$2:$A$8001,0))</f>
        <v>Delivered</v>
      </c>
      <c r="K15312" s="1" t="str">
        <f aca="false">LEFT(INDEX(Orders!$C$2:$C$8001,MATCH(B15312,Orders!$A$2:$A$8001,0)),7)</f>
        <v>2024-04</v>
      </c>
    </row>
    <row r="15313" customFormat="false" ht="15" hidden="false" customHeight="true" outlineLevel="0" collapsed="false">
      <c r="A15313" s="1" t="s">
        <v>25783</v>
      </c>
      <c r="B15313" s="1" t="s">
        <v>9932</v>
      </c>
      <c r="C15313" s="1" t="s">
        <v>2007</v>
      </c>
      <c r="D15313" s="1" t="n">
        <v>1</v>
      </c>
      <c r="E15313" s="16" t="n">
        <v>750.27</v>
      </c>
      <c r="F15313" s="17" t="n">
        <v>0.2</v>
      </c>
      <c r="G15313" s="16" t="n">
        <v>600.22</v>
      </c>
      <c r="I15313" s="1" t="str">
        <f aca="false">INDEX(Products!$C$2:$C$51,MATCH(C15313,Products!$A$2:$A$51,0))</f>
        <v>Books &amp; Stationery</v>
      </c>
      <c r="J15313" s="1" t="str">
        <f aca="false">INDEX(Orders!$E$2:$E$8001,MATCH(B15313,Orders!$A$2:$A$8001,0))</f>
        <v>Delivered</v>
      </c>
      <c r="K15313" s="1" t="str">
        <f aca="false">LEFT(INDEX(Orders!$C$2:$C$8001,MATCH(B15313,Orders!$A$2:$A$8001,0)),7)</f>
        <v>2024-04</v>
      </c>
    </row>
    <row r="15314" customFormat="false" ht="15" hidden="false" customHeight="true" outlineLevel="0" collapsed="false">
      <c r="A15314" s="1" t="s">
        <v>25784</v>
      </c>
      <c r="B15314" s="1" t="s">
        <v>9933</v>
      </c>
      <c r="C15314" s="1" t="s">
        <v>1979</v>
      </c>
      <c r="D15314" s="1" t="n">
        <v>2</v>
      </c>
      <c r="E15314" s="16" t="n">
        <v>623</v>
      </c>
      <c r="F15314" s="17" t="n">
        <v>0.1</v>
      </c>
      <c r="G15314" s="16" t="n">
        <v>1121.4</v>
      </c>
      <c r="I15314" s="1" t="str">
        <f aca="false">INDEX(Products!$C$2:$C$51,MATCH(C15314,Products!$A$2:$A$51,0))</f>
        <v>Beauty &amp; Personal Care</v>
      </c>
      <c r="J15314" s="1" t="str">
        <f aca="false">INDEX(Orders!$E$2:$E$8001,MATCH(B15314,Orders!$A$2:$A$8001,0))</f>
        <v>Delivered</v>
      </c>
      <c r="K15314" s="1" t="str">
        <f aca="false">LEFT(INDEX(Orders!$C$2:$C$8001,MATCH(B15314,Orders!$A$2:$A$8001,0)),7)</f>
        <v>2025-04</v>
      </c>
    </row>
    <row r="15315" customFormat="false" ht="15" hidden="false" customHeight="true" outlineLevel="0" collapsed="false">
      <c r="A15315" s="1" t="s">
        <v>25785</v>
      </c>
      <c r="B15315" s="1" t="s">
        <v>9934</v>
      </c>
      <c r="C15315" s="1" t="s">
        <v>1975</v>
      </c>
      <c r="D15315" s="1" t="n">
        <v>2</v>
      </c>
      <c r="E15315" s="16" t="n">
        <v>862.99</v>
      </c>
      <c r="F15315" s="17" t="n">
        <v>0.1</v>
      </c>
      <c r="G15315" s="16" t="n">
        <v>1553.38</v>
      </c>
      <c r="I15315" s="1" t="str">
        <f aca="false">INDEX(Products!$C$2:$C$51,MATCH(C15315,Products!$A$2:$A$51,0))</f>
        <v>Beauty &amp; Personal Care</v>
      </c>
      <c r="J15315" s="1" t="str">
        <f aca="false">INDEX(Orders!$E$2:$E$8001,MATCH(B15315,Orders!$A$2:$A$8001,0))</f>
        <v>Delivered</v>
      </c>
      <c r="K15315" s="1" t="str">
        <f aca="false">LEFT(INDEX(Orders!$C$2:$C$8001,MATCH(B15315,Orders!$A$2:$A$8001,0)),7)</f>
        <v>2025-06</v>
      </c>
    </row>
    <row r="15316" customFormat="false" ht="15" hidden="false" customHeight="true" outlineLevel="0" collapsed="false">
      <c r="A15316" s="1" t="s">
        <v>25786</v>
      </c>
      <c r="B15316" s="1" t="s">
        <v>9934</v>
      </c>
      <c r="C15316" s="1" t="s">
        <v>2007</v>
      </c>
      <c r="D15316" s="1" t="n">
        <v>1</v>
      </c>
      <c r="E15316" s="16" t="n">
        <v>750.27</v>
      </c>
      <c r="F15316" s="17" t="n">
        <v>0</v>
      </c>
      <c r="G15316" s="16" t="n">
        <v>750.27</v>
      </c>
      <c r="I15316" s="1" t="str">
        <f aca="false">INDEX(Products!$C$2:$C$51,MATCH(C15316,Products!$A$2:$A$51,0))</f>
        <v>Books &amp; Stationery</v>
      </c>
      <c r="J15316" s="1" t="str">
        <f aca="false">INDEX(Orders!$E$2:$E$8001,MATCH(B15316,Orders!$A$2:$A$8001,0))</f>
        <v>Delivered</v>
      </c>
      <c r="K15316" s="1" t="str">
        <f aca="false">LEFT(INDEX(Orders!$C$2:$C$8001,MATCH(B15316,Orders!$A$2:$A$8001,0)),7)</f>
        <v>2025-06</v>
      </c>
    </row>
    <row r="15317" customFormat="false" ht="15" hidden="false" customHeight="true" outlineLevel="0" collapsed="false">
      <c r="A15317" s="1" t="s">
        <v>25787</v>
      </c>
      <c r="B15317" s="1" t="s">
        <v>9935</v>
      </c>
      <c r="C15317" s="1" t="s">
        <v>1935</v>
      </c>
      <c r="D15317" s="1" t="n">
        <v>2</v>
      </c>
      <c r="E15317" s="16" t="n">
        <v>14558.72</v>
      </c>
      <c r="F15317" s="17" t="n">
        <v>0.05</v>
      </c>
      <c r="G15317" s="16" t="n">
        <v>27661.57</v>
      </c>
      <c r="I15317" s="1" t="str">
        <f aca="false">INDEX(Products!$C$2:$C$51,MATCH(C15317,Products!$A$2:$A$51,0))</f>
        <v>Electronics</v>
      </c>
      <c r="J15317" s="1" t="str">
        <f aca="false">INDEX(Orders!$E$2:$E$8001,MATCH(B15317,Orders!$A$2:$A$8001,0))</f>
        <v>Delivered</v>
      </c>
      <c r="K15317" s="1" t="str">
        <f aca="false">LEFT(INDEX(Orders!$C$2:$C$8001,MATCH(B15317,Orders!$A$2:$A$8001,0)),7)</f>
        <v>2024-10</v>
      </c>
    </row>
    <row r="15318" customFormat="false" ht="15" hidden="false" customHeight="true" outlineLevel="0" collapsed="false">
      <c r="A15318" s="1" t="s">
        <v>25788</v>
      </c>
      <c r="B15318" s="1" t="s">
        <v>9935</v>
      </c>
      <c r="C15318" s="1" t="s">
        <v>1976</v>
      </c>
      <c r="D15318" s="1" t="n">
        <v>1</v>
      </c>
      <c r="E15318" s="16" t="n">
        <v>1603.35</v>
      </c>
      <c r="F15318" s="17" t="n">
        <v>0</v>
      </c>
      <c r="G15318" s="16" t="n">
        <v>1603.35</v>
      </c>
      <c r="I15318" s="1" t="str">
        <f aca="false">INDEX(Products!$C$2:$C$51,MATCH(C15318,Products!$A$2:$A$51,0))</f>
        <v>Beauty &amp; Personal Care</v>
      </c>
      <c r="J15318" s="1" t="str">
        <f aca="false">INDEX(Orders!$E$2:$E$8001,MATCH(B15318,Orders!$A$2:$A$8001,0))</f>
        <v>Delivered</v>
      </c>
      <c r="K15318" s="1" t="str">
        <f aca="false">LEFT(INDEX(Orders!$C$2:$C$8001,MATCH(B15318,Orders!$A$2:$A$8001,0)),7)</f>
        <v>2024-10</v>
      </c>
    </row>
    <row r="15319" customFormat="false" ht="15" hidden="false" customHeight="true" outlineLevel="0" collapsed="false">
      <c r="A15319" s="1" t="s">
        <v>25789</v>
      </c>
      <c r="B15319" s="1" t="s">
        <v>9935</v>
      </c>
      <c r="C15319" s="1" t="s">
        <v>1990</v>
      </c>
      <c r="D15319" s="1" t="n">
        <v>1</v>
      </c>
      <c r="E15319" s="16" t="n">
        <v>5311.32</v>
      </c>
      <c r="F15319" s="17" t="n">
        <v>0</v>
      </c>
      <c r="G15319" s="16" t="n">
        <v>5311.32</v>
      </c>
      <c r="I15319" s="1" t="str">
        <f aca="false">INDEX(Products!$C$2:$C$51,MATCH(C15319,Products!$A$2:$A$51,0))</f>
        <v>Sports &amp; Fitness</v>
      </c>
      <c r="J15319" s="1" t="str">
        <f aca="false">INDEX(Orders!$E$2:$E$8001,MATCH(B15319,Orders!$A$2:$A$8001,0))</f>
        <v>Delivered</v>
      </c>
      <c r="K15319" s="1" t="str">
        <f aca="false">LEFT(INDEX(Orders!$C$2:$C$8001,MATCH(B15319,Orders!$A$2:$A$8001,0)),7)</f>
        <v>2024-10</v>
      </c>
    </row>
    <row r="15320" customFormat="false" ht="15" hidden="false" customHeight="true" outlineLevel="0" collapsed="false">
      <c r="A15320" s="1" t="s">
        <v>25790</v>
      </c>
      <c r="B15320" s="1" t="s">
        <v>9936</v>
      </c>
      <c r="C15320" s="1" t="s">
        <v>2007</v>
      </c>
      <c r="D15320" s="1" t="n">
        <v>2</v>
      </c>
      <c r="E15320" s="16" t="n">
        <v>750.27</v>
      </c>
      <c r="F15320" s="17" t="n">
        <v>0.1</v>
      </c>
      <c r="G15320" s="16" t="n">
        <v>1350.49</v>
      </c>
      <c r="I15320" s="1" t="str">
        <f aca="false">INDEX(Products!$C$2:$C$51,MATCH(C15320,Products!$A$2:$A$51,0))</f>
        <v>Books &amp; Stationery</v>
      </c>
      <c r="J15320" s="1" t="str">
        <f aca="false">INDEX(Orders!$E$2:$E$8001,MATCH(B15320,Orders!$A$2:$A$8001,0))</f>
        <v>Delivered</v>
      </c>
      <c r="K15320" s="1" t="str">
        <f aca="false">LEFT(INDEX(Orders!$C$2:$C$8001,MATCH(B15320,Orders!$A$2:$A$8001,0)),7)</f>
        <v>2025-09</v>
      </c>
    </row>
    <row r="15321" customFormat="false" ht="15" hidden="false" customHeight="true" outlineLevel="0" collapsed="false">
      <c r="A15321" s="1" t="s">
        <v>25791</v>
      </c>
      <c r="B15321" s="1" t="s">
        <v>9937</v>
      </c>
      <c r="C15321" s="1" t="s">
        <v>2007</v>
      </c>
      <c r="D15321" s="1" t="n">
        <v>3</v>
      </c>
      <c r="E15321" s="16" t="n">
        <v>750.27</v>
      </c>
      <c r="F15321" s="17" t="n">
        <v>0.15</v>
      </c>
      <c r="G15321" s="16" t="n">
        <v>1913.19</v>
      </c>
      <c r="I15321" s="1" t="str">
        <f aca="false">INDEX(Products!$C$2:$C$51,MATCH(C15321,Products!$A$2:$A$51,0))</f>
        <v>Books &amp; Stationery</v>
      </c>
      <c r="J15321" s="1" t="str">
        <f aca="false">INDEX(Orders!$E$2:$E$8001,MATCH(B15321,Orders!$A$2:$A$8001,0))</f>
        <v>Delivered</v>
      </c>
      <c r="K15321" s="1" t="str">
        <f aca="false">LEFT(INDEX(Orders!$C$2:$C$8001,MATCH(B15321,Orders!$A$2:$A$8001,0)),7)</f>
        <v>2025-03</v>
      </c>
    </row>
    <row r="15322" customFormat="false" ht="15" hidden="false" customHeight="true" outlineLevel="0" collapsed="false">
      <c r="A15322" s="1" t="s">
        <v>25792</v>
      </c>
      <c r="B15322" s="1" t="s">
        <v>9938</v>
      </c>
      <c r="C15322" s="1" t="s">
        <v>1993</v>
      </c>
      <c r="D15322" s="1" t="n">
        <v>1</v>
      </c>
      <c r="E15322" s="16" t="n">
        <v>3177.33</v>
      </c>
      <c r="F15322" s="17" t="n">
        <v>0</v>
      </c>
      <c r="G15322" s="16" t="n">
        <v>3177.33</v>
      </c>
      <c r="I15322" s="1" t="str">
        <f aca="false">INDEX(Products!$C$2:$C$51,MATCH(C15322,Products!$A$2:$A$51,0))</f>
        <v>Sports &amp; Fitness</v>
      </c>
      <c r="J15322" s="1" t="str">
        <f aca="false">INDEX(Orders!$E$2:$E$8001,MATCH(B15322,Orders!$A$2:$A$8001,0))</f>
        <v>Delivered</v>
      </c>
      <c r="K15322" s="1" t="str">
        <f aca="false">LEFT(INDEX(Orders!$C$2:$C$8001,MATCH(B15322,Orders!$A$2:$A$8001,0)),7)</f>
        <v>2025-05</v>
      </c>
    </row>
    <row r="15323" customFormat="false" ht="15" hidden="false" customHeight="true" outlineLevel="0" collapsed="false">
      <c r="A15323" s="1" t="s">
        <v>25793</v>
      </c>
      <c r="B15323" s="1" t="s">
        <v>9938</v>
      </c>
      <c r="C15323" s="1" t="s">
        <v>1969</v>
      </c>
      <c r="D15323" s="1" t="n">
        <v>1</v>
      </c>
      <c r="E15323" s="16" t="n">
        <v>9171.98</v>
      </c>
      <c r="F15323" s="17" t="n">
        <v>0.2</v>
      </c>
      <c r="G15323" s="16" t="n">
        <v>7337.58</v>
      </c>
      <c r="I15323" s="1" t="str">
        <f aca="false">INDEX(Products!$C$2:$C$51,MATCH(C15323,Products!$A$2:$A$51,0))</f>
        <v>Home &amp; Kitchen</v>
      </c>
      <c r="J15323" s="1" t="str">
        <f aca="false">INDEX(Orders!$E$2:$E$8001,MATCH(B15323,Orders!$A$2:$A$8001,0))</f>
        <v>Delivered</v>
      </c>
      <c r="K15323" s="1" t="str">
        <f aca="false">LEFT(INDEX(Orders!$C$2:$C$8001,MATCH(B15323,Orders!$A$2:$A$8001,0)),7)</f>
        <v>2025-05</v>
      </c>
    </row>
    <row r="15324" customFormat="false" ht="15" hidden="false" customHeight="true" outlineLevel="0" collapsed="false">
      <c r="A15324" s="1" t="s">
        <v>25794</v>
      </c>
      <c r="B15324" s="1" t="s">
        <v>9938</v>
      </c>
      <c r="C15324" s="1" t="s">
        <v>1979</v>
      </c>
      <c r="D15324" s="1" t="n">
        <v>1</v>
      </c>
      <c r="E15324" s="16" t="n">
        <v>623</v>
      </c>
      <c r="F15324" s="17" t="n">
        <v>0</v>
      </c>
      <c r="G15324" s="16" t="n">
        <v>623</v>
      </c>
      <c r="I15324" s="1" t="str">
        <f aca="false">INDEX(Products!$C$2:$C$51,MATCH(C15324,Products!$A$2:$A$51,0))</f>
        <v>Beauty &amp; Personal Care</v>
      </c>
      <c r="J15324" s="1" t="str">
        <f aca="false">INDEX(Orders!$E$2:$E$8001,MATCH(B15324,Orders!$A$2:$A$8001,0))</f>
        <v>Delivered</v>
      </c>
      <c r="K15324" s="1" t="str">
        <f aca="false">LEFT(INDEX(Orders!$C$2:$C$8001,MATCH(B15324,Orders!$A$2:$A$8001,0)),7)</f>
        <v>2025-05</v>
      </c>
    </row>
    <row r="15325" customFormat="false" ht="15" hidden="false" customHeight="true" outlineLevel="0" collapsed="false">
      <c r="A15325" s="1" t="s">
        <v>25795</v>
      </c>
      <c r="B15325" s="1" t="s">
        <v>9939</v>
      </c>
      <c r="C15325" s="1" t="s">
        <v>1979</v>
      </c>
      <c r="D15325" s="1" t="n">
        <v>1</v>
      </c>
      <c r="E15325" s="16" t="n">
        <v>623</v>
      </c>
      <c r="F15325" s="17" t="n">
        <v>0.05</v>
      </c>
      <c r="G15325" s="16" t="n">
        <v>591.85</v>
      </c>
      <c r="I15325" s="1" t="str">
        <f aca="false">INDEX(Products!$C$2:$C$51,MATCH(C15325,Products!$A$2:$A$51,0))</f>
        <v>Beauty &amp; Personal Care</v>
      </c>
      <c r="J15325" s="1" t="str">
        <f aca="false">INDEX(Orders!$E$2:$E$8001,MATCH(B15325,Orders!$A$2:$A$8001,0))</f>
        <v>Cancelled</v>
      </c>
      <c r="K15325" s="1" t="str">
        <f aca="false">LEFT(INDEX(Orders!$C$2:$C$8001,MATCH(B15325,Orders!$A$2:$A$8001,0)),7)</f>
        <v>2025-03</v>
      </c>
    </row>
    <row r="15326" customFormat="false" ht="15" hidden="false" customHeight="true" outlineLevel="0" collapsed="false">
      <c r="A15326" s="1" t="s">
        <v>25796</v>
      </c>
      <c r="B15326" s="1" t="s">
        <v>9940</v>
      </c>
      <c r="C15326" s="1" t="s">
        <v>1979</v>
      </c>
      <c r="D15326" s="1" t="n">
        <v>1</v>
      </c>
      <c r="E15326" s="16" t="n">
        <v>623</v>
      </c>
      <c r="F15326" s="17" t="n">
        <v>0.05</v>
      </c>
      <c r="G15326" s="16" t="n">
        <v>591.85</v>
      </c>
      <c r="I15326" s="1" t="str">
        <f aca="false">INDEX(Products!$C$2:$C$51,MATCH(C15326,Products!$A$2:$A$51,0))</f>
        <v>Beauty &amp; Personal Care</v>
      </c>
      <c r="J15326" s="1" t="str">
        <f aca="false">INDEX(Orders!$E$2:$E$8001,MATCH(B15326,Orders!$A$2:$A$8001,0))</f>
        <v>Delivered</v>
      </c>
      <c r="K15326" s="1" t="str">
        <f aca="false">LEFT(INDEX(Orders!$C$2:$C$8001,MATCH(B15326,Orders!$A$2:$A$8001,0)),7)</f>
        <v>2024-12</v>
      </c>
    </row>
    <row r="15327" customFormat="false" ht="15" hidden="false" customHeight="true" outlineLevel="0" collapsed="false">
      <c r="A15327" s="1" t="s">
        <v>25797</v>
      </c>
      <c r="B15327" s="1" t="s">
        <v>9940</v>
      </c>
      <c r="C15327" s="1" t="s">
        <v>1997</v>
      </c>
      <c r="D15327" s="1" t="n">
        <v>1</v>
      </c>
      <c r="E15327" s="16" t="n">
        <v>311.15</v>
      </c>
      <c r="F15327" s="17" t="n">
        <v>0.15</v>
      </c>
      <c r="G15327" s="16" t="n">
        <v>264.48</v>
      </c>
      <c r="I15327" s="1" t="str">
        <f aca="false">INDEX(Products!$C$2:$C$51,MATCH(C15327,Products!$A$2:$A$51,0))</f>
        <v>Sports &amp; Fitness</v>
      </c>
      <c r="J15327" s="1" t="str">
        <f aca="false">INDEX(Orders!$E$2:$E$8001,MATCH(B15327,Orders!$A$2:$A$8001,0))</f>
        <v>Delivered</v>
      </c>
      <c r="K15327" s="1" t="str">
        <f aca="false">LEFT(INDEX(Orders!$C$2:$C$8001,MATCH(B15327,Orders!$A$2:$A$8001,0)),7)</f>
        <v>2024-12</v>
      </c>
    </row>
    <row r="15328" customFormat="false" ht="15" hidden="false" customHeight="true" outlineLevel="0" collapsed="false">
      <c r="A15328" s="1" t="s">
        <v>25798</v>
      </c>
      <c r="B15328" s="1" t="s">
        <v>9941</v>
      </c>
      <c r="C15328" s="1" t="s">
        <v>1982</v>
      </c>
      <c r="D15328" s="1" t="n">
        <v>1</v>
      </c>
      <c r="E15328" s="16" t="n">
        <v>1808.21</v>
      </c>
      <c r="F15328" s="17" t="n">
        <v>0</v>
      </c>
      <c r="G15328" s="16" t="n">
        <v>1808.21</v>
      </c>
      <c r="I15328" s="1" t="str">
        <f aca="false">INDEX(Products!$C$2:$C$51,MATCH(C15328,Products!$A$2:$A$51,0))</f>
        <v>Beauty &amp; Personal Care</v>
      </c>
      <c r="J15328" s="1" t="str">
        <f aca="false">INDEX(Orders!$E$2:$E$8001,MATCH(B15328,Orders!$A$2:$A$8001,0))</f>
        <v>Delivered</v>
      </c>
      <c r="K15328" s="1" t="str">
        <f aca="false">LEFT(INDEX(Orders!$C$2:$C$8001,MATCH(B15328,Orders!$A$2:$A$8001,0)),7)</f>
        <v>2025-08</v>
      </c>
    </row>
    <row r="15329" customFormat="false" ht="15" hidden="false" customHeight="true" outlineLevel="0" collapsed="false">
      <c r="A15329" s="1" t="s">
        <v>25799</v>
      </c>
      <c r="B15329" s="1" t="s">
        <v>9941</v>
      </c>
      <c r="C15329" s="1" t="s">
        <v>1940</v>
      </c>
      <c r="D15329" s="1" t="n">
        <v>1</v>
      </c>
      <c r="E15329" s="16" t="n">
        <v>2374.52</v>
      </c>
      <c r="F15329" s="17" t="n">
        <v>0.1</v>
      </c>
      <c r="G15329" s="16" t="n">
        <v>2137.07</v>
      </c>
      <c r="I15329" s="1" t="str">
        <f aca="false">INDEX(Products!$C$2:$C$51,MATCH(C15329,Products!$A$2:$A$51,0))</f>
        <v>Fashion</v>
      </c>
      <c r="J15329" s="1" t="str">
        <f aca="false">INDEX(Orders!$E$2:$E$8001,MATCH(B15329,Orders!$A$2:$A$8001,0))</f>
        <v>Delivered</v>
      </c>
      <c r="K15329" s="1" t="str">
        <f aca="false">LEFT(INDEX(Orders!$C$2:$C$8001,MATCH(B15329,Orders!$A$2:$A$8001,0)),7)</f>
        <v>2025-08</v>
      </c>
    </row>
    <row r="15330" customFormat="false" ht="15" hidden="false" customHeight="true" outlineLevel="0" collapsed="false">
      <c r="A15330" s="1" t="s">
        <v>25800</v>
      </c>
      <c r="B15330" s="1" t="s">
        <v>9941</v>
      </c>
      <c r="C15330" s="1" t="s">
        <v>1930</v>
      </c>
      <c r="D15330" s="1" t="n">
        <v>1</v>
      </c>
      <c r="E15330" s="16" t="n">
        <v>2398.35</v>
      </c>
      <c r="F15330" s="17" t="n">
        <v>0.2</v>
      </c>
      <c r="G15330" s="16" t="n">
        <v>1918.68</v>
      </c>
      <c r="I15330" s="1" t="str">
        <f aca="false">INDEX(Products!$C$2:$C$51,MATCH(C15330,Products!$A$2:$A$51,0))</f>
        <v>Electronics</v>
      </c>
      <c r="J15330" s="1" t="str">
        <f aca="false">INDEX(Orders!$E$2:$E$8001,MATCH(B15330,Orders!$A$2:$A$8001,0))</f>
        <v>Delivered</v>
      </c>
      <c r="K15330" s="1" t="str">
        <f aca="false">LEFT(INDEX(Orders!$C$2:$C$8001,MATCH(B15330,Orders!$A$2:$A$8001,0)),7)</f>
        <v>2025-08</v>
      </c>
    </row>
    <row r="15331" customFormat="false" ht="15" hidden="false" customHeight="true" outlineLevel="0" collapsed="false">
      <c r="A15331" s="1" t="s">
        <v>25801</v>
      </c>
      <c r="B15331" s="1" t="s">
        <v>9942</v>
      </c>
      <c r="C15331" s="1" t="s">
        <v>2006</v>
      </c>
      <c r="D15331" s="1" t="n">
        <v>1</v>
      </c>
      <c r="E15331" s="16" t="n">
        <v>482.17</v>
      </c>
      <c r="F15331" s="17" t="n">
        <v>0.1</v>
      </c>
      <c r="G15331" s="16" t="n">
        <v>433.95</v>
      </c>
      <c r="I15331" s="1" t="str">
        <f aca="false">INDEX(Products!$C$2:$C$51,MATCH(C15331,Products!$A$2:$A$51,0))</f>
        <v>Books &amp; Stationery</v>
      </c>
      <c r="J15331" s="1" t="str">
        <f aca="false">INDEX(Orders!$E$2:$E$8001,MATCH(B15331,Orders!$A$2:$A$8001,0))</f>
        <v>Delivered</v>
      </c>
      <c r="K15331" s="1" t="str">
        <f aca="false">LEFT(INDEX(Orders!$C$2:$C$8001,MATCH(B15331,Orders!$A$2:$A$8001,0)),7)</f>
        <v>2025-06</v>
      </c>
    </row>
    <row r="15332" customFormat="false" ht="15" hidden="false" customHeight="true" outlineLevel="0" collapsed="false">
      <c r="A15332" s="1" t="s">
        <v>25802</v>
      </c>
      <c r="B15332" s="1" t="s">
        <v>9943</v>
      </c>
      <c r="C15332" s="1" t="s">
        <v>2007</v>
      </c>
      <c r="D15332" s="1" t="n">
        <v>2</v>
      </c>
      <c r="E15332" s="16" t="n">
        <v>750.27</v>
      </c>
      <c r="F15332" s="17" t="n">
        <v>0.2</v>
      </c>
      <c r="G15332" s="16" t="n">
        <v>1200.43</v>
      </c>
      <c r="I15332" s="1" t="str">
        <f aca="false">INDEX(Products!$C$2:$C$51,MATCH(C15332,Products!$A$2:$A$51,0))</f>
        <v>Books &amp; Stationery</v>
      </c>
      <c r="J15332" s="1" t="str">
        <f aca="false">INDEX(Orders!$E$2:$E$8001,MATCH(B15332,Orders!$A$2:$A$8001,0))</f>
        <v>Delivered</v>
      </c>
      <c r="K15332" s="1" t="str">
        <f aca="false">LEFT(INDEX(Orders!$C$2:$C$8001,MATCH(B15332,Orders!$A$2:$A$8001,0)),7)</f>
        <v>2025-10</v>
      </c>
    </row>
    <row r="15333" customFormat="false" ht="15" hidden="false" customHeight="true" outlineLevel="0" collapsed="false">
      <c r="A15333" s="1" t="s">
        <v>25803</v>
      </c>
      <c r="B15333" s="1" t="s">
        <v>9943</v>
      </c>
      <c r="C15333" s="1" t="s">
        <v>2006</v>
      </c>
      <c r="D15333" s="1" t="n">
        <v>1</v>
      </c>
      <c r="E15333" s="16" t="n">
        <v>482.17</v>
      </c>
      <c r="F15333" s="17" t="n">
        <v>0</v>
      </c>
      <c r="G15333" s="16" t="n">
        <v>482.17</v>
      </c>
      <c r="I15333" s="1" t="str">
        <f aca="false">INDEX(Products!$C$2:$C$51,MATCH(C15333,Products!$A$2:$A$51,0))</f>
        <v>Books &amp; Stationery</v>
      </c>
      <c r="J15333" s="1" t="str">
        <f aca="false">INDEX(Orders!$E$2:$E$8001,MATCH(B15333,Orders!$A$2:$A$8001,0))</f>
        <v>Delivered</v>
      </c>
      <c r="K15333" s="1" t="str">
        <f aca="false">LEFT(INDEX(Orders!$C$2:$C$8001,MATCH(B15333,Orders!$A$2:$A$8001,0)),7)</f>
        <v>2025-10</v>
      </c>
    </row>
    <row r="15334" customFormat="false" ht="15" hidden="false" customHeight="true" outlineLevel="0" collapsed="false">
      <c r="A15334" s="1" t="s">
        <v>25804</v>
      </c>
      <c r="B15334" s="1" t="s">
        <v>9943</v>
      </c>
      <c r="C15334" s="1" t="s">
        <v>1930</v>
      </c>
      <c r="D15334" s="1" t="n">
        <v>1</v>
      </c>
      <c r="E15334" s="16" t="n">
        <v>2398.35</v>
      </c>
      <c r="F15334" s="17" t="n">
        <v>0</v>
      </c>
      <c r="G15334" s="16" t="n">
        <v>2398.35</v>
      </c>
      <c r="I15334" s="1" t="str">
        <f aca="false">INDEX(Products!$C$2:$C$51,MATCH(C15334,Products!$A$2:$A$51,0))</f>
        <v>Electronics</v>
      </c>
      <c r="J15334" s="1" t="str">
        <f aca="false">INDEX(Orders!$E$2:$E$8001,MATCH(B15334,Orders!$A$2:$A$8001,0))</f>
        <v>Delivered</v>
      </c>
      <c r="K15334" s="1" t="str">
        <f aca="false">LEFT(INDEX(Orders!$C$2:$C$8001,MATCH(B15334,Orders!$A$2:$A$8001,0)),7)</f>
        <v>2025-10</v>
      </c>
    </row>
    <row r="15335" customFormat="false" ht="15" hidden="false" customHeight="true" outlineLevel="0" collapsed="false">
      <c r="A15335" s="1" t="s">
        <v>25805</v>
      </c>
      <c r="B15335" s="1" t="s">
        <v>9943</v>
      </c>
      <c r="C15335" s="1" t="s">
        <v>1940</v>
      </c>
      <c r="D15335" s="1" t="n">
        <v>1</v>
      </c>
      <c r="E15335" s="16" t="n">
        <v>2374.52</v>
      </c>
      <c r="F15335" s="17" t="n">
        <v>0</v>
      </c>
      <c r="G15335" s="16" t="n">
        <v>2374.52</v>
      </c>
      <c r="I15335" s="1" t="str">
        <f aca="false">INDEX(Products!$C$2:$C$51,MATCH(C15335,Products!$A$2:$A$51,0))</f>
        <v>Fashion</v>
      </c>
      <c r="J15335" s="1" t="str">
        <f aca="false">INDEX(Orders!$E$2:$E$8001,MATCH(B15335,Orders!$A$2:$A$8001,0))</f>
        <v>Delivered</v>
      </c>
      <c r="K15335" s="1" t="str">
        <f aca="false">LEFT(INDEX(Orders!$C$2:$C$8001,MATCH(B15335,Orders!$A$2:$A$8001,0)),7)</f>
        <v>2025-10</v>
      </c>
    </row>
    <row r="15336" customFormat="false" ht="15" hidden="false" customHeight="true" outlineLevel="0" collapsed="false">
      <c r="A15336" s="1" t="s">
        <v>25806</v>
      </c>
      <c r="B15336" s="1" t="s">
        <v>9944</v>
      </c>
      <c r="C15336" s="1" t="s">
        <v>2006</v>
      </c>
      <c r="D15336" s="1" t="n">
        <v>2</v>
      </c>
      <c r="E15336" s="16" t="n">
        <v>482.17</v>
      </c>
      <c r="F15336" s="17" t="n">
        <v>0</v>
      </c>
      <c r="G15336" s="16" t="n">
        <v>964.34</v>
      </c>
      <c r="I15336" s="1" t="str">
        <f aca="false">INDEX(Products!$C$2:$C$51,MATCH(C15336,Products!$A$2:$A$51,0))</f>
        <v>Books &amp; Stationery</v>
      </c>
      <c r="J15336" s="1" t="str">
        <f aca="false">INDEX(Orders!$E$2:$E$8001,MATCH(B15336,Orders!$A$2:$A$8001,0))</f>
        <v>Refunded</v>
      </c>
      <c r="K15336" s="1" t="str">
        <f aca="false">LEFT(INDEX(Orders!$C$2:$C$8001,MATCH(B15336,Orders!$A$2:$A$8001,0)),7)</f>
        <v>2025-05</v>
      </c>
    </row>
    <row r="15337" customFormat="false" ht="15" hidden="false" customHeight="true" outlineLevel="0" collapsed="false">
      <c r="A15337" s="1" t="s">
        <v>25807</v>
      </c>
      <c r="B15337" s="1" t="s">
        <v>9944</v>
      </c>
      <c r="C15337" s="1" t="s">
        <v>1976</v>
      </c>
      <c r="D15337" s="1" t="n">
        <v>1</v>
      </c>
      <c r="E15337" s="16" t="n">
        <v>1603.35</v>
      </c>
      <c r="F15337" s="17" t="n">
        <v>0.15</v>
      </c>
      <c r="G15337" s="16" t="n">
        <v>1362.85</v>
      </c>
      <c r="I15337" s="1" t="str">
        <f aca="false">INDEX(Products!$C$2:$C$51,MATCH(C15337,Products!$A$2:$A$51,0))</f>
        <v>Beauty &amp; Personal Care</v>
      </c>
      <c r="J15337" s="1" t="str">
        <f aca="false">INDEX(Orders!$E$2:$E$8001,MATCH(B15337,Orders!$A$2:$A$8001,0))</f>
        <v>Refunded</v>
      </c>
      <c r="K15337" s="1" t="str">
        <f aca="false">LEFT(INDEX(Orders!$C$2:$C$8001,MATCH(B15337,Orders!$A$2:$A$8001,0)),7)</f>
        <v>2025-05</v>
      </c>
    </row>
    <row r="15338" customFormat="false" ht="15" hidden="false" customHeight="true" outlineLevel="0" collapsed="false">
      <c r="A15338" s="1" t="s">
        <v>25808</v>
      </c>
      <c r="B15338" s="1" t="s">
        <v>9944</v>
      </c>
      <c r="C15338" s="1" t="s">
        <v>1990</v>
      </c>
      <c r="D15338" s="1" t="n">
        <v>1</v>
      </c>
      <c r="E15338" s="16" t="n">
        <v>5311.32</v>
      </c>
      <c r="F15338" s="17" t="n">
        <v>0</v>
      </c>
      <c r="G15338" s="16" t="n">
        <v>5311.32</v>
      </c>
      <c r="I15338" s="1" t="str">
        <f aca="false">INDEX(Products!$C$2:$C$51,MATCH(C15338,Products!$A$2:$A$51,0))</f>
        <v>Sports &amp; Fitness</v>
      </c>
      <c r="J15338" s="1" t="str">
        <f aca="false">INDEX(Orders!$E$2:$E$8001,MATCH(B15338,Orders!$A$2:$A$8001,0))</f>
        <v>Refunded</v>
      </c>
      <c r="K15338" s="1" t="str">
        <f aca="false">LEFT(INDEX(Orders!$C$2:$C$8001,MATCH(B15338,Orders!$A$2:$A$8001,0)),7)</f>
        <v>2025-05</v>
      </c>
    </row>
    <row r="15339" customFormat="false" ht="15" hidden="false" customHeight="true" outlineLevel="0" collapsed="false">
      <c r="A15339" s="1" t="s">
        <v>25809</v>
      </c>
      <c r="B15339" s="1" t="s">
        <v>9944</v>
      </c>
      <c r="C15339" s="1" t="s">
        <v>1963</v>
      </c>
      <c r="D15339" s="1" t="n">
        <v>1</v>
      </c>
      <c r="E15339" s="16" t="n">
        <v>1494.98</v>
      </c>
      <c r="F15339" s="17" t="n">
        <v>0.1</v>
      </c>
      <c r="G15339" s="16" t="n">
        <v>1345.48</v>
      </c>
      <c r="I15339" s="1" t="str">
        <f aca="false">INDEX(Products!$C$2:$C$51,MATCH(C15339,Products!$A$2:$A$51,0))</f>
        <v>Home &amp; Kitchen</v>
      </c>
      <c r="J15339" s="1" t="str">
        <f aca="false">INDEX(Orders!$E$2:$E$8001,MATCH(B15339,Orders!$A$2:$A$8001,0))</f>
        <v>Refunded</v>
      </c>
      <c r="K15339" s="1" t="str">
        <f aca="false">LEFT(INDEX(Orders!$C$2:$C$8001,MATCH(B15339,Orders!$A$2:$A$8001,0)),7)</f>
        <v>2025-05</v>
      </c>
    </row>
    <row r="15340" customFormat="false" ht="15" hidden="false" customHeight="true" outlineLevel="0" collapsed="false">
      <c r="A15340" s="1" t="s">
        <v>25810</v>
      </c>
      <c r="B15340" s="1" t="s">
        <v>9944</v>
      </c>
      <c r="C15340" s="1" t="s">
        <v>1930</v>
      </c>
      <c r="D15340" s="1" t="n">
        <v>1</v>
      </c>
      <c r="E15340" s="16" t="n">
        <v>2398.35</v>
      </c>
      <c r="F15340" s="17" t="n">
        <v>0</v>
      </c>
      <c r="G15340" s="16" t="n">
        <v>2398.35</v>
      </c>
      <c r="I15340" s="1" t="str">
        <f aca="false">INDEX(Products!$C$2:$C$51,MATCH(C15340,Products!$A$2:$A$51,0))</f>
        <v>Electronics</v>
      </c>
      <c r="J15340" s="1" t="str">
        <f aca="false">INDEX(Orders!$E$2:$E$8001,MATCH(B15340,Orders!$A$2:$A$8001,0))</f>
        <v>Refunded</v>
      </c>
      <c r="K15340" s="1" t="str">
        <f aca="false">LEFT(INDEX(Orders!$C$2:$C$8001,MATCH(B15340,Orders!$A$2:$A$8001,0)),7)</f>
        <v>2025-05</v>
      </c>
    </row>
    <row r="15341" customFormat="false" ht="15" hidden="false" customHeight="true" outlineLevel="0" collapsed="false">
      <c r="A15341" s="1" t="s">
        <v>25811</v>
      </c>
      <c r="B15341" s="1" t="s">
        <v>9945</v>
      </c>
      <c r="C15341" s="1" t="s">
        <v>1937</v>
      </c>
      <c r="D15341" s="1" t="n">
        <v>2</v>
      </c>
      <c r="E15341" s="16" t="n">
        <v>1364.75</v>
      </c>
      <c r="F15341" s="17" t="n">
        <v>0</v>
      </c>
      <c r="G15341" s="16" t="n">
        <v>2729.5</v>
      </c>
      <c r="I15341" s="1" t="str">
        <f aca="false">INDEX(Products!$C$2:$C$51,MATCH(C15341,Products!$A$2:$A$51,0))</f>
        <v>Fashion</v>
      </c>
      <c r="J15341" s="1" t="str">
        <f aca="false">INDEX(Orders!$E$2:$E$8001,MATCH(B15341,Orders!$A$2:$A$8001,0))</f>
        <v>Delivered</v>
      </c>
      <c r="K15341" s="1" t="str">
        <f aca="false">LEFT(INDEX(Orders!$C$2:$C$8001,MATCH(B15341,Orders!$A$2:$A$8001,0)),7)</f>
        <v>2024-11</v>
      </c>
    </row>
    <row r="15342" customFormat="false" ht="15" hidden="false" customHeight="true" outlineLevel="0" collapsed="false">
      <c r="A15342" s="1" t="s">
        <v>25812</v>
      </c>
      <c r="B15342" s="1" t="s">
        <v>9945</v>
      </c>
      <c r="C15342" s="1" t="s">
        <v>1976</v>
      </c>
      <c r="D15342" s="1" t="n">
        <v>1</v>
      </c>
      <c r="E15342" s="16" t="n">
        <v>1603.35</v>
      </c>
      <c r="F15342" s="17" t="n">
        <v>0</v>
      </c>
      <c r="G15342" s="16" t="n">
        <v>1603.35</v>
      </c>
      <c r="I15342" s="1" t="str">
        <f aca="false">INDEX(Products!$C$2:$C$51,MATCH(C15342,Products!$A$2:$A$51,0))</f>
        <v>Beauty &amp; Personal Care</v>
      </c>
      <c r="J15342" s="1" t="str">
        <f aca="false">INDEX(Orders!$E$2:$E$8001,MATCH(B15342,Orders!$A$2:$A$8001,0))</f>
        <v>Delivered</v>
      </c>
      <c r="K15342" s="1" t="str">
        <f aca="false">LEFT(INDEX(Orders!$C$2:$C$8001,MATCH(B15342,Orders!$A$2:$A$8001,0)),7)</f>
        <v>2024-11</v>
      </c>
    </row>
    <row r="15343" customFormat="false" ht="15" hidden="false" customHeight="true" outlineLevel="0" collapsed="false">
      <c r="A15343" s="1" t="s">
        <v>25813</v>
      </c>
      <c r="B15343" s="1" t="s">
        <v>9945</v>
      </c>
      <c r="C15343" s="1" t="s">
        <v>2006</v>
      </c>
      <c r="D15343" s="1" t="n">
        <v>3</v>
      </c>
      <c r="E15343" s="16" t="n">
        <v>482.17</v>
      </c>
      <c r="F15343" s="17" t="n">
        <v>0</v>
      </c>
      <c r="G15343" s="16" t="n">
        <v>1446.51</v>
      </c>
      <c r="I15343" s="1" t="str">
        <f aca="false">INDEX(Products!$C$2:$C$51,MATCH(C15343,Products!$A$2:$A$51,0))</f>
        <v>Books &amp; Stationery</v>
      </c>
      <c r="J15343" s="1" t="str">
        <f aca="false">INDEX(Orders!$E$2:$E$8001,MATCH(B15343,Orders!$A$2:$A$8001,0))</f>
        <v>Delivered</v>
      </c>
      <c r="K15343" s="1" t="str">
        <f aca="false">LEFT(INDEX(Orders!$C$2:$C$8001,MATCH(B15343,Orders!$A$2:$A$8001,0)),7)</f>
        <v>2024-11</v>
      </c>
    </row>
    <row r="15344" customFormat="false" ht="15" hidden="false" customHeight="true" outlineLevel="0" collapsed="false">
      <c r="A15344" s="1" t="s">
        <v>25814</v>
      </c>
      <c r="B15344" s="1" t="s">
        <v>9945</v>
      </c>
      <c r="C15344" s="1" t="s">
        <v>1997</v>
      </c>
      <c r="D15344" s="1" t="n">
        <v>1</v>
      </c>
      <c r="E15344" s="16" t="n">
        <v>311.15</v>
      </c>
      <c r="F15344" s="17" t="n">
        <v>0.05</v>
      </c>
      <c r="G15344" s="16" t="n">
        <v>295.59</v>
      </c>
      <c r="I15344" s="1" t="str">
        <f aca="false">INDEX(Products!$C$2:$C$51,MATCH(C15344,Products!$A$2:$A$51,0))</f>
        <v>Sports &amp; Fitness</v>
      </c>
      <c r="J15344" s="1" t="str">
        <f aca="false">INDEX(Orders!$E$2:$E$8001,MATCH(B15344,Orders!$A$2:$A$8001,0))</f>
        <v>Delivered</v>
      </c>
      <c r="K15344" s="1" t="str">
        <f aca="false">LEFT(INDEX(Orders!$C$2:$C$8001,MATCH(B15344,Orders!$A$2:$A$8001,0)),7)</f>
        <v>2024-11</v>
      </c>
    </row>
    <row r="15345" customFormat="false" ht="15" hidden="false" customHeight="true" outlineLevel="0" collapsed="false">
      <c r="A15345" s="1" t="s">
        <v>25815</v>
      </c>
      <c r="B15345" s="1" t="s">
        <v>9946</v>
      </c>
      <c r="C15345" s="1" t="s">
        <v>1969</v>
      </c>
      <c r="D15345" s="1" t="n">
        <v>1</v>
      </c>
      <c r="E15345" s="16" t="n">
        <v>9171.98</v>
      </c>
      <c r="F15345" s="17" t="n">
        <v>0.1</v>
      </c>
      <c r="G15345" s="16" t="n">
        <v>8254.78</v>
      </c>
      <c r="I15345" s="1" t="str">
        <f aca="false">INDEX(Products!$C$2:$C$51,MATCH(C15345,Products!$A$2:$A$51,0))</f>
        <v>Home &amp; Kitchen</v>
      </c>
      <c r="J15345" s="1" t="str">
        <f aca="false">INDEX(Orders!$E$2:$E$8001,MATCH(B15345,Orders!$A$2:$A$8001,0))</f>
        <v>Returned</v>
      </c>
      <c r="K15345" s="1" t="str">
        <f aca="false">LEFT(INDEX(Orders!$C$2:$C$8001,MATCH(B15345,Orders!$A$2:$A$8001,0)),7)</f>
        <v>2024-08</v>
      </c>
    </row>
    <row r="15346" customFormat="false" ht="15" hidden="false" customHeight="true" outlineLevel="0" collapsed="false">
      <c r="A15346" s="1" t="s">
        <v>25816</v>
      </c>
      <c r="B15346" s="1" t="s">
        <v>9946</v>
      </c>
      <c r="C15346" s="1" t="s">
        <v>1947</v>
      </c>
      <c r="D15346" s="1" t="n">
        <v>1</v>
      </c>
      <c r="E15346" s="16" t="n">
        <v>4778.51</v>
      </c>
      <c r="F15346" s="17" t="n">
        <v>0</v>
      </c>
      <c r="G15346" s="16" t="n">
        <v>4778.51</v>
      </c>
      <c r="I15346" s="1" t="str">
        <f aca="false">INDEX(Products!$C$2:$C$51,MATCH(C15346,Products!$A$2:$A$51,0))</f>
        <v>Fashion</v>
      </c>
      <c r="J15346" s="1" t="str">
        <f aca="false">INDEX(Orders!$E$2:$E$8001,MATCH(B15346,Orders!$A$2:$A$8001,0))</f>
        <v>Returned</v>
      </c>
      <c r="K15346" s="1" t="str">
        <f aca="false">LEFT(INDEX(Orders!$C$2:$C$8001,MATCH(B15346,Orders!$A$2:$A$8001,0)),7)</f>
        <v>2024-08</v>
      </c>
    </row>
    <row r="15347" customFormat="false" ht="15" hidden="false" customHeight="true" outlineLevel="0" collapsed="false">
      <c r="A15347" s="1" t="s">
        <v>25817</v>
      </c>
      <c r="B15347" s="1" t="s">
        <v>9946</v>
      </c>
      <c r="C15347" s="1" t="s">
        <v>1935</v>
      </c>
      <c r="D15347" s="1" t="n">
        <v>1</v>
      </c>
      <c r="E15347" s="16" t="n">
        <v>14558.72</v>
      </c>
      <c r="F15347" s="17" t="n">
        <v>0.2</v>
      </c>
      <c r="G15347" s="16" t="n">
        <v>11646.98</v>
      </c>
      <c r="I15347" s="1" t="str">
        <f aca="false">INDEX(Products!$C$2:$C$51,MATCH(C15347,Products!$A$2:$A$51,0))</f>
        <v>Electronics</v>
      </c>
      <c r="J15347" s="1" t="str">
        <f aca="false">INDEX(Orders!$E$2:$E$8001,MATCH(B15347,Orders!$A$2:$A$8001,0))</f>
        <v>Returned</v>
      </c>
      <c r="K15347" s="1" t="str">
        <f aca="false">LEFT(INDEX(Orders!$C$2:$C$8001,MATCH(B15347,Orders!$A$2:$A$8001,0)),7)</f>
        <v>2024-08</v>
      </c>
    </row>
    <row r="15348" customFormat="false" ht="15" hidden="false" customHeight="true" outlineLevel="0" collapsed="false">
      <c r="A15348" s="1" t="s">
        <v>25818</v>
      </c>
      <c r="B15348" s="1" t="s">
        <v>9946</v>
      </c>
      <c r="C15348" s="1" t="s">
        <v>1933</v>
      </c>
      <c r="D15348" s="1" t="n">
        <v>2</v>
      </c>
      <c r="E15348" s="16" t="n">
        <v>7194.38</v>
      </c>
      <c r="F15348" s="17" t="n">
        <v>0</v>
      </c>
      <c r="G15348" s="16" t="n">
        <v>14388.76</v>
      </c>
      <c r="I15348" s="1" t="str">
        <f aca="false">INDEX(Products!$C$2:$C$51,MATCH(C15348,Products!$A$2:$A$51,0))</f>
        <v>Electronics</v>
      </c>
      <c r="J15348" s="1" t="str">
        <f aca="false">INDEX(Orders!$E$2:$E$8001,MATCH(B15348,Orders!$A$2:$A$8001,0))</f>
        <v>Returned</v>
      </c>
      <c r="K15348" s="1" t="str">
        <f aca="false">LEFT(INDEX(Orders!$C$2:$C$8001,MATCH(B15348,Orders!$A$2:$A$8001,0)),7)</f>
        <v>2024-08</v>
      </c>
    </row>
    <row r="15349" customFormat="false" ht="15" hidden="false" customHeight="true" outlineLevel="0" collapsed="false">
      <c r="A15349" s="1" t="s">
        <v>25819</v>
      </c>
      <c r="B15349" s="1" t="s">
        <v>9947</v>
      </c>
      <c r="C15349" s="1" t="s">
        <v>1930</v>
      </c>
      <c r="D15349" s="1" t="n">
        <v>2</v>
      </c>
      <c r="E15349" s="16" t="n">
        <v>2398.35</v>
      </c>
      <c r="F15349" s="17" t="n">
        <v>0</v>
      </c>
      <c r="G15349" s="16" t="n">
        <v>4796.7</v>
      </c>
      <c r="I15349" s="1" t="str">
        <f aca="false">INDEX(Products!$C$2:$C$51,MATCH(C15349,Products!$A$2:$A$51,0))</f>
        <v>Electronics</v>
      </c>
      <c r="J15349" s="1" t="str">
        <f aca="false">INDEX(Orders!$E$2:$E$8001,MATCH(B15349,Orders!$A$2:$A$8001,0))</f>
        <v>Delivered</v>
      </c>
      <c r="K15349" s="1" t="str">
        <f aca="false">LEFT(INDEX(Orders!$C$2:$C$8001,MATCH(B15349,Orders!$A$2:$A$8001,0)),7)</f>
        <v>2025-04</v>
      </c>
    </row>
    <row r="15350" customFormat="false" ht="15" hidden="false" customHeight="true" outlineLevel="0" collapsed="false">
      <c r="A15350" s="1" t="s">
        <v>25820</v>
      </c>
      <c r="B15350" s="1" t="s">
        <v>9948</v>
      </c>
      <c r="C15350" s="1" t="s">
        <v>1973</v>
      </c>
      <c r="D15350" s="1" t="n">
        <v>1</v>
      </c>
      <c r="E15350" s="16" t="n">
        <v>1158.24</v>
      </c>
      <c r="F15350" s="17" t="n">
        <v>0</v>
      </c>
      <c r="G15350" s="16" t="n">
        <v>1158.24</v>
      </c>
      <c r="I15350" s="1" t="str">
        <f aca="false">INDEX(Products!$C$2:$C$51,MATCH(C15350,Products!$A$2:$A$51,0))</f>
        <v>Home &amp; Kitchen</v>
      </c>
      <c r="J15350" s="1" t="str">
        <f aca="false">INDEX(Orders!$E$2:$E$8001,MATCH(B15350,Orders!$A$2:$A$8001,0))</f>
        <v>Delivered</v>
      </c>
      <c r="K15350" s="1" t="str">
        <f aca="false">LEFT(INDEX(Orders!$C$2:$C$8001,MATCH(B15350,Orders!$A$2:$A$8001,0)),7)</f>
        <v>2025-10</v>
      </c>
    </row>
    <row r="15351" customFormat="false" ht="15" hidden="false" customHeight="true" outlineLevel="0" collapsed="false">
      <c r="A15351" s="1" t="s">
        <v>25821</v>
      </c>
      <c r="B15351" s="1" t="s">
        <v>9948</v>
      </c>
      <c r="C15351" s="1" t="s">
        <v>1938</v>
      </c>
      <c r="D15351" s="1" t="n">
        <v>1</v>
      </c>
      <c r="E15351" s="16" t="n">
        <v>1572.6</v>
      </c>
      <c r="F15351" s="17" t="n">
        <v>0.05</v>
      </c>
      <c r="G15351" s="16" t="n">
        <v>1493.97</v>
      </c>
      <c r="I15351" s="1" t="str">
        <f aca="false">INDEX(Products!$C$2:$C$51,MATCH(C15351,Products!$A$2:$A$51,0))</f>
        <v>Fashion</v>
      </c>
      <c r="J15351" s="1" t="str">
        <f aca="false">INDEX(Orders!$E$2:$E$8001,MATCH(B15351,Orders!$A$2:$A$8001,0))</f>
        <v>Delivered</v>
      </c>
      <c r="K15351" s="1" t="str">
        <f aca="false">LEFT(INDEX(Orders!$C$2:$C$8001,MATCH(B15351,Orders!$A$2:$A$8001,0)),7)</f>
        <v>2025-10</v>
      </c>
    </row>
    <row r="15352" customFormat="false" ht="15" hidden="false" customHeight="true" outlineLevel="0" collapsed="false">
      <c r="A15352" s="1" t="s">
        <v>25822</v>
      </c>
      <c r="B15352" s="1" t="s">
        <v>9948</v>
      </c>
      <c r="C15352" s="1" t="s">
        <v>1975</v>
      </c>
      <c r="D15352" s="1" t="n">
        <v>1</v>
      </c>
      <c r="E15352" s="16" t="n">
        <v>862.99</v>
      </c>
      <c r="F15352" s="17" t="n">
        <v>0.05</v>
      </c>
      <c r="G15352" s="16" t="n">
        <v>819.84</v>
      </c>
      <c r="I15352" s="1" t="str">
        <f aca="false">INDEX(Products!$C$2:$C$51,MATCH(C15352,Products!$A$2:$A$51,0))</f>
        <v>Beauty &amp; Personal Care</v>
      </c>
      <c r="J15352" s="1" t="str">
        <f aca="false">INDEX(Orders!$E$2:$E$8001,MATCH(B15352,Orders!$A$2:$A$8001,0))</f>
        <v>Delivered</v>
      </c>
      <c r="K15352" s="1" t="str">
        <f aca="false">LEFT(INDEX(Orders!$C$2:$C$8001,MATCH(B15352,Orders!$A$2:$A$8001,0)),7)</f>
        <v>2025-10</v>
      </c>
    </row>
    <row r="15353" customFormat="false" ht="15" hidden="false" customHeight="true" outlineLevel="0" collapsed="false">
      <c r="A15353" s="1" t="s">
        <v>25823</v>
      </c>
      <c r="B15353" s="1" t="s">
        <v>9949</v>
      </c>
      <c r="C15353" s="1" t="s">
        <v>1940</v>
      </c>
      <c r="D15353" s="1" t="n">
        <v>3</v>
      </c>
      <c r="E15353" s="16" t="n">
        <v>2374.52</v>
      </c>
      <c r="F15353" s="17" t="n">
        <v>0.2</v>
      </c>
      <c r="G15353" s="16" t="n">
        <v>5698.85</v>
      </c>
      <c r="I15353" s="1" t="str">
        <f aca="false">INDEX(Products!$C$2:$C$51,MATCH(C15353,Products!$A$2:$A$51,0))</f>
        <v>Fashion</v>
      </c>
      <c r="J15353" s="1" t="str">
        <f aca="false">INDEX(Orders!$E$2:$E$8001,MATCH(B15353,Orders!$A$2:$A$8001,0))</f>
        <v>Delivered</v>
      </c>
      <c r="K15353" s="1" t="str">
        <f aca="false">LEFT(INDEX(Orders!$C$2:$C$8001,MATCH(B15353,Orders!$A$2:$A$8001,0)),7)</f>
        <v>2025-02</v>
      </c>
    </row>
    <row r="15354" customFormat="false" ht="15" hidden="false" customHeight="true" outlineLevel="0" collapsed="false">
      <c r="A15354" s="1" t="s">
        <v>25824</v>
      </c>
      <c r="B15354" s="1" t="s">
        <v>9950</v>
      </c>
      <c r="C15354" s="1" t="s">
        <v>1976</v>
      </c>
      <c r="D15354" s="1" t="n">
        <v>2</v>
      </c>
      <c r="E15354" s="16" t="n">
        <v>1603.35</v>
      </c>
      <c r="F15354" s="17" t="n">
        <v>0</v>
      </c>
      <c r="G15354" s="16" t="n">
        <v>3206.7</v>
      </c>
      <c r="I15354" s="1" t="str">
        <f aca="false">INDEX(Products!$C$2:$C$51,MATCH(C15354,Products!$A$2:$A$51,0))</f>
        <v>Beauty &amp; Personal Care</v>
      </c>
      <c r="J15354" s="1" t="str">
        <f aca="false">INDEX(Orders!$E$2:$E$8001,MATCH(B15354,Orders!$A$2:$A$8001,0))</f>
        <v>Delivered</v>
      </c>
      <c r="K15354" s="1" t="str">
        <f aca="false">LEFT(INDEX(Orders!$C$2:$C$8001,MATCH(B15354,Orders!$A$2:$A$8001,0)),7)</f>
        <v>2025-03</v>
      </c>
    </row>
    <row r="15355" customFormat="false" ht="15" hidden="false" customHeight="true" outlineLevel="0" collapsed="false">
      <c r="A15355" s="1" t="s">
        <v>25825</v>
      </c>
      <c r="B15355" s="1" t="s">
        <v>9950</v>
      </c>
      <c r="C15355" s="1" t="s">
        <v>1940</v>
      </c>
      <c r="D15355" s="1" t="n">
        <v>2</v>
      </c>
      <c r="E15355" s="16" t="n">
        <v>2374.52</v>
      </c>
      <c r="F15355" s="17" t="n">
        <v>0</v>
      </c>
      <c r="G15355" s="16" t="n">
        <v>4749.04</v>
      </c>
      <c r="I15355" s="1" t="str">
        <f aca="false">INDEX(Products!$C$2:$C$51,MATCH(C15355,Products!$A$2:$A$51,0))</f>
        <v>Fashion</v>
      </c>
      <c r="J15355" s="1" t="str">
        <f aca="false">INDEX(Orders!$E$2:$E$8001,MATCH(B15355,Orders!$A$2:$A$8001,0))</f>
        <v>Delivered</v>
      </c>
      <c r="K15355" s="1" t="str">
        <f aca="false">LEFT(INDEX(Orders!$C$2:$C$8001,MATCH(B15355,Orders!$A$2:$A$8001,0)),7)</f>
        <v>2025-03</v>
      </c>
    </row>
    <row r="15356" customFormat="false" ht="15" hidden="false" customHeight="true" outlineLevel="0" collapsed="false">
      <c r="A15356" s="1" t="s">
        <v>25826</v>
      </c>
      <c r="B15356" s="1" t="s">
        <v>9950</v>
      </c>
      <c r="C15356" s="1" t="s">
        <v>1969</v>
      </c>
      <c r="D15356" s="1" t="n">
        <v>1</v>
      </c>
      <c r="E15356" s="16" t="n">
        <v>9171.98</v>
      </c>
      <c r="F15356" s="17" t="n">
        <v>0</v>
      </c>
      <c r="G15356" s="16" t="n">
        <v>9171.98</v>
      </c>
      <c r="I15356" s="1" t="str">
        <f aca="false">INDEX(Products!$C$2:$C$51,MATCH(C15356,Products!$A$2:$A$51,0))</f>
        <v>Home &amp; Kitchen</v>
      </c>
      <c r="J15356" s="1" t="str">
        <f aca="false">INDEX(Orders!$E$2:$E$8001,MATCH(B15356,Orders!$A$2:$A$8001,0))</f>
        <v>Delivered</v>
      </c>
      <c r="K15356" s="1" t="str">
        <f aca="false">LEFT(INDEX(Orders!$C$2:$C$8001,MATCH(B15356,Orders!$A$2:$A$8001,0)),7)</f>
        <v>2025-03</v>
      </c>
    </row>
    <row r="15357" customFormat="false" ht="15" hidden="false" customHeight="true" outlineLevel="0" collapsed="false">
      <c r="A15357" s="1" t="s">
        <v>25827</v>
      </c>
      <c r="B15357" s="1" t="s">
        <v>9951</v>
      </c>
      <c r="C15357" s="1" t="s">
        <v>1940</v>
      </c>
      <c r="D15357" s="1" t="n">
        <v>3</v>
      </c>
      <c r="E15357" s="16" t="n">
        <v>2374.52</v>
      </c>
      <c r="F15357" s="17" t="n">
        <v>0.1</v>
      </c>
      <c r="G15357" s="16" t="n">
        <v>6411.2</v>
      </c>
      <c r="I15357" s="1" t="str">
        <f aca="false">INDEX(Products!$C$2:$C$51,MATCH(C15357,Products!$A$2:$A$51,0))</f>
        <v>Fashion</v>
      </c>
      <c r="J15357" s="1" t="str">
        <f aca="false">INDEX(Orders!$E$2:$E$8001,MATCH(B15357,Orders!$A$2:$A$8001,0))</f>
        <v>Delivered</v>
      </c>
      <c r="K15357" s="1" t="str">
        <f aca="false">LEFT(INDEX(Orders!$C$2:$C$8001,MATCH(B15357,Orders!$A$2:$A$8001,0)),7)</f>
        <v>2024-08</v>
      </c>
    </row>
    <row r="15358" customFormat="false" ht="15" hidden="false" customHeight="true" outlineLevel="0" collapsed="false">
      <c r="A15358" s="1" t="s">
        <v>25828</v>
      </c>
      <c r="B15358" s="1" t="s">
        <v>9951</v>
      </c>
      <c r="C15358" s="1" t="s">
        <v>2006</v>
      </c>
      <c r="D15358" s="1" t="n">
        <v>1</v>
      </c>
      <c r="E15358" s="16" t="n">
        <v>482.17</v>
      </c>
      <c r="F15358" s="17" t="n">
        <v>0</v>
      </c>
      <c r="G15358" s="16" t="n">
        <v>482.17</v>
      </c>
      <c r="I15358" s="1" t="str">
        <f aca="false">INDEX(Products!$C$2:$C$51,MATCH(C15358,Products!$A$2:$A$51,0))</f>
        <v>Books &amp; Stationery</v>
      </c>
      <c r="J15358" s="1" t="str">
        <f aca="false">INDEX(Orders!$E$2:$E$8001,MATCH(B15358,Orders!$A$2:$A$8001,0))</f>
        <v>Delivered</v>
      </c>
      <c r="K15358" s="1" t="str">
        <f aca="false">LEFT(INDEX(Orders!$C$2:$C$8001,MATCH(B15358,Orders!$A$2:$A$8001,0)),7)</f>
        <v>2024-08</v>
      </c>
    </row>
    <row r="15359" customFormat="false" ht="15" hidden="false" customHeight="true" outlineLevel="0" collapsed="false">
      <c r="A15359" s="1" t="s">
        <v>25829</v>
      </c>
      <c r="B15359" s="1" t="s">
        <v>9952</v>
      </c>
      <c r="C15359" s="1" t="s">
        <v>1997</v>
      </c>
      <c r="D15359" s="1" t="n">
        <v>1</v>
      </c>
      <c r="E15359" s="16" t="n">
        <v>311.15</v>
      </c>
      <c r="F15359" s="17" t="n">
        <v>0</v>
      </c>
      <c r="G15359" s="16" t="n">
        <v>311.15</v>
      </c>
      <c r="I15359" s="1" t="str">
        <f aca="false">INDEX(Products!$C$2:$C$51,MATCH(C15359,Products!$A$2:$A$51,0))</f>
        <v>Sports &amp; Fitness</v>
      </c>
      <c r="J15359" s="1" t="str">
        <f aca="false">INDEX(Orders!$E$2:$E$8001,MATCH(B15359,Orders!$A$2:$A$8001,0))</f>
        <v>Delivered</v>
      </c>
      <c r="K15359" s="1" t="str">
        <f aca="false">LEFT(INDEX(Orders!$C$2:$C$8001,MATCH(B15359,Orders!$A$2:$A$8001,0)),7)</f>
        <v>2025-12</v>
      </c>
    </row>
    <row r="15360" customFormat="false" ht="15" hidden="false" customHeight="true" outlineLevel="0" collapsed="false">
      <c r="A15360" s="1" t="s">
        <v>25830</v>
      </c>
      <c r="B15360" s="1" t="s">
        <v>9952</v>
      </c>
      <c r="C15360" s="1" t="s">
        <v>1940</v>
      </c>
      <c r="D15360" s="1" t="n">
        <v>2</v>
      </c>
      <c r="E15360" s="16" t="n">
        <v>2374.52</v>
      </c>
      <c r="F15360" s="17" t="n">
        <v>0.1</v>
      </c>
      <c r="G15360" s="16" t="n">
        <v>4274.14</v>
      </c>
      <c r="I15360" s="1" t="str">
        <f aca="false">INDEX(Products!$C$2:$C$51,MATCH(C15360,Products!$A$2:$A$51,0))</f>
        <v>Fashion</v>
      </c>
      <c r="J15360" s="1" t="str">
        <f aca="false">INDEX(Orders!$E$2:$E$8001,MATCH(B15360,Orders!$A$2:$A$8001,0))</f>
        <v>Delivered</v>
      </c>
      <c r="K15360" s="1" t="str">
        <f aca="false">LEFT(INDEX(Orders!$C$2:$C$8001,MATCH(B15360,Orders!$A$2:$A$8001,0)),7)</f>
        <v>2025-12</v>
      </c>
    </row>
    <row r="15361" customFormat="false" ht="15" hidden="false" customHeight="true" outlineLevel="0" collapsed="false">
      <c r="A15361" s="1" t="s">
        <v>25831</v>
      </c>
      <c r="B15361" s="1" t="s">
        <v>9952</v>
      </c>
      <c r="C15361" s="1" t="s">
        <v>1949</v>
      </c>
      <c r="D15361" s="1" t="n">
        <v>2</v>
      </c>
      <c r="E15361" s="16" t="n">
        <v>4185.64</v>
      </c>
      <c r="F15361" s="17" t="n">
        <v>0</v>
      </c>
      <c r="G15361" s="16" t="n">
        <v>8371.28</v>
      </c>
      <c r="I15361" s="1" t="str">
        <f aca="false">INDEX(Products!$C$2:$C$51,MATCH(C15361,Products!$A$2:$A$51,0))</f>
        <v>Fashion</v>
      </c>
      <c r="J15361" s="1" t="str">
        <f aca="false">INDEX(Orders!$E$2:$E$8001,MATCH(B15361,Orders!$A$2:$A$8001,0))</f>
        <v>Delivered</v>
      </c>
      <c r="K15361" s="1" t="str">
        <f aca="false">LEFT(INDEX(Orders!$C$2:$C$8001,MATCH(B15361,Orders!$A$2:$A$8001,0)),7)</f>
        <v>2025-12</v>
      </c>
    </row>
    <row r="15362" customFormat="false" ht="15" hidden="false" customHeight="true" outlineLevel="0" collapsed="false">
      <c r="A15362" s="1" t="s">
        <v>25832</v>
      </c>
      <c r="B15362" s="1" t="s">
        <v>9953</v>
      </c>
      <c r="C15362" s="1" t="s">
        <v>1998</v>
      </c>
      <c r="D15362" s="1" t="n">
        <v>1</v>
      </c>
      <c r="E15362" s="16" t="n">
        <v>1335.85</v>
      </c>
      <c r="F15362" s="17" t="n">
        <v>0</v>
      </c>
      <c r="G15362" s="16" t="n">
        <v>1335.85</v>
      </c>
      <c r="I15362" s="1" t="str">
        <f aca="false">INDEX(Products!$C$2:$C$51,MATCH(C15362,Products!$A$2:$A$51,0))</f>
        <v>Sports &amp; Fitness</v>
      </c>
      <c r="J15362" s="1" t="str">
        <f aca="false">INDEX(Orders!$E$2:$E$8001,MATCH(B15362,Orders!$A$2:$A$8001,0))</f>
        <v>Delivered</v>
      </c>
      <c r="K15362" s="1" t="str">
        <f aca="false">LEFT(INDEX(Orders!$C$2:$C$8001,MATCH(B15362,Orders!$A$2:$A$8001,0)),7)</f>
        <v>2025-05</v>
      </c>
    </row>
    <row r="15363" customFormat="false" ht="15" hidden="false" customHeight="true" outlineLevel="0" collapsed="false">
      <c r="A15363" s="1" t="s">
        <v>25833</v>
      </c>
      <c r="B15363" s="1" t="s">
        <v>9954</v>
      </c>
      <c r="C15363" s="1" t="s">
        <v>2006</v>
      </c>
      <c r="D15363" s="1" t="n">
        <v>3</v>
      </c>
      <c r="E15363" s="16" t="n">
        <v>482.17</v>
      </c>
      <c r="F15363" s="17" t="n">
        <v>0.05</v>
      </c>
      <c r="G15363" s="16" t="n">
        <v>1374.18</v>
      </c>
      <c r="I15363" s="1" t="str">
        <f aca="false">INDEX(Products!$C$2:$C$51,MATCH(C15363,Products!$A$2:$A$51,0))</f>
        <v>Books &amp; Stationery</v>
      </c>
      <c r="J15363" s="1" t="str">
        <f aca="false">INDEX(Orders!$E$2:$E$8001,MATCH(B15363,Orders!$A$2:$A$8001,0))</f>
        <v>Delivered</v>
      </c>
      <c r="K15363" s="1" t="str">
        <f aca="false">LEFT(INDEX(Orders!$C$2:$C$8001,MATCH(B15363,Orders!$A$2:$A$8001,0)),7)</f>
        <v>2024-07</v>
      </c>
    </row>
    <row r="15364" customFormat="false" ht="15" hidden="false" customHeight="true" outlineLevel="0" collapsed="false">
      <c r="A15364" s="1" t="s">
        <v>25834</v>
      </c>
      <c r="B15364" s="1" t="s">
        <v>9954</v>
      </c>
      <c r="C15364" s="1" t="s">
        <v>1976</v>
      </c>
      <c r="D15364" s="1" t="n">
        <v>1</v>
      </c>
      <c r="E15364" s="16" t="n">
        <v>1603.35</v>
      </c>
      <c r="F15364" s="17" t="n">
        <v>0</v>
      </c>
      <c r="G15364" s="16" t="n">
        <v>1603.35</v>
      </c>
      <c r="I15364" s="1" t="str">
        <f aca="false">INDEX(Products!$C$2:$C$51,MATCH(C15364,Products!$A$2:$A$51,0))</f>
        <v>Beauty &amp; Personal Care</v>
      </c>
      <c r="J15364" s="1" t="str">
        <f aca="false">INDEX(Orders!$E$2:$E$8001,MATCH(B15364,Orders!$A$2:$A$8001,0))</f>
        <v>Delivered</v>
      </c>
      <c r="K15364" s="1" t="str">
        <f aca="false">LEFT(INDEX(Orders!$C$2:$C$8001,MATCH(B15364,Orders!$A$2:$A$8001,0)),7)</f>
        <v>2024-07</v>
      </c>
    </row>
    <row r="15365" customFormat="false" ht="15" hidden="false" customHeight="true" outlineLevel="0" collapsed="false">
      <c r="A15365" s="1" t="s">
        <v>25835</v>
      </c>
      <c r="B15365" s="1" t="s">
        <v>9955</v>
      </c>
      <c r="C15365" s="1" t="s">
        <v>1940</v>
      </c>
      <c r="D15365" s="1" t="n">
        <v>1</v>
      </c>
      <c r="E15365" s="16" t="n">
        <v>2374.52</v>
      </c>
      <c r="F15365" s="17" t="n">
        <v>0</v>
      </c>
      <c r="G15365" s="16" t="n">
        <v>2374.52</v>
      </c>
      <c r="I15365" s="1" t="str">
        <f aca="false">INDEX(Products!$C$2:$C$51,MATCH(C15365,Products!$A$2:$A$51,0))</f>
        <v>Fashion</v>
      </c>
      <c r="J15365" s="1" t="str">
        <f aca="false">INDEX(Orders!$E$2:$E$8001,MATCH(B15365,Orders!$A$2:$A$8001,0))</f>
        <v>Delivered</v>
      </c>
      <c r="K15365" s="1" t="str">
        <f aca="false">LEFT(INDEX(Orders!$C$2:$C$8001,MATCH(B15365,Orders!$A$2:$A$8001,0)),7)</f>
        <v>2025-02</v>
      </c>
    </row>
    <row r="15366" customFormat="false" ht="15" hidden="false" customHeight="true" outlineLevel="0" collapsed="false">
      <c r="A15366" s="1" t="s">
        <v>25836</v>
      </c>
      <c r="B15366" s="1" t="s">
        <v>9956</v>
      </c>
      <c r="C15366" s="1" t="s">
        <v>2007</v>
      </c>
      <c r="D15366" s="1" t="n">
        <v>1</v>
      </c>
      <c r="E15366" s="16" t="n">
        <v>750.27</v>
      </c>
      <c r="F15366" s="17" t="n">
        <v>0.05</v>
      </c>
      <c r="G15366" s="16" t="n">
        <v>712.76</v>
      </c>
      <c r="I15366" s="1" t="str">
        <f aca="false">INDEX(Products!$C$2:$C$51,MATCH(C15366,Products!$A$2:$A$51,0))</f>
        <v>Books &amp; Stationery</v>
      </c>
      <c r="J15366" s="1" t="str">
        <f aca="false">INDEX(Orders!$E$2:$E$8001,MATCH(B15366,Orders!$A$2:$A$8001,0))</f>
        <v>Delivered</v>
      </c>
      <c r="K15366" s="1" t="str">
        <f aca="false">LEFT(INDEX(Orders!$C$2:$C$8001,MATCH(B15366,Orders!$A$2:$A$8001,0)),7)</f>
        <v>2025-10</v>
      </c>
    </row>
    <row r="15367" customFormat="false" ht="15" hidden="false" customHeight="true" outlineLevel="0" collapsed="false">
      <c r="A15367" s="1" t="s">
        <v>25837</v>
      </c>
      <c r="B15367" s="1" t="s">
        <v>9956</v>
      </c>
      <c r="C15367" s="1" t="s">
        <v>2004</v>
      </c>
      <c r="D15367" s="1" t="n">
        <v>1</v>
      </c>
      <c r="E15367" s="16" t="n">
        <v>645.89</v>
      </c>
      <c r="F15367" s="17" t="n">
        <v>0.1</v>
      </c>
      <c r="G15367" s="16" t="n">
        <v>581.3</v>
      </c>
      <c r="I15367" s="1" t="str">
        <f aca="false">INDEX(Products!$C$2:$C$51,MATCH(C15367,Products!$A$2:$A$51,0))</f>
        <v>Books &amp; Stationery</v>
      </c>
      <c r="J15367" s="1" t="str">
        <f aca="false">INDEX(Orders!$E$2:$E$8001,MATCH(B15367,Orders!$A$2:$A$8001,0))</f>
        <v>Delivered</v>
      </c>
      <c r="K15367" s="1" t="str">
        <f aca="false">LEFT(INDEX(Orders!$C$2:$C$8001,MATCH(B15367,Orders!$A$2:$A$8001,0)),7)</f>
        <v>2025-10</v>
      </c>
    </row>
    <row r="15368" customFormat="false" ht="15" hidden="false" customHeight="true" outlineLevel="0" collapsed="false">
      <c r="A15368" s="1" t="s">
        <v>25838</v>
      </c>
      <c r="B15368" s="1" t="s">
        <v>9957</v>
      </c>
      <c r="C15368" s="1" t="s">
        <v>1997</v>
      </c>
      <c r="D15368" s="1" t="n">
        <v>1</v>
      </c>
      <c r="E15368" s="16" t="n">
        <v>311.15</v>
      </c>
      <c r="F15368" s="17" t="n">
        <v>0</v>
      </c>
      <c r="G15368" s="16" t="n">
        <v>311.15</v>
      </c>
      <c r="I15368" s="1" t="str">
        <f aca="false">INDEX(Products!$C$2:$C$51,MATCH(C15368,Products!$A$2:$A$51,0))</f>
        <v>Sports &amp; Fitness</v>
      </c>
      <c r="J15368" s="1" t="str">
        <f aca="false">INDEX(Orders!$E$2:$E$8001,MATCH(B15368,Orders!$A$2:$A$8001,0))</f>
        <v>Delivered</v>
      </c>
      <c r="K15368" s="1" t="str">
        <f aca="false">LEFT(INDEX(Orders!$C$2:$C$8001,MATCH(B15368,Orders!$A$2:$A$8001,0)),7)</f>
        <v>2025-03</v>
      </c>
    </row>
    <row r="15369" customFormat="false" ht="15" hidden="false" customHeight="true" outlineLevel="0" collapsed="false">
      <c r="A15369" s="1" t="s">
        <v>25839</v>
      </c>
      <c r="B15369" s="1" t="s">
        <v>9958</v>
      </c>
      <c r="C15369" s="1" t="s">
        <v>2006</v>
      </c>
      <c r="D15369" s="1" t="n">
        <v>1</v>
      </c>
      <c r="E15369" s="16" t="n">
        <v>482.17</v>
      </c>
      <c r="F15369" s="17" t="n">
        <v>0</v>
      </c>
      <c r="G15369" s="16" t="n">
        <v>482.17</v>
      </c>
      <c r="I15369" s="1" t="str">
        <f aca="false">INDEX(Products!$C$2:$C$51,MATCH(C15369,Products!$A$2:$A$51,0))</f>
        <v>Books &amp; Stationery</v>
      </c>
      <c r="J15369" s="1" t="str">
        <f aca="false">INDEX(Orders!$E$2:$E$8001,MATCH(B15369,Orders!$A$2:$A$8001,0))</f>
        <v>Delivered</v>
      </c>
      <c r="K15369" s="1" t="str">
        <f aca="false">LEFT(INDEX(Orders!$C$2:$C$8001,MATCH(B15369,Orders!$A$2:$A$8001,0)),7)</f>
        <v>2024-11</v>
      </c>
    </row>
    <row r="15370" customFormat="false" ht="15" hidden="false" customHeight="true" outlineLevel="0" collapsed="false">
      <c r="A15370" s="1" t="s">
        <v>25840</v>
      </c>
      <c r="B15370" s="1" t="s">
        <v>9958</v>
      </c>
      <c r="C15370" s="1" t="s">
        <v>2007</v>
      </c>
      <c r="D15370" s="1" t="n">
        <v>1</v>
      </c>
      <c r="E15370" s="16" t="n">
        <v>750.27</v>
      </c>
      <c r="F15370" s="17" t="n">
        <v>0.1</v>
      </c>
      <c r="G15370" s="16" t="n">
        <v>675.24</v>
      </c>
      <c r="I15370" s="1" t="str">
        <f aca="false">INDEX(Products!$C$2:$C$51,MATCH(C15370,Products!$A$2:$A$51,0))</f>
        <v>Books &amp; Stationery</v>
      </c>
      <c r="J15370" s="1" t="str">
        <f aca="false">INDEX(Orders!$E$2:$E$8001,MATCH(B15370,Orders!$A$2:$A$8001,0))</f>
        <v>Delivered</v>
      </c>
      <c r="K15370" s="1" t="str">
        <f aca="false">LEFT(INDEX(Orders!$C$2:$C$8001,MATCH(B15370,Orders!$A$2:$A$8001,0)),7)</f>
        <v>2024-11</v>
      </c>
    </row>
    <row r="15371" customFormat="false" ht="15" hidden="false" customHeight="true" outlineLevel="0" collapsed="false">
      <c r="A15371" s="1" t="s">
        <v>25841</v>
      </c>
      <c r="B15371" s="1" t="s">
        <v>9959</v>
      </c>
      <c r="C15371" s="1" t="s">
        <v>1998</v>
      </c>
      <c r="D15371" s="1" t="n">
        <v>3</v>
      </c>
      <c r="E15371" s="16" t="n">
        <v>1335.85</v>
      </c>
      <c r="F15371" s="17" t="n">
        <v>0</v>
      </c>
      <c r="G15371" s="16" t="n">
        <v>4007.55</v>
      </c>
      <c r="I15371" s="1" t="str">
        <f aca="false">INDEX(Products!$C$2:$C$51,MATCH(C15371,Products!$A$2:$A$51,0))</f>
        <v>Sports &amp; Fitness</v>
      </c>
      <c r="J15371" s="1" t="str">
        <f aca="false">INDEX(Orders!$E$2:$E$8001,MATCH(B15371,Orders!$A$2:$A$8001,0))</f>
        <v>Delivered</v>
      </c>
      <c r="K15371" s="1" t="str">
        <f aca="false">LEFT(INDEX(Orders!$C$2:$C$8001,MATCH(B15371,Orders!$A$2:$A$8001,0)),7)</f>
        <v>2025-06</v>
      </c>
    </row>
    <row r="15372" customFormat="false" ht="15" hidden="false" customHeight="true" outlineLevel="0" collapsed="false">
      <c r="A15372" s="1" t="s">
        <v>25842</v>
      </c>
      <c r="B15372" s="1" t="s">
        <v>9959</v>
      </c>
      <c r="C15372" s="1" t="s">
        <v>1975</v>
      </c>
      <c r="D15372" s="1" t="n">
        <v>1</v>
      </c>
      <c r="E15372" s="16" t="n">
        <v>862.99</v>
      </c>
      <c r="F15372" s="17" t="n">
        <v>0</v>
      </c>
      <c r="G15372" s="16" t="n">
        <v>862.99</v>
      </c>
      <c r="I15372" s="1" t="str">
        <f aca="false">INDEX(Products!$C$2:$C$51,MATCH(C15372,Products!$A$2:$A$51,0))</f>
        <v>Beauty &amp; Personal Care</v>
      </c>
      <c r="J15372" s="1" t="str">
        <f aca="false">INDEX(Orders!$E$2:$E$8001,MATCH(B15372,Orders!$A$2:$A$8001,0))</f>
        <v>Delivered</v>
      </c>
      <c r="K15372" s="1" t="str">
        <f aca="false">LEFT(INDEX(Orders!$C$2:$C$8001,MATCH(B15372,Orders!$A$2:$A$8001,0)),7)</f>
        <v>2025-06</v>
      </c>
    </row>
    <row r="15373" customFormat="false" ht="15" hidden="false" customHeight="true" outlineLevel="0" collapsed="false">
      <c r="A15373" s="1" t="s">
        <v>25843</v>
      </c>
      <c r="B15373" s="1" t="s">
        <v>9960</v>
      </c>
      <c r="C15373" s="1" t="s">
        <v>1937</v>
      </c>
      <c r="D15373" s="1" t="n">
        <v>1</v>
      </c>
      <c r="E15373" s="16" t="n">
        <v>1364.75</v>
      </c>
      <c r="F15373" s="17" t="n">
        <v>0.2</v>
      </c>
      <c r="G15373" s="16" t="n">
        <v>1091.8</v>
      </c>
      <c r="I15373" s="1" t="str">
        <f aca="false">INDEX(Products!$C$2:$C$51,MATCH(C15373,Products!$A$2:$A$51,0))</f>
        <v>Fashion</v>
      </c>
      <c r="J15373" s="1" t="str">
        <f aca="false">INDEX(Orders!$E$2:$E$8001,MATCH(B15373,Orders!$A$2:$A$8001,0))</f>
        <v>Delivered</v>
      </c>
      <c r="K15373" s="1" t="str">
        <f aca="false">LEFT(INDEX(Orders!$C$2:$C$8001,MATCH(B15373,Orders!$A$2:$A$8001,0)),7)</f>
        <v>2025-01</v>
      </c>
    </row>
    <row r="15374" customFormat="false" ht="15" hidden="false" customHeight="true" outlineLevel="0" collapsed="false">
      <c r="A15374" s="1" t="s">
        <v>25844</v>
      </c>
      <c r="B15374" s="1" t="s">
        <v>9960</v>
      </c>
      <c r="C15374" s="1" t="s">
        <v>1969</v>
      </c>
      <c r="D15374" s="1" t="n">
        <v>1</v>
      </c>
      <c r="E15374" s="16" t="n">
        <v>9171.98</v>
      </c>
      <c r="F15374" s="17" t="n">
        <v>0</v>
      </c>
      <c r="G15374" s="16" t="n">
        <v>9171.98</v>
      </c>
      <c r="I15374" s="1" t="str">
        <f aca="false">INDEX(Products!$C$2:$C$51,MATCH(C15374,Products!$A$2:$A$51,0))</f>
        <v>Home &amp; Kitchen</v>
      </c>
      <c r="J15374" s="1" t="str">
        <f aca="false">INDEX(Orders!$E$2:$E$8001,MATCH(B15374,Orders!$A$2:$A$8001,0))</f>
        <v>Delivered</v>
      </c>
      <c r="K15374" s="1" t="str">
        <f aca="false">LEFT(INDEX(Orders!$C$2:$C$8001,MATCH(B15374,Orders!$A$2:$A$8001,0)),7)</f>
        <v>2025-01</v>
      </c>
    </row>
    <row r="15375" customFormat="false" ht="15" hidden="false" customHeight="true" outlineLevel="0" collapsed="false">
      <c r="A15375" s="1" t="s">
        <v>25845</v>
      </c>
      <c r="B15375" s="1" t="s">
        <v>9960</v>
      </c>
      <c r="C15375" s="1" t="s">
        <v>1997</v>
      </c>
      <c r="D15375" s="1" t="n">
        <v>1</v>
      </c>
      <c r="E15375" s="16" t="n">
        <v>311.15</v>
      </c>
      <c r="F15375" s="17" t="n">
        <v>0.15</v>
      </c>
      <c r="G15375" s="16" t="n">
        <v>264.48</v>
      </c>
      <c r="I15375" s="1" t="str">
        <f aca="false">INDEX(Products!$C$2:$C$51,MATCH(C15375,Products!$A$2:$A$51,0))</f>
        <v>Sports &amp; Fitness</v>
      </c>
      <c r="J15375" s="1" t="str">
        <f aca="false">INDEX(Orders!$E$2:$E$8001,MATCH(B15375,Orders!$A$2:$A$8001,0))</f>
        <v>Delivered</v>
      </c>
      <c r="K15375" s="1" t="str">
        <f aca="false">LEFT(INDEX(Orders!$C$2:$C$8001,MATCH(B15375,Orders!$A$2:$A$8001,0)),7)</f>
        <v>2025-01</v>
      </c>
    </row>
    <row r="15376" customFormat="false" ht="15" hidden="false" customHeight="true" outlineLevel="0" collapsed="false">
      <c r="A15376" s="1" t="s">
        <v>25846</v>
      </c>
      <c r="B15376" s="1" t="s">
        <v>9961</v>
      </c>
      <c r="C15376" s="1" t="s">
        <v>1997</v>
      </c>
      <c r="D15376" s="1" t="n">
        <v>1</v>
      </c>
      <c r="E15376" s="16" t="n">
        <v>311.15</v>
      </c>
      <c r="F15376" s="17" t="n">
        <v>0</v>
      </c>
      <c r="G15376" s="16" t="n">
        <v>311.15</v>
      </c>
      <c r="I15376" s="1" t="str">
        <f aca="false">INDEX(Products!$C$2:$C$51,MATCH(C15376,Products!$A$2:$A$51,0))</f>
        <v>Sports &amp; Fitness</v>
      </c>
      <c r="J15376" s="1" t="str">
        <f aca="false">INDEX(Orders!$E$2:$E$8001,MATCH(B15376,Orders!$A$2:$A$8001,0))</f>
        <v>Returned</v>
      </c>
      <c r="K15376" s="1" t="str">
        <f aca="false">LEFT(INDEX(Orders!$C$2:$C$8001,MATCH(B15376,Orders!$A$2:$A$8001,0)),7)</f>
        <v>2025-08</v>
      </c>
    </row>
    <row r="15377" customFormat="false" ht="15" hidden="false" customHeight="true" outlineLevel="0" collapsed="false">
      <c r="A15377" s="1" t="s">
        <v>25847</v>
      </c>
      <c r="B15377" s="1" t="s">
        <v>9961</v>
      </c>
      <c r="C15377" s="1" t="s">
        <v>1930</v>
      </c>
      <c r="D15377" s="1" t="n">
        <v>1</v>
      </c>
      <c r="E15377" s="16" t="n">
        <v>2398.35</v>
      </c>
      <c r="F15377" s="17" t="n">
        <v>0.05</v>
      </c>
      <c r="G15377" s="16" t="n">
        <v>2278.43</v>
      </c>
      <c r="I15377" s="1" t="str">
        <f aca="false">INDEX(Products!$C$2:$C$51,MATCH(C15377,Products!$A$2:$A$51,0))</f>
        <v>Electronics</v>
      </c>
      <c r="J15377" s="1" t="str">
        <f aca="false">INDEX(Orders!$E$2:$E$8001,MATCH(B15377,Orders!$A$2:$A$8001,0))</f>
        <v>Returned</v>
      </c>
      <c r="K15377" s="1" t="str">
        <f aca="false">LEFT(INDEX(Orders!$C$2:$C$8001,MATCH(B15377,Orders!$A$2:$A$8001,0)),7)</f>
        <v>2025-08</v>
      </c>
    </row>
    <row r="15378" customFormat="false" ht="15" hidden="false" customHeight="true" outlineLevel="0" collapsed="false">
      <c r="A15378" s="1" t="s">
        <v>25848</v>
      </c>
      <c r="B15378" s="1" t="s">
        <v>9961</v>
      </c>
      <c r="C15378" s="1" t="s">
        <v>1990</v>
      </c>
      <c r="D15378" s="1" t="n">
        <v>2</v>
      </c>
      <c r="E15378" s="16" t="n">
        <v>5311.32</v>
      </c>
      <c r="F15378" s="17" t="n">
        <v>0.1</v>
      </c>
      <c r="G15378" s="16" t="n">
        <v>9560.38</v>
      </c>
      <c r="I15378" s="1" t="str">
        <f aca="false">INDEX(Products!$C$2:$C$51,MATCH(C15378,Products!$A$2:$A$51,0))</f>
        <v>Sports &amp; Fitness</v>
      </c>
      <c r="J15378" s="1" t="str">
        <f aca="false">INDEX(Orders!$E$2:$E$8001,MATCH(B15378,Orders!$A$2:$A$8001,0))</f>
        <v>Returned</v>
      </c>
      <c r="K15378" s="1" t="str">
        <f aca="false">LEFT(INDEX(Orders!$C$2:$C$8001,MATCH(B15378,Orders!$A$2:$A$8001,0)),7)</f>
        <v>2025-08</v>
      </c>
    </row>
    <row r="15379" customFormat="false" ht="15" hidden="false" customHeight="true" outlineLevel="0" collapsed="false">
      <c r="A15379" s="1" t="s">
        <v>25849</v>
      </c>
      <c r="B15379" s="1" t="s">
        <v>9961</v>
      </c>
      <c r="C15379" s="1" t="s">
        <v>1928</v>
      </c>
      <c r="D15379" s="1" t="n">
        <v>1</v>
      </c>
      <c r="E15379" s="16" t="n">
        <v>657.82</v>
      </c>
      <c r="F15379" s="17" t="n">
        <v>0.05</v>
      </c>
      <c r="G15379" s="16" t="n">
        <v>624.93</v>
      </c>
      <c r="I15379" s="1" t="str">
        <f aca="false">INDEX(Products!$C$2:$C$51,MATCH(C15379,Products!$A$2:$A$51,0))</f>
        <v>Electronics</v>
      </c>
      <c r="J15379" s="1" t="str">
        <f aca="false">INDEX(Orders!$E$2:$E$8001,MATCH(B15379,Orders!$A$2:$A$8001,0))</f>
        <v>Returned</v>
      </c>
      <c r="K15379" s="1" t="str">
        <f aca="false">LEFT(INDEX(Orders!$C$2:$C$8001,MATCH(B15379,Orders!$A$2:$A$8001,0)),7)</f>
        <v>2025-08</v>
      </c>
    </row>
    <row r="15380" customFormat="false" ht="15" hidden="false" customHeight="true" outlineLevel="0" collapsed="false">
      <c r="A15380" s="1" t="s">
        <v>25850</v>
      </c>
      <c r="B15380" s="1" t="s">
        <v>9962</v>
      </c>
      <c r="C15380" s="1" t="s">
        <v>1977</v>
      </c>
      <c r="D15380" s="1" t="n">
        <v>2</v>
      </c>
      <c r="E15380" s="16" t="n">
        <v>2386.05</v>
      </c>
      <c r="F15380" s="17" t="n">
        <v>0.15</v>
      </c>
      <c r="G15380" s="16" t="n">
        <v>4056.29</v>
      </c>
      <c r="I15380" s="1" t="str">
        <f aca="false">INDEX(Products!$C$2:$C$51,MATCH(C15380,Products!$A$2:$A$51,0))</f>
        <v>Beauty &amp; Personal Care</v>
      </c>
      <c r="J15380" s="1" t="str">
        <f aca="false">INDEX(Orders!$E$2:$E$8001,MATCH(B15380,Orders!$A$2:$A$8001,0))</f>
        <v>Delivered</v>
      </c>
      <c r="K15380" s="1" t="str">
        <f aca="false">LEFT(INDEX(Orders!$C$2:$C$8001,MATCH(B15380,Orders!$A$2:$A$8001,0)),7)</f>
        <v>2025-11</v>
      </c>
    </row>
    <row r="15381" customFormat="false" ht="15" hidden="false" customHeight="true" outlineLevel="0" collapsed="false">
      <c r="A15381" s="1" t="s">
        <v>25851</v>
      </c>
      <c r="B15381" s="1" t="s">
        <v>9962</v>
      </c>
      <c r="C15381" s="1" t="s">
        <v>1997</v>
      </c>
      <c r="D15381" s="1" t="n">
        <v>1</v>
      </c>
      <c r="E15381" s="16" t="n">
        <v>311.15</v>
      </c>
      <c r="F15381" s="17" t="n">
        <v>0</v>
      </c>
      <c r="G15381" s="16" t="n">
        <v>311.15</v>
      </c>
      <c r="I15381" s="1" t="str">
        <f aca="false">INDEX(Products!$C$2:$C$51,MATCH(C15381,Products!$A$2:$A$51,0))</f>
        <v>Sports &amp; Fitness</v>
      </c>
      <c r="J15381" s="1" t="str">
        <f aca="false">INDEX(Orders!$E$2:$E$8001,MATCH(B15381,Orders!$A$2:$A$8001,0))</f>
        <v>Delivered</v>
      </c>
      <c r="K15381" s="1" t="str">
        <f aca="false">LEFT(INDEX(Orders!$C$2:$C$8001,MATCH(B15381,Orders!$A$2:$A$8001,0)),7)</f>
        <v>2025-11</v>
      </c>
    </row>
    <row r="15382" customFormat="false" ht="15" hidden="false" customHeight="true" outlineLevel="0" collapsed="false">
      <c r="A15382" s="1" t="s">
        <v>25852</v>
      </c>
      <c r="B15382" s="1" t="s">
        <v>9962</v>
      </c>
      <c r="C15382" s="1" t="s">
        <v>1990</v>
      </c>
      <c r="D15382" s="1" t="n">
        <v>1</v>
      </c>
      <c r="E15382" s="16" t="n">
        <v>5311.32</v>
      </c>
      <c r="F15382" s="17" t="n">
        <v>0</v>
      </c>
      <c r="G15382" s="16" t="n">
        <v>5311.32</v>
      </c>
      <c r="I15382" s="1" t="str">
        <f aca="false">INDEX(Products!$C$2:$C$51,MATCH(C15382,Products!$A$2:$A$51,0))</f>
        <v>Sports &amp; Fitness</v>
      </c>
      <c r="J15382" s="1" t="str">
        <f aca="false">INDEX(Orders!$E$2:$E$8001,MATCH(B15382,Orders!$A$2:$A$8001,0))</f>
        <v>Delivered</v>
      </c>
      <c r="K15382" s="1" t="str">
        <f aca="false">LEFT(INDEX(Orders!$C$2:$C$8001,MATCH(B15382,Orders!$A$2:$A$8001,0)),7)</f>
        <v>2025-11</v>
      </c>
    </row>
    <row r="15383" customFormat="false" ht="15" hidden="false" customHeight="true" outlineLevel="0" collapsed="false">
      <c r="A15383" s="1" t="s">
        <v>25853</v>
      </c>
      <c r="B15383" s="1" t="s">
        <v>9962</v>
      </c>
      <c r="C15383" s="1" t="s">
        <v>1941</v>
      </c>
      <c r="D15383" s="1" t="n">
        <v>1</v>
      </c>
      <c r="E15383" s="16" t="n">
        <v>2757.65</v>
      </c>
      <c r="F15383" s="17" t="n">
        <v>0.2</v>
      </c>
      <c r="G15383" s="16" t="n">
        <v>2206.12</v>
      </c>
      <c r="I15383" s="1" t="str">
        <f aca="false">INDEX(Products!$C$2:$C$51,MATCH(C15383,Products!$A$2:$A$51,0))</f>
        <v>Fashion</v>
      </c>
      <c r="J15383" s="1" t="str">
        <f aca="false">INDEX(Orders!$E$2:$E$8001,MATCH(B15383,Orders!$A$2:$A$8001,0))</f>
        <v>Delivered</v>
      </c>
      <c r="K15383" s="1" t="str">
        <f aca="false">LEFT(INDEX(Orders!$C$2:$C$8001,MATCH(B15383,Orders!$A$2:$A$8001,0)),7)</f>
        <v>2025-11</v>
      </c>
    </row>
    <row r="15384" customFormat="false" ht="15" hidden="false" customHeight="true" outlineLevel="0" collapsed="false">
      <c r="A15384" s="1" t="s">
        <v>25854</v>
      </c>
      <c r="B15384" s="1" t="s">
        <v>9963</v>
      </c>
      <c r="C15384" s="1" t="s">
        <v>2006</v>
      </c>
      <c r="D15384" s="1" t="n">
        <v>1</v>
      </c>
      <c r="E15384" s="16" t="n">
        <v>482.17</v>
      </c>
      <c r="F15384" s="17" t="n">
        <v>0.1</v>
      </c>
      <c r="G15384" s="16" t="n">
        <v>433.95</v>
      </c>
      <c r="I15384" s="1" t="str">
        <f aca="false">INDEX(Products!$C$2:$C$51,MATCH(C15384,Products!$A$2:$A$51,0))</f>
        <v>Books &amp; Stationery</v>
      </c>
      <c r="J15384" s="1" t="str">
        <f aca="false">INDEX(Orders!$E$2:$E$8001,MATCH(B15384,Orders!$A$2:$A$8001,0))</f>
        <v>Delivered</v>
      </c>
      <c r="K15384" s="1" t="str">
        <f aca="false">LEFT(INDEX(Orders!$C$2:$C$8001,MATCH(B15384,Orders!$A$2:$A$8001,0)),7)</f>
        <v>2025-11</v>
      </c>
    </row>
    <row r="15385" customFormat="false" ht="15" hidden="false" customHeight="true" outlineLevel="0" collapsed="false">
      <c r="A15385" s="1" t="s">
        <v>25855</v>
      </c>
      <c r="B15385" s="1" t="s">
        <v>9964</v>
      </c>
      <c r="C15385" s="1" t="s">
        <v>1990</v>
      </c>
      <c r="D15385" s="1" t="n">
        <v>2</v>
      </c>
      <c r="E15385" s="16" t="n">
        <v>5311.32</v>
      </c>
      <c r="F15385" s="17" t="n">
        <v>0</v>
      </c>
      <c r="G15385" s="16" t="n">
        <v>10622.64</v>
      </c>
      <c r="I15385" s="1" t="str">
        <f aca="false">INDEX(Products!$C$2:$C$51,MATCH(C15385,Products!$A$2:$A$51,0))</f>
        <v>Sports &amp; Fitness</v>
      </c>
      <c r="J15385" s="1" t="str">
        <f aca="false">INDEX(Orders!$E$2:$E$8001,MATCH(B15385,Orders!$A$2:$A$8001,0))</f>
        <v>Cancelled</v>
      </c>
      <c r="K15385" s="1" t="str">
        <f aca="false">LEFT(INDEX(Orders!$C$2:$C$8001,MATCH(B15385,Orders!$A$2:$A$8001,0)),7)</f>
        <v>2025-05</v>
      </c>
    </row>
    <row r="15386" customFormat="false" ht="15" hidden="false" customHeight="true" outlineLevel="0" collapsed="false">
      <c r="A15386" s="1" t="s">
        <v>25856</v>
      </c>
      <c r="B15386" s="1" t="s">
        <v>9965</v>
      </c>
      <c r="C15386" s="1" t="s">
        <v>2007</v>
      </c>
      <c r="D15386" s="1" t="n">
        <v>1</v>
      </c>
      <c r="E15386" s="16" t="n">
        <v>750.27</v>
      </c>
      <c r="F15386" s="17" t="n">
        <v>0</v>
      </c>
      <c r="G15386" s="16" t="n">
        <v>750.27</v>
      </c>
      <c r="I15386" s="1" t="str">
        <f aca="false">INDEX(Products!$C$2:$C$51,MATCH(C15386,Products!$A$2:$A$51,0))</f>
        <v>Books &amp; Stationery</v>
      </c>
      <c r="J15386" s="1" t="str">
        <f aca="false">INDEX(Orders!$E$2:$E$8001,MATCH(B15386,Orders!$A$2:$A$8001,0))</f>
        <v>Delivered</v>
      </c>
      <c r="K15386" s="1" t="str">
        <f aca="false">LEFT(INDEX(Orders!$C$2:$C$8001,MATCH(B15386,Orders!$A$2:$A$8001,0)),7)</f>
        <v>2025-03</v>
      </c>
    </row>
    <row r="15387" customFormat="false" ht="15" hidden="false" customHeight="true" outlineLevel="0" collapsed="false">
      <c r="A15387" s="1" t="s">
        <v>25857</v>
      </c>
      <c r="B15387" s="1" t="s">
        <v>9966</v>
      </c>
      <c r="C15387" s="1" t="s">
        <v>1997</v>
      </c>
      <c r="D15387" s="1" t="n">
        <v>1</v>
      </c>
      <c r="E15387" s="16" t="n">
        <v>311.15</v>
      </c>
      <c r="F15387" s="17" t="n">
        <v>0</v>
      </c>
      <c r="G15387" s="16" t="n">
        <v>311.15</v>
      </c>
      <c r="I15387" s="1" t="str">
        <f aca="false">INDEX(Products!$C$2:$C$51,MATCH(C15387,Products!$A$2:$A$51,0))</f>
        <v>Sports &amp; Fitness</v>
      </c>
      <c r="J15387" s="1" t="str">
        <f aca="false">INDEX(Orders!$E$2:$E$8001,MATCH(B15387,Orders!$A$2:$A$8001,0))</f>
        <v>Delivered</v>
      </c>
      <c r="K15387" s="1" t="str">
        <f aca="false">LEFT(INDEX(Orders!$C$2:$C$8001,MATCH(B15387,Orders!$A$2:$A$8001,0)),7)</f>
        <v>2024-10</v>
      </c>
    </row>
    <row r="15388" customFormat="false" ht="15" hidden="false" customHeight="true" outlineLevel="0" collapsed="false">
      <c r="A15388" s="1" t="s">
        <v>25858</v>
      </c>
      <c r="B15388" s="1" t="s">
        <v>9966</v>
      </c>
      <c r="C15388" s="1" t="s">
        <v>1931</v>
      </c>
      <c r="D15388" s="1" t="n">
        <v>1</v>
      </c>
      <c r="E15388" s="16" t="n">
        <v>1111.28</v>
      </c>
      <c r="F15388" s="17" t="n">
        <v>0</v>
      </c>
      <c r="G15388" s="16" t="n">
        <v>1111.28</v>
      </c>
      <c r="I15388" s="1" t="str">
        <f aca="false">INDEX(Products!$C$2:$C$51,MATCH(C15388,Products!$A$2:$A$51,0))</f>
        <v>Electronics</v>
      </c>
      <c r="J15388" s="1" t="str">
        <f aca="false">INDEX(Orders!$E$2:$E$8001,MATCH(B15388,Orders!$A$2:$A$8001,0))</f>
        <v>Delivered</v>
      </c>
      <c r="K15388" s="1" t="str">
        <f aca="false">LEFT(INDEX(Orders!$C$2:$C$8001,MATCH(B15388,Orders!$A$2:$A$8001,0)),7)</f>
        <v>2024-10</v>
      </c>
    </row>
    <row r="15389" customFormat="false" ht="15" hidden="false" customHeight="true" outlineLevel="0" collapsed="false">
      <c r="A15389" s="1" t="s">
        <v>25859</v>
      </c>
      <c r="B15389" s="1" t="s">
        <v>9966</v>
      </c>
      <c r="C15389" s="1" t="s">
        <v>1940</v>
      </c>
      <c r="D15389" s="1" t="n">
        <v>1</v>
      </c>
      <c r="E15389" s="16" t="n">
        <v>2374.52</v>
      </c>
      <c r="F15389" s="17" t="n">
        <v>0.2</v>
      </c>
      <c r="G15389" s="16" t="n">
        <v>1899.62</v>
      </c>
      <c r="I15389" s="1" t="str">
        <f aca="false">INDEX(Products!$C$2:$C$51,MATCH(C15389,Products!$A$2:$A$51,0))</f>
        <v>Fashion</v>
      </c>
      <c r="J15389" s="1" t="str">
        <f aca="false">INDEX(Orders!$E$2:$E$8001,MATCH(B15389,Orders!$A$2:$A$8001,0))</f>
        <v>Delivered</v>
      </c>
      <c r="K15389" s="1" t="str">
        <f aca="false">LEFT(INDEX(Orders!$C$2:$C$8001,MATCH(B15389,Orders!$A$2:$A$8001,0)),7)</f>
        <v>2024-10</v>
      </c>
    </row>
    <row r="15390" customFormat="false" ht="15" hidden="false" customHeight="true" outlineLevel="0" collapsed="false">
      <c r="A15390" s="1" t="s">
        <v>25860</v>
      </c>
      <c r="B15390" s="1" t="s">
        <v>9966</v>
      </c>
      <c r="C15390" s="1" t="s">
        <v>1937</v>
      </c>
      <c r="D15390" s="1" t="n">
        <v>1</v>
      </c>
      <c r="E15390" s="16" t="n">
        <v>1364.75</v>
      </c>
      <c r="F15390" s="17" t="n">
        <v>0.05</v>
      </c>
      <c r="G15390" s="16" t="n">
        <v>1296.51</v>
      </c>
      <c r="I15390" s="1" t="str">
        <f aca="false">INDEX(Products!$C$2:$C$51,MATCH(C15390,Products!$A$2:$A$51,0))</f>
        <v>Fashion</v>
      </c>
      <c r="J15390" s="1" t="str">
        <f aca="false">INDEX(Orders!$E$2:$E$8001,MATCH(B15390,Orders!$A$2:$A$8001,0))</f>
        <v>Delivered</v>
      </c>
      <c r="K15390" s="1" t="str">
        <f aca="false">LEFT(INDEX(Orders!$C$2:$C$8001,MATCH(B15390,Orders!$A$2:$A$8001,0)),7)</f>
        <v>2024-10</v>
      </c>
    </row>
    <row r="15391" customFormat="false" ht="15" hidden="false" customHeight="true" outlineLevel="0" collapsed="false">
      <c r="A15391" s="1" t="s">
        <v>25861</v>
      </c>
      <c r="B15391" s="1" t="s">
        <v>9967</v>
      </c>
      <c r="C15391" s="1" t="s">
        <v>1930</v>
      </c>
      <c r="D15391" s="1" t="n">
        <v>1</v>
      </c>
      <c r="E15391" s="16" t="n">
        <v>2398.35</v>
      </c>
      <c r="F15391" s="17" t="n">
        <v>0.1</v>
      </c>
      <c r="G15391" s="16" t="n">
        <v>2158.52</v>
      </c>
      <c r="I15391" s="1" t="str">
        <f aca="false">INDEX(Products!$C$2:$C$51,MATCH(C15391,Products!$A$2:$A$51,0))</f>
        <v>Electronics</v>
      </c>
      <c r="J15391" s="1" t="str">
        <f aca="false">INDEX(Orders!$E$2:$E$8001,MATCH(B15391,Orders!$A$2:$A$8001,0))</f>
        <v>Delivered</v>
      </c>
      <c r="K15391" s="1" t="str">
        <f aca="false">LEFT(INDEX(Orders!$C$2:$C$8001,MATCH(B15391,Orders!$A$2:$A$8001,0)),7)</f>
        <v>2025-10</v>
      </c>
    </row>
    <row r="15392" customFormat="false" ht="15" hidden="false" customHeight="true" outlineLevel="0" collapsed="false">
      <c r="A15392" s="1" t="s">
        <v>25862</v>
      </c>
      <c r="B15392" s="1" t="s">
        <v>9967</v>
      </c>
      <c r="C15392" s="1" t="s">
        <v>2006</v>
      </c>
      <c r="D15392" s="1" t="n">
        <v>1</v>
      </c>
      <c r="E15392" s="16" t="n">
        <v>482.17</v>
      </c>
      <c r="F15392" s="17" t="n">
        <v>0</v>
      </c>
      <c r="G15392" s="16" t="n">
        <v>482.17</v>
      </c>
      <c r="I15392" s="1" t="str">
        <f aca="false">INDEX(Products!$C$2:$C$51,MATCH(C15392,Products!$A$2:$A$51,0))</f>
        <v>Books &amp; Stationery</v>
      </c>
      <c r="J15392" s="1" t="str">
        <f aca="false">INDEX(Orders!$E$2:$E$8001,MATCH(B15392,Orders!$A$2:$A$8001,0))</f>
        <v>Delivered</v>
      </c>
      <c r="K15392" s="1" t="str">
        <f aca="false">LEFT(INDEX(Orders!$C$2:$C$8001,MATCH(B15392,Orders!$A$2:$A$8001,0)),7)</f>
        <v>2025-10</v>
      </c>
    </row>
    <row r="15393" customFormat="false" ht="15" hidden="false" customHeight="true" outlineLevel="0" collapsed="false">
      <c r="A15393" s="1" t="s">
        <v>25863</v>
      </c>
      <c r="B15393" s="1" t="s">
        <v>9968</v>
      </c>
      <c r="C15393" s="1" t="s">
        <v>2006</v>
      </c>
      <c r="D15393" s="1" t="n">
        <v>1</v>
      </c>
      <c r="E15393" s="16" t="n">
        <v>482.17</v>
      </c>
      <c r="F15393" s="17" t="n">
        <v>0.05</v>
      </c>
      <c r="G15393" s="16" t="n">
        <v>458.06</v>
      </c>
      <c r="I15393" s="1" t="str">
        <f aca="false">INDEX(Products!$C$2:$C$51,MATCH(C15393,Products!$A$2:$A$51,0))</f>
        <v>Books &amp; Stationery</v>
      </c>
      <c r="J15393" s="1" t="str">
        <f aca="false">INDEX(Orders!$E$2:$E$8001,MATCH(B15393,Orders!$A$2:$A$8001,0))</f>
        <v>Returned</v>
      </c>
      <c r="K15393" s="1" t="str">
        <f aca="false">LEFT(INDEX(Orders!$C$2:$C$8001,MATCH(B15393,Orders!$A$2:$A$8001,0)),7)</f>
        <v>2025-12</v>
      </c>
    </row>
    <row r="15394" customFormat="false" ht="15" hidden="false" customHeight="true" outlineLevel="0" collapsed="false">
      <c r="A15394" s="1" t="s">
        <v>25864</v>
      </c>
      <c r="B15394" s="1" t="s">
        <v>9968</v>
      </c>
      <c r="C15394" s="1" t="s">
        <v>1930</v>
      </c>
      <c r="D15394" s="1" t="n">
        <v>3</v>
      </c>
      <c r="E15394" s="16" t="n">
        <v>2398.35</v>
      </c>
      <c r="F15394" s="17" t="n">
        <v>0.1</v>
      </c>
      <c r="G15394" s="16" t="n">
        <v>6475.54</v>
      </c>
      <c r="I15394" s="1" t="str">
        <f aca="false">INDEX(Products!$C$2:$C$51,MATCH(C15394,Products!$A$2:$A$51,0))</f>
        <v>Electronics</v>
      </c>
      <c r="J15394" s="1" t="str">
        <f aca="false">INDEX(Orders!$E$2:$E$8001,MATCH(B15394,Orders!$A$2:$A$8001,0))</f>
        <v>Returned</v>
      </c>
      <c r="K15394" s="1" t="str">
        <f aca="false">LEFT(INDEX(Orders!$C$2:$C$8001,MATCH(B15394,Orders!$A$2:$A$8001,0)),7)</f>
        <v>2025-12</v>
      </c>
    </row>
    <row r="15395" customFormat="false" ht="15" hidden="false" customHeight="true" outlineLevel="0" collapsed="false">
      <c r="A15395" s="1" t="s">
        <v>25865</v>
      </c>
      <c r="B15395" s="1" t="s">
        <v>9969</v>
      </c>
      <c r="C15395" s="1" t="s">
        <v>1959</v>
      </c>
      <c r="D15395" s="1" t="n">
        <v>1</v>
      </c>
      <c r="E15395" s="16" t="n">
        <v>2142.79</v>
      </c>
      <c r="F15395" s="17" t="n">
        <v>0</v>
      </c>
      <c r="G15395" s="16" t="n">
        <v>2142.79</v>
      </c>
      <c r="I15395" s="1" t="str">
        <f aca="false">INDEX(Products!$C$2:$C$51,MATCH(C15395,Products!$A$2:$A$51,0))</f>
        <v>Home &amp; Kitchen</v>
      </c>
      <c r="J15395" s="1" t="str">
        <f aca="false">INDEX(Orders!$E$2:$E$8001,MATCH(B15395,Orders!$A$2:$A$8001,0))</f>
        <v>Cancelled</v>
      </c>
      <c r="K15395" s="1" t="str">
        <f aca="false">LEFT(INDEX(Orders!$C$2:$C$8001,MATCH(B15395,Orders!$A$2:$A$8001,0)),7)</f>
        <v>2024-07</v>
      </c>
    </row>
    <row r="15396" customFormat="false" ht="15" hidden="false" customHeight="true" outlineLevel="0" collapsed="false">
      <c r="A15396" s="1" t="s">
        <v>25866</v>
      </c>
      <c r="B15396" s="1" t="s">
        <v>9969</v>
      </c>
      <c r="C15396" s="1" t="s">
        <v>1961</v>
      </c>
      <c r="D15396" s="1" t="n">
        <v>2</v>
      </c>
      <c r="E15396" s="16" t="n">
        <v>3493.68</v>
      </c>
      <c r="F15396" s="17" t="n">
        <v>0.1</v>
      </c>
      <c r="G15396" s="16" t="n">
        <v>6288.62</v>
      </c>
      <c r="I15396" s="1" t="str">
        <f aca="false">INDEX(Products!$C$2:$C$51,MATCH(C15396,Products!$A$2:$A$51,0))</f>
        <v>Home &amp; Kitchen</v>
      </c>
      <c r="J15396" s="1" t="str">
        <f aca="false">INDEX(Orders!$E$2:$E$8001,MATCH(B15396,Orders!$A$2:$A$8001,0))</f>
        <v>Cancelled</v>
      </c>
      <c r="K15396" s="1" t="str">
        <f aca="false">LEFT(INDEX(Orders!$C$2:$C$8001,MATCH(B15396,Orders!$A$2:$A$8001,0)),7)</f>
        <v>2024-07</v>
      </c>
    </row>
    <row r="15397" customFormat="false" ht="15" hidden="false" customHeight="true" outlineLevel="0" collapsed="false">
      <c r="A15397" s="1" t="s">
        <v>25867</v>
      </c>
      <c r="B15397" s="1" t="s">
        <v>9969</v>
      </c>
      <c r="C15397" s="1" t="s">
        <v>1930</v>
      </c>
      <c r="D15397" s="1" t="n">
        <v>2</v>
      </c>
      <c r="E15397" s="16" t="n">
        <v>2398.35</v>
      </c>
      <c r="F15397" s="17" t="n">
        <v>0.1</v>
      </c>
      <c r="G15397" s="16" t="n">
        <v>4317.03</v>
      </c>
      <c r="I15397" s="1" t="str">
        <f aca="false">INDEX(Products!$C$2:$C$51,MATCH(C15397,Products!$A$2:$A$51,0))</f>
        <v>Electronics</v>
      </c>
      <c r="J15397" s="1" t="str">
        <f aca="false">INDEX(Orders!$E$2:$E$8001,MATCH(B15397,Orders!$A$2:$A$8001,0))</f>
        <v>Cancelled</v>
      </c>
      <c r="K15397" s="1" t="str">
        <f aca="false">LEFT(INDEX(Orders!$C$2:$C$8001,MATCH(B15397,Orders!$A$2:$A$8001,0)),7)</f>
        <v>2024-07</v>
      </c>
    </row>
    <row r="15398" customFormat="false" ht="15" hidden="false" customHeight="true" outlineLevel="0" collapsed="false">
      <c r="A15398" s="1" t="s">
        <v>25868</v>
      </c>
      <c r="B15398" s="1" t="s">
        <v>9970</v>
      </c>
      <c r="C15398" s="1" t="s">
        <v>1953</v>
      </c>
      <c r="D15398" s="1" t="n">
        <v>1</v>
      </c>
      <c r="E15398" s="16" t="n">
        <v>4914.12</v>
      </c>
      <c r="F15398" s="17" t="n">
        <v>0.15</v>
      </c>
      <c r="G15398" s="16" t="n">
        <v>4177</v>
      </c>
      <c r="I15398" s="1" t="str">
        <f aca="false">INDEX(Products!$C$2:$C$51,MATCH(C15398,Products!$A$2:$A$51,0))</f>
        <v>Fashion</v>
      </c>
      <c r="J15398" s="1" t="str">
        <f aca="false">INDEX(Orders!$E$2:$E$8001,MATCH(B15398,Orders!$A$2:$A$8001,0))</f>
        <v>Delivered</v>
      </c>
      <c r="K15398" s="1" t="str">
        <f aca="false">LEFT(INDEX(Orders!$C$2:$C$8001,MATCH(B15398,Orders!$A$2:$A$8001,0)),7)</f>
        <v>2024-12</v>
      </c>
    </row>
    <row r="15399" customFormat="false" ht="15" hidden="false" customHeight="true" outlineLevel="0" collapsed="false">
      <c r="A15399" s="1" t="s">
        <v>25869</v>
      </c>
      <c r="B15399" s="1" t="s">
        <v>9970</v>
      </c>
      <c r="C15399" s="1" t="s">
        <v>1990</v>
      </c>
      <c r="D15399" s="1" t="n">
        <v>2</v>
      </c>
      <c r="E15399" s="16" t="n">
        <v>5311.32</v>
      </c>
      <c r="F15399" s="17" t="n">
        <v>0</v>
      </c>
      <c r="G15399" s="16" t="n">
        <v>10622.64</v>
      </c>
      <c r="I15399" s="1" t="str">
        <f aca="false">INDEX(Products!$C$2:$C$51,MATCH(C15399,Products!$A$2:$A$51,0))</f>
        <v>Sports &amp; Fitness</v>
      </c>
      <c r="J15399" s="1" t="str">
        <f aca="false">INDEX(Orders!$E$2:$E$8001,MATCH(B15399,Orders!$A$2:$A$8001,0))</f>
        <v>Delivered</v>
      </c>
      <c r="K15399" s="1" t="str">
        <f aca="false">LEFT(INDEX(Orders!$C$2:$C$8001,MATCH(B15399,Orders!$A$2:$A$8001,0)),7)</f>
        <v>2024-12</v>
      </c>
    </row>
    <row r="15400" customFormat="false" ht="15" hidden="false" customHeight="true" outlineLevel="0" collapsed="false">
      <c r="A15400" s="1" t="s">
        <v>25870</v>
      </c>
      <c r="B15400" s="1" t="s">
        <v>9971</v>
      </c>
      <c r="C15400" s="1" t="s">
        <v>2006</v>
      </c>
      <c r="D15400" s="1" t="n">
        <v>1</v>
      </c>
      <c r="E15400" s="16" t="n">
        <v>482.17</v>
      </c>
      <c r="F15400" s="17" t="n">
        <v>0</v>
      </c>
      <c r="G15400" s="16" t="n">
        <v>482.17</v>
      </c>
      <c r="I15400" s="1" t="str">
        <f aca="false">INDEX(Products!$C$2:$C$51,MATCH(C15400,Products!$A$2:$A$51,0))</f>
        <v>Books &amp; Stationery</v>
      </c>
      <c r="J15400" s="1" t="str">
        <f aca="false">INDEX(Orders!$E$2:$E$8001,MATCH(B15400,Orders!$A$2:$A$8001,0))</f>
        <v>Delivered</v>
      </c>
      <c r="K15400" s="1" t="str">
        <f aca="false">LEFT(INDEX(Orders!$C$2:$C$8001,MATCH(B15400,Orders!$A$2:$A$8001,0)),7)</f>
        <v>2024-09</v>
      </c>
    </row>
    <row r="15401" customFormat="false" ht="15" hidden="false" customHeight="true" outlineLevel="0" collapsed="false">
      <c r="A15401" s="1" t="s">
        <v>25871</v>
      </c>
      <c r="B15401" s="1" t="s">
        <v>9971</v>
      </c>
      <c r="C15401" s="1" t="s">
        <v>1940</v>
      </c>
      <c r="D15401" s="1" t="n">
        <v>1</v>
      </c>
      <c r="E15401" s="16" t="n">
        <v>2374.52</v>
      </c>
      <c r="F15401" s="17" t="n">
        <v>0.05</v>
      </c>
      <c r="G15401" s="16" t="n">
        <v>2255.79</v>
      </c>
      <c r="I15401" s="1" t="str">
        <f aca="false">INDEX(Products!$C$2:$C$51,MATCH(C15401,Products!$A$2:$A$51,0))</f>
        <v>Fashion</v>
      </c>
      <c r="J15401" s="1" t="str">
        <f aca="false">INDEX(Orders!$E$2:$E$8001,MATCH(B15401,Orders!$A$2:$A$8001,0))</f>
        <v>Delivered</v>
      </c>
      <c r="K15401" s="1" t="str">
        <f aca="false">LEFT(INDEX(Orders!$C$2:$C$8001,MATCH(B15401,Orders!$A$2:$A$8001,0)),7)</f>
        <v>2024-09</v>
      </c>
    </row>
    <row r="15402" customFormat="false" ht="15" hidden="false" customHeight="true" outlineLevel="0" collapsed="false">
      <c r="A15402" s="1" t="s">
        <v>25872</v>
      </c>
      <c r="B15402" s="1" t="s">
        <v>9972</v>
      </c>
      <c r="C15402" s="1" t="s">
        <v>1945</v>
      </c>
      <c r="D15402" s="1" t="n">
        <v>1</v>
      </c>
      <c r="E15402" s="16" t="n">
        <v>2390.13</v>
      </c>
      <c r="F15402" s="17" t="n">
        <v>0.15</v>
      </c>
      <c r="G15402" s="16" t="n">
        <v>2031.61</v>
      </c>
      <c r="I15402" s="1" t="str">
        <f aca="false">INDEX(Products!$C$2:$C$51,MATCH(C15402,Products!$A$2:$A$51,0))</f>
        <v>Fashion</v>
      </c>
      <c r="J15402" s="1" t="str">
        <f aca="false">INDEX(Orders!$E$2:$E$8001,MATCH(B15402,Orders!$A$2:$A$8001,0))</f>
        <v>Returned</v>
      </c>
      <c r="K15402" s="1" t="str">
        <f aca="false">LEFT(INDEX(Orders!$C$2:$C$8001,MATCH(B15402,Orders!$A$2:$A$8001,0)),7)</f>
        <v>2024-12</v>
      </c>
    </row>
    <row r="15403" customFormat="false" ht="15" hidden="false" customHeight="true" outlineLevel="0" collapsed="false">
      <c r="A15403" s="1" t="s">
        <v>25873</v>
      </c>
      <c r="B15403" s="1" t="s">
        <v>9973</v>
      </c>
      <c r="C15403" s="1" t="s">
        <v>1971</v>
      </c>
      <c r="D15403" s="1" t="n">
        <v>1</v>
      </c>
      <c r="E15403" s="16" t="n">
        <v>2073.63</v>
      </c>
      <c r="F15403" s="17" t="n">
        <v>0.05</v>
      </c>
      <c r="G15403" s="16" t="n">
        <v>1969.95</v>
      </c>
      <c r="I15403" s="1" t="str">
        <f aca="false">INDEX(Products!$C$2:$C$51,MATCH(C15403,Products!$A$2:$A$51,0))</f>
        <v>Home &amp; Kitchen</v>
      </c>
      <c r="J15403" s="1" t="str">
        <f aca="false">INDEX(Orders!$E$2:$E$8001,MATCH(B15403,Orders!$A$2:$A$8001,0))</f>
        <v>Delivered</v>
      </c>
      <c r="K15403" s="1" t="str">
        <f aca="false">LEFT(INDEX(Orders!$C$2:$C$8001,MATCH(B15403,Orders!$A$2:$A$8001,0)),7)</f>
        <v>2024-02</v>
      </c>
    </row>
    <row r="15404" customFormat="false" ht="15" hidden="false" customHeight="true" outlineLevel="0" collapsed="false">
      <c r="A15404" s="1" t="s">
        <v>25874</v>
      </c>
      <c r="B15404" s="1" t="s">
        <v>9973</v>
      </c>
      <c r="C15404" s="1" t="s">
        <v>1930</v>
      </c>
      <c r="D15404" s="1" t="n">
        <v>1</v>
      </c>
      <c r="E15404" s="16" t="n">
        <v>2398.35</v>
      </c>
      <c r="F15404" s="17" t="n">
        <v>0</v>
      </c>
      <c r="G15404" s="16" t="n">
        <v>2398.35</v>
      </c>
      <c r="I15404" s="1" t="str">
        <f aca="false">INDEX(Products!$C$2:$C$51,MATCH(C15404,Products!$A$2:$A$51,0))</f>
        <v>Electronics</v>
      </c>
      <c r="J15404" s="1" t="str">
        <f aca="false">INDEX(Orders!$E$2:$E$8001,MATCH(B15404,Orders!$A$2:$A$8001,0))</f>
        <v>Delivered</v>
      </c>
      <c r="K15404" s="1" t="str">
        <f aca="false">LEFT(INDEX(Orders!$C$2:$C$8001,MATCH(B15404,Orders!$A$2:$A$8001,0)),7)</f>
        <v>2024-02</v>
      </c>
    </row>
    <row r="15405" customFormat="false" ht="15" hidden="false" customHeight="true" outlineLevel="0" collapsed="false">
      <c r="A15405" s="1" t="s">
        <v>25875</v>
      </c>
      <c r="B15405" s="1" t="s">
        <v>9974</v>
      </c>
      <c r="C15405" s="1" t="s">
        <v>1961</v>
      </c>
      <c r="D15405" s="1" t="n">
        <v>1</v>
      </c>
      <c r="E15405" s="16" t="n">
        <v>3493.68</v>
      </c>
      <c r="F15405" s="17" t="n">
        <v>0.05</v>
      </c>
      <c r="G15405" s="16" t="n">
        <v>3319</v>
      </c>
      <c r="I15405" s="1" t="str">
        <f aca="false">INDEX(Products!$C$2:$C$51,MATCH(C15405,Products!$A$2:$A$51,0))</f>
        <v>Home &amp; Kitchen</v>
      </c>
      <c r="J15405" s="1" t="str">
        <f aca="false">INDEX(Orders!$E$2:$E$8001,MATCH(B15405,Orders!$A$2:$A$8001,0))</f>
        <v>Cancelled</v>
      </c>
      <c r="K15405" s="1" t="str">
        <f aca="false">LEFT(INDEX(Orders!$C$2:$C$8001,MATCH(B15405,Orders!$A$2:$A$8001,0)),7)</f>
        <v>2025-06</v>
      </c>
    </row>
    <row r="15406" customFormat="false" ht="15" hidden="false" customHeight="true" outlineLevel="0" collapsed="false">
      <c r="A15406" s="1" t="s">
        <v>25876</v>
      </c>
      <c r="B15406" s="1" t="s">
        <v>9974</v>
      </c>
      <c r="C15406" s="1" t="s">
        <v>1990</v>
      </c>
      <c r="D15406" s="1" t="n">
        <v>1</v>
      </c>
      <c r="E15406" s="16" t="n">
        <v>5311.32</v>
      </c>
      <c r="F15406" s="17" t="n">
        <v>0.15</v>
      </c>
      <c r="G15406" s="16" t="n">
        <v>4514.62</v>
      </c>
      <c r="I15406" s="1" t="str">
        <f aca="false">INDEX(Products!$C$2:$C$51,MATCH(C15406,Products!$A$2:$A$51,0))</f>
        <v>Sports &amp; Fitness</v>
      </c>
      <c r="J15406" s="1" t="str">
        <f aca="false">INDEX(Orders!$E$2:$E$8001,MATCH(B15406,Orders!$A$2:$A$8001,0))</f>
        <v>Cancelled</v>
      </c>
      <c r="K15406" s="1" t="str">
        <f aca="false">LEFT(INDEX(Orders!$C$2:$C$8001,MATCH(B15406,Orders!$A$2:$A$8001,0)),7)</f>
        <v>2025-06</v>
      </c>
    </row>
    <row r="15407" customFormat="false" ht="15" hidden="false" customHeight="true" outlineLevel="0" collapsed="false">
      <c r="A15407" s="1" t="s">
        <v>25877</v>
      </c>
      <c r="B15407" s="1" t="s">
        <v>9975</v>
      </c>
      <c r="C15407" s="1" t="s">
        <v>1930</v>
      </c>
      <c r="D15407" s="1" t="n">
        <v>1</v>
      </c>
      <c r="E15407" s="16" t="n">
        <v>2398.35</v>
      </c>
      <c r="F15407" s="17" t="n">
        <v>0.05</v>
      </c>
      <c r="G15407" s="16" t="n">
        <v>2278.43</v>
      </c>
      <c r="I15407" s="1" t="str">
        <f aca="false">INDEX(Products!$C$2:$C$51,MATCH(C15407,Products!$A$2:$A$51,0))</f>
        <v>Electronics</v>
      </c>
      <c r="J15407" s="1" t="str">
        <f aca="false">INDEX(Orders!$E$2:$E$8001,MATCH(B15407,Orders!$A$2:$A$8001,0))</f>
        <v>Delivered</v>
      </c>
      <c r="K15407" s="1" t="str">
        <f aca="false">LEFT(INDEX(Orders!$C$2:$C$8001,MATCH(B15407,Orders!$A$2:$A$8001,0)),7)</f>
        <v>2024-07</v>
      </c>
    </row>
    <row r="15408" customFormat="false" ht="15" hidden="false" customHeight="true" outlineLevel="0" collapsed="false">
      <c r="A15408" s="1" t="s">
        <v>25878</v>
      </c>
      <c r="B15408" s="1" t="s">
        <v>9976</v>
      </c>
      <c r="C15408" s="1" t="s">
        <v>1969</v>
      </c>
      <c r="D15408" s="1" t="n">
        <v>3</v>
      </c>
      <c r="E15408" s="16" t="n">
        <v>9171.98</v>
      </c>
      <c r="F15408" s="17" t="n">
        <v>0.15</v>
      </c>
      <c r="G15408" s="16" t="n">
        <v>23388.55</v>
      </c>
      <c r="I15408" s="1" t="str">
        <f aca="false">INDEX(Products!$C$2:$C$51,MATCH(C15408,Products!$A$2:$A$51,0))</f>
        <v>Home &amp; Kitchen</v>
      </c>
      <c r="J15408" s="1" t="str">
        <f aca="false">INDEX(Orders!$E$2:$E$8001,MATCH(B15408,Orders!$A$2:$A$8001,0))</f>
        <v>Delivered</v>
      </c>
      <c r="K15408" s="1" t="str">
        <f aca="false">LEFT(INDEX(Orders!$C$2:$C$8001,MATCH(B15408,Orders!$A$2:$A$8001,0)),7)</f>
        <v>2025-07</v>
      </c>
    </row>
    <row r="15409" customFormat="false" ht="15" hidden="false" customHeight="true" outlineLevel="0" collapsed="false">
      <c r="A15409" s="1" t="s">
        <v>25879</v>
      </c>
      <c r="B15409" s="1" t="s">
        <v>9976</v>
      </c>
      <c r="C15409" s="1" t="s">
        <v>1951</v>
      </c>
      <c r="D15409" s="1" t="n">
        <v>1</v>
      </c>
      <c r="E15409" s="16" t="n">
        <v>957.5</v>
      </c>
      <c r="F15409" s="17" t="n">
        <v>0.05</v>
      </c>
      <c r="G15409" s="16" t="n">
        <v>909.62</v>
      </c>
      <c r="I15409" s="1" t="str">
        <f aca="false">INDEX(Products!$C$2:$C$51,MATCH(C15409,Products!$A$2:$A$51,0))</f>
        <v>Fashion</v>
      </c>
      <c r="J15409" s="1" t="str">
        <f aca="false">INDEX(Orders!$E$2:$E$8001,MATCH(B15409,Orders!$A$2:$A$8001,0))</f>
        <v>Delivered</v>
      </c>
      <c r="K15409" s="1" t="str">
        <f aca="false">LEFT(INDEX(Orders!$C$2:$C$8001,MATCH(B15409,Orders!$A$2:$A$8001,0)),7)</f>
        <v>2025-07</v>
      </c>
    </row>
    <row r="15410" customFormat="false" ht="15" hidden="false" customHeight="true" outlineLevel="0" collapsed="false">
      <c r="A15410" s="1" t="s">
        <v>25880</v>
      </c>
      <c r="B15410" s="1" t="s">
        <v>9976</v>
      </c>
      <c r="C15410" s="1" t="s">
        <v>1997</v>
      </c>
      <c r="D15410" s="1" t="n">
        <v>1</v>
      </c>
      <c r="E15410" s="16" t="n">
        <v>311.15</v>
      </c>
      <c r="F15410" s="17" t="n">
        <v>0.05</v>
      </c>
      <c r="G15410" s="16" t="n">
        <v>295.59</v>
      </c>
      <c r="I15410" s="1" t="str">
        <f aca="false">INDEX(Products!$C$2:$C$51,MATCH(C15410,Products!$A$2:$A$51,0))</f>
        <v>Sports &amp; Fitness</v>
      </c>
      <c r="J15410" s="1" t="str">
        <f aca="false">INDEX(Orders!$E$2:$E$8001,MATCH(B15410,Orders!$A$2:$A$8001,0))</f>
        <v>Delivered</v>
      </c>
      <c r="K15410" s="1" t="str">
        <f aca="false">LEFT(INDEX(Orders!$C$2:$C$8001,MATCH(B15410,Orders!$A$2:$A$8001,0)),7)</f>
        <v>2025-07</v>
      </c>
    </row>
    <row r="15411" customFormat="false" ht="15" hidden="false" customHeight="true" outlineLevel="0" collapsed="false">
      <c r="A15411" s="1" t="s">
        <v>25881</v>
      </c>
      <c r="B15411" s="1" t="s">
        <v>9976</v>
      </c>
      <c r="C15411" s="1" t="s">
        <v>1963</v>
      </c>
      <c r="D15411" s="1" t="n">
        <v>2</v>
      </c>
      <c r="E15411" s="16" t="n">
        <v>1494.98</v>
      </c>
      <c r="F15411" s="17" t="n">
        <v>0.05</v>
      </c>
      <c r="G15411" s="16" t="n">
        <v>2840.46</v>
      </c>
      <c r="I15411" s="1" t="str">
        <f aca="false">INDEX(Products!$C$2:$C$51,MATCH(C15411,Products!$A$2:$A$51,0))</f>
        <v>Home &amp; Kitchen</v>
      </c>
      <c r="J15411" s="1" t="str">
        <f aca="false">INDEX(Orders!$E$2:$E$8001,MATCH(B15411,Orders!$A$2:$A$8001,0))</f>
        <v>Delivered</v>
      </c>
      <c r="K15411" s="1" t="str">
        <f aca="false">LEFT(INDEX(Orders!$C$2:$C$8001,MATCH(B15411,Orders!$A$2:$A$8001,0)),7)</f>
        <v>2025-07</v>
      </c>
    </row>
    <row r="15412" customFormat="false" ht="15" hidden="false" customHeight="true" outlineLevel="0" collapsed="false">
      <c r="A15412" s="1" t="s">
        <v>25882</v>
      </c>
      <c r="B15412" s="1" t="s">
        <v>9976</v>
      </c>
      <c r="C15412" s="1" t="s">
        <v>1990</v>
      </c>
      <c r="D15412" s="1" t="n">
        <v>2</v>
      </c>
      <c r="E15412" s="16" t="n">
        <v>5311.32</v>
      </c>
      <c r="F15412" s="17" t="n">
        <v>0.05</v>
      </c>
      <c r="G15412" s="16" t="n">
        <v>10091.51</v>
      </c>
      <c r="I15412" s="1" t="str">
        <f aca="false">INDEX(Products!$C$2:$C$51,MATCH(C15412,Products!$A$2:$A$51,0))</f>
        <v>Sports &amp; Fitness</v>
      </c>
      <c r="J15412" s="1" t="str">
        <f aca="false">INDEX(Orders!$E$2:$E$8001,MATCH(B15412,Orders!$A$2:$A$8001,0))</f>
        <v>Delivered</v>
      </c>
      <c r="K15412" s="1" t="str">
        <f aca="false">LEFT(INDEX(Orders!$C$2:$C$8001,MATCH(B15412,Orders!$A$2:$A$8001,0)),7)</f>
        <v>2025-07</v>
      </c>
    </row>
    <row r="15413" customFormat="false" ht="15" hidden="false" customHeight="true" outlineLevel="0" collapsed="false">
      <c r="A15413" s="1" t="s">
        <v>25883</v>
      </c>
      <c r="B15413" s="1" t="s">
        <v>9977</v>
      </c>
      <c r="C15413" s="1" t="s">
        <v>1957</v>
      </c>
      <c r="D15413" s="1" t="n">
        <v>1</v>
      </c>
      <c r="E15413" s="16" t="n">
        <v>1469.28</v>
      </c>
      <c r="F15413" s="17" t="n">
        <v>0.05</v>
      </c>
      <c r="G15413" s="16" t="n">
        <v>1395.82</v>
      </c>
      <c r="I15413" s="1" t="str">
        <f aca="false">INDEX(Products!$C$2:$C$51,MATCH(C15413,Products!$A$2:$A$51,0))</f>
        <v>Home &amp; Kitchen</v>
      </c>
      <c r="J15413" s="1" t="str">
        <f aca="false">INDEX(Orders!$E$2:$E$8001,MATCH(B15413,Orders!$A$2:$A$8001,0))</f>
        <v>Delivered</v>
      </c>
      <c r="K15413" s="1" t="str">
        <f aca="false">LEFT(INDEX(Orders!$C$2:$C$8001,MATCH(B15413,Orders!$A$2:$A$8001,0)),7)</f>
        <v>2025-01</v>
      </c>
    </row>
    <row r="15414" customFormat="false" ht="15" hidden="false" customHeight="true" outlineLevel="0" collapsed="false">
      <c r="A15414" s="1" t="s">
        <v>25884</v>
      </c>
      <c r="B15414" s="1" t="s">
        <v>9977</v>
      </c>
      <c r="C15414" s="1" t="s">
        <v>1947</v>
      </c>
      <c r="D15414" s="1" t="n">
        <v>2</v>
      </c>
      <c r="E15414" s="16" t="n">
        <v>4778.51</v>
      </c>
      <c r="F15414" s="17" t="n">
        <v>0.15</v>
      </c>
      <c r="G15414" s="16" t="n">
        <v>8123.47</v>
      </c>
      <c r="I15414" s="1" t="str">
        <f aca="false">INDEX(Products!$C$2:$C$51,MATCH(C15414,Products!$A$2:$A$51,0))</f>
        <v>Fashion</v>
      </c>
      <c r="J15414" s="1" t="str">
        <f aca="false">INDEX(Orders!$E$2:$E$8001,MATCH(B15414,Orders!$A$2:$A$8001,0))</f>
        <v>Delivered</v>
      </c>
      <c r="K15414" s="1" t="str">
        <f aca="false">LEFT(INDEX(Orders!$C$2:$C$8001,MATCH(B15414,Orders!$A$2:$A$8001,0)),7)</f>
        <v>2025-01</v>
      </c>
    </row>
    <row r="15415" customFormat="false" ht="15" hidden="false" customHeight="true" outlineLevel="0" collapsed="false">
      <c r="A15415" s="1" t="s">
        <v>25885</v>
      </c>
      <c r="B15415" s="1" t="s">
        <v>9977</v>
      </c>
      <c r="C15415" s="1" t="s">
        <v>2007</v>
      </c>
      <c r="D15415" s="1" t="n">
        <v>1</v>
      </c>
      <c r="E15415" s="16" t="n">
        <v>750.27</v>
      </c>
      <c r="F15415" s="17" t="n">
        <v>0</v>
      </c>
      <c r="G15415" s="16" t="n">
        <v>750.27</v>
      </c>
      <c r="I15415" s="1" t="str">
        <f aca="false">INDEX(Products!$C$2:$C$51,MATCH(C15415,Products!$A$2:$A$51,0))</f>
        <v>Books &amp; Stationery</v>
      </c>
      <c r="J15415" s="1" t="str">
        <f aca="false">INDEX(Orders!$E$2:$E$8001,MATCH(B15415,Orders!$A$2:$A$8001,0))</f>
        <v>Delivered</v>
      </c>
      <c r="K15415" s="1" t="str">
        <f aca="false">LEFT(INDEX(Orders!$C$2:$C$8001,MATCH(B15415,Orders!$A$2:$A$8001,0)),7)</f>
        <v>2025-01</v>
      </c>
    </row>
    <row r="15416" customFormat="false" ht="15" hidden="false" customHeight="true" outlineLevel="0" collapsed="false">
      <c r="A15416" s="1" t="s">
        <v>25886</v>
      </c>
      <c r="B15416" s="1" t="s">
        <v>9977</v>
      </c>
      <c r="C15416" s="1" t="s">
        <v>2006</v>
      </c>
      <c r="D15416" s="1" t="n">
        <v>1</v>
      </c>
      <c r="E15416" s="16" t="n">
        <v>482.17</v>
      </c>
      <c r="F15416" s="17" t="n">
        <v>0</v>
      </c>
      <c r="G15416" s="16" t="n">
        <v>482.17</v>
      </c>
      <c r="I15416" s="1" t="str">
        <f aca="false">INDEX(Products!$C$2:$C$51,MATCH(C15416,Products!$A$2:$A$51,0))</f>
        <v>Books &amp; Stationery</v>
      </c>
      <c r="J15416" s="1" t="str">
        <f aca="false">INDEX(Orders!$E$2:$E$8001,MATCH(B15416,Orders!$A$2:$A$8001,0))</f>
        <v>Delivered</v>
      </c>
      <c r="K15416" s="1" t="str">
        <f aca="false">LEFT(INDEX(Orders!$C$2:$C$8001,MATCH(B15416,Orders!$A$2:$A$8001,0)),7)</f>
        <v>2025-01</v>
      </c>
    </row>
    <row r="15417" customFormat="false" ht="15" hidden="false" customHeight="true" outlineLevel="0" collapsed="false">
      <c r="A15417" s="1" t="s">
        <v>25887</v>
      </c>
      <c r="B15417" s="1" t="s">
        <v>9977</v>
      </c>
      <c r="C15417" s="1" t="s">
        <v>1951</v>
      </c>
      <c r="D15417" s="1" t="n">
        <v>3</v>
      </c>
      <c r="E15417" s="16" t="n">
        <v>957.5</v>
      </c>
      <c r="F15417" s="17" t="n">
        <v>0.05</v>
      </c>
      <c r="G15417" s="16" t="n">
        <v>2728.88</v>
      </c>
      <c r="I15417" s="1" t="str">
        <f aca="false">INDEX(Products!$C$2:$C$51,MATCH(C15417,Products!$A$2:$A$51,0))</f>
        <v>Fashion</v>
      </c>
      <c r="J15417" s="1" t="str">
        <f aca="false">INDEX(Orders!$E$2:$E$8001,MATCH(B15417,Orders!$A$2:$A$8001,0))</f>
        <v>Delivered</v>
      </c>
      <c r="K15417" s="1" t="str">
        <f aca="false">LEFT(INDEX(Orders!$C$2:$C$8001,MATCH(B15417,Orders!$A$2:$A$8001,0)),7)</f>
        <v>2025-01</v>
      </c>
    </row>
    <row r="15418" customFormat="false" ht="15" hidden="false" customHeight="true" outlineLevel="0" collapsed="false">
      <c r="A15418" s="1" t="s">
        <v>25888</v>
      </c>
      <c r="B15418" s="1" t="s">
        <v>9978</v>
      </c>
      <c r="C15418" s="1" t="s">
        <v>2004</v>
      </c>
      <c r="D15418" s="1" t="n">
        <v>2</v>
      </c>
      <c r="E15418" s="16" t="n">
        <v>645.89</v>
      </c>
      <c r="F15418" s="17" t="n">
        <v>0</v>
      </c>
      <c r="G15418" s="16" t="n">
        <v>1291.78</v>
      </c>
      <c r="I15418" s="1" t="str">
        <f aca="false">INDEX(Products!$C$2:$C$51,MATCH(C15418,Products!$A$2:$A$51,0))</f>
        <v>Books &amp; Stationery</v>
      </c>
      <c r="J15418" s="1" t="str">
        <f aca="false">INDEX(Orders!$E$2:$E$8001,MATCH(B15418,Orders!$A$2:$A$8001,0))</f>
        <v>Delivered</v>
      </c>
      <c r="K15418" s="1" t="str">
        <f aca="false">LEFT(INDEX(Orders!$C$2:$C$8001,MATCH(B15418,Orders!$A$2:$A$8001,0)),7)</f>
        <v>2025-03</v>
      </c>
    </row>
    <row r="15419" customFormat="false" ht="15" hidden="false" customHeight="true" outlineLevel="0" collapsed="false">
      <c r="A15419" s="1" t="s">
        <v>25889</v>
      </c>
      <c r="B15419" s="1" t="s">
        <v>9978</v>
      </c>
      <c r="C15419" s="1" t="s">
        <v>2006</v>
      </c>
      <c r="D15419" s="1" t="n">
        <v>2</v>
      </c>
      <c r="E15419" s="16" t="n">
        <v>482.17</v>
      </c>
      <c r="F15419" s="17" t="n">
        <v>0</v>
      </c>
      <c r="G15419" s="16" t="n">
        <v>964.34</v>
      </c>
      <c r="I15419" s="1" t="str">
        <f aca="false">INDEX(Products!$C$2:$C$51,MATCH(C15419,Products!$A$2:$A$51,0))</f>
        <v>Books &amp; Stationery</v>
      </c>
      <c r="J15419" s="1" t="str">
        <f aca="false">INDEX(Orders!$E$2:$E$8001,MATCH(B15419,Orders!$A$2:$A$8001,0))</f>
        <v>Delivered</v>
      </c>
      <c r="K15419" s="1" t="str">
        <f aca="false">LEFT(INDEX(Orders!$C$2:$C$8001,MATCH(B15419,Orders!$A$2:$A$8001,0)),7)</f>
        <v>2025-03</v>
      </c>
    </row>
    <row r="15420" customFormat="false" ht="15" hidden="false" customHeight="true" outlineLevel="0" collapsed="false">
      <c r="A15420" s="1" t="s">
        <v>25890</v>
      </c>
      <c r="B15420" s="1" t="s">
        <v>9978</v>
      </c>
      <c r="C15420" s="1" t="s">
        <v>1976</v>
      </c>
      <c r="D15420" s="1" t="n">
        <v>3</v>
      </c>
      <c r="E15420" s="16" t="n">
        <v>1603.35</v>
      </c>
      <c r="F15420" s="17" t="n">
        <v>0.15</v>
      </c>
      <c r="G15420" s="16" t="n">
        <v>4088.54</v>
      </c>
      <c r="I15420" s="1" t="str">
        <f aca="false">INDEX(Products!$C$2:$C$51,MATCH(C15420,Products!$A$2:$A$51,0))</f>
        <v>Beauty &amp; Personal Care</v>
      </c>
      <c r="J15420" s="1" t="str">
        <f aca="false">INDEX(Orders!$E$2:$E$8001,MATCH(B15420,Orders!$A$2:$A$8001,0))</f>
        <v>Delivered</v>
      </c>
      <c r="K15420" s="1" t="str">
        <f aca="false">LEFT(INDEX(Orders!$C$2:$C$8001,MATCH(B15420,Orders!$A$2:$A$8001,0)),7)</f>
        <v>2025-03</v>
      </c>
    </row>
    <row r="15421" customFormat="false" ht="15" hidden="false" customHeight="true" outlineLevel="0" collapsed="false">
      <c r="A15421" s="1" t="s">
        <v>25891</v>
      </c>
      <c r="B15421" s="1" t="s">
        <v>9979</v>
      </c>
      <c r="C15421" s="1" t="s">
        <v>1930</v>
      </c>
      <c r="D15421" s="1" t="n">
        <v>1</v>
      </c>
      <c r="E15421" s="16" t="n">
        <v>2398.35</v>
      </c>
      <c r="F15421" s="17" t="n">
        <v>0.05</v>
      </c>
      <c r="G15421" s="16" t="n">
        <v>2278.43</v>
      </c>
      <c r="I15421" s="1" t="str">
        <f aca="false">INDEX(Products!$C$2:$C$51,MATCH(C15421,Products!$A$2:$A$51,0))</f>
        <v>Electronics</v>
      </c>
      <c r="J15421" s="1" t="str">
        <f aca="false">INDEX(Orders!$E$2:$E$8001,MATCH(B15421,Orders!$A$2:$A$8001,0))</f>
        <v>Delivered</v>
      </c>
      <c r="K15421" s="1" t="str">
        <f aca="false">LEFT(INDEX(Orders!$C$2:$C$8001,MATCH(B15421,Orders!$A$2:$A$8001,0)),7)</f>
        <v>2025-09</v>
      </c>
    </row>
    <row r="15422" customFormat="false" ht="15" hidden="false" customHeight="true" outlineLevel="0" collapsed="false">
      <c r="A15422" s="1" t="s">
        <v>25892</v>
      </c>
      <c r="B15422" s="1" t="s">
        <v>9980</v>
      </c>
      <c r="C15422" s="1" t="s">
        <v>2007</v>
      </c>
      <c r="D15422" s="1" t="n">
        <v>1</v>
      </c>
      <c r="E15422" s="16" t="n">
        <v>750.27</v>
      </c>
      <c r="F15422" s="17" t="n">
        <v>0.05</v>
      </c>
      <c r="G15422" s="16" t="n">
        <v>712.76</v>
      </c>
      <c r="I15422" s="1" t="str">
        <f aca="false">INDEX(Products!$C$2:$C$51,MATCH(C15422,Products!$A$2:$A$51,0))</f>
        <v>Books &amp; Stationery</v>
      </c>
      <c r="J15422" s="1" t="str">
        <f aca="false">INDEX(Orders!$E$2:$E$8001,MATCH(B15422,Orders!$A$2:$A$8001,0))</f>
        <v>Delivered</v>
      </c>
      <c r="K15422" s="1" t="str">
        <f aca="false">LEFT(INDEX(Orders!$C$2:$C$8001,MATCH(B15422,Orders!$A$2:$A$8001,0)),7)</f>
        <v>2024-05</v>
      </c>
    </row>
    <row r="15423" customFormat="false" ht="15" hidden="false" customHeight="true" outlineLevel="0" collapsed="false">
      <c r="A15423" s="1" t="s">
        <v>25893</v>
      </c>
      <c r="B15423" s="1" t="s">
        <v>9981</v>
      </c>
      <c r="C15423" s="1" t="s">
        <v>1949</v>
      </c>
      <c r="D15423" s="1" t="n">
        <v>1</v>
      </c>
      <c r="E15423" s="16" t="n">
        <v>4185.64</v>
      </c>
      <c r="F15423" s="17" t="n">
        <v>0</v>
      </c>
      <c r="G15423" s="16" t="n">
        <v>4185.64</v>
      </c>
      <c r="I15423" s="1" t="str">
        <f aca="false">INDEX(Products!$C$2:$C$51,MATCH(C15423,Products!$A$2:$A$51,0))</f>
        <v>Fashion</v>
      </c>
      <c r="J15423" s="1" t="str">
        <f aca="false">INDEX(Orders!$E$2:$E$8001,MATCH(B15423,Orders!$A$2:$A$8001,0))</f>
        <v>Delivered</v>
      </c>
      <c r="K15423" s="1" t="str">
        <f aca="false">LEFT(INDEX(Orders!$C$2:$C$8001,MATCH(B15423,Orders!$A$2:$A$8001,0)),7)</f>
        <v>2025-05</v>
      </c>
    </row>
    <row r="15424" customFormat="false" ht="15" hidden="false" customHeight="true" outlineLevel="0" collapsed="false">
      <c r="A15424" s="1" t="s">
        <v>25894</v>
      </c>
      <c r="B15424" s="1" t="s">
        <v>9982</v>
      </c>
      <c r="C15424" s="1" t="s">
        <v>2006</v>
      </c>
      <c r="D15424" s="1" t="n">
        <v>2</v>
      </c>
      <c r="E15424" s="16" t="n">
        <v>482.17</v>
      </c>
      <c r="F15424" s="17" t="n">
        <v>0.1</v>
      </c>
      <c r="G15424" s="16" t="n">
        <v>867.91</v>
      </c>
      <c r="I15424" s="1" t="str">
        <f aca="false">INDEX(Products!$C$2:$C$51,MATCH(C15424,Products!$A$2:$A$51,0))</f>
        <v>Books &amp; Stationery</v>
      </c>
      <c r="J15424" s="1" t="str">
        <f aca="false">INDEX(Orders!$E$2:$E$8001,MATCH(B15424,Orders!$A$2:$A$8001,0))</f>
        <v>Delivered</v>
      </c>
      <c r="K15424" s="1" t="str">
        <f aca="false">LEFT(INDEX(Orders!$C$2:$C$8001,MATCH(B15424,Orders!$A$2:$A$8001,0)),7)</f>
        <v>2024-03</v>
      </c>
    </row>
    <row r="15425" customFormat="false" ht="15" hidden="false" customHeight="true" outlineLevel="0" collapsed="false">
      <c r="A15425" s="1" t="s">
        <v>25895</v>
      </c>
      <c r="B15425" s="1" t="s">
        <v>9982</v>
      </c>
      <c r="C15425" s="1" t="s">
        <v>1933</v>
      </c>
      <c r="D15425" s="1" t="n">
        <v>3</v>
      </c>
      <c r="E15425" s="16" t="n">
        <v>7194.38</v>
      </c>
      <c r="F15425" s="17" t="n">
        <v>0</v>
      </c>
      <c r="G15425" s="16" t="n">
        <v>21583.14</v>
      </c>
      <c r="I15425" s="1" t="str">
        <f aca="false">INDEX(Products!$C$2:$C$51,MATCH(C15425,Products!$A$2:$A$51,0))</f>
        <v>Electronics</v>
      </c>
      <c r="J15425" s="1" t="str">
        <f aca="false">INDEX(Orders!$E$2:$E$8001,MATCH(B15425,Orders!$A$2:$A$8001,0))</f>
        <v>Delivered</v>
      </c>
      <c r="K15425" s="1" t="str">
        <f aca="false">LEFT(INDEX(Orders!$C$2:$C$8001,MATCH(B15425,Orders!$A$2:$A$8001,0)),7)</f>
        <v>2024-03</v>
      </c>
    </row>
    <row r="15426" customFormat="false" ht="15" hidden="false" customHeight="true" outlineLevel="0" collapsed="false">
      <c r="A15426" s="1" t="s">
        <v>25896</v>
      </c>
      <c r="B15426" s="1" t="s">
        <v>9982</v>
      </c>
      <c r="C15426" s="1" t="s">
        <v>1993</v>
      </c>
      <c r="D15426" s="1" t="n">
        <v>1</v>
      </c>
      <c r="E15426" s="16" t="n">
        <v>3177.33</v>
      </c>
      <c r="F15426" s="17" t="n">
        <v>0</v>
      </c>
      <c r="G15426" s="16" t="n">
        <v>3177.33</v>
      </c>
      <c r="I15426" s="1" t="str">
        <f aca="false">INDEX(Products!$C$2:$C$51,MATCH(C15426,Products!$A$2:$A$51,0))</f>
        <v>Sports &amp; Fitness</v>
      </c>
      <c r="J15426" s="1" t="str">
        <f aca="false">INDEX(Orders!$E$2:$E$8001,MATCH(B15426,Orders!$A$2:$A$8001,0))</f>
        <v>Delivered</v>
      </c>
      <c r="K15426" s="1" t="str">
        <f aca="false">LEFT(INDEX(Orders!$C$2:$C$8001,MATCH(B15426,Orders!$A$2:$A$8001,0)),7)</f>
        <v>2024-03</v>
      </c>
    </row>
    <row r="15427" customFormat="false" ht="15" hidden="false" customHeight="true" outlineLevel="0" collapsed="false">
      <c r="A15427" s="1" t="s">
        <v>25897</v>
      </c>
      <c r="B15427" s="1" t="s">
        <v>9983</v>
      </c>
      <c r="C15427" s="1" t="s">
        <v>1990</v>
      </c>
      <c r="D15427" s="1" t="n">
        <v>1</v>
      </c>
      <c r="E15427" s="16" t="n">
        <v>5311.32</v>
      </c>
      <c r="F15427" s="17" t="n">
        <v>0</v>
      </c>
      <c r="G15427" s="16" t="n">
        <v>5311.32</v>
      </c>
      <c r="I15427" s="1" t="str">
        <f aca="false">INDEX(Products!$C$2:$C$51,MATCH(C15427,Products!$A$2:$A$51,0))</f>
        <v>Sports &amp; Fitness</v>
      </c>
      <c r="J15427" s="1" t="str">
        <f aca="false">INDEX(Orders!$E$2:$E$8001,MATCH(B15427,Orders!$A$2:$A$8001,0))</f>
        <v>Delivered</v>
      </c>
      <c r="K15427" s="1" t="str">
        <f aca="false">LEFT(INDEX(Orders!$C$2:$C$8001,MATCH(B15427,Orders!$A$2:$A$8001,0)),7)</f>
        <v>2024-11</v>
      </c>
    </row>
    <row r="15428" customFormat="false" ht="15" hidden="false" customHeight="true" outlineLevel="0" collapsed="false">
      <c r="A15428" s="1" t="s">
        <v>25898</v>
      </c>
      <c r="B15428" s="1" t="s">
        <v>9984</v>
      </c>
      <c r="C15428" s="1" t="s">
        <v>1940</v>
      </c>
      <c r="D15428" s="1" t="n">
        <v>3</v>
      </c>
      <c r="E15428" s="16" t="n">
        <v>2374.52</v>
      </c>
      <c r="F15428" s="17" t="n">
        <v>0.1</v>
      </c>
      <c r="G15428" s="16" t="n">
        <v>6411.2</v>
      </c>
      <c r="I15428" s="1" t="str">
        <f aca="false">INDEX(Products!$C$2:$C$51,MATCH(C15428,Products!$A$2:$A$51,0))</f>
        <v>Fashion</v>
      </c>
      <c r="J15428" s="1" t="str">
        <f aca="false">INDEX(Orders!$E$2:$E$8001,MATCH(B15428,Orders!$A$2:$A$8001,0))</f>
        <v>Delivered</v>
      </c>
      <c r="K15428" s="1" t="str">
        <f aca="false">LEFT(INDEX(Orders!$C$2:$C$8001,MATCH(B15428,Orders!$A$2:$A$8001,0)),7)</f>
        <v>2024-12</v>
      </c>
    </row>
    <row r="15429" customFormat="false" ht="15" hidden="false" customHeight="true" outlineLevel="0" collapsed="false">
      <c r="A15429" s="1" t="s">
        <v>25899</v>
      </c>
      <c r="B15429" s="1" t="s">
        <v>9985</v>
      </c>
      <c r="C15429" s="1" t="s">
        <v>1920</v>
      </c>
      <c r="D15429" s="1" t="n">
        <v>1</v>
      </c>
      <c r="E15429" s="16" t="n">
        <v>4273.58</v>
      </c>
      <c r="F15429" s="17" t="n">
        <v>0</v>
      </c>
      <c r="G15429" s="16" t="n">
        <v>4273.58</v>
      </c>
      <c r="I15429" s="1" t="str">
        <f aca="false">INDEX(Products!$C$2:$C$51,MATCH(C15429,Products!$A$2:$A$51,0))</f>
        <v>Electronics</v>
      </c>
      <c r="J15429" s="1" t="str">
        <f aca="false">INDEX(Orders!$E$2:$E$8001,MATCH(B15429,Orders!$A$2:$A$8001,0))</f>
        <v>Delivered</v>
      </c>
      <c r="K15429" s="1" t="str">
        <f aca="false">LEFT(INDEX(Orders!$C$2:$C$8001,MATCH(B15429,Orders!$A$2:$A$8001,0)),7)</f>
        <v>2025-09</v>
      </c>
    </row>
    <row r="15430" customFormat="false" ht="15" hidden="false" customHeight="true" outlineLevel="0" collapsed="false">
      <c r="A15430" s="1" t="s">
        <v>25900</v>
      </c>
      <c r="B15430" s="1" t="s">
        <v>9985</v>
      </c>
      <c r="C15430" s="1" t="s">
        <v>1918</v>
      </c>
      <c r="D15430" s="1" t="n">
        <v>1</v>
      </c>
      <c r="E15430" s="16" t="n">
        <v>2978.99</v>
      </c>
      <c r="F15430" s="17" t="n">
        <v>0.05</v>
      </c>
      <c r="G15430" s="16" t="n">
        <v>2830.04</v>
      </c>
      <c r="I15430" s="1" t="str">
        <f aca="false">INDEX(Products!$C$2:$C$51,MATCH(C15430,Products!$A$2:$A$51,0))</f>
        <v>Electronics</v>
      </c>
      <c r="J15430" s="1" t="str">
        <f aca="false">INDEX(Orders!$E$2:$E$8001,MATCH(B15430,Orders!$A$2:$A$8001,0))</f>
        <v>Delivered</v>
      </c>
      <c r="K15430" s="1" t="str">
        <f aca="false">LEFT(INDEX(Orders!$C$2:$C$8001,MATCH(B15430,Orders!$A$2:$A$8001,0)),7)</f>
        <v>2025-09</v>
      </c>
    </row>
    <row r="15431" customFormat="false" ht="15" hidden="false" customHeight="true" outlineLevel="0" collapsed="false">
      <c r="A15431" s="1" t="s">
        <v>25901</v>
      </c>
      <c r="B15431" s="1" t="s">
        <v>9985</v>
      </c>
      <c r="C15431" s="1" t="s">
        <v>1933</v>
      </c>
      <c r="D15431" s="1" t="n">
        <v>1</v>
      </c>
      <c r="E15431" s="16" t="n">
        <v>7194.38</v>
      </c>
      <c r="F15431" s="17" t="n">
        <v>0.15</v>
      </c>
      <c r="G15431" s="16" t="n">
        <v>6115.22</v>
      </c>
      <c r="I15431" s="1" t="str">
        <f aca="false">INDEX(Products!$C$2:$C$51,MATCH(C15431,Products!$A$2:$A$51,0))</f>
        <v>Electronics</v>
      </c>
      <c r="J15431" s="1" t="str">
        <f aca="false">INDEX(Orders!$E$2:$E$8001,MATCH(B15431,Orders!$A$2:$A$8001,0))</f>
        <v>Delivered</v>
      </c>
      <c r="K15431" s="1" t="str">
        <f aca="false">LEFT(INDEX(Orders!$C$2:$C$8001,MATCH(B15431,Orders!$A$2:$A$8001,0)),7)</f>
        <v>2025-09</v>
      </c>
    </row>
    <row r="15432" customFormat="false" ht="15" hidden="false" customHeight="true" outlineLevel="0" collapsed="false">
      <c r="A15432" s="1" t="s">
        <v>25902</v>
      </c>
      <c r="B15432" s="1" t="s">
        <v>9986</v>
      </c>
      <c r="C15432" s="1" t="s">
        <v>2007</v>
      </c>
      <c r="D15432" s="1" t="n">
        <v>1</v>
      </c>
      <c r="E15432" s="16" t="n">
        <v>750.27</v>
      </c>
      <c r="F15432" s="17" t="n">
        <v>0</v>
      </c>
      <c r="G15432" s="16" t="n">
        <v>750.27</v>
      </c>
      <c r="I15432" s="1" t="str">
        <f aca="false">INDEX(Products!$C$2:$C$51,MATCH(C15432,Products!$A$2:$A$51,0))</f>
        <v>Books &amp; Stationery</v>
      </c>
      <c r="J15432" s="1" t="str">
        <f aca="false">INDEX(Orders!$E$2:$E$8001,MATCH(B15432,Orders!$A$2:$A$8001,0))</f>
        <v>Delivered</v>
      </c>
      <c r="K15432" s="1" t="str">
        <f aca="false">LEFT(INDEX(Orders!$C$2:$C$8001,MATCH(B15432,Orders!$A$2:$A$8001,0)),7)</f>
        <v>2024-08</v>
      </c>
    </row>
    <row r="15433" customFormat="false" ht="15" hidden="false" customHeight="true" outlineLevel="0" collapsed="false">
      <c r="A15433" s="1" t="s">
        <v>25903</v>
      </c>
      <c r="B15433" s="1" t="s">
        <v>9986</v>
      </c>
      <c r="C15433" s="1" t="s">
        <v>1940</v>
      </c>
      <c r="D15433" s="1" t="n">
        <v>2</v>
      </c>
      <c r="E15433" s="16" t="n">
        <v>2374.52</v>
      </c>
      <c r="F15433" s="17" t="n">
        <v>0.15</v>
      </c>
      <c r="G15433" s="16" t="n">
        <v>4036.68</v>
      </c>
      <c r="I15433" s="1" t="str">
        <f aca="false">INDEX(Products!$C$2:$C$51,MATCH(C15433,Products!$A$2:$A$51,0))</f>
        <v>Fashion</v>
      </c>
      <c r="J15433" s="1" t="str">
        <f aca="false">INDEX(Orders!$E$2:$E$8001,MATCH(B15433,Orders!$A$2:$A$8001,0))</f>
        <v>Delivered</v>
      </c>
      <c r="K15433" s="1" t="str">
        <f aca="false">LEFT(INDEX(Orders!$C$2:$C$8001,MATCH(B15433,Orders!$A$2:$A$8001,0)),7)</f>
        <v>2024-08</v>
      </c>
    </row>
    <row r="15434" customFormat="false" ht="15" hidden="false" customHeight="true" outlineLevel="0" collapsed="false">
      <c r="A15434" s="1" t="s">
        <v>25904</v>
      </c>
      <c r="B15434" s="1" t="s">
        <v>9987</v>
      </c>
      <c r="C15434" s="1" t="s">
        <v>1940</v>
      </c>
      <c r="D15434" s="1" t="n">
        <v>1</v>
      </c>
      <c r="E15434" s="16" t="n">
        <v>2374.52</v>
      </c>
      <c r="F15434" s="17" t="n">
        <v>0.05</v>
      </c>
      <c r="G15434" s="16" t="n">
        <v>2255.79</v>
      </c>
      <c r="I15434" s="1" t="str">
        <f aca="false">INDEX(Products!$C$2:$C$51,MATCH(C15434,Products!$A$2:$A$51,0))</f>
        <v>Fashion</v>
      </c>
      <c r="J15434" s="1" t="str">
        <f aca="false">INDEX(Orders!$E$2:$E$8001,MATCH(B15434,Orders!$A$2:$A$8001,0))</f>
        <v>Delivered</v>
      </c>
      <c r="K15434" s="1" t="str">
        <f aca="false">LEFT(INDEX(Orders!$C$2:$C$8001,MATCH(B15434,Orders!$A$2:$A$8001,0)),7)</f>
        <v>2025-11</v>
      </c>
    </row>
    <row r="15435" customFormat="false" ht="15" hidden="false" customHeight="true" outlineLevel="0" collapsed="false">
      <c r="A15435" s="1" t="s">
        <v>25905</v>
      </c>
      <c r="B15435" s="1" t="s">
        <v>9988</v>
      </c>
      <c r="C15435" s="1" t="s">
        <v>1959</v>
      </c>
      <c r="D15435" s="1" t="n">
        <v>1</v>
      </c>
      <c r="E15435" s="16" t="n">
        <v>2142.79</v>
      </c>
      <c r="F15435" s="17" t="n">
        <v>0.15</v>
      </c>
      <c r="G15435" s="16" t="n">
        <v>1821.37</v>
      </c>
      <c r="I15435" s="1" t="str">
        <f aca="false">INDEX(Products!$C$2:$C$51,MATCH(C15435,Products!$A$2:$A$51,0))</f>
        <v>Home &amp; Kitchen</v>
      </c>
      <c r="J15435" s="1" t="str">
        <f aca="false">INDEX(Orders!$E$2:$E$8001,MATCH(B15435,Orders!$A$2:$A$8001,0))</f>
        <v>Delivered</v>
      </c>
      <c r="K15435" s="1" t="str">
        <f aca="false">LEFT(INDEX(Orders!$C$2:$C$8001,MATCH(B15435,Orders!$A$2:$A$8001,0)),7)</f>
        <v>2025-09</v>
      </c>
    </row>
    <row r="15436" customFormat="false" ht="15" hidden="false" customHeight="true" outlineLevel="0" collapsed="false">
      <c r="A15436" s="1" t="s">
        <v>25906</v>
      </c>
      <c r="B15436" s="1" t="s">
        <v>9989</v>
      </c>
      <c r="C15436" s="1" t="s">
        <v>1990</v>
      </c>
      <c r="D15436" s="1" t="n">
        <v>1</v>
      </c>
      <c r="E15436" s="16" t="n">
        <v>5311.32</v>
      </c>
      <c r="F15436" s="17" t="n">
        <v>0.05</v>
      </c>
      <c r="G15436" s="16" t="n">
        <v>5045.75</v>
      </c>
      <c r="I15436" s="1" t="str">
        <f aca="false">INDEX(Products!$C$2:$C$51,MATCH(C15436,Products!$A$2:$A$51,0))</f>
        <v>Sports &amp; Fitness</v>
      </c>
      <c r="J15436" s="1" t="str">
        <f aca="false">INDEX(Orders!$E$2:$E$8001,MATCH(B15436,Orders!$A$2:$A$8001,0))</f>
        <v>Delivered</v>
      </c>
      <c r="K15436" s="1" t="str">
        <f aca="false">LEFT(INDEX(Orders!$C$2:$C$8001,MATCH(B15436,Orders!$A$2:$A$8001,0)),7)</f>
        <v>2025-10</v>
      </c>
    </row>
    <row r="15437" customFormat="false" ht="15" hidden="false" customHeight="true" outlineLevel="0" collapsed="false">
      <c r="A15437" s="1" t="s">
        <v>25907</v>
      </c>
      <c r="B15437" s="1" t="s">
        <v>9989</v>
      </c>
      <c r="C15437" s="1" t="s">
        <v>1928</v>
      </c>
      <c r="D15437" s="1" t="n">
        <v>1</v>
      </c>
      <c r="E15437" s="16" t="n">
        <v>657.82</v>
      </c>
      <c r="F15437" s="17" t="n">
        <v>0.1</v>
      </c>
      <c r="G15437" s="16" t="n">
        <v>592.04</v>
      </c>
      <c r="I15437" s="1" t="str">
        <f aca="false">INDEX(Products!$C$2:$C$51,MATCH(C15437,Products!$A$2:$A$51,0))</f>
        <v>Electronics</v>
      </c>
      <c r="J15437" s="1" t="str">
        <f aca="false">INDEX(Orders!$E$2:$E$8001,MATCH(B15437,Orders!$A$2:$A$8001,0))</f>
        <v>Delivered</v>
      </c>
      <c r="K15437" s="1" t="str">
        <f aca="false">LEFT(INDEX(Orders!$C$2:$C$8001,MATCH(B15437,Orders!$A$2:$A$8001,0)),7)</f>
        <v>2025-10</v>
      </c>
    </row>
    <row r="15438" customFormat="false" ht="15" hidden="false" customHeight="true" outlineLevel="0" collapsed="false">
      <c r="A15438" s="1" t="s">
        <v>25908</v>
      </c>
      <c r="B15438" s="1" t="s">
        <v>9990</v>
      </c>
      <c r="C15438" s="1" t="s">
        <v>1955</v>
      </c>
      <c r="D15438" s="1" t="n">
        <v>1</v>
      </c>
      <c r="E15438" s="16" t="n">
        <v>3340.76</v>
      </c>
      <c r="F15438" s="17" t="n">
        <v>0.05</v>
      </c>
      <c r="G15438" s="16" t="n">
        <v>3173.72</v>
      </c>
      <c r="I15438" s="1" t="str">
        <f aca="false">INDEX(Products!$C$2:$C$51,MATCH(C15438,Products!$A$2:$A$51,0))</f>
        <v>Home &amp; Kitchen</v>
      </c>
      <c r="J15438" s="1" t="str">
        <f aca="false">INDEX(Orders!$E$2:$E$8001,MATCH(B15438,Orders!$A$2:$A$8001,0))</f>
        <v>Delivered</v>
      </c>
      <c r="K15438" s="1" t="str">
        <f aca="false">LEFT(INDEX(Orders!$C$2:$C$8001,MATCH(B15438,Orders!$A$2:$A$8001,0)),7)</f>
        <v>2025-07</v>
      </c>
    </row>
    <row r="15439" customFormat="false" ht="15" hidden="false" customHeight="true" outlineLevel="0" collapsed="false">
      <c r="A15439" s="1" t="s">
        <v>25909</v>
      </c>
      <c r="B15439" s="1" t="s">
        <v>9991</v>
      </c>
      <c r="C15439" s="1" t="s">
        <v>1975</v>
      </c>
      <c r="D15439" s="1" t="n">
        <v>1</v>
      </c>
      <c r="E15439" s="16" t="n">
        <v>862.99</v>
      </c>
      <c r="F15439" s="17" t="n">
        <v>0</v>
      </c>
      <c r="G15439" s="16" t="n">
        <v>862.99</v>
      </c>
      <c r="I15439" s="1" t="str">
        <f aca="false">INDEX(Products!$C$2:$C$51,MATCH(C15439,Products!$A$2:$A$51,0))</f>
        <v>Beauty &amp; Personal Care</v>
      </c>
      <c r="J15439" s="1" t="str">
        <f aca="false">INDEX(Orders!$E$2:$E$8001,MATCH(B15439,Orders!$A$2:$A$8001,0))</f>
        <v>Returned</v>
      </c>
      <c r="K15439" s="1" t="str">
        <f aca="false">LEFT(INDEX(Orders!$C$2:$C$8001,MATCH(B15439,Orders!$A$2:$A$8001,0)),7)</f>
        <v>2025-03</v>
      </c>
    </row>
    <row r="15440" customFormat="false" ht="15" hidden="false" customHeight="true" outlineLevel="0" collapsed="false">
      <c r="A15440" s="1" t="s">
        <v>25910</v>
      </c>
      <c r="B15440" s="1" t="s">
        <v>9991</v>
      </c>
      <c r="C15440" s="1" t="s">
        <v>1990</v>
      </c>
      <c r="D15440" s="1" t="n">
        <v>1</v>
      </c>
      <c r="E15440" s="16" t="n">
        <v>5311.32</v>
      </c>
      <c r="F15440" s="17" t="n">
        <v>0</v>
      </c>
      <c r="G15440" s="16" t="n">
        <v>5311.32</v>
      </c>
      <c r="I15440" s="1" t="str">
        <f aca="false">INDEX(Products!$C$2:$C$51,MATCH(C15440,Products!$A$2:$A$51,0))</f>
        <v>Sports &amp; Fitness</v>
      </c>
      <c r="J15440" s="1" t="str">
        <f aca="false">INDEX(Orders!$E$2:$E$8001,MATCH(B15440,Orders!$A$2:$A$8001,0))</f>
        <v>Returned</v>
      </c>
      <c r="K15440" s="1" t="str">
        <f aca="false">LEFT(INDEX(Orders!$C$2:$C$8001,MATCH(B15440,Orders!$A$2:$A$8001,0)),7)</f>
        <v>2025-03</v>
      </c>
    </row>
    <row r="15441" customFormat="false" ht="15" hidden="false" customHeight="true" outlineLevel="0" collapsed="false">
      <c r="A15441" s="1" t="s">
        <v>25911</v>
      </c>
      <c r="B15441" s="1" t="s">
        <v>9992</v>
      </c>
      <c r="C15441" s="1" t="s">
        <v>2007</v>
      </c>
      <c r="D15441" s="1" t="n">
        <v>2</v>
      </c>
      <c r="E15441" s="16" t="n">
        <v>750.27</v>
      </c>
      <c r="F15441" s="17" t="n">
        <v>0.2</v>
      </c>
      <c r="G15441" s="16" t="n">
        <v>1200.43</v>
      </c>
      <c r="I15441" s="1" t="str">
        <f aca="false">INDEX(Products!$C$2:$C$51,MATCH(C15441,Products!$A$2:$A$51,0))</f>
        <v>Books &amp; Stationery</v>
      </c>
      <c r="J15441" s="1" t="str">
        <f aca="false">INDEX(Orders!$E$2:$E$8001,MATCH(B15441,Orders!$A$2:$A$8001,0))</f>
        <v>Cancelled</v>
      </c>
      <c r="K15441" s="1" t="str">
        <f aca="false">LEFT(INDEX(Orders!$C$2:$C$8001,MATCH(B15441,Orders!$A$2:$A$8001,0)),7)</f>
        <v>2024-05</v>
      </c>
    </row>
    <row r="15442" customFormat="false" ht="15" hidden="false" customHeight="true" outlineLevel="0" collapsed="false">
      <c r="A15442" s="1" t="s">
        <v>25912</v>
      </c>
      <c r="B15442" s="1" t="s">
        <v>9992</v>
      </c>
      <c r="C15442" s="1" t="s">
        <v>1918</v>
      </c>
      <c r="D15442" s="1" t="n">
        <v>1</v>
      </c>
      <c r="E15442" s="16" t="n">
        <v>2978.99</v>
      </c>
      <c r="F15442" s="17" t="n">
        <v>0.1</v>
      </c>
      <c r="G15442" s="16" t="n">
        <v>2681.09</v>
      </c>
      <c r="I15442" s="1" t="str">
        <f aca="false">INDEX(Products!$C$2:$C$51,MATCH(C15442,Products!$A$2:$A$51,0))</f>
        <v>Electronics</v>
      </c>
      <c r="J15442" s="1" t="str">
        <f aca="false">INDEX(Orders!$E$2:$E$8001,MATCH(B15442,Orders!$A$2:$A$8001,0))</f>
        <v>Cancelled</v>
      </c>
      <c r="K15442" s="1" t="str">
        <f aca="false">LEFT(INDEX(Orders!$C$2:$C$8001,MATCH(B15442,Orders!$A$2:$A$8001,0)),7)</f>
        <v>2024-05</v>
      </c>
    </row>
    <row r="15443" customFormat="false" ht="15" hidden="false" customHeight="true" outlineLevel="0" collapsed="false">
      <c r="A15443" s="1" t="s">
        <v>25913</v>
      </c>
      <c r="B15443" s="1" t="s">
        <v>9992</v>
      </c>
      <c r="C15443" s="1" t="s">
        <v>1930</v>
      </c>
      <c r="D15443" s="1" t="n">
        <v>3</v>
      </c>
      <c r="E15443" s="16" t="n">
        <v>2398.35</v>
      </c>
      <c r="F15443" s="17" t="n">
        <v>0.1</v>
      </c>
      <c r="G15443" s="16" t="n">
        <v>6475.54</v>
      </c>
      <c r="I15443" s="1" t="str">
        <f aca="false">INDEX(Products!$C$2:$C$51,MATCH(C15443,Products!$A$2:$A$51,0))</f>
        <v>Electronics</v>
      </c>
      <c r="J15443" s="1" t="str">
        <f aca="false">INDEX(Orders!$E$2:$E$8001,MATCH(B15443,Orders!$A$2:$A$8001,0))</f>
        <v>Cancelled</v>
      </c>
      <c r="K15443" s="1" t="str">
        <f aca="false">LEFT(INDEX(Orders!$C$2:$C$8001,MATCH(B15443,Orders!$A$2:$A$8001,0)),7)</f>
        <v>2024-05</v>
      </c>
    </row>
    <row r="15444" customFormat="false" ht="15" hidden="false" customHeight="true" outlineLevel="0" collapsed="false">
      <c r="A15444" s="1" t="s">
        <v>25914</v>
      </c>
      <c r="B15444" s="1" t="s">
        <v>9993</v>
      </c>
      <c r="C15444" s="1" t="s">
        <v>1930</v>
      </c>
      <c r="D15444" s="1" t="n">
        <v>1</v>
      </c>
      <c r="E15444" s="16" t="n">
        <v>2398.35</v>
      </c>
      <c r="F15444" s="17" t="n">
        <v>0</v>
      </c>
      <c r="G15444" s="16" t="n">
        <v>2398.35</v>
      </c>
      <c r="I15444" s="1" t="str">
        <f aca="false">INDEX(Products!$C$2:$C$51,MATCH(C15444,Products!$A$2:$A$51,0))</f>
        <v>Electronics</v>
      </c>
      <c r="J15444" s="1" t="str">
        <f aca="false">INDEX(Orders!$E$2:$E$8001,MATCH(B15444,Orders!$A$2:$A$8001,0))</f>
        <v>Delivered</v>
      </c>
      <c r="K15444" s="1" t="str">
        <f aca="false">LEFT(INDEX(Orders!$C$2:$C$8001,MATCH(B15444,Orders!$A$2:$A$8001,0)),7)</f>
        <v>2024-11</v>
      </c>
    </row>
    <row r="15445" customFormat="false" ht="15" hidden="false" customHeight="true" outlineLevel="0" collapsed="false">
      <c r="A15445" s="1" t="s">
        <v>25915</v>
      </c>
      <c r="B15445" s="1" t="s">
        <v>9994</v>
      </c>
      <c r="C15445" s="1" t="s">
        <v>1949</v>
      </c>
      <c r="D15445" s="1" t="n">
        <v>1</v>
      </c>
      <c r="E15445" s="16" t="n">
        <v>4185.64</v>
      </c>
      <c r="F15445" s="17" t="n">
        <v>0.1</v>
      </c>
      <c r="G15445" s="16" t="n">
        <v>3767.08</v>
      </c>
      <c r="I15445" s="1" t="str">
        <f aca="false">INDEX(Products!$C$2:$C$51,MATCH(C15445,Products!$A$2:$A$51,0))</f>
        <v>Fashion</v>
      </c>
      <c r="J15445" s="1" t="str">
        <f aca="false">INDEX(Orders!$E$2:$E$8001,MATCH(B15445,Orders!$A$2:$A$8001,0))</f>
        <v>Delivered</v>
      </c>
      <c r="K15445" s="1" t="str">
        <f aca="false">LEFT(INDEX(Orders!$C$2:$C$8001,MATCH(B15445,Orders!$A$2:$A$8001,0)),7)</f>
        <v>2024-01</v>
      </c>
    </row>
    <row r="15446" customFormat="false" ht="15" hidden="false" customHeight="true" outlineLevel="0" collapsed="false">
      <c r="A15446" s="1" t="s">
        <v>25916</v>
      </c>
      <c r="B15446" s="1" t="s">
        <v>9994</v>
      </c>
      <c r="C15446" s="1" t="s">
        <v>1930</v>
      </c>
      <c r="D15446" s="1" t="n">
        <v>1</v>
      </c>
      <c r="E15446" s="16" t="n">
        <v>2398.35</v>
      </c>
      <c r="F15446" s="17" t="n">
        <v>0.15</v>
      </c>
      <c r="G15446" s="16" t="n">
        <v>2038.6</v>
      </c>
      <c r="I15446" s="1" t="str">
        <f aca="false">INDEX(Products!$C$2:$C$51,MATCH(C15446,Products!$A$2:$A$51,0))</f>
        <v>Electronics</v>
      </c>
      <c r="J15446" s="1" t="str">
        <f aca="false">INDEX(Orders!$E$2:$E$8001,MATCH(B15446,Orders!$A$2:$A$8001,0))</f>
        <v>Delivered</v>
      </c>
      <c r="K15446" s="1" t="str">
        <f aca="false">LEFT(INDEX(Orders!$C$2:$C$8001,MATCH(B15446,Orders!$A$2:$A$8001,0)),7)</f>
        <v>2024-01</v>
      </c>
    </row>
    <row r="15447" customFormat="false" ht="15" hidden="false" customHeight="true" outlineLevel="0" collapsed="false">
      <c r="A15447" s="1" t="s">
        <v>25917</v>
      </c>
      <c r="B15447" s="1" t="s">
        <v>9994</v>
      </c>
      <c r="C15447" s="1" t="s">
        <v>2007</v>
      </c>
      <c r="D15447" s="1" t="n">
        <v>2</v>
      </c>
      <c r="E15447" s="16" t="n">
        <v>750.27</v>
      </c>
      <c r="F15447" s="17" t="n">
        <v>0</v>
      </c>
      <c r="G15447" s="16" t="n">
        <v>1500.54</v>
      </c>
      <c r="I15447" s="1" t="str">
        <f aca="false">INDEX(Products!$C$2:$C$51,MATCH(C15447,Products!$A$2:$A$51,0))</f>
        <v>Books &amp; Stationery</v>
      </c>
      <c r="J15447" s="1" t="str">
        <f aca="false">INDEX(Orders!$E$2:$E$8001,MATCH(B15447,Orders!$A$2:$A$8001,0))</f>
        <v>Delivered</v>
      </c>
      <c r="K15447" s="1" t="str">
        <f aca="false">LEFT(INDEX(Orders!$C$2:$C$8001,MATCH(B15447,Orders!$A$2:$A$8001,0)),7)</f>
        <v>2024-01</v>
      </c>
    </row>
    <row r="15448" customFormat="false" ht="15" hidden="false" customHeight="true" outlineLevel="0" collapsed="false">
      <c r="A15448" s="1" t="s">
        <v>25918</v>
      </c>
      <c r="B15448" s="1" t="s">
        <v>9995</v>
      </c>
      <c r="C15448" s="1" t="s">
        <v>1951</v>
      </c>
      <c r="D15448" s="1" t="n">
        <v>1</v>
      </c>
      <c r="E15448" s="16" t="n">
        <v>957.5</v>
      </c>
      <c r="F15448" s="17" t="n">
        <v>0</v>
      </c>
      <c r="G15448" s="16" t="n">
        <v>957.5</v>
      </c>
      <c r="I15448" s="1" t="str">
        <f aca="false">INDEX(Products!$C$2:$C$51,MATCH(C15448,Products!$A$2:$A$51,0))</f>
        <v>Fashion</v>
      </c>
      <c r="J15448" s="1" t="str">
        <f aca="false">INDEX(Orders!$E$2:$E$8001,MATCH(B15448,Orders!$A$2:$A$8001,0))</f>
        <v>Cancelled</v>
      </c>
      <c r="K15448" s="1" t="str">
        <f aca="false">LEFT(INDEX(Orders!$C$2:$C$8001,MATCH(B15448,Orders!$A$2:$A$8001,0)),7)</f>
        <v>2024-08</v>
      </c>
    </row>
    <row r="15449" customFormat="false" ht="15" hidden="false" customHeight="true" outlineLevel="0" collapsed="false">
      <c r="A15449" s="1" t="s">
        <v>25919</v>
      </c>
      <c r="B15449" s="1" t="s">
        <v>9995</v>
      </c>
      <c r="C15449" s="1" t="s">
        <v>2006</v>
      </c>
      <c r="D15449" s="1" t="n">
        <v>1</v>
      </c>
      <c r="E15449" s="16" t="n">
        <v>482.17</v>
      </c>
      <c r="F15449" s="17" t="n">
        <v>0.05</v>
      </c>
      <c r="G15449" s="16" t="n">
        <v>458.06</v>
      </c>
      <c r="I15449" s="1" t="str">
        <f aca="false">INDEX(Products!$C$2:$C$51,MATCH(C15449,Products!$A$2:$A$51,0))</f>
        <v>Books &amp; Stationery</v>
      </c>
      <c r="J15449" s="1" t="str">
        <f aca="false">INDEX(Orders!$E$2:$E$8001,MATCH(B15449,Orders!$A$2:$A$8001,0))</f>
        <v>Cancelled</v>
      </c>
      <c r="K15449" s="1" t="str">
        <f aca="false">LEFT(INDEX(Orders!$C$2:$C$8001,MATCH(B15449,Orders!$A$2:$A$8001,0)),7)</f>
        <v>2024-08</v>
      </c>
    </row>
    <row r="15450" customFormat="false" ht="15" hidden="false" customHeight="true" outlineLevel="0" collapsed="false">
      <c r="A15450" s="1" t="s">
        <v>25920</v>
      </c>
      <c r="B15450" s="1" t="s">
        <v>9996</v>
      </c>
      <c r="C15450" s="1" t="s">
        <v>1930</v>
      </c>
      <c r="D15450" s="1" t="n">
        <v>1</v>
      </c>
      <c r="E15450" s="16" t="n">
        <v>2398.35</v>
      </c>
      <c r="F15450" s="17" t="n">
        <v>0.2</v>
      </c>
      <c r="G15450" s="16" t="n">
        <v>1918.68</v>
      </c>
      <c r="I15450" s="1" t="str">
        <f aca="false">INDEX(Products!$C$2:$C$51,MATCH(C15450,Products!$A$2:$A$51,0))</f>
        <v>Electronics</v>
      </c>
      <c r="J15450" s="1" t="str">
        <f aca="false">INDEX(Orders!$E$2:$E$8001,MATCH(B15450,Orders!$A$2:$A$8001,0))</f>
        <v>Delivered</v>
      </c>
      <c r="K15450" s="1" t="str">
        <f aca="false">LEFT(INDEX(Orders!$C$2:$C$8001,MATCH(B15450,Orders!$A$2:$A$8001,0)),7)</f>
        <v>2025-01</v>
      </c>
    </row>
    <row r="15451" customFormat="false" ht="15" hidden="false" customHeight="true" outlineLevel="0" collapsed="false">
      <c r="A15451" s="1" t="s">
        <v>25921</v>
      </c>
      <c r="B15451" s="1" t="s">
        <v>9997</v>
      </c>
      <c r="C15451" s="1" t="s">
        <v>1940</v>
      </c>
      <c r="D15451" s="1" t="n">
        <v>1</v>
      </c>
      <c r="E15451" s="16" t="n">
        <v>2374.52</v>
      </c>
      <c r="F15451" s="17" t="n">
        <v>0.1</v>
      </c>
      <c r="G15451" s="16" t="n">
        <v>2137.07</v>
      </c>
      <c r="I15451" s="1" t="str">
        <f aca="false">INDEX(Products!$C$2:$C$51,MATCH(C15451,Products!$A$2:$A$51,0))</f>
        <v>Fashion</v>
      </c>
      <c r="J15451" s="1" t="str">
        <f aca="false">INDEX(Orders!$E$2:$E$8001,MATCH(B15451,Orders!$A$2:$A$8001,0))</f>
        <v>Delivered</v>
      </c>
      <c r="K15451" s="1" t="str">
        <f aca="false">LEFT(INDEX(Orders!$C$2:$C$8001,MATCH(B15451,Orders!$A$2:$A$8001,0)),7)</f>
        <v>2025-08</v>
      </c>
    </row>
    <row r="15452" customFormat="false" ht="15" hidden="false" customHeight="true" outlineLevel="0" collapsed="false">
      <c r="A15452" s="1" t="s">
        <v>25922</v>
      </c>
      <c r="B15452" s="1" t="s">
        <v>9998</v>
      </c>
      <c r="C15452" s="1" t="s">
        <v>2006</v>
      </c>
      <c r="D15452" s="1" t="n">
        <v>2</v>
      </c>
      <c r="E15452" s="16" t="n">
        <v>482.17</v>
      </c>
      <c r="F15452" s="17" t="n">
        <v>0</v>
      </c>
      <c r="G15452" s="16" t="n">
        <v>964.34</v>
      </c>
      <c r="I15452" s="1" t="str">
        <f aca="false">INDEX(Products!$C$2:$C$51,MATCH(C15452,Products!$A$2:$A$51,0))</f>
        <v>Books &amp; Stationery</v>
      </c>
      <c r="J15452" s="1" t="str">
        <f aca="false">INDEX(Orders!$E$2:$E$8001,MATCH(B15452,Orders!$A$2:$A$8001,0))</f>
        <v>Cancelled</v>
      </c>
      <c r="K15452" s="1" t="str">
        <f aca="false">LEFT(INDEX(Orders!$C$2:$C$8001,MATCH(B15452,Orders!$A$2:$A$8001,0)),7)</f>
        <v>2024-08</v>
      </c>
    </row>
    <row r="15453" customFormat="false" ht="15" hidden="false" customHeight="true" outlineLevel="0" collapsed="false">
      <c r="A15453" s="1" t="s">
        <v>25923</v>
      </c>
      <c r="B15453" s="1" t="s">
        <v>9998</v>
      </c>
      <c r="C15453" s="1" t="s">
        <v>1990</v>
      </c>
      <c r="D15453" s="1" t="n">
        <v>1</v>
      </c>
      <c r="E15453" s="16" t="n">
        <v>5311.32</v>
      </c>
      <c r="F15453" s="17" t="n">
        <v>0.15</v>
      </c>
      <c r="G15453" s="16" t="n">
        <v>4514.62</v>
      </c>
      <c r="I15453" s="1" t="str">
        <f aca="false">INDEX(Products!$C$2:$C$51,MATCH(C15453,Products!$A$2:$A$51,0))</f>
        <v>Sports &amp; Fitness</v>
      </c>
      <c r="J15453" s="1" t="str">
        <f aca="false">INDEX(Orders!$E$2:$E$8001,MATCH(B15453,Orders!$A$2:$A$8001,0))</f>
        <v>Cancelled</v>
      </c>
      <c r="K15453" s="1" t="str">
        <f aca="false">LEFT(INDEX(Orders!$C$2:$C$8001,MATCH(B15453,Orders!$A$2:$A$8001,0)),7)</f>
        <v>2024-08</v>
      </c>
    </row>
    <row r="15454" customFormat="false" ht="15" hidden="false" customHeight="true" outlineLevel="0" collapsed="false">
      <c r="A15454" s="1" t="s">
        <v>25924</v>
      </c>
      <c r="B15454" s="1" t="s">
        <v>9999</v>
      </c>
      <c r="C15454" s="1" t="s">
        <v>1975</v>
      </c>
      <c r="D15454" s="1" t="n">
        <v>1</v>
      </c>
      <c r="E15454" s="16" t="n">
        <v>862.99</v>
      </c>
      <c r="F15454" s="17" t="n">
        <v>0.1</v>
      </c>
      <c r="G15454" s="16" t="n">
        <v>776.69</v>
      </c>
      <c r="I15454" s="1" t="str">
        <f aca="false">INDEX(Products!$C$2:$C$51,MATCH(C15454,Products!$A$2:$A$51,0))</f>
        <v>Beauty &amp; Personal Care</v>
      </c>
      <c r="J15454" s="1" t="str">
        <f aca="false">INDEX(Orders!$E$2:$E$8001,MATCH(B15454,Orders!$A$2:$A$8001,0))</f>
        <v>Delivered</v>
      </c>
      <c r="K15454" s="1" t="str">
        <f aca="false">LEFT(INDEX(Orders!$C$2:$C$8001,MATCH(B15454,Orders!$A$2:$A$8001,0)),7)</f>
        <v>2024-04</v>
      </c>
    </row>
    <row r="15455" customFormat="false" ht="15" hidden="false" customHeight="true" outlineLevel="0" collapsed="false">
      <c r="A15455" s="1" t="s">
        <v>25925</v>
      </c>
      <c r="B15455" s="1" t="s">
        <v>9999</v>
      </c>
      <c r="C15455" s="1" t="s">
        <v>1967</v>
      </c>
      <c r="D15455" s="1" t="n">
        <v>1</v>
      </c>
      <c r="E15455" s="16" t="n">
        <v>6822.61</v>
      </c>
      <c r="F15455" s="17" t="n">
        <v>0.2</v>
      </c>
      <c r="G15455" s="16" t="n">
        <v>5458.09</v>
      </c>
      <c r="I15455" s="1" t="str">
        <f aca="false">INDEX(Products!$C$2:$C$51,MATCH(C15455,Products!$A$2:$A$51,0))</f>
        <v>Home &amp; Kitchen</v>
      </c>
      <c r="J15455" s="1" t="str">
        <f aca="false">INDEX(Orders!$E$2:$E$8001,MATCH(B15455,Orders!$A$2:$A$8001,0))</f>
        <v>Delivered</v>
      </c>
      <c r="K15455" s="1" t="str">
        <f aca="false">LEFT(INDEX(Orders!$C$2:$C$8001,MATCH(B15455,Orders!$A$2:$A$8001,0)),7)</f>
        <v>2024-04</v>
      </c>
    </row>
    <row r="15456" customFormat="false" ht="15" hidden="false" customHeight="true" outlineLevel="0" collapsed="false">
      <c r="A15456" s="1" t="s">
        <v>25926</v>
      </c>
      <c r="B15456" s="1" t="s">
        <v>10000</v>
      </c>
      <c r="C15456" s="1" t="s">
        <v>2007</v>
      </c>
      <c r="D15456" s="1" t="n">
        <v>1</v>
      </c>
      <c r="E15456" s="16" t="n">
        <v>750.27</v>
      </c>
      <c r="F15456" s="17" t="n">
        <v>0</v>
      </c>
      <c r="G15456" s="16" t="n">
        <v>750.27</v>
      </c>
      <c r="I15456" s="1" t="str">
        <f aca="false">INDEX(Products!$C$2:$C$51,MATCH(C15456,Products!$A$2:$A$51,0))</f>
        <v>Books &amp; Stationery</v>
      </c>
      <c r="J15456" s="1" t="str">
        <f aca="false">INDEX(Orders!$E$2:$E$8001,MATCH(B15456,Orders!$A$2:$A$8001,0))</f>
        <v>Delivered</v>
      </c>
      <c r="K15456" s="1" t="str">
        <f aca="false">LEFT(INDEX(Orders!$C$2:$C$8001,MATCH(B15456,Orders!$A$2:$A$8001,0)),7)</f>
        <v>2025-11</v>
      </c>
    </row>
    <row r="15457" customFormat="false" ht="15" hidden="false" customHeight="true" outlineLevel="0" collapsed="false">
      <c r="A15457" s="1" t="s">
        <v>25927</v>
      </c>
      <c r="B15457" s="1" t="s">
        <v>10000</v>
      </c>
      <c r="C15457" s="1" t="s">
        <v>2006</v>
      </c>
      <c r="D15457" s="1" t="n">
        <v>2</v>
      </c>
      <c r="E15457" s="16" t="n">
        <v>482.17</v>
      </c>
      <c r="F15457" s="17" t="n">
        <v>0</v>
      </c>
      <c r="G15457" s="16" t="n">
        <v>964.34</v>
      </c>
      <c r="I15457" s="1" t="str">
        <f aca="false">INDEX(Products!$C$2:$C$51,MATCH(C15457,Products!$A$2:$A$51,0))</f>
        <v>Books &amp; Stationery</v>
      </c>
      <c r="J15457" s="1" t="str">
        <f aca="false">INDEX(Orders!$E$2:$E$8001,MATCH(B15457,Orders!$A$2:$A$8001,0))</f>
        <v>Delivered</v>
      </c>
      <c r="K15457" s="1" t="str">
        <f aca="false">LEFT(INDEX(Orders!$C$2:$C$8001,MATCH(B15457,Orders!$A$2:$A$8001,0)),7)</f>
        <v>2025-11</v>
      </c>
    </row>
    <row r="15458" customFormat="false" ht="15" hidden="false" customHeight="true" outlineLevel="0" collapsed="false">
      <c r="A15458" s="1" t="s">
        <v>25928</v>
      </c>
      <c r="B15458" s="1" t="s">
        <v>10001</v>
      </c>
      <c r="C15458" s="1" t="s">
        <v>1924</v>
      </c>
      <c r="D15458" s="1" t="n">
        <v>1</v>
      </c>
      <c r="E15458" s="16" t="n">
        <v>1971</v>
      </c>
      <c r="F15458" s="17" t="n">
        <v>0.2</v>
      </c>
      <c r="G15458" s="16" t="n">
        <v>1576.8</v>
      </c>
      <c r="I15458" s="1" t="str">
        <f aca="false">INDEX(Products!$C$2:$C$51,MATCH(C15458,Products!$A$2:$A$51,0))</f>
        <v>Electronics</v>
      </c>
      <c r="J15458" s="1" t="str">
        <f aca="false">INDEX(Orders!$E$2:$E$8001,MATCH(B15458,Orders!$A$2:$A$8001,0))</f>
        <v>Delivered</v>
      </c>
      <c r="K15458" s="1" t="str">
        <f aca="false">LEFT(INDEX(Orders!$C$2:$C$8001,MATCH(B15458,Orders!$A$2:$A$8001,0)),7)</f>
        <v>2025-03</v>
      </c>
    </row>
    <row r="15459" customFormat="false" ht="15" hidden="false" customHeight="true" outlineLevel="0" collapsed="false">
      <c r="A15459" s="1" t="s">
        <v>25929</v>
      </c>
      <c r="B15459" s="1" t="s">
        <v>10001</v>
      </c>
      <c r="C15459" s="1" t="s">
        <v>1961</v>
      </c>
      <c r="D15459" s="1" t="n">
        <v>1</v>
      </c>
      <c r="E15459" s="16" t="n">
        <v>3493.68</v>
      </c>
      <c r="F15459" s="17" t="n">
        <v>0.05</v>
      </c>
      <c r="G15459" s="16" t="n">
        <v>3319</v>
      </c>
      <c r="I15459" s="1" t="str">
        <f aca="false">INDEX(Products!$C$2:$C$51,MATCH(C15459,Products!$A$2:$A$51,0))</f>
        <v>Home &amp; Kitchen</v>
      </c>
      <c r="J15459" s="1" t="str">
        <f aca="false">INDEX(Orders!$E$2:$E$8001,MATCH(B15459,Orders!$A$2:$A$8001,0))</f>
        <v>Delivered</v>
      </c>
      <c r="K15459" s="1" t="str">
        <f aca="false">LEFT(INDEX(Orders!$C$2:$C$8001,MATCH(B15459,Orders!$A$2:$A$8001,0)),7)</f>
        <v>2025-03</v>
      </c>
    </row>
    <row r="15460" customFormat="false" ht="15" hidden="false" customHeight="true" outlineLevel="0" collapsed="false">
      <c r="A15460" s="1" t="s">
        <v>25930</v>
      </c>
      <c r="B15460" s="1" t="s">
        <v>10001</v>
      </c>
      <c r="C15460" s="1" t="s">
        <v>1953</v>
      </c>
      <c r="D15460" s="1" t="n">
        <v>1</v>
      </c>
      <c r="E15460" s="16" t="n">
        <v>4914.12</v>
      </c>
      <c r="F15460" s="17" t="n">
        <v>0.05</v>
      </c>
      <c r="G15460" s="16" t="n">
        <v>4668.41</v>
      </c>
      <c r="I15460" s="1" t="str">
        <f aca="false">INDEX(Products!$C$2:$C$51,MATCH(C15460,Products!$A$2:$A$51,0))</f>
        <v>Fashion</v>
      </c>
      <c r="J15460" s="1" t="str">
        <f aca="false">INDEX(Orders!$E$2:$E$8001,MATCH(B15460,Orders!$A$2:$A$8001,0))</f>
        <v>Delivered</v>
      </c>
      <c r="K15460" s="1" t="str">
        <f aca="false">LEFT(INDEX(Orders!$C$2:$C$8001,MATCH(B15460,Orders!$A$2:$A$8001,0)),7)</f>
        <v>2025-03</v>
      </c>
    </row>
    <row r="15461" customFormat="false" ht="15" hidden="false" customHeight="true" outlineLevel="0" collapsed="false">
      <c r="A15461" s="1" t="s">
        <v>25931</v>
      </c>
      <c r="B15461" s="1" t="s">
        <v>10001</v>
      </c>
      <c r="C15461" s="1" t="s">
        <v>1997</v>
      </c>
      <c r="D15461" s="1" t="n">
        <v>1</v>
      </c>
      <c r="E15461" s="16" t="n">
        <v>311.15</v>
      </c>
      <c r="F15461" s="17" t="n">
        <v>0.1</v>
      </c>
      <c r="G15461" s="16" t="n">
        <v>280.03</v>
      </c>
      <c r="I15461" s="1" t="str">
        <f aca="false">INDEX(Products!$C$2:$C$51,MATCH(C15461,Products!$A$2:$A$51,0))</f>
        <v>Sports &amp; Fitness</v>
      </c>
      <c r="J15461" s="1" t="str">
        <f aca="false">INDEX(Orders!$E$2:$E$8001,MATCH(B15461,Orders!$A$2:$A$8001,0))</f>
        <v>Delivered</v>
      </c>
      <c r="K15461" s="1" t="str">
        <f aca="false">LEFT(INDEX(Orders!$C$2:$C$8001,MATCH(B15461,Orders!$A$2:$A$8001,0)),7)</f>
        <v>2025-03</v>
      </c>
    </row>
    <row r="15462" customFormat="false" ht="15" hidden="false" customHeight="true" outlineLevel="0" collapsed="false">
      <c r="A15462" s="1" t="s">
        <v>25932</v>
      </c>
      <c r="B15462" s="1" t="s">
        <v>10002</v>
      </c>
      <c r="C15462" s="1" t="s">
        <v>1940</v>
      </c>
      <c r="D15462" s="1" t="n">
        <v>1</v>
      </c>
      <c r="E15462" s="16" t="n">
        <v>2374.52</v>
      </c>
      <c r="F15462" s="17" t="n">
        <v>0.05</v>
      </c>
      <c r="G15462" s="16" t="n">
        <v>2255.79</v>
      </c>
      <c r="I15462" s="1" t="str">
        <f aca="false">INDEX(Products!$C$2:$C$51,MATCH(C15462,Products!$A$2:$A$51,0))</f>
        <v>Fashion</v>
      </c>
      <c r="J15462" s="1" t="str">
        <f aca="false">INDEX(Orders!$E$2:$E$8001,MATCH(B15462,Orders!$A$2:$A$8001,0))</f>
        <v>Returned</v>
      </c>
      <c r="K15462" s="1" t="str">
        <f aca="false">LEFT(INDEX(Orders!$C$2:$C$8001,MATCH(B15462,Orders!$A$2:$A$8001,0)),7)</f>
        <v>2025-12</v>
      </c>
    </row>
    <row r="15463" customFormat="false" ht="15" hidden="false" customHeight="true" outlineLevel="0" collapsed="false">
      <c r="A15463" s="1" t="s">
        <v>25933</v>
      </c>
      <c r="B15463" s="1" t="s">
        <v>10003</v>
      </c>
      <c r="C15463" s="1" t="s">
        <v>1976</v>
      </c>
      <c r="D15463" s="1" t="n">
        <v>1</v>
      </c>
      <c r="E15463" s="16" t="n">
        <v>1603.35</v>
      </c>
      <c r="F15463" s="17" t="n">
        <v>0.05</v>
      </c>
      <c r="G15463" s="16" t="n">
        <v>1523.18</v>
      </c>
      <c r="I15463" s="1" t="str">
        <f aca="false">INDEX(Products!$C$2:$C$51,MATCH(C15463,Products!$A$2:$A$51,0))</f>
        <v>Beauty &amp; Personal Care</v>
      </c>
      <c r="J15463" s="1" t="str">
        <f aca="false">INDEX(Orders!$E$2:$E$8001,MATCH(B15463,Orders!$A$2:$A$8001,0))</f>
        <v>Cancelled</v>
      </c>
      <c r="K15463" s="1" t="str">
        <f aca="false">LEFT(INDEX(Orders!$C$2:$C$8001,MATCH(B15463,Orders!$A$2:$A$8001,0)),7)</f>
        <v>2025-08</v>
      </c>
    </row>
    <row r="15464" customFormat="false" ht="15" hidden="false" customHeight="true" outlineLevel="0" collapsed="false">
      <c r="A15464" s="1" t="s">
        <v>25934</v>
      </c>
      <c r="B15464" s="1" t="s">
        <v>10004</v>
      </c>
      <c r="C15464" s="1" t="s">
        <v>1930</v>
      </c>
      <c r="D15464" s="1" t="n">
        <v>1</v>
      </c>
      <c r="E15464" s="16" t="n">
        <v>2398.35</v>
      </c>
      <c r="F15464" s="17" t="n">
        <v>0.1</v>
      </c>
      <c r="G15464" s="16" t="n">
        <v>2158.52</v>
      </c>
      <c r="I15464" s="1" t="str">
        <f aca="false">INDEX(Products!$C$2:$C$51,MATCH(C15464,Products!$A$2:$A$51,0))</f>
        <v>Electronics</v>
      </c>
      <c r="J15464" s="1" t="str">
        <f aca="false">INDEX(Orders!$E$2:$E$8001,MATCH(B15464,Orders!$A$2:$A$8001,0))</f>
        <v>Delivered</v>
      </c>
      <c r="K15464" s="1" t="str">
        <f aca="false">LEFT(INDEX(Orders!$C$2:$C$8001,MATCH(B15464,Orders!$A$2:$A$8001,0)),7)</f>
        <v>2025-05</v>
      </c>
    </row>
    <row r="15465" customFormat="false" ht="15" hidden="false" customHeight="true" outlineLevel="0" collapsed="false">
      <c r="A15465" s="1" t="s">
        <v>25935</v>
      </c>
      <c r="B15465" s="1" t="s">
        <v>10004</v>
      </c>
      <c r="C15465" s="1" t="s">
        <v>1935</v>
      </c>
      <c r="D15465" s="1" t="n">
        <v>1</v>
      </c>
      <c r="E15465" s="16" t="n">
        <v>14558.72</v>
      </c>
      <c r="F15465" s="17" t="n">
        <v>0.05</v>
      </c>
      <c r="G15465" s="16" t="n">
        <v>13830.78</v>
      </c>
      <c r="I15465" s="1" t="str">
        <f aca="false">INDEX(Products!$C$2:$C$51,MATCH(C15465,Products!$A$2:$A$51,0))</f>
        <v>Electronics</v>
      </c>
      <c r="J15465" s="1" t="str">
        <f aca="false">INDEX(Orders!$E$2:$E$8001,MATCH(B15465,Orders!$A$2:$A$8001,0))</f>
        <v>Delivered</v>
      </c>
      <c r="K15465" s="1" t="str">
        <f aca="false">LEFT(INDEX(Orders!$C$2:$C$8001,MATCH(B15465,Orders!$A$2:$A$8001,0)),7)</f>
        <v>2025-05</v>
      </c>
    </row>
    <row r="15466" customFormat="false" ht="15" hidden="false" customHeight="true" outlineLevel="0" collapsed="false">
      <c r="A15466" s="1" t="s">
        <v>25936</v>
      </c>
      <c r="B15466" s="1" t="s">
        <v>10004</v>
      </c>
      <c r="C15466" s="1" t="s">
        <v>1997</v>
      </c>
      <c r="D15466" s="1" t="n">
        <v>1</v>
      </c>
      <c r="E15466" s="16" t="n">
        <v>311.15</v>
      </c>
      <c r="F15466" s="17" t="n">
        <v>0</v>
      </c>
      <c r="G15466" s="16" t="n">
        <v>311.15</v>
      </c>
      <c r="I15466" s="1" t="str">
        <f aca="false">INDEX(Products!$C$2:$C$51,MATCH(C15466,Products!$A$2:$A$51,0))</f>
        <v>Sports &amp; Fitness</v>
      </c>
      <c r="J15466" s="1" t="str">
        <f aca="false">INDEX(Orders!$E$2:$E$8001,MATCH(B15466,Orders!$A$2:$A$8001,0))</f>
        <v>Delivered</v>
      </c>
      <c r="K15466" s="1" t="str">
        <f aca="false">LEFT(INDEX(Orders!$C$2:$C$8001,MATCH(B15466,Orders!$A$2:$A$8001,0)),7)</f>
        <v>2025-05</v>
      </c>
    </row>
    <row r="15467" customFormat="false" ht="15" hidden="false" customHeight="true" outlineLevel="0" collapsed="false">
      <c r="A15467" s="1" t="s">
        <v>25937</v>
      </c>
      <c r="B15467" s="1" t="s">
        <v>10005</v>
      </c>
      <c r="C15467" s="1" t="s">
        <v>1990</v>
      </c>
      <c r="D15467" s="1" t="n">
        <v>1</v>
      </c>
      <c r="E15467" s="16" t="n">
        <v>5311.32</v>
      </c>
      <c r="F15467" s="17" t="n">
        <v>0</v>
      </c>
      <c r="G15467" s="16" t="n">
        <v>5311.32</v>
      </c>
      <c r="I15467" s="1" t="str">
        <f aca="false">INDEX(Products!$C$2:$C$51,MATCH(C15467,Products!$A$2:$A$51,0))</f>
        <v>Sports &amp; Fitness</v>
      </c>
      <c r="J15467" s="1" t="str">
        <f aca="false">INDEX(Orders!$E$2:$E$8001,MATCH(B15467,Orders!$A$2:$A$8001,0))</f>
        <v>Delivered</v>
      </c>
      <c r="K15467" s="1" t="str">
        <f aca="false">LEFT(INDEX(Orders!$C$2:$C$8001,MATCH(B15467,Orders!$A$2:$A$8001,0)),7)</f>
        <v>2025-11</v>
      </c>
    </row>
    <row r="15468" customFormat="false" ht="15" hidden="false" customHeight="true" outlineLevel="0" collapsed="false">
      <c r="A15468" s="1" t="s">
        <v>25938</v>
      </c>
      <c r="B15468" s="1" t="s">
        <v>10006</v>
      </c>
      <c r="C15468" s="1" t="s">
        <v>1955</v>
      </c>
      <c r="D15468" s="1" t="n">
        <v>1</v>
      </c>
      <c r="E15468" s="16" t="n">
        <v>3340.76</v>
      </c>
      <c r="F15468" s="17" t="n">
        <v>0.05</v>
      </c>
      <c r="G15468" s="16" t="n">
        <v>3173.72</v>
      </c>
      <c r="I15468" s="1" t="str">
        <f aca="false">INDEX(Products!$C$2:$C$51,MATCH(C15468,Products!$A$2:$A$51,0))</f>
        <v>Home &amp; Kitchen</v>
      </c>
      <c r="J15468" s="1" t="str">
        <f aca="false">INDEX(Orders!$E$2:$E$8001,MATCH(B15468,Orders!$A$2:$A$8001,0))</f>
        <v>Returned</v>
      </c>
      <c r="K15468" s="1" t="str">
        <f aca="false">LEFT(INDEX(Orders!$C$2:$C$8001,MATCH(B15468,Orders!$A$2:$A$8001,0)),7)</f>
        <v>2025-08</v>
      </c>
    </row>
    <row r="15469" customFormat="false" ht="15" hidden="false" customHeight="true" outlineLevel="0" collapsed="false">
      <c r="A15469" s="1" t="s">
        <v>25939</v>
      </c>
      <c r="B15469" s="1" t="s">
        <v>10006</v>
      </c>
      <c r="C15469" s="1" t="s">
        <v>1920</v>
      </c>
      <c r="D15469" s="1" t="n">
        <v>1</v>
      </c>
      <c r="E15469" s="16" t="n">
        <v>4273.58</v>
      </c>
      <c r="F15469" s="17" t="n">
        <v>0.1</v>
      </c>
      <c r="G15469" s="16" t="n">
        <v>3846.22</v>
      </c>
      <c r="I15469" s="1" t="str">
        <f aca="false">INDEX(Products!$C$2:$C$51,MATCH(C15469,Products!$A$2:$A$51,0))</f>
        <v>Electronics</v>
      </c>
      <c r="J15469" s="1" t="str">
        <f aca="false">INDEX(Orders!$E$2:$E$8001,MATCH(B15469,Orders!$A$2:$A$8001,0))</f>
        <v>Returned</v>
      </c>
      <c r="K15469" s="1" t="str">
        <f aca="false">LEFT(INDEX(Orders!$C$2:$C$8001,MATCH(B15469,Orders!$A$2:$A$8001,0)),7)</f>
        <v>2025-08</v>
      </c>
    </row>
    <row r="15470" customFormat="false" ht="15" hidden="false" customHeight="true" outlineLevel="0" collapsed="false">
      <c r="A15470" s="1" t="s">
        <v>25940</v>
      </c>
      <c r="B15470" s="1" t="s">
        <v>10007</v>
      </c>
      <c r="C15470" s="1" t="s">
        <v>1920</v>
      </c>
      <c r="D15470" s="1" t="n">
        <v>3</v>
      </c>
      <c r="E15470" s="16" t="n">
        <v>4273.58</v>
      </c>
      <c r="F15470" s="17" t="n">
        <v>0.05</v>
      </c>
      <c r="G15470" s="16" t="n">
        <v>12179.7</v>
      </c>
      <c r="I15470" s="1" t="str">
        <f aca="false">INDEX(Products!$C$2:$C$51,MATCH(C15470,Products!$A$2:$A$51,0))</f>
        <v>Electronics</v>
      </c>
      <c r="J15470" s="1" t="str">
        <f aca="false">INDEX(Orders!$E$2:$E$8001,MATCH(B15470,Orders!$A$2:$A$8001,0))</f>
        <v>Delivered</v>
      </c>
      <c r="K15470" s="1" t="str">
        <f aca="false">LEFT(INDEX(Orders!$C$2:$C$8001,MATCH(B15470,Orders!$A$2:$A$8001,0)),7)</f>
        <v>2024-01</v>
      </c>
    </row>
    <row r="15471" customFormat="false" ht="15" hidden="false" customHeight="true" outlineLevel="0" collapsed="false">
      <c r="A15471" s="1" t="s">
        <v>25941</v>
      </c>
      <c r="B15471" s="1" t="s">
        <v>10007</v>
      </c>
      <c r="C15471" s="1" t="s">
        <v>1930</v>
      </c>
      <c r="D15471" s="1" t="n">
        <v>1</v>
      </c>
      <c r="E15471" s="16" t="n">
        <v>2398.35</v>
      </c>
      <c r="F15471" s="17" t="n">
        <v>0.1</v>
      </c>
      <c r="G15471" s="16" t="n">
        <v>2158.52</v>
      </c>
      <c r="I15471" s="1" t="str">
        <f aca="false">INDEX(Products!$C$2:$C$51,MATCH(C15471,Products!$A$2:$A$51,0))</f>
        <v>Electronics</v>
      </c>
      <c r="J15471" s="1" t="str">
        <f aca="false">INDEX(Orders!$E$2:$E$8001,MATCH(B15471,Orders!$A$2:$A$8001,0))</f>
        <v>Delivered</v>
      </c>
      <c r="K15471" s="1" t="str">
        <f aca="false">LEFT(INDEX(Orders!$C$2:$C$8001,MATCH(B15471,Orders!$A$2:$A$8001,0)),7)</f>
        <v>2024-01</v>
      </c>
    </row>
    <row r="15472" customFormat="false" ht="15" hidden="false" customHeight="true" outlineLevel="0" collapsed="false">
      <c r="A15472" s="1" t="s">
        <v>25942</v>
      </c>
      <c r="B15472" s="1" t="s">
        <v>10007</v>
      </c>
      <c r="C15472" s="1" t="s">
        <v>2006</v>
      </c>
      <c r="D15472" s="1" t="n">
        <v>1</v>
      </c>
      <c r="E15472" s="16" t="n">
        <v>482.17</v>
      </c>
      <c r="F15472" s="17" t="n">
        <v>0.2</v>
      </c>
      <c r="G15472" s="16" t="n">
        <v>385.74</v>
      </c>
      <c r="I15472" s="1" t="str">
        <f aca="false">INDEX(Products!$C$2:$C$51,MATCH(C15472,Products!$A$2:$A$51,0))</f>
        <v>Books &amp; Stationery</v>
      </c>
      <c r="J15472" s="1" t="str">
        <f aca="false">INDEX(Orders!$E$2:$E$8001,MATCH(B15472,Orders!$A$2:$A$8001,0))</f>
        <v>Delivered</v>
      </c>
      <c r="K15472" s="1" t="str">
        <f aca="false">LEFT(INDEX(Orders!$C$2:$C$8001,MATCH(B15472,Orders!$A$2:$A$8001,0)),7)</f>
        <v>2024-01</v>
      </c>
    </row>
    <row r="15473" customFormat="false" ht="15" hidden="false" customHeight="true" outlineLevel="0" collapsed="false">
      <c r="A15473" s="1" t="s">
        <v>25943</v>
      </c>
      <c r="B15473" s="1" t="s">
        <v>10007</v>
      </c>
      <c r="C15473" s="1" t="s">
        <v>1997</v>
      </c>
      <c r="D15473" s="1" t="n">
        <v>1</v>
      </c>
      <c r="E15473" s="16" t="n">
        <v>311.15</v>
      </c>
      <c r="F15473" s="17" t="n">
        <v>0.15</v>
      </c>
      <c r="G15473" s="16" t="n">
        <v>264.48</v>
      </c>
      <c r="I15473" s="1" t="str">
        <f aca="false">INDEX(Products!$C$2:$C$51,MATCH(C15473,Products!$A$2:$A$51,0))</f>
        <v>Sports &amp; Fitness</v>
      </c>
      <c r="J15473" s="1" t="str">
        <f aca="false">INDEX(Orders!$E$2:$E$8001,MATCH(B15473,Orders!$A$2:$A$8001,0))</f>
        <v>Delivered</v>
      </c>
      <c r="K15473" s="1" t="str">
        <f aca="false">LEFT(INDEX(Orders!$C$2:$C$8001,MATCH(B15473,Orders!$A$2:$A$8001,0)),7)</f>
        <v>2024-01</v>
      </c>
    </row>
    <row r="15474" customFormat="false" ht="15" hidden="false" customHeight="true" outlineLevel="0" collapsed="false">
      <c r="A15474" s="1" t="s">
        <v>25944</v>
      </c>
      <c r="B15474" s="1" t="s">
        <v>10007</v>
      </c>
      <c r="C15474" s="1" t="s">
        <v>1961</v>
      </c>
      <c r="D15474" s="1" t="n">
        <v>1</v>
      </c>
      <c r="E15474" s="16" t="n">
        <v>3493.68</v>
      </c>
      <c r="F15474" s="17" t="n">
        <v>0</v>
      </c>
      <c r="G15474" s="16" t="n">
        <v>3493.68</v>
      </c>
      <c r="I15474" s="1" t="str">
        <f aca="false">INDEX(Products!$C$2:$C$51,MATCH(C15474,Products!$A$2:$A$51,0))</f>
        <v>Home &amp; Kitchen</v>
      </c>
      <c r="J15474" s="1" t="str">
        <f aca="false">INDEX(Orders!$E$2:$E$8001,MATCH(B15474,Orders!$A$2:$A$8001,0))</f>
        <v>Delivered</v>
      </c>
      <c r="K15474" s="1" t="str">
        <f aca="false">LEFT(INDEX(Orders!$C$2:$C$8001,MATCH(B15474,Orders!$A$2:$A$8001,0)),7)</f>
        <v>2024-01</v>
      </c>
    </row>
    <row r="15475" customFormat="false" ht="15" hidden="false" customHeight="true" outlineLevel="0" collapsed="false">
      <c r="A15475" s="1" t="s">
        <v>25945</v>
      </c>
      <c r="B15475" s="1" t="s">
        <v>10008</v>
      </c>
      <c r="C15475" s="1" t="s">
        <v>1924</v>
      </c>
      <c r="D15475" s="1" t="n">
        <v>1</v>
      </c>
      <c r="E15475" s="16" t="n">
        <v>1971</v>
      </c>
      <c r="F15475" s="17" t="n">
        <v>0.2</v>
      </c>
      <c r="G15475" s="16" t="n">
        <v>1576.8</v>
      </c>
      <c r="I15475" s="1" t="str">
        <f aca="false">INDEX(Products!$C$2:$C$51,MATCH(C15475,Products!$A$2:$A$51,0))</f>
        <v>Electronics</v>
      </c>
      <c r="J15475" s="1" t="str">
        <f aca="false">INDEX(Orders!$E$2:$E$8001,MATCH(B15475,Orders!$A$2:$A$8001,0))</f>
        <v>Delivered</v>
      </c>
      <c r="K15475" s="1" t="str">
        <f aca="false">LEFT(INDEX(Orders!$C$2:$C$8001,MATCH(B15475,Orders!$A$2:$A$8001,0)),7)</f>
        <v>2024-12</v>
      </c>
    </row>
    <row r="15476" customFormat="false" ht="15" hidden="false" customHeight="true" outlineLevel="0" collapsed="false">
      <c r="A15476" s="1" t="s">
        <v>25946</v>
      </c>
      <c r="B15476" s="1" t="s">
        <v>10008</v>
      </c>
      <c r="C15476" s="1" t="s">
        <v>1959</v>
      </c>
      <c r="D15476" s="1" t="n">
        <v>1</v>
      </c>
      <c r="E15476" s="16" t="n">
        <v>2142.79</v>
      </c>
      <c r="F15476" s="17" t="n">
        <v>0.05</v>
      </c>
      <c r="G15476" s="16" t="n">
        <v>2035.65</v>
      </c>
      <c r="I15476" s="1" t="str">
        <f aca="false">INDEX(Products!$C$2:$C$51,MATCH(C15476,Products!$A$2:$A$51,0))</f>
        <v>Home &amp; Kitchen</v>
      </c>
      <c r="J15476" s="1" t="str">
        <f aca="false">INDEX(Orders!$E$2:$E$8001,MATCH(B15476,Orders!$A$2:$A$8001,0))</f>
        <v>Delivered</v>
      </c>
      <c r="K15476" s="1" t="str">
        <f aca="false">LEFT(INDEX(Orders!$C$2:$C$8001,MATCH(B15476,Orders!$A$2:$A$8001,0)),7)</f>
        <v>2024-12</v>
      </c>
    </row>
    <row r="15477" customFormat="false" ht="15" hidden="false" customHeight="true" outlineLevel="0" collapsed="false">
      <c r="A15477" s="1" t="s">
        <v>25947</v>
      </c>
      <c r="B15477" s="1" t="s">
        <v>10009</v>
      </c>
      <c r="C15477" s="1" t="s">
        <v>2006</v>
      </c>
      <c r="D15477" s="1" t="n">
        <v>1</v>
      </c>
      <c r="E15477" s="16" t="n">
        <v>482.17</v>
      </c>
      <c r="F15477" s="17" t="n">
        <v>0</v>
      </c>
      <c r="G15477" s="16" t="n">
        <v>482.17</v>
      </c>
      <c r="I15477" s="1" t="str">
        <f aca="false">INDEX(Products!$C$2:$C$51,MATCH(C15477,Products!$A$2:$A$51,0))</f>
        <v>Books &amp; Stationery</v>
      </c>
      <c r="J15477" s="1" t="str">
        <f aca="false">INDEX(Orders!$E$2:$E$8001,MATCH(B15477,Orders!$A$2:$A$8001,0))</f>
        <v>Delivered</v>
      </c>
      <c r="K15477" s="1" t="str">
        <f aca="false">LEFT(INDEX(Orders!$C$2:$C$8001,MATCH(B15477,Orders!$A$2:$A$8001,0)),7)</f>
        <v>2025-08</v>
      </c>
    </row>
    <row r="15478" customFormat="false" ht="15" hidden="false" customHeight="true" outlineLevel="0" collapsed="false">
      <c r="A15478" s="1" t="s">
        <v>25948</v>
      </c>
      <c r="B15478" s="1" t="s">
        <v>10009</v>
      </c>
      <c r="C15478" s="1" t="s">
        <v>1937</v>
      </c>
      <c r="D15478" s="1" t="n">
        <v>2</v>
      </c>
      <c r="E15478" s="16" t="n">
        <v>1364.75</v>
      </c>
      <c r="F15478" s="17" t="n">
        <v>0.05</v>
      </c>
      <c r="G15478" s="16" t="n">
        <v>2593.02</v>
      </c>
      <c r="I15478" s="1" t="str">
        <f aca="false">INDEX(Products!$C$2:$C$51,MATCH(C15478,Products!$A$2:$A$51,0))</f>
        <v>Fashion</v>
      </c>
      <c r="J15478" s="1" t="str">
        <f aca="false">INDEX(Orders!$E$2:$E$8001,MATCH(B15478,Orders!$A$2:$A$8001,0))</f>
        <v>Delivered</v>
      </c>
      <c r="K15478" s="1" t="str">
        <f aca="false">LEFT(INDEX(Orders!$C$2:$C$8001,MATCH(B15478,Orders!$A$2:$A$8001,0)),7)</f>
        <v>2025-08</v>
      </c>
    </row>
    <row r="15479" customFormat="false" ht="15" hidden="false" customHeight="true" outlineLevel="0" collapsed="false">
      <c r="A15479" s="1" t="s">
        <v>25949</v>
      </c>
      <c r="B15479" s="1" t="s">
        <v>10010</v>
      </c>
      <c r="C15479" s="1" t="s">
        <v>1990</v>
      </c>
      <c r="D15479" s="1" t="n">
        <v>1</v>
      </c>
      <c r="E15479" s="16" t="n">
        <v>5311.32</v>
      </c>
      <c r="F15479" s="17" t="n">
        <v>0</v>
      </c>
      <c r="G15479" s="16" t="n">
        <v>5311.32</v>
      </c>
      <c r="I15479" s="1" t="str">
        <f aca="false">INDEX(Products!$C$2:$C$51,MATCH(C15479,Products!$A$2:$A$51,0))</f>
        <v>Sports &amp; Fitness</v>
      </c>
      <c r="J15479" s="1" t="str">
        <f aca="false">INDEX(Orders!$E$2:$E$8001,MATCH(B15479,Orders!$A$2:$A$8001,0))</f>
        <v>Refunded</v>
      </c>
      <c r="K15479" s="1" t="str">
        <f aca="false">LEFT(INDEX(Orders!$C$2:$C$8001,MATCH(B15479,Orders!$A$2:$A$8001,0)),7)</f>
        <v>2024-12</v>
      </c>
    </row>
    <row r="15480" customFormat="false" ht="15" hidden="false" customHeight="true" outlineLevel="0" collapsed="false">
      <c r="A15480" s="1" t="s">
        <v>25950</v>
      </c>
      <c r="B15480" s="1" t="s">
        <v>10010</v>
      </c>
      <c r="C15480" s="1" t="s">
        <v>2006</v>
      </c>
      <c r="D15480" s="1" t="n">
        <v>1</v>
      </c>
      <c r="E15480" s="16" t="n">
        <v>482.17</v>
      </c>
      <c r="F15480" s="17" t="n">
        <v>0</v>
      </c>
      <c r="G15480" s="16" t="n">
        <v>482.17</v>
      </c>
      <c r="I15480" s="1" t="str">
        <f aca="false">INDEX(Products!$C$2:$C$51,MATCH(C15480,Products!$A$2:$A$51,0))</f>
        <v>Books &amp; Stationery</v>
      </c>
      <c r="J15480" s="1" t="str">
        <f aca="false">INDEX(Orders!$E$2:$E$8001,MATCH(B15480,Orders!$A$2:$A$8001,0))</f>
        <v>Refunded</v>
      </c>
      <c r="K15480" s="1" t="str">
        <f aca="false">LEFT(INDEX(Orders!$C$2:$C$8001,MATCH(B15480,Orders!$A$2:$A$8001,0)),7)</f>
        <v>2024-12</v>
      </c>
    </row>
    <row r="15481" customFormat="false" ht="15" hidden="false" customHeight="true" outlineLevel="0" collapsed="false">
      <c r="A15481" s="1" t="s">
        <v>25951</v>
      </c>
      <c r="B15481" s="1" t="s">
        <v>10011</v>
      </c>
      <c r="C15481" s="1" t="s">
        <v>1979</v>
      </c>
      <c r="D15481" s="1" t="n">
        <v>2</v>
      </c>
      <c r="E15481" s="16" t="n">
        <v>623</v>
      </c>
      <c r="F15481" s="17" t="n">
        <v>0</v>
      </c>
      <c r="G15481" s="16" t="n">
        <v>1246</v>
      </c>
      <c r="I15481" s="1" t="str">
        <f aca="false">INDEX(Products!$C$2:$C$51,MATCH(C15481,Products!$A$2:$A$51,0))</f>
        <v>Beauty &amp; Personal Care</v>
      </c>
      <c r="J15481" s="1" t="str">
        <f aca="false">INDEX(Orders!$E$2:$E$8001,MATCH(B15481,Orders!$A$2:$A$8001,0))</f>
        <v>Delivered</v>
      </c>
      <c r="K15481" s="1" t="str">
        <f aca="false">LEFT(INDEX(Orders!$C$2:$C$8001,MATCH(B15481,Orders!$A$2:$A$8001,0)),7)</f>
        <v>2025-03</v>
      </c>
    </row>
    <row r="15482" customFormat="false" ht="15" hidden="false" customHeight="true" outlineLevel="0" collapsed="false">
      <c r="A15482" s="1" t="s">
        <v>25952</v>
      </c>
      <c r="B15482" s="1" t="s">
        <v>10012</v>
      </c>
      <c r="C15482" s="1" t="s">
        <v>1937</v>
      </c>
      <c r="D15482" s="1" t="n">
        <v>2</v>
      </c>
      <c r="E15482" s="16" t="n">
        <v>1364.75</v>
      </c>
      <c r="F15482" s="17" t="n">
        <v>0.15</v>
      </c>
      <c r="G15482" s="16" t="n">
        <v>2320.07</v>
      </c>
      <c r="I15482" s="1" t="str">
        <f aca="false">INDEX(Products!$C$2:$C$51,MATCH(C15482,Products!$A$2:$A$51,0))</f>
        <v>Fashion</v>
      </c>
      <c r="J15482" s="1" t="str">
        <f aca="false">INDEX(Orders!$E$2:$E$8001,MATCH(B15482,Orders!$A$2:$A$8001,0))</f>
        <v>Delivered</v>
      </c>
      <c r="K15482" s="1" t="str">
        <f aca="false">LEFT(INDEX(Orders!$C$2:$C$8001,MATCH(B15482,Orders!$A$2:$A$8001,0)),7)</f>
        <v>2025-08</v>
      </c>
    </row>
    <row r="15483" customFormat="false" ht="15" hidden="false" customHeight="true" outlineLevel="0" collapsed="false">
      <c r="A15483" s="1" t="s">
        <v>25953</v>
      </c>
      <c r="B15483" s="1" t="s">
        <v>10013</v>
      </c>
      <c r="C15483" s="1" t="s">
        <v>1940</v>
      </c>
      <c r="D15483" s="1" t="n">
        <v>1</v>
      </c>
      <c r="E15483" s="16" t="n">
        <v>2374.52</v>
      </c>
      <c r="F15483" s="17" t="n">
        <v>0</v>
      </c>
      <c r="G15483" s="16" t="n">
        <v>2374.52</v>
      </c>
      <c r="I15483" s="1" t="str">
        <f aca="false">INDEX(Products!$C$2:$C$51,MATCH(C15483,Products!$A$2:$A$51,0))</f>
        <v>Fashion</v>
      </c>
      <c r="J15483" s="1" t="str">
        <f aca="false">INDEX(Orders!$E$2:$E$8001,MATCH(B15483,Orders!$A$2:$A$8001,0))</f>
        <v>Delivered</v>
      </c>
      <c r="K15483" s="1" t="str">
        <f aca="false">LEFT(INDEX(Orders!$C$2:$C$8001,MATCH(B15483,Orders!$A$2:$A$8001,0)),7)</f>
        <v>2025-06</v>
      </c>
    </row>
    <row r="15484" customFormat="false" ht="15" hidden="false" customHeight="true" outlineLevel="0" collapsed="false">
      <c r="A15484" s="1" t="s">
        <v>25954</v>
      </c>
      <c r="B15484" s="1" t="s">
        <v>10014</v>
      </c>
      <c r="C15484" s="1" t="s">
        <v>1990</v>
      </c>
      <c r="D15484" s="1" t="n">
        <v>2</v>
      </c>
      <c r="E15484" s="16" t="n">
        <v>5311.32</v>
      </c>
      <c r="F15484" s="17" t="n">
        <v>0</v>
      </c>
      <c r="G15484" s="16" t="n">
        <v>10622.64</v>
      </c>
      <c r="I15484" s="1" t="str">
        <f aca="false">INDEX(Products!$C$2:$C$51,MATCH(C15484,Products!$A$2:$A$51,0))</f>
        <v>Sports &amp; Fitness</v>
      </c>
      <c r="J15484" s="1" t="str">
        <f aca="false">INDEX(Orders!$E$2:$E$8001,MATCH(B15484,Orders!$A$2:$A$8001,0))</f>
        <v>Delivered</v>
      </c>
      <c r="K15484" s="1" t="str">
        <f aca="false">LEFT(INDEX(Orders!$C$2:$C$8001,MATCH(B15484,Orders!$A$2:$A$8001,0)),7)</f>
        <v>2024-04</v>
      </c>
    </row>
    <row r="15485" customFormat="false" ht="15" hidden="false" customHeight="true" outlineLevel="0" collapsed="false">
      <c r="A15485" s="1" t="s">
        <v>25955</v>
      </c>
      <c r="B15485" s="1" t="s">
        <v>10015</v>
      </c>
      <c r="C15485" s="1" t="s">
        <v>1926</v>
      </c>
      <c r="D15485" s="1" t="n">
        <v>2</v>
      </c>
      <c r="E15485" s="16" t="n">
        <v>1478.08</v>
      </c>
      <c r="F15485" s="17" t="n">
        <v>0.05</v>
      </c>
      <c r="G15485" s="16" t="n">
        <v>2808.35</v>
      </c>
      <c r="I15485" s="1" t="str">
        <f aca="false">INDEX(Products!$C$2:$C$51,MATCH(C15485,Products!$A$2:$A$51,0))</f>
        <v>Electronics</v>
      </c>
      <c r="J15485" s="1" t="str">
        <f aca="false">INDEX(Orders!$E$2:$E$8001,MATCH(B15485,Orders!$A$2:$A$8001,0))</f>
        <v>Delivered</v>
      </c>
      <c r="K15485" s="1" t="str">
        <f aca="false">LEFT(INDEX(Orders!$C$2:$C$8001,MATCH(B15485,Orders!$A$2:$A$8001,0)),7)</f>
        <v>2024-09</v>
      </c>
    </row>
    <row r="15486" customFormat="false" ht="15" hidden="false" customHeight="true" outlineLevel="0" collapsed="false">
      <c r="A15486" s="1" t="s">
        <v>25956</v>
      </c>
      <c r="B15486" s="1" t="s">
        <v>10016</v>
      </c>
      <c r="C15486" s="1" t="s">
        <v>1943</v>
      </c>
      <c r="D15486" s="1" t="n">
        <v>2</v>
      </c>
      <c r="E15486" s="16" t="n">
        <v>1250.54</v>
      </c>
      <c r="F15486" s="17" t="n">
        <v>0</v>
      </c>
      <c r="G15486" s="16" t="n">
        <v>2501.08</v>
      </c>
      <c r="I15486" s="1" t="str">
        <f aca="false">INDEX(Products!$C$2:$C$51,MATCH(C15486,Products!$A$2:$A$51,0))</f>
        <v>Fashion</v>
      </c>
      <c r="J15486" s="1" t="str">
        <f aca="false">INDEX(Orders!$E$2:$E$8001,MATCH(B15486,Orders!$A$2:$A$8001,0))</f>
        <v>Delivered</v>
      </c>
      <c r="K15486" s="1" t="str">
        <f aca="false">LEFT(INDEX(Orders!$C$2:$C$8001,MATCH(B15486,Orders!$A$2:$A$8001,0)),7)</f>
        <v>2025-06</v>
      </c>
    </row>
    <row r="15487" customFormat="false" ht="15" hidden="false" customHeight="true" outlineLevel="0" collapsed="false">
      <c r="A15487" s="1" t="s">
        <v>25957</v>
      </c>
      <c r="B15487" s="1" t="s">
        <v>10017</v>
      </c>
      <c r="C15487" s="1" t="s">
        <v>1959</v>
      </c>
      <c r="D15487" s="1" t="n">
        <v>2</v>
      </c>
      <c r="E15487" s="16" t="n">
        <v>2142.79</v>
      </c>
      <c r="F15487" s="17" t="n">
        <v>0.1</v>
      </c>
      <c r="G15487" s="16" t="n">
        <v>3857.02</v>
      </c>
      <c r="I15487" s="1" t="str">
        <f aca="false">INDEX(Products!$C$2:$C$51,MATCH(C15487,Products!$A$2:$A$51,0))</f>
        <v>Home &amp; Kitchen</v>
      </c>
      <c r="J15487" s="1" t="str">
        <f aca="false">INDEX(Orders!$E$2:$E$8001,MATCH(B15487,Orders!$A$2:$A$8001,0))</f>
        <v>Delivered</v>
      </c>
      <c r="K15487" s="1" t="str">
        <f aca="false">LEFT(INDEX(Orders!$C$2:$C$8001,MATCH(B15487,Orders!$A$2:$A$8001,0)),7)</f>
        <v>2025-08</v>
      </c>
    </row>
    <row r="15488" customFormat="false" ht="15" hidden="false" customHeight="true" outlineLevel="0" collapsed="false">
      <c r="A15488" s="1" t="s">
        <v>25958</v>
      </c>
      <c r="B15488" s="1" t="s">
        <v>10018</v>
      </c>
      <c r="C15488" s="1" t="s">
        <v>1951</v>
      </c>
      <c r="D15488" s="1" t="n">
        <v>1</v>
      </c>
      <c r="E15488" s="16" t="n">
        <v>957.5</v>
      </c>
      <c r="F15488" s="17" t="n">
        <v>0.05</v>
      </c>
      <c r="G15488" s="16" t="n">
        <v>909.62</v>
      </c>
      <c r="I15488" s="1" t="str">
        <f aca="false">INDEX(Products!$C$2:$C$51,MATCH(C15488,Products!$A$2:$A$51,0))</f>
        <v>Fashion</v>
      </c>
      <c r="J15488" s="1" t="str">
        <f aca="false">INDEX(Orders!$E$2:$E$8001,MATCH(B15488,Orders!$A$2:$A$8001,0))</f>
        <v>Cancelled</v>
      </c>
      <c r="K15488" s="1" t="str">
        <f aca="false">LEFT(INDEX(Orders!$C$2:$C$8001,MATCH(B15488,Orders!$A$2:$A$8001,0)),7)</f>
        <v>2024-12</v>
      </c>
    </row>
    <row r="15489" customFormat="false" ht="15" hidden="false" customHeight="true" outlineLevel="0" collapsed="false">
      <c r="A15489" s="1" t="s">
        <v>25959</v>
      </c>
      <c r="B15489" s="1" t="s">
        <v>10019</v>
      </c>
      <c r="C15489" s="1" t="s">
        <v>1990</v>
      </c>
      <c r="D15489" s="1" t="n">
        <v>3</v>
      </c>
      <c r="E15489" s="16" t="n">
        <v>5311.32</v>
      </c>
      <c r="F15489" s="17" t="n">
        <v>0</v>
      </c>
      <c r="G15489" s="16" t="n">
        <v>15933.96</v>
      </c>
      <c r="I15489" s="1" t="str">
        <f aca="false">INDEX(Products!$C$2:$C$51,MATCH(C15489,Products!$A$2:$A$51,0))</f>
        <v>Sports &amp; Fitness</v>
      </c>
      <c r="J15489" s="1" t="str">
        <f aca="false">INDEX(Orders!$E$2:$E$8001,MATCH(B15489,Orders!$A$2:$A$8001,0))</f>
        <v>Delivered</v>
      </c>
      <c r="K15489" s="1" t="str">
        <f aca="false">LEFT(INDEX(Orders!$C$2:$C$8001,MATCH(B15489,Orders!$A$2:$A$8001,0)),7)</f>
        <v>2025-07</v>
      </c>
    </row>
    <row r="15490" customFormat="false" ht="15" hidden="false" customHeight="true" outlineLevel="0" collapsed="false">
      <c r="A15490" s="1" t="s">
        <v>25960</v>
      </c>
      <c r="B15490" s="1" t="s">
        <v>10019</v>
      </c>
      <c r="C15490" s="1" t="s">
        <v>1961</v>
      </c>
      <c r="D15490" s="1" t="n">
        <v>1</v>
      </c>
      <c r="E15490" s="16" t="n">
        <v>3493.68</v>
      </c>
      <c r="F15490" s="17" t="n">
        <v>0</v>
      </c>
      <c r="G15490" s="16" t="n">
        <v>3493.68</v>
      </c>
      <c r="I15490" s="1" t="str">
        <f aca="false">INDEX(Products!$C$2:$C$51,MATCH(C15490,Products!$A$2:$A$51,0))</f>
        <v>Home &amp; Kitchen</v>
      </c>
      <c r="J15490" s="1" t="str">
        <f aca="false">INDEX(Orders!$E$2:$E$8001,MATCH(B15490,Orders!$A$2:$A$8001,0))</f>
        <v>Delivered</v>
      </c>
      <c r="K15490" s="1" t="str">
        <f aca="false">LEFT(INDEX(Orders!$C$2:$C$8001,MATCH(B15490,Orders!$A$2:$A$8001,0)),7)</f>
        <v>2025-07</v>
      </c>
    </row>
    <row r="15491" customFormat="false" ht="15" hidden="false" customHeight="true" outlineLevel="0" collapsed="false">
      <c r="A15491" s="1" t="s">
        <v>25961</v>
      </c>
      <c r="B15491" s="1" t="s">
        <v>10019</v>
      </c>
      <c r="C15491" s="1" t="s">
        <v>1940</v>
      </c>
      <c r="D15491" s="1" t="n">
        <v>1</v>
      </c>
      <c r="E15491" s="16" t="n">
        <v>2374.52</v>
      </c>
      <c r="F15491" s="17" t="n">
        <v>0.2</v>
      </c>
      <c r="G15491" s="16" t="n">
        <v>1899.62</v>
      </c>
      <c r="I15491" s="1" t="str">
        <f aca="false">INDEX(Products!$C$2:$C$51,MATCH(C15491,Products!$A$2:$A$51,0))</f>
        <v>Fashion</v>
      </c>
      <c r="J15491" s="1" t="str">
        <f aca="false">INDEX(Orders!$E$2:$E$8001,MATCH(B15491,Orders!$A$2:$A$8001,0))</f>
        <v>Delivered</v>
      </c>
      <c r="K15491" s="1" t="str">
        <f aca="false">LEFT(INDEX(Orders!$C$2:$C$8001,MATCH(B15491,Orders!$A$2:$A$8001,0)),7)</f>
        <v>2025-07</v>
      </c>
    </row>
    <row r="15492" customFormat="false" ht="15" hidden="false" customHeight="true" outlineLevel="0" collapsed="false">
      <c r="A15492" s="1" t="s">
        <v>25962</v>
      </c>
      <c r="B15492" s="1" t="s">
        <v>10019</v>
      </c>
      <c r="C15492" s="1" t="s">
        <v>1930</v>
      </c>
      <c r="D15492" s="1" t="n">
        <v>1</v>
      </c>
      <c r="E15492" s="16" t="n">
        <v>2398.35</v>
      </c>
      <c r="F15492" s="17" t="n">
        <v>0.05</v>
      </c>
      <c r="G15492" s="16" t="n">
        <v>2278.43</v>
      </c>
      <c r="I15492" s="1" t="str">
        <f aca="false">INDEX(Products!$C$2:$C$51,MATCH(C15492,Products!$A$2:$A$51,0))</f>
        <v>Electronics</v>
      </c>
      <c r="J15492" s="1" t="str">
        <f aca="false">INDEX(Orders!$E$2:$E$8001,MATCH(B15492,Orders!$A$2:$A$8001,0))</f>
        <v>Delivered</v>
      </c>
      <c r="K15492" s="1" t="str">
        <f aca="false">LEFT(INDEX(Orders!$C$2:$C$8001,MATCH(B15492,Orders!$A$2:$A$8001,0)),7)</f>
        <v>2025-07</v>
      </c>
    </row>
    <row r="15493" customFormat="false" ht="15" hidden="false" customHeight="true" outlineLevel="0" collapsed="false">
      <c r="A15493" s="1" t="s">
        <v>25963</v>
      </c>
      <c r="B15493" s="1" t="s">
        <v>10020</v>
      </c>
      <c r="C15493" s="1" t="s">
        <v>1940</v>
      </c>
      <c r="D15493" s="1" t="n">
        <v>1</v>
      </c>
      <c r="E15493" s="16" t="n">
        <v>2374.52</v>
      </c>
      <c r="F15493" s="17" t="n">
        <v>0.05</v>
      </c>
      <c r="G15493" s="16" t="n">
        <v>2255.79</v>
      </c>
      <c r="I15493" s="1" t="str">
        <f aca="false">INDEX(Products!$C$2:$C$51,MATCH(C15493,Products!$A$2:$A$51,0))</f>
        <v>Fashion</v>
      </c>
      <c r="J15493" s="1" t="str">
        <f aca="false">INDEX(Orders!$E$2:$E$8001,MATCH(B15493,Orders!$A$2:$A$8001,0))</f>
        <v>Delivered</v>
      </c>
      <c r="K15493" s="1" t="str">
        <f aca="false">LEFT(INDEX(Orders!$C$2:$C$8001,MATCH(B15493,Orders!$A$2:$A$8001,0)),7)</f>
        <v>2025-04</v>
      </c>
    </row>
    <row r="15494" customFormat="false" ht="15" hidden="false" customHeight="true" outlineLevel="0" collapsed="false">
      <c r="A15494" s="1" t="s">
        <v>25964</v>
      </c>
      <c r="B15494" s="1" t="s">
        <v>10021</v>
      </c>
      <c r="C15494" s="1" t="s">
        <v>1926</v>
      </c>
      <c r="D15494" s="1" t="n">
        <v>1</v>
      </c>
      <c r="E15494" s="16" t="n">
        <v>1478.08</v>
      </c>
      <c r="F15494" s="17" t="n">
        <v>0</v>
      </c>
      <c r="G15494" s="16" t="n">
        <v>1478.08</v>
      </c>
      <c r="I15494" s="1" t="str">
        <f aca="false">INDEX(Products!$C$2:$C$51,MATCH(C15494,Products!$A$2:$A$51,0))</f>
        <v>Electronics</v>
      </c>
      <c r="J15494" s="1" t="str">
        <f aca="false">INDEX(Orders!$E$2:$E$8001,MATCH(B15494,Orders!$A$2:$A$8001,0))</f>
        <v>Delivered</v>
      </c>
      <c r="K15494" s="1" t="str">
        <f aca="false">LEFT(INDEX(Orders!$C$2:$C$8001,MATCH(B15494,Orders!$A$2:$A$8001,0)),7)</f>
        <v>2025-10</v>
      </c>
    </row>
    <row r="15495" customFormat="false" ht="15" hidden="false" customHeight="true" outlineLevel="0" collapsed="false">
      <c r="A15495" s="1" t="s">
        <v>25965</v>
      </c>
      <c r="B15495" s="1" t="s">
        <v>10021</v>
      </c>
      <c r="C15495" s="1" t="s">
        <v>1930</v>
      </c>
      <c r="D15495" s="1" t="n">
        <v>2</v>
      </c>
      <c r="E15495" s="16" t="n">
        <v>2398.35</v>
      </c>
      <c r="F15495" s="17" t="n">
        <v>0.05</v>
      </c>
      <c r="G15495" s="16" t="n">
        <v>4556.86</v>
      </c>
      <c r="I15495" s="1" t="str">
        <f aca="false">INDEX(Products!$C$2:$C$51,MATCH(C15495,Products!$A$2:$A$51,0))</f>
        <v>Electronics</v>
      </c>
      <c r="J15495" s="1" t="str">
        <f aca="false">INDEX(Orders!$E$2:$E$8001,MATCH(B15495,Orders!$A$2:$A$8001,0))</f>
        <v>Delivered</v>
      </c>
      <c r="K15495" s="1" t="str">
        <f aca="false">LEFT(INDEX(Orders!$C$2:$C$8001,MATCH(B15495,Orders!$A$2:$A$8001,0)),7)</f>
        <v>2025-10</v>
      </c>
    </row>
    <row r="15496" customFormat="false" ht="15" hidden="false" customHeight="true" outlineLevel="0" collapsed="false">
      <c r="A15496" s="1" t="s">
        <v>25966</v>
      </c>
      <c r="B15496" s="1" t="s">
        <v>10022</v>
      </c>
      <c r="C15496" s="1" t="s">
        <v>1998</v>
      </c>
      <c r="D15496" s="1" t="n">
        <v>1</v>
      </c>
      <c r="E15496" s="16" t="n">
        <v>1335.85</v>
      </c>
      <c r="F15496" s="17" t="n">
        <v>0</v>
      </c>
      <c r="G15496" s="16" t="n">
        <v>1335.85</v>
      </c>
      <c r="I15496" s="1" t="str">
        <f aca="false">INDEX(Products!$C$2:$C$51,MATCH(C15496,Products!$A$2:$A$51,0))</f>
        <v>Sports &amp; Fitness</v>
      </c>
      <c r="J15496" s="1" t="str">
        <f aca="false">INDEX(Orders!$E$2:$E$8001,MATCH(B15496,Orders!$A$2:$A$8001,0))</f>
        <v>Delivered</v>
      </c>
      <c r="K15496" s="1" t="str">
        <f aca="false">LEFT(INDEX(Orders!$C$2:$C$8001,MATCH(B15496,Orders!$A$2:$A$8001,0)),7)</f>
        <v>2024-06</v>
      </c>
    </row>
    <row r="15497" customFormat="false" ht="15" hidden="false" customHeight="true" outlineLevel="0" collapsed="false">
      <c r="A15497" s="1" t="s">
        <v>25967</v>
      </c>
      <c r="B15497" s="1" t="s">
        <v>10022</v>
      </c>
      <c r="C15497" s="1" t="s">
        <v>1938</v>
      </c>
      <c r="D15497" s="1" t="n">
        <v>1</v>
      </c>
      <c r="E15497" s="16" t="n">
        <v>1572.6</v>
      </c>
      <c r="F15497" s="17" t="n">
        <v>0.1</v>
      </c>
      <c r="G15497" s="16" t="n">
        <v>1415.34</v>
      </c>
      <c r="I15497" s="1" t="str">
        <f aca="false">INDEX(Products!$C$2:$C$51,MATCH(C15497,Products!$A$2:$A$51,0))</f>
        <v>Fashion</v>
      </c>
      <c r="J15497" s="1" t="str">
        <f aca="false">INDEX(Orders!$E$2:$E$8001,MATCH(B15497,Orders!$A$2:$A$8001,0))</f>
        <v>Delivered</v>
      </c>
      <c r="K15497" s="1" t="str">
        <f aca="false">LEFT(INDEX(Orders!$C$2:$C$8001,MATCH(B15497,Orders!$A$2:$A$8001,0)),7)</f>
        <v>2024-06</v>
      </c>
    </row>
    <row r="15498" customFormat="false" ht="15" hidden="false" customHeight="true" outlineLevel="0" collapsed="false">
      <c r="A15498" s="1" t="s">
        <v>25968</v>
      </c>
      <c r="B15498" s="1" t="s">
        <v>10022</v>
      </c>
      <c r="C15498" s="1" t="s">
        <v>1940</v>
      </c>
      <c r="D15498" s="1" t="n">
        <v>1</v>
      </c>
      <c r="E15498" s="16" t="n">
        <v>2374.52</v>
      </c>
      <c r="F15498" s="17" t="n">
        <v>0.05</v>
      </c>
      <c r="G15498" s="16" t="n">
        <v>2255.79</v>
      </c>
      <c r="I15498" s="1" t="str">
        <f aca="false">INDEX(Products!$C$2:$C$51,MATCH(C15498,Products!$A$2:$A$51,0))</f>
        <v>Fashion</v>
      </c>
      <c r="J15498" s="1" t="str">
        <f aca="false">INDEX(Orders!$E$2:$E$8001,MATCH(B15498,Orders!$A$2:$A$8001,0))</f>
        <v>Delivered</v>
      </c>
      <c r="K15498" s="1" t="str">
        <f aca="false">LEFT(INDEX(Orders!$C$2:$C$8001,MATCH(B15498,Orders!$A$2:$A$8001,0)),7)</f>
        <v>2024-06</v>
      </c>
    </row>
    <row r="15499" customFormat="false" ht="15" hidden="false" customHeight="true" outlineLevel="0" collapsed="false">
      <c r="A15499" s="1" t="s">
        <v>25969</v>
      </c>
      <c r="B15499" s="1" t="s">
        <v>10022</v>
      </c>
      <c r="C15499" s="1" t="s">
        <v>2007</v>
      </c>
      <c r="D15499" s="1" t="n">
        <v>1</v>
      </c>
      <c r="E15499" s="16" t="n">
        <v>750.27</v>
      </c>
      <c r="F15499" s="17" t="n">
        <v>0</v>
      </c>
      <c r="G15499" s="16" t="n">
        <v>750.27</v>
      </c>
      <c r="I15499" s="1" t="str">
        <f aca="false">INDEX(Products!$C$2:$C$51,MATCH(C15499,Products!$A$2:$A$51,0))</f>
        <v>Books &amp; Stationery</v>
      </c>
      <c r="J15499" s="1" t="str">
        <f aca="false">INDEX(Orders!$E$2:$E$8001,MATCH(B15499,Orders!$A$2:$A$8001,0))</f>
        <v>Delivered</v>
      </c>
      <c r="K15499" s="1" t="str">
        <f aca="false">LEFT(INDEX(Orders!$C$2:$C$8001,MATCH(B15499,Orders!$A$2:$A$8001,0)),7)</f>
        <v>2024-06</v>
      </c>
    </row>
    <row r="15500" customFormat="false" ht="15" hidden="false" customHeight="true" outlineLevel="0" collapsed="false">
      <c r="A15500" s="1" t="s">
        <v>25970</v>
      </c>
      <c r="B15500" s="1" t="s">
        <v>10022</v>
      </c>
      <c r="C15500" s="1" t="s">
        <v>1971</v>
      </c>
      <c r="D15500" s="1" t="n">
        <v>1</v>
      </c>
      <c r="E15500" s="16" t="n">
        <v>2073.63</v>
      </c>
      <c r="F15500" s="17" t="n">
        <v>0.15</v>
      </c>
      <c r="G15500" s="16" t="n">
        <v>1762.59</v>
      </c>
      <c r="I15500" s="1" t="str">
        <f aca="false">INDEX(Products!$C$2:$C$51,MATCH(C15500,Products!$A$2:$A$51,0))</f>
        <v>Home &amp; Kitchen</v>
      </c>
      <c r="J15500" s="1" t="str">
        <f aca="false">INDEX(Orders!$E$2:$E$8001,MATCH(B15500,Orders!$A$2:$A$8001,0))</f>
        <v>Delivered</v>
      </c>
      <c r="K15500" s="1" t="str">
        <f aca="false">LEFT(INDEX(Orders!$C$2:$C$8001,MATCH(B15500,Orders!$A$2:$A$8001,0)),7)</f>
        <v>2024-06</v>
      </c>
    </row>
    <row r="15501" customFormat="false" ht="15" hidden="false" customHeight="true" outlineLevel="0" collapsed="false">
      <c r="A15501" s="1" t="s">
        <v>25971</v>
      </c>
      <c r="B15501" s="1" t="s">
        <v>10023</v>
      </c>
      <c r="C15501" s="1" t="s">
        <v>1997</v>
      </c>
      <c r="D15501" s="1" t="n">
        <v>3</v>
      </c>
      <c r="E15501" s="16" t="n">
        <v>311.15</v>
      </c>
      <c r="F15501" s="17" t="n">
        <v>0.05</v>
      </c>
      <c r="G15501" s="16" t="n">
        <v>886.78</v>
      </c>
      <c r="I15501" s="1" t="str">
        <f aca="false">INDEX(Products!$C$2:$C$51,MATCH(C15501,Products!$A$2:$A$51,0))</f>
        <v>Sports &amp; Fitness</v>
      </c>
      <c r="J15501" s="1" t="str">
        <f aca="false">INDEX(Orders!$E$2:$E$8001,MATCH(B15501,Orders!$A$2:$A$8001,0))</f>
        <v>Refunded</v>
      </c>
      <c r="K15501" s="1" t="str">
        <f aca="false">LEFT(INDEX(Orders!$C$2:$C$8001,MATCH(B15501,Orders!$A$2:$A$8001,0)),7)</f>
        <v>2025-04</v>
      </c>
    </row>
    <row r="15502" customFormat="false" ht="15" hidden="false" customHeight="true" outlineLevel="0" collapsed="false">
      <c r="A15502" s="1" t="s">
        <v>25972</v>
      </c>
      <c r="B15502" s="1" t="s">
        <v>10024</v>
      </c>
      <c r="C15502" s="1" t="s">
        <v>1997</v>
      </c>
      <c r="D15502" s="1" t="n">
        <v>2</v>
      </c>
      <c r="E15502" s="16" t="n">
        <v>311.15</v>
      </c>
      <c r="F15502" s="17" t="n">
        <v>0.05</v>
      </c>
      <c r="G15502" s="16" t="n">
        <v>591.18</v>
      </c>
      <c r="I15502" s="1" t="str">
        <f aca="false">INDEX(Products!$C$2:$C$51,MATCH(C15502,Products!$A$2:$A$51,0))</f>
        <v>Sports &amp; Fitness</v>
      </c>
      <c r="J15502" s="1" t="str">
        <f aca="false">INDEX(Orders!$E$2:$E$8001,MATCH(B15502,Orders!$A$2:$A$8001,0))</f>
        <v>Delivered</v>
      </c>
      <c r="K15502" s="1" t="str">
        <f aca="false">LEFT(INDEX(Orders!$C$2:$C$8001,MATCH(B15502,Orders!$A$2:$A$8001,0)),7)</f>
        <v>2025-10</v>
      </c>
    </row>
    <row r="15503" customFormat="false" ht="15" hidden="false" customHeight="true" outlineLevel="0" collapsed="false">
      <c r="A15503" s="1" t="s">
        <v>25973</v>
      </c>
      <c r="B15503" s="1" t="s">
        <v>10024</v>
      </c>
      <c r="C15503" s="1" t="s">
        <v>1979</v>
      </c>
      <c r="D15503" s="1" t="n">
        <v>3</v>
      </c>
      <c r="E15503" s="16" t="n">
        <v>623</v>
      </c>
      <c r="F15503" s="17" t="n">
        <v>0</v>
      </c>
      <c r="G15503" s="16" t="n">
        <v>1869</v>
      </c>
      <c r="I15503" s="1" t="str">
        <f aca="false">INDEX(Products!$C$2:$C$51,MATCH(C15503,Products!$A$2:$A$51,0))</f>
        <v>Beauty &amp; Personal Care</v>
      </c>
      <c r="J15503" s="1" t="str">
        <f aca="false">INDEX(Orders!$E$2:$E$8001,MATCH(B15503,Orders!$A$2:$A$8001,0))</f>
        <v>Delivered</v>
      </c>
      <c r="K15503" s="1" t="str">
        <f aca="false">LEFT(INDEX(Orders!$C$2:$C$8001,MATCH(B15503,Orders!$A$2:$A$8001,0)),7)</f>
        <v>2025-10</v>
      </c>
    </row>
    <row r="15504" customFormat="false" ht="15" hidden="false" customHeight="true" outlineLevel="0" collapsed="false">
      <c r="A15504" s="1" t="s">
        <v>25974</v>
      </c>
      <c r="B15504" s="1" t="s">
        <v>10025</v>
      </c>
      <c r="C15504" s="1" t="s">
        <v>2006</v>
      </c>
      <c r="D15504" s="1" t="n">
        <v>2</v>
      </c>
      <c r="E15504" s="16" t="n">
        <v>482.17</v>
      </c>
      <c r="F15504" s="17" t="n">
        <v>0</v>
      </c>
      <c r="G15504" s="16" t="n">
        <v>964.34</v>
      </c>
      <c r="I15504" s="1" t="str">
        <f aca="false">INDEX(Products!$C$2:$C$51,MATCH(C15504,Products!$A$2:$A$51,0))</f>
        <v>Books &amp; Stationery</v>
      </c>
      <c r="J15504" s="1" t="str">
        <f aca="false">INDEX(Orders!$E$2:$E$8001,MATCH(B15504,Orders!$A$2:$A$8001,0))</f>
        <v>Delivered</v>
      </c>
      <c r="K15504" s="1" t="str">
        <f aca="false">LEFT(INDEX(Orders!$C$2:$C$8001,MATCH(B15504,Orders!$A$2:$A$8001,0)),7)</f>
        <v>2025-08</v>
      </c>
    </row>
    <row r="15505" customFormat="false" ht="15" hidden="false" customHeight="true" outlineLevel="0" collapsed="false">
      <c r="A15505" s="1" t="s">
        <v>25975</v>
      </c>
      <c r="B15505" s="1" t="s">
        <v>10026</v>
      </c>
      <c r="C15505" s="1" t="s">
        <v>1979</v>
      </c>
      <c r="D15505" s="1" t="n">
        <v>1</v>
      </c>
      <c r="E15505" s="16" t="n">
        <v>623</v>
      </c>
      <c r="F15505" s="17" t="n">
        <v>0.05</v>
      </c>
      <c r="G15505" s="16" t="n">
        <v>591.85</v>
      </c>
      <c r="I15505" s="1" t="str">
        <f aca="false">INDEX(Products!$C$2:$C$51,MATCH(C15505,Products!$A$2:$A$51,0))</f>
        <v>Beauty &amp; Personal Care</v>
      </c>
      <c r="J15505" s="1" t="str">
        <f aca="false">INDEX(Orders!$E$2:$E$8001,MATCH(B15505,Orders!$A$2:$A$8001,0))</f>
        <v>Delivered</v>
      </c>
      <c r="K15505" s="1" t="str">
        <f aca="false">LEFT(INDEX(Orders!$C$2:$C$8001,MATCH(B15505,Orders!$A$2:$A$8001,0)),7)</f>
        <v>2025-04</v>
      </c>
    </row>
    <row r="15506" customFormat="false" ht="15" hidden="false" customHeight="true" outlineLevel="0" collapsed="false">
      <c r="A15506" s="1" t="s">
        <v>25976</v>
      </c>
      <c r="B15506" s="1" t="s">
        <v>10026</v>
      </c>
      <c r="C15506" s="1" t="s">
        <v>2007</v>
      </c>
      <c r="D15506" s="1" t="n">
        <v>3</v>
      </c>
      <c r="E15506" s="16" t="n">
        <v>750.27</v>
      </c>
      <c r="F15506" s="17" t="n">
        <v>0</v>
      </c>
      <c r="G15506" s="16" t="n">
        <v>2250.81</v>
      </c>
      <c r="I15506" s="1" t="str">
        <f aca="false">INDEX(Products!$C$2:$C$51,MATCH(C15506,Products!$A$2:$A$51,0))</f>
        <v>Books &amp; Stationery</v>
      </c>
      <c r="J15506" s="1" t="str">
        <f aca="false">INDEX(Orders!$E$2:$E$8001,MATCH(B15506,Orders!$A$2:$A$8001,0))</f>
        <v>Delivered</v>
      </c>
      <c r="K15506" s="1" t="str">
        <f aca="false">LEFT(INDEX(Orders!$C$2:$C$8001,MATCH(B15506,Orders!$A$2:$A$8001,0)),7)</f>
        <v>2025-04</v>
      </c>
    </row>
    <row r="15507" customFormat="false" ht="15" hidden="false" customHeight="true" outlineLevel="0" collapsed="false">
      <c r="A15507" s="1" t="s">
        <v>25977</v>
      </c>
      <c r="B15507" s="1" t="s">
        <v>10027</v>
      </c>
      <c r="C15507" s="1" t="s">
        <v>1940</v>
      </c>
      <c r="D15507" s="1" t="n">
        <v>1</v>
      </c>
      <c r="E15507" s="16" t="n">
        <v>2374.52</v>
      </c>
      <c r="F15507" s="17" t="n">
        <v>0.05</v>
      </c>
      <c r="G15507" s="16" t="n">
        <v>2255.79</v>
      </c>
      <c r="I15507" s="1" t="str">
        <f aca="false">INDEX(Products!$C$2:$C$51,MATCH(C15507,Products!$A$2:$A$51,0))</f>
        <v>Fashion</v>
      </c>
      <c r="J15507" s="1" t="str">
        <f aca="false">INDEX(Orders!$E$2:$E$8001,MATCH(B15507,Orders!$A$2:$A$8001,0))</f>
        <v>Delivered</v>
      </c>
      <c r="K15507" s="1" t="str">
        <f aca="false">LEFT(INDEX(Orders!$C$2:$C$8001,MATCH(B15507,Orders!$A$2:$A$8001,0)),7)</f>
        <v>2024-05</v>
      </c>
    </row>
    <row r="15508" customFormat="false" ht="15" hidden="false" customHeight="true" outlineLevel="0" collapsed="false">
      <c r="A15508" s="1" t="s">
        <v>25978</v>
      </c>
      <c r="B15508" s="1" t="s">
        <v>10028</v>
      </c>
      <c r="C15508" s="1" t="s">
        <v>1940</v>
      </c>
      <c r="D15508" s="1" t="n">
        <v>2</v>
      </c>
      <c r="E15508" s="16" t="n">
        <v>2374.52</v>
      </c>
      <c r="F15508" s="17" t="n">
        <v>0</v>
      </c>
      <c r="G15508" s="16" t="n">
        <v>4749.04</v>
      </c>
      <c r="I15508" s="1" t="str">
        <f aca="false">INDEX(Products!$C$2:$C$51,MATCH(C15508,Products!$A$2:$A$51,0))</f>
        <v>Fashion</v>
      </c>
      <c r="J15508" s="1" t="str">
        <f aca="false">INDEX(Orders!$E$2:$E$8001,MATCH(B15508,Orders!$A$2:$A$8001,0))</f>
        <v>Delivered</v>
      </c>
      <c r="K15508" s="1" t="str">
        <f aca="false">LEFT(INDEX(Orders!$C$2:$C$8001,MATCH(B15508,Orders!$A$2:$A$8001,0)),7)</f>
        <v>2024-11</v>
      </c>
    </row>
    <row r="15509" customFormat="false" ht="15" hidden="false" customHeight="true" outlineLevel="0" collapsed="false">
      <c r="A15509" s="1" t="s">
        <v>25979</v>
      </c>
      <c r="B15509" s="1" t="s">
        <v>10029</v>
      </c>
      <c r="C15509" s="1" t="s">
        <v>2006</v>
      </c>
      <c r="D15509" s="1" t="n">
        <v>1</v>
      </c>
      <c r="E15509" s="16" t="n">
        <v>482.17</v>
      </c>
      <c r="F15509" s="17" t="n">
        <v>0</v>
      </c>
      <c r="G15509" s="16" t="n">
        <v>482.17</v>
      </c>
      <c r="I15509" s="1" t="str">
        <f aca="false">INDEX(Products!$C$2:$C$51,MATCH(C15509,Products!$A$2:$A$51,0))</f>
        <v>Books &amp; Stationery</v>
      </c>
      <c r="J15509" s="1" t="str">
        <f aca="false">INDEX(Orders!$E$2:$E$8001,MATCH(B15509,Orders!$A$2:$A$8001,0))</f>
        <v>Delivered</v>
      </c>
      <c r="K15509" s="1" t="str">
        <f aca="false">LEFT(INDEX(Orders!$C$2:$C$8001,MATCH(B15509,Orders!$A$2:$A$8001,0)),7)</f>
        <v>2025-08</v>
      </c>
    </row>
    <row r="15510" customFormat="false" ht="15" hidden="false" customHeight="true" outlineLevel="0" collapsed="false">
      <c r="A15510" s="1" t="s">
        <v>25980</v>
      </c>
      <c r="B15510" s="1" t="s">
        <v>10030</v>
      </c>
      <c r="C15510" s="1" t="s">
        <v>1997</v>
      </c>
      <c r="D15510" s="1" t="n">
        <v>1</v>
      </c>
      <c r="E15510" s="16" t="n">
        <v>311.15</v>
      </c>
      <c r="F15510" s="17" t="n">
        <v>0.15</v>
      </c>
      <c r="G15510" s="16" t="n">
        <v>264.48</v>
      </c>
      <c r="I15510" s="1" t="str">
        <f aca="false">INDEX(Products!$C$2:$C$51,MATCH(C15510,Products!$A$2:$A$51,0))</f>
        <v>Sports &amp; Fitness</v>
      </c>
      <c r="J15510" s="1" t="str">
        <f aca="false">INDEX(Orders!$E$2:$E$8001,MATCH(B15510,Orders!$A$2:$A$8001,0))</f>
        <v>Delivered</v>
      </c>
      <c r="K15510" s="1" t="str">
        <f aca="false">LEFT(INDEX(Orders!$C$2:$C$8001,MATCH(B15510,Orders!$A$2:$A$8001,0)),7)</f>
        <v>2025-12</v>
      </c>
    </row>
    <row r="15511" customFormat="false" ht="15" hidden="false" customHeight="true" outlineLevel="0" collapsed="false">
      <c r="A15511" s="1" t="s">
        <v>25981</v>
      </c>
      <c r="B15511" s="1" t="s">
        <v>10030</v>
      </c>
      <c r="C15511" s="1" t="s">
        <v>1988</v>
      </c>
      <c r="D15511" s="1" t="n">
        <v>1</v>
      </c>
      <c r="E15511" s="16" t="n">
        <v>681.07</v>
      </c>
      <c r="F15511" s="17" t="n">
        <v>0.05</v>
      </c>
      <c r="G15511" s="16" t="n">
        <v>647.02</v>
      </c>
      <c r="I15511" s="1" t="str">
        <f aca="false">INDEX(Products!$C$2:$C$51,MATCH(C15511,Products!$A$2:$A$51,0))</f>
        <v>Sports &amp; Fitness</v>
      </c>
      <c r="J15511" s="1" t="str">
        <f aca="false">INDEX(Orders!$E$2:$E$8001,MATCH(B15511,Orders!$A$2:$A$8001,0))</f>
        <v>Delivered</v>
      </c>
      <c r="K15511" s="1" t="str">
        <f aca="false">LEFT(INDEX(Orders!$C$2:$C$8001,MATCH(B15511,Orders!$A$2:$A$8001,0)),7)</f>
        <v>2025-12</v>
      </c>
    </row>
    <row r="15512" customFormat="false" ht="15" hidden="false" customHeight="true" outlineLevel="0" collapsed="false">
      <c r="A15512" s="1" t="s">
        <v>25982</v>
      </c>
      <c r="B15512" s="1" t="s">
        <v>10030</v>
      </c>
      <c r="C15512" s="1" t="s">
        <v>1979</v>
      </c>
      <c r="D15512" s="1" t="n">
        <v>1</v>
      </c>
      <c r="E15512" s="16" t="n">
        <v>623</v>
      </c>
      <c r="F15512" s="17" t="n">
        <v>0</v>
      </c>
      <c r="G15512" s="16" t="n">
        <v>623</v>
      </c>
      <c r="I15512" s="1" t="str">
        <f aca="false">INDEX(Products!$C$2:$C$51,MATCH(C15512,Products!$A$2:$A$51,0))</f>
        <v>Beauty &amp; Personal Care</v>
      </c>
      <c r="J15512" s="1" t="str">
        <f aca="false">INDEX(Orders!$E$2:$E$8001,MATCH(B15512,Orders!$A$2:$A$8001,0))</f>
        <v>Delivered</v>
      </c>
      <c r="K15512" s="1" t="str">
        <f aca="false">LEFT(INDEX(Orders!$C$2:$C$8001,MATCH(B15512,Orders!$A$2:$A$8001,0)),7)</f>
        <v>2025-12</v>
      </c>
    </row>
    <row r="15513" customFormat="false" ht="15" hidden="false" customHeight="true" outlineLevel="0" collapsed="false">
      <c r="A15513" s="1" t="s">
        <v>25983</v>
      </c>
      <c r="B15513" s="1" t="s">
        <v>10031</v>
      </c>
      <c r="C15513" s="1" t="s">
        <v>2006</v>
      </c>
      <c r="D15513" s="1" t="n">
        <v>1</v>
      </c>
      <c r="E15513" s="16" t="n">
        <v>482.17</v>
      </c>
      <c r="F15513" s="17" t="n">
        <v>0</v>
      </c>
      <c r="G15513" s="16" t="n">
        <v>482.17</v>
      </c>
      <c r="I15513" s="1" t="str">
        <f aca="false">INDEX(Products!$C$2:$C$51,MATCH(C15513,Products!$A$2:$A$51,0))</f>
        <v>Books &amp; Stationery</v>
      </c>
      <c r="J15513" s="1" t="str">
        <f aca="false">INDEX(Orders!$E$2:$E$8001,MATCH(B15513,Orders!$A$2:$A$8001,0))</f>
        <v>Delivered</v>
      </c>
      <c r="K15513" s="1" t="str">
        <f aca="false">LEFT(INDEX(Orders!$C$2:$C$8001,MATCH(B15513,Orders!$A$2:$A$8001,0)),7)</f>
        <v>2025-07</v>
      </c>
    </row>
    <row r="15514" customFormat="false" ht="15" hidden="false" customHeight="true" outlineLevel="0" collapsed="false">
      <c r="A15514" s="1" t="s">
        <v>25984</v>
      </c>
      <c r="B15514" s="1" t="s">
        <v>10031</v>
      </c>
      <c r="C15514" s="1" t="s">
        <v>1976</v>
      </c>
      <c r="D15514" s="1" t="n">
        <v>1</v>
      </c>
      <c r="E15514" s="16" t="n">
        <v>1603.35</v>
      </c>
      <c r="F15514" s="17" t="n">
        <v>0.05</v>
      </c>
      <c r="G15514" s="16" t="n">
        <v>1523.18</v>
      </c>
      <c r="I15514" s="1" t="str">
        <f aca="false">INDEX(Products!$C$2:$C$51,MATCH(C15514,Products!$A$2:$A$51,0))</f>
        <v>Beauty &amp; Personal Care</v>
      </c>
      <c r="J15514" s="1" t="str">
        <f aca="false">INDEX(Orders!$E$2:$E$8001,MATCH(B15514,Orders!$A$2:$A$8001,0))</f>
        <v>Delivered</v>
      </c>
      <c r="K15514" s="1" t="str">
        <f aca="false">LEFT(INDEX(Orders!$C$2:$C$8001,MATCH(B15514,Orders!$A$2:$A$8001,0)),7)</f>
        <v>2025-07</v>
      </c>
    </row>
    <row r="15515" customFormat="false" ht="15" hidden="false" customHeight="true" outlineLevel="0" collapsed="false">
      <c r="A15515" s="1" t="s">
        <v>25985</v>
      </c>
      <c r="B15515" s="1" t="s">
        <v>10032</v>
      </c>
      <c r="C15515" s="1" t="s">
        <v>1990</v>
      </c>
      <c r="D15515" s="1" t="n">
        <v>1</v>
      </c>
      <c r="E15515" s="16" t="n">
        <v>5311.32</v>
      </c>
      <c r="F15515" s="17" t="n">
        <v>0</v>
      </c>
      <c r="G15515" s="16" t="n">
        <v>5311.32</v>
      </c>
      <c r="I15515" s="1" t="str">
        <f aca="false">INDEX(Products!$C$2:$C$51,MATCH(C15515,Products!$A$2:$A$51,0))</f>
        <v>Sports &amp; Fitness</v>
      </c>
      <c r="J15515" s="1" t="str">
        <f aca="false">INDEX(Orders!$E$2:$E$8001,MATCH(B15515,Orders!$A$2:$A$8001,0))</f>
        <v>Delivered</v>
      </c>
      <c r="K15515" s="1" t="str">
        <f aca="false">LEFT(INDEX(Orders!$C$2:$C$8001,MATCH(B15515,Orders!$A$2:$A$8001,0)),7)</f>
        <v>2024-05</v>
      </c>
    </row>
    <row r="15516" customFormat="false" ht="15" hidden="false" customHeight="true" outlineLevel="0" collapsed="false">
      <c r="A15516" s="1" t="s">
        <v>25986</v>
      </c>
      <c r="B15516" s="1" t="s">
        <v>10033</v>
      </c>
      <c r="C15516" s="1" t="s">
        <v>1990</v>
      </c>
      <c r="D15516" s="1" t="n">
        <v>1</v>
      </c>
      <c r="E15516" s="16" t="n">
        <v>5311.32</v>
      </c>
      <c r="F15516" s="17" t="n">
        <v>0</v>
      </c>
      <c r="G15516" s="16" t="n">
        <v>5311.32</v>
      </c>
      <c r="I15516" s="1" t="str">
        <f aca="false">INDEX(Products!$C$2:$C$51,MATCH(C15516,Products!$A$2:$A$51,0))</f>
        <v>Sports &amp; Fitness</v>
      </c>
      <c r="J15516" s="1" t="str">
        <f aca="false">INDEX(Orders!$E$2:$E$8001,MATCH(B15516,Orders!$A$2:$A$8001,0))</f>
        <v>Delivered</v>
      </c>
      <c r="K15516" s="1" t="str">
        <f aca="false">LEFT(INDEX(Orders!$C$2:$C$8001,MATCH(B15516,Orders!$A$2:$A$8001,0)),7)</f>
        <v>2024-03</v>
      </c>
    </row>
    <row r="15517" customFormat="false" ht="15" hidden="false" customHeight="true" outlineLevel="0" collapsed="false">
      <c r="A15517" s="1" t="s">
        <v>25987</v>
      </c>
      <c r="B15517" s="1" t="s">
        <v>10033</v>
      </c>
      <c r="C15517" s="1" t="s">
        <v>1930</v>
      </c>
      <c r="D15517" s="1" t="n">
        <v>1</v>
      </c>
      <c r="E15517" s="16" t="n">
        <v>2398.35</v>
      </c>
      <c r="F15517" s="17" t="n">
        <v>0.1</v>
      </c>
      <c r="G15517" s="16" t="n">
        <v>2158.52</v>
      </c>
      <c r="I15517" s="1" t="str">
        <f aca="false">INDEX(Products!$C$2:$C$51,MATCH(C15517,Products!$A$2:$A$51,0))</f>
        <v>Electronics</v>
      </c>
      <c r="J15517" s="1" t="str">
        <f aca="false">INDEX(Orders!$E$2:$E$8001,MATCH(B15517,Orders!$A$2:$A$8001,0))</f>
        <v>Delivered</v>
      </c>
      <c r="K15517" s="1" t="str">
        <f aca="false">LEFT(INDEX(Orders!$C$2:$C$8001,MATCH(B15517,Orders!$A$2:$A$8001,0)),7)</f>
        <v>2024-03</v>
      </c>
    </row>
    <row r="15518" customFormat="false" ht="15" hidden="false" customHeight="true" outlineLevel="0" collapsed="false">
      <c r="A15518" s="1" t="s">
        <v>25988</v>
      </c>
      <c r="B15518" s="1" t="s">
        <v>10033</v>
      </c>
      <c r="C15518" s="1" t="s">
        <v>2006</v>
      </c>
      <c r="D15518" s="1" t="n">
        <v>3</v>
      </c>
      <c r="E15518" s="16" t="n">
        <v>482.17</v>
      </c>
      <c r="F15518" s="17" t="n">
        <v>0.1</v>
      </c>
      <c r="G15518" s="16" t="n">
        <v>1301.86</v>
      </c>
      <c r="I15518" s="1" t="str">
        <f aca="false">INDEX(Products!$C$2:$C$51,MATCH(C15518,Products!$A$2:$A$51,0))</f>
        <v>Books &amp; Stationery</v>
      </c>
      <c r="J15518" s="1" t="str">
        <f aca="false">INDEX(Orders!$E$2:$E$8001,MATCH(B15518,Orders!$A$2:$A$8001,0))</f>
        <v>Delivered</v>
      </c>
      <c r="K15518" s="1" t="str">
        <f aca="false">LEFT(INDEX(Orders!$C$2:$C$8001,MATCH(B15518,Orders!$A$2:$A$8001,0)),7)</f>
        <v>2024-03</v>
      </c>
    </row>
    <row r="15519" customFormat="false" ht="15" hidden="false" customHeight="true" outlineLevel="0" collapsed="false">
      <c r="A15519" s="1" t="s">
        <v>25989</v>
      </c>
      <c r="B15519" s="1" t="s">
        <v>10033</v>
      </c>
      <c r="C15519" s="1" t="s">
        <v>1979</v>
      </c>
      <c r="D15519" s="1" t="n">
        <v>2</v>
      </c>
      <c r="E15519" s="16" t="n">
        <v>623</v>
      </c>
      <c r="F15519" s="17" t="n">
        <v>0</v>
      </c>
      <c r="G15519" s="16" t="n">
        <v>1246</v>
      </c>
      <c r="I15519" s="1" t="str">
        <f aca="false">INDEX(Products!$C$2:$C$51,MATCH(C15519,Products!$A$2:$A$51,0))</f>
        <v>Beauty &amp; Personal Care</v>
      </c>
      <c r="J15519" s="1" t="str">
        <f aca="false">INDEX(Orders!$E$2:$E$8001,MATCH(B15519,Orders!$A$2:$A$8001,0))</f>
        <v>Delivered</v>
      </c>
      <c r="K15519" s="1" t="str">
        <f aca="false">LEFT(INDEX(Orders!$C$2:$C$8001,MATCH(B15519,Orders!$A$2:$A$8001,0)),7)</f>
        <v>2024-03</v>
      </c>
    </row>
    <row r="15520" customFormat="false" ht="15" hidden="false" customHeight="true" outlineLevel="0" collapsed="false">
      <c r="A15520" s="1" t="s">
        <v>25990</v>
      </c>
      <c r="B15520" s="1" t="s">
        <v>10033</v>
      </c>
      <c r="C15520" s="1" t="s">
        <v>1937</v>
      </c>
      <c r="D15520" s="1" t="n">
        <v>1</v>
      </c>
      <c r="E15520" s="16" t="n">
        <v>1364.75</v>
      </c>
      <c r="F15520" s="17" t="n">
        <v>0.05</v>
      </c>
      <c r="G15520" s="16" t="n">
        <v>1296.51</v>
      </c>
      <c r="I15520" s="1" t="str">
        <f aca="false">INDEX(Products!$C$2:$C$51,MATCH(C15520,Products!$A$2:$A$51,0))</f>
        <v>Fashion</v>
      </c>
      <c r="J15520" s="1" t="str">
        <f aca="false">INDEX(Orders!$E$2:$E$8001,MATCH(B15520,Orders!$A$2:$A$8001,0))</f>
        <v>Delivered</v>
      </c>
      <c r="K15520" s="1" t="str">
        <f aca="false">LEFT(INDEX(Orders!$C$2:$C$8001,MATCH(B15520,Orders!$A$2:$A$8001,0)),7)</f>
        <v>2024-03</v>
      </c>
    </row>
    <row r="15521" customFormat="false" ht="15" hidden="false" customHeight="true" outlineLevel="0" collapsed="false">
      <c r="A15521" s="1" t="s">
        <v>25991</v>
      </c>
      <c r="B15521" s="1" t="s">
        <v>10034</v>
      </c>
      <c r="C15521" s="1" t="s">
        <v>1953</v>
      </c>
      <c r="D15521" s="1" t="n">
        <v>3</v>
      </c>
      <c r="E15521" s="16" t="n">
        <v>4914.12</v>
      </c>
      <c r="F15521" s="17" t="n">
        <v>0</v>
      </c>
      <c r="G15521" s="16" t="n">
        <v>14742.36</v>
      </c>
      <c r="I15521" s="1" t="str">
        <f aca="false">INDEX(Products!$C$2:$C$51,MATCH(C15521,Products!$A$2:$A$51,0))</f>
        <v>Fashion</v>
      </c>
      <c r="J15521" s="1" t="str">
        <f aca="false">INDEX(Orders!$E$2:$E$8001,MATCH(B15521,Orders!$A$2:$A$8001,0))</f>
        <v>Delivered</v>
      </c>
      <c r="K15521" s="1" t="str">
        <f aca="false">LEFT(INDEX(Orders!$C$2:$C$8001,MATCH(B15521,Orders!$A$2:$A$8001,0)),7)</f>
        <v>2025-07</v>
      </c>
    </row>
    <row r="15522" customFormat="false" ht="15" hidden="false" customHeight="true" outlineLevel="0" collapsed="false">
      <c r="A15522" s="1" t="s">
        <v>25992</v>
      </c>
      <c r="B15522" s="1" t="s">
        <v>10034</v>
      </c>
      <c r="C15522" s="1" t="s">
        <v>1928</v>
      </c>
      <c r="D15522" s="1" t="n">
        <v>1</v>
      </c>
      <c r="E15522" s="16" t="n">
        <v>657.82</v>
      </c>
      <c r="F15522" s="17" t="n">
        <v>0.2</v>
      </c>
      <c r="G15522" s="16" t="n">
        <v>526.26</v>
      </c>
      <c r="I15522" s="1" t="str">
        <f aca="false">INDEX(Products!$C$2:$C$51,MATCH(C15522,Products!$A$2:$A$51,0))</f>
        <v>Electronics</v>
      </c>
      <c r="J15522" s="1" t="str">
        <f aca="false">INDEX(Orders!$E$2:$E$8001,MATCH(B15522,Orders!$A$2:$A$8001,0))</f>
        <v>Delivered</v>
      </c>
      <c r="K15522" s="1" t="str">
        <f aca="false">LEFT(INDEX(Orders!$C$2:$C$8001,MATCH(B15522,Orders!$A$2:$A$8001,0)),7)</f>
        <v>2025-07</v>
      </c>
    </row>
    <row r="15523" customFormat="false" ht="15" hidden="false" customHeight="true" outlineLevel="0" collapsed="false">
      <c r="A15523" s="1" t="s">
        <v>25993</v>
      </c>
      <c r="B15523" s="1" t="s">
        <v>10034</v>
      </c>
      <c r="C15523" s="1" t="s">
        <v>1940</v>
      </c>
      <c r="D15523" s="1" t="n">
        <v>1</v>
      </c>
      <c r="E15523" s="16" t="n">
        <v>2374.52</v>
      </c>
      <c r="F15523" s="17" t="n">
        <v>0</v>
      </c>
      <c r="G15523" s="16" t="n">
        <v>2374.52</v>
      </c>
      <c r="I15523" s="1" t="str">
        <f aca="false">INDEX(Products!$C$2:$C$51,MATCH(C15523,Products!$A$2:$A$51,0))</f>
        <v>Fashion</v>
      </c>
      <c r="J15523" s="1" t="str">
        <f aca="false">INDEX(Orders!$E$2:$E$8001,MATCH(B15523,Orders!$A$2:$A$8001,0))</f>
        <v>Delivered</v>
      </c>
      <c r="K15523" s="1" t="str">
        <f aca="false">LEFT(INDEX(Orders!$C$2:$C$8001,MATCH(B15523,Orders!$A$2:$A$8001,0)),7)</f>
        <v>2025-07</v>
      </c>
    </row>
    <row r="15524" customFormat="false" ht="15" hidden="false" customHeight="true" outlineLevel="0" collapsed="false">
      <c r="A15524" s="1" t="s">
        <v>25994</v>
      </c>
      <c r="B15524" s="1" t="s">
        <v>10034</v>
      </c>
      <c r="C15524" s="1" t="s">
        <v>2007</v>
      </c>
      <c r="D15524" s="1" t="n">
        <v>1</v>
      </c>
      <c r="E15524" s="16" t="n">
        <v>750.27</v>
      </c>
      <c r="F15524" s="17" t="n">
        <v>0</v>
      </c>
      <c r="G15524" s="16" t="n">
        <v>750.27</v>
      </c>
      <c r="I15524" s="1" t="str">
        <f aca="false">INDEX(Products!$C$2:$C$51,MATCH(C15524,Products!$A$2:$A$51,0))</f>
        <v>Books &amp; Stationery</v>
      </c>
      <c r="J15524" s="1" t="str">
        <f aca="false">INDEX(Orders!$E$2:$E$8001,MATCH(B15524,Orders!$A$2:$A$8001,0))</f>
        <v>Delivered</v>
      </c>
      <c r="K15524" s="1" t="str">
        <f aca="false">LEFT(INDEX(Orders!$C$2:$C$8001,MATCH(B15524,Orders!$A$2:$A$8001,0)),7)</f>
        <v>2025-07</v>
      </c>
    </row>
    <row r="15525" customFormat="false" ht="15" hidden="false" customHeight="true" outlineLevel="0" collapsed="false">
      <c r="A15525" s="1" t="s">
        <v>25995</v>
      </c>
      <c r="B15525" s="1" t="s">
        <v>10035</v>
      </c>
      <c r="C15525" s="1" t="s">
        <v>1935</v>
      </c>
      <c r="D15525" s="1" t="n">
        <v>2</v>
      </c>
      <c r="E15525" s="16" t="n">
        <v>14558.72</v>
      </c>
      <c r="F15525" s="17" t="n">
        <v>0</v>
      </c>
      <c r="G15525" s="16" t="n">
        <v>29117.44</v>
      </c>
      <c r="I15525" s="1" t="str">
        <f aca="false">INDEX(Products!$C$2:$C$51,MATCH(C15525,Products!$A$2:$A$51,0))</f>
        <v>Electronics</v>
      </c>
      <c r="J15525" s="1" t="str">
        <f aca="false">INDEX(Orders!$E$2:$E$8001,MATCH(B15525,Orders!$A$2:$A$8001,0))</f>
        <v>Delivered</v>
      </c>
      <c r="K15525" s="1" t="str">
        <f aca="false">LEFT(INDEX(Orders!$C$2:$C$8001,MATCH(B15525,Orders!$A$2:$A$8001,0)),7)</f>
        <v>2025-09</v>
      </c>
    </row>
    <row r="15526" customFormat="false" ht="15" hidden="false" customHeight="true" outlineLevel="0" collapsed="false">
      <c r="A15526" s="1" t="s">
        <v>25996</v>
      </c>
      <c r="B15526" s="1" t="s">
        <v>10035</v>
      </c>
      <c r="C15526" s="1" t="s">
        <v>1949</v>
      </c>
      <c r="D15526" s="1" t="n">
        <v>1</v>
      </c>
      <c r="E15526" s="16" t="n">
        <v>4185.64</v>
      </c>
      <c r="F15526" s="17" t="n">
        <v>0.15</v>
      </c>
      <c r="G15526" s="16" t="n">
        <v>3557.79</v>
      </c>
      <c r="I15526" s="1" t="str">
        <f aca="false">INDEX(Products!$C$2:$C$51,MATCH(C15526,Products!$A$2:$A$51,0))</f>
        <v>Fashion</v>
      </c>
      <c r="J15526" s="1" t="str">
        <f aca="false">INDEX(Orders!$E$2:$E$8001,MATCH(B15526,Orders!$A$2:$A$8001,0))</f>
        <v>Delivered</v>
      </c>
      <c r="K15526" s="1" t="str">
        <f aca="false">LEFT(INDEX(Orders!$C$2:$C$8001,MATCH(B15526,Orders!$A$2:$A$8001,0)),7)</f>
        <v>2025-09</v>
      </c>
    </row>
    <row r="15527" customFormat="false" ht="15" hidden="false" customHeight="true" outlineLevel="0" collapsed="false">
      <c r="A15527" s="1" t="s">
        <v>25997</v>
      </c>
      <c r="B15527" s="1" t="s">
        <v>10036</v>
      </c>
      <c r="C15527" s="1" t="s">
        <v>1937</v>
      </c>
      <c r="D15527" s="1" t="n">
        <v>1</v>
      </c>
      <c r="E15527" s="16" t="n">
        <v>1364.75</v>
      </c>
      <c r="F15527" s="17" t="n">
        <v>0.1</v>
      </c>
      <c r="G15527" s="16" t="n">
        <v>1228.28</v>
      </c>
      <c r="I15527" s="1" t="str">
        <f aca="false">INDEX(Products!$C$2:$C$51,MATCH(C15527,Products!$A$2:$A$51,0))</f>
        <v>Fashion</v>
      </c>
      <c r="J15527" s="1" t="str">
        <f aca="false">INDEX(Orders!$E$2:$E$8001,MATCH(B15527,Orders!$A$2:$A$8001,0))</f>
        <v>Cancelled</v>
      </c>
      <c r="K15527" s="1" t="str">
        <f aca="false">LEFT(INDEX(Orders!$C$2:$C$8001,MATCH(B15527,Orders!$A$2:$A$8001,0)),7)</f>
        <v>2024-12</v>
      </c>
    </row>
    <row r="15528" customFormat="false" ht="15" hidden="false" customHeight="true" outlineLevel="0" collapsed="false">
      <c r="A15528" s="1" t="s">
        <v>25998</v>
      </c>
      <c r="B15528" s="1" t="s">
        <v>10036</v>
      </c>
      <c r="C15528" s="1" t="s">
        <v>1965</v>
      </c>
      <c r="D15528" s="1" t="n">
        <v>1</v>
      </c>
      <c r="E15528" s="16" t="n">
        <v>1145.07</v>
      </c>
      <c r="F15528" s="17" t="n">
        <v>0.05</v>
      </c>
      <c r="G15528" s="16" t="n">
        <v>1087.82</v>
      </c>
      <c r="I15528" s="1" t="str">
        <f aca="false">INDEX(Products!$C$2:$C$51,MATCH(C15528,Products!$A$2:$A$51,0))</f>
        <v>Home &amp; Kitchen</v>
      </c>
      <c r="J15528" s="1" t="str">
        <f aca="false">INDEX(Orders!$E$2:$E$8001,MATCH(B15528,Orders!$A$2:$A$8001,0))</f>
        <v>Cancelled</v>
      </c>
      <c r="K15528" s="1" t="str">
        <f aca="false">LEFT(INDEX(Orders!$C$2:$C$8001,MATCH(B15528,Orders!$A$2:$A$8001,0)),7)</f>
        <v>2024-12</v>
      </c>
    </row>
    <row r="15529" customFormat="false" ht="15" hidden="false" customHeight="true" outlineLevel="0" collapsed="false">
      <c r="A15529" s="1" t="s">
        <v>25999</v>
      </c>
      <c r="B15529" s="1" t="s">
        <v>10036</v>
      </c>
      <c r="C15529" s="1" t="s">
        <v>2006</v>
      </c>
      <c r="D15529" s="1" t="n">
        <v>1</v>
      </c>
      <c r="E15529" s="16" t="n">
        <v>482.17</v>
      </c>
      <c r="F15529" s="17" t="n">
        <v>0.1</v>
      </c>
      <c r="G15529" s="16" t="n">
        <v>433.95</v>
      </c>
      <c r="I15529" s="1" t="str">
        <f aca="false">INDEX(Products!$C$2:$C$51,MATCH(C15529,Products!$A$2:$A$51,0))</f>
        <v>Books &amp; Stationery</v>
      </c>
      <c r="J15529" s="1" t="str">
        <f aca="false">INDEX(Orders!$E$2:$E$8001,MATCH(B15529,Orders!$A$2:$A$8001,0))</f>
        <v>Cancelled</v>
      </c>
      <c r="K15529" s="1" t="str">
        <f aca="false">LEFT(INDEX(Orders!$C$2:$C$8001,MATCH(B15529,Orders!$A$2:$A$8001,0)),7)</f>
        <v>2024-12</v>
      </c>
    </row>
    <row r="15530" customFormat="false" ht="15" hidden="false" customHeight="true" outlineLevel="0" collapsed="false">
      <c r="A15530" s="1" t="s">
        <v>26000</v>
      </c>
      <c r="B15530" s="1" t="s">
        <v>10037</v>
      </c>
      <c r="C15530" s="1" t="s">
        <v>1953</v>
      </c>
      <c r="D15530" s="1" t="n">
        <v>2</v>
      </c>
      <c r="E15530" s="16" t="n">
        <v>4914.12</v>
      </c>
      <c r="F15530" s="17" t="n">
        <v>0.05</v>
      </c>
      <c r="G15530" s="16" t="n">
        <v>9336.83</v>
      </c>
      <c r="I15530" s="1" t="str">
        <f aca="false">INDEX(Products!$C$2:$C$51,MATCH(C15530,Products!$A$2:$A$51,0))</f>
        <v>Fashion</v>
      </c>
      <c r="J15530" s="1" t="str">
        <f aca="false">INDEX(Orders!$E$2:$E$8001,MATCH(B15530,Orders!$A$2:$A$8001,0))</f>
        <v>Delivered</v>
      </c>
      <c r="K15530" s="1" t="str">
        <f aca="false">LEFT(INDEX(Orders!$C$2:$C$8001,MATCH(B15530,Orders!$A$2:$A$8001,0)),7)</f>
        <v>2025-01</v>
      </c>
    </row>
    <row r="15531" customFormat="false" ht="15" hidden="false" customHeight="true" outlineLevel="0" collapsed="false">
      <c r="A15531" s="1" t="s">
        <v>26001</v>
      </c>
      <c r="B15531" s="1" t="s">
        <v>10038</v>
      </c>
      <c r="C15531" s="1" t="s">
        <v>1977</v>
      </c>
      <c r="D15531" s="1" t="n">
        <v>2</v>
      </c>
      <c r="E15531" s="16" t="n">
        <v>2386.05</v>
      </c>
      <c r="F15531" s="17" t="n">
        <v>0</v>
      </c>
      <c r="G15531" s="16" t="n">
        <v>4772.1</v>
      </c>
      <c r="I15531" s="1" t="str">
        <f aca="false">INDEX(Products!$C$2:$C$51,MATCH(C15531,Products!$A$2:$A$51,0))</f>
        <v>Beauty &amp; Personal Care</v>
      </c>
      <c r="J15531" s="1" t="str">
        <f aca="false">INDEX(Orders!$E$2:$E$8001,MATCH(B15531,Orders!$A$2:$A$8001,0))</f>
        <v>Delivered</v>
      </c>
      <c r="K15531" s="1" t="str">
        <f aca="false">LEFT(INDEX(Orders!$C$2:$C$8001,MATCH(B15531,Orders!$A$2:$A$8001,0)),7)</f>
        <v>2025-02</v>
      </c>
    </row>
    <row r="15532" customFormat="false" ht="15" hidden="false" customHeight="true" outlineLevel="0" collapsed="false">
      <c r="A15532" s="1" t="s">
        <v>26002</v>
      </c>
      <c r="B15532" s="1" t="s">
        <v>10038</v>
      </c>
      <c r="C15532" s="1" t="s">
        <v>2006</v>
      </c>
      <c r="D15532" s="1" t="n">
        <v>1</v>
      </c>
      <c r="E15532" s="16" t="n">
        <v>482.17</v>
      </c>
      <c r="F15532" s="17" t="n">
        <v>0.05</v>
      </c>
      <c r="G15532" s="16" t="n">
        <v>458.06</v>
      </c>
      <c r="I15532" s="1" t="str">
        <f aca="false">INDEX(Products!$C$2:$C$51,MATCH(C15532,Products!$A$2:$A$51,0))</f>
        <v>Books &amp; Stationery</v>
      </c>
      <c r="J15532" s="1" t="str">
        <f aca="false">INDEX(Orders!$E$2:$E$8001,MATCH(B15532,Orders!$A$2:$A$8001,0))</f>
        <v>Delivered</v>
      </c>
      <c r="K15532" s="1" t="str">
        <f aca="false">LEFT(INDEX(Orders!$C$2:$C$8001,MATCH(B15532,Orders!$A$2:$A$8001,0)),7)</f>
        <v>2025-02</v>
      </c>
    </row>
    <row r="15533" customFormat="false" ht="15" hidden="false" customHeight="true" outlineLevel="0" collapsed="false">
      <c r="A15533" s="1" t="s">
        <v>26003</v>
      </c>
      <c r="B15533" s="1" t="s">
        <v>10039</v>
      </c>
      <c r="C15533" s="1" t="s">
        <v>1997</v>
      </c>
      <c r="D15533" s="1" t="n">
        <v>1</v>
      </c>
      <c r="E15533" s="16" t="n">
        <v>311.15</v>
      </c>
      <c r="F15533" s="17" t="n">
        <v>0.15</v>
      </c>
      <c r="G15533" s="16" t="n">
        <v>264.48</v>
      </c>
      <c r="I15533" s="1" t="str">
        <f aca="false">INDEX(Products!$C$2:$C$51,MATCH(C15533,Products!$A$2:$A$51,0))</f>
        <v>Sports &amp; Fitness</v>
      </c>
      <c r="J15533" s="1" t="str">
        <f aca="false">INDEX(Orders!$E$2:$E$8001,MATCH(B15533,Orders!$A$2:$A$8001,0))</f>
        <v>Delivered</v>
      </c>
      <c r="K15533" s="1" t="str">
        <f aca="false">LEFT(INDEX(Orders!$C$2:$C$8001,MATCH(B15533,Orders!$A$2:$A$8001,0)),7)</f>
        <v>2024-10</v>
      </c>
    </row>
    <row r="15534" customFormat="false" ht="15" hidden="false" customHeight="true" outlineLevel="0" collapsed="false">
      <c r="A15534" s="1" t="s">
        <v>26004</v>
      </c>
      <c r="B15534" s="1" t="s">
        <v>10039</v>
      </c>
      <c r="C15534" s="1" t="s">
        <v>2004</v>
      </c>
      <c r="D15534" s="1" t="n">
        <v>1</v>
      </c>
      <c r="E15534" s="16" t="n">
        <v>645.89</v>
      </c>
      <c r="F15534" s="17" t="n">
        <v>0</v>
      </c>
      <c r="G15534" s="16" t="n">
        <v>645.89</v>
      </c>
      <c r="I15534" s="1" t="str">
        <f aca="false">INDEX(Products!$C$2:$C$51,MATCH(C15534,Products!$A$2:$A$51,0))</f>
        <v>Books &amp; Stationery</v>
      </c>
      <c r="J15534" s="1" t="str">
        <f aca="false">INDEX(Orders!$E$2:$E$8001,MATCH(B15534,Orders!$A$2:$A$8001,0))</f>
        <v>Delivered</v>
      </c>
      <c r="K15534" s="1" t="str">
        <f aca="false">LEFT(INDEX(Orders!$C$2:$C$8001,MATCH(B15534,Orders!$A$2:$A$8001,0)),7)</f>
        <v>2024-10</v>
      </c>
    </row>
    <row r="15535" customFormat="false" ht="15" hidden="false" customHeight="true" outlineLevel="0" collapsed="false">
      <c r="A15535" s="1" t="s">
        <v>26005</v>
      </c>
      <c r="B15535" s="1" t="s">
        <v>10040</v>
      </c>
      <c r="C15535" s="1" t="s">
        <v>1969</v>
      </c>
      <c r="D15535" s="1" t="n">
        <v>2</v>
      </c>
      <c r="E15535" s="16" t="n">
        <v>9171.98</v>
      </c>
      <c r="F15535" s="17" t="n">
        <v>0</v>
      </c>
      <c r="G15535" s="16" t="n">
        <v>18343.96</v>
      </c>
      <c r="I15535" s="1" t="str">
        <f aca="false">INDEX(Products!$C$2:$C$51,MATCH(C15535,Products!$A$2:$A$51,0))</f>
        <v>Home &amp; Kitchen</v>
      </c>
      <c r="J15535" s="1" t="str">
        <f aca="false">INDEX(Orders!$E$2:$E$8001,MATCH(B15535,Orders!$A$2:$A$8001,0))</f>
        <v>Delivered</v>
      </c>
      <c r="K15535" s="1" t="str">
        <f aca="false">LEFT(INDEX(Orders!$C$2:$C$8001,MATCH(B15535,Orders!$A$2:$A$8001,0)),7)</f>
        <v>2025-12</v>
      </c>
    </row>
    <row r="15536" customFormat="false" ht="15" hidden="false" customHeight="true" outlineLevel="0" collapsed="false">
      <c r="A15536" s="1" t="s">
        <v>26006</v>
      </c>
      <c r="B15536" s="1" t="s">
        <v>10040</v>
      </c>
      <c r="C15536" s="1" t="s">
        <v>2006</v>
      </c>
      <c r="D15536" s="1" t="n">
        <v>1</v>
      </c>
      <c r="E15536" s="16" t="n">
        <v>482.17</v>
      </c>
      <c r="F15536" s="17" t="n">
        <v>0.05</v>
      </c>
      <c r="G15536" s="16" t="n">
        <v>458.06</v>
      </c>
      <c r="I15536" s="1" t="str">
        <f aca="false">INDEX(Products!$C$2:$C$51,MATCH(C15536,Products!$A$2:$A$51,0))</f>
        <v>Books &amp; Stationery</v>
      </c>
      <c r="J15536" s="1" t="str">
        <f aca="false">INDEX(Orders!$E$2:$E$8001,MATCH(B15536,Orders!$A$2:$A$8001,0))</f>
        <v>Delivered</v>
      </c>
      <c r="K15536" s="1" t="str">
        <f aca="false">LEFT(INDEX(Orders!$C$2:$C$8001,MATCH(B15536,Orders!$A$2:$A$8001,0)),7)</f>
        <v>2025-12</v>
      </c>
    </row>
    <row r="15537" customFormat="false" ht="15" hidden="false" customHeight="true" outlineLevel="0" collapsed="false">
      <c r="A15537" s="1" t="s">
        <v>26007</v>
      </c>
      <c r="B15537" s="1" t="s">
        <v>10040</v>
      </c>
      <c r="C15537" s="1" t="s">
        <v>1997</v>
      </c>
      <c r="D15537" s="1" t="n">
        <v>1</v>
      </c>
      <c r="E15537" s="16" t="n">
        <v>311.15</v>
      </c>
      <c r="F15537" s="17" t="n">
        <v>0.05</v>
      </c>
      <c r="G15537" s="16" t="n">
        <v>295.59</v>
      </c>
      <c r="I15537" s="1" t="str">
        <f aca="false">INDEX(Products!$C$2:$C$51,MATCH(C15537,Products!$A$2:$A$51,0))</f>
        <v>Sports &amp; Fitness</v>
      </c>
      <c r="J15537" s="1" t="str">
        <f aca="false">INDEX(Orders!$E$2:$E$8001,MATCH(B15537,Orders!$A$2:$A$8001,0))</f>
        <v>Delivered</v>
      </c>
      <c r="K15537" s="1" t="str">
        <f aca="false">LEFT(INDEX(Orders!$C$2:$C$8001,MATCH(B15537,Orders!$A$2:$A$8001,0)),7)</f>
        <v>2025-12</v>
      </c>
    </row>
    <row r="15538" customFormat="false" ht="15" hidden="false" customHeight="true" outlineLevel="0" collapsed="false">
      <c r="A15538" s="1" t="s">
        <v>26008</v>
      </c>
      <c r="B15538" s="1" t="s">
        <v>10041</v>
      </c>
      <c r="C15538" s="1" t="s">
        <v>1930</v>
      </c>
      <c r="D15538" s="1" t="n">
        <v>1</v>
      </c>
      <c r="E15538" s="16" t="n">
        <v>2398.35</v>
      </c>
      <c r="F15538" s="17" t="n">
        <v>0.15</v>
      </c>
      <c r="G15538" s="16" t="n">
        <v>2038.6</v>
      </c>
      <c r="I15538" s="1" t="str">
        <f aca="false">INDEX(Products!$C$2:$C$51,MATCH(C15538,Products!$A$2:$A$51,0))</f>
        <v>Electronics</v>
      </c>
      <c r="J15538" s="1" t="str">
        <f aca="false">INDEX(Orders!$E$2:$E$8001,MATCH(B15538,Orders!$A$2:$A$8001,0))</f>
        <v>Delivered</v>
      </c>
      <c r="K15538" s="1" t="str">
        <f aca="false">LEFT(INDEX(Orders!$C$2:$C$8001,MATCH(B15538,Orders!$A$2:$A$8001,0)),7)</f>
        <v>2024-10</v>
      </c>
    </row>
    <row r="15539" customFormat="false" ht="15" hidden="false" customHeight="true" outlineLevel="0" collapsed="false">
      <c r="A15539" s="1" t="s">
        <v>26009</v>
      </c>
      <c r="B15539" s="1" t="s">
        <v>10041</v>
      </c>
      <c r="C15539" s="1" t="s">
        <v>1977</v>
      </c>
      <c r="D15539" s="1" t="n">
        <v>2</v>
      </c>
      <c r="E15539" s="16" t="n">
        <v>2386.05</v>
      </c>
      <c r="F15539" s="17" t="n">
        <v>0</v>
      </c>
      <c r="G15539" s="16" t="n">
        <v>4772.1</v>
      </c>
      <c r="I15539" s="1" t="str">
        <f aca="false">INDEX(Products!$C$2:$C$51,MATCH(C15539,Products!$A$2:$A$51,0))</f>
        <v>Beauty &amp; Personal Care</v>
      </c>
      <c r="J15539" s="1" t="str">
        <f aca="false">INDEX(Orders!$E$2:$E$8001,MATCH(B15539,Orders!$A$2:$A$8001,0))</f>
        <v>Delivered</v>
      </c>
      <c r="K15539" s="1" t="str">
        <f aca="false">LEFT(INDEX(Orders!$C$2:$C$8001,MATCH(B15539,Orders!$A$2:$A$8001,0)),7)</f>
        <v>2024-10</v>
      </c>
    </row>
    <row r="15540" customFormat="false" ht="15" hidden="false" customHeight="true" outlineLevel="0" collapsed="false">
      <c r="A15540" s="1" t="s">
        <v>26010</v>
      </c>
      <c r="B15540" s="1" t="s">
        <v>10042</v>
      </c>
      <c r="C15540" s="1" t="s">
        <v>1995</v>
      </c>
      <c r="D15540" s="1" t="n">
        <v>1</v>
      </c>
      <c r="E15540" s="16" t="n">
        <v>2914.27</v>
      </c>
      <c r="F15540" s="17" t="n">
        <v>0.1</v>
      </c>
      <c r="G15540" s="16" t="n">
        <v>2622.84</v>
      </c>
      <c r="I15540" s="1" t="str">
        <f aca="false">INDEX(Products!$C$2:$C$51,MATCH(C15540,Products!$A$2:$A$51,0))</f>
        <v>Sports &amp; Fitness</v>
      </c>
      <c r="J15540" s="1" t="str">
        <f aca="false">INDEX(Orders!$E$2:$E$8001,MATCH(B15540,Orders!$A$2:$A$8001,0))</f>
        <v>Delivered</v>
      </c>
      <c r="K15540" s="1" t="str">
        <f aca="false">LEFT(INDEX(Orders!$C$2:$C$8001,MATCH(B15540,Orders!$A$2:$A$8001,0)),7)</f>
        <v>2025-01</v>
      </c>
    </row>
    <row r="15541" customFormat="false" ht="15" hidden="false" customHeight="true" outlineLevel="0" collapsed="false">
      <c r="A15541" s="1" t="s">
        <v>26011</v>
      </c>
      <c r="B15541" s="1" t="s">
        <v>10042</v>
      </c>
      <c r="C15541" s="1" t="s">
        <v>2007</v>
      </c>
      <c r="D15541" s="1" t="n">
        <v>1</v>
      </c>
      <c r="E15541" s="16" t="n">
        <v>750.27</v>
      </c>
      <c r="F15541" s="17" t="n">
        <v>0.15</v>
      </c>
      <c r="G15541" s="16" t="n">
        <v>637.73</v>
      </c>
      <c r="I15541" s="1" t="str">
        <f aca="false">INDEX(Products!$C$2:$C$51,MATCH(C15541,Products!$A$2:$A$51,0))</f>
        <v>Books &amp; Stationery</v>
      </c>
      <c r="J15541" s="1" t="str">
        <f aca="false">INDEX(Orders!$E$2:$E$8001,MATCH(B15541,Orders!$A$2:$A$8001,0))</f>
        <v>Delivered</v>
      </c>
      <c r="K15541" s="1" t="str">
        <f aca="false">LEFT(INDEX(Orders!$C$2:$C$8001,MATCH(B15541,Orders!$A$2:$A$8001,0)),7)</f>
        <v>2025-01</v>
      </c>
    </row>
    <row r="15542" customFormat="false" ht="15" hidden="false" customHeight="true" outlineLevel="0" collapsed="false">
      <c r="A15542" s="1" t="s">
        <v>26012</v>
      </c>
      <c r="B15542" s="1" t="s">
        <v>10042</v>
      </c>
      <c r="C15542" s="1" t="s">
        <v>1953</v>
      </c>
      <c r="D15542" s="1" t="n">
        <v>2</v>
      </c>
      <c r="E15542" s="16" t="n">
        <v>4914.12</v>
      </c>
      <c r="F15542" s="17" t="n">
        <v>0</v>
      </c>
      <c r="G15542" s="16" t="n">
        <v>9828.24</v>
      </c>
      <c r="I15542" s="1" t="str">
        <f aca="false">INDEX(Products!$C$2:$C$51,MATCH(C15542,Products!$A$2:$A$51,0))</f>
        <v>Fashion</v>
      </c>
      <c r="J15542" s="1" t="str">
        <f aca="false">INDEX(Orders!$E$2:$E$8001,MATCH(B15542,Orders!$A$2:$A$8001,0))</f>
        <v>Delivered</v>
      </c>
      <c r="K15542" s="1" t="str">
        <f aca="false">LEFT(INDEX(Orders!$C$2:$C$8001,MATCH(B15542,Orders!$A$2:$A$8001,0)),7)</f>
        <v>2025-01</v>
      </c>
    </row>
    <row r="15543" customFormat="false" ht="15" hidden="false" customHeight="true" outlineLevel="0" collapsed="false">
      <c r="A15543" s="1" t="s">
        <v>26013</v>
      </c>
      <c r="B15543" s="1" t="s">
        <v>10043</v>
      </c>
      <c r="C15543" s="1" t="s">
        <v>2007</v>
      </c>
      <c r="D15543" s="1" t="n">
        <v>3</v>
      </c>
      <c r="E15543" s="16" t="n">
        <v>750.27</v>
      </c>
      <c r="F15543" s="17" t="n">
        <v>0.1</v>
      </c>
      <c r="G15543" s="16" t="n">
        <v>2025.73</v>
      </c>
      <c r="I15543" s="1" t="str">
        <f aca="false">INDEX(Products!$C$2:$C$51,MATCH(C15543,Products!$A$2:$A$51,0))</f>
        <v>Books &amp; Stationery</v>
      </c>
      <c r="J15543" s="1" t="str">
        <f aca="false">INDEX(Orders!$E$2:$E$8001,MATCH(B15543,Orders!$A$2:$A$8001,0))</f>
        <v>Delivered</v>
      </c>
      <c r="K15543" s="1" t="str">
        <f aca="false">LEFT(INDEX(Orders!$C$2:$C$8001,MATCH(B15543,Orders!$A$2:$A$8001,0)),7)</f>
        <v>2025-09</v>
      </c>
    </row>
    <row r="15544" customFormat="false" ht="15" hidden="false" customHeight="true" outlineLevel="0" collapsed="false">
      <c r="A15544" s="1" t="s">
        <v>26014</v>
      </c>
      <c r="B15544" s="1" t="s">
        <v>10044</v>
      </c>
      <c r="C15544" s="1" t="s">
        <v>1975</v>
      </c>
      <c r="D15544" s="1" t="n">
        <v>1</v>
      </c>
      <c r="E15544" s="16" t="n">
        <v>862.99</v>
      </c>
      <c r="F15544" s="17" t="n">
        <v>0</v>
      </c>
      <c r="G15544" s="16" t="n">
        <v>862.99</v>
      </c>
      <c r="I15544" s="1" t="str">
        <f aca="false">INDEX(Products!$C$2:$C$51,MATCH(C15544,Products!$A$2:$A$51,0))</f>
        <v>Beauty &amp; Personal Care</v>
      </c>
      <c r="J15544" s="1" t="str">
        <f aca="false">INDEX(Orders!$E$2:$E$8001,MATCH(B15544,Orders!$A$2:$A$8001,0))</f>
        <v>Delivered</v>
      </c>
      <c r="K15544" s="1" t="str">
        <f aca="false">LEFT(INDEX(Orders!$C$2:$C$8001,MATCH(B15544,Orders!$A$2:$A$8001,0)),7)</f>
        <v>2024-10</v>
      </c>
    </row>
    <row r="15545" customFormat="false" ht="15" hidden="false" customHeight="true" outlineLevel="0" collapsed="false">
      <c r="A15545" s="1" t="s">
        <v>26015</v>
      </c>
      <c r="B15545" s="1" t="s">
        <v>10044</v>
      </c>
      <c r="C15545" s="1" t="s">
        <v>1988</v>
      </c>
      <c r="D15545" s="1" t="n">
        <v>1</v>
      </c>
      <c r="E15545" s="16" t="n">
        <v>681.07</v>
      </c>
      <c r="F15545" s="17" t="n">
        <v>0</v>
      </c>
      <c r="G15545" s="16" t="n">
        <v>681.07</v>
      </c>
      <c r="I15545" s="1" t="str">
        <f aca="false">INDEX(Products!$C$2:$C$51,MATCH(C15545,Products!$A$2:$A$51,0))</f>
        <v>Sports &amp; Fitness</v>
      </c>
      <c r="J15545" s="1" t="str">
        <f aca="false">INDEX(Orders!$E$2:$E$8001,MATCH(B15545,Orders!$A$2:$A$8001,0))</f>
        <v>Delivered</v>
      </c>
      <c r="K15545" s="1" t="str">
        <f aca="false">LEFT(INDEX(Orders!$C$2:$C$8001,MATCH(B15545,Orders!$A$2:$A$8001,0)),7)</f>
        <v>2024-10</v>
      </c>
    </row>
    <row r="15546" customFormat="false" ht="15" hidden="false" customHeight="true" outlineLevel="0" collapsed="false">
      <c r="A15546" s="1" t="s">
        <v>26016</v>
      </c>
      <c r="B15546" s="1" t="s">
        <v>10044</v>
      </c>
      <c r="C15546" s="1" t="s">
        <v>1990</v>
      </c>
      <c r="D15546" s="1" t="n">
        <v>2</v>
      </c>
      <c r="E15546" s="16" t="n">
        <v>5311.32</v>
      </c>
      <c r="F15546" s="17" t="n">
        <v>0</v>
      </c>
      <c r="G15546" s="16" t="n">
        <v>10622.64</v>
      </c>
      <c r="I15546" s="1" t="str">
        <f aca="false">INDEX(Products!$C$2:$C$51,MATCH(C15546,Products!$A$2:$A$51,0))</f>
        <v>Sports &amp; Fitness</v>
      </c>
      <c r="J15546" s="1" t="str">
        <f aca="false">INDEX(Orders!$E$2:$E$8001,MATCH(B15546,Orders!$A$2:$A$8001,0))</f>
        <v>Delivered</v>
      </c>
      <c r="K15546" s="1" t="str">
        <f aca="false">LEFT(INDEX(Orders!$C$2:$C$8001,MATCH(B15546,Orders!$A$2:$A$8001,0)),7)</f>
        <v>2024-10</v>
      </c>
    </row>
    <row r="15547" customFormat="false" ht="15" hidden="false" customHeight="true" outlineLevel="0" collapsed="false">
      <c r="A15547" s="1" t="s">
        <v>26017</v>
      </c>
      <c r="B15547" s="1" t="s">
        <v>10044</v>
      </c>
      <c r="C15547" s="1" t="s">
        <v>1979</v>
      </c>
      <c r="D15547" s="1" t="n">
        <v>2</v>
      </c>
      <c r="E15547" s="16" t="n">
        <v>623</v>
      </c>
      <c r="F15547" s="17" t="n">
        <v>0.1</v>
      </c>
      <c r="G15547" s="16" t="n">
        <v>1121.4</v>
      </c>
      <c r="I15547" s="1" t="str">
        <f aca="false">INDEX(Products!$C$2:$C$51,MATCH(C15547,Products!$A$2:$A$51,0))</f>
        <v>Beauty &amp; Personal Care</v>
      </c>
      <c r="J15547" s="1" t="str">
        <f aca="false">INDEX(Orders!$E$2:$E$8001,MATCH(B15547,Orders!$A$2:$A$8001,0))</f>
        <v>Delivered</v>
      </c>
      <c r="K15547" s="1" t="str">
        <f aca="false">LEFT(INDEX(Orders!$C$2:$C$8001,MATCH(B15547,Orders!$A$2:$A$8001,0)),7)</f>
        <v>2024-10</v>
      </c>
    </row>
    <row r="15548" customFormat="false" ht="15" hidden="false" customHeight="true" outlineLevel="0" collapsed="false">
      <c r="A15548" s="1" t="s">
        <v>26018</v>
      </c>
      <c r="B15548" s="1" t="s">
        <v>10045</v>
      </c>
      <c r="C15548" s="1" t="s">
        <v>1959</v>
      </c>
      <c r="D15548" s="1" t="n">
        <v>1</v>
      </c>
      <c r="E15548" s="16" t="n">
        <v>2142.79</v>
      </c>
      <c r="F15548" s="17" t="n">
        <v>0</v>
      </c>
      <c r="G15548" s="16" t="n">
        <v>2142.79</v>
      </c>
      <c r="I15548" s="1" t="str">
        <f aca="false">INDEX(Products!$C$2:$C$51,MATCH(C15548,Products!$A$2:$A$51,0))</f>
        <v>Home &amp; Kitchen</v>
      </c>
      <c r="J15548" s="1" t="str">
        <f aca="false">INDEX(Orders!$E$2:$E$8001,MATCH(B15548,Orders!$A$2:$A$8001,0))</f>
        <v>Delivered</v>
      </c>
      <c r="K15548" s="1" t="str">
        <f aca="false">LEFT(INDEX(Orders!$C$2:$C$8001,MATCH(B15548,Orders!$A$2:$A$8001,0)),7)</f>
        <v>2025-08</v>
      </c>
    </row>
    <row r="15549" customFormat="false" ht="15" hidden="false" customHeight="true" outlineLevel="0" collapsed="false">
      <c r="A15549" s="1" t="s">
        <v>26019</v>
      </c>
      <c r="B15549" s="1" t="s">
        <v>10045</v>
      </c>
      <c r="C15549" s="1" t="s">
        <v>1991</v>
      </c>
      <c r="D15549" s="1" t="n">
        <v>1</v>
      </c>
      <c r="E15549" s="16" t="n">
        <v>579.12</v>
      </c>
      <c r="F15549" s="17" t="n">
        <v>0</v>
      </c>
      <c r="G15549" s="16" t="n">
        <v>579.12</v>
      </c>
      <c r="I15549" s="1" t="str">
        <f aca="false">INDEX(Products!$C$2:$C$51,MATCH(C15549,Products!$A$2:$A$51,0))</f>
        <v>Sports &amp; Fitness</v>
      </c>
      <c r="J15549" s="1" t="str">
        <f aca="false">INDEX(Orders!$E$2:$E$8001,MATCH(B15549,Orders!$A$2:$A$8001,0))</f>
        <v>Delivered</v>
      </c>
      <c r="K15549" s="1" t="str">
        <f aca="false">LEFT(INDEX(Orders!$C$2:$C$8001,MATCH(B15549,Orders!$A$2:$A$8001,0)),7)</f>
        <v>2025-08</v>
      </c>
    </row>
    <row r="15550" customFormat="false" ht="15" hidden="false" customHeight="true" outlineLevel="0" collapsed="false">
      <c r="A15550" s="1" t="s">
        <v>26020</v>
      </c>
      <c r="B15550" s="1" t="s">
        <v>10045</v>
      </c>
      <c r="C15550" s="1" t="s">
        <v>1979</v>
      </c>
      <c r="D15550" s="1" t="n">
        <v>2</v>
      </c>
      <c r="E15550" s="16" t="n">
        <v>623</v>
      </c>
      <c r="F15550" s="17" t="n">
        <v>0.15</v>
      </c>
      <c r="G15550" s="16" t="n">
        <v>1059.1</v>
      </c>
      <c r="I15550" s="1" t="str">
        <f aca="false">INDEX(Products!$C$2:$C$51,MATCH(C15550,Products!$A$2:$A$51,0))</f>
        <v>Beauty &amp; Personal Care</v>
      </c>
      <c r="J15550" s="1" t="str">
        <f aca="false">INDEX(Orders!$E$2:$E$8001,MATCH(B15550,Orders!$A$2:$A$8001,0))</f>
        <v>Delivered</v>
      </c>
      <c r="K15550" s="1" t="str">
        <f aca="false">LEFT(INDEX(Orders!$C$2:$C$8001,MATCH(B15550,Orders!$A$2:$A$8001,0)),7)</f>
        <v>2025-08</v>
      </c>
    </row>
    <row r="15551" customFormat="false" ht="15" hidden="false" customHeight="true" outlineLevel="0" collapsed="false">
      <c r="A15551" s="1" t="s">
        <v>26021</v>
      </c>
      <c r="B15551" s="1" t="s">
        <v>10046</v>
      </c>
      <c r="C15551" s="1" t="s">
        <v>1969</v>
      </c>
      <c r="D15551" s="1" t="n">
        <v>3</v>
      </c>
      <c r="E15551" s="16" t="n">
        <v>9171.98</v>
      </c>
      <c r="F15551" s="17" t="n">
        <v>0</v>
      </c>
      <c r="G15551" s="16" t="n">
        <v>27515.94</v>
      </c>
      <c r="I15551" s="1" t="str">
        <f aca="false">INDEX(Products!$C$2:$C$51,MATCH(C15551,Products!$A$2:$A$51,0))</f>
        <v>Home &amp; Kitchen</v>
      </c>
      <c r="J15551" s="1" t="str">
        <f aca="false">INDEX(Orders!$E$2:$E$8001,MATCH(B15551,Orders!$A$2:$A$8001,0))</f>
        <v>Delivered</v>
      </c>
      <c r="K15551" s="1" t="str">
        <f aca="false">LEFT(INDEX(Orders!$C$2:$C$8001,MATCH(B15551,Orders!$A$2:$A$8001,0)),7)</f>
        <v>2025-11</v>
      </c>
    </row>
    <row r="15552" customFormat="false" ht="15" hidden="false" customHeight="true" outlineLevel="0" collapsed="false">
      <c r="A15552" s="1" t="s">
        <v>26022</v>
      </c>
      <c r="B15552" s="1" t="s">
        <v>10046</v>
      </c>
      <c r="C15552" s="1" t="s">
        <v>1975</v>
      </c>
      <c r="D15552" s="1" t="n">
        <v>1</v>
      </c>
      <c r="E15552" s="16" t="n">
        <v>862.99</v>
      </c>
      <c r="F15552" s="17" t="n">
        <v>0.05</v>
      </c>
      <c r="G15552" s="16" t="n">
        <v>819.84</v>
      </c>
      <c r="I15552" s="1" t="str">
        <f aca="false">INDEX(Products!$C$2:$C$51,MATCH(C15552,Products!$A$2:$A$51,0))</f>
        <v>Beauty &amp; Personal Care</v>
      </c>
      <c r="J15552" s="1" t="str">
        <f aca="false">INDEX(Orders!$E$2:$E$8001,MATCH(B15552,Orders!$A$2:$A$8001,0))</f>
        <v>Delivered</v>
      </c>
      <c r="K15552" s="1" t="str">
        <f aca="false">LEFT(INDEX(Orders!$C$2:$C$8001,MATCH(B15552,Orders!$A$2:$A$8001,0)),7)</f>
        <v>2025-11</v>
      </c>
    </row>
    <row r="15553" customFormat="false" ht="15" hidden="false" customHeight="true" outlineLevel="0" collapsed="false">
      <c r="A15553" s="1" t="s">
        <v>26023</v>
      </c>
      <c r="B15553" s="1" t="s">
        <v>10047</v>
      </c>
      <c r="C15553" s="1" t="s">
        <v>1997</v>
      </c>
      <c r="D15553" s="1" t="n">
        <v>1</v>
      </c>
      <c r="E15553" s="16" t="n">
        <v>311.15</v>
      </c>
      <c r="F15553" s="17" t="n">
        <v>0.1</v>
      </c>
      <c r="G15553" s="16" t="n">
        <v>280.03</v>
      </c>
      <c r="I15553" s="1" t="str">
        <f aca="false">INDEX(Products!$C$2:$C$51,MATCH(C15553,Products!$A$2:$A$51,0))</f>
        <v>Sports &amp; Fitness</v>
      </c>
      <c r="J15553" s="1" t="str">
        <f aca="false">INDEX(Orders!$E$2:$E$8001,MATCH(B15553,Orders!$A$2:$A$8001,0))</f>
        <v>Refunded</v>
      </c>
      <c r="K15553" s="1" t="str">
        <f aca="false">LEFT(INDEX(Orders!$C$2:$C$8001,MATCH(B15553,Orders!$A$2:$A$8001,0)),7)</f>
        <v>2025-10</v>
      </c>
    </row>
    <row r="15554" customFormat="false" ht="15" hidden="false" customHeight="true" outlineLevel="0" collapsed="false">
      <c r="A15554" s="1" t="s">
        <v>26024</v>
      </c>
      <c r="B15554" s="1" t="s">
        <v>10048</v>
      </c>
      <c r="C15554" s="1" t="s">
        <v>2006</v>
      </c>
      <c r="D15554" s="1" t="n">
        <v>1</v>
      </c>
      <c r="E15554" s="16" t="n">
        <v>482.17</v>
      </c>
      <c r="F15554" s="17" t="n">
        <v>0.05</v>
      </c>
      <c r="G15554" s="16" t="n">
        <v>458.06</v>
      </c>
      <c r="I15554" s="1" t="str">
        <f aca="false">INDEX(Products!$C$2:$C$51,MATCH(C15554,Products!$A$2:$A$51,0))</f>
        <v>Books &amp; Stationery</v>
      </c>
      <c r="J15554" s="1" t="str">
        <f aca="false">INDEX(Orders!$E$2:$E$8001,MATCH(B15554,Orders!$A$2:$A$8001,0))</f>
        <v>Delivered</v>
      </c>
      <c r="K15554" s="1" t="str">
        <f aca="false">LEFT(INDEX(Orders!$C$2:$C$8001,MATCH(B15554,Orders!$A$2:$A$8001,0)),7)</f>
        <v>2025-08</v>
      </c>
    </row>
    <row r="15555" customFormat="false" ht="15" hidden="false" customHeight="true" outlineLevel="0" collapsed="false">
      <c r="A15555" s="1" t="s">
        <v>26025</v>
      </c>
      <c r="B15555" s="1" t="s">
        <v>10049</v>
      </c>
      <c r="C15555" s="1" t="s">
        <v>1997</v>
      </c>
      <c r="D15555" s="1" t="n">
        <v>1</v>
      </c>
      <c r="E15555" s="16" t="n">
        <v>311.15</v>
      </c>
      <c r="F15555" s="17" t="n">
        <v>0.15</v>
      </c>
      <c r="G15555" s="16" t="n">
        <v>264.48</v>
      </c>
      <c r="I15555" s="1" t="str">
        <f aca="false">INDEX(Products!$C$2:$C$51,MATCH(C15555,Products!$A$2:$A$51,0))</f>
        <v>Sports &amp; Fitness</v>
      </c>
      <c r="J15555" s="1" t="str">
        <f aca="false">INDEX(Orders!$E$2:$E$8001,MATCH(B15555,Orders!$A$2:$A$8001,0))</f>
        <v>Delivered</v>
      </c>
      <c r="K15555" s="1" t="str">
        <f aca="false">LEFT(INDEX(Orders!$C$2:$C$8001,MATCH(B15555,Orders!$A$2:$A$8001,0)),7)</f>
        <v>2025-11</v>
      </c>
    </row>
    <row r="15556" customFormat="false" ht="15" hidden="false" customHeight="true" outlineLevel="0" collapsed="false">
      <c r="A15556" s="1" t="s">
        <v>26026</v>
      </c>
      <c r="B15556" s="1" t="s">
        <v>10050</v>
      </c>
      <c r="C15556" s="1" t="s">
        <v>1933</v>
      </c>
      <c r="D15556" s="1" t="n">
        <v>1</v>
      </c>
      <c r="E15556" s="16" t="n">
        <v>7194.38</v>
      </c>
      <c r="F15556" s="17" t="n">
        <v>0</v>
      </c>
      <c r="G15556" s="16" t="n">
        <v>7194.38</v>
      </c>
      <c r="I15556" s="1" t="str">
        <f aca="false">INDEX(Products!$C$2:$C$51,MATCH(C15556,Products!$A$2:$A$51,0))</f>
        <v>Electronics</v>
      </c>
      <c r="J15556" s="1" t="str">
        <f aca="false">INDEX(Orders!$E$2:$E$8001,MATCH(B15556,Orders!$A$2:$A$8001,0))</f>
        <v>Delivered</v>
      </c>
      <c r="K15556" s="1" t="str">
        <f aca="false">LEFT(INDEX(Orders!$C$2:$C$8001,MATCH(B15556,Orders!$A$2:$A$8001,0)),7)</f>
        <v>2025-10</v>
      </c>
    </row>
    <row r="15557" customFormat="false" ht="15" hidden="false" customHeight="true" outlineLevel="0" collapsed="false">
      <c r="A15557" s="1" t="s">
        <v>26027</v>
      </c>
      <c r="B15557" s="1" t="s">
        <v>10051</v>
      </c>
      <c r="C15557" s="1" t="s">
        <v>2006</v>
      </c>
      <c r="D15557" s="1" t="n">
        <v>2</v>
      </c>
      <c r="E15557" s="16" t="n">
        <v>482.17</v>
      </c>
      <c r="F15557" s="17" t="n">
        <v>0.15</v>
      </c>
      <c r="G15557" s="16" t="n">
        <v>819.69</v>
      </c>
      <c r="I15557" s="1" t="str">
        <f aca="false">INDEX(Products!$C$2:$C$51,MATCH(C15557,Products!$A$2:$A$51,0))</f>
        <v>Books &amp; Stationery</v>
      </c>
      <c r="J15557" s="1" t="str">
        <f aca="false">INDEX(Orders!$E$2:$E$8001,MATCH(B15557,Orders!$A$2:$A$8001,0))</f>
        <v>Delivered</v>
      </c>
      <c r="K15557" s="1" t="str">
        <f aca="false">LEFT(INDEX(Orders!$C$2:$C$8001,MATCH(B15557,Orders!$A$2:$A$8001,0)),7)</f>
        <v>2025-08</v>
      </c>
    </row>
    <row r="15558" customFormat="false" ht="15" hidden="false" customHeight="true" outlineLevel="0" collapsed="false">
      <c r="A15558" s="1" t="s">
        <v>26028</v>
      </c>
      <c r="B15558" s="1" t="s">
        <v>10051</v>
      </c>
      <c r="C15558" s="1" t="s">
        <v>1990</v>
      </c>
      <c r="D15558" s="1" t="n">
        <v>1</v>
      </c>
      <c r="E15558" s="16" t="n">
        <v>5311.32</v>
      </c>
      <c r="F15558" s="17" t="n">
        <v>0.1</v>
      </c>
      <c r="G15558" s="16" t="n">
        <v>4780.19</v>
      </c>
      <c r="I15558" s="1" t="str">
        <f aca="false">INDEX(Products!$C$2:$C$51,MATCH(C15558,Products!$A$2:$A$51,0))</f>
        <v>Sports &amp; Fitness</v>
      </c>
      <c r="J15558" s="1" t="str">
        <f aca="false">INDEX(Orders!$E$2:$E$8001,MATCH(B15558,Orders!$A$2:$A$8001,0))</f>
        <v>Delivered</v>
      </c>
      <c r="K15558" s="1" t="str">
        <f aca="false">LEFT(INDEX(Orders!$C$2:$C$8001,MATCH(B15558,Orders!$A$2:$A$8001,0)),7)</f>
        <v>2025-08</v>
      </c>
    </row>
    <row r="15559" customFormat="false" ht="15" hidden="false" customHeight="true" outlineLevel="0" collapsed="false">
      <c r="A15559" s="1" t="s">
        <v>26029</v>
      </c>
      <c r="B15559" s="1" t="s">
        <v>10052</v>
      </c>
      <c r="C15559" s="1" t="s">
        <v>1997</v>
      </c>
      <c r="D15559" s="1" t="n">
        <v>1</v>
      </c>
      <c r="E15559" s="16" t="n">
        <v>311.15</v>
      </c>
      <c r="F15559" s="17" t="n">
        <v>0</v>
      </c>
      <c r="G15559" s="16" t="n">
        <v>311.15</v>
      </c>
      <c r="I15559" s="1" t="str">
        <f aca="false">INDEX(Products!$C$2:$C$51,MATCH(C15559,Products!$A$2:$A$51,0))</f>
        <v>Sports &amp; Fitness</v>
      </c>
      <c r="J15559" s="1" t="str">
        <f aca="false">INDEX(Orders!$E$2:$E$8001,MATCH(B15559,Orders!$A$2:$A$8001,0))</f>
        <v>Delivered</v>
      </c>
      <c r="K15559" s="1" t="str">
        <f aca="false">LEFT(INDEX(Orders!$C$2:$C$8001,MATCH(B15559,Orders!$A$2:$A$8001,0)),7)</f>
        <v>2024-03</v>
      </c>
    </row>
    <row r="15560" customFormat="false" ht="15" hidden="false" customHeight="true" outlineLevel="0" collapsed="false">
      <c r="A15560" s="1" t="s">
        <v>26030</v>
      </c>
      <c r="B15560" s="1" t="s">
        <v>10052</v>
      </c>
      <c r="C15560" s="1" t="s">
        <v>2007</v>
      </c>
      <c r="D15560" s="1" t="n">
        <v>2</v>
      </c>
      <c r="E15560" s="16" t="n">
        <v>750.27</v>
      </c>
      <c r="F15560" s="17" t="n">
        <v>0</v>
      </c>
      <c r="G15560" s="16" t="n">
        <v>1500.54</v>
      </c>
      <c r="I15560" s="1" t="str">
        <f aca="false">INDEX(Products!$C$2:$C$51,MATCH(C15560,Products!$A$2:$A$51,0))</f>
        <v>Books &amp; Stationery</v>
      </c>
      <c r="J15560" s="1" t="str">
        <f aca="false">INDEX(Orders!$E$2:$E$8001,MATCH(B15560,Orders!$A$2:$A$8001,0))</f>
        <v>Delivered</v>
      </c>
      <c r="K15560" s="1" t="str">
        <f aca="false">LEFT(INDEX(Orders!$C$2:$C$8001,MATCH(B15560,Orders!$A$2:$A$8001,0)),7)</f>
        <v>2024-03</v>
      </c>
    </row>
    <row r="15561" customFormat="false" ht="15" hidden="false" customHeight="true" outlineLevel="0" collapsed="false">
      <c r="A15561" s="1" t="s">
        <v>26031</v>
      </c>
      <c r="B15561" s="1" t="s">
        <v>10052</v>
      </c>
      <c r="C15561" s="1" t="s">
        <v>1990</v>
      </c>
      <c r="D15561" s="1" t="n">
        <v>1</v>
      </c>
      <c r="E15561" s="16" t="n">
        <v>5311.32</v>
      </c>
      <c r="F15561" s="17" t="n">
        <v>0.15</v>
      </c>
      <c r="G15561" s="16" t="n">
        <v>4514.62</v>
      </c>
      <c r="I15561" s="1" t="str">
        <f aca="false">INDEX(Products!$C$2:$C$51,MATCH(C15561,Products!$A$2:$A$51,0))</f>
        <v>Sports &amp; Fitness</v>
      </c>
      <c r="J15561" s="1" t="str">
        <f aca="false">INDEX(Orders!$E$2:$E$8001,MATCH(B15561,Orders!$A$2:$A$8001,0))</f>
        <v>Delivered</v>
      </c>
      <c r="K15561" s="1" t="str">
        <f aca="false">LEFT(INDEX(Orders!$C$2:$C$8001,MATCH(B15561,Orders!$A$2:$A$8001,0)),7)</f>
        <v>2024-03</v>
      </c>
    </row>
    <row r="15562" customFormat="false" ht="15" hidden="false" customHeight="true" outlineLevel="0" collapsed="false">
      <c r="A15562" s="1" t="s">
        <v>26032</v>
      </c>
      <c r="B15562" s="1" t="s">
        <v>10053</v>
      </c>
      <c r="C15562" s="1" t="s">
        <v>1933</v>
      </c>
      <c r="D15562" s="1" t="n">
        <v>3</v>
      </c>
      <c r="E15562" s="16" t="n">
        <v>7194.38</v>
      </c>
      <c r="F15562" s="17" t="n">
        <v>0.1</v>
      </c>
      <c r="G15562" s="16" t="n">
        <v>19424.83</v>
      </c>
      <c r="I15562" s="1" t="str">
        <f aca="false">INDEX(Products!$C$2:$C$51,MATCH(C15562,Products!$A$2:$A$51,0))</f>
        <v>Electronics</v>
      </c>
      <c r="J15562" s="1" t="str">
        <f aca="false">INDEX(Orders!$E$2:$E$8001,MATCH(B15562,Orders!$A$2:$A$8001,0))</f>
        <v>Delivered</v>
      </c>
      <c r="K15562" s="1" t="str">
        <f aca="false">LEFT(INDEX(Orders!$C$2:$C$8001,MATCH(B15562,Orders!$A$2:$A$8001,0)),7)</f>
        <v>2025-09</v>
      </c>
    </row>
    <row r="15563" customFormat="false" ht="15" hidden="false" customHeight="true" outlineLevel="0" collapsed="false">
      <c r="A15563" s="1" t="s">
        <v>26033</v>
      </c>
      <c r="B15563" s="1" t="s">
        <v>10054</v>
      </c>
      <c r="C15563" s="1" t="s">
        <v>1955</v>
      </c>
      <c r="D15563" s="1" t="n">
        <v>1</v>
      </c>
      <c r="E15563" s="16" t="n">
        <v>3340.76</v>
      </c>
      <c r="F15563" s="17" t="n">
        <v>0.2</v>
      </c>
      <c r="G15563" s="16" t="n">
        <v>2672.61</v>
      </c>
      <c r="I15563" s="1" t="str">
        <f aca="false">INDEX(Products!$C$2:$C$51,MATCH(C15563,Products!$A$2:$A$51,0))</f>
        <v>Home &amp; Kitchen</v>
      </c>
      <c r="J15563" s="1" t="str">
        <f aca="false">INDEX(Orders!$E$2:$E$8001,MATCH(B15563,Orders!$A$2:$A$8001,0))</f>
        <v>Delivered</v>
      </c>
      <c r="K15563" s="1" t="str">
        <f aca="false">LEFT(INDEX(Orders!$C$2:$C$8001,MATCH(B15563,Orders!$A$2:$A$8001,0)),7)</f>
        <v>2025-04</v>
      </c>
    </row>
    <row r="15564" customFormat="false" ht="15" hidden="false" customHeight="true" outlineLevel="0" collapsed="false">
      <c r="A15564" s="1" t="s">
        <v>26034</v>
      </c>
      <c r="B15564" s="1" t="s">
        <v>10055</v>
      </c>
      <c r="C15564" s="1" t="s">
        <v>2007</v>
      </c>
      <c r="D15564" s="1" t="n">
        <v>1</v>
      </c>
      <c r="E15564" s="16" t="n">
        <v>750.27</v>
      </c>
      <c r="F15564" s="17" t="n">
        <v>0</v>
      </c>
      <c r="G15564" s="16" t="n">
        <v>750.27</v>
      </c>
      <c r="I15564" s="1" t="str">
        <f aca="false">INDEX(Products!$C$2:$C$51,MATCH(C15564,Products!$A$2:$A$51,0))</f>
        <v>Books &amp; Stationery</v>
      </c>
      <c r="J15564" s="1" t="str">
        <f aca="false">INDEX(Orders!$E$2:$E$8001,MATCH(B15564,Orders!$A$2:$A$8001,0))</f>
        <v>Delivered</v>
      </c>
      <c r="K15564" s="1" t="str">
        <f aca="false">LEFT(INDEX(Orders!$C$2:$C$8001,MATCH(B15564,Orders!$A$2:$A$8001,0)),7)</f>
        <v>2024-04</v>
      </c>
    </row>
    <row r="15565" customFormat="false" ht="15" hidden="false" customHeight="true" outlineLevel="0" collapsed="false">
      <c r="A15565" s="1" t="s">
        <v>26035</v>
      </c>
      <c r="B15565" s="1" t="s">
        <v>10055</v>
      </c>
      <c r="C15565" s="1" t="s">
        <v>1930</v>
      </c>
      <c r="D15565" s="1" t="n">
        <v>1</v>
      </c>
      <c r="E15565" s="16" t="n">
        <v>2398.35</v>
      </c>
      <c r="F15565" s="17" t="n">
        <v>0.15</v>
      </c>
      <c r="G15565" s="16" t="n">
        <v>2038.6</v>
      </c>
      <c r="I15565" s="1" t="str">
        <f aca="false">INDEX(Products!$C$2:$C$51,MATCH(C15565,Products!$A$2:$A$51,0))</f>
        <v>Electronics</v>
      </c>
      <c r="J15565" s="1" t="str">
        <f aca="false">INDEX(Orders!$E$2:$E$8001,MATCH(B15565,Orders!$A$2:$A$8001,0))</f>
        <v>Delivered</v>
      </c>
      <c r="K15565" s="1" t="str">
        <f aca="false">LEFT(INDEX(Orders!$C$2:$C$8001,MATCH(B15565,Orders!$A$2:$A$8001,0)),7)</f>
        <v>2024-04</v>
      </c>
    </row>
    <row r="15566" customFormat="false" ht="15" hidden="false" customHeight="true" outlineLevel="0" collapsed="false">
      <c r="A15566" s="1" t="s">
        <v>26036</v>
      </c>
      <c r="B15566" s="1" t="s">
        <v>10055</v>
      </c>
      <c r="C15566" s="1" t="s">
        <v>2006</v>
      </c>
      <c r="D15566" s="1" t="n">
        <v>1</v>
      </c>
      <c r="E15566" s="16" t="n">
        <v>482.17</v>
      </c>
      <c r="F15566" s="17" t="n">
        <v>0.05</v>
      </c>
      <c r="G15566" s="16" t="n">
        <v>458.06</v>
      </c>
      <c r="I15566" s="1" t="str">
        <f aca="false">INDEX(Products!$C$2:$C$51,MATCH(C15566,Products!$A$2:$A$51,0))</f>
        <v>Books &amp; Stationery</v>
      </c>
      <c r="J15566" s="1" t="str">
        <f aca="false">INDEX(Orders!$E$2:$E$8001,MATCH(B15566,Orders!$A$2:$A$8001,0))</f>
        <v>Delivered</v>
      </c>
      <c r="K15566" s="1" t="str">
        <f aca="false">LEFT(INDEX(Orders!$C$2:$C$8001,MATCH(B15566,Orders!$A$2:$A$8001,0)),7)</f>
        <v>2024-04</v>
      </c>
    </row>
    <row r="15567" customFormat="false" ht="15" hidden="false" customHeight="true" outlineLevel="0" collapsed="false">
      <c r="A15567" s="1" t="s">
        <v>26037</v>
      </c>
      <c r="B15567" s="1" t="s">
        <v>10056</v>
      </c>
      <c r="C15567" s="1" t="s">
        <v>1930</v>
      </c>
      <c r="D15567" s="1" t="n">
        <v>1</v>
      </c>
      <c r="E15567" s="16" t="n">
        <v>2398.35</v>
      </c>
      <c r="F15567" s="17" t="n">
        <v>0.05</v>
      </c>
      <c r="G15567" s="16" t="n">
        <v>2278.43</v>
      </c>
      <c r="I15567" s="1" t="str">
        <f aca="false">INDEX(Products!$C$2:$C$51,MATCH(C15567,Products!$A$2:$A$51,0))</f>
        <v>Electronics</v>
      </c>
      <c r="J15567" s="1" t="str">
        <f aca="false">INDEX(Orders!$E$2:$E$8001,MATCH(B15567,Orders!$A$2:$A$8001,0))</f>
        <v>Refunded</v>
      </c>
      <c r="K15567" s="1" t="str">
        <f aca="false">LEFT(INDEX(Orders!$C$2:$C$8001,MATCH(B15567,Orders!$A$2:$A$8001,0)),7)</f>
        <v>2025-12</v>
      </c>
    </row>
    <row r="15568" customFormat="false" ht="15" hidden="false" customHeight="true" outlineLevel="0" collapsed="false">
      <c r="A15568" s="1" t="s">
        <v>26038</v>
      </c>
      <c r="B15568" s="1" t="s">
        <v>10056</v>
      </c>
      <c r="C15568" s="1" t="s">
        <v>2006</v>
      </c>
      <c r="D15568" s="1" t="n">
        <v>2</v>
      </c>
      <c r="E15568" s="16" t="n">
        <v>482.17</v>
      </c>
      <c r="F15568" s="17" t="n">
        <v>0</v>
      </c>
      <c r="G15568" s="16" t="n">
        <v>964.34</v>
      </c>
      <c r="I15568" s="1" t="str">
        <f aca="false">INDEX(Products!$C$2:$C$51,MATCH(C15568,Products!$A$2:$A$51,0))</f>
        <v>Books &amp; Stationery</v>
      </c>
      <c r="J15568" s="1" t="str">
        <f aca="false">INDEX(Orders!$E$2:$E$8001,MATCH(B15568,Orders!$A$2:$A$8001,0))</f>
        <v>Refunded</v>
      </c>
      <c r="K15568" s="1" t="str">
        <f aca="false">LEFT(INDEX(Orders!$C$2:$C$8001,MATCH(B15568,Orders!$A$2:$A$8001,0)),7)</f>
        <v>2025-12</v>
      </c>
    </row>
    <row r="15569" customFormat="false" ht="15" hidden="false" customHeight="true" outlineLevel="0" collapsed="false">
      <c r="A15569" s="1" t="s">
        <v>26039</v>
      </c>
      <c r="B15569" s="1" t="s">
        <v>10056</v>
      </c>
      <c r="C15569" s="1" t="s">
        <v>1990</v>
      </c>
      <c r="D15569" s="1" t="n">
        <v>2</v>
      </c>
      <c r="E15569" s="16" t="n">
        <v>5311.32</v>
      </c>
      <c r="F15569" s="17" t="n">
        <v>0</v>
      </c>
      <c r="G15569" s="16" t="n">
        <v>10622.64</v>
      </c>
      <c r="I15569" s="1" t="str">
        <f aca="false">INDEX(Products!$C$2:$C$51,MATCH(C15569,Products!$A$2:$A$51,0))</f>
        <v>Sports &amp; Fitness</v>
      </c>
      <c r="J15569" s="1" t="str">
        <f aca="false">INDEX(Orders!$E$2:$E$8001,MATCH(B15569,Orders!$A$2:$A$8001,0))</f>
        <v>Refunded</v>
      </c>
      <c r="K15569" s="1" t="str">
        <f aca="false">LEFT(INDEX(Orders!$C$2:$C$8001,MATCH(B15569,Orders!$A$2:$A$8001,0)),7)</f>
        <v>2025-12</v>
      </c>
    </row>
    <row r="15570" customFormat="false" ht="15" hidden="false" customHeight="true" outlineLevel="0" collapsed="false">
      <c r="A15570" s="1" t="s">
        <v>26040</v>
      </c>
      <c r="B15570" s="1" t="s">
        <v>10056</v>
      </c>
      <c r="C15570" s="1" t="s">
        <v>1940</v>
      </c>
      <c r="D15570" s="1" t="n">
        <v>1</v>
      </c>
      <c r="E15570" s="16" t="n">
        <v>2374.52</v>
      </c>
      <c r="F15570" s="17" t="n">
        <v>0</v>
      </c>
      <c r="G15570" s="16" t="n">
        <v>2374.52</v>
      </c>
      <c r="I15570" s="1" t="str">
        <f aca="false">INDEX(Products!$C$2:$C$51,MATCH(C15570,Products!$A$2:$A$51,0))</f>
        <v>Fashion</v>
      </c>
      <c r="J15570" s="1" t="str">
        <f aca="false">INDEX(Orders!$E$2:$E$8001,MATCH(B15570,Orders!$A$2:$A$8001,0))</f>
        <v>Refunded</v>
      </c>
      <c r="K15570" s="1" t="str">
        <f aca="false">LEFT(INDEX(Orders!$C$2:$C$8001,MATCH(B15570,Orders!$A$2:$A$8001,0)),7)</f>
        <v>2025-12</v>
      </c>
    </row>
    <row r="15571" customFormat="false" ht="15" hidden="false" customHeight="true" outlineLevel="0" collapsed="false">
      <c r="A15571" s="1" t="s">
        <v>26041</v>
      </c>
      <c r="B15571" s="1" t="s">
        <v>10057</v>
      </c>
      <c r="C15571" s="1" t="s">
        <v>1935</v>
      </c>
      <c r="D15571" s="1" t="n">
        <v>1</v>
      </c>
      <c r="E15571" s="16" t="n">
        <v>14558.72</v>
      </c>
      <c r="F15571" s="17" t="n">
        <v>0</v>
      </c>
      <c r="G15571" s="16" t="n">
        <v>14558.72</v>
      </c>
      <c r="I15571" s="1" t="str">
        <f aca="false">INDEX(Products!$C$2:$C$51,MATCH(C15571,Products!$A$2:$A$51,0))</f>
        <v>Electronics</v>
      </c>
      <c r="J15571" s="1" t="str">
        <f aca="false">INDEX(Orders!$E$2:$E$8001,MATCH(B15571,Orders!$A$2:$A$8001,0))</f>
        <v>Delivered</v>
      </c>
      <c r="K15571" s="1" t="str">
        <f aca="false">LEFT(INDEX(Orders!$C$2:$C$8001,MATCH(B15571,Orders!$A$2:$A$8001,0)),7)</f>
        <v>2025-10</v>
      </c>
    </row>
    <row r="15572" customFormat="false" ht="15" hidden="false" customHeight="true" outlineLevel="0" collapsed="false">
      <c r="A15572" s="1" t="s">
        <v>26042</v>
      </c>
      <c r="B15572" s="1" t="s">
        <v>10057</v>
      </c>
      <c r="C15572" s="1" t="s">
        <v>1998</v>
      </c>
      <c r="D15572" s="1" t="n">
        <v>1</v>
      </c>
      <c r="E15572" s="16" t="n">
        <v>1335.85</v>
      </c>
      <c r="F15572" s="17" t="n">
        <v>0.05</v>
      </c>
      <c r="G15572" s="16" t="n">
        <v>1269.06</v>
      </c>
      <c r="I15572" s="1" t="str">
        <f aca="false">INDEX(Products!$C$2:$C$51,MATCH(C15572,Products!$A$2:$A$51,0))</f>
        <v>Sports &amp; Fitness</v>
      </c>
      <c r="J15572" s="1" t="str">
        <f aca="false">INDEX(Orders!$E$2:$E$8001,MATCH(B15572,Orders!$A$2:$A$8001,0))</f>
        <v>Delivered</v>
      </c>
      <c r="K15572" s="1" t="str">
        <f aca="false">LEFT(INDEX(Orders!$C$2:$C$8001,MATCH(B15572,Orders!$A$2:$A$8001,0)),7)</f>
        <v>2025-10</v>
      </c>
    </row>
    <row r="15573" customFormat="false" ht="15" hidden="false" customHeight="true" outlineLevel="0" collapsed="false">
      <c r="A15573" s="1" t="s">
        <v>26043</v>
      </c>
      <c r="B15573" s="1" t="s">
        <v>10057</v>
      </c>
      <c r="C15573" s="1" t="s">
        <v>1953</v>
      </c>
      <c r="D15573" s="1" t="n">
        <v>1</v>
      </c>
      <c r="E15573" s="16" t="n">
        <v>4914.12</v>
      </c>
      <c r="F15573" s="17" t="n">
        <v>0.15</v>
      </c>
      <c r="G15573" s="16" t="n">
        <v>4177</v>
      </c>
      <c r="I15573" s="1" t="str">
        <f aca="false">INDEX(Products!$C$2:$C$51,MATCH(C15573,Products!$A$2:$A$51,0))</f>
        <v>Fashion</v>
      </c>
      <c r="J15573" s="1" t="str">
        <f aca="false">INDEX(Orders!$E$2:$E$8001,MATCH(B15573,Orders!$A$2:$A$8001,0))</f>
        <v>Delivered</v>
      </c>
      <c r="K15573" s="1" t="str">
        <f aca="false">LEFT(INDEX(Orders!$C$2:$C$8001,MATCH(B15573,Orders!$A$2:$A$8001,0)),7)</f>
        <v>2025-10</v>
      </c>
    </row>
    <row r="15574" customFormat="false" ht="15" hidden="false" customHeight="true" outlineLevel="0" collapsed="false">
      <c r="A15574" s="1" t="s">
        <v>26044</v>
      </c>
      <c r="B15574" s="1" t="s">
        <v>10058</v>
      </c>
      <c r="C15574" s="1" t="s">
        <v>2007</v>
      </c>
      <c r="D15574" s="1" t="n">
        <v>1</v>
      </c>
      <c r="E15574" s="16" t="n">
        <v>750.27</v>
      </c>
      <c r="F15574" s="17" t="n">
        <v>0.15</v>
      </c>
      <c r="G15574" s="16" t="n">
        <v>637.73</v>
      </c>
      <c r="I15574" s="1" t="str">
        <f aca="false">INDEX(Products!$C$2:$C$51,MATCH(C15574,Products!$A$2:$A$51,0))</f>
        <v>Books &amp; Stationery</v>
      </c>
      <c r="J15574" s="1" t="str">
        <f aca="false">INDEX(Orders!$E$2:$E$8001,MATCH(B15574,Orders!$A$2:$A$8001,0))</f>
        <v>Cancelled</v>
      </c>
      <c r="K15574" s="1" t="str">
        <f aca="false">LEFT(INDEX(Orders!$C$2:$C$8001,MATCH(B15574,Orders!$A$2:$A$8001,0)),7)</f>
        <v>2024-04</v>
      </c>
    </row>
    <row r="15575" customFormat="false" ht="15" hidden="false" customHeight="true" outlineLevel="0" collapsed="false">
      <c r="A15575" s="1" t="s">
        <v>26045</v>
      </c>
      <c r="B15575" s="1" t="s">
        <v>10058</v>
      </c>
      <c r="C15575" s="1" t="s">
        <v>1940</v>
      </c>
      <c r="D15575" s="1" t="n">
        <v>3</v>
      </c>
      <c r="E15575" s="16" t="n">
        <v>2374.52</v>
      </c>
      <c r="F15575" s="17" t="n">
        <v>0</v>
      </c>
      <c r="G15575" s="16" t="n">
        <v>7123.56</v>
      </c>
      <c r="I15575" s="1" t="str">
        <f aca="false">INDEX(Products!$C$2:$C$51,MATCH(C15575,Products!$A$2:$A$51,0))</f>
        <v>Fashion</v>
      </c>
      <c r="J15575" s="1" t="str">
        <f aca="false">INDEX(Orders!$E$2:$E$8001,MATCH(B15575,Orders!$A$2:$A$8001,0))</f>
        <v>Cancelled</v>
      </c>
      <c r="K15575" s="1" t="str">
        <f aca="false">LEFT(INDEX(Orders!$C$2:$C$8001,MATCH(B15575,Orders!$A$2:$A$8001,0)),7)</f>
        <v>2024-04</v>
      </c>
    </row>
    <row r="15576" customFormat="false" ht="15" hidden="false" customHeight="true" outlineLevel="0" collapsed="false">
      <c r="A15576" s="1" t="s">
        <v>26046</v>
      </c>
      <c r="B15576" s="1" t="s">
        <v>10059</v>
      </c>
      <c r="C15576" s="1" t="s">
        <v>1955</v>
      </c>
      <c r="D15576" s="1" t="n">
        <v>3</v>
      </c>
      <c r="E15576" s="16" t="n">
        <v>3340.76</v>
      </c>
      <c r="F15576" s="17" t="n">
        <v>0.05</v>
      </c>
      <c r="G15576" s="16" t="n">
        <v>9521.17</v>
      </c>
      <c r="I15576" s="1" t="str">
        <f aca="false">INDEX(Products!$C$2:$C$51,MATCH(C15576,Products!$A$2:$A$51,0))</f>
        <v>Home &amp; Kitchen</v>
      </c>
      <c r="J15576" s="1" t="str">
        <f aca="false">INDEX(Orders!$E$2:$E$8001,MATCH(B15576,Orders!$A$2:$A$8001,0))</f>
        <v>Delivered</v>
      </c>
      <c r="K15576" s="1" t="str">
        <f aca="false">LEFT(INDEX(Orders!$C$2:$C$8001,MATCH(B15576,Orders!$A$2:$A$8001,0)),7)</f>
        <v>2024-09</v>
      </c>
    </row>
    <row r="15577" customFormat="false" ht="15" hidden="false" customHeight="true" outlineLevel="0" collapsed="false">
      <c r="A15577" s="1" t="s">
        <v>26047</v>
      </c>
      <c r="B15577" s="1" t="s">
        <v>10059</v>
      </c>
      <c r="C15577" s="1" t="s">
        <v>1940</v>
      </c>
      <c r="D15577" s="1" t="n">
        <v>2</v>
      </c>
      <c r="E15577" s="16" t="n">
        <v>2374.52</v>
      </c>
      <c r="F15577" s="17" t="n">
        <v>0</v>
      </c>
      <c r="G15577" s="16" t="n">
        <v>4749.04</v>
      </c>
      <c r="I15577" s="1" t="str">
        <f aca="false">INDEX(Products!$C$2:$C$51,MATCH(C15577,Products!$A$2:$A$51,0))</f>
        <v>Fashion</v>
      </c>
      <c r="J15577" s="1" t="str">
        <f aca="false">INDEX(Orders!$E$2:$E$8001,MATCH(B15577,Orders!$A$2:$A$8001,0))</f>
        <v>Delivered</v>
      </c>
      <c r="K15577" s="1" t="str">
        <f aca="false">LEFT(INDEX(Orders!$C$2:$C$8001,MATCH(B15577,Orders!$A$2:$A$8001,0)),7)</f>
        <v>2024-09</v>
      </c>
    </row>
    <row r="15578" customFormat="false" ht="15" hidden="false" customHeight="true" outlineLevel="0" collapsed="false">
      <c r="A15578" s="1" t="s">
        <v>26048</v>
      </c>
      <c r="B15578" s="1" t="s">
        <v>10060</v>
      </c>
      <c r="C15578" s="1" t="s">
        <v>1941</v>
      </c>
      <c r="D15578" s="1" t="n">
        <v>1</v>
      </c>
      <c r="E15578" s="16" t="n">
        <v>2757.65</v>
      </c>
      <c r="F15578" s="17" t="n">
        <v>0.05</v>
      </c>
      <c r="G15578" s="16" t="n">
        <v>2619.77</v>
      </c>
      <c r="I15578" s="1" t="str">
        <f aca="false">INDEX(Products!$C$2:$C$51,MATCH(C15578,Products!$A$2:$A$51,0))</f>
        <v>Fashion</v>
      </c>
      <c r="J15578" s="1" t="str">
        <f aca="false">INDEX(Orders!$E$2:$E$8001,MATCH(B15578,Orders!$A$2:$A$8001,0))</f>
        <v>Returned</v>
      </c>
      <c r="K15578" s="1" t="str">
        <f aca="false">LEFT(INDEX(Orders!$C$2:$C$8001,MATCH(B15578,Orders!$A$2:$A$8001,0)),7)</f>
        <v>2024-12</v>
      </c>
    </row>
    <row r="15579" customFormat="false" ht="15" hidden="false" customHeight="true" outlineLevel="0" collapsed="false">
      <c r="A15579" s="1" t="s">
        <v>26049</v>
      </c>
      <c r="B15579" s="1" t="s">
        <v>10061</v>
      </c>
      <c r="C15579" s="1" t="s">
        <v>1979</v>
      </c>
      <c r="D15579" s="1" t="n">
        <v>2</v>
      </c>
      <c r="E15579" s="16" t="n">
        <v>623</v>
      </c>
      <c r="F15579" s="17" t="n">
        <v>0.15</v>
      </c>
      <c r="G15579" s="16" t="n">
        <v>1059.1</v>
      </c>
      <c r="I15579" s="1" t="str">
        <f aca="false">INDEX(Products!$C$2:$C$51,MATCH(C15579,Products!$A$2:$A$51,0))</f>
        <v>Beauty &amp; Personal Care</v>
      </c>
      <c r="J15579" s="1" t="str">
        <f aca="false">INDEX(Orders!$E$2:$E$8001,MATCH(B15579,Orders!$A$2:$A$8001,0))</f>
        <v>Delivered</v>
      </c>
      <c r="K15579" s="1" t="str">
        <f aca="false">LEFT(INDEX(Orders!$C$2:$C$8001,MATCH(B15579,Orders!$A$2:$A$8001,0)),7)</f>
        <v>2024-12</v>
      </c>
    </row>
    <row r="15580" customFormat="false" ht="15" hidden="false" customHeight="true" outlineLevel="0" collapsed="false">
      <c r="A15580" s="1" t="s">
        <v>26050</v>
      </c>
      <c r="B15580" s="1" t="s">
        <v>10061</v>
      </c>
      <c r="C15580" s="1" t="s">
        <v>1922</v>
      </c>
      <c r="D15580" s="1" t="n">
        <v>2</v>
      </c>
      <c r="E15580" s="16" t="n">
        <v>3142.61</v>
      </c>
      <c r="F15580" s="17" t="n">
        <v>0</v>
      </c>
      <c r="G15580" s="16" t="n">
        <v>6285.22</v>
      </c>
      <c r="I15580" s="1" t="str">
        <f aca="false">INDEX(Products!$C$2:$C$51,MATCH(C15580,Products!$A$2:$A$51,0))</f>
        <v>Electronics</v>
      </c>
      <c r="J15580" s="1" t="str">
        <f aca="false">INDEX(Orders!$E$2:$E$8001,MATCH(B15580,Orders!$A$2:$A$8001,0))</f>
        <v>Delivered</v>
      </c>
      <c r="K15580" s="1" t="str">
        <f aca="false">LEFT(INDEX(Orders!$C$2:$C$8001,MATCH(B15580,Orders!$A$2:$A$8001,0)),7)</f>
        <v>2024-12</v>
      </c>
    </row>
    <row r="15581" customFormat="false" ht="15" hidden="false" customHeight="true" outlineLevel="0" collapsed="false">
      <c r="A15581" s="1" t="s">
        <v>26051</v>
      </c>
      <c r="B15581" s="1" t="s">
        <v>10061</v>
      </c>
      <c r="C15581" s="1" t="s">
        <v>1997</v>
      </c>
      <c r="D15581" s="1" t="n">
        <v>3</v>
      </c>
      <c r="E15581" s="16" t="n">
        <v>311.15</v>
      </c>
      <c r="F15581" s="17" t="n">
        <v>0</v>
      </c>
      <c r="G15581" s="16" t="n">
        <v>933.45</v>
      </c>
      <c r="I15581" s="1" t="str">
        <f aca="false">INDEX(Products!$C$2:$C$51,MATCH(C15581,Products!$A$2:$A$51,0))</f>
        <v>Sports &amp; Fitness</v>
      </c>
      <c r="J15581" s="1" t="str">
        <f aca="false">INDEX(Orders!$E$2:$E$8001,MATCH(B15581,Orders!$A$2:$A$8001,0))</f>
        <v>Delivered</v>
      </c>
      <c r="K15581" s="1" t="str">
        <f aca="false">LEFT(INDEX(Orders!$C$2:$C$8001,MATCH(B15581,Orders!$A$2:$A$8001,0)),7)</f>
        <v>2024-12</v>
      </c>
    </row>
    <row r="15582" customFormat="false" ht="15" hidden="false" customHeight="true" outlineLevel="0" collapsed="false">
      <c r="A15582" s="1" t="s">
        <v>26052</v>
      </c>
      <c r="B15582" s="1" t="s">
        <v>10061</v>
      </c>
      <c r="C15582" s="1" t="s">
        <v>1930</v>
      </c>
      <c r="D15582" s="1" t="n">
        <v>1</v>
      </c>
      <c r="E15582" s="16" t="n">
        <v>2398.35</v>
      </c>
      <c r="F15582" s="17" t="n">
        <v>0</v>
      </c>
      <c r="G15582" s="16" t="n">
        <v>2398.35</v>
      </c>
      <c r="I15582" s="1" t="str">
        <f aca="false">INDEX(Products!$C$2:$C$51,MATCH(C15582,Products!$A$2:$A$51,0))</f>
        <v>Electronics</v>
      </c>
      <c r="J15582" s="1" t="str">
        <f aca="false">INDEX(Orders!$E$2:$E$8001,MATCH(B15582,Orders!$A$2:$A$8001,0))</f>
        <v>Delivered</v>
      </c>
      <c r="K15582" s="1" t="str">
        <f aca="false">LEFT(INDEX(Orders!$C$2:$C$8001,MATCH(B15582,Orders!$A$2:$A$8001,0)),7)</f>
        <v>2024-12</v>
      </c>
    </row>
    <row r="15583" customFormat="false" ht="15" hidden="false" customHeight="true" outlineLevel="0" collapsed="false">
      <c r="A15583" s="1" t="s">
        <v>26053</v>
      </c>
      <c r="B15583" s="1" t="s">
        <v>10062</v>
      </c>
      <c r="C15583" s="1" t="s">
        <v>2006</v>
      </c>
      <c r="D15583" s="1" t="n">
        <v>2</v>
      </c>
      <c r="E15583" s="16" t="n">
        <v>482.17</v>
      </c>
      <c r="F15583" s="17" t="n">
        <v>0.15</v>
      </c>
      <c r="G15583" s="16" t="n">
        <v>819.69</v>
      </c>
      <c r="I15583" s="1" t="str">
        <f aca="false">INDEX(Products!$C$2:$C$51,MATCH(C15583,Products!$A$2:$A$51,0))</f>
        <v>Books &amp; Stationery</v>
      </c>
      <c r="J15583" s="1" t="str">
        <f aca="false">INDEX(Orders!$E$2:$E$8001,MATCH(B15583,Orders!$A$2:$A$8001,0))</f>
        <v>Returned</v>
      </c>
      <c r="K15583" s="1" t="str">
        <f aca="false">LEFT(INDEX(Orders!$C$2:$C$8001,MATCH(B15583,Orders!$A$2:$A$8001,0)),7)</f>
        <v>2024-05</v>
      </c>
    </row>
    <row r="15584" customFormat="false" ht="15" hidden="false" customHeight="true" outlineLevel="0" collapsed="false">
      <c r="A15584" s="1" t="s">
        <v>26054</v>
      </c>
      <c r="B15584" s="1" t="s">
        <v>10063</v>
      </c>
      <c r="C15584" s="1" t="s">
        <v>1930</v>
      </c>
      <c r="D15584" s="1" t="n">
        <v>1</v>
      </c>
      <c r="E15584" s="16" t="n">
        <v>2398.35</v>
      </c>
      <c r="F15584" s="17" t="n">
        <v>0.15</v>
      </c>
      <c r="G15584" s="16" t="n">
        <v>2038.6</v>
      </c>
      <c r="I15584" s="1" t="str">
        <f aca="false">INDEX(Products!$C$2:$C$51,MATCH(C15584,Products!$A$2:$A$51,0))</f>
        <v>Electronics</v>
      </c>
      <c r="J15584" s="1" t="str">
        <f aca="false">INDEX(Orders!$E$2:$E$8001,MATCH(B15584,Orders!$A$2:$A$8001,0))</f>
        <v>Delivered</v>
      </c>
      <c r="K15584" s="1" t="str">
        <f aca="false">LEFT(INDEX(Orders!$C$2:$C$8001,MATCH(B15584,Orders!$A$2:$A$8001,0)),7)</f>
        <v>2025-12</v>
      </c>
    </row>
    <row r="15585" customFormat="false" ht="15" hidden="false" customHeight="true" outlineLevel="0" collapsed="false">
      <c r="A15585" s="1" t="s">
        <v>26055</v>
      </c>
      <c r="B15585" s="1" t="s">
        <v>10063</v>
      </c>
      <c r="C15585" s="1" t="s">
        <v>2006</v>
      </c>
      <c r="D15585" s="1" t="n">
        <v>1</v>
      </c>
      <c r="E15585" s="16" t="n">
        <v>482.17</v>
      </c>
      <c r="F15585" s="17" t="n">
        <v>0.2</v>
      </c>
      <c r="G15585" s="16" t="n">
        <v>385.74</v>
      </c>
      <c r="I15585" s="1" t="str">
        <f aca="false">INDEX(Products!$C$2:$C$51,MATCH(C15585,Products!$A$2:$A$51,0))</f>
        <v>Books &amp; Stationery</v>
      </c>
      <c r="J15585" s="1" t="str">
        <f aca="false">INDEX(Orders!$E$2:$E$8001,MATCH(B15585,Orders!$A$2:$A$8001,0))</f>
        <v>Delivered</v>
      </c>
      <c r="K15585" s="1" t="str">
        <f aca="false">LEFT(INDEX(Orders!$C$2:$C$8001,MATCH(B15585,Orders!$A$2:$A$8001,0)),7)</f>
        <v>2025-12</v>
      </c>
    </row>
    <row r="15586" customFormat="false" ht="15" hidden="false" customHeight="true" outlineLevel="0" collapsed="false">
      <c r="A15586" s="1" t="s">
        <v>26056</v>
      </c>
      <c r="B15586" s="1" t="s">
        <v>10063</v>
      </c>
      <c r="C15586" s="1" t="s">
        <v>1997</v>
      </c>
      <c r="D15586" s="1" t="n">
        <v>2</v>
      </c>
      <c r="E15586" s="16" t="n">
        <v>311.15</v>
      </c>
      <c r="F15586" s="17" t="n">
        <v>0</v>
      </c>
      <c r="G15586" s="16" t="n">
        <v>622.3</v>
      </c>
      <c r="I15586" s="1" t="str">
        <f aca="false">INDEX(Products!$C$2:$C$51,MATCH(C15586,Products!$A$2:$A$51,0))</f>
        <v>Sports &amp; Fitness</v>
      </c>
      <c r="J15586" s="1" t="str">
        <f aca="false">INDEX(Orders!$E$2:$E$8001,MATCH(B15586,Orders!$A$2:$A$8001,0))</f>
        <v>Delivered</v>
      </c>
      <c r="K15586" s="1" t="str">
        <f aca="false">LEFT(INDEX(Orders!$C$2:$C$8001,MATCH(B15586,Orders!$A$2:$A$8001,0)),7)</f>
        <v>2025-12</v>
      </c>
    </row>
    <row r="15587" customFormat="false" ht="15" hidden="false" customHeight="true" outlineLevel="0" collapsed="false">
      <c r="A15587" s="1" t="s">
        <v>26057</v>
      </c>
      <c r="B15587" s="1" t="s">
        <v>10064</v>
      </c>
      <c r="C15587" s="1" t="s">
        <v>1953</v>
      </c>
      <c r="D15587" s="1" t="n">
        <v>1</v>
      </c>
      <c r="E15587" s="16" t="n">
        <v>4914.12</v>
      </c>
      <c r="F15587" s="17" t="n">
        <v>0.15</v>
      </c>
      <c r="G15587" s="16" t="n">
        <v>4177</v>
      </c>
      <c r="I15587" s="1" t="str">
        <f aca="false">INDEX(Products!$C$2:$C$51,MATCH(C15587,Products!$A$2:$A$51,0))</f>
        <v>Fashion</v>
      </c>
      <c r="J15587" s="1" t="str">
        <f aca="false">INDEX(Orders!$E$2:$E$8001,MATCH(B15587,Orders!$A$2:$A$8001,0))</f>
        <v>Delivered</v>
      </c>
      <c r="K15587" s="1" t="str">
        <f aca="false">LEFT(INDEX(Orders!$C$2:$C$8001,MATCH(B15587,Orders!$A$2:$A$8001,0)),7)</f>
        <v>2025-11</v>
      </c>
    </row>
    <row r="15588" customFormat="false" ht="15" hidden="false" customHeight="true" outlineLevel="0" collapsed="false">
      <c r="A15588" s="1" t="s">
        <v>26058</v>
      </c>
      <c r="B15588" s="1" t="s">
        <v>10065</v>
      </c>
      <c r="C15588" s="1" t="s">
        <v>1988</v>
      </c>
      <c r="D15588" s="1" t="n">
        <v>1</v>
      </c>
      <c r="E15588" s="16" t="n">
        <v>681.07</v>
      </c>
      <c r="F15588" s="17" t="n">
        <v>0.15</v>
      </c>
      <c r="G15588" s="16" t="n">
        <v>578.91</v>
      </c>
      <c r="I15588" s="1" t="str">
        <f aca="false">INDEX(Products!$C$2:$C$51,MATCH(C15588,Products!$A$2:$A$51,0))</f>
        <v>Sports &amp; Fitness</v>
      </c>
      <c r="J15588" s="1" t="str">
        <f aca="false">INDEX(Orders!$E$2:$E$8001,MATCH(B15588,Orders!$A$2:$A$8001,0))</f>
        <v>Delivered</v>
      </c>
      <c r="K15588" s="1" t="str">
        <f aca="false">LEFT(INDEX(Orders!$C$2:$C$8001,MATCH(B15588,Orders!$A$2:$A$8001,0)),7)</f>
        <v>2025-10</v>
      </c>
    </row>
    <row r="15589" customFormat="false" ht="15" hidden="false" customHeight="true" outlineLevel="0" collapsed="false">
      <c r="A15589" s="1" t="s">
        <v>26059</v>
      </c>
      <c r="B15589" s="1" t="s">
        <v>10065</v>
      </c>
      <c r="C15589" s="1" t="s">
        <v>1986</v>
      </c>
      <c r="D15589" s="1" t="n">
        <v>1</v>
      </c>
      <c r="E15589" s="16" t="n">
        <v>2871.85</v>
      </c>
      <c r="F15589" s="17" t="n">
        <v>0.1</v>
      </c>
      <c r="G15589" s="16" t="n">
        <v>2584.66</v>
      </c>
      <c r="I15589" s="1" t="str">
        <f aca="false">INDEX(Products!$C$2:$C$51,MATCH(C15589,Products!$A$2:$A$51,0))</f>
        <v>Beauty &amp; Personal Care</v>
      </c>
      <c r="J15589" s="1" t="str">
        <f aca="false">INDEX(Orders!$E$2:$E$8001,MATCH(B15589,Orders!$A$2:$A$8001,0))</f>
        <v>Delivered</v>
      </c>
      <c r="K15589" s="1" t="str">
        <f aca="false">LEFT(INDEX(Orders!$C$2:$C$8001,MATCH(B15589,Orders!$A$2:$A$8001,0)),7)</f>
        <v>2025-10</v>
      </c>
    </row>
    <row r="15590" customFormat="false" ht="15" hidden="false" customHeight="true" outlineLevel="0" collapsed="false">
      <c r="A15590" s="1" t="s">
        <v>26060</v>
      </c>
      <c r="B15590" s="1" t="s">
        <v>10065</v>
      </c>
      <c r="C15590" s="1" t="s">
        <v>2006</v>
      </c>
      <c r="D15590" s="1" t="n">
        <v>1</v>
      </c>
      <c r="E15590" s="16" t="n">
        <v>482.17</v>
      </c>
      <c r="F15590" s="17" t="n">
        <v>0</v>
      </c>
      <c r="G15590" s="16" t="n">
        <v>482.17</v>
      </c>
      <c r="I15590" s="1" t="str">
        <f aca="false">INDEX(Products!$C$2:$C$51,MATCH(C15590,Products!$A$2:$A$51,0))</f>
        <v>Books &amp; Stationery</v>
      </c>
      <c r="J15590" s="1" t="str">
        <f aca="false">INDEX(Orders!$E$2:$E$8001,MATCH(B15590,Orders!$A$2:$A$8001,0))</f>
        <v>Delivered</v>
      </c>
      <c r="K15590" s="1" t="str">
        <f aca="false">LEFT(INDEX(Orders!$C$2:$C$8001,MATCH(B15590,Orders!$A$2:$A$8001,0)),7)</f>
        <v>2025-10</v>
      </c>
    </row>
    <row r="15591" customFormat="false" ht="15" hidden="false" customHeight="true" outlineLevel="0" collapsed="false">
      <c r="A15591" s="1" t="s">
        <v>26061</v>
      </c>
      <c r="B15591" s="1" t="s">
        <v>10065</v>
      </c>
      <c r="C15591" s="1" t="s">
        <v>1993</v>
      </c>
      <c r="D15591" s="1" t="n">
        <v>1</v>
      </c>
      <c r="E15591" s="16" t="n">
        <v>3177.33</v>
      </c>
      <c r="F15591" s="17" t="n">
        <v>0.1</v>
      </c>
      <c r="G15591" s="16" t="n">
        <v>2859.6</v>
      </c>
      <c r="I15591" s="1" t="str">
        <f aca="false">INDEX(Products!$C$2:$C$51,MATCH(C15591,Products!$A$2:$A$51,0))</f>
        <v>Sports &amp; Fitness</v>
      </c>
      <c r="J15591" s="1" t="str">
        <f aca="false">INDEX(Orders!$E$2:$E$8001,MATCH(B15591,Orders!$A$2:$A$8001,0))</f>
        <v>Delivered</v>
      </c>
      <c r="K15591" s="1" t="str">
        <f aca="false">LEFT(INDEX(Orders!$C$2:$C$8001,MATCH(B15591,Orders!$A$2:$A$8001,0)),7)</f>
        <v>2025-10</v>
      </c>
    </row>
    <row r="15592" customFormat="false" ht="15" hidden="false" customHeight="true" outlineLevel="0" collapsed="false">
      <c r="A15592" s="1" t="s">
        <v>26062</v>
      </c>
      <c r="B15592" s="1" t="s">
        <v>10066</v>
      </c>
      <c r="C15592" s="1" t="s">
        <v>2006</v>
      </c>
      <c r="D15592" s="1" t="n">
        <v>2</v>
      </c>
      <c r="E15592" s="16" t="n">
        <v>482.17</v>
      </c>
      <c r="F15592" s="17" t="n">
        <v>0.15</v>
      </c>
      <c r="G15592" s="16" t="n">
        <v>819.69</v>
      </c>
      <c r="I15592" s="1" t="str">
        <f aca="false">INDEX(Products!$C$2:$C$51,MATCH(C15592,Products!$A$2:$A$51,0))</f>
        <v>Books &amp; Stationery</v>
      </c>
      <c r="J15592" s="1" t="str">
        <f aca="false">INDEX(Orders!$E$2:$E$8001,MATCH(B15592,Orders!$A$2:$A$8001,0))</f>
        <v>Returned</v>
      </c>
      <c r="K15592" s="1" t="str">
        <f aca="false">LEFT(INDEX(Orders!$C$2:$C$8001,MATCH(B15592,Orders!$A$2:$A$8001,0)),7)</f>
        <v>2024-12</v>
      </c>
    </row>
    <row r="15593" customFormat="false" ht="15" hidden="false" customHeight="true" outlineLevel="0" collapsed="false">
      <c r="A15593" s="1" t="s">
        <v>26063</v>
      </c>
      <c r="B15593" s="1" t="s">
        <v>10067</v>
      </c>
      <c r="C15593" s="1" t="s">
        <v>2006</v>
      </c>
      <c r="D15593" s="1" t="n">
        <v>1</v>
      </c>
      <c r="E15593" s="16" t="n">
        <v>482.17</v>
      </c>
      <c r="F15593" s="17" t="n">
        <v>0.05</v>
      </c>
      <c r="G15593" s="16" t="n">
        <v>458.06</v>
      </c>
      <c r="I15593" s="1" t="str">
        <f aca="false">INDEX(Products!$C$2:$C$51,MATCH(C15593,Products!$A$2:$A$51,0))</f>
        <v>Books &amp; Stationery</v>
      </c>
      <c r="J15593" s="1" t="str">
        <f aca="false">INDEX(Orders!$E$2:$E$8001,MATCH(B15593,Orders!$A$2:$A$8001,0))</f>
        <v>Delivered</v>
      </c>
      <c r="K15593" s="1" t="str">
        <f aca="false">LEFT(INDEX(Orders!$C$2:$C$8001,MATCH(B15593,Orders!$A$2:$A$8001,0)),7)</f>
        <v>2025-11</v>
      </c>
    </row>
    <row r="15594" customFormat="false" ht="15" hidden="false" customHeight="true" outlineLevel="0" collapsed="false">
      <c r="A15594" s="1" t="s">
        <v>26064</v>
      </c>
      <c r="B15594" s="1" t="s">
        <v>10067</v>
      </c>
      <c r="C15594" s="1" t="s">
        <v>1928</v>
      </c>
      <c r="D15594" s="1" t="n">
        <v>1</v>
      </c>
      <c r="E15594" s="16" t="n">
        <v>657.82</v>
      </c>
      <c r="F15594" s="17" t="n">
        <v>0.15</v>
      </c>
      <c r="G15594" s="16" t="n">
        <v>559.15</v>
      </c>
      <c r="I15594" s="1" t="str">
        <f aca="false">INDEX(Products!$C$2:$C$51,MATCH(C15594,Products!$A$2:$A$51,0))</f>
        <v>Electronics</v>
      </c>
      <c r="J15594" s="1" t="str">
        <f aca="false">INDEX(Orders!$E$2:$E$8001,MATCH(B15594,Orders!$A$2:$A$8001,0))</f>
        <v>Delivered</v>
      </c>
      <c r="K15594" s="1" t="str">
        <f aca="false">LEFT(INDEX(Orders!$C$2:$C$8001,MATCH(B15594,Orders!$A$2:$A$8001,0)),7)</f>
        <v>2025-11</v>
      </c>
    </row>
    <row r="15595" customFormat="false" ht="15" hidden="false" customHeight="true" outlineLevel="0" collapsed="false">
      <c r="A15595" s="1" t="s">
        <v>26065</v>
      </c>
      <c r="B15595" s="1" t="s">
        <v>10067</v>
      </c>
      <c r="C15595" s="1" t="s">
        <v>2007</v>
      </c>
      <c r="D15595" s="1" t="n">
        <v>1</v>
      </c>
      <c r="E15595" s="16" t="n">
        <v>750.27</v>
      </c>
      <c r="F15595" s="17" t="n">
        <v>0.2</v>
      </c>
      <c r="G15595" s="16" t="n">
        <v>600.22</v>
      </c>
      <c r="I15595" s="1" t="str">
        <f aca="false">INDEX(Products!$C$2:$C$51,MATCH(C15595,Products!$A$2:$A$51,0))</f>
        <v>Books &amp; Stationery</v>
      </c>
      <c r="J15595" s="1" t="str">
        <f aca="false">INDEX(Orders!$E$2:$E$8001,MATCH(B15595,Orders!$A$2:$A$8001,0))</f>
        <v>Delivered</v>
      </c>
      <c r="K15595" s="1" t="str">
        <f aca="false">LEFT(INDEX(Orders!$C$2:$C$8001,MATCH(B15595,Orders!$A$2:$A$8001,0)),7)</f>
        <v>2025-11</v>
      </c>
    </row>
    <row r="15596" customFormat="false" ht="15" hidden="false" customHeight="true" outlineLevel="0" collapsed="false">
      <c r="A15596" s="1" t="s">
        <v>26066</v>
      </c>
      <c r="B15596" s="1" t="s">
        <v>10068</v>
      </c>
      <c r="C15596" s="1" t="s">
        <v>1976</v>
      </c>
      <c r="D15596" s="1" t="n">
        <v>1</v>
      </c>
      <c r="E15596" s="16" t="n">
        <v>1603.35</v>
      </c>
      <c r="F15596" s="17" t="n">
        <v>0</v>
      </c>
      <c r="G15596" s="16" t="n">
        <v>1603.35</v>
      </c>
      <c r="I15596" s="1" t="str">
        <f aca="false">INDEX(Products!$C$2:$C$51,MATCH(C15596,Products!$A$2:$A$51,0))</f>
        <v>Beauty &amp; Personal Care</v>
      </c>
      <c r="J15596" s="1" t="str">
        <f aca="false">INDEX(Orders!$E$2:$E$8001,MATCH(B15596,Orders!$A$2:$A$8001,0))</f>
        <v>Delivered</v>
      </c>
      <c r="K15596" s="1" t="str">
        <f aca="false">LEFT(INDEX(Orders!$C$2:$C$8001,MATCH(B15596,Orders!$A$2:$A$8001,0)),7)</f>
        <v>2024-10</v>
      </c>
    </row>
    <row r="15597" customFormat="false" ht="15" hidden="false" customHeight="true" outlineLevel="0" collapsed="false">
      <c r="A15597" s="1" t="s">
        <v>26067</v>
      </c>
      <c r="B15597" s="1" t="s">
        <v>10069</v>
      </c>
      <c r="C15597" s="1" t="s">
        <v>1930</v>
      </c>
      <c r="D15597" s="1" t="n">
        <v>1</v>
      </c>
      <c r="E15597" s="16" t="n">
        <v>2398.35</v>
      </c>
      <c r="F15597" s="17" t="n">
        <v>0.15</v>
      </c>
      <c r="G15597" s="16" t="n">
        <v>2038.6</v>
      </c>
      <c r="I15597" s="1" t="str">
        <f aca="false">INDEX(Products!$C$2:$C$51,MATCH(C15597,Products!$A$2:$A$51,0))</f>
        <v>Electronics</v>
      </c>
      <c r="J15597" s="1" t="str">
        <f aca="false">INDEX(Orders!$E$2:$E$8001,MATCH(B15597,Orders!$A$2:$A$8001,0))</f>
        <v>Delivered</v>
      </c>
      <c r="K15597" s="1" t="str">
        <f aca="false">LEFT(INDEX(Orders!$C$2:$C$8001,MATCH(B15597,Orders!$A$2:$A$8001,0)),7)</f>
        <v>2025-09</v>
      </c>
    </row>
    <row r="15598" customFormat="false" ht="15" hidden="false" customHeight="true" outlineLevel="0" collapsed="false">
      <c r="A15598" s="1" t="s">
        <v>26068</v>
      </c>
      <c r="B15598" s="1" t="s">
        <v>10069</v>
      </c>
      <c r="C15598" s="1" t="s">
        <v>1997</v>
      </c>
      <c r="D15598" s="1" t="n">
        <v>1</v>
      </c>
      <c r="E15598" s="16" t="n">
        <v>311.15</v>
      </c>
      <c r="F15598" s="17" t="n">
        <v>0.1</v>
      </c>
      <c r="G15598" s="16" t="n">
        <v>280.03</v>
      </c>
      <c r="I15598" s="1" t="str">
        <f aca="false">INDEX(Products!$C$2:$C$51,MATCH(C15598,Products!$A$2:$A$51,0))</f>
        <v>Sports &amp; Fitness</v>
      </c>
      <c r="J15598" s="1" t="str">
        <f aca="false">INDEX(Orders!$E$2:$E$8001,MATCH(B15598,Orders!$A$2:$A$8001,0))</f>
        <v>Delivered</v>
      </c>
      <c r="K15598" s="1" t="str">
        <f aca="false">LEFT(INDEX(Orders!$C$2:$C$8001,MATCH(B15598,Orders!$A$2:$A$8001,0)),7)</f>
        <v>2025-09</v>
      </c>
    </row>
    <row r="15599" customFormat="false" ht="15" hidden="false" customHeight="true" outlineLevel="0" collapsed="false">
      <c r="A15599" s="1" t="s">
        <v>26069</v>
      </c>
      <c r="B15599" s="1" t="s">
        <v>10069</v>
      </c>
      <c r="C15599" s="1" t="s">
        <v>2007</v>
      </c>
      <c r="D15599" s="1" t="n">
        <v>1</v>
      </c>
      <c r="E15599" s="16" t="n">
        <v>750.27</v>
      </c>
      <c r="F15599" s="17" t="n">
        <v>0.2</v>
      </c>
      <c r="G15599" s="16" t="n">
        <v>600.22</v>
      </c>
      <c r="I15599" s="1" t="str">
        <f aca="false">INDEX(Products!$C$2:$C$51,MATCH(C15599,Products!$A$2:$A$51,0))</f>
        <v>Books &amp; Stationery</v>
      </c>
      <c r="J15599" s="1" t="str">
        <f aca="false">INDEX(Orders!$E$2:$E$8001,MATCH(B15599,Orders!$A$2:$A$8001,0))</f>
        <v>Delivered</v>
      </c>
      <c r="K15599" s="1" t="str">
        <f aca="false">LEFT(INDEX(Orders!$C$2:$C$8001,MATCH(B15599,Orders!$A$2:$A$8001,0)),7)</f>
        <v>2025-09</v>
      </c>
    </row>
    <row r="15600" customFormat="false" ht="15" hidden="false" customHeight="true" outlineLevel="0" collapsed="false">
      <c r="A15600" s="1" t="s">
        <v>26070</v>
      </c>
      <c r="B15600" s="1" t="s">
        <v>10070</v>
      </c>
      <c r="C15600" s="1" t="s">
        <v>1975</v>
      </c>
      <c r="D15600" s="1" t="n">
        <v>1</v>
      </c>
      <c r="E15600" s="16" t="n">
        <v>862.99</v>
      </c>
      <c r="F15600" s="17" t="n">
        <v>0</v>
      </c>
      <c r="G15600" s="16" t="n">
        <v>862.99</v>
      </c>
      <c r="I15600" s="1" t="str">
        <f aca="false">INDEX(Products!$C$2:$C$51,MATCH(C15600,Products!$A$2:$A$51,0))</f>
        <v>Beauty &amp; Personal Care</v>
      </c>
      <c r="J15600" s="1" t="str">
        <f aca="false">INDEX(Orders!$E$2:$E$8001,MATCH(B15600,Orders!$A$2:$A$8001,0))</f>
        <v>Delivered</v>
      </c>
      <c r="K15600" s="1" t="str">
        <f aca="false">LEFT(INDEX(Orders!$C$2:$C$8001,MATCH(B15600,Orders!$A$2:$A$8001,0)),7)</f>
        <v>2024-02</v>
      </c>
    </row>
    <row r="15601" customFormat="false" ht="15" hidden="false" customHeight="true" outlineLevel="0" collapsed="false">
      <c r="A15601" s="1" t="s">
        <v>26071</v>
      </c>
      <c r="B15601" s="1" t="s">
        <v>10071</v>
      </c>
      <c r="C15601" s="1" t="s">
        <v>2007</v>
      </c>
      <c r="D15601" s="1" t="n">
        <v>1</v>
      </c>
      <c r="E15601" s="16" t="n">
        <v>750.27</v>
      </c>
      <c r="F15601" s="17" t="n">
        <v>0.15</v>
      </c>
      <c r="G15601" s="16" t="n">
        <v>637.73</v>
      </c>
      <c r="I15601" s="1" t="str">
        <f aca="false">INDEX(Products!$C$2:$C$51,MATCH(C15601,Products!$A$2:$A$51,0))</f>
        <v>Books &amp; Stationery</v>
      </c>
      <c r="J15601" s="1" t="str">
        <f aca="false">INDEX(Orders!$E$2:$E$8001,MATCH(B15601,Orders!$A$2:$A$8001,0))</f>
        <v>Delivered</v>
      </c>
      <c r="K15601" s="1" t="str">
        <f aca="false">LEFT(INDEX(Orders!$C$2:$C$8001,MATCH(B15601,Orders!$A$2:$A$8001,0)),7)</f>
        <v>2024-12</v>
      </c>
    </row>
    <row r="15602" customFormat="false" ht="15" hidden="false" customHeight="true" outlineLevel="0" collapsed="false">
      <c r="A15602" s="1" t="s">
        <v>26072</v>
      </c>
      <c r="B15602" s="1" t="s">
        <v>10071</v>
      </c>
      <c r="C15602" s="1" t="s">
        <v>1976</v>
      </c>
      <c r="D15602" s="1" t="n">
        <v>1</v>
      </c>
      <c r="E15602" s="16" t="n">
        <v>1603.35</v>
      </c>
      <c r="F15602" s="17" t="n">
        <v>0</v>
      </c>
      <c r="G15602" s="16" t="n">
        <v>1603.35</v>
      </c>
      <c r="I15602" s="1" t="str">
        <f aca="false">INDEX(Products!$C$2:$C$51,MATCH(C15602,Products!$A$2:$A$51,0))</f>
        <v>Beauty &amp; Personal Care</v>
      </c>
      <c r="J15602" s="1" t="str">
        <f aca="false">INDEX(Orders!$E$2:$E$8001,MATCH(B15602,Orders!$A$2:$A$8001,0))</f>
        <v>Delivered</v>
      </c>
      <c r="K15602" s="1" t="str">
        <f aca="false">LEFT(INDEX(Orders!$C$2:$C$8001,MATCH(B15602,Orders!$A$2:$A$8001,0)),7)</f>
        <v>2024-12</v>
      </c>
    </row>
    <row r="15603" customFormat="false" ht="15" hidden="false" customHeight="true" outlineLevel="0" collapsed="false">
      <c r="A15603" s="1" t="s">
        <v>26073</v>
      </c>
      <c r="B15603" s="1" t="s">
        <v>10071</v>
      </c>
      <c r="C15603" s="1" t="s">
        <v>1953</v>
      </c>
      <c r="D15603" s="1" t="n">
        <v>3</v>
      </c>
      <c r="E15603" s="16" t="n">
        <v>4914.12</v>
      </c>
      <c r="F15603" s="17" t="n">
        <v>0</v>
      </c>
      <c r="G15603" s="16" t="n">
        <v>14742.36</v>
      </c>
      <c r="I15603" s="1" t="str">
        <f aca="false">INDEX(Products!$C$2:$C$51,MATCH(C15603,Products!$A$2:$A$51,0))</f>
        <v>Fashion</v>
      </c>
      <c r="J15603" s="1" t="str">
        <f aca="false">INDEX(Orders!$E$2:$E$8001,MATCH(B15603,Orders!$A$2:$A$8001,0))</f>
        <v>Delivered</v>
      </c>
      <c r="K15603" s="1" t="str">
        <f aca="false">LEFT(INDEX(Orders!$C$2:$C$8001,MATCH(B15603,Orders!$A$2:$A$8001,0)),7)</f>
        <v>2024-12</v>
      </c>
    </row>
    <row r="15604" customFormat="false" ht="15" hidden="false" customHeight="true" outlineLevel="0" collapsed="false">
      <c r="A15604" s="1" t="s">
        <v>26074</v>
      </c>
      <c r="B15604" s="1" t="s">
        <v>10072</v>
      </c>
      <c r="C15604" s="1" t="s">
        <v>1997</v>
      </c>
      <c r="D15604" s="1" t="n">
        <v>1</v>
      </c>
      <c r="E15604" s="16" t="n">
        <v>311.15</v>
      </c>
      <c r="F15604" s="17" t="n">
        <v>0</v>
      </c>
      <c r="G15604" s="16" t="n">
        <v>311.15</v>
      </c>
      <c r="I15604" s="1" t="str">
        <f aca="false">INDEX(Products!$C$2:$C$51,MATCH(C15604,Products!$A$2:$A$51,0))</f>
        <v>Sports &amp; Fitness</v>
      </c>
      <c r="J15604" s="1" t="str">
        <f aca="false">INDEX(Orders!$E$2:$E$8001,MATCH(B15604,Orders!$A$2:$A$8001,0))</f>
        <v>Delivered</v>
      </c>
      <c r="K15604" s="1" t="str">
        <f aca="false">LEFT(INDEX(Orders!$C$2:$C$8001,MATCH(B15604,Orders!$A$2:$A$8001,0)),7)</f>
        <v>2025-08</v>
      </c>
    </row>
    <row r="15605" customFormat="false" ht="15" hidden="false" customHeight="true" outlineLevel="0" collapsed="false">
      <c r="A15605" s="1" t="s">
        <v>26075</v>
      </c>
      <c r="B15605" s="1" t="s">
        <v>10072</v>
      </c>
      <c r="C15605" s="1" t="s">
        <v>1930</v>
      </c>
      <c r="D15605" s="1" t="n">
        <v>1</v>
      </c>
      <c r="E15605" s="16" t="n">
        <v>2398.35</v>
      </c>
      <c r="F15605" s="17" t="n">
        <v>0</v>
      </c>
      <c r="G15605" s="16" t="n">
        <v>2398.35</v>
      </c>
      <c r="I15605" s="1" t="str">
        <f aca="false">INDEX(Products!$C$2:$C$51,MATCH(C15605,Products!$A$2:$A$51,0))</f>
        <v>Electronics</v>
      </c>
      <c r="J15605" s="1" t="str">
        <f aca="false">INDEX(Orders!$E$2:$E$8001,MATCH(B15605,Orders!$A$2:$A$8001,0))</f>
        <v>Delivered</v>
      </c>
      <c r="K15605" s="1" t="str">
        <f aca="false">LEFT(INDEX(Orders!$C$2:$C$8001,MATCH(B15605,Orders!$A$2:$A$8001,0)),7)</f>
        <v>2025-08</v>
      </c>
    </row>
    <row r="15606" customFormat="false" ht="15" hidden="false" customHeight="true" outlineLevel="0" collapsed="false">
      <c r="A15606" s="1" t="s">
        <v>26076</v>
      </c>
      <c r="B15606" s="1" t="s">
        <v>10072</v>
      </c>
      <c r="C15606" s="1" t="s">
        <v>1940</v>
      </c>
      <c r="D15606" s="1" t="n">
        <v>2</v>
      </c>
      <c r="E15606" s="16" t="n">
        <v>2374.52</v>
      </c>
      <c r="F15606" s="17" t="n">
        <v>0</v>
      </c>
      <c r="G15606" s="16" t="n">
        <v>4749.04</v>
      </c>
      <c r="I15606" s="1" t="str">
        <f aca="false">INDEX(Products!$C$2:$C$51,MATCH(C15606,Products!$A$2:$A$51,0))</f>
        <v>Fashion</v>
      </c>
      <c r="J15606" s="1" t="str">
        <f aca="false">INDEX(Orders!$E$2:$E$8001,MATCH(B15606,Orders!$A$2:$A$8001,0))</f>
        <v>Delivered</v>
      </c>
      <c r="K15606" s="1" t="str">
        <f aca="false">LEFT(INDEX(Orders!$C$2:$C$8001,MATCH(B15606,Orders!$A$2:$A$8001,0)),7)</f>
        <v>2025-08</v>
      </c>
    </row>
    <row r="15607" customFormat="false" ht="15" hidden="false" customHeight="true" outlineLevel="0" collapsed="false">
      <c r="A15607" s="1" t="s">
        <v>26077</v>
      </c>
      <c r="B15607" s="1" t="s">
        <v>10072</v>
      </c>
      <c r="C15607" s="1" t="s">
        <v>1979</v>
      </c>
      <c r="D15607" s="1" t="n">
        <v>2</v>
      </c>
      <c r="E15607" s="16" t="n">
        <v>623</v>
      </c>
      <c r="F15607" s="17" t="n">
        <v>0</v>
      </c>
      <c r="G15607" s="16" t="n">
        <v>1246</v>
      </c>
      <c r="I15607" s="1" t="str">
        <f aca="false">INDEX(Products!$C$2:$C$51,MATCH(C15607,Products!$A$2:$A$51,0))</f>
        <v>Beauty &amp; Personal Care</v>
      </c>
      <c r="J15607" s="1" t="str">
        <f aca="false">INDEX(Orders!$E$2:$E$8001,MATCH(B15607,Orders!$A$2:$A$8001,0))</f>
        <v>Delivered</v>
      </c>
      <c r="K15607" s="1" t="str">
        <f aca="false">LEFT(INDEX(Orders!$C$2:$C$8001,MATCH(B15607,Orders!$A$2:$A$8001,0)),7)</f>
        <v>2025-08</v>
      </c>
    </row>
    <row r="15608" customFormat="false" ht="15" hidden="false" customHeight="true" outlineLevel="0" collapsed="false">
      <c r="A15608" s="1" t="s">
        <v>26078</v>
      </c>
      <c r="B15608" s="1" t="s">
        <v>10073</v>
      </c>
      <c r="C15608" s="1" t="s">
        <v>2006</v>
      </c>
      <c r="D15608" s="1" t="n">
        <v>2</v>
      </c>
      <c r="E15608" s="16" t="n">
        <v>482.17</v>
      </c>
      <c r="F15608" s="17" t="n">
        <v>0</v>
      </c>
      <c r="G15608" s="16" t="n">
        <v>964.34</v>
      </c>
      <c r="I15608" s="1" t="str">
        <f aca="false">INDEX(Products!$C$2:$C$51,MATCH(C15608,Products!$A$2:$A$51,0))</f>
        <v>Books &amp; Stationery</v>
      </c>
      <c r="J15608" s="1" t="str">
        <f aca="false">INDEX(Orders!$E$2:$E$8001,MATCH(B15608,Orders!$A$2:$A$8001,0))</f>
        <v>Delivered</v>
      </c>
      <c r="K15608" s="1" t="str">
        <f aca="false">LEFT(INDEX(Orders!$C$2:$C$8001,MATCH(B15608,Orders!$A$2:$A$8001,0)),7)</f>
        <v>2024-07</v>
      </c>
    </row>
    <row r="15609" customFormat="false" ht="15" hidden="false" customHeight="true" outlineLevel="0" collapsed="false">
      <c r="A15609" s="1" t="s">
        <v>26079</v>
      </c>
      <c r="B15609" s="1" t="s">
        <v>10073</v>
      </c>
      <c r="C15609" s="1" t="s">
        <v>1930</v>
      </c>
      <c r="D15609" s="1" t="n">
        <v>3</v>
      </c>
      <c r="E15609" s="16" t="n">
        <v>2398.35</v>
      </c>
      <c r="F15609" s="17" t="n">
        <v>0.1</v>
      </c>
      <c r="G15609" s="16" t="n">
        <v>6475.54</v>
      </c>
      <c r="I15609" s="1" t="str">
        <f aca="false">INDEX(Products!$C$2:$C$51,MATCH(C15609,Products!$A$2:$A$51,0))</f>
        <v>Electronics</v>
      </c>
      <c r="J15609" s="1" t="str">
        <f aca="false">INDEX(Orders!$E$2:$E$8001,MATCH(B15609,Orders!$A$2:$A$8001,0))</f>
        <v>Delivered</v>
      </c>
      <c r="K15609" s="1" t="str">
        <f aca="false">LEFT(INDEX(Orders!$C$2:$C$8001,MATCH(B15609,Orders!$A$2:$A$8001,0)),7)</f>
        <v>2024-07</v>
      </c>
    </row>
    <row r="15610" customFormat="false" ht="15" hidden="false" customHeight="true" outlineLevel="0" collapsed="false">
      <c r="A15610" s="1" t="s">
        <v>26080</v>
      </c>
      <c r="B15610" s="1" t="s">
        <v>10074</v>
      </c>
      <c r="C15610" s="1" t="s">
        <v>1930</v>
      </c>
      <c r="D15610" s="1" t="n">
        <v>1</v>
      </c>
      <c r="E15610" s="16" t="n">
        <v>2398.35</v>
      </c>
      <c r="F15610" s="17" t="n">
        <v>0.1</v>
      </c>
      <c r="G15610" s="16" t="n">
        <v>2158.52</v>
      </c>
      <c r="I15610" s="1" t="str">
        <f aca="false">INDEX(Products!$C$2:$C$51,MATCH(C15610,Products!$A$2:$A$51,0))</f>
        <v>Electronics</v>
      </c>
      <c r="J15610" s="1" t="str">
        <f aca="false">INDEX(Orders!$E$2:$E$8001,MATCH(B15610,Orders!$A$2:$A$8001,0))</f>
        <v>Returned</v>
      </c>
      <c r="K15610" s="1" t="str">
        <f aca="false">LEFT(INDEX(Orders!$C$2:$C$8001,MATCH(B15610,Orders!$A$2:$A$8001,0)),7)</f>
        <v>2025-08</v>
      </c>
    </row>
    <row r="15611" customFormat="false" ht="15" hidden="false" customHeight="true" outlineLevel="0" collapsed="false">
      <c r="A15611" s="1" t="s">
        <v>26081</v>
      </c>
      <c r="B15611" s="1" t="s">
        <v>10075</v>
      </c>
      <c r="C15611" s="1" t="s">
        <v>1976</v>
      </c>
      <c r="D15611" s="1" t="n">
        <v>2</v>
      </c>
      <c r="E15611" s="16" t="n">
        <v>1603.35</v>
      </c>
      <c r="F15611" s="17" t="n">
        <v>0.05</v>
      </c>
      <c r="G15611" s="16" t="n">
        <v>3046.36</v>
      </c>
      <c r="I15611" s="1" t="str">
        <f aca="false">INDEX(Products!$C$2:$C$51,MATCH(C15611,Products!$A$2:$A$51,0))</f>
        <v>Beauty &amp; Personal Care</v>
      </c>
      <c r="J15611" s="1" t="str">
        <f aca="false">INDEX(Orders!$E$2:$E$8001,MATCH(B15611,Orders!$A$2:$A$8001,0))</f>
        <v>Delivered</v>
      </c>
      <c r="K15611" s="1" t="str">
        <f aca="false">LEFT(INDEX(Orders!$C$2:$C$8001,MATCH(B15611,Orders!$A$2:$A$8001,0)),7)</f>
        <v>2025-09</v>
      </c>
    </row>
    <row r="15612" customFormat="false" ht="15" hidden="false" customHeight="true" outlineLevel="0" collapsed="false">
      <c r="A15612" s="1" t="s">
        <v>26082</v>
      </c>
      <c r="B15612" s="1" t="s">
        <v>10076</v>
      </c>
      <c r="C15612" s="1" t="s">
        <v>1995</v>
      </c>
      <c r="D15612" s="1" t="n">
        <v>1</v>
      </c>
      <c r="E15612" s="16" t="n">
        <v>2914.27</v>
      </c>
      <c r="F15612" s="17" t="n">
        <v>0.05</v>
      </c>
      <c r="G15612" s="16" t="n">
        <v>2768.56</v>
      </c>
      <c r="I15612" s="1" t="str">
        <f aca="false">INDEX(Products!$C$2:$C$51,MATCH(C15612,Products!$A$2:$A$51,0))</f>
        <v>Sports &amp; Fitness</v>
      </c>
      <c r="J15612" s="1" t="str">
        <f aca="false">INDEX(Orders!$E$2:$E$8001,MATCH(B15612,Orders!$A$2:$A$8001,0))</f>
        <v>Delivered</v>
      </c>
      <c r="K15612" s="1" t="str">
        <f aca="false">LEFT(INDEX(Orders!$C$2:$C$8001,MATCH(B15612,Orders!$A$2:$A$8001,0)),7)</f>
        <v>2024-08</v>
      </c>
    </row>
    <row r="15613" customFormat="false" ht="15" hidden="false" customHeight="true" outlineLevel="0" collapsed="false">
      <c r="A15613" s="1" t="s">
        <v>26083</v>
      </c>
      <c r="B15613" s="1" t="s">
        <v>10076</v>
      </c>
      <c r="C15613" s="1" t="s">
        <v>2006</v>
      </c>
      <c r="D15613" s="1" t="n">
        <v>1</v>
      </c>
      <c r="E15613" s="16" t="n">
        <v>482.17</v>
      </c>
      <c r="F15613" s="17" t="n">
        <v>0.1</v>
      </c>
      <c r="G15613" s="16" t="n">
        <v>433.95</v>
      </c>
      <c r="I15613" s="1" t="str">
        <f aca="false">INDEX(Products!$C$2:$C$51,MATCH(C15613,Products!$A$2:$A$51,0))</f>
        <v>Books &amp; Stationery</v>
      </c>
      <c r="J15613" s="1" t="str">
        <f aca="false">INDEX(Orders!$E$2:$E$8001,MATCH(B15613,Orders!$A$2:$A$8001,0))</f>
        <v>Delivered</v>
      </c>
      <c r="K15613" s="1" t="str">
        <f aca="false">LEFT(INDEX(Orders!$C$2:$C$8001,MATCH(B15613,Orders!$A$2:$A$8001,0)),7)</f>
        <v>2024-08</v>
      </c>
    </row>
    <row r="15614" customFormat="false" ht="15" hidden="false" customHeight="true" outlineLevel="0" collapsed="false">
      <c r="A15614" s="1" t="s">
        <v>26084</v>
      </c>
      <c r="B15614" s="1" t="s">
        <v>10077</v>
      </c>
      <c r="C15614" s="1" t="s">
        <v>1953</v>
      </c>
      <c r="D15614" s="1" t="n">
        <v>1</v>
      </c>
      <c r="E15614" s="16" t="n">
        <v>4914.12</v>
      </c>
      <c r="F15614" s="17" t="n">
        <v>0.05</v>
      </c>
      <c r="G15614" s="16" t="n">
        <v>4668.41</v>
      </c>
      <c r="I15614" s="1" t="str">
        <f aca="false">INDEX(Products!$C$2:$C$51,MATCH(C15614,Products!$A$2:$A$51,0))</f>
        <v>Fashion</v>
      </c>
      <c r="J15614" s="1" t="str">
        <f aca="false">INDEX(Orders!$E$2:$E$8001,MATCH(B15614,Orders!$A$2:$A$8001,0))</f>
        <v>Delivered</v>
      </c>
      <c r="K15614" s="1" t="str">
        <f aca="false">LEFT(INDEX(Orders!$C$2:$C$8001,MATCH(B15614,Orders!$A$2:$A$8001,0)),7)</f>
        <v>2025-07</v>
      </c>
    </row>
    <row r="15615" customFormat="false" ht="15" hidden="false" customHeight="true" outlineLevel="0" collapsed="false">
      <c r="A15615" s="1" t="s">
        <v>26085</v>
      </c>
      <c r="B15615" s="1" t="s">
        <v>10078</v>
      </c>
      <c r="C15615" s="1" t="s">
        <v>1922</v>
      </c>
      <c r="D15615" s="1" t="n">
        <v>1</v>
      </c>
      <c r="E15615" s="16" t="n">
        <v>3142.61</v>
      </c>
      <c r="F15615" s="17" t="n">
        <v>0.1</v>
      </c>
      <c r="G15615" s="16" t="n">
        <v>2828.35</v>
      </c>
      <c r="I15615" s="1" t="str">
        <f aca="false">INDEX(Products!$C$2:$C$51,MATCH(C15615,Products!$A$2:$A$51,0))</f>
        <v>Electronics</v>
      </c>
      <c r="J15615" s="1" t="str">
        <f aca="false">INDEX(Orders!$E$2:$E$8001,MATCH(B15615,Orders!$A$2:$A$8001,0))</f>
        <v>Delivered</v>
      </c>
      <c r="K15615" s="1" t="str">
        <f aca="false">LEFT(INDEX(Orders!$C$2:$C$8001,MATCH(B15615,Orders!$A$2:$A$8001,0)),7)</f>
        <v>2025-10</v>
      </c>
    </row>
    <row r="15616" customFormat="false" ht="15" hidden="false" customHeight="true" outlineLevel="0" collapsed="false">
      <c r="A15616" s="1" t="s">
        <v>26086</v>
      </c>
      <c r="B15616" s="1" t="s">
        <v>10078</v>
      </c>
      <c r="C15616" s="1" t="s">
        <v>1930</v>
      </c>
      <c r="D15616" s="1" t="n">
        <v>3</v>
      </c>
      <c r="E15616" s="16" t="n">
        <v>2398.35</v>
      </c>
      <c r="F15616" s="17" t="n">
        <v>0.15</v>
      </c>
      <c r="G15616" s="16" t="n">
        <v>6115.79</v>
      </c>
      <c r="I15616" s="1" t="str">
        <f aca="false">INDEX(Products!$C$2:$C$51,MATCH(C15616,Products!$A$2:$A$51,0))</f>
        <v>Electronics</v>
      </c>
      <c r="J15616" s="1" t="str">
        <f aca="false">INDEX(Orders!$E$2:$E$8001,MATCH(B15616,Orders!$A$2:$A$8001,0))</f>
        <v>Delivered</v>
      </c>
      <c r="K15616" s="1" t="str">
        <f aca="false">LEFT(INDEX(Orders!$C$2:$C$8001,MATCH(B15616,Orders!$A$2:$A$8001,0)),7)</f>
        <v>2025-10</v>
      </c>
    </row>
    <row r="15617" customFormat="false" ht="15" hidden="false" customHeight="true" outlineLevel="0" collapsed="false">
      <c r="A15617" s="1" t="s">
        <v>26087</v>
      </c>
      <c r="B15617" s="1" t="s">
        <v>10079</v>
      </c>
      <c r="C15617" s="1" t="s">
        <v>2007</v>
      </c>
      <c r="D15617" s="1" t="n">
        <v>2</v>
      </c>
      <c r="E15617" s="16" t="n">
        <v>750.27</v>
      </c>
      <c r="F15617" s="17" t="n">
        <v>0.05</v>
      </c>
      <c r="G15617" s="16" t="n">
        <v>1425.51</v>
      </c>
      <c r="I15617" s="1" t="str">
        <f aca="false">INDEX(Products!$C$2:$C$51,MATCH(C15617,Products!$A$2:$A$51,0))</f>
        <v>Books &amp; Stationery</v>
      </c>
      <c r="J15617" s="1" t="str">
        <f aca="false">INDEX(Orders!$E$2:$E$8001,MATCH(B15617,Orders!$A$2:$A$8001,0))</f>
        <v>Delivered</v>
      </c>
      <c r="K15617" s="1" t="str">
        <f aca="false">LEFT(INDEX(Orders!$C$2:$C$8001,MATCH(B15617,Orders!$A$2:$A$8001,0)),7)</f>
        <v>2025-10</v>
      </c>
    </row>
    <row r="15618" customFormat="false" ht="15" hidden="false" customHeight="true" outlineLevel="0" collapsed="false">
      <c r="A15618" s="1" t="s">
        <v>26088</v>
      </c>
      <c r="B15618" s="1" t="s">
        <v>10080</v>
      </c>
      <c r="C15618" s="1" t="s">
        <v>1990</v>
      </c>
      <c r="D15618" s="1" t="n">
        <v>1</v>
      </c>
      <c r="E15618" s="16" t="n">
        <v>5311.32</v>
      </c>
      <c r="F15618" s="17" t="n">
        <v>0.2</v>
      </c>
      <c r="G15618" s="16" t="n">
        <v>4249.06</v>
      </c>
      <c r="I15618" s="1" t="str">
        <f aca="false">INDEX(Products!$C$2:$C$51,MATCH(C15618,Products!$A$2:$A$51,0))</f>
        <v>Sports &amp; Fitness</v>
      </c>
      <c r="J15618" s="1" t="str">
        <f aca="false">INDEX(Orders!$E$2:$E$8001,MATCH(B15618,Orders!$A$2:$A$8001,0))</f>
        <v>Delivered</v>
      </c>
      <c r="K15618" s="1" t="str">
        <f aca="false">LEFT(INDEX(Orders!$C$2:$C$8001,MATCH(B15618,Orders!$A$2:$A$8001,0)),7)</f>
        <v>2025-01</v>
      </c>
    </row>
    <row r="15619" customFormat="false" ht="15" hidden="false" customHeight="true" outlineLevel="0" collapsed="false">
      <c r="A15619" s="1" t="s">
        <v>26089</v>
      </c>
      <c r="B15619" s="1" t="s">
        <v>10080</v>
      </c>
      <c r="C15619" s="1" t="s">
        <v>2007</v>
      </c>
      <c r="D15619" s="1" t="n">
        <v>2</v>
      </c>
      <c r="E15619" s="16" t="n">
        <v>750.27</v>
      </c>
      <c r="F15619" s="17" t="n">
        <v>0.15</v>
      </c>
      <c r="G15619" s="16" t="n">
        <v>1275.46</v>
      </c>
      <c r="I15619" s="1" t="str">
        <f aca="false">INDEX(Products!$C$2:$C$51,MATCH(C15619,Products!$A$2:$A$51,0))</f>
        <v>Books &amp; Stationery</v>
      </c>
      <c r="J15619" s="1" t="str">
        <f aca="false">INDEX(Orders!$E$2:$E$8001,MATCH(B15619,Orders!$A$2:$A$8001,0))</f>
        <v>Delivered</v>
      </c>
      <c r="K15619" s="1" t="str">
        <f aca="false">LEFT(INDEX(Orders!$C$2:$C$8001,MATCH(B15619,Orders!$A$2:$A$8001,0)),7)</f>
        <v>2025-01</v>
      </c>
    </row>
    <row r="15620" customFormat="false" ht="15" hidden="false" customHeight="true" outlineLevel="0" collapsed="false">
      <c r="A15620" s="1" t="s">
        <v>26090</v>
      </c>
      <c r="B15620" s="1" t="s">
        <v>10081</v>
      </c>
      <c r="C15620" s="1" t="s">
        <v>1997</v>
      </c>
      <c r="D15620" s="1" t="n">
        <v>1</v>
      </c>
      <c r="E15620" s="16" t="n">
        <v>311.15</v>
      </c>
      <c r="F15620" s="17" t="n">
        <v>0</v>
      </c>
      <c r="G15620" s="16" t="n">
        <v>311.15</v>
      </c>
      <c r="I15620" s="1" t="str">
        <f aca="false">INDEX(Products!$C$2:$C$51,MATCH(C15620,Products!$A$2:$A$51,0))</f>
        <v>Sports &amp; Fitness</v>
      </c>
      <c r="J15620" s="1" t="str">
        <f aca="false">INDEX(Orders!$E$2:$E$8001,MATCH(B15620,Orders!$A$2:$A$8001,0))</f>
        <v>Refunded</v>
      </c>
      <c r="K15620" s="1" t="str">
        <f aca="false">LEFT(INDEX(Orders!$C$2:$C$8001,MATCH(B15620,Orders!$A$2:$A$8001,0)),7)</f>
        <v>2025-03</v>
      </c>
    </row>
    <row r="15621" customFormat="false" ht="15" hidden="false" customHeight="true" outlineLevel="0" collapsed="false">
      <c r="A15621" s="1" t="s">
        <v>26091</v>
      </c>
      <c r="B15621" s="1" t="s">
        <v>10082</v>
      </c>
      <c r="C15621" s="1" t="s">
        <v>2007</v>
      </c>
      <c r="D15621" s="1" t="n">
        <v>1</v>
      </c>
      <c r="E15621" s="16" t="n">
        <v>750.27</v>
      </c>
      <c r="F15621" s="17" t="n">
        <v>0</v>
      </c>
      <c r="G15621" s="16" t="n">
        <v>750.27</v>
      </c>
      <c r="I15621" s="1" t="str">
        <f aca="false">INDEX(Products!$C$2:$C$51,MATCH(C15621,Products!$A$2:$A$51,0))</f>
        <v>Books &amp; Stationery</v>
      </c>
      <c r="J15621" s="1" t="str">
        <f aca="false">INDEX(Orders!$E$2:$E$8001,MATCH(B15621,Orders!$A$2:$A$8001,0))</f>
        <v>Delivered</v>
      </c>
      <c r="K15621" s="1" t="str">
        <f aca="false">LEFT(INDEX(Orders!$C$2:$C$8001,MATCH(B15621,Orders!$A$2:$A$8001,0)),7)</f>
        <v>2024-11</v>
      </c>
    </row>
    <row r="15622" customFormat="false" ht="15" hidden="false" customHeight="true" outlineLevel="0" collapsed="false">
      <c r="A15622" s="1" t="s">
        <v>26092</v>
      </c>
      <c r="B15622" s="1" t="s">
        <v>10082</v>
      </c>
      <c r="C15622" s="1" t="s">
        <v>1930</v>
      </c>
      <c r="D15622" s="1" t="n">
        <v>1</v>
      </c>
      <c r="E15622" s="16" t="n">
        <v>2398.35</v>
      </c>
      <c r="F15622" s="17" t="n">
        <v>0</v>
      </c>
      <c r="G15622" s="16" t="n">
        <v>2398.35</v>
      </c>
      <c r="I15622" s="1" t="str">
        <f aca="false">INDEX(Products!$C$2:$C$51,MATCH(C15622,Products!$A$2:$A$51,0))</f>
        <v>Electronics</v>
      </c>
      <c r="J15622" s="1" t="str">
        <f aca="false">INDEX(Orders!$E$2:$E$8001,MATCH(B15622,Orders!$A$2:$A$8001,0))</f>
        <v>Delivered</v>
      </c>
      <c r="K15622" s="1" t="str">
        <f aca="false">LEFT(INDEX(Orders!$C$2:$C$8001,MATCH(B15622,Orders!$A$2:$A$8001,0)),7)</f>
        <v>2024-11</v>
      </c>
    </row>
    <row r="15623" customFormat="false" ht="15" hidden="false" customHeight="true" outlineLevel="0" collapsed="false">
      <c r="A15623" s="1" t="s">
        <v>26093</v>
      </c>
      <c r="B15623" s="1" t="s">
        <v>10083</v>
      </c>
      <c r="C15623" s="1" t="s">
        <v>1979</v>
      </c>
      <c r="D15623" s="1" t="n">
        <v>2</v>
      </c>
      <c r="E15623" s="16" t="n">
        <v>623</v>
      </c>
      <c r="F15623" s="17" t="n">
        <v>0</v>
      </c>
      <c r="G15623" s="16" t="n">
        <v>1246</v>
      </c>
      <c r="I15623" s="1" t="str">
        <f aca="false">INDEX(Products!$C$2:$C$51,MATCH(C15623,Products!$A$2:$A$51,0))</f>
        <v>Beauty &amp; Personal Care</v>
      </c>
      <c r="J15623" s="1" t="str">
        <f aca="false">INDEX(Orders!$E$2:$E$8001,MATCH(B15623,Orders!$A$2:$A$8001,0))</f>
        <v>Delivered</v>
      </c>
      <c r="K15623" s="1" t="str">
        <f aca="false">LEFT(INDEX(Orders!$C$2:$C$8001,MATCH(B15623,Orders!$A$2:$A$8001,0)),7)</f>
        <v>2025-08</v>
      </c>
    </row>
    <row r="15624" customFormat="false" ht="15" hidden="false" customHeight="true" outlineLevel="0" collapsed="false">
      <c r="A15624" s="1" t="s">
        <v>26094</v>
      </c>
      <c r="B15624" s="1" t="s">
        <v>10083</v>
      </c>
      <c r="C15624" s="1" t="s">
        <v>2006</v>
      </c>
      <c r="D15624" s="1" t="n">
        <v>1</v>
      </c>
      <c r="E15624" s="16" t="n">
        <v>482.17</v>
      </c>
      <c r="F15624" s="17" t="n">
        <v>0</v>
      </c>
      <c r="G15624" s="16" t="n">
        <v>482.17</v>
      </c>
      <c r="I15624" s="1" t="str">
        <f aca="false">INDEX(Products!$C$2:$C$51,MATCH(C15624,Products!$A$2:$A$51,0))</f>
        <v>Books &amp; Stationery</v>
      </c>
      <c r="J15624" s="1" t="str">
        <f aca="false">INDEX(Orders!$E$2:$E$8001,MATCH(B15624,Orders!$A$2:$A$8001,0))</f>
        <v>Delivered</v>
      </c>
      <c r="K15624" s="1" t="str">
        <f aca="false">LEFT(INDEX(Orders!$C$2:$C$8001,MATCH(B15624,Orders!$A$2:$A$8001,0)),7)</f>
        <v>2025-08</v>
      </c>
    </row>
    <row r="15625" customFormat="false" ht="15" hidden="false" customHeight="true" outlineLevel="0" collapsed="false">
      <c r="A15625" s="1" t="s">
        <v>26095</v>
      </c>
      <c r="B15625" s="1" t="s">
        <v>10083</v>
      </c>
      <c r="C15625" s="1" t="s">
        <v>1990</v>
      </c>
      <c r="D15625" s="1" t="n">
        <v>1</v>
      </c>
      <c r="E15625" s="16" t="n">
        <v>5311.32</v>
      </c>
      <c r="F15625" s="17" t="n">
        <v>0</v>
      </c>
      <c r="G15625" s="16" t="n">
        <v>5311.32</v>
      </c>
      <c r="I15625" s="1" t="str">
        <f aca="false">INDEX(Products!$C$2:$C$51,MATCH(C15625,Products!$A$2:$A$51,0))</f>
        <v>Sports &amp; Fitness</v>
      </c>
      <c r="J15625" s="1" t="str">
        <f aca="false">INDEX(Orders!$E$2:$E$8001,MATCH(B15625,Orders!$A$2:$A$8001,0))</f>
        <v>Delivered</v>
      </c>
      <c r="K15625" s="1" t="str">
        <f aca="false">LEFT(INDEX(Orders!$C$2:$C$8001,MATCH(B15625,Orders!$A$2:$A$8001,0)),7)</f>
        <v>2025-08</v>
      </c>
    </row>
    <row r="15626" customFormat="false" ht="15" hidden="false" customHeight="true" outlineLevel="0" collapsed="false">
      <c r="A15626" s="1" t="s">
        <v>26096</v>
      </c>
      <c r="B15626" s="1" t="s">
        <v>10083</v>
      </c>
      <c r="C15626" s="1" t="s">
        <v>2007</v>
      </c>
      <c r="D15626" s="1" t="n">
        <v>1</v>
      </c>
      <c r="E15626" s="16" t="n">
        <v>750.27</v>
      </c>
      <c r="F15626" s="17" t="n">
        <v>0</v>
      </c>
      <c r="G15626" s="16" t="n">
        <v>750.27</v>
      </c>
      <c r="I15626" s="1" t="str">
        <f aca="false">INDEX(Products!$C$2:$C$51,MATCH(C15626,Products!$A$2:$A$51,0))</f>
        <v>Books &amp; Stationery</v>
      </c>
      <c r="J15626" s="1" t="str">
        <f aca="false">INDEX(Orders!$E$2:$E$8001,MATCH(B15626,Orders!$A$2:$A$8001,0))</f>
        <v>Delivered</v>
      </c>
      <c r="K15626" s="1" t="str">
        <f aca="false">LEFT(INDEX(Orders!$C$2:$C$8001,MATCH(B15626,Orders!$A$2:$A$8001,0)),7)</f>
        <v>2025-08</v>
      </c>
    </row>
    <row r="15627" customFormat="false" ht="15" hidden="false" customHeight="true" outlineLevel="0" collapsed="false">
      <c r="A15627" s="1" t="s">
        <v>26097</v>
      </c>
      <c r="B15627" s="1" t="s">
        <v>10083</v>
      </c>
      <c r="C15627" s="1" t="s">
        <v>1930</v>
      </c>
      <c r="D15627" s="1" t="n">
        <v>1</v>
      </c>
      <c r="E15627" s="16" t="n">
        <v>2398.35</v>
      </c>
      <c r="F15627" s="17" t="n">
        <v>0</v>
      </c>
      <c r="G15627" s="16" t="n">
        <v>2398.35</v>
      </c>
      <c r="I15627" s="1" t="str">
        <f aca="false">INDEX(Products!$C$2:$C$51,MATCH(C15627,Products!$A$2:$A$51,0))</f>
        <v>Electronics</v>
      </c>
      <c r="J15627" s="1" t="str">
        <f aca="false">INDEX(Orders!$E$2:$E$8001,MATCH(B15627,Orders!$A$2:$A$8001,0))</f>
        <v>Delivered</v>
      </c>
      <c r="K15627" s="1" t="str">
        <f aca="false">LEFT(INDEX(Orders!$C$2:$C$8001,MATCH(B15627,Orders!$A$2:$A$8001,0)),7)</f>
        <v>2025-08</v>
      </c>
    </row>
    <row r="15628" customFormat="false" ht="15" hidden="false" customHeight="true" outlineLevel="0" collapsed="false">
      <c r="A15628" s="1" t="s">
        <v>26098</v>
      </c>
      <c r="B15628" s="1" t="s">
        <v>10084</v>
      </c>
      <c r="C15628" s="1" t="s">
        <v>1937</v>
      </c>
      <c r="D15628" s="1" t="n">
        <v>3</v>
      </c>
      <c r="E15628" s="16" t="n">
        <v>1364.75</v>
      </c>
      <c r="F15628" s="17" t="n">
        <v>0.2</v>
      </c>
      <c r="G15628" s="16" t="n">
        <v>3275.4</v>
      </c>
      <c r="I15628" s="1" t="str">
        <f aca="false">INDEX(Products!$C$2:$C$51,MATCH(C15628,Products!$A$2:$A$51,0))</f>
        <v>Fashion</v>
      </c>
      <c r="J15628" s="1" t="str">
        <f aca="false">INDEX(Orders!$E$2:$E$8001,MATCH(B15628,Orders!$A$2:$A$8001,0))</f>
        <v>Delivered</v>
      </c>
      <c r="K15628" s="1" t="str">
        <f aca="false">LEFT(INDEX(Orders!$C$2:$C$8001,MATCH(B15628,Orders!$A$2:$A$8001,0)),7)</f>
        <v>2025-02</v>
      </c>
    </row>
    <row r="15629" customFormat="false" ht="15" hidden="false" customHeight="true" outlineLevel="0" collapsed="false">
      <c r="A15629" s="1" t="s">
        <v>26099</v>
      </c>
      <c r="B15629" s="1" t="s">
        <v>10085</v>
      </c>
      <c r="C15629" s="1" t="s">
        <v>2006</v>
      </c>
      <c r="D15629" s="1" t="n">
        <v>1</v>
      </c>
      <c r="E15629" s="16" t="n">
        <v>482.17</v>
      </c>
      <c r="F15629" s="17" t="n">
        <v>0</v>
      </c>
      <c r="G15629" s="16" t="n">
        <v>482.17</v>
      </c>
      <c r="I15629" s="1" t="str">
        <f aca="false">INDEX(Products!$C$2:$C$51,MATCH(C15629,Products!$A$2:$A$51,0))</f>
        <v>Books &amp; Stationery</v>
      </c>
      <c r="J15629" s="1" t="str">
        <f aca="false">INDEX(Orders!$E$2:$E$8001,MATCH(B15629,Orders!$A$2:$A$8001,0))</f>
        <v>Delivered</v>
      </c>
      <c r="K15629" s="1" t="str">
        <f aca="false">LEFT(INDEX(Orders!$C$2:$C$8001,MATCH(B15629,Orders!$A$2:$A$8001,0)),7)</f>
        <v>2024-12</v>
      </c>
    </row>
    <row r="15630" customFormat="false" ht="15" hidden="false" customHeight="true" outlineLevel="0" collapsed="false">
      <c r="A15630" s="1" t="s">
        <v>26100</v>
      </c>
      <c r="B15630" s="1" t="s">
        <v>10085</v>
      </c>
      <c r="C15630" s="1" t="s">
        <v>1928</v>
      </c>
      <c r="D15630" s="1" t="n">
        <v>1</v>
      </c>
      <c r="E15630" s="16" t="n">
        <v>657.82</v>
      </c>
      <c r="F15630" s="17" t="n">
        <v>0.05</v>
      </c>
      <c r="G15630" s="16" t="n">
        <v>624.93</v>
      </c>
      <c r="I15630" s="1" t="str">
        <f aca="false">INDEX(Products!$C$2:$C$51,MATCH(C15630,Products!$A$2:$A$51,0))</f>
        <v>Electronics</v>
      </c>
      <c r="J15630" s="1" t="str">
        <f aca="false">INDEX(Orders!$E$2:$E$8001,MATCH(B15630,Orders!$A$2:$A$8001,0))</f>
        <v>Delivered</v>
      </c>
      <c r="K15630" s="1" t="str">
        <f aca="false">LEFT(INDEX(Orders!$C$2:$C$8001,MATCH(B15630,Orders!$A$2:$A$8001,0)),7)</f>
        <v>2024-12</v>
      </c>
    </row>
    <row r="15631" customFormat="false" ht="15" hidden="false" customHeight="true" outlineLevel="0" collapsed="false">
      <c r="A15631" s="1" t="s">
        <v>26101</v>
      </c>
      <c r="B15631" s="1" t="s">
        <v>10085</v>
      </c>
      <c r="C15631" s="1" t="s">
        <v>1953</v>
      </c>
      <c r="D15631" s="1" t="n">
        <v>1</v>
      </c>
      <c r="E15631" s="16" t="n">
        <v>4914.12</v>
      </c>
      <c r="F15631" s="17" t="n">
        <v>0.2</v>
      </c>
      <c r="G15631" s="16" t="n">
        <v>3931.3</v>
      </c>
      <c r="I15631" s="1" t="str">
        <f aca="false">INDEX(Products!$C$2:$C$51,MATCH(C15631,Products!$A$2:$A$51,0))</f>
        <v>Fashion</v>
      </c>
      <c r="J15631" s="1" t="str">
        <f aca="false">INDEX(Orders!$E$2:$E$8001,MATCH(B15631,Orders!$A$2:$A$8001,0))</f>
        <v>Delivered</v>
      </c>
      <c r="K15631" s="1" t="str">
        <f aca="false">LEFT(INDEX(Orders!$C$2:$C$8001,MATCH(B15631,Orders!$A$2:$A$8001,0)),7)</f>
        <v>2024-12</v>
      </c>
    </row>
    <row r="15632" customFormat="false" ht="15" hidden="false" customHeight="true" outlineLevel="0" collapsed="false">
      <c r="A15632" s="1" t="s">
        <v>26102</v>
      </c>
      <c r="B15632" s="1" t="s">
        <v>10085</v>
      </c>
      <c r="C15632" s="1" t="s">
        <v>2007</v>
      </c>
      <c r="D15632" s="1" t="n">
        <v>2</v>
      </c>
      <c r="E15632" s="16" t="n">
        <v>750.27</v>
      </c>
      <c r="F15632" s="17" t="n">
        <v>0</v>
      </c>
      <c r="G15632" s="16" t="n">
        <v>1500.54</v>
      </c>
      <c r="I15632" s="1" t="str">
        <f aca="false">INDEX(Products!$C$2:$C$51,MATCH(C15632,Products!$A$2:$A$51,0))</f>
        <v>Books &amp; Stationery</v>
      </c>
      <c r="J15632" s="1" t="str">
        <f aca="false">INDEX(Orders!$E$2:$E$8001,MATCH(B15632,Orders!$A$2:$A$8001,0))</f>
        <v>Delivered</v>
      </c>
      <c r="K15632" s="1" t="str">
        <f aca="false">LEFT(INDEX(Orders!$C$2:$C$8001,MATCH(B15632,Orders!$A$2:$A$8001,0)),7)</f>
        <v>2024-12</v>
      </c>
    </row>
    <row r="15633" customFormat="false" ht="15" hidden="false" customHeight="true" outlineLevel="0" collapsed="false">
      <c r="A15633" s="1" t="s">
        <v>26103</v>
      </c>
      <c r="B15633" s="1" t="s">
        <v>10086</v>
      </c>
      <c r="C15633" s="1" t="s">
        <v>1940</v>
      </c>
      <c r="D15633" s="1" t="n">
        <v>1</v>
      </c>
      <c r="E15633" s="16" t="n">
        <v>2374.52</v>
      </c>
      <c r="F15633" s="17" t="n">
        <v>0.05</v>
      </c>
      <c r="G15633" s="16" t="n">
        <v>2255.79</v>
      </c>
      <c r="I15633" s="1" t="str">
        <f aca="false">INDEX(Products!$C$2:$C$51,MATCH(C15633,Products!$A$2:$A$51,0))</f>
        <v>Fashion</v>
      </c>
      <c r="J15633" s="1" t="str">
        <f aca="false">INDEX(Orders!$E$2:$E$8001,MATCH(B15633,Orders!$A$2:$A$8001,0))</f>
        <v>Delivered</v>
      </c>
      <c r="K15633" s="1" t="str">
        <f aca="false">LEFT(INDEX(Orders!$C$2:$C$8001,MATCH(B15633,Orders!$A$2:$A$8001,0)),7)</f>
        <v>2025-06</v>
      </c>
    </row>
    <row r="15634" customFormat="false" ht="15" hidden="false" customHeight="true" outlineLevel="0" collapsed="false">
      <c r="A15634" s="1" t="s">
        <v>26104</v>
      </c>
      <c r="B15634" s="1" t="s">
        <v>10087</v>
      </c>
      <c r="C15634" s="1" t="s">
        <v>2002</v>
      </c>
      <c r="D15634" s="1" t="n">
        <v>2</v>
      </c>
      <c r="E15634" s="16" t="n">
        <v>392.75</v>
      </c>
      <c r="F15634" s="17" t="n">
        <v>0</v>
      </c>
      <c r="G15634" s="16" t="n">
        <v>785.5</v>
      </c>
      <c r="I15634" s="1" t="str">
        <f aca="false">INDEX(Products!$C$2:$C$51,MATCH(C15634,Products!$A$2:$A$51,0))</f>
        <v>Books &amp; Stationery</v>
      </c>
      <c r="J15634" s="1" t="str">
        <f aca="false">INDEX(Orders!$E$2:$E$8001,MATCH(B15634,Orders!$A$2:$A$8001,0))</f>
        <v>Delivered</v>
      </c>
      <c r="K15634" s="1" t="str">
        <f aca="false">LEFT(INDEX(Orders!$C$2:$C$8001,MATCH(B15634,Orders!$A$2:$A$8001,0)),7)</f>
        <v>2024-07</v>
      </c>
    </row>
    <row r="15635" customFormat="false" ht="15" hidden="false" customHeight="true" outlineLevel="0" collapsed="false">
      <c r="A15635" s="1" t="s">
        <v>26105</v>
      </c>
      <c r="B15635" s="1" t="s">
        <v>10087</v>
      </c>
      <c r="C15635" s="1" t="s">
        <v>1986</v>
      </c>
      <c r="D15635" s="1" t="n">
        <v>1</v>
      </c>
      <c r="E15635" s="16" t="n">
        <v>2871.85</v>
      </c>
      <c r="F15635" s="17" t="n">
        <v>0</v>
      </c>
      <c r="G15635" s="16" t="n">
        <v>2871.85</v>
      </c>
      <c r="I15635" s="1" t="str">
        <f aca="false">INDEX(Products!$C$2:$C$51,MATCH(C15635,Products!$A$2:$A$51,0))</f>
        <v>Beauty &amp; Personal Care</v>
      </c>
      <c r="J15635" s="1" t="str">
        <f aca="false">INDEX(Orders!$E$2:$E$8001,MATCH(B15635,Orders!$A$2:$A$8001,0))</f>
        <v>Delivered</v>
      </c>
      <c r="K15635" s="1" t="str">
        <f aca="false">LEFT(INDEX(Orders!$C$2:$C$8001,MATCH(B15635,Orders!$A$2:$A$8001,0)),7)</f>
        <v>2024-07</v>
      </c>
    </row>
    <row r="15636" customFormat="false" ht="15" hidden="false" customHeight="true" outlineLevel="0" collapsed="false">
      <c r="A15636" s="1" t="s">
        <v>26106</v>
      </c>
      <c r="B15636" s="1" t="s">
        <v>10087</v>
      </c>
      <c r="C15636" s="1" t="s">
        <v>1940</v>
      </c>
      <c r="D15636" s="1" t="n">
        <v>3</v>
      </c>
      <c r="E15636" s="16" t="n">
        <v>2374.52</v>
      </c>
      <c r="F15636" s="17" t="n">
        <v>0.05</v>
      </c>
      <c r="G15636" s="16" t="n">
        <v>6767.38</v>
      </c>
      <c r="I15636" s="1" t="str">
        <f aca="false">INDEX(Products!$C$2:$C$51,MATCH(C15636,Products!$A$2:$A$51,0))</f>
        <v>Fashion</v>
      </c>
      <c r="J15636" s="1" t="str">
        <f aca="false">INDEX(Orders!$E$2:$E$8001,MATCH(B15636,Orders!$A$2:$A$8001,0))</f>
        <v>Delivered</v>
      </c>
      <c r="K15636" s="1" t="str">
        <f aca="false">LEFT(INDEX(Orders!$C$2:$C$8001,MATCH(B15636,Orders!$A$2:$A$8001,0)),7)</f>
        <v>2024-07</v>
      </c>
    </row>
    <row r="15637" customFormat="false" ht="15" hidden="false" customHeight="true" outlineLevel="0" collapsed="false">
      <c r="A15637" s="1" t="s">
        <v>26107</v>
      </c>
      <c r="B15637" s="1" t="s">
        <v>10087</v>
      </c>
      <c r="C15637" s="1" t="s">
        <v>1957</v>
      </c>
      <c r="D15637" s="1" t="n">
        <v>2</v>
      </c>
      <c r="E15637" s="16" t="n">
        <v>1469.28</v>
      </c>
      <c r="F15637" s="17" t="n">
        <v>0</v>
      </c>
      <c r="G15637" s="16" t="n">
        <v>2938.56</v>
      </c>
      <c r="I15637" s="1" t="str">
        <f aca="false">INDEX(Products!$C$2:$C$51,MATCH(C15637,Products!$A$2:$A$51,0))</f>
        <v>Home &amp; Kitchen</v>
      </c>
      <c r="J15637" s="1" t="str">
        <f aca="false">INDEX(Orders!$E$2:$E$8001,MATCH(B15637,Orders!$A$2:$A$8001,0))</f>
        <v>Delivered</v>
      </c>
      <c r="K15637" s="1" t="str">
        <f aca="false">LEFT(INDEX(Orders!$C$2:$C$8001,MATCH(B15637,Orders!$A$2:$A$8001,0)),7)</f>
        <v>2024-07</v>
      </c>
    </row>
    <row r="15638" customFormat="false" ht="15" hidden="false" customHeight="true" outlineLevel="0" collapsed="false">
      <c r="A15638" s="1" t="s">
        <v>26108</v>
      </c>
      <c r="B15638" s="1" t="s">
        <v>10088</v>
      </c>
      <c r="C15638" s="1" t="s">
        <v>1940</v>
      </c>
      <c r="D15638" s="1" t="n">
        <v>3</v>
      </c>
      <c r="E15638" s="16" t="n">
        <v>2374.52</v>
      </c>
      <c r="F15638" s="17" t="n">
        <v>0</v>
      </c>
      <c r="G15638" s="16" t="n">
        <v>7123.56</v>
      </c>
      <c r="I15638" s="1" t="str">
        <f aca="false">INDEX(Products!$C$2:$C$51,MATCH(C15638,Products!$A$2:$A$51,0))</f>
        <v>Fashion</v>
      </c>
      <c r="J15638" s="1" t="str">
        <f aca="false">INDEX(Orders!$E$2:$E$8001,MATCH(B15638,Orders!$A$2:$A$8001,0))</f>
        <v>Delivered</v>
      </c>
      <c r="K15638" s="1" t="str">
        <f aca="false">LEFT(INDEX(Orders!$C$2:$C$8001,MATCH(B15638,Orders!$A$2:$A$8001,0)),7)</f>
        <v>2025-12</v>
      </c>
    </row>
    <row r="15639" customFormat="false" ht="15" hidden="false" customHeight="true" outlineLevel="0" collapsed="false">
      <c r="A15639" s="1" t="s">
        <v>26109</v>
      </c>
      <c r="B15639" s="1" t="s">
        <v>10088</v>
      </c>
      <c r="C15639" s="1" t="s">
        <v>1990</v>
      </c>
      <c r="D15639" s="1" t="n">
        <v>1</v>
      </c>
      <c r="E15639" s="16" t="n">
        <v>5311.32</v>
      </c>
      <c r="F15639" s="17" t="n">
        <v>0</v>
      </c>
      <c r="G15639" s="16" t="n">
        <v>5311.32</v>
      </c>
      <c r="I15639" s="1" t="str">
        <f aca="false">INDEX(Products!$C$2:$C$51,MATCH(C15639,Products!$A$2:$A$51,0))</f>
        <v>Sports &amp; Fitness</v>
      </c>
      <c r="J15639" s="1" t="str">
        <f aca="false">INDEX(Orders!$E$2:$E$8001,MATCH(B15639,Orders!$A$2:$A$8001,0))</f>
        <v>Delivered</v>
      </c>
      <c r="K15639" s="1" t="str">
        <f aca="false">LEFT(INDEX(Orders!$C$2:$C$8001,MATCH(B15639,Orders!$A$2:$A$8001,0)),7)</f>
        <v>2025-12</v>
      </c>
    </row>
    <row r="15640" customFormat="false" ht="15" hidden="false" customHeight="true" outlineLevel="0" collapsed="false">
      <c r="A15640" s="1" t="s">
        <v>26110</v>
      </c>
      <c r="B15640" s="1" t="s">
        <v>10089</v>
      </c>
      <c r="C15640" s="1" t="s">
        <v>1930</v>
      </c>
      <c r="D15640" s="1" t="n">
        <v>2</v>
      </c>
      <c r="E15640" s="16" t="n">
        <v>2398.35</v>
      </c>
      <c r="F15640" s="17" t="n">
        <v>0.1</v>
      </c>
      <c r="G15640" s="16" t="n">
        <v>4317.03</v>
      </c>
      <c r="I15640" s="1" t="str">
        <f aca="false">INDEX(Products!$C$2:$C$51,MATCH(C15640,Products!$A$2:$A$51,0))</f>
        <v>Electronics</v>
      </c>
      <c r="J15640" s="1" t="str">
        <f aca="false">INDEX(Orders!$E$2:$E$8001,MATCH(B15640,Orders!$A$2:$A$8001,0))</f>
        <v>Delivered</v>
      </c>
      <c r="K15640" s="1" t="str">
        <f aca="false">LEFT(INDEX(Orders!$C$2:$C$8001,MATCH(B15640,Orders!$A$2:$A$8001,0)),7)</f>
        <v>2025-06</v>
      </c>
    </row>
    <row r="15641" customFormat="false" ht="15" hidden="false" customHeight="true" outlineLevel="0" collapsed="false">
      <c r="A15641" s="1" t="s">
        <v>26111</v>
      </c>
      <c r="B15641" s="1" t="s">
        <v>10089</v>
      </c>
      <c r="C15641" s="1" t="s">
        <v>2006</v>
      </c>
      <c r="D15641" s="1" t="n">
        <v>2</v>
      </c>
      <c r="E15641" s="16" t="n">
        <v>482.17</v>
      </c>
      <c r="F15641" s="17" t="n">
        <v>0</v>
      </c>
      <c r="G15641" s="16" t="n">
        <v>964.34</v>
      </c>
      <c r="I15641" s="1" t="str">
        <f aca="false">INDEX(Products!$C$2:$C$51,MATCH(C15641,Products!$A$2:$A$51,0))</f>
        <v>Books &amp; Stationery</v>
      </c>
      <c r="J15641" s="1" t="str">
        <f aca="false">INDEX(Orders!$E$2:$E$8001,MATCH(B15641,Orders!$A$2:$A$8001,0))</f>
        <v>Delivered</v>
      </c>
      <c r="K15641" s="1" t="str">
        <f aca="false">LEFT(INDEX(Orders!$C$2:$C$8001,MATCH(B15641,Orders!$A$2:$A$8001,0)),7)</f>
        <v>2025-06</v>
      </c>
    </row>
    <row r="15642" customFormat="false" ht="15" hidden="false" customHeight="true" outlineLevel="0" collapsed="false">
      <c r="A15642" s="1" t="s">
        <v>26112</v>
      </c>
      <c r="B15642" s="1" t="s">
        <v>10089</v>
      </c>
      <c r="C15642" s="1" t="s">
        <v>1940</v>
      </c>
      <c r="D15642" s="1" t="n">
        <v>1</v>
      </c>
      <c r="E15642" s="16" t="n">
        <v>2374.52</v>
      </c>
      <c r="F15642" s="17" t="n">
        <v>0.1</v>
      </c>
      <c r="G15642" s="16" t="n">
        <v>2137.07</v>
      </c>
      <c r="I15642" s="1" t="str">
        <f aca="false">INDEX(Products!$C$2:$C$51,MATCH(C15642,Products!$A$2:$A$51,0))</f>
        <v>Fashion</v>
      </c>
      <c r="J15642" s="1" t="str">
        <f aca="false">INDEX(Orders!$E$2:$E$8001,MATCH(B15642,Orders!$A$2:$A$8001,0))</f>
        <v>Delivered</v>
      </c>
      <c r="K15642" s="1" t="str">
        <f aca="false">LEFT(INDEX(Orders!$C$2:$C$8001,MATCH(B15642,Orders!$A$2:$A$8001,0)),7)</f>
        <v>2025-06</v>
      </c>
    </row>
    <row r="15643" customFormat="false" ht="15" hidden="false" customHeight="true" outlineLevel="0" collapsed="false">
      <c r="A15643" s="1" t="s">
        <v>26113</v>
      </c>
      <c r="B15643" s="1" t="s">
        <v>10089</v>
      </c>
      <c r="C15643" s="1" t="s">
        <v>1975</v>
      </c>
      <c r="D15643" s="1" t="n">
        <v>2</v>
      </c>
      <c r="E15643" s="16" t="n">
        <v>862.99</v>
      </c>
      <c r="F15643" s="17" t="n">
        <v>0.1</v>
      </c>
      <c r="G15643" s="16" t="n">
        <v>1553.38</v>
      </c>
      <c r="I15643" s="1" t="str">
        <f aca="false">INDEX(Products!$C$2:$C$51,MATCH(C15643,Products!$A$2:$A$51,0))</f>
        <v>Beauty &amp; Personal Care</v>
      </c>
      <c r="J15643" s="1" t="str">
        <f aca="false">INDEX(Orders!$E$2:$E$8001,MATCH(B15643,Orders!$A$2:$A$8001,0))</f>
        <v>Delivered</v>
      </c>
      <c r="K15643" s="1" t="str">
        <f aca="false">LEFT(INDEX(Orders!$C$2:$C$8001,MATCH(B15643,Orders!$A$2:$A$8001,0)),7)</f>
        <v>2025-06</v>
      </c>
    </row>
    <row r="15644" customFormat="false" ht="15" hidden="false" customHeight="true" outlineLevel="0" collapsed="false">
      <c r="A15644" s="1" t="s">
        <v>26114</v>
      </c>
      <c r="B15644" s="1" t="s">
        <v>10089</v>
      </c>
      <c r="C15644" s="1" t="s">
        <v>1953</v>
      </c>
      <c r="D15644" s="1" t="n">
        <v>1</v>
      </c>
      <c r="E15644" s="16" t="n">
        <v>4914.12</v>
      </c>
      <c r="F15644" s="17" t="n">
        <v>0</v>
      </c>
      <c r="G15644" s="16" t="n">
        <v>4914.12</v>
      </c>
      <c r="I15644" s="1" t="str">
        <f aca="false">INDEX(Products!$C$2:$C$51,MATCH(C15644,Products!$A$2:$A$51,0))</f>
        <v>Fashion</v>
      </c>
      <c r="J15644" s="1" t="str">
        <f aca="false">INDEX(Orders!$E$2:$E$8001,MATCH(B15644,Orders!$A$2:$A$8001,0))</f>
        <v>Delivered</v>
      </c>
      <c r="K15644" s="1" t="str">
        <f aca="false">LEFT(INDEX(Orders!$C$2:$C$8001,MATCH(B15644,Orders!$A$2:$A$8001,0)),7)</f>
        <v>2025-06</v>
      </c>
    </row>
    <row r="15645" customFormat="false" ht="15" hidden="false" customHeight="true" outlineLevel="0" collapsed="false">
      <c r="A15645" s="1" t="s">
        <v>26115</v>
      </c>
      <c r="B15645" s="1" t="s">
        <v>10090</v>
      </c>
      <c r="C15645" s="1" t="s">
        <v>1940</v>
      </c>
      <c r="D15645" s="1" t="n">
        <v>1</v>
      </c>
      <c r="E15645" s="16" t="n">
        <v>2374.52</v>
      </c>
      <c r="F15645" s="17" t="n">
        <v>0</v>
      </c>
      <c r="G15645" s="16" t="n">
        <v>2374.52</v>
      </c>
      <c r="I15645" s="1" t="str">
        <f aca="false">INDEX(Products!$C$2:$C$51,MATCH(C15645,Products!$A$2:$A$51,0))</f>
        <v>Fashion</v>
      </c>
      <c r="J15645" s="1" t="str">
        <f aca="false">INDEX(Orders!$E$2:$E$8001,MATCH(B15645,Orders!$A$2:$A$8001,0))</f>
        <v>Delivered</v>
      </c>
      <c r="K15645" s="1" t="str">
        <f aca="false">LEFT(INDEX(Orders!$C$2:$C$8001,MATCH(B15645,Orders!$A$2:$A$8001,0)),7)</f>
        <v>2025-12</v>
      </c>
    </row>
    <row r="15646" customFormat="false" ht="15" hidden="false" customHeight="true" outlineLevel="0" collapsed="false">
      <c r="A15646" s="1" t="s">
        <v>26116</v>
      </c>
      <c r="B15646" s="1" t="s">
        <v>10091</v>
      </c>
      <c r="C15646" s="1" t="s">
        <v>1926</v>
      </c>
      <c r="D15646" s="1" t="n">
        <v>2</v>
      </c>
      <c r="E15646" s="16" t="n">
        <v>1478.08</v>
      </c>
      <c r="F15646" s="17" t="n">
        <v>0</v>
      </c>
      <c r="G15646" s="16" t="n">
        <v>2956.16</v>
      </c>
      <c r="I15646" s="1" t="str">
        <f aca="false">INDEX(Products!$C$2:$C$51,MATCH(C15646,Products!$A$2:$A$51,0))</f>
        <v>Electronics</v>
      </c>
      <c r="J15646" s="1" t="str">
        <f aca="false">INDEX(Orders!$E$2:$E$8001,MATCH(B15646,Orders!$A$2:$A$8001,0))</f>
        <v>Delivered</v>
      </c>
      <c r="K15646" s="1" t="str">
        <f aca="false">LEFT(INDEX(Orders!$C$2:$C$8001,MATCH(B15646,Orders!$A$2:$A$8001,0)),7)</f>
        <v>2024-11</v>
      </c>
    </row>
    <row r="15647" customFormat="false" ht="15" hidden="false" customHeight="true" outlineLevel="0" collapsed="false">
      <c r="A15647" s="1" t="s">
        <v>26117</v>
      </c>
      <c r="B15647" s="1" t="s">
        <v>10091</v>
      </c>
      <c r="C15647" s="1" t="s">
        <v>1940</v>
      </c>
      <c r="D15647" s="1" t="n">
        <v>2</v>
      </c>
      <c r="E15647" s="16" t="n">
        <v>2374.52</v>
      </c>
      <c r="F15647" s="17" t="n">
        <v>0</v>
      </c>
      <c r="G15647" s="16" t="n">
        <v>4749.04</v>
      </c>
      <c r="I15647" s="1" t="str">
        <f aca="false">INDEX(Products!$C$2:$C$51,MATCH(C15647,Products!$A$2:$A$51,0))</f>
        <v>Fashion</v>
      </c>
      <c r="J15647" s="1" t="str">
        <f aca="false">INDEX(Orders!$E$2:$E$8001,MATCH(B15647,Orders!$A$2:$A$8001,0))</f>
        <v>Delivered</v>
      </c>
      <c r="K15647" s="1" t="str">
        <f aca="false">LEFT(INDEX(Orders!$C$2:$C$8001,MATCH(B15647,Orders!$A$2:$A$8001,0)),7)</f>
        <v>2024-11</v>
      </c>
    </row>
    <row r="15648" customFormat="false" ht="15" hidden="false" customHeight="true" outlineLevel="0" collapsed="false">
      <c r="A15648" s="1" t="s">
        <v>26118</v>
      </c>
      <c r="B15648" s="1" t="s">
        <v>10092</v>
      </c>
      <c r="C15648" s="1" t="s">
        <v>2006</v>
      </c>
      <c r="D15648" s="1" t="n">
        <v>3</v>
      </c>
      <c r="E15648" s="16" t="n">
        <v>482.17</v>
      </c>
      <c r="F15648" s="17" t="n">
        <v>0.1</v>
      </c>
      <c r="G15648" s="16" t="n">
        <v>1301.86</v>
      </c>
      <c r="I15648" s="1" t="str">
        <f aca="false">INDEX(Products!$C$2:$C$51,MATCH(C15648,Products!$A$2:$A$51,0))</f>
        <v>Books &amp; Stationery</v>
      </c>
      <c r="J15648" s="1" t="str">
        <f aca="false">INDEX(Orders!$E$2:$E$8001,MATCH(B15648,Orders!$A$2:$A$8001,0))</f>
        <v>Delivered</v>
      </c>
      <c r="K15648" s="1" t="str">
        <f aca="false">LEFT(INDEX(Orders!$C$2:$C$8001,MATCH(B15648,Orders!$A$2:$A$8001,0)),7)</f>
        <v>2024-10</v>
      </c>
    </row>
    <row r="15649" customFormat="false" ht="15" hidden="false" customHeight="true" outlineLevel="0" collapsed="false">
      <c r="A15649" s="1" t="s">
        <v>26119</v>
      </c>
      <c r="B15649" s="1" t="s">
        <v>10093</v>
      </c>
      <c r="C15649" s="1" t="s">
        <v>1918</v>
      </c>
      <c r="D15649" s="1" t="n">
        <v>1</v>
      </c>
      <c r="E15649" s="16" t="n">
        <v>2978.99</v>
      </c>
      <c r="F15649" s="17" t="n">
        <v>0.1</v>
      </c>
      <c r="G15649" s="16" t="n">
        <v>2681.09</v>
      </c>
      <c r="I15649" s="1" t="str">
        <f aca="false">INDEX(Products!$C$2:$C$51,MATCH(C15649,Products!$A$2:$A$51,0))</f>
        <v>Electronics</v>
      </c>
      <c r="J15649" s="1" t="str">
        <f aca="false">INDEX(Orders!$E$2:$E$8001,MATCH(B15649,Orders!$A$2:$A$8001,0))</f>
        <v>Delivered</v>
      </c>
      <c r="K15649" s="1" t="str">
        <f aca="false">LEFT(INDEX(Orders!$C$2:$C$8001,MATCH(B15649,Orders!$A$2:$A$8001,0)),7)</f>
        <v>2024-09</v>
      </c>
    </row>
    <row r="15650" customFormat="false" ht="15" hidden="false" customHeight="true" outlineLevel="0" collapsed="false">
      <c r="A15650" s="1" t="s">
        <v>26120</v>
      </c>
      <c r="B15650" s="1" t="s">
        <v>10094</v>
      </c>
      <c r="C15650" s="1" t="s">
        <v>2007</v>
      </c>
      <c r="D15650" s="1" t="n">
        <v>1</v>
      </c>
      <c r="E15650" s="16" t="n">
        <v>750.27</v>
      </c>
      <c r="F15650" s="17" t="n">
        <v>0.15</v>
      </c>
      <c r="G15650" s="16" t="n">
        <v>637.73</v>
      </c>
      <c r="I15650" s="1" t="str">
        <f aca="false">INDEX(Products!$C$2:$C$51,MATCH(C15650,Products!$A$2:$A$51,0))</f>
        <v>Books &amp; Stationery</v>
      </c>
      <c r="J15650" s="1" t="str">
        <f aca="false">INDEX(Orders!$E$2:$E$8001,MATCH(B15650,Orders!$A$2:$A$8001,0))</f>
        <v>Delivered</v>
      </c>
      <c r="K15650" s="1" t="str">
        <f aca="false">LEFT(INDEX(Orders!$C$2:$C$8001,MATCH(B15650,Orders!$A$2:$A$8001,0)),7)</f>
        <v>2024-11</v>
      </c>
    </row>
    <row r="15651" customFormat="false" ht="15" hidden="false" customHeight="true" outlineLevel="0" collapsed="false">
      <c r="A15651" s="1" t="s">
        <v>26121</v>
      </c>
      <c r="B15651" s="1" t="s">
        <v>10094</v>
      </c>
      <c r="C15651" s="1" t="s">
        <v>1969</v>
      </c>
      <c r="D15651" s="1" t="n">
        <v>1</v>
      </c>
      <c r="E15651" s="16" t="n">
        <v>9171.98</v>
      </c>
      <c r="F15651" s="17" t="n">
        <v>0.15</v>
      </c>
      <c r="G15651" s="16" t="n">
        <v>7796.18</v>
      </c>
      <c r="I15651" s="1" t="str">
        <f aca="false">INDEX(Products!$C$2:$C$51,MATCH(C15651,Products!$A$2:$A$51,0))</f>
        <v>Home &amp; Kitchen</v>
      </c>
      <c r="J15651" s="1" t="str">
        <f aca="false">INDEX(Orders!$E$2:$E$8001,MATCH(B15651,Orders!$A$2:$A$8001,0))</f>
        <v>Delivered</v>
      </c>
      <c r="K15651" s="1" t="str">
        <f aca="false">LEFT(INDEX(Orders!$C$2:$C$8001,MATCH(B15651,Orders!$A$2:$A$8001,0)),7)</f>
        <v>2024-11</v>
      </c>
    </row>
    <row r="15652" customFormat="false" ht="15" hidden="false" customHeight="true" outlineLevel="0" collapsed="false">
      <c r="A15652" s="1" t="s">
        <v>26122</v>
      </c>
      <c r="B15652" s="1" t="s">
        <v>10094</v>
      </c>
      <c r="C15652" s="1" t="s">
        <v>1975</v>
      </c>
      <c r="D15652" s="1" t="n">
        <v>1</v>
      </c>
      <c r="E15652" s="16" t="n">
        <v>862.99</v>
      </c>
      <c r="F15652" s="17" t="n">
        <v>0.05</v>
      </c>
      <c r="G15652" s="16" t="n">
        <v>819.84</v>
      </c>
      <c r="I15652" s="1" t="str">
        <f aca="false">INDEX(Products!$C$2:$C$51,MATCH(C15652,Products!$A$2:$A$51,0))</f>
        <v>Beauty &amp; Personal Care</v>
      </c>
      <c r="J15652" s="1" t="str">
        <f aca="false">INDEX(Orders!$E$2:$E$8001,MATCH(B15652,Orders!$A$2:$A$8001,0))</f>
        <v>Delivered</v>
      </c>
      <c r="K15652" s="1" t="str">
        <f aca="false">LEFT(INDEX(Orders!$C$2:$C$8001,MATCH(B15652,Orders!$A$2:$A$8001,0)),7)</f>
        <v>2024-11</v>
      </c>
    </row>
    <row r="15653" customFormat="false" ht="15" hidden="false" customHeight="true" outlineLevel="0" collapsed="false">
      <c r="A15653" s="1" t="s">
        <v>26123</v>
      </c>
      <c r="B15653" s="1" t="s">
        <v>10095</v>
      </c>
      <c r="C15653" s="1" t="s">
        <v>1997</v>
      </c>
      <c r="D15653" s="1" t="n">
        <v>2</v>
      </c>
      <c r="E15653" s="16" t="n">
        <v>311.15</v>
      </c>
      <c r="F15653" s="17" t="n">
        <v>0</v>
      </c>
      <c r="G15653" s="16" t="n">
        <v>622.3</v>
      </c>
      <c r="I15653" s="1" t="str">
        <f aca="false">INDEX(Products!$C$2:$C$51,MATCH(C15653,Products!$A$2:$A$51,0))</f>
        <v>Sports &amp; Fitness</v>
      </c>
      <c r="J15653" s="1" t="str">
        <f aca="false">INDEX(Orders!$E$2:$E$8001,MATCH(B15653,Orders!$A$2:$A$8001,0))</f>
        <v>Delivered</v>
      </c>
      <c r="K15653" s="1" t="str">
        <f aca="false">LEFT(INDEX(Orders!$C$2:$C$8001,MATCH(B15653,Orders!$A$2:$A$8001,0)),7)</f>
        <v>2025-10</v>
      </c>
    </row>
    <row r="15654" customFormat="false" ht="15" hidden="false" customHeight="true" outlineLevel="0" collapsed="false">
      <c r="A15654" s="1" t="s">
        <v>26124</v>
      </c>
      <c r="B15654" s="1" t="s">
        <v>10095</v>
      </c>
      <c r="C15654" s="1" t="s">
        <v>2006</v>
      </c>
      <c r="D15654" s="1" t="n">
        <v>2</v>
      </c>
      <c r="E15654" s="16" t="n">
        <v>482.17</v>
      </c>
      <c r="F15654" s="17" t="n">
        <v>0.05</v>
      </c>
      <c r="G15654" s="16" t="n">
        <v>916.12</v>
      </c>
      <c r="I15654" s="1" t="str">
        <f aca="false">INDEX(Products!$C$2:$C$51,MATCH(C15654,Products!$A$2:$A$51,0))</f>
        <v>Books &amp; Stationery</v>
      </c>
      <c r="J15654" s="1" t="str">
        <f aca="false">INDEX(Orders!$E$2:$E$8001,MATCH(B15654,Orders!$A$2:$A$8001,0))</f>
        <v>Delivered</v>
      </c>
      <c r="K15654" s="1" t="str">
        <f aca="false">LEFT(INDEX(Orders!$C$2:$C$8001,MATCH(B15654,Orders!$A$2:$A$8001,0)),7)</f>
        <v>2025-10</v>
      </c>
    </row>
    <row r="15655" customFormat="false" ht="15" hidden="false" customHeight="true" outlineLevel="0" collapsed="false">
      <c r="A15655" s="1" t="s">
        <v>26125</v>
      </c>
      <c r="B15655" s="1" t="s">
        <v>10095</v>
      </c>
      <c r="C15655" s="1" t="s">
        <v>2007</v>
      </c>
      <c r="D15655" s="1" t="n">
        <v>1</v>
      </c>
      <c r="E15655" s="16" t="n">
        <v>750.27</v>
      </c>
      <c r="F15655" s="17" t="n">
        <v>0</v>
      </c>
      <c r="G15655" s="16" t="n">
        <v>750.27</v>
      </c>
      <c r="I15655" s="1" t="str">
        <f aca="false">INDEX(Products!$C$2:$C$51,MATCH(C15655,Products!$A$2:$A$51,0))</f>
        <v>Books &amp; Stationery</v>
      </c>
      <c r="J15655" s="1" t="str">
        <f aca="false">INDEX(Orders!$E$2:$E$8001,MATCH(B15655,Orders!$A$2:$A$8001,0))</f>
        <v>Delivered</v>
      </c>
      <c r="K15655" s="1" t="str">
        <f aca="false">LEFT(INDEX(Orders!$C$2:$C$8001,MATCH(B15655,Orders!$A$2:$A$8001,0)),7)</f>
        <v>2025-10</v>
      </c>
    </row>
    <row r="15656" customFormat="false" ht="15" hidden="false" customHeight="true" outlineLevel="0" collapsed="false">
      <c r="A15656" s="1" t="s">
        <v>26126</v>
      </c>
      <c r="B15656" s="1" t="s">
        <v>10095</v>
      </c>
      <c r="C15656" s="1" t="s">
        <v>1976</v>
      </c>
      <c r="D15656" s="1" t="n">
        <v>1</v>
      </c>
      <c r="E15656" s="16" t="n">
        <v>1603.35</v>
      </c>
      <c r="F15656" s="17" t="n">
        <v>0.05</v>
      </c>
      <c r="G15656" s="16" t="n">
        <v>1523.18</v>
      </c>
      <c r="I15656" s="1" t="str">
        <f aca="false">INDEX(Products!$C$2:$C$51,MATCH(C15656,Products!$A$2:$A$51,0))</f>
        <v>Beauty &amp; Personal Care</v>
      </c>
      <c r="J15656" s="1" t="str">
        <f aca="false">INDEX(Orders!$E$2:$E$8001,MATCH(B15656,Orders!$A$2:$A$8001,0))</f>
        <v>Delivered</v>
      </c>
      <c r="K15656" s="1" t="str">
        <f aca="false">LEFT(INDEX(Orders!$C$2:$C$8001,MATCH(B15656,Orders!$A$2:$A$8001,0)),7)</f>
        <v>2025-10</v>
      </c>
    </row>
    <row r="15657" customFormat="false" ht="15" hidden="false" customHeight="true" outlineLevel="0" collapsed="false">
      <c r="A15657" s="1" t="s">
        <v>26127</v>
      </c>
      <c r="B15657" s="1" t="s">
        <v>10095</v>
      </c>
      <c r="C15657" s="1" t="s">
        <v>1930</v>
      </c>
      <c r="D15657" s="1" t="n">
        <v>1</v>
      </c>
      <c r="E15657" s="16" t="n">
        <v>2398.35</v>
      </c>
      <c r="F15657" s="17" t="n">
        <v>0.2</v>
      </c>
      <c r="G15657" s="16" t="n">
        <v>1918.68</v>
      </c>
      <c r="I15657" s="1" t="str">
        <f aca="false">INDEX(Products!$C$2:$C$51,MATCH(C15657,Products!$A$2:$A$51,0))</f>
        <v>Electronics</v>
      </c>
      <c r="J15657" s="1" t="str">
        <f aca="false">INDEX(Orders!$E$2:$E$8001,MATCH(B15657,Orders!$A$2:$A$8001,0))</f>
        <v>Delivered</v>
      </c>
      <c r="K15657" s="1" t="str">
        <f aca="false">LEFT(INDEX(Orders!$C$2:$C$8001,MATCH(B15657,Orders!$A$2:$A$8001,0)),7)</f>
        <v>2025-10</v>
      </c>
    </row>
    <row r="15658" customFormat="false" ht="15" hidden="false" customHeight="true" outlineLevel="0" collapsed="false">
      <c r="A15658" s="1" t="s">
        <v>26128</v>
      </c>
      <c r="B15658" s="1" t="s">
        <v>10096</v>
      </c>
      <c r="C15658" s="1" t="s">
        <v>2006</v>
      </c>
      <c r="D15658" s="1" t="n">
        <v>2</v>
      </c>
      <c r="E15658" s="16" t="n">
        <v>482.17</v>
      </c>
      <c r="F15658" s="17" t="n">
        <v>0.05</v>
      </c>
      <c r="G15658" s="16" t="n">
        <v>916.12</v>
      </c>
      <c r="I15658" s="1" t="str">
        <f aca="false">INDEX(Products!$C$2:$C$51,MATCH(C15658,Products!$A$2:$A$51,0))</f>
        <v>Books &amp; Stationery</v>
      </c>
      <c r="J15658" s="1" t="str">
        <f aca="false">INDEX(Orders!$E$2:$E$8001,MATCH(B15658,Orders!$A$2:$A$8001,0))</f>
        <v>Delivered</v>
      </c>
      <c r="K15658" s="1" t="str">
        <f aca="false">LEFT(INDEX(Orders!$C$2:$C$8001,MATCH(B15658,Orders!$A$2:$A$8001,0)),7)</f>
        <v>2025-03</v>
      </c>
    </row>
    <row r="15659" customFormat="false" ht="15" hidden="false" customHeight="true" outlineLevel="0" collapsed="false">
      <c r="A15659" s="1" t="s">
        <v>26129</v>
      </c>
      <c r="B15659" s="1" t="s">
        <v>10097</v>
      </c>
      <c r="C15659" s="1" t="s">
        <v>2007</v>
      </c>
      <c r="D15659" s="1" t="n">
        <v>1</v>
      </c>
      <c r="E15659" s="16" t="n">
        <v>750.27</v>
      </c>
      <c r="F15659" s="17" t="n">
        <v>0.1</v>
      </c>
      <c r="G15659" s="16" t="n">
        <v>675.24</v>
      </c>
      <c r="I15659" s="1" t="str">
        <f aca="false">INDEX(Products!$C$2:$C$51,MATCH(C15659,Products!$A$2:$A$51,0))</f>
        <v>Books &amp; Stationery</v>
      </c>
      <c r="J15659" s="1" t="str">
        <f aca="false">INDEX(Orders!$E$2:$E$8001,MATCH(B15659,Orders!$A$2:$A$8001,0))</f>
        <v>Delivered</v>
      </c>
      <c r="K15659" s="1" t="str">
        <f aca="false">LEFT(INDEX(Orders!$C$2:$C$8001,MATCH(B15659,Orders!$A$2:$A$8001,0)),7)</f>
        <v>2025-09</v>
      </c>
    </row>
    <row r="15660" customFormat="false" ht="15" hidden="false" customHeight="true" outlineLevel="0" collapsed="false">
      <c r="A15660" s="1" t="s">
        <v>26130</v>
      </c>
      <c r="B15660" s="1" t="s">
        <v>10097</v>
      </c>
      <c r="C15660" s="1" t="s">
        <v>1930</v>
      </c>
      <c r="D15660" s="1" t="n">
        <v>2</v>
      </c>
      <c r="E15660" s="16" t="n">
        <v>2398.35</v>
      </c>
      <c r="F15660" s="17" t="n">
        <v>0</v>
      </c>
      <c r="G15660" s="16" t="n">
        <v>4796.7</v>
      </c>
      <c r="I15660" s="1" t="str">
        <f aca="false">INDEX(Products!$C$2:$C$51,MATCH(C15660,Products!$A$2:$A$51,0))</f>
        <v>Electronics</v>
      </c>
      <c r="J15660" s="1" t="str">
        <f aca="false">INDEX(Orders!$E$2:$E$8001,MATCH(B15660,Orders!$A$2:$A$8001,0))</f>
        <v>Delivered</v>
      </c>
      <c r="K15660" s="1" t="str">
        <f aca="false">LEFT(INDEX(Orders!$C$2:$C$8001,MATCH(B15660,Orders!$A$2:$A$8001,0)),7)</f>
        <v>2025-09</v>
      </c>
    </row>
    <row r="15661" customFormat="false" ht="15" hidden="false" customHeight="true" outlineLevel="0" collapsed="false">
      <c r="A15661" s="1" t="s">
        <v>26131</v>
      </c>
      <c r="B15661" s="1" t="s">
        <v>10098</v>
      </c>
      <c r="C15661" s="1" t="s">
        <v>2006</v>
      </c>
      <c r="D15661" s="1" t="n">
        <v>1</v>
      </c>
      <c r="E15661" s="16" t="n">
        <v>482.17</v>
      </c>
      <c r="F15661" s="17" t="n">
        <v>0.15</v>
      </c>
      <c r="G15661" s="16" t="n">
        <v>409.84</v>
      </c>
      <c r="I15661" s="1" t="str">
        <f aca="false">INDEX(Products!$C$2:$C$51,MATCH(C15661,Products!$A$2:$A$51,0))</f>
        <v>Books &amp; Stationery</v>
      </c>
      <c r="J15661" s="1" t="str">
        <f aca="false">INDEX(Orders!$E$2:$E$8001,MATCH(B15661,Orders!$A$2:$A$8001,0))</f>
        <v>Delivered</v>
      </c>
      <c r="K15661" s="1" t="str">
        <f aca="false">LEFT(INDEX(Orders!$C$2:$C$8001,MATCH(B15661,Orders!$A$2:$A$8001,0)),7)</f>
        <v>2025-05</v>
      </c>
    </row>
    <row r="15662" customFormat="false" ht="15" hidden="false" customHeight="true" outlineLevel="0" collapsed="false">
      <c r="A15662" s="1" t="s">
        <v>26132</v>
      </c>
      <c r="B15662" s="1" t="s">
        <v>10098</v>
      </c>
      <c r="C15662" s="1" t="s">
        <v>1961</v>
      </c>
      <c r="D15662" s="1" t="n">
        <v>1</v>
      </c>
      <c r="E15662" s="16" t="n">
        <v>3493.68</v>
      </c>
      <c r="F15662" s="17" t="n">
        <v>0</v>
      </c>
      <c r="G15662" s="16" t="n">
        <v>3493.68</v>
      </c>
      <c r="I15662" s="1" t="str">
        <f aca="false">INDEX(Products!$C$2:$C$51,MATCH(C15662,Products!$A$2:$A$51,0))</f>
        <v>Home &amp; Kitchen</v>
      </c>
      <c r="J15662" s="1" t="str">
        <f aca="false">INDEX(Orders!$E$2:$E$8001,MATCH(B15662,Orders!$A$2:$A$8001,0))</f>
        <v>Delivered</v>
      </c>
      <c r="K15662" s="1" t="str">
        <f aca="false">LEFT(INDEX(Orders!$C$2:$C$8001,MATCH(B15662,Orders!$A$2:$A$8001,0)),7)</f>
        <v>2025-05</v>
      </c>
    </row>
    <row r="15663" customFormat="false" ht="15" hidden="false" customHeight="true" outlineLevel="0" collapsed="false">
      <c r="A15663" s="1" t="s">
        <v>26133</v>
      </c>
      <c r="B15663" s="1" t="s">
        <v>10098</v>
      </c>
      <c r="C15663" s="1" t="s">
        <v>1969</v>
      </c>
      <c r="D15663" s="1" t="n">
        <v>2</v>
      </c>
      <c r="E15663" s="16" t="n">
        <v>9171.98</v>
      </c>
      <c r="F15663" s="17" t="n">
        <v>0</v>
      </c>
      <c r="G15663" s="16" t="n">
        <v>18343.96</v>
      </c>
      <c r="I15663" s="1" t="str">
        <f aca="false">INDEX(Products!$C$2:$C$51,MATCH(C15663,Products!$A$2:$A$51,0))</f>
        <v>Home &amp; Kitchen</v>
      </c>
      <c r="J15663" s="1" t="str">
        <f aca="false">INDEX(Orders!$E$2:$E$8001,MATCH(B15663,Orders!$A$2:$A$8001,0))</f>
        <v>Delivered</v>
      </c>
      <c r="K15663" s="1" t="str">
        <f aca="false">LEFT(INDEX(Orders!$C$2:$C$8001,MATCH(B15663,Orders!$A$2:$A$8001,0)),7)</f>
        <v>2025-05</v>
      </c>
    </row>
    <row r="15664" customFormat="false" ht="15" hidden="false" customHeight="true" outlineLevel="0" collapsed="false">
      <c r="A15664" s="1" t="s">
        <v>26134</v>
      </c>
      <c r="B15664" s="1" t="s">
        <v>10098</v>
      </c>
      <c r="C15664" s="1" t="s">
        <v>1930</v>
      </c>
      <c r="D15664" s="1" t="n">
        <v>1</v>
      </c>
      <c r="E15664" s="16" t="n">
        <v>2398.35</v>
      </c>
      <c r="F15664" s="17" t="n">
        <v>0.05</v>
      </c>
      <c r="G15664" s="16" t="n">
        <v>2278.43</v>
      </c>
      <c r="I15664" s="1" t="str">
        <f aca="false">INDEX(Products!$C$2:$C$51,MATCH(C15664,Products!$A$2:$A$51,0))</f>
        <v>Electronics</v>
      </c>
      <c r="J15664" s="1" t="str">
        <f aca="false">INDEX(Orders!$E$2:$E$8001,MATCH(B15664,Orders!$A$2:$A$8001,0))</f>
        <v>Delivered</v>
      </c>
      <c r="K15664" s="1" t="str">
        <f aca="false">LEFT(INDEX(Orders!$C$2:$C$8001,MATCH(B15664,Orders!$A$2:$A$8001,0)),7)</f>
        <v>2025-05</v>
      </c>
    </row>
    <row r="15665" customFormat="false" ht="15" hidden="false" customHeight="true" outlineLevel="0" collapsed="false">
      <c r="A15665" s="1" t="s">
        <v>26135</v>
      </c>
      <c r="B15665" s="1" t="s">
        <v>10098</v>
      </c>
      <c r="C15665" s="1" t="s">
        <v>1941</v>
      </c>
      <c r="D15665" s="1" t="n">
        <v>1</v>
      </c>
      <c r="E15665" s="16" t="n">
        <v>2757.65</v>
      </c>
      <c r="F15665" s="17" t="n">
        <v>0.1</v>
      </c>
      <c r="G15665" s="16" t="n">
        <v>2481.89</v>
      </c>
      <c r="I15665" s="1" t="str">
        <f aca="false">INDEX(Products!$C$2:$C$51,MATCH(C15665,Products!$A$2:$A$51,0))</f>
        <v>Fashion</v>
      </c>
      <c r="J15665" s="1" t="str">
        <f aca="false">INDEX(Orders!$E$2:$E$8001,MATCH(B15665,Orders!$A$2:$A$8001,0))</f>
        <v>Delivered</v>
      </c>
      <c r="K15665" s="1" t="str">
        <f aca="false">LEFT(INDEX(Orders!$C$2:$C$8001,MATCH(B15665,Orders!$A$2:$A$8001,0)),7)</f>
        <v>2025-05</v>
      </c>
    </row>
    <row r="15666" customFormat="false" ht="15" hidden="false" customHeight="true" outlineLevel="0" collapsed="false">
      <c r="A15666" s="1" t="s">
        <v>26136</v>
      </c>
      <c r="B15666" s="1" t="s">
        <v>10099</v>
      </c>
      <c r="C15666" s="1" t="s">
        <v>1963</v>
      </c>
      <c r="D15666" s="1" t="n">
        <v>1</v>
      </c>
      <c r="E15666" s="16" t="n">
        <v>1494.98</v>
      </c>
      <c r="F15666" s="17" t="n">
        <v>0.2</v>
      </c>
      <c r="G15666" s="16" t="n">
        <v>1195.98</v>
      </c>
      <c r="I15666" s="1" t="str">
        <f aca="false">INDEX(Products!$C$2:$C$51,MATCH(C15666,Products!$A$2:$A$51,0))</f>
        <v>Home &amp; Kitchen</v>
      </c>
      <c r="J15666" s="1" t="str">
        <f aca="false">INDEX(Orders!$E$2:$E$8001,MATCH(B15666,Orders!$A$2:$A$8001,0))</f>
        <v>Delivered</v>
      </c>
      <c r="K15666" s="1" t="str">
        <f aca="false">LEFT(INDEX(Orders!$C$2:$C$8001,MATCH(B15666,Orders!$A$2:$A$8001,0)),7)</f>
        <v>2025-08</v>
      </c>
    </row>
    <row r="15667" customFormat="false" ht="15" hidden="false" customHeight="true" outlineLevel="0" collapsed="false">
      <c r="A15667" s="1" t="s">
        <v>26137</v>
      </c>
      <c r="B15667" s="1" t="s">
        <v>10099</v>
      </c>
      <c r="C15667" s="1" t="s">
        <v>2007</v>
      </c>
      <c r="D15667" s="1" t="n">
        <v>2</v>
      </c>
      <c r="E15667" s="16" t="n">
        <v>750.27</v>
      </c>
      <c r="F15667" s="17" t="n">
        <v>0.1</v>
      </c>
      <c r="G15667" s="16" t="n">
        <v>1350.49</v>
      </c>
      <c r="I15667" s="1" t="str">
        <f aca="false">INDEX(Products!$C$2:$C$51,MATCH(C15667,Products!$A$2:$A$51,0))</f>
        <v>Books &amp; Stationery</v>
      </c>
      <c r="J15667" s="1" t="str">
        <f aca="false">INDEX(Orders!$E$2:$E$8001,MATCH(B15667,Orders!$A$2:$A$8001,0))</f>
        <v>Delivered</v>
      </c>
      <c r="K15667" s="1" t="str">
        <f aca="false">LEFT(INDEX(Orders!$C$2:$C$8001,MATCH(B15667,Orders!$A$2:$A$8001,0)),7)</f>
        <v>2025-08</v>
      </c>
    </row>
    <row r="15668" customFormat="false" ht="15" hidden="false" customHeight="true" outlineLevel="0" collapsed="false">
      <c r="A15668" s="1" t="s">
        <v>26138</v>
      </c>
      <c r="B15668" s="1" t="s">
        <v>10100</v>
      </c>
      <c r="C15668" s="1" t="s">
        <v>2006</v>
      </c>
      <c r="D15668" s="1" t="n">
        <v>1</v>
      </c>
      <c r="E15668" s="16" t="n">
        <v>482.17</v>
      </c>
      <c r="F15668" s="17" t="n">
        <v>0</v>
      </c>
      <c r="G15668" s="16" t="n">
        <v>482.17</v>
      </c>
      <c r="I15668" s="1" t="str">
        <f aca="false">INDEX(Products!$C$2:$C$51,MATCH(C15668,Products!$A$2:$A$51,0))</f>
        <v>Books &amp; Stationery</v>
      </c>
      <c r="J15668" s="1" t="str">
        <f aca="false">INDEX(Orders!$E$2:$E$8001,MATCH(B15668,Orders!$A$2:$A$8001,0))</f>
        <v>Delivered</v>
      </c>
      <c r="K15668" s="1" t="str">
        <f aca="false">LEFT(INDEX(Orders!$C$2:$C$8001,MATCH(B15668,Orders!$A$2:$A$8001,0)),7)</f>
        <v>2025-11</v>
      </c>
    </row>
    <row r="15669" customFormat="false" ht="15" hidden="false" customHeight="true" outlineLevel="0" collapsed="false">
      <c r="A15669" s="1" t="s">
        <v>26139</v>
      </c>
      <c r="B15669" s="1" t="s">
        <v>10100</v>
      </c>
      <c r="C15669" s="1" t="s">
        <v>1990</v>
      </c>
      <c r="D15669" s="1" t="n">
        <v>2</v>
      </c>
      <c r="E15669" s="16" t="n">
        <v>5311.32</v>
      </c>
      <c r="F15669" s="17" t="n">
        <v>0.2</v>
      </c>
      <c r="G15669" s="16" t="n">
        <v>8498.11</v>
      </c>
      <c r="I15669" s="1" t="str">
        <f aca="false">INDEX(Products!$C$2:$C$51,MATCH(C15669,Products!$A$2:$A$51,0))</f>
        <v>Sports &amp; Fitness</v>
      </c>
      <c r="J15669" s="1" t="str">
        <f aca="false">INDEX(Orders!$E$2:$E$8001,MATCH(B15669,Orders!$A$2:$A$8001,0))</f>
        <v>Delivered</v>
      </c>
      <c r="K15669" s="1" t="str">
        <f aca="false">LEFT(INDEX(Orders!$C$2:$C$8001,MATCH(B15669,Orders!$A$2:$A$8001,0)),7)</f>
        <v>2025-11</v>
      </c>
    </row>
    <row r="15670" customFormat="false" ht="15" hidden="false" customHeight="true" outlineLevel="0" collapsed="false">
      <c r="A15670" s="1" t="s">
        <v>26140</v>
      </c>
      <c r="B15670" s="1" t="s">
        <v>10100</v>
      </c>
      <c r="C15670" s="1" t="s">
        <v>1957</v>
      </c>
      <c r="D15670" s="1" t="n">
        <v>2</v>
      </c>
      <c r="E15670" s="16" t="n">
        <v>1469.28</v>
      </c>
      <c r="F15670" s="17" t="n">
        <v>0.05</v>
      </c>
      <c r="G15670" s="16" t="n">
        <v>2791.63</v>
      </c>
      <c r="I15670" s="1" t="str">
        <f aca="false">INDEX(Products!$C$2:$C$51,MATCH(C15670,Products!$A$2:$A$51,0))</f>
        <v>Home &amp; Kitchen</v>
      </c>
      <c r="J15670" s="1" t="str">
        <f aca="false">INDEX(Orders!$E$2:$E$8001,MATCH(B15670,Orders!$A$2:$A$8001,0))</f>
        <v>Delivered</v>
      </c>
      <c r="K15670" s="1" t="str">
        <f aca="false">LEFT(INDEX(Orders!$C$2:$C$8001,MATCH(B15670,Orders!$A$2:$A$8001,0)),7)</f>
        <v>2025-11</v>
      </c>
    </row>
    <row r="15671" customFormat="false" ht="15" hidden="false" customHeight="true" outlineLevel="0" collapsed="false">
      <c r="A15671" s="1" t="s">
        <v>26141</v>
      </c>
      <c r="B15671" s="1" t="s">
        <v>10100</v>
      </c>
      <c r="C15671" s="1" t="s">
        <v>1924</v>
      </c>
      <c r="D15671" s="1" t="n">
        <v>1</v>
      </c>
      <c r="E15671" s="16" t="n">
        <v>1971</v>
      </c>
      <c r="F15671" s="17" t="n">
        <v>0.2</v>
      </c>
      <c r="G15671" s="16" t="n">
        <v>1576.8</v>
      </c>
      <c r="I15671" s="1" t="str">
        <f aca="false">INDEX(Products!$C$2:$C$51,MATCH(C15671,Products!$A$2:$A$51,0))</f>
        <v>Electronics</v>
      </c>
      <c r="J15671" s="1" t="str">
        <f aca="false">INDEX(Orders!$E$2:$E$8001,MATCH(B15671,Orders!$A$2:$A$8001,0))</f>
        <v>Delivered</v>
      </c>
      <c r="K15671" s="1" t="str">
        <f aca="false">LEFT(INDEX(Orders!$C$2:$C$8001,MATCH(B15671,Orders!$A$2:$A$8001,0)),7)</f>
        <v>2025-11</v>
      </c>
    </row>
    <row r="15672" customFormat="false" ht="15" hidden="false" customHeight="true" outlineLevel="0" collapsed="false">
      <c r="A15672" s="1" t="s">
        <v>26142</v>
      </c>
      <c r="B15672" s="1" t="s">
        <v>10101</v>
      </c>
      <c r="C15672" s="1" t="s">
        <v>1930</v>
      </c>
      <c r="D15672" s="1" t="n">
        <v>1</v>
      </c>
      <c r="E15672" s="16" t="n">
        <v>2398.35</v>
      </c>
      <c r="F15672" s="17" t="n">
        <v>0.1</v>
      </c>
      <c r="G15672" s="16" t="n">
        <v>2158.52</v>
      </c>
      <c r="I15672" s="1" t="str">
        <f aca="false">INDEX(Products!$C$2:$C$51,MATCH(C15672,Products!$A$2:$A$51,0))</f>
        <v>Electronics</v>
      </c>
      <c r="J15672" s="1" t="str">
        <f aca="false">INDEX(Orders!$E$2:$E$8001,MATCH(B15672,Orders!$A$2:$A$8001,0))</f>
        <v>Delivered</v>
      </c>
      <c r="K15672" s="1" t="str">
        <f aca="false">LEFT(INDEX(Orders!$C$2:$C$8001,MATCH(B15672,Orders!$A$2:$A$8001,0)),7)</f>
        <v>2025-02</v>
      </c>
    </row>
    <row r="15673" customFormat="false" ht="15" hidden="false" customHeight="true" outlineLevel="0" collapsed="false">
      <c r="A15673" s="1" t="s">
        <v>26143</v>
      </c>
      <c r="B15673" s="1" t="s">
        <v>10101</v>
      </c>
      <c r="C15673" s="1" t="s">
        <v>1995</v>
      </c>
      <c r="D15673" s="1" t="n">
        <v>2</v>
      </c>
      <c r="E15673" s="16" t="n">
        <v>2914.27</v>
      </c>
      <c r="F15673" s="17" t="n">
        <v>0</v>
      </c>
      <c r="G15673" s="16" t="n">
        <v>5828.54</v>
      </c>
      <c r="I15673" s="1" t="str">
        <f aca="false">INDEX(Products!$C$2:$C$51,MATCH(C15673,Products!$A$2:$A$51,0))</f>
        <v>Sports &amp; Fitness</v>
      </c>
      <c r="J15673" s="1" t="str">
        <f aca="false">INDEX(Orders!$E$2:$E$8001,MATCH(B15673,Orders!$A$2:$A$8001,0))</f>
        <v>Delivered</v>
      </c>
      <c r="K15673" s="1" t="str">
        <f aca="false">LEFT(INDEX(Orders!$C$2:$C$8001,MATCH(B15673,Orders!$A$2:$A$8001,0)),7)</f>
        <v>2025-02</v>
      </c>
    </row>
    <row r="15674" customFormat="false" ht="15" hidden="false" customHeight="true" outlineLevel="0" collapsed="false">
      <c r="A15674" s="1" t="s">
        <v>26144</v>
      </c>
      <c r="B15674" s="1" t="s">
        <v>10102</v>
      </c>
      <c r="C15674" s="1" t="s">
        <v>1971</v>
      </c>
      <c r="D15674" s="1" t="n">
        <v>1</v>
      </c>
      <c r="E15674" s="16" t="n">
        <v>2073.63</v>
      </c>
      <c r="F15674" s="17" t="n">
        <v>0.05</v>
      </c>
      <c r="G15674" s="16" t="n">
        <v>1969.95</v>
      </c>
      <c r="I15674" s="1" t="str">
        <f aca="false">INDEX(Products!$C$2:$C$51,MATCH(C15674,Products!$A$2:$A$51,0))</f>
        <v>Home &amp; Kitchen</v>
      </c>
      <c r="J15674" s="1" t="str">
        <f aca="false">INDEX(Orders!$E$2:$E$8001,MATCH(B15674,Orders!$A$2:$A$8001,0))</f>
        <v>Delivered</v>
      </c>
      <c r="K15674" s="1" t="str">
        <f aca="false">LEFT(INDEX(Orders!$C$2:$C$8001,MATCH(B15674,Orders!$A$2:$A$8001,0)),7)</f>
        <v>2024-02</v>
      </c>
    </row>
    <row r="15675" customFormat="false" ht="15" hidden="false" customHeight="true" outlineLevel="0" collapsed="false">
      <c r="A15675" s="1" t="s">
        <v>26145</v>
      </c>
      <c r="B15675" s="1" t="s">
        <v>10102</v>
      </c>
      <c r="C15675" s="1" t="s">
        <v>1930</v>
      </c>
      <c r="D15675" s="1" t="n">
        <v>2</v>
      </c>
      <c r="E15675" s="16" t="n">
        <v>2398.35</v>
      </c>
      <c r="F15675" s="17" t="n">
        <v>0.15</v>
      </c>
      <c r="G15675" s="16" t="n">
        <v>4077.2</v>
      </c>
      <c r="I15675" s="1" t="str">
        <f aca="false">INDEX(Products!$C$2:$C$51,MATCH(C15675,Products!$A$2:$A$51,0))</f>
        <v>Electronics</v>
      </c>
      <c r="J15675" s="1" t="str">
        <f aca="false">INDEX(Orders!$E$2:$E$8001,MATCH(B15675,Orders!$A$2:$A$8001,0))</f>
        <v>Delivered</v>
      </c>
      <c r="K15675" s="1" t="str">
        <f aca="false">LEFT(INDEX(Orders!$C$2:$C$8001,MATCH(B15675,Orders!$A$2:$A$8001,0)),7)</f>
        <v>2024-02</v>
      </c>
    </row>
    <row r="15676" customFormat="false" ht="15" hidden="false" customHeight="true" outlineLevel="0" collapsed="false">
      <c r="A15676" s="1" t="s">
        <v>26146</v>
      </c>
      <c r="B15676" s="1" t="s">
        <v>10102</v>
      </c>
      <c r="C15676" s="1" t="s">
        <v>2007</v>
      </c>
      <c r="D15676" s="1" t="n">
        <v>1</v>
      </c>
      <c r="E15676" s="16" t="n">
        <v>750.27</v>
      </c>
      <c r="F15676" s="17" t="n">
        <v>0.15</v>
      </c>
      <c r="G15676" s="16" t="n">
        <v>637.73</v>
      </c>
      <c r="I15676" s="1" t="str">
        <f aca="false">INDEX(Products!$C$2:$C$51,MATCH(C15676,Products!$A$2:$A$51,0))</f>
        <v>Books &amp; Stationery</v>
      </c>
      <c r="J15676" s="1" t="str">
        <f aca="false">INDEX(Orders!$E$2:$E$8001,MATCH(B15676,Orders!$A$2:$A$8001,0))</f>
        <v>Delivered</v>
      </c>
      <c r="K15676" s="1" t="str">
        <f aca="false">LEFT(INDEX(Orders!$C$2:$C$8001,MATCH(B15676,Orders!$A$2:$A$8001,0)),7)</f>
        <v>2024-02</v>
      </c>
    </row>
    <row r="15677" customFormat="false" ht="15" hidden="false" customHeight="true" outlineLevel="0" collapsed="false">
      <c r="A15677" s="1" t="s">
        <v>26147</v>
      </c>
      <c r="B15677" s="1" t="s">
        <v>10102</v>
      </c>
      <c r="C15677" s="1" t="s">
        <v>1984</v>
      </c>
      <c r="D15677" s="1" t="n">
        <v>1</v>
      </c>
      <c r="E15677" s="16" t="n">
        <v>1134.82</v>
      </c>
      <c r="F15677" s="17" t="n">
        <v>0.1</v>
      </c>
      <c r="G15677" s="16" t="n">
        <v>1021.34</v>
      </c>
      <c r="I15677" s="1" t="str">
        <f aca="false">INDEX(Products!$C$2:$C$51,MATCH(C15677,Products!$A$2:$A$51,0))</f>
        <v>Beauty &amp; Personal Care</v>
      </c>
      <c r="J15677" s="1" t="str">
        <f aca="false">INDEX(Orders!$E$2:$E$8001,MATCH(B15677,Orders!$A$2:$A$8001,0))</f>
        <v>Delivered</v>
      </c>
      <c r="K15677" s="1" t="str">
        <f aca="false">LEFT(INDEX(Orders!$C$2:$C$8001,MATCH(B15677,Orders!$A$2:$A$8001,0)),7)</f>
        <v>2024-02</v>
      </c>
    </row>
    <row r="15678" customFormat="false" ht="15" hidden="false" customHeight="true" outlineLevel="0" collapsed="false">
      <c r="A15678" s="1" t="s">
        <v>26148</v>
      </c>
      <c r="B15678" s="1" t="s">
        <v>10103</v>
      </c>
      <c r="C15678" s="1" t="s">
        <v>1971</v>
      </c>
      <c r="D15678" s="1" t="n">
        <v>2</v>
      </c>
      <c r="E15678" s="16" t="n">
        <v>2073.63</v>
      </c>
      <c r="F15678" s="17" t="n">
        <v>0.05</v>
      </c>
      <c r="G15678" s="16" t="n">
        <v>3939.9</v>
      </c>
      <c r="I15678" s="1" t="str">
        <f aca="false">INDEX(Products!$C$2:$C$51,MATCH(C15678,Products!$A$2:$A$51,0))</f>
        <v>Home &amp; Kitchen</v>
      </c>
      <c r="J15678" s="1" t="str">
        <f aca="false">INDEX(Orders!$E$2:$E$8001,MATCH(B15678,Orders!$A$2:$A$8001,0))</f>
        <v>Delivered</v>
      </c>
      <c r="K15678" s="1" t="str">
        <f aca="false">LEFT(INDEX(Orders!$C$2:$C$8001,MATCH(B15678,Orders!$A$2:$A$8001,0)),7)</f>
        <v>2025-11</v>
      </c>
    </row>
    <row r="15679" customFormat="false" ht="15" hidden="false" customHeight="true" outlineLevel="0" collapsed="false">
      <c r="A15679" s="1" t="s">
        <v>26149</v>
      </c>
      <c r="B15679" s="1" t="s">
        <v>10103</v>
      </c>
      <c r="C15679" s="1" t="s">
        <v>2006</v>
      </c>
      <c r="D15679" s="1" t="n">
        <v>1</v>
      </c>
      <c r="E15679" s="16" t="n">
        <v>482.17</v>
      </c>
      <c r="F15679" s="17" t="n">
        <v>0.15</v>
      </c>
      <c r="G15679" s="16" t="n">
        <v>409.84</v>
      </c>
      <c r="I15679" s="1" t="str">
        <f aca="false">INDEX(Products!$C$2:$C$51,MATCH(C15679,Products!$A$2:$A$51,0))</f>
        <v>Books &amp; Stationery</v>
      </c>
      <c r="J15679" s="1" t="str">
        <f aca="false">INDEX(Orders!$E$2:$E$8001,MATCH(B15679,Orders!$A$2:$A$8001,0))</f>
        <v>Delivered</v>
      </c>
      <c r="K15679" s="1" t="str">
        <f aca="false">LEFT(INDEX(Orders!$C$2:$C$8001,MATCH(B15679,Orders!$A$2:$A$8001,0)),7)</f>
        <v>2025-11</v>
      </c>
    </row>
    <row r="15680" customFormat="false" ht="15" hidden="false" customHeight="true" outlineLevel="0" collapsed="false">
      <c r="A15680" s="1" t="s">
        <v>26150</v>
      </c>
      <c r="B15680" s="1" t="s">
        <v>10104</v>
      </c>
      <c r="C15680" s="1" t="s">
        <v>2006</v>
      </c>
      <c r="D15680" s="1" t="n">
        <v>1</v>
      </c>
      <c r="E15680" s="16" t="n">
        <v>482.17</v>
      </c>
      <c r="F15680" s="17" t="n">
        <v>0</v>
      </c>
      <c r="G15680" s="16" t="n">
        <v>482.17</v>
      </c>
      <c r="I15680" s="1" t="str">
        <f aca="false">INDEX(Products!$C$2:$C$51,MATCH(C15680,Products!$A$2:$A$51,0))</f>
        <v>Books &amp; Stationery</v>
      </c>
      <c r="J15680" s="1" t="str">
        <f aca="false">INDEX(Orders!$E$2:$E$8001,MATCH(B15680,Orders!$A$2:$A$8001,0))</f>
        <v>Delivered</v>
      </c>
      <c r="K15680" s="1" t="str">
        <f aca="false">LEFT(INDEX(Orders!$C$2:$C$8001,MATCH(B15680,Orders!$A$2:$A$8001,0)),7)</f>
        <v>2025-03</v>
      </c>
    </row>
    <row r="15681" customFormat="false" ht="15" hidden="false" customHeight="true" outlineLevel="0" collapsed="false">
      <c r="A15681" s="1" t="s">
        <v>26151</v>
      </c>
      <c r="B15681" s="1" t="s">
        <v>10104</v>
      </c>
      <c r="C15681" s="1" t="s">
        <v>1937</v>
      </c>
      <c r="D15681" s="1" t="n">
        <v>1</v>
      </c>
      <c r="E15681" s="16" t="n">
        <v>1364.75</v>
      </c>
      <c r="F15681" s="17" t="n">
        <v>0.1</v>
      </c>
      <c r="G15681" s="16" t="n">
        <v>1228.28</v>
      </c>
      <c r="I15681" s="1" t="str">
        <f aca="false">INDEX(Products!$C$2:$C$51,MATCH(C15681,Products!$A$2:$A$51,0))</f>
        <v>Fashion</v>
      </c>
      <c r="J15681" s="1" t="str">
        <f aca="false">INDEX(Orders!$E$2:$E$8001,MATCH(B15681,Orders!$A$2:$A$8001,0))</f>
        <v>Delivered</v>
      </c>
      <c r="K15681" s="1" t="str">
        <f aca="false">LEFT(INDEX(Orders!$C$2:$C$8001,MATCH(B15681,Orders!$A$2:$A$8001,0)),7)</f>
        <v>2025-03</v>
      </c>
    </row>
    <row r="15682" customFormat="false" ht="15" hidden="false" customHeight="true" outlineLevel="0" collapsed="false">
      <c r="A15682" s="1" t="s">
        <v>26152</v>
      </c>
      <c r="B15682" s="1" t="s">
        <v>10105</v>
      </c>
      <c r="C15682" s="1" t="s">
        <v>1940</v>
      </c>
      <c r="D15682" s="1" t="n">
        <v>1</v>
      </c>
      <c r="E15682" s="16" t="n">
        <v>2374.52</v>
      </c>
      <c r="F15682" s="17" t="n">
        <v>0</v>
      </c>
      <c r="G15682" s="16" t="n">
        <v>2374.52</v>
      </c>
      <c r="I15682" s="1" t="str">
        <f aca="false">INDEX(Products!$C$2:$C$51,MATCH(C15682,Products!$A$2:$A$51,0))</f>
        <v>Fashion</v>
      </c>
      <c r="J15682" s="1" t="str">
        <f aca="false">INDEX(Orders!$E$2:$E$8001,MATCH(B15682,Orders!$A$2:$A$8001,0))</f>
        <v>Delivered</v>
      </c>
      <c r="K15682" s="1" t="str">
        <f aca="false">LEFT(INDEX(Orders!$C$2:$C$8001,MATCH(B15682,Orders!$A$2:$A$8001,0)),7)</f>
        <v>2025-10</v>
      </c>
    </row>
    <row r="15683" customFormat="false" ht="15" hidden="false" customHeight="true" outlineLevel="0" collapsed="false">
      <c r="A15683" s="1" t="s">
        <v>26153</v>
      </c>
      <c r="B15683" s="1" t="s">
        <v>10106</v>
      </c>
      <c r="C15683" s="1" t="s">
        <v>1979</v>
      </c>
      <c r="D15683" s="1" t="n">
        <v>2</v>
      </c>
      <c r="E15683" s="16" t="n">
        <v>623</v>
      </c>
      <c r="F15683" s="17" t="n">
        <v>0.15</v>
      </c>
      <c r="G15683" s="16" t="n">
        <v>1059.1</v>
      </c>
      <c r="I15683" s="1" t="str">
        <f aca="false">INDEX(Products!$C$2:$C$51,MATCH(C15683,Products!$A$2:$A$51,0))</f>
        <v>Beauty &amp; Personal Care</v>
      </c>
      <c r="J15683" s="1" t="str">
        <f aca="false">INDEX(Orders!$E$2:$E$8001,MATCH(B15683,Orders!$A$2:$A$8001,0))</f>
        <v>Delivered</v>
      </c>
      <c r="K15683" s="1" t="str">
        <f aca="false">LEFT(INDEX(Orders!$C$2:$C$8001,MATCH(B15683,Orders!$A$2:$A$8001,0)),7)</f>
        <v>2024-12</v>
      </c>
    </row>
    <row r="15684" customFormat="false" ht="15" hidden="false" customHeight="true" outlineLevel="0" collapsed="false">
      <c r="A15684" s="1" t="s">
        <v>26154</v>
      </c>
      <c r="B15684" s="1" t="s">
        <v>10106</v>
      </c>
      <c r="C15684" s="1" t="s">
        <v>1990</v>
      </c>
      <c r="D15684" s="1" t="n">
        <v>2</v>
      </c>
      <c r="E15684" s="16" t="n">
        <v>5311.32</v>
      </c>
      <c r="F15684" s="17" t="n">
        <v>0.05</v>
      </c>
      <c r="G15684" s="16" t="n">
        <v>10091.51</v>
      </c>
      <c r="I15684" s="1" t="str">
        <f aca="false">INDEX(Products!$C$2:$C$51,MATCH(C15684,Products!$A$2:$A$51,0))</f>
        <v>Sports &amp; Fitness</v>
      </c>
      <c r="J15684" s="1" t="str">
        <f aca="false">INDEX(Orders!$E$2:$E$8001,MATCH(B15684,Orders!$A$2:$A$8001,0))</f>
        <v>Delivered</v>
      </c>
      <c r="K15684" s="1" t="str">
        <f aca="false">LEFT(INDEX(Orders!$C$2:$C$8001,MATCH(B15684,Orders!$A$2:$A$8001,0)),7)</f>
        <v>2024-12</v>
      </c>
    </row>
    <row r="15685" customFormat="false" ht="15" hidden="false" customHeight="true" outlineLevel="0" collapsed="false">
      <c r="A15685" s="1" t="s">
        <v>26155</v>
      </c>
      <c r="B15685" s="1" t="s">
        <v>10107</v>
      </c>
      <c r="C15685" s="1" t="s">
        <v>1940</v>
      </c>
      <c r="D15685" s="1" t="n">
        <v>1</v>
      </c>
      <c r="E15685" s="16" t="n">
        <v>2374.52</v>
      </c>
      <c r="F15685" s="17" t="n">
        <v>0</v>
      </c>
      <c r="G15685" s="16" t="n">
        <v>2374.52</v>
      </c>
      <c r="I15685" s="1" t="str">
        <f aca="false">INDEX(Products!$C$2:$C$51,MATCH(C15685,Products!$A$2:$A$51,0))</f>
        <v>Fashion</v>
      </c>
      <c r="J15685" s="1" t="str">
        <f aca="false">INDEX(Orders!$E$2:$E$8001,MATCH(B15685,Orders!$A$2:$A$8001,0))</f>
        <v>Delivered</v>
      </c>
      <c r="K15685" s="1" t="str">
        <f aca="false">LEFT(INDEX(Orders!$C$2:$C$8001,MATCH(B15685,Orders!$A$2:$A$8001,0)),7)</f>
        <v>2025-01</v>
      </c>
    </row>
    <row r="15686" customFormat="false" ht="15" hidden="false" customHeight="true" outlineLevel="0" collapsed="false">
      <c r="A15686" s="1" t="s">
        <v>26156</v>
      </c>
      <c r="B15686" s="1" t="s">
        <v>10107</v>
      </c>
      <c r="C15686" s="1" t="s">
        <v>1990</v>
      </c>
      <c r="D15686" s="1" t="n">
        <v>2</v>
      </c>
      <c r="E15686" s="16" t="n">
        <v>5311.32</v>
      </c>
      <c r="F15686" s="17" t="n">
        <v>0</v>
      </c>
      <c r="G15686" s="16" t="n">
        <v>10622.64</v>
      </c>
      <c r="I15686" s="1" t="str">
        <f aca="false">INDEX(Products!$C$2:$C$51,MATCH(C15686,Products!$A$2:$A$51,0))</f>
        <v>Sports &amp; Fitness</v>
      </c>
      <c r="J15686" s="1" t="str">
        <f aca="false">INDEX(Orders!$E$2:$E$8001,MATCH(B15686,Orders!$A$2:$A$8001,0))</f>
        <v>Delivered</v>
      </c>
      <c r="K15686" s="1" t="str">
        <f aca="false">LEFT(INDEX(Orders!$C$2:$C$8001,MATCH(B15686,Orders!$A$2:$A$8001,0)),7)</f>
        <v>2025-01</v>
      </c>
    </row>
    <row r="15687" customFormat="false" ht="15" hidden="false" customHeight="true" outlineLevel="0" collapsed="false">
      <c r="A15687" s="1" t="s">
        <v>26157</v>
      </c>
      <c r="B15687" s="1" t="s">
        <v>10108</v>
      </c>
      <c r="C15687" s="1" t="s">
        <v>2000</v>
      </c>
      <c r="D15687" s="1" t="n">
        <v>2</v>
      </c>
      <c r="E15687" s="16" t="n">
        <v>425.08</v>
      </c>
      <c r="F15687" s="17" t="n">
        <v>0</v>
      </c>
      <c r="G15687" s="16" t="n">
        <v>850.16</v>
      </c>
      <c r="I15687" s="1" t="str">
        <f aca="false">INDEX(Products!$C$2:$C$51,MATCH(C15687,Products!$A$2:$A$51,0))</f>
        <v>Books &amp; Stationery</v>
      </c>
      <c r="J15687" s="1" t="str">
        <f aca="false">INDEX(Orders!$E$2:$E$8001,MATCH(B15687,Orders!$A$2:$A$8001,0))</f>
        <v>Delivered</v>
      </c>
      <c r="K15687" s="1" t="str">
        <f aca="false">LEFT(INDEX(Orders!$C$2:$C$8001,MATCH(B15687,Orders!$A$2:$A$8001,0)),7)</f>
        <v>2024-10</v>
      </c>
    </row>
    <row r="15688" customFormat="false" ht="15" hidden="false" customHeight="true" outlineLevel="0" collapsed="false">
      <c r="A15688" s="1" t="s">
        <v>26158</v>
      </c>
      <c r="B15688" s="1" t="s">
        <v>10109</v>
      </c>
      <c r="C15688" s="1" t="s">
        <v>1976</v>
      </c>
      <c r="D15688" s="1" t="n">
        <v>1</v>
      </c>
      <c r="E15688" s="16" t="n">
        <v>1603.35</v>
      </c>
      <c r="F15688" s="17" t="n">
        <v>0</v>
      </c>
      <c r="G15688" s="16" t="n">
        <v>1603.35</v>
      </c>
      <c r="I15688" s="1" t="str">
        <f aca="false">INDEX(Products!$C$2:$C$51,MATCH(C15688,Products!$A$2:$A$51,0))</f>
        <v>Beauty &amp; Personal Care</v>
      </c>
      <c r="J15688" s="1" t="str">
        <f aca="false">INDEX(Orders!$E$2:$E$8001,MATCH(B15688,Orders!$A$2:$A$8001,0))</f>
        <v>Returned</v>
      </c>
      <c r="K15688" s="1" t="str">
        <f aca="false">LEFT(INDEX(Orders!$C$2:$C$8001,MATCH(B15688,Orders!$A$2:$A$8001,0)),7)</f>
        <v>2025-03</v>
      </c>
    </row>
    <row r="15689" customFormat="false" ht="15" hidden="false" customHeight="true" outlineLevel="0" collapsed="false">
      <c r="A15689" s="1" t="s">
        <v>26159</v>
      </c>
      <c r="B15689" s="1" t="s">
        <v>10110</v>
      </c>
      <c r="C15689" s="1" t="s">
        <v>1997</v>
      </c>
      <c r="D15689" s="1" t="n">
        <v>1</v>
      </c>
      <c r="E15689" s="16" t="n">
        <v>311.15</v>
      </c>
      <c r="F15689" s="17" t="n">
        <v>0</v>
      </c>
      <c r="G15689" s="16" t="n">
        <v>311.15</v>
      </c>
      <c r="I15689" s="1" t="str">
        <f aca="false">INDEX(Products!$C$2:$C$51,MATCH(C15689,Products!$A$2:$A$51,0))</f>
        <v>Sports &amp; Fitness</v>
      </c>
      <c r="J15689" s="1" t="str">
        <f aca="false">INDEX(Orders!$E$2:$E$8001,MATCH(B15689,Orders!$A$2:$A$8001,0))</f>
        <v>Returned</v>
      </c>
      <c r="K15689" s="1" t="str">
        <f aca="false">LEFT(INDEX(Orders!$C$2:$C$8001,MATCH(B15689,Orders!$A$2:$A$8001,0)),7)</f>
        <v>2024-02</v>
      </c>
    </row>
    <row r="15690" customFormat="false" ht="15" hidden="false" customHeight="true" outlineLevel="0" collapsed="false">
      <c r="A15690" s="1" t="s">
        <v>26160</v>
      </c>
      <c r="B15690" s="1" t="s">
        <v>10111</v>
      </c>
      <c r="C15690" s="1" t="s">
        <v>2007</v>
      </c>
      <c r="D15690" s="1" t="n">
        <v>1</v>
      </c>
      <c r="E15690" s="16" t="n">
        <v>750.27</v>
      </c>
      <c r="F15690" s="17" t="n">
        <v>0</v>
      </c>
      <c r="G15690" s="16" t="n">
        <v>750.27</v>
      </c>
      <c r="I15690" s="1" t="str">
        <f aca="false">INDEX(Products!$C$2:$C$51,MATCH(C15690,Products!$A$2:$A$51,0))</f>
        <v>Books &amp; Stationery</v>
      </c>
      <c r="J15690" s="1" t="str">
        <f aca="false">INDEX(Orders!$E$2:$E$8001,MATCH(B15690,Orders!$A$2:$A$8001,0))</f>
        <v>Returned</v>
      </c>
      <c r="K15690" s="1" t="str">
        <f aca="false">LEFT(INDEX(Orders!$C$2:$C$8001,MATCH(B15690,Orders!$A$2:$A$8001,0)),7)</f>
        <v>2025-12</v>
      </c>
    </row>
    <row r="15691" customFormat="false" ht="15" hidden="false" customHeight="true" outlineLevel="0" collapsed="false">
      <c r="A15691" s="1" t="s">
        <v>26161</v>
      </c>
      <c r="B15691" s="1" t="s">
        <v>10112</v>
      </c>
      <c r="C15691" s="1" t="s">
        <v>1988</v>
      </c>
      <c r="D15691" s="1" t="n">
        <v>1</v>
      </c>
      <c r="E15691" s="16" t="n">
        <v>681.07</v>
      </c>
      <c r="F15691" s="17" t="n">
        <v>0</v>
      </c>
      <c r="G15691" s="16" t="n">
        <v>681.07</v>
      </c>
      <c r="I15691" s="1" t="str">
        <f aca="false">INDEX(Products!$C$2:$C$51,MATCH(C15691,Products!$A$2:$A$51,0))</f>
        <v>Sports &amp; Fitness</v>
      </c>
      <c r="J15691" s="1" t="str">
        <f aca="false">INDEX(Orders!$E$2:$E$8001,MATCH(B15691,Orders!$A$2:$A$8001,0))</f>
        <v>Delivered</v>
      </c>
      <c r="K15691" s="1" t="str">
        <f aca="false">LEFT(INDEX(Orders!$C$2:$C$8001,MATCH(B15691,Orders!$A$2:$A$8001,0)),7)</f>
        <v>2025-05</v>
      </c>
    </row>
    <row r="15692" customFormat="false" ht="15" hidden="false" customHeight="true" outlineLevel="0" collapsed="false">
      <c r="A15692" s="1" t="s">
        <v>26162</v>
      </c>
      <c r="B15692" s="1" t="s">
        <v>10112</v>
      </c>
      <c r="C15692" s="1" t="s">
        <v>1997</v>
      </c>
      <c r="D15692" s="1" t="n">
        <v>2</v>
      </c>
      <c r="E15692" s="16" t="n">
        <v>311.15</v>
      </c>
      <c r="F15692" s="17" t="n">
        <v>0.2</v>
      </c>
      <c r="G15692" s="16" t="n">
        <v>497.84</v>
      </c>
      <c r="I15692" s="1" t="str">
        <f aca="false">INDEX(Products!$C$2:$C$51,MATCH(C15692,Products!$A$2:$A$51,0))</f>
        <v>Sports &amp; Fitness</v>
      </c>
      <c r="J15692" s="1" t="str">
        <f aca="false">INDEX(Orders!$E$2:$E$8001,MATCH(B15692,Orders!$A$2:$A$8001,0))</f>
        <v>Delivered</v>
      </c>
      <c r="K15692" s="1" t="str">
        <f aca="false">LEFT(INDEX(Orders!$C$2:$C$8001,MATCH(B15692,Orders!$A$2:$A$8001,0)),7)</f>
        <v>2025-05</v>
      </c>
    </row>
    <row r="15693" customFormat="false" ht="15" hidden="false" customHeight="true" outlineLevel="0" collapsed="false">
      <c r="A15693" s="1" t="s">
        <v>26163</v>
      </c>
      <c r="B15693" s="1" t="s">
        <v>10113</v>
      </c>
      <c r="C15693" s="1" t="s">
        <v>2007</v>
      </c>
      <c r="D15693" s="1" t="n">
        <v>2</v>
      </c>
      <c r="E15693" s="16" t="n">
        <v>750.27</v>
      </c>
      <c r="F15693" s="17" t="n">
        <v>0.05</v>
      </c>
      <c r="G15693" s="16" t="n">
        <v>1425.51</v>
      </c>
      <c r="I15693" s="1" t="str">
        <f aca="false">INDEX(Products!$C$2:$C$51,MATCH(C15693,Products!$A$2:$A$51,0))</f>
        <v>Books &amp; Stationery</v>
      </c>
      <c r="J15693" s="1" t="str">
        <f aca="false">INDEX(Orders!$E$2:$E$8001,MATCH(B15693,Orders!$A$2:$A$8001,0))</f>
        <v>Delivered</v>
      </c>
      <c r="K15693" s="1" t="str">
        <f aca="false">LEFT(INDEX(Orders!$C$2:$C$8001,MATCH(B15693,Orders!$A$2:$A$8001,0)),7)</f>
        <v>2025-02</v>
      </c>
    </row>
    <row r="15694" customFormat="false" ht="15" hidden="false" customHeight="true" outlineLevel="0" collapsed="false">
      <c r="A15694" s="1" t="s">
        <v>26164</v>
      </c>
      <c r="B15694" s="1" t="s">
        <v>10114</v>
      </c>
      <c r="C15694" s="1" t="s">
        <v>2006</v>
      </c>
      <c r="D15694" s="1" t="n">
        <v>1</v>
      </c>
      <c r="E15694" s="16" t="n">
        <v>482.17</v>
      </c>
      <c r="F15694" s="17" t="n">
        <v>0</v>
      </c>
      <c r="G15694" s="16" t="n">
        <v>482.17</v>
      </c>
      <c r="I15694" s="1" t="str">
        <f aca="false">INDEX(Products!$C$2:$C$51,MATCH(C15694,Products!$A$2:$A$51,0))</f>
        <v>Books &amp; Stationery</v>
      </c>
      <c r="J15694" s="1" t="str">
        <f aca="false">INDEX(Orders!$E$2:$E$8001,MATCH(B15694,Orders!$A$2:$A$8001,0))</f>
        <v>Delivered</v>
      </c>
      <c r="K15694" s="1" t="str">
        <f aca="false">LEFT(INDEX(Orders!$C$2:$C$8001,MATCH(B15694,Orders!$A$2:$A$8001,0)),7)</f>
        <v>2024-12</v>
      </c>
    </row>
    <row r="15695" customFormat="false" ht="15" hidden="false" customHeight="true" outlineLevel="0" collapsed="false">
      <c r="A15695" s="1" t="s">
        <v>26165</v>
      </c>
      <c r="B15695" s="1" t="s">
        <v>10114</v>
      </c>
      <c r="C15695" s="1" t="s">
        <v>1924</v>
      </c>
      <c r="D15695" s="1" t="n">
        <v>1</v>
      </c>
      <c r="E15695" s="16" t="n">
        <v>1971</v>
      </c>
      <c r="F15695" s="17" t="n">
        <v>0.15</v>
      </c>
      <c r="G15695" s="16" t="n">
        <v>1675.35</v>
      </c>
      <c r="I15695" s="1" t="str">
        <f aca="false">INDEX(Products!$C$2:$C$51,MATCH(C15695,Products!$A$2:$A$51,0))</f>
        <v>Electronics</v>
      </c>
      <c r="J15695" s="1" t="str">
        <f aca="false">INDEX(Orders!$E$2:$E$8001,MATCH(B15695,Orders!$A$2:$A$8001,0))</f>
        <v>Delivered</v>
      </c>
      <c r="K15695" s="1" t="str">
        <f aca="false">LEFT(INDEX(Orders!$C$2:$C$8001,MATCH(B15695,Orders!$A$2:$A$8001,0)),7)</f>
        <v>2024-12</v>
      </c>
    </row>
    <row r="15696" customFormat="false" ht="15" hidden="false" customHeight="true" outlineLevel="0" collapsed="false">
      <c r="A15696" s="1" t="s">
        <v>26166</v>
      </c>
      <c r="B15696" s="1" t="s">
        <v>10115</v>
      </c>
      <c r="C15696" s="1" t="s">
        <v>1997</v>
      </c>
      <c r="D15696" s="1" t="n">
        <v>1</v>
      </c>
      <c r="E15696" s="16" t="n">
        <v>311.15</v>
      </c>
      <c r="F15696" s="17" t="n">
        <v>0</v>
      </c>
      <c r="G15696" s="16" t="n">
        <v>311.15</v>
      </c>
      <c r="I15696" s="1" t="str">
        <f aca="false">INDEX(Products!$C$2:$C$51,MATCH(C15696,Products!$A$2:$A$51,0))</f>
        <v>Sports &amp; Fitness</v>
      </c>
      <c r="J15696" s="1" t="str">
        <f aca="false">INDEX(Orders!$E$2:$E$8001,MATCH(B15696,Orders!$A$2:$A$8001,0))</f>
        <v>Delivered</v>
      </c>
      <c r="K15696" s="1" t="str">
        <f aca="false">LEFT(INDEX(Orders!$C$2:$C$8001,MATCH(B15696,Orders!$A$2:$A$8001,0)),7)</f>
        <v>2025-07</v>
      </c>
    </row>
    <row r="15697" customFormat="false" ht="15" hidden="false" customHeight="true" outlineLevel="0" collapsed="false">
      <c r="A15697" s="1" t="s">
        <v>26167</v>
      </c>
      <c r="B15697" s="1" t="s">
        <v>10116</v>
      </c>
      <c r="C15697" s="1" t="s">
        <v>1997</v>
      </c>
      <c r="D15697" s="1" t="n">
        <v>1</v>
      </c>
      <c r="E15697" s="16" t="n">
        <v>311.15</v>
      </c>
      <c r="F15697" s="17" t="n">
        <v>0.15</v>
      </c>
      <c r="G15697" s="16" t="n">
        <v>264.48</v>
      </c>
      <c r="I15697" s="1" t="str">
        <f aca="false">INDEX(Products!$C$2:$C$51,MATCH(C15697,Products!$A$2:$A$51,0))</f>
        <v>Sports &amp; Fitness</v>
      </c>
      <c r="J15697" s="1" t="str">
        <f aca="false">INDEX(Orders!$E$2:$E$8001,MATCH(B15697,Orders!$A$2:$A$8001,0))</f>
        <v>Delivered</v>
      </c>
      <c r="K15697" s="1" t="str">
        <f aca="false">LEFT(INDEX(Orders!$C$2:$C$8001,MATCH(B15697,Orders!$A$2:$A$8001,0)),7)</f>
        <v>2024-06</v>
      </c>
    </row>
    <row r="15698" customFormat="false" ht="15" hidden="false" customHeight="true" outlineLevel="0" collapsed="false">
      <c r="A15698" s="1" t="s">
        <v>26168</v>
      </c>
      <c r="B15698" s="1" t="s">
        <v>10116</v>
      </c>
      <c r="C15698" s="1" t="s">
        <v>1977</v>
      </c>
      <c r="D15698" s="1" t="n">
        <v>1</v>
      </c>
      <c r="E15698" s="16" t="n">
        <v>2386.05</v>
      </c>
      <c r="F15698" s="17" t="n">
        <v>0.05</v>
      </c>
      <c r="G15698" s="16" t="n">
        <v>2266.75</v>
      </c>
      <c r="I15698" s="1" t="str">
        <f aca="false">INDEX(Products!$C$2:$C$51,MATCH(C15698,Products!$A$2:$A$51,0))</f>
        <v>Beauty &amp; Personal Care</v>
      </c>
      <c r="J15698" s="1" t="str">
        <f aca="false">INDEX(Orders!$E$2:$E$8001,MATCH(B15698,Orders!$A$2:$A$8001,0))</f>
        <v>Delivered</v>
      </c>
      <c r="K15698" s="1" t="str">
        <f aca="false">LEFT(INDEX(Orders!$C$2:$C$8001,MATCH(B15698,Orders!$A$2:$A$8001,0)),7)</f>
        <v>2024-06</v>
      </c>
    </row>
    <row r="15699" customFormat="false" ht="15" hidden="false" customHeight="true" outlineLevel="0" collapsed="false">
      <c r="A15699" s="1" t="s">
        <v>26169</v>
      </c>
      <c r="B15699" s="1" t="s">
        <v>10116</v>
      </c>
      <c r="C15699" s="1" t="s">
        <v>1930</v>
      </c>
      <c r="D15699" s="1" t="n">
        <v>1</v>
      </c>
      <c r="E15699" s="16" t="n">
        <v>2398.35</v>
      </c>
      <c r="F15699" s="17" t="n">
        <v>0</v>
      </c>
      <c r="G15699" s="16" t="n">
        <v>2398.35</v>
      </c>
      <c r="I15699" s="1" t="str">
        <f aca="false">INDEX(Products!$C$2:$C$51,MATCH(C15699,Products!$A$2:$A$51,0))</f>
        <v>Electronics</v>
      </c>
      <c r="J15699" s="1" t="str">
        <f aca="false">INDEX(Orders!$E$2:$E$8001,MATCH(B15699,Orders!$A$2:$A$8001,0))</f>
        <v>Delivered</v>
      </c>
      <c r="K15699" s="1" t="str">
        <f aca="false">LEFT(INDEX(Orders!$C$2:$C$8001,MATCH(B15699,Orders!$A$2:$A$8001,0)),7)</f>
        <v>2024-06</v>
      </c>
    </row>
    <row r="15700" customFormat="false" ht="15" hidden="false" customHeight="true" outlineLevel="0" collapsed="false">
      <c r="A15700" s="1" t="s">
        <v>26170</v>
      </c>
      <c r="B15700" s="1" t="s">
        <v>10116</v>
      </c>
      <c r="C15700" s="1" t="s">
        <v>2006</v>
      </c>
      <c r="D15700" s="1" t="n">
        <v>2</v>
      </c>
      <c r="E15700" s="16" t="n">
        <v>482.17</v>
      </c>
      <c r="F15700" s="17" t="n">
        <v>0.2</v>
      </c>
      <c r="G15700" s="16" t="n">
        <v>771.47</v>
      </c>
      <c r="I15700" s="1" t="str">
        <f aca="false">INDEX(Products!$C$2:$C$51,MATCH(C15700,Products!$A$2:$A$51,0))</f>
        <v>Books &amp; Stationery</v>
      </c>
      <c r="J15700" s="1" t="str">
        <f aca="false">INDEX(Orders!$E$2:$E$8001,MATCH(B15700,Orders!$A$2:$A$8001,0))</f>
        <v>Delivered</v>
      </c>
      <c r="K15700" s="1" t="str">
        <f aca="false">LEFT(INDEX(Orders!$C$2:$C$8001,MATCH(B15700,Orders!$A$2:$A$8001,0)),7)</f>
        <v>2024-06</v>
      </c>
    </row>
    <row r="15701" customFormat="false" ht="15" hidden="false" customHeight="true" outlineLevel="0" collapsed="false">
      <c r="A15701" s="1" t="s">
        <v>26171</v>
      </c>
      <c r="B15701" s="1" t="s">
        <v>10117</v>
      </c>
      <c r="C15701" s="1" t="s">
        <v>2006</v>
      </c>
      <c r="D15701" s="1" t="n">
        <v>1</v>
      </c>
      <c r="E15701" s="16" t="n">
        <v>482.17</v>
      </c>
      <c r="F15701" s="17" t="n">
        <v>0.15</v>
      </c>
      <c r="G15701" s="16" t="n">
        <v>409.84</v>
      </c>
      <c r="I15701" s="1" t="str">
        <f aca="false">INDEX(Products!$C$2:$C$51,MATCH(C15701,Products!$A$2:$A$51,0))</f>
        <v>Books &amp; Stationery</v>
      </c>
      <c r="J15701" s="1" t="str">
        <f aca="false">INDEX(Orders!$E$2:$E$8001,MATCH(B15701,Orders!$A$2:$A$8001,0))</f>
        <v>Delivered</v>
      </c>
      <c r="K15701" s="1" t="str">
        <f aca="false">LEFT(INDEX(Orders!$C$2:$C$8001,MATCH(B15701,Orders!$A$2:$A$8001,0)),7)</f>
        <v>2025-01</v>
      </c>
    </row>
    <row r="15702" customFormat="false" ht="15" hidden="false" customHeight="true" outlineLevel="0" collapsed="false">
      <c r="A15702" s="1" t="s">
        <v>26172</v>
      </c>
      <c r="B15702" s="1" t="s">
        <v>10118</v>
      </c>
      <c r="C15702" s="1" t="s">
        <v>1969</v>
      </c>
      <c r="D15702" s="1" t="n">
        <v>1</v>
      </c>
      <c r="E15702" s="16" t="n">
        <v>9171.98</v>
      </c>
      <c r="F15702" s="17" t="n">
        <v>0.05</v>
      </c>
      <c r="G15702" s="16" t="n">
        <v>8713.38</v>
      </c>
      <c r="I15702" s="1" t="str">
        <f aca="false">INDEX(Products!$C$2:$C$51,MATCH(C15702,Products!$A$2:$A$51,0))</f>
        <v>Home &amp; Kitchen</v>
      </c>
      <c r="J15702" s="1" t="str">
        <f aca="false">INDEX(Orders!$E$2:$E$8001,MATCH(B15702,Orders!$A$2:$A$8001,0))</f>
        <v>Delivered</v>
      </c>
      <c r="K15702" s="1" t="str">
        <f aca="false">LEFT(INDEX(Orders!$C$2:$C$8001,MATCH(B15702,Orders!$A$2:$A$8001,0)),7)</f>
        <v>2024-10</v>
      </c>
    </row>
    <row r="15703" customFormat="false" ht="15" hidden="false" customHeight="true" outlineLevel="0" collapsed="false">
      <c r="A15703" s="1" t="s">
        <v>26173</v>
      </c>
      <c r="B15703" s="1" t="s">
        <v>10118</v>
      </c>
      <c r="C15703" s="1" t="s">
        <v>1940</v>
      </c>
      <c r="D15703" s="1" t="n">
        <v>3</v>
      </c>
      <c r="E15703" s="16" t="n">
        <v>2374.52</v>
      </c>
      <c r="F15703" s="17" t="n">
        <v>0</v>
      </c>
      <c r="G15703" s="16" t="n">
        <v>7123.56</v>
      </c>
      <c r="I15703" s="1" t="str">
        <f aca="false">INDEX(Products!$C$2:$C$51,MATCH(C15703,Products!$A$2:$A$51,0))</f>
        <v>Fashion</v>
      </c>
      <c r="J15703" s="1" t="str">
        <f aca="false">INDEX(Orders!$E$2:$E$8001,MATCH(B15703,Orders!$A$2:$A$8001,0))</f>
        <v>Delivered</v>
      </c>
      <c r="K15703" s="1" t="str">
        <f aca="false">LEFT(INDEX(Orders!$C$2:$C$8001,MATCH(B15703,Orders!$A$2:$A$8001,0)),7)</f>
        <v>2024-10</v>
      </c>
    </row>
    <row r="15704" customFormat="false" ht="15" hidden="false" customHeight="true" outlineLevel="0" collapsed="false">
      <c r="A15704" s="1" t="s">
        <v>26174</v>
      </c>
      <c r="B15704" s="1" t="s">
        <v>10118</v>
      </c>
      <c r="C15704" s="1" t="s">
        <v>2007</v>
      </c>
      <c r="D15704" s="1" t="n">
        <v>2</v>
      </c>
      <c r="E15704" s="16" t="n">
        <v>750.27</v>
      </c>
      <c r="F15704" s="17" t="n">
        <v>0</v>
      </c>
      <c r="G15704" s="16" t="n">
        <v>1500.54</v>
      </c>
      <c r="I15704" s="1" t="str">
        <f aca="false">INDEX(Products!$C$2:$C$51,MATCH(C15704,Products!$A$2:$A$51,0))</f>
        <v>Books &amp; Stationery</v>
      </c>
      <c r="J15704" s="1" t="str">
        <f aca="false">INDEX(Orders!$E$2:$E$8001,MATCH(B15704,Orders!$A$2:$A$8001,0))</f>
        <v>Delivered</v>
      </c>
      <c r="K15704" s="1" t="str">
        <f aca="false">LEFT(INDEX(Orders!$C$2:$C$8001,MATCH(B15704,Orders!$A$2:$A$8001,0)),7)</f>
        <v>2024-10</v>
      </c>
    </row>
    <row r="15705" customFormat="false" ht="15" hidden="false" customHeight="true" outlineLevel="0" collapsed="false">
      <c r="A15705" s="1" t="s">
        <v>26175</v>
      </c>
      <c r="B15705" s="1" t="s">
        <v>10119</v>
      </c>
      <c r="C15705" s="1" t="s">
        <v>1976</v>
      </c>
      <c r="D15705" s="1" t="n">
        <v>1</v>
      </c>
      <c r="E15705" s="16" t="n">
        <v>1603.35</v>
      </c>
      <c r="F15705" s="17" t="n">
        <v>0</v>
      </c>
      <c r="G15705" s="16" t="n">
        <v>1603.35</v>
      </c>
      <c r="I15705" s="1" t="str">
        <f aca="false">INDEX(Products!$C$2:$C$51,MATCH(C15705,Products!$A$2:$A$51,0))</f>
        <v>Beauty &amp; Personal Care</v>
      </c>
      <c r="J15705" s="1" t="str">
        <f aca="false">INDEX(Orders!$E$2:$E$8001,MATCH(B15705,Orders!$A$2:$A$8001,0))</f>
        <v>Delivered</v>
      </c>
      <c r="K15705" s="1" t="str">
        <f aca="false">LEFT(INDEX(Orders!$C$2:$C$8001,MATCH(B15705,Orders!$A$2:$A$8001,0)),7)</f>
        <v>2025-06</v>
      </c>
    </row>
    <row r="15706" customFormat="false" ht="15" hidden="false" customHeight="true" outlineLevel="0" collapsed="false">
      <c r="A15706" s="1" t="s">
        <v>26176</v>
      </c>
      <c r="B15706" s="1" t="s">
        <v>10119</v>
      </c>
      <c r="C15706" s="1" t="s">
        <v>1957</v>
      </c>
      <c r="D15706" s="1" t="n">
        <v>1</v>
      </c>
      <c r="E15706" s="16" t="n">
        <v>1469.28</v>
      </c>
      <c r="F15706" s="17" t="n">
        <v>0</v>
      </c>
      <c r="G15706" s="16" t="n">
        <v>1469.28</v>
      </c>
      <c r="I15706" s="1" t="str">
        <f aca="false">INDEX(Products!$C$2:$C$51,MATCH(C15706,Products!$A$2:$A$51,0))</f>
        <v>Home &amp; Kitchen</v>
      </c>
      <c r="J15706" s="1" t="str">
        <f aca="false">INDEX(Orders!$E$2:$E$8001,MATCH(B15706,Orders!$A$2:$A$8001,0))</f>
        <v>Delivered</v>
      </c>
      <c r="K15706" s="1" t="str">
        <f aca="false">LEFT(INDEX(Orders!$C$2:$C$8001,MATCH(B15706,Orders!$A$2:$A$8001,0)),7)</f>
        <v>2025-06</v>
      </c>
    </row>
    <row r="15707" customFormat="false" ht="15" hidden="false" customHeight="true" outlineLevel="0" collapsed="false">
      <c r="A15707" s="1" t="s">
        <v>26177</v>
      </c>
      <c r="B15707" s="1" t="s">
        <v>10120</v>
      </c>
      <c r="C15707" s="1" t="s">
        <v>2000</v>
      </c>
      <c r="D15707" s="1" t="n">
        <v>1</v>
      </c>
      <c r="E15707" s="16" t="n">
        <v>425.08</v>
      </c>
      <c r="F15707" s="17" t="n">
        <v>0.2</v>
      </c>
      <c r="G15707" s="16" t="n">
        <v>340.06</v>
      </c>
      <c r="I15707" s="1" t="str">
        <f aca="false">INDEX(Products!$C$2:$C$51,MATCH(C15707,Products!$A$2:$A$51,0))</f>
        <v>Books &amp; Stationery</v>
      </c>
      <c r="J15707" s="1" t="str">
        <f aca="false">INDEX(Orders!$E$2:$E$8001,MATCH(B15707,Orders!$A$2:$A$8001,0))</f>
        <v>Delivered</v>
      </c>
      <c r="K15707" s="1" t="str">
        <f aca="false">LEFT(INDEX(Orders!$C$2:$C$8001,MATCH(B15707,Orders!$A$2:$A$8001,0)),7)</f>
        <v>2025-02</v>
      </c>
    </row>
    <row r="15708" customFormat="false" ht="15" hidden="false" customHeight="true" outlineLevel="0" collapsed="false">
      <c r="A15708" s="1" t="s">
        <v>26178</v>
      </c>
      <c r="B15708" s="1" t="s">
        <v>10121</v>
      </c>
      <c r="C15708" s="1" t="s">
        <v>1984</v>
      </c>
      <c r="D15708" s="1" t="n">
        <v>2</v>
      </c>
      <c r="E15708" s="16" t="n">
        <v>1134.82</v>
      </c>
      <c r="F15708" s="17" t="n">
        <v>0</v>
      </c>
      <c r="G15708" s="16" t="n">
        <v>2269.64</v>
      </c>
      <c r="I15708" s="1" t="str">
        <f aca="false">INDEX(Products!$C$2:$C$51,MATCH(C15708,Products!$A$2:$A$51,0))</f>
        <v>Beauty &amp; Personal Care</v>
      </c>
      <c r="J15708" s="1" t="str">
        <f aca="false">INDEX(Orders!$E$2:$E$8001,MATCH(B15708,Orders!$A$2:$A$8001,0))</f>
        <v>Delivered</v>
      </c>
      <c r="K15708" s="1" t="str">
        <f aca="false">LEFT(INDEX(Orders!$C$2:$C$8001,MATCH(B15708,Orders!$A$2:$A$8001,0)),7)</f>
        <v>2025-12</v>
      </c>
    </row>
    <row r="15709" customFormat="false" ht="15" hidden="false" customHeight="true" outlineLevel="0" collapsed="false">
      <c r="A15709" s="1" t="s">
        <v>26179</v>
      </c>
      <c r="B15709" s="1" t="s">
        <v>10121</v>
      </c>
      <c r="C15709" s="1" t="s">
        <v>1990</v>
      </c>
      <c r="D15709" s="1" t="n">
        <v>1</v>
      </c>
      <c r="E15709" s="16" t="n">
        <v>5311.32</v>
      </c>
      <c r="F15709" s="17" t="n">
        <v>0</v>
      </c>
      <c r="G15709" s="16" t="n">
        <v>5311.32</v>
      </c>
      <c r="I15709" s="1" t="str">
        <f aca="false">INDEX(Products!$C$2:$C$51,MATCH(C15709,Products!$A$2:$A$51,0))</f>
        <v>Sports &amp; Fitness</v>
      </c>
      <c r="J15709" s="1" t="str">
        <f aca="false">INDEX(Orders!$E$2:$E$8001,MATCH(B15709,Orders!$A$2:$A$8001,0))</f>
        <v>Delivered</v>
      </c>
      <c r="K15709" s="1" t="str">
        <f aca="false">LEFT(INDEX(Orders!$C$2:$C$8001,MATCH(B15709,Orders!$A$2:$A$8001,0)),7)</f>
        <v>2025-12</v>
      </c>
    </row>
    <row r="15710" customFormat="false" ht="15" hidden="false" customHeight="true" outlineLevel="0" collapsed="false">
      <c r="A15710" s="1" t="s">
        <v>26180</v>
      </c>
      <c r="B15710" s="1" t="s">
        <v>10121</v>
      </c>
      <c r="C15710" s="1" t="s">
        <v>1979</v>
      </c>
      <c r="D15710" s="1" t="n">
        <v>1</v>
      </c>
      <c r="E15710" s="16" t="n">
        <v>623</v>
      </c>
      <c r="F15710" s="17" t="n">
        <v>0</v>
      </c>
      <c r="G15710" s="16" t="n">
        <v>623</v>
      </c>
      <c r="I15710" s="1" t="str">
        <f aca="false">INDEX(Products!$C$2:$C$51,MATCH(C15710,Products!$A$2:$A$51,0))</f>
        <v>Beauty &amp; Personal Care</v>
      </c>
      <c r="J15710" s="1" t="str">
        <f aca="false">INDEX(Orders!$E$2:$E$8001,MATCH(B15710,Orders!$A$2:$A$8001,0))</f>
        <v>Delivered</v>
      </c>
      <c r="K15710" s="1" t="str">
        <f aca="false">LEFT(INDEX(Orders!$C$2:$C$8001,MATCH(B15710,Orders!$A$2:$A$8001,0)),7)</f>
        <v>2025-12</v>
      </c>
    </row>
    <row r="15711" customFormat="false" ht="15" hidden="false" customHeight="true" outlineLevel="0" collapsed="false">
      <c r="A15711" s="1" t="s">
        <v>26181</v>
      </c>
      <c r="B15711" s="1" t="s">
        <v>10122</v>
      </c>
      <c r="C15711" s="1" t="s">
        <v>1990</v>
      </c>
      <c r="D15711" s="1" t="n">
        <v>1</v>
      </c>
      <c r="E15711" s="16" t="n">
        <v>5311.32</v>
      </c>
      <c r="F15711" s="17" t="n">
        <v>0</v>
      </c>
      <c r="G15711" s="16" t="n">
        <v>5311.32</v>
      </c>
      <c r="I15711" s="1" t="str">
        <f aca="false">INDEX(Products!$C$2:$C$51,MATCH(C15711,Products!$A$2:$A$51,0))</f>
        <v>Sports &amp; Fitness</v>
      </c>
      <c r="J15711" s="1" t="str">
        <f aca="false">INDEX(Orders!$E$2:$E$8001,MATCH(B15711,Orders!$A$2:$A$8001,0))</f>
        <v>Delivered</v>
      </c>
      <c r="K15711" s="1" t="str">
        <f aca="false">LEFT(INDEX(Orders!$C$2:$C$8001,MATCH(B15711,Orders!$A$2:$A$8001,0)),7)</f>
        <v>2024-12</v>
      </c>
    </row>
    <row r="15712" customFormat="false" ht="15" hidden="false" customHeight="true" outlineLevel="0" collapsed="false">
      <c r="A15712" s="1" t="s">
        <v>26182</v>
      </c>
      <c r="B15712" s="1" t="s">
        <v>10122</v>
      </c>
      <c r="C15712" s="1" t="s">
        <v>1997</v>
      </c>
      <c r="D15712" s="1" t="n">
        <v>1</v>
      </c>
      <c r="E15712" s="16" t="n">
        <v>311.15</v>
      </c>
      <c r="F15712" s="17" t="n">
        <v>0.1</v>
      </c>
      <c r="G15712" s="16" t="n">
        <v>280.03</v>
      </c>
      <c r="I15712" s="1" t="str">
        <f aca="false">INDEX(Products!$C$2:$C$51,MATCH(C15712,Products!$A$2:$A$51,0))</f>
        <v>Sports &amp; Fitness</v>
      </c>
      <c r="J15712" s="1" t="str">
        <f aca="false">INDEX(Orders!$E$2:$E$8001,MATCH(B15712,Orders!$A$2:$A$8001,0))</f>
        <v>Delivered</v>
      </c>
      <c r="K15712" s="1" t="str">
        <f aca="false">LEFT(INDEX(Orders!$C$2:$C$8001,MATCH(B15712,Orders!$A$2:$A$8001,0)),7)</f>
        <v>2024-12</v>
      </c>
    </row>
    <row r="15713" customFormat="false" ht="15" hidden="false" customHeight="true" outlineLevel="0" collapsed="false">
      <c r="A15713" s="1" t="s">
        <v>26183</v>
      </c>
      <c r="B15713" s="1" t="s">
        <v>10123</v>
      </c>
      <c r="C15713" s="1" t="s">
        <v>1997</v>
      </c>
      <c r="D15713" s="1" t="n">
        <v>1</v>
      </c>
      <c r="E15713" s="16" t="n">
        <v>311.15</v>
      </c>
      <c r="F15713" s="17" t="n">
        <v>0.1</v>
      </c>
      <c r="G15713" s="16" t="n">
        <v>280.03</v>
      </c>
      <c r="I15713" s="1" t="str">
        <f aca="false">INDEX(Products!$C$2:$C$51,MATCH(C15713,Products!$A$2:$A$51,0))</f>
        <v>Sports &amp; Fitness</v>
      </c>
      <c r="J15713" s="1" t="str">
        <f aca="false">INDEX(Orders!$E$2:$E$8001,MATCH(B15713,Orders!$A$2:$A$8001,0))</f>
        <v>Delivered</v>
      </c>
      <c r="K15713" s="1" t="str">
        <f aca="false">LEFT(INDEX(Orders!$C$2:$C$8001,MATCH(B15713,Orders!$A$2:$A$8001,0)),7)</f>
        <v>2025-02</v>
      </c>
    </row>
    <row r="15714" customFormat="false" ht="15" hidden="false" customHeight="true" outlineLevel="0" collapsed="false">
      <c r="A15714" s="1" t="s">
        <v>26184</v>
      </c>
      <c r="B15714" s="1" t="s">
        <v>10123</v>
      </c>
      <c r="C15714" s="1" t="s">
        <v>1990</v>
      </c>
      <c r="D15714" s="1" t="n">
        <v>3</v>
      </c>
      <c r="E15714" s="16" t="n">
        <v>5311.32</v>
      </c>
      <c r="F15714" s="17" t="n">
        <v>0.2</v>
      </c>
      <c r="G15714" s="16" t="n">
        <v>12747.17</v>
      </c>
      <c r="I15714" s="1" t="str">
        <f aca="false">INDEX(Products!$C$2:$C$51,MATCH(C15714,Products!$A$2:$A$51,0))</f>
        <v>Sports &amp; Fitness</v>
      </c>
      <c r="J15714" s="1" t="str">
        <f aca="false">INDEX(Orders!$E$2:$E$8001,MATCH(B15714,Orders!$A$2:$A$8001,0))</f>
        <v>Delivered</v>
      </c>
      <c r="K15714" s="1" t="str">
        <f aca="false">LEFT(INDEX(Orders!$C$2:$C$8001,MATCH(B15714,Orders!$A$2:$A$8001,0)),7)</f>
        <v>2025-02</v>
      </c>
    </row>
    <row r="15715" customFormat="false" ht="15" hidden="false" customHeight="true" outlineLevel="0" collapsed="false">
      <c r="A15715" s="1" t="s">
        <v>26185</v>
      </c>
      <c r="B15715" s="1" t="s">
        <v>10124</v>
      </c>
      <c r="C15715" s="1" t="s">
        <v>1941</v>
      </c>
      <c r="D15715" s="1" t="n">
        <v>1</v>
      </c>
      <c r="E15715" s="16" t="n">
        <v>2757.65</v>
      </c>
      <c r="F15715" s="17" t="n">
        <v>0</v>
      </c>
      <c r="G15715" s="16" t="n">
        <v>2757.65</v>
      </c>
      <c r="I15715" s="1" t="str">
        <f aca="false">INDEX(Products!$C$2:$C$51,MATCH(C15715,Products!$A$2:$A$51,0))</f>
        <v>Fashion</v>
      </c>
      <c r="J15715" s="1" t="str">
        <f aca="false">INDEX(Orders!$E$2:$E$8001,MATCH(B15715,Orders!$A$2:$A$8001,0))</f>
        <v>Delivered</v>
      </c>
      <c r="K15715" s="1" t="str">
        <f aca="false">LEFT(INDEX(Orders!$C$2:$C$8001,MATCH(B15715,Orders!$A$2:$A$8001,0)),7)</f>
        <v>2025-11</v>
      </c>
    </row>
    <row r="15716" customFormat="false" ht="15" hidden="false" customHeight="true" outlineLevel="0" collapsed="false">
      <c r="A15716" s="1" t="s">
        <v>26186</v>
      </c>
      <c r="B15716" s="1" t="s">
        <v>10124</v>
      </c>
      <c r="C15716" s="1" t="s">
        <v>1975</v>
      </c>
      <c r="D15716" s="1" t="n">
        <v>1</v>
      </c>
      <c r="E15716" s="16" t="n">
        <v>862.99</v>
      </c>
      <c r="F15716" s="17" t="n">
        <v>0.15</v>
      </c>
      <c r="G15716" s="16" t="n">
        <v>733.54</v>
      </c>
      <c r="I15716" s="1" t="str">
        <f aca="false">INDEX(Products!$C$2:$C$51,MATCH(C15716,Products!$A$2:$A$51,0))</f>
        <v>Beauty &amp; Personal Care</v>
      </c>
      <c r="J15716" s="1" t="str">
        <f aca="false">INDEX(Orders!$E$2:$E$8001,MATCH(B15716,Orders!$A$2:$A$8001,0))</f>
        <v>Delivered</v>
      </c>
      <c r="K15716" s="1" t="str">
        <f aca="false">LEFT(INDEX(Orders!$C$2:$C$8001,MATCH(B15716,Orders!$A$2:$A$8001,0)),7)</f>
        <v>2025-11</v>
      </c>
    </row>
    <row r="15717" customFormat="false" ht="15" hidden="false" customHeight="true" outlineLevel="0" collapsed="false">
      <c r="A15717" s="1" t="s">
        <v>26187</v>
      </c>
      <c r="B15717" s="1" t="s">
        <v>10124</v>
      </c>
      <c r="C15717" s="1" t="s">
        <v>2007</v>
      </c>
      <c r="D15717" s="1" t="n">
        <v>1</v>
      </c>
      <c r="E15717" s="16" t="n">
        <v>750.27</v>
      </c>
      <c r="F15717" s="17" t="n">
        <v>0.1</v>
      </c>
      <c r="G15717" s="16" t="n">
        <v>675.24</v>
      </c>
      <c r="I15717" s="1" t="str">
        <f aca="false">INDEX(Products!$C$2:$C$51,MATCH(C15717,Products!$A$2:$A$51,0))</f>
        <v>Books &amp; Stationery</v>
      </c>
      <c r="J15717" s="1" t="str">
        <f aca="false">INDEX(Orders!$E$2:$E$8001,MATCH(B15717,Orders!$A$2:$A$8001,0))</f>
        <v>Delivered</v>
      </c>
      <c r="K15717" s="1" t="str">
        <f aca="false">LEFT(INDEX(Orders!$C$2:$C$8001,MATCH(B15717,Orders!$A$2:$A$8001,0)),7)</f>
        <v>2025-11</v>
      </c>
    </row>
    <row r="15718" customFormat="false" ht="15" hidden="false" customHeight="true" outlineLevel="0" collapsed="false">
      <c r="A15718" s="1" t="s">
        <v>26188</v>
      </c>
      <c r="B15718" s="1" t="s">
        <v>10124</v>
      </c>
      <c r="C15718" s="1" t="s">
        <v>1973</v>
      </c>
      <c r="D15718" s="1" t="n">
        <v>1</v>
      </c>
      <c r="E15718" s="16" t="n">
        <v>1158.24</v>
      </c>
      <c r="F15718" s="17" t="n">
        <v>0.05</v>
      </c>
      <c r="G15718" s="16" t="n">
        <v>1100.33</v>
      </c>
      <c r="I15718" s="1" t="str">
        <f aca="false">INDEX(Products!$C$2:$C$51,MATCH(C15718,Products!$A$2:$A$51,0))</f>
        <v>Home &amp; Kitchen</v>
      </c>
      <c r="J15718" s="1" t="str">
        <f aca="false">INDEX(Orders!$E$2:$E$8001,MATCH(B15718,Orders!$A$2:$A$8001,0))</f>
        <v>Delivered</v>
      </c>
      <c r="K15718" s="1" t="str">
        <f aca="false">LEFT(INDEX(Orders!$C$2:$C$8001,MATCH(B15718,Orders!$A$2:$A$8001,0)),7)</f>
        <v>2025-11</v>
      </c>
    </row>
    <row r="15719" customFormat="false" ht="15" hidden="false" customHeight="true" outlineLevel="0" collapsed="false">
      <c r="A15719" s="1" t="s">
        <v>26189</v>
      </c>
      <c r="B15719" s="1" t="s">
        <v>10124</v>
      </c>
      <c r="C15719" s="1" t="s">
        <v>1930</v>
      </c>
      <c r="D15719" s="1" t="n">
        <v>1</v>
      </c>
      <c r="E15719" s="16" t="n">
        <v>2398.35</v>
      </c>
      <c r="F15719" s="17" t="n">
        <v>0.05</v>
      </c>
      <c r="G15719" s="16" t="n">
        <v>2278.43</v>
      </c>
      <c r="I15719" s="1" t="str">
        <f aca="false">INDEX(Products!$C$2:$C$51,MATCH(C15719,Products!$A$2:$A$51,0))</f>
        <v>Electronics</v>
      </c>
      <c r="J15719" s="1" t="str">
        <f aca="false">INDEX(Orders!$E$2:$E$8001,MATCH(B15719,Orders!$A$2:$A$8001,0))</f>
        <v>Delivered</v>
      </c>
      <c r="K15719" s="1" t="str">
        <f aca="false">LEFT(INDEX(Orders!$C$2:$C$8001,MATCH(B15719,Orders!$A$2:$A$8001,0)),7)</f>
        <v>2025-11</v>
      </c>
    </row>
    <row r="15720" customFormat="false" ht="15" hidden="false" customHeight="true" outlineLevel="0" collapsed="false">
      <c r="A15720" s="1" t="s">
        <v>26190</v>
      </c>
      <c r="B15720" s="1" t="s">
        <v>10125</v>
      </c>
      <c r="C15720" s="1" t="s">
        <v>2006</v>
      </c>
      <c r="D15720" s="1" t="n">
        <v>1</v>
      </c>
      <c r="E15720" s="16" t="n">
        <v>482.17</v>
      </c>
      <c r="F15720" s="17" t="n">
        <v>0.15</v>
      </c>
      <c r="G15720" s="16" t="n">
        <v>409.84</v>
      </c>
      <c r="I15720" s="1" t="str">
        <f aca="false">INDEX(Products!$C$2:$C$51,MATCH(C15720,Products!$A$2:$A$51,0))</f>
        <v>Books &amp; Stationery</v>
      </c>
      <c r="J15720" s="1" t="str">
        <f aca="false">INDEX(Orders!$E$2:$E$8001,MATCH(B15720,Orders!$A$2:$A$8001,0))</f>
        <v>Delivered</v>
      </c>
      <c r="K15720" s="1" t="str">
        <f aca="false">LEFT(INDEX(Orders!$C$2:$C$8001,MATCH(B15720,Orders!$A$2:$A$8001,0)),7)</f>
        <v>2025-01</v>
      </c>
    </row>
    <row r="15721" customFormat="false" ht="15" hidden="false" customHeight="true" outlineLevel="0" collapsed="false">
      <c r="A15721" s="1" t="s">
        <v>26191</v>
      </c>
      <c r="B15721" s="1" t="s">
        <v>10125</v>
      </c>
      <c r="C15721" s="1" t="s">
        <v>1975</v>
      </c>
      <c r="D15721" s="1" t="n">
        <v>1</v>
      </c>
      <c r="E15721" s="16" t="n">
        <v>862.99</v>
      </c>
      <c r="F15721" s="17" t="n">
        <v>0.2</v>
      </c>
      <c r="G15721" s="16" t="n">
        <v>690.39</v>
      </c>
      <c r="I15721" s="1" t="str">
        <f aca="false">INDEX(Products!$C$2:$C$51,MATCH(C15721,Products!$A$2:$A$51,0))</f>
        <v>Beauty &amp; Personal Care</v>
      </c>
      <c r="J15721" s="1" t="str">
        <f aca="false">INDEX(Orders!$E$2:$E$8001,MATCH(B15721,Orders!$A$2:$A$8001,0))</f>
        <v>Delivered</v>
      </c>
      <c r="K15721" s="1" t="str">
        <f aca="false">LEFT(INDEX(Orders!$C$2:$C$8001,MATCH(B15721,Orders!$A$2:$A$8001,0)),7)</f>
        <v>2025-01</v>
      </c>
    </row>
    <row r="15722" customFormat="false" ht="15" hidden="false" customHeight="true" outlineLevel="0" collapsed="false">
      <c r="A15722" s="1" t="s">
        <v>26192</v>
      </c>
      <c r="B15722" s="1" t="s">
        <v>10125</v>
      </c>
      <c r="C15722" s="1" t="s">
        <v>1959</v>
      </c>
      <c r="D15722" s="1" t="n">
        <v>1</v>
      </c>
      <c r="E15722" s="16" t="n">
        <v>2142.79</v>
      </c>
      <c r="F15722" s="17" t="n">
        <v>0.05</v>
      </c>
      <c r="G15722" s="16" t="n">
        <v>2035.65</v>
      </c>
      <c r="I15722" s="1" t="str">
        <f aca="false">INDEX(Products!$C$2:$C$51,MATCH(C15722,Products!$A$2:$A$51,0))</f>
        <v>Home &amp; Kitchen</v>
      </c>
      <c r="J15722" s="1" t="str">
        <f aca="false">INDEX(Orders!$E$2:$E$8001,MATCH(B15722,Orders!$A$2:$A$8001,0))</f>
        <v>Delivered</v>
      </c>
      <c r="K15722" s="1" t="str">
        <f aca="false">LEFT(INDEX(Orders!$C$2:$C$8001,MATCH(B15722,Orders!$A$2:$A$8001,0)),7)</f>
        <v>2025-01</v>
      </c>
    </row>
    <row r="15723" customFormat="false" ht="15" hidden="false" customHeight="true" outlineLevel="0" collapsed="false">
      <c r="A15723" s="1" t="s">
        <v>26193</v>
      </c>
      <c r="B15723" s="1" t="s">
        <v>10126</v>
      </c>
      <c r="C15723" s="1" t="s">
        <v>1930</v>
      </c>
      <c r="D15723" s="1" t="n">
        <v>1</v>
      </c>
      <c r="E15723" s="16" t="n">
        <v>2398.35</v>
      </c>
      <c r="F15723" s="17" t="n">
        <v>0</v>
      </c>
      <c r="G15723" s="16" t="n">
        <v>2398.35</v>
      </c>
      <c r="I15723" s="1" t="str">
        <f aca="false">INDEX(Products!$C$2:$C$51,MATCH(C15723,Products!$A$2:$A$51,0))</f>
        <v>Electronics</v>
      </c>
      <c r="J15723" s="1" t="str">
        <f aca="false">INDEX(Orders!$E$2:$E$8001,MATCH(B15723,Orders!$A$2:$A$8001,0))</f>
        <v>Delivered</v>
      </c>
      <c r="K15723" s="1" t="str">
        <f aca="false">LEFT(INDEX(Orders!$C$2:$C$8001,MATCH(B15723,Orders!$A$2:$A$8001,0)),7)</f>
        <v>2025-09</v>
      </c>
    </row>
    <row r="15724" customFormat="false" ht="15" hidden="false" customHeight="true" outlineLevel="0" collapsed="false">
      <c r="A15724" s="1" t="s">
        <v>26194</v>
      </c>
      <c r="B15724" s="1" t="s">
        <v>10127</v>
      </c>
      <c r="C15724" s="1" t="s">
        <v>1990</v>
      </c>
      <c r="D15724" s="1" t="n">
        <v>1</v>
      </c>
      <c r="E15724" s="16" t="n">
        <v>5311.32</v>
      </c>
      <c r="F15724" s="17" t="n">
        <v>0.1</v>
      </c>
      <c r="G15724" s="16" t="n">
        <v>4780.19</v>
      </c>
      <c r="I15724" s="1" t="str">
        <f aca="false">INDEX(Products!$C$2:$C$51,MATCH(C15724,Products!$A$2:$A$51,0))</f>
        <v>Sports &amp; Fitness</v>
      </c>
      <c r="J15724" s="1" t="str">
        <f aca="false">INDEX(Orders!$E$2:$E$8001,MATCH(B15724,Orders!$A$2:$A$8001,0))</f>
        <v>Delivered</v>
      </c>
      <c r="K15724" s="1" t="str">
        <f aca="false">LEFT(INDEX(Orders!$C$2:$C$8001,MATCH(B15724,Orders!$A$2:$A$8001,0)),7)</f>
        <v>2024-09</v>
      </c>
    </row>
    <row r="15725" customFormat="false" ht="15" hidden="false" customHeight="true" outlineLevel="0" collapsed="false">
      <c r="A15725" s="1" t="s">
        <v>26195</v>
      </c>
      <c r="B15725" s="1" t="s">
        <v>10127</v>
      </c>
      <c r="C15725" s="1" t="s">
        <v>2006</v>
      </c>
      <c r="D15725" s="1" t="n">
        <v>1</v>
      </c>
      <c r="E15725" s="16" t="n">
        <v>482.17</v>
      </c>
      <c r="F15725" s="17" t="n">
        <v>0.05</v>
      </c>
      <c r="G15725" s="16" t="n">
        <v>458.06</v>
      </c>
      <c r="I15725" s="1" t="str">
        <f aca="false">INDEX(Products!$C$2:$C$51,MATCH(C15725,Products!$A$2:$A$51,0))</f>
        <v>Books &amp; Stationery</v>
      </c>
      <c r="J15725" s="1" t="str">
        <f aca="false">INDEX(Orders!$E$2:$E$8001,MATCH(B15725,Orders!$A$2:$A$8001,0))</f>
        <v>Delivered</v>
      </c>
      <c r="K15725" s="1" t="str">
        <f aca="false">LEFT(INDEX(Orders!$C$2:$C$8001,MATCH(B15725,Orders!$A$2:$A$8001,0)),7)</f>
        <v>2024-09</v>
      </c>
    </row>
    <row r="15726" customFormat="false" ht="15" hidden="false" customHeight="true" outlineLevel="0" collapsed="false">
      <c r="A15726" s="1" t="s">
        <v>26196</v>
      </c>
      <c r="B15726" s="1" t="s">
        <v>10127</v>
      </c>
      <c r="C15726" s="1" t="s">
        <v>2000</v>
      </c>
      <c r="D15726" s="1" t="n">
        <v>1</v>
      </c>
      <c r="E15726" s="16" t="n">
        <v>425.08</v>
      </c>
      <c r="F15726" s="17" t="n">
        <v>0</v>
      </c>
      <c r="G15726" s="16" t="n">
        <v>425.08</v>
      </c>
      <c r="I15726" s="1" t="str">
        <f aca="false">INDEX(Products!$C$2:$C$51,MATCH(C15726,Products!$A$2:$A$51,0))</f>
        <v>Books &amp; Stationery</v>
      </c>
      <c r="J15726" s="1" t="str">
        <f aca="false">INDEX(Orders!$E$2:$E$8001,MATCH(B15726,Orders!$A$2:$A$8001,0))</f>
        <v>Delivered</v>
      </c>
      <c r="K15726" s="1" t="str">
        <f aca="false">LEFT(INDEX(Orders!$C$2:$C$8001,MATCH(B15726,Orders!$A$2:$A$8001,0)),7)</f>
        <v>2024-09</v>
      </c>
    </row>
    <row r="15727" customFormat="false" ht="15" hidden="false" customHeight="true" outlineLevel="0" collapsed="false">
      <c r="A15727" s="1" t="s">
        <v>26197</v>
      </c>
      <c r="B15727" s="1" t="s">
        <v>10127</v>
      </c>
      <c r="C15727" s="1" t="s">
        <v>1953</v>
      </c>
      <c r="D15727" s="1" t="n">
        <v>1</v>
      </c>
      <c r="E15727" s="16" t="n">
        <v>4914.12</v>
      </c>
      <c r="F15727" s="17" t="n">
        <v>0.05</v>
      </c>
      <c r="G15727" s="16" t="n">
        <v>4668.41</v>
      </c>
      <c r="I15727" s="1" t="str">
        <f aca="false">INDEX(Products!$C$2:$C$51,MATCH(C15727,Products!$A$2:$A$51,0))</f>
        <v>Fashion</v>
      </c>
      <c r="J15727" s="1" t="str">
        <f aca="false">INDEX(Orders!$E$2:$E$8001,MATCH(B15727,Orders!$A$2:$A$8001,0))</f>
        <v>Delivered</v>
      </c>
      <c r="K15727" s="1" t="str">
        <f aca="false">LEFT(INDEX(Orders!$C$2:$C$8001,MATCH(B15727,Orders!$A$2:$A$8001,0)),7)</f>
        <v>2024-09</v>
      </c>
    </row>
    <row r="15728" customFormat="false" ht="15" hidden="false" customHeight="true" outlineLevel="0" collapsed="false">
      <c r="A15728" s="1" t="s">
        <v>26198</v>
      </c>
      <c r="B15728" s="1" t="s">
        <v>10128</v>
      </c>
      <c r="C15728" s="1" t="s">
        <v>2006</v>
      </c>
      <c r="D15728" s="1" t="n">
        <v>2</v>
      </c>
      <c r="E15728" s="16" t="n">
        <v>482.17</v>
      </c>
      <c r="F15728" s="17" t="n">
        <v>0</v>
      </c>
      <c r="G15728" s="16" t="n">
        <v>964.34</v>
      </c>
      <c r="I15728" s="1" t="str">
        <f aca="false">INDEX(Products!$C$2:$C$51,MATCH(C15728,Products!$A$2:$A$51,0))</f>
        <v>Books &amp; Stationery</v>
      </c>
      <c r="J15728" s="1" t="str">
        <f aca="false">INDEX(Orders!$E$2:$E$8001,MATCH(B15728,Orders!$A$2:$A$8001,0))</f>
        <v>Delivered</v>
      </c>
      <c r="K15728" s="1" t="str">
        <f aca="false">LEFT(INDEX(Orders!$C$2:$C$8001,MATCH(B15728,Orders!$A$2:$A$8001,0)),7)</f>
        <v>2025-10</v>
      </c>
    </row>
    <row r="15729" customFormat="false" ht="15" hidden="false" customHeight="true" outlineLevel="0" collapsed="false">
      <c r="A15729" s="1" t="s">
        <v>26199</v>
      </c>
      <c r="B15729" s="1" t="s">
        <v>10129</v>
      </c>
      <c r="C15729" s="1" t="s">
        <v>1961</v>
      </c>
      <c r="D15729" s="1" t="n">
        <v>1</v>
      </c>
      <c r="E15729" s="16" t="n">
        <v>3493.68</v>
      </c>
      <c r="F15729" s="17" t="n">
        <v>0.2</v>
      </c>
      <c r="G15729" s="16" t="n">
        <v>2794.94</v>
      </c>
      <c r="I15729" s="1" t="str">
        <f aca="false">INDEX(Products!$C$2:$C$51,MATCH(C15729,Products!$A$2:$A$51,0))</f>
        <v>Home &amp; Kitchen</v>
      </c>
      <c r="J15729" s="1" t="str">
        <f aca="false">INDEX(Orders!$E$2:$E$8001,MATCH(B15729,Orders!$A$2:$A$8001,0))</f>
        <v>Delivered</v>
      </c>
      <c r="K15729" s="1" t="str">
        <f aca="false">LEFT(INDEX(Orders!$C$2:$C$8001,MATCH(B15729,Orders!$A$2:$A$8001,0)),7)</f>
        <v>2025-10</v>
      </c>
    </row>
    <row r="15730" customFormat="false" ht="15" hidden="false" customHeight="true" outlineLevel="0" collapsed="false">
      <c r="A15730" s="1" t="s">
        <v>26200</v>
      </c>
      <c r="B15730" s="1" t="s">
        <v>10129</v>
      </c>
      <c r="C15730" s="1" t="s">
        <v>1930</v>
      </c>
      <c r="D15730" s="1" t="n">
        <v>1</v>
      </c>
      <c r="E15730" s="16" t="n">
        <v>2398.35</v>
      </c>
      <c r="F15730" s="17" t="n">
        <v>0.1</v>
      </c>
      <c r="G15730" s="16" t="n">
        <v>2158.52</v>
      </c>
      <c r="I15730" s="1" t="str">
        <f aca="false">INDEX(Products!$C$2:$C$51,MATCH(C15730,Products!$A$2:$A$51,0))</f>
        <v>Electronics</v>
      </c>
      <c r="J15730" s="1" t="str">
        <f aca="false">INDEX(Orders!$E$2:$E$8001,MATCH(B15730,Orders!$A$2:$A$8001,0))</f>
        <v>Delivered</v>
      </c>
      <c r="K15730" s="1" t="str">
        <f aca="false">LEFT(INDEX(Orders!$C$2:$C$8001,MATCH(B15730,Orders!$A$2:$A$8001,0)),7)</f>
        <v>2025-10</v>
      </c>
    </row>
    <row r="15731" customFormat="false" ht="15" hidden="false" customHeight="true" outlineLevel="0" collapsed="false">
      <c r="A15731" s="1" t="s">
        <v>26201</v>
      </c>
      <c r="B15731" s="1" t="s">
        <v>10130</v>
      </c>
      <c r="C15731" s="1" t="s">
        <v>1937</v>
      </c>
      <c r="D15731" s="1" t="n">
        <v>2</v>
      </c>
      <c r="E15731" s="16" t="n">
        <v>1364.75</v>
      </c>
      <c r="F15731" s="17" t="n">
        <v>0.05</v>
      </c>
      <c r="G15731" s="16" t="n">
        <v>2593.02</v>
      </c>
      <c r="I15731" s="1" t="str">
        <f aca="false">INDEX(Products!$C$2:$C$51,MATCH(C15731,Products!$A$2:$A$51,0))</f>
        <v>Fashion</v>
      </c>
      <c r="J15731" s="1" t="str">
        <f aca="false">INDEX(Orders!$E$2:$E$8001,MATCH(B15731,Orders!$A$2:$A$8001,0))</f>
        <v>Returned</v>
      </c>
      <c r="K15731" s="1" t="str">
        <f aca="false">LEFT(INDEX(Orders!$C$2:$C$8001,MATCH(B15731,Orders!$A$2:$A$8001,0)),7)</f>
        <v>2025-04</v>
      </c>
    </row>
    <row r="15732" customFormat="false" ht="15" hidden="false" customHeight="true" outlineLevel="0" collapsed="false">
      <c r="A15732" s="1" t="s">
        <v>26202</v>
      </c>
      <c r="B15732" s="1" t="s">
        <v>10131</v>
      </c>
      <c r="C15732" s="1" t="s">
        <v>1931</v>
      </c>
      <c r="D15732" s="1" t="n">
        <v>1</v>
      </c>
      <c r="E15732" s="16" t="n">
        <v>1111.28</v>
      </c>
      <c r="F15732" s="17" t="n">
        <v>0</v>
      </c>
      <c r="G15732" s="16" t="n">
        <v>1111.28</v>
      </c>
      <c r="I15732" s="1" t="str">
        <f aca="false">INDEX(Products!$C$2:$C$51,MATCH(C15732,Products!$A$2:$A$51,0))</f>
        <v>Electronics</v>
      </c>
      <c r="J15732" s="1" t="str">
        <f aca="false">INDEX(Orders!$E$2:$E$8001,MATCH(B15732,Orders!$A$2:$A$8001,0))</f>
        <v>Delivered</v>
      </c>
      <c r="K15732" s="1" t="str">
        <f aca="false">LEFT(INDEX(Orders!$C$2:$C$8001,MATCH(B15732,Orders!$A$2:$A$8001,0)),7)</f>
        <v>2024-01</v>
      </c>
    </row>
    <row r="15733" customFormat="false" ht="15" hidden="false" customHeight="true" outlineLevel="0" collapsed="false">
      <c r="A15733" s="1" t="s">
        <v>26203</v>
      </c>
      <c r="B15733" s="1" t="s">
        <v>10131</v>
      </c>
      <c r="C15733" s="1" t="s">
        <v>2007</v>
      </c>
      <c r="D15733" s="1" t="n">
        <v>1</v>
      </c>
      <c r="E15733" s="16" t="n">
        <v>750.27</v>
      </c>
      <c r="F15733" s="17" t="n">
        <v>0.05</v>
      </c>
      <c r="G15733" s="16" t="n">
        <v>712.76</v>
      </c>
      <c r="I15733" s="1" t="str">
        <f aca="false">INDEX(Products!$C$2:$C$51,MATCH(C15733,Products!$A$2:$A$51,0))</f>
        <v>Books &amp; Stationery</v>
      </c>
      <c r="J15733" s="1" t="str">
        <f aca="false">INDEX(Orders!$E$2:$E$8001,MATCH(B15733,Orders!$A$2:$A$8001,0))</f>
        <v>Delivered</v>
      </c>
      <c r="K15733" s="1" t="str">
        <f aca="false">LEFT(INDEX(Orders!$C$2:$C$8001,MATCH(B15733,Orders!$A$2:$A$8001,0)),7)</f>
        <v>2024-01</v>
      </c>
    </row>
    <row r="15734" customFormat="false" ht="15" hidden="false" customHeight="true" outlineLevel="0" collapsed="false">
      <c r="A15734" s="1" t="s">
        <v>26204</v>
      </c>
      <c r="B15734" s="1" t="s">
        <v>10132</v>
      </c>
      <c r="C15734" s="1" t="s">
        <v>2007</v>
      </c>
      <c r="D15734" s="1" t="n">
        <v>1</v>
      </c>
      <c r="E15734" s="16" t="n">
        <v>750.27</v>
      </c>
      <c r="F15734" s="17" t="n">
        <v>0</v>
      </c>
      <c r="G15734" s="16" t="n">
        <v>750.27</v>
      </c>
      <c r="I15734" s="1" t="str">
        <f aca="false">INDEX(Products!$C$2:$C$51,MATCH(C15734,Products!$A$2:$A$51,0))</f>
        <v>Books &amp; Stationery</v>
      </c>
      <c r="J15734" s="1" t="str">
        <f aca="false">INDEX(Orders!$E$2:$E$8001,MATCH(B15734,Orders!$A$2:$A$8001,0))</f>
        <v>Delivered</v>
      </c>
      <c r="K15734" s="1" t="str">
        <f aca="false">LEFT(INDEX(Orders!$C$2:$C$8001,MATCH(B15734,Orders!$A$2:$A$8001,0)),7)</f>
        <v>2024-06</v>
      </c>
    </row>
    <row r="15735" customFormat="false" ht="15" hidden="false" customHeight="true" outlineLevel="0" collapsed="false">
      <c r="A15735" s="1" t="s">
        <v>26205</v>
      </c>
      <c r="B15735" s="1" t="s">
        <v>10132</v>
      </c>
      <c r="C15735" s="1" t="s">
        <v>1975</v>
      </c>
      <c r="D15735" s="1" t="n">
        <v>1</v>
      </c>
      <c r="E15735" s="16" t="n">
        <v>862.99</v>
      </c>
      <c r="F15735" s="17" t="n">
        <v>0</v>
      </c>
      <c r="G15735" s="16" t="n">
        <v>862.99</v>
      </c>
      <c r="I15735" s="1" t="str">
        <f aca="false">INDEX(Products!$C$2:$C$51,MATCH(C15735,Products!$A$2:$A$51,0))</f>
        <v>Beauty &amp; Personal Care</v>
      </c>
      <c r="J15735" s="1" t="str">
        <f aca="false">INDEX(Orders!$E$2:$E$8001,MATCH(B15735,Orders!$A$2:$A$8001,0))</f>
        <v>Delivered</v>
      </c>
      <c r="K15735" s="1" t="str">
        <f aca="false">LEFT(INDEX(Orders!$C$2:$C$8001,MATCH(B15735,Orders!$A$2:$A$8001,0)),7)</f>
        <v>2024-06</v>
      </c>
    </row>
    <row r="15736" customFormat="false" ht="15" hidden="false" customHeight="true" outlineLevel="0" collapsed="false">
      <c r="A15736" s="1" t="s">
        <v>26206</v>
      </c>
      <c r="B15736" s="1" t="s">
        <v>10133</v>
      </c>
      <c r="C15736" s="1" t="s">
        <v>1976</v>
      </c>
      <c r="D15736" s="1" t="n">
        <v>1</v>
      </c>
      <c r="E15736" s="16" t="n">
        <v>1603.35</v>
      </c>
      <c r="F15736" s="17" t="n">
        <v>0</v>
      </c>
      <c r="G15736" s="16" t="n">
        <v>1603.35</v>
      </c>
      <c r="I15736" s="1" t="str">
        <f aca="false">INDEX(Products!$C$2:$C$51,MATCH(C15736,Products!$A$2:$A$51,0))</f>
        <v>Beauty &amp; Personal Care</v>
      </c>
      <c r="J15736" s="1" t="str">
        <f aca="false">INDEX(Orders!$E$2:$E$8001,MATCH(B15736,Orders!$A$2:$A$8001,0))</f>
        <v>Delivered</v>
      </c>
      <c r="K15736" s="1" t="str">
        <f aca="false">LEFT(INDEX(Orders!$C$2:$C$8001,MATCH(B15736,Orders!$A$2:$A$8001,0)),7)</f>
        <v>2025-04</v>
      </c>
    </row>
    <row r="15737" customFormat="false" ht="15" hidden="false" customHeight="true" outlineLevel="0" collapsed="false">
      <c r="A15737" s="1" t="s">
        <v>26207</v>
      </c>
      <c r="B15737" s="1" t="s">
        <v>10134</v>
      </c>
      <c r="C15737" s="1" t="s">
        <v>1949</v>
      </c>
      <c r="D15737" s="1" t="n">
        <v>1</v>
      </c>
      <c r="E15737" s="16" t="n">
        <v>4185.64</v>
      </c>
      <c r="F15737" s="17" t="n">
        <v>0</v>
      </c>
      <c r="G15737" s="16" t="n">
        <v>4185.64</v>
      </c>
      <c r="I15737" s="1" t="str">
        <f aca="false">INDEX(Products!$C$2:$C$51,MATCH(C15737,Products!$A$2:$A$51,0))</f>
        <v>Fashion</v>
      </c>
      <c r="J15737" s="1" t="str">
        <f aca="false">INDEX(Orders!$E$2:$E$8001,MATCH(B15737,Orders!$A$2:$A$8001,0))</f>
        <v>Delivered</v>
      </c>
      <c r="K15737" s="1" t="str">
        <f aca="false">LEFT(INDEX(Orders!$C$2:$C$8001,MATCH(B15737,Orders!$A$2:$A$8001,0)),7)</f>
        <v>2025-07</v>
      </c>
    </row>
    <row r="15738" customFormat="false" ht="15" hidden="false" customHeight="true" outlineLevel="0" collapsed="false">
      <c r="A15738" s="1" t="s">
        <v>26208</v>
      </c>
      <c r="B15738" s="1" t="s">
        <v>10135</v>
      </c>
      <c r="C15738" s="1" t="s">
        <v>1990</v>
      </c>
      <c r="D15738" s="1" t="n">
        <v>1</v>
      </c>
      <c r="E15738" s="16" t="n">
        <v>5311.32</v>
      </c>
      <c r="F15738" s="17" t="n">
        <v>0</v>
      </c>
      <c r="G15738" s="16" t="n">
        <v>5311.32</v>
      </c>
      <c r="I15738" s="1" t="str">
        <f aca="false">INDEX(Products!$C$2:$C$51,MATCH(C15738,Products!$A$2:$A$51,0))</f>
        <v>Sports &amp; Fitness</v>
      </c>
      <c r="J15738" s="1" t="str">
        <f aca="false">INDEX(Orders!$E$2:$E$8001,MATCH(B15738,Orders!$A$2:$A$8001,0))</f>
        <v>Delivered</v>
      </c>
      <c r="K15738" s="1" t="str">
        <f aca="false">LEFT(INDEX(Orders!$C$2:$C$8001,MATCH(B15738,Orders!$A$2:$A$8001,0)),7)</f>
        <v>2025-04</v>
      </c>
    </row>
    <row r="15739" customFormat="false" ht="15" hidden="false" customHeight="true" outlineLevel="0" collapsed="false">
      <c r="A15739" s="1" t="s">
        <v>26209</v>
      </c>
      <c r="B15739" s="1" t="s">
        <v>10136</v>
      </c>
      <c r="C15739" s="1" t="s">
        <v>1924</v>
      </c>
      <c r="D15739" s="1" t="n">
        <v>1</v>
      </c>
      <c r="E15739" s="16" t="n">
        <v>1971</v>
      </c>
      <c r="F15739" s="17" t="n">
        <v>0</v>
      </c>
      <c r="G15739" s="16" t="n">
        <v>1971</v>
      </c>
      <c r="I15739" s="1" t="str">
        <f aca="false">INDEX(Products!$C$2:$C$51,MATCH(C15739,Products!$A$2:$A$51,0))</f>
        <v>Electronics</v>
      </c>
      <c r="J15739" s="1" t="str">
        <f aca="false">INDEX(Orders!$E$2:$E$8001,MATCH(B15739,Orders!$A$2:$A$8001,0))</f>
        <v>Delivered</v>
      </c>
      <c r="K15739" s="1" t="str">
        <f aca="false">LEFT(INDEX(Orders!$C$2:$C$8001,MATCH(B15739,Orders!$A$2:$A$8001,0)),7)</f>
        <v>2024-04</v>
      </c>
    </row>
    <row r="15740" customFormat="false" ht="15" hidden="false" customHeight="true" outlineLevel="0" collapsed="false">
      <c r="A15740" s="1" t="s">
        <v>26210</v>
      </c>
      <c r="B15740" s="1" t="s">
        <v>10136</v>
      </c>
      <c r="C15740" s="1" t="s">
        <v>1979</v>
      </c>
      <c r="D15740" s="1" t="n">
        <v>2</v>
      </c>
      <c r="E15740" s="16" t="n">
        <v>623</v>
      </c>
      <c r="F15740" s="17" t="n">
        <v>0</v>
      </c>
      <c r="G15740" s="16" t="n">
        <v>1246</v>
      </c>
      <c r="I15740" s="1" t="str">
        <f aca="false">INDEX(Products!$C$2:$C$51,MATCH(C15740,Products!$A$2:$A$51,0))</f>
        <v>Beauty &amp; Personal Care</v>
      </c>
      <c r="J15740" s="1" t="str">
        <f aca="false">INDEX(Orders!$E$2:$E$8001,MATCH(B15740,Orders!$A$2:$A$8001,0))</f>
        <v>Delivered</v>
      </c>
      <c r="K15740" s="1" t="str">
        <f aca="false">LEFT(INDEX(Orders!$C$2:$C$8001,MATCH(B15740,Orders!$A$2:$A$8001,0)),7)</f>
        <v>2024-04</v>
      </c>
    </row>
    <row r="15741" customFormat="false" ht="15" hidden="false" customHeight="true" outlineLevel="0" collapsed="false">
      <c r="A15741" s="1" t="s">
        <v>26211</v>
      </c>
      <c r="B15741" s="1" t="s">
        <v>10136</v>
      </c>
      <c r="C15741" s="1" t="s">
        <v>1990</v>
      </c>
      <c r="D15741" s="1" t="n">
        <v>1</v>
      </c>
      <c r="E15741" s="16" t="n">
        <v>5311.32</v>
      </c>
      <c r="F15741" s="17" t="n">
        <v>0.05</v>
      </c>
      <c r="G15741" s="16" t="n">
        <v>5045.75</v>
      </c>
      <c r="I15741" s="1" t="str">
        <f aca="false">INDEX(Products!$C$2:$C$51,MATCH(C15741,Products!$A$2:$A$51,0))</f>
        <v>Sports &amp; Fitness</v>
      </c>
      <c r="J15741" s="1" t="str">
        <f aca="false">INDEX(Orders!$E$2:$E$8001,MATCH(B15741,Orders!$A$2:$A$8001,0))</f>
        <v>Delivered</v>
      </c>
      <c r="K15741" s="1" t="str">
        <f aca="false">LEFT(INDEX(Orders!$C$2:$C$8001,MATCH(B15741,Orders!$A$2:$A$8001,0)),7)</f>
        <v>2024-04</v>
      </c>
    </row>
    <row r="15742" customFormat="false" ht="15" hidden="false" customHeight="true" outlineLevel="0" collapsed="false">
      <c r="A15742" s="1" t="s">
        <v>26212</v>
      </c>
      <c r="B15742" s="1" t="s">
        <v>10136</v>
      </c>
      <c r="C15742" s="1" t="s">
        <v>1997</v>
      </c>
      <c r="D15742" s="1" t="n">
        <v>1</v>
      </c>
      <c r="E15742" s="16" t="n">
        <v>311.15</v>
      </c>
      <c r="F15742" s="17" t="n">
        <v>0</v>
      </c>
      <c r="G15742" s="16" t="n">
        <v>311.15</v>
      </c>
      <c r="I15742" s="1" t="str">
        <f aca="false">INDEX(Products!$C$2:$C$51,MATCH(C15742,Products!$A$2:$A$51,0))</f>
        <v>Sports &amp; Fitness</v>
      </c>
      <c r="J15742" s="1" t="str">
        <f aca="false">INDEX(Orders!$E$2:$E$8001,MATCH(B15742,Orders!$A$2:$A$8001,0))</f>
        <v>Delivered</v>
      </c>
      <c r="K15742" s="1" t="str">
        <f aca="false">LEFT(INDEX(Orders!$C$2:$C$8001,MATCH(B15742,Orders!$A$2:$A$8001,0)),7)</f>
        <v>2024-04</v>
      </c>
    </row>
    <row r="15743" customFormat="false" ht="15" hidden="false" customHeight="true" outlineLevel="0" collapsed="false">
      <c r="A15743" s="1" t="s">
        <v>26213</v>
      </c>
      <c r="B15743" s="1" t="s">
        <v>10137</v>
      </c>
      <c r="C15743" s="1" t="s">
        <v>2007</v>
      </c>
      <c r="D15743" s="1" t="n">
        <v>1</v>
      </c>
      <c r="E15743" s="16" t="n">
        <v>750.27</v>
      </c>
      <c r="F15743" s="17" t="n">
        <v>0.1</v>
      </c>
      <c r="G15743" s="16" t="n">
        <v>675.24</v>
      </c>
      <c r="I15743" s="1" t="str">
        <f aca="false">INDEX(Products!$C$2:$C$51,MATCH(C15743,Products!$A$2:$A$51,0))</f>
        <v>Books &amp; Stationery</v>
      </c>
      <c r="J15743" s="1" t="str">
        <f aca="false">INDEX(Orders!$E$2:$E$8001,MATCH(B15743,Orders!$A$2:$A$8001,0))</f>
        <v>Delivered</v>
      </c>
      <c r="K15743" s="1" t="str">
        <f aca="false">LEFT(INDEX(Orders!$C$2:$C$8001,MATCH(B15743,Orders!$A$2:$A$8001,0)),7)</f>
        <v>2025-07</v>
      </c>
    </row>
    <row r="15744" customFormat="false" ht="15" hidden="false" customHeight="true" outlineLevel="0" collapsed="false">
      <c r="A15744" s="1" t="s">
        <v>26214</v>
      </c>
      <c r="B15744" s="1" t="s">
        <v>10137</v>
      </c>
      <c r="C15744" s="1" t="s">
        <v>1940</v>
      </c>
      <c r="D15744" s="1" t="n">
        <v>1</v>
      </c>
      <c r="E15744" s="16" t="n">
        <v>2374.52</v>
      </c>
      <c r="F15744" s="17" t="n">
        <v>0.2</v>
      </c>
      <c r="G15744" s="16" t="n">
        <v>1899.62</v>
      </c>
      <c r="I15744" s="1" t="str">
        <f aca="false">INDEX(Products!$C$2:$C$51,MATCH(C15744,Products!$A$2:$A$51,0))</f>
        <v>Fashion</v>
      </c>
      <c r="J15744" s="1" t="str">
        <f aca="false">INDEX(Orders!$E$2:$E$8001,MATCH(B15744,Orders!$A$2:$A$8001,0))</f>
        <v>Delivered</v>
      </c>
      <c r="K15744" s="1" t="str">
        <f aca="false">LEFT(INDEX(Orders!$C$2:$C$8001,MATCH(B15744,Orders!$A$2:$A$8001,0)),7)</f>
        <v>2025-07</v>
      </c>
    </row>
    <row r="15745" customFormat="false" ht="15" hidden="false" customHeight="true" outlineLevel="0" collapsed="false">
      <c r="A15745" s="1" t="s">
        <v>26215</v>
      </c>
      <c r="B15745" s="1" t="s">
        <v>10137</v>
      </c>
      <c r="C15745" s="1" t="s">
        <v>1930</v>
      </c>
      <c r="D15745" s="1" t="n">
        <v>1</v>
      </c>
      <c r="E15745" s="16" t="n">
        <v>2398.35</v>
      </c>
      <c r="F15745" s="17" t="n">
        <v>0</v>
      </c>
      <c r="G15745" s="16" t="n">
        <v>2398.35</v>
      </c>
      <c r="I15745" s="1" t="str">
        <f aca="false">INDEX(Products!$C$2:$C$51,MATCH(C15745,Products!$A$2:$A$51,0))</f>
        <v>Electronics</v>
      </c>
      <c r="J15745" s="1" t="str">
        <f aca="false">INDEX(Orders!$E$2:$E$8001,MATCH(B15745,Orders!$A$2:$A$8001,0))</f>
        <v>Delivered</v>
      </c>
      <c r="K15745" s="1" t="str">
        <f aca="false">LEFT(INDEX(Orders!$C$2:$C$8001,MATCH(B15745,Orders!$A$2:$A$8001,0)),7)</f>
        <v>2025-07</v>
      </c>
    </row>
    <row r="15746" customFormat="false" ht="15" hidden="false" customHeight="true" outlineLevel="0" collapsed="false">
      <c r="A15746" s="1" t="s">
        <v>26216</v>
      </c>
      <c r="B15746" s="1" t="s">
        <v>10138</v>
      </c>
      <c r="C15746" s="1" t="s">
        <v>1975</v>
      </c>
      <c r="D15746" s="1" t="n">
        <v>2</v>
      </c>
      <c r="E15746" s="16" t="n">
        <v>862.99</v>
      </c>
      <c r="F15746" s="17" t="n">
        <v>0.05</v>
      </c>
      <c r="G15746" s="16" t="n">
        <v>1639.68</v>
      </c>
      <c r="I15746" s="1" t="str">
        <f aca="false">INDEX(Products!$C$2:$C$51,MATCH(C15746,Products!$A$2:$A$51,0))</f>
        <v>Beauty &amp; Personal Care</v>
      </c>
      <c r="J15746" s="1" t="str">
        <f aca="false">INDEX(Orders!$E$2:$E$8001,MATCH(B15746,Orders!$A$2:$A$8001,0))</f>
        <v>Delivered</v>
      </c>
      <c r="K15746" s="1" t="str">
        <f aca="false">LEFT(INDEX(Orders!$C$2:$C$8001,MATCH(B15746,Orders!$A$2:$A$8001,0)),7)</f>
        <v>2025-09</v>
      </c>
    </row>
    <row r="15747" customFormat="false" ht="15" hidden="false" customHeight="true" outlineLevel="0" collapsed="false">
      <c r="A15747" s="1" t="s">
        <v>26217</v>
      </c>
      <c r="B15747" s="1" t="s">
        <v>10138</v>
      </c>
      <c r="C15747" s="1" t="s">
        <v>1940</v>
      </c>
      <c r="D15747" s="1" t="n">
        <v>2</v>
      </c>
      <c r="E15747" s="16" t="n">
        <v>2374.52</v>
      </c>
      <c r="F15747" s="17" t="n">
        <v>0.1</v>
      </c>
      <c r="G15747" s="16" t="n">
        <v>4274.14</v>
      </c>
      <c r="I15747" s="1" t="str">
        <f aca="false">INDEX(Products!$C$2:$C$51,MATCH(C15747,Products!$A$2:$A$51,0))</f>
        <v>Fashion</v>
      </c>
      <c r="J15747" s="1" t="str">
        <f aca="false">INDEX(Orders!$E$2:$E$8001,MATCH(B15747,Orders!$A$2:$A$8001,0))</f>
        <v>Delivered</v>
      </c>
      <c r="K15747" s="1" t="str">
        <f aca="false">LEFT(INDEX(Orders!$C$2:$C$8001,MATCH(B15747,Orders!$A$2:$A$8001,0)),7)</f>
        <v>2025-09</v>
      </c>
    </row>
    <row r="15748" customFormat="false" ht="15" hidden="false" customHeight="true" outlineLevel="0" collapsed="false">
      <c r="A15748" s="1" t="s">
        <v>26218</v>
      </c>
      <c r="B15748" s="1" t="s">
        <v>10139</v>
      </c>
      <c r="C15748" s="1" t="s">
        <v>1957</v>
      </c>
      <c r="D15748" s="1" t="n">
        <v>1</v>
      </c>
      <c r="E15748" s="16" t="n">
        <v>1469.28</v>
      </c>
      <c r="F15748" s="17" t="n">
        <v>0</v>
      </c>
      <c r="G15748" s="16" t="n">
        <v>1469.28</v>
      </c>
      <c r="I15748" s="1" t="str">
        <f aca="false">INDEX(Products!$C$2:$C$51,MATCH(C15748,Products!$A$2:$A$51,0))</f>
        <v>Home &amp; Kitchen</v>
      </c>
      <c r="J15748" s="1" t="str">
        <f aca="false">INDEX(Orders!$E$2:$E$8001,MATCH(B15748,Orders!$A$2:$A$8001,0))</f>
        <v>Delivered</v>
      </c>
      <c r="K15748" s="1" t="str">
        <f aca="false">LEFT(INDEX(Orders!$C$2:$C$8001,MATCH(B15748,Orders!$A$2:$A$8001,0)),7)</f>
        <v>2025-04</v>
      </c>
    </row>
    <row r="15749" customFormat="false" ht="15" hidden="false" customHeight="true" outlineLevel="0" collapsed="false">
      <c r="A15749" s="1" t="s">
        <v>26219</v>
      </c>
      <c r="B15749" s="1" t="s">
        <v>10140</v>
      </c>
      <c r="C15749" s="1" t="s">
        <v>1941</v>
      </c>
      <c r="D15749" s="1" t="n">
        <v>1</v>
      </c>
      <c r="E15749" s="16" t="n">
        <v>2757.65</v>
      </c>
      <c r="F15749" s="17" t="n">
        <v>0</v>
      </c>
      <c r="G15749" s="16" t="n">
        <v>2757.65</v>
      </c>
      <c r="I15749" s="1" t="str">
        <f aca="false">INDEX(Products!$C$2:$C$51,MATCH(C15749,Products!$A$2:$A$51,0))</f>
        <v>Fashion</v>
      </c>
      <c r="J15749" s="1" t="str">
        <f aca="false">INDEX(Orders!$E$2:$E$8001,MATCH(B15749,Orders!$A$2:$A$8001,0))</f>
        <v>Delivered</v>
      </c>
      <c r="K15749" s="1" t="str">
        <f aca="false">LEFT(INDEX(Orders!$C$2:$C$8001,MATCH(B15749,Orders!$A$2:$A$8001,0)),7)</f>
        <v>2025-09</v>
      </c>
    </row>
    <row r="15750" customFormat="false" ht="15" hidden="false" customHeight="true" outlineLevel="0" collapsed="false">
      <c r="A15750" s="1" t="s">
        <v>26220</v>
      </c>
      <c r="B15750" s="1" t="s">
        <v>10140</v>
      </c>
      <c r="C15750" s="1" t="s">
        <v>2006</v>
      </c>
      <c r="D15750" s="1" t="n">
        <v>1</v>
      </c>
      <c r="E15750" s="16" t="n">
        <v>482.17</v>
      </c>
      <c r="F15750" s="17" t="n">
        <v>0</v>
      </c>
      <c r="G15750" s="16" t="n">
        <v>482.17</v>
      </c>
      <c r="I15750" s="1" t="str">
        <f aca="false">INDEX(Products!$C$2:$C$51,MATCH(C15750,Products!$A$2:$A$51,0))</f>
        <v>Books &amp; Stationery</v>
      </c>
      <c r="J15750" s="1" t="str">
        <f aca="false">INDEX(Orders!$E$2:$E$8001,MATCH(B15750,Orders!$A$2:$A$8001,0))</f>
        <v>Delivered</v>
      </c>
      <c r="K15750" s="1" t="str">
        <f aca="false">LEFT(INDEX(Orders!$C$2:$C$8001,MATCH(B15750,Orders!$A$2:$A$8001,0)),7)</f>
        <v>2025-09</v>
      </c>
    </row>
    <row r="15751" customFormat="false" ht="15" hidden="false" customHeight="true" outlineLevel="0" collapsed="false">
      <c r="A15751" s="1" t="s">
        <v>26221</v>
      </c>
      <c r="B15751" s="1" t="s">
        <v>10141</v>
      </c>
      <c r="C15751" s="1" t="s">
        <v>1976</v>
      </c>
      <c r="D15751" s="1" t="n">
        <v>1</v>
      </c>
      <c r="E15751" s="16" t="n">
        <v>1603.35</v>
      </c>
      <c r="F15751" s="17" t="n">
        <v>0.05</v>
      </c>
      <c r="G15751" s="16" t="n">
        <v>1523.18</v>
      </c>
      <c r="I15751" s="1" t="str">
        <f aca="false">INDEX(Products!$C$2:$C$51,MATCH(C15751,Products!$A$2:$A$51,0))</f>
        <v>Beauty &amp; Personal Care</v>
      </c>
      <c r="J15751" s="1" t="str">
        <f aca="false">INDEX(Orders!$E$2:$E$8001,MATCH(B15751,Orders!$A$2:$A$8001,0))</f>
        <v>Delivered</v>
      </c>
      <c r="K15751" s="1" t="str">
        <f aca="false">LEFT(INDEX(Orders!$C$2:$C$8001,MATCH(B15751,Orders!$A$2:$A$8001,0)),7)</f>
        <v>2025-09</v>
      </c>
    </row>
    <row r="15752" customFormat="false" ht="15" hidden="false" customHeight="true" outlineLevel="0" collapsed="false">
      <c r="A15752" s="1" t="s">
        <v>26222</v>
      </c>
      <c r="B15752" s="1" t="s">
        <v>10141</v>
      </c>
      <c r="C15752" s="1" t="s">
        <v>1979</v>
      </c>
      <c r="D15752" s="1" t="n">
        <v>1</v>
      </c>
      <c r="E15752" s="16" t="n">
        <v>623</v>
      </c>
      <c r="F15752" s="17" t="n">
        <v>0.05</v>
      </c>
      <c r="G15752" s="16" t="n">
        <v>591.85</v>
      </c>
      <c r="I15752" s="1" t="str">
        <f aca="false">INDEX(Products!$C$2:$C$51,MATCH(C15752,Products!$A$2:$A$51,0))</f>
        <v>Beauty &amp; Personal Care</v>
      </c>
      <c r="J15752" s="1" t="str">
        <f aca="false">INDEX(Orders!$E$2:$E$8001,MATCH(B15752,Orders!$A$2:$A$8001,0))</f>
        <v>Delivered</v>
      </c>
      <c r="K15752" s="1" t="str">
        <f aca="false">LEFT(INDEX(Orders!$C$2:$C$8001,MATCH(B15752,Orders!$A$2:$A$8001,0)),7)</f>
        <v>2025-09</v>
      </c>
    </row>
    <row r="15753" customFormat="false" ht="15" hidden="false" customHeight="true" outlineLevel="0" collapsed="false">
      <c r="A15753" s="1" t="s">
        <v>26223</v>
      </c>
      <c r="B15753" s="1" t="s">
        <v>10142</v>
      </c>
      <c r="C15753" s="1" t="s">
        <v>1997</v>
      </c>
      <c r="D15753" s="1" t="n">
        <v>2</v>
      </c>
      <c r="E15753" s="16" t="n">
        <v>311.15</v>
      </c>
      <c r="F15753" s="17" t="n">
        <v>0</v>
      </c>
      <c r="G15753" s="16" t="n">
        <v>622.3</v>
      </c>
      <c r="I15753" s="1" t="str">
        <f aca="false">INDEX(Products!$C$2:$C$51,MATCH(C15753,Products!$A$2:$A$51,0))</f>
        <v>Sports &amp; Fitness</v>
      </c>
      <c r="J15753" s="1" t="str">
        <f aca="false">INDEX(Orders!$E$2:$E$8001,MATCH(B15753,Orders!$A$2:$A$8001,0))</f>
        <v>Delivered</v>
      </c>
      <c r="K15753" s="1" t="str">
        <f aca="false">LEFT(INDEX(Orders!$C$2:$C$8001,MATCH(B15753,Orders!$A$2:$A$8001,0)),7)</f>
        <v>2025-07</v>
      </c>
    </row>
    <row r="15754" customFormat="false" ht="15" hidden="false" customHeight="true" outlineLevel="0" collapsed="false">
      <c r="A15754" s="1" t="s">
        <v>26224</v>
      </c>
      <c r="B15754" s="1" t="s">
        <v>10142</v>
      </c>
      <c r="C15754" s="1" t="s">
        <v>2007</v>
      </c>
      <c r="D15754" s="1" t="n">
        <v>1</v>
      </c>
      <c r="E15754" s="16" t="n">
        <v>750.27</v>
      </c>
      <c r="F15754" s="17" t="n">
        <v>0</v>
      </c>
      <c r="G15754" s="16" t="n">
        <v>750.27</v>
      </c>
      <c r="I15754" s="1" t="str">
        <f aca="false">INDEX(Products!$C$2:$C$51,MATCH(C15754,Products!$A$2:$A$51,0))</f>
        <v>Books &amp; Stationery</v>
      </c>
      <c r="J15754" s="1" t="str">
        <f aca="false">INDEX(Orders!$E$2:$E$8001,MATCH(B15754,Orders!$A$2:$A$8001,0))</f>
        <v>Delivered</v>
      </c>
      <c r="K15754" s="1" t="str">
        <f aca="false">LEFT(INDEX(Orders!$C$2:$C$8001,MATCH(B15754,Orders!$A$2:$A$8001,0)),7)</f>
        <v>2025-07</v>
      </c>
    </row>
    <row r="15755" customFormat="false" ht="15" hidden="false" customHeight="true" outlineLevel="0" collapsed="false">
      <c r="A15755" s="1" t="s">
        <v>26225</v>
      </c>
      <c r="B15755" s="1" t="s">
        <v>10143</v>
      </c>
      <c r="C15755" s="1" t="s">
        <v>2006</v>
      </c>
      <c r="D15755" s="1" t="n">
        <v>1</v>
      </c>
      <c r="E15755" s="16" t="n">
        <v>482.17</v>
      </c>
      <c r="F15755" s="17" t="n">
        <v>0.1</v>
      </c>
      <c r="G15755" s="16" t="n">
        <v>433.95</v>
      </c>
      <c r="I15755" s="1" t="str">
        <f aca="false">INDEX(Products!$C$2:$C$51,MATCH(C15755,Products!$A$2:$A$51,0))</f>
        <v>Books &amp; Stationery</v>
      </c>
      <c r="J15755" s="1" t="str">
        <f aca="false">INDEX(Orders!$E$2:$E$8001,MATCH(B15755,Orders!$A$2:$A$8001,0))</f>
        <v>Delivered</v>
      </c>
      <c r="K15755" s="1" t="str">
        <f aca="false">LEFT(INDEX(Orders!$C$2:$C$8001,MATCH(B15755,Orders!$A$2:$A$8001,0)),7)</f>
        <v>2025-02</v>
      </c>
    </row>
    <row r="15756" customFormat="false" ht="15" hidden="false" customHeight="true" outlineLevel="0" collapsed="false">
      <c r="A15756" s="1" t="s">
        <v>26226</v>
      </c>
      <c r="B15756" s="1" t="s">
        <v>10144</v>
      </c>
      <c r="C15756" s="1" t="s">
        <v>2006</v>
      </c>
      <c r="D15756" s="1" t="n">
        <v>1</v>
      </c>
      <c r="E15756" s="16" t="n">
        <v>482.17</v>
      </c>
      <c r="F15756" s="17" t="n">
        <v>0.1</v>
      </c>
      <c r="G15756" s="16" t="n">
        <v>433.95</v>
      </c>
      <c r="I15756" s="1" t="str">
        <f aca="false">INDEX(Products!$C$2:$C$51,MATCH(C15756,Products!$A$2:$A$51,0))</f>
        <v>Books &amp; Stationery</v>
      </c>
      <c r="J15756" s="1" t="str">
        <f aca="false">INDEX(Orders!$E$2:$E$8001,MATCH(B15756,Orders!$A$2:$A$8001,0))</f>
        <v>Delivered</v>
      </c>
      <c r="K15756" s="1" t="str">
        <f aca="false">LEFT(INDEX(Orders!$C$2:$C$8001,MATCH(B15756,Orders!$A$2:$A$8001,0)),7)</f>
        <v>2025-03</v>
      </c>
    </row>
    <row r="15757" customFormat="false" ht="15" hidden="false" customHeight="true" outlineLevel="0" collapsed="false">
      <c r="A15757" s="1" t="s">
        <v>26227</v>
      </c>
      <c r="B15757" s="1" t="s">
        <v>10144</v>
      </c>
      <c r="C15757" s="1" t="s">
        <v>1930</v>
      </c>
      <c r="D15757" s="1" t="n">
        <v>2</v>
      </c>
      <c r="E15757" s="16" t="n">
        <v>2398.35</v>
      </c>
      <c r="F15757" s="17" t="n">
        <v>0.05</v>
      </c>
      <c r="G15757" s="16" t="n">
        <v>4556.86</v>
      </c>
      <c r="I15757" s="1" t="str">
        <f aca="false">INDEX(Products!$C$2:$C$51,MATCH(C15757,Products!$A$2:$A$51,0))</f>
        <v>Electronics</v>
      </c>
      <c r="J15757" s="1" t="str">
        <f aca="false">INDEX(Orders!$E$2:$E$8001,MATCH(B15757,Orders!$A$2:$A$8001,0))</f>
        <v>Delivered</v>
      </c>
      <c r="K15757" s="1" t="str">
        <f aca="false">LEFT(INDEX(Orders!$C$2:$C$8001,MATCH(B15757,Orders!$A$2:$A$8001,0)),7)</f>
        <v>2025-03</v>
      </c>
    </row>
    <row r="15758" customFormat="false" ht="15" hidden="false" customHeight="true" outlineLevel="0" collapsed="false">
      <c r="A15758" s="1" t="s">
        <v>26228</v>
      </c>
      <c r="B15758" s="1" t="s">
        <v>10144</v>
      </c>
      <c r="C15758" s="1" t="s">
        <v>1922</v>
      </c>
      <c r="D15758" s="1" t="n">
        <v>1</v>
      </c>
      <c r="E15758" s="16" t="n">
        <v>3142.61</v>
      </c>
      <c r="F15758" s="17" t="n">
        <v>0.15</v>
      </c>
      <c r="G15758" s="16" t="n">
        <v>2671.22</v>
      </c>
      <c r="I15758" s="1" t="str">
        <f aca="false">INDEX(Products!$C$2:$C$51,MATCH(C15758,Products!$A$2:$A$51,0))</f>
        <v>Electronics</v>
      </c>
      <c r="J15758" s="1" t="str">
        <f aca="false">INDEX(Orders!$E$2:$E$8001,MATCH(B15758,Orders!$A$2:$A$8001,0))</f>
        <v>Delivered</v>
      </c>
      <c r="K15758" s="1" t="str">
        <f aca="false">LEFT(INDEX(Orders!$C$2:$C$8001,MATCH(B15758,Orders!$A$2:$A$8001,0)),7)</f>
        <v>2025-03</v>
      </c>
    </row>
    <row r="15759" customFormat="false" ht="15" hidden="false" customHeight="true" outlineLevel="0" collapsed="false">
      <c r="A15759" s="1" t="s">
        <v>26229</v>
      </c>
      <c r="B15759" s="1" t="s">
        <v>10145</v>
      </c>
      <c r="C15759" s="1" t="s">
        <v>1986</v>
      </c>
      <c r="D15759" s="1" t="n">
        <v>2</v>
      </c>
      <c r="E15759" s="16" t="n">
        <v>2871.85</v>
      </c>
      <c r="F15759" s="17" t="n">
        <v>0.05</v>
      </c>
      <c r="G15759" s="16" t="n">
        <v>5456.52</v>
      </c>
      <c r="I15759" s="1" t="str">
        <f aca="false">INDEX(Products!$C$2:$C$51,MATCH(C15759,Products!$A$2:$A$51,0))</f>
        <v>Beauty &amp; Personal Care</v>
      </c>
      <c r="J15759" s="1" t="str">
        <f aca="false">INDEX(Orders!$E$2:$E$8001,MATCH(B15759,Orders!$A$2:$A$8001,0))</f>
        <v>Delivered</v>
      </c>
      <c r="K15759" s="1" t="str">
        <f aca="false">LEFT(INDEX(Orders!$C$2:$C$8001,MATCH(B15759,Orders!$A$2:$A$8001,0)),7)</f>
        <v>2024-08</v>
      </c>
    </row>
    <row r="15760" customFormat="false" ht="15" hidden="false" customHeight="true" outlineLevel="0" collapsed="false">
      <c r="A15760" s="1" t="s">
        <v>26230</v>
      </c>
      <c r="B15760" s="1" t="s">
        <v>10146</v>
      </c>
      <c r="C15760" s="1" t="s">
        <v>1945</v>
      </c>
      <c r="D15760" s="1" t="n">
        <v>1</v>
      </c>
      <c r="E15760" s="16" t="n">
        <v>2390.13</v>
      </c>
      <c r="F15760" s="17" t="n">
        <v>0.2</v>
      </c>
      <c r="G15760" s="16" t="n">
        <v>1912.1</v>
      </c>
      <c r="I15760" s="1" t="str">
        <f aca="false">INDEX(Products!$C$2:$C$51,MATCH(C15760,Products!$A$2:$A$51,0))</f>
        <v>Fashion</v>
      </c>
      <c r="J15760" s="1" t="str">
        <f aca="false">INDEX(Orders!$E$2:$E$8001,MATCH(B15760,Orders!$A$2:$A$8001,0))</f>
        <v>Delivered</v>
      </c>
      <c r="K15760" s="1" t="str">
        <f aca="false">LEFT(INDEX(Orders!$C$2:$C$8001,MATCH(B15760,Orders!$A$2:$A$8001,0)),7)</f>
        <v>2025-04</v>
      </c>
    </row>
    <row r="15761" customFormat="false" ht="15" hidden="false" customHeight="true" outlineLevel="0" collapsed="false">
      <c r="A15761" s="1" t="s">
        <v>26231</v>
      </c>
      <c r="B15761" s="1" t="s">
        <v>10146</v>
      </c>
      <c r="C15761" s="1" t="s">
        <v>1940</v>
      </c>
      <c r="D15761" s="1" t="n">
        <v>2</v>
      </c>
      <c r="E15761" s="16" t="n">
        <v>2374.52</v>
      </c>
      <c r="F15761" s="17" t="n">
        <v>0.1</v>
      </c>
      <c r="G15761" s="16" t="n">
        <v>4274.14</v>
      </c>
      <c r="I15761" s="1" t="str">
        <f aca="false">INDEX(Products!$C$2:$C$51,MATCH(C15761,Products!$A$2:$A$51,0))</f>
        <v>Fashion</v>
      </c>
      <c r="J15761" s="1" t="str">
        <f aca="false">INDEX(Orders!$E$2:$E$8001,MATCH(B15761,Orders!$A$2:$A$8001,0))</f>
        <v>Delivered</v>
      </c>
      <c r="K15761" s="1" t="str">
        <f aca="false">LEFT(INDEX(Orders!$C$2:$C$8001,MATCH(B15761,Orders!$A$2:$A$8001,0)),7)</f>
        <v>2025-04</v>
      </c>
    </row>
    <row r="15762" customFormat="false" ht="15" hidden="false" customHeight="true" outlineLevel="0" collapsed="false">
      <c r="A15762" s="1" t="s">
        <v>26232</v>
      </c>
      <c r="B15762" s="1" t="s">
        <v>10147</v>
      </c>
      <c r="C15762" s="1" t="s">
        <v>1990</v>
      </c>
      <c r="D15762" s="1" t="n">
        <v>1</v>
      </c>
      <c r="E15762" s="16" t="n">
        <v>5311.32</v>
      </c>
      <c r="F15762" s="17" t="n">
        <v>0</v>
      </c>
      <c r="G15762" s="16" t="n">
        <v>5311.32</v>
      </c>
      <c r="I15762" s="1" t="str">
        <f aca="false">INDEX(Products!$C$2:$C$51,MATCH(C15762,Products!$A$2:$A$51,0))</f>
        <v>Sports &amp; Fitness</v>
      </c>
      <c r="J15762" s="1" t="str">
        <f aca="false">INDEX(Orders!$E$2:$E$8001,MATCH(B15762,Orders!$A$2:$A$8001,0))</f>
        <v>Delivered</v>
      </c>
      <c r="K15762" s="1" t="str">
        <f aca="false">LEFT(INDEX(Orders!$C$2:$C$8001,MATCH(B15762,Orders!$A$2:$A$8001,0)),7)</f>
        <v>2025-12</v>
      </c>
    </row>
    <row r="15763" customFormat="false" ht="15" hidden="false" customHeight="true" outlineLevel="0" collapsed="false">
      <c r="A15763" s="1" t="s">
        <v>26233</v>
      </c>
      <c r="B15763" s="1" t="s">
        <v>10147</v>
      </c>
      <c r="C15763" s="1" t="s">
        <v>1982</v>
      </c>
      <c r="D15763" s="1" t="n">
        <v>1</v>
      </c>
      <c r="E15763" s="16" t="n">
        <v>1808.21</v>
      </c>
      <c r="F15763" s="17" t="n">
        <v>0.2</v>
      </c>
      <c r="G15763" s="16" t="n">
        <v>1446.57</v>
      </c>
      <c r="I15763" s="1" t="str">
        <f aca="false">INDEX(Products!$C$2:$C$51,MATCH(C15763,Products!$A$2:$A$51,0))</f>
        <v>Beauty &amp; Personal Care</v>
      </c>
      <c r="J15763" s="1" t="str">
        <f aca="false">INDEX(Orders!$E$2:$E$8001,MATCH(B15763,Orders!$A$2:$A$8001,0))</f>
        <v>Delivered</v>
      </c>
      <c r="K15763" s="1" t="str">
        <f aca="false">LEFT(INDEX(Orders!$C$2:$C$8001,MATCH(B15763,Orders!$A$2:$A$8001,0)),7)</f>
        <v>2025-12</v>
      </c>
    </row>
    <row r="15764" customFormat="false" ht="15" hidden="false" customHeight="true" outlineLevel="0" collapsed="false">
      <c r="A15764" s="1" t="s">
        <v>26234</v>
      </c>
      <c r="B15764" s="1" t="s">
        <v>10148</v>
      </c>
      <c r="C15764" s="1" t="s">
        <v>2006</v>
      </c>
      <c r="D15764" s="1" t="n">
        <v>2</v>
      </c>
      <c r="E15764" s="16" t="n">
        <v>482.17</v>
      </c>
      <c r="F15764" s="17" t="n">
        <v>0</v>
      </c>
      <c r="G15764" s="16" t="n">
        <v>964.34</v>
      </c>
      <c r="I15764" s="1" t="str">
        <f aca="false">INDEX(Products!$C$2:$C$51,MATCH(C15764,Products!$A$2:$A$51,0))</f>
        <v>Books &amp; Stationery</v>
      </c>
      <c r="J15764" s="1" t="str">
        <f aca="false">INDEX(Orders!$E$2:$E$8001,MATCH(B15764,Orders!$A$2:$A$8001,0))</f>
        <v>Delivered</v>
      </c>
      <c r="K15764" s="1" t="str">
        <f aca="false">LEFT(INDEX(Orders!$C$2:$C$8001,MATCH(B15764,Orders!$A$2:$A$8001,0)),7)</f>
        <v>2025-10</v>
      </c>
    </row>
    <row r="15765" customFormat="false" ht="15" hidden="false" customHeight="true" outlineLevel="0" collapsed="false">
      <c r="A15765" s="1" t="s">
        <v>26235</v>
      </c>
      <c r="B15765" s="1" t="s">
        <v>10149</v>
      </c>
      <c r="C15765" s="1" t="s">
        <v>1990</v>
      </c>
      <c r="D15765" s="1" t="n">
        <v>1</v>
      </c>
      <c r="E15765" s="16" t="n">
        <v>5311.32</v>
      </c>
      <c r="F15765" s="17" t="n">
        <v>0</v>
      </c>
      <c r="G15765" s="16" t="n">
        <v>5311.32</v>
      </c>
      <c r="I15765" s="1" t="str">
        <f aca="false">INDEX(Products!$C$2:$C$51,MATCH(C15765,Products!$A$2:$A$51,0))</f>
        <v>Sports &amp; Fitness</v>
      </c>
      <c r="J15765" s="1" t="str">
        <f aca="false">INDEX(Orders!$E$2:$E$8001,MATCH(B15765,Orders!$A$2:$A$8001,0))</f>
        <v>Delivered</v>
      </c>
      <c r="K15765" s="1" t="str">
        <f aca="false">LEFT(INDEX(Orders!$C$2:$C$8001,MATCH(B15765,Orders!$A$2:$A$8001,0)),7)</f>
        <v>2025-04</v>
      </c>
    </row>
    <row r="15766" customFormat="false" ht="15" hidden="false" customHeight="true" outlineLevel="0" collapsed="false">
      <c r="A15766" s="1" t="s">
        <v>26236</v>
      </c>
      <c r="B15766" s="1" t="s">
        <v>10149</v>
      </c>
      <c r="C15766" s="1" t="s">
        <v>1969</v>
      </c>
      <c r="D15766" s="1" t="n">
        <v>2</v>
      </c>
      <c r="E15766" s="16" t="n">
        <v>9171.98</v>
      </c>
      <c r="F15766" s="17" t="n">
        <v>0</v>
      </c>
      <c r="G15766" s="16" t="n">
        <v>18343.96</v>
      </c>
      <c r="I15766" s="1" t="str">
        <f aca="false">INDEX(Products!$C$2:$C$51,MATCH(C15766,Products!$A$2:$A$51,0))</f>
        <v>Home &amp; Kitchen</v>
      </c>
      <c r="J15766" s="1" t="str">
        <f aca="false">INDEX(Orders!$E$2:$E$8001,MATCH(B15766,Orders!$A$2:$A$8001,0))</f>
        <v>Delivered</v>
      </c>
      <c r="K15766" s="1" t="str">
        <f aca="false">LEFT(INDEX(Orders!$C$2:$C$8001,MATCH(B15766,Orders!$A$2:$A$8001,0)),7)</f>
        <v>2025-04</v>
      </c>
    </row>
    <row r="15767" customFormat="false" ht="15" hidden="false" customHeight="true" outlineLevel="0" collapsed="false">
      <c r="A15767" s="1" t="s">
        <v>26237</v>
      </c>
      <c r="B15767" s="1" t="s">
        <v>10150</v>
      </c>
      <c r="C15767" s="1" t="s">
        <v>1975</v>
      </c>
      <c r="D15767" s="1" t="n">
        <v>3</v>
      </c>
      <c r="E15767" s="16" t="n">
        <v>862.99</v>
      </c>
      <c r="F15767" s="17" t="n">
        <v>0</v>
      </c>
      <c r="G15767" s="16" t="n">
        <v>2588.97</v>
      </c>
      <c r="I15767" s="1" t="str">
        <f aca="false">INDEX(Products!$C$2:$C$51,MATCH(C15767,Products!$A$2:$A$51,0))</f>
        <v>Beauty &amp; Personal Care</v>
      </c>
      <c r="J15767" s="1" t="str">
        <f aca="false">INDEX(Orders!$E$2:$E$8001,MATCH(B15767,Orders!$A$2:$A$8001,0))</f>
        <v>Refunded</v>
      </c>
      <c r="K15767" s="1" t="str">
        <f aca="false">LEFT(INDEX(Orders!$C$2:$C$8001,MATCH(B15767,Orders!$A$2:$A$8001,0)),7)</f>
        <v>2025-08</v>
      </c>
    </row>
    <row r="15768" customFormat="false" ht="15" hidden="false" customHeight="true" outlineLevel="0" collapsed="false">
      <c r="A15768" s="1" t="s">
        <v>26238</v>
      </c>
      <c r="B15768" s="1" t="s">
        <v>10151</v>
      </c>
      <c r="C15768" s="1" t="s">
        <v>1935</v>
      </c>
      <c r="D15768" s="1" t="n">
        <v>1</v>
      </c>
      <c r="E15768" s="16" t="n">
        <v>14558.72</v>
      </c>
      <c r="F15768" s="17" t="n">
        <v>0.15</v>
      </c>
      <c r="G15768" s="16" t="n">
        <v>12374.91</v>
      </c>
      <c r="I15768" s="1" t="str">
        <f aca="false">INDEX(Products!$C$2:$C$51,MATCH(C15768,Products!$A$2:$A$51,0))</f>
        <v>Electronics</v>
      </c>
      <c r="J15768" s="1" t="str">
        <f aca="false">INDEX(Orders!$E$2:$E$8001,MATCH(B15768,Orders!$A$2:$A$8001,0))</f>
        <v>Delivered</v>
      </c>
      <c r="K15768" s="1" t="str">
        <f aca="false">LEFT(INDEX(Orders!$C$2:$C$8001,MATCH(B15768,Orders!$A$2:$A$8001,0)),7)</f>
        <v>2025-10</v>
      </c>
    </row>
    <row r="15769" customFormat="false" ht="15" hidden="false" customHeight="true" outlineLevel="0" collapsed="false">
      <c r="A15769" s="1" t="s">
        <v>26239</v>
      </c>
      <c r="B15769" s="1" t="s">
        <v>10151</v>
      </c>
      <c r="C15769" s="1" t="s">
        <v>1979</v>
      </c>
      <c r="D15769" s="1" t="n">
        <v>1</v>
      </c>
      <c r="E15769" s="16" t="n">
        <v>623</v>
      </c>
      <c r="F15769" s="17" t="n">
        <v>0</v>
      </c>
      <c r="G15769" s="16" t="n">
        <v>623</v>
      </c>
      <c r="I15769" s="1" t="str">
        <f aca="false">INDEX(Products!$C$2:$C$51,MATCH(C15769,Products!$A$2:$A$51,0))</f>
        <v>Beauty &amp; Personal Care</v>
      </c>
      <c r="J15769" s="1" t="str">
        <f aca="false">INDEX(Orders!$E$2:$E$8001,MATCH(B15769,Orders!$A$2:$A$8001,0))</f>
        <v>Delivered</v>
      </c>
      <c r="K15769" s="1" t="str">
        <f aca="false">LEFT(INDEX(Orders!$C$2:$C$8001,MATCH(B15769,Orders!$A$2:$A$8001,0)),7)</f>
        <v>2025-10</v>
      </c>
    </row>
    <row r="15770" customFormat="false" ht="15" hidden="false" customHeight="true" outlineLevel="0" collapsed="false">
      <c r="A15770" s="1" t="s">
        <v>26240</v>
      </c>
      <c r="B15770" s="1" t="s">
        <v>10151</v>
      </c>
      <c r="C15770" s="1" t="s">
        <v>2006</v>
      </c>
      <c r="D15770" s="1" t="n">
        <v>1</v>
      </c>
      <c r="E15770" s="16" t="n">
        <v>482.17</v>
      </c>
      <c r="F15770" s="17" t="n">
        <v>0</v>
      </c>
      <c r="G15770" s="16" t="n">
        <v>482.17</v>
      </c>
      <c r="I15770" s="1" t="str">
        <f aca="false">INDEX(Products!$C$2:$C$51,MATCH(C15770,Products!$A$2:$A$51,0))</f>
        <v>Books &amp; Stationery</v>
      </c>
      <c r="J15770" s="1" t="str">
        <f aca="false">INDEX(Orders!$E$2:$E$8001,MATCH(B15770,Orders!$A$2:$A$8001,0))</f>
        <v>Delivered</v>
      </c>
      <c r="K15770" s="1" t="str">
        <f aca="false">LEFT(INDEX(Orders!$C$2:$C$8001,MATCH(B15770,Orders!$A$2:$A$8001,0)),7)</f>
        <v>2025-10</v>
      </c>
    </row>
    <row r="15771" customFormat="false" ht="15" hidden="false" customHeight="true" outlineLevel="0" collapsed="false">
      <c r="A15771" s="1" t="s">
        <v>26241</v>
      </c>
      <c r="B15771" s="1" t="s">
        <v>10152</v>
      </c>
      <c r="C15771" s="1" t="s">
        <v>2006</v>
      </c>
      <c r="D15771" s="1" t="n">
        <v>1</v>
      </c>
      <c r="E15771" s="16" t="n">
        <v>482.17</v>
      </c>
      <c r="F15771" s="17" t="n">
        <v>0</v>
      </c>
      <c r="G15771" s="16" t="n">
        <v>482.17</v>
      </c>
      <c r="I15771" s="1" t="str">
        <f aca="false">INDEX(Products!$C$2:$C$51,MATCH(C15771,Products!$A$2:$A$51,0))</f>
        <v>Books &amp; Stationery</v>
      </c>
      <c r="J15771" s="1" t="str">
        <f aca="false">INDEX(Orders!$E$2:$E$8001,MATCH(B15771,Orders!$A$2:$A$8001,0))</f>
        <v>Returned</v>
      </c>
      <c r="K15771" s="1" t="str">
        <f aca="false">LEFT(INDEX(Orders!$C$2:$C$8001,MATCH(B15771,Orders!$A$2:$A$8001,0)),7)</f>
        <v>2025-08</v>
      </c>
    </row>
    <row r="15772" customFormat="false" ht="15" hidden="false" customHeight="true" outlineLevel="0" collapsed="false">
      <c r="A15772" s="1" t="s">
        <v>26242</v>
      </c>
      <c r="B15772" s="1" t="s">
        <v>10152</v>
      </c>
      <c r="C15772" s="1" t="s">
        <v>1940</v>
      </c>
      <c r="D15772" s="1" t="n">
        <v>1</v>
      </c>
      <c r="E15772" s="16" t="n">
        <v>2374.52</v>
      </c>
      <c r="F15772" s="17" t="n">
        <v>0.1</v>
      </c>
      <c r="G15772" s="16" t="n">
        <v>2137.07</v>
      </c>
      <c r="I15772" s="1" t="str">
        <f aca="false">INDEX(Products!$C$2:$C$51,MATCH(C15772,Products!$A$2:$A$51,0))</f>
        <v>Fashion</v>
      </c>
      <c r="J15772" s="1" t="str">
        <f aca="false">INDEX(Orders!$E$2:$E$8001,MATCH(B15772,Orders!$A$2:$A$8001,0))</f>
        <v>Returned</v>
      </c>
      <c r="K15772" s="1" t="str">
        <f aca="false">LEFT(INDEX(Orders!$C$2:$C$8001,MATCH(B15772,Orders!$A$2:$A$8001,0)),7)</f>
        <v>2025-08</v>
      </c>
    </row>
    <row r="15773" customFormat="false" ht="15" hidden="false" customHeight="true" outlineLevel="0" collapsed="false">
      <c r="A15773" s="1" t="s">
        <v>26243</v>
      </c>
      <c r="B15773" s="1" t="s">
        <v>10152</v>
      </c>
      <c r="C15773" s="1" t="s">
        <v>1924</v>
      </c>
      <c r="D15773" s="1" t="n">
        <v>1</v>
      </c>
      <c r="E15773" s="16" t="n">
        <v>1971</v>
      </c>
      <c r="F15773" s="17" t="n">
        <v>0</v>
      </c>
      <c r="G15773" s="16" t="n">
        <v>1971</v>
      </c>
      <c r="I15773" s="1" t="str">
        <f aca="false">INDEX(Products!$C$2:$C$51,MATCH(C15773,Products!$A$2:$A$51,0))</f>
        <v>Electronics</v>
      </c>
      <c r="J15773" s="1" t="str">
        <f aca="false">INDEX(Orders!$E$2:$E$8001,MATCH(B15773,Orders!$A$2:$A$8001,0))</f>
        <v>Returned</v>
      </c>
      <c r="K15773" s="1" t="str">
        <f aca="false">LEFT(INDEX(Orders!$C$2:$C$8001,MATCH(B15773,Orders!$A$2:$A$8001,0)),7)</f>
        <v>2025-08</v>
      </c>
    </row>
    <row r="15774" customFormat="false" ht="15" hidden="false" customHeight="true" outlineLevel="0" collapsed="false">
      <c r="A15774" s="1" t="s">
        <v>26244</v>
      </c>
      <c r="B15774" s="1" t="s">
        <v>10153</v>
      </c>
      <c r="C15774" s="1" t="s">
        <v>1947</v>
      </c>
      <c r="D15774" s="1" t="n">
        <v>1</v>
      </c>
      <c r="E15774" s="16" t="n">
        <v>4778.51</v>
      </c>
      <c r="F15774" s="17" t="n">
        <v>0.2</v>
      </c>
      <c r="G15774" s="16" t="n">
        <v>3822.81</v>
      </c>
      <c r="I15774" s="1" t="str">
        <f aca="false">INDEX(Products!$C$2:$C$51,MATCH(C15774,Products!$A$2:$A$51,0))</f>
        <v>Fashion</v>
      </c>
      <c r="J15774" s="1" t="str">
        <f aca="false">INDEX(Orders!$E$2:$E$8001,MATCH(B15774,Orders!$A$2:$A$8001,0))</f>
        <v>Delivered</v>
      </c>
      <c r="K15774" s="1" t="str">
        <f aca="false">LEFT(INDEX(Orders!$C$2:$C$8001,MATCH(B15774,Orders!$A$2:$A$8001,0)),7)</f>
        <v>2024-04</v>
      </c>
    </row>
    <row r="15775" customFormat="false" ht="15" hidden="false" customHeight="true" outlineLevel="0" collapsed="false">
      <c r="A15775" s="1" t="s">
        <v>26245</v>
      </c>
      <c r="B15775" s="1" t="s">
        <v>10153</v>
      </c>
      <c r="C15775" s="1" t="s">
        <v>1920</v>
      </c>
      <c r="D15775" s="1" t="n">
        <v>1</v>
      </c>
      <c r="E15775" s="16" t="n">
        <v>4273.58</v>
      </c>
      <c r="F15775" s="17" t="n">
        <v>0</v>
      </c>
      <c r="G15775" s="16" t="n">
        <v>4273.58</v>
      </c>
      <c r="I15775" s="1" t="str">
        <f aca="false">INDEX(Products!$C$2:$C$51,MATCH(C15775,Products!$A$2:$A$51,0))</f>
        <v>Electronics</v>
      </c>
      <c r="J15775" s="1" t="str">
        <f aca="false">INDEX(Orders!$E$2:$E$8001,MATCH(B15775,Orders!$A$2:$A$8001,0))</f>
        <v>Delivered</v>
      </c>
      <c r="K15775" s="1" t="str">
        <f aca="false">LEFT(INDEX(Orders!$C$2:$C$8001,MATCH(B15775,Orders!$A$2:$A$8001,0)),7)</f>
        <v>2024-04</v>
      </c>
    </row>
    <row r="15776" customFormat="false" ht="15" hidden="false" customHeight="true" outlineLevel="0" collapsed="false">
      <c r="A15776" s="1" t="s">
        <v>26246</v>
      </c>
      <c r="B15776" s="1" t="s">
        <v>10154</v>
      </c>
      <c r="C15776" s="1" t="s">
        <v>2007</v>
      </c>
      <c r="D15776" s="1" t="n">
        <v>1</v>
      </c>
      <c r="E15776" s="16" t="n">
        <v>750.27</v>
      </c>
      <c r="F15776" s="17" t="n">
        <v>0</v>
      </c>
      <c r="G15776" s="16" t="n">
        <v>750.27</v>
      </c>
      <c r="I15776" s="1" t="str">
        <f aca="false">INDEX(Products!$C$2:$C$51,MATCH(C15776,Products!$A$2:$A$51,0))</f>
        <v>Books &amp; Stationery</v>
      </c>
      <c r="J15776" s="1" t="str">
        <f aca="false">INDEX(Orders!$E$2:$E$8001,MATCH(B15776,Orders!$A$2:$A$8001,0))</f>
        <v>Delivered</v>
      </c>
      <c r="K15776" s="1" t="str">
        <f aca="false">LEFT(INDEX(Orders!$C$2:$C$8001,MATCH(B15776,Orders!$A$2:$A$8001,0)),7)</f>
        <v>2025-03</v>
      </c>
    </row>
    <row r="15777" customFormat="false" ht="15" hidden="false" customHeight="true" outlineLevel="0" collapsed="false">
      <c r="A15777" s="1" t="s">
        <v>26247</v>
      </c>
      <c r="B15777" s="1" t="s">
        <v>10155</v>
      </c>
      <c r="C15777" s="1" t="s">
        <v>1969</v>
      </c>
      <c r="D15777" s="1" t="n">
        <v>3</v>
      </c>
      <c r="E15777" s="16" t="n">
        <v>9171.98</v>
      </c>
      <c r="F15777" s="17" t="n">
        <v>0.2</v>
      </c>
      <c r="G15777" s="16" t="n">
        <v>22012.75</v>
      </c>
      <c r="I15777" s="1" t="str">
        <f aca="false">INDEX(Products!$C$2:$C$51,MATCH(C15777,Products!$A$2:$A$51,0))</f>
        <v>Home &amp; Kitchen</v>
      </c>
      <c r="J15777" s="1" t="str">
        <f aca="false">INDEX(Orders!$E$2:$E$8001,MATCH(B15777,Orders!$A$2:$A$8001,0))</f>
        <v>Delivered</v>
      </c>
      <c r="K15777" s="1" t="str">
        <f aca="false">LEFT(INDEX(Orders!$C$2:$C$8001,MATCH(B15777,Orders!$A$2:$A$8001,0)),7)</f>
        <v>2024-03</v>
      </c>
    </row>
    <row r="15778" customFormat="false" ht="15" hidden="false" customHeight="true" outlineLevel="0" collapsed="false">
      <c r="A15778" s="1" t="s">
        <v>26248</v>
      </c>
      <c r="B15778" s="1" t="s">
        <v>10155</v>
      </c>
      <c r="C15778" s="1" t="s">
        <v>1940</v>
      </c>
      <c r="D15778" s="1" t="n">
        <v>3</v>
      </c>
      <c r="E15778" s="16" t="n">
        <v>2374.52</v>
      </c>
      <c r="F15778" s="17" t="n">
        <v>0.15</v>
      </c>
      <c r="G15778" s="16" t="n">
        <v>6055.03</v>
      </c>
      <c r="I15778" s="1" t="str">
        <f aca="false">INDEX(Products!$C$2:$C$51,MATCH(C15778,Products!$A$2:$A$51,0))</f>
        <v>Fashion</v>
      </c>
      <c r="J15778" s="1" t="str">
        <f aca="false">INDEX(Orders!$E$2:$E$8001,MATCH(B15778,Orders!$A$2:$A$8001,0))</f>
        <v>Delivered</v>
      </c>
      <c r="K15778" s="1" t="str">
        <f aca="false">LEFT(INDEX(Orders!$C$2:$C$8001,MATCH(B15778,Orders!$A$2:$A$8001,0)),7)</f>
        <v>2024-03</v>
      </c>
    </row>
    <row r="15779" customFormat="false" ht="15" hidden="false" customHeight="true" outlineLevel="0" collapsed="false">
      <c r="A15779" s="1" t="s">
        <v>26249</v>
      </c>
      <c r="B15779" s="1" t="s">
        <v>10155</v>
      </c>
      <c r="C15779" s="1" t="s">
        <v>2006</v>
      </c>
      <c r="D15779" s="1" t="n">
        <v>1</v>
      </c>
      <c r="E15779" s="16" t="n">
        <v>482.17</v>
      </c>
      <c r="F15779" s="17" t="n">
        <v>0</v>
      </c>
      <c r="G15779" s="16" t="n">
        <v>482.17</v>
      </c>
      <c r="I15779" s="1" t="str">
        <f aca="false">INDEX(Products!$C$2:$C$51,MATCH(C15779,Products!$A$2:$A$51,0))</f>
        <v>Books &amp; Stationery</v>
      </c>
      <c r="J15779" s="1" t="str">
        <f aca="false">INDEX(Orders!$E$2:$E$8001,MATCH(B15779,Orders!$A$2:$A$8001,0))</f>
        <v>Delivered</v>
      </c>
      <c r="K15779" s="1" t="str">
        <f aca="false">LEFT(INDEX(Orders!$C$2:$C$8001,MATCH(B15779,Orders!$A$2:$A$8001,0)),7)</f>
        <v>2024-03</v>
      </c>
    </row>
    <row r="15780" customFormat="false" ht="15" hidden="false" customHeight="true" outlineLevel="0" collapsed="false">
      <c r="A15780" s="1" t="s">
        <v>26250</v>
      </c>
      <c r="B15780" s="1" t="s">
        <v>10156</v>
      </c>
      <c r="C15780" s="1" t="s">
        <v>2007</v>
      </c>
      <c r="D15780" s="1" t="n">
        <v>1</v>
      </c>
      <c r="E15780" s="16" t="n">
        <v>750.27</v>
      </c>
      <c r="F15780" s="17" t="n">
        <v>0.2</v>
      </c>
      <c r="G15780" s="16" t="n">
        <v>600.22</v>
      </c>
      <c r="I15780" s="1" t="str">
        <f aca="false">INDEX(Products!$C$2:$C$51,MATCH(C15780,Products!$A$2:$A$51,0))</f>
        <v>Books &amp; Stationery</v>
      </c>
      <c r="J15780" s="1" t="str">
        <f aca="false">INDEX(Orders!$E$2:$E$8001,MATCH(B15780,Orders!$A$2:$A$8001,0))</f>
        <v>Returned</v>
      </c>
      <c r="K15780" s="1" t="str">
        <f aca="false">LEFT(INDEX(Orders!$C$2:$C$8001,MATCH(B15780,Orders!$A$2:$A$8001,0)),7)</f>
        <v>2025-07</v>
      </c>
    </row>
    <row r="15781" customFormat="false" ht="15" hidden="false" customHeight="true" outlineLevel="0" collapsed="false">
      <c r="A15781" s="1" t="s">
        <v>26251</v>
      </c>
      <c r="B15781" s="1" t="s">
        <v>10156</v>
      </c>
      <c r="C15781" s="1" t="s">
        <v>2006</v>
      </c>
      <c r="D15781" s="1" t="n">
        <v>1</v>
      </c>
      <c r="E15781" s="16" t="n">
        <v>482.17</v>
      </c>
      <c r="F15781" s="17" t="n">
        <v>0.05</v>
      </c>
      <c r="G15781" s="16" t="n">
        <v>458.06</v>
      </c>
      <c r="I15781" s="1" t="str">
        <f aca="false">INDEX(Products!$C$2:$C$51,MATCH(C15781,Products!$A$2:$A$51,0))</f>
        <v>Books &amp; Stationery</v>
      </c>
      <c r="J15781" s="1" t="str">
        <f aca="false">INDEX(Orders!$E$2:$E$8001,MATCH(B15781,Orders!$A$2:$A$8001,0))</f>
        <v>Returned</v>
      </c>
      <c r="K15781" s="1" t="str">
        <f aca="false">LEFT(INDEX(Orders!$C$2:$C$8001,MATCH(B15781,Orders!$A$2:$A$8001,0)),7)</f>
        <v>2025-07</v>
      </c>
    </row>
    <row r="15782" customFormat="false" ht="15" hidden="false" customHeight="true" outlineLevel="0" collapsed="false">
      <c r="A15782" s="1" t="s">
        <v>26252</v>
      </c>
      <c r="B15782" s="1" t="s">
        <v>10156</v>
      </c>
      <c r="C15782" s="1" t="s">
        <v>1990</v>
      </c>
      <c r="D15782" s="1" t="n">
        <v>2</v>
      </c>
      <c r="E15782" s="16" t="n">
        <v>5311.32</v>
      </c>
      <c r="F15782" s="17" t="n">
        <v>0.05</v>
      </c>
      <c r="G15782" s="16" t="n">
        <v>10091.51</v>
      </c>
      <c r="I15782" s="1" t="str">
        <f aca="false">INDEX(Products!$C$2:$C$51,MATCH(C15782,Products!$A$2:$A$51,0))</f>
        <v>Sports &amp; Fitness</v>
      </c>
      <c r="J15782" s="1" t="str">
        <f aca="false">INDEX(Orders!$E$2:$E$8001,MATCH(B15782,Orders!$A$2:$A$8001,0))</f>
        <v>Returned</v>
      </c>
      <c r="K15782" s="1" t="str">
        <f aca="false">LEFT(INDEX(Orders!$C$2:$C$8001,MATCH(B15782,Orders!$A$2:$A$8001,0)),7)</f>
        <v>2025-07</v>
      </c>
    </row>
    <row r="15783" customFormat="false" ht="15" hidden="false" customHeight="true" outlineLevel="0" collapsed="false">
      <c r="A15783" s="1" t="s">
        <v>26253</v>
      </c>
      <c r="B15783" s="1" t="s">
        <v>10157</v>
      </c>
      <c r="C15783" s="1" t="s">
        <v>2007</v>
      </c>
      <c r="D15783" s="1" t="n">
        <v>2</v>
      </c>
      <c r="E15783" s="16" t="n">
        <v>750.27</v>
      </c>
      <c r="F15783" s="17" t="n">
        <v>0.1</v>
      </c>
      <c r="G15783" s="16" t="n">
        <v>1350.49</v>
      </c>
      <c r="I15783" s="1" t="str">
        <f aca="false">INDEX(Products!$C$2:$C$51,MATCH(C15783,Products!$A$2:$A$51,0))</f>
        <v>Books &amp; Stationery</v>
      </c>
      <c r="J15783" s="1" t="str">
        <f aca="false">INDEX(Orders!$E$2:$E$8001,MATCH(B15783,Orders!$A$2:$A$8001,0))</f>
        <v>Delivered</v>
      </c>
      <c r="K15783" s="1" t="str">
        <f aca="false">LEFT(INDEX(Orders!$C$2:$C$8001,MATCH(B15783,Orders!$A$2:$A$8001,0)),7)</f>
        <v>2024-09</v>
      </c>
    </row>
    <row r="15784" customFormat="false" ht="15" hidden="false" customHeight="true" outlineLevel="0" collapsed="false">
      <c r="A15784" s="1" t="s">
        <v>26254</v>
      </c>
      <c r="B15784" s="1" t="s">
        <v>10158</v>
      </c>
      <c r="C15784" s="1" t="s">
        <v>1980</v>
      </c>
      <c r="D15784" s="1" t="n">
        <v>3</v>
      </c>
      <c r="E15784" s="16" t="n">
        <v>2299.69</v>
      </c>
      <c r="F15784" s="17" t="n">
        <v>0.15</v>
      </c>
      <c r="G15784" s="16" t="n">
        <v>5864.21</v>
      </c>
      <c r="I15784" s="1" t="str">
        <f aca="false">INDEX(Products!$C$2:$C$51,MATCH(C15784,Products!$A$2:$A$51,0))</f>
        <v>Beauty &amp; Personal Care</v>
      </c>
      <c r="J15784" s="1" t="str">
        <f aca="false">INDEX(Orders!$E$2:$E$8001,MATCH(B15784,Orders!$A$2:$A$8001,0))</f>
        <v>Delivered</v>
      </c>
      <c r="K15784" s="1" t="str">
        <f aca="false">LEFT(INDEX(Orders!$C$2:$C$8001,MATCH(B15784,Orders!$A$2:$A$8001,0)),7)</f>
        <v>2025-02</v>
      </c>
    </row>
    <row r="15785" customFormat="false" ht="15" hidden="false" customHeight="true" outlineLevel="0" collapsed="false">
      <c r="A15785" s="1" t="s">
        <v>26255</v>
      </c>
      <c r="B15785" s="1" t="s">
        <v>10158</v>
      </c>
      <c r="C15785" s="1" t="s">
        <v>1930</v>
      </c>
      <c r="D15785" s="1" t="n">
        <v>1</v>
      </c>
      <c r="E15785" s="16" t="n">
        <v>2398.35</v>
      </c>
      <c r="F15785" s="17" t="n">
        <v>0</v>
      </c>
      <c r="G15785" s="16" t="n">
        <v>2398.35</v>
      </c>
      <c r="I15785" s="1" t="str">
        <f aca="false">INDEX(Products!$C$2:$C$51,MATCH(C15785,Products!$A$2:$A$51,0))</f>
        <v>Electronics</v>
      </c>
      <c r="J15785" s="1" t="str">
        <f aca="false">INDEX(Orders!$E$2:$E$8001,MATCH(B15785,Orders!$A$2:$A$8001,0))</f>
        <v>Delivered</v>
      </c>
      <c r="K15785" s="1" t="str">
        <f aca="false">LEFT(INDEX(Orders!$C$2:$C$8001,MATCH(B15785,Orders!$A$2:$A$8001,0)),7)</f>
        <v>2025-02</v>
      </c>
    </row>
    <row r="15786" customFormat="false" ht="15" hidden="false" customHeight="true" outlineLevel="0" collapsed="false">
      <c r="A15786" s="1" t="s">
        <v>26256</v>
      </c>
      <c r="B15786" s="1" t="s">
        <v>10159</v>
      </c>
      <c r="C15786" s="1" t="s">
        <v>1979</v>
      </c>
      <c r="D15786" s="1" t="n">
        <v>1</v>
      </c>
      <c r="E15786" s="16" t="n">
        <v>623</v>
      </c>
      <c r="F15786" s="17" t="n">
        <v>0.05</v>
      </c>
      <c r="G15786" s="16" t="n">
        <v>591.85</v>
      </c>
      <c r="I15786" s="1" t="str">
        <f aca="false">INDEX(Products!$C$2:$C$51,MATCH(C15786,Products!$A$2:$A$51,0))</f>
        <v>Beauty &amp; Personal Care</v>
      </c>
      <c r="J15786" s="1" t="str">
        <f aca="false">INDEX(Orders!$E$2:$E$8001,MATCH(B15786,Orders!$A$2:$A$8001,0))</f>
        <v>Delivered</v>
      </c>
      <c r="K15786" s="1" t="str">
        <f aca="false">LEFT(INDEX(Orders!$C$2:$C$8001,MATCH(B15786,Orders!$A$2:$A$8001,0)),7)</f>
        <v>2025-05</v>
      </c>
    </row>
    <row r="15787" customFormat="false" ht="15" hidden="false" customHeight="true" outlineLevel="0" collapsed="false">
      <c r="A15787" s="1" t="s">
        <v>26257</v>
      </c>
      <c r="B15787" s="1" t="s">
        <v>10160</v>
      </c>
      <c r="C15787" s="1" t="s">
        <v>1979</v>
      </c>
      <c r="D15787" s="1" t="n">
        <v>1</v>
      </c>
      <c r="E15787" s="16" t="n">
        <v>623</v>
      </c>
      <c r="F15787" s="17" t="n">
        <v>0</v>
      </c>
      <c r="G15787" s="16" t="n">
        <v>623</v>
      </c>
      <c r="I15787" s="1" t="str">
        <f aca="false">INDEX(Products!$C$2:$C$51,MATCH(C15787,Products!$A$2:$A$51,0))</f>
        <v>Beauty &amp; Personal Care</v>
      </c>
      <c r="J15787" s="1" t="str">
        <f aca="false">INDEX(Orders!$E$2:$E$8001,MATCH(B15787,Orders!$A$2:$A$8001,0))</f>
        <v>Delivered</v>
      </c>
      <c r="K15787" s="1" t="str">
        <f aca="false">LEFT(INDEX(Orders!$C$2:$C$8001,MATCH(B15787,Orders!$A$2:$A$8001,0)),7)</f>
        <v>2025-12</v>
      </c>
    </row>
    <row r="15788" customFormat="false" ht="15" hidden="false" customHeight="true" outlineLevel="0" collapsed="false">
      <c r="A15788" s="1" t="s">
        <v>26258</v>
      </c>
      <c r="B15788" s="1" t="s">
        <v>10160</v>
      </c>
      <c r="C15788" s="1" t="s">
        <v>2006</v>
      </c>
      <c r="D15788" s="1" t="n">
        <v>1</v>
      </c>
      <c r="E15788" s="16" t="n">
        <v>482.17</v>
      </c>
      <c r="F15788" s="17" t="n">
        <v>0</v>
      </c>
      <c r="G15788" s="16" t="n">
        <v>482.17</v>
      </c>
      <c r="I15788" s="1" t="str">
        <f aca="false">INDEX(Products!$C$2:$C$51,MATCH(C15788,Products!$A$2:$A$51,0))</f>
        <v>Books &amp; Stationery</v>
      </c>
      <c r="J15788" s="1" t="str">
        <f aca="false">INDEX(Orders!$E$2:$E$8001,MATCH(B15788,Orders!$A$2:$A$8001,0))</f>
        <v>Delivered</v>
      </c>
      <c r="K15788" s="1" t="str">
        <f aca="false">LEFT(INDEX(Orders!$C$2:$C$8001,MATCH(B15788,Orders!$A$2:$A$8001,0)),7)</f>
        <v>2025-12</v>
      </c>
    </row>
    <row r="15789" customFormat="false" ht="15" hidden="false" customHeight="true" outlineLevel="0" collapsed="false">
      <c r="A15789" s="1" t="s">
        <v>26259</v>
      </c>
      <c r="B15789" s="1" t="s">
        <v>10160</v>
      </c>
      <c r="C15789" s="1" t="s">
        <v>1920</v>
      </c>
      <c r="D15789" s="1" t="n">
        <v>1</v>
      </c>
      <c r="E15789" s="16" t="n">
        <v>4273.58</v>
      </c>
      <c r="F15789" s="17" t="n">
        <v>0</v>
      </c>
      <c r="G15789" s="16" t="n">
        <v>4273.58</v>
      </c>
      <c r="I15789" s="1" t="str">
        <f aca="false">INDEX(Products!$C$2:$C$51,MATCH(C15789,Products!$A$2:$A$51,0))</f>
        <v>Electronics</v>
      </c>
      <c r="J15789" s="1" t="str">
        <f aca="false">INDEX(Orders!$E$2:$E$8001,MATCH(B15789,Orders!$A$2:$A$8001,0))</f>
        <v>Delivered</v>
      </c>
      <c r="K15789" s="1" t="str">
        <f aca="false">LEFT(INDEX(Orders!$C$2:$C$8001,MATCH(B15789,Orders!$A$2:$A$8001,0)),7)</f>
        <v>2025-12</v>
      </c>
    </row>
    <row r="15790" customFormat="false" ht="15" hidden="false" customHeight="true" outlineLevel="0" collapsed="false">
      <c r="A15790" s="1" t="s">
        <v>26260</v>
      </c>
      <c r="B15790" s="1" t="s">
        <v>10161</v>
      </c>
      <c r="C15790" s="1" t="s">
        <v>2006</v>
      </c>
      <c r="D15790" s="1" t="n">
        <v>1</v>
      </c>
      <c r="E15790" s="16" t="n">
        <v>482.17</v>
      </c>
      <c r="F15790" s="17" t="n">
        <v>0.05</v>
      </c>
      <c r="G15790" s="16" t="n">
        <v>458.06</v>
      </c>
      <c r="I15790" s="1" t="str">
        <f aca="false">INDEX(Products!$C$2:$C$51,MATCH(C15790,Products!$A$2:$A$51,0))</f>
        <v>Books &amp; Stationery</v>
      </c>
      <c r="J15790" s="1" t="str">
        <f aca="false">INDEX(Orders!$E$2:$E$8001,MATCH(B15790,Orders!$A$2:$A$8001,0))</f>
        <v>Delivered</v>
      </c>
      <c r="K15790" s="1" t="str">
        <f aca="false">LEFT(INDEX(Orders!$C$2:$C$8001,MATCH(B15790,Orders!$A$2:$A$8001,0)),7)</f>
        <v>2025-11</v>
      </c>
    </row>
    <row r="15791" customFormat="false" ht="15" hidden="false" customHeight="true" outlineLevel="0" collapsed="false">
      <c r="A15791" s="1" t="s">
        <v>26261</v>
      </c>
      <c r="B15791" s="1" t="s">
        <v>10161</v>
      </c>
      <c r="C15791" s="1" t="s">
        <v>2007</v>
      </c>
      <c r="D15791" s="1" t="n">
        <v>2</v>
      </c>
      <c r="E15791" s="16" t="n">
        <v>750.27</v>
      </c>
      <c r="F15791" s="17" t="n">
        <v>0</v>
      </c>
      <c r="G15791" s="16" t="n">
        <v>1500.54</v>
      </c>
      <c r="I15791" s="1" t="str">
        <f aca="false">INDEX(Products!$C$2:$C$51,MATCH(C15791,Products!$A$2:$A$51,0))</f>
        <v>Books &amp; Stationery</v>
      </c>
      <c r="J15791" s="1" t="str">
        <f aca="false">INDEX(Orders!$E$2:$E$8001,MATCH(B15791,Orders!$A$2:$A$8001,0))</f>
        <v>Delivered</v>
      </c>
      <c r="K15791" s="1" t="str">
        <f aca="false">LEFT(INDEX(Orders!$C$2:$C$8001,MATCH(B15791,Orders!$A$2:$A$8001,0)),7)</f>
        <v>2025-11</v>
      </c>
    </row>
    <row r="15792" customFormat="false" ht="15" hidden="false" customHeight="true" outlineLevel="0" collapsed="false">
      <c r="A15792" s="1" t="s">
        <v>26262</v>
      </c>
      <c r="B15792" s="1" t="s">
        <v>10162</v>
      </c>
      <c r="C15792" s="1" t="s">
        <v>1976</v>
      </c>
      <c r="D15792" s="1" t="n">
        <v>1</v>
      </c>
      <c r="E15792" s="16" t="n">
        <v>1603.35</v>
      </c>
      <c r="F15792" s="17" t="n">
        <v>0.15</v>
      </c>
      <c r="G15792" s="16" t="n">
        <v>1362.85</v>
      </c>
      <c r="I15792" s="1" t="str">
        <f aca="false">INDEX(Products!$C$2:$C$51,MATCH(C15792,Products!$A$2:$A$51,0))</f>
        <v>Beauty &amp; Personal Care</v>
      </c>
      <c r="J15792" s="1" t="str">
        <f aca="false">INDEX(Orders!$E$2:$E$8001,MATCH(B15792,Orders!$A$2:$A$8001,0))</f>
        <v>Delivered</v>
      </c>
      <c r="K15792" s="1" t="str">
        <f aca="false">LEFT(INDEX(Orders!$C$2:$C$8001,MATCH(B15792,Orders!$A$2:$A$8001,0)),7)</f>
        <v>2024-10</v>
      </c>
    </row>
    <row r="15793" customFormat="false" ht="15" hidden="false" customHeight="true" outlineLevel="0" collapsed="false">
      <c r="A15793" s="1" t="s">
        <v>26263</v>
      </c>
      <c r="B15793" s="1" t="s">
        <v>10163</v>
      </c>
      <c r="C15793" s="1" t="s">
        <v>1940</v>
      </c>
      <c r="D15793" s="1" t="n">
        <v>3</v>
      </c>
      <c r="E15793" s="16" t="n">
        <v>2374.52</v>
      </c>
      <c r="F15793" s="17" t="n">
        <v>0.05</v>
      </c>
      <c r="G15793" s="16" t="n">
        <v>6767.38</v>
      </c>
      <c r="I15793" s="1" t="str">
        <f aca="false">INDEX(Products!$C$2:$C$51,MATCH(C15793,Products!$A$2:$A$51,0))</f>
        <v>Fashion</v>
      </c>
      <c r="J15793" s="1" t="str">
        <f aca="false">INDEX(Orders!$E$2:$E$8001,MATCH(B15793,Orders!$A$2:$A$8001,0))</f>
        <v>Delivered</v>
      </c>
      <c r="K15793" s="1" t="str">
        <f aca="false">LEFT(INDEX(Orders!$C$2:$C$8001,MATCH(B15793,Orders!$A$2:$A$8001,0)),7)</f>
        <v>2024-11</v>
      </c>
    </row>
    <row r="15794" customFormat="false" ht="15" hidden="false" customHeight="true" outlineLevel="0" collapsed="false">
      <c r="A15794" s="1" t="s">
        <v>26264</v>
      </c>
      <c r="B15794" s="1" t="s">
        <v>10164</v>
      </c>
      <c r="C15794" s="1" t="s">
        <v>2006</v>
      </c>
      <c r="D15794" s="1" t="n">
        <v>1</v>
      </c>
      <c r="E15794" s="16" t="n">
        <v>482.17</v>
      </c>
      <c r="F15794" s="17" t="n">
        <v>0</v>
      </c>
      <c r="G15794" s="16" t="n">
        <v>482.17</v>
      </c>
      <c r="I15794" s="1" t="str">
        <f aca="false">INDEX(Products!$C$2:$C$51,MATCH(C15794,Products!$A$2:$A$51,0))</f>
        <v>Books &amp; Stationery</v>
      </c>
      <c r="J15794" s="1" t="str">
        <f aca="false">INDEX(Orders!$E$2:$E$8001,MATCH(B15794,Orders!$A$2:$A$8001,0))</f>
        <v>Delivered</v>
      </c>
      <c r="K15794" s="1" t="str">
        <f aca="false">LEFT(INDEX(Orders!$C$2:$C$8001,MATCH(B15794,Orders!$A$2:$A$8001,0)),7)</f>
        <v>2025-12</v>
      </c>
    </row>
    <row r="15795" customFormat="false" ht="15" hidden="false" customHeight="true" outlineLevel="0" collapsed="false">
      <c r="A15795" s="1" t="s">
        <v>26265</v>
      </c>
      <c r="B15795" s="1" t="s">
        <v>10165</v>
      </c>
      <c r="C15795" s="1" t="s">
        <v>2006</v>
      </c>
      <c r="D15795" s="1" t="n">
        <v>1</v>
      </c>
      <c r="E15795" s="16" t="n">
        <v>482.17</v>
      </c>
      <c r="F15795" s="17" t="n">
        <v>0.1</v>
      </c>
      <c r="G15795" s="16" t="n">
        <v>433.95</v>
      </c>
      <c r="I15795" s="1" t="str">
        <f aca="false">INDEX(Products!$C$2:$C$51,MATCH(C15795,Products!$A$2:$A$51,0))</f>
        <v>Books &amp; Stationery</v>
      </c>
      <c r="J15795" s="1" t="str">
        <f aca="false">INDEX(Orders!$E$2:$E$8001,MATCH(B15795,Orders!$A$2:$A$8001,0))</f>
        <v>Delivered</v>
      </c>
      <c r="K15795" s="1" t="str">
        <f aca="false">LEFT(INDEX(Orders!$C$2:$C$8001,MATCH(B15795,Orders!$A$2:$A$8001,0)),7)</f>
        <v>2025-12</v>
      </c>
    </row>
    <row r="15796" customFormat="false" ht="15" hidden="false" customHeight="true" outlineLevel="0" collapsed="false">
      <c r="A15796" s="1" t="s">
        <v>26266</v>
      </c>
      <c r="B15796" s="1" t="s">
        <v>10165</v>
      </c>
      <c r="C15796" s="1" t="s">
        <v>1940</v>
      </c>
      <c r="D15796" s="1" t="n">
        <v>2</v>
      </c>
      <c r="E15796" s="16" t="n">
        <v>2374.52</v>
      </c>
      <c r="F15796" s="17" t="n">
        <v>0.05</v>
      </c>
      <c r="G15796" s="16" t="n">
        <v>4511.59</v>
      </c>
      <c r="I15796" s="1" t="str">
        <f aca="false">INDEX(Products!$C$2:$C$51,MATCH(C15796,Products!$A$2:$A$51,0))</f>
        <v>Fashion</v>
      </c>
      <c r="J15796" s="1" t="str">
        <f aca="false">INDEX(Orders!$E$2:$E$8001,MATCH(B15796,Orders!$A$2:$A$8001,0))</f>
        <v>Delivered</v>
      </c>
      <c r="K15796" s="1" t="str">
        <f aca="false">LEFT(INDEX(Orders!$C$2:$C$8001,MATCH(B15796,Orders!$A$2:$A$8001,0)),7)</f>
        <v>2025-12</v>
      </c>
    </row>
    <row r="15797" customFormat="false" ht="15" hidden="false" customHeight="true" outlineLevel="0" collapsed="false">
      <c r="A15797" s="1" t="s">
        <v>26267</v>
      </c>
      <c r="B15797" s="1" t="s">
        <v>10166</v>
      </c>
      <c r="C15797" s="1" t="s">
        <v>2007</v>
      </c>
      <c r="D15797" s="1" t="n">
        <v>1</v>
      </c>
      <c r="E15797" s="16" t="n">
        <v>750.27</v>
      </c>
      <c r="F15797" s="17" t="n">
        <v>0.05</v>
      </c>
      <c r="G15797" s="16" t="n">
        <v>712.76</v>
      </c>
      <c r="I15797" s="1" t="str">
        <f aca="false">INDEX(Products!$C$2:$C$51,MATCH(C15797,Products!$A$2:$A$51,0))</f>
        <v>Books &amp; Stationery</v>
      </c>
      <c r="J15797" s="1" t="str">
        <f aca="false">INDEX(Orders!$E$2:$E$8001,MATCH(B15797,Orders!$A$2:$A$8001,0))</f>
        <v>Delivered</v>
      </c>
      <c r="K15797" s="1" t="str">
        <f aca="false">LEFT(INDEX(Orders!$C$2:$C$8001,MATCH(B15797,Orders!$A$2:$A$8001,0)),7)</f>
        <v>2025-12</v>
      </c>
    </row>
    <row r="15798" customFormat="false" ht="15" hidden="false" customHeight="true" outlineLevel="0" collapsed="false">
      <c r="A15798" s="1" t="s">
        <v>26268</v>
      </c>
      <c r="B15798" s="1" t="s">
        <v>10166</v>
      </c>
      <c r="C15798" s="1" t="s">
        <v>1940</v>
      </c>
      <c r="D15798" s="1" t="n">
        <v>1</v>
      </c>
      <c r="E15798" s="16" t="n">
        <v>2374.52</v>
      </c>
      <c r="F15798" s="17" t="n">
        <v>0</v>
      </c>
      <c r="G15798" s="16" t="n">
        <v>2374.52</v>
      </c>
      <c r="I15798" s="1" t="str">
        <f aca="false">INDEX(Products!$C$2:$C$51,MATCH(C15798,Products!$A$2:$A$51,0))</f>
        <v>Fashion</v>
      </c>
      <c r="J15798" s="1" t="str">
        <f aca="false">INDEX(Orders!$E$2:$E$8001,MATCH(B15798,Orders!$A$2:$A$8001,0))</f>
        <v>Delivered</v>
      </c>
      <c r="K15798" s="1" t="str">
        <f aca="false">LEFT(INDEX(Orders!$C$2:$C$8001,MATCH(B15798,Orders!$A$2:$A$8001,0)),7)</f>
        <v>2025-12</v>
      </c>
    </row>
    <row r="15799" customFormat="false" ht="15" hidden="false" customHeight="true" outlineLevel="0" collapsed="false">
      <c r="A15799" s="1" t="s">
        <v>26269</v>
      </c>
      <c r="B15799" s="1" t="s">
        <v>10166</v>
      </c>
      <c r="C15799" s="1" t="s">
        <v>1953</v>
      </c>
      <c r="D15799" s="1" t="n">
        <v>2</v>
      </c>
      <c r="E15799" s="16" t="n">
        <v>4914.12</v>
      </c>
      <c r="F15799" s="17" t="n">
        <v>0.2</v>
      </c>
      <c r="G15799" s="16" t="n">
        <v>7862.59</v>
      </c>
      <c r="I15799" s="1" t="str">
        <f aca="false">INDEX(Products!$C$2:$C$51,MATCH(C15799,Products!$A$2:$A$51,0))</f>
        <v>Fashion</v>
      </c>
      <c r="J15799" s="1" t="str">
        <f aca="false">INDEX(Orders!$E$2:$E$8001,MATCH(B15799,Orders!$A$2:$A$8001,0))</f>
        <v>Delivered</v>
      </c>
      <c r="K15799" s="1" t="str">
        <f aca="false">LEFT(INDEX(Orders!$C$2:$C$8001,MATCH(B15799,Orders!$A$2:$A$8001,0)),7)</f>
        <v>2025-12</v>
      </c>
    </row>
    <row r="15800" customFormat="false" ht="15" hidden="false" customHeight="true" outlineLevel="0" collapsed="false">
      <c r="A15800" s="1" t="s">
        <v>26270</v>
      </c>
      <c r="B15800" s="1" t="s">
        <v>10167</v>
      </c>
      <c r="C15800" s="1" t="s">
        <v>1930</v>
      </c>
      <c r="D15800" s="1" t="n">
        <v>1</v>
      </c>
      <c r="E15800" s="16" t="n">
        <v>2398.35</v>
      </c>
      <c r="F15800" s="17" t="n">
        <v>0.15</v>
      </c>
      <c r="G15800" s="16" t="n">
        <v>2038.6</v>
      </c>
      <c r="I15800" s="1" t="str">
        <f aca="false">INDEX(Products!$C$2:$C$51,MATCH(C15800,Products!$A$2:$A$51,0))</f>
        <v>Electronics</v>
      </c>
      <c r="J15800" s="1" t="str">
        <f aca="false">INDEX(Orders!$E$2:$E$8001,MATCH(B15800,Orders!$A$2:$A$8001,0))</f>
        <v>Cancelled</v>
      </c>
      <c r="K15800" s="1" t="str">
        <f aca="false">LEFT(INDEX(Orders!$C$2:$C$8001,MATCH(B15800,Orders!$A$2:$A$8001,0)),7)</f>
        <v>2024-05</v>
      </c>
    </row>
    <row r="15801" customFormat="false" ht="15" hidden="false" customHeight="true" outlineLevel="0" collapsed="false">
      <c r="A15801" s="1" t="s">
        <v>26271</v>
      </c>
      <c r="B15801" s="1" t="s">
        <v>10168</v>
      </c>
      <c r="C15801" s="1" t="s">
        <v>2006</v>
      </c>
      <c r="D15801" s="1" t="n">
        <v>2</v>
      </c>
      <c r="E15801" s="16" t="n">
        <v>482.17</v>
      </c>
      <c r="F15801" s="17" t="n">
        <v>0</v>
      </c>
      <c r="G15801" s="16" t="n">
        <v>964.34</v>
      </c>
      <c r="I15801" s="1" t="str">
        <f aca="false">INDEX(Products!$C$2:$C$51,MATCH(C15801,Products!$A$2:$A$51,0))</f>
        <v>Books &amp; Stationery</v>
      </c>
      <c r="J15801" s="1" t="str">
        <f aca="false">INDEX(Orders!$E$2:$E$8001,MATCH(B15801,Orders!$A$2:$A$8001,0))</f>
        <v>Delivered</v>
      </c>
      <c r="K15801" s="1" t="str">
        <f aca="false">LEFT(INDEX(Orders!$C$2:$C$8001,MATCH(B15801,Orders!$A$2:$A$8001,0)),7)</f>
        <v>2024-03</v>
      </c>
    </row>
    <row r="15802" customFormat="false" ht="15" hidden="false" customHeight="true" outlineLevel="0" collapsed="false">
      <c r="A15802" s="1" t="s">
        <v>26272</v>
      </c>
      <c r="B15802" s="1" t="s">
        <v>10168</v>
      </c>
      <c r="C15802" s="1" t="s">
        <v>2007</v>
      </c>
      <c r="D15802" s="1" t="n">
        <v>1</v>
      </c>
      <c r="E15802" s="16" t="n">
        <v>750.27</v>
      </c>
      <c r="F15802" s="17" t="n">
        <v>0.15</v>
      </c>
      <c r="G15802" s="16" t="n">
        <v>637.73</v>
      </c>
      <c r="I15802" s="1" t="str">
        <f aca="false">INDEX(Products!$C$2:$C$51,MATCH(C15802,Products!$A$2:$A$51,0))</f>
        <v>Books &amp; Stationery</v>
      </c>
      <c r="J15802" s="1" t="str">
        <f aca="false">INDEX(Orders!$E$2:$E$8001,MATCH(B15802,Orders!$A$2:$A$8001,0))</f>
        <v>Delivered</v>
      </c>
      <c r="K15802" s="1" t="str">
        <f aca="false">LEFT(INDEX(Orders!$C$2:$C$8001,MATCH(B15802,Orders!$A$2:$A$8001,0)),7)</f>
        <v>2024-03</v>
      </c>
    </row>
    <row r="15803" customFormat="false" ht="15" hidden="false" customHeight="true" outlineLevel="0" collapsed="false">
      <c r="A15803" s="1" t="s">
        <v>26273</v>
      </c>
      <c r="B15803" s="1" t="s">
        <v>10168</v>
      </c>
      <c r="C15803" s="1" t="s">
        <v>1930</v>
      </c>
      <c r="D15803" s="1" t="n">
        <v>1</v>
      </c>
      <c r="E15803" s="16" t="n">
        <v>2398.35</v>
      </c>
      <c r="F15803" s="17" t="n">
        <v>0</v>
      </c>
      <c r="G15803" s="16" t="n">
        <v>2398.35</v>
      </c>
      <c r="I15803" s="1" t="str">
        <f aca="false">INDEX(Products!$C$2:$C$51,MATCH(C15803,Products!$A$2:$A$51,0))</f>
        <v>Electronics</v>
      </c>
      <c r="J15803" s="1" t="str">
        <f aca="false">INDEX(Orders!$E$2:$E$8001,MATCH(B15803,Orders!$A$2:$A$8001,0))</f>
        <v>Delivered</v>
      </c>
      <c r="K15803" s="1" t="str">
        <f aca="false">LEFT(INDEX(Orders!$C$2:$C$8001,MATCH(B15803,Orders!$A$2:$A$8001,0)),7)</f>
        <v>2024-03</v>
      </c>
    </row>
    <row r="15804" customFormat="false" ht="15" hidden="false" customHeight="true" outlineLevel="0" collapsed="false">
      <c r="A15804" s="1" t="s">
        <v>26274</v>
      </c>
      <c r="B15804" s="1" t="s">
        <v>10169</v>
      </c>
      <c r="C15804" s="1" t="s">
        <v>1930</v>
      </c>
      <c r="D15804" s="1" t="n">
        <v>1</v>
      </c>
      <c r="E15804" s="16" t="n">
        <v>2398.35</v>
      </c>
      <c r="F15804" s="17" t="n">
        <v>0.1</v>
      </c>
      <c r="G15804" s="16" t="n">
        <v>2158.52</v>
      </c>
      <c r="I15804" s="1" t="str">
        <f aca="false">INDEX(Products!$C$2:$C$51,MATCH(C15804,Products!$A$2:$A$51,0))</f>
        <v>Electronics</v>
      </c>
      <c r="J15804" s="1" t="str">
        <f aca="false">INDEX(Orders!$E$2:$E$8001,MATCH(B15804,Orders!$A$2:$A$8001,0))</f>
        <v>Delivered</v>
      </c>
      <c r="K15804" s="1" t="str">
        <f aca="false">LEFT(INDEX(Orders!$C$2:$C$8001,MATCH(B15804,Orders!$A$2:$A$8001,0)),7)</f>
        <v>2025-05</v>
      </c>
    </row>
    <row r="15805" customFormat="false" ht="15" hidden="false" customHeight="true" outlineLevel="0" collapsed="false">
      <c r="A15805" s="1" t="s">
        <v>26275</v>
      </c>
      <c r="B15805" s="1" t="s">
        <v>10170</v>
      </c>
      <c r="C15805" s="1" t="s">
        <v>1930</v>
      </c>
      <c r="D15805" s="1" t="n">
        <v>3</v>
      </c>
      <c r="E15805" s="16" t="n">
        <v>2398.35</v>
      </c>
      <c r="F15805" s="17" t="n">
        <v>0.05</v>
      </c>
      <c r="G15805" s="16" t="n">
        <v>6835.3</v>
      </c>
      <c r="I15805" s="1" t="str">
        <f aca="false">INDEX(Products!$C$2:$C$51,MATCH(C15805,Products!$A$2:$A$51,0))</f>
        <v>Electronics</v>
      </c>
      <c r="J15805" s="1" t="str">
        <f aca="false">INDEX(Orders!$E$2:$E$8001,MATCH(B15805,Orders!$A$2:$A$8001,0))</f>
        <v>Delivered</v>
      </c>
      <c r="K15805" s="1" t="str">
        <f aca="false">LEFT(INDEX(Orders!$C$2:$C$8001,MATCH(B15805,Orders!$A$2:$A$8001,0)),7)</f>
        <v>2025-10</v>
      </c>
    </row>
    <row r="15806" customFormat="false" ht="15" hidden="false" customHeight="true" outlineLevel="0" collapsed="false">
      <c r="A15806" s="1" t="s">
        <v>26276</v>
      </c>
      <c r="B15806" s="1" t="s">
        <v>10170</v>
      </c>
      <c r="C15806" s="1" t="s">
        <v>1961</v>
      </c>
      <c r="D15806" s="1" t="n">
        <v>1</v>
      </c>
      <c r="E15806" s="16" t="n">
        <v>3493.68</v>
      </c>
      <c r="F15806" s="17" t="n">
        <v>0.05</v>
      </c>
      <c r="G15806" s="16" t="n">
        <v>3319</v>
      </c>
      <c r="I15806" s="1" t="str">
        <f aca="false">INDEX(Products!$C$2:$C$51,MATCH(C15806,Products!$A$2:$A$51,0))</f>
        <v>Home &amp; Kitchen</v>
      </c>
      <c r="J15806" s="1" t="str">
        <f aca="false">INDEX(Orders!$E$2:$E$8001,MATCH(B15806,Orders!$A$2:$A$8001,0))</f>
        <v>Delivered</v>
      </c>
      <c r="K15806" s="1" t="str">
        <f aca="false">LEFT(INDEX(Orders!$C$2:$C$8001,MATCH(B15806,Orders!$A$2:$A$8001,0)),7)</f>
        <v>2025-10</v>
      </c>
    </row>
    <row r="15807" customFormat="false" ht="15" hidden="false" customHeight="true" outlineLevel="0" collapsed="false">
      <c r="A15807" s="1" t="s">
        <v>26277</v>
      </c>
      <c r="B15807" s="1" t="s">
        <v>10170</v>
      </c>
      <c r="C15807" s="1" t="s">
        <v>2006</v>
      </c>
      <c r="D15807" s="1" t="n">
        <v>3</v>
      </c>
      <c r="E15807" s="16" t="n">
        <v>482.17</v>
      </c>
      <c r="F15807" s="17" t="n">
        <v>0.05</v>
      </c>
      <c r="G15807" s="16" t="n">
        <v>1374.18</v>
      </c>
      <c r="I15807" s="1" t="str">
        <f aca="false">INDEX(Products!$C$2:$C$51,MATCH(C15807,Products!$A$2:$A$51,0))</f>
        <v>Books &amp; Stationery</v>
      </c>
      <c r="J15807" s="1" t="str">
        <f aca="false">INDEX(Orders!$E$2:$E$8001,MATCH(B15807,Orders!$A$2:$A$8001,0))</f>
        <v>Delivered</v>
      </c>
      <c r="K15807" s="1" t="str">
        <f aca="false">LEFT(INDEX(Orders!$C$2:$C$8001,MATCH(B15807,Orders!$A$2:$A$8001,0)),7)</f>
        <v>2025-10</v>
      </c>
    </row>
    <row r="15808" customFormat="false" ht="15" hidden="false" customHeight="true" outlineLevel="0" collapsed="false">
      <c r="A15808" s="1" t="s">
        <v>26278</v>
      </c>
      <c r="B15808" s="1" t="s">
        <v>10171</v>
      </c>
      <c r="C15808" s="1" t="s">
        <v>2006</v>
      </c>
      <c r="D15808" s="1" t="n">
        <v>1</v>
      </c>
      <c r="E15808" s="16" t="n">
        <v>482.17</v>
      </c>
      <c r="F15808" s="17" t="n">
        <v>0</v>
      </c>
      <c r="G15808" s="16" t="n">
        <v>482.17</v>
      </c>
      <c r="I15808" s="1" t="str">
        <f aca="false">INDEX(Products!$C$2:$C$51,MATCH(C15808,Products!$A$2:$A$51,0))</f>
        <v>Books &amp; Stationery</v>
      </c>
      <c r="J15808" s="1" t="str">
        <f aca="false">INDEX(Orders!$E$2:$E$8001,MATCH(B15808,Orders!$A$2:$A$8001,0))</f>
        <v>Delivered</v>
      </c>
      <c r="K15808" s="1" t="str">
        <f aca="false">LEFT(INDEX(Orders!$C$2:$C$8001,MATCH(B15808,Orders!$A$2:$A$8001,0)),7)</f>
        <v>2025-08</v>
      </c>
    </row>
    <row r="15809" customFormat="false" ht="15" hidden="false" customHeight="true" outlineLevel="0" collapsed="false">
      <c r="A15809" s="1" t="s">
        <v>26279</v>
      </c>
      <c r="B15809" s="1" t="s">
        <v>10171</v>
      </c>
      <c r="C15809" s="1" t="s">
        <v>1977</v>
      </c>
      <c r="D15809" s="1" t="n">
        <v>1</v>
      </c>
      <c r="E15809" s="16" t="n">
        <v>2386.05</v>
      </c>
      <c r="F15809" s="17" t="n">
        <v>0</v>
      </c>
      <c r="G15809" s="16" t="n">
        <v>2386.05</v>
      </c>
      <c r="I15809" s="1" t="str">
        <f aca="false">INDEX(Products!$C$2:$C$51,MATCH(C15809,Products!$A$2:$A$51,0))</f>
        <v>Beauty &amp; Personal Care</v>
      </c>
      <c r="J15809" s="1" t="str">
        <f aca="false">INDEX(Orders!$E$2:$E$8001,MATCH(B15809,Orders!$A$2:$A$8001,0))</f>
        <v>Delivered</v>
      </c>
      <c r="K15809" s="1" t="str">
        <f aca="false">LEFT(INDEX(Orders!$C$2:$C$8001,MATCH(B15809,Orders!$A$2:$A$8001,0)),7)</f>
        <v>2025-08</v>
      </c>
    </row>
    <row r="15810" customFormat="false" ht="15" hidden="false" customHeight="true" outlineLevel="0" collapsed="false">
      <c r="A15810" s="1" t="s">
        <v>26280</v>
      </c>
      <c r="B15810" s="1" t="s">
        <v>10172</v>
      </c>
      <c r="C15810" s="1" t="s">
        <v>2006</v>
      </c>
      <c r="D15810" s="1" t="n">
        <v>1</v>
      </c>
      <c r="E15810" s="16" t="n">
        <v>482.17</v>
      </c>
      <c r="F15810" s="17" t="n">
        <v>0.15</v>
      </c>
      <c r="G15810" s="16" t="n">
        <v>409.84</v>
      </c>
      <c r="I15810" s="1" t="str">
        <f aca="false">INDEX(Products!$C$2:$C$51,MATCH(C15810,Products!$A$2:$A$51,0))</f>
        <v>Books &amp; Stationery</v>
      </c>
      <c r="J15810" s="1" t="str">
        <f aca="false">INDEX(Orders!$E$2:$E$8001,MATCH(B15810,Orders!$A$2:$A$8001,0))</f>
        <v>Delivered</v>
      </c>
      <c r="K15810" s="1" t="str">
        <f aca="false">LEFT(INDEX(Orders!$C$2:$C$8001,MATCH(B15810,Orders!$A$2:$A$8001,0)),7)</f>
        <v>2024-11</v>
      </c>
    </row>
    <row r="15811" customFormat="false" ht="15" hidden="false" customHeight="true" outlineLevel="0" collapsed="false">
      <c r="A15811" s="1" t="s">
        <v>26281</v>
      </c>
      <c r="B15811" s="1" t="s">
        <v>10172</v>
      </c>
      <c r="C15811" s="1" t="s">
        <v>1977</v>
      </c>
      <c r="D15811" s="1" t="n">
        <v>1</v>
      </c>
      <c r="E15811" s="16" t="n">
        <v>2386.05</v>
      </c>
      <c r="F15811" s="17" t="n">
        <v>0.1</v>
      </c>
      <c r="G15811" s="16" t="n">
        <v>2147.45</v>
      </c>
      <c r="I15811" s="1" t="str">
        <f aca="false">INDEX(Products!$C$2:$C$51,MATCH(C15811,Products!$A$2:$A$51,0))</f>
        <v>Beauty &amp; Personal Care</v>
      </c>
      <c r="J15811" s="1" t="str">
        <f aca="false">INDEX(Orders!$E$2:$E$8001,MATCH(B15811,Orders!$A$2:$A$8001,0))</f>
        <v>Delivered</v>
      </c>
      <c r="K15811" s="1" t="str">
        <f aca="false">LEFT(INDEX(Orders!$C$2:$C$8001,MATCH(B15811,Orders!$A$2:$A$8001,0)),7)</f>
        <v>2024-11</v>
      </c>
    </row>
    <row r="15812" customFormat="false" ht="15" hidden="false" customHeight="true" outlineLevel="0" collapsed="false">
      <c r="A15812" s="1" t="s">
        <v>26282</v>
      </c>
      <c r="B15812" s="1" t="s">
        <v>10173</v>
      </c>
      <c r="C15812" s="1" t="s">
        <v>1937</v>
      </c>
      <c r="D15812" s="1" t="n">
        <v>1</v>
      </c>
      <c r="E15812" s="16" t="n">
        <v>1364.75</v>
      </c>
      <c r="F15812" s="17" t="n">
        <v>0</v>
      </c>
      <c r="G15812" s="16" t="n">
        <v>1364.75</v>
      </c>
      <c r="I15812" s="1" t="str">
        <f aca="false">INDEX(Products!$C$2:$C$51,MATCH(C15812,Products!$A$2:$A$51,0))</f>
        <v>Fashion</v>
      </c>
      <c r="J15812" s="1" t="str">
        <f aca="false">INDEX(Orders!$E$2:$E$8001,MATCH(B15812,Orders!$A$2:$A$8001,0))</f>
        <v>Delivered</v>
      </c>
      <c r="K15812" s="1" t="str">
        <f aca="false">LEFT(INDEX(Orders!$C$2:$C$8001,MATCH(B15812,Orders!$A$2:$A$8001,0)),7)</f>
        <v>2025-11</v>
      </c>
    </row>
    <row r="15813" customFormat="false" ht="15" hidden="false" customHeight="true" outlineLevel="0" collapsed="false">
      <c r="A15813" s="1" t="s">
        <v>26283</v>
      </c>
      <c r="B15813" s="1" t="s">
        <v>10173</v>
      </c>
      <c r="C15813" s="1" t="s">
        <v>1930</v>
      </c>
      <c r="D15813" s="1" t="n">
        <v>2</v>
      </c>
      <c r="E15813" s="16" t="n">
        <v>2398.35</v>
      </c>
      <c r="F15813" s="17" t="n">
        <v>0.05</v>
      </c>
      <c r="G15813" s="16" t="n">
        <v>4556.86</v>
      </c>
      <c r="I15813" s="1" t="str">
        <f aca="false">INDEX(Products!$C$2:$C$51,MATCH(C15813,Products!$A$2:$A$51,0))</f>
        <v>Electronics</v>
      </c>
      <c r="J15813" s="1" t="str">
        <f aca="false">INDEX(Orders!$E$2:$E$8001,MATCH(B15813,Orders!$A$2:$A$8001,0))</f>
        <v>Delivered</v>
      </c>
      <c r="K15813" s="1" t="str">
        <f aca="false">LEFT(INDEX(Orders!$C$2:$C$8001,MATCH(B15813,Orders!$A$2:$A$8001,0)),7)</f>
        <v>2025-11</v>
      </c>
    </row>
    <row r="15814" customFormat="false" ht="15" hidden="false" customHeight="true" outlineLevel="0" collapsed="false">
      <c r="A15814" s="1" t="s">
        <v>26284</v>
      </c>
      <c r="B15814" s="1" t="s">
        <v>10174</v>
      </c>
      <c r="C15814" s="1" t="s">
        <v>1933</v>
      </c>
      <c r="D15814" s="1" t="n">
        <v>2</v>
      </c>
      <c r="E15814" s="16" t="n">
        <v>7194.38</v>
      </c>
      <c r="F15814" s="17" t="n">
        <v>0.05</v>
      </c>
      <c r="G15814" s="16" t="n">
        <v>13669.32</v>
      </c>
      <c r="I15814" s="1" t="str">
        <f aca="false">INDEX(Products!$C$2:$C$51,MATCH(C15814,Products!$A$2:$A$51,0))</f>
        <v>Electronics</v>
      </c>
      <c r="J15814" s="1" t="str">
        <f aca="false">INDEX(Orders!$E$2:$E$8001,MATCH(B15814,Orders!$A$2:$A$8001,0))</f>
        <v>Delivered</v>
      </c>
      <c r="K15814" s="1" t="str">
        <f aca="false">LEFT(INDEX(Orders!$C$2:$C$8001,MATCH(B15814,Orders!$A$2:$A$8001,0)),7)</f>
        <v>2025-05</v>
      </c>
    </row>
    <row r="15815" customFormat="false" ht="15" hidden="false" customHeight="true" outlineLevel="0" collapsed="false">
      <c r="A15815" s="1" t="s">
        <v>26285</v>
      </c>
      <c r="B15815" s="1" t="s">
        <v>10174</v>
      </c>
      <c r="C15815" s="1" t="s">
        <v>1935</v>
      </c>
      <c r="D15815" s="1" t="n">
        <v>2</v>
      </c>
      <c r="E15815" s="16" t="n">
        <v>14558.72</v>
      </c>
      <c r="F15815" s="17" t="n">
        <v>0</v>
      </c>
      <c r="G15815" s="16" t="n">
        <v>29117.44</v>
      </c>
      <c r="I15815" s="1" t="str">
        <f aca="false">INDEX(Products!$C$2:$C$51,MATCH(C15815,Products!$A$2:$A$51,0))</f>
        <v>Electronics</v>
      </c>
      <c r="J15815" s="1" t="str">
        <f aca="false">INDEX(Orders!$E$2:$E$8001,MATCH(B15815,Orders!$A$2:$A$8001,0))</f>
        <v>Delivered</v>
      </c>
      <c r="K15815" s="1" t="str">
        <f aca="false">LEFT(INDEX(Orders!$C$2:$C$8001,MATCH(B15815,Orders!$A$2:$A$8001,0)),7)</f>
        <v>2025-05</v>
      </c>
    </row>
    <row r="15816" customFormat="false" ht="15" hidden="false" customHeight="true" outlineLevel="0" collapsed="false">
      <c r="A15816" s="1" t="s">
        <v>26286</v>
      </c>
      <c r="B15816" s="1" t="s">
        <v>10174</v>
      </c>
      <c r="C15816" s="1" t="s">
        <v>1937</v>
      </c>
      <c r="D15816" s="1" t="n">
        <v>1</v>
      </c>
      <c r="E15816" s="16" t="n">
        <v>1364.75</v>
      </c>
      <c r="F15816" s="17" t="n">
        <v>0</v>
      </c>
      <c r="G15816" s="16" t="n">
        <v>1364.75</v>
      </c>
      <c r="I15816" s="1" t="str">
        <f aca="false">INDEX(Products!$C$2:$C$51,MATCH(C15816,Products!$A$2:$A$51,0))</f>
        <v>Fashion</v>
      </c>
      <c r="J15816" s="1" t="str">
        <f aca="false">INDEX(Orders!$E$2:$E$8001,MATCH(B15816,Orders!$A$2:$A$8001,0))</f>
        <v>Delivered</v>
      </c>
      <c r="K15816" s="1" t="str">
        <f aca="false">LEFT(INDEX(Orders!$C$2:$C$8001,MATCH(B15816,Orders!$A$2:$A$8001,0)),7)</f>
        <v>2025-05</v>
      </c>
    </row>
    <row r="15817" customFormat="false" ht="15" hidden="false" customHeight="true" outlineLevel="0" collapsed="false">
      <c r="A15817" s="1" t="s">
        <v>26287</v>
      </c>
      <c r="B15817" s="1" t="s">
        <v>10174</v>
      </c>
      <c r="C15817" s="1" t="s">
        <v>1969</v>
      </c>
      <c r="D15817" s="1" t="n">
        <v>1</v>
      </c>
      <c r="E15817" s="16" t="n">
        <v>9171.98</v>
      </c>
      <c r="F15817" s="17" t="n">
        <v>0.2</v>
      </c>
      <c r="G15817" s="16" t="n">
        <v>7337.58</v>
      </c>
      <c r="I15817" s="1" t="str">
        <f aca="false">INDEX(Products!$C$2:$C$51,MATCH(C15817,Products!$A$2:$A$51,0))</f>
        <v>Home &amp; Kitchen</v>
      </c>
      <c r="J15817" s="1" t="str">
        <f aca="false">INDEX(Orders!$E$2:$E$8001,MATCH(B15817,Orders!$A$2:$A$8001,0))</f>
        <v>Delivered</v>
      </c>
      <c r="K15817" s="1" t="str">
        <f aca="false">LEFT(INDEX(Orders!$C$2:$C$8001,MATCH(B15817,Orders!$A$2:$A$8001,0)),7)</f>
        <v>2025-05</v>
      </c>
    </row>
    <row r="15818" customFormat="false" ht="15" hidden="false" customHeight="true" outlineLevel="0" collapsed="false">
      <c r="A15818" s="1" t="s">
        <v>26288</v>
      </c>
      <c r="B15818" s="1" t="s">
        <v>10175</v>
      </c>
      <c r="C15818" s="1" t="s">
        <v>1997</v>
      </c>
      <c r="D15818" s="1" t="n">
        <v>2</v>
      </c>
      <c r="E15818" s="16" t="n">
        <v>311.15</v>
      </c>
      <c r="F15818" s="17" t="n">
        <v>0.1</v>
      </c>
      <c r="G15818" s="16" t="n">
        <v>560.07</v>
      </c>
      <c r="I15818" s="1" t="str">
        <f aca="false">INDEX(Products!$C$2:$C$51,MATCH(C15818,Products!$A$2:$A$51,0))</f>
        <v>Sports &amp; Fitness</v>
      </c>
      <c r="J15818" s="1" t="str">
        <f aca="false">INDEX(Orders!$E$2:$E$8001,MATCH(B15818,Orders!$A$2:$A$8001,0))</f>
        <v>Returned</v>
      </c>
      <c r="K15818" s="1" t="str">
        <f aca="false">LEFT(INDEX(Orders!$C$2:$C$8001,MATCH(B15818,Orders!$A$2:$A$8001,0)),7)</f>
        <v>2025-11</v>
      </c>
    </row>
    <row r="15819" customFormat="false" ht="15" hidden="false" customHeight="true" outlineLevel="0" collapsed="false">
      <c r="A15819" s="1" t="s">
        <v>26289</v>
      </c>
      <c r="B15819" s="1" t="s">
        <v>10176</v>
      </c>
      <c r="C15819" s="1" t="s">
        <v>1975</v>
      </c>
      <c r="D15819" s="1" t="n">
        <v>1</v>
      </c>
      <c r="E15819" s="16" t="n">
        <v>862.99</v>
      </c>
      <c r="F15819" s="17" t="n">
        <v>0.05</v>
      </c>
      <c r="G15819" s="16" t="n">
        <v>819.84</v>
      </c>
      <c r="I15819" s="1" t="str">
        <f aca="false">INDEX(Products!$C$2:$C$51,MATCH(C15819,Products!$A$2:$A$51,0))</f>
        <v>Beauty &amp; Personal Care</v>
      </c>
      <c r="J15819" s="1" t="str">
        <f aca="false">INDEX(Orders!$E$2:$E$8001,MATCH(B15819,Orders!$A$2:$A$8001,0))</f>
        <v>Returned</v>
      </c>
      <c r="K15819" s="1" t="str">
        <f aca="false">LEFT(INDEX(Orders!$C$2:$C$8001,MATCH(B15819,Orders!$A$2:$A$8001,0)),7)</f>
        <v>2025-05</v>
      </c>
    </row>
    <row r="15820" customFormat="false" ht="15" hidden="false" customHeight="true" outlineLevel="0" collapsed="false">
      <c r="A15820" s="1" t="s">
        <v>26290</v>
      </c>
      <c r="B15820" s="1" t="s">
        <v>10177</v>
      </c>
      <c r="C15820" s="1" t="s">
        <v>1930</v>
      </c>
      <c r="D15820" s="1" t="n">
        <v>1</v>
      </c>
      <c r="E15820" s="16" t="n">
        <v>2398.35</v>
      </c>
      <c r="F15820" s="17" t="n">
        <v>0</v>
      </c>
      <c r="G15820" s="16" t="n">
        <v>2398.35</v>
      </c>
      <c r="I15820" s="1" t="str">
        <f aca="false">INDEX(Products!$C$2:$C$51,MATCH(C15820,Products!$A$2:$A$51,0))</f>
        <v>Electronics</v>
      </c>
      <c r="J15820" s="1" t="str">
        <f aca="false">INDEX(Orders!$E$2:$E$8001,MATCH(B15820,Orders!$A$2:$A$8001,0))</f>
        <v>Delivered</v>
      </c>
      <c r="K15820" s="1" t="str">
        <f aca="false">LEFT(INDEX(Orders!$C$2:$C$8001,MATCH(B15820,Orders!$A$2:$A$8001,0)),7)</f>
        <v>2024-12</v>
      </c>
    </row>
    <row r="15821" customFormat="false" ht="15" hidden="false" customHeight="true" outlineLevel="0" collapsed="false">
      <c r="A15821" s="1" t="s">
        <v>26291</v>
      </c>
      <c r="B15821" s="1" t="s">
        <v>10177</v>
      </c>
      <c r="C15821" s="1" t="s">
        <v>2007</v>
      </c>
      <c r="D15821" s="1" t="n">
        <v>1</v>
      </c>
      <c r="E15821" s="16" t="n">
        <v>750.27</v>
      </c>
      <c r="F15821" s="17" t="n">
        <v>0</v>
      </c>
      <c r="G15821" s="16" t="n">
        <v>750.27</v>
      </c>
      <c r="I15821" s="1" t="str">
        <f aca="false">INDEX(Products!$C$2:$C$51,MATCH(C15821,Products!$A$2:$A$51,0))</f>
        <v>Books &amp; Stationery</v>
      </c>
      <c r="J15821" s="1" t="str">
        <f aca="false">INDEX(Orders!$E$2:$E$8001,MATCH(B15821,Orders!$A$2:$A$8001,0))</f>
        <v>Delivered</v>
      </c>
      <c r="K15821" s="1" t="str">
        <f aca="false">LEFT(INDEX(Orders!$C$2:$C$8001,MATCH(B15821,Orders!$A$2:$A$8001,0)),7)</f>
        <v>2024-12</v>
      </c>
    </row>
    <row r="15822" customFormat="false" ht="15" hidden="false" customHeight="true" outlineLevel="0" collapsed="false">
      <c r="A15822" s="1" t="s">
        <v>26292</v>
      </c>
      <c r="B15822" s="1" t="s">
        <v>10178</v>
      </c>
      <c r="C15822" s="1" t="s">
        <v>1930</v>
      </c>
      <c r="D15822" s="1" t="n">
        <v>1</v>
      </c>
      <c r="E15822" s="16" t="n">
        <v>2398.35</v>
      </c>
      <c r="F15822" s="17" t="n">
        <v>0</v>
      </c>
      <c r="G15822" s="16" t="n">
        <v>2398.35</v>
      </c>
      <c r="I15822" s="1" t="str">
        <f aca="false">INDEX(Products!$C$2:$C$51,MATCH(C15822,Products!$A$2:$A$51,0))</f>
        <v>Electronics</v>
      </c>
      <c r="J15822" s="1" t="str">
        <f aca="false">INDEX(Orders!$E$2:$E$8001,MATCH(B15822,Orders!$A$2:$A$8001,0))</f>
        <v>Delivered</v>
      </c>
      <c r="K15822" s="1" t="str">
        <f aca="false">LEFT(INDEX(Orders!$C$2:$C$8001,MATCH(B15822,Orders!$A$2:$A$8001,0)),7)</f>
        <v>2025-11</v>
      </c>
    </row>
    <row r="15823" customFormat="false" ht="15" hidden="false" customHeight="true" outlineLevel="0" collapsed="false">
      <c r="A15823" s="1" t="s">
        <v>26293</v>
      </c>
      <c r="B15823" s="1" t="s">
        <v>10178</v>
      </c>
      <c r="C15823" s="1" t="s">
        <v>1990</v>
      </c>
      <c r="D15823" s="1" t="n">
        <v>1</v>
      </c>
      <c r="E15823" s="16" t="n">
        <v>5311.32</v>
      </c>
      <c r="F15823" s="17" t="n">
        <v>0</v>
      </c>
      <c r="G15823" s="16" t="n">
        <v>5311.32</v>
      </c>
      <c r="I15823" s="1" t="str">
        <f aca="false">INDEX(Products!$C$2:$C$51,MATCH(C15823,Products!$A$2:$A$51,0))</f>
        <v>Sports &amp; Fitness</v>
      </c>
      <c r="J15823" s="1" t="str">
        <f aca="false">INDEX(Orders!$E$2:$E$8001,MATCH(B15823,Orders!$A$2:$A$8001,0))</f>
        <v>Delivered</v>
      </c>
      <c r="K15823" s="1" t="str">
        <f aca="false">LEFT(INDEX(Orders!$C$2:$C$8001,MATCH(B15823,Orders!$A$2:$A$8001,0)),7)</f>
        <v>2025-11</v>
      </c>
    </row>
    <row r="15824" customFormat="false" ht="15" hidden="false" customHeight="true" outlineLevel="0" collapsed="false">
      <c r="A15824" s="1" t="s">
        <v>26294</v>
      </c>
      <c r="B15824" s="1" t="s">
        <v>10179</v>
      </c>
      <c r="C15824" s="1" t="s">
        <v>2006</v>
      </c>
      <c r="D15824" s="1" t="n">
        <v>2</v>
      </c>
      <c r="E15824" s="16" t="n">
        <v>482.17</v>
      </c>
      <c r="F15824" s="17" t="n">
        <v>0</v>
      </c>
      <c r="G15824" s="16" t="n">
        <v>964.34</v>
      </c>
      <c r="I15824" s="1" t="str">
        <f aca="false">INDEX(Products!$C$2:$C$51,MATCH(C15824,Products!$A$2:$A$51,0))</f>
        <v>Books &amp; Stationery</v>
      </c>
      <c r="J15824" s="1" t="str">
        <f aca="false">INDEX(Orders!$E$2:$E$8001,MATCH(B15824,Orders!$A$2:$A$8001,0))</f>
        <v>Refunded</v>
      </c>
      <c r="K15824" s="1" t="str">
        <f aca="false">LEFT(INDEX(Orders!$C$2:$C$8001,MATCH(B15824,Orders!$A$2:$A$8001,0)),7)</f>
        <v>2025-07</v>
      </c>
    </row>
    <row r="15825" customFormat="false" ht="15" hidden="false" customHeight="true" outlineLevel="0" collapsed="false">
      <c r="A15825" s="1" t="s">
        <v>26295</v>
      </c>
      <c r="B15825" s="1" t="s">
        <v>10179</v>
      </c>
      <c r="C15825" s="1" t="s">
        <v>1940</v>
      </c>
      <c r="D15825" s="1" t="n">
        <v>1</v>
      </c>
      <c r="E15825" s="16" t="n">
        <v>2374.52</v>
      </c>
      <c r="F15825" s="17" t="n">
        <v>0.05</v>
      </c>
      <c r="G15825" s="16" t="n">
        <v>2255.79</v>
      </c>
      <c r="I15825" s="1" t="str">
        <f aca="false">INDEX(Products!$C$2:$C$51,MATCH(C15825,Products!$A$2:$A$51,0))</f>
        <v>Fashion</v>
      </c>
      <c r="J15825" s="1" t="str">
        <f aca="false">INDEX(Orders!$E$2:$E$8001,MATCH(B15825,Orders!$A$2:$A$8001,0))</f>
        <v>Refunded</v>
      </c>
      <c r="K15825" s="1" t="str">
        <f aca="false">LEFT(INDEX(Orders!$C$2:$C$8001,MATCH(B15825,Orders!$A$2:$A$8001,0)),7)</f>
        <v>2025-07</v>
      </c>
    </row>
    <row r="15826" customFormat="false" ht="15" hidden="false" customHeight="true" outlineLevel="0" collapsed="false">
      <c r="A15826" s="1" t="s">
        <v>26296</v>
      </c>
      <c r="B15826" s="1" t="s">
        <v>10180</v>
      </c>
      <c r="C15826" s="1" t="s">
        <v>1975</v>
      </c>
      <c r="D15826" s="1" t="n">
        <v>1</v>
      </c>
      <c r="E15826" s="16" t="n">
        <v>862.99</v>
      </c>
      <c r="F15826" s="17" t="n">
        <v>0</v>
      </c>
      <c r="G15826" s="16" t="n">
        <v>862.99</v>
      </c>
      <c r="I15826" s="1" t="str">
        <f aca="false">INDEX(Products!$C$2:$C$51,MATCH(C15826,Products!$A$2:$A$51,0))</f>
        <v>Beauty &amp; Personal Care</v>
      </c>
      <c r="J15826" s="1" t="str">
        <f aca="false">INDEX(Orders!$E$2:$E$8001,MATCH(B15826,Orders!$A$2:$A$8001,0))</f>
        <v>Delivered</v>
      </c>
      <c r="K15826" s="1" t="str">
        <f aca="false">LEFT(INDEX(Orders!$C$2:$C$8001,MATCH(B15826,Orders!$A$2:$A$8001,0)),7)</f>
        <v>2024-04</v>
      </c>
    </row>
    <row r="15827" customFormat="false" ht="15" hidden="false" customHeight="true" outlineLevel="0" collapsed="false">
      <c r="A15827" s="1" t="s">
        <v>26297</v>
      </c>
      <c r="B15827" s="1" t="s">
        <v>10181</v>
      </c>
      <c r="C15827" s="1" t="s">
        <v>1953</v>
      </c>
      <c r="D15827" s="1" t="n">
        <v>1</v>
      </c>
      <c r="E15827" s="16" t="n">
        <v>4914.12</v>
      </c>
      <c r="F15827" s="17" t="n">
        <v>0.05</v>
      </c>
      <c r="G15827" s="16" t="n">
        <v>4668.41</v>
      </c>
      <c r="I15827" s="1" t="str">
        <f aca="false">INDEX(Products!$C$2:$C$51,MATCH(C15827,Products!$A$2:$A$51,0))</f>
        <v>Fashion</v>
      </c>
      <c r="J15827" s="1" t="str">
        <f aca="false">INDEX(Orders!$E$2:$E$8001,MATCH(B15827,Orders!$A$2:$A$8001,0))</f>
        <v>Delivered</v>
      </c>
      <c r="K15827" s="1" t="str">
        <f aca="false">LEFT(INDEX(Orders!$C$2:$C$8001,MATCH(B15827,Orders!$A$2:$A$8001,0)),7)</f>
        <v>2025-04</v>
      </c>
    </row>
    <row r="15828" customFormat="false" ht="15" hidden="false" customHeight="true" outlineLevel="0" collapsed="false">
      <c r="A15828" s="1" t="s">
        <v>26298</v>
      </c>
      <c r="B15828" s="1" t="s">
        <v>10182</v>
      </c>
      <c r="C15828" s="1" t="s">
        <v>1971</v>
      </c>
      <c r="D15828" s="1" t="n">
        <v>2</v>
      </c>
      <c r="E15828" s="16" t="n">
        <v>2073.63</v>
      </c>
      <c r="F15828" s="17" t="n">
        <v>0.15</v>
      </c>
      <c r="G15828" s="16" t="n">
        <v>3525.17</v>
      </c>
      <c r="I15828" s="1" t="str">
        <f aca="false">INDEX(Products!$C$2:$C$51,MATCH(C15828,Products!$A$2:$A$51,0))</f>
        <v>Home &amp; Kitchen</v>
      </c>
      <c r="J15828" s="1" t="str">
        <f aca="false">INDEX(Orders!$E$2:$E$8001,MATCH(B15828,Orders!$A$2:$A$8001,0))</f>
        <v>Refunded</v>
      </c>
      <c r="K15828" s="1" t="str">
        <f aca="false">LEFT(INDEX(Orders!$C$2:$C$8001,MATCH(B15828,Orders!$A$2:$A$8001,0)),7)</f>
        <v>2024-05</v>
      </c>
    </row>
    <row r="15829" customFormat="false" ht="15" hidden="false" customHeight="true" outlineLevel="0" collapsed="false">
      <c r="A15829" s="1" t="s">
        <v>26299</v>
      </c>
      <c r="B15829" s="1" t="s">
        <v>10182</v>
      </c>
      <c r="C15829" s="1" t="s">
        <v>1930</v>
      </c>
      <c r="D15829" s="1" t="n">
        <v>1</v>
      </c>
      <c r="E15829" s="16" t="n">
        <v>2398.35</v>
      </c>
      <c r="F15829" s="17" t="n">
        <v>0.15</v>
      </c>
      <c r="G15829" s="16" t="n">
        <v>2038.6</v>
      </c>
      <c r="I15829" s="1" t="str">
        <f aca="false">INDEX(Products!$C$2:$C$51,MATCH(C15829,Products!$A$2:$A$51,0))</f>
        <v>Electronics</v>
      </c>
      <c r="J15829" s="1" t="str">
        <f aca="false">INDEX(Orders!$E$2:$E$8001,MATCH(B15829,Orders!$A$2:$A$8001,0))</f>
        <v>Refunded</v>
      </c>
      <c r="K15829" s="1" t="str">
        <f aca="false">LEFT(INDEX(Orders!$C$2:$C$8001,MATCH(B15829,Orders!$A$2:$A$8001,0)),7)</f>
        <v>2024-05</v>
      </c>
    </row>
    <row r="15830" customFormat="false" ht="15" hidden="false" customHeight="true" outlineLevel="0" collapsed="false">
      <c r="A15830" s="1" t="s">
        <v>26300</v>
      </c>
      <c r="B15830" s="1" t="s">
        <v>10182</v>
      </c>
      <c r="C15830" s="1" t="s">
        <v>1953</v>
      </c>
      <c r="D15830" s="1" t="n">
        <v>1</v>
      </c>
      <c r="E15830" s="16" t="n">
        <v>4914.12</v>
      </c>
      <c r="F15830" s="17" t="n">
        <v>0</v>
      </c>
      <c r="G15830" s="16" t="n">
        <v>4914.12</v>
      </c>
      <c r="I15830" s="1" t="str">
        <f aca="false">INDEX(Products!$C$2:$C$51,MATCH(C15830,Products!$A$2:$A$51,0))</f>
        <v>Fashion</v>
      </c>
      <c r="J15830" s="1" t="str">
        <f aca="false">INDEX(Orders!$E$2:$E$8001,MATCH(B15830,Orders!$A$2:$A$8001,0))</f>
        <v>Refunded</v>
      </c>
      <c r="K15830" s="1" t="str">
        <f aca="false">LEFT(INDEX(Orders!$C$2:$C$8001,MATCH(B15830,Orders!$A$2:$A$8001,0)),7)</f>
        <v>2024-05</v>
      </c>
    </row>
    <row r="15831" customFormat="false" ht="15" hidden="false" customHeight="true" outlineLevel="0" collapsed="false">
      <c r="A15831" s="1" t="s">
        <v>26301</v>
      </c>
      <c r="B15831" s="1" t="s">
        <v>10183</v>
      </c>
      <c r="C15831" s="1" t="s">
        <v>1930</v>
      </c>
      <c r="D15831" s="1" t="n">
        <v>3</v>
      </c>
      <c r="E15831" s="16" t="n">
        <v>2398.35</v>
      </c>
      <c r="F15831" s="17" t="n">
        <v>0.2</v>
      </c>
      <c r="G15831" s="16" t="n">
        <v>5756.04</v>
      </c>
      <c r="I15831" s="1" t="str">
        <f aca="false">INDEX(Products!$C$2:$C$51,MATCH(C15831,Products!$A$2:$A$51,0))</f>
        <v>Electronics</v>
      </c>
      <c r="J15831" s="1" t="str">
        <f aca="false">INDEX(Orders!$E$2:$E$8001,MATCH(B15831,Orders!$A$2:$A$8001,0))</f>
        <v>Delivered</v>
      </c>
      <c r="K15831" s="1" t="str">
        <f aca="false">LEFT(INDEX(Orders!$C$2:$C$8001,MATCH(B15831,Orders!$A$2:$A$8001,0)),7)</f>
        <v>2025-03</v>
      </c>
    </row>
    <row r="15832" customFormat="false" ht="15" hidden="false" customHeight="true" outlineLevel="0" collapsed="false">
      <c r="A15832" s="1" t="s">
        <v>26302</v>
      </c>
      <c r="B15832" s="1" t="s">
        <v>10184</v>
      </c>
      <c r="C15832" s="1" t="s">
        <v>1947</v>
      </c>
      <c r="D15832" s="1" t="n">
        <v>2</v>
      </c>
      <c r="E15832" s="16" t="n">
        <v>4778.51</v>
      </c>
      <c r="F15832" s="17" t="n">
        <v>0.2</v>
      </c>
      <c r="G15832" s="16" t="n">
        <v>7645.62</v>
      </c>
      <c r="I15832" s="1" t="str">
        <f aca="false">INDEX(Products!$C$2:$C$51,MATCH(C15832,Products!$A$2:$A$51,0))</f>
        <v>Fashion</v>
      </c>
      <c r="J15832" s="1" t="str">
        <f aca="false">INDEX(Orders!$E$2:$E$8001,MATCH(B15832,Orders!$A$2:$A$8001,0))</f>
        <v>Delivered</v>
      </c>
      <c r="K15832" s="1" t="str">
        <f aca="false">LEFT(INDEX(Orders!$C$2:$C$8001,MATCH(B15832,Orders!$A$2:$A$8001,0)),7)</f>
        <v>2024-11</v>
      </c>
    </row>
    <row r="15833" customFormat="false" ht="15" hidden="false" customHeight="true" outlineLevel="0" collapsed="false">
      <c r="A15833" s="1" t="s">
        <v>26303</v>
      </c>
      <c r="B15833" s="1" t="s">
        <v>10184</v>
      </c>
      <c r="C15833" s="1" t="s">
        <v>1940</v>
      </c>
      <c r="D15833" s="1" t="n">
        <v>1</v>
      </c>
      <c r="E15833" s="16" t="n">
        <v>2374.52</v>
      </c>
      <c r="F15833" s="17" t="n">
        <v>0</v>
      </c>
      <c r="G15833" s="16" t="n">
        <v>2374.52</v>
      </c>
      <c r="I15833" s="1" t="str">
        <f aca="false">INDEX(Products!$C$2:$C$51,MATCH(C15833,Products!$A$2:$A$51,0))</f>
        <v>Fashion</v>
      </c>
      <c r="J15833" s="1" t="str">
        <f aca="false">INDEX(Orders!$E$2:$E$8001,MATCH(B15833,Orders!$A$2:$A$8001,0))</f>
        <v>Delivered</v>
      </c>
      <c r="K15833" s="1" t="str">
        <f aca="false">LEFT(INDEX(Orders!$C$2:$C$8001,MATCH(B15833,Orders!$A$2:$A$8001,0)),7)</f>
        <v>2024-11</v>
      </c>
    </row>
    <row r="15834" customFormat="false" ht="15" hidden="false" customHeight="true" outlineLevel="0" collapsed="false">
      <c r="A15834" s="1" t="s">
        <v>26304</v>
      </c>
      <c r="B15834" s="1" t="s">
        <v>10184</v>
      </c>
      <c r="C15834" s="1" t="s">
        <v>2006</v>
      </c>
      <c r="D15834" s="1" t="n">
        <v>1</v>
      </c>
      <c r="E15834" s="16" t="n">
        <v>482.17</v>
      </c>
      <c r="F15834" s="17" t="n">
        <v>0</v>
      </c>
      <c r="G15834" s="16" t="n">
        <v>482.17</v>
      </c>
      <c r="I15834" s="1" t="str">
        <f aca="false">INDEX(Products!$C$2:$C$51,MATCH(C15834,Products!$A$2:$A$51,0))</f>
        <v>Books &amp; Stationery</v>
      </c>
      <c r="J15834" s="1" t="str">
        <f aca="false">INDEX(Orders!$E$2:$E$8001,MATCH(B15834,Orders!$A$2:$A$8001,0))</f>
        <v>Delivered</v>
      </c>
      <c r="K15834" s="1" t="str">
        <f aca="false">LEFT(INDEX(Orders!$C$2:$C$8001,MATCH(B15834,Orders!$A$2:$A$8001,0)),7)</f>
        <v>2024-11</v>
      </c>
    </row>
    <row r="15835" customFormat="false" ht="15" hidden="false" customHeight="true" outlineLevel="0" collapsed="false">
      <c r="A15835" s="1" t="s">
        <v>26305</v>
      </c>
      <c r="B15835" s="1" t="s">
        <v>10185</v>
      </c>
      <c r="C15835" s="1" t="s">
        <v>2006</v>
      </c>
      <c r="D15835" s="1" t="n">
        <v>1</v>
      </c>
      <c r="E15835" s="16" t="n">
        <v>482.17</v>
      </c>
      <c r="F15835" s="17" t="n">
        <v>0.15</v>
      </c>
      <c r="G15835" s="16" t="n">
        <v>409.84</v>
      </c>
      <c r="I15835" s="1" t="str">
        <f aca="false">INDEX(Products!$C$2:$C$51,MATCH(C15835,Products!$A$2:$A$51,0))</f>
        <v>Books &amp; Stationery</v>
      </c>
      <c r="J15835" s="1" t="str">
        <f aca="false">INDEX(Orders!$E$2:$E$8001,MATCH(B15835,Orders!$A$2:$A$8001,0))</f>
        <v>Delivered</v>
      </c>
      <c r="K15835" s="1" t="str">
        <f aca="false">LEFT(INDEX(Orders!$C$2:$C$8001,MATCH(B15835,Orders!$A$2:$A$8001,0)),7)</f>
        <v>2025-10</v>
      </c>
    </row>
    <row r="15836" customFormat="false" ht="15" hidden="false" customHeight="true" outlineLevel="0" collapsed="false">
      <c r="A15836" s="1" t="s">
        <v>26306</v>
      </c>
      <c r="B15836" s="1" t="s">
        <v>10185</v>
      </c>
      <c r="C15836" s="1" t="s">
        <v>1949</v>
      </c>
      <c r="D15836" s="1" t="n">
        <v>1</v>
      </c>
      <c r="E15836" s="16" t="n">
        <v>4185.64</v>
      </c>
      <c r="F15836" s="17" t="n">
        <v>0.05</v>
      </c>
      <c r="G15836" s="16" t="n">
        <v>3976.36</v>
      </c>
      <c r="I15836" s="1" t="str">
        <f aca="false">INDEX(Products!$C$2:$C$51,MATCH(C15836,Products!$A$2:$A$51,0))</f>
        <v>Fashion</v>
      </c>
      <c r="J15836" s="1" t="str">
        <f aca="false">INDEX(Orders!$E$2:$E$8001,MATCH(B15836,Orders!$A$2:$A$8001,0))</f>
        <v>Delivered</v>
      </c>
      <c r="K15836" s="1" t="str">
        <f aca="false">LEFT(INDEX(Orders!$C$2:$C$8001,MATCH(B15836,Orders!$A$2:$A$8001,0)),7)</f>
        <v>2025-10</v>
      </c>
    </row>
    <row r="15837" customFormat="false" ht="15" hidden="false" customHeight="true" outlineLevel="0" collapsed="false">
      <c r="A15837" s="1" t="s">
        <v>26307</v>
      </c>
      <c r="B15837" s="1" t="s">
        <v>10185</v>
      </c>
      <c r="C15837" s="1" t="s">
        <v>1951</v>
      </c>
      <c r="D15837" s="1" t="n">
        <v>1</v>
      </c>
      <c r="E15837" s="16" t="n">
        <v>957.5</v>
      </c>
      <c r="F15837" s="17" t="n">
        <v>0.1</v>
      </c>
      <c r="G15837" s="16" t="n">
        <v>861.75</v>
      </c>
      <c r="I15837" s="1" t="str">
        <f aca="false">INDEX(Products!$C$2:$C$51,MATCH(C15837,Products!$A$2:$A$51,0))</f>
        <v>Fashion</v>
      </c>
      <c r="J15837" s="1" t="str">
        <f aca="false">INDEX(Orders!$E$2:$E$8001,MATCH(B15837,Orders!$A$2:$A$8001,0))</f>
        <v>Delivered</v>
      </c>
      <c r="K15837" s="1" t="str">
        <f aca="false">LEFT(INDEX(Orders!$C$2:$C$8001,MATCH(B15837,Orders!$A$2:$A$8001,0)),7)</f>
        <v>2025-10</v>
      </c>
    </row>
    <row r="15838" customFormat="false" ht="15" hidden="false" customHeight="true" outlineLevel="0" collapsed="false">
      <c r="A15838" s="1" t="s">
        <v>26308</v>
      </c>
      <c r="B15838" s="1" t="s">
        <v>10185</v>
      </c>
      <c r="C15838" s="1" t="s">
        <v>1955</v>
      </c>
      <c r="D15838" s="1" t="n">
        <v>1</v>
      </c>
      <c r="E15838" s="16" t="n">
        <v>3340.76</v>
      </c>
      <c r="F15838" s="17" t="n">
        <v>0</v>
      </c>
      <c r="G15838" s="16" t="n">
        <v>3340.76</v>
      </c>
      <c r="I15838" s="1" t="str">
        <f aca="false">INDEX(Products!$C$2:$C$51,MATCH(C15838,Products!$A$2:$A$51,0))</f>
        <v>Home &amp; Kitchen</v>
      </c>
      <c r="J15838" s="1" t="str">
        <f aca="false">INDEX(Orders!$E$2:$E$8001,MATCH(B15838,Orders!$A$2:$A$8001,0))</f>
        <v>Delivered</v>
      </c>
      <c r="K15838" s="1" t="str">
        <f aca="false">LEFT(INDEX(Orders!$C$2:$C$8001,MATCH(B15838,Orders!$A$2:$A$8001,0)),7)</f>
        <v>2025-10</v>
      </c>
    </row>
    <row r="15839" customFormat="false" ht="15" hidden="false" customHeight="true" outlineLevel="0" collapsed="false">
      <c r="A15839" s="1" t="s">
        <v>26309</v>
      </c>
      <c r="B15839" s="1" t="s">
        <v>10186</v>
      </c>
      <c r="C15839" s="1" t="s">
        <v>1935</v>
      </c>
      <c r="D15839" s="1" t="n">
        <v>1</v>
      </c>
      <c r="E15839" s="16" t="n">
        <v>14558.72</v>
      </c>
      <c r="F15839" s="17" t="n">
        <v>0.1</v>
      </c>
      <c r="G15839" s="16" t="n">
        <v>13102.85</v>
      </c>
      <c r="I15839" s="1" t="str">
        <f aca="false">INDEX(Products!$C$2:$C$51,MATCH(C15839,Products!$A$2:$A$51,0))</f>
        <v>Electronics</v>
      </c>
      <c r="J15839" s="1" t="str">
        <f aca="false">INDEX(Orders!$E$2:$E$8001,MATCH(B15839,Orders!$A$2:$A$8001,0))</f>
        <v>Delivered</v>
      </c>
      <c r="K15839" s="1" t="str">
        <f aca="false">LEFT(INDEX(Orders!$C$2:$C$8001,MATCH(B15839,Orders!$A$2:$A$8001,0)),7)</f>
        <v>2025-01</v>
      </c>
    </row>
    <row r="15840" customFormat="false" ht="15" hidden="false" customHeight="true" outlineLevel="0" collapsed="false">
      <c r="A15840" s="1" t="s">
        <v>26310</v>
      </c>
      <c r="B15840" s="1" t="s">
        <v>10187</v>
      </c>
      <c r="C15840" s="1" t="s">
        <v>2007</v>
      </c>
      <c r="D15840" s="1" t="n">
        <v>1</v>
      </c>
      <c r="E15840" s="16" t="n">
        <v>750.27</v>
      </c>
      <c r="F15840" s="17" t="n">
        <v>0</v>
      </c>
      <c r="G15840" s="16" t="n">
        <v>750.27</v>
      </c>
      <c r="I15840" s="1" t="str">
        <f aca="false">INDEX(Products!$C$2:$C$51,MATCH(C15840,Products!$A$2:$A$51,0))</f>
        <v>Books &amp; Stationery</v>
      </c>
      <c r="J15840" s="1" t="str">
        <f aca="false">INDEX(Orders!$E$2:$E$8001,MATCH(B15840,Orders!$A$2:$A$8001,0))</f>
        <v>Delivered</v>
      </c>
      <c r="K15840" s="1" t="str">
        <f aca="false">LEFT(INDEX(Orders!$C$2:$C$8001,MATCH(B15840,Orders!$A$2:$A$8001,0)),7)</f>
        <v>2024-12</v>
      </c>
    </row>
    <row r="15841" customFormat="false" ht="15" hidden="false" customHeight="true" outlineLevel="0" collapsed="false">
      <c r="A15841" s="1" t="s">
        <v>26311</v>
      </c>
      <c r="B15841" s="1" t="s">
        <v>10187</v>
      </c>
      <c r="C15841" s="1" t="s">
        <v>1953</v>
      </c>
      <c r="D15841" s="1" t="n">
        <v>1</v>
      </c>
      <c r="E15841" s="16" t="n">
        <v>4914.12</v>
      </c>
      <c r="F15841" s="17" t="n">
        <v>0.1</v>
      </c>
      <c r="G15841" s="16" t="n">
        <v>4422.71</v>
      </c>
      <c r="I15841" s="1" t="str">
        <f aca="false">INDEX(Products!$C$2:$C$51,MATCH(C15841,Products!$A$2:$A$51,0))</f>
        <v>Fashion</v>
      </c>
      <c r="J15841" s="1" t="str">
        <f aca="false">INDEX(Orders!$E$2:$E$8001,MATCH(B15841,Orders!$A$2:$A$8001,0))</f>
        <v>Delivered</v>
      </c>
      <c r="K15841" s="1" t="str">
        <f aca="false">LEFT(INDEX(Orders!$C$2:$C$8001,MATCH(B15841,Orders!$A$2:$A$8001,0)),7)</f>
        <v>2024-12</v>
      </c>
    </row>
    <row r="15842" customFormat="false" ht="15" hidden="false" customHeight="true" outlineLevel="0" collapsed="false">
      <c r="A15842" s="1" t="s">
        <v>26312</v>
      </c>
      <c r="B15842" s="1" t="s">
        <v>10188</v>
      </c>
      <c r="C15842" s="1" t="s">
        <v>2007</v>
      </c>
      <c r="D15842" s="1" t="n">
        <v>1</v>
      </c>
      <c r="E15842" s="16" t="n">
        <v>750.27</v>
      </c>
      <c r="F15842" s="17" t="n">
        <v>0.05</v>
      </c>
      <c r="G15842" s="16" t="n">
        <v>712.76</v>
      </c>
      <c r="I15842" s="1" t="str">
        <f aca="false">INDEX(Products!$C$2:$C$51,MATCH(C15842,Products!$A$2:$A$51,0))</f>
        <v>Books &amp; Stationery</v>
      </c>
      <c r="J15842" s="1" t="str">
        <f aca="false">INDEX(Orders!$E$2:$E$8001,MATCH(B15842,Orders!$A$2:$A$8001,0))</f>
        <v>Delivered</v>
      </c>
      <c r="K15842" s="1" t="str">
        <f aca="false">LEFT(INDEX(Orders!$C$2:$C$8001,MATCH(B15842,Orders!$A$2:$A$8001,0)),7)</f>
        <v>2025-09</v>
      </c>
    </row>
    <row r="15843" customFormat="false" ht="15" hidden="false" customHeight="true" outlineLevel="0" collapsed="false">
      <c r="A15843" s="1" t="s">
        <v>26313</v>
      </c>
      <c r="B15843" s="1" t="s">
        <v>10189</v>
      </c>
      <c r="C15843" s="1" t="s">
        <v>1988</v>
      </c>
      <c r="D15843" s="1" t="n">
        <v>2</v>
      </c>
      <c r="E15843" s="16" t="n">
        <v>681.07</v>
      </c>
      <c r="F15843" s="17" t="n">
        <v>0</v>
      </c>
      <c r="G15843" s="16" t="n">
        <v>1362.14</v>
      </c>
      <c r="I15843" s="1" t="str">
        <f aca="false">INDEX(Products!$C$2:$C$51,MATCH(C15843,Products!$A$2:$A$51,0))</f>
        <v>Sports &amp; Fitness</v>
      </c>
      <c r="J15843" s="1" t="str">
        <f aca="false">INDEX(Orders!$E$2:$E$8001,MATCH(B15843,Orders!$A$2:$A$8001,0))</f>
        <v>Delivered</v>
      </c>
      <c r="K15843" s="1" t="str">
        <f aca="false">LEFT(INDEX(Orders!$C$2:$C$8001,MATCH(B15843,Orders!$A$2:$A$8001,0)),7)</f>
        <v>2025-12</v>
      </c>
    </row>
    <row r="15844" customFormat="false" ht="15" hidden="false" customHeight="true" outlineLevel="0" collapsed="false">
      <c r="A15844" s="1" t="s">
        <v>26314</v>
      </c>
      <c r="B15844" s="1" t="s">
        <v>10189</v>
      </c>
      <c r="C15844" s="1" t="s">
        <v>1940</v>
      </c>
      <c r="D15844" s="1" t="n">
        <v>1</v>
      </c>
      <c r="E15844" s="16" t="n">
        <v>2374.52</v>
      </c>
      <c r="F15844" s="17" t="n">
        <v>0.05</v>
      </c>
      <c r="G15844" s="16" t="n">
        <v>2255.79</v>
      </c>
      <c r="I15844" s="1" t="str">
        <f aca="false">INDEX(Products!$C$2:$C$51,MATCH(C15844,Products!$A$2:$A$51,0))</f>
        <v>Fashion</v>
      </c>
      <c r="J15844" s="1" t="str">
        <f aca="false">INDEX(Orders!$E$2:$E$8001,MATCH(B15844,Orders!$A$2:$A$8001,0))</f>
        <v>Delivered</v>
      </c>
      <c r="K15844" s="1" t="str">
        <f aca="false">LEFT(INDEX(Orders!$C$2:$C$8001,MATCH(B15844,Orders!$A$2:$A$8001,0)),7)</f>
        <v>2025-12</v>
      </c>
    </row>
    <row r="15845" customFormat="false" ht="15" hidden="false" customHeight="true" outlineLevel="0" collapsed="false">
      <c r="A15845" s="1" t="s">
        <v>26315</v>
      </c>
      <c r="B15845" s="1" t="s">
        <v>10190</v>
      </c>
      <c r="C15845" s="1" t="s">
        <v>1977</v>
      </c>
      <c r="D15845" s="1" t="n">
        <v>1</v>
      </c>
      <c r="E15845" s="16" t="n">
        <v>2386.05</v>
      </c>
      <c r="F15845" s="17" t="n">
        <v>0</v>
      </c>
      <c r="G15845" s="16" t="n">
        <v>2386.05</v>
      </c>
      <c r="I15845" s="1" t="str">
        <f aca="false">INDEX(Products!$C$2:$C$51,MATCH(C15845,Products!$A$2:$A$51,0))</f>
        <v>Beauty &amp; Personal Care</v>
      </c>
      <c r="J15845" s="1" t="str">
        <f aca="false">INDEX(Orders!$E$2:$E$8001,MATCH(B15845,Orders!$A$2:$A$8001,0))</f>
        <v>Delivered</v>
      </c>
      <c r="K15845" s="1" t="str">
        <f aca="false">LEFT(INDEX(Orders!$C$2:$C$8001,MATCH(B15845,Orders!$A$2:$A$8001,0)),7)</f>
        <v>2024-12</v>
      </c>
    </row>
    <row r="15846" customFormat="false" ht="15" hidden="false" customHeight="true" outlineLevel="0" collapsed="false">
      <c r="A15846" s="1" t="s">
        <v>26316</v>
      </c>
      <c r="B15846" s="1" t="s">
        <v>10191</v>
      </c>
      <c r="C15846" s="1" t="s">
        <v>1973</v>
      </c>
      <c r="D15846" s="1" t="n">
        <v>2</v>
      </c>
      <c r="E15846" s="16" t="n">
        <v>1158.24</v>
      </c>
      <c r="F15846" s="17" t="n">
        <v>0.2</v>
      </c>
      <c r="G15846" s="16" t="n">
        <v>1853.18</v>
      </c>
      <c r="I15846" s="1" t="str">
        <f aca="false">INDEX(Products!$C$2:$C$51,MATCH(C15846,Products!$A$2:$A$51,0))</f>
        <v>Home &amp; Kitchen</v>
      </c>
      <c r="J15846" s="1" t="str">
        <f aca="false">INDEX(Orders!$E$2:$E$8001,MATCH(B15846,Orders!$A$2:$A$8001,0))</f>
        <v>Delivered</v>
      </c>
      <c r="K15846" s="1" t="str">
        <f aca="false">LEFT(INDEX(Orders!$C$2:$C$8001,MATCH(B15846,Orders!$A$2:$A$8001,0)),7)</f>
        <v>2024-10</v>
      </c>
    </row>
    <row r="15847" customFormat="false" ht="15" hidden="false" customHeight="true" outlineLevel="0" collapsed="false">
      <c r="A15847" s="1" t="s">
        <v>26317</v>
      </c>
      <c r="B15847" s="1" t="s">
        <v>10191</v>
      </c>
      <c r="C15847" s="1" t="s">
        <v>1976</v>
      </c>
      <c r="D15847" s="1" t="n">
        <v>1</v>
      </c>
      <c r="E15847" s="16" t="n">
        <v>1603.35</v>
      </c>
      <c r="F15847" s="17" t="n">
        <v>0.05</v>
      </c>
      <c r="G15847" s="16" t="n">
        <v>1523.18</v>
      </c>
      <c r="I15847" s="1" t="str">
        <f aca="false">INDEX(Products!$C$2:$C$51,MATCH(C15847,Products!$A$2:$A$51,0))</f>
        <v>Beauty &amp; Personal Care</v>
      </c>
      <c r="J15847" s="1" t="str">
        <f aca="false">INDEX(Orders!$E$2:$E$8001,MATCH(B15847,Orders!$A$2:$A$8001,0))</f>
        <v>Delivered</v>
      </c>
      <c r="K15847" s="1" t="str">
        <f aca="false">LEFT(INDEX(Orders!$C$2:$C$8001,MATCH(B15847,Orders!$A$2:$A$8001,0)),7)</f>
        <v>2024-10</v>
      </c>
    </row>
    <row r="15848" customFormat="false" ht="15" hidden="false" customHeight="true" outlineLevel="0" collapsed="false">
      <c r="A15848" s="1" t="s">
        <v>26318</v>
      </c>
      <c r="B15848" s="1" t="s">
        <v>10191</v>
      </c>
      <c r="C15848" s="1" t="s">
        <v>1997</v>
      </c>
      <c r="D15848" s="1" t="n">
        <v>3</v>
      </c>
      <c r="E15848" s="16" t="n">
        <v>311.15</v>
      </c>
      <c r="F15848" s="17" t="n">
        <v>0</v>
      </c>
      <c r="G15848" s="16" t="n">
        <v>933.45</v>
      </c>
      <c r="I15848" s="1" t="str">
        <f aca="false">INDEX(Products!$C$2:$C$51,MATCH(C15848,Products!$A$2:$A$51,0))</f>
        <v>Sports &amp; Fitness</v>
      </c>
      <c r="J15848" s="1" t="str">
        <f aca="false">INDEX(Orders!$E$2:$E$8001,MATCH(B15848,Orders!$A$2:$A$8001,0))</f>
        <v>Delivered</v>
      </c>
      <c r="K15848" s="1" t="str">
        <f aca="false">LEFT(INDEX(Orders!$C$2:$C$8001,MATCH(B15848,Orders!$A$2:$A$8001,0)),7)</f>
        <v>2024-10</v>
      </c>
    </row>
    <row r="15849" customFormat="false" ht="15" hidden="false" customHeight="true" outlineLevel="0" collapsed="false">
      <c r="A15849" s="1" t="s">
        <v>26319</v>
      </c>
      <c r="B15849" s="1" t="s">
        <v>10192</v>
      </c>
      <c r="C15849" s="1" t="s">
        <v>1937</v>
      </c>
      <c r="D15849" s="1" t="n">
        <v>1</v>
      </c>
      <c r="E15849" s="16" t="n">
        <v>1364.75</v>
      </c>
      <c r="F15849" s="17" t="n">
        <v>0</v>
      </c>
      <c r="G15849" s="16" t="n">
        <v>1364.75</v>
      </c>
      <c r="I15849" s="1" t="str">
        <f aca="false">INDEX(Products!$C$2:$C$51,MATCH(C15849,Products!$A$2:$A$51,0))</f>
        <v>Fashion</v>
      </c>
      <c r="J15849" s="1" t="str">
        <f aca="false">INDEX(Orders!$E$2:$E$8001,MATCH(B15849,Orders!$A$2:$A$8001,0))</f>
        <v>Delivered</v>
      </c>
      <c r="K15849" s="1" t="str">
        <f aca="false">LEFT(INDEX(Orders!$C$2:$C$8001,MATCH(B15849,Orders!$A$2:$A$8001,0)),7)</f>
        <v>2024-10</v>
      </c>
    </row>
    <row r="15850" customFormat="false" ht="15" hidden="false" customHeight="true" outlineLevel="0" collapsed="false">
      <c r="A15850" s="1" t="s">
        <v>26320</v>
      </c>
      <c r="B15850" s="1" t="s">
        <v>10192</v>
      </c>
      <c r="C15850" s="1" t="s">
        <v>2006</v>
      </c>
      <c r="D15850" s="1" t="n">
        <v>1</v>
      </c>
      <c r="E15850" s="16" t="n">
        <v>482.17</v>
      </c>
      <c r="F15850" s="17" t="n">
        <v>0</v>
      </c>
      <c r="G15850" s="16" t="n">
        <v>482.17</v>
      </c>
      <c r="I15850" s="1" t="str">
        <f aca="false">INDEX(Products!$C$2:$C$51,MATCH(C15850,Products!$A$2:$A$51,0))</f>
        <v>Books &amp; Stationery</v>
      </c>
      <c r="J15850" s="1" t="str">
        <f aca="false">INDEX(Orders!$E$2:$E$8001,MATCH(B15850,Orders!$A$2:$A$8001,0))</f>
        <v>Delivered</v>
      </c>
      <c r="K15850" s="1" t="str">
        <f aca="false">LEFT(INDEX(Orders!$C$2:$C$8001,MATCH(B15850,Orders!$A$2:$A$8001,0)),7)</f>
        <v>2024-10</v>
      </c>
    </row>
    <row r="15851" customFormat="false" ht="15" hidden="false" customHeight="true" outlineLevel="0" collapsed="false">
      <c r="A15851" s="1" t="s">
        <v>26321</v>
      </c>
      <c r="B15851" s="1" t="s">
        <v>10193</v>
      </c>
      <c r="C15851" s="1" t="s">
        <v>2006</v>
      </c>
      <c r="D15851" s="1" t="n">
        <v>1</v>
      </c>
      <c r="E15851" s="16" t="n">
        <v>482.17</v>
      </c>
      <c r="F15851" s="17" t="n">
        <v>0</v>
      </c>
      <c r="G15851" s="16" t="n">
        <v>482.17</v>
      </c>
      <c r="I15851" s="1" t="str">
        <f aca="false">INDEX(Products!$C$2:$C$51,MATCH(C15851,Products!$A$2:$A$51,0))</f>
        <v>Books &amp; Stationery</v>
      </c>
      <c r="J15851" s="1" t="str">
        <f aca="false">INDEX(Orders!$E$2:$E$8001,MATCH(B15851,Orders!$A$2:$A$8001,0))</f>
        <v>Delivered</v>
      </c>
      <c r="K15851" s="1" t="str">
        <f aca="false">LEFT(INDEX(Orders!$C$2:$C$8001,MATCH(B15851,Orders!$A$2:$A$8001,0)),7)</f>
        <v>2025-03</v>
      </c>
    </row>
    <row r="15852" customFormat="false" ht="15" hidden="false" customHeight="true" outlineLevel="0" collapsed="false">
      <c r="A15852" s="1" t="s">
        <v>26322</v>
      </c>
      <c r="B15852" s="1" t="s">
        <v>10193</v>
      </c>
      <c r="C15852" s="1" t="s">
        <v>2007</v>
      </c>
      <c r="D15852" s="1" t="n">
        <v>2</v>
      </c>
      <c r="E15852" s="16" t="n">
        <v>750.27</v>
      </c>
      <c r="F15852" s="17" t="n">
        <v>0.2</v>
      </c>
      <c r="G15852" s="16" t="n">
        <v>1200.43</v>
      </c>
      <c r="I15852" s="1" t="str">
        <f aca="false">INDEX(Products!$C$2:$C$51,MATCH(C15852,Products!$A$2:$A$51,0))</f>
        <v>Books &amp; Stationery</v>
      </c>
      <c r="J15852" s="1" t="str">
        <f aca="false">INDEX(Orders!$E$2:$E$8001,MATCH(B15852,Orders!$A$2:$A$8001,0))</f>
        <v>Delivered</v>
      </c>
      <c r="K15852" s="1" t="str">
        <f aca="false">LEFT(INDEX(Orders!$C$2:$C$8001,MATCH(B15852,Orders!$A$2:$A$8001,0)),7)</f>
        <v>2025-03</v>
      </c>
    </row>
    <row r="15853" customFormat="false" ht="15" hidden="false" customHeight="true" outlineLevel="0" collapsed="false">
      <c r="A15853" s="1" t="s">
        <v>26323</v>
      </c>
      <c r="B15853" s="1" t="s">
        <v>10193</v>
      </c>
      <c r="C15853" s="1" t="s">
        <v>1965</v>
      </c>
      <c r="D15853" s="1" t="n">
        <v>1</v>
      </c>
      <c r="E15853" s="16" t="n">
        <v>1145.07</v>
      </c>
      <c r="F15853" s="17" t="n">
        <v>0</v>
      </c>
      <c r="G15853" s="16" t="n">
        <v>1145.07</v>
      </c>
      <c r="I15853" s="1" t="str">
        <f aca="false">INDEX(Products!$C$2:$C$51,MATCH(C15853,Products!$A$2:$A$51,0))</f>
        <v>Home &amp; Kitchen</v>
      </c>
      <c r="J15853" s="1" t="str">
        <f aca="false">INDEX(Orders!$E$2:$E$8001,MATCH(B15853,Orders!$A$2:$A$8001,0))</f>
        <v>Delivered</v>
      </c>
      <c r="K15853" s="1" t="str">
        <f aca="false">LEFT(INDEX(Orders!$C$2:$C$8001,MATCH(B15853,Orders!$A$2:$A$8001,0)),7)</f>
        <v>2025-03</v>
      </c>
    </row>
    <row r="15854" customFormat="false" ht="15" hidden="false" customHeight="true" outlineLevel="0" collapsed="false">
      <c r="A15854" s="1" t="s">
        <v>26324</v>
      </c>
      <c r="B15854" s="1" t="s">
        <v>10194</v>
      </c>
      <c r="C15854" s="1" t="s">
        <v>1940</v>
      </c>
      <c r="D15854" s="1" t="n">
        <v>1</v>
      </c>
      <c r="E15854" s="16" t="n">
        <v>2374.52</v>
      </c>
      <c r="F15854" s="17" t="n">
        <v>0.2</v>
      </c>
      <c r="G15854" s="16" t="n">
        <v>1899.62</v>
      </c>
      <c r="I15854" s="1" t="str">
        <f aca="false">INDEX(Products!$C$2:$C$51,MATCH(C15854,Products!$A$2:$A$51,0))</f>
        <v>Fashion</v>
      </c>
      <c r="J15854" s="1" t="str">
        <f aca="false">INDEX(Orders!$E$2:$E$8001,MATCH(B15854,Orders!$A$2:$A$8001,0))</f>
        <v>Delivered</v>
      </c>
      <c r="K15854" s="1" t="str">
        <f aca="false">LEFT(INDEX(Orders!$C$2:$C$8001,MATCH(B15854,Orders!$A$2:$A$8001,0)),7)</f>
        <v>2025-04</v>
      </c>
    </row>
    <row r="15855" customFormat="false" ht="15" hidden="false" customHeight="true" outlineLevel="0" collapsed="false">
      <c r="A15855" s="1" t="s">
        <v>26325</v>
      </c>
      <c r="B15855" s="1" t="s">
        <v>10194</v>
      </c>
      <c r="C15855" s="1" t="s">
        <v>2004</v>
      </c>
      <c r="D15855" s="1" t="n">
        <v>1</v>
      </c>
      <c r="E15855" s="16" t="n">
        <v>645.89</v>
      </c>
      <c r="F15855" s="17" t="n">
        <v>0</v>
      </c>
      <c r="G15855" s="16" t="n">
        <v>645.89</v>
      </c>
      <c r="I15855" s="1" t="str">
        <f aca="false">INDEX(Products!$C$2:$C$51,MATCH(C15855,Products!$A$2:$A$51,0))</f>
        <v>Books &amp; Stationery</v>
      </c>
      <c r="J15855" s="1" t="str">
        <f aca="false">INDEX(Orders!$E$2:$E$8001,MATCH(B15855,Orders!$A$2:$A$8001,0))</f>
        <v>Delivered</v>
      </c>
      <c r="K15855" s="1" t="str">
        <f aca="false">LEFT(INDEX(Orders!$C$2:$C$8001,MATCH(B15855,Orders!$A$2:$A$8001,0)),7)</f>
        <v>2025-04</v>
      </c>
    </row>
    <row r="15856" customFormat="false" ht="15" hidden="false" customHeight="true" outlineLevel="0" collapsed="false">
      <c r="A15856" s="1" t="s">
        <v>26326</v>
      </c>
      <c r="B15856" s="1" t="s">
        <v>10194</v>
      </c>
      <c r="C15856" s="1" t="s">
        <v>1971</v>
      </c>
      <c r="D15856" s="1" t="n">
        <v>1</v>
      </c>
      <c r="E15856" s="16" t="n">
        <v>2073.63</v>
      </c>
      <c r="F15856" s="17" t="n">
        <v>0.05</v>
      </c>
      <c r="G15856" s="16" t="n">
        <v>1969.95</v>
      </c>
      <c r="I15856" s="1" t="str">
        <f aca="false">INDEX(Products!$C$2:$C$51,MATCH(C15856,Products!$A$2:$A$51,0))</f>
        <v>Home &amp; Kitchen</v>
      </c>
      <c r="J15856" s="1" t="str">
        <f aca="false">INDEX(Orders!$E$2:$E$8001,MATCH(B15856,Orders!$A$2:$A$8001,0))</f>
        <v>Delivered</v>
      </c>
      <c r="K15856" s="1" t="str">
        <f aca="false">LEFT(INDEX(Orders!$C$2:$C$8001,MATCH(B15856,Orders!$A$2:$A$8001,0)),7)</f>
        <v>2025-04</v>
      </c>
    </row>
    <row r="15857" customFormat="false" ht="15" hidden="false" customHeight="true" outlineLevel="0" collapsed="false">
      <c r="A15857" s="1" t="s">
        <v>26327</v>
      </c>
      <c r="B15857" s="1" t="s">
        <v>10194</v>
      </c>
      <c r="C15857" s="1" t="s">
        <v>2007</v>
      </c>
      <c r="D15857" s="1" t="n">
        <v>2</v>
      </c>
      <c r="E15857" s="16" t="n">
        <v>750.27</v>
      </c>
      <c r="F15857" s="17" t="n">
        <v>0</v>
      </c>
      <c r="G15857" s="16" t="n">
        <v>1500.54</v>
      </c>
      <c r="I15857" s="1" t="str">
        <f aca="false">INDEX(Products!$C$2:$C$51,MATCH(C15857,Products!$A$2:$A$51,0))</f>
        <v>Books &amp; Stationery</v>
      </c>
      <c r="J15857" s="1" t="str">
        <f aca="false">INDEX(Orders!$E$2:$E$8001,MATCH(B15857,Orders!$A$2:$A$8001,0))</f>
        <v>Delivered</v>
      </c>
      <c r="K15857" s="1" t="str">
        <f aca="false">LEFT(INDEX(Orders!$C$2:$C$8001,MATCH(B15857,Orders!$A$2:$A$8001,0)),7)</f>
        <v>2025-04</v>
      </c>
    </row>
    <row r="15858" customFormat="false" ht="15" hidden="false" customHeight="true" outlineLevel="0" collapsed="false">
      <c r="A15858" s="1" t="s">
        <v>26328</v>
      </c>
      <c r="B15858" s="1" t="s">
        <v>10194</v>
      </c>
      <c r="C15858" s="1" t="s">
        <v>1975</v>
      </c>
      <c r="D15858" s="1" t="n">
        <v>1</v>
      </c>
      <c r="E15858" s="16" t="n">
        <v>862.99</v>
      </c>
      <c r="F15858" s="17" t="n">
        <v>0.1</v>
      </c>
      <c r="G15858" s="16" t="n">
        <v>776.69</v>
      </c>
      <c r="I15858" s="1" t="str">
        <f aca="false">INDEX(Products!$C$2:$C$51,MATCH(C15858,Products!$A$2:$A$51,0))</f>
        <v>Beauty &amp; Personal Care</v>
      </c>
      <c r="J15858" s="1" t="str">
        <f aca="false">INDEX(Orders!$E$2:$E$8001,MATCH(B15858,Orders!$A$2:$A$8001,0))</f>
        <v>Delivered</v>
      </c>
      <c r="K15858" s="1" t="str">
        <f aca="false">LEFT(INDEX(Orders!$C$2:$C$8001,MATCH(B15858,Orders!$A$2:$A$8001,0)),7)</f>
        <v>2025-04</v>
      </c>
    </row>
    <row r="15859" customFormat="false" ht="15" hidden="false" customHeight="true" outlineLevel="0" collapsed="false">
      <c r="A15859" s="1" t="s">
        <v>26329</v>
      </c>
      <c r="B15859" s="1" t="s">
        <v>10195</v>
      </c>
      <c r="C15859" s="1" t="s">
        <v>1998</v>
      </c>
      <c r="D15859" s="1" t="n">
        <v>1</v>
      </c>
      <c r="E15859" s="16" t="n">
        <v>1335.85</v>
      </c>
      <c r="F15859" s="17" t="n">
        <v>0.2</v>
      </c>
      <c r="G15859" s="16" t="n">
        <v>1068.68</v>
      </c>
      <c r="I15859" s="1" t="str">
        <f aca="false">INDEX(Products!$C$2:$C$51,MATCH(C15859,Products!$A$2:$A$51,0))</f>
        <v>Sports &amp; Fitness</v>
      </c>
      <c r="J15859" s="1" t="str">
        <f aca="false">INDEX(Orders!$E$2:$E$8001,MATCH(B15859,Orders!$A$2:$A$8001,0))</f>
        <v>Delivered</v>
      </c>
      <c r="K15859" s="1" t="str">
        <f aca="false">LEFT(INDEX(Orders!$C$2:$C$8001,MATCH(B15859,Orders!$A$2:$A$8001,0)),7)</f>
        <v>2025-01</v>
      </c>
    </row>
    <row r="15860" customFormat="false" ht="15" hidden="false" customHeight="true" outlineLevel="0" collapsed="false">
      <c r="A15860" s="1" t="s">
        <v>26330</v>
      </c>
      <c r="B15860" s="1" t="s">
        <v>10195</v>
      </c>
      <c r="C15860" s="1" t="s">
        <v>2006</v>
      </c>
      <c r="D15860" s="1" t="n">
        <v>1</v>
      </c>
      <c r="E15860" s="16" t="n">
        <v>482.17</v>
      </c>
      <c r="F15860" s="17" t="n">
        <v>0.15</v>
      </c>
      <c r="G15860" s="16" t="n">
        <v>409.84</v>
      </c>
      <c r="I15860" s="1" t="str">
        <f aca="false">INDEX(Products!$C$2:$C$51,MATCH(C15860,Products!$A$2:$A$51,0))</f>
        <v>Books &amp; Stationery</v>
      </c>
      <c r="J15860" s="1" t="str">
        <f aca="false">INDEX(Orders!$E$2:$E$8001,MATCH(B15860,Orders!$A$2:$A$8001,0))</f>
        <v>Delivered</v>
      </c>
      <c r="K15860" s="1" t="str">
        <f aca="false">LEFT(INDEX(Orders!$C$2:$C$8001,MATCH(B15860,Orders!$A$2:$A$8001,0)),7)</f>
        <v>2025-01</v>
      </c>
    </row>
    <row r="15861" customFormat="false" ht="15" hidden="false" customHeight="true" outlineLevel="0" collapsed="false">
      <c r="A15861" s="1" t="s">
        <v>26331</v>
      </c>
      <c r="B15861" s="1" t="s">
        <v>10195</v>
      </c>
      <c r="C15861" s="1" t="s">
        <v>1937</v>
      </c>
      <c r="D15861" s="1" t="n">
        <v>1</v>
      </c>
      <c r="E15861" s="16" t="n">
        <v>1364.75</v>
      </c>
      <c r="F15861" s="17" t="n">
        <v>0.1</v>
      </c>
      <c r="G15861" s="16" t="n">
        <v>1228.28</v>
      </c>
      <c r="I15861" s="1" t="str">
        <f aca="false">INDEX(Products!$C$2:$C$51,MATCH(C15861,Products!$A$2:$A$51,0))</f>
        <v>Fashion</v>
      </c>
      <c r="J15861" s="1" t="str">
        <f aca="false">INDEX(Orders!$E$2:$E$8001,MATCH(B15861,Orders!$A$2:$A$8001,0))</f>
        <v>Delivered</v>
      </c>
      <c r="K15861" s="1" t="str">
        <f aca="false">LEFT(INDEX(Orders!$C$2:$C$8001,MATCH(B15861,Orders!$A$2:$A$8001,0)),7)</f>
        <v>2025-01</v>
      </c>
    </row>
    <row r="15862" customFormat="false" ht="15" hidden="false" customHeight="true" outlineLevel="0" collapsed="false">
      <c r="A15862" s="1" t="s">
        <v>26332</v>
      </c>
      <c r="B15862" s="1" t="s">
        <v>10196</v>
      </c>
      <c r="C15862" s="1" t="s">
        <v>1990</v>
      </c>
      <c r="D15862" s="1" t="n">
        <v>1</v>
      </c>
      <c r="E15862" s="16" t="n">
        <v>5311.32</v>
      </c>
      <c r="F15862" s="17" t="n">
        <v>0.05</v>
      </c>
      <c r="G15862" s="16" t="n">
        <v>5045.75</v>
      </c>
      <c r="I15862" s="1" t="str">
        <f aca="false">INDEX(Products!$C$2:$C$51,MATCH(C15862,Products!$A$2:$A$51,0))</f>
        <v>Sports &amp; Fitness</v>
      </c>
      <c r="J15862" s="1" t="str">
        <f aca="false">INDEX(Orders!$E$2:$E$8001,MATCH(B15862,Orders!$A$2:$A$8001,0))</f>
        <v>Cancelled</v>
      </c>
      <c r="K15862" s="1" t="str">
        <f aca="false">LEFT(INDEX(Orders!$C$2:$C$8001,MATCH(B15862,Orders!$A$2:$A$8001,0)),7)</f>
        <v>2024-10</v>
      </c>
    </row>
    <row r="15863" customFormat="false" ht="15" hidden="false" customHeight="true" outlineLevel="0" collapsed="false">
      <c r="A15863" s="1" t="s">
        <v>26333</v>
      </c>
      <c r="B15863" s="1" t="s">
        <v>10196</v>
      </c>
      <c r="C15863" s="1" t="s">
        <v>1976</v>
      </c>
      <c r="D15863" s="1" t="n">
        <v>1</v>
      </c>
      <c r="E15863" s="16" t="n">
        <v>1603.35</v>
      </c>
      <c r="F15863" s="17" t="n">
        <v>0.05</v>
      </c>
      <c r="G15863" s="16" t="n">
        <v>1523.18</v>
      </c>
      <c r="I15863" s="1" t="str">
        <f aca="false">INDEX(Products!$C$2:$C$51,MATCH(C15863,Products!$A$2:$A$51,0))</f>
        <v>Beauty &amp; Personal Care</v>
      </c>
      <c r="J15863" s="1" t="str">
        <f aca="false">INDEX(Orders!$E$2:$E$8001,MATCH(B15863,Orders!$A$2:$A$8001,0))</f>
        <v>Cancelled</v>
      </c>
      <c r="K15863" s="1" t="str">
        <f aca="false">LEFT(INDEX(Orders!$C$2:$C$8001,MATCH(B15863,Orders!$A$2:$A$8001,0)),7)</f>
        <v>2024-10</v>
      </c>
    </row>
    <row r="15864" customFormat="false" ht="15" hidden="false" customHeight="true" outlineLevel="0" collapsed="false">
      <c r="A15864" s="1" t="s">
        <v>26334</v>
      </c>
      <c r="B15864" s="1" t="s">
        <v>10196</v>
      </c>
      <c r="C15864" s="1" t="s">
        <v>1969</v>
      </c>
      <c r="D15864" s="1" t="n">
        <v>2</v>
      </c>
      <c r="E15864" s="16" t="n">
        <v>9171.98</v>
      </c>
      <c r="F15864" s="17" t="n">
        <v>0.2</v>
      </c>
      <c r="G15864" s="16" t="n">
        <v>14675.17</v>
      </c>
      <c r="I15864" s="1" t="str">
        <f aca="false">INDEX(Products!$C$2:$C$51,MATCH(C15864,Products!$A$2:$A$51,0))</f>
        <v>Home &amp; Kitchen</v>
      </c>
      <c r="J15864" s="1" t="str">
        <f aca="false">INDEX(Orders!$E$2:$E$8001,MATCH(B15864,Orders!$A$2:$A$8001,0))</f>
        <v>Cancelled</v>
      </c>
      <c r="K15864" s="1" t="str">
        <f aca="false">LEFT(INDEX(Orders!$C$2:$C$8001,MATCH(B15864,Orders!$A$2:$A$8001,0)),7)</f>
        <v>2024-10</v>
      </c>
    </row>
    <row r="15865" customFormat="false" ht="15" hidden="false" customHeight="true" outlineLevel="0" collapsed="false">
      <c r="A15865" s="1" t="s">
        <v>26335</v>
      </c>
      <c r="B15865" s="1" t="s">
        <v>10196</v>
      </c>
      <c r="C15865" s="1" t="s">
        <v>1920</v>
      </c>
      <c r="D15865" s="1" t="n">
        <v>3</v>
      </c>
      <c r="E15865" s="16" t="n">
        <v>4273.58</v>
      </c>
      <c r="F15865" s="17" t="n">
        <v>0</v>
      </c>
      <c r="G15865" s="16" t="n">
        <v>12820.74</v>
      </c>
      <c r="I15865" s="1" t="str">
        <f aca="false">INDEX(Products!$C$2:$C$51,MATCH(C15865,Products!$A$2:$A$51,0))</f>
        <v>Electronics</v>
      </c>
      <c r="J15865" s="1" t="str">
        <f aca="false">INDEX(Orders!$E$2:$E$8001,MATCH(B15865,Orders!$A$2:$A$8001,0))</f>
        <v>Cancelled</v>
      </c>
      <c r="K15865" s="1" t="str">
        <f aca="false">LEFT(INDEX(Orders!$C$2:$C$8001,MATCH(B15865,Orders!$A$2:$A$8001,0)),7)</f>
        <v>2024-10</v>
      </c>
    </row>
    <row r="15866" customFormat="false" ht="15" hidden="false" customHeight="true" outlineLevel="0" collapsed="false">
      <c r="A15866" s="1" t="s">
        <v>26336</v>
      </c>
      <c r="B15866" s="1" t="s">
        <v>10196</v>
      </c>
      <c r="C15866" s="1" t="s">
        <v>2006</v>
      </c>
      <c r="D15866" s="1" t="n">
        <v>1</v>
      </c>
      <c r="E15866" s="16" t="n">
        <v>482.17</v>
      </c>
      <c r="F15866" s="17" t="n">
        <v>0</v>
      </c>
      <c r="G15866" s="16" t="n">
        <v>482.17</v>
      </c>
      <c r="I15866" s="1" t="str">
        <f aca="false">INDEX(Products!$C$2:$C$51,MATCH(C15866,Products!$A$2:$A$51,0))</f>
        <v>Books &amp; Stationery</v>
      </c>
      <c r="J15866" s="1" t="str">
        <f aca="false">INDEX(Orders!$E$2:$E$8001,MATCH(B15866,Orders!$A$2:$A$8001,0))</f>
        <v>Cancelled</v>
      </c>
      <c r="K15866" s="1" t="str">
        <f aca="false">LEFT(INDEX(Orders!$C$2:$C$8001,MATCH(B15866,Orders!$A$2:$A$8001,0)),7)</f>
        <v>2024-10</v>
      </c>
    </row>
    <row r="15867" customFormat="false" ht="15" hidden="false" customHeight="true" outlineLevel="0" collapsed="false">
      <c r="A15867" s="1" t="s">
        <v>26337</v>
      </c>
      <c r="B15867" s="1" t="s">
        <v>10197</v>
      </c>
      <c r="C15867" s="1" t="s">
        <v>2006</v>
      </c>
      <c r="D15867" s="1" t="n">
        <v>1</v>
      </c>
      <c r="E15867" s="16" t="n">
        <v>482.17</v>
      </c>
      <c r="F15867" s="17" t="n">
        <v>0</v>
      </c>
      <c r="G15867" s="16" t="n">
        <v>482.17</v>
      </c>
      <c r="I15867" s="1" t="str">
        <f aca="false">INDEX(Products!$C$2:$C$51,MATCH(C15867,Products!$A$2:$A$51,0))</f>
        <v>Books &amp; Stationery</v>
      </c>
      <c r="J15867" s="1" t="str">
        <f aca="false">INDEX(Orders!$E$2:$E$8001,MATCH(B15867,Orders!$A$2:$A$8001,0))</f>
        <v>Delivered</v>
      </c>
      <c r="K15867" s="1" t="str">
        <f aca="false">LEFT(INDEX(Orders!$C$2:$C$8001,MATCH(B15867,Orders!$A$2:$A$8001,0)),7)</f>
        <v>2025-05</v>
      </c>
    </row>
    <row r="15868" customFormat="false" ht="15" hidden="false" customHeight="true" outlineLevel="0" collapsed="false">
      <c r="A15868" s="1" t="s">
        <v>26338</v>
      </c>
      <c r="B15868" s="1" t="s">
        <v>10197</v>
      </c>
      <c r="C15868" s="1" t="s">
        <v>1940</v>
      </c>
      <c r="D15868" s="1" t="n">
        <v>1</v>
      </c>
      <c r="E15868" s="16" t="n">
        <v>2374.52</v>
      </c>
      <c r="F15868" s="17" t="n">
        <v>0.1</v>
      </c>
      <c r="G15868" s="16" t="n">
        <v>2137.07</v>
      </c>
      <c r="I15868" s="1" t="str">
        <f aca="false">INDEX(Products!$C$2:$C$51,MATCH(C15868,Products!$A$2:$A$51,0))</f>
        <v>Fashion</v>
      </c>
      <c r="J15868" s="1" t="str">
        <f aca="false">INDEX(Orders!$E$2:$E$8001,MATCH(B15868,Orders!$A$2:$A$8001,0))</f>
        <v>Delivered</v>
      </c>
      <c r="K15868" s="1" t="str">
        <f aca="false">LEFT(INDEX(Orders!$C$2:$C$8001,MATCH(B15868,Orders!$A$2:$A$8001,0)),7)</f>
        <v>2025-05</v>
      </c>
    </row>
    <row r="15869" customFormat="false" ht="15" hidden="false" customHeight="true" outlineLevel="0" collapsed="false">
      <c r="A15869" s="1" t="s">
        <v>26339</v>
      </c>
      <c r="B15869" s="1" t="s">
        <v>10198</v>
      </c>
      <c r="C15869" s="1" t="s">
        <v>2007</v>
      </c>
      <c r="D15869" s="1" t="n">
        <v>1</v>
      </c>
      <c r="E15869" s="16" t="n">
        <v>750.27</v>
      </c>
      <c r="F15869" s="17" t="n">
        <v>0.05</v>
      </c>
      <c r="G15869" s="16" t="n">
        <v>712.76</v>
      </c>
      <c r="I15869" s="1" t="str">
        <f aca="false">INDEX(Products!$C$2:$C$51,MATCH(C15869,Products!$A$2:$A$51,0))</f>
        <v>Books &amp; Stationery</v>
      </c>
      <c r="J15869" s="1" t="str">
        <f aca="false">INDEX(Orders!$E$2:$E$8001,MATCH(B15869,Orders!$A$2:$A$8001,0))</f>
        <v>Delivered</v>
      </c>
      <c r="K15869" s="1" t="str">
        <f aca="false">LEFT(INDEX(Orders!$C$2:$C$8001,MATCH(B15869,Orders!$A$2:$A$8001,0)),7)</f>
        <v>2024-09</v>
      </c>
    </row>
    <row r="15870" customFormat="false" ht="15" hidden="false" customHeight="true" outlineLevel="0" collapsed="false">
      <c r="A15870" s="1" t="s">
        <v>26340</v>
      </c>
      <c r="B15870" s="1" t="s">
        <v>10198</v>
      </c>
      <c r="C15870" s="1" t="s">
        <v>1949</v>
      </c>
      <c r="D15870" s="1" t="n">
        <v>1</v>
      </c>
      <c r="E15870" s="16" t="n">
        <v>4185.64</v>
      </c>
      <c r="F15870" s="17" t="n">
        <v>0</v>
      </c>
      <c r="G15870" s="16" t="n">
        <v>4185.64</v>
      </c>
      <c r="I15870" s="1" t="str">
        <f aca="false">INDEX(Products!$C$2:$C$51,MATCH(C15870,Products!$A$2:$A$51,0))</f>
        <v>Fashion</v>
      </c>
      <c r="J15870" s="1" t="str">
        <f aca="false">INDEX(Orders!$E$2:$E$8001,MATCH(B15870,Orders!$A$2:$A$8001,0))</f>
        <v>Delivered</v>
      </c>
      <c r="K15870" s="1" t="str">
        <f aca="false">LEFT(INDEX(Orders!$C$2:$C$8001,MATCH(B15870,Orders!$A$2:$A$8001,0)),7)</f>
        <v>2024-09</v>
      </c>
    </row>
    <row r="15871" customFormat="false" ht="15" hidden="false" customHeight="true" outlineLevel="0" collapsed="false">
      <c r="A15871" s="1" t="s">
        <v>26341</v>
      </c>
      <c r="B15871" s="1" t="s">
        <v>10199</v>
      </c>
      <c r="C15871" s="1" t="s">
        <v>1959</v>
      </c>
      <c r="D15871" s="1" t="n">
        <v>2</v>
      </c>
      <c r="E15871" s="16" t="n">
        <v>2142.79</v>
      </c>
      <c r="F15871" s="17" t="n">
        <v>0.15</v>
      </c>
      <c r="G15871" s="16" t="n">
        <v>3642.74</v>
      </c>
      <c r="I15871" s="1" t="str">
        <f aca="false">INDEX(Products!$C$2:$C$51,MATCH(C15871,Products!$A$2:$A$51,0))</f>
        <v>Home &amp; Kitchen</v>
      </c>
      <c r="J15871" s="1" t="str">
        <f aca="false">INDEX(Orders!$E$2:$E$8001,MATCH(B15871,Orders!$A$2:$A$8001,0))</f>
        <v>Delivered</v>
      </c>
      <c r="K15871" s="1" t="str">
        <f aca="false">LEFT(INDEX(Orders!$C$2:$C$8001,MATCH(B15871,Orders!$A$2:$A$8001,0)),7)</f>
        <v>2024-07</v>
      </c>
    </row>
    <row r="15872" customFormat="false" ht="15" hidden="false" customHeight="true" outlineLevel="0" collapsed="false">
      <c r="A15872" s="1" t="s">
        <v>26342</v>
      </c>
      <c r="B15872" s="1" t="s">
        <v>10200</v>
      </c>
      <c r="C15872" s="1" t="s">
        <v>1997</v>
      </c>
      <c r="D15872" s="1" t="n">
        <v>1</v>
      </c>
      <c r="E15872" s="16" t="n">
        <v>311.15</v>
      </c>
      <c r="F15872" s="17" t="n">
        <v>0.1</v>
      </c>
      <c r="G15872" s="16" t="n">
        <v>280.03</v>
      </c>
      <c r="I15872" s="1" t="str">
        <f aca="false">INDEX(Products!$C$2:$C$51,MATCH(C15872,Products!$A$2:$A$51,0))</f>
        <v>Sports &amp; Fitness</v>
      </c>
      <c r="J15872" s="1" t="str">
        <f aca="false">INDEX(Orders!$E$2:$E$8001,MATCH(B15872,Orders!$A$2:$A$8001,0))</f>
        <v>Delivered</v>
      </c>
      <c r="K15872" s="1" t="str">
        <f aca="false">LEFT(INDEX(Orders!$C$2:$C$8001,MATCH(B15872,Orders!$A$2:$A$8001,0)),7)</f>
        <v>2024-05</v>
      </c>
    </row>
    <row r="15873" customFormat="false" ht="15" hidden="false" customHeight="true" outlineLevel="0" collapsed="false">
      <c r="A15873" s="1" t="s">
        <v>26343</v>
      </c>
      <c r="B15873" s="1" t="s">
        <v>10200</v>
      </c>
      <c r="C15873" s="1" t="s">
        <v>2006</v>
      </c>
      <c r="D15873" s="1" t="n">
        <v>3</v>
      </c>
      <c r="E15873" s="16" t="n">
        <v>482.17</v>
      </c>
      <c r="F15873" s="17" t="n">
        <v>0</v>
      </c>
      <c r="G15873" s="16" t="n">
        <v>1446.51</v>
      </c>
      <c r="I15873" s="1" t="str">
        <f aca="false">INDEX(Products!$C$2:$C$51,MATCH(C15873,Products!$A$2:$A$51,0))</f>
        <v>Books &amp; Stationery</v>
      </c>
      <c r="J15873" s="1" t="str">
        <f aca="false">INDEX(Orders!$E$2:$E$8001,MATCH(B15873,Orders!$A$2:$A$8001,0))</f>
        <v>Delivered</v>
      </c>
      <c r="K15873" s="1" t="str">
        <f aca="false">LEFT(INDEX(Orders!$C$2:$C$8001,MATCH(B15873,Orders!$A$2:$A$8001,0)),7)</f>
        <v>2024-05</v>
      </c>
    </row>
    <row r="15874" customFormat="false" ht="15" hidden="false" customHeight="true" outlineLevel="0" collapsed="false">
      <c r="A15874" s="1" t="s">
        <v>26344</v>
      </c>
      <c r="B15874" s="1" t="s">
        <v>10201</v>
      </c>
      <c r="C15874" s="1" t="s">
        <v>2006</v>
      </c>
      <c r="D15874" s="1" t="n">
        <v>1</v>
      </c>
      <c r="E15874" s="16" t="n">
        <v>482.17</v>
      </c>
      <c r="F15874" s="17" t="n">
        <v>0</v>
      </c>
      <c r="G15874" s="16" t="n">
        <v>482.17</v>
      </c>
      <c r="I15874" s="1" t="str">
        <f aca="false">INDEX(Products!$C$2:$C$51,MATCH(C15874,Products!$A$2:$A$51,0))</f>
        <v>Books &amp; Stationery</v>
      </c>
      <c r="J15874" s="1" t="str">
        <f aca="false">INDEX(Orders!$E$2:$E$8001,MATCH(B15874,Orders!$A$2:$A$8001,0))</f>
        <v>Delivered</v>
      </c>
      <c r="K15874" s="1" t="str">
        <f aca="false">LEFT(INDEX(Orders!$C$2:$C$8001,MATCH(B15874,Orders!$A$2:$A$8001,0)),7)</f>
        <v>2024-11</v>
      </c>
    </row>
    <row r="15875" customFormat="false" ht="15" hidden="false" customHeight="true" outlineLevel="0" collapsed="false">
      <c r="A15875" s="1" t="s">
        <v>26345</v>
      </c>
      <c r="B15875" s="1" t="s">
        <v>10201</v>
      </c>
      <c r="C15875" s="1" t="s">
        <v>1991</v>
      </c>
      <c r="D15875" s="1" t="n">
        <v>1</v>
      </c>
      <c r="E15875" s="16" t="n">
        <v>579.12</v>
      </c>
      <c r="F15875" s="17" t="n">
        <v>0</v>
      </c>
      <c r="G15875" s="16" t="n">
        <v>579.12</v>
      </c>
      <c r="I15875" s="1" t="str">
        <f aca="false">INDEX(Products!$C$2:$C$51,MATCH(C15875,Products!$A$2:$A$51,0))</f>
        <v>Sports &amp; Fitness</v>
      </c>
      <c r="J15875" s="1" t="str">
        <f aca="false">INDEX(Orders!$E$2:$E$8001,MATCH(B15875,Orders!$A$2:$A$8001,0))</f>
        <v>Delivered</v>
      </c>
      <c r="K15875" s="1" t="str">
        <f aca="false">LEFT(INDEX(Orders!$C$2:$C$8001,MATCH(B15875,Orders!$A$2:$A$8001,0)),7)</f>
        <v>2024-11</v>
      </c>
    </row>
    <row r="15876" customFormat="false" ht="15" hidden="false" customHeight="true" outlineLevel="0" collapsed="false">
      <c r="A15876" s="1" t="s">
        <v>26346</v>
      </c>
      <c r="B15876" s="1" t="s">
        <v>10201</v>
      </c>
      <c r="C15876" s="1" t="s">
        <v>1976</v>
      </c>
      <c r="D15876" s="1" t="n">
        <v>1</v>
      </c>
      <c r="E15876" s="16" t="n">
        <v>1603.35</v>
      </c>
      <c r="F15876" s="17" t="n">
        <v>0</v>
      </c>
      <c r="G15876" s="16" t="n">
        <v>1603.35</v>
      </c>
      <c r="I15876" s="1" t="str">
        <f aca="false">INDEX(Products!$C$2:$C$51,MATCH(C15876,Products!$A$2:$A$51,0))</f>
        <v>Beauty &amp; Personal Care</v>
      </c>
      <c r="J15876" s="1" t="str">
        <f aca="false">INDEX(Orders!$E$2:$E$8001,MATCH(B15876,Orders!$A$2:$A$8001,0))</f>
        <v>Delivered</v>
      </c>
      <c r="K15876" s="1" t="str">
        <f aca="false">LEFT(INDEX(Orders!$C$2:$C$8001,MATCH(B15876,Orders!$A$2:$A$8001,0)),7)</f>
        <v>2024-11</v>
      </c>
    </row>
    <row r="15877" customFormat="false" ht="15" hidden="false" customHeight="true" outlineLevel="0" collapsed="false">
      <c r="A15877" s="1" t="s">
        <v>26347</v>
      </c>
      <c r="B15877" s="1" t="s">
        <v>10202</v>
      </c>
      <c r="C15877" s="1" t="s">
        <v>1953</v>
      </c>
      <c r="D15877" s="1" t="n">
        <v>3</v>
      </c>
      <c r="E15877" s="16" t="n">
        <v>4914.12</v>
      </c>
      <c r="F15877" s="17" t="n">
        <v>0.05</v>
      </c>
      <c r="G15877" s="16" t="n">
        <v>14005.24</v>
      </c>
      <c r="I15877" s="1" t="str">
        <f aca="false">INDEX(Products!$C$2:$C$51,MATCH(C15877,Products!$A$2:$A$51,0))</f>
        <v>Fashion</v>
      </c>
      <c r="J15877" s="1" t="str">
        <f aca="false">INDEX(Orders!$E$2:$E$8001,MATCH(B15877,Orders!$A$2:$A$8001,0))</f>
        <v>Delivered</v>
      </c>
      <c r="K15877" s="1" t="str">
        <f aca="false">LEFT(INDEX(Orders!$C$2:$C$8001,MATCH(B15877,Orders!$A$2:$A$8001,0)),7)</f>
        <v>2024-05</v>
      </c>
    </row>
    <row r="15878" customFormat="false" ht="15" hidden="false" customHeight="true" outlineLevel="0" collapsed="false">
      <c r="A15878" s="1" t="s">
        <v>26348</v>
      </c>
      <c r="B15878" s="1" t="s">
        <v>10203</v>
      </c>
      <c r="C15878" s="1" t="s">
        <v>2006</v>
      </c>
      <c r="D15878" s="1" t="n">
        <v>2</v>
      </c>
      <c r="E15878" s="16" t="n">
        <v>482.17</v>
      </c>
      <c r="F15878" s="17" t="n">
        <v>0</v>
      </c>
      <c r="G15878" s="16" t="n">
        <v>964.34</v>
      </c>
      <c r="I15878" s="1" t="str">
        <f aca="false">INDEX(Products!$C$2:$C$51,MATCH(C15878,Products!$A$2:$A$51,0))</f>
        <v>Books &amp; Stationery</v>
      </c>
      <c r="J15878" s="1" t="str">
        <f aca="false">INDEX(Orders!$E$2:$E$8001,MATCH(B15878,Orders!$A$2:$A$8001,0))</f>
        <v>Delivered</v>
      </c>
      <c r="K15878" s="1" t="str">
        <f aca="false">LEFT(INDEX(Orders!$C$2:$C$8001,MATCH(B15878,Orders!$A$2:$A$8001,0)),7)</f>
        <v>2025-05</v>
      </c>
    </row>
    <row r="15879" customFormat="false" ht="15" hidden="false" customHeight="true" outlineLevel="0" collapsed="false">
      <c r="A15879" s="1" t="s">
        <v>26349</v>
      </c>
      <c r="B15879" s="1" t="s">
        <v>10203</v>
      </c>
      <c r="C15879" s="1" t="s">
        <v>1940</v>
      </c>
      <c r="D15879" s="1" t="n">
        <v>1</v>
      </c>
      <c r="E15879" s="16" t="n">
        <v>2374.52</v>
      </c>
      <c r="F15879" s="17" t="n">
        <v>0.15</v>
      </c>
      <c r="G15879" s="16" t="n">
        <v>2018.34</v>
      </c>
      <c r="I15879" s="1" t="str">
        <f aca="false">INDEX(Products!$C$2:$C$51,MATCH(C15879,Products!$A$2:$A$51,0))</f>
        <v>Fashion</v>
      </c>
      <c r="J15879" s="1" t="str">
        <f aca="false">INDEX(Orders!$E$2:$E$8001,MATCH(B15879,Orders!$A$2:$A$8001,0))</f>
        <v>Delivered</v>
      </c>
      <c r="K15879" s="1" t="str">
        <f aca="false">LEFT(INDEX(Orders!$C$2:$C$8001,MATCH(B15879,Orders!$A$2:$A$8001,0)),7)</f>
        <v>2025-05</v>
      </c>
    </row>
    <row r="15880" customFormat="false" ht="15" hidden="false" customHeight="true" outlineLevel="0" collapsed="false">
      <c r="A15880" s="1" t="s">
        <v>26350</v>
      </c>
      <c r="B15880" s="1" t="s">
        <v>10204</v>
      </c>
      <c r="C15880" s="1" t="s">
        <v>1976</v>
      </c>
      <c r="D15880" s="1" t="n">
        <v>1</v>
      </c>
      <c r="E15880" s="16" t="n">
        <v>1603.35</v>
      </c>
      <c r="F15880" s="17" t="n">
        <v>0</v>
      </c>
      <c r="G15880" s="16" t="n">
        <v>1603.35</v>
      </c>
      <c r="I15880" s="1" t="str">
        <f aca="false">INDEX(Products!$C$2:$C$51,MATCH(C15880,Products!$A$2:$A$51,0))</f>
        <v>Beauty &amp; Personal Care</v>
      </c>
      <c r="J15880" s="1" t="str">
        <f aca="false">INDEX(Orders!$E$2:$E$8001,MATCH(B15880,Orders!$A$2:$A$8001,0))</f>
        <v>Delivered</v>
      </c>
      <c r="K15880" s="1" t="str">
        <f aca="false">LEFT(INDEX(Orders!$C$2:$C$8001,MATCH(B15880,Orders!$A$2:$A$8001,0)),7)</f>
        <v>2025-06</v>
      </c>
    </row>
    <row r="15881" customFormat="false" ht="15" hidden="false" customHeight="true" outlineLevel="0" collapsed="false">
      <c r="A15881" s="1" t="s">
        <v>26351</v>
      </c>
      <c r="B15881" s="1" t="s">
        <v>10204</v>
      </c>
      <c r="C15881" s="1" t="s">
        <v>1997</v>
      </c>
      <c r="D15881" s="1" t="n">
        <v>2</v>
      </c>
      <c r="E15881" s="16" t="n">
        <v>311.15</v>
      </c>
      <c r="F15881" s="17" t="n">
        <v>0.05</v>
      </c>
      <c r="G15881" s="16" t="n">
        <v>591.18</v>
      </c>
      <c r="I15881" s="1" t="str">
        <f aca="false">INDEX(Products!$C$2:$C$51,MATCH(C15881,Products!$A$2:$A$51,0))</f>
        <v>Sports &amp; Fitness</v>
      </c>
      <c r="J15881" s="1" t="str">
        <f aca="false">INDEX(Orders!$E$2:$E$8001,MATCH(B15881,Orders!$A$2:$A$8001,0))</f>
        <v>Delivered</v>
      </c>
      <c r="K15881" s="1" t="str">
        <f aca="false">LEFT(INDEX(Orders!$C$2:$C$8001,MATCH(B15881,Orders!$A$2:$A$8001,0)),7)</f>
        <v>2025-06</v>
      </c>
    </row>
    <row r="15882" customFormat="false" ht="15" hidden="false" customHeight="true" outlineLevel="0" collapsed="false">
      <c r="A15882" s="1" t="s">
        <v>26352</v>
      </c>
      <c r="B15882" s="1" t="s">
        <v>10205</v>
      </c>
      <c r="C15882" s="1" t="s">
        <v>1975</v>
      </c>
      <c r="D15882" s="1" t="n">
        <v>1</v>
      </c>
      <c r="E15882" s="16" t="n">
        <v>862.99</v>
      </c>
      <c r="F15882" s="17" t="n">
        <v>0.05</v>
      </c>
      <c r="G15882" s="16" t="n">
        <v>819.84</v>
      </c>
      <c r="I15882" s="1" t="str">
        <f aca="false">INDEX(Products!$C$2:$C$51,MATCH(C15882,Products!$A$2:$A$51,0))</f>
        <v>Beauty &amp; Personal Care</v>
      </c>
      <c r="J15882" s="1" t="str">
        <f aca="false">INDEX(Orders!$E$2:$E$8001,MATCH(B15882,Orders!$A$2:$A$8001,0))</f>
        <v>Delivered</v>
      </c>
      <c r="K15882" s="1" t="str">
        <f aca="false">LEFT(INDEX(Orders!$C$2:$C$8001,MATCH(B15882,Orders!$A$2:$A$8001,0)),7)</f>
        <v>2024-07</v>
      </c>
    </row>
    <row r="15883" customFormat="false" ht="15" hidden="false" customHeight="true" outlineLevel="0" collapsed="false">
      <c r="A15883" s="1" t="s">
        <v>26353</v>
      </c>
      <c r="B15883" s="1" t="s">
        <v>10206</v>
      </c>
      <c r="C15883" s="1" t="s">
        <v>1940</v>
      </c>
      <c r="D15883" s="1" t="n">
        <v>1</v>
      </c>
      <c r="E15883" s="16" t="n">
        <v>2374.52</v>
      </c>
      <c r="F15883" s="17" t="n">
        <v>0</v>
      </c>
      <c r="G15883" s="16" t="n">
        <v>2374.52</v>
      </c>
      <c r="I15883" s="1" t="str">
        <f aca="false">INDEX(Products!$C$2:$C$51,MATCH(C15883,Products!$A$2:$A$51,0))</f>
        <v>Fashion</v>
      </c>
      <c r="J15883" s="1" t="str">
        <f aca="false">INDEX(Orders!$E$2:$E$8001,MATCH(B15883,Orders!$A$2:$A$8001,0))</f>
        <v>Delivered</v>
      </c>
      <c r="K15883" s="1" t="str">
        <f aca="false">LEFT(INDEX(Orders!$C$2:$C$8001,MATCH(B15883,Orders!$A$2:$A$8001,0)),7)</f>
        <v>2025-06</v>
      </c>
    </row>
    <row r="15884" customFormat="false" ht="15" hidden="false" customHeight="true" outlineLevel="0" collapsed="false">
      <c r="A15884" s="1" t="s">
        <v>26354</v>
      </c>
      <c r="B15884" s="1" t="s">
        <v>10206</v>
      </c>
      <c r="C15884" s="1" t="s">
        <v>1953</v>
      </c>
      <c r="D15884" s="1" t="n">
        <v>1</v>
      </c>
      <c r="E15884" s="16" t="n">
        <v>4914.12</v>
      </c>
      <c r="F15884" s="17" t="n">
        <v>0.05</v>
      </c>
      <c r="G15884" s="16" t="n">
        <v>4668.41</v>
      </c>
      <c r="I15884" s="1" t="str">
        <f aca="false">INDEX(Products!$C$2:$C$51,MATCH(C15884,Products!$A$2:$A$51,0))</f>
        <v>Fashion</v>
      </c>
      <c r="J15884" s="1" t="str">
        <f aca="false">INDEX(Orders!$E$2:$E$8001,MATCH(B15884,Orders!$A$2:$A$8001,0))</f>
        <v>Delivered</v>
      </c>
      <c r="K15884" s="1" t="str">
        <f aca="false">LEFT(INDEX(Orders!$C$2:$C$8001,MATCH(B15884,Orders!$A$2:$A$8001,0)),7)</f>
        <v>2025-06</v>
      </c>
    </row>
    <row r="15885" customFormat="false" ht="15" hidden="false" customHeight="true" outlineLevel="0" collapsed="false">
      <c r="A15885" s="1" t="s">
        <v>26355</v>
      </c>
      <c r="B15885" s="1" t="s">
        <v>10206</v>
      </c>
      <c r="C15885" s="1" t="s">
        <v>1990</v>
      </c>
      <c r="D15885" s="1" t="n">
        <v>1</v>
      </c>
      <c r="E15885" s="16" t="n">
        <v>5311.32</v>
      </c>
      <c r="F15885" s="17" t="n">
        <v>0</v>
      </c>
      <c r="G15885" s="16" t="n">
        <v>5311.32</v>
      </c>
      <c r="I15885" s="1" t="str">
        <f aca="false">INDEX(Products!$C$2:$C$51,MATCH(C15885,Products!$A$2:$A$51,0))</f>
        <v>Sports &amp; Fitness</v>
      </c>
      <c r="J15885" s="1" t="str">
        <f aca="false">INDEX(Orders!$E$2:$E$8001,MATCH(B15885,Orders!$A$2:$A$8001,0))</f>
        <v>Delivered</v>
      </c>
      <c r="K15885" s="1" t="str">
        <f aca="false">LEFT(INDEX(Orders!$C$2:$C$8001,MATCH(B15885,Orders!$A$2:$A$8001,0)),7)</f>
        <v>2025-06</v>
      </c>
    </row>
    <row r="15886" customFormat="false" ht="15" hidden="false" customHeight="true" outlineLevel="0" collapsed="false">
      <c r="A15886" s="1" t="s">
        <v>26356</v>
      </c>
      <c r="B15886" s="1" t="s">
        <v>10207</v>
      </c>
      <c r="C15886" s="1" t="s">
        <v>1971</v>
      </c>
      <c r="D15886" s="1" t="n">
        <v>1</v>
      </c>
      <c r="E15886" s="16" t="n">
        <v>2073.63</v>
      </c>
      <c r="F15886" s="17" t="n">
        <v>0.2</v>
      </c>
      <c r="G15886" s="16" t="n">
        <v>1658.9</v>
      </c>
      <c r="I15886" s="1" t="str">
        <f aca="false">INDEX(Products!$C$2:$C$51,MATCH(C15886,Products!$A$2:$A$51,0))</f>
        <v>Home &amp; Kitchen</v>
      </c>
      <c r="J15886" s="1" t="str">
        <f aca="false">INDEX(Orders!$E$2:$E$8001,MATCH(B15886,Orders!$A$2:$A$8001,0))</f>
        <v>Returned</v>
      </c>
      <c r="K15886" s="1" t="str">
        <f aca="false">LEFT(INDEX(Orders!$C$2:$C$8001,MATCH(B15886,Orders!$A$2:$A$8001,0)),7)</f>
        <v>2024-03</v>
      </c>
    </row>
    <row r="15887" customFormat="false" ht="15" hidden="false" customHeight="true" outlineLevel="0" collapsed="false">
      <c r="A15887" s="1" t="s">
        <v>26357</v>
      </c>
      <c r="B15887" s="1" t="s">
        <v>10207</v>
      </c>
      <c r="C15887" s="1" t="s">
        <v>1940</v>
      </c>
      <c r="D15887" s="1" t="n">
        <v>1</v>
      </c>
      <c r="E15887" s="16" t="n">
        <v>2374.52</v>
      </c>
      <c r="F15887" s="17" t="n">
        <v>0</v>
      </c>
      <c r="G15887" s="16" t="n">
        <v>2374.52</v>
      </c>
      <c r="I15887" s="1" t="str">
        <f aca="false">INDEX(Products!$C$2:$C$51,MATCH(C15887,Products!$A$2:$A$51,0))</f>
        <v>Fashion</v>
      </c>
      <c r="J15887" s="1" t="str">
        <f aca="false">INDEX(Orders!$E$2:$E$8001,MATCH(B15887,Orders!$A$2:$A$8001,0))</f>
        <v>Returned</v>
      </c>
      <c r="K15887" s="1" t="str">
        <f aca="false">LEFT(INDEX(Orders!$C$2:$C$8001,MATCH(B15887,Orders!$A$2:$A$8001,0)),7)</f>
        <v>2024-03</v>
      </c>
    </row>
    <row r="15888" customFormat="false" ht="15" hidden="false" customHeight="true" outlineLevel="0" collapsed="false">
      <c r="A15888" s="1" t="s">
        <v>26358</v>
      </c>
      <c r="B15888" s="1" t="s">
        <v>10207</v>
      </c>
      <c r="C15888" s="1" t="s">
        <v>1975</v>
      </c>
      <c r="D15888" s="1" t="n">
        <v>2</v>
      </c>
      <c r="E15888" s="16" t="n">
        <v>862.99</v>
      </c>
      <c r="F15888" s="17" t="n">
        <v>0</v>
      </c>
      <c r="G15888" s="16" t="n">
        <v>1725.98</v>
      </c>
      <c r="I15888" s="1" t="str">
        <f aca="false">INDEX(Products!$C$2:$C$51,MATCH(C15888,Products!$A$2:$A$51,0))</f>
        <v>Beauty &amp; Personal Care</v>
      </c>
      <c r="J15888" s="1" t="str">
        <f aca="false">INDEX(Orders!$E$2:$E$8001,MATCH(B15888,Orders!$A$2:$A$8001,0))</f>
        <v>Returned</v>
      </c>
      <c r="K15888" s="1" t="str">
        <f aca="false">LEFT(INDEX(Orders!$C$2:$C$8001,MATCH(B15888,Orders!$A$2:$A$8001,0)),7)</f>
        <v>2024-03</v>
      </c>
    </row>
    <row r="15889" customFormat="false" ht="15" hidden="false" customHeight="true" outlineLevel="0" collapsed="false">
      <c r="A15889" s="1" t="s">
        <v>26359</v>
      </c>
      <c r="B15889" s="1" t="s">
        <v>10207</v>
      </c>
      <c r="C15889" s="1" t="s">
        <v>1930</v>
      </c>
      <c r="D15889" s="1" t="n">
        <v>1</v>
      </c>
      <c r="E15889" s="16" t="n">
        <v>2398.35</v>
      </c>
      <c r="F15889" s="17" t="n">
        <v>0</v>
      </c>
      <c r="G15889" s="16" t="n">
        <v>2398.35</v>
      </c>
      <c r="I15889" s="1" t="str">
        <f aca="false">INDEX(Products!$C$2:$C$51,MATCH(C15889,Products!$A$2:$A$51,0))</f>
        <v>Electronics</v>
      </c>
      <c r="J15889" s="1" t="str">
        <f aca="false">INDEX(Orders!$E$2:$E$8001,MATCH(B15889,Orders!$A$2:$A$8001,0))</f>
        <v>Returned</v>
      </c>
      <c r="K15889" s="1" t="str">
        <f aca="false">LEFT(INDEX(Orders!$C$2:$C$8001,MATCH(B15889,Orders!$A$2:$A$8001,0)),7)</f>
        <v>2024-03</v>
      </c>
    </row>
    <row r="15890" customFormat="false" ht="15" hidden="false" customHeight="true" outlineLevel="0" collapsed="false">
      <c r="A15890" s="1" t="s">
        <v>26360</v>
      </c>
      <c r="B15890" s="1" t="s">
        <v>10209</v>
      </c>
      <c r="C15890" s="1" t="s">
        <v>1918</v>
      </c>
      <c r="D15890" s="1" t="n">
        <v>1</v>
      </c>
      <c r="E15890" s="16" t="n">
        <v>2978.99</v>
      </c>
      <c r="F15890" s="17" t="n">
        <v>0.05</v>
      </c>
      <c r="G15890" s="16" t="n">
        <v>2830.04</v>
      </c>
      <c r="I15890" s="1" t="str">
        <f aca="false">INDEX(Products!$C$2:$C$51,MATCH(C15890,Products!$A$2:$A$51,0))</f>
        <v>Electronics</v>
      </c>
      <c r="J15890" s="1" t="str">
        <f aca="false">INDEX(Orders!$E$2:$E$8001,MATCH(B15890,Orders!$A$2:$A$8001,0))</f>
        <v>Delivered</v>
      </c>
      <c r="K15890" s="1" t="str">
        <f aca="false">LEFT(INDEX(Orders!$C$2:$C$8001,MATCH(B15890,Orders!$A$2:$A$8001,0)),7)</f>
        <v>2025-01</v>
      </c>
    </row>
    <row r="15891" customFormat="false" ht="15" hidden="false" customHeight="true" outlineLevel="0" collapsed="false">
      <c r="A15891" s="1" t="s">
        <v>26361</v>
      </c>
      <c r="B15891" s="1" t="s">
        <v>10209</v>
      </c>
      <c r="C15891" s="1" t="s">
        <v>2007</v>
      </c>
      <c r="D15891" s="1" t="n">
        <v>1</v>
      </c>
      <c r="E15891" s="16" t="n">
        <v>750.27</v>
      </c>
      <c r="F15891" s="17" t="n">
        <v>0.2</v>
      </c>
      <c r="G15891" s="16" t="n">
        <v>600.22</v>
      </c>
      <c r="I15891" s="1" t="str">
        <f aca="false">INDEX(Products!$C$2:$C$51,MATCH(C15891,Products!$A$2:$A$51,0))</f>
        <v>Books &amp; Stationery</v>
      </c>
      <c r="J15891" s="1" t="str">
        <f aca="false">INDEX(Orders!$E$2:$E$8001,MATCH(B15891,Orders!$A$2:$A$8001,0))</f>
        <v>Delivered</v>
      </c>
      <c r="K15891" s="1" t="str">
        <f aca="false">LEFT(INDEX(Orders!$C$2:$C$8001,MATCH(B15891,Orders!$A$2:$A$8001,0)),7)</f>
        <v>2025-01</v>
      </c>
    </row>
    <row r="15892" customFormat="false" ht="15" hidden="false" customHeight="true" outlineLevel="0" collapsed="false">
      <c r="A15892" s="1" t="s">
        <v>26362</v>
      </c>
      <c r="B15892" s="1" t="s">
        <v>10210</v>
      </c>
      <c r="C15892" s="1" t="s">
        <v>1930</v>
      </c>
      <c r="D15892" s="1" t="n">
        <v>1</v>
      </c>
      <c r="E15892" s="16" t="n">
        <v>2398.35</v>
      </c>
      <c r="F15892" s="17" t="n">
        <v>0.15</v>
      </c>
      <c r="G15892" s="16" t="n">
        <v>2038.6</v>
      </c>
      <c r="I15892" s="1" t="str">
        <f aca="false">INDEX(Products!$C$2:$C$51,MATCH(C15892,Products!$A$2:$A$51,0))</f>
        <v>Electronics</v>
      </c>
      <c r="J15892" s="1" t="str">
        <f aca="false">INDEX(Orders!$E$2:$E$8001,MATCH(B15892,Orders!$A$2:$A$8001,0))</f>
        <v>Delivered</v>
      </c>
      <c r="K15892" s="1" t="str">
        <f aca="false">LEFT(INDEX(Orders!$C$2:$C$8001,MATCH(B15892,Orders!$A$2:$A$8001,0)),7)</f>
        <v>2024-10</v>
      </c>
    </row>
    <row r="15893" customFormat="false" ht="15" hidden="false" customHeight="true" outlineLevel="0" collapsed="false">
      <c r="A15893" s="1" t="s">
        <v>26363</v>
      </c>
      <c r="B15893" s="1" t="s">
        <v>10210</v>
      </c>
      <c r="C15893" s="1" t="s">
        <v>1975</v>
      </c>
      <c r="D15893" s="1" t="n">
        <v>2</v>
      </c>
      <c r="E15893" s="16" t="n">
        <v>862.99</v>
      </c>
      <c r="F15893" s="17" t="n">
        <v>0.1</v>
      </c>
      <c r="G15893" s="16" t="n">
        <v>1553.38</v>
      </c>
      <c r="I15893" s="1" t="str">
        <f aca="false">INDEX(Products!$C$2:$C$51,MATCH(C15893,Products!$A$2:$A$51,0))</f>
        <v>Beauty &amp; Personal Care</v>
      </c>
      <c r="J15893" s="1" t="str">
        <f aca="false">INDEX(Orders!$E$2:$E$8001,MATCH(B15893,Orders!$A$2:$A$8001,0))</f>
        <v>Delivered</v>
      </c>
      <c r="K15893" s="1" t="str">
        <f aca="false">LEFT(INDEX(Orders!$C$2:$C$8001,MATCH(B15893,Orders!$A$2:$A$8001,0)),7)</f>
        <v>2024-10</v>
      </c>
    </row>
    <row r="15894" customFormat="false" ht="15" hidden="false" customHeight="true" outlineLevel="0" collapsed="false">
      <c r="A15894" s="1" t="s">
        <v>26364</v>
      </c>
      <c r="B15894" s="1" t="s">
        <v>10211</v>
      </c>
      <c r="C15894" s="1" t="s">
        <v>2007</v>
      </c>
      <c r="D15894" s="1" t="n">
        <v>1</v>
      </c>
      <c r="E15894" s="16" t="n">
        <v>750.27</v>
      </c>
      <c r="F15894" s="17" t="n">
        <v>0</v>
      </c>
      <c r="G15894" s="16" t="n">
        <v>750.27</v>
      </c>
      <c r="I15894" s="1" t="str">
        <f aca="false">INDEX(Products!$C$2:$C$51,MATCH(C15894,Products!$A$2:$A$51,0))</f>
        <v>Books &amp; Stationery</v>
      </c>
      <c r="J15894" s="1" t="str">
        <f aca="false">INDEX(Orders!$E$2:$E$8001,MATCH(B15894,Orders!$A$2:$A$8001,0))</f>
        <v>Delivered</v>
      </c>
      <c r="K15894" s="1" t="str">
        <f aca="false">LEFT(INDEX(Orders!$C$2:$C$8001,MATCH(B15894,Orders!$A$2:$A$8001,0)),7)</f>
        <v>2024-12</v>
      </c>
    </row>
    <row r="15895" customFormat="false" ht="15" hidden="false" customHeight="true" outlineLevel="0" collapsed="false">
      <c r="A15895" s="1" t="s">
        <v>26365</v>
      </c>
      <c r="B15895" s="1" t="s">
        <v>10211</v>
      </c>
      <c r="C15895" s="1" t="s">
        <v>1940</v>
      </c>
      <c r="D15895" s="1" t="n">
        <v>2</v>
      </c>
      <c r="E15895" s="16" t="n">
        <v>2374.52</v>
      </c>
      <c r="F15895" s="17" t="n">
        <v>0.05</v>
      </c>
      <c r="G15895" s="16" t="n">
        <v>4511.59</v>
      </c>
      <c r="I15895" s="1" t="str">
        <f aca="false">INDEX(Products!$C$2:$C$51,MATCH(C15895,Products!$A$2:$A$51,0))</f>
        <v>Fashion</v>
      </c>
      <c r="J15895" s="1" t="str">
        <f aca="false">INDEX(Orders!$E$2:$E$8001,MATCH(B15895,Orders!$A$2:$A$8001,0))</f>
        <v>Delivered</v>
      </c>
      <c r="K15895" s="1" t="str">
        <f aca="false">LEFT(INDEX(Orders!$C$2:$C$8001,MATCH(B15895,Orders!$A$2:$A$8001,0)),7)</f>
        <v>2024-12</v>
      </c>
    </row>
    <row r="15896" customFormat="false" ht="15" hidden="false" customHeight="true" outlineLevel="0" collapsed="false">
      <c r="A15896" s="1" t="s">
        <v>26366</v>
      </c>
      <c r="B15896" s="1" t="s">
        <v>10211</v>
      </c>
      <c r="C15896" s="1" t="s">
        <v>2006</v>
      </c>
      <c r="D15896" s="1" t="n">
        <v>1</v>
      </c>
      <c r="E15896" s="16" t="n">
        <v>482.17</v>
      </c>
      <c r="F15896" s="17" t="n">
        <v>0</v>
      </c>
      <c r="G15896" s="16" t="n">
        <v>482.17</v>
      </c>
      <c r="I15896" s="1" t="str">
        <f aca="false">INDEX(Products!$C$2:$C$51,MATCH(C15896,Products!$A$2:$A$51,0))</f>
        <v>Books &amp; Stationery</v>
      </c>
      <c r="J15896" s="1" t="str">
        <f aca="false">INDEX(Orders!$E$2:$E$8001,MATCH(B15896,Orders!$A$2:$A$8001,0))</f>
        <v>Delivered</v>
      </c>
      <c r="K15896" s="1" t="str">
        <f aca="false">LEFT(INDEX(Orders!$C$2:$C$8001,MATCH(B15896,Orders!$A$2:$A$8001,0)),7)</f>
        <v>2024-12</v>
      </c>
    </row>
    <row r="15897" customFormat="false" ht="15" hidden="false" customHeight="true" outlineLevel="0" collapsed="false">
      <c r="A15897" s="1" t="s">
        <v>26367</v>
      </c>
      <c r="B15897" s="1" t="s">
        <v>10211</v>
      </c>
      <c r="C15897" s="1" t="s">
        <v>1969</v>
      </c>
      <c r="D15897" s="1" t="n">
        <v>1</v>
      </c>
      <c r="E15897" s="16" t="n">
        <v>9171.98</v>
      </c>
      <c r="F15897" s="17" t="n">
        <v>0.05</v>
      </c>
      <c r="G15897" s="16" t="n">
        <v>8713.38</v>
      </c>
      <c r="I15897" s="1" t="str">
        <f aca="false">INDEX(Products!$C$2:$C$51,MATCH(C15897,Products!$A$2:$A$51,0))</f>
        <v>Home &amp; Kitchen</v>
      </c>
      <c r="J15897" s="1" t="str">
        <f aca="false">INDEX(Orders!$E$2:$E$8001,MATCH(B15897,Orders!$A$2:$A$8001,0))</f>
        <v>Delivered</v>
      </c>
      <c r="K15897" s="1" t="str">
        <f aca="false">LEFT(INDEX(Orders!$C$2:$C$8001,MATCH(B15897,Orders!$A$2:$A$8001,0)),7)</f>
        <v>2024-12</v>
      </c>
    </row>
    <row r="15898" customFormat="false" ht="15" hidden="false" customHeight="true" outlineLevel="0" collapsed="false">
      <c r="A15898" s="1" t="s">
        <v>26368</v>
      </c>
      <c r="B15898" s="1" t="s">
        <v>10212</v>
      </c>
      <c r="C15898" s="1" t="s">
        <v>1947</v>
      </c>
      <c r="D15898" s="1" t="n">
        <v>2</v>
      </c>
      <c r="E15898" s="16" t="n">
        <v>4778.51</v>
      </c>
      <c r="F15898" s="17" t="n">
        <v>0.15</v>
      </c>
      <c r="G15898" s="16" t="n">
        <v>8123.47</v>
      </c>
      <c r="I15898" s="1" t="str">
        <f aca="false">INDEX(Products!$C$2:$C$51,MATCH(C15898,Products!$A$2:$A$51,0))</f>
        <v>Fashion</v>
      </c>
      <c r="J15898" s="1" t="str">
        <f aca="false">INDEX(Orders!$E$2:$E$8001,MATCH(B15898,Orders!$A$2:$A$8001,0))</f>
        <v>Delivered</v>
      </c>
      <c r="K15898" s="1" t="str">
        <f aca="false">LEFT(INDEX(Orders!$C$2:$C$8001,MATCH(B15898,Orders!$A$2:$A$8001,0)),7)</f>
        <v>2025-04</v>
      </c>
    </row>
    <row r="15899" customFormat="false" ht="15" hidden="false" customHeight="true" outlineLevel="0" collapsed="false">
      <c r="A15899" s="1" t="s">
        <v>26369</v>
      </c>
      <c r="B15899" s="1" t="s">
        <v>10212</v>
      </c>
      <c r="C15899" s="1" t="s">
        <v>1990</v>
      </c>
      <c r="D15899" s="1" t="n">
        <v>1</v>
      </c>
      <c r="E15899" s="16" t="n">
        <v>5311.32</v>
      </c>
      <c r="F15899" s="17" t="n">
        <v>0.2</v>
      </c>
      <c r="G15899" s="16" t="n">
        <v>4249.06</v>
      </c>
      <c r="I15899" s="1" t="str">
        <f aca="false">INDEX(Products!$C$2:$C$51,MATCH(C15899,Products!$A$2:$A$51,0))</f>
        <v>Sports &amp; Fitness</v>
      </c>
      <c r="J15899" s="1" t="str">
        <f aca="false">INDEX(Orders!$E$2:$E$8001,MATCH(B15899,Orders!$A$2:$A$8001,0))</f>
        <v>Delivered</v>
      </c>
      <c r="K15899" s="1" t="str">
        <f aca="false">LEFT(INDEX(Orders!$C$2:$C$8001,MATCH(B15899,Orders!$A$2:$A$8001,0)),7)</f>
        <v>2025-04</v>
      </c>
    </row>
    <row r="15900" customFormat="false" ht="15" hidden="false" customHeight="true" outlineLevel="0" collapsed="false">
      <c r="A15900" s="1" t="s">
        <v>26370</v>
      </c>
      <c r="B15900" s="1" t="s">
        <v>10212</v>
      </c>
      <c r="C15900" s="1" t="s">
        <v>2007</v>
      </c>
      <c r="D15900" s="1" t="n">
        <v>1</v>
      </c>
      <c r="E15900" s="16" t="n">
        <v>750.27</v>
      </c>
      <c r="F15900" s="17" t="n">
        <v>0</v>
      </c>
      <c r="G15900" s="16" t="n">
        <v>750.27</v>
      </c>
      <c r="I15900" s="1" t="str">
        <f aca="false">INDEX(Products!$C$2:$C$51,MATCH(C15900,Products!$A$2:$A$51,0))</f>
        <v>Books &amp; Stationery</v>
      </c>
      <c r="J15900" s="1" t="str">
        <f aca="false">INDEX(Orders!$E$2:$E$8001,MATCH(B15900,Orders!$A$2:$A$8001,0))</f>
        <v>Delivered</v>
      </c>
      <c r="K15900" s="1" t="str">
        <f aca="false">LEFT(INDEX(Orders!$C$2:$C$8001,MATCH(B15900,Orders!$A$2:$A$8001,0)),7)</f>
        <v>2025-04</v>
      </c>
    </row>
    <row r="15901" customFormat="false" ht="15" hidden="false" customHeight="true" outlineLevel="0" collapsed="false">
      <c r="A15901" s="1" t="s">
        <v>26371</v>
      </c>
      <c r="B15901" s="1" t="s">
        <v>10212</v>
      </c>
      <c r="C15901" s="1" t="s">
        <v>1997</v>
      </c>
      <c r="D15901" s="1" t="n">
        <v>1</v>
      </c>
      <c r="E15901" s="16" t="n">
        <v>311.15</v>
      </c>
      <c r="F15901" s="17" t="n">
        <v>0</v>
      </c>
      <c r="G15901" s="16" t="n">
        <v>311.15</v>
      </c>
      <c r="I15901" s="1" t="str">
        <f aca="false">INDEX(Products!$C$2:$C$51,MATCH(C15901,Products!$A$2:$A$51,0))</f>
        <v>Sports &amp; Fitness</v>
      </c>
      <c r="J15901" s="1" t="str">
        <f aca="false">INDEX(Orders!$E$2:$E$8001,MATCH(B15901,Orders!$A$2:$A$8001,0))</f>
        <v>Delivered</v>
      </c>
      <c r="K15901" s="1" t="str">
        <f aca="false">LEFT(INDEX(Orders!$C$2:$C$8001,MATCH(B15901,Orders!$A$2:$A$8001,0)),7)</f>
        <v>2025-04</v>
      </c>
    </row>
    <row r="15902" customFormat="false" ht="15" hidden="false" customHeight="true" outlineLevel="0" collapsed="false">
      <c r="A15902" s="1" t="s">
        <v>26372</v>
      </c>
      <c r="B15902" s="1" t="s">
        <v>10213</v>
      </c>
      <c r="C15902" s="1" t="s">
        <v>1931</v>
      </c>
      <c r="D15902" s="1" t="n">
        <v>1</v>
      </c>
      <c r="E15902" s="16" t="n">
        <v>1111.28</v>
      </c>
      <c r="F15902" s="17" t="n">
        <v>0.05</v>
      </c>
      <c r="G15902" s="16" t="n">
        <v>1055.72</v>
      </c>
      <c r="I15902" s="1" t="str">
        <f aca="false">INDEX(Products!$C$2:$C$51,MATCH(C15902,Products!$A$2:$A$51,0))</f>
        <v>Electronics</v>
      </c>
      <c r="J15902" s="1" t="str">
        <f aca="false">INDEX(Orders!$E$2:$E$8001,MATCH(B15902,Orders!$A$2:$A$8001,0))</f>
        <v>Delivered</v>
      </c>
      <c r="K15902" s="1" t="str">
        <f aca="false">LEFT(INDEX(Orders!$C$2:$C$8001,MATCH(B15902,Orders!$A$2:$A$8001,0)),7)</f>
        <v>2025-06</v>
      </c>
    </row>
    <row r="15903" customFormat="false" ht="15" hidden="false" customHeight="true" outlineLevel="0" collapsed="false">
      <c r="A15903" s="1" t="s">
        <v>26373</v>
      </c>
      <c r="B15903" s="1" t="s">
        <v>10213</v>
      </c>
      <c r="C15903" s="1" t="s">
        <v>1930</v>
      </c>
      <c r="D15903" s="1" t="n">
        <v>1</v>
      </c>
      <c r="E15903" s="16" t="n">
        <v>2398.35</v>
      </c>
      <c r="F15903" s="17" t="n">
        <v>0.05</v>
      </c>
      <c r="G15903" s="16" t="n">
        <v>2278.43</v>
      </c>
      <c r="I15903" s="1" t="str">
        <f aca="false">INDEX(Products!$C$2:$C$51,MATCH(C15903,Products!$A$2:$A$51,0))</f>
        <v>Electronics</v>
      </c>
      <c r="J15903" s="1" t="str">
        <f aca="false">INDEX(Orders!$E$2:$E$8001,MATCH(B15903,Orders!$A$2:$A$8001,0))</f>
        <v>Delivered</v>
      </c>
      <c r="K15903" s="1" t="str">
        <f aca="false">LEFT(INDEX(Orders!$C$2:$C$8001,MATCH(B15903,Orders!$A$2:$A$8001,0)),7)</f>
        <v>2025-06</v>
      </c>
    </row>
    <row r="15904" customFormat="false" ht="15" hidden="false" customHeight="true" outlineLevel="0" collapsed="false">
      <c r="A15904" s="1" t="s">
        <v>26374</v>
      </c>
      <c r="B15904" s="1" t="s">
        <v>10214</v>
      </c>
      <c r="C15904" s="1" t="s">
        <v>1940</v>
      </c>
      <c r="D15904" s="1" t="n">
        <v>1</v>
      </c>
      <c r="E15904" s="16" t="n">
        <v>2374.52</v>
      </c>
      <c r="F15904" s="17" t="n">
        <v>0.2</v>
      </c>
      <c r="G15904" s="16" t="n">
        <v>1899.62</v>
      </c>
      <c r="I15904" s="1" t="str">
        <f aca="false">INDEX(Products!$C$2:$C$51,MATCH(C15904,Products!$A$2:$A$51,0))</f>
        <v>Fashion</v>
      </c>
      <c r="J15904" s="1" t="str">
        <f aca="false">INDEX(Orders!$E$2:$E$8001,MATCH(B15904,Orders!$A$2:$A$8001,0))</f>
        <v>Delivered</v>
      </c>
      <c r="K15904" s="1" t="str">
        <f aca="false">LEFT(INDEX(Orders!$C$2:$C$8001,MATCH(B15904,Orders!$A$2:$A$8001,0)),7)</f>
        <v>2025-12</v>
      </c>
    </row>
    <row r="15905" customFormat="false" ht="15" hidden="false" customHeight="true" outlineLevel="0" collapsed="false">
      <c r="A15905" s="1" t="s">
        <v>26375</v>
      </c>
      <c r="B15905" s="1" t="s">
        <v>10214</v>
      </c>
      <c r="C15905" s="1" t="s">
        <v>1933</v>
      </c>
      <c r="D15905" s="1" t="n">
        <v>1</v>
      </c>
      <c r="E15905" s="16" t="n">
        <v>7194.38</v>
      </c>
      <c r="F15905" s="17" t="n">
        <v>0.1</v>
      </c>
      <c r="G15905" s="16" t="n">
        <v>6474.94</v>
      </c>
      <c r="I15905" s="1" t="str">
        <f aca="false">INDEX(Products!$C$2:$C$51,MATCH(C15905,Products!$A$2:$A$51,0))</f>
        <v>Electronics</v>
      </c>
      <c r="J15905" s="1" t="str">
        <f aca="false">INDEX(Orders!$E$2:$E$8001,MATCH(B15905,Orders!$A$2:$A$8001,0))</f>
        <v>Delivered</v>
      </c>
      <c r="K15905" s="1" t="str">
        <f aca="false">LEFT(INDEX(Orders!$C$2:$C$8001,MATCH(B15905,Orders!$A$2:$A$8001,0)),7)</f>
        <v>2025-12</v>
      </c>
    </row>
    <row r="15906" customFormat="false" ht="15" hidden="false" customHeight="true" outlineLevel="0" collapsed="false">
      <c r="A15906" s="1" t="s">
        <v>26376</v>
      </c>
      <c r="B15906" s="1" t="s">
        <v>10215</v>
      </c>
      <c r="C15906" s="1" t="s">
        <v>2006</v>
      </c>
      <c r="D15906" s="1" t="n">
        <v>2</v>
      </c>
      <c r="E15906" s="16" t="n">
        <v>482.17</v>
      </c>
      <c r="F15906" s="17" t="n">
        <v>0</v>
      </c>
      <c r="G15906" s="16" t="n">
        <v>964.34</v>
      </c>
      <c r="I15906" s="1" t="str">
        <f aca="false">INDEX(Products!$C$2:$C$51,MATCH(C15906,Products!$A$2:$A$51,0))</f>
        <v>Books &amp; Stationery</v>
      </c>
      <c r="J15906" s="1" t="str">
        <f aca="false">INDEX(Orders!$E$2:$E$8001,MATCH(B15906,Orders!$A$2:$A$8001,0))</f>
        <v>Delivered</v>
      </c>
      <c r="K15906" s="1" t="str">
        <f aca="false">LEFT(INDEX(Orders!$C$2:$C$8001,MATCH(B15906,Orders!$A$2:$A$8001,0)),7)</f>
        <v>2025-07</v>
      </c>
    </row>
    <row r="15907" customFormat="false" ht="15" hidden="false" customHeight="true" outlineLevel="0" collapsed="false">
      <c r="A15907" s="1" t="s">
        <v>26377</v>
      </c>
      <c r="B15907" s="1" t="s">
        <v>10216</v>
      </c>
      <c r="C15907" s="1" t="s">
        <v>2006</v>
      </c>
      <c r="D15907" s="1" t="n">
        <v>1</v>
      </c>
      <c r="E15907" s="16" t="n">
        <v>482.17</v>
      </c>
      <c r="F15907" s="17" t="n">
        <v>0.05</v>
      </c>
      <c r="G15907" s="16" t="n">
        <v>458.06</v>
      </c>
      <c r="I15907" s="1" t="str">
        <f aca="false">INDEX(Products!$C$2:$C$51,MATCH(C15907,Products!$A$2:$A$51,0))</f>
        <v>Books &amp; Stationery</v>
      </c>
      <c r="J15907" s="1" t="str">
        <f aca="false">INDEX(Orders!$E$2:$E$8001,MATCH(B15907,Orders!$A$2:$A$8001,0))</f>
        <v>Returned</v>
      </c>
      <c r="K15907" s="1" t="str">
        <f aca="false">LEFT(INDEX(Orders!$C$2:$C$8001,MATCH(B15907,Orders!$A$2:$A$8001,0)),7)</f>
        <v>2024-10</v>
      </c>
    </row>
    <row r="15908" customFormat="false" ht="15" hidden="false" customHeight="true" outlineLevel="0" collapsed="false">
      <c r="A15908" s="1" t="s">
        <v>26378</v>
      </c>
      <c r="B15908" s="1" t="s">
        <v>10216</v>
      </c>
      <c r="C15908" s="1" t="s">
        <v>1940</v>
      </c>
      <c r="D15908" s="1" t="n">
        <v>1</v>
      </c>
      <c r="E15908" s="16" t="n">
        <v>2374.52</v>
      </c>
      <c r="F15908" s="17" t="n">
        <v>0</v>
      </c>
      <c r="G15908" s="16" t="n">
        <v>2374.52</v>
      </c>
      <c r="I15908" s="1" t="str">
        <f aca="false">INDEX(Products!$C$2:$C$51,MATCH(C15908,Products!$A$2:$A$51,0))</f>
        <v>Fashion</v>
      </c>
      <c r="J15908" s="1" t="str">
        <f aca="false">INDEX(Orders!$E$2:$E$8001,MATCH(B15908,Orders!$A$2:$A$8001,0))</f>
        <v>Returned</v>
      </c>
      <c r="K15908" s="1" t="str">
        <f aca="false">LEFT(INDEX(Orders!$C$2:$C$8001,MATCH(B15908,Orders!$A$2:$A$8001,0)),7)</f>
        <v>2024-10</v>
      </c>
    </row>
    <row r="15909" customFormat="false" ht="15" hidden="false" customHeight="true" outlineLevel="0" collapsed="false">
      <c r="A15909" s="1" t="s">
        <v>26379</v>
      </c>
      <c r="B15909" s="1" t="s">
        <v>10216</v>
      </c>
      <c r="C15909" s="1" t="s">
        <v>1969</v>
      </c>
      <c r="D15909" s="1" t="n">
        <v>3</v>
      </c>
      <c r="E15909" s="16" t="n">
        <v>9171.98</v>
      </c>
      <c r="F15909" s="17" t="n">
        <v>0.1</v>
      </c>
      <c r="G15909" s="16" t="n">
        <v>24764.35</v>
      </c>
      <c r="I15909" s="1" t="str">
        <f aca="false">INDEX(Products!$C$2:$C$51,MATCH(C15909,Products!$A$2:$A$51,0))</f>
        <v>Home &amp; Kitchen</v>
      </c>
      <c r="J15909" s="1" t="str">
        <f aca="false">INDEX(Orders!$E$2:$E$8001,MATCH(B15909,Orders!$A$2:$A$8001,0))</f>
        <v>Returned</v>
      </c>
      <c r="K15909" s="1" t="str">
        <f aca="false">LEFT(INDEX(Orders!$C$2:$C$8001,MATCH(B15909,Orders!$A$2:$A$8001,0)),7)</f>
        <v>2024-10</v>
      </c>
    </row>
    <row r="15910" customFormat="false" ht="15" hidden="false" customHeight="true" outlineLevel="0" collapsed="false">
      <c r="A15910" s="1" t="s">
        <v>26380</v>
      </c>
      <c r="B15910" s="1" t="s">
        <v>10216</v>
      </c>
      <c r="C15910" s="1" t="s">
        <v>1930</v>
      </c>
      <c r="D15910" s="1" t="n">
        <v>1</v>
      </c>
      <c r="E15910" s="16" t="n">
        <v>2398.35</v>
      </c>
      <c r="F15910" s="17" t="n">
        <v>0</v>
      </c>
      <c r="G15910" s="16" t="n">
        <v>2398.35</v>
      </c>
      <c r="I15910" s="1" t="str">
        <f aca="false">INDEX(Products!$C$2:$C$51,MATCH(C15910,Products!$A$2:$A$51,0))</f>
        <v>Electronics</v>
      </c>
      <c r="J15910" s="1" t="str">
        <f aca="false">INDEX(Orders!$E$2:$E$8001,MATCH(B15910,Orders!$A$2:$A$8001,0))</f>
        <v>Returned</v>
      </c>
      <c r="K15910" s="1" t="str">
        <f aca="false">LEFT(INDEX(Orders!$C$2:$C$8001,MATCH(B15910,Orders!$A$2:$A$8001,0)),7)</f>
        <v>2024-10</v>
      </c>
    </row>
    <row r="15911" customFormat="false" ht="15" hidden="false" customHeight="true" outlineLevel="0" collapsed="false">
      <c r="A15911" s="1" t="s">
        <v>26381</v>
      </c>
      <c r="B15911" s="1" t="s">
        <v>10216</v>
      </c>
      <c r="C15911" s="1" t="s">
        <v>1933</v>
      </c>
      <c r="D15911" s="1" t="n">
        <v>1</v>
      </c>
      <c r="E15911" s="16" t="n">
        <v>7194.38</v>
      </c>
      <c r="F15911" s="17" t="n">
        <v>0</v>
      </c>
      <c r="G15911" s="16" t="n">
        <v>7194.38</v>
      </c>
      <c r="I15911" s="1" t="str">
        <f aca="false">INDEX(Products!$C$2:$C$51,MATCH(C15911,Products!$A$2:$A$51,0))</f>
        <v>Electronics</v>
      </c>
      <c r="J15911" s="1" t="str">
        <f aca="false">INDEX(Orders!$E$2:$E$8001,MATCH(B15911,Orders!$A$2:$A$8001,0))</f>
        <v>Returned</v>
      </c>
      <c r="K15911" s="1" t="str">
        <f aca="false">LEFT(INDEX(Orders!$C$2:$C$8001,MATCH(B15911,Orders!$A$2:$A$8001,0)),7)</f>
        <v>2024-10</v>
      </c>
    </row>
    <row r="15912" customFormat="false" ht="15" hidden="false" customHeight="true" outlineLevel="0" collapsed="false">
      <c r="A15912" s="1" t="s">
        <v>26382</v>
      </c>
      <c r="B15912" s="1" t="s">
        <v>10217</v>
      </c>
      <c r="C15912" s="1" t="s">
        <v>1940</v>
      </c>
      <c r="D15912" s="1" t="n">
        <v>2</v>
      </c>
      <c r="E15912" s="16" t="n">
        <v>2374.52</v>
      </c>
      <c r="F15912" s="17" t="n">
        <v>0</v>
      </c>
      <c r="G15912" s="16" t="n">
        <v>4749.04</v>
      </c>
      <c r="I15912" s="1" t="str">
        <f aca="false">INDEX(Products!$C$2:$C$51,MATCH(C15912,Products!$A$2:$A$51,0))</f>
        <v>Fashion</v>
      </c>
      <c r="J15912" s="1" t="str">
        <f aca="false">INDEX(Orders!$E$2:$E$8001,MATCH(B15912,Orders!$A$2:$A$8001,0))</f>
        <v>Delivered</v>
      </c>
      <c r="K15912" s="1" t="str">
        <f aca="false">LEFT(INDEX(Orders!$C$2:$C$8001,MATCH(B15912,Orders!$A$2:$A$8001,0)),7)</f>
        <v>2025-11</v>
      </c>
    </row>
    <row r="15913" customFormat="false" ht="15" hidden="false" customHeight="true" outlineLevel="0" collapsed="false">
      <c r="A15913" s="1" t="s">
        <v>26383</v>
      </c>
      <c r="B15913" s="1" t="s">
        <v>10218</v>
      </c>
      <c r="C15913" s="1" t="s">
        <v>1940</v>
      </c>
      <c r="D15913" s="1" t="n">
        <v>1</v>
      </c>
      <c r="E15913" s="16" t="n">
        <v>2374.52</v>
      </c>
      <c r="F15913" s="17" t="n">
        <v>0.15</v>
      </c>
      <c r="G15913" s="16" t="n">
        <v>2018.34</v>
      </c>
      <c r="I15913" s="1" t="str">
        <f aca="false">INDEX(Products!$C$2:$C$51,MATCH(C15913,Products!$A$2:$A$51,0))</f>
        <v>Fashion</v>
      </c>
      <c r="J15913" s="1" t="str">
        <f aca="false">INDEX(Orders!$E$2:$E$8001,MATCH(B15913,Orders!$A$2:$A$8001,0))</f>
        <v>Delivered</v>
      </c>
      <c r="K15913" s="1" t="str">
        <f aca="false">LEFT(INDEX(Orders!$C$2:$C$8001,MATCH(B15913,Orders!$A$2:$A$8001,0)),7)</f>
        <v>2025-08</v>
      </c>
    </row>
    <row r="15914" customFormat="false" ht="15" hidden="false" customHeight="true" outlineLevel="0" collapsed="false">
      <c r="A15914" s="1" t="s">
        <v>26384</v>
      </c>
      <c r="B15914" s="1" t="s">
        <v>10218</v>
      </c>
      <c r="C15914" s="1" t="s">
        <v>1979</v>
      </c>
      <c r="D15914" s="1" t="n">
        <v>1</v>
      </c>
      <c r="E15914" s="16" t="n">
        <v>623</v>
      </c>
      <c r="F15914" s="17" t="n">
        <v>0</v>
      </c>
      <c r="G15914" s="16" t="n">
        <v>623</v>
      </c>
      <c r="I15914" s="1" t="str">
        <f aca="false">INDEX(Products!$C$2:$C$51,MATCH(C15914,Products!$A$2:$A$51,0))</f>
        <v>Beauty &amp; Personal Care</v>
      </c>
      <c r="J15914" s="1" t="str">
        <f aca="false">INDEX(Orders!$E$2:$E$8001,MATCH(B15914,Orders!$A$2:$A$8001,0))</f>
        <v>Delivered</v>
      </c>
      <c r="K15914" s="1" t="str">
        <f aca="false">LEFT(INDEX(Orders!$C$2:$C$8001,MATCH(B15914,Orders!$A$2:$A$8001,0)),7)</f>
        <v>2025-08</v>
      </c>
    </row>
    <row r="15915" customFormat="false" ht="15" hidden="false" customHeight="true" outlineLevel="0" collapsed="false">
      <c r="A15915" s="1" t="s">
        <v>26385</v>
      </c>
      <c r="B15915" s="1" t="s">
        <v>10218</v>
      </c>
      <c r="C15915" s="1" t="s">
        <v>2006</v>
      </c>
      <c r="D15915" s="1" t="n">
        <v>1</v>
      </c>
      <c r="E15915" s="16" t="n">
        <v>482.17</v>
      </c>
      <c r="F15915" s="17" t="n">
        <v>0</v>
      </c>
      <c r="G15915" s="16" t="n">
        <v>482.17</v>
      </c>
      <c r="I15915" s="1" t="str">
        <f aca="false">INDEX(Products!$C$2:$C$51,MATCH(C15915,Products!$A$2:$A$51,0))</f>
        <v>Books &amp; Stationery</v>
      </c>
      <c r="J15915" s="1" t="str">
        <f aca="false">INDEX(Orders!$E$2:$E$8001,MATCH(B15915,Orders!$A$2:$A$8001,0))</f>
        <v>Delivered</v>
      </c>
      <c r="K15915" s="1" t="str">
        <f aca="false">LEFT(INDEX(Orders!$C$2:$C$8001,MATCH(B15915,Orders!$A$2:$A$8001,0)),7)</f>
        <v>2025-08</v>
      </c>
    </row>
    <row r="15916" customFormat="false" ht="15" hidden="false" customHeight="true" outlineLevel="0" collapsed="false">
      <c r="A15916" s="1" t="s">
        <v>26386</v>
      </c>
      <c r="B15916" s="1" t="s">
        <v>10219</v>
      </c>
      <c r="C15916" s="1" t="s">
        <v>1976</v>
      </c>
      <c r="D15916" s="1" t="n">
        <v>2</v>
      </c>
      <c r="E15916" s="16" t="n">
        <v>1603.35</v>
      </c>
      <c r="F15916" s="17" t="n">
        <v>0.15</v>
      </c>
      <c r="G15916" s="16" t="n">
        <v>2725.7</v>
      </c>
      <c r="I15916" s="1" t="str">
        <f aca="false">INDEX(Products!$C$2:$C$51,MATCH(C15916,Products!$A$2:$A$51,0))</f>
        <v>Beauty &amp; Personal Care</v>
      </c>
      <c r="J15916" s="1" t="str">
        <f aca="false">INDEX(Orders!$E$2:$E$8001,MATCH(B15916,Orders!$A$2:$A$8001,0))</f>
        <v>Delivered</v>
      </c>
      <c r="K15916" s="1" t="str">
        <f aca="false">LEFT(INDEX(Orders!$C$2:$C$8001,MATCH(B15916,Orders!$A$2:$A$8001,0)),7)</f>
        <v>2024-05</v>
      </c>
    </row>
    <row r="15917" customFormat="false" ht="15" hidden="false" customHeight="true" outlineLevel="0" collapsed="false">
      <c r="A15917" s="1" t="s">
        <v>26387</v>
      </c>
      <c r="B15917" s="1" t="s">
        <v>10219</v>
      </c>
      <c r="C15917" s="1" t="s">
        <v>2006</v>
      </c>
      <c r="D15917" s="1" t="n">
        <v>1</v>
      </c>
      <c r="E15917" s="16" t="n">
        <v>482.17</v>
      </c>
      <c r="F15917" s="17" t="n">
        <v>0.05</v>
      </c>
      <c r="G15917" s="16" t="n">
        <v>458.06</v>
      </c>
      <c r="I15917" s="1" t="str">
        <f aca="false">INDEX(Products!$C$2:$C$51,MATCH(C15917,Products!$A$2:$A$51,0))</f>
        <v>Books &amp; Stationery</v>
      </c>
      <c r="J15917" s="1" t="str">
        <f aca="false">INDEX(Orders!$E$2:$E$8001,MATCH(B15917,Orders!$A$2:$A$8001,0))</f>
        <v>Delivered</v>
      </c>
      <c r="K15917" s="1" t="str">
        <f aca="false">LEFT(INDEX(Orders!$C$2:$C$8001,MATCH(B15917,Orders!$A$2:$A$8001,0)),7)</f>
        <v>2024-05</v>
      </c>
    </row>
    <row r="15918" customFormat="false" ht="15" hidden="false" customHeight="true" outlineLevel="0" collapsed="false">
      <c r="A15918" s="1" t="s">
        <v>26388</v>
      </c>
      <c r="B15918" s="1" t="s">
        <v>10220</v>
      </c>
      <c r="C15918" s="1" t="s">
        <v>1997</v>
      </c>
      <c r="D15918" s="1" t="n">
        <v>1</v>
      </c>
      <c r="E15918" s="16" t="n">
        <v>311.15</v>
      </c>
      <c r="F15918" s="17" t="n">
        <v>0</v>
      </c>
      <c r="G15918" s="16" t="n">
        <v>311.15</v>
      </c>
      <c r="I15918" s="1" t="str">
        <f aca="false">INDEX(Products!$C$2:$C$51,MATCH(C15918,Products!$A$2:$A$51,0))</f>
        <v>Sports &amp; Fitness</v>
      </c>
      <c r="J15918" s="1" t="str">
        <f aca="false">INDEX(Orders!$E$2:$E$8001,MATCH(B15918,Orders!$A$2:$A$8001,0))</f>
        <v>Returned</v>
      </c>
      <c r="K15918" s="1" t="str">
        <f aca="false">LEFT(INDEX(Orders!$C$2:$C$8001,MATCH(B15918,Orders!$A$2:$A$8001,0)),7)</f>
        <v>2024-11</v>
      </c>
    </row>
    <row r="15919" customFormat="false" ht="15" hidden="false" customHeight="true" outlineLevel="0" collapsed="false">
      <c r="A15919" s="1" t="s">
        <v>26389</v>
      </c>
      <c r="B15919" s="1" t="s">
        <v>10220</v>
      </c>
      <c r="C15919" s="1" t="s">
        <v>1975</v>
      </c>
      <c r="D15919" s="1" t="n">
        <v>2</v>
      </c>
      <c r="E15919" s="16" t="n">
        <v>862.99</v>
      </c>
      <c r="F15919" s="17" t="n">
        <v>0.1</v>
      </c>
      <c r="G15919" s="16" t="n">
        <v>1553.38</v>
      </c>
      <c r="I15919" s="1" t="str">
        <f aca="false">INDEX(Products!$C$2:$C$51,MATCH(C15919,Products!$A$2:$A$51,0))</f>
        <v>Beauty &amp; Personal Care</v>
      </c>
      <c r="J15919" s="1" t="str">
        <f aca="false">INDEX(Orders!$E$2:$E$8001,MATCH(B15919,Orders!$A$2:$A$8001,0))</f>
        <v>Returned</v>
      </c>
      <c r="K15919" s="1" t="str">
        <f aca="false">LEFT(INDEX(Orders!$C$2:$C$8001,MATCH(B15919,Orders!$A$2:$A$8001,0)),7)</f>
        <v>2024-11</v>
      </c>
    </row>
    <row r="15920" customFormat="false" ht="15" hidden="false" customHeight="true" outlineLevel="0" collapsed="false">
      <c r="A15920" s="1" t="s">
        <v>26390</v>
      </c>
      <c r="B15920" s="1" t="s">
        <v>10220</v>
      </c>
      <c r="C15920" s="1" t="s">
        <v>2006</v>
      </c>
      <c r="D15920" s="1" t="n">
        <v>1</v>
      </c>
      <c r="E15920" s="16" t="n">
        <v>482.17</v>
      </c>
      <c r="F15920" s="17" t="n">
        <v>0</v>
      </c>
      <c r="G15920" s="16" t="n">
        <v>482.17</v>
      </c>
      <c r="I15920" s="1" t="str">
        <f aca="false">INDEX(Products!$C$2:$C$51,MATCH(C15920,Products!$A$2:$A$51,0))</f>
        <v>Books &amp; Stationery</v>
      </c>
      <c r="J15920" s="1" t="str">
        <f aca="false">INDEX(Orders!$E$2:$E$8001,MATCH(B15920,Orders!$A$2:$A$8001,0))</f>
        <v>Returned</v>
      </c>
      <c r="K15920" s="1" t="str">
        <f aca="false">LEFT(INDEX(Orders!$C$2:$C$8001,MATCH(B15920,Orders!$A$2:$A$8001,0)),7)</f>
        <v>2024-11</v>
      </c>
    </row>
    <row r="15921" customFormat="false" ht="15" hidden="false" customHeight="true" outlineLevel="0" collapsed="false">
      <c r="A15921" s="1" t="s">
        <v>26391</v>
      </c>
      <c r="B15921" s="1" t="s">
        <v>10221</v>
      </c>
      <c r="C15921" s="1" t="s">
        <v>1997</v>
      </c>
      <c r="D15921" s="1" t="n">
        <v>2</v>
      </c>
      <c r="E15921" s="16" t="n">
        <v>311.15</v>
      </c>
      <c r="F15921" s="17" t="n">
        <v>0.1</v>
      </c>
      <c r="G15921" s="16" t="n">
        <v>560.07</v>
      </c>
      <c r="I15921" s="1" t="str">
        <f aca="false">INDEX(Products!$C$2:$C$51,MATCH(C15921,Products!$A$2:$A$51,0))</f>
        <v>Sports &amp; Fitness</v>
      </c>
      <c r="J15921" s="1" t="str">
        <f aca="false">INDEX(Orders!$E$2:$E$8001,MATCH(B15921,Orders!$A$2:$A$8001,0))</f>
        <v>Delivered</v>
      </c>
      <c r="K15921" s="1" t="str">
        <f aca="false">LEFT(INDEX(Orders!$C$2:$C$8001,MATCH(B15921,Orders!$A$2:$A$8001,0)),7)</f>
        <v>2024-05</v>
      </c>
    </row>
    <row r="15922" customFormat="false" ht="15" hidden="false" customHeight="true" outlineLevel="0" collapsed="false">
      <c r="A15922" s="1" t="s">
        <v>26392</v>
      </c>
      <c r="B15922" s="1" t="s">
        <v>10222</v>
      </c>
      <c r="C15922" s="1" t="s">
        <v>2006</v>
      </c>
      <c r="D15922" s="1" t="n">
        <v>1</v>
      </c>
      <c r="E15922" s="16" t="n">
        <v>482.17</v>
      </c>
      <c r="F15922" s="17" t="n">
        <v>0.1</v>
      </c>
      <c r="G15922" s="16" t="n">
        <v>433.95</v>
      </c>
      <c r="I15922" s="1" t="str">
        <f aca="false">INDEX(Products!$C$2:$C$51,MATCH(C15922,Products!$A$2:$A$51,0))</f>
        <v>Books &amp; Stationery</v>
      </c>
      <c r="J15922" s="1" t="str">
        <f aca="false">INDEX(Orders!$E$2:$E$8001,MATCH(B15922,Orders!$A$2:$A$8001,0))</f>
        <v>Delivered</v>
      </c>
      <c r="K15922" s="1" t="str">
        <f aca="false">LEFT(INDEX(Orders!$C$2:$C$8001,MATCH(B15922,Orders!$A$2:$A$8001,0)),7)</f>
        <v>2025-06</v>
      </c>
    </row>
    <row r="15923" customFormat="false" ht="15" hidden="false" customHeight="true" outlineLevel="0" collapsed="false">
      <c r="A15923" s="1" t="s">
        <v>26393</v>
      </c>
      <c r="B15923" s="1" t="s">
        <v>10222</v>
      </c>
      <c r="C15923" s="1" t="s">
        <v>1979</v>
      </c>
      <c r="D15923" s="1" t="n">
        <v>1</v>
      </c>
      <c r="E15923" s="16" t="n">
        <v>623</v>
      </c>
      <c r="F15923" s="17" t="n">
        <v>0.15</v>
      </c>
      <c r="G15923" s="16" t="n">
        <v>529.55</v>
      </c>
      <c r="I15923" s="1" t="str">
        <f aca="false">INDEX(Products!$C$2:$C$51,MATCH(C15923,Products!$A$2:$A$51,0))</f>
        <v>Beauty &amp; Personal Care</v>
      </c>
      <c r="J15923" s="1" t="str">
        <f aca="false">INDEX(Orders!$E$2:$E$8001,MATCH(B15923,Orders!$A$2:$A$8001,0))</f>
        <v>Delivered</v>
      </c>
      <c r="K15923" s="1" t="str">
        <f aca="false">LEFT(INDEX(Orders!$C$2:$C$8001,MATCH(B15923,Orders!$A$2:$A$8001,0)),7)</f>
        <v>2025-06</v>
      </c>
    </row>
    <row r="15924" customFormat="false" ht="15" hidden="false" customHeight="true" outlineLevel="0" collapsed="false">
      <c r="A15924" s="1" t="s">
        <v>26394</v>
      </c>
      <c r="B15924" s="1" t="s">
        <v>10223</v>
      </c>
      <c r="C15924" s="1" t="s">
        <v>1940</v>
      </c>
      <c r="D15924" s="1" t="n">
        <v>3</v>
      </c>
      <c r="E15924" s="16" t="n">
        <v>2374.52</v>
      </c>
      <c r="F15924" s="17" t="n">
        <v>0.15</v>
      </c>
      <c r="G15924" s="16" t="n">
        <v>6055.03</v>
      </c>
      <c r="I15924" s="1" t="str">
        <f aca="false">INDEX(Products!$C$2:$C$51,MATCH(C15924,Products!$A$2:$A$51,0))</f>
        <v>Fashion</v>
      </c>
      <c r="J15924" s="1" t="str">
        <f aca="false">INDEX(Orders!$E$2:$E$8001,MATCH(B15924,Orders!$A$2:$A$8001,0))</f>
        <v>Delivered</v>
      </c>
      <c r="K15924" s="1" t="str">
        <f aca="false">LEFT(INDEX(Orders!$C$2:$C$8001,MATCH(B15924,Orders!$A$2:$A$8001,0)),7)</f>
        <v>2025-11</v>
      </c>
    </row>
    <row r="15925" customFormat="false" ht="15" hidden="false" customHeight="true" outlineLevel="0" collapsed="false">
      <c r="A15925" s="1" t="s">
        <v>26395</v>
      </c>
      <c r="B15925" s="1" t="s">
        <v>10223</v>
      </c>
      <c r="C15925" s="1" t="s">
        <v>1930</v>
      </c>
      <c r="D15925" s="1" t="n">
        <v>1</v>
      </c>
      <c r="E15925" s="16" t="n">
        <v>2398.35</v>
      </c>
      <c r="F15925" s="17" t="n">
        <v>0</v>
      </c>
      <c r="G15925" s="16" t="n">
        <v>2398.35</v>
      </c>
      <c r="I15925" s="1" t="str">
        <f aca="false">INDEX(Products!$C$2:$C$51,MATCH(C15925,Products!$A$2:$A$51,0))</f>
        <v>Electronics</v>
      </c>
      <c r="J15925" s="1" t="str">
        <f aca="false">INDEX(Orders!$E$2:$E$8001,MATCH(B15925,Orders!$A$2:$A$8001,0))</f>
        <v>Delivered</v>
      </c>
      <c r="K15925" s="1" t="str">
        <f aca="false">LEFT(INDEX(Orders!$C$2:$C$8001,MATCH(B15925,Orders!$A$2:$A$8001,0)),7)</f>
        <v>2025-11</v>
      </c>
    </row>
    <row r="15926" customFormat="false" ht="15" hidden="false" customHeight="true" outlineLevel="0" collapsed="false">
      <c r="A15926" s="1" t="s">
        <v>26396</v>
      </c>
      <c r="B15926" s="1" t="s">
        <v>10224</v>
      </c>
      <c r="C15926" s="1" t="s">
        <v>2006</v>
      </c>
      <c r="D15926" s="1" t="n">
        <v>1</v>
      </c>
      <c r="E15926" s="16" t="n">
        <v>482.17</v>
      </c>
      <c r="F15926" s="17" t="n">
        <v>0.2</v>
      </c>
      <c r="G15926" s="16" t="n">
        <v>385.74</v>
      </c>
      <c r="I15926" s="1" t="str">
        <f aca="false">INDEX(Products!$C$2:$C$51,MATCH(C15926,Products!$A$2:$A$51,0))</f>
        <v>Books &amp; Stationery</v>
      </c>
      <c r="J15926" s="1" t="str">
        <f aca="false">INDEX(Orders!$E$2:$E$8001,MATCH(B15926,Orders!$A$2:$A$8001,0))</f>
        <v>Delivered</v>
      </c>
      <c r="K15926" s="1" t="str">
        <f aca="false">LEFT(INDEX(Orders!$C$2:$C$8001,MATCH(B15926,Orders!$A$2:$A$8001,0)),7)</f>
        <v>2025-10</v>
      </c>
    </row>
    <row r="15927" customFormat="false" ht="15" hidden="false" customHeight="true" outlineLevel="0" collapsed="false">
      <c r="A15927" s="1" t="s">
        <v>26397</v>
      </c>
      <c r="B15927" s="1" t="s">
        <v>10224</v>
      </c>
      <c r="C15927" s="1" t="s">
        <v>1930</v>
      </c>
      <c r="D15927" s="1" t="n">
        <v>1</v>
      </c>
      <c r="E15927" s="16" t="n">
        <v>2398.35</v>
      </c>
      <c r="F15927" s="17" t="n">
        <v>0.05</v>
      </c>
      <c r="G15927" s="16" t="n">
        <v>2278.43</v>
      </c>
      <c r="I15927" s="1" t="str">
        <f aca="false">INDEX(Products!$C$2:$C$51,MATCH(C15927,Products!$A$2:$A$51,0))</f>
        <v>Electronics</v>
      </c>
      <c r="J15927" s="1" t="str">
        <f aca="false">INDEX(Orders!$E$2:$E$8001,MATCH(B15927,Orders!$A$2:$A$8001,0))</f>
        <v>Delivered</v>
      </c>
      <c r="K15927" s="1" t="str">
        <f aca="false">LEFT(INDEX(Orders!$C$2:$C$8001,MATCH(B15927,Orders!$A$2:$A$8001,0)),7)</f>
        <v>2025-10</v>
      </c>
    </row>
    <row r="15928" customFormat="false" ht="15" hidden="false" customHeight="true" outlineLevel="0" collapsed="false">
      <c r="A15928" s="1" t="s">
        <v>26398</v>
      </c>
      <c r="B15928" s="1" t="s">
        <v>10224</v>
      </c>
      <c r="C15928" s="1" t="s">
        <v>1975</v>
      </c>
      <c r="D15928" s="1" t="n">
        <v>2</v>
      </c>
      <c r="E15928" s="16" t="n">
        <v>862.99</v>
      </c>
      <c r="F15928" s="17" t="n">
        <v>0.2</v>
      </c>
      <c r="G15928" s="16" t="n">
        <v>1380.78</v>
      </c>
      <c r="I15928" s="1" t="str">
        <f aca="false">INDEX(Products!$C$2:$C$51,MATCH(C15928,Products!$A$2:$A$51,0))</f>
        <v>Beauty &amp; Personal Care</v>
      </c>
      <c r="J15928" s="1" t="str">
        <f aca="false">INDEX(Orders!$E$2:$E$8001,MATCH(B15928,Orders!$A$2:$A$8001,0))</f>
        <v>Delivered</v>
      </c>
      <c r="K15928" s="1" t="str">
        <f aca="false">LEFT(INDEX(Orders!$C$2:$C$8001,MATCH(B15928,Orders!$A$2:$A$8001,0)),7)</f>
        <v>2025-10</v>
      </c>
    </row>
    <row r="15929" customFormat="false" ht="15" hidden="false" customHeight="true" outlineLevel="0" collapsed="false">
      <c r="A15929" s="1" t="s">
        <v>26399</v>
      </c>
      <c r="B15929" s="1" t="s">
        <v>10225</v>
      </c>
      <c r="C15929" s="1" t="s">
        <v>1924</v>
      </c>
      <c r="D15929" s="1" t="n">
        <v>1</v>
      </c>
      <c r="E15929" s="16" t="n">
        <v>1971</v>
      </c>
      <c r="F15929" s="17" t="n">
        <v>0.2</v>
      </c>
      <c r="G15929" s="16" t="n">
        <v>1576.8</v>
      </c>
      <c r="I15929" s="1" t="str">
        <f aca="false">INDEX(Products!$C$2:$C$51,MATCH(C15929,Products!$A$2:$A$51,0))</f>
        <v>Electronics</v>
      </c>
      <c r="J15929" s="1" t="str">
        <f aca="false">INDEX(Orders!$E$2:$E$8001,MATCH(B15929,Orders!$A$2:$A$8001,0))</f>
        <v>Delivered</v>
      </c>
      <c r="K15929" s="1" t="str">
        <f aca="false">LEFT(INDEX(Orders!$C$2:$C$8001,MATCH(B15929,Orders!$A$2:$A$8001,0)),7)</f>
        <v>2024-07</v>
      </c>
    </row>
    <row r="15930" customFormat="false" ht="15" hidden="false" customHeight="true" outlineLevel="0" collapsed="false">
      <c r="A15930" s="1" t="s">
        <v>26400</v>
      </c>
      <c r="B15930" s="1" t="s">
        <v>10226</v>
      </c>
      <c r="C15930" s="1" t="s">
        <v>2007</v>
      </c>
      <c r="D15930" s="1" t="n">
        <v>3</v>
      </c>
      <c r="E15930" s="16" t="n">
        <v>750.27</v>
      </c>
      <c r="F15930" s="17" t="n">
        <v>0</v>
      </c>
      <c r="G15930" s="16" t="n">
        <v>2250.81</v>
      </c>
      <c r="I15930" s="1" t="str">
        <f aca="false">INDEX(Products!$C$2:$C$51,MATCH(C15930,Products!$A$2:$A$51,0))</f>
        <v>Books &amp; Stationery</v>
      </c>
      <c r="J15930" s="1" t="str">
        <f aca="false">INDEX(Orders!$E$2:$E$8001,MATCH(B15930,Orders!$A$2:$A$8001,0))</f>
        <v>Delivered</v>
      </c>
      <c r="K15930" s="1" t="str">
        <f aca="false">LEFT(INDEX(Orders!$C$2:$C$8001,MATCH(B15930,Orders!$A$2:$A$8001,0)),7)</f>
        <v>2024-08</v>
      </c>
    </row>
    <row r="15931" customFormat="false" ht="15" hidden="false" customHeight="true" outlineLevel="0" collapsed="false">
      <c r="A15931" s="1" t="s">
        <v>26401</v>
      </c>
      <c r="B15931" s="1" t="s">
        <v>10227</v>
      </c>
      <c r="C15931" s="1" t="s">
        <v>2006</v>
      </c>
      <c r="D15931" s="1" t="n">
        <v>1</v>
      </c>
      <c r="E15931" s="16" t="n">
        <v>482.17</v>
      </c>
      <c r="F15931" s="17" t="n">
        <v>0</v>
      </c>
      <c r="G15931" s="16" t="n">
        <v>482.17</v>
      </c>
      <c r="I15931" s="1" t="str">
        <f aca="false">INDEX(Products!$C$2:$C$51,MATCH(C15931,Products!$A$2:$A$51,0))</f>
        <v>Books &amp; Stationery</v>
      </c>
      <c r="J15931" s="1" t="str">
        <f aca="false">INDEX(Orders!$E$2:$E$8001,MATCH(B15931,Orders!$A$2:$A$8001,0))</f>
        <v>Returned</v>
      </c>
      <c r="K15931" s="1" t="str">
        <f aca="false">LEFT(INDEX(Orders!$C$2:$C$8001,MATCH(B15931,Orders!$A$2:$A$8001,0)),7)</f>
        <v>2025-01</v>
      </c>
    </row>
    <row r="15932" customFormat="false" ht="15" hidden="false" customHeight="true" outlineLevel="0" collapsed="false">
      <c r="A15932" s="1" t="s">
        <v>26402</v>
      </c>
      <c r="B15932" s="1" t="s">
        <v>10227</v>
      </c>
      <c r="C15932" s="1" t="s">
        <v>1935</v>
      </c>
      <c r="D15932" s="1" t="n">
        <v>2</v>
      </c>
      <c r="E15932" s="16" t="n">
        <v>14558.72</v>
      </c>
      <c r="F15932" s="17" t="n">
        <v>0</v>
      </c>
      <c r="G15932" s="16" t="n">
        <v>29117.44</v>
      </c>
      <c r="I15932" s="1" t="str">
        <f aca="false">INDEX(Products!$C$2:$C$51,MATCH(C15932,Products!$A$2:$A$51,0))</f>
        <v>Electronics</v>
      </c>
      <c r="J15932" s="1" t="str">
        <f aca="false">INDEX(Orders!$E$2:$E$8001,MATCH(B15932,Orders!$A$2:$A$8001,0))</f>
        <v>Returned</v>
      </c>
      <c r="K15932" s="1" t="str">
        <f aca="false">LEFT(INDEX(Orders!$C$2:$C$8001,MATCH(B15932,Orders!$A$2:$A$8001,0)),7)</f>
        <v>2025-01</v>
      </c>
    </row>
    <row r="15933" customFormat="false" ht="15" hidden="false" customHeight="true" outlineLevel="0" collapsed="false">
      <c r="A15933" s="1" t="s">
        <v>26403</v>
      </c>
      <c r="B15933" s="1" t="s">
        <v>10227</v>
      </c>
      <c r="C15933" s="1" t="s">
        <v>1940</v>
      </c>
      <c r="D15933" s="1" t="n">
        <v>1</v>
      </c>
      <c r="E15933" s="16" t="n">
        <v>2374.52</v>
      </c>
      <c r="F15933" s="17" t="n">
        <v>0.05</v>
      </c>
      <c r="G15933" s="16" t="n">
        <v>2255.79</v>
      </c>
      <c r="I15933" s="1" t="str">
        <f aca="false">INDEX(Products!$C$2:$C$51,MATCH(C15933,Products!$A$2:$A$51,0))</f>
        <v>Fashion</v>
      </c>
      <c r="J15933" s="1" t="str">
        <f aca="false">INDEX(Orders!$E$2:$E$8001,MATCH(B15933,Orders!$A$2:$A$8001,0))</f>
        <v>Returned</v>
      </c>
      <c r="K15933" s="1" t="str">
        <f aca="false">LEFT(INDEX(Orders!$C$2:$C$8001,MATCH(B15933,Orders!$A$2:$A$8001,0)),7)</f>
        <v>2025-01</v>
      </c>
    </row>
    <row r="15934" customFormat="false" ht="15" hidden="false" customHeight="true" outlineLevel="0" collapsed="false">
      <c r="A15934" s="1" t="s">
        <v>26404</v>
      </c>
      <c r="B15934" s="1" t="s">
        <v>10227</v>
      </c>
      <c r="C15934" s="1" t="s">
        <v>1969</v>
      </c>
      <c r="D15934" s="1" t="n">
        <v>1</v>
      </c>
      <c r="E15934" s="16" t="n">
        <v>9171.98</v>
      </c>
      <c r="F15934" s="17" t="n">
        <v>0.1</v>
      </c>
      <c r="G15934" s="16" t="n">
        <v>8254.78</v>
      </c>
      <c r="I15934" s="1" t="str">
        <f aca="false">INDEX(Products!$C$2:$C$51,MATCH(C15934,Products!$A$2:$A$51,0))</f>
        <v>Home &amp; Kitchen</v>
      </c>
      <c r="J15934" s="1" t="str">
        <f aca="false">INDEX(Orders!$E$2:$E$8001,MATCH(B15934,Orders!$A$2:$A$8001,0))</f>
        <v>Returned</v>
      </c>
      <c r="K15934" s="1" t="str">
        <f aca="false">LEFT(INDEX(Orders!$C$2:$C$8001,MATCH(B15934,Orders!$A$2:$A$8001,0)),7)</f>
        <v>2025-01</v>
      </c>
    </row>
    <row r="15935" customFormat="false" ht="15" hidden="false" customHeight="true" outlineLevel="0" collapsed="false">
      <c r="A15935" s="1" t="s">
        <v>26405</v>
      </c>
      <c r="B15935" s="1" t="s">
        <v>10228</v>
      </c>
      <c r="C15935" s="1" t="s">
        <v>1990</v>
      </c>
      <c r="D15935" s="1" t="n">
        <v>1</v>
      </c>
      <c r="E15935" s="16" t="n">
        <v>5311.32</v>
      </c>
      <c r="F15935" s="17" t="n">
        <v>0</v>
      </c>
      <c r="G15935" s="16" t="n">
        <v>5311.32</v>
      </c>
      <c r="I15935" s="1" t="str">
        <f aca="false">INDEX(Products!$C$2:$C$51,MATCH(C15935,Products!$A$2:$A$51,0))</f>
        <v>Sports &amp; Fitness</v>
      </c>
      <c r="J15935" s="1" t="str">
        <f aca="false">INDEX(Orders!$E$2:$E$8001,MATCH(B15935,Orders!$A$2:$A$8001,0))</f>
        <v>Delivered</v>
      </c>
      <c r="K15935" s="1" t="str">
        <f aca="false">LEFT(INDEX(Orders!$C$2:$C$8001,MATCH(B15935,Orders!$A$2:$A$8001,0)),7)</f>
        <v>2025-10</v>
      </c>
    </row>
    <row r="15936" customFormat="false" ht="15" hidden="false" customHeight="true" outlineLevel="0" collapsed="false">
      <c r="A15936" s="1" t="s">
        <v>26406</v>
      </c>
      <c r="B15936" s="1" t="s">
        <v>10228</v>
      </c>
      <c r="C15936" s="1" t="s">
        <v>1997</v>
      </c>
      <c r="D15936" s="1" t="n">
        <v>1</v>
      </c>
      <c r="E15936" s="16" t="n">
        <v>311.15</v>
      </c>
      <c r="F15936" s="17" t="n">
        <v>0.15</v>
      </c>
      <c r="G15936" s="16" t="n">
        <v>264.48</v>
      </c>
      <c r="I15936" s="1" t="str">
        <f aca="false">INDEX(Products!$C$2:$C$51,MATCH(C15936,Products!$A$2:$A$51,0))</f>
        <v>Sports &amp; Fitness</v>
      </c>
      <c r="J15936" s="1" t="str">
        <f aca="false">INDEX(Orders!$E$2:$E$8001,MATCH(B15936,Orders!$A$2:$A$8001,0))</f>
        <v>Delivered</v>
      </c>
      <c r="K15936" s="1" t="str">
        <f aca="false">LEFT(INDEX(Orders!$C$2:$C$8001,MATCH(B15936,Orders!$A$2:$A$8001,0)),7)</f>
        <v>2025-10</v>
      </c>
    </row>
    <row r="15937" customFormat="false" ht="15" hidden="false" customHeight="true" outlineLevel="0" collapsed="false">
      <c r="A15937" s="1" t="s">
        <v>26407</v>
      </c>
      <c r="B15937" s="1" t="s">
        <v>10229</v>
      </c>
      <c r="C15937" s="1" t="s">
        <v>1973</v>
      </c>
      <c r="D15937" s="1" t="n">
        <v>1</v>
      </c>
      <c r="E15937" s="16" t="n">
        <v>1158.24</v>
      </c>
      <c r="F15937" s="17" t="n">
        <v>0</v>
      </c>
      <c r="G15937" s="16" t="n">
        <v>1158.24</v>
      </c>
      <c r="I15937" s="1" t="str">
        <f aca="false">INDEX(Products!$C$2:$C$51,MATCH(C15937,Products!$A$2:$A$51,0))</f>
        <v>Home &amp; Kitchen</v>
      </c>
      <c r="J15937" s="1" t="str">
        <f aca="false">INDEX(Orders!$E$2:$E$8001,MATCH(B15937,Orders!$A$2:$A$8001,0))</f>
        <v>Delivered</v>
      </c>
      <c r="K15937" s="1" t="str">
        <f aca="false">LEFT(INDEX(Orders!$C$2:$C$8001,MATCH(B15937,Orders!$A$2:$A$8001,0)),7)</f>
        <v>2024-12</v>
      </c>
    </row>
    <row r="15938" customFormat="false" ht="15" hidden="false" customHeight="true" outlineLevel="0" collapsed="false">
      <c r="A15938" s="1" t="s">
        <v>26408</v>
      </c>
      <c r="B15938" s="1" t="s">
        <v>10229</v>
      </c>
      <c r="C15938" s="1" t="s">
        <v>1940</v>
      </c>
      <c r="D15938" s="1" t="n">
        <v>1</v>
      </c>
      <c r="E15938" s="16" t="n">
        <v>2374.52</v>
      </c>
      <c r="F15938" s="17" t="n">
        <v>0</v>
      </c>
      <c r="G15938" s="16" t="n">
        <v>2374.52</v>
      </c>
      <c r="I15938" s="1" t="str">
        <f aca="false">INDEX(Products!$C$2:$C$51,MATCH(C15938,Products!$A$2:$A$51,0))</f>
        <v>Fashion</v>
      </c>
      <c r="J15938" s="1" t="str">
        <f aca="false">INDEX(Orders!$E$2:$E$8001,MATCH(B15938,Orders!$A$2:$A$8001,0))</f>
        <v>Delivered</v>
      </c>
      <c r="K15938" s="1" t="str">
        <f aca="false">LEFT(INDEX(Orders!$C$2:$C$8001,MATCH(B15938,Orders!$A$2:$A$8001,0)),7)</f>
        <v>2024-12</v>
      </c>
    </row>
    <row r="15939" customFormat="false" ht="15" hidden="false" customHeight="true" outlineLevel="0" collapsed="false">
      <c r="A15939" s="1" t="s">
        <v>26409</v>
      </c>
      <c r="B15939" s="1" t="s">
        <v>10229</v>
      </c>
      <c r="C15939" s="1" t="s">
        <v>2006</v>
      </c>
      <c r="D15939" s="1" t="n">
        <v>1</v>
      </c>
      <c r="E15939" s="16" t="n">
        <v>482.17</v>
      </c>
      <c r="F15939" s="17" t="n">
        <v>0</v>
      </c>
      <c r="G15939" s="16" t="n">
        <v>482.17</v>
      </c>
      <c r="I15939" s="1" t="str">
        <f aca="false">INDEX(Products!$C$2:$C$51,MATCH(C15939,Products!$A$2:$A$51,0))</f>
        <v>Books &amp; Stationery</v>
      </c>
      <c r="J15939" s="1" t="str">
        <f aca="false">INDEX(Orders!$E$2:$E$8001,MATCH(B15939,Orders!$A$2:$A$8001,0))</f>
        <v>Delivered</v>
      </c>
      <c r="K15939" s="1" t="str">
        <f aca="false">LEFT(INDEX(Orders!$C$2:$C$8001,MATCH(B15939,Orders!$A$2:$A$8001,0)),7)</f>
        <v>2024-12</v>
      </c>
    </row>
    <row r="15940" customFormat="false" ht="15" hidden="false" customHeight="true" outlineLevel="0" collapsed="false">
      <c r="A15940" s="1" t="s">
        <v>26410</v>
      </c>
      <c r="B15940" s="1" t="s">
        <v>10230</v>
      </c>
      <c r="C15940" s="1" t="s">
        <v>1979</v>
      </c>
      <c r="D15940" s="1" t="n">
        <v>1</v>
      </c>
      <c r="E15940" s="16" t="n">
        <v>623</v>
      </c>
      <c r="F15940" s="17" t="n">
        <v>0</v>
      </c>
      <c r="G15940" s="16" t="n">
        <v>623</v>
      </c>
      <c r="I15940" s="1" t="str">
        <f aca="false">INDEX(Products!$C$2:$C$51,MATCH(C15940,Products!$A$2:$A$51,0))</f>
        <v>Beauty &amp; Personal Care</v>
      </c>
      <c r="J15940" s="1" t="str">
        <f aca="false">INDEX(Orders!$E$2:$E$8001,MATCH(B15940,Orders!$A$2:$A$8001,0))</f>
        <v>Delivered</v>
      </c>
      <c r="K15940" s="1" t="str">
        <f aca="false">LEFT(INDEX(Orders!$C$2:$C$8001,MATCH(B15940,Orders!$A$2:$A$8001,0)),7)</f>
        <v>2025-08</v>
      </c>
    </row>
    <row r="15941" customFormat="false" ht="15" hidden="false" customHeight="true" outlineLevel="0" collapsed="false">
      <c r="A15941" s="1" t="s">
        <v>26411</v>
      </c>
      <c r="B15941" s="1" t="s">
        <v>10230</v>
      </c>
      <c r="C15941" s="1" t="s">
        <v>1997</v>
      </c>
      <c r="D15941" s="1" t="n">
        <v>1</v>
      </c>
      <c r="E15941" s="16" t="n">
        <v>311.15</v>
      </c>
      <c r="F15941" s="17" t="n">
        <v>0.1</v>
      </c>
      <c r="G15941" s="16" t="n">
        <v>280.03</v>
      </c>
      <c r="I15941" s="1" t="str">
        <f aca="false">INDEX(Products!$C$2:$C$51,MATCH(C15941,Products!$A$2:$A$51,0))</f>
        <v>Sports &amp; Fitness</v>
      </c>
      <c r="J15941" s="1" t="str">
        <f aca="false">INDEX(Orders!$E$2:$E$8001,MATCH(B15941,Orders!$A$2:$A$8001,0))</f>
        <v>Delivered</v>
      </c>
      <c r="K15941" s="1" t="str">
        <f aca="false">LEFT(INDEX(Orders!$C$2:$C$8001,MATCH(B15941,Orders!$A$2:$A$8001,0)),7)</f>
        <v>2025-08</v>
      </c>
    </row>
    <row r="15942" customFormat="false" ht="15" hidden="false" customHeight="true" outlineLevel="0" collapsed="false">
      <c r="A15942" s="1" t="s">
        <v>26412</v>
      </c>
      <c r="B15942" s="1" t="s">
        <v>10231</v>
      </c>
      <c r="C15942" s="1" t="s">
        <v>1961</v>
      </c>
      <c r="D15942" s="1" t="n">
        <v>1</v>
      </c>
      <c r="E15942" s="16" t="n">
        <v>3493.68</v>
      </c>
      <c r="F15942" s="17" t="n">
        <v>0.1</v>
      </c>
      <c r="G15942" s="16" t="n">
        <v>3144.31</v>
      </c>
      <c r="I15942" s="1" t="str">
        <f aca="false">INDEX(Products!$C$2:$C$51,MATCH(C15942,Products!$A$2:$A$51,0))</f>
        <v>Home &amp; Kitchen</v>
      </c>
      <c r="J15942" s="1" t="str">
        <f aca="false">INDEX(Orders!$E$2:$E$8001,MATCH(B15942,Orders!$A$2:$A$8001,0))</f>
        <v>Delivered</v>
      </c>
      <c r="K15942" s="1" t="str">
        <f aca="false">LEFT(INDEX(Orders!$C$2:$C$8001,MATCH(B15942,Orders!$A$2:$A$8001,0)),7)</f>
        <v>2024-11</v>
      </c>
    </row>
    <row r="15943" customFormat="false" ht="15" hidden="false" customHeight="true" outlineLevel="0" collapsed="false">
      <c r="A15943" s="1" t="s">
        <v>26413</v>
      </c>
      <c r="B15943" s="1" t="s">
        <v>10232</v>
      </c>
      <c r="C15943" s="1" t="s">
        <v>1930</v>
      </c>
      <c r="D15943" s="1" t="n">
        <v>1</v>
      </c>
      <c r="E15943" s="16" t="n">
        <v>2398.35</v>
      </c>
      <c r="F15943" s="17" t="n">
        <v>0</v>
      </c>
      <c r="G15943" s="16" t="n">
        <v>2398.35</v>
      </c>
      <c r="I15943" s="1" t="str">
        <f aca="false">INDEX(Products!$C$2:$C$51,MATCH(C15943,Products!$A$2:$A$51,0))</f>
        <v>Electronics</v>
      </c>
      <c r="J15943" s="1" t="str">
        <f aca="false">INDEX(Orders!$E$2:$E$8001,MATCH(B15943,Orders!$A$2:$A$8001,0))</f>
        <v>Cancelled</v>
      </c>
      <c r="K15943" s="1" t="str">
        <f aca="false">LEFT(INDEX(Orders!$C$2:$C$8001,MATCH(B15943,Orders!$A$2:$A$8001,0)),7)</f>
        <v>2025-06</v>
      </c>
    </row>
    <row r="15944" customFormat="false" ht="15" hidden="false" customHeight="true" outlineLevel="0" collapsed="false">
      <c r="A15944" s="1" t="s">
        <v>26414</v>
      </c>
      <c r="B15944" s="1" t="s">
        <v>10232</v>
      </c>
      <c r="C15944" s="1" t="s">
        <v>1959</v>
      </c>
      <c r="D15944" s="1" t="n">
        <v>1</v>
      </c>
      <c r="E15944" s="16" t="n">
        <v>2142.79</v>
      </c>
      <c r="F15944" s="17" t="n">
        <v>0.1</v>
      </c>
      <c r="G15944" s="16" t="n">
        <v>1928.51</v>
      </c>
      <c r="I15944" s="1" t="str">
        <f aca="false">INDEX(Products!$C$2:$C$51,MATCH(C15944,Products!$A$2:$A$51,0))</f>
        <v>Home &amp; Kitchen</v>
      </c>
      <c r="J15944" s="1" t="str">
        <f aca="false">INDEX(Orders!$E$2:$E$8001,MATCH(B15944,Orders!$A$2:$A$8001,0))</f>
        <v>Cancelled</v>
      </c>
      <c r="K15944" s="1" t="str">
        <f aca="false">LEFT(INDEX(Orders!$C$2:$C$8001,MATCH(B15944,Orders!$A$2:$A$8001,0)),7)</f>
        <v>2025-06</v>
      </c>
    </row>
    <row r="15945" customFormat="false" ht="15" hidden="false" customHeight="true" outlineLevel="0" collapsed="false">
      <c r="A15945" s="1" t="s">
        <v>26415</v>
      </c>
      <c r="B15945" s="1" t="s">
        <v>10232</v>
      </c>
      <c r="C15945" s="1" t="s">
        <v>1940</v>
      </c>
      <c r="D15945" s="1" t="n">
        <v>1</v>
      </c>
      <c r="E15945" s="16" t="n">
        <v>2374.52</v>
      </c>
      <c r="F15945" s="17" t="n">
        <v>0</v>
      </c>
      <c r="G15945" s="16" t="n">
        <v>2374.52</v>
      </c>
      <c r="I15945" s="1" t="str">
        <f aca="false">INDEX(Products!$C$2:$C$51,MATCH(C15945,Products!$A$2:$A$51,0))</f>
        <v>Fashion</v>
      </c>
      <c r="J15945" s="1" t="str">
        <f aca="false">INDEX(Orders!$E$2:$E$8001,MATCH(B15945,Orders!$A$2:$A$8001,0))</f>
        <v>Cancelled</v>
      </c>
      <c r="K15945" s="1" t="str">
        <f aca="false">LEFT(INDEX(Orders!$C$2:$C$8001,MATCH(B15945,Orders!$A$2:$A$8001,0)),7)</f>
        <v>2025-06</v>
      </c>
    </row>
    <row r="15946" customFormat="false" ht="15" hidden="false" customHeight="true" outlineLevel="0" collapsed="false">
      <c r="A15946" s="1" t="s">
        <v>26416</v>
      </c>
      <c r="B15946" s="1" t="s">
        <v>10233</v>
      </c>
      <c r="C15946" s="1" t="s">
        <v>1997</v>
      </c>
      <c r="D15946" s="1" t="n">
        <v>2</v>
      </c>
      <c r="E15946" s="16" t="n">
        <v>311.15</v>
      </c>
      <c r="F15946" s="17" t="n">
        <v>0</v>
      </c>
      <c r="G15946" s="16" t="n">
        <v>622.3</v>
      </c>
      <c r="I15946" s="1" t="str">
        <f aca="false">INDEX(Products!$C$2:$C$51,MATCH(C15946,Products!$A$2:$A$51,0))</f>
        <v>Sports &amp; Fitness</v>
      </c>
      <c r="J15946" s="1" t="str">
        <f aca="false">INDEX(Orders!$E$2:$E$8001,MATCH(B15946,Orders!$A$2:$A$8001,0))</f>
        <v>Delivered</v>
      </c>
      <c r="K15946" s="1" t="str">
        <f aca="false">LEFT(INDEX(Orders!$C$2:$C$8001,MATCH(B15946,Orders!$A$2:$A$8001,0)),7)</f>
        <v>2025-01</v>
      </c>
    </row>
    <row r="15947" customFormat="false" ht="15" hidden="false" customHeight="true" outlineLevel="0" collapsed="false">
      <c r="A15947" s="1" t="s">
        <v>26417</v>
      </c>
      <c r="B15947" s="1" t="s">
        <v>10233</v>
      </c>
      <c r="C15947" s="1" t="s">
        <v>2006</v>
      </c>
      <c r="D15947" s="1" t="n">
        <v>1</v>
      </c>
      <c r="E15947" s="16" t="n">
        <v>482.17</v>
      </c>
      <c r="F15947" s="17" t="n">
        <v>0.15</v>
      </c>
      <c r="G15947" s="16" t="n">
        <v>409.84</v>
      </c>
      <c r="I15947" s="1" t="str">
        <f aca="false">INDEX(Products!$C$2:$C$51,MATCH(C15947,Products!$A$2:$A$51,0))</f>
        <v>Books &amp; Stationery</v>
      </c>
      <c r="J15947" s="1" t="str">
        <f aca="false">INDEX(Orders!$E$2:$E$8001,MATCH(B15947,Orders!$A$2:$A$8001,0))</f>
        <v>Delivered</v>
      </c>
      <c r="K15947" s="1" t="str">
        <f aca="false">LEFT(INDEX(Orders!$C$2:$C$8001,MATCH(B15947,Orders!$A$2:$A$8001,0)),7)</f>
        <v>2025-01</v>
      </c>
    </row>
    <row r="15948" customFormat="false" ht="15" hidden="false" customHeight="true" outlineLevel="0" collapsed="false">
      <c r="A15948" s="1" t="s">
        <v>26418</v>
      </c>
      <c r="B15948" s="1" t="s">
        <v>10233</v>
      </c>
      <c r="C15948" s="1" t="s">
        <v>1961</v>
      </c>
      <c r="D15948" s="1" t="n">
        <v>1</v>
      </c>
      <c r="E15948" s="16" t="n">
        <v>3493.68</v>
      </c>
      <c r="F15948" s="17" t="n">
        <v>0.1</v>
      </c>
      <c r="G15948" s="16" t="n">
        <v>3144.31</v>
      </c>
      <c r="I15948" s="1" t="str">
        <f aca="false">INDEX(Products!$C$2:$C$51,MATCH(C15948,Products!$A$2:$A$51,0))</f>
        <v>Home &amp; Kitchen</v>
      </c>
      <c r="J15948" s="1" t="str">
        <f aca="false">INDEX(Orders!$E$2:$E$8001,MATCH(B15948,Orders!$A$2:$A$8001,0))</f>
        <v>Delivered</v>
      </c>
      <c r="K15948" s="1" t="str">
        <f aca="false">LEFT(INDEX(Orders!$C$2:$C$8001,MATCH(B15948,Orders!$A$2:$A$8001,0)),7)</f>
        <v>2025-01</v>
      </c>
    </row>
    <row r="15949" customFormat="false" ht="15" hidden="false" customHeight="true" outlineLevel="0" collapsed="false">
      <c r="A15949" s="1" t="s">
        <v>26419</v>
      </c>
      <c r="B15949" s="1" t="s">
        <v>10234</v>
      </c>
      <c r="C15949" s="1" t="s">
        <v>1937</v>
      </c>
      <c r="D15949" s="1" t="n">
        <v>2</v>
      </c>
      <c r="E15949" s="16" t="n">
        <v>1364.75</v>
      </c>
      <c r="F15949" s="17" t="n">
        <v>0</v>
      </c>
      <c r="G15949" s="16" t="n">
        <v>2729.5</v>
      </c>
      <c r="I15949" s="1" t="str">
        <f aca="false">INDEX(Products!$C$2:$C$51,MATCH(C15949,Products!$A$2:$A$51,0))</f>
        <v>Fashion</v>
      </c>
      <c r="J15949" s="1" t="str">
        <f aca="false">INDEX(Orders!$E$2:$E$8001,MATCH(B15949,Orders!$A$2:$A$8001,0))</f>
        <v>Returned</v>
      </c>
      <c r="K15949" s="1" t="str">
        <f aca="false">LEFT(INDEX(Orders!$C$2:$C$8001,MATCH(B15949,Orders!$A$2:$A$8001,0)),7)</f>
        <v>2025-06</v>
      </c>
    </row>
    <row r="15950" customFormat="false" ht="15" hidden="false" customHeight="true" outlineLevel="0" collapsed="false">
      <c r="A15950" s="1" t="s">
        <v>26420</v>
      </c>
      <c r="B15950" s="1" t="s">
        <v>10234</v>
      </c>
      <c r="C15950" s="1" t="s">
        <v>2007</v>
      </c>
      <c r="D15950" s="1" t="n">
        <v>3</v>
      </c>
      <c r="E15950" s="16" t="n">
        <v>750.27</v>
      </c>
      <c r="F15950" s="17" t="n">
        <v>0.05</v>
      </c>
      <c r="G15950" s="16" t="n">
        <v>2138.27</v>
      </c>
      <c r="I15950" s="1" t="str">
        <f aca="false">INDEX(Products!$C$2:$C$51,MATCH(C15950,Products!$A$2:$A$51,0))</f>
        <v>Books &amp; Stationery</v>
      </c>
      <c r="J15950" s="1" t="str">
        <f aca="false">INDEX(Orders!$E$2:$E$8001,MATCH(B15950,Orders!$A$2:$A$8001,0))</f>
        <v>Returned</v>
      </c>
      <c r="K15950" s="1" t="str">
        <f aca="false">LEFT(INDEX(Orders!$C$2:$C$8001,MATCH(B15950,Orders!$A$2:$A$8001,0)),7)</f>
        <v>2025-06</v>
      </c>
    </row>
    <row r="15951" customFormat="false" ht="15" hidden="false" customHeight="true" outlineLevel="0" collapsed="false">
      <c r="A15951" s="1" t="s">
        <v>26421</v>
      </c>
      <c r="B15951" s="1" t="s">
        <v>10235</v>
      </c>
      <c r="C15951" s="1" t="s">
        <v>1975</v>
      </c>
      <c r="D15951" s="1" t="n">
        <v>1</v>
      </c>
      <c r="E15951" s="16" t="n">
        <v>862.99</v>
      </c>
      <c r="F15951" s="17" t="n">
        <v>0.2</v>
      </c>
      <c r="G15951" s="16" t="n">
        <v>690.39</v>
      </c>
      <c r="I15951" s="1" t="str">
        <f aca="false">INDEX(Products!$C$2:$C$51,MATCH(C15951,Products!$A$2:$A$51,0))</f>
        <v>Beauty &amp; Personal Care</v>
      </c>
      <c r="J15951" s="1" t="str">
        <f aca="false">INDEX(Orders!$E$2:$E$8001,MATCH(B15951,Orders!$A$2:$A$8001,0))</f>
        <v>Delivered</v>
      </c>
      <c r="K15951" s="1" t="str">
        <f aca="false">LEFT(INDEX(Orders!$C$2:$C$8001,MATCH(B15951,Orders!$A$2:$A$8001,0)),7)</f>
        <v>2025-09</v>
      </c>
    </row>
    <row r="15952" customFormat="false" ht="15" hidden="false" customHeight="true" outlineLevel="0" collapsed="false">
      <c r="A15952" s="1" t="s">
        <v>26422</v>
      </c>
      <c r="B15952" s="1" t="s">
        <v>10236</v>
      </c>
      <c r="C15952" s="1" t="s">
        <v>1941</v>
      </c>
      <c r="D15952" s="1" t="n">
        <v>1</v>
      </c>
      <c r="E15952" s="16" t="n">
        <v>2757.65</v>
      </c>
      <c r="F15952" s="17" t="n">
        <v>0</v>
      </c>
      <c r="G15952" s="16" t="n">
        <v>2757.65</v>
      </c>
      <c r="I15952" s="1" t="str">
        <f aca="false">INDEX(Products!$C$2:$C$51,MATCH(C15952,Products!$A$2:$A$51,0))</f>
        <v>Fashion</v>
      </c>
      <c r="J15952" s="1" t="str">
        <f aca="false">INDEX(Orders!$E$2:$E$8001,MATCH(B15952,Orders!$A$2:$A$8001,0))</f>
        <v>Delivered</v>
      </c>
      <c r="K15952" s="1" t="str">
        <f aca="false">LEFT(INDEX(Orders!$C$2:$C$8001,MATCH(B15952,Orders!$A$2:$A$8001,0)),7)</f>
        <v>2025-05</v>
      </c>
    </row>
    <row r="15953" customFormat="false" ht="15" hidden="false" customHeight="true" outlineLevel="0" collapsed="false">
      <c r="A15953" s="1" t="s">
        <v>26423</v>
      </c>
      <c r="B15953" s="1" t="s">
        <v>10236</v>
      </c>
      <c r="C15953" s="1" t="s">
        <v>1976</v>
      </c>
      <c r="D15953" s="1" t="n">
        <v>2</v>
      </c>
      <c r="E15953" s="16" t="n">
        <v>1603.35</v>
      </c>
      <c r="F15953" s="17" t="n">
        <v>0.05</v>
      </c>
      <c r="G15953" s="16" t="n">
        <v>3046.36</v>
      </c>
      <c r="I15953" s="1" t="str">
        <f aca="false">INDEX(Products!$C$2:$C$51,MATCH(C15953,Products!$A$2:$A$51,0))</f>
        <v>Beauty &amp; Personal Care</v>
      </c>
      <c r="J15953" s="1" t="str">
        <f aca="false">INDEX(Orders!$E$2:$E$8001,MATCH(B15953,Orders!$A$2:$A$8001,0))</f>
        <v>Delivered</v>
      </c>
      <c r="K15953" s="1" t="str">
        <f aca="false">LEFT(INDEX(Orders!$C$2:$C$8001,MATCH(B15953,Orders!$A$2:$A$8001,0)),7)</f>
        <v>2025-05</v>
      </c>
    </row>
    <row r="15954" customFormat="false" ht="15" hidden="false" customHeight="true" outlineLevel="0" collapsed="false">
      <c r="A15954" s="1" t="s">
        <v>26424</v>
      </c>
      <c r="B15954" s="1" t="s">
        <v>10237</v>
      </c>
      <c r="C15954" s="1" t="s">
        <v>1930</v>
      </c>
      <c r="D15954" s="1" t="n">
        <v>1</v>
      </c>
      <c r="E15954" s="16" t="n">
        <v>2398.35</v>
      </c>
      <c r="F15954" s="17" t="n">
        <v>0.05</v>
      </c>
      <c r="G15954" s="16" t="n">
        <v>2278.43</v>
      </c>
      <c r="I15954" s="1" t="str">
        <f aca="false">INDEX(Products!$C$2:$C$51,MATCH(C15954,Products!$A$2:$A$51,0))</f>
        <v>Electronics</v>
      </c>
      <c r="J15954" s="1" t="str">
        <f aca="false">INDEX(Orders!$E$2:$E$8001,MATCH(B15954,Orders!$A$2:$A$8001,0))</f>
        <v>Returned</v>
      </c>
      <c r="K15954" s="1" t="str">
        <f aca="false">LEFT(INDEX(Orders!$C$2:$C$8001,MATCH(B15954,Orders!$A$2:$A$8001,0)),7)</f>
        <v>2025-09</v>
      </c>
    </row>
    <row r="15955" customFormat="false" ht="15" hidden="false" customHeight="true" outlineLevel="0" collapsed="false">
      <c r="A15955" s="1" t="s">
        <v>26425</v>
      </c>
      <c r="B15955" s="1" t="s">
        <v>10237</v>
      </c>
      <c r="C15955" s="1" t="s">
        <v>2007</v>
      </c>
      <c r="D15955" s="1" t="n">
        <v>3</v>
      </c>
      <c r="E15955" s="16" t="n">
        <v>750.27</v>
      </c>
      <c r="F15955" s="17" t="n">
        <v>0.1</v>
      </c>
      <c r="G15955" s="16" t="n">
        <v>2025.73</v>
      </c>
      <c r="I15955" s="1" t="str">
        <f aca="false">INDEX(Products!$C$2:$C$51,MATCH(C15955,Products!$A$2:$A$51,0))</f>
        <v>Books &amp; Stationery</v>
      </c>
      <c r="J15955" s="1" t="str">
        <f aca="false">INDEX(Orders!$E$2:$E$8001,MATCH(B15955,Orders!$A$2:$A$8001,0))</f>
        <v>Returned</v>
      </c>
      <c r="K15955" s="1" t="str">
        <f aca="false">LEFT(INDEX(Orders!$C$2:$C$8001,MATCH(B15955,Orders!$A$2:$A$8001,0)),7)</f>
        <v>2025-09</v>
      </c>
    </row>
    <row r="15956" customFormat="false" ht="15" hidden="false" customHeight="true" outlineLevel="0" collapsed="false">
      <c r="A15956" s="1" t="s">
        <v>26426</v>
      </c>
      <c r="B15956" s="1" t="s">
        <v>10237</v>
      </c>
      <c r="C15956" s="1" t="s">
        <v>1990</v>
      </c>
      <c r="D15956" s="1" t="n">
        <v>1</v>
      </c>
      <c r="E15956" s="16" t="n">
        <v>5311.32</v>
      </c>
      <c r="F15956" s="17" t="n">
        <v>0</v>
      </c>
      <c r="G15956" s="16" t="n">
        <v>5311.32</v>
      </c>
      <c r="I15956" s="1" t="str">
        <f aca="false">INDEX(Products!$C$2:$C$51,MATCH(C15956,Products!$A$2:$A$51,0))</f>
        <v>Sports &amp; Fitness</v>
      </c>
      <c r="J15956" s="1" t="str">
        <f aca="false">INDEX(Orders!$E$2:$E$8001,MATCH(B15956,Orders!$A$2:$A$8001,0))</f>
        <v>Returned</v>
      </c>
      <c r="K15956" s="1" t="str">
        <f aca="false">LEFT(INDEX(Orders!$C$2:$C$8001,MATCH(B15956,Orders!$A$2:$A$8001,0)),7)</f>
        <v>2025-09</v>
      </c>
    </row>
    <row r="15957" customFormat="false" ht="15" hidden="false" customHeight="true" outlineLevel="0" collapsed="false">
      <c r="A15957" s="1" t="s">
        <v>26427</v>
      </c>
      <c r="B15957" s="1" t="s">
        <v>10237</v>
      </c>
      <c r="C15957" s="1" t="s">
        <v>2006</v>
      </c>
      <c r="D15957" s="1" t="n">
        <v>2</v>
      </c>
      <c r="E15957" s="16" t="n">
        <v>482.17</v>
      </c>
      <c r="F15957" s="17" t="n">
        <v>0.1</v>
      </c>
      <c r="G15957" s="16" t="n">
        <v>867.91</v>
      </c>
      <c r="I15957" s="1" t="str">
        <f aca="false">INDEX(Products!$C$2:$C$51,MATCH(C15957,Products!$A$2:$A$51,0))</f>
        <v>Books &amp; Stationery</v>
      </c>
      <c r="J15957" s="1" t="str">
        <f aca="false">INDEX(Orders!$E$2:$E$8001,MATCH(B15957,Orders!$A$2:$A$8001,0))</f>
        <v>Returned</v>
      </c>
      <c r="K15957" s="1" t="str">
        <f aca="false">LEFT(INDEX(Orders!$C$2:$C$8001,MATCH(B15957,Orders!$A$2:$A$8001,0)),7)</f>
        <v>2025-09</v>
      </c>
    </row>
    <row r="15958" customFormat="false" ht="15" hidden="false" customHeight="true" outlineLevel="0" collapsed="false">
      <c r="A15958" s="1" t="s">
        <v>26428</v>
      </c>
      <c r="B15958" s="1" t="s">
        <v>10238</v>
      </c>
      <c r="C15958" s="1" t="s">
        <v>1953</v>
      </c>
      <c r="D15958" s="1" t="n">
        <v>3</v>
      </c>
      <c r="E15958" s="16" t="n">
        <v>4914.12</v>
      </c>
      <c r="F15958" s="17" t="n">
        <v>0.1</v>
      </c>
      <c r="G15958" s="16" t="n">
        <v>13268.12</v>
      </c>
      <c r="I15958" s="1" t="str">
        <f aca="false">INDEX(Products!$C$2:$C$51,MATCH(C15958,Products!$A$2:$A$51,0))</f>
        <v>Fashion</v>
      </c>
      <c r="J15958" s="1" t="str">
        <f aca="false">INDEX(Orders!$E$2:$E$8001,MATCH(B15958,Orders!$A$2:$A$8001,0))</f>
        <v>Delivered</v>
      </c>
      <c r="K15958" s="1" t="str">
        <f aca="false">LEFT(INDEX(Orders!$C$2:$C$8001,MATCH(B15958,Orders!$A$2:$A$8001,0)),7)</f>
        <v>2024-11</v>
      </c>
    </row>
    <row r="15959" customFormat="false" ht="15" hidden="false" customHeight="true" outlineLevel="0" collapsed="false">
      <c r="A15959" s="1" t="s">
        <v>26429</v>
      </c>
      <c r="B15959" s="1" t="s">
        <v>10239</v>
      </c>
      <c r="C15959" s="1" t="s">
        <v>2007</v>
      </c>
      <c r="D15959" s="1" t="n">
        <v>1</v>
      </c>
      <c r="E15959" s="16" t="n">
        <v>750.27</v>
      </c>
      <c r="F15959" s="17" t="n">
        <v>0</v>
      </c>
      <c r="G15959" s="16" t="n">
        <v>750.27</v>
      </c>
      <c r="I15959" s="1" t="str">
        <f aca="false">INDEX(Products!$C$2:$C$51,MATCH(C15959,Products!$A$2:$A$51,0))</f>
        <v>Books &amp; Stationery</v>
      </c>
      <c r="J15959" s="1" t="str">
        <f aca="false">INDEX(Orders!$E$2:$E$8001,MATCH(B15959,Orders!$A$2:$A$8001,0))</f>
        <v>Returned</v>
      </c>
      <c r="K15959" s="1" t="str">
        <f aca="false">LEFT(INDEX(Orders!$C$2:$C$8001,MATCH(B15959,Orders!$A$2:$A$8001,0)),7)</f>
        <v>2025-06</v>
      </c>
    </row>
    <row r="15960" customFormat="false" ht="15" hidden="false" customHeight="true" outlineLevel="0" collapsed="false">
      <c r="A15960" s="1" t="s">
        <v>26430</v>
      </c>
      <c r="B15960" s="1" t="s">
        <v>10239</v>
      </c>
      <c r="C15960" s="1" t="s">
        <v>1998</v>
      </c>
      <c r="D15960" s="1" t="n">
        <v>2</v>
      </c>
      <c r="E15960" s="16" t="n">
        <v>1335.85</v>
      </c>
      <c r="F15960" s="17" t="n">
        <v>0.15</v>
      </c>
      <c r="G15960" s="16" t="n">
        <v>2270.94</v>
      </c>
      <c r="I15960" s="1" t="str">
        <f aca="false">INDEX(Products!$C$2:$C$51,MATCH(C15960,Products!$A$2:$A$51,0))</f>
        <v>Sports &amp; Fitness</v>
      </c>
      <c r="J15960" s="1" t="str">
        <f aca="false">INDEX(Orders!$E$2:$E$8001,MATCH(B15960,Orders!$A$2:$A$8001,0))</f>
        <v>Returned</v>
      </c>
      <c r="K15960" s="1" t="str">
        <f aca="false">LEFT(INDEX(Orders!$C$2:$C$8001,MATCH(B15960,Orders!$A$2:$A$8001,0)),7)</f>
        <v>2025-06</v>
      </c>
    </row>
    <row r="15961" customFormat="false" ht="15" hidden="false" customHeight="true" outlineLevel="0" collapsed="false">
      <c r="A15961" s="1" t="s">
        <v>26431</v>
      </c>
      <c r="B15961" s="1" t="s">
        <v>10240</v>
      </c>
      <c r="C15961" s="1" t="s">
        <v>1988</v>
      </c>
      <c r="D15961" s="1" t="n">
        <v>2</v>
      </c>
      <c r="E15961" s="16" t="n">
        <v>681.07</v>
      </c>
      <c r="F15961" s="17" t="n">
        <v>0.15</v>
      </c>
      <c r="G15961" s="16" t="n">
        <v>1157.82</v>
      </c>
      <c r="I15961" s="1" t="str">
        <f aca="false">INDEX(Products!$C$2:$C$51,MATCH(C15961,Products!$A$2:$A$51,0))</f>
        <v>Sports &amp; Fitness</v>
      </c>
      <c r="J15961" s="1" t="str">
        <f aca="false">INDEX(Orders!$E$2:$E$8001,MATCH(B15961,Orders!$A$2:$A$8001,0))</f>
        <v>Cancelled</v>
      </c>
      <c r="K15961" s="1" t="str">
        <f aca="false">LEFT(INDEX(Orders!$C$2:$C$8001,MATCH(B15961,Orders!$A$2:$A$8001,0)),7)</f>
        <v>2024-08</v>
      </c>
    </row>
    <row r="15962" customFormat="false" ht="15" hidden="false" customHeight="true" outlineLevel="0" collapsed="false">
      <c r="A15962" s="1" t="s">
        <v>26432</v>
      </c>
      <c r="B15962" s="1" t="s">
        <v>10241</v>
      </c>
      <c r="C15962" s="1" t="s">
        <v>1957</v>
      </c>
      <c r="D15962" s="1" t="n">
        <v>1</v>
      </c>
      <c r="E15962" s="16" t="n">
        <v>1469.28</v>
      </c>
      <c r="F15962" s="17" t="n">
        <v>0.05</v>
      </c>
      <c r="G15962" s="16" t="n">
        <v>1395.82</v>
      </c>
      <c r="I15962" s="1" t="str">
        <f aca="false">INDEX(Products!$C$2:$C$51,MATCH(C15962,Products!$A$2:$A$51,0))</f>
        <v>Home &amp; Kitchen</v>
      </c>
      <c r="J15962" s="1" t="str">
        <f aca="false">INDEX(Orders!$E$2:$E$8001,MATCH(B15962,Orders!$A$2:$A$8001,0))</f>
        <v>Delivered</v>
      </c>
      <c r="K15962" s="1" t="str">
        <f aca="false">LEFT(INDEX(Orders!$C$2:$C$8001,MATCH(B15962,Orders!$A$2:$A$8001,0)),7)</f>
        <v>2025-05</v>
      </c>
    </row>
    <row r="15963" customFormat="false" ht="15" hidden="false" customHeight="true" outlineLevel="0" collapsed="false">
      <c r="A15963" s="1" t="s">
        <v>26433</v>
      </c>
      <c r="B15963" s="1" t="s">
        <v>10241</v>
      </c>
      <c r="C15963" s="1" t="s">
        <v>1979</v>
      </c>
      <c r="D15963" s="1" t="n">
        <v>1</v>
      </c>
      <c r="E15963" s="16" t="n">
        <v>623</v>
      </c>
      <c r="F15963" s="17" t="n">
        <v>0.05</v>
      </c>
      <c r="G15963" s="16" t="n">
        <v>591.85</v>
      </c>
      <c r="I15963" s="1" t="str">
        <f aca="false">INDEX(Products!$C$2:$C$51,MATCH(C15963,Products!$A$2:$A$51,0))</f>
        <v>Beauty &amp; Personal Care</v>
      </c>
      <c r="J15963" s="1" t="str">
        <f aca="false">INDEX(Orders!$E$2:$E$8001,MATCH(B15963,Orders!$A$2:$A$8001,0))</f>
        <v>Delivered</v>
      </c>
      <c r="K15963" s="1" t="str">
        <f aca="false">LEFT(INDEX(Orders!$C$2:$C$8001,MATCH(B15963,Orders!$A$2:$A$8001,0)),7)</f>
        <v>2025-05</v>
      </c>
    </row>
    <row r="15964" customFormat="false" ht="15" hidden="false" customHeight="true" outlineLevel="0" collapsed="false">
      <c r="A15964" s="1" t="s">
        <v>26434</v>
      </c>
      <c r="B15964" s="1" t="s">
        <v>10241</v>
      </c>
      <c r="C15964" s="1" t="s">
        <v>1937</v>
      </c>
      <c r="D15964" s="1" t="n">
        <v>1</v>
      </c>
      <c r="E15964" s="16" t="n">
        <v>1364.75</v>
      </c>
      <c r="F15964" s="17" t="n">
        <v>0.1</v>
      </c>
      <c r="G15964" s="16" t="n">
        <v>1228.28</v>
      </c>
      <c r="I15964" s="1" t="str">
        <f aca="false">INDEX(Products!$C$2:$C$51,MATCH(C15964,Products!$A$2:$A$51,0))</f>
        <v>Fashion</v>
      </c>
      <c r="J15964" s="1" t="str">
        <f aca="false">INDEX(Orders!$E$2:$E$8001,MATCH(B15964,Orders!$A$2:$A$8001,0))</f>
        <v>Delivered</v>
      </c>
      <c r="K15964" s="1" t="str">
        <f aca="false">LEFT(INDEX(Orders!$C$2:$C$8001,MATCH(B15964,Orders!$A$2:$A$8001,0)),7)</f>
        <v>2025-05</v>
      </c>
    </row>
    <row r="15965" customFormat="false" ht="15" hidden="false" customHeight="true" outlineLevel="0" collapsed="false">
      <c r="A15965" s="1" t="s">
        <v>26435</v>
      </c>
      <c r="B15965" s="1" t="s">
        <v>10241</v>
      </c>
      <c r="C15965" s="1" t="s">
        <v>1975</v>
      </c>
      <c r="D15965" s="1" t="n">
        <v>2</v>
      </c>
      <c r="E15965" s="16" t="n">
        <v>862.99</v>
      </c>
      <c r="F15965" s="17" t="n">
        <v>0</v>
      </c>
      <c r="G15965" s="16" t="n">
        <v>1725.98</v>
      </c>
      <c r="I15965" s="1" t="str">
        <f aca="false">INDEX(Products!$C$2:$C$51,MATCH(C15965,Products!$A$2:$A$51,0))</f>
        <v>Beauty &amp; Personal Care</v>
      </c>
      <c r="J15965" s="1" t="str">
        <f aca="false">INDEX(Orders!$E$2:$E$8001,MATCH(B15965,Orders!$A$2:$A$8001,0))</f>
        <v>Delivered</v>
      </c>
      <c r="K15965" s="1" t="str">
        <f aca="false">LEFT(INDEX(Orders!$C$2:$C$8001,MATCH(B15965,Orders!$A$2:$A$8001,0)),7)</f>
        <v>2025-05</v>
      </c>
    </row>
    <row r="15966" customFormat="false" ht="15" hidden="false" customHeight="true" outlineLevel="0" collapsed="false">
      <c r="A15966" s="1" t="s">
        <v>26436</v>
      </c>
      <c r="B15966" s="1" t="s">
        <v>10242</v>
      </c>
      <c r="C15966" s="1" t="s">
        <v>1937</v>
      </c>
      <c r="D15966" s="1" t="n">
        <v>2</v>
      </c>
      <c r="E15966" s="16" t="n">
        <v>1364.75</v>
      </c>
      <c r="F15966" s="17" t="n">
        <v>0.1</v>
      </c>
      <c r="G15966" s="16" t="n">
        <v>2456.55</v>
      </c>
      <c r="I15966" s="1" t="str">
        <f aca="false">INDEX(Products!$C$2:$C$51,MATCH(C15966,Products!$A$2:$A$51,0))</f>
        <v>Fashion</v>
      </c>
      <c r="J15966" s="1" t="str">
        <f aca="false">INDEX(Orders!$E$2:$E$8001,MATCH(B15966,Orders!$A$2:$A$8001,0))</f>
        <v>Delivered</v>
      </c>
      <c r="K15966" s="1" t="str">
        <f aca="false">LEFT(INDEX(Orders!$C$2:$C$8001,MATCH(B15966,Orders!$A$2:$A$8001,0)),7)</f>
        <v>2025-05</v>
      </c>
    </row>
    <row r="15967" customFormat="false" ht="15" hidden="false" customHeight="true" outlineLevel="0" collapsed="false">
      <c r="A15967" s="1" t="s">
        <v>26437</v>
      </c>
      <c r="B15967" s="1" t="s">
        <v>10242</v>
      </c>
      <c r="C15967" s="1" t="s">
        <v>1940</v>
      </c>
      <c r="D15967" s="1" t="n">
        <v>1</v>
      </c>
      <c r="E15967" s="16" t="n">
        <v>2374.52</v>
      </c>
      <c r="F15967" s="17" t="n">
        <v>0</v>
      </c>
      <c r="G15967" s="16" t="n">
        <v>2374.52</v>
      </c>
      <c r="I15967" s="1" t="str">
        <f aca="false">INDEX(Products!$C$2:$C$51,MATCH(C15967,Products!$A$2:$A$51,0))</f>
        <v>Fashion</v>
      </c>
      <c r="J15967" s="1" t="str">
        <f aca="false">INDEX(Orders!$E$2:$E$8001,MATCH(B15967,Orders!$A$2:$A$8001,0))</f>
        <v>Delivered</v>
      </c>
      <c r="K15967" s="1" t="str">
        <f aca="false">LEFT(INDEX(Orders!$C$2:$C$8001,MATCH(B15967,Orders!$A$2:$A$8001,0)),7)</f>
        <v>2025-05</v>
      </c>
    </row>
    <row r="15968" customFormat="false" ht="15" hidden="false" customHeight="true" outlineLevel="0" collapsed="false">
      <c r="A15968" s="1" t="s">
        <v>26438</v>
      </c>
      <c r="B15968" s="1" t="s">
        <v>10243</v>
      </c>
      <c r="C15968" s="1" t="s">
        <v>2000</v>
      </c>
      <c r="D15968" s="1" t="n">
        <v>1</v>
      </c>
      <c r="E15968" s="16" t="n">
        <v>425.08</v>
      </c>
      <c r="F15968" s="17" t="n">
        <v>0.05</v>
      </c>
      <c r="G15968" s="16" t="n">
        <v>403.83</v>
      </c>
      <c r="I15968" s="1" t="str">
        <f aca="false">INDEX(Products!$C$2:$C$51,MATCH(C15968,Products!$A$2:$A$51,0))</f>
        <v>Books &amp; Stationery</v>
      </c>
      <c r="J15968" s="1" t="str">
        <f aca="false">INDEX(Orders!$E$2:$E$8001,MATCH(B15968,Orders!$A$2:$A$8001,0))</f>
        <v>Delivered</v>
      </c>
      <c r="K15968" s="1" t="str">
        <f aca="false">LEFT(INDEX(Orders!$C$2:$C$8001,MATCH(B15968,Orders!$A$2:$A$8001,0)),7)</f>
        <v>2024-07</v>
      </c>
    </row>
    <row r="15969" customFormat="false" ht="15" hidden="false" customHeight="true" outlineLevel="0" collapsed="false">
      <c r="A15969" s="1" t="s">
        <v>26439</v>
      </c>
      <c r="B15969" s="1" t="s">
        <v>10243</v>
      </c>
      <c r="C15969" s="1" t="s">
        <v>1953</v>
      </c>
      <c r="D15969" s="1" t="n">
        <v>1</v>
      </c>
      <c r="E15969" s="16" t="n">
        <v>4914.12</v>
      </c>
      <c r="F15969" s="17" t="n">
        <v>0</v>
      </c>
      <c r="G15969" s="16" t="n">
        <v>4914.12</v>
      </c>
      <c r="I15969" s="1" t="str">
        <f aca="false">INDEX(Products!$C$2:$C$51,MATCH(C15969,Products!$A$2:$A$51,0))</f>
        <v>Fashion</v>
      </c>
      <c r="J15969" s="1" t="str">
        <f aca="false">INDEX(Orders!$E$2:$E$8001,MATCH(B15969,Orders!$A$2:$A$8001,0))</f>
        <v>Delivered</v>
      </c>
      <c r="K15969" s="1" t="str">
        <f aca="false">LEFT(INDEX(Orders!$C$2:$C$8001,MATCH(B15969,Orders!$A$2:$A$8001,0)),7)</f>
        <v>2024-07</v>
      </c>
    </row>
    <row r="15970" customFormat="false" ht="15" hidden="false" customHeight="true" outlineLevel="0" collapsed="false">
      <c r="A15970" s="1" t="s">
        <v>26440</v>
      </c>
      <c r="B15970" s="1" t="s">
        <v>10244</v>
      </c>
      <c r="C15970" s="1" t="s">
        <v>1979</v>
      </c>
      <c r="D15970" s="1" t="n">
        <v>2</v>
      </c>
      <c r="E15970" s="16" t="n">
        <v>623</v>
      </c>
      <c r="F15970" s="17" t="n">
        <v>0.05</v>
      </c>
      <c r="G15970" s="16" t="n">
        <v>1183.7</v>
      </c>
      <c r="I15970" s="1" t="str">
        <f aca="false">INDEX(Products!$C$2:$C$51,MATCH(C15970,Products!$A$2:$A$51,0))</f>
        <v>Beauty &amp; Personal Care</v>
      </c>
      <c r="J15970" s="1" t="str">
        <f aca="false">INDEX(Orders!$E$2:$E$8001,MATCH(B15970,Orders!$A$2:$A$8001,0))</f>
        <v>Delivered</v>
      </c>
      <c r="K15970" s="1" t="str">
        <f aca="false">LEFT(INDEX(Orders!$C$2:$C$8001,MATCH(B15970,Orders!$A$2:$A$8001,0)),7)</f>
        <v>2025-12</v>
      </c>
    </row>
    <row r="15971" customFormat="false" ht="15" hidden="false" customHeight="true" outlineLevel="0" collapsed="false">
      <c r="A15971" s="1" t="s">
        <v>26441</v>
      </c>
      <c r="B15971" s="1" t="s">
        <v>10245</v>
      </c>
      <c r="C15971" s="1" t="s">
        <v>1940</v>
      </c>
      <c r="D15971" s="1" t="n">
        <v>1</v>
      </c>
      <c r="E15971" s="16" t="n">
        <v>2374.52</v>
      </c>
      <c r="F15971" s="17" t="n">
        <v>0.2</v>
      </c>
      <c r="G15971" s="16" t="n">
        <v>1899.62</v>
      </c>
      <c r="I15971" s="1" t="str">
        <f aca="false">INDEX(Products!$C$2:$C$51,MATCH(C15971,Products!$A$2:$A$51,0))</f>
        <v>Fashion</v>
      </c>
      <c r="J15971" s="1" t="str">
        <f aca="false">INDEX(Orders!$E$2:$E$8001,MATCH(B15971,Orders!$A$2:$A$8001,0))</f>
        <v>Delivered</v>
      </c>
      <c r="K15971" s="1" t="str">
        <f aca="false">LEFT(INDEX(Orders!$C$2:$C$8001,MATCH(B15971,Orders!$A$2:$A$8001,0)),7)</f>
        <v>2024-01</v>
      </c>
    </row>
    <row r="15972" customFormat="false" ht="15" hidden="false" customHeight="true" outlineLevel="0" collapsed="false">
      <c r="A15972" s="1" t="s">
        <v>26442</v>
      </c>
      <c r="B15972" s="1" t="s">
        <v>10245</v>
      </c>
      <c r="C15972" s="1" t="s">
        <v>2007</v>
      </c>
      <c r="D15972" s="1" t="n">
        <v>3</v>
      </c>
      <c r="E15972" s="16" t="n">
        <v>750.27</v>
      </c>
      <c r="F15972" s="17" t="n">
        <v>0.15</v>
      </c>
      <c r="G15972" s="16" t="n">
        <v>1913.19</v>
      </c>
      <c r="I15972" s="1" t="str">
        <f aca="false">INDEX(Products!$C$2:$C$51,MATCH(C15972,Products!$A$2:$A$51,0))</f>
        <v>Books &amp; Stationery</v>
      </c>
      <c r="J15972" s="1" t="str">
        <f aca="false">INDEX(Orders!$E$2:$E$8001,MATCH(B15972,Orders!$A$2:$A$8001,0))</f>
        <v>Delivered</v>
      </c>
      <c r="K15972" s="1" t="str">
        <f aca="false">LEFT(INDEX(Orders!$C$2:$C$8001,MATCH(B15972,Orders!$A$2:$A$8001,0)),7)</f>
        <v>2024-01</v>
      </c>
    </row>
    <row r="15973" customFormat="false" ht="15" hidden="false" customHeight="true" outlineLevel="0" collapsed="false">
      <c r="A15973" s="1" t="s">
        <v>26443</v>
      </c>
      <c r="B15973" s="1" t="s">
        <v>10245</v>
      </c>
      <c r="C15973" s="1" t="s">
        <v>1980</v>
      </c>
      <c r="D15973" s="1" t="n">
        <v>1</v>
      </c>
      <c r="E15973" s="16" t="n">
        <v>2299.69</v>
      </c>
      <c r="F15973" s="17" t="n">
        <v>0.2</v>
      </c>
      <c r="G15973" s="16" t="n">
        <v>1839.75</v>
      </c>
      <c r="I15973" s="1" t="str">
        <f aca="false">INDEX(Products!$C$2:$C$51,MATCH(C15973,Products!$A$2:$A$51,0))</f>
        <v>Beauty &amp; Personal Care</v>
      </c>
      <c r="J15973" s="1" t="str">
        <f aca="false">INDEX(Orders!$E$2:$E$8001,MATCH(B15973,Orders!$A$2:$A$8001,0))</f>
        <v>Delivered</v>
      </c>
      <c r="K15973" s="1" t="str">
        <f aca="false">LEFT(INDEX(Orders!$C$2:$C$8001,MATCH(B15973,Orders!$A$2:$A$8001,0)),7)</f>
        <v>2024-01</v>
      </c>
    </row>
    <row r="15974" customFormat="false" ht="15" hidden="false" customHeight="true" outlineLevel="0" collapsed="false">
      <c r="A15974" s="1" t="s">
        <v>26444</v>
      </c>
      <c r="B15974" s="1" t="s">
        <v>10246</v>
      </c>
      <c r="C15974" s="1" t="s">
        <v>1918</v>
      </c>
      <c r="D15974" s="1" t="n">
        <v>1</v>
      </c>
      <c r="E15974" s="16" t="n">
        <v>2978.99</v>
      </c>
      <c r="F15974" s="17" t="n">
        <v>0.1</v>
      </c>
      <c r="G15974" s="16" t="n">
        <v>2681.09</v>
      </c>
      <c r="I15974" s="1" t="str">
        <f aca="false">INDEX(Products!$C$2:$C$51,MATCH(C15974,Products!$A$2:$A$51,0))</f>
        <v>Electronics</v>
      </c>
      <c r="J15974" s="1" t="str">
        <f aca="false">INDEX(Orders!$E$2:$E$8001,MATCH(B15974,Orders!$A$2:$A$8001,0))</f>
        <v>Delivered</v>
      </c>
      <c r="K15974" s="1" t="str">
        <f aca="false">LEFT(INDEX(Orders!$C$2:$C$8001,MATCH(B15974,Orders!$A$2:$A$8001,0)),7)</f>
        <v>2025-07</v>
      </c>
    </row>
    <row r="15975" customFormat="false" ht="15" hidden="false" customHeight="true" outlineLevel="0" collapsed="false">
      <c r="A15975" s="1" t="s">
        <v>26445</v>
      </c>
      <c r="B15975" s="1" t="s">
        <v>10246</v>
      </c>
      <c r="C15975" s="1" t="s">
        <v>1976</v>
      </c>
      <c r="D15975" s="1" t="n">
        <v>1</v>
      </c>
      <c r="E15975" s="16" t="n">
        <v>1603.35</v>
      </c>
      <c r="F15975" s="17" t="n">
        <v>0.1</v>
      </c>
      <c r="G15975" s="16" t="n">
        <v>1443.02</v>
      </c>
      <c r="I15975" s="1" t="str">
        <f aca="false">INDEX(Products!$C$2:$C$51,MATCH(C15975,Products!$A$2:$A$51,0))</f>
        <v>Beauty &amp; Personal Care</v>
      </c>
      <c r="J15975" s="1" t="str">
        <f aca="false">INDEX(Orders!$E$2:$E$8001,MATCH(B15975,Orders!$A$2:$A$8001,0))</f>
        <v>Delivered</v>
      </c>
      <c r="K15975" s="1" t="str">
        <f aca="false">LEFT(INDEX(Orders!$C$2:$C$8001,MATCH(B15975,Orders!$A$2:$A$8001,0)),7)</f>
        <v>2025-07</v>
      </c>
    </row>
    <row r="15976" customFormat="false" ht="15" hidden="false" customHeight="true" outlineLevel="0" collapsed="false">
      <c r="A15976" s="1" t="s">
        <v>26446</v>
      </c>
      <c r="B15976" s="1" t="s">
        <v>10247</v>
      </c>
      <c r="C15976" s="1" t="s">
        <v>1930</v>
      </c>
      <c r="D15976" s="1" t="n">
        <v>1</v>
      </c>
      <c r="E15976" s="16" t="n">
        <v>2398.35</v>
      </c>
      <c r="F15976" s="17" t="n">
        <v>0.1</v>
      </c>
      <c r="G15976" s="16" t="n">
        <v>2158.52</v>
      </c>
      <c r="I15976" s="1" t="str">
        <f aca="false">INDEX(Products!$C$2:$C$51,MATCH(C15976,Products!$A$2:$A$51,0))</f>
        <v>Electronics</v>
      </c>
      <c r="J15976" s="1" t="str">
        <f aca="false">INDEX(Orders!$E$2:$E$8001,MATCH(B15976,Orders!$A$2:$A$8001,0))</f>
        <v>Delivered</v>
      </c>
      <c r="K15976" s="1" t="str">
        <f aca="false">LEFT(INDEX(Orders!$C$2:$C$8001,MATCH(B15976,Orders!$A$2:$A$8001,0)),7)</f>
        <v>2025-07</v>
      </c>
    </row>
    <row r="15977" customFormat="false" ht="15" hidden="false" customHeight="true" outlineLevel="0" collapsed="false">
      <c r="A15977" s="1" t="s">
        <v>26447</v>
      </c>
      <c r="B15977" s="1" t="s">
        <v>10247</v>
      </c>
      <c r="C15977" s="1" t="s">
        <v>2006</v>
      </c>
      <c r="D15977" s="1" t="n">
        <v>1</v>
      </c>
      <c r="E15977" s="16" t="n">
        <v>482.17</v>
      </c>
      <c r="F15977" s="17" t="n">
        <v>0.1</v>
      </c>
      <c r="G15977" s="16" t="n">
        <v>433.95</v>
      </c>
      <c r="I15977" s="1" t="str">
        <f aca="false">INDEX(Products!$C$2:$C$51,MATCH(C15977,Products!$A$2:$A$51,0))</f>
        <v>Books &amp; Stationery</v>
      </c>
      <c r="J15977" s="1" t="str">
        <f aca="false">INDEX(Orders!$E$2:$E$8001,MATCH(B15977,Orders!$A$2:$A$8001,0))</f>
        <v>Delivered</v>
      </c>
      <c r="K15977" s="1" t="str">
        <f aca="false">LEFT(INDEX(Orders!$C$2:$C$8001,MATCH(B15977,Orders!$A$2:$A$8001,0)),7)</f>
        <v>2025-07</v>
      </c>
    </row>
    <row r="15978" customFormat="false" ht="15" hidden="false" customHeight="true" outlineLevel="0" collapsed="false">
      <c r="A15978" s="1" t="s">
        <v>26448</v>
      </c>
      <c r="B15978" s="1" t="s">
        <v>10248</v>
      </c>
      <c r="C15978" s="1" t="s">
        <v>1940</v>
      </c>
      <c r="D15978" s="1" t="n">
        <v>1</v>
      </c>
      <c r="E15978" s="16" t="n">
        <v>2374.52</v>
      </c>
      <c r="F15978" s="17" t="n">
        <v>0.1</v>
      </c>
      <c r="G15978" s="16" t="n">
        <v>2137.07</v>
      </c>
      <c r="I15978" s="1" t="str">
        <f aca="false">INDEX(Products!$C$2:$C$51,MATCH(C15978,Products!$A$2:$A$51,0))</f>
        <v>Fashion</v>
      </c>
      <c r="J15978" s="1" t="str">
        <f aca="false">INDEX(Orders!$E$2:$E$8001,MATCH(B15978,Orders!$A$2:$A$8001,0))</f>
        <v>Delivered</v>
      </c>
      <c r="K15978" s="1" t="str">
        <f aca="false">LEFT(INDEX(Orders!$C$2:$C$8001,MATCH(B15978,Orders!$A$2:$A$8001,0)),7)</f>
        <v>2025-12</v>
      </c>
    </row>
    <row r="15979" customFormat="false" ht="15" hidden="false" customHeight="true" outlineLevel="0" collapsed="false">
      <c r="A15979" s="1" t="s">
        <v>26449</v>
      </c>
      <c r="B15979" s="1" t="s">
        <v>10248</v>
      </c>
      <c r="C15979" s="1" t="s">
        <v>1979</v>
      </c>
      <c r="D15979" s="1" t="n">
        <v>3</v>
      </c>
      <c r="E15979" s="16" t="n">
        <v>623</v>
      </c>
      <c r="F15979" s="17" t="n">
        <v>0</v>
      </c>
      <c r="G15979" s="16" t="n">
        <v>1869</v>
      </c>
      <c r="I15979" s="1" t="str">
        <f aca="false">INDEX(Products!$C$2:$C$51,MATCH(C15979,Products!$A$2:$A$51,0))</f>
        <v>Beauty &amp; Personal Care</v>
      </c>
      <c r="J15979" s="1" t="str">
        <f aca="false">INDEX(Orders!$E$2:$E$8001,MATCH(B15979,Orders!$A$2:$A$8001,0))</f>
        <v>Delivered</v>
      </c>
      <c r="K15979" s="1" t="str">
        <f aca="false">LEFT(INDEX(Orders!$C$2:$C$8001,MATCH(B15979,Orders!$A$2:$A$8001,0)),7)</f>
        <v>2025-12</v>
      </c>
    </row>
    <row r="15980" customFormat="false" ht="15" hidden="false" customHeight="true" outlineLevel="0" collapsed="false">
      <c r="A15980" s="1" t="s">
        <v>26450</v>
      </c>
      <c r="B15980" s="1" t="s">
        <v>10249</v>
      </c>
      <c r="C15980" s="1" t="s">
        <v>1940</v>
      </c>
      <c r="D15980" s="1" t="n">
        <v>1</v>
      </c>
      <c r="E15980" s="16" t="n">
        <v>2374.52</v>
      </c>
      <c r="F15980" s="17" t="n">
        <v>0.05</v>
      </c>
      <c r="G15980" s="16" t="n">
        <v>2255.79</v>
      </c>
      <c r="I15980" s="1" t="str">
        <f aca="false">INDEX(Products!$C$2:$C$51,MATCH(C15980,Products!$A$2:$A$51,0))</f>
        <v>Fashion</v>
      </c>
      <c r="J15980" s="1" t="str">
        <f aca="false">INDEX(Orders!$E$2:$E$8001,MATCH(B15980,Orders!$A$2:$A$8001,0))</f>
        <v>Returned</v>
      </c>
      <c r="K15980" s="1" t="str">
        <f aca="false">LEFT(INDEX(Orders!$C$2:$C$8001,MATCH(B15980,Orders!$A$2:$A$8001,0)),7)</f>
        <v>2025-03</v>
      </c>
    </row>
    <row r="15981" customFormat="false" ht="15" hidden="false" customHeight="true" outlineLevel="0" collapsed="false">
      <c r="A15981" s="1" t="s">
        <v>26451</v>
      </c>
      <c r="B15981" s="1" t="s">
        <v>10250</v>
      </c>
      <c r="C15981" s="1" t="s">
        <v>2007</v>
      </c>
      <c r="D15981" s="1" t="n">
        <v>1</v>
      </c>
      <c r="E15981" s="16" t="n">
        <v>750.27</v>
      </c>
      <c r="F15981" s="17" t="n">
        <v>0</v>
      </c>
      <c r="G15981" s="16" t="n">
        <v>750.27</v>
      </c>
      <c r="I15981" s="1" t="str">
        <f aca="false">INDEX(Products!$C$2:$C$51,MATCH(C15981,Products!$A$2:$A$51,0))</f>
        <v>Books &amp; Stationery</v>
      </c>
      <c r="J15981" s="1" t="str">
        <f aca="false">INDEX(Orders!$E$2:$E$8001,MATCH(B15981,Orders!$A$2:$A$8001,0))</f>
        <v>Refunded</v>
      </c>
      <c r="K15981" s="1" t="str">
        <f aca="false">LEFT(INDEX(Orders!$C$2:$C$8001,MATCH(B15981,Orders!$A$2:$A$8001,0)),7)</f>
        <v>2025-01</v>
      </c>
    </row>
    <row r="15982" customFormat="false" ht="15" hidden="false" customHeight="true" outlineLevel="0" collapsed="false">
      <c r="A15982" s="1" t="s">
        <v>26452</v>
      </c>
      <c r="B15982" s="1" t="s">
        <v>10251</v>
      </c>
      <c r="C15982" s="1" t="s">
        <v>2006</v>
      </c>
      <c r="D15982" s="1" t="n">
        <v>2</v>
      </c>
      <c r="E15982" s="16" t="n">
        <v>482.17</v>
      </c>
      <c r="F15982" s="17" t="n">
        <v>0</v>
      </c>
      <c r="G15982" s="16" t="n">
        <v>964.34</v>
      </c>
      <c r="I15982" s="1" t="str">
        <f aca="false">INDEX(Products!$C$2:$C$51,MATCH(C15982,Products!$A$2:$A$51,0))</f>
        <v>Books &amp; Stationery</v>
      </c>
      <c r="J15982" s="1" t="str">
        <f aca="false">INDEX(Orders!$E$2:$E$8001,MATCH(B15982,Orders!$A$2:$A$8001,0))</f>
        <v>Delivered</v>
      </c>
      <c r="K15982" s="1" t="str">
        <f aca="false">LEFT(INDEX(Orders!$C$2:$C$8001,MATCH(B15982,Orders!$A$2:$A$8001,0)),7)</f>
        <v>2024-08</v>
      </c>
    </row>
    <row r="15983" customFormat="false" ht="15" hidden="false" customHeight="true" outlineLevel="0" collapsed="false">
      <c r="A15983" s="1" t="s">
        <v>26453</v>
      </c>
      <c r="B15983" s="1" t="s">
        <v>10251</v>
      </c>
      <c r="C15983" s="1" t="s">
        <v>1997</v>
      </c>
      <c r="D15983" s="1" t="n">
        <v>3</v>
      </c>
      <c r="E15983" s="16" t="n">
        <v>311.15</v>
      </c>
      <c r="F15983" s="17" t="n">
        <v>0</v>
      </c>
      <c r="G15983" s="16" t="n">
        <v>933.45</v>
      </c>
      <c r="I15983" s="1" t="str">
        <f aca="false">INDEX(Products!$C$2:$C$51,MATCH(C15983,Products!$A$2:$A$51,0))</f>
        <v>Sports &amp; Fitness</v>
      </c>
      <c r="J15983" s="1" t="str">
        <f aca="false">INDEX(Orders!$E$2:$E$8001,MATCH(B15983,Orders!$A$2:$A$8001,0))</f>
        <v>Delivered</v>
      </c>
      <c r="K15983" s="1" t="str">
        <f aca="false">LEFT(INDEX(Orders!$C$2:$C$8001,MATCH(B15983,Orders!$A$2:$A$8001,0)),7)</f>
        <v>2024-08</v>
      </c>
    </row>
    <row r="15984" customFormat="false" ht="15" hidden="false" customHeight="true" outlineLevel="0" collapsed="false">
      <c r="A15984" s="1" t="s">
        <v>26454</v>
      </c>
      <c r="B15984" s="1" t="s">
        <v>10251</v>
      </c>
      <c r="C15984" s="1" t="s">
        <v>1969</v>
      </c>
      <c r="D15984" s="1" t="n">
        <v>1</v>
      </c>
      <c r="E15984" s="16" t="n">
        <v>9171.98</v>
      </c>
      <c r="F15984" s="17" t="n">
        <v>0</v>
      </c>
      <c r="G15984" s="16" t="n">
        <v>9171.98</v>
      </c>
      <c r="I15984" s="1" t="str">
        <f aca="false">INDEX(Products!$C$2:$C$51,MATCH(C15984,Products!$A$2:$A$51,0))</f>
        <v>Home &amp; Kitchen</v>
      </c>
      <c r="J15984" s="1" t="str">
        <f aca="false">INDEX(Orders!$E$2:$E$8001,MATCH(B15984,Orders!$A$2:$A$8001,0))</f>
        <v>Delivered</v>
      </c>
      <c r="K15984" s="1" t="str">
        <f aca="false">LEFT(INDEX(Orders!$C$2:$C$8001,MATCH(B15984,Orders!$A$2:$A$8001,0)),7)</f>
        <v>2024-08</v>
      </c>
    </row>
    <row r="15985" customFormat="false" ht="15" hidden="false" customHeight="true" outlineLevel="0" collapsed="false">
      <c r="A15985" s="1" t="s">
        <v>26455</v>
      </c>
      <c r="B15985" s="1" t="s">
        <v>10252</v>
      </c>
      <c r="C15985" s="1" t="s">
        <v>1940</v>
      </c>
      <c r="D15985" s="1" t="n">
        <v>1</v>
      </c>
      <c r="E15985" s="16" t="n">
        <v>2374.52</v>
      </c>
      <c r="F15985" s="17" t="n">
        <v>0</v>
      </c>
      <c r="G15985" s="16" t="n">
        <v>2374.52</v>
      </c>
      <c r="I15985" s="1" t="str">
        <f aca="false">INDEX(Products!$C$2:$C$51,MATCH(C15985,Products!$A$2:$A$51,0))</f>
        <v>Fashion</v>
      </c>
      <c r="J15985" s="1" t="str">
        <f aca="false">INDEX(Orders!$E$2:$E$8001,MATCH(B15985,Orders!$A$2:$A$8001,0))</f>
        <v>Cancelled</v>
      </c>
      <c r="K15985" s="1" t="str">
        <f aca="false">LEFT(INDEX(Orders!$C$2:$C$8001,MATCH(B15985,Orders!$A$2:$A$8001,0)),7)</f>
        <v>2025-10</v>
      </c>
    </row>
    <row r="15986" customFormat="false" ht="15" hidden="false" customHeight="true" outlineLevel="0" collapsed="false">
      <c r="A15986" s="1" t="s">
        <v>26456</v>
      </c>
      <c r="B15986" s="1" t="s">
        <v>10253</v>
      </c>
      <c r="C15986" s="1" t="s">
        <v>1975</v>
      </c>
      <c r="D15986" s="1" t="n">
        <v>1</v>
      </c>
      <c r="E15986" s="16" t="n">
        <v>862.99</v>
      </c>
      <c r="F15986" s="17" t="n">
        <v>0</v>
      </c>
      <c r="G15986" s="16" t="n">
        <v>862.99</v>
      </c>
      <c r="I15986" s="1" t="str">
        <f aca="false">INDEX(Products!$C$2:$C$51,MATCH(C15986,Products!$A$2:$A$51,0))</f>
        <v>Beauty &amp; Personal Care</v>
      </c>
      <c r="J15986" s="1" t="str">
        <f aca="false">INDEX(Orders!$E$2:$E$8001,MATCH(B15986,Orders!$A$2:$A$8001,0))</f>
        <v>Delivered</v>
      </c>
      <c r="K15986" s="1" t="str">
        <f aca="false">LEFT(INDEX(Orders!$C$2:$C$8001,MATCH(B15986,Orders!$A$2:$A$8001,0)),7)</f>
        <v>2025-05</v>
      </c>
    </row>
    <row r="15987" customFormat="false" ht="15" hidden="false" customHeight="true" outlineLevel="0" collapsed="false">
      <c r="A15987" s="1" t="s">
        <v>26457</v>
      </c>
      <c r="B15987" s="1" t="s">
        <v>10253</v>
      </c>
      <c r="C15987" s="1" t="s">
        <v>1930</v>
      </c>
      <c r="D15987" s="1" t="n">
        <v>1</v>
      </c>
      <c r="E15987" s="16" t="n">
        <v>2398.35</v>
      </c>
      <c r="F15987" s="17" t="n">
        <v>0.15</v>
      </c>
      <c r="G15987" s="16" t="n">
        <v>2038.6</v>
      </c>
      <c r="I15987" s="1" t="str">
        <f aca="false">INDEX(Products!$C$2:$C$51,MATCH(C15987,Products!$A$2:$A$51,0))</f>
        <v>Electronics</v>
      </c>
      <c r="J15987" s="1" t="str">
        <f aca="false">INDEX(Orders!$E$2:$E$8001,MATCH(B15987,Orders!$A$2:$A$8001,0))</f>
        <v>Delivered</v>
      </c>
      <c r="K15987" s="1" t="str">
        <f aca="false">LEFT(INDEX(Orders!$C$2:$C$8001,MATCH(B15987,Orders!$A$2:$A$8001,0)),7)</f>
        <v>2025-05</v>
      </c>
    </row>
    <row r="15988" customFormat="false" ht="15" hidden="false" customHeight="true" outlineLevel="0" collapsed="false">
      <c r="A15988" s="1" t="s">
        <v>26458</v>
      </c>
      <c r="B15988" s="1" t="s">
        <v>10253</v>
      </c>
      <c r="C15988" s="1" t="s">
        <v>1976</v>
      </c>
      <c r="D15988" s="1" t="n">
        <v>1</v>
      </c>
      <c r="E15988" s="16" t="n">
        <v>1603.35</v>
      </c>
      <c r="F15988" s="17" t="n">
        <v>0.1</v>
      </c>
      <c r="G15988" s="16" t="n">
        <v>1443.02</v>
      </c>
      <c r="I15988" s="1" t="str">
        <f aca="false">INDEX(Products!$C$2:$C$51,MATCH(C15988,Products!$A$2:$A$51,0))</f>
        <v>Beauty &amp; Personal Care</v>
      </c>
      <c r="J15988" s="1" t="str">
        <f aca="false">INDEX(Orders!$E$2:$E$8001,MATCH(B15988,Orders!$A$2:$A$8001,0))</f>
        <v>Delivered</v>
      </c>
      <c r="K15988" s="1" t="str">
        <f aca="false">LEFT(INDEX(Orders!$C$2:$C$8001,MATCH(B15988,Orders!$A$2:$A$8001,0)),7)</f>
        <v>2025-05</v>
      </c>
    </row>
    <row r="15989" customFormat="false" ht="15" hidden="false" customHeight="true" outlineLevel="0" collapsed="false">
      <c r="A15989" s="1" t="s">
        <v>26459</v>
      </c>
      <c r="B15989" s="1" t="s">
        <v>10253</v>
      </c>
      <c r="C15989" s="1" t="s">
        <v>2000</v>
      </c>
      <c r="D15989" s="1" t="n">
        <v>2</v>
      </c>
      <c r="E15989" s="16" t="n">
        <v>425.08</v>
      </c>
      <c r="F15989" s="17" t="n">
        <v>0</v>
      </c>
      <c r="G15989" s="16" t="n">
        <v>850.16</v>
      </c>
      <c r="I15989" s="1" t="str">
        <f aca="false">INDEX(Products!$C$2:$C$51,MATCH(C15989,Products!$A$2:$A$51,0))</f>
        <v>Books &amp; Stationery</v>
      </c>
      <c r="J15989" s="1" t="str">
        <f aca="false">INDEX(Orders!$E$2:$E$8001,MATCH(B15989,Orders!$A$2:$A$8001,0))</f>
        <v>Delivered</v>
      </c>
      <c r="K15989" s="1" t="str">
        <f aca="false">LEFT(INDEX(Orders!$C$2:$C$8001,MATCH(B15989,Orders!$A$2:$A$8001,0)),7)</f>
        <v>2025-05</v>
      </c>
    </row>
    <row r="15990" customFormat="false" ht="15" hidden="false" customHeight="true" outlineLevel="0" collapsed="false">
      <c r="A15990" s="1" t="s">
        <v>26460</v>
      </c>
      <c r="B15990" s="1" t="s">
        <v>10253</v>
      </c>
      <c r="C15990" s="1" t="s">
        <v>1941</v>
      </c>
      <c r="D15990" s="1" t="n">
        <v>1</v>
      </c>
      <c r="E15990" s="16" t="n">
        <v>2757.65</v>
      </c>
      <c r="F15990" s="17" t="n">
        <v>0.05</v>
      </c>
      <c r="G15990" s="16" t="n">
        <v>2619.77</v>
      </c>
      <c r="I15990" s="1" t="str">
        <f aca="false">INDEX(Products!$C$2:$C$51,MATCH(C15990,Products!$A$2:$A$51,0))</f>
        <v>Fashion</v>
      </c>
      <c r="J15990" s="1" t="str">
        <f aca="false">INDEX(Orders!$E$2:$E$8001,MATCH(B15990,Orders!$A$2:$A$8001,0))</f>
        <v>Delivered</v>
      </c>
      <c r="K15990" s="1" t="str">
        <f aca="false">LEFT(INDEX(Orders!$C$2:$C$8001,MATCH(B15990,Orders!$A$2:$A$8001,0)),7)</f>
        <v>2025-05</v>
      </c>
    </row>
    <row r="15991" customFormat="false" ht="15" hidden="false" customHeight="true" outlineLevel="0" collapsed="false">
      <c r="A15991" s="1" t="s">
        <v>26461</v>
      </c>
      <c r="B15991" s="1" t="s">
        <v>10254</v>
      </c>
      <c r="C15991" s="1" t="s">
        <v>1951</v>
      </c>
      <c r="D15991" s="1" t="n">
        <v>1</v>
      </c>
      <c r="E15991" s="16" t="n">
        <v>957.5</v>
      </c>
      <c r="F15991" s="17" t="n">
        <v>0.05</v>
      </c>
      <c r="G15991" s="16" t="n">
        <v>909.62</v>
      </c>
      <c r="I15991" s="1" t="str">
        <f aca="false">INDEX(Products!$C$2:$C$51,MATCH(C15991,Products!$A$2:$A$51,0))</f>
        <v>Fashion</v>
      </c>
      <c r="J15991" s="1" t="str">
        <f aca="false">INDEX(Orders!$E$2:$E$8001,MATCH(B15991,Orders!$A$2:$A$8001,0))</f>
        <v>Returned</v>
      </c>
      <c r="K15991" s="1" t="str">
        <f aca="false">LEFT(INDEX(Orders!$C$2:$C$8001,MATCH(B15991,Orders!$A$2:$A$8001,0)),7)</f>
        <v>2024-04</v>
      </c>
    </row>
    <row r="15992" customFormat="false" ht="15" hidden="false" customHeight="true" outlineLevel="0" collapsed="false">
      <c r="A15992" s="1" t="s">
        <v>26462</v>
      </c>
      <c r="B15992" s="1" t="s">
        <v>10254</v>
      </c>
      <c r="C15992" s="1" t="s">
        <v>1990</v>
      </c>
      <c r="D15992" s="1" t="n">
        <v>1</v>
      </c>
      <c r="E15992" s="16" t="n">
        <v>5311.32</v>
      </c>
      <c r="F15992" s="17" t="n">
        <v>0.05</v>
      </c>
      <c r="G15992" s="16" t="n">
        <v>5045.75</v>
      </c>
      <c r="I15992" s="1" t="str">
        <f aca="false">INDEX(Products!$C$2:$C$51,MATCH(C15992,Products!$A$2:$A$51,0))</f>
        <v>Sports &amp; Fitness</v>
      </c>
      <c r="J15992" s="1" t="str">
        <f aca="false">INDEX(Orders!$E$2:$E$8001,MATCH(B15992,Orders!$A$2:$A$8001,0))</f>
        <v>Returned</v>
      </c>
      <c r="K15992" s="1" t="str">
        <f aca="false">LEFT(INDEX(Orders!$C$2:$C$8001,MATCH(B15992,Orders!$A$2:$A$8001,0)),7)</f>
        <v>2024-04</v>
      </c>
    </row>
    <row r="15993" customFormat="false" ht="15" hidden="false" customHeight="true" outlineLevel="0" collapsed="false">
      <c r="A15993" s="1" t="s">
        <v>26463</v>
      </c>
      <c r="B15993" s="1" t="s">
        <v>10255</v>
      </c>
      <c r="C15993" s="1" t="s">
        <v>1975</v>
      </c>
      <c r="D15993" s="1" t="n">
        <v>1</v>
      </c>
      <c r="E15993" s="16" t="n">
        <v>862.99</v>
      </c>
      <c r="F15993" s="17" t="n">
        <v>0.1</v>
      </c>
      <c r="G15993" s="16" t="n">
        <v>776.69</v>
      </c>
      <c r="I15993" s="1" t="str">
        <f aca="false">INDEX(Products!$C$2:$C$51,MATCH(C15993,Products!$A$2:$A$51,0))</f>
        <v>Beauty &amp; Personal Care</v>
      </c>
      <c r="J15993" s="1" t="str">
        <f aca="false">INDEX(Orders!$E$2:$E$8001,MATCH(B15993,Orders!$A$2:$A$8001,0))</f>
        <v>Delivered</v>
      </c>
      <c r="K15993" s="1" t="str">
        <f aca="false">LEFT(INDEX(Orders!$C$2:$C$8001,MATCH(B15993,Orders!$A$2:$A$8001,0)),7)</f>
        <v>2024-05</v>
      </c>
    </row>
    <row r="15994" customFormat="false" ht="15" hidden="false" customHeight="true" outlineLevel="0" collapsed="false">
      <c r="A15994" s="1" t="s">
        <v>26464</v>
      </c>
      <c r="B15994" s="1" t="s">
        <v>10256</v>
      </c>
      <c r="C15994" s="1" t="s">
        <v>1937</v>
      </c>
      <c r="D15994" s="1" t="n">
        <v>1</v>
      </c>
      <c r="E15994" s="16" t="n">
        <v>1364.75</v>
      </c>
      <c r="F15994" s="17" t="n">
        <v>0.1</v>
      </c>
      <c r="G15994" s="16" t="n">
        <v>1228.28</v>
      </c>
      <c r="I15994" s="1" t="str">
        <f aca="false">INDEX(Products!$C$2:$C$51,MATCH(C15994,Products!$A$2:$A$51,0))</f>
        <v>Fashion</v>
      </c>
      <c r="J15994" s="1" t="str">
        <f aca="false">INDEX(Orders!$E$2:$E$8001,MATCH(B15994,Orders!$A$2:$A$8001,0))</f>
        <v>Delivered</v>
      </c>
      <c r="K15994" s="1" t="str">
        <f aca="false">LEFT(INDEX(Orders!$C$2:$C$8001,MATCH(B15994,Orders!$A$2:$A$8001,0)),7)</f>
        <v>2024-04</v>
      </c>
    </row>
    <row r="15995" customFormat="false" ht="15" hidden="false" customHeight="true" outlineLevel="0" collapsed="false">
      <c r="A15995" s="1" t="s">
        <v>26465</v>
      </c>
      <c r="B15995" s="1" t="s">
        <v>10257</v>
      </c>
      <c r="C15995" s="1" t="s">
        <v>1953</v>
      </c>
      <c r="D15995" s="1" t="n">
        <v>2</v>
      </c>
      <c r="E15995" s="16" t="n">
        <v>4914.12</v>
      </c>
      <c r="F15995" s="17" t="n">
        <v>0.15</v>
      </c>
      <c r="G15995" s="16" t="n">
        <v>8354</v>
      </c>
      <c r="I15995" s="1" t="str">
        <f aca="false">INDEX(Products!$C$2:$C$51,MATCH(C15995,Products!$A$2:$A$51,0))</f>
        <v>Fashion</v>
      </c>
      <c r="J15995" s="1" t="str">
        <f aca="false">INDEX(Orders!$E$2:$E$8001,MATCH(B15995,Orders!$A$2:$A$8001,0))</f>
        <v>Delivered</v>
      </c>
      <c r="K15995" s="1" t="str">
        <f aca="false">LEFT(INDEX(Orders!$C$2:$C$8001,MATCH(B15995,Orders!$A$2:$A$8001,0)),7)</f>
        <v>2025-07</v>
      </c>
    </row>
    <row r="15996" customFormat="false" ht="15" hidden="false" customHeight="true" outlineLevel="0" collapsed="false">
      <c r="A15996" s="1" t="s">
        <v>26466</v>
      </c>
      <c r="B15996" s="1" t="s">
        <v>10257</v>
      </c>
      <c r="C15996" s="1" t="s">
        <v>2006</v>
      </c>
      <c r="D15996" s="1" t="n">
        <v>1</v>
      </c>
      <c r="E15996" s="16" t="n">
        <v>482.17</v>
      </c>
      <c r="F15996" s="17" t="n">
        <v>0</v>
      </c>
      <c r="G15996" s="16" t="n">
        <v>482.17</v>
      </c>
      <c r="I15996" s="1" t="str">
        <f aca="false">INDEX(Products!$C$2:$C$51,MATCH(C15996,Products!$A$2:$A$51,0))</f>
        <v>Books &amp; Stationery</v>
      </c>
      <c r="J15996" s="1" t="str">
        <f aca="false">INDEX(Orders!$E$2:$E$8001,MATCH(B15996,Orders!$A$2:$A$8001,0))</f>
        <v>Delivered</v>
      </c>
      <c r="K15996" s="1" t="str">
        <f aca="false">LEFT(INDEX(Orders!$C$2:$C$8001,MATCH(B15996,Orders!$A$2:$A$8001,0)),7)</f>
        <v>2025-07</v>
      </c>
    </row>
    <row r="15997" customFormat="false" ht="15" hidden="false" customHeight="true" outlineLevel="0" collapsed="false">
      <c r="A15997" s="1" t="s">
        <v>26467</v>
      </c>
      <c r="B15997" s="1" t="s">
        <v>10258</v>
      </c>
      <c r="C15997" s="1" t="s">
        <v>1951</v>
      </c>
      <c r="D15997" s="1" t="n">
        <v>3</v>
      </c>
      <c r="E15997" s="16" t="n">
        <v>957.5</v>
      </c>
      <c r="F15997" s="17" t="n">
        <v>0.05</v>
      </c>
      <c r="G15997" s="16" t="n">
        <v>2728.88</v>
      </c>
      <c r="I15997" s="1" t="str">
        <f aca="false">INDEX(Products!$C$2:$C$51,MATCH(C15997,Products!$A$2:$A$51,0))</f>
        <v>Fashion</v>
      </c>
      <c r="J15997" s="1" t="str">
        <f aca="false">INDEX(Orders!$E$2:$E$8001,MATCH(B15997,Orders!$A$2:$A$8001,0))</f>
        <v>Delivered</v>
      </c>
      <c r="K15997" s="1" t="str">
        <f aca="false">LEFT(INDEX(Orders!$C$2:$C$8001,MATCH(B15997,Orders!$A$2:$A$8001,0)),7)</f>
        <v>2025-09</v>
      </c>
    </row>
    <row r="15998" customFormat="false" ht="15" hidden="false" customHeight="true" outlineLevel="0" collapsed="false">
      <c r="A15998" s="1" t="s">
        <v>26468</v>
      </c>
      <c r="B15998" s="1" t="s">
        <v>10258</v>
      </c>
      <c r="C15998" s="1" t="s">
        <v>2006</v>
      </c>
      <c r="D15998" s="1" t="n">
        <v>1</v>
      </c>
      <c r="E15998" s="16" t="n">
        <v>482.17</v>
      </c>
      <c r="F15998" s="17" t="n">
        <v>0</v>
      </c>
      <c r="G15998" s="16" t="n">
        <v>482.17</v>
      </c>
      <c r="I15998" s="1" t="str">
        <f aca="false">INDEX(Products!$C$2:$C$51,MATCH(C15998,Products!$A$2:$A$51,0))</f>
        <v>Books &amp; Stationery</v>
      </c>
      <c r="J15998" s="1" t="str">
        <f aca="false">INDEX(Orders!$E$2:$E$8001,MATCH(B15998,Orders!$A$2:$A$8001,0))</f>
        <v>Delivered</v>
      </c>
      <c r="K15998" s="1" t="str">
        <f aca="false">LEFT(INDEX(Orders!$C$2:$C$8001,MATCH(B15998,Orders!$A$2:$A$8001,0)),7)</f>
        <v>2025-09</v>
      </c>
    </row>
    <row r="15999" customFormat="false" ht="15" hidden="false" customHeight="true" outlineLevel="0" collapsed="false">
      <c r="A15999" s="1" t="s">
        <v>26469</v>
      </c>
      <c r="B15999" s="1" t="s">
        <v>10259</v>
      </c>
      <c r="C15999" s="1" t="s">
        <v>1959</v>
      </c>
      <c r="D15999" s="1" t="n">
        <v>2</v>
      </c>
      <c r="E15999" s="16" t="n">
        <v>2142.79</v>
      </c>
      <c r="F15999" s="17" t="n">
        <v>0.2</v>
      </c>
      <c r="G15999" s="16" t="n">
        <v>3428.46</v>
      </c>
      <c r="I15999" s="1" t="str">
        <f aca="false">INDEX(Products!$C$2:$C$51,MATCH(C15999,Products!$A$2:$A$51,0))</f>
        <v>Home &amp; Kitchen</v>
      </c>
      <c r="J15999" s="1" t="str">
        <f aca="false">INDEX(Orders!$E$2:$E$8001,MATCH(B15999,Orders!$A$2:$A$8001,0))</f>
        <v>Delivered</v>
      </c>
      <c r="K15999" s="1" t="str">
        <f aca="false">LEFT(INDEX(Orders!$C$2:$C$8001,MATCH(B15999,Orders!$A$2:$A$8001,0)),7)</f>
        <v>2025-09</v>
      </c>
    </row>
    <row r="16000" customFormat="false" ht="15" hidden="false" customHeight="true" outlineLevel="0" collapsed="false">
      <c r="A16000" s="1" t="s">
        <v>26470</v>
      </c>
      <c r="B16000" s="1" t="s">
        <v>10259</v>
      </c>
      <c r="C16000" s="1" t="s">
        <v>1940</v>
      </c>
      <c r="D16000" s="1" t="n">
        <v>2</v>
      </c>
      <c r="E16000" s="16" t="n">
        <v>2374.52</v>
      </c>
      <c r="F16000" s="17" t="n">
        <v>0</v>
      </c>
      <c r="G16000" s="16" t="n">
        <v>4749.04</v>
      </c>
      <c r="I16000" s="1" t="str">
        <f aca="false">INDEX(Products!$C$2:$C$51,MATCH(C16000,Products!$A$2:$A$51,0))</f>
        <v>Fashion</v>
      </c>
      <c r="J16000" s="1" t="str">
        <f aca="false">INDEX(Orders!$E$2:$E$8001,MATCH(B16000,Orders!$A$2:$A$8001,0))</f>
        <v>Delivered</v>
      </c>
      <c r="K16000" s="1" t="str">
        <f aca="false">LEFT(INDEX(Orders!$C$2:$C$8001,MATCH(B16000,Orders!$A$2:$A$8001,0)),7)</f>
        <v>2025-09</v>
      </c>
    </row>
    <row r="16001" customFormat="false" ht="15" hidden="false" customHeight="true" outlineLevel="0" collapsed="false">
      <c r="A16001" s="1" t="s">
        <v>26471</v>
      </c>
      <c r="B16001" s="1" t="s">
        <v>10260</v>
      </c>
      <c r="C16001" s="1" t="s">
        <v>1940</v>
      </c>
      <c r="D16001" s="1" t="n">
        <v>2</v>
      </c>
      <c r="E16001" s="16" t="n">
        <v>2374.52</v>
      </c>
      <c r="F16001" s="17" t="n">
        <v>0</v>
      </c>
      <c r="G16001" s="16" t="n">
        <v>4749.04</v>
      </c>
      <c r="I16001" s="1" t="str">
        <f aca="false">INDEX(Products!$C$2:$C$51,MATCH(C16001,Products!$A$2:$A$51,0))</f>
        <v>Fashion</v>
      </c>
      <c r="J16001" s="1" t="str">
        <f aca="false">INDEX(Orders!$E$2:$E$8001,MATCH(B16001,Orders!$A$2:$A$8001,0))</f>
        <v>Returned</v>
      </c>
      <c r="K16001" s="1" t="str">
        <f aca="false">LEFT(INDEX(Orders!$C$2:$C$8001,MATCH(B16001,Orders!$A$2:$A$8001,0)),7)</f>
        <v>2024-12</v>
      </c>
    </row>
    <row r="16002" customFormat="false" ht="15" hidden="false" customHeight="true" outlineLevel="0" collapsed="false">
      <c r="A16002" s="1" t="s">
        <v>26472</v>
      </c>
      <c r="B16002" s="1" t="s">
        <v>10260</v>
      </c>
      <c r="C16002" s="1" t="s">
        <v>1937</v>
      </c>
      <c r="D16002" s="1" t="n">
        <v>3</v>
      </c>
      <c r="E16002" s="16" t="n">
        <v>1364.75</v>
      </c>
      <c r="F16002" s="17" t="n">
        <v>0.2</v>
      </c>
      <c r="G16002" s="16" t="n">
        <v>3275.4</v>
      </c>
      <c r="I16002" s="1" t="str">
        <f aca="false">INDEX(Products!$C$2:$C$51,MATCH(C16002,Products!$A$2:$A$51,0))</f>
        <v>Fashion</v>
      </c>
      <c r="J16002" s="1" t="str">
        <f aca="false">INDEX(Orders!$E$2:$E$8001,MATCH(B16002,Orders!$A$2:$A$8001,0))</f>
        <v>Returned</v>
      </c>
      <c r="K16002" s="1" t="str">
        <f aca="false">LEFT(INDEX(Orders!$C$2:$C$8001,MATCH(B16002,Orders!$A$2:$A$8001,0)),7)</f>
        <v>2024-12</v>
      </c>
    </row>
    <row r="16003" customFormat="false" ht="15" hidden="false" customHeight="true" outlineLevel="0" collapsed="false">
      <c r="A16003" s="1" t="s">
        <v>26473</v>
      </c>
      <c r="B16003" s="1" t="s">
        <v>10260</v>
      </c>
      <c r="C16003" s="1" t="s">
        <v>2006</v>
      </c>
      <c r="D16003" s="1" t="n">
        <v>1</v>
      </c>
      <c r="E16003" s="16" t="n">
        <v>482.17</v>
      </c>
      <c r="F16003" s="17" t="n">
        <v>0.05</v>
      </c>
      <c r="G16003" s="16" t="n">
        <v>458.06</v>
      </c>
      <c r="I16003" s="1" t="str">
        <f aca="false">INDEX(Products!$C$2:$C$51,MATCH(C16003,Products!$A$2:$A$51,0))</f>
        <v>Books &amp; Stationery</v>
      </c>
      <c r="J16003" s="1" t="str">
        <f aca="false">INDEX(Orders!$E$2:$E$8001,MATCH(B16003,Orders!$A$2:$A$8001,0))</f>
        <v>Returned</v>
      </c>
      <c r="K16003" s="1" t="str">
        <f aca="false">LEFT(INDEX(Orders!$C$2:$C$8001,MATCH(B16003,Orders!$A$2:$A$8001,0)),7)</f>
        <v>2024-12</v>
      </c>
    </row>
    <row r="16004" customFormat="false" ht="15" hidden="false" customHeight="true" outlineLevel="0" collapsed="false">
      <c r="A16004" s="1" t="s">
        <v>26474</v>
      </c>
      <c r="B16004" s="1" t="s">
        <v>10261</v>
      </c>
      <c r="C16004" s="1" t="s">
        <v>1997</v>
      </c>
      <c r="D16004" s="1" t="n">
        <v>1</v>
      </c>
      <c r="E16004" s="16" t="n">
        <v>311.15</v>
      </c>
      <c r="F16004" s="17" t="n">
        <v>0.1</v>
      </c>
      <c r="G16004" s="16" t="n">
        <v>280.03</v>
      </c>
      <c r="I16004" s="1" t="str">
        <f aca="false">INDEX(Products!$C$2:$C$51,MATCH(C16004,Products!$A$2:$A$51,0))</f>
        <v>Sports &amp; Fitness</v>
      </c>
      <c r="J16004" s="1" t="str">
        <f aca="false">INDEX(Orders!$E$2:$E$8001,MATCH(B16004,Orders!$A$2:$A$8001,0))</f>
        <v>Delivered</v>
      </c>
      <c r="K16004" s="1" t="str">
        <f aca="false">LEFT(INDEX(Orders!$C$2:$C$8001,MATCH(B16004,Orders!$A$2:$A$8001,0)),7)</f>
        <v>2025-02</v>
      </c>
    </row>
    <row r="16005" customFormat="false" ht="15" hidden="false" customHeight="true" outlineLevel="0" collapsed="false">
      <c r="A16005" s="1" t="s">
        <v>26475</v>
      </c>
      <c r="B16005" s="1" t="s">
        <v>10261</v>
      </c>
      <c r="C16005" s="1" t="s">
        <v>1930</v>
      </c>
      <c r="D16005" s="1" t="n">
        <v>1</v>
      </c>
      <c r="E16005" s="16" t="n">
        <v>2398.35</v>
      </c>
      <c r="F16005" s="17" t="n">
        <v>0</v>
      </c>
      <c r="G16005" s="16" t="n">
        <v>2398.35</v>
      </c>
      <c r="I16005" s="1" t="str">
        <f aca="false">INDEX(Products!$C$2:$C$51,MATCH(C16005,Products!$A$2:$A$51,0))</f>
        <v>Electronics</v>
      </c>
      <c r="J16005" s="1" t="str">
        <f aca="false">INDEX(Orders!$E$2:$E$8001,MATCH(B16005,Orders!$A$2:$A$8001,0))</f>
        <v>Delivered</v>
      </c>
      <c r="K16005" s="1" t="str">
        <f aca="false">LEFT(INDEX(Orders!$C$2:$C$8001,MATCH(B16005,Orders!$A$2:$A$8001,0)),7)</f>
        <v>2025-02</v>
      </c>
    </row>
    <row r="16006" customFormat="false" ht="15" hidden="false" customHeight="true" outlineLevel="0" collapsed="false">
      <c r="A16006" s="1" t="s">
        <v>26476</v>
      </c>
      <c r="B16006" s="1" t="s">
        <v>10262</v>
      </c>
      <c r="C16006" s="1" t="s">
        <v>1930</v>
      </c>
      <c r="D16006" s="1" t="n">
        <v>1</v>
      </c>
      <c r="E16006" s="16" t="n">
        <v>2398.35</v>
      </c>
      <c r="F16006" s="17" t="n">
        <v>0</v>
      </c>
      <c r="G16006" s="16" t="n">
        <v>2398.35</v>
      </c>
      <c r="I16006" s="1" t="str">
        <f aca="false">INDEX(Products!$C$2:$C$51,MATCH(C16006,Products!$A$2:$A$51,0))</f>
        <v>Electronics</v>
      </c>
      <c r="J16006" s="1" t="str">
        <f aca="false">INDEX(Orders!$E$2:$E$8001,MATCH(B16006,Orders!$A$2:$A$8001,0))</f>
        <v>Delivered</v>
      </c>
      <c r="K16006" s="1" t="str">
        <f aca="false">LEFT(INDEX(Orders!$C$2:$C$8001,MATCH(B16006,Orders!$A$2:$A$8001,0)),7)</f>
        <v>2024-11</v>
      </c>
    </row>
    <row r="16007" customFormat="false" ht="15" hidden="false" customHeight="true" outlineLevel="0" collapsed="false">
      <c r="A16007" s="1" t="s">
        <v>26477</v>
      </c>
      <c r="B16007" s="1" t="s">
        <v>10262</v>
      </c>
      <c r="C16007" s="1" t="s">
        <v>1971</v>
      </c>
      <c r="D16007" s="1" t="n">
        <v>1</v>
      </c>
      <c r="E16007" s="16" t="n">
        <v>2073.63</v>
      </c>
      <c r="F16007" s="17" t="n">
        <v>0</v>
      </c>
      <c r="G16007" s="16" t="n">
        <v>2073.63</v>
      </c>
      <c r="I16007" s="1" t="str">
        <f aca="false">INDEX(Products!$C$2:$C$51,MATCH(C16007,Products!$A$2:$A$51,0))</f>
        <v>Home &amp; Kitchen</v>
      </c>
      <c r="J16007" s="1" t="str">
        <f aca="false">INDEX(Orders!$E$2:$E$8001,MATCH(B16007,Orders!$A$2:$A$8001,0))</f>
        <v>Delivered</v>
      </c>
      <c r="K16007" s="1" t="str">
        <f aca="false">LEFT(INDEX(Orders!$C$2:$C$8001,MATCH(B16007,Orders!$A$2:$A$8001,0)),7)</f>
        <v>2024-11</v>
      </c>
    </row>
    <row r="16008" customFormat="false" ht="15" hidden="false" customHeight="true" outlineLevel="0" collapsed="false">
      <c r="A16008" s="1" t="s">
        <v>26478</v>
      </c>
      <c r="B16008" s="1" t="s">
        <v>10262</v>
      </c>
      <c r="C16008" s="1" t="s">
        <v>2007</v>
      </c>
      <c r="D16008" s="1" t="n">
        <v>1</v>
      </c>
      <c r="E16008" s="16" t="n">
        <v>750.27</v>
      </c>
      <c r="F16008" s="17" t="n">
        <v>0.05</v>
      </c>
      <c r="G16008" s="16" t="n">
        <v>712.76</v>
      </c>
      <c r="I16008" s="1" t="str">
        <f aca="false">INDEX(Products!$C$2:$C$51,MATCH(C16008,Products!$A$2:$A$51,0))</f>
        <v>Books &amp; Stationery</v>
      </c>
      <c r="J16008" s="1" t="str">
        <f aca="false">INDEX(Orders!$E$2:$E$8001,MATCH(B16008,Orders!$A$2:$A$8001,0))</f>
        <v>Delivered</v>
      </c>
      <c r="K16008" s="1" t="str">
        <f aca="false">LEFT(INDEX(Orders!$C$2:$C$8001,MATCH(B16008,Orders!$A$2:$A$8001,0)),7)</f>
        <v>2024-11</v>
      </c>
    </row>
    <row r="16009" customFormat="false" ht="15" hidden="false" customHeight="true" outlineLevel="0" collapsed="false">
      <c r="A16009" s="1" t="s">
        <v>26479</v>
      </c>
      <c r="B16009" s="1" t="s">
        <v>10262</v>
      </c>
      <c r="C16009" s="1" t="s">
        <v>1976</v>
      </c>
      <c r="D16009" s="1" t="n">
        <v>1</v>
      </c>
      <c r="E16009" s="16" t="n">
        <v>1603.35</v>
      </c>
      <c r="F16009" s="17" t="n">
        <v>0.1</v>
      </c>
      <c r="G16009" s="16" t="n">
        <v>1443.02</v>
      </c>
      <c r="I16009" s="1" t="str">
        <f aca="false">INDEX(Products!$C$2:$C$51,MATCH(C16009,Products!$A$2:$A$51,0))</f>
        <v>Beauty &amp; Personal Care</v>
      </c>
      <c r="J16009" s="1" t="str">
        <f aca="false">INDEX(Orders!$E$2:$E$8001,MATCH(B16009,Orders!$A$2:$A$8001,0))</f>
        <v>Delivered</v>
      </c>
      <c r="K16009" s="1" t="str">
        <f aca="false">LEFT(INDEX(Orders!$C$2:$C$8001,MATCH(B16009,Orders!$A$2:$A$8001,0)),7)</f>
        <v>2024-11</v>
      </c>
    </row>
    <row r="16010" customFormat="false" ht="15" hidden="false" customHeight="true" outlineLevel="0" collapsed="false">
      <c r="A16010" s="1" t="s">
        <v>26480</v>
      </c>
      <c r="B16010" s="1" t="s">
        <v>10263</v>
      </c>
      <c r="C16010" s="1" t="s">
        <v>1975</v>
      </c>
      <c r="D16010" s="1" t="n">
        <v>1</v>
      </c>
      <c r="E16010" s="16" t="n">
        <v>862.99</v>
      </c>
      <c r="F16010" s="17" t="n">
        <v>0</v>
      </c>
      <c r="G16010" s="16" t="n">
        <v>862.99</v>
      </c>
      <c r="I16010" s="1" t="str">
        <f aca="false">INDEX(Products!$C$2:$C$51,MATCH(C16010,Products!$A$2:$A$51,0))</f>
        <v>Beauty &amp; Personal Care</v>
      </c>
      <c r="J16010" s="1" t="str">
        <f aca="false">INDEX(Orders!$E$2:$E$8001,MATCH(B16010,Orders!$A$2:$A$8001,0))</f>
        <v>Delivered</v>
      </c>
      <c r="K16010" s="1" t="str">
        <f aca="false">LEFT(INDEX(Orders!$C$2:$C$8001,MATCH(B16010,Orders!$A$2:$A$8001,0)),7)</f>
        <v>2025-12</v>
      </c>
    </row>
    <row r="16011" customFormat="false" ht="15" hidden="false" customHeight="true" outlineLevel="0" collapsed="false">
      <c r="A16011" s="1" t="s">
        <v>26481</v>
      </c>
      <c r="B16011" s="1" t="s">
        <v>10263</v>
      </c>
      <c r="C16011" s="1" t="s">
        <v>2007</v>
      </c>
      <c r="D16011" s="1" t="n">
        <v>2</v>
      </c>
      <c r="E16011" s="16" t="n">
        <v>750.27</v>
      </c>
      <c r="F16011" s="17" t="n">
        <v>0.2</v>
      </c>
      <c r="G16011" s="16" t="n">
        <v>1200.43</v>
      </c>
      <c r="I16011" s="1" t="str">
        <f aca="false">INDEX(Products!$C$2:$C$51,MATCH(C16011,Products!$A$2:$A$51,0))</f>
        <v>Books &amp; Stationery</v>
      </c>
      <c r="J16011" s="1" t="str">
        <f aca="false">INDEX(Orders!$E$2:$E$8001,MATCH(B16011,Orders!$A$2:$A$8001,0))</f>
        <v>Delivered</v>
      </c>
      <c r="K16011" s="1" t="str">
        <f aca="false">LEFT(INDEX(Orders!$C$2:$C$8001,MATCH(B16011,Orders!$A$2:$A$8001,0)),7)</f>
        <v>2025-12</v>
      </c>
    </row>
    <row r="16012" customFormat="false" ht="15" hidden="false" customHeight="true" outlineLevel="0" collapsed="false">
      <c r="A16012" s="1" t="s">
        <v>26482</v>
      </c>
      <c r="B16012" s="1" t="s">
        <v>10263</v>
      </c>
      <c r="C16012" s="1" t="s">
        <v>1986</v>
      </c>
      <c r="D16012" s="1" t="n">
        <v>2</v>
      </c>
      <c r="E16012" s="16" t="n">
        <v>2871.85</v>
      </c>
      <c r="F16012" s="17" t="n">
        <v>0.05</v>
      </c>
      <c r="G16012" s="16" t="n">
        <v>5456.52</v>
      </c>
      <c r="I16012" s="1" t="str">
        <f aca="false">INDEX(Products!$C$2:$C$51,MATCH(C16012,Products!$A$2:$A$51,0))</f>
        <v>Beauty &amp; Personal Care</v>
      </c>
      <c r="J16012" s="1" t="str">
        <f aca="false">INDEX(Orders!$E$2:$E$8001,MATCH(B16012,Orders!$A$2:$A$8001,0))</f>
        <v>Delivered</v>
      </c>
      <c r="K16012" s="1" t="str">
        <f aca="false">LEFT(INDEX(Orders!$C$2:$C$8001,MATCH(B16012,Orders!$A$2:$A$8001,0)),7)</f>
        <v>2025-12</v>
      </c>
    </row>
    <row r="16013" customFormat="false" ht="15" hidden="false" customHeight="true" outlineLevel="0" collapsed="false">
      <c r="A16013" s="1" t="s">
        <v>26483</v>
      </c>
      <c r="B16013" s="1" t="s">
        <v>10264</v>
      </c>
      <c r="C16013" s="1" t="s">
        <v>1918</v>
      </c>
      <c r="D16013" s="1" t="n">
        <v>2</v>
      </c>
      <c r="E16013" s="16" t="n">
        <v>2978.99</v>
      </c>
      <c r="F16013" s="17" t="n">
        <v>0.2</v>
      </c>
      <c r="G16013" s="16" t="n">
        <v>4766.38</v>
      </c>
      <c r="I16013" s="1" t="str">
        <f aca="false">INDEX(Products!$C$2:$C$51,MATCH(C16013,Products!$A$2:$A$51,0))</f>
        <v>Electronics</v>
      </c>
      <c r="J16013" s="1" t="str">
        <f aca="false">INDEX(Orders!$E$2:$E$8001,MATCH(B16013,Orders!$A$2:$A$8001,0))</f>
        <v>Delivered</v>
      </c>
      <c r="K16013" s="1" t="str">
        <f aca="false">LEFT(INDEX(Orders!$C$2:$C$8001,MATCH(B16013,Orders!$A$2:$A$8001,0)),7)</f>
        <v>2025-06</v>
      </c>
    </row>
    <row r="16014" customFormat="false" ht="15" hidden="false" customHeight="true" outlineLevel="0" collapsed="false">
      <c r="A16014" s="1" t="s">
        <v>26484</v>
      </c>
      <c r="B16014" s="1" t="s">
        <v>10265</v>
      </c>
      <c r="C16014" s="1" t="s">
        <v>2007</v>
      </c>
      <c r="D16014" s="1" t="n">
        <v>2</v>
      </c>
      <c r="E16014" s="16" t="n">
        <v>750.27</v>
      </c>
      <c r="F16014" s="17" t="n">
        <v>0.05</v>
      </c>
      <c r="G16014" s="16" t="n">
        <v>1425.51</v>
      </c>
      <c r="I16014" s="1" t="str">
        <f aca="false">INDEX(Products!$C$2:$C$51,MATCH(C16014,Products!$A$2:$A$51,0))</f>
        <v>Books &amp; Stationery</v>
      </c>
      <c r="J16014" s="1" t="str">
        <f aca="false">INDEX(Orders!$E$2:$E$8001,MATCH(B16014,Orders!$A$2:$A$8001,0))</f>
        <v>Delivered</v>
      </c>
      <c r="K16014" s="1" t="str">
        <f aca="false">LEFT(INDEX(Orders!$C$2:$C$8001,MATCH(B16014,Orders!$A$2:$A$8001,0)),7)</f>
        <v>2025-03</v>
      </c>
    </row>
    <row r="16015" customFormat="false" ht="15" hidden="false" customHeight="true" outlineLevel="0" collapsed="false">
      <c r="A16015" s="1" t="s">
        <v>26485</v>
      </c>
      <c r="B16015" s="1" t="s">
        <v>10266</v>
      </c>
      <c r="C16015" s="1" t="s">
        <v>1990</v>
      </c>
      <c r="D16015" s="1" t="n">
        <v>1</v>
      </c>
      <c r="E16015" s="16" t="n">
        <v>5311.32</v>
      </c>
      <c r="F16015" s="17" t="n">
        <v>0</v>
      </c>
      <c r="G16015" s="16" t="n">
        <v>5311.32</v>
      </c>
      <c r="I16015" s="1" t="str">
        <f aca="false">INDEX(Products!$C$2:$C$51,MATCH(C16015,Products!$A$2:$A$51,0))</f>
        <v>Sports &amp; Fitness</v>
      </c>
      <c r="J16015" s="1" t="str">
        <f aca="false">INDEX(Orders!$E$2:$E$8001,MATCH(B16015,Orders!$A$2:$A$8001,0))</f>
        <v>Delivered</v>
      </c>
      <c r="K16015" s="1" t="str">
        <f aca="false">LEFT(INDEX(Orders!$C$2:$C$8001,MATCH(B16015,Orders!$A$2:$A$8001,0)),7)</f>
        <v>2025-08</v>
      </c>
    </row>
    <row r="16016" customFormat="false" ht="15" hidden="false" customHeight="true" outlineLevel="0" collapsed="false">
      <c r="A16016" s="1" t="s">
        <v>26486</v>
      </c>
      <c r="B16016" s="1" t="s">
        <v>10266</v>
      </c>
      <c r="C16016" s="1" t="s">
        <v>1937</v>
      </c>
      <c r="D16016" s="1" t="n">
        <v>2</v>
      </c>
      <c r="E16016" s="16" t="n">
        <v>1364.75</v>
      </c>
      <c r="F16016" s="17" t="n">
        <v>0</v>
      </c>
      <c r="G16016" s="16" t="n">
        <v>2729.5</v>
      </c>
      <c r="I16016" s="1" t="str">
        <f aca="false">INDEX(Products!$C$2:$C$51,MATCH(C16016,Products!$A$2:$A$51,0))</f>
        <v>Fashion</v>
      </c>
      <c r="J16016" s="1" t="str">
        <f aca="false">INDEX(Orders!$E$2:$E$8001,MATCH(B16016,Orders!$A$2:$A$8001,0))</f>
        <v>Delivered</v>
      </c>
      <c r="K16016" s="1" t="str">
        <f aca="false">LEFT(INDEX(Orders!$C$2:$C$8001,MATCH(B16016,Orders!$A$2:$A$8001,0)),7)</f>
        <v>2025-08</v>
      </c>
    </row>
    <row r="16017" customFormat="false" ht="15" hidden="false" customHeight="true" outlineLevel="0" collapsed="false">
      <c r="A16017" s="1" t="s">
        <v>26487</v>
      </c>
      <c r="B16017" s="1" t="s">
        <v>10266</v>
      </c>
      <c r="C16017" s="1" t="s">
        <v>1997</v>
      </c>
      <c r="D16017" s="1" t="n">
        <v>1</v>
      </c>
      <c r="E16017" s="16" t="n">
        <v>311.15</v>
      </c>
      <c r="F16017" s="17" t="n">
        <v>0</v>
      </c>
      <c r="G16017" s="16" t="n">
        <v>311.15</v>
      </c>
      <c r="I16017" s="1" t="str">
        <f aca="false">INDEX(Products!$C$2:$C$51,MATCH(C16017,Products!$A$2:$A$51,0))</f>
        <v>Sports &amp; Fitness</v>
      </c>
      <c r="J16017" s="1" t="str">
        <f aca="false">INDEX(Orders!$E$2:$E$8001,MATCH(B16017,Orders!$A$2:$A$8001,0))</f>
        <v>Delivered</v>
      </c>
      <c r="K16017" s="1" t="str">
        <f aca="false">LEFT(INDEX(Orders!$C$2:$C$8001,MATCH(B16017,Orders!$A$2:$A$8001,0)),7)</f>
        <v>2025-08</v>
      </c>
    </row>
    <row r="16018" customFormat="false" ht="15" hidden="false" customHeight="true" outlineLevel="0" collapsed="false">
      <c r="A16018" s="1" t="s">
        <v>26488</v>
      </c>
      <c r="B16018" s="1" t="s">
        <v>10267</v>
      </c>
      <c r="C16018" s="1" t="s">
        <v>2006</v>
      </c>
      <c r="D16018" s="1" t="n">
        <v>1</v>
      </c>
      <c r="E16018" s="16" t="n">
        <v>482.17</v>
      </c>
      <c r="F16018" s="17" t="n">
        <v>0</v>
      </c>
      <c r="G16018" s="16" t="n">
        <v>482.17</v>
      </c>
      <c r="I16018" s="1" t="str">
        <f aca="false">INDEX(Products!$C$2:$C$51,MATCH(C16018,Products!$A$2:$A$51,0))</f>
        <v>Books &amp; Stationery</v>
      </c>
      <c r="J16018" s="1" t="str">
        <f aca="false">INDEX(Orders!$E$2:$E$8001,MATCH(B16018,Orders!$A$2:$A$8001,0))</f>
        <v>Delivered</v>
      </c>
      <c r="K16018" s="1" t="str">
        <f aca="false">LEFT(INDEX(Orders!$C$2:$C$8001,MATCH(B16018,Orders!$A$2:$A$8001,0)),7)</f>
        <v>2025-12</v>
      </c>
    </row>
    <row r="16019" customFormat="false" ht="15" hidden="false" customHeight="true" outlineLevel="0" collapsed="false">
      <c r="A16019" s="1" t="s">
        <v>26489</v>
      </c>
      <c r="B16019" s="1" t="s">
        <v>10267</v>
      </c>
      <c r="C16019" s="1" t="s">
        <v>1959</v>
      </c>
      <c r="D16019" s="1" t="n">
        <v>1</v>
      </c>
      <c r="E16019" s="16" t="n">
        <v>2142.79</v>
      </c>
      <c r="F16019" s="17" t="n">
        <v>0</v>
      </c>
      <c r="G16019" s="16" t="n">
        <v>2142.79</v>
      </c>
      <c r="I16019" s="1" t="str">
        <f aca="false">INDEX(Products!$C$2:$C$51,MATCH(C16019,Products!$A$2:$A$51,0))</f>
        <v>Home &amp; Kitchen</v>
      </c>
      <c r="J16019" s="1" t="str">
        <f aca="false">INDEX(Orders!$E$2:$E$8001,MATCH(B16019,Orders!$A$2:$A$8001,0))</f>
        <v>Delivered</v>
      </c>
      <c r="K16019" s="1" t="str">
        <f aca="false">LEFT(INDEX(Orders!$C$2:$C$8001,MATCH(B16019,Orders!$A$2:$A$8001,0)),7)</f>
        <v>2025-12</v>
      </c>
    </row>
    <row r="16020" customFormat="false" ht="15" hidden="false" customHeight="true" outlineLevel="0" collapsed="false">
      <c r="A16020" s="1" t="s">
        <v>26490</v>
      </c>
      <c r="B16020" s="1" t="s">
        <v>10268</v>
      </c>
      <c r="C16020" s="1" t="s">
        <v>2006</v>
      </c>
      <c r="D16020" s="1" t="n">
        <v>1</v>
      </c>
      <c r="E16020" s="16" t="n">
        <v>482.17</v>
      </c>
      <c r="F16020" s="17" t="n">
        <v>0</v>
      </c>
      <c r="G16020" s="16" t="n">
        <v>482.17</v>
      </c>
      <c r="I16020" s="1" t="str">
        <f aca="false">INDEX(Products!$C$2:$C$51,MATCH(C16020,Products!$A$2:$A$51,0))</f>
        <v>Books &amp; Stationery</v>
      </c>
      <c r="J16020" s="1" t="str">
        <f aca="false">INDEX(Orders!$E$2:$E$8001,MATCH(B16020,Orders!$A$2:$A$8001,0))</f>
        <v>Delivered</v>
      </c>
      <c r="K16020" s="1" t="str">
        <f aca="false">LEFT(INDEX(Orders!$C$2:$C$8001,MATCH(B16020,Orders!$A$2:$A$8001,0)),7)</f>
        <v>2025-08</v>
      </c>
    </row>
    <row r="16021" customFormat="false" ht="15" hidden="false" customHeight="true" outlineLevel="0" collapsed="false">
      <c r="A16021" s="1" t="s">
        <v>26491</v>
      </c>
      <c r="B16021" s="1" t="s">
        <v>10268</v>
      </c>
      <c r="C16021" s="1" t="s">
        <v>1980</v>
      </c>
      <c r="D16021" s="1" t="n">
        <v>1</v>
      </c>
      <c r="E16021" s="16" t="n">
        <v>2299.69</v>
      </c>
      <c r="F16021" s="17" t="n">
        <v>0</v>
      </c>
      <c r="G16021" s="16" t="n">
        <v>2299.69</v>
      </c>
      <c r="I16021" s="1" t="str">
        <f aca="false">INDEX(Products!$C$2:$C$51,MATCH(C16021,Products!$A$2:$A$51,0))</f>
        <v>Beauty &amp; Personal Care</v>
      </c>
      <c r="J16021" s="1" t="str">
        <f aca="false">INDEX(Orders!$E$2:$E$8001,MATCH(B16021,Orders!$A$2:$A$8001,0))</f>
        <v>Delivered</v>
      </c>
      <c r="K16021" s="1" t="str">
        <f aca="false">LEFT(INDEX(Orders!$C$2:$C$8001,MATCH(B16021,Orders!$A$2:$A$8001,0)),7)</f>
        <v>2025-08</v>
      </c>
    </row>
    <row r="16022" customFormat="false" ht="15" hidden="false" customHeight="true" outlineLevel="0" collapsed="false">
      <c r="A16022" s="1" t="s">
        <v>26492</v>
      </c>
      <c r="B16022" s="1" t="s">
        <v>10269</v>
      </c>
      <c r="C16022" s="1" t="s">
        <v>1990</v>
      </c>
      <c r="D16022" s="1" t="n">
        <v>1</v>
      </c>
      <c r="E16022" s="16" t="n">
        <v>5311.32</v>
      </c>
      <c r="F16022" s="17" t="n">
        <v>0.2</v>
      </c>
      <c r="G16022" s="16" t="n">
        <v>4249.06</v>
      </c>
      <c r="I16022" s="1" t="str">
        <f aca="false">INDEX(Products!$C$2:$C$51,MATCH(C16022,Products!$A$2:$A$51,0))</f>
        <v>Sports &amp; Fitness</v>
      </c>
      <c r="J16022" s="1" t="str">
        <f aca="false">INDEX(Orders!$E$2:$E$8001,MATCH(B16022,Orders!$A$2:$A$8001,0))</f>
        <v>Delivered</v>
      </c>
      <c r="K16022" s="1" t="str">
        <f aca="false">LEFT(INDEX(Orders!$C$2:$C$8001,MATCH(B16022,Orders!$A$2:$A$8001,0)),7)</f>
        <v>2025-11</v>
      </c>
    </row>
    <row r="16023" customFormat="false" ht="15" hidden="false" customHeight="true" outlineLevel="0" collapsed="false">
      <c r="A16023" s="1" t="s">
        <v>26493</v>
      </c>
      <c r="B16023" s="1" t="s">
        <v>10269</v>
      </c>
      <c r="C16023" s="1" t="s">
        <v>1953</v>
      </c>
      <c r="D16023" s="1" t="n">
        <v>1</v>
      </c>
      <c r="E16023" s="16" t="n">
        <v>4914.12</v>
      </c>
      <c r="F16023" s="17" t="n">
        <v>0</v>
      </c>
      <c r="G16023" s="16" t="n">
        <v>4914.12</v>
      </c>
      <c r="I16023" s="1" t="str">
        <f aca="false">INDEX(Products!$C$2:$C$51,MATCH(C16023,Products!$A$2:$A$51,0))</f>
        <v>Fashion</v>
      </c>
      <c r="J16023" s="1" t="str">
        <f aca="false">INDEX(Orders!$E$2:$E$8001,MATCH(B16023,Orders!$A$2:$A$8001,0))</f>
        <v>Delivered</v>
      </c>
      <c r="K16023" s="1" t="str">
        <f aca="false">LEFT(INDEX(Orders!$C$2:$C$8001,MATCH(B16023,Orders!$A$2:$A$8001,0)),7)</f>
        <v>2025-11</v>
      </c>
    </row>
    <row r="16024" customFormat="false" ht="15" hidden="false" customHeight="true" outlineLevel="0" collapsed="false">
      <c r="A16024" s="1" t="s">
        <v>26494</v>
      </c>
      <c r="B16024" s="1" t="s">
        <v>10270</v>
      </c>
      <c r="C16024" s="1" t="s">
        <v>1959</v>
      </c>
      <c r="D16024" s="1" t="n">
        <v>1</v>
      </c>
      <c r="E16024" s="16" t="n">
        <v>2142.79</v>
      </c>
      <c r="F16024" s="17" t="n">
        <v>0.2</v>
      </c>
      <c r="G16024" s="16" t="n">
        <v>1714.23</v>
      </c>
      <c r="I16024" s="1" t="str">
        <f aca="false">INDEX(Products!$C$2:$C$51,MATCH(C16024,Products!$A$2:$A$51,0))</f>
        <v>Home &amp; Kitchen</v>
      </c>
      <c r="J16024" s="1" t="str">
        <f aca="false">INDEX(Orders!$E$2:$E$8001,MATCH(B16024,Orders!$A$2:$A$8001,0))</f>
        <v>Delivered</v>
      </c>
      <c r="K16024" s="1" t="str">
        <f aca="false">LEFT(INDEX(Orders!$C$2:$C$8001,MATCH(B16024,Orders!$A$2:$A$8001,0)),7)</f>
        <v>2024-03</v>
      </c>
    </row>
    <row r="16025" customFormat="false" ht="15" hidden="false" customHeight="true" outlineLevel="0" collapsed="false">
      <c r="A16025" s="1" t="s">
        <v>26495</v>
      </c>
      <c r="B16025" s="1" t="s">
        <v>10270</v>
      </c>
      <c r="C16025" s="1" t="s">
        <v>1977</v>
      </c>
      <c r="D16025" s="1" t="n">
        <v>2</v>
      </c>
      <c r="E16025" s="16" t="n">
        <v>2386.05</v>
      </c>
      <c r="F16025" s="17" t="n">
        <v>0.05</v>
      </c>
      <c r="G16025" s="16" t="n">
        <v>4533.5</v>
      </c>
      <c r="I16025" s="1" t="str">
        <f aca="false">INDEX(Products!$C$2:$C$51,MATCH(C16025,Products!$A$2:$A$51,0))</f>
        <v>Beauty &amp; Personal Care</v>
      </c>
      <c r="J16025" s="1" t="str">
        <f aca="false">INDEX(Orders!$E$2:$E$8001,MATCH(B16025,Orders!$A$2:$A$8001,0))</f>
        <v>Delivered</v>
      </c>
      <c r="K16025" s="1" t="str">
        <f aca="false">LEFT(INDEX(Orders!$C$2:$C$8001,MATCH(B16025,Orders!$A$2:$A$8001,0)),7)</f>
        <v>2024-03</v>
      </c>
    </row>
    <row r="16026" customFormat="false" ht="15" hidden="false" customHeight="true" outlineLevel="0" collapsed="false">
      <c r="A16026" s="1" t="s">
        <v>26496</v>
      </c>
      <c r="B16026" s="1" t="s">
        <v>10271</v>
      </c>
      <c r="C16026" s="1" t="s">
        <v>1937</v>
      </c>
      <c r="D16026" s="1" t="n">
        <v>2</v>
      </c>
      <c r="E16026" s="16" t="n">
        <v>1364.75</v>
      </c>
      <c r="F16026" s="17" t="n">
        <v>0.05</v>
      </c>
      <c r="G16026" s="16" t="n">
        <v>2593.02</v>
      </c>
      <c r="I16026" s="1" t="str">
        <f aca="false">INDEX(Products!$C$2:$C$51,MATCH(C16026,Products!$A$2:$A$51,0))</f>
        <v>Fashion</v>
      </c>
      <c r="J16026" s="1" t="str">
        <f aca="false">INDEX(Orders!$E$2:$E$8001,MATCH(B16026,Orders!$A$2:$A$8001,0))</f>
        <v>Delivered</v>
      </c>
      <c r="K16026" s="1" t="str">
        <f aca="false">LEFT(INDEX(Orders!$C$2:$C$8001,MATCH(B16026,Orders!$A$2:$A$8001,0)),7)</f>
        <v>2024-02</v>
      </c>
    </row>
    <row r="16027" customFormat="false" ht="15" hidden="false" customHeight="true" outlineLevel="0" collapsed="false">
      <c r="A16027" s="1" t="s">
        <v>26497</v>
      </c>
      <c r="B16027" s="1" t="s">
        <v>10271</v>
      </c>
      <c r="C16027" s="1" t="s">
        <v>1976</v>
      </c>
      <c r="D16027" s="1" t="n">
        <v>1</v>
      </c>
      <c r="E16027" s="16" t="n">
        <v>1603.35</v>
      </c>
      <c r="F16027" s="17" t="n">
        <v>0.05</v>
      </c>
      <c r="G16027" s="16" t="n">
        <v>1523.18</v>
      </c>
      <c r="I16027" s="1" t="str">
        <f aca="false">INDEX(Products!$C$2:$C$51,MATCH(C16027,Products!$A$2:$A$51,0))</f>
        <v>Beauty &amp; Personal Care</v>
      </c>
      <c r="J16027" s="1" t="str">
        <f aca="false">INDEX(Orders!$E$2:$E$8001,MATCH(B16027,Orders!$A$2:$A$8001,0))</f>
        <v>Delivered</v>
      </c>
      <c r="K16027" s="1" t="str">
        <f aca="false">LEFT(INDEX(Orders!$C$2:$C$8001,MATCH(B16027,Orders!$A$2:$A$8001,0)),7)</f>
        <v>2024-02</v>
      </c>
    </row>
    <row r="16028" customFormat="false" ht="15" hidden="false" customHeight="true" outlineLevel="0" collapsed="false">
      <c r="A16028" s="1" t="s">
        <v>26498</v>
      </c>
      <c r="B16028" s="1" t="s">
        <v>10272</v>
      </c>
      <c r="C16028" s="1" t="s">
        <v>2006</v>
      </c>
      <c r="D16028" s="1" t="n">
        <v>1</v>
      </c>
      <c r="E16028" s="16" t="n">
        <v>482.17</v>
      </c>
      <c r="F16028" s="17" t="n">
        <v>0.05</v>
      </c>
      <c r="G16028" s="16" t="n">
        <v>458.06</v>
      </c>
      <c r="I16028" s="1" t="str">
        <f aca="false">INDEX(Products!$C$2:$C$51,MATCH(C16028,Products!$A$2:$A$51,0))</f>
        <v>Books &amp; Stationery</v>
      </c>
      <c r="J16028" s="1" t="str">
        <f aca="false">INDEX(Orders!$E$2:$E$8001,MATCH(B16028,Orders!$A$2:$A$8001,0))</f>
        <v>Delivered</v>
      </c>
      <c r="K16028" s="1" t="str">
        <f aca="false">LEFT(INDEX(Orders!$C$2:$C$8001,MATCH(B16028,Orders!$A$2:$A$8001,0)),7)</f>
        <v>2025-04</v>
      </c>
    </row>
    <row r="16029" customFormat="false" ht="15" hidden="false" customHeight="true" outlineLevel="0" collapsed="false">
      <c r="A16029" s="1" t="s">
        <v>26499</v>
      </c>
      <c r="B16029" s="1" t="s">
        <v>10272</v>
      </c>
      <c r="C16029" s="1" t="s">
        <v>1979</v>
      </c>
      <c r="D16029" s="1" t="n">
        <v>1</v>
      </c>
      <c r="E16029" s="16" t="n">
        <v>623</v>
      </c>
      <c r="F16029" s="17" t="n">
        <v>0</v>
      </c>
      <c r="G16029" s="16" t="n">
        <v>623</v>
      </c>
      <c r="I16029" s="1" t="str">
        <f aca="false">INDEX(Products!$C$2:$C$51,MATCH(C16029,Products!$A$2:$A$51,0))</f>
        <v>Beauty &amp; Personal Care</v>
      </c>
      <c r="J16029" s="1" t="str">
        <f aca="false">INDEX(Orders!$E$2:$E$8001,MATCH(B16029,Orders!$A$2:$A$8001,0))</f>
        <v>Delivered</v>
      </c>
      <c r="K16029" s="1" t="str">
        <f aca="false">LEFT(INDEX(Orders!$C$2:$C$8001,MATCH(B16029,Orders!$A$2:$A$8001,0)),7)</f>
        <v>2025-04</v>
      </c>
    </row>
    <row r="16030" customFormat="false" ht="15" hidden="false" customHeight="true" outlineLevel="0" collapsed="false">
      <c r="A16030" s="1" t="s">
        <v>26500</v>
      </c>
      <c r="B16030" s="1" t="s">
        <v>10273</v>
      </c>
      <c r="C16030" s="1" t="s">
        <v>1988</v>
      </c>
      <c r="D16030" s="1" t="n">
        <v>1</v>
      </c>
      <c r="E16030" s="16" t="n">
        <v>681.07</v>
      </c>
      <c r="F16030" s="17" t="n">
        <v>0</v>
      </c>
      <c r="G16030" s="16" t="n">
        <v>681.07</v>
      </c>
      <c r="I16030" s="1" t="str">
        <f aca="false">INDEX(Products!$C$2:$C$51,MATCH(C16030,Products!$A$2:$A$51,0))</f>
        <v>Sports &amp; Fitness</v>
      </c>
      <c r="J16030" s="1" t="str">
        <f aca="false">INDEX(Orders!$E$2:$E$8001,MATCH(B16030,Orders!$A$2:$A$8001,0))</f>
        <v>Delivered</v>
      </c>
      <c r="K16030" s="1" t="str">
        <f aca="false">LEFT(INDEX(Orders!$C$2:$C$8001,MATCH(B16030,Orders!$A$2:$A$8001,0)),7)</f>
        <v>2024-02</v>
      </c>
    </row>
    <row r="16031" customFormat="false" ht="15" hidden="false" customHeight="true" outlineLevel="0" collapsed="false">
      <c r="A16031" s="1" t="s">
        <v>26501</v>
      </c>
      <c r="B16031" s="1" t="s">
        <v>10273</v>
      </c>
      <c r="C16031" s="1" t="s">
        <v>2006</v>
      </c>
      <c r="D16031" s="1" t="n">
        <v>2</v>
      </c>
      <c r="E16031" s="16" t="n">
        <v>482.17</v>
      </c>
      <c r="F16031" s="17" t="n">
        <v>0.1</v>
      </c>
      <c r="G16031" s="16" t="n">
        <v>867.91</v>
      </c>
      <c r="I16031" s="1" t="str">
        <f aca="false">INDEX(Products!$C$2:$C$51,MATCH(C16031,Products!$A$2:$A$51,0))</f>
        <v>Books &amp; Stationery</v>
      </c>
      <c r="J16031" s="1" t="str">
        <f aca="false">INDEX(Orders!$E$2:$E$8001,MATCH(B16031,Orders!$A$2:$A$8001,0))</f>
        <v>Delivered</v>
      </c>
      <c r="K16031" s="1" t="str">
        <f aca="false">LEFT(INDEX(Orders!$C$2:$C$8001,MATCH(B16031,Orders!$A$2:$A$8001,0)),7)</f>
        <v>2024-02</v>
      </c>
    </row>
    <row r="16032" customFormat="false" ht="15" hidden="false" customHeight="true" outlineLevel="0" collapsed="false">
      <c r="A16032" s="1" t="s">
        <v>26502</v>
      </c>
      <c r="B16032" s="1" t="s">
        <v>10273</v>
      </c>
      <c r="C16032" s="1" t="s">
        <v>1930</v>
      </c>
      <c r="D16032" s="1" t="n">
        <v>1</v>
      </c>
      <c r="E16032" s="16" t="n">
        <v>2398.35</v>
      </c>
      <c r="F16032" s="17" t="n">
        <v>0.1</v>
      </c>
      <c r="G16032" s="16" t="n">
        <v>2158.52</v>
      </c>
      <c r="I16032" s="1" t="str">
        <f aca="false">INDEX(Products!$C$2:$C$51,MATCH(C16032,Products!$A$2:$A$51,0))</f>
        <v>Electronics</v>
      </c>
      <c r="J16032" s="1" t="str">
        <f aca="false">INDEX(Orders!$E$2:$E$8001,MATCH(B16032,Orders!$A$2:$A$8001,0))</f>
        <v>Delivered</v>
      </c>
      <c r="K16032" s="1" t="str">
        <f aca="false">LEFT(INDEX(Orders!$C$2:$C$8001,MATCH(B16032,Orders!$A$2:$A$8001,0)),7)</f>
        <v>2024-02</v>
      </c>
    </row>
    <row r="16033" customFormat="false" ht="15" hidden="false" customHeight="true" outlineLevel="0" collapsed="false">
      <c r="A16033" s="1" t="s">
        <v>26503</v>
      </c>
      <c r="B16033" s="1" t="s">
        <v>10273</v>
      </c>
      <c r="C16033" s="1" t="s">
        <v>1940</v>
      </c>
      <c r="D16033" s="1" t="n">
        <v>1</v>
      </c>
      <c r="E16033" s="16" t="n">
        <v>2374.52</v>
      </c>
      <c r="F16033" s="17" t="n">
        <v>0.05</v>
      </c>
      <c r="G16033" s="16" t="n">
        <v>2255.79</v>
      </c>
      <c r="I16033" s="1" t="str">
        <f aca="false">INDEX(Products!$C$2:$C$51,MATCH(C16033,Products!$A$2:$A$51,0))</f>
        <v>Fashion</v>
      </c>
      <c r="J16033" s="1" t="str">
        <f aca="false">INDEX(Orders!$E$2:$E$8001,MATCH(B16033,Orders!$A$2:$A$8001,0))</f>
        <v>Delivered</v>
      </c>
      <c r="K16033" s="1" t="str">
        <f aca="false">LEFT(INDEX(Orders!$C$2:$C$8001,MATCH(B16033,Orders!$A$2:$A$8001,0)),7)</f>
        <v>2024-02</v>
      </c>
    </row>
    <row r="16034" customFormat="false" ht="15" hidden="false" customHeight="true" outlineLevel="0" collapsed="false">
      <c r="A16034" s="1" t="s">
        <v>26504</v>
      </c>
      <c r="B16034" s="1" t="s">
        <v>10274</v>
      </c>
      <c r="C16034" s="1" t="s">
        <v>1953</v>
      </c>
      <c r="D16034" s="1" t="n">
        <v>1</v>
      </c>
      <c r="E16034" s="16" t="n">
        <v>4914.12</v>
      </c>
      <c r="F16034" s="17" t="n">
        <v>0</v>
      </c>
      <c r="G16034" s="16" t="n">
        <v>4914.12</v>
      </c>
      <c r="I16034" s="1" t="str">
        <f aca="false">INDEX(Products!$C$2:$C$51,MATCH(C16034,Products!$A$2:$A$51,0))</f>
        <v>Fashion</v>
      </c>
      <c r="J16034" s="1" t="str">
        <f aca="false">INDEX(Orders!$E$2:$E$8001,MATCH(B16034,Orders!$A$2:$A$8001,0))</f>
        <v>Delivered</v>
      </c>
      <c r="K16034" s="1" t="str">
        <f aca="false">LEFT(INDEX(Orders!$C$2:$C$8001,MATCH(B16034,Orders!$A$2:$A$8001,0)),7)</f>
        <v>2024-05</v>
      </c>
    </row>
    <row r="16035" customFormat="false" ht="15" hidden="false" customHeight="true" outlineLevel="0" collapsed="false">
      <c r="A16035" s="1" t="s">
        <v>26505</v>
      </c>
      <c r="B16035" s="1" t="s">
        <v>10275</v>
      </c>
      <c r="C16035" s="1" t="s">
        <v>1969</v>
      </c>
      <c r="D16035" s="1" t="n">
        <v>2</v>
      </c>
      <c r="E16035" s="16" t="n">
        <v>9171.98</v>
      </c>
      <c r="F16035" s="17" t="n">
        <v>0</v>
      </c>
      <c r="G16035" s="16" t="n">
        <v>18343.96</v>
      </c>
      <c r="I16035" s="1" t="str">
        <f aca="false">INDEX(Products!$C$2:$C$51,MATCH(C16035,Products!$A$2:$A$51,0))</f>
        <v>Home &amp; Kitchen</v>
      </c>
      <c r="J16035" s="1" t="str">
        <f aca="false">INDEX(Orders!$E$2:$E$8001,MATCH(B16035,Orders!$A$2:$A$8001,0))</f>
        <v>Delivered</v>
      </c>
      <c r="K16035" s="1" t="str">
        <f aca="false">LEFT(INDEX(Orders!$C$2:$C$8001,MATCH(B16035,Orders!$A$2:$A$8001,0)),7)</f>
        <v>2024-08</v>
      </c>
    </row>
    <row r="16036" customFormat="false" ht="15" hidden="false" customHeight="true" outlineLevel="0" collapsed="false">
      <c r="A16036" s="1" t="s">
        <v>26506</v>
      </c>
      <c r="B16036" s="1" t="s">
        <v>10275</v>
      </c>
      <c r="C16036" s="1" t="s">
        <v>1976</v>
      </c>
      <c r="D16036" s="1" t="n">
        <v>2</v>
      </c>
      <c r="E16036" s="16" t="n">
        <v>1603.35</v>
      </c>
      <c r="F16036" s="17" t="n">
        <v>0</v>
      </c>
      <c r="G16036" s="16" t="n">
        <v>3206.7</v>
      </c>
      <c r="I16036" s="1" t="str">
        <f aca="false">INDEX(Products!$C$2:$C$51,MATCH(C16036,Products!$A$2:$A$51,0))</f>
        <v>Beauty &amp; Personal Care</v>
      </c>
      <c r="J16036" s="1" t="str">
        <f aca="false">INDEX(Orders!$E$2:$E$8001,MATCH(B16036,Orders!$A$2:$A$8001,0))</f>
        <v>Delivered</v>
      </c>
      <c r="K16036" s="1" t="str">
        <f aca="false">LEFT(INDEX(Orders!$C$2:$C$8001,MATCH(B16036,Orders!$A$2:$A$8001,0)),7)</f>
        <v>2024-08</v>
      </c>
    </row>
    <row r="16037" customFormat="false" ht="15" hidden="false" customHeight="true" outlineLevel="0" collapsed="false">
      <c r="A16037" s="1" t="s">
        <v>26507</v>
      </c>
      <c r="B16037" s="1" t="s">
        <v>10276</v>
      </c>
      <c r="C16037" s="1" t="s">
        <v>1979</v>
      </c>
      <c r="D16037" s="1" t="n">
        <v>1</v>
      </c>
      <c r="E16037" s="16" t="n">
        <v>623</v>
      </c>
      <c r="F16037" s="17" t="n">
        <v>0.05</v>
      </c>
      <c r="G16037" s="16" t="n">
        <v>591.85</v>
      </c>
      <c r="I16037" s="1" t="str">
        <f aca="false">INDEX(Products!$C$2:$C$51,MATCH(C16037,Products!$A$2:$A$51,0))</f>
        <v>Beauty &amp; Personal Care</v>
      </c>
      <c r="J16037" s="1" t="str">
        <f aca="false">INDEX(Orders!$E$2:$E$8001,MATCH(B16037,Orders!$A$2:$A$8001,0))</f>
        <v>Delivered</v>
      </c>
      <c r="K16037" s="1" t="str">
        <f aca="false">LEFT(INDEX(Orders!$C$2:$C$8001,MATCH(B16037,Orders!$A$2:$A$8001,0)),7)</f>
        <v>2024-07</v>
      </c>
    </row>
    <row r="16038" customFormat="false" ht="15" hidden="false" customHeight="true" outlineLevel="0" collapsed="false">
      <c r="A16038" s="1" t="s">
        <v>26508</v>
      </c>
      <c r="B16038" s="1" t="s">
        <v>10277</v>
      </c>
      <c r="C16038" s="1" t="s">
        <v>1953</v>
      </c>
      <c r="D16038" s="1" t="n">
        <v>1</v>
      </c>
      <c r="E16038" s="16" t="n">
        <v>4914.12</v>
      </c>
      <c r="F16038" s="17" t="n">
        <v>0.2</v>
      </c>
      <c r="G16038" s="16" t="n">
        <v>3931.3</v>
      </c>
      <c r="I16038" s="1" t="str">
        <f aca="false">INDEX(Products!$C$2:$C$51,MATCH(C16038,Products!$A$2:$A$51,0))</f>
        <v>Fashion</v>
      </c>
      <c r="J16038" s="1" t="str">
        <f aca="false">INDEX(Orders!$E$2:$E$8001,MATCH(B16038,Orders!$A$2:$A$8001,0))</f>
        <v>Delivered</v>
      </c>
      <c r="K16038" s="1" t="str">
        <f aca="false">LEFT(INDEX(Orders!$C$2:$C$8001,MATCH(B16038,Orders!$A$2:$A$8001,0)),7)</f>
        <v>2025-10</v>
      </c>
    </row>
    <row r="16039" customFormat="false" ht="15" hidden="false" customHeight="true" outlineLevel="0" collapsed="false">
      <c r="A16039" s="1" t="s">
        <v>26509</v>
      </c>
      <c r="B16039" s="1" t="s">
        <v>10277</v>
      </c>
      <c r="C16039" s="1" t="s">
        <v>1961</v>
      </c>
      <c r="D16039" s="1" t="n">
        <v>1</v>
      </c>
      <c r="E16039" s="16" t="n">
        <v>3493.68</v>
      </c>
      <c r="F16039" s="17" t="n">
        <v>0.15</v>
      </c>
      <c r="G16039" s="16" t="n">
        <v>2969.63</v>
      </c>
      <c r="I16039" s="1" t="str">
        <f aca="false">INDEX(Products!$C$2:$C$51,MATCH(C16039,Products!$A$2:$A$51,0))</f>
        <v>Home &amp; Kitchen</v>
      </c>
      <c r="J16039" s="1" t="str">
        <f aca="false">INDEX(Orders!$E$2:$E$8001,MATCH(B16039,Orders!$A$2:$A$8001,0))</f>
        <v>Delivered</v>
      </c>
      <c r="K16039" s="1" t="str">
        <f aca="false">LEFT(INDEX(Orders!$C$2:$C$8001,MATCH(B16039,Orders!$A$2:$A$8001,0)),7)</f>
        <v>2025-10</v>
      </c>
    </row>
    <row r="16040" customFormat="false" ht="15" hidden="false" customHeight="true" outlineLevel="0" collapsed="false">
      <c r="A16040" s="1" t="s">
        <v>26510</v>
      </c>
      <c r="B16040" s="1" t="s">
        <v>10277</v>
      </c>
      <c r="C16040" s="1" t="s">
        <v>2006</v>
      </c>
      <c r="D16040" s="1" t="n">
        <v>1</v>
      </c>
      <c r="E16040" s="16" t="n">
        <v>482.17</v>
      </c>
      <c r="F16040" s="17" t="n">
        <v>0</v>
      </c>
      <c r="G16040" s="16" t="n">
        <v>482.17</v>
      </c>
      <c r="I16040" s="1" t="str">
        <f aca="false">INDEX(Products!$C$2:$C$51,MATCH(C16040,Products!$A$2:$A$51,0))</f>
        <v>Books &amp; Stationery</v>
      </c>
      <c r="J16040" s="1" t="str">
        <f aca="false">INDEX(Orders!$E$2:$E$8001,MATCH(B16040,Orders!$A$2:$A$8001,0))</f>
        <v>Delivered</v>
      </c>
      <c r="K16040" s="1" t="str">
        <f aca="false">LEFT(INDEX(Orders!$C$2:$C$8001,MATCH(B16040,Orders!$A$2:$A$8001,0)),7)</f>
        <v>2025-10</v>
      </c>
    </row>
    <row r="16041" customFormat="false" ht="15" hidden="false" customHeight="true" outlineLevel="0" collapsed="false">
      <c r="A16041" s="1" t="s">
        <v>26511</v>
      </c>
      <c r="B16041" s="1" t="s">
        <v>10278</v>
      </c>
      <c r="C16041" s="1" t="s">
        <v>1990</v>
      </c>
      <c r="D16041" s="1" t="n">
        <v>2</v>
      </c>
      <c r="E16041" s="16" t="n">
        <v>5311.32</v>
      </c>
      <c r="F16041" s="17" t="n">
        <v>0.1</v>
      </c>
      <c r="G16041" s="16" t="n">
        <v>9560.38</v>
      </c>
      <c r="I16041" s="1" t="str">
        <f aca="false">INDEX(Products!$C$2:$C$51,MATCH(C16041,Products!$A$2:$A$51,0))</f>
        <v>Sports &amp; Fitness</v>
      </c>
      <c r="J16041" s="1" t="str">
        <f aca="false">INDEX(Orders!$E$2:$E$8001,MATCH(B16041,Orders!$A$2:$A$8001,0))</f>
        <v>Delivered</v>
      </c>
      <c r="K16041" s="1" t="str">
        <f aca="false">LEFT(INDEX(Orders!$C$2:$C$8001,MATCH(B16041,Orders!$A$2:$A$8001,0)),7)</f>
        <v>2025-02</v>
      </c>
    </row>
    <row r="16042" customFormat="false" ht="15" hidden="false" customHeight="true" outlineLevel="0" collapsed="false">
      <c r="A16042" s="1" t="s">
        <v>26512</v>
      </c>
      <c r="B16042" s="1" t="s">
        <v>10279</v>
      </c>
      <c r="C16042" s="1" t="s">
        <v>1930</v>
      </c>
      <c r="D16042" s="1" t="n">
        <v>2</v>
      </c>
      <c r="E16042" s="16" t="n">
        <v>2398.35</v>
      </c>
      <c r="F16042" s="17" t="n">
        <v>0.15</v>
      </c>
      <c r="G16042" s="16" t="n">
        <v>4077.2</v>
      </c>
      <c r="I16042" s="1" t="str">
        <f aca="false">INDEX(Products!$C$2:$C$51,MATCH(C16042,Products!$A$2:$A$51,0))</f>
        <v>Electronics</v>
      </c>
      <c r="J16042" s="1" t="str">
        <f aca="false">INDEX(Orders!$E$2:$E$8001,MATCH(B16042,Orders!$A$2:$A$8001,0))</f>
        <v>Delivered</v>
      </c>
      <c r="K16042" s="1" t="str">
        <f aca="false">LEFT(INDEX(Orders!$C$2:$C$8001,MATCH(B16042,Orders!$A$2:$A$8001,0)),7)</f>
        <v>2024-12</v>
      </c>
    </row>
    <row r="16043" customFormat="false" ht="15" hidden="false" customHeight="true" outlineLevel="0" collapsed="false">
      <c r="A16043" s="1" t="s">
        <v>26513</v>
      </c>
      <c r="B16043" s="1" t="s">
        <v>10279</v>
      </c>
      <c r="C16043" s="1" t="s">
        <v>1940</v>
      </c>
      <c r="D16043" s="1" t="n">
        <v>1</v>
      </c>
      <c r="E16043" s="16" t="n">
        <v>2374.52</v>
      </c>
      <c r="F16043" s="17" t="n">
        <v>0</v>
      </c>
      <c r="G16043" s="16" t="n">
        <v>2374.52</v>
      </c>
      <c r="I16043" s="1" t="str">
        <f aca="false">INDEX(Products!$C$2:$C$51,MATCH(C16043,Products!$A$2:$A$51,0))</f>
        <v>Fashion</v>
      </c>
      <c r="J16043" s="1" t="str">
        <f aca="false">INDEX(Orders!$E$2:$E$8001,MATCH(B16043,Orders!$A$2:$A$8001,0))</f>
        <v>Delivered</v>
      </c>
      <c r="K16043" s="1" t="str">
        <f aca="false">LEFT(INDEX(Orders!$C$2:$C$8001,MATCH(B16043,Orders!$A$2:$A$8001,0)),7)</f>
        <v>2024-12</v>
      </c>
    </row>
    <row r="16044" customFormat="false" ht="15" hidden="false" customHeight="true" outlineLevel="0" collapsed="false">
      <c r="A16044" s="1" t="s">
        <v>26514</v>
      </c>
      <c r="B16044" s="1" t="s">
        <v>10279</v>
      </c>
      <c r="C16044" s="1" t="s">
        <v>2006</v>
      </c>
      <c r="D16044" s="1" t="n">
        <v>1</v>
      </c>
      <c r="E16044" s="16" t="n">
        <v>482.17</v>
      </c>
      <c r="F16044" s="17" t="n">
        <v>0.05</v>
      </c>
      <c r="G16044" s="16" t="n">
        <v>458.06</v>
      </c>
      <c r="I16044" s="1" t="str">
        <f aca="false">INDEX(Products!$C$2:$C$51,MATCH(C16044,Products!$A$2:$A$51,0))</f>
        <v>Books &amp; Stationery</v>
      </c>
      <c r="J16044" s="1" t="str">
        <f aca="false">INDEX(Orders!$E$2:$E$8001,MATCH(B16044,Orders!$A$2:$A$8001,0))</f>
        <v>Delivered</v>
      </c>
      <c r="K16044" s="1" t="str">
        <f aca="false">LEFT(INDEX(Orders!$C$2:$C$8001,MATCH(B16044,Orders!$A$2:$A$8001,0)),7)</f>
        <v>2024-12</v>
      </c>
    </row>
    <row r="16045" customFormat="false" ht="15" hidden="false" customHeight="true" outlineLevel="0" collapsed="false">
      <c r="A16045" s="1" t="s">
        <v>26515</v>
      </c>
      <c r="B16045" s="1" t="s">
        <v>10279</v>
      </c>
      <c r="C16045" s="1" t="s">
        <v>1941</v>
      </c>
      <c r="D16045" s="1" t="n">
        <v>1</v>
      </c>
      <c r="E16045" s="16" t="n">
        <v>2757.65</v>
      </c>
      <c r="F16045" s="17" t="n">
        <v>0.05</v>
      </c>
      <c r="G16045" s="16" t="n">
        <v>2619.77</v>
      </c>
      <c r="I16045" s="1" t="str">
        <f aca="false">INDEX(Products!$C$2:$C$51,MATCH(C16045,Products!$A$2:$A$51,0))</f>
        <v>Fashion</v>
      </c>
      <c r="J16045" s="1" t="str">
        <f aca="false">INDEX(Orders!$E$2:$E$8001,MATCH(B16045,Orders!$A$2:$A$8001,0))</f>
        <v>Delivered</v>
      </c>
      <c r="K16045" s="1" t="str">
        <f aca="false">LEFT(INDEX(Orders!$C$2:$C$8001,MATCH(B16045,Orders!$A$2:$A$8001,0)),7)</f>
        <v>2024-12</v>
      </c>
    </row>
    <row r="16046" customFormat="false" ht="15" hidden="false" customHeight="true" outlineLevel="0" collapsed="false">
      <c r="A16046" s="1" t="s">
        <v>26516</v>
      </c>
      <c r="B16046" s="1" t="s">
        <v>10279</v>
      </c>
      <c r="C16046" s="1" t="s">
        <v>1965</v>
      </c>
      <c r="D16046" s="1" t="n">
        <v>1</v>
      </c>
      <c r="E16046" s="16" t="n">
        <v>1145.07</v>
      </c>
      <c r="F16046" s="17" t="n">
        <v>0</v>
      </c>
      <c r="G16046" s="16" t="n">
        <v>1145.07</v>
      </c>
      <c r="I16046" s="1" t="str">
        <f aca="false">INDEX(Products!$C$2:$C$51,MATCH(C16046,Products!$A$2:$A$51,0))</f>
        <v>Home &amp; Kitchen</v>
      </c>
      <c r="J16046" s="1" t="str">
        <f aca="false">INDEX(Orders!$E$2:$E$8001,MATCH(B16046,Orders!$A$2:$A$8001,0))</f>
        <v>Delivered</v>
      </c>
      <c r="K16046" s="1" t="str">
        <f aca="false">LEFT(INDEX(Orders!$C$2:$C$8001,MATCH(B16046,Orders!$A$2:$A$8001,0)),7)</f>
        <v>2024-12</v>
      </c>
    </row>
    <row r="16047" customFormat="false" ht="15" hidden="false" customHeight="true" outlineLevel="0" collapsed="false">
      <c r="A16047" s="1" t="s">
        <v>26517</v>
      </c>
      <c r="B16047" s="1" t="s">
        <v>10280</v>
      </c>
      <c r="C16047" s="1" t="s">
        <v>1997</v>
      </c>
      <c r="D16047" s="1" t="n">
        <v>2</v>
      </c>
      <c r="E16047" s="16" t="n">
        <v>311.15</v>
      </c>
      <c r="F16047" s="17" t="n">
        <v>0.15</v>
      </c>
      <c r="G16047" s="16" t="n">
        <v>528.95</v>
      </c>
      <c r="I16047" s="1" t="str">
        <f aca="false">INDEX(Products!$C$2:$C$51,MATCH(C16047,Products!$A$2:$A$51,0))</f>
        <v>Sports &amp; Fitness</v>
      </c>
      <c r="J16047" s="1" t="str">
        <f aca="false">INDEX(Orders!$E$2:$E$8001,MATCH(B16047,Orders!$A$2:$A$8001,0))</f>
        <v>Delivered</v>
      </c>
      <c r="K16047" s="1" t="str">
        <f aca="false">LEFT(INDEX(Orders!$C$2:$C$8001,MATCH(B16047,Orders!$A$2:$A$8001,0)),7)</f>
        <v>2024-04</v>
      </c>
    </row>
    <row r="16048" customFormat="false" ht="15" hidden="false" customHeight="true" outlineLevel="0" collapsed="false">
      <c r="A16048" s="1" t="s">
        <v>26518</v>
      </c>
      <c r="B16048" s="1" t="s">
        <v>10280</v>
      </c>
      <c r="C16048" s="1" t="s">
        <v>2007</v>
      </c>
      <c r="D16048" s="1" t="n">
        <v>2</v>
      </c>
      <c r="E16048" s="16" t="n">
        <v>750.27</v>
      </c>
      <c r="F16048" s="17" t="n">
        <v>0.15</v>
      </c>
      <c r="G16048" s="16" t="n">
        <v>1275.46</v>
      </c>
      <c r="I16048" s="1" t="str">
        <f aca="false">INDEX(Products!$C$2:$C$51,MATCH(C16048,Products!$A$2:$A$51,0))</f>
        <v>Books &amp; Stationery</v>
      </c>
      <c r="J16048" s="1" t="str">
        <f aca="false">INDEX(Orders!$E$2:$E$8001,MATCH(B16048,Orders!$A$2:$A$8001,0))</f>
        <v>Delivered</v>
      </c>
      <c r="K16048" s="1" t="str">
        <f aca="false">LEFT(INDEX(Orders!$C$2:$C$8001,MATCH(B16048,Orders!$A$2:$A$8001,0)),7)</f>
        <v>2024-04</v>
      </c>
    </row>
    <row r="16049" customFormat="false" ht="15" hidden="false" customHeight="true" outlineLevel="0" collapsed="false">
      <c r="A16049" s="1" t="s">
        <v>26519</v>
      </c>
      <c r="B16049" s="1" t="s">
        <v>10280</v>
      </c>
      <c r="C16049" s="1" t="s">
        <v>2006</v>
      </c>
      <c r="D16049" s="1" t="n">
        <v>1</v>
      </c>
      <c r="E16049" s="16" t="n">
        <v>482.17</v>
      </c>
      <c r="F16049" s="17" t="n">
        <v>0.2</v>
      </c>
      <c r="G16049" s="16" t="n">
        <v>385.74</v>
      </c>
      <c r="I16049" s="1" t="str">
        <f aca="false">INDEX(Products!$C$2:$C$51,MATCH(C16049,Products!$A$2:$A$51,0))</f>
        <v>Books &amp; Stationery</v>
      </c>
      <c r="J16049" s="1" t="str">
        <f aca="false">INDEX(Orders!$E$2:$E$8001,MATCH(B16049,Orders!$A$2:$A$8001,0))</f>
        <v>Delivered</v>
      </c>
      <c r="K16049" s="1" t="str">
        <f aca="false">LEFT(INDEX(Orders!$C$2:$C$8001,MATCH(B16049,Orders!$A$2:$A$8001,0)),7)</f>
        <v>2024-04</v>
      </c>
    </row>
    <row r="16050" customFormat="false" ht="15" hidden="false" customHeight="true" outlineLevel="0" collapsed="false">
      <c r="A16050" s="1" t="s">
        <v>26520</v>
      </c>
      <c r="B16050" s="1" t="s">
        <v>10281</v>
      </c>
      <c r="C16050" s="1" t="s">
        <v>2006</v>
      </c>
      <c r="D16050" s="1" t="n">
        <v>1</v>
      </c>
      <c r="E16050" s="16" t="n">
        <v>482.17</v>
      </c>
      <c r="F16050" s="17" t="n">
        <v>0.1</v>
      </c>
      <c r="G16050" s="16" t="n">
        <v>433.95</v>
      </c>
      <c r="I16050" s="1" t="str">
        <f aca="false">INDEX(Products!$C$2:$C$51,MATCH(C16050,Products!$A$2:$A$51,0))</f>
        <v>Books &amp; Stationery</v>
      </c>
      <c r="J16050" s="1" t="str">
        <f aca="false">INDEX(Orders!$E$2:$E$8001,MATCH(B16050,Orders!$A$2:$A$8001,0))</f>
        <v>Delivered</v>
      </c>
      <c r="K16050" s="1" t="str">
        <f aca="false">LEFT(INDEX(Orders!$C$2:$C$8001,MATCH(B16050,Orders!$A$2:$A$8001,0)),7)</f>
        <v>2025-07</v>
      </c>
    </row>
    <row r="16051" customFormat="false" ht="15" hidden="false" customHeight="true" outlineLevel="0" collapsed="false">
      <c r="A16051" s="1" t="s">
        <v>26521</v>
      </c>
      <c r="B16051" s="1" t="s">
        <v>10282</v>
      </c>
      <c r="C16051" s="1" t="s">
        <v>1963</v>
      </c>
      <c r="D16051" s="1" t="n">
        <v>2</v>
      </c>
      <c r="E16051" s="16" t="n">
        <v>1494.98</v>
      </c>
      <c r="F16051" s="17" t="n">
        <v>0</v>
      </c>
      <c r="G16051" s="16" t="n">
        <v>2989.96</v>
      </c>
      <c r="I16051" s="1" t="str">
        <f aca="false">INDEX(Products!$C$2:$C$51,MATCH(C16051,Products!$A$2:$A$51,0))</f>
        <v>Home &amp; Kitchen</v>
      </c>
      <c r="J16051" s="1" t="str">
        <f aca="false">INDEX(Orders!$E$2:$E$8001,MATCH(B16051,Orders!$A$2:$A$8001,0))</f>
        <v>Delivered</v>
      </c>
      <c r="K16051" s="1" t="str">
        <f aca="false">LEFT(INDEX(Orders!$C$2:$C$8001,MATCH(B16051,Orders!$A$2:$A$8001,0)),7)</f>
        <v>2024-12</v>
      </c>
    </row>
    <row r="16052" customFormat="false" ht="15" hidden="false" customHeight="true" outlineLevel="0" collapsed="false">
      <c r="A16052" s="1" t="s">
        <v>26522</v>
      </c>
      <c r="B16052" s="1" t="s">
        <v>10282</v>
      </c>
      <c r="C16052" s="1" t="s">
        <v>1990</v>
      </c>
      <c r="D16052" s="1" t="n">
        <v>2</v>
      </c>
      <c r="E16052" s="16" t="n">
        <v>5311.32</v>
      </c>
      <c r="F16052" s="17" t="n">
        <v>0.2</v>
      </c>
      <c r="G16052" s="16" t="n">
        <v>8498.11</v>
      </c>
      <c r="I16052" s="1" t="str">
        <f aca="false">INDEX(Products!$C$2:$C$51,MATCH(C16052,Products!$A$2:$A$51,0))</f>
        <v>Sports &amp; Fitness</v>
      </c>
      <c r="J16052" s="1" t="str">
        <f aca="false">INDEX(Orders!$E$2:$E$8001,MATCH(B16052,Orders!$A$2:$A$8001,0))</f>
        <v>Delivered</v>
      </c>
      <c r="K16052" s="1" t="str">
        <f aca="false">LEFT(INDEX(Orders!$C$2:$C$8001,MATCH(B16052,Orders!$A$2:$A$8001,0)),7)</f>
        <v>2024-12</v>
      </c>
    </row>
    <row r="16053" customFormat="false" ht="15" hidden="false" customHeight="true" outlineLevel="0" collapsed="false">
      <c r="A16053" s="1" t="s">
        <v>26523</v>
      </c>
      <c r="B16053" s="1" t="s">
        <v>10283</v>
      </c>
      <c r="C16053" s="1" t="s">
        <v>2006</v>
      </c>
      <c r="D16053" s="1" t="n">
        <v>1</v>
      </c>
      <c r="E16053" s="16" t="n">
        <v>482.17</v>
      </c>
      <c r="F16053" s="17" t="n">
        <v>0</v>
      </c>
      <c r="G16053" s="16" t="n">
        <v>482.17</v>
      </c>
      <c r="I16053" s="1" t="str">
        <f aca="false">INDEX(Products!$C$2:$C$51,MATCH(C16053,Products!$A$2:$A$51,0))</f>
        <v>Books &amp; Stationery</v>
      </c>
      <c r="J16053" s="1" t="str">
        <f aca="false">INDEX(Orders!$E$2:$E$8001,MATCH(B16053,Orders!$A$2:$A$8001,0))</f>
        <v>Delivered</v>
      </c>
      <c r="K16053" s="1" t="str">
        <f aca="false">LEFT(INDEX(Orders!$C$2:$C$8001,MATCH(B16053,Orders!$A$2:$A$8001,0)),7)</f>
        <v>2025-07</v>
      </c>
    </row>
    <row r="16054" customFormat="false" ht="15" hidden="false" customHeight="true" outlineLevel="0" collapsed="false">
      <c r="A16054" s="1" t="s">
        <v>26524</v>
      </c>
      <c r="B16054" s="1" t="s">
        <v>10284</v>
      </c>
      <c r="C16054" s="1" t="s">
        <v>2007</v>
      </c>
      <c r="D16054" s="1" t="n">
        <v>2</v>
      </c>
      <c r="E16054" s="16" t="n">
        <v>750.27</v>
      </c>
      <c r="F16054" s="17" t="n">
        <v>0</v>
      </c>
      <c r="G16054" s="16" t="n">
        <v>1500.54</v>
      </c>
      <c r="I16054" s="1" t="str">
        <f aca="false">INDEX(Products!$C$2:$C$51,MATCH(C16054,Products!$A$2:$A$51,0))</f>
        <v>Books &amp; Stationery</v>
      </c>
      <c r="J16054" s="1" t="str">
        <f aca="false">INDEX(Orders!$E$2:$E$8001,MATCH(B16054,Orders!$A$2:$A$8001,0))</f>
        <v>Delivered</v>
      </c>
      <c r="K16054" s="1" t="str">
        <f aca="false">LEFT(INDEX(Orders!$C$2:$C$8001,MATCH(B16054,Orders!$A$2:$A$8001,0)),7)</f>
        <v>2025-10</v>
      </c>
    </row>
    <row r="16055" customFormat="false" ht="15" hidden="false" customHeight="true" outlineLevel="0" collapsed="false">
      <c r="A16055" s="1" t="s">
        <v>26525</v>
      </c>
      <c r="B16055" s="1" t="s">
        <v>10285</v>
      </c>
      <c r="C16055" s="1" t="s">
        <v>1971</v>
      </c>
      <c r="D16055" s="1" t="n">
        <v>1</v>
      </c>
      <c r="E16055" s="16" t="n">
        <v>2073.63</v>
      </c>
      <c r="F16055" s="17" t="n">
        <v>0</v>
      </c>
      <c r="G16055" s="16" t="n">
        <v>2073.63</v>
      </c>
      <c r="I16055" s="1" t="str">
        <f aca="false">INDEX(Products!$C$2:$C$51,MATCH(C16055,Products!$A$2:$A$51,0))</f>
        <v>Home &amp; Kitchen</v>
      </c>
      <c r="J16055" s="1" t="str">
        <f aca="false">INDEX(Orders!$E$2:$E$8001,MATCH(B16055,Orders!$A$2:$A$8001,0))</f>
        <v>Delivered</v>
      </c>
      <c r="K16055" s="1" t="str">
        <f aca="false">LEFT(INDEX(Orders!$C$2:$C$8001,MATCH(B16055,Orders!$A$2:$A$8001,0)),7)</f>
        <v>2024-06</v>
      </c>
    </row>
    <row r="16056" customFormat="false" ht="15" hidden="false" customHeight="true" outlineLevel="0" collapsed="false">
      <c r="A16056" s="1" t="s">
        <v>26526</v>
      </c>
      <c r="B16056" s="1" t="s">
        <v>10285</v>
      </c>
      <c r="C16056" s="1" t="s">
        <v>1975</v>
      </c>
      <c r="D16056" s="1" t="n">
        <v>3</v>
      </c>
      <c r="E16056" s="16" t="n">
        <v>862.99</v>
      </c>
      <c r="F16056" s="17" t="n">
        <v>0.05</v>
      </c>
      <c r="G16056" s="16" t="n">
        <v>2459.52</v>
      </c>
      <c r="I16056" s="1" t="str">
        <f aca="false">INDEX(Products!$C$2:$C$51,MATCH(C16056,Products!$A$2:$A$51,0))</f>
        <v>Beauty &amp; Personal Care</v>
      </c>
      <c r="J16056" s="1" t="str">
        <f aca="false">INDEX(Orders!$E$2:$E$8001,MATCH(B16056,Orders!$A$2:$A$8001,0))</f>
        <v>Delivered</v>
      </c>
      <c r="K16056" s="1" t="str">
        <f aca="false">LEFT(INDEX(Orders!$C$2:$C$8001,MATCH(B16056,Orders!$A$2:$A$8001,0)),7)</f>
        <v>2024-06</v>
      </c>
    </row>
    <row r="16057" customFormat="false" ht="15" hidden="false" customHeight="true" outlineLevel="0" collapsed="false">
      <c r="A16057" s="1" t="s">
        <v>26527</v>
      </c>
      <c r="B16057" s="1" t="s">
        <v>10286</v>
      </c>
      <c r="C16057" s="1" t="s">
        <v>1920</v>
      </c>
      <c r="D16057" s="1" t="n">
        <v>2</v>
      </c>
      <c r="E16057" s="16" t="n">
        <v>4273.58</v>
      </c>
      <c r="F16057" s="17" t="n">
        <v>0.15</v>
      </c>
      <c r="G16057" s="16" t="n">
        <v>7265.09</v>
      </c>
      <c r="I16057" s="1" t="str">
        <f aca="false">INDEX(Products!$C$2:$C$51,MATCH(C16057,Products!$A$2:$A$51,0))</f>
        <v>Electronics</v>
      </c>
      <c r="J16057" s="1" t="str">
        <f aca="false">INDEX(Orders!$E$2:$E$8001,MATCH(B16057,Orders!$A$2:$A$8001,0))</f>
        <v>Delivered</v>
      </c>
      <c r="K16057" s="1" t="str">
        <f aca="false">LEFT(INDEX(Orders!$C$2:$C$8001,MATCH(B16057,Orders!$A$2:$A$8001,0)),7)</f>
        <v>2025-11</v>
      </c>
    </row>
    <row r="16058" customFormat="false" ht="15" hidden="false" customHeight="true" outlineLevel="0" collapsed="false">
      <c r="A16058" s="1" t="s">
        <v>26528</v>
      </c>
      <c r="B16058" s="1" t="s">
        <v>10286</v>
      </c>
      <c r="C16058" s="1" t="s">
        <v>1969</v>
      </c>
      <c r="D16058" s="1" t="n">
        <v>3</v>
      </c>
      <c r="E16058" s="16" t="n">
        <v>9171.98</v>
      </c>
      <c r="F16058" s="17" t="n">
        <v>0.1</v>
      </c>
      <c r="G16058" s="16" t="n">
        <v>24764.35</v>
      </c>
      <c r="I16058" s="1" t="str">
        <f aca="false">INDEX(Products!$C$2:$C$51,MATCH(C16058,Products!$A$2:$A$51,0))</f>
        <v>Home &amp; Kitchen</v>
      </c>
      <c r="J16058" s="1" t="str">
        <f aca="false">INDEX(Orders!$E$2:$E$8001,MATCH(B16058,Orders!$A$2:$A$8001,0))</f>
        <v>Delivered</v>
      </c>
      <c r="K16058" s="1" t="str">
        <f aca="false">LEFT(INDEX(Orders!$C$2:$C$8001,MATCH(B16058,Orders!$A$2:$A$8001,0)),7)</f>
        <v>2025-11</v>
      </c>
    </row>
    <row r="16059" customFormat="false" ht="15" hidden="false" customHeight="true" outlineLevel="0" collapsed="false">
      <c r="A16059" s="1" t="s">
        <v>26529</v>
      </c>
      <c r="B16059" s="1" t="s">
        <v>10286</v>
      </c>
      <c r="C16059" s="1" t="s">
        <v>1976</v>
      </c>
      <c r="D16059" s="1" t="n">
        <v>1</v>
      </c>
      <c r="E16059" s="16" t="n">
        <v>1603.35</v>
      </c>
      <c r="F16059" s="17" t="n">
        <v>0</v>
      </c>
      <c r="G16059" s="16" t="n">
        <v>1603.35</v>
      </c>
      <c r="I16059" s="1" t="str">
        <f aca="false">INDEX(Products!$C$2:$C$51,MATCH(C16059,Products!$A$2:$A$51,0))</f>
        <v>Beauty &amp; Personal Care</v>
      </c>
      <c r="J16059" s="1" t="str">
        <f aca="false">INDEX(Orders!$E$2:$E$8001,MATCH(B16059,Orders!$A$2:$A$8001,0))</f>
        <v>Delivered</v>
      </c>
      <c r="K16059" s="1" t="str">
        <f aca="false">LEFT(INDEX(Orders!$C$2:$C$8001,MATCH(B16059,Orders!$A$2:$A$8001,0)),7)</f>
        <v>2025-11</v>
      </c>
    </row>
    <row r="16060" customFormat="false" ht="15" hidden="false" customHeight="true" outlineLevel="0" collapsed="false">
      <c r="A16060" s="1" t="s">
        <v>26530</v>
      </c>
      <c r="B16060" s="1" t="s">
        <v>10287</v>
      </c>
      <c r="C16060" s="1" t="s">
        <v>1940</v>
      </c>
      <c r="D16060" s="1" t="n">
        <v>1</v>
      </c>
      <c r="E16060" s="16" t="n">
        <v>2374.52</v>
      </c>
      <c r="F16060" s="17" t="n">
        <v>0.1</v>
      </c>
      <c r="G16060" s="16" t="n">
        <v>2137.07</v>
      </c>
      <c r="I16060" s="1" t="str">
        <f aca="false">INDEX(Products!$C$2:$C$51,MATCH(C16060,Products!$A$2:$A$51,0))</f>
        <v>Fashion</v>
      </c>
      <c r="J16060" s="1" t="str">
        <f aca="false">INDEX(Orders!$E$2:$E$8001,MATCH(B16060,Orders!$A$2:$A$8001,0))</f>
        <v>Delivered</v>
      </c>
      <c r="K16060" s="1" t="str">
        <f aca="false">LEFT(INDEX(Orders!$C$2:$C$8001,MATCH(B16060,Orders!$A$2:$A$8001,0)),7)</f>
        <v>2024-12</v>
      </c>
    </row>
    <row r="16061" customFormat="false" ht="15" hidden="false" customHeight="true" outlineLevel="0" collapsed="false">
      <c r="A16061" s="1" t="s">
        <v>26531</v>
      </c>
      <c r="B16061" s="1" t="s">
        <v>10287</v>
      </c>
      <c r="C16061" s="1" t="s">
        <v>2006</v>
      </c>
      <c r="D16061" s="1" t="n">
        <v>3</v>
      </c>
      <c r="E16061" s="16" t="n">
        <v>482.17</v>
      </c>
      <c r="F16061" s="17" t="n">
        <v>0</v>
      </c>
      <c r="G16061" s="16" t="n">
        <v>1446.51</v>
      </c>
      <c r="I16061" s="1" t="str">
        <f aca="false">INDEX(Products!$C$2:$C$51,MATCH(C16061,Products!$A$2:$A$51,0))</f>
        <v>Books &amp; Stationery</v>
      </c>
      <c r="J16061" s="1" t="str">
        <f aca="false">INDEX(Orders!$E$2:$E$8001,MATCH(B16061,Orders!$A$2:$A$8001,0))</f>
        <v>Delivered</v>
      </c>
      <c r="K16061" s="1" t="str">
        <f aca="false">LEFT(INDEX(Orders!$C$2:$C$8001,MATCH(B16061,Orders!$A$2:$A$8001,0)),7)</f>
        <v>2024-12</v>
      </c>
    </row>
    <row r="16062" customFormat="false" ht="15" hidden="false" customHeight="true" outlineLevel="0" collapsed="false">
      <c r="A16062" s="1" t="s">
        <v>26532</v>
      </c>
      <c r="B16062" s="1" t="s">
        <v>10288</v>
      </c>
      <c r="C16062" s="1" t="s">
        <v>2006</v>
      </c>
      <c r="D16062" s="1" t="n">
        <v>2</v>
      </c>
      <c r="E16062" s="16" t="n">
        <v>482.17</v>
      </c>
      <c r="F16062" s="17" t="n">
        <v>0.15</v>
      </c>
      <c r="G16062" s="16" t="n">
        <v>819.69</v>
      </c>
      <c r="I16062" s="1" t="str">
        <f aca="false">INDEX(Products!$C$2:$C$51,MATCH(C16062,Products!$A$2:$A$51,0))</f>
        <v>Books &amp; Stationery</v>
      </c>
      <c r="J16062" s="1" t="str">
        <f aca="false">INDEX(Orders!$E$2:$E$8001,MATCH(B16062,Orders!$A$2:$A$8001,0))</f>
        <v>Delivered</v>
      </c>
      <c r="K16062" s="1" t="str">
        <f aca="false">LEFT(INDEX(Orders!$C$2:$C$8001,MATCH(B16062,Orders!$A$2:$A$8001,0)),7)</f>
        <v>2024-04</v>
      </c>
    </row>
    <row r="16063" customFormat="false" ht="15" hidden="false" customHeight="true" outlineLevel="0" collapsed="false">
      <c r="A16063" s="1" t="s">
        <v>26533</v>
      </c>
      <c r="B16063" s="1" t="s">
        <v>10288</v>
      </c>
      <c r="C16063" s="1" t="s">
        <v>1953</v>
      </c>
      <c r="D16063" s="1" t="n">
        <v>1</v>
      </c>
      <c r="E16063" s="16" t="n">
        <v>4914.12</v>
      </c>
      <c r="F16063" s="17" t="n">
        <v>0.15</v>
      </c>
      <c r="G16063" s="16" t="n">
        <v>4177</v>
      </c>
      <c r="I16063" s="1" t="str">
        <f aca="false">INDEX(Products!$C$2:$C$51,MATCH(C16063,Products!$A$2:$A$51,0))</f>
        <v>Fashion</v>
      </c>
      <c r="J16063" s="1" t="str">
        <f aca="false">INDEX(Orders!$E$2:$E$8001,MATCH(B16063,Orders!$A$2:$A$8001,0))</f>
        <v>Delivered</v>
      </c>
      <c r="K16063" s="1" t="str">
        <f aca="false">LEFT(INDEX(Orders!$C$2:$C$8001,MATCH(B16063,Orders!$A$2:$A$8001,0)),7)</f>
        <v>2024-04</v>
      </c>
    </row>
    <row r="16064" customFormat="false" ht="15" hidden="false" customHeight="true" outlineLevel="0" collapsed="false">
      <c r="A16064" s="1" t="s">
        <v>26534</v>
      </c>
      <c r="B16064" s="1" t="s">
        <v>10289</v>
      </c>
      <c r="C16064" s="1" t="s">
        <v>1940</v>
      </c>
      <c r="D16064" s="1" t="n">
        <v>1</v>
      </c>
      <c r="E16064" s="16" t="n">
        <v>2374.52</v>
      </c>
      <c r="F16064" s="17" t="n">
        <v>0</v>
      </c>
      <c r="G16064" s="16" t="n">
        <v>2374.52</v>
      </c>
      <c r="I16064" s="1" t="str">
        <f aca="false">INDEX(Products!$C$2:$C$51,MATCH(C16064,Products!$A$2:$A$51,0))</f>
        <v>Fashion</v>
      </c>
      <c r="J16064" s="1" t="str">
        <f aca="false">INDEX(Orders!$E$2:$E$8001,MATCH(B16064,Orders!$A$2:$A$8001,0))</f>
        <v>Delivered</v>
      </c>
      <c r="K16064" s="1" t="str">
        <f aca="false">LEFT(INDEX(Orders!$C$2:$C$8001,MATCH(B16064,Orders!$A$2:$A$8001,0)),7)</f>
        <v>2025-10</v>
      </c>
    </row>
    <row r="16065" customFormat="false" ht="15" hidden="false" customHeight="true" outlineLevel="0" collapsed="false">
      <c r="A16065" s="1" t="s">
        <v>26535</v>
      </c>
      <c r="B16065" s="1" t="s">
        <v>10289</v>
      </c>
      <c r="C16065" s="1" t="s">
        <v>1975</v>
      </c>
      <c r="D16065" s="1" t="n">
        <v>2</v>
      </c>
      <c r="E16065" s="16" t="n">
        <v>862.99</v>
      </c>
      <c r="F16065" s="17" t="n">
        <v>0.05</v>
      </c>
      <c r="G16065" s="16" t="n">
        <v>1639.68</v>
      </c>
      <c r="I16065" s="1" t="str">
        <f aca="false">INDEX(Products!$C$2:$C$51,MATCH(C16065,Products!$A$2:$A$51,0))</f>
        <v>Beauty &amp; Personal Care</v>
      </c>
      <c r="J16065" s="1" t="str">
        <f aca="false">INDEX(Orders!$E$2:$E$8001,MATCH(B16065,Orders!$A$2:$A$8001,0))</f>
        <v>Delivered</v>
      </c>
      <c r="K16065" s="1" t="str">
        <f aca="false">LEFT(INDEX(Orders!$C$2:$C$8001,MATCH(B16065,Orders!$A$2:$A$8001,0)),7)</f>
        <v>2025-10</v>
      </c>
    </row>
    <row r="16066" customFormat="false" ht="15" hidden="false" customHeight="true" outlineLevel="0" collapsed="false">
      <c r="A16066" s="1" t="s">
        <v>26536</v>
      </c>
      <c r="B16066" s="1" t="s">
        <v>10290</v>
      </c>
      <c r="C16066" s="1" t="s">
        <v>2007</v>
      </c>
      <c r="D16066" s="1" t="n">
        <v>1</v>
      </c>
      <c r="E16066" s="16" t="n">
        <v>750.27</v>
      </c>
      <c r="F16066" s="17" t="n">
        <v>0.15</v>
      </c>
      <c r="G16066" s="16" t="n">
        <v>637.73</v>
      </c>
      <c r="I16066" s="1" t="str">
        <f aca="false">INDEX(Products!$C$2:$C$51,MATCH(C16066,Products!$A$2:$A$51,0))</f>
        <v>Books &amp; Stationery</v>
      </c>
      <c r="J16066" s="1" t="str">
        <f aca="false">INDEX(Orders!$E$2:$E$8001,MATCH(B16066,Orders!$A$2:$A$8001,0))</f>
        <v>Delivered</v>
      </c>
      <c r="K16066" s="1" t="str">
        <f aca="false">LEFT(INDEX(Orders!$C$2:$C$8001,MATCH(B16066,Orders!$A$2:$A$8001,0)),7)</f>
        <v>2025-07</v>
      </c>
    </row>
    <row r="16067" customFormat="false" ht="15" hidden="false" customHeight="true" outlineLevel="0" collapsed="false">
      <c r="A16067" s="1" t="s">
        <v>26537</v>
      </c>
      <c r="B16067" s="1" t="s">
        <v>10290</v>
      </c>
      <c r="C16067" s="1" t="s">
        <v>1984</v>
      </c>
      <c r="D16067" s="1" t="n">
        <v>1</v>
      </c>
      <c r="E16067" s="16" t="n">
        <v>1134.82</v>
      </c>
      <c r="F16067" s="17" t="n">
        <v>0</v>
      </c>
      <c r="G16067" s="16" t="n">
        <v>1134.82</v>
      </c>
      <c r="I16067" s="1" t="str">
        <f aca="false">INDEX(Products!$C$2:$C$51,MATCH(C16067,Products!$A$2:$A$51,0))</f>
        <v>Beauty &amp; Personal Care</v>
      </c>
      <c r="J16067" s="1" t="str">
        <f aca="false">INDEX(Orders!$E$2:$E$8001,MATCH(B16067,Orders!$A$2:$A$8001,0))</f>
        <v>Delivered</v>
      </c>
      <c r="K16067" s="1" t="str">
        <f aca="false">LEFT(INDEX(Orders!$C$2:$C$8001,MATCH(B16067,Orders!$A$2:$A$8001,0)),7)</f>
        <v>2025-07</v>
      </c>
    </row>
    <row r="16068" customFormat="false" ht="15" hidden="false" customHeight="true" outlineLevel="0" collapsed="false">
      <c r="A16068" s="1" t="s">
        <v>26538</v>
      </c>
      <c r="B16068" s="1" t="s">
        <v>10290</v>
      </c>
      <c r="C16068" s="1" t="s">
        <v>1963</v>
      </c>
      <c r="D16068" s="1" t="n">
        <v>1</v>
      </c>
      <c r="E16068" s="16" t="n">
        <v>1494.98</v>
      </c>
      <c r="F16068" s="17" t="n">
        <v>0.05</v>
      </c>
      <c r="G16068" s="16" t="n">
        <v>1420.23</v>
      </c>
      <c r="I16068" s="1" t="str">
        <f aca="false">INDEX(Products!$C$2:$C$51,MATCH(C16068,Products!$A$2:$A$51,0))</f>
        <v>Home &amp; Kitchen</v>
      </c>
      <c r="J16068" s="1" t="str">
        <f aca="false">INDEX(Orders!$E$2:$E$8001,MATCH(B16068,Orders!$A$2:$A$8001,0))</f>
        <v>Delivered</v>
      </c>
      <c r="K16068" s="1" t="str">
        <f aca="false">LEFT(INDEX(Orders!$C$2:$C$8001,MATCH(B16068,Orders!$A$2:$A$8001,0)),7)</f>
        <v>2025-07</v>
      </c>
    </row>
    <row r="16069" customFormat="false" ht="15" hidden="false" customHeight="true" outlineLevel="0" collapsed="false">
      <c r="A16069" s="1" t="s">
        <v>26539</v>
      </c>
      <c r="B16069" s="1" t="s">
        <v>10290</v>
      </c>
      <c r="C16069" s="1" t="s">
        <v>1947</v>
      </c>
      <c r="D16069" s="1" t="n">
        <v>1</v>
      </c>
      <c r="E16069" s="16" t="n">
        <v>4778.51</v>
      </c>
      <c r="F16069" s="17" t="n">
        <v>0</v>
      </c>
      <c r="G16069" s="16" t="n">
        <v>4778.51</v>
      </c>
      <c r="I16069" s="1" t="str">
        <f aca="false">INDEX(Products!$C$2:$C$51,MATCH(C16069,Products!$A$2:$A$51,0))</f>
        <v>Fashion</v>
      </c>
      <c r="J16069" s="1" t="str">
        <f aca="false">INDEX(Orders!$E$2:$E$8001,MATCH(B16069,Orders!$A$2:$A$8001,0))</f>
        <v>Delivered</v>
      </c>
      <c r="K16069" s="1" t="str">
        <f aca="false">LEFT(INDEX(Orders!$C$2:$C$8001,MATCH(B16069,Orders!$A$2:$A$8001,0)),7)</f>
        <v>2025-07</v>
      </c>
    </row>
    <row r="16070" customFormat="false" ht="15" hidden="false" customHeight="true" outlineLevel="0" collapsed="false">
      <c r="A16070" s="1" t="s">
        <v>26540</v>
      </c>
      <c r="B16070" s="1" t="s">
        <v>10290</v>
      </c>
      <c r="C16070" s="1" t="s">
        <v>1920</v>
      </c>
      <c r="D16070" s="1" t="n">
        <v>1</v>
      </c>
      <c r="E16070" s="16" t="n">
        <v>4273.58</v>
      </c>
      <c r="F16070" s="17" t="n">
        <v>0</v>
      </c>
      <c r="G16070" s="16" t="n">
        <v>4273.58</v>
      </c>
      <c r="I16070" s="1" t="str">
        <f aca="false">INDEX(Products!$C$2:$C$51,MATCH(C16070,Products!$A$2:$A$51,0))</f>
        <v>Electronics</v>
      </c>
      <c r="J16070" s="1" t="str">
        <f aca="false">INDEX(Orders!$E$2:$E$8001,MATCH(B16070,Orders!$A$2:$A$8001,0))</f>
        <v>Delivered</v>
      </c>
      <c r="K16070" s="1" t="str">
        <f aca="false">LEFT(INDEX(Orders!$C$2:$C$8001,MATCH(B16070,Orders!$A$2:$A$8001,0)),7)</f>
        <v>2025-07</v>
      </c>
    </row>
    <row r="16071" customFormat="false" ht="15" hidden="false" customHeight="true" outlineLevel="0" collapsed="false">
      <c r="A16071" s="1" t="s">
        <v>26541</v>
      </c>
      <c r="B16071" s="1" t="s">
        <v>10291</v>
      </c>
      <c r="C16071" s="1" t="s">
        <v>1955</v>
      </c>
      <c r="D16071" s="1" t="n">
        <v>2</v>
      </c>
      <c r="E16071" s="16" t="n">
        <v>3340.76</v>
      </c>
      <c r="F16071" s="17" t="n">
        <v>0</v>
      </c>
      <c r="G16071" s="16" t="n">
        <v>6681.52</v>
      </c>
      <c r="I16071" s="1" t="str">
        <f aca="false">INDEX(Products!$C$2:$C$51,MATCH(C16071,Products!$A$2:$A$51,0))</f>
        <v>Home &amp; Kitchen</v>
      </c>
      <c r="J16071" s="1" t="str">
        <f aca="false">INDEX(Orders!$E$2:$E$8001,MATCH(B16071,Orders!$A$2:$A$8001,0))</f>
        <v>Refunded</v>
      </c>
      <c r="K16071" s="1" t="str">
        <f aca="false">LEFT(INDEX(Orders!$C$2:$C$8001,MATCH(B16071,Orders!$A$2:$A$8001,0)),7)</f>
        <v>2025-06</v>
      </c>
    </row>
    <row r="16072" customFormat="false" ht="15" hidden="false" customHeight="true" outlineLevel="0" collapsed="false">
      <c r="A16072" s="1" t="s">
        <v>26542</v>
      </c>
      <c r="B16072" s="1" t="s">
        <v>10291</v>
      </c>
      <c r="C16072" s="1" t="s">
        <v>1922</v>
      </c>
      <c r="D16072" s="1" t="n">
        <v>1</v>
      </c>
      <c r="E16072" s="16" t="n">
        <v>3142.61</v>
      </c>
      <c r="F16072" s="17" t="n">
        <v>0.05</v>
      </c>
      <c r="G16072" s="16" t="n">
        <v>2985.48</v>
      </c>
      <c r="I16072" s="1" t="str">
        <f aca="false">INDEX(Products!$C$2:$C$51,MATCH(C16072,Products!$A$2:$A$51,0))</f>
        <v>Electronics</v>
      </c>
      <c r="J16072" s="1" t="str">
        <f aca="false">INDEX(Orders!$E$2:$E$8001,MATCH(B16072,Orders!$A$2:$A$8001,0))</f>
        <v>Refunded</v>
      </c>
      <c r="K16072" s="1" t="str">
        <f aca="false">LEFT(INDEX(Orders!$C$2:$C$8001,MATCH(B16072,Orders!$A$2:$A$8001,0)),7)</f>
        <v>2025-06</v>
      </c>
    </row>
    <row r="16073" customFormat="false" ht="15" hidden="false" customHeight="true" outlineLevel="0" collapsed="false">
      <c r="A16073" s="1" t="s">
        <v>26543</v>
      </c>
      <c r="B16073" s="1" t="s">
        <v>10292</v>
      </c>
      <c r="C16073" s="1" t="s">
        <v>1963</v>
      </c>
      <c r="D16073" s="1" t="n">
        <v>1</v>
      </c>
      <c r="E16073" s="16" t="n">
        <v>1494.98</v>
      </c>
      <c r="F16073" s="17" t="n">
        <v>0.05</v>
      </c>
      <c r="G16073" s="16" t="n">
        <v>1420.23</v>
      </c>
      <c r="I16073" s="1" t="str">
        <f aca="false">INDEX(Products!$C$2:$C$51,MATCH(C16073,Products!$A$2:$A$51,0))</f>
        <v>Home &amp; Kitchen</v>
      </c>
      <c r="J16073" s="1" t="str">
        <f aca="false">INDEX(Orders!$E$2:$E$8001,MATCH(B16073,Orders!$A$2:$A$8001,0))</f>
        <v>Returned</v>
      </c>
      <c r="K16073" s="1" t="str">
        <f aca="false">LEFT(INDEX(Orders!$C$2:$C$8001,MATCH(B16073,Orders!$A$2:$A$8001,0)),7)</f>
        <v>2025-03</v>
      </c>
    </row>
    <row r="16074" customFormat="false" ht="15" hidden="false" customHeight="true" outlineLevel="0" collapsed="false">
      <c r="A16074" s="1" t="s">
        <v>26544</v>
      </c>
      <c r="B16074" s="1" t="s">
        <v>10293</v>
      </c>
      <c r="C16074" s="1" t="s">
        <v>1924</v>
      </c>
      <c r="D16074" s="1" t="n">
        <v>1</v>
      </c>
      <c r="E16074" s="16" t="n">
        <v>1971</v>
      </c>
      <c r="F16074" s="17" t="n">
        <v>0.2</v>
      </c>
      <c r="G16074" s="16" t="n">
        <v>1576.8</v>
      </c>
      <c r="I16074" s="1" t="str">
        <f aca="false">INDEX(Products!$C$2:$C$51,MATCH(C16074,Products!$A$2:$A$51,0))</f>
        <v>Electronics</v>
      </c>
      <c r="J16074" s="1" t="str">
        <f aca="false">INDEX(Orders!$E$2:$E$8001,MATCH(B16074,Orders!$A$2:$A$8001,0))</f>
        <v>Delivered</v>
      </c>
      <c r="K16074" s="1" t="str">
        <f aca="false">LEFT(INDEX(Orders!$C$2:$C$8001,MATCH(B16074,Orders!$A$2:$A$8001,0)),7)</f>
        <v>2025-10</v>
      </c>
    </row>
    <row r="16075" customFormat="false" ht="15" hidden="false" customHeight="true" outlineLevel="0" collapsed="false">
      <c r="A16075" s="1" t="s">
        <v>26545</v>
      </c>
      <c r="B16075" s="1" t="s">
        <v>10293</v>
      </c>
      <c r="C16075" s="1" t="s">
        <v>1975</v>
      </c>
      <c r="D16075" s="1" t="n">
        <v>2</v>
      </c>
      <c r="E16075" s="16" t="n">
        <v>862.99</v>
      </c>
      <c r="F16075" s="17" t="n">
        <v>0</v>
      </c>
      <c r="G16075" s="16" t="n">
        <v>1725.98</v>
      </c>
      <c r="I16075" s="1" t="str">
        <f aca="false">INDEX(Products!$C$2:$C$51,MATCH(C16075,Products!$A$2:$A$51,0))</f>
        <v>Beauty &amp; Personal Care</v>
      </c>
      <c r="J16075" s="1" t="str">
        <f aca="false">INDEX(Orders!$E$2:$E$8001,MATCH(B16075,Orders!$A$2:$A$8001,0))</f>
        <v>Delivered</v>
      </c>
      <c r="K16075" s="1" t="str">
        <f aca="false">LEFT(INDEX(Orders!$C$2:$C$8001,MATCH(B16075,Orders!$A$2:$A$8001,0)),7)</f>
        <v>2025-10</v>
      </c>
    </row>
    <row r="16076" customFormat="false" ht="15" hidden="false" customHeight="true" outlineLevel="0" collapsed="false">
      <c r="A16076" s="1" t="s">
        <v>26546</v>
      </c>
      <c r="B16076" s="1" t="s">
        <v>10294</v>
      </c>
      <c r="C16076" s="1" t="s">
        <v>1953</v>
      </c>
      <c r="D16076" s="1" t="n">
        <v>1</v>
      </c>
      <c r="E16076" s="16" t="n">
        <v>4914.12</v>
      </c>
      <c r="F16076" s="17" t="n">
        <v>0</v>
      </c>
      <c r="G16076" s="16" t="n">
        <v>4914.12</v>
      </c>
      <c r="I16076" s="1" t="str">
        <f aca="false">INDEX(Products!$C$2:$C$51,MATCH(C16076,Products!$A$2:$A$51,0))</f>
        <v>Fashion</v>
      </c>
      <c r="J16076" s="1" t="str">
        <f aca="false">INDEX(Orders!$E$2:$E$8001,MATCH(B16076,Orders!$A$2:$A$8001,0))</f>
        <v>Delivered</v>
      </c>
      <c r="K16076" s="1" t="str">
        <f aca="false">LEFT(INDEX(Orders!$C$2:$C$8001,MATCH(B16076,Orders!$A$2:$A$8001,0)),7)</f>
        <v>2025-08</v>
      </c>
    </row>
    <row r="16077" customFormat="false" ht="15" hidden="false" customHeight="true" outlineLevel="0" collapsed="false">
      <c r="A16077" s="1" t="s">
        <v>26547</v>
      </c>
      <c r="B16077" s="1" t="s">
        <v>10294</v>
      </c>
      <c r="C16077" s="1" t="s">
        <v>1940</v>
      </c>
      <c r="D16077" s="1" t="n">
        <v>1</v>
      </c>
      <c r="E16077" s="16" t="n">
        <v>2374.52</v>
      </c>
      <c r="F16077" s="17" t="n">
        <v>0.15</v>
      </c>
      <c r="G16077" s="16" t="n">
        <v>2018.34</v>
      </c>
      <c r="I16077" s="1" t="str">
        <f aca="false">INDEX(Products!$C$2:$C$51,MATCH(C16077,Products!$A$2:$A$51,0))</f>
        <v>Fashion</v>
      </c>
      <c r="J16077" s="1" t="str">
        <f aca="false">INDEX(Orders!$E$2:$E$8001,MATCH(B16077,Orders!$A$2:$A$8001,0))</f>
        <v>Delivered</v>
      </c>
      <c r="K16077" s="1" t="str">
        <f aca="false">LEFT(INDEX(Orders!$C$2:$C$8001,MATCH(B16077,Orders!$A$2:$A$8001,0)),7)</f>
        <v>2025-08</v>
      </c>
    </row>
    <row r="16078" customFormat="false" ht="15" hidden="false" customHeight="true" outlineLevel="0" collapsed="false">
      <c r="A16078" s="1" t="s">
        <v>26548</v>
      </c>
      <c r="B16078" s="1" t="s">
        <v>10294</v>
      </c>
      <c r="C16078" s="1" t="s">
        <v>1990</v>
      </c>
      <c r="D16078" s="1" t="n">
        <v>1</v>
      </c>
      <c r="E16078" s="16" t="n">
        <v>5311.32</v>
      </c>
      <c r="F16078" s="17" t="n">
        <v>0.1</v>
      </c>
      <c r="G16078" s="16" t="n">
        <v>4780.19</v>
      </c>
      <c r="I16078" s="1" t="str">
        <f aca="false">INDEX(Products!$C$2:$C$51,MATCH(C16078,Products!$A$2:$A$51,0))</f>
        <v>Sports &amp; Fitness</v>
      </c>
      <c r="J16078" s="1" t="str">
        <f aca="false">INDEX(Orders!$E$2:$E$8001,MATCH(B16078,Orders!$A$2:$A$8001,0))</f>
        <v>Delivered</v>
      </c>
      <c r="K16078" s="1" t="str">
        <f aca="false">LEFT(INDEX(Orders!$C$2:$C$8001,MATCH(B16078,Orders!$A$2:$A$8001,0)),7)</f>
        <v>2025-08</v>
      </c>
    </row>
    <row r="16079" customFormat="false" ht="15" hidden="false" customHeight="true" outlineLevel="0" collapsed="false">
      <c r="A16079" s="1" t="s">
        <v>26549</v>
      </c>
      <c r="B16079" s="1" t="s">
        <v>10295</v>
      </c>
      <c r="C16079" s="1" t="s">
        <v>2007</v>
      </c>
      <c r="D16079" s="1" t="n">
        <v>1</v>
      </c>
      <c r="E16079" s="16" t="n">
        <v>750.27</v>
      </c>
      <c r="F16079" s="17" t="n">
        <v>0</v>
      </c>
      <c r="G16079" s="16" t="n">
        <v>750.27</v>
      </c>
      <c r="I16079" s="1" t="str">
        <f aca="false">INDEX(Products!$C$2:$C$51,MATCH(C16079,Products!$A$2:$A$51,0))</f>
        <v>Books &amp; Stationery</v>
      </c>
      <c r="J16079" s="1" t="str">
        <f aca="false">INDEX(Orders!$E$2:$E$8001,MATCH(B16079,Orders!$A$2:$A$8001,0))</f>
        <v>Delivered</v>
      </c>
      <c r="K16079" s="1" t="str">
        <f aca="false">LEFT(INDEX(Orders!$C$2:$C$8001,MATCH(B16079,Orders!$A$2:$A$8001,0)),7)</f>
        <v>2025-12</v>
      </c>
    </row>
    <row r="16080" customFormat="false" ht="15" hidden="false" customHeight="true" outlineLevel="0" collapsed="false">
      <c r="A16080" s="1" t="s">
        <v>26550</v>
      </c>
      <c r="B16080" s="1" t="s">
        <v>10296</v>
      </c>
      <c r="C16080" s="1" t="s">
        <v>1930</v>
      </c>
      <c r="D16080" s="1" t="n">
        <v>2</v>
      </c>
      <c r="E16080" s="16" t="n">
        <v>2398.35</v>
      </c>
      <c r="F16080" s="17" t="n">
        <v>0.1</v>
      </c>
      <c r="G16080" s="16" t="n">
        <v>4317.03</v>
      </c>
      <c r="I16080" s="1" t="str">
        <f aca="false">INDEX(Products!$C$2:$C$51,MATCH(C16080,Products!$A$2:$A$51,0))</f>
        <v>Electronics</v>
      </c>
      <c r="J16080" s="1" t="str">
        <f aca="false">INDEX(Orders!$E$2:$E$8001,MATCH(B16080,Orders!$A$2:$A$8001,0))</f>
        <v>Delivered</v>
      </c>
      <c r="K16080" s="1" t="str">
        <f aca="false">LEFT(INDEX(Orders!$C$2:$C$8001,MATCH(B16080,Orders!$A$2:$A$8001,0)),7)</f>
        <v>2025-09</v>
      </c>
    </row>
    <row r="16081" customFormat="false" ht="15" hidden="false" customHeight="true" outlineLevel="0" collapsed="false">
      <c r="A16081" s="1" t="s">
        <v>26551</v>
      </c>
      <c r="B16081" s="1" t="s">
        <v>10296</v>
      </c>
      <c r="C16081" s="1" t="s">
        <v>1995</v>
      </c>
      <c r="D16081" s="1" t="n">
        <v>1</v>
      </c>
      <c r="E16081" s="16" t="n">
        <v>2914.27</v>
      </c>
      <c r="F16081" s="17" t="n">
        <v>0.05</v>
      </c>
      <c r="G16081" s="16" t="n">
        <v>2768.56</v>
      </c>
      <c r="I16081" s="1" t="str">
        <f aca="false">INDEX(Products!$C$2:$C$51,MATCH(C16081,Products!$A$2:$A$51,0))</f>
        <v>Sports &amp; Fitness</v>
      </c>
      <c r="J16081" s="1" t="str">
        <f aca="false">INDEX(Orders!$E$2:$E$8001,MATCH(B16081,Orders!$A$2:$A$8001,0))</f>
        <v>Delivered</v>
      </c>
      <c r="K16081" s="1" t="str">
        <f aca="false">LEFT(INDEX(Orders!$C$2:$C$8001,MATCH(B16081,Orders!$A$2:$A$8001,0)),7)</f>
        <v>2025-09</v>
      </c>
    </row>
    <row r="16082" customFormat="false" ht="15" hidden="false" customHeight="true" outlineLevel="0" collapsed="false">
      <c r="A16082" s="1" t="s">
        <v>26552</v>
      </c>
      <c r="B16082" s="1" t="s">
        <v>10297</v>
      </c>
      <c r="C16082" s="1" t="s">
        <v>1991</v>
      </c>
      <c r="D16082" s="1" t="n">
        <v>1</v>
      </c>
      <c r="E16082" s="16" t="n">
        <v>579.12</v>
      </c>
      <c r="F16082" s="17" t="n">
        <v>0</v>
      </c>
      <c r="G16082" s="16" t="n">
        <v>579.12</v>
      </c>
      <c r="I16082" s="1" t="str">
        <f aca="false">INDEX(Products!$C$2:$C$51,MATCH(C16082,Products!$A$2:$A$51,0))</f>
        <v>Sports &amp; Fitness</v>
      </c>
      <c r="J16082" s="1" t="str">
        <f aca="false">INDEX(Orders!$E$2:$E$8001,MATCH(B16082,Orders!$A$2:$A$8001,0))</f>
        <v>Delivered</v>
      </c>
      <c r="K16082" s="1" t="str">
        <f aca="false">LEFT(INDEX(Orders!$C$2:$C$8001,MATCH(B16082,Orders!$A$2:$A$8001,0)),7)</f>
        <v>2024-11</v>
      </c>
    </row>
    <row r="16083" customFormat="false" ht="15" hidden="false" customHeight="true" outlineLevel="0" collapsed="false">
      <c r="A16083" s="1" t="s">
        <v>26553</v>
      </c>
      <c r="B16083" s="1" t="s">
        <v>10297</v>
      </c>
      <c r="C16083" s="1" t="s">
        <v>1930</v>
      </c>
      <c r="D16083" s="1" t="n">
        <v>1</v>
      </c>
      <c r="E16083" s="16" t="n">
        <v>2398.35</v>
      </c>
      <c r="F16083" s="17" t="n">
        <v>0.05</v>
      </c>
      <c r="G16083" s="16" t="n">
        <v>2278.43</v>
      </c>
      <c r="I16083" s="1" t="str">
        <f aca="false">INDEX(Products!$C$2:$C$51,MATCH(C16083,Products!$A$2:$A$51,0))</f>
        <v>Electronics</v>
      </c>
      <c r="J16083" s="1" t="str">
        <f aca="false">INDEX(Orders!$E$2:$E$8001,MATCH(B16083,Orders!$A$2:$A$8001,0))</f>
        <v>Delivered</v>
      </c>
      <c r="K16083" s="1" t="str">
        <f aca="false">LEFT(INDEX(Orders!$C$2:$C$8001,MATCH(B16083,Orders!$A$2:$A$8001,0)),7)</f>
        <v>2024-11</v>
      </c>
    </row>
    <row r="16084" customFormat="false" ht="15" hidden="false" customHeight="true" outlineLevel="0" collapsed="false">
      <c r="A16084" s="1" t="s">
        <v>26554</v>
      </c>
      <c r="B16084" s="1" t="s">
        <v>10298</v>
      </c>
      <c r="C16084" s="1" t="s">
        <v>1969</v>
      </c>
      <c r="D16084" s="1" t="n">
        <v>1</v>
      </c>
      <c r="E16084" s="16" t="n">
        <v>9171.98</v>
      </c>
      <c r="F16084" s="17" t="n">
        <v>0.1</v>
      </c>
      <c r="G16084" s="16" t="n">
        <v>8254.78</v>
      </c>
      <c r="I16084" s="1" t="str">
        <f aca="false">INDEX(Products!$C$2:$C$51,MATCH(C16084,Products!$A$2:$A$51,0))</f>
        <v>Home &amp; Kitchen</v>
      </c>
      <c r="J16084" s="1" t="str">
        <f aca="false">INDEX(Orders!$E$2:$E$8001,MATCH(B16084,Orders!$A$2:$A$8001,0))</f>
        <v>Delivered</v>
      </c>
      <c r="K16084" s="1" t="str">
        <f aca="false">LEFT(INDEX(Orders!$C$2:$C$8001,MATCH(B16084,Orders!$A$2:$A$8001,0)),7)</f>
        <v>2024-02</v>
      </c>
    </row>
    <row r="16085" customFormat="false" ht="15" hidden="false" customHeight="true" outlineLevel="0" collapsed="false">
      <c r="A16085" s="1" t="s">
        <v>26555</v>
      </c>
      <c r="B16085" s="1" t="s">
        <v>10298</v>
      </c>
      <c r="C16085" s="1" t="s">
        <v>2006</v>
      </c>
      <c r="D16085" s="1" t="n">
        <v>1</v>
      </c>
      <c r="E16085" s="16" t="n">
        <v>482.17</v>
      </c>
      <c r="F16085" s="17" t="n">
        <v>0</v>
      </c>
      <c r="G16085" s="16" t="n">
        <v>482.17</v>
      </c>
      <c r="I16085" s="1" t="str">
        <f aca="false">INDEX(Products!$C$2:$C$51,MATCH(C16085,Products!$A$2:$A$51,0))</f>
        <v>Books &amp; Stationery</v>
      </c>
      <c r="J16085" s="1" t="str">
        <f aca="false">INDEX(Orders!$E$2:$E$8001,MATCH(B16085,Orders!$A$2:$A$8001,0))</f>
        <v>Delivered</v>
      </c>
      <c r="K16085" s="1" t="str">
        <f aca="false">LEFT(INDEX(Orders!$C$2:$C$8001,MATCH(B16085,Orders!$A$2:$A$8001,0)),7)</f>
        <v>2024-02</v>
      </c>
    </row>
    <row r="16086" customFormat="false" ht="15" hidden="false" customHeight="true" outlineLevel="0" collapsed="false">
      <c r="A16086" s="1" t="s">
        <v>26556</v>
      </c>
      <c r="B16086" s="1" t="s">
        <v>10299</v>
      </c>
      <c r="C16086" s="1" t="s">
        <v>1940</v>
      </c>
      <c r="D16086" s="1" t="n">
        <v>2</v>
      </c>
      <c r="E16086" s="16" t="n">
        <v>2374.52</v>
      </c>
      <c r="F16086" s="17" t="n">
        <v>0.1</v>
      </c>
      <c r="G16086" s="16" t="n">
        <v>4274.14</v>
      </c>
      <c r="I16086" s="1" t="str">
        <f aca="false">INDEX(Products!$C$2:$C$51,MATCH(C16086,Products!$A$2:$A$51,0))</f>
        <v>Fashion</v>
      </c>
      <c r="J16086" s="1" t="str">
        <f aca="false">INDEX(Orders!$E$2:$E$8001,MATCH(B16086,Orders!$A$2:$A$8001,0))</f>
        <v>Cancelled</v>
      </c>
      <c r="K16086" s="1" t="str">
        <f aca="false">LEFT(INDEX(Orders!$C$2:$C$8001,MATCH(B16086,Orders!$A$2:$A$8001,0)),7)</f>
        <v>2025-06</v>
      </c>
    </row>
    <row r="16087" customFormat="false" ht="15" hidden="false" customHeight="true" outlineLevel="0" collapsed="false">
      <c r="A16087" s="1" t="s">
        <v>26557</v>
      </c>
      <c r="B16087" s="1" t="s">
        <v>10299</v>
      </c>
      <c r="C16087" s="1" t="s">
        <v>1961</v>
      </c>
      <c r="D16087" s="1" t="n">
        <v>1</v>
      </c>
      <c r="E16087" s="16" t="n">
        <v>3493.68</v>
      </c>
      <c r="F16087" s="17" t="n">
        <v>0.05</v>
      </c>
      <c r="G16087" s="16" t="n">
        <v>3319</v>
      </c>
      <c r="I16087" s="1" t="str">
        <f aca="false">INDEX(Products!$C$2:$C$51,MATCH(C16087,Products!$A$2:$A$51,0))</f>
        <v>Home &amp; Kitchen</v>
      </c>
      <c r="J16087" s="1" t="str">
        <f aca="false">INDEX(Orders!$E$2:$E$8001,MATCH(B16087,Orders!$A$2:$A$8001,0))</f>
        <v>Cancelled</v>
      </c>
      <c r="K16087" s="1" t="str">
        <f aca="false">LEFT(INDEX(Orders!$C$2:$C$8001,MATCH(B16087,Orders!$A$2:$A$8001,0)),7)</f>
        <v>2025-06</v>
      </c>
    </row>
    <row r="16088" customFormat="false" ht="15" hidden="false" customHeight="true" outlineLevel="0" collapsed="false">
      <c r="A16088" s="1" t="s">
        <v>26558</v>
      </c>
      <c r="B16088" s="1" t="s">
        <v>10299</v>
      </c>
      <c r="C16088" s="1" t="s">
        <v>1973</v>
      </c>
      <c r="D16088" s="1" t="n">
        <v>1</v>
      </c>
      <c r="E16088" s="16" t="n">
        <v>1158.24</v>
      </c>
      <c r="F16088" s="17" t="n">
        <v>0.05</v>
      </c>
      <c r="G16088" s="16" t="n">
        <v>1100.33</v>
      </c>
      <c r="I16088" s="1" t="str">
        <f aca="false">INDEX(Products!$C$2:$C$51,MATCH(C16088,Products!$A$2:$A$51,0))</f>
        <v>Home &amp; Kitchen</v>
      </c>
      <c r="J16088" s="1" t="str">
        <f aca="false">INDEX(Orders!$E$2:$E$8001,MATCH(B16088,Orders!$A$2:$A$8001,0))</f>
        <v>Cancelled</v>
      </c>
      <c r="K16088" s="1" t="str">
        <f aca="false">LEFT(INDEX(Orders!$C$2:$C$8001,MATCH(B16088,Orders!$A$2:$A$8001,0)),7)</f>
        <v>2025-06</v>
      </c>
    </row>
    <row r="16089" customFormat="false" ht="15" hidden="false" customHeight="true" outlineLevel="0" collapsed="false">
      <c r="A16089" s="1" t="s">
        <v>26559</v>
      </c>
      <c r="B16089" s="1" t="s">
        <v>10299</v>
      </c>
      <c r="C16089" s="1" t="s">
        <v>2006</v>
      </c>
      <c r="D16089" s="1" t="n">
        <v>1</v>
      </c>
      <c r="E16089" s="16" t="n">
        <v>482.17</v>
      </c>
      <c r="F16089" s="17" t="n">
        <v>0.1</v>
      </c>
      <c r="G16089" s="16" t="n">
        <v>433.95</v>
      </c>
      <c r="I16089" s="1" t="str">
        <f aca="false">INDEX(Products!$C$2:$C$51,MATCH(C16089,Products!$A$2:$A$51,0))</f>
        <v>Books &amp; Stationery</v>
      </c>
      <c r="J16089" s="1" t="str">
        <f aca="false">INDEX(Orders!$E$2:$E$8001,MATCH(B16089,Orders!$A$2:$A$8001,0))</f>
        <v>Cancelled</v>
      </c>
      <c r="K16089" s="1" t="str">
        <f aca="false">LEFT(INDEX(Orders!$C$2:$C$8001,MATCH(B16089,Orders!$A$2:$A$8001,0)),7)</f>
        <v>2025-06</v>
      </c>
    </row>
    <row r="16090" customFormat="false" ht="15" hidden="false" customHeight="true" outlineLevel="0" collapsed="false">
      <c r="A16090" s="1" t="s">
        <v>26560</v>
      </c>
      <c r="B16090" s="1" t="s">
        <v>10299</v>
      </c>
      <c r="C16090" s="1" t="s">
        <v>1965</v>
      </c>
      <c r="D16090" s="1" t="n">
        <v>3</v>
      </c>
      <c r="E16090" s="16" t="n">
        <v>1145.07</v>
      </c>
      <c r="F16090" s="17" t="n">
        <v>0</v>
      </c>
      <c r="G16090" s="16" t="n">
        <v>3435.21</v>
      </c>
      <c r="I16090" s="1" t="str">
        <f aca="false">INDEX(Products!$C$2:$C$51,MATCH(C16090,Products!$A$2:$A$51,0))</f>
        <v>Home &amp; Kitchen</v>
      </c>
      <c r="J16090" s="1" t="str">
        <f aca="false">INDEX(Orders!$E$2:$E$8001,MATCH(B16090,Orders!$A$2:$A$8001,0))</f>
        <v>Cancelled</v>
      </c>
      <c r="K16090" s="1" t="str">
        <f aca="false">LEFT(INDEX(Orders!$C$2:$C$8001,MATCH(B16090,Orders!$A$2:$A$8001,0)),7)</f>
        <v>2025-06</v>
      </c>
    </row>
    <row r="16091" customFormat="false" ht="15" hidden="false" customHeight="true" outlineLevel="0" collapsed="false">
      <c r="A16091" s="1" t="s">
        <v>26561</v>
      </c>
      <c r="B16091" s="1" t="s">
        <v>10300</v>
      </c>
      <c r="C16091" s="1" t="s">
        <v>2007</v>
      </c>
      <c r="D16091" s="1" t="n">
        <v>1</v>
      </c>
      <c r="E16091" s="16" t="n">
        <v>750.27</v>
      </c>
      <c r="F16091" s="17" t="n">
        <v>0.1</v>
      </c>
      <c r="G16091" s="16" t="n">
        <v>675.24</v>
      </c>
      <c r="I16091" s="1" t="str">
        <f aca="false">INDEX(Products!$C$2:$C$51,MATCH(C16091,Products!$A$2:$A$51,0))</f>
        <v>Books &amp; Stationery</v>
      </c>
      <c r="J16091" s="1" t="str">
        <f aca="false">INDEX(Orders!$E$2:$E$8001,MATCH(B16091,Orders!$A$2:$A$8001,0))</f>
        <v>Delivered</v>
      </c>
      <c r="K16091" s="1" t="str">
        <f aca="false">LEFT(INDEX(Orders!$C$2:$C$8001,MATCH(B16091,Orders!$A$2:$A$8001,0)),7)</f>
        <v>2024-07</v>
      </c>
    </row>
    <row r="16092" customFormat="false" ht="15" hidden="false" customHeight="true" outlineLevel="0" collapsed="false">
      <c r="A16092" s="1" t="s">
        <v>26562</v>
      </c>
      <c r="B16092" s="1" t="s">
        <v>10301</v>
      </c>
      <c r="C16092" s="1" t="s">
        <v>1959</v>
      </c>
      <c r="D16092" s="1" t="n">
        <v>1</v>
      </c>
      <c r="E16092" s="16" t="n">
        <v>2142.79</v>
      </c>
      <c r="F16092" s="17" t="n">
        <v>0</v>
      </c>
      <c r="G16092" s="16" t="n">
        <v>2142.79</v>
      </c>
      <c r="I16092" s="1" t="str">
        <f aca="false">INDEX(Products!$C$2:$C$51,MATCH(C16092,Products!$A$2:$A$51,0))</f>
        <v>Home &amp; Kitchen</v>
      </c>
      <c r="J16092" s="1" t="str">
        <f aca="false">INDEX(Orders!$E$2:$E$8001,MATCH(B16092,Orders!$A$2:$A$8001,0))</f>
        <v>Cancelled</v>
      </c>
      <c r="K16092" s="1" t="str">
        <f aca="false">LEFT(INDEX(Orders!$C$2:$C$8001,MATCH(B16092,Orders!$A$2:$A$8001,0)),7)</f>
        <v>2025-12</v>
      </c>
    </row>
    <row r="16093" customFormat="false" ht="15" hidden="false" customHeight="true" outlineLevel="0" collapsed="false">
      <c r="A16093" s="1" t="s">
        <v>26563</v>
      </c>
      <c r="B16093" s="1" t="s">
        <v>10302</v>
      </c>
      <c r="C16093" s="1" t="s">
        <v>1988</v>
      </c>
      <c r="D16093" s="1" t="n">
        <v>1</v>
      </c>
      <c r="E16093" s="16" t="n">
        <v>681.07</v>
      </c>
      <c r="F16093" s="17" t="n">
        <v>0.15</v>
      </c>
      <c r="G16093" s="16" t="n">
        <v>578.91</v>
      </c>
      <c r="I16093" s="1" t="str">
        <f aca="false">INDEX(Products!$C$2:$C$51,MATCH(C16093,Products!$A$2:$A$51,0))</f>
        <v>Sports &amp; Fitness</v>
      </c>
      <c r="J16093" s="1" t="str">
        <f aca="false">INDEX(Orders!$E$2:$E$8001,MATCH(B16093,Orders!$A$2:$A$8001,0))</f>
        <v>Delivered</v>
      </c>
      <c r="K16093" s="1" t="str">
        <f aca="false">LEFT(INDEX(Orders!$C$2:$C$8001,MATCH(B16093,Orders!$A$2:$A$8001,0)),7)</f>
        <v>2024-10</v>
      </c>
    </row>
    <row r="16094" customFormat="false" ht="15" hidden="false" customHeight="true" outlineLevel="0" collapsed="false">
      <c r="A16094" s="1" t="s">
        <v>26564</v>
      </c>
      <c r="B16094" s="1" t="s">
        <v>10303</v>
      </c>
      <c r="C16094" s="1" t="s">
        <v>2007</v>
      </c>
      <c r="D16094" s="1" t="n">
        <v>2</v>
      </c>
      <c r="E16094" s="16" t="n">
        <v>750.27</v>
      </c>
      <c r="F16094" s="17" t="n">
        <v>0</v>
      </c>
      <c r="G16094" s="16" t="n">
        <v>1500.54</v>
      </c>
      <c r="I16094" s="1" t="str">
        <f aca="false">INDEX(Products!$C$2:$C$51,MATCH(C16094,Products!$A$2:$A$51,0))</f>
        <v>Books &amp; Stationery</v>
      </c>
      <c r="J16094" s="1" t="str">
        <f aca="false">INDEX(Orders!$E$2:$E$8001,MATCH(B16094,Orders!$A$2:$A$8001,0))</f>
        <v>Returned</v>
      </c>
      <c r="K16094" s="1" t="str">
        <f aca="false">LEFT(INDEX(Orders!$C$2:$C$8001,MATCH(B16094,Orders!$A$2:$A$8001,0)),7)</f>
        <v>2025-01</v>
      </c>
    </row>
    <row r="16095" customFormat="false" ht="15" hidden="false" customHeight="true" outlineLevel="0" collapsed="false">
      <c r="A16095" s="1" t="s">
        <v>26565</v>
      </c>
      <c r="B16095" s="1" t="s">
        <v>10304</v>
      </c>
      <c r="C16095" s="1" t="s">
        <v>1975</v>
      </c>
      <c r="D16095" s="1" t="n">
        <v>1</v>
      </c>
      <c r="E16095" s="16" t="n">
        <v>862.99</v>
      </c>
      <c r="F16095" s="17" t="n">
        <v>0</v>
      </c>
      <c r="G16095" s="16" t="n">
        <v>862.99</v>
      </c>
      <c r="I16095" s="1" t="str">
        <f aca="false">INDEX(Products!$C$2:$C$51,MATCH(C16095,Products!$A$2:$A$51,0))</f>
        <v>Beauty &amp; Personal Care</v>
      </c>
      <c r="J16095" s="1" t="str">
        <f aca="false">INDEX(Orders!$E$2:$E$8001,MATCH(B16095,Orders!$A$2:$A$8001,0))</f>
        <v>Delivered</v>
      </c>
      <c r="K16095" s="1" t="str">
        <f aca="false">LEFT(INDEX(Orders!$C$2:$C$8001,MATCH(B16095,Orders!$A$2:$A$8001,0)),7)</f>
        <v>2024-12</v>
      </c>
    </row>
    <row r="16096" customFormat="false" ht="15" hidden="false" customHeight="true" outlineLevel="0" collapsed="false">
      <c r="A16096" s="1" t="s">
        <v>26566</v>
      </c>
      <c r="B16096" s="1" t="s">
        <v>10305</v>
      </c>
      <c r="C16096" s="1" t="s">
        <v>1937</v>
      </c>
      <c r="D16096" s="1" t="n">
        <v>1</v>
      </c>
      <c r="E16096" s="16" t="n">
        <v>1364.75</v>
      </c>
      <c r="F16096" s="17" t="n">
        <v>0.15</v>
      </c>
      <c r="G16096" s="16" t="n">
        <v>1160.04</v>
      </c>
      <c r="I16096" s="1" t="str">
        <f aca="false">INDEX(Products!$C$2:$C$51,MATCH(C16096,Products!$A$2:$A$51,0))</f>
        <v>Fashion</v>
      </c>
      <c r="J16096" s="1" t="str">
        <f aca="false">INDEX(Orders!$E$2:$E$8001,MATCH(B16096,Orders!$A$2:$A$8001,0))</f>
        <v>Delivered</v>
      </c>
      <c r="K16096" s="1" t="str">
        <f aca="false">LEFT(INDEX(Orders!$C$2:$C$8001,MATCH(B16096,Orders!$A$2:$A$8001,0)),7)</f>
        <v>2024-11</v>
      </c>
    </row>
    <row r="16097" customFormat="false" ht="15" hidden="false" customHeight="true" outlineLevel="0" collapsed="false">
      <c r="A16097" s="1" t="s">
        <v>26567</v>
      </c>
      <c r="B16097" s="1" t="s">
        <v>10306</v>
      </c>
      <c r="C16097" s="1" t="s">
        <v>1941</v>
      </c>
      <c r="D16097" s="1" t="n">
        <v>1</v>
      </c>
      <c r="E16097" s="16" t="n">
        <v>2757.65</v>
      </c>
      <c r="F16097" s="17" t="n">
        <v>0.1</v>
      </c>
      <c r="G16097" s="16" t="n">
        <v>2481.89</v>
      </c>
      <c r="I16097" s="1" t="str">
        <f aca="false">INDEX(Products!$C$2:$C$51,MATCH(C16097,Products!$A$2:$A$51,0))</f>
        <v>Fashion</v>
      </c>
      <c r="J16097" s="1" t="str">
        <f aca="false">INDEX(Orders!$E$2:$E$8001,MATCH(B16097,Orders!$A$2:$A$8001,0))</f>
        <v>Delivered</v>
      </c>
      <c r="K16097" s="1" t="str">
        <f aca="false">LEFT(INDEX(Orders!$C$2:$C$8001,MATCH(B16097,Orders!$A$2:$A$8001,0)),7)</f>
        <v>2025-06</v>
      </c>
    </row>
    <row r="16098" customFormat="false" ht="15" hidden="false" customHeight="true" outlineLevel="0" collapsed="false">
      <c r="A16098" s="1" t="s">
        <v>26568</v>
      </c>
      <c r="B16098" s="1" t="s">
        <v>10306</v>
      </c>
      <c r="C16098" s="1" t="s">
        <v>2004</v>
      </c>
      <c r="D16098" s="1" t="n">
        <v>2</v>
      </c>
      <c r="E16098" s="16" t="n">
        <v>645.89</v>
      </c>
      <c r="F16098" s="17" t="n">
        <v>0.2</v>
      </c>
      <c r="G16098" s="16" t="n">
        <v>1033.42</v>
      </c>
      <c r="I16098" s="1" t="str">
        <f aca="false">INDEX(Products!$C$2:$C$51,MATCH(C16098,Products!$A$2:$A$51,0))</f>
        <v>Books &amp; Stationery</v>
      </c>
      <c r="J16098" s="1" t="str">
        <f aca="false">INDEX(Orders!$E$2:$E$8001,MATCH(B16098,Orders!$A$2:$A$8001,0))</f>
        <v>Delivered</v>
      </c>
      <c r="K16098" s="1" t="str">
        <f aca="false">LEFT(INDEX(Orders!$C$2:$C$8001,MATCH(B16098,Orders!$A$2:$A$8001,0)),7)</f>
        <v>2025-06</v>
      </c>
    </row>
    <row r="16099" customFormat="false" ht="15" hidden="false" customHeight="true" outlineLevel="0" collapsed="false">
      <c r="A16099" s="1" t="s">
        <v>26569</v>
      </c>
      <c r="B16099" s="1" t="s">
        <v>10307</v>
      </c>
      <c r="C16099" s="1" t="s">
        <v>2006</v>
      </c>
      <c r="D16099" s="1" t="n">
        <v>2</v>
      </c>
      <c r="E16099" s="16" t="n">
        <v>482.17</v>
      </c>
      <c r="F16099" s="17" t="n">
        <v>0</v>
      </c>
      <c r="G16099" s="16" t="n">
        <v>964.34</v>
      </c>
      <c r="I16099" s="1" t="str">
        <f aca="false">INDEX(Products!$C$2:$C$51,MATCH(C16099,Products!$A$2:$A$51,0))</f>
        <v>Books &amp; Stationery</v>
      </c>
      <c r="J16099" s="1" t="str">
        <f aca="false">INDEX(Orders!$E$2:$E$8001,MATCH(B16099,Orders!$A$2:$A$8001,0))</f>
        <v>Delivered</v>
      </c>
      <c r="K16099" s="1" t="str">
        <f aca="false">LEFT(INDEX(Orders!$C$2:$C$8001,MATCH(B16099,Orders!$A$2:$A$8001,0)),7)</f>
        <v>2025-02</v>
      </c>
    </row>
    <row r="16100" customFormat="false" ht="15" hidden="false" customHeight="true" outlineLevel="0" collapsed="false">
      <c r="A16100" s="1" t="s">
        <v>26570</v>
      </c>
      <c r="B16100" s="1" t="s">
        <v>10307</v>
      </c>
      <c r="C16100" s="1" t="s">
        <v>1975</v>
      </c>
      <c r="D16100" s="1" t="n">
        <v>1</v>
      </c>
      <c r="E16100" s="16" t="n">
        <v>862.99</v>
      </c>
      <c r="F16100" s="17" t="n">
        <v>0</v>
      </c>
      <c r="G16100" s="16" t="n">
        <v>862.99</v>
      </c>
      <c r="I16100" s="1" t="str">
        <f aca="false">INDEX(Products!$C$2:$C$51,MATCH(C16100,Products!$A$2:$A$51,0))</f>
        <v>Beauty &amp; Personal Care</v>
      </c>
      <c r="J16100" s="1" t="str">
        <f aca="false">INDEX(Orders!$E$2:$E$8001,MATCH(B16100,Orders!$A$2:$A$8001,0))</f>
        <v>Delivered</v>
      </c>
      <c r="K16100" s="1" t="str">
        <f aca="false">LEFT(INDEX(Orders!$C$2:$C$8001,MATCH(B16100,Orders!$A$2:$A$8001,0)),7)</f>
        <v>2025-02</v>
      </c>
    </row>
    <row r="16101" customFormat="false" ht="15" hidden="false" customHeight="true" outlineLevel="0" collapsed="false">
      <c r="A16101" s="1" t="s">
        <v>26571</v>
      </c>
      <c r="B16101" s="1" t="s">
        <v>10307</v>
      </c>
      <c r="C16101" s="1" t="s">
        <v>1941</v>
      </c>
      <c r="D16101" s="1" t="n">
        <v>1</v>
      </c>
      <c r="E16101" s="16" t="n">
        <v>2757.65</v>
      </c>
      <c r="F16101" s="17" t="n">
        <v>0</v>
      </c>
      <c r="G16101" s="16" t="n">
        <v>2757.65</v>
      </c>
      <c r="I16101" s="1" t="str">
        <f aca="false">INDEX(Products!$C$2:$C$51,MATCH(C16101,Products!$A$2:$A$51,0))</f>
        <v>Fashion</v>
      </c>
      <c r="J16101" s="1" t="str">
        <f aca="false">INDEX(Orders!$E$2:$E$8001,MATCH(B16101,Orders!$A$2:$A$8001,0))</f>
        <v>Delivered</v>
      </c>
      <c r="K16101" s="1" t="str">
        <f aca="false">LEFT(INDEX(Orders!$C$2:$C$8001,MATCH(B16101,Orders!$A$2:$A$8001,0)),7)</f>
        <v>2025-02</v>
      </c>
    </row>
    <row r="16102" customFormat="false" ht="15" hidden="false" customHeight="true" outlineLevel="0" collapsed="false">
      <c r="A16102" s="1" t="s">
        <v>26572</v>
      </c>
      <c r="B16102" s="1" t="s">
        <v>10308</v>
      </c>
      <c r="C16102" s="1" t="s">
        <v>1990</v>
      </c>
      <c r="D16102" s="1" t="n">
        <v>2</v>
      </c>
      <c r="E16102" s="16" t="n">
        <v>5311.32</v>
      </c>
      <c r="F16102" s="17" t="n">
        <v>0.1</v>
      </c>
      <c r="G16102" s="16" t="n">
        <v>9560.38</v>
      </c>
      <c r="I16102" s="1" t="str">
        <f aca="false">INDEX(Products!$C$2:$C$51,MATCH(C16102,Products!$A$2:$A$51,0))</f>
        <v>Sports &amp; Fitness</v>
      </c>
      <c r="J16102" s="1" t="str">
        <f aca="false">INDEX(Orders!$E$2:$E$8001,MATCH(B16102,Orders!$A$2:$A$8001,0))</f>
        <v>Cancelled</v>
      </c>
      <c r="K16102" s="1" t="str">
        <f aca="false">LEFT(INDEX(Orders!$C$2:$C$8001,MATCH(B16102,Orders!$A$2:$A$8001,0)),7)</f>
        <v>2025-10</v>
      </c>
    </row>
    <row r="16103" customFormat="false" ht="15" hidden="false" customHeight="true" outlineLevel="0" collapsed="false">
      <c r="A16103" s="1" t="s">
        <v>26573</v>
      </c>
      <c r="B16103" s="1" t="s">
        <v>10309</v>
      </c>
      <c r="C16103" s="1" t="s">
        <v>1997</v>
      </c>
      <c r="D16103" s="1" t="n">
        <v>1</v>
      </c>
      <c r="E16103" s="16" t="n">
        <v>311.15</v>
      </c>
      <c r="F16103" s="17" t="n">
        <v>0</v>
      </c>
      <c r="G16103" s="16" t="n">
        <v>311.15</v>
      </c>
      <c r="I16103" s="1" t="str">
        <f aca="false">INDEX(Products!$C$2:$C$51,MATCH(C16103,Products!$A$2:$A$51,0))</f>
        <v>Sports &amp; Fitness</v>
      </c>
      <c r="J16103" s="1" t="str">
        <f aca="false">INDEX(Orders!$E$2:$E$8001,MATCH(B16103,Orders!$A$2:$A$8001,0))</f>
        <v>Delivered</v>
      </c>
      <c r="K16103" s="1" t="str">
        <f aca="false">LEFT(INDEX(Orders!$C$2:$C$8001,MATCH(B16103,Orders!$A$2:$A$8001,0)),7)</f>
        <v>2025-10</v>
      </c>
    </row>
    <row r="16104" customFormat="false" ht="15" hidden="false" customHeight="true" outlineLevel="0" collapsed="false">
      <c r="A16104" s="1" t="s">
        <v>26574</v>
      </c>
      <c r="B16104" s="1" t="s">
        <v>10310</v>
      </c>
      <c r="C16104" s="1" t="s">
        <v>1957</v>
      </c>
      <c r="D16104" s="1" t="n">
        <v>1</v>
      </c>
      <c r="E16104" s="16" t="n">
        <v>1469.28</v>
      </c>
      <c r="F16104" s="17" t="n">
        <v>0.1</v>
      </c>
      <c r="G16104" s="16" t="n">
        <v>1322.35</v>
      </c>
      <c r="I16104" s="1" t="str">
        <f aca="false">INDEX(Products!$C$2:$C$51,MATCH(C16104,Products!$A$2:$A$51,0))</f>
        <v>Home &amp; Kitchen</v>
      </c>
      <c r="J16104" s="1" t="str">
        <f aca="false">INDEX(Orders!$E$2:$E$8001,MATCH(B16104,Orders!$A$2:$A$8001,0))</f>
        <v>Cancelled</v>
      </c>
      <c r="K16104" s="1" t="str">
        <f aca="false">LEFT(INDEX(Orders!$C$2:$C$8001,MATCH(B16104,Orders!$A$2:$A$8001,0)),7)</f>
        <v>2024-07</v>
      </c>
    </row>
    <row r="16105" customFormat="false" ht="15" hidden="false" customHeight="true" outlineLevel="0" collapsed="false">
      <c r="A16105" s="1" t="s">
        <v>26575</v>
      </c>
      <c r="B16105" s="1" t="s">
        <v>10311</v>
      </c>
      <c r="C16105" s="1" t="s">
        <v>2006</v>
      </c>
      <c r="D16105" s="1" t="n">
        <v>1</v>
      </c>
      <c r="E16105" s="16" t="n">
        <v>482.17</v>
      </c>
      <c r="F16105" s="17" t="n">
        <v>0</v>
      </c>
      <c r="G16105" s="16" t="n">
        <v>482.17</v>
      </c>
      <c r="I16105" s="1" t="str">
        <f aca="false">INDEX(Products!$C$2:$C$51,MATCH(C16105,Products!$A$2:$A$51,0))</f>
        <v>Books &amp; Stationery</v>
      </c>
      <c r="J16105" s="1" t="str">
        <f aca="false">INDEX(Orders!$E$2:$E$8001,MATCH(B16105,Orders!$A$2:$A$8001,0))</f>
        <v>Refunded</v>
      </c>
      <c r="K16105" s="1" t="str">
        <f aca="false">LEFT(INDEX(Orders!$C$2:$C$8001,MATCH(B16105,Orders!$A$2:$A$8001,0)),7)</f>
        <v>2025-11</v>
      </c>
    </row>
    <row r="16106" customFormat="false" ht="15" hidden="false" customHeight="true" outlineLevel="0" collapsed="false">
      <c r="A16106" s="1" t="s">
        <v>26576</v>
      </c>
      <c r="B16106" s="1" t="s">
        <v>10311</v>
      </c>
      <c r="C16106" s="1" t="s">
        <v>1940</v>
      </c>
      <c r="D16106" s="1" t="n">
        <v>1</v>
      </c>
      <c r="E16106" s="16" t="n">
        <v>2374.52</v>
      </c>
      <c r="F16106" s="17" t="n">
        <v>0.1</v>
      </c>
      <c r="G16106" s="16" t="n">
        <v>2137.07</v>
      </c>
      <c r="I16106" s="1" t="str">
        <f aca="false">INDEX(Products!$C$2:$C$51,MATCH(C16106,Products!$A$2:$A$51,0))</f>
        <v>Fashion</v>
      </c>
      <c r="J16106" s="1" t="str">
        <f aca="false">INDEX(Orders!$E$2:$E$8001,MATCH(B16106,Orders!$A$2:$A$8001,0))</f>
        <v>Refunded</v>
      </c>
      <c r="K16106" s="1" t="str">
        <f aca="false">LEFT(INDEX(Orders!$C$2:$C$8001,MATCH(B16106,Orders!$A$2:$A$8001,0)),7)</f>
        <v>2025-11</v>
      </c>
    </row>
    <row r="16107" customFormat="false" ht="15" hidden="false" customHeight="true" outlineLevel="0" collapsed="false">
      <c r="A16107" s="1" t="s">
        <v>26577</v>
      </c>
      <c r="B16107" s="1" t="s">
        <v>10312</v>
      </c>
      <c r="C16107" s="1" t="s">
        <v>1940</v>
      </c>
      <c r="D16107" s="1" t="n">
        <v>2</v>
      </c>
      <c r="E16107" s="16" t="n">
        <v>2374.52</v>
      </c>
      <c r="F16107" s="17" t="n">
        <v>0.1</v>
      </c>
      <c r="G16107" s="16" t="n">
        <v>4274.14</v>
      </c>
      <c r="I16107" s="1" t="str">
        <f aca="false">INDEX(Products!$C$2:$C$51,MATCH(C16107,Products!$A$2:$A$51,0))</f>
        <v>Fashion</v>
      </c>
      <c r="J16107" s="1" t="str">
        <f aca="false">INDEX(Orders!$E$2:$E$8001,MATCH(B16107,Orders!$A$2:$A$8001,0))</f>
        <v>Delivered</v>
      </c>
      <c r="K16107" s="1" t="str">
        <f aca="false">LEFT(INDEX(Orders!$C$2:$C$8001,MATCH(B16107,Orders!$A$2:$A$8001,0)),7)</f>
        <v>2025-10</v>
      </c>
    </row>
    <row r="16108" customFormat="false" ht="15" hidden="false" customHeight="true" outlineLevel="0" collapsed="false">
      <c r="A16108" s="1" t="s">
        <v>26578</v>
      </c>
      <c r="B16108" s="1" t="s">
        <v>10312</v>
      </c>
      <c r="C16108" s="1" t="s">
        <v>1997</v>
      </c>
      <c r="D16108" s="1" t="n">
        <v>1</v>
      </c>
      <c r="E16108" s="16" t="n">
        <v>311.15</v>
      </c>
      <c r="F16108" s="17" t="n">
        <v>0</v>
      </c>
      <c r="G16108" s="16" t="n">
        <v>311.15</v>
      </c>
      <c r="I16108" s="1" t="str">
        <f aca="false">INDEX(Products!$C$2:$C$51,MATCH(C16108,Products!$A$2:$A$51,0))</f>
        <v>Sports &amp; Fitness</v>
      </c>
      <c r="J16108" s="1" t="str">
        <f aca="false">INDEX(Orders!$E$2:$E$8001,MATCH(B16108,Orders!$A$2:$A$8001,0))</f>
        <v>Delivered</v>
      </c>
      <c r="K16108" s="1" t="str">
        <f aca="false">LEFT(INDEX(Orders!$C$2:$C$8001,MATCH(B16108,Orders!$A$2:$A$8001,0)),7)</f>
        <v>2025-10</v>
      </c>
    </row>
    <row r="16109" customFormat="false" ht="15" hidden="false" customHeight="true" outlineLevel="0" collapsed="false">
      <c r="A16109" s="1" t="s">
        <v>26579</v>
      </c>
      <c r="B16109" s="1" t="s">
        <v>10312</v>
      </c>
      <c r="C16109" s="1" t="s">
        <v>2007</v>
      </c>
      <c r="D16109" s="1" t="n">
        <v>3</v>
      </c>
      <c r="E16109" s="16" t="n">
        <v>750.27</v>
      </c>
      <c r="F16109" s="17" t="n">
        <v>0</v>
      </c>
      <c r="G16109" s="16" t="n">
        <v>2250.81</v>
      </c>
      <c r="I16109" s="1" t="str">
        <f aca="false">INDEX(Products!$C$2:$C$51,MATCH(C16109,Products!$A$2:$A$51,0))</f>
        <v>Books &amp; Stationery</v>
      </c>
      <c r="J16109" s="1" t="str">
        <f aca="false">INDEX(Orders!$E$2:$E$8001,MATCH(B16109,Orders!$A$2:$A$8001,0))</f>
        <v>Delivered</v>
      </c>
      <c r="K16109" s="1" t="str">
        <f aca="false">LEFT(INDEX(Orders!$C$2:$C$8001,MATCH(B16109,Orders!$A$2:$A$8001,0)),7)</f>
        <v>2025-10</v>
      </c>
    </row>
    <row r="16110" customFormat="false" ht="15" hidden="false" customHeight="true" outlineLevel="0" collapsed="false">
      <c r="A16110" s="1" t="s">
        <v>26580</v>
      </c>
      <c r="B16110" s="1" t="s">
        <v>10313</v>
      </c>
      <c r="C16110" s="1" t="s">
        <v>2007</v>
      </c>
      <c r="D16110" s="1" t="n">
        <v>2</v>
      </c>
      <c r="E16110" s="16" t="n">
        <v>750.27</v>
      </c>
      <c r="F16110" s="17" t="n">
        <v>0.15</v>
      </c>
      <c r="G16110" s="16" t="n">
        <v>1275.46</v>
      </c>
      <c r="I16110" s="1" t="str">
        <f aca="false">INDEX(Products!$C$2:$C$51,MATCH(C16110,Products!$A$2:$A$51,0))</f>
        <v>Books &amp; Stationery</v>
      </c>
      <c r="J16110" s="1" t="str">
        <f aca="false">INDEX(Orders!$E$2:$E$8001,MATCH(B16110,Orders!$A$2:$A$8001,0))</f>
        <v>Delivered</v>
      </c>
      <c r="K16110" s="1" t="str">
        <f aca="false">LEFT(INDEX(Orders!$C$2:$C$8001,MATCH(B16110,Orders!$A$2:$A$8001,0)),7)</f>
        <v>2025-12</v>
      </c>
    </row>
    <row r="16111" customFormat="false" ht="15" hidden="false" customHeight="true" outlineLevel="0" collapsed="false">
      <c r="A16111" s="1" t="s">
        <v>26581</v>
      </c>
      <c r="B16111" s="1" t="s">
        <v>10314</v>
      </c>
      <c r="C16111" s="1" t="s">
        <v>1949</v>
      </c>
      <c r="D16111" s="1" t="n">
        <v>1</v>
      </c>
      <c r="E16111" s="16" t="n">
        <v>4185.64</v>
      </c>
      <c r="F16111" s="17" t="n">
        <v>0</v>
      </c>
      <c r="G16111" s="16" t="n">
        <v>4185.64</v>
      </c>
      <c r="I16111" s="1" t="str">
        <f aca="false">INDEX(Products!$C$2:$C$51,MATCH(C16111,Products!$A$2:$A$51,0))</f>
        <v>Fashion</v>
      </c>
      <c r="J16111" s="1" t="str">
        <f aca="false">INDEX(Orders!$E$2:$E$8001,MATCH(B16111,Orders!$A$2:$A$8001,0))</f>
        <v>Delivered</v>
      </c>
      <c r="K16111" s="1" t="str">
        <f aca="false">LEFT(INDEX(Orders!$C$2:$C$8001,MATCH(B16111,Orders!$A$2:$A$8001,0)),7)</f>
        <v>2024-03</v>
      </c>
    </row>
    <row r="16112" customFormat="false" ht="15" hidden="false" customHeight="true" outlineLevel="0" collapsed="false">
      <c r="A16112" s="1" t="s">
        <v>26582</v>
      </c>
      <c r="B16112" s="1" t="s">
        <v>10315</v>
      </c>
      <c r="C16112" s="1" t="s">
        <v>1969</v>
      </c>
      <c r="D16112" s="1" t="n">
        <v>2</v>
      </c>
      <c r="E16112" s="16" t="n">
        <v>9171.98</v>
      </c>
      <c r="F16112" s="17" t="n">
        <v>0</v>
      </c>
      <c r="G16112" s="16" t="n">
        <v>18343.96</v>
      </c>
      <c r="I16112" s="1" t="str">
        <f aca="false">INDEX(Products!$C$2:$C$51,MATCH(C16112,Products!$A$2:$A$51,0))</f>
        <v>Home &amp; Kitchen</v>
      </c>
      <c r="J16112" s="1" t="str">
        <f aca="false">INDEX(Orders!$E$2:$E$8001,MATCH(B16112,Orders!$A$2:$A$8001,0))</f>
        <v>Delivered</v>
      </c>
      <c r="K16112" s="1" t="str">
        <f aca="false">LEFT(INDEX(Orders!$C$2:$C$8001,MATCH(B16112,Orders!$A$2:$A$8001,0)),7)</f>
        <v>2024-10</v>
      </c>
    </row>
    <row r="16113" customFormat="false" ht="15" hidden="false" customHeight="true" outlineLevel="0" collapsed="false">
      <c r="A16113" s="1" t="s">
        <v>26583</v>
      </c>
      <c r="B16113" s="1" t="s">
        <v>10315</v>
      </c>
      <c r="C16113" s="1" t="s">
        <v>1963</v>
      </c>
      <c r="D16113" s="1" t="n">
        <v>1</v>
      </c>
      <c r="E16113" s="16" t="n">
        <v>1494.98</v>
      </c>
      <c r="F16113" s="17" t="n">
        <v>0.05</v>
      </c>
      <c r="G16113" s="16" t="n">
        <v>1420.23</v>
      </c>
      <c r="I16113" s="1" t="str">
        <f aca="false">INDEX(Products!$C$2:$C$51,MATCH(C16113,Products!$A$2:$A$51,0))</f>
        <v>Home &amp; Kitchen</v>
      </c>
      <c r="J16113" s="1" t="str">
        <f aca="false">INDEX(Orders!$E$2:$E$8001,MATCH(B16113,Orders!$A$2:$A$8001,0))</f>
        <v>Delivered</v>
      </c>
      <c r="K16113" s="1" t="str">
        <f aca="false">LEFT(INDEX(Orders!$C$2:$C$8001,MATCH(B16113,Orders!$A$2:$A$8001,0)),7)</f>
        <v>2024-10</v>
      </c>
    </row>
    <row r="16114" customFormat="false" ht="15" hidden="false" customHeight="true" outlineLevel="0" collapsed="false">
      <c r="A16114" s="1" t="s">
        <v>26584</v>
      </c>
      <c r="B16114" s="1" t="s">
        <v>10316</v>
      </c>
      <c r="C16114" s="1" t="s">
        <v>1969</v>
      </c>
      <c r="D16114" s="1" t="n">
        <v>1</v>
      </c>
      <c r="E16114" s="16" t="n">
        <v>9171.98</v>
      </c>
      <c r="F16114" s="17" t="n">
        <v>0.1</v>
      </c>
      <c r="G16114" s="16" t="n">
        <v>8254.78</v>
      </c>
      <c r="I16114" s="1" t="str">
        <f aca="false">INDEX(Products!$C$2:$C$51,MATCH(C16114,Products!$A$2:$A$51,0))</f>
        <v>Home &amp; Kitchen</v>
      </c>
      <c r="J16114" s="1" t="str">
        <f aca="false">INDEX(Orders!$E$2:$E$8001,MATCH(B16114,Orders!$A$2:$A$8001,0))</f>
        <v>Delivered</v>
      </c>
      <c r="K16114" s="1" t="str">
        <f aca="false">LEFT(INDEX(Orders!$C$2:$C$8001,MATCH(B16114,Orders!$A$2:$A$8001,0)),7)</f>
        <v>2025-12</v>
      </c>
    </row>
    <row r="16115" customFormat="false" ht="15" hidden="false" customHeight="true" outlineLevel="0" collapsed="false">
      <c r="A16115" s="1" t="s">
        <v>26585</v>
      </c>
      <c r="B16115" s="1" t="s">
        <v>10316</v>
      </c>
      <c r="C16115" s="1" t="s">
        <v>2007</v>
      </c>
      <c r="D16115" s="1" t="n">
        <v>2</v>
      </c>
      <c r="E16115" s="16" t="n">
        <v>750.27</v>
      </c>
      <c r="F16115" s="17" t="n">
        <v>0</v>
      </c>
      <c r="G16115" s="16" t="n">
        <v>1500.54</v>
      </c>
      <c r="I16115" s="1" t="str">
        <f aca="false">INDEX(Products!$C$2:$C$51,MATCH(C16115,Products!$A$2:$A$51,0))</f>
        <v>Books &amp; Stationery</v>
      </c>
      <c r="J16115" s="1" t="str">
        <f aca="false">INDEX(Orders!$E$2:$E$8001,MATCH(B16115,Orders!$A$2:$A$8001,0))</f>
        <v>Delivered</v>
      </c>
      <c r="K16115" s="1" t="str">
        <f aca="false">LEFT(INDEX(Orders!$C$2:$C$8001,MATCH(B16115,Orders!$A$2:$A$8001,0)),7)</f>
        <v>2025-12</v>
      </c>
    </row>
    <row r="16116" customFormat="false" ht="15" hidden="false" customHeight="true" outlineLevel="0" collapsed="false">
      <c r="A16116" s="1" t="s">
        <v>26586</v>
      </c>
      <c r="B16116" s="1" t="s">
        <v>10316</v>
      </c>
      <c r="C16116" s="1" t="s">
        <v>1918</v>
      </c>
      <c r="D16116" s="1" t="n">
        <v>2</v>
      </c>
      <c r="E16116" s="16" t="n">
        <v>2978.99</v>
      </c>
      <c r="F16116" s="17" t="n">
        <v>0</v>
      </c>
      <c r="G16116" s="16" t="n">
        <v>5957.98</v>
      </c>
      <c r="I16116" s="1" t="str">
        <f aca="false">INDEX(Products!$C$2:$C$51,MATCH(C16116,Products!$A$2:$A$51,0))</f>
        <v>Electronics</v>
      </c>
      <c r="J16116" s="1" t="str">
        <f aca="false">INDEX(Orders!$E$2:$E$8001,MATCH(B16116,Orders!$A$2:$A$8001,0))</f>
        <v>Delivered</v>
      </c>
      <c r="K16116" s="1" t="str">
        <f aca="false">LEFT(INDEX(Orders!$C$2:$C$8001,MATCH(B16116,Orders!$A$2:$A$8001,0)),7)</f>
        <v>2025-12</v>
      </c>
    </row>
    <row r="16117" customFormat="false" ht="15" hidden="false" customHeight="true" outlineLevel="0" collapsed="false">
      <c r="A16117" s="1" t="s">
        <v>26587</v>
      </c>
      <c r="B16117" s="1" t="s">
        <v>10317</v>
      </c>
      <c r="C16117" s="1" t="s">
        <v>1977</v>
      </c>
      <c r="D16117" s="1" t="n">
        <v>3</v>
      </c>
      <c r="E16117" s="16" t="n">
        <v>2386.05</v>
      </c>
      <c r="F16117" s="17" t="n">
        <v>0.15</v>
      </c>
      <c r="G16117" s="16" t="n">
        <v>6084.43</v>
      </c>
      <c r="I16117" s="1" t="str">
        <f aca="false">INDEX(Products!$C$2:$C$51,MATCH(C16117,Products!$A$2:$A$51,0))</f>
        <v>Beauty &amp; Personal Care</v>
      </c>
      <c r="J16117" s="1" t="str">
        <f aca="false">INDEX(Orders!$E$2:$E$8001,MATCH(B16117,Orders!$A$2:$A$8001,0))</f>
        <v>Delivered</v>
      </c>
      <c r="K16117" s="1" t="str">
        <f aca="false">LEFT(INDEX(Orders!$C$2:$C$8001,MATCH(B16117,Orders!$A$2:$A$8001,0)),7)</f>
        <v>2024-10</v>
      </c>
    </row>
    <row r="16118" customFormat="false" ht="15" hidden="false" customHeight="true" outlineLevel="0" collapsed="false">
      <c r="A16118" s="1" t="s">
        <v>26588</v>
      </c>
      <c r="B16118" s="1" t="s">
        <v>10317</v>
      </c>
      <c r="C16118" s="1" t="s">
        <v>1988</v>
      </c>
      <c r="D16118" s="1" t="n">
        <v>3</v>
      </c>
      <c r="E16118" s="16" t="n">
        <v>681.07</v>
      </c>
      <c r="F16118" s="17" t="n">
        <v>0</v>
      </c>
      <c r="G16118" s="16" t="n">
        <v>2043.21</v>
      </c>
      <c r="I16118" s="1" t="str">
        <f aca="false">INDEX(Products!$C$2:$C$51,MATCH(C16118,Products!$A$2:$A$51,0))</f>
        <v>Sports &amp; Fitness</v>
      </c>
      <c r="J16118" s="1" t="str">
        <f aca="false">INDEX(Orders!$E$2:$E$8001,MATCH(B16118,Orders!$A$2:$A$8001,0))</f>
        <v>Delivered</v>
      </c>
      <c r="K16118" s="1" t="str">
        <f aca="false">LEFT(INDEX(Orders!$C$2:$C$8001,MATCH(B16118,Orders!$A$2:$A$8001,0)),7)</f>
        <v>2024-10</v>
      </c>
    </row>
    <row r="16119" customFormat="false" ht="15" hidden="false" customHeight="true" outlineLevel="0" collapsed="false">
      <c r="A16119" s="1" t="s">
        <v>26589</v>
      </c>
      <c r="B16119" s="1" t="s">
        <v>10318</v>
      </c>
      <c r="C16119" s="1" t="s">
        <v>1979</v>
      </c>
      <c r="D16119" s="1" t="n">
        <v>1</v>
      </c>
      <c r="E16119" s="16" t="n">
        <v>623</v>
      </c>
      <c r="F16119" s="17" t="n">
        <v>0</v>
      </c>
      <c r="G16119" s="16" t="n">
        <v>623</v>
      </c>
      <c r="I16119" s="1" t="str">
        <f aca="false">INDEX(Products!$C$2:$C$51,MATCH(C16119,Products!$A$2:$A$51,0))</f>
        <v>Beauty &amp; Personal Care</v>
      </c>
      <c r="J16119" s="1" t="str">
        <f aca="false">INDEX(Orders!$E$2:$E$8001,MATCH(B16119,Orders!$A$2:$A$8001,0))</f>
        <v>Delivered</v>
      </c>
      <c r="K16119" s="1" t="str">
        <f aca="false">LEFT(INDEX(Orders!$C$2:$C$8001,MATCH(B16119,Orders!$A$2:$A$8001,0)),7)</f>
        <v>2025-12</v>
      </c>
    </row>
    <row r="16120" customFormat="false" ht="15" hidden="false" customHeight="true" outlineLevel="0" collapsed="false">
      <c r="A16120" s="1" t="s">
        <v>26590</v>
      </c>
      <c r="B16120" s="1" t="s">
        <v>10319</v>
      </c>
      <c r="C16120" s="1" t="s">
        <v>2006</v>
      </c>
      <c r="D16120" s="1" t="n">
        <v>1</v>
      </c>
      <c r="E16120" s="16" t="n">
        <v>482.17</v>
      </c>
      <c r="F16120" s="17" t="n">
        <v>0</v>
      </c>
      <c r="G16120" s="16" t="n">
        <v>482.17</v>
      </c>
      <c r="I16120" s="1" t="str">
        <f aca="false">INDEX(Products!$C$2:$C$51,MATCH(C16120,Products!$A$2:$A$51,0))</f>
        <v>Books &amp; Stationery</v>
      </c>
      <c r="J16120" s="1" t="str">
        <f aca="false">INDEX(Orders!$E$2:$E$8001,MATCH(B16120,Orders!$A$2:$A$8001,0))</f>
        <v>Delivered</v>
      </c>
      <c r="K16120" s="1" t="str">
        <f aca="false">LEFT(INDEX(Orders!$C$2:$C$8001,MATCH(B16120,Orders!$A$2:$A$8001,0)),7)</f>
        <v>2025-09</v>
      </c>
    </row>
    <row r="16121" customFormat="false" ht="15" hidden="false" customHeight="true" outlineLevel="0" collapsed="false">
      <c r="A16121" s="1" t="s">
        <v>26591</v>
      </c>
      <c r="B16121" s="1" t="s">
        <v>10319</v>
      </c>
      <c r="C16121" s="1" t="s">
        <v>1940</v>
      </c>
      <c r="D16121" s="1" t="n">
        <v>1</v>
      </c>
      <c r="E16121" s="16" t="n">
        <v>2374.52</v>
      </c>
      <c r="F16121" s="17" t="n">
        <v>0.05</v>
      </c>
      <c r="G16121" s="16" t="n">
        <v>2255.79</v>
      </c>
      <c r="I16121" s="1" t="str">
        <f aca="false">INDEX(Products!$C$2:$C$51,MATCH(C16121,Products!$A$2:$A$51,0))</f>
        <v>Fashion</v>
      </c>
      <c r="J16121" s="1" t="str">
        <f aca="false">INDEX(Orders!$E$2:$E$8001,MATCH(B16121,Orders!$A$2:$A$8001,0))</f>
        <v>Delivered</v>
      </c>
      <c r="K16121" s="1" t="str">
        <f aca="false">LEFT(INDEX(Orders!$C$2:$C$8001,MATCH(B16121,Orders!$A$2:$A$8001,0)),7)</f>
        <v>2025-09</v>
      </c>
    </row>
    <row r="16122" customFormat="false" ht="15" hidden="false" customHeight="true" outlineLevel="0" collapsed="false">
      <c r="A16122" s="1" t="s">
        <v>26592</v>
      </c>
      <c r="B16122" s="1" t="s">
        <v>10320</v>
      </c>
      <c r="C16122" s="1" t="s">
        <v>1949</v>
      </c>
      <c r="D16122" s="1" t="n">
        <v>1</v>
      </c>
      <c r="E16122" s="16" t="n">
        <v>4185.64</v>
      </c>
      <c r="F16122" s="17" t="n">
        <v>0.15</v>
      </c>
      <c r="G16122" s="16" t="n">
        <v>3557.79</v>
      </c>
      <c r="I16122" s="1" t="str">
        <f aca="false">INDEX(Products!$C$2:$C$51,MATCH(C16122,Products!$A$2:$A$51,0))</f>
        <v>Fashion</v>
      </c>
      <c r="J16122" s="1" t="str">
        <f aca="false">INDEX(Orders!$E$2:$E$8001,MATCH(B16122,Orders!$A$2:$A$8001,0))</f>
        <v>Delivered</v>
      </c>
      <c r="K16122" s="1" t="str">
        <f aca="false">LEFT(INDEX(Orders!$C$2:$C$8001,MATCH(B16122,Orders!$A$2:$A$8001,0)),7)</f>
        <v>2024-12</v>
      </c>
    </row>
    <row r="16123" customFormat="false" ht="15" hidden="false" customHeight="true" outlineLevel="0" collapsed="false">
      <c r="A16123" s="1" t="s">
        <v>26593</v>
      </c>
      <c r="B16123" s="1" t="s">
        <v>10321</v>
      </c>
      <c r="C16123" s="1" t="s">
        <v>2006</v>
      </c>
      <c r="D16123" s="1" t="n">
        <v>1</v>
      </c>
      <c r="E16123" s="16" t="n">
        <v>482.17</v>
      </c>
      <c r="F16123" s="17" t="n">
        <v>0.15</v>
      </c>
      <c r="G16123" s="16" t="n">
        <v>409.84</v>
      </c>
      <c r="I16123" s="1" t="str">
        <f aca="false">INDEX(Products!$C$2:$C$51,MATCH(C16123,Products!$A$2:$A$51,0))</f>
        <v>Books &amp; Stationery</v>
      </c>
      <c r="J16123" s="1" t="str">
        <f aca="false">INDEX(Orders!$E$2:$E$8001,MATCH(B16123,Orders!$A$2:$A$8001,0))</f>
        <v>Delivered</v>
      </c>
      <c r="K16123" s="1" t="str">
        <f aca="false">LEFT(INDEX(Orders!$C$2:$C$8001,MATCH(B16123,Orders!$A$2:$A$8001,0)),7)</f>
        <v>2025-11</v>
      </c>
    </row>
    <row r="16124" customFormat="false" ht="15" hidden="false" customHeight="true" outlineLevel="0" collapsed="false">
      <c r="A16124" s="1" t="s">
        <v>26594</v>
      </c>
      <c r="B16124" s="1" t="s">
        <v>10321</v>
      </c>
      <c r="C16124" s="1" t="s">
        <v>1975</v>
      </c>
      <c r="D16124" s="1" t="n">
        <v>1</v>
      </c>
      <c r="E16124" s="16" t="n">
        <v>862.99</v>
      </c>
      <c r="F16124" s="17" t="n">
        <v>0.15</v>
      </c>
      <c r="G16124" s="16" t="n">
        <v>733.54</v>
      </c>
      <c r="I16124" s="1" t="str">
        <f aca="false">INDEX(Products!$C$2:$C$51,MATCH(C16124,Products!$A$2:$A$51,0))</f>
        <v>Beauty &amp; Personal Care</v>
      </c>
      <c r="J16124" s="1" t="str">
        <f aca="false">INDEX(Orders!$E$2:$E$8001,MATCH(B16124,Orders!$A$2:$A$8001,0))</f>
        <v>Delivered</v>
      </c>
      <c r="K16124" s="1" t="str">
        <f aca="false">LEFT(INDEX(Orders!$C$2:$C$8001,MATCH(B16124,Orders!$A$2:$A$8001,0)),7)</f>
        <v>2025-11</v>
      </c>
    </row>
    <row r="16125" customFormat="false" ht="15" hidden="false" customHeight="true" outlineLevel="0" collapsed="false">
      <c r="A16125" s="1" t="s">
        <v>26595</v>
      </c>
      <c r="B16125" s="1" t="s">
        <v>10321</v>
      </c>
      <c r="C16125" s="1" t="s">
        <v>1930</v>
      </c>
      <c r="D16125" s="1" t="n">
        <v>1</v>
      </c>
      <c r="E16125" s="16" t="n">
        <v>2398.35</v>
      </c>
      <c r="F16125" s="17" t="n">
        <v>0</v>
      </c>
      <c r="G16125" s="16" t="n">
        <v>2398.35</v>
      </c>
      <c r="I16125" s="1" t="str">
        <f aca="false">INDEX(Products!$C$2:$C$51,MATCH(C16125,Products!$A$2:$A$51,0))</f>
        <v>Electronics</v>
      </c>
      <c r="J16125" s="1" t="str">
        <f aca="false">INDEX(Orders!$E$2:$E$8001,MATCH(B16125,Orders!$A$2:$A$8001,0))</f>
        <v>Delivered</v>
      </c>
      <c r="K16125" s="1" t="str">
        <f aca="false">LEFT(INDEX(Orders!$C$2:$C$8001,MATCH(B16125,Orders!$A$2:$A$8001,0)),7)</f>
        <v>2025-11</v>
      </c>
    </row>
    <row r="16126" customFormat="false" ht="15" hidden="false" customHeight="true" outlineLevel="0" collapsed="false">
      <c r="A16126" s="1" t="s">
        <v>26596</v>
      </c>
      <c r="B16126" s="1" t="s">
        <v>10322</v>
      </c>
      <c r="C16126" s="1" t="s">
        <v>1988</v>
      </c>
      <c r="D16126" s="1" t="n">
        <v>1</v>
      </c>
      <c r="E16126" s="16" t="n">
        <v>681.07</v>
      </c>
      <c r="F16126" s="17" t="n">
        <v>0</v>
      </c>
      <c r="G16126" s="16" t="n">
        <v>681.07</v>
      </c>
      <c r="I16126" s="1" t="str">
        <f aca="false">INDEX(Products!$C$2:$C$51,MATCH(C16126,Products!$A$2:$A$51,0))</f>
        <v>Sports &amp; Fitness</v>
      </c>
      <c r="J16126" s="1" t="str">
        <f aca="false">INDEX(Orders!$E$2:$E$8001,MATCH(B16126,Orders!$A$2:$A$8001,0))</f>
        <v>Delivered</v>
      </c>
      <c r="K16126" s="1" t="str">
        <f aca="false">LEFT(INDEX(Orders!$C$2:$C$8001,MATCH(B16126,Orders!$A$2:$A$8001,0)),7)</f>
        <v>2025-03</v>
      </c>
    </row>
    <row r="16127" customFormat="false" ht="15" hidden="false" customHeight="true" outlineLevel="0" collapsed="false">
      <c r="A16127" s="1" t="s">
        <v>26597</v>
      </c>
      <c r="B16127" s="1" t="s">
        <v>10322</v>
      </c>
      <c r="C16127" s="1" t="s">
        <v>2006</v>
      </c>
      <c r="D16127" s="1" t="n">
        <v>1</v>
      </c>
      <c r="E16127" s="16" t="n">
        <v>482.17</v>
      </c>
      <c r="F16127" s="17" t="n">
        <v>0.15</v>
      </c>
      <c r="G16127" s="16" t="n">
        <v>409.84</v>
      </c>
      <c r="I16127" s="1" t="str">
        <f aca="false">INDEX(Products!$C$2:$C$51,MATCH(C16127,Products!$A$2:$A$51,0))</f>
        <v>Books &amp; Stationery</v>
      </c>
      <c r="J16127" s="1" t="str">
        <f aca="false">INDEX(Orders!$E$2:$E$8001,MATCH(B16127,Orders!$A$2:$A$8001,0))</f>
        <v>Delivered</v>
      </c>
      <c r="K16127" s="1" t="str">
        <f aca="false">LEFT(INDEX(Orders!$C$2:$C$8001,MATCH(B16127,Orders!$A$2:$A$8001,0)),7)</f>
        <v>2025-03</v>
      </c>
    </row>
    <row r="16128" customFormat="false" ht="15" hidden="false" customHeight="true" outlineLevel="0" collapsed="false">
      <c r="A16128" s="1" t="s">
        <v>26598</v>
      </c>
      <c r="B16128" s="1" t="s">
        <v>10322</v>
      </c>
      <c r="C16128" s="1" t="s">
        <v>1930</v>
      </c>
      <c r="D16128" s="1" t="n">
        <v>2</v>
      </c>
      <c r="E16128" s="16" t="n">
        <v>2398.35</v>
      </c>
      <c r="F16128" s="17" t="n">
        <v>0</v>
      </c>
      <c r="G16128" s="16" t="n">
        <v>4796.7</v>
      </c>
      <c r="I16128" s="1" t="str">
        <f aca="false">INDEX(Products!$C$2:$C$51,MATCH(C16128,Products!$A$2:$A$51,0))</f>
        <v>Electronics</v>
      </c>
      <c r="J16128" s="1" t="str">
        <f aca="false">INDEX(Orders!$E$2:$E$8001,MATCH(B16128,Orders!$A$2:$A$8001,0))</f>
        <v>Delivered</v>
      </c>
      <c r="K16128" s="1" t="str">
        <f aca="false">LEFT(INDEX(Orders!$C$2:$C$8001,MATCH(B16128,Orders!$A$2:$A$8001,0)),7)</f>
        <v>2025-03</v>
      </c>
    </row>
    <row r="16129" customFormat="false" ht="15" hidden="false" customHeight="true" outlineLevel="0" collapsed="false">
      <c r="A16129" s="1" t="s">
        <v>26599</v>
      </c>
      <c r="B16129" s="1" t="s">
        <v>10323</v>
      </c>
      <c r="C16129" s="1" t="s">
        <v>1990</v>
      </c>
      <c r="D16129" s="1" t="n">
        <v>1</v>
      </c>
      <c r="E16129" s="16" t="n">
        <v>5311.32</v>
      </c>
      <c r="F16129" s="17" t="n">
        <v>0.05</v>
      </c>
      <c r="G16129" s="16" t="n">
        <v>5045.75</v>
      </c>
      <c r="I16129" s="1" t="str">
        <f aca="false">INDEX(Products!$C$2:$C$51,MATCH(C16129,Products!$A$2:$A$51,0))</f>
        <v>Sports &amp; Fitness</v>
      </c>
      <c r="J16129" s="1" t="str">
        <f aca="false">INDEX(Orders!$E$2:$E$8001,MATCH(B16129,Orders!$A$2:$A$8001,0))</f>
        <v>Delivered</v>
      </c>
      <c r="K16129" s="1" t="str">
        <f aca="false">LEFT(INDEX(Orders!$C$2:$C$8001,MATCH(B16129,Orders!$A$2:$A$8001,0)),7)</f>
        <v>2025-09</v>
      </c>
    </row>
    <row r="16130" customFormat="false" ht="15" hidden="false" customHeight="true" outlineLevel="0" collapsed="false">
      <c r="A16130" s="1" t="s">
        <v>26600</v>
      </c>
      <c r="B16130" s="1" t="s">
        <v>10323</v>
      </c>
      <c r="C16130" s="1" t="s">
        <v>1940</v>
      </c>
      <c r="D16130" s="1" t="n">
        <v>1</v>
      </c>
      <c r="E16130" s="16" t="n">
        <v>2374.52</v>
      </c>
      <c r="F16130" s="17" t="n">
        <v>0.05</v>
      </c>
      <c r="G16130" s="16" t="n">
        <v>2255.79</v>
      </c>
      <c r="I16130" s="1" t="str">
        <f aca="false">INDEX(Products!$C$2:$C$51,MATCH(C16130,Products!$A$2:$A$51,0))</f>
        <v>Fashion</v>
      </c>
      <c r="J16130" s="1" t="str">
        <f aca="false">INDEX(Orders!$E$2:$E$8001,MATCH(B16130,Orders!$A$2:$A$8001,0))</f>
        <v>Delivered</v>
      </c>
      <c r="K16130" s="1" t="str">
        <f aca="false">LEFT(INDEX(Orders!$C$2:$C$8001,MATCH(B16130,Orders!$A$2:$A$8001,0)),7)</f>
        <v>2025-09</v>
      </c>
    </row>
    <row r="16131" customFormat="false" ht="15" hidden="false" customHeight="true" outlineLevel="0" collapsed="false">
      <c r="A16131" s="1" t="s">
        <v>26601</v>
      </c>
      <c r="B16131" s="1" t="s">
        <v>10324</v>
      </c>
      <c r="C16131" s="1" t="s">
        <v>1930</v>
      </c>
      <c r="D16131" s="1" t="n">
        <v>1</v>
      </c>
      <c r="E16131" s="16" t="n">
        <v>2398.35</v>
      </c>
      <c r="F16131" s="17" t="n">
        <v>0</v>
      </c>
      <c r="G16131" s="16" t="n">
        <v>2398.35</v>
      </c>
      <c r="I16131" s="1" t="str">
        <f aca="false">INDEX(Products!$C$2:$C$51,MATCH(C16131,Products!$A$2:$A$51,0))</f>
        <v>Electronics</v>
      </c>
      <c r="J16131" s="1" t="str">
        <f aca="false">INDEX(Orders!$E$2:$E$8001,MATCH(B16131,Orders!$A$2:$A$8001,0))</f>
        <v>Delivered</v>
      </c>
      <c r="K16131" s="1" t="str">
        <f aca="false">LEFT(INDEX(Orders!$C$2:$C$8001,MATCH(B16131,Orders!$A$2:$A$8001,0)),7)</f>
        <v>2024-11</v>
      </c>
    </row>
    <row r="16132" customFormat="false" ht="15" hidden="false" customHeight="true" outlineLevel="0" collapsed="false">
      <c r="A16132" s="1" t="s">
        <v>26602</v>
      </c>
      <c r="B16132" s="1" t="s">
        <v>10324</v>
      </c>
      <c r="C16132" s="1" t="s">
        <v>2007</v>
      </c>
      <c r="D16132" s="1" t="n">
        <v>3</v>
      </c>
      <c r="E16132" s="16" t="n">
        <v>750.27</v>
      </c>
      <c r="F16132" s="17" t="n">
        <v>0</v>
      </c>
      <c r="G16132" s="16" t="n">
        <v>2250.81</v>
      </c>
      <c r="I16132" s="1" t="str">
        <f aca="false">INDEX(Products!$C$2:$C$51,MATCH(C16132,Products!$A$2:$A$51,0))</f>
        <v>Books &amp; Stationery</v>
      </c>
      <c r="J16132" s="1" t="str">
        <f aca="false">INDEX(Orders!$E$2:$E$8001,MATCH(B16132,Orders!$A$2:$A$8001,0))</f>
        <v>Delivered</v>
      </c>
      <c r="K16132" s="1" t="str">
        <f aca="false">LEFT(INDEX(Orders!$C$2:$C$8001,MATCH(B16132,Orders!$A$2:$A$8001,0)),7)</f>
        <v>2024-11</v>
      </c>
    </row>
    <row r="16133" customFormat="false" ht="15" hidden="false" customHeight="true" outlineLevel="0" collapsed="false">
      <c r="A16133" s="1" t="s">
        <v>26603</v>
      </c>
      <c r="B16133" s="1" t="s">
        <v>10324</v>
      </c>
      <c r="C16133" s="1" t="s">
        <v>1940</v>
      </c>
      <c r="D16133" s="1" t="n">
        <v>1</v>
      </c>
      <c r="E16133" s="16" t="n">
        <v>2374.52</v>
      </c>
      <c r="F16133" s="17" t="n">
        <v>0.2</v>
      </c>
      <c r="G16133" s="16" t="n">
        <v>1899.62</v>
      </c>
      <c r="I16133" s="1" t="str">
        <f aca="false">INDEX(Products!$C$2:$C$51,MATCH(C16133,Products!$A$2:$A$51,0))</f>
        <v>Fashion</v>
      </c>
      <c r="J16133" s="1" t="str">
        <f aca="false">INDEX(Orders!$E$2:$E$8001,MATCH(B16133,Orders!$A$2:$A$8001,0))</f>
        <v>Delivered</v>
      </c>
      <c r="K16133" s="1" t="str">
        <f aca="false">LEFT(INDEX(Orders!$C$2:$C$8001,MATCH(B16133,Orders!$A$2:$A$8001,0)),7)</f>
        <v>2024-11</v>
      </c>
    </row>
    <row r="16134" customFormat="false" ht="15" hidden="false" customHeight="true" outlineLevel="0" collapsed="false">
      <c r="A16134" s="1" t="s">
        <v>26604</v>
      </c>
      <c r="B16134" s="1" t="s">
        <v>10325</v>
      </c>
      <c r="C16134" s="1" t="s">
        <v>2006</v>
      </c>
      <c r="D16134" s="1" t="n">
        <v>1</v>
      </c>
      <c r="E16134" s="16" t="n">
        <v>482.17</v>
      </c>
      <c r="F16134" s="17" t="n">
        <v>0</v>
      </c>
      <c r="G16134" s="16" t="n">
        <v>482.17</v>
      </c>
      <c r="I16134" s="1" t="str">
        <f aca="false">INDEX(Products!$C$2:$C$51,MATCH(C16134,Products!$A$2:$A$51,0))</f>
        <v>Books &amp; Stationery</v>
      </c>
      <c r="J16134" s="1" t="str">
        <f aca="false">INDEX(Orders!$E$2:$E$8001,MATCH(B16134,Orders!$A$2:$A$8001,0))</f>
        <v>Delivered</v>
      </c>
      <c r="K16134" s="1" t="str">
        <f aca="false">LEFT(INDEX(Orders!$C$2:$C$8001,MATCH(B16134,Orders!$A$2:$A$8001,0)),7)</f>
        <v>2025-09</v>
      </c>
    </row>
    <row r="16135" customFormat="false" ht="15" hidden="false" customHeight="true" outlineLevel="0" collapsed="false">
      <c r="A16135" s="1" t="s">
        <v>26605</v>
      </c>
      <c r="B16135" s="1" t="s">
        <v>10325</v>
      </c>
      <c r="C16135" s="1" t="s">
        <v>1976</v>
      </c>
      <c r="D16135" s="1" t="n">
        <v>1</v>
      </c>
      <c r="E16135" s="16" t="n">
        <v>1603.35</v>
      </c>
      <c r="F16135" s="17" t="n">
        <v>0</v>
      </c>
      <c r="G16135" s="16" t="n">
        <v>1603.35</v>
      </c>
      <c r="I16135" s="1" t="str">
        <f aca="false">INDEX(Products!$C$2:$C$51,MATCH(C16135,Products!$A$2:$A$51,0))</f>
        <v>Beauty &amp; Personal Care</v>
      </c>
      <c r="J16135" s="1" t="str">
        <f aca="false">INDEX(Orders!$E$2:$E$8001,MATCH(B16135,Orders!$A$2:$A$8001,0))</f>
        <v>Delivered</v>
      </c>
      <c r="K16135" s="1" t="str">
        <f aca="false">LEFT(INDEX(Orders!$C$2:$C$8001,MATCH(B16135,Orders!$A$2:$A$8001,0)),7)</f>
        <v>2025-09</v>
      </c>
    </row>
    <row r="16136" customFormat="false" ht="15" hidden="false" customHeight="true" outlineLevel="0" collapsed="false">
      <c r="A16136" s="1" t="s">
        <v>26606</v>
      </c>
      <c r="B16136" s="1" t="s">
        <v>10325</v>
      </c>
      <c r="C16136" s="1" t="s">
        <v>1997</v>
      </c>
      <c r="D16136" s="1" t="n">
        <v>2</v>
      </c>
      <c r="E16136" s="16" t="n">
        <v>311.15</v>
      </c>
      <c r="F16136" s="17" t="n">
        <v>0</v>
      </c>
      <c r="G16136" s="16" t="n">
        <v>622.3</v>
      </c>
      <c r="I16136" s="1" t="str">
        <f aca="false">INDEX(Products!$C$2:$C$51,MATCH(C16136,Products!$A$2:$A$51,0))</f>
        <v>Sports &amp; Fitness</v>
      </c>
      <c r="J16136" s="1" t="str">
        <f aca="false">INDEX(Orders!$E$2:$E$8001,MATCH(B16136,Orders!$A$2:$A$8001,0))</f>
        <v>Delivered</v>
      </c>
      <c r="K16136" s="1" t="str">
        <f aca="false">LEFT(INDEX(Orders!$C$2:$C$8001,MATCH(B16136,Orders!$A$2:$A$8001,0)),7)</f>
        <v>2025-09</v>
      </c>
    </row>
    <row r="16137" customFormat="false" ht="15" hidden="false" customHeight="true" outlineLevel="0" collapsed="false">
      <c r="A16137" s="1" t="s">
        <v>26607</v>
      </c>
      <c r="B16137" s="1" t="s">
        <v>10325</v>
      </c>
      <c r="C16137" s="1" t="s">
        <v>2007</v>
      </c>
      <c r="D16137" s="1" t="n">
        <v>1</v>
      </c>
      <c r="E16137" s="16" t="n">
        <v>750.27</v>
      </c>
      <c r="F16137" s="17" t="n">
        <v>0.15</v>
      </c>
      <c r="G16137" s="16" t="n">
        <v>637.73</v>
      </c>
      <c r="I16137" s="1" t="str">
        <f aca="false">INDEX(Products!$C$2:$C$51,MATCH(C16137,Products!$A$2:$A$51,0))</f>
        <v>Books &amp; Stationery</v>
      </c>
      <c r="J16137" s="1" t="str">
        <f aca="false">INDEX(Orders!$E$2:$E$8001,MATCH(B16137,Orders!$A$2:$A$8001,0))</f>
        <v>Delivered</v>
      </c>
      <c r="K16137" s="1" t="str">
        <f aca="false">LEFT(INDEX(Orders!$C$2:$C$8001,MATCH(B16137,Orders!$A$2:$A$8001,0)),7)</f>
        <v>2025-09</v>
      </c>
    </row>
    <row r="16138" customFormat="false" ht="15" hidden="false" customHeight="true" outlineLevel="0" collapsed="false">
      <c r="A16138" s="1" t="s">
        <v>26608</v>
      </c>
      <c r="B16138" s="1" t="s">
        <v>10326</v>
      </c>
      <c r="C16138" s="1" t="s">
        <v>1997</v>
      </c>
      <c r="D16138" s="1" t="n">
        <v>1</v>
      </c>
      <c r="E16138" s="16" t="n">
        <v>311.15</v>
      </c>
      <c r="F16138" s="17" t="n">
        <v>0.05</v>
      </c>
      <c r="G16138" s="16" t="n">
        <v>295.59</v>
      </c>
      <c r="I16138" s="1" t="str">
        <f aca="false">INDEX(Products!$C$2:$C$51,MATCH(C16138,Products!$A$2:$A$51,0))</f>
        <v>Sports &amp; Fitness</v>
      </c>
      <c r="J16138" s="1" t="str">
        <f aca="false">INDEX(Orders!$E$2:$E$8001,MATCH(B16138,Orders!$A$2:$A$8001,0))</f>
        <v>Returned</v>
      </c>
      <c r="K16138" s="1" t="str">
        <f aca="false">LEFT(INDEX(Orders!$C$2:$C$8001,MATCH(B16138,Orders!$A$2:$A$8001,0)),7)</f>
        <v>2025-12</v>
      </c>
    </row>
    <row r="16139" customFormat="false" ht="15" hidden="false" customHeight="true" outlineLevel="0" collapsed="false">
      <c r="A16139" s="1" t="s">
        <v>26609</v>
      </c>
      <c r="B16139" s="1" t="s">
        <v>10327</v>
      </c>
      <c r="C16139" s="1" t="s">
        <v>1979</v>
      </c>
      <c r="D16139" s="1" t="n">
        <v>1</v>
      </c>
      <c r="E16139" s="16" t="n">
        <v>623</v>
      </c>
      <c r="F16139" s="17" t="n">
        <v>0</v>
      </c>
      <c r="G16139" s="16" t="n">
        <v>623</v>
      </c>
      <c r="I16139" s="1" t="str">
        <f aca="false">INDEX(Products!$C$2:$C$51,MATCH(C16139,Products!$A$2:$A$51,0))</f>
        <v>Beauty &amp; Personal Care</v>
      </c>
      <c r="J16139" s="1" t="str">
        <f aca="false">INDEX(Orders!$E$2:$E$8001,MATCH(B16139,Orders!$A$2:$A$8001,0))</f>
        <v>Delivered</v>
      </c>
      <c r="K16139" s="1" t="str">
        <f aca="false">LEFT(INDEX(Orders!$C$2:$C$8001,MATCH(B16139,Orders!$A$2:$A$8001,0)),7)</f>
        <v>2024-08</v>
      </c>
    </row>
    <row r="16140" customFormat="false" ht="15" hidden="false" customHeight="true" outlineLevel="0" collapsed="false">
      <c r="A16140" s="1" t="s">
        <v>26610</v>
      </c>
      <c r="B16140" s="1" t="s">
        <v>10327</v>
      </c>
      <c r="C16140" s="1" t="s">
        <v>1953</v>
      </c>
      <c r="D16140" s="1" t="n">
        <v>1</v>
      </c>
      <c r="E16140" s="16" t="n">
        <v>4914.12</v>
      </c>
      <c r="F16140" s="17" t="n">
        <v>0</v>
      </c>
      <c r="G16140" s="16" t="n">
        <v>4914.12</v>
      </c>
      <c r="I16140" s="1" t="str">
        <f aca="false">INDEX(Products!$C$2:$C$51,MATCH(C16140,Products!$A$2:$A$51,0))</f>
        <v>Fashion</v>
      </c>
      <c r="J16140" s="1" t="str">
        <f aca="false">INDEX(Orders!$E$2:$E$8001,MATCH(B16140,Orders!$A$2:$A$8001,0))</f>
        <v>Delivered</v>
      </c>
      <c r="K16140" s="1" t="str">
        <f aca="false">LEFT(INDEX(Orders!$C$2:$C$8001,MATCH(B16140,Orders!$A$2:$A$8001,0)),7)</f>
        <v>2024-08</v>
      </c>
    </row>
    <row r="16141" customFormat="false" ht="15" hidden="false" customHeight="true" outlineLevel="0" collapsed="false">
      <c r="A16141" s="1" t="s">
        <v>26611</v>
      </c>
      <c r="B16141" s="1" t="s">
        <v>10327</v>
      </c>
      <c r="C16141" s="1" t="s">
        <v>1995</v>
      </c>
      <c r="D16141" s="1" t="n">
        <v>1</v>
      </c>
      <c r="E16141" s="16" t="n">
        <v>2914.27</v>
      </c>
      <c r="F16141" s="17" t="n">
        <v>0.05</v>
      </c>
      <c r="G16141" s="16" t="n">
        <v>2768.56</v>
      </c>
      <c r="I16141" s="1" t="str">
        <f aca="false">INDEX(Products!$C$2:$C$51,MATCH(C16141,Products!$A$2:$A$51,0))</f>
        <v>Sports &amp; Fitness</v>
      </c>
      <c r="J16141" s="1" t="str">
        <f aca="false">INDEX(Orders!$E$2:$E$8001,MATCH(B16141,Orders!$A$2:$A$8001,0))</f>
        <v>Delivered</v>
      </c>
      <c r="K16141" s="1" t="str">
        <f aca="false">LEFT(INDEX(Orders!$C$2:$C$8001,MATCH(B16141,Orders!$A$2:$A$8001,0)),7)</f>
        <v>2024-08</v>
      </c>
    </row>
    <row r="16142" customFormat="false" ht="15" hidden="false" customHeight="true" outlineLevel="0" collapsed="false">
      <c r="A16142" s="1" t="s">
        <v>26612</v>
      </c>
      <c r="B16142" s="1" t="s">
        <v>10327</v>
      </c>
      <c r="C16142" s="1" t="s">
        <v>1990</v>
      </c>
      <c r="D16142" s="1" t="n">
        <v>1</v>
      </c>
      <c r="E16142" s="16" t="n">
        <v>5311.32</v>
      </c>
      <c r="F16142" s="17" t="n">
        <v>0.15</v>
      </c>
      <c r="G16142" s="16" t="n">
        <v>4514.62</v>
      </c>
      <c r="I16142" s="1" t="str">
        <f aca="false">INDEX(Products!$C$2:$C$51,MATCH(C16142,Products!$A$2:$A$51,0))</f>
        <v>Sports &amp; Fitness</v>
      </c>
      <c r="J16142" s="1" t="str">
        <f aca="false">INDEX(Orders!$E$2:$E$8001,MATCH(B16142,Orders!$A$2:$A$8001,0))</f>
        <v>Delivered</v>
      </c>
      <c r="K16142" s="1" t="str">
        <f aca="false">LEFT(INDEX(Orders!$C$2:$C$8001,MATCH(B16142,Orders!$A$2:$A$8001,0)),7)</f>
        <v>2024-08</v>
      </c>
    </row>
    <row r="16143" customFormat="false" ht="15" hidden="false" customHeight="true" outlineLevel="0" collapsed="false">
      <c r="A16143" s="1" t="s">
        <v>26613</v>
      </c>
      <c r="B16143" s="1" t="s">
        <v>10328</v>
      </c>
      <c r="C16143" s="1" t="s">
        <v>1940</v>
      </c>
      <c r="D16143" s="1" t="n">
        <v>2</v>
      </c>
      <c r="E16143" s="16" t="n">
        <v>2374.52</v>
      </c>
      <c r="F16143" s="17" t="n">
        <v>0.05</v>
      </c>
      <c r="G16143" s="16" t="n">
        <v>4511.59</v>
      </c>
      <c r="I16143" s="1" t="str">
        <f aca="false">INDEX(Products!$C$2:$C$51,MATCH(C16143,Products!$A$2:$A$51,0))</f>
        <v>Fashion</v>
      </c>
      <c r="J16143" s="1" t="str">
        <f aca="false">INDEX(Orders!$E$2:$E$8001,MATCH(B16143,Orders!$A$2:$A$8001,0))</f>
        <v>Delivered</v>
      </c>
      <c r="K16143" s="1" t="str">
        <f aca="false">LEFT(INDEX(Orders!$C$2:$C$8001,MATCH(B16143,Orders!$A$2:$A$8001,0)),7)</f>
        <v>2025-10</v>
      </c>
    </row>
    <row r="16144" customFormat="false" ht="15" hidden="false" customHeight="true" outlineLevel="0" collapsed="false">
      <c r="A16144" s="1" t="s">
        <v>26614</v>
      </c>
      <c r="B16144" s="1" t="s">
        <v>10329</v>
      </c>
      <c r="C16144" s="1" t="s">
        <v>1940</v>
      </c>
      <c r="D16144" s="1" t="n">
        <v>1</v>
      </c>
      <c r="E16144" s="16" t="n">
        <v>2374.52</v>
      </c>
      <c r="F16144" s="17" t="n">
        <v>0.2</v>
      </c>
      <c r="G16144" s="16" t="n">
        <v>1899.62</v>
      </c>
      <c r="I16144" s="1" t="str">
        <f aca="false">INDEX(Products!$C$2:$C$51,MATCH(C16144,Products!$A$2:$A$51,0))</f>
        <v>Fashion</v>
      </c>
      <c r="J16144" s="1" t="str">
        <f aca="false">INDEX(Orders!$E$2:$E$8001,MATCH(B16144,Orders!$A$2:$A$8001,0))</f>
        <v>Delivered</v>
      </c>
      <c r="K16144" s="1" t="str">
        <f aca="false">LEFT(INDEX(Orders!$C$2:$C$8001,MATCH(B16144,Orders!$A$2:$A$8001,0)),7)</f>
        <v>2025-03</v>
      </c>
    </row>
    <row r="16145" customFormat="false" ht="15" hidden="false" customHeight="true" outlineLevel="0" collapsed="false">
      <c r="A16145" s="1" t="s">
        <v>26615</v>
      </c>
      <c r="B16145" s="1" t="s">
        <v>10330</v>
      </c>
      <c r="C16145" s="1" t="s">
        <v>1930</v>
      </c>
      <c r="D16145" s="1" t="n">
        <v>2</v>
      </c>
      <c r="E16145" s="16" t="n">
        <v>2398.35</v>
      </c>
      <c r="F16145" s="17" t="n">
        <v>0.1</v>
      </c>
      <c r="G16145" s="16" t="n">
        <v>4317.03</v>
      </c>
      <c r="I16145" s="1" t="str">
        <f aca="false">INDEX(Products!$C$2:$C$51,MATCH(C16145,Products!$A$2:$A$51,0))</f>
        <v>Electronics</v>
      </c>
      <c r="J16145" s="1" t="str">
        <f aca="false">INDEX(Orders!$E$2:$E$8001,MATCH(B16145,Orders!$A$2:$A$8001,0))</f>
        <v>Delivered</v>
      </c>
      <c r="K16145" s="1" t="str">
        <f aca="false">LEFT(INDEX(Orders!$C$2:$C$8001,MATCH(B16145,Orders!$A$2:$A$8001,0)),7)</f>
        <v>2025-09</v>
      </c>
    </row>
    <row r="16146" customFormat="false" ht="15" hidden="false" customHeight="true" outlineLevel="0" collapsed="false">
      <c r="A16146" s="1" t="s">
        <v>26616</v>
      </c>
      <c r="B16146" s="1" t="s">
        <v>10330</v>
      </c>
      <c r="C16146" s="1" t="s">
        <v>1924</v>
      </c>
      <c r="D16146" s="1" t="n">
        <v>1</v>
      </c>
      <c r="E16146" s="16" t="n">
        <v>1971</v>
      </c>
      <c r="F16146" s="17" t="n">
        <v>0.05</v>
      </c>
      <c r="G16146" s="16" t="n">
        <v>1872.45</v>
      </c>
      <c r="I16146" s="1" t="str">
        <f aca="false">INDEX(Products!$C$2:$C$51,MATCH(C16146,Products!$A$2:$A$51,0))</f>
        <v>Electronics</v>
      </c>
      <c r="J16146" s="1" t="str">
        <f aca="false">INDEX(Orders!$E$2:$E$8001,MATCH(B16146,Orders!$A$2:$A$8001,0))</f>
        <v>Delivered</v>
      </c>
      <c r="K16146" s="1" t="str">
        <f aca="false">LEFT(INDEX(Orders!$C$2:$C$8001,MATCH(B16146,Orders!$A$2:$A$8001,0)),7)</f>
        <v>2025-09</v>
      </c>
    </row>
    <row r="16147" customFormat="false" ht="15" hidden="false" customHeight="true" outlineLevel="0" collapsed="false">
      <c r="A16147" s="1" t="s">
        <v>26617</v>
      </c>
      <c r="B16147" s="1" t="s">
        <v>10331</v>
      </c>
      <c r="C16147" s="1" t="s">
        <v>1971</v>
      </c>
      <c r="D16147" s="1" t="n">
        <v>1</v>
      </c>
      <c r="E16147" s="16" t="n">
        <v>2073.63</v>
      </c>
      <c r="F16147" s="17" t="n">
        <v>0</v>
      </c>
      <c r="G16147" s="16" t="n">
        <v>2073.63</v>
      </c>
      <c r="I16147" s="1" t="str">
        <f aca="false">INDEX(Products!$C$2:$C$51,MATCH(C16147,Products!$A$2:$A$51,0))</f>
        <v>Home &amp; Kitchen</v>
      </c>
      <c r="J16147" s="1" t="str">
        <f aca="false">INDEX(Orders!$E$2:$E$8001,MATCH(B16147,Orders!$A$2:$A$8001,0))</f>
        <v>Delivered</v>
      </c>
      <c r="K16147" s="1" t="str">
        <f aca="false">LEFT(INDEX(Orders!$C$2:$C$8001,MATCH(B16147,Orders!$A$2:$A$8001,0)),7)</f>
        <v>2025-08</v>
      </c>
    </row>
    <row r="16148" customFormat="false" ht="15" hidden="false" customHeight="true" outlineLevel="0" collapsed="false">
      <c r="A16148" s="1" t="s">
        <v>26618</v>
      </c>
      <c r="B16148" s="1" t="s">
        <v>10332</v>
      </c>
      <c r="C16148" s="1" t="s">
        <v>1975</v>
      </c>
      <c r="D16148" s="1" t="n">
        <v>2</v>
      </c>
      <c r="E16148" s="16" t="n">
        <v>862.99</v>
      </c>
      <c r="F16148" s="17" t="n">
        <v>0</v>
      </c>
      <c r="G16148" s="16" t="n">
        <v>1725.98</v>
      </c>
      <c r="I16148" s="1" t="str">
        <f aca="false">INDEX(Products!$C$2:$C$51,MATCH(C16148,Products!$A$2:$A$51,0))</f>
        <v>Beauty &amp; Personal Care</v>
      </c>
      <c r="J16148" s="1" t="str">
        <f aca="false">INDEX(Orders!$E$2:$E$8001,MATCH(B16148,Orders!$A$2:$A$8001,0))</f>
        <v>Delivered</v>
      </c>
      <c r="K16148" s="1" t="str">
        <f aca="false">LEFT(INDEX(Orders!$C$2:$C$8001,MATCH(B16148,Orders!$A$2:$A$8001,0)),7)</f>
        <v>2025-02</v>
      </c>
    </row>
    <row r="16149" customFormat="false" ht="15" hidden="false" customHeight="true" outlineLevel="0" collapsed="false">
      <c r="A16149" s="1" t="s">
        <v>26619</v>
      </c>
      <c r="B16149" s="1" t="s">
        <v>10333</v>
      </c>
      <c r="C16149" s="1" t="s">
        <v>2002</v>
      </c>
      <c r="D16149" s="1" t="n">
        <v>1</v>
      </c>
      <c r="E16149" s="16" t="n">
        <v>392.75</v>
      </c>
      <c r="F16149" s="17" t="n">
        <v>0.05</v>
      </c>
      <c r="G16149" s="16" t="n">
        <v>373.11</v>
      </c>
      <c r="I16149" s="1" t="str">
        <f aca="false">INDEX(Products!$C$2:$C$51,MATCH(C16149,Products!$A$2:$A$51,0))</f>
        <v>Books &amp; Stationery</v>
      </c>
      <c r="J16149" s="1" t="str">
        <f aca="false">INDEX(Orders!$E$2:$E$8001,MATCH(B16149,Orders!$A$2:$A$8001,0))</f>
        <v>Delivered</v>
      </c>
      <c r="K16149" s="1" t="str">
        <f aca="false">LEFT(INDEX(Orders!$C$2:$C$8001,MATCH(B16149,Orders!$A$2:$A$8001,0)),7)</f>
        <v>2025-01</v>
      </c>
    </row>
    <row r="16150" customFormat="false" ht="15" hidden="false" customHeight="true" outlineLevel="0" collapsed="false">
      <c r="A16150" s="1" t="s">
        <v>26620</v>
      </c>
      <c r="B16150" s="1" t="s">
        <v>10334</v>
      </c>
      <c r="C16150" s="1" t="s">
        <v>1928</v>
      </c>
      <c r="D16150" s="1" t="n">
        <v>1</v>
      </c>
      <c r="E16150" s="16" t="n">
        <v>657.82</v>
      </c>
      <c r="F16150" s="17" t="n">
        <v>0.05</v>
      </c>
      <c r="G16150" s="16" t="n">
        <v>624.93</v>
      </c>
      <c r="I16150" s="1" t="str">
        <f aca="false">INDEX(Products!$C$2:$C$51,MATCH(C16150,Products!$A$2:$A$51,0))</f>
        <v>Electronics</v>
      </c>
      <c r="J16150" s="1" t="str">
        <f aca="false">INDEX(Orders!$E$2:$E$8001,MATCH(B16150,Orders!$A$2:$A$8001,0))</f>
        <v>Delivered</v>
      </c>
      <c r="K16150" s="1" t="str">
        <f aca="false">LEFT(INDEX(Orders!$C$2:$C$8001,MATCH(B16150,Orders!$A$2:$A$8001,0)),7)</f>
        <v>2025-04</v>
      </c>
    </row>
    <row r="16151" customFormat="false" ht="15" hidden="false" customHeight="true" outlineLevel="0" collapsed="false">
      <c r="A16151" s="1" t="s">
        <v>26621</v>
      </c>
      <c r="B16151" s="1" t="s">
        <v>10335</v>
      </c>
      <c r="C16151" s="1" t="s">
        <v>1935</v>
      </c>
      <c r="D16151" s="1" t="n">
        <v>2</v>
      </c>
      <c r="E16151" s="16" t="n">
        <v>14558.72</v>
      </c>
      <c r="F16151" s="17" t="n">
        <v>0</v>
      </c>
      <c r="G16151" s="16" t="n">
        <v>29117.44</v>
      </c>
      <c r="I16151" s="1" t="str">
        <f aca="false">INDEX(Products!$C$2:$C$51,MATCH(C16151,Products!$A$2:$A$51,0))</f>
        <v>Electronics</v>
      </c>
      <c r="J16151" s="1" t="str">
        <f aca="false">INDEX(Orders!$E$2:$E$8001,MATCH(B16151,Orders!$A$2:$A$8001,0))</f>
        <v>Delivered</v>
      </c>
      <c r="K16151" s="1" t="str">
        <f aca="false">LEFT(INDEX(Orders!$C$2:$C$8001,MATCH(B16151,Orders!$A$2:$A$8001,0)),7)</f>
        <v>2025-10</v>
      </c>
    </row>
    <row r="16152" customFormat="false" ht="15" hidden="false" customHeight="true" outlineLevel="0" collapsed="false">
      <c r="A16152" s="1" t="s">
        <v>26622</v>
      </c>
      <c r="B16152" s="1" t="s">
        <v>10336</v>
      </c>
      <c r="C16152" s="1" t="s">
        <v>1991</v>
      </c>
      <c r="D16152" s="1" t="n">
        <v>1</v>
      </c>
      <c r="E16152" s="16" t="n">
        <v>579.12</v>
      </c>
      <c r="F16152" s="17" t="n">
        <v>0</v>
      </c>
      <c r="G16152" s="16" t="n">
        <v>579.12</v>
      </c>
      <c r="I16152" s="1" t="str">
        <f aca="false">INDEX(Products!$C$2:$C$51,MATCH(C16152,Products!$A$2:$A$51,0))</f>
        <v>Sports &amp; Fitness</v>
      </c>
      <c r="J16152" s="1" t="str">
        <f aca="false">INDEX(Orders!$E$2:$E$8001,MATCH(B16152,Orders!$A$2:$A$8001,0))</f>
        <v>Delivered</v>
      </c>
      <c r="K16152" s="1" t="str">
        <f aca="false">LEFT(INDEX(Orders!$C$2:$C$8001,MATCH(B16152,Orders!$A$2:$A$8001,0)),7)</f>
        <v>2025-07</v>
      </c>
    </row>
    <row r="16153" customFormat="false" ht="15" hidden="false" customHeight="true" outlineLevel="0" collapsed="false">
      <c r="A16153" s="1" t="s">
        <v>26623</v>
      </c>
      <c r="B16153" s="1" t="s">
        <v>10336</v>
      </c>
      <c r="C16153" s="1" t="s">
        <v>1971</v>
      </c>
      <c r="D16153" s="1" t="n">
        <v>1</v>
      </c>
      <c r="E16153" s="16" t="n">
        <v>2073.63</v>
      </c>
      <c r="F16153" s="17" t="n">
        <v>0.1</v>
      </c>
      <c r="G16153" s="16" t="n">
        <v>1866.27</v>
      </c>
      <c r="I16153" s="1" t="str">
        <f aca="false">INDEX(Products!$C$2:$C$51,MATCH(C16153,Products!$A$2:$A$51,0))</f>
        <v>Home &amp; Kitchen</v>
      </c>
      <c r="J16153" s="1" t="str">
        <f aca="false">INDEX(Orders!$E$2:$E$8001,MATCH(B16153,Orders!$A$2:$A$8001,0))</f>
        <v>Delivered</v>
      </c>
      <c r="K16153" s="1" t="str">
        <f aca="false">LEFT(INDEX(Orders!$C$2:$C$8001,MATCH(B16153,Orders!$A$2:$A$8001,0)),7)</f>
        <v>2025-07</v>
      </c>
    </row>
    <row r="16154" customFormat="false" ht="15" hidden="false" customHeight="true" outlineLevel="0" collapsed="false">
      <c r="A16154" s="1" t="s">
        <v>26624</v>
      </c>
      <c r="B16154" s="1" t="s">
        <v>10336</v>
      </c>
      <c r="C16154" s="1" t="s">
        <v>1930</v>
      </c>
      <c r="D16154" s="1" t="n">
        <v>1</v>
      </c>
      <c r="E16154" s="16" t="n">
        <v>2398.35</v>
      </c>
      <c r="F16154" s="17" t="n">
        <v>0.2</v>
      </c>
      <c r="G16154" s="16" t="n">
        <v>1918.68</v>
      </c>
      <c r="I16154" s="1" t="str">
        <f aca="false">INDEX(Products!$C$2:$C$51,MATCH(C16154,Products!$A$2:$A$51,0))</f>
        <v>Electronics</v>
      </c>
      <c r="J16154" s="1" t="str">
        <f aca="false">INDEX(Orders!$E$2:$E$8001,MATCH(B16154,Orders!$A$2:$A$8001,0))</f>
        <v>Delivered</v>
      </c>
      <c r="K16154" s="1" t="str">
        <f aca="false">LEFT(INDEX(Orders!$C$2:$C$8001,MATCH(B16154,Orders!$A$2:$A$8001,0)),7)</f>
        <v>2025-07</v>
      </c>
    </row>
    <row r="16155" customFormat="false" ht="15" hidden="false" customHeight="true" outlineLevel="0" collapsed="false">
      <c r="A16155" s="1" t="s">
        <v>26625</v>
      </c>
      <c r="B16155" s="1" t="s">
        <v>10336</v>
      </c>
      <c r="C16155" s="1" t="s">
        <v>1997</v>
      </c>
      <c r="D16155" s="1" t="n">
        <v>1</v>
      </c>
      <c r="E16155" s="16" t="n">
        <v>311.15</v>
      </c>
      <c r="F16155" s="17" t="n">
        <v>0</v>
      </c>
      <c r="G16155" s="16" t="n">
        <v>311.15</v>
      </c>
      <c r="I16155" s="1" t="str">
        <f aca="false">INDEX(Products!$C$2:$C$51,MATCH(C16155,Products!$A$2:$A$51,0))</f>
        <v>Sports &amp; Fitness</v>
      </c>
      <c r="J16155" s="1" t="str">
        <f aca="false">INDEX(Orders!$E$2:$E$8001,MATCH(B16155,Orders!$A$2:$A$8001,0))</f>
        <v>Delivered</v>
      </c>
      <c r="K16155" s="1" t="str">
        <f aca="false">LEFT(INDEX(Orders!$C$2:$C$8001,MATCH(B16155,Orders!$A$2:$A$8001,0)),7)</f>
        <v>2025-07</v>
      </c>
    </row>
    <row r="16156" customFormat="false" ht="15" hidden="false" customHeight="true" outlineLevel="0" collapsed="false">
      <c r="A16156" s="1" t="s">
        <v>26626</v>
      </c>
      <c r="B16156" s="1" t="s">
        <v>10337</v>
      </c>
      <c r="C16156" s="1" t="s">
        <v>1920</v>
      </c>
      <c r="D16156" s="1" t="n">
        <v>1</v>
      </c>
      <c r="E16156" s="16" t="n">
        <v>4273.58</v>
      </c>
      <c r="F16156" s="17" t="n">
        <v>0.2</v>
      </c>
      <c r="G16156" s="16" t="n">
        <v>3418.86</v>
      </c>
      <c r="I16156" s="1" t="str">
        <f aca="false">INDEX(Products!$C$2:$C$51,MATCH(C16156,Products!$A$2:$A$51,0))</f>
        <v>Electronics</v>
      </c>
      <c r="J16156" s="1" t="str">
        <f aca="false">INDEX(Orders!$E$2:$E$8001,MATCH(B16156,Orders!$A$2:$A$8001,0))</f>
        <v>Cancelled</v>
      </c>
      <c r="K16156" s="1" t="str">
        <f aca="false">LEFT(INDEX(Orders!$C$2:$C$8001,MATCH(B16156,Orders!$A$2:$A$8001,0)),7)</f>
        <v>2025-07</v>
      </c>
    </row>
    <row r="16157" customFormat="false" ht="15" hidden="false" customHeight="true" outlineLevel="0" collapsed="false">
      <c r="A16157" s="1" t="s">
        <v>26627</v>
      </c>
      <c r="B16157" s="1" t="s">
        <v>10337</v>
      </c>
      <c r="C16157" s="1" t="s">
        <v>1990</v>
      </c>
      <c r="D16157" s="1" t="n">
        <v>1</v>
      </c>
      <c r="E16157" s="16" t="n">
        <v>5311.32</v>
      </c>
      <c r="F16157" s="17" t="n">
        <v>0</v>
      </c>
      <c r="G16157" s="16" t="n">
        <v>5311.32</v>
      </c>
      <c r="I16157" s="1" t="str">
        <f aca="false">INDEX(Products!$C$2:$C$51,MATCH(C16157,Products!$A$2:$A$51,0))</f>
        <v>Sports &amp; Fitness</v>
      </c>
      <c r="J16157" s="1" t="str">
        <f aca="false">INDEX(Orders!$E$2:$E$8001,MATCH(B16157,Orders!$A$2:$A$8001,0))</f>
        <v>Cancelled</v>
      </c>
      <c r="K16157" s="1" t="str">
        <f aca="false">LEFT(INDEX(Orders!$C$2:$C$8001,MATCH(B16157,Orders!$A$2:$A$8001,0)),7)</f>
        <v>2025-07</v>
      </c>
    </row>
    <row r="16158" customFormat="false" ht="15" hidden="false" customHeight="true" outlineLevel="0" collapsed="false">
      <c r="A16158" s="1" t="s">
        <v>26628</v>
      </c>
      <c r="B16158" s="1" t="s">
        <v>10338</v>
      </c>
      <c r="C16158" s="1" t="s">
        <v>1990</v>
      </c>
      <c r="D16158" s="1" t="n">
        <v>1</v>
      </c>
      <c r="E16158" s="16" t="n">
        <v>5311.32</v>
      </c>
      <c r="F16158" s="17" t="n">
        <v>0.1</v>
      </c>
      <c r="G16158" s="16" t="n">
        <v>4780.19</v>
      </c>
      <c r="I16158" s="1" t="str">
        <f aca="false">INDEX(Products!$C$2:$C$51,MATCH(C16158,Products!$A$2:$A$51,0))</f>
        <v>Sports &amp; Fitness</v>
      </c>
      <c r="J16158" s="1" t="str">
        <f aca="false">INDEX(Orders!$E$2:$E$8001,MATCH(B16158,Orders!$A$2:$A$8001,0))</f>
        <v>Delivered</v>
      </c>
      <c r="K16158" s="1" t="str">
        <f aca="false">LEFT(INDEX(Orders!$C$2:$C$8001,MATCH(B16158,Orders!$A$2:$A$8001,0)),7)</f>
        <v>2025-05</v>
      </c>
    </row>
    <row r="16159" customFormat="false" ht="15" hidden="false" customHeight="true" outlineLevel="0" collapsed="false">
      <c r="A16159" s="1" t="s">
        <v>26629</v>
      </c>
      <c r="B16159" s="1" t="s">
        <v>10339</v>
      </c>
      <c r="C16159" s="1" t="s">
        <v>1965</v>
      </c>
      <c r="D16159" s="1" t="n">
        <v>2</v>
      </c>
      <c r="E16159" s="16" t="n">
        <v>1145.07</v>
      </c>
      <c r="F16159" s="17" t="n">
        <v>0.15</v>
      </c>
      <c r="G16159" s="16" t="n">
        <v>1946.62</v>
      </c>
      <c r="I16159" s="1" t="str">
        <f aca="false">INDEX(Products!$C$2:$C$51,MATCH(C16159,Products!$A$2:$A$51,0))</f>
        <v>Home &amp; Kitchen</v>
      </c>
      <c r="J16159" s="1" t="str">
        <f aca="false">INDEX(Orders!$E$2:$E$8001,MATCH(B16159,Orders!$A$2:$A$8001,0))</f>
        <v>Returned</v>
      </c>
      <c r="K16159" s="1" t="str">
        <f aca="false">LEFT(INDEX(Orders!$C$2:$C$8001,MATCH(B16159,Orders!$A$2:$A$8001,0)),7)</f>
        <v>2025-06</v>
      </c>
    </row>
    <row r="16160" customFormat="false" ht="15" hidden="false" customHeight="true" outlineLevel="0" collapsed="false">
      <c r="A16160" s="1" t="s">
        <v>26630</v>
      </c>
      <c r="B16160" s="1" t="s">
        <v>10339</v>
      </c>
      <c r="C16160" s="1" t="s">
        <v>1930</v>
      </c>
      <c r="D16160" s="1" t="n">
        <v>1</v>
      </c>
      <c r="E16160" s="16" t="n">
        <v>2398.35</v>
      </c>
      <c r="F16160" s="17" t="n">
        <v>0.05</v>
      </c>
      <c r="G16160" s="16" t="n">
        <v>2278.43</v>
      </c>
      <c r="I16160" s="1" t="str">
        <f aca="false">INDEX(Products!$C$2:$C$51,MATCH(C16160,Products!$A$2:$A$51,0))</f>
        <v>Electronics</v>
      </c>
      <c r="J16160" s="1" t="str">
        <f aca="false">INDEX(Orders!$E$2:$E$8001,MATCH(B16160,Orders!$A$2:$A$8001,0))</f>
        <v>Returned</v>
      </c>
      <c r="K16160" s="1" t="str">
        <f aca="false">LEFT(INDEX(Orders!$C$2:$C$8001,MATCH(B16160,Orders!$A$2:$A$8001,0)),7)</f>
        <v>2025-06</v>
      </c>
    </row>
    <row r="16161" customFormat="false" ht="15" hidden="false" customHeight="true" outlineLevel="0" collapsed="false">
      <c r="A16161" s="1" t="s">
        <v>26631</v>
      </c>
      <c r="B16161" s="1" t="s">
        <v>10339</v>
      </c>
      <c r="C16161" s="1" t="s">
        <v>1926</v>
      </c>
      <c r="D16161" s="1" t="n">
        <v>2</v>
      </c>
      <c r="E16161" s="16" t="n">
        <v>1478.08</v>
      </c>
      <c r="F16161" s="17" t="n">
        <v>0</v>
      </c>
      <c r="G16161" s="16" t="n">
        <v>2956.16</v>
      </c>
      <c r="I16161" s="1" t="str">
        <f aca="false">INDEX(Products!$C$2:$C$51,MATCH(C16161,Products!$A$2:$A$51,0))</f>
        <v>Electronics</v>
      </c>
      <c r="J16161" s="1" t="str">
        <f aca="false">INDEX(Orders!$E$2:$E$8001,MATCH(B16161,Orders!$A$2:$A$8001,0))</f>
        <v>Returned</v>
      </c>
      <c r="K16161" s="1" t="str">
        <f aca="false">LEFT(INDEX(Orders!$C$2:$C$8001,MATCH(B16161,Orders!$A$2:$A$8001,0)),7)</f>
        <v>2025-06</v>
      </c>
    </row>
    <row r="16162" customFormat="false" ht="15" hidden="false" customHeight="true" outlineLevel="0" collapsed="false">
      <c r="A16162" s="1" t="s">
        <v>26632</v>
      </c>
      <c r="B16162" s="1" t="s">
        <v>10339</v>
      </c>
      <c r="C16162" s="1" t="s">
        <v>1951</v>
      </c>
      <c r="D16162" s="1" t="n">
        <v>1</v>
      </c>
      <c r="E16162" s="16" t="n">
        <v>957.5</v>
      </c>
      <c r="F16162" s="17" t="n">
        <v>0</v>
      </c>
      <c r="G16162" s="16" t="n">
        <v>957.5</v>
      </c>
      <c r="I16162" s="1" t="str">
        <f aca="false">INDEX(Products!$C$2:$C$51,MATCH(C16162,Products!$A$2:$A$51,0))</f>
        <v>Fashion</v>
      </c>
      <c r="J16162" s="1" t="str">
        <f aca="false">INDEX(Orders!$E$2:$E$8001,MATCH(B16162,Orders!$A$2:$A$8001,0))</f>
        <v>Returned</v>
      </c>
      <c r="K16162" s="1" t="str">
        <f aca="false">LEFT(INDEX(Orders!$C$2:$C$8001,MATCH(B16162,Orders!$A$2:$A$8001,0)),7)</f>
        <v>2025-06</v>
      </c>
    </row>
    <row r="16163" customFormat="false" ht="15" hidden="false" customHeight="true" outlineLevel="0" collapsed="false">
      <c r="A16163" s="1" t="s">
        <v>26633</v>
      </c>
      <c r="B16163" s="1" t="s">
        <v>10340</v>
      </c>
      <c r="C16163" s="1" t="s">
        <v>1930</v>
      </c>
      <c r="D16163" s="1" t="n">
        <v>1</v>
      </c>
      <c r="E16163" s="16" t="n">
        <v>2398.35</v>
      </c>
      <c r="F16163" s="17" t="n">
        <v>0.15</v>
      </c>
      <c r="G16163" s="16" t="n">
        <v>2038.6</v>
      </c>
      <c r="I16163" s="1" t="str">
        <f aca="false">INDEX(Products!$C$2:$C$51,MATCH(C16163,Products!$A$2:$A$51,0))</f>
        <v>Electronics</v>
      </c>
      <c r="J16163" s="1" t="str">
        <f aca="false">INDEX(Orders!$E$2:$E$8001,MATCH(B16163,Orders!$A$2:$A$8001,0))</f>
        <v>Delivered</v>
      </c>
      <c r="K16163" s="1" t="str">
        <f aca="false">LEFT(INDEX(Orders!$C$2:$C$8001,MATCH(B16163,Orders!$A$2:$A$8001,0)),7)</f>
        <v>2025-09</v>
      </c>
    </row>
    <row r="16164" customFormat="false" ht="15" hidden="false" customHeight="true" outlineLevel="0" collapsed="false">
      <c r="A16164" s="1" t="s">
        <v>26634</v>
      </c>
      <c r="B16164" s="1" t="s">
        <v>10340</v>
      </c>
      <c r="C16164" s="1" t="s">
        <v>2006</v>
      </c>
      <c r="D16164" s="1" t="n">
        <v>3</v>
      </c>
      <c r="E16164" s="16" t="n">
        <v>482.17</v>
      </c>
      <c r="F16164" s="17" t="n">
        <v>0.1</v>
      </c>
      <c r="G16164" s="16" t="n">
        <v>1301.86</v>
      </c>
      <c r="I16164" s="1" t="str">
        <f aca="false">INDEX(Products!$C$2:$C$51,MATCH(C16164,Products!$A$2:$A$51,0))</f>
        <v>Books &amp; Stationery</v>
      </c>
      <c r="J16164" s="1" t="str">
        <f aca="false">INDEX(Orders!$E$2:$E$8001,MATCH(B16164,Orders!$A$2:$A$8001,0))</f>
        <v>Delivered</v>
      </c>
      <c r="K16164" s="1" t="str">
        <f aca="false">LEFT(INDEX(Orders!$C$2:$C$8001,MATCH(B16164,Orders!$A$2:$A$8001,0)),7)</f>
        <v>2025-09</v>
      </c>
    </row>
    <row r="16165" customFormat="false" ht="15" hidden="false" customHeight="true" outlineLevel="0" collapsed="false">
      <c r="A16165" s="1" t="s">
        <v>26635</v>
      </c>
      <c r="B16165" s="1" t="s">
        <v>10340</v>
      </c>
      <c r="C16165" s="1" t="s">
        <v>1947</v>
      </c>
      <c r="D16165" s="1" t="n">
        <v>2</v>
      </c>
      <c r="E16165" s="16" t="n">
        <v>4778.51</v>
      </c>
      <c r="F16165" s="17" t="n">
        <v>0</v>
      </c>
      <c r="G16165" s="16" t="n">
        <v>9557.02</v>
      </c>
      <c r="I16165" s="1" t="str">
        <f aca="false">INDEX(Products!$C$2:$C$51,MATCH(C16165,Products!$A$2:$A$51,0))</f>
        <v>Fashion</v>
      </c>
      <c r="J16165" s="1" t="str">
        <f aca="false">INDEX(Orders!$E$2:$E$8001,MATCH(B16165,Orders!$A$2:$A$8001,0))</f>
        <v>Delivered</v>
      </c>
      <c r="K16165" s="1" t="str">
        <f aca="false">LEFT(INDEX(Orders!$C$2:$C$8001,MATCH(B16165,Orders!$A$2:$A$8001,0)),7)</f>
        <v>2025-09</v>
      </c>
    </row>
    <row r="16166" customFormat="false" ht="15" hidden="false" customHeight="true" outlineLevel="0" collapsed="false">
      <c r="A16166" s="1" t="s">
        <v>26636</v>
      </c>
      <c r="B16166" s="1" t="s">
        <v>10340</v>
      </c>
      <c r="C16166" s="1" t="s">
        <v>1990</v>
      </c>
      <c r="D16166" s="1" t="n">
        <v>1</v>
      </c>
      <c r="E16166" s="16" t="n">
        <v>5311.32</v>
      </c>
      <c r="F16166" s="17" t="n">
        <v>0.15</v>
      </c>
      <c r="G16166" s="16" t="n">
        <v>4514.62</v>
      </c>
      <c r="I16166" s="1" t="str">
        <f aca="false">INDEX(Products!$C$2:$C$51,MATCH(C16166,Products!$A$2:$A$51,0))</f>
        <v>Sports &amp; Fitness</v>
      </c>
      <c r="J16166" s="1" t="str">
        <f aca="false">INDEX(Orders!$E$2:$E$8001,MATCH(B16166,Orders!$A$2:$A$8001,0))</f>
        <v>Delivered</v>
      </c>
      <c r="K16166" s="1" t="str">
        <f aca="false">LEFT(INDEX(Orders!$C$2:$C$8001,MATCH(B16166,Orders!$A$2:$A$8001,0)),7)</f>
        <v>2025-09</v>
      </c>
    </row>
    <row r="16167" customFormat="false" ht="15" hidden="false" customHeight="true" outlineLevel="0" collapsed="false">
      <c r="A16167" s="1" t="s">
        <v>26637</v>
      </c>
      <c r="B16167" s="1" t="s">
        <v>10340</v>
      </c>
      <c r="C16167" s="1" t="s">
        <v>1961</v>
      </c>
      <c r="D16167" s="1" t="n">
        <v>1</v>
      </c>
      <c r="E16167" s="16" t="n">
        <v>3493.68</v>
      </c>
      <c r="F16167" s="17" t="n">
        <v>0</v>
      </c>
      <c r="G16167" s="16" t="n">
        <v>3493.68</v>
      </c>
      <c r="I16167" s="1" t="str">
        <f aca="false">INDEX(Products!$C$2:$C$51,MATCH(C16167,Products!$A$2:$A$51,0))</f>
        <v>Home &amp; Kitchen</v>
      </c>
      <c r="J16167" s="1" t="str">
        <f aca="false">INDEX(Orders!$E$2:$E$8001,MATCH(B16167,Orders!$A$2:$A$8001,0))</f>
        <v>Delivered</v>
      </c>
      <c r="K16167" s="1" t="str">
        <f aca="false">LEFT(INDEX(Orders!$C$2:$C$8001,MATCH(B16167,Orders!$A$2:$A$8001,0)),7)</f>
        <v>2025-09</v>
      </c>
    </row>
    <row r="16168" customFormat="false" ht="15" hidden="false" customHeight="true" outlineLevel="0" collapsed="false">
      <c r="A16168" s="1" t="s">
        <v>26638</v>
      </c>
      <c r="B16168" s="1" t="s">
        <v>10341</v>
      </c>
      <c r="C16168" s="1" t="s">
        <v>1997</v>
      </c>
      <c r="D16168" s="1" t="n">
        <v>1</v>
      </c>
      <c r="E16168" s="16" t="n">
        <v>311.15</v>
      </c>
      <c r="F16168" s="17" t="n">
        <v>0</v>
      </c>
      <c r="G16168" s="16" t="n">
        <v>311.15</v>
      </c>
      <c r="I16168" s="1" t="str">
        <f aca="false">INDEX(Products!$C$2:$C$51,MATCH(C16168,Products!$A$2:$A$51,0))</f>
        <v>Sports &amp; Fitness</v>
      </c>
      <c r="J16168" s="1" t="str">
        <f aca="false">INDEX(Orders!$E$2:$E$8001,MATCH(B16168,Orders!$A$2:$A$8001,0))</f>
        <v>Delivered</v>
      </c>
      <c r="K16168" s="1" t="str">
        <f aca="false">LEFT(INDEX(Orders!$C$2:$C$8001,MATCH(B16168,Orders!$A$2:$A$8001,0)),7)</f>
        <v>2025-08</v>
      </c>
    </row>
    <row r="16169" customFormat="false" ht="15" hidden="false" customHeight="true" outlineLevel="0" collapsed="false">
      <c r="A16169" s="1" t="s">
        <v>26639</v>
      </c>
      <c r="B16169" s="1" t="s">
        <v>10341</v>
      </c>
      <c r="C16169" s="1" t="s">
        <v>2006</v>
      </c>
      <c r="D16169" s="1" t="n">
        <v>2</v>
      </c>
      <c r="E16169" s="16" t="n">
        <v>482.17</v>
      </c>
      <c r="F16169" s="17" t="n">
        <v>0.05</v>
      </c>
      <c r="G16169" s="16" t="n">
        <v>916.12</v>
      </c>
      <c r="I16169" s="1" t="str">
        <f aca="false">INDEX(Products!$C$2:$C$51,MATCH(C16169,Products!$A$2:$A$51,0))</f>
        <v>Books &amp; Stationery</v>
      </c>
      <c r="J16169" s="1" t="str">
        <f aca="false">INDEX(Orders!$E$2:$E$8001,MATCH(B16169,Orders!$A$2:$A$8001,0))</f>
        <v>Delivered</v>
      </c>
      <c r="K16169" s="1" t="str">
        <f aca="false">LEFT(INDEX(Orders!$C$2:$C$8001,MATCH(B16169,Orders!$A$2:$A$8001,0)),7)</f>
        <v>2025-08</v>
      </c>
    </row>
    <row r="16170" customFormat="false" ht="15" hidden="false" customHeight="true" outlineLevel="0" collapsed="false">
      <c r="A16170" s="1" t="s">
        <v>26640</v>
      </c>
      <c r="B16170" s="1" t="s">
        <v>10342</v>
      </c>
      <c r="C16170" s="1" t="s">
        <v>1975</v>
      </c>
      <c r="D16170" s="1" t="n">
        <v>1</v>
      </c>
      <c r="E16170" s="16" t="n">
        <v>862.99</v>
      </c>
      <c r="F16170" s="17" t="n">
        <v>0.1</v>
      </c>
      <c r="G16170" s="16" t="n">
        <v>776.69</v>
      </c>
      <c r="I16170" s="1" t="str">
        <f aca="false">INDEX(Products!$C$2:$C$51,MATCH(C16170,Products!$A$2:$A$51,0))</f>
        <v>Beauty &amp; Personal Care</v>
      </c>
      <c r="J16170" s="1" t="str">
        <f aca="false">INDEX(Orders!$E$2:$E$8001,MATCH(B16170,Orders!$A$2:$A$8001,0))</f>
        <v>Cancelled</v>
      </c>
      <c r="K16170" s="1" t="str">
        <f aca="false">LEFT(INDEX(Orders!$C$2:$C$8001,MATCH(B16170,Orders!$A$2:$A$8001,0)),7)</f>
        <v>2025-06</v>
      </c>
    </row>
    <row r="16171" customFormat="false" ht="15" hidden="false" customHeight="true" outlineLevel="0" collapsed="false">
      <c r="A16171" s="1" t="s">
        <v>26641</v>
      </c>
      <c r="B16171" s="1" t="s">
        <v>10343</v>
      </c>
      <c r="C16171" s="1" t="s">
        <v>2007</v>
      </c>
      <c r="D16171" s="1" t="n">
        <v>2</v>
      </c>
      <c r="E16171" s="16" t="n">
        <v>750.27</v>
      </c>
      <c r="F16171" s="17" t="n">
        <v>0.15</v>
      </c>
      <c r="G16171" s="16" t="n">
        <v>1275.46</v>
      </c>
      <c r="I16171" s="1" t="str">
        <f aca="false">INDEX(Products!$C$2:$C$51,MATCH(C16171,Products!$A$2:$A$51,0))</f>
        <v>Books &amp; Stationery</v>
      </c>
      <c r="J16171" s="1" t="str">
        <f aca="false">INDEX(Orders!$E$2:$E$8001,MATCH(B16171,Orders!$A$2:$A$8001,0))</f>
        <v>Delivered</v>
      </c>
      <c r="K16171" s="1" t="str">
        <f aca="false">LEFT(INDEX(Orders!$C$2:$C$8001,MATCH(B16171,Orders!$A$2:$A$8001,0)),7)</f>
        <v>2024-04</v>
      </c>
    </row>
    <row r="16172" customFormat="false" ht="15" hidden="false" customHeight="true" outlineLevel="0" collapsed="false">
      <c r="A16172" s="1" t="s">
        <v>26642</v>
      </c>
      <c r="B16172" s="1" t="s">
        <v>10344</v>
      </c>
      <c r="C16172" s="1" t="s">
        <v>1988</v>
      </c>
      <c r="D16172" s="1" t="n">
        <v>1</v>
      </c>
      <c r="E16172" s="16" t="n">
        <v>681.07</v>
      </c>
      <c r="F16172" s="17" t="n">
        <v>0</v>
      </c>
      <c r="G16172" s="16" t="n">
        <v>681.07</v>
      </c>
      <c r="I16172" s="1" t="str">
        <f aca="false">INDEX(Products!$C$2:$C$51,MATCH(C16172,Products!$A$2:$A$51,0))</f>
        <v>Sports &amp; Fitness</v>
      </c>
      <c r="J16172" s="1" t="str">
        <f aca="false">INDEX(Orders!$E$2:$E$8001,MATCH(B16172,Orders!$A$2:$A$8001,0))</f>
        <v>Delivered</v>
      </c>
      <c r="K16172" s="1" t="str">
        <f aca="false">LEFT(INDEX(Orders!$C$2:$C$8001,MATCH(B16172,Orders!$A$2:$A$8001,0)),7)</f>
        <v>2025-02</v>
      </c>
    </row>
    <row r="16173" customFormat="false" ht="15" hidden="false" customHeight="true" outlineLevel="0" collapsed="false">
      <c r="A16173" s="1" t="s">
        <v>26643</v>
      </c>
      <c r="B16173" s="1" t="s">
        <v>10344</v>
      </c>
      <c r="C16173" s="1" t="s">
        <v>2006</v>
      </c>
      <c r="D16173" s="1" t="n">
        <v>1</v>
      </c>
      <c r="E16173" s="16" t="n">
        <v>482.17</v>
      </c>
      <c r="F16173" s="17" t="n">
        <v>0</v>
      </c>
      <c r="G16173" s="16" t="n">
        <v>482.17</v>
      </c>
      <c r="I16173" s="1" t="str">
        <f aca="false">INDEX(Products!$C$2:$C$51,MATCH(C16173,Products!$A$2:$A$51,0))</f>
        <v>Books &amp; Stationery</v>
      </c>
      <c r="J16173" s="1" t="str">
        <f aca="false">INDEX(Orders!$E$2:$E$8001,MATCH(B16173,Orders!$A$2:$A$8001,0))</f>
        <v>Delivered</v>
      </c>
      <c r="K16173" s="1" t="str">
        <f aca="false">LEFT(INDEX(Orders!$C$2:$C$8001,MATCH(B16173,Orders!$A$2:$A$8001,0)),7)</f>
        <v>2025-02</v>
      </c>
    </row>
    <row r="16174" customFormat="false" ht="15" hidden="false" customHeight="true" outlineLevel="0" collapsed="false">
      <c r="A16174" s="1" t="s">
        <v>26644</v>
      </c>
      <c r="B16174" s="1" t="s">
        <v>10345</v>
      </c>
      <c r="C16174" s="1" t="s">
        <v>1997</v>
      </c>
      <c r="D16174" s="1" t="n">
        <v>1</v>
      </c>
      <c r="E16174" s="16" t="n">
        <v>311.15</v>
      </c>
      <c r="F16174" s="17" t="n">
        <v>0.05</v>
      </c>
      <c r="G16174" s="16" t="n">
        <v>295.59</v>
      </c>
      <c r="I16174" s="1" t="str">
        <f aca="false">INDEX(Products!$C$2:$C$51,MATCH(C16174,Products!$A$2:$A$51,0))</f>
        <v>Sports &amp; Fitness</v>
      </c>
      <c r="J16174" s="1" t="str">
        <f aca="false">INDEX(Orders!$E$2:$E$8001,MATCH(B16174,Orders!$A$2:$A$8001,0))</f>
        <v>Delivered</v>
      </c>
      <c r="K16174" s="1" t="str">
        <f aca="false">LEFT(INDEX(Orders!$C$2:$C$8001,MATCH(B16174,Orders!$A$2:$A$8001,0)),7)</f>
        <v>2025-03</v>
      </c>
    </row>
    <row r="16175" customFormat="false" ht="15" hidden="false" customHeight="true" outlineLevel="0" collapsed="false">
      <c r="A16175" s="1" t="s">
        <v>26645</v>
      </c>
      <c r="B16175" s="1" t="s">
        <v>10346</v>
      </c>
      <c r="C16175" s="1" t="s">
        <v>1990</v>
      </c>
      <c r="D16175" s="1" t="n">
        <v>2</v>
      </c>
      <c r="E16175" s="16" t="n">
        <v>5311.32</v>
      </c>
      <c r="F16175" s="17" t="n">
        <v>0</v>
      </c>
      <c r="G16175" s="16" t="n">
        <v>10622.64</v>
      </c>
      <c r="I16175" s="1" t="str">
        <f aca="false">INDEX(Products!$C$2:$C$51,MATCH(C16175,Products!$A$2:$A$51,0))</f>
        <v>Sports &amp; Fitness</v>
      </c>
      <c r="J16175" s="1" t="str">
        <f aca="false">INDEX(Orders!$E$2:$E$8001,MATCH(B16175,Orders!$A$2:$A$8001,0))</f>
        <v>Delivered</v>
      </c>
      <c r="K16175" s="1" t="str">
        <f aca="false">LEFT(INDEX(Orders!$C$2:$C$8001,MATCH(B16175,Orders!$A$2:$A$8001,0)),7)</f>
        <v>2025-12</v>
      </c>
    </row>
    <row r="16176" customFormat="false" ht="15" hidden="false" customHeight="true" outlineLevel="0" collapsed="false">
      <c r="A16176" s="1" t="s">
        <v>26646</v>
      </c>
      <c r="B16176" s="1" t="s">
        <v>10346</v>
      </c>
      <c r="C16176" s="1" t="s">
        <v>1933</v>
      </c>
      <c r="D16176" s="1" t="n">
        <v>1</v>
      </c>
      <c r="E16176" s="16" t="n">
        <v>7194.38</v>
      </c>
      <c r="F16176" s="17" t="n">
        <v>0.15</v>
      </c>
      <c r="G16176" s="16" t="n">
        <v>6115.22</v>
      </c>
      <c r="I16176" s="1" t="str">
        <f aca="false">INDEX(Products!$C$2:$C$51,MATCH(C16176,Products!$A$2:$A$51,0))</f>
        <v>Electronics</v>
      </c>
      <c r="J16176" s="1" t="str">
        <f aca="false">INDEX(Orders!$E$2:$E$8001,MATCH(B16176,Orders!$A$2:$A$8001,0))</f>
        <v>Delivered</v>
      </c>
      <c r="K16176" s="1" t="str">
        <f aca="false">LEFT(INDEX(Orders!$C$2:$C$8001,MATCH(B16176,Orders!$A$2:$A$8001,0)),7)</f>
        <v>2025-12</v>
      </c>
    </row>
    <row r="16177" customFormat="false" ht="15" hidden="false" customHeight="true" outlineLevel="0" collapsed="false">
      <c r="A16177" s="1" t="s">
        <v>26647</v>
      </c>
      <c r="B16177" s="1" t="s">
        <v>10347</v>
      </c>
      <c r="C16177" s="1" t="s">
        <v>1975</v>
      </c>
      <c r="D16177" s="1" t="n">
        <v>1</v>
      </c>
      <c r="E16177" s="16" t="n">
        <v>862.99</v>
      </c>
      <c r="F16177" s="17" t="n">
        <v>0.2</v>
      </c>
      <c r="G16177" s="16" t="n">
        <v>690.39</v>
      </c>
      <c r="I16177" s="1" t="str">
        <f aca="false">INDEX(Products!$C$2:$C$51,MATCH(C16177,Products!$A$2:$A$51,0))</f>
        <v>Beauty &amp; Personal Care</v>
      </c>
      <c r="J16177" s="1" t="str">
        <f aca="false">INDEX(Orders!$E$2:$E$8001,MATCH(B16177,Orders!$A$2:$A$8001,0))</f>
        <v>Delivered</v>
      </c>
      <c r="K16177" s="1" t="str">
        <f aca="false">LEFT(INDEX(Orders!$C$2:$C$8001,MATCH(B16177,Orders!$A$2:$A$8001,0)),7)</f>
        <v>2025-01</v>
      </c>
    </row>
    <row r="16178" customFormat="false" ht="15" hidden="false" customHeight="true" outlineLevel="0" collapsed="false">
      <c r="A16178" s="1" t="s">
        <v>26648</v>
      </c>
      <c r="B16178" s="1" t="s">
        <v>10348</v>
      </c>
      <c r="C16178" s="1" t="s">
        <v>1979</v>
      </c>
      <c r="D16178" s="1" t="n">
        <v>2</v>
      </c>
      <c r="E16178" s="16" t="n">
        <v>623</v>
      </c>
      <c r="F16178" s="17" t="n">
        <v>0.05</v>
      </c>
      <c r="G16178" s="16" t="n">
        <v>1183.7</v>
      </c>
      <c r="I16178" s="1" t="str">
        <f aca="false">INDEX(Products!$C$2:$C$51,MATCH(C16178,Products!$A$2:$A$51,0))</f>
        <v>Beauty &amp; Personal Care</v>
      </c>
      <c r="J16178" s="1" t="str">
        <f aca="false">INDEX(Orders!$E$2:$E$8001,MATCH(B16178,Orders!$A$2:$A$8001,0))</f>
        <v>Delivered</v>
      </c>
      <c r="K16178" s="1" t="str">
        <f aca="false">LEFT(INDEX(Orders!$C$2:$C$8001,MATCH(B16178,Orders!$A$2:$A$8001,0)),7)</f>
        <v>2025-03</v>
      </c>
    </row>
    <row r="16179" customFormat="false" ht="15" hidden="false" customHeight="true" outlineLevel="0" collapsed="false">
      <c r="A16179" s="1" t="s">
        <v>26649</v>
      </c>
      <c r="B16179" s="1" t="s">
        <v>10348</v>
      </c>
      <c r="C16179" s="1" t="s">
        <v>1951</v>
      </c>
      <c r="D16179" s="1" t="n">
        <v>1</v>
      </c>
      <c r="E16179" s="16" t="n">
        <v>957.5</v>
      </c>
      <c r="F16179" s="17" t="n">
        <v>0</v>
      </c>
      <c r="G16179" s="16" t="n">
        <v>957.5</v>
      </c>
      <c r="I16179" s="1" t="str">
        <f aca="false">INDEX(Products!$C$2:$C$51,MATCH(C16179,Products!$A$2:$A$51,0))</f>
        <v>Fashion</v>
      </c>
      <c r="J16179" s="1" t="str">
        <f aca="false">INDEX(Orders!$E$2:$E$8001,MATCH(B16179,Orders!$A$2:$A$8001,0))</f>
        <v>Delivered</v>
      </c>
      <c r="K16179" s="1" t="str">
        <f aca="false">LEFT(INDEX(Orders!$C$2:$C$8001,MATCH(B16179,Orders!$A$2:$A$8001,0)),7)</f>
        <v>2025-03</v>
      </c>
    </row>
    <row r="16180" customFormat="false" ht="15" hidden="false" customHeight="true" outlineLevel="0" collapsed="false">
      <c r="A16180" s="1" t="s">
        <v>26650</v>
      </c>
      <c r="B16180" s="1" t="s">
        <v>10349</v>
      </c>
      <c r="C16180" s="1" t="s">
        <v>1969</v>
      </c>
      <c r="D16180" s="1" t="n">
        <v>1</v>
      </c>
      <c r="E16180" s="16" t="n">
        <v>9171.98</v>
      </c>
      <c r="F16180" s="17" t="n">
        <v>0</v>
      </c>
      <c r="G16180" s="16" t="n">
        <v>9171.98</v>
      </c>
      <c r="I16180" s="1" t="str">
        <f aca="false">INDEX(Products!$C$2:$C$51,MATCH(C16180,Products!$A$2:$A$51,0))</f>
        <v>Home &amp; Kitchen</v>
      </c>
      <c r="J16180" s="1" t="str">
        <f aca="false">INDEX(Orders!$E$2:$E$8001,MATCH(B16180,Orders!$A$2:$A$8001,0))</f>
        <v>Delivered</v>
      </c>
      <c r="K16180" s="1" t="str">
        <f aca="false">LEFT(INDEX(Orders!$C$2:$C$8001,MATCH(B16180,Orders!$A$2:$A$8001,0)),7)</f>
        <v>2025-01</v>
      </c>
    </row>
    <row r="16181" customFormat="false" ht="15" hidden="false" customHeight="true" outlineLevel="0" collapsed="false">
      <c r="A16181" s="1" t="s">
        <v>26651</v>
      </c>
      <c r="B16181" s="1" t="s">
        <v>10350</v>
      </c>
      <c r="C16181" s="1" t="s">
        <v>1990</v>
      </c>
      <c r="D16181" s="1" t="n">
        <v>1</v>
      </c>
      <c r="E16181" s="16" t="n">
        <v>5311.32</v>
      </c>
      <c r="F16181" s="17" t="n">
        <v>0</v>
      </c>
      <c r="G16181" s="16" t="n">
        <v>5311.32</v>
      </c>
      <c r="I16181" s="1" t="str">
        <f aca="false">INDEX(Products!$C$2:$C$51,MATCH(C16181,Products!$A$2:$A$51,0))</f>
        <v>Sports &amp; Fitness</v>
      </c>
      <c r="J16181" s="1" t="str">
        <f aca="false">INDEX(Orders!$E$2:$E$8001,MATCH(B16181,Orders!$A$2:$A$8001,0))</f>
        <v>Delivered</v>
      </c>
      <c r="K16181" s="1" t="str">
        <f aca="false">LEFT(INDEX(Orders!$C$2:$C$8001,MATCH(B16181,Orders!$A$2:$A$8001,0)),7)</f>
        <v>2025-08</v>
      </c>
    </row>
    <row r="16182" customFormat="false" ht="15" hidden="false" customHeight="true" outlineLevel="0" collapsed="false">
      <c r="A16182" s="1" t="s">
        <v>26652</v>
      </c>
      <c r="B16182" s="1" t="s">
        <v>10351</v>
      </c>
      <c r="C16182" s="1" t="s">
        <v>1940</v>
      </c>
      <c r="D16182" s="1" t="n">
        <v>2</v>
      </c>
      <c r="E16182" s="16" t="n">
        <v>2374.52</v>
      </c>
      <c r="F16182" s="17" t="n">
        <v>0</v>
      </c>
      <c r="G16182" s="16" t="n">
        <v>4749.04</v>
      </c>
      <c r="I16182" s="1" t="str">
        <f aca="false">INDEX(Products!$C$2:$C$51,MATCH(C16182,Products!$A$2:$A$51,0))</f>
        <v>Fashion</v>
      </c>
      <c r="J16182" s="1" t="str">
        <f aca="false">INDEX(Orders!$E$2:$E$8001,MATCH(B16182,Orders!$A$2:$A$8001,0))</f>
        <v>Delivered</v>
      </c>
      <c r="K16182" s="1" t="str">
        <f aca="false">LEFT(INDEX(Orders!$C$2:$C$8001,MATCH(B16182,Orders!$A$2:$A$8001,0)),7)</f>
        <v>2024-07</v>
      </c>
    </row>
    <row r="16183" customFormat="false" ht="15" hidden="false" customHeight="true" outlineLevel="0" collapsed="false">
      <c r="A16183" s="1" t="s">
        <v>26653</v>
      </c>
      <c r="B16183" s="1" t="s">
        <v>10351</v>
      </c>
      <c r="C16183" s="1" t="s">
        <v>1995</v>
      </c>
      <c r="D16183" s="1" t="n">
        <v>2</v>
      </c>
      <c r="E16183" s="16" t="n">
        <v>2914.27</v>
      </c>
      <c r="F16183" s="17" t="n">
        <v>0</v>
      </c>
      <c r="G16183" s="16" t="n">
        <v>5828.54</v>
      </c>
      <c r="I16183" s="1" t="str">
        <f aca="false">INDEX(Products!$C$2:$C$51,MATCH(C16183,Products!$A$2:$A$51,0))</f>
        <v>Sports &amp; Fitness</v>
      </c>
      <c r="J16183" s="1" t="str">
        <f aca="false">INDEX(Orders!$E$2:$E$8001,MATCH(B16183,Orders!$A$2:$A$8001,0))</f>
        <v>Delivered</v>
      </c>
      <c r="K16183" s="1" t="str">
        <f aca="false">LEFT(INDEX(Orders!$C$2:$C$8001,MATCH(B16183,Orders!$A$2:$A$8001,0)),7)</f>
        <v>2024-07</v>
      </c>
    </row>
    <row r="16184" customFormat="false" ht="15" hidden="false" customHeight="true" outlineLevel="0" collapsed="false">
      <c r="A16184" s="1" t="s">
        <v>26654</v>
      </c>
      <c r="B16184" s="1" t="s">
        <v>10352</v>
      </c>
      <c r="C16184" s="1" t="s">
        <v>1997</v>
      </c>
      <c r="D16184" s="1" t="n">
        <v>1</v>
      </c>
      <c r="E16184" s="16" t="n">
        <v>311.15</v>
      </c>
      <c r="F16184" s="17" t="n">
        <v>0</v>
      </c>
      <c r="G16184" s="16" t="n">
        <v>311.15</v>
      </c>
      <c r="I16184" s="1" t="str">
        <f aca="false">INDEX(Products!$C$2:$C$51,MATCH(C16184,Products!$A$2:$A$51,0))</f>
        <v>Sports &amp; Fitness</v>
      </c>
      <c r="J16184" s="1" t="str">
        <f aca="false">INDEX(Orders!$E$2:$E$8001,MATCH(B16184,Orders!$A$2:$A$8001,0))</f>
        <v>Delivered</v>
      </c>
      <c r="K16184" s="1" t="str">
        <f aca="false">LEFT(INDEX(Orders!$C$2:$C$8001,MATCH(B16184,Orders!$A$2:$A$8001,0)),7)</f>
        <v>2025-04</v>
      </c>
    </row>
    <row r="16185" customFormat="false" ht="15" hidden="false" customHeight="true" outlineLevel="0" collapsed="false">
      <c r="A16185" s="1" t="s">
        <v>26655</v>
      </c>
      <c r="B16185" s="1" t="s">
        <v>10352</v>
      </c>
      <c r="C16185" s="1" t="s">
        <v>1979</v>
      </c>
      <c r="D16185" s="1" t="n">
        <v>1</v>
      </c>
      <c r="E16185" s="16" t="n">
        <v>623</v>
      </c>
      <c r="F16185" s="17" t="n">
        <v>0.15</v>
      </c>
      <c r="G16185" s="16" t="n">
        <v>529.55</v>
      </c>
      <c r="I16185" s="1" t="str">
        <f aca="false">INDEX(Products!$C$2:$C$51,MATCH(C16185,Products!$A$2:$A$51,0))</f>
        <v>Beauty &amp; Personal Care</v>
      </c>
      <c r="J16185" s="1" t="str">
        <f aca="false">INDEX(Orders!$E$2:$E$8001,MATCH(B16185,Orders!$A$2:$A$8001,0))</f>
        <v>Delivered</v>
      </c>
      <c r="K16185" s="1" t="str">
        <f aca="false">LEFT(INDEX(Orders!$C$2:$C$8001,MATCH(B16185,Orders!$A$2:$A$8001,0)),7)</f>
        <v>2025-04</v>
      </c>
    </row>
    <row r="16186" customFormat="false" ht="15" hidden="false" customHeight="true" outlineLevel="0" collapsed="false">
      <c r="A16186" s="1" t="s">
        <v>26656</v>
      </c>
      <c r="B16186" s="1" t="s">
        <v>10352</v>
      </c>
      <c r="C16186" s="1" t="s">
        <v>1990</v>
      </c>
      <c r="D16186" s="1" t="n">
        <v>3</v>
      </c>
      <c r="E16186" s="16" t="n">
        <v>5311.32</v>
      </c>
      <c r="F16186" s="17" t="n">
        <v>0</v>
      </c>
      <c r="G16186" s="16" t="n">
        <v>15933.96</v>
      </c>
      <c r="I16186" s="1" t="str">
        <f aca="false">INDEX(Products!$C$2:$C$51,MATCH(C16186,Products!$A$2:$A$51,0))</f>
        <v>Sports &amp; Fitness</v>
      </c>
      <c r="J16186" s="1" t="str">
        <f aca="false">INDEX(Orders!$E$2:$E$8001,MATCH(B16186,Orders!$A$2:$A$8001,0))</f>
        <v>Delivered</v>
      </c>
      <c r="K16186" s="1" t="str">
        <f aca="false">LEFT(INDEX(Orders!$C$2:$C$8001,MATCH(B16186,Orders!$A$2:$A$8001,0)),7)</f>
        <v>2025-04</v>
      </c>
    </row>
    <row r="16187" customFormat="false" ht="15" hidden="false" customHeight="true" outlineLevel="0" collapsed="false">
      <c r="A16187" s="1" t="s">
        <v>26657</v>
      </c>
      <c r="B16187" s="1" t="s">
        <v>10353</v>
      </c>
      <c r="C16187" s="1" t="s">
        <v>1931</v>
      </c>
      <c r="D16187" s="1" t="n">
        <v>1</v>
      </c>
      <c r="E16187" s="16" t="n">
        <v>1111.28</v>
      </c>
      <c r="F16187" s="17" t="n">
        <v>0.05</v>
      </c>
      <c r="G16187" s="16" t="n">
        <v>1055.72</v>
      </c>
      <c r="I16187" s="1" t="str">
        <f aca="false">INDEX(Products!$C$2:$C$51,MATCH(C16187,Products!$A$2:$A$51,0))</f>
        <v>Electronics</v>
      </c>
      <c r="J16187" s="1" t="str">
        <f aca="false">INDEX(Orders!$E$2:$E$8001,MATCH(B16187,Orders!$A$2:$A$8001,0))</f>
        <v>Delivered</v>
      </c>
      <c r="K16187" s="1" t="str">
        <f aca="false">LEFT(INDEX(Orders!$C$2:$C$8001,MATCH(B16187,Orders!$A$2:$A$8001,0)),7)</f>
        <v>2025-12</v>
      </c>
    </row>
    <row r="16188" customFormat="false" ht="15" hidden="false" customHeight="true" outlineLevel="0" collapsed="false">
      <c r="A16188" s="1" t="s">
        <v>26658</v>
      </c>
      <c r="B16188" s="1" t="s">
        <v>10354</v>
      </c>
      <c r="C16188" s="1" t="s">
        <v>1995</v>
      </c>
      <c r="D16188" s="1" t="n">
        <v>2</v>
      </c>
      <c r="E16188" s="16" t="n">
        <v>2914.27</v>
      </c>
      <c r="F16188" s="17" t="n">
        <v>0.15</v>
      </c>
      <c r="G16188" s="16" t="n">
        <v>4954.26</v>
      </c>
      <c r="I16188" s="1" t="str">
        <f aca="false">INDEX(Products!$C$2:$C$51,MATCH(C16188,Products!$A$2:$A$51,0))</f>
        <v>Sports &amp; Fitness</v>
      </c>
      <c r="J16188" s="1" t="str">
        <f aca="false">INDEX(Orders!$E$2:$E$8001,MATCH(B16188,Orders!$A$2:$A$8001,0))</f>
        <v>Delivered</v>
      </c>
      <c r="K16188" s="1" t="str">
        <f aca="false">LEFT(INDEX(Orders!$C$2:$C$8001,MATCH(B16188,Orders!$A$2:$A$8001,0)),7)</f>
        <v>2025-07</v>
      </c>
    </row>
    <row r="16189" customFormat="false" ht="15" hidden="false" customHeight="true" outlineLevel="0" collapsed="false">
      <c r="A16189" s="1" t="s">
        <v>26659</v>
      </c>
      <c r="B16189" s="1" t="s">
        <v>10354</v>
      </c>
      <c r="C16189" s="1" t="s">
        <v>1990</v>
      </c>
      <c r="D16189" s="1" t="n">
        <v>2</v>
      </c>
      <c r="E16189" s="16" t="n">
        <v>5311.32</v>
      </c>
      <c r="F16189" s="17" t="n">
        <v>0.2</v>
      </c>
      <c r="G16189" s="16" t="n">
        <v>8498.11</v>
      </c>
      <c r="I16189" s="1" t="str">
        <f aca="false">INDEX(Products!$C$2:$C$51,MATCH(C16189,Products!$A$2:$A$51,0))</f>
        <v>Sports &amp; Fitness</v>
      </c>
      <c r="J16189" s="1" t="str">
        <f aca="false">INDEX(Orders!$E$2:$E$8001,MATCH(B16189,Orders!$A$2:$A$8001,0))</f>
        <v>Delivered</v>
      </c>
      <c r="K16189" s="1" t="str">
        <f aca="false">LEFT(INDEX(Orders!$C$2:$C$8001,MATCH(B16189,Orders!$A$2:$A$8001,0)),7)</f>
        <v>2025-07</v>
      </c>
    </row>
    <row r="16190" customFormat="false" ht="15" hidden="false" customHeight="true" outlineLevel="0" collapsed="false">
      <c r="A16190" s="1" t="s">
        <v>26660</v>
      </c>
      <c r="B16190" s="1" t="s">
        <v>10354</v>
      </c>
      <c r="C16190" s="1" t="s">
        <v>2007</v>
      </c>
      <c r="D16190" s="1" t="n">
        <v>1</v>
      </c>
      <c r="E16190" s="16" t="n">
        <v>750.27</v>
      </c>
      <c r="F16190" s="17" t="n">
        <v>0.1</v>
      </c>
      <c r="G16190" s="16" t="n">
        <v>675.24</v>
      </c>
      <c r="I16190" s="1" t="str">
        <f aca="false">INDEX(Products!$C$2:$C$51,MATCH(C16190,Products!$A$2:$A$51,0))</f>
        <v>Books &amp; Stationery</v>
      </c>
      <c r="J16190" s="1" t="str">
        <f aca="false">INDEX(Orders!$E$2:$E$8001,MATCH(B16190,Orders!$A$2:$A$8001,0))</f>
        <v>Delivered</v>
      </c>
      <c r="K16190" s="1" t="str">
        <f aca="false">LEFT(INDEX(Orders!$C$2:$C$8001,MATCH(B16190,Orders!$A$2:$A$8001,0)),7)</f>
        <v>2025-07</v>
      </c>
    </row>
    <row r="16191" customFormat="false" ht="15" hidden="false" customHeight="true" outlineLevel="0" collapsed="false">
      <c r="A16191" s="1" t="s">
        <v>26661</v>
      </c>
      <c r="B16191" s="1" t="s">
        <v>10355</v>
      </c>
      <c r="C16191" s="1" t="s">
        <v>2006</v>
      </c>
      <c r="D16191" s="1" t="n">
        <v>1</v>
      </c>
      <c r="E16191" s="16" t="n">
        <v>482.17</v>
      </c>
      <c r="F16191" s="17" t="n">
        <v>0.1</v>
      </c>
      <c r="G16191" s="16" t="n">
        <v>433.95</v>
      </c>
      <c r="I16191" s="1" t="str">
        <f aca="false">INDEX(Products!$C$2:$C$51,MATCH(C16191,Products!$A$2:$A$51,0))</f>
        <v>Books &amp; Stationery</v>
      </c>
      <c r="J16191" s="1" t="str">
        <f aca="false">INDEX(Orders!$E$2:$E$8001,MATCH(B16191,Orders!$A$2:$A$8001,0))</f>
        <v>Returned</v>
      </c>
      <c r="K16191" s="1" t="str">
        <f aca="false">LEFT(INDEX(Orders!$C$2:$C$8001,MATCH(B16191,Orders!$A$2:$A$8001,0)),7)</f>
        <v>2025-12</v>
      </c>
    </row>
    <row r="16192" customFormat="false" ht="15" hidden="false" customHeight="true" outlineLevel="0" collapsed="false">
      <c r="A16192" s="1" t="s">
        <v>26662</v>
      </c>
      <c r="B16192" s="1" t="s">
        <v>10356</v>
      </c>
      <c r="C16192" s="1" t="s">
        <v>2007</v>
      </c>
      <c r="D16192" s="1" t="n">
        <v>1</v>
      </c>
      <c r="E16192" s="16" t="n">
        <v>750.27</v>
      </c>
      <c r="F16192" s="17" t="n">
        <v>0.05</v>
      </c>
      <c r="G16192" s="16" t="n">
        <v>712.76</v>
      </c>
      <c r="I16192" s="1" t="str">
        <f aca="false">INDEX(Products!$C$2:$C$51,MATCH(C16192,Products!$A$2:$A$51,0))</f>
        <v>Books &amp; Stationery</v>
      </c>
      <c r="J16192" s="1" t="str">
        <f aca="false">INDEX(Orders!$E$2:$E$8001,MATCH(B16192,Orders!$A$2:$A$8001,0))</f>
        <v>Delivered</v>
      </c>
      <c r="K16192" s="1" t="str">
        <f aca="false">LEFT(INDEX(Orders!$C$2:$C$8001,MATCH(B16192,Orders!$A$2:$A$8001,0)),7)</f>
        <v>2025-05</v>
      </c>
    </row>
    <row r="16193" customFormat="false" ht="15" hidden="false" customHeight="true" outlineLevel="0" collapsed="false">
      <c r="A16193" s="1" t="s">
        <v>26663</v>
      </c>
      <c r="B16193" s="1" t="s">
        <v>10356</v>
      </c>
      <c r="C16193" s="1" t="s">
        <v>2006</v>
      </c>
      <c r="D16193" s="1" t="n">
        <v>1</v>
      </c>
      <c r="E16193" s="16" t="n">
        <v>482.17</v>
      </c>
      <c r="F16193" s="17" t="n">
        <v>0.2</v>
      </c>
      <c r="G16193" s="16" t="n">
        <v>385.74</v>
      </c>
      <c r="I16193" s="1" t="str">
        <f aca="false">INDEX(Products!$C$2:$C$51,MATCH(C16193,Products!$A$2:$A$51,0))</f>
        <v>Books &amp; Stationery</v>
      </c>
      <c r="J16193" s="1" t="str">
        <f aca="false">INDEX(Orders!$E$2:$E$8001,MATCH(B16193,Orders!$A$2:$A$8001,0))</f>
        <v>Delivered</v>
      </c>
      <c r="K16193" s="1" t="str">
        <f aca="false">LEFT(INDEX(Orders!$C$2:$C$8001,MATCH(B16193,Orders!$A$2:$A$8001,0)),7)</f>
        <v>2025-05</v>
      </c>
    </row>
    <row r="16194" customFormat="false" ht="15" hidden="false" customHeight="true" outlineLevel="0" collapsed="false">
      <c r="A16194" s="1" t="s">
        <v>26664</v>
      </c>
      <c r="B16194" s="1" t="s">
        <v>10357</v>
      </c>
      <c r="C16194" s="1" t="s">
        <v>1990</v>
      </c>
      <c r="D16194" s="1" t="n">
        <v>1</v>
      </c>
      <c r="E16194" s="16" t="n">
        <v>5311.32</v>
      </c>
      <c r="F16194" s="17" t="n">
        <v>0.15</v>
      </c>
      <c r="G16194" s="16" t="n">
        <v>4514.62</v>
      </c>
      <c r="I16194" s="1" t="str">
        <f aca="false">INDEX(Products!$C$2:$C$51,MATCH(C16194,Products!$A$2:$A$51,0))</f>
        <v>Sports &amp; Fitness</v>
      </c>
      <c r="J16194" s="1" t="str">
        <f aca="false">INDEX(Orders!$E$2:$E$8001,MATCH(B16194,Orders!$A$2:$A$8001,0))</f>
        <v>Returned</v>
      </c>
      <c r="K16194" s="1" t="str">
        <f aca="false">LEFT(INDEX(Orders!$C$2:$C$8001,MATCH(B16194,Orders!$A$2:$A$8001,0)),7)</f>
        <v>2025-12</v>
      </c>
    </row>
    <row r="16195" customFormat="false" ht="15" hidden="false" customHeight="true" outlineLevel="0" collapsed="false">
      <c r="A16195" s="1" t="s">
        <v>26665</v>
      </c>
      <c r="B16195" s="1" t="s">
        <v>10358</v>
      </c>
      <c r="C16195" s="1" t="s">
        <v>1949</v>
      </c>
      <c r="D16195" s="1" t="n">
        <v>1</v>
      </c>
      <c r="E16195" s="16" t="n">
        <v>4185.64</v>
      </c>
      <c r="F16195" s="17" t="n">
        <v>0</v>
      </c>
      <c r="G16195" s="16" t="n">
        <v>4185.64</v>
      </c>
      <c r="I16195" s="1" t="str">
        <f aca="false">INDEX(Products!$C$2:$C$51,MATCH(C16195,Products!$A$2:$A$51,0))</f>
        <v>Fashion</v>
      </c>
      <c r="J16195" s="1" t="str">
        <f aca="false">INDEX(Orders!$E$2:$E$8001,MATCH(B16195,Orders!$A$2:$A$8001,0))</f>
        <v>Returned</v>
      </c>
      <c r="K16195" s="1" t="str">
        <f aca="false">LEFT(INDEX(Orders!$C$2:$C$8001,MATCH(B16195,Orders!$A$2:$A$8001,0)),7)</f>
        <v>2025-09</v>
      </c>
    </row>
    <row r="16196" customFormat="false" ht="15" hidden="false" customHeight="true" outlineLevel="0" collapsed="false">
      <c r="A16196" s="1" t="s">
        <v>26666</v>
      </c>
      <c r="B16196" s="1" t="s">
        <v>10359</v>
      </c>
      <c r="C16196" s="1" t="s">
        <v>1990</v>
      </c>
      <c r="D16196" s="1" t="n">
        <v>2</v>
      </c>
      <c r="E16196" s="16" t="n">
        <v>5311.32</v>
      </c>
      <c r="F16196" s="17" t="n">
        <v>0.05</v>
      </c>
      <c r="G16196" s="16" t="n">
        <v>10091.51</v>
      </c>
      <c r="I16196" s="1" t="str">
        <f aca="false">INDEX(Products!$C$2:$C$51,MATCH(C16196,Products!$A$2:$A$51,0))</f>
        <v>Sports &amp; Fitness</v>
      </c>
      <c r="J16196" s="1" t="str">
        <f aca="false">INDEX(Orders!$E$2:$E$8001,MATCH(B16196,Orders!$A$2:$A$8001,0))</f>
        <v>Delivered</v>
      </c>
      <c r="K16196" s="1" t="str">
        <f aca="false">LEFT(INDEX(Orders!$C$2:$C$8001,MATCH(B16196,Orders!$A$2:$A$8001,0)),7)</f>
        <v>2025-10</v>
      </c>
    </row>
    <row r="16197" customFormat="false" ht="15" hidden="false" customHeight="true" outlineLevel="0" collapsed="false">
      <c r="A16197" s="1" t="s">
        <v>26667</v>
      </c>
      <c r="B16197" s="1" t="s">
        <v>10359</v>
      </c>
      <c r="C16197" s="1" t="s">
        <v>1997</v>
      </c>
      <c r="D16197" s="1" t="n">
        <v>1</v>
      </c>
      <c r="E16197" s="16" t="n">
        <v>311.15</v>
      </c>
      <c r="F16197" s="17" t="n">
        <v>0.05</v>
      </c>
      <c r="G16197" s="16" t="n">
        <v>295.59</v>
      </c>
      <c r="I16197" s="1" t="str">
        <f aca="false">INDEX(Products!$C$2:$C$51,MATCH(C16197,Products!$A$2:$A$51,0))</f>
        <v>Sports &amp; Fitness</v>
      </c>
      <c r="J16197" s="1" t="str">
        <f aca="false">INDEX(Orders!$E$2:$E$8001,MATCH(B16197,Orders!$A$2:$A$8001,0))</f>
        <v>Delivered</v>
      </c>
      <c r="K16197" s="1" t="str">
        <f aca="false">LEFT(INDEX(Orders!$C$2:$C$8001,MATCH(B16197,Orders!$A$2:$A$8001,0)),7)</f>
        <v>2025-10</v>
      </c>
    </row>
    <row r="16198" customFormat="false" ht="15" hidden="false" customHeight="true" outlineLevel="0" collapsed="false">
      <c r="A16198" s="1" t="s">
        <v>26668</v>
      </c>
      <c r="B16198" s="1" t="s">
        <v>10360</v>
      </c>
      <c r="C16198" s="1" t="s">
        <v>1973</v>
      </c>
      <c r="D16198" s="1" t="n">
        <v>1</v>
      </c>
      <c r="E16198" s="16" t="n">
        <v>1158.24</v>
      </c>
      <c r="F16198" s="17" t="n">
        <v>0</v>
      </c>
      <c r="G16198" s="16" t="n">
        <v>1158.24</v>
      </c>
      <c r="I16198" s="1" t="str">
        <f aca="false">INDEX(Products!$C$2:$C$51,MATCH(C16198,Products!$A$2:$A$51,0))</f>
        <v>Home &amp; Kitchen</v>
      </c>
      <c r="J16198" s="1" t="str">
        <f aca="false">INDEX(Orders!$E$2:$E$8001,MATCH(B16198,Orders!$A$2:$A$8001,0))</f>
        <v>Returned</v>
      </c>
      <c r="K16198" s="1" t="str">
        <f aca="false">LEFT(INDEX(Orders!$C$2:$C$8001,MATCH(B16198,Orders!$A$2:$A$8001,0)),7)</f>
        <v>2024-04</v>
      </c>
    </row>
    <row r="16199" customFormat="false" ht="15" hidden="false" customHeight="true" outlineLevel="0" collapsed="false">
      <c r="A16199" s="1" t="s">
        <v>26669</v>
      </c>
      <c r="B16199" s="1" t="s">
        <v>10361</v>
      </c>
      <c r="C16199" s="1" t="s">
        <v>1997</v>
      </c>
      <c r="D16199" s="1" t="n">
        <v>1</v>
      </c>
      <c r="E16199" s="16" t="n">
        <v>311.15</v>
      </c>
      <c r="F16199" s="17" t="n">
        <v>0</v>
      </c>
      <c r="G16199" s="16" t="n">
        <v>311.15</v>
      </c>
      <c r="I16199" s="1" t="str">
        <f aca="false">INDEX(Products!$C$2:$C$51,MATCH(C16199,Products!$A$2:$A$51,0))</f>
        <v>Sports &amp; Fitness</v>
      </c>
      <c r="J16199" s="1" t="str">
        <f aca="false">INDEX(Orders!$E$2:$E$8001,MATCH(B16199,Orders!$A$2:$A$8001,0))</f>
        <v>Delivered</v>
      </c>
      <c r="K16199" s="1" t="str">
        <f aca="false">LEFT(INDEX(Orders!$C$2:$C$8001,MATCH(B16199,Orders!$A$2:$A$8001,0)),7)</f>
        <v>2024-10</v>
      </c>
    </row>
    <row r="16200" customFormat="false" ht="15" hidden="false" customHeight="true" outlineLevel="0" collapsed="false">
      <c r="A16200" s="1" t="s">
        <v>26670</v>
      </c>
      <c r="B16200" s="1" t="s">
        <v>10361</v>
      </c>
      <c r="C16200" s="1" t="s">
        <v>1935</v>
      </c>
      <c r="D16200" s="1" t="n">
        <v>1</v>
      </c>
      <c r="E16200" s="16" t="n">
        <v>14558.72</v>
      </c>
      <c r="F16200" s="17" t="n">
        <v>0.05</v>
      </c>
      <c r="G16200" s="16" t="n">
        <v>13830.78</v>
      </c>
      <c r="I16200" s="1" t="str">
        <f aca="false">INDEX(Products!$C$2:$C$51,MATCH(C16200,Products!$A$2:$A$51,0))</f>
        <v>Electronics</v>
      </c>
      <c r="J16200" s="1" t="str">
        <f aca="false">INDEX(Orders!$E$2:$E$8001,MATCH(B16200,Orders!$A$2:$A$8001,0))</f>
        <v>Delivered</v>
      </c>
      <c r="K16200" s="1" t="str">
        <f aca="false">LEFT(INDEX(Orders!$C$2:$C$8001,MATCH(B16200,Orders!$A$2:$A$8001,0)),7)</f>
        <v>2024-10</v>
      </c>
    </row>
    <row r="16201" customFormat="false" ht="15" hidden="false" customHeight="true" outlineLevel="0" collapsed="false">
      <c r="A16201" s="1" t="s">
        <v>26671</v>
      </c>
      <c r="B16201" s="1" t="s">
        <v>10361</v>
      </c>
      <c r="C16201" s="1" t="s">
        <v>2006</v>
      </c>
      <c r="D16201" s="1" t="n">
        <v>1</v>
      </c>
      <c r="E16201" s="16" t="n">
        <v>482.17</v>
      </c>
      <c r="F16201" s="17" t="n">
        <v>0.2</v>
      </c>
      <c r="G16201" s="16" t="n">
        <v>385.74</v>
      </c>
      <c r="I16201" s="1" t="str">
        <f aca="false">INDEX(Products!$C$2:$C$51,MATCH(C16201,Products!$A$2:$A$51,0))</f>
        <v>Books &amp; Stationery</v>
      </c>
      <c r="J16201" s="1" t="str">
        <f aca="false">INDEX(Orders!$E$2:$E$8001,MATCH(B16201,Orders!$A$2:$A$8001,0))</f>
        <v>Delivered</v>
      </c>
      <c r="K16201" s="1" t="str">
        <f aca="false">LEFT(INDEX(Orders!$C$2:$C$8001,MATCH(B16201,Orders!$A$2:$A$8001,0)),7)</f>
        <v>2024-10</v>
      </c>
    </row>
    <row r="16202" customFormat="false" ht="15" hidden="false" customHeight="true" outlineLevel="0" collapsed="false">
      <c r="A16202" s="1" t="s">
        <v>26672</v>
      </c>
      <c r="B16202" s="1" t="s">
        <v>10361</v>
      </c>
      <c r="C16202" s="1" t="s">
        <v>1976</v>
      </c>
      <c r="D16202" s="1" t="n">
        <v>1</v>
      </c>
      <c r="E16202" s="16" t="n">
        <v>1603.35</v>
      </c>
      <c r="F16202" s="17" t="n">
        <v>0.05</v>
      </c>
      <c r="G16202" s="16" t="n">
        <v>1523.18</v>
      </c>
      <c r="I16202" s="1" t="str">
        <f aca="false">INDEX(Products!$C$2:$C$51,MATCH(C16202,Products!$A$2:$A$51,0))</f>
        <v>Beauty &amp; Personal Care</v>
      </c>
      <c r="J16202" s="1" t="str">
        <f aca="false">INDEX(Orders!$E$2:$E$8001,MATCH(B16202,Orders!$A$2:$A$8001,0))</f>
        <v>Delivered</v>
      </c>
      <c r="K16202" s="1" t="str">
        <f aca="false">LEFT(INDEX(Orders!$C$2:$C$8001,MATCH(B16202,Orders!$A$2:$A$8001,0)),7)</f>
        <v>2024-10</v>
      </c>
    </row>
    <row r="16203" customFormat="false" ht="15" hidden="false" customHeight="true" outlineLevel="0" collapsed="false">
      <c r="A16203" s="1" t="s">
        <v>26673</v>
      </c>
      <c r="B16203" s="1" t="s">
        <v>10362</v>
      </c>
      <c r="C16203" s="1" t="s">
        <v>1940</v>
      </c>
      <c r="D16203" s="1" t="n">
        <v>1</v>
      </c>
      <c r="E16203" s="16" t="n">
        <v>2374.52</v>
      </c>
      <c r="F16203" s="17" t="n">
        <v>0</v>
      </c>
      <c r="G16203" s="16" t="n">
        <v>2374.52</v>
      </c>
      <c r="I16203" s="1" t="str">
        <f aca="false">INDEX(Products!$C$2:$C$51,MATCH(C16203,Products!$A$2:$A$51,0))</f>
        <v>Fashion</v>
      </c>
      <c r="J16203" s="1" t="str">
        <f aca="false">INDEX(Orders!$E$2:$E$8001,MATCH(B16203,Orders!$A$2:$A$8001,0))</f>
        <v>Delivered</v>
      </c>
      <c r="K16203" s="1" t="str">
        <f aca="false">LEFT(INDEX(Orders!$C$2:$C$8001,MATCH(B16203,Orders!$A$2:$A$8001,0)),7)</f>
        <v>2025-09</v>
      </c>
    </row>
    <row r="16204" customFormat="false" ht="15" hidden="false" customHeight="true" outlineLevel="0" collapsed="false">
      <c r="A16204" s="1" t="s">
        <v>26674</v>
      </c>
      <c r="B16204" s="1" t="s">
        <v>10362</v>
      </c>
      <c r="C16204" s="1" t="s">
        <v>2007</v>
      </c>
      <c r="D16204" s="1" t="n">
        <v>1</v>
      </c>
      <c r="E16204" s="16" t="n">
        <v>750.27</v>
      </c>
      <c r="F16204" s="17" t="n">
        <v>0.05</v>
      </c>
      <c r="G16204" s="16" t="n">
        <v>712.76</v>
      </c>
      <c r="I16204" s="1" t="str">
        <f aca="false">INDEX(Products!$C$2:$C$51,MATCH(C16204,Products!$A$2:$A$51,0))</f>
        <v>Books &amp; Stationery</v>
      </c>
      <c r="J16204" s="1" t="str">
        <f aca="false">INDEX(Orders!$E$2:$E$8001,MATCH(B16204,Orders!$A$2:$A$8001,0))</f>
        <v>Delivered</v>
      </c>
      <c r="K16204" s="1" t="str">
        <f aca="false">LEFT(INDEX(Orders!$C$2:$C$8001,MATCH(B16204,Orders!$A$2:$A$8001,0)),7)</f>
        <v>2025-09</v>
      </c>
    </row>
    <row r="16205" customFormat="false" ht="15" hidden="false" customHeight="true" outlineLevel="0" collapsed="false">
      <c r="A16205" s="1" t="s">
        <v>26675</v>
      </c>
      <c r="B16205" s="1" t="s">
        <v>10363</v>
      </c>
      <c r="C16205" s="1" t="s">
        <v>1930</v>
      </c>
      <c r="D16205" s="1" t="n">
        <v>2</v>
      </c>
      <c r="E16205" s="16" t="n">
        <v>2398.35</v>
      </c>
      <c r="F16205" s="17" t="n">
        <v>0.2</v>
      </c>
      <c r="G16205" s="16" t="n">
        <v>3837.36</v>
      </c>
      <c r="I16205" s="1" t="str">
        <f aca="false">INDEX(Products!$C$2:$C$51,MATCH(C16205,Products!$A$2:$A$51,0))</f>
        <v>Electronics</v>
      </c>
      <c r="J16205" s="1" t="str">
        <f aca="false">INDEX(Orders!$E$2:$E$8001,MATCH(B16205,Orders!$A$2:$A$8001,0))</f>
        <v>Delivered</v>
      </c>
      <c r="K16205" s="1" t="str">
        <f aca="false">LEFT(INDEX(Orders!$C$2:$C$8001,MATCH(B16205,Orders!$A$2:$A$8001,0)),7)</f>
        <v>2024-12</v>
      </c>
    </row>
    <row r="16206" customFormat="false" ht="15" hidden="false" customHeight="true" outlineLevel="0" collapsed="false">
      <c r="A16206" s="1" t="s">
        <v>26676</v>
      </c>
      <c r="B16206" s="1" t="s">
        <v>10363</v>
      </c>
      <c r="C16206" s="1" t="s">
        <v>1990</v>
      </c>
      <c r="D16206" s="1" t="n">
        <v>2</v>
      </c>
      <c r="E16206" s="16" t="n">
        <v>5311.32</v>
      </c>
      <c r="F16206" s="17" t="n">
        <v>0</v>
      </c>
      <c r="G16206" s="16" t="n">
        <v>10622.64</v>
      </c>
      <c r="I16206" s="1" t="str">
        <f aca="false">INDEX(Products!$C$2:$C$51,MATCH(C16206,Products!$A$2:$A$51,0))</f>
        <v>Sports &amp; Fitness</v>
      </c>
      <c r="J16206" s="1" t="str">
        <f aca="false">INDEX(Orders!$E$2:$E$8001,MATCH(B16206,Orders!$A$2:$A$8001,0))</f>
        <v>Delivered</v>
      </c>
      <c r="K16206" s="1" t="str">
        <f aca="false">LEFT(INDEX(Orders!$C$2:$C$8001,MATCH(B16206,Orders!$A$2:$A$8001,0)),7)</f>
        <v>2024-12</v>
      </c>
    </row>
    <row r="16207" customFormat="false" ht="15" hidden="false" customHeight="true" outlineLevel="0" collapsed="false">
      <c r="A16207" s="1" t="s">
        <v>26677</v>
      </c>
      <c r="B16207" s="1" t="s">
        <v>10363</v>
      </c>
      <c r="C16207" s="1" t="s">
        <v>2006</v>
      </c>
      <c r="D16207" s="1" t="n">
        <v>1</v>
      </c>
      <c r="E16207" s="16" t="n">
        <v>482.17</v>
      </c>
      <c r="F16207" s="17" t="n">
        <v>0.05</v>
      </c>
      <c r="G16207" s="16" t="n">
        <v>458.06</v>
      </c>
      <c r="I16207" s="1" t="str">
        <f aca="false">INDEX(Products!$C$2:$C$51,MATCH(C16207,Products!$A$2:$A$51,0))</f>
        <v>Books &amp; Stationery</v>
      </c>
      <c r="J16207" s="1" t="str">
        <f aca="false">INDEX(Orders!$E$2:$E$8001,MATCH(B16207,Orders!$A$2:$A$8001,0))</f>
        <v>Delivered</v>
      </c>
      <c r="K16207" s="1" t="str">
        <f aca="false">LEFT(INDEX(Orders!$C$2:$C$8001,MATCH(B16207,Orders!$A$2:$A$8001,0)),7)</f>
        <v>2024-12</v>
      </c>
    </row>
    <row r="16208" customFormat="false" ht="15" hidden="false" customHeight="true" outlineLevel="0" collapsed="false">
      <c r="A16208" s="1" t="s">
        <v>26678</v>
      </c>
      <c r="B16208" s="1" t="s">
        <v>10363</v>
      </c>
      <c r="C16208" s="1" t="s">
        <v>2000</v>
      </c>
      <c r="D16208" s="1" t="n">
        <v>2</v>
      </c>
      <c r="E16208" s="16" t="n">
        <v>425.08</v>
      </c>
      <c r="F16208" s="17" t="n">
        <v>0</v>
      </c>
      <c r="G16208" s="16" t="n">
        <v>850.16</v>
      </c>
      <c r="I16208" s="1" t="str">
        <f aca="false">INDEX(Products!$C$2:$C$51,MATCH(C16208,Products!$A$2:$A$51,0))</f>
        <v>Books &amp; Stationery</v>
      </c>
      <c r="J16208" s="1" t="str">
        <f aca="false">INDEX(Orders!$E$2:$E$8001,MATCH(B16208,Orders!$A$2:$A$8001,0))</f>
        <v>Delivered</v>
      </c>
      <c r="K16208" s="1" t="str">
        <f aca="false">LEFT(INDEX(Orders!$C$2:$C$8001,MATCH(B16208,Orders!$A$2:$A$8001,0)),7)</f>
        <v>2024-12</v>
      </c>
    </row>
    <row r="16209" customFormat="false" ht="15" hidden="false" customHeight="true" outlineLevel="0" collapsed="false">
      <c r="A16209" s="1" t="s">
        <v>26679</v>
      </c>
      <c r="B16209" s="1" t="s">
        <v>10364</v>
      </c>
      <c r="C16209" s="1" t="s">
        <v>1975</v>
      </c>
      <c r="D16209" s="1" t="n">
        <v>1</v>
      </c>
      <c r="E16209" s="16" t="n">
        <v>862.99</v>
      </c>
      <c r="F16209" s="17" t="n">
        <v>0</v>
      </c>
      <c r="G16209" s="16" t="n">
        <v>862.99</v>
      </c>
      <c r="I16209" s="1" t="str">
        <f aca="false">INDEX(Products!$C$2:$C$51,MATCH(C16209,Products!$A$2:$A$51,0))</f>
        <v>Beauty &amp; Personal Care</v>
      </c>
      <c r="J16209" s="1" t="str">
        <f aca="false">INDEX(Orders!$E$2:$E$8001,MATCH(B16209,Orders!$A$2:$A$8001,0))</f>
        <v>Delivered</v>
      </c>
      <c r="K16209" s="1" t="str">
        <f aca="false">LEFT(INDEX(Orders!$C$2:$C$8001,MATCH(B16209,Orders!$A$2:$A$8001,0)),7)</f>
        <v>2025-11</v>
      </c>
    </row>
    <row r="16210" customFormat="false" ht="15" hidden="false" customHeight="true" outlineLevel="0" collapsed="false">
      <c r="A16210" s="1" t="s">
        <v>26680</v>
      </c>
      <c r="B16210" s="1" t="s">
        <v>10364</v>
      </c>
      <c r="C16210" s="1" t="s">
        <v>1940</v>
      </c>
      <c r="D16210" s="1" t="n">
        <v>1</v>
      </c>
      <c r="E16210" s="16" t="n">
        <v>2374.52</v>
      </c>
      <c r="F16210" s="17" t="n">
        <v>0</v>
      </c>
      <c r="G16210" s="16" t="n">
        <v>2374.52</v>
      </c>
      <c r="I16210" s="1" t="str">
        <f aca="false">INDEX(Products!$C$2:$C$51,MATCH(C16210,Products!$A$2:$A$51,0))</f>
        <v>Fashion</v>
      </c>
      <c r="J16210" s="1" t="str">
        <f aca="false">INDEX(Orders!$E$2:$E$8001,MATCH(B16210,Orders!$A$2:$A$8001,0))</f>
        <v>Delivered</v>
      </c>
      <c r="K16210" s="1" t="str">
        <f aca="false">LEFT(INDEX(Orders!$C$2:$C$8001,MATCH(B16210,Orders!$A$2:$A$8001,0)),7)</f>
        <v>2025-11</v>
      </c>
    </row>
    <row r="16211" customFormat="false" ht="15" hidden="false" customHeight="true" outlineLevel="0" collapsed="false">
      <c r="A16211" s="1" t="s">
        <v>26681</v>
      </c>
      <c r="B16211" s="1" t="s">
        <v>10365</v>
      </c>
      <c r="C16211" s="1" t="s">
        <v>2000</v>
      </c>
      <c r="D16211" s="1" t="n">
        <v>1</v>
      </c>
      <c r="E16211" s="16" t="n">
        <v>425.08</v>
      </c>
      <c r="F16211" s="17" t="n">
        <v>0</v>
      </c>
      <c r="G16211" s="16" t="n">
        <v>425.08</v>
      </c>
      <c r="I16211" s="1" t="str">
        <f aca="false">INDEX(Products!$C$2:$C$51,MATCH(C16211,Products!$A$2:$A$51,0))</f>
        <v>Books &amp; Stationery</v>
      </c>
      <c r="J16211" s="1" t="str">
        <f aca="false">INDEX(Orders!$E$2:$E$8001,MATCH(B16211,Orders!$A$2:$A$8001,0))</f>
        <v>Delivered</v>
      </c>
      <c r="K16211" s="1" t="str">
        <f aca="false">LEFT(INDEX(Orders!$C$2:$C$8001,MATCH(B16211,Orders!$A$2:$A$8001,0)),7)</f>
        <v>2025-10</v>
      </c>
    </row>
    <row r="16212" customFormat="false" ht="15" hidden="false" customHeight="true" outlineLevel="0" collapsed="false">
      <c r="A16212" s="1" t="s">
        <v>26682</v>
      </c>
      <c r="B16212" s="1" t="s">
        <v>10365</v>
      </c>
      <c r="C16212" s="1" t="s">
        <v>1953</v>
      </c>
      <c r="D16212" s="1" t="n">
        <v>3</v>
      </c>
      <c r="E16212" s="16" t="n">
        <v>4914.12</v>
      </c>
      <c r="F16212" s="17" t="n">
        <v>0</v>
      </c>
      <c r="G16212" s="16" t="n">
        <v>14742.36</v>
      </c>
      <c r="I16212" s="1" t="str">
        <f aca="false">INDEX(Products!$C$2:$C$51,MATCH(C16212,Products!$A$2:$A$51,0))</f>
        <v>Fashion</v>
      </c>
      <c r="J16212" s="1" t="str">
        <f aca="false">INDEX(Orders!$E$2:$E$8001,MATCH(B16212,Orders!$A$2:$A$8001,0))</f>
        <v>Delivered</v>
      </c>
      <c r="K16212" s="1" t="str">
        <f aca="false">LEFT(INDEX(Orders!$C$2:$C$8001,MATCH(B16212,Orders!$A$2:$A$8001,0)),7)</f>
        <v>2025-10</v>
      </c>
    </row>
    <row r="16213" customFormat="false" ht="15" hidden="false" customHeight="true" outlineLevel="0" collapsed="false">
      <c r="A16213" s="1" t="s">
        <v>26683</v>
      </c>
      <c r="B16213" s="1" t="s">
        <v>10365</v>
      </c>
      <c r="C16213" s="1" t="s">
        <v>1937</v>
      </c>
      <c r="D16213" s="1" t="n">
        <v>2</v>
      </c>
      <c r="E16213" s="16" t="n">
        <v>1364.75</v>
      </c>
      <c r="F16213" s="17" t="n">
        <v>0.05</v>
      </c>
      <c r="G16213" s="16" t="n">
        <v>2593.02</v>
      </c>
      <c r="I16213" s="1" t="str">
        <f aca="false">INDEX(Products!$C$2:$C$51,MATCH(C16213,Products!$A$2:$A$51,0))</f>
        <v>Fashion</v>
      </c>
      <c r="J16213" s="1" t="str">
        <f aca="false">INDEX(Orders!$E$2:$E$8001,MATCH(B16213,Orders!$A$2:$A$8001,0))</f>
        <v>Delivered</v>
      </c>
      <c r="K16213" s="1" t="str">
        <f aca="false">LEFT(INDEX(Orders!$C$2:$C$8001,MATCH(B16213,Orders!$A$2:$A$8001,0)),7)</f>
        <v>2025-10</v>
      </c>
    </row>
    <row r="16214" customFormat="false" ht="15" hidden="false" customHeight="true" outlineLevel="0" collapsed="false">
      <c r="A16214" s="1" t="s">
        <v>26684</v>
      </c>
      <c r="B16214" s="1" t="s">
        <v>10366</v>
      </c>
      <c r="C16214" s="1" t="s">
        <v>1935</v>
      </c>
      <c r="D16214" s="1" t="n">
        <v>1</v>
      </c>
      <c r="E16214" s="16" t="n">
        <v>14558.72</v>
      </c>
      <c r="F16214" s="17" t="n">
        <v>0</v>
      </c>
      <c r="G16214" s="16" t="n">
        <v>14558.72</v>
      </c>
      <c r="I16214" s="1" t="str">
        <f aca="false">INDEX(Products!$C$2:$C$51,MATCH(C16214,Products!$A$2:$A$51,0))</f>
        <v>Electronics</v>
      </c>
      <c r="J16214" s="1" t="str">
        <f aca="false">INDEX(Orders!$E$2:$E$8001,MATCH(B16214,Orders!$A$2:$A$8001,0))</f>
        <v>Returned</v>
      </c>
      <c r="K16214" s="1" t="str">
        <f aca="false">LEFT(INDEX(Orders!$C$2:$C$8001,MATCH(B16214,Orders!$A$2:$A$8001,0)),7)</f>
        <v>2025-08</v>
      </c>
    </row>
    <row r="16215" customFormat="false" ht="15" hidden="false" customHeight="true" outlineLevel="0" collapsed="false">
      <c r="A16215" s="1" t="s">
        <v>26685</v>
      </c>
      <c r="B16215" s="1" t="s">
        <v>10366</v>
      </c>
      <c r="C16215" s="1" t="s">
        <v>1940</v>
      </c>
      <c r="D16215" s="1" t="n">
        <v>1</v>
      </c>
      <c r="E16215" s="16" t="n">
        <v>2374.52</v>
      </c>
      <c r="F16215" s="17" t="n">
        <v>0</v>
      </c>
      <c r="G16215" s="16" t="n">
        <v>2374.52</v>
      </c>
      <c r="I16215" s="1" t="str">
        <f aca="false">INDEX(Products!$C$2:$C$51,MATCH(C16215,Products!$A$2:$A$51,0))</f>
        <v>Fashion</v>
      </c>
      <c r="J16215" s="1" t="str">
        <f aca="false">INDEX(Orders!$E$2:$E$8001,MATCH(B16215,Orders!$A$2:$A$8001,0))</f>
        <v>Returned</v>
      </c>
      <c r="K16215" s="1" t="str">
        <f aca="false">LEFT(INDEX(Orders!$C$2:$C$8001,MATCH(B16215,Orders!$A$2:$A$8001,0)),7)</f>
        <v>2025-08</v>
      </c>
    </row>
    <row r="16216" customFormat="false" ht="15" hidden="false" customHeight="true" outlineLevel="0" collapsed="false">
      <c r="A16216" s="1" t="s">
        <v>26686</v>
      </c>
      <c r="B16216" s="1" t="s">
        <v>10367</v>
      </c>
      <c r="C16216" s="1" t="s">
        <v>2006</v>
      </c>
      <c r="D16216" s="1" t="n">
        <v>1</v>
      </c>
      <c r="E16216" s="16" t="n">
        <v>482.17</v>
      </c>
      <c r="F16216" s="17" t="n">
        <v>0.2</v>
      </c>
      <c r="G16216" s="16" t="n">
        <v>385.74</v>
      </c>
      <c r="I16216" s="1" t="str">
        <f aca="false">INDEX(Products!$C$2:$C$51,MATCH(C16216,Products!$A$2:$A$51,0))</f>
        <v>Books &amp; Stationery</v>
      </c>
      <c r="J16216" s="1" t="str">
        <f aca="false">INDEX(Orders!$E$2:$E$8001,MATCH(B16216,Orders!$A$2:$A$8001,0))</f>
        <v>Delivered</v>
      </c>
      <c r="K16216" s="1" t="str">
        <f aca="false">LEFT(INDEX(Orders!$C$2:$C$8001,MATCH(B16216,Orders!$A$2:$A$8001,0)),7)</f>
        <v>2025-08</v>
      </c>
    </row>
    <row r="16217" customFormat="false" ht="15" hidden="false" customHeight="true" outlineLevel="0" collapsed="false">
      <c r="A16217" s="1" t="s">
        <v>26687</v>
      </c>
      <c r="B16217" s="1" t="s">
        <v>10368</v>
      </c>
      <c r="C16217" s="1" t="s">
        <v>1997</v>
      </c>
      <c r="D16217" s="1" t="n">
        <v>2</v>
      </c>
      <c r="E16217" s="16" t="n">
        <v>311.15</v>
      </c>
      <c r="F16217" s="17" t="n">
        <v>0.05</v>
      </c>
      <c r="G16217" s="16" t="n">
        <v>591.18</v>
      </c>
      <c r="I16217" s="1" t="str">
        <f aca="false">INDEX(Products!$C$2:$C$51,MATCH(C16217,Products!$A$2:$A$51,0))</f>
        <v>Sports &amp; Fitness</v>
      </c>
      <c r="J16217" s="1" t="str">
        <f aca="false">INDEX(Orders!$E$2:$E$8001,MATCH(B16217,Orders!$A$2:$A$8001,0))</f>
        <v>Refunded</v>
      </c>
      <c r="K16217" s="1" t="str">
        <f aca="false">LEFT(INDEX(Orders!$C$2:$C$8001,MATCH(B16217,Orders!$A$2:$A$8001,0)),7)</f>
        <v>2024-10</v>
      </c>
    </row>
    <row r="16218" customFormat="false" ht="15" hidden="false" customHeight="true" outlineLevel="0" collapsed="false">
      <c r="A16218" s="1" t="s">
        <v>26688</v>
      </c>
      <c r="B16218" s="1" t="s">
        <v>10369</v>
      </c>
      <c r="C16218" s="1" t="s">
        <v>1935</v>
      </c>
      <c r="D16218" s="1" t="n">
        <v>2</v>
      </c>
      <c r="E16218" s="16" t="n">
        <v>14558.72</v>
      </c>
      <c r="F16218" s="17" t="n">
        <v>0</v>
      </c>
      <c r="G16218" s="16" t="n">
        <v>29117.44</v>
      </c>
      <c r="I16218" s="1" t="str">
        <f aca="false">INDEX(Products!$C$2:$C$51,MATCH(C16218,Products!$A$2:$A$51,0))</f>
        <v>Electronics</v>
      </c>
      <c r="J16218" s="1" t="str">
        <f aca="false">INDEX(Orders!$E$2:$E$8001,MATCH(B16218,Orders!$A$2:$A$8001,0))</f>
        <v>Cancelled</v>
      </c>
      <c r="K16218" s="1" t="str">
        <f aca="false">LEFT(INDEX(Orders!$C$2:$C$8001,MATCH(B16218,Orders!$A$2:$A$8001,0)),7)</f>
        <v>2024-05</v>
      </c>
    </row>
    <row r="16219" customFormat="false" ht="15" hidden="false" customHeight="true" outlineLevel="0" collapsed="false">
      <c r="A16219" s="1" t="s">
        <v>26689</v>
      </c>
      <c r="B16219" s="1" t="s">
        <v>10369</v>
      </c>
      <c r="C16219" s="1" t="s">
        <v>1991</v>
      </c>
      <c r="D16219" s="1" t="n">
        <v>2</v>
      </c>
      <c r="E16219" s="16" t="n">
        <v>579.12</v>
      </c>
      <c r="F16219" s="17" t="n">
        <v>0.15</v>
      </c>
      <c r="G16219" s="16" t="n">
        <v>984.5</v>
      </c>
      <c r="I16219" s="1" t="str">
        <f aca="false">INDEX(Products!$C$2:$C$51,MATCH(C16219,Products!$A$2:$A$51,0))</f>
        <v>Sports &amp; Fitness</v>
      </c>
      <c r="J16219" s="1" t="str">
        <f aca="false">INDEX(Orders!$E$2:$E$8001,MATCH(B16219,Orders!$A$2:$A$8001,0))</f>
        <v>Cancelled</v>
      </c>
      <c r="K16219" s="1" t="str">
        <f aca="false">LEFT(INDEX(Orders!$C$2:$C$8001,MATCH(B16219,Orders!$A$2:$A$8001,0)),7)</f>
        <v>2024-05</v>
      </c>
    </row>
    <row r="16220" customFormat="false" ht="15" hidden="false" customHeight="true" outlineLevel="0" collapsed="false">
      <c r="A16220" s="1" t="s">
        <v>26690</v>
      </c>
      <c r="B16220" s="1" t="s">
        <v>10369</v>
      </c>
      <c r="C16220" s="1" t="s">
        <v>2006</v>
      </c>
      <c r="D16220" s="1" t="n">
        <v>1</v>
      </c>
      <c r="E16220" s="16" t="n">
        <v>482.17</v>
      </c>
      <c r="F16220" s="17" t="n">
        <v>0</v>
      </c>
      <c r="G16220" s="16" t="n">
        <v>482.17</v>
      </c>
      <c r="I16220" s="1" t="str">
        <f aca="false">INDEX(Products!$C$2:$C$51,MATCH(C16220,Products!$A$2:$A$51,0))</f>
        <v>Books &amp; Stationery</v>
      </c>
      <c r="J16220" s="1" t="str">
        <f aca="false">INDEX(Orders!$E$2:$E$8001,MATCH(B16220,Orders!$A$2:$A$8001,0))</f>
        <v>Cancelled</v>
      </c>
      <c r="K16220" s="1" t="str">
        <f aca="false">LEFT(INDEX(Orders!$C$2:$C$8001,MATCH(B16220,Orders!$A$2:$A$8001,0)),7)</f>
        <v>2024-05</v>
      </c>
    </row>
    <row r="16221" customFormat="false" ht="15" hidden="false" customHeight="true" outlineLevel="0" collapsed="false">
      <c r="A16221" s="1" t="s">
        <v>26691</v>
      </c>
      <c r="B16221" s="1" t="s">
        <v>10370</v>
      </c>
      <c r="C16221" s="1" t="s">
        <v>2007</v>
      </c>
      <c r="D16221" s="1" t="n">
        <v>1</v>
      </c>
      <c r="E16221" s="16" t="n">
        <v>750.27</v>
      </c>
      <c r="F16221" s="17" t="n">
        <v>0.15</v>
      </c>
      <c r="G16221" s="16" t="n">
        <v>637.73</v>
      </c>
      <c r="I16221" s="1" t="str">
        <f aca="false">INDEX(Products!$C$2:$C$51,MATCH(C16221,Products!$A$2:$A$51,0))</f>
        <v>Books &amp; Stationery</v>
      </c>
      <c r="J16221" s="1" t="str">
        <f aca="false">INDEX(Orders!$E$2:$E$8001,MATCH(B16221,Orders!$A$2:$A$8001,0))</f>
        <v>Delivered</v>
      </c>
      <c r="K16221" s="1" t="str">
        <f aca="false">LEFT(INDEX(Orders!$C$2:$C$8001,MATCH(B16221,Orders!$A$2:$A$8001,0)),7)</f>
        <v>2024-06</v>
      </c>
    </row>
    <row r="16222" customFormat="false" ht="15" hidden="false" customHeight="true" outlineLevel="0" collapsed="false">
      <c r="A16222" s="1" t="s">
        <v>26692</v>
      </c>
      <c r="B16222" s="1" t="s">
        <v>10370</v>
      </c>
      <c r="C16222" s="1" t="s">
        <v>1975</v>
      </c>
      <c r="D16222" s="1" t="n">
        <v>1</v>
      </c>
      <c r="E16222" s="16" t="n">
        <v>862.99</v>
      </c>
      <c r="F16222" s="17" t="n">
        <v>0.2</v>
      </c>
      <c r="G16222" s="16" t="n">
        <v>690.39</v>
      </c>
      <c r="I16222" s="1" t="str">
        <f aca="false">INDEX(Products!$C$2:$C$51,MATCH(C16222,Products!$A$2:$A$51,0))</f>
        <v>Beauty &amp; Personal Care</v>
      </c>
      <c r="J16222" s="1" t="str">
        <f aca="false">INDEX(Orders!$E$2:$E$8001,MATCH(B16222,Orders!$A$2:$A$8001,0))</f>
        <v>Delivered</v>
      </c>
      <c r="K16222" s="1" t="str">
        <f aca="false">LEFT(INDEX(Orders!$C$2:$C$8001,MATCH(B16222,Orders!$A$2:$A$8001,0)),7)</f>
        <v>2024-06</v>
      </c>
    </row>
    <row r="16223" customFormat="false" ht="15" hidden="false" customHeight="true" outlineLevel="0" collapsed="false">
      <c r="A16223" s="1" t="s">
        <v>26693</v>
      </c>
      <c r="B16223" s="1" t="s">
        <v>10371</v>
      </c>
      <c r="C16223" s="1" t="s">
        <v>1937</v>
      </c>
      <c r="D16223" s="1" t="n">
        <v>1</v>
      </c>
      <c r="E16223" s="16" t="n">
        <v>1364.75</v>
      </c>
      <c r="F16223" s="17" t="n">
        <v>0.05</v>
      </c>
      <c r="G16223" s="16" t="n">
        <v>1296.51</v>
      </c>
      <c r="I16223" s="1" t="str">
        <f aca="false">INDEX(Products!$C$2:$C$51,MATCH(C16223,Products!$A$2:$A$51,0))</f>
        <v>Fashion</v>
      </c>
      <c r="J16223" s="1" t="str">
        <f aca="false">INDEX(Orders!$E$2:$E$8001,MATCH(B16223,Orders!$A$2:$A$8001,0))</f>
        <v>Returned</v>
      </c>
      <c r="K16223" s="1" t="str">
        <f aca="false">LEFT(INDEX(Orders!$C$2:$C$8001,MATCH(B16223,Orders!$A$2:$A$8001,0)),7)</f>
        <v>2025-03</v>
      </c>
    </row>
    <row r="16224" customFormat="false" ht="15" hidden="false" customHeight="true" outlineLevel="0" collapsed="false">
      <c r="A16224" s="1" t="s">
        <v>26694</v>
      </c>
      <c r="B16224" s="1" t="s">
        <v>10371</v>
      </c>
      <c r="C16224" s="1" t="s">
        <v>2006</v>
      </c>
      <c r="D16224" s="1" t="n">
        <v>2</v>
      </c>
      <c r="E16224" s="16" t="n">
        <v>482.17</v>
      </c>
      <c r="F16224" s="17" t="n">
        <v>0.05</v>
      </c>
      <c r="G16224" s="16" t="n">
        <v>916.12</v>
      </c>
      <c r="I16224" s="1" t="str">
        <f aca="false">INDEX(Products!$C$2:$C$51,MATCH(C16224,Products!$A$2:$A$51,0))</f>
        <v>Books &amp; Stationery</v>
      </c>
      <c r="J16224" s="1" t="str">
        <f aca="false">INDEX(Orders!$E$2:$E$8001,MATCH(B16224,Orders!$A$2:$A$8001,0))</f>
        <v>Returned</v>
      </c>
      <c r="K16224" s="1" t="str">
        <f aca="false">LEFT(INDEX(Orders!$C$2:$C$8001,MATCH(B16224,Orders!$A$2:$A$8001,0)),7)</f>
        <v>2025-03</v>
      </c>
    </row>
    <row r="16225" customFormat="false" ht="15" hidden="false" customHeight="true" outlineLevel="0" collapsed="false">
      <c r="A16225" s="1" t="s">
        <v>26695</v>
      </c>
      <c r="B16225" s="1" t="s">
        <v>10372</v>
      </c>
      <c r="C16225" s="1" t="s">
        <v>2007</v>
      </c>
      <c r="D16225" s="1" t="n">
        <v>1</v>
      </c>
      <c r="E16225" s="16" t="n">
        <v>750.27</v>
      </c>
      <c r="F16225" s="17" t="n">
        <v>0.05</v>
      </c>
      <c r="G16225" s="16" t="n">
        <v>712.76</v>
      </c>
      <c r="I16225" s="1" t="str">
        <f aca="false">INDEX(Products!$C$2:$C$51,MATCH(C16225,Products!$A$2:$A$51,0))</f>
        <v>Books &amp; Stationery</v>
      </c>
      <c r="J16225" s="1" t="str">
        <f aca="false">INDEX(Orders!$E$2:$E$8001,MATCH(B16225,Orders!$A$2:$A$8001,0))</f>
        <v>Delivered</v>
      </c>
      <c r="K16225" s="1" t="str">
        <f aca="false">LEFT(INDEX(Orders!$C$2:$C$8001,MATCH(B16225,Orders!$A$2:$A$8001,0)),7)</f>
        <v>2025-05</v>
      </c>
    </row>
    <row r="16226" customFormat="false" ht="15" hidden="false" customHeight="true" outlineLevel="0" collapsed="false">
      <c r="A16226" s="1" t="s">
        <v>26696</v>
      </c>
      <c r="B16226" s="1" t="s">
        <v>10372</v>
      </c>
      <c r="C16226" s="1" t="s">
        <v>2006</v>
      </c>
      <c r="D16226" s="1" t="n">
        <v>1</v>
      </c>
      <c r="E16226" s="16" t="n">
        <v>482.17</v>
      </c>
      <c r="F16226" s="17" t="n">
        <v>0.1</v>
      </c>
      <c r="G16226" s="16" t="n">
        <v>433.95</v>
      </c>
      <c r="I16226" s="1" t="str">
        <f aca="false">INDEX(Products!$C$2:$C$51,MATCH(C16226,Products!$A$2:$A$51,0))</f>
        <v>Books &amp; Stationery</v>
      </c>
      <c r="J16226" s="1" t="str">
        <f aca="false">INDEX(Orders!$E$2:$E$8001,MATCH(B16226,Orders!$A$2:$A$8001,0))</f>
        <v>Delivered</v>
      </c>
      <c r="K16226" s="1" t="str">
        <f aca="false">LEFT(INDEX(Orders!$C$2:$C$8001,MATCH(B16226,Orders!$A$2:$A$8001,0)),7)</f>
        <v>2025-05</v>
      </c>
    </row>
    <row r="16227" customFormat="false" ht="15" hidden="false" customHeight="true" outlineLevel="0" collapsed="false">
      <c r="A16227" s="1" t="s">
        <v>26697</v>
      </c>
      <c r="B16227" s="1" t="s">
        <v>10373</v>
      </c>
      <c r="C16227" s="1" t="s">
        <v>1930</v>
      </c>
      <c r="D16227" s="1" t="n">
        <v>1</v>
      </c>
      <c r="E16227" s="16" t="n">
        <v>2398.35</v>
      </c>
      <c r="F16227" s="17" t="n">
        <v>0</v>
      </c>
      <c r="G16227" s="16" t="n">
        <v>2398.35</v>
      </c>
      <c r="I16227" s="1" t="str">
        <f aca="false">INDEX(Products!$C$2:$C$51,MATCH(C16227,Products!$A$2:$A$51,0))</f>
        <v>Electronics</v>
      </c>
      <c r="J16227" s="1" t="str">
        <f aca="false">INDEX(Orders!$E$2:$E$8001,MATCH(B16227,Orders!$A$2:$A$8001,0))</f>
        <v>Delivered</v>
      </c>
      <c r="K16227" s="1" t="str">
        <f aca="false">LEFT(INDEX(Orders!$C$2:$C$8001,MATCH(B16227,Orders!$A$2:$A$8001,0)),7)</f>
        <v>2024-07</v>
      </c>
    </row>
    <row r="16228" customFormat="false" ht="15" hidden="false" customHeight="true" outlineLevel="0" collapsed="false">
      <c r="A16228" s="1" t="s">
        <v>26698</v>
      </c>
      <c r="B16228" s="1" t="s">
        <v>10373</v>
      </c>
      <c r="C16228" s="1" t="s">
        <v>1990</v>
      </c>
      <c r="D16228" s="1" t="n">
        <v>1</v>
      </c>
      <c r="E16228" s="16" t="n">
        <v>5311.32</v>
      </c>
      <c r="F16228" s="17" t="n">
        <v>0.05</v>
      </c>
      <c r="G16228" s="16" t="n">
        <v>5045.75</v>
      </c>
      <c r="I16228" s="1" t="str">
        <f aca="false">INDEX(Products!$C$2:$C$51,MATCH(C16228,Products!$A$2:$A$51,0))</f>
        <v>Sports &amp; Fitness</v>
      </c>
      <c r="J16228" s="1" t="str">
        <f aca="false">INDEX(Orders!$E$2:$E$8001,MATCH(B16228,Orders!$A$2:$A$8001,0))</f>
        <v>Delivered</v>
      </c>
      <c r="K16228" s="1" t="str">
        <f aca="false">LEFT(INDEX(Orders!$C$2:$C$8001,MATCH(B16228,Orders!$A$2:$A$8001,0)),7)</f>
        <v>2024-07</v>
      </c>
    </row>
    <row r="16229" customFormat="false" ht="15" hidden="false" customHeight="true" outlineLevel="0" collapsed="false">
      <c r="A16229" s="1" t="s">
        <v>26699</v>
      </c>
      <c r="B16229" s="1" t="s">
        <v>10373</v>
      </c>
      <c r="C16229" s="1" t="s">
        <v>1976</v>
      </c>
      <c r="D16229" s="1" t="n">
        <v>1</v>
      </c>
      <c r="E16229" s="16" t="n">
        <v>1603.35</v>
      </c>
      <c r="F16229" s="17" t="n">
        <v>0</v>
      </c>
      <c r="G16229" s="16" t="n">
        <v>1603.35</v>
      </c>
      <c r="I16229" s="1" t="str">
        <f aca="false">INDEX(Products!$C$2:$C$51,MATCH(C16229,Products!$A$2:$A$51,0))</f>
        <v>Beauty &amp; Personal Care</v>
      </c>
      <c r="J16229" s="1" t="str">
        <f aca="false">INDEX(Orders!$E$2:$E$8001,MATCH(B16229,Orders!$A$2:$A$8001,0))</f>
        <v>Delivered</v>
      </c>
      <c r="K16229" s="1" t="str">
        <f aca="false">LEFT(INDEX(Orders!$C$2:$C$8001,MATCH(B16229,Orders!$A$2:$A$8001,0)),7)</f>
        <v>2024-07</v>
      </c>
    </row>
    <row r="16230" customFormat="false" ht="15" hidden="false" customHeight="true" outlineLevel="0" collapsed="false">
      <c r="A16230" s="1" t="s">
        <v>26700</v>
      </c>
      <c r="B16230" s="1" t="s">
        <v>10373</v>
      </c>
      <c r="C16230" s="1" t="s">
        <v>2006</v>
      </c>
      <c r="D16230" s="1" t="n">
        <v>2</v>
      </c>
      <c r="E16230" s="16" t="n">
        <v>482.17</v>
      </c>
      <c r="F16230" s="17" t="n">
        <v>0</v>
      </c>
      <c r="G16230" s="16" t="n">
        <v>964.34</v>
      </c>
      <c r="I16230" s="1" t="str">
        <f aca="false">INDEX(Products!$C$2:$C$51,MATCH(C16230,Products!$A$2:$A$51,0))</f>
        <v>Books &amp; Stationery</v>
      </c>
      <c r="J16230" s="1" t="str">
        <f aca="false">INDEX(Orders!$E$2:$E$8001,MATCH(B16230,Orders!$A$2:$A$8001,0))</f>
        <v>Delivered</v>
      </c>
      <c r="K16230" s="1" t="str">
        <f aca="false">LEFT(INDEX(Orders!$C$2:$C$8001,MATCH(B16230,Orders!$A$2:$A$8001,0)),7)</f>
        <v>2024-07</v>
      </c>
    </row>
    <row r="16231" customFormat="false" ht="15" hidden="false" customHeight="true" outlineLevel="0" collapsed="false">
      <c r="A16231" s="1" t="s">
        <v>26701</v>
      </c>
      <c r="B16231" s="1" t="s">
        <v>10373</v>
      </c>
      <c r="C16231" s="1" t="s">
        <v>1918</v>
      </c>
      <c r="D16231" s="1" t="n">
        <v>1</v>
      </c>
      <c r="E16231" s="16" t="n">
        <v>2978.99</v>
      </c>
      <c r="F16231" s="17" t="n">
        <v>0.05</v>
      </c>
      <c r="G16231" s="16" t="n">
        <v>2830.04</v>
      </c>
      <c r="I16231" s="1" t="str">
        <f aca="false">INDEX(Products!$C$2:$C$51,MATCH(C16231,Products!$A$2:$A$51,0))</f>
        <v>Electronics</v>
      </c>
      <c r="J16231" s="1" t="str">
        <f aca="false">INDEX(Orders!$E$2:$E$8001,MATCH(B16231,Orders!$A$2:$A$8001,0))</f>
        <v>Delivered</v>
      </c>
      <c r="K16231" s="1" t="str">
        <f aca="false">LEFT(INDEX(Orders!$C$2:$C$8001,MATCH(B16231,Orders!$A$2:$A$8001,0)),7)</f>
        <v>2024-07</v>
      </c>
    </row>
    <row r="16232" customFormat="false" ht="15" hidden="false" customHeight="true" outlineLevel="0" collapsed="false">
      <c r="A16232" s="1" t="s">
        <v>26702</v>
      </c>
      <c r="B16232" s="1" t="s">
        <v>10374</v>
      </c>
      <c r="C16232" s="1" t="s">
        <v>1924</v>
      </c>
      <c r="D16232" s="1" t="n">
        <v>3</v>
      </c>
      <c r="E16232" s="16" t="n">
        <v>1971</v>
      </c>
      <c r="F16232" s="17" t="n">
        <v>0.15</v>
      </c>
      <c r="G16232" s="16" t="n">
        <v>5026.05</v>
      </c>
      <c r="I16232" s="1" t="str">
        <f aca="false">INDEX(Products!$C$2:$C$51,MATCH(C16232,Products!$A$2:$A$51,0))</f>
        <v>Electronics</v>
      </c>
      <c r="J16232" s="1" t="str">
        <f aca="false">INDEX(Orders!$E$2:$E$8001,MATCH(B16232,Orders!$A$2:$A$8001,0))</f>
        <v>Delivered</v>
      </c>
      <c r="K16232" s="1" t="str">
        <f aca="false">LEFT(INDEX(Orders!$C$2:$C$8001,MATCH(B16232,Orders!$A$2:$A$8001,0)),7)</f>
        <v>2025-04</v>
      </c>
    </row>
    <row r="16233" customFormat="false" ht="15" hidden="false" customHeight="true" outlineLevel="0" collapsed="false">
      <c r="A16233" s="1" t="s">
        <v>26703</v>
      </c>
      <c r="B16233" s="1" t="s">
        <v>10375</v>
      </c>
      <c r="C16233" s="1" t="s">
        <v>2007</v>
      </c>
      <c r="D16233" s="1" t="n">
        <v>1</v>
      </c>
      <c r="E16233" s="16" t="n">
        <v>750.27</v>
      </c>
      <c r="F16233" s="17" t="n">
        <v>0.1</v>
      </c>
      <c r="G16233" s="16" t="n">
        <v>675.24</v>
      </c>
      <c r="I16233" s="1" t="str">
        <f aca="false">INDEX(Products!$C$2:$C$51,MATCH(C16233,Products!$A$2:$A$51,0))</f>
        <v>Books &amp; Stationery</v>
      </c>
      <c r="J16233" s="1" t="str">
        <f aca="false">INDEX(Orders!$E$2:$E$8001,MATCH(B16233,Orders!$A$2:$A$8001,0))</f>
        <v>Delivered</v>
      </c>
      <c r="K16233" s="1" t="str">
        <f aca="false">LEFT(INDEX(Orders!$C$2:$C$8001,MATCH(B16233,Orders!$A$2:$A$8001,0)),7)</f>
        <v>2025-06</v>
      </c>
    </row>
    <row r="16234" customFormat="false" ht="15" hidden="false" customHeight="true" outlineLevel="0" collapsed="false">
      <c r="A16234" s="1" t="s">
        <v>26704</v>
      </c>
      <c r="B16234" s="1" t="s">
        <v>10376</v>
      </c>
      <c r="C16234" s="1" t="s">
        <v>2006</v>
      </c>
      <c r="D16234" s="1" t="n">
        <v>1</v>
      </c>
      <c r="E16234" s="16" t="n">
        <v>482.17</v>
      </c>
      <c r="F16234" s="17" t="n">
        <v>0</v>
      </c>
      <c r="G16234" s="16" t="n">
        <v>482.17</v>
      </c>
      <c r="I16234" s="1" t="str">
        <f aca="false">INDEX(Products!$C$2:$C$51,MATCH(C16234,Products!$A$2:$A$51,0))</f>
        <v>Books &amp; Stationery</v>
      </c>
      <c r="J16234" s="1" t="str">
        <f aca="false">INDEX(Orders!$E$2:$E$8001,MATCH(B16234,Orders!$A$2:$A$8001,0))</f>
        <v>Returned</v>
      </c>
      <c r="K16234" s="1" t="str">
        <f aca="false">LEFT(INDEX(Orders!$C$2:$C$8001,MATCH(B16234,Orders!$A$2:$A$8001,0)),7)</f>
        <v>2025-08</v>
      </c>
    </row>
    <row r="16235" customFormat="false" ht="15" hidden="false" customHeight="true" outlineLevel="0" collapsed="false">
      <c r="A16235" s="1" t="s">
        <v>26705</v>
      </c>
      <c r="B16235" s="1" t="s">
        <v>10377</v>
      </c>
      <c r="C16235" s="1" t="s">
        <v>1924</v>
      </c>
      <c r="D16235" s="1" t="n">
        <v>1</v>
      </c>
      <c r="E16235" s="16" t="n">
        <v>1971</v>
      </c>
      <c r="F16235" s="17" t="n">
        <v>0.05</v>
      </c>
      <c r="G16235" s="16" t="n">
        <v>1872.45</v>
      </c>
      <c r="I16235" s="1" t="str">
        <f aca="false">INDEX(Products!$C$2:$C$51,MATCH(C16235,Products!$A$2:$A$51,0))</f>
        <v>Electronics</v>
      </c>
      <c r="J16235" s="1" t="str">
        <f aca="false">INDEX(Orders!$E$2:$E$8001,MATCH(B16235,Orders!$A$2:$A$8001,0))</f>
        <v>Delivered</v>
      </c>
      <c r="K16235" s="1" t="str">
        <f aca="false">LEFT(INDEX(Orders!$C$2:$C$8001,MATCH(B16235,Orders!$A$2:$A$8001,0)),7)</f>
        <v>2024-09</v>
      </c>
    </row>
    <row r="16236" customFormat="false" ht="15" hidden="false" customHeight="true" outlineLevel="0" collapsed="false">
      <c r="A16236" s="1" t="s">
        <v>26706</v>
      </c>
      <c r="B16236" s="1" t="s">
        <v>10377</v>
      </c>
      <c r="C16236" s="1" t="s">
        <v>1963</v>
      </c>
      <c r="D16236" s="1" t="n">
        <v>1</v>
      </c>
      <c r="E16236" s="16" t="n">
        <v>1494.98</v>
      </c>
      <c r="F16236" s="17" t="n">
        <v>0</v>
      </c>
      <c r="G16236" s="16" t="n">
        <v>1494.98</v>
      </c>
      <c r="I16236" s="1" t="str">
        <f aca="false">INDEX(Products!$C$2:$C$51,MATCH(C16236,Products!$A$2:$A$51,0))</f>
        <v>Home &amp; Kitchen</v>
      </c>
      <c r="J16236" s="1" t="str">
        <f aca="false">INDEX(Orders!$E$2:$E$8001,MATCH(B16236,Orders!$A$2:$A$8001,0))</f>
        <v>Delivered</v>
      </c>
      <c r="K16236" s="1" t="str">
        <f aca="false">LEFT(INDEX(Orders!$C$2:$C$8001,MATCH(B16236,Orders!$A$2:$A$8001,0)),7)</f>
        <v>2024-09</v>
      </c>
    </row>
    <row r="16237" customFormat="false" ht="15" hidden="false" customHeight="true" outlineLevel="0" collapsed="false">
      <c r="A16237" s="1" t="s">
        <v>26707</v>
      </c>
      <c r="B16237" s="1" t="s">
        <v>10378</v>
      </c>
      <c r="C16237" s="1" t="s">
        <v>1984</v>
      </c>
      <c r="D16237" s="1" t="n">
        <v>1</v>
      </c>
      <c r="E16237" s="16" t="n">
        <v>1134.82</v>
      </c>
      <c r="F16237" s="17" t="n">
        <v>0</v>
      </c>
      <c r="G16237" s="16" t="n">
        <v>1134.82</v>
      </c>
      <c r="I16237" s="1" t="str">
        <f aca="false">INDEX(Products!$C$2:$C$51,MATCH(C16237,Products!$A$2:$A$51,0))</f>
        <v>Beauty &amp; Personal Care</v>
      </c>
      <c r="J16237" s="1" t="str">
        <f aca="false">INDEX(Orders!$E$2:$E$8001,MATCH(B16237,Orders!$A$2:$A$8001,0))</f>
        <v>Returned</v>
      </c>
      <c r="K16237" s="1" t="str">
        <f aca="false">LEFT(INDEX(Orders!$C$2:$C$8001,MATCH(B16237,Orders!$A$2:$A$8001,0)),7)</f>
        <v>2024-10</v>
      </c>
    </row>
    <row r="16238" customFormat="false" ht="15" hidden="false" customHeight="true" outlineLevel="0" collapsed="false">
      <c r="A16238" s="1" t="s">
        <v>26708</v>
      </c>
      <c r="B16238" s="1" t="s">
        <v>10379</v>
      </c>
      <c r="C16238" s="1" t="s">
        <v>1940</v>
      </c>
      <c r="D16238" s="1" t="n">
        <v>3</v>
      </c>
      <c r="E16238" s="16" t="n">
        <v>2374.52</v>
      </c>
      <c r="F16238" s="17" t="n">
        <v>0</v>
      </c>
      <c r="G16238" s="16" t="n">
        <v>7123.56</v>
      </c>
      <c r="I16238" s="1" t="str">
        <f aca="false">INDEX(Products!$C$2:$C$51,MATCH(C16238,Products!$A$2:$A$51,0))</f>
        <v>Fashion</v>
      </c>
      <c r="J16238" s="1" t="str">
        <f aca="false">INDEX(Orders!$E$2:$E$8001,MATCH(B16238,Orders!$A$2:$A$8001,0))</f>
        <v>Delivered</v>
      </c>
      <c r="K16238" s="1" t="str">
        <f aca="false">LEFT(INDEX(Orders!$C$2:$C$8001,MATCH(B16238,Orders!$A$2:$A$8001,0)),7)</f>
        <v>2024-04</v>
      </c>
    </row>
    <row r="16239" customFormat="false" ht="15" hidden="false" customHeight="true" outlineLevel="0" collapsed="false">
      <c r="A16239" s="1" t="s">
        <v>26709</v>
      </c>
      <c r="B16239" s="1" t="s">
        <v>10379</v>
      </c>
      <c r="C16239" s="1" t="s">
        <v>1990</v>
      </c>
      <c r="D16239" s="1" t="n">
        <v>1</v>
      </c>
      <c r="E16239" s="16" t="n">
        <v>5311.32</v>
      </c>
      <c r="F16239" s="17" t="n">
        <v>0</v>
      </c>
      <c r="G16239" s="16" t="n">
        <v>5311.32</v>
      </c>
      <c r="I16239" s="1" t="str">
        <f aca="false">INDEX(Products!$C$2:$C$51,MATCH(C16239,Products!$A$2:$A$51,0))</f>
        <v>Sports &amp; Fitness</v>
      </c>
      <c r="J16239" s="1" t="str">
        <f aca="false">INDEX(Orders!$E$2:$E$8001,MATCH(B16239,Orders!$A$2:$A$8001,0))</f>
        <v>Delivered</v>
      </c>
      <c r="K16239" s="1" t="str">
        <f aca="false">LEFT(INDEX(Orders!$C$2:$C$8001,MATCH(B16239,Orders!$A$2:$A$8001,0)),7)</f>
        <v>2024-04</v>
      </c>
    </row>
    <row r="16240" customFormat="false" ht="15" hidden="false" customHeight="true" outlineLevel="0" collapsed="false">
      <c r="A16240" s="1" t="s">
        <v>26710</v>
      </c>
      <c r="B16240" s="1" t="s">
        <v>10380</v>
      </c>
      <c r="C16240" s="1" t="s">
        <v>1930</v>
      </c>
      <c r="D16240" s="1" t="n">
        <v>1</v>
      </c>
      <c r="E16240" s="16" t="n">
        <v>2398.35</v>
      </c>
      <c r="F16240" s="17" t="n">
        <v>0.1</v>
      </c>
      <c r="G16240" s="16" t="n">
        <v>2158.52</v>
      </c>
      <c r="I16240" s="1" t="str">
        <f aca="false">INDEX(Products!$C$2:$C$51,MATCH(C16240,Products!$A$2:$A$51,0))</f>
        <v>Electronics</v>
      </c>
      <c r="J16240" s="1" t="str">
        <f aca="false">INDEX(Orders!$E$2:$E$8001,MATCH(B16240,Orders!$A$2:$A$8001,0))</f>
        <v>Delivered</v>
      </c>
      <c r="K16240" s="1" t="str">
        <f aca="false">LEFT(INDEX(Orders!$C$2:$C$8001,MATCH(B16240,Orders!$A$2:$A$8001,0)),7)</f>
        <v>2025-07</v>
      </c>
    </row>
    <row r="16241" customFormat="false" ht="15" hidden="false" customHeight="true" outlineLevel="0" collapsed="false">
      <c r="A16241" s="1" t="s">
        <v>26711</v>
      </c>
      <c r="B16241" s="1" t="s">
        <v>10381</v>
      </c>
      <c r="C16241" s="1" t="s">
        <v>1975</v>
      </c>
      <c r="D16241" s="1" t="n">
        <v>1</v>
      </c>
      <c r="E16241" s="16" t="n">
        <v>862.99</v>
      </c>
      <c r="F16241" s="17" t="n">
        <v>0.1</v>
      </c>
      <c r="G16241" s="16" t="n">
        <v>776.69</v>
      </c>
      <c r="I16241" s="1" t="str">
        <f aca="false">INDEX(Products!$C$2:$C$51,MATCH(C16241,Products!$A$2:$A$51,0))</f>
        <v>Beauty &amp; Personal Care</v>
      </c>
      <c r="J16241" s="1" t="str">
        <f aca="false">INDEX(Orders!$E$2:$E$8001,MATCH(B16241,Orders!$A$2:$A$8001,0))</f>
        <v>Delivered</v>
      </c>
      <c r="K16241" s="1" t="str">
        <f aca="false">LEFT(INDEX(Orders!$C$2:$C$8001,MATCH(B16241,Orders!$A$2:$A$8001,0)),7)</f>
        <v>2024-02</v>
      </c>
    </row>
    <row r="16242" customFormat="false" ht="15" hidden="false" customHeight="true" outlineLevel="0" collapsed="false">
      <c r="A16242" s="1" t="s">
        <v>26712</v>
      </c>
      <c r="B16242" s="1" t="s">
        <v>10382</v>
      </c>
      <c r="C16242" s="1" t="s">
        <v>1940</v>
      </c>
      <c r="D16242" s="1" t="n">
        <v>2</v>
      </c>
      <c r="E16242" s="16" t="n">
        <v>2374.52</v>
      </c>
      <c r="F16242" s="17" t="n">
        <v>0</v>
      </c>
      <c r="G16242" s="16" t="n">
        <v>4749.04</v>
      </c>
      <c r="I16242" s="1" t="str">
        <f aca="false">INDEX(Products!$C$2:$C$51,MATCH(C16242,Products!$A$2:$A$51,0))</f>
        <v>Fashion</v>
      </c>
      <c r="J16242" s="1" t="str">
        <f aca="false">INDEX(Orders!$E$2:$E$8001,MATCH(B16242,Orders!$A$2:$A$8001,0))</f>
        <v>Delivered</v>
      </c>
      <c r="K16242" s="1" t="str">
        <f aca="false">LEFT(INDEX(Orders!$C$2:$C$8001,MATCH(B16242,Orders!$A$2:$A$8001,0)),7)</f>
        <v>2024-07</v>
      </c>
    </row>
    <row r="16243" customFormat="false" ht="15" hidden="false" customHeight="true" outlineLevel="0" collapsed="false">
      <c r="A16243" s="1" t="s">
        <v>26713</v>
      </c>
      <c r="B16243" s="1" t="s">
        <v>10383</v>
      </c>
      <c r="C16243" s="1" t="s">
        <v>1953</v>
      </c>
      <c r="D16243" s="1" t="n">
        <v>1</v>
      </c>
      <c r="E16243" s="16" t="n">
        <v>4914.12</v>
      </c>
      <c r="F16243" s="17" t="n">
        <v>0</v>
      </c>
      <c r="G16243" s="16" t="n">
        <v>4914.12</v>
      </c>
      <c r="I16243" s="1" t="str">
        <f aca="false">INDEX(Products!$C$2:$C$51,MATCH(C16243,Products!$A$2:$A$51,0))</f>
        <v>Fashion</v>
      </c>
      <c r="J16243" s="1" t="str">
        <f aca="false">INDEX(Orders!$E$2:$E$8001,MATCH(B16243,Orders!$A$2:$A$8001,0))</f>
        <v>Delivered</v>
      </c>
      <c r="K16243" s="1" t="str">
        <f aca="false">LEFT(INDEX(Orders!$C$2:$C$8001,MATCH(B16243,Orders!$A$2:$A$8001,0)),7)</f>
        <v>2024-10</v>
      </c>
    </row>
    <row r="16244" customFormat="false" ht="15" hidden="false" customHeight="true" outlineLevel="0" collapsed="false">
      <c r="A16244" s="1" t="s">
        <v>26714</v>
      </c>
      <c r="B16244" s="1" t="s">
        <v>10384</v>
      </c>
      <c r="C16244" s="1" t="s">
        <v>1973</v>
      </c>
      <c r="D16244" s="1" t="n">
        <v>1</v>
      </c>
      <c r="E16244" s="16" t="n">
        <v>1158.24</v>
      </c>
      <c r="F16244" s="17" t="n">
        <v>0</v>
      </c>
      <c r="G16244" s="16" t="n">
        <v>1158.24</v>
      </c>
      <c r="I16244" s="1" t="str">
        <f aca="false">INDEX(Products!$C$2:$C$51,MATCH(C16244,Products!$A$2:$A$51,0))</f>
        <v>Home &amp; Kitchen</v>
      </c>
      <c r="J16244" s="1" t="str">
        <f aca="false">INDEX(Orders!$E$2:$E$8001,MATCH(B16244,Orders!$A$2:$A$8001,0))</f>
        <v>Delivered</v>
      </c>
      <c r="K16244" s="1" t="str">
        <f aca="false">LEFT(INDEX(Orders!$C$2:$C$8001,MATCH(B16244,Orders!$A$2:$A$8001,0)),7)</f>
        <v>2024-12</v>
      </c>
    </row>
    <row r="16245" customFormat="false" ht="15" hidden="false" customHeight="true" outlineLevel="0" collapsed="false">
      <c r="A16245" s="1" t="s">
        <v>26715</v>
      </c>
      <c r="B16245" s="1" t="s">
        <v>10385</v>
      </c>
      <c r="C16245" s="1" t="s">
        <v>2006</v>
      </c>
      <c r="D16245" s="1" t="n">
        <v>1</v>
      </c>
      <c r="E16245" s="16" t="n">
        <v>482.17</v>
      </c>
      <c r="F16245" s="17" t="n">
        <v>0.05</v>
      </c>
      <c r="G16245" s="16" t="n">
        <v>458.06</v>
      </c>
      <c r="I16245" s="1" t="str">
        <f aca="false">INDEX(Products!$C$2:$C$51,MATCH(C16245,Products!$A$2:$A$51,0))</f>
        <v>Books &amp; Stationery</v>
      </c>
      <c r="J16245" s="1" t="str">
        <f aca="false">INDEX(Orders!$E$2:$E$8001,MATCH(B16245,Orders!$A$2:$A$8001,0))</f>
        <v>Delivered</v>
      </c>
      <c r="K16245" s="1" t="str">
        <f aca="false">LEFT(INDEX(Orders!$C$2:$C$8001,MATCH(B16245,Orders!$A$2:$A$8001,0)),7)</f>
        <v>2025-10</v>
      </c>
    </row>
    <row r="16246" customFormat="false" ht="15" hidden="false" customHeight="true" outlineLevel="0" collapsed="false">
      <c r="A16246" s="1" t="s">
        <v>26716</v>
      </c>
      <c r="B16246" s="1" t="s">
        <v>10385</v>
      </c>
      <c r="C16246" s="1" t="s">
        <v>1930</v>
      </c>
      <c r="D16246" s="1" t="n">
        <v>1</v>
      </c>
      <c r="E16246" s="16" t="n">
        <v>2398.35</v>
      </c>
      <c r="F16246" s="17" t="n">
        <v>0.2</v>
      </c>
      <c r="G16246" s="16" t="n">
        <v>1918.68</v>
      </c>
      <c r="I16246" s="1" t="str">
        <f aca="false">INDEX(Products!$C$2:$C$51,MATCH(C16246,Products!$A$2:$A$51,0))</f>
        <v>Electronics</v>
      </c>
      <c r="J16246" s="1" t="str">
        <f aca="false">INDEX(Orders!$E$2:$E$8001,MATCH(B16246,Orders!$A$2:$A$8001,0))</f>
        <v>Delivered</v>
      </c>
      <c r="K16246" s="1" t="str">
        <f aca="false">LEFT(INDEX(Orders!$C$2:$C$8001,MATCH(B16246,Orders!$A$2:$A$8001,0)),7)</f>
        <v>2025-10</v>
      </c>
    </row>
    <row r="16247" customFormat="false" ht="15" hidden="false" customHeight="true" outlineLevel="0" collapsed="false">
      <c r="A16247" s="1" t="s">
        <v>26717</v>
      </c>
      <c r="B16247" s="1" t="s">
        <v>10386</v>
      </c>
      <c r="C16247" s="1" t="s">
        <v>1971</v>
      </c>
      <c r="D16247" s="1" t="n">
        <v>1</v>
      </c>
      <c r="E16247" s="16" t="n">
        <v>2073.63</v>
      </c>
      <c r="F16247" s="17" t="n">
        <v>0.15</v>
      </c>
      <c r="G16247" s="16" t="n">
        <v>1762.59</v>
      </c>
      <c r="I16247" s="1" t="str">
        <f aca="false">INDEX(Products!$C$2:$C$51,MATCH(C16247,Products!$A$2:$A$51,0))</f>
        <v>Home &amp; Kitchen</v>
      </c>
      <c r="J16247" s="1" t="str">
        <f aca="false">INDEX(Orders!$E$2:$E$8001,MATCH(B16247,Orders!$A$2:$A$8001,0))</f>
        <v>Delivered</v>
      </c>
      <c r="K16247" s="1" t="str">
        <f aca="false">LEFT(INDEX(Orders!$C$2:$C$8001,MATCH(B16247,Orders!$A$2:$A$8001,0)),7)</f>
        <v>2024-02</v>
      </c>
    </row>
    <row r="16248" customFormat="false" ht="15" hidden="false" customHeight="true" outlineLevel="0" collapsed="false">
      <c r="A16248" s="1" t="s">
        <v>26718</v>
      </c>
      <c r="B16248" s="1" t="s">
        <v>10386</v>
      </c>
      <c r="C16248" s="1" t="s">
        <v>1930</v>
      </c>
      <c r="D16248" s="1" t="n">
        <v>1</v>
      </c>
      <c r="E16248" s="16" t="n">
        <v>2398.35</v>
      </c>
      <c r="F16248" s="17" t="n">
        <v>0</v>
      </c>
      <c r="G16248" s="16" t="n">
        <v>2398.35</v>
      </c>
      <c r="I16248" s="1" t="str">
        <f aca="false">INDEX(Products!$C$2:$C$51,MATCH(C16248,Products!$A$2:$A$51,0))</f>
        <v>Electronics</v>
      </c>
      <c r="J16248" s="1" t="str">
        <f aca="false">INDEX(Orders!$E$2:$E$8001,MATCH(B16248,Orders!$A$2:$A$8001,0))</f>
        <v>Delivered</v>
      </c>
      <c r="K16248" s="1" t="str">
        <f aca="false">LEFT(INDEX(Orders!$C$2:$C$8001,MATCH(B16248,Orders!$A$2:$A$8001,0)),7)</f>
        <v>2024-02</v>
      </c>
    </row>
    <row r="16249" customFormat="false" ht="15" hidden="false" customHeight="true" outlineLevel="0" collapsed="false">
      <c r="A16249" s="1" t="s">
        <v>26719</v>
      </c>
      <c r="B16249" s="1" t="s">
        <v>10387</v>
      </c>
      <c r="C16249" s="1" t="s">
        <v>1953</v>
      </c>
      <c r="D16249" s="1" t="n">
        <v>1</v>
      </c>
      <c r="E16249" s="16" t="n">
        <v>4914.12</v>
      </c>
      <c r="F16249" s="17" t="n">
        <v>0.05</v>
      </c>
      <c r="G16249" s="16" t="n">
        <v>4668.41</v>
      </c>
      <c r="I16249" s="1" t="str">
        <f aca="false">INDEX(Products!$C$2:$C$51,MATCH(C16249,Products!$A$2:$A$51,0))</f>
        <v>Fashion</v>
      </c>
      <c r="J16249" s="1" t="str">
        <f aca="false">INDEX(Orders!$E$2:$E$8001,MATCH(B16249,Orders!$A$2:$A$8001,0))</f>
        <v>Delivered</v>
      </c>
      <c r="K16249" s="1" t="str">
        <f aca="false">LEFT(INDEX(Orders!$C$2:$C$8001,MATCH(B16249,Orders!$A$2:$A$8001,0)),7)</f>
        <v>2024-09</v>
      </c>
    </row>
    <row r="16250" customFormat="false" ht="15" hidden="false" customHeight="true" outlineLevel="0" collapsed="false">
      <c r="A16250" s="1" t="s">
        <v>26720</v>
      </c>
      <c r="B16250" s="1" t="s">
        <v>10387</v>
      </c>
      <c r="C16250" s="1" t="s">
        <v>2006</v>
      </c>
      <c r="D16250" s="1" t="n">
        <v>1</v>
      </c>
      <c r="E16250" s="16" t="n">
        <v>482.17</v>
      </c>
      <c r="F16250" s="17" t="n">
        <v>0</v>
      </c>
      <c r="G16250" s="16" t="n">
        <v>482.17</v>
      </c>
      <c r="I16250" s="1" t="str">
        <f aca="false">INDEX(Products!$C$2:$C$51,MATCH(C16250,Products!$A$2:$A$51,0))</f>
        <v>Books &amp; Stationery</v>
      </c>
      <c r="J16250" s="1" t="str">
        <f aca="false">INDEX(Orders!$E$2:$E$8001,MATCH(B16250,Orders!$A$2:$A$8001,0))</f>
        <v>Delivered</v>
      </c>
      <c r="K16250" s="1" t="str">
        <f aca="false">LEFT(INDEX(Orders!$C$2:$C$8001,MATCH(B16250,Orders!$A$2:$A$8001,0)),7)</f>
        <v>2024-09</v>
      </c>
    </row>
    <row r="16251" customFormat="false" ht="15" hidden="false" customHeight="true" outlineLevel="0" collapsed="false">
      <c r="A16251" s="1" t="s">
        <v>26721</v>
      </c>
      <c r="B16251" s="1" t="s">
        <v>10388</v>
      </c>
      <c r="C16251" s="1" t="s">
        <v>2007</v>
      </c>
      <c r="D16251" s="1" t="n">
        <v>1</v>
      </c>
      <c r="E16251" s="16" t="n">
        <v>750.27</v>
      </c>
      <c r="F16251" s="17" t="n">
        <v>0.1</v>
      </c>
      <c r="G16251" s="16" t="n">
        <v>675.24</v>
      </c>
      <c r="I16251" s="1" t="str">
        <f aca="false">INDEX(Products!$C$2:$C$51,MATCH(C16251,Products!$A$2:$A$51,0))</f>
        <v>Books &amp; Stationery</v>
      </c>
      <c r="J16251" s="1" t="str">
        <f aca="false">INDEX(Orders!$E$2:$E$8001,MATCH(B16251,Orders!$A$2:$A$8001,0))</f>
        <v>Delivered</v>
      </c>
      <c r="K16251" s="1" t="str">
        <f aca="false">LEFT(INDEX(Orders!$C$2:$C$8001,MATCH(B16251,Orders!$A$2:$A$8001,0)),7)</f>
        <v>2024-05</v>
      </c>
    </row>
    <row r="16252" customFormat="false" ht="15" hidden="false" customHeight="true" outlineLevel="0" collapsed="false">
      <c r="A16252" s="1" t="s">
        <v>26722</v>
      </c>
      <c r="B16252" s="1" t="s">
        <v>10388</v>
      </c>
      <c r="C16252" s="1" t="s">
        <v>1997</v>
      </c>
      <c r="D16252" s="1" t="n">
        <v>1</v>
      </c>
      <c r="E16252" s="16" t="n">
        <v>311.15</v>
      </c>
      <c r="F16252" s="17" t="n">
        <v>0.05</v>
      </c>
      <c r="G16252" s="16" t="n">
        <v>295.59</v>
      </c>
      <c r="I16252" s="1" t="str">
        <f aca="false">INDEX(Products!$C$2:$C$51,MATCH(C16252,Products!$A$2:$A$51,0))</f>
        <v>Sports &amp; Fitness</v>
      </c>
      <c r="J16252" s="1" t="str">
        <f aca="false">INDEX(Orders!$E$2:$E$8001,MATCH(B16252,Orders!$A$2:$A$8001,0))</f>
        <v>Delivered</v>
      </c>
      <c r="K16252" s="1" t="str">
        <f aca="false">LEFT(INDEX(Orders!$C$2:$C$8001,MATCH(B16252,Orders!$A$2:$A$8001,0)),7)</f>
        <v>2024-05</v>
      </c>
    </row>
    <row r="16253" customFormat="false" ht="15" hidden="false" customHeight="true" outlineLevel="0" collapsed="false">
      <c r="A16253" s="1" t="s">
        <v>26723</v>
      </c>
      <c r="B16253" s="1" t="s">
        <v>10388</v>
      </c>
      <c r="C16253" s="1" t="s">
        <v>1930</v>
      </c>
      <c r="D16253" s="1" t="n">
        <v>2</v>
      </c>
      <c r="E16253" s="16" t="n">
        <v>2398.35</v>
      </c>
      <c r="F16253" s="17" t="n">
        <v>0.15</v>
      </c>
      <c r="G16253" s="16" t="n">
        <v>4077.2</v>
      </c>
      <c r="I16253" s="1" t="str">
        <f aca="false">INDEX(Products!$C$2:$C$51,MATCH(C16253,Products!$A$2:$A$51,0))</f>
        <v>Electronics</v>
      </c>
      <c r="J16253" s="1" t="str">
        <f aca="false">INDEX(Orders!$E$2:$E$8001,MATCH(B16253,Orders!$A$2:$A$8001,0))</f>
        <v>Delivered</v>
      </c>
      <c r="K16253" s="1" t="str">
        <f aca="false">LEFT(INDEX(Orders!$C$2:$C$8001,MATCH(B16253,Orders!$A$2:$A$8001,0)),7)</f>
        <v>2024-05</v>
      </c>
    </row>
    <row r="16254" customFormat="false" ht="15" hidden="false" customHeight="true" outlineLevel="0" collapsed="false">
      <c r="A16254" s="1" t="s">
        <v>26724</v>
      </c>
      <c r="B16254" s="1" t="s">
        <v>10389</v>
      </c>
      <c r="C16254" s="1" t="s">
        <v>2006</v>
      </c>
      <c r="D16254" s="1" t="n">
        <v>1</v>
      </c>
      <c r="E16254" s="16" t="n">
        <v>482.17</v>
      </c>
      <c r="F16254" s="17" t="n">
        <v>0</v>
      </c>
      <c r="G16254" s="16" t="n">
        <v>482.17</v>
      </c>
      <c r="I16254" s="1" t="str">
        <f aca="false">INDEX(Products!$C$2:$C$51,MATCH(C16254,Products!$A$2:$A$51,0))</f>
        <v>Books &amp; Stationery</v>
      </c>
      <c r="J16254" s="1" t="str">
        <f aca="false">INDEX(Orders!$E$2:$E$8001,MATCH(B16254,Orders!$A$2:$A$8001,0))</f>
        <v>Delivered</v>
      </c>
      <c r="K16254" s="1" t="str">
        <f aca="false">LEFT(INDEX(Orders!$C$2:$C$8001,MATCH(B16254,Orders!$A$2:$A$8001,0)),7)</f>
        <v>2024-06</v>
      </c>
    </row>
    <row r="16255" customFormat="false" ht="15" hidden="false" customHeight="true" outlineLevel="0" collapsed="false">
      <c r="A16255" s="1" t="s">
        <v>26725</v>
      </c>
      <c r="B16255" s="1" t="s">
        <v>10389</v>
      </c>
      <c r="C16255" s="1" t="s">
        <v>1979</v>
      </c>
      <c r="D16255" s="1" t="n">
        <v>1</v>
      </c>
      <c r="E16255" s="16" t="n">
        <v>623</v>
      </c>
      <c r="F16255" s="17" t="n">
        <v>0.1</v>
      </c>
      <c r="G16255" s="16" t="n">
        <v>560.7</v>
      </c>
      <c r="I16255" s="1" t="str">
        <f aca="false">INDEX(Products!$C$2:$C$51,MATCH(C16255,Products!$A$2:$A$51,0))</f>
        <v>Beauty &amp; Personal Care</v>
      </c>
      <c r="J16255" s="1" t="str">
        <f aca="false">INDEX(Orders!$E$2:$E$8001,MATCH(B16255,Orders!$A$2:$A$8001,0))</f>
        <v>Delivered</v>
      </c>
      <c r="K16255" s="1" t="str">
        <f aca="false">LEFT(INDEX(Orders!$C$2:$C$8001,MATCH(B16255,Orders!$A$2:$A$8001,0)),7)</f>
        <v>2024-06</v>
      </c>
    </row>
    <row r="16256" customFormat="false" ht="15" hidden="false" customHeight="true" outlineLevel="0" collapsed="false">
      <c r="A16256" s="1" t="s">
        <v>26726</v>
      </c>
      <c r="B16256" s="1" t="s">
        <v>10390</v>
      </c>
      <c r="C16256" s="1" t="s">
        <v>1924</v>
      </c>
      <c r="D16256" s="1" t="n">
        <v>1</v>
      </c>
      <c r="E16256" s="16" t="n">
        <v>1971</v>
      </c>
      <c r="F16256" s="17" t="n">
        <v>0.2</v>
      </c>
      <c r="G16256" s="16" t="n">
        <v>1576.8</v>
      </c>
      <c r="I16256" s="1" t="str">
        <f aca="false">INDEX(Products!$C$2:$C$51,MATCH(C16256,Products!$A$2:$A$51,0))</f>
        <v>Electronics</v>
      </c>
      <c r="J16256" s="1" t="str">
        <f aca="false">INDEX(Orders!$E$2:$E$8001,MATCH(B16256,Orders!$A$2:$A$8001,0))</f>
        <v>Delivered</v>
      </c>
      <c r="K16256" s="1" t="str">
        <f aca="false">LEFT(INDEX(Orders!$C$2:$C$8001,MATCH(B16256,Orders!$A$2:$A$8001,0)),7)</f>
        <v>2025-07</v>
      </c>
    </row>
    <row r="16257" customFormat="false" ht="15" hidden="false" customHeight="true" outlineLevel="0" collapsed="false">
      <c r="A16257" s="1" t="s">
        <v>26727</v>
      </c>
      <c r="B16257" s="1" t="s">
        <v>10390</v>
      </c>
      <c r="C16257" s="1" t="s">
        <v>1990</v>
      </c>
      <c r="D16257" s="1" t="n">
        <v>2</v>
      </c>
      <c r="E16257" s="16" t="n">
        <v>5311.32</v>
      </c>
      <c r="F16257" s="17" t="n">
        <v>0.1</v>
      </c>
      <c r="G16257" s="16" t="n">
        <v>9560.38</v>
      </c>
      <c r="I16257" s="1" t="str">
        <f aca="false">INDEX(Products!$C$2:$C$51,MATCH(C16257,Products!$A$2:$A$51,0))</f>
        <v>Sports &amp; Fitness</v>
      </c>
      <c r="J16257" s="1" t="str">
        <f aca="false">INDEX(Orders!$E$2:$E$8001,MATCH(B16257,Orders!$A$2:$A$8001,0))</f>
        <v>Delivered</v>
      </c>
      <c r="K16257" s="1" t="str">
        <f aca="false">LEFT(INDEX(Orders!$C$2:$C$8001,MATCH(B16257,Orders!$A$2:$A$8001,0)),7)</f>
        <v>2025-07</v>
      </c>
    </row>
    <row r="16258" customFormat="false" ht="15" hidden="false" customHeight="true" outlineLevel="0" collapsed="false">
      <c r="A16258" s="1" t="s">
        <v>26728</v>
      </c>
      <c r="B16258" s="1" t="s">
        <v>10390</v>
      </c>
      <c r="C16258" s="1" t="s">
        <v>2007</v>
      </c>
      <c r="D16258" s="1" t="n">
        <v>1</v>
      </c>
      <c r="E16258" s="16" t="n">
        <v>750.27</v>
      </c>
      <c r="F16258" s="17" t="n">
        <v>0</v>
      </c>
      <c r="G16258" s="16" t="n">
        <v>750.27</v>
      </c>
      <c r="I16258" s="1" t="str">
        <f aca="false">INDEX(Products!$C$2:$C$51,MATCH(C16258,Products!$A$2:$A$51,0))</f>
        <v>Books &amp; Stationery</v>
      </c>
      <c r="J16258" s="1" t="str">
        <f aca="false">INDEX(Orders!$E$2:$E$8001,MATCH(B16258,Orders!$A$2:$A$8001,0))</f>
        <v>Delivered</v>
      </c>
      <c r="K16258" s="1" t="str">
        <f aca="false">LEFT(INDEX(Orders!$C$2:$C$8001,MATCH(B16258,Orders!$A$2:$A$8001,0)),7)</f>
        <v>2025-07</v>
      </c>
    </row>
    <row r="16259" customFormat="false" ht="15" hidden="false" customHeight="true" outlineLevel="0" collapsed="false">
      <c r="A16259" s="1" t="s">
        <v>26729</v>
      </c>
      <c r="B16259" s="1" t="s">
        <v>10390</v>
      </c>
      <c r="C16259" s="1" t="s">
        <v>1984</v>
      </c>
      <c r="D16259" s="1" t="n">
        <v>1</v>
      </c>
      <c r="E16259" s="16" t="n">
        <v>1134.82</v>
      </c>
      <c r="F16259" s="17" t="n">
        <v>0.05</v>
      </c>
      <c r="G16259" s="16" t="n">
        <v>1078.08</v>
      </c>
      <c r="I16259" s="1" t="str">
        <f aca="false">INDEX(Products!$C$2:$C$51,MATCH(C16259,Products!$A$2:$A$51,0))</f>
        <v>Beauty &amp; Personal Care</v>
      </c>
      <c r="J16259" s="1" t="str">
        <f aca="false">INDEX(Orders!$E$2:$E$8001,MATCH(B16259,Orders!$A$2:$A$8001,0))</f>
        <v>Delivered</v>
      </c>
      <c r="K16259" s="1" t="str">
        <f aca="false">LEFT(INDEX(Orders!$C$2:$C$8001,MATCH(B16259,Orders!$A$2:$A$8001,0)),7)</f>
        <v>2025-07</v>
      </c>
    </row>
    <row r="16260" customFormat="false" ht="15" hidden="false" customHeight="true" outlineLevel="0" collapsed="false">
      <c r="A16260" s="1" t="s">
        <v>26730</v>
      </c>
      <c r="B16260" s="1" t="s">
        <v>10391</v>
      </c>
      <c r="C16260" s="1" t="s">
        <v>1973</v>
      </c>
      <c r="D16260" s="1" t="n">
        <v>1</v>
      </c>
      <c r="E16260" s="16" t="n">
        <v>1158.24</v>
      </c>
      <c r="F16260" s="17" t="n">
        <v>0.15</v>
      </c>
      <c r="G16260" s="16" t="n">
        <v>984.5</v>
      </c>
      <c r="I16260" s="1" t="str">
        <f aca="false">INDEX(Products!$C$2:$C$51,MATCH(C16260,Products!$A$2:$A$51,0))</f>
        <v>Home &amp; Kitchen</v>
      </c>
      <c r="J16260" s="1" t="str">
        <f aca="false">INDEX(Orders!$E$2:$E$8001,MATCH(B16260,Orders!$A$2:$A$8001,0))</f>
        <v>Delivered</v>
      </c>
      <c r="K16260" s="1" t="str">
        <f aca="false">LEFT(INDEX(Orders!$C$2:$C$8001,MATCH(B16260,Orders!$A$2:$A$8001,0)),7)</f>
        <v>2024-11</v>
      </c>
    </row>
    <row r="16261" customFormat="false" ht="15" hidden="false" customHeight="true" outlineLevel="0" collapsed="false">
      <c r="A16261" s="1" t="s">
        <v>26731</v>
      </c>
      <c r="B16261" s="1" t="s">
        <v>10392</v>
      </c>
      <c r="C16261" s="1" t="s">
        <v>1963</v>
      </c>
      <c r="D16261" s="1" t="n">
        <v>1</v>
      </c>
      <c r="E16261" s="16" t="n">
        <v>1494.98</v>
      </c>
      <c r="F16261" s="17" t="n">
        <v>0.2</v>
      </c>
      <c r="G16261" s="16" t="n">
        <v>1195.98</v>
      </c>
      <c r="I16261" s="1" t="str">
        <f aca="false">INDEX(Products!$C$2:$C$51,MATCH(C16261,Products!$A$2:$A$51,0))</f>
        <v>Home &amp; Kitchen</v>
      </c>
      <c r="J16261" s="1" t="str">
        <f aca="false">INDEX(Orders!$E$2:$E$8001,MATCH(B16261,Orders!$A$2:$A$8001,0))</f>
        <v>Delivered</v>
      </c>
      <c r="K16261" s="1" t="str">
        <f aca="false">LEFT(INDEX(Orders!$C$2:$C$8001,MATCH(B16261,Orders!$A$2:$A$8001,0)),7)</f>
        <v>2025-11</v>
      </c>
    </row>
    <row r="16262" customFormat="false" ht="15" hidden="false" customHeight="true" outlineLevel="0" collapsed="false">
      <c r="A16262" s="1" t="s">
        <v>26732</v>
      </c>
      <c r="B16262" s="1" t="s">
        <v>10392</v>
      </c>
      <c r="C16262" s="1" t="s">
        <v>1949</v>
      </c>
      <c r="D16262" s="1" t="n">
        <v>1</v>
      </c>
      <c r="E16262" s="16" t="n">
        <v>4185.64</v>
      </c>
      <c r="F16262" s="17" t="n">
        <v>0.1</v>
      </c>
      <c r="G16262" s="16" t="n">
        <v>3767.08</v>
      </c>
      <c r="I16262" s="1" t="str">
        <f aca="false">INDEX(Products!$C$2:$C$51,MATCH(C16262,Products!$A$2:$A$51,0))</f>
        <v>Fashion</v>
      </c>
      <c r="J16262" s="1" t="str">
        <f aca="false">INDEX(Orders!$E$2:$E$8001,MATCH(B16262,Orders!$A$2:$A$8001,0))</f>
        <v>Delivered</v>
      </c>
      <c r="K16262" s="1" t="str">
        <f aca="false">LEFT(INDEX(Orders!$C$2:$C$8001,MATCH(B16262,Orders!$A$2:$A$8001,0)),7)</f>
        <v>2025-11</v>
      </c>
    </row>
    <row r="16263" customFormat="false" ht="15" hidden="false" customHeight="true" outlineLevel="0" collapsed="false">
      <c r="A16263" s="1" t="s">
        <v>26733</v>
      </c>
      <c r="B16263" s="1" t="s">
        <v>10392</v>
      </c>
      <c r="C16263" s="1" t="s">
        <v>1988</v>
      </c>
      <c r="D16263" s="1" t="n">
        <v>1</v>
      </c>
      <c r="E16263" s="16" t="n">
        <v>681.07</v>
      </c>
      <c r="F16263" s="17" t="n">
        <v>0.2</v>
      </c>
      <c r="G16263" s="16" t="n">
        <v>544.86</v>
      </c>
      <c r="I16263" s="1" t="str">
        <f aca="false">INDEX(Products!$C$2:$C$51,MATCH(C16263,Products!$A$2:$A$51,0))</f>
        <v>Sports &amp; Fitness</v>
      </c>
      <c r="J16263" s="1" t="str">
        <f aca="false">INDEX(Orders!$E$2:$E$8001,MATCH(B16263,Orders!$A$2:$A$8001,0))</f>
        <v>Delivered</v>
      </c>
      <c r="K16263" s="1" t="str">
        <f aca="false">LEFT(INDEX(Orders!$C$2:$C$8001,MATCH(B16263,Orders!$A$2:$A$8001,0)),7)</f>
        <v>2025-11</v>
      </c>
    </row>
    <row r="16264" customFormat="false" ht="15" hidden="false" customHeight="true" outlineLevel="0" collapsed="false">
      <c r="A16264" s="1" t="s">
        <v>26734</v>
      </c>
      <c r="B16264" s="1" t="s">
        <v>10393</v>
      </c>
      <c r="C16264" s="1" t="s">
        <v>2006</v>
      </c>
      <c r="D16264" s="1" t="n">
        <v>1</v>
      </c>
      <c r="E16264" s="16" t="n">
        <v>482.17</v>
      </c>
      <c r="F16264" s="17" t="n">
        <v>0</v>
      </c>
      <c r="G16264" s="16" t="n">
        <v>482.17</v>
      </c>
      <c r="I16264" s="1" t="str">
        <f aca="false">INDEX(Products!$C$2:$C$51,MATCH(C16264,Products!$A$2:$A$51,0))</f>
        <v>Books &amp; Stationery</v>
      </c>
      <c r="J16264" s="1" t="str">
        <f aca="false">INDEX(Orders!$E$2:$E$8001,MATCH(B16264,Orders!$A$2:$A$8001,0))</f>
        <v>Returned</v>
      </c>
      <c r="K16264" s="1" t="str">
        <f aca="false">LEFT(INDEX(Orders!$C$2:$C$8001,MATCH(B16264,Orders!$A$2:$A$8001,0)),7)</f>
        <v>2025-04</v>
      </c>
    </row>
    <row r="16265" customFormat="false" ht="15" hidden="false" customHeight="true" outlineLevel="0" collapsed="false">
      <c r="A16265" s="1" t="s">
        <v>26735</v>
      </c>
      <c r="B16265" s="1" t="s">
        <v>10394</v>
      </c>
      <c r="C16265" s="1" t="s">
        <v>2007</v>
      </c>
      <c r="D16265" s="1" t="n">
        <v>1</v>
      </c>
      <c r="E16265" s="16" t="n">
        <v>750.27</v>
      </c>
      <c r="F16265" s="17" t="n">
        <v>0.2</v>
      </c>
      <c r="G16265" s="16" t="n">
        <v>600.22</v>
      </c>
      <c r="I16265" s="1" t="str">
        <f aca="false">INDEX(Products!$C$2:$C$51,MATCH(C16265,Products!$A$2:$A$51,0))</f>
        <v>Books &amp; Stationery</v>
      </c>
      <c r="J16265" s="1" t="str">
        <f aca="false">INDEX(Orders!$E$2:$E$8001,MATCH(B16265,Orders!$A$2:$A$8001,0))</f>
        <v>Delivered</v>
      </c>
      <c r="K16265" s="1" t="str">
        <f aca="false">LEFT(INDEX(Orders!$C$2:$C$8001,MATCH(B16265,Orders!$A$2:$A$8001,0)),7)</f>
        <v>2025-08</v>
      </c>
    </row>
    <row r="16266" customFormat="false" ht="15" hidden="false" customHeight="true" outlineLevel="0" collapsed="false">
      <c r="A16266" s="1" t="s">
        <v>26736</v>
      </c>
      <c r="B16266" s="1" t="s">
        <v>10394</v>
      </c>
      <c r="C16266" s="1" t="s">
        <v>1940</v>
      </c>
      <c r="D16266" s="1" t="n">
        <v>1</v>
      </c>
      <c r="E16266" s="16" t="n">
        <v>2374.52</v>
      </c>
      <c r="F16266" s="17" t="n">
        <v>0</v>
      </c>
      <c r="G16266" s="16" t="n">
        <v>2374.52</v>
      </c>
      <c r="I16266" s="1" t="str">
        <f aca="false">INDEX(Products!$C$2:$C$51,MATCH(C16266,Products!$A$2:$A$51,0))</f>
        <v>Fashion</v>
      </c>
      <c r="J16266" s="1" t="str">
        <f aca="false">INDEX(Orders!$E$2:$E$8001,MATCH(B16266,Orders!$A$2:$A$8001,0))</f>
        <v>Delivered</v>
      </c>
      <c r="K16266" s="1" t="str">
        <f aca="false">LEFT(INDEX(Orders!$C$2:$C$8001,MATCH(B16266,Orders!$A$2:$A$8001,0)),7)</f>
        <v>2025-08</v>
      </c>
    </row>
    <row r="16267" customFormat="false" ht="15" hidden="false" customHeight="true" outlineLevel="0" collapsed="false">
      <c r="A16267" s="1" t="s">
        <v>26737</v>
      </c>
      <c r="B16267" s="1" t="s">
        <v>10395</v>
      </c>
      <c r="C16267" s="1" t="s">
        <v>1995</v>
      </c>
      <c r="D16267" s="1" t="n">
        <v>1</v>
      </c>
      <c r="E16267" s="16" t="n">
        <v>2914.27</v>
      </c>
      <c r="F16267" s="17" t="n">
        <v>0.15</v>
      </c>
      <c r="G16267" s="16" t="n">
        <v>2477.13</v>
      </c>
      <c r="I16267" s="1" t="str">
        <f aca="false">INDEX(Products!$C$2:$C$51,MATCH(C16267,Products!$A$2:$A$51,0))</f>
        <v>Sports &amp; Fitness</v>
      </c>
      <c r="J16267" s="1" t="str">
        <f aca="false">INDEX(Orders!$E$2:$E$8001,MATCH(B16267,Orders!$A$2:$A$8001,0))</f>
        <v>Cancelled</v>
      </c>
      <c r="K16267" s="1" t="str">
        <f aca="false">LEFT(INDEX(Orders!$C$2:$C$8001,MATCH(B16267,Orders!$A$2:$A$8001,0)),7)</f>
        <v>2024-11</v>
      </c>
    </row>
    <row r="16268" customFormat="false" ht="15" hidden="false" customHeight="true" outlineLevel="0" collapsed="false">
      <c r="A16268" s="1" t="s">
        <v>26738</v>
      </c>
      <c r="B16268" s="1" t="s">
        <v>10396</v>
      </c>
      <c r="C16268" s="1" t="s">
        <v>1979</v>
      </c>
      <c r="D16268" s="1" t="n">
        <v>1</v>
      </c>
      <c r="E16268" s="16" t="n">
        <v>623</v>
      </c>
      <c r="F16268" s="17" t="n">
        <v>0.2</v>
      </c>
      <c r="G16268" s="16" t="n">
        <v>498.4</v>
      </c>
      <c r="I16268" s="1" t="str">
        <f aca="false">INDEX(Products!$C$2:$C$51,MATCH(C16268,Products!$A$2:$A$51,0))</f>
        <v>Beauty &amp; Personal Care</v>
      </c>
      <c r="J16268" s="1" t="str">
        <f aca="false">INDEX(Orders!$E$2:$E$8001,MATCH(B16268,Orders!$A$2:$A$8001,0))</f>
        <v>Returned</v>
      </c>
      <c r="K16268" s="1" t="str">
        <f aca="false">LEFT(INDEX(Orders!$C$2:$C$8001,MATCH(B16268,Orders!$A$2:$A$8001,0)),7)</f>
        <v>2024-05</v>
      </c>
    </row>
    <row r="16269" customFormat="false" ht="15" hidden="false" customHeight="true" outlineLevel="0" collapsed="false">
      <c r="A16269" s="1" t="s">
        <v>26739</v>
      </c>
      <c r="B16269" s="1" t="s">
        <v>10397</v>
      </c>
      <c r="C16269" s="1" t="s">
        <v>1930</v>
      </c>
      <c r="D16269" s="1" t="n">
        <v>2</v>
      </c>
      <c r="E16269" s="16" t="n">
        <v>2398.35</v>
      </c>
      <c r="F16269" s="17" t="n">
        <v>0.05</v>
      </c>
      <c r="G16269" s="16" t="n">
        <v>4556.86</v>
      </c>
      <c r="I16269" s="1" t="str">
        <f aca="false">INDEX(Products!$C$2:$C$51,MATCH(C16269,Products!$A$2:$A$51,0))</f>
        <v>Electronics</v>
      </c>
      <c r="J16269" s="1" t="str">
        <f aca="false">INDEX(Orders!$E$2:$E$8001,MATCH(B16269,Orders!$A$2:$A$8001,0))</f>
        <v>Delivered</v>
      </c>
      <c r="K16269" s="1" t="str">
        <f aca="false">LEFT(INDEX(Orders!$C$2:$C$8001,MATCH(B16269,Orders!$A$2:$A$8001,0)),7)</f>
        <v>2025-11</v>
      </c>
    </row>
    <row r="16270" customFormat="false" ht="15" hidden="false" customHeight="true" outlineLevel="0" collapsed="false">
      <c r="A16270" s="1" t="s">
        <v>26740</v>
      </c>
      <c r="B16270" s="1" t="s">
        <v>10398</v>
      </c>
      <c r="C16270" s="1" t="s">
        <v>1986</v>
      </c>
      <c r="D16270" s="1" t="n">
        <v>1</v>
      </c>
      <c r="E16270" s="16" t="n">
        <v>2871.85</v>
      </c>
      <c r="F16270" s="17" t="n">
        <v>0.05</v>
      </c>
      <c r="G16270" s="16" t="n">
        <v>2728.26</v>
      </c>
      <c r="I16270" s="1" t="str">
        <f aca="false">INDEX(Products!$C$2:$C$51,MATCH(C16270,Products!$A$2:$A$51,0))</f>
        <v>Beauty &amp; Personal Care</v>
      </c>
      <c r="J16270" s="1" t="str">
        <f aca="false">INDEX(Orders!$E$2:$E$8001,MATCH(B16270,Orders!$A$2:$A$8001,0))</f>
        <v>Cancelled</v>
      </c>
      <c r="K16270" s="1" t="str">
        <f aca="false">LEFT(INDEX(Orders!$C$2:$C$8001,MATCH(B16270,Orders!$A$2:$A$8001,0)),7)</f>
        <v>2024-08</v>
      </c>
    </row>
    <row r="16271" customFormat="false" ht="15" hidden="false" customHeight="true" outlineLevel="0" collapsed="false">
      <c r="A16271" s="1" t="s">
        <v>26741</v>
      </c>
      <c r="B16271" s="1" t="s">
        <v>10398</v>
      </c>
      <c r="C16271" s="1" t="s">
        <v>2006</v>
      </c>
      <c r="D16271" s="1" t="n">
        <v>2</v>
      </c>
      <c r="E16271" s="16" t="n">
        <v>482.17</v>
      </c>
      <c r="F16271" s="17" t="n">
        <v>0.05</v>
      </c>
      <c r="G16271" s="16" t="n">
        <v>916.12</v>
      </c>
      <c r="I16271" s="1" t="str">
        <f aca="false">INDEX(Products!$C$2:$C$51,MATCH(C16271,Products!$A$2:$A$51,0))</f>
        <v>Books &amp; Stationery</v>
      </c>
      <c r="J16271" s="1" t="str">
        <f aca="false">INDEX(Orders!$E$2:$E$8001,MATCH(B16271,Orders!$A$2:$A$8001,0))</f>
        <v>Cancelled</v>
      </c>
      <c r="K16271" s="1" t="str">
        <f aca="false">LEFT(INDEX(Orders!$C$2:$C$8001,MATCH(B16271,Orders!$A$2:$A$8001,0)),7)</f>
        <v>2024-08</v>
      </c>
    </row>
    <row r="16272" customFormat="false" ht="15" hidden="false" customHeight="true" outlineLevel="0" collapsed="false">
      <c r="A16272" s="1" t="s">
        <v>26742</v>
      </c>
      <c r="B16272" s="1" t="s">
        <v>10398</v>
      </c>
      <c r="C16272" s="1" t="s">
        <v>1940</v>
      </c>
      <c r="D16272" s="1" t="n">
        <v>1</v>
      </c>
      <c r="E16272" s="16" t="n">
        <v>2374.52</v>
      </c>
      <c r="F16272" s="17" t="n">
        <v>0</v>
      </c>
      <c r="G16272" s="16" t="n">
        <v>2374.52</v>
      </c>
      <c r="I16272" s="1" t="str">
        <f aca="false">INDEX(Products!$C$2:$C$51,MATCH(C16272,Products!$A$2:$A$51,0))</f>
        <v>Fashion</v>
      </c>
      <c r="J16272" s="1" t="str">
        <f aca="false">INDEX(Orders!$E$2:$E$8001,MATCH(B16272,Orders!$A$2:$A$8001,0))</f>
        <v>Cancelled</v>
      </c>
      <c r="K16272" s="1" t="str">
        <f aca="false">LEFT(INDEX(Orders!$C$2:$C$8001,MATCH(B16272,Orders!$A$2:$A$8001,0)),7)</f>
        <v>2024-08</v>
      </c>
    </row>
    <row r="16273" customFormat="false" ht="15" hidden="false" customHeight="true" outlineLevel="0" collapsed="false">
      <c r="A16273" s="1" t="s">
        <v>26743</v>
      </c>
      <c r="B16273" s="1" t="s">
        <v>10398</v>
      </c>
      <c r="C16273" s="1" t="s">
        <v>1935</v>
      </c>
      <c r="D16273" s="1" t="n">
        <v>2</v>
      </c>
      <c r="E16273" s="16" t="n">
        <v>14558.72</v>
      </c>
      <c r="F16273" s="17" t="n">
        <v>0</v>
      </c>
      <c r="G16273" s="16" t="n">
        <v>29117.44</v>
      </c>
      <c r="I16273" s="1" t="str">
        <f aca="false">INDEX(Products!$C$2:$C$51,MATCH(C16273,Products!$A$2:$A$51,0))</f>
        <v>Electronics</v>
      </c>
      <c r="J16273" s="1" t="str">
        <f aca="false">INDEX(Orders!$E$2:$E$8001,MATCH(B16273,Orders!$A$2:$A$8001,0))</f>
        <v>Cancelled</v>
      </c>
      <c r="K16273" s="1" t="str">
        <f aca="false">LEFT(INDEX(Orders!$C$2:$C$8001,MATCH(B16273,Orders!$A$2:$A$8001,0)),7)</f>
        <v>2024-08</v>
      </c>
    </row>
    <row r="16274" customFormat="false" ht="15" hidden="false" customHeight="true" outlineLevel="0" collapsed="false">
      <c r="A16274" s="1" t="s">
        <v>26744</v>
      </c>
      <c r="B16274" s="1" t="s">
        <v>10399</v>
      </c>
      <c r="C16274" s="1" t="s">
        <v>1997</v>
      </c>
      <c r="D16274" s="1" t="n">
        <v>1</v>
      </c>
      <c r="E16274" s="16" t="n">
        <v>311.15</v>
      </c>
      <c r="F16274" s="17" t="n">
        <v>0</v>
      </c>
      <c r="G16274" s="16" t="n">
        <v>311.15</v>
      </c>
      <c r="I16274" s="1" t="str">
        <f aca="false">INDEX(Products!$C$2:$C$51,MATCH(C16274,Products!$A$2:$A$51,0))</f>
        <v>Sports &amp; Fitness</v>
      </c>
      <c r="J16274" s="1" t="str">
        <f aca="false">INDEX(Orders!$E$2:$E$8001,MATCH(B16274,Orders!$A$2:$A$8001,0))</f>
        <v>Delivered</v>
      </c>
      <c r="K16274" s="1" t="str">
        <f aca="false">LEFT(INDEX(Orders!$C$2:$C$8001,MATCH(B16274,Orders!$A$2:$A$8001,0)),7)</f>
        <v>2025-09</v>
      </c>
    </row>
    <row r="16275" customFormat="false" ht="15" hidden="false" customHeight="true" outlineLevel="0" collapsed="false">
      <c r="A16275" s="1" t="s">
        <v>26745</v>
      </c>
      <c r="B16275" s="1" t="s">
        <v>10400</v>
      </c>
      <c r="C16275" s="1" t="s">
        <v>2006</v>
      </c>
      <c r="D16275" s="1" t="n">
        <v>1</v>
      </c>
      <c r="E16275" s="16" t="n">
        <v>482.17</v>
      </c>
      <c r="F16275" s="17" t="n">
        <v>0.1</v>
      </c>
      <c r="G16275" s="16" t="n">
        <v>433.95</v>
      </c>
      <c r="I16275" s="1" t="str">
        <f aca="false">INDEX(Products!$C$2:$C$51,MATCH(C16275,Products!$A$2:$A$51,0))</f>
        <v>Books &amp; Stationery</v>
      </c>
      <c r="J16275" s="1" t="str">
        <f aca="false">INDEX(Orders!$E$2:$E$8001,MATCH(B16275,Orders!$A$2:$A$8001,0))</f>
        <v>Delivered</v>
      </c>
      <c r="K16275" s="1" t="str">
        <f aca="false">LEFT(INDEX(Orders!$C$2:$C$8001,MATCH(B16275,Orders!$A$2:$A$8001,0)),7)</f>
        <v>2024-07</v>
      </c>
    </row>
    <row r="16276" customFormat="false" ht="15" hidden="false" customHeight="true" outlineLevel="0" collapsed="false">
      <c r="A16276" s="1" t="s">
        <v>26746</v>
      </c>
      <c r="B16276" s="1" t="s">
        <v>10400</v>
      </c>
      <c r="C16276" s="1" t="s">
        <v>1951</v>
      </c>
      <c r="D16276" s="1" t="n">
        <v>1</v>
      </c>
      <c r="E16276" s="16" t="n">
        <v>957.5</v>
      </c>
      <c r="F16276" s="17" t="n">
        <v>0</v>
      </c>
      <c r="G16276" s="16" t="n">
        <v>957.5</v>
      </c>
      <c r="I16276" s="1" t="str">
        <f aca="false">INDEX(Products!$C$2:$C$51,MATCH(C16276,Products!$A$2:$A$51,0))</f>
        <v>Fashion</v>
      </c>
      <c r="J16276" s="1" t="str">
        <f aca="false">INDEX(Orders!$E$2:$E$8001,MATCH(B16276,Orders!$A$2:$A$8001,0))</f>
        <v>Delivered</v>
      </c>
      <c r="K16276" s="1" t="str">
        <f aca="false">LEFT(INDEX(Orders!$C$2:$C$8001,MATCH(B16276,Orders!$A$2:$A$8001,0)),7)</f>
        <v>2024-07</v>
      </c>
    </row>
    <row r="16277" customFormat="false" ht="15" hidden="false" customHeight="true" outlineLevel="0" collapsed="false">
      <c r="A16277" s="1" t="s">
        <v>26747</v>
      </c>
      <c r="B16277" s="1" t="s">
        <v>10400</v>
      </c>
      <c r="C16277" s="1" t="s">
        <v>2007</v>
      </c>
      <c r="D16277" s="1" t="n">
        <v>1</v>
      </c>
      <c r="E16277" s="16" t="n">
        <v>750.27</v>
      </c>
      <c r="F16277" s="17" t="n">
        <v>0</v>
      </c>
      <c r="G16277" s="16" t="n">
        <v>750.27</v>
      </c>
      <c r="I16277" s="1" t="str">
        <f aca="false">INDEX(Products!$C$2:$C$51,MATCH(C16277,Products!$A$2:$A$51,0))</f>
        <v>Books &amp; Stationery</v>
      </c>
      <c r="J16277" s="1" t="str">
        <f aca="false">INDEX(Orders!$E$2:$E$8001,MATCH(B16277,Orders!$A$2:$A$8001,0))</f>
        <v>Delivered</v>
      </c>
      <c r="K16277" s="1" t="str">
        <f aca="false">LEFT(INDEX(Orders!$C$2:$C$8001,MATCH(B16277,Orders!$A$2:$A$8001,0)),7)</f>
        <v>2024-07</v>
      </c>
    </row>
    <row r="16278" customFormat="false" ht="15" hidden="false" customHeight="true" outlineLevel="0" collapsed="false">
      <c r="A16278" s="1" t="s">
        <v>26748</v>
      </c>
      <c r="B16278" s="1" t="s">
        <v>10400</v>
      </c>
      <c r="C16278" s="1" t="s">
        <v>1940</v>
      </c>
      <c r="D16278" s="1" t="n">
        <v>1</v>
      </c>
      <c r="E16278" s="16" t="n">
        <v>2374.52</v>
      </c>
      <c r="F16278" s="17" t="n">
        <v>0</v>
      </c>
      <c r="G16278" s="16" t="n">
        <v>2374.52</v>
      </c>
      <c r="I16278" s="1" t="str">
        <f aca="false">INDEX(Products!$C$2:$C$51,MATCH(C16278,Products!$A$2:$A$51,0))</f>
        <v>Fashion</v>
      </c>
      <c r="J16278" s="1" t="str">
        <f aca="false">INDEX(Orders!$E$2:$E$8001,MATCH(B16278,Orders!$A$2:$A$8001,0))</f>
        <v>Delivered</v>
      </c>
      <c r="K16278" s="1" t="str">
        <f aca="false">LEFT(INDEX(Orders!$C$2:$C$8001,MATCH(B16278,Orders!$A$2:$A$8001,0)),7)</f>
        <v>2024-07</v>
      </c>
    </row>
    <row r="16279" customFormat="false" ht="15" hidden="false" customHeight="true" outlineLevel="0" collapsed="false">
      <c r="A16279" s="1" t="s">
        <v>26749</v>
      </c>
      <c r="B16279" s="1" t="s">
        <v>10401</v>
      </c>
      <c r="C16279" s="1" t="s">
        <v>2007</v>
      </c>
      <c r="D16279" s="1" t="n">
        <v>1</v>
      </c>
      <c r="E16279" s="16" t="n">
        <v>750.27</v>
      </c>
      <c r="F16279" s="17" t="n">
        <v>0.1</v>
      </c>
      <c r="G16279" s="16" t="n">
        <v>675.24</v>
      </c>
      <c r="I16279" s="1" t="str">
        <f aca="false">INDEX(Products!$C$2:$C$51,MATCH(C16279,Products!$A$2:$A$51,0))</f>
        <v>Books &amp; Stationery</v>
      </c>
      <c r="J16279" s="1" t="str">
        <f aca="false">INDEX(Orders!$E$2:$E$8001,MATCH(B16279,Orders!$A$2:$A$8001,0))</f>
        <v>Delivered</v>
      </c>
      <c r="K16279" s="1" t="str">
        <f aca="false">LEFT(INDEX(Orders!$C$2:$C$8001,MATCH(B16279,Orders!$A$2:$A$8001,0)),7)</f>
        <v>2024-12</v>
      </c>
    </row>
    <row r="16280" customFormat="false" ht="15" hidden="false" customHeight="true" outlineLevel="0" collapsed="false">
      <c r="A16280" s="1" t="s">
        <v>26750</v>
      </c>
      <c r="B16280" s="1" t="s">
        <v>10401</v>
      </c>
      <c r="C16280" s="1" t="s">
        <v>1973</v>
      </c>
      <c r="D16280" s="1" t="n">
        <v>1</v>
      </c>
      <c r="E16280" s="16" t="n">
        <v>1158.24</v>
      </c>
      <c r="F16280" s="17" t="n">
        <v>0.05</v>
      </c>
      <c r="G16280" s="16" t="n">
        <v>1100.33</v>
      </c>
      <c r="I16280" s="1" t="str">
        <f aca="false">INDEX(Products!$C$2:$C$51,MATCH(C16280,Products!$A$2:$A$51,0))</f>
        <v>Home &amp; Kitchen</v>
      </c>
      <c r="J16280" s="1" t="str">
        <f aca="false">INDEX(Orders!$E$2:$E$8001,MATCH(B16280,Orders!$A$2:$A$8001,0))</f>
        <v>Delivered</v>
      </c>
      <c r="K16280" s="1" t="str">
        <f aca="false">LEFT(INDEX(Orders!$C$2:$C$8001,MATCH(B16280,Orders!$A$2:$A$8001,0)),7)</f>
        <v>2024-12</v>
      </c>
    </row>
    <row r="16281" customFormat="false" ht="15" hidden="false" customHeight="true" outlineLevel="0" collapsed="false">
      <c r="A16281" s="1" t="s">
        <v>26751</v>
      </c>
      <c r="B16281" s="1" t="s">
        <v>10402</v>
      </c>
      <c r="C16281" s="1" t="s">
        <v>1997</v>
      </c>
      <c r="D16281" s="1" t="n">
        <v>1</v>
      </c>
      <c r="E16281" s="16" t="n">
        <v>311.15</v>
      </c>
      <c r="F16281" s="17" t="n">
        <v>0.1</v>
      </c>
      <c r="G16281" s="16" t="n">
        <v>280.03</v>
      </c>
      <c r="I16281" s="1" t="str">
        <f aca="false">INDEX(Products!$C$2:$C$51,MATCH(C16281,Products!$A$2:$A$51,0))</f>
        <v>Sports &amp; Fitness</v>
      </c>
      <c r="J16281" s="1" t="str">
        <f aca="false">INDEX(Orders!$E$2:$E$8001,MATCH(B16281,Orders!$A$2:$A$8001,0))</f>
        <v>Delivered</v>
      </c>
      <c r="K16281" s="1" t="str">
        <f aca="false">LEFT(INDEX(Orders!$C$2:$C$8001,MATCH(B16281,Orders!$A$2:$A$8001,0)),7)</f>
        <v>2025-11</v>
      </c>
    </row>
    <row r="16282" customFormat="false" ht="15" hidden="false" customHeight="true" outlineLevel="0" collapsed="false">
      <c r="A16282" s="1" t="s">
        <v>26752</v>
      </c>
      <c r="B16282" s="1" t="s">
        <v>10403</v>
      </c>
      <c r="C16282" s="1" t="s">
        <v>1979</v>
      </c>
      <c r="D16282" s="1" t="n">
        <v>1</v>
      </c>
      <c r="E16282" s="16" t="n">
        <v>623</v>
      </c>
      <c r="F16282" s="17" t="n">
        <v>0.1</v>
      </c>
      <c r="G16282" s="16" t="n">
        <v>560.7</v>
      </c>
      <c r="I16282" s="1" t="str">
        <f aca="false">INDEX(Products!$C$2:$C$51,MATCH(C16282,Products!$A$2:$A$51,0))</f>
        <v>Beauty &amp; Personal Care</v>
      </c>
      <c r="J16282" s="1" t="str">
        <f aca="false">INDEX(Orders!$E$2:$E$8001,MATCH(B16282,Orders!$A$2:$A$8001,0))</f>
        <v>Delivered</v>
      </c>
      <c r="K16282" s="1" t="str">
        <f aca="false">LEFT(INDEX(Orders!$C$2:$C$8001,MATCH(B16282,Orders!$A$2:$A$8001,0)),7)</f>
        <v>2025-10</v>
      </c>
    </row>
    <row r="16283" customFormat="false" ht="15" hidden="false" customHeight="true" outlineLevel="0" collapsed="false">
      <c r="A16283" s="1" t="s">
        <v>26753</v>
      </c>
      <c r="B16283" s="1" t="s">
        <v>10403</v>
      </c>
      <c r="C16283" s="1" t="s">
        <v>1930</v>
      </c>
      <c r="D16283" s="1" t="n">
        <v>2</v>
      </c>
      <c r="E16283" s="16" t="n">
        <v>2398.35</v>
      </c>
      <c r="F16283" s="17" t="n">
        <v>0</v>
      </c>
      <c r="G16283" s="16" t="n">
        <v>4796.7</v>
      </c>
      <c r="I16283" s="1" t="str">
        <f aca="false">INDEX(Products!$C$2:$C$51,MATCH(C16283,Products!$A$2:$A$51,0))</f>
        <v>Electronics</v>
      </c>
      <c r="J16283" s="1" t="str">
        <f aca="false">INDEX(Orders!$E$2:$E$8001,MATCH(B16283,Orders!$A$2:$A$8001,0))</f>
        <v>Delivered</v>
      </c>
      <c r="K16283" s="1" t="str">
        <f aca="false">LEFT(INDEX(Orders!$C$2:$C$8001,MATCH(B16283,Orders!$A$2:$A$8001,0)),7)</f>
        <v>2025-10</v>
      </c>
    </row>
    <row r="16284" customFormat="false" ht="15" hidden="false" customHeight="true" outlineLevel="0" collapsed="false">
      <c r="A16284" s="1" t="s">
        <v>26754</v>
      </c>
      <c r="B16284" s="1" t="s">
        <v>10403</v>
      </c>
      <c r="C16284" s="1" t="s">
        <v>1959</v>
      </c>
      <c r="D16284" s="1" t="n">
        <v>1</v>
      </c>
      <c r="E16284" s="16" t="n">
        <v>2142.79</v>
      </c>
      <c r="F16284" s="17" t="n">
        <v>0</v>
      </c>
      <c r="G16284" s="16" t="n">
        <v>2142.79</v>
      </c>
      <c r="I16284" s="1" t="str">
        <f aca="false">INDEX(Products!$C$2:$C$51,MATCH(C16284,Products!$A$2:$A$51,0))</f>
        <v>Home &amp; Kitchen</v>
      </c>
      <c r="J16284" s="1" t="str">
        <f aca="false">INDEX(Orders!$E$2:$E$8001,MATCH(B16284,Orders!$A$2:$A$8001,0))</f>
        <v>Delivered</v>
      </c>
      <c r="K16284" s="1" t="str">
        <f aca="false">LEFT(INDEX(Orders!$C$2:$C$8001,MATCH(B16284,Orders!$A$2:$A$8001,0)),7)</f>
        <v>2025-10</v>
      </c>
    </row>
    <row r="16285" customFormat="false" ht="15" hidden="false" customHeight="true" outlineLevel="0" collapsed="false">
      <c r="A16285" s="1" t="s">
        <v>26755</v>
      </c>
      <c r="B16285" s="1" t="s">
        <v>10404</v>
      </c>
      <c r="C16285" s="1" t="s">
        <v>1930</v>
      </c>
      <c r="D16285" s="1" t="n">
        <v>1</v>
      </c>
      <c r="E16285" s="16" t="n">
        <v>2398.35</v>
      </c>
      <c r="F16285" s="17" t="n">
        <v>0.2</v>
      </c>
      <c r="G16285" s="16" t="n">
        <v>1918.68</v>
      </c>
      <c r="I16285" s="1" t="str">
        <f aca="false">INDEX(Products!$C$2:$C$51,MATCH(C16285,Products!$A$2:$A$51,0))</f>
        <v>Electronics</v>
      </c>
      <c r="J16285" s="1" t="str">
        <f aca="false">INDEX(Orders!$E$2:$E$8001,MATCH(B16285,Orders!$A$2:$A$8001,0))</f>
        <v>Delivered</v>
      </c>
      <c r="K16285" s="1" t="str">
        <f aca="false">LEFT(INDEX(Orders!$C$2:$C$8001,MATCH(B16285,Orders!$A$2:$A$8001,0)),7)</f>
        <v>2025-08</v>
      </c>
    </row>
    <row r="16286" customFormat="false" ht="15" hidden="false" customHeight="true" outlineLevel="0" collapsed="false">
      <c r="A16286" s="1" t="s">
        <v>26756</v>
      </c>
      <c r="B16286" s="1" t="s">
        <v>10404</v>
      </c>
      <c r="C16286" s="1" t="s">
        <v>1924</v>
      </c>
      <c r="D16286" s="1" t="n">
        <v>2</v>
      </c>
      <c r="E16286" s="16" t="n">
        <v>1971</v>
      </c>
      <c r="F16286" s="17" t="n">
        <v>0</v>
      </c>
      <c r="G16286" s="16" t="n">
        <v>3942</v>
      </c>
      <c r="I16286" s="1" t="str">
        <f aca="false">INDEX(Products!$C$2:$C$51,MATCH(C16286,Products!$A$2:$A$51,0))</f>
        <v>Electronics</v>
      </c>
      <c r="J16286" s="1" t="str">
        <f aca="false">INDEX(Orders!$E$2:$E$8001,MATCH(B16286,Orders!$A$2:$A$8001,0))</f>
        <v>Delivered</v>
      </c>
      <c r="K16286" s="1" t="str">
        <f aca="false">LEFT(INDEX(Orders!$C$2:$C$8001,MATCH(B16286,Orders!$A$2:$A$8001,0)),7)</f>
        <v>2025-08</v>
      </c>
    </row>
    <row r="16287" customFormat="false" ht="15" hidden="false" customHeight="true" outlineLevel="0" collapsed="false">
      <c r="A16287" s="1" t="s">
        <v>26757</v>
      </c>
      <c r="B16287" s="1" t="s">
        <v>10405</v>
      </c>
      <c r="C16287" s="1" t="s">
        <v>1975</v>
      </c>
      <c r="D16287" s="1" t="n">
        <v>2</v>
      </c>
      <c r="E16287" s="16" t="n">
        <v>862.99</v>
      </c>
      <c r="F16287" s="17" t="n">
        <v>0.2</v>
      </c>
      <c r="G16287" s="16" t="n">
        <v>1380.78</v>
      </c>
      <c r="I16287" s="1" t="str">
        <f aca="false">INDEX(Products!$C$2:$C$51,MATCH(C16287,Products!$A$2:$A$51,0))</f>
        <v>Beauty &amp; Personal Care</v>
      </c>
      <c r="J16287" s="1" t="str">
        <f aca="false">INDEX(Orders!$E$2:$E$8001,MATCH(B16287,Orders!$A$2:$A$8001,0))</f>
        <v>Delivered</v>
      </c>
      <c r="K16287" s="1" t="str">
        <f aca="false">LEFT(INDEX(Orders!$C$2:$C$8001,MATCH(B16287,Orders!$A$2:$A$8001,0)),7)</f>
        <v>2025-02</v>
      </c>
    </row>
    <row r="16288" customFormat="false" ht="15" hidden="false" customHeight="true" outlineLevel="0" collapsed="false">
      <c r="A16288" s="1" t="s">
        <v>26758</v>
      </c>
      <c r="B16288" s="1" t="s">
        <v>10405</v>
      </c>
      <c r="C16288" s="1" t="s">
        <v>1990</v>
      </c>
      <c r="D16288" s="1" t="n">
        <v>1</v>
      </c>
      <c r="E16288" s="16" t="n">
        <v>5311.32</v>
      </c>
      <c r="F16288" s="17" t="n">
        <v>0.1</v>
      </c>
      <c r="G16288" s="16" t="n">
        <v>4780.19</v>
      </c>
      <c r="I16288" s="1" t="str">
        <f aca="false">INDEX(Products!$C$2:$C$51,MATCH(C16288,Products!$A$2:$A$51,0))</f>
        <v>Sports &amp; Fitness</v>
      </c>
      <c r="J16288" s="1" t="str">
        <f aca="false">INDEX(Orders!$E$2:$E$8001,MATCH(B16288,Orders!$A$2:$A$8001,0))</f>
        <v>Delivered</v>
      </c>
      <c r="K16288" s="1" t="str">
        <f aca="false">LEFT(INDEX(Orders!$C$2:$C$8001,MATCH(B16288,Orders!$A$2:$A$8001,0)),7)</f>
        <v>2025-02</v>
      </c>
    </row>
    <row r="16289" customFormat="false" ht="15" hidden="false" customHeight="true" outlineLevel="0" collapsed="false">
      <c r="A16289" s="1" t="s">
        <v>26759</v>
      </c>
      <c r="B16289" s="1" t="s">
        <v>10405</v>
      </c>
      <c r="C16289" s="1" t="s">
        <v>2007</v>
      </c>
      <c r="D16289" s="1" t="n">
        <v>1</v>
      </c>
      <c r="E16289" s="16" t="n">
        <v>750.27</v>
      </c>
      <c r="F16289" s="17" t="n">
        <v>0.1</v>
      </c>
      <c r="G16289" s="16" t="n">
        <v>675.24</v>
      </c>
      <c r="I16289" s="1" t="str">
        <f aca="false">INDEX(Products!$C$2:$C$51,MATCH(C16289,Products!$A$2:$A$51,0))</f>
        <v>Books &amp; Stationery</v>
      </c>
      <c r="J16289" s="1" t="str">
        <f aca="false">INDEX(Orders!$E$2:$E$8001,MATCH(B16289,Orders!$A$2:$A$8001,0))</f>
        <v>Delivered</v>
      </c>
      <c r="K16289" s="1" t="str">
        <f aca="false">LEFT(INDEX(Orders!$C$2:$C$8001,MATCH(B16289,Orders!$A$2:$A$8001,0)),7)</f>
        <v>2025-02</v>
      </c>
    </row>
    <row r="16290" customFormat="false" ht="15" hidden="false" customHeight="true" outlineLevel="0" collapsed="false">
      <c r="A16290" s="1" t="s">
        <v>26760</v>
      </c>
      <c r="B16290" s="1" t="s">
        <v>10405</v>
      </c>
      <c r="C16290" s="1" t="s">
        <v>1976</v>
      </c>
      <c r="D16290" s="1" t="n">
        <v>2</v>
      </c>
      <c r="E16290" s="16" t="n">
        <v>1603.35</v>
      </c>
      <c r="F16290" s="17" t="n">
        <v>0.1</v>
      </c>
      <c r="G16290" s="16" t="n">
        <v>2886.03</v>
      </c>
      <c r="I16290" s="1" t="str">
        <f aca="false">INDEX(Products!$C$2:$C$51,MATCH(C16290,Products!$A$2:$A$51,0))</f>
        <v>Beauty &amp; Personal Care</v>
      </c>
      <c r="J16290" s="1" t="str">
        <f aca="false">INDEX(Orders!$E$2:$E$8001,MATCH(B16290,Orders!$A$2:$A$8001,0))</f>
        <v>Delivered</v>
      </c>
      <c r="K16290" s="1" t="str">
        <f aca="false">LEFT(INDEX(Orders!$C$2:$C$8001,MATCH(B16290,Orders!$A$2:$A$8001,0)),7)</f>
        <v>2025-02</v>
      </c>
    </row>
    <row r="16291" customFormat="false" ht="15" hidden="false" customHeight="true" outlineLevel="0" collapsed="false">
      <c r="A16291" s="1" t="s">
        <v>26761</v>
      </c>
      <c r="B16291" s="1" t="s">
        <v>10406</v>
      </c>
      <c r="C16291" s="1" t="s">
        <v>1969</v>
      </c>
      <c r="D16291" s="1" t="n">
        <v>2</v>
      </c>
      <c r="E16291" s="16" t="n">
        <v>9171.98</v>
      </c>
      <c r="F16291" s="17" t="n">
        <v>0.1</v>
      </c>
      <c r="G16291" s="16" t="n">
        <v>16509.56</v>
      </c>
      <c r="I16291" s="1" t="str">
        <f aca="false">INDEX(Products!$C$2:$C$51,MATCH(C16291,Products!$A$2:$A$51,0))</f>
        <v>Home &amp; Kitchen</v>
      </c>
      <c r="J16291" s="1" t="str">
        <f aca="false">INDEX(Orders!$E$2:$E$8001,MATCH(B16291,Orders!$A$2:$A$8001,0))</f>
        <v>Delivered</v>
      </c>
      <c r="K16291" s="1" t="str">
        <f aca="false">LEFT(INDEX(Orders!$C$2:$C$8001,MATCH(B16291,Orders!$A$2:$A$8001,0)),7)</f>
        <v>2025-12</v>
      </c>
    </row>
    <row r="16292" customFormat="false" ht="15" hidden="false" customHeight="true" outlineLevel="0" collapsed="false">
      <c r="A16292" s="1" t="s">
        <v>26762</v>
      </c>
      <c r="B16292" s="1" t="s">
        <v>10406</v>
      </c>
      <c r="C16292" s="1" t="s">
        <v>2007</v>
      </c>
      <c r="D16292" s="1" t="n">
        <v>1</v>
      </c>
      <c r="E16292" s="16" t="n">
        <v>750.27</v>
      </c>
      <c r="F16292" s="17" t="n">
        <v>0</v>
      </c>
      <c r="G16292" s="16" t="n">
        <v>750.27</v>
      </c>
      <c r="I16292" s="1" t="str">
        <f aca="false">INDEX(Products!$C$2:$C$51,MATCH(C16292,Products!$A$2:$A$51,0))</f>
        <v>Books &amp; Stationery</v>
      </c>
      <c r="J16292" s="1" t="str">
        <f aca="false">INDEX(Orders!$E$2:$E$8001,MATCH(B16292,Orders!$A$2:$A$8001,0))</f>
        <v>Delivered</v>
      </c>
      <c r="K16292" s="1" t="str">
        <f aca="false">LEFT(INDEX(Orders!$C$2:$C$8001,MATCH(B16292,Orders!$A$2:$A$8001,0)),7)</f>
        <v>2025-12</v>
      </c>
    </row>
    <row r="16293" customFormat="false" ht="15" hidden="false" customHeight="true" outlineLevel="0" collapsed="false">
      <c r="A16293" s="1" t="s">
        <v>26763</v>
      </c>
      <c r="B16293" s="1" t="s">
        <v>10407</v>
      </c>
      <c r="C16293" s="1" t="s">
        <v>1971</v>
      </c>
      <c r="D16293" s="1" t="n">
        <v>1</v>
      </c>
      <c r="E16293" s="16" t="n">
        <v>2073.63</v>
      </c>
      <c r="F16293" s="17" t="n">
        <v>0</v>
      </c>
      <c r="G16293" s="16" t="n">
        <v>2073.63</v>
      </c>
      <c r="I16293" s="1" t="str">
        <f aca="false">INDEX(Products!$C$2:$C$51,MATCH(C16293,Products!$A$2:$A$51,0))</f>
        <v>Home &amp; Kitchen</v>
      </c>
      <c r="J16293" s="1" t="str">
        <f aca="false">INDEX(Orders!$E$2:$E$8001,MATCH(B16293,Orders!$A$2:$A$8001,0))</f>
        <v>Delivered</v>
      </c>
      <c r="K16293" s="1" t="str">
        <f aca="false">LEFT(INDEX(Orders!$C$2:$C$8001,MATCH(B16293,Orders!$A$2:$A$8001,0)),7)</f>
        <v>2025-08</v>
      </c>
    </row>
    <row r="16294" customFormat="false" ht="15" hidden="false" customHeight="true" outlineLevel="0" collapsed="false">
      <c r="A16294" s="1" t="s">
        <v>26764</v>
      </c>
      <c r="B16294" s="1" t="s">
        <v>10408</v>
      </c>
      <c r="C16294" s="1" t="s">
        <v>2007</v>
      </c>
      <c r="D16294" s="1" t="n">
        <v>3</v>
      </c>
      <c r="E16294" s="16" t="n">
        <v>750.27</v>
      </c>
      <c r="F16294" s="17" t="n">
        <v>0.1</v>
      </c>
      <c r="G16294" s="16" t="n">
        <v>2025.73</v>
      </c>
      <c r="I16294" s="1" t="str">
        <f aca="false">INDEX(Products!$C$2:$C$51,MATCH(C16294,Products!$A$2:$A$51,0))</f>
        <v>Books &amp; Stationery</v>
      </c>
      <c r="J16294" s="1" t="str">
        <f aca="false">INDEX(Orders!$E$2:$E$8001,MATCH(B16294,Orders!$A$2:$A$8001,0))</f>
        <v>Delivered</v>
      </c>
      <c r="K16294" s="1" t="str">
        <f aca="false">LEFT(INDEX(Orders!$C$2:$C$8001,MATCH(B16294,Orders!$A$2:$A$8001,0)),7)</f>
        <v>2025-11</v>
      </c>
    </row>
    <row r="16295" customFormat="false" ht="15" hidden="false" customHeight="true" outlineLevel="0" collapsed="false">
      <c r="A16295" s="1" t="s">
        <v>26765</v>
      </c>
      <c r="B16295" s="1" t="s">
        <v>10408</v>
      </c>
      <c r="C16295" s="1" t="s">
        <v>1930</v>
      </c>
      <c r="D16295" s="1" t="n">
        <v>2</v>
      </c>
      <c r="E16295" s="16" t="n">
        <v>2398.35</v>
      </c>
      <c r="F16295" s="17" t="n">
        <v>0.2</v>
      </c>
      <c r="G16295" s="16" t="n">
        <v>3837.36</v>
      </c>
      <c r="I16295" s="1" t="str">
        <f aca="false">INDEX(Products!$C$2:$C$51,MATCH(C16295,Products!$A$2:$A$51,0))</f>
        <v>Electronics</v>
      </c>
      <c r="J16295" s="1" t="str">
        <f aca="false">INDEX(Orders!$E$2:$E$8001,MATCH(B16295,Orders!$A$2:$A$8001,0))</f>
        <v>Delivered</v>
      </c>
      <c r="K16295" s="1" t="str">
        <f aca="false">LEFT(INDEX(Orders!$C$2:$C$8001,MATCH(B16295,Orders!$A$2:$A$8001,0)),7)</f>
        <v>2025-11</v>
      </c>
    </row>
    <row r="16296" customFormat="false" ht="15" hidden="false" customHeight="true" outlineLevel="0" collapsed="false">
      <c r="A16296" s="1" t="s">
        <v>26766</v>
      </c>
      <c r="B16296" s="1" t="s">
        <v>10408</v>
      </c>
      <c r="C16296" s="1" t="s">
        <v>1997</v>
      </c>
      <c r="D16296" s="1" t="n">
        <v>1</v>
      </c>
      <c r="E16296" s="16" t="n">
        <v>311.15</v>
      </c>
      <c r="F16296" s="17" t="n">
        <v>0</v>
      </c>
      <c r="G16296" s="16" t="n">
        <v>311.15</v>
      </c>
      <c r="I16296" s="1" t="str">
        <f aca="false">INDEX(Products!$C$2:$C$51,MATCH(C16296,Products!$A$2:$A$51,0))</f>
        <v>Sports &amp; Fitness</v>
      </c>
      <c r="J16296" s="1" t="str">
        <f aca="false">INDEX(Orders!$E$2:$E$8001,MATCH(B16296,Orders!$A$2:$A$8001,0))</f>
        <v>Delivered</v>
      </c>
      <c r="K16296" s="1" t="str">
        <f aca="false">LEFT(INDEX(Orders!$C$2:$C$8001,MATCH(B16296,Orders!$A$2:$A$8001,0)),7)</f>
        <v>2025-11</v>
      </c>
    </row>
    <row r="16297" customFormat="false" ht="15" hidden="false" customHeight="true" outlineLevel="0" collapsed="false">
      <c r="A16297" s="1" t="s">
        <v>26767</v>
      </c>
      <c r="B16297" s="1" t="s">
        <v>10408</v>
      </c>
      <c r="C16297" s="1" t="s">
        <v>1979</v>
      </c>
      <c r="D16297" s="1" t="n">
        <v>3</v>
      </c>
      <c r="E16297" s="16" t="n">
        <v>623</v>
      </c>
      <c r="F16297" s="17" t="n">
        <v>0.1</v>
      </c>
      <c r="G16297" s="16" t="n">
        <v>1682.1</v>
      </c>
      <c r="I16297" s="1" t="str">
        <f aca="false">INDEX(Products!$C$2:$C$51,MATCH(C16297,Products!$A$2:$A$51,0))</f>
        <v>Beauty &amp; Personal Care</v>
      </c>
      <c r="J16297" s="1" t="str">
        <f aca="false">INDEX(Orders!$E$2:$E$8001,MATCH(B16297,Orders!$A$2:$A$8001,0))</f>
        <v>Delivered</v>
      </c>
      <c r="K16297" s="1" t="str">
        <f aca="false">LEFT(INDEX(Orders!$C$2:$C$8001,MATCH(B16297,Orders!$A$2:$A$8001,0)),7)</f>
        <v>2025-11</v>
      </c>
    </row>
    <row r="16298" customFormat="false" ht="15" hidden="false" customHeight="true" outlineLevel="0" collapsed="false">
      <c r="A16298" s="1" t="s">
        <v>26768</v>
      </c>
      <c r="B16298" s="1" t="s">
        <v>10409</v>
      </c>
      <c r="C16298" s="1" t="s">
        <v>1930</v>
      </c>
      <c r="D16298" s="1" t="n">
        <v>1</v>
      </c>
      <c r="E16298" s="16" t="n">
        <v>2398.35</v>
      </c>
      <c r="F16298" s="17" t="n">
        <v>0</v>
      </c>
      <c r="G16298" s="16" t="n">
        <v>2398.35</v>
      </c>
      <c r="I16298" s="1" t="str">
        <f aca="false">INDEX(Products!$C$2:$C$51,MATCH(C16298,Products!$A$2:$A$51,0))</f>
        <v>Electronics</v>
      </c>
      <c r="J16298" s="1" t="str">
        <f aca="false">INDEX(Orders!$E$2:$E$8001,MATCH(B16298,Orders!$A$2:$A$8001,0))</f>
        <v>Delivered</v>
      </c>
      <c r="K16298" s="1" t="str">
        <f aca="false">LEFT(INDEX(Orders!$C$2:$C$8001,MATCH(B16298,Orders!$A$2:$A$8001,0)),7)</f>
        <v>2024-05</v>
      </c>
    </row>
    <row r="16299" customFormat="false" ht="15" hidden="false" customHeight="true" outlineLevel="0" collapsed="false">
      <c r="A16299" s="1" t="s">
        <v>26769</v>
      </c>
      <c r="B16299" s="1" t="s">
        <v>10409</v>
      </c>
      <c r="C16299" s="1" t="s">
        <v>2007</v>
      </c>
      <c r="D16299" s="1" t="n">
        <v>1</v>
      </c>
      <c r="E16299" s="16" t="n">
        <v>750.27</v>
      </c>
      <c r="F16299" s="17" t="n">
        <v>0.05</v>
      </c>
      <c r="G16299" s="16" t="n">
        <v>712.76</v>
      </c>
      <c r="I16299" s="1" t="str">
        <f aca="false">INDEX(Products!$C$2:$C$51,MATCH(C16299,Products!$A$2:$A$51,0))</f>
        <v>Books &amp; Stationery</v>
      </c>
      <c r="J16299" s="1" t="str">
        <f aca="false">INDEX(Orders!$E$2:$E$8001,MATCH(B16299,Orders!$A$2:$A$8001,0))</f>
        <v>Delivered</v>
      </c>
      <c r="K16299" s="1" t="str">
        <f aca="false">LEFT(INDEX(Orders!$C$2:$C$8001,MATCH(B16299,Orders!$A$2:$A$8001,0)),7)</f>
        <v>2024-05</v>
      </c>
    </row>
    <row r="16300" customFormat="false" ht="15" hidden="false" customHeight="true" outlineLevel="0" collapsed="false">
      <c r="A16300" s="1" t="s">
        <v>26770</v>
      </c>
      <c r="B16300" s="1" t="s">
        <v>10409</v>
      </c>
      <c r="C16300" s="1" t="s">
        <v>2000</v>
      </c>
      <c r="D16300" s="1" t="n">
        <v>1</v>
      </c>
      <c r="E16300" s="16" t="n">
        <v>425.08</v>
      </c>
      <c r="F16300" s="17" t="n">
        <v>0</v>
      </c>
      <c r="G16300" s="16" t="n">
        <v>425.08</v>
      </c>
      <c r="I16300" s="1" t="str">
        <f aca="false">INDEX(Products!$C$2:$C$51,MATCH(C16300,Products!$A$2:$A$51,0))</f>
        <v>Books &amp; Stationery</v>
      </c>
      <c r="J16300" s="1" t="str">
        <f aca="false">INDEX(Orders!$E$2:$E$8001,MATCH(B16300,Orders!$A$2:$A$8001,0))</f>
        <v>Delivered</v>
      </c>
      <c r="K16300" s="1" t="str">
        <f aca="false">LEFT(INDEX(Orders!$C$2:$C$8001,MATCH(B16300,Orders!$A$2:$A$8001,0)),7)</f>
        <v>2024-05</v>
      </c>
    </row>
    <row r="16301" customFormat="false" ht="15" hidden="false" customHeight="true" outlineLevel="0" collapsed="false">
      <c r="A16301" s="1" t="s">
        <v>26771</v>
      </c>
      <c r="B16301" s="1" t="s">
        <v>10410</v>
      </c>
      <c r="C16301" s="1" t="s">
        <v>1977</v>
      </c>
      <c r="D16301" s="1" t="n">
        <v>1</v>
      </c>
      <c r="E16301" s="16" t="n">
        <v>2386.05</v>
      </c>
      <c r="F16301" s="17" t="n">
        <v>0.05</v>
      </c>
      <c r="G16301" s="16" t="n">
        <v>2266.75</v>
      </c>
      <c r="I16301" s="1" t="str">
        <f aca="false">INDEX(Products!$C$2:$C$51,MATCH(C16301,Products!$A$2:$A$51,0))</f>
        <v>Beauty &amp; Personal Care</v>
      </c>
      <c r="J16301" s="1" t="str">
        <f aca="false">INDEX(Orders!$E$2:$E$8001,MATCH(B16301,Orders!$A$2:$A$8001,0))</f>
        <v>Delivered</v>
      </c>
      <c r="K16301" s="1" t="str">
        <f aca="false">LEFT(INDEX(Orders!$C$2:$C$8001,MATCH(B16301,Orders!$A$2:$A$8001,0)),7)</f>
        <v>2025-10</v>
      </c>
    </row>
    <row r="16302" customFormat="false" ht="15" hidden="false" customHeight="true" outlineLevel="0" collapsed="false">
      <c r="A16302" s="1" t="s">
        <v>26772</v>
      </c>
      <c r="B16302" s="1" t="s">
        <v>10410</v>
      </c>
      <c r="C16302" s="1" t="s">
        <v>1971</v>
      </c>
      <c r="D16302" s="1" t="n">
        <v>3</v>
      </c>
      <c r="E16302" s="16" t="n">
        <v>2073.63</v>
      </c>
      <c r="F16302" s="17" t="n">
        <v>0.05</v>
      </c>
      <c r="G16302" s="16" t="n">
        <v>5909.85</v>
      </c>
      <c r="I16302" s="1" t="str">
        <f aca="false">INDEX(Products!$C$2:$C$51,MATCH(C16302,Products!$A$2:$A$51,0))</f>
        <v>Home &amp; Kitchen</v>
      </c>
      <c r="J16302" s="1" t="str">
        <f aca="false">INDEX(Orders!$E$2:$E$8001,MATCH(B16302,Orders!$A$2:$A$8001,0))</f>
        <v>Delivered</v>
      </c>
      <c r="K16302" s="1" t="str">
        <f aca="false">LEFT(INDEX(Orders!$C$2:$C$8001,MATCH(B16302,Orders!$A$2:$A$8001,0)),7)</f>
        <v>2025-10</v>
      </c>
    </row>
    <row r="16303" customFormat="false" ht="15" hidden="false" customHeight="true" outlineLevel="0" collapsed="false">
      <c r="A16303" s="1" t="s">
        <v>26773</v>
      </c>
      <c r="B16303" s="1" t="s">
        <v>10410</v>
      </c>
      <c r="C16303" s="1" t="s">
        <v>1949</v>
      </c>
      <c r="D16303" s="1" t="n">
        <v>1</v>
      </c>
      <c r="E16303" s="16" t="n">
        <v>4185.64</v>
      </c>
      <c r="F16303" s="17" t="n">
        <v>0</v>
      </c>
      <c r="G16303" s="16" t="n">
        <v>4185.64</v>
      </c>
      <c r="I16303" s="1" t="str">
        <f aca="false">INDEX(Products!$C$2:$C$51,MATCH(C16303,Products!$A$2:$A$51,0))</f>
        <v>Fashion</v>
      </c>
      <c r="J16303" s="1" t="str">
        <f aca="false">INDEX(Orders!$E$2:$E$8001,MATCH(B16303,Orders!$A$2:$A$8001,0))</f>
        <v>Delivered</v>
      </c>
      <c r="K16303" s="1" t="str">
        <f aca="false">LEFT(INDEX(Orders!$C$2:$C$8001,MATCH(B16303,Orders!$A$2:$A$8001,0)),7)</f>
        <v>2025-10</v>
      </c>
    </row>
    <row r="16304" customFormat="false" ht="15" hidden="false" customHeight="true" outlineLevel="0" collapsed="false">
      <c r="A16304" s="1" t="s">
        <v>26774</v>
      </c>
      <c r="B16304" s="1" t="s">
        <v>10411</v>
      </c>
      <c r="C16304" s="1" t="s">
        <v>1947</v>
      </c>
      <c r="D16304" s="1" t="n">
        <v>1</v>
      </c>
      <c r="E16304" s="16" t="n">
        <v>4778.51</v>
      </c>
      <c r="F16304" s="17" t="n">
        <v>0.2</v>
      </c>
      <c r="G16304" s="16" t="n">
        <v>3822.81</v>
      </c>
      <c r="I16304" s="1" t="str">
        <f aca="false">INDEX(Products!$C$2:$C$51,MATCH(C16304,Products!$A$2:$A$51,0))</f>
        <v>Fashion</v>
      </c>
      <c r="J16304" s="1" t="str">
        <f aca="false">INDEX(Orders!$E$2:$E$8001,MATCH(B16304,Orders!$A$2:$A$8001,0))</f>
        <v>Delivered</v>
      </c>
      <c r="K16304" s="1" t="str">
        <f aca="false">LEFT(INDEX(Orders!$C$2:$C$8001,MATCH(B16304,Orders!$A$2:$A$8001,0)),7)</f>
        <v>2024-09</v>
      </c>
    </row>
    <row r="16305" customFormat="false" ht="15" hidden="false" customHeight="true" outlineLevel="0" collapsed="false">
      <c r="A16305" s="1" t="s">
        <v>26775</v>
      </c>
      <c r="B16305" s="1" t="s">
        <v>10411</v>
      </c>
      <c r="C16305" s="1" t="s">
        <v>2007</v>
      </c>
      <c r="D16305" s="1" t="n">
        <v>1</v>
      </c>
      <c r="E16305" s="16" t="n">
        <v>750.27</v>
      </c>
      <c r="F16305" s="17" t="n">
        <v>0.05</v>
      </c>
      <c r="G16305" s="16" t="n">
        <v>712.76</v>
      </c>
      <c r="I16305" s="1" t="str">
        <f aca="false">INDEX(Products!$C$2:$C$51,MATCH(C16305,Products!$A$2:$A$51,0))</f>
        <v>Books &amp; Stationery</v>
      </c>
      <c r="J16305" s="1" t="str">
        <f aca="false">INDEX(Orders!$E$2:$E$8001,MATCH(B16305,Orders!$A$2:$A$8001,0))</f>
        <v>Delivered</v>
      </c>
      <c r="K16305" s="1" t="str">
        <f aca="false">LEFT(INDEX(Orders!$C$2:$C$8001,MATCH(B16305,Orders!$A$2:$A$8001,0)),7)</f>
        <v>2024-09</v>
      </c>
    </row>
    <row r="16306" customFormat="false" ht="15" hidden="false" customHeight="true" outlineLevel="0" collapsed="false">
      <c r="A16306" s="1" t="s">
        <v>26776</v>
      </c>
      <c r="B16306" s="1" t="s">
        <v>10412</v>
      </c>
      <c r="C16306" s="1" t="s">
        <v>2006</v>
      </c>
      <c r="D16306" s="1" t="n">
        <v>1</v>
      </c>
      <c r="E16306" s="16" t="n">
        <v>482.17</v>
      </c>
      <c r="F16306" s="17" t="n">
        <v>0.1</v>
      </c>
      <c r="G16306" s="16" t="n">
        <v>433.95</v>
      </c>
      <c r="I16306" s="1" t="str">
        <f aca="false">INDEX(Products!$C$2:$C$51,MATCH(C16306,Products!$A$2:$A$51,0))</f>
        <v>Books &amp; Stationery</v>
      </c>
      <c r="J16306" s="1" t="str">
        <f aca="false">INDEX(Orders!$E$2:$E$8001,MATCH(B16306,Orders!$A$2:$A$8001,0))</f>
        <v>Delivered</v>
      </c>
      <c r="K16306" s="1" t="str">
        <f aca="false">LEFT(INDEX(Orders!$C$2:$C$8001,MATCH(B16306,Orders!$A$2:$A$8001,0)),7)</f>
        <v>2025-10</v>
      </c>
    </row>
    <row r="16307" customFormat="false" ht="15" hidden="false" customHeight="true" outlineLevel="0" collapsed="false">
      <c r="A16307" s="1" t="s">
        <v>26777</v>
      </c>
      <c r="B16307" s="1" t="s">
        <v>10412</v>
      </c>
      <c r="C16307" s="1" t="s">
        <v>2007</v>
      </c>
      <c r="D16307" s="1" t="n">
        <v>1</v>
      </c>
      <c r="E16307" s="16" t="n">
        <v>750.27</v>
      </c>
      <c r="F16307" s="17" t="n">
        <v>0.05</v>
      </c>
      <c r="G16307" s="16" t="n">
        <v>712.76</v>
      </c>
      <c r="I16307" s="1" t="str">
        <f aca="false">INDEX(Products!$C$2:$C$51,MATCH(C16307,Products!$A$2:$A$51,0))</f>
        <v>Books &amp; Stationery</v>
      </c>
      <c r="J16307" s="1" t="str">
        <f aca="false">INDEX(Orders!$E$2:$E$8001,MATCH(B16307,Orders!$A$2:$A$8001,0))</f>
        <v>Delivered</v>
      </c>
      <c r="K16307" s="1" t="str">
        <f aca="false">LEFT(INDEX(Orders!$C$2:$C$8001,MATCH(B16307,Orders!$A$2:$A$8001,0)),7)</f>
        <v>2025-10</v>
      </c>
    </row>
    <row r="16308" customFormat="false" ht="15" hidden="false" customHeight="true" outlineLevel="0" collapsed="false">
      <c r="A16308" s="1" t="s">
        <v>26778</v>
      </c>
      <c r="B16308" s="1" t="s">
        <v>10413</v>
      </c>
      <c r="C16308" s="1" t="s">
        <v>1990</v>
      </c>
      <c r="D16308" s="1" t="n">
        <v>1</v>
      </c>
      <c r="E16308" s="16" t="n">
        <v>5311.32</v>
      </c>
      <c r="F16308" s="17" t="n">
        <v>0.1</v>
      </c>
      <c r="G16308" s="16" t="n">
        <v>4780.19</v>
      </c>
      <c r="I16308" s="1" t="str">
        <f aca="false">INDEX(Products!$C$2:$C$51,MATCH(C16308,Products!$A$2:$A$51,0))</f>
        <v>Sports &amp; Fitness</v>
      </c>
      <c r="J16308" s="1" t="str">
        <f aca="false">INDEX(Orders!$E$2:$E$8001,MATCH(B16308,Orders!$A$2:$A$8001,0))</f>
        <v>Delivered</v>
      </c>
      <c r="K16308" s="1" t="str">
        <f aca="false">LEFT(INDEX(Orders!$C$2:$C$8001,MATCH(B16308,Orders!$A$2:$A$8001,0)),7)</f>
        <v>2025-03</v>
      </c>
    </row>
    <row r="16309" customFormat="false" ht="15" hidden="false" customHeight="true" outlineLevel="0" collapsed="false">
      <c r="A16309" s="1" t="s">
        <v>26779</v>
      </c>
      <c r="B16309" s="1" t="s">
        <v>10413</v>
      </c>
      <c r="C16309" s="1" t="s">
        <v>1943</v>
      </c>
      <c r="D16309" s="1" t="n">
        <v>2</v>
      </c>
      <c r="E16309" s="16" t="n">
        <v>1250.54</v>
      </c>
      <c r="F16309" s="17" t="n">
        <v>0</v>
      </c>
      <c r="G16309" s="16" t="n">
        <v>2501.08</v>
      </c>
      <c r="I16309" s="1" t="str">
        <f aca="false">INDEX(Products!$C$2:$C$51,MATCH(C16309,Products!$A$2:$A$51,0))</f>
        <v>Fashion</v>
      </c>
      <c r="J16309" s="1" t="str">
        <f aca="false">INDEX(Orders!$E$2:$E$8001,MATCH(B16309,Orders!$A$2:$A$8001,0))</f>
        <v>Delivered</v>
      </c>
      <c r="K16309" s="1" t="str">
        <f aca="false">LEFT(INDEX(Orders!$C$2:$C$8001,MATCH(B16309,Orders!$A$2:$A$8001,0)),7)</f>
        <v>2025-03</v>
      </c>
    </row>
    <row r="16310" customFormat="false" ht="15" hidden="false" customHeight="true" outlineLevel="0" collapsed="false">
      <c r="A16310" s="1" t="s">
        <v>26780</v>
      </c>
      <c r="B16310" s="1" t="s">
        <v>10414</v>
      </c>
      <c r="C16310" s="1" t="s">
        <v>1957</v>
      </c>
      <c r="D16310" s="1" t="n">
        <v>1</v>
      </c>
      <c r="E16310" s="16" t="n">
        <v>1469.28</v>
      </c>
      <c r="F16310" s="17" t="n">
        <v>0</v>
      </c>
      <c r="G16310" s="16" t="n">
        <v>1469.28</v>
      </c>
      <c r="I16310" s="1" t="str">
        <f aca="false">INDEX(Products!$C$2:$C$51,MATCH(C16310,Products!$A$2:$A$51,0))</f>
        <v>Home &amp; Kitchen</v>
      </c>
      <c r="J16310" s="1" t="str">
        <f aca="false">INDEX(Orders!$E$2:$E$8001,MATCH(B16310,Orders!$A$2:$A$8001,0))</f>
        <v>Delivered</v>
      </c>
      <c r="K16310" s="1" t="str">
        <f aca="false">LEFT(INDEX(Orders!$C$2:$C$8001,MATCH(B16310,Orders!$A$2:$A$8001,0)),7)</f>
        <v>2024-11</v>
      </c>
    </row>
    <row r="16311" customFormat="false" ht="15" hidden="false" customHeight="true" outlineLevel="0" collapsed="false">
      <c r="A16311" s="1" t="s">
        <v>26781</v>
      </c>
      <c r="B16311" s="1" t="s">
        <v>10414</v>
      </c>
      <c r="C16311" s="1" t="s">
        <v>1975</v>
      </c>
      <c r="D16311" s="1" t="n">
        <v>1</v>
      </c>
      <c r="E16311" s="16" t="n">
        <v>862.99</v>
      </c>
      <c r="F16311" s="17" t="n">
        <v>0.05</v>
      </c>
      <c r="G16311" s="16" t="n">
        <v>819.84</v>
      </c>
      <c r="I16311" s="1" t="str">
        <f aca="false">INDEX(Products!$C$2:$C$51,MATCH(C16311,Products!$A$2:$A$51,0))</f>
        <v>Beauty &amp; Personal Care</v>
      </c>
      <c r="J16311" s="1" t="str">
        <f aca="false">INDEX(Orders!$E$2:$E$8001,MATCH(B16311,Orders!$A$2:$A$8001,0))</f>
        <v>Delivered</v>
      </c>
      <c r="K16311" s="1" t="str">
        <f aca="false">LEFT(INDEX(Orders!$C$2:$C$8001,MATCH(B16311,Orders!$A$2:$A$8001,0)),7)</f>
        <v>2024-11</v>
      </c>
    </row>
    <row r="16312" customFormat="false" ht="15" hidden="false" customHeight="true" outlineLevel="0" collapsed="false">
      <c r="A16312" s="1" t="s">
        <v>26782</v>
      </c>
      <c r="B16312" s="1" t="s">
        <v>10415</v>
      </c>
      <c r="C16312" s="1" t="s">
        <v>1997</v>
      </c>
      <c r="D16312" s="1" t="n">
        <v>1</v>
      </c>
      <c r="E16312" s="16" t="n">
        <v>311.15</v>
      </c>
      <c r="F16312" s="17" t="n">
        <v>0.15</v>
      </c>
      <c r="G16312" s="16" t="n">
        <v>264.48</v>
      </c>
      <c r="I16312" s="1" t="str">
        <f aca="false">INDEX(Products!$C$2:$C$51,MATCH(C16312,Products!$A$2:$A$51,0))</f>
        <v>Sports &amp; Fitness</v>
      </c>
      <c r="J16312" s="1" t="str">
        <f aca="false">INDEX(Orders!$E$2:$E$8001,MATCH(B16312,Orders!$A$2:$A$8001,0))</f>
        <v>Delivered</v>
      </c>
      <c r="K16312" s="1" t="str">
        <f aca="false">LEFT(INDEX(Orders!$C$2:$C$8001,MATCH(B16312,Orders!$A$2:$A$8001,0)),7)</f>
        <v>2025-10</v>
      </c>
    </row>
    <row r="16313" customFormat="false" ht="15" hidden="false" customHeight="true" outlineLevel="0" collapsed="false">
      <c r="A16313" s="1" t="s">
        <v>26783</v>
      </c>
      <c r="B16313" s="1" t="s">
        <v>10415</v>
      </c>
      <c r="C16313" s="1" t="s">
        <v>1955</v>
      </c>
      <c r="D16313" s="1" t="n">
        <v>1</v>
      </c>
      <c r="E16313" s="16" t="n">
        <v>3340.76</v>
      </c>
      <c r="F16313" s="17" t="n">
        <v>0</v>
      </c>
      <c r="G16313" s="16" t="n">
        <v>3340.76</v>
      </c>
      <c r="I16313" s="1" t="str">
        <f aca="false">INDEX(Products!$C$2:$C$51,MATCH(C16313,Products!$A$2:$A$51,0))</f>
        <v>Home &amp; Kitchen</v>
      </c>
      <c r="J16313" s="1" t="str">
        <f aca="false">INDEX(Orders!$E$2:$E$8001,MATCH(B16313,Orders!$A$2:$A$8001,0))</f>
        <v>Delivered</v>
      </c>
      <c r="K16313" s="1" t="str">
        <f aca="false">LEFT(INDEX(Orders!$C$2:$C$8001,MATCH(B16313,Orders!$A$2:$A$8001,0)),7)</f>
        <v>2025-10</v>
      </c>
    </row>
    <row r="16314" customFormat="false" ht="15" hidden="false" customHeight="true" outlineLevel="0" collapsed="false">
      <c r="A16314" s="1" t="s">
        <v>26784</v>
      </c>
      <c r="B16314" s="1" t="s">
        <v>10415</v>
      </c>
      <c r="C16314" s="1" t="s">
        <v>1940</v>
      </c>
      <c r="D16314" s="1" t="n">
        <v>1</v>
      </c>
      <c r="E16314" s="16" t="n">
        <v>2374.52</v>
      </c>
      <c r="F16314" s="17" t="n">
        <v>0</v>
      </c>
      <c r="G16314" s="16" t="n">
        <v>2374.52</v>
      </c>
      <c r="I16314" s="1" t="str">
        <f aca="false">INDEX(Products!$C$2:$C$51,MATCH(C16314,Products!$A$2:$A$51,0))</f>
        <v>Fashion</v>
      </c>
      <c r="J16314" s="1" t="str">
        <f aca="false">INDEX(Orders!$E$2:$E$8001,MATCH(B16314,Orders!$A$2:$A$8001,0))</f>
        <v>Delivered</v>
      </c>
      <c r="K16314" s="1" t="str">
        <f aca="false">LEFT(INDEX(Orders!$C$2:$C$8001,MATCH(B16314,Orders!$A$2:$A$8001,0)),7)</f>
        <v>2025-10</v>
      </c>
    </row>
    <row r="16315" customFormat="false" ht="15" hidden="false" customHeight="true" outlineLevel="0" collapsed="false">
      <c r="A16315" s="1" t="s">
        <v>26785</v>
      </c>
      <c r="B16315" s="1" t="s">
        <v>10415</v>
      </c>
      <c r="C16315" s="1" t="s">
        <v>1941</v>
      </c>
      <c r="D16315" s="1" t="n">
        <v>1</v>
      </c>
      <c r="E16315" s="16" t="n">
        <v>2757.65</v>
      </c>
      <c r="F16315" s="17" t="n">
        <v>0.05</v>
      </c>
      <c r="G16315" s="16" t="n">
        <v>2619.77</v>
      </c>
      <c r="I16315" s="1" t="str">
        <f aca="false">INDEX(Products!$C$2:$C$51,MATCH(C16315,Products!$A$2:$A$51,0))</f>
        <v>Fashion</v>
      </c>
      <c r="J16315" s="1" t="str">
        <f aca="false">INDEX(Orders!$E$2:$E$8001,MATCH(B16315,Orders!$A$2:$A$8001,0))</f>
        <v>Delivered</v>
      </c>
      <c r="K16315" s="1" t="str">
        <f aca="false">LEFT(INDEX(Orders!$C$2:$C$8001,MATCH(B16315,Orders!$A$2:$A$8001,0)),7)</f>
        <v>2025-10</v>
      </c>
    </row>
    <row r="16316" customFormat="false" ht="15" hidden="false" customHeight="true" outlineLevel="0" collapsed="false">
      <c r="A16316" s="1" t="s">
        <v>26786</v>
      </c>
      <c r="B16316" s="1" t="s">
        <v>10415</v>
      </c>
      <c r="C16316" s="1" t="s">
        <v>2007</v>
      </c>
      <c r="D16316" s="1" t="n">
        <v>2</v>
      </c>
      <c r="E16316" s="16" t="n">
        <v>750.27</v>
      </c>
      <c r="F16316" s="17" t="n">
        <v>0.05</v>
      </c>
      <c r="G16316" s="16" t="n">
        <v>1425.51</v>
      </c>
      <c r="I16316" s="1" t="str">
        <f aca="false">INDEX(Products!$C$2:$C$51,MATCH(C16316,Products!$A$2:$A$51,0))</f>
        <v>Books &amp; Stationery</v>
      </c>
      <c r="J16316" s="1" t="str">
        <f aca="false">INDEX(Orders!$E$2:$E$8001,MATCH(B16316,Orders!$A$2:$A$8001,0))</f>
        <v>Delivered</v>
      </c>
      <c r="K16316" s="1" t="str">
        <f aca="false">LEFT(INDEX(Orders!$C$2:$C$8001,MATCH(B16316,Orders!$A$2:$A$8001,0)),7)</f>
        <v>2025-10</v>
      </c>
    </row>
    <row r="16317" customFormat="false" ht="15" hidden="false" customHeight="true" outlineLevel="0" collapsed="false">
      <c r="A16317" s="1" t="s">
        <v>26787</v>
      </c>
      <c r="B16317" s="1" t="s">
        <v>10416</v>
      </c>
      <c r="C16317" s="1" t="s">
        <v>1979</v>
      </c>
      <c r="D16317" s="1" t="n">
        <v>1</v>
      </c>
      <c r="E16317" s="16" t="n">
        <v>623</v>
      </c>
      <c r="F16317" s="17" t="n">
        <v>0.05</v>
      </c>
      <c r="G16317" s="16" t="n">
        <v>591.85</v>
      </c>
      <c r="I16317" s="1" t="str">
        <f aca="false">INDEX(Products!$C$2:$C$51,MATCH(C16317,Products!$A$2:$A$51,0))</f>
        <v>Beauty &amp; Personal Care</v>
      </c>
      <c r="J16317" s="1" t="str">
        <f aca="false">INDEX(Orders!$E$2:$E$8001,MATCH(B16317,Orders!$A$2:$A$8001,0))</f>
        <v>Delivered</v>
      </c>
      <c r="K16317" s="1" t="str">
        <f aca="false">LEFT(INDEX(Orders!$C$2:$C$8001,MATCH(B16317,Orders!$A$2:$A$8001,0)),7)</f>
        <v>2025-02</v>
      </c>
    </row>
    <row r="16318" customFormat="false" ht="15" hidden="false" customHeight="true" outlineLevel="0" collapsed="false">
      <c r="A16318" s="1" t="s">
        <v>26788</v>
      </c>
      <c r="B16318" s="1" t="s">
        <v>10417</v>
      </c>
      <c r="C16318" s="1" t="s">
        <v>1997</v>
      </c>
      <c r="D16318" s="1" t="n">
        <v>1</v>
      </c>
      <c r="E16318" s="16" t="n">
        <v>311.15</v>
      </c>
      <c r="F16318" s="17" t="n">
        <v>0.1</v>
      </c>
      <c r="G16318" s="16" t="n">
        <v>280.03</v>
      </c>
      <c r="I16318" s="1" t="str">
        <f aca="false">INDEX(Products!$C$2:$C$51,MATCH(C16318,Products!$A$2:$A$51,0))</f>
        <v>Sports &amp; Fitness</v>
      </c>
      <c r="J16318" s="1" t="str">
        <f aca="false">INDEX(Orders!$E$2:$E$8001,MATCH(B16318,Orders!$A$2:$A$8001,0))</f>
        <v>Returned</v>
      </c>
      <c r="K16318" s="1" t="str">
        <f aca="false">LEFT(INDEX(Orders!$C$2:$C$8001,MATCH(B16318,Orders!$A$2:$A$8001,0)),7)</f>
        <v>2025-03</v>
      </c>
    </row>
    <row r="16319" customFormat="false" ht="15" hidden="false" customHeight="true" outlineLevel="0" collapsed="false">
      <c r="A16319" s="1" t="s">
        <v>26789</v>
      </c>
      <c r="B16319" s="1" t="s">
        <v>10418</v>
      </c>
      <c r="C16319" s="1" t="s">
        <v>1976</v>
      </c>
      <c r="D16319" s="1" t="n">
        <v>2</v>
      </c>
      <c r="E16319" s="16" t="n">
        <v>1603.35</v>
      </c>
      <c r="F16319" s="17" t="n">
        <v>0.05</v>
      </c>
      <c r="G16319" s="16" t="n">
        <v>3046.36</v>
      </c>
      <c r="I16319" s="1" t="str">
        <f aca="false">INDEX(Products!$C$2:$C$51,MATCH(C16319,Products!$A$2:$A$51,0))</f>
        <v>Beauty &amp; Personal Care</v>
      </c>
      <c r="J16319" s="1" t="str">
        <f aca="false">INDEX(Orders!$E$2:$E$8001,MATCH(B16319,Orders!$A$2:$A$8001,0))</f>
        <v>Delivered</v>
      </c>
      <c r="K16319" s="1" t="str">
        <f aca="false">LEFT(INDEX(Orders!$C$2:$C$8001,MATCH(B16319,Orders!$A$2:$A$8001,0)),7)</f>
        <v>2025-04</v>
      </c>
    </row>
    <row r="16320" customFormat="false" ht="15" hidden="false" customHeight="true" outlineLevel="0" collapsed="false">
      <c r="A16320" s="1" t="s">
        <v>26790</v>
      </c>
      <c r="B16320" s="1" t="s">
        <v>10418</v>
      </c>
      <c r="C16320" s="1" t="s">
        <v>2007</v>
      </c>
      <c r="D16320" s="1" t="n">
        <v>3</v>
      </c>
      <c r="E16320" s="16" t="n">
        <v>750.27</v>
      </c>
      <c r="F16320" s="17" t="n">
        <v>0</v>
      </c>
      <c r="G16320" s="16" t="n">
        <v>2250.81</v>
      </c>
      <c r="I16320" s="1" t="str">
        <f aca="false">INDEX(Products!$C$2:$C$51,MATCH(C16320,Products!$A$2:$A$51,0))</f>
        <v>Books &amp; Stationery</v>
      </c>
      <c r="J16320" s="1" t="str">
        <f aca="false">INDEX(Orders!$E$2:$E$8001,MATCH(B16320,Orders!$A$2:$A$8001,0))</f>
        <v>Delivered</v>
      </c>
      <c r="K16320" s="1" t="str">
        <f aca="false">LEFT(INDEX(Orders!$C$2:$C$8001,MATCH(B16320,Orders!$A$2:$A$8001,0)),7)</f>
        <v>2025-04</v>
      </c>
    </row>
    <row r="16321" customFormat="false" ht="15" hidden="false" customHeight="true" outlineLevel="0" collapsed="false">
      <c r="A16321" s="1" t="s">
        <v>26791</v>
      </c>
      <c r="B16321" s="1" t="s">
        <v>10418</v>
      </c>
      <c r="C16321" s="1" t="s">
        <v>1995</v>
      </c>
      <c r="D16321" s="1" t="n">
        <v>1</v>
      </c>
      <c r="E16321" s="16" t="n">
        <v>2914.27</v>
      </c>
      <c r="F16321" s="17" t="n">
        <v>0.15</v>
      </c>
      <c r="G16321" s="16" t="n">
        <v>2477.13</v>
      </c>
      <c r="I16321" s="1" t="str">
        <f aca="false">INDEX(Products!$C$2:$C$51,MATCH(C16321,Products!$A$2:$A$51,0))</f>
        <v>Sports &amp; Fitness</v>
      </c>
      <c r="J16321" s="1" t="str">
        <f aca="false">INDEX(Orders!$E$2:$E$8001,MATCH(B16321,Orders!$A$2:$A$8001,0))</f>
        <v>Delivered</v>
      </c>
      <c r="K16321" s="1" t="str">
        <f aca="false">LEFT(INDEX(Orders!$C$2:$C$8001,MATCH(B16321,Orders!$A$2:$A$8001,0)),7)</f>
        <v>2025-04</v>
      </c>
    </row>
    <row r="16322" customFormat="false" ht="15" hidden="false" customHeight="true" outlineLevel="0" collapsed="false">
      <c r="A16322" s="1" t="s">
        <v>26792</v>
      </c>
      <c r="B16322" s="1" t="s">
        <v>10419</v>
      </c>
      <c r="C16322" s="1" t="s">
        <v>2007</v>
      </c>
      <c r="D16322" s="1" t="n">
        <v>1</v>
      </c>
      <c r="E16322" s="16" t="n">
        <v>750.27</v>
      </c>
      <c r="F16322" s="17" t="n">
        <v>0.1</v>
      </c>
      <c r="G16322" s="16" t="n">
        <v>675.24</v>
      </c>
      <c r="I16322" s="1" t="str">
        <f aca="false">INDEX(Products!$C$2:$C$51,MATCH(C16322,Products!$A$2:$A$51,0))</f>
        <v>Books &amp; Stationery</v>
      </c>
      <c r="J16322" s="1" t="str">
        <f aca="false">INDEX(Orders!$E$2:$E$8001,MATCH(B16322,Orders!$A$2:$A$8001,0))</f>
        <v>Delivered</v>
      </c>
      <c r="K16322" s="1" t="str">
        <f aca="false">LEFT(INDEX(Orders!$C$2:$C$8001,MATCH(B16322,Orders!$A$2:$A$8001,0)),7)</f>
        <v>2025-12</v>
      </c>
    </row>
    <row r="16323" customFormat="false" ht="15" hidden="false" customHeight="true" outlineLevel="0" collapsed="false">
      <c r="A16323" s="1" t="s">
        <v>26793</v>
      </c>
      <c r="B16323" s="1" t="s">
        <v>10420</v>
      </c>
      <c r="C16323" s="1" t="s">
        <v>1940</v>
      </c>
      <c r="D16323" s="1" t="n">
        <v>1</v>
      </c>
      <c r="E16323" s="16" t="n">
        <v>2374.52</v>
      </c>
      <c r="F16323" s="17" t="n">
        <v>0</v>
      </c>
      <c r="G16323" s="16" t="n">
        <v>2374.52</v>
      </c>
      <c r="I16323" s="1" t="str">
        <f aca="false">INDEX(Products!$C$2:$C$51,MATCH(C16323,Products!$A$2:$A$51,0))</f>
        <v>Fashion</v>
      </c>
      <c r="J16323" s="1" t="str">
        <f aca="false">INDEX(Orders!$E$2:$E$8001,MATCH(B16323,Orders!$A$2:$A$8001,0))</f>
        <v>Delivered</v>
      </c>
      <c r="K16323" s="1" t="str">
        <f aca="false">LEFT(INDEX(Orders!$C$2:$C$8001,MATCH(B16323,Orders!$A$2:$A$8001,0)),7)</f>
        <v>2025-03</v>
      </c>
    </row>
    <row r="16324" customFormat="false" ht="15" hidden="false" customHeight="true" outlineLevel="0" collapsed="false">
      <c r="A16324" s="1" t="s">
        <v>26794</v>
      </c>
      <c r="B16324" s="1" t="s">
        <v>10421</v>
      </c>
      <c r="C16324" s="1" t="s">
        <v>1935</v>
      </c>
      <c r="D16324" s="1" t="n">
        <v>1</v>
      </c>
      <c r="E16324" s="16" t="n">
        <v>14558.72</v>
      </c>
      <c r="F16324" s="17" t="n">
        <v>0.05</v>
      </c>
      <c r="G16324" s="16" t="n">
        <v>13830.78</v>
      </c>
      <c r="I16324" s="1" t="str">
        <f aca="false">INDEX(Products!$C$2:$C$51,MATCH(C16324,Products!$A$2:$A$51,0))</f>
        <v>Electronics</v>
      </c>
      <c r="J16324" s="1" t="str">
        <f aca="false">INDEX(Orders!$E$2:$E$8001,MATCH(B16324,Orders!$A$2:$A$8001,0))</f>
        <v>Delivered</v>
      </c>
      <c r="K16324" s="1" t="str">
        <f aca="false">LEFT(INDEX(Orders!$C$2:$C$8001,MATCH(B16324,Orders!$A$2:$A$8001,0)),7)</f>
        <v>2025-08</v>
      </c>
    </row>
    <row r="16325" customFormat="false" ht="15" hidden="false" customHeight="true" outlineLevel="0" collapsed="false">
      <c r="A16325" s="1" t="s">
        <v>26795</v>
      </c>
      <c r="B16325" s="1" t="s">
        <v>10421</v>
      </c>
      <c r="C16325" s="1" t="s">
        <v>1955</v>
      </c>
      <c r="D16325" s="1" t="n">
        <v>1</v>
      </c>
      <c r="E16325" s="16" t="n">
        <v>3340.76</v>
      </c>
      <c r="F16325" s="17" t="n">
        <v>0</v>
      </c>
      <c r="G16325" s="16" t="n">
        <v>3340.76</v>
      </c>
      <c r="I16325" s="1" t="str">
        <f aca="false">INDEX(Products!$C$2:$C$51,MATCH(C16325,Products!$A$2:$A$51,0))</f>
        <v>Home &amp; Kitchen</v>
      </c>
      <c r="J16325" s="1" t="str">
        <f aca="false">INDEX(Orders!$E$2:$E$8001,MATCH(B16325,Orders!$A$2:$A$8001,0))</f>
        <v>Delivered</v>
      </c>
      <c r="K16325" s="1" t="str">
        <f aca="false">LEFT(INDEX(Orders!$C$2:$C$8001,MATCH(B16325,Orders!$A$2:$A$8001,0)),7)</f>
        <v>2025-08</v>
      </c>
    </row>
    <row r="16326" customFormat="false" ht="15" hidden="false" customHeight="true" outlineLevel="0" collapsed="false">
      <c r="A16326" s="1" t="s">
        <v>26796</v>
      </c>
      <c r="B16326" s="1" t="s">
        <v>10421</v>
      </c>
      <c r="C16326" s="1" t="s">
        <v>1997</v>
      </c>
      <c r="D16326" s="1" t="n">
        <v>2</v>
      </c>
      <c r="E16326" s="16" t="n">
        <v>311.15</v>
      </c>
      <c r="F16326" s="17" t="n">
        <v>0.05</v>
      </c>
      <c r="G16326" s="16" t="n">
        <v>591.18</v>
      </c>
      <c r="I16326" s="1" t="str">
        <f aca="false">INDEX(Products!$C$2:$C$51,MATCH(C16326,Products!$A$2:$A$51,0))</f>
        <v>Sports &amp; Fitness</v>
      </c>
      <c r="J16326" s="1" t="str">
        <f aca="false">INDEX(Orders!$E$2:$E$8001,MATCH(B16326,Orders!$A$2:$A$8001,0))</f>
        <v>Delivered</v>
      </c>
      <c r="K16326" s="1" t="str">
        <f aca="false">LEFT(INDEX(Orders!$C$2:$C$8001,MATCH(B16326,Orders!$A$2:$A$8001,0)),7)</f>
        <v>2025-08</v>
      </c>
    </row>
    <row r="16327" customFormat="false" ht="15" hidden="false" customHeight="true" outlineLevel="0" collapsed="false">
      <c r="A16327" s="1" t="s">
        <v>26797</v>
      </c>
      <c r="B16327" s="1" t="s">
        <v>10421</v>
      </c>
      <c r="C16327" s="1" t="s">
        <v>1940</v>
      </c>
      <c r="D16327" s="1" t="n">
        <v>2</v>
      </c>
      <c r="E16327" s="16" t="n">
        <v>2374.52</v>
      </c>
      <c r="F16327" s="17" t="n">
        <v>0.05</v>
      </c>
      <c r="G16327" s="16" t="n">
        <v>4511.59</v>
      </c>
      <c r="I16327" s="1" t="str">
        <f aca="false">INDEX(Products!$C$2:$C$51,MATCH(C16327,Products!$A$2:$A$51,0))</f>
        <v>Fashion</v>
      </c>
      <c r="J16327" s="1" t="str">
        <f aca="false">INDEX(Orders!$E$2:$E$8001,MATCH(B16327,Orders!$A$2:$A$8001,0))</f>
        <v>Delivered</v>
      </c>
      <c r="K16327" s="1" t="str">
        <f aca="false">LEFT(INDEX(Orders!$C$2:$C$8001,MATCH(B16327,Orders!$A$2:$A$8001,0)),7)</f>
        <v>2025-08</v>
      </c>
    </row>
    <row r="16328" customFormat="false" ht="15" hidden="false" customHeight="true" outlineLevel="0" collapsed="false">
      <c r="A16328" s="1" t="s">
        <v>26798</v>
      </c>
      <c r="B16328" s="1" t="s">
        <v>10422</v>
      </c>
      <c r="C16328" s="1" t="s">
        <v>2007</v>
      </c>
      <c r="D16328" s="1" t="n">
        <v>3</v>
      </c>
      <c r="E16328" s="16" t="n">
        <v>750.27</v>
      </c>
      <c r="F16328" s="17" t="n">
        <v>0.15</v>
      </c>
      <c r="G16328" s="16" t="n">
        <v>1913.19</v>
      </c>
      <c r="I16328" s="1" t="str">
        <f aca="false">INDEX(Products!$C$2:$C$51,MATCH(C16328,Products!$A$2:$A$51,0))</f>
        <v>Books &amp; Stationery</v>
      </c>
      <c r="J16328" s="1" t="str">
        <f aca="false">INDEX(Orders!$E$2:$E$8001,MATCH(B16328,Orders!$A$2:$A$8001,0))</f>
        <v>Delivered</v>
      </c>
      <c r="K16328" s="1" t="str">
        <f aca="false">LEFT(INDEX(Orders!$C$2:$C$8001,MATCH(B16328,Orders!$A$2:$A$8001,0)),7)</f>
        <v>2024-10</v>
      </c>
    </row>
    <row r="16329" customFormat="false" ht="15" hidden="false" customHeight="true" outlineLevel="0" collapsed="false">
      <c r="A16329" s="1" t="s">
        <v>26799</v>
      </c>
      <c r="B16329" s="1" t="s">
        <v>10423</v>
      </c>
      <c r="C16329" s="1" t="s">
        <v>1969</v>
      </c>
      <c r="D16329" s="1" t="n">
        <v>3</v>
      </c>
      <c r="E16329" s="16" t="n">
        <v>9171.98</v>
      </c>
      <c r="F16329" s="17" t="n">
        <v>0</v>
      </c>
      <c r="G16329" s="16" t="n">
        <v>27515.94</v>
      </c>
      <c r="I16329" s="1" t="str">
        <f aca="false">INDEX(Products!$C$2:$C$51,MATCH(C16329,Products!$A$2:$A$51,0))</f>
        <v>Home &amp; Kitchen</v>
      </c>
      <c r="J16329" s="1" t="str">
        <f aca="false">INDEX(Orders!$E$2:$E$8001,MATCH(B16329,Orders!$A$2:$A$8001,0))</f>
        <v>Delivered</v>
      </c>
      <c r="K16329" s="1" t="str">
        <f aca="false">LEFT(INDEX(Orders!$C$2:$C$8001,MATCH(B16329,Orders!$A$2:$A$8001,0)),7)</f>
        <v>2025-05</v>
      </c>
    </row>
    <row r="16330" customFormat="false" ht="15" hidden="false" customHeight="true" outlineLevel="0" collapsed="false">
      <c r="A16330" s="1" t="s">
        <v>26800</v>
      </c>
      <c r="B16330" s="1" t="s">
        <v>10424</v>
      </c>
      <c r="C16330" s="1" t="s">
        <v>1976</v>
      </c>
      <c r="D16330" s="1" t="n">
        <v>2</v>
      </c>
      <c r="E16330" s="16" t="n">
        <v>1603.35</v>
      </c>
      <c r="F16330" s="17" t="n">
        <v>0.05</v>
      </c>
      <c r="G16330" s="16" t="n">
        <v>3046.36</v>
      </c>
      <c r="I16330" s="1" t="str">
        <f aca="false">INDEX(Products!$C$2:$C$51,MATCH(C16330,Products!$A$2:$A$51,0))</f>
        <v>Beauty &amp; Personal Care</v>
      </c>
      <c r="J16330" s="1" t="str">
        <f aca="false">INDEX(Orders!$E$2:$E$8001,MATCH(B16330,Orders!$A$2:$A$8001,0))</f>
        <v>Delivered</v>
      </c>
      <c r="K16330" s="1" t="str">
        <f aca="false">LEFT(INDEX(Orders!$C$2:$C$8001,MATCH(B16330,Orders!$A$2:$A$8001,0)),7)</f>
        <v>2024-04</v>
      </c>
    </row>
    <row r="16331" customFormat="false" ht="15" hidden="false" customHeight="true" outlineLevel="0" collapsed="false">
      <c r="A16331" s="1" t="s">
        <v>26801</v>
      </c>
      <c r="B16331" s="1" t="s">
        <v>10425</v>
      </c>
      <c r="C16331" s="1" t="s">
        <v>1943</v>
      </c>
      <c r="D16331" s="1" t="n">
        <v>1</v>
      </c>
      <c r="E16331" s="16" t="n">
        <v>1250.54</v>
      </c>
      <c r="F16331" s="17" t="n">
        <v>0.15</v>
      </c>
      <c r="G16331" s="16" t="n">
        <v>1062.96</v>
      </c>
      <c r="I16331" s="1" t="str">
        <f aca="false">INDEX(Products!$C$2:$C$51,MATCH(C16331,Products!$A$2:$A$51,0))</f>
        <v>Fashion</v>
      </c>
      <c r="J16331" s="1" t="str">
        <f aca="false">INDEX(Orders!$E$2:$E$8001,MATCH(B16331,Orders!$A$2:$A$8001,0))</f>
        <v>Delivered</v>
      </c>
      <c r="K16331" s="1" t="str">
        <f aca="false">LEFT(INDEX(Orders!$C$2:$C$8001,MATCH(B16331,Orders!$A$2:$A$8001,0)),7)</f>
        <v>2025-06</v>
      </c>
    </row>
    <row r="16332" customFormat="false" ht="15" hidden="false" customHeight="true" outlineLevel="0" collapsed="false">
      <c r="A16332" s="1" t="s">
        <v>26802</v>
      </c>
      <c r="B16332" s="1" t="s">
        <v>10425</v>
      </c>
      <c r="C16332" s="1" t="s">
        <v>1955</v>
      </c>
      <c r="D16332" s="1" t="n">
        <v>1</v>
      </c>
      <c r="E16332" s="16" t="n">
        <v>3340.76</v>
      </c>
      <c r="F16332" s="17" t="n">
        <v>0.1</v>
      </c>
      <c r="G16332" s="16" t="n">
        <v>3006.68</v>
      </c>
      <c r="I16332" s="1" t="str">
        <f aca="false">INDEX(Products!$C$2:$C$51,MATCH(C16332,Products!$A$2:$A$51,0))</f>
        <v>Home &amp; Kitchen</v>
      </c>
      <c r="J16332" s="1" t="str">
        <f aca="false">INDEX(Orders!$E$2:$E$8001,MATCH(B16332,Orders!$A$2:$A$8001,0))</f>
        <v>Delivered</v>
      </c>
      <c r="K16332" s="1" t="str">
        <f aca="false">LEFT(INDEX(Orders!$C$2:$C$8001,MATCH(B16332,Orders!$A$2:$A$8001,0)),7)</f>
        <v>2025-06</v>
      </c>
    </row>
    <row r="16333" customFormat="false" ht="15" hidden="false" customHeight="true" outlineLevel="0" collapsed="false">
      <c r="A16333" s="1" t="s">
        <v>26803</v>
      </c>
      <c r="B16333" s="1" t="s">
        <v>10425</v>
      </c>
      <c r="C16333" s="1" t="s">
        <v>2006</v>
      </c>
      <c r="D16333" s="1" t="n">
        <v>3</v>
      </c>
      <c r="E16333" s="16" t="n">
        <v>482.17</v>
      </c>
      <c r="F16333" s="17" t="n">
        <v>0</v>
      </c>
      <c r="G16333" s="16" t="n">
        <v>1446.51</v>
      </c>
      <c r="I16333" s="1" t="str">
        <f aca="false">INDEX(Products!$C$2:$C$51,MATCH(C16333,Products!$A$2:$A$51,0))</f>
        <v>Books &amp; Stationery</v>
      </c>
      <c r="J16333" s="1" t="str">
        <f aca="false">INDEX(Orders!$E$2:$E$8001,MATCH(B16333,Orders!$A$2:$A$8001,0))</f>
        <v>Delivered</v>
      </c>
      <c r="K16333" s="1" t="str">
        <f aca="false">LEFT(INDEX(Orders!$C$2:$C$8001,MATCH(B16333,Orders!$A$2:$A$8001,0)),7)</f>
        <v>2025-06</v>
      </c>
    </row>
    <row r="16334" customFormat="false" ht="15" hidden="false" customHeight="true" outlineLevel="0" collapsed="false">
      <c r="A16334" s="1" t="s">
        <v>26804</v>
      </c>
      <c r="B16334" s="1" t="s">
        <v>10426</v>
      </c>
      <c r="C16334" s="1" t="s">
        <v>2006</v>
      </c>
      <c r="D16334" s="1" t="n">
        <v>2</v>
      </c>
      <c r="E16334" s="16" t="n">
        <v>482.17</v>
      </c>
      <c r="F16334" s="17" t="n">
        <v>0</v>
      </c>
      <c r="G16334" s="16" t="n">
        <v>964.34</v>
      </c>
      <c r="I16334" s="1" t="str">
        <f aca="false">INDEX(Products!$C$2:$C$51,MATCH(C16334,Products!$A$2:$A$51,0))</f>
        <v>Books &amp; Stationery</v>
      </c>
      <c r="J16334" s="1" t="str">
        <f aca="false">INDEX(Orders!$E$2:$E$8001,MATCH(B16334,Orders!$A$2:$A$8001,0))</f>
        <v>Delivered</v>
      </c>
      <c r="K16334" s="1" t="str">
        <f aca="false">LEFT(INDEX(Orders!$C$2:$C$8001,MATCH(B16334,Orders!$A$2:$A$8001,0)),7)</f>
        <v>2025-11</v>
      </c>
    </row>
    <row r="16335" customFormat="false" ht="15" hidden="false" customHeight="true" outlineLevel="0" collapsed="false">
      <c r="A16335" s="1" t="s">
        <v>26805</v>
      </c>
      <c r="B16335" s="1" t="s">
        <v>10427</v>
      </c>
      <c r="C16335" s="1" t="s">
        <v>2006</v>
      </c>
      <c r="D16335" s="1" t="n">
        <v>1</v>
      </c>
      <c r="E16335" s="16" t="n">
        <v>482.17</v>
      </c>
      <c r="F16335" s="17" t="n">
        <v>0</v>
      </c>
      <c r="G16335" s="16" t="n">
        <v>482.17</v>
      </c>
      <c r="I16335" s="1" t="str">
        <f aca="false">INDEX(Products!$C$2:$C$51,MATCH(C16335,Products!$A$2:$A$51,0))</f>
        <v>Books &amp; Stationery</v>
      </c>
      <c r="J16335" s="1" t="str">
        <f aca="false">INDEX(Orders!$E$2:$E$8001,MATCH(B16335,Orders!$A$2:$A$8001,0))</f>
        <v>Delivered</v>
      </c>
      <c r="K16335" s="1" t="str">
        <f aca="false">LEFT(INDEX(Orders!$C$2:$C$8001,MATCH(B16335,Orders!$A$2:$A$8001,0)),7)</f>
        <v>2025-06</v>
      </c>
    </row>
    <row r="16336" customFormat="false" ht="15" hidden="false" customHeight="true" outlineLevel="0" collapsed="false">
      <c r="A16336" s="1" t="s">
        <v>26806</v>
      </c>
      <c r="B16336" s="1" t="s">
        <v>10427</v>
      </c>
      <c r="C16336" s="1" t="s">
        <v>1940</v>
      </c>
      <c r="D16336" s="1" t="n">
        <v>2</v>
      </c>
      <c r="E16336" s="16" t="n">
        <v>2374.52</v>
      </c>
      <c r="F16336" s="17" t="n">
        <v>0.15</v>
      </c>
      <c r="G16336" s="16" t="n">
        <v>4036.68</v>
      </c>
      <c r="I16336" s="1" t="str">
        <f aca="false">INDEX(Products!$C$2:$C$51,MATCH(C16336,Products!$A$2:$A$51,0))</f>
        <v>Fashion</v>
      </c>
      <c r="J16336" s="1" t="str">
        <f aca="false">INDEX(Orders!$E$2:$E$8001,MATCH(B16336,Orders!$A$2:$A$8001,0))</f>
        <v>Delivered</v>
      </c>
      <c r="K16336" s="1" t="str">
        <f aca="false">LEFT(INDEX(Orders!$C$2:$C$8001,MATCH(B16336,Orders!$A$2:$A$8001,0)),7)</f>
        <v>2025-06</v>
      </c>
    </row>
    <row r="16337" customFormat="false" ht="15" hidden="false" customHeight="true" outlineLevel="0" collapsed="false">
      <c r="A16337" s="1" t="s">
        <v>26807</v>
      </c>
      <c r="B16337" s="1" t="s">
        <v>10428</v>
      </c>
      <c r="C16337" s="1" t="s">
        <v>1990</v>
      </c>
      <c r="D16337" s="1" t="n">
        <v>1</v>
      </c>
      <c r="E16337" s="16" t="n">
        <v>5311.32</v>
      </c>
      <c r="F16337" s="17" t="n">
        <v>0.05</v>
      </c>
      <c r="G16337" s="16" t="n">
        <v>5045.75</v>
      </c>
      <c r="I16337" s="1" t="str">
        <f aca="false">INDEX(Products!$C$2:$C$51,MATCH(C16337,Products!$A$2:$A$51,0))</f>
        <v>Sports &amp; Fitness</v>
      </c>
      <c r="J16337" s="1" t="str">
        <f aca="false">INDEX(Orders!$E$2:$E$8001,MATCH(B16337,Orders!$A$2:$A$8001,0))</f>
        <v>Delivered</v>
      </c>
      <c r="K16337" s="1" t="str">
        <f aca="false">LEFT(INDEX(Orders!$C$2:$C$8001,MATCH(B16337,Orders!$A$2:$A$8001,0)),7)</f>
        <v>2025-06</v>
      </c>
    </row>
    <row r="16338" customFormat="false" ht="15" hidden="false" customHeight="true" outlineLevel="0" collapsed="false">
      <c r="A16338" s="1" t="s">
        <v>26808</v>
      </c>
      <c r="B16338" s="1" t="s">
        <v>10428</v>
      </c>
      <c r="C16338" s="1" t="s">
        <v>1924</v>
      </c>
      <c r="D16338" s="1" t="n">
        <v>1</v>
      </c>
      <c r="E16338" s="16" t="n">
        <v>1971</v>
      </c>
      <c r="F16338" s="17" t="n">
        <v>0.05</v>
      </c>
      <c r="G16338" s="16" t="n">
        <v>1872.45</v>
      </c>
      <c r="I16338" s="1" t="str">
        <f aca="false">INDEX(Products!$C$2:$C$51,MATCH(C16338,Products!$A$2:$A$51,0))</f>
        <v>Electronics</v>
      </c>
      <c r="J16338" s="1" t="str">
        <f aca="false">INDEX(Orders!$E$2:$E$8001,MATCH(B16338,Orders!$A$2:$A$8001,0))</f>
        <v>Delivered</v>
      </c>
      <c r="K16338" s="1" t="str">
        <f aca="false">LEFT(INDEX(Orders!$C$2:$C$8001,MATCH(B16338,Orders!$A$2:$A$8001,0)),7)</f>
        <v>2025-06</v>
      </c>
    </row>
    <row r="16339" customFormat="false" ht="15" hidden="false" customHeight="true" outlineLevel="0" collapsed="false">
      <c r="A16339" s="1" t="s">
        <v>26809</v>
      </c>
      <c r="B16339" s="1" t="s">
        <v>10429</v>
      </c>
      <c r="C16339" s="1" t="s">
        <v>1997</v>
      </c>
      <c r="D16339" s="1" t="n">
        <v>1</v>
      </c>
      <c r="E16339" s="16" t="n">
        <v>311.15</v>
      </c>
      <c r="F16339" s="17" t="n">
        <v>0</v>
      </c>
      <c r="G16339" s="16" t="n">
        <v>311.15</v>
      </c>
      <c r="I16339" s="1" t="str">
        <f aca="false">INDEX(Products!$C$2:$C$51,MATCH(C16339,Products!$A$2:$A$51,0))</f>
        <v>Sports &amp; Fitness</v>
      </c>
      <c r="J16339" s="1" t="str">
        <f aca="false">INDEX(Orders!$E$2:$E$8001,MATCH(B16339,Orders!$A$2:$A$8001,0))</f>
        <v>Delivered</v>
      </c>
      <c r="K16339" s="1" t="str">
        <f aca="false">LEFT(INDEX(Orders!$C$2:$C$8001,MATCH(B16339,Orders!$A$2:$A$8001,0)),7)</f>
        <v>2025-02</v>
      </c>
    </row>
    <row r="16340" customFormat="false" ht="15" hidden="false" customHeight="true" outlineLevel="0" collapsed="false">
      <c r="A16340" s="1" t="s">
        <v>26810</v>
      </c>
      <c r="B16340" s="1" t="s">
        <v>10429</v>
      </c>
      <c r="C16340" s="1" t="s">
        <v>2006</v>
      </c>
      <c r="D16340" s="1" t="n">
        <v>1</v>
      </c>
      <c r="E16340" s="16" t="n">
        <v>482.17</v>
      </c>
      <c r="F16340" s="17" t="n">
        <v>0.1</v>
      </c>
      <c r="G16340" s="16" t="n">
        <v>433.95</v>
      </c>
      <c r="I16340" s="1" t="str">
        <f aca="false">INDEX(Products!$C$2:$C$51,MATCH(C16340,Products!$A$2:$A$51,0))</f>
        <v>Books &amp; Stationery</v>
      </c>
      <c r="J16340" s="1" t="str">
        <f aca="false">INDEX(Orders!$E$2:$E$8001,MATCH(B16340,Orders!$A$2:$A$8001,0))</f>
        <v>Delivered</v>
      </c>
      <c r="K16340" s="1" t="str">
        <f aca="false">LEFT(INDEX(Orders!$C$2:$C$8001,MATCH(B16340,Orders!$A$2:$A$8001,0)),7)</f>
        <v>2025-02</v>
      </c>
    </row>
    <row r="16341" customFormat="false" ht="15" hidden="false" customHeight="true" outlineLevel="0" collapsed="false">
      <c r="A16341" s="1" t="s">
        <v>26811</v>
      </c>
      <c r="B16341" s="1" t="s">
        <v>10429</v>
      </c>
      <c r="C16341" s="1" t="s">
        <v>1930</v>
      </c>
      <c r="D16341" s="1" t="n">
        <v>2</v>
      </c>
      <c r="E16341" s="16" t="n">
        <v>2398.35</v>
      </c>
      <c r="F16341" s="17" t="n">
        <v>0</v>
      </c>
      <c r="G16341" s="16" t="n">
        <v>4796.7</v>
      </c>
      <c r="I16341" s="1" t="str">
        <f aca="false">INDEX(Products!$C$2:$C$51,MATCH(C16341,Products!$A$2:$A$51,0))</f>
        <v>Electronics</v>
      </c>
      <c r="J16341" s="1" t="str">
        <f aca="false">INDEX(Orders!$E$2:$E$8001,MATCH(B16341,Orders!$A$2:$A$8001,0))</f>
        <v>Delivered</v>
      </c>
      <c r="K16341" s="1" t="str">
        <f aca="false">LEFT(INDEX(Orders!$C$2:$C$8001,MATCH(B16341,Orders!$A$2:$A$8001,0)),7)</f>
        <v>2025-02</v>
      </c>
    </row>
    <row r="16342" customFormat="false" ht="15" hidden="false" customHeight="true" outlineLevel="0" collapsed="false">
      <c r="A16342" s="1" t="s">
        <v>26812</v>
      </c>
      <c r="B16342" s="1" t="s">
        <v>10430</v>
      </c>
      <c r="C16342" s="1" t="s">
        <v>2006</v>
      </c>
      <c r="D16342" s="1" t="n">
        <v>1</v>
      </c>
      <c r="E16342" s="16" t="n">
        <v>482.17</v>
      </c>
      <c r="F16342" s="17" t="n">
        <v>0.1</v>
      </c>
      <c r="G16342" s="16" t="n">
        <v>433.95</v>
      </c>
      <c r="I16342" s="1" t="str">
        <f aca="false">INDEX(Products!$C$2:$C$51,MATCH(C16342,Products!$A$2:$A$51,0))</f>
        <v>Books &amp; Stationery</v>
      </c>
      <c r="J16342" s="1" t="str">
        <f aca="false">INDEX(Orders!$E$2:$E$8001,MATCH(B16342,Orders!$A$2:$A$8001,0))</f>
        <v>Delivered</v>
      </c>
      <c r="K16342" s="1" t="str">
        <f aca="false">LEFT(INDEX(Orders!$C$2:$C$8001,MATCH(B16342,Orders!$A$2:$A$8001,0)),7)</f>
        <v>2025-01</v>
      </c>
    </row>
    <row r="16343" customFormat="false" ht="15" hidden="false" customHeight="true" outlineLevel="0" collapsed="false">
      <c r="A16343" s="1" t="s">
        <v>26813</v>
      </c>
      <c r="B16343" s="1" t="s">
        <v>10431</v>
      </c>
      <c r="C16343" s="1" t="s">
        <v>1937</v>
      </c>
      <c r="D16343" s="1" t="n">
        <v>2</v>
      </c>
      <c r="E16343" s="16" t="n">
        <v>1364.75</v>
      </c>
      <c r="F16343" s="17" t="n">
        <v>0</v>
      </c>
      <c r="G16343" s="16" t="n">
        <v>2729.5</v>
      </c>
      <c r="I16343" s="1" t="str">
        <f aca="false">INDEX(Products!$C$2:$C$51,MATCH(C16343,Products!$A$2:$A$51,0))</f>
        <v>Fashion</v>
      </c>
      <c r="J16343" s="1" t="str">
        <f aca="false">INDEX(Orders!$E$2:$E$8001,MATCH(B16343,Orders!$A$2:$A$8001,0))</f>
        <v>Returned</v>
      </c>
      <c r="K16343" s="1" t="str">
        <f aca="false">LEFT(INDEX(Orders!$C$2:$C$8001,MATCH(B16343,Orders!$A$2:$A$8001,0)),7)</f>
        <v>2025-04</v>
      </c>
    </row>
    <row r="16344" customFormat="false" ht="15" hidden="false" customHeight="true" outlineLevel="0" collapsed="false">
      <c r="A16344" s="1" t="s">
        <v>26814</v>
      </c>
      <c r="B16344" s="1" t="s">
        <v>10431</v>
      </c>
      <c r="C16344" s="1" t="s">
        <v>1976</v>
      </c>
      <c r="D16344" s="1" t="n">
        <v>1</v>
      </c>
      <c r="E16344" s="16" t="n">
        <v>1603.35</v>
      </c>
      <c r="F16344" s="17" t="n">
        <v>0</v>
      </c>
      <c r="G16344" s="16" t="n">
        <v>1603.35</v>
      </c>
      <c r="I16344" s="1" t="str">
        <f aca="false">INDEX(Products!$C$2:$C$51,MATCH(C16344,Products!$A$2:$A$51,0))</f>
        <v>Beauty &amp; Personal Care</v>
      </c>
      <c r="J16344" s="1" t="str">
        <f aca="false">INDEX(Orders!$E$2:$E$8001,MATCH(B16344,Orders!$A$2:$A$8001,0))</f>
        <v>Returned</v>
      </c>
      <c r="K16344" s="1" t="str">
        <f aca="false">LEFT(INDEX(Orders!$C$2:$C$8001,MATCH(B16344,Orders!$A$2:$A$8001,0)),7)</f>
        <v>2025-04</v>
      </c>
    </row>
    <row r="16345" customFormat="false" ht="15" hidden="false" customHeight="true" outlineLevel="0" collapsed="false">
      <c r="A16345" s="1" t="s">
        <v>26815</v>
      </c>
      <c r="B16345" s="1" t="s">
        <v>10431</v>
      </c>
      <c r="C16345" s="1" t="s">
        <v>1975</v>
      </c>
      <c r="D16345" s="1" t="n">
        <v>1</v>
      </c>
      <c r="E16345" s="16" t="n">
        <v>862.99</v>
      </c>
      <c r="F16345" s="17" t="n">
        <v>0</v>
      </c>
      <c r="G16345" s="16" t="n">
        <v>862.99</v>
      </c>
      <c r="I16345" s="1" t="str">
        <f aca="false">INDEX(Products!$C$2:$C$51,MATCH(C16345,Products!$A$2:$A$51,0))</f>
        <v>Beauty &amp; Personal Care</v>
      </c>
      <c r="J16345" s="1" t="str">
        <f aca="false">INDEX(Orders!$E$2:$E$8001,MATCH(B16345,Orders!$A$2:$A$8001,0))</f>
        <v>Returned</v>
      </c>
      <c r="K16345" s="1" t="str">
        <f aca="false">LEFT(INDEX(Orders!$C$2:$C$8001,MATCH(B16345,Orders!$A$2:$A$8001,0)),7)</f>
        <v>2025-04</v>
      </c>
    </row>
    <row r="16346" customFormat="false" ht="15" hidden="false" customHeight="true" outlineLevel="0" collapsed="false">
      <c r="A16346" s="1" t="s">
        <v>26816</v>
      </c>
      <c r="B16346" s="1" t="s">
        <v>10432</v>
      </c>
      <c r="C16346" s="1" t="s">
        <v>1977</v>
      </c>
      <c r="D16346" s="1" t="n">
        <v>2</v>
      </c>
      <c r="E16346" s="16" t="n">
        <v>2386.05</v>
      </c>
      <c r="F16346" s="17" t="n">
        <v>0.2</v>
      </c>
      <c r="G16346" s="16" t="n">
        <v>3817.68</v>
      </c>
      <c r="I16346" s="1" t="str">
        <f aca="false">INDEX(Products!$C$2:$C$51,MATCH(C16346,Products!$A$2:$A$51,0))</f>
        <v>Beauty &amp; Personal Care</v>
      </c>
      <c r="J16346" s="1" t="str">
        <f aca="false">INDEX(Orders!$E$2:$E$8001,MATCH(B16346,Orders!$A$2:$A$8001,0))</f>
        <v>Delivered</v>
      </c>
      <c r="K16346" s="1" t="str">
        <f aca="false">LEFT(INDEX(Orders!$C$2:$C$8001,MATCH(B16346,Orders!$A$2:$A$8001,0)),7)</f>
        <v>2025-05</v>
      </c>
    </row>
    <row r="16347" customFormat="false" ht="15" hidden="false" customHeight="true" outlineLevel="0" collapsed="false">
      <c r="A16347" s="1" t="s">
        <v>26817</v>
      </c>
      <c r="B16347" s="1" t="s">
        <v>10432</v>
      </c>
      <c r="C16347" s="1" t="s">
        <v>1990</v>
      </c>
      <c r="D16347" s="1" t="n">
        <v>2</v>
      </c>
      <c r="E16347" s="16" t="n">
        <v>5311.32</v>
      </c>
      <c r="F16347" s="17" t="n">
        <v>0</v>
      </c>
      <c r="G16347" s="16" t="n">
        <v>10622.64</v>
      </c>
      <c r="I16347" s="1" t="str">
        <f aca="false">INDEX(Products!$C$2:$C$51,MATCH(C16347,Products!$A$2:$A$51,0))</f>
        <v>Sports &amp; Fitness</v>
      </c>
      <c r="J16347" s="1" t="str">
        <f aca="false">INDEX(Orders!$E$2:$E$8001,MATCH(B16347,Orders!$A$2:$A$8001,0))</f>
        <v>Delivered</v>
      </c>
      <c r="K16347" s="1" t="str">
        <f aca="false">LEFT(INDEX(Orders!$C$2:$C$8001,MATCH(B16347,Orders!$A$2:$A$8001,0)),7)</f>
        <v>2025-05</v>
      </c>
    </row>
    <row r="16348" customFormat="false" ht="15" hidden="false" customHeight="true" outlineLevel="0" collapsed="false">
      <c r="A16348" s="1" t="s">
        <v>26818</v>
      </c>
      <c r="B16348" s="1" t="s">
        <v>10432</v>
      </c>
      <c r="C16348" s="1" t="s">
        <v>2006</v>
      </c>
      <c r="D16348" s="1" t="n">
        <v>2</v>
      </c>
      <c r="E16348" s="16" t="n">
        <v>482.17</v>
      </c>
      <c r="F16348" s="17" t="n">
        <v>0.1</v>
      </c>
      <c r="G16348" s="16" t="n">
        <v>867.91</v>
      </c>
      <c r="I16348" s="1" t="str">
        <f aca="false">INDEX(Products!$C$2:$C$51,MATCH(C16348,Products!$A$2:$A$51,0))</f>
        <v>Books &amp; Stationery</v>
      </c>
      <c r="J16348" s="1" t="str">
        <f aca="false">INDEX(Orders!$E$2:$E$8001,MATCH(B16348,Orders!$A$2:$A$8001,0))</f>
        <v>Delivered</v>
      </c>
      <c r="K16348" s="1" t="str">
        <f aca="false">LEFT(INDEX(Orders!$C$2:$C$8001,MATCH(B16348,Orders!$A$2:$A$8001,0)),7)</f>
        <v>2025-05</v>
      </c>
    </row>
    <row r="16349" customFormat="false" ht="15" hidden="false" customHeight="true" outlineLevel="0" collapsed="false">
      <c r="A16349" s="1" t="s">
        <v>26819</v>
      </c>
      <c r="B16349" s="1" t="s">
        <v>10432</v>
      </c>
      <c r="C16349" s="1" t="s">
        <v>2000</v>
      </c>
      <c r="D16349" s="1" t="n">
        <v>1</v>
      </c>
      <c r="E16349" s="16" t="n">
        <v>425.08</v>
      </c>
      <c r="F16349" s="17" t="n">
        <v>0</v>
      </c>
      <c r="G16349" s="16" t="n">
        <v>425.08</v>
      </c>
      <c r="I16349" s="1" t="str">
        <f aca="false">INDEX(Products!$C$2:$C$51,MATCH(C16349,Products!$A$2:$A$51,0))</f>
        <v>Books &amp; Stationery</v>
      </c>
      <c r="J16349" s="1" t="str">
        <f aca="false">INDEX(Orders!$E$2:$E$8001,MATCH(B16349,Orders!$A$2:$A$8001,0))</f>
        <v>Delivered</v>
      </c>
      <c r="K16349" s="1" t="str">
        <f aca="false">LEFT(INDEX(Orders!$C$2:$C$8001,MATCH(B16349,Orders!$A$2:$A$8001,0)),7)</f>
        <v>2025-05</v>
      </c>
    </row>
    <row r="16350" customFormat="false" ht="15" hidden="false" customHeight="true" outlineLevel="0" collapsed="false">
      <c r="A16350" s="1" t="s">
        <v>26820</v>
      </c>
      <c r="B16350" s="1" t="s">
        <v>10433</v>
      </c>
      <c r="C16350" s="1" t="s">
        <v>1943</v>
      </c>
      <c r="D16350" s="1" t="n">
        <v>1</v>
      </c>
      <c r="E16350" s="16" t="n">
        <v>1250.54</v>
      </c>
      <c r="F16350" s="17" t="n">
        <v>0.1</v>
      </c>
      <c r="G16350" s="16" t="n">
        <v>1125.49</v>
      </c>
      <c r="I16350" s="1" t="str">
        <f aca="false">INDEX(Products!$C$2:$C$51,MATCH(C16350,Products!$A$2:$A$51,0))</f>
        <v>Fashion</v>
      </c>
      <c r="J16350" s="1" t="str">
        <f aca="false">INDEX(Orders!$E$2:$E$8001,MATCH(B16350,Orders!$A$2:$A$8001,0))</f>
        <v>Delivered</v>
      </c>
      <c r="K16350" s="1" t="str">
        <f aca="false">LEFT(INDEX(Orders!$C$2:$C$8001,MATCH(B16350,Orders!$A$2:$A$8001,0)),7)</f>
        <v>2024-09</v>
      </c>
    </row>
    <row r="16351" customFormat="false" ht="15" hidden="false" customHeight="true" outlineLevel="0" collapsed="false">
      <c r="A16351" s="1" t="s">
        <v>26821</v>
      </c>
      <c r="B16351" s="1" t="s">
        <v>10433</v>
      </c>
      <c r="C16351" s="1" t="s">
        <v>1949</v>
      </c>
      <c r="D16351" s="1" t="n">
        <v>3</v>
      </c>
      <c r="E16351" s="16" t="n">
        <v>4185.64</v>
      </c>
      <c r="F16351" s="17" t="n">
        <v>0</v>
      </c>
      <c r="G16351" s="16" t="n">
        <v>12556.92</v>
      </c>
      <c r="I16351" s="1" t="str">
        <f aca="false">INDEX(Products!$C$2:$C$51,MATCH(C16351,Products!$A$2:$A$51,0))</f>
        <v>Fashion</v>
      </c>
      <c r="J16351" s="1" t="str">
        <f aca="false">INDEX(Orders!$E$2:$E$8001,MATCH(B16351,Orders!$A$2:$A$8001,0))</f>
        <v>Delivered</v>
      </c>
      <c r="K16351" s="1" t="str">
        <f aca="false">LEFT(INDEX(Orders!$C$2:$C$8001,MATCH(B16351,Orders!$A$2:$A$8001,0)),7)</f>
        <v>2024-09</v>
      </c>
    </row>
    <row r="16352" customFormat="false" ht="15" hidden="false" customHeight="true" outlineLevel="0" collapsed="false">
      <c r="A16352" s="1" t="s">
        <v>26822</v>
      </c>
      <c r="B16352" s="1" t="s">
        <v>10434</v>
      </c>
      <c r="C16352" s="1" t="s">
        <v>1940</v>
      </c>
      <c r="D16352" s="1" t="n">
        <v>3</v>
      </c>
      <c r="E16352" s="16" t="n">
        <v>2374.52</v>
      </c>
      <c r="F16352" s="17" t="n">
        <v>0.1</v>
      </c>
      <c r="G16352" s="16" t="n">
        <v>6411.2</v>
      </c>
      <c r="I16352" s="1" t="str">
        <f aca="false">INDEX(Products!$C$2:$C$51,MATCH(C16352,Products!$A$2:$A$51,0))</f>
        <v>Fashion</v>
      </c>
      <c r="J16352" s="1" t="str">
        <f aca="false">INDEX(Orders!$E$2:$E$8001,MATCH(B16352,Orders!$A$2:$A$8001,0))</f>
        <v>Delivered</v>
      </c>
      <c r="K16352" s="1" t="str">
        <f aca="false">LEFT(INDEX(Orders!$C$2:$C$8001,MATCH(B16352,Orders!$A$2:$A$8001,0)),7)</f>
        <v>2025-05</v>
      </c>
    </row>
    <row r="16353" customFormat="false" ht="15" hidden="false" customHeight="true" outlineLevel="0" collapsed="false">
      <c r="A16353" s="1" t="s">
        <v>26823</v>
      </c>
      <c r="B16353" s="1" t="s">
        <v>10435</v>
      </c>
      <c r="C16353" s="1" t="s">
        <v>2006</v>
      </c>
      <c r="D16353" s="1" t="n">
        <v>1</v>
      </c>
      <c r="E16353" s="16" t="n">
        <v>482.17</v>
      </c>
      <c r="F16353" s="17" t="n">
        <v>0</v>
      </c>
      <c r="G16353" s="16" t="n">
        <v>482.17</v>
      </c>
      <c r="I16353" s="1" t="str">
        <f aca="false">INDEX(Products!$C$2:$C$51,MATCH(C16353,Products!$A$2:$A$51,0))</f>
        <v>Books &amp; Stationery</v>
      </c>
      <c r="J16353" s="1" t="str">
        <f aca="false">INDEX(Orders!$E$2:$E$8001,MATCH(B16353,Orders!$A$2:$A$8001,0))</f>
        <v>Delivered</v>
      </c>
      <c r="K16353" s="1" t="str">
        <f aca="false">LEFT(INDEX(Orders!$C$2:$C$8001,MATCH(B16353,Orders!$A$2:$A$8001,0)),7)</f>
        <v>2025-12</v>
      </c>
    </row>
    <row r="16354" customFormat="false" ht="15" hidden="false" customHeight="true" outlineLevel="0" collapsed="false">
      <c r="A16354" s="1" t="s">
        <v>26824</v>
      </c>
      <c r="B16354" s="1" t="s">
        <v>10435</v>
      </c>
      <c r="C16354" s="1" t="s">
        <v>1930</v>
      </c>
      <c r="D16354" s="1" t="n">
        <v>1</v>
      </c>
      <c r="E16354" s="16" t="n">
        <v>2398.35</v>
      </c>
      <c r="F16354" s="17" t="n">
        <v>0</v>
      </c>
      <c r="G16354" s="16" t="n">
        <v>2398.35</v>
      </c>
      <c r="I16354" s="1" t="str">
        <f aca="false">INDEX(Products!$C$2:$C$51,MATCH(C16354,Products!$A$2:$A$51,0))</f>
        <v>Electronics</v>
      </c>
      <c r="J16354" s="1" t="str">
        <f aca="false">INDEX(Orders!$E$2:$E$8001,MATCH(B16354,Orders!$A$2:$A$8001,0))</f>
        <v>Delivered</v>
      </c>
      <c r="K16354" s="1" t="str">
        <f aca="false">LEFT(INDEX(Orders!$C$2:$C$8001,MATCH(B16354,Orders!$A$2:$A$8001,0)),7)</f>
        <v>2025-12</v>
      </c>
    </row>
    <row r="16355" customFormat="false" ht="15" hidden="false" customHeight="true" outlineLevel="0" collapsed="false">
      <c r="A16355" s="1" t="s">
        <v>26825</v>
      </c>
      <c r="B16355" s="1" t="s">
        <v>10436</v>
      </c>
      <c r="C16355" s="1" t="s">
        <v>2006</v>
      </c>
      <c r="D16355" s="1" t="n">
        <v>1</v>
      </c>
      <c r="E16355" s="16" t="n">
        <v>482.17</v>
      </c>
      <c r="F16355" s="17" t="n">
        <v>0.05</v>
      </c>
      <c r="G16355" s="16" t="n">
        <v>458.06</v>
      </c>
      <c r="I16355" s="1" t="str">
        <f aca="false">INDEX(Products!$C$2:$C$51,MATCH(C16355,Products!$A$2:$A$51,0))</f>
        <v>Books &amp; Stationery</v>
      </c>
      <c r="J16355" s="1" t="str">
        <f aca="false">INDEX(Orders!$E$2:$E$8001,MATCH(B16355,Orders!$A$2:$A$8001,0))</f>
        <v>Delivered</v>
      </c>
      <c r="K16355" s="1" t="str">
        <f aca="false">LEFT(INDEX(Orders!$C$2:$C$8001,MATCH(B16355,Orders!$A$2:$A$8001,0)),7)</f>
        <v>2025-11</v>
      </c>
    </row>
    <row r="16356" customFormat="false" ht="15" hidden="false" customHeight="true" outlineLevel="0" collapsed="false">
      <c r="A16356" s="1" t="s">
        <v>26826</v>
      </c>
      <c r="B16356" s="1" t="s">
        <v>10437</v>
      </c>
      <c r="C16356" s="1" t="s">
        <v>1933</v>
      </c>
      <c r="D16356" s="1" t="n">
        <v>3</v>
      </c>
      <c r="E16356" s="16" t="n">
        <v>7194.38</v>
      </c>
      <c r="F16356" s="17" t="n">
        <v>0.15</v>
      </c>
      <c r="G16356" s="16" t="n">
        <v>18345.67</v>
      </c>
      <c r="I16356" s="1" t="str">
        <f aca="false">INDEX(Products!$C$2:$C$51,MATCH(C16356,Products!$A$2:$A$51,0))</f>
        <v>Electronics</v>
      </c>
      <c r="J16356" s="1" t="str">
        <f aca="false">INDEX(Orders!$E$2:$E$8001,MATCH(B16356,Orders!$A$2:$A$8001,0))</f>
        <v>Delivered</v>
      </c>
      <c r="K16356" s="1" t="str">
        <f aca="false">LEFT(INDEX(Orders!$C$2:$C$8001,MATCH(B16356,Orders!$A$2:$A$8001,0)),7)</f>
        <v>2025-10</v>
      </c>
    </row>
    <row r="16357" customFormat="false" ht="15" hidden="false" customHeight="true" outlineLevel="0" collapsed="false">
      <c r="A16357" s="1" t="s">
        <v>26827</v>
      </c>
      <c r="B16357" s="1" t="s">
        <v>10438</v>
      </c>
      <c r="C16357" s="1" t="s">
        <v>1969</v>
      </c>
      <c r="D16357" s="1" t="n">
        <v>1</v>
      </c>
      <c r="E16357" s="16" t="n">
        <v>9171.98</v>
      </c>
      <c r="F16357" s="17" t="n">
        <v>0</v>
      </c>
      <c r="G16357" s="16" t="n">
        <v>9171.98</v>
      </c>
      <c r="I16357" s="1" t="str">
        <f aca="false">INDEX(Products!$C$2:$C$51,MATCH(C16357,Products!$A$2:$A$51,0))</f>
        <v>Home &amp; Kitchen</v>
      </c>
      <c r="J16357" s="1" t="str">
        <f aca="false">INDEX(Orders!$E$2:$E$8001,MATCH(B16357,Orders!$A$2:$A$8001,0))</f>
        <v>Delivered</v>
      </c>
      <c r="K16357" s="1" t="str">
        <f aca="false">LEFT(INDEX(Orders!$C$2:$C$8001,MATCH(B16357,Orders!$A$2:$A$8001,0)),7)</f>
        <v>2025-06</v>
      </c>
    </row>
    <row r="16358" customFormat="false" ht="15" hidden="false" customHeight="true" outlineLevel="0" collapsed="false">
      <c r="A16358" s="1" t="s">
        <v>26828</v>
      </c>
      <c r="B16358" s="1" t="s">
        <v>10439</v>
      </c>
      <c r="C16358" s="1" t="s">
        <v>1930</v>
      </c>
      <c r="D16358" s="1" t="n">
        <v>1</v>
      </c>
      <c r="E16358" s="16" t="n">
        <v>2398.35</v>
      </c>
      <c r="F16358" s="17" t="n">
        <v>0</v>
      </c>
      <c r="G16358" s="16" t="n">
        <v>2398.35</v>
      </c>
      <c r="I16358" s="1" t="str">
        <f aca="false">INDEX(Products!$C$2:$C$51,MATCH(C16358,Products!$A$2:$A$51,0))</f>
        <v>Electronics</v>
      </c>
      <c r="J16358" s="1" t="str">
        <f aca="false">INDEX(Orders!$E$2:$E$8001,MATCH(B16358,Orders!$A$2:$A$8001,0))</f>
        <v>Delivered</v>
      </c>
      <c r="K16358" s="1" t="str">
        <f aca="false">LEFT(INDEX(Orders!$C$2:$C$8001,MATCH(B16358,Orders!$A$2:$A$8001,0)),7)</f>
        <v>2024-11</v>
      </c>
    </row>
    <row r="16359" customFormat="false" ht="15" hidden="false" customHeight="true" outlineLevel="0" collapsed="false">
      <c r="A16359" s="1" t="s">
        <v>26829</v>
      </c>
      <c r="B16359" s="1" t="s">
        <v>10440</v>
      </c>
      <c r="C16359" s="1" t="s">
        <v>1990</v>
      </c>
      <c r="D16359" s="1" t="n">
        <v>1</v>
      </c>
      <c r="E16359" s="16" t="n">
        <v>5311.32</v>
      </c>
      <c r="F16359" s="17" t="n">
        <v>0</v>
      </c>
      <c r="G16359" s="16" t="n">
        <v>5311.32</v>
      </c>
      <c r="I16359" s="1" t="str">
        <f aca="false">INDEX(Products!$C$2:$C$51,MATCH(C16359,Products!$A$2:$A$51,0))</f>
        <v>Sports &amp; Fitness</v>
      </c>
      <c r="J16359" s="1" t="str">
        <f aca="false">INDEX(Orders!$E$2:$E$8001,MATCH(B16359,Orders!$A$2:$A$8001,0))</f>
        <v>Delivered</v>
      </c>
      <c r="K16359" s="1" t="str">
        <f aca="false">LEFT(INDEX(Orders!$C$2:$C$8001,MATCH(B16359,Orders!$A$2:$A$8001,0)),7)</f>
        <v>2025-06</v>
      </c>
    </row>
    <row r="16360" customFormat="false" ht="15" hidden="false" customHeight="true" outlineLevel="0" collapsed="false">
      <c r="A16360" s="1" t="s">
        <v>26830</v>
      </c>
      <c r="B16360" s="1" t="s">
        <v>10441</v>
      </c>
      <c r="C16360" s="1" t="s">
        <v>1937</v>
      </c>
      <c r="D16360" s="1" t="n">
        <v>1</v>
      </c>
      <c r="E16360" s="16" t="n">
        <v>1364.75</v>
      </c>
      <c r="F16360" s="17" t="n">
        <v>0.2</v>
      </c>
      <c r="G16360" s="16" t="n">
        <v>1091.8</v>
      </c>
      <c r="I16360" s="1" t="str">
        <f aca="false">INDEX(Products!$C$2:$C$51,MATCH(C16360,Products!$A$2:$A$51,0))</f>
        <v>Fashion</v>
      </c>
      <c r="J16360" s="1" t="str">
        <f aca="false">INDEX(Orders!$E$2:$E$8001,MATCH(B16360,Orders!$A$2:$A$8001,0))</f>
        <v>Delivered</v>
      </c>
      <c r="K16360" s="1" t="str">
        <f aca="false">LEFT(INDEX(Orders!$C$2:$C$8001,MATCH(B16360,Orders!$A$2:$A$8001,0)),7)</f>
        <v>2025-11</v>
      </c>
    </row>
    <row r="16361" customFormat="false" ht="15" hidden="false" customHeight="true" outlineLevel="0" collapsed="false">
      <c r="A16361" s="1" t="s">
        <v>26831</v>
      </c>
      <c r="B16361" s="1" t="s">
        <v>10441</v>
      </c>
      <c r="C16361" s="1" t="s">
        <v>1924</v>
      </c>
      <c r="D16361" s="1" t="n">
        <v>1</v>
      </c>
      <c r="E16361" s="16" t="n">
        <v>1971</v>
      </c>
      <c r="F16361" s="17" t="n">
        <v>0</v>
      </c>
      <c r="G16361" s="16" t="n">
        <v>1971</v>
      </c>
      <c r="I16361" s="1" t="str">
        <f aca="false">INDEX(Products!$C$2:$C$51,MATCH(C16361,Products!$A$2:$A$51,0))</f>
        <v>Electronics</v>
      </c>
      <c r="J16361" s="1" t="str">
        <f aca="false">INDEX(Orders!$E$2:$E$8001,MATCH(B16361,Orders!$A$2:$A$8001,0))</f>
        <v>Delivered</v>
      </c>
      <c r="K16361" s="1" t="str">
        <f aca="false">LEFT(INDEX(Orders!$C$2:$C$8001,MATCH(B16361,Orders!$A$2:$A$8001,0)),7)</f>
        <v>2025-11</v>
      </c>
    </row>
    <row r="16362" customFormat="false" ht="15" hidden="false" customHeight="true" outlineLevel="0" collapsed="false">
      <c r="A16362" s="1" t="s">
        <v>26832</v>
      </c>
      <c r="B16362" s="1" t="s">
        <v>10441</v>
      </c>
      <c r="C16362" s="1" t="s">
        <v>1986</v>
      </c>
      <c r="D16362" s="1" t="n">
        <v>2</v>
      </c>
      <c r="E16362" s="16" t="n">
        <v>2871.85</v>
      </c>
      <c r="F16362" s="17" t="n">
        <v>0.15</v>
      </c>
      <c r="G16362" s="16" t="n">
        <v>4882.14</v>
      </c>
      <c r="I16362" s="1" t="str">
        <f aca="false">INDEX(Products!$C$2:$C$51,MATCH(C16362,Products!$A$2:$A$51,0))</f>
        <v>Beauty &amp; Personal Care</v>
      </c>
      <c r="J16362" s="1" t="str">
        <f aca="false">INDEX(Orders!$E$2:$E$8001,MATCH(B16362,Orders!$A$2:$A$8001,0))</f>
        <v>Delivered</v>
      </c>
      <c r="K16362" s="1" t="str">
        <f aca="false">LEFT(INDEX(Orders!$C$2:$C$8001,MATCH(B16362,Orders!$A$2:$A$8001,0)),7)</f>
        <v>2025-11</v>
      </c>
    </row>
    <row r="16363" customFormat="false" ht="15" hidden="false" customHeight="true" outlineLevel="0" collapsed="false">
      <c r="A16363" s="1" t="s">
        <v>26833</v>
      </c>
      <c r="B16363" s="1" t="s">
        <v>10441</v>
      </c>
      <c r="C16363" s="1" t="s">
        <v>1951</v>
      </c>
      <c r="D16363" s="1" t="n">
        <v>1</v>
      </c>
      <c r="E16363" s="16" t="n">
        <v>957.5</v>
      </c>
      <c r="F16363" s="17" t="n">
        <v>0</v>
      </c>
      <c r="G16363" s="16" t="n">
        <v>957.5</v>
      </c>
      <c r="I16363" s="1" t="str">
        <f aca="false">INDEX(Products!$C$2:$C$51,MATCH(C16363,Products!$A$2:$A$51,0))</f>
        <v>Fashion</v>
      </c>
      <c r="J16363" s="1" t="str">
        <f aca="false">INDEX(Orders!$E$2:$E$8001,MATCH(B16363,Orders!$A$2:$A$8001,0))</f>
        <v>Delivered</v>
      </c>
      <c r="K16363" s="1" t="str">
        <f aca="false">LEFT(INDEX(Orders!$C$2:$C$8001,MATCH(B16363,Orders!$A$2:$A$8001,0)),7)</f>
        <v>2025-11</v>
      </c>
    </row>
    <row r="16364" customFormat="false" ht="15" hidden="false" customHeight="true" outlineLevel="0" collapsed="false">
      <c r="A16364" s="1" t="s">
        <v>26834</v>
      </c>
      <c r="B16364" s="1" t="s">
        <v>10441</v>
      </c>
      <c r="C16364" s="1" t="s">
        <v>1979</v>
      </c>
      <c r="D16364" s="1" t="n">
        <v>1</v>
      </c>
      <c r="E16364" s="16" t="n">
        <v>623</v>
      </c>
      <c r="F16364" s="17" t="n">
        <v>0.05</v>
      </c>
      <c r="G16364" s="16" t="n">
        <v>591.85</v>
      </c>
      <c r="I16364" s="1" t="str">
        <f aca="false">INDEX(Products!$C$2:$C$51,MATCH(C16364,Products!$A$2:$A$51,0))</f>
        <v>Beauty &amp; Personal Care</v>
      </c>
      <c r="J16364" s="1" t="str">
        <f aca="false">INDEX(Orders!$E$2:$E$8001,MATCH(B16364,Orders!$A$2:$A$8001,0))</f>
        <v>Delivered</v>
      </c>
      <c r="K16364" s="1" t="str">
        <f aca="false">LEFT(INDEX(Orders!$C$2:$C$8001,MATCH(B16364,Orders!$A$2:$A$8001,0)),7)</f>
        <v>2025-11</v>
      </c>
    </row>
    <row r="16365" customFormat="false" ht="15" hidden="false" customHeight="true" outlineLevel="0" collapsed="false">
      <c r="A16365" s="1" t="s">
        <v>26835</v>
      </c>
      <c r="B16365" s="1" t="s">
        <v>10442</v>
      </c>
      <c r="C16365" s="1" t="s">
        <v>1977</v>
      </c>
      <c r="D16365" s="1" t="n">
        <v>1</v>
      </c>
      <c r="E16365" s="16" t="n">
        <v>2386.05</v>
      </c>
      <c r="F16365" s="17" t="n">
        <v>0</v>
      </c>
      <c r="G16365" s="16" t="n">
        <v>2386.05</v>
      </c>
      <c r="I16365" s="1" t="str">
        <f aca="false">INDEX(Products!$C$2:$C$51,MATCH(C16365,Products!$A$2:$A$51,0))</f>
        <v>Beauty &amp; Personal Care</v>
      </c>
      <c r="J16365" s="1" t="str">
        <f aca="false">INDEX(Orders!$E$2:$E$8001,MATCH(B16365,Orders!$A$2:$A$8001,0))</f>
        <v>Delivered</v>
      </c>
      <c r="K16365" s="1" t="str">
        <f aca="false">LEFT(INDEX(Orders!$C$2:$C$8001,MATCH(B16365,Orders!$A$2:$A$8001,0)),7)</f>
        <v>2024-11</v>
      </c>
    </row>
    <row r="16366" customFormat="false" ht="15" hidden="false" customHeight="true" outlineLevel="0" collapsed="false">
      <c r="A16366" s="1" t="s">
        <v>26836</v>
      </c>
      <c r="B16366" s="1" t="s">
        <v>10443</v>
      </c>
      <c r="C16366" s="1" t="s">
        <v>1976</v>
      </c>
      <c r="D16366" s="1" t="n">
        <v>2</v>
      </c>
      <c r="E16366" s="16" t="n">
        <v>1603.35</v>
      </c>
      <c r="F16366" s="17" t="n">
        <v>0</v>
      </c>
      <c r="G16366" s="16" t="n">
        <v>3206.7</v>
      </c>
      <c r="I16366" s="1" t="str">
        <f aca="false">INDEX(Products!$C$2:$C$51,MATCH(C16366,Products!$A$2:$A$51,0))</f>
        <v>Beauty &amp; Personal Care</v>
      </c>
      <c r="J16366" s="1" t="str">
        <f aca="false">INDEX(Orders!$E$2:$E$8001,MATCH(B16366,Orders!$A$2:$A$8001,0))</f>
        <v>Delivered</v>
      </c>
      <c r="K16366" s="1" t="str">
        <f aca="false">LEFT(INDEX(Orders!$C$2:$C$8001,MATCH(B16366,Orders!$A$2:$A$8001,0)),7)</f>
        <v>2025-12</v>
      </c>
    </row>
    <row r="16367" customFormat="false" ht="15" hidden="false" customHeight="true" outlineLevel="0" collapsed="false">
      <c r="A16367" s="1" t="s">
        <v>26837</v>
      </c>
      <c r="B16367" s="1" t="s">
        <v>10444</v>
      </c>
      <c r="C16367" s="1" t="s">
        <v>1955</v>
      </c>
      <c r="D16367" s="1" t="n">
        <v>1</v>
      </c>
      <c r="E16367" s="16" t="n">
        <v>3340.76</v>
      </c>
      <c r="F16367" s="17" t="n">
        <v>0.1</v>
      </c>
      <c r="G16367" s="16" t="n">
        <v>3006.68</v>
      </c>
      <c r="I16367" s="1" t="str">
        <f aca="false">INDEX(Products!$C$2:$C$51,MATCH(C16367,Products!$A$2:$A$51,0))</f>
        <v>Home &amp; Kitchen</v>
      </c>
      <c r="J16367" s="1" t="str">
        <f aca="false">INDEX(Orders!$E$2:$E$8001,MATCH(B16367,Orders!$A$2:$A$8001,0))</f>
        <v>Delivered</v>
      </c>
      <c r="K16367" s="1" t="str">
        <f aca="false">LEFT(INDEX(Orders!$C$2:$C$8001,MATCH(B16367,Orders!$A$2:$A$8001,0)),7)</f>
        <v>2025-01</v>
      </c>
    </row>
    <row r="16368" customFormat="false" ht="15" hidden="false" customHeight="true" outlineLevel="0" collapsed="false">
      <c r="A16368" s="1" t="s">
        <v>26838</v>
      </c>
      <c r="B16368" s="1" t="s">
        <v>10445</v>
      </c>
      <c r="C16368" s="1" t="s">
        <v>1990</v>
      </c>
      <c r="D16368" s="1" t="n">
        <v>1</v>
      </c>
      <c r="E16368" s="16" t="n">
        <v>5311.32</v>
      </c>
      <c r="F16368" s="17" t="n">
        <v>0.15</v>
      </c>
      <c r="G16368" s="16" t="n">
        <v>4514.62</v>
      </c>
      <c r="I16368" s="1" t="str">
        <f aca="false">INDEX(Products!$C$2:$C$51,MATCH(C16368,Products!$A$2:$A$51,0))</f>
        <v>Sports &amp; Fitness</v>
      </c>
      <c r="J16368" s="1" t="str">
        <f aca="false">INDEX(Orders!$E$2:$E$8001,MATCH(B16368,Orders!$A$2:$A$8001,0))</f>
        <v>Delivered</v>
      </c>
      <c r="K16368" s="1" t="str">
        <f aca="false">LEFT(INDEX(Orders!$C$2:$C$8001,MATCH(B16368,Orders!$A$2:$A$8001,0)),7)</f>
        <v>2025-07</v>
      </c>
    </row>
    <row r="16369" customFormat="false" ht="15" hidden="false" customHeight="true" outlineLevel="0" collapsed="false">
      <c r="A16369" s="1" t="s">
        <v>26839</v>
      </c>
      <c r="B16369" s="1" t="s">
        <v>10446</v>
      </c>
      <c r="C16369" s="1" t="s">
        <v>1990</v>
      </c>
      <c r="D16369" s="1" t="n">
        <v>1</v>
      </c>
      <c r="E16369" s="16" t="n">
        <v>5311.32</v>
      </c>
      <c r="F16369" s="17" t="n">
        <v>0</v>
      </c>
      <c r="G16369" s="16" t="n">
        <v>5311.32</v>
      </c>
      <c r="I16369" s="1" t="str">
        <f aca="false">INDEX(Products!$C$2:$C$51,MATCH(C16369,Products!$A$2:$A$51,0))</f>
        <v>Sports &amp; Fitness</v>
      </c>
      <c r="J16369" s="1" t="str">
        <f aca="false">INDEX(Orders!$E$2:$E$8001,MATCH(B16369,Orders!$A$2:$A$8001,0))</f>
        <v>Delivered</v>
      </c>
      <c r="K16369" s="1" t="str">
        <f aca="false">LEFT(INDEX(Orders!$C$2:$C$8001,MATCH(B16369,Orders!$A$2:$A$8001,0)),7)</f>
        <v>2025-11</v>
      </c>
    </row>
    <row r="16370" customFormat="false" ht="15" hidden="false" customHeight="true" outlineLevel="0" collapsed="false">
      <c r="A16370" s="1" t="s">
        <v>26840</v>
      </c>
      <c r="B16370" s="1" t="s">
        <v>10446</v>
      </c>
      <c r="C16370" s="1" t="s">
        <v>2006</v>
      </c>
      <c r="D16370" s="1" t="n">
        <v>1</v>
      </c>
      <c r="E16370" s="16" t="n">
        <v>482.17</v>
      </c>
      <c r="F16370" s="17" t="n">
        <v>0.05</v>
      </c>
      <c r="G16370" s="16" t="n">
        <v>458.06</v>
      </c>
      <c r="I16370" s="1" t="str">
        <f aca="false">INDEX(Products!$C$2:$C$51,MATCH(C16370,Products!$A$2:$A$51,0))</f>
        <v>Books &amp; Stationery</v>
      </c>
      <c r="J16370" s="1" t="str">
        <f aca="false">INDEX(Orders!$E$2:$E$8001,MATCH(B16370,Orders!$A$2:$A$8001,0))</f>
        <v>Delivered</v>
      </c>
      <c r="K16370" s="1" t="str">
        <f aca="false">LEFT(INDEX(Orders!$C$2:$C$8001,MATCH(B16370,Orders!$A$2:$A$8001,0)),7)</f>
        <v>2025-11</v>
      </c>
    </row>
    <row r="16371" customFormat="false" ht="15" hidden="false" customHeight="true" outlineLevel="0" collapsed="false">
      <c r="A16371" s="1" t="s">
        <v>26841</v>
      </c>
      <c r="B16371" s="1" t="s">
        <v>10446</v>
      </c>
      <c r="C16371" s="1" t="s">
        <v>1955</v>
      </c>
      <c r="D16371" s="1" t="n">
        <v>1</v>
      </c>
      <c r="E16371" s="16" t="n">
        <v>3340.76</v>
      </c>
      <c r="F16371" s="17" t="n">
        <v>0</v>
      </c>
      <c r="G16371" s="16" t="n">
        <v>3340.76</v>
      </c>
      <c r="I16371" s="1" t="str">
        <f aca="false">INDEX(Products!$C$2:$C$51,MATCH(C16371,Products!$A$2:$A$51,0))</f>
        <v>Home &amp; Kitchen</v>
      </c>
      <c r="J16371" s="1" t="str">
        <f aca="false">INDEX(Orders!$E$2:$E$8001,MATCH(B16371,Orders!$A$2:$A$8001,0))</f>
        <v>Delivered</v>
      </c>
      <c r="K16371" s="1" t="str">
        <f aca="false">LEFT(INDEX(Orders!$C$2:$C$8001,MATCH(B16371,Orders!$A$2:$A$8001,0)),7)</f>
        <v>2025-11</v>
      </c>
    </row>
    <row r="16372" customFormat="false" ht="15" hidden="false" customHeight="true" outlineLevel="0" collapsed="false">
      <c r="A16372" s="1" t="s">
        <v>26842</v>
      </c>
      <c r="B16372" s="1" t="s">
        <v>10447</v>
      </c>
      <c r="C16372" s="1" t="s">
        <v>1979</v>
      </c>
      <c r="D16372" s="1" t="n">
        <v>2</v>
      </c>
      <c r="E16372" s="16" t="n">
        <v>623</v>
      </c>
      <c r="F16372" s="17" t="n">
        <v>0</v>
      </c>
      <c r="G16372" s="16" t="n">
        <v>1246</v>
      </c>
      <c r="I16372" s="1" t="str">
        <f aca="false">INDEX(Products!$C$2:$C$51,MATCH(C16372,Products!$A$2:$A$51,0))</f>
        <v>Beauty &amp; Personal Care</v>
      </c>
      <c r="J16372" s="1" t="str">
        <f aca="false">INDEX(Orders!$E$2:$E$8001,MATCH(B16372,Orders!$A$2:$A$8001,0))</f>
        <v>Delivered</v>
      </c>
      <c r="K16372" s="1" t="str">
        <f aca="false">LEFT(INDEX(Orders!$C$2:$C$8001,MATCH(B16372,Orders!$A$2:$A$8001,0)),7)</f>
        <v>2025-08</v>
      </c>
    </row>
    <row r="16373" customFormat="false" ht="15" hidden="false" customHeight="true" outlineLevel="0" collapsed="false">
      <c r="A16373" s="1" t="s">
        <v>26843</v>
      </c>
      <c r="B16373" s="1" t="s">
        <v>10447</v>
      </c>
      <c r="C16373" s="1" t="s">
        <v>2006</v>
      </c>
      <c r="D16373" s="1" t="n">
        <v>1</v>
      </c>
      <c r="E16373" s="16" t="n">
        <v>482.17</v>
      </c>
      <c r="F16373" s="17" t="n">
        <v>0</v>
      </c>
      <c r="G16373" s="16" t="n">
        <v>482.17</v>
      </c>
      <c r="I16373" s="1" t="str">
        <f aca="false">INDEX(Products!$C$2:$C$51,MATCH(C16373,Products!$A$2:$A$51,0))</f>
        <v>Books &amp; Stationery</v>
      </c>
      <c r="J16373" s="1" t="str">
        <f aca="false">INDEX(Orders!$E$2:$E$8001,MATCH(B16373,Orders!$A$2:$A$8001,0))</f>
        <v>Delivered</v>
      </c>
      <c r="K16373" s="1" t="str">
        <f aca="false">LEFT(INDEX(Orders!$C$2:$C$8001,MATCH(B16373,Orders!$A$2:$A$8001,0)),7)</f>
        <v>2025-08</v>
      </c>
    </row>
    <row r="16374" customFormat="false" ht="15" hidden="false" customHeight="true" outlineLevel="0" collapsed="false">
      <c r="A16374" s="1" t="s">
        <v>26844</v>
      </c>
      <c r="B16374" s="1" t="s">
        <v>10448</v>
      </c>
      <c r="C16374" s="1" t="s">
        <v>1976</v>
      </c>
      <c r="D16374" s="1" t="n">
        <v>1</v>
      </c>
      <c r="E16374" s="16" t="n">
        <v>1603.35</v>
      </c>
      <c r="F16374" s="17" t="n">
        <v>0.2</v>
      </c>
      <c r="G16374" s="16" t="n">
        <v>1282.68</v>
      </c>
      <c r="I16374" s="1" t="str">
        <f aca="false">INDEX(Products!$C$2:$C$51,MATCH(C16374,Products!$A$2:$A$51,0))</f>
        <v>Beauty &amp; Personal Care</v>
      </c>
      <c r="J16374" s="1" t="str">
        <f aca="false">INDEX(Orders!$E$2:$E$8001,MATCH(B16374,Orders!$A$2:$A$8001,0))</f>
        <v>Returned</v>
      </c>
      <c r="K16374" s="1" t="str">
        <f aca="false">LEFT(INDEX(Orders!$C$2:$C$8001,MATCH(B16374,Orders!$A$2:$A$8001,0)),7)</f>
        <v>2025-09</v>
      </c>
    </row>
    <row r="16375" customFormat="false" ht="15" hidden="false" customHeight="true" outlineLevel="0" collapsed="false">
      <c r="A16375" s="1" t="s">
        <v>26845</v>
      </c>
      <c r="B16375" s="1" t="s">
        <v>10449</v>
      </c>
      <c r="C16375" s="1" t="s">
        <v>1938</v>
      </c>
      <c r="D16375" s="1" t="n">
        <v>1</v>
      </c>
      <c r="E16375" s="16" t="n">
        <v>1572.6</v>
      </c>
      <c r="F16375" s="17" t="n">
        <v>0</v>
      </c>
      <c r="G16375" s="16" t="n">
        <v>1572.6</v>
      </c>
      <c r="I16375" s="1" t="str">
        <f aca="false">INDEX(Products!$C$2:$C$51,MATCH(C16375,Products!$A$2:$A$51,0))</f>
        <v>Fashion</v>
      </c>
      <c r="J16375" s="1" t="str">
        <f aca="false">INDEX(Orders!$E$2:$E$8001,MATCH(B16375,Orders!$A$2:$A$8001,0))</f>
        <v>Delivered</v>
      </c>
      <c r="K16375" s="1" t="str">
        <f aca="false">LEFT(INDEX(Orders!$C$2:$C$8001,MATCH(B16375,Orders!$A$2:$A$8001,0)),7)</f>
        <v>2025-02</v>
      </c>
    </row>
    <row r="16376" customFormat="false" ht="15" hidden="false" customHeight="true" outlineLevel="0" collapsed="false">
      <c r="A16376" s="1" t="s">
        <v>26846</v>
      </c>
      <c r="B16376" s="1" t="s">
        <v>10449</v>
      </c>
      <c r="C16376" s="1" t="s">
        <v>1953</v>
      </c>
      <c r="D16376" s="1" t="n">
        <v>3</v>
      </c>
      <c r="E16376" s="16" t="n">
        <v>4914.12</v>
      </c>
      <c r="F16376" s="17" t="n">
        <v>0</v>
      </c>
      <c r="G16376" s="16" t="n">
        <v>14742.36</v>
      </c>
      <c r="I16376" s="1" t="str">
        <f aca="false">INDEX(Products!$C$2:$C$51,MATCH(C16376,Products!$A$2:$A$51,0))</f>
        <v>Fashion</v>
      </c>
      <c r="J16376" s="1" t="str">
        <f aca="false">INDEX(Orders!$E$2:$E$8001,MATCH(B16376,Orders!$A$2:$A$8001,0))</f>
        <v>Delivered</v>
      </c>
      <c r="K16376" s="1" t="str">
        <f aca="false">LEFT(INDEX(Orders!$C$2:$C$8001,MATCH(B16376,Orders!$A$2:$A$8001,0)),7)</f>
        <v>2025-02</v>
      </c>
    </row>
    <row r="16377" customFormat="false" ht="15" hidden="false" customHeight="true" outlineLevel="0" collapsed="false">
      <c r="A16377" s="1" t="s">
        <v>26847</v>
      </c>
      <c r="B16377" s="1" t="s">
        <v>10449</v>
      </c>
      <c r="C16377" s="1" t="s">
        <v>1930</v>
      </c>
      <c r="D16377" s="1" t="n">
        <v>1</v>
      </c>
      <c r="E16377" s="16" t="n">
        <v>2398.35</v>
      </c>
      <c r="F16377" s="17" t="n">
        <v>0.1</v>
      </c>
      <c r="G16377" s="16" t="n">
        <v>2158.52</v>
      </c>
      <c r="I16377" s="1" t="str">
        <f aca="false">INDEX(Products!$C$2:$C$51,MATCH(C16377,Products!$A$2:$A$51,0))</f>
        <v>Electronics</v>
      </c>
      <c r="J16377" s="1" t="str">
        <f aca="false">INDEX(Orders!$E$2:$E$8001,MATCH(B16377,Orders!$A$2:$A$8001,0))</f>
        <v>Delivered</v>
      </c>
      <c r="K16377" s="1" t="str">
        <f aca="false">LEFT(INDEX(Orders!$C$2:$C$8001,MATCH(B16377,Orders!$A$2:$A$8001,0)),7)</f>
        <v>2025-02</v>
      </c>
    </row>
    <row r="16378" customFormat="false" ht="15" hidden="false" customHeight="true" outlineLevel="0" collapsed="false">
      <c r="A16378" s="1" t="s">
        <v>26848</v>
      </c>
      <c r="B16378" s="1" t="s">
        <v>10450</v>
      </c>
      <c r="C16378" s="1" t="s">
        <v>2007</v>
      </c>
      <c r="D16378" s="1" t="n">
        <v>1</v>
      </c>
      <c r="E16378" s="16" t="n">
        <v>750.27</v>
      </c>
      <c r="F16378" s="17" t="n">
        <v>0.15</v>
      </c>
      <c r="G16378" s="16" t="n">
        <v>637.73</v>
      </c>
      <c r="I16378" s="1" t="str">
        <f aca="false">INDEX(Products!$C$2:$C$51,MATCH(C16378,Products!$A$2:$A$51,0))</f>
        <v>Books &amp; Stationery</v>
      </c>
      <c r="J16378" s="1" t="str">
        <f aca="false">INDEX(Orders!$E$2:$E$8001,MATCH(B16378,Orders!$A$2:$A$8001,0))</f>
        <v>Delivered</v>
      </c>
      <c r="K16378" s="1" t="str">
        <f aca="false">LEFT(INDEX(Orders!$C$2:$C$8001,MATCH(B16378,Orders!$A$2:$A$8001,0)),7)</f>
        <v>2025-10</v>
      </c>
    </row>
    <row r="16379" customFormat="false" ht="15" hidden="false" customHeight="true" outlineLevel="0" collapsed="false">
      <c r="A16379" s="1" t="s">
        <v>26849</v>
      </c>
      <c r="B16379" s="1" t="s">
        <v>10450</v>
      </c>
      <c r="C16379" s="1" t="s">
        <v>1930</v>
      </c>
      <c r="D16379" s="1" t="n">
        <v>1</v>
      </c>
      <c r="E16379" s="16" t="n">
        <v>2398.35</v>
      </c>
      <c r="F16379" s="17" t="n">
        <v>0</v>
      </c>
      <c r="G16379" s="16" t="n">
        <v>2398.35</v>
      </c>
      <c r="I16379" s="1" t="str">
        <f aca="false">INDEX(Products!$C$2:$C$51,MATCH(C16379,Products!$A$2:$A$51,0))</f>
        <v>Electronics</v>
      </c>
      <c r="J16379" s="1" t="str">
        <f aca="false">INDEX(Orders!$E$2:$E$8001,MATCH(B16379,Orders!$A$2:$A$8001,0))</f>
        <v>Delivered</v>
      </c>
      <c r="K16379" s="1" t="str">
        <f aca="false">LEFT(INDEX(Orders!$C$2:$C$8001,MATCH(B16379,Orders!$A$2:$A$8001,0)),7)</f>
        <v>2025-10</v>
      </c>
    </row>
    <row r="16380" customFormat="false" ht="15" hidden="false" customHeight="true" outlineLevel="0" collapsed="false">
      <c r="A16380" s="1" t="s">
        <v>26850</v>
      </c>
      <c r="B16380" s="1" t="s">
        <v>10450</v>
      </c>
      <c r="C16380" s="1" t="s">
        <v>2006</v>
      </c>
      <c r="D16380" s="1" t="n">
        <v>1</v>
      </c>
      <c r="E16380" s="16" t="n">
        <v>482.17</v>
      </c>
      <c r="F16380" s="17" t="n">
        <v>0.1</v>
      </c>
      <c r="G16380" s="16" t="n">
        <v>433.95</v>
      </c>
      <c r="I16380" s="1" t="str">
        <f aca="false">INDEX(Products!$C$2:$C$51,MATCH(C16380,Products!$A$2:$A$51,0))</f>
        <v>Books &amp; Stationery</v>
      </c>
      <c r="J16380" s="1" t="str">
        <f aca="false">INDEX(Orders!$E$2:$E$8001,MATCH(B16380,Orders!$A$2:$A$8001,0))</f>
        <v>Delivered</v>
      </c>
      <c r="K16380" s="1" t="str">
        <f aca="false">LEFT(INDEX(Orders!$C$2:$C$8001,MATCH(B16380,Orders!$A$2:$A$8001,0)),7)</f>
        <v>2025-10</v>
      </c>
    </row>
    <row r="16381" customFormat="false" ht="15" hidden="false" customHeight="true" outlineLevel="0" collapsed="false">
      <c r="A16381" s="1" t="s">
        <v>26851</v>
      </c>
      <c r="B16381" s="1" t="s">
        <v>10451</v>
      </c>
      <c r="C16381" s="1" t="s">
        <v>2007</v>
      </c>
      <c r="D16381" s="1" t="n">
        <v>1</v>
      </c>
      <c r="E16381" s="16" t="n">
        <v>750.27</v>
      </c>
      <c r="F16381" s="17" t="n">
        <v>0.2</v>
      </c>
      <c r="G16381" s="16" t="n">
        <v>600.22</v>
      </c>
      <c r="I16381" s="1" t="str">
        <f aca="false">INDEX(Products!$C$2:$C$51,MATCH(C16381,Products!$A$2:$A$51,0))</f>
        <v>Books &amp; Stationery</v>
      </c>
      <c r="J16381" s="1" t="str">
        <f aca="false">INDEX(Orders!$E$2:$E$8001,MATCH(B16381,Orders!$A$2:$A$8001,0))</f>
        <v>Delivered</v>
      </c>
      <c r="K16381" s="1" t="str">
        <f aca="false">LEFT(INDEX(Orders!$C$2:$C$8001,MATCH(B16381,Orders!$A$2:$A$8001,0)),7)</f>
        <v>2025-11</v>
      </c>
    </row>
    <row r="16382" customFormat="false" ht="15" hidden="false" customHeight="true" outlineLevel="0" collapsed="false">
      <c r="A16382" s="1" t="s">
        <v>26852</v>
      </c>
      <c r="B16382" s="1" t="s">
        <v>10452</v>
      </c>
      <c r="C16382" s="1" t="s">
        <v>1973</v>
      </c>
      <c r="D16382" s="1" t="n">
        <v>1</v>
      </c>
      <c r="E16382" s="16" t="n">
        <v>1158.24</v>
      </c>
      <c r="F16382" s="17" t="n">
        <v>0</v>
      </c>
      <c r="G16382" s="16" t="n">
        <v>1158.24</v>
      </c>
      <c r="I16382" s="1" t="str">
        <f aca="false">INDEX(Products!$C$2:$C$51,MATCH(C16382,Products!$A$2:$A$51,0))</f>
        <v>Home &amp; Kitchen</v>
      </c>
      <c r="J16382" s="1" t="str">
        <f aca="false">INDEX(Orders!$E$2:$E$8001,MATCH(B16382,Orders!$A$2:$A$8001,0))</f>
        <v>Delivered</v>
      </c>
      <c r="K16382" s="1" t="str">
        <f aca="false">LEFT(INDEX(Orders!$C$2:$C$8001,MATCH(B16382,Orders!$A$2:$A$8001,0)),7)</f>
        <v>2024-12</v>
      </c>
    </row>
    <row r="16383" customFormat="false" ht="15" hidden="false" customHeight="true" outlineLevel="0" collapsed="false">
      <c r="A16383" s="1" t="s">
        <v>26853</v>
      </c>
      <c r="B16383" s="1" t="s">
        <v>10452</v>
      </c>
      <c r="C16383" s="1" t="s">
        <v>2006</v>
      </c>
      <c r="D16383" s="1" t="n">
        <v>2</v>
      </c>
      <c r="E16383" s="16" t="n">
        <v>482.17</v>
      </c>
      <c r="F16383" s="17" t="n">
        <v>0</v>
      </c>
      <c r="G16383" s="16" t="n">
        <v>964.34</v>
      </c>
      <c r="I16383" s="1" t="str">
        <f aca="false">INDEX(Products!$C$2:$C$51,MATCH(C16383,Products!$A$2:$A$51,0))</f>
        <v>Books &amp; Stationery</v>
      </c>
      <c r="J16383" s="1" t="str">
        <f aca="false">INDEX(Orders!$E$2:$E$8001,MATCH(B16383,Orders!$A$2:$A$8001,0))</f>
        <v>Delivered</v>
      </c>
      <c r="K16383" s="1" t="str">
        <f aca="false">LEFT(INDEX(Orders!$C$2:$C$8001,MATCH(B16383,Orders!$A$2:$A$8001,0)),7)</f>
        <v>2024-12</v>
      </c>
    </row>
    <row r="16384" customFormat="false" ht="15" hidden="false" customHeight="true" outlineLevel="0" collapsed="false">
      <c r="A16384" s="1" t="s">
        <v>26854</v>
      </c>
      <c r="B16384" s="1" t="s">
        <v>10452</v>
      </c>
      <c r="C16384" s="1" t="s">
        <v>2007</v>
      </c>
      <c r="D16384" s="1" t="n">
        <v>1</v>
      </c>
      <c r="E16384" s="16" t="n">
        <v>750.27</v>
      </c>
      <c r="F16384" s="17" t="n">
        <v>0.2</v>
      </c>
      <c r="G16384" s="16" t="n">
        <v>600.22</v>
      </c>
      <c r="I16384" s="1" t="str">
        <f aca="false">INDEX(Products!$C$2:$C$51,MATCH(C16384,Products!$A$2:$A$51,0))</f>
        <v>Books &amp; Stationery</v>
      </c>
      <c r="J16384" s="1" t="str">
        <f aca="false">INDEX(Orders!$E$2:$E$8001,MATCH(B16384,Orders!$A$2:$A$8001,0))</f>
        <v>Delivered</v>
      </c>
      <c r="K16384" s="1" t="str">
        <f aca="false">LEFT(INDEX(Orders!$C$2:$C$8001,MATCH(B16384,Orders!$A$2:$A$8001,0)),7)</f>
        <v>2024-12</v>
      </c>
    </row>
    <row r="16385" customFormat="false" ht="15" hidden="false" customHeight="true" outlineLevel="0" collapsed="false">
      <c r="A16385" s="1" t="s">
        <v>26855</v>
      </c>
      <c r="B16385" s="1" t="s">
        <v>10452</v>
      </c>
      <c r="C16385" s="1" t="s">
        <v>1920</v>
      </c>
      <c r="D16385" s="1" t="n">
        <v>1</v>
      </c>
      <c r="E16385" s="16" t="n">
        <v>4273.58</v>
      </c>
      <c r="F16385" s="17" t="n">
        <v>0</v>
      </c>
      <c r="G16385" s="16" t="n">
        <v>4273.58</v>
      </c>
      <c r="I16385" s="1" t="str">
        <f aca="false">INDEX(Products!$C$2:$C$51,MATCH(C16385,Products!$A$2:$A$51,0))</f>
        <v>Electronics</v>
      </c>
      <c r="J16385" s="1" t="str">
        <f aca="false">INDEX(Orders!$E$2:$E$8001,MATCH(B16385,Orders!$A$2:$A$8001,0))</f>
        <v>Delivered</v>
      </c>
      <c r="K16385" s="1" t="str">
        <f aca="false">LEFT(INDEX(Orders!$C$2:$C$8001,MATCH(B16385,Orders!$A$2:$A$8001,0)),7)</f>
        <v>2024-12</v>
      </c>
    </row>
    <row r="16386" customFormat="false" ht="15" hidden="false" customHeight="true" outlineLevel="0" collapsed="false">
      <c r="A16386" s="1" t="s">
        <v>26856</v>
      </c>
      <c r="B16386" s="1" t="s">
        <v>10452</v>
      </c>
      <c r="C16386" s="1" t="s">
        <v>1940</v>
      </c>
      <c r="D16386" s="1" t="n">
        <v>1</v>
      </c>
      <c r="E16386" s="16" t="n">
        <v>2374.52</v>
      </c>
      <c r="F16386" s="17" t="n">
        <v>0.15</v>
      </c>
      <c r="G16386" s="16" t="n">
        <v>2018.34</v>
      </c>
      <c r="I16386" s="1" t="str">
        <f aca="false">INDEX(Products!$C$2:$C$51,MATCH(C16386,Products!$A$2:$A$51,0))</f>
        <v>Fashion</v>
      </c>
      <c r="J16386" s="1" t="str">
        <f aca="false">INDEX(Orders!$E$2:$E$8001,MATCH(B16386,Orders!$A$2:$A$8001,0))</f>
        <v>Delivered</v>
      </c>
      <c r="K16386" s="1" t="str">
        <f aca="false">LEFT(INDEX(Orders!$C$2:$C$8001,MATCH(B16386,Orders!$A$2:$A$8001,0)),7)</f>
        <v>2024-12</v>
      </c>
    </row>
    <row r="16387" customFormat="false" ht="15" hidden="false" customHeight="true" outlineLevel="0" collapsed="false">
      <c r="A16387" s="1" t="s">
        <v>26857</v>
      </c>
      <c r="B16387" s="1" t="s">
        <v>10453</v>
      </c>
      <c r="C16387" s="1" t="s">
        <v>1930</v>
      </c>
      <c r="D16387" s="1" t="n">
        <v>2</v>
      </c>
      <c r="E16387" s="16" t="n">
        <v>2398.35</v>
      </c>
      <c r="F16387" s="17" t="n">
        <v>0</v>
      </c>
      <c r="G16387" s="16" t="n">
        <v>4796.7</v>
      </c>
      <c r="I16387" s="1" t="str">
        <f aca="false">INDEX(Products!$C$2:$C$51,MATCH(C16387,Products!$A$2:$A$51,0))</f>
        <v>Electronics</v>
      </c>
      <c r="J16387" s="1" t="str">
        <f aca="false">INDEX(Orders!$E$2:$E$8001,MATCH(B16387,Orders!$A$2:$A$8001,0))</f>
        <v>Delivered</v>
      </c>
      <c r="K16387" s="1" t="str">
        <f aca="false">LEFT(INDEX(Orders!$C$2:$C$8001,MATCH(B16387,Orders!$A$2:$A$8001,0)),7)</f>
        <v>2025-01</v>
      </c>
    </row>
    <row r="16388" customFormat="false" ht="15" hidden="false" customHeight="true" outlineLevel="0" collapsed="false">
      <c r="A16388" s="1" t="s">
        <v>26858</v>
      </c>
      <c r="B16388" s="1" t="s">
        <v>10453</v>
      </c>
      <c r="C16388" s="1" t="s">
        <v>1975</v>
      </c>
      <c r="D16388" s="1" t="n">
        <v>1</v>
      </c>
      <c r="E16388" s="16" t="n">
        <v>862.99</v>
      </c>
      <c r="F16388" s="17" t="n">
        <v>0</v>
      </c>
      <c r="G16388" s="16" t="n">
        <v>862.99</v>
      </c>
      <c r="I16388" s="1" t="str">
        <f aca="false">INDEX(Products!$C$2:$C$51,MATCH(C16388,Products!$A$2:$A$51,0))</f>
        <v>Beauty &amp; Personal Care</v>
      </c>
      <c r="J16388" s="1" t="str">
        <f aca="false">INDEX(Orders!$E$2:$E$8001,MATCH(B16388,Orders!$A$2:$A$8001,0))</f>
        <v>Delivered</v>
      </c>
      <c r="K16388" s="1" t="str">
        <f aca="false">LEFT(INDEX(Orders!$C$2:$C$8001,MATCH(B16388,Orders!$A$2:$A$8001,0)),7)</f>
        <v>2025-01</v>
      </c>
    </row>
    <row r="16389" customFormat="false" ht="15" hidden="false" customHeight="true" outlineLevel="0" collapsed="false">
      <c r="A16389" s="1" t="s">
        <v>26859</v>
      </c>
      <c r="B16389" s="1" t="s">
        <v>10453</v>
      </c>
      <c r="C16389" s="1" t="s">
        <v>1933</v>
      </c>
      <c r="D16389" s="1" t="n">
        <v>2</v>
      </c>
      <c r="E16389" s="16" t="n">
        <v>7194.38</v>
      </c>
      <c r="F16389" s="17" t="n">
        <v>0.15</v>
      </c>
      <c r="G16389" s="16" t="n">
        <v>12230.45</v>
      </c>
      <c r="I16389" s="1" t="str">
        <f aca="false">INDEX(Products!$C$2:$C$51,MATCH(C16389,Products!$A$2:$A$51,0))</f>
        <v>Electronics</v>
      </c>
      <c r="J16389" s="1" t="str">
        <f aca="false">INDEX(Orders!$E$2:$E$8001,MATCH(B16389,Orders!$A$2:$A$8001,0))</f>
        <v>Delivered</v>
      </c>
      <c r="K16389" s="1" t="str">
        <f aca="false">LEFT(INDEX(Orders!$C$2:$C$8001,MATCH(B16389,Orders!$A$2:$A$8001,0)),7)</f>
        <v>2025-01</v>
      </c>
    </row>
    <row r="16390" customFormat="false" ht="15" hidden="false" customHeight="true" outlineLevel="0" collapsed="false">
      <c r="A16390" s="1" t="s">
        <v>26860</v>
      </c>
      <c r="B16390" s="1" t="s">
        <v>10454</v>
      </c>
      <c r="C16390" s="1" t="s">
        <v>1997</v>
      </c>
      <c r="D16390" s="1" t="n">
        <v>1</v>
      </c>
      <c r="E16390" s="16" t="n">
        <v>311.15</v>
      </c>
      <c r="F16390" s="17" t="n">
        <v>0.2</v>
      </c>
      <c r="G16390" s="16" t="n">
        <v>248.92</v>
      </c>
      <c r="I16390" s="1" t="str">
        <f aca="false">INDEX(Products!$C$2:$C$51,MATCH(C16390,Products!$A$2:$A$51,0))</f>
        <v>Sports &amp; Fitness</v>
      </c>
      <c r="J16390" s="1" t="str">
        <f aca="false">INDEX(Orders!$E$2:$E$8001,MATCH(B16390,Orders!$A$2:$A$8001,0))</f>
        <v>Delivered</v>
      </c>
      <c r="K16390" s="1" t="str">
        <f aca="false">LEFT(INDEX(Orders!$C$2:$C$8001,MATCH(B16390,Orders!$A$2:$A$8001,0)),7)</f>
        <v>2024-05</v>
      </c>
    </row>
    <row r="16391" customFormat="false" ht="15" hidden="false" customHeight="true" outlineLevel="0" collapsed="false">
      <c r="A16391" s="1" t="s">
        <v>26861</v>
      </c>
      <c r="B16391" s="1" t="s">
        <v>10454</v>
      </c>
      <c r="C16391" s="1" t="s">
        <v>2006</v>
      </c>
      <c r="D16391" s="1" t="n">
        <v>1</v>
      </c>
      <c r="E16391" s="16" t="n">
        <v>482.17</v>
      </c>
      <c r="F16391" s="17" t="n">
        <v>0</v>
      </c>
      <c r="G16391" s="16" t="n">
        <v>482.17</v>
      </c>
      <c r="I16391" s="1" t="str">
        <f aca="false">INDEX(Products!$C$2:$C$51,MATCH(C16391,Products!$A$2:$A$51,0))</f>
        <v>Books &amp; Stationery</v>
      </c>
      <c r="J16391" s="1" t="str">
        <f aca="false">INDEX(Orders!$E$2:$E$8001,MATCH(B16391,Orders!$A$2:$A$8001,0))</f>
        <v>Delivered</v>
      </c>
      <c r="K16391" s="1" t="str">
        <f aca="false">LEFT(INDEX(Orders!$C$2:$C$8001,MATCH(B16391,Orders!$A$2:$A$8001,0)),7)</f>
        <v>2024-05</v>
      </c>
    </row>
    <row r="16392" customFormat="false" ht="15" hidden="false" customHeight="true" outlineLevel="0" collapsed="false">
      <c r="A16392" s="1" t="s">
        <v>26862</v>
      </c>
      <c r="B16392" s="1" t="s">
        <v>10454</v>
      </c>
      <c r="C16392" s="1" t="s">
        <v>1940</v>
      </c>
      <c r="D16392" s="1" t="n">
        <v>1</v>
      </c>
      <c r="E16392" s="16" t="n">
        <v>2374.52</v>
      </c>
      <c r="F16392" s="17" t="n">
        <v>0</v>
      </c>
      <c r="G16392" s="16" t="n">
        <v>2374.52</v>
      </c>
      <c r="I16392" s="1" t="str">
        <f aca="false">INDEX(Products!$C$2:$C$51,MATCH(C16392,Products!$A$2:$A$51,0))</f>
        <v>Fashion</v>
      </c>
      <c r="J16392" s="1" t="str">
        <f aca="false">INDEX(Orders!$E$2:$E$8001,MATCH(B16392,Orders!$A$2:$A$8001,0))</f>
        <v>Delivered</v>
      </c>
      <c r="K16392" s="1" t="str">
        <f aca="false">LEFT(INDEX(Orders!$C$2:$C$8001,MATCH(B16392,Orders!$A$2:$A$8001,0)),7)</f>
        <v>2024-05</v>
      </c>
    </row>
    <row r="16393" customFormat="false" ht="15" hidden="false" customHeight="true" outlineLevel="0" collapsed="false">
      <c r="A16393" s="1" t="s">
        <v>26863</v>
      </c>
      <c r="B16393" s="1" t="s">
        <v>10455</v>
      </c>
      <c r="C16393" s="1" t="s">
        <v>1990</v>
      </c>
      <c r="D16393" s="1" t="n">
        <v>3</v>
      </c>
      <c r="E16393" s="16" t="n">
        <v>5311.32</v>
      </c>
      <c r="F16393" s="17" t="n">
        <v>0</v>
      </c>
      <c r="G16393" s="16" t="n">
        <v>15933.96</v>
      </c>
      <c r="I16393" s="1" t="str">
        <f aca="false">INDEX(Products!$C$2:$C$51,MATCH(C16393,Products!$A$2:$A$51,0))</f>
        <v>Sports &amp; Fitness</v>
      </c>
      <c r="J16393" s="1" t="str">
        <f aca="false">INDEX(Orders!$E$2:$E$8001,MATCH(B16393,Orders!$A$2:$A$8001,0))</f>
        <v>Delivered</v>
      </c>
      <c r="K16393" s="1" t="str">
        <f aca="false">LEFT(INDEX(Orders!$C$2:$C$8001,MATCH(B16393,Orders!$A$2:$A$8001,0)),7)</f>
        <v>2024-08</v>
      </c>
    </row>
    <row r="16394" customFormat="false" ht="15" hidden="false" customHeight="true" outlineLevel="0" collapsed="false">
      <c r="A16394" s="1" t="s">
        <v>26864</v>
      </c>
      <c r="B16394" s="1" t="s">
        <v>10455</v>
      </c>
      <c r="C16394" s="1" t="s">
        <v>1930</v>
      </c>
      <c r="D16394" s="1" t="n">
        <v>1</v>
      </c>
      <c r="E16394" s="16" t="n">
        <v>2398.35</v>
      </c>
      <c r="F16394" s="17" t="n">
        <v>0</v>
      </c>
      <c r="G16394" s="16" t="n">
        <v>2398.35</v>
      </c>
      <c r="I16394" s="1" t="str">
        <f aca="false">INDEX(Products!$C$2:$C$51,MATCH(C16394,Products!$A$2:$A$51,0))</f>
        <v>Electronics</v>
      </c>
      <c r="J16394" s="1" t="str">
        <f aca="false">INDEX(Orders!$E$2:$E$8001,MATCH(B16394,Orders!$A$2:$A$8001,0))</f>
        <v>Delivered</v>
      </c>
      <c r="K16394" s="1" t="str">
        <f aca="false">LEFT(INDEX(Orders!$C$2:$C$8001,MATCH(B16394,Orders!$A$2:$A$8001,0)),7)</f>
        <v>2024-08</v>
      </c>
    </row>
    <row r="16395" customFormat="false" ht="15" hidden="false" customHeight="true" outlineLevel="0" collapsed="false">
      <c r="A16395" s="1" t="s">
        <v>26865</v>
      </c>
      <c r="B16395" s="1" t="s">
        <v>10456</v>
      </c>
      <c r="C16395" s="1" t="s">
        <v>1979</v>
      </c>
      <c r="D16395" s="1" t="n">
        <v>2</v>
      </c>
      <c r="E16395" s="16" t="n">
        <v>623</v>
      </c>
      <c r="F16395" s="17" t="n">
        <v>0.15</v>
      </c>
      <c r="G16395" s="16" t="n">
        <v>1059.1</v>
      </c>
      <c r="I16395" s="1" t="str">
        <f aca="false">INDEX(Products!$C$2:$C$51,MATCH(C16395,Products!$A$2:$A$51,0))</f>
        <v>Beauty &amp; Personal Care</v>
      </c>
      <c r="J16395" s="1" t="str">
        <f aca="false">INDEX(Orders!$E$2:$E$8001,MATCH(B16395,Orders!$A$2:$A$8001,0))</f>
        <v>Cancelled</v>
      </c>
      <c r="K16395" s="1" t="str">
        <f aca="false">LEFT(INDEX(Orders!$C$2:$C$8001,MATCH(B16395,Orders!$A$2:$A$8001,0)),7)</f>
        <v>2025-04</v>
      </c>
    </row>
    <row r="16396" customFormat="false" ht="15" hidden="false" customHeight="true" outlineLevel="0" collapsed="false">
      <c r="A16396" s="1" t="s">
        <v>26866</v>
      </c>
      <c r="B16396" s="1" t="s">
        <v>10457</v>
      </c>
      <c r="C16396" s="1" t="s">
        <v>1940</v>
      </c>
      <c r="D16396" s="1" t="n">
        <v>1</v>
      </c>
      <c r="E16396" s="16" t="n">
        <v>2374.52</v>
      </c>
      <c r="F16396" s="17" t="n">
        <v>0</v>
      </c>
      <c r="G16396" s="16" t="n">
        <v>2374.52</v>
      </c>
      <c r="I16396" s="1" t="str">
        <f aca="false">INDEX(Products!$C$2:$C$51,MATCH(C16396,Products!$A$2:$A$51,0))</f>
        <v>Fashion</v>
      </c>
      <c r="J16396" s="1" t="str">
        <f aca="false">INDEX(Orders!$E$2:$E$8001,MATCH(B16396,Orders!$A$2:$A$8001,0))</f>
        <v>Delivered</v>
      </c>
      <c r="K16396" s="1" t="str">
        <f aca="false">LEFT(INDEX(Orders!$C$2:$C$8001,MATCH(B16396,Orders!$A$2:$A$8001,0)),7)</f>
        <v>2024-11</v>
      </c>
    </row>
    <row r="16397" customFormat="false" ht="15" hidden="false" customHeight="true" outlineLevel="0" collapsed="false">
      <c r="A16397" s="1" t="s">
        <v>26867</v>
      </c>
      <c r="B16397" s="1" t="s">
        <v>10457</v>
      </c>
      <c r="C16397" s="1" t="s">
        <v>1953</v>
      </c>
      <c r="D16397" s="1" t="n">
        <v>2</v>
      </c>
      <c r="E16397" s="16" t="n">
        <v>4914.12</v>
      </c>
      <c r="F16397" s="17" t="n">
        <v>0.05</v>
      </c>
      <c r="G16397" s="16" t="n">
        <v>9336.83</v>
      </c>
      <c r="I16397" s="1" t="str">
        <f aca="false">INDEX(Products!$C$2:$C$51,MATCH(C16397,Products!$A$2:$A$51,0))</f>
        <v>Fashion</v>
      </c>
      <c r="J16397" s="1" t="str">
        <f aca="false">INDEX(Orders!$E$2:$E$8001,MATCH(B16397,Orders!$A$2:$A$8001,0))</f>
        <v>Delivered</v>
      </c>
      <c r="K16397" s="1" t="str">
        <f aca="false">LEFT(INDEX(Orders!$C$2:$C$8001,MATCH(B16397,Orders!$A$2:$A$8001,0)),7)</f>
        <v>2024-11</v>
      </c>
    </row>
    <row r="16398" customFormat="false" ht="15" hidden="false" customHeight="true" outlineLevel="0" collapsed="false">
      <c r="A16398" s="1" t="s">
        <v>26868</v>
      </c>
      <c r="B16398" s="1" t="s">
        <v>10457</v>
      </c>
      <c r="C16398" s="1" t="s">
        <v>1967</v>
      </c>
      <c r="D16398" s="1" t="n">
        <v>1</v>
      </c>
      <c r="E16398" s="16" t="n">
        <v>6822.61</v>
      </c>
      <c r="F16398" s="17" t="n">
        <v>0</v>
      </c>
      <c r="G16398" s="16" t="n">
        <v>6822.61</v>
      </c>
      <c r="I16398" s="1" t="str">
        <f aca="false">INDEX(Products!$C$2:$C$51,MATCH(C16398,Products!$A$2:$A$51,0))</f>
        <v>Home &amp; Kitchen</v>
      </c>
      <c r="J16398" s="1" t="str">
        <f aca="false">INDEX(Orders!$E$2:$E$8001,MATCH(B16398,Orders!$A$2:$A$8001,0))</f>
        <v>Delivered</v>
      </c>
      <c r="K16398" s="1" t="str">
        <f aca="false">LEFT(INDEX(Orders!$C$2:$C$8001,MATCH(B16398,Orders!$A$2:$A$8001,0)),7)</f>
        <v>2024-11</v>
      </c>
    </row>
    <row r="16399" customFormat="false" ht="15" hidden="false" customHeight="true" outlineLevel="0" collapsed="false">
      <c r="A16399" s="1" t="s">
        <v>26869</v>
      </c>
      <c r="B16399" s="1" t="s">
        <v>10457</v>
      </c>
      <c r="C16399" s="1" t="s">
        <v>1930</v>
      </c>
      <c r="D16399" s="1" t="n">
        <v>1</v>
      </c>
      <c r="E16399" s="16" t="n">
        <v>2398.35</v>
      </c>
      <c r="F16399" s="17" t="n">
        <v>0.05</v>
      </c>
      <c r="G16399" s="16" t="n">
        <v>2278.43</v>
      </c>
      <c r="I16399" s="1" t="str">
        <f aca="false">INDEX(Products!$C$2:$C$51,MATCH(C16399,Products!$A$2:$A$51,0))</f>
        <v>Electronics</v>
      </c>
      <c r="J16399" s="1" t="str">
        <f aca="false">INDEX(Orders!$E$2:$E$8001,MATCH(B16399,Orders!$A$2:$A$8001,0))</f>
        <v>Delivered</v>
      </c>
      <c r="K16399" s="1" t="str">
        <f aca="false">LEFT(INDEX(Orders!$C$2:$C$8001,MATCH(B16399,Orders!$A$2:$A$8001,0)),7)</f>
        <v>2024-11</v>
      </c>
    </row>
    <row r="16400" customFormat="false" ht="15" hidden="false" customHeight="true" outlineLevel="0" collapsed="false">
      <c r="A16400" s="1" t="s">
        <v>26870</v>
      </c>
      <c r="B16400" s="1" t="s">
        <v>10458</v>
      </c>
      <c r="C16400" s="1" t="s">
        <v>2006</v>
      </c>
      <c r="D16400" s="1" t="n">
        <v>1</v>
      </c>
      <c r="E16400" s="16" t="n">
        <v>482.17</v>
      </c>
      <c r="F16400" s="17" t="n">
        <v>0</v>
      </c>
      <c r="G16400" s="16" t="n">
        <v>482.17</v>
      </c>
      <c r="I16400" s="1" t="str">
        <f aca="false">INDEX(Products!$C$2:$C$51,MATCH(C16400,Products!$A$2:$A$51,0))</f>
        <v>Books &amp; Stationery</v>
      </c>
      <c r="J16400" s="1" t="str">
        <f aca="false">INDEX(Orders!$E$2:$E$8001,MATCH(B16400,Orders!$A$2:$A$8001,0))</f>
        <v>Delivered</v>
      </c>
      <c r="K16400" s="1" t="str">
        <f aca="false">LEFT(INDEX(Orders!$C$2:$C$8001,MATCH(B16400,Orders!$A$2:$A$8001,0)),7)</f>
        <v>2025-12</v>
      </c>
    </row>
    <row r="16401" customFormat="false" ht="15" hidden="false" customHeight="true" outlineLevel="0" collapsed="false">
      <c r="A16401" s="1" t="s">
        <v>26871</v>
      </c>
      <c r="B16401" s="1" t="s">
        <v>10459</v>
      </c>
      <c r="C16401" s="1" t="s">
        <v>1940</v>
      </c>
      <c r="D16401" s="1" t="n">
        <v>1</v>
      </c>
      <c r="E16401" s="16" t="n">
        <v>2374.52</v>
      </c>
      <c r="F16401" s="17" t="n">
        <v>0</v>
      </c>
      <c r="G16401" s="16" t="n">
        <v>2374.52</v>
      </c>
      <c r="I16401" s="1" t="str">
        <f aca="false">INDEX(Products!$C$2:$C$51,MATCH(C16401,Products!$A$2:$A$51,0))</f>
        <v>Fashion</v>
      </c>
      <c r="J16401" s="1" t="str">
        <f aca="false">INDEX(Orders!$E$2:$E$8001,MATCH(B16401,Orders!$A$2:$A$8001,0))</f>
        <v>Cancelled</v>
      </c>
      <c r="K16401" s="1" t="str">
        <f aca="false">LEFT(INDEX(Orders!$C$2:$C$8001,MATCH(B16401,Orders!$A$2:$A$8001,0)),7)</f>
        <v>2025-06</v>
      </c>
    </row>
    <row r="16402" customFormat="false" ht="15" hidden="false" customHeight="true" outlineLevel="0" collapsed="false">
      <c r="A16402" s="1" t="s">
        <v>26872</v>
      </c>
      <c r="B16402" s="1" t="s">
        <v>10460</v>
      </c>
      <c r="C16402" s="1" t="s">
        <v>2006</v>
      </c>
      <c r="D16402" s="1" t="n">
        <v>1</v>
      </c>
      <c r="E16402" s="16" t="n">
        <v>482.17</v>
      </c>
      <c r="F16402" s="17" t="n">
        <v>0.05</v>
      </c>
      <c r="G16402" s="16" t="n">
        <v>458.06</v>
      </c>
      <c r="I16402" s="1" t="str">
        <f aca="false">INDEX(Products!$C$2:$C$51,MATCH(C16402,Products!$A$2:$A$51,0))</f>
        <v>Books &amp; Stationery</v>
      </c>
      <c r="J16402" s="1" t="str">
        <f aca="false">INDEX(Orders!$E$2:$E$8001,MATCH(B16402,Orders!$A$2:$A$8001,0))</f>
        <v>Delivered</v>
      </c>
      <c r="K16402" s="1" t="str">
        <f aca="false">LEFT(INDEX(Orders!$C$2:$C$8001,MATCH(B16402,Orders!$A$2:$A$8001,0)),7)</f>
        <v>2024-12</v>
      </c>
    </row>
    <row r="16403" customFormat="false" ht="15" hidden="false" customHeight="true" outlineLevel="0" collapsed="false">
      <c r="A16403" s="1" t="s">
        <v>26873</v>
      </c>
      <c r="B16403" s="1" t="s">
        <v>10461</v>
      </c>
      <c r="C16403" s="1" t="s">
        <v>1930</v>
      </c>
      <c r="D16403" s="1" t="n">
        <v>1</v>
      </c>
      <c r="E16403" s="16" t="n">
        <v>2398.35</v>
      </c>
      <c r="F16403" s="17" t="n">
        <v>0.15</v>
      </c>
      <c r="G16403" s="16" t="n">
        <v>2038.6</v>
      </c>
      <c r="I16403" s="1" t="str">
        <f aca="false">INDEX(Products!$C$2:$C$51,MATCH(C16403,Products!$A$2:$A$51,0))</f>
        <v>Electronics</v>
      </c>
      <c r="J16403" s="1" t="str">
        <f aca="false">INDEX(Orders!$E$2:$E$8001,MATCH(B16403,Orders!$A$2:$A$8001,0))</f>
        <v>Delivered</v>
      </c>
      <c r="K16403" s="1" t="str">
        <f aca="false">LEFT(INDEX(Orders!$C$2:$C$8001,MATCH(B16403,Orders!$A$2:$A$8001,0)),7)</f>
        <v>2025-04</v>
      </c>
    </row>
    <row r="16404" customFormat="false" ht="15" hidden="false" customHeight="true" outlineLevel="0" collapsed="false">
      <c r="A16404" s="1" t="s">
        <v>26874</v>
      </c>
      <c r="B16404" s="1" t="s">
        <v>10461</v>
      </c>
      <c r="C16404" s="1" t="s">
        <v>1990</v>
      </c>
      <c r="D16404" s="1" t="n">
        <v>1</v>
      </c>
      <c r="E16404" s="16" t="n">
        <v>5311.32</v>
      </c>
      <c r="F16404" s="17" t="n">
        <v>0</v>
      </c>
      <c r="G16404" s="16" t="n">
        <v>5311.32</v>
      </c>
      <c r="I16404" s="1" t="str">
        <f aca="false">INDEX(Products!$C$2:$C$51,MATCH(C16404,Products!$A$2:$A$51,0))</f>
        <v>Sports &amp; Fitness</v>
      </c>
      <c r="J16404" s="1" t="str">
        <f aca="false">INDEX(Orders!$E$2:$E$8001,MATCH(B16404,Orders!$A$2:$A$8001,0))</f>
        <v>Delivered</v>
      </c>
      <c r="K16404" s="1" t="str">
        <f aca="false">LEFT(INDEX(Orders!$C$2:$C$8001,MATCH(B16404,Orders!$A$2:$A$8001,0)),7)</f>
        <v>2025-04</v>
      </c>
    </row>
    <row r="16405" customFormat="false" ht="15" hidden="false" customHeight="true" outlineLevel="0" collapsed="false">
      <c r="A16405" s="1" t="s">
        <v>26875</v>
      </c>
      <c r="B16405" s="1" t="s">
        <v>10461</v>
      </c>
      <c r="C16405" s="1" t="s">
        <v>2006</v>
      </c>
      <c r="D16405" s="1" t="n">
        <v>1</v>
      </c>
      <c r="E16405" s="16" t="n">
        <v>482.17</v>
      </c>
      <c r="F16405" s="17" t="n">
        <v>0</v>
      </c>
      <c r="G16405" s="16" t="n">
        <v>482.17</v>
      </c>
      <c r="I16405" s="1" t="str">
        <f aca="false">INDEX(Products!$C$2:$C$51,MATCH(C16405,Products!$A$2:$A$51,0))</f>
        <v>Books &amp; Stationery</v>
      </c>
      <c r="J16405" s="1" t="str">
        <f aca="false">INDEX(Orders!$E$2:$E$8001,MATCH(B16405,Orders!$A$2:$A$8001,0))</f>
        <v>Delivered</v>
      </c>
      <c r="K16405" s="1" t="str">
        <f aca="false">LEFT(INDEX(Orders!$C$2:$C$8001,MATCH(B16405,Orders!$A$2:$A$8001,0)),7)</f>
        <v>2025-04</v>
      </c>
    </row>
    <row r="16406" customFormat="false" ht="15" hidden="false" customHeight="true" outlineLevel="0" collapsed="false">
      <c r="A16406" s="1" t="s">
        <v>26876</v>
      </c>
      <c r="B16406" s="1" t="s">
        <v>10461</v>
      </c>
      <c r="C16406" s="1" t="s">
        <v>1935</v>
      </c>
      <c r="D16406" s="1" t="n">
        <v>3</v>
      </c>
      <c r="E16406" s="16" t="n">
        <v>14558.72</v>
      </c>
      <c r="F16406" s="17" t="n">
        <v>0.1</v>
      </c>
      <c r="G16406" s="16" t="n">
        <v>39308.54</v>
      </c>
      <c r="I16406" s="1" t="str">
        <f aca="false">INDEX(Products!$C$2:$C$51,MATCH(C16406,Products!$A$2:$A$51,0))</f>
        <v>Electronics</v>
      </c>
      <c r="J16406" s="1" t="str">
        <f aca="false">INDEX(Orders!$E$2:$E$8001,MATCH(B16406,Orders!$A$2:$A$8001,0))</f>
        <v>Delivered</v>
      </c>
      <c r="K16406" s="1" t="str">
        <f aca="false">LEFT(INDEX(Orders!$C$2:$C$8001,MATCH(B16406,Orders!$A$2:$A$8001,0)),7)</f>
        <v>2025-04</v>
      </c>
    </row>
    <row r="16407" customFormat="false" ht="15" hidden="false" customHeight="true" outlineLevel="0" collapsed="false">
      <c r="A16407" s="1" t="s">
        <v>26877</v>
      </c>
      <c r="B16407" s="1" t="s">
        <v>10462</v>
      </c>
      <c r="C16407" s="1" t="s">
        <v>1935</v>
      </c>
      <c r="D16407" s="1" t="n">
        <v>1</v>
      </c>
      <c r="E16407" s="16" t="n">
        <v>14558.72</v>
      </c>
      <c r="F16407" s="17" t="n">
        <v>0.1</v>
      </c>
      <c r="G16407" s="16" t="n">
        <v>13102.85</v>
      </c>
      <c r="I16407" s="1" t="str">
        <f aca="false">INDEX(Products!$C$2:$C$51,MATCH(C16407,Products!$A$2:$A$51,0))</f>
        <v>Electronics</v>
      </c>
      <c r="J16407" s="1" t="str">
        <f aca="false">INDEX(Orders!$E$2:$E$8001,MATCH(B16407,Orders!$A$2:$A$8001,0))</f>
        <v>Delivered</v>
      </c>
      <c r="K16407" s="1" t="str">
        <f aca="false">LEFT(INDEX(Orders!$C$2:$C$8001,MATCH(B16407,Orders!$A$2:$A$8001,0)),7)</f>
        <v>2025-08</v>
      </c>
    </row>
    <row r="16408" customFormat="false" ht="15" hidden="false" customHeight="true" outlineLevel="0" collapsed="false">
      <c r="A16408" s="1" t="s">
        <v>26878</v>
      </c>
      <c r="B16408" s="1" t="s">
        <v>10462</v>
      </c>
      <c r="C16408" s="1" t="s">
        <v>1953</v>
      </c>
      <c r="D16408" s="1" t="n">
        <v>1</v>
      </c>
      <c r="E16408" s="16" t="n">
        <v>4914.12</v>
      </c>
      <c r="F16408" s="17" t="n">
        <v>0.05</v>
      </c>
      <c r="G16408" s="16" t="n">
        <v>4668.41</v>
      </c>
      <c r="I16408" s="1" t="str">
        <f aca="false">INDEX(Products!$C$2:$C$51,MATCH(C16408,Products!$A$2:$A$51,0))</f>
        <v>Fashion</v>
      </c>
      <c r="J16408" s="1" t="str">
        <f aca="false">INDEX(Orders!$E$2:$E$8001,MATCH(B16408,Orders!$A$2:$A$8001,0))</f>
        <v>Delivered</v>
      </c>
      <c r="K16408" s="1" t="str">
        <f aca="false">LEFT(INDEX(Orders!$C$2:$C$8001,MATCH(B16408,Orders!$A$2:$A$8001,0)),7)</f>
        <v>2025-08</v>
      </c>
    </row>
    <row r="16409" customFormat="false" ht="15" hidden="false" customHeight="true" outlineLevel="0" collapsed="false">
      <c r="A16409" s="1" t="s">
        <v>26879</v>
      </c>
      <c r="B16409" s="1" t="s">
        <v>10462</v>
      </c>
      <c r="C16409" s="1" t="s">
        <v>1949</v>
      </c>
      <c r="D16409" s="1" t="n">
        <v>2</v>
      </c>
      <c r="E16409" s="16" t="n">
        <v>4185.64</v>
      </c>
      <c r="F16409" s="17" t="n">
        <v>0</v>
      </c>
      <c r="G16409" s="16" t="n">
        <v>8371.28</v>
      </c>
      <c r="I16409" s="1" t="str">
        <f aca="false">INDEX(Products!$C$2:$C$51,MATCH(C16409,Products!$A$2:$A$51,0))</f>
        <v>Fashion</v>
      </c>
      <c r="J16409" s="1" t="str">
        <f aca="false">INDEX(Orders!$E$2:$E$8001,MATCH(B16409,Orders!$A$2:$A$8001,0))</f>
        <v>Delivered</v>
      </c>
      <c r="K16409" s="1" t="str">
        <f aca="false">LEFT(INDEX(Orders!$C$2:$C$8001,MATCH(B16409,Orders!$A$2:$A$8001,0)),7)</f>
        <v>2025-08</v>
      </c>
    </row>
    <row r="16410" customFormat="false" ht="15" hidden="false" customHeight="true" outlineLevel="0" collapsed="false">
      <c r="A16410" s="1" t="s">
        <v>26880</v>
      </c>
      <c r="B16410" s="1" t="s">
        <v>10463</v>
      </c>
      <c r="C16410" s="1" t="s">
        <v>1988</v>
      </c>
      <c r="D16410" s="1" t="n">
        <v>2</v>
      </c>
      <c r="E16410" s="16" t="n">
        <v>681.07</v>
      </c>
      <c r="F16410" s="17" t="n">
        <v>0.05</v>
      </c>
      <c r="G16410" s="16" t="n">
        <v>1294.03</v>
      </c>
      <c r="I16410" s="1" t="str">
        <f aca="false">INDEX(Products!$C$2:$C$51,MATCH(C16410,Products!$A$2:$A$51,0))</f>
        <v>Sports &amp; Fitness</v>
      </c>
      <c r="J16410" s="1" t="str">
        <f aca="false">INDEX(Orders!$E$2:$E$8001,MATCH(B16410,Orders!$A$2:$A$8001,0))</f>
        <v>Delivered</v>
      </c>
      <c r="K16410" s="1" t="str">
        <f aca="false">LEFT(INDEX(Orders!$C$2:$C$8001,MATCH(B16410,Orders!$A$2:$A$8001,0)),7)</f>
        <v>2025-01</v>
      </c>
    </row>
    <row r="16411" customFormat="false" ht="15" hidden="false" customHeight="true" outlineLevel="0" collapsed="false">
      <c r="A16411" s="1" t="s">
        <v>26881</v>
      </c>
      <c r="B16411" s="1" t="s">
        <v>10464</v>
      </c>
      <c r="C16411" s="1" t="s">
        <v>1951</v>
      </c>
      <c r="D16411" s="1" t="n">
        <v>1</v>
      </c>
      <c r="E16411" s="16" t="n">
        <v>957.5</v>
      </c>
      <c r="F16411" s="17" t="n">
        <v>0.05</v>
      </c>
      <c r="G16411" s="16" t="n">
        <v>909.62</v>
      </c>
      <c r="I16411" s="1" t="str">
        <f aca="false">INDEX(Products!$C$2:$C$51,MATCH(C16411,Products!$A$2:$A$51,0))</f>
        <v>Fashion</v>
      </c>
      <c r="J16411" s="1" t="str">
        <f aca="false">INDEX(Orders!$E$2:$E$8001,MATCH(B16411,Orders!$A$2:$A$8001,0))</f>
        <v>Delivered</v>
      </c>
      <c r="K16411" s="1" t="str">
        <f aca="false">LEFT(INDEX(Orders!$C$2:$C$8001,MATCH(B16411,Orders!$A$2:$A$8001,0)),7)</f>
        <v>2024-06</v>
      </c>
    </row>
    <row r="16412" customFormat="false" ht="15" hidden="false" customHeight="true" outlineLevel="0" collapsed="false">
      <c r="A16412" s="1" t="s">
        <v>26882</v>
      </c>
      <c r="B16412" s="1" t="s">
        <v>10464</v>
      </c>
      <c r="C16412" s="1" t="s">
        <v>1930</v>
      </c>
      <c r="D16412" s="1" t="n">
        <v>1</v>
      </c>
      <c r="E16412" s="16" t="n">
        <v>2398.35</v>
      </c>
      <c r="F16412" s="17" t="n">
        <v>0.1</v>
      </c>
      <c r="G16412" s="16" t="n">
        <v>2158.52</v>
      </c>
      <c r="I16412" s="1" t="str">
        <f aca="false">INDEX(Products!$C$2:$C$51,MATCH(C16412,Products!$A$2:$A$51,0))</f>
        <v>Electronics</v>
      </c>
      <c r="J16412" s="1" t="str">
        <f aca="false">INDEX(Orders!$E$2:$E$8001,MATCH(B16412,Orders!$A$2:$A$8001,0))</f>
        <v>Delivered</v>
      </c>
      <c r="K16412" s="1" t="str">
        <f aca="false">LEFT(INDEX(Orders!$C$2:$C$8001,MATCH(B16412,Orders!$A$2:$A$8001,0)),7)</f>
        <v>2024-06</v>
      </c>
    </row>
    <row r="16413" customFormat="false" ht="15" hidden="false" customHeight="true" outlineLevel="0" collapsed="false">
      <c r="A16413" s="1" t="s">
        <v>26883</v>
      </c>
      <c r="B16413" s="1" t="s">
        <v>10465</v>
      </c>
      <c r="C16413" s="1" t="s">
        <v>1951</v>
      </c>
      <c r="D16413" s="1" t="n">
        <v>1</v>
      </c>
      <c r="E16413" s="16" t="n">
        <v>957.5</v>
      </c>
      <c r="F16413" s="17" t="n">
        <v>0.15</v>
      </c>
      <c r="G16413" s="16" t="n">
        <v>813.88</v>
      </c>
      <c r="I16413" s="1" t="str">
        <f aca="false">INDEX(Products!$C$2:$C$51,MATCH(C16413,Products!$A$2:$A$51,0))</f>
        <v>Fashion</v>
      </c>
      <c r="J16413" s="1" t="str">
        <f aca="false">INDEX(Orders!$E$2:$E$8001,MATCH(B16413,Orders!$A$2:$A$8001,0))</f>
        <v>Returned</v>
      </c>
      <c r="K16413" s="1" t="str">
        <f aca="false">LEFT(INDEX(Orders!$C$2:$C$8001,MATCH(B16413,Orders!$A$2:$A$8001,0)),7)</f>
        <v>2024-10</v>
      </c>
    </row>
    <row r="16414" customFormat="false" ht="15" hidden="false" customHeight="true" outlineLevel="0" collapsed="false">
      <c r="A16414" s="1" t="s">
        <v>26884</v>
      </c>
      <c r="B16414" s="1" t="s">
        <v>10465</v>
      </c>
      <c r="C16414" s="1" t="s">
        <v>2000</v>
      </c>
      <c r="D16414" s="1" t="n">
        <v>1</v>
      </c>
      <c r="E16414" s="16" t="n">
        <v>425.08</v>
      </c>
      <c r="F16414" s="17" t="n">
        <v>0.05</v>
      </c>
      <c r="G16414" s="16" t="n">
        <v>403.83</v>
      </c>
      <c r="I16414" s="1" t="str">
        <f aca="false">INDEX(Products!$C$2:$C$51,MATCH(C16414,Products!$A$2:$A$51,0))</f>
        <v>Books &amp; Stationery</v>
      </c>
      <c r="J16414" s="1" t="str">
        <f aca="false">INDEX(Orders!$E$2:$E$8001,MATCH(B16414,Orders!$A$2:$A$8001,0))</f>
        <v>Returned</v>
      </c>
      <c r="K16414" s="1" t="str">
        <f aca="false">LEFT(INDEX(Orders!$C$2:$C$8001,MATCH(B16414,Orders!$A$2:$A$8001,0)),7)</f>
        <v>2024-10</v>
      </c>
    </row>
    <row r="16415" customFormat="false" ht="15" hidden="false" customHeight="true" outlineLevel="0" collapsed="false">
      <c r="A16415" s="1" t="s">
        <v>26885</v>
      </c>
      <c r="B16415" s="1" t="s">
        <v>10465</v>
      </c>
      <c r="C16415" s="1" t="s">
        <v>2007</v>
      </c>
      <c r="D16415" s="1" t="n">
        <v>2</v>
      </c>
      <c r="E16415" s="16" t="n">
        <v>750.27</v>
      </c>
      <c r="F16415" s="17" t="n">
        <v>0.1</v>
      </c>
      <c r="G16415" s="16" t="n">
        <v>1350.49</v>
      </c>
      <c r="I16415" s="1" t="str">
        <f aca="false">INDEX(Products!$C$2:$C$51,MATCH(C16415,Products!$A$2:$A$51,0))</f>
        <v>Books &amp; Stationery</v>
      </c>
      <c r="J16415" s="1" t="str">
        <f aca="false">INDEX(Orders!$E$2:$E$8001,MATCH(B16415,Orders!$A$2:$A$8001,0))</f>
        <v>Returned</v>
      </c>
      <c r="K16415" s="1" t="str">
        <f aca="false">LEFT(INDEX(Orders!$C$2:$C$8001,MATCH(B16415,Orders!$A$2:$A$8001,0)),7)</f>
        <v>2024-10</v>
      </c>
    </row>
    <row r="16416" customFormat="false" ht="15" hidden="false" customHeight="true" outlineLevel="0" collapsed="false">
      <c r="A16416" s="1" t="s">
        <v>26886</v>
      </c>
      <c r="B16416" s="1" t="s">
        <v>10465</v>
      </c>
      <c r="C16416" s="1" t="s">
        <v>1930</v>
      </c>
      <c r="D16416" s="1" t="n">
        <v>1</v>
      </c>
      <c r="E16416" s="16" t="n">
        <v>2398.35</v>
      </c>
      <c r="F16416" s="17" t="n">
        <v>0.1</v>
      </c>
      <c r="G16416" s="16" t="n">
        <v>2158.52</v>
      </c>
      <c r="I16416" s="1" t="str">
        <f aca="false">INDEX(Products!$C$2:$C$51,MATCH(C16416,Products!$A$2:$A$51,0))</f>
        <v>Electronics</v>
      </c>
      <c r="J16416" s="1" t="str">
        <f aca="false">INDEX(Orders!$E$2:$E$8001,MATCH(B16416,Orders!$A$2:$A$8001,0))</f>
        <v>Returned</v>
      </c>
      <c r="K16416" s="1" t="str">
        <f aca="false">LEFT(INDEX(Orders!$C$2:$C$8001,MATCH(B16416,Orders!$A$2:$A$8001,0)),7)</f>
        <v>2024-10</v>
      </c>
    </row>
    <row r="16417" customFormat="false" ht="15" hidden="false" customHeight="true" outlineLevel="0" collapsed="false">
      <c r="A16417" s="1" t="s">
        <v>26887</v>
      </c>
      <c r="B16417" s="1" t="s">
        <v>10466</v>
      </c>
      <c r="C16417" s="1" t="s">
        <v>1961</v>
      </c>
      <c r="D16417" s="1" t="n">
        <v>2</v>
      </c>
      <c r="E16417" s="16" t="n">
        <v>3493.68</v>
      </c>
      <c r="F16417" s="17" t="n">
        <v>0</v>
      </c>
      <c r="G16417" s="16" t="n">
        <v>6987.36</v>
      </c>
      <c r="I16417" s="1" t="str">
        <f aca="false">INDEX(Products!$C$2:$C$51,MATCH(C16417,Products!$A$2:$A$51,0))</f>
        <v>Home &amp; Kitchen</v>
      </c>
      <c r="J16417" s="1" t="str">
        <f aca="false">INDEX(Orders!$E$2:$E$8001,MATCH(B16417,Orders!$A$2:$A$8001,0))</f>
        <v>Delivered</v>
      </c>
      <c r="K16417" s="1" t="str">
        <f aca="false">LEFT(INDEX(Orders!$C$2:$C$8001,MATCH(B16417,Orders!$A$2:$A$8001,0)),7)</f>
        <v>2024-10</v>
      </c>
    </row>
    <row r="16418" customFormat="false" ht="15" hidden="false" customHeight="true" outlineLevel="0" collapsed="false">
      <c r="A16418" s="1" t="s">
        <v>26888</v>
      </c>
      <c r="B16418" s="1" t="s">
        <v>10466</v>
      </c>
      <c r="C16418" s="1" t="s">
        <v>1993</v>
      </c>
      <c r="D16418" s="1" t="n">
        <v>2</v>
      </c>
      <c r="E16418" s="16" t="n">
        <v>3177.33</v>
      </c>
      <c r="F16418" s="17" t="n">
        <v>0.05</v>
      </c>
      <c r="G16418" s="16" t="n">
        <v>6036.93</v>
      </c>
      <c r="I16418" s="1" t="str">
        <f aca="false">INDEX(Products!$C$2:$C$51,MATCH(C16418,Products!$A$2:$A$51,0))</f>
        <v>Sports &amp; Fitness</v>
      </c>
      <c r="J16418" s="1" t="str">
        <f aca="false">INDEX(Orders!$E$2:$E$8001,MATCH(B16418,Orders!$A$2:$A$8001,0))</f>
        <v>Delivered</v>
      </c>
      <c r="K16418" s="1" t="str">
        <f aca="false">LEFT(INDEX(Orders!$C$2:$C$8001,MATCH(B16418,Orders!$A$2:$A$8001,0)),7)</f>
        <v>2024-10</v>
      </c>
    </row>
    <row r="16419" customFormat="false" ht="15" hidden="false" customHeight="true" outlineLevel="0" collapsed="false">
      <c r="A16419" s="1" t="s">
        <v>26889</v>
      </c>
      <c r="B16419" s="1" t="s">
        <v>10466</v>
      </c>
      <c r="C16419" s="1" t="s">
        <v>2007</v>
      </c>
      <c r="D16419" s="1" t="n">
        <v>3</v>
      </c>
      <c r="E16419" s="16" t="n">
        <v>750.27</v>
      </c>
      <c r="F16419" s="17" t="n">
        <v>0.1</v>
      </c>
      <c r="G16419" s="16" t="n">
        <v>2025.73</v>
      </c>
      <c r="I16419" s="1" t="str">
        <f aca="false">INDEX(Products!$C$2:$C$51,MATCH(C16419,Products!$A$2:$A$51,0))</f>
        <v>Books &amp; Stationery</v>
      </c>
      <c r="J16419" s="1" t="str">
        <f aca="false">INDEX(Orders!$E$2:$E$8001,MATCH(B16419,Orders!$A$2:$A$8001,0))</f>
        <v>Delivered</v>
      </c>
      <c r="K16419" s="1" t="str">
        <f aca="false">LEFT(INDEX(Orders!$C$2:$C$8001,MATCH(B16419,Orders!$A$2:$A$8001,0)),7)</f>
        <v>2024-10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1"/>
    <col collapsed="false" customWidth="true" hidden="false" outlineLevel="0" max="3" min="3" style="1" width="15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30"/>
    <col collapsed="false" customWidth="true" hidden="false" outlineLevel="0" max="8" min="8" style="1" width="15"/>
  </cols>
  <sheetData>
    <row r="1" customFormat="false" ht="15" hidden="false" customHeight="true" outlineLevel="0" collapsed="false">
      <c r="A1" s="3" t="s">
        <v>26890</v>
      </c>
      <c r="B1" s="3" t="s">
        <v>2008</v>
      </c>
      <c r="C1" s="3" t="s">
        <v>10467</v>
      </c>
      <c r="D1" s="3" t="s">
        <v>1912</v>
      </c>
      <c r="E1" s="3" t="s">
        <v>100</v>
      </c>
      <c r="F1" s="3" t="s">
        <v>26891</v>
      </c>
      <c r="G1" s="3" t="s">
        <v>26892</v>
      </c>
      <c r="H1" s="3" t="s">
        <v>26893</v>
      </c>
    </row>
    <row r="2" customFormat="false" ht="15" hidden="false" customHeight="true" outlineLevel="0" collapsed="false">
      <c r="A2" s="1" t="s">
        <v>26894</v>
      </c>
      <c r="B2" s="1" t="s">
        <v>2043</v>
      </c>
      <c r="C2" s="1" t="s">
        <v>10499</v>
      </c>
      <c r="D2" s="1" t="s">
        <v>1975</v>
      </c>
      <c r="E2" s="1" t="s">
        <v>942</v>
      </c>
      <c r="F2" s="1" t="s">
        <v>2712</v>
      </c>
      <c r="G2" s="1" t="s">
        <v>80</v>
      </c>
      <c r="H2" s="16" t="n">
        <v>862.99</v>
      </c>
    </row>
    <row r="3" customFormat="false" ht="15" hidden="false" customHeight="true" outlineLevel="0" collapsed="false">
      <c r="A3" s="1" t="s">
        <v>26895</v>
      </c>
      <c r="B3" s="1" t="s">
        <v>2081</v>
      </c>
      <c r="C3" s="1" t="s">
        <v>10544</v>
      </c>
      <c r="D3" s="1" t="s">
        <v>2006</v>
      </c>
      <c r="E3" s="1" t="s">
        <v>1639</v>
      </c>
      <c r="F3" s="1" t="s">
        <v>2813</v>
      </c>
      <c r="G3" s="1" t="s">
        <v>81</v>
      </c>
      <c r="H3" s="16" t="n">
        <v>1446.51</v>
      </c>
    </row>
    <row r="4" customFormat="false" ht="15" hidden="false" customHeight="true" outlineLevel="0" collapsed="false">
      <c r="A4" s="1" t="s">
        <v>26896</v>
      </c>
      <c r="B4" s="1" t="s">
        <v>2082</v>
      </c>
      <c r="C4" s="1" t="s">
        <v>10547</v>
      </c>
      <c r="D4" s="1" t="s">
        <v>1961</v>
      </c>
      <c r="E4" s="1" t="s">
        <v>1307</v>
      </c>
      <c r="F4" s="1" t="s">
        <v>2842</v>
      </c>
      <c r="G4" s="1" t="s">
        <v>79</v>
      </c>
      <c r="H4" s="16" t="n">
        <v>3493.68</v>
      </c>
    </row>
    <row r="5" customFormat="false" ht="15" hidden="false" customHeight="true" outlineLevel="0" collapsed="false">
      <c r="A5" s="1" t="s">
        <v>26897</v>
      </c>
      <c r="B5" s="1" t="s">
        <v>2087</v>
      </c>
      <c r="C5" s="1" t="s">
        <v>10553</v>
      </c>
      <c r="D5" s="1" t="s">
        <v>2006</v>
      </c>
      <c r="E5" s="1" t="s">
        <v>514</v>
      </c>
      <c r="F5" s="1" t="s">
        <v>2086</v>
      </c>
      <c r="G5" s="1" t="s">
        <v>83</v>
      </c>
      <c r="H5" s="16" t="n">
        <v>482.17</v>
      </c>
    </row>
    <row r="6" customFormat="false" ht="15" hidden="false" customHeight="true" outlineLevel="0" collapsed="false">
      <c r="A6" s="1" t="s">
        <v>26898</v>
      </c>
      <c r="B6" s="1" t="s">
        <v>2109</v>
      </c>
      <c r="C6" s="1" t="s">
        <v>10583</v>
      </c>
      <c r="D6" s="1" t="s">
        <v>2007</v>
      </c>
      <c r="E6" s="1" t="s">
        <v>204</v>
      </c>
      <c r="F6" s="1" t="s">
        <v>2270</v>
      </c>
      <c r="G6" s="1" t="s">
        <v>78</v>
      </c>
      <c r="H6" s="16" t="n">
        <v>600.22</v>
      </c>
    </row>
    <row r="7" customFormat="false" ht="15" hidden="false" customHeight="true" outlineLevel="0" collapsed="false">
      <c r="A7" s="1" t="s">
        <v>26899</v>
      </c>
      <c r="B7" s="1" t="s">
        <v>2124</v>
      </c>
      <c r="C7" s="1" t="s">
        <v>10601</v>
      </c>
      <c r="D7" s="1" t="s">
        <v>1979</v>
      </c>
      <c r="E7" s="1" t="s">
        <v>1145</v>
      </c>
      <c r="F7" s="1" t="s">
        <v>502</v>
      </c>
      <c r="G7" s="1" t="s">
        <v>83</v>
      </c>
      <c r="H7" s="16" t="n">
        <v>591.85</v>
      </c>
    </row>
    <row r="8" customFormat="false" ht="15" hidden="false" customHeight="true" outlineLevel="0" collapsed="false">
      <c r="A8" s="1" t="s">
        <v>26900</v>
      </c>
      <c r="B8" s="1" t="s">
        <v>2146</v>
      </c>
      <c r="C8" s="1" t="s">
        <v>10631</v>
      </c>
      <c r="D8" s="1" t="s">
        <v>2006</v>
      </c>
      <c r="E8" s="1" t="s">
        <v>1670</v>
      </c>
      <c r="F8" s="1" t="s">
        <v>2170</v>
      </c>
      <c r="G8" s="1" t="s">
        <v>79</v>
      </c>
      <c r="H8" s="16" t="n">
        <v>458.06</v>
      </c>
    </row>
    <row r="9" customFormat="false" ht="15" hidden="false" customHeight="true" outlineLevel="0" collapsed="false">
      <c r="A9" s="1" t="s">
        <v>26901</v>
      </c>
      <c r="B9" s="1" t="s">
        <v>2155</v>
      </c>
      <c r="C9" s="1" t="s">
        <v>10639</v>
      </c>
      <c r="D9" s="1" t="s">
        <v>1930</v>
      </c>
      <c r="E9" s="1" t="s">
        <v>308</v>
      </c>
      <c r="F9" s="1" t="s">
        <v>3683</v>
      </c>
      <c r="G9" s="1" t="s">
        <v>79</v>
      </c>
      <c r="H9" s="16" t="n">
        <v>2398.35</v>
      </c>
    </row>
    <row r="10" customFormat="false" ht="15" hidden="false" customHeight="true" outlineLevel="0" collapsed="false">
      <c r="A10" s="1" t="s">
        <v>26902</v>
      </c>
      <c r="B10" s="1" t="s">
        <v>2174</v>
      </c>
      <c r="C10" s="1" t="s">
        <v>10667</v>
      </c>
      <c r="D10" s="1" t="s">
        <v>2006</v>
      </c>
      <c r="E10" s="1" t="s">
        <v>1565</v>
      </c>
      <c r="F10" s="1" t="s">
        <v>2373</v>
      </c>
      <c r="G10" s="1" t="s">
        <v>82</v>
      </c>
      <c r="H10" s="16" t="n">
        <v>964.34</v>
      </c>
    </row>
    <row r="11" customFormat="false" ht="15" hidden="false" customHeight="true" outlineLevel="0" collapsed="false">
      <c r="A11" s="1" t="s">
        <v>26903</v>
      </c>
      <c r="B11" s="1" t="s">
        <v>2175</v>
      </c>
      <c r="C11" s="1" t="s">
        <v>10668</v>
      </c>
      <c r="D11" s="1" t="s">
        <v>1940</v>
      </c>
      <c r="E11" s="1" t="s">
        <v>1889</v>
      </c>
      <c r="F11" s="1" t="s">
        <v>3575</v>
      </c>
      <c r="G11" s="1" t="s">
        <v>80</v>
      </c>
      <c r="H11" s="16" t="n">
        <v>2374.52</v>
      </c>
    </row>
    <row r="12" customFormat="false" ht="15" hidden="false" customHeight="true" outlineLevel="0" collapsed="false">
      <c r="A12" s="1" t="s">
        <v>26904</v>
      </c>
      <c r="B12" s="1" t="s">
        <v>2192</v>
      </c>
      <c r="C12" s="1" t="s">
        <v>10687</v>
      </c>
      <c r="D12" s="1" t="s">
        <v>2007</v>
      </c>
      <c r="E12" s="1" t="s">
        <v>875</v>
      </c>
      <c r="F12" s="1" t="s">
        <v>410</v>
      </c>
      <c r="G12" s="1" t="s">
        <v>81</v>
      </c>
      <c r="H12" s="16" t="n">
        <v>1275.46</v>
      </c>
    </row>
    <row r="13" customFormat="false" ht="15" hidden="false" customHeight="true" outlineLevel="0" collapsed="false">
      <c r="A13" s="1" t="s">
        <v>26905</v>
      </c>
      <c r="B13" s="1" t="s">
        <v>2205</v>
      </c>
      <c r="C13" s="1" t="s">
        <v>10706</v>
      </c>
      <c r="D13" s="1" t="s">
        <v>2006</v>
      </c>
      <c r="E13" s="1" t="s">
        <v>1175</v>
      </c>
      <c r="F13" s="1" t="s">
        <v>2292</v>
      </c>
      <c r="G13" s="1" t="s">
        <v>79</v>
      </c>
      <c r="H13" s="16" t="n">
        <v>482.17</v>
      </c>
    </row>
    <row r="14" customFormat="false" ht="15" hidden="false" customHeight="true" outlineLevel="0" collapsed="false">
      <c r="A14" s="1" t="s">
        <v>26906</v>
      </c>
      <c r="B14" s="1" t="s">
        <v>2210</v>
      </c>
      <c r="C14" s="1" t="s">
        <v>10716</v>
      </c>
      <c r="D14" s="1" t="s">
        <v>1930</v>
      </c>
      <c r="E14" s="1" t="s">
        <v>1297</v>
      </c>
      <c r="F14" s="1" t="s">
        <v>2697</v>
      </c>
      <c r="G14" s="1" t="s">
        <v>82</v>
      </c>
      <c r="H14" s="16" t="n">
        <v>2278.43</v>
      </c>
    </row>
    <row r="15" customFormat="false" ht="15" hidden="false" customHeight="true" outlineLevel="0" collapsed="false">
      <c r="A15" s="1" t="s">
        <v>26907</v>
      </c>
      <c r="B15" s="1" t="s">
        <v>2214</v>
      </c>
      <c r="C15" s="1" t="s">
        <v>10719</v>
      </c>
      <c r="D15" s="1" t="s">
        <v>1979</v>
      </c>
      <c r="E15" s="1" t="s">
        <v>639</v>
      </c>
      <c r="F15" s="1" t="s">
        <v>2054</v>
      </c>
      <c r="G15" s="1" t="s">
        <v>80</v>
      </c>
      <c r="H15" s="16" t="n">
        <v>591.85</v>
      </c>
    </row>
    <row r="16" customFormat="false" ht="15" hidden="false" customHeight="true" outlineLevel="0" collapsed="false">
      <c r="A16" s="1" t="s">
        <v>26908</v>
      </c>
      <c r="B16" s="1" t="s">
        <v>2228</v>
      </c>
      <c r="C16" s="1" t="s">
        <v>10734</v>
      </c>
      <c r="D16" s="1" t="s">
        <v>1988</v>
      </c>
      <c r="E16" s="1" t="s">
        <v>945</v>
      </c>
      <c r="F16" s="1" t="s">
        <v>2163</v>
      </c>
      <c r="G16" s="1" t="s">
        <v>81</v>
      </c>
      <c r="H16" s="16" t="n">
        <v>647.02</v>
      </c>
    </row>
    <row r="17" customFormat="false" ht="15" hidden="false" customHeight="true" outlineLevel="0" collapsed="false">
      <c r="A17" s="1" t="s">
        <v>26909</v>
      </c>
      <c r="B17" s="1" t="s">
        <v>2271</v>
      </c>
      <c r="C17" s="1" t="s">
        <v>10800</v>
      </c>
      <c r="D17" s="1" t="s">
        <v>2006</v>
      </c>
      <c r="E17" s="1" t="s">
        <v>1375</v>
      </c>
      <c r="F17" s="1" t="s">
        <v>1553</v>
      </c>
      <c r="G17" s="1" t="s">
        <v>81</v>
      </c>
      <c r="H17" s="16" t="n">
        <v>482.17</v>
      </c>
    </row>
    <row r="18" customFormat="false" ht="15" hidden="false" customHeight="true" outlineLevel="0" collapsed="false">
      <c r="A18" s="1" t="s">
        <v>26910</v>
      </c>
      <c r="B18" s="1" t="s">
        <v>2287</v>
      </c>
      <c r="C18" s="1" t="s">
        <v>10818</v>
      </c>
      <c r="D18" s="1" t="s">
        <v>2006</v>
      </c>
      <c r="E18" s="1" t="s">
        <v>1527</v>
      </c>
      <c r="F18" s="1" t="s">
        <v>3897</v>
      </c>
      <c r="G18" s="1" t="s">
        <v>80</v>
      </c>
      <c r="H18" s="16" t="n">
        <v>964.34</v>
      </c>
    </row>
    <row r="19" customFormat="false" ht="15" hidden="false" customHeight="true" outlineLevel="0" collapsed="false">
      <c r="A19" s="1" t="s">
        <v>26911</v>
      </c>
      <c r="B19" s="1" t="s">
        <v>2293</v>
      </c>
      <c r="C19" s="1" t="s">
        <v>10827</v>
      </c>
      <c r="D19" s="1" t="s">
        <v>1963</v>
      </c>
      <c r="E19" s="1" t="s">
        <v>199</v>
      </c>
      <c r="F19" s="1" t="s">
        <v>2396</v>
      </c>
      <c r="G19" s="1" t="s">
        <v>79</v>
      </c>
      <c r="H19" s="16" t="n">
        <v>1494.98</v>
      </c>
    </row>
    <row r="20" customFormat="false" ht="15" hidden="false" customHeight="true" outlineLevel="0" collapsed="false">
      <c r="A20" s="1" t="s">
        <v>26912</v>
      </c>
      <c r="B20" s="1" t="s">
        <v>2321</v>
      </c>
      <c r="C20" s="1" t="s">
        <v>10877</v>
      </c>
      <c r="D20" s="1" t="s">
        <v>1979</v>
      </c>
      <c r="E20" s="1" t="s">
        <v>951</v>
      </c>
      <c r="F20" s="1" t="s">
        <v>2317</v>
      </c>
      <c r="G20" s="1" t="s">
        <v>83</v>
      </c>
      <c r="H20" s="16" t="n">
        <v>623</v>
      </c>
    </row>
    <row r="21" customFormat="false" ht="15" hidden="false" customHeight="true" outlineLevel="0" collapsed="false">
      <c r="A21" s="1" t="s">
        <v>26913</v>
      </c>
      <c r="B21" s="1" t="s">
        <v>2366</v>
      </c>
      <c r="C21" s="1" t="s">
        <v>10945</v>
      </c>
      <c r="D21" s="1" t="s">
        <v>1940</v>
      </c>
      <c r="E21" s="1" t="s">
        <v>514</v>
      </c>
      <c r="F21" s="1" t="s">
        <v>978</v>
      </c>
      <c r="G21" s="1" t="s">
        <v>79</v>
      </c>
      <c r="H21" s="16" t="n">
        <v>2137.07</v>
      </c>
    </row>
    <row r="22" customFormat="false" ht="15" hidden="false" customHeight="true" outlineLevel="0" collapsed="false">
      <c r="A22" s="1" t="s">
        <v>26914</v>
      </c>
      <c r="B22" s="1" t="s">
        <v>2387</v>
      </c>
      <c r="C22" s="1" t="s">
        <v>10970</v>
      </c>
      <c r="D22" s="1" t="s">
        <v>1997</v>
      </c>
      <c r="E22" s="1" t="s">
        <v>1398</v>
      </c>
      <c r="F22" s="1" t="s">
        <v>2150</v>
      </c>
      <c r="G22" s="1" t="s">
        <v>81</v>
      </c>
      <c r="H22" s="16" t="n">
        <v>295.59</v>
      </c>
    </row>
    <row r="23" customFormat="false" ht="15" hidden="false" customHeight="true" outlineLevel="0" collapsed="false">
      <c r="A23" s="1" t="s">
        <v>26915</v>
      </c>
      <c r="B23" s="1" t="s">
        <v>2392</v>
      </c>
      <c r="C23" s="1" t="s">
        <v>10982</v>
      </c>
      <c r="D23" s="1" t="s">
        <v>1933</v>
      </c>
      <c r="E23" s="1" t="s">
        <v>708</v>
      </c>
      <c r="F23" s="1" t="s">
        <v>2656</v>
      </c>
      <c r="G23" s="1" t="s">
        <v>80</v>
      </c>
      <c r="H23" s="16" t="n">
        <v>7194.38</v>
      </c>
    </row>
    <row r="24" customFormat="false" ht="15" hidden="false" customHeight="true" outlineLevel="0" collapsed="false">
      <c r="A24" s="1" t="s">
        <v>26916</v>
      </c>
      <c r="B24" s="1" t="s">
        <v>2393</v>
      </c>
      <c r="C24" s="1" t="s">
        <v>10983</v>
      </c>
      <c r="D24" s="1" t="s">
        <v>1933</v>
      </c>
      <c r="E24" s="1" t="s">
        <v>1476</v>
      </c>
      <c r="F24" s="1" t="s">
        <v>688</v>
      </c>
      <c r="G24" s="1" t="s">
        <v>81</v>
      </c>
      <c r="H24" s="16" t="n">
        <v>7194.38</v>
      </c>
    </row>
    <row r="25" customFormat="false" ht="15" hidden="false" customHeight="true" outlineLevel="0" collapsed="false">
      <c r="A25" s="1" t="s">
        <v>26917</v>
      </c>
      <c r="B25" s="1" t="s">
        <v>2408</v>
      </c>
      <c r="C25" s="1" t="s">
        <v>11002</v>
      </c>
      <c r="D25" s="1" t="s">
        <v>1959</v>
      </c>
      <c r="E25" s="1" t="s">
        <v>1758</v>
      </c>
      <c r="F25" s="1" t="s">
        <v>2292</v>
      </c>
      <c r="G25" s="1" t="s">
        <v>82</v>
      </c>
      <c r="H25" s="16" t="n">
        <v>3428.46</v>
      </c>
    </row>
    <row r="26" customFormat="false" ht="15" hidden="false" customHeight="true" outlineLevel="0" collapsed="false">
      <c r="A26" s="1" t="s">
        <v>26918</v>
      </c>
      <c r="B26" s="1" t="s">
        <v>2431</v>
      </c>
      <c r="C26" s="1" t="s">
        <v>11039</v>
      </c>
      <c r="D26" s="1" t="s">
        <v>1945</v>
      </c>
      <c r="E26" s="1" t="s">
        <v>1554</v>
      </c>
      <c r="F26" s="1" t="s">
        <v>1693</v>
      </c>
      <c r="G26" s="1" t="s">
        <v>79</v>
      </c>
      <c r="H26" s="16" t="n">
        <v>2151.12</v>
      </c>
    </row>
    <row r="27" customFormat="false" ht="15" hidden="false" customHeight="true" outlineLevel="0" collapsed="false">
      <c r="A27" s="1" t="s">
        <v>26919</v>
      </c>
      <c r="B27" s="1" t="s">
        <v>2445</v>
      </c>
      <c r="C27" s="1" t="s">
        <v>11066</v>
      </c>
      <c r="D27" s="1" t="s">
        <v>2006</v>
      </c>
      <c r="E27" s="1" t="s">
        <v>1758</v>
      </c>
      <c r="F27" s="1" t="s">
        <v>2102</v>
      </c>
      <c r="G27" s="1" t="s">
        <v>81</v>
      </c>
      <c r="H27" s="16" t="n">
        <v>482.17</v>
      </c>
    </row>
    <row r="28" customFormat="false" ht="15" hidden="false" customHeight="true" outlineLevel="0" collapsed="false">
      <c r="A28" s="1" t="s">
        <v>26920</v>
      </c>
      <c r="B28" s="1" t="s">
        <v>2450</v>
      </c>
      <c r="C28" s="1" t="s">
        <v>11076</v>
      </c>
      <c r="D28" s="1" t="s">
        <v>1969</v>
      </c>
      <c r="E28" s="1" t="s">
        <v>1871</v>
      </c>
      <c r="F28" s="1" t="s">
        <v>767</v>
      </c>
      <c r="G28" s="1" t="s">
        <v>78</v>
      </c>
      <c r="H28" s="16" t="n">
        <v>9171.98</v>
      </c>
    </row>
    <row r="29" customFormat="false" ht="15" hidden="false" customHeight="true" outlineLevel="0" collapsed="false">
      <c r="A29" s="1" t="s">
        <v>26921</v>
      </c>
      <c r="B29" s="1" t="s">
        <v>2454</v>
      </c>
      <c r="C29" s="1" t="s">
        <v>11084</v>
      </c>
      <c r="D29" s="1" t="s">
        <v>1976</v>
      </c>
      <c r="E29" s="1" t="s">
        <v>1228</v>
      </c>
      <c r="F29" s="1" t="s">
        <v>2701</v>
      </c>
      <c r="G29" s="1" t="s">
        <v>82</v>
      </c>
      <c r="H29" s="16" t="n">
        <v>1603.35</v>
      </c>
    </row>
    <row r="30" customFormat="false" ht="15" hidden="false" customHeight="true" outlineLevel="0" collapsed="false">
      <c r="A30" s="1" t="s">
        <v>26922</v>
      </c>
      <c r="B30" s="1" t="s">
        <v>2465</v>
      </c>
      <c r="C30" s="1" t="s">
        <v>11103</v>
      </c>
      <c r="D30" s="1" t="s">
        <v>1937</v>
      </c>
      <c r="E30" s="1" t="s">
        <v>1209</v>
      </c>
      <c r="F30" s="1" t="s">
        <v>3110</v>
      </c>
      <c r="G30" s="1" t="s">
        <v>84</v>
      </c>
      <c r="H30" s="16" t="n">
        <v>1364.75</v>
      </c>
    </row>
    <row r="31" customFormat="false" ht="15" hidden="false" customHeight="true" outlineLevel="0" collapsed="false">
      <c r="A31" s="1" t="s">
        <v>26923</v>
      </c>
      <c r="B31" s="1" t="s">
        <v>2487</v>
      </c>
      <c r="C31" s="1" t="s">
        <v>11136</v>
      </c>
      <c r="D31" s="1" t="s">
        <v>2002</v>
      </c>
      <c r="E31" s="1" t="s">
        <v>1396</v>
      </c>
      <c r="F31" s="1" t="s">
        <v>826</v>
      </c>
      <c r="G31" s="1" t="s">
        <v>81</v>
      </c>
      <c r="H31" s="16" t="n">
        <v>785.5</v>
      </c>
    </row>
    <row r="32" customFormat="false" ht="15" hidden="false" customHeight="true" outlineLevel="0" collapsed="false">
      <c r="A32" s="1" t="s">
        <v>26924</v>
      </c>
      <c r="B32" s="1" t="s">
        <v>2489</v>
      </c>
      <c r="C32" s="1" t="s">
        <v>11141</v>
      </c>
      <c r="D32" s="1" t="s">
        <v>1940</v>
      </c>
      <c r="E32" s="1" t="s">
        <v>895</v>
      </c>
      <c r="F32" s="1" t="s">
        <v>3316</v>
      </c>
      <c r="G32" s="1" t="s">
        <v>79</v>
      </c>
      <c r="H32" s="16" t="n">
        <v>1899.62</v>
      </c>
    </row>
    <row r="33" customFormat="false" ht="15" hidden="false" customHeight="true" outlineLevel="0" collapsed="false">
      <c r="A33" s="1" t="s">
        <v>26925</v>
      </c>
      <c r="B33" s="1" t="s">
        <v>2492</v>
      </c>
      <c r="C33" s="1" t="s">
        <v>11144</v>
      </c>
      <c r="D33" s="1" t="s">
        <v>1988</v>
      </c>
      <c r="E33" s="1" t="s">
        <v>1135</v>
      </c>
      <c r="F33" s="1" t="s">
        <v>3460</v>
      </c>
      <c r="G33" s="1" t="s">
        <v>78</v>
      </c>
      <c r="H33" s="16" t="n">
        <v>647.02</v>
      </c>
    </row>
    <row r="34" customFormat="false" ht="15" hidden="false" customHeight="true" outlineLevel="0" collapsed="false">
      <c r="A34" s="1" t="s">
        <v>26926</v>
      </c>
      <c r="B34" s="1" t="s">
        <v>2497</v>
      </c>
      <c r="C34" s="1" t="s">
        <v>11151</v>
      </c>
      <c r="D34" s="1" t="s">
        <v>1973</v>
      </c>
      <c r="E34" s="1" t="s">
        <v>1647</v>
      </c>
      <c r="F34" s="1" t="s">
        <v>2823</v>
      </c>
      <c r="G34" s="1" t="s">
        <v>82</v>
      </c>
      <c r="H34" s="16" t="n">
        <v>1042.42</v>
      </c>
    </row>
    <row r="35" customFormat="false" ht="15" hidden="false" customHeight="true" outlineLevel="0" collapsed="false">
      <c r="A35" s="1" t="s">
        <v>26927</v>
      </c>
      <c r="B35" s="1" t="s">
        <v>2512</v>
      </c>
      <c r="C35" s="1" t="s">
        <v>11174</v>
      </c>
      <c r="D35" s="1" t="s">
        <v>1930</v>
      </c>
      <c r="E35" s="1" t="s">
        <v>1411</v>
      </c>
      <c r="F35" s="1" t="s">
        <v>1655</v>
      </c>
      <c r="G35" s="1" t="s">
        <v>84</v>
      </c>
      <c r="H35" s="16" t="n">
        <v>2158.52</v>
      </c>
    </row>
    <row r="36" customFormat="false" ht="15" hidden="false" customHeight="true" outlineLevel="0" collapsed="false">
      <c r="A36" s="1" t="s">
        <v>26928</v>
      </c>
      <c r="B36" s="1" t="s">
        <v>2521</v>
      </c>
      <c r="C36" s="1" t="s">
        <v>11194</v>
      </c>
      <c r="D36" s="1" t="s">
        <v>1943</v>
      </c>
      <c r="E36" s="1" t="s">
        <v>1330</v>
      </c>
      <c r="F36" s="1" t="s">
        <v>2099</v>
      </c>
      <c r="G36" s="1" t="s">
        <v>83</v>
      </c>
      <c r="H36" s="16" t="n">
        <v>1188.01</v>
      </c>
    </row>
    <row r="37" customFormat="false" ht="15" hidden="false" customHeight="true" outlineLevel="0" collapsed="false">
      <c r="A37" s="1" t="s">
        <v>26929</v>
      </c>
      <c r="B37" s="1" t="s">
        <v>2528</v>
      </c>
      <c r="C37" s="1" t="s">
        <v>11198</v>
      </c>
      <c r="D37" s="1" t="s">
        <v>1940</v>
      </c>
      <c r="E37" s="1" t="s">
        <v>1874</v>
      </c>
      <c r="F37" s="1" t="s">
        <v>3353</v>
      </c>
      <c r="G37" s="1" t="s">
        <v>79</v>
      </c>
      <c r="H37" s="16" t="n">
        <v>4749.04</v>
      </c>
    </row>
    <row r="38" customFormat="false" ht="15" hidden="false" customHeight="true" outlineLevel="0" collapsed="false">
      <c r="A38" s="1" t="s">
        <v>26930</v>
      </c>
      <c r="B38" s="1" t="s">
        <v>2529</v>
      </c>
      <c r="C38" s="1" t="s">
        <v>11199</v>
      </c>
      <c r="D38" s="1" t="s">
        <v>1924</v>
      </c>
      <c r="E38" s="1" t="s">
        <v>1052</v>
      </c>
      <c r="F38" s="1" t="s">
        <v>2697</v>
      </c>
      <c r="G38" s="1" t="s">
        <v>83</v>
      </c>
      <c r="H38" s="16" t="n">
        <v>1971</v>
      </c>
    </row>
    <row r="39" customFormat="false" ht="15" hidden="false" customHeight="true" outlineLevel="0" collapsed="false">
      <c r="A39" s="1" t="s">
        <v>26931</v>
      </c>
      <c r="B39" s="1" t="s">
        <v>2556</v>
      </c>
      <c r="C39" s="1" t="s">
        <v>11236</v>
      </c>
      <c r="D39" s="1" t="s">
        <v>1973</v>
      </c>
      <c r="E39" s="1" t="s">
        <v>1809</v>
      </c>
      <c r="F39" s="1" t="s">
        <v>3390</v>
      </c>
      <c r="G39" s="1" t="s">
        <v>84</v>
      </c>
      <c r="H39" s="16" t="n">
        <v>1158.24</v>
      </c>
    </row>
    <row r="40" customFormat="false" ht="15" hidden="false" customHeight="true" outlineLevel="0" collapsed="false">
      <c r="A40" s="1" t="s">
        <v>26932</v>
      </c>
      <c r="B40" s="1" t="s">
        <v>2558</v>
      </c>
      <c r="C40" s="1" t="s">
        <v>11238</v>
      </c>
      <c r="D40" s="1" t="s">
        <v>1991</v>
      </c>
      <c r="E40" s="1" t="s">
        <v>586</v>
      </c>
      <c r="F40" s="1" t="s">
        <v>4028</v>
      </c>
      <c r="G40" s="1" t="s">
        <v>81</v>
      </c>
      <c r="H40" s="16" t="n">
        <v>1389.89</v>
      </c>
    </row>
    <row r="41" customFormat="false" ht="15" hidden="false" customHeight="true" outlineLevel="0" collapsed="false">
      <c r="A41" s="1" t="s">
        <v>26933</v>
      </c>
      <c r="B41" s="1" t="s">
        <v>2565</v>
      </c>
      <c r="C41" s="1" t="s">
        <v>11254</v>
      </c>
      <c r="D41" s="1" t="s">
        <v>1920</v>
      </c>
      <c r="E41" s="1" t="s">
        <v>112</v>
      </c>
      <c r="F41" s="1" t="s">
        <v>4115</v>
      </c>
      <c r="G41" s="1" t="s">
        <v>84</v>
      </c>
      <c r="H41" s="16" t="n">
        <v>11538.67</v>
      </c>
    </row>
    <row r="42" customFormat="false" ht="15" hidden="false" customHeight="true" outlineLevel="0" collapsed="false">
      <c r="A42" s="1" t="s">
        <v>26934</v>
      </c>
      <c r="B42" s="1" t="s">
        <v>2573</v>
      </c>
      <c r="C42" s="1" t="s">
        <v>11265</v>
      </c>
      <c r="D42" s="1" t="s">
        <v>1976</v>
      </c>
      <c r="E42" s="1" t="s">
        <v>1437</v>
      </c>
      <c r="F42" s="1" t="s">
        <v>3448</v>
      </c>
      <c r="G42" s="1" t="s">
        <v>83</v>
      </c>
      <c r="H42" s="16" t="n">
        <v>1603.35</v>
      </c>
    </row>
    <row r="43" customFormat="false" ht="15" hidden="false" customHeight="true" outlineLevel="0" collapsed="false">
      <c r="A43" s="1" t="s">
        <v>26935</v>
      </c>
      <c r="B43" s="1" t="s">
        <v>2580</v>
      </c>
      <c r="C43" s="1" t="s">
        <v>11273</v>
      </c>
      <c r="D43" s="1" t="s">
        <v>1997</v>
      </c>
      <c r="E43" s="1" t="s">
        <v>1607</v>
      </c>
      <c r="F43" s="1" t="s">
        <v>3316</v>
      </c>
      <c r="G43" s="1" t="s">
        <v>79</v>
      </c>
      <c r="H43" s="16" t="n">
        <v>295.59</v>
      </c>
    </row>
    <row r="44" customFormat="false" ht="15" hidden="false" customHeight="true" outlineLevel="0" collapsed="false">
      <c r="A44" s="1" t="s">
        <v>26936</v>
      </c>
      <c r="B44" s="1" t="s">
        <v>2605</v>
      </c>
      <c r="C44" s="1" t="s">
        <v>11310</v>
      </c>
      <c r="D44" s="1" t="s">
        <v>2007</v>
      </c>
      <c r="E44" s="1" t="s">
        <v>1292</v>
      </c>
      <c r="F44" s="1" t="s">
        <v>2546</v>
      </c>
      <c r="G44" s="1" t="s">
        <v>84</v>
      </c>
      <c r="H44" s="16" t="n">
        <v>750.27</v>
      </c>
    </row>
    <row r="45" customFormat="false" ht="15" hidden="false" customHeight="true" outlineLevel="0" collapsed="false">
      <c r="A45" s="1" t="s">
        <v>26937</v>
      </c>
      <c r="B45" s="1" t="s">
        <v>2624</v>
      </c>
      <c r="C45" s="1" t="s">
        <v>11346</v>
      </c>
      <c r="D45" s="1" t="s">
        <v>1953</v>
      </c>
      <c r="E45" s="1" t="s">
        <v>1121</v>
      </c>
      <c r="F45" s="1" t="s">
        <v>1598</v>
      </c>
      <c r="G45" s="1" t="s">
        <v>84</v>
      </c>
      <c r="H45" s="16" t="n">
        <v>3931.3</v>
      </c>
    </row>
    <row r="46" customFormat="false" ht="15" hidden="false" customHeight="true" outlineLevel="0" collapsed="false">
      <c r="A46" s="1" t="s">
        <v>26938</v>
      </c>
      <c r="B46" s="1" t="s">
        <v>2636</v>
      </c>
      <c r="C46" s="1" t="s">
        <v>11365</v>
      </c>
      <c r="D46" s="1" t="s">
        <v>1990</v>
      </c>
      <c r="E46" s="1" t="s">
        <v>1022</v>
      </c>
      <c r="F46" s="1" t="s">
        <v>1084</v>
      </c>
      <c r="G46" s="1" t="s">
        <v>78</v>
      </c>
      <c r="H46" s="16" t="n">
        <v>14340.56</v>
      </c>
    </row>
    <row r="47" customFormat="false" ht="15" hidden="false" customHeight="true" outlineLevel="0" collapsed="false">
      <c r="A47" s="1" t="s">
        <v>26939</v>
      </c>
      <c r="B47" s="1" t="s">
        <v>2641</v>
      </c>
      <c r="C47" s="1" t="s">
        <v>11370</v>
      </c>
      <c r="D47" s="1" t="s">
        <v>1940</v>
      </c>
      <c r="E47" s="1" t="s">
        <v>1782</v>
      </c>
      <c r="F47" s="1" t="s">
        <v>3025</v>
      </c>
      <c r="G47" s="1" t="s">
        <v>78</v>
      </c>
      <c r="H47" s="16" t="n">
        <v>2374.52</v>
      </c>
    </row>
    <row r="48" customFormat="false" ht="15" hidden="false" customHeight="true" outlineLevel="0" collapsed="false">
      <c r="A48" s="1" t="s">
        <v>26940</v>
      </c>
      <c r="B48" s="1" t="s">
        <v>2676</v>
      </c>
      <c r="C48" s="1" t="s">
        <v>11418</v>
      </c>
      <c r="D48" s="1" t="s">
        <v>2007</v>
      </c>
      <c r="E48" s="1" t="s">
        <v>1325</v>
      </c>
      <c r="F48" s="1" t="s">
        <v>1007</v>
      </c>
      <c r="G48" s="1" t="s">
        <v>84</v>
      </c>
      <c r="H48" s="16" t="n">
        <v>750.27</v>
      </c>
    </row>
    <row r="49" customFormat="false" ht="15" hidden="false" customHeight="true" outlineLevel="0" collapsed="false">
      <c r="A49" s="1" t="s">
        <v>26941</v>
      </c>
      <c r="B49" s="1" t="s">
        <v>2691</v>
      </c>
      <c r="C49" s="1" t="s">
        <v>11441</v>
      </c>
      <c r="D49" s="1" t="s">
        <v>1935</v>
      </c>
      <c r="E49" s="1" t="s">
        <v>537</v>
      </c>
      <c r="F49" s="1" t="s">
        <v>3829</v>
      </c>
      <c r="G49" s="1" t="s">
        <v>82</v>
      </c>
      <c r="H49" s="16" t="n">
        <v>11646.98</v>
      </c>
    </row>
    <row r="50" customFormat="false" ht="15" hidden="false" customHeight="true" outlineLevel="0" collapsed="false">
      <c r="A50" s="1" t="s">
        <v>26942</v>
      </c>
      <c r="B50" s="1" t="s">
        <v>2703</v>
      </c>
      <c r="C50" s="1" t="s">
        <v>11456</v>
      </c>
      <c r="D50" s="1" t="s">
        <v>2006</v>
      </c>
      <c r="E50" s="1" t="s">
        <v>1437</v>
      </c>
      <c r="F50" s="1" t="s">
        <v>439</v>
      </c>
      <c r="G50" s="1" t="s">
        <v>81</v>
      </c>
      <c r="H50" s="16" t="n">
        <v>482.17</v>
      </c>
    </row>
    <row r="51" customFormat="false" ht="15" hidden="false" customHeight="true" outlineLevel="0" collapsed="false">
      <c r="A51" s="1" t="s">
        <v>26943</v>
      </c>
      <c r="B51" s="1" t="s">
        <v>2717</v>
      </c>
      <c r="C51" s="1" t="s">
        <v>11475</v>
      </c>
      <c r="D51" s="1" t="s">
        <v>1998</v>
      </c>
      <c r="E51" s="1" t="s">
        <v>1565</v>
      </c>
      <c r="F51" s="1" t="s">
        <v>283</v>
      </c>
      <c r="G51" s="1" t="s">
        <v>83</v>
      </c>
      <c r="H51" s="16" t="n">
        <v>1202.26</v>
      </c>
    </row>
    <row r="52" customFormat="false" ht="15" hidden="false" customHeight="true" outlineLevel="0" collapsed="false">
      <c r="A52" s="1" t="s">
        <v>26944</v>
      </c>
      <c r="B52" s="1" t="s">
        <v>2722</v>
      </c>
      <c r="C52" s="1" t="s">
        <v>11487</v>
      </c>
      <c r="D52" s="1" t="s">
        <v>1979</v>
      </c>
      <c r="E52" s="1" t="s">
        <v>723</v>
      </c>
      <c r="F52" s="1" t="s">
        <v>26945</v>
      </c>
      <c r="G52" s="1" t="s">
        <v>84</v>
      </c>
      <c r="H52" s="16" t="n">
        <v>1246</v>
      </c>
    </row>
    <row r="53" customFormat="false" ht="15" hidden="false" customHeight="true" outlineLevel="0" collapsed="false">
      <c r="A53" s="1" t="s">
        <v>26946</v>
      </c>
      <c r="B53" s="1" t="s">
        <v>2724</v>
      </c>
      <c r="C53" s="1" t="s">
        <v>11493</v>
      </c>
      <c r="D53" s="1" t="s">
        <v>1975</v>
      </c>
      <c r="E53" s="1" t="s">
        <v>915</v>
      </c>
      <c r="F53" s="1" t="s">
        <v>8410</v>
      </c>
      <c r="G53" s="1" t="s">
        <v>78</v>
      </c>
      <c r="H53" s="16" t="n">
        <v>1553.38</v>
      </c>
    </row>
    <row r="54" customFormat="false" ht="15" hidden="false" customHeight="true" outlineLevel="0" collapsed="false">
      <c r="A54" s="1" t="s">
        <v>26947</v>
      </c>
      <c r="B54" s="1" t="s">
        <v>2729</v>
      </c>
      <c r="C54" s="1" t="s">
        <v>11501</v>
      </c>
      <c r="D54" s="1" t="s">
        <v>1941</v>
      </c>
      <c r="E54" s="1" t="s">
        <v>289</v>
      </c>
      <c r="F54" s="1" t="s">
        <v>3398</v>
      </c>
      <c r="G54" s="1" t="s">
        <v>83</v>
      </c>
      <c r="H54" s="16" t="n">
        <v>2757.65</v>
      </c>
    </row>
    <row r="55" customFormat="false" ht="15" hidden="false" customHeight="true" outlineLevel="0" collapsed="false">
      <c r="A55" s="1" t="s">
        <v>26948</v>
      </c>
      <c r="B55" s="1" t="s">
        <v>2734</v>
      </c>
      <c r="C55" s="1" t="s">
        <v>11512</v>
      </c>
      <c r="D55" s="1" t="s">
        <v>1998</v>
      </c>
      <c r="E55" s="1" t="s">
        <v>1806</v>
      </c>
      <c r="F55" s="1" t="s">
        <v>2781</v>
      </c>
      <c r="G55" s="1" t="s">
        <v>83</v>
      </c>
      <c r="H55" s="16" t="n">
        <v>1202.26</v>
      </c>
    </row>
    <row r="56" customFormat="false" ht="15" hidden="false" customHeight="true" outlineLevel="0" collapsed="false">
      <c r="A56" s="1" t="s">
        <v>26949</v>
      </c>
      <c r="B56" s="1" t="s">
        <v>2750</v>
      </c>
      <c r="C56" s="1" t="s">
        <v>11536</v>
      </c>
      <c r="D56" s="1" t="s">
        <v>1943</v>
      </c>
      <c r="E56" s="1" t="s">
        <v>1330</v>
      </c>
      <c r="F56" s="1" t="s">
        <v>2675</v>
      </c>
      <c r="G56" s="1" t="s">
        <v>84</v>
      </c>
      <c r="H56" s="16" t="n">
        <v>1188.01</v>
      </c>
    </row>
    <row r="57" customFormat="false" ht="15" hidden="false" customHeight="true" outlineLevel="0" collapsed="false">
      <c r="A57" s="1" t="s">
        <v>26950</v>
      </c>
      <c r="B57" s="1" t="s">
        <v>2751</v>
      </c>
      <c r="C57" s="1" t="s">
        <v>11537</v>
      </c>
      <c r="D57" s="1" t="s">
        <v>1941</v>
      </c>
      <c r="E57" s="1" t="s">
        <v>1522</v>
      </c>
      <c r="F57" s="1" t="s">
        <v>3308</v>
      </c>
      <c r="G57" s="1" t="s">
        <v>84</v>
      </c>
      <c r="H57" s="16" t="n">
        <v>5515.3</v>
      </c>
    </row>
    <row r="58" customFormat="false" ht="15" hidden="false" customHeight="true" outlineLevel="0" collapsed="false">
      <c r="A58" s="1" t="s">
        <v>26951</v>
      </c>
      <c r="B58" s="1" t="s">
        <v>2765</v>
      </c>
      <c r="C58" s="1" t="s">
        <v>11561</v>
      </c>
      <c r="D58" s="1" t="s">
        <v>1955</v>
      </c>
      <c r="E58" s="1" t="s">
        <v>1396</v>
      </c>
      <c r="F58" s="1" t="s">
        <v>782</v>
      </c>
      <c r="G58" s="1" t="s">
        <v>83</v>
      </c>
      <c r="H58" s="16" t="n">
        <v>10022.28</v>
      </c>
    </row>
    <row r="59" customFormat="false" ht="15" hidden="false" customHeight="true" outlineLevel="0" collapsed="false">
      <c r="A59" s="1" t="s">
        <v>26952</v>
      </c>
      <c r="B59" s="1" t="s">
        <v>2771</v>
      </c>
      <c r="C59" s="1" t="s">
        <v>11573</v>
      </c>
      <c r="D59" s="1" t="s">
        <v>1937</v>
      </c>
      <c r="E59" s="1" t="s">
        <v>1897</v>
      </c>
      <c r="F59" s="1" t="s">
        <v>2816</v>
      </c>
      <c r="G59" s="1" t="s">
        <v>80</v>
      </c>
      <c r="H59" s="16" t="n">
        <v>1364.75</v>
      </c>
    </row>
    <row r="60" customFormat="false" ht="15" hidden="false" customHeight="true" outlineLevel="0" collapsed="false">
      <c r="A60" s="1" t="s">
        <v>26953</v>
      </c>
      <c r="B60" s="1" t="s">
        <v>2799</v>
      </c>
      <c r="C60" s="1" t="s">
        <v>11620</v>
      </c>
      <c r="D60" s="1" t="s">
        <v>1973</v>
      </c>
      <c r="E60" s="1" t="s">
        <v>234</v>
      </c>
      <c r="F60" s="1" t="s">
        <v>2635</v>
      </c>
      <c r="G60" s="1" t="s">
        <v>81</v>
      </c>
      <c r="H60" s="16" t="n">
        <v>3300.98</v>
      </c>
    </row>
    <row r="61" customFormat="false" ht="15" hidden="false" customHeight="true" outlineLevel="0" collapsed="false">
      <c r="A61" s="1" t="s">
        <v>26954</v>
      </c>
      <c r="B61" s="1" t="s">
        <v>2804</v>
      </c>
      <c r="C61" s="1" t="s">
        <v>11630</v>
      </c>
      <c r="D61" s="1" t="s">
        <v>1961</v>
      </c>
      <c r="E61" s="1" t="s">
        <v>1440</v>
      </c>
      <c r="F61" s="1" t="s">
        <v>618</v>
      </c>
      <c r="G61" s="1" t="s">
        <v>78</v>
      </c>
      <c r="H61" s="16" t="n">
        <v>3493.68</v>
      </c>
    </row>
    <row r="62" customFormat="false" ht="15" hidden="false" customHeight="true" outlineLevel="0" collapsed="false">
      <c r="A62" s="1" t="s">
        <v>26955</v>
      </c>
      <c r="B62" s="1" t="s">
        <v>2810</v>
      </c>
      <c r="C62" s="1" t="s">
        <v>11639</v>
      </c>
      <c r="D62" s="1" t="s">
        <v>1940</v>
      </c>
      <c r="E62" s="1" t="s">
        <v>1145</v>
      </c>
      <c r="F62" s="1" t="s">
        <v>2313</v>
      </c>
      <c r="G62" s="1" t="s">
        <v>78</v>
      </c>
      <c r="H62" s="16" t="n">
        <v>2255.79</v>
      </c>
    </row>
    <row r="63" customFormat="false" ht="15" hidden="false" customHeight="true" outlineLevel="0" collapsed="false">
      <c r="A63" s="1" t="s">
        <v>26956</v>
      </c>
      <c r="B63" s="1" t="s">
        <v>2824</v>
      </c>
      <c r="C63" s="1" t="s">
        <v>11659</v>
      </c>
      <c r="D63" s="1" t="s">
        <v>2006</v>
      </c>
      <c r="E63" s="1" t="s">
        <v>450</v>
      </c>
      <c r="F63" s="1" t="s">
        <v>2067</v>
      </c>
      <c r="G63" s="1" t="s">
        <v>79</v>
      </c>
      <c r="H63" s="16" t="n">
        <v>482.17</v>
      </c>
    </row>
    <row r="64" customFormat="false" ht="15" hidden="false" customHeight="true" outlineLevel="0" collapsed="false">
      <c r="A64" s="1" t="s">
        <v>26957</v>
      </c>
      <c r="B64" s="1" t="s">
        <v>2882</v>
      </c>
      <c r="C64" s="1" t="s">
        <v>11757</v>
      </c>
      <c r="D64" s="1" t="s">
        <v>1997</v>
      </c>
      <c r="E64" s="1" t="s">
        <v>586</v>
      </c>
      <c r="F64" s="1" t="s">
        <v>2188</v>
      </c>
      <c r="G64" s="1" t="s">
        <v>82</v>
      </c>
      <c r="H64" s="16" t="n">
        <v>280.03</v>
      </c>
    </row>
    <row r="65" customFormat="false" ht="15" hidden="false" customHeight="true" outlineLevel="0" collapsed="false">
      <c r="A65" s="1" t="s">
        <v>26958</v>
      </c>
      <c r="B65" s="1" t="s">
        <v>2883</v>
      </c>
      <c r="C65" s="1" t="s">
        <v>11758</v>
      </c>
      <c r="D65" s="1" t="s">
        <v>1951</v>
      </c>
      <c r="E65" s="1" t="s">
        <v>1782</v>
      </c>
      <c r="F65" s="1" t="s">
        <v>2237</v>
      </c>
      <c r="G65" s="1" t="s">
        <v>81</v>
      </c>
      <c r="H65" s="16" t="n">
        <v>813.88</v>
      </c>
    </row>
    <row r="66" customFormat="false" ht="15" hidden="false" customHeight="true" outlineLevel="0" collapsed="false">
      <c r="A66" s="1" t="s">
        <v>26959</v>
      </c>
      <c r="B66" s="1" t="s">
        <v>2893</v>
      </c>
      <c r="C66" s="1" t="s">
        <v>11770</v>
      </c>
      <c r="D66" s="1" t="s">
        <v>2007</v>
      </c>
      <c r="E66" s="1" t="s">
        <v>655</v>
      </c>
      <c r="F66" s="1" t="s">
        <v>3154</v>
      </c>
      <c r="G66" s="1" t="s">
        <v>83</v>
      </c>
      <c r="H66" s="16" t="n">
        <v>750.27</v>
      </c>
    </row>
    <row r="67" customFormat="false" ht="15" hidden="false" customHeight="true" outlineLevel="0" collapsed="false">
      <c r="A67" s="1" t="s">
        <v>26960</v>
      </c>
      <c r="B67" s="1" t="s">
        <v>2894</v>
      </c>
      <c r="C67" s="1" t="s">
        <v>11771</v>
      </c>
      <c r="D67" s="1" t="s">
        <v>2007</v>
      </c>
      <c r="E67" s="1" t="s">
        <v>1375</v>
      </c>
      <c r="F67" s="1" t="s">
        <v>2972</v>
      </c>
      <c r="G67" s="1" t="s">
        <v>78</v>
      </c>
      <c r="H67" s="16" t="n">
        <v>750.27</v>
      </c>
    </row>
    <row r="68" customFormat="false" ht="15" hidden="false" customHeight="true" outlineLevel="0" collapsed="false">
      <c r="A68" s="1" t="s">
        <v>26961</v>
      </c>
      <c r="B68" s="1" t="s">
        <v>2900</v>
      </c>
      <c r="C68" s="1" t="s">
        <v>11779</v>
      </c>
      <c r="D68" s="1" t="s">
        <v>1976</v>
      </c>
      <c r="E68" s="1" t="s">
        <v>1631</v>
      </c>
      <c r="F68" s="1" t="s">
        <v>378</v>
      </c>
      <c r="G68" s="1" t="s">
        <v>79</v>
      </c>
      <c r="H68" s="16" t="n">
        <v>1282.68</v>
      </c>
    </row>
    <row r="69" customFormat="false" ht="15" hidden="false" customHeight="true" outlineLevel="0" collapsed="false">
      <c r="A69" s="1" t="s">
        <v>26962</v>
      </c>
      <c r="B69" s="1" t="s">
        <v>2909</v>
      </c>
      <c r="C69" s="1" t="s">
        <v>11801</v>
      </c>
      <c r="D69" s="1" t="s">
        <v>1973</v>
      </c>
      <c r="E69" s="1" t="s">
        <v>758</v>
      </c>
      <c r="F69" s="1" t="s">
        <v>439</v>
      </c>
      <c r="G69" s="1" t="s">
        <v>82</v>
      </c>
      <c r="H69" s="16" t="n">
        <v>2316.48</v>
      </c>
    </row>
    <row r="70" customFormat="false" ht="15" hidden="false" customHeight="true" outlineLevel="0" collapsed="false">
      <c r="A70" s="1" t="s">
        <v>26963</v>
      </c>
      <c r="B70" s="1" t="s">
        <v>2910</v>
      </c>
      <c r="C70" s="1" t="s">
        <v>11802</v>
      </c>
      <c r="D70" s="1" t="s">
        <v>1967</v>
      </c>
      <c r="E70" s="1" t="s">
        <v>1462</v>
      </c>
      <c r="F70" s="1" t="s">
        <v>2073</v>
      </c>
      <c r="G70" s="1" t="s">
        <v>78</v>
      </c>
      <c r="H70" s="16" t="n">
        <v>13645.22</v>
      </c>
    </row>
    <row r="71" customFormat="false" ht="15" hidden="false" customHeight="true" outlineLevel="0" collapsed="false">
      <c r="A71" s="1" t="s">
        <v>26964</v>
      </c>
      <c r="B71" s="1" t="s">
        <v>2931</v>
      </c>
      <c r="C71" s="1" t="s">
        <v>11837</v>
      </c>
      <c r="D71" s="1" t="s">
        <v>1961</v>
      </c>
      <c r="E71" s="1" t="s">
        <v>1137</v>
      </c>
      <c r="F71" s="1" t="s">
        <v>374</v>
      </c>
      <c r="G71" s="1" t="s">
        <v>78</v>
      </c>
      <c r="H71" s="16" t="n">
        <v>2969.63</v>
      </c>
    </row>
    <row r="72" customFormat="false" ht="15" hidden="false" customHeight="true" outlineLevel="0" collapsed="false">
      <c r="A72" s="1" t="s">
        <v>26965</v>
      </c>
      <c r="B72" s="1" t="s">
        <v>2937</v>
      </c>
      <c r="C72" s="1" t="s">
        <v>11848</v>
      </c>
      <c r="D72" s="1" t="s">
        <v>1920</v>
      </c>
      <c r="E72" s="1" t="s">
        <v>582</v>
      </c>
      <c r="F72" s="1" t="s">
        <v>900</v>
      </c>
      <c r="G72" s="1" t="s">
        <v>84</v>
      </c>
      <c r="H72" s="16" t="n">
        <v>4273.58</v>
      </c>
    </row>
    <row r="73" customFormat="false" ht="15" hidden="false" customHeight="true" outlineLevel="0" collapsed="false">
      <c r="A73" s="1" t="s">
        <v>26966</v>
      </c>
      <c r="B73" s="1" t="s">
        <v>2953</v>
      </c>
      <c r="C73" s="1" t="s">
        <v>11877</v>
      </c>
      <c r="D73" s="1" t="s">
        <v>1918</v>
      </c>
      <c r="E73" s="1" t="s">
        <v>1289</v>
      </c>
      <c r="F73" s="1" t="s">
        <v>26967</v>
      </c>
      <c r="G73" s="1" t="s">
        <v>82</v>
      </c>
      <c r="H73" s="16" t="n">
        <v>2532.14</v>
      </c>
    </row>
    <row r="74" customFormat="false" ht="15" hidden="false" customHeight="true" outlineLevel="0" collapsed="false">
      <c r="A74" s="1" t="s">
        <v>26968</v>
      </c>
      <c r="B74" s="1" t="s">
        <v>2954</v>
      </c>
      <c r="C74" s="1" t="s">
        <v>11880</v>
      </c>
      <c r="D74" s="1" t="s">
        <v>1995</v>
      </c>
      <c r="E74" s="1" t="s">
        <v>1074</v>
      </c>
      <c r="F74" s="1" t="s">
        <v>1156</v>
      </c>
      <c r="G74" s="1" t="s">
        <v>78</v>
      </c>
      <c r="H74" s="16" t="n">
        <v>2768.56</v>
      </c>
    </row>
    <row r="75" customFormat="false" ht="15" hidden="false" customHeight="true" outlineLevel="0" collapsed="false">
      <c r="A75" s="1" t="s">
        <v>26969</v>
      </c>
      <c r="B75" s="1" t="s">
        <v>2970</v>
      </c>
      <c r="C75" s="1" t="s">
        <v>11923</v>
      </c>
      <c r="D75" s="1" t="s">
        <v>1990</v>
      </c>
      <c r="E75" s="1" t="s">
        <v>979</v>
      </c>
      <c r="F75" s="1" t="s">
        <v>2577</v>
      </c>
      <c r="G75" s="1" t="s">
        <v>81</v>
      </c>
      <c r="H75" s="16" t="n">
        <v>5311.32</v>
      </c>
    </row>
    <row r="76" customFormat="false" ht="15" hidden="false" customHeight="true" outlineLevel="0" collapsed="false">
      <c r="A76" s="1" t="s">
        <v>26970</v>
      </c>
      <c r="B76" s="1" t="s">
        <v>2991</v>
      </c>
      <c r="C76" s="1" t="s">
        <v>11956</v>
      </c>
      <c r="D76" s="1" t="s">
        <v>1943</v>
      </c>
      <c r="E76" s="1" t="s">
        <v>453</v>
      </c>
      <c r="F76" s="1" t="s">
        <v>3422</v>
      </c>
      <c r="G76" s="1" t="s">
        <v>80</v>
      </c>
      <c r="H76" s="16" t="n">
        <v>2501.08</v>
      </c>
    </row>
    <row r="77" customFormat="false" ht="15" hidden="false" customHeight="true" outlineLevel="0" collapsed="false">
      <c r="A77" s="1" t="s">
        <v>26971</v>
      </c>
      <c r="B77" s="1" t="s">
        <v>2999</v>
      </c>
      <c r="C77" s="1" t="s">
        <v>11964</v>
      </c>
      <c r="D77" s="1" t="s">
        <v>2006</v>
      </c>
      <c r="E77" s="1" t="s">
        <v>1071</v>
      </c>
      <c r="F77" s="1" t="s">
        <v>2546</v>
      </c>
      <c r="G77" s="1" t="s">
        <v>83</v>
      </c>
      <c r="H77" s="16" t="n">
        <v>458.06</v>
      </c>
    </row>
    <row r="78" customFormat="false" ht="15" hidden="false" customHeight="true" outlineLevel="0" collapsed="false">
      <c r="A78" s="1" t="s">
        <v>26972</v>
      </c>
      <c r="B78" s="1" t="s">
        <v>3001</v>
      </c>
      <c r="C78" s="1" t="s">
        <v>11968</v>
      </c>
      <c r="D78" s="1" t="s">
        <v>1940</v>
      </c>
      <c r="E78" s="1" t="s">
        <v>723</v>
      </c>
      <c r="F78" s="1" t="s">
        <v>3610</v>
      </c>
      <c r="G78" s="1" t="s">
        <v>78</v>
      </c>
      <c r="H78" s="16" t="n">
        <v>2374.52</v>
      </c>
    </row>
    <row r="79" customFormat="false" ht="15" hidden="false" customHeight="true" outlineLevel="0" collapsed="false">
      <c r="A79" s="1" t="s">
        <v>26973</v>
      </c>
      <c r="B79" s="1" t="s">
        <v>3008</v>
      </c>
      <c r="C79" s="1" t="s">
        <v>11977</v>
      </c>
      <c r="D79" s="1" t="s">
        <v>1930</v>
      </c>
      <c r="E79" s="1" t="s">
        <v>942</v>
      </c>
      <c r="F79" s="1" t="s">
        <v>2298</v>
      </c>
      <c r="G79" s="1" t="s">
        <v>78</v>
      </c>
      <c r="H79" s="16" t="n">
        <v>2158.52</v>
      </c>
    </row>
    <row r="80" customFormat="false" ht="15" hidden="false" customHeight="true" outlineLevel="0" collapsed="false">
      <c r="A80" s="1" t="s">
        <v>26974</v>
      </c>
      <c r="B80" s="1" t="s">
        <v>3020</v>
      </c>
      <c r="C80" s="1" t="s">
        <v>11994</v>
      </c>
      <c r="D80" s="1" t="s">
        <v>1930</v>
      </c>
      <c r="E80" s="1" t="s">
        <v>1209</v>
      </c>
      <c r="F80" s="1" t="s">
        <v>1445</v>
      </c>
      <c r="G80" s="1" t="s">
        <v>83</v>
      </c>
      <c r="H80" s="16" t="n">
        <v>2158.52</v>
      </c>
    </row>
    <row r="81" customFormat="false" ht="15" hidden="false" customHeight="true" outlineLevel="0" collapsed="false">
      <c r="A81" s="1" t="s">
        <v>26975</v>
      </c>
      <c r="B81" s="1" t="s">
        <v>3022</v>
      </c>
      <c r="C81" s="1" t="s">
        <v>11997</v>
      </c>
      <c r="D81" s="1" t="s">
        <v>2006</v>
      </c>
      <c r="E81" s="1" t="s">
        <v>821</v>
      </c>
      <c r="F81" s="1" t="s">
        <v>2522</v>
      </c>
      <c r="G81" s="1" t="s">
        <v>84</v>
      </c>
      <c r="H81" s="16" t="n">
        <v>867.91</v>
      </c>
    </row>
    <row r="82" customFormat="false" ht="15" hidden="false" customHeight="true" outlineLevel="0" collapsed="false">
      <c r="A82" s="1" t="s">
        <v>26976</v>
      </c>
      <c r="B82" s="1" t="s">
        <v>3023</v>
      </c>
      <c r="C82" s="1" t="s">
        <v>12000</v>
      </c>
      <c r="D82" s="1" t="s">
        <v>1969</v>
      </c>
      <c r="E82" s="1" t="s">
        <v>1351</v>
      </c>
      <c r="F82" s="1" t="s">
        <v>2118</v>
      </c>
      <c r="G82" s="1" t="s">
        <v>82</v>
      </c>
      <c r="H82" s="16" t="n">
        <v>9171.98</v>
      </c>
    </row>
    <row r="83" customFormat="false" ht="15" hidden="false" customHeight="true" outlineLevel="0" collapsed="false">
      <c r="A83" s="1" t="s">
        <v>26977</v>
      </c>
      <c r="B83" s="1" t="s">
        <v>3027</v>
      </c>
      <c r="C83" s="1" t="s">
        <v>12011</v>
      </c>
      <c r="D83" s="1" t="s">
        <v>1976</v>
      </c>
      <c r="E83" s="1" t="s">
        <v>821</v>
      </c>
      <c r="F83" s="1" t="s">
        <v>2137</v>
      </c>
      <c r="G83" s="1" t="s">
        <v>78</v>
      </c>
      <c r="H83" s="16" t="n">
        <v>1603.35</v>
      </c>
    </row>
    <row r="84" customFormat="false" ht="15" hidden="false" customHeight="true" outlineLevel="0" collapsed="false">
      <c r="A84" s="1" t="s">
        <v>26978</v>
      </c>
      <c r="B84" s="1" t="s">
        <v>3032</v>
      </c>
      <c r="C84" s="1" t="s">
        <v>12016</v>
      </c>
      <c r="D84" s="1" t="s">
        <v>2007</v>
      </c>
      <c r="E84" s="1" t="s">
        <v>1411</v>
      </c>
      <c r="F84" s="1" t="s">
        <v>3176</v>
      </c>
      <c r="G84" s="1" t="s">
        <v>80</v>
      </c>
      <c r="H84" s="16" t="n">
        <v>675.24</v>
      </c>
    </row>
    <row r="85" customFormat="false" ht="15" hidden="false" customHeight="true" outlineLevel="0" collapsed="false">
      <c r="A85" s="1" t="s">
        <v>26979</v>
      </c>
      <c r="B85" s="1" t="s">
        <v>3041</v>
      </c>
      <c r="C85" s="1" t="s">
        <v>12037</v>
      </c>
      <c r="D85" s="1" t="s">
        <v>1990</v>
      </c>
      <c r="E85" s="1" t="s">
        <v>652</v>
      </c>
      <c r="F85" s="1" t="s">
        <v>2994</v>
      </c>
      <c r="G85" s="1" t="s">
        <v>79</v>
      </c>
      <c r="H85" s="16" t="n">
        <v>5045.75</v>
      </c>
    </row>
    <row r="86" customFormat="false" ht="15" hidden="false" customHeight="true" outlineLevel="0" collapsed="false">
      <c r="A86" s="1" t="s">
        <v>26980</v>
      </c>
      <c r="B86" s="1" t="s">
        <v>3045</v>
      </c>
      <c r="C86" s="1" t="s">
        <v>12041</v>
      </c>
      <c r="D86" s="1" t="s">
        <v>2006</v>
      </c>
      <c r="E86" s="1" t="s">
        <v>582</v>
      </c>
      <c r="F86" s="1" t="s">
        <v>1636</v>
      </c>
      <c r="G86" s="1" t="s">
        <v>84</v>
      </c>
      <c r="H86" s="16" t="n">
        <v>433.95</v>
      </c>
    </row>
    <row r="87" customFormat="false" ht="15" hidden="false" customHeight="true" outlineLevel="0" collapsed="false">
      <c r="A87" s="1" t="s">
        <v>26981</v>
      </c>
      <c r="B87" s="1" t="s">
        <v>3053</v>
      </c>
      <c r="C87" s="1" t="s">
        <v>12051</v>
      </c>
      <c r="D87" s="1" t="s">
        <v>2006</v>
      </c>
      <c r="E87" s="1" t="s">
        <v>1107</v>
      </c>
      <c r="F87" s="1" t="s">
        <v>221</v>
      </c>
      <c r="G87" s="1" t="s">
        <v>80</v>
      </c>
      <c r="H87" s="16" t="n">
        <v>458.06</v>
      </c>
    </row>
    <row r="88" customFormat="false" ht="15" hidden="false" customHeight="true" outlineLevel="0" collapsed="false">
      <c r="A88" s="1" t="s">
        <v>26982</v>
      </c>
      <c r="B88" s="1" t="s">
        <v>3078</v>
      </c>
      <c r="C88" s="1" t="s">
        <v>12095</v>
      </c>
      <c r="D88" s="1" t="s">
        <v>1990</v>
      </c>
      <c r="E88" s="1" t="s">
        <v>658</v>
      </c>
      <c r="F88" s="1" t="s">
        <v>2249</v>
      </c>
      <c r="G88" s="1" t="s">
        <v>80</v>
      </c>
      <c r="H88" s="16" t="n">
        <v>4514.62</v>
      </c>
    </row>
    <row r="89" customFormat="false" ht="15" hidden="false" customHeight="true" outlineLevel="0" collapsed="false">
      <c r="A89" s="1" t="s">
        <v>26983</v>
      </c>
      <c r="B89" s="1" t="s">
        <v>3088</v>
      </c>
      <c r="C89" s="1" t="s">
        <v>12118</v>
      </c>
      <c r="D89" s="1" t="s">
        <v>1930</v>
      </c>
      <c r="E89" s="1" t="s">
        <v>973</v>
      </c>
      <c r="F89" s="1" t="s">
        <v>2525</v>
      </c>
      <c r="G89" s="1" t="s">
        <v>79</v>
      </c>
      <c r="H89" s="16" t="n">
        <v>4556.86</v>
      </c>
    </row>
    <row r="90" customFormat="false" ht="15" hidden="false" customHeight="true" outlineLevel="0" collapsed="false">
      <c r="A90" s="1" t="s">
        <v>26984</v>
      </c>
      <c r="B90" s="1" t="s">
        <v>3094</v>
      </c>
      <c r="C90" s="1" t="s">
        <v>12137</v>
      </c>
      <c r="D90" s="1" t="s">
        <v>1971</v>
      </c>
      <c r="E90" s="1" t="s">
        <v>1052</v>
      </c>
      <c r="F90" s="1" t="s">
        <v>2358</v>
      </c>
      <c r="G90" s="1" t="s">
        <v>82</v>
      </c>
      <c r="H90" s="16" t="n">
        <v>2073.63</v>
      </c>
    </row>
    <row r="91" customFormat="false" ht="15" hidden="false" customHeight="true" outlineLevel="0" collapsed="false">
      <c r="A91" s="1" t="s">
        <v>26985</v>
      </c>
      <c r="B91" s="1" t="s">
        <v>3100</v>
      </c>
      <c r="C91" s="1" t="s">
        <v>12147</v>
      </c>
      <c r="D91" s="1" t="s">
        <v>1959</v>
      </c>
      <c r="E91" s="1" t="s">
        <v>351</v>
      </c>
      <c r="F91" s="1" t="s">
        <v>4838</v>
      </c>
      <c r="G91" s="1" t="s">
        <v>79</v>
      </c>
      <c r="H91" s="16" t="n">
        <v>2035.65</v>
      </c>
    </row>
    <row r="92" customFormat="false" ht="15" hidden="false" customHeight="true" outlineLevel="0" collapsed="false">
      <c r="A92" s="1" t="s">
        <v>26986</v>
      </c>
      <c r="B92" s="1" t="s">
        <v>3109</v>
      </c>
      <c r="C92" s="1" t="s">
        <v>12169</v>
      </c>
      <c r="D92" s="1" t="s">
        <v>1940</v>
      </c>
      <c r="E92" s="1" t="s">
        <v>1834</v>
      </c>
      <c r="F92" s="1" t="s">
        <v>3063</v>
      </c>
      <c r="G92" s="1" t="s">
        <v>84</v>
      </c>
      <c r="H92" s="16" t="n">
        <v>2018.34</v>
      </c>
    </row>
    <row r="93" customFormat="false" ht="15" hidden="false" customHeight="true" outlineLevel="0" collapsed="false">
      <c r="A93" s="1" t="s">
        <v>26987</v>
      </c>
      <c r="B93" s="1" t="s">
        <v>3119</v>
      </c>
      <c r="C93" s="1" t="s">
        <v>12187</v>
      </c>
      <c r="D93" s="1" t="s">
        <v>2006</v>
      </c>
      <c r="E93" s="1" t="s">
        <v>304</v>
      </c>
      <c r="F93" s="1" t="s">
        <v>1010</v>
      </c>
      <c r="G93" s="1" t="s">
        <v>78</v>
      </c>
      <c r="H93" s="16" t="n">
        <v>409.84</v>
      </c>
    </row>
    <row r="94" customFormat="false" ht="15" hidden="false" customHeight="true" outlineLevel="0" collapsed="false">
      <c r="A94" s="1" t="s">
        <v>26988</v>
      </c>
      <c r="B94" s="1" t="s">
        <v>3122</v>
      </c>
      <c r="C94" s="1" t="s">
        <v>12190</v>
      </c>
      <c r="D94" s="1" t="s">
        <v>1988</v>
      </c>
      <c r="E94" s="1" t="s">
        <v>1869</v>
      </c>
      <c r="F94" s="1" t="s">
        <v>1598</v>
      </c>
      <c r="G94" s="1" t="s">
        <v>83</v>
      </c>
      <c r="H94" s="16" t="n">
        <v>612.96</v>
      </c>
    </row>
    <row r="95" customFormat="false" ht="15" hidden="false" customHeight="true" outlineLevel="0" collapsed="false">
      <c r="A95" s="1" t="s">
        <v>26989</v>
      </c>
      <c r="B95" s="1" t="s">
        <v>3123</v>
      </c>
      <c r="C95" s="1" t="s">
        <v>12191</v>
      </c>
      <c r="D95" s="1" t="s">
        <v>1975</v>
      </c>
      <c r="E95" s="1" t="s">
        <v>752</v>
      </c>
      <c r="F95" s="1" t="s">
        <v>1509</v>
      </c>
      <c r="G95" s="1" t="s">
        <v>80</v>
      </c>
      <c r="H95" s="16" t="n">
        <v>862.99</v>
      </c>
    </row>
    <row r="96" customFormat="false" ht="15" hidden="false" customHeight="true" outlineLevel="0" collapsed="false">
      <c r="A96" s="1" t="s">
        <v>26990</v>
      </c>
      <c r="B96" s="1" t="s">
        <v>3136</v>
      </c>
      <c r="C96" s="1" t="s">
        <v>12207</v>
      </c>
      <c r="D96" s="1" t="s">
        <v>1975</v>
      </c>
      <c r="E96" s="1" t="s">
        <v>1736</v>
      </c>
      <c r="F96" s="1" t="s">
        <v>4838</v>
      </c>
      <c r="G96" s="1" t="s">
        <v>79</v>
      </c>
      <c r="H96" s="16" t="n">
        <v>862.99</v>
      </c>
    </row>
    <row r="97" customFormat="false" ht="15" hidden="false" customHeight="true" outlineLevel="0" collapsed="false">
      <c r="A97" s="1" t="s">
        <v>26991</v>
      </c>
      <c r="B97" s="1" t="s">
        <v>3141</v>
      </c>
      <c r="C97" s="1" t="s">
        <v>12215</v>
      </c>
      <c r="D97" s="1" t="s">
        <v>1949</v>
      </c>
      <c r="E97" s="1" t="s">
        <v>1844</v>
      </c>
      <c r="F97" s="1" t="s">
        <v>938</v>
      </c>
      <c r="G97" s="1" t="s">
        <v>79</v>
      </c>
      <c r="H97" s="16" t="n">
        <v>3976.36</v>
      </c>
    </row>
    <row r="98" customFormat="false" ht="15" hidden="false" customHeight="true" outlineLevel="0" collapsed="false">
      <c r="A98" s="1" t="s">
        <v>26992</v>
      </c>
      <c r="B98" s="1" t="s">
        <v>3144</v>
      </c>
      <c r="C98" s="1" t="s">
        <v>12222</v>
      </c>
      <c r="D98" s="1" t="s">
        <v>1930</v>
      </c>
      <c r="E98" s="1" t="s">
        <v>1360</v>
      </c>
      <c r="F98" s="1" t="s">
        <v>3292</v>
      </c>
      <c r="G98" s="1" t="s">
        <v>84</v>
      </c>
      <c r="H98" s="16" t="n">
        <v>2158.52</v>
      </c>
    </row>
    <row r="99" customFormat="false" ht="15" hidden="false" customHeight="true" outlineLevel="0" collapsed="false">
      <c r="A99" s="1" t="s">
        <v>26993</v>
      </c>
      <c r="B99" s="1" t="s">
        <v>3166</v>
      </c>
      <c r="C99" s="1" t="s">
        <v>12257</v>
      </c>
      <c r="D99" s="1" t="s">
        <v>1931</v>
      </c>
      <c r="E99" s="1" t="s">
        <v>901</v>
      </c>
      <c r="F99" s="1" t="s">
        <v>2217</v>
      </c>
      <c r="G99" s="1" t="s">
        <v>83</v>
      </c>
      <c r="H99" s="16" t="n">
        <v>1778.05</v>
      </c>
    </row>
    <row r="100" customFormat="false" ht="15" hidden="false" customHeight="true" outlineLevel="0" collapsed="false">
      <c r="A100" s="1" t="s">
        <v>26994</v>
      </c>
      <c r="B100" s="1" t="s">
        <v>3191</v>
      </c>
      <c r="C100" s="1" t="s">
        <v>12303</v>
      </c>
      <c r="D100" s="1" t="s">
        <v>1940</v>
      </c>
      <c r="E100" s="1" t="s">
        <v>433</v>
      </c>
      <c r="F100" s="1" t="s">
        <v>2095</v>
      </c>
      <c r="G100" s="1" t="s">
        <v>81</v>
      </c>
      <c r="H100" s="16" t="n">
        <v>2137.07</v>
      </c>
    </row>
    <row r="101" customFormat="false" ht="15" hidden="false" customHeight="true" outlineLevel="0" collapsed="false">
      <c r="A101" s="1" t="s">
        <v>26995</v>
      </c>
      <c r="B101" s="1" t="s">
        <v>3196</v>
      </c>
      <c r="C101" s="1" t="s">
        <v>12312</v>
      </c>
      <c r="D101" s="1" t="s">
        <v>1930</v>
      </c>
      <c r="E101" s="1" t="s">
        <v>979</v>
      </c>
      <c r="F101" s="1" t="s">
        <v>3031</v>
      </c>
      <c r="G101" s="1" t="s">
        <v>83</v>
      </c>
      <c r="H101" s="16" t="n">
        <v>4077.2</v>
      </c>
    </row>
    <row r="102" customFormat="false" ht="15" hidden="false" customHeight="true" outlineLevel="0" collapsed="false">
      <c r="A102" s="1" t="s">
        <v>26996</v>
      </c>
      <c r="B102" s="1" t="s">
        <v>3208</v>
      </c>
      <c r="C102" s="1" t="s">
        <v>12330</v>
      </c>
      <c r="D102" s="1" t="s">
        <v>2006</v>
      </c>
      <c r="E102" s="1" t="s">
        <v>1897</v>
      </c>
      <c r="F102" s="1" t="s">
        <v>2037</v>
      </c>
      <c r="G102" s="1" t="s">
        <v>81</v>
      </c>
      <c r="H102" s="16" t="n">
        <v>482.17</v>
      </c>
    </row>
    <row r="103" customFormat="false" ht="15" hidden="false" customHeight="true" outlineLevel="0" collapsed="false">
      <c r="A103" s="1" t="s">
        <v>26997</v>
      </c>
      <c r="B103" s="1" t="s">
        <v>3213</v>
      </c>
      <c r="C103" s="1" t="s">
        <v>12335</v>
      </c>
      <c r="D103" s="1" t="s">
        <v>2006</v>
      </c>
      <c r="E103" s="1" t="s">
        <v>355</v>
      </c>
      <c r="F103" s="1" t="s">
        <v>2775</v>
      </c>
      <c r="G103" s="1" t="s">
        <v>82</v>
      </c>
      <c r="H103" s="16" t="n">
        <v>482.17</v>
      </c>
    </row>
    <row r="104" customFormat="false" ht="15" hidden="false" customHeight="true" outlineLevel="0" collapsed="false">
      <c r="A104" s="1" t="s">
        <v>26998</v>
      </c>
      <c r="B104" s="1" t="s">
        <v>3218</v>
      </c>
      <c r="C104" s="1" t="s">
        <v>12345</v>
      </c>
      <c r="D104" s="1" t="s">
        <v>1931</v>
      </c>
      <c r="E104" s="1" t="s">
        <v>304</v>
      </c>
      <c r="F104" s="1" t="s">
        <v>2152</v>
      </c>
      <c r="G104" s="1" t="s">
        <v>79</v>
      </c>
      <c r="H104" s="16" t="n">
        <v>1055.72</v>
      </c>
    </row>
    <row r="105" customFormat="false" ht="15" hidden="false" customHeight="true" outlineLevel="0" collapsed="false">
      <c r="A105" s="1" t="s">
        <v>26999</v>
      </c>
      <c r="B105" s="1" t="s">
        <v>3223</v>
      </c>
      <c r="C105" s="1" t="s">
        <v>12356</v>
      </c>
      <c r="D105" s="1" t="s">
        <v>1930</v>
      </c>
      <c r="E105" s="1" t="s">
        <v>668</v>
      </c>
      <c r="F105" s="1" t="s">
        <v>3127</v>
      </c>
      <c r="G105" s="1" t="s">
        <v>83</v>
      </c>
      <c r="H105" s="16" t="n">
        <v>2038.6</v>
      </c>
    </row>
    <row r="106" customFormat="false" ht="15" hidden="false" customHeight="true" outlineLevel="0" collapsed="false">
      <c r="A106" s="1" t="s">
        <v>27000</v>
      </c>
      <c r="B106" s="1" t="s">
        <v>3242</v>
      </c>
      <c r="C106" s="1" t="s">
        <v>12386</v>
      </c>
      <c r="D106" s="1" t="s">
        <v>1959</v>
      </c>
      <c r="E106" s="1" t="s">
        <v>1260</v>
      </c>
      <c r="F106" s="1" t="s">
        <v>938</v>
      </c>
      <c r="G106" s="1" t="s">
        <v>81</v>
      </c>
      <c r="H106" s="16" t="n">
        <v>2142.79</v>
      </c>
    </row>
    <row r="107" customFormat="false" ht="15" hidden="false" customHeight="true" outlineLevel="0" collapsed="false">
      <c r="A107" s="1" t="s">
        <v>27001</v>
      </c>
      <c r="B107" s="1" t="s">
        <v>3244</v>
      </c>
      <c r="C107" s="1" t="s">
        <v>12391</v>
      </c>
      <c r="D107" s="1" t="s">
        <v>1977</v>
      </c>
      <c r="E107" s="1" t="s">
        <v>723</v>
      </c>
      <c r="F107" s="1" t="s">
        <v>2288</v>
      </c>
      <c r="G107" s="1" t="s">
        <v>81</v>
      </c>
      <c r="H107" s="16" t="n">
        <v>2147.45</v>
      </c>
    </row>
    <row r="108" customFormat="false" ht="15" hidden="false" customHeight="true" outlineLevel="0" collapsed="false">
      <c r="A108" s="1" t="s">
        <v>27002</v>
      </c>
      <c r="B108" s="1" t="s">
        <v>3249</v>
      </c>
      <c r="C108" s="1" t="s">
        <v>12403</v>
      </c>
      <c r="D108" s="1" t="s">
        <v>1961</v>
      </c>
      <c r="E108" s="1" t="s">
        <v>1465</v>
      </c>
      <c r="F108" s="1" t="s">
        <v>2313</v>
      </c>
      <c r="G108" s="1" t="s">
        <v>82</v>
      </c>
      <c r="H108" s="16" t="n">
        <v>6637.99</v>
      </c>
    </row>
    <row r="109" customFormat="false" ht="15" hidden="false" customHeight="true" outlineLevel="0" collapsed="false">
      <c r="A109" s="1" t="s">
        <v>27003</v>
      </c>
      <c r="B109" s="1" t="s">
        <v>3260</v>
      </c>
      <c r="C109" s="1" t="s">
        <v>12420</v>
      </c>
      <c r="D109" s="1" t="s">
        <v>2006</v>
      </c>
      <c r="E109" s="1" t="s">
        <v>630</v>
      </c>
      <c r="F109" s="1" t="s">
        <v>2428</v>
      </c>
      <c r="G109" s="1" t="s">
        <v>84</v>
      </c>
      <c r="H109" s="16" t="n">
        <v>482.17</v>
      </c>
    </row>
    <row r="110" customFormat="false" ht="15" hidden="false" customHeight="true" outlineLevel="0" collapsed="false">
      <c r="A110" s="1" t="s">
        <v>27004</v>
      </c>
      <c r="B110" s="1" t="s">
        <v>3263</v>
      </c>
      <c r="C110" s="1" t="s">
        <v>12425</v>
      </c>
      <c r="D110" s="1" t="s">
        <v>1922</v>
      </c>
      <c r="E110" s="1" t="s">
        <v>1462</v>
      </c>
      <c r="F110" s="1" t="s">
        <v>808</v>
      </c>
      <c r="G110" s="1" t="s">
        <v>82</v>
      </c>
      <c r="H110" s="16" t="n">
        <v>3142.61</v>
      </c>
    </row>
    <row r="111" customFormat="false" ht="15" hidden="false" customHeight="true" outlineLevel="0" collapsed="false">
      <c r="A111" s="1" t="s">
        <v>27005</v>
      </c>
      <c r="B111" s="1" t="s">
        <v>3277</v>
      </c>
      <c r="C111" s="1" t="s">
        <v>12447</v>
      </c>
      <c r="D111" s="1" t="s">
        <v>1930</v>
      </c>
      <c r="E111" s="1" t="s">
        <v>308</v>
      </c>
      <c r="F111" s="1" t="s">
        <v>2807</v>
      </c>
      <c r="G111" s="1" t="s">
        <v>82</v>
      </c>
      <c r="H111" s="16" t="n">
        <v>4556.86</v>
      </c>
    </row>
    <row r="112" customFormat="false" ht="15" hidden="false" customHeight="true" outlineLevel="0" collapsed="false">
      <c r="A112" s="1" t="s">
        <v>27006</v>
      </c>
      <c r="B112" s="1" t="s">
        <v>3280</v>
      </c>
      <c r="C112" s="1" t="s">
        <v>12453</v>
      </c>
      <c r="D112" s="1" t="s">
        <v>1975</v>
      </c>
      <c r="E112" s="1" t="s">
        <v>1610</v>
      </c>
      <c r="F112" s="1" t="s">
        <v>3897</v>
      </c>
      <c r="G112" s="1" t="s">
        <v>81</v>
      </c>
      <c r="H112" s="16" t="n">
        <v>690.39</v>
      </c>
    </row>
    <row r="113" customFormat="false" ht="15" hidden="false" customHeight="true" outlineLevel="0" collapsed="false">
      <c r="A113" s="1" t="s">
        <v>27007</v>
      </c>
      <c r="B113" s="1" t="s">
        <v>3289</v>
      </c>
      <c r="C113" s="1" t="s">
        <v>12470</v>
      </c>
      <c r="D113" s="1" t="s">
        <v>1940</v>
      </c>
      <c r="E113" s="1" t="s">
        <v>1255</v>
      </c>
      <c r="F113" s="1" t="s">
        <v>4089</v>
      </c>
      <c r="G113" s="1" t="s">
        <v>82</v>
      </c>
      <c r="H113" s="16" t="n">
        <v>1899.62</v>
      </c>
    </row>
    <row r="114" customFormat="false" ht="15" hidden="false" customHeight="true" outlineLevel="0" collapsed="false">
      <c r="A114" s="1" t="s">
        <v>27008</v>
      </c>
      <c r="B114" s="1" t="s">
        <v>3291</v>
      </c>
      <c r="C114" s="1" t="s">
        <v>12473</v>
      </c>
      <c r="D114" s="1" t="s">
        <v>2006</v>
      </c>
      <c r="E114" s="1" t="s">
        <v>1542</v>
      </c>
      <c r="F114" s="1" t="s">
        <v>2747</v>
      </c>
      <c r="G114" s="1" t="s">
        <v>78</v>
      </c>
      <c r="H114" s="16" t="n">
        <v>482.17</v>
      </c>
    </row>
    <row r="115" customFormat="false" ht="15" hidden="false" customHeight="true" outlineLevel="0" collapsed="false">
      <c r="A115" s="1" t="s">
        <v>27009</v>
      </c>
      <c r="B115" s="1" t="s">
        <v>3299</v>
      </c>
      <c r="C115" s="1" t="s">
        <v>12488</v>
      </c>
      <c r="D115" s="1" t="s">
        <v>1940</v>
      </c>
      <c r="E115" s="1" t="s">
        <v>788</v>
      </c>
      <c r="F115" s="1" t="s">
        <v>3319</v>
      </c>
      <c r="G115" s="1" t="s">
        <v>78</v>
      </c>
      <c r="H115" s="16" t="n">
        <v>2374.52</v>
      </c>
    </row>
    <row r="116" customFormat="false" ht="15" hidden="false" customHeight="true" outlineLevel="0" collapsed="false">
      <c r="A116" s="1" t="s">
        <v>27010</v>
      </c>
      <c r="B116" s="1" t="s">
        <v>3311</v>
      </c>
      <c r="C116" s="1" t="s">
        <v>12511</v>
      </c>
      <c r="D116" s="1" t="s">
        <v>1995</v>
      </c>
      <c r="E116" s="1" t="s">
        <v>1750</v>
      </c>
      <c r="F116" s="1" t="s">
        <v>2260</v>
      </c>
      <c r="G116" s="1" t="s">
        <v>79</v>
      </c>
      <c r="H116" s="16" t="n">
        <v>2768.56</v>
      </c>
    </row>
    <row r="117" customFormat="false" ht="15" hidden="false" customHeight="true" outlineLevel="0" collapsed="false">
      <c r="A117" s="1" t="s">
        <v>27011</v>
      </c>
      <c r="B117" s="1" t="s">
        <v>3324</v>
      </c>
      <c r="C117" s="1" t="s">
        <v>12525</v>
      </c>
      <c r="D117" s="1" t="s">
        <v>1998</v>
      </c>
      <c r="E117" s="1" t="s">
        <v>1025</v>
      </c>
      <c r="F117" s="1" t="s">
        <v>9079</v>
      </c>
      <c r="G117" s="1" t="s">
        <v>80</v>
      </c>
      <c r="H117" s="16" t="n">
        <v>1335.85</v>
      </c>
    </row>
    <row r="118" customFormat="false" ht="15" hidden="false" customHeight="true" outlineLevel="0" collapsed="false">
      <c r="A118" s="1" t="s">
        <v>27012</v>
      </c>
      <c r="B118" s="1" t="s">
        <v>3328</v>
      </c>
      <c r="C118" s="1" t="s">
        <v>12538</v>
      </c>
      <c r="D118" s="1" t="s">
        <v>1961</v>
      </c>
      <c r="E118" s="1" t="s">
        <v>691</v>
      </c>
      <c r="F118" s="1" t="s">
        <v>911</v>
      </c>
      <c r="G118" s="1" t="s">
        <v>84</v>
      </c>
      <c r="H118" s="16" t="n">
        <v>3144.31</v>
      </c>
    </row>
    <row r="119" customFormat="false" ht="15" hidden="false" customHeight="true" outlineLevel="0" collapsed="false">
      <c r="A119" s="1" t="s">
        <v>27013</v>
      </c>
      <c r="B119" s="1" t="s">
        <v>3329</v>
      </c>
      <c r="C119" s="1" t="s">
        <v>12539</v>
      </c>
      <c r="D119" s="1" t="s">
        <v>1990</v>
      </c>
      <c r="E119" s="1" t="s">
        <v>1580</v>
      </c>
      <c r="F119" s="1" t="s">
        <v>2185</v>
      </c>
      <c r="G119" s="1" t="s">
        <v>81</v>
      </c>
      <c r="H119" s="16" t="n">
        <v>5311.32</v>
      </c>
    </row>
    <row r="120" customFormat="false" ht="15" hidden="false" customHeight="true" outlineLevel="0" collapsed="false">
      <c r="A120" s="1" t="s">
        <v>27014</v>
      </c>
      <c r="B120" s="1" t="s">
        <v>3333</v>
      </c>
      <c r="C120" s="1" t="s">
        <v>12544</v>
      </c>
      <c r="D120" s="1" t="s">
        <v>1933</v>
      </c>
      <c r="E120" s="1" t="s">
        <v>1193</v>
      </c>
      <c r="F120" s="1" t="s">
        <v>1509</v>
      </c>
      <c r="G120" s="1" t="s">
        <v>78</v>
      </c>
      <c r="H120" s="16" t="n">
        <v>14388.76</v>
      </c>
    </row>
    <row r="121" customFormat="false" ht="15" hidden="false" customHeight="true" outlineLevel="0" collapsed="false">
      <c r="A121" s="1" t="s">
        <v>27015</v>
      </c>
      <c r="B121" s="1" t="s">
        <v>3337</v>
      </c>
      <c r="C121" s="1" t="s">
        <v>12549</v>
      </c>
      <c r="D121" s="1" t="s">
        <v>1920</v>
      </c>
      <c r="E121" s="1" t="s">
        <v>1190</v>
      </c>
      <c r="F121" s="1" t="s">
        <v>1661</v>
      </c>
      <c r="G121" s="1" t="s">
        <v>78</v>
      </c>
      <c r="H121" s="16" t="n">
        <v>8547.16</v>
      </c>
    </row>
    <row r="122" customFormat="false" ht="15" hidden="false" customHeight="true" outlineLevel="0" collapsed="false">
      <c r="A122" s="1" t="s">
        <v>27016</v>
      </c>
      <c r="B122" s="1" t="s">
        <v>3352</v>
      </c>
      <c r="C122" s="1" t="s">
        <v>12568</v>
      </c>
      <c r="D122" s="1" t="s">
        <v>1940</v>
      </c>
      <c r="E122" s="1" t="s">
        <v>708</v>
      </c>
      <c r="F122" s="1" t="s">
        <v>1162</v>
      </c>
      <c r="G122" s="1" t="s">
        <v>79</v>
      </c>
      <c r="H122" s="16" t="n">
        <v>2255.79</v>
      </c>
    </row>
    <row r="123" customFormat="false" ht="15" hidden="false" customHeight="true" outlineLevel="0" collapsed="false">
      <c r="A123" s="1" t="s">
        <v>27017</v>
      </c>
      <c r="B123" s="1" t="s">
        <v>3358</v>
      </c>
      <c r="C123" s="1" t="s">
        <v>12572</v>
      </c>
      <c r="D123" s="1" t="s">
        <v>1930</v>
      </c>
      <c r="E123" s="1" t="s">
        <v>1041</v>
      </c>
      <c r="F123" s="1" t="s">
        <v>938</v>
      </c>
      <c r="G123" s="1" t="s">
        <v>84</v>
      </c>
      <c r="H123" s="16" t="n">
        <v>2158.52</v>
      </c>
    </row>
    <row r="124" customFormat="false" ht="15" hidden="false" customHeight="true" outlineLevel="0" collapsed="false">
      <c r="A124" s="1" t="s">
        <v>27018</v>
      </c>
      <c r="B124" s="1" t="s">
        <v>3362</v>
      </c>
      <c r="C124" s="1" t="s">
        <v>12581</v>
      </c>
      <c r="D124" s="1" t="s">
        <v>2006</v>
      </c>
      <c r="E124" s="1" t="s">
        <v>1897</v>
      </c>
      <c r="F124" s="1" t="s">
        <v>2710</v>
      </c>
      <c r="G124" s="1" t="s">
        <v>83</v>
      </c>
      <c r="H124" s="16" t="n">
        <v>867.91</v>
      </c>
    </row>
    <row r="125" customFormat="false" ht="15" hidden="false" customHeight="true" outlineLevel="0" collapsed="false">
      <c r="A125" s="1" t="s">
        <v>27019</v>
      </c>
      <c r="B125" s="1" t="s">
        <v>3396</v>
      </c>
      <c r="C125" s="1" t="s">
        <v>12637</v>
      </c>
      <c r="D125" s="1" t="s">
        <v>1955</v>
      </c>
      <c r="E125" s="1" t="s">
        <v>1244</v>
      </c>
      <c r="F125" s="1" t="s">
        <v>1615</v>
      </c>
      <c r="G125" s="1" t="s">
        <v>83</v>
      </c>
      <c r="H125" s="16" t="n">
        <v>3340.76</v>
      </c>
    </row>
    <row r="126" customFormat="false" ht="15" hidden="false" customHeight="true" outlineLevel="0" collapsed="false">
      <c r="A126" s="1" t="s">
        <v>27020</v>
      </c>
      <c r="B126" s="1" t="s">
        <v>3424</v>
      </c>
      <c r="C126" s="1" t="s">
        <v>12682</v>
      </c>
      <c r="D126" s="1" t="s">
        <v>1969</v>
      </c>
      <c r="E126" s="1" t="s">
        <v>1225</v>
      </c>
      <c r="F126" s="1" t="s">
        <v>3206</v>
      </c>
      <c r="G126" s="1" t="s">
        <v>84</v>
      </c>
      <c r="H126" s="16" t="n">
        <v>7337.58</v>
      </c>
    </row>
    <row r="127" customFormat="false" ht="15" hidden="false" customHeight="true" outlineLevel="0" collapsed="false">
      <c r="A127" s="1" t="s">
        <v>27021</v>
      </c>
      <c r="B127" s="1" t="s">
        <v>3426</v>
      </c>
      <c r="C127" s="1" t="s">
        <v>12686</v>
      </c>
      <c r="D127" s="1" t="s">
        <v>1930</v>
      </c>
      <c r="E127" s="1" t="s">
        <v>1607</v>
      </c>
      <c r="F127" s="1" t="s">
        <v>2781</v>
      </c>
      <c r="G127" s="1" t="s">
        <v>84</v>
      </c>
      <c r="H127" s="16" t="n">
        <v>1918.68</v>
      </c>
    </row>
    <row r="128" customFormat="false" ht="15" hidden="false" customHeight="true" outlineLevel="0" collapsed="false">
      <c r="A128" s="1" t="s">
        <v>27022</v>
      </c>
      <c r="B128" s="1" t="s">
        <v>3433</v>
      </c>
      <c r="C128" s="1" t="s">
        <v>12700</v>
      </c>
      <c r="D128" s="1" t="s">
        <v>1997</v>
      </c>
      <c r="E128" s="1" t="s">
        <v>1437</v>
      </c>
      <c r="F128" s="1" t="s">
        <v>1000</v>
      </c>
      <c r="G128" s="1" t="s">
        <v>83</v>
      </c>
      <c r="H128" s="16" t="n">
        <v>311.15</v>
      </c>
    </row>
    <row r="129" customFormat="false" ht="15" hidden="false" customHeight="true" outlineLevel="0" collapsed="false">
      <c r="A129" s="1" t="s">
        <v>27023</v>
      </c>
      <c r="B129" s="1" t="s">
        <v>3451</v>
      </c>
      <c r="C129" s="1" t="s">
        <v>12721</v>
      </c>
      <c r="D129" s="1" t="s">
        <v>1940</v>
      </c>
      <c r="E129" s="1" t="s">
        <v>600</v>
      </c>
      <c r="F129" s="1" t="s">
        <v>1013</v>
      </c>
      <c r="G129" s="1" t="s">
        <v>82</v>
      </c>
      <c r="H129" s="16" t="n">
        <v>4511.59</v>
      </c>
    </row>
    <row r="130" customFormat="false" ht="15" hidden="false" customHeight="true" outlineLevel="0" collapsed="false">
      <c r="A130" s="1" t="s">
        <v>27024</v>
      </c>
      <c r="B130" s="1" t="s">
        <v>3467</v>
      </c>
      <c r="C130" s="1" t="s">
        <v>12750</v>
      </c>
      <c r="D130" s="1" t="s">
        <v>2006</v>
      </c>
      <c r="E130" s="1" t="s">
        <v>1677</v>
      </c>
      <c r="F130" s="1" t="s">
        <v>2024</v>
      </c>
      <c r="G130" s="1" t="s">
        <v>78</v>
      </c>
      <c r="H130" s="16" t="n">
        <v>867.91</v>
      </c>
    </row>
    <row r="131" customFormat="false" ht="15" hidden="false" customHeight="true" outlineLevel="0" collapsed="false">
      <c r="A131" s="1" t="s">
        <v>27025</v>
      </c>
      <c r="B131" s="1" t="s">
        <v>3472</v>
      </c>
      <c r="C131" s="1" t="s">
        <v>12760</v>
      </c>
      <c r="D131" s="1" t="s">
        <v>1997</v>
      </c>
      <c r="E131" s="1" t="s">
        <v>976</v>
      </c>
      <c r="F131" s="1" t="s">
        <v>2823</v>
      </c>
      <c r="G131" s="1" t="s">
        <v>80</v>
      </c>
      <c r="H131" s="16" t="n">
        <v>622.3</v>
      </c>
    </row>
    <row r="132" customFormat="false" ht="15" hidden="false" customHeight="true" outlineLevel="0" collapsed="false">
      <c r="A132" s="1" t="s">
        <v>27026</v>
      </c>
      <c r="B132" s="1" t="s">
        <v>3481</v>
      </c>
      <c r="C132" s="1" t="s">
        <v>12779</v>
      </c>
      <c r="D132" s="1" t="s">
        <v>1995</v>
      </c>
      <c r="E132" s="1" t="s">
        <v>909</v>
      </c>
      <c r="F132" s="1" t="s">
        <v>688</v>
      </c>
      <c r="G132" s="1" t="s">
        <v>84</v>
      </c>
      <c r="H132" s="16" t="n">
        <v>2622.84</v>
      </c>
    </row>
    <row r="133" customFormat="false" ht="15" hidden="false" customHeight="true" outlineLevel="0" collapsed="false">
      <c r="A133" s="1" t="s">
        <v>27027</v>
      </c>
      <c r="B133" s="1" t="s">
        <v>3482</v>
      </c>
      <c r="C133" s="1" t="s">
        <v>12781</v>
      </c>
      <c r="D133" s="1" t="s">
        <v>1930</v>
      </c>
      <c r="E133" s="1" t="s">
        <v>408</v>
      </c>
      <c r="F133" s="1" t="s">
        <v>2203</v>
      </c>
      <c r="G133" s="1" t="s">
        <v>82</v>
      </c>
      <c r="H133" s="16" t="n">
        <v>2398.35</v>
      </c>
    </row>
    <row r="134" customFormat="false" ht="15" hidden="false" customHeight="true" outlineLevel="0" collapsed="false">
      <c r="A134" s="1" t="s">
        <v>27028</v>
      </c>
      <c r="B134" s="1" t="s">
        <v>3483</v>
      </c>
      <c r="C134" s="1" t="s">
        <v>12785</v>
      </c>
      <c r="D134" s="1" t="s">
        <v>1975</v>
      </c>
      <c r="E134" s="1" t="s">
        <v>936</v>
      </c>
      <c r="F134" s="1" t="s">
        <v>2561</v>
      </c>
      <c r="G134" s="1" t="s">
        <v>78</v>
      </c>
      <c r="H134" s="16" t="n">
        <v>862.99</v>
      </c>
    </row>
    <row r="135" customFormat="false" ht="15" hidden="false" customHeight="true" outlineLevel="0" collapsed="false">
      <c r="A135" s="1" t="s">
        <v>27029</v>
      </c>
      <c r="B135" s="1" t="s">
        <v>3495</v>
      </c>
      <c r="C135" s="1" t="s">
        <v>12812</v>
      </c>
      <c r="D135" s="1" t="s">
        <v>1938</v>
      </c>
      <c r="E135" s="1" t="s">
        <v>433</v>
      </c>
      <c r="F135" s="1" t="s">
        <v>4150</v>
      </c>
      <c r="G135" s="1" t="s">
        <v>78</v>
      </c>
      <c r="H135" s="16" t="n">
        <v>1572.6</v>
      </c>
    </row>
    <row r="136" customFormat="false" ht="15" hidden="false" customHeight="true" outlineLevel="0" collapsed="false">
      <c r="A136" s="1" t="s">
        <v>27030</v>
      </c>
      <c r="B136" s="1" t="s">
        <v>3500</v>
      </c>
      <c r="C136" s="1" t="s">
        <v>12820</v>
      </c>
      <c r="D136" s="1" t="s">
        <v>1940</v>
      </c>
      <c r="E136" s="1" t="s">
        <v>1502</v>
      </c>
      <c r="F136" s="1" t="s">
        <v>9203</v>
      </c>
      <c r="G136" s="1" t="s">
        <v>81</v>
      </c>
      <c r="H136" s="16" t="n">
        <v>4511.59</v>
      </c>
    </row>
    <row r="137" customFormat="false" ht="15" hidden="false" customHeight="true" outlineLevel="0" collapsed="false">
      <c r="A137" s="1" t="s">
        <v>27031</v>
      </c>
      <c r="B137" s="1" t="s">
        <v>3509</v>
      </c>
      <c r="C137" s="1" t="s">
        <v>12837</v>
      </c>
      <c r="D137" s="1" t="s">
        <v>1930</v>
      </c>
      <c r="E137" s="1" t="s">
        <v>608</v>
      </c>
      <c r="F137" s="1" t="s">
        <v>754</v>
      </c>
      <c r="G137" s="1" t="s">
        <v>81</v>
      </c>
      <c r="H137" s="16" t="n">
        <v>4796.7</v>
      </c>
    </row>
    <row r="138" customFormat="false" ht="15" hidden="false" customHeight="true" outlineLevel="0" collapsed="false">
      <c r="A138" s="1" t="s">
        <v>27032</v>
      </c>
      <c r="B138" s="1" t="s">
        <v>3526</v>
      </c>
      <c r="C138" s="1" t="s">
        <v>12864</v>
      </c>
      <c r="D138" s="1" t="s">
        <v>1975</v>
      </c>
      <c r="E138" s="1" t="s">
        <v>1510</v>
      </c>
      <c r="F138" s="1" t="s">
        <v>467</v>
      </c>
      <c r="G138" s="1" t="s">
        <v>80</v>
      </c>
      <c r="H138" s="16" t="n">
        <v>862.99</v>
      </c>
    </row>
    <row r="139" customFormat="false" ht="15" hidden="false" customHeight="true" outlineLevel="0" collapsed="false">
      <c r="A139" s="1" t="s">
        <v>27033</v>
      </c>
      <c r="B139" s="1" t="s">
        <v>3544</v>
      </c>
      <c r="C139" s="1" t="s">
        <v>12906</v>
      </c>
      <c r="D139" s="1" t="s">
        <v>1997</v>
      </c>
      <c r="E139" s="1" t="s">
        <v>1135</v>
      </c>
      <c r="F139" s="1" t="s">
        <v>3176</v>
      </c>
      <c r="G139" s="1" t="s">
        <v>84</v>
      </c>
      <c r="H139" s="16" t="n">
        <v>622.3</v>
      </c>
    </row>
    <row r="140" customFormat="false" ht="15" hidden="false" customHeight="true" outlineLevel="0" collapsed="false">
      <c r="A140" s="1" t="s">
        <v>27034</v>
      </c>
      <c r="B140" s="1" t="s">
        <v>3550</v>
      </c>
      <c r="C140" s="1" t="s">
        <v>12922</v>
      </c>
      <c r="D140" s="1" t="s">
        <v>1976</v>
      </c>
      <c r="E140" s="1" t="s">
        <v>1764</v>
      </c>
      <c r="F140" s="1" t="s">
        <v>2315</v>
      </c>
      <c r="G140" s="1" t="s">
        <v>79</v>
      </c>
      <c r="H140" s="16" t="n">
        <v>1443.02</v>
      </c>
    </row>
    <row r="141" customFormat="false" ht="15" hidden="false" customHeight="true" outlineLevel="0" collapsed="false">
      <c r="A141" s="1" t="s">
        <v>27035</v>
      </c>
      <c r="B141" s="1" t="s">
        <v>3555</v>
      </c>
      <c r="C141" s="1" t="s">
        <v>12925</v>
      </c>
      <c r="D141" s="1" t="s">
        <v>2007</v>
      </c>
      <c r="E141" s="1" t="s">
        <v>1405</v>
      </c>
      <c r="F141" s="1" t="s">
        <v>820</v>
      </c>
      <c r="G141" s="1" t="s">
        <v>82</v>
      </c>
      <c r="H141" s="16" t="n">
        <v>1500.54</v>
      </c>
    </row>
    <row r="142" customFormat="false" ht="15" hidden="false" customHeight="true" outlineLevel="0" collapsed="false">
      <c r="A142" s="1" t="s">
        <v>27036</v>
      </c>
      <c r="B142" s="1" t="s">
        <v>3559</v>
      </c>
      <c r="C142" s="1" t="s">
        <v>12933</v>
      </c>
      <c r="D142" s="1" t="s">
        <v>1947</v>
      </c>
      <c r="E142" s="1" t="s">
        <v>1542</v>
      </c>
      <c r="F142" s="1" t="s">
        <v>3047</v>
      </c>
      <c r="G142" s="1" t="s">
        <v>79</v>
      </c>
      <c r="H142" s="16" t="n">
        <v>4300.66</v>
      </c>
    </row>
    <row r="143" customFormat="false" ht="15" hidden="false" customHeight="true" outlineLevel="0" collapsed="false">
      <c r="A143" s="1" t="s">
        <v>27037</v>
      </c>
      <c r="B143" s="1" t="s">
        <v>3569</v>
      </c>
      <c r="C143" s="1" t="s">
        <v>12951</v>
      </c>
      <c r="D143" s="1" t="s">
        <v>2006</v>
      </c>
      <c r="E143" s="1" t="s">
        <v>199</v>
      </c>
      <c r="F143" s="1" t="s">
        <v>2302</v>
      </c>
      <c r="G143" s="1" t="s">
        <v>78</v>
      </c>
      <c r="H143" s="16" t="n">
        <v>964.34</v>
      </c>
    </row>
    <row r="144" customFormat="false" ht="15" hidden="false" customHeight="true" outlineLevel="0" collapsed="false">
      <c r="A144" s="1" t="s">
        <v>27038</v>
      </c>
      <c r="B144" s="1" t="s">
        <v>3576</v>
      </c>
      <c r="C144" s="1" t="s">
        <v>12962</v>
      </c>
      <c r="D144" s="1" t="s">
        <v>1975</v>
      </c>
      <c r="E144" s="1" t="s">
        <v>1656</v>
      </c>
      <c r="F144" s="1" t="s">
        <v>2302</v>
      </c>
      <c r="G144" s="1" t="s">
        <v>78</v>
      </c>
      <c r="H144" s="16" t="n">
        <v>1725.98</v>
      </c>
    </row>
    <row r="145" customFormat="false" ht="15" hidden="false" customHeight="true" outlineLevel="0" collapsed="false">
      <c r="A145" s="1" t="s">
        <v>27039</v>
      </c>
      <c r="B145" s="1" t="s">
        <v>3582</v>
      </c>
      <c r="C145" s="1" t="s">
        <v>12974</v>
      </c>
      <c r="D145" s="1" t="s">
        <v>1940</v>
      </c>
      <c r="E145" s="1" t="s">
        <v>909</v>
      </c>
      <c r="F145" s="1" t="s">
        <v>959</v>
      </c>
      <c r="G145" s="1" t="s">
        <v>84</v>
      </c>
      <c r="H145" s="16" t="n">
        <v>4749.04</v>
      </c>
    </row>
    <row r="146" customFormat="false" ht="15" hidden="false" customHeight="true" outlineLevel="0" collapsed="false">
      <c r="A146" s="1" t="s">
        <v>27040</v>
      </c>
      <c r="B146" s="1" t="s">
        <v>3596</v>
      </c>
      <c r="C146" s="1" t="s">
        <v>13001</v>
      </c>
      <c r="D146" s="1" t="s">
        <v>1928</v>
      </c>
      <c r="E146" s="1" t="s">
        <v>1742</v>
      </c>
      <c r="F146" s="1" t="s">
        <v>27041</v>
      </c>
      <c r="G146" s="1" t="s">
        <v>80</v>
      </c>
      <c r="H146" s="16" t="n">
        <v>1118.29</v>
      </c>
    </row>
    <row r="147" customFormat="false" ht="15" hidden="false" customHeight="true" outlineLevel="0" collapsed="false">
      <c r="A147" s="1" t="s">
        <v>27042</v>
      </c>
      <c r="B147" s="1" t="s">
        <v>3605</v>
      </c>
      <c r="C147" s="1" t="s">
        <v>13021</v>
      </c>
      <c r="D147" s="1" t="s">
        <v>2006</v>
      </c>
      <c r="E147" s="1" t="s">
        <v>123</v>
      </c>
      <c r="F147" s="1" t="s">
        <v>2892</v>
      </c>
      <c r="G147" s="1" t="s">
        <v>80</v>
      </c>
      <c r="H147" s="16" t="n">
        <v>458.06</v>
      </c>
    </row>
    <row r="148" customFormat="false" ht="15" hidden="false" customHeight="true" outlineLevel="0" collapsed="false">
      <c r="A148" s="1" t="s">
        <v>27043</v>
      </c>
      <c r="B148" s="1" t="s">
        <v>3609</v>
      </c>
      <c r="C148" s="1" t="s">
        <v>13030</v>
      </c>
      <c r="D148" s="1" t="s">
        <v>1924</v>
      </c>
      <c r="E148" s="1" t="s">
        <v>456</v>
      </c>
      <c r="F148" s="1" t="s">
        <v>4042</v>
      </c>
      <c r="G148" s="1" t="s">
        <v>79</v>
      </c>
      <c r="H148" s="16" t="n">
        <v>1971</v>
      </c>
    </row>
    <row r="149" customFormat="false" ht="15" hidden="false" customHeight="true" outlineLevel="0" collapsed="false">
      <c r="A149" s="1" t="s">
        <v>27044</v>
      </c>
      <c r="B149" s="1" t="s">
        <v>3623</v>
      </c>
      <c r="C149" s="1" t="s">
        <v>13061</v>
      </c>
      <c r="D149" s="1" t="s">
        <v>1977</v>
      </c>
      <c r="E149" s="1" t="s">
        <v>1315</v>
      </c>
      <c r="F149" s="1" t="s">
        <v>3793</v>
      </c>
      <c r="G149" s="1" t="s">
        <v>83</v>
      </c>
      <c r="H149" s="16" t="n">
        <v>2386.05</v>
      </c>
    </row>
    <row r="150" customFormat="false" ht="15" hidden="false" customHeight="true" outlineLevel="0" collapsed="false">
      <c r="A150" s="1" t="s">
        <v>27045</v>
      </c>
      <c r="B150" s="1" t="s">
        <v>3624</v>
      </c>
      <c r="C150" s="1" t="s">
        <v>13062</v>
      </c>
      <c r="D150" s="1" t="s">
        <v>1924</v>
      </c>
      <c r="E150" s="1" t="s">
        <v>249</v>
      </c>
      <c r="F150" s="1" t="s">
        <v>2251</v>
      </c>
      <c r="G150" s="1" t="s">
        <v>80</v>
      </c>
      <c r="H150" s="16" t="n">
        <v>3942</v>
      </c>
    </row>
    <row r="151" customFormat="false" ht="15" hidden="false" customHeight="true" outlineLevel="0" collapsed="false">
      <c r="A151" s="1" t="s">
        <v>27046</v>
      </c>
      <c r="B151" s="1" t="s">
        <v>3627</v>
      </c>
      <c r="C151" s="1" t="s">
        <v>13066</v>
      </c>
      <c r="D151" s="1" t="s">
        <v>1998</v>
      </c>
      <c r="E151" s="1" t="s">
        <v>1325</v>
      </c>
      <c r="F151" s="1" t="s">
        <v>716</v>
      </c>
      <c r="G151" s="1" t="s">
        <v>83</v>
      </c>
      <c r="H151" s="16" t="n">
        <v>1202.26</v>
      </c>
    </row>
    <row r="152" customFormat="false" ht="15" hidden="false" customHeight="true" outlineLevel="0" collapsed="false">
      <c r="A152" s="1" t="s">
        <v>27047</v>
      </c>
      <c r="B152" s="1" t="s">
        <v>3648</v>
      </c>
      <c r="C152" s="1" t="s">
        <v>13108</v>
      </c>
      <c r="D152" s="1" t="s">
        <v>1930</v>
      </c>
      <c r="E152" s="1" t="s">
        <v>1064</v>
      </c>
      <c r="F152" s="1" t="s">
        <v>3193</v>
      </c>
      <c r="G152" s="1" t="s">
        <v>78</v>
      </c>
      <c r="H152" s="16" t="n">
        <v>2398.35</v>
      </c>
    </row>
    <row r="153" customFormat="false" ht="15" hidden="false" customHeight="true" outlineLevel="0" collapsed="false">
      <c r="A153" s="1" t="s">
        <v>27048</v>
      </c>
      <c r="B153" s="1" t="s">
        <v>3652</v>
      </c>
      <c r="C153" s="1" t="s">
        <v>13119</v>
      </c>
      <c r="D153" s="1" t="s">
        <v>1975</v>
      </c>
      <c r="E153" s="1" t="s">
        <v>315</v>
      </c>
      <c r="F153" s="1" t="s">
        <v>1097</v>
      </c>
      <c r="G153" s="1" t="s">
        <v>79</v>
      </c>
      <c r="H153" s="16" t="n">
        <v>690.39</v>
      </c>
    </row>
    <row r="154" customFormat="false" ht="15" hidden="false" customHeight="true" outlineLevel="0" collapsed="false">
      <c r="A154" s="1" t="s">
        <v>27049</v>
      </c>
      <c r="B154" s="1" t="s">
        <v>3656</v>
      </c>
      <c r="C154" s="1" t="s">
        <v>13129</v>
      </c>
      <c r="D154" s="1" t="s">
        <v>2006</v>
      </c>
      <c r="E154" s="1" t="s">
        <v>589</v>
      </c>
      <c r="F154" s="1" t="s">
        <v>2300</v>
      </c>
      <c r="G154" s="1" t="s">
        <v>83</v>
      </c>
      <c r="H154" s="16" t="n">
        <v>458.06</v>
      </c>
    </row>
    <row r="155" customFormat="false" ht="15" hidden="false" customHeight="true" outlineLevel="0" collapsed="false">
      <c r="A155" s="1" t="s">
        <v>27050</v>
      </c>
      <c r="B155" s="1" t="s">
        <v>3673</v>
      </c>
      <c r="C155" s="1" t="s">
        <v>13163</v>
      </c>
      <c r="D155" s="1" t="s">
        <v>1976</v>
      </c>
      <c r="E155" s="1" t="s">
        <v>1777</v>
      </c>
      <c r="F155" s="1" t="s">
        <v>2177</v>
      </c>
      <c r="G155" s="1" t="s">
        <v>80</v>
      </c>
      <c r="H155" s="16" t="n">
        <v>1362.85</v>
      </c>
    </row>
    <row r="156" customFormat="false" ht="15" hidden="false" customHeight="true" outlineLevel="0" collapsed="false">
      <c r="A156" s="1" t="s">
        <v>27051</v>
      </c>
      <c r="B156" s="1" t="s">
        <v>3704</v>
      </c>
      <c r="C156" s="1" t="s">
        <v>13221</v>
      </c>
      <c r="D156" s="1" t="s">
        <v>1953</v>
      </c>
      <c r="E156" s="1" t="s">
        <v>1437</v>
      </c>
      <c r="F156" s="1" t="s">
        <v>2972</v>
      </c>
      <c r="G156" s="1" t="s">
        <v>83</v>
      </c>
      <c r="H156" s="16" t="n">
        <v>4914.12</v>
      </c>
    </row>
    <row r="157" customFormat="false" ht="15" hidden="false" customHeight="true" outlineLevel="0" collapsed="false">
      <c r="A157" s="1" t="s">
        <v>27052</v>
      </c>
      <c r="B157" s="1" t="s">
        <v>3706</v>
      </c>
      <c r="C157" s="1" t="s">
        <v>13227</v>
      </c>
      <c r="D157" s="1" t="s">
        <v>1976</v>
      </c>
      <c r="E157" s="1" t="s">
        <v>284</v>
      </c>
      <c r="F157" s="1" t="s">
        <v>1763</v>
      </c>
      <c r="G157" s="1" t="s">
        <v>84</v>
      </c>
      <c r="H157" s="16" t="n">
        <v>1603.35</v>
      </c>
    </row>
    <row r="158" customFormat="false" ht="15" hidden="false" customHeight="true" outlineLevel="0" collapsed="false">
      <c r="A158" s="1" t="s">
        <v>27053</v>
      </c>
      <c r="B158" s="1" t="s">
        <v>3721</v>
      </c>
      <c r="C158" s="1" t="s">
        <v>13249</v>
      </c>
      <c r="D158" s="1" t="s">
        <v>1953</v>
      </c>
      <c r="E158" s="1" t="s">
        <v>199</v>
      </c>
      <c r="F158" s="1" t="s">
        <v>2490</v>
      </c>
      <c r="G158" s="1" t="s">
        <v>79</v>
      </c>
      <c r="H158" s="16" t="n">
        <v>9828.24</v>
      </c>
    </row>
    <row r="159" customFormat="false" ht="15" hidden="false" customHeight="true" outlineLevel="0" collapsed="false">
      <c r="A159" s="1" t="s">
        <v>27054</v>
      </c>
      <c r="B159" s="1" t="s">
        <v>3722</v>
      </c>
      <c r="C159" s="1" t="s">
        <v>13250</v>
      </c>
      <c r="D159" s="1" t="s">
        <v>1965</v>
      </c>
      <c r="E159" s="1" t="s">
        <v>1312</v>
      </c>
      <c r="F159" s="1" t="s">
        <v>4550</v>
      </c>
      <c r="G159" s="1" t="s">
        <v>82</v>
      </c>
      <c r="H159" s="16" t="n">
        <v>2290.14</v>
      </c>
    </row>
    <row r="160" customFormat="false" ht="15" hidden="false" customHeight="true" outlineLevel="0" collapsed="false">
      <c r="A160" s="1" t="s">
        <v>27055</v>
      </c>
      <c r="B160" s="1" t="s">
        <v>3730</v>
      </c>
      <c r="C160" s="1" t="s">
        <v>13264</v>
      </c>
      <c r="D160" s="1" t="s">
        <v>2004</v>
      </c>
      <c r="E160" s="1" t="s">
        <v>995</v>
      </c>
      <c r="F160" s="1" t="s">
        <v>2994</v>
      </c>
      <c r="G160" s="1" t="s">
        <v>82</v>
      </c>
      <c r="H160" s="16" t="n">
        <v>1227.19</v>
      </c>
    </row>
    <row r="161" customFormat="false" ht="15" hidden="false" customHeight="true" outlineLevel="0" collapsed="false">
      <c r="A161" s="1" t="s">
        <v>27056</v>
      </c>
      <c r="B161" s="1" t="s">
        <v>3737</v>
      </c>
      <c r="C161" s="1" t="s">
        <v>13277</v>
      </c>
      <c r="D161" s="1" t="s">
        <v>1979</v>
      </c>
      <c r="E161" s="1" t="s">
        <v>957</v>
      </c>
      <c r="F161" s="1" t="s">
        <v>591</v>
      </c>
      <c r="G161" s="1" t="s">
        <v>80</v>
      </c>
      <c r="H161" s="16" t="n">
        <v>1121.4</v>
      </c>
    </row>
    <row r="162" customFormat="false" ht="15" hidden="false" customHeight="true" outlineLevel="0" collapsed="false">
      <c r="A162" s="1" t="s">
        <v>27057</v>
      </c>
      <c r="B162" s="1" t="s">
        <v>3795</v>
      </c>
      <c r="C162" s="1" t="s">
        <v>13380</v>
      </c>
      <c r="D162" s="1" t="s">
        <v>2006</v>
      </c>
      <c r="E162" s="1" t="s">
        <v>1867</v>
      </c>
      <c r="F162" s="1" t="s">
        <v>2671</v>
      </c>
      <c r="G162" s="1" t="s">
        <v>80</v>
      </c>
      <c r="H162" s="16" t="n">
        <v>409.84</v>
      </c>
    </row>
    <row r="163" customFormat="false" ht="15" hidden="false" customHeight="true" outlineLevel="0" collapsed="false">
      <c r="A163" s="1" t="s">
        <v>27058</v>
      </c>
      <c r="B163" s="1" t="s">
        <v>3798</v>
      </c>
      <c r="C163" s="1" t="s">
        <v>13383</v>
      </c>
      <c r="D163" s="1" t="s">
        <v>2007</v>
      </c>
      <c r="E163" s="1" t="s">
        <v>934</v>
      </c>
      <c r="F163" s="1" t="s">
        <v>1019</v>
      </c>
      <c r="G163" s="1" t="s">
        <v>80</v>
      </c>
      <c r="H163" s="16" t="n">
        <v>1500.54</v>
      </c>
    </row>
    <row r="164" customFormat="false" ht="15" hidden="false" customHeight="true" outlineLevel="0" collapsed="false">
      <c r="A164" s="1" t="s">
        <v>27059</v>
      </c>
      <c r="B164" s="1" t="s">
        <v>3800</v>
      </c>
      <c r="C164" s="1" t="s">
        <v>13385</v>
      </c>
      <c r="D164" s="1" t="s">
        <v>2007</v>
      </c>
      <c r="E164" s="1" t="s">
        <v>1121</v>
      </c>
      <c r="F164" s="1" t="s">
        <v>3130</v>
      </c>
      <c r="G164" s="1" t="s">
        <v>83</v>
      </c>
      <c r="H164" s="16" t="n">
        <v>1500.54</v>
      </c>
    </row>
    <row r="165" customFormat="false" ht="15" hidden="false" customHeight="true" outlineLevel="0" collapsed="false">
      <c r="A165" s="1" t="s">
        <v>27060</v>
      </c>
      <c r="B165" s="1" t="s">
        <v>3802</v>
      </c>
      <c r="C165" s="1" t="s">
        <v>13388</v>
      </c>
      <c r="D165" s="1" t="s">
        <v>1982</v>
      </c>
      <c r="E165" s="1" t="s">
        <v>199</v>
      </c>
      <c r="F165" s="1" t="s">
        <v>3110</v>
      </c>
      <c r="G165" s="1" t="s">
        <v>79</v>
      </c>
      <c r="H165" s="16" t="n">
        <v>3616.42</v>
      </c>
    </row>
    <row r="166" customFormat="false" ht="15" hidden="false" customHeight="true" outlineLevel="0" collapsed="false">
      <c r="A166" s="1" t="s">
        <v>27061</v>
      </c>
      <c r="B166" s="1" t="s">
        <v>3808</v>
      </c>
      <c r="C166" s="1" t="s">
        <v>13400</v>
      </c>
      <c r="D166" s="1" t="s">
        <v>1951</v>
      </c>
      <c r="E166" s="1" t="s">
        <v>790</v>
      </c>
      <c r="F166" s="1" t="s">
        <v>1582</v>
      </c>
      <c r="G166" s="1" t="s">
        <v>83</v>
      </c>
      <c r="H166" s="16" t="n">
        <v>1819.25</v>
      </c>
    </row>
    <row r="167" customFormat="false" ht="15" hidden="false" customHeight="true" outlineLevel="0" collapsed="false">
      <c r="A167" s="1" t="s">
        <v>27062</v>
      </c>
      <c r="B167" s="1" t="s">
        <v>3815</v>
      </c>
      <c r="C167" s="1" t="s">
        <v>13408</v>
      </c>
      <c r="D167" s="1" t="s">
        <v>1963</v>
      </c>
      <c r="E167" s="1" t="s">
        <v>1135</v>
      </c>
      <c r="F167" s="1" t="s">
        <v>2446</v>
      </c>
      <c r="G167" s="1" t="s">
        <v>83</v>
      </c>
      <c r="H167" s="16" t="n">
        <v>2391.97</v>
      </c>
    </row>
    <row r="168" customFormat="false" ht="15" hidden="false" customHeight="true" outlineLevel="0" collapsed="false">
      <c r="A168" s="1" t="s">
        <v>27063</v>
      </c>
      <c r="B168" s="1" t="s">
        <v>3834</v>
      </c>
      <c r="C168" s="1" t="s">
        <v>13448</v>
      </c>
      <c r="D168" s="1" t="s">
        <v>1977</v>
      </c>
      <c r="E168" s="1" t="s">
        <v>1753</v>
      </c>
      <c r="F168" s="1" t="s">
        <v>2177</v>
      </c>
      <c r="G168" s="1" t="s">
        <v>81</v>
      </c>
      <c r="H168" s="16" t="n">
        <v>4772.1</v>
      </c>
    </row>
    <row r="169" customFormat="false" ht="15" hidden="false" customHeight="true" outlineLevel="0" collapsed="false">
      <c r="A169" s="1" t="s">
        <v>27064</v>
      </c>
      <c r="B169" s="1" t="s">
        <v>3837</v>
      </c>
      <c r="C169" s="1" t="s">
        <v>13455</v>
      </c>
      <c r="D169" s="1" t="s">
        <v>2006</v>
      </c>
      <c r="E169" s="1" t="s">
        <v>1828</v>
      </c>
      <c r="F169" s="1" t="s">
        <v>2120</v>
      </c>
      <c r="G169" s="1" t="s">
        <v>83</v>
      </c>
      <c r="H169" s="16" t="n">
        <v>482.17</v>
      </c>
    </row>
    <row r="170" customFormat="false" ht="15" hidden="false" customHeight="true" outlineLevel="0" collapsed="false">
      <c r="A170" s="1" t="s">
        <v>27065</v>
      </c>
      <c r="B170" s="1" t="s">
        <v>3841</v>
      </c>
      <c r="C170" s="1" t="s">
        <v>13459</v>
      </c>
      <c r="D170" s="1" t="s">
        <v>1930</v>
      </c>
      <c r="E170" s="1" t="s">
        <v>1782</v>
      </c>
      <c r="F170" s="1" t="s">
        <v>1738</v>
      </c>
      <c r="G170" s="1" t="s">
        <v>84</v>
      </c>
      <c r="H170" s="16" t="n">
        <v>2038.6</v>
      </c>
    </row>
    <row r="171" customFormat="false" ht="15" hidden="false" customHeight="true" outlineLevel="0" collapsed="false">
      <c r="A171" s="1" t="s">
        <v>27066</v>
      </c>
      <c r="B171" s="1" t="s">
        <v>3865</v>
      </c>
      <c r="C171" s="1" t="s">
        <v>13500</v>
      </c>
      <c r="D171" s="1" t="s">
        <v>1990</v>
      </c>
      <c r="E171" s="1" t="s">
        <v>809</v>
      </c>
      <c r="F171" s="1" t="s">
        <v>4086</v>
      </c>
      <c r="G171" s="1" t="s">
        <v>81</v>
      </c>
      <c r="H171" s="16" t="n">
        <v>10622.64</v>
      </c>
    </row>
    <row r="172" customFormat="false" ht="15" hidden="false" customHeight="true" outlineLevel="0" collapsed="false">
      <c r="A172" s="1" t="s">
        <v>27067</v>
      </c>
      <c r="B172" s="1" t="s">
        <v>3873</v>
      </c>
      <c r="C172" s="1" t="s">
        <v>13517</v>
      </c>
      <c r="D172" s="1" t="s">
        <v>1930</v>
      </c>
      <c r="E172" s="1" t="s">
        <v>857</v>
      </c>
      <c r="F172" s="1" t="s">
        <v>3897</v>
      </c>
      <c r="G172" s="1" t="s">
        <v>84</v>
      </c>
      <c r="H172" s="16" t="n">
        <v>2398.35</v>
      </c>
    </row>
    <row r="173" customFormat="false" ht="15" hidden="false" customHeight="true" outlineLevel="0" collapsed="false">
      <c r="A173" s="1" t="s">
        <v>27068</v>
      </c>
      <c r="B173" s="1" t="s">
        <v>3875</v>
      </c>
      <c r="C173" s="1" t="s">
        <v>13519</v>
      </c>
      <c r="D173" s="1" t="s">
        <v>1971</v>
      </c>
      <c r="E173" s="1" t="s">
        <v>1522</v>
      </c>
      <c r="F173" s="1" t="s">
        <v>2440</v>
      </c>
      <c r="G173" s="1" t="s">
        <v>84</v>
      </c>
      <c r="H173" s="16" t="n">
        <v>1762.59</v>
      </c>
    </row>
    <row r="174" customFormat="false" ht="15" hidden="false" customHeight="true" outlineLevel="0" collapsed="false">
      <c r="A174" s="1" t="s">
        <v>27069</v>
      </c>
      <c r="B174" s="1" t="s">
        <v>3880</v>
      </c>
      <c r="C174" s="1" t="s">
        <v>13530</v>
      </c>
      <c r="D174" s="1" t="s">
        <v>1961</v>
      </c>
      <c r="E174" s="1" t="s">
        <v>181</v>
      </c>
      <c r="F174" s="1" t="s">
        <v>2339</v>
      </c>
      <c r="G174" s="1" t="s">
        <v>80</v>
      </c>
      <c r="H174" s="16" t="n">
        <v>3319</v>
      </c>
    </row>
    <row r="175" customFormat="false" ht="15" hidden="false" customHeight="true" outlineLevel="0" collapsed="false">
      <c r="A175" s="1" t="s">
        <v>27070</v>
      </c>
      <c r="B175" s="1" t="s">
        <v>3883</v>
      </c>
      <c r="C175" s="1" t="s">
        <v>13535</v>
      </c>
      <c r="D175" s="1" t="s">
        <v>1924</v>
      </c>
      <c r="E175" s="1" t="s">
        <v>1897</v>
      </c>
      <c r="F175" s="1" t="s">
        <v>4797</v>
      </c>
      <c r="G175" s="1" t="s">
        <v>80</v>
      </c>
      <c r="H175" s="16" t="n">
        <v>1675.35</v>
      </c>
    </row>
    <row r="176" customFormat="false" ht="15" hidden="false" customHeight="true" outlineLevel="0" collapsed="false">
      <c r="A176" s="1" t="s">
        <v>27071</v>
      </c>
      <c r="B176" s="1" t="s">
        <v>3894</v>
      </c>
      <c r="C176" s="1" t="s">
        <v>13567</v>
      </c>
      <c r="D176" s="1" t="s">
        <v>1951</v>
      </c>
      <c r="E176" s="1" t="s">
        <v>1809</v>
      </c>
      <c r="F176" s="1" t="s">
        <v>464</v>
      </c>
      <c r="G176" s="1" t="s">
        <v>78</v>
      </c>
      <c r="H176" s="16" t="n">
        <v>957.5</v>
      </c>
    </row>
    <row r="177" customFormat="false" ht="15" hidden="false" customHeight="true" outlineLevel="0" collapsed="false">
      <c r="A177" s="1" t="s">
        <v>27072</v>
      </c>
      <c r="B177" s="1" t="s">
        <v>3899</v>
      </c>
      <c r="C177" s="1" t="s">
        <v>13578</v>
      </c>
      <c r="D177" s="1" t="s">
        <v>1935</v>
      </c>
      <c r="E177" s="1" t="s">
        <v>798</v>
      </c>
      <c r="F177" s="1" t="s">
        <v>2044</v>
      </c>
      <c r="G177" s="1" t="s">
        <v>80</v>
      </c>
      <c r="H177" s="16" t="n">
        <v>14558.72</v>
      </c>
    </row>
    <row r="178" customFormat="false" ht="15" hidden="false" customHeight="true" outlineLevel="0" collapsed="false">
      <c r="A178" s="1" t="s">
        <v>27073</v>
      </c>
      <c r="B178" s="1" t="s">
        <v>3936</v>
      </c>
      <c r="C178" s="1" t="s">
        <v>13637</v>
      </c>
      <c r="D178" s="1" t="s">
        <v>1947</v>
      </c>
      <c r="E178" s="1" t="s">
        <v>1378</v>
      </c>
      <c r="F178" s="1" t="s">
        <v>1171</v>
      </c>
      <c r="G178" s="1" t="s">
        <v>80</v>
      </c>
      <c r="H178" s="16" t="n">
        <v>4300.66</v>
      </c>
    </row>
    <row r="179" customFormat="false" ht="15" hidden="false" customHeight="true" outlineLevel="0" collapsed="false">
      <c r="A179" s="1" t="s">
        <v>27074</v>
      </c>
      <c r="B179" s="1" t="s">
        <v>3938</v>
      </c>
      <c r="C179" s="1" t="s">
        <v>13642</v>
      </c>
      <c r="D179" s="1" t="s">
        <v>2006</v>
      </c>
      <c r="E179" s="1" t="s">
        <v>1304</v>
      </c>
      <c r="F179" s="1" t="s">
        <v>1386</v>
      </c>
      <c r="G179" s="1" t="s">
        <v>78</v>
      </c>
      <c r="H179" s="16" t="n">
        <v>409.84</v>
      </c>
    </row>
    <row r="180" customFormat="false" ht="15" hidden="false" customHeight="true" outlineLevel="0" collapsed="false">
      <c r="A180" s="1" t="s">
        <v>27075</v>
      </c>
      <c r="B180" s="1" t="s">
        <v>3940</v>
      </c>
      <c r="C180" s="1" t="s">
        <v>13645</v>
      </c>
      <c r="D180" s="1" t="s">
        <v>1997</v>
      </c>
      <c r="E180" s="1" t="s">
        <v>1548</v>
      </c>
      <c r="F180" s="1" t="s">
        <v>3212</v>
      </c>
      <c r="G180" s="1" t="s">
        <v>84</v>
      </c>
      <c r="H180" s="16" t="n">
        <v>622.3</v>
      </c>
    </row>
    <row r="181" customFormat="false" ht="15" hidden="false" customHeight="true" outlineLevel="0" collapsed="false">
      <c r="A181" s="1" t="s">
        <v>27076</v>
      </c>
      <c r="B181" s="1" t="s">
        <v>3943</v>
      </c>
      <c r="C181" s="1" t="s">
        <v>13651</v>
      </c>
      <c r="D181" s="1" t="s">
        <v>2006</v>
      </c>
      <c r="E181" s="1" t="s">
        <v>1583</v>
      </c>
      <c r="F181" s="1" t="s">
        <v>1168</v>
      </c>
      <c r="G181" s="1" t="s">
        <v>79</v>
      </c>
      <c r="H181" s="16" t="n">
        <v>1374.18</v>
      </c>
    </row>
    <row r="182" customFormat="false" ht="15" hidden="false" customHeight="true" outlineLevel="0" collapsed="false">
      <c r="A182" s="1" t="s">
        <v>27077</v>
      </c>
      <c r="B182" s="1" t="s">
        <v>3952</v>
      </c>
      <c r="C182" s="1" t="s">
        <v>13675</v>
      </c>
      <c r="D182" s="1" t="s">
        <v>2006</v>
      </c>
      <c r="E182" s="1" t="s">
        <v>708</v>
      </c>
      <c r="F182" s="1" t="s">
        <v>1084</v>
      </c>
      <c r="G182" s="1" t="s">
        <v>82</v>
      </c>
      <c r="H182" s="16" t="n">
        <v>482.17</v>
      </c>
    </row>
    <row r="183" customFormat="false" ht="15" hidden="false" customHeight="true" outlineLevel="0" collapsed="false">
      <c r="A183" s="1" t="s">
        <v>27078</v>
      </c>
      <c r="B183" s="1" t="s">
        <v>3953</v>
      </c>
      <c r="C183" s="1" t="s">
        <v>13676</v>
      </c>
      <c r="D183" s="1" t="s">
        <v>2006</v>
      </c>
      <c r="E183" s="1" t="s">
        <v>1066</v>
      </c>
      <c r="F183" s="1" t="s">
        <v>887</v>
      </c>
      <c r="G183" s="1" t="s">
        <v>82</v>
      </c>
      <c r="H183" s="16" t="n">
        <v>867.91</v>
      </c>
    </row>
    <row r="184" customFormat="false" ht="15" hidden="false" customHeight="true" outlineLevel="0" collapsed="false">
      <c r="A184" s="1" t="s">
        <v>27079</v>
      </c>
      <c r="B184" s="1" t="s">
        <v>3954</v>
      </c>
      <c r="C184" s="1" t="s">
        <v>13677</v>
      </c>
      <c r="D184" s="1" t="s">
        <v>1930</v>
      </c>
      <c r="E184" s="1" t="s">
        <v>429</v>
      </c>
      <c r="F184" s="1" t="s">
        <v>1570</v>
      </c>
      <c r="G184" s="1" t="s">
        <v>81</v>
      </c>
      <c r="H184" s="16" t="n">
        <v>2398.35</v>
      </c>
    </row>
    <row r="185" customFormat="false" ht="15" hidden="false" customHeight="true" outlineLevel="0" collapsed="false">
      <c r="A185" s="1" t="s">
        <v>27080</v>
      </c>
      <c r="B185" s="1" t="s">
        <v>3998</v>
      </c>
      <c r="C185" s="1" t="s">
        <v>13773</v>
      </c>
      <c r="D185" s="1" t="s">
        <v>2006</v>
      </c>
      <c r="E185" s="1" t="s">
        <v>147</v>
      </c>
      <c r="F185" s="1" t="s">
        <v>2697</v>
      </c>
      <c r="G185" s="1" t="s">
        <v>80</v>
      </c>
      <c r="H185" s="16" t="n">
        <v>458.06</v>
      </c>
    </row>
    <row r="186" customFormat="false" ht="15" hidden="false" customHeight="true" outlineLevel="0" collapsed="false">
      <c r="A186" s="1" t="s">
        <v>27081</v>
      </c>
      <c r="B186" s="1" t="s">
        <v>4007</v>
      </c>
      <c r="C186" s="1" t="s">
        <v>13803</v>
      </c>
      <c r="D186" s="1" t="s">
        <v>2007</v>
      </c>
      <c r="E186" s="1" t="s">
        <v>1193</v>
      </c>
      <c r="F186" s="1" t="s">
        <v>2775</v>
      </c>
      <c r="G186" s="1" t="s">
        <v>80</v>
      </c>
      <c r="H186" s="16" t="n">
        <v>750.27</v>
      </c>
    </row>
    <row r="187" customFormat="false" ht="15" hidden="false" customHeight="true" outlineLevel="0" collapsed="false">
      <c r="A187" s="1" t="s">
        <v>27082</v>
      </c>
      <c r="B187" s="1" t="s">
        <v>4009</v>
      </c>
      <c r="C187" s="1" t="s">
        <v>13810</v>
      </c>
      <c r="D187" s="1" t="s">
        <v>1951</v>
      </c>
      <c r="E187" s="1" t="s">
        <v>433</v>
      </c>
      <c r="F187" s="1" t="s">
        <v>2095</v>
      </c>
      <c r="G187" s="1" t="s">
        <v>84</v>
      </c>
      <c r="H187" s="16" t="n">
        <v>909.62</v>
      </c>
    </row>
    <row r="188" customFormat="false" ht="15" hidden="false" customHeight="true" outlineLevel="0" collapsed="false">
      <c r="A188" s="1" t="s">
        <v>27083</v>
      </c>
      <c r="B188" s="1" t="s">
        <v>4010</v>
      </c>
      <c r="C188" s="1" t="s">
        <v>13812</v>
      </c>
      <c r="D188" s="1" t="s">
        <v>2006</v>
      </c>
      <c r="E188" s="1" t="s">
        <v>1468</v>
      </c>
      <c r="F188" s="1" t="s">
        <v>497</v>
      </c>
      <c r="G188" s="1" t="s">
        <v>80</v>
      </c>
      <c r="H188" s="16" t="n">
        <v>482.17</v>
      </c>
    </row>
    <row r="189" customFormat="false" ht="15" hidden="false" customHeight="true" outlineLevel="0" collapsed="false">
      <c r="A189" s="1" t="s">
        <v>27084</v>
      </c>
      <c r="B189" s="1" t="s">
        <v>4040</v>
      </c>
      <c r="C189" s="1" t="s">
        <v>13864</v>
      </c>
      <c r="D189" s="1" t="s">
        <v>1930</v>
      </c>
      <c r="E189" s="1" t="s">
        <v>1473</v>
      </c>
      <c r="F189" s="1" t="s">
        <v>2060</v>
      </c>
      <c r="G189" s="1" t="s">
        <v>80</v>
      </c>
      <c r="H189" s="16" t="n">
        <v>1918.68</v>
      </c>
    </row>
    <row r="190" customFormat="false" ht="15" hidden="false" customHeight="true" outlineLevel="0" collapsed="false">
      <c r="A190" s="1" t="s">
        <v>27085</v>
      </c>
      <c r="B190" s="1" t="s">
        <v>4041</v>
      </c>
      <c r="C190" s="1" t="s">
        <v>13866</v>
      </c>
      <c r="D190" s="1" t="s">
        <v>1979</v>
      </c>
      <c r="E190" s="1" t="s">
        <v>1190</v>
      </c>
      <c r="F190" s="1" t="s">
        <v>1189</v>
      </c>
      <c r="G190" s="1" t="s">
        <v>82</v>
      </c>
      <c r="H190" s="16" t="n">
        <v>498.4</v>
      </c>
    </row>
    <row r="191" customFormat="false" ht="15" hidden="false" customHeight="true" outlineLevel="0" collapsed="false">
      <c r="A191" s="1" t="s">
        <v>27086</v>
      </c>
      <c r="B191" s="1" t="s">
        <v>4057</v>
      </c>
      <c r="C191" s="1" t="s">
        <v>13890</v>
      </c>
      <c r="D191" s="1" t="s">
        <v>1918</v>
      </c>
      <c r="E191" s="1" t="s">
        <v>1193</v>
      </c>
      <c r="F191" s="1" t="s">
        <v>2775</v>
      </c>
      <c r="G191" s="1" t="s">
        <v>84</v>
      </c>
      <c r="H191" s="16" t="n">
        <v>2978.99</v>
      </c>
    </row>
    <row r="192" customFormat="false" ht="15" hidden="false" customHeight="true" outlineLevel="0" collapsed="false">
      <c r="A192" s="1" t="s">
        <v>27087</v>
      </c>
      <c r="B192" s="1" t="s">
        <v>4067</v>
      </c>
      <c r="C192" s="1" t="s">
        <v>13911</v>
      </c>
      <c r="D192" s="1" t="s">
        <v>1940</v>
      </c>
      <c r="E192" s="1" t="s">
        <v>518</v>
      </c>
      <c r="F192" s="1" t="s">
        <v>1103</v>
      </c>
      <c r="G192" s="1" t="s">
        <v>80</v>
      </c>
      <c r="H192" s="16" t="n">
        <v>2374.52</v>
      </c>
    </row>
    <row r="193" customFormat="false" ht="15" hidden="false" customHeight="true" outlineLevel="0" collapsed="false">
      <c r="A193" s="1" t="s">
        <v>27088</v>
      </c>
      <c r="B193" s="1" t="s">
        <v>4070</v>
      </c>
      <c r="C193" s="1" t="s">
        <v>13920</v>
      </c>
      <c r="D193" s="1" t="s">
        <v>1997</v>
      </c>
      <c r="E193" s="1" t="s">
        <v>408</v>
      </c>
      <c r="F193" s="1" t="s">
        <v>2508</v>
      </c>
      <c r="G193" s="1" t="s">
        <v>84</v>
      </c>
      <c r="H193" s="16" t="n">
        <v>311.15</v>
      </c>
    </row>
    <row r="194" customFormat="false" ht="15" hidden="false" customHeight="true" outlineLevel="0" collapsed="false">
      <c r="A194" s="1" t="s">
        <v>27089</v>
      </c>
      <c r="B194" s="1" t="s">
        <v>4078</v>
      </c>
      <c r="C194" s="1" t="s">
        <v>13933</v>
      </c>
      <c r="D194" s="1" t="s">
        <v>2006</v>
      </c>
      <c r="E194" s="1" t="s">
        <v>1411</v>
      </c>
      <c r="F194" s="1" t="s">
        <v>1811</v>
      </c>
      <c r="G194" s="1" t="s">
        <v>83</v>
      </c>
      <c r="H194" s="16" t="n">
        <v>409.84</v>
      </c>
    </row>
    <row r="195" customFormat="false" ht="15" hidden="false" customHeight="true" outlineLevel="0" collapsed="false">
      <c r="A195" s="1" t="s">
        <v>27090</v>
      </c>
      <c r="B195" s="1" t="s">
        <v>4101</v>
      </c>
      <c r="C195" s="1" t="s">
        <v>13973</v>
      </c>
      <c r="D195" s="1" t="s">
        <v>1990</v>
      </c>
      <c r="E195" s="1" t="s">
        <v>1522</v>
      </c>
      <c r="F195" s="1" t="s">
        <v>1314</v>
      </c>
      <c r="G195" s="1" t="s">
        <v>83</v>
      </c>
      <c r="H195" s="16" t="n">
        <v>5045.75</v>
      </c>
    </row>
    <row r="196" customFormat="false" ht="15" hidden="false" customHeight="true" outlineLevel="0" collapsed="false">
      <c r="A196" s="1" t="s">
        <v>27091</v>
      </c>
      <c r="B196" s="1" t="s">
        <v>4109</v>
      </c>
      <c r="C196" s="1" t="s">
        <v>13988</v>
      </c>
      <c r="D196" s="1" t="s">
        <v>1940</v>
      </c>
      <c r="E196" s="1" t="s">
        <v>1411</v>
      </c>
      <c r="F196" s="1" t="s">
        <v>27092</v>
      </c>
      <c r="G196" s="1" t="s">
        <v>78</v>
      </c>
      <c r="H196" s="16" t="n">
        <v>2374.52</v>
      </c>
    </row>
    <row r="197" customFormat="false" ht="15" hidden="false" customHeight="true" outlineLevel="0" collapsed="false">
      <c r="A197" s="1" t="s">
        <v>27093</v>
      </c>
      <c r="B197" s="1" t="s">
        <v>4159</v>
      </c>
      <c r="C197" s="1" t="s">
        <v>14072</v>
      </c>
      <c r="D197" s="1" t="s">
        <v>1990</v>
      </c>
      <c r="E197" s="1" t="s">
        <v>1806</v>
      </c>
      <c r="F197" s="1" t="s">
        <v>3610</v>
      </c>
      <c r="G197" s="1" t="s">
        <v>79</v>
      </c>
      <c r="H197" s="16" t="n">
        <v>4514.62</v>
      </c>
    </row>
    <row r="198" customFormat="false" ht="15" hidden="false" customHeight="true" outlineLevel="0" collapsed="false">
      <c r="A198" s="1" t="s">
        <v>27094</v>
      </c>
      <c r="B198" s="1" t="s">
        <v>4163</v>
      </c>
      <c r="C198" s="1" t="s">
        <v>14080</v>
      </c>
      <c r="D198" s="1" t="s">
        <v>1949</v>
      </c>
      <c r="E198" s="1" t="s">
        <v>1280</v>
      </c>
      <c r="F198" s="1" t="s">
        <v>2496</v>
      </c>
      <c r="G198" s="1" t="s">
        <v>78</v>
      </c>
      <c r="H198" s="16" t="n">
        <v>3348.51</v>
      </c>
    </row>
    <row r="199" customFormat="false" ht="15" hidden="false" customHeight="true" outlineLevel="0" collapsed="false">
      <c r="A199" s="1" t="s">
        <v>27095</v>
      </c>
      <c r="B199" s="1" t="s">
        <v>4171</v>
      </c>
      <c r="C199" s="1" t="s">
        <v>14096</v>
      </c>
      <c r="D199" s="1" t="s">
        <v>1943</v>
      </c>
      <c r="E199" s="1" t="s">
        <v>1107</v>
      </c>
      <c r="F199" s="1" t="s">
        <v>2744</v>
      </c>
      <c r="G199" s="1" t="s">
        <v>84</v>
      </c>
      <c r="H199" s="16" t="n">
        <v>1250.54</v>
      </c>
    </row>
    <row r="200" customFormat="false" ht="15" hidden="false" customHeight="true" outlineLevel="0" collapsed="false">
      <c r="A200" s="1" t="s">
        <v>27096</v>
      </c>
      <c r="B200" s="1" t="s">
        <v>4185</v>
      </c>
      <c r="C200" s="1" t="s">
        <v>14121</v>
      </c>
      <c r="D200" s="1" t="s">
        <v>1979</v>
      </c>
      <c r="E200" s="1" t="s">
        <v>1897</v>
      </c>
      <c r="F200" s="1" t="s">
        <v>959</v>
      </c>
      <c r="G200" s="1" t="s">
        <v>83</v>
      </c>
      <c r="H200" s="16" t="n">
        <v>529.55</v>
      </c>
    </row>
    <row r="201" customFormat="false" ht="15" hidden="false" customHeight="true" outlineLevel="0" collapsed="false">
      <c r="A201" s="1" t="s">
        <v>27097</v>
      </c>
      <c r="B201" s="1" t="s">
        <v>4186</v>
      </c>
      <c r="C201" s="1" t="s">
        <v>14122</v>
      </c>
      <c r="D201" s="1" t="s">
        <v>1997</v>
      </c>
      <c r="E201" s="1" t="s">
        <v>408</v>
      </c>
      <c r="F201" s="1" t="s">
        <v>578</v>
      </c>
      <c r="G201" s="1" t="s">
        <v>81</v>
      </c>
      <c r="H201" s="16" t="n">
        <v>248.92</v>
      </c>
    </row>
    <row r="202" customFormat="false" ht="15" hidden="false" customHeight="true" outlineLevel="0" collapsed="false">
      <c r="A202" s="1" t="s">
        <v>27098</v>
      </c>
      <c r="B202" s="1" t="s">
        <v>4193</v>
      </c>
      <c r="C202" s="1" t="s">
        <v>14141</v>
      </c>
      <c r="D202" s="1" t="s">
        <v>1930</v>
      </c>
      <c r="E202" s="1" t="s">
        <v>1398</v>
      </c>
      <c r="F202" s="1" t="s">
        <v>384</v>
      </c>
      <c r="G202" s="1" t="s">
        <v>79</v>
      </c>
      <c r="H202" s="16" t="n">
        <v>4077.2</v>
      </c>
    </row>
    <row r="203" customFormat="false" ht="15" hidden="false" customHeight="true" outlineLevel="0" collapsed="false">
      <c r="A203" s="1" t="s">
        <v>27099</v>
      </c>
      <c r="B203" s="1" t="s">
        <v>4212</v>
      </c>
      <c r="C203" s="1" t="s">
        <v>14180</v>
      </c>
      <c r="D203" s="1" t="s">
        <v>2007</v>
      </c>
      <c r="E203" s="1" t="s">
        <v>1482</v>
      </c>
      <c r="F203" s="1" t="s">
        <v>991</v>
      </c>
      <c r="G203" s="1" t="s">
        <v>84</v>
      </c>
      <c r="H203" s="16" t="n">
        <v>2025.73</v>
      </c>
    </row>
    <row r="204" customFormat="false" ht="15" hidden="false" customHeight="true" outlineLevel="0" collapsed="false">
      <c r="A204" s="1" t="s">
        <v>27100</v>
      </c>
      <c r="B204" s="1" t="s">
        <v>4224</v>
      </c>
      <c r="C204" s="1" t="s">
        <v>14204</v>
      </c>
      <c r="D204" s="1" t="s">
        <v>1971</v>
      </c>
      <c r="E204" s="1" t="s">
        <v>1066</v>
      </c>
      <c r="F204" s="1" t="s">
        <v>2425</v>
      </c>
      <c r="G204" s="1" t="s">
        <v>79</v>
      </c>
      <c r="H204" s="16" t="n">
        <v>3939.9</v>
      </c>
    </row>
    <row r="205" customFormat="false" ht="15" hidden="false" customHeight="true" outlineLevel="0" collapsed="false">
      <c r="A205" s="1" t="s">
        <v>27101</v>
      </c>
      <c r="B205" s="1" t="s">
        <v>4227</v>
      </c>
      <c r="C205" s="1" t="s">
        <v>14211</v>
      </c>
      <c r="D205" s="1" t="s">
        <v>2006</v>
      </c>
      <c r="E205" s="1" t="s">
        <v>1554</v>
      </c>
      <c r="F205" s="1" t="s">
        <v>2574</v>
      </c>
      <c r="G205" s="1" t="s">
        <v>82</v>
      </c>
      <c r="H205" s="16" t="n">
        <v>385.74</v>
      </c>
    </row>
    <row r="206" customFormat="false" ht="15" hidden="false" customHeight="true" outlineLevel="0" collapsed="false">
      <c r="A206" s="1" t="s">
        <v>27102</v>
      </c>
      <c r="B206" s="1" t="s">
        <v>4236</v>
      </c>
      <c r="C206" s="1" t="s">
        <v>14226</v>
      </c>
      <c r="D206" s="1" t="s">
        <v>1953</v>
      </c>
      <c r="E206" s="1" t="s">
        <v>602</v>
      </c>
      <c r="F206" s="1" t="s">
        <v>2716</v>
      </c>
      <c r="G206" s="1" t="s">
        <v>83</v>
      </c>
      <c r="H206" s="16" t="n">
        <v>4668.41</v>
      </c>
    </row>
    <row r="207" customFormat="false" ht="15" hidden="false" customHeight="true" outlineLevel="0" collapsed="false">
      <c r="A207" s="1" t="s">
        <v>27103</v>
      </c>
      <c r="B207" s="1" t="s">
        <v>4239</v>
      </c>
      <c r="C207" s="1" t="s">
        <v>14230</v>
      </c>
      <c r="D207" s="1" t="s">
        <v>1997</v>
      </c>
      <c r="E207" s="1" t="s">
        <v>595</v>
      </c>
      <c r="F207" s="1" t="s">
        <v>27104</v>
      </c>
      <c r="G207" s="1" t="s">
        <v>84</v>
      </c>
      <c r="H207" s="16" t="n">
        <v>622.3</v>
      </c>
    </row>
    <row r="208" customFormat="false" ht="15" hidden="false" customHeight="true" outlineLevel="0" collapsed="false">
      <c r="A208" s="1" t="s">
        <v>27105</v>
      </c>
      <c r="B208" s="1" t="s">
        <v>4242</v>
      </c>
      <c r="C208" s="1" t="s">
        <v>14238</v>
      </c>
      <c r="D208" s="1" t="s">
        <v>1940</v>
      </c>
      <c r="E208" s="1" t="s">
        <v>1440</v>
      </c>
      <c r="F208" s="1" t="s">
        <v>629</v>
      </c>
      <c r="G208" s="1" t="s">
        <v>78</v>
      </c>
      <c r="H208" s="16" t="n">
        <v>4749.04</v>
      </c>
    </row>
    <row r="209" customFormat="false" ht="15" hidden="false" customHeight="true" outlineLevel="0" collapsed="false">
      <c r="A209" s="1" t="s">
        <v>27106</v>
      </c>
      <c r="B209" s="1" t="s">
        <v>4263</v>
      </c>
      <c r="C209" s="1" t="s">
        <v>14276</v>
      </c>
      <c r="D209" s="1" t="s">
        <v>1990</v>
      </c>
      <c r="E209" s="1" t="s">
        <v>1537</v>
      </c>
      <c r="F209" s="1" t="s">
        <v>3085</v>
      </c>
      <c r="G209" s="1" t="s">
        <v>84</v>
      </c>
      <c r="H209" s="16" t="n">
        <v>4780.19</v>
      </c>
    </row>
    <row r="210" customFormat="false" ht="15" hidden="false" customHeight="true" outlineLevel="0" collapsed="false">
      <c r="A210" s="1" t="s">
        <v>27107</v>
      </c>
      <c r="B210" s="1" t="s">
        <v>4269</v>
      </c>
      <c r="C210" s="1" t="s">
        <v>14287</v>
      </c>
      <c r="D210" s="1" t="s">
        <v>1937</v>
      </c>
      <c r="E210" s="1" t="s">
        <v>1656</v>
      </c>
      <c r="F210" s="1" t="s">
        <v>871</v>
      </c>
      <c r="G210" s="1" t="s">
        <v>81</v>
      </c>
      <c r="H210" s="16" t="n">
        <v>1091.8</v>
      </c>
    </row>
    <row r="211" customFormat="false" ht="15" hidden="false" customHeight="true" outlineLevel="0" collapsed="false">
      <c r="A211" s="1" t="s">
        <v>27108</v>
      </c>
      <c r="B211" s="1" t="s">
        <v>4290</v>
      </c>
      <c r="C211" s="1" t="s">
        <v>14328</v>
      </c>
      <c r="D211" s="1" t="s">
        <v>1930</v>
      </c>
      <c r="E211" s="1" t="s">
        <v>447</v>
      </c>
      <c r="F211" s="1" t="s">
        <v>511</v>
      </c>
      <c r="G211" s="1" t="s">
        <v>79</v>
      </c>
      <c r="H211" s="16" t="n">
        <v>7195.05</v>
      </c>
    </row>
    <row r="212" customFormat="false" ht="15" hidden="false" customHeight="true" outlineLevel="0" collapsed="false">
      <c r="A212" s="1" t="s">
        <v>27109</v>
      </c>
      <c r="B212" s="1" t="s">
        <v>4300</v>
      </c>
      <c r="C212" s="1" t="s">
        <v>14348</v>
      </c>
      <c r="D212" s="1" t="s">
        <v>2006</v>
      </c>
      <c r="E212" s="1" t="s">
        <v>1107</v>
      </c>
      <c r="F212" s="1" t="s">
        <v>2060</v>
      </c>
      <c r="G212" s="1" t="s">
        <v>84</v>
      </c>
      <c r="H212" s="16" t="n">
        <v>482.17</v>
      </c>
    </row>
    <row r="213" customFormat="false" ht="15" hidden="false" customHeight="true" outlineLevel="0" collapsed="false">
      <c r="A213" s="1" t="s">
        <v>27110</v>
      </c>
      <c r="B213" s="1" t="s">
        <v>4313</v>
      </c>
      <c r="C213" s="1" t="s">
        <v>14372</v>
      </c>
      <c r="D213" s="1" t="s">
        <v>1937</v>
      </c>
      <c r="E213" s="1" t="s">
        <v>1098</v>
      </c>
      <c r="F213" s="1" t="s">
        <v>4735</v>
      </c>
      <c r="G213" s="1" t="s">
        <v>83</v>
      </c>
      <c r="H213" s="16" t="n">
        <v>1364.75</v>
      </c>
    </row>
    <row r="214" customFormat="false" ht="15" hidden="false" customHeight="true" outlineLevel="0" collapsed="false">
      <c r="A214" s="1" t="s">
        <v>27111</v>
      </c>
      <c r="B214" s="1" t="s">
        <v>4328</v>
      </c>
      <c r="C214" s="1" t="s">
        <v>14399</v>
      </c>
      <c r="D214" s="1" t="s">
        <v>1979</v>
      </c>
      <c r="E214" s="1" t="s">
        <v>1806</v>
      </c>
      <c r="F214" s="1" t="s">
        <v>2474</v>
      </c>
      <c r="G214" s="1" t="s">
        <v>82</v>
      </c>
      <c r="H214" s="16" t="n">
        <v>623</v>
      </c>
    </row>
    <row r="215" customFormat="false" ht="15" hidden="false" customHeight="true" outlineLevel="0" collapsed="false">
      <c r="A215" s="1" t="s">
        <v>27112</v>
      </c>
      <c r="B215" s="1" t="s">
        <v>4329</v>
      </c>
      <c r="C215" s="1" t="s">
        <v>14400</v>
      </c>
      <c r="D215" s="1" t="s">
        <v>1975</v>
      </c>
      <c r="E215" s="1" t="s">
        <v>1052</v>
      </c>
      <c r="F215" s="1" t="s">
        <v>2756</v>
      </c>
      <c r="G215" s="1" t="s">
        <v>83</v>
      </c>
      <c r="H215" s="16" t="n">
        <v>733.54</v>
      </c>
    </row>
    <row r="216" customFormat="false" ht="15" hidden="false" customHeight="true" outlineLevel="0" collapsed="false">
      <c r="A216" s="1" t="s">
        <v>27113</v>
      </c>
      <c r="B216" s="1" t="s">
        <v>4336</v>
      </c>
      <c r="C216" s="1" t="s">
        <v>14413</v>
      </c>
      <c r="D216" s="1" t="s">
        <v>1924</v>
      </c>
      <c r="E216" s="1" t="s">
        <v>763</v>
      </c>
      <c r="F216" s="1" t="s">
        <v>2654</v>
      </c>
      <c r="G216" s="1" t="s">
        <v>81</v>
      </c>
      <c r="H216" s="16" t="n">
        <v>3942</v>
      </c>
    </row>
    <row r="217" customFormat="false" ht="15" hidden="false" customHeight="true" outlineLevel="0" collapsed="false">
      <c r="A217" s="1" t="s">
        <v>27114</v>
      </c>
      <c r="B217" s="1" t="s">
        <v>4359</v>
      </c>
      <c r="C217" s="1" t="s">
        <v>14470</v>
      </c>
      <c r="D217" s="1" t="s">
        <v>1971</v>
      </c>
      <c r="E217" s="1" t="s">
        <v>1881</v>
      </c>
      <c r="F217" s="1" t="s">
        <v>3719</v>
      </c>
      <c r="G217" s="1" t="s">
        <v>82</v>
      </c>
      <c r="H217" s="16" t="n">
        <v>4147.26</v>
      </c>
    </row>
    <row r="218" customFormat="false" ht="15" hidden="false" customHeight="true" outlineLevel="0" collapsed="false">
      <c r="A218" s="1" t="s">
        <v>27115</v>
      </c>
      <c r="B218" s="1" t="s">
        <v>4367</v>
      </c>
      <c r="C218" s="1" t="s">
        <v>14486</v>
      </c>
      <c r="D218" s="1" t="s">
        <v>1997</v>
      </c>
      <c r="E218" s="1" t="s">
        <v>1620</v>
      </c>
      <c r="F218" s="1" t="s">
        <v>688</v>
      </c>
      <c r="G218" s="1" t="s">
        <v>79</v>
      </c>
      <c r="H218" s="16" t="n">
        <v>311.15</v>
      </c>
    </row>
    <row r="219" customFormat="false" ht="15" hidden="false" customHeight="true" outlineLevel="0" collapsed="false">
      <c r="A219" s="1" t="s">
        <v>27116</v>
      </c>
      <c r="B219" s="1" t="s">
        <v>4370</v>
      </c>
      <c r="C219" s="1" t="s">
        <v>14493</v>
      </c>
      <c r="D219" s="1" t="s">
        <v>1973</v>
      </c>
      <c r="E219" s="1" t="s">
        <v>1548</v>
      </c>
      <c r="F219" s="1" t="s">
        <v>3819</v>
      </c>
      <c r="G219" s="1" t="s">
        <v>80</v>
      </c>
      <c r="H219" s="16" t="n">
        <v>1042.42</v>
      </c>
    </row>
    <row r="220" customFormat="false" ht="15" hidden="false" customHeight="true" outlineLevel="0" collapsed="false">
      <c r="A220" s="1" t="s">
        <v>27117</v>
      </c>
      <c r="B220" s="1" t="s">
        <v>4374</v>
      </c>
      <c r="C220" s="1" t="s">
        <v>14503</v>
      </c>
      <c r="D220" s="1" t="s">
        <v>1940</v>
      </c>
      <c r="E220" s="1" t="s">
        <v>1502</v>
      </c>
      <c r="F220" s="1" t="s">
        <v>3563</v>
      </c>
      <c r="G220" s="1" t="s">
        <v>84</v>
      </c>
      <c r="H220" s="16" t="n">
        <v>4749.04</v>
      </c>
    </row>
    <row r="221" customFormat="false" ht="15" hidden="false" customHeight="true" outlineLevel="0" collapsed="false">
      <c r="A221" s="1" t="s">
        <v>27118</v>
      </c>
      <c r="B221" s="1" t="s">
        <v>4378</v>
      </c>
      <c r="C221" s="1" t="s">
        <v>14510</v>
      </c>
      <c r="D221" s="1" t="s">
        <v>1933</v>
      </c>
      <c r="E221" s="1" t="s">
        <v>1750</v>
      </c>
      <c r="F221" s="1" t="s">
        <v>3073</v>
      </c>
      <c r="G221" s="1" t="s">
        <v>78</v>
      </c>
      <c r="H221" s="16" t="n">
        <v>6834.66</v>
      </c>
    </row>
    <row r="222" customFormat="false" ht="15" hidden="false" customHeight="true" outlineLevel="0" collapsed="false">
      <c r="A222" s="1" t="s">
        <v>27119</v>
      </c>
      <c r="B222" s="1" t="s">
        <v>4379</v>
      </c>
      <c r="C222" s="1" t="s">
        <v>14512</v>
      </c>
      <c r="D222" s="1" t="s">
        <v>2007</v>
      </c>
      <c r="E222" s="1" t="s">
        <v>1393</v>
      </c>
      <c r="F222" s="1" t="s">
        <v>2922</v>
      </c>
      <c r="G222" s="1" t="s">
        <v>80</v>
      </c>
      <c r="H222" s="16" t="n">
        <v>637.73</v>
      </c>
    </row>
    <row r="223" customFormat="false" ht="15" hidden="false" customHeight="true" outlineLevel="0" collapsed="false">
      <c r="A223" s="1" t="s">
        <v>27120</v>
      </c>
      <c r="B223" s="1" t="s">
        <v>4385</v>
      </c>
      <c r="C223" s="1" t="s">
        <v>14531</v>
      </c>
      <c r="D223" s="1" t="s">
        <v>1973</v>
      </c>
      <c r="E223" s="1" t="s">
        <v>408</v>
      </c>
      <c r="F223" s="1" t="s">
        <v>2219</v>
      </c>
      <c r="G223" s="1" t="s">
        <v>81</v>
      </c>
      <c r="H223" s="16" t="n">
        <v>1100.33</v>
      </c>
    </row>
    <row r="224" customFormat="false" ht="15" hidden="false" customHeight="true" outlineLevel="0" collapsed="false">
      <c r="A224" s="1" t="s">
        <v>27121</v>
      </c>
      <c r="B224" s="1" t="s">
        <v>4395</v>
      </c>
      <c r="C224" s="1" t="s">
        <v>14551</v>
      </c>
      <c r="D224" s="1" t="s">
        <v>2006</v>
      </c>
      <c r="E224" s="1" t="s">
        <v>1836</v>
      </c>
      <c r="F224" s="1" t="s">
        <v>5218</v>
      </c>
      <c r="G224" s="1" t="s">
        <v>82</v>
      </c>
      <c r="H224" s="16" t="n">
        <v>433.95</v>
      </c>
    </row>
    <row r="225" customFormat="false" ht="15" hidden="false" customHeight="true" outlineLevel="0" collapsed="false">
      <c r="A225" s="1" t="s">
        <v>27122</v>
      </c>
      <c r="B225" s="1" t="s">
        <v>4408</v>
      </c>
      <c r="C225" s="1" t="s">
        <v>14569</v>
      </c>
      <c r="D225" s="1" t="s">
        <v>1961</v>
      </c>
      <c r="E225" s="1" t="s">
        <v>1420</v>
      </c>
      <c r="F225" s="1" t="s">
        <v>1153</v>
      </c>
      <c r="G225" s="1" t="s">
        <v>79</v>
      </c>
      <c r="H225" s="16" t="n">
        <v>3144.31</v>
      </c>
    </row>
    <row r="226" customFormat="false" ht="15" hidden="false" customHeight="true" outlineLevel="0" collapsed="false">
      <c r="A226" s="1" t="s">
        <v>27123</v>
      </c>
      <c r="B226" s="1" t="s">
        <v>4423</v>
      </c>
      <c r="C226" s="1" t="s">
        <v>14595</v>
      </c>
      <c r="D226" s="1" t="s">
        <v>1940</v>
      </c>
      <c r="E226" s="1" t="s">
        <v>1077</v>
      </c>
      <c r="F226" s="1" t="s">
        <v>319</v>
      </c>
      <c r="G226" s="1" t="s">
        <v>81</v>
      </c>
      <c r="H226" s="16" t="n">
        <v>1899.62</v>
      </c>
    </row>
    <row r="227" customFormat="false" ht="15" hidden="false" customHeight="true" outlineLevel="0" collapsed="false">
      <c r="A227" s="1" t="s">
        <v>27124</v>
      </c>
      <c r="B227" s="1" t="s">
        <v>4435</v>
      </c>
      <c r="C227" s="1" t="s">
        <v>14619</v>
      </c>
      <c r="D227" s="1" t="s">
        <v>1979</v>
      </c>
      <c r="E227" s="1" t="s">
        <v>771</v>
      </c>
      <c r="F227" s="1" t="s">
        <v>2435</v>
      </c>
      <c r="G227" s="1" t="s">
        <v>80</v>
      </c>
      <c r="H227" s="16" t="n">
        <v>560.7</v>
      </c>
    </row>
    <row r="228" customFormat="false" ht="15" hidden="false" customHeight="true" outlineLevel="0" collapsed="false">
      <c r="A228" s="1" t="s">
        <v>27125</v>
      </c>
      <c r="B228" s="1" t="s">
        <v>4437</v>
      </c>
      <c r="C228" s="1" t="s">
        <v>14622</v>
      </c>
      <c r="D228" s="1" t="s">
        <v>1937</v>
      </c>
      <c r="E228" s="1" t="s">
        <v>1714</v>
      </c>
      <c r="F228" s="1" t="s">
        <v>975</v>
      </c>
      <c r="G228" s="1" t="s">
        <v>84</v>
      </c>
      <c r="H228" s="16" t="n">
        <v>1228.28</v>
      </c>
    </row>
    <row r="229" customFormat="false" ht="15" hidden="false" customHeight="true" outlineLevel="0" collapsed="false">
      <c r="A229" s="1" t="s">
        <v>27126</v>
      </c>
      <c r="B229" s="1" t="s">
        <v>4469</v>
      </c>
      <c r="C229" s="1" t="s">
        <v>14700</v>
      </c>
      <c r="D229" s="1" t="s">
        <v>1924</v>
      </c>
      <c r="E229" s="1" t="s">
        <v>1639</v>
      </c>
      <c r="F229" s="1" t="s">
        <v>1797</v>
      </c>
      <c r="G229" s="1" t="s">
        <v>79</v>
      </c>
      <c r="H229" s="16" t="n">
        <v>3942</v>
      </c>
    </row>
    <row r="230" customFormat="false" ht="15" hidden="false" customHeight="true" outlineLevel="0" collapsed="false">
      <c r="A230" s="1" t="s">
        <v>27127</v>
      </c>
      <c r="B230" s="1" t="s">
        <v>4471</v>
      </c>
      <c r="C230" s="1" t="s">
        <v>14703</v>
      </c>
      <c r="D230" s="1" t="s">
        <v>1938</v>
      </c>
      <c r="E230" s="1" t="s">
        <v>1304</v>
      </c>
      <c r="F230" s="1" t="s">
        <v>2209</v>
      </c>
      <c r="G230" s="1" t="s">
        <v>84</v>
      </c>
      <c r="H230" s="16" t="n">
        <v>1572.6</v>
      </c>
    </row>
    <row r="231" customFormat="false" ht="15" hidden="false" customHeight="true" outlineLevel="0" collapsed="false">
      <c r="A231" s="1" t="s">
        <v>27128</v>
      </c>
      <c r="B231" s="1" t="s">
        <v>4480</v>
      </c>
      <c r="C231" s="1" t="s">
        <v>14719</v>
      </c>
      <c r="D231" s="1" t="s">
        <v>1959</v>
      </c>
      <c r="E231" s="1" t="s">
        <v>1047</v>
      </c>
      <c r="F231" s="1" t="s">
        <v>820</v>
      </c>
      <c r="G231" s="1" t="s">
        <v>79</v>
      </c>
      <c r="H231" s="16" t="n">
        <v>2035.65</v>
      </c>
    </row>
    <row r="232" customFormat="false" ht="15" hidden="false" customHeight="true" outlineLevel="0" collapsed="false">
      <c r="A232" s="1" t="s">
        <v>27129</v>
      </c>
      <c r="B232" s="1" t="s">
        <v>4484</v>
      </c>
      <c r="C232" s="1" t="s">
        <v>14724</v>
      </c>
      <c r="D232" s="1" t="s">
        <v>2006</v>
      </c>
      <c r="E232" s="1" t="s">
        <v>1852</v>
      </c>
      <c r="F232" s="1" t="s">
        <v>3308</v>
      </c>
      <c r="G232" s="1" t="s">
        <v>80</v>
      </c>
      <c r="H232" s="16" t="n">
        <v>482.17</v>
      </c>
    </row>
    <row r="233" customFormat="false" ht="15" hidden="false" customHeight="true" outlineLevel="0" collapsed="false">
      <c r="A233" s="1" t="s">
        <v>27130</v>
      </c>
      <c r="B233" s="1" t="s">
        <v>4486</v>
      </c>
      <c r="C233" s="1" t="s">
        <v>14732</v>
      </c>
      <c r="D233" s="1" t="s">
        <v>1976</v>
      </c>
      <c r="E233" s="1" t="s">
        <v>1473</v>
      </c>
      <c r="F233" s="1" t="s">
        <v>9079</v>
      </c>
      <c r="G233" s="1" t="s">
        <v>82</v>
      </c>
      <c r="H233" s="16" t="n">
        <v>1362.85</v>
      </c>
    </row>
    <row r="234" customFormat="false" ht="15" hidden="false" customHeight="true" outlineLevel="0" collapsed="false">
      <c r="A234" s="1" t="s">
        <v>27131</v>
      </c>
      <c r="B234" s="1" t="s">
        <v>4544</v>
      </c>
      <c r="C234" s="1" t="s">
        <v>14846</v>
      </c>
      <c r="D234" s="1" t="s">
        <v>1976</v>
      </c>
      <c r="E234" s="1" t="s">
        <v>1562</v>
      </c>
      <c r="F234" s="1" t="s">
        <v>2302</v>
      </c>
      <c r="G234" s="1" t="s">
        <v>83</v>
      </c>
      <c r="H234" s="16" t="n">
        <v>1603.35</v>
      </c>
    </row>
    <row r="235" customFormat="false" ht="15" hidden="false" customHeight="true" outlineLevel="0" collapsed="false">
      <c r="A235" s="1" t="s">
        <v>27132</v>
      </c>
      <c r="B235" s="1" t="s">
        <v>4551</v>
      </c>
      <c r="C235" s="1" t="s">
        <v>14860</v>
      </c>
      <c r="D235" s="1" t="s">
        <v>2007</v>
      </c>
      <c r="E235" s="1" t="s">
        <v>1255</v>
      </c>
      <c r="F235" s="1" t="s">
        <v>2345</v>
      </c>
      <c r="G235" s="1" t="s">
        <v>78</v>
      </c>
      <c r="H235" s="16" t="n">
        <v>1275.46</v>
      </c>
    </row>
    <row r="236" customFormat="false" ht="15" hidden="false" customHeight="true" outlineLevel="0" collapsed="false">
      <c r="A236" s="1" t="s">
        <v>27133</v>
      </c>
      <c r="B236" s="1" t="s">
        <v>4554</v>
      </c>
      <c r="C236" s="1" t="s">
        <v>14864</v>
      </c>
      <c r="D236" s="1" t="s">
        <v>1997</v>
      </c>
      <c r="E236" s="1" t="s">
        <v>1473</v>
      </c>
      <c r="F236" s="1" t="s">
        <v>2358</v>
      </c>
      <c r="G236" s="1" t="s">
        <v>83</v>
      </c>
      <c r="H236" s="16" t="n">
        <v>311.15</v>
      </c>
    </row>
    <row r="237" customFormat="false" ht="15" hidden="false" customHeight="true" outlineLevel="0" collapsed="false">
      <c r="A237" s="1" t="s">
        <v>27134</v>
      </c>
      <c r="B237" s="1" t="s">
        <v>4558</v>
      </c>
      <c r="C237" s="1" t="s">
        <v>14872</v>
      </c>
      <c r="D237" s="1" t="s">
        <v>1988</v>
      </c>
      <c r="E237" s="1" t="s">
        <v>1239</v>
      </c>
      <c r="F237" s="1" t="s">
        <v>3410</v>
      </c>
      <c r="G237" s="1" t="s">
        <v>80</v>
      </c>
      <c r="H237" s="16" t="n">
        <v>1362.14</v>
      </c>
    </row>
    <row r="238" customFormat="false" ht="15" hidden="false" customHeight="true" outlineLevel="0" collapsed="false">
      <c r="A238" s="1" t="s">
        <v>27135</v>
      </c>
      <c r="B238" s="1" t="s">
        <v>4580</v>
      </c>
      <c r="C238" s="1" t="s">
        <v>14919</v>
      </c>
      <c r="D238" s="1" t="s">
        <v>2006</v>
      </c>
      <c r="E238" s="1" t="s">
        <v>1443</v>
      </c>
      <c r="F238" s="1" t="s">
        <v>2845</v>
      </c>
      <c r="G238" s="1" t="s">
        <v>80</v>
      </c>
      <c r="H238" s="16" t="n">
        <v>482.17</v>
      </c>
    </row>
    <row r="239" customFormat="false" ht="15" hidden="false" customHeight="true" outlineLevel="0" collapsed="false">
      <c r="A239" s="1" t="s">
        <v>27136</v>
      </c>
      <c r="B239" s="1" t="s">
        <v>4586</v>
      </c>
      <c r="C239" s="1" t="s">
        <v>14933</v>
      </c>
      <c r="D239" s="1" t="s">
        <v>1997</v>
      </c>
      <c r="E239" s="1" t="s">
        <v>1148</v>
      </c>
      <c r="F239" s="1" t="s">
        <v>1781</v>
      </c>
      <c r="G239" s="1" t="s">
        <v>81</v>
      </c>
      <c r="H239" s="16" t="n">
        <v>295.59</v>
      </c>
    </row>
    <row r="240" customFormat="false" ht="15" hidden="false" customHeight="true" outlineLevel="0" collapsed="false">
      <c r="A240" s="1" t="s">
        <v>27137</v>
      </c>
      <c r="B240" s="1" t="s">
        <v>4595</v>
      </c>
      <c r="C240" s="1" t="s">
        <v>14952</v>
      </c>
      <c r="D240" s="1" t="s">
        <v>1997</v>
      </c>
      <c r="E240" s="1" t="s">
        <v>1510</v>
      </c>
      <c r="F240" s="1" t="s">
        <v>5403</v>
      </c>
      <c r="G240" s="1" t="s">
        <v>80</v>
      </c>
      <c r="H240" s="16" t="n">
        <v>311.15</v>
      </c>
    </row>
    <row r="241" customFormat="false" ht="15" hidden="false" customHeight="true" outlineLevel="0" collapsed="false">
      <c r="A241" s="1" t="s">
        <v>27138</v>
      </c>
      <c r="B241" s="1" t="s">
        <v>4599</v>
      </c>
      <c r="C241" s="1" t="s">
        <v>14959</v>
      </c>
      <c r="D241" s="1" t="s">
        <v>2007</v>
      </c>
      <c r="E241" s="1" t="s">
        <v>694</v>
      </c>
      <c r="F241" s="1" t="s">
        <v>2076</v>
      </c>
      <c r="G241" s="1" t="s">
        <v>80</v>
      </c>
      <c r="H241" s="16" t="n">
        <v>750.27</v>
      </c>
    </row>
    <row r="242" customFormat="false" ht="15" hidden="false" customHeight="true" outlineLevel="0" collapsed="false">
      <c r="A242" s="1" t="s">
        <v>27139</v>
      </c>
      <c r="B242" s="1" t="s">
        <v>4603</v>
      </c>
      <c r="C242" s="1" t="s">
        <v>14967</v>
      </c>
      <c r="D242" s="1" t="s">
        <v>1986</v>
      </c>
      <c r="E242" s="1" t="s">
        <v>849</v>
      </c>
      <c r="F242" s="1" t="s">
        <v>3031</v>
      </c>
      <c r="G242" s="1" t="s">
        <v>81</v>
      </c>
      <c r="H242" s="16" t="n">
        <v>5743.7</v>
      </c>
    </row>
    <row r="243" customFormat="false" ht="15" hidden="false" customHeight="true" outlineLevel="0" collapsed="false">
      <c r="A243" s="1" t="s">
        <v>27140</v>
      </c>
      <c r="B243" s="1" t="s">
        <v>4605</v>
      </c>
      <c r="C243" s="1" t="s">
        <v>14973</v>
      </c>
      <c r="D243" s="1" t="s">
        <v>1973</v>
      </c>
      <c r="E243" s="1" t="s">
        <v>1876</v>
      </c>
      <c r="F243" s="1" t="s">
        <v>2635</v>
      </c>
      <c r="G243" s="1" t="s">
        <v>78</v>
      </c>
      <c r="H243" s="16" t="n">
        <v>1158.24</v>
      </c>
    </row>
    <row r="244" customFormat="false" ht="15" hidden="false" customHeight="true" outlineLevel="0" collapsed="false">
      <c r="A244" s="1" t="s">
        <v>27141</v>
      </c>
      <c r="B244" s="1" t="s">
        <v>4607</v>
      </c>
      <c r="C244" s="1" t="s">
        <v>14976</v>
      </c>
      <c r="D244" s="1" t="s">
        <v>1931</v>
      </c>
      <c r="E244" s="1" t="s">
        <v>945</v>
      </c>
      <c r="F244" s="1" t="s">
        <v>651</v>
      </c>
      <c r="G244" s="1" t="s">
        <v>80</v>
      </c>
      <c r="H244" s="16" t="n">
        <v>1111.28</v>
      </c>
    </row>
    <row r="245" customFormat="false" ht="15" hidden="false" customHeight="true" outlineLevel="0" collapsed="false">
      <c r="A245" s="1" t="s">
        <v>27142</v>
      </c>
      <c r="B245" s="1" t="s">
        <v>4609</v>
      </c>
      <c r="C245" s="1" t="s">
        <v>14980</v>
      </c>
      <c r="D245" s="1" t="s">
        <v>1998</v>
      </c>
      <c r="E245" s="1" t="s">
        <v>1154</v>
      </c>
      <c r="F245" s="1" t="s">
        <v>1484</v>
      </c>
      <c r="G245" s="1" t="s">
        <v>79</v>
      </c>
      <c r="H245" s="16" t="n">
        <v>2538.11</v>
      </c>
    </row>
    <row r="246" customFormat="false" ht="15" hidden="false" customHeight="true" outlineLevel="0" collapsed="false">
      <c r="A246" s="1" t="s">
        <v>27143</v>
      </c>
      <c r="B246" s="1" t="s">
        <v>4659</v>
      </c>
      <c r="C246" s="1" t="s">
        <v>15085</v>
      </c>
      <c r="D246" s="1" t="s">
        <v>2006</v>
      </c>
      <c r="E246" s="1" t="s">
        <v>1784</v>
      </c>
      <c r="F246" s="1" t="s">
        <v>4327</v>
      </c>
      <c r="G246" s="1" t="s">
        <v>84</v>
      </c>
      <c r="H246" s="16" t="n">
        <v>482.17</v>
      </c>
    </row>
    <row r="247" customFormat="false" ht="15" hidden="false" customHeight="true" outlineLevel="0" collapsed="false">
      <c r="A247" s="1" t="s">
        <v>27144</v>
      </c>
      <c r="B247" s="1" t="s">
        <v>4663</v>
      </c>
      <c r="C247" s="1" t="s">
        <v>15093</v>
      </c>
      <c r="D247" s="1" t="s">
        <v>2006</v>
      </c>
      <c r="E247" s="1" t="s">
        <v>602</v>
      </c>
      <c r="F247" s="1" t="s">
        <v>3343</v>
      </c>
      <c r="G247" s="1" t="s">
        <v>82</v>
      </c>
      <c r="H247" s="16" t="n">
        <v>916.12</v>
      </c>
    </row>
    <row r="248" customFormat="false" ht="15" hidden="false" customHeight="true" outlineLevel="0" collapsed="false">
      <c r="A248" s="1" t="s">
        <v>27145</v>
      </c>
      <c r="B248" s="1" t="s">
        <v>4667</v>
      </c>
      <c r="C248" s="1" t="s">
        <v>15102</v>
      </c>
      <c r="D248" s="1" t="s">
        <v>1979</v>
      </c>
      <c r="E248" s="1" t="s">
        <v>1844</v>
      </c>
      <c r="F248" s="1" t="s">
        <v>1794</v>
      </c>
      <c r="G248" s="1" t="s">
        <v>79</v>
      </c>
      <c r="H248" s="16" t="n">
        <v>623</v>
      </c>
    </row>
    <row r="249" customFormat="false" ht="15" hidden="false" customHeight="true" outlineLevel="0" collapsed="false">
      <c r="A249" s="1" t="s">
        <v>27146</v>
      </c>
      <c r="B249" s="1" t="s">
        <v>4690</v>
      </c>
      <c r="C249" s="1" t="s">
        <v>15147</v>
      </c>
      <c r="D249" s="1" t="s">
        <v>1940</v>
      </c>
      <c r="E249" s="1" t="s">
        <v>1052</v>
      </c>
      <c r="F249" s="1" t="s">
        <v>2428</v>
      </c>
      <c r="G249" s="1" t="s">
        <v>81</v>
      </c>
      <c r="H249" s="16" t="n">
        <v>1899.62</v>
      </c>
    </row>
    <row r="250" customFormat="false" ht="15" hidden="false" customHeight="true" outlineLevel="0" collapsed="false">
      <c r="A250" s="1" t="s">
        <v>27147</v>
      </c>
      <c r="B250" s="1" t="s">
        <v>4695</v>
      </c>
      <c r="C250" s="1" t="s">
        <v>15156</v>
      </c>
      <c r="D250" s="1" t="s">
        <v>2006</v>
      </c>
      <c r="E250" s="1" t="s">
        <v>1107</v>
      </c>
      <c r="F250" s="1" t="s">
        <v>3006</v>
      </c>
      <c r="G250" s="1" t="s">
        <v>82</v>
      </c>
      <c r="H250" s="16" t="n">
        <v>964.34</v>
      </c>
    </row>
    <row r="251" customFormat="false" ht="15" hidden="false" customHeight="true" outlineLevel="0" collapsed="false">
      <c r="A251" s="1" t="s">
        <v>27148</v>
      </c>
      <c r="B251" s="1" t="s">
        <v>4722</v>
      </c>
      <c r="C251" s="1" t="s">
        <v>15212</v>
      </c>
      <c r="D251" s="1" t="s">
        <v>1991</v>
      </c>
      <c r="E251" s="1" t="s">
        <v>1244</v>
      </c>
      <c r="F251" s="1" t="s">
        <v>2044</v>
      </c>
      <c r="G251" s="1" t="s">
        <v>84</v>
      </c>
      <c r="H251" s="16" t="n">
        <v>1650.49</v>
      </c>
    </row>
    <row r="252" customFormat="false" ht="15" hidden="false" customHeight="true" outlineLevel="0" collapsed="false">
      <c r="A252" s="1" t="s">
        <v>27149</v>
      </c>
      <c r="B252" s="1" t="s">
        <v>4726</v>
      </c>
      <c r="C252" s="1" t="s">
        <v>15218</v>
      </c>
      <c r="D252" s="1" t="s">
        <v>1940</v>
      </c>
      <c r="E252" s="1" t="s">
        <v>1145</v>
      </c>
      <c r="F252" s="1" t="s">
        <v>3376</v>
      </c>
      <c r="G252" s="1" t="s">
        <v>82</v>
      </c>
      <c r="H252" s="16" t="n">
        <v>7123.56</v>
      </c>
    </row>
    <row r="253" customFormat="false" ht="15" hidden="false" customHeight="true" outlineLevel="0" collapsed="false">
      <c r="A253" s="1" t="s">
        <v>27150</v>
      </c>
      <c r="B253" s="1" t="s">
        <v>4745</v>
      </c>
      <c r="C253" s="1" t="s">
        <v>15256</v>
      </c>
      <c r="D253" s="1" t="s">
        <v>1997</v>
      </c>
      <c r="E253" s="1" t="s">
        <v>1473</v>
      </c>
      <c r="F253" s="1" t="s">
        <v>644</v>
      </c>
      <c r="G253" s="1" t="s">
        <v>78</v>
      </c>
      <c r="H253" s="16" t="n">
        <v>264.48</v>
      </c>
    </row>
    <row r="254" customFormat="false" ht="15" hidden="false" customHeight="true" outlineLevel="0" collapsed="false">
      <c r="A254" s="1" t="s">
        <v>27151</v>
      </c>
      <c r="B254" s="1" t="s">
        <v>4749</v>
      </c>
      <c r="C254" s="1" t="s">
        <v>15268</v>
      </c>
      <c r="D254" s="1" t="s">
        <v>1971</v>
      </c>
      <c r="E254" s="1" t="s">
        <v>1220</v>
      </c>
      <c r="F254" s="1" t="s">
        <v>2125</v>
      </c>
      <c r="G254" s="1" t="s">
        <v>83</v>
      </c>
      <c r="H254" s="16" t="n">
        <v>5909.85</v>
      </c>
    </row>
    <row r="255" customFormat="false" ht="15" hidden="false" customHeight="true" outlineLevel="0" collapsed="false">
      <c r="A255" s="1" t="s">
        <v>27152</v>
      </c>
      <c r="B255" s="1" t="s">
        <v>4756</v>
      </c>
      <c r="C255" s="1" t="s">
        <v>15278</v>
      </c>
      <c r="D255" s="1" t="s">
        <v>1922</v>
      </c>
      <c r="E255" s="1" t="s">
        <v>1280</v>
      </c>
      <c r="F255" s="1" t="s">
        <v>2675</v>
      </c>
      <c r="G255" s="1" t="s">
        <v>80</v>
      </c>
      <c r="H255" s="16" t="n">
        <v>3142.61</v>
      </c>
    </row>
    <row r="256" customFormat="false" ht="15" hidden="false" customHeight="true" outlineLevel="0" collapsed="false">
      <c r="A256" s="1" t="s">
        <v>27153</v>
      </c>
      <c r="B256" s="1" t="s">
        <v>4765</v>
      </c>
      <c r="C256" s="1" t="s">
        <v>15294</v>
      </c>
      <c r="D256" s="1" t="s">
        <v>1937</v>
      </c>
      <c r="E256" s="1" t="s">
        <v>1502</v>
      </c>
      <c r="F256" s="1" t="s">
        <v>3071</v>
      </c>
      <c r="G256" s="1" t="s">
        <v>80</v>
      </c>
      <c r="H256" s="16" t="n">
        <v>2593.02</v>
      </c>
    </row>
    <row r="257" customFormat="false" ht="15" hidden="false" customHeight="true" outlineLevel="0" collapsed="false">
      <c r="A257" s="1" t="s">
        <v>27154</v>
      </c>
      <c r="B257" s="1" t="s">
        <v>4776</v>
      </c>
      <c r="C257" s="1" t="s">
        <v>15317</v>
      </c>
      <c r="D257" s="1" t="s">
        <v>1940</v>
      </c>
      <c r="E257" s="1" t="s">
        <v>1398</v>
      </c>
      <c r="F257" s="1" t="s">
        <v>2226</v>
      </c>
      <c r="G257" s="1" t="s">
        <v>80</v>
      </c>
      <c r="H257" s="16" t="n">
        <v>2374.52</v>
      </c>
    </row>
    <row r="258" customFormat="false" ht="15" hidden="false" customHeight="true" outlineLevel="0" collapsed="false">
      <c r="A258" s="1" t="s">
        <v>27155</v>
      </c>
      <c r="B258" s="1" t="s">
        <v>4789</v>
      </c>
      <c r="C258" s="1" t="s">
        <v>15341</v>
      </c>
      <c r="D258" s="1" t="s">
        <v>1957</v>
      </c>
      <c r="E258" s="1" t="s">
        <v>970</v>
      </c>
      <c r="F258" s="1" t="s">
        <v>1699</v>
      </c>
      <c r="G258" s="1" t="s">
        <v>78</v>
      </c>
      <c r="H258" s="16" t="n">
        <v>2644.7</v>
      </c>
    </row>
    <row r="259" customFormat="false" ht="15" hidden="false" customHeight="true" outlineLevel="0" collapsed="false">
      <c r="A259" s="1" t="s">
        <v>27156</v>
      </c>
      <c r="B259" s="1" t="s">
        <v>4795</v>
      </c>
      <c r="C259" s="1" t="s">
        <v>15354</v>
      </c>
      <c r="D259" s="1" t="s">
        <v>1997</v>
      </c>
      <c r="E259" s="1" t="s">
        <v>1193</v>
      </c>
      <c r="F259" s="1" t="s">
        <v>2716</v>
      </c>
      <c r="G259" s="1" t="s">
        <v>83</v>
      </c>
      <c r="H259" s="16" t="n">
        <v>560.07</v>
      </c>
    </row>
    <row r="260" customFormat="false" ht="15" hidden="false" customHeight="true" outlineLevel="0" collapsed="false">
      <c r="A260" s="1" t="s">
        <v>27157</v>
      </c>
      <c r="B260" s="1" t="s">
        <v>4796</v>
      </c>
      <c r="C260" s="1" t="s">
        <v>15355</v>
      </c>
      <c r="D260" s="1" t="s">
        <v>1930</v>
      </c>
      <c r="E260" s="1" t="s">
        <v>708</v>
      </c>
      <c r="F260" s="1" t="s">
        <v>2797</v>
      </c>
      <c r="G260" s="1" t="s">
        <v>78</v>
      </c>
      <c r="H260" s="16" t="n">
        <v>2398.35</v>
      </c>
    </row>
    <row r="261" customFormat="false" ht="15" hidden="false" customHeight="true" outlineLevel="0" collapsed="false">
      <c r="A261" s="1" t="s">
        <v>27158</v>
      </c>
      <c r="B261" s="1" t="s">
        <v>4809</v>
      </c>
      <c r="C261" s="1" t="s">
        <v>15379</v>
      </c>
      <c r="D261" s="1" t="s">
        <v>1930</v>
      </c>
      <c r="E261" s="1" t="s">
        <v>966</v>
      </c>
      <c r="F261" s="1" t="s">
        <v>2848</v>
      </c>
      <c r="G261" s="1" t="s">
        <v>84</v>
      </c>
      <c r="H261" s="16" t="n">
        <v>2038.6</v>
      </c>
    </row>
    <row r="262" customFormat="false" ht="15" hidden="false" customHeight="true" outlineLevel="0" collapsed="false">
      <c r="A262" s="1" t="s">
        <v>27159</v>
      </c>
      <c r="B262" s="1" t="s">
        <v>4810</v>
      </c>
      <c r="C262" s="1" t="s">
        <v>15380</v>
      </c>
      <c r="D262" s="1" t="s">
        <v>1990</v>
      </c>
      <c r="E262" s="1" t="s">
        <v>1193</v>
      </c>
      <c r="F262" s="1" t="s">
        <v>1833</v>
      </c>
      <c r="G262" s="1" t="s">
        <v>80</v>
      </c>
      <c r="H262" s="16" t="n">
        <v>4514.62</v>
      </c>
    </row>
    <row r="263" customFormat="false" ht="15" hidden="false" customHeight="true" outlineLevel="0" collapsed="false">
      <c r="A263" s="1" t="s">
        <v>27160</v>
      </c>
      <c r="B263" s="1" t="s">
        <v>4815</v>
      </c>
      <c r="C263" s="1" t="s">
        <v>15392</v>
      </c>
      <c r="D263" s="1" t="s">
        <v>1949</v>
      </c>
      <c r="E263" s="1" t="s">
        <v>1121</v>
      </c>
      <c r="F263" s="1" t="s">
        <v>2354</v>
      </c>
      <c r="G263" s="1" t="s">
        <v>78</v>
      </c>
      <c r="H263" s="16" t="n">
        <v>4185.64</v>
      </c>
    </row>
    <row r="264" customFormat="false" ht="15" hidden="false" customHeight="true" outlineLevel="0" collapsed="false">
      <c r="A264" s="1" t="s">
        <v>27161</v>
      </c>
      <c r="B264" s="1" t="s">
        <v>4817</v>
      </c>
      <c r="C264" s="1" t="s">
        <v>15395</v>
      </c>
      <c r="D264" s="1" t="s">
        <v>2006</v>
      </c>
      <c r="E264" s="1" t="s">
        <v>1330</v>
      </c>
      <c r="F264" s="1" t="s">
        <v>2364</v>
      </c>
      <c r="G264" s="1" t="s">
        <v>79</v>
      </c>
      <c r="H264" s="16" t="n">
        <v>482.17</v>
      </c>
    </row>
    <row r="265" customFormat="false" ht="15" hidden="false" customHeight="true" outlineLevel="0" collapsed="false">
      <c r="A265" s="1" t="s">
        <v>27162</v>
      </c>
      <c r="B265" s="1" t="s">
        <v>4826</v>
      </c>
      <c r="C265" s="1" t="s">
        <v>15415</v>
      </c>
      <c r="D265" s="1" t="s">
        <v>1918</v>
      </c>
      <c r="E265" s="1" t="s">
        <v>752</v>
      </c>
      <c r="F265" s="1" t="s">
        <v>1866</v>
      </c>
      <c r="G265" s="1" t="s">
        <v>82</v>
      </c>
      <c r="H265" s="16" t="n">
        <v>2830.04</v>
      </c>
    </row>
    <row r="266" customFormat="false" ht="15" hidden="false" customHeight="true" outlineLevel="0" collapsed="false">
      <c r="A266" s="1" t="s">
        <v>27163</v>
      </c>
      <c r="B266" s="1" t="s">
        <v>4842</v>
      </c>
      <c r="C266" s="1" t="s">
        <v>15455</v>
      </c>
      <c r="D266" s="1" t="s">
        <v>2007</v>
      </c>
      <c r="E266" s="1" t="s">
        <v>1551</v>
      </c>
      <c r="F266" s="1" t="s">
        <v>2922</v>
      </c>
      <c r="G266" s="1" t="s">
        <v>78</v>
      </c>
      <c r="H266" s="16" t="n">
        <v>750.27</v>
      </c>
    </row>
    <row r="267" customFormat="false" ht="15" hidden="false" customHeight="true" outlineLevel="0" collapsed="false">
      <c r="A267" s="1" t="s">
        <v>27164</v>
      </c>
      <c r="B267" s="1" t="s">
        <v>4853</v>
      </c>
      <c r="C267" s="1" t="s">
        <v>15473</v>
      </c>
      <c r="D267" s="1" t="s">
        <v>1928</v>
      </c>
      <c r="E267" s="1" t="s">
        <v>315</v>
      </c>
      <c r="F267" s="1" t="s">
        <v>1484</v>
      </c>
      <c r="G267" s="1" t="s">
        <v>80</v>
      </c>
      <c r="H267" s="16" t="n">
        <v>657.82</v>
      </c>
    </row>
    <row r="268" customFormat="false" ht="15" hidden="false" customHeight="true" outlineLevel="0" collapsed="false">
      <c r="A268" s="1" t="s">
        <v>27165</v>
      </c>
      <c r="B268" s="1" t="s">
        <v>4867</v>
      </c>
      <c r="C268" s="1" t="s">
        <v>15502</v>
      </c>
      <c r="D268" s="1" t="s">
        <v>1953</v>
      </c>
      <c r="E268" s="1" t="s">
        <v>1263</v>
      </c>
      <c r="F268" s="1" t="s">
        <v>3308</v>
      </c>
      <c r="G268" s="1" t="s">
        <v>83</v>
      </c>
      <c r="H268" s="16" t="n">
        <v>4914.12</v>
      </c>
    </row>
    <row r="269" customFormat="false" ht="15" hidden="false" customHeight="true" outlineLevel="0" collapsed="false">
      <c r="A269" s="1" t="s">
        <v>27166</v>
      </c>
      <c r="B269" s="1" t="s">
        <v>4876</v>
      </c>
      <c r="C269" s="1" t="s">
        <v>15519</v>
      </c>
      <c r="D269" s="1" t="s">
        <v>2007</v>
      </c>
      <c r="E269" s="1" t="s">
        <v>1145</v>
      </c>
      <c r="F269" s="1" t="s">
        <v>2127</v>
      </c>
      <c r="G269" s="1" t="s">
        <v>81</v>
      </c>
      <c r="H269" s="16" t="n">
        <v>1200.43</v>
      </c>
    </row>
    <row r="270" customFormat="false" ht="15" hidden="false" customHeight="true" outlineLevel="0" collapsed="false">
      <c r="A270" s="1" t="s">
        <v>27167</v>
      </c>
      <c r="B270" s="1" t="s">
        <v>4887</v>
      </c>
      <c r="C270" s="1" t="s">
        <v>15540</v>
      </c>
      <c r="D270" s="1" t="s">
        <v>1930</v>
      </c>
      <c r="E270" s="1" t="s">
        <v>1071</v>
      </c>
      <c r="F270" s="1" t="s">
        <v>3429</v>
      </c>
      <c r="G270" s="1" t="s">
        <v>82</v>
      </c>
      <c r="H270" s="16" t="n">
        <v>4796.7</v>
      </c>
    </row>
    <row r="271" customFormat="false" ht="15" hidden="false" customHeight="true" outlineLevel="0" collapsed="false">
      <c r="A271" s="1" t="s">
        <v>27168</v>
      </c>
      <c r="B271" s="1" t="s">
        <v>4905</v>
      </c>
      <c r="C271" s="1" t="s">
        <v>15580</v>
      </c>
      <c r="D271" s="1" t="s">
        <v>2007</v>
      </c>
      <c r="E271" s="1" t="s">
        <v>1905</v>
      </c>
      <c r="F271" s="1" t="s">
        <v>542</v>
      </c>
      <c r="G271" s="1" t="s">
        <v>79</v>
      </c>
      <c r="H271" s="16" t="n">
        <v>712.76</v>
      </c>
    </row>
    <row r="272" customFormat="false" ht="15" hidden="false" customHeight="true" outlineLevel="0" collapsed="false">
      <c r="A272" s="1" t="s">
        <v>27169</v>
      </c>
      <c r="B272" s="1" t="s">
        <v>4913</v>
      </c>
      <c r="C272" s="1" t="s">
        <v>15599</v>
      </c>
      <c r="D272" s="1" t="s">
        <v>2006</v>
      </c>
      <c r="E272" s="1" t="s">
        <v>1677</v>
      </c>
      <c r="F272" s="1" t="s">
        <v>2474</v>
      </c>
      <c r="G272" s="1" t="s">
        <v>79</v>
      </c>
      <c r="H272" s="16" t="n">
        <v>458.06</v>
      </c>
    </row>
    <row r="273" customFormat="false" ht="15" hidden="false" customHeight="true" outlineLevel="0" collapsed="false">
      <c r="A273" s="1" t="s">
        <v>27170</v>
      </c>
      <c r="B273" s="1" t="s">
        <v>4916</v>
      </c>
      <c r="C273" s="1" t="s">
        <v>15604</v>
      </c>
      <c r="D273" s="1" t="s">
        <v>2006</v>
      </c>
      <c r="E273" s="1" t="s">
        <v>1456</v>
      </c>
      <c r="F273" s="1" t="s">
        <v>1235</v>
      </c>
      <c r="G273" s="1" t="s">
        <v>80</v>
      </c>
      <c r="H273" s="16" t="n">
        <v>409.84</v>
      </c>
    </row>
    <row r="274" customFormat="false" ht="15" hidden="false" customHeight="true" outlineLevel="0" collapsed="false">
      <c r="A274" s="1" t="s">
        <v>27171</v>
      </c>
      <c r="B274" s="1" t="s">
        <v>4927</v>
      </c>
      <c r="C274" s="1" t="s">
        <v>15632</v>
      </c>
      <c r="D274" s="1" t="s">
        <v>1990</v>
      </c>
      <c r="E274" s="1" t="s">
        <v>934</v>
      </c>
      <c r="F274" s="1" t="s">
        <v>2764</v>
      </c>
      <c r="G274" s="1" t="s">
        <v>83</v>
      </c>
      <c r="H274" s="16" t="n">
        <v>9560.38</v>
      </c>
    </row>
    <row r="275" customFormat="false" ht="15" hidden="false" customHeight="true" outlineLevel="0" collapsed="false">
      <c r="A275" s="1" t="s">
        <v>27172</v>
      </c>
      <c r="B275" s="1" t="s">
        <v>4943</v>
      </c>
      <c r="C275" s="1" t="s">
        <v>15668</v>
      </c>
      <c r="D275" s="1" t="s">
        <v>1930</v>
      </c>
      <c r="E275" s="1" t="s">
        <v>1510</v>
      </c>
      <c r="F275" s="1" t="s">
        <v>1000</v>
      </c>
      <c r="G275" s="1" t="s">
        <v>83</v>
      </c>
      <c r="H275" s="16" t="n">
        <v>4556.86</v>
      </c>
    </row>
    <row r="276" customFormat="false" ht="15" hidden="false" customHeight="true" outlineLevel="0" collapsed="false">
      <c r="A276" s="1" t="s">
        <v>27173</v>
      </c>
      <c r="B276" s="1" t="s">
        <v>4947</v>
      </c>
      <c r="C276" s="1" t="s">
        <v>15675</v>
      </c>
      <c r="D276" s="1" t="s">
        <v>1930</v>
      </c>
      <c r="E276" s="1" t="s">
        <v>1292</v>
      </c>
      <c r="F276" s="1" t="s">
        <v>1687</v>
      </c>
      <c r="G276" s="1" t="s">
        <v>84</v>
      </c>
      <c r="H276" s="16" t="n">
        <v>2398.35</v>
      </c>
    </row>
    <row r="277" customFormat="false" ht="15" hidden="false" customHeight="true" outlineLevel="0" collapsed="false">
      <c r="A277" s="1" t="s">
        <v>27174</v>
      </c>
      <c r="B277" s="1" t="s">
        <v>4958</v>
      </c>
      <c r="C277" s="1" t="s">
        <v>15698</v>
      </c>
      <c r="D277" s="1" t="s">
        <v>1930</v>
      </c>
      <c r="E277" s="1" t="s">
        <v>1656</v>
      </c>
      <c r="F277" s="1" t="s">
        <v>539</v>
      </c>
      <c r="G277" s="1" t="s">
        <v>78</v>
      </c>
      <c r="H277" s="16" t="n">
        <v>2038.6</v>
      </c>
    </row>
    <row r="278" customFormat="false" ht="15" hidden="false" customHeight="true" outlineLevel="0" collapsed="false">
      <c r="A278" s="1" t="s">
        <v>27175</v>
      </c>
      <c r="B278" s="1" t="s">
        <v>4961</v>
      </c>
      <c r="C278" s="1" t="s">
        <v>15704</v>
      </c>
      <c r="D278" s="1" t="s">
        <v>1930</v>
      </c>
      <c r="E278" s="1" t="s">
        <v>1201</v>
      </c>
      <c r="F278" s="1" t="s">
        <v>4923</v>
      </c>
      <c r="G278" s="1" t="s">
        <v>78</v>
      </c>
      <c r="H278" s="16" t="n">
        <v>2278.43</v>
      </c>
    </row>
    <row r="279" customFormat="false" ht="15" hidden="false" customHeight="true" outlineLevel="0" collapsed="false">
      <c r="A279" s="1" t="s">
        <v>27176</v>
      </c>
      <c r="B279" s="1" t="s">
        <v>4963</v>
      </c>
      <c r="C279" s="1" t="s">
        <v>15706</v>
      </c>
      <c r="D279" s="1" t="s">
        <v>1940</v>
      </c>
      <c r="E279" s="1" t="s">
        <v>666</v>
      </c>
      <c r="F279" s="1" t="s">
        <v>2496</v>
      </c>
      <c r="G279" s="1" t="s">
        <v>82</v>
      </c>
      <c r="H279" s="16" t="n">
        <v>2018.34</v>
      </c>
    </row>
    <row r="280" customFormat="false" ht="15" hidden="false" customHeight="true" outlineLevel="0" collapsed="false">
      <c r="A280" s="1" t="s">
        <v>27177</v>
      </c>
      <c r="B280" s="1" t="s">
        <v>4971</v>
      </c>
      <c r="C280" s="1" t="s">
        <v>15726</v>
      </c>
      <c r="D280" s="1" t="s">
        <v>1969</v>
      </c>
      <c r="E280" s="1" t="s">
        <v>199</v>
      </c>
      <c r="F280" s="1" t="s">
        <v>2490</v>
      </c>
      <c r="G280" s="1" t="s">
        <v>83</v>
      </c>
      <c r="H280" s="16" t="n">
        <v>14675.17</v>
      </c>
    </row>
    <row r="281" customFormat="false" ht="15" hidden="false" customHeight="true" outlineLevel="0" collapsed="false">
      <c r="A281" s="1" t="s">
        <v>27178</v>
      </c>
      <c r="B281" s="1" t="s">
        <v>4972</v>
      </c>
      <c r="C281" s="1" t="s">
        <v>15728</v>
      </c>
      <c r="D281" s="1" t="s">
        <v>1930</v>
      </c>
      <c r="E281" s="1" t="s">
        <v>447</v>
      </c>
      <c r="F281" s="1" t="s">
        <v>826</v>
      </c>
      <c r="G281" s="1" t="s">
        <v>79</v>
      </c>
      <c r="H281" s="16" t="n">
        <v>4317.03</v>
      </c>
    </row>
    <row r="282" customFormat="false" ht="15" hidden="false" customHeight="true" outlineLevel="0" collapsed="false">
      <c r="A282" s="1" t="s">
        <v>27179</v>
      </c>
      <c r="B282" s="1" t="s">
        <v>4986</v>
      </c>
      <c r="C282" s="1" t="s">
        <v>15758</v>
      </c>
      <c r="D282" s="1" t="s">
        <v>1990</v>
      </c>
      <c r="E282" s="1" t="s">
        <v>1502</v>
      </c>
      <c r="F282" s="1" t="s">
        <v>3610</v>
      </c>
      <c r="G282" s="1" t="s">
        <v>79</v>
      </c>
      <c r="H282" s="16" t="n">
        <v>9029.24</v>
      </c>
    </row>
    <row r="283" customFormat="false" ht="15" hidden="false" customHeight="true" outlineLevel="0" collapsed="false">
      <c r="A283" s="1" t="s">
        <v>27180</v>
      </c>
      <c r="B283" s="1" t="s">
        <v>4998</v>
      </c>
      <c r="C283" s="1" t="s">
        <v>15776</v>
      </c>
      <c r="D283" s="1" t="s">
        <v>1940</v>
      </c>
      <c r="E283" s="1" t="s">
        <v>371</v>
      </c>
      <c r="F283" s="1" t="s">
        <v>5772</v>
      </c>
      <c r="G283" s="1" t="s">
        <v>79</v>
      </c>
      <c r="H283" s="16" t="n">
        <v>2374.52</v>
      </c>
    </row>
    <row r="284" customFormat="false" ht="15" hidden="false" customHeight="true" outlineLevel="0" collapsed="false">
      <c r="A284" s="1" t="s">
        <v>27181</v>
      </c>
      <c r="B284" s="1" t="s">
        <v>5013</v>
      </c>
      <c r="C284" s="1" t="s">
        <v>15811</v>
      </c>
      <c r="D284" s="1" t="s">
        <v>1940</v>
      </c>
      <c r="E284" s="1" t="s">
        <v>1047</v>
      </c>
      <c r="F284" s="1" t="s">
        <v>2364</v>
      </c>
      <c r="G284" s="1" t="s">
        <v>83</v>
      </c>
      <c r="H284" s="16" t="n">
        <v>2374.52</v>
      </c>
    </row>
    <row r="285" customFormat="false" ht="15" hidden="false" customHeight="true" outlineLevel="0" collapsed="false">
      <c r="A285" s="1" t="s">
        <v>27182</v>
      </c>
      <c r="B285" s="1" t="s">
        <v>5015</v>
      </c>
      <c r="C285" s="1" t="s">
        <v>15814</v>
      </c>
      <c r="D285" s="1" t="s">
        <v>1990</v>
      </c>
      <c r="E285" s="1" t="s">
        <v>1502</v>
      </c>
      <c r="F285" s="1" t="s">
        <v>2394</v>
      </c>
      <c r="G285" s="1" t="s">
        <v>81</v>
      </c>
      <c r="H285" s="16" t="n">
        <v>5311.32</v>
      </c>
    </row>
    <row r="286" customFormat="false" ht="15" hidden="false" customHeight="true" outlineLevel="0" collapsed="false">
      <c r="A286" s="1" t="s">
        <v>27183</v>
      </c>
      <c r="B286" s="1" t="s">
        <v>5021</v>
      </c>
      <c r="C286" s="1" t="s">
        <v>15826</v>
      </c>
      <c r="D286" s="1" t="s">
        <v>1937</v>
      </c>
      <c r="E286" s="1" t="s">
        <v>329</v>
      </c>
      <c r="F286" s="1" t="s">
        <v>3453</v>
      </c>
      <c r="G286" s="1" t="s">
        <v>81</v>
      </c>
      <c r="H286" s="16" t="n">
        <v>2320.07</v>
      </c>
    </row>
    <row r="287" customFormat="false" ht="15" hidden="false" customHeight="true" outlineLevel="0" collapsed="false">
      <c r="A287" s="1" t="s">
        <v>27184</v>
      </c>
      <c r="B287" s="1" t="s">
        <v>5023</v>
      </c>
      <c r="C287" s="1" t="s">
        <v>15828</v>
      </c>
      <c r="D287" s="1" t="s">
        <v>1940</v>
      </c>
      <c r="E287" s="1" t="s">
        <v>1299</v>
      </c>
      <c r="F287" s="1" t="s">
        <v>2850</v>
      </c>
      <c r="G287" s="1" t="s">
        <v>82</v>
      </c>
      <c r="H287" s="16" t="n">
        <v>2018.34</v>
      </c>
    </row>
    <row r="288" customFormat="false" ht="15" hidden="false" customHeight="true" outlineLevel="0" collapsed="false">
      <c r="A288" s="1" t="s">
        <v>27185</v>
      </c>
      <c r="B288" s="1" t="s">
        <v>5024</v>
      </c>
      <c r="C288" s="1" t="s">
        <v>15832</v>
      </c>
      <c r="D288" s="1" t="s">
        <v>1940</v>
      </c>
      <c r="E288" s="1" t="s">
        <v>1074</v>
      </c>
      <c r="F288" s="1" t="s">
        <v>1786</v>
      </c>
      <c r="G288" s="1" t="s">
        <v>81</v>
      </c>
      <c r="H288" s="16" t="n">
        <v>2374.52</v>
      </c>
    </row>
    <row r="289" customFormat="false" ht="15" hidden="false" customHeight="true" outlineLevel="0" collapsed="false">
      <c r="A289" s="1" t="s">
        <v>27186</v>
      </c>
      <c r="B289" s="1" t="s">
        <v>5025</v>
      </c>
      <c r="C289" s="1" t="s">
        <v>15834</v>
      </c>
      <c r="D289" s="1" t="s">
        <v>1940</v>
      </c>
      <c r="E289" s="1" t="s">
        <v>1551</v>
      </c>
      <c r="F289" s="1" t="s">
        <v>629</v>
      </c>
      <c r="G289" s="1" t="s">
        <v>83</v>
      </c>
      <c r="H289" s="16" t="n">
        <v>2255.79</v>
      </c>
    </row>
    <row r="290" customFormat="false" ht="15" hidden="false" customHeight="true" outlineLevel="0" collapsed="false">
      <c r="A290" s="1" t="s">
        <v>27187</v>
      </c>
      <c r="B290" s="1" t="s">
        <v>5074</v>
      </c>
      <c r="C290" s="1" t="s">
        <v>15942</v>
      </c>
      <c r="D290" s="1" t="s">
        <v>1940</v>
      </c>
      <c r="E290" s="1" t="s">
        <v>1250</v>
      </c>
      <c r="F290" s="1" t="s">
        <v>3897</v>
      </c>
      <c r="G290" s="1" t="s">
        <v>79</v>
      </c>
      <c r="H290" s="16" t="n">
        <v>2374.52</v>
      </c>
    </row>
    <row r="291" customFormat="false" ht="15" hidden="false" customHeight="true" outlineLevel="0" collapsed="false">
      <c r="A291" s="1" t="s">
        <v>27188</v>
      </c>
      <c r="B291" s="1" t="s">
        <v>5095</v>
      </c>
      <c r="C291" s="1" t="s">
        <v>15986</v>
      </c>
      <c r="D291" s="1" t="s">
        <v>2007</v>
      </c>
      <c r="E291" s="1" t="s">
        <v>1193</v>
      </c>
      <c r="F291" s="1" t="s">
        <v>2191</v>
      </c>
      <c r="G291" s="1" t="s">
        <v>80</v>
      </c>
      <c r="H291" s="16" t="n">
        <v>1500.54</v>
      </c>
    </row>
    <row r="292" customFormat="false" ht="15" hidden="false" customHeight="true" outlineLevel="0" collapsed="false">
      <c r="A292" s="1" t="s">
        <v>27189</v>
      </c>
      <c r="B292" s="1" t="s">
        <v>5100</v>
      </c>
      <c r="C292" s="1" t="s">
        <v>15994</v>
      </c>
      <c r="D292" s="1" t="s">
        <v>2007</v>
      </c>
      <c r="E292" s="1" t="s">
        <v>1670</v>
      </c>
      <c r="F292" s="1" t="s">
        <v>2922</v>
      </c>
      <c r="G292" s="1" t="s">
        <v>82</v>
      </c>
      <c r="H292" s="16" t="n">
        <v>750.27</v>
      </c>
    </row>
    <row r="293" customFormat="false" ht="15" hidden="false" customHeight="true" outlineLevel="0" collapsed="false">
      <c r="A293" s="1" t="s">
        <v>27190</v>
      </c>
      <c r="B293" s="1" t="s">
        <v>5120</v>
      </c>
      <c r="C293" s="1" t="s">
        <v>16030</v>
      </c>
      <c r="D293" s="1" t="s">
        <v>2007</v>
      </c>
      <c r="E293" s="1" t="s">
        <v>1312</v>
      </c>
      <c r="F293" s="1" t="s">
        <v>2948</v>
      </c>
      <c r="G293" s="1" t="s">
        <v>80</v>
      </c>
      <c r="H293" s="16" t="n">
        <v>1500.54</v>
      </c>
    </row>
    <row r="294" customFormat="false" ht="15" hidden="false" customHeight="true" outlineLevel="0" collapsed="false">
      <c r="A294" s="1" t="s">
        <v>27191</v>
      </c>
      <c r="B294" s="1" t="s">
        <v>5130</v>
      </c>
      <c r="C294" s="1" t="s">
        <v>16045</v>
      </c>
      <c r="D294" s="1" t="s">
        <v>1997</v>
      </c>
      <c r="E294" s="1" t="s">
        <v>1052</v>
      </c>
      <c r="F294" s="1" t="s">
        <v>2127</v>
      </c>
      <c r="G294" s="1" t="s">
        <v>78</v>
      </c>
      <c r="H294" s="16" t="n">
        <v>886.78</v>
      </c>
    </row>
    <row r="295" customFormat="false" ht="15" hidden="false" customHeight="true" outlineLevel="0" collapsed="false">
      <c r="A295" s="1" t="s">
        <v>27192</v>
      </c>
      <c r="B295" s="1" t="s">
        <v>5135</v>
      </c>
      <c r="C295" s="1" t="s">
        <v>16055</v>
      </c>
      <c r="D295" s="1" t="s">
        <v>1997</v>
      </c>
      <c r="E295" s="1" t="s">
        <v>1510</v>
      </c>
      <c r="F295" s="1" t="s">
        <v>2191</v>
      </c>
      <c r="G295" s="1" t="s">
        <v>79</v>
      </c>
      <c r="H295" s="16" t="n">
        <v>311.15</v>
      </c>
    </row>
    <row r="296" customFormat="false" ht="15" hidden="false" customHeight="true" outlineLevel="0" collapsed="false">
      <c r="A296" s="1" t="s">
        <v>27193</v>
      </c>
      <c r="B296" s="1" t="s">
        <v>5142</v>
      </c>
      <c r="C296" s="1" t="s">
        <v>16076</v>
      </c>
      <c r="D296" s="1" t="s">
        <v>1933</v>
      </c>
      <c r="E296" s="1" t="s">
        <v>329</v>
      </c>
      <c r="F296" s="1" t="s">
        <v>4017</v>
      </c>
      <c r="G296" s="1" t="s">
        <v>81</v>
      </c>
      <c r="H296" s="16" t="n">
        <v>6115.22</v>
      </c>
    </row>
    <row r="297" customFormat="false" ht="15" hidden="false" customHeight="true" outlineLevel="0" collapsed="false">
      <c r="A297" s="1" t="s">
        <v>27194</v>
      </c>
      <c r="B297" s="1" t="s">
        <v>5148</v>
      </c>
      <c r="C297" s="1" t="s">
        <v>16084</v>
      </c>
      <c r="D297" s="1" t="s">
        <v>1980</v>
      </c>
      <c r="E297" s="1" t="s">
        <v>663</v>
      </c>
      <c r="F297" s="1" t="s">
        <v>1134</v>
      </c>
      <c r="G297" s="1" t="s">
        <v>81</v>
      </c>
      <c r="H297" s="16" t="n">
        <v>4369.41</v>
      </c>
    </row>
    <row r="298" customFormat="false" ht="15" hidden="false" customHeight="true" outlineLevel="0" collapsed="false">
      <c r="A298" s="1" t="s">
        <v>27195</v>
      </c>
      <c r="B298" s="1" t="s">
        <v>5156</v>
      </c>
      <c r="C298" s="1" t="s">
        <v>16102</v>
      </c>
      <c r="D298" s="1" t="s">
        <v>1984</v>
      </c>
      <c r="E298" s="1" t="s">
        <v>304</v>
      </c>
      <c r="F298" s="1" t="s">
        <v>1197</v>
      </c>
      <c r="G298" s="1" t="s">
        <v>79</v>
      </c>
      <c r="H298" s="16" t="n">
        <v>1134.82</v>
      </c>
    </row>
    <row r="299" customFormat="false" ht="15" hidden="false" customHeight="true" outlineLevel="0" collapsed="false">
      <c r="A299" s="1" t="s">
        <v>27196</v>
      </c>
      <c r="B299" s="1" t="s">
        <v>5166</v>
      </c>
      <c r="C299" s="1" t="s">
        <v>16119</v>
      </c>
      <c r="D299" s="1" t="s">
        <v>1973</v>
      </c>
      <c r="E299" s="1" t="s">
        <v>468</v>
      </c>
      <c r="F299" s="1" t="s">
        <v>2239</v>
      </c>
      <c r="G299" s="1" t="s">
        <v>84</v>
      </c>
      <c r="H299" s="16" t="n">
        <v>1853.18</v>
      </c>
    </row>
    <row r="300" customFormat="false" ht="15" hidden="false" customHeight="true" outlineLevel="0" collapsed="false">
      <c r="A300" s="1" t="s">
        <v>27197</v>
      </c>
      <c r="B300" s="1" t="s">
        <v>5176</v>
      </c>
      <c r="C300" s="1" t="s">
        <v>16131</v>
      </c>
      <c r="D300" s="1" t="s">
        <v>2000</v>
      </c>
      <c r="E300" s="1" t="s">
        <v>1739</v>
      </c>
      <c r="F300" s="1" t="s">
        <v>2675</v>
      </c>
      <c r="G300" s="1" t="s">
        <v>79</v>
      </c>
      <c r="H300" s="16" t="n">
        <v>850.16</v>
      </c>
    </row>
    <row r="301" customFormat="false" ht="15" hidden="false" customHeight="true" outlineLevel="0" collapsed="false">
      <c r="A301" s="1" t="s">
        <v>27198</v>
      </c>
      <c r="B301" s="1" t="s">
        <v>5206</v>
      </c>
      <c r="C301" s="1" t="s">
        <v>16196</v>
      </c>
      <c r="D301" s="1" t="s">
        <v>2006</v>
      </c>
      <c r="E301" s="1" t="s">
        <v>1163</v>
      </c>
      <c r="F301" s="1" t="s">
        <v>2373</v>
      </c>
      <c r="G301" s="1" t="s">
        <v>80</v>
      </c>
      <c r="H301" s="16" t="n">
        <v>964.34</v>
      </c>
    </row>
    <row r="302" customFormat="false" ht="15" hidden="false" customHeight="true" outlineLevel="0" collapsed="false">
      <c r="A302" s="1" t="s">
        <v>27199</v>
      </c>
      <c r="B302" s="1" t="s">
        <v>5219</v>
      </c>
      <c r="C302" s="1" t="s">
        <v>16223</v>
      </c>
      <c r="D302" s="1" t="s">
        <v>1924</v>
      </c>
      <c r="E302" s="1" t="s">
        <v>1731</v>
      </c>
      <c r="F302" s="1" t="s">
        <v>3079</v>
      </c>
      <c r="G302" s="1" t="s">
        <v>82</v>
      </c>
      <c r="H302" s="16" t="n">
        <v>3942</v>
      </c>
    </row>
    <row r="303" customFormat="false" ht="15" hidden="false" customHeight="true" outlineLevel="0" collapsed="false">
      <c r="A303" s="1" t="s">
        <v>27200</v>
      </c>
      <c r="B303" s="1" t="s">
        <v>5221</v>
      </c>
      <c r="C303" s="1" t="s">
        <v>16226</v>
      </c>
      <c r="D303" s="1" t="s">
        <v>1995</v>
      </c>
      <c r="E303" s="1" t="s">
        <v>1631</v>
      </c>
      <c r="F303" s="1" t="s">
        <v>2373</v>
      </c>
      <c r="G303" s="1" t="s">
        <v>80</v>
      </c>
      <c r="H303" s="16" t="n">
        <v>2768.56</v>
      </c>
    </row>
    <row r="304" customFormat="false" ht="15" hidden="false" customHeight="true" outlineLevel="0" collapsed="false">
      <c r="A304" s="1" t="s">
        <v>27201</v>
      </c>
      <c r="B304" s="1" t="s">
        <v>5225</v>
      </c>
      <c r="C304" s="1" t="s">
        <v>16235</v>
      </c>
      <c r="D304" s="1" t="s">
        <v>1930</v>
      </c>
      <c r="E304" s="1" t="s">
        <v>1107</v>
      </c>
      <c r="F304" s="1" t="s">
        <v>481</v>
      </c>
      <c r="G304" s="1" t="s">
        <v>84</v>
      </c>
      <c r="H304" s="16" t="n">
        <v>2038.6</v>
      </c>
    </row>
    <row r="305" customFormat="false" ht="15" hidden="false" customHeight="true" outlineLevel="0" collapsed="false">
      <c r="A305" s="1" t="s">
        <v>27202</v>
      </c>
      <c r="B305" s="1" t="s">
        <v>5233</v>
      </c>
      <c r="C305" s="1" t="s">
        <v>16255</v>
      </c>
      <c r="D305" s="1" t="s">
        <v>1988</v>
      </c>
      <c r="E305" s="1" t="s">
        <v>723</v>
      </c>
      <c r="F305" s="1" t="s">
        <v>2756</v>
      </c>
      <c r="G305" s="1" t="s">
        <v>81</v>
      </c>
      <c r="H305" s="16" t="n">
        <v>681.07</v>
      </c>
    </row>
    <row r="306" customFormat="false" ht="15" hidden="false" customHeight="true" outlineLevel="0" collapsed="false">
      <c r="A306" s="1" t="s">
        <v>27203</v>
      </c>
      <c r="B306" s="1" t="s">
        <v>5238</v>
      </c>
      <c r="C306" s="1" t="s">
        <v>16269</v>
      </c>
      <c r="D306" s="1" t="s">
        <v>1953</v>
      </c>
      <c r="E306" s="1" t="s">
        <v>177</v>
      </c>
      <c r="F306" s="1" t="s">
        <v>2990</v>
      </c>
      <c r="G306" s="1" t="s">
        <v>81</v>
      </c>
      <c r="H306" s="16" t="n">
        <v>4668.41</v>
      </c>
    </row>
    <row r="307" customFormat="false" ht="15" hidden="false" customHeight="true" outlineLevel="0" collapsed="false">
      <c r="A307" s="1" t="s">
        <v>27204</v>
      </c>
      <c r="B307" s="1" t="s">
        <v>5246</v>
      </c>
      <c r="C307" s="1" t="s">
        <v>16283</v>
      </c>
      <c r="D307" s="1" t="s">
        <v>1951</v>
      </c>
      <c r="E307" s="1" t="s">
        <v>1107</v>
      </c>
      <c r="F307" s="1" t="s">
        <v>3134</v>
      </c>
      <c r="G307" s="1" t="s">
        <v>84</v>
      </c>
      <c r="H307" s="16" t="n">
        <v>957.5</v>
      </c>
    </row>
    <row r="308" customFormat="false" ht="15" hidden="false" customHeight="true" outlineLevel="0" collapsed="false">
      <c r="A308" s="1" t="s">
        <v>27205</v>
      </c>
      <c r="B308" s="1" t="s">
        <v>5264</v>
      </c>
      <c r="C308" s="1" t="s">
        <v>16313</v>
      </c>
      <c r="D308" s="1" t="s">
        <v>1977</v>
      </c>
      <c r="E308" s="1" t="s">
        <v>1398</v>
      </c>
      <c r="F308" s="1" t="s">
        <v>1553</v>
      </c>
      <c r="G308" s="1" t="s">
        <v>82</v>
      </c>
      <c r="H308" s="16" t="n">
        <v>2028.14</v>
      </c>
    </row>
    <row r="309" customFormat="false" ht="15" hidden="false" customHeight="true" outlineLevel="0" collapsed="false">
      <c r="A309" s="1" t="s">
        <v>27206</v>
      </c>
      <c r="B309" s="1" t="s">
        <v>5288</v>
      </c>
      <c r="C309" s="1" t="s">
        <v>16371</v>
      </c>
      <c r="D309" s="1" t="s">
        <v>1984</v>
      </c>
      <c r="E309" s="1" t="s">
        <v>540</v>
      </c>
      <c r="F309" s="1" t="s">
        <v>2539</v>
      </c>
      <c r="G309" s="1" t="s">
        <v>83</v>
      </c>
      <c r="H309" s="16" t="n">
        <v>1929.19</v>
      </c>
    </row>
    <row r="310" customFormat="false" ht="15" hidden="false" customHeight="true" outlineLevel="0" collapsed="false">
      <c r="A310" s="1" t="s">
        <v>27207</v>
      </c>
      <c r="B310" s="1" t="s">
        <v>5305</v>
      </c>
      <c r="C310" s="1" t="s">
        <v>16410</v>
      </c>
      <c r="D310" s="1" t="s">
        <v>1943</v>
      </c>
      <c r="E310" s="1" t="s">
        <v>514</v>
      </c>
      <c r="F310" s="1" t="s">
        <v>539</v>
      </c>
      <c r="G310" s="1" t="s">
        <v>79</v>
      </c>
      <c r="H310" s="16" t="n">
        <v>1250.54</v>
      </c>
    </row>
    <row r="311" customFormat="false" ht="15" hidden="false" customHeight="true" outlineLevel="0" collapsed="false">
      <c r="A311" s="1" t="s">
        <v>27208</v>
      </c>
      <c r="B311" s="1" t="s">
        <v>5307</v>
      </c>
      <c r="C311" s="1" t="s">
        <v>16413</v>
      </c>
      <c r="D311" s="1" t="s">
        <v>1953</v>
      </c>
      <c r="E311" s="1" t="s">
        <v>1812</v>
      </c>
      <c r="F311" s="1" t="s">
        <v>2460</v>
      </c>
      <c r="G311" s="1" t="s">
        <v>78</v>
      </c>
      <c r="H311" s="16" t="n">
        <v>9828.24</v>
      </c>
    </row>
    <row r="312" customFormat="false" ht="15" hidden="false" customHeight="true" outlineLevel="0" collapsed="false">
      <c r="A312" s="1" t="s">
        <v>27209</v>
      </c>
      <c r="B312" s="1" t="s">
        <v>5316</v>
      </c>
      <c r="C312" s="1" t="s">
        <v>16435</v>
      </c>
      <c r="D312" s="1" t="s">
        <v>1928</v>
      </c>
      <c r="E312" s="1" t="s">
        <v>1437</v>
      </c>
      <c r="F312" s="1" t="s">
        <v>826</v>
      </c>
      <c r="G312" s="1" t="s">
        <v>79</v>
      </c>
      <c r="H312" s="16" t="n">
        <v>1315.64</v>
      </c>
    </row>
    <row r="313" customFormat="false" ht="15" hidden="false" customHeight="true" outlineLevel="0" collapsed="false">
      <c r="A313" s="1" t="s">
        <v>27210</v>
      </c>
      <c r="B313" s="1" t="s">
        <v>5327</v>
      </c>
      <c r="C313" s="1" t="s">
        <v>16456</v>
      </c>
      <c r="D313" s="1" t="s">
        <v>1963</v>
      </c>
      <c r="E313" s="1" t="s">
        <v>1650</v>
      </c>
      <c r="F313" s="1" t="s">
        <v>2323</v>
      </c>
      <c r="G313" s="1" t="s">
        <v>79</v>
      </c>
      <c r="H313" s="16" t="n">
        <v>2541.47</v>
      </c>
    </row>
    <row r="314" customFormat="false" ht="15" hidden="false" customHeight="true" outlineLevel="0" collapsed="false">
      <c r="A314" s="1" t="s">
        <v>27211</v>
      </c>
      <c r="B314" s="1" t="s">
        <v>5329</v>
      </c>
      <c r="C314" s="1" t="s">
        <v>16461</v>
      </c>
      <c r="D314" s="1" t="s">
        <v>1940</v>
      </c>
      <c r="E314" s="1" t="s">
        <v>487</v>
      </c>
      <c r="F314" s="1" t="s">
        <v>2386</v>
      </c>
      <c r="G314" s="1" t="s">
        <v>84</v>
      </c>
      <c r="H314" s="16" t="n">
        <v>2255.79</v>
      </c>
    </row>
    <row r="315" customFormat="false" ht="15" hidden="false" customHeight="true" outlineLevel="0" collapsed="false">
      <c r="A315" s="1" t="s">
        <v>27212</v>
      </c>
      <c r="B315" s="1" t="s">
        <v>5335</v>
      </c>
      <c r="C315" s="1" t="s">
        <v>16475</v>
      </c>
      <c r="D315" s="1" t="s">
        <v>2006</v>
      </c>
      <c r="E315" s="1" t="s">
        <v>546</v>
      </c>
      <c r="F315" s="1" t="s">
        <v>2842</v>
      </c>
      <c r="G315" s="1" t="s">
        <v>83</v>
      </c>
      <c r="H315" s="16" t="n">
        <v>1446.51</v>
      </c>
    </row>
    <row r="316" customFormat="false" ht="15" hidden="false" customHeight="true" outlineLevel="0" collapsed="false">
      <c r="A316" s="1" t="s">
        <v>27213</v>
      </c>
      <c r="B316" s="1" t="s">
        <v>5337</v>
      </c>
      <c r="C316" s="1" t="s">
        <v>16478</v>
      </c>
      <c r="D316" s="1" t="s">
        <v>1930</v>
      </c>
      <c r="E316" s="1" t="s">
        <v>734</v>
      </c>
      <c r="F316" s="1" t="s">
        <v>2819</v>
      </c>
      <c r="G316" s="1" t="s">
        <v>79</v>
      </c>
      <c r="H316" s="16" t="n">
        <v>4796.7</v>
      </c>
    </row>
    <row r="317" customFormat="false" ht="15" hidden="false" customHeight="true" outlineLevel="0" collapsed="false">
      <c r="A317" s="1" t="s">
        <v>27214</v>
      </c>
      <c r="B317" s="1" t="s">
        <v>5356</v>
      </c>
      <c r="C317" s="1" t="s">
        <v>16521</v>
      </c>
      <c r="D317" s="1" t="s">
        <v>2006</v>
      </c>
      <c r="E317" s="1" t="s">
        <v>1052</v>
      </c>
      <c r="F317" s="1" t="s">
        <v>2191</v>
      </c>
      <c r="G317" s="1" t="s">
        <v>82</v>
      </c>
      <c r="H317" s="16" t="n">
        <v>385.74</v>
      </c>
    </row>
    <row r="318" customFormat="false" ht="15" hidden="false" customHeight="true" outlineLevel="0" collapsed="false">
      <c r="A318" s="1" t="s">
        <v>27215</v>
      </c>
      <c r="B318" s="1" t="s">
        <v>5366</v>
      </c>
      <c r="C318" s="1" t="s">
        <v>16539</v>
      </c>
      <c r="D318" s="1" t="s">
        <v>2007</v>
      </c>
      <c r="E318" s="1" t="s">
        <v>774</v>
      </c>
      <c r="F318" s="1" t="s">
        <v>1907</v>
      </c>
      <c r="G318" s="1" t="s">
        <v>81</v>
      </c>
      <c r="H318" s="16" t="n">
        <v>712.76</v>
      </c>
    </row>
    <row r="319" customFormat="false" ht="15" hidden="false" customHeight="true" outlineLevel="0" collapsed="false">
      <c r="A319" s="1" t="s">
        <v>27216</v>
      </c>
      <c r="B319" s="1" t="s">
        <v>5375</v>
      </c>
      <c r="C319" s="1" t="s">
        <v>16559</v>
      </c>
      <c r="D319" s="1" t="s">
        <v>1940</v>
      </c>
      <c r="E319" s="1" t="s">
        <v>1548</v>
      </c>
      <c r="F319" s="1" t="s">
        <v>384</v>
      </c>
      <c r="G319" s="1" t="s">
        <v>84</v>
      </c>
      <c r="H319" s="16" t="n">
        <v>2374.52</v>
      </c>
    </row>
    <row r="320" customFormat="false" ht="15" hidden="false" customHeight="true" outlineLevel="0" collapsed="false">
      <c r="A320" s="1" t="s">
        <v>27217</v>
      </c>
      <c r="B320" s="1" t="s">
        <v>5376</v>
      </c>
      <c r="C320" s="1" t="s">
        <v>16564</v>
      </c>
      <c r="D320" s="1" t="s">
        <v>2007</v>
      </c>
      <c r="E320" s="1" t="s">
        <v>1522</v>
      </c>
      <c r="F320" s="1" t="s">
        <v>1171</v>
      </c>
      <c r="G320" s="1" t="s">
        <v>82</v>
      </c>
      <c r="H320" s="16" t="n">
        <v>1350.49</v>
      </c>
    </row>
    <row r="321" customFormat="false" ht="15" hidden="false" customHeight="true" outlineLevel="0" collapsed="false">
      <c r="A321" s="1" t="s">
        <v>27218</v>
      </c>
      <c r="B321" s="1" t="s">
        <v>5385</v>
      </c>
      <c r="C321" s="1" t="s">
        <v>16584</v>
      </c>
      <c r="D321" s="1" t="s">
        <v>1961</v>
      </c>
      <c r="E321" s="1" t="s">
        <v>1052</v>
      </c>
      <c r="F321" s="1" t="s">
        <v>2177</v>
      </c>
      <c r="G321" s="1" t="s">
        <v>84</v>
      </c>
      <c r="H321" s="16" t="n">
        <v>2969.63</v>
      </c>
    </row>
    <row r="322" customFormat="false" ht="15" hidden="false" customHeight="true" outlineLevel="0" collapsed="false">
      <c r="A322" s="1" t="s">
        <v>27219</v>
      </c>
      <c r="B322" s="1" t="s">
        <v>5398</v>
      </c>
      <c r="C322" s="1" t="s">
        <v>16609</v>
      </c>
      <c r="D322" s="1" t="s">
        <v>1971</v>
      </c>
      <c r="E322" s="1" t="s">
        <v>503</v>
      </c>
      <c r="F322" s="1" t="s">
        <v>2972</v>
      </c>
      <c r="G322" s="1" t="s">
        <v>80</v>
      </c>
      <c r="H322" s="16" t="n">
        <v>1866.27</v>
      </c>
    </row>
    <row r="323" customFormat="false" ht="15" hidden="false" customHeight="true" outlineLevel="0" collapsed="false">
      <c r="A323" s="1" t="s">
        <v>27220</v>
      </c>
      <c r="B323" s="1" t="s">
        <v>5402</v>
      </c>
      <c r="C323" s="1" t="s">
        <v>16618</v>
      </c>
      <c r="D323" s="1" t="s">
        <v>2006</v>
      </c>
      <c r="E323" s="1" t="s">
        <v>1473</v>
      </c>
      <c r="F323" s="1" t="s">
        <v>1741</v>
      </c>
      <c r="G323" s="1" t="s">
        <v>83</v>
      </c>
      <c r="H323" s="16" t="n">
        <v>482.17</v>
      </c>
    </row>
    <row r="324" customFormat="false" ht="15" hidden="false" customHeight="true" outlineLevel="0" collapsed="false">
      <c r="A324" s="1" t="s">
        <v>27221</v>
      </c>
      <c r="B324" s="1" t="s">
        <v>5408</v>
      </c>
      <c r="C324" s="1" t="s">
        <v>16629</v>
      </c>
      <c r="D324" s="1" t="s">
        <v>1935</v>
      </c>
      <c r="E324" s="1" t="s">
        <v>904</v>
      </c>
      <c r="F324" s="1" t="s">
        <v>3193</v>
      </c>
      <c r="G324" s="1" t="s">
        <v>79</v>
      </c>
      <c r="H324" s="16" t="n">
        <v>12374.91</v>
      </c>
    </row>
    <row r="325" customFormat="false" ht="15" hidden="false" customHeight="true" outlineLevel="0" collapsed="false">
      <c r="A325" s="1" t="s">
        <v>27222</v>
      </c>
      <c r="B325" s="1" t="s">
        <v>5411</v>
      </c>
      <c r="C325" s="1" t="s">
        <v>16637</v>
      </c>
      <c r="D325" s="1" t="s">
        <v>1977</v>
      </c>
      <c r="E325" s="1" t="s">
        <v>1691</v>
      </c>
      <c r="F325" s="1" t="s">
        <v>1431</v>
      </c>
      <c r="G325" s="1" t="s">
        <v>82</v>
      </c>
      <c r="H325" s="16" t="n">
        <v>2386.05</v>
      </c>
    </row>
    <row r="326" customFormat="false" ht="15" hidden="false" customHeight="true" outlineLevel="0" collapsed="false">
      <c r="A326" s="1" t="s">
        <v>27223</v>
      </c>
      <c r="B326" s="1" t="s">
        <v>5415</v>
      </c>
      <c r="C326" s="1" t="s">
        <v>16644</v>
      </c>
      <c r="D326" s="1" t="s">
        <v>1997</v>
      </c>
      <c r="E326" s="1" t="s">
        <v>1596</v>
      </c>
      <c r="F326" s="1" t="s">
        <v>2640</v>
      </c>
      <c r="G326" s="1" t="s">
        <v>82</v>
      </c>
      <c r="H326" s="16" t="n">
        <v>622.3</v>
      </c>
    </row>
    <row r="327" customFormat="false" ht="15" hidden="false" customHeight="true" outlineLevel="0" collapsed="false">
      <c r="A327" s="1" t="s">
        <v>27224</v>
      </c>
      <c r="B327" s="1" t="s">
        <v>5453</v>
      </c>
      <c r="C327" s="1" t="s">
        <v>16720</v>
      </c>
      <c r="D327" s="1" t="s">
        <v>1937</v>
      </c>
      <c r="E327" s="1" t="s">
        <v>1396</v>
      </c>
      <c r="F327" s="1" t="s">
        <v>2060</v>
      </c>
      <c r="G327" s="1" t="s">
        <v>78</v>
      </c>
      <c r="H327" s="16" t="n">
        <v>4094.25</v>
      </c>
    </row>
    <row r="328" customFormat="false" ht="15" hidden="false" customHeight="true" outlineLevel="0" collapsed="false">
      <c r="A328" s="1" t="s">
        <v>27225</v>
      </c>
      <c r="B328" s="1" t="s">
        <v>5458</v>
      </c>
      <c r="C328" s="1" t="s">
        <v>16728</v>
      </c>
      <c r="D328" s="1" t="s">
        <v>2000</v>
      </c>
      <c r="E328" s="1" t="s">
        <v>320</v>
      </c>
      <c r="F328" s="1" t="s">
        <v>2587</v>
      </c>
      <c r="G328" s="1" t="s">
        <v>84</v>
      </c>
      <c r="H328" s="16" t="n">
        <v>382.57</v>
      </c>
    </row>
    <row r="329" customFormat="false" ht="15" hidden="false" customHeight="true" outlineLevel="0" collapsed="false">
      <c r="A329" s="1" t="s">
        <v>27226</v>
      </c>
      <c r="B329" s="1" t="s">
        <v>5486</v>
      </c>
      <c r="C329" s="1" t="s">
        <v>16781</v>
      </c>
      <c r="D329" s="1" t="s">
        <v>2006</v>
      </c>
      <c r="E329" s="1" t="s">
        <v>1473</v>
      </c>
      <c r="F329" s="1" t="s">
        <v>5218</v>
      </c>
      <c r="G329" s="1" t="s">
        <v>83</v>
      </c>
      <c r="H329" s="16" t="n">
        <v>458.06</v>
      </c>
    </row>
    <row r="330" customFormat="false" ht="15" hidden="false" customHeight="true" outlineLevel="0" collapsed="false">
      <c r="A330" s="1" t="s">
        <v>27227</v>
      </c>
      <c r="B330" s="1" t="s">
        <v>5491</v>
      </c>
      <c r="C330" s="1" t="s">
        <v>16794</v>
      </c>
      <c r="D330" s="1" t="s">
        <v>1928</v>
      </c>
      <c r="E330" s="1" t="s">
        <v>1220</v>
      </c>
      <c r="F330" s="1" t="s">
        <v>3306</v>
      </c>
      <c r="G330" s="1" t="s">
        <v>82</v>
      </c>
      <c r="H330" s="16" t="n">
        <v>592.04</v>
      </c>
    </row>
    <row r="331" customFormat="false" ht="15" hidden="false" customHeight="true" outlineLevel="0" collapsed="false">
      <c r="A331" s="1" t="s">
        <v>27228</v>
      </c>
      <c r="B331" s="1" t="s">
        <v>5492</v>
      </c>
      <c r="C331" s="1" t="s">
        <v>16795</v>
      </c>
      <c r="D331" s="1" t="s">
        <v>1976</v>
      </c>
      <c r="E331" s="1" t="s">
        <v>674</v>
      </c>
      <c r="F331" s="1" t="s">
        <v>1000</v>
      </c>
      <c r="G331" s="1" t="s">
        <v>83</v>
      </c>
      <c r="H331" s="16" t="n">
        <v>1443.02</v>
      </c>
    </row>
    <row r="332" customFormat="false" ht="15" hidden="false" customHeight="true" outlineLevel="0" collapsed="false">
      <c r="A332" s="1" t="s">
        <v>27229</v>
      </c>
      <c r="B332" s="1" t="s">
        <v>5494</v>
      </c>
      <c r="C332" s="1" t="s">
        <v>16800</v>
      </c>
      <c r="D332" s="1" t="s">
        <v>2007</v>
      </c>
      <c r="E332" s="1" t="s">
        <v>1360</v>
      </c>
      <c r="F332" s="1" t="s">
        <v>1833</v>
      </c>
      <c r="G332" s="1" t="s">
        <v>81</v>
      </c>
      <c r="H332" s="16" t="n">
        <v>637.73</v>
      </c>
    </row>
    <row r="333" customFormat="false" ht="15" hidden="false" customHeight="true" outlineLevel="0" collapsed="false">
      <c r="A333" s="1" t="s">
        <v>27230</v>
      </c>
      <c r="B333" s="1" t="s">
        <v>5515</v>
      </c>
      <c r="C333" s="1" t="s">
        <v>16850</v>
      </c>
      <c r="D333" s="1" t="s">
        <v>1975</v>
      </c>
      <c r="E333" s="1" t="s">
        <v>1871</v>
      </c>
      <c r="F333" s="1" t="s">
        <v>3292</v>
      </c>
      <c r="G333" s="1" t="s">
        <v>78</v>
      </c>
      <c r="H333" s="16" t="n">
        <v>1639.68</v>
      </c>
    </row>
    <row r="334" customFormat="false" ht="15" hidden="false" customHeight="true" outlineLevel="0" collapsed="false">
      <c r="A334" s="1" t="s">
        <v>27231</v>
      </c>
      <c r="B334" s="1" t="s">
        <v>5533</v>
      </c>
      <c r="C334" s="1" t="s">
        <v>16884</v>
      </c>
      <c r="D334" s="1" t="s">
        <v>1953</v>
      </c>
      <c r="E334" s="1" t="s">
        <v>1145</v>
      </c>
      <c r="F334" s="1" t="s">
        <v>962</v>
      </c>
      <c r="G334" s="1" t="s">
        <v>79</v>
      </c>
      <c r="H334" s="16" t="n">
        <v>9828.24</v>
      </c>
    </row>
    <row r="335" customFormat="false" ht="15" hidden="false" customHeight="true" outlineLevel="0" collapsed="false">
      <c r="A335" s="1" t="s">
        <v>27232</v>
      </c>
      <c r="B335" s="1" t="s">
        <v>5534</v>
      </c>
      <c r="C335" s="1" t="s">
        <v>16888</v>
      </c>
      <c r="D335" s="1" t="s">
        <v>1990</v>
      </c>
      <c r="E335" s="1" t="s">
        <v>1502</v>
      </c>
      <c r="F335" s="1" t="s">
        <v>2296</v>
      </c>
      <c r="G335" s="1" t="s">
        <v>80</v>
      </c>
      <c r="H335" s="16" t="n">
        <v>5311.32</v>
      </c>
    </row>
    <row r="336" customFormat="false" ht="15" hidden="false" customHeight="true" outlineLevel="0" collapsed="false">
      <c r="A336" s="1" t="s">
        <v>27233</v>
      </c>
      <c r="B336" s="1" t="s">
        <v>5535</v>
      </c>
      <c r="C336" s="1" t="s">
        <v>16890</v>
      </c>
      <c r="D336" s="1" t="s">
        <v>1997</v>
      </c>
      <c r="E336" s="1" t="s">
        <v>849</v>
      </c>
      <c r="F336" s="1" t="s">
        <v>581</v>
      </c>
      <c r="G336" s="1" t="s">
        <v>81</v>
      </c>
      <c r="H336" s="16" t="n">
        <v>311.15</v>
      </c>
    </row>
    <row r="337" customFormat="false" ht="15" hidden="false" customHeight="true" outlineLevel="0" collapsed="false">
      <c r="A337" s="1" t="s">
        <v>27234</v>
      </c>
      <c r="B337" s="1" t="s">
        <v>5539</v>
      </c>
      <c r="C337" s="1" t="s">
        <v>16898</v>
      </c>
      <c r="D337" s="1" t="s">
        <v>1930</v>
      </c>
      <c r="E337" s="1" t="s">
        <v>1562</v>
      </c>
      <c r="F337" s="1" t="s">
        <v>209</v>
      </c>
      <c r="G337" s="1" t="s">
        <v>82</v>
      </c>
      <c r="H337" s="16" t="n">
        <v>2398.35</v>
      </c>
    </row>
    <row r="338" customFormat="false" ht="15" hidden="false" customHeight="true" outlineLevel="0" collapsed="false">
      <c r="A338" s="1" t="s">
        <v>27235</v>
      </c>
      <c r="B338" s="1" t="s">
        <v>5542</v>
      </c>
      <c r="C338" s="1" t="s">
        <v>16902</v>
      </c>
      <c r="D338" s="1" t="s">
        <v>2006</v>
      </c>
      <c r="E338" s="1" t="s">
        <v>1422</v>
      </c>
      <c r="F338" s="1" t="s">
        <v>1794</v>
      </c>
      <c r="G338" s="1" t="s">
        <v>81</v>
      </c>
      <c r="H338" s="16" t="n">
        <v>458.06</v>
      </c>
    </row>
    <row r="339" customFormat="false" ht="15" hidden="false" customHeight="true" outlineLevel="0" collapsed="false">
      <c r="A339" s="1" t="s">
        <v>27236</v>
      </c>
      <c r="B339" s="1" t="s">
        <v>5543</v>
      </c>
      <c r="C339" s="1" t="s">
        <v>16903</v>
      </c>
      <c r="D339" s="1" t="s">
        <v>1988</v>
      </c>
      <c r="E339" s="1" t="s">
        <v>934</v>
      </c>
      <c r="F339" s="1" t="s">
        <v>2102</v>
      </c>
      <c r="G339" s="1" t="s">
        <v>83</v>
      </c>
      <c r="H339" s="16" t="n">
        <v>681.07</v>
      </c>
    </row>
    <row r="340" customFormat="false" ht="15" hidden="false" customHeight="true" outlineLevel="0" collapsed="false">
      <c r="A340" s="1" t="s">
        <v>27237</v>
      </c>
      <c r="B340" s="1" t="s">
        <v>5556</v>
      </c>
      <c r="C340" s="1" t="s">
        <v>16931</v>
      </c>
      <c r="D340" s="1" t="s">
        <v>1940</v>
      </c>
      <c r="E340" s="1" t="s">
        <v>633</v>
      </c>
      <c r="F340" s="1" t="s">
        <v>2569</v>
      </c>
      <c r="G340" s="1" t="s">
        <v>82</v>
      </c>
      <c r="H340" s="16" t="n">
        <v>2255.79</v>
      </c>
    </row>
    <row r="341" customFormat="false" ht="15" hidden="false" customHeight="true" outlineLevel="0" collapsed="false">
      <c r="A341" s="1" t="s">
        <v>27238</v>
      </c>
      <c r="B341" s="1" t="s">
        <v>5564</v>
      </c>
      <c r="C341" s="1" t="s">
        <v>16945</v>
      </c>
      <c r="D341" s="1" t="s">
        <v>1975</v>
      </c>
      <c r="E341" s="1" t="s">
        <v>348</v>
      </c>
      <c r="F341" s="1" t="s">
        <v>426</v>
      </c>
      <c r="G341" s="1" t="s">
        <v>78</v>
      </c>
      <c r="H341" s="16" t="n">
        <v>2459.52</v>
      </c>
    </row>
    <row r="342" customFormat="false" ht="15" hidden="false" customHeight="true" outlineLevel="0" collapsed="false">
      <c r="A342" s="1" t="s">
        <v>27239</v>
      </c>
      <c r="B342" s="1" t="s">
        <v>5570</v>
      </c>
      <c r="C342" s="1" t="s">
        <v>16960</v>
      </c>
      <c r="D342" s="1" t="s">
        <v>2000</v>
      </c>
      <c r="E342" s="1" t="s">
        <v>1011</v>
      </c>
      <c r="F342" s="1" t="s">
        <v>221</v>
      </c>
      <c r="G342" s="1" t="s">
        <v>83</v>
      </c>
      <c r="H342" s="16" t="n">
        <v>403.83</v>
      </c>
    </row>
    <row r="343" customFormat="false" ht="15" hidden="false" customHeight="true" outlineLevel="0" collapsed="false">
      <c r="A343" s="1" t="s">
        <v>27240</v>
      </c>
      <c r="B343" s="1" t="s">
        <v>5582</v>
      </c>
      <c r="C343" s="1" t="s">
        <v>16990</v>
      </c>
      <c r="D343" s="1" t="s">
        <v>1959</v>
      </c>
      <c r="E343" s="1" t="s">
        <v>1360</v>
      </c>
      <c r="F343" s="1" t="s">
        <v>1595</v>
      </c>
      <c r="G343" s="1" t="s">
        <v>82</v>
      </c>
      <c r="H343" s="16" t="n">
        <v>1821.37</v>
      </c>
    </row>
    <row r="344" customFormat="false" ht="15" hidden="false" customHeight="true" outlineLevel="0" collapsed="false">
      <c r="A344" s="1" t="s">
        <v>27241</v>
      </c>
      <c r="B344" s="1" t="s">
        <v>5600</v>
      </c>
      <c r="C344" s="1" t="s">
        <v>17025</v>
      </c>
      <c r="D344" s="1" t="s">
        <v>1963</v>
      </c>
      <c r="E344" s="1" t="s">
        <v>1187</v>
      </c>
      <c r="F344" s="1" t="s">
        <v>4845</v>
      </c>
      <c r="G344" s="1" t="s">
        <v>83</v>
      </c>
      <c r="H344" s="16" t="n">
        <v>1494.98</v>
      </c>
    </row>
    <row r="345" customFormat="false" ht="15" hidden="false" customHeight="true" outlineLevel="0" collapsed="false">
      <c r="A345" s="1" t="s">
        <v>27242</v>
      </c>
      <c r="B345" s="1" t="s">
        <v>5604</v>
      </c>
      <c r="C345" s="1" t="s">
        <v>17031</v>
      </c>
      <c r="D345" s="1" t="s">
        <v>1990</v>
      </c>
      <c r="E345" s="1" t="s">
        <v>636</v>
      </c>
      <c r="F345" s="1" t="s">
        <v>334</v>
      </c>
      <c r="G345" s="1" t="s">
        <v>79</v>
      </c>
      <c r="H345" s="16" t="n">
        <v>4514.62</v>
      </c>
    </row>
    <row r="346" customFormat="false" ht="15" hidden="false" customHeight="true" outlineLevel="0" collapsed="false">
      <c r="A346" s="1" t="s">
        <v>27243</v>
      </c>
      <c r="B346" s="1" t="s">
        <v>5623</v>
      </c>
      <c r="C346" s="1" t="s">
        <v>17069</v>
      </c>
      <c r="D346" s="1" t="s">
        <v>1997</v>
      </c>
      <c r="E346" s="1" t="s">
        <v>364</v>
      </c>
      <c r="F346" s="1" t="s">
        <v>2435</v>
      </c>
      <c r="G346" s="1" t="s">
        <v>82</v>
      </c>
      <c r="H346" s="16" t="n">
        <v>622.3</v>
      </c>
    </row>
    <row r="347" customFormat="false" ht="15" hidden="false" customHeight="true" outlineLevel="0" collapsed="false">
      <c r="A347" s="1" t="s">
        <v>27244</v>
      </c>
      <c r="B347" s="1" t="s">
        <v>5632</v>
      </c>
      <c r="C347" s="1" t="s">
        <v>17088</v>
      </c>
      <c r="D347" s="1" t="s">
        <v>1990</v>
      </c>
      <c r="E347" s="1" t="s">
        <v>506</v>
      </c>
      <c r="F347" s="1" t="s">
        <v>2663</v>
      </c>
      <c r="G347" s="1" t="s">
        <v>78</v>
      </c>
      <c r="H347" s="16" t="n">
        <v>4780.19</v>
      </c>
    </row>
    <row r="348" customFormat="false" ht="15" hidden="false" customHeight="true" outlineLevel="0" collapsed="false">
      <c r="A348" s="1" t="s">
        <v>27245</v>
      </c>
      <c r="B348" s="1" t="s">
        <v>5645</v>
      </c>
      <c r="C348" s="1" t="s">
        <v>17113</v>
      </c>
      <c r="D348" s="1" t="s">
        <v>2007</v>
      </c>
      <c r="E348" s="1" t="s">
        <v>1121</v>
      </c>
      <c r="F348" s="1" t="s">
        <v>8136</v>
      </c>
      <c r="G348" s="1" t="s">
        <v>83</v>
      </c>
      <c r="H348" s="16" t="n">
        <v>750.27</v>
      </c>
    </row>
    <row r="349" customFormat="false" ht="15" hidden="false" customHeight="true" outlineLevel="0" collapsed="false">
      <c r="A349" s="1" t="s">
        <v>27246</v>
      </c>
      <c r="B349" s="1" t="s">
        <v>5646</v>
      </c>
      <c r="C349" s="1" t="s">
        <v>17114</v>
      </c>
      <c r="D349" s="1" t="s">
        <v>1930</v>
      </c>
      <c r="E349" s="1" t="s">
        <v>1809</v>
      </c>
      <c r="F349" s="1" t="s">
        <v>1674</v>
      </c>
      <c r="G349" s="1" t="s">
        <v>79</v>
      </c>
      <c r="H349" s="16" t="n">
        <v>2038.6</v>
      </c>
    </row>
    <row r="350" customFormat="false" ht="15" hidden="false" customHeight="true" outlineLevel="0" collapsed="false">
      <c r="A350" s="1" t="s">
        <v>27247</v>
      </c>
      <c r="B350" s="1" t="s">
        <v>5649</v>
      </c>
      <c r="C350" s="1" t="s">
        <v>17120</v>
      </c>
      <c r="D350" s="1" t="s">
        <v>1937</v>
      </c>
      <c r="E350" s="1" t="s">
        <v>1319</v>
      </c>
      <c r="F350" s="1" t="s">
        <v>2143</v>
      </c>
      <c r="G350" s="1" t="s">
        <v>79</v>
      </c>
      <c r="H350" s="16" t="n">
        <v>1160.04</v>
      </c>
    </row>
    <row r="351" customFormat="false" ht="15" hidden="false" customHeight="true" outlineLevel="0" collapsed="false">
      <c r="A351" s="1" t="s">
        <v>27248</v>
      </c>
      <c r="B351" s="1" t="s">
        <v>5663</v>
      </c>
      <c r="C351" s="1" t="s">
        <v>17150</v>
      </c>
      <c r="D351" s="1" t="s">
        <v>1930</v>
      </c>
      <c r="E351" s="1" t="s">
        <v>655</v>
      </c>
      <c r="F351" s="1" t="s">
        <v>2658</v>
      </c>
      <c r="G351" s="1" t="s">
        <v>79</v>
      </c>
      <c r="H351" s="16" t="n">
        <v>3837.36</v>
      </c>
    </row>
    <row r="352" customFormat="false" ht="15" hidden="false" customHeight="true" outlineLevel="0" collapsed="false">
      <c r="A352" s="1" t="s">
        <v>27249</v>
      </c>
      <c r="B352" s="1" t="s">
        <v>5672</v>
      </c>
      <c r="C352" s="1" t="s">
        <v>17164</v>
      </c>
      <c r="D352" s="1" t="s">
        <v>1959</v>
      </c>
      <c r="E352" s="1" t="s">
        <v>1280</v>
      </c>
      <c r="F352" s="1" t="s">
        <v>2496</v>
      </c>
      <c r="G352" s="1" t="s">
        <v>84</v>
      </c>
      <c r="H352" s="16" t="n">
        <v>4285.58</v>
      </c>
    </row>
    <row r="353" customFormat="false" ht="15" hidden="false" customHeight="true" outlineLevel="0" collapsed="false">
      <c r="A353" s="1" t="s">
        <v>27250</v>
      </c>
      <c r="B353" s="1" t="s">
        <v>5693</v>
      </c>
      <c r="C353" s="1" t="s">
        <v>17203</v>
      </c>
      <c r="D353" s="1" t="s">
        <v>1940</v>
      </c>
      <c r="E353" s="1" t="s">
        <v>595</v>
      </c>
      <c r="F353" s="1" t="s">
        <v>4017</v>
      </c>
      <c r="G353" s="1" t="s">
        <v>81</v>
      </c>
      <c r="H353" s="16" t="n">
        <v>2374.52</v>
      </c>
    </row>
    <row r="354" customFormat="false" ht="15" hidden="false" customHeight="true" outlineLevel="0" collapsed="false">
      <c r="A354" s="1" t="s">
        <v>27251</v>
      </c>
      <c r="B354" s="1" t="s">
        <v>5696</v>
      </c>
      <c r="C354" s="1" t="s">
        <v>17208</v>
      </c>
      <c r="D354" s="1" t="s">
        <v>2006</v>
      </c>
      <c r="E354" s="1" t="s">
        <v>1656</v>
      </c>
      <c r="F354" s="1" t="s">
        <v>1084</v>
      </c>
      <c r="G354" s="1" t="s">
        <v>79</v>
      </c>
      <c r="H354" s="16" t="n">
        <v>385.74</v>
      </c>
    </row>
    <row r="355" customFormat="false" ht="15" hidden="false" customHeight="true" outlineLevel="0" collapsed="false">
      <c r="A355" s="1" t="s">
        <v>27252</v>
      </c>
      <c r="B355" s="1" t="s">
        <v>5715</v>
      </c>
      <c r="C355" s="1" t="s">
        <v>17246</v>
      </c>
      <c r="D355" s="1" t="s">
        <v>1975</v>
      </c>
      <c r="E355" s="1" t="s">
        <v>1145</v>
      </c>
      <c r="F355" s="1" t="s">
        <v>2030</v>
      </c>
      <c r="G355" s="1" t="s">
        <v>82</v>
      </c>
      <c r="H355" s="16" t="n">
        <v>862.99</v>
      </c>
    </row>
    <row r="356" customFormat="false" ht="15" hidden="false" customHeight="true" outlineLevel="0" collapsed="false">
      <c r="A356" s="1" t="s">
        <v>27253</v>
      </c>
      <c r="B356" s="1" t="s">
        <v>5747</v>
      </c>
      <c r="C356" s="1" t="s">
        <v>17307</v>
      </c>
      <c r="D356" s="1" t="s">
        <v>1930</v>
      </c>
      <c r="E356" s="1" t="s">
        <v>1448</v>
      </c>
      <c r="F356" s="1" t="s">
        <v>3073</v>
      </c>
      <c r="G356" s="1" t="s">
        <v>84</v>
      </c>
      <c r="H356" s="16" t="n">
        <v>2398.35</v>
      </c>
    </row>
    <row r="357" customFormat="false" ht="15" hidden="false" customHeight="true" outlineLevel="0" collapsed="false">
      <c r="A357" s="1" t="s">
        <v>27254</v>
      </c>
      <c r="B357" s="1" t="s">
        <v>5753</v>
      </c>
      <c r="C357" s="1" t="s">
        <v>17319</v>
      </c>
      <c r="D357" s="1" t="s">
        <v>1940</v>
      </c>
      <c r="E357" s="1" t="s">
        <v>1583</v>
      </c>
      <c r="F357" s="1" t="s">
        <v>962</v>
      </c>
      <c r="G357" s="1" t="s">
        <v>82</v>
      </c>
      <c r="H357" s="16" t="n">
        <v>2137.07</v>
      </c>
    </row>
    <row r="358" customFormat="false" ht="15" hidden="false" customHeight="true" outlineLevel="0" collapsed="false">
      <c r="A358" s="1" t="s">
        <v>27255</v>
      </c>
      <c r="B358" s="1" t="s">
        <v>5757</v>
      </c>
      <c r="C358" s="1" t="s">
        <v>17326</v>
      </c>
      <c r="D358" s="1" t="s">
        <v>1955</v>
      </c>
      <c r="E358" s="1" t="s">
        <v>918</v>
      </c>
      <c r="F358" s="1" t="s">
        <v>5060</v>
      </c>
      <c r="G358" s="1" t="s">
        <v>82</v>
      </c>
      <c r="H358" s="16" t="n">
        <v>3340.76</v>
      </c>
    </row>
    <row r="359" customFormat="false" ht="15" hidden="false" customHeight="true" outlineLevel="0" collapsed="false">
      <c r="A359" s="1" t="s">
        <v>27256</v>
      </c>
      <c r="B359" s="1" t="s">
        <v>5761</v>
      </c>
      <c r="C359" s="1" t="s">
        <v>17333</v>
      </c>
      <c r="D359" s="1" t="s">
        <v>2007</v>
      </c>
      <c r="E359" s="1" t="s">
        <v>1792</v>
      </c>
      <c r="F359" s="1" t="s">
        <v>944</v>
      </c>
      <c r="G359" s="1" t="s">
        <v>78</v>
      </c>
      <c r="H359" s="16" t="n">
        <v>750.27</v>
      </c>
    </row>
    <row r="360" customFormat="false" ht="15" hidden="false" customHeight="true" outlineLevel="0" collapsed="false">
      <c r="A360" s="1" t="s">
        <v>27257</v>
      </c>
      <c r="B360" s="1" t="s">
        <v>5762</v>
      </c>
      <c r="C360" s="1" t="s">
        <v>17337</v>
      </c>
      <c r="D360" s="1" t="s">
        <v>1971</v>
      </c>
      <c r="E360" s="1" t="s">
        <v>227</v>
      </c>
      <c r="F360" s="1" t="s">
        <v>2388</v>
      </c>
      <c r="G360" s="1" t="s">
        <v>80</v>
      </c>
      <c r="H360" s="16" t="n">
        <v>1866.27</v>
      </c>
    </row>
    <row r="361" customFormat="false" ht="15" hidden="false" customHeight="true" outlineLevel="0" collapsed="false">
      <c r="A361" s="1" t="s">
        <v>27258</v>
      </c>
      <c r="B361" s="1" t="s">
        <v>5769</v>
      </c>
      <c r="C361" s="1" t="s">
        <v>17352</v>
      </c>
      <c r="D361" s="1" t="s">
        <v>2007</v>
      </c>
      <c r="E361" s="1" t="s">
        <v>1437</v>
      </c>
      <c r="F361" s="1" t="s">
        <v>2620</v>
      </c>
      <c r="G361" s="1" t="s">
        <v>78</v>
      </c>
      <c r="H361" s="16" t="n">
        <v>600.22</v>
      </c>
    </row>
    <row r="362" customFormat="false" ht="15" hidden="false" customHeight="true" outlineLevel="0" collapsed="false">
      <c r="A362" s="1" t="s">
        <v>27259</v>
      </c>
      <c r="B362" s="1" t="s">
        <v>5785</v>
      </c>
      <c r="C362" s="1" t="s">
        <v>17377</v>
      </c>
      <c r="D362" s="1" t="s">
        <v>1930</v>
      </c>
      <c r="E362" s="1" t="s">
        <v>308</v>
      </c>
      <c r="F362" s="1" t="s">
        <v>2270</v>
      </c>
      <c r="G362" s="1" t="s">
        <v>78</v>
      </c>
      <c r="H362" s="16" t="n">
        <v>2278.43</v>
      </c>
    </row>
    <row r="363" customFormat="false" ht="15" hidden="false" customHeight="true" outlineLevel="0" collapsed="false">
      <c r="A363" s="1" t="s">
        <v>27260</v>
      </c>
      <c r="B363" s="1" t="s">
        <v>5795</v>
      </c>
      <c r="C363" s="1" t="s">
        <v>17405</v>
      </c>
      <c r="D363" s="1" t="s">
        <v>1924</v>
      </c>
      <c r="E363" s="1" t="s">
        <v>1135</v>
      </c>
      <c r="F363" s="1" t="s">
        <v>554</v>
      </c>
      <c r="G363" s="1" t="s">
        <v>81</v>
      </c>
      <c r="H363" s="16" t="n">
        <v>1971</v>
      </c>
    </row>
    <row r="364" customFormat="false" ht="15" hidden="false" customHeight="true" outlineLevel="0" collapsed="false">
      <c r="A364" s="1" t="s">
        <v>27261</v>
      </c>
      <c r="B364" s="1" t="s">
        <v>5796</v>
      </c>
      <c r="C364" s="1" t="s">
        <v>17407</v>
      </c>
      <c r="D364" s="1" t="s">
        <v>1997</v>
      </c>
      <c r="E364" s="1" t="s">
        <v>708</v>
      </c>
      <c r="F364" s="1" t="s">
        <v>2191</v>
      </c>
      <c r="G364" s="1" t="s">
        <v>84</v>
      </c>
      <c r="H364" s="16" t="n">
        <v>933.45</v>
      </c>
    </row>
    <row r="365" customFormat="false" ht="15" hidden="false" customHeight="true" outlineLevel="0" collapsed="false">
      <c r="A365" s="1" t="s">
        <v>27262</v>
      </c>
      <c r="B365" s="1" t="s">
        <v>5810</v>
      </c>
      <c r="C365" s="1" t="s">
        <v>17432</v>
      </c>
      <c r="D365" s="1" t="s">
        <v>1953</v>
      </c>
      <c r="E365" s="1" t="s">
        <v>382</v>
      </c>
      <c r="F365" s="1" t="s">
        <v>5222</v>
      </c>
      <c r="G365" s="1" t="s">
        <v>79</v>
      </c>
      <c r="H365" s="16" t="n">
        <v>3931.3</v>
      </c>
    </row>
    <row r="366" customFormat="false" ht="15" hidden="false" customHeight="true" outlineLevel="0" collapsed="false">
      <c r="A366" s="1" t="s">
        <v>27263</v>
      </c>
      <c r="B366" s="1" t="s">
        <v>5834</v>
      </c>
      <c r="C366" s="1" t="s">
        <v>17479</v>
      </c>
      <c r="D366" s="1" t="s">
        <v>1990</v>
      </c>
      <c r="E366" s="1" t="s">
        <v>1473</v>
      </c>
      <c r="F366" s="1" t="s">
        <v>460</v>
      </c>
      <c r="G366" s="1" t="s">
        <v>80</v>
      </c>
      <c r="H366" s="16" t="n">
        <v>4514.62</v>
      </c>
    </row>
    <row r="367" customFormat="false" ht="15" hidden="false" customHeight="true" outlineLevel="0" collapsed="false">
      <c r="A367" s="1" t="s">
        <v>27264</v>
      </c>
      <c r="B367" s="1" t="s">
        <v>5853</v>
      </c>
      <c r="C367" s="1" t="s">
        <v>17511</v>
      </c>
      <c r="D367" s="1" t="s">
        <v>2007</v>
      </c>
      <c r="E367" s="1" t="s">
        <v>945</v>
      </c>
      <c r="F367" s="1" t="s">
        <v>2079</v>
      </c>
      <c r="G367" s="1" t="s">
        <v>80</v>
      </c>
      <c r="H367" s="16" t="n">
        <v>1425.51</v>
      </c>
    </row>
    <row r="368" customFormat="false" ht="15" hidden="false" customHeight="true" outlineLevel="0" collapsed="false">
      <c r="A368" s="1" t="s">
        <v>27265</v>
      </c>
      <c r="B368" s="1" t="s">
        <v>5864</v>
      </c>
      <c r="C368" s="1" t="s">
        <v>17528</v>
      </c>
      <c r="D368" s="1" t="s">
        <v>1953</v>
      </c>
      <c r="E368" s="1" t="s">
        <v>304</v>
      </c>
      <c r="F368" s="1" t="s">
        <v>2381</v>
      </c>
      <c r="G368" s="1" t="s">
        <v>83</v>
      </c>
      <c r="H368" s="16" t="n">
        <v>8845.42</v>
      </c>
    </row>
    <row r="369" customFormat="false" ht="15" hidden="false" customHeight="true" outlineLevel="0" collapsed="false">
      <c r="A369" s="1" t="s">
        <v>27266</v>
      </c>
      <c r="B369" s="1" t="s">
        <v>5878</v>
      </c>
      <c r="C369" s="1" t="s">
        <v>17554</v>
      </c>
      <c r="D369" s="1" t="s">
        <v>2006</v>
      </c>
      <c r="E369" s="1" t="s">
        <v>857</v>
      </c>
      <c r="F369" s="1" t="s">
        <v>699</v>
      </c>
      <c r="G369" s="1" t="s">
        <v>79</v>
      </c>
      <c r="H369" s="16" t="n">
        <v>482.17</v>
      </c>
    </row>
    <row r="370" customFormat="false" ht="15" hidden="false" customHeight="true" outlineLevel="0" collapsed="false">
      <c r="A370" s="1" t="s">
        <v>27267</v>
      </c>
      <c r="B370" s="1" t="s">
        <v>5883</v>
      </c>
      <c r="C370" s="1" t="s">
        <v>17565</v>
      </c>
      <c r="D370" s="1" t="s">
        <v>1953</v>
      </c>
      <c r="E370" s="1" t="s">
        <v>1022</v>
      </c>
      <c r="F370" s="1" t="s">
        <v>938</v>
      </c>
      <c r="G370" s="1" t="s">
        <v>80</v>
      </c>
      <c r="H370" s="16" t="n">
        <v>4668.41</v>
      </c>
    </row>
    <row r="371" customFormat="false" ht="15" hidden="false" customHeight="true" outlineLevel="0" collapsed="false">
      <c r="A371" s="1" t="s">
        <v>27268</v>
      </c>
      <c r="B371" s="1" t="s">
        <v>5886</v>
      </c>
      <c r="C371" s="1" t="s">
        <v>17571</v>
      </c>
      <c r="D371" s="1" t="s">
        <v>2006</v>
      </c>
      <c r="E371" s="1" t="s">
        <v>1052</v>
      </c>
      <c r="F371" s="1" t="s">
        <v>2396</v>
      </c>
      <c r="G371" s="1" t="s">
        <v>80</v>
      </c>
      <c r="H371" s="16" t="n">
        <v>482.17</v>
      </c>
    </row>
    <row r="372" customFormat="false" ht="15" hidden="false" customHeight="true" outlineLevel="0" collapsed="false">
      <c r="A372" s="1" t="s">
        <v>27269</v>
      </c>
      <c r="B372" s="1" t="s">
        <v>5887</v>
      </c>
      <c r="C372" s="1" t="s">
        <v>17572</v>
      </c>
      <c r="D372" s="1" t="s">
        <v>2006</v>
      </c>
      <c r="E372" s="1" t="s">
        <v>723</v>
      </c>
      <c r="F372" s="1" t="s">
        <v>1674</v>
      </c>
      <c r="G372" s="1" t="s">
        <v>79</v>
      </c>
      <c r="H372" s="16" t="n">
        <v>916.12</v>
      </c>
    </row>
    <row r="373" customFormat="false" ht="15" hidden="false" customHeight="true" outlineLevel="0" collapsed="false">
      <c r="A373" s="1" t="s">
        <v>27270</v>
      </c>
      <c r="B373" s="1" t="s">
        <v>5889</v>
      </c>
      <c r="C373" s="1" t="s">
        <v>17577</v>
      </c>
      <c r="D373" s="1" t="s">
        <v>1940</v>
      </c>
      <c r="E373" s="1" t="s">
        <v>447</v>
      </c>
      <c r="F373" s="1" t="s">
        <v>2716</v>
      </c>
      <c r="G373" s="1" t="s">
        <v>84</v>
      </c>
      <c r="H373" s="16" t="n">
        <v>7123.56</v>
      </c>
    </row>
    <row r="374" customFormat="false" ht="15" hidden="false" customHeight="true" outlineLevel="0" collapsed="false">
      <c r="A374" s="1" t="s">
        <v>27271</v>
      </c>
      <c r="B374" s="1" t="s">
        <v>5890</v>
      </c>
      <c r="C374" s="1" t="s">
        <v>17578</v>
      </c>
      <c r="D374" s="1" t="s">
        <v>1988</v>
      </c>
      <c r="E374" s="1" t="s">
        <v>1398</v>
      </c>
      <c r="F374" s="1" t="s">
        <v>836</v>
      </c>
      <c r="G374" s="1" t="s">
        <v>83</v>
      </c>
      <c r="H374" s="16" t="n">
        <v>1634.57</v>
      </c>
    </row>
    <row r="375" customFormat="false" ht="15" hidden="false" customHeight="true" outlineLevel="0" collapsed="false">
      <c r="A375" s="1" t="s">
        <v>27272</v>
      </c>
      <c r="B375" s="1" t="s">
        <v>5912</v>
      </c>
      <c r="C375" s="1" t="s">
        <v>17624</v>
      </c>
      <c r="D375" s="1" t="s">
        <v>1961</v>
      </c>
      <c r="E375" s="1" t="s">
        <v>1910</v>
      </c>
      <c r="F375" s="1" t="s">
        <v>4086</v>
      </c>
      <c r="G375" s="1" t="s">
        <v>82</v>
      </c>
      <c r="H375" s="16" t="n">
        <v>6987.36</v>
      </c>
    </row>
    <row r="376" customFormat="false" ht="15" hidden="false" customHeight="true" outlineLevel="0" collapsed="false">
      <c r="A376" s="1" t="s">
        <v>27273</v>
      </c>
      <c r="B376" s="1" t="s">
        <v>5916</v>
      </c>
      <c r="C376" s="1" t="s">
        <v>17632</v>
      </c>
      <c r="D376" s="1" t="s">
        <v>1930</v>
      </c>
      <c r="E376" s="1" t="s">
        <v>1429</v>
      </c>
      <c r="F376" s="1" t="s">
        <v>2222</v>
      </c>
      <c r="G376" s="1" t="s">
        <v>81</v>
      </c>
      <c r="H376" s="16" t="n">
        <v>4796.7</v>
      </c>
    </row>
    <row r="377" customFormat="false" ht="15" hidden="false" customHeight="true" outlineLevel="0" collapsed="false">
      <c r="A377" s="1" t="s">
        <v>27274</v>
      </c>
      <c r="B377" s="1" t="s">
        <v>5927</v>
      </c>
      <c r="C377" s="1" t="s">
        <v>17655</v>
      </c>
      <c r="D377" s="1" t="s">
        <v>2007</v>
      </c>
      <c r="E377" s="1" t="s">
        <v>1886</v>
      </c>
      <c r="F377" s="1" t="s">
        <v>871</v>
      </c>
      <c r="G377" s="1" t="s">
        <v>82</v>
      </c>
      <c r="H377" s="16" t="n">
        <v>600.22</v>
      </c>
    </row>
    <row r="378" customFormat="false" ht="15" hidden="false" customHeight="true" outlineLevel="0" collapsed="false">
      <c r="A378" s="1" t="s">
        <v>27275</v>
      </c>
      <c r="B378" s="1" t="s">
        <v>5938</v>
      </c>
      <c r="C378" s="1" t="s">
        <v>17679</v>
      </c>
      <c r="D378" s="1" t="s">
        <v>1940</v>
      </c>
      <c r="E378" s="1" t="s">
        <v>1448</v>
      </c>
      <c r="F378" s="1" t="s">
        <v>5772</v>
      </c>
      <c r="G378" s="1" t="s">
        <v>82</v>
      </c>
      <c r="H378" s="16" t="n">
        <v>2255.79</v>
      </c>
    </row>
    <row r="379" customFormat="false" ht="15" hidden="false" customHeight="true" outlineLevel="0" collapsed="false">
      <c r="A379" s="1" t="s">
        <v>27276</v>
      </c>
      <c r="B379" s="1" t="s">
        <v>5940</v>
      </c>
      <c r="C379" s="1" t="s">
        <v>17685</v>
      </c>
      <c r="D379" s="1" t="s">
        <v>2006</v>
      </c>
      <c r="E379" s="1" t="s">
        <v>1415</v>
      </c>
      <c r="F379" s="1" t="s">
        <v>767</v>
      </c>
      <c r="G379" s="1" t="s">
        <v>84</v>
      </c>
      <c r="H379" s="16" t="n">
        <v>482.17</v>
      </c>
    </row>
    <row r="380" customFormat="false" ht="15" hidden="false" customHeight="true" outlineLevel="0" collapsed="false">
      <c r="A380" s="1" t="s">
        <v>27277</v>
      </c>
      <c r="B380" s="1" t="s">
        <v>5947</v>
      </c>
      <c r="C380" s="1" t="s">
        <v>17699</v>
      </c>
      <c r="D380" s="1" t="s">
        <v>1976</v>
      </c>
      <c r="E380" s="1" t="s">
        <v>1806</v>
      </c>
      <c r="F380" s="1" t="s">
        <v>2020</v>
      </c>
      <c r="G380" s="1" t="s">
        <v>80</v>
      </c>
      <c r="H380" s="16" t="n">
        <v>3848.04</v>
      </c>
    </row>
    <row r="381" customFormat="false" ht="15" hidden="false" customHeight="true" outlineLevel="0" collapsed="false">
      <c r="A381" s="1" t="s">
        <v>27278</v>
      </c>
      <c r="B381" s="1" t="s">
        <v>5949</v>
      </c>
      <c r="C381" s="1" t="s">
        <v>17702</v>
      </c>
      <c r="D381" s="1" t="s">
        <v>1990</v>
      </c>
      <c r="E381" s="1" t="s">
        <v>976</v>
      </c>
      <c r="F381" s="1" t="s">
        <v>460</v>
      </c>
      <c r="G381" s="1" t="s">
        <v>82</v>
      </c>
      <c r="H381" s="16" t="n">
        <v>5311.32</v>
      </c>
    </row>
    <row r="382" customFormat="false" ht="15" hidden="false" customHeight="true" outlineLevel="0" collapsed="false">
      <c r="A382" s="1" t="s">
        <v>27279</v>
      </c>
      <c r="B382" s="1" t="s">
        <v>5957</v>
      </c>
      <c r="C382" s="1" t="s">
        <v>17718</v>
      </c>
      <c r="D382" s="1" t="s">
        <v>1940</v>
      </c>
      <c r="E382" s="1" t="s">
        <v>389</v>
      </c>
      <c r="F382" s="1" t="s">
        <v>2020</v>
      </c>
      <c r="G382" s="1" t="s">
        <v>78</v>
      </c>
      <c r="H382" s="16" t="n">
        <v>2374.52</v>
      </c>
    </row>
    <row r="383" customFormat="false" ht="15" hidden="false" customHeight="true" outlineLevel="0" collapsed="false">
      <c r="A383" s="1" t="s">
        <v>27280</v>
      </c>
      <c r="B383" s="1" t="s">
        <v>5967</v>
      </c>
      <c r="C383" s="1" t="s">
        <v>17742</v>
      </c>
      <c r="D383" s="1" t="s">
        <v>1984</v>
      </c>
      <c r="E383" s="1" t="s">
        <v>1260</v>
      </c>
      <c r="F383" s="1" t="s">
        <v>938</v>
      </c>
      <c r="G383" s="1" t="s">
        <v>81</v>
      </c>
      <c r="H383" s="16" t="n">
        <v>1021.34</v>
      </c>
    </row>
    <row r="384" customFormat="false" ht="15" hidden="false" customHeight="true" outlineLevel="0" collapsed="false">
      <c r="A384" s="1" t="s">
        <v>27281</v>
      </c>
      <c r="B384" s="1" t="s">
        <v>5972</v>
      </c>
      <c r="C384" s="1" t="s">
        <v>17750</v>
      </c>
      <c r="D384" s="1" t="s">
        <v>1984</v>
      </c>
      <c r="E384" s="1" t="s">
        <v>1052</v>
      </c>
      <c r="F384" s="1" t="s">
        <v>3063</v>
      </c>
      <c r="G384" s="1" t="s">
        <v>82</v>
      </c>
      <c r="H384" s="16" t="n">
        <v>1134.82</v>
      </c>
    </row>
    <row r="385" customFormat="false" ht="15" hidden="false" customHeight="true" outlineLevel="0" collapsed="false">
      <c r="A385" s="1" t="s">
        <v>27282</v>
      </c>
      <c r="B385" s="1" t="s">
        <v>5977</v>
      </c>
      <c r="C385" s="1" t="s">
        <v>17759</v>
      </c>
      <c r="D385" s="1" t="s">
        <v>1975</v>
      </c>
      <c r="E385" s="1" t="s">
        <v>1448</v>
      </c>
      <c r="F385" s="1" t="s">
        <v>3787</v>
      </c>
      <c r="G385" s="1" t="s">
        <v>84</v>
      </c>
      <c r="H385" s="16" t="n">
        <v>862.99</v>
      </c>
    </row>
    <row r="386" customFormat="false" ht="15" hidden="false" customHeight="true" outlineLevel="0" collapsed="false">
      <c r="A386" s="1" t="s">
        <v>27283</v>
      </c>
      <c r="B386" s="1" t="s">
        <v>5981</v>
      </c>
      <c r="C386" s="1" t="s">
        <v>17766</v>
      </c>
      <c r="D386" s="1" t="s">
        <v>2007</v>
      </c>
      <c r="E386" s="1" t="s">
        <v>918</v>
      </c>
      <c r="F386" s="1" t="s">
        <v>539</v>
      </c>
      <c r="G386" s="1" t="s">
        <v>78</v>
      </c>
      <c r="H386" s="16" t="n">
        <v>1350.49</v>
      </c>
    </row>
    <row r="387" customFormat="false" ht="15" hidden="false" customHeight="true" outlineLevel="0" collapsed="false">
      <c r="A387" s="1" t="s">
        <v>27284</v>
      </c>
      <c r="B387" s="1" t="s">
        <v>5987</v>
      </c>
      <c r="C387" s="1" t="s">
        <v>17785</v>
      </c>
      <c r="D387" s="1" t="s">
        <v>1997</v>
      </c>
      <c r="E387" s="1" t="s">
        <v>514</v>
      </c>
      <c r="F387" s="1" t="s">
        <v>2665</v>
      </c>
      <c r="G387" s="1" t="s">
        <v>81</v>
      </c>
      <c r="H387" s="16" t="n">
        <v>793.43</v>
      </c>
    </row>
    <row r="388" customFormat="false" ht="15" hidden="false" customHeight="true" outlineLevel="0" collapsed="false">
      <c r="A388" s="1" t="s">
        <v>27285</v>
      </c>
      <c r="B388" s="1" t="s">
        <v>5989</v>
      </c>
      <c r="C388" s="1" t="s">
        <v>17791</v>
      </c>
      <c r="D388" s="1" t="s">
        <v>1940</v>
      </c>
      <c r="E388" s="1" t="s">
        <v>866</v>
      </c>
      <c r="F388" s="1" t="s">
        <v>1582</v>
      </c>
      <c r="G388" s="1" t="s">
        <v>84</v>
      </c>
      <c r="H388" s="16" t="n">
        <v>2374.52</v>
      </c>
    </row>
    <row r="389" customFormat="false" ht="15" hidden="false" customHeight="true" outlineLevel="0" collapsed="false">
      <c r="A389" s="1" t="s">
        <v>27286</v>
      </c>
      <c r="B389" s="1" t="s">
        <v>5994</v>
      </c>
      <c r="C389" s="1" t="s">
        <v>17804</v>
      </c>
      <c r="D389" s="1" t="s">
        <v>2006</v>
      </c>
      <c r="E389" s="1" t="s">
        <v>1052</v>
      </c>
      <c r="F389" s="1" t="s">
        <v>3063</v>
      </c>
      <c r="G389" s="1" t="s">
        <v>83</v>
      </c>
      <c r="H389" s="16" t="n">
        <v>385.74</v>
      </c>
    </row>
    <row r="390" customFormat="false" ht="15" hidden="false" customHeight="true" outlineLevel="0" collapsed="false">
      <c r="A390" s="1" t="s">
        <v>27287</v>
      </c>
      <c r="B390" s="1" t="s">
        <v>6007</v>
      </c>
      <c r="C390" s="1" t="s">
        <v>17827</v>
      </c>
      <c r="D390" s="1" t="s">
        <v>1979</v>
      </c>
      <c r="E390" s="1" t="s">
        <v>1184</v>
      </c>
      <c r="F390" s="1" t="s">
        <v>2156</v>
      </c>
      <c r="G390" s="1" t="s">
        <v>84</v>
      </c>
      <c r="H390" s="16" t="n">
        <v>623</v>
      </c>
    </row>
    <row r="391" customFormat="false" ht="15" hidden="false" customHeight="true" outlineLevel="0" collapsed="false">
      <c r="A391" s="1" t="s">
        <v>27288</v>
      </c>
      <c r="B391" s="1" t="s">
        <v>6010</v>
      </c>
      <c r="C391" s="1" t="s">
        <v>17835</v>
      </c>
      <c r="D391" s="1" t="s">
        <v>1959</v>
      </c>
      <c r="E391" s="1" t="s">
        <v>809</v>
      </c>
      <c r="F391" s="1" t="s">
        <v>3829</v>
      </c>
      <c r="G391" s="1" t="s">
        <v>83</v>
      </c>
      <c r="H391" s="16" t="n">
        <v>1821.37</v>
      </c>
    </row>
    <row r="392" customFormat="false" ht="15" hidden="false" customHeight="true" outlineLevel="0" collapsed="false">
      <c r="A392" s="1" t="s">
        <v>27289</v>
      </c>
      <c r="B392" s="1" t="s">
        <v>6013</v>
      </c>
      <c r="C392" s="1" t="s">
        <v>17841</v>
      </c>
      <c r="D392" s="1" t="s">
        <v>1933</v>
      </c>
      <c r="E392" s="1" t="s">
        <v>214</v>
      </c>
      <c r="F392" s="1" t="s">
        <v>3814</v>
      </c>
      <c r="G392" s="1" t="s">
        <v>79</v>
      </c>
      <c r="H392" s="16" t="n">
        <v>6834.66</v>
      </c>
    </row>
    <row r="393" customFormat="false" ht="15" hidden="false" customHeight="true" outlineLevel="0" collapsed="false">
      <c r="A393" s="1" t="s">
        <v>27290</v>
      </c>
      <c r="B393" s="1" t="s">
        <v>6017</v>
      </c>
      <c r="C393" s="1" t="s">
        <v>17848</v>
      </c>
      <c r="D393" s="1" t="s">
        <v>1975</v>
      </c>
      <c r="E393" s="1" t="s">
        <v>1831</v>
      </c>
      <c r="F393" s="1" t="s">
        <v>757</v>
      </c>
      <c r="G393" s="1" t="s">
        <v>79</v>
      </c>
      <c r="H393" s="16" t="n">
        <v>819.84</v>
      </c>
    </row>
    <row r="394" customFormat="false" ht="15" hidden="false" customHeight="true" outlineLevel="0" collapsed="false">
      <c r="A394" s="1" t="s">
        <v>27291</v>
      </c>
      <c r="B394" s="1" t="s">
        <v>6042</v>
      </c>
      <c r="C394" s="1" t="s">
        <v>17900</v>
      </c>
      <c r="D394" s="1" t="s">
        <v>2007</v>
      </c>
      <c r="E394" s="1" t="s">
        <v>234</v>
      </c>
      <c r="F394" s="1" t="s">
        <v>2741</v>
      </c>
      <c r="G394" s="1" t="s">
        <v>81</v>
      </c>
      <c r="H394" s="16" t="n">
        <v>712.76</v>
      </c>
    </row>
    <row r="395" customFormat="false" ht="15" hidden="false" customHeight="true" outlineLevel="0" collapsed="false">
      <c r="A395" s="1" t="s">
        <v>27292</v>
      </c>
      <c r="B395" s="1" t="s">
        <v>6092</v>
      </c>
      <c r="C395" s="1" t="s">
        <v>17986</v>
      </c>
      <c r="D395" s="1" t="s">
        <v>2006</v>
      </c>
      <c r="E395" s="1" t="s">
        <v>1193</v>
      </c>
      <c r="F395" s="1" t="s">
        <v>4585</v>
      </c>
      <c r="G395" s="1" t="s">
        <v>82</v>
      </c>
      <c r="H395" s="16" t="n">
        <v>867.91</v>
      </c>
    </row>
    <row r="396" customFormat="false" ht="15" hidden="false" customHeight="true" outlineLevel="0" collapsed="false">
      <c r="A396" s="1" t="s">
        <v>27293</v>
      </c>
      <c r="B396" s="1" t="s">
        <v>6096</v>
      </c>
      <c r="C396" s="1" t="s">
        <v>17990</v>
      </c>
      <c r="D396" s="1" t="s">
        <v>1963</v>
      </c>
      <c r="E396" s="1" t="s">
        <v>1135</v>
      </c>
      <c r="F396" s="1" t="s">
        <v>2191</v>
      </c>
      <c r="G396" s="1" t="s">
        <v>82</v>
      </c>
      <c r="H396" s="16" t="n">
        <v>1494.98</v>
      </c>
    </row>
    <row r="397" customFormat="false" ht="15" hidden="false" customHeight="true" outlineLevel="0" collapsed="false">
      <c r="A397" s="1" t="s">
        <v>27294</v>
      </c>
      <c r="B397" s="1" t="s">
        <v>6104</v>
      </c>
      <c r="C397" s="1" t="s">
        <v>18004</v>
      </c>
      <c r="D397" s="1" t="s">
        <v>2006</v>
      </c>
      <c r="E397" s="1" t="s">
        <v>1527</v>
      </c>
      <c r="F397" s="1" t="s">
        <v>2156</v>
      </c>
      <c r="G397" s="1" t="s">
        <v>79</v>
      </c>
      <c r="H397" s="16" t="n">
        <v>385.74</v>
      </c>
    </row>
    <row r="398" customFormat="false" ht="15" hidden="false" customHeight="true" outlineLevel="0" collapsed="false">
      <c r="A398" s="1" t="s">
        <v>27295</v>
      </c>
      <c r="B398" s="1" t="s">
        <v>6109</v>
      </c>
      <c r="C398" s="1" t="s">
        <v>18019</v>
      </c>
      <c r="D398" s="1" t="s">
        <v>1930</v>
      </c>
      <c r="E398" s="1" t="s">
        <v>1437</v>
      </c>
      <c r="F398" s="1" t="s">
        <v>545</v>
      </c>
      <c r="G398" s="1" t="s">
        <v>82</v>
      </c>
      <c r="H398" s="16" t="n">
        <v>4796.7</v>
      </c>
    </row>
    <row r="399" customFormat="false" ht="15" hidden="false" customHeight="true" outlineLevel="0" collapsed="false">
      <c r="A399" s="1" t="s">
        <v>27296</v>
      </c>
      <c r="B399" s="1" t="s">
        <v>6113</v>
      </c>
      <c r="C399" s="1" t="s">
        <v>18027</v>
      </c>
      <c r="D399" s="1" t="s">
        <v>1941</v>
      </c>
      <c r="E399" s="1" t="s">
        <v>1351</v>
      </c>
      <c r="F399" s="1" t="s">
        <v>3521</v>
      </c>
      <c r="G399" s="1" t="s">
        <v>78</v>
      </c>
      <c r="H399" s="16" t="n">
        <v>2206.12</v>
      </c>
    </row>
    <row r="400" customFormat="false" ht="15" hidden="false" customHeight="true" outlineLevel="0" collapsed="false">
      <c r="A400" s="1" t="s">
        <v>27297</v>
      </c>
      <c r="B400" s="1" t="s">
        <v>6120</v>
      </c>
      <c r="C400" s="1" t="s">
        <v>18039</v>
      </c>
      <c r="D400" s="1" t="s">
        <v>1959</v>
      </c>
      <c r="E400" s="1" t="s">
        <v>1041</v>
      </c>
      <c r="F400" s="1" t="s">
        <v>1282</v>
      </c>
      <c r="G400" s="1" t="s">
        <v>84</v>
      </c>
      <c r="H400" s="16" t="n">
        <v>4285.58</v>
      </c>
    </row>
    <row r="401" customFormat="false" ht="15" hidden="false" customHeight="true" outlineLevel="0" collapsed="false">
      <c r="A401" s="1" t="s">
        <v>27298</v>
      </c>
      <c r="B401" s="1" t="s">
        <v>6122</v>
      </c>
      <c r="C401" s="1" t="s">
        <v>18045</v>
      </c>
      <c r="D401" s="1" t="s">
        <v>1975</v>
      </c>
      <c r="E401" s="1" t="s">
        <v>1473</v>
      </c>
      <c r="F401" s="1" t="s">
        <v>2044</v>
      </c>
      <c r="G401" s="1" t="s">
        <v>84</v>
      </c>
      <c r="H401" s="16" t="n">
        <v>862.99</v>
      </c>
    </row>
    <row r="402" customFormat="false" ht="15" hidden="false" customHeight="true" outlineLevel="0" collapsed="false">
      <c r="A402" s="1" t="s">
        <v>27299</v>
      </c>
      <c r="B402" s="1" t="s">
        <v>6133</v>
      </c>
      <c r="C402" s="1" t="s">
        <v>18066</v>
      </c>
      <c r="D402" s="1" t="s">
        <v>1971</v>
      </c>
      <c r="E402" s="1" t="s">
        <v>1806</v>
      </c>
      <c r="F402" s="1" t="s">
        <v>2315</v>
      </c>
      <c r="G402" s="1" t="s">
        <v>83</v>
      </c>
      <c r="H402" s="16" t="n">
        <v>4147.26</v>
      </c>
    </row>
    <row r="403" customFormat="false" ht="15" hidden="false" customHeight="true" outlineLevel="0" collapsed="false">
      <c r="A403" s="1" t="s">
        <v>27300</v>
      </c>
      <c r="B403" s="1" t="s">
        <v>6145</v>
      </c>
      <c r="C403" s="1" t="s">
        <v>18082</v>
      </c>
      <c r="D403" s="1" t="s">
        <v>2006</v>
      </c>
      <c r="E403" s="1" t="s">
        <v>447</v>
      </c>
      <c r="F403" s="1" t="s">
        <v>2741</v>
      </c>
      <c r="G403" s="1" t="s">
        <v>81</v>
      </c>
      <c r="H403" s="16" t="n">
        <v>964.34</v>
      </c>
    </row>
    <row r="404" customFormat="false" ht="15" hidden="false" customHeight="true" outlineLevel="0" collapsed="false">
      <c r="A404" s="1" t="s">
        <v>27301</v>
      </c>
      <c r="B404" s="1" t="s">
        <v>6153</v>
      </c>
      <c r="C404" s="1" t="s">
        <v>18098</v>
      </c>
      <c r="D404" s="1" t="s">
        <v>2006</v>
      </c>
      <c r="E404" s="1" t="s">
        <v>1052</v>
      </c>
      <c r="F404" s="1" t="s">
        <v>2294</v>
      </c>
      <c r="G404" s="1" t="s">
        <v>84</v>
      </c>
      <c r="H404" s="16" t="n">
        <v>385.74</v>
      </c>
    </row>
    <row r="405" customFormat="false" ht="15" hidden="false" customHeight="true" outlineLevel="0" collapsed="false">
      <c r="A405" s="1" t="s">
        <v>27302</v>
      </c>
      <c r="B405" s="1" t="s">
        <v>6155</v>
      </c>
      <c r="C405" s="1" t="s">
        <v>18102</v>
      </c>
      <c r="D405" s="1" t="s">
        <v>2006</v>
      </c>
      <c r="E405" s="1" t="s">
        <v>818</v>
      </c>
      <c r="F405" s="1" t="s">
        <v>2990</v>
      </c>
      <c r="G405" s="1" t="s">
        <v>83</v>
      </c>
      <c r="H405" s="16" t="n">
        <v>385.74</v>
      </c>
    </row>
    <row r="406" customFormat="false" ht="15" hidden="false" customHeight="true" outlineLevel="0" collapsed="false">
      <c r="A406" s="1" t="s">
        <v>27303</v>
      </c>
      <c r="B406" s="1" t="s">
        <v>6163</v>
      </c>
      <c r="C406" s="1" t="s">
        <v>18113</v>
      </c>
      <c r="D406" s="1" t="s">
        <v>1940</v>
      </c>
      <c r="E406" s="1" t="s">
        <v>761</v>
      </c>
      <c r="F406" s="1" t="s">
        <v>3429</v>
      </c>
      <c r="G406" s="1" t="s">
        <v>80</v>
      </c>
      <c r="H406" s="16" t="n">
        <v>7123.56</v>
      </c>
    </row>
    <row r="407" customFormat="false" ht="15" hidden="false" customHeight="true" outlineLevel="0" collapsed="false">
      <c r="A407" s="1" t="s">
        <v>27304</v>
      </c>
      <c r="B407" s="1" t="s">
        <v>6172</v>
      </c>
      <c r="C407" s="1" t="s">
        <v>18130</v>
      </c>
      <c r="D407" s="1" t="s">
        <v>1975</v>
      </c>
      <c r="E407" s="1" t="s">
        <v>648</v>
      </c>
      <c r="F407" s="1" t="s">
        <v>2525</v>
      </c>
      <c r="G407" s="1" t="s">
        <v>79</v>
      </c>
      <c r="H407" s="16" t="n">
        <v>1639.68</v>
      </c>
    </row>
    <row r="408" customFormat="false" ht="15" hidden="false" customHeight="true" outlineLevel="0" collapsed="false">
      <c r="A408" s="1" t="s">
        <v>27305</v>
      </c>
      <c r="B408" s="1" t="s">
        <v>6182</v>
      </c>
      <c r="C408" s="1" t="s">
        <v>18145</v>
      </c>
      <c r="D408" s="1" t="s">
        <v>1930</v>
      </c>
      <c r="E408" s="1" t="s">
        <v>1330</v>
      </c>
      <c r="F408" s="1" t="s">
        <v>2640</v>
      </c>
      <c r="G408" s="1" t="s">
        <v>83</v>
      </c>
      <c r="H408" s="16" t="n">
        <v>2398.35</v>
      </c>
    </row>
    <row r="409" customFormat="false" ht="15" hidden="false" customHeight="true" outlineLevel="0" collapsed="false">
      <c r="A409" s="1" t="s">
        <v>27306</v>
      </c>
      <c r="B409" s="1" t="s">
        <v>6194</v>
      </c>
      <c r="C409" s="1" t="s">
        <v>18170</v>
      </c>
      <c r="D409" s="1" t="s">
        <v>1931</v>
      </c>
      <c r="E409" s="1" t="s">
        <v>1071</v>
      </c>
      <c r="F409" s="1" t="s">
        <v>1150</v>
      </c>
      <c r="G409" s="1" t="s">
        <v>78</v>
      </c>
      <c r="H409" s="16" t="n">
        <v>944.59</v>
      </c>
    </row>
    <row r="410" customFormat="false" ht="15" hidden="false" customHeight="true" outlineLevel="0" collapsed="false">
      <c r="A410" s="1" t="s">
        <v>27307</v>
      </c>
      <c r="B410" s="1" t="s">
        <v>6203</v>
      </c>
      <c r="C410" s="1" t="s">
        <v>18187</v>
      </c>
      <c r="D410" s="1" t="s">
        <v>1990</v>
      </c>
      <c r="E410" s="1" t="s">
        <v>1440</v>
      </c>
      <c r="F410" s="1" t="s">
        <v>542</v>
      </c>
      <c r="G410" s="1" t="s">
        <v>82</v>
      </c>
      <c r="H410" s="16" t="n">
        <v>5311.32</v>
      </c>
    </row>
    <row r="411" customFormat="false" ht="15" hidden="false" customHeight="true" outlineLevel="0" collapsed="false">
      <c r="A411" s="1" t="s">
        <v>27308</v>
      </c>
      <c r="B411" s="1" t="s">
        <v>6208</v>
      </c>
      <c r="C411" s="1" t="s">
        <v>18196</v>
      </c>
      <c r="D411" s="1" t="s">
        <v>1959</v>
      </c>
      <c r="E411" s="1" t="s">
        <v>389</v>
      </c>
      <c r="F411" s="1" t="s">
        <v>1324</v>
      </c>
      <c r="G411" s="1" t="s">
        <v>82</v>
      </c>
      <c r="H411" s="16" t="n">
        <v>2142.79</v>
      </c>
    </row>
    <row r="412" customFormat="false" ht="15" hidden="false" customHeight="true" outlineLevel="0" collapsed="false">
      <c r="A412" s="1" t="s">
        <v>27309</v>
      </c>
      <c r="B412" s="1" t="s">
        <v>6212</v>
      </c>
      <c r="C412" s="1" t="s">
        <v>18202</v>
      </c>
      <c r="D412" s="1" t="s">
        <v>1979</v>
      </c>
      <c r="E412" s="1" t="s">
        <v>304</v>
      </c>
      <c r="F412" s="1" t="s">
        <v>3085</v>
      </c>
      <c r="G412" s="1" t="s">
        <v>84</v>
      </c>
      <c r="H412" s="16" t="n">
        <v>623</v>
      </c>
    </row>
    <row r="413" customFormat="false" ht="15" hidden="false" customHeight="true" outlineLevel="0" collapsed="false">
      <c r="A413" s="1" t="s">
        <v>27310</v>
      </c>
      <c r="B413" s="1" t="s">
        <v>6252</v>
      </c>
      <c r="C413" s="1" t="s">
        <v>18278</v>
      </c>
      <c r="D413" s="1" t="s">
        <v>1997</v>
      </c>
      <c r="E413" s="1" t="s">
        <v>1228</v>
      </c>
      <c r="F413" s="1" t="s">
        <v>944</v>
      </c>
      <c r="G413" s="1" t="s">
        <v>82</v>
      </c>
      <c r="H413" s="16" t="n">
        <v>560.07</v>
      </c>
    </row>
    <row r="414" customFormat="false" ht="15" hidden="false" customHeight="true" outlineLevel="0" collapsed="false">
      <c r="A414" s="1" t="s">
        <v>27311</v>
      </c>
      <c r="B414" s="1" t="s">
        <v>6255</v>
      </c>
      <c r="C414" s="1" t="s">
        <v>18286</v>
      </c>
      <c r="D414" s="1" t="s">
        <v>1928</v>
      </c>
      <c r="E414" s="1" t="s">
        <v>551</v>
      </c>
      <c r="F414" s="1" t="s">
        <v>4679</v>
      </c>
      <c r="G414" s="1" t="s">
        <v>84</v>
      </c>
      <c r="H414" s="16" t="n">
        <v>1315.64</v>
      </c>
    </row>
    <row r="415" customFormat="false" ht="15" hidden="false" customHeight="true" outlineLevel="0" collapsed="false">
      <c r="A415" s="1" t="s">
        <v>27312</v>
      </c>
      <c r="B415" s="1" t="s">
        <v>6290</v>
      </c>
      <c r="C415" s="1" t="s">
        <v>18351</v>
      </c>
      <c r="D415" s="1" t="s">
        <v>1975</v>
      </c>
      <c r="E415" s="1" t="s">
        <v>1223</v>
      </c>
      <c r="F415" s="1" t="s">
        <v>2577</v>
      </c>
      <c r="G415" s="1" t="s">
        <v>82</v>
      </c>
      <c r="H415" s="16" t="n">
        <v>776.69</v>
      </c>
    </row>
    <row r="416" customFormat="false" ht="15" hidden="false" customHeight="true" outlineLevel="0" collapsed="false">
      <c r="A416" s="1" t="s">
        <v>27313</v>
      </c>
      <c r="B416" s="1" t="s">
        <v>6310</v>
      </c>
      <c r="C416" s="1" t="s">
        <v>18392</v>
      </c>
      <c r="D416" s="1" t="s">
        <v>1995</v>
      </c>
      <c r="E416" s="1" t="s">
        <v>1777</v>
      </c>
      <c r="F416" s="1" t="s">
        <v>2601</v>
      </c>
      <c r="G416" s="1" t="s">
        <v>83</v>
      </c>
      <c r="H416" s="16" t="n">
        <v>2914.27</v>
      </c>
    </row>
    <row r="417" customFormat="false" ht="15" hidden="false" customHeight="true" outlineLevel="0" collapsed="false">
      <c r="A417" s="1" t="s">
        <v>27314</v>
      </c>
      <c r="B417" s="1" t="s">
        <v>6312</v>
      </c>
      <c r="C417" s="1" t="s">
        <v>18399</v>
      </c>
      <c r="D417" s="1" t="s">
        <v>1961</v>
      </c>
      <c r="E417" s="1" t="s">
        <v>1266</v>
      </c>
      <c r="F417" s="1" t="s">
        <v>900</v>
      </c>
      <c r="G417" s="1" t="s">
        <v>81</v>
      </c>
      <c r="H417" s="16" t="n">
        <v>6987.36</v>
      </c>
    </row>
    <row r="418" customFormat="false" ht="15" hidden="false" customHeight="true" outlineLevel="0" collapsed="false">
      <c r="A418" s="1" t="s">
        <v>27315</v>
      </c>
      <c r="B418" s="1" t="s">
        <v>6326</v>
      </c>
      <c r="C418" s="1" t="s">
        <v>18421</v>
      </c>
      <c r="D418" s="1" t="s">
        <v>1953</v>
      </c>
      <c r="E418" s="1" t="s">
        <v>447</v>
      </c>
      <c r="F418" s="1" t="s">
        <v>4233</v>
      </c>
      <c r="G418" s="1" t="s">
        <v>81</v>
      </c>
      <c r="H418" s="16" t="n">
        <v>4668.41</v>
      </c>
    </row>
    <row r="419" customFormat="false" ht="15" hidden="false" customHeight="true" outlineLevel="0" collapsed="false">
      <c r="A419" s="1" t="s">
        <v>27316</v>
      </c>
      <c r="B419" s="1" t="s">
        <v>6338</v>
      </c>
      <c r="C419" s="1" t="s">
        <v>18445</v>
      </c>
      <c r="D419" s="1" t="s">
        <v>1930</v>
      </c>
      <c r="E419" s="1" t="s">
        <v>131</v>
      </c>
      <c r="F419" s="1" t="s">
        <v>1851</v>
      </c>
      <c r="G419" s="1" t="s">
        <v>80</v>
      </c>
      <c r="H419" s="16" t="n">
        <v>4796.7</v>
      </c>
    </row>
    <row r="420" customFormat="false" ht="15" hidden="false" customHeight="true" outlineLevel="0" collapsed="false">
      <c r="A420" s="1" t="s">
        <v>27317</v>
      </c>
      <c r="B420" s="1" t="s">
        <v>6339</v>
      </c>
      <c r="C420" s="1" t="s">
        <v>18446</v>
      </c>
      <c r="D420" s="1" t="s">
        <v>2006</v>
      </c>
      <c r="E420" s="1" t="s">
        <v>1239</v>
      </c>
      <c r="F420" s="1" t="s">
        <v>3120</v>
      </c>
      <c r="G420" s="1" t="s">
        <v>79</v>
      </c>
      <c r="H420" s="16" t="n">
        <v>482.17</v>
      </c>
    </row>
    <row r="421" customFormat="false" ht="15" hidden="false" customHeight="true" outlineLevel="0" collapsed="false">
      <c r="A421" s="1" t="s">
        <v>27318</v>
      </c>
      <c r="B421" s="1" t="s">
        <v>6343</v>
      </c>
      <c r="C421" s="1" t="s">
        <v>18454</v>
      </c>
      <c r="D421" s="1" t="s">
        <v>2006</v>
      </c>
      <c r="E421" s="1" t="s">
        <v>1052</v>
      </c>
      <c r="F421" s="1" t="s">
        <v>2330</v>
      </c>
      <c r="G421" s="1" t="s">
        <v>81</v>
      </c>
      <c r="H421" s="16" t="n">
        <v>1446.51</v>
      </c>
    </row>
    <row r="422" customFormat="false" ht="15" hidden="false" customHeight="true" outlineLevel="0" collapsed="false">
      <c r="A422" s="1" t="s">
        <v>27319</v>
      </c>
      <c r="B422" s="1" t="s">
        <v>6350</v>
      </c>
      <c r="C422" s="1" t="s">
        <v>18464</v>
      </c>
      <c r="D422" s="1" t="s">
        <v>2006</v>
      </c>
      <c r="E422" s="1" t="s">
        <v>289</v>
      </c>
      <c r="F422" s="1" t="s">
        <v>2928</v>
      </c>
      <c r="G422" s="1" t="s">
        <v>79</v>
      </c>
      <c r="H422" s="16" t="n">
        <v>916.12</v>
      </c>
    </row>
    <row r="423" customFormat="false" ht="15" hidden="false" customHeight="true" outlineLevel="0" collapsed="false">
      <c r="A423" s="1" t="s">
        <v>27320</v>
      </c>
      <c r="B423" s="1" t="s">
        <v>6360</v>
      </c>
      <c r="C423" s="1" t="s">
        <v>18483</v>
      </c>
      <c r="D423" s="1" t="s">
        <v>2006</v>
      </c>
      <c r="E423" s="1" t="s">
        <v>1071</v>
      </c>
      <c r="F423" s="1" t="s">
        <v>2060</v>
      </c>
      <c r="G423" s="1" t="s">
        <v>82</v>
      </c>
      <c r="H423" s="16" t="n">
        <v>482.17</v>
      </c>
    </row>
    <row r="424" customFormat="false" ht="15" hidden="false" customHeight="true" outlineLevel="0" collapsed="false">
      <c r="A424" s="1" t="s">
        <v>27321</v>
      </c>
      <c r="B424" s="1" t="s">
        <v>6361</v>
      </c>
      <c r="C424" s="1" t="s">
        <v>18486</v>
      </c>
      <c r="D424" s="1" t="s">
        <v>1955</v>
      </c>
      <c r="E424" s="1" t="s">
        <v>1789</v>
      </c>
      <c r="F424" s="1" t="s">
        <v>3891</v>
      </c>
      <c r="G424" s="1" t="s">
        <v>81</v>
      </c>
      <c r="H424" s="16" t="n">
        <v>3173.72</v>
      </c>
    </row>
    <row r="425" customFormat="false" ht="15" hidden="false" customHeight="true" outlineLevel="0" collapsed="false">
      <c r="A425" s="1" t="s">
        <v>27322</v>
      </c>
      <c r="B425" s="1" t="s">
        <v>6366</v>
      </c>
      <c r="C425" s="1" t="s">
        <v>18493</v>
      </c>
      <c r="D425" s="1" t="s">
        <v>1930</v>
      </c>
      <c r="E425" s="1" t="s">
        <v>1897</v>
      </c>
      <c r="F425" s="1" t="s">
        <v>3063</v>
      </c>
      <c r="G425" s="1" t="s">
        <v>83</v>
      </c>
      <c r="H425" s="16" t="n">
        <v>2398.35</v>
      </c>
    </row>
    <row r="426" customFormat="false" ht="15" hidden="false" customHeight="true" outlineLevel="0" collapsed="false">
      <c r="A426" s="1" t="s">
        <v>27323</v>
      </c>
      <c r="B426" s="1" t="s">
        <v>6372</v>
      </c>
      <c r="C426" s="1" t="s">
        <v>18505</v>
      </c>
      <c r="D426" s="1" t="s">
        <v>1990</v>
      </c>
      <c r="E426" s="1" t="s">
        <v>514</v>
      </c>
      <c r="F426" s="1" t="s">
        <v>5697</v>
      </c>
      <c r="G426" s="1" t="s">
        <v>81</v>
      </c>
      <c r="H426" s="16" t="n">
        <v>4249.06</v>
      </c>
    </row>
    <row r="427" customFormat="false" ht="15" hidden="false" customHeight="true" outlineLevel="0" collapsed="false">
      <c r="A427" s="1" t="s">
        <v>27324</v>
      </c>
      <c r="B427" s="1" t="s">
        <v>6373</v>
      </c>
      <c r="C427" s="1" t="s">
        <v>18507</v>
      </c>
      <c r="D427" s="1" t="s">
        <v>1947</v>
      </c>
      <c r="E427" s="1" t="s">
        <v>1041</v>
      </c>
      <c r="F427" s="1" t="s">
        <v>2518</v>
      </c>
      <c r="G427" s="1" t="s">
        <v>80</v>
      </c>
      <c r="H427" s="16" t="n">
        <v>4778.51</v>
      </c>
    </row>
    <row r="428" customFormat="false" ht="15" hidden="false" customHeight="true" outlineLevel="0" collapsed="false">
      <c r="A428" s="1" t="s">
        <v>27325</v>
      </c>
      <c r="B428" s="1" t="s">
        <v>6386</v>
      </c>
      <c r="C428" s="1" t="s">
        <v>18536</v>
      </c>
      <c r="D428" s="1" t="s">
        <v>2006</v>
      </c>
      <c r="E428" s="1" t="s">
        <v>1625</v>
      </c>
      <c r="F428" s="1" t="s">
        <v>911</v>
      </c>
      <c r="G428" s="1" t="s">
        <v>84</v>
      </c>
      <c r="H428" s="16" t="n">
        <v>482.17</v>
      </c>
    </row>
    <row r="429" customFormat="false" ht="15" hidden="false" customHeight="true" outlineLevel="0" collapsed="false">
      <c r="A429" s="1" t="s">
        <v>27326</v>
      </c>
      <c r="B429" s="1" t="s">
        <v>6391</v>
      </c>
      <c r="C429" s="1" t="s">
        <v>18545</v>
      </c>
      <c r="D429" s="1" t="s">
        <v>2006</v>
      </c>
      <c r="E429" s="1" t="s">
        <v>1317</v>
      </c>
      <c r="F429" s="1" t="s">
        <v>2571</v>
      </c>
      <c r="G429" s="1" t="s">
        <v>84</v>
      </c>
      <c r="H429" s="16" t="n">
        <v>458.06</v>
      </c>
    </row>
    <row r="430" customFormat="false" ht="15" hidden="false" customHeight="true" outlineLevel="0" collapsed="false">
      <c r="A430" s="1" t="s">
        <v>27327</v>
      </c>
      <c r="B430" s="1" t="s">
        <v>6393</v>
      </c>
      <c r="C430" s="1" t="s">
        <v>18552</v>
      </c>
      <c r="D430" s="1" t="s">
        <v>1993</v>
      </c>
      <c r="E430" s="1" t="s">
        <v>1789</v>
      </c>
      <c r="F430" s="1" t="s">
        <v>1174</v>
      </c>
      <c r="G430" s="1" t="s">
        <v>84</v>
      </c>
      <c r="H430" s="16" t="n">
        <v>6036.93</v>
      </c>
    </row>
    <row r="431" customFormat="false" ht="15" hidden="false" customHeight="true" outlineLevel="0" collapsed="false">
      <c r="A431" s="1" t="s">
        <v>27328</v>
      </c>
      <c r="B431" s="1" t="s">
        <v>6401</v>
      </c>
      <c r="C431" s="1" t="s">
        <v>18566</v>
      </c>
      <c r="D431" s="1" t="s">
        <v>1955</v>
      </c>
      <c r="E431" s="1" t="s">
        <v>379</v>
      </c>
      <c r="F431" s="1" t="s">
        <v>3687</v>
      </c>
      <c r="G431" s="1" t="s">
        <v>82</v>
      </c>
      <c r="H431" s="16" t="n">
        <v>3173.72</v>
      </c>
    </row>
    <row r="432" customFormat="false" ht="15" hidden="false" customHeight="true" outlineLevel="0" collapsed="false">
      <c r="A432" s="1" t="s">
        <v>27329</v>
      </c>
      <c r="B432" s="1" t="s">
        <v>6411</v>
      </c>
      <c r="C432" s="1" t="s">
        <v>18584</v>
      </c>
      <c r="D432" s="1" t="s">
        <v>2006</v>
      </c>
      <c r="E432" s="1" t="s">
        <v>1375</v>
      </c>
      <c r="F432" s="1" t="s">
        <v>2125</v>
      </c>
      <c r="G432" s="1" t="s">
        <v>81</v>
      </c>
      <c r="H432" s="16" t="n">
        <v>482.17</v>
      </c>
    </row>
    <row r="433" customFormat="false" ht="15" hidden="false" customHeight="true" outlineLevel="0" collapsed="false">
      <c r="A433" s="1" t="s">
        <v>27330</v>
      </c>
      <c r="B433" s="1" t="s">
        <v>6421</v>
      </c>
      <c r="C433" s="1" t="s">
        <v>18606</v>
      </c>
      <c r="D433" s="1" t="s">
        <v>1940</v>
      </c>
      <c r="E433" s="1" t="s">
        <v>527</v>
      </c>
      <c r="F433" s="1" t="s">
        <v>568</v>
      </c>
      <c r="G433" s="1" t="s">
        <v>78</v>
      </c>
      <c r="H433" s="16" t="n">
        <v>7123.56</v>
      </c>
    </row>
    <row r="434" customFormat="false" ht="15" hidden="false" customHeight="true" outlineLevel="0" collapsed="false">
      <c r="A434" s="1" t="s">
        <v>27331</v>
      </c>
      <c r="B434" s="1" t="s">
        <v>6422</v>
      </c>
      <c r="C434" s="1" t="s">
        <v>18607</v>
      </c>
      <c r="D434" s="1" t="s">
        <v>1940</v>
      </c>
      <c r="E434" s="1" t="s">
        <v>199</v>
      </c>
      <c r="F434" s="1" t="s">
        <v>2496</v>
      </c>
      <c r="G434" s="1" t="s">
        <v>84</v>
      </c>
      <c r="H434" s="16" t="n">
        <v>2255.79</v>
      </c>
    </row>
    <row r="435" customFormat="false" ht="15" hidden="false" customHeight="true" outlineLevel="0" collapsed="false">
      <c r="A435" s="1" t="s">
        <v>27332</v>
      </c>
      <c r="B435" s="1" t="s">
        <v>6424</v>
      </c>
      <c r="C435" s="1" t="s">
        <v>18609</v>
      </c>
      <c r="D435" s="1" t="s">
        <v>1941</v>
      </c>
      <c r="E435" s="1" t="s">
        <v>1037</v>
      </c>
      <c r="F435" s="1" t="s">
        <v>739</v>
      </c>
      <c r="G435" s="1" t="s">
        <v>78</v>
      </c>
      <c r="H435" s="16" t="n">
        <v>5515.3</v>
      </c>
    </row>
    <row r="436" customFormat="false" ht="15" hidden="false" customHeight="true" outlineLevel="0" collapsed="false">
      <c r="A436" s="1" t="s">
        <v>27333</v>
      </c>
      <c r="B436" s="1" t="s">
        <v>6428</v>
      </c>
      <c r="C436" s="1" t="s">
        <v>18619</v>
      </c>
      <c r="D436" s="1" t="s">
        <v>1930</v>
      </c>
      <c r="E436" s="1" t="s">
        <v>241</v>
      </c>
      <c r="F436" s="1" t="s">
        <v>3044</v>
      </c>
      <c r="G436" s="1" t="s">
        <v>80</v>
      </c>
      <c r="H436" s="16" t="n">
        <v>2278.43</v>
      </c>
    </row>
    <row r="437" customFormat="false" ht="15" hidden="false" customHeight="true" outlineLevel="0" collapsed="false">
      <c r="A437" s="1" t="s">
        <v>27334</v>
      </c>
      <c r="B437" s="1" t="s">
        <v>6436</v>
      </c>
      <c r="C437" s="1" t="s">
        <v>18636</v>
      </c>
      <c r="D437" s="1" t="s">
        <v>1928</v>
      </c>
      <c r="E437" s="1" t="s">
        <v>1398</v>
      </c>
      <c r="F437" s="1" t="s">
        <v>4797</v>
      </c>
      <c r="G437" s="1" t="s">
        <v>79</v>
      </c>
      <c r="H437" s="16" t="n">
        <v>624.93</v>
      </c>
    </row>
    <row r="438" customFormat="false" ht="15" hidden="false" customHeight="true" outlineLevel="0" collapsed="false">
      <c r="A438" s="1" t="s">
        <v>27335</v>
      </c>
      <c r="B438" s="1" t="s">
        <v>6440</v>
      </c>
      <c r="C438" s="1" t="s">
        <v>18641</v>
      </c>
      <c r="D438" s="1" t="s">
        <v>1951</v>
      </c>
      <c r="E438" s="1" t="s">
        <v>582</v>
      </c>
      <c r="F438" s="1" t="s">
        <v>3480</v>
      </c>
      <c r="G438" s="1" t="s">
        <v>78</v>
      </c>
      <c r="H438" s="16" t="n">
        <v>1627.75</v>
      </c>
    </row>
    <row r="439" customFormat="false" ht="15" hidden="false" customHeight="true" outlineLevel="0" collapsed="false">
      <c r="A439" s="1" t="s">
        <v>27336</v>
      </c>
      <c r="B439" s="1" t="s">
        <v>6442</v>
      </c>
      <c r="C439" s="1" t="s">
        <v>18645</v>
      </c>
      <c r="D439" s="1" t="s">
        <v>2006</v>
      </c>
      <c r="E439" s="1" t="s">
        <v>1806</v>
      </c>
      <c r="F439" s="1" t="s">
        <v>1633</v>
      </c>
      <c r="G439" s="1" t="s">
        <v>84</v>
      </c>
      <c r="H439" s="16" t="n">
        <v>819.69</v>
      </c>
    </row>
    <row r="440" customFormat="false" ht="15" hidden="false" customHeight="true" outlineLevel="0" collapsed="false">
      <c r="A440" s="1" t="s">
        <v>27337</v>
      </c>
      <c r="B440" s="1" t="s">
        <v>6451</v>
      </c>
      <c r="C440" s="1" t="s">
        <v>18666</v>
      </c>
      <c r="D440" s="1" t="s">
        <v>1990</v>
      </c>
      <c r="E440" s="1" t="s">
        <v>1694</v>
      </c>
      <c r="F440" s="1" t="s">
        <v>1036</v>
      </c>
      <c r="G440" s="1" t="s">
        <v>83</v>
      </c>
      <c r="H440" s="16" t="n">
        <v>10091.51</v>
      </c>
    </row>
    <row r="441" customFormat="false" ht="15" hidden="false" customHeight="true" outlineLevel="0" collapsed="false">
      <c r="A441" s="1" t="s">
        <v>27338</v>
      </c>
      <c r="B441" s="1" t="s">
        <v>6471</v>
      </c>
      <c r="C441" s="1" t="s">
        <v>18705</v>
      </c>
      <c r="D441" s="1" t="s">
        <v>1977</v>
      </c>
      <c r="E441" s="1" t="s">
        <v>945</v>
      </c>
      <c r="F441" s="1" t="s">
        <v>922</v>
      </c>
      <c r="G441" s="1" t="s">
        <v>82</v>
      </c>
      <c r="H441" s="16" t="n">
        <v>2386.05</v>
      </c>
    </row>
    <row r="442" customFormat="false" ht="15" hidden="false" customHeight="true" outlineLevel="0" collapsed="false">
      <c r="A442" s="1" t="s">
        <v>27339</v>
      </c>
      <c r="B442" s="1" t="s">
        <v>6481</v>
      </c>
      <c r="C442" s="1" t="s">
        <v>18724</v>
      </c>
      <c r="D442" s="1" t="s">
        <v>1990</v>
      </c>
      <c r="E442" s="1" t="s">
        <v>666</v>
      </c>
      <c r="F442" s="1" t="s">
        <v>2024</v>
      </c>
      <c r="G442" s="1" t="s">
        <v>81</v>
      </c>
      <c r="H442" s="16" t="n">
        <v>8498.11</v>
      </c>
    </row>
    <row r="443" customFormat="false" ht="15" hidden="false" customHeight="true" outlineLevel="0" collapsed="false">
      <c r="A443" s="1" t="s">
        <v>27340</v>
      </c>
      <c r="B443" s="1" t="s">
        <v>6482</v>
      </c>
      <c r="C443" s="1" t="s">
        <v>18725</v>
      </c>
      <c r="D443" s="1" t="s">
        <v>1990</v>
      </c>
      <c r="E443" s="1" t="s">
        <v>680</v>
      </c>
      <c r="F443" s="1" t="s">
        <v>2323</v>
      </c>
      <c r="G443" s="1" t="s">
        <v>82</v>
      </c>
      <c r="H443" s="16" t="n">
        <v>10622.64</v>
      </c>
    </row>
    <row r="444" customFormat="false" ht="15" hidden="false" customHeight="true" outlineLevel="0" collapsed="false">
      <c r="A444" s="1" t="s">
        <v>27341</v>
      </c>
      <c r="B444" s="1" t="s">
        <v>6494</v>
      </c>
      <c r="C444" s="1" t="s">
        <v>18758</v>
      </c>
      <c r="D444" s="1" t="s">
        <v>1953</v>
      </c>
      <c r="E444" s="1" t="s">
        <v>1454</v>
      </c>
      <c r="F444" s="1" t="s">
        <v>900</v>
      </c>
      <c r="G444" s="1" t="s">
        <v>81</v>
      </c>
      <c r="H444" s="16" t="n">
        <v>3931.3</v>
      </c>
    </row>
    <row r="445" customFormat="false" ht="15" hidden="false" customHeight="true" outlineLevel="0" collapsed="false">
      <c r="A445" s="1" t="s">
        <v>27342</v>
      </c>
      <c r="B445" s="1" t="s">
        <v>6497</v>
      </c>
      <c r="C445" s="1" t="s">
        <v>18763</v>
      </c>
      <c r="D445" s="1" t="s">
        <v>1959</v>
      </c>
      <c r="E445" s="1" t="s">
        <v>918</v>
      </c>
      <c r="F445" s="1" t="s">
        <v>2104</v>
      </c>
      <c r="G445" s="1" t="s">
        <v>83</v>
      </c>
      <c r="H445" s="16" t="n">
        <v>2142.79</v>
      </c>
    </row>
    <row r="446" customFormat="false" ht="15" hidden="false" customHeight="true" outlineLevel="0" collapsed="false">
      <c r="A446" s="1" t="s">
        <v>27343</v>
      </c>
      <c r="B446" s="1" t="s">
        <v>6498</v>
      </c>
      <c r="C446" s="1" t="s">
        <v>18767</v>
      </c>
      <c r="D446" s="1" t="s">
        <v>1975</v>
      </c>
      <c r="E446" s="1" t="s">
        <v>1193</v>
      </c>
      <c r="F446" s="1" t="s">
        <v>27344</v>
      </c>
      <c r="G446" s="1" t="s">
        <v>78</v>
      </c>
      <c r="H446" s="16" t="n">
        <v>776.69</v>
      </c>
    </row>
    <row r="447" customFormat="false" ht="15" hidden="false" customHeight="true" outlineLevel="0" collapsed="false">
      <c r="A447" s="1" t="s">
        <v>27345</v>
      </c>
      <c r="B447" s="1" t="s">
        <v>6501</v>
      </c>
      <c r="C447" s="1" t="s">
        <v>18774</v>
      </c>
      <c r="D447" s="1" t="s">
        <v>1963</v>
      </c>
      <c r="E447" s="1" t="s">
        <v>1618</v>
      </c>
      <c r="F447" s="1" t="s">
        <v>1696</v>
      </c>
      <c r="G447" s="1" t="s">
        <v>83</v>
      </c>
      <c r="H447" s="16" t="n">
        <v>4260.69</v>
      </c>
    </row>
    <row r="448" customFormat="false" ht="15" hidden="false" customHeight="true" outlineLevel="0" collapsed="false">
      <c r="A448" s="1" t="s">
        <v>27346</v>
      </c>
      <c r="B448" s="1" t="s">
        <v>6517</v>
      </c>
      <c r="C448" s="1" t="s">
        <v>18814</v>
      </c>
      <c r="D448" s="1" t="s">
        <v>2007</v>
      </c>
      <c r="E448" s="1" t="s">
        <v>1214</v>
      </c>
      <c r="F448" s="1" t="s">
        <v>1509</v>
      </c>
      <c r="G448" s="1" t="s">
        <v>81</v>
      </c>
      <c r="H448" s="16" t="n">
        <v>750.27</v>
      </c>
    </row>
    <row r="449" customFormat="false" ht="15" hidden="false" customHeight="true" outlineLevel="0" collapsed="false">
      <c r="A449" s="1" t="s">
        <v>27347</v>
      </c>
      <c r="B449" s="1" t="s">
        <v>6521</v>
      </c>
      <c r="C449" s="1" t="s">
        <v>18823</v>
      </c>
      <c r="D449" s="1" t="s">
        <v>2006</v>
      </c>
      <c r="E449" s="1" t="s">
        <v>1297</v>
      </c>
      <c r="F449" s="1" t="s">
        <v>2986</v>
      </c>
      <c r="G449" s="1" t="s">
        <v>79</v>
      </c>
      <c r="H449" s="16" t="n">
        <v>433.95</v>
      </c>
    </row>
    <row r="450" customFormat="false" ht="15" hidden="false" customHeight="true" outlineLevel="0" collapsed="false">
      <c r="A450" s="1" t="s">
        <v>27348</v>
      </c>
      <c r="B450" s="1" t="s">
        <v>6531</v>
      </c>
      <c r="C450" s="1" t="s">
        <v>18849</v>
      </c>
      <c r="D450" s="1" t="s">
        <v>2007</v>
      </c>
      <c r="E450" s="1" t="s">
        <v>985</v>
      </c>
      <c r="F450" s="1" t="s">
        <v>716</v>
      </c>
      <c r="G450" s="1" t="s">
        <v>79</v>
      </c>
      <c r="H450" s="16" t="n">
        <v>750.27</v>
      </c>
    </row>
    <row r="451" customFormat="false" ht="15" hidden="false" customHeight="true" outlineLevel="0" collapsed="false">
      <c r="A451" s="1" t="s">
        <v>27349</v>
      </c>
      <c r="B451" s="1" t="s">
        <v>6533</v>
      </c>
      <c r="C451" s="1" t="s">
        <v>18852</v>
      </c>
      <c r="D451" s="1" t="s">
        <v>1961</v>
      </c>
      <c r="E451" s="1" t="s">
        <v>1714</v>
      </c>
      <c r="F451" s="1" t="s">
        <v>2185</v>
      </c>
      <c r="G451" s="1" t="s">
        <v>80</v>
      </c>
      <c r="H451" s="16" t="n">
        <v>6987.36</v>
      </c>
    </row>
    <row r="452" customFormat="false" ht="15" hidden="false" customHeight="true" outlineLevel="0" collapsed="false">
      <c r="A452" s="1" t="s">
        <v>27350</v>
      </c>
      <c r="B452" s="1" t="s">
        <v>6541</v>
      </c>
      <c r="C452" s="1" t="s">
        <v>18862</v>
      </c>
      <c r="D452" s="1" t="s">
        <v>1951</v>
      </c>
      <c r="E452" s="1" t="s">
        <v>1862</v>
      </c>
      <c r="F452" s="1" t="s">
        <v>1794</v>
      </c>
      <c r="G452" s="1" t="s">
        <v>83</v>
      </c>
      <c r="H452" s="16" t="n">
        <v>813.88</v>
      </c>
    </row>
    <row r="453" customFormat="false" ht="15" hidden="false" customHeight="true" outlineLevel="0" collapsed="false">
      <c r="A453" s="1" t="s">
        <v>27351</v>
      </c>
      <c r="B453" s="1" t="s">
        <v>6549</v>
      </c>
      <c r="C453" s="1" t="s">
        <v>18875</v>
      </c>
      <c r="D453" s="1" t="s">
        <v>1975</v>
      </c>
      <c r="E453" s="1" t="s">
        <v>241</v>
      </c>
      <c r="F453" s="1" t="s">
        <v>2665</v>
      </c>
      <c r="G453" s="1" t="s">
        <v>80</v>
      </c>
      <c r="H453" s="16" t="n">
        <v>862.99</v>
      </c>
    </row>
    <row r="454" customFormat="false" ht="15" hidden="false" customHeight="true" outlineLevel="0" collapsed="false">
      <c r="A454" s="1" t="s">
        <v>27352</v>
      </c>
      <c r="B454" s="1" t="s">
        <v>6574</v>
      </c>
      <c r="C454" s="1" t="s">
        <v>18928</v>
      </c>
      <c r="D454" s="1" t="s">
        <v>2007</v>
      </c>
      <c r="E454" s="1" t="s">
        <v>1844</v>
      </c>
      <c r="F454" s="1" t="s">
        <v>565</v>
      </c>
      <c r="G454" s="1" t="s">
        <v>81</v>
      </c>
      <c r="H454" s="16" t="n">
        <v>675.24</v>
      </c>
    </row>
    <row r="455" customFormat="false" ht="15" hidden="false" customHeight="true" outlineLevel="0" collapsed="false">
      <c r="A455" s="1" t="s">
        <v>27353</v>
      </c>
      <c r="B455" s="1" t="s">
        <v>6580</v>
      </c>
      <c r="C455" s="1" t="s">
        <v>18941</v>
      </c>
      <c r="D455" s="1" t="s">
        <v>1924</v>
      </c>
      <c r="E455" s="1" t="s">
        <v>1656</v>
      </c>
      <c r="F455" s="1" t="s">
        <v>5697</v>
      </c>
      <c r="G455" s="1" t="s">
        <v>82</v>
      </c>
      <c r="H455" s="16" t="n">
        <v>1971</v>
      </c>
    </row>
    <row r="456" customFormat="false" ht="15" hidden="false" customHeight="true" outlineLevel="0" collapsed="false">
      <c r="A456" s="1" t="s">
        <v>27354</v>
      </c>
      <c r="B456" s="1" t="s">
        <v>6600</v>
      </c>
      <c r="C456" s="1" t="s">
        <v>18983</v>
      </c>
      <c r="D456" s="1" t="s">
        <v>1961</v>
      </c>
      <c r="E456" s="1" t="s">
        <v>1312</v>
      </c>
      <c r="F456" s="1" t="s">
        <v>2744</v>
      </c>
      <c r="G456" s="1" t="s">
        <v>80</v>
      </c>
      <c r="H456" s="16" t="n">
        <v>9956.99</v>
      </c>
    </row>
    <row r="457" customFormat="false" ht="15" hidden="false" customHeight="true" outlineLevel="0" collapsed="false">
      <c r="A457" s="1" t="s">
        <v>27355</v>
      </c>
      <c r="B457" s="1" t="s">
        <v>6601</v>
      </c>
      <c r="C457" s="1" t="s">
        <v>18984</v>
      </c>
      <c r="D457" s="1" t="s">
        <v>1930</v>
      </c>
      <c r="E457" s="1" t="s">
        <v>1360</v>
      </c>
      <c r="F457" s="1" t="s">
        <v>1356</v>
      </c>
      <c r="G457" s="1" t="s">
        <v>83</v>
      </c>
      <c r="H457" s="16" t="n">
        <v>2278.43</v>
      </c>
    </row>
    <row r="458" customFormat="false" ht="15" hidden="false" customHeight="true" outlineLevel="0" collapsed="false">
      <c r="A458" s="1" t="s">
        <v>27356</v>
      </c>
      <c r="B458" s="1" t="s">
        <v>6604</v>
      </c>
      <c r="C458" s="1" t="s">
        <v>18990</v>
      </c>
      <c r="D458" s="1" t="s">
        <v>2006</v>
      </c>
      <c r="E458" s="1" t="s">
        <v>1806</v>
      </c>
      <c r="F458" s="1" t="s">
        <v>2842</v>
      </c>
      <c r="G458" s="1" t="s">
        <v>78</v>
      </c>
      <c r="H458" s="16" t="n">
        <v>482.17</v>
      </c>
    </row>
    <row r="459" customFormat="false" ht="15" hidden="false" customHeight="true" outlineLevel="0" collapsed="false">
      <c r="A459" s="1" t="s">
        <v>27357</v>
      </c>
      <c r="B459" s="1" t="s">
        <v>6608</v>
      </c>
      <c r="C459" s="1" t="s">
        <v>18996</v>
      </c>
      <c r="D459" s="1" t="s">
        <v>2007</v>
      </c>
      <c r="E459" s="1" t="s">
        <v>1545</v>
      </c>
      <c r="F459" s="1" t="s">
        <v>6657</v>
      </c>
      <c r="G459" s="1" t="s">
        <v>84</v>
      </c>
      <c r="H459" s="16" t="n">
        <v>2250.81</v>
      </c>
    </row>
    <row r="460" customFormat="false" ht="15" hidden="false" customHeight="true" outlineLevel="0" collapsed="false">
      <c r="A460" s="1" t="s">
        <v>27358</v>
      </c>
      <c r="B460" s="1" t="s">
        <v>6617</v>
      </c>
      <c r="C460" s="1" t="s">
        <v>19009</v>
      </c>
      <c r="D460" s="1" t="s">
        <v>1928</v>
      </c>
      <c r="E460" s="1" t="s">
        <v>1145</v>
      </c>
      <c r="F460" s="1" t="s">
        <v>2203</v>
      </c>
      <c r="G460" s="1" t="s">
        <v>83</v>
      </c>
      <c r="H460" s="16" t="n">
        <v>657.82</v>
      </c>
    </row>
    <row r="461" customFormat="false" ht="15" hidden="false" customHeight="true" outlineLevel="0" collapsed="false">
      <c r="A461" s="1" t="s">
        <v>27359</v>
      </c>
      <c r="B461" s="1" t="s">
        <v>6626</v>
      </c>
      <c r="C461" s="1" t="s">
        <v>19029</v>
      </c>
      <c r="D461" s="1" t="s">
        <v>1930</v>
      </c>
      <c r="E461" s="1" t="s">
        <v>1844</v>
      </c>
      <c r="F461" s="1" t="s">
        <v>776</v>
      </c>
      <c r="G461" s="1" t="s">
        <v>81</v>
      </c>
      <c r="H461" s="16" t="n">
        <v>7195.05</v>
      </c>
    </row>
    <row r="462" customFormat="false" ht="15" hidden="false" customHeight="true" outlineLevel="0" collapsed="false">
      <c r="A462" s="1" t="s">
        <v>27360</v>
      </c>
      <c r="B462" s="1" t="s">
        <v>6637</v>
      </c>
      <c r="C462" s="1" t="s">
        <v>19050</v>
      </c>
      <c r="D462" s="1" t="s">
        <v>2006</v>
      </c>
      <c r="E462" s="1" t="s">
        <v>284</v>
      </c>
      <c r="F462" s="1" t="s">
        <v>3575</v>
      </c>
      <c r="G462" s="1" t="s">
        <v>82</v>
      </c>
      <c r="H462" s="16" t="n">
        <v>916.12</v>
      </c>
    </row>
    <row r="463" customFormat="false" ht="15" hidden="false" customHeight="true" outlineLevel="0" collapsed="false">
      <c r="A463" s="1" t="s">
        <v>27361</v>
      </c>
      <c r="B463" s="1" t="s">
        <v>6638</v>
      </c>
      <c r="C463" s="1" t="s">
        <v>19051</v>
      </c>
      <c r="D463" s="1" t="s">
        <v>2007</v>
      </c>
      <c r="E463" s="1" t="s">
        <v>740</v>
      </c>
      <c r="F463" s="1" t="s">
        <v>9467</v>
      </c>
      <c r="G463" s="1" t="s">
        <v>79</v>
      </c>
      <c r="H463" s="16" t="n">
        <v>1500.54</v>
      </c>
    </row>
    <row r="464" customFormat="false" ht="15" hidden="false" customHeight="true" outlineLevel="0" collapsed="false">
      <c r="A464" s="1" t="s">
        <v>27362</v>
      </c>
      <c r="B464" s="1" t="s">
        <v>6658</v>
      </c>
      <c r="C464" s="1" t="s">
        <v>19095</v>
      </c>
      <c r="D464" s="1" t="s">
        <v>1951</v>
      </c>
      <c r="E464" s="1" t="s">
        <v>1175</v>
      </c>
      <c r="F464" s="1" t="s">
        <v>770</v>
      </c>
      <c r="G464" s="1" t="s">
        <v>83</v>
      </c>
      <c r="H464" s="16" t="n">
        <v>909.62</v>
      </c>
    </row>
    <row r="465" customFormat="false" ht="15" hidden="false" customHeight="true" outlineLevel="0" collapsed="false">
      <c r="A465" s="1" t="s">
        <v>27363</v>
      </c>
      <c r="B465" s="1" t="s">
        <v>6673</v>
      </c>
      <c r="C465" s="1" t="s">
        <v>19120</v>
      </c>
      <c r="D465" s="1" t="s">
        <v>1980</v>
      </c>
      <c r="E465" s="1" t="s">
        <v>1782</v>
      </c>
      <c r="F465" s="1" t="s">
        <v>3206</v>
      </c>
      <c r="G465" s="1" t="s">
        <v>82</v>
      </c>
      <c r="H465" s="16" t="n">
        <v>2184.71</v>
      </c>
    </row>
    <row r="466" customFormat="false" ht="15" hidden="false" customHeight="true" outlineLevel="0" collapsed="false">
      <c r="A466" s="1" t="s">
        <v>27364</v>
      </c>
      <c r="B466" s="1" t="s">
        <v>6679</v>
      </c>
      <c r="C466" s="1" t="s">
        <v>19129</v>
      </c>
      <c r="D466" s="1" t="s">
        <v>1930</v>
      </c>
      <c r="E466" s="1" t="s">
        <v>589</v>
      </c>
      <c r="F466" s="1" t="s">
        <v>3319</v>
      </c>
      <c r="G466" s="1" t="s">
        <v>80</v>
      </c>
      <c r="H466" s="16" t="n">
        <v>2158.52</v>
      </c>
    </row>
    <row r="467" customFormat="false" ht="15" hidden="false" customHeight="true" outlineLevel="0" collapsed="false">
      <c r="A467" s="1" t="s">
        <v>27365</v>
      </c>
      <c r="B467" s="1" t="s">
        <v>6684</v>
      </c>
      <c r="C467" s="1" t="s">
        <v>19141</v>
      </c>
      <c r="D467" s="1" t="s">
        <v>1990</v>
      </c>
      <c r="E467" s="1" t="s">
        <v>1860</v>
      </c>
      <c r="F467" s="1" t="s">
        <v>1262</v>
      </c>
      <c r="G467" s="1" t="s">
        <v>78</v>
      </c>
      <c r="H467" s="16" t="n">
        <v>5311.32</v>
      </c>
    </row>
    <row r="468" customFormat="false" ht="15" hidden="false" customHeight="true" outlineLevel="0" collapsed="false">
      <c r="A468" s="1" t="s">
        <v>27366</v>
      </c>
      <c r="B468" s="1" t="s">
        <v>6696</v>
      </c>
      <c r="C468" s="1" t="s">
        <v>19168</v>
      </c>
      <c r="D468" s="1" t="s">
        <v>1930</v>
      </c>
      <c r="E468" s="1" t="s">
        <v>514</v>
      </c>
      <c r="F468" s="1" t="s">
        <v>833</v>
      </c>
      <c r="G468" s="1" t="s">
        <v>81</v>
      </c>
      <c r="H468" s="16" t="n">
        <v>4556.86</v>
      </c>
    </row>
    <row r="469" customFormat="false" ht="15" hidden="false" customHeight="true" outlineLevel="0" collapsed="false">
      <c r="A469" s="1" t="s">
        <v>27367</v>
      </c>
      <c r="B469" s="1" t="s">
        <v>6697</v>
      </c>
      <c r="C469" s="1" t="s">
        <v>19171</v>
      </c>
      <c r="D469" s="1" t="s">
        <v>1995</v>
      </c>
      <c r="E469" s="1" t="s">
        <v>1902</v>
      </c>
      <c r="F469" s="1" t="s">
        <v>2388</v>
      </c>
      <c r="G469" s="1" t="s">
        <v>84</v>
      </c>
      <c r="H469" s="16" t="n">
        <v>5828.54</v>
      </c>
    </row>
    <row r="470" customFormat="false" ht="15" hidden="false" customHeight="true" outlineLevel="0" collapsed="false">
      <c r="A470" s="1" t="s">
        <v>27368</v>
      </c>
      <c r="B470" s="1" t="s">
        <v>6711</v>
      </c>
      <c r="C470" s="1" t="s">
        <v>19204</v>
      </c>
      <c r="D470" s="1" t="s">
        <v>1977</v>
      </c>
      <c r="E470" s="1" t="s">
        <v>1806</v>
      </c>
      <c r="F470" s="1" t="s">
        <v>3188</v>
      </c>
      <c r="G470" s="1" t="s">
        <v>82</v>
      </c>
      <c r="H470" s="16" t="n">
        <v>2386.05</v>
      </c>
    </row>
    <row r="471" customFormat="false" ht="15" hidden="false" customHeight="true" outlineLevel="0" collapsed="false">
      <c r="A471" s="1" t="s">
        <v>27369</v>
      </c>
      <c r="B471" s="1" t="s">
        <v>6717</v>
      </c>
      <c r="C471" s="1" t="s">
        <v>19221</v>
      </c>
      <c r="D471" s="1" t="s">
        <v>2007</v>
      </c>
      <c r="E471" s="1" t="s">
        <v>812</v>
      </c>
      <c r="F471" s="1" t="s">
        <v>2263</v>
      </c>
      <c r="G471" s="1" t="s">
        <v>84</v>
      </c>
      <c r="H471" s="16" t="n">
        <v>1275.46</v>
      </c>
    </row>
    <row r="472" customFormat="false" ht="15" hidden="false" customHeight="true" outlineLevel="0" collapsed="false">
      <c r="A472" s="1" t="s">
        <v>27370</v>
      </c>
      <c r="B472" s="1" t="s">
        <v>6727</v>
      </c>
      <c r="C472" s="1" t="s">
        <v>19246</v>
      </c>
      <c r="D472" s="1" t="s">
        <v>1959</v>
      </c>
      <c r="E472" s="1" t="s">
        <v>1411</v>
      </c>
      <c r="F472" s="1" t="s">
        <v>1579</v>
      </c>
      <c r="G472" s="1" t="s">
        <v>79</v>
      </c>
      <c r="H472" s="16" t="n">
        <v>2035.65</v>
      </c>
    </row>
    <row r="473" customFormat="false" ht="15" hidden="false" customHeight="true" outlineLevel="0" collapsed="false">
      <c r="A473" s="1" t="s">
        <v>27371</v>
      </c>
      <c r="B473" s="1" t="s">
        <v>6733</v>
      </c>
      <c r="C473" s="1" t="s">
        <v>19256</v>
      </c>
      <c r="D473" s="1" t="s">
        <v>1990</v>
      </c>
      <c r="E473" s="1" t="s">
        <v>1656</v>
      </c>
      <c r="F473" s="1" t="s">
        <v>3819</v>
      </c>
      <c r="G473" s="1" t="s">
        <v>78</v>
      </c>
      <c r="H473" s="16" t="n">
        <v>4780.19</v>
      </c>
    </row>
    <row r="474" customFormat="false" ht="15" hidden="false" customHeight="true" outlineLevel="0" collapsed="false">
      <c r="A474" s="1" t="s">
        <v>27372</v>
      </c>
      <c r="B474" s="1" t="s">
        <v>6764</v>
      </c>
      <c r="C474" s="1" t="s">
        <v>19331</v>
      </c>
      <c r="D474" s="1" t="s">
        <v>2006</v>
      </c>
      <c r="E474" s="1" t="s">
        <v>1338</v>
      </c>
      <c r="F474" s="1" t="s">
        <v>1464</v>
      </c>
      <c r="G474" s="1" t="s">
        <v>82</v>
      </c>
      <c r="H474" s="16" t="n">
        <v>482.17</v>
      </c>
    </row>
    <row r="475" customFormat="false" ht="15" hidden="false" customHeight="true" outlineLevel="0" collapsed="false">
      <c r="A475" s="1" t="s">
        <v>27373</v>
      </c>
      <c r="B475" s="1" t="s">
        <v>6778</v>
      </c>
      <c r="C475" s="1" t="s">
        <v>19365</v>
      </c>
      <c r="D475" s="1" t="s">
        <v>2006</v>
      </c>
      <c r="E475" s="1" t="s">
        <v>821</v>
      </c>
      <c r="F475" s="1" t="s">
        <v>2275</v>
      </c>
      <c r="G475" s="1" t="s">
        <v>78</v>
      </c>
      <c r="H475" s="16" t="n">
        <v>458.06</v>
      </c>
    </row>
    <row r="476" customFormat="false" ht="15" hidden="false" customHeight="true" outlineLevel="0" collapsed="false">
      <c r="A476" s="1" t="s">
        <v>27374</v>
      </c>
      <c r="B476" s="1" t="s">
        <v>6801</v>
      </c>
      <c r="C476" s="1" t="s">
        <v>19413</v>
      </c>
      <c r="D476" s="1" t="s">
        <v>2007</v>
      </c>
      <c r="E476" s="1" t="s">
        <v>447</v>
      </c>
      <c r="F476" s="1" t="s">
        <v>511</v>
      </c>
      <c r="G476" s="1" t="s">
        <v>78</v>
      </c>
      <c r="H476" s="16" t="n">
        <v>637.73</v>
      </c>
    </row>
    <row r="477" customFormat="false" ht="15" hidden="false" customHeight="true" outlineLevel="0" collapsed="false">
      <c r="A477" s="1" t="s">
        <v>27375</v>
      </c>
      <c r="B477" s="1" t="s">
        <v>6809</v>
      </c>
      <c r="C477" s="1" t="s">
        <v>19427</v>
      </c>
      <c r="D477" s="1" t="s">
        <v>2006</v>
      </c>
      <c r="E477" s="1" t="s">
        <v>308</v>
      </c>
      <c r="F477" s="1" t="s">
        <v>1547</v>
      </c>
      <c r="G477" s="1" t="s">
        <v>80</v>
      </c>
      <c r="H477" s="16" t="n">
        <v>819.69</v>
      </c>
    </row>
    <row r="478" customFormat="false" ht="15" hidden="false" customHeight="true" outlineLevel="0" collapsed="false">
      <c r="A478" s="1" t="s">
        <v>27376</v>
      </c>
      <c r="B478" s="1" t="s">
        <v>6810</v>
      </c>
      <c r="C478" s="1" t="s">
        <v>19429</v>
      </c>
      <c r="D478" s="1" t="s">
        <v>1953</v>
      </c>
      <c r="E478" s="1" t="s">
        <v>708</v>
      </c>
      <c r="F478" s="1" t="s">
        <v>3713</v>
      </c>
      <c r="G478" s="1" t="s">
        <v>82</v>
      </c>
      <c r="H478" s="16" t="n">
        <v>12531.01</v>
      </c>
    </row>
    <row r="479" customFormat="false" ht="15" hidden="false" customHeight="true" outlineLevel="0" collapsed="false">
      <c r="A479" s="1" t="s">
        <v>27377</v>
      </c>
      <c r="B479" s="1" t="s">
        <v>6817</v>
      </c>
      <c r="C479" s="1" t="s">
        <v>19445</v>
      </c>
      <c r="D479" s="1" t="s">
        <v>1953</v>
      </c>
      <c r="E479" s="1" t="s">
        <v>674</v>
      </c>
      <c r="F479" s="1" t="s">
        <v>1667</v>
      </c>
      <c r="G479" s="1" t="s">
        <v>79</v>
      </c>
      <c r="H479" s="16" t="n">
        <v>4177</v>
      </c>
    </row>
    <row r="480" customFormat="false" ht="15" hidden="false" customHeight="true" outlineLevel="0" collapsed="false">
      <c r="A480" s="1" t="s">
        <v>27378</v>
      </c>
      <c r="B480" s="1" t="s">
        <v>6828</v>
      </c>
      <c r="C480" s="1" t="s">
        <v>19475</v>
      </c>
      <c r="D480" s="1" t="s">
        <v>1930</v>
      </c>
      <c r="E480" s="1" t="s">
        <v>1559</v>
      </c>
      <c r="F480" s="1" t="s">
        <v>4679</v>
      </c>
      <c r="G480" s="1" t="s">
        <v>79</v>
      </c>
      <c r="H480" s="16" t="n">
        <v>2398.35</v>
      </c>
    </row>
    <row r="481" customFormat="false" ht="15" hidden="false" customHeight="true" outlineLevel="0" collapsed="false">
      <c r="A481" s="1" t="s">
        <v>27379</v>
      </c>
      <c r="B481" s="1" t="s">
        <v>6845</v>
      </c>
      <c r="C481" s="1" t="s">
        <v>19507</v>
      </c>
      <c r="D481" s="1" t="s">
        <v>2006</v>
      </c>
      <c r="E481" s="1" t="s">
        <v>1317</v>
      </c>
      <c r="F481" s="1" t="s">
        <v>221</v>
      </c>
      <c r="G481" s="1" t="s">
        <v>84</v>
      </c>
      <c r="H481" s="16" t="n">
        <v>385.74</v>
      </c>
    </row>
    <row r="482" customFormat="false" ht="15" hidden="false" customHeight="true" outlineLevel="0" collapsed="false">
      <c r="A482" s="1" t="s">
        <v>27380</v>
      </c>
      <c r="B482" s="1" t="s">
        <v>6859</v>
      </c>
      <c r="C482" s="1" t="s">
        <v>19536</v>
      </c>
      <c r="D482" s="1" t="s">
        <v>1997</v>
      </c>
      <c r="E482" s="1" t="s">
        <v>1193</v>
      </c>
      <c r="F482" s="1" t="s">
        <v>3915</v>
      </c>
      <c r="G482" s="1" t="s">
        <v>82</v>
      </c>
      <c r="H482" s="16" t="n">
        <v>622.3</v>
      </c>
    </row>
    <row r="483" customFormat="false" ht="15" hidden="false" customHeight="true" outlineLevel="0" collapsed="false">
      <c r="A483" s="1" t="s">
        <v>27381</v>
      </c>
      <c r="B483" s="1" t="s">
        <v>6865</v>
      </c>
      <c r="C483" s="1" t="s">
        <v>19550</v>
      </c>
      <c r="D483" s="1" t="s">
        <v>1997</v>
      </c>
      <c r="E483" s="1" t="s">
        <v>934</v>
      </c>
      <c r="F483" s="1" t="s">
        <v>2201</v>
      </c>
      <c r="G483" s="1" t="s">
        <v>81</v>
      </c>
      <c r="H483" s="16" t="n">
        <v>591.18</v>
      </c>
    </row>
    <row r="484" customFormat="false" ht="15" hidden="false" customHeight="true" outlineLevel="0" collapsed="false">
      <c r="A484" s="1" t="s">
        <v>27382</v>
      </c>
      <c r="B484" s="1" t="s">
        <v>6877</v>
      </c>
      <c r="C484" s="1" t="s">
        <v>19572</v>
      </c>
      <c r="D484" s="1" t="s">
        <v>1980</v>
      </c>
      <c r="E484" s="1" t="s">
        <v>308</v>
      </c>
      <c r="F484" s="1" t="s">
        <v>2842</v>
      </c>
      <c r="G484" s="1" t="s">
        <v>80</v>
      </c>
      <c r="H484" s="16" t="n">
        <v>2184.71</v>
      </c>
    </row>
    <row r="485" customFormat="false" ht="15" hidden="false" customHeight="true" outlineLevel="0" collapsed="false">
      <c r="A485" s="1" t="s">
        <v>27383</v>
      </c>
      <c r="B485" s="1" t="s">
        <v>6878</v>
      </c>
      <c r="C485" s="1" t="s">
        <v>19575</v>
      </c>
      <c r="D485" s="1" t="s">
        <v>1961</v>
      </c>
      <c r="E485" s="1" t="s">
        <v>918</v>
      </c>
      <c r="F485" s="1" t="s">
        <v>1878</v>
      </c>
      <c r="G485" s="1" t="s">
        <v>83</v>
      </c>
      <c r="H485" s="16" t="n">
        <v>3493.68</v>
      </c>
    </row>
    <row r="486" customFormat="false" ht="15" hidden="false" customHeight="true" outlineLevel="0" collapsed="false">
      <c r="A486" s="1" t="s">
        <v>27384</v>
      </c>
      <c r="B486" s="1" t="s">
        <v>6909</v>
      </c>
      <c r="C486" s="1" t="s">
        <v>19635</v>
      </c>
      <c r="D486" s="1" t="s">
        <v>2006</v>
      </c>
      <c r="E486" s="1" t="s">
        <v>936</v>
      </c>
      <c r="F486" s="1" t="s">
        <v>2435</v>
      </c>
      <c r="G486" s="1" t="s">
        <v>83</v>
      </c>
      <c r="H486" s="16" t="n">
        <v>482.17</v>
      </c>
    </row>
    <row r="487" customFormat="false" ht="15" hidden="false" customHeight="true" outlineLevel="0" collapsed="false">
      <c r="A487" s="1" t="s">
        <v>27385</v>
      </c>
      <c r="B487" s="1" t="s">
        <v>6919</v>
      </c>
      <c r="C487" s="1" t="s">
        <v>19656</v>
      </c>
      <c r="D487" s="1" t="s">
        <v>1930</v>
      </c>
      <c r="E487" s="1" t="s">
        <v>1400</v>
      </c>
      <c r="F487" s="1" t="s">
        <v>859</v>
      </c>
      <c r="G487" s="1" t="s">
        <v>84</v>
      </c>
      <c r="H487" s="16" t="n">
        <v>2278.43</v>
      </c>
    </row>
    <row r="488" customFormat="false" ht="15" hidden="false" customHeight="true" outlineLevel="0" collapsed="false">
      <c r="A488" s="1" t="s">
        <v>27386</v>
      </c>
      <c r="B488" s="1" t="s">
        <v>6923</v>
      </c>
      <c r="C488" s="1" t="s">
        <v>19668</v>
      </c>
      <c r="D488" s="1" t="s">
        <v>1976</v>
      </c>
      <c r="E488" s="1" t="s">
        <v>1135</v>
      </c>
      <c r="F488" s="1" t="s">
        <v>2267</v>
      </c>
      <c r="G488" s="1" t="s">
        <v>81</v>
      </c>
      <c r="H488" s="16" t="n">
        <v>1603.35</v>
      </c>
    </row>
    <row r="489" customFormat="false" ht="15" hidden="false" customHeight="true" outlineLevel="0" collapsed="false">
      <c r="A489" s="1" t="s">
        <v>27387</v>
      </c>
      <c r="B489" s="1" t="s">
        <v>6934</v>
      </c>
      <c r="C489" s="1" t="s">
        <v>19695</v>
      </c>
      <c r="D489" s="1" t="s">
        <v>1953</v>
      </c>
      <c r="E489" s="1" t="s">
        <v>275</v>
      </c>
      <c r="F489" s="1" t="s">
        <v>975</v>
      </c>
      <c r="G489" s="1" t="s">
        <v>78</v>
      </c>
      <c r="H489" s="16" t="n">
        <v>4914.12</v>
      </c>
    </row>
    <row r="490" customFormat="false" ht="15" hidden="false" customHeight="true" outlineLevel="0" collapsed="false">
      <c r="A490" s="1" t="s">
        <v>27388</v>
      </c>
      <c r="B490" s="1" t="s">
        <v>6936</v>
      </c>
      <c r="C490" s="1" t="s">
        <v>19698</v>
      </c>
      <c r="D490" s="1" t="s">
        <v>1933</v>
      </c>
      <c r="E490" s="1" t="s">
        <v>1322</v>
      </c>
      <c r="F490" s="1" t="s">
        <v>673</v>
      </c>
      <c r="G490" s="1" t="s">
        <v>84</v>
      </c>
      <c r="H490" s="16" t="n">
        <v>21583.14</v>
      </c>
    </row>
    <row r="491" customFormat="false" ht="15" hidden="false" customHeight="true" outlineLevel="0" collapsed="false">
      <c r="A491" s="1" t="s">
        <v>27389</v>
      </c>
      <c r="B491" s="1" t="s">
        <v>6943</v>
      </c>
      <c r="C491" s="1" t="s">
        <v>19707</v>
      </c>
      <c r="D491" s="1" t="s">
        <v>1930</v>
      </c>
      <c r="E491" s="1" t="s">
        <v>1747</v>
      </c>
      <c r="F491" s="1" t="s">
        <v>1262</v>
      </c>
      <c r="G491" s="1" t="s">
        <v>81</v>
      </c>
      <c r="H491" s="16" t="n">
        <v>2398.35</v>
      </c>
    </row>
    <row r="492" customFormat="false" ht="15" hidden="false" customHeight="true" outlineLevel="0" collapsed="false">
      <c r="A492" s="1" t="s">
        <v>27390</v>
      </c>
      <c r="B492" s="1" t="s">
        <v>6953</v>
      </c>
      <c r="C492" s="1" t="s">
        <v>19724</v>
      </c>
      <c r="D492" s="1" t="s">
        <v>1988</v>
      </c>
      <c r="E492" s="1" t="s">
        <v>1437</v>
      </c>
      <c r="F492" s="1" t="s">
        <v>2920</v>
      </c>
      <c r="G492" s="1" t="s">
        <v>83</v>
      </c>
      <c r="H492" s="16" t="n">
        <v>544.86</v>
      </c>
    </row>
    <row r="493" customFormat="false" ht="15" hidden="false" customHeight="true" outlineLevel="0" collapsed="false">
      <c r="A493" s="1" t="s">
        <v>27391</v>
      </c>
      <c r="B493" s="1" t="s">
        <v>6957</v>
      </c>
      <c r="C493" s="1" t="s">
        <v>19733</v>
      </c>
      <c r="D493" s="1" t="s">
        <v>2007</v>
      </c>
      <c r="E493" s="1" t="s">
        <v>1411</v>
      </c>
      <c r="F493" s="1" t="s">
        <v>736</v>
      </c>
      <c r="G493" s="1" t="s">
        <v>81</v>
      </c>
      <c r="H493" s="16" t="n">
        <v>1425.51</v>
      </c>
    </row>
    <row r="494" customFormat="false" ht="15" hidden="false" customHeight="true" outlineLevel="0" collapsed="false">
      <c r="A494" s="1" t="s">
        <v>27392</v>
      </c>
      <c r="B494" s="1" t="s">
        <v>6960</v>
      </c>
      <c r="C494" s="1" t="s">
        <v>19738</v>
      </c>
      <c r="D494" s="1" t="s">
        <v>1977</v>
      </c>
      <c r="E494" s="1" t="s">
        <v>1856</v>
      </c>
      <c r="F494" s="1" t="s">
        <v>1356</v>
      </c>
      <c r="G494" s="1" t="s">
        <v>78</v>
      </c>
      <c r="H494" s="16" t="n">
        <v>7158.15</v>
      </c>
    </row>
    <row r="495" customFormat="false" ht="15" hidden="false" customHeight="true" outlineLevel="0" collapsed="false">
      <c r="A495" s="1" t="s">
        <v>27393</v>
      </c>
      <c r="B495" s="1" t="s">
        <v>6974</v>
      </c>
      <c r="C495" s="1" t="s">
        <v>19765</v>
      </c>
      <c r="D495" s="1" t="s">
        <v>1937</v>
      </c>
      <c r="E495" s="1" t="s">
        <v>726</v>
      </c>
      <c r="F495" s="1" t="s">
        <v>3819</v>
      </c>
      <c r="G495" s="1" t="s">
        <v>80</v>
      </c>
      <c r="H495" s="16" t="n">
        <v>2320.07</v>
      </c>
    </row>
    <row r="496" customFormat="false" ht="15" hidden="false" customHeight="true" outlineLevel="0" collapsed="false">
      <c r="A496" s="1" t="s">
        <v>27394</v>
      </c>
      <c r="B496" s="1" t="s">
        <v>6976</v>
      </c>
      <c r="C496" s="1" t="s">
        <v>19768</v>
      </c>
      <c r="D496" s="1" t="s">
        <v>1928</v>
      </c>
      <c r="E496" s="1" t="s">
        <v>1230</v>
      </c>
      <c r="F496" s="1" t="s">
        <v>1888</v>
      </c>
      <c r="G496" s="1" t="s">
        <v>79</v>
      </c>
      <c r="H496" s="16" t="n">
        <v>1315.64</v>
      </c>
    </row>
    <row r="497" customFormat="false" ht="15" hidden="false" customHeight="true" outlineLevel="0" collapsed="false">
      <c r="A497" s="1" t="s">
        <v>27395</v>
      </c>
      <c r="B497" s="1" t="s">
        <v>6987</v>
      </c>
      <c r="C497" s="1" t="s">
        <v>19790</v>
      </c>
      <c r="D497" s="1" t="s">
        <v>2006</v>
      </c>
      <c r="E497" s="1" t="s">
        <v>857</v>
      </c>
      <c r="F497" s="1" t="s">
        <v>2712</v>
      </c>
      <c r="G497" s="1" t="s">
        <v>82</v>
      </c>
      <c r="H497" s="16" t="n">
        <v>458.06</v>
      </c>
    </row>
    <row r="498" customFormat="false" ht="15" hidden="false" customHeight="true" outlineLevel="0" collapsed="false">
      <c r="A498" s="1" t="s">
        <v>27396</v>
      </c>
      <c r="B498" s="1" t="s">
        <v>6989</v>
      </c>
      <c r="C498" s="1" t="s">
        <v>19794</v>
      </c>
      <c r="D498" s="1" t="s">
        <v>1930</v>
      </c>
      <c r="E498" s="1" t="s">
        <v>1052</v>
      </c>
      <c r="F498" s="1" t="s">
        <v>1282</v>
      </c>
      <c r="G498" s="1" t="s">
        <v>82</v>
      </c>
      <c r="H498" s="16" t="n">
        <v>2398.35</v>
      </c>
    </row>
    <row r="499" customFormat="false" ht="15" hidden="false" customHeight="true" outlineLevel="0" collapsed="false">
      <c r="A499" s="1" t="s">
        <v>27397</v>
      </c>
      <c r="B499" s="1" t="s">
        <v>7012</v>
      </c>
      <c r="C499" s="1" t="s">
        <v>19837</v>
      </c>
      <c r="D499" s="1" t="s">
        <v>1949</v>
      </c>
      <c r="E499" s="1" t="s">
        <v>1387</v>
      </c>
      <c r="F499" s="1" t="s">
        <v>2747</v>
      </c>
      <c r="G499" s="1" t="s">
        <v>78</v>
      </c>
      <c r="H499" s="16" t="n">
        <v>4185.64</v>
      </c>
    </row>
    <row r="500" customFormat="false" ht="15" hidden="false" customHeight="true" outlineLevel="0" collapsed="false">
      <c r="A500" s="1" t="s">
        <v>27398</v>
      </c>
      <c r="B500" s="1" t="s">
        <v>7018</v>
      </c>
      <c r="C500" s="1" t="s">
        <v>19849</v>
      </c>
      <c r="D500" s="1" t="s">
        <v>1973</v>
      </c>
      <c r="E500" s="1" t="s">
        <v>379</v>
      </c>
      <c r="F500" s="1" t="s">
        <v>3316</v>
      </c>
      <c r="G500" s="1" t="s">
        <v>78</v>
      </c>
      <c r="H500" s="16" t="n">
        <v>1100.33</v>
      </c>
    </row>
    <row r="501" customFormat="false" ht="15" hidden="false" customHeight="true" outlineLevel="0" collapsed="false">
      <c r="A501" s="1" t="s">
        <v>27399</v>
      </c>
      <c r="B501" s="1" t="s">
        <v>7037</v>
      </c>
      <c r="C501" s="1" t="s">
        <v>19880</v>
      </c>
      <c r="D501" s="1" t="s">
        <v>1924</v>
      </c>
      <c r="E501" s="1" t="s">
        <v>1209</v>
      </c>
      <c r="F501" s="1" t="s">
        <v>2525</v>
      </c>
      <c r="G501" s="1" t="s">
        <v>82</v>
      </c>
      <c r="H501" s="16" t="n">
        <v>1576.8</v>
      </c>
    </row>
    <row r="502" customFormat="false" ht="15" hidden="false" customHeight="true" outlineLevel="0" collapsed="false">
      <c r="A502" s="1" t="s">
        <v>27400</v>
      </c>
      <c r="B502" s="1" t="s">
        <v>7056</v>
      </c>
      <c r="C502" s="1" t="s">
        <v>19917</v>
      </c>
      <c r="D502" s="1" t="s">
        <v>1940</v>
      </c>
      <c r="E502" s="1" t="s">
        <v>447</v>
      </c>
      <c r="F502" s="1" t="s">
        <v>2797</v>
      </c>
      <c r="G502" s="1" t="s">
        <v>83</v>
      </c>
      <c r="H502" s="16" t="n">
        <v>2374.52</v>
      </c>
    </row>
    <row r="503" customFormat="false" ht="15" hidden="false" customHeight="true" outlineLevel="0" collapsed="false">
      <c r="A503" s="1" t="s">
        <v>27401</v>
      </c>
      <c r="B503" s="1" t="s">
        <v>7061</v>
      </c>
      <c r="C503" s="1" t="s">
        <v>19928</v>
      </c>
      <c r="D503" s="1" t="s">
        <v>1930</v>
      </c>
      <c r="E503" s="1" t="s">
        <v>1782</v>
      </c>
      <c r="F503" s="1" t="s">
        <v>2480</v>
      </c>
      <c r="G503" s="1" t="s">
        <v>84</v>
      </c>
      <c r="H503" s="16" t="n">
        <v>2398.35</v>
      </c>
    </row>
    <row r="504" customFormat="false" ht="15" hidden="false" customHeight="true" outlineLevel="0" collapsed="false">
      <c r="A504" s="1" t="s">
        <v>27402</v>
      </c>
      <c r="B504" s="1" t="s">
        <v>7064</v>
      </c>
      <c r="C504" s="1" t="s">
        <v>19935</v>
      </c>
      <c r="D504" s="1" t="s">
        <v>1930</v>
      </c>
      <c r="E504" s="1" t="s">
        <v>785</v>
      </c>
      <c r="F504" s="1" t="s">
        <v>2300</v>
      </c>
      <c r="G504" s="1" t="s">
        <v>80</v>
      </c>
      <c r="H504" s="16" t="n">
        <v>2158.52</v>
      </c>
    </row>
    <row r="505" customFormat="false" ht="15" hidden="false" customHeight="true" outlineLevel="0" collapsed="false">
      <c r="A505" s="1" t="s">
        <v>27403</v>
      </c>
      <c r="B505" s="1" t="s">
        <v>7068</v>
      </c>
      <c r="C505" s="1" t="s">
        <v>19946</v>
      </c>
      <c r="D505" s="1" t="s">
        <v>2006</v>
      </c>
      <c r="E505" s="1" t="s">
        <v>1145</v>
      </c>
      <c r="F505" s="1" t="s">
        <v>1763</v>
      </c>
      <c r="G505" s="1" t="s">
        <v>80</v>
      </c>
      <c r="H505" s="16" t="n">
        <v>482.17</v>
      </c>
    </row>
    <row r="506" customFormat="false" ht="15" hidden="false" customHeight="true" outlineLevel="0" collapsed="false">
      <c r="A506" s="1" t="s">
        <v>27404</v>
      </c>
      <c r="B506" s="1" t="s">
        <v>7078</v>
      </c>
      <c r="C506" s="1" t="s">
        <v>19970</v>
      </c>
      <c r="D506" s="1" t="s">
        <v>1922</v>
      </c>
      <c r="E506" s="1" t="s">
        <v>1393</v>
      </c>
      <c r="F506" s="1" t="s">
        <v>2948</v>
      </c>
      <c r="G506" s="1" t="s">
        <v>84</v>
      </c>
      <c r="H506" s="16" t="n">
        <v>2828.35</v>
      </c>
    </row>
    <row r="507" customFormat="false" ht="15" hidden="false" customHeight="true" outlineLevel="0" collapsed="false">
      <c r="A507" s="1" t="s">
        <v>27405</v>
      </c>
      <c r="B507" s="1" t="s">
        <v>7091</v>
      </c>
      <c r="C507" s="1" t="s">
        <v>20002</v>
      </c>
      <c r="D507" s="1" t="s">
        <v>1941</v>
      </c>
      <c r="E507" s="1" t="s">
        <v>1204</v>
      </c>
      <c r="F507" s="1" t="s">
        <v>439</v>
      </c>
      <c r="G507" s="1" t="s">
        <v>84</v>
      </c>
      <c r="H507" s="16" t="n">
        <v>2757.65</v>
      </c>
    </row>
    <row r="508" customFormat="false" ht="15" hidden="false" customHeight="true" outlineLevel="0" collapsed="false">
      <c r="A508" s="1" t="s">
        <v>27406</v>
      </c>
      <c r="B508" s="1" t="s">
        <v>7096</v>
      </c>
      <c r="C508" s="1" t="s">
        <v>20010</v>
      </c>
      <c r="D508" s="1" t="s">
        <v>1969</v>
      </c>
      <c r="E508" s="1" t="s">
        <v>147</v>
      </c>
      <c r="F508" s="1" t="s">
        <v>474</v>
      </c>
      <c r="G508" s="1" t="s">
        <v>80</v>
      </c>
      <c r="H508" s="16" t="n">
        <v>7337.58</v>
      </c>
    </row>
    <row r="509" customFormat="false" ht="15" hidden="false" customHeight="true" outlineLevel="0" collapsed="false">
      <c r="A509" s="1" t="s">
        <v>27407</v>
      </c>
      <c r="B509" s="1" t="s">
        <v>7106</v>
      </c>
      <c r="C509" s="1" t="s">
        <v>20031</v>
      </c>
      <c r="D509" s="1" t="s">
        <v>2006</v>
      </c>
      <c r="E509" s="1" t="s">
        <v>1502</v>
      </c>
      <c r="F509" s="1" t="s">
        <v>1661</v>
      </c>
      <c r="G509" s="1" t="s">
        <v>83</v>
      </c>
      <c r="H509" s="16" t="n">
        <v>409.84</v>
      </c>
    </row>
    <row r="510" customFormat="false" ht="15" hidden="false" customHeight="true" outlineLevel="0" collapsed="false">
      <c r="A510" s="1" t="s">
        <v>27408</v>
      </c>
      <c r="B510" s="1" t="s">
        <v>7108</v>
      </c>
      <c r="C510" s="1" t="s">
        <v>20036</v>
      </c>
      <c r="D510" s="1" t="s">
        <v>1940</v>
      </c>
      <c r="E510" s="1" t="s">
        <v>592</v>
      </c>
      <c r="F510" s="1" t="s">
        <v>3343</v>
      </c>
      <c r="G510" s="1" t="s">
        <v>80</v>
      </c>
      <c r="H510" s="16" t="n">
        <v>2374.52</v>
      </c>
    </row>
    <row r="511" customFormat="false" ht="15" hidden="false" customHeight="true" outlineLevel="0" collapsed="false">
      <c r="A511" s="1" t="s">
        <v>27409</v>
      </c>
      <c r="B511" s="1" t="s">
        <v>7113</v>
      </c>
      <c r="C511" s="1" t="s">
        <v>20044</v>
      </c>
      <c r="D511" s="1" t="s">
        <v>2006</v>
      </c>
      <c r="E511" s="1" t="s">
        <v>1809</v>
      </c>
      <c r="F511" s="1" t="s">
        <v>938</v>
      </c>
      <c r="G511" s="1" t="s">
        <v>82</v>
      </c>
      <c r="H511" s="16" t="n">
        <v>433.95</v>
      </c>
    </row>
    <row r="512" customFormat="false" ht="15" hidden="false" customHeight="true" outlineLevel="0" collapsed="false">
      <c r="A512" s="1" t="s">
        <v>27410</v>
      </c>
      <c r="B512" s="1" t="s">
        <v>7121</v>
      </c>
      <c r="C512" s="1" t="s">
        <v>20058</v>
      </c>
      <c r="D512" s="1" t="s">
        <v>1990</v>
      </c>
      <c r="E512" s="1" t="s">
        <v>1806</v>
      </c>
      <c r="F512" s="1" t="s">
        <v>1153</v>
      </c>
      <c r="G512" s="1" t="s">
        <v>84</v>
      </c>
      <c r="H512" s="16" t="n">
        <v>4780.19</v>
      </c>
    </row>
    <row r="513" customFormat="false" ht="15" hidden="false" customHeight="true" outlineLevel="0" collapsed="false">
      <c r="A513" s="1" t="s">
        <v>27411</v>
      </c>
      <c r="B513" s="1" t="s">
        <v>7134</v>
      </c>
      <c r="C513" s="1" t="s">
        <v>20091</v>
      </c>
      <c r="D513" s="1" t="s">
        <v>1955</v>
      </c>
      <c r="E513" s="1" t="s">
        <v>1325</v>
      </c>
      <c r="F513" s="1" t="s">
        <v>2168</v>
      </c>
      <c r="G513" s="1" t="s">
        <v>79</v>
      </c>
      <c r="H513" s="16" t="n">
        <v>2839.65</v>
      </c>
    </row>
    <row r="514" customFormat="false" ht="15" hidden="false" customHeight="true" outlineLevel="0" collapsed="false">
      <c r="A514" s="1" t="s">
        <v>27412</v>
      </c>
      <c r="B514" s="1" t="s">
        <v>7137</v>
      </c>
      <c r="C514" s="1" t="s">
        <v>20094</v>
      </c>
      <c r="D514" s="1" t="s">
        <v>1940</v>
      </c>
      <c r="E514" s="1" t="s">
        <v>1375</v>
      </c>
      <c r="F514" s="1" t="s">
        <v>497</v>
      </c>
      <c r="G514" s="1" t="s">
        <v>79</v>
      </c>
      <c r="H514" s="16" t="n">
        <v>2137.07</v>
      </c>
    </row>
    <row r="515" customFormat="false" ht="15" hidden="false" customHeight="true" outlineLevel="0" collapsed="false">
      <c r="A515" s="1" t="s">
        <v>27413</v>
      </c>
      <c r="B515" s="1" t="s">
        <v>7144</v>
      </c>
      <c r="C515" s="1" t="s">
        <v>20113</v>
      </c>
      <c r="D515" s="1" t="s">
        <v>1930</v>
      </c>
      <c r="E515" s="1" t="s">
        <v>1758</v>
      </c>
      <c r="F515" s="1" t="s">
        <v>938</v>
      </c>
      <c r="G515" s="1" t="s">
        <v>82</v>
      </c>
      <c r="H515" s="16" t="n">
        <v>2398.35</v>
      </c>
    </row>
    <row r="516" customFormat="false" ht="15" hidden="false" customHeight="true" outlineLevel="0" collapsed="false">
      <c r="A516" s="1" t="s">
        <v>27414</v>
      </c>
      <c r="B516" s="1" t="s">
        <v>7156</v>
      </c>
      <c r="C516" s="1" t="s">
        <v>20132</v>
      </c>
      <c r="D516" s="1" t="s">
        <v>1937</v>
      </c>
      <c r="E516" s="1" t="s">
        <v>945</v>
      </c>
      <c r="F516" s="1" t="s">
        <v>27415</v>
      </c>
      <c r="G516" s="1" t="s">
        <v>81</v>
      </c>
      <c r="H516" s="16" t="n">
        <v>2729.5</v>
      </c>
    </row>
    <row r="517" customFormat="false" ht="15" hidden="false" customHeight="true" outlineLevel="0" collapsed="false">
      <c r="A517" s="1" t="s">
        <v>27416</v>
      </c>
      <c r="B517" s="1" t="s">
        <v>7163</v>
      </c>
      <c r="C517" s="1" t="s">
        <v>20146</v>
      </c>
      <c r="D517" s="1" t="s">
        <v>1940</v>
      </c>
      <c r="E517" s="1" t="s">
        <v>1493</v>
      </c>
      <c r="F517" s="1" t="s">
        <v>2195</v>
      </c>
      <c r="G517" s="1" t="s">
        <v>82</v>
      </c>
      <c r="H517" s="16" t="n">
        <v>2374.52</v>
      </c>
    </row>
    <row r="518" customFormat="false" ht="15" hidden="false" customHeight="true" outlineLevel="0" collapsed="false">
      <c r="A518" s="1" t="s">
        <v>27417</v>
      </c>
      <c r="B518" s="1" t="s">
        <v>7165</v>
      </c>
      <c r="C518" s="1" t="s">
        <v>20152</v>
      </c>
      <c r="D518" s="1" t="s">
        <v>2006</v>
      </c>
      <c r="E518" s="1" t="s">
        <v>408</v>
      </c>
      <c r="F518" s="1" t="s">
        <v>2681</v>
      </c>
      <c r="G518" s="1" t="s">
        <v>82</v>
      </c>
      <c r="H518" s="16" t="n">
        <v>964.34</v>
      </c>
    </row>
    <row r="519" customFormat="false" ht="15" hidden="false" customHeight="true" outlineLevel="0" collapsed="false">
      <c r="A519" s="1" t="s">
        <v>27418</v>
      </c>
      <c r="B519" s="1" t="s">
        <v>7167</v>
      </c>
      <c r="C519" s="1" t="s">
        <v>20156</v>
      </c>
      <c r="D519" s="1" t="s">
        <v>2007</v>
      </c>
      <c r="E519" s="1" t="s">
        <v>1014</v>
      </c>
      <c r="F519" s="1" t="s">
        <v>716</v>
      </c>
      <c r="G519" s="1" t="s">
        <v>78</v>
      </c>
      <c r="H519" s="16" t="n">
        <v>637.73</v>
      </c>
    </row>
    <row r="520" customFormat="false" ht="15" hidden="false" customHeight="true" outlineLevel="0" collapsed="false">
      <c r="A520" s="1" t="s">
        <v>27419</v>
      </c>
      <c r="B520" s="1" t="s">
        <v>7170</v>
      </c>
      <c r="C520" s="1" t="s">
        <v>20167</v>
      </c>
      <c r="D520" s="1" t="s">
        <v>2007</v>
      </c>
      <c r="E520" s="1" t="s">
        <v>551</v>
      </c>
      <c r="F520" s="1" t="s">
        <v>1321</v>
      </c>
      <c r="G520" s="1" t="s">
        <v>82</v>
      </c>
      <c r="H520" s="16" t="n">
        <v>1350.49</v>
      </c>
    </row>
    <row r="521" customFormat="false" ht="15" hidden="false" customHeight="true" outlineLevel="0" collapsed="false">
      <c r="A521" s="1" t="s">
        <v>27420</v>
      </c>
      <c r="B521" s="1" t="s">
        <v>7177</v>
      </c>
      <c r="C521" s="1" t="s">
        <v>20179</v>
      </c>
      <c r="D521" s="1" t="s">
        <v>1997</v>
      </c>
      <c r="E521" s="1" t="s">
        <v>768</v>
      </c>
      <c r="F521" s="1" t="s">
        <v>1106</v>
      </c>
      <c r="G521" s="1" t="s">
        <v>79</v>
      </c>
      <c r="H521" s="16" t="n">
        <v>311.15</v>
      </c>
    </row>
    <row r="522" customFormat="false" ht="15" hidden="false" customHeight="true" outlineLevel="0" collapsed="false">
      <c r="A522" s="1" t="s">
        <v>27421</v>
      </c>
      <c r="B522" s="1" t="s">
        <v>7188</v>
      </c>
      <c r="C522" s="1" t="s">
        <v>20199</v>
      </c>
      <c r="D522" s="1" t="s">
        <v>1988</v>
      </c>
      <c r="E522" s="1" t="s">
        <v>740</v>
      </c>
      <c r="F522" s="1" t="s">
        <v>502</v>
      </c>
      <c r="G522" s="1" t="s">
        <v>78</v>
      </c>
      <c r="H522" s="16" t="n">
        <v>681.07</v>
      </c>
    </row>
    <row r="523" customFormat="false" ht="15" hidden="false" customHeight="true" outlineLevel="0" collapsed="false">
      <c r="A523" s="1" t="s">
        <v>27422</v>
      </c>
      <c r="B523" s="1" t="s">
        <v>7189</v>
      </c>
      <c r="C523" s="1" t="s">
        <v>20200</v>
      </c>
      <c r="D523" s="1" t="s">
        <v>2007</v>
      </c>
      <c r="E523" s="1" t="s">
        <v>1876</v>
      </c>
      <c r="F523" s="1" t="s">
        <v>378</v>
      </c>
      <c r="G523" s="1" t="s">
        <v>79</v>
      </c>
      <c r="H523" s="16" t="n">
        <v>750.27</v>
      </c>
    </row>
    <row r="524" customFormat="false" ht="15" hidden="false" customHeight="true" outlineLevel="0" collapsed="false">
      <c r="A524" s="1" t="s">
        <v>27423</v>
      </c>
      <c r="B524" s="1" t="s">
        <v>7205</v>
      </c>
      <c r="C524" s="1" t="s">
        <v>20233</v>
      </c>
      <c r="D524" s="1" t="s">
        <v>1937</v>
      </c>
      <c r="E524" s="1" t="s">
        <v>619</v>
      </c>
      <c r="F524" s="1" t="s">
        <v>817</v>
      </c>
      <c r="G524" s="1" t="s">
        <v>78</v>
      </c>
      <c r="H524" s="16" t="n">
        <v>2593.02</v>
      </c>
    </row>
    <row r="525" customFormat="false" ht="15" hidden="false" customHeight="true" outlineLevel="0" collapsed="false">
      <c r="A525" s="1" t="s">
        <v>27424</v>
      </c>
      <c r="B525" s="1" t="s">
        <v>7208</v>
      </c>
      <c r="C525" s="1" t="s">
        <v>20241</v>
      </c>
      <c r="D525" s="1" t="s">
        <v>1940</v>
      </c>
      <c r="E525" s="1" t="s">
        <v>1325</v>
      </c>
      <c r="F525" s="1" t="s">
        <v>1646</v>
      </c>
      <c r="G525" s="1" t="s">
        <v>78</v>
      </c>
      <c r="H525" s="16" t="n">
        <v>2018.34</v>
      </c>
    </row>
    <row r="526" customFormat="false" ht="15" hidden="false" customHeight="true" outlineLevel="0" collapsed="false">
      <c r="A526" s="1" t="s">
        <v>27425</v>
      </c>
      <c r="B526" s="1" t="s">
        <v>7213</v>
      </c>
      <c r="C526" s="1" t="s">
        <v>20252</v>
      </c>
      <c r="D526" s="1" t="s">
        <v>1990</v>
      </c>
      <c r="E526" s="1" t="s">
        <v>424</v>
      </c>
      <c r="F526" s="1" t="s">
        <v>2283</v>
      </c>
      <c r="G526" s="1" t="s">
        <v>78</v>
      </c>
      <c r="H526" s="16" t="n">
        <v>5311.32</v>
      </c>
    </row>
    <row r="527" customFormat="false" ht="15" hidden="false" customHeight="true" outlineLevel="0" collapsed="false">
      <c r="A527" s="1" t="s">
        <v>27426</v>
      </c>
      <c r="B527" s="1" t="s">
        <v>7215</v>
      </c>
      <c r="C527" s="1" t="s">
        <v>20257</v>
      </c>
      <c r="D527" s="1" t="s">
        <v>2006</v>
      </c>
      <c r="E527" s="1" t="s">
        <v>1335</v>
      </c>
      <c r="F527" s="1" t="s">
        <v>2150</v>
      </c>
      <c r="G527" s="1" t="s">
        <v>83</v>
      </c>
      <c r="H527" s="16" t="n">
        <v>433.95</v>
      </c>
    </row>
    <row r="528" customFormat="false" ht="15" hidden="false" customHeight="true" outlineLevel="0" collapsed="false">
      <c r="A528" s="1" t="s">
        <v>27427</v>
      </c>
      <c r="B528" s="1" t="s">
        <v>7226</v>
      </c>
      <c r="C528" s="1" t="s">
        <v>20276</v>
      </c>
      <c r="D528" s="1" t="s">
        <v>1997</v>
      </c>
      <c r="E528" s="1" t="s">
        <v>708</v>
      </c>
      <c r="F528" s="1" t="s">
        <v>1285</v>
      </c>
      <c r="G528" s="1" t="s">
        <v>84</v>
      </c>
      <c r="H528" s="16" t="n">
        <v>311.15</v>
      </c>
    </row>
    <row r="529" customFormat="false" ht="15" hidden="false" customHeight="true" outlineLevel="0" collapsed="false">
      <c r="A529" s="1" t="s">
        <v>27428</v>
      </c>
      <c r="B529" s="1" t="s">
        <v>7234</v>
      </c>
      <c r="C529" s="1" t="s">
        <v>20296</v>
      </c>
      <c r="D529" s="1" t="s">
        <v>1931</v>
      </c>
      <c r="E529" s="1" t="s">
        <v>1151</v>
      </c>
      <c r="F529" s="1" t="s">
        <v>618</v>
      </c>
      <c r="G529" s="1" t="s">
        <v>81</v>
      </c>
      <c r="H529" s="16" t="n">
        <v>1111.28</v>
      </c>
    </row>
    <row r="530" customFormat="false" ht="15" hidden="false" customHeight="true" outlineLevel="0" collapsed="false">
      <c r="A530" s="1" t="s">
        <v>27429</v>
      </c>
      <c r="B530" s="1" t="s">
        <v>7243</v>
      </c>
      <c r="C530" s="1" t="s">
        <v>20312</v>
      </c>
      <c r="D530" s="1" t="s">
        <v>1930</v>
      </c>
      <c r="E530" s="1" t="s">
        <v>1723</v>
      </c>
      <c r="F530" s="1" t="s">
        <v>1781</v>
      </c>
      <c r="G530" s="1" t="s">
        <v>81</v>
      </c>
      <c r="H530" s="16" t="n">
        <v>2038.6</v>
      </c>
    </row>
    <row r="531" customFormat="false" ht="15" hidden="false" customHeight="true" outlineLevel="0" collapsed="false">
      <c r="A531" s="1" t="s">
        <v>27430</v>
      </c>
      <c r="B531" s="1" t="s">
        <v>7252</v>
      </c>
      <c r="C531" s="1" t="s">
        <v>20329</v>
      </c>
      <c r="D531" s="1" t="s">
        <v>2006</v>
      </c>
      <c r="E531" s="1" t="s">
        <v>1860</v>
      </c>
      <c r="F531" s="1" t="s">
        <v>965</v>
      </c>
      <c r="G531" s="1" t="s">
        <v>78</v>
      </c>
      <c r="H531" s="16" t="n">
        <v>458.06</v>
      </c>
    </row>
    <row r="532" customFormat="false" ht="15" hidden="false" customHeight="true" outlineLevel="0" collapsed="false">
      <c r="A532" s="1" t="s">
        <v>27431</v>
      </c>
      <c r="B532" s="1" t="s">
        <v>7276</v>
      </c>
      <c r="C532" s="1" t="s">
        <v>20384</v>
      </c>
      <c r="D532" s="1" t="s">
        <v>2007</v>
      </c>
      <c r="E532" s="1" t="s">
        <v>942</v>
      </c>
      <c r="F532" s="1" t="s">
        <v>5405</v>
      </c>
      <c r="G532" s="1" t="s">
        <v>82</v>
      </c>
      <c r="H532" s="16" t="n">
        <v>600.22</v>
      </c>
    </row>
    <row r="533" customFormat="false" ht="15" hidden="false" customHeight="true" outlineLevel="0" collapsed="false">
      <c r="A533" s="1" t="s">
        <v>27432</v>
      </c>
      <c r="B533" s="1" t="s">
        <v>7278</v>
      </c>
      <c r="C533" s="1" t="s">
        <v>20387</v>
      </c>
      <c r="D533" s="1" t="s">
        <v>2006</v>
      </c>
      <c r="E533" s="1" t="s">
        <v>985</v>
      </c>
      <c r="F533" s="1" t="s">
        <v>2428</v>
      </c>
      <c r="G533" s="1" t="s">
        <v>83</v>
      </c>
      <c r="H533" s="16" t="n">
        <v>482.17</v>
      </c>
    </row>
    <row r="534" customFormat="false" ht="15" hidden="false" customHeight="true" outlineLevel="0" collapsed="false">
      <c r="A534" s="1" t="s">
        <v>27433</v>
      </c>
      <c r="B534" s="1" t="s">
        <v>7283</v>
      </c>
      <c r="C534" s="1" t="s">
        <v>20401</v>
      </c>
      <c r="D534" s="1" t="s">
        <v>1997</v>
      </c>
      <c r="E534" s="1" t="s">
        <v>1244</v>
      </c>
      <c r="F534" s="1" t="s">
        <v>2145</v>
      </c>
      <c r="G534" s="1" t="s">
        <v>84</v>
      </c>
      <c r="H534" s="16" t="n">
        <v>280.03</v>
      </c>
    </row>
    <row r="535" customFormat="false" ht="15" hidden="false" customHeight="true" outlineLevel="0" collapsed="false">
      <c r="A535" s="1" t="s">
        <v>27434</v>
      </c>
      <c r="B535" s="1" t="s">
        <v>7298</v>
      </c>
      <c r="C535" s="1" t="s">
        <v>20426</v>
      </c>
      <c r="D535" s="1" t="s">
        <v>1971</v>
      </c>
      <c r="E535" s="1" t="s">
        <v>1496</v>
      </c>
      <c r="F535" s="1" t="s">
        <v>2442</v>
      </c>
      <c r="G535" s="1" t="s">
        <v>82</v>
      </c>
      <c r="H535" s="16" t="n">
        <v>1969.95</v>
      </c>
    </row>
    <row r="536" customFormat="false" ht="15" hidden="false" customHeight="true" outlineLevel="0" collapsed="false">
      <c r="A536" s="1" t="s">
        <v>27435</v>
      </c>
      <c r="B536" s="1" t="s">
        <v>7318</v>
      </c>
      <c r="C536" s="1" t="s">
        <v>20465</v>
      </c>
      <c r="D536" s="1" t="s">
        <v>1979</v>
      </c>
      <c r="E536" s="1" t="s">
        <v>1782</v>
      </c>
      <c r="F536" s="1" t="s">
        <v>1144</v>
      </c>
      <c r="G536" s="1" t="s">
        <v>78</v>
      </c>
      <c r="H536" s="16" t="n">
        <v>560.7</v>
      </c>
    </row>
    <row r="537" customFormat="false" ht="15" hidden="false" customHeight="true" outlineLevel="0" collapsed="false">
      <c r="A537" s="1" t="s">
        <v>27436</v>
      </c>
      <c r="B537" s="1" t="s">
        <v>7331</v>
      </c>
      <c r="C537" s="1" t="s">
        <v>20487</v>
      </c>
      <c r="D537" s="1" t="s">
        <v>1961</v>
      </c>
      <c r="E537" s="1" t="s">
        <v>898</v>
      </c>
      <c r="F537" s="1" t="s">
        <v>748</v>
      </c>
      <c r="G537" s="1" t="s">
        <v>82</v>
      </c>
      <c r="H537" s="16" t="n">
        <v>9432.94</v>
      </c>
    </row>
    <row r="538" customFormat="false" ht="15" hidden="false" customHeight="true" outlineLevel="0" collapsed="false">
      <c r="A538" s="1" t="s">
        <v>27437</v>
      </c>
      <c r="B538" s="1" t="s">
        <v>7332</v>
      </c>
      <c r="C538" s="1" t="s">
        <v>20489</v>
      </c>
      <c r="D538" s="1" t="s">
        <v>2006</v>
      </c>
      <c r="E538" s="1" t="s">
        <v>1135</v>
      </c>
      <c r="F538" s="1" t="s">
        <v>4115</v>
      </c>
      <c r="G538" s="1" t="s">
        <v>79</v>
      </c>
      <c r="H538" s="16" t="n">
        <v>458.06</v>
      </c>
    </row>
    <row r="539" customFormat="false" ht="15" hidden="false" customHeight="true" outlineLevel="0" collapsed="false">
      <c r="A539" s="1" t="s">
        <v>27438</v>
      </c>
      <c r="B539" s="1" t="s">
        <v>7333</v>
      </c>
      <c r="C539" s="1" t="s">
        <v>20493</v>
      </c>
      <c r="D539" s="1" t="s">
        <v>1990</v>
      </c>
      <c r="E539" s="1" t="s">
        <v>1862</v>
      </c>
      <c r="F539" s="1" t="s">
        <v>2125</v>
      </c>
      <c r="G539" s="1" t="s">
        <v>80</v>
      </c>
      <c r="H539" s="16" t="n">
        <v>4249.06</v>
      </c>
    </row>
    <row r="540" customFormat="false" ht="15" hidden="false" customHeight="true" outlineLevel="0" collapsed="false">
      <c r="A540" s="1" t="s">
        <v>27439</v>
      </c>
      <c r="B540" s="1" t="s">
        <v>7334</v>
      </c>
      <c r="C540" s="1" t="s">
        <v>20497</v>
      </c>
      <c r="D540" s="1" t="s">
        <v>1998</v>
      </c>
      <c r="E540" s="1" t="s">
        <v>1193</v>
      </c>
      <c r="F540" s="1" t="s">
        <v>2474</v>
      </c>
      <c r="G540" s="1" t="s">
        <v>82</v>
      </c>
      <c r="H540" s="16" t="n">
        <v>3406.42</v>
      </c>
    </row>
    <row r="541" customFormat="false" ht="15" hidden="false" customHeight="true" outlineLevel="0" collapsed="false">
      <c r="A541" s="1" t="s">
        <v>27440</v>
      </c>
      <c r="B541" s="1" t="s">
        <v>7339</v>
      </c>
      <c r="C541" s="1" t="s">
        <v>20505</v>
      </c>
      <c r="D541" s="1" t="s">
        <v>2006</v>
      </c>
      <c r="E541" s="1" t="s">
        <v>1052</v>
      </c>
      <c r="F541" s="1" t="s">
        <v>2302</v>
      </c>
      <c r="G541" s="1" t="s">
        <v>83</v>
      </c>
      <c r="H541" s="16" t="n">
        <v>433.95</v>
      </c>
    </row>
    <row r="542" customFormat="false" ht="15" hidden="false" customHeight="true" outlineLevel="0" collapsed="false">
      <c r="A542" s="1" t="s">
        <v>27441</v>
      </c>
      <c r="B542" s="1" t="s">
        <v>7340</v>
      </c>
      <c r="C542" s="1" t="s">
        <v>20509</v>
      </c>
      <c r="D542" s="1" t="s">
        <v>1975</v>
      </c>
      <c r="E542" s="1" t="s">
        <v>304</v>
      </c>
      <c r="F542" s="1" t="s">
        <v>2425</v>
      </c>
      <c r="G542" s="1" t="s">
        <v>82</v>
      </c>
      <c r="H542" s="16" t="n">
        <v>1380.78</v>
      </c>
    </row>
    <row r="543" customFormat="false" ht="15" hidden="false" customHeight="true" outlineLevel="0" collapsed="false">
      <c r="A543" s="1" t="s">
        <v>27442</v>
      </c>
      <c r="B543" s="1" t="s">
        <v>7347</v>
      </c>
      <c r="C543" s="1" t="s">
        <v>20521</v>
      </c>
      <c r="D543" s="1" t="s">
        <v>1926</v>
      </c>
      <c r="E543" s="1" t="s">
        <v>788</v>
      </c>
      <c r="F543" s="1" t="s">
        <v>2195</v>
      </c>
      <c r="G543" s="1" t="s">
        <v>78</v>
      </c>
      <c r="H543" s="16" t="n">
        <v>2808.35</v>
      </c>
    </row>
    <row r="544" customFormat="false" ht="15" hidden="false" customHeight="true" outlineLevel="0" collapsed="false">
      <c r="A544" s="1" t="s">
        <v>27443</v>
      </c>
      <c r="B544" s="1" t="s">
        <v>7350</v>
      </c>
      <c r="C544" s="1" t="s">
        <v>20524</v>
      </c>
      <c r="D544" s="1" t="s">
        <v>2000</v>
      </c>
      <c r="E544" s="1" t="s">
        <v>966</v>
      </c>
      <c r="F544" s="1" t="s">
        <v>2217</v>
      </c>
      <c r="G544" s="1" t="s">
        <v>81</v>
      </c>
      <c r="H544" s="16" t="n">
        <v>425.08</v>
      </c>
    </row>
    <row r="545" customFormat="false" ht="15" hidden="false" customHeight="true" outlineLevel="0" collapsed="false">
      <c r="A545" s="1" t="s">
        <v>27444</v>
      </c>
      <c r="B545" s="1" t="s">
        <v>7353</v>
      </c>
      <c r="C545" s="1" t="s">
        <v>20530</v>
      </c>
      <c r="D545" s="1" t="s">
        <v>1930</v>
      </c>
      <c r="E545" s="1" t="s">
        <v>1559</v>
      </c>
      <c r="F545" s="1" t="s">
        <v>3677</v>
      </c>
      <c r="G545" s="1" t="s">
        <v>84</v>
      </c>
      <c r="H545" s="16" t="n">
        <v>4796.7</v>
      </c>
    </row>
    <row r="546" customFormat="false" ht="15" hidden="false" customHeight="true" outlineLevel="0" collapsed="false">
      <c r="A546" s="1" t="s">
        <v>27445</v>
      </c>
      <c r="B546" s="1" t="s">
        <v>7365</v>
      </c>
      <c r="C546" s="1" t="s">
        <v>20558</v>
      </c>
      <c r="D546" s="1" t="s">
        <v>1930</v>
      </c>
      <c r="E546" s="1" t="s">
        <v>668</v>
      </c>
      <c r="F546" s="1" t="s">
        <v>751</v>
      </c>
      <c r="G546" s="1" t="s">
        <v>83</v>
      </c>
      <c r="H546" s="16" t="n">
        <v>2278.43</v>
      </c>
    </row>
    <row r="547" customFormat="false" ht="15" hidden="false" customHeight="true" outlineLevel="0" collapsed="false">
      <c r="A547" s="1" t="s">
        <v>27446</v>
      </c>
      <c r="B547" s="1" t="s">
        <v>7377</v>
      </c>
      <c r="C547" s="1" t="s">
        <v>20580</v>
      </c>
      <c r="D547" s="1" t="s">
        <v>1990</v>
      </c>
      <c r="E547" s="1" t="s">
        <v>1647</v>
      </c>
      <c r="F547" s="1" t="s">
        <v>1590</v>
      </c>
      <c r="G547" s="1" t="s">
        <v>82</v>
      </c>
      <c r="H547" s="16" t="n">
        <v>15933.96</v>
      </c>
    </row>
    <row r="548" customFormat="false" ht="15" hidden="false" customHeight="true" outlineLevel="0" collapsed="false">
      <c r="A548" s="1" t="s">
        <v>27447</v>
      </c>
      <c r="B548" s="1" t="s">
        <v>7380</v>
      </c>
      <c r="C548" s="1" t="s">
        <v>20590</v>
      </c>
      <c r="D548" s="1" t="s">
        <v>2006</v>
      </c>
      <c r="E548" s="1" t="s">
        <v>1777</v>
      </c>
      <c r="F548" s="1" t="s">
        <v>1708</v>
      </c>
      <c r="G548" s="1" t="s">
        <v>80</v>
      </c>
      <c r="H548" s="16" t="n">
        <v>482.17</v>
      </c>
    </row>
    <row r="549" customFormat="false" ht="15" hidden="false" customHeight="true" outlineLevel="0" collapsed="false">
      <c r="A549" s="1" t="s">
        <v>27448</v>
      </c>
      <c r="B549" s="1" t="s">
        <v>7387</v>
      </c>
      <c r="C549" s="1" t="s">
        <v>20611</v>
      </c>
      <c r="D549" s="1" t="s">
        <v>1940</v>
      </c>
      <c r="E549" s="1" t="s">
        <v>1910</v>
      </c>
      <c r="F549" s="1" t="s">
        <v>3355</v>
      </c>
      <c r="G549" s="1" t="s">
        <v>79</v>
      </c>
      <c r="H549" s="16" t="n">
        <v>2255.79</v>
      </c>
    </row>
    <row r="550" customFormat="false" ht="15" hidden="false" customHeight="true" outlineLevel="0" collapsed="false">
      <c r="A550" s="1" t="s">
        <v>27449</v>
      </c>
      <c r="B550" s="1" t="s">
        <v>7405</v>
      </c>
      <c r="C550" s="1" t="s">
        <v>20644</v>
      </c>
      <c r="D550" s="1" t="s">
        <v>1979</v>
      </c>
      <c r="E550" s="1" t="s">
        <v>1462</v>
      </c>
      <c r="F550" s="1" t="s">
        <v>699</v>
      </c>
      <c r="G550" s="1" t="s">
        <v>79</v>
      </c>
      <c r="H550" s="16" t="n">
        <v>1183.7</v>
      </c>
    </row>
    <row r="551" customFormat="false" ht="15" hidden="false" customHeight="true" outlineLevel="0" collapsed="false">
      <c r="A551" s="1" t="s">
        <v>27450</v>
      </c>
      <c r="B551" s="1" t="s">
        <v>7448</v>
      </c>
      <c r="C551" s="1" t="s">
        <v>20745</v>
      </c>
      <c r="D551" s="1" t="s">
        <v>2006</v>
      </c>
      <c r="E551" s="1" t="s">
        <v>1806</v>
      </c>
      <c r="F551" s="1" t="s">
        <v>2358</v>
      </c>
      <c r="G551" s="1" t="s">
        <v>78</v>
      </c>
      <c r="H551" s="16" t="n">
        <v>433.95</v>
      </c>
    </row>
    <row r="552" customFormat="false" ht="15" hidden="false" customHeight="true" outlineLevel="0" collapsed="false">
      <c r="A552" s="1" t="s">
        <v>27451</v>
      </c>
      <c r="B552" s="1" t="s">
        <v>7459</v>
      </c>
      <c r="C552" s="1" t="s">
        <v>20768</v>
      </c>
      <c r="D552" s="1" t="s">
        <v>1953</v>
      </c>
      <c r="E552" s="1" t="s">
        <v>851</v>
      </c>
      <c r="F552" s="1" t="s">
        <v>911</v>
      </c>
      <c r="G552" s="1" t="s">
        <v>78</v>
      </c>
      <c r="H552" s="16" t="n">
        <v>4914.12</v>
      </c>
    </row>
    <row r="553" customFormat="false" ht="15" hidden="false" customHeight="true" outlineLevel="0" collapsed="false">
      <c r="A553" s="1" t="s">
        <v>27452</v>
      </c>
      <c r="B553" s="1" t="s">
        <v>7460</v>
      </c>
      <c r="C553" s="1" t="s">
        <v>20769</v>
      </c>
      <c r="D553" s="1" t="s">
        <v>1940</v>
      </c>
      <c r="E553" s="1" t="s">
        <v>1886</v>
      </c>
      <c r="F553" s="1" t="s">
        <v>354</v>
      </c>
      <c r="G553" s="1" t="s">
        <v>82</v>
      </c>
      <c r="H553" s="16" t="n">
        <v>6411.2</v>
      </c>
    </row>
    <row r="554" customFormat="false" ht="15" hidden="false" customHeight="true" outlineLevel="0" collapsed="false">
      <c r="A554" s="1" t="s">
        <v>27453</v>
      </c>
      <c r="B554" s="1" t="s">
        <v>7470</v>
      </c>
      <c r="C554" s="1" t="s">
        <v>20791</v>
      </c>
      <c r="D554" s="1" t="s">
        <v>2006</v>
      </c>
      <c r="E554" s="1" t="s">
        <v>1425</v>
      </c>
      <c r="F554" s="1" t="s">
        <v>2127</v>
      </c>
      <c r="G554" s="1" t="s">
        <v>81</v>
      </c>
      <c r="H554" s="16" t="n">
        <v>409.84</v>
      </c>
    </row>
    <row r="555" customFormat="false" ht="15" hidden="false" customHeight="true" outlineLevel="0" collapsed="false">
      <c r="A555" s="1" t="s">
        <v>27454</v>
      </c>
      <c r="B555" s="1" t="s">
        <v>7488</v>
      </c>
      <c r="C555" s="1" t="s">
        <v>20830</v>
      </c>
      <c r="D555" s="1" t="s">
        <v>1969</v>
      </c>
      <c r="E555" s="1" t="s">
        <v>1092</v>
      </c>
      <c r="F555" s="1" t="s">
        <v>2307</v>
      </c>
      <c r="G555" s="1" t="s">
        <v>83</v>
      </c>
      <c r="H555" s="16" t="n">
        <v>9171.98</v>
      </c>
    </row>
    <row r="556" customFormat="false" ht="15" hidden="false" customHeight="true" outlineLevel="0" collapsed="false">
      <c r="A556" s="1" t="s">
        <v>27455</v>
      </c>
      <c r="B556" s="1" t="s">
        <v>7500</v>
      </c>
      <c r="C556" s="1" t="s">
        <v>20857</v>
      </c>
      <c r="D556" s="1" t="s">
        <v>1990</v>
      </c>
      <c r="E556" s="1" t="s">
        <v>329</v>
      </c>
      <c r="F556" s="1" t="s">
        <v>1570</v>
      </c>
      <c r="G556" s="1" t="s">
        <v>84</v>
      </c>
      <c r="H556" s="16" t="n">
        <v>10622.64</v>
      </c>
    </row>
    <row r="557" customFormat="false" ht="15" hidden="false" customHeight="true" outlineLevel="0" collapsed="false">
      <c r="A557" s="1" t="s">
        <v>27456</v>
      </c>
      <c r="B557" s="1" t="s">
        <v>7523</v>
      </c>
      <c r="C557" s="1" t="s">
        <v>20902</v>
      </c>
      <c r="D557" s="1" t="s">
        <v>2006</v>
      </c>
      <c r="E557" s="1" t="s">
        <v>1039</v>
      </c>
      <c r="F557" s="1" t="s">
        <v>4845</v>
      </c>
      <c r="G557" s="1" t="s">
        <v>83</v>
      </c>
      <c r="H557" s="16" t="n">
        <v>458.06</v>
      </c>
    </row>
    <row r="558" customFormat="false" ht="15" hidden="false" customHeight="true" outlineLevel="0" collapsed="false">
      <c r="A558" s="1" t="s">
        <v>27457</v>
      </c>
      <c r="B558" s="1" t="s">
        <v>7525</v>
      </c>
      <c r="C558" s="1" t="s">
        <v>20905</v>
      </c>
      <c r="D558" s="1" t="s">
        <v>1959</v>
      </c>
      <c r="E558" s="1" t="s">
        <v>785</v>
      </c>
      <c r="F558" s="1" t="s">
        <v>944</v>
      </c>
      <c r="G558" s="1" t="s">
        <v>84</v>
      </c>
      <c r="H558" s="16" t="n">
        <v>2142.79</v>
      </c>
    </row>
    <row r="559" customFormat="false" ht="15" hidden="false" customHeight="true" outlineLevel="0" collapsed="false">
      <c r="A559" s="1" t="s">
        <v>27458</v>
      </c>
      <c r="B559" s="1" t="s">
        <v>7551</v>
      </c>
      <c r="C559" s="1" t="s">
        <v>20953</v>
      </c>
      <c r="D559" s="1" t="s">
        <v>1959</v>
      </c>
      <c r="E559" s="1" t="s">
        <v>1052</v>
      </c>
      <c r="F559" s="1" t="s">
        <v>203</v>
      </c>
      <c r="G559" s="1" t="s">
        <v>79</v>
      </c>
      <c r="H559" s="16" t="n">
        <v>4071.3</v>
      </c>
    </row>
    <row r="560" customFormat="false" ht="15" hidden="false" customHeight="true" outlineLevel="0" collapsed="false">
      <c r="A560" s="1" t="s">
        <v>27459</v>
      </c>
      <c r="B560" s="1" t="s">
        <v>7598</v>
      </c>
      <c r="C560" s="1" t="s">
        <v>21059</v>
      </c>
      <c r="D560" s="1" t="s">
        <v>1971</v>
      </c>
      <c r="E560" s="1" t="s">
        <v>1190</v>
      </c>
      <c r="F560" s="1" t="s">
        <v>342</v>
      </c>
      <c r="G560" s="1" t="s">
        <v>80</v>
      </c>
      <c r="H560" s="16" t="n">
        <v>1658.9</v>
      </c>
    </row>
    <row r="561" customFormat="false" ht="15" hidden="false" customHeight="true" outlineLevel="0" collapsed="false">
      <c r="A561" s="1" t="s">
        <v>27460</v>
      </c>
      <c r="B561" s="1" t="s">
        <v>7641</v>
      </c>
      <c r="C561" s="1" t="s">
        <v>21134</v>
      </c>
      <c r="D561" s="1" t="s">
        <v>2006</v>
      </c>
      <c r="E561" s="1" t="s">
        <v>923</v>
      </c>
      <c r="F561" s="1" t="s">
        <v>572</v>
      </c>
      <c r="G561" s="1" t="s">
        <v>81</v>
      </c>
      <c r="H561" s="16" t="n">
        <v>458.06</v>
      </c>
    </row>
    <row r="562" customFormat="false" ht="15" hidden="false" customHeight="true" outlineLevel="0" collapsed="false">
      <c r="A562" s="1" t="s">
        <v>27461</v>
      </c>
      <c r="B562" s="1" t="s">
        <v>7644</v>
      </c>
      <c r="C562" s="1" t="s">
        <v>21137</v>
      </c>
      <c r="D562" s="1" t="s">
        <v>1940</v>
      </c>
      <c r="E562" s="1" t="s">
        <v>586</v>
      </c>
      <c r="F562" s="1" t="s">
        <v>2595</v>
      </c>
      <c r="G562" s="1" t="s">
        <v>83</v>
      </c>
      <c r="H562" s="16" t="n">
        <v>2374.52</v>
      </c>
    </row>
    <row r="563" customFormat="false" ht="15" hidden="false" customHeight="true" outlineLevel="0" collapsed="false">
      <c r="A563" s="1" t="s">
        <v>27462</v>
      </c>
      <c r="B563" s="1" t="s">
        <v>7657</v>
      </c>
      <c r="C563" s="1" t="s">
        <v>21166</v>
      </c>
      <c r="D563" s="1" t="s">
        <v>1930</v>
      </c>
      <c r="E563" s="1" t="s">
        <v>304</v>
      </c>
      <c r="F563" s="1" t="s">
        <v>2440</v>
      </c>
      <c r="G563" s="1" t="s">
        <v>84</v>
      </c>
      <c r="H563" s="16" t="n">
        <v>4556.86</v>
      </c>
    </row>
    <row r="564" customFormat="false" ht="15" hidden="false" customHeight="true" outlineLevel="0" collapsed="false">
      <c r="A564" s="1" t="s">
        <v>27463</v>
      </c>
      <c r="B564" s="1" t="s">
        <v>7659</v>
      </c>
      <c r="C564" s="1" t="s">
        <v>21169</v>
      </c>
      <c r="D564" s="1" t="s">
        <v>1959</v>
      </c>
      <c r="E564" s="1" t="s">
        <v>1145</v>
      </c>
      <c r="F564" s="1" t="s">
        <v>2137</v>
      </c>
      <c r="G564" s="1" t="s">
        <v>82</v>
      </c>
      <c r="H564" s="16" t="n">
        <v>1821.37</v>
      </c>
    </row>
    <row r="565" customFormat="false" ht="15" hidden="false" customHeight="true" outlineLevel="0" collapsed="false">
      <c r="A565" s="1" t="s">
        <v>27464</v>
      </c>
      <c r="B565" s="1" t="s">
        <v>7665</v>
      </c>
      <c r="C565" s="1" t="s">
        <v>21179</v>
      </c>
      <c r="D565" s="1" t="s">
        <v>1930</v>
      </c>
      <c r="E565" s="1" t="s">
        <v>1596</v>
      </c>
      <c r="F565" s="1" t="s">
        <v>3031</v>
      </c>
      <c r="G565" s="1" t="s">
        <v>82</v>
      </c>
      <c r="H565" s="16" t="n">
        <v>6115.79</v>
      </c>
    </row>
    <row r="566" customFormat="false" ht="15" hidden="false" customHeight="true" outlineLevel="0" collapsed="false">
      <c r="A566" s="1" t="s">
        <v>27465</v>
      </c>
      <c r="B566" s="1" t="s">
        <v>7667</v>
      </c>
      <c r="C566" s="1" t="s">
        <v>21181</v>
      </c>
      <c r="D566" s="1" t="s">
        <v>1979</v>
      </c>
      <c r="E566" s="1" t="s">
        <v>1121</v>
      </c>
      <c r="F566" s="1" t="s">
        <v>2781</v>
      </c>
      <c r="G566" s="1" t="s">
        <v>81</v>
      </c>
      <c r="H566" s="16" t="n">
        <v>560.7</v>
      </c>
    </row>
    <row r="567" customFormat="false" ht="15" hidden="false" customHeight="true" outlineLevel="0" collapsed="false">
      <c r="A567" s="1" t="s">
        <v>27466</v>
      </c>
      <c r="B567" s="1" t="s">
        <v>7679</v>
      </c>
      <c r="C567" s="1" t="s">
        <v>21217</v>
      </c>
      <c r="D567" s="1" t="s">
        <v>1940</v>
      </c>
      <c r="E567" s="1" t="s">
        <v>540</v>
      </c>
      <c r="F567" s="1" t="s">
        <v>3683</v>
      </c>
      <c r="G567" s="1" t="s">
        <v>83</v>
      </c>
      <c r="H567" s="16" t="n">
        <v>2137.07</v>
      </c>
    </row>
    <row r="568" customFormat="false" ht="15" hidden="false" customHeight="true" outlineLevel="0" collapsed="false">
      <c r="A568" s="1" t="s">
        <v>27467</v>
      </c>
      <c r="B568" s="1" t="s">
        <v>7682</v>
      </c>
      <c r="C568" s="1" t="s">
        <v>21220</v>
      </c>
      <c r="D568" s="1" t="s">
        <v>2006</v>
      </c>
      <c r="E568" s="1" t="s">
        <v>396</v>
      </c>
      <c r="F568" s="1" t="s">
        <v>1641</v>
      </c>
      <c r="G568" s="1" t="s">
        <v>82</v>
      </c>
      <c r="H568" s="16" t="n">
        <v>482.17</v>
      </c>
    </row>
    <row r="569" customFormat="false" ht="15" hidden="false" customHeight="true" outlineLevel="0" collapsed="false">
      <c r="A569" s="1" t="s">
        <v>27468</v>
      </c>
      <c r="B569" s="1" t="s">
        <v>7684</v>
      </c>
      <c r="C569" s="1" t="s">
        <v>21223</v>
      </c>
      <c r="D569" s="1" t="s">
        <v>2006</v>
      </c>
      <c r="E569" s="1" t="s">
        <v>1319</v>
      </c>
      <c r="F569" s="1" t="s">
        <v>1156</v>
      </c>
      <c r="G569" s="1" t="s">
        <v>78</v>
      </c>
      <c r="H569" s="16" t="n">
        <v>409.84</v>
      </c>
    </row>
    <row r="570" customFormat="false" ht="15" hidden="false" customHeight="true" outlineLevel="0" collapsed="false">
      <c r="A570" s="1" t="s">
        <v>27469</v>
      </c>
      <c r="B570" s="1" t="s">
        <v>7687</v>
      </c>
      <c r="C570" s="1" t="s">
        <v>21227</v>
      </c>
      <c r="D570" s="1" t="s">
        <v>1940</v>
      </c>
      <c r="E570" s="1" t="s">
        <v>320</v>
      </c>
      <c r="F570" s="1" t="s">
        <v>4327</v>
      </c>
      <c r="G570" s="1" t="s">
        <v>83</v>
      </c>
      <c r="H570" s="16" t="n">
        <v>4511.59</v>
      </c>
    </row>
    <row r="571" customFormat="false" ht="15" hidden="false" customHeight="true" outlineLevel="0" collapsed="false">
      <c r="A571" s="1" t="s">
        <v>27470</v>
      </c>
      <c r="B571" s="1" t="s">
        <v>7698</v>
      </c>
      <c r="C571" s="1" t="s">
        <v>21253</v>
      </c>
      <c r="D571" s="1" t="s">
        <v>1997</v>
      </c>
      <c r="E571" s="1" t="s">
        <v>985</v>
      </c>
      <c r="F571" s="1" t="s">
        <v>2137</v>
      </c>
      <c r="G571" s="1" t="s">
        <v>80</v>
      </c>
      <c r="H571" s="16" t="n">
        <v>264.48</v>
      </c>
    </row>
    <row r="572" customFormat="false" ht="15" hidden="false" customHeight="true" outlineLevel="0" collapsed="false">
      <c r="A572" s="1" t="s">
        <v>27471</v>
      </c>
      <c r="B572" s="1" t="s">
        <v>7702</v>
      </c>
      <c r="C572" s="1" t="s">
        <v>21260</v>
      </c>
      <c r="D572" s="1" t="s">
        <v>2007</v>
      </c>
      <c r="E572" s="1" t="s">
        <v>1493</v>
      </c>
      <c r="F572" s="1" t="s">
        <v>572</v>
      </c>
      <c r="G572" s="1" t="s">
        <v>78</v>
      </c>
      <c r="H572" s="16" t="n">
        <v>1350.49</v>
      </c>
    </row>
    <row r="573" customFormat="false" ht="15" hidden="false" customHeight="true" outlineLevel="0" collapsed="false">
      <c r="A573" s="1" t="s">
        <v>27472</v>
      </c>
      <c r="B573" s="1" t="s">
        <v>7720</v>
      </c>
      <c r="C573" s="1" t="s">
        <v>21298</v>
      </c>
      <c r="D573" s="1" t="s">
        <v>1990</v>
      </c>
      <c r="E573" s="1" t="s">
        <v>456</v>
      </c>
      <c r="F573" s="1" t="s">
        <v>2095</v>
      </c>
      <c r="G573" s="1" t="s">
        <v>78</v>
      </c>
      <c r="H573" s="16" t="n">
        <v>5311.32</v>
      </c>
    </row>
    <row r="574" customFormat="false" ht="15" hidden="false" customHeight="true" outlineLevel="0" collapsed="false">
      <c r="A574" s="1" t="s">
        <v>27473</v>
      </c>
      <c r="B574" s="1" t="s">
        <v>7726</v>
      </c>
      <c r="C574" s="1" t="s">
        <v>21304</v>
      </c>
      <c r="D574" s="1" t="s">
        <v>1993</v>
      </c>
      <c r="E574" s="1" t="s">
        <v>1157</v>
      </c>
      <c r="F574" s="1" t="s">
        <v>2665</v>
      </c>
      <c r="G574" s="1" t="s">
        <v>78</v>
      </c>
      <c r="H574" s="16" t="n">
        <v>2859.6</v>
      </c>
    </row>
    <row r="575" customFormat="false" ht="15" hidden="false" customHeight="true" outlineLevel="0" collapsed="false">
      <c r="A575" s="1" t="s">
        <v>27474</v>
      </c>
      <c r="B575" s="1" t="s">
        <v>7735</v>
      </c>
      <c r="C575" s="1" t="s">
        <v>21323</v>
      </c>
      <c r="D575" s="1" t="s">
        <v>1980</v>
      </c>
      <c r="E575" s="1" t="s">
        <v>199</v>
      </c>
      <c r="F575" s="1" t="s">
        <v>2464</v>
      </c>
      <c r="G575" s="1" t="s">
        <v>79</v>
      </c>
      <c r="H575" s="16" t="n">
        <v>4599.38</v>
      </c>
    </row>
    <row r="576" customFormat="false" ht="15" hidden="false" customHeight="true" outlineLevel="0" collapsed="false">
      <c r="A576" s="1" t="s">
        <v>27475</v>
      </c>
      <c r="B576" s="1" t="s">
        <v>7740</v>
      </c>
      <c r="C576" s="1" t="s">
        <v>21333</v>
      </c>
      <c r="D576" s="1" t="s">
        <v>1930</v>
      </c>
      <c r="E576" s="1" t="s">
        <v>1396</v>
      </c>
      <c r="F576" s="1" t="s">
        <v>944</v>
      </c>
      <c r="G576" s="1" t="s">
        <v>83</v>
      </c>
      <c r="H576" s="16" t="n">
        <v>2278.43</v>
      </c>
    </row>
    <row r="577" customFormat="false" ht="15" hidden="false" customHeight="true" outlineLevel="0" collapsed="false">
      <c r="A577" s="1" t="s">
        <v>27476</v>
      </c>
      <c r="B577" s="1" t="s">
        <v>7748</v>
      </c>
      <c r="C577" s="1" t="s">
        <v>21343</v>
      </c>
      <c r="D577" s="1" t="s">
        <v>2007</v>
      </c>
      <c r="E577" s="1" t="s">
        <v>708</v>
      </c>
      <c r="F577" s="1" t="s">
        <v>2099</v>
      </c>
      <c r="G577" s="1" t="s">
        <v>79</v>
      </c>
      <c r="H577" s="16" t="n">
        <v>1350.49</v>
      </c>
    </row>
    <row r="578" customFormat="false" ht="15" hidden="false" customHeight="true" outlineLevel="0" collapsed="false">
      <c r="A578" s="1" t="s">
        <v>27477</v>
      </c>
      <c r="B578" s="1" t="s">
        <v>7753</v>
      </c>
      <c r="C578" s="1" t="s">
        <v>21358</v>
      </c>
      <c r="D578" s="1" t="s">
        <v>1976</v>
      </c>
      <c r="E578" s="1" t="s">
        <v>755</v>
      </c>
      <c r="F578" s="1" t="s">
        <v>2508</v>
      </c>
      <c r="G578" s="1" t="s">
        <v>80</v>
      </c>
      <c r="H578" s="16" t="n">
        <v>3046.36</v>
      </c>
    </row>
    <row r="579" customFormat="false" ht="15" hidden="false" customHeight="true" outlineLevel="0" collapsed="false">
      <c r="A579" s="1" t="s">
        <v>27478</v>
      </c>
      <c r="B579" s="1" t="s">
        <v>7755</v>
      </c>
      <c r="C579" s="1" t="s">
        <v>21361</v>
      </c>
      <c r="D579" s="1" t="s">
        <v>1997</v>
      </c>
      <c r="E579" s="1" t="s">
        <v>951</v>
      </c>
      <c r="F579" s="1" t="s">
        <v>3258</v>
      </c>
      <c r="G579" s="1" t="s">
        <v>79</v>
      </c>
      <c r="H579" s="16" t="n">
        <v>295.59</v>
      </c>
    </row>
    <row r="580" customFormat="false" ht="15" hidden="false" customHeight="true" outlineLevel="0" collapsed="false">
      <c r="A580" s="1" t="s">
        <v>27479</v>
      </c>
      <c r="B580" s="1" t="s">
        <v>7758</v>
      </c>
      <c r="C580" s="1" t="s">
        <v>21372</v>
      </c>
      <c r="D580" s="1" t="s">
        <v>1951</v>
      </c>
      <c r="E580" s="1" t="s">
        <v>1071</v>
      </c>
      <c r="F580" s="1" t="s">
        <v>545</v>
      </c>
      <c r="G580" s="1" t="s">
        <v>79</v>
      </c>
      <c r="H580" s="16" t="n">
        <v>957.5</v>
      </c>
    </row>
    <row r="581" customFormat="false" ht="15" hidden="false" customHeight="true" outlineLevel="0" collapsed="false">
      <c r="A581" s="1" t="s">
        <v>27480</v>
      </c>
      <c r="B581" s="1" t="s">
        <v>7761</v>
      </c>
      <c r="C581" s="1" t="s">
        <v>21379</v>
      </c>
      <c r="D581" s="1" t="s">
        <v>1933</v>
      </c>
      <c r="E581" s="1" t="s">
        <v>1557</v>
      </c>
      <c r="F581" s="1" t="s">
        <v>2972</v>
      </c>
      <c r="G581" s="1" t="s">
        <v>83</v>
      </c>
      <c r="H581" s="16" t="n">
        <v>6834.66</v>
      </c>
    </row>
    <row r="582" customFormat="false" ht="15" hidden="false" customHeight="true" outlineLevel="0" collapsed="false">
      <c r="A582" s="1" t="s">
        <v>27481</v>
      </c>
      <c r="B582" s="1" t="s">
        <v>7763</v>
      </c>
      <c r="C582" s="1" t="s">
        <v>21381</v>
      </c>
      <c r="D582" s="1" t="s">
        <v>1990</v>
      </c>
      <c r="E582" s="1" t="s">
        <v>1844</v>
      </c>
      <c r="F582" s="1" t="s">
        <v>1227</v>
      </c>
      <c r="G582" s="1" t="s">
        <v>78</v>
      </c>
      <c r="H582" s="16" t="n">
        <v>9029.24</v>
      </c>
    </row>
    <row r="583" customFormat="false" ht="15" hidden="false" customHeight="true" outlineLevel="0" collapsed="false">
      <c r="A583" s="1" t="s">
        <v>27482</v>
      </c>
      <c r="B583" s="1" t="s">
        <v>7778</v>
      </c>
      <c r="C583" s="1" t="s">
        <v>21409</v>
      </c>
      <c r="D583" s="1" t="s">
        <v>2006</v>
      </c>
      <c r="E583" s="1" t="s">
        <v>1502</v>
      </c>
      <c r="F583" s="1" t="s">
        <v>2197</v>
      </c>
      <c r="G583" s="1" t="s">
        <v>78</v>
      </c>
      <c r="H583" s="16" t="n">
        <v>867.91</v>
      </c>
    </row>
    <row r="584" customFormat="false" ht="15" hidden="false" customHeight="true" outlineLevel="0" collapsed="false">
      <c r="A584" s="1" t="s">
        <v>27483</v>
      </c>
      <c r="B584" s="1" t="s">
        <v>7797</v>
      </c>
      <c r="C584" s="1" t="s">
        <v>21452</v>
      </c>
      <c r="D584" s="1" t="s">
        <v>1975</v>
      </c>
      <c r="E584" s="1" t="s">
        <v>1700</v>
      </c>
      <c r="F584" s="1" t="s">
        <v>1259</v>
      </c>
      <c r="G584" s="1" t="s">
        <v>78</v>
      </c>
      <c r="H584" s="16" t="n">
        <v>1725.98</v>
      </c>
    </row>
    <row r="585" customFormat="false" ht="15" hidden="false" customHeight="true" outlineLevel="0" collapsed="false">
      <c r="A585" s="1" t="s">
        <v>27484</v>
      </c>
      <c r="B585" s="1" t="s">
        <v>7804</v>
      </c>
      <c r="C585" s="1" t="s">
        <v>21463</v>
      </c>
      <c r="D585" s="1" t="s">
        <v>1941</v>
      </c>
      <c r="E585" s="1" t="s">
        <v>785</v>
      </c>
      <c r="F585" s="1" t="s">
        <v>2111</v>
      </c>
      <c r="G585" s="1" t="s">
        <v>84</v>
      </c>
      <c r="H585" s="16" t="n">
        <v>2344</v>
      </c>
    </row>
    <row r="586" customFormat="false" ht="15" hidden="false" customHeight="true" outlineLevel="0" collapsed="false">
      <c r="A586" s="1" t="s">
        <v>27485</v>
      </c>
      <c r="B586" s="1" t="s">
        <v>7819</v>
      </c>
      <c r="C586" s="1" t="s">
        <v>21493</v>
      </c>
      <c r="D586" s="1" t="s">
        <v>1986</v>
      </c>
      <c r="E586" s="1" t="s">
        <v>1473</v>
      </c>
      <c r="F586" s="1" t="s">
        <v>1036</v>
      </c>
      <c r="G586" s="1" t="s">
        <v>79</v>
      </c>
      <c r="H586" s="16" t="n">
        <v>4594.96</v>
      </c>
    </row>
    <row r="587" customFormat="false" ht="15" hidden="false" customHeight="true" outlineLevel="0" collapsed="false">
      <c r="A587" s="1" t="s">
        <v>27486</v>
      </c>
      <c r="B587" s="1" t="s">
        <v>7820</v>
      </c>
      <c r="C587" s="1" t="s">
        <v>21496</v>
      </c>
      <c r="D587" s="1" t="s">
        <v>1935</v>
      </c>
      <c r="E587" s="1" t="s">
        <v>694</v>
      </c>
      <c r="F587" s="1" t="s">
        <v>3077</v>
      </c>
      <c r="G587" s="1" t="s">
        <v>84</v>
      </c>
      <c r="H587" s="16" t="n">
        <v>34940.93</v>
      </c>
    </row>
    <row r="588" customFormat="false" ht="15" hidden="false" customHeight="true" outlineLevel="0" collapsed="false">
      <c r="A588" s="1" t="s">
        <v>27487</v>
      </c>
      <c r="B588" s="1" t="s">
        <v>7821</v>
      </c>
      <c r="C588" s="1" t="s">
        <v>21500</v>
      </c>
      <c r="D588" s="1" t="s">
        <v>1997</v>
      </c>
      <c r="E588" s="1" t="s">
        <v>1852</v>
      </c>
      <c r="F588" s="1" t="s">
        <v>1306</v>
      </c>
      <c r="G588" s="1" t="s">
        <v>81</v>
      </c>
      <c r="H588" s="16" t="n">
        <v>280.03</v>
      </c>
    </row>
    <row r="589" customFormat="false" ht="15" hidden="false" customHeight="true" outlineLevel="0" collapsed="false">
      <c r="A589" s="1" t="s">
        <v>27488</v>
      </c>
      <c r="B589" s="1" t="s">
        <v>7823</v>
      </c>
      <c r="C589" s="1" t="s">
        <v>21506</v>
      </c>
      <c r="D589" s="1" t="s">
        <v>1930</v>
      </c>
      <c r="E589" s="1" t="s">
        <v>1849</v>
      </c>
      <c r="F589" s="1" t="s">
        <v>439</v>
      </c>
      <c r="G589" s="1" t="s">
        <v>80</v>
      </c>
      <c r="H589" s="16" t="n">
        <v>2158.52</v>
      </c>
    </row>
    <row r="590" customFormat="false" ht="15" hidden="false" customHeight="true" outlineLevel="0" collapsed="false">
      <c r="A590" s="1" t="s">
        <v>27489</v>
      </c>
      <c r="B590" s="1" t="s">
        <v>7824</v>
      </c>
      <c r="C590" s="1" t="s">
        <v>21514</v>
      </c>
      <c r="D590" s="1" t="s">
        <v>1971</v>
      </c>
      <c r="E590" s="1" t="s">
        <v>906</v>
      </c>
      <c r="F590" s="1" t="s">
        <v>2496</v>
      </c>
      <c r="G590" s="1" t="s">
        <v>78</v>
      </c>
      <c r="H590" s="16" t="n">
        <v>3732.53</v>
      </c>
    </row>
    <row r="591" customFormat="false" ht="15" hidden="false" customHeight="true" outlineLevel="0" collapsed="false">
      <c r="A591" s="1" t="s">
        <v>27490</v>
      </c>
      <c r="B591" s="1" t="s">
        <v>7828</v>
      </c>
      <c r="C591" s="1" t="s">
        <v>21519</v>
      </c>
      <c r="D591" s="1" t="s">
        <v>1982</v>
      </c>
      <c r="E591" s="1" t="s">
        <v>611</v>
      </c>
      <c r="F591" s="1" t="s">
        <v>539</v>
      </c>
      <c r="G591" s="1" t="s">
        <v>80</v>
      </c>
      <c r="H591" s="16" t="n">
        <v>3616.42</v>
      </c>
    </row>
    <row r="592" customFormat="false" ht="15" hidden="false" customHeight="true" outlineLevel="0" collapsed="false">
      <c r="A592" s="1" t="s">
        <v>27491</v>
      </c>
      <c r="B592" s="1" t="s">
        <v>7834</v>
      </c>
      <c r="C592" s="1" t="s">
        <v>21532</v>
      </c>
      <c r="D592" s="1" t="s">
        <v>1930</v>
      </c>
      <c r="E592" s="1" t="s">
        <v>284</v>
      </c>
      <c r="F592" s="1" t="s">
        <v>2850</v>
      </c>
      <c r="G592" s="1" t="s">
        <v>81</v>
      </c>
      <c r="H592" s="16" t="n">
        <v>2038.6</v>
      </c>
    </row>
    <row r="593" customFormat="false" ht="15" hidden="false" customHeight="true" outlineLevel="0" collapsed="false">
      <c r="A593" s="1" t="s">
        <v>27492</v>
      </c>
      <c r="B593" s="1" t="s">
        <v>7836</v>
      </c>
      <c r="C593" s="1" t="s">
        <v>21535</v>
      </c>
      <c r="D593" s="1" t="s">
        <v>2006</v>
      </c>
      <c r="E593" s="1" t="s">
        <v>329</v>
      </c>
      <c r="F593" s="1" t="s">
        <v>1262</v>
      </c>
      <c r="G593" s="1" t="s">
        <v>81</v>
      </c>
      <c r="H593" s="16" t="n">
        <v>771.47</v>
      </c>
    </row>
    <row r="594" customFormat="false" ht="15" hidden="false" customHeight="true" outlineLevel="0" collapsed="false">
      <c r="A594" s="1" t="s">
        <v>27493</v>
      </c>
      <c r="B594" s="1" t="s">
        <v>7841</v>
      </c>
      <c r="C594" s="1" t="s">
        <v>21544</v>
      </c>
      <c r="D594" s="1" t="s">
        <v>1990</v>
      </c>
      <c r="E594" s="1" t="s">
        <v>392</v>
      </c>
      <c r="F594" s="1" t="s">
        <v>736</v>
      </c>
      <c r="G594" s="1" t="s">
        <v>83</v>
      </c>
      <c r="H594" s="16" t="n">
        <v>5045.75</v>
      </c>
    </row>
    <row r="595" customFormat="false" ht="15" hidden="false" customHeight="true" outlineLevel="0" collapsed="false">
      <c r="A595" s="1" t="s">
        <v>27494</v>
      </c>
      <c r="B595" s="1" t="s">
        <v>7843</v>
      </c>
      <c r="C595" s="1" t="s">
        <v>21546</v>
      </c>
      <c r="D595" s="1" t="s">
        <v>2006</v>
      </c>
      <c r="E595" s="1" t="s">
        <v>1236</v>
      </c>
      <c r="F595" s="1" t="s">
        <v>618</v>
      </c>
      <c r="G595" s="1" t="s">
        <v>78</v>
      </c>
      <c r="H595" s="16" t="n">
        <v>458.06</v>
      </c>
    </row>
    <row r="596" customFormat="false" ht="15" hidden="false" customHeight="true" outlineLevel="0" collapsed="false">
      <c r="A596" s="1" t="s">
        <v>27495</v>
      </c>
      <c r="B596" s="1" t="s">
        <v>7852</v>
      </c>
      <c r="C596" s="1" t="s">
        <v>21569</v>
      </c>
      <c r="D596" s="1" t="s">
        <v>1941</v>
      </c>
      <c r="E596" s="1" t="s">
        <v>857</v>
      </c>
      <c r="F596" s="1" t="s">
        <v>1825</v>
      </c>
      <c r="G596" s="1" t="s">
        <v>78</v>
      </c>
      <c r="H596" s="16" t="n">
        <v>8272.95</v>
      </c>
    </row>
    <row r="597" customFormat="false" ht="15" hidden="false" customHeight="true" outlineLevel="0" collapsed="false">
      <c r="A597" s="1" t="s">
        <v>27496</v>
      </c>
      <c r="B597" s="1" t="s">
        <v>7856</v>
      </c>
      <c r="C597" s="1" t="s">
        <v>21576</v>
      </c>
      <c r="D597" s="1" t="s">
        <v>1940</v>
      </c>
      <c r="E597" s="1" t="s">
        <v>968</v>
      </c>
      <c r="F597" s="1" t="s">
        <v>3193</v>
      </c>
      <c r="G597" s="1" t="s">
        <v>81</v>
      </c>
      <c r="H597" s="16" t="n">
        <v>2374.52</v>
      </c>
    </row>
    <row r="598" customFormat="false" ht="15" hidden="false" customHeight="true" outlineLevel="0" collapsed="false">
      <c r="A598" s="1" t="s">
        <v>27497</v>
      </c>
      <c r="B598" s="1" t="s">
        <v>7860</v>
      </c>
      <c r="C598" s="1" t="s">
        <v>21588</v>
      </c>
      <c r="D598" s="1" t="s">
        <v>1930</v>
      </c>
      <c r="E598" s="1" t="s">
        <v>447</v>
      </c>
      <c r="F598" s="1" t="s">
        <v>2116</v>
      </c>
      <c r="G598" s="1" t="s">
        <v>79</v>
      </c>
      <c r="H598" s="16" t="n">
        <v>2278.43</v>
      </c>
    </row>
    <row r="599" customFormat="false" ht="15" hidden="false" customHeight="true" outlineLevel="0" collapsed="false">
      <c r="A599" s="1" t="s">
        <v>27498</v>
      </c>
      <c r="B599" s="1" t="s">
        <v>7862</v>
      </c>
      <c r="C599" s="1" t="s">
        <v>21591</v>
      </c>
      <c r="D599" s="1" t="s">
        <v>1931</v>
      </c>
      <c r="E599" s="1" t="s">
        <v>1028</v>
      </c>
      <c r="F599" s="1" t="s">
        <v>2423</v>
      </c>
      <c r="G599" s="1" t="s">
        <v>83</v>
      </c>
      <c r="H599" s="16" t="n">
        <v>1111.28</v>
      </c>
    </row>
    <row r="600" customFormat="false" ht="15" hidden="false" customHeight="true" outlineLevel="0" collapsed="false">
      <c r="A600" s="1" t="s">
        <v>27499</v>
      </c>
      <c r="B600" s="1" t="s">
        <v>7873</v>
      </c>
      <c r="C600" s="1" t="s">
        <v>21619</v>
      </c>
      <c r="D600" s="1" t="s">
        <v>1940</v>
      </c>
      <c r="E600" s="1" t="s">
        <v>1357</v>
      </c>
      <c r="F600" s="1" t="s">
        <v>27415</v>
      </c>
      <c r="G600" s="1" t="s">
        <v>78</v>
      </c>
      <c r="H600" s="16" t="n">
        <v>2255.79</v>
      </c>
    </row>
    <row r="601" customFormat="false" ht="15" hidden="false" customHeight="true" outlineLevel="0" collapsed="false">
      <c r="A601" s="1" t="s">
        <v>27500</v>
      </c>
      <c r="B601" s="1" t="s">
        <v>7884</v>
      </c>
      <c r="C601" s="1" t="s">
        <v>21637</v>
      </c>
      <c r="D601" s="1" t="s">
        <v>1937</v>
      </c>
      <c r="E601" s="1" t="s">
        <v>743</v>
      </c>
      <c r="F601" s="1" t="s">
        <v>3814</v>
      </c>
      <c r="G601" s="1" t="s">
        <v>83</v>
      </c>
      <c r="H601" s="16" t="n">
        <v>1228.28</v>
      </c>
    </row>
    <row r="602" customFormat="false" ht="15" hidden="false" customHeight="true" outlineLevel="0" collapsed="false">
      <c r="A602" s="1" t="s">
        <v>27501</v>
      </c>
      <c r="B602" s="1" t="s">
        <v>7890</v>
      </c>
      <c r="C602" s="1" t="s">
        <v>21647</v>
      </c>
      <c r="D602" s="1" t="s">
        <v>1940</v>
      </c>
      <c r="E602" s="1" t="s">
        <v>1656</v>
      </c>
      <c r="F602" s="1" t="s">
        <v>3014</v>
      </c>
      <c r="G602" s="1" t="s">
        <v>79</v>
      </c>
      <c r="H602" s="16" t="n">
        <v>2255.79</v>
      </c>
    </row>
    <row r="603" customFormat="false" ht="15" hidden="false" customHeight="true" outlineLevel="0" collapsed="false">
      <c r="A603" s="1" t="s">
        <v>27502</v>
      </c>
      <c r="B603" s="1" t="s">
        <v>7914</v>
      </c>
      <c r="C603" s="1" t="s">
        <v>21702</v>
      </c>
      <c r="D603" s="1" t="s">
        <v>1918</v>
      </c>
      <c r="E603" s="1" t="s">
        <v>405</v>
      </c>
      <c r="F603" s="1" t="s">
        <v>3210</v>
      </c>
      <c r="G603" s="1" t="s">
        <v>80</v>
      </c>
      <c r="H603" s="16" t="n">
        <v>2978.99</v>
      </c>
    </row>
    <row r="604" customFormat="false" ht="15" hidden="false" customHeight="true" outlineLevel="0" collapsed="false">
      <c r="A604" s="1" t="s">
        <v>27503</v>
      </c>
      <c r="B604" s="1" t="s">
        <v>7916</v>
      </c>
      <c r="C604" s="1" t="s">
        <v>21704</v>
      </c>
      <c r="D604" s="1" t="s">
        <v>2007</v>
      </c>
      <c r="E604" s="1" t="s">
        <v>863</v>
      </c>
      <c r="F604" s="1" t="s">
        <v>5405</v>
      </c>
      <c r="G604" s="1" t="s">
        <v>84</v>
      </c>
      <c r="H604" s="16" t="n">
        <v>712.76</v>
      </c>
    </row>
    <row r="605" customFormat="false" ht="15" hidden="false" customHeight="true" outlineLevel="0" collapsed="false">
      <c r="A605" s="1" t="s">
        <v>27504</v>
      </c>
      <c r="B605" s="1" t="s">
        <v>7919</v>
      </c>
      <c r="C605" s="1" t="s">
        <v>21709</v>
      </c>
      <c r="D605" s="1" t="s">
        <v>1930</v>
      </c>
      <c r="E605" s="1" t="s">
        <v>1255</v>
      </c>
      <c r="F605" s="1" t="s">
        <v>2076</v>
      </c>
      <c r="G605" s="1" t="s">
        <v>80</v>
      </c>
      <c r="H605" s="16" t="n">
        <v>2398.35</v>
      </c>
    </row>
    <row r="606" customFormat="false" ht="15" hidden="false" customHeight="true" outlineLevel="0" collapsed="false">
      <c r="A606" s="1" t="s">
        <v>27505</v>
      </c>
      <c r="B606" s="1" t="s">
        <v>7921</v>
      </c>
      <c r="C606" s="1" t="s">
        <v>21712</v>
      </c>
      <c r="D606" s="1" t="s">
        <v>1940</v>
      </c>
      <c r="E606" s="1" t="s">
        <v>976</v>
      </c>
      <c r="F606" s="1" t="s">
        <v>2537</v>
      </c>
      <c r="G606" s="1" t="s">
        <v>83</v>
      </c>
      <c r="H606" s="16" t="n">
        <v>2137.07</v>
      </c>
    </row>
    <row r="607" customFormat="false" ht="15" hidden="false" customHeight="true" outlineLevel="0" collapsed="false">
      <c r="A607" s="1" t="s">
        <v>27506</v>
      </c>
      <c r="B607" s="1" t="s">
        <v>7928</v>
      </c>
      <c r="C607" s="1" t="s">
        <v>21726</v>
      </c>
      <c r="D607" s="1" t="s">
        <v>1930</v>
      </c>
      <c r="E607" s="1" t="s">
        <v>1066</v>
      </c>
      <c r="F607" s="1" t="s">
        <v>2577</v>
      </c>
      <c r="G607" s="1" t="s">
        <v>79</v>
      </c>
      <c r="H607" s="16" t="n">
        <v>2278.43</v>
      </c>
    </row>
    <row r="608" customFormat="false" ht="15" hidden="false" customHeight="true" outlineLevel="0" collapsed="false">
      <c r="A608" s="1" t="s">
        <v>27507</v>
      </c>
      <c r="B608" s="1" t="s">
        <v>7938</v>
      </c>
      <c r="C608" s="1" t="s">
        <v>21747</v>
      </c>
      <c r="D608" s="1" t="s">
        <v>1961</v>
      </c>
      <c r="E608" s="1" t="s">
        <v>348</v>
      </c>
      <c r="F608" s="1" t="s">
        <v>1377</v>
      </c>
      <c r="G608" s="1" t="s">
        <v>79</v>
      </c>
      <c r="H608" s="16" t="n">
        <v>3493.68</v>
      </c>
    </row>
    <row r="609" customFormat="false" ht="15" hidden="false" customHeight="true" outlineLevel="0" collapsed="false">
      <c r="A609" s="1" t="s">
        <v>27508</v>
      </c>
      <c r="B609" s="1" t="s">
        <v>7940</v>
      </c>
      <c r="C609" s="1" t="s">
        <v>21757</v>
      </c>
      <c r="D609" s="1" t="s">
        <v>1990</v>
      </c>
      <c r="E609" s="1" t="s">
        <v>1193</v>
      </c>
      <c r="F609" s="1" t="s">
        <v>2508</v>
      </c>
      <c r="G609" s="1" t="s">
        <v>80</v>
      </c>
      <c r="H609" s="16" t="n">
        <v>15933.96</v>
      </c>
    </row>
    <row r="610" customFormat="false" ht="15" hidden="false" customHeight="true" outlineLevel="0" collapsed="false">
      <c r="A610" s="1" t="s">
        <v>27509</v>
      </c>
      <c r="B610" s="1" t="s">
        <v>7957</v>
      </c>
      <c r="C610" s="1" t="s">
        <v>21787</v>
      </c>
      <c r="D610" s="1" t="s">
        <v>1930</v>
      </c>
      <c r="E610" s="1" t="s">
        <v>1047</v>
      </c>
      <c r="F610" s="1" t="s">
        <v>1282</v>
      </c>
      <c r="G610" s="1" t="s">
        <v>83</v>
      </c>
      <c r="H610" s="16" t="n">
        <v>3837.36</v>
      </c>
    </row>
    <row r="611" customFormat="false" ht="15" hidden="false" customHeight="true" outlineLevel="0" collapsed="false">
      <c r="A611" s="1" t="s">
        <v>27510</v>
      </c>
      <c r="B611" s="1" t="s">
        <v>7958</v>
      </c>
      <c r="C611" s="1" t="s">
        <v>21788</v>
      </c>
      <c r="D611" s="1" t="s">
        <v>2006</v>
      </c>
      <c r="E611" s="1" t="s">
        <v>1427</v>
      </c>
      <c r="F611" s="1" t="s">
        <v>2020</v>
      </c>
      <c r="G611" s="1" t="s">
        <v>78</v>
      </c>
      <c r="H611" s="16" t="n">
        <v>1229.53</v>
      </c>
    </row>
    <row r="612" customFormat="false" ht="15" hidden="false" customHeight="true" outlineLevel="0" collapsed="false">
      <c r="A612" s="1" t="s">
        <v>27511</v>
      </c>
      <c r="B612" s="1" t="s">
        <v>7970</v>
      </c>
      <c r="C612" s="1" t="s">
        <v>21807</v>
      </c>
      <c r="D612" s="1" t="s">
        <v>1930</v>
      </c>
      <c r="E612" s="1" t="s">
        <v>1107</v>
      </c>
      <c r="F612" s="1" t="s">
        <v>3031</v>
      </c>
      <c r="G612" s="1" t="s">
        <v>84</v>
      </c>
      <c r="H612" s="16" t="n">
        <v>2398.35</v>
      </c>
    </row>
    <row r="613" customFormat="false" ht="15" hidden="false" customHeight="true" outlineLevel="0" collapsed="false">
      <c r="A613" s="1" t="s">
        <v>27512</v>
      </c>
      <c r="B613" s="1" t="s">
        <v>7987</v>
      </c>
      <c r="C613" s="1" t="s">
        <v>21845</v>
      </c>
      <c r="D613" s="1" t="s">
        <v>2006</v>
      </c>
      <c r="E613" s="1" t="s">
        <v>1806</v>
      </c>
      <c r="F613" s="1" t="s">
        <v>2998</v>
      </c>
      <c r="G613" s="1" t="s">
        <v>79</v>
      </c>
      <c r="H613" s="16" t="n">
        <v>482.17</v>
      </c>
    </row>
    <row r="614" customFormat="false" ht="15" hidden="false" customHeight="true" outlineLevel="0" collapsed="false">
      <c r="A614" s="1" t="s">
        <v>27513</v>
      </c>
      <c r="B614" s="1" t="s">
        <v>7991</v>
      </c>
      <c r="C614" s="1" t="s">
        <v>21853</v>
      </c>
      <c r="D614" s="1" t="s">
        <v>1940</v>
      </c>
      <c r="E614" s="1" t="s">
        <v>1844</v>
      </c>
      <c r="F614" s="1" t="s">
        <v>978</v>
      </c>
      <c r="G614" s="1" t="s">
        <v>79</v>
      </c>
      <c r="H614" s="16" t="n">
        <v>2018.34</v>
      </c>
    </row>
    <row r="615" customFormat="false" ht="15" hidden="false" customHeight="true" outlineLevel="0" collapsed="false">
      <c r="A615" s="1" t="s">
        <v>27514</v>
      </c>
      <c r="B615" s="1" t="s">
        <v>7992</v>
      </c>
      <c r="C615" s="1" t="s">
        <v>21854</v>
      </c>
      <c r="D615" s="1" t="s">
        <v>1940</v>
      </c>
      <c r="E615" s="1" t="s">
        <v>1049</v>
      </c>
      <c r="F615" s="1" t="s">
        <v>1573</v>
      </c>
      <c r="G615" s="1" t="s">
        <v>84</v>
      </c>
      <c r="H615" s="16" t="n">
        <v>2374.52</v>
      </c>
    </row>
    <row r="616" customFormat="false" ht="15" hidden="false" customHeight="true" outlineLevel="0" collapsed="false">
      <c r="A616" s="1" t="s">
        <v>27515</v>
      </c>
      <c r="B616" s="1" t="s">
        <v>7994</v>
      </c>
      <c r="C616" s="1" t="s">
        <v>21857</v>
      </c>
      <c r="D616" s="1" t="s">
        <v>1935</v>
      </c>
      <c r="E616" s="1" t="s">
        <v>1897</v>
      </c>
      <c r="F616" s="1" t="s">
        <v>2354</v>
      </c>
      <c r="G616" s="1" t="s">
        <v>82</v>
      </c>
      <c r="H616" s="16" t="n">
        <v>14558.72</v>
      </c>
    </row>
    <row r="617" customFormat="false" ht="15" hidden="false" customHeight="true" outlineLevel="0" collapsed="false">
      <c r="A617" s="1" t="s">
        <v>27516</v>
      </c>
      <c r="B617" s="1" t="s">
        <v>7995</v>
      </c>
      <c r="C617" s="1" t="s">
        <v>21859</v>
      </c>
      <c r="D617" s="1" t="s">
        <v>1920</v>
      </c>
      <c r="E617" s="1" t="s">
        <v>264</v>
      </c>
      <c r="F617" s="1" t="s">
        <v>1380</v>
      </c>
      <c r="G617" s="1" t="s">
        <v>78</v>
      </c>
      <c r="H617" s="16" t="n">
        <v>8119.8</v>
      </c>
    </row>
    <row r="618" customFormat="false" ht="15" hidden="false" customHeight="true" outlineLevel="0" collapsed="false">
      <c r="A618" s="1" t="s">
        <v>27517</v>
      </c>
      <c r="B618" s="1" t="s">
        <v>7996</v>
      </c>
      <c r="C618" s="1" t="s">
        <v>21860</v>
      </c>
      <c r="D618" s="1" t="s">
        <v>1920</v>
      </c>
      <c r="E618" s="1" t="s">
        <v>348</v>
      </c>
      <c r="F618" s="1" t="s">
        <v>836</v>
      </c>
      <c r="G618" s="1" t="s">
        <v>84</v>
      </c>
      <c r="H618" s="16" t="n">
        <v>4273.58</v>
      </c>
    </row>
    <row r="619" customFormat="false" ht="15" hidden="false" customHeight="true" outlineLevel="0" collapsed="false">
      <c r="A619" s="1" t="s">
        <v>27518</v>
      </c>
      <c r="B619" s="1" t="s">
        <v>8001</v>
      </c>
      <c r="C619" s="1" t="s">
        <v>21873</v>
      </c>
      <c r="D619" s="1" t="s">
        <v>1976</v>
      </c>
      <c r="E619" s="1" t="s">
        <v>1405</v>
      </c>
      <c r="F619" s="1" t="s">
        <v>2351</v>
      </c>
      <c r="G619" s="1" t="s">
        <v>79</v>
      </c>
      <c r="H619" s="16" t="n">
        <v>1443.02</v>
      </c>
    </row>
    <row r="620" customFormat="false" ht="15" hidden="false" customHeight="true" outlineLevel="0" collapsed="false">
      <c r="A620" s="1" t="s">
        <v>27519</v>
      </c>
      <c r="B620" s="1" t="s">
        <v>8003</v>
      </c>
      <c r="C620" s="1" t="s">
        <v>21875</v>
      </c>
      <c r="D620" s="1" t="s">
        <v>1957</v>
      </c>
      <c r="E620" s="1" t="s">
        <v>416</v>
      </c>
      <c r="F620" s="1" t="s">
        <v>707</v>
      </c>
      <c r="G620" s="1" t="s">
        <v>81</v>
      </c>
      <c r="H620" s="16" t="n">
        <v>1469.28</v>
      </c>
    </row>
    <row r="621" customFormat="false" ht="15" hidden="false" customHeight="true" outlineLevel="0" collapsed="false">
      <c r="A621" s="1" t="s">
        <v>27520</v>
      </c>
      <c r="B621" s="1" t="s">
        <v>8009</v>
      </c>
      <c r="C621" s="1" t="s">
        <v>21885</v>
      </c>
      <c r="D621" s="1" t="s">
        <v>1938</v>
      </c>
      <c r="E621" s="1" t="s">
        <v>1025</v>
      </c>
      <c r="F621" s="1" t="s">
        <v>2396</v>
      </c>
      <c r="G621" s="1" t="s">
        <v>80</v>
      </c>
      <c r="H621" s="16" t="n">
        <v>1572.6</v>
      </c>
    </row>
    <row r="622" customFormat="false" ht="15" hidden="false" customHeight="true" outlineLevel="0" collapsed="false">
      <c r="A622" s="1" t="s">
        <v>27521</v>
      </c>
      <c r="B622" s="1" t="s">
        <v>8011</v>
      </c>
      <c r="C622" s="1" t="s">
        <v>21890</v>
      </c>
      <c r="D622" s="1" t="s">
        <v>1951</v>
      </c>
      <c r="E622" s="1" t="s">
        <v>1107</v>
      </c>
      <c r="F622" s="1" t="s">
        <v>2154</v>
      </c>
      <c r="G622" s="1" t="s">
        <v>78</v>
      </c>
      <c r="H622" s="16" t="n">
        <v>1627.75</v>
      </c>
    </row>
    <row r="623" customFormat="false" ht="15" hidden="false" customHeight="true" outlineLevel="0" collapsed="false">
      <c r="A623" s="1" t="s">
        <v>27522</v>
      </c>
      <c r="B623" s="1" t="s">
        <v>8016</v>
      </c>
      <c r="C623" s="1" t="s">
        <v>21897</v>
      </c>
      <c r="D623" s="1" t="s">
        <v>1930</v>
      </c>
      <c r="E623" s="1" t="s">
        <v>1685</v>
      </c>
      <c r="F623" s="1" t="s">
        <v>1282</v>
      </c>
      <c r="G623" s="1" t="s">
        <v>79</v>
      </c>
      <c r="H623" s="16" t="n">
        <v>4796.7</v>
      </c>
    </row>
    <row r="624" customFormat="false" ht="15" hidden="false" customHeight="true" outlineLevel="0" collapsed="false">
      <c r="A624" s="1" t="s">
        <v>27523</v>
      </c>
      <c r="B624" s="1" t="s">
        <v>8026</v>
      </c>
      <c r="C624" s="1" t="s">
        <v>21916</v>
      </c>
      <c r="D624" s="1" t="s">
        <v>2006</v>
      </c>
      <c r="E624" s="1" t="s">
        <v>1559</v>
      </c>
      <c r="F624" s="1" t="s">
        <v>3519</v>
      </c>
      <c r="G624" s="1" t="s">
        <v>84</v>
      </c>
      <c r="H624" s="16" t="n">
        <v>964.34</v>
      </c>
    </row>
    <row r="625" customFormat="false" ht="15" hidden="false" customHeight="true" outlineLevel="0" collapsed="false">
      <c r="A625" s="1" t="s">
        <v>27524</v>
      </c>
      <c r="B625" s="1" t="s">
        <v>8032</v>
      </c>
      <c r="C625" s="1" t="s">
        <v>21931</v>
      </c>
      <c r="D625" s="1" t="s">
        <v>1926</v>
      </c>
      <c r="E625" s="1" t="s">
        <v>1209</v>
      </c>
      <c r="F625" s="1" t="s">
        <v>2154</v>
      </c>
      <c r="G625" s="1" t="s">
        <v>82</v>
      </c>
      <c r="H625" s="16" t="n">
        <v>1478.08</v>
      </c>
    </row>
    <row r="626" customFormat="false" ht="15" hidden="false" customHeight="true" outlineLevel="0" collapsed="false">
      <c r="A626" s="1" t="s">
        <v>27525</v>
      </c>
      <c r="B626" s="1" t="s">
        <v>8036</v>
      </c>
      <c r="C626" s="1" t="s">
        <v>21938</v>
      </c>
      <c r="D626" s="1" t="s">
        <v>2000</v>
      </c>
      <c r="E626" s="1" t="s">
        <v>968</v>
      </c>
      <c r="F626" s="1" t="s">
        <v>739</v>
      </c>
      <c r="G626" s="1" t="s">
        <v>81</v>
      </c>
      <c r="H626" s="16" t="n">
        <v>425.08</v>
      </c>
    </row>
    <row r="627" customFormat="false" ht="15" hidden="false" customHeight="true" outlineLevel="0" collapsed="false">
      <c r="A627" s="1" t="s">
        <v>27526</v>
      </c>
      <c r="B627" s="1" t="s">
        <v>8055</v>
      </c>
      <c r="C627" s="1" t="s">
        <v>21972</v>
      </c>
      <c r="D627" s="1" t="s">
        <v>1930</v>
      </c>
      <c r="E627" s="1" t="s">
        <v>1510</v>
      </c>
      <c r="F627" s="1" t="s">
        <v>2577</v>
      </c>
      <c r="G627" s="1" t="s">
        <v>78</v>
      </c>
      <c r="H627" s="16" t="n">
        <v>2398.35</v>
      </c>
    </row>
    <row r="628" customFormat="false" ht="15" hidden="false" customHeight="true" outlineLevel="0" collapsed="false">
      <c r="A628" s="1" t="s">
        <v>27527</v>
      </c>
      <c r="B628" s="1" t="s">
        <v>8115</v>
      </c>
      <c r="C628" s="1" t="s">
        <v>22106</v>
      </c>
      <c r="D628" s="1" t="s">
        <v>1990</v>
      </c>
      <c r="E628" s="1" t="s">
        <v>1236</v>
      </c>
      <c r="F628" s="1" t="s">
        <v>2302</v>
      </c>
      <c r="G628" s="1" t="s">
        <v>84</v>
      </c>
      <c r="H628" s="16" t="n">
        <v>9029.24</v>
      </c>
    </row>
    <row r="629" customFormat="false" ht="15" hidden="false" customHeight="true" outlineLevel="0" collapsed="false">
      <c r="A629" s="1" t="s">
        <v>27528</v>
      </c>
      <c r="B629" s="1" t="s">
        <v>8116</v>
      </c>
      <c r="C629" s="1" t="s">
        <v>22109</v>
      </c>
      <c r="D629" s="1" t="s">
        <v>2007</v>
      </c>
      <c r="E629" s="1" t="s">
        <v>1527</v>
      </c>
      <c r="F629" s="1" t="s">
        <v>2122</v>
      </c>
      <c r="G629" s="1" t="s">
        <v>84</v>
      </c>
      <c r="H629" s="16" t="n">
        <v>2025.73</v>
      </c>
    </row>
    <row r="630" customFormat="false" ht="15" hidden="false" customHeight="true" outlineLevel="0" collapsed="false">
      <c r="A630" s="1" t="s">
        <v>27529</v>
      </c>
      <c r="B630" s="1" t="s">
        <v>8117</v>
      </c>
      <c r="C630" s="1" t="s">
        <v>22113</v>
      </c>
      <c r="D630" s="1" t="s">
        <v>1971</v>
      </c>
      <c r="E630" s="1" t="s">
        <v>503</v>
      </c>
      <c r="F630" s="1" t="s">
        <v>3212</v>
      </c>
      <c r="G630" s="1" t="s">
        <v>80</v>
      </c>
      <c r="H630" s="16" t="n">
        <v>1762.59</v>
      </c>
    </row>
    <row r="631" customFormat="false" ht="15" hidden="false" customHeight="true" outlineLevel="0" collapsed="false">
      <c r="A631" s="1" t="s">
        <v>27530</v>
      </c>
      <c r="B631" s="1" t="s">
        <v>8121</v>
      </c>
      <c r="C631" s="1" t="s">
        <v>22118</v>
      </c>
      <c r="D631" s="1" t="s">
        <v>1930</v>
      </c>
      <c r="E631" s="1" t="s">
        <v>1274</v>
      </c>
      <c r="F631" s="1" t="s">
        <v>1262</v>
      </c>
      <c r="G631" s="1" t="s">
        <v>78</v>
      </c>
      <c r="H631" s="16" t="n">
        <v>2038.6</v>
      </c>
    </row>
    <row r="632" customFormat="false" ht="15" hidden="false" customHeight="true" outlineLevel="0" collapsed="false">
      <c r="A632" s="1" t="s">
        <v>27531</v>
      </c>
      <c r="B632" s="1" t="s">
        <v>8124</v>
      </c>
      <c r="C632" s="1" t="s">
        <v>22123</v>
      </c>
      <c r="D632" s="1" t="s">
        <v>1990</v>
      </c>
      <c r="E632" s="1" t="s">
        <v>1405</v>
      </c>
      <c r="F632" s="1" t="s">
        <v>2827</v>
      </c>
      <c r="G632" s="1" t="s">
        <v>78</v>
      </c>
      <c r="H632" s="16" t="n">
        <v>4249.06</v>
      </c>
    </row>
    <row r="633" customFormat="false" ht="15" hidden="false" customHeight="true" outlineLevel="0" collapsed="false">
      <c r="A633" s="1" t="s">
        <v>27532</v>
      </c>
      <c r="B633" s="1" t="s">
        <v>8125</v>
      </c>
      <c r="C633" s="1" t="s">
        <v>22125</v>
      </c>
      <c r="D633" s="1" t="s">
        <v>1976</v>
      </c>
      <c r="E633" s="1" t="s">
        <v>1058</v>
      </c>
      <c r="F633" s="1" t="s">
        <v>2403</v>
      </c>
      <c r="G633" s="1" t="s">
        <v>80</v>
      </c>
      <c r="H633" s="16" t="n">
        <v>1603.35</v>
      </c>
    </row>
    <row r="634" customFormat="false" ht="15" hidden="false" customHeight="true" outlineLevel="0" collapsed="false">
      <c r="A634" s="1" t="s">
        <v>27533</v>
      </c>
      <c r="B634" s="1" t="s">
        <v>8127</v>
      </c>
      <c r="C634" s="1" t="s">
        <v>22130</v>
      </c>
      <c r="D634" s="1" t="s">
        <v>1976</v>
      </c>
      <c r="E634" s="1" t="s">
        <v>355</v>
      </c>
      <c r="F634" s="1" t="s">
        <v>3308</v>
      </c>
      <c r="G634" s="1" t="s">
        <v>82</v>
      </c>
      <c r="H634" s="16" t="n">
        <v>3206.7</v>
      </c>
    </row>
    <row r="635" customFormat="false" ht="15" hidden="false" customHeight="true" outlineLevel="0" collapsed="false">
      <c r="A635" s="1" t="s">
        <v>27534</v>
      </c>
      <c r="B635" s="1" t="s">
        <v>8129</v>
      </c>
      <c r="C635" s="1" t="s">
        <v>22133</v>
      </c>
      <c r="D635" s="1" t="s">
        <v>1969</v>
      </c>
      <c r="E635" s="1" t="s">
        <v>315</v>
      </c>
      <c r="F635" s="1" t="s">
        <v>1693</v>
      </c>
      <c r="G635" s="1" t="s">
        <v>80</v>
      </c>
      <c r="H635" s="16" t="n">
        <v>9171.98</v>
      </c>
    </row>
    <row r="636" customFormat="false" ht="15" hidden="false" customHeight="true" outlineLevel="0" collapsed="false">
      <c r="A636" s="1" t="s">
        <v>27535</v>
      </c>
      <c r="B636" s="1" t="s">
        <v>8139</v>
      </c>
      <c r="C636" s="1" t="s">
        <v>22147</v>
      </c>
      <c r="D636" s="1" t="s">
        <v>1975</v>
      </c>
      <c r="E636" s="1" t="s">
        <v>1562</v>
      </c>
      <c r="F636" s="1" t="s">
        <v>3510</v>
      </c>
      <c r="G636" s="1" t="s">
        <v>78</v>
      </c>
      <c r="H636" s="16" t="n">
        <v>776.69</v>
      </c>
    </row>
    <row r="637" customFormat="false" ht="15" hidden="false" customHeight="true" outlineLevel="0" collapsed="false">
      <c r="A637" s="1" t="s">
        <v>27536</v>
      </c>
      <c r="B637" s="1" t="s">
        <v>8152</v>
      </c>
      <c r="C637" s="1" t="s">
        <v>22174</v>
      </c>
      <c r="D637" s="1" t="s">
        <v>1933</v>
      </c>
      <c r="E637" s="1" t="s">
        <v>1157</v>
      </c>
      <c r="F637" s="1" t="s">
        <v>2721</v>
      </c>
      <c r="G637" s="1" t="s">
        <v>81</v>
      </c>
      <c r="H637" s="16" t="n">
        <v>20503.98</v>
      </c>
    </row>
    <row r="638" customFormat="false" ht="15" hidden="false" customHeight="true" outlineLevel="0" collapsed="false">
      <c r="A638" s="1" t="s">
        <v>27537</v>
      </c>
      <c r="B638" s="1" t="s">
        <v>8159</v>
      </c>
      <c r="C638" s="1" t="s">
        <v>22185</v>
      </c>
      <c r="D638" s="1" t="s">
        <v>1997</v>
      </c>
      <c r="E638" s="1" t="s">
        <v>1017</v>
      </c>
      <c r="F638" s="1" t="s">
        <v>3382</v>
      </c>
      <c r="G638" s="1" t="s">
        <v>83</v>
      </c>
      <c r="H638" s="16" t="n">
        <v>622.3</v>
      </c>
    </row>
    <row r="639" customFormat="false" ht="15" hidden="false" customHeight="true" outlineLevel="0" collapsed="false">
      <c r="A639" s="1" t="s">
        <v>27538</v>
      </c>
      <c r="B639" s="1" t="s">
        <v>8166</v>
      </c>
      <c r="C639" s="1" t="s">
        <v>22201</v>
      </c>
      <c r="D639" s="1" t="s">
        <v>1961</v>
      </c>
      <c r="E639" s="1" t="s">
        <v>1181</v>
      </c>
      <c r="F639" s="1" t="s">
        <v>2585</v>
      </c>
      <c r="G639" s="1" t="s">
        <v>81</v>
      </c>
      <c r="H639" s="16" t="n">
        <v>3493.68</v>
      </c>
    </row>
    <row r="640" customFormat="false" ht="15" hidden="false" customHeight="true" outlineLevel="0" collapsed="false">
      <c r="A640" s="1" t="s">
        <v>27539</v>
      </c>
      <c r="B640" s="1" t="s">
        <v>8177</v>
      </c>
      <c r="C640" s="1" t="s">
        <v>22231</v>
      </c>
      <c r="D640" s="1" t="s">
        <v>1930</v>
      </c>
      <c r="E640" s="1" t="s">
        <v>708</v>
      </c>
      <c r="F640" s="1" t="s">
        <v>673</v>
      </c>
      <c r="G640" s="1" t="s">
        <v>78</v>
      </c>
      <c r="H640" s="16" t="n">
        <v>2398.35</v>
      </c>
    </row>
    <row r="641" customFormat="false" ht="15" hidden="false" customHeight="true" outlineLevel="0" collapsed="false">
      <c r="A641" s="1" t="s">
        <v>27540</v>
      </c>
      <c r="B641" s="1" t="s">
        <v>8180</v>
      </c>
      <c r="C641" s="1" t="s">
        <v>22235</v>
      </c>
      <c r="D641" s="1" t="s">
        <v>2007</v>
      </c>
      <c r="E641" s="1" t="s">
        <v>957</v>
      </c>
      <c r="F641" s="1" t="s">
        <v>1252</v>
      </c>
      <c r="G641" s="1" t="s">
        <v>83</v>
      </c>
      <c r="H641" s="16" t="n">
        <v>637.73</v>
      </c>
    </row>
    <row r="642" customFormat="false" ht="15" hidden="false" customHeight="true" outlineLevel="0" collapsed="false">
      <c r="A642" s="1" t="s">
        <v>27541</v>
      </c>
      <c r="B642" s="1" t="s">
        <v>8183</v>
      </c>
      <c r="C642" s="1" t="s">
        <v>22241</v>
      </c>
      <c r="D642" s="1" t="s">
        <v>1930</v>
      </c>
      <c r="E642" s="1" t="s">
        <v>371</v>
      </c>
      <c r="F642" s="1" t="s">
        <v>248</v>
      </c>
      <c r="G642" s="1" t="s">
        <v>84</v>
      </c>
      <c r="H642" s="16" t="n">
        <v>2398.35</v>
      </c>
    </row>
    <row r="643" customFormat="false" ht="15" hidden="false" customHeight="true" outlineLevel="0" collapsed="false">
      <c r="A643" s="1" t="s">
        <v>27542</v>
      </c>
      <c r="B643" s="1" t="s">
        <v>8186</v>
      </c>
      <c r="C643" s="1" t="s">
        <v>22246</v>
      </c>
      <c r="D643" s="1" t="s">
        <v>2006</v>
      </c>
      <c r="E643" s="1" t="s">
        <v>1876</v>
      </c>
      <c r="F643" s="1" t="s">
        <v>2042</v>
      </c>
      <c r="G643" s="1" t="s">
        <v>78</v>
      </c>
      <c r="H643" s="16" t="n">
        <v>385.74</v>
      </c>
    </row>
    <row r="644" customFormat="false" ht="15" hidden="false" customHeight="true" outlineLevel="0" collapsed="false">
      <c r="A644" s="1" t="s">
        <v>27543</v>
      </c>
      <c r="B644" s="1" t="s">
        <v>8191</v>
      </c>
      <c r="C644" s="1" t="s">
        <v>22257</v>
      </c>
      <c r="D644" s="1" t="s">
        <v>1965</v>
      </c>
      <c r="E644" s="1" t="s">
        <v>1647</v>
      </c>
      <c r="F644" s="1" t="s">
        <v>3014</v>
      </c>
      <c r="G644" s="1" t="s">
        <v>81</v>
      </c>
      <c r="H644" s="16" t="n">
        <v>1087.82</v>
      </c>
    </row>
    <row r="645" customFormat="false" ht="15" hidden="false" customHeight="true" outlineLevel="0" collapsed="false">
      <c r="A645" s="1" t="s">
        <v>27544</v>
      </c>
      <c r="B645" s="1" t="s">
        <v>8206</v>
      </c>
      <c r="C645" s="1" t="s">
        <v>22285</v>
      </c>
      <c r="D645" s="1" t="s">
        <v>1937</v>
      </c>
      <c r="E645" s="1" t="s">
        <v>320</v>
      </c>
      <c r="F645" s="1" t="s">
        <v>820</v>
      </c>
      <c r="G645" s="1" t="s">
        <v>79</v>
      </c>
      <c r="H645" s="16" t="n">
        <v>2729.5</v>
      </c>
    </row>
    <row r="646" customFormat="false" ht="15" hidden="false" customHeight="true" outlineLevel="0" collapsed="false">
      <c r="A646" s="1" t="s">
        <v>27545</v>
      </c>
      <c r="B646" s="1" t="s">
        <v>8215</v>
      </c>
      <c r="C646" s="1" t="s">
        <v>22300</v>
      </c>
      <c r="D646" s="1" t="s">
        <v>2000</v>
      </c>
      <c r="E646" s="1" t="s">
        <v>1844</v>
      </c>
      <c r="F646" s="1" t="s">
        <v>3154</v>
      </c>
      <c r="G646" s="1" t="s">
        <v>81</v>
      </c>
      <c r="H646" s="16" t="n">
        <v>403.83</v>
      </c>
    </row>
    <row r="647" customFormat="false" ht="15" hidden="false" customHeight="true" outlineLevel="0" collapsed="false">
      <c r="A647" s="1" t="s">
        <v>27546</v>
      </c>
      <c r="B647" s="1" t="s">
        <v>8221</v>
      </c>
      <c r="C647" s="1" t="s">
        <v>22309</v>
      </c>
      <c r="D647" s="1" t="s">
        <v>1933</v>
      </c>
      <c r="E647" s="1" t="s">
        <v>1502</v>
      </c>
      <c r="F647" s="1" t="s">
        <v>159</v>
      </c>
      <c r="G647" s="1" t="s">
        <v>83</v>
      </c>
      <c r="H647" s="16" t="n">
        <v>7194.38</v>
      </c>
    </row>
    <row r="648" customFormat="false" ht="15" hidden="false" customHeight="true" outlineLevel="0" collapsed="false">
      <c r="A648" s="1" t="s">
        <v>27547</v>
      </c>
      <c r="B648" s="1" t="s">
        <v>8233</v>
      </c>
      <c r="C648" s="1" t="s">
        <v>22330</v>
      </c>
      <c r="D648" s="1" t="s">
        <v>1930</v>
      </c>
      <c r="E648" s="1" t="s">
        <v>1440</v>
      </c>
      <c r="F648" s="1" t="s">
        <v>370</v>
      </c>
      <c r="G648" s="1" t="s">
        <v>79</v>
      </c>
      <c r="H648" s="16" t="n">
        <v>2038.6</v>
      </c>
    </row>
    <row r="649" customFormat="false" ht="15" hidden="false" customHeight="true" outlineLevel="0" collapsed="false">
      <c r="A649" s="1" t="s">
        <v>27548</v>
      </c>
      <c r="B649" s="1" t="s">
        <v>8235</v>
      </c>
      <c r="C649" s="1" t="s">
        <v>22334</v>
      </c>
      <c r="D649" s="1" t="s">
        <v>1940</v>
      </c>
      <c r="E649" s="1" t="s">
        <v>666</v>
      </c>
      <c r="F649" s="1" t="s">
        <v>1582</v>
      </c>
      <c r="G649" s="1" t="s">
        <v>80</v>
      </c>
      <c r="H649" s="16" t="n">
        <v>2374.52</v>
      </c>
    </row>
    <row r="650" customFormat="false" ht="15" hidden="false" customHeight="true" outlineLevel="0" collapsed="false">
      <c r="A650" s="1" t="s">
        <v>27549</v>
      </c>
      <c r="B650" s="1" t="s">
        <v>8250</v>
      </c>
      <c r="C650" s="1" t="s">
        <v>22358</v>
      </c>
      <c r="D650" s="1" t="s">
        <v>2006</v>
      </c>
      <c r="E650" s="1" t="s">
        <v>595</v>
      </c>
      <c r="F650" s="1" t="s">
        <v>1000</v>
      </c>
      <c r="G650" s="1" t="s">
        <v>82</v>
      </c>
      <c r="H650" s="16" t="n">
        <v>1374.18</v>
      </c>
    </row>
    <row r="651" customFormat="false" ht="15" hidden="false" customHeight="true" outlineLevel="0" collapsed="false">
      <c r="A651" s="1" t="s">
        <v>27550</v>
      </c>
      <c r="B651" s="1" t="s">
        <v>8274</v>
      </c>
      <c r="C651" s="1" t="s">
        <v>22405</v>
      </c>
      <c r="D651" s="1" t="s">
        <v>1922</v>
      </c>
      <c r="E651" s="1" t="s">
        <v>1502</v>
      </c>
      <c r="F651" s="1" t="s">
        <v>1786</v>
      </c>
      <c r="G651" s="1" t="s">
        <v>80</v>
      </c>
      <c r="H651" s="16" t="n">
        <v>2828.35</v>
      </c>
    </row>
    <row r="652" customFormat="false" ht="15" hidden="false" customHeight="true" outlineLevel="0" collapsed="false">
      <c r="A652" s="1" t="s">
        <v>27551</v>
      </c>
      <c r="B652" s="1" t="s">
        <v>8276</v>
      </c>
      <c r="C652" s="1" t="s">
        <v>22409</v>
      </c>
      <c r="D652" s="1" t="s">
        <v>1990</v>
      </c>
      <c r="E652" s="1" t="s">
        <v>893</v>
      </c>
      <c r="F652" s="1" t="s">
        <v>1738</v>
      </c>
      <c r="G652" s="1" t="s">
        <v>82</v>
      </c>
      <c r="H652" s="16" t="n">
        <v>5311.32</v>
      </c>
    </row>
    <row r="653" customFormat="false" ht="15" hidden="false" customHeight="true" outlineLevel="0" collapsed="false">
      <c r="A653" s="1" t="s">
        <v>27552</v>
      </c>
      <c r="B653" s="1" t="s">
        <v>8279</v>
      </c>
      <c r="C653" s="1" t="s">
        <v>22416</v>
      </c>
      <c r="D653" s="1" t="s">
        <v>1937</v>
      </c>
      <c r="E653" s="1" t="s">
        <v>447</v>
      </c>
      <c r="F653" s="1" t="s">
        <v>3519</v>
      </c>
      <c r="G653" s="1" t="s">
        <v>78</v>
      </c>
      <c r="H653" s="16" t="n">
        <v>1160.04</v>
      </c>
    </row>
    <row r="654" customFormat="false" ht="15" hidden="false" customHeight="true" outlineLevel="0" collapsed="false">
      <c r="A654" s="1" t="s">
        <v>27553</v>
      </c>
      <c r="B654" s="1" t="s">
        <v>8295</v>
      </c>
      <c r="C654" s="1" t="s">
        <v>22451</v>
      </c>
      <c r="D654" s="1" t="s">
        <v>1930</v>
      </c>
      <c r="E654" s="1" t="s">
        <v>1071</v>
      </c>
      <c r="F654" s="1" t="s">
        <v>545</v>
      </c>
      <c r="G654" s="1" t="s">
        <v>81</v>
      </c>
      <c r="H654" s="16" t="n">
        <v>2398.35</v>
      </c>
    </row>
    <row r="655" customFormat="false" ht="15" hidden="false" customHeight="true" outlineLevel="0" collapsed="false">
      <c r="A655" s="1" t="s">
        <v>27554</v>
      </c>
      <c r="B655" s="1" t="s">
        <v>8312</v>
      </c>
      <c r="C655" s="1" t="s">
        <v>22484</v>
      </c>
      <c r="D655" s="1" t="s">
        <v>1979</v>
      </c>
      <c r="E655" s="1" t="s">
        <v>123</v>
      </c>
      <c r="F655" s="1" t="s">
        <v>2607</v>
      </c>
      <c r="G655" s="1" t="s">
        <v>79</v>
      </c>
      <c r="H655" s="16" t="n">
        <v>560.7</v>
      </c>
    </row>
    <row r="656" customFormat="false" ht="15" hidden="false" customHeight="true" outlineLevel="0" collapsed="false">
      <c r="A656" s="1" t="s">
        <v>27555</v>
      </c>
      <c r="B656" s="1" t="s">
        <v>8318</v>
      </c>
      <c r="C656" s="1" t="s">
        <v>22495</v>
      </c>
      <c r="D656" s="1" t="s">
        <v>1933</v>
      </c>
      <c r="E656" s="1" t="s">
        <v>945</v>
      </c>
      <c r="F656" s="1" t="s">
        <v>2163</v>
      </c>
      <c r="G656" s="1" t="s">
        <v>81</v>
      </c>
      <c r="H656" s="16" t="n">
        <v>7194.38</v>
      </c>
    </row>
    <row r="657" customFormat="false" ht="15" hidden="false" customHeight="true" outlineLevel="0" collapsed="false">
      <c r="A657" s="1" t="s">
        <v>27556</v>
      </c>
      <c r="B657" s="1" t="s">
        <v>8325</v>
      </c>
      <c r="C657" s="1" t="s">
        <v>22511</v>
      </c>
      <c r="D657" s="1" t="s">
        <v>1976</v>
      </c>
      <c r="E657" s="1" t="s">
        <v>1502</v>
      </c>
      <c r="F657" s="1" t="s">
        <v>426</v>
      </c>
      <c r="G657" s="1" t="s">
        <v>81</v>
      </c>
      <c r="H657" s="16" t="n">
        <v>2886.03</v>
      </c>
    </row>
    <row r="658" customFormat="false" ht="15" hidden="false" customHeight="true" outlineLevel="0" collapsed="false">
      <c r="A658" s="1" t="s">
        <v>27557</v>
      </c>
      <c r="B658" s="1" t="s">
        <v>8330</v>
      </c>
      <c r="C658" s="1" t="s">
        <v>22522</v>
      </c>
      <c r="D658" s="1" t="s">
        <v>2007</v>
      </c>
      <c r="E658" s="1" t="s">
        <v>1897</v>
      </c>
      <c r="F658" s="1" t="s">
        <v>2569</v>
      </c>
      <c r="G658" s="1" t="s">
        <v>84</v>
      </c>
      <c r="H658" s="16" t="n">
        <v>750.27</v>
      </c>
    </row>
    <row r="659" customFormat="false" ht="15" hidden="false" customHeight="true" outlineLevel="0" collapsed="false">
      <c r="A659" s="1" t="s">
        <v>27558</v>
      </c>
      <c r="B659" s="1" t="s">
        <v>8346</v>
      </c>
      <c r="C659" s="1" t="s">
        <v>22549</v>
      </c>
      <c r="D659" s="1" t="s">
        <v>1979</v>
      </c>
      <c r="E659" s="1" t="s">
        <v>723</v>
      </c>
      <c r="F659" s="1" t="s">
        <v>2601</v>
      </c>
      <c r="G659" s="1" t="s">
        <v>82</v>
      </c>
      <c r="H659" s="16" t="n">
        <v>560.7</v>
      </c>
    </row>
    <row r="660" customFormat="false" ht="15" hidden="false" customHeight="true" outlineLevel="0" collapsed="false">
      <c r="A660" s="1" t="s">
        <v>27559</v>
      </c>
      <c r="B660" s="1" t="s">
        <v>8357</v>
      </c>
      <c r="C660" s="1" t="s">
        <v>22570</v>
      </c>
      <c r="D660" s="1" t="s">
        <v>1931</v>
      </c>
      <c r="E660" s="1" t="s">
        <v>1398</v>
      </c>
      <c r="F660" s="1" t="s">
        <v>2432</v>
      </c>
      <c r="G660" s="1" t="s">
        <v>79</v>
      </c>
      <c r="H660" s="16" t="n">
        <v>1000.15</v>
      </c>
    </row>
    <row r="661" customFormat="false" ht="15" hidden="false" customHeight="true" outlineLevel="0" collapsed="false">
      <c r="A661" s="1" t="s">
        <v>27560</v>
      </c>
      <c r="B661" s="1" t="s">
        <v>8362</v>
      </c>
      <c r="C661" s="1" t="s">
        <v>22585</v>
      </c>
      <c r="D661" s="1" t="s">
        <v>1976</v>
      </c>
      <c r="E661" s="1" t="s">
        <v>1071</v>
      </c>
      <c r="F661" s="1" t="s">
        <v>3085</v>
      </c>
      <c r="G661" s="1" t="s">
        <v>84</v>
      </c>
      <c r="H661" s="16" t="n">
        <v>3046.36</v>
      </c>
    </row>
    <row r="662" customFormat="false" ht="15" hidden="false" customHeight="true" outlineLevel="0" collapsed="false">
      <c r="A662" s="1" t="s">
        <v>27561</v>
      </c>
      <c r="B662" s="1" t="s">
        <v>8364</v>
      </c>
      <c r="C662" s="1" t="s">
        <v>22587</v>
      </c>
      <c r="D662" s="1" t="s">
        <v>1930</v>
      </c>
      <c r="E662" s="1" t="s">
        <v>1522</v>
      </c>
      <c r="F662" s="1" t="s">
        <v>591</v>
      </c>
      <c r="G662" s="1" t="s">
        <v>81</v>
      </c>
      <c r="H662" s="16" t="n">
        <v>2038.6</v>
      </c>
    </row>
    <row r="663" customFormat="false" ht="15" hidden="false" customHeight="true" outlineLevel="0" collapsed="false">
      <c r="A663" s="1" t="s">
        <v>27562</v>
      </c>
      <c r="B663" s="1" t="s">
        <v>8369</v>
      </c>
      <c r="C663" s="1" t="s">
        <v>22594</v>
      </c>
      <c r="D663" s="1" t="s">
        <v>1940</v>
      </c>
      <c r="E663" s="1" t="s">
        <v>982</v>
      </c>
      <c r="F663" s="1" t="s">
        <v>2571</v>
      </c>
      <c r="G663" s="1" t="s">
        <v>80</v>
      </c>
      <c r="H663" s="16" t="n">
        <v>2137.07</v>
      </c>
    </row>
    <row r="664" customFormat="false" ht="15" hidden="false" customHeight="true" outlineLevel="0" collapsed="false">
      <c r="A664" s="1" t="s">
        <v>27563</v>
      </c>
      <c r="B664" s="1" t="s">
        <v>8371</v>
      </c>
      <c r="C664" s="1" t="s">
        <v>22596</v>
      </c>
      <c r="D664" s="1" t="s">
        <v>1976</v>
      </c>
      <c r="E664" s="1" t="s">
        <v>968</v>
      </c>
      <c r="F664" s="1" t="s">
        <v>1303</v>
      </c>
      <c r="G664" s="1" t="s">
        <v>84</v>
      </c>
      <c r="H664" s="16" t="n">
        <v>1362.85</v>
      </c>
    </row>
    <row r="665" customFormat="false" ht="15" hidden="false" customHeight="true" outlineLevel="0" collapsed="false">
      <c r="A665" s="1" t="s">
        <v>27564</v>
      </c>
      <c r="B665" s="1" t="s">
        <v>8374</v>
      </c>
      <c r="C665" s="1" t="s">
        <v>22604</v>
      </c>
      <c r="D665" s="1" t="s">
        <v>1975</v>
      </c>
      <c r="E665" s="1" t="s">
        <v>1052</v>
      </c>
      <c r="F665" s="1" t="s">
        <v>2697</v>
      </c>
      <c r="G665" s="1" t="s">
        <v>84</v>
      </c>
      <c r="H665" s="16" t="n">
        <v>862.99</v>
      </c>
    </row>
    <row r="666" customFormat="false" ht="15" hidden="false" customHeight="true" outlineLevel="0" collapsed="false">
      <c r="A666" s="1" t="s">
        <v>27565</v>
      </c>
      <c r="B666" s="1" t="s">
        <v>8388</v>
      </c>
      <c r="C666" s="1" t="s">
        <v>22633</v>
      </c>
      <c r="D666" s="1" t="s">
        <v>1969</v>
      </c>
      <c r="E666" s="1" t="s">
        <v>1761</v>
      </c>
      <c r="F666" s="1" t="s">
        <v>508</v>
      </c>
      <c r="G666" s="1" t="s">
        <v>79</v>
      </c>
      <c r="H666" s="16" t="n">
        <v>9171.98</v>
      </c>
    </row>
    <row r="667" customFormat="false" ht="15" hidden="false" customHeight="true" outlineLevel="0" collapsed="false">
      <c r="A667" s="1" t="s">
        <v>27566</v>
      </c>
      <c r="B667" s="1" t="s">
        <v>8389</v>
      </c>
      <c r="C667" s="1" t="s">
        <v>22635</v>
      </c>
      <c r="D667" s="1" t="s">
        <v>2006</v>
      </c>
      <c r="E667" s="1" t="s">
        <v>1828</v>
      </c>
      <c r="F667" s="1" t="s">
        <v>1216</v>
      </c>
      <c r="G667" s="1" t="s">
        <v>79</v>
      </c>
      <c r="H667" s="16" t="n">
        <v>458.06</v>
      </c>
    </row>
    <row r="668" customFormat="false" ht="15" hidden="false" customHeight="true" outlineLevel="0" collapsed="false">
      <c r="A668" s="1" t="s">
        <v>27567</v>
      </c>
      <c r="B668" s="1" t="s">
        <v>8433</v>
      </c>
      <c r="C668" s="1" t="s">
        <v>22720</v>
      </c>
      <c r="D668" s="1" t="s">
        <v>1937</v>
      </c>
      <c r="E668" s="1" t="s">
        <v>1052</v>
      </c>
      <c r="F668" s="1" t="s">
        <v>1162</v>
      </c>
      <c r="G668" s="1" t="s">
        <v>79</v>
      </c>
      <c r="H668" s="16" t="n">
        <v>1364.75</v>
      </c>
    </row>
    <row r="669" customFormat="false" ht="15" hidden="false" customHeight="true" outlineLevel="0" collapsed="false">
      <c r="A669" s="1" t="s">
        <v>27568</v>
      </c>
      <c r="B669" s="1" t="s">
        <v>8453</v>
      </c>
      <c r="C669" s="1" t="s">
        <v>22761</v>
      </c>
      <c r="D669" s="1" t="s">
        <v>1997</v>
      </c>
      <c r="E669" s="1" t="s">
        <v>1473</v>
      </c>
      <c r="F669" s="1" t="s">
        <v>2541</v>
      </c>
      <c r="G669" s="1" t="s">
        <v>80</v>
      </c>
      <c r="H669" s="16" t="n">
        <v>311.15</v>
      </c>
    </row>
    <row r="670" customFormat="false" ht="15" hidden="false" customHeight="true" outlineLevel="0" collapsed="false">
      <c r="A670" s="1" t="s">
        <v>27569</v>
      </c>
      <c r="B670" s="1" t="s">
        <v>8455</v>
      </c>
      <c r="C670" s="1" t="s">
        <v>22764</v>
      </c>
      <c r="D670" s="1" t="s">
        <v>1940</v>
      </c>
      <c r="E670" s="1" t="s">
        <v>1398</v>
      </c>
      <c r="F670" s="1" t="s">
        <v>542</v>
      </c>
      <c r="G670" s="1" t="s">
        <v>79</v>
      </c>
      <c r="H670" s="16" t="n">
        <v>3799.23</v>
      </c>
    </row>
    <row r="671" customFormat="false" ht="15" hidden="false" customHeight="true" outlineLevel="0" collapsed="false">
      <c r="A671" s="1" t="s">
        <v>27570</v>
      </c>
      <c r="B671" s="1" t="s">
        <v>8468</v>
      </c>
      <c r="C671" s="1" t="s">
        <v>22793</v>
      </c>
      <c r="D671" s="1" t="s">
        <v>1930</v>
      </c>
      <c r="E671" s="1" t="s">
        <v>755</v>
      </c>
      <c r="F671" s="1" t="s">
        <v>1509</v>
      </c>
      <c r="G671" s="1" t="s">
        <v>80</v>
      </c>
      <c r="H671" s="16" t="n">
        <v>2398.35</v>
      </c>
    </row>
    <row r="672" customFormat="false" ht="15" hidden="false" customHeight="true" outlineLevel="0" collapsed="false">
      <c r="A672" s="1" t="s">
        <v>27571</v>
      </c>
      <c r="B672" s="1" t="s">
        <v>8472</v>
      </c>
      <c r="C672" s="1" t="s">
        <v>22804</v>
      </c>
      <c r="D672" s="1" t="s">
        <v>1979</v>
      </c>
      <c r="E672" s="1" t="s">
        <v>602</v>
      </c>
      <c r="F672" s="1" t="s">
        <v>2819</v>
      </c>
      <c r="G672" s="1" t="s">
        <v>80</v>
      </c>
      <c r="H672" s="16" t="n">
        <v>560.7</v>
      </c>
    </row>
    <row r="673" customFormat="false" ht="15" hidden="false" customHeight="true" outlineLevel="0" collapsed="false">
      <c r="A673" s="1" t="s">
        <v>27572</v>
      </c>
      <c r="B673" s="1" t="s">
        <v>8473</v>
      </c>
      <c r="C673" s="1" t="s">
        <v>22805</v>
      </c>
      <c r="D673" s="1" t="s">
        <v>1955</v>
      </c>
      <c r="E673" s="1" t="s">
        <v>1074</v>
      </c>
      <c r="F673" s="1" t="s">
        <v>4233</v>
      </c>
      <c r="G673" s="1" t="s">
        <v>79</v>
      </c>
      <c r="H673" s="16" t="n">
        <v>3340.76</v>
      </c>
    </row>
    <row r="674" customFormat="false" ht="15" hidden="false" customHeight="true" outlineLevel="0" collapsed="false">
      <c r="A674" s="1" t="s">
        <v>27573</v>
      </c>
      <c r="B674" s="1" t="s">
        <v>8476</v>
      </c>
      <c r="C674" s="1" t="s">
        <v>22810</v>
      </c>
      <c r="D674" s="1" t="s">
        <v>1975</v>
      </c>
      <c r="E674" s="1" t="s">
        <v>708</v>
      </c>
      <c r="F674" s="1" t="s">
        <v>3071</v>
      </c>
      <c r="G674" s="1" t="s">
        <v>84</v>
      </c>
      <c r="H674" s="16" t="n">
        <v>1725.98</v>
      </c>
    </row>
    <row r="675" customFormat="false" ht="15" hidden="false" customHeight="true" outlineLevel="0" collapsed="false">
      <c r="A675" s="1" t="s">
        <v>27574</v>
      </c>
      <c r="B675" s="1" t="s">
        <v>8482</v>
      </c>
      <c r="C675" s="1" t="s">
        <v>22823</v>
      </c>
      <c r="D675" s="1" t="s">
        <v>1995</v>
      </c>
      <c r="E675" s="1" t="s">
        <v>630</v>
      </c>
      <c r="F675" s="1" t="s">
        <v>739</v>
      </c>
      <c r="G675" s="1" t="s">
        <v>78</v>
      </c>
      <c r="H675" s="16" t="n">
        <v>2914.27</v>
      </c>
    </row>
    <row r="676" customFormat="false" ht="15" hidden="false" customHeight="true" outlineLevel="0" collapsed="false">
      <c r="A676" s="1" t="s">
        <v>27575</v>
      </c>
      <c r="B676" s="1" t="s">
        <v>8490</v>
      </c>
      <c r="C676" s="1" t="s">
        <v>22835</v>
      </c>
      <c r="D676" s="1" t="s">
        <v>1990</v>
      </c>
      <c r="E676" s="1" t="s">
        <v>602</v>
      </c>
      <c r="F676" s="1" t="s">
        <v>2060</v>
      </c>
      <c r="G676" s="1" t="s">
        <v>82</v>
      </c>
      <c r="H676" s="16" t="n">
        <v>15933.96</v>
      </c>
    </row>
    <row r="677" customFormat="false" ht="15" hidden="false" customHeight="true" outlineLevel="0" collapsed="false">
      <c r="A677" s="1" t="s">
        <v>27576</v>
      </c>
      <c r="B677" s="1" t="s">
        <v>8508</v>
      </c>
      <c r="C677" s="1" t="s">
        <v>22870</v>
      </c>
      <c r="D677" s="1" t="s">
        <v>2006</v>
      </c>
      <c r="E677" s="1" t="s">
        <v>642</v>
      </c>
      <c r="F677" s="1" t="s">
        <v>2502</v>
      </c>
      <c r="G677" s="1" t="s">
        <v>81</v>
      </c>
      <c r="H677" s="16" t="n">
        <v>482.17</v>
      </c>
    </row>
    <row r="678" customFormat="false" ht="15" hidden="false" customHeight="true" outlineLevel="0" collapsed="false">
      <c r="A678" s="1" t="s">
        <v>27577</v>
      </c>
      <c r="B678" s="1" t="s">
        <v>8547</v>
      </c>
      <c r="C678" s="1" t="s">
        <v>22956</v>
      </c>
      <c r="D678" s="1" t="s">
        <v>2007</v>
      </c>
      <c r="E678" s="1" t="s">
        <v>1184</v>
      </c>
      <c r="F678" s="1" t="s">
        <v>2425</v>
      </c>
      <c r="G678" s="1" t="s">
        <v>78</v>
      </c>
      <c r="H678" s="16" t="n">
        <v>1500.54</v>
      </c>
    </row>
    <row r="679" customFormat="false" ht="15" hidden="false" customHeight="true" outlineLevel="0" collapsed="false">
      <c r="A679" s="1" t="s">
        <v>27578</v>
      </c>
      <c r="B679" s="1" t="s">
        <v>8562</v>
      </c>
      <c r="C679" s="1" t="s">
        <v>22987</v>
      </c>
      <c r="D679" s="1" t="s">
        <v>1979</v>
      </c>
      <c r="E679" s="1" t="s">
        <v>752</v>
      </c>
      <c r="F679" s="1" t="s">
        <v>2744</v>
      </c>
      <c r="G679" s="1" t="s">
        <v>78</v>
      </c>
      <c r="H679" s="16" t="n">
        <v>623</v>
      </c>
    </row>
    <row r="680" customFormat="false" ht="15" hidden="false" customHeight="true" outlineLevel="0" collapsed="false">
      <c r="A680" s="1" t="s">
        <v>27579</v>
      </c>
      <c r="B680" s="1" t="s">
        <v>8566</v>
      </c>
      <c r="C680" s="1" t="s">
        <v>22994</v>
      </c>
      <c r="D680" s="1" t="s">
        <v>1976</v>
      </c>
      <c r="E680" s="1" t="s">
        <v>1052</v>
      </c>
      <c r="F680" s="1" t="s">
        <v>3319</v>
      </c>
      <c r="G680" s="1" t="s">
        <v>83</v>
      </c>
      <c r="H680" s="16" t="n">
        <v>4810.05</v>
      </c>
    </row>
    <row r="681" customFormat="false" ht="15" hidden="false" customHeight="true" outlineLevel="0" collapsed="false">
      <c r="A681" s="1" t="s">
        <v>27580</v>
      </c>
      <c r="B681" s="1" t="s">
        <v>8568</v>
      </c>
      <c r="C681" s="1" t="s">
        <v>22997</v>
      </c>
      <c r="D681" s="1" t="s">
        <v>1975</v>
      </c>
      <c r="E681" s="1" t="s">
        <v>752</v>
      </c>
      <c r="F681" s="1" t="s">
        <v>2794</v>
      </c>
      <c r="G681" s="1" t="s">
        <v>83</v>
      </c>
      <c r="H681" s="16" t="n">
        <v>862.99</v>
      </c>
    </row>
    <row r="682" customFormat="false" ht="15" hidden="false" customHeight="true" outlineLevel="0" collapsed="false">
      <c r="A682" s="1" t="s">
        <v>27581</v>
      </c>
      <c r="B682" s="1" t="s">
        <v>8574</v>
      </c>
      <c r="C682" s="1" t="s">
        <v>23010</v>
      </c>
      <c r="D682" s="1" t="s">
        <v>1979</v>
      </c>
      <c r="E682" s="1" t="s">
        <v>1806</v>
      </c>
      <c r="F682" s="1" t="s">
        <v>1291</v>
      </c>
      <c r="G682" s="1" t="s">
        <v>83</v>
      </c>
      <c r="H682" s="16" t="n">
        <v>591.85</v>
      </c>
    </row>
    <row r="683" customFormat="false" ht="15" hidden="false" customHeight="true" outlineLevel="0" collapsed="false">
      <c r="A683" s="1" t="s">
        <v>27582</v>
      </c>
      <c r="B683" s="1" t="s">
        <v>8581</v>
      </c>
      <c r="C683" s="1" t="s">
        <v>23023</v>
      </c>
      <c r="D683" s="1" t="s">
        <v>1965</v>
      </c>
      <c r="E683" s="1" t="s">
        <v>295</v>
      </c>
      <c r="F683" s="1" t="s">
        <v>2047</v>
      </c>
      <c r="G683" s="1" t="s">
        <v>81</v>
      </c>
      <c r="H683" s="16" t="n">
        <v>1145.07</v>
      </c>
    </row>
    <row r="684" customFormat="false" ht="15" hidden="false" customHeight="true" outlineLevel="0" collapsed="false">
      <c r="A684" s="1" t="s">
        <v>27583</v>
      </c>
      <c r="B684" s="1" t="s">
        <v>8583</v>
      </c>
      <c r="C684" s="1" t="s">
        <v>23025</v>
      </c>
      <c r="D684" s="1" t="s">
        <v>1937</v>
      </c>
      <c r="E684" s="1" t="s">
        <v>1618</v>
      </c>
      <c r="F684" s="1" t="s">
        <v>5222</v>
      </c>
      <c r="G684" s="1" t="s">
        <v>84</v>
      </c>
      <c r="H684" s="16" t="n">
        <v>1091.8</v>
      </c>
    </row>
    <row r="685" customFormat="false" ht="15" hidden="false" customHeight="true" outlineLevel="0" collapsed="false">
      <c r="A685" s="1" t="s">
        <v>27584</v>
      </c>
      <c r="B685" s="1" t="s">
        <v>8588</v>
      </c>
      <c r="C685" s="1" t="s">
        <v>23035</v>
      </c>
      <c r="D685" s="1" t="s">
        <v>2007</v>
      </c>
      <c r="E685" s="1" t="s">
        <v>304</v>
      </c>
      <c r="F685" s="1" t="s">
        <v>2571</v>
      </c>
      <c r="G685" s="1" t="s">
        <v>83</v>
      </c>
      <c r="H685" s="16" t="n">
        <v>2250.81</v>
      </c>
    </row>
    <row r="686" customFormat="false" ht="15" hidden="false" customHeight="true" outlineLevel="0" collapsed="false">
      <c r="A686" s="1" t="s">
        <v>27585</v>
      </c>
      <c r="B686" s="1" t="s">
        <v>8596</v>
      </c>
      <c r="C686" s="1" t="s">
        <v>23048</v>
      </c>
      <c r="D686" s="1" t="s">
        <v>1984</v>
      </c>
      <c r="E686" s="1" t="s">
        <v>740</v>
      </c>
      <c r="F686" s="1" t="s">
        <v>2319</v>
      </c>
      <c r="G686" s="1" t="s">
        <v>79</v>
      </c>
      <c r="H686" s="16" t="n">
        <v>2156.16</v>
      </c>
    </row>
    <row r="687" customFormat="false" ht="15" hidden="false" customHeight="true" outlineLevel="0" collapsed="false">
      <c r="A687" s="1" t="s">
        <v>27586</v>
      </c>
      <c r="B687" s="1" t="s">
        <v>8600</v>
      </c>
      <c r="C687" s="1" t="s">
        <v>23053</v>
      </c>
      <c r="D687" s="1" t="s">
        <v>2007</v>
      </c>
      <c r="E687" s="1" t="s">
        <v>1297</v>
      </c>
      <c r="F687" s="1" t="s">
        <v>384</v>
      </c>
      <c r="G687" s="1" t="s">
        <v>81</v>
      </c>
      <c r="H687" s="16" t="n">
        <v>712.76</v>
      </c>
    </row>
    <row r="688" customFormat="false" ht="15" hidden="false" customHeight="true" outlineLevel="0" collapsed="false">
      <c r="A688" s="1" t="s">
        <v>27587</v>
      </c>
      <c r="B688" s="1" t="s">
        <v>8606</v>
      </c>
      <c r="C688" s="1" t="s">
        <v>23068</v>
      </c>
      <c r="D688" s="1" t="s">
        <v>1977</v>
      </c>
      <c r="E688" s="1" t="s">
        <v>465</v>
      </c>
      <c r="F688" s="1" t="s">
        <v>4327</v>
      </c>
      <c r="G688" s="1" t="s">
        <v>84</v>
      </c>
      <c r="H688" s="16" t="n">
        <v>2386.05</v>
      </c>
    </row>
    <row r="689" customFormat="false" ht="15" hidden="false" customHeight="true" outlineLevel="0" collapsed="false">
      <c r="A689" s="1" t="s">
        <v>27588</v>
      </c>
      <c r="B689" s="1" t="s">
        <v>8610</v>
      </c>
      <c r="C689" s="1" t="s">
        <v>23073</v>
      </c>
      <c r="D689" s="1" t="s">
        <v>1933</v>
      </c>
      <c r="E689" s="1" t="s">
        <v>1844</v>
      </c>
      <c r="F689" s="1" t="s">
        <v>128</v>
      </c>
      <c r="G689" s="1" t="s">
        <v>79</v>
      </c>
      <c r="H689" s="16" t="n">
        <v>5755.5</v>
      </c>
    </row>
    <row r="690" customFormat="false" ht="15" hidden="false" customHeight="true" outlineLevel="0" collapsed="false">
      <c r="A690" s="1" t="s">
        <v>27589</v>
      </c>
      <c r="B690" s="1" t="s">
        <v>8616</v>
      </c>
      <c r="C690" s="1" t="s">
        <v>23085</v>
      </c>
      <c r="D690" s="1" t="s">
        <v>2006</v>
      </c>
      <c r="E690" s="1" t="s">
        <v>968</v>
      </c>
      <c r="F690" s="1" t="s">
        <v>1306</v>
      </c>
      <c r="G690" s="1" t="s">
        <v>82</v>
      </c>
      <c r="H690" s="16" t="n">
        <v>482.17</v>
      </c>
    </row>
    <row r="691" customFormat="false" ht="15" hidden="false" customHeight="true" outlineLevel="0" collapsed="false">
      <c r="A691" s="1" t="s">
        <v>27590</v>
      </c>
      <c r="B691" s="1" t="s">
        <v>8628</v>
      </c>
      <c r="C691" s="1" t="s">
        <v>23107</v>
      </c>
      <c r="D691" s="1" t="s">
        <v>1976</v>
      </c>
      <c r="E691" s="1" t="s">
        <v>1384</v>
      </c>
      <c r="F691" s="1" t="s">
        <v>2195</v>
      </c>
      <c r="G691" s="1" t="s">
        <v>79</v>
      </c>
      <c r="H691" s="16" t="n">
        <v>2725.7</v>
      </c>
    </row>
    <row r="692" customFormat="false" ht="15" hidden="false" customHeight="true" outlineLevel="0" collapsed="false">
      <c r="A692" s="1" t="s">
        <v>27591</v>
      </c>
      <c r="B692" s="1" t="s">
        <v>8645</v>
      </c>
      <c r="C692" s="1" t="s">
        <v>23138</v>
      </c>
      <c r="D692" s="1" t="s">
        <v>1997</v>
      </c>
      <c r="E692" s="1" t="s">
        <v>1656</v>
      </c>
      <c r="F692" s="1" t="s">
        <v>2842</v>
      </c>
      <c r="G692" s="1" t="s">
        <v>81</v>
      </c>
      <c r="H692" s="16" t="n">
        <v>280.03</v>
      </c>
    </row>
    <row r="693" customFormat="false" ht="15" hidden="false" customHeight="true" outlineLevel="0" collapsed="false">
      <c r="A693" s="1" t="s">
        <v>27592</v>
      </c>
      <c r="B693" s="1" t="s">
        <v>8670</v>
      </c>
      <c r="C693" s="1" t="s">
        <v>23193</v>
      </c>
      <c r="D693" s="1" t="s">
        <v>2007</v>
      </c>
      <c r="E693" s="1" t="s">
        <v>1897</v>
      </c>
      <c r="F693" s="1" t="s">
        <v>3112</v>
      </c>
      <c r="G693" s="1" t="s">
        <v>78</v>
      </c>
      <c r="H693" s="16" t="n">
        <v>600.22</v>
      </c>
    </row>
    <row r="694" customFormat="false" ht="15" hidden="false" customHeight="true" outlineLevel="0" collapsed="false">
      <c r="A694" s="1" t="s">
        <v>27593</v>
      </c>
      <c r="B694" s="1" t="s">
        <v>8673</v>
      </c>
      <c r="C694" s="1" t="s">
        <v>23201</v>
      </c>
      <c r="D694" s="1" t="s">
        <v>1980</v>
      </c>
      <c r="E694" s="1" t="s">
        <v>674</v>
      </c>
      <c r="F694" s="1" t="s">
        <v>2816</v>
      </c>
      <c r="G694" s="1" t="s">
        <v>83</v>
      </c>
      <c r="H694" s="16" t="n">
        <v>2184.71</v>
      </c>
    </row>
    <row r="695" customFormat="false" ht="15" hidden="false" customHeight="true" outlineLevel="0" collapsed="false">
      <c r="A695" s="1" t="s">
        <v>27594</v>
      </c>
      <c r="B695" s="1" t="s">
        <v>8675</v>
      </c>
      <c r="C695" s="1" t="s">
        <v>23204</v>
      </c>
      <c r="D695" s="1" t="s">
        <v>2007</v>
      </c>
      <c r="E695" s="1" t="s">
        <v>976</v>
      </c>
      <c r="F695" s="1" t="s">
        <v>1000</v>
      </c>
      <c r="G695" s="1" t="s">
        <v>80</v>
      </c>
      <c r="H695" s="16" t="n">
        <v>600.22</v>
      </c>
    </row>
    <row r="696" customFormat="false" ht="15" hidden="false" customHeight="true" outlineLevel="0" collapsed="false">
      <c r="A696" s="1" t="s">
        <v>27595</v>
      </c>
      <c r="B696" s="1" t="s">
        <v>8687</v>
      </c>
      <c r="C696" s="1" t="s">
        <v>23228</v>
      </c>
      <c r="D696" s="1" t="s">
        <v>1979</v>
      </c>
      <c r="E696" s="1" t="s">
        <v>1008</v>
      </c>
      <c r="F696" s="1" t="s">
        <v>2076</v>
      </c>
      <c r="G696" s="1" t="s">
        <v>78</v>
      </c>
      <c r="H696" s="16" t="n">
        <v>623</v>
      </c>
    </row>
    <row r="697" customFormat="false" ht="15" hidden="false" customHeight="true" outlineLevel="0" collapsed="false">
      <c r="A697" s="1" t="s">
        <v>27596</v>
      </c>
      <c r="B697" s="1" t="s">
        <v>8707</v>
      </c>
      <c r="C697" s="1" t="s">
        <v>23276</v>
      </c>
      <c r="D697" s="1" t="s">
        <v>1937</v>
      </c>
      <c r="E697" s="1" t="s">
        <v>1844</v>
      </c>
      <c r="F697" s="1" t="s">
        <v>3480</v>
      </c>
      <c r="G697" s="1" t="s">
        <v>84</v>
      </c>
      <c r="H697" s="16" t="n">
        <v>1364.75</v>
      </c>
    </row>
    <row r="698" customFormat="false" ht="15" hidden="false" customHeight="true" outlineLevel="0" collapsed="false">
      <c r="A698" s="1" t="s">
        <v>27597</v>
      </c>
      <c r="B698" s="1" t="s">
        <v>8727</v>
      </c>
      <c r="C698" s="1" t="s">
        <v>23313</v>
      </c>
      <c r="D698" s="1" t="s">
        <v>1959</v>
      </c>
      <c r="E698" s="1" t="s">
        <v>416</v>
      </c>
      <c r="F698" s="1" t="s">
        <v>2270</v>
      </c>
      <c r="G698" s="1" t="s">
        <v>80</v>
      </c>
      <c r="H698" s="16" t="n">
        <v>6428.37</v>
      </c>
    </row>
    <row r="699" customFormat="false" ht="15" hidden="false" customHeight="true" outlineLevel="0" collapsed="false">
      <c r="A699" s="1" t="s">
        <v>27598</v>
      </c>
      <c r="B699" s="1" t="s">
        <v>8737</v>
      </c>
      <c r="C699" s="1" t="s">
        <v>23331</v>
      </c>
      <c r="D699" s="1" t="s">
        <v>2006</v>
      </c>
      <c r="E699" s="1" t="s">
        <v>1723</v>
      </c>
      <c r="F699" s="1" t="s">
        <v>1282</v>
      </c>
      <c r="G699" s="1" t="s">
        <v>78</v>
      </c>
      <c r="H699" s="16" t="n">
        <v>867.91</v>
      </c>
    </row>
    <row r="700" customFormat="false" ht="15" hidden="false" customHeight="true" outlineLevel="0" collapsed="false">
      <c r="A700" s="1" t="s">
        <v>27599</v>
      </c>
      <c r="B700" s="1" t="s">
        <v>8782</v>
      </c>
      <c r="C700" s="1" t="s">
        <v>23425</v>
      </c>
      <c r="D700" s="1" t="s">
        <v>1938</v>
      </c>
      <c r="E700" s="1" t="s">
        <v>1145</v>
      </c>
      <c r="F700" s="1" t="s">
        <v>4644</v>
      </c>
      <c r="G700" s="1" t="s">
        <v>84</v>
      </c>
      <c r="H700" s="16" t="n">
        <v>1572.6</v>
      </c>
    </row>
    <row r="701" customFormat="false" ht="15" hidden="false" customHeight="true" outlineLevel="0" collapsed="false">
      <c r="A701" s="1" t="s">
        <v>27600</v>
      </c>
      <c r="B701" s="1" t="s">
        <v>8787</v>
      </c>
      <c r="C701" s="1" t="s">
        <v>23432</v>
      </c>
      <c r="D701" s="1" t="s">
        <v>2007</v>
      </c>
      <c r="E701" s="1" t="s">
        <v>1145</v>
      </c>
      <c r="F701" s="1" t="s">
        <v>467</v>
      </c>
      <c r="G701" s="1" t="s">
        <v>80</v>
      </c>
      <c r="H701" s="16" t="n">
        <v>600.22</v>
      </c>
    </row>
    <row r="702" customFormat="false" ht="15" hidden="false" customHeight="true" outlineLevel="0" collapsed="false">
      <c r="A702" s="1" t="s">
        <v>27601</v>
      </c>
      <c r="B702" s="1" t="s">
        <v>8794</v>
      </c>
      <c r="C702" s="1" t="s">
        <v>23446</v>
      </c>
      <c r="D702" s="1" t="s">
        <v>2006</v>
      </c>
      <c r="E702" s="1" t="s">
        <v>1502</v>
      </c>
      <c r="F702" s="1" t="s">
        <v>874</v>
      </c>
      <c r="G702" s="1" t="s">
        <v>78</v>
      </c>
      <c r="H702" s="16" t="n">
        <v>458.06</v>
      </c>
    </row>
    <row r="703" customFormat="false" ht="15" hidden="false" customHeight="true" outlineLevel="0" collapsed="false">
      <c r="A703" s="1" t="s">
        <v>27602</v>
      </c>
      <c r="B703" s="1" t="s">
        <v>8795</v>
      </c>
      <c r="C703" s="1" t="s">
        <v>23450</v>
      </c>
      <c r="D703" s="1" t="s">
        <v>1955</v>
      </c>
      <c r="E703" s="1" t="s">
        <v>755</v>
      </c>
      <c r="F703" s="1" t="s">
        <v>3312</v>
      </c>
      <c r="G703" s="1" t="s">
        <v>80</v>
      </c>
      <c r="H703" s="16" t="n">
        <v>3006.68</v>
      </c>
    </row>
    <row r="704" customFormat="false" ht="15" hidden="false" customHeight="true" outlineLevel="0" collapsed="false">
      <c r="A704" s="1" t="s">
        <v>27603</v>
      </c>
      <c r="B704" s="1" t="s">
        <v>8801</v>
      </c>
      <c r="C704" s="1" t="s">
        <v>23461</v>
      </c>
      <c r="D704" s="1" t="s">
        <v>1963</v>
      </c>
      <c r="E704" s="1" t="s">
        <v>1889</v>
      </c>
      <c r="F704" s="1" t="s">
        <v>3234</v>
      </c>
      <c r="G704" s="1" t="s">
        <v>81</v>
      </c>
      <c r="H704" s="16" t="n">
        <v>1195.98</v>
      </c>
    </row>
    <row r="705" customFormat="false" ht="15" hidden="false" customHeight="true" outlineLevel="0" collapsed="false">
      <c r="A705" s="1" t="s">
        <v>27604</v>
      </c>
      <c r="B705" s="1" t="s">
        <v>8811</v>
      </c>
      <c r="C705" s="1" t="s">
        <v>23482</v>
      </c>
      <c r="D705" s="1" t="s">
        <v>1997</v>
      </c>
      <c r="E705" s="1" t="s">
        <v>1496</v>
      </c>
      <c r="F705" s="1" t="s">
        <v>922</v>
      </c>
      <c r="G705" s="1" t="s">
        <v>78</v>
      </c>
      <c r="H705" s="16" t="n">
        <v>528.95</v>
      </c>
    </row>
    <row r="706" customFormat="false" ht="15" hidden="false" customHeight="true" outlineLevel="0" collapsed="false">
      <c r="A706" s="1" t="s">
        <v>27605</v>
      </c>
      <c r="B706" s="1" t="s">
        <v>8817</v>
      </c>
      <c r="C706" s="1" t="s">
        <v>23491</v>
      </c>
      <c r="D706" s="1" t="s">
        <v>1977</v>
      </c>
      <c r="E706" s="1" t="s">
        <v>1190</v>
      </c>
      <c r="F706" s="1" t="s">
        <v>2756</v>
      </c>
      <c r="G706" s="1" t="s">
        <v>79</v>
      </c>
      <c r="H706" s="16" t="n">
        <v>4294.89</v>
      </c>
    </row>
    <row r="707" customFormat="false" ht="15" hidden="false" customHeight="true" outlineLevel="0" collapsed="false">
      <c r="A707" s="1" t="s">
        <v>27606</v>
      </c>
      <c r="B707" s="1" t="s">
        <v>8829</v>
      </c>
      <c r="C707" s="1" t="s">
        <v>23520</v>
      </c>
      <c r="D707" s="1" t="s">
        <v>1937</v>
      </c>
      <c r="E707" s="1" t="s">
        <v>1292</v>
      </c>
      <c r="F707" s="1" t="s">
        <v>2658</v>
      </c>
      <c r="G707" s="1" t="s">
        <v>84</v>
      </c>
      <c r="H707" s="16" t="n">
        <v>1228.28</v>
      </c>
    </row>
    <row r="708" customFormat="false" ht="15" hidden="false" customHeight="true" outlineLevel="0" collapsed="false">
      <c r="A708" s="1" t="s">
        <v>27607</v>
      </c>
      <c r="B708" s="1" t="s">
        <v>8833</v>
      </c>
      <c r="C708" s="1" t="s">
        <v>23530</v>
      </c>
      <c r="D708" s="1" t="s">
        <v>1990</v>
      </c>
      <c r="E708" s="1" t="s">
        <v>518</v>
      </c>
      <c r="F708" s="1" t="s">
        <v>159</v>
      </c>
      <c r="G708" s="1" t="s">
        <v>82</v>
      </c>
      <c r="H708" s="16" t="n">
        <v>5311.32</v>
      </c>
    </row>
    <row r="709" customFormat="false" ht="15" hidden="false" customHeight="true" outlineLevel="0" collapsed="false">
      <c r="A709" s="1" t="s">
        <v>27608</v>
      </c>
      <c r="B709" s="1" t="s">
        <v>8855</v>
      </c>
      <c r="C709" s="1" t="s">
        <v>23576</v>
      </c>
      <c r="D709" s="1" t="s">
        <v>1997</v>
      </c>
      <c r="E709" s="1" t="s">
        <v>1343</v>
      </c>
      <c r="F709" s="1" t="s">
        <v>2330</v>
      </c>
      <c r="G709" s="1" t="s">
        <v>78</v>
      </c>
      <c r="H709" s="16" t="n">
        <v>280.03</v>
      </c>
    </row>
    <row r="710" customFormat="false" ht="15" hidden="false" customHeight="true" outlineLevel="0" collapsed="false">
      <c r="A710" s="1" t="s">
        <v>27609</v>
      </c>
      <c r="B710" s="1" t="s">
        <v>8859</v>
      </c>
      <c r="C710" s="1" t="s">
        <v>23582</v>
      </c>
      <c r="D710" s="1" t="s">
        <v>1928</v>
      </c>
      <c r="E710" s="1" t="s">
        <v>1723</v>
      </c>
      <c r="F710" s="1" t="s">
        <v>4187</v>
      </c>
      <c r="G710" s="1" t="s">
        <v>78</v>
      </c>
      <c r="H710" s="16" t="n">
        <v>592.04</v>
      </c>
    </row>
    <row r="711" customFormat="false" ht="15" hidden="false" customHeight="true" outlineLevel="0" collapsed="false">
      <c r="A711" s="1" t="s">
        <v>27610</v>
      </c>
      <c r="B711" s="1" t="s">
        <v>8867</v>
      </c>
      <c r="C711" s="1" t="s">
        <v>23598</v>
      </c>
      <c r="D711" s="1" t="s">
        <v>1930</v>
      </c>
      <c r="E711" s="1" t="s">
        <v>1398</v>
      </c>
      <c r="F711" s="1" t="s">
        <v>3319</v>
      </c>
      <c r="G711" s="1" t="s">
        <v>82</v>
      </c>
      <c r="H711" s="16" t="n">
        <v>4796.7</v>
      </c>
    </row>
    <row r="712" customFormat="false" ht="15" hidden="false" customHeight="true" outlineLevel="0" collapsed="false">
      <c r="A712" s="1" t="s">
        <v>27611</v>
      </c>
      <c r="B712" s="1" t="s">
        <v>8883</v>
      </c>
      <c r="C712" s="1" t="s">
        <v>23629</v>
      </c>
      <c r="D712" s="1" t="s">
        <v>1918</v>
      </c>
      <c r="E712" s="1" t="s">
        <v>830</v>
      </c>
      <c r="F712" s="1" t="s">
        <v>2928</v>
      </c>
      <c r="G712" s="1" t="s">
        <v>78</v>
      </c>
      <c r="H712" s="16" t="n">
        <v>2681.09</v>
      </c>
    </row>
    <row r="713" customFormat="false" ht="15" hidden="false" customHeight="true" outlineLevel="0" collapsed="false">
      <c r="A713" s="1" t="s">
        <v>27612</v>
      </c>
      <c r="B713" s="1" t="s">
        <v>8894</v>
      </c>
      <c r="C713" s="1" t="s">
        <v>23653</v>
      </c>
      <c r="D713" s="1" t="s">
        <v>1976</v>
      </c>
      <c r="E713" s="1" t="s">
        <v>1217</v>
      </c>
      <c r="F713" s="1" t="s">
        <v>2654</v>
      </c>
      <c r="G713" s="1" t="s">
        <v>80</v>
      </c>
      <c r="H713" s="16" t="n">
        <v>1603.35</v>
      </c>
    </row>
    <row r="714" customFormat="false" ht="15" hidden="false" customHeight="true" outlineLevel="0" collapsed="false">
      <c r="A714" s="1" t="s">
        <v>27613</v>
      </c>
      <c r="B714" s="1" t="s">
        <v>8897</v>
      </c>
      <c r="C714" s="1" t="s">
        <v>23659</v>
      </c>
      <c r="D714" s="1" t="s">
        <v>1988</v>
      </c>
      <c r="E714" s="1" t="s">
        <v>752</v>
      </c>
      <c r="F714" s="1" t="s">
        <v>203</v>
      </c>
      <c r="G714" s="1" t="s">
        <v>82</v>
      </c>
      <c r="H714" s="16" t="n">
        <v>1362.14</v>
      </c>
    </row>
    <row r="715" customFormat="false" ht="15" hidden="false" customHeight="true" outlineLevel="0" collapsed="false">
      <c r="A715" s="1" t="s">
        <v>27614</v>
      </c>
      <c r="B715" s="1" t="s">
        <v>8903</v>
      </c>
      <c r="C715" s="1" t="s">
        <v>23677</v>
      </c>
      <c r="D715" s="1" t="s">
        <v>1990</v>
      </c>
      <c r="E715" s="1" t="s">
        <v>1731</v>
      </c>
      <c r="F715" s="1" t="s">
        <v>5222</v>
      </c>
      <c r="G715" s="1" t="s">
        <v>78</v>
      </c>
      <c r="H715" s="16" t="n">
        <v>15137.26</v>
      </c>
    </row>
    <row r="716" customFormat="false" ht="15" hidden="false" customHeight="true" outlineLevel="0" collapsed="false">
      <c r="A716" s="1" t="s">
        <v>27615</v>
      </c>
      <c r="B716" s="1" t="s">
        <v>8905</v>
      </c>
      <c r="C716" s="1" t="s">
        <v>23679</v>
      </c>
      <c r="D716" s="1" t="s">
        <v>1975</v>
      </c>
      <c r="E716" s="1" t="s">
        <v>304</v>
      </c>
      <c r="F716" s="1" t="s">
        <v>2364</v>
      </c>
      <c r="G716" s="1" t="s">
        <v>80</v>
      </c>
      <c r="H716" s="16" t="n">
        <v>2459.52</v>
      </c>
    </row>
    <row r="717" customFormat="false" ht="15" hidden="false" customHeight="true" outlineLevel="0" collapsed="false">
      <c r="A717" s="1" t="s">
        <v>27616</v>
      </c>
      <c r="B717" s="1" t="s">
        <v>8917</v>
      </c>
      <c r="C717" s="1" t="s">
        <v>23701</v>
      </c>
      <c r="D717" s="1" t="s">
        <v>1937</v>
      </c>
      <c r="E717" s="1" t="s">
        <v>1854</v>
      </c>
      <c r="F717" s="1" t="s">
        <v>782</v>
      </c>
      <c r="G717" s="1" t="s">
        <v>82</v>
      </c>
      <c r="H717" s="16" t="n">
        <v>1091.8</v>
      </c>
    </row>
    <row r="718" customFormat="false" ht="15" hidden="false" customHeight="true" outlineLevel="0" collapsed="false">
      <c r="A718" s="1" t="s">
        <v>27617</v>
      </c>
      <c r="B718" s="1" t="s">
        <v>8933</v>
      </c>
      <c r="C718" s="1" t="s">
        <v>23742</v>
      </c>
      <c r="D718" s="1" t="s">
        <v>1930</v>
      </c>
      <c r="E718" s="1" t="s">
        <v>1250</v>
      </c>
      <c r="F718" s="1" t="s">
        <v>3683</v>
      </c>
      <c r="G718" s="1" t="s">
        <v>80</v>
      </c>
      <c r="H718" s="16" t="n">
        <v>2278.43</v>
      </c>
    </row>
    <row r="719" customFormat="false" ht="15" hidden="false" customHeight="true" outlineLevel="0" collapsed="false">
      <c r="A719" s="1" t="s">
        <v>27618</v>
      </c>
      <c r="B719" s="1" t="s">
        <v>8955</v>
      </c>
      <c r="C719" s="1" t="s">
        <v>23780</v>
      </c>
      <c r="D719" s="1" t="s">
        <v>1940</v>
      </c>
      <c r="E719" s="1" t="s">
        <v>1304</v>
      </c>
      <c r="F719" s="1" t="s">
        <v>1445</v>
      </c>
      <c r="G719" s="1" t="s">
        <v>78</v>
      </c>
      <c r="H719" s="16" t="n">
        <v>2137.07</v>
      </c>
    </row>
    <row r="720" customFormat="false" ht="15" hidden="false" customHeight="true" outlineLevel="0" collapsed="false">
      <c r="A720" s="1" t="s">
        <v>27619</v>
      </c>
      <c r="B720" s="1" t="s">
        <v>8967</v>
      </c>
      <c r="C720" s="1" t="s">
        <v>23801</v>
      </c>
      <c r="D720" s="1" t="s">
        <v>1940</v>
      </c>
      <c r="E720" s="1" t="s">
        <v>926</v>
      </c>
      <c r="F720" s="1" t="s">
        <v>2892</v>
      </c>
      <c r="G720" s="1" t="s">
        <v>83</v>
      </c>
      <c r="H720" s="16" t="n">
        <v>2374.52</v>
      </c>
    </row>
    <row r="721" customFormat="false" ht="15" hidden="false" customHeight="true" outlineLevel="0" collapsed="false">
      <c r="A721" s="1" t="s">
        <v>27620</v>
      </c>
      <c r="B721" s="1" t="s">
        <v>8971</v>
      </c>
      <c r="C721" s="1" t="s">
        <v>23809</v>
      </c>
      <c r="D721" s="1" t="s">
        <v>1940</v>
      </c>
      <c r="E721" s="1" t="s">
        <v>364</v>
      </c>
      <c r="F721" s="1" t="s">
        <v>1674</v>
      </c>
      <c r="G721" s="1" t="s">
        <v>80</v>
      </c>
      <c r="H721" s="16" t="n">
        <v>2374.52</v>
      </c>
    </row>
    <row r="722" customFormat="false" ht="15" hidden="false" customHeight="true" outlineLevel="0" collapsed="false">
      <c r="A722" s="1" t="s">
        <v>27621</v>
      </c>
      <c r="B722" s="1" t="s">
        <v>8983</v>
      </c>
      <c r="C722" s="1" t="s">
        <v>23824</v>
      </c>
      <c r="D722" s="1" t="s">
        <v>1940</v>
      </c>
      <c r="E722" s="1" t="s">
        <v>1559</v>
      </c>
      <c r="F722" s="1" t="s">
        <v>2644</v>
      </c>
      <c r="G722" s="1" t="s">
        <v>78</v>
      </c>
      <c r="H722" s="16" t="n">
        <v>2374.52</v>
      </c>
    </row>
    <row r="723" customFormat="false" ht="15" hidden="false" customHeight="true" outlineLevel="0" collapsed="false">
      <c r="A723" s="1" t="s">
        <v>27622</v>
      </c>
      <c r="B723" s="1" t="s">
        <v>8997</v>
      </c>
      <c r="C723" s="1" t="s">
        <v>23856</v>
      </c>
      <c r="D723" s="1" t="s">
        <v>1997</v>
      </c>
      <c r="E723" s="1" t="s">
        <v>918</v>
      </c>
      <c r="F723" s="1" t="s">
        <v>1186</v>
      </c>
      <c r="G723" s="1" t="s">
        <v>81</v>
      </c>
      <c r="H723" s="16" t="n">
        <v>933.45</v>
      </c>
    </row>
    <row r="724" customFormat="false" ht="15" hidden="false" customHeight="true" outlineLevel="0" collapsed="false">
      <c r="A724" s="1" t="s">
        <v>27623</v>
      </c>
      <c r="B724" s="1" t="s">
        <v>9002</v>
      </c>
      <c r="C724" s="1" t="s">
        <v>23871</v>
      </c>
      <c r="D724" s="1" t="s">
        <v>1990</v>
      </c>
      <c r="E724" s="1" t="s">
        <v>1727</v>
      </c>
      <c r="F724" s="1" t="s">
        <v>426</v>
      </c>
      <c r="G724" s="1" t="s">
        <v>83</v>
      </c>
      <c r="H724" s="16" t="n">
        <v>4249.06</v>
      </c>
    </row>
    <row r="725" customFormat="false" ht="15" hidden="false" customHeight="true" outlineLevel="0" collapsed="false">
      <c r="A725" s="1" t="s">
        <v>27624</v>
      </c>
      <c r="B725" s="1" t="s">
        <v>9014</v>
      </c>
      <c r="C725" s="1" t="s">
        <v>23892</v>
      </c>
      <c r="D725" s="1" t="s">
        <v>1930</v>
      </c>
      <c r="E725" s="1" t="s">
        <v>1809</v>
      </c>
      <c r="F725" s="1" t="s">
        <v>2972</v>
      </c>
      <c r="G725" s="1" t="s">
        <v>78</v>
      </c>
      <c r="H725" s="16" t="n">
        <v>2398.35</v>
      </c>
    </row>
    <row r="726" customFormat="false" ht="15" hidden="false" customHeight="true" outlineLevel="0" collapsed="false">
      <c r="A726" s="1" t="s">
        <v>27625</v>
      </c>
      <c r="B726" s="1" t="s">
        <v>9056</v>
      </c>
      <c r="C726" s="1" t="s">
        <v>23978</v>
      </c>
      <c r="D726" s="1" t="s">
        <v>1918</v>
      </c>
      <c r="E726" s="1" t="s">
        <v>912</v>
      </c>
      <c r="F726" s="1" t="s">
        <v>859</v>
      </c>
      <c r="G726" s="1" t="s">
        <v>80</v>
      </c>
      <c r="H726" s="16" t="n">
        <v>5957.98</v>
      </c>
    </row>
    <row r="727" customFormat="false" ht="15" hidden="false" customHeight="true" outlineLevel="0" collapsed="false">
      <c r="A727" s="1" t="s">
        <v>27626</v>
      </c>
      <c r="B727" s="1" t="s">
        <v>9058</v>
      </c>
      <c r="C727" s="1" t="s">
        <v>23981</v>
      </c>
      <c r="D727" s="1" t="s">
        <v>1995</v>
      </c>
      <c r="E727" s="1" t="s">
        <v>1616</v>
      </c>
      <c r="F727" s="1" t="s">
        <v>1033</v>
      </c>
      <c r="G727" s="1" t="s">
        <v>78</v>
      </c>
      <c r="H727" s="16" t="n">
        <v>5828.54</v>
      </c>
    </row>
    <row r="728" customFormat="false" ht="15" hidden="false" customHeight="true" outlineLevel="0" collapsed="false">
      <c r="A728" s="1" t="s">
        <v>27627</v>
      </c>
      <c r="B728" s="1" t="s">
        <v>9066</v>
      </c>
      <c r="C728" s="1" t="s">
        <v>23990</v>
      </c>
      <c r="D728" s="1" t="s">
        <v>2006</v>
      </c>
      <c r="E728" s="1" t="s">
        <v>790</v>
      </c>
      <c r="F728" s="1" t="s">
        <v>2620</v>
      </c>
      <c r="G728" s="1" t="s">
        <v>78</v>
      </c>
      <c r="H728" s="16" t="n">
        <v>482.17</v>
      </c>
    </row>
    <row r="729" customFormat="false" ht="15" hidden="false" customHeight="true" outlineLevel="0" collapsed="false">
      <c r="A729" s="1" t="s">
        <v>27628</v>
      </c>
      <c r="B729" s="1" t="s">
        <v>9069</v>
      </c>
      <c r="C729" s="1" t="s">
        <v>23996</v>
      </c>
      <c r="D729" s="1" t="s">
        <v>2006</v>
      </c>
      <c r="E729" s="1" t="s">
        <v>642</v>
      </c>
      <c r="F729" s="1" t="s">
        <v>2656</v>
      </c>
      <c r="G729" s="1" t="s">
        <v>81</v>
      </c>
      <c r="H729" s="16" t="n">
        <v>482.17</v>
      </c>
    </row>
    <row r="730" customFormat="false" ht="15" hidden="false" customHeight="true" outlineLevel="0" collapsed="false">
      <c r="A730" s="1" t="s">
        <v>27629</v>
      </c>
      <c r="B730" s="1" t="s">
        <v>9071</v>
      </c>
      <c r="C730" s="1" t="s">
        <v>23999</v>
      </c>
      <c r="D730" s="1" t="s">
        <v>2006</v>
      </c>
      <c r="E730" s="1" t="s">
        <v>447</v>
      </c>
      <c r="F730" s="1" t="s">
        <v>1216</v>
      </c>
      <c r="G730" s="1" t="s">
        <v>80</v>
      </c>
      <c r="H730" s="16" t="n">
        <v>482.17</v>
      </c>
    </row>
    <row r="731" customFormat="false" ht="15" hidden="false" customHeight="true" outlineLevel="0" collapsed="false">
      <c r="A731" s="1" t="s">
        <v>27630</v>
      </c>
      <c r="B731" s="1" t="s">
        <v>9097</v>
      </c>
      <c r="C731" s="1" t="s">
        <v>24047</v>
      </c>
      <c r="D731" s="1" t="s">
        <v>2000</v>
      </c>
      <c r="E731" s="1" t="s">
        <v>708</v>
      </c>
      <c r="F731" s="1" t="s">
        <v>2845</v>
      </c>
      <c r="G731" s="1" t="s">
        <v>81</v>
      </c>
      <c r="H731" s="16" t="n">
        <v>425.08</v>
      </c>
    </row>
    <row r="732" customFormat="false" ht="15" hidden="false" customHeight="true" outlineLevel="0" collapsed="false">
      <c r="A732" s="1" t="s">
        <v>27631</v>
      </c>
      <c r="B732" s="1" t="s">
        <v>9103</v>
      </c>
      <c r="C732" s="1" t="s">
        <v>24055</v>
      </c>
      <c r="D732" s="1" t="s">
        <v>1937</v>
      </c>
      <c r="E732" s="1" t="s">
        <v>1079</v>
      </c>
      <c r="F732" s="1" t="s">
        <v>4327</v>
      </c>
      <c r="G732" s="1" t="s">
        <v>84</v>
      </c>
      <c r="H732" s="16" t="n">
        <v>2320.07</v>
      </c>
    </row>
    <row r="733" customFormat="false" ht="15" hidden="false" customHeight="true" outlineLevel="0" collapsed="false">
      <c r="A733" s="1" t="s">
        <v>27632</v>
      </c>
      <c r="B733" s="1" t="s">
        <v>9117</v>
      </c>
      <c r="C733" s="1" t="s">
        <v>24080</v>
      </c>
      <c r="D733" s="1" t="s">
        <v>1930</v>
      </c>
      <c r="E733" s="1" t="s">
        <v>1440</v>
      </c>
      <c r="F733" s="1" t="s">
        <v>554</v>
      </c>
      <c r="G733" s="1" t="s">
        <v>81</v>
      </c>
      <c r="H733" s="16" t="n">
        <v>4077.2</v>
      </c>
    </row>
    <row r="734" customFormat="false" ht="15" hidden="false" customHeight="true" outlineLevel="0" collapsed="false">
      <c r="A734" s="1" t="s">
        <v>27633</v>
      </c>
      <c r="B734" s="1" t="s">
        <v>9119</v>
      </c>
      <c r="C734" s="1" t="s">
        <v>24082</v>
      </c>
      <c r="D734" s="1" t="s">
        <v>2006</v>
      </c>
      <c r="E734" s="1" t="s">
        <v>1548</v>
      </c>
      <c r="F734" s="1" t="s">
        <v>283</v>
      </c>
      <c r="G734" s="1" t="s">
        <v>81</v>
      </c>
      <c r="H734" s="16" t="n">
        <v>482.17</v>
      </c>
    </row>
    <row r="735" customFormat="false" ht="15" hidden="false" customHeight="true" outlineLevel="0" collapsed="false">
      <c r="A735" s="1" t="s">
        <v>27634</v>
      </c>
      <c r="B735" s="1" t="s">
        <v>9124</v>
      </c>
      <c r="C735" s="1" t="s">
        <v>24095</v>
      </c>
      <c r="D735" s="1" t="s">
        <v>2006</v>
      </c>
      <c r="E735" s="1" t="s">
        <v>245</v>
      </c>
      <c r="F735" s="1" t="s">
        <v>1615</v>
      </c>
      <c r="G735" s="1" t="s">
        <v>78</v>
      </c>
      <c r="H735" s="16" t="n">
        <v>964.34</v>
      </c>
    </row>
    <row r="736" customFormat="false" ht="15" hidden="false" customHeight="true" outlineLevel="0" collapsed="false">
      <c r="A736" s="1" t="s">
        <v>27635</v>
      </c>
      <c r="B736" s="1" t="s">
        <v>9135</v>
      </c>
      <c r="C736" s="1" t="s">
        <v>24121</v>
      </c>
      <c r="D736" s="1" t="s">
        <v>1975</v>
      </c>
      <c r="E736" s="1" t="s">
        <v>898</v>
      </c>
      <c r="F736" s="1" t="s">
        <v>3073</v>
      </c>
      <c r="G736" s="1" t="s">
        <v>84</v>
      </c>
      <c r="H736" s="16" t="n">
        <v>776.69</v>
      </c>
    </row>
    <row r="737" customFormat="false" ht="15" hidden="false" customHeight="true" outlineLevel="0" collapsed="false">
      <c r="A737" s="1" t="s">
        <v>27636</v>
      </c>
      <c r="B737" s="1" t="s">
        <v>9148</v>
      </c>
      <c r="C737" s="1" t="s">
        <v>24151</v>
      </c>
      <c r="D737" s="1" t="s">
        <v>2006</v>
      </c>
      <c r="E737" s="1" t="s">
        <v>1443</v>
      </c>
      <c r="F737" s="1" t="s">
        <v>2446</v>
      </c>
      <c r="G737" s="1" t="s">
        <v>79</v>
      </c>
      <c r="H737" s="16" t="n">
        <v>385.74</v>
      </c>
    </row>
    <row r="738" customFormat="false" ht="15" hidden="false" customHeight="true" outlineLevel="0" collapsed="false">
      <c r="A738" s="1" t="s">
        <v>27637</v>
      </c>
      <c r="B738" s="1" t="s">
        <v>9150</v>
      </c>
      <c r="C738" s="1" t="s">
        <v>24157</v>
      </c>
      <c r="D738" s="1" t="s">
        <v>2006</v>
      </c>
      <c r="E738" s="1" t="s">
        <v>723</v>
      </c>
      <c r="F738" s="1" t="s">
        <v>226</v>
      </c>
      <c r="G738" s="1" t="s">
        <v>83</v>
      </c>
      <c r="H738" s="16" t="n">
        <v>482.17</v>
      </c>
    </row>
    <row r="739" customFormat="false" ht="15" hidden="false" customHeight="true" outlineLevel="0" collapsed="false">
      <c r="A739" s="1" t="s">
        <v>27638</v>
      </c>
      <c r="B739" s="1" t="s">
        <v>9153</v>
      </c>
      <c r="C739" s="1" t="s">
        <v>24160</v>
      </c>
      <c r="D739" s="1" t="s">
        <v>1975</v>
      </c>
      <c r="E739" s="1" t="s">
        <v>915</v>
      </c>
      <c r="F739" s="1" t="s">
        <v>2394</v>
      </c>
      <c r="G739" s="1" t="s">
        <v>82</v>
      </c>
      <c r="H739" s="16" t="n">
        <v>733.54</v>
      </c>
    </row>
    <row r="740" customFormat="false" ht="15" hidden="false" customHeight="true" outlineLevel="0" collapsed="false">
      <c r="A740" s="1" t="s">
        <v>27639</v>
      </c>
      <c r="B740" s="1" t="s">
        <v>9160</v>
      </c>
      <c r="C740" s="1" t="s">
        <v>24170</v>
      </c>
      <c r="D740" s="1" t="s">
        <v>1930</v>
      </c>
      <c r="E740" s="1" t="s">
        <v>1806</v>
      </c>
      <c r="F740" s="1" t="s">
        <v>4216</v>
      </c>
      <c r="G740" s="1" t="s">
        <v>82</v>
      </c>
      <c r="H740" s="16" t="n">
        <v>4796.7</v>
      </c>
    </row>
    <row r="741" customFormat="false" ht="15" hidden="false" customHeight="true" outlineLevel="0" collapsed="false">
      <c r="A741" s="1" t="s">
        <v>27640</v>
      </c>
      <c r="B741" s="1" t="s">
        <v>9165</v>
      </c>
      <c r="C741" s="1" t="s">
        <v>24180</v>
      </c>
      <c r="D741" s="1" t="s">
        <v>1993</v>
      </c>
      <c r="E741" s="1" t="s">
        <v>763</v>
      </c>
      <c r="F741" s="1" t="s">
        <v>2990</v>
      </c>
      <c r="G741" s="1" t="s">
        <v>78</v>
      </c>
      <c r="H741" s="16" t="n">
        <v>5083.73</v>
      </c>
    </row>
    <row r="742" customFormat="false" ht="15" hidden="false" customHeight="true" outlineLevel="0" collapsed="false">
      <c r="A742" s="1" t="s">
        <v>27641</v>
      </c>
      <c r="B742" s="1" t="s">
        <v>9167</v>
      </c>
      <c r="C742" s="1" t="s">
        <v>24185</v>
      </c>
      <c r="D742" s="1" t="s">
        <v>1935</v>
      </c>
      <c r="E742" s="1" t="s">
        <v>1047</v>
      </c>
      <c r="F742" s="1" t="s">
        <v>1738</v>
      </c>
      <c r="G742" s="1" t="s">
        <v>79</v>
      </c>
      <c r="H742" s="16" t="n">
        <v>26205.7</v>
      </c>
    </row>
    <row r="743" customFormat="false" ht="15" hidden="false" customHeight="true" outlineLevel="0" collapsed="false">
      <c r="A743" s="1" t="s">
        <v>27642</v>
      </c>
      <c r="B743" s="1" t="s">
        <v>9176</v>
      </c>
      <c r="C743" s="1" t="s">
        <v>24199</v>
      </c>
      <c r="D743" s="1" t="s">
        <v>1997</v>
      </c>
      <c r="E743" s="1" t="s">
        <v>339</v>
      </c>
      <c r="F743" s="1" t="s">
        <v>2671</v>
      </c>
      <c r="G743" s="1" t="s">
        <v>84</v>
      </c>
      <c r="H743" s="16" t="n">
        <v>311.15</v>
      </c>
    </row>
    <row r="744" customFormat="false" ht="15" hidden="false" customHeight="true" outlineLevel="0" collapsed="false">
      <c r="A744" s="1" t="s">
        <v>27643</v>
      </c>
      <c r="B744" s="1" t="s">
        <v>9180</v>
      </c>
      <c r="C744" s="1" t="s">
        <v>24211</v>
      </c>
      <c r="D744" s="1" t="s">
        <v>1959</v>
      </c>
      <c r="E744" s="1" t="s">
        <v>1118</v>
      </c>
      <c r="F744" s="1" t="s">
        <v>2428</v>
      </c>
      <c r="G744" s="1" t="s">
        <v>84</v>
      </c>
      <c r="H744" s="16" t="n">
        <v>3642.74</v>
      </c>
    </row>
    <row r="745" customFormat="false" ht="15" hidden="false" customHeight="true" outlineLevel="0" collapsed="false">
      <c r="A745" s="1" t="s">
        <v>27644</v>
      </c>
      <c r="B745" s="1" t="s">
        <v>9193</v>
      </c>
      <c r="C745" s="1" t="s">
        <v>24235</v>
      </c>
      <c r="D745" s="1" t="s">
        <v>1967</v>
      </c>
      <c r="E745" s="1" t="s">
        <v>1522</v>
      </c>
      <c r="F745" s="1" t="s">
        <v>2437</v>
      </c>
      <c r="G745" s="1" t="s">
        <v>83</v>
      </c>
      <c r="H745" s="16" t="n">
        <v>6481.48</v>
      </c>
    </row>
    <row r="746" customFormat="false" ht="15" hidden="false" customHeight="true" outlineLevel="0" collapsed="false">
      <c r="A746" s="1" t="s">
        <v>27645</v>
      </c>
      <c r="B746" s="1" t="s">
        <v>9211</v>
      </c>
      <c r="C746" s="1" t="s">
        <v>24272</v>
      </c>
      <c r="D746" s="1" t="s">
        <v>2006</v>
      </c>
      <c r="E746" s="1" t="s">
        <v>1295</v>
      </c>
      <c r="F746" s="1" t="s">
        <v>2635</v>
      </c>
      <c r="G746" s="1" t="s">
        <v>83</v>
      </c>
      <c r="H746" s="16" t="n">
        <v>458.06</v>
      </c>
    </row>
    <row r="747" customFormat="false" ht="15" hidden="false" customHeight="true" outlineLevel="0" collapsed="false">
      <c r="A747" s="1" t="s">
        <v>27646</v>
      </c>
      <c r="B747" s="1" t="s">
        <v>9213</v>
      </c>
      <c r="C747" s="1" t="s">
        <v>24277</v>
      </c>
      <c r="D747" s="1" t="s">
        <v>1930</v>
      </c>
      <c r="E747" s="1" t="s">
        <v>1297</v>
      </c>
      <c r="F747" s="1" t="s">
        <v>26967</v>
      </c>
      <c r="G747" s="1" t="s">
        <v>82</v>
      </c>
      <c r="H747" s="16" t="n">
        <v>4796.7</v>
      </c>
    </row>
    <row r="748" customFormat="false" ht="15" hidden="false" customHeight="true" outlineLevel="0" collapsed="false">
      <c r="A748" s="1" t="s">
        <v>27647</v>
      </c>
      <c r="B748" s="1" t="s">
        <v>9216</v>
      </c>
      <c r="C748" s="1" t="s">
        <v>24281</v>
      </c>
      <c r="D748" s="1" t="s">
        <v>2006</v>
      </c>
      <c r="E748" s="1" t="s">
        <v>1510</v>
      </c>
      <c r="F748" s="1" t="s">
        <v>679</v>
      </c>
      <c r="G748" s="1" t="s">
        <v>79</v>
      </c>
      <c r="H748" s="16" t="n">
        <v>458.06</v>
      </c>
    </row>
    <row r="749" customFormat="false" ht="15" hidden="false" customHeight="true" outlineLevel="0" collapsed="false">
      <c r="A749" s="1" t="s">
        <v>27648</v>
      </c>
      <c r="B749" s="1" t="s">
        <v>9220</v>
      </c>
      <c r="C749" s="1" t="s">
        <v>24289</v>
      </c>
      <c r="D749" s="1" t="s">
        <v>1990</v>
      </c>
      <c r="E749" s="1" t="s">
        <v>527</v>
      </c>
      <c r="F749" s="1" t="s">
        <v>629</v>
      </c>
      <c r="G749" s="1" t="s">
        <v>84</v>
      </c>
      <c r="H749" s="16" t="n">
        <v>4780.19</v>
      </c>
    </row>
    <row r="750" customFormat="false" ht="15" hidden="false" customHeight="true" outlineLevel="0" collapsed="false">
      <c r="A750" s="1" t="s">
        <v>27649</v>
      </c>
      <c r="B750" s="1" t="s">
        <v>9221</v>
      </c>
      <c r="C750" s="1" t="s">
        <v>24293</v>
      </c>
      <c r="D750" s="1" t="s">
        <v>1980</v>
      </c>
      <c r="E750" s="1" t="s">
        <v>1393</v>
      </c>
      <c r="F750" s="1" t="s">
        <v>2203</v>
      </c>
      <c r="G750" s="1" t="s">
        <v>84</v>
      </c>
      <c r="H750" s="16" t="n">
        <v>3909.47</v>
      </c>
    </row>
    <row r="751" customFormat="false" ht="15" hidden="false" customHeight="true" outlineLevel="0" collapsed="false">
      <c r="A751" s="1" t="s">
        <v>27650</v>
      </c>
      <c r="B751" s="1" t="s">
        <v>9234</v>
      </c>
      <c r="C751" s="1" t="s">
        <v>24326</v>
      </c>
      <c r="D751" s="1" t="s">
        <v>1959</v>
      </c>
      <c r="E751" s="1" t="s">
        <v>1389</v>
      </c>
      <c r="F751" s="1" t="s">
        <v>2217</v>
      </c>
      <c r="G751" s="1" t="s">
        <v>80</v>
      </c>
      <c r="H751" s="16" t="n">
        <v>1821.37</v>
      </c>
    </row>
    <row r="752" customFormat="false" ht="15" hidden="false" customHeight="true" outlineLevel="0" collapsed="false">
      <c r="A752" s="1" t="s">
        <v>27651</v>
      </c>
      <c r="B752" s="1" t="s">
        <v>9266</v>
      </c>
      <c r="C752" s="1" t="s">
        <v>24397</v>
      </c>
      <c r="D752" s="1" t="s">
        <v>1930</v>
      </c>
      <c r="E752" s="1" t="s">
        <v>447</v>
      </c>
      <c r="F752" s="1" t="s">
        <v>1377</v>
      </c>
      <c r="G752" s="1" t="s">
        <v>79</v>
      </c>
      <c r="H752" s="16" t="n">
        <v>1918.68</v>
      </c>
    </row>
    <row r="753" customFormat="false" ht="15" hidden="false" customHeight="true" outlineLevel="0" collapsed="false">
      <c r="A753" s="1" t="s">
        <v>27652</v>
      </c>
      <c r="B753" s="1" t="s">
        <v>9268</v>
      </c>
      <c r="C753" s="1" t="s">
        <v>24405</v>
      </c>
      <c r="D753" s="1" t="s">
        <v>1997</v>
      </c>
      <c r="E753" s="1" t="s">
        <v>416</v>
      </c>
      <c r="F753" s="1" t="s">
        <v>1539</v>
      </c>
      <c r="G753" s="1" t="s">
        <v>79</v>
      </c>
      <c r="H753" s="16" t="n">
        <v>311.15</v>
      </c>
    </row>
    <row r="754" customFormat="false" ht="15" hidden="false" customHeight="true" outlineLevel="0" collapsed="false">
      <c r="A754" s="1" t="s">
        <v>27653</v>
      </c>
      <c r="B754" s="1" t="s">
        <v>9282</v>
      </c>
      <c r="C754" s="1" t="s">
        <v>24434</v>
      </c>
      <c r="D754" s="1" t="s">
        <v>1930</v>
      </c>
      <c r="E754" s="1" t="s">
        <v>1451</v>
      </c>
      <c r="F754" s="1" t="s">
        <v>760</v>
      </c>
      <c r="G754" s="1" t="s">
        <v>80</v>
      </c>
      <c r="H754" s="16" t="n">
        <v>4556.86</v>
      </c>
    </row>
    <row r="755" customFormat="false" ht="15" hidden="false" customHeight="true" outlineLevel="0" collapsed="false">
      <c r="A755" s="1" t="s">
        <v>27654</v>
      </c>
      <c r="B755" s="1" t="s">
        <v>9286</v>
      </c>
      <c r="C755" s="1" t="s">
        <v>24440</v>
      </c>
      <c r="D755" s="1" t="s">
        <v>1971</v>
      </c>
      <c r="E755" s="1" t="s">
        <v>1041</v>
      </c>
      <c r="F755" s="1" t="s">
        <v>4124</v>
      </c>
      <c r="G755" s="1" t="s">
        <v>80</v>
      </c>
      <c r="H755" s="16" t="n">
        <v>2073.63</v>
      </c>
    </row>
    <row r="756" customFormat="false" ht="15" hidden="false" customHeight="true" outlineLevel="0" collapsed="false">
      <c r="A756" s="1" t="s">
        <v>27655</v>
      </c>
      <c r="B756" s="1" t="s">
        <v>9303</v>
      </c>
      <c r="C756" s="1" t="s">
        <v>24478</v>
      </c>
      <c r="D756" s="1" t="s">
        <v>1928</v>
      </c>
      <c r="E756" s="1" t="s">
        <v>1184</v>
      </c>
      <c r="F756" s="1" t="s">
        <v>754</v>
      </c>
      <c r="G756" s="1" t="s">
        <v>84</v>
      </c>
      <c r="H756" s="16" t="n">
        <v>657.82</v>
      </c>
    </row>
    <row r="757" customFormat="false" ht="15" hidden="false" customHeight="true" outlineLevel="0" collapsed="false">
      <c r="A757" s="1" t="s">
        <v>27656</v>
      </c>
      <c r="B757" s="1" t="s">
        <v>9306</v>
      </c>
      <c r="C757" s="1" t="s">
        <v>24484</v>
      </c>
      <c r="D757" s="1" t="s">
        <v>2006</v>
      </c>
      <c r="E757" s="1" t="s">
        <v>1052</v>
      </c>
      <c r="F757" s="1" t="s">
        <v>2197</v>
      </c>
      <c r="G757" s="1" t="s">
        <v>82</v>
      </c>
      <c r="H757" s="16" t="n">
        <v>482.17</v>
      </c>
    </row>
    <row r="758" customFormat="false" ht="15" hidden="false" customHeight="true" outlineLevel="0" collapsed="false">
      <c r="A758" s="1" t="s">
        <v>27657</v>
      </c>
      <c r="B758" s="1" t="s">
        <v>9312</v>
      </c>
      <c r="C758" s="1" t="s">
        <v>24501</v>
      </c>
      <c r="D758" s="1" t="s">
        <v>1976</v>
      </c>
      <c r="E758" s="1" t="s">
        <v>1610</v>
      </c>
      <c r="F758" s="1" t="s">
        <v>1227</v>
      </c>
      <c r="G758" s="1" t="s">
        <v>84</v>
      </c>
      <c r="H758" s="16" t="n">
        <v>3206.7</v>
      </c>
    </row>
    <row r="759" customFormat="false" ht="15" hidden="false" customHeight="true" outlineLevel="0" collapsed="false">
      <c r="A759" s="1" t="s">
        <v>27658</v>
      </c>
      <c r="B759" s="1" t="s">
        <v>9313</v>
      </c>
      <c r="C759" s="1" t="s">
        <v>24506</v>
      </c>
      <c r="D759" s="1" t="s">
        <v>1930</v>
      </c>
      <c r="E759" s="1" t="s">
        <v>1862</v>
      </c>
      <c r="F759" s="1" t="s">
        <v>2561</v>
      </c>
      <c r="G759" s="1" t="s">
        <v>81</v>
      </c>
      <c r="H759" s="16" t="n">
        <v>2158.52</v>
      </c>
    </row>
    <row r="760" customFormat="false" ht="15" hidden="false" customHeight="true" outlineLevel="0" collapsed="false">
      <c r="A760" s="1" t="s">
        <v>27659</v>
      </c>
      <c r="B760" s="1" t="s">
        <v>9323</v>
      </c>
      <c r="C760" s="1" t="s">
        <v>24521</v>
      </c>
      <c r="D760" s="1" t="s">
        <v>1971</v>
      </c>
      <c r="E760" s="1" t="s">
        <v>1041</v>
      </c>
      <c r="F760" s="1" t="s">
        <v>2323</v>
      </c>
      <c r="G760" s="1" t="s">
        <v>83</v>
      </c>
      <c r="H760" s="16" t="n">
        <v>4147.26</v>
      </c>
    </row>
    <row r="761" customFormat="false" ht="15" hidden="false" customHeight="true" outlineLevel="0" collapsed="false">
      <c r="A761" s="1" t="s">
        <v>27660</v>
      </c>
      <c r="B761" s="1" t="s">
        <v>9328</v>
      </c>
      <c r="C761" s="1" t="s">
        <v>24528</v>
      </c>
      <c r="D761" s="1" t="s">
        <v>2000</v>
      </c>
      <c r="E761" s="1" t="s">
        <v>1047</v>
      </c>
      <c r="F761" s="1" t="s">
        <v>319</v>
      </c>
      <c r="G761" s="1" t="s">
        <v>82</v>
      </c>
      <c r="H761" s="16" t="n">
        <v>340.06</v>
      </c>
    </row>
    <row r="762" customFormat="false" ht="15" hidden="false" customHeight="true" outlineLevel="0" collapsed="false">
      <c r="A762" s="1" t="s">
        <v>27661</v>
      </c>
      <c r="B762" s="1" t="s">
        <v>9345</v>
      </c>
      <c r="C762" s="1" t="s">
        <v>24566</v>
      </c>
      <c r="D762" s="1" t="s">
        <v>2006</v>
      </c>
      <c r="E762" s="1" t="s">
        <v>1502</v>
      </c>
      <c r="F762" s="1" t="s">
        <v>3390</v>
      </c>
      <c r="G762" s="1" t="s">
        <v>84</v>
      </c>
      <c r="H762" s="16" t="n">
        <v>964.34</v>
      </c>
    </row>
    <row r="763" customFormat="false" ht="15" hidden="false" customHeight="true" outlineLevel="0" collapsed="false">
      <c r="A763" s="1" t="s">
        <v>27662</v>
      </c>
      <c r="B763" s="1" t="s">
        <v>9397</v>
      </c>
      <c r="C763" s="1" t="s">
        <v>24681</v>
      </c>
      <c r="D763" s="1" t="s">
        <v>2006</v>
      </c>
      <c r="E763" s="1" t="s">
        <v>976</v>
      </c>
      <c r="F763" s="1" t="s">
        <v>1353</v>
      </c>
      <c r="G763" s="1" t="s">
        <v>80</v>
      </c>
      <c r="H763" s="16" t="n">
        <v>1229.53</v>
      </c>
    </row>
    <row r="764" customFormat="false" ht="15" hidden="false" customHeight="true" outlineLevel="0" collapsed="false">
      <c r="A764" s="1" t="s">
        <v>27663</v>
      </c>
      <c r="B764" s="1" t="s">
        <v>9402</v>
      </c>
      <c r="C764" s="1" t="s">
        <v>24696</v>
      </c>
      <c r="D764" s="1" t="s">
        <v>2007</v>
      </c>
      <c r="E764" s="1" t="s">
        <v>1809</v>
      </c>
      <c r="F764" s="1" t="s">
        <v>2177</v>
      </c>
      <c r="G764" s="1" t="s">
        <v>81</v>
      </c>
      <c r="H764" s="16" t="n">
        <v>750.27</v>
      </c>
    </row>
    <row r="765" customFormat="false" ht="15" hidden="false" customHeight="true" outlineLevel="0" collapsed="false">
      <c r="A765" s="1" t="s">
        <v>27664</v>
      </c>
      <c r="B765" s="1" t="s">
        <v>9403</v>
      </c>
      <c r="C765" s="1" t="s">
        <v>24698</v>
      </c>
      <c r="D765" s="1" t="s">
        <v>1940</v>
      </c>
      <c r="E765" s="1" t="s">
        <v>1668</v>
      </c>
      <c r="F765" s="1" t="s">
        <v>2058</v>
      </c>
      <c r="G765" s="1" t="s">
        <v>79</v>
      </c>
      <c r="H765" s="16" t="n">
        <v>2137.07</v>
      </c>
    </row>
    <row r="766" customFormat="false" ht="15" hidden="false" customHeight="true" outlineLevel="0" collapsed="false">
      <c r="A766" s="1" t="s">
        <v>27665</v>
      </c>
      <c r="B766" s="1" t="s">
        <v>9413</v>
      </c>
      <c r="C766" s="1" t="s">
        <v>24723</v>
      </c>
      <c r="D766" s="1" t="s">
        <v>1940</v>
      </c>
      <c r="E766" s="1" t="s">
        <v>1052</v>
      </c>
      <c r="F766" s="1" t="s">
        <v>2222</v>
      </c>
      <c r="G766" s="1" t="s">
        <v>79</v>
      </c>
      <c r="H766" s="16" t="n">
        <v>2137.07</v>
      </c>
    </row>
    <row r="767" customFormat="false" ht="15" hidden="false" customHeight="true" outlineLevel="0" collapsed="false">
      <c r="A767" s="1" t="s">
        <v>27666</v>
      </c>
      <c r="B767" s="1" t="s">
        <v>9417</v>
      </c>
      <c r="C767" s="1" t="s">
        <v>24730</v>
      </c>
      <c r="D767" s="1" t="s">
        <v>1920</v>
      </c>
      <c r="E767" s="1" t="s">
        <v>1473</v>
      </c>
      <c r="F767" s="1" t="s">
        <v>3587</v>
      </c>
      <c r="G767" s="1" t="s">
        <v>82</v>
      </c>
      <c r="H767" s="16" t="n">
        <v>3632.54</v>
      </c>
    </row>
    <row r="768" customFormat="false" ht="15" hidden="false" customHeight="true" outlineLevel="0" collapsed="false">
      <c r="A768" s="1" t="s">
        <v>27667</v>
      </c>
      <c r="B768" s="1" t="s">
        <v>9419</v>
      </c>
      <c r="C768" s="1" t="s">
        <v>24733</v>
      </c>
      <c r="D768" s="1" t="s">
        <v>1928</v>
      </c>
      <c r="E768" s="1" t="s">
        <v>1255</v>
      </c>
      <c r="F768" s="1" t="s">
        <v>3201</v>
      </c>
      <c r="G768" s="1" t="s">
        <v>84</v>
      </c>
      <c r="H768" s="16" t="n">
        <v>657.82</v>
      </c>
    </row>
    <row r="769" customFormat="false" ht="15" hidden="false" customHeight="true" outlineLevel="0" collapsed="false">
      <c r="A769" s="1" t="s">
        <v>27668</v>
      </c>
      <c r="B769" s="1" t="s">
        <v>9435</v>
      </c>
      <c r="C769" s="1" t="s">
        <v>24765</v>
      </c>
      <c r="D769" s="1" t="s">
        <v>1997</v>
      </c>
      <c r="E769" s="1" t="s">
        <v>1703</v>
      </c>
      <c r="F769" s="1" t="s">
        <v>865</v>
      </c>
      <c r="G769" s="1" t="s">
        <v>84</v>
      </c>
      <c r="H769" s="16" t="n">
        <v>248.92</v>
      </c>
    </row>
    <row r="770" customFormat="false" ht="15" hidden="false" customHeight="true" outlineLevel="0" collapsed="false">
      <c r="A770" s="1" t="s">
        <v>27669</v>
      </c>
      <c r="B770" s="1" t="s">
        <v>9450</v>
      </c>
      <c r="C770" s="1" t="s">
        <v>24788</v>
      </c>
      <c r="D770" s="1" t="s">
        <v>1949</v>
      </c>
      <c r="E770" s="1" t="s">
        <v>1537</v>
      </c>
      <c r="F770" s="1" t="s">
        <v>2508</v>
      </c>
      <c r="G770" s="1" t="s">
        <v>83</v>
      </c>
      <c r="H770" s="16" t="n">
        <v>3767.08</v>
      </c>
    </row>
    <row r="771" customFormat="false" ht="15" hidden="false" customHeight="true" outlineLevel="0" collapsed="false">
      <c r="A771" s="1" t="s">
        <v>27670</v>
      </c>
      <c r="B771" s="1" t="s">
        <v>9460</v>
      </c>
      <c r="C771" s="1" t="s">
        <v>24804</v>
      </c>
      <c r="D771" s="1" t="s">
        <v>1930</v>
      </c>
      <c r="E771" s="1" t="s">
        <v>1806</v>
      </c>
      <c r="F771" s="1" t="s">
        <v>2785</v>
      </c>
      <c r="G771" s="1" t="s">
        <v>83</v>
      </c>
      <c r="H771" s="16" t="n">
        <v>2278.43</v>
      </c>
    </row>
    <row r="772" customFormat="false" ht="15" hidden="false" customHeight="true" outlineLevel="0" collapsed="false">
      <c r="A772" s="1" t="s">
        <v>27671</v>
      </c>
      <c r="B772" s="1" t="s">
        <v>9463</v>
      </c>
      <c r="C772" s="1" t="s">
        <v>24808</v>
      </c>
      <c r="D772" s="1" t="s">
        <v>2006</v>
      </c>
      <c r="E772" s="1" t="s">
        <v>780</v>
      </c>
      <c r="F772" s="1" t="s">
        <v>2118</v>
      </c>
      <c r="G772" s="1" t="s">
        <v>79</v>
      </c>
      <c r="H772" s="16" t="n">
        <v>433.95</v>
      </c>
    </row>
    <row r="773" customFormat="false" ht="15" hidden="false" customHeight="true" outlineLevel="0" collapsed="false">
      <c r="A773" s="1" t="s">
        <v>27672</v>
      </c>
      <c r="B773" s="1" t="s">
        <v>9471</v>
      </c>
      <c r="C773" s="1" t="s">
        <v>24823</v>
      </c>
      <c r="D773" s="1" t="s">
        <v>1945</v>
      </c>
      <c r="E773" s="1" t="s">
        <v>1437</v>
      </c>
      <c r="F773" s="1" t="s">
        <v>3453</v>
      </c>
      <c r="G773" s="1" t="s">
        <v>78</v>
      </c>
      <c r="H773" s="16" t="n">
        <v>2151.12</v>
      </c>
    </row>
    <row r="774" customFormat="false" ht="15" hidden="false" customHeight="true" outlineLevel="0" collapsed="false">
      <c r="A774" s="1" t="s">
        <v>27673</v>
      </c>
      <c r="B774" s="1" t="s">
        <v>9479</v>
      </c>
      <c r="C774" s="1" t="s">
        <v>24838</v>
      </c>
      <c r="D774" s="1" t="s">
        <v>1953</v>
      </c>
      <c r="E774" s="1" t="s">
        <v>1779</v>
      </c>
      <c r="F774" s="1" t="s">
        <v>632</v>
      </c>
      <c r="G774" s="1" t="s">
        <v>79</v>
      </c>
      <c r="H774" s="16" t="n">
        <v>4914.12</v>
      </c>
    </row>
    <row r="775" customFormat="false" ht="15" hidden="false" customHeight="true" outlineLevel="0" collapsed="false">
      <c r="A775" s="1" t="s">
        <v>27674</v>
      </c>
      <c r="B775" s="1" t="s">
        <v>9493</v>
      </c>
      <c r="C775" s="1" t="s">
        <v>24868</v>
      </c>
      <c r="D775" s="1" t="s">
        <v>1930</v>
      </c>
      <c r="E775" s="1" t="s">
        <v>1405</v>
      </c>
      <c r="F775" s="1" t="s">
        <v>965</v>
      </c>
      <c r="G775" s="1" t="s">
        <v>80</v>
      </c>
      <c r="H775" s="16" t="n">
        <v>2398.35</v>
      </c>
    </row>
    <row r="776" customFormat="false" ht="15" hidden="false" customHeight="true" outlineLevel="0" collapsed="false">
      <c r="A776" s="1" t="s">
        <v>27675</v>
      </c>
      <c r="B776" s="1" t="s">
        <v>9494</v>
      </c>
      <c r="C776" s="1" t="s">
        <v>24869</v>
      </c>
      <c r="D776" s="1" t="s">
        <v>2007</v>
      </c>
      <c r="E776" s="1" t="s">
        <v>691</v>
      </c>
      <c r="F776" s="1" t="s">
        <v>464</v>
      </c>
      <c r="G776" s="1" t="s">
        <v>84</v>
      </c>
      <c r="H776" s="16" t="n">
        <v>1350.49</v>
      </c>
    </row>
    <row r="777" customFormat="false" ht="15" hidden="false" customHeight="true" outlineLevel="0" collapsed="false">
      <c r="A777" s="1" t="s">
        <v>27676</v>
      </c>
      <c r="B777" s="1" t="s">
        <v>9523</v>
      </c>
      <c r="C777" s="1" t="s">
        <v>24929</v>
      </c>
      <c r="D777" s="1" t="s">
        <v>1940</v>
      </c>
      <c r="E777" s="1" t="s">
        <v>1145</v>
      </c>
      <c r="F777" s="1" t="s">
        <v>1450</v>
      </c>
      <c r="G777" s="1" t="s">
        <v>80</v>
      </c>
      <c r="H777" s="16" t="n">
        <v>1899.62</v>
      </c>
    </row>
    <row r="778" customFormat="false" ht="15" hidden="false" customHeight="true" outlineLevel="0" collapsed="false">
      <c r="A778" s="1" t="s">
        <v>27677</v>
      </c>
      <c r="B778" s="1" t="s">
        <v>9525</v>
      </c>
      <c r="C778" s="1" t="s">
        <v>24933</v>
      </c>
      <c r="D778" s="1" t="s">
        <v>1971</v>
      </c>
      <c r="E778" s="1" t="s">
        <v>1398</v>
      </c>
      <c r="F778" s="1" t="s">
        <v>2721</v>
      </c>
      <c r="G778" s="1" t="s">
        <v>81</v>
      </c>
      <c r="H778" s="16" t="n">
        <v>1658.9</v>
      </c>
    </row>
    <row r="779" customFormat="false" ht="15" hidden="false" customHeight="true" outlineLevel="0" collapsed="false">
      <c r="A779" s="1" t="s">
        <v>27678</v>
      </c>
      <c r="B779" s="1" t="s">
        <v>9542</v>
      </c>
      <c r="C779" s="1" t="s">
        <v>24973</v>
      </c>
      <c r="D779" s="1" t="s">
        <v>1979</v>
      </c>
      <c r="E779" s="1" t="s">
        <v>1860</v>
      </c>
      <c r="F779" s="1" t="s">
        <v>2203</v>
      </c>
      <c r="G779" s="1" t="s">
        <v>78</v>
      </c>
      <c r="H779" s="16" t="n">
        <v>1495.2</v>
      </c>
    </row>
    <row r="780" customFormat="false" ht="15" hidden="false" customHeight="true" outlineLevel="0" collapsed="false">
      <c r="A780" s="1" t="s">
        <v>27679</v>
      </c>
      <c r="B780" s="1" t="s">
        <v>9570</v>
      </c>
      <c r="C780" s="1" t="s">
        <v>25033</v>
      </c>
      <c r="D780" s="1" t="s">
        <v>1949</v>
      </c>
      <c r="E780" s="1" t="s">
        <v>1756</v>
      </c>
      <c r="F780" s="1" t="s">
        <v>128</v>
      </c>
      <c r="G780" s="1" t="s">
        <v>80</v>
      </c>
      <c r="H780" s="16" t="n">
        <v>3557.79</v>
      </c>
    </row>
    <row r="781" customFormat="false" ht="15" hidden="false" customHeight="true" outlineLevel="0" collapsed="false">
      <c r="A781" s="1" t="s">
        <v>27680</v>
      </c>
      <c r="B781" s="1" t="s">
        <v>9573</v>
      </c>
      <c r="C781" s="1" t="s">
        <v>25043</v>
      </c>
      <c r="D781" s="1" t="s">
        <v>1969</v>
      </c>
      <c r="E781" s="1" t="s">
        <v>1307</v>
      </c>
      <c r="F781" s="1" t="s">
        <v>2848</v>
      </c>
      <c r="G781" s="1" t="s">
        <v>80</v>
      </c>
      <c r="H781" s="16" t="n">
        <v>8713.38</v>
      </c>
    </row>
    <row r="782" customFormat="false" ht="15" hidden="false" customHeight="true" outlineLevel="0" collapsed="false">
      <c r="A782" s="1" t="s">
        <v>27681</v>
      </c>
      <c r="B782" s="1" t="s">
        <v>9576</v>
      </c>
      <c r="C782" s="1" t="s">
        <v>25051</v>
      </c>
      <c r="D782" s="1" t="s">
        <v>1973</v>
      </c>
      <c r="E782" s="1" t="s">
        <v>966</v>
      </c>
      <c r="F782" s="1" t="s">
        <v>1262</v>
      </c>
      <c r="G782" s="1" t="s">
        <v>81</v>
      </c>
      <c r="H782" s="16" t="n">
        <v>2316.48</v>
      </c>
    </row>
    <row r="783" customFormat="false" ht="15" hidden="false" customHeight="true" outlineLevel="0" collapsed="false">
      <c r="A783" s="1" t="s">
        <v>27682</v>
      </c>
      <c r="B783" s="1" t="s">
        <v>9585</v>
      </c>
      <c r="C783" s="1" t="s">
        <v>25073</v>
      </c>
      <c r="D783" s="1" t="s">
        <v>2006</v>
      </c>
      <c r="E783" s="1" t="s">
        <v>875</v>
      </c>
      <c r="F783" s="1" t="s">
        <v>1800</v>
      </c>
      <c r="G783" s="1" t="s">
        <v>83</v>
      </c>
      <c r="H783" s="16" t="n">
        <v>482.17</v>
      </c>
    </row>
    <row r="784" customFormat="false" ht="15" hidden="false" customHeight="true" outlineLevel="0" collapsed="false">
      <c r="A784" s="1" t="s">
        <v>27683</v>
      </c>
      <c r="B784" s="1" t="s">
        <v>9589</v>
      </c>
      <c r="C784" s="1" t="s">
        <v>25081</v>
      </c>
      <c r="D784" s="1" t="s">
        <v>1975</v>
      </c>
      <c r="E784" s="1" t="s">
        <v>872</v>
      </c>
      <c r="F784" s="1" t="s">
        <v>2467</v>
      </c>
      <c r="G784" s="1" t="s">
        <v>81</v>
      </c>
      <c r="H784" s="16" t="n">
        <v>1553.38</v>
      </c>
    </row>
    <row r="785" customFormat="false" ht="15" hidden="false" customHeight="true" outlineLevel="0" collapsed="false">
      <c r="A785" s="1" t="s">
        <v>27684</v>
      </c>
      <c r="B785" s="1" t="s">
        <v>9590</v>
      </c>
      <c r="C785" s="1" t="s">
        <v>25082</v>
      </c>
      <c r="D785" s="1" t="s">
        <v>2006</v>
      </c>
      <c r="E785" s="1" t="s">
        <v>1548</v>
      </c>
      <c r="F785" s="1" t="s">
        <v>511</v>
      </c>
      <c r="G785" s="1" t="s">
        <v>78</v>
      </c>
      <c r="H785" s="16" t="n">
        <v>433.95</v>
      </c>
    </row>
    <row r="786" customFormat="false" ht="15" hidden="false" customHeight="true" outlineLevel="0" collapsed="false">
      <c r="A786" s="1" t="s">
        <v>27685</v>
      </c>
      <c r="B786" s="1" t="s">
        <v>9607</v>
      </c>
      <c r="C786" s="1" t="s">
        <v>25113</v>
      </c>
      <c r="D786" s="1" t="s">
        <v>1930</v>
      </c>
      <c r="E786" s="1" t="s">
        <v>1001</v>
      </c>
      <c r="F786" s="1" t="s">
        <v>2272</v>
      </c>
      <c r="G786" s="1" t="s">
        <v>82</v>
      </c>
      <c r="H786" s="16" t="n">
        <v>2278.43</v>
      </c>
    </row>
    <row r="787" customFormat="false" ht="15" hidden="false" customHeight="true" outlineLevel="0" collapsed="false">
      <c r="A787" s="1" t="s">
        <v>27686</v>
      </c>
      <c r="B787" s="1" t="s">
        <v>9612</v>
      </c>
      <c r="C787" s="1" t="s">
        <v>25125</v>
      </c>
      <c r="D787" s="1" t="s">
        <v>1940</v>
      </c>
      <c r="E787" s="1" t="s">
        <v>123</v>
      </c>
      <c r="F787" s="1" t="s">
        <v>2102</v>
      </c>
      <c r="G787" s="1" t="s">
        <v>84</v>
      </c>
      <c r="H787" s="16" t="n">
        <v>2374.52</v>
      </c>
    </row>
    <row r="788" customFormat="false" ht="15" hidden="false" customHeight="true" outlineLevel="0" collapsed="false">
      <c r="A788" s="1" t="s">
        <v>27687</v>
      </c>
      <c r="B788" s="1" t="s">
        <v>9618</v>
      </c>
      <c r="C788" s="1" t="s">
        <v>25138</v>
      </c>
      <c r="D788" s="1" t="s">
        <v>1998</v>
      </c>
      <c r="E788" s="1" t="s">
        <v>1025</v>
      </c>
      <c r="F788" s="1" t="s">
        <v>947</v>
      </c>
      <c r="G788" s="1" t="s">
        <v>79</v>
      </c>
      <c r="H788" s="16" t="n">
        <v>1335.85</v>
      </c>
    </row>
    <row r="789" customFormat="false" ht="15" hidden="false" customHeight="true" outlineLevel="0" collapsed="false">
      <c r="A789" s="1" t="s">
        <v>27688</v>
      </c>
      <c r="B789" s="1" t="s">
        <v>9625</v>
      </c>
      <c r="C789" s="1" t="s">
        <v>25151</v>
      </c>
      <c r="D789" s="1" t="s">
        <v>2006</v>
      </c>
      <c r="E789" s="1" t="s">
        <v>193</v>
      </c>
      <c r="F789" s="1" t="s">
        <v>4401</v>
      </c>
      <c r="G789" s="1" t="s">
        <v>83</v>
      </c>
      <c r="H789" s="16" t="n">
        <v>409.84</v>
      </c>
    </row>
    <row r="790" customFormat="false" ht="15" hidden="false" customHeight="true" outlineLevel="0" collapsed="false">
      <c r="A790" s="1" t="s">
        <v>27689</v>
      </c>
      <c r="B790" s="1" t="s">
        <v>9643</v>
      </c>
      <c r="C790" s="1" t="s">
        <v>25191</v>
      </c>
      <c r="D790" s="1" t="s">
        <v>1973</v>
      </c>
      <c r="E790" s="1" t="s">
        <v>1360</v>
      </c>
      <c r="F790" s="1" t="s">
        <v>1786</v>
      </c>
      <c r="G790" s="1" t="s">
        <v>78</v>
      </c>
      <c r="H790" s="16" t="n">
        <v>1100.33</v>
      </c>
    </row>
    <row r="791" customFormat="false" ht="15" hidden="false" customHeight="true" outlineLevel="0" collapsed="false">
      <c r="A791" s="1" t="s">
        <v>27690</v>
      </c>
      <c r="B791" s="1" t="s">
        <v>9644</v>
      </c>
      <c r="C791" s="1" t="s">
        <v>25194</v>
      </c>
      <c r="D791" s="1" t="s">
        <v>2006</v>
      </c>
      <c r="E791" s="1" t="s">
        <v>1052</v>
      </c>
      <c r="F791" s="1" t="s">
        <v>739</v>
      </c>
      <c r="G791" s="1" t="s">
        <v>84</v>
      </c>
      <c r="H791" s="16" t="n">
        <v>409.84</v>
      </c>
    </row>
    <row r="792" customFormat="false" ht="15" hidden="false" customHeight="true" outlineLevel="0" collapsed="false">
      <c r="A792" s="1" t="s">
        <v>27691</v>
      </c>
      <c r="B792" s="1" t="s">
        <v>9648</v>
      </c>
      <c r="C792" s="1" t="s">
        <v>25206</v>
      </c>
      <c r="D792" s="1" t="s">
        <v>2007</v>
      </c>
      <c r="E792" s="1" t="s">
        <v>1301</v>
      </c>
      <c r="F792" s="1" t="s">
        <v>2561</v>
      </c>
      <c r="G792" s="1" t="s">
        <v>81</v>
      </c>
      <c r="H792" s="16" t="n">
        <v>750.27</v>
      </c>
    </row>
    <row r="793" customFormat="false" ht="15" hidden="false" customHeight="true" outlineLevel="0" collapsed="false">
      <c r="A793" s="1" t="s">
        <v>27692</v>
      </c>
      <c r="B793" s="1" t="s">
        <v>9659</v>
      </c>
      <c r="C793" s="1" t="s">
        <v>25229</v>
      </c>
      <c r="D793" s="1" t="s">
        <v>2007</v>
      </c>
      <c r="E793" s="1" t="s">
        <v>275</v>
      </c>
      <c r="F793" s="1" t="s">
        <v>4398</v>
      </c>
      <c r="G793" s="1" t="s">
        <v>84</v>
      </c>
      <c r="H793" s="16" t="n">
        <v>750.27</v>
      </c>
    </row>
    <row r="794" customFormat="false" ht="15" hidden="false" customHeight="true" outlineLevel="0" collapsed="false">
      <c r="A794" s="1" t="s">
        <v>27693</v>
      </c>
      <c r="B794" s="1" t="s">
        <v>9668</v>
      </c>
      <c r="C794" s="1" t="s">
        <v>25248</v>
      </c>
      <c r="D794" s="1" t="s">
        <v>2007</v>
      </c>
      <c r="E794" s="1" t="s">
        <v>245</v>
      </c>
      <c r="F794" s="1" t="s">
        <v>3469</v>
      </c>
      <c r="G794" s="1" t="s">
        <v>83</v>
      </c>
      <c r="H794" s="16" t="n">
        <v>1275.46</v>
      </c>
    </row>
    <row r="795" customFormat="false" ht="15" hidden="false" customHeight="true" outlineLevel="0" collapsed="false">
      <c r="A795" s="1" t="s">
        <v>27694</v>
      </c>
      <c r="B795" s="1" t="s">
        <v>9672</v>
      </c>
      <c r="C795" s="1" t="s">
        <v>25254</v>
      </c>
      <c r="D795" s="1" t="s">
        <v>1997</v>
      </c>
      <c r="E795" s="1" t="s">
        <v>639</v>
      </c>
      <c r="F795" s="1" t="s">
        <v>502</v>
      </c>
      <c r="G795" s="1" t="s">
        <v>80</v>
      </c>
      <c r="H795" s="16" t="n">
        <v>311.15</v>
      </c>
    </row>
    <row r="796" customFormat="false" ht="15" hidden="false" customHeight="true" outlineLevel="0" collapsed="false">
      <c r="A796" s="1" t="s">
        <v>27695</v>
      </c>
      <c r="B796" s="1" t="s">
        <v>9712</v>
      </c>
      <c r="C796" s="1" t="s">
        <v>25333</v>
      </c>
      <c r="D796" s="1" t="s">
        <v>1951</v>
      </c>
      <c r="E796" s="1" t="s">
        <v>761</v>
      </c>
      <c r="F796" s="1" t="s">
        <v>3204</v>
      </c>
      <c r="G796" s="1" t="s">
        <v>78</v>
      </c>
      <c r="H796" s="16" t="n">
        <v>957.5</v>
      </c>
    </row>
    <row r="797" customFormat="false" ht="15" hidden="false" customHeight="true" outlineLevel="0" collapsed="false">
      <c r="A797" s="1" t="s">
        <v>27696</v>
      </c>
      <c r="B797" s="1" t="s">
        <v>9717</v>
      </c>
      <c r="C797" s="1" t="s">
        <v>25339</v>
      </c>
      <c r="D797" s="1" t="s">
        <v>1959</v>
      </c>
      <c r="E797" s="1" t="s">
        <v>1225</v>
      </c>
      <c r="F797" s="1" t="s">
        <v>1544</v>
      </c>
      <c r="G797" s="1" t="s">
        <v>79</v>
      </c>
      <c r="H797" s="16" t="n">
        <v>1714.23</v>
      </c>
    </row>
    <row r="798" customFormat="false" ht="15" hidden="false" customHeight="true" outlineLevel="0" collapsed="false">
      <c r="A798" s="1" t="s">
        <v>27697</v>
      </c>
      <c r="B798" s="1" t="s">
        <v>9722</v>
      </c>
      <c r="C798" s="1" t="s">
        <v>25349</v>
      </c>
      <c r="D798" s="1" t="s">
        <v>1997</v>
      </c>
      <c r="E798" s="1" t="s">
        <v>1844</v>
      </c>
      <c r="F798" s="1" t="s">
        <v>3480</v>
      </c>
      <c r="G798" s="1" t="s">
        <v>82</v>
      </c>
      <c r="H798" s="16" t="n">
        <v>591.18</v>
      </c>
    </row>
    <row r="799" customFormat="false" ht="15" hidden="false" customHeight="true" outlineLevel="0" collapsed="false">
      <c r="A799" s="1" t="s">
        <v>27698</v>
      </c>
      <c r="B799" s="1" t="s">
        <v>9726</v>
      </c>
      <c r="C799" s="1" t="s">
        <v>25356</v>
      </c>
      <c r="D799" s="1" t="s">
        <v>2006</v>
      </c>
      <c r="E799" s="1" t="s">
        <v>790</v>
      </c>
      <c r="F799" s="1" t="s">
        <v>4194</v>
      </c>
      <c r="G799" s="1" t="s">
        <v>82</v>
      </c>
      <c r="H799" s="16" t="n">
        <v>433.95</v>
      </c>
    </row>
    <row r="800" customFormat="false" ht="15" hidden="false" customHeight="true" outlineLevel="0" collapsed="false">
      <c r="A800" s="1" t="s">
        <v>27699</v>
      </c>
      <c r="B800" s="1" t="s">
        <v>9744</v>
      </c>
      <c r="C800" s="1" t="s">
        <v>25389</v>
      </c>
      <c r="D800" s="1" t="s">
        <v>1976</v>
      </c>
      <c r="E800" s="1" t="s">
        <v>915</v>
      </c>
      <c r="F800" s="1" t="s">
        <v>3776</v>
      </c>
      <c r="G800" s="1" t="s">
        <v>81</v>
      </c>
      <c r="H800" s="16" t="n">
        <v>3046.36</v>
      </c>
    </row>
    <row r="801" customFormat="false" ht="15" hidden="false" customHeight="true" outlineLevel="0" collapsed="false">
      <c r="A801" s="1" t="s">
        <v>27700</v>
      </c>
      <c r="B801" s="1" t="s">
        <v>9752</v>
      </c>
      <c r="C801" s="1" t="s">
        <v>25403</v>
      </c>
      <c r="D801" s="1" t="s">
        <v>1926</v>
      </c>
      <c r="E801" s="1" t="s">
        <v>537</v>
      </c>
      <c r="F801" s="1" t="s">
        <v>2127</v>
      </c>
      <c r="G801" s="1" t="s">
        <v>82</v>
      </c>
      <c r="H801" s="16" t="n">
        <v>1478.08</v>
      </c>
    </row>
    <row r="802" customFormat="false" ht="15" hidden="false" customHeight="true" outlineLevel="0" collapsed="false">
      <c r="A802" s="1" t="s">
        <v>27701</v>
      </c>
      <c r="B802" s="1" t="s">
        <v>9756</v>
      </c>
      <c r="C802" s="1" t="s">
        <v>25414</v>
      </c>
      <c r="D802" s="1" t="s">
        <v>1953</v>
      </c>
      <c r="E802" s="1" t="s">
        <v>447</v>
      </c>
      <c r="F802" s="1" t="s">
        <v>2601</v>
      </c>
      <c r="G802" s="1" t="s">
        <v>79</v>
      </c>
      <c r="H802" s="16" t="n">
        <v>4177</v>
      </c>
    </row>
    <row r="803" customFormat="false" ht="15" hidden="false" customHeight="true" outlineLevel="0" collapsed="false">
      <c r="A803" s="1" t="s">
        <v>27702</v>
      </c>
      <c r="B803" s="1" t="s">
        <v>9772</v>
      </c>
      <c r="C803" s="1" t="s">
        <v>25441</v>
      </c>
      <c r="D803" s="1" t="s">
        <v>2007</v>
      </c>
      <c r="E803" s="1" t="s">
        <v>1879</v>
      </c>
      <c r="F803" s="1" t="s">
        <v>1484</v>
      </c>
      <c r="G803" s="1" t="s">
        <v>83</v>
      </c>
      <c r="H803" s="16" t="n">
        <v>750.27</v>
      </c>
    </row>
    <row r="804" customFormat="false" ht="15" hidden="false" customHeight="true" outlineLevel="0" collapsed="false">
      <c r="A804" s="1" t="s">
        <v>27703</v>
      </c>
      <c r="B804" s="1" t="s">
        <v>9774</v>
      </c>
      <c r="C804" s="1" t="s">
        <v>25443</v>
      </c>
      <c r="D804" s="1" t="s">
        <v>2007</v>
      </c>
      <c r="E804" s="1" t="s">
        <v>1585</v>
      </c>
      <c r="F804" s="1" t="s">
        <v>4327</v>
      </c>
      <c r="G804" s="1" t="s">
        <v>84</v>
      </c>
      <c r="H804" s="16" t="n">
        <v>750.27</v>
      </c>
    </row>
    <row r="805" customFormat="false" ht="15" hidden="false" customHeight="true" outlineLevel="0" collapsed="false">
      <c r="A805" s="1" t="s">
        <v>27704</v>
      </c>
      <c r="B805" s="1" t="s">
        <v>9778</v>
      </c>
      <c r="C805" s="1" t="s">
        <v>25450</v>
      </c>
      <c r="D805" s="1" t="s">
        <v>1930</v>
      </c>
      <c r="E805" s="1" t="s">
        <v>1846</v>
      </c>
      <c r="F805" s="1" t="s">
        <v>511</v>
      </c>
      <c r="G805" s="1" t="s">
        <v>83</v>
      </c>
      <c r="H805" s="16" t="n">
        <v>7195.05</v>
      </c>
    </row>
    <row r="806" customFormat="false" ht="15" hidden="false" customHeight="true" outlineLevel="0" collapsed="false">
      <c r="A806" s="1" t="s">
        <v>27705</v>
      </c>
      <c r="B806" s="1" t="s">
        <v>9779</v>
      </c>
      <c r="C806" s="1" t="s">
        <v>25451</v>
      </c>
      <c r="D806" s="1" t="s">
        <v>2007</v>
      </c>
      <c r="E806" s="1" t="s">
        <v>934</v>
      </c>
      <c r="F806" s="1" t="s">
        <v>1356</v>
      </c>
      <c r="G806" s="1" t="s">
        <v>79</v>
      </c>
      <c r="H806" s="16" t="n">
        <v>750.27</v>
      </c>
    </row>
    <row r="807" customFormat="false" ht="15" hidden="false" customHeight="true" outlineLevel="0" collapsed="false">
      <c r="A807" s="1" t="s">
        <v>27706</v>
      </c>
      <c r="B807" s="1" t="s">
        <v>9801</v>
      </c>
      <c r="C807" s="1" t="s">
        <v>25499</v>
      </c>
      <c r="D807" s="1" t="s">
        <v>2006</v>
      </c>
      <c r="E807" s="1" t="s">
        <v>1844</v>
      </c>
      <c r="F807" s="1" t="s">
        <v>981</v>
      </c>
      <c r="G807" s="1" t="s">
        <v>79</v>
      </c>
      <c r="H807" s="16" t="n">
        <v>458.06</v>
      </c>
    </row>
    <row r="808" customFormat="false" ht="15" hidden="false" customHeight="true" outlineLevel="0" collapsed="false">
      <c r="A808" s="1" t="s">
        <v>27707</v>
      </c>
      <c r="B808" s="1" t="s">
        <v>9808</v>
      </c>
      <c r="C808" s="1" t="s">
        <v>25509</v>
      </c>
      <c r="D808" s="1" t="s">
        <v>1961</v>
      </c>
      <c r="E808" s="1" t="s">
        <v>1250</v>
      </c>
      <c r="F808" s="1" t="s">
        <v>3551</v>
      </c>
      <c r="G808" s="1" t="s">
        <v>83</v>
      </c>
      <c r="H808" s="16" t="n">
        <v>6288.62</v>
      </c>
    </row>
    <row r="809" customFormat="false" ht="15" hidden="false" customHeight="true" outlineLevel="0" collapsed="false">
      <c r="A809" s="1" t="s">
        <v>27708</v>
      </c>
      <c r="B809" s="1" t="s">
        <v>9809</v>
      </c>
      <c r="C809" s="1" t="s">
        <v>25510</v>
      </c>
      <c r="D809" s="1" t="s">
        <v>1920</v>
      </c>
      <c r="E809" s="1" t="s">
        <v>1328</v>
      </c>
      <c r="F809" s="1" t="s">
        <v>2191</v>
      </c>
      <c r="G809" s="1" t="s">
        <v>78</v>
      </c>
      <c r="H809" s="16" t="n">
        <v>3632.54</v>
      </c>
    </row>
    <row r="810" customFormat="false" ht="15" hidden="false" customHeight="true" outlineLevel="0" collapsed="false">
      <c r="A810" s="1" t="s">
        <v>27709</v>
      </c>
      <c r="B810" s="1" t="s">
        <v>9817</v>
      </c>
      <c r="C810" s="1" t="s">
        <v>25528</v>
      </c>
      <c r="D810" s="1" t="s">
        <v>1990</v>
      </c>
      <c r="E810" s="1" t="s">
        <v>1656</v>
      </c>
      <c r="F810" s="1" t="s">
        <v>1636</v>
      </c>
      <c r="G810" s="1" t="s">
        <v>84</v>
      </c>
      <c r="H810" s="16" t="n">
        <v>5311.32</v>
      </c>
    </row>
    <row r="811" customFormat="false" ht="15" hidden="false" customHeight="true" outlineLevel="0" collapsed="false">
      <c r="A811" s="1" t="s">
        <v>27710</v>
      </c>
      <c r="B811" s="1" t="s">
        <v>9821</v>
      </c>
      <c r="C811" s="1" t="s">
        <v>25541</v>
      </c>
      <c r="D811" s="1" t="s">
        <v>2006</v>
      </c>
      <c r="E811" s="1" t="s">
        <v>315</v>
      </c>
      <c r="F811" s="1" t="s">
        <v>1579</v>
      </c>
      <c r="G811" s="1" t="s">
        <v>84</v>
      </c>
      <c r="H811" s="16" t="n">
        <v>482.17</v>
      </c>
    </row>
    <row r="812" customFormat="false" ht="15" hidden="false" customHeight="true" outlineLevel="0" collapsed="false">
      <c r="A812" s="1" t="s">
        <v>27711</v>
      </c>
      <c r="B812" s="1" t="s">
        <v>9836</v>
      </c>
      <c r="C812" s="1" t="s">
        <v>25569</v>
      </c>
      <c r="D812" s="1" t="s">
        <v>1940</v>
      </c>
      <c r="E812" s="1" t="s">
        <v>1330</v>
      </c>
      <c r="F812" s="1" t="s">
        <v>4845</v>
      </c>
      <c r="G812" s="1" t="s">
        <v>80</v>
      </c>
      <c r="H812" s="16" t="n">
        <v>2374.52</v>
      </c>
    </row>
    <row r="813" customFormat="false" ht="15" hidden="false" customHeight="true" outlineLevel="0" collapsed="false">
      <c r="A813" s="1" t="s">
        <v>27712</v>
      </c>
      <c r="B813" s="1" t="s">
        <v>9843</v>
      </c>
      <c r="C813" s="1" t="s">
        <v>25586</v>
      </c>
      <c r="D813" s="1" t="s">
        <v>1940</v>
      </c>
      <c r="E813" s="1" t="s">
        <v>1685</v>
      </c>
      <c r="F813" s="1" t="s">
        <v>2654</v>
      </c>
      <c r="G813" s="1" t="s">
        <v>82</v>
      </c>
      <c r="H813" s="16" t="n">
        <v>2374.52</v>
      </c>
    </row>
    <row r="814" customFormat="false" ht="15" hidden="false" customHeight="true" outlineLevel="0" collapsed="false">
      <c r="A814" s="1" t="s">
        <v>27713</v>
      </c>
      <c r="B814" s="1" t="s">
        <v>9846</v>
      </c>
      <c r="C814" s="1" t="s">
        <v>25590</v>
      </c>
      <c r="D814" s="1" t="s">
        <v>1975</v>
      </c>
      <c r="E814" s="1" t="s">
        <v>920</v>
      </c>
      <c r="F814" s="1" t="s">
        <v>2396</v>
      </c>
      <c r="G814" s="1" t="s">
        <v>84</v>
      </c>
      <c r="H814" s="16" t="n">
        <v>690.39</v>
      </c>
    </row>
    <row r="815" customFormat="false" ht="15" hidden="false" customHeight="true" outlineLevel="0" collapsed="false">
      <c r="A815" s="1" t="s">
        <v>27714</v>
      </c>
      <c r="B815" s="1" t="s">
        <v>9849</v>
      </c>
      <c r="C815" s="1" t="s">
        <v>25594</v>
      </c>
      <c r="D815" s="1" t="s">
        <v>1959</v>
      </c>
      <c r="E815" s="1" t="s">
        <v>512</v>
      </c>
      <c r="F815" s="1" t="s">
        <v>2054</v>
      </c>
      <c r="G815" s="1" t="s">
        <v>83</v>
      </c>
      <c r="H815" s="16" t="n">
        <v>2142.79</v>
      </c>
    </row>
    <row r="816" customFormat="false" ht="15" hidden="false" customHeight="true" outlineLevel="0" collapsed="false">
      <c r="A816" s="1" t="s">
        <v>27715</v>
      </c>
      <c r="B816" s="1" t="s">
        <v>9856</v>
      </c>
      <c r="C816" s="1" t="s">
        <v>25609</v>
      </c>
      <c r="D816" s="1" t="s">
        <v>1997</v>
      </c>
      <c r="E816" s="1" t="s">
        <v>1398</v>
      </c>
      <c r="F816" s="1" t="s">
        <v>3453</v>
      </c>
      <c r="G816" s="1" t="s">
        <v>83</v>
      </c>
      <c r="H816" s="16" t="n">
        <v>295.59</v>
      </c>
    </row>
    <row r="817" customFormat="false" ht="15" hidden="false" customHeight="true" outlineLevel="0" collapsed="false">
      <c r="A817" s="1" t="s">
        <v>27716</v>
      </c>
      <c r="B817" s="1" t="s">
        <v>9861</v>
      </c>
      <c r="C817" s="1" t="s">
        <v>25620</v>
      </c>
      <c r="D817" s="1" t="s">
        <v>1990</v>
      </c>
      <c r="E817" s="1" t="s">
        <v>1637</v>
      </c>
      <c r="F817" s="1" t="s">
        <v>1235</v>
      </c>
      <c r="G817" s="1" t="s">
        <v>78</v>
      </c>
      <c r="H817" s="16" t="n">
        <v>5311.32</v>
      </c>
    </row>
    <row r="818" customFormat="false" ht="15" hidden="false" customHeight="true" outlineLevel="0" collapsed="false">
      <c r="A818" s="1" t="s">
        <v>27717</v>
      </c>
      <c r="B818" s="1" t="s">
        <v>9872</v>
      </c>
      <c r="C818" s="1" t="s">
        <v>25641</v>
      </c>
      <c r="D818" s="1" t="s">
        <v>2006</v>
      </c>
      <c r="E818" s="1" t="s">
        <v>1816</v>
      </c>
      <c r="F818" s="1" t="s">
        <v>2482</v>
      </c>
      <c r="G818" s="1" t="s">
        <v>83</v>
      </c>
      <c r="H818" s="16" t="n">
        <v>385.74</v>
      </c>
    </row>
    <row r="819" customFormat="false" ht="15" hidden="false" customHeight="true" outlineLevel="0" collapsed="false">
      <c r="A819" s="1" t="s">
        <v>27718</v>
      </c>
      <c r="B819" s="1" t="s">
        <v>9892</v>
      </c>
      <c r="C819" s="1" t="s">
        <v>25691</v>
      </c>
      <c r="D819" s="1" t="s">
        <v>1975</v>
      </c>
      <c r="E819" s="1" t="s">
        <v>1656</v>
      </c>
      <c r="F819" s="1" t="s">
        <v>3819</v>
      </c>
      <c r="G819" s="1" t="s">
        <v>78</v>
      </c>
      <c r="H819" s="16" t="n">
        <v>862.99</v>
      </c>
    </row>
    <row r="820" customFormat="false" ht="15" hidden="false" customHeight="true" outlineLevel="0" collapsed="false">
      <c r="A820" s="1" t="s">
        <v>27719</v>
      </c>
      <c r="B820" s="1" t="s">
        <v>9905</v>
      </c>
      <c r="C820" s="1" t="s">
        <v>25718</v>
      </c>
      <c r="D820" s="1" t="s">
        <v>1976</v>
      </c>
      <c r="E820" s="1" t="s">
        <v>1540</v>
      </c>
      <c r="F820" s="1" t="s">
        <v>2042</v>
      </c>
      <c r="G820" s="1" t="s">
        <v>80</v>
      </c>
      <c r="H820" s="16" t="n">
        <v>1362.85</v>
      </c>
    </row>
    <row r="821" customFormat="false" ht="15" hidden="false" customHeight="true" outlineLevel="0" collapsed="false">
      <c r="A821" s="1" t="s">
        <v>27720</v>
      </c>
      <c r="B821" s="1" t="s">
        <v>9915</v>
      </c>
      <c r="C821" s="1" t="s">
        <v>25739</v>
      </c>
      <c r="D821" s="1" t="s">
        <v>1918</v>
      </c>
      <c r="E821" s="1" t="s">
        <v>968</v>
      </c>
      <c r="F821" s="1" t="s">
        <v>542</v>
      </c>
      <c r="G821" s="1" t="s">
        <v>81</v>
      </c>
      <c r="H821" s="16" t="n">
        <v>2978.99</v>
      </c>
    </row>
    <row r="822" customFormat="false" ht="15" hidden="false" customHeight="true" outlineLevel="0" collapsed="false">
      <c r="A822" s="1" t="s">
        <v>27721</v>
      </c>
      <c r="B822" s="1" t="s">
        <v>9916</v>
      </c>
      <c r="C822" s="1" t="s">
        <v>25742</v>
      </c>
      <c r="D822" s="1" t="s">
        <v>1961</v>
      </c>
      <c r="E822" s="1" t="s">
        <v>1642</v>
      </c>
      <c r="F822" s="1" t="s">
        <v>6114</v>
      </c>
      <c r="G822" s="1" t="s">
        <v>78</v>
      </c>
      <c r="H822" s="16" t="n">
        <v>10481.04</v>
      </c>
    </row>
    <row r="823" customFormat="false" ht="15" hidden="false" customHeight="true" outlineLevel="0" collapsed="false">
      <c r="A823" s="1" t="s">
        <v>27722</v>
      </c>
      <c r="B823" s="1" t="s">
        <v>9921</v>
      </c>
      <c r="C823" s="1" t="s">
        <v>25753</v>
      </c>
      <c r="D823" s="1" t="s">
        <v>2007</v>
      </c>
      <c r="E823" s="1" t="s">
        <v>818</v>
      </c>
      <c r="F823" s="1" t="s">
        <v>2928</v>
      </c>
      <c r="G823" s="1" t="s">
        <v>84</v>
      </c>
      <c r="H823" s="16" t="n">
        <v>750.27</v>
      </c>
    </row>
    <row r="824" customFormat="false" ht="15" hidden="false" customHeight="true" outlineLevel="0" collapsed="false">
      <c r="A824" s="1" t="s">
        <v>27723</v>
      </c>
      <c r="B824" s="1" t="s">
        <v>9929</v>
      </c>
      <c r="C824" s="1" t="s">
        <v>25776</v>
      </c>
      <c r="D824" s="1" t="s">
        <v>1930</v>
      </c>
      <c r="E824" s="1" t="s">
        <v>1411</v>
      </c>
      <c r="F824" s="1" t="s">
        <v>3176</v>
      </c>
      <c r="G824" s="1" t="s">
        <v>84</v>
      </c>
      <c r="H824" s="16" t="n">
        <v>4077.2</v>
      </c>
    </row>
    <row r="825" customFormat="false" ht="15" hidden="false" customHeight="true" outlineLevel="0" collapsed="false">
      <c r="A825" s="1" t="s">
        <v>27724</v>
      </c>
      <c r="B825" s="1" t="s">
        <v>9944</v>
      </c>
      <c r="C825" s="1" t="s">
        <v>25806</v>
      </c>
      <c r="D825" s="1" t="s">
        <v>2006</v>
      </c>
      <c r="E825" s="1" t="s">
        <v>1228</v>
      </c>
      <c r="F825" s="1" t="s">
        <v>128</v>
      </c>
      <c r="G825" s="1" t="s">
        <v>82</v>
      </c>
      <c r="H825" s="16" t="n">
        <v>964.34</v>
      </c>
    </row>
    <row r="826" customFormat="false" ht="15" hidden="false" customHeight="true" outlineLevel="0" collapsed="false">
      <c r="A826" s="1" t="s">
        <v>27725</v>
      </c>
      <c r="B826" s="1" t="s">
        <v>9946</v>
      </c>
      <c r="C826" s="1" t="s">
        <v>25815</v>
      </c>
      <c r="D826" s="1" t="s">
        <v>1969</v>
      </c>
      <c r="E826" s="1" t="s">
        <v>367</v>
      </c>
      <c r="F826" s="1" t="s">
        <v>4115</v>
      </c>
      <c r="G826" s="1" t="s">
        <v>82</v>
      </c>
      <c r="H826" s="16" t="n">
        <v>8254.78</v>
      </c>
    </row>
    <row r="827" customFormat="false" ht="15" hidden="false" customHeight="true" outlineLevel="0" collapsed="false">
      <c r="A827" s="1" t="s">
        <v>27726</v>
      </c>
      <c r="B827" s="1" t="s">
        <v>9961</v>
      </c>
      <c r="C827" s="1" t="s">
        <v>25849</v>
      </c>
      <c r="D827" s="1" t="s">
        <v>1928</v>
      </c>
      <c r="E827" s="1" t="s">
        <v>1375</v>
      </c>
      <c r="F827" s="1" t="s">
        <v>3563</v>
      </c>
      <c r="G827" s="1" t="s">
        <v>82</v>
      </c>
      <c r="H827" s="16" t="n">
        <v>624.93</v>
      </c>
    </row>
    <row r="828" customFormat="false" ht="15" hidden="false" customHeight="true" outlineLevel="0" collapsed="false">
      <c r="A828" s="1" t="s">
        <v>27727</v>
      </c>
      <c r="B828" s="1" t="s">
        <v>9968</v>
      </c>
      <c r="C828" s="1" t="s">
        <v>25863</v>
      </c>
      <c r="D828" s="1" t="s">
        <v>2006</v>
      </c>
      <c r="E828" s="1" t="s">
        <v>166</v>
      </c>
      <c r="F828" s="1" t="s">
        <v>2697</v>
      </c>
      <c r="G828" s="1" t="s">
        <v>78</v>
      </c>
      <c r="H828" s="16" t="n">
        <v>458.06</v>
      </c>
    </row>
    <row r="829" customFormat="false" ht="15" hidden="false" customHeight="true" outlineLevel="0" collapsed="false">
      <c r="A829" s="1" t="s">
        <v>27728</v>
      </c>
      <c r="B829" s="1" t="s">
        <v>9972</v>
      </c>
      <c r="C829" s="1" t="s">
        <v>25872</v>
      </c>
      <c r="D829" s="1" t="s">
        <v>1945</v>
      </c>
      <c r="E829" s="1" t="s">
        <v>1107</v>
      </c>
      <c r="F829" s="1" t="s">
        <v>2922</v>
      </c>
      <c r="G829" s="1" t="s">
        <v>83</v>
      </c>
      <c r="H829" s="16" t="n">
        <v>2031.61</v>
      </c>
    </row>
    <row r="830" customFormat="false" ht="15" hidden="false" customHeight="true" outlineLevel="0" collapsed="false">
      <c r="A830" s="1" t="s">
        <v>27729</v>
      </c>
      <c r="B830" s="1" t="s">
        <v>9991</v>
      </c>
      <c r="C830" s="1" t="s">
        <v>25909</v>
      </c>
      <c r="D830" s="1" t="s">
        <v>1975</v>
      </c>
      <c r="E830" s="1" t="s">
        <v>1862</v>
      </c>
      <c r="F830" s="1" t="s">
        <v>1431</v>
      </c>
      <c r="G830" s="1" t="s">
        <v>84</v>
      </c>
      <c r="H830" s="16" t="n">
        <v>862.99</v>
      </c>
    </row>
    <row r="831" customFormat="false" ht="15" hidden="false" customHeight="true" outlineLevel="0" collapsed="false">
      <c r="A831" s="1" t="s">
        <v>27730</v>
      </c>
      <c r="B831" s="1" t="s">
        <v>10002</v>
      </c>
      <c r="C831" s="1" t="s">
        <v>25932</v>
      </c>
      <c r="D831" s="1" t="s">
        <v>1940</v>
      </c>
      <c r="E831" s="1" t="s">
        <v>674</v>
      </c>
      <c r="F831" s="1" t="s">
        <v>27731</v>
      </c>
      <c r="G831" s="1" t="s">
        <v>79</v>
      </c>
      <c r="H831" s="16" t="n">
        <v>2255.79</v>
      </c>
    </row>
    <row r="832" customFormat="false" ht="15" hidden="false" customHeight="true" outlineLevel="0" collapsed="false">
      <c r="A832" s="1" t="s">
        <v>27732</v>
      </c>
      <c r="B832" s="1" t="s">
        <v>10006</v>
      </c>
      <c r="C832" s="1" t="s">
        <v>25939</v>
      </c>
      <c r="D832" s="1" t="s">
        <v>1920</v>
      </c>
      <c r="E832" s="1" t="s">
        <v>1548</v>
      </c>
      <c r="F832" s="1" t="s">
        <v>2111</v>
      </c>
      <c r="G832" s="1" t="s">
        <v>81</v>
      </c>
      <c r="H832" s="16" t="n">
        <v>3846.22</v>
      </c>
    </row>
    <row r="833" customFormat="false" ht="15" hidden="false" customHeight="true" outlineLevel="0" collapsed="false">
      <c r="A833" s="1" t="s">
        <v>27733</v>
      </c>
      <c r="B833" s="1" t="s">
        <v>10010</v>
      </c>
      <c r="C833" s="1" t="s">
        <v>25949</v>
      </c>
      <c r="D833" s="1" t="s">
        <v>1990</v>
      </c>
      <c r="E833" s="1" t="s">
        <v>1714</v>
      </c>
      <c r="F833" s="1" t="s">
        <v>892</v>
      </c>
      <c r="G833" s="1" t="s">
        <v>83</v>
      </c>
      <c r="H833" s="16" t="n">
        <v>5311.32</v>
      </c>
    </row>
    <row r="834" customFormat="false" ht="15" hidden="false" customHeight="true" outlineLevel="0" collapsed="false">
      <c r="A834" s="1" t="s">
        <v>27734</v>
      </c>
      <c r="B834" s="1" t="s">
        <v>10023</v>
      </c>
      <c r="C834" s="1" t="s">
        <v>25971</v>
      </c>
      <c r="D834" s="1" t="s">
        <v>1997</v>
      </c>
      <c r="E834" s="1" t="s">
        <v>954</v>
      </c>
      <c r="F834" s="1" t="s">
        <v>599</v>
      </c>
      <c r="G834" s="1" t="s">
        <v>84</v>
      </c>
      <c r="H834" s="16" t="n">
        <v>886.78</v>
      </c>
    </row>
    <row r="835" customFormat="false" ht="15" hidden="false" customHeight="true" outlineLevel="0" collapsed="false">
      <c r="A835" s="1" t="s">
        <v>27735</v>
      </c>
      <c r="B835" s="1" t="s">
        <v>10047</v>
      </c>
      <c r="C835" s="1" t="s">
        <v>26023</v>
      </c>
      <c r="D835" s="1" t="s">
        <v>1997</v>
      </c>
      <c r="E835" s="1" t="s">
        <v>1398</v>
      </c>
      <c r="F835" s="1" t="s">
        <v>2122</v>
      </c>
      <c r="G835" s="1" t="s">
        <v>80</v>
      </c>
      <c r="H835" s="16" t="n">
        <v>280.03</v>
      </c>
    </row>
    <row r="836" customFormat="false" ht="15" hidden="false" customHeight="true" outlineLevel="0" collapsed="false">
      <c r="A836" s="1" t="s">
        <v>27736</v>
      </c>
      <c r="B836" s="1" t="s">
        <v>10056</v>
      </c>
      <c r="C836" s="1" t="s">
        <v>26040</v>
      </c>
      <c r="D836" s="1" t="s">
        <v>1940</v>
      </c>
      <c r="E836" s="1" t="s">
        <v>1886</v>
      </c>
      <c r="F836" s="1" t="s">
        <v>2640</v>
      </c>
      <c r="G836" s="1" t="s">
        <v>80</v>
      </c>
      <c r="H836" s="16" t="n">
        <v>2374.52</v>
      </c>
    </row>
    <row r="837" customFormat="false" ht="15" hidden="false" customHeight="true" outlineLevel="0" collapsed="false">
      <c r="A837" s="1" t="s">
        <v>27737</v>
      </c>
      <c r="B837" s="1" t="s">
        <v>10060</v>
      </c>
      <c r="C837" s="1" t="s">
        <v>26048</v>
      </c>
      <c r="D837" s="1" t="s">
        <v>1941</v>
      </c>
      <c r="E837" s="1" t="s">
        <v>289</v>
      </c>
      <c r="F837" s="1" t="s">
        <v>1227</v>
      </c>
      <c r="G837" s="1" t="s">
        <v>78</v>
      </c>
      <c r="H837" s="16" t="n">
        <v>2619.77</v>
      </c>
    </row>
    <row r="838" customFormat="false" ht="15" hidden="false" customHeight="true" outlineLevel="0" collapsed="false">
      <c r="A838" s="1" t="s">
        <v>27738</v>
      </c>
      <c r="B838" s="1" t="s">
        <v>10062</v>
      </c>
      <c r="C838" s="1" t="s">
        <v>26053</v>
      </c>
      <c r="D838" s="1" t="s">
        <v>2006</v>
      </c>
      <c r="E838" s="1" t="s">
        <v>396</v>
      </c>
      <c r="F838" s="1" t="s">
        <v>3852</v>
      </c>
      <c r="G838" s="1" t="s">
        <v>84</v>
      </c>
      <c r="H838" s="16" t="n">
        <v>819.69</v>
      </c>
    </row>
    <row r="839" customFormat="false" ht="15" hidden="false" customHeight="true" outlineLevel="0" collapsed="false">
      <c r="A839" s="1" t="s">
        <v>27739</v>
      </c>
      <c r="B839" s="1" t="s">
        <v>10066</v>
      </c>
      <c r="C839" s="1" t="s">
        <v>26062</v>
      </c>
      <c r="D839" s="1" t="s">
        <v>2006</v>
      </c>
      <c r="E839" s="1" t="s">
        <v>1378</v>
      </c>
      <c r="F839" s="1" t="s">
        <v>2922</v>
      </c>
      <c r="G839" s="1" t="s">
        <v>84</v>
      </c>
      <c r="H839" s="16" t="n">
        <v>819.69</v>
      </c>
    </row>
    <row r="840" customFormat="false" ht="15" hidden="false" customHeight="true" outlineLevel="0" collapsed="false">
      <c r="A840" s="1" t="s">
        <v>27740</v>
      </c>
      <c r="B840" s="1" t="s">
        <v>10074</v>
      </c>
      <c r="C840" s="1" t="s">
        <v>26080</v>
      </c>
      <c r="D840" s="1" t="s">
        <v>1930</v>
      </c>
      <c r="E840" s="1" t="s">
        <v>304</v>
      </c>
      <c r="F840" s="1" t="s">
        <v>2571</v>
      </c>
      <c r="G840" s="1" t="s">
        <v>82</v>
      </c>
      <c r="H840" s="16" t="n">
        <v>2158.52</v>
      </c>
    </row>
    <row r="841" customFormat="false" ht="15" hidden="false" customHeight="true" outlineLevel="0" collapsed="false">
      <c r="A841" s="1" t="s">
        <v>27741</v>
      </c>
      <c r="B841" s="1" t="s">
        <v>10081</v>
      </c>
      <c r="C841" s="1" t="s">
        <v>26090</v>
      </c>
      <c r="D841" s="1" t="s">
        <v>1997</v>
      </c>
      <c r="E841" s="1" t="s">
        <v>1844</v>
      </c>
      <c r="F841" s="1" t="s">
        <v>1219</v>
      </c>
      <c r="G841" s="1" t="s">
        <v>84</v>
      </c>
      <c r="H841" s="16" t="n">
        <v>311.15</v>
      </c>
    </row>
    <row r="842" customFormat="false" ht="15" hidden="false" customHeight="true" outlineLevel="0" collapsed="false">
      <c r="A842" s="1" t="s">
        <v>27742</v>
      </c>
      <c r="B842" s="1" t="s">
        <v>10109</v>
      </c>
      <c r="C842" s="1" t="s">
        <v>26158</v>
      </c>
      <c r="D842" s="1" t="s">
        <v>1976</v>
      </c>
      <c r="E842" s="1" t="s">
        <v>1319</v>
      </c>
      <c r="F842" s="1" t="s">
        <v>502</v>
      </c>
      <c r="G842" s="1" t="s">
        <v>83</v>
      </c>
      <c r="H842" s="16" t="n">
        <v>1603.35</v>
      </c>
    </row>
    <row r="843" customFormat="false" ht="15" hidden="false" customHeight="true" outlineLevel="0" collapsed="false">
      <c r="A843" s="1" t="s">
        <v>27743</v>
      </c>
      <c r="B843" s="1" t="s">
        <v>10110</v>
      </c>
      <c r="C843" s="1" t="s">
        <v>26159</v>
      </c>
      <c r="D843" s="1" t="s">
        <v>1997</v>
      </c>
      <c r="E843" s="1" t="s">
        <v>1548</v>
      </c>
      <c r="F843" s="1" t="s">
        <v>1314</v>
      </c>
      <c r="G843" s="1" t="s">
        <v>80</v>
      </c>
      <c r="H843" s="16" t="n">
        <v>311.15</v>
      </c>
    </row>
    <row r="844" customFormat="false" ht="15" hidden="false" customHeight="true" outlineLevel="0" collapsed="false">
      <c r="A844" s="1" t="s">
        <v>27744</v>
      </c>
      <c r="B844" s="1" t="s">
        <v>10111</v>
      </c>
      <c r="C844" s="1" t="s">
        <v>26160</v>
      </c>
      <c r="D844" s="1" t="s">
        <v>2007</v>
      </c>
      <c r="E844" s="1" t="s">
        <v>674</v>
      </c>
      <c r="F844" s="1" t="s">
        <v>27745</v>
      </c>
      <c r="G844" s="1" t="s">
        <v>81</v>
      </c>
      <c r="H844" s="16" t="n">
        <v>750.27</v>
      </c>
    </row>
    <row r="845" customFormat="false" ht="15" hidden="false" customHeight="true" outlineLevel="0" collapsed="false">
      <c r="A845" s="1" t="s">
        <v>27746</v>
      </c>
      <c r="B845" s="1" t="s">
        <v>10130</v>
      </c>
      <c r="C845" s="1" t="s">
        <v>26201</v>
      </c>
      <c r="D845" s="1" t="s">
        <v>1937</v>
      </c>
      <c r="E845" s="1" t="s">
        <v>1228</v>
      </c>
      <c r="F845" s="1" t="s">
        <v>3677</v>
      </c>
      <c r="G845" s="1" t="s">
        <v>80</v>
      </c>
      <c r="H845" s="16" t="n">
        <v>2593.02</v>
      </c>
    </row>
    <row r="846" customFormat="false" ht="15" hidden="false" customHeight="true" outlineLevel="0" collapsed="false">
      <c r="A846" s="1" t="s">
        <v>27747</v>
      </c>
      <c r="B846" s="1" t="s">
        <v>10150</v>
      </c>
      <c r="C846" s="1" t="s">
        <v>26237</v>
      </c>
      <c r="D846" s="1" t="s">
        <v>1975</v>
      </c>
      <c r="E846" s="1" t="s">
        <v>1107</v>
      </c>
      <c r="F846" s="1" t="s">
        <v>591</v>
      </c>
      <c r="G846" s="1" t="s">
        <v>81</v>
      </c>
      <c r="H846" s="16" t="n">
        <v>2588.97</v>
      </c>
    </row>
    <row r="847" customFormat="false" ht="15" hidden="false" customHeight="true" outlineLevel="0" collapsed="false">
      <c r="A847" s="1" t="s">
        <v>27748</v>
      </c>
      <c r="B847" s="1" t="s">
        <v>10152</v>
      </c>
      <c r="C847" s="1" t="s">
        <v>26242</v>
      </c>
      <c r="D847" s="1" t="s">
        <v>1940</v>
      </c>
      <c r="E847" s="1" t="s">
        <v>1659</v>
      </c>
      <c r="F847" s="1" t="s">
        <v>2152</v>
      </c>
      <c r="G847" s="1" t="s">
        <v>79</v>
      </c>
      <c r="H847" s="16" t="n">
        <v>2137.07</v>
      </c>
    </row>
    <row r="848" customFormat="false" ht="15" hidden="false" customHeight="true" outlineLevel="0" collapsed="false">
      <c r="A848" s="1" t="s">
        <v>27749</v>
      </c>
      <c r="B848" s="1" t="s">
        <v>10156</v>
      </c>
      <c r="C848" s="1" t="s">
        <v>26250</v>
      </c>
      <c r="D848" s="1" t="s">
        <v>2007</v>
      </c>
      <c r="E848" s="1" t="s">
        <v>1639</v>
      </c>
      <c r="F848" s="1" t="s">
        <v>542</v>
      </c>
      <c r="G848" s="1" t="s">
        <v>78</v>
      </c>
      <c r="H848" s="16" t="n">
        <v>600.22</v>
      </c>
    </row>
    <row r="849" customFormat="false" ht="15" hidden="false" customHeight="true" outlineLevel="0" collapsed="false">
      <c r="A849" s="1" t="s">
        <v>27750</v>
      </c>
      <c r="B849" s="1" t="s">
        <v>10175</v>
      </c>
      <c r="C849" s="1" t="s">
        <v>26288</v>
      </c>
      <c r="D849" s="1" t="s">
        <v>1997</v>
      </c>
      <c r="E849" s="1" t="s">
        <v>1330</v>
      </c>
      <c r="F849" s="1" t="s">
        <v>2154</v>
      </c>
      <c r="G849" s="1" t="s">
        <v>80</v>
      </c>
      <c r="H849" s="16" t="n">
        <v>560.07</v>
      </c>
    </row>
    <row r="850" customFormat="false" ht="15" hidden="false" customHeight="true" outlineLevel="0" collapsed="false">
      <c r="A850" s="1" t="s">
        <v>27751</v>
      </c>
      <c r="B850" s="1" t="s">
        <v>10176</v>
      </c>
      <c r="C850" s="1" t="s">
        <v>26289</v>
      </c>
      <c r="D850" s="1" t="s">
        <v>1975</v>
      </c>
      <c r="E850" s="1" t="s">
        <v>798</v>
      </c>
      <c r="F850" s="1" t="s">
        <v>2813</v>
      </c>
      <c r="G850" s="1" t="s">
        <v>78</v>
      </c>
      <c r="H850" s="16" t="n">
        <v>819.84</v>
      </c>
    </row>
    <row r="851" customFormat="false" ht="15" hidden="false" customHeight="true" outlineLevel="0" collapsed="false">
      <c r="A851" s="1" t="s">
        <v>27752</v>
      </c>
      <c r="B851" s="1" t="s">
        <v>10179</v>
      </c>
      <c r="C851" s="1" t="s">
        <v>26295</v>
      </c>
      <c r="D851" s="1" t="s">
        <v>1940</v>
      </c>
      <c r="E851" s="1" t="s">
        <v>1809</v>
      </c>
      <c r="F851" s="1" t="s">
        <v>3343</v>
      </c>
      <c r="G851" s="1" t="s">
        <v>81</v>
      </c>
      <c r="H851" s="16" t="n">
        <v>2255.79</v>
      </c>
    </row>
    <row r="852" customFormat="false" ht="15" hidden="false" customHeight="true" outlineLevel="0" collapsed="false">
      <c r="A852" s="1" t="s">
        <v>27753</v>
      </c>
      <c r="B852" s="1" t="s">
        <v>10182</v>
      </c>
      <c r="C852" s="1" t="s">
        <v>26300</v>
      </c>
      <c r="D852" s="1" t="s">
        <v>1953</v>
      </c>
      <c r="E852" s="1" t="s">
        <v>1642</v>
      </c>
      <c r="F852" s="1" t="s">
        <v>533</v>
      </c>
      <c r="G852" s="1" t="s">
        <v>83</v>
      </c>
      <c r="H852" s="16" t="n">
        <v>4914.12</v>
      </c>
    </row>
    <row r="853" customFormat="false" ht="15" hidden="false" customHeight="true" outlineLevel="0" collapsed="false">
      <c r="A853" s="1" t="s">
        <v>27754</v>
      </c>
      <c r="B853" s="1" t="s">
        <v>10207</v>
      </c>
      <c r="C853" s="1" t="s">
        <v>26359</v>
      </c>
      <c r="D853" s="1" t="s">
        <v>1930</v>
      </c>
      <c r="E853" s="1" t="s">
        <v>1806</v>
      </c>
      <c r="F853" s="1" t="s">
        <v>4187</v>
      </c>
      <c r="G853" s="1" t="s">
        <v>79</v>
      </c>
      <c r="H853" s="16" t="n">
        <v>2398.35</v>
      </c>
    </row>
    <row r="854" customFormat="false" ht="15" hidden="false" customHeight="true" outlineLevel="0" collapsed="false">
      <c r="A854" s="1" t="s">
        <v>27755</v>
      </c>
      <c r="B854" s="1" t="s">
        <v>10216</v>
      </c>
      <c r="C854" s="1" t="s">
        <v>26377</v>
      </c>
      <c r="D854" s="1" t="s">
        <v>2006</v>
      </c>
      <c r="E854" s="1" t="s">
        <v>666</v>
      </c>
      <c r="F854" s="1" t="s">
        <v>2816</v>
      </c>
      <c r="G854" s="1" t="s">
        <v>82</v>
      </c>
      <c r="H854" s="16" t="n">
        <v>458.06</v>
      </c>
    </row>
    <row r="855" customFormat="false" ht="15" hidden="false" customHeight="true" outlineLevel="0" collapsed="false">
      <c r="A855" s="1" t="s">
        <v>27756</v>
      </c>
      <c r="B855" s="1" t="s">
        <v>10220</v>
      </c>
      <c r="C855" s="1" t="s">
        <v>26389</v>
      </c>
      <c r="D855" s="1" t="s">
        <v>1975</v>
      </c>
      <c r="E855" s="1" t="s">
        <v>906</v>
      </c>
      <c r="F855" s="1" t="s">
        <v>2471</v>
      </c>
      <c r="G855" s="1" t="s">
        <v>78</v>
      </c>
      <c r="H855" s="16" t="n">
        <v>1553.38</v>
      </c>
    </row>
    <row r="856" customFormat="false" ht="15" hidden="false" customHeight="true" outlineLevel="0" collapsed="false">
      <c r="A856" s="1" t="s">
        <v>27757</v>
      </c>
      <c r="B856" s="1" t="s">
        <v>10227</v>
      </c>
      <c r="C856" s="1" t="s">
        <v>26401</v>
      </c>
      <c r="D856" s="1" t="s">
        <v>2006</v>
      </c>
      <c r="E856" s="1" t="s">
        <v>1236</v>
      </c>
      <c r="F856" s="1" t="s">
        <v>3068</v>
      </c>
      <c r="G856" s="1" t="s">
        <v>83</v>
      </c>
      <c r="H856" s="16" t="n">
        <v>482.17</v>
      </c>
    </row>
    <row r="857" customFormat="false" ht="15" hidden="false" customHeight="true" outlineLevel="0" collapsed="false">
      <c r="A857" s="1" t="s">
        <v>27758</v>
      </c>
      <c r="B857" s="1" t="s">
        <v>10234</v>
      </c>
      <c r="C857" s="1" t="s">
        <v>26419</v>
      </c>
      <c r="D857" s="1" t="s">
        <v>1937</v>
      </c>
      <c r="E857" s="1" t="s">
        <v>642</v>
      </c>
      <c r="F857" s="1" t="s">
        <v>2373</v>
      </c>
      <c r="G857" s="1" t="s">
        <v>82</v>
      </c>
      <c r="H857" s="16" t="n">
        <v>2729.5</v>
      </c>
    </row>
    <row r="858" customFormat="false" ht="15" hidden="false" customHeight="true" outlineLevel="0" collapsed="false">
      <c r="A858" s="1" t="s">
        <v>27759</v>
      </c>
      <c r="B858" s="1" t="s">
        <v>10237</v>
      </c>
      <c r="C858" s="1" t="s">
        <v>26425</v>
      </c>
      <c r="D858" s="1" t="s">
        <v>2007</v>
      </c>
      <c r="E858" s="1" t="s">
        <v>1782</v>
      </c>
      <c r="F858" s="1" t="s">
        <v>3101</v>
      </c>
      <c r="G858" s="1" t="s">
        <v>79</v>
      </c>
      <c r="H858" s="16" t="n">
        <v>2025.73</v>
      </c>
    </row>
    <row r="859" customFormat="false" ht="15" hidden="false" customHeight="true" outlineLevel="0" collapsed="false">
      <c r="A859" s="1" t="s">
        <v>27760</v>
      </c>
      <c r="B859" s="1" t="s">
        <v>10239</v>
      </c>
      <c r="C859" s="1" t="s">
        <v>26430</v>
      </c>
      <c r="D859" s="1" t="s">
        <v>1998</v>
      </c>
      <c r="E859" s="1" t="s">
        <v>1668</v>
      </c>
      <c r="F859" s="1" t="s">
        <v>2658</v>
      </c>
      <c r="G859" s="1" t="s">
        <v>81</v>
      </c>
      <c r="H859" s="16" t="n">
        <v>2270.94</v>
      </c>
    </row>
    <row r="860" customFormat="false" ht="15" hidden="false" customHeight="true" outlineLevel="0" collapsed="false">
      <c r="A860" s="1" t="s">
        <v>27761</v>
      </c>
      <c r="B860" s="1" t="s">
        <v>10249</v>
      </c>
      <c r="C860" s="1" t="s">
        <v>26450</v>
      </c>
      <c r="D860" s="1" t="s">
        <v>1940</v>
      </c>
      <c r="E860" s="1" t="s">
        <v>408</v>
      </c>
      <c r="F860" s="1" t="s">
        <v>2435</v>
      </c>
      <c r="G860" s="1" t="s">
        <v>79</v>
      </c>
      <c r="H860" s="16" t="n">
        <v>2255.79</v>
      </c>
    </row>
    <row r="861" customFormat="false" ht="15" hidden="false" customHeight="true" outlineLevel="0" collapsed="false">
      <c r="A861" s="1" t="s">
        <v>27762</v>
      </c>
      <c r="B861" s="1" t="s">
        <v>10250</v>
      </c>
      <c r="C861" s="1" t="s">
        <v>26451</v>
      </c>
      <c r="D861" s="1" t="s">
        <v>2007</v>
      </c>
      <c r="E861" s="1" t="s">
        <v>898</v>
      </c>
      <c r="F861" s="1" t="s">
        <v>748</v>
      </c>
      <c r="G861" s="1" t="s">
        <v>79</v>
      </c>
      <c r="H861" s="16" t="n">
        <v>750.27</v>
      </c>
    </row>
    <row r="862" customFormat="false" ht="15" hidden="false" customHeight="true" outlineLevel="0" collapsed="false">
      <c r="A862" s="1" t="s">
        <v>27763</v>
      </c>
      <c r="B862" s="1" t="s">
        <v>10254</v>
      </c>
      <c r="C862" s="1" t="s">
        <v>26462</v>
      </c>
      <c r="D862" s="1" t="s">
        <v>1990</v>
      </c>
      <c r="E862" s="1" t="s">
        <v>1190</v>
      </c>
      <c r="F862" s="1" t="s">
        <v>978</v>
      </c>
      <c r="G862" s="1" t="s">
        <v>84</v>
      </c>
      <c r="H862" s="16" t="n">
        <v>5045.75</v>
      </c>
    </row>
    <row r="863" customFormat="false" ht="15" hidden="false" customHeight="true" outlineLevel="0" collapsed="false">
      <c r="A863" s="1" t="s">
        <v>27764</v>
      </c>
      <c r="B863" s="1" t="s">
        <v>10260</v>
      </c>
      <c r="C863" s="1" t="s">
        <v>26472</v>
      </c>
      <c r="D863" s="1" t="s">
        <v>1937</v>
      </c>
      <c r="E863" s="1" t="s">
        <v>1510</v>
      </c>
      <c r="F863" s="1" t="s">
        <v>2166</v>
      </c>
      <c r="G863" s="1" t="s">
        <v>83</v>
      </c>
      <c r="H863" s="16" t="n">
        <v>3275.4</v>
      </c>
    </row>
    <row r="864" customFormat="false" ht="15" hidden="false" customHeight="true" outlineLevel="0" collapsed="false">
      <c r="A864" s="1" t="s">
        <v>27765</v>
      </c>
      <c r="B864" s="1" t="s">
        <v>10291</v>
      </c>
      <c r="C864" s="1" t="s">
        <v>26541</v>
      </c>
      <c r="D864" s="1" t="s">
        <v>1955</v>
      </c>
      <c r="E864" s="1" t="s">
        <v>954</v>
      </c>
      <c r="F864" s="1" t="s">
        <v>782</v>
      </c>
      <c r="G864" s="1" t="s">
        <v>78</v>
      </c>
      <c r="H864" s="16" t="n">
        <v>6681.52</v>
      </c>
    </row>
    <row r="865" customFormat="false" ht="15" hidden="false" customHeight="true" outlineLevel="0" collapsed="false">
      <c r="A865" s="1" t="s">
        <v>27766</v>
      </c>
      <c r="B865" s="1" t="s">
        <v>10292</v>
      </c>
      <c r="C865" s="1" t="s">
        <v>26543</v>
      </c>
      <c r="D865" s="1" t="s">
        <v>1963</v>
      </c>
      <c r="E865" s="1" t="s">
        <v>1758</v>
      </c>
      <c r="F865" s="1" t="s">
        <v>1822</v>
      </c>
      <c r="G865" s="1" t="s">
        <v>82</v>
      </c>
      <c r="H865" s="16" t="n">
        <v>1420.23</v>
      </c>
    </row>
    <row r="866" customFormat="false" ht="15" hidden="false" customHeight="true" outlineLevel="0" collapsed="false">
      <c r="A866" s="1" t="s">
        <v>27767</v>
      </c>
      <c r="B866" s="1" t="s">
        <v>10303</v>
      </c>
      <c r="C866" s="1" t="s">
        <v>26564</v>
      </c>
      <c r="D866" s="1" t="s">
        <v>2007</v>
      </c>
      <c r="E866" s="1" t="s">
        <v>1236</v>
      </c>
      <c r="F866" s="1" t="s">
        <v>4803</v>
      </c>
      <c r="G866" s="1" t="s">
        <v>84</v>
      </c>
      <c r="H866" s="16" t="n">
        <v>1500.54</v>
      </c>
    </row>
    <row r="867" customFormat="false" ht="15" hidden="false" customHeight="true" outlineLevel="0" collapsed="false">
      <c r="A867" s="1" t="s">
        <v>27768</v>
      </c>
      <c r="B867" s="1" t="s">
        <v>10311</v>
      </c>
      <c r="C867" s="1" t="s">
        <v>26575</v>
      </c>
      <c r="D867" s="1" t="s">
        <v>2006</v>
      </c>
      <c r="E867" s="1" t="s">
        <v>249</v>
      </c>
      <c r="F867" s="1" t="s">
        <v>2518</v>
      </c>
      <c r="G867" s="1" t="s">
        <v>81</v>
      </c>
      <c r="H867" s="16" t="n">
        <v>482.17</v>
      </c>
    </row>
    <row r="868" customFormat="false" ht="15" hidden="false" customHeight="true" outlineLevel="0" collapsed="false">
      <c r="A868" s="1" t="s">
        <v>27769</v>
      </c>
      <c r="B868" s="1" t="s">
        <v>10326</v>
      </c>
      <c r="C868" s="1" t="s">
        <v>26608</v>
      </c>
      <c r="D868" s="1" t="s">
        <v>1997</v>
      </c>
      <c r="E868" s="1" t="s">
        <v>264</v>
      </c>
      <c r="F868" s="1" t="s">
        <v>2665</v>
      </c>
      <c r="G868" s="1" t="s">
        <v>79</v>
      </c>
      <c r="H868" s="16" t="n">
        <v>295.59</v>
      </c>
    </row>
    <row r="869" customFormat="false" ht="15" hidden="false" customHeight="true" outlineLevel="0" collapsed="false">
      <c r="A869" s="1" t="s">
        <v>27770</v>
      </c>
      <c r="B869" s="1" t="s">
        <v>10339</v>
      </c>
      <c r="C869" s="1" t="s">
        <v>26630</v>
      </c>
      <c r="D869" s="1" t="s">
        <v>1930</v>
      </c>
      <c r="E869" s="1" t="s">
        <v>465</v>
      </c>
      <c r="F869" s="1" t="s">
        <v>2298</v>
      </c>
      <c r="G869" s="1" t="s">
        <v>80</v>
      </c>
      <c r="H869" s="16" t="n">
        <v>2278.43</v>
      </c>
    </row>
    <row r="870" customFormat="false" ht="15" hidden="false" customHeight="true" outlineLevel="0" collapsed="false">
      <c r="A870" s="1" t="s">
        <v>27771</v>
      </c>
      <c r="B870" s="1" t="s">
        <v>10355</v>
      </c>
      <c r="C870" s="1" t="s">
        <v>26661</v>
      </c>
      <c r="D870" s="1" t="s">
        <v>2006</v>
      </c>
      <c r="E870" s="1" t="s">
        <v>705</v>
      </c>
      <c r="F870" s="1" t="s">
        <v>2821</v>
      </c>
      <c r="G870" s="1" t="s">
        <v>79</v>
      </c>
      <c r="H870" s="16" t="n">
        <v>433.95</v>
      </c>
    </row>
    <row r="871" customFormat="false" ht="15" hidden="false" customHeight="true" outlineLevel="0" collapsed="false">
      <c r="A871" s="1" t="s">
        <v>27772</v>
      </c>
      <c r="B871" s="1" t="s">
        <v>10357</v>
      </c>
      <c r="C871" s="1" t="s">
        <v>26664</v>
      </c>
      <c r="D871" s="1" t="s">
        <v>1990</v>
      </c>
      <c r="E871" s="1" t="s">
        <v>1260</v>
      </c>
      <c r="F871" s="1" t="s">
        <v>2188</v>
      </c>
      <c r="G871" s="1" t="s">
        <v>82</v>
      </c>
      <c r="H871" s="16" t="n">
        <v>4514.62</v>
      </c>
    </row>
    <row r="872" customFormat="false" ht="15" hidden="false" customHeight="true" outlineLevel="0" collapsed="false">
      <c r="A872" s="1" t="s">
        <v>27773</v>
      </c>
      <c r="B872" s="1" t="s">
        <v>10358</v>
      </c>
      <c r="C872" s="1" t="s">
        <v>26665</v>
      </c>
      <c r="D872" s="1" t="s">
        <v>1949</v>
      </c>
      <c r="E872" s="1" t="s">
        <v>1343</v>
      </c>
      <c r="F872" s="1" t="s">
        <v>2550</v>
      </c>
      <c r="G872" s="1" t="s">
        <v>83</v>
      </c>
      <c r="H872" s="16" t="n">
        <v>4185.64</v>
      </c>
    </row>
    <row r="873" customFormat="false" ht="15" hidden="false" customHeight="true" outlineLevel="0" collapsed="false">
      <c r="A873" s="1" t="s">
        <v>27774</v>
      </c>
      <c r="B873" s="1" t="s">
        <v>10360</v>
      </c>
      <c r="C873" s="1" t="s">
        <v>26668</v>
      </c>
      <c r="D873" s="1" t="s">
        <v>1973</v>
      </c>
      <c r="E873" s="1" t="s">
        <v>1420</v>
      </c>
      <c r="F873" s="1" t="s">
        <v>733</v>
      </c>
      <c r="G873" s="1" t="s">
        <v>83</v>
      </c>
      <c r="H873" s="16" t="n">
        <v>1158.24</v>
      </c>
    </row>
    <row r="874" customFormat="false" ht="15" hidden="false" customHeight="true" outlineLevel="0" collapsed="false">
      <c r="A874" s="1" t="s">
        <v>27775</v>
      </c>
      <c r="B874" s="1" t="s">
        <v>10366</v>
      </c>
      <c r="C874" s="1" t="s">
        <v>26685</v>
      </c>
      <c r="D874" s="1" t="s">
        <v>1940</v>
      </c>
      <c r="E874" s="1" t="s">
        <v>1522</v>
      </c>
      <c r="F874" s="1" t="s">
        <v>2607</v>
      </c>
      <c r="G874" s="1" t="s">
        <v>78</v>
      </c>
      <c r="H874" s="16" t="n">
        <v>2374.52</v>
      </c>
    </row>
    <row r="875" customFormat="false" ht="15" hidden="false" customHeight="true" outlineLevel="0" collapsed="false">
      <c r="A875" s="1" t="s">
        <v>27776</v>
      </c>
      <c r="B875" s="1" t="s">
        <v>10368</v>
      </c>
      <c r="C875" s="1" t="s">
        <v>26687</v>
      </c>
      <c r="D875" s="1" t="s">
        <v>1997</v>
      </c>
      <c r="E875" s="1" t="s">
        <v>1886</v>
      </c>
      <c r="F875" s="1" t="s">
        <v>2114</v>
      </c>
      <c r="G875" s="1" t="s">
        <v>83</v>
      </c>
      <c r="H875" s="16" t="n">
        <v>591.18</v>
      </c>
    </row>
    <row r="876" customFormat="false" ht="15" hidden="false" customHeight="true" outlineLevel="0" collapsed="false">
      <c r="A876" s="1" t="s">
        <v>27777</v>
      </c>
      <c r="B876" s="1" t="s">
        <v>10371</v>
      </c>
      <c r="C876" s="1" t="s">
        <v>26694</v>
      </c>
      <c r="D876" s="1" t="s">
        <v>2006</v>
      </c>
      <c r="E876" s="1" t="s">
        <v>315</v>
      </c>
      <c r="F876" s="1" t="s">
        <v>736</v>
      </c>
      <c r="G876" s="1" t="s">
        <v>81</v>
      </c>
      <c r="H876" s="16" t="n">
        <v>916.12</v>
      </c>
    </row>
    <row r="877" customFormat="false" ht="15" hidden="false" customHeight="true" outlineLevel="0" collapsed="false">
      <c r="A877" s="1" t="s">
        <v>27778</v>
      </c>
      <c r="B877" s="1" t="s">
        <v>10376</v>
      </c>
      <c r="C877" s="1" t="s">
        <v>26704</v>
      </c>
      <c r="D877" s="1" t="s">
        <v>2006</v>
      </c>
      <c r="E877" s="1" t="s">
        <v>723</v>
      </c>
      <c r="F877" s="1" t="s">
        <v>3563</v>
      </c>
      <c r="G877" s="1" t="s">
        <v>81</v>
      </c>
      <c r="H877" s="16" t="n">
        <v>482.17</v>
      </c>
    </row>
    <row r="878" customFormat="false" ht="15" hidden="false" customHeight="true" outlineLevel="0" collapsed="false">
      <c r="A878" s="1" t="s">
        <v>27779</v>
      </c>
      <c r="B878" s="1" t="s">
        <v>10378</v>
      </c>
      <c r="C878" s="1" t="s">
        <v>26707</v>
      </c>
      <c r="D878" s="1" t="s">
        <v>1984</v>
      </c>
      <c r="E878" s="1" t="s">
        <v>1812</v>
      </c>
      <c r="F878" s="1" t="s">
        <v>2695</v>
      </c>
      <c r="G878" s="1" t="s">
        <v>78</v>
      </c>
      <c r="H878" s="16" t="n">
        <v>1134.82</v>
      </c>
    </row>
    <row r="879" customFormat="false" ht="15" hidden="false" customHeight="true" outlineLevel="0" collapsed="false">
      <c r="A879" s="1" t="s">
        <v>27780</v>
      </c>
      <c r="B879" s="1" t="s">
        <v>10393</v>
      </c>
      <c r="C879" s="1" t="s">
        <v>26734</v>
      </c>
      <c r="D879" s="1" t="s">
        <v>2006</v>
      </c>
      <c r="E879" s="1" t="s">
        <v>1069</v>
      </c>
      <c r="F879" s="1" t="s">
        <v>2867</v>
      </c>
      <c r="G879" s="1" t="s">
        <v>83</v>
      </c>
      <c r="H879" s="16" t="n">
        <v>482.17</v>
      </c>
    </row>
    <row r="880" customFormat="false" ht="15" hidden="false" customHeight="true" outlineLevel="0" collapsed="false">
      <c r="A880" s="1" t="s">
        <v>27781</v>
      </c>
      <c r="B880" s="1" t="s">
        <v>10396</v>
      </c>
      <c r="C880" s="1" t="s">
        <v>26738</v>
      </c>
      <c r="D880" s="1" t="s">
        <v>1979</v>
      </c>
      <c r="E880" s="1" t="s">
        <v>1844</v>
      </c>
      <c r="F880" s="1" t="s">
        <v>2858</v>
      </c>
      <c r="G880" s="1" t="s">
        <v>78</v>
      </c>
      <c r="H880" s="16" t="n">
        <v>498.4</v>
      </c>
    </row>
    <row r="881" customFormat="false" ht="15" hidden="false" customHeight="true" outlineLevel="0" collapsed="false">
      <c r="A881" s="1" t="s">
        <v>27782</v>
      </c>
      <c r="B881" s="1" t="s">
        <v>10417</v>
      </c>
      <c r="C881" s="1" t="s">
        <v>26788</v>
      </c>
      <c r="D881" s="1" t="s">
        <v>1997</v>
      </c>
      <c r="E881" s="1" t="s">
        <v>1175</v>
      </c>
      <c r="F881" s="1" t="s">
        <v>2403</v>
      </c>
      <c r="G881" s="1" t="s">
        <v>83</v>
      </c>
      <c r="H881" s="16" t="n">
        <v>280.03</v>
      </c>
    </row>
    <row r="882" customFormat="false" ht="15" hidden="false" customHeight="true" outlineLevel="0" collapsed="false">
      <c r="A882" s="1" t="s">
        <v>27783</v>
      </c>
      <c r="B882" s="1" t="s">
        <v>10431</v>
      </c>
      <c r="C882" s="1" t="s">
        <v>26813</v>
      </c>
      <c r="D882" s="1" t="s">
        <v>1937</v>
      </c>
      <c r="E882" s="1" t="s">
        <v>1862</v>
      </c>
      <c r="F882" s="1" t="s">
        <v>2226</v>
      </c>
      <c r="G882" s="1" t="s">
        <v>81</v>
      </c>
      <c r="H882" s="16" t="n">
        <v>2729.5</v>
      </c>
    </row>
    <row r="883" customFormat="false" ht="15" hidden="false" customHeight="true" outlineLevel="0" collapsed="false">
      <c r="A883" s="1" t="s">
        <v>27784</v>
      </c>
      <c r="B883" s="1" t="s">
        <v>10448</v>
      </c>
      <c r="C883" s="1" t="s">
        <v>26844</v>
      </c>
      <c r="D883" s="1" t="s">
        <v>1976</v>
      </c>
      <c r="E883" s="1" t="s">
        <v>1736</v>
      </c>
      <c r="F883" s="1" t="s">
        <v>2263</v>
      </c>
      <c r="G883" s="1" t="s">
        <v>78</v>
      </c>
      <c r="H883" s="16" t="n">
        <v>1282.68</v>
      </c>
    </row>
    <row r="884" customFormat="false" ht="15" hidden="false" customHeight="true" outlineLevel="0" collapsed="false">
      <c r="A884" s="1" t="s">
        <v>27785</v>
      </c>
      <c r="B884" s="1" t="s">
        <v>10465</v>
      </c>
      <c r="C884" s="1" t="s">
        <v>26885</v>
      </c>
      <c r="D884" s="1" t="s">
        <v>2007</v>
      </c>
      <c r="E884" s="1" t="s">
        <v>1473</v>
      </c>
      <c r="F884" s="1" t="s">
        <v>248</v>
      </c>
      <c r="G884" s="1" t="s">
        <v>81</v>
      </c>
      <c r="H884" s="16" t="n">
        <v>1350.49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2026-08-17T07:09:10Z</dcterms:created>
  <dc:creator>openpyxl</dc:creator>
  <dc:description/>
  <dc:language>en-US</dc:language>
  <cp:lastModifiedBy/>
  <dcterms:modified xsi:type="dcterms:W3CDTF">2026-08-17T07:10:59Z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